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K:\USC\01-AEVonly\POP\REPORTING\EU_ReglementCE1021_2019_Reporting_Article13\"/>
    </mc:Choice>
  </mc:AlternateContent>
  <workbookProtection workbookAlgorithmName="SHA-512" workbookHashValue="OIxmrVKOa3u/9p+wBVx57leYuqXe1sRJDGS4j5y1r3uuc4uzqAhYhY2uDRwGpMlp5+uaDT9wIdJ6FJGX2X+Apg==" workbookSaltValue="06R8rz5llcyFODD1FM2Y1A==" workbookSpinCount="100000" lockStructure="1"/>
  <bookViews>
    <workbookView xWindow="-105" yWindow="-105" windowWidth="20715" windowHeight="13275" tabRatio="648" firstSheet="7" activeTab="11"/>
  </bookViews>
  <sheets>
    <sheet name="Reference data SID" sheetId="21" state="hidden" r:id="rId1"/>
    <sheet name="1.Mfg and placing on the market" sheetId="1" r:id="rId2"/>
    <sheet name="1.(Optional) tonnage per use" sheetId="50" r:id="rId3"/>
    <sheet name="2. Stockpile notifications" sheetId="27" r:id="rId4"/>
    <sheet name="3. Emissions" sheetId="45" r:id="rId5"/>
    <sheet name="4. NIPs" sheetId="38" r:id="rId6"/>
    <sheet name="5. (Optional) assistance" sheetId="18" r:id="rId7"/>
    <sheet name="6.(OptionaI) info. exchange" sheetId="17" r:id="rId8"/>
    <sheet name="7.art 7(4)(b)(iv) notifications" sheetId="37" r:id="rId9"/>
    <sheet name="8. Enforcement " sheetId="29" r:id="rId10"/>
    <sheet name="9. Monitoring data in IPCHEM" sheetId="49" r:id="rId11"/>
    <sheet name="10.(Optional)Contaminated sites" sheetId="54" r:id="rId12"/>
    <sheet name="other validation rules" sheetId="15" state="hidden" r:id="rId13"/>
    <sheet name="Automated validation rules SID" sheetId="6" state="hidden" r:id="rId14"/>
    <sheet name="EC numbers" sheetId="10" state="hidden" r:id="rId15"/>
    <sheet name="CAS numbers" sheetId="12" state="hidden" r:id="rId16"/>
    <sheet name="article info (level 1)" sheetId="56" state="hidden" r:id="rId17"/>
    <sheet name="article info (level 2)" sheetId="57" state="hidden" r:id="rId18"/>
    <sheet name="article info (level 3)" sheetId="58" state="hidden" r:id="rId19"/>
    <sheet name="use info (level1)" sheetId="51" state="hidden" r:id="rId20"/>
    <sheet name="use info (level2)" sheetId="52" state="hidden" r:id="rId21"/>
    <sheet name="use info (level3)" sheetId="53" state="hidden" r:id="rId22"/>
  </sheets>
  <definedNames>
    <definedName name="_xlnm._FilterDatabase" localSheetId="2" hidden="1">'1.(Optional) tonnage per use'!$A$5:$AM$503</definedName>
    <definedName name="_xlnm._FilterDatabase" localSheetId="1" hidden="1">'1.Mfg and placing on the market'!$A$5:$AO$5</definedName>
    <definedName name="_xlnm._FilterDatabase" localSheetId="3" hidden="1">'2. Stockpile notifications'!$A$5:$AO$5</definedName>
    <definedName name="_xlnm._FilterDatabase" localSheetId="6" hidden="1">'5. (Optional) assistance'!$A$2:$F$100</definedName>
    <definedName name="_xlnm._FilterDatabase" localSheetId="7" hidden="1">'6.(OptionaI) info. exchange'!$A$3:$H$4</definedName>
    <definedName name="_xlnm._FilterDatabase" localSheetId="8" hidden="1">'7.art 7(4)(b)(iv) notifications'!$A$3:$AI$3</definedName>
    <definedName name="_xlnm._FilterDatabase" localSheetId="13" hidden="1">'Automated validation rules SID'!$J$2:$L$51</definedName>
    <definedName name="_xlnm._FilterDatabase" localSheetId="0" hidden="1">'Reference data SID'!$A$2:$Q$673</definedName>
    <definedName name="Aldrin_CAS">'CAS numbers'!$B$5</definedName>
    <definedName name="Aldrin_EC">'EC numbers'!$B$5</definedName>
    <definedName name="Aldrin_uses">'use info (level1)'!$B$5</definedName>
    <definedName name="Alkanes_C10_C13__chloro__short_chain_chlorinated_paraffins___SCCPs__CAS">'CAS numbers'!$C$5</definedName>
    <definedName name="Alkanes_C10_C13__chloro__short_chain_chlorinated_paraffins___SCCPs__EC">'EC numbers'!$C$5</definedName>
    <definedName name="Alkanes_C10_C13__chloro__short_chain_chlorinated_paraffins___SCCPs__uses">'use info (level1)'!$C$5</definedName>
    <definedName name="Annex_I_II_entries">'Automated validation rules SID'!$L$3:INDEX('Automated validation rules SID'!$L$3:$L$51,COUNTIF('Automated validation rules SID'!$L$3:$L$51,"?*"))</definedName>
    <definedName name="Annex_IV_entry_name">'Automated validation rules SID'!$Q$3:INDEX('Automated validation rules SID'!$Q$3:$Q$51,COUNTIF('Automated validation rules SID'!$Q$3:$Q$51,"?*"))</definedName>
    <definedName name="Bis_pentabromophenyl_ether___decabromodiphenyl_ether__decaBDE__articles">'article info (level 1)'!$D$5:$D$6</definedName>
    <definedName name="Bis_pentabromophenyl_ether___decabromodiphenyl_ether__decaBDE__CAS">'CAS numbers'!$D$5</definedName>
    <definedName name="Bis_pentabromophenyl_ether___decabromodiphenyl_ether__decaBDE__EC">'EC numbers'!$D$5</definedName>
    <definedName name="Bis_pentabromophenyl_ether___decabromodiphenyl_ether__decaBDE__uses" localSheetId="16">'article info (level 1)'!$D$5:$D$7</definedName>
    <definedName name="Bis_pentabromophenyl_ether___decabromodiphenyl_ether__decaBDE__uses">'use info (level1)'!$D$5:$D$8</definedName>
    <definedName name="Chlordane_CAS">'CAS numbers'!$E$5</definedName>
    <definedName name="Chlordane_EC">'EC numbers'!$E$5</definedName>
    <definedName name="Chlordane_uses">'use info (level1)'!$E$5</definedName>
    <definedName name="Chlordecone_CAS">'CAS numbers'!$F$5</definedName>
    <definedName name="Chlordecone_EC">'EC numbers'!$F$5</definedName>
    <definedName name="Chlordecone_uses">'use info (level1)'!$F$5</definedName>
    <definedName name="data_source_for_emission_estimates">'other validation rules'!$N$16:$N$19</definedName>
    <definedName name="DDT__1_1_1_trichloro_2_2_bis_4_chlorophenyl_ethane__CAS">'CAS numbers'!$H$5</definedName>
    <definedName name="DDT__1_1_1_trichloro_2_2_bis_4_chlorophenyl_ethane__EC">'EC numbers'!$H$5</definedName>
    <definedName name="DDT__1_1_1_trichloro_2_2_bis_4_chlorophenyl_ethane__uses">'use info (level1)'!$H$5</definedName>
    <definedName name="Dicofol_CAS">'CAS numbers'!$G$5</definedName>
    <definedName name="Dicofol_EC">'EC numbers'!$G$5</definedName>
    <definedName name="Dicofol_uses">'use info (level1)'!$G$5</definedName>
    <definedName name="Dieldrin_CAS">'CAS numbers'!$I$5</definedName>
    <definedName name="Dieldrin_EC">'EC numbers'!$I$5</definedName>
    <definedName name="Dieldrin_uses">'use info (level1)'!$I$5</definedName>
    <definedName name="Endosulfan_CAS">'CAS numbers'!$J$5:$J$7</definedName>
    <definedName name="Endosulfan_EC">'EC numbers'!$J$5:$J$7</definedName>
    <definedName name="Endosulfan_uses">'use info (level1)'!$J$5</definedName>
    <definedName name="Endrin_CAS">'CAS numbers'!$K$5</definedName>
    <definedName name="Endrin_EC">'EC numbers'!$K$5</definedName>
    <definedName name="Endrin_uses">'use info (level1)'!$K$5</definedName>
    <definedName name="Fakelist">"4"</definedName>
    <definedName name="Final_storage_waste">'other validation rules'!$I$5:$I$7</definedName>
    <definedName name="Fuel_system_applications">'use info (level3)'!$B$3:$B$7</definedName>
    <definedName name="Heptabromodiphenyl_ether_CAS">'CAS numbers'!$L$5</definedName>
    <definedName name="Heptabromodiphenyl_ether_EC">'EC numbers'!$L$5</definedName>
    <definedName name="Heptabromodiphenyl_ether_uses">'use info (level1)'!$L$5</definedName>
    <definedName name="Heptachlor_CAS">'CAS numbers'!$M$5</definedName>
    <definedName name="Heptachlor_EC">'EC numbers'!$M$5</definedName>
    <definedName name="Heptachlor_uses">'use info (level1)'!$M$5</definedName>
    <definedName name="Hexabromobiphenyl_CAS">'CAS numbers'!$N$5</definedName>
    <definedName name="Hexabromobiphenyl_EC">'EC numbers'!$N$5</definedName>
    <definedName name="Hexabromobiphenyl_uses">'use info (level1)'!$N$5</definedName>
    <definedName name="Hexabromocyclododecane_CAS">'CAS numbers'!$O$5:$O$9</definedName>
    <definedName name="Hexabromocyclododecane_EC">'EC numbers'!$O$5:$O$9</definedName>
    <definedName name="Hexabromocyclododecane_uses">'use info (level1)'!$O$5</definedName>
    <definedName name="Hexabromodiphenyl_ether_CAS">'CAS numbers'!$P$5</definedName>
    <definedName name="Hexabromodiphenyl_ether_EC">'EC numbers'!$P$5</definedName>
    <definedName name="Hexabromodiphenyl_ether_uses">'use info (level1)'!$P$5</definedName>
    <definedName name="Hexachlorobenzene_CAS">'CAS numbers'!$Q$5</definedName>
    <definedName name="Hexachlorobenzene_EC">'EC numbers'!$Q$5</definedName>
    <definedName name="Hexachlorobenzene_uses">'use info (level1)'!$Q$5</definedName>
    <definedName name="Hexachlorobutadiene_CAS">'CAS numbers'!$R$5</definedName>
    <definedName name="Hexachlorobutadiene_EC">'EC numbers'!$R$5</definedName>
    <definedName name="Hexachlorobutadiene_uses">'use info (level1)'!$R$5</definedName>
    <definedName name="Hexachlorocyclohexanes__including_lindane_CAS">'CAS numbers'!$S$5:$S$8</definedName>
    <definedName name="Hexachlorocyclohexanes__including_lindane_EC">'EC numbers'!$S$5:$S$8</definedName>
    <definedName name="Hexachlorocyclohexanes__including_lindane_uses">'use info (level1)'!$S$5</definedName>
    <definedName name="Manufacture_of_polytetrafluoroethylene__PTFE__and_polyvinylidene_fluoride__PVDF">'use info (level2)'!$B$3:$B$5</definedName>
    <definedName name="Manufacturing__or_import__of_spare_parts_of_motor_vehicles_within_the_scope_of_Directive_2007_46_EC">'use info (level2)'!$A$3:$A$6</definedName>
    <definedName name="Mirex_CAS">'CAS numbers'!$T$5</definedName>
    <definedName name="Mirex_EC">'EC numbers'!$T$5</definedName>
    <definedName name="Mirex_uses">'use info (level1)'!$T$5</definedName>
    <definedName name="Pentabromodiphenyl_ether_CAS">'CAS numbers'!$U$5</definedName>
    <definedName name="Pentabromodiphenyl_ether_EC">'EC numbers'!$U$5</definedName>
    <definedName name="Pentabromodiphenyl_ether_uses">'use info (level1)'!$U$5</definedName>
    <definedName name="Pentachlorobenzene_CAS">'CAS numbers'!$V$5</definedName>
    <definedName name="Pentachlorobenzene_EC">'EC numbers'!$V$5</definedName>
    <definedName name="Pentachlorobenzene_uses">'use info (level1)'!$V$5</definedName>
    <definedName name="Pentachlorophenol_and_its_salts_and_esters_CAS">'CAS numbers'!$W$5:$W$14</definedName>
    <definedName name="Pentachlorophenol_and_its_salts_and_esters_EC">'EC numbers'!$W$5:$W$14</definedName>
    <definedName name="Pentachlorophenol_and_its_salts_and_esters_uses">'use info (level1)'!$W$5</definedName>
    <definedName name="Perfluorooctane_sulfonic_acid_and_its_derivatives__PFOS__CAS">'CAS numbers'!$X$5:$X$15</definedName>
    <definedName name="Perfluorooctane_sulfonic_acid_and_its_derivatives__PFOS__EC">'EC numbers'!$X$5:$X$15</definedName>
    <definedName name="Perfluorooctane_sulfonic_acid_and_its_derivatives__PFOS__uses">'use info (level1)'!$X$5:$X$6</definedName>
    <definedName name="Perfluorooctanoic_acid__PFOA___its_salts_and_PFOA_related_compounds_articles">'article info (level 1)'!$Y$5:$Y$15</definedName>
    <definedName name="Perfluorooctanoic_acid__PFOA___its_salts_and_PFOA_related_compounds_CAS">'CAS numbers'!$Y$5:$Y$177</definedName>
    <definedName name="Perfluorooctanoic_acid__PFOA___its_salts_and_PFOA_related_compounds_EC">'EC numbers'!$Y$5:$Y$177</definedName>
    <definedName name="Perfluorooctanoic_acid__PFOA___its_salts_and_PFOA_related_compounds_uses" localSheetId="16">'article info (level 1)'!$Y$5:$Y$14</definedName>
    <definedName name="Perfluorooctanoic_acid__PFOA___its_salts_and_PFOA_related_compounds_uses">'use info (level1)'!$Y$5:$Y$15</definedName>
    <definedName name="Polychlorinated_Biphenyls__PCB__CAS">'CAS numbers'!$Z$5</definedName>
    <definedName name="Polychlorinated_Biphenyls__PCB__EC">'EC numbers'!$Z$5</definedName>
    <definedName name="Polychlorinated_Biphenyls__PCB__uses">'use info (level1)'!$Z$5</definedName>
    <definedName name="Polychlorinated_dibenzo_p_dioxins_and_dibenzofurans__PCDD_PCDF__CAS">'CAS numbers'!$AA$5</definedName>
    <definedName name="Polychlorinated_dibenzo_p_dioxins_and_dibenzofurans__PCDD_PCDF__EC">'EC numbers'!$AA$5</definedName>
    <definedName name="Polychlorinated_naphthalenes_CAS">'CAS numbers'!$AB$5</definedName>
    <definedName name="Polychlorinated_naphthalenes_EC">'EC numbers'!$AB$5</definedName>
    <definedName name="Polychlorinated_naphthalenes_uses">'use info (level1)'!$AB$5</definedName>
    <definedName name="Polycyclic_aromatic_hydrocarbons__PAHs__CAS">'CAS numbers'!$AC$5:$AC$8</definedName>
    <definedName name="Polycyclic_aromatic_hydrocarbons__PAHs__EC">'EC numbers'!$AC$5:$AC$8</definedName>
    <definedName name="Power_train_and_under_hood_applications">'use info (level3)'!$A$3:$A$13</definedName>
    <definedName name="Pretreatment_waste">'other validation rules'!$I$24:$I$26</definedName>
    <definedName name="Programme_assistance">'other validation rules'!$K$5:$K$11</definedName>
    <definedName name="Pyrotechnical_devices_and_applications_affected_by_pyrotechnical_devices">'use info (level3)'!$C$3:$C$6</definedName>
    <definedName name="Spare_parts_of_motor_vehicles_within_the_scope_of_Directive_2007_46_EC">'article info (level 2)'!$A$3:$A$6</definedName>
    <definedName name="Status_NIP">'other validation rules'!$M$5:$M$6</definedName>
    <definedName name="Stockpile_type">'other validation rules'!$G$5:$G$7</definedName>
    <definedName name="Tetrabromodiphenyl_ether_CAS">'CAS numbers'!$AD$5:$AD$9</definedName>
    <definedName name="Tetrabromodiphenyl_ether_EC">'EC numbers'!$AD$5:$AD$9</definedName>
    <definedName name="Tetrabromodiphenyl_ether_uses">'use info (level1)'!$AD$5</definedName>
    <definedName name="tonnage_range">'other validation rules'!$D$5:$D$9</definedName>
    <definedName name="Toxaphene_CAS">'CAS numbers'!$AE$5</definedName>
    <definedName name="Toxaphene_EC">'EC numbers'!$AE$5</definedName>
    <definedName name="Toxaphene_uses">'use info (level1)'!$AE$5</definedName>
    <definedName name="TRUE_FALSE">'other validation rules'!$B$11:$B$12</definedName>
    <definedName name="units_concentration_waste">'other validation rules'!$I$16:$I$17</definedName>
    <definedName name="Units_emissions">'other validation rules'!$O$5:$O$9</definedName>
    <definedName name="year" localSheetId="12">'other validation rules'!#REF!</definedName>
    <definedName name="Yes_No">'other validation rules'!$B$5:$B$6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34" i="45" l="1"/>
  <c r="C279" i="45"/>
  <c r="C278" i="45"/>
  <c r="C277" i="45"/>
  <c r="C276" i="45"/>
  <c r="C275" i="45"/>
  <c r="C274" i="45"/>
  <c r="C273" i="45"/>
  <c r="C272" i="45"/>
  <c r="C271" i="45"/>
  <c r="C270" i="45"/>
  <c r="C269" i="45"/>
  <c r="C268" i="45"/>
  <c r="C267" i="45"/>
  <c r="C266" i="45"/>
  <c r="C265" i="45"/>
  <c r="C264" i="45"/>
  <c r="C263" i="45"/>
  <c r="C262" i="45"/>
  <c r="C261" i="45"/>
  <c r="C260" i="45"/>
  <c r="C259" i="45"/>
  <c r="C258" i="45"/>
  <c r="C257" i="45"/>
  <c r="C256" i="45"/>
  <c r="C255" i="45"/>
  <c r="C254" i="45"/>
  <c r="C253" i="45"/>
  <c r="C252" i="45"/>
  <c r="C251" i="45"/>
  <c r="C250" i="45"/>
  <c r="C249" i="45"/>
  <c r="C248" i="45"/>
  <c r="C247" i="45"/>
  <c r="C246" i="45"/>
  <c r="C245" i="45"/>
  <c r="C244" i="45"/>
  <c r="C243" i="45"/>
  <c r="C242" i="45"/>
  <c r="C241" i="45"/>
  <c r="C240" i="45"/>
  <c r="C239" i="45"/>
  <c r="C238" i="45"/>
  <c r="C237" i="45"/>
  <c r="C236" i="45"/>
  <c r="C235" i="45"/>
  <c r="C371" i="45"/>
  <c r="C370" i="45"/>
  <c r="C369" i="45"/>
  <c r="C368" i="45"/>
  <c r="C367" i="45"/>
  <c r="C366" i="45"/>
  <c r="C365" i="45"/>
  <c r="C364" i="45"/>
  <c r="C363" i="45"/>
  <c r="C362" i="45"/>
  <c r="C361" i="45"/>
  <c r="C360" i="45"/>
  <c r="C359" i="45"/>
  <c r="C358" i="45"/>
  <c r="C357" i="45"/>
  <c r="C356" i="45"/>
  <c r="C355" i="45"/>
  <c r="C354" i="45"/>
  <c r="C353" i="45"/>
  <c r="C352" i="45"/>
  <c r="C351" i="45"/>
  <c r="C350" i="45"/>
  <c r="C349" i="45"/>
  <c r="C348" i="45"/>
  <c r="C347" i="45"/>
  <c r="C346" i="45"/>
  <c r="C345" i="45"/>
  <c r="C344" i="45"/>
  <c r="C343" i="45"/>
  <c r="C342" i="45"/>
  <c r="C341" i="45"/>
  <c r="C340" i="45"/>
  <c r="C339" i="45"/>
  <c r="C338" i="45"/>
  <c r="C337" i="45"/>
  <c r="C336" i="45"/>
  <c r="C335" i="45"/>
  <c r="C334" i="45"/>
  <c r="C333" i="45"/>
  <c r="C332" i="45"/>
  <c r="C331" i="45"/>
  <c r="C330" i="45"/>
  <c r="C329" i="45"/>
  <c r="C328" i="45"/>
  <c r="C327" i="45"/>
  <c r="C326" i="45"/>
  <c r="C280" i="45"/>
  <c r="C281" i="45"/>
  <c r="C282" i="45"/>
  <c r="C283" i="45"/>
  <c r="C284" i="45"/>
  <c r="C285" i="45"/>
  <c r="C286" i="45"/>
  <c r="C287" i="45"/>
  <c r="C288" i="45"/>
  <c r="C289" i="45"/>
  <c r="C290" i="45"/>
  <c r="C291" i="45"/>
  <c r="C292" i="45"/>
  <c r="C293" i="45"/>
  <c r="C294" i="45"/>
  <c r="C295" i="45"/>
  <c r="C296" i="45"/>
  <c r="C297" i="45"/>
  <c r="C298" i="45"/>
  <c r="C299" i="45"/>
  <c r="C300" i="45"/>
  <c r="C301" i="45"/>
  <c r="C302" i="45"/>
  <c r="C303" i="45"/>
  <c r="C304" i="45"/>
  <c r="C305" i="45"/>
  <c r="C306" i="45"/>
  <c r="C307" i="45"/>
  <c r="C308" i="45"/>
  <c r="C309" i="45"/>
  <c r="C310" i="45"/>
  <c r="C311" i="45"/>
  <c r="C312" i="45"/>
  <c r="C313" i="45"/>
  <c r="C314" i="45"/>
  <c r="C315" i="45"/>
  <c r="C316" i="45"/>
  <c r="C317" i="45"/>
  <c r="C318" i="45"/>
  <c r="C319" i="45"/>
  <c r="C320" i="45"/>
  <c r="C321" i="45"/>
  <c r="C322" i="45"/>
  <c r="C323" i="45"/>
  <c r="C324" i="45"/>
  <c r="C325" i="45"/>
  <c r="Q4" i="6" a="1"/>
  <c r="Q4" i="6" s="1"/>
  <c r="Q5" i="6" a="1"/>
  <c r="Q5" i="6" s="1"/>
  <c r="Q6" i="6" a="1"/>
  <c r="Q6" i="6" s="1"/>
  <c r="Q7" i="6" a="1"/>
  <c r="Q7" i="6"/>
  <c r="Q8" i="6" a="1"/>
  <c r="Q8" i="6" s="1"/>
  <c r="Q9" i="6" a="1"/>
  <c r="Q9" i="6" s="1"/>
  <c r="Q10" i="6" a="1"/>
  <c r="Q10" i="6" s="1"/>
  <c r="Q11" i="6" a="1"/>
  <c r="Q11" i="6"/>
  <c r="Q12" i="6" a="1"/>
  <c r="Q12" i="6" s="1"/>
  <c r="Q13" i="6" a="1"/>
  <c r="Q13" i="6" s="1"/>
  <c r="Q14" i="6" a="1"/>
  <c r="Q14" i="6" s="1"/>
  <c r="Q15" i="6" a="1"/>
  <c r="Q15" i="6"/>
  <c r="Q16" i="6" a="1"/>
  <c r="Q16" i="6" s="1"/>
  <c r="Q17" i="6" a="1"/>
  <c r="Q17" i="6" s="1"/>
  <c r="Q18" i="6" a="1"/>
  <c r="Q18" i="6" s="1"/>
  <c r="Q19" i="6" a="1"/>
  <c r="Q19" i="6"/>
  <c r="Q20" i="6" a="1"/>
  <c r="Q20" i="6" s="1"/>
  <c r="Q21" i="6" a="1"/>
  <c r="Q21" i="6" s="1"/>
  <c r="Q22" i="6" a="1"/>
  <c r="Q22" i="6" s="1"/>
  <c r="Q23" i="6" a="1"/>
  <c r="Q23" i="6"/>
  <c r="Q24" i="6" a="1"/>
  <c r="Q24" i="6" s="1"/>
  <c r="Q25" i="6" a="1"/>
  <c r="Q25" i="6" s="1"/>
  <c r="Q26" i="6" a="1"/>
  <c r="Q26" i="6" s="1"/>
  <c r="Q27" i="6" a="1"/>
  <c r="Q27" i="6"/>
  <c r="Q28" i="6" a="1"/>
  <c r="Q28" i="6" s="1"/>
  <c r="Q29" i="6" a="1"/>
  <c r="Q29" i="6" s="1"/>
  <c r="Q30" i="6" a="1"/>
  <c r="Q30" i="6" s="1"/>
  <c r="Q31" i="6" a="1"/>
  <c r="Q31" i="6"/>
  <c r="Q32" i="6" a="1"/>
  <c r="Q32" i="6" s="1"/>
  <c r="Q33" i="6" a="1"/>
  <c r="Q33" i="6" s="1"/>
  <c r="Q34" i="6" a="1"/>
  <c r="Q34" i="6" s="1"/>
  <c r="Q35" i="6" a="1"/>
  <c r="Q35" i="6"/>
  <c r="Q36" i="6" a="1"/>
  <c r="Q36" i="6" s="1"/>
  <c r="Q37" i="6" a="1"/>
  <c r="Q37" i="6" s="1"/>
  <c r="Q38" i="6" a="1"/>
  <c r="Q38" i="6" s="1"/>
  <c r="Q39" i="6" a="1"/>
  <c r="Q39" i="6"/>
  <c r="Q40" i="6" a="1"/>
  <c r="Q40" i="6" s="1"/>
  <c r="Q41" i="6" a="1"/>
  <c r="Q41" i="6" s="1"/>
  <c r="Q42" i="6" a="1"/>
  <c r="Q42" i="6" s="1"/>
  <c r="Q43" i="6" a="1"/>
  <c r="Q43" i="6"/>
  <c r="Q44" i="6" a="1"/>
  <c r="Q44" i="6" s="1"/>
  <c r="Q45" i="6" a="1"/>
  <c r="Q45" i="6" s="1"/>
  <c r="Q46" i="6" a="1"/>
  <c r="Q46" i="6" s="1"/>
  <c r="Q47" i="6" a="1"/>
  <c r="Q47" i="6"/>
  <c r="Q48" i="6" a="1"/>
  <c r="Q48" i="6" s="1"/>
  <c r="Q49" i="6" a="1"/>
  <c r="Q49" i="6" s="1"/>
  <c r="Q50" i="6" a="1"/>
  <c r="Q50" i="6" s="1"/>
  <c r="Q51" i="6" a="1"/>
  <c r="Q51" i="6"/>
  <c r="Q52" i="6" a="1"/>
  <c r="Q52" i="6" s="1"/>
  <c r="Q53" i="6" a="1"/>
  <c r="Q53" i="6" s="1"/>
  <c r="Q54" i="6" a="1"/>
  <c r="Q54" i="6" s="1"/>
  <c r="Q55" i="6" a="1"/>
  <c r="Q55" i="6"/>
  <c r="Q56" i="6" a="1"/>
  <c r="Q56" i="6" s="1"/>
  <c r="Q57" i="6" a="1"/>
  <c r="Q57" i="6" s="1"/>
  <c r="Q58" i="6" a="1"/>
  <c r="Q58" i="6" s="1"/>
  <c r="Q59" i="6" a="1"/>
  <c r="Q59" i="6"/>
  <c r="Q60" i="6" a="1"/>
  <c r="Q60" i="6" s="1"/>
  <c r="Q61" i="6" a="1"/>
  <c r="Q61" i="6" s="1"/>
  <c r="Q3" i="6" a="1"/>
  <c r="Q3" i="6" s="1"/>
  <c r="P4" i="6" a="1"/>
  <c r="P4" i="6" s="1"/>
  <c r="P5" i="6" a="1"/>
  <c r="P5" i="6"/>
  <c r="P6" i="6" a="1"/>
  <c r="P6" i="6"/>
  <c r="P7" i="6" a="1"/>
  <c r="P7" i="6"/>
  <c r="P8" i="6" a="1"/>
  <c r="P8" i="6" s="1"/>
  <c r="P9" i="6" a="1"/>
  <c r="P9" i="6"/>
  <c r="P10" i="6" a="1"/>
  <c r="P10" i="6"/>
  <c r="P11" i="6" a="1"/>
  <c r="P11" i="6"/>
  <c r="P12" i="6" a="1"/>
  <c r="P12" i="6" s="1"/>
  <c r="P13" i="6" a="1"/>
  <c r="P13" i="6"/>
  <c r="P14" i="6" a="1"/>
  <c r="P14" i="6"/>
  <c r="P15" i="6" a="1"/>
  <c r="P15" i="6"/>
  <c r="P16" i="6" a="1"/>
  <c r="P16" i="6" s="1"/>
  <c r="P17" i="6" a="1"/>
  <c r="P17" i="6"/>
  <c r="P18" i="6" a="1"/>
  <c r="P18" i="6"/>
  <c r="P19" i="6" a="1"/>
  <c r="P19" i="6"/>
  <c r="P20" i="6" a="1"/>
  <c r="P20" i="6" s="1"/>
  <c r="P21" i="6" a="1"/>
  <c r="P21" i="6"/>
  <c r="P22" i="6" a="1"/>
  <c r="P22" i="6"/>
  <c r="P23" i="6" a="1"/>
  <c r="P23" i="6"/>
  <c r="P24" i="6" a="1"/>
  <c r="P24" i="6" s="1"/>
  <c r="P25" i="6" a="1"/>
  <c r="P25" i="6"/>
  <c r="P26" i="6" a="1"/>
  <c r="P26" i="6"/>
  <c r="P27" i="6" a="1"/>
  <c r="P27" i="6"/>
  <c r="P28" i="6" a="1"/>
  <c r="P28" i="6" s="1"/>
  <c r="P29" i="6" a="1"/>
  <c r="P29" i="6"/>
  <c r="P30" i="6" a="1"/>
  <c r="P30" i="6"/>
  <c r="P31" i="6" a="1"/>
  <c r="P31" i="6"/>
  <c r="P32" i="6" a="1"/>
  <c r="P32" i="6" s="1"/>
  <c r="P33" i="6" a="1"/>
  <c r="P33" i="6"/>
  <c r="P34" i="6" a="1"/>
  <c r="P34" i="6"/>
  <c r="P35" i="6" a="1"/>
  <c r="P35" i="6"/>
  <c r="P36" i="6" a="1"/>
  <c r="P36" i="6" s="1"/>
  <c r="P37" i="6" a="1"/>
  <c r="P37" i="6"/>
  <c r="P38" i="6" a="1"/>
  <c r="P38" i="6"/>
  <c r="P39" i="6" a="1"/>
  <c r="P39" i="6"/>
  <c r="P40" i="6" a="1"/>
  <c r="P40" i="6" s="1"/>
  <c r="P41" i="6" a="1"/>
  <c r="P41" i="6"/>
  <c r="P42" i="6" a="1"/>
  <c r="P42" i="6"/>
  <c r="P43" i="6" a="1"/>
  <c r="P43" i="6"/>
  <c r="P44" i="6" a="1"/>
  <c r="P44" i="6" s="1"/>
  <c r="P45" i="6" a="1"/>
  <c r="P45" i="6"/>
  <c r="P46" i="6" a="1"/>
  <c r="P46" i="6"/>
  <c r="P47" i="6" a="1"/>
  <c r="P47" i="6"/>
  <c r="P48" i="6" a="1"/>
  <c r="P48" i="6" s="1"/>
  <c r="P49" i="6" a="1"/>
  <c r="P49" i="6"/>
  <c r="P50" i="6" a="1"/>
  <c r="P50" i="6"/>
  <c r="P51" i="6" a="1"/>
  <c r="P51" i="6"/>
  <c r="P52" i="6" a="1"/>
  <c r="P52" i="6" s="1"/>
  <c r="P53" i="6" a="1"/>
  <c r="P53" i="6"/>
  <c r="P54" i="6" a="1"/>
  <c r="P54" i="6"/>
  <c r="P55" i="6" a="1"/>
  <c r="P55" i="6"/>
  <c r="P56" i="6" a="1"/>
  <c r="P56" i="6" s="1"/>
  <c r="P57" i="6" a="1"/>
  <c r="P57" i="6"/>
  <c r="P58" i="6" a="1"/>
  <c r="P58" i="6"/>
  <c r="P59" i="6" a="1"/>
  <c r="P59" i="6"/>
  <c r="P60" i="6" a="1"/>
  <c r="P60" i="6" s="1"/>
  <c r="P61" i="6" a="1"/>
  <c r="P61" i="6"/>
  <c r="P3" i="6" a="1"/>
  <c r="P3" i="6" s="1"/>
  <c r="L4" i="6" a="1"/>
  <c r="L4" i="6" s="1"/>
  <c r="L5" i="6" a="1"/>
  <c r="L5" i="6"/>
  <c r="L6" i="6" a="1"/>
  <c r="L6" i="6" s="1"/>
  <c r="L7" i="6" a="1"/>
  <c r="L7" i="6"/>
  <c r="L8" i="6" a="1"/>
  <c r="L8" i="6" s="1"/>
  <c r="L9" i="6" a="1"/>
  <c r="L9" i="6"/>
  <c r="L10" i="6" a="1"/>
  <c r="L10" i="6" s="1"/>
  <c r="L11" i="6" a="1"/>
  <c r="L11" i="6"/>
  <c r="L12" i="6" a="1"/>
  <c r="L12" i="6" s="1"/>
  <c r="L13" i="6" a="1"/>
  <c r="L13" i="6"/>
  <c r="L14" i="6" a="1"/>
  <c r="L14" i="6" s="1"/>
  <c r="L15" i="6" a="1"/>
  <c r="L15" i="6"/>
  <c r="L16" i="6" a="1"/>
  <c r="L16" i="6" s="1"/>
  <c r="L17" i="6" a="1"/>
  <c r="L17" i="6"/>
  <c r="L18" i="6" a="1"/>
  <c r="L18" i="6" s="1"/>
  <c r="L19" i="6" a="1"/>
  <c r="L19" i="6"/>
  <c r="L20" i="6" a="1"/>
  <c r="L20" i="6" s="1"/>
  <c r="L21" i="6" a="1"/>
  <c r="L21" i="6"/>
  <c r="L22" i="6" a="1"/>
  <c r="L22" i="6" s="1"/>
  <c r="L23" i="6" a="1"/>
  <c r="L23" i="6"/>
  <c r="L24" i="6" a="1"/>
  <c r="L24" i="6" s="1"/>
  <c r="L25" i="6" a="1"/>
  <c r="L25" i="6" s="1"/>
  <c r="L26" i="6" a="1"/>
  <c r="L26" i="6" s="1"/>
  <c r="L27" i="6" a="1"/>
  <c r="L27" i="6"/>
  <c r="L28" i="6" a="1"/>
  <c r="L28" i="6" s="1"/>
  <c r="L29" i="6" a="1"/>
  <c r="L29" i="6" s="1"/>
  <c r="L30" i="6" a="1"/>
  <c r="L30" i="6" s="1"/>
  <c r="L31" i="6" a="1"/>
  <c r="L31" i="6"/>
  <c r="L32" i="6" a="1"/>
  <c r="L32" i="6" s="1"/>
  <c r="L33" i="6" a="1"/>
  <c r="L33" i="6" s="1"/>
  <c r="L34" i="6" a="1"/>
  <c r="L34" i="6" s="1"/>
  <c r="L35" i="6" a="1"/>
  <c r="L35" i="6"/>
  <c r="L36" i="6" a="1"/>
  <c r="L36" i="6" s="1"/>
  <c r="L37" i="6" a="1"/>
  <c r="L37" i="6" s="1"/>
  <c r="L38" i="6" a="1"/>
  <c r="L38" i="6" s="1"/>
  <c r="L39" i="6" a="1"/>
  <c r="L39" i="6"/>
  <c r="L40" i="6" a="1"/>
  <c r="L40" i="6" s="1"/>
  <c r="L41" i="6" a="1"/>
  <c r="L41" i="6" s="1"/>
  <c r="L42" i="6" a="1"/>
  <c r="L42" i="6" s="1"/>
  <c r="L43" i="6" a="1"/>
  <c r="L43" i="6"/>
  <c r="L44" i="6" a="1"/>
  <c r="L44" i="6" s="1"/>
  <c r="L45" i="6" a="1"/>
  <c r="L45" i="6" s="1"/>
  <c r="L46" i="6" a="1"/>
  <c r="L46" i="6" s="1"/>
  <c r="L47" i="6" a="1"/>
  <c r="L47" i="6"/>
  <c r="L48" i="6" a="1"/>
  <c r="L48" i="6" s="1"/>
  <c r="L49" i="6" a="1"/>
  <c r="L49" i="6" s="1"/>
  <c r="L50" i="6" a="1"/>
  <c r="L50" i="6" s="1"/>
  <c r="L51" i="6" a="1"/>
  <c r="L51" i="6"/>
  <c r="L52" i="6" a="1"/>
  <c r="L52" i="6" s="1"/>
  <c r="L53" i="6" a="1"/>
  <c r="L53" i="6" s="1"/>
  <c r="L54" i="6" a="1"/>
  <c r="L54" i="6" s="1"/>
  <c r="L55" i="6" a="1"/>
  <c r="L55" i="6"/>
  <c r="L56" i="6" a="1"/>
  <c r="L56" i="6" s="1"/>
  <c r="L57" i="6" a="1"/>
  <c r="L57" i="6" s="1"/>
  <c r="L58" i="6" a="1"/>
  <c r="L58" i="6" s="1"/>
  <c r="L59" i="6" a="1"/>
  <c r="L59" i="6"/>
  <c r="L60" i="6" a="1"/>
  <c r="L60" i="6" s="1"/>
  <c r="L61" i="6" a="1"/>
  <c r="L61" i="6" s="1"/>
  <c r="L3" i="6" a="1"/>
  <c r="L3" i="6" s="1"/>
  <c r="K4" i="6" a="1"/>
  <c r="K4" i="6" s="1"/>
  <c r="K5" i="6" a="1"/>
  <c r="K5" i="6"/>
  <c r="K6" i="6" a="1"/>
  <c r="K6" i="6"/>
  <c r="K7" i="6" a="1"/>
  <c r="K7" i="6"/>
  <c r="K8" i="6" a="1"/>
  <c r="K8" i="6" s="1"/>
  <c r="K9" i="6" a="1"/>
  <c r="K9" i="6"/>
  <c r="K10" i="6" a="1"/>
  <c r="K10" i="6"/>
  <c r="K11" i="6" a="1"/>
  <c r="K11" i="6"/>
  <c r="K12" i="6" a="1"/>
  <c r="K12" i="6" s="1"/>
  <c r="K13" i="6" a="1"/>
  <c r="K13" i="6"/>
  <c r="K14" i="6" a="1"/>
  <c r="K14" i="6" s="1"/>
  <c r="K15" i="6" a="1"/>
  <c r="K15" i="6"/>
  <c r="K16" i="6" a="1"/>
  <c r="K16" i="6" s="1"/>
  <c r="K17" i="6" a="1"/>
  <c r="K17" i="6" s="1"/>
  <c r="K18" i="6" a="1"/>
  <c r="K18" i="6" s="1"/>
  <c r="K19" i="6" a="1"/>
  <c r="K19" i="6"/>
  <c r="K20" i="6" a="1"/>
  <c r="K20" i="6" s="1"/>
  <c r="K21" i="6" a="1"/>
  <c r="K21" i="6" s="1"/>
  <c r="K22" i="6" a="1"/>
  <c r="K22" i="6" s="1"/>
  <c r="K23" i="6" a="1"/>
  <c r="K23" i="6"/>
  <c r="K24" i="6" a="1"/>
  <c r="K24" i="6" s="1"/>
  <c r="K25" i="6" a="1"/>
  <c r="K25" i="6" s="1"/>
  <c r="K26" i="6" a="1"/>
  <c r="K26" i="6" s="1"/>
  <c r="K27" i="6" a="1"/>
  <c r="K27" i="6"/>
  <c r="K28" i="6" a="1"/>
  <c r="K28" i="6" s="1"/>
  <c r="K29" i="6" a="1"/>
  <c r="K29" i="6" s="1"/>
  <c r="K30" i="6" a="1"/>
  <c r="K30" i="6" s="1"/>
  <c r="K31" i="6" a="1"/>
  <c r="K31" i="6"/>
  <c r="K32" i="6" a="1"/>
  <c r="K32" i="6" s="1"/>
  <c r="K33" i="6" a="1"/>
  <c r="K33" i="6" s="1"/>
  <c r="K34" i="6" a="1"/>
  <c r="K34" i="6" s="1"/>
  <c r="K35" i="6" a="1"/>
  <c r="K35" i="6"/>
  <c r="K36" i="6" a="1"/>
  <c r="K36" i="6" s="1"/>
  <c r="K37" i="6" a="1"/>
  <c r="K37" i="6" s="1"/>
  <c r="K38" i="6" a="1"/>
  <c r="K38" i="6" s="1"/>
  <c r="K39" i="6" a="1"/>
  <c r="K39" i="6"/>
  <c r="K40" i="6" a="1"/>
  <c r="K40" i="6" s="1"/>
  <c r="K41" i="6" a="1"/>
  <c r="K41" i="6" s="1"/>
  <c r="K42" i="6" a="1"/>
  <c r="K42" i="6" s="1"/>
  <c r="K43" i="6" a="1"/>
  <c r="K43" i="6"/>
  <c r="K44" i="6" a="1"/>
  <c r="K44" i="6" s="1"/>
  <c r="K45" i="6" a="1"/>
  <c r="K45" i="6" s="1"/>
  <c r="K46" i="6" a="1"/>
  <c r="K46" i="6" s="1"/>
  <c r="K47" i="6" a="1"/>
  <c r="K47" i="6" s="1"/>
  <c r="K48" i="6" a="1"/>
  <c r="K48" i="6" s="1"/>
  <c r="K49" i="6" a="1"/>
  <c r="K49" i="6" s="1"/>
  <c r="K50" i="6" a="1"/>
  <c r="K50" i="6" s="1"/>
  <c r="K51" i="6" a="1"/>
  <c r="K51" i="6"/>
  <c r="K52" i="6" a="1"/>
  <c r="K52" i="6" s="1"/>
  <c r="K53" i="6" a="1"/>
  <c r="K53" i="6" s="1"/>
  <c r="K54" i="6" a="1"/>
  <c r="K54" i="6" s="1"/>
  <c r="K55" i="6" a="1"/>
  <c r="K55" i="6"/>
  <c r="K56" i="6" a="1"/>
  <c r="K56" i="6" s="1"/>
  <c r="K57" i="6" a="1"/>
  <c r="K57" i="6" s="1"/>
  <c r="K58" i="6" a="1"/>
  <c r="K58" i="6" s="1"/>
  <c r="K59" i="6" a="1"/>
  <c r="K59" i="6"/>
  <c r="K60" i="6" a="1"/>
  <c r="K60" i="6" s="1"/>
  <c r="K61" i="6" a="1"/>
  <c r="K61" i="6" s="1"/>
  <c r="K3" i="6" a="1"/>
  <c r="K3" i="6" s="1"/>
  <c r="A4" i="6" a="1"/>
  <c r="A4" i="6" s="1"/>
  <c r="A3" i="6" a="1"/>
  <c r="A3" i="6" s="1"/>
  <c r="A5" i="6" l="1" a="1"/>
  <c r="A5" i="6" s="1"/>
  <c r="A8" i="6" s="1" a="1"/>
  <c r="A8" i="6" s="1"/>
  <c r="A6" i="6" a="1"/>
  <c r="A6" i="6" s="1"/>
  <c r="A7" i="6" a="1"/>
  <c r="A7" i="6" s="1"/>
  <c r="A9" i="6" l="1" a="1"/>
  <c r="A9" i="6" s="1"/>
  <c r="A10" i="6" l="1" a="1"/>
  <c r="A10" i="6" s="1"/>
  <c r="A11" i="6" l="1" a="1"/>
  <c r="A11" i="6" s="1"/>
  <c r="A12" i="6" l="1" a="1"/>
  <c r="A12" i="6" s="1"/>
  <c r="A13" i="6" a="1"/>
  <c r="A13" i="6" s="1"/>
  <c r="A14" i="6" l="1" a="1"/>
  <c r="A14" i="6" s="1"/>
  <c r="A15" i="6" l="1" a="1"/>
  <c r="A15" i="6" s="1"/>
  <c r="A16" i="6" s="1" a="1"/>
  <c r="A16" i="6" s="1"/>
  <c r="A17" i="6" s="1" a="1"/>
  <c r="A17" i="6" s="1"/>
  <c r="A18" i="6" s="1" a="1"/>
  <c r="A18" i="6" s="1"/>
  <c r="A19" i="6" s="1" a="1"/>
  <c r="A19" i="6" s="1"/>
  <c r="A20" i="6" s="1" a="1"/>
  <c r="A20" i="6" s="1"/>
  <c r="A21" i="6" s="1" a="1"/>
  <c r="A21" i="6" s="1"/>
  <c r="A22" i="6" s="1" a="1"/>
  <c r="A22" i="6" s="1"/>
  <c r="A23" i="6" s="1" a="1"/>
  <c r="A23" i="6" s="1"/>
  <c r="A24" i="6" s="1" a="1"/>
  <c r="A24" i="6" s="1"/>
  <c r="A25" i="6" s="1" a="1"/>
  <c r="A25" i="6" s="1"/>
  <c r="A26" i="6" s="1" a="1"/>
  <c r="A26" i="6" s="1"/>
  <c r="A27" i="6" s="1" a="1"/>
  <c r="A27" i="6" s="1"/>
  <c r="A28" i="6" s="1" a="1"/>
  <c r="A28" i="6" s="1"/>
  <c r="A29" i="6" s="1" a="1"/>
  <c r="A29" i="6" s="1"/>
  <c r="A30" i="6" s="1" a="1"/>
  <c r="A30" i="6" s="1"/>
  <c r="A31" i="6" s="1" a="1"/>
  <c r="A31" i="6" s="1"/>
  <c r="A32" i="6" s="1" a="1"/>
  <c r="A32" i="6" s="1"/>
  <c r="A33" i="6" s="1" a="1"/>
  <c r="A33" i="6" s="1"/>
  <c r="A34" i="6" s="1" a="1"/>
  <c r="A34" i="6" s="1"/>
  <c r="A35" i="6" s="1" a="1"/>
  <c r="A35" i="6" s="1"/>
  <c r="A36" i="6" s="1" a="1"/>
  <c r="A36" i="6" s="1"/>
  <c r="A37" i="6" s="1" a="1"/>
  <c r="A37" i="6" s="1"/>
  <c r="A38" i="6" s="1" a="1"/>
  <c r="A38" i="6" s="1"/>
  <c r="A39" i="6" s="1" a="1"/>
  <c r="A39" i="6" s="1"/>
  <c r="A40" i="6" s="1" a="1"/>
  <c r="A40" i="6" s="1"/>
  <c r="A41" i="6" s="1" a="1"/>
  <c r="A41" i="6" s="1"/>
  <c r="A42" i="6" s="1" a="1"/>
  <c r="A42" i="6" s="1"/>
  <c r="A43" i="6" s="1" a="1"/>
  <c r="A43" i="6" s="1"/>
  <c r="A44" i="6" s="1" a="1"/>
  <c r="A44" i="6" s="1"/>
  <c r="A45" i="6" s="1" a="1"/>
  <c r="A45" i="6" s="1"/>
  <c r="A46" i="6" s="1" a="1"/>
  <c r="A46" i="6" s="1"/>
  <c r="A47" i="6" s="1" a="1"/>
  <c r="A47" i="6" s="1"/>
  <c r="A48" i="6" s="1" a="1"/>
  <c r="A48" i="6" s="1"/>
  <c r="A49" i="6" s="1" a="1"/>
  <c r="A49" i="6" s="1"/>
  <c r="A50" i="6" s="1" a="1"/>
  <c r="A50" i="6" s="1"/>
  <c r="A51" i="6" s="1" a="1"/>
  <c r="A51" i="6" s="1"/>
  <c r="A52" i="6" s="1" a="1"/>
  <c r="A52" i="6" s="1"/>
  <c r="A53" i="6" s="1" a="1"/>
  <c r="A53" i="6" s="1"/>
  <c r="A54" i="6" s="1" a="1"/>
  <c r="A54" i="6" s="1"/>
  <c r="A55" i="6" s="1" a="1"/>
  <c r="A55" i="6" s="1"/>
  <c r="A56" i="6" s="1" a="1"/>
  <c r="A56" i="6" s="1"/>
  <c r="A57" i="6" s="1" a="1"/>
  <c r="A57" i="6" s="1"/>
  <c r="A58" i="6" s="1" a="1"/>
  <c r="A58" i="6" s="1"/>
  <c r="A59" i="6" s="1" a="1"/>
  <c r="A59" i="6" s="1"/>
  <c r="A60" i="6" s="1" a="1"/>
  <c r="A60" i="6" s="1"/>
  <c r="A61" i="6" s="1" a="1"/>
  <c r="A61" i="6" s="1"/>
  <c r="C2" i="12" l="1" a="1"/>
  <c r="C2" i="12" s="1"/>
  <c r="B2" i="12" a="1"/>
  <c r="B2" i="12" s="1"/>
  <c r="C2" i="10" a="1"/>
  <c r="C2" i="10" s="1"/>
  <c r="B2" i="10" a="1"/>
  <c r="B2" i="10" s="1"/>
  <c r="D2" i="12" l="1" a="1"/>
  <c r="D2" i="12" s="1"/>
  <c r="D2" i="10" a="1"/>
  <c r="D2" i="10" s="1"/>
  <c r="G2" i="10" s="1" a="1"/>
  <c r="G2" i="10" s="1"/>
  <c r="E2" i="10" a="1"/>
  <c r="E2" i="10" s="1"/>
  <c r="F2" i="10" a="1"/>
  <c r="F2" i="10" s="1"/>
  <c r="E2" i="12" l="1" a="1"/>
  <c r="E2" i="12" s="1"/>
  <c r="H2" i="10" a="1"/>
  <c r="H2" i="10" s="1"/>
  <c r="F2" i="12" l="1" a="1"/>
  <c r="F2" i="12" s="1"/>
  <c r="I2" i="10" a="1"/>
  <c r="I2" i="10" s="1"/>
  <c r="J2" i="10" a="1"/>
  <c r="J2" i="10" s="1"/>
  <c r="G2" i="12" l="1" a="1"/>
  <c r="G2" i="12" s="1"/>
  <c r="K2" i="10" a="1"/>
  <c r="K2" i="10" s="1"/>
  <c r="L2" i="10" s="1" a="1"/>
  <c r="L2" i="10" s="1"/>
  <c r="H2" i="12" l="1" a="1"/>
  <c r="H2" i="12" s="1"/>
  <c r="M2" i="10" a="1"/>
  <c r="M2" i="10" s="1"/>
  <c r="I2" i="12" l="1" a="1"/>
  <c r="I2" i="12" s="1"/>
  <c r="J2" i="12" s="1" a="1"/>
  <c r="J2" i="12" s="1"/>
  <c r="K2" i="12" s="1" a="1"/>
  <c r="K2" i="12" s="1"/>
  <c r="L2" i="12" s="1" a="1"/>
  <c r="L2" i="12" s="1"/>
  <c r="M2" i="12" s="1" a="1"/>
  <c r="M2" i="12" s="1"/>
  <c r="N2" i="12" s="1" a="1"/>
  <c r="N2" i="12" s="1"/>
  <c r="O2" i="12" s="1" a="1"/>
  <c r="O2" i="12" s="1"/>
  <c r="P2" i="12" s="1" a="1"/>
  <c r="P2" i="12" s="1"/>
  <c r="Q2" i="12" s="1" a="1"/>
  <c r="Q2" i="12" s="1"/>
  <c r="R2" i="12" s="1" a="1"/>
  <c r="R2" i="12" s="1"/>
  <c r="S2" i="12" s="1" a="1"/>
  <c r="S2" i="12" s="1"/>
  <c r="T2" i="12" s="1" a="1"/>
  <c r="T2" i="12" s="1"/>
  <c r="U2" i="12" s="1" a="1"/>
  <c r="U2" i="12" s="1"/>
  <c r="V2" i="12" s="1" a="1"/>
  <c r="V2" i="12" s="1"/>
  <c r="W2" i="12" s="1" a="1"/>
  <c r="W2" i="12" s="1"/>
  <c r="X2" i="12" s="1" a="1"/>
  <c r="X2" i="12" s="1"/>
  <c r="Y2" i="12" s="1" a="1"/>
  <c r="Y2" i="12" s="1"/>
  <c r="Z2" i="12" s="1" a="1"/>
  <c r="Z2" i="12" s="1"/>
  <c r="AA2" i="12" s="1" a="1"/>
  <c r="AA2" i="12" s="1"/>
  <c r="AB2" i="12" s="1" a="1"/>
  <c r="AB2" i="12" s="1"/>
  <c r="AC2" i="12" s="1" a="1"/>
  <c r="AC2" i="12" s="1"/>
  <c r="AD2" i="12" s="1" a="1"/>
  <c r="AD2" i="12" s="1"/>
  <c r="AE2" i="12" s="1" a="1"/>
  <c r="AE2" i="12" s="1"/>
  <c r="AF2" i="12" s="1" a="1"/>
  <c r="AF2" i="12" s="1"/>
  <c r="AG2" i="12" s="1" a="1"/>
  <c r="AG2" i="12" s="1"/>
  <c r="AH2" i="12" s="1" a="1"/>
  <c r="AH2" i="12" s="1"/>
  <c r="AI2" i="12" s="1" a="1"/>
  <c r="AI2" i="12" s="1"/>
  <c r="AJ2" i="12" s="1" a="1"/>
  <c r="AJ2" i="12" s="1"/>
  <c r="AK2" i="12" s="1" a="1"/>
  <c r="AK2" i="12" s="1"/>
  <c r="AL2" i="12" s="1" a="1"/>
  <c r="AL2" i="12" s="1"/>
  <c r="AM2" i="12" s="1" a="1"/>
  <c r="AM2" i="12" s="1"/>
  <c r="AN2" i="12" s="1" a="1"/>
  <c r="AN2" i="12" s="1"/>
  <c r="AO2" i="12" s="1" a="1"/>
  <c r="AO2" i="12" s="1"/>
  <c r="AP2" i="12" s="1" a="1"/>
  <c r="AP2" i="12" s="1"/>
  <c r="AQ2" i="12" s="1" a="1"/>
  <c r="AQ2" i="12" s="1"/>
  <c r="AR2" i="12" s="1" a="1"/>
  <c r="AR2" i="12" s="1"/>
  <c r="AS2" i="12" s="1" a="1"/>
  <c r="AS2" i="12" s="1"/>
  <c r="AT2" i="12" s="1" a="1"/>
  <c r="AT2" i="12" s="1"/>
  <c r="N2" i="10" a="1"/>
  <c r="N2" i="10" s="1"/>
  <c r="O2" i="10" s="1" a="1"/>
  <c r="O2" i="10" s="1"/>
  <c r="P2" i="10" s="1" a="1"/>
  <c r="P2" i="10" s="1"/>
  <c r="Q2" i="10" s="1" a="1"/>
  <c r="Q2" i="10" s="1"/>
  <c r="R2" i="10" s="1" a="1"/>
  <c r="R2" i="10" s="1"/>
  <c r="S2" i="10" s="1" a="1"/>
  <c r="S2" i="10" s="1"/>
  <c r="T2" i="10" s="1" a="1"/>
  <c r="T2" i="10" s="1"/>
  <c r="U2" i="10" s="1" a="1"/>
  <c r="U2" i="10" s="1"/>
  <c r="V2" i="10" s="1" a="1"/>
  <c r="V2" i="10" s="1"/>
  <c r="W2" i="10" s="1" a="1"/>
  <c r="W2" i="10" s="1"/>
  <c r="X2" i="10" s="1" a="1"/>
  <c r="X2" i="10" s="1"/>
  <c r="Y2" i="10" s="1" a="1"/>
  <c r="Y2" i="10" s="1"/>
  <c r="Z2" i="10" s="1" a="1"/>
  <c r="Z2" i="10" s="1"/>
  <c r="AA2" i="10" s="1" a="1"/>
  <c r="AA2" i="10" s="1"/>
  <c r="AB2" i="10" s="1" a="1"/>
  <c r="AB2" i="10" s="1"/>
  <c r="AC2" i="10" s="1" a="1"/>
  <c r="AC2" i="10" s="1"/>
  <c r="AD2" i="10" s="1" a="1"/>
  <c r="AD2" i="10" s="1"/>
  <c r="AE2" i="10" s="1" a="1"/>
  <c r="AE2" i="10" s="1"/>
  <c r="AF2" i="10" s="1" a="1"/>
  <c r="AF2" i="10" s="1"/>
  <c r="AG2" i="10" s="1" a="1"/>
  <c r="AG2" i="10" s="1"/>
  <c r="AH2" i="10" s="1" a="1"/>
  <c r="AH2" i="10" s="1"/>
  <c r="AI2" i="10" s="1" a="1"/>
  <c r="AI2" i="10" s="1"/>
  <c r="AJ2" i="10" s="1" a="1"/>
  <c r="AJ2" i="10" s="1"/>
  <c r="AK2" i="10" s="1" a="1"/>
  <c r="AK2" i="10" s="1"/>
  <c r="AL2" i="10" s="1" a="1"/>
  <c r="AL2" i="10" s="1"/>
  <c r="AM2" i="10" s="1" a="1"/>
  <c r="AM2" i="10" s="1"/>
  <c r="AN2" i="10" s="1" a="1"/>
  <c r="AN2" i="10" s="1"/>
  <c r="AO2" i="10" s="1" a="1"/>
  <c r="AO2" i="10" s="1"/>
  <c r="AP2" i="10" s="1" a="1"/>
  <c r="AP2" i="10" s="1"/>
  <c r="AQ2" i="10" s="1" a="1"/>
  <c r="AQ2" i="10" s="1"/>
  <c r="AR2" i="10" s="1" a="1"/>
  <c r="AR2" i="10" s="1"/>
  <c r="AS2" i="10" s="1" a="1"/>
  <c r="AS2" i="10" s="1"/>
  <c r="AT2" i="10" s="1" a="1"/>
  <c r="AT2" i="10" s="1"/>
  <c r="P118" i="21" l="1"/>
  <c r="Q118" i="21"/>
  <c r="P110" i="21"/>
  <c r="Q110" i="21"/>
  <c r="P109" i="21"/>
  <c r="Q109" i="21"/>
  <c r="P108" i="21"/>
  <c r="Q108" i="21"/>
  <c r="P107" i="21"/>
  <c r="Q107" i="21"/>
  <c r="P106" i="21"/>
  <c r="Q106" i="21"/>
  <c r="P105" i="21"/>
  <c r="Q105" i="21"/>
  <c r="P104" i="21"/>
  <c r="Q104" i="21"/>
  <c r="P103" i="21"/>
  <c r="Q103" i="21"/>
  <c r="P102" i="21"/>
  <c r="Q102" i="21"/>
  <c r="P101" i="21"/>
  <c r="Q101" i="21"/>
  <c r="P99" i="21"/>
  <c r="Q99" i="21"/>
  <c r="P98" i="21"/>
  <c r="Q98" i="21"/>
  <c r="P97" i="21"/>
  <c r="Q97" i="21"/>
  <c r="P96" i="21"/>
  <c r="Q96" i="21"/>
  <c r="P126" i="21"/>
  <c r="Q126" i="21"/>
  <c r="P125" i="21"/>
  <c r="Q125" i="21"/>
  <c r="P123" i="21"/>
  <c r="Q123" i="21"/>
  <c r="P122" i="21"/>
  <c r="Q122" i="21"/>
  <c r="P121" i="21"/>
  <c r="Q121" i="21"/>
  <c r="P148" i="21"/>
  <c r="Q148" i="21"/>
  <c r="P147" i="21"/>
  <c r="Q147" i="21"/>
  <c r="P146" i="21"/>
  <c r="Q146" i="21"/>
  <c r="P144" i="21"/>
  <c r="Q144" i="21"/>
  <c r="P140" i="21"/>
  <c r="Q140" i="21"/>
  <c r="P138" i="21"/>
  <c r="Q138" i="21"/>
  <c r="P137" i="21"/>
  <c r="Q137" i="21"/>
  <c r="P136" i="21"/>
  <c r="Q136" i="21"/>
  <c r="P135" i="21"/>
  <c r="Q135" i="21"/>
  <c r="P134" i="21"/>
  <c r="Q134" i="21"/>
  <c r="P133" i="21"/>
  <c r="Q133" i="21"/>
  <c r="P132" i="21"/>
  <c r="Q132" i="21"/>
  <c r="P130" i="21"/>
  <c r="Q130" i="21"/>
  <c r="P129" i="21"/>
  <c r="Q129" i="21"/>
  <c r="P128" i="21"/>
  <c r="Q128" i="21"/>
  <c r="P120" i="21"/>
  <c r="Q120" i="21"/>
  <c r="P119" i="21"/>
  <c r="Q119" i="21"/>
  <c r="P58" i="21"/>
  <c r="Q58" i="21"/>
  <c r="P90" i="21"/>
  <c r="Q90" i="21"/>
  <c r="P89" i="21"/>
  <c r="Q89" i="21"/>
  <c r="P54" i="21"/>
  <c r="Q54" i="21"/>
  <c r="P175" i="21"/>
  <c r="Q175" i="21"/>
  <c r="P172" i="21"/>
  <c r="Q172" i="21"/>
  <c r="P170" i="21"/>
  <c r="Q170" i="21"/>
  <c r="P152" i="21"/>
  <c r="Q152" i="21"/>
  <c r="P150" i="21"/>
  <c r="Q150" i="21"/>
  <c r="P224" i="21"/>
  <c r="Q224" i="21"/>
  <c r="P199" i="21"/>
  <c r="Q199" i="21"/>
  <c r="P207" i="21"/>
  <c r="Q207" i="21"/>
  <c r="P225" i="21"/>
  <c r="Q225" i="21"/>
  <c r="P200" i="21"/>
  <c r="Q200" i="21"/>
  <c r="P219" i="21"/>
  <c r="Q219" i="21"/>
  <c r="P213" i="21"/>
  <c r="Q213" i="21"/>
  <c r="P196" i="21"/>
  <c r="Q196" i="21"/>
  <c r="P211" i="21"/>
  <c r="Q211" i="21"/>
  <c r="P223" i="21"/>
  <c r="Q223" i="21"/>
  <c r="P204" i="21"/>
  <c r="Q204" i="21"/>
  <c r="P205" i="21"/>
  <c r="Q205" i="21"/>
  <c r="P174" i="21"/>
  <c r="Q174" i="21"/>
  <c r="P171" i="21"/>
  <c r="Q171" i="21"/>
  <c r="P169" i="21"/>
  <c r="Q169" i="21"/>
  <c r="P155" i="21"/>
  <c r="Q155" i="21"/>
  <c r="P151" i="21"/>
  <c r="Q151" i="21"/>
  <c r="P149" i="21"/>
  <c r="Q149" i="21"/>
  <c r="P218" i="21"/>
  <c r="Q218" i="21"/>
  <c r="P157" i="21"/>
  <c r="Q157" i="21"/>
  <c r="P165" i="21"/>
  <c r="Q165" i="21"/>
  <c r="P226" i="21"/>
  <c r="Q226" i="21"/>
  <c r="P202" i="21"/>
  <c r="Q202" i="21"/>
  <c r="P162" i="21"/>
  <c r="Q162" i="21"/>
  <c r="P163" i="21"/>
  <c r="Q163" i="21"/>
  <c r="P164" i="21"/>
  <c r="Q164" i="21"/>
  <c r="P173" i="21"/>
  <c r="Q173" i="21"/>
  <c r="P221" i="21"/>
  <c r="Q221" i="21"/>
  <c r="P159" i="21"/>
  <c r="Q159" i="21"/>
  <c r="P161" i="21"/>
  <c r="Q161" i="21"/>
  <c r="P222" i="21"/>
  <c r="Q222" i="21"/>
  <c r="P216" i="21"/>
  <c r="Q216" i="21"/>
  <c r="P210" i="21"/>
  <c r="Q210" i="21"/>
  <c r="P197" i="21"/>
  <c r="Q197" i="21"/>
  <c r="P195" i="21"/>
  <c r="Q195" i="21"/>
  <c r="P194" i="21"/>
  <c r="Q194" i="21"/>
  <c r="P193" i="21"/>
  <c r="Q193" i="21"/>
  <c r="P192" i="21"/>
  <c r="Q192" i="21"/>
  <c r="P191" i="21"/>
  <c r="Q191" i="21"/>
  <c r="P190" i="21"/>
  <c r="Q190" i="21"/>
  <c r="P189" i="21"/>
  <c r="Q189" i="21"/>
  <c r="P188" i="21"/>
  <c r="Q188" i="21"/>
  <c r="P187" i="21"/>
  <c r="Q187" i="21"/>
  <c r="P186" i="21"/>
  <c r="Q186" i="21"/>
  <c r="P184" i="21"/>
  <c r="Q184" i="21"/>
  <c r="P183" i="21"/>
  <c r="Q183" i="21"/>
  <c r="P182" i="21"/>
  <c r="Q182" i="21"/>
  <c r="P181" i="21"/>
  <c r="Q181" i="21"/>
  <c r="P180" i="21"/>
  <c r="Q180" i="21"/>
  <c r="P179" i="21"/>
  <c r="Q179" i="21"/>
  <c r="P185" i="21"/>
  <c r="Q185" i="21"/>
  <c r="P178" i="21"/>
  <c r="Q178" i="21"/>
  <c r="P177" i="21"/>
  <c r="Q177" i="21"/>
  <c r="P176" i="21"/>
  <c r="Q176" i="21"/>
  <c r="P160" i="21"/>
  <c r="Q160" i="21"/>
  <c r="P156" i="21"/>
  <c r="Q156" i="21"/>
  <c r="P198" i="21"/>
  <c r="Q198" i="21"/>
  <c r="P215" i="21"/>
  <c r="Q215" i="21"/>
  <c r="P201" i="21"/>
  <c r="Q201" i="21"/>
  <c r="P168" i="21"/>
  <c r="Q168" i="21"/>
  <c r="P167" i="21"/>
  <c r="Q167" i="21"/>
  <c r="P166" i="21"/>
  <c r="Q166" i="21"/>
  <c r="P209" i="21"/>
  <c r="Q209" i="21"/>
  <c r="P214" i="21"/>
  <c r="Q214" i="21"/>
  <c r="P203" i="21"/>
  <c r="Q203" i="21"/>
  <c r="P206" i="21"/>
  <c r="Q206" i="21"/>
  <c r="P208" i="21"/>
  <c r="Q208" i="21"/>
  <c r="P217" i="21"/>
  <c r="Q217" i="21"/>
  <c r="P220" i="21"/>
  <c r="Q220" i="21"/>
  <c r="P212" i="21"/>
  <c r="Q212" i="21"/>
  <c r="P153" i="21"/>
  <c r="Q153" i="21"/>
  <c r="P154" i="21"/>
  <c r="Q154" i="21"/>
  <c r="P158" i="21"/>
  <c r="Q158" i="21"/>
  <c r="P95" i="21"/>
  <c r="Q95" i="21"/>
  <c r="P94" i="21"/>
  <c r="Q94" i="21"/>
  <c r="P93" i="21"/>
  <c r="Q93" i="21"/>
  <c r="P92" i="21"/>
  <c r="Q92" i="21"/>
  <c r="P115" i="21"/>
  <c r="Q115" i="21"/>
  <c r="P114" i="21"/>
  <c r="Q114" i="21"/>
  <c r="P113" i="21"/>
  <c r="Q113" i="21"/>
  <c r="P87" i="21"/>
  <c r="Q87" i="21"/>
  <c r="P86" i="21"/>
  <c r="Q86" i="21"/>
  <c r="P84" i="21"/>
  <c r="Q84" i="21"/>
  <c r="P82" i="21"/>
  <c r="Q82" i="21"/>
  <c r="P81" i="21"/>
  <c r="Q81" i="21"/>
  <c r="P80" i="21"/>
  <c r="Q80" i="21"/>
  <c r="P79" i="21"/>
  <c r="Q79" i="21"/>
  <c r="P78" i="21"/>
  <c r="Q78" i="21"/>
  <c r="P77" i="21"/>
  <c r="Q77" i="21"/>
  <c r="P76" i="21"/>
  <c r="Q76" i="21"/>
  <c r="P75" i="21"/>
  <c r="Q75" i="21"/>
  <c r="P74" i="21"/>
  <c r="Q74" i="21"/>
  <c r="P73" i="21"/>
  <c r="Q73" i="21"/>
  <c r="P72" i="21"/>
  <c r="Q72" i="21"/>
  <c r="P71" i="21"/>
  <c r="Q71" i="21"/>
  <c r="P70" i="21"/>
  <c r="Q70" i="21"/>
  <c r="P69" i="21"/>
  <c r="Q69" i="21"/>
  <c r="P68" i="21"/>
  <c r="Q68" i="21"/>
  <c r="P67" i="21"/>
  <c r="Q67" i="21"/>
  <c r="P65" i="21"/>
  <c r="Q65" i="21"/>
  <c r="P64" i="21"/>
  <c r="Q64" i="21"/>
  <c r="P63" i="21"/>
  <c r="Q63" i="21"/>
  <c r="P62" i="21"/>
  <c r="Q62" i="21"/>
  <c r="P61" i="21"/>
  <c r="Q61" i="21"/>
  <c r="P60" i="21"/>
  <c r="Q60" i="21"/>
  <c r="P111" i="21"/>
  <c r="Q111" i="21"/>
  <c r="P100" i="21"/>
  <c r="Q100" i="21"/>
  <c r="P91" i="21"/>
  <c r="Q91" i="21"/>
  <c r="P88" i="21"/>
  <c r="Q88" i="21"/>
  <c r="P85" i="21"/>
  <c r="Q85" i="21"/>
  <c r="P83" i="21"/>
  <c r="Q83" i="21"/>
  <c r="P66" i="21"/>
  <c r="Q66" i="21"/>
  <c r="P59" i="21"/>
  <c r="Q59" i="21"/>
  <c r="P57" i="21"/>
  <c r="Q57" i="21"/>
  <c r="P56" i="21"/>
  <c r="Q56" i="21"/>
  <c r="P55" i="21"/>
  <c r="Q55" i="21"/>
  <c r="K60" i="21"/>
  <c r="K61" i="21"/>
  <c r="K62" i="21"/>
  <c r="K63" i="21"/>
  <c r="K64" i="21"/>
  <c r="K65" i="21"/>
  <c r="K67" i="21"/>
  <c r="K68" i="21"/>
  <c r="K69" i="21"/>
  <c r="K70" i="21"/>
  <c r="K71" i="21"/>
  <c r="K72" i="21"/>
  <c r="K73" i="21"/>
  <c r="K74" i="21"/>
  <c r="K75" i="21"/>
  <c r="K76" i="21"/>
  <c r="K77" i="21"/>
  <c r="K78" i="21"/>
  <c r="K79" i="21"/>
  <c r="K80" i="21"/>
  <c r="K81" i="21"/>
  <c r="K82" i="21"/>
  <c r="K84" i="21"/>
  <c r="K86" i="21"/>
  <c r="K87" i="21"/>
  <c r="K113" i="21"/>
  <c r="K114" i="21"/>
  <c r="K115" i="21"/>
  <c r="K92" i="21"/>
  <c r="K93" i="21"/>
  <c r="K94" i="21"/>
  <c r="K95" i="21"/>
  <c r="K158" i="21"/>
  <c r="K154" i="21"/>
  <c r="K153" i="21"/>
  <c r="K212" i="21"/>
  <c r="K220" i="21"/>
  <c r="K217" i="21"/>
  <c r="K208" i="21"/>
  <c r="K206" i="21"/>
  <c r="K203" i="21"/>
  <c r="K214" i="21"/>
  <c r="K209" i="21"/>
  <c r="K166" i="21"/>
  <c r="K167" i="21"/>
  <c r="K168" i="21"/>
  <c r="K201" i="21"/>
  <c r="K215" i="21"/>
  <c r="K198" i="21"/>
  <c r="K156" i="21"/>
  <c r="K160" i="21"/>
  <c r="K176" i="21"/>
  <c r="K177" i="21"/>
  <c r="K178" i="21"/>
  <c r="K185" i="21"/>
  <c r="K179" i="21"/>
  <c r="K180" i="21"/>
  <c r="K181" i="21"/>
  <c r="K182" i="21"/>
  <c r="K183" i="21"/>
  <c r="K184" i="21"/>
  <c r="K186" i="21"/>
  <c r="K187" i="21"/>
  <c r="K188" i="21"/>
  <c r="K189" i="21"/>
  <c r="K190" i="21"/>
  <c r="K191" i="21"/>
  <c r="K192" i="21"/>
  <c r="K193" i="21"/>
  <c r="K194" i="21"/>
  <c r="K195" i="21"/>
  <c r="K197" i="21"/>
  <c r="K210" i="21"/>
  <c r="K216" i="21"/>
  <c r="K222" i="21"/>
  <c r="K161" i="21"/>
  <c r="K159" i="21"/>
  <c r="K221" i="21"/>
  <c r="K173" i="21"/>
  <c r="K164" i="21"/>
  <c r="K163" i="21"/>
  <c r="K162" i="21"/>
  <c r="K202" i="21"/>
  <c r="K226" i="21"/>
  <c r="K165" i="21"/>
  <c r="K157" i="21"/>
  <c r="K218" i="21"/>
  <c r="K149" i="21"/>
  <c r="K151" i="21"/>
  <c r="K155" i="21"/>
  <c r="K169" i="21"/>
  <c r="K171" i="21"/>
  <c r="K174" i="21"/>
  <c r="K205" i="21"/>
  <c r="K204" i="21"/>
  <c r="K223" i="21"/>
  <c r="K211" i="21"/>
  <c r="K196" i="21"/>
  <c r="K213" i="21"/>
  <c r="K219" i="21"/>
  <c r="K200" i="21"/>
  <c r="K225" i="21"/>
  <c r="K207" i="21"/>
  <c r="K199" i="21"/>
  <c r="K224" i="21"/>
  <c r="K150" i="21"/>
  <c r="K152" i="21"/>
  <c r="K170" i="21"/>
  <c r="K172" i="21"/>
  <c r="K175" i="21"/>
  <c r="K54" i="21"/>
  <c r="K89" i="21"/>
  <c r="K90" i="21"/>
  <c r="K58" i="21"/>
  <c r="K119" i="21"/>
  <c r="K120" i="21"/>
  <c r="K128" i="21"/>
  <c r="K129" i="21"/>
  <c r="K130" i="21"/>
  <c r="K132" i="21"/>
  <c r="K133" i="21"/>
  <c r="K134" i="21"/>
  <c r="K135" i="21"/>
  <c r="K136" i="21"/>
  <c r="K137" i="21"/>
  <c r="K138" i="21"/>
  <c r="K140" i="21"/>
  <c r="K144" i="21"/>
  <c r="K146" i="21"/>
  <c r="K147" i="21"/>
  <c r="K148" i="21"/>
  <c r="K121" i="21"/>
  <c r="K122" i="21"/>
  <c r="K123" i="21"/>
  <c r="K125" i="21"/>
  <c r="K126" i="21"/>
  <c r="K96" i="21"/>
  <c r="K97" i="21"/>
  <c r="K98" i="21"/>
  <c r="K99" i="21"/>
  <c r="K101" i="21"/>
  <c r="K102" i="21"/>
  <c r="K103" i="21"/>
  <c r="K104" i="21"/>
  <c r="K105" i="21"/>
  <c r="K106" i="21"/>
  <c r="K107" i="21"/>
  <c r="K108" i="21"/>
  <c r="K109" i="21"/>
  <c r="K110" i="21"/>
  <c r="K118" i="21"/>
  <c r="A240" i="21"/>
  <c r="B240" i="21" s="1"/>
  <c r="A241" i="21"/>
  <c r="B241" i="21" s="1"/>
  <c r="A242" i="21"/>
  <c r="B242" i="21" s="1"/>
  <c r="A243" i="21"/>
  <c r="B243" i="21" s="1"/>
  <c r="A244" i="21"/>
  <c r="B244" i="21" s="1"/>
  <c r="A245" i="21"/>
  <c r="B245" i="21" s="1"/>
  <c r="A246" i="21"/>
  <c r="B246" i="21" s="1"/>
  <c r="A247" i="21"/>
  <c r="B247" i="21" s="1"/>
  <c r="A248" i="21"/>
  <c r="B248" i="21" s="1"/>
  <c r="A249" i="21"/>
  <c r="B249" i="21" s="1"/>
  <c r="A250" i="21"/>
  <c r="B250" i="21" s="1"/>
  <c r="A251" i="21"/>
  <c r="B251" i="21" s="1"/>
  <c r="A252" i="21"/>
  <c r="B252" i="21" s="1"/>
  <c r="A253" i="21"/>
  <c r="B253" i="21" s="1"/>
  <c r="A254" i="21"/>
  <c r="B254" i="21" s="1"/>
  <c r="A255" i="21"/>
  <c r="B255" i="21" s="1"/>
  <c r="A256" i="21"/>
  <c r="B256" i="21" s="1"/>
  <c r="A257" i="21"/>
  <c r="B257" i="21" s="1"/>
  <c r="A258" i="21"/>
  <c r="B258" i="21" s="1"/>
  <c r="A259" i="21"/>
  <c r="B259" i="21" s="1"/>
  <c r="A260" i="21"/>
  <c r="B260" i="21" s="1"/>
  <c r="A261" i="21"/>
  <c r="B261" i="21" s="1"/>
  <c r="A262" i="21"/>
  <c r="B262" i="21" s="1"/>
  <c r="A263" i="21"/>
  <c r="B263" i="21" s="1"/>
  <c r="A264" i="21"/>
  <c r="B264" i="21" s="1"/>
  <c r="A265" i="21"/>
  <c r="B265" i="21" s="1"/>
  <c r="A266" i="21"/>
  <c r="B266" i="21" s="1"/>
  <c r="A267" i="21"/>
  <c r="B267" i="21" s="1"/>
  <c r="A268" i="21"/>
  <c r="B268" i="21" s="1"/>
  <c r="A269" i="21"/>
  <c r="B269" i="21" s="1"/>
  <c r="A270" i="21"/>
  <c r="B270" i="21" s="1"/>
  <c r="A271" i="21"/>
  <c r="B271" i="21" s="1"/>
  <c r="A272" i="21"/>
  <c r="B272" i="21" s="1"/>
  <c r="A273" i="21"/>
  <c r="B273" i="21" s="1"/>
  <c r="A274" i="21"/>
  <c r="B274" i="21" s="1"/>
  <c r="A275" i="21"/>
  <c r="B275" i="21" s="1"/>
  <c r="A276" i="21"/>
  <c r="B276" i="21" s="1"/>
  <c r="A277" i="21"/>
  <c r="B277" i="21" s="1"/>
  <c r="A278" i="21"/>
  <c r="B278" i="21" s="1"/>
  <c r="A279" i="21"/>
  <c r="B279" i="21" s="1"/>
  <c r="A280" i="21"/>
  <c r="B280" i="21" s="1"/>
  <c r="A281" i="21"/>
  <c r="B281" i="21" s="1"/>
  <c r="A282" i="21"/>
  <c r="B282" i="21" s="1"/>
  <c r="A283" i="21"/>
  <c r="B283" i="21" s="1"/>
  <c r="A284" i="21"/>
  <c r="B284" i="21" s="1"/>
  <c r="A285" i="21"/>
  <c r="B285" i="21" s="1"/>
  <c r="A286" i="21"/>
  <c r="B286" i="21" s="1"/>
  <c r="A287" i="21"/>
  <c r="B287" i="21" s="1"/>
  <c r="A288" i="21"/>
  <c r="B288" i="21" s="1"/>
  <c r="A289" i="21"/>
  <c r="B289" i="21" s="1"/>
  <c r="A290" i="21"/>
  <c r="B290" i="21" s="1"/>
  <c r="A291" i="21"/>
  <c r="B291" i="21" s="1"/>
  <c r="A292" i="21"/>
  <c r="B292" i="21" s="1"/>
  <c r="A293" i="21"/>
  <c r="B293" i="21" s="1"/>
  <c r="A294" i="21"/>
  <c r="B294" i="21" s="1"/>
  <c r="A295" i="21"/>
  <c r="B295" i="21" s="1"/>
  <c r="A296" i="21"/>
  <c r="B296" i="21" s="1"/>
  <c r="A297" i="21"/>
  <c r="B297" i="21" s="1"/>
  <c r="A298" i="21"/>
  <c r="B298" i="21" s="1"/>
  <c r="A299" i="21"/>
  <c r="B299" i="21" s="1"/>
  <c r="A300" i="21"/>
  <c r="B300" i="21" s="1"/>
  <c r="A301" i="21"/>
  <c r="B301" i="21" s="1"/>
  <c r="A302" i="21"/>
  <c r="B302" i="21" s="1"/>
  <c r="A303" i="21"/>
  <c r="B303" i="21" s="1"/>
  <c r="A304" i="21"/>
  <c r="B304" i="21" s="1"/>
  <c r="A305" i="21"/>
  <c r="B305" i="21" s="1"/>
  <c r="A306" i="21"/>
  <c r="B306" i="21" s="1"/>
  <c r="A307" i="21"/>
  <c r="B307" i="21" s="1"/>
  <c r="A308" i="21"/>
  <c r="B308" i="21" s="1"/>
  <c r="A309" i="21"/>
  <c r="B309" i="21" s="1"/>
  <c r="A310" i="21"/>
  <c r="B310" i="21" s="1"/>
  <c r="A311" i="21"/>
  <c r="B311" i="21" s="1"/>
  <c r="A312" i="21"/>
  <c r="B312" i="21" s="1"/>
  <c r="A313" i="21"/>
  <c r="B313" i="21" s="1"/>
  <c r="A314" i="21"/>
  <c r="B314" i="21" s="1"/>
  <c r="A315" i="21"/>
  <c r="B315" i="21" s="1"/>
  <c r="A316" i="21"/>
  <c r="B316" i="21" s="1"/>
  <c r="A317" i="21"/>
  <c r="B317" i="21" s="1"/>
  <c r="A318" i="21"/>
  <c r="B318" i="21" s="1"/>
  <c r="A319" i="21"/>
  <c r="B319" i="21" s="1"/>
  <c r="A320" i="21"/>
  <c r="B320" i="21" s="1"/>
  <c r="A321" i="21"/>
  <c r="B321" i="21" s="1"/>
  <c r="A322" i="21"/>
  <c r="B322" i="21" s="1"/>
  <c r="A323" i="21"/>
  <c r="B323" i="21" s="1"/>
  <c r="A324" i="21"/>
  <c r="B324" i="21" s="1"/>
  <c r="A325" i="21"/>
  <c r="B325" i="21" s="1"/>
  <c r="A326" i="21"/>
  <c r="B326" i="21" s="1"/>
  <c r="A327" i="21"/>
  <c r="B327" i="21" s="1"/>
  <c r="A328" i="21"/>
  <c r="B328" i="21" s="1"/>
  <c r="A329" i="21"/>
  <c r="B329" i="21" s="1"/>
  <c r="A330" i="21"/>
  <c r="B330" i="21" s="1"/>
  <c r="A331" i="21"/>
  <c r="B331" i="21" s="1"/>
  <c r="A332" i="21"/>
  <c r="B332" i="21" s="1"/>
  <c r="A333" i="21"/>
  <c r="B333" i="21" s="1"/>
  <c r="A334" i="21"/>
  <c r="B334" i="21" s="1"/>
  <c r="A335" i="21"/>
  <c r="B335" i="21" s="1"/>
  <c r="A336" i="21"/>
  <c r="B336" i="21" s="1"/>
  <c r="A337" i="21"/>
  <c r="B337" i="21" s="1"/>
  <c r="A338" i="21"/>
  <c r="B338" i="21" s="1"/>
  <c r="A339" i="21"/>
  <c r="B339" i="21" s="1"/>
  <c r="A340" i="21"/>
  <c r="B340" i="21" s="1"/>
  <c r="A341" i="21"/>
  <c r="B341" i="21" s="1"/>
  <c r="A342" i="21"/>
  <c r="B342" i="21" s="1"/>
  <c r="A343" i="21"/>
  <c r="B343" i="21" s="1"/>
  <c r="A344" i="21"/>
  <c r="B344" i="21" s="1"/>
  <c r="A345" i="21"/>
  <c r="B345" i="21" s="1"/>
  <c r="A346" i="21"/>
  <c r="B346" i="21" s="1"/>
  <c r="A347" i="21"/>
  <c r="B347" i="21" s="1"/>
  <c r="A348" i="21"/>
  <c r="B348" i="21" s="1"/>
  <c r="A349" i="21"/>
  <c r="B349" i="21" s="1"/>
  <c r="A350" i="21"/>
  <c r="B350" i="21" s="1"/>
  <c r="A351" i="21"/>
  <c r="B351" i="21" s="1"/>
  <c r="A352" i="21"/>
  <c r="B352" i="21" s="1"/>
  <c r="A353" i="21"/>
  <c r="B353" i="21" s="1"/>
  <c r="A354" i="21"/>
  <c r="B354" i="21" s="1"/>
  <c r="A355" i="21"/>
  <c r="B355" i="21" s="1"/>
  <c r="A356" i="21"/>
  <c r="B356" i="21" s="1"/>
  <c r="A357" i="21"/>
  <c r="B357" i="21" s="1"/>
  <c r="A358" i="21"/>
  <c r="B358" i="21" s="1"/>
  <c r="A359" i="21"/>
  <c r="B359" i="21" s="1"/>
  <c r="A360" i="21"/>
  <c r="B360" i="21" s="1"/>
  <c r="A361" i="21"/>
  <c r="B361" i="21" s="1"/>
  <c r="A362" i="21"/>
  <c r="B362" i="21" s="1"/>
  <c r="A363" i="21"/>
  <c r="B363" i="21" s="1"/>
  <c r="A364" i="21"/>
  <c r="B364" i="21" s="1"/>
  <c r="A365" i="21"/>
  <c r="B365" i="21" s="1"/>
  <c r="A366" i="21"/>
  <c r="B366" i="21" s="1"/>
  <c r="A367" i="21"/>
  <c r="B367" i="21" s="1"/>
  <c r="A368" i="21"/>
  <c r="B368" i="21" s="1"/>
  <c r="A369" i="21"/>
  <c r="B369" i="21" s="1"/>
  <c r="A370" i="21"/>
  <c r="B370" i="21" s="1"/>
  <c r="A371" i="21"/>
  <c r="B371" i="21" s="1"/>
  <c r="A372" i="21"/>
  <c r="B372" i="21" s="1"/>
  <c r="A373" i="21"/>
  <c r="B373" i="21" s="1"/>
  <c r="A374" i="21"/>
  <c r="B374" i="21" s="1"/>
  <c r="A375" i="21"/>
  <c r="B375" i="21" s="1"/>
  <c r="A376" i="21"/>
  <c r="B376" i="21" s="1"/>
  <c r="A377" i="21"/>
  <c r="B377" i="21" s="1"/>
  <c r="A378" i="21"/>
  <c r="B378" i="21" s="1"/>
  <c r="A379" i="21"/>
  <c r="B379" i="21" s="1"/>
  <c r="A380" i="21"/>
  <c r="B380" i="21" s="1"/>
  <c r="A381" i="21"/>
  <c r="B381" i="21" s="1"/>
  <c r="A382" i="21"/>
  <c r="B382" i="21" s="1"/>
  <c r="A383" i="21"/>
  <c r="B383" i="21" s="1"/>
  <c r="A384" i="21"/>
  <c r="B384" i="21" s="1"/>
  <c r="A385" i="21"/>
  <c r="B385" i="21" s="1"/>
  <c r="A386" i="21"/>
  <c r="B386" i="21" s="1"/>
  <c r="A387" i="21"/>
  <c r="B387" i="21" s="1"/>
  <c r="A388" i="21"/>
  <c r="B388" i="21" s="1"/>
  <c r="A389" i="21"/>
  <c r="B389" i="21" s="1"/>
  <c r="A390" i="21"/>
  <c r="B390" i="21" s="1"/>
  <c r="A391" i="21"/>
  <c r="B391" i="21" s="1"/>
  <c r="A392" i="21"/>
  <c r="B392" i="21" s="1"/>
  <c r="A393" i="21"/>
  <c r="B393" i="21" s="1"/>
  <c r="A394" i="21"/>
  <c r="B394" i="21" s="1"/>
  <c r="A395" i="21"/>
  <c r="B395" i="21" s="1"/>
  <c r="A396" i="21"/>
  <c r="B396" i="21" s="1"/>
  <c r="A397" i="21"/>
  <c r="B397" i="21" s="1"/>
  <c r="A398" i="21"/>
  <c r="B398" i="21" s="1"/>
  <c r="A399" i="21"/>
  <c r="B399" i="21" s="1"/>
  <c r="A400" i="21"/>
  <c r="B400" i="21" s="1"/>
  <c r="A401" i="21"/>
  <c r="B401" i="21" s="1"/>
  <c r="A402" i="21"/>
  <c r="B402" i="21" s="1"/>
  <c r="A403" i="21"/>
  <c r="B403" i="21" s="1"/>
  <c r="A404" i="21"/>
  <c r="B404" i="21" s="1"/>
  <c r="A405" i="21"/>
  <c r="B405" i="21" s="1"/>
  <c r="A406" i="21"/>
  <c r="B406" i="21" s="1"/>
  <c r="A407" i="21"/>
  <c r="B407" i="21" s="1"/>
  <c r="A408" i="21"/>
  <c r="B408" i="21" s="1"/>
  <c r="A409" i="21"/>
  <c r="B409" i="21" s="1"/>
  <c r="A410" i="21"/>
  <c r="B410" i="21" s="1"/>
  <c r="A411" i="21"/>
  <c r="B411" i="21" s="1"/>
  <c r="A412" i="21"/>
  <c r="B412" i="21" s="1"/>
  <c r="A413" i="21"/>
  <c r="B413" i="21" s="1"/>
  <c r="A414" i="21"/>
  <c r="B414" i="21" s="1"/>
  <c r="A415" i="21"/>
  <c r="B415" i="21" s="1"/>
  <c r="A416" i="21"/>
  <c r="B416" i="21" s="1"/>
  <c r="A417" i="21"/>
  <c r="B417" i="21" s="1"/>
  <c r="A418" i="21"/>
  <c r="B418" i="21" s="1"/>
  <c r="A419" i="21"/>
  <c r="B419" i="21" s="1"/>
  <c r="A420" i="21"/>
  <c r="B420" i="21" s="1"/>
  <c r="A421" i="21"/>
  <c r="B421" i="21" s="1"/>
  <c r="A422" i="21"/>
  <c r="B422" i="21" s="1"/>
  <c r="A423" i="21"/>
  <c r="B423" i="21" s="1"/>
  <c r="A424" i="21"/>
  <c r="B424" i="21" s="1"/>
  <c r="A425" i="21"/>
  <c r="B425" i="21" s="1"/>
  <c r="A426" i="21"/>
  <c r="B426" i="21" s="1"/>
  <c r="A427" i="21"/>
  <c r="B427" i="21" s="1"/>
  <c r="A428" i="21"/>
  <c r="B428" i="21" s="1"/>
  <c r="A429" i="21"/>
  <c r="B429" i="21" s="1"/>
  <c r="A430" i="21"/>
  <c r="B430" i="21" s="1"/>
  <c r="A431" i="21"/>
  <c r="B431" i="21" s="1"/>
  <c r="A432" i="21"/>
  <c r="B432" i="21" s="1"/>
  <c r="A433" i="21"/>
  <c r="B433" i="21" s="1"/>
  <c r="A434" i="21"/>
  <c r="B434" i="21" s="1"/>
  <c r="A435" i="21"/>
  <c r="B435" i="21" s="1"/>
  <c r="A436" i="21"/>
  <c r="B436" i="21" s="1"/>
  <c r="A437" i="21"/>
  <c r="B437" i="21" s="1"/>
  <c r="A438" i="21"/>
  <c r="B438" i="21" s="1"/>
  <c r="A439" i="21"/>
  <c r="B439" i="21" s="1"/>
  <c r="A440" i="21"/>
  <c r="B440" i="21" s="1"/>
  <c r="A441" i="21"/>
  <c r="B441" i="21" s="1"/>
  <c r="A442" i="21"/>
  <c r="B442" i="21" s="1"/>
  <c r="A443" i="21"/>
  <c r="B443" i="21" s="1"/>
  <c r="A444" i="21"/>
  <c r="B444" i="21" s="1"/>
  <c r="A445" i="21"/>
  <c r="B445" i="21" s="1"/>
  <c r="A446" i="21"/>
  <c r="B446" i="21" s="1"/>
  <c r="A447" i="21"/>
  <c r="B447" i="21" s="1"/>
  <c r="A448" i="21"/>
  <c r="B448" i="21" s="1"/>
  <c r="A449" i="21"/>
  <c r="B449" i="21" s="1"/>
  <c r="A450" i="21"/>
  <c r="B450" i="21" s="1"/>
  <c r="A451" i="21"/>
  <c r="B451" i="21" s="1"/>
  <c r="A452" i="21"/>
  <c r="B452" i="21" s="1"/>
  <c r="A453" i="21"/>
  <c r="B453" i="21" s="1"/>
  <c r="A454" i="21"/>
  <c r="B454" i="21" s="1"/>
  <c r="A455" i="21"/>
  <c r="B455" i="21" s="1"/>
  <c r="A456" i="21"/>
  <c r="B456" i="21" s="1"/>
  <c r="A457" i="21"/>
  <c r="B457" i="21" s="1"/>
  <c r="A458" i="21"/>
  <c r="B458" i="21" s="1"/>
  <c r="A459" i="21"/>
  <c r="B459" i="21" s="1"/>
  <c r="A460" i="21"/>
  <c r="B460" i="21" s="1"/>
  <c r="A461" i="21"/>
  <c r="B461" i="21" s="1"/>
  <c r="A462" i="21"/>
  <c r="B462" i="21" s="1"/>
  <c r="A463" i="21"/>
  <c r="B463" i="21" s="1"/>
  <c r="A464" i="21"/>
  <c r="B464" i="21" s="1"/>
  <c r="A465" i="21"/>
  <c r="B465" i="21" s="1"/>
  <c r="A466" i="21"/>
  <c r="B466" i="21" s="1"/>
  <c r="A467" i="21"/>
  <c r="B467" i="21" s="1"/>
  <c r="A468" i="21"/>
  <c r="B468" i="21" s="1"/>
  <c r="A469" i="21"/>
  <c r="B469" i="21" s="1"/>
  <c r="A470" i="21"/>
  <c r="B470" i="21" s="1"/>
  <c r="A471" i="21"/>
  <c r="B471" i="21" s="1"/>
  <c r="A472" i="21"/>
  <c r="B472" i="21" s="1"/>
  <c r="A473" i="21"/>
  <c r="B473" i="21" s="1"/>
  <c r="A474" i="21"/>
  <c r="B474" i="21" s="1"/>
  <c r="A475" i="21"/>
  <c r="B475" i="21" s="1"/>
  <c r="A476" i="21"/>
  <c r="B476" i="21" s="1"/>
  <c r="A477" i="21"/>
  <c r="B477" i="21" s="1"/>
  <c r="A478" i="21"/>
  <c r="B478" i="21" s="1"/>
  <c r="A479" i="21"/>
  <c r="B479" i="21" s="1"/>
  <c r="A480" i="21"/>
  <c r="B480" i="21" s="1"/>
  <c r="A481" i="21"/>
  <c r="B481" i="21" s="1"/>
  <c r="A482" i="21"/>
  <c r="B482" i="21" s="1"/>
  <c r="A483" i="21"/>
  <c r="B483" i="21" s="1"/>
  <c r="A484" i="21"/>
  <c r="B484" i="21" s="1"/>
  <c r="A485" i="21"/>
  <c r="B485" i="21" s="1"/>
  <c r="A486" i="21"/>
  <c r="B486" i="21" s="1"/>
  <c r="A487" i="21"/>
  <c r="B487" i="21" s="1"/>
  <c r="A488" i="21"/>
  <c r="B488" i="21" s="1"/>
  <c r="A489" i="21"/>
  <c r="B489" i="21" s="1"/>
  <c r="A490" i="21"/>
  <c r="B490" i="21" s="1"/>
  <c r="A491" i="21"/>
  <c r="B491" i="21" s="1"/>
  <c r="A492" i="21"/>
  <c r="B492" i="21" s="1"/>
  <c r="A493" i="21"/>
  <c r="B493" i="21" s="1"/>
  <c r="A494" i="21"/>
  <c r="B494" i="21" s="1"/>
  <c r="A495" i="21"/>
  <c r="B495" i="21" s="1"/>
  <c r="A496" i="21"/>
  <c r="B496" i="21" s="1"/>
  <c r="A497" i="21"/>
  <c r="B497" i="21" s="1"/>
  <c r="A498" i="21"/>
  <c r="B498" i="21" s="1"/>
  <c r="A499" i="21"/>
  <c r="B499" i="21" s="1"/>
  <c r="A500" i="21"/>
  <c r="B500" i="21" s="1"/>
  <c r="A501" i="21"/>
  <c r="B501" i="21" s="1"/>
  <c r="A502" i="21"/>
  <c r="B502" i="21" s="1"/>
  <c r="A503" i="21"/>
  <c r="B503" i="21" s="1"/>
  <c r="A504" i="21"/>
  <c r="B504" i="21" s="1"/>
  <c r="A505" i="21"/>
  <c r="B505" i="21" s="1"/>
  <c r="A506" i="21"/>
  <c r="B506" i="21" s="1"/>
  <c r="A507" i="21"/>
  <c r="B507" i="21" s="1"/>
  <c r="A508" i="21"/>
  <c r="B508" i="21" s="1"/>
  <c r="A509" i="21"/>
  <c r="B509" i="21" s="1"/>
  <c r="A510" i="21"/>
  <c r="B510" i="21" s="1"/>
  <c r="A511" i="21"/>
  <c r="B511" i="21" s="1"/>
  <c r="A512" i="21"/>
  <c r="B512" i="21" s="1"/>
  <c r="A513" i="21"/>
  <c r="B513" i="21" s="1"/>
  <c r="A514" i="21"/>
  <c r="B514" i="21" s="1"/>
  <c r="A515" i="21"/>
  <c r="B515" i="21" s="1"/>
  <c r="A516" i="21"/>
  <c r="B516" i="21" s="1"/>
  <c r="A517" i="21"/>
  <c r="B517" i="21" s="1"/>
  <c r="A518" i="21"/>
  <c r="B518" i="21" s="1"/>
  <c r="A519" i="21"/>
  <c r="B519" i="21" s="1"/>
  <c r="A520" i="21"/>
  <c r="B520" i="21" s="1"/>
  <c r="A521" i="21"/>
  <c r="B521" i="21" s="1"/>
  <c r="A522" i="21"/>
  <c r="B522" i="21" s="1"/>
  <c r="A523" i="21"/>
  <c r="B523" i="21" s="1"/>
  <c r="A524" i="21"/>
  <c r="B524" i="21" s="1"/>
  <c r="A525" i="21"/>
  <c r="B525" i="21" s="1"/>
  <c r="A526" i="21"/>
  <c r="B526" i="21" s="1"/>
  <c r="A527" i="21"/>
  <c r="B527" i="21" s="1"/>
  <c r="A528" i="21"/>
  <c r="B528" i="21" s="1"/>
  <c r="A529" i="21"/>
  <c r="B529" i="21" s="1"/>
  <c r="A530" i="21"/>
  <c r="B530" i="21" s="1"/>
  <c r="A531" i="21"/>
  <c r="B531" i="21" s="1"/>
  <c r="A532" i="21"/>
  <c r="B532" i="21" s="1"/>
  <c r="A533" i="21"/>
  <c r="B533" i="21" s="1"/>
  <c r="A534" i="21"/>
  <c r="B534" i="21" s="1"/>
  <c r="A535" i="21"/>
  <c r="B535" i="21" s="1"/>
  <c r="A536" i="21"/>
  <c r="B536" i="21" s="1"/>
  <c r="A537" i="21"/>
  <c r="B537" i="21" s="1"/>
  <c r="A538" i="21"/>
  <c r="B538" i="21" s="1"/>
  <c r="A539" i="21"/>
  <c r="B539" i="21" s="1"/>
  <c r="A540" i="21"/>
  <c r="B540" i="21" s="1"/>
  <c r="A541" i="21"/>
  <c r="B541" i="21" s="1"/>
  <c r="A542" i="21"/>
  <c r="B542" i="21" s="1"/>
  <c r="A543" i="21"/>
  <c r="B543" i="21" s="1"/>
  <c r="A544" i="21"/>
  <c r="B544" i="21" s="1"/>
  <c r="A545" i="21"/>
  <c r="B545" i="21" s="1"/>
  <c r="A546" i="21"/>
  <c r="B546" i="21" s="1"/>
  <c r="A547" i="21"/>
  <c r="B547" i="21" s="1"/>
  <c r="A548" i="21"/>
  <c r="B548" i="21" s="1"/>
  <c r="A549" i="21"/>
  <c r="B549" i="21" s="1"/>
  <c r="A550" i="21"/>
  <c r="B550" i="21" s="1"/>
  <c r="A551" i="21"/>
  <c r="B551" i="21" s="1"/>
  <c r="A552" i="21"/>
  <c r="B552" i="21" s="1"/>
  <c r="A553" i="21"/>
  <c r="B553" i="21" s="1"/>
  <c r="A554" i="21"/>
  <c r="B554" i="21" s="1"/>
  <c r="A555" i="21"/>
  <c r="B555" i="21" s="1"/>
  <c r="A556" i="21"/>
  <c r="B556" i="21" s="1"/>
  <c r="A557" i="21"/>
  <c r="B557" i="21" s="1"/>
  <c r="A558" i="21"/>
  <c r="B558" i="21" s="1"/>
  <c r="A559" i="21"/>
  <c r="B559" i="21" s="1"/>
  <c r="A560" i="21"/>
  <c r="B560" i="21" s="1"/>
  <c r="A561" i="21"/>
  <c r="B561" i="21" s="1"/>
  <c r="A562" i="21"/>
  <c r="B562" i="21" s="1"/>
  <c r="A563" i="21"/>
  <c r="B563" i="21" s="1"/>
  <c r="A564" i="21"/>
  <c r="B564" i="21" s="1"/>
  <c r="A565" i="21"/>
  <c r="B565" i="21" s="1"/>
  <c r="A566" i="21"/>
  <c r="B566" i="21" s="1"/>
  <c r="A567" i="21"/>
  <c r="B567" i="21" s="1"/>
  <c r="A568" i="21"/>
  <c r="B568" i="21" s="1"/>
  <c r="A569" i="21"/>
  <c r="B569" i="21" s="1"/>
  <c r="A570" i="21"/>
  <c r="B570" i="21" s="1"/>
  <c r="A571" i="21"/>
  <c r="B571" i="21" s="1"/>
  <c r="A572" i="21"/>
  <c r="B572" i="21" s="1"/>
  <c r="A573" i="21"/>
  <c r="B573" i="21" s="1"/>
  <c r="A574" i="21"/>
  <c r="B574" i="21" s="1"/>
  <c r="A575" i="21"/>
  <c r="B575" i="21" s="1"/>
  <c r="A576" i="21"/>
  <c r="B576" i="21" s="1"/>
  <c r="A577" i="21"/>
  <c r="B577" i="21" s="1"/>
  <c r="A578" i="21"/>
  <c r="B578" i="21" s="1"/>
  <c r="A579" i="21"/>
  <c r="B579" i="21" s="1"/>
  <c r="A580" i="21"/>
  <c r="B580" i="21" s="1"/>
  <c r="A581" i="21"/>
  <c r="B581" i="21" s="1"/>
  <c r="A582" i="21"/>
  <c r="B582" i="21" s="1"/>
  <c r="A583" i="21"/>
  <c r="B583" i="21" s="1"/>
  <c r="A584" i="21"/>
  <c r="B584" i="21" s="1"/>
  <c r="A585" i="21"/>
  <c r="B585" i="21" s="1"/>
  <c r="A586" i="21"/>
  <c r="B586" i="21" s="1"/>
  <c r="A587" i="21"/>
  <c r="B587" i="21" s="1"/>
  <c r="A588" i="21"/>
  <c r="B588" i="21" s="1"/>
  <c r="A589" i="21"/>
  <c r="B589" i="21" s="1"/>
  <c r="A590" i="21"/>
  <c r="B590" i="21" s="1"/>
  <c r="A591" i="21"/>
  <c r="B591" i="21" s="1"/>
  <c r="A592" i="21"/>
  <c r="B592" i="21" s="1"/>
  <c r="A593" i="21"/>
  <c r="B593" i="21" s="1"/>
  <c r="A594" i="21"/>
  <c r="B594" i="21" s="1"/>
  <c r="A595" i="21"/>
  <c r="B595" i="21" s="1"/>
  <c r="A596" i="21"/>
  <c r="B596" i="21" s="1"/>
  <c r="A597" i="21"/>
  <c r="B597" i="21" s="1"/>
  <c r="A598" i="21"/>
  <c r="B598" i="21" s="1"/>
  <c r="A599" i="21"/>
  <c r="B599" i="21" s="1"/>
  <c r="A600" i="21"/>
  <c r="B600" i="21" s="1"/>
  <c r="A601" i="21"/>
  <c r="B601" i="21" s="1"/>
  <c r="A602" i="21"/>
  <c r="B602" i="21" s="1"/>
  <c r="A603" i="21"/>
  <c r="B603" i="21" s="1"/>
  <c r="A604" i="21"/>
  <c r="B604" i="21" s="1"/>
  <c r="A605" i="21"/>
  <c r="B605" i="21" s="1"/>
  <c r="A606" i="21"/>
  <c r="B606" i="21" s="1"/>
  <c r="A607" i="21"/>
  <c r="B607" i="21" s="1"/>
  <c r="A608" i="21"/>
  <c r="B608" i="21" s="1"/>
  <c r="A609" i="21"/>
  <c r="B609" i="21" s="1"/>
  <c r="A610" i="21"/>
  <c r="B610" i="21" s="1"/>
  <c r="A611" i="21"/>
  <c r="B611" i="21" s="1"/>
  <c r="A612" i="21"/>
  <c r="B612" i="21" s="1"/>
  <c r="A613" i="21"/>
  <c r="B613" i="21" s="1"/>
  <c r="A614" i="21"/>
  <c r="B614" i="21" s="1"/>
  <c r="A615" i="21"/>
  <c r="B615" i="21" s="1"/>
  <c r="A616" i="21"/>
  <c r="B616" i="21" s="1"/>
  <c r="A617" i="21"/>
  <c r="B617" i="21" s="1"/>
  <c r="A618" i="21"/>
  <c r="B618" i="21" s="1"/>
  <c r="A619" i="21"/>
  <c r="B619" i="21" s="1"/>
  <c r="A620" i="21"/>
  <c r="B620" i="21" s="1"/>
  <c r="A621" i="21"/>
  <c r="B621" i="21" s="1"/>
  <c r="A622" i="21"/>
  <c r="B622" i="21" s="1"/>
  <c r="A623" i="21"/>
  <c r="B623" i="21" s="1"/>
  <c r="A624" i="21"/>
  <c r="B624" i="21" s="1"/>
  <c r="A625" i="21"/>
  <c r="B625" i="21" s="1"/>
  <c r="A626" i="21"/>
  <c r="B626" i="21" s="1"/>
  <c r="A627" i="21"/>
  <c r="B627" i="21" s="1"/>
  <c r="A628" i="21"/>
  <c r="B628" i="21" s="1"/>
  <c r="A629" i="21"/>
  <c r="B629" i="21" s="1"/>
  <c r="A630" i="21"/>
  <c r="B630" i="21" s="1"/>
  <c r="A631" i="21"/>
  <c r="B631" i="21" s="1"/>
  <c r="A632" i="21"/>
  <c r="B632" i="21" s="1"/>
  <c r="A633" i="21"/>
  <c r="B633" i="21" s="1"/>
  <c r="A634" i="21"/>
  <c r="B634" i="21" s="1"/>
  <c r="A635" i="21"/>
  <c r="B635" i="21" s="1"/>
  <c r="A636" i="21"/>
  <c r="B636" i="21" s="1"/>
  <c r="A637" i="21"/>
  <c r="B637" i="21" s="1"/>
  <c r="A638" i="21"/>
  <c r="B638" i="21" s="1"/>
  <c r="A639" i="21"/>
  <c r="B639" i="21" s="1"/>
  <c r="A640" i="21"/>
  <c r="B640" i="21" s="1"/>
  <c r="A641" i="21"/>
  <c r="B641" i="21" s="1"/>
  <c r="A642" i="21"/>
  <c r="B642" i="21" s="1"/>
  <c r="A643" i="21"/>
  <c r="B643" i="21" s="1"/>
  <c r="A644" i="21"/>
  <c r="B644" i="21" s="1"/>
  <c r="A645" i="21"/>
  <c r="B645" i="21" s="1"/>
  <c r="A646" i="21"/>
  <c r="B646" i="21" s="1"/>
  <c r="A647" i="21"/>
  <c r="B647" i="21" s="1"/>
  <c r="A648" i="21"/>
  <c r="B648" i="21" s="1"/>
  <c r="A649" i="21"/>
  <c r="B649" i="21" s="1"/>
  <c r="A650" i="21"/>
  <c r="B650" i="21" s="1"/>
  <c r="A651" i="21"/>
  <c r="B651" i="21" s="1"/>
  <c r="A652" i="21"/>
  <c r="B652" i="21" s="1"/>
  <c r="A653" i="21"/>
  <c r="B653" i="21" s="1"/>
  <c r="A654" i="21"/>
  <c r="B654" i="21" s="1"/>
  <c r="A655" i="21"/>
  <c r="B655" i="21" s="1"/>
  <c r="A656" i="21"/>
  <c r="B656" i="21" s="1"/>
  <c r="A657" i="21"/>
  <c r="B657" i="21" s="1"/>
  <c r="A658" i="21"/>
  <c r="B658" i="21" s="1"/>
  <c r="A659" i="21"/>
  <c r="B659" i="21" s="1"/>
  <c r="A660" i="21"/>
  <c r="B660" i="21" s="1"/>
  <c r="A661" i="21"/>
  <c r="B661" i="21" s="1"/>
  <c r="A662" i="21"/>
  <c r="B662" i="21" s="1"/>
  <c r="A663" i="21"/>
  <c r="B663" i="21" s="1"/>
  <c r="A664" i="21"/>
  <c r="B664" i="21" s="1"/>
  <c r="A665" i="21"/>
  <c r="B665" i="21" s="1"/>
  <c r="A666" i="21"/>
  <c r="B666" i="21" s="1"/>
  <c r="A667" i="21"/>
  <c r="B667" i="21" s="1"/>
  <c r="A668" i="21"/>
  <c r="B668" i="21" s="1"/>
  <c r="A669" i="21"/>
  <c r="B669" i="21" s="1"/>
  <c r="A670" i="21"/>
  <c r="B670" i="21" s="1"/>
  <c r="A671" i="21"/>
  <c r="B671" i="21" s="1"/>
  <c r="A672" i="21"/>
  <c r="B672" i="21" s="1"/>
  <c r="A673" i="21"/>
  <c r="B673" i="21" s="1"/>
  <c r="A118" i="21"/>
  <c r="B118" i="21" s="1"/>
  <c r="A110" i="21"/>
  <c r="B110" i="21" s="1"/>
  <c r="A109" i="21"/>
  <c r="B109" i="21" s="1"/>
  <c r="A108" i="21"/>
  <c r="B108" i="21" s="1"/>
  <c r="A107" i="21"/>
  <c r="B107" i="21" s="1"/>
  <c r="A106" i="21"/>
  <c r="B106" i="21" s="1"/>
  <c r="A105" i="21"/>
  <c r="B105" i="21" s="1"/>
  <c r="A104" i="21"/>
  <c r="B104" i="21" s="1"/>
  <c r="A103" i="21"/>
  <c r="B103" i="21" s="1"/>
  <c r="A102" i="21"/>
  <c r="B102" i="21" s="1"/>
  <c r="A101" i="21"/>
  <c r="B101" i="21" s="1"/>
  <c r="A99" i="21"/>
  <c r="B99" i="21" s="1"/>
  <c r="A98" i="21"/>
  <c r="B98" i="21" s="1"/>
  <c r="A97" i="21"/>
  <c r="B97" i="21" s="1"/>
  <c r="A96" i="21"/>
  <c r="B96" i="21" s="1"/>
  <c r="A126" i="21"/>
  <c r="B126" i="21" s="1"/>
  <c r="A125" i="21"/>
  <c r="B125" i="21" s="1"/>
  <c r="A123" i="21"/>
  <c r="B123" i="21" s="1"/>
  <c r="A122" i="21"/>
  <c r="B122" i="21" s="1"/>
  <c r="A121" i="21"/>
  <c r="B121" i="21" s="1"/>
  <c r="A148" i="21"/>
  <c r="B148" i="21" s="1"/>
  <c r="A147" i="21"/>
  <c r="B147" i="21" s="1"/>
  <c r="A146" i="21"/>
  <c r="B146" i="21" s="1"/>
  <c r="A144" i="21"/>
  <c r="B144" i="21" s="1"/>
  <c r="A140" i="21"/>
  <c r="B140" i="21" s="1"/>
  <c r="A138" i="21"/>
  <c r="B138" i="21" s="1"/>
  <c r="A137" i="21"/>
  <c r="B137" i="21" s="1"/>
  <c r="A136" i="21"/>
  <c r="B136" i="21" s="1"/>
  <c r="A135" i="21"/>
  <c r="B135" i="21" s="1"/>
  <c r="A134" i="21"/>
  <c r="B134" i="21" s="1"/>
  <c r="A133" i="21"/>
  <c r="B133" i="21" s="1"/>
  <c r="A132" i="21"/>
  <c r="B132" i="21" s="1"/>
  <c r="A130" i="21"/>
  <c r="B130" i="21" s="1"/>
  <c r="A129" i="21"/>
  <c r="B129" i="21" s="1"/>
  <c r="A128" i="21"/>
  <c r="B128" i="21" s="1"/>
  <c r="A120" i="21"/>
  <c r="B120" i="21" s="1"/>
  <c r="A119" i="21"/>
  <c r="B119" i="21" s="1"/>
  <c r="A58" i="21"/>
  <c r="B58" i="21" s="1"/>
  <c r="A90" i="21"/>
  <c r="B90" i="21" s="1"/>
  <c r="A89" i="21"/>
  <c r="B89" i="21" s="1"/>
  <c r="A54" i="21"/>
  <c r="B54" i="21" s="1"/>
  <c r="A175" i="21"/>
  <c r="B175" i="21" s="1"/>
  <c r="A172" i="21"/>
  <c r="B172" i="21" s="1"/>
  <c r="A170" i="21"/>
  <c r="B170" i="21" s="1"/>
  <c r="A152" i="21"/>
  <c r="B152" i="21" s="1"/>
  <c r="A150" i="21"/>
  <c r="B150" i="21" s="1"/>
  <c r="A224" i="21"/>
  <c r="B224" i="21" s="1"/>
  <c r="A199" i="21"/>
  <c r="B199" i="21" s="1"/>
  <c r="A207" i="21"/>
  <c r="B207" i="21" s="1"/>
  <c r="A225" i="21"/>
  <c r="B225" i="21" s="1"/>
  <c r="A200" i="21"/>
  <c r="B200" i="21" s="1"/>
  <c r="A219" i="21"/>
  <c r="B219" i="21" s="1"/>
  <c r="A213" i="21"/>
  <c r="B213" i="21" s="1"/>
  <c r="A196" i="21"/>
  <c r="B196" i="21" s="1"/>
  <c r="A211" i="21"/>
  <c r="B211" i="21" s="1"/>
  <c r="A223" i="21"/>
  <c r="B223" i="21" s="1"/>
  <c r="A204" i="21"/>
  <c r="B204" i="21" s="1"/>
  <c r="A205" i="21"/>
  <c r="B205" i="21" s="1"/>
  <c r="A174" i="21"/>
  <c r="B174" i="21" s="1"/>
  <c r="A171" i="21"/>
  <c r="B171" i="21" s="1"/>
  <c r="A169" i="21"/>
  <c r="B169" i="21" s="1"/>
  <c r="A155" i="21"/>
  <c r="B155" i="21" s="1"/>
  <c r="A151" i="21"/>
  <c r="B151" i="21" s="1"/>
  <c r="A149" i="21"/>
  <c r="B149" i="21" s="1"/>
  <c r="A218" i="21"/>
  <c r="B218" i="21" s="1"/>
  <c r="A157" i="21"/>
  <c r="B157" i="21" s="1"/>
  <c r="A165" i="21"/>
  <c r="B165" i="21" s="1"/>
  <c r="A226" i="21"/>
  <c r="B226" i="21" s="1"/>
  <c r="A202" i="21"/>
  <c r="B202" i="21" s="1"/>
  <c r="A162" i="21"/>
  <c r="B162" i="21" s="1"/>
  <c r="A163" i="21"/>
  <c r="B163" i="21" s="1"/>
  <c r="A164" i="21"/>
  <c r="B164" i="21" s="1"/>
  <c r="A173" i="21"/>
  <c r="B173" i="21" s="1"/>
  <c r="A221" i="21"/>
  <c r="B221" i="21" s="1"/>
  <c r="A159" i="21"/>
  <c r="B159" i="21" s="1"/>
  <c r="A161" i="21"/>
  <c r="B161" i="21" s="1"/>
  <c r="A222" i="21"/>
  <c r="B222" i="21" s="1"/>
  <c r="A216" i="21"/>
  <c r="B216" i="21" s="1"/>
  <c r="A210" i="21"/>
  <c r="B210" i="21" s="1"/>
  <c r="A197" i="21"/>
  <c r="B197" i="21" s="1"/>
  <c r="A195" i="21"/>
  <c r="B195" i="21" s="1"/>
  <c r="A194" i="21"/>
  <c r="B194" i="21" s="1"/>
  <c r="A193" i="21"/>
  <c r="B193" i="21" s="1"/>
  <c r="A192" i="21"/>
  <c r="B192" i="21" s="1"/>
  <c r="A191" i="21"/>
  <c r="B191" i="21" s="1"/>
  <c r="A190" i="21"/>
  <c r="B190" i="21" s="1"/>
  <c r="A189" i="21"/>
  <c r="B189" i="21" s="1"/>
  <c r="A188" i="21"/>
  <c r="B188" i="21" s="1"/>
  <c r="A187" i="21"/>
  <c r="B187" i="21" s="1"/>
  <c r="A186" i="21"/>
  <c r="B186" i="21" s="1"/>
  <c r="A184" i="21"/>
  <c r="B184" i="21" s="1"/>
  <c r="A183" i="21"/>
  <c r="B183" i="21" s="1"/>
  <c r="A182" i="21"/>
  <c r="B182" i="21" s="1"/>
  <c r="A181" i="21"/>
  <c r="B181" i="21" s="1"/>
  <c r="A180" i="21"/>
  <c r="B180" i="21" s="1"/>
  <c r="A179" i="21"/>
  <c r="B179" i="21" s="1"/>
  <c r="A185" i="21"/>
  <c r="B185" i="21" s="1"/>
  <c r="A178" i="21"/>
  <c r="B178" i="21" s="1"/>
  <c r="A177" i="21"/>
  <c r="B177" i="21" s="1"/>
  <c r="A176" i="21"/>
  <c r="B176" i="21" s="1"/>
  <c r="A160" i="21"/>
  <c r="B160" i="21" s="1"/>
  <c r="A156" i="21"/>
  <c r="B156" i="21" s="1"/>
  <c r="A198" i="21"/>
  <c r="B198" i="21" s="1"/>
  <c r="A215" i="21"/>
  <c r="B215" i="21" s="1"/>
  <c r="A201" i="21"/>
  <c r="B201" i="21" s="1"/>
  <c r="A168" i="21"/>
  <c r="B168" i="21" s="1"/>
  <c r="A167" i="21"/>
  <c r="B167" i="21" s="1"/>
  <c r="A166" i="21"/>
  <c r="B166" i="21" s="1"/>
  <c r="A209" i="21"/>
  <c r="B209" i="21" s="1"/>
  <c r="A214" i="21"/>
  <c r="B214" i="21" s="1"/>
  <c r="A203" i="21"/>
  <c r="B203" i="21" s="1"/>
  <c r="A206" i="21"/>
  <c r="B206" i="21" s="1"/>
  <c r="A208" i="21"/>
  <c r="B208" i="21" s="1"/>
  <c r="A217" i="21"/>
  <c r="B217" i="21" s="1"/>
  <c r="A220" i="21"/>
  <c r="B220" i="21" s="1"/>
  <c r="A212" i="21"/>
  <c r="B212" i="21" s="1"/>
  <c r="A153" i="21"/>
  <c r="B153" i="21" s="1"/>
  <c r="A154" i="21"/>
  <c r="B154" i="21" s="1"/>
  <c r="A158" i="21"/>
  <c r="B158" i="21" s="1"/>
  <c r="A95" i="21"/>
  <c r="B95" i="21" s="1"/>
  <c r="A94" i="21"/>
  <c r="B94" i="21" s="1"/>
  <c r="A93" i="21"/>
  <c r="B93" i="21" s="1"/>
  <c r="A92" i="21"/>
  <c r="B92" i="21" s="1"/>
  <c r="A115" i="21"/>
  <c r="B115" i="21" s="1"/>
  <c r="A114" i="21"/>
  <c r="B114" i="21" s="1"/>
  <c r="A113" i="21"/>
  <c r="B113" i="21" s="1"/>
  <c r="A87" i="21"/>
  <c r="B87" i="21" s="1"/>
  <c r="A86" i="21"/>
  <c r="B86" i="21" s="1"/>
  <c r="A84" i="21"/>
  <c r="B84" i="21" s="1"/>
  <c r="A82" i="21"/>
  <c r="B82" i="21" s="1"/>
  <c r="A81" i="21"/>
  <c r="B81" i="21" s="1"/>
  <c r="A80" i="21"/>
  <c r="B80" i="21" s="1"/>
  <c r="A79" i="21"/>
  <c r="B79" i="21" s="1"/>
  <c r="A78" i="21"/>
  <c r="B78" i="21" s="1"/>
  <c r="A77" i="21"/>
  <c r="B77" i="21" s="1"/>
  <c r="A76" i="21"/>
  <c r="B76" i="21" s="1"/>
  <c r="A75" i="21"/>
  <c r="B75" i="21" s="1"/>
  <c r="A74" i="21"/>
  <c r="B74" i="21" s="1"/>
  <c r="A73" i="21"/>
  <c r="B73" i="21" s="1"/>
  <c r="A72" i="21"/>
  <c r="B72" i="21" s="1"/>
  <c r="A71" i="21"/>
  <c r="B71" i="21" s="1"/>
  <c r="A70" i="21"/>
  <c r="B70" i="21" s="1"/>
  <c r="A69" i="21"/>
  <c r="B69" i="21" s="1"/>
  <c r="A68" i="21"/>
  <c r="B68" i="21" s="1"/>
  <c r="A67" i="21"/>
  <c r="B67" i="21" s="1"/>
  <c r="A65" i="21"/>
  <c r="B65" i="21" s="1"/>
  <c r="A64" i="21"/>
  <c r="B64" i="21" s="1"/>
  <c r="A63" i="21"/>
  <c r="B63" i="21" s="1"/>
  <c r="A62" i="21"/>
  <c r="B62" i="21" s="1"/>
  <c r="A61" i="21"/>
  <c r="B61" i="21" s="1"/>
  <c r="A60" i="21"/>
  <c r="B60" i="21" s="1"/>
  <c r="A227" i="21"/>
  <c r="B227" i="21" s="1"/>
  <c r="A228" i="21"/>
  <c r="B228" i="21" s="1"/>
  <c r="A229" i="21"/>
  <c r="B229" i="21" s="1"/>
  <c r="A233" i="21"/>
  <c r="B233" i="21" s="1"/>
  <c r="A232" i="21"/>
  <c r="B232" i="21" s="1"/>
  <c r="A231" i="21"/>
  <c r="B231" i="21" s="1"/>
  <c r="A230" i="21"/>
  <c r="B230" i="21" s="1"/>
  <c r="A238" i="21"/>
  <c r="B238" i="21" s="1"/>
  <c r="A237" i="21"/>
  <c r="B237" i="21" s="1"/>
  <c r="A236" i="21"/>
  <c r="B236" i="21" s="1"/>
  <c r="A235" i="21"/>
  <c r="B235" i="21" s="1"/>
  <c r="A234" i="21"/>
  <c r="B234" i="21" s="1"/>
  <c r="A239" i="21"/>
  <c r="B239" i="21" s="1"/>
  <c r="G6" i="49"/>
  <c r="G7" i="49"/>
  <c r="G8" i="49"/>
  <c r="G9" i="49"/>
  <c r="G10" i="49"/>
  <c r="G11" i="49"/>
  <c r="G12" i="49"/>
  <c r="G13" i="49"/>
  <c r="G14" i="49"/>
  <c r="G15" i="49"/>
  <c r="G16" i="49"/>
  <c r="G17" i="49"/>
  <c r="G18" i="49"/>
  <c r="G19" i="49"/>
  <c r="G20" i="49"/>
  <c r="G21" i="49"/>
  <c r="G22" i="49"/>
  <c r="G23" i="49"/>
  <c r="G24" i="49"/>
  <c r="G25" i="49"/>
  <c r="G26" i="49"/>
  <c r="G27" i="49"/>
  <c r="G28" i="49"/>
  <c r="G29" i="49"/>
  <c r="G30" i="49"/>
  <c r="G31" i="49"/>
  <c r="G32" i="49"/>
  <c r="G33" i="49"/>
  <c r="S1" i="27"/>
  <c r="Y7" i="27"/>
  <c r="Z7" i="27" s="1"/>
  <c r="AB7" i="27"/>
  <c r="AC7" i="27"/>
  <c r="AD7" i="27"/>
  <c r="AE7" i="27"/>
  <c r="AF7" i="27"/>
  <c r="AG7" i="27"/>
  <c r="AH7" i="27"/>
  <c r="AI7" i="27"/>
  <c r="AJ7" i="27"/>
  <c r="AM7" i="27"/>
  <c r="AN7" i="27"/>
  <c r="AO7" i="27"/>
  <c r="AP7" i="27"/>
  <c r="AQ7" i="27"/>
  <c r="AR7" i="27"/>
  <c r="Y8" i="27"/>
  <c r="Z8" i="27" s="1"/>
  <c r="AB8" i="27"/>
  <c r="AC8" i="27"/>
  <c r="AD8" i="27"/>
  <c r="AE8" i="27"/>
  <c r="AF8" i="27"/>
  <c r="AG8" i="27"/>
  <c r="AH8" i="27"/>
  <c r="AI8" i="27"/>
  <c r="AJ8" i="27"/>
  <c r="AM8" i="27"/>
  <c r="AO8" i="27"/>
  <c r="AP8" i="27"/>
  <c r="AQ8" i="27"/>
  <c r="AR8" i="27"/>
  <c r="Y9" i="27"/>
  <c r="Z9" i="27" s="1"/>
  <c r="AB9" i="27"/>
  <c r="AC9" i="27"/>
  <c r="AD9" i="27"/>
  <c r="AE9" i="27"/>
  <c r="AF9" i="27"/>
  <c r="AG9" i="27"/>
  <c r="AH9" i="27"/>
  <c r="AI9" i="27"/>
  <c r="AJ9" i="27"/>
  <c r="AK9" i="27"/>
  <c r="AL9" i="27"/>
  <c r="AM9" i="27"/>
  <c r="AN9" i="27"/>
  <c r="AO9" i="27"/>
  <c r="AP9" i="27"/>
  <c r="AQ9" i="27"/>
  <c r="AR9" i="27"/>
  <c r="Y10" i="27"/>
  <c r="Z10" i="27" s="1"/>
  <c r="AB10" i="27"/>
  <c r="AC10" i="27"/>
  <c r="AD10" i="27"/>
  <c r="AE10" i="27"/>
  <c r="AF10" i="27"/>
  <c r="AG10" i="27"/>
  <c r="AH10" i="27"/>
  <c r="AI10" i="27"/>
  <c r="AJ10" i="27"/>
  <c r="AK10" i="27"/>
  <c r="AL10" i="27"/>
  <c r="AM10" i="27"/>
  <c r="AN10" i="27"/>
  <c r="AO10" i="27"/>
  <c r="AP10" i="27"/>
  <c r="AQ10" i="27"/>
  <c r="AR10" i="27"/>
  <c r="Y11" i="27"/>
  <c r="Z11" i="27" s="1"/>
  <c r="AB11" i="27"/>
  <c r="AC11" i="27"/>
  <c r="AD11" i="27"/>
  <c r="AE11" i="27"/>
  <c r="AF11" i="27"/>
  <c r="AG11" i="27"/>
  <c r="AH11" i="27"/>
  <c r="AI11" i="27"/>
  <c r="AJ11" i="27"/>
  <c r="AK11" i="27"/>
  <c r="AL11" i="27"/>
  <c r="AM11" i="27"/>
  <c r="AN11" i="27"/>
  <c r="AO11" i="27"/>
  <c r="AP11" i="27"/>
  <c r="AQ11" i="27"/>
  <c r="AR11" i="27"/>
  <c r="Y12" i="27"/>
  <c r="Z12" i="27" s="1"/>
  <c r="AB12" i="27"/>
  <c r="AC12" i="27"/>
  <c r="AD12" i="27"/>
  <c r="AE12" i="27"/>
  <c r="AF12" i="27"/>
  <c r="AG12" i="27"/>
  <c r="AH12" i="27"/>
  <c r="AI12" i="27"/>
  <c r="AJ12" i="27"/>
  <c r="AK12" i="27"/>
  <c r="AL12" i="27"/>
  <c r="AM12" i="27"/>
  <c r="AN12" i="27"/>
  <c r="AO12" i="27"/>
  <c r="AP12" i="27"/>
  <c r="AQ12" i="27"/>
  <c r="AR12" i="27"/>
  <c r="Y13" i="27"/>
  <c r="Z13" i="27" s="1"/>
  <c r="AB13" i="27"/>
  <c r="AC13" i="27"/>
  <c r="AD13" i="27"/>
  <c r="AE13" i="27"/>
  <c r="AF13" i="27"/>
  <c r="AG13" i="27"/>
  <c r="AH13" i="27"/>
  <c r="AI13" i="27"/>
  <c r="AJ13" i="27"/>
  <c r="AK13" i="27"/>
  <c r="AL13" i="27"/>
  <c r="AM13" i="27"/>
  <c r="AN13" i="27"/>
  <c r="AO13" i="27"/>
  <c r="AP13" i="27"/>
  <c r="AQ13" i="27"/>
  <c r="AR13" i="27"/>
  <c r="Y14" i="27"/>
  <c r="Z14" i="27" s="1"/>
  <c r="AB14" i="27"/>
  <c r="AC14" i="27"/>
  <c r="AD14" i="27"/>
  <c r="AE14" i="27"/>
  <c r="AF14" i="27"/>
  <c r="AG14" i="27"/>
  <c r="AH14" i="27"/>
  <c r="AI14" i="27"/>
  <c r="AJ14" i="27"/>
  <c r="AK14" i="27"/>
  <c r="AL14" i="27"/>
  <c r="AM14" i="27"/>
  <c r="AN14" i="27"/>
  <c r="AO14" i="27"/>
  <c r="AP14" i="27"/>
  <c r="AQ14" i="27"/>
  <c r="AR14" i="27"/>
  <c r="Y15" i="27"/>
  <c r="AA15" i="27" s="1"/>
  <c r="AB15" i="27"/>
  <c r="AC15" i="27"/>
  <c r="AD15" i="27"/>
  <c r="AE15" i="27"/>
  <c r="AF15" i="27"/>
  <c r="AG15" i="27"/>
  <c r="AH15" i="27"/>
  <c r="AI15" i="27"/>
  <c r="AJ15" i="27"/>
  <c r="AK15" i="27"/>
  <c r="AL15" i="27"/>
  <c r="AM15" i="27"/>
  <c r="AN15" i="27"/>
  <c r="AO15" i="27"/>
  <c r="AP15" i="27"/>
  <c r="AQ15" i="27"/>
  <c r="AR15" i="27"/>
  <c r="Y16" i="27"/>
  <c r="Z16" i="27" s="1"/>
  <c r="AB16" i="27"/>
  <c r="AC16" i="27"/>
  <c r="AD16" i="27"/>
  <c r="AE16" i="27"/>
  <c r="AF16" i="27"/>
  <c r="AG16" i="27"/>
  <c r="AH16" i="27"/>
  <c r="AI16" i="27"/>
  <c r="AJ16" i="27"/>
  <c r="AK16" i="27"/>
  <c r="AL16" i="27"/>
  <c r="AM16" i="27"/>
  <c r="AN16" i="27"/>
  <c r="AO16" i="27"/>
  <c r="AP16" i="27"/>
  <c r="AQ16" i="27"/>
  <c r="AR16" i="27"/>
  <c r="Y17" i="27"/>
  <c r="Z17" i="27" s="1"/>
  <c r="AB17" i="27"/>
  <c r="AC17" i="27"/>
  <c r="AD17" i="27"/>
  <c r="AE17" i="27"/>
  <c r="AF17" i="27"/>
  <c r="AG17" i="27"/>
  <c r="AH17" i="27"/>
  <c r="AI17" i="27"/>
  <c r="AJ17" i="27"/>
  <c r="AK17" i="27"/>
  <c r="AL17" i="27"/>
  <c r="AM17" i="27"/>
  <c r="AN17" i="27"/>
  <c r="AO17" i="27"/>
  <c r="AP17" i="27"/>
  <c r="AQ17" i="27"/>
  <c r="AR17" i="27"/>
  <c r="Y18" i="27"/>
  <c r="AA18" i="27" s="1"/>
  <c r="AB18" i="27"/>
  <c r="AC18" i="27"/>
  <c r="AD18" i="27"/>
  <c r="AE18" i="27"/>
  <c r="AF18" i="27"/>
  <c r="AG18" i="27"/>
  <c r="AH18" i="27"/>
  <c r="AI18" i="27"/>
  <c r="AJ18" i="27"/>
  <c r="AK18" i="27"/>
  <c r="AL18" i="27"/>
  <c r="AM18" i="27"/>
  <c r="AN18" i="27"/>
  <c r="AO18" i="27"/>
  <c r="AP18" i="27"/>
  <c r="AQ18" i="27"/>
  <c r="AR18" i="27"/>
  <c r="Y19" i="27"/>
  <c r="Z19" i="27" s="1"/>
  <c r="AB19" i="27"/>
  <c r="AC19" i="27"/>
  <c r="AD19" i="27"/>
  <c r="AE19" i="27"/>
  <c r="AF19" i="27"/>
  <c r="AG19" i="27"/>
  <c r="AH19" i="27"/>
  <c r="AI19" i="27"/>
  <c r="AJ19" i="27"/>
  <c r="AK19" i="27"/>
  <c r="AL19" i="27"/>
  <c r="AM19" i="27"/>
  <c r="AN19" i="27"/>
  <c r="AO19" i="27"/>
  <c r="AP19" i="27"/>
  <c r="AQ19" i="27"/>
  <c r="AR19" i="27"/>
  <c r="Y20" i="27"/>
  <c r="Z20" i="27" s="1"/>
  <c r="AB20" i="27"/>
  <c r="AC20" i="27"/>
  <c r="AD20" i="27"/>
  <c r="AE20" i="27"/>
  <c r="AF20" i="27"/>
  <c r="AG20" i="27"/>
  <c r="AH20" i="27"/>
  <c r="AI20" i="27"/>
  <c r="AJ20" i="27"/>
  <c r="AK20" i="27"/>
  <c r="AL20" i="27"/>
  <c r="AM20" i="27"/>
  <c r="AN20" i="27"/>
  <c r="AO20" i="27"/>
  <c r="AP20" i="27"/>
  <c r="AQ20" i="27"/>
  <c r="AR20" i="27"/>
  <c r="Y21" i="27"/>
  <c r="Z21" i="27" s="1"/>
  <c r="AB21" i="27"/>
  <c r="AC21" i="27"/>
  <c r="AD21" i="27"/>
  <c r="AE21" i="27"/>
  <c r="AF21" i="27"/>
  <c r="AG21" i="27"/>
  <c r="AH21" i="27"/>
  <c r="AI21" i="27"/>
  <c r="AJ21" i="27"/>
  <c r="AK21" i="27"/>
  <c r="AL21" i="27"/>
  <c r="AM21" i="27"/>
  <c r="AN21" i="27"/>
  <c r="AO21" i="27"/>
  <c r="AP21" i="27"/>
  <c r="AQ21" i="27"/>
  <c r="AR21" i="27"/>
  <c r="Y22" i="27"/>
  <c r="Z22" i="27" s="1"/>
  <c r="AB22" i="27"/>
  <c r="AC22" i="27"/>
  <c r="AD22" i="27"/>
  <c r="AE22" i="27"/>
  <c r="AF22" i="27"/>
  <c r="AG22" i="27"/>
  <c r="AH22" i="27"/>
  <c r="AI22" i="27"/>
  <c r="AJ22" i="27"/>
  <c r="AK22" i="27"/>
  <c r="AL22" i="27"/>
  <c r="AM22" i="27"/>
  <c r="AN22" i="27"/>
  <c r="AO22" i="27"/>
  <c r="AP22" i="27"/>
  <c r="AQ22" i="27"/>
  <c r="AR22" i="27"/>
  <c r="Y23" i="27"/>
  <c r="AA23" i="27" s="1"/>
  <c r="AB23" i="27"/>
  <c r="AC23" i="27"/>
  <c r="AD23" i="27"/>
  <c r="AE23" i="27"/>
  <c r="AF23" i="27"/>
  <c r="AG23" i="27"/>
  <c r="AH23" i="27"/>
  <c r="AI23" i="27"/>
  <c r="AJ23" i="27"/>
  <c r="AK23" i="27"/>
  <c r="AL23" i="27"/>
  <c r="AM23" i="27"/>
  <c r="AN23" i="27"/>
  <c r="AO23" i="27"/>
  <c r="AP23" i="27"/>
  <c r="AQ23" i="27"/>
  <c r="AR23" i="27"/>
  <c r="Y24" i="27"/>
  <c r="Z24" i="27" s="1"/>
  <c r="AB24" i="27"/>
  <c r="AC24" i="27"/>
  <c r="AD24" i="27"/>
  <c r="AE24" i="27"/>
  <c r="AF24" i="27"/>
  <c r="AG24" i="27"/>
  <c r="AH24" i="27"/>
  <c r="AI24" i="27"/>
  <c r="AJ24" i="27"/>
  <c r="AK24" i="27"/>
  <c r="AL24" i="27"/>
  <c r="AM24" i="27"/>
  <c r="AN24" i="27"/>
  <c r="AO24" i="27"/>
  <c r="AP24" i="27"/>
  <c r="AQ24" i="27"/>
  <c r="AR24" i="27"/>
  <c r="Y25" i="27"/>
  <c r="Z25" i="27" s="1"/>
  <c r="AB25" i="27"/>
  <c r="AC25" i="27"/>
  <c r="AD25" i="27"/>
  <c r="AE25" i="27"/>
  <c r="AF25" i="27"/>
  <c r="AG25" i="27"/>
  <c r="AH25" i="27"/>
  <c r="AI25" i="27"/>
  <c r="AJ25" i="27"/>
  <c r="AK25" i="27"/>
  <c r="AL25" i="27"/>
  <c r="AM25" i="27"/>
  <c r="AN25" i="27"/>
  <c r="AO25" i="27"/>
  <c r="AP25" i="27"/>
  <c r="AQ25" i="27"/>
  <c r="AR25" i="27"/>
  <c r="Y26" i="27"/>
  <c r="AA26" i="27" s="1"/>
  <c r="AB26" i="27"/>
  <c r="AC26" i="27"/>
  <c r="AD26" i="27"/>
  <c r="AE26" i="27"/>
  <c r="AF26" i="27"/>
  <c r="AG26" i="27"/>
  <c r="AH26" i="27"/>
  <c r="AI26" i="27"/>
  <c r="AJ26" i="27"/>
  <c r="AK26" i="27"/>
  <c r="AL26" i="27"/>
  <c r="AM26" i="27"/>
  <c r="AN26" i="27"/>
  <c r="AO26" i="27"/>
  <c r="AP26" i="27"/>
  <c r="AQ26" i="27"/>
  <c r="AR26" i="27"/>
  <c r="Y27" i="27"/>
  <c r="Z27" i="27" s="1"/>
  <c r="AB27" i="27"/>
  <c r="AC27" i="27"/>
  <c r="AD27" i="27"/>
  <c r="AE27" i="27"/>
  <c r="AF27" i="27"/>
  <c r="AG27" i="27"/>
  <c r="AH27" i="27"/>
  <c r="AI27" i="27"/>
  <c r="AJ27" i="27"/>
  <c r="AK27" i="27"/>
  <c r="AL27" i="27"/>
  <c r="AM27" i="27"/>
  <c r="AN27" i="27"/>
  <c r="AO27" i="27"/>
  <c r="AP27" i="27"/>
  <c r="AQ27" i="27"/>
  <c r="AR27" i="27"/>
  <c r="Y28" i="27"/>
  <c r="Z28" i="27" s="1"/>
  <c r="AB28" i="27"/>
  <c r="AC28" i="27"/>
  <c r="AD28" i="27"/>
  <c r="AE28" i="27"/>
  <c r="AF28" i="27"/>
  <c r="AG28" i="27"/>
  <c r="AH28" i="27"/>
  <c r="AI28" i="27"/>
  <c r="AJ28" i="27"/>
  <c r="AK28" i="27"/>
  <c r="AL28" i="27"/>
  <c r="AM28" i="27"/>
  <c r="AN28" i="27"/>
  <c r="AO28" i="27"/>
  <c r="AP28" i="27"/>
  <c r="AQ28" i="27"/>
  <c r="AR28" i="27"/>
  <c r="Y29" i="27"/>
  <c r="AA29" i="27" s="1"/>
  <c r="AB29" i="27"/>
  <c r="AC29" i="27"/>
  <c r="AD29" i="27"/>
  <c r="AE29" i="27"/>
  <c r="AF29" i="27"/>
  <c r="AG29" i="27"/>
  <c r="AH29" i="27"/>
  <c r="AI29" i="27"/>
  <c r="AJ29" i="27"/>
  <c r="AK29" i="27"/>
  <c r="AL29" i="27"/>
  <c r="AM29" i="27"/>
  <c r="AN29" i="27"/>
  <c r="AO29" i="27"/>
  <c r="AP29" i="27"/>
  <c r="AQ29" i="27"/>
  <c r="AR29" i="27"/>
  <c r="Y30" i="27"/>
  <c r="Z30" i="27" s="1"/>
  <c r="AB30" i="27"/>
  <c r="AC30" i="27"/>
  <c r="AD30" i="27"/>
  <c r="AE30" i="27"/>
  <c r="AF30" i="27"/>
  <c r="AG30" i="27"/>
  <c r="AH30" i="27"/>
  <c r="AI30" i="27"/>
  <c r="AJ30" i="27"/>
  <c r="AK30" i="27"/>
  <c r="AL30" i="27"/>
  <c r="AM30" i="27"/>
  <c r="AN30" i="27"/>
  <c r="AO30" i="27"/>
  <c r="AP30" i="27"/>
  <c r="AQ30" i="27"/>
  <c r="AR30" i="27"/>
  <c r="Y31" i="27"/>
  <c r="AA31" i="27" s="1"/>
  <c r="AB31" i="27"/>
  <c r="AC31" i="27"/>
  <c r="AD31" i="27"/>
  <c r="AE31" i="27"/>
  <c r="AF31" i="27"/>
  <c r="AG31" i="27"/>
  <c r="AH31" i="27"/>
  <c r="AI31" i="27"/>
  <c r="AJ31" i="27"/>
  <c r="AK31" i="27"/>
  <c r="AL31" i="27"/>
  <c r="AM31" i="27"/>
  <c r="AN31" i="27"/>
  <c r="AO31" i="27"/>
  <c r="AP31" i="27"/>
  <c r="AQ31" i="27"/>
  <c r="AR31" i="27"/>
  <c r="Y32" i="27"/>
  <c r="Z32" i="27" s="1"/>
  <c r="AB32" i="27"/>
  <c r="AC32" i="27"/>
  <c r="AD32" i="27"/>
  <c r="AE32" i="27"/>
  <c r="AF32" i="27"/>
  <c r="AG32" i="27"/>
  <c r="AH32" i="27"/>
  <c r="AI32" i="27"/>
  <c r="AJ32" i="27"/>
  <c r="AK32" i="27"/>
  <c r="AL32" i="27"/>
  <c r="AM32" i="27"/>
  <c r="AN32" i="27"/>
  <c r="AO32" i="27"/>
  <c r="AP32" i="27"/>
  <c r="AQ32" i="27"/>
  <c r="AR32" i="27"/>
  <c r="Y33" i="27"/>
  <c r="Z33" i="27" s="1"/>
  <c r="AB33" i="27"/>
  <c r="AC33" i="27"/>
  <c r="AD33" i="27"/>
  <c r="AE33" i="27"/>
  <c r="AF33" i="27"/>
  <c r="AG33" i="27"/>
  <c r="AH33" i="27"/>
  <c r="AI33" i="27"/>
  <c r="AJ33" i="27"/>
  <c r="AK33" i="27"/>
  <c r="AL33" i="27"/>
  <c r="AM33" i="27"/>
  <c r="AN33" i="27"/>
  <c r="AO33" i="27"/>
  <c r="AP33" i="27"/>
  <c r="AQ33" i="27"/>
  <c r="AR33" i="27"/>
  <c r="Y34" i="27"/>
  <c r="Z34" i="27" s="1"/>
  <c r="AB34" i="27"/>
  <c r="AC34" i="27"/>
  <c r="AD34" i="27"/>
  <c r="AE34" i="27"/>
  <c r="AF34" i="27"/>
  <c r="AG34" i="27"/>
  <c r="AH34" i="27"/>
  <c r="AI34" i="27"/>
  <c r="AJ34" i="27"/>
  <c r="AK34" i="27"/>
  <c r="AL34" i="27"/>
  <c r="AM34" i="27"/>
  <c r="AN34" i="27"/>
  <c r="AO34" i="27"/>
  <c r="AP34" i="27"/>
  <c r="AQ34" i="27"/>
  <c r="AR34" i="27"/>
  <c r="Y35" i="27"/>
  <c r="Z35" i="27" s="1"/>
  <c r="AB35" i="27"/>
  <c r="AC35" i="27"/>
  <c r="AD35" i="27"/>
  <c r="AE35" i="27"/>
  <c r="AF35" i="27"/>
  <c r="AG35" i="27"/>
  <c r="AH35" i="27"/>
  <c r="AI35" i="27"/>
  <c r="AJ35" i="27"/>
  <c r="AK35" i="27"/>
  <c r="AL35" i="27"/>
  <c r="AM35" i="27"/>
  <c r="AN35" i="27"/>
  <c r="AO35" i="27"/>
  <c r="AP35" i="27"/>
  <c r="AQ35" i="27"/>
  <c r="AR35" i="27"/>
  <c r="Y36" i="27"/>
  <c r="Z36" i="27" s="1"/>
  <c r="AB36" i="27"/>
  <c r="AC36" i="27"/>
  <c r="AD36" i="27"/>
  <c r="AE36" i="27"/>
  <c r="AF36" i="27"/>
  <c r="AG36" i="27"/>
  <c r="AH36" i="27"/>
  <c r="AI36" i="27"/>
  <c r="AJ36" i="27"/>
  <c r="AK36" i="27"/>
  <c r="AL36" i="27"/>
  <c r="AM36" i="27"/>
  <c r="AN36" i="27"/>
  <c r="AO36" i="27"/>
  <c r="AP36" i="27"/>
  <c r="AQ36" i="27"/>
  <c r="AR36" i="27"/>
  <c r="Y37" i="27"/>
  <c r="AA37" i="27" s="1"/>
  <c r="AB37" i="27"/>
  <c r="AC37" i="27"/>
  <c r="AD37" i="27"/>
  <c r="AE37" i="27"/>
  <c r="AF37" i="27"/>
  <c r="AG37" i="27"/>
  <c r="AH37" i="27"/>
  <c r="AI37" i="27"/>
  <c r="AJ37" i="27"/>
  <c r="AK37" i="27"/>
  <c r="AL37" i="27"/>
  <c r="AM37" i="27"/>
  <c r="AN37" i="27"/>
  <c r="AO37" i="27"/>
  <c r="AP37" i="27"/>
  <c r="AQ37" i="27"/>
  <c r="AR37" i="27"/>
  <c r="Y38" i="27"/>
  <c r="Z38" i="27" s="1"/>
  <c r="AB38" i="27"/>
  <c r="AC38" i="27"/>
  <c r="AD38" i="27"/>
  <c r="AE38" i="27"/>
  <c r="AF38" i="27"/>
  <c r="AG38" i="27"/>
  <c r="AH38" i="27"/>
  <c r="AI38" i="27"/>
  <c r="AJ38" i="27"/>
  <c r="AK38" i="27"/>
  <c r="AL38" i="27"/>
  <c r="AM38" i="27"/>
  <c r="AN38" i="27"/>
  <c r="AO38" i="27"/>
  <c r="AP38" i="27"/>
  <c r="AQ38" i="27"/>
  <c r="AR38" i="27"/>
  <c r="Y39" i="27"/>
  <c r="Z39" i="27" s="1"/>
  <c r="AB39" i="27"/>
  <c r="AC39" i="27"/>
  <c r="AD39" i="27"/>
  <c r="AE39" i="27"/>
  <c r="AF39" i="27"/>
  <c r="AG39" i="27"/>
  <c r="AH39" i="27"/>
  <c r="AI39" i="27"/>
  <c r="AJ39" i="27"/>
  <c r="AK39" i="27"/>
  <c r="AL39" i="27"/>
  <c r="AM39" i="27"/>
  <c r="AN39" i="27"/>
  <c r="AO39" i="27"/>
  <c r="AP39" i="27"/>
  <c r="AQ39" i="27"/>
  <c r="AR39" i="27"/>
  <c r="Y40" i="27"/>
  <c r="Z40" i="27" s="1"/>
  <c r="AB40" i="27"/>
  <c r="AC40" i="27"/>
  <c r="AD40" i="27"/>
  <c r="AE40" i="27"/>
  <c r="AF40" i="27"/>
  <c r="AG40" i="27"/>
  <c r="AH40" i="27"/>
  <c r="AI40" i="27"/>
  <c r="AJ40" i="27"/>
  <c r="AK40" i="27"/>
  <c r="AL40" i="27"/>
  <c r="AM40" i="27"/>
  <c r="AN40" i="27"/>
  <c r="AO40" i="27"/>
  <c r="AP40" i="27"/>
  <c r="AQ40" i="27"/>
  <c r="AR40" i="27"/>
  <c r="Y41" i="27"/>
  <c r="Z41" i="27" s="1"/>
  <c r="AB41" i="27"/>
  <c r="AC41" i="27"/>
  <c r="AD41" i="27"/>
  <c r="AE41" i="27"/>
  <c r="AF41" i="27"/>
  <c r="AG41" i="27"/>
  <c r="AH41" i="27"/>
  <c r="AI41" i="27"/>
  <c r="AJ41" i="27"/>
  <c r="AK41" i="27"/>
  <c r="AL41" i="27"/>
  <c r="AM41" i="27"/>
  <c r="AN41" i="27"/>
  <c r="AO41" i="27"/>
  <c r="AP41" i="27"/>
  <c r="AQ41" i="27"/>
  <c r="AR41" i="27"/>
  <c r="Y42" i="27"/>
  <c r="Z42" i="27" s="1"/>
  <c r="AB42" i="27"/>
  <c r="AC42" i="27"/>
  <c r="AD42" i="27"/>
  <c r="AE42" i="27"/>
  <c r="AF42" i="27"/>
  <c r="AG42" i="27"/>
  <c r="AH42" i="27"/>
  <c r="AI42" i="27"/>
  <c r="AJ42" i="27"/>
  <c r="AK42" i="27"/>
  <c r="AL42" i="27"/>
  <c r="AM42" i="27"/>
  <c r="AN42" i="27"/>
  <c r="AO42" i="27"/>
  <c r="AP42" i="27"/>
  <c r="AQ42" i="27"/>
  <c r="AR42" i="27"/>
  <c r="Y43" i="27"/>
  <c r="AA43" i="27" s="1"/>
  <c r="AB43" i="27"/>
  <c r="AC43" i="27"/>
  <c r="AD43" i="27"/>
  <c r="AE43" i="27"/>
  <c r="AF43" i="27"/>
  <c r="AG43" i="27"/>
  <c r="AH43" i="27"/>
  <c r="AI43" i="27"/>
  <c r="AJ43" i="27"/>
  <c r="AK43" i="27"/>
  <c r="AL43" i="27"/>
  <c r="AM43" i="27"/>
  <c r="AN43" i="27"/>
  <c r="AO43" i="27"/>
  <c r="AP43" i="27"/>
  <c r="AQ43" i="27"/>
  <c r="AR43" i="27"/>
  <c r="Y44" i="27"/>
  <c r="Z44" i="27" s="1"/>
  <c r="AB44" i="27"/>
  <c r="AC44" i="27"/>
  <c r="AD44" i="27"/>
  <c r="AE44" i="27"/>
  <c r="AF44" i="27"/>
  <c r="AG44" i="27"/>
  <c r="AH44" i="27"/>
  <c r="AI44" i="27"/>
  <c r="AJ44" i="27"/>
  <c r="AK44" i="27"/>
  <c r="AL44" i="27"/>
  <c r="AM44" i="27"/>
  <c r="AN44" i="27"/>
  <c r="AO44" i="27"/>
  <c r="AP44" i="27"/>
  <c r="AQ44" i="27"/>
  <c r="AR44" i="27"/>
  <c r="Y45" i="27"/>
  <c r="Z45" i="27" s="1"/>
  <c r="AB45" i="27"/>
  <c r="AC45" i="27"/>
  <c r="AD45" i="27"/>
  <c r="AE45" i="27"/>
  <c r="AF45" i="27"/>
  <c r="AG45" i="27"/>
  <c r="AH45" i="27"/>
  <c r="AI45" i="27"/>
  <c r="AJ45" i="27"/>
  <c r="AK45" i="27"/>
  <c r="AL45" i="27"/>
  <c r="AM45" i="27"/>
  <c r="AN45" i="27"/>
  <c r="AO45" i="27"/>
  <c r="AP45" i="27"/>
  <c r="AQ45" i="27"/>
  <c r="AR45" i="27"/>
  <c r="Y46" i="27"/>
  <c r="Z46" i="27" s="1"/>
  <c r="AB46" i="27"/>
  <c r="AC46" i="27"/>
  <c r="AD46" i="27"/>
  <c r="AE46" i="27"/>
  <c r="AF46" i="27"/>
  <c r="AG46" i="27"/>
  <c r="AH46" i="27"/>
  <c r="AI46" i="27"/>
  <c r="AJ46" i="27"/>
  <c r="AK46" i="27"/>
  <c r="AL46" i="27"/>
  <c r="AM46" i="27"/>
  <c r="AN46" i="27"/>
  <c r="AO46" i="27"/>
  <c r="AP46" i="27"/>
  <c r="AQ46" i="27"/>
  <c r="AR46" i="27"/>
  <c r="Y47" i="27"/>
  <c r="AA47" i="27" s="1"/>
  <c r="AB47" i="27"/>
  <c r="AC47" i="27"/>
  <c r="AD47" i="27"/>
  <c r="AE47" i="27"/>
  <c r="AF47" i="27"/>
  <c r="AG47" i="27"/>
  <c r="AH47" i="27"/>
  <c r="AI47" i="27"/>
  <c r="AJ47" i="27"/>
  <c r="AK47" i="27"/>
  <c r="AL47" i="27"/>
  <c r="AM47" i="27"/>
  <c r="AN47" i="27"/>
  <c r="AO47" i="27"/>
  <c r="AP47" i="27"/>
  <c r="AQ47" i="27"/>
  <c r="AR47" i="27"/>
  <c r="Y48" i="27"/>
  <c r="AA48" i="27" s="1"/>
  <c r="AB48" i="27"/>
  <c r="AC48" i="27"/>
  <c r="AD48" i="27"/>
  <c r="AE48" i="27"/>
  <c r="AF48" i="27"/>
  <c r="AG48" i="27"/>
  <c r="AH48" i="27"/>
  <c r="AI48" i="27"/>
  <c r="AJ48" i="27"/>
  <c r="AK48" i="27"/>
  <c r="AL48" i="27"/>
  <c r="AM48" i="27"/>
  <c r="AN48" i="27"/>
  <c r="AO48" i="27"/>
  <c r="AP48" i="27"/>
  <c r="AQ48" i="27"/>
  <c r="AR48" i="27"/>
  <c r="Y49" i="27"/>
  <c r="Z49" i="27" s="1"/>
  <c r="AB49" i="27"/>
  <c r="AC49" i="27"/>
  <c r="AD49" i="27"/>
  <c r="AE49" i="27"/>
  <c r="AF49" i="27"/>
  <c r="AG49" i="27"/>
  <c r="AH49" i="27"/>
  <c r="AI49" i="27"/>
  <c r="AJ49" i="27"/>
  <c r="AK49" i="27"/>
  <c r="AL49" i="27"/>
  <c r="AM49" i="27"/>
  <c r="AN49" i="27"/>
  <c r="AO49" i="27"/>
  <c r="AP49" i="27"/>
  <c r="AQ49" i="27"/>
  <c r="AR49" i="27"/>
  <c r="Y50" i="27"/>
  <c r="Z50" i="27" s="1"/>
  <c r="AB50" i="27"/>
  <c r="AC50" i="27"/>
  <c r="AD50" i="27"/>
  <c r="AE50" i="27"/>
  <c r="AF50" i="27"/>
  <c r="AG50" i="27"/>
  <c r="AH50" i="27"/>
  <c r="AI50" i="27"/>
  <c r="AJ50" i="27"/>
  <c r="AK50" i="27"/>
  <c r="AL50" i="27"/>
  <c r="AM50" i="27"/>
  <c r="AN50" i="27"/>
  <c r="AO50" i="27"/>
  <c r="AP50" i="27"/>
  <c r="AQ50" i="27"/>
  <c r="AR50" i="27"/>
  <c r="Y51" i="27"/>
  <c r="AA51" i="27" s="1"/>
  <c r="AB51" i="27"/>
  <c r="AC51" i="27"/>
  <c r="AD51" i="27"/>
  <c r="AE51" i="27"/>
  <c r="AF51" i="27"/>
  <c r="AG51" i="27"/>
  <c r="AH51" i="27"/>
  <c r="AI51" i="27"/>
  <c r="AJ51" i="27"/>
  <c r="AK51" i="27"/>
  <c r="AL51" i="27"/>
  <c r="AM51" i="27"/>
  <c r="AN51" i="27"/>
  <c r="AO51" i="27"/>
  <c r="AP51" i="27"/>
  <c r="AQ51" i="27"/>
  <c r="AR51" i="27"/>
  <c r="Y52" i="27"/>
  <c r="Z52" i="27" s="1"/>
  <c r="AB52" i="27"/>
  <c r="AC52" i="27"/>
  <c r="AD52" i="27"/>
  <c r="AE52" i="27"/>
  <c r="AF52" i="27"/>
  <c r="AG52" i="27"/>
  <c r="AH52" i="27"/>
  <c r="AI52" i="27"/>
  <c r="AJ52" i="27"/>
  <c r="AK52" i="27"/>
  <c r="AL52" i="27"/>
  <c r="AM52" i="27"/>
  <c r="AN52" i="27"/>
  <c r="AO52" i="27"/>
  <c r="AP52" i="27"/>
  <c r="AQ52" i="27"/>
  <c r="AR52" i="27"/>
  <c r="Y53" i="27"/>
  <c r="Z53" i="27" s="1"/>
  <c r="AB53" i="27"/>
  <c r="AC53" i="27"/>
  <c r="AD53" i="27"/>
  <c r="AE53" i="27"/>
  <c r="AF53" i="27"/>
  <c r="AG53" i="27"/>
  <c r="AH53" i="27"/>
  <c r="AI53" i="27"/>
  <c r="AJ53" i="27"/>
  <c r="AK53" i="27"/>
  <c r="AL53" i="27"/>
  <c r="AM53" i="27"/>
  <c r="AN53" i="27"/>
  <c r="AO53" i="27"/>
  <c r="AP53" i="27"/>
  <c r="AQ53" i="27"/>
  <c r="AR53" i="27"/>
  <c r="Y54" i="27"/>
  <c r="Z54" i="27" s="1"/>
  <c r="AB54" i="27"/>
  <c r="AC54" i="27"/>
  <c r="AD54" i="27"/>
  <c r="AE54" i="27"/>
  <c r="AF54" i="27"/>
  <c r="AG54" i="27"/>
  <c r="AH54" i="27"/>
  <c r="AI54" i="27"/>
  <c r="AJ54" i="27"/>
  <c r="AK54" i="27"/>
  <c r="AL54" i="27"/>
  <c r="AM54" i="27"/>
  <c r="AN54" i="27"/>
  <c r="AO54" i="27"/>
  <c r="AP54" i="27"/>
  <c r="AQ54" i="27"/>
  <c r="AR54" i="27"/>
  <c r="Y55" i="27"/>
  <c r="AA55" i="27" s="1"/>
  <c r="AB55" i="27"/>
  <c r="AC55" i="27"/>
  <c r="AD55" i="27"/>
  <c r="AE55" i="27"/>
  <c r="AF55" i="27"/>
  <c r="AG55" i="27"/>
  <c r="AH55" i="27"/>
  <c r="AI55" i="27"/>
  <c r="AJ55" i="27"/>
  <c r="AK55" i="27"/>
  <c r="AL55" i="27"/>
  <c r="AM55" i="27"/>
  <c r="AN55" i="27"/>
  <c r="AO55" i="27"/>
  <c r="AP55" i="27"/>
  <c r="AQ55" i="27"/>
  <c r="AR55" i="27"/>
  <c r="Y56" i="27"/>
  <c r="AA56" i="27" s="1"/>
  <c r="AB56" i="27"/>
  <c r="AC56" i="27"/>
  <c r="AD56" i="27"/>
  <c r="AE56" i="27"/>
  <c r="AF56" i="27"/>
  <c r="AG56" i="27"/>
  <c r="AH56" i="27"/>
  <c r="AI56" i="27"/>
  <c r="AJ56" i="27"/>
  <c r="AK56" i="27"/>
  <c r="AL56" i="27"/>
  <c r="AM56" i="27"/>
  <c r="AN56" i="27"/>
  <c r="AO56" i="27"/>
  <c r="AP56" i="27"/>
  <c r="AQ56" i="27"/>
  <c r="AR56" i="27"/>
  <c r="Y57" i="27"/>
  <c r="Z57" i="27" s="1"/>
  <c r="AB57" i="27"/>
  <c r="AC57" i="27"/>
  <c r="AD57" i="27"/>
  <c r="AE57" i="27"/>
  <c r="AF57" i="27"/>
  <c r="AG57" i="27"/>
  <c r="AH57" i="27"/>
  <c r="AI57" i="27"/>
  <c r="AJ57" i="27"/>
  <c r="AK57" i="27"/>
  <c r="AL57" i="27"/>
  <c r="AM57" i="27"/>
  <c r="AN57" i="27"/>
  <c r="AO57" i="27"/>
  <c r="AP57" i="27"/>
  <c r="AQ57" i="27"/>
  <c r="AR57" i="27"/>
  <c r="Y58" i="27"/>
  <c r="Z58" i="27" s="1"/>
  <c r="AB58" i="27"/>
  <c r="AC58" i="27"/>
  <c r="AD58" i="27"/>
  <c r="AE58" i="27"/>
  <c r="AF58" i="27"/>
  <c r="AG58" i="27"/>
  <c r="AH58" i="27"/>
  <c r="AI58" i="27"/>
  <c r="AJ58" i="27"/>
  <c r="AK58" i="27"/>
  <c r="AL58" i="27"/>
  <c r="AM58" i="27"/>
  <c r="AN58" i="27"/>
  <c r="AO58" i="27"/>
  <c r="AP58" i="27"/>
  <c r="AQ58" i="27"/>
  <c r="AR58" i="27"/>
  <c r="Y59" i="27"/>
  <c r="AA59" i="27" s="1"/>
  <c r="AB59" i="27"/>
  <c r="AC59" i="27"/>
  <c r="AD59" i="27"/>
  <c r="AE59" i="27"/>
  <c r="AF59" i="27"/>
  <c r="AG59" i="27"/>
  <c r="AH59" i="27"/>
  <c r="AI59" i="27"/>
  <c r="AJ59" i="27"/>
  <c r="AK59" i="27"/>
  <c r="AL59" i="27"/>
  <c r="AM59" i="27"/>
  <c r="AN59" i="27"/>
  <c r="AO59" i="27"/>
  <c r="AP59" i="27"/>
  <c r="AQ59" i="27"/>
  <c r="AR59" i="27"/>
  <c r="Y60" i="27"/>
  <c r="Z60" i="27" s="1"/>
  <c r="AB60" i="27"/>
  <c r="AC60" i="27"/>
  <c r="AD60" i="27"/>
  <c r="AE60" i="27"/>
  <c r="AF60" i="27"/>
  <c r="AG60" i="27"/>
  <c r="AH60" i="27"/>
  <c r="AI60" i="27"/>
  <c r="AJ60" i="27"/>
  <c r="AK60" i="27"/>
  <c r="AL60" i="27"/>
  <c r="AM60" i="27"/>
  <c r="AN60" i="27"/>
  <c r="AO60" i="27"/>
  <c r="AP60" i="27"/>
  <c r="AQ60" i="27"/>
  <c r="AR60" i="27"/>
  <c r="Y61" i="27"/>
  <c r="Z61" i="27" s="1"/>
  <c r="AB61" i="27"/>
  <c r="AC61" i="27"/>
  <c r="AD61" i="27"/>
  <c r="AE61" i="27"/>
  <c r="AF61" i="27"/>
  <c r="AG61" i="27"/>
  <c r="AH61" i="27"/>
  <c r="AI61" i="27"/>
  <c r="AJ61" i="27"/>
  <c r="AK61" i="27"/>
  <c r="AL61" i="27"/>
  <c r="AM61" i="27"/>
  <c r="AN61" i="27"/>
  <c r="AO61" i="27"/>
  <c r="AP61" i="27"/>
  <c r="AQ61" i="27"/>
  <c r="AR61" i="27"/>
  <c r="Y62" i="27"/>
  <c r="Z62" i="27" s="1"/>
  <c r="AB62" i="27"/>
  <c r="AC62" i="27"/>
  <c r="AD62" i="27"/>
  <c r="AE62" i="27"/>
  <c r="AF62" i="27"/>
  <c r="AG62" i="27"/>
  <c r="AH62" i="27"/>
  <c r="AI62" i="27"/>
  <c r="AJ62" i="27"/>
  <c r="AK62" i="27"/>
  <c r="AL62" i="27"/>
  <c r="AM62" i="27"/>
  <c r="AN62" i="27"/>
  <c r="AO62" i="27"/>
  <c r="AP62" i="27"/>
  <c r="AQ62" i="27"/>
  <c r="AR62" i="27"/>
  <c r="Y63" i="27"/>
  <c r="Z63" i="27" s="1"/>
  <c r="AB63" i="27"/>
  <c r="AC63" i="27"/>
  <c r="AD63" i="27"/>
  <c r="AE63" i="27"/>
  <c r="AF63" i="27"/>
  <c r="AG63" i="27"/>
  <c r="AH63" i="27"/>
  <c r="AI63" i="27"/>
  <c r="AJ63" i="27"/>
  <c r="AK63" i="27"/>
  <c r="AL63" i="27"/>
  <c r="AM63" i="27"/>
  <c r="AN63" i="27"/>
  <c r="AO63" i="27"/>
  <c r="AP63" i="27"/>
  <c r="AQ63" i="27"/>
  <c r="AR63" i="27"/>
  <c r="Y64" i="27"/>
  <c r="AA64" i="27" s="1"/>
  <c r="AB64" i="27"/>
  <c r="AC64" i="27"/>
  <c r="AD64" i="27"/>
  <c r="AE64" i="27"/>
  <c r="AF64" i="27"/>
  <c r="AG64" i="27"/>
  <c r="AH64" i="27"/>
  <c r="AI64" i="27"/>
  <c r="AJ64" i="27"/>
  <c r="AK64" i="27"/>
  <c r="AL64" i="27"/>
  <c r="AM64" i="27"/>
  <c r="AN64" i="27"/>
  <c r="AO64" i="27"/>
  <c r="AP64" i="27"/>
  <c r="AQ64" i="27"/>
  <c r="AR64" i="27"/>
  <c r="Y65" i="27"/>
  <c r="Z65" i="27" s="1"/>
  <c r="AB65" i="27"/>
  <c r="AC65" i="27"/>
  <c r="AD65" i="27"/>
  <c r="AE65" i="27"/>
  <c r="AF65" i="27"/>
  <c r="AG65" i="27"/>
  <c r="AH65" i="27"/>
  <c r="AI65" i="27"/>
  <c r="AJ65" i="27"/>
  <c r="AK65" i="27"/>
  <c r="AL65" i="27"/>
  <c r="AM65" i="27"/>
  <c r="AN65" i="27"/>
  <c r="AO65" i="27"/>
  <c r="AP65" i="27"/>
  <c r="AQ65" i="27"/>
  <c r="AR65" i="27"/>
  <c r="Y66" i="27"/>
  <c r="Z66" i="27" s="1"/>
  <c r="AB66" i="27"/>
  <c r="AC66" i="27"/>
  <c r="AD66" i="27"/>
  <c r="AE66" i="27"/>
  <c r="AF66" i="27"/>
  <c r="AG66" i="27"/>
  <c r="AH66" i="27"/>
  <c r="AI66" i="27"/>
  <c r="AJ66" i="27"/>
  <c r="AK66" i="27"/>
  <c r="AL66" i="27"/>
  <c r="AM66" i="27"/>
  <c r="AN66" i="27"/>
  <c r="AO66" i="27"/>
  <c r="AP66" i="27"/>
  <c r="AQ66" i="27"/>
  <c r="AR66" i="27"/>
  <c r="Y67" i="27"/>
  <c r="AA67" i="27" s="1"/>
  <c r="AB67" i="27"/>
  <c r="AC67" i="27"/>
  <c r="AD67" i="27"/>
  <c r="AE67" i="27"/>
  <c r="AF67" i="27"/>
  <c r="AG67" i="27"/>
  <c r="AH67" i="27"/>
  <c r="AI67" i="27"/>
  <c r="AJ67" i="27"/>
  <c r="AK67" i="27"/>
  <c r="AL67" i="27"/>
  <c r="AM67" i="27"/>
  <c r="AN67" i="27"/>
  <c r="AO67" i="27"/>
  <c r="AP67" i="27"/>
  <c r="AQ67" i="27"/>
  <c r="AR67" i="27"/>
  <c r="Y68" i="27"/>
  <c r="Z68" i="27" s="1"/>
  <c r="AB68" i="27"/>
  <c r="AC68" i="27"/>
  <c r="AD68" i="27"/>
  <c r="AE68" i="27"/>
  <c r="AF68" i="27"/>
  <c r="AG68" i="27"/>
  <c r="AH68" i="27"/>
  <c r="AI68" i="27"/>
  <c r="AJ68" i="27"/>
  <c r="AK68" i="27"/>
  <c r="AL68" i="27"/>
  <c r="AM68" i="27"/>
  <c r="AN68" i="27"/>
  <c r="AO68" i="27"/>
  <c r="AP68" i="27"/>
  <c r="AQ68" i="27"/>
  <c r="AR68" i="27"/>
  <c r="Y69" i="27"/>
  <c r="Z69" i="27" s="1"/>
  <c r="AB69" i="27"/>
  <c r="AC69" i="27"/>
  <c r="AD69" i="27"/>
  <c r="AE69" i="27"/>
  <c r="AF69" i="27"/>
  <c r="AG69" i="27"/>
  <c r="AH69" i="27"/>
  <c r="AI69" i="27"/>
  <c r="AJ69" i="27"/>
  <c r="AK69" i="27"/>
  <c r="AL69" i="27"/>
  <c r="AM69" i="27"/>
  <c r="AN69" i="27"/>
  <c r="AO69" i="27"/>
  <c r="AP69" i="27"/>
  <c r="AQ69" i="27"/>
  <c r="AR69" i="27"/>
  <c r="Y70" i="27"/>
  <c r="Z70" i="27" s="1"/>
  <c r="AB70" i="27"/>
  <c r="AC70" i="27"/>
  <c r="AD70" i="27"/>
  <c r="AE70" i="27"/>
  <c r="AF70" i="27"/>
  <c r="AG70" i="27"/>
  <c r="AH70" i="27"/>
  <c r="AI70" i="27"/>
  <c r="AJ70" i="27"/>
  <c r="AK70" i="27"/>
  <c r="AL70" i="27"/>
  <c r="AM70" i="27"/>
  <c r="AN70" i="27"/>
  <c r="AO70" i="27"/>
  <c r="AP70" i="27"/>
  <c r="AQ70" i="27"/>
  <c r="AR70" i="27"/>
  <c r="Y71" i="27"/>
  <c r="Z71" i="27" s="1"/>
  <c r="AB71" i="27"/>
  <c r="AC71" i="27"/>
  <c r="AD71" i="27"/>
  <c r="AE71" i="27"/>
  <c r="AF71" i="27"/>
  <c r="AG71" i="27"/>
  <c r="AH71" i="27"/>
  <c r="AI71" i="27"/>
  <c r="AJ71" i="27"/>
  <c r="AK71" i="27"/>
  <c r="AL71" i="27"/>
  <c r="AM71" i="27"/>
  <c r="AN71" i="27"/>
  <c r="AO71" i="27"/>
  <c r="AP71" i="27"/>
  <c r="AQ71" i="27"/>
  <c r="AR71" i="27"/>
  <c r="Y72" i="27"/>
  <c r="Z72" i="27" s="1"/>
  <c r="AB72" i="27"/>
  <c r="AC72" i="27"/>
  <c r="AD72" i="27"/>
  <c r="AE72" i="27"/>
  <c r="AF72" i="27"/>
  <c r="AG72" i="27"/>
  <c r="AH72" i="27"/>
  <c r="AI72" i="27"/>
  <c r="AJ72" i="27"/>
  <c r="AK72" i="27"/>
  <c r="AL72" i="27"/>
  <c r="AM72" i="27"/>
  <c r="AN72" i="27"/>
  <c r="AO72" i="27"/>
  <c r="AP72" i="27"/>
  <c r="AQ72" i="27"/>
  <c r="AR72" i="27"/>
  <c r="Y73" i="27"/>
  <c r="Z73" i="27" s="1"/>
  <c r="AB73" i="27"/>
  <c r="AC73" i="27"/>
  <c r="AD73" i="27"/>
  <c r="AE73" i="27"/>
  <c r="AF73" i="27"/>
  <c r="AG73" i="27"/>
  <c r="AH73" i="27"/>
  <c r="AI73" i="27"/>
  <c r="AJ73" i="27"/>
  <c r="AK73" i="27"/>
  <c r="AL73" i="27"/>
  <c r="AM73" i="27"/>
  <c r="AN73" i="27"/>
  <c r="AO73" i="27"/>
  <c r="AP73" i="27"/>
  <c r="AQ73" i="27"/>
  <c r="AR73" i="27"/>
  <c r="Y74" i="27"/>
  <c r="Z74" i="27" s="1"/>
  <c r="AB74" i="27"/>
  <c r="AC74" i="27"/>
  <c r="AD74" i="27"/>
  <c r="AE74" i="27"/>
  <c r="AF74" i="27"/>
  <c r="AG74" i="27"/>
  <c r="AH74" i="27"/>
  <c r="AI74" i="27"/>
  <c r="AJ74" i="27"/>
  <c r="AK74" i="27"/>
  <c r="AL74" i="27"/>
  <c r="AM74" i="27"/>
  <c r="AN74" i="27"/>
  <c r="AO74" i="27"/>
  <c r="AP74" i="27"/>
  <c r="AQ74" i="27"/>
  <c r="AR74" i="27"/>
  <c r="Y75" i="27"/>
  <c r="Z75" i="27" s="1"/>
  <c r="AB75" i="27"/>
  <c r="AC75" i="27"/>
  <c r="AD75" i="27"/>
  <c r="AE75" i="27"/>
  <c r="AF75" i="27"/>
  <c r="AG75" i="27"/>
  <c r="AH75" i="27"/>
  <c r="AI75" i="27"/>
  <c r="AJ75" i="27"/>
  <c r="AK75" i="27"/>
  <c r="AL75" i="27"/>
  <c r="AM75" i="27"/>
  <c r="AN75" i="27"/>
  <c r="AO75" i="27"/>
  <c r="AP75" i="27"/>
  <c r="AQ75" i="27"/>
  <c r="AR75" i="27"/>
  <c r="Y76" i="27"/>
  <c r="Z76" i="27" s="1"/>
  <c r="AB76" i="27"/>
  <c r="AC76" i="27"/>
  <c r="AD76" i="27"/>
  <c r="AE76" i="27"/>
  <c r="AF76" i="27"/>
  <c r="AG76" i="27"/>
  <c r="AH76" i="27"/>
  <c r="AI76" i="27"/>
  <c r="AJ76" i="27"/>
  <c r="AK76" i="27"/>
  <c r="AL76" i="27"/>
  <c r="AM76" i="27"/>
  <c r="AN76" i="27"/>
  <c r="AO76" i="27"/>
  <c r="AP76" i="27"/>
  <c r="AQ76" i="27"/>
  <c r="AR76" i="27"/>
  <c r="Y77" i="27"/>
  <c r="Z77" i="27" s="1"/>
  <c r="AB77" i="27"/>
  <c r="AC77" i="27"/>
  <c r="AD77" i="27"/>
  <c r="AE77" i="27"/>
  <c r="AF77" i="27"/>
  <c r="AG77" i="27"/>
  <c r="AH77" i="27"/>
  <c r="AI77" i="27"/>
  <c r="AJ77" i="27"/>
  <c r="AK77" i="27"/>
  <c r="AL77" i="27"/>
  <c r="AM77" i="27"/>
  <c r="AN77" i="27"/>
  <c r="AO77" i="27"/>
  <c r="AP77" i="27"/>
  <c r="AQ77" i="27"/>
  <c r="AR77" i="27"/>
  <c r="Y78" i="27"/>
  <c r="Z78" i="27" s="1"/>
  <c r="AB78" i="27"/>
  <c r="AC78" i="27"/>
  <c r="AD78" i="27"/>
  <c r="AE78" i="27"/>
  <c r="AF78" i="27"/>
  <c r="AG78" i="27"/>
  <c r="AH78" i="27"/>
  <c r="AI78" i="27"/>
  <c r="AJ78" i="27"/>
  <c r="AK78" i="27"/>
  <c r="AL78" i="27"/>
  <c r="AM78" i="27"/>
  <c r="AN78" i="27"/>
  <c r="AO78" i="27"/>
  <c r="AP78" i="27"/>
  <c r="AQ78" i="27"/>
  <c r="AR78" i="27"/>
  <c r="Y79" i="27"/>
  <c r="Z79" i="27" s="1"/>
  <c r="AB79" i="27"/>
  <c r="AC79" i="27"/>
  <c r="AD79" i="27"/>
  <c r="AE79" i="27"/>
  <c r="AF79" i="27"/>
  <c r="AG79" i="27"/>
  <c r="AH79" i="27"/>
  <c r="AI79" i="27"/>
  <c r="AJ79" i="27"/>
  <c r="AK79" i="27"/>
  <c r="AL79" i="27"/>
  <c r="AM79" i="27"/>
  <c r="AN79" i="27"/>
  <c r="AO79" i="27"/>
  <c r="AP79" i="27"/>
  <c r="AQ79" i="27"/>
  <c r="AR79" i="27"/>
  <c r="Y80" i="27"/>
  <c r="Z80" i="27" s="1"/>
  <c r="AB80" i="27"/>
  <c r="AC80" i="27"/>
  <c r="AD80" i="27"/>
  <c r="AE80" i="27"/>
  <c r="AF80" i="27"/>
  <c r="AG80" i="27"/>
  <c r="AH80" i="27"/>
  <c r="AI80" i="27"/>
  <c r="AJ80" i="27"/>
  <c r="AK80" i="27"/>
  <c r="AL80" i="27"/>
  <c r="AM80" i="27"/>
  <c r="AN80" i="27"/>
  <c r="AO80" i="27"/>
  <c r="AP80" i="27"/>
  <c r="AQ80" i="27"/>
  <c r="AR80" i="27"/>
  <c r="Y81" i="27"/>
  <c r="Z81" i="27" s="1"/>
  <c r="AB81" i="27"/>
  <c r="AC81" i="27"/>
  <c r="AD81" i="27"/>
  <c r="AE81" i="27"/>
  <c r="AF81" i="27"/>
  <c r="AG81" i="27"/>
  <c r="AH81" i="27"/>
  <c r="AI81" i="27"/>
  <c r="AJ81" i="27"/>
  <c r="AK81" i="27"/>
  <c r="AL81" i="27"/>
  <c r="AM81" i="27"/>
  <c r="AN81" i="27"/>
  <c r="AO81" i="27"/>
  <c r="AP81" i="27"/>
  <c r="AQ81" i="27"/>
  <c r="AR81" i="27"/>
  <c r="Y82" i="27"/>
  <c r="Z82" i="27" s="1"/>
  <c r="AB82" i="27"/>
  <c r="AC82" i="27"/>
  <c r="AD82" i="27"/>
  <c r="AE82" i="27"/>
  <c r="AF82" i="27"/>
  <c r="AG82" i="27"/>
  <c r="AH82" i="27"/>
  <c r="AI82" i="27"/>
  <c r="AJ82" i="27"/>
  <c r="AK82" i="27"/>
  <c r="AL82" i="27"/>
  <c r="AM82" i="27"/>
  <c r="AN82" i="27"/>
  <c r="AO82" i="27"/>
  <c r="AP82" i="27"/>
  <c r="AQ82" i="27"/>
  <c r="AR82" i="27"/>
  <c r="Y83" i="27"/>
  <c r="Z83" i="27" s="1"/>
  <c r="AB83" i="27"/>
  <c r="AC83" i="27"/>
  <c r="AD83" i="27"/>
  <c r="AE83" i="27"/>
  <c r="AF83" i="27"/>
  <c r="AG83" i="27"/>
  <c r="AH83" i="27"/>
  <c r="AI83" i="27"/>
  <c r="AJ83" i="27"/>
  <c r="AK83" i="27"/>
  <c r="AL83" i="27"/>
  <c r="AM83" i="27"/>
  <c r="AN83" i="27"/>
  <c r="AO83" i="27"/>
  <c r="AP83" i="27"/>
  <c r="AQ83" i="27"/>
  <c r="AR83" i="27"/>
  <c r="Y84" i="27"/>
  <c r="Z84" i="27" s="1"/>
  <c r="AB84" i="27"/>
  <c r="AC84" i="27"/>
  <c r="AD84" i="27"/>
  <c r="AE84" i="27"/>
  <c r="AF84" i="27"/>
  <c r="AG84" i="27"/>
  <c r="AH84" i="27"/>
  <c r="AI84" i="27"/>
  <c r="AJ84" i="27"/>
  <c r="AK84" i="27"/>
  <c r="AL84" i="27"/>
  <c r="AM84" i="27"/>
  <c r="AN84" i="27"/>
  <c r="AO84" i="27"/>
  <c r="AP84" i="27"/>
  <c r="AQ84" i="27"/>
  <c r="AR84" i="27"/>
  <c r="Y85" i="27"/>
  <c r="Z85" i="27" s="1"/>
  <c r="AB85" i="27"/>
  <c r="AC85" i="27"/>
  <c r="AD85" i="27"/>
  <c r="AE85" i="27"/>
  <c r="AF85" i="27"/>
  <c r="AG85" i="27"/>
  <c r="AH85" i="27"/>
  <c r="AI85" i="27"/>
  <c r="AJ85" i="27"/>
  <c r="AK85" i="27"/>
  <c r="AL85" i="27"/>
  <c r="AM85" i="27"/>
  <c r="AN85" i="27"/>
  <c r="AO85" i="27"/>
  <c r="AP85" i="27"/>
  <c r="AQ85" i="27"/>
  <c r="AR85" i="27"/>
  <c r="Y86" i="27"/>
  <c r="Z86" i="27" s="1"/>
  <c r="AB86" i="27"/>
  <c r="AC86" i="27"/>
  <c r="AD86" i="27"/>
  <c r="AE86" i="27"/>
  <c r="AF86" i="27"/>
  <c r="AG86" i="27"/>
  <c r="AH86" i="27"/>
  <c r="AI86" i="27"/>
  <c r="AJ86" i="27"/>
  <c r="AK86" i="27"/>
  <c r="AL86" i="27"/>
  <c r="AM86" i="27"/>
  <c r="AN86" i="27"/>
  <c r="AO86" i="27"/>
  <c r="AP86" i="27"/>
  <c r="AQ86" i="27"/>
  <c r="AR86" i="27"/>
  <c r="Y87" i="27"/>
  <c r="Z87" i="27" s="1"/>
  <c r="AB87" i="27"/>
  <c r="AC87" i="27"/>
  <c r="AD87" i="27"/>
  <c r="AE87" i="27"/>
  <c r="AF87" i="27"/>
  <c r="AG87" i="27"/>
  <c r="AH87" i="27"/>
  <c r="AI87" i="27"/>
  <c r="AJ87" i="27"/>
  <c r="AK87" i="27"/>
  <c r="AL87" i="27"/>
  <c r="AM87" i="27"/>
  <c r="AN87" i="27"/>
  <c r="AO87" i="27"/>
  <c r="AP87" i="27"/>
  <c r="AQ87" i="27"/>
  <c r="AR87" i="27"/>
  <c r="Y88" i="27"/>
  <c r="Z88" i="27" s="1"/>
  <c r="AB88" i="27"/>
  <c r="AC88" i="27"/>
  <c r="AD88" i="27"/>
  <c r="AE88" i="27"/>
  <c r="AF88" i="27"/>
  <c r="AG88" i="27"/>
  <c r="AH88" i="27"/>
  <c r="AI88" i="27"/>
  <c r="AJ88" i="27"/>
  <c r="AK88" i="27"/>
  <c r="AL88" i="27"/>
  <c r="AM88" i="27"/>
  <c r="AN88" i="27"/>
  <c r="AO88" i="27"/>
  <c r="AP88" i="27"/>
  <c r="AQ88" i="27"/>
  <c r="AR88" i="27"/>
  <c r="Y89" i="27"/>
  <c r="Z89" i="27" s="1"/>
  <c r="AB89" i="27"/>
  <c r="AC89" i="27"/>
  <c r="AD89" i="27"/>
  <c r="AE89" i="27"/>
  <c r="AF89" i="27"/>
  <c r="AG89" i="27"/>
  <c r="AH89" i="27"/>
  <c r="AI89" i="27"/>
  <c r="AJ89" i="27"/>
  <c r="AK89" i="27"/>
  <c r="AL89" i="27"/>
  <c r="AM89" i="27"/>
  <c r="AN89" i="27"/>
  <c r="AO89" i="27"/>
  <c r="AP89" i="27"/>
  <c r="AQ89" i="27"/>
  <c r="AR89" i="27"/>
  <c r="Y90" i="27"/>
  <c r="Z90" i="27" s="1"/>
  <c r="AB90" i="27"/>
  <c r="AC90" i="27"/>
  <c r="AD90" i="27"/>
  <c r="AE90" i="27"/>
  <c r="AF90" i="27"/>
  <c r="AG90" i="27"/>
  <c r="AH90" i="27"/>
  <c r="AI90" i="27"/>
  <c r="AJ90" i="27"/>
  <c r="AK90" i="27"/>
  <c r="AL90" i="27"/>
  <c r="AM90" i="27"/>
  <c r="AN90" i="27"/>
  <c r="AO90" i="27"/>
  <c r="AP90" i="27"/>
  <c r="AQ90" i="27"/>
  <c r="AR90" i="27"/>
  <c r="Y91" i="27"/>
  <c r="Z91" i="27" s="1"/>
  <c r="AB91" i="27"/>
  <c r="AC91" i="27"/>
  <c r="AD91" i="27"/>
  <c r="AE91" i="27"/>
  <c r="AF91" i="27"/>
  <c r="AG91" i="27"/>
  <c r="AH91" i="27"/>
  <c r="AI91" i="27"/>
  <c r="AJ91" i="27"/>
  <c r="AK91" i="27"/>
  <c r="AL91" i="27"/>
  <c r="AM91" i="27"/>
  <c r="AN91" i="27"/>
  <c r="AO91" i="27"/>
  <c r="AP91" i="27"/>
  <c r="AQ91" i="27"/>
  <c r="AR91" i="27"/>
  <c r="Y92" i="27"/>
  <c r="AA92" i="27" s="1"/>
  <c r="AB92" i="27"/>
  <c r="AC92" i="27"/>
  <c r="AD92" i="27"/>
  <c r="AE92" i="27"/>
  <c r="AF92" i="27"/>
  <c r="AG92" i="27"/>
  <c r="AH92" i="27"/>
  <c r="AI92" i="27"/>
  <c r="AJ92" i="27"/>
  <c r="AK92" i="27"/>
  <c r="AL92" i="27"/>
  <c r="AM92" i="27"/>
  <c r="AN92" i="27"/>
  <c r="AO92" i="27"/>
  <c r="AP92" i="27"/>
  <c r="AQ92" i="27"/>
  <c r="AR92" i="27"/>
  <c r="Y93" i="27"/>
  <c r="AA93" i="27" s="1"/>
  <c r="AB93" i="27"/>
  <c r="AC93" i="27"/>
  <c r="AD93" i="27"/>
  <c r="AE93" i="27"/>
  <c r="AF93" i="27"/>
  <c r="AG93" i="27"/>
  <c r="AH93" i="27"/>
  <c r="AI93" i="27"/>
  <c r="AJ93" i="27"/>
  <c r="AK93" i="27"/>
  <c r="AL93" i="27"/>
  <c r="AM93" i="27"/>
  <c r="AN93" i="27"/>
  <c r="AO93" i="27"/>
  <c r="AP93" i="27"/>
  <c r="AQ93" i="27"/>
  <c r="AR93" i="27"/>
  <c r="Y94" i="27"/>
  <c r="Z94" i="27" s="1"/>
  <c r="AB94" i="27"/>
  <c r="AC94" i="27"/>
  <c r="AD94" i="27"/>
  <c r="AE94" i="27"/>
  <c r="AF94" i="27"/>
  <c r="AG94" i="27"/>
  <c r="AH94" i="27"/>
  <c r="AI94" i="27"/>
  <c r="AJ94" i="27"/>
  <c r="AK94" i="27"/>
  <c r="AL94" i="27"/>
  <c r="AM94" i="27"/>
  <c r="AN94" i="27"/>
  <c r="AO94" i="27"/>
  <c r="AP94" i="27"/>
  <c r="AQ94" i="27"/>
  <c r="AR94" i="27"/>
  <c r="Y95" i="27"/>
  <c r="Z95" i="27" s="1"/>
  <c r="AB95" i="27"/>
  <c r="AC95" i="27"/>
  <c r="AD95" i="27"/>
  <c r="AE95" i="27"/>
  <c r="AF95" i="27"/>
  <c r="AG95" i="27"/>
  <c r="AH95" i="27"/>
  <c r="AI95" i="27"/>
  <c r="AJ95" i="27"/>
  <c r="AK95" i="27"/>
  <c r="AL95" i="27"/>
  <c r="AM95" i="27"/>
  <c r="AN95" i="27"/>
  <c r="AO95" i="27"/>
  <c r="AP95" i="27"/>
  <c r="AQ95" i="27"/>
  <c r="AR95" i="27"/>
  <c r="Y96" i="27"/>
  <c r="AA96" i="27" s="1"/>
  <c r="AB96" i="27"/>
  <c r="AC96" i="27"/>
  <c r="AD96" i="27"/>
  <c r="AE96" i="27"/>
  <c r="AF96" i="27"/>
  <c r="AG96" i="27"/>
  <c r="AH96" i="27"/>
  <c r="AI96" i="27"/>
  <c r="AJ96" i="27"/>
  <c r="AK96" i="27"/>
  <c r="AL96" i="27"/>
  <c r="AM96" i="27"/>
  <c r="AN96" i="27"/>
  <c r="AO96" i="27"/>
  <c r="AP96" i="27"/>
  <c r="AQ96" i="27"/>
  <c r="AR96" i="27"/>
  <c r="Y97" i="27"/>
  <c r="Z97" i="27" s="1"/>
  <c r="AB97" i="27"/>
  <c r="AC97" i="27"/>
  <c r="AD97" i="27"/>
  <c r="AE97" i="27"/>
  <c r="AF97" i="27"/>
  <c r="AG97" i="27"/>
  <c r="AH97" i="27"/>
  <c r="AI97" i="27"/>
  <c r="AJ97" i="27"/>
  <c r="AK97" i="27"/>
  <c r="AL97" i="27"/>
  <c r="AM97" i="27"/>
  <c r="AN97" i="27"/>
  <c r="AO97" i="27"/>
  <c r="AP97" i="27"/>
  <c r="AQ97" i="27"/>
  <c r="AR97" i="27"/>
  <c r="Y98" i="27"/>
  <c r="AA98" i="27" s="1"/>
  <c r="AB98" i="27"/>
  <c r="AC98" i="27"/>
  <c r="AD98" i="27"/>
  <c r="AE98" i="27"/>
  <c r="AF98" i="27"/>
  <c r="AG98" i="27"/>
  <c r="AH98" i="27"/>
  <c r="AI98" i="27"/>
  <c r="AJ98" i="27"/>
  <c r="AK98" i="27"/>
  <c r="AL98" i="27"/>
  <c r="AM98" i="27"/>
  <c r="AN98" i="27"/>
  <c r="AO98" i="27"/>
  <c r="AP98" i="27"/>
  <c r="AQ98" i="27"/>
  <c r="AR98" i="27"/>
  <c r="Y99" i="27"/>
  <c r="AA99" i="27" s="1"/>
  <c r="AB99" i="27"/>
  <c r="AC99" i="27"/>
  <c r="AD99" i="27"/>
  <c r="AE99" i="27"/>
  <c r="AF99" i="27"/>
  <c r="AG99" i="27"/>
  <c r="AH99" i="27"/>
  <c r="AI99" i="27"/>
  <c r="AJ99" i="27"/>
  <c r="AK99" i="27"/>
  <c r="AL99" i="27"/>
  <c r="AM99" i="27"/>
  <c r="AN99" i="27"/>
  <c r="AO99" i="27"/>
  <c r="AP99" i="27"/>
  <c r="AQ99" i="27"/>
  <c r="AR99" i="27"/>
  <c r="Y100" i="27"/>
  <c r="Z100" i="27" s="1"/>
  <c r="AB100" i="27"/>
  <c r="AC100" i="27"/>
  <c r="AD100" i="27"/>
  <c r="AE100" i="27"/>
  <c r="AF100" i="27"/>
  <c r="AG100" i="27"/>
  <c r="AH100" i="27"/>
  <c r="AI100" i="27"/>
  <c r="AJ100" i="27"/>
  <c r="AK100" i="27"/>
  <c r="AL100" i="27"/>
  <c r="AM100" i="27"/>
  <c r="AN100" i="27"/>
  <c r="AO100" i="27"/>
  <c r="AP100" i="27"/>
  <c r="AQ100" i="27"/>
  <c r="AR100" i="27"/>
  <c r="Y101" i="27"/>
  <c r="AA101" i="27" s="1"/>
  <c r="AB101" i="27"/>
  <c r="AC101" i="27"/>
  <c r="AD101" i="27"/>
  <c r="AE101" i="27"/>
  <c r="AF101" i="27"/>
  <c r="AG101" i="27"/>
  <c r="AH101" i="27"/>
  <c r="AI101" i="27"/>
  <c r="AJ101" i="27"/>
  <c r="AK101" i="27"/>
  <c r="AL101" i="27"/>
  <c r="AM101" i="27"/>
  <c r="AN101" i="27"/>
  <c r="AO101" i="27"/>
  <c r="AP101" i="27"/>
  <c r="AQ101" i="27"/>
  <c r="AR101" i="27"/>
  <c r="Y102" i="27"/>
  <c r="AA102" i="27" s="1"/>
  <c r="AB102" i="27"/>
  <c r="AC102" i="27"/>
  <c r="AD102" i="27"/>
  <c r="AE102" i="27"/>
  <c r="AF102" i="27"/>
  <c r="AG102" i="27"/>
  <c r="AH102" i="27"/>
  <c r="AI102" i="27"/>
  <c r="AJ102" i="27"/>
  <c r="AK102" i="27"/>
  <c r="AL102" i="27"/>
  <c r="AM102" i="27"/>
  <c r="AN102" i="27"/>
  <c r="AO102" i="27"/>
  <c r="AP102" i="27"/>
  <c r="AQ102" i="27"/>
  <c r="AR102" i="27"/>
  <c r="Y103" i="27"/>
  <c r="Z103" i="27" s="1"/>
  <c r="AB103" i="27"/>
  <c r="AC103" i="27"/>
  <c r="AD103" i="27"/>
  <c r="AE103" i="27"/>
  <c r="AF103" i="27"/>
  <c r="AG103" i="27"/>
  <c r="AH103" i="27"/>
  <c r="AI103" i="27"/>
  <c r="AJ103" i="27"/>
  <c r="AK103" i="27"/>
  <c r="AL103" i="27"/>
  <c r="AM103" i="27"/>
  <c r="AN103" i="27"/>
  <c r="AO103" i="27"/>
  <c r="AP103" i="27"/>
  <c r="AQ103" i="27"/>
  <c r="AR103" i="27"/>
  <c r="Y104" i="27"/>
  <c r="AA104" i="27" s="1"/>
  <c r="AB104" i="27"/>
  <c r="AC104" i="27"/>
  <c r="AD104" i="27"/>
  <c r="AE104" i="27"/>
  <c r="AF104" i="27"/>
  <c r="AG104" i="27"/>
  <c r="AH104" i="27"/>
  <c r="AI104" i="27"/>
  <c r="AJ104" i="27"/>
  <c r="AK104" i="27"/>
  <c r="AL104" i="27"/>
  <c r="AM104" i="27"/>
  <c r="AN104" i="27"/>
  <c r="AO104" i="27"/>
  <c r="AP104" i="27"/>
  <c r="AQ104" i="27"/>
  <c r="AR104" i="27"/>
  <c r="Y105" i="27"/>
  <c r="AA105" i="27" s="1"/>
  <c r="AB105" i="27"/>
  <c r="AC105" i="27"/>
  <c r="AD105" i="27"/>
  <c r="AE105" i="27"/>
  <c r="AF105" i="27"/>
  <c r="AG105" i="27"/>
  <c r="AH105" i="27"/>
  <c r="AI105" i="27"/>
  <c r="AJ105" i="27"/>
  <c r="AK105" i="27"/>
  <c r="AL105" i="27"/>
  <c r="AM105" i="27"/>
  <c r="AN105" i="27"/>
  <c r="AO105" i="27"/>
  <c r="AP105" i="27"/>
  <c r="AQ105" i="27"/>
  <c r="AR105" i="27"/>
  <c r="Y106" i="27"/>
  <c r="AA106" i="27" s="1"/>
  <c r="AB106" i="27"/>
  <c r="AC106" i="27"/>
  <c r="AD106" i="27"/>
  <c r="AE106" i="27"/>
  <c r="AF106" i="27"/>
  <c r="AG106" i="27"/>
  <c r="AH106" i="27"/>
  <c r="AI106" i="27"/>
  <c r="AJ106" i="27"/>
  <c r="AK106" i="27"/>
  <c r="AL106" i="27"/>
  <c r="AM106" i="27"/>
  <c r="AN106" i="27"/>
  <c r="AO106" i="27"/>
  <c r="AP106" i="27"/>
  <c r="AQ106" i="27"/>
  <c r="AR106" i="27"/>
  <c r="Y107" i="27"/>
  <c r="AA107" i="27" s="1"/>
  <c r="AB107" i="27"/>
  <c r="AC107" i="27"/>
  <c r="AD107" i="27"/>
  <c r="AE107" i="27"/>
  <c r="AF107" i="27"/>
  <c r="AG107" i="27"/>
  <c r="AH107" i="27"/>
  <c r="AI107" i="27"/>
  <c r="AJ107" i="27"/>
  <c r="AK107" i="27"/>
  <c r="AL107" i="27"/>
  <c r="AM107" i="27"/>
  <c r="AN107" i="27"/>
  <c r="AO107" i="27"/>
  <c r="AP107" i="27"/>
  <c r="AQ107" i="27"/>
  <c r="AR107" i="27"/>
  <c r="Y108" i="27"/>
  <c r="Z108" i="27" s="1"/>
  <c r="AB108" i="27"/>
  <c r="AC108" i="27"/>
  <c r="AD108" i="27"/>
  <c r="AE108" i="27"/>
  <c r="AF108" i="27"/>
  <c r="AG108" i="27"/>
  <c r="AH108" i="27"/>
  <c r="AI108" i="27"/>
  <c r="AJ108" i="27"/>
  <c r="AK108" i="27"/>
  <c r="AL108" i="27"/>
  <c r="AM108" i="27"/>
  <c r="AN108" i="27"/>
  <c r="AO108" i="27"/>
  <c r="AP108" i="27"/>
  <c r="AQ108" i="27"/>
  <c r="AR108" i="27"/>
  <c r="Y109" i="27"/>
  <c r="Z109" i="27" s="1"/>
  <c r="AB109" i="27"/>
  <c r="AC109" i="27"/>
  <c r="AD109" i="27"/>
  <c r="AE109" i="27"/>
  <c r="AF109" i="27"/>
  <c r="AG109" i="27"/>
  <c r="AH109" i="27"/>
  <c r="AI109" i="27"/>
  <c r="AJ109" i="27"/>
  <c r="AK109" i="27"/>
  <c r="AL109" i="27"/>
  <c r="AM109" i="27"/>
  <c r="AN109" i="27"/>
  <c r="AO109" i="27"/>
  <c r="AP109" i="27"/>
  <c r="AQ109" i="27"/>
  <c r="AR109" i="27"/>
  <c r="Y110" i="27"/>
  <c r="AA110" i="27" s="1"/>
  <c r="AB110" i="27"/>
  <c r="AC110" i="27"/>
  <c r="AD110" i="27"/>
  <c r="AE110" i="27"/>
  <c r="AF110" i="27"/>
  <c r="AG110" i="27"/>
  <c r="AH110" i="27"/>
  <c r="AI110" i="27"/>
  <c r="AJ110" i="27"/>
  <c r="AK110" i="27"/>
  <c r="AL110" i="27"/>
  <c r="AM110" i="27"/>
  <c r="AN110" i="27"/>
  <c r="AO110" i="27"/>
  <c r="AP110" i="27"/>
  <c r="AQ110" i="27"/>
  <c r="AR110" i="27"/>
  <c r="Y111" i="27"/>
  <c r="Z111" i="27" s="1"/>
  <c r="AB111" i="27"/>
  <c r="AC111" i="27"/>
  <c r="AD111" i="27"/>
  <c r="AE111" i="27"/>
  <c r="AF111" i="27"/>
  <c r="AG111" i="27"/>
  <c r="AH111" i="27"/>
  <c r="AI111" i="27"/>
  <c r="AJ111" i="27"/>
  <c r="AK111" i="27"/>
  <c r="AL111" i="27"/>
  <c r="AM111" i="27"/>
  <c r="AN111" i="27"/>
  <c r="AO111" i="27"/>
  <c r="AP111" i="27"/>
  <c r="AQ111" i="27"/>
  <c r="AR111" i="27"/>
  <c r="Y112" i="27"/>
  <c r="AA112" i="27" s="1"/>
  <c r="AB112" i="27"/>
  <c r="AC112" i="27"/>
  <c r="AD112" i="27"/>
  <c r="AE112" i="27"/>
  <c r="AF112" i="27"/>
  <c r="AG112" i="27"/>
  <c r="AH112" i="27"/>
  <c r="AI112" i="27"/>
  <c r="AJ112" i="27"/>
  <c r="AK112" i="27"/>
  <c r="AL112" i="27"/>
  <c r="AM112" i="27"/>
  <c r="AN112" i="27"/>
  <c r="AO112" i="27"/>
  <c r="AP112" i="27"/>
  <c r="AQ112" i="27"/>
  <c r="AR112" i="27"/>
  <c r="Y113" i="27"/>
  <c r="Z113" i="27" s="1"/>
  <c r="AB113" i="27"/>
  <c r="AC113" i="27"/>
  <c r="AD113" i="27"/>
  <c r="AE113" i="27"/>
  <c r="AF113" i="27"/>
  <c r="AG113" i="27"/>
  <c r="AH113" i="27"/>
  <c r="AI113" i="27"/>
  <c r="AJ113" i="27"/>
  <c r="AK113" i="27"/>
  <c r="AL113" i="27"/>
  <c r="AM113" i="27"/>
  <c r="AN113" i="27"/>
  <c r="AO113" i="27"/>
  <c r="AP113" i="27"/>
  <c r="AQ113" i="27"/>
  <c r="AR113" i="27"/>
  <c r="Y114" i="27"/>
  <c r="AA114" i="27" s="1"/>
  <c r="AB114" i="27"/>
  <c r="AC114" i="27"/>
  <c r="AD114" i="27"/>
  <c r="AE114" i="27"/>
  <c r="AF114" i="27"/>
  <c r="AG114" i="27"/>
  <c r="AH114" i="27"/>
  <c r="AI114" i="27"/>
  <c r="AJ114" i="27"/>
  <c r="AK114" i="27"/>
  <c r="AL114" i="27"/>
  <c r="AM114" i="27"/>
  <c r="AN114" i="27"/>
  <c r="AO114" i="27"/>
  <c r="AP114" i="27"/>
  <c r="AQ114" i="27"/>
  <c r="AR114" i="27"/>
  <c r="Y115" i="27"/>
  <c r="AA115" i="27" s="1"/>
  <c r="AB115" i="27"/>
  <c r="AC115" i="27"/>
  <c r="AD115" i="27"/>
  <c r="AE115" i="27"/>
  <c r="AF115" i="27"/>
  <c r="AG115" i="27"/>
  <c r="AH115" i="27"/>
  <c r="AI115" i="27"/>
  <c r="AJ115" i="27"/>
  <c r="AK115" i="27"/>
  <c r="AL115" i="27"/>
  <c r="AM115" i="27"/>
  <c r="AN115" i="27"/>
  <c r="AO115" i="27"/>
  <c r="AP115" i="27"/>
  <c r="AQ115" i="27"/>
  <c r="AR115" i="27"/>
  <c r="Y116" i="27"/>
  <c r="Z116" i="27" s="1"/>
  <c r="AB116" i="27"/>
  <c r="AC116" i="27"/>
  <c r="AD116" i="27"/>
  <c r="AE116" i="27"/>
  <c r="AF116" i="27"/>
  <c r="AG116" i="27"/>
  <c r="AH116" i="27"/>
  <c r="AI116" i="27"/>
  <c r="AJ116" i="27"/>
  <c r="AK116" i="27"/>
  <c r="AL116" i="27"/>
  <c r="AM116" i="27"/>
  <c r="AN116" i="27"/>
  <c r="AO116" i="27"/>
  <c r="AP116" i="27"/>
  <c r="AQ116" i="27"/>
  <c r="AR116" i="27"/>
  <c r="Y117" i="27"/>
  <c r="AA117" i="27" s="1"/>
  <c r="AB117" i="27"/>
  <c r="AC117" i="27"/>
  <c r="AD117" i="27"/>
  <c r="AE117" i="27"/>
  <c r="AF117" i="27"/>
  <c r="AG117" i="27"/>
  <c r="AH117" i="27"/>
  <c r="AI117" i="27"/>
  <c r="AJ117" i="27"/>
  <c r="AK117" i="27"/>
  <c r="AL117" i="27"/>
  <c r="AM117" i="27"/>
  <c r="AN117" i="27"/>
  <c r="AO117" i="27"/>
  <c r="AP117" i="27"/>
  <c r="AQ117" i="27"/>
  <c r="AR117" i="27"/>
  <c r="Y118" i="27"/>
  <c r="AB118" i="27"/>
  <c r="AC118" i="27"/>
  <c r="AD118" i="27"/>
  <c r="AE118" i="27"/>
  <c r="AF118" i="27"/>
  <c r="AG118" i="27"/>
  <c r="AH118" i="27"/>
  <c r="AI118" i="27"/>
  <c r="AJ118" i="27"/>
  <c r="AK118" i="27"/>
  <c r="AL118" i="27"/>
  <c r="AM118" i="27"/>
  <c r="AN118" i="27"/>
  <c r="AO118" i="27"/>
  <c r="AP118" i="27"/>
  <c r="AQ118" i="27"/>
  <c r="AR118" i="27"/>
  <c r="Y119" i="27"/>
  <c r="Z119" i="27" s="1"/>
  <c r="AB119" i="27"/>
  <c r="AC119" i="27"/>
  <c r="AD119" i="27"/>
  <c r="AE119" i="27"/>
  <c r="AF119" i="27"/>
  <c r="AG119" i="27"/>
  <c r="AH119" i="27"/>
  <c r="AI119" i="27"/>
  <c r="AJ119" i="27"/>
  <c r="AK119" i="27"/>
  <c r="AL119" i="27"/>
  <c r="AM119" i="27"/>
  <c r="AN119" i="27"/>
  <c r="AO119" i="27"/>
  <c r="AP119" i="27"/>
  <c r="AQ119" i="27"/>
  <c r="AR119" i="27"/>
  <c r="Y120" i="27"/>
  <c r="AA120" i="27" s="1"/>
  <c r="AB120" i="27"/>
  <c r="AC120" i="27"/>
  <c r="AD120" i="27"/>
  <c r="AE120" i="27"/>
  <c r="AF120" i="27"/>
  <c r="AG120" i="27"/>
  <c r="AH120" i="27"/>
  <c r="AI120" i="27"/>
  <c r="AJ120" i="27"/>
  <c r="AK120" i="27"/>
  <c r="AL120" i="27"/>
  <c r="AM120" i="27"/>
  <c r="AN120" i="27"/>
  <c r="AO120" i="27"/>
  <c r="AP120" i="27"/>
  <c r="AQ120" i="27"/>
  <c r="AR120" i="27"/>
  <c r="Y121" i="27"/>
  <c r="Z121" i="27" s="1"/>
  <c r="AB121" i="27"/>
  <c r="AC121" i="27"/>
  <c r="AD121" i="27"/>
  <c r="AE121" i="27"/>
  <c r="AF121" i="27"/>
  <c r="AG121" i="27"/>
  <c r="AH121" i="27"/>
  <c r="AI121" i="27"/>
  <c r="AJ121" i="27"/>
  <c r="AK121" i="27"/>
  <c r="AL121" i="27"/>
  <c r="AM121" i="27"/>
  <c r="AN121" i="27"/>
  <c r="AO121" i="27"/>
  <c r="AP121" i="27"/>
  <c r="AQ121" i="27"/>
  <c r="AR121" i="27"/>
  <c r="Y122" i="27"/>
  <c r="AB122" i="27"/>
  <c r="AC122" i="27"/>
  <c r="AD122" i="27"/>
  <c r="AE122" i="27"/>
  <c r="AF122" i="27"/>
  <c r="AG122" i="27"/>
  <c r="AH122" i="27"/>
  <c r="AI122" i="27"/>
  <c r="AJ122" i="27"/>
  <c r="AK122" i="27"/>
  <c r="AL122" i="27"/>
  <c r="AM122" i="27"/>
  <c r="AN122" i="27"/>
  <c r="AO122" i="27"/>
  <c r="AP122" i="27"/>
  <c r="AQ122" i="27"/>
  <c r="AR122" i="27"/>
  <c r="Y123" i="27"/>
  <c r="AA123" i="27" s="1"/>
  <c r="AB123" i="27"/>
  <c r="AC123" i="27"/>
  <c r="AD123" i="27"/>
  <c r="AE123" i="27"/>
  <c r="AF123" i="27"/>
  <c r="AG123" i="27"/>
  <c r="AH123" i="27"/>
  <c r="AI123" i="27"/>
  <c r="AJ123" i="27"/>
  <c r="AK123" i="27"/>
  <c r="AL123" i="27"/>
  <c r="AM123" i="27"/>
  <c r="AN123" i="27"/>
  <c r="AO123" i="27"/>
  <c r="AP123" i="27"/>
  <c r="AQ123" i="27"/>
  <c r="AR123" i="27"/>
  <c r="Y124" i="27"/>
  <c r="AA124" i="27" s="1"/>
  <c r="AB124" i="27"/>
  <c r="AC124" i="27"/>
  <c r="AD124" i="27"/>
  <c r="AE124" i="27"/>
  <c r="AF124" i="27"/>
  <c r="AG124" i="27"/>
  <c r="AH124" i="27"/>
  <c r="AI124" i="27"/>
  <c r="AJ124" i="27"/>
  <c r="AK124" i="27"/>
  <c r="AL124" i="27"/>
  <c r="AM124" i="27"/>
  <c r="AN124" i="27"/>
  <c r="AO124" i="27"/>
  <c r="AP124" i="27"/>
  <c r="AQ124" i="27"/>
  <c r="AR124" i="27"/>
  <c r="Y125" i="27"/>
  <c r="Z125" i="27" s="1"/>
  <c r="AB125" i="27"/>
  <c r="AC125" i="27"/>
  <c r="AD125" i="27"/>
  <c r="AE125" i="27"/>
  <c r="AF125" i="27"/>
  <c r="AG125" i="27"/>
  <c r="AH125" i="27"/>
  <c r="AI125" i="27"/>
  <c r="AJ125" i="27"/>
  <c r="AK125" i="27"/>
  <c r="AL125" i="27"/>
  <c r="AM125" i="27"/>
  <c r="AN125" i="27"/>
  <c r="AO125" i="27"/>
  <c r="AP125" i="27"/>
  <c r="AQ125" i="27"/>
  <c r="AR125" i="27"/>
  <c r="Y126" i="27"/>
  <c r="AA126" i="27" s="1"/>
  <c r="AB126" i="27"/>
  <c r="AC126" i="27"/>
  <c r="AD126" i="27"/>
  <c r="AE126" i="27"/>
  <c r="AF126" i="27"/>
  <c r="AG126" i="27"/>
  <c r="AH126" i="27"/>
  <c r="AI126" i="27"/>
  <c r="AJ126" i="27"/>
  <c r="AK126" i="27"/>
  <c r="AL126" i="27"/>
  <c r="AM126" i="27"/>
  <c r="AN126" i="27"/>
  <c r="AO126" i="27"/>
  <c r="AP126" i="27"/>
  <c r="AQ126" i="27"/>
  <c r="AR126" i="27"/>
  <c r="Y127" i="27"/>
  <c r="Z127" i="27" s="1"/>
  <c r="AB127" i="27"/>
  <c r="AC127" i="27"/>
  <c r="AD127" i="27"/>
  <c r="AE127" i="27"/>
  <c r="AF127" i="27"/>
  <c r="AG127" i="27"/>
  <c r="AH127" i="27"/>
  <c r="AI127" i="27"/>
  <c r="AJ127" i="27"/>
  <c r="AK127" i="27"/>
  <c r="AL127" i="27"/>
  <c r="AM127" i="27"/>
  <c r="AN127" i="27"/>
  <c r="AO127" i="27"/>
  <c r="AP127" i="27"/>
  <c r="AQ127" i="27"/>
  <c r="AR127" i="27"/>
  <c r="Y128" i="27"/>
  <c r="AA128" i="27" s="1"/>
  <c r="AB128" i="27"/>
  <c r="AC128" i="27"/>
  <c r="AD128" i="27"/>
  <c r="AE128" i="27"/>
  <c r="AF128" i="27"/>
  <c r="AG128" i="27"/>
  <c r="AH128" i="27"/>
  <c r="AI128" i="27"/>
  <c r="AJ128" i="27"/>
  <c r="AK128" i="27"/>
  <c r="AL128" i="27"/>
  <c r="AM128" i="27"/>
  <c r="AN128" i="27"/>
  <c r="AO128" i="27"/>
  <c r="AP128" i="27"/>
  <c r="AQ128" i="27"/>
  <c r="AR128" i="27"/>
  <c r="Y129" i="27"/>
  <c r="Z129" i="27" s="1"/>
  <c r="AB129" i="27"/>
  <c r="AC129" i="27"/>
  <c r="AD129" i="27"/>
  <c r="AE129" i="27"/>
  <c r="AF129" i="27"/>
  <c r="AG129" i="27"/>
  <c r="AH129" i="27"/>
  <c r="AI129" i="27"/>
  <c r="AJ129" i="27"/>
  <c r="AK129" i="27"/>
  <c r="AL129" i="27"/>
  <c r="AM129" i="27"/>
  <c r="AN129" i="27"/>
  <c r="AO129" i="27"/>
  <c r="AP129" i="27"/>
  <c r="AQ129" i="27"/>
  <c r="AR129" i="27"/>
  <c r="Y130" i="27"/>
  <c r="AB130" i="27"/>
  <c r="AC130" i="27"/>
  <c r="AD130" i="27"/>
  <c r="AE130" i="27"/>
  <c r="AF130" i="27"/>
  <c r="AG130" i="27"/>
  <c r="AH130" i="27"/>
  <c r="AI130" i="27"/>
  <c r="AJ130" i="27"/>
  <c r="AK130" i="27"/>
  <c r="AL130" i="27"/>
  <c r="AM130" i="27"/>
  <c r="AN130" i="27"/>
  <c r="AO130" i="27"/>
  <c r="AP130" i="27"/>
  <c r="AQ130" i="27"/>
  <c r="AR130" i="27"/>
  <c r="Y131" i="27"/>
  <c r="Z131" i="27" s="1"/>
  <c r="AB131" i="27"/>
  <c r="AC131" i="27"/>
  <c r="AD131" i="27"/>
  <c r="AE131" i="27"/>
  <c r="AF131" i="27"/>
  <c r="AG131" i="27"/>
  <c r="AH131" i="27"/>
  <c r="AI131" i="27"/>
  <c r="AJ131" i="27"/>
  <c r="AK131" i="27"/>
  <c r="AL131" i="27"/>
  <c r="AM131" i="27"/>
  <c r="AN131" i="27"/>
  <c r="AO131" i="27"/>
  <c r="AP131" i="27"/>
  <c r="AQ131" i="27"/>
  <c r="AR131" i="27"/>
  <c r="Y132" i="27"/>
  <c r="AA132" i="27" s="1"/>
  <c r="AB132" i="27"/>
  <c r="AC132" i="27"/>
  <c r="AD132" i="27"/>
  <c r="AE132" i="27"/>
  <c r="AF132" i="27"/>
  <c r="AG132" i="27"/>
  <c r="AH132" i="27"/>
  <c r="AI132" i="27"/>
  <c r="AJ132" i="27"/>
  <c r="AK132" i="27"/>
  <c r="AL132" i="27"/>
  <c r="AM132" i="27"/>
  <c r="AN132" i="27"/>
  <c r="AO132" i="27"/>
  <c r="AP132" i="27"/>
  <c r="AQ132" i="27"/>
  <c r="AR132" i="27"/>
  <c r="Y133" i="27"/>
  <c r="Z133" i="27" s="1"/>
  <c r="AB133" i="27"/>
  <c r="AC133" i="27"/>
  <c r="AD133" i="27"/>
  <c r="AE133" i="27"/>
  <c r="AF133" i="27"/>
  <c r="AG133" i="27"/>
  <c r="AH133" i="27"/>
  <c r="AI133" i="27"/>
  <c r="AJ133" i="27"/>
  <c r="AK133" i="27"/>
  <c r="AL133" i="27"/>
  <c r="AM133" i="27"/>
  <c r="AN133" i="27"/>
  <c r="AO133" i="27"/>
  <c r="AP133" i="27"/>
  <c r="AQ133" i="27"/>
  <c r="AR133" i="27"/>
  <c r="Y134" i="27"/>
  <c r="AB134" i="27"/>
  <c r="AC134" i="27"/>
  <c r="AD134" i="27"/>
  <c r="AE134" i="27"/>
  <c r="AF134" i="27"/>
  <c r="AG134" i="27"/>
  <c r="AH134" i="27"/>
  <c r="AI134" i="27"/>
  <c r="AJ134" i="27"/>
  <c r="AK134" i="27"/>
  <c r="AL134" i="27"/>
  <c r="AM134" i="27"/>
  <c r="AN134" i="27"/>
  <c r="AO134" i="27"/>
  <c r="AP134" i="27"/>
  <c r="AQ134" i="27"/>
  <c r="AR134" i="27"/>
  <c r="Y135" i="27"/>
  <c r="Z135" i="27" s="1"/>
  <c r="AB135" i="27"/>
  <c r="AC135" i="27"/>
  <c r="AD135" i="27"/>
  <c r="AE135" i="27"/>
  <c r="AF135" i="27"/>
  <c r="AG135" i="27"/>
  <c r="AH135" i="27"/>
  <c r="AI135" i="27"/>
  <c r="AJ135" i="27"/>
  <c r="AK135" i="27"/>
  <c r="AL135" i="27"/>
  <c r="AM135" i="27"/>
  <c r="AN135" i="27"/>
  <c r="AO135" i="27"/>
  <c r="AP135" i="27"/>
  <c r="AQ135" i="27"/>
  <c r="AR135" i="27"/>
  <c r="Y136" i="27"/>
  <c r="AB136" i="27"/>
  <c r="AC136" i="27"/>
  <c r="AD136" i="27"/>
  <c r="AE136" i="27"/>
  <c r="AF136" i="27"/>
  <c r="AG136" i="27"/>
  <c r="AH136" i="27"/>
  <c r="AI136" i="27"/>
  <c r="AJ136" i="27"/>
  <c r="AK136" i="27"/>
  <c r="AL136" i="27"/>
  <c r="AM136" i="27"/>
  <c r="AN136" i="27"/>
  <c r="AO136" i="27"/>
  <c r="AP136" i="27"/>
  <c r="AQ136" i="27"/>
  <c r="AR136" i="27"/>
  <c r="Y137" i="27"/>
  <c r="Z137" i="27" s="1"/>
  <c r="AB137" i="27"/>
  <c r="AC137" i="27"/>
  <c r="AD137" i="27"/>
  <c r="AE137" i="27"/>
  <c r="AF137" i="27"/>
  <c r="AG137" i="27"/>
  <c r="AH137" i="27"/>
  <c r="AI137" i="27"/>
  <c r="AJ137" i="27"/>
  <c r="AK137" i="27"/>
  <c r="AL137" i="27"/>
  <c r="AM137" i="27"/>
  <c r="AN137" i="27"/>
  <c r="AO137" i="27"/>
  <c r="AP137" i="27"/>
  <c r="AQ137" i="27"/>
  <c r="AR137" i="27"/>
  <c r="Y138" i="27"/>
  <c r="AA138" i="27" s="1"/>
  <c r="AB138" i="27"/>
  <c r="AC138" i="27"/>
  <c r="AD138" i="27"/>
  <c r="AE138" i="27"/>
  <c r="AF138" i="27"/>
  <c r="AG138" i="27"/>
  <c r="AH138" i="27"/>
  <c r="AI138" i="27"/>
  <c r="AJ138" i="27"/>
  <c r="AK138" i="27"/>
  <c r="AL138" i="27"/>
  <c r="AM138" i="27"/>
  <c r="AN138" i="27"/>
  <c r="AO138" i="27"/>
  <c r="AP138" i="27"/>
  <c r="AQ138" i="27"/>
  <c r="AR138" i="27"/>
  <c r="Y139" i="27"/>
  <c r="Z139" i="27" s="1"/>
  <c r="AB139" i="27"/>
  <c r="AC139" i="27"/>
  <c r="AD139" i="27"/>
  <c r="AE139" i="27"/>
  <c r="AF139" i="27"/>
  <c r="AG139" i="27"/>
  <c r="AH139" i="27"/>
  <c r="AI139" i="27"/>
  <c r="AJ139" i="27"/>
  <c r="AK139" i="27"/>
  <c r="AL139" i="27"/>
  <c r="AM139" i="27"/>
  <c r="AN139" i="27"/>
  <c r="AO139" i="27"/>
  <c r="AP139" i="27"/>
  <c r="AQ139" i="27"/>
  <c r="AR139" i="27"/>
  <c r="Y140" i="27"/>
  <c r="AA140" i="27" s="1"/>
  <c r="AB140" i="27"/>
  <c r="AC140" i="27"/>
  <c r="AD140" i="27"/>
  <c r="AE140" i="27"/>
  <c r="AF140" i="27"/>
  <c r="AG140" i="27"/>
  <c r="AH140" i="27"/>
  <c r="AI140" i="27"/>
  <c r="AJ140" i="27"/>
  <c r="AK140" i="27"/>
  <c r="AL140" i="27"/>
  <c r="AM140" i="27"/>
  <c r="AN140" i="27"/>
  <c r="AO140" i="27"/>
  <c r="AP140" i="27"/>
  <c r="AQ140" i="27"/>
  <c r="AR140" i="27"/>
  <c r="Y141" i="27"/>
  <c r="Z141" i="27" s="1"/>
  <c r="AB141" i="27"/>
  <c r="AC141" i="27"/>
  <c r="AD141" i="27"/>
  <c r="AE141" i="27"/>
  <c r="AF141" i="27"/>
  <c r="AG141" i="27"/>
  <c r="AH141" i="27"/>
  <c r="AI141" i="27"/>
  <c r="AJ141" i="27"/>
  <c r="AK141" i="27"/>
  <c r="AL141" i="27"/>
  <c r="AM141" i="27"/>
  <c r="AN141" i="27"/>
  <c r="AO141" i="27"/>
  <c r="AP141" i="27"/>
  <c r="AQ141" i="27"/>
  <c r="AR141" i="27"/>
  <c r="Y142" i="27"/>
  <c r="AB142" i="27"/>
  <c r="AC142" i="27"/>
  <c r="AD142" i="27"/>
  <c r="AE142" i="27"/>
  <c r="AF142" i="27"/>
  <c r="AG142" i="27"/>
  <c r="AH142" i="27"/>
  <c r="AI142" i="27"/>
  <c r="AJ142" i="27"/>
  <c r="AK142" i="27"/>
  <c r="AL142" i="27"/>
  <c r="AM142" i="27"/>
  <c r="AN142" i="27"/>
  <c r="AO142" i="27"/>
  <c r="AP142" i="27"/>
  <c r="AQ142" i="27"/>
  <c r="AR142" i="27"/>
  <c r="Y143" i="27"/>
  <c r="Z143" i="27" s="1"/>
  <c r="AB143" i="27"/>
  <c r="AC143" i="27"/>
  <c r="AD143" i="27"/>
  <c r="AE143" i="27"/>
  <c r="AF143" i="27"/>
  <c r="AG143" i="27"/>
  <c r="AH143" i="27"/>
  <c r="AI143" i="27"/>
  <c r="AJ143" i="27"/>
  <c r="AK143" i="27"/>
  <c r="AL143" i="27"/>
  <c r="AM143" i="27"/>
  <c r="AN143" i="27"/>
  <c r="AO143" i="27"/>
  <c r="AP143" i="27"/>
  <c r="AQ143" i="27"/>
  <c r="AR143" i="27"/>
  <c r="Y144" i="27"/>
  <c r="AB144" i="27"/>
  <c r="AC144" i="27"/>
  <c r="AD144" i="27"/>
  <c r="AE144" i="27"/>
  <c r="AF144" i="27"/>
  <c r="AG144" i="27"/>
  <c r="AH144" i="27"/>
  <c r="AI144" i="27"/>
  <c r="AJ144" i="27"/>
  <c r="AK144" i="27"/>
  <c r="AL144" i="27"/>
  <c r="AM144" i="27"/>
  <c r="AN144" i="27"/>
  <c r="AO144" i="27"/>
  <c r="AP144" i="27"/>
  <c r="AQ144" i="27"/>
  <c r="AR144" i="27"/>
  <c r="Y145" i="27"/>
  <c r="Z145" i="27" s="1"/>
  <c r="AB145" i="27"/>
  <c r="AC145" i="27"/>
  <c r="AD145" i="27"/>
  <c r="AE145" i="27"/>
  <c r="AF145" i="27"/>
  <c r="AG145" i="27"/>
  <c r="AH145" i="27"/>
  <c r="AI145" i="27"/>
  <c r="AJ145" i="27"/>
  <c r="AK145" i="27"/>
  <c r="AL145" i="27"/>
  <c r="AM145" i="27"/>
  <c r="AN145" i="27"/>
  <c r="AO145" i="27"/>
  <c r="AP145" i="27"/>
  <c r="AQ145" i="27"/>
  <c r="AR145" i="27"/>
  <c r="Y146" i="27"/>
  <c r="AA146" i="27" s="1"/>
  <c r="AB146" i="27"/>
  <c r="AC146" i="27"/>
  <c r="AD146" i="27"/>
  <c r="AE146" i="27"/>
  <c r="AF146" i="27"/>
  <c r="AG146" i="27"/>
  <c r="AH146" i="27"/>
  <c r="AI146" i="27"/>
  <c r="AJ146" i="27"/>
  <c r="AK146" i="27"/>
  <c r="AL146" i="27"/>
  <c r="AM146" i="27"/>
  <c r="AN146" i="27"/>
  <c r="AO146" i="27"/>
  <c r="AP146" i="27"/>
  <c r="AQ146" i="27"/>
  <c r="AR146" i="27"/>
  <c r="Y147" i="27"/>
  <c r="Z147" i="27" s="1"/>
  <c r="AB147" i="27"/>
  <c r="AC147" i="27"/>
  <c r="AD147" i="27"/>
  <c r="AE147" i="27"/>
  <c r="AF147" i="27"/>
  <c r="AG147" i="27"/>
  <c r="AH147" i="27"/>
  <c r="AI147" i="27"/>
  <c r="AJ147" i="27"/>
  <c r="AK147" i="27"/>
  <c r="AL147" i="27"/>
  <c r="AM147" i="27"/>
  <c r="AN147" i="27"/>
  <c r="AO147" i="27"/>
  <c r="AP147" i="27"/>
  <c r="AQ147" i="27"/>
  <c r="AR147" i="27"/>
  <c r="Y148" i="27"/>
  <c r="AB148" i="27"/>
  <c r="AC148" i="27"/>
  <c r="AD148" i="27"/>
  <c r="AE148" i="27"/>
  <c r="AF148" i="27"/>
  <c r="AG148" i="27"/>
  <c r="AH148" i="27"/>
  <c r="AI148" i="27"/>
  <c r="AJ148" i="27"/>
  <c r="AK148" i="27"/>
  <c r="AL148" i="27"/>
  <c r="AM148" i="27"/>
  <c r="AN148" i="27"/>
  <c r="AO148" i="27"/>
  <c r="AP148" i="27"/>
  <c r="AQ148" i="27"/>
  <c r="AR148" i="27"/>
  <c r="Y149" i="27"/>
  <c r="Z149" i="27" s="1"/>
  <c r="AB149" i="27"/>
  <c r="AC149" i="27"/>
  <c r="AD149" i="27"/>
  <c r="AE149" i="27"/>
  <c r="AF149" i="27"/>
  <c r="AG149" i="27"/>
  <c r="AH149" i="27"/>
  <c r="AI149" i="27"/>
  <c r="AJ149" i="27"/>
  <c r="AK149" i="27"/>
  <c r="AL149" i="27"/>
  <c r="AM149" i="27"/>
  <c r="AN149" i="27"/>
  <c r="AO149" i="27"/>
  <c r="AP149" i="27"/>
  <c r="AQ149" i="27"/>
  <c r="AR149" i="27"/>
  <c r="Y150" i="27"/>
  <c r="AA150" i="27" s="1"/>
  <c r="AB150" i="27"/>
  <c r="AC150" i="27"/>
  <c r="AD150" i="27"/>
  <c r="AE150" i="27"/>
  <c r="AF150" i="27"/>
  <c r="AG150" i="27"/>
  <c r="AH150" i="27"/>
  <c r="AI150" i="27"/>
  <c r="AJ150" i="27"/>
  <c r="AK150" i="27"/>
  <c r="AL150" i="27"/>
  <c r="AM150" i="27"/>
  <c r="AN150" i="27"/>
  <c r="AO150" i="27"/>
  <c r="AP150" i="27"/>
  <c r="AQ150" i="27"/>
  <c r="AR150" i="27"/>
  <c r="Y151" i="27"/>
  <c r="Z151" i="27" s="1"/>
  <c r="AB151" i="27"/>
  <c r="AC151" i="27"/>
  <c r="AD151" i="27"/>
  <c r="AE151" i="27"/>
  <c r="AF151" i="27"/>
  <c r="AG151" i="27"/>
  <c r="AH151" i="27"/>
  <c r="AI151" i="27"/>
  <c r="AJ151" i="27"/>
  <c r="AK151" i="27"/>
  <c r="AL151" i="27"/>
  <c r="AM151" i="27"/>
  <c r="AN151" i="27"/>
  <c r="AO151" i="27"/>
  <c r="AP151" i="27"/>
  <c r="AQ151" i="27"/>
  <c r="AR151" i="27"/>
  <c r="Y152" i="27"/>
  <c r="AA152" i="27" s="1"/>
  <c r="AB152" i="27"/>
  <c r="AC152" i="27"/>
  <c r="AD152" i="27"/>
  <c r="AE152" i="27"/>
  <c r="AF152" i="27"/>
  <c r="AG152" i="27"/>
  <c r="AH152" i="27"/>
  <c r="AI152" i="27"/>
  <c r="AJ152" i="27"/>
  <c r="AK152" i="27"/>
  <c r="AL152" i="27"/>
  <c r="AM152" i="27"/>
  <c r="AN152" i="27"/>
  <c r="AO152" i="27"/>
  <c r="AP152" i="27"/>
  <c r="AQ152" i="27"/>
  <c r="AR152" i="27"/>
  <c r="Y153" i="27"/>
  <c r="AA153" i="27" s="1"/>
  <c r="AB153" i="27"/>
  <c r="AC153" i="27"/>
  <c r="AD153" i="27"/>
  <c r="AE153" i="27"/>
  <c r="AF153" i="27"/>
  <c r="AG153" i="27"/>
  <c r="AH153" i="27"/>
  <c r="AI153" i="27"/>
  <c r="AJ153" i="27"/>
  <c r="AK153" i="27"/>
  <c r="AL153" i="27"/>
  <c r="AM153" i="27"/>
  <c r="AN153" i="27"/>
  <c r="AO153" i="27"/>
  <c r="AP153" i="27"/>
  <c r="AQ153" i="27"/>
  <c r="AR153" i="27"/>
  <c r="Y154" i="27"/>
  <c r="AA154" i="27" s="1"/>
  <c r="AB154" i="27"/>
  <c r="AC154" i="27"/>
  <c r="AD154" i="27"/>
  <c r="AE154" i="27"/>
  <c r="AF154" i="27"/>
  <c r="AG154" i="27"/>
  <c r="AH154" i="27"/>
  <c r="AI154" i="27"/>
  <c r="AJ154" i="27"/>
  <c r="AK154" i="27"/>
  <c r="AL154" i="27"/>
  <c r="AM154" i="27"/>
  <c r="AN154" i="27"/>
  <c r="AO154" i="27"/>
  <c r="AP154" i="27"/>
  <c r="AQ154" i="27"/>
  <c r="AR154" i="27"/>
  <c r="Y155" i="27"/>
  <c r="Z155" i="27" s="1"/>
  <c r="AB155" i="27"/>
  <c r="AC155" i="27"/>
  <c r="AD155" i="27"/>
  <c r="AE155" i="27"/>
  <c r="AF155" i="27"/>
  <c r="AG155" i="27"/>
  <c r="AH155" i="27"/>
  <c r="AI155" i="27"/>
  <c r="AJ155" i="27"/>
  <c r="AK155" i="27"/>
  <c r="AL155" i="27"/>
  <c r="AM155" i="27"/>
  <c r="AN155" i="27"/>
  <c r="AO155" i="27"/>
  <c r="AP155" i="27"/>
  <c r="AQ155" i="27"/>
  <c r="AR155" i="27"/>
  <c r="Y156" i="27"/>
  <c r="AB156" i="27"/>
  <c r="AC156" i="27"/>
  <c r="AD156" i="27"/>
  <c r="AE156" i="27"/>
  <c r="AF156" i="27"/>
  <c r="AG156" i="27"/>
  <c r="AH156" i="27"/>
  <c r="AI156" i="27"/>
  <c r="AJ156" i="27"/>
  <c r="AK156" i="27"/>
  <c r="AL156" i="27"/>
  <c r="AM156" i="27"/>
  <c r="AN156" i="27"/>
  <c r="AO156" i="27"/>
  <c r="AP156" i="27"/>
  <c r="AQ156" i="27"/>
  <c r="AR156" i="27"/>
  <c r="Y157" i="27"/>
  <c r="Z157" i="27" s="1"/>
  <c r="AB157" i="27"/>
  <c r="AC157" i="27"/>
  <c r="AD157" i="27"/>
  <c r="AE157" i="27"/>
  <c r="AF157" i="27"/>
  <c r="AG157" i="27"/>
  <c r="AH157" i="27"/>
  <c r="AI157" i="27"/>
  <c r="AJ157" i="27"/>
  <c r="AK157" i="27"/>
  <c r="AL157" i="27"/>
  <c r="AM157" i="27"/>
  <c r="AN157" i="27"/>
  <c r="AO157" i="27"/>
  <c r="AP157" i="27"/>
  <c r="AQ157" i="27"/>
  <c r="AR157" i="27"/>
  <c r="Y158" i="27"/>
  <c r="AA158" i="27" s="1"/>
  <c r="AB158" i="27"/>
  <c r="AC158" i="27"/>
  <c r="AD158" i="27"/>
  <c r="AE158" i="27"/>
  <c r="AF158" i="27"/>
  <c r="AG158" i="27"/>
  <c r="AH158" i="27"/>
  <c r="AI158" i="27"/>
  <c r="AJ158" i="27"/>
  <c r="AK158" i="27"/>
  <c r="AL158" i="27"/>
  <c r="AM158" i="27"/>
  <c r="AN158" i="27"/>
  <c r="AO158" i="27"/>
  <c r="AP158" i="27"/>
  <c r="AQ158" i="27"/>
  <c r="AR158" i="27"/>
  <c r="Y159" i="27"/>
  <c r="Z159" i="27" s="1"/>
  <c r="AB159" i="27"/>
  <c r="AC159" i="27"/>
  <c r="AD159" i="27"/>
  <c r="AE159" i="27"/>
  <c r="AF159" i="27"/>
  <c r="AG159" i="27"/>
  <c r="AH159" i="27"/>
  <c r="AI159" i="27"/>
  <c r="AJ159" i="27"/>
  <c r="AK159" i="27"/>
  <c r="AL159" i="27"/>
  <c r="AM159" i="27"/>
  <c r="AN159" i="27"/>
  <c r="AO159" i="27"/>
  <c r="AP159" i="27"/>
  <c r="AQ159" i="27"/>
  <c r="AR159" i="27"/>
  <c r="Y160" i="27"/>
  <c r="AB160" i="27"/>
  <c r="AC160" i="27"/>
  <c r="AD160" i="27"/>
  <c r="AE160" i="27"/>
  <c r="AF160" i="27"/>
  <c r="AG160" i="27"/>
  <c r="AH160" i="27"/>
  <c r="AI160" i="27"/>
  <c r="AJ160" i="27"/>
  <c r="AK160" i="27"/>
  <c r="AL160" i="27"/>
  <c r="AM160" i="27"/>
  <c r="AN160" i="27"/>
  <c r="AO160" i="27"/>
  <c r="AP160" i="27"/>
  <c r="AQ160" i="27"/>
  <c r="AR160" i="27"/>
  <c r="Y161" i="27"/>
  <c r="Z161" i="27" s="1"/>
  <c r="AB161" i="27"/>
  <c r="AC161" i="27"/>
  <c r="AD161" i="27"/>
  <c r="AE161" i="27"/>
  <c r="AF161" i="27"/>
  <c r="AG161" i="27"/>
  <c r="AH161" i="27"/>
  <c r="AI161" i="27"/>
  <c r="AJ161" i="27"/>
  <c r="AK161" i="27"/>
  <c r="AL161" i="27"/>
  <c r="AM161" i="27"/>
  <c r="AN161" i="27"/>
  <c r="AO161" i="27"/>
  <c r="AP161" i="27"/>
  <c r="AQ161" i="27"/>
  <c r="AR161" i="27"/>
  <c r="Y162" i="27"/>
  <c r="AB162" i="27"/>
  <c r="AC162" i="27"/>
  <c r="AD162" i="27"/>
  <c r="AE162" i="27"/>
  <c r="AF162" i="27"/>
  <c r="AG162" i="27"/>
  <c r="AH162" i="27"/>
  <c r="AI162" i="27"/>
  <c r="AJ162" i="27"/>
  <c r="AK162" i="27"/>
  <c r="AL162" i="27"/>
  <c r="AM162" i="27"/>
  <c r="AN162" i="27"/>
  <c r="AO162" i="27"/>
  <c r="AP162" i="27"/>
  <c r="AQ162" i="27"/>
  <c r="AR162" i="27"/>
  <c r="Y163" i="27"/>
  <c r="Z163" i="27" s="1"/>
  <c r="AB163" i="27"/>
  <c r="AC163" i="27"/>
  <c r="AD163" i="27"/>
  <c r="AE163" i="27"/>
  <c r="AF163" i="27"/>
  <c r="AG163" i="27"/>
  <c r="AH163" i="27"/>
  <c r="AI163" i="27"/>
  <c r="AJ163" i="27"/>
  <c r="AK163" i="27"/>
  <c r="AL163" i="27"/>
  <c r="AM163" i="27"/>
  <c r="AN163" i="27"/>
  <c r="AO163" i="27"/>
  <c r="AP163" i="27"/>
  <c r="AQ163" i="27"/>
  <c r="AR163" i="27"/>
  <c r="Y164" i="27"/>
  <c r="AB164" i="27"/>
  <c r="AC164" i="27"/>
  <c r="AD164" i="27"/>
  <c r="AE164" i="27"/>
  <c r="AF164" i="27"/>
  <c r="AG164" i="27"/>
  <c r="AH164" i="27"/>
  <c r="AI164" i="27"/>
  <c r="AJ164" i="27"/>
  <c r="AK164" i="27"/>
  <c r="AL164" i="27"/>
  <c r="AM164" i="27"/>
  <c r="AN164" i="27"/>
  <c r="AO164" i="27"/>
  <c r="AP164" i="27"/>
  <c r="AQ164" i="27"/>
  <c r="AR164" i="27"/>
  <c r="Y165" i="27"/>
  <c r="Z165" i="27" s="1"/>
  <c r="AB165" i="27"/>
  <c r="AC165" i="27"/>
  <c r="AD165" i="27"/>
  <c r="AE165" i="27"/>
  <c r="AF165" i="27"/>
  <c r="AG165" i="27"/>
  <c r="AH165" i="27"/>
  <c r="AI165" i="27"/>
  <c r="AJ165" i="27"/>
  <c r="AK165" i="27"/>
  <c r="AL165" i="27"/>
  <c r="AM165" i="27"/>
  <c r="AN165" i="27"/>
  <c r="AO165" i="27"/>
  <c r="AP165" i="27"/>
  <c r="AQ165" i="27"/>
  <c r="AR165" i="27"/>
  <c r="Y166" i="27"/>
  <c r="AB166" i="27"/>
  <c r="AC166" i="27"/>
  <c r="AD166" i="27"/>
  <c r="AE166" i="27"/>
  <c r="AF166" i="27"/>
  <c r="AG166" i="27"/>
  <c r="AH166" i="27"/>
  <c r="AI166" i="27"/>
  <c r="AJ166" i="27"/>
  <c r="AK166" i="27"/>
  <c r="AL166" i="27"/>
  <c r="AM166" i="27"/>
  <c r="AN166" i="27"/>
  <c r="AO166" i="27"/>
  <c r="AP166" i="27"/>
  <c r="AQ166" i="27"/>
  <c r="AR166" i="27"/>
  <c r="Y167" i="27"/>
  <c r="AB167" i="27"/>
  <c r="AC167" i="27"/>
  <c r="AD167" i="27"/>
  <c r="AE167" i="27"/>
  <c r="AF167" i="27"/>
  <c r="AG167" i="27"/>
  <c r="AH167" i="27"/>
  <c r="AI167" i="27"/>
  <c r="AJ167" i="27"/>
  <c r="AK167" i="27"/>
  <c r="AL167" i="27"/>
  <c r="AM167" i="27"/>
  <c r="AN167" i="27"/>
  <c r="AO167" i="27"/>
  <c r="AP167" i="27"/>
  <c r="AQ167" i="27"/>
  <c r="AR167" i="27"/>
  <c r="Y168" i="27"/>
  <c r="AA168" i="27" s="1"/>
  <c r="AB168" i="27"/>
  <c r="AC168" i="27"/>
  <c r="AD168" i="27"/>
  <c r="AE168" i="27"/>
  <c r="AF168" i="27"/>
  <c r="AG168" i="27"/>
  <c r="AH168" i="27"/>
  <c r="AI168" i="27"/>
  <c r="AJ168" i="27"/>
  <c r="AK168" i="27"/>
  <c r="AL168" i="27"/>
  <c r="AM168" i="27"/>
  <c r="AN168" i="27"/>
  <c r="AO168" i="27"/>
  <c r="AP168" i="27"/>
  <c r="AQ168" i="27"/>
  <c r="AR168" i="27"/>
  <c r="Y169" i="27"/>
  <c r="AA169" i="27" s="1"/>
  <c r="AB169" i="27"/>
  <c r="AC169" i="27"/>
  <c r="AD169" i="27"/>
  <c r="AE169" i="27"/>
  <c r="AF169" i="27"/>
  <c r="AG169" i="27"/>
  <c r="AH169" i="27"/>
  <c r="AI169" i="27"/>
  <c r="AJ169" i="27"/>
  <c r="AK169" i="27"/>
  <c r="AL169" i="27"/>
  <c r="AM169" i="27"/>
  <c r="AN169" i="27"/>
  <c r="AO169" i="27"/>
  <c r="AP169" i="27"/>
  <c r="AQ169" i="27"/>
  <c r="AR169" i="27"/>
  <c r="Y170" i="27"/>
  <c r="AA170" i="27" s="1"/>
  <c r="AB170" i="27"/>
  <c r="AC170" i="27"/>
  <c r="AD170" i="27"/>
  <c r="AE170" i="27"/>
  <c r="AF170" i="27"/>
  <c r="AG170" i="27"/>
  <c r="AH170" i="27"/>
  <c r="AI170" i="27"/>
  <c r="AJ170" i="27"/>
  <c r="AK170" i="27"/>
  <c r="AL170" i="27"/>
  <c r="AM170" i="27"/>
  <c r="AN170" i="27"/>
  <c r="AO170" i="27"/>
  <c r="AP170" i="27"/>
  <c r="AQ170" i="27"/>
  <c r="AR170" i="27"/>
  <c r="Y171" i="27"/>
  <c r="AA171" i="27" s="1"/>
  <c r="AB171" i="27"/>
  <c r="AC171" i="27"/>
  <c r="AD171" i="27"/>
  <c r="AE171" i="27"/>
  <c r="AF171" i="27"/>
  <c r="AG171" i="27"/>
  <c r="AH171" i="27"/>
  <c r="AI171" i="27"/>
  <c r="AJ171" i="27"/>
  <c r="AK171" i="27"/>
  <c r="AL171" i="27"/>
  <c r="AM171" i="27"/>
  <c r="AN171" i="27"/>
  <c r="AO171" i="27"/>
  <c r="AP171" i="27"/>
  <c r="AQ171" i="27"/>
  <c r="AR171" i="27"/>
  <c r="Y172" i="27"/>
  <c r="AA172" i="27" s="1"/>
  <c r="AB172" i="27"/>
  <c r="AC172" i="27"/>
  <c r="AD172" i="27"/>
  <c r="AE172" i="27"/>
  <c r="AF172" i="27"/>
  <c r="AG172" i="27"/>
  <c r="AH172" i="27"/>
  <c r="AI172" i="27"/>
  <c r="AJ172" i="27"/>
  <c r="AK172" i="27"/>
  <c r="AL172" i="27"/>
  <c r="AM172" i="27"/>
  <c r="AN172" i="27"/>
  <c r="AO172" i="27"/>
  <c r="AP172" i="27"/>
  <c r="AQ172" i="27"/>
  <c r="AR172" i="27"/>
  <c r="Y173" i="27"/>
  <c r="AA173" i="27" s="1"/>
  <c r="AB173" i="27"/>
  <c r="AC173" i="27"/>
  <c r="AD173" i="27"/>
  <c r="AE173" i="27"/>
  <c r="AF173" i="27"/>
  <c r="AG173" i="27"/>
  <c r="AH173" i="27"/>
  <c r="AI173" i="27"/>
  <c r="AJ173" i="27"/>
  <c r="AK173" i="27"/>
  <c r="AL173" i="27"/>
  <c r="AM173" i="27"/>
  <c r="AN173" i="27"/>
  <c r="AO173" i="27"/>
  <c r="AP173" i="27"/>
  <c r="AQ173" i="27"/>
  <c r="AR173" i="27"/>
  <c r="Y174" i="27"/>
  <c r="AA174" i="27" s="1"/>
  <c r="AB174" i="27"/>
  <c r="AC174" i="27"/>
  <c r="AD174" i="27"/>
  <c r="AE174" i="27"/>
  <c r="AF174" i="27"/>
  <c r="AG174" i="27"/>
  <c r="AH174" i="27"/>
  <c r="AI174" i="27"/>
  <c r="AJ174" i="27"/>
  <c r="AK174" i="27"/>
  <c r="AL174" i="27"/>
  <c r="AM174" i="27"/>
  <c r="AN174" i="27"/>
  <c r="AO174" i="27"/>
  <c r="AP174" i="27"/>
  <c r="AQ174" i="27"/>
  <c r="AR174" i="27"/>
  <c r="Y175" i="27"/>
  <c r="AB175" i="27"/>
  <c r="AC175" i="27"/>
  <c r="AD175" i="27"/>
  <c r="AE175" i="27"/>
  <c r="AF175" i="27"/>
  <c r="AG175" i="27"/>
  <c r="AH175" i="27"/>
  <c r="AI175" i="27"/>
  <c r="AJ175" i="27"/>
  <c r="AK175" i="27"/>
  <c r="AL175" i="27"/>
  <c r="AM175" i="27"/>
  <c r="AN175" i="27"/>
  <c r="AO175" i="27"/>
  <c r="AP175" i="27"/>
  <c r="AQ175" i="27"/>
  <c r="AR175" i="27"/>
  <c r="Y176" i="27"/>
  <c r="AA176" i="27" s="1"/>
  <c r="AB176" i="27"/>
  <c r="AC176" i="27"/>
  <c r="AD176" i="27"/>
  <c r="AE176" i="27"/>
  <c r="AF176" i="27"/>
  <c r="AG176" i="27"/>
  <c r="AH176" i="27"/>
  <c r="AI176" i="27"/>
  <c r="AJ176" i="27"/>
  <c r="AK176" i="27"/>
  <c r="AL176" i="27"/>
  <c r="AM176" i="27"/>
  <c r="AN176" i="27"/>
  <c r="AO176" i="27"/>
  <c r="AP176" i="27"/>
  <c r="AQ176" i="27"/>
  <c r="AR176" i="27"/>
  <c r="Y177" i="27"/>
  <c r="AA177" i="27" s="1"/>
  <c r="AB177" i="27"/>
  <c r="AC177" i="27"/>
  <c r="AD177" i="27"/>
  <c r="AE177" i="27"/>
  <c r="AF177" i="27"/>
  <c r="AG177" i="27"/>
  <c r="AH177" i="27"/>
  <c r="AI177" i="27"/>
  <c r="AJ177" i="27"/>
  <c r="AK177" i="27"/>
  <c r="AL177" i="27"/>
  <c r="AM177" i="27"/>
  <c r="AN177" i="27"/>
  <c r="AO177" i="27"/>
  <c r="AP177" i="27"/>
  <c r="AQ177" i="27"/>
  <c r="AR177" i="27"/>
  <c r="Y178" i="27"/>
  <c r="AA178" i="27" s="1"/>
  <c r="AB178" i="27"/>
  <c r="AC178" i="27"/>
  <c r="AD178" i="27"/>
  <c r="AE178" i="27"/>
  <c r="AF178" i="27"/>
  <c r="AG178" i="27"/>
  <c r="AH178" i="27"/>
  <c r="AI178" i="27"/>
  <c r="AJ178" i="27"/>
  <c r="AK178" i="27"/>
  <c r="AL178" i="27"/>
  <c r="AM178" i="27"/>
  <c r="AN178" i="27"/>
  <c r="AO178" i="27"/>
  <c r="AP178" i="27"/>
  <c r="AQ178" i="27"/>
  <c r="AR178" i="27"/>
  <c r="Y179" i="27"/>
  <c r="AA179" i="27" s="1"/>
  <c r="AB179" i="27"/>
  <c r="AC179" i="27"/>
  <c r="AD179" i="27"/>
  <c r="AE179" i="27"/>
  <c r="AF179" i="27"/>
  <c r="AG179" i="27"/>
  <c r="AH179" i="27"/>
  <c r="AI179" i="27"/>
  <c r="AJ179" i="27"/>
  <c r="AK179" i="27"/>
  <c r="AL179" i="27"/>
  <c r="AM179" i="27"/>
  <c r="AN179" i="27"/>
  <c r="AO179" i="27"/>
  <c r="AP179" i="27"/>
  <c r="AQ179" i="27"/>
  <c r="AR179" i="27"/>
  <c r="Y180" i="27"/>
  <c r="AB180" i="27"/>
  <c r="AC180" i="27"/>
  <c r="AD180" i="27"/>
  <c r="AE180" i="27"/>
  <c r="AF180" i="27"/>
  <c r="AG180" i="27"/>
  <c r="AH180" i="27"/>
  <c r="AI180" i="27"/>
  <c r="AJ180" i="27"/>
  <c r="AK180" i="27"/>
  <c r="AL180" i="27"/>
  <c r="AM180" i="27"/>
  <c r="AN180" i="27"/>
  <c r="AO180" i="27"/>
  <c r="AP180" i="27"/>
  <c r="AQ180" i="27"/>
  <c r="AR180" i="27"/>
  <c r="Y181" i="27"/>
  <c r="AA181" i="27" s="1"/>
  <c r="AB181" i="27"/>
  <c r="AC181" i="27"/>
  <c r="AD181" i="27"/>
  <c r="AE181" i="27"/>
  <c r="AF181" i="27"/>
  <c r="AG181" i="27"/>
  <c r="AH181" i="27"/>
  <c r="AI181" i="27"/>
  <c r="AJ181" i="27"/>
  <c r="AK181" i="27"/>
  <c r="AL181" i="27"/>
  <c r="AM181" i="27"/>
  <c r="AN181" i="27"/>
  <c r="AO181" i="27"/>
  <c r="AP181" i="27"/>
  <c r="AQ181" i="27"/>
  <c r="AR181" i="27"/>
  <c r="Y182" i="27"/>
  <c r="AB182" i="27"/>
  <c r="AC182" i="27"/>
  <c r="AD182" i="27"/>
  <c r="AE182" i="27"/>
  <c r="AF182" i="27"/>
  <c r="AG182" i="27"/>
  <c r="AH182" i="27"/>
  <c r="AI182" i="27"/>
  <c r="AJ182" i="27"/>
  <c r="AK182" i="27"/>
  <c r="AL182" i="27"/>
  <c r="AM182" i="27"/>
  <c r="AN182" i="27"/>
  <c r="AO182" i="27"/>
  <c r="AP182" i="27"/>
  <c r="AQ182" i="27"/>
  <c r="AR182" i="27"/>
  <c r="Y183" i="27"/>
  <c r="AB183" i="27"/>
  <c r="AC183" i="27"/>
  <c r="AD183" i="27"/>
  <c r="AE183" i="27"/>
  <c r="AF183" i="27"/>
  <c r="AG183" i="27"/>
  <c r="AH183" i="27"/>
  <c r="AI183" i="27"/>
  <c r="AJ183" i="27"/>
  <c r="AK183" i="27"/>
  <c r="AL183" i="27"/>
  <c r="AM183" i="27"/>
  <c r="AN183" i="27"/>
  <c r="AO183" i="27"/>
  <c r="AP183" i="27"/>
  <c r="AQ183" i="27"/>
  <c r="AR183" i="27"/>
  <c r="Y184" i="27"/>
  <c r="AA184" i="27" s="1"/>
  <c r="AB184" i="27"/>
  <c r="AC184" i="27"/>
  <c r="AD184" i="27"/>
  <c r="AE184" i="27"/>
  <c r="AF184" i="27"/>
  <c r="AG184" i="27"/>
  <c r="AH184" i="27"/>
  <c r="AI184" i="27"/>
  <c r="AJ184" i="27"/>
  <c r="AK184" i="27"/>
  <c r="AL184" i="27"/>
  <c r="AM184" i="27"/>
  <c r="AN184" i="27"/>
  <c r="AO184" i="27"/>
  <c r="AP184" i="27"/>
  <c r="AQ184" i="27"/>
  <c r="AR184" i="27"/>
  <c r="Y185" i="27"/>
  <c r="AA185" i="27" s="1"/>
  <c r="AB185" i="27"/>
  <c r="AC185" i="27"/>
  <c r="AD185" i="27"/>
  <c r="AE185" i="27"/>
  <c r="AF185" i="27"/>
  <c r="AG185" i="27"/>
  <c r="AH185" i="27"/>
  <c r="AI185" i="27"/>
  <c r="AJ185" i="27"/>
  <c r="AK185" i="27"/>
  <c r="AL185" i="27"/>
  <c r="AM185" i="27"/>
  <c r="AN185" i="27"/>
  <c r="AO185" i="27"/>
  <c r="AP185" i="27"/>
  <c r="AQ185" i="27"/>
  <c r="AR185" i="27"/>
  <c r="Y186" i="27"/>
  <c r="AA186" i="27" s="1"/>
  <c r="AB186" i="27"/>
  <c r="AC186" i="27"/>
  <c r="AD186" i="27"/>
  <c r="AE186" i="27"/>
  <c r="AF186" i="27"/>
  <c r="AG186" i="27"/>
  <c r="AH186" i="27"/>
  <c r="AI186" i="27"/>
  <c r="AJ186" i="27"/>
  <c r="AK186" i="27"/>
  <c r="AL186" i="27"/>
  <c r="AM186" i="27"/>
  <c r="AN186" i="27"/>
  <c r="AO186" i="27"/>
  <c r="AP186" i="27"/>
  <c r="AQ186" i="27"/>
  <c r="AR186" i="27"/>
  <c r="Y187" i="27"/>
  <c r="AA187" i="27" s="1"/>
  <c r="AB187" i="27"/>
  <c r="AC187" i="27"/>
  <c r="AD187" i="27"/>
  <c r="AE187" i="27"/>
  <c r="AF187" i="27"/>
  <c r="AG187" i="27"/>
  <c r="AH187" i="27"/>
  <c r="AI187" i="27"/>
  <c r="AJ187" i="27"/>
  <c r="AK187" i="27"/>
  <c r="AL187" i="27"/>
  <c r="AM187" i="27"/>
  <c r="AN187" i="27"/>
  <c r="AO187" i="27"/>
  <c r="AP187" i="27"/>
  <c r="AQ187" i="27"/>
  <c r="AR187" i="27"/>
  <c r="Y188" i="27"/>
  <c r="AB188" i="27"/>
  <c r="AC188" i="27"/>
  <c r="AD188" i="27"/>
  <c r="AE188" i="27"/>
  <c r="AF188" i="27"/>
  <c r="AG188" i="27"/>
  <c r="AH188" i="27"/>
  <c r="AI188" i="27"/>
  <c r="AJ188" i="27"/>
  <c r="AK188" i="27"/>
  <c r="AL188" i="27"/>
  <c r="AM188" i="27"/>
  <c r="AN188" i="27"/>
  <c r="AO188" i="27"/>
  <c r="AP188" i="27"/>
  <c r="AQ188" i="27"/>
  <c r="AR188" i="27"/>
  <c r="Y189" i="27"/>
  <c r="AA189" i="27" s="1"/>
  <c r="AB189" i="27"/>
  <c r="AC189" i="27"/>
  <c r="AD189" i="27"/>
  <c r="AE189" i="27"/>
  <c r="AF189" i="27"/>
  <c r="AG189" i="27"/>
  <c r="AH189" i="27"/>
  <c r="AI189" i="27"/>
  <c r="AJ189" i="27"/>
  <c r="AK189" i="27"/>
  <c r="AL189" i="27"/>
  <c r="AM189" i="27"/>
  <c r="AN189" i="27"/>
  <c r="AO189" i="27"/>
  <c r="AP189" i="27"/>
  <c r="AQ189" i="27"/>
  <c r="AR189" i="27"/>
  <c r="Y190" i="27"/>
  <c r="AA190" i="27" s="1"/>
  <c r="AB190" i="27"/>
  <c r="AC190" i="27"/>
  <c r="AD190" i="27"/>
  <c r="AE190" i="27"/>
  <c r="AF190" i="27"/>
  <c r="AG190" i="27"/>
  <c r="AH190" i="27"/>
  <c r="AI190" i="27"/>
  <c r="AJ190" i="27"/>
  <c r="AK190" i="27"/>
  <c r="AL190" i="27"/>
  <c r="AM190" i="27"/>
  <c r="AN190" i="27"/>
  <c r="AO190" i="27"/>
  <c r="AP190" i="27"/>
  <c r="AQ190" i="27"/>
  <c r="AR190" i="27"/>
  <c r="Y191" i="27"/>
  <c r="Z191" i="27" s="1"/>
  <c r="AB191" i="27"/>
  <c r="AC191" i="27"/>
  <c r="AD191" i="27"/>
  <c r="AE191" i="27"/>
  <c r="AF191" i="27"/>
  <c r="AG191" i="27"/>
  <c r="AH191" i="27"/>
  <c r="AI191" i="27"/>
  <c r="AJ191" i="27"/>
  <c r="AK191" i="27"/>
  <c r="AL191" i="27"/>
  <c r="AM191" i="27"/>
  <c r="AN191" i="27"/>
  <c r="AO191" i="27"/>
  <c r="AP191" i="27"/>
  <c r="AQ191" i="27"/>
  <c r="AR191" i="27"/>
  <c r="Y192" i="27"/>
  <c r="AA192" i="27" s="1"/>
  <c r="AB192" i="27"/>
  <c r="AC192" i="27"/>
  <c r="AD192" i="27"/>
  <c r="AE192" i="27"/>
  <c r="AF192" i="27"/>
  <c r="AG192" i="27"/>
  <c r="AH192" i="27"/>
  <c r="AI192" i="27"/>
  <c r="AJ192" i="27"/>
  <c r="AK192" i="27"/>
  <c r="AL192" i="27"/>
  <c r="AM192" i="27"/>
  <c r="AN192" i="27"/>
  <c r="AO192" i="27"/>
  <c r="AP192" i="27"/>
  <c r="AQ192" i="27"/>
  <c r="AR192" i="27"/>
  <c r="Y193" i="27"/>
  <c r="AA193" i="27" s="1"/>
  <c r="AB193" i="27"/>
  <c r="AC193" i="27"/>
  <c r="AD193" i="27"/>
  <c r="AE193" i="27"/>
  <c r="AF193" i="27"/>
  <c r="AG193" i="27"/>
  <c r="AH193" i="27"/>
  <c r="AI193" i="27"/>
  <c r="AJ193" i="27"/>
  <c r="AK193" i="27"/>
  <c r="AL193" i="27"/>
  <c r="AM193" i="27"/>
  <c r="AN193" i="27"/>
  <c r="AO193" i="27"/>
  <c r="AP193" i="27"/>
  <c r="AQ193" i="27"/>
  <c r="AR193" i="27"/>
  <c r="Y194" i="27"/>
  <c r="Z194" i="27" s="1"/>
  <c r="AB194" i="27"/>
  <c r="AC194" i="27"/>
  <c r="AD194" i="27"/>
  <c r="AE194" i="27"/>
  <c r="AF194" i="27"/>
  <c r="AG194" i="27"/>
  <c r="AH194" i="27"/>
  <c r="AI194" i="27"/>
  <c r="AJ194" i="27"/>
  <c r="AK194" i="27"/>
  <c r="AL194" i="27"/>
  <c r="AM194" i="27"/>
  <c r="AN194" i="27"/>
  <c r="AO194" i="27"/>
  <c r="AP194" i="27"/>
  <c r="AQ194" i="27"/>
  <c r="AR194" i="27"/>
  <c r="Y195" i="27"/>
  <c r="Z195" i="27" s="1"/>
  <c r="AB195" i="27"/>
  <c r="AC195" i="27"/>
  <c r="AD195" i="27"/>
  <c r="AE195" i="27"/>
  <c r="AF195" i="27"/>
  <c r="AG195" i="27"/>
  <c r="AH195" i="27"/>
  <c r="AI195" i="27"/>
  <c r="AJ195" i="27"/>
  <c r="AK195" i="27"/>
  <c r="AL195" i="27"/>
  <c r="AM195" i="27"/>
  <c r="AN195" i="27"/>
  <c r="AO195" i="27"/>
  <c r="AP195" i="27"/>
  <c r="AQ195" i="27"/>
  <c r="AR195" i="27"/>
  <c r="Y196" i="27"/>
  <c r="AA196" i="27" s="1"/>
  <c r="AB196" i="27"/>
  <c r="AC196" i="27"/>
  <c r="AD196" i="27"/>
  <c r="AE196" i="27"/>
  <c r="AF196" i="27"/>
  <c r="AG196" i="27"/>
  <c r="AH196" i="27"/>
  <c r="AI196" i="27"/>
  <c r="AJ196" i="27"/>
  <c r="AK196" i="27"/>
  <c r="AL196" i="27"/>
  <c r="AM196" i="27"/>
  <c r="AN196" i="27"/>
  <c r="AO196" i="27"/>
  <c r="AP196" i="27"/>
  <c r="AQ196" i="27"/>
  <c r="AR196" i="27"/>
  <c r="Y197" i="27"/>
  <c r="AA197" i="27" s="1"/>
  <c r="AB197" i="27"/>
  <c r="AC197" i="27"/>
  <c r="AD197" i="27"/>
  <c r="AE197" i="27"/>
  <c r="AF197" i="27"/>
  <c r="AG197" i="27"/>
  <c r="AH197" i="27"/>
  <c r="AI197" i="27"/>
  <c r="AJ197" i="27"/>
  <c r="AK197" i="27"/>
  <c r="AL197" i="27"/>
  <c r="AM197" i="27"/>
  <c r="AN197" i="27"/>
  <c r="AO197" i="27"/>
  <c r="AP197" i="27"/>
  <c r="AQ197" i="27"/>
  <c r="AR197" i="27"/>
  <c r="Y198" i="27"/>
  <c r="Z198" i="27" s="1"/>
  <c r="AB198" i="27"/>
  <c r="AC198" i="27"/>
  <c r="AD198" i="27"/>
  <c r="AE198" i="27"/>
  <c r="AF198" i="27"/>
  <c r="AG198" i="27"/>
  <c r="AH198" i="27"/>
  <c r="AI198" i="27"/>
  <c r="AJ198" i="27"/>
  <c r="AK198" i="27"/>
  <c r="AL198" i="27"/>
  <c r="AM198" i="27"/>
  <c r="AN198" i="27"/>
  <c r="AO198" i="27"/>
  <c r="AP198" i="27"/>
  <c r="AQ198" i="27"/>
  <c r="AR198" i="27"/>
  <c r="Y199" i="27"/>
  <c r="Z199" i="27" s="1"/>
  <c r="AB199" i="27"/>
  <c r="AC199" i="27"/>
  <c r="AD199" i="27"/>
  <c r="AE199" i="27"/>
  <c r="AF199" i="27"/>
  <c r="AG199" i="27"/>
  <c r="AH199" i="27"/>
  <c r="AI199" i="27"/>
  <c r="AJ199" i="27"/>
  <c r="AK199" i="27"/>
  <c r="AL199" i="27"/>
  <c r="AM199" i="27"/>
  <c r="AN199" i="27"/>
  <c r="AO199" i="27"/>
  <c r="AP199" i="27"/>
  <c r="AQ199" i="27"/>
  <c r="AR199" i="27"/>
  <c r="Y200" i="27"/>
  <c r="AA200" i="27" s="1"/>
  <c r="AB200" i="27"/>
  <c r="AC200" i="27"/>
  <c r="AD200" i="27"/>
  <c r="AE200" i="27"/>
  <c r="AF200" i="27"/>
  <c r="AG200" i="27"/>
  <c r="AH200" i="27"/>
  <c r="AI200" i="27"/>
  <c r="AJ200" i="27"/>
  <c r="AK200" i="27"/>
  <c r="AL200" i="27"/>
  <c r="AM200" i="27"/>
  <c r="AN200" i="27"/>
  <c r="AO200" i="27"/>
  <c r="AP200" i="27"/>
  <c r="AQ200" i="27"/>
  <c r="AR200" i="27"/>
  <c r="Y201" i="27"/>
  <c r="Z201" i="27" s="1"/>
  <c r="AB201" i="27"/>
  <c r="AC201" i="27"/>
  <c r="AD201" i="27"/>
  <c r="AE201" i="27"/>
  <c r="AF201" i="27"/>
  <c r="AG201" i="27"/>
  <c r="AH201" i="27"/>
  <c r="AI201" i="27"/>
  <c r="AJ201" i="27"/>
  <c r="AK201" i="27"/>
  <c r="AL201" i="27"/>
  <c r="AM201" i="27"/>
  <c r="AN201" i="27"/>
  <c r="AO201" i="27"/>
  <c r="AP201" i="27"/>
  <c r="AQ201" i="27"/>
  <c r="AR201" i="27"/>
  <c r="Y202" i="27"/>
  <c r="AA202" i="27" s="1"/>
  <c r="AB202" i="27"/>
  <c r="AC202" i="27"/>
  <c r="AD202" i="27"/>
  <c r="AE202" i="27"/>
  <c r="AF202" i="27"/>
  <c r="AG202" i="27"/>
  <c r="AH202" i="27"/>
  <c r="AI202" i="27"/>
  <c r="AJ202" i="27"/>
  <c r="AK202" i="27"/>
  <c r="AL202" i="27"/>
  <c r="AM202" i="27"/>
  <c r="AN202" i="27"/>
  <c r="AO202" i="27"/>
  <c r="AP202" i="27"/>
  <c r="AQ202" i="27"/>
  <c r="AR202" i="27"/>
  <c r="Y203" i="27"/>
  <c r="Z203" i="27" s="1"/>
  <c r="AB203" i="27"/>
  <c r="AC203" i="27"/>
  <c r="AD203" i="27"/>
  <c r="AE203" i="27"/>
  <c r="AF203" i="27"/>
  <c r="AG203" i="27"/>
  <c r="AH203" i="27"/>
  <c r="AI203" i="27"/>
  <c r="AJ203" i="27"/>
  <c r="AK203" i="27"/>
  <c r="AL203" i="27"/>
  <c r="AM203" i="27"/>
  <c r="AN203" i="27"/>
  <c r="AO203" i="27"/>
  <c r="AP203" i="27"/>
  <c r="AQ203" i="27"/>
  <c r="AR203" i="27"/>
  <c r="Y204" i="27"/>
  <c r="AA204" i="27" s="1"/>
  <c r="AB204" i="27"/>
  <c r="AC204" i="27"/>
  <c r="AD204" i="27"/>
  <c r="AE204" i="27"/>
  <c r="AF204" i="27"/>
  <c r="AG204" i="27"/>
  <c r="AH204" i="27"/>
  <c r="AI204" i="27"/>
  <c r="AJ204" i="27"/>
  <c r="AK204" i="27"/>
  <c r="AL204" i="27"/>
  <c r="AM204" i="27"/>
  <c r="AN204" i="27"/>
  <c r="AO204" i="27"/>
  <c r="AP204" i="27"/>
  <c r="AQ204" i="27"/>
  <c r="AR204" i="27"/>
  <c r="Y205" i="27"/>
  <c r="AA205" i="27" s="1"/>
  <c r="AB205" i="27"/>
  <c r="AC205" i="27"/>
  <c r="AD205" i="27"/>
  <c r="AE205" i="27"/>
  <c r="AF205" i="27"/>
  <c r="AG205" i="27"/>
  <c r="AH205" i="27"/>
  <c r="AI205" i="27"/>
  <c r="AJ205" i="27"/>
  <c r="AK205" i="27"/>
  <c r="AL205" i="27"/>
  <c r="AM205" i="27"/>
  <c r="AN205" i="27"/>
  <c r="AO205" i="27"/>
  <c r="AP205" i="27"/>
  <c r="AQ205" i="27"/>
  <c r="AR205" i="27"/>
  <c r="Y206" i="27"/>
  <c r="Z206" i="27" s="1"/>
  <c r="AB206" i="27"/>
  <c r="AC206" i="27"/>
  <c r="AD206" i="27"/>
  <c r="AE206" i="27"/>
  <c r="AF206" i="27"/>
  <c r="AG206" i="27"/>
  <c r="AH206" i="27"/>
  <c r="AI206" i="27"/>
  <c r="AJ206" i="27"/>
  <c r="AK206" i="27"/>
  <c r="AL206" i="27"/>
  <c r="AM206" i="27"/>
  <c r="AN206" i="27"/>
  <c r="AO206" i="27"/>
  <c r="AP206" i="27"/>
  <c r="AQ206" i="27"/>
  <c r="AR206" i="27"/>
  <c r="Y207" i="27"/>
  <c r="Z207" i="27" s="1"/>
  <c r="AB207" i="27"/>
  <c r="AC207" i="27"/>
  <c r="AD207" i="27"/>
  <c r="AE207" i="27"/>
  <c r="AF207" i="27"/>
  <c r="AG207" i="27"/>
  <c r="AH207" i="27"/>
  <c r="AI207" i="27"/>
  <c r="AJ207" i="27"/>
  <c r="AK207" i="27"/>
  <c r="AL207" i="27"/>
  <c r="AM207" i="27"/>
  <c r="AN207" i="27"/>
  <c r="AO207" i="27"/>
  <c r="AP207" i="27"/>
  <c r="AQ207" i="27"/>
  <c r="AR207" i="27"/>
  <c r="Y208" i="27"/>
  <c r="AA208" i="27" s="1"/>
  <c r="AB208" i="27"/>
  <c r="AC208" i="27"/>
  <c r="AD208" i="27"/>
  <c r="AE208" i="27"/>
  <c r="AF208" i="27"/>
  <c r="AG208" i="27"/>
  <c r="AH208" i="27"/>
  <c r="AI208" i="27"/>
  <c r="AJ208" i="27"/>
  <c r="AK208" i="27"/>
  <c r="AL208" i="27"/>
  <c r="AM208" i="27"/>
  <c r="AN208" i="27"/>
  <c r="AO208" i="27"/>
  <c r="AP208" i="27"/>
  <c r="AQ208" i="27"/>
  <c r="AR208" i="27"/>
  <c r="Y209" i="27"/>
  <c r="AA209" i="27" s="1"/>
  <c r="AB209" i="27"/>
  <c r="AC209" i="27"/>
  <c r="AD209" i="27"/>
  <c r="AE209" i="27"/>
  <c r="AF209" i="27"/>
  <c r="AG209" i="27"/>
  <c r="AH209" i="27"/>
  <c r="AI209" i="27"/>
  <c r="AJ209" i="27"/>
  <c r="AK209" i="27"/>
  <c r="AL209" i="27"/>
  <c r="AM209" i="27"/>
  <c r="AN209" i="27"/>
  <c r="AO209" i="27"/>
  <c r="AP209" i="27"/>
  <c r="AQ209" i="27"/>
  <c r="AR209" i="27"/>
  <c r="Y210" i="27"/>
  <c r="Z210" i="27" s="1"/>
  <c r="AB210" i="27"/>
  <c r="AC210" i="27"/>
  <c r="AD210" i="27"/>
  <c r="AE210" i="27"/>
  <c r="AF210" i="27"/>
  <c r="AG210" i="27"/>
  <c r="AH210" i="27"/>
  <c r="AI210" i="27"/>
  <c r="AJ210" i="27"/>
  <c r="AK210" i="27"/>
  <c r="AL210" i="27"/>
  <c r="AM210" i="27"/>
  <c r="AN210" i="27"/>
  <c r="AO210" i="27"/>
  <c r="AP210" i="27"/>
  <c r="AQ210" i="27"/>
  <c r="AR210" i="27"/>
  <c r="Y211" i="27"/>
  <c r="Z211" i="27" s="1"/>
  <c r="AB211" i="27"/>
  <c r="AC211" i="27"/>
  <c r="AD211" i="27"/>
  <c r="AE211" i="27"/>
  <c r="AF211" i="27"/>
  <c r="AG211" i="27"/>
  <c r="AH211" i="27"/>
  <c r="AI211" i="27"/>
  <c r="AJ211" i="27"/>
  <c r="AK211" i="27"/>
  <c r="AL211" i="27"/>
  <c r="AM211" i="27"/>
  <c r="AN211" i="27"/>
  <c r="AO211" i="27"/>
  <c r="AP211" i="27"/>
  <c r="AQ211" i="27"/>
  <c r="AR211" i="27"/>
  <c r="Y212" i="27"/>
  <c r="Z212" i="27" s="1"/>
  <c r="AB212" i="27"/>
  <c r="AC212" i="27"/>
  <c r="AD212" i="27"/>
  <c r="AE212" i="27"/>
  <c r="AF212" i="27"/>
  <c r="AG212" i="27"/>
  <c r="AH212" i="27"/>
  <c r="AI212" i="27"/>
  <c r="AJ212" i="27"/>
  <c r="AK212" i="27"/>
  <c r="AL212" i="27"/>
  <c r="AM212" i="27"/>
  <c r="AN212" i="27"/>
  <c r="AO212" i="27"/>
  <c r="AP212" i="27"/>
  <c r="AQ212" i="27"/>
  <c r="AR212" i="27"/>
  <c r="Y213" i="27"/>
  <c r="AA213" i="27" s="1"/>
  <c r="AB213" i="27"/>
  <c r="AC213" i="27"/>
  <c r="AD213" i="27"/>
  <c r="AE213" i="27"/>
  <c r="AF213" i="27"/>
  <c r="AG213" i="27"/>
  <c r="AH213" i="27"/>
  <c r="AI213" i="27"/>
  <c r="AJ213" i="27"/>
  <c r="AK213" i="27"/>
  <c r="AL213" i="27"/>
  <c r="AM213" i="27"/>
  <c r="AN213" i="27"/>
  <c r="AO213" i="27"/>
  <c r="AP213" i="27"/>
  <c r="AQ213" i="27"/>
  <c r="AR213" i="27"/>
  <c r="Y214" i="27"/>
  <c r="AA214" i="27" s="1"/>
  <c r="AB214" i="27"/>
  <c r="AC214" i="27"/>
  <c r="AD214" i="27"/>
  <c r="AE214" i="27"/>
  <c r="AF214" i="27"/>
  <c r="AG214" i="27"/>
  <c r="AH214" i="27"/>
  <c r="AI214" i="27"/>
  <c r="AJ214" i="27"/>
  <c r="AK214" i="27"/>
  <c r="AL214" i="27"/>
  <c r="AM214" i="27"/>
  <c r="AN214" i="27"/>
  <c r="AO214" i="27"/>
  <c r="AP214" i="27"/>
  <c r="AQ214" i="27"/>
  <c r="AR214" i="27"/>
  <c r="Y215" i="27"/>
  <c r="Z215" i="27" s="1"/>
  <c r="AB215" i="27"/>
  <c r="AC215" i="27"/>
  <c r="AD215" i="27"/>
  <c r="AE215" i="27"/>
  <c r="AF215" i="27"/>
  <c r="AG215" i="27"/>
  <c r="AH215" i="27"/>
  <c r="AI215" i="27"/>
  <c r="AJ215" i="27"/>
  <c r="AK215" i="27"/>
  <c r="AL215" i="27"/>
  <c r="AM215" i="27"/>
  <c r="AN215" i="27"/>
  <c r="AO215" i="27"/>
  <c r="AP215" i="27"/>
  <c r="AQ215" i="27"/>
  <c r="AR215" i="27"/>
  <c r="Y216" i="27"/>
  <c r="AA216" i="27" s="1"/>
  <c r="AB216" i="27"/>
  <c r="AC216" i="27"/>
  <c r="AD216" i="27"/>
  <c r="AE216" i="27"/>
  <c r="AF216" i="27"/>
  <c r="AG216" i="27"/>
  <c r="AH216" i="27"/>
  <c r="AI216" i="27"/>
  <c r="AJ216" i="27"/>
  <c r="AK216" i="27"/>
  <c r="AL216" i="27"/>
  <c r="AM216" i="27"/>
  <c r="AN216" i="27"/>
  <c r="AO216" i="27"/>
  <c r="AP216" i="27"/>
  <c r="AQ216" i="27"/>
  <c r="AR216" i="27"/>
  <c r="Y217" i="27"/>
  <c r="Z217" i="27" s="1"/>
  <c r="AB217" i="27"/>
  <c r="AC217" i="27"/>
  <c r="AD217" i="27"/>
  <c r="AE217" i="27"/>
  <c r="AF217" i="27"/>
  <c r="AG217" i="27"/>
  <c r="AH217" i="27"/>
  <c r="AI217" i="27"/>
  <c r="AJ217" i="27"/>
  <c r="AK217" i="27"/>
  <c r="AL217" i="27"/>
  <c r="AM217" i="27"/>
  <c r="AN217" i="27"/>
  <c r="AO217" i="27"/>
  <c r="AP217" i="27"/>
  <c r="AQ217" i="27"/>
  <c r="AR217" i="27"/>
  <c r="Y218" i="27"/>
  <c r="AA218" i="27" s="1"/>
  <c r="AB218" i="27"/>
  <c r="AC218" i="27"/>
  <c r="AD218" i="27"/>
  <c r="AE218" i="27"/>
  <c r="AF218" i="27"/>
  <c r="AG218" i="27"/>
  <c r="AH218" i="27"/>
  <c r="AI218" i="27"/>
  <c r="AJ218" i="27"/>
  <c r="AK218" i="27"/>
  <c r="AL218" i="27"/>
  <c r="AM218" i="27"/>
  <c r="AN218" i="27"/>
  <c r="AO218" i="27"/>
  <c r="AP218" i="27"/>
  <c r="AQ218" i="27"/>
  <c r="AR218" i="27"/>
  <c r="Y219" i="27"/>
  <c r="Z219" i="27" s="1"/>
  <c r="AB219" i="27"/>
  <c r="AC219" i="27"/>
  <c r="AD219" i="27"/>
  <c r="AE219" i="27"/>
  <c r="AF219" i="27"/>
  <c r="AG219" i="27"/>
  <c r="AH219" i="27"/>
  <c r="AI219" i="27"/>
  <c r="AJ219" i="27"/>
  <c r="AK219" i="27"/>
  <c r="AL219" i="27"/>
  <c r="AM219" i="27"/>
  <c r="AN219" i="27"/>
  <c r="AO219" i="27"/>
  <c r="AP219" i="27"/>
  <c r="AQ219" i="27"/>
  <c r="AR219" i="27"/>
  <c r="Y220" i="27"/>
  <c r="Z220" i="27" s="1"/>
  <c r="AB220" i="27"/>
  <c r="AC220" i="27"/>
  <c r="AD220" i="27"/>
  <c r="AE220" i="27"/>
  <c r="AF220" i="27"/>
  <c r="AG220" i="27"/>
  <c r="AH220" i="27"/>
  <c r="AI220" i="27"/>
  <c r="AJ220" i="27"/>
  <c r="AK220" i="27"/>
  <c r="AL220" i="27"/>
  <c r="AM220" i="27"/>
  <c r="AN220" i="27"/>
  <c r="AO220" i="27"/>
  <c r="AP220" i="27"/>
  <c r="AQ220" i="27"/>
  <c r="AR220" i="27"/>
  <c r="Y221" i="27"/>
  <c r="AA221" i="27" s="1"/>
  <c r="AB221" i="27"/>
  <c r="AC221" i="27"/>
  <c r="AD221" i="27"/>
  <c r="AE221" i="27"/>
  <c r="AF221" i="27"/>
  <c r="AG221" i="27"/>
  <c r="AH221" i="27"/>
  <c r="AI221" i="27"/>
  <c r="AJ221" i="27"/>
  <c r="AK221" i="27"/>
  <c r="AL221" i="27"/>
  <c r="AM221" i="27"/>
  <c r="AN221" i="27"/>
  <c r="AO221" i="27"/>
  <c r="AP221" i="27"/>
  <c r="AQ221" i="27"/>
  <c r="AR221" i="27"/>
  <c r="Y222" i="27"/>
  <c r="Z222" i="27" s="1"/>
  <c r="AB222" i="27"/>
  <c r="AC222" i="27"/>
  <c r="AD222" i="27"/>
  <c r="AE222" i="27"/>
  <c r="AF222" i="27"/>
  <c r="AG222" i="27"/>
  <c r="AH222" i="27"/>
  <c r="AI222" i="27"/>
  <c r="AJ222" i="27"/>
  <c r="AK222" i="27"/>
  <c r="AL222" i="27"/>
  <c r="AM222" i="27"/>
  <c r="AN222" i="27"/>
  <c r="AO222" i="27"/>
  <c r="AP222" i="27"/>
  <c r="AQ222" i="27"/>
  <c r="AR222" i="27"/>
  <c r="Y223" i="27"/>
  <c r="Z223" i="27" s="1"/>
  <c r="AB223" i="27"/>
  <c r="AC223" i="27"/>
  <c r="AD223" i="27"/>
  <c r="AE223" i="27"/>
  <c r="AF223" i="27"/>
  <c r="AG223" i="27"/>
  <c r="AH223" i="27"/>
  <c r="AI223" i="27"/>
  <c r="AJ223" i="27"/>
  <c r="AK223" i="27"/>
  <c r="AL223" i="27"/>
  <c r="AM223" i="27"/>
  <c r="AN223" i="27"/>
  <c r="AO223" i="27"/>
  <c r="AP223" i="27"/>
  <c r="AQ223" i="27"/>
  <c r="AR223" i="27"/>
  <c r="Y224" i="27"/>
  <c r="AA224" i="27" s="1"/>
  <c r="AB224" i="27"/>
  <c r="AC224" i="27"/>
  <c r="AD224" i="27"/>
  <c r="AE224" i="27"/>
  <c r="AF224" i="27"/>
  <c r="AG224" i="27"/>
  <c r="AH224" i="27"/>
  <c r="AI224" i="27"/>
  <c r="AJ224" i="27"/>
  <c r="AK224" i="27"/>
  <c r="AL224" i="27"/>
  <c r="AM224" i="27"/>
  <c r="AN224" i="27"/>
  <c r="AO224" i="27"/>
  <c r="AP224" i="27"/>
  <c r="AQ224" i="27"/>
  <c r="AR224" i="27"/>
  <c r="Y225" i="27"/>
  <c r="Z225" i="27" s="1"/>
  <c r="AB225" i="27"/>
  <c r="AC225" i="27"/>
  <c r="AD225" i="27"/>
  <c r="AE225" i="27"/>
  <c r="AF225" i="27"/>
  <c r="AG225" i="27"/>
  <c r="AH225" i="27"/>
  <c r="AI225" i="27"/>
  <c r="AJ225" i="27"/>
  <c r="AK225" i="27"/>
  <c r="AL225" i="27"/>
  <c r="AM225" i="27"/>
  <c r="AN225" i="27"/>
  <c r="AO225" i="27"/>
  <c r="AP225" i="27"/>
  <c r="AQ225" i="27"/>
  <c r="AR225" i="27"/>
  <c r="Y226" i="27"/>
  <c r="Z226" i="27" s="1"/>
  <c r="AB226" i="27"/>
  <c r="AC226" i="27"/>
  <c r="AD226" i="27"/>
  <c r="AE226" i="27"/>
  <c r="AF226" i="27"/>
  <c r="AG226" i="27"/>
  <c r="AH226" i="27"/>
  <c r="AI226" i="27"/>
  <c r="AJ226" i="27"/>
  <c r="AK226" i="27"/>
  <c r="AL226" i="27"/>
  <c r="AM226" i="27"/>
  <c r="AN226" i="27"/>
  <c r="AO226" i="27"/>
  <c r="AP226" i="27"/>
  <c r="AQ226" i="27"/>
  <c r="AR226" i="27"/>
  <c r="Y227" i="27"/>
  <c r="Z227" i="27" s="1"/>
  <c r="AB227" i="27"/>
  <c r="AC227" i="27"/>
  <c r="AD227" i="27"/>
  <c r="AE227" i="27"/>
  <c r="AF227" i="27"/>
  <c r="AG227" i="27"/>
  <c r="AH227" i="27"/>
  <c r="AI227" i="27"/>
  <c r="AJ227" i="27"/>
  <c r="AK227" i="27"/>
  <c r="AL227" i="27"/>
  <c r="AM227" i="27"/>
  <c r="AN227" i="27"/>
  <c r="AO227" i="27"/>
  <c r="AP227" i="27"/>
  <c r="AQ227" i="27"/>
  <c r="AR227" i="27"/>
  <c r="Y228" i="27"/>
  <c r="Z228" i="27" s="1"/>
  <c r="AB228" i="27"/>
  <c r="AC228" i="27"/>
  <c r="AD228" i="27"/>
  <c r="AE228" i="27"/>
  <c r="AF228" i="27"/>
  <c r="AG228" i="27"/>
  <c r="AH228" i="27"/>
  <c r="AI228" i="27"/>
  <c r="AJ228" i="27"/>
  <c r="AK228" i="27"/>
  <c r="AL228" i="27"/>
  <c r="AM228" i="27"/>
  <c r="AN228" i="27"/>
  <c r="AO228" i="27"/>
  <c r="AP228" i="27"/>
  <c r="AQ228" i="27"/>
  <c r="AR228" i="27"/>
  <c r="Y229" i="27"/>
  <c r="AA229" i="27" s="1"/>
  <c r="AB229" i="27"/>
  <c r="AC229" i="27"/>
  <c r="AD229" i="27"/>
  <c r="AE229" i="27"/>
  <c r="AF229" i="27"/>
  <c r="AG229" i="27"/>
  <c r="AH229" i="27"/>
  <c r="AI229" i="27"/>
  <c r="AJ229" i="27"/>
  <c r="AK229" i="27"/>
  <c r="AL229" i="27"/>
  <c r="AM229" i="27"/>
  <c r="AN229" i="27"/>
  <c r="AO229" i="27"/>
  <c r="AP229" i="27"/>
  <c r="AQ229" i="27"/>
  <c r="AR229" i="27"/>
  <c r="Y230" i="27"/>
  <c r="Z230" i="27" s="1"/>
  <c r="AB230" i="27"/>
  <c r="AC230" i="27"/>
  <c r="AD230" i="27"/>
  <c r="AE230" i="27"/>
  <c r="AF230" i="27"/>
  <c r="AG230" i="27"/>
  <c r="AH230" i="27"/>
  <c r="AI230" i="27"/>
  <c r="AJ230" i="27"/>
  <c r="AK230" i="27"/>
  <c r="AL230" i="27"/>
  <c r="AM230" i="27"/>
  <c r="AN230" i="27"/>
  <c r="AO230" i="27"/>
  <c r="AP230" i="27"/>
  <c r="AQ230" i="27"/>
  <c r="AR230" i="27"/>
  <c r="Y231" i="27"/>
  <c r="AA231" i="27" s="1"/>
  <c r="AB231" i="27"/>
  <c r="AC231" i="27"/>
  <c r="AD231" i="27"/>
  <c r="AE231" i="27"/>
  <c r="AF231" i="27"/>
  <c r="AG231" i="27"/>
  <c r="AH231" i="27"/>
  <c r="AI231" i="27"/>
  <c r="AJ231" i="27"/>
  <c r="AK231" i="27"/>
  <c r="AL231" i="27"/>
  <c r="AM231" i="27"/>
  <c r="AN231" i="27"/>
  <c r="AO231" i="27"/>
  <c r="AP231" i="27"/>
  <c r="AQ231" i="27"/>
  <c r="AR231" i="27"/>
  <c r="Y232" i="27"/>
  <c r="AA232" i="27" s="1"/>
  <c r="AB232" i="27"/>
  <c r="AC232" i="27"/>
  <c r="AD232" i="27"/>
  <c r="AE232" i="27"/>
  <c r="AF232" i="27"/>
  <c r="AG232" i="27"/>
  <c r="AH232" i="27"/>
  <c r="AI232" i="27"/>
  <c r="AJ232" i="27"/>
  <c r="AK232" i="27"/>
  <c r="AL232" i="27"/>
  <c r="AM232" i="27"/>
  <c r="AN232" i="27"/>
  <c r="AO232" i="27"/>
  <c r="AP232" i="27"/>
  <c r="AQ232" i="27"/>
  <c r="AR232" i="27"/>
  <c r="Y233" i="27"/>
  <c r="Z233" i="27" s="1"/>
  <c r="AB233" i="27"/>
  <c r="AC233" i="27"/>
  <c r="AD233" i="27"/>
  <c r="AE233" i="27"/>
  <c r="AF233" i="27"/>
  <c r="AG233" i="27"/>
  <c r="AH233" i="27"/>
  <c r="AI233" i="27"/>
  <c r="AJ233" i="27"/>
  <c r="AK233" i="27"/>
  <c r="AL233" i="27"/>
  <c r="AM233" i="27"/>
  <c r="AN233" i="27"/>
  <c r="AO233" i="27"/>
  <c r="AP233" i="27"/>
  <c r="AQ233" i="27"/>
  <c r="AR233" i="27"/>
  <c r="Y234" i="27"/>
  <c r="AA234" i="27" s="1"/>
  <c r="AB234" i="27"/>
  <c r="AC234" i="27"/>
  <c r="AD234" i="27"/>
  <c r="AE234" i="27"/>
  <c r="AF234" i="27"/>
  <c r="AG234" i="27"/>
  <c r="AH234" i="27"/>
  <c r="AI234" i="27"/>
  <c r="AJ234" i="27"/>
  <c r="AK234" i="27"/>
  <c r="AL234" i="27"/>
  <c r="AM234" i="27"/>
  <c r="AN234" i="27"/>
  <c r="AO234" i="27"/>
  <c r="AP234" i="27"/>
  <c r="AQ234" i="27"/>
  <c r="AR234" i="27"/>
  <c r="Y235" i="27"/>
  <c r="Z235" i="27" s="1"/>
  <c r="AB235" i="27"/>
  <c r="AC235" i="27"/>
  <c r="AD235" i="27"/>
  <c r="AE235" i="27"/>
  <c r="AF235" i="27"/>
  <c r="AG235" i="27"/>
  <c r="AH235" i="27"/>
  <c r="AI235" i="27"/>
  <c r="AJ235" i="27"/>
  <c r="AK235" i="27"/>
  <c r="AL235" i="27"/>
  <c r="AM235" i="27"/>
  <c r="AN235" i="27"/>
  <c r="AO235" i="27"/>
  <c r="AP235" i="27"/>
  <c r="AQ235" i="27"/>
  <c r="AR235" i="27"/>
  <c r="Y236" i="27"/>
  <c r="Z236" i="27" s="1"/>
  <c r="AB236" i="27"/>
  <c r="AC236" i="27"/>
  <c r="AD236" i="27"/>
  <c r="AE236" i="27"/>
  <c r="AF236" i="27"/>
  <c r="AG236" i="27"/>
  <c r="AH236" i="27"/>
  <c r="AI236" i="27"/>
  <c r="AJ236" i="27"/>
  <c r="AK236" i="27"/>
  <c r="AL236" i="27"/>
  <c r="AM236" i="27"/>
  <c r="AN236" i="27"/>
  <c r="AO236" i="27"/>
  <c r="AP236" i="27"/>
  <c r="AQ236" i="27"/>
  <c r="AR236" i="27"/>
  <c r="Y237" i="27"/>
  <c r="AA237" i="27" s="1"/>
  <c r="AB237" i="27"/>
  <c r="AC237" i="27"/>
  <c r="AD237" i="27"/>
  <c r="AE237" i="27"/>
  <c r="AF237" i="27"/>
  <c r="AG237" i="27"/>
  <c r="AH237" i="27"/>
  <c r="AI237" i="27"/>
  <c r="AJ237" i="27"/>
  <c r="AK237" i="27"/>
  <c r="AL237" i="27"/>
  <c r="AM237" i="27"/>
  <c r="AN237" i="27"/>
  <c r="AO237" i="27"/>
  <c r="AP237" i="27"/>
  <c r="AQ237" i="27"/>
  <c r="AR237" i="27"/>
  <c r="Y238" i="27"/>
  <c r="Z238" i="27" s="1"/>
  <c r="AB238" i="27"/>
  <c r="AC238" i="27"/>
  <c r="AD238" i="27"/>
  <c r="AE238" i="27"/>
  <c r="AF238" i="27"/>
  <c r="AG238" i="27"/>
  <c r="AH238" i="27"/>
  <c r="AI238" i="27"/>
  <c r="AJ238" i="27"/>
  <c r="AK238" i="27"/>
  <c r="AL238" i="27"/>
  <c r="AM238" i="27"/>
  <c r="AN238" i="27"/>
  <c r="AO238" i="27"/>
  <c r="AP238" i="27"/>
  <c r="AQ238" i="27"/>
  <c r="AR238" i="27"/>
  <c r="Y239" i="27"/>
  <c r="Z239" i="27" s="1"/>
  <c r="AB239" i="27"/>
  <c r="AC239" i="27"/>
  <c r="AD239" i="27"/>
  <c r="AE239" i="27"/>
  <c r="AF239" i="27"/>
  <c r="AG239" i="27"/>
  <c r="AH239" i="27"/>
  <c r="AI239" i="27"/>
  <c r="AJ239" i="27"/>
  <c r="AK239" i="27"/>
  <c r="AL239" i="27"/>
  <c r="AM239" i="27"/>
  <c r="AN239" i="27"/>
  <c r="AO239" i="27"/>
  <c r="AP239" i="27"/>
  <c r="AQ239" i="27"/>
  <c r="AR239" i="27"/>
  <c r="Y240" i="27"/>
  <c r="AA240" i="27" s="1"/>
  <c r="AB240" i="27"/>
  <c r="AC240" i="27"/>
  <c r="AD240" i="27"/>
  <c r="AE240" i="27"/>
  <c r="AF240" i="27"/>
  <c r="AG240" i="27"/>
  <c r="AH240" i="27"/>
  <c r="AI240" i="27"/>
  <c r="AJ240" i="27"/>
  <c r="AK240" i="27"/>
  <c r="AL240" i="27"/>
  <c r="AM240" i="27"/>
  <c r="AN240" i="27"/>
  <c r="AO240" i="27"/>
  <c r="AP240" i="27"/>
  <c r="AQ240" i="27"/>
  <c r="AR240" i="27"/>
  <c r="Y241" i="27"/>
  <c r="Z241" i="27" s="1"/>
  <c r="AB241" i="27"/>
  <c r="AC241" i="27"/>
  <c r="AD241" i="27"/>
  <c r="AE241" i="27"/>
  <c r="AF241" i="27"/>
  <c r="AG241" i="27"/>
  <c r="AH241" i="27"/>
  <c r="AI241" i="27"/>
  <c r="AJ241" i="27"/>
  <c r="AK241" i="27"/>
  <c r="AL241" i="27"/>
  <c r="AM241" i="27"/>
  <c r="AN241" i="27"/>
  <c r="AO241" i="27"/>
  <c r="AP241" i="27"/>
  <c r="AQ241" i="27"/>
  <c r="AR241" i="27"/>
  <c r="Y242" i="27"/>
  <c r="Z242" i="27" s="1"/>
  <c r="AB242" i="27"/>
  <c r="AC242" i="27"/>
  <c r="AD242" i="27"/>
  <c r="AE242" i="27"/>
  <c r="AF242" i="27"/>
  <c r="AG242" i="27"/>
  <c r="AH242" i="27"/>
  <c r="AI242" i="27"/>
  <c r="AJ242" i="27"/>
  <c r="AK242" i="27"/>
  <c r="AL242" i="27"/>
  <c r="AM242" i="27"/>
  <c r="AN242" i="27"/>
  <c r="AO242" i="27"/>
  <c r="AP242" i="27"/>
  <c r="AQ242" i="27"/>
  <c r="AR242" i="27"/>
  <c r="Y243" i="27"/>
  <c r="AA243" i="27" s="1"/>
  <c r="AB243" i="27"/>
  <c r="AC243" i="27"/>
  <c r="AD243" i="27"/>
  <c r="AE243" i="27"/>
  <c r="AF243" i="27"/>
  <c r="AG243" i="27"/>
  <c r="AH243" i="27"/>
  <c r="AI243" i="27"/>
  <c r="AJ243" i="27"/>
  <c r="AK243" i="27"/>
  <c r="AL243" i="27"/>
  <c r="AM243" i="27"/>
  <c r="AN243" i="27"/>
  <c r="AO243" i="27"/>
  <c r="AP243" i="27"/>
  <c r="AQ243" i="27"/>
  <c r="AR243" i="27"/>
  <c r="Y244" i="27"/>
  <c r="Z244" i="27" s="1"/>
  <c r="AB244" i="27"/>
  <c r="AC244" i="27"/>
  <c r="AD244" i="27"/>
  <c r="AE244" i="27"/>
  <c r="AF244" i="27"/>
  <c r="AG244" i="27"/>
  <c r="AH244" i="27"/>
  <c r="AI244" i="27"/>
  <c r="AJ244" i="27"/>
  <c r="AK244" i="27"/>
  <c r="AL244" i="27"/>
  <c r="AM244" i="27"/>
  <c r="AN244" i="27"/>
  <c r="AO244" i="27"/>
  <c r="AP244" i="27"/>
  <c r="AQ244" i="27"/>
  <c r="AR244" i="27"/>
  <c r="Y245" i="27"/>
  <c r="AA245" i="27" s="1"/>
  <c r="AB245" i="27"/>
  <c r="AC245" i="27"/>
  <c r="AD245" i="27"/>
  <c r="AE245" i="27"/>
  <c r="AF245" i="27"/>
  <c r="AG245" i="27"/>
  <c r="AH245" i="27"/>
  <c r="AI245" i="27"/>
  <c r="AJ245" i="27"/>
  <c r="AK245" i="27"/>
  <c r="AL245" i="27"/>
  <c r="AM245" i="27"/>
  <c r="AN245" i="27"/>
  <c r="AO245" i="27"/>
  <c r="AP245" i="27"/>
  <c r="AQ245" i="27"/>
  <c r="AR245" i="27"/>
  <c r="Y246" i="27"/>
  <c r="Z246" i="27" s="1"/>
  <c r="AB246" i="27"/>
  <c r="AC246" i="27"/>
  <c r="AD246" i="27"/>
  <c r="AE246" i="27"/>
  <c r="AF246" i="27"/>
  <c r="AG246" i="27"/>
  <c r="AH246" i="27"/>
  <c r="AI246" i="27"/>
  <c r="AJ246" i="27"/>
  <c r="AK246" i="27"/>
  <c r="AL246" i="27"/>
  <c r="AM246" i="27"/>
  <c r="AN246" i="27"/>
  <c r="AO246" i="27"/>
  <c r="AP246" i="27"/>
  <c r="AQ246" i="27"/>
  <c r="AR246" i="27"/>
  <c r="Y247" i="27"/>
  <c r="Z247" i="27" s="1"/>
  <c r="AB247" i="27"/>
  <c r="AC247" i="27"/>
  <c r="AD247" i="27"/>
  <c r="AE247" i="27"/>
  <c r="AF247" i="27"/>
  <c r="AG247" i="27"/>
  <c r="AH247" i="27"/>
  <c r="AI247" i="27"/>
  <c r="AJ247" i="27"/>
  <c r="AK247" i="27"/>
  <c r="AL247" i="27"/>
  <c r="AM247" i="27"/>
  <c r="AN247" i="27"/>
  <c r="AO247" i="27"/>
  <c r="AP247" i="27"/>
  <c r="AQ247" i="27"/>
  <c r="AR247" i="27"/>
  <c r="Y248" i="27"/>
  <c r="AA248" i="27" s="1"/>
  <c r="AB248" i="27"/>
  <c r="AC248" i="27"/>
  <c r="AD248" i="27"/>
  <c r="AE248" i="27"/>
  <c r="AF248" i="27"/>
  <c r="AG248" i="27"/>
  <c r="AH248" i="27"/>
  <c r="AI248" i="27"/>
  <c r="AJ248" i="27"/>
  <c r="AK248" i="27"/>
  <c r="AL248" i="27"/>
  <c r="AM248" i="27"/>
  <c r="AN248" i="27"/>
  <c r="AO248" i="27"/>
  <c r="AP248" i="27"/>
  <c r="AQ248" i="27"/>
  <c r="AR248" i="27"/>
  <c r="Y249" i="27"/>
  <c r="Z249" i="27" s="1"/>
  <c r="AB249" i="27"/>
  <c r="AC249" i="27"/>
  <c r="AD249" i="27"/>
  <c r="AE249" i="27"/>
  <c r="AF249" i="27"/>
  <c r="AG249" i="27"/>
  <c r="AH249" i="27"/>
  <c r="AI249" i="27"/>
  <c r="AJ249" i="27"/>
  <c r="AK249" i="27"/>
  <c r="AL249" i="27"/>
  <c r="AM249" i="27"/>
  <c r="AN249" i="27"/>
  <c r="AO249" i="27"/>
  <c r="AP249" i="27"/>
  <c r="AQ249" i="27"/>
  <c r="AR249" i="27"/>
  <c r="Y250" i="27"/>
  <c r="Z250" i="27" s="1"/>
  <c r="AB250" i="27"/>
  <c r="AC250" i="27"/>
  <c r="AD250" i="27"/>
  <c r="AE250" i="27"/>
  <c r="AF250" i="27"/>
  <c r="AG250" i="27"/>
  <c r="AH250" i="27"/>
  <c r="AI250" i="27"/>
  <c r="AJ250" i="27"/>
  <c r="AK250" i="27"/>
  <c r="AL250" i="27"/>
  <c r="AM250" i="27"/>
  <c r="AN250" i="27"/>
  <c r="AO250" i="27"/>
  <c r="AP250" i="27"/>
  <c r="AQ250" i="27"/>
  <c r="AR250" i="27"/>
  <c r="Y251" i="27"/>
  <c r="Z251" i="27" s="1"/>
  <c r="AB251" i="27"/>
  <c r="AC251" i="27"/>
  <c r="AD251" i="27"/>
  <c r="AE251" i="27"/>
  <c r="AF251" i="27"/>
  <c r="AG251" i="27"/>
  <c r="AH251" i="27"/>
  <c r="AI251" i="27"/>
  <c r="AJ251" i="27"/>
  <c r="AK251" i="27"/>
  <c r="AL251" i="27"/>
  <c r="AM251" i="27"/>
  <c r="AN251" i="27"/>
  <c r="AO251" i="27"/>
  <c r="AP251" i="27"/>
  <c r="AQ251" i="27"/>
  <c r="AR251" i="27"/>
  <c r="Y252" i="27"/>
  <c r="Z252" i="27" s="1"/>
  <c r="AB252" i="27"/>
  <c r="AC252" i="27"/>
  <c r="AD252" i="27"/>
  <c r="AE252" i="27"/>
  <c r="AF252" i="27"/>
  <c r="AG252" i="27"/>
  <c r="AH252" i="27"/>
  <c r="AI252" i="27"/>
  <c r="AJ252" i="27"/>
  <c r="AK252" i="27"/>
  <c r="AL252" i="27"/>
  <c r="AM252" i="27"/>
  <c r="AN252" i="27"/>
  <c r="AO252" i="27"/>
  <c r="AP252" i="27"/>
  <c r="AQ252" i="27"/>
  <c r="AR252" i="27"/>
  <c r="Y253" i="27"/>
  <c r="AA253" i="27" s="1"/>
  <c r="AB253" i="27"/>
  <c r="AC253" i="27"/>
  <c r="AD253" i="27"/>
  <c r="AE253" i="27"/>
  <c r="AF253" i="27"/>
  <c r="AG253" i="27"/>
  <c r="AH253" i="27"/>
  <c r="AI253" i="27"/>
  <c r="AJ253" i="27"/>
  <c r="AK253" i="27"/>
  <c r="AL253" i="27"/>
  <c r="AM253" i="27"/>
  <c r="AN253" i="27"/>
  <c r="AO253" i="27"/>
  <c r="AP253" i="27"/>
  <c r="AQ253" i="27"/>
  <c r="AR253" i="27"/>
  <c r="Y254" i="27"/>
  <c r="AA254" i="27" s="1"/>
  <c r="AB254" i="27"/>
  <c r="AC254" i="27"/>
  <c r="AD254" i="27"/>
  <c r="AE254" i="27"/>
  <c r="AF254" i="27"/>
  <c r="AG254" i="27"/>
  <c r="AH254" i="27"/>
  <c r="AI254" i="27"/>
  <c r="AJ254" i="27"/>
  <c r="AK254" i="27"/>
  <c r="AL254" i="27"/>
  <c r="AM254" i="27"/>
  <c r="AN254" i="27"/>
  <c r="AO254" i="27"/>
  <c r="AP254" i="27"/>
  <c r="AQ254" i="27"/>
  <c r="AR254" i="27"/>
  <c r="Y255" i="27"/>
  <c r="AA255" i="27" s="1"/>
  <c r="AB255" i="27"/>
  <c r="AC255" i="27"/>
  <c r="AD255" i="27"/>
  <c r="AE255" i="27"/>
  <c r="AF255" i="27"/>
  <c r="AG255" i="27"/>
  <c r="AH255" i="27"/>
  <c r="AI255" i="27"/>
  <c r="AJ255" i="27"/>
  <c r="AK255" i="27"/>
  <c r="AL255" i="27"/>
  <c r="AM255" i="27"/>
  <c r="AN255" i="27"/>
  <c r="AO255" i="27"/>
  <c r="AP255" i="27"/>
  <c r="AQ255" i="27"/>
  <c r="AR255" i="27"/>
  <c r="Y256" i="27"/>
  <c r="AA256" i="27" s="1"/>
  <c r="AB256" i="27"/>
  <c r="AC256" i="27"/>
  <c r="AD256" i="27"/>
  <c r="AE256" i="27"/>
  <c r="AF256" i="27"/>
  <c r="AG256" i="27"/>
  <c r="AH256" i="27"/>
  <c r="AI256" i="27"/>
  <c r="AJ256" i="27"/>
  <c r="AK256" i="27"/>
  <c r="AL256" i="27"/>
  <c r="AM256" i="27"/>
  <c r="AN256" i="27"/>
  <c r="AO256" i="27"/>
  <c r="AP256" i="27"/>
  <c r="AQ256" i="27"/>
  <c r="AR256" i="27"/>
  <c r="Y257" i="27"/>
  <c r="Z257" i="27" s="1"/>
  <c r="AB257" i="27"/>
  <c r="AC257" i="27"/>
  <c r="AD257" i="27"/>
  <c r="AE257" i="27"/>
  <c r="AF257" i="27"/>
  <c r="AG257" i="27"/>
  <c r="AH257" i="27"/>
  <c r="AI257" i="27"/>
  <c r="AJ257" i="27"/>
  <c r="AK257" i="27"/>
  <c r="AL257" i="27"/>
  <c r="AM257" i="27"/>
  <c r="AN257" i="27"/>
  <c r="AO257" i="27"/>
  <c r="AP257" i="27"/>
  <c r="AQ257" i="27"/>
  <c r="AR257" i="27"/>
  <c r="Y258" i="27"/>
  <c r="Z258" i="27" s="1"/>
  <c r="AB258" i="27"/>
  <c r="AC258" i="27"/>
  <c r="AD258" i="27"/>
  <c r="AE258" i="27"/>
  <c r="AF258" i="27"/>
  <c r="AG258" i="27"/>
  <c r="AH258" i="27"/>
  <c r="AI258" i="27"/>
  <c r="AJ258" i="27"/>
  <c r="AK258" i="27"/>
  <c r="AL258" i="27"/>
  <c r="AM258" i="27"/>
  <c r="AN258" i="27"/>
  <c r="AO258" i="27"/>
  <c r="AP258" i="27"/>
  <c r="AQ258" i="27"/>
  <c r="AR258" i="27"/>
  <c r="Y259" i="27"/>
  <c r="AA259" i="27" s="1"/>
  <c r="AB259" i="27"/>
  <c r="AC259" i="27"/>
  <c r="AD259" i="27"/>
  <c r="AE259" i="27"/>
  <c r="AF259" i="27"/>
  <c r="AG259" i="27"/>
  <c r="AH259" i="27"/>
  <c r="AI259" i="27"/>
  <c r="AJ259" i="27"/>
  <c r="AK259" i="27"/>
  <c r="AL259" i="27"/>
  <c r="AM259" i="27"/>
  <c r="AN259" i="27"/>
  <c r="AO259" i="27"/>
  <c r="AP259" i="27"/>
  <c r="AQ259" i="27"/>
  <c r="AR259" i="27"/>
  <c r="Y260" i="27"/>
  <c r="AA260" i="27" s="1"/>
  <c r="AB260" i="27"/>
  <c r="AC260" i="27"/>
  <c r="AD260" i="27"/>
  <c r="AE260" i="27"/>
  <c r="AF260" i="27"/>
  <c r="AG260" i="27"/>
  <c r="AH260" i="27"/>
  <c r="AI260" i="27"/>
  <c r="AJ260" i="27"/>
  <c r="AK260" i="27"/>
  <c r="AL260" i="27"/>
  <c r="AM260" i="27"/>
  <c r="AN260" i="27"/>
  <c r="AO260" i="27"/>
  <c r="AP260" i="27"/>
  <c r="AQ260" i="27"/>
  <c r="AR260" i="27"/>
  <c r="Y261" i="27"/>
  <c r="AA261" i="27" s="1"/>
  <c r="AB261" i="27"/>
  <c r="AC261" i="27"/>
  <c r="AD261" i="27"/>
  <c r="AE261" i="27"/>
  <c r="AF261" i="27"/>
  <c r="AG261" i="27"/>
  <c r="AH261" i="27"/>
  <c r="AI261" i="27"/>
  <c r="AJ261" i="27"/>
  <c r="AK261" i="27"/>
  <c r="AL261" i="27"/>
  <c r="AM261" i="27"/>
  <c r="AN261" i="27"/>
  <c r="AO261" i="27"/>
  <c r="AP261" i="27"/>
  <c r="AQ261" i="27"/>
  <c r="AR261" i="27"/>
  <c r="Y262" i="27"/>
  <c r="Z262" i="27" s="1"/>
  <c r="AB262" i="27"/>
  <c r="AC262" i="27"/>
  <c r="AD262" i="27"/>
  <c r="AE262" i="27"/>
  <c r="AF262" i="27"/>
  <c r="AG262" i="27"/>
  <c r="AH262" i="27"/>
  <c r="AI262" i="27"/>
  <c r="AJ262" i="27"/>
  <c r="AK262" i="27"/>
  <c r="AL262" i="27"/>
  <c r="AM262" i="27"/>
  <c r="AN262" i="27"/>
  <c r="AO262" i="27"/>
  <c r="AP262" i="27"/>
  <c r="AQ262" i="27"/>
  <c r="AR262" i="27"/>
  <c r="Y263" i="27"/>
  <c r="AA263" i="27" s="1"/>
  <c r="AB263" i="27"/>
  <c r="AC263" i="27"/>
  <c r="AD263" i="27"/>
  <c r="AE263" i="27"/>
  <c r="AF263" i="27"/>
  <c r="AG263" i="27"/>
  <c r="AH263" i="27"/>
  <c r="AI263" i="27"/>
  <c r="AJ263" i="27"/>
  <c r="AK263" i="27"/>
  <c r="AL263" i="27"/>
  <c r="AM263" i="27"/>
  <c r="AN263" i="27"/>
  <c r="AO263" i="27"/>
  <c r="AP263" i="27"/>
  <c r="AQ263" i="27"/>
  <c r="AR263" i="27"/>
  <c r="Y264" i="27"/>
  <c r="AA264" i="27" s="1"/>
  <c r="AB264" i="27"/>
  <c r="AC264" i="27"/>
  <c r="AD264" i="27"/>
  <c r="AE264" i="27"/>
  <c r="AF264" i="27"/>
  <c r="AG264" i="27"/>
  <c r="AH264" i="27"/>
  <c r="AI264" i="27"/>
  <c r="AJ264" i="27"/>
  <c r="AK264" i="27"/>
  <c r="AL264" i="27"/>
  <c r="AM264" i="27"/>
  <c r="AN264" i="27"/>
  <c r="AO264" i="27"/>
  <c r="AP264" i="27"/>
  <c r="AQ264" i="27"/>
  <c r="AR264" i="27"/>
  <c r="Y265" i="27"/>
  <c r="Z265" i="27" s="1"/>
  <c r="AB265" i="27"/>
  <c r="AC265" i="27"/>
  <c r="AD265" i="27"/>
  <c r="AE265" i="27"/>
  <c r="AF265" i="27"/>
  <c r="AG265" i="27"/>
  <c r="AH265" i="27"/>
  <c r="AI265" i="27"/>
  <c r="AJ265" i="27"/>
  <c r="AK265" i="27"/>
  <c r="AL265" i="27"/>
  <c r="AM265" i="27"/>
  <c r="AN265" i="27"/>
  <c r="AO265" i="27"/>
  <c r="AP265" i="27"/>
  <c r="AQ265" i="27"/>
  <c r="AR265" i="27"/>
  <c r="Y266" i="27"/>
  <c r="Z266" i="27" s="1"/>
  <c r="AB266" i="27"/>
  <c r="AC266" i="27"/>
  <c r="AD266" i="27"/>
  <c r="AE266" i="27"/>
  <c r="AF266" i="27"/>
  <c r="AG266" i="27"/>
  <c r="AH266" i="27"/>
  <c r="AI266" i="27"/>
  <c r="AJ266" i="27"/>
  <c r="AK266" i="27"/>
  <c r="AL266" i="27"/>
  <c r="AM266" i="27"/>
  <c r="AN266" i="27"/>
  <c r="AO266" i="27"/>
  <c r="AP266" i="27"/>
  <c r="AQ266" i="27"/>
  <c r="AR266" i="27"/>
  <c r="Y267" i="27"/>
  <c r="AA267" i="27" s="1"/>
  <c r="AB267" i="27"/>
  <c r="AC267" i="27"/>
  <c r="AD267" i="27"/>
  <c r="AE267" i="27"/>
  <c r="AF267" i="27"/>
  <c r="AG267" i="27"/>
  <c r="AH267" i="27"/>
  <c r="AI267" i="27"/>
  <c r="AJ267" i="27"/>
  <c r="AK267" i="27"/>
  <c r="AL267" i="27"/>
  <c r="AM267" i="27"/>
  <c r="AN267" i="27"/>
  <c r="AO267" i="27"/>
  <c r="AP267" i="27"/>
  <c r="AQ267" i="27"/>
  <c r="AR267" i="27"/>
  <c r="Y268" i="27"/>
  <c r="Z268" i="27" s="1"/>
  <c r="AB268" i="27"/>
  <c r="AC268" i="27"/>
  <c r="AD268" i="27"/>
  <c r="AE268" i="27"/>
  <c r="AF268" i="27"/>
  <c r="AG268" i="27"/>
  <c r="AH268" i="27"/>
  <c r="AI268" i="27"/>
  <c r="AJ268" i="27"/>
  <c r="AK268" i="27"/>
  <c r="AL268" i="27"/>
  <c r="AM268" i="27"/>
  <c r="AN268" i="27"/>
  <c r="AO268" i="27"/>
  <c r="AP268" i="27"/>
  <c r="AQ268" i="27"/>
  <c r="AR268" i="27"/>
  <c r="Y269" i="27"/>
  <c r="AA269" i="27" s="1"/>
  <c r="AB269" i="27"/>
  <c r="AC269" i="27"/>
  <c r="AD269" i="27"/>
  <c r="AE269" i="27"/>
  <c r="AF269" i="27"/>
  <c r="AG269" i="27"/>
  <c r="AH269" i="27"/>
  <c r="AI269" i="27"/>
  <c r="AJ269" i="27"/>
  <c r="AK269" i="27"/>
  <c r="AL269" i="27"/>
  <c r="AM269" i="27"/>
  <c r="AN269" i="27"/>
  <c r="AO269" i="27"/>
  <c r="AP269" i="27"/>
  <c r="AQ269" i="27"/>
  <c r="AR269" i="27"/>
  <c r="Y270" i="27"/>
  <c r="AB270" i="27"/>
  <c r="AC270" i="27"/>
  <c r="AD270" i="27"/>
  <c r="AE270" i="27"/>
  <c r="AF270" i="27"/>
  <c r="AG270" i="27"/>
  <c r="AH270" i="27"/>
  <c r="AI270" i="27"/>
  <c r="AJ270" i="27"/>
  <c r="AK270" i="27"/>
  <c r="AL270" i="27"/>
  <c r="AM270" i="27"/>
  <c r="AN270" i="27"/>
  <c r="AO270" i="27"/>
  <c r="AP270" i="27"/>
  <c r="AQ270" i="27"/>
  <c r="AR270" i="27"/>
  <c r="Y271" i="27"/>
  <c r="Z271" i="27" s="1"/>
  <c r="AB271" i="27"/>
  <c r="AC271" i="27"/>
  <c r="AD271" i="27"/>
  <c r="AE271" i="27"/>
  <c r="AF271" i="27"/>
  <c r="AG271" i="27"/>
  <c r="AH271" i="27"/>
  <c r="AI271" i="27"/>
  <c r="AJ271" i="27"/>
  <c r="AK271" i="27"/>
  <c r="AL271" i="27"/>
  <c r="AM271" i="27"/>
  <c r="AN271" i="27"/>
  <c r="AO271" i="27"/>
  <c r="AP271" i="27"/>
  <c r="AQ271" i="27"/>
  <c r="AR271" i="27"/>
  <c r="Y272" i="27"/>
  <c r="AA272" i="27" s="1"/>
  <c r="AB272" i="27"/>
  <c r="AC272" i="27"/>
  <c r="AD272" i="27"/>
  <c r="AE272" i="27"/>
  <c r="AF272" i="27"/>
  <c r="AG272" i="27"/>
  <c r="AH272" i="27"/>
  <c r="AI272" i="27"/>
  <c r="AJ272" i="27"/>
  <c r="AK272" i="27"/>
  <c r="AL272" i="27"/>
  <c r="AM272" i="27"/>
  <c r="AN272" i="27"/>
  <c r="AO272" i="27"/>
  <c r="AP272" i="27"/>
  <c r="AQ272" i="27"/>
  <c r="AR272" i="27"/>
  <c r="Y273" i="27"/>
  <c r="AB273" i="27"/>
  <c r="AC273" i="27"/>
  <c r="AD273" i="27"/>
  <c r="AE273" i="27"/>
  <c r="AF273" i="27"/>
  <c r="AG273" i="27"/>
  <c r="AH273" i="27"/>
  <c r="AI273" i="27"/>
  <c r="AJ273" i="27"/>
  <c r="AK273" i="27"/>
  <c r="AL273" i="27"/>
  <c r="AM273" i="27"/>
  <c r="AN273" i="27"/>
  <c r="AO273" i="27"/>
  <c r="AP273" i="27"/>
  <c r="AQ273" i="27"/>
  <c r="AR273" i="27"/>
  <c r="Y274" i="27"/>
  <c r="Z274" i="27" s="1"/>
  <c r="AB274" i="27"/>
  <c r="AC274" i="27"/>
  <c r="AD274" i="27"/>
  <c r="AE274" i="27"/>
  <c r="AF274" i="27"/>
  <c r="AG274" i="27"/>
  <c r="AH274" i="27"/>
  <c r="AI274" i="27"/>
  <c r="AJ274" i="27"/>
  <c r="AK274" i="27"/>
  <c r="AL274" i="27"/>
  <c r="AM274" i="27"/>
  <c r="AN274" i="27"/>
  <c r="AO274" i="27"/>
  <c r="AP274" i="27"/>
  <c r="AQ274" i="27"/>
  <c r="AR274" i="27"/>
  <c r="Y275" i="27"/>
  <c r="AB275" i="27"/>
  <c r="AC275" i="27"/>
  <c r="AD275" i="27"/>
  <c r="AE275" i="27"/>
  <c r="AF275" i="27"/>
  <c r="AG275" i="27"/>
  <c r="AH275" i="27"/>
  <c r="AI275" i="27"/>
  <c r="AJ275" i="27"/>
  <c r="AK275" i="27"/>
  <c r="AL275" i="27"/>
  <c r="AM275" i="27"/>
  <c r="AN275" i="27"/>
  <c r="AO275" i="27"/>
  <c r="AP275" i="27"/>
  <c r="AQ275" i="27"/>
  <c r="AR275" i="27"/>
  <c r="Y276" i="27"/>
  <c r="AB276" i="27"/>
  <c r="AC276" i="27"/>
  <c r="AD276" i="27"/>
  <c r="AE276" i="27"/>
  <c r="AF276" i="27"/>
  <c r="AG276" i="27"/>
  <c r="AH276" i="27"/>
  <c r="AI276" i="27"/>
  <c r="AJ276" i="27"/>
  <c r="AK276" i="27"/>
  <c r="AL276" i="27"/>
  <c r="AM276" i="27"/>
  <c r="AN276" i="27"/>
  <c r="AO276" i="27"/>
  <c r="AP276" i="27"/>
  <c r="AQ276" i="27"/>
  <c r="AR276" i="27"/>
  <c r="Y277" i="27"/>
  <c r="AA277" i="27" s="1"/>
  <c r="AB277" i="27"/>
  <c r="AC277" i="27"/>
  <c r="AD277" i="27"/>
  <c r="AE277" i="27"/>
  <c r="AF277" i="27"/>
  <c r="AG277" i="27"/>
  <c r="AH277" i="27"/>
  <c r="AI277" i="27"/>
  <c r="AJ277" i="27"/>
  <c r="AK277" i="27"/>
  <c r="AL277" i="27"/>
  <c r="AM277" i="27"/>
  <c r="AN277" i="27"/>
  <c r="AO277" i="27"/>
  <c r="AP277" i="27"/>
  <c r="AQ277" i="27"/>
  <c r="AR277" i="27"/>
  <c r="Y278" i="27"/>
  <c r="Z278" i="27" s="1"/>
  <c r="AB278" i="27"/>
  <c r="AC278" i="27"/>
  <c r="AD278" i="27"/>
  <c r="AE278" i="27"/>
  <c r="AF278" i="27"/>
  <c r="AG278" i="27"/>
  <c r="AH278" i="27"/>
  <c r="AI278" i="27"/>
  <c r="AJ278" i="27"/>
  <c r="AK278" i="27"/>
  <c r="AL278" i="27"/>
  <c r="AM278" i="27"/>
  <c r="AN278" i="27"/>
  <c r="AO278" i="27"/>
  <c r="AP278" i="27"/>
  <c r="AQ278" i="27"/>
  <c r="AR278" i="27"/>
  <c r="Y279" i="27"/>
  <c r="AA279" i="27" s="1"/>
  <c r="AB279" i="27"/>
  <c r="AC279" i="27"/>
  <c r="AD279" i="27"/>
  <c r="AE279" i="27"/>
  <c r="AF279" i="27"/>
  <c r="AG279" i="27"/>
  <c r="AH279" i="27"/>
  <c r="AI279" i="27"/>
  <c r="AJ279" i="27"/>
  <c r="AK279" i="27"/>
  <c r="AL279" i="27"/>
  <c r="AM279" i="27"/>
  <c r="AN279" i="27"/>
  <c r="AO279" i="27"/>
  <c r="AP279" i="27"/>
  <c r="AQ279" i="27"/>
  <c r="AR279" i="27"/>
  <c r="Y280" i="27"/>
  <c r="AA280" i="27" s="1"/>
  <c r="AB280" i="27"/>
  <c r="AC280" i="27"/>
  <c r="AD280" i="27"/>
  <c r="AE280" i="27"/>
  <c r="AF280" i="27"/>
  <c r="AG280" i="27"/>
  <c r="AH280" i="27"/>
  <c r="AI280" i="27"/>
  <c r="AJ280" i="27"/>
  <c r="AK280" i="27"/>
  <c r="AL280" i="27"/>
  <c r="AM280" i="27"/>
  <c r="AN280" i="27"/>
  <c r="AO280" i="27"/>
  <c r="AP280" i="27"/>
  <c r="AQ280" i="27"/>
  <c r="AR280" i="27"/>
  <c r="Y281" i="27"/>
  <c r="AA281" i="27" s="1"/>
  <c r="AB281" i="27"/>
  <c r="AC281" i="27"/>
  <c r="AD281" i="27"/>
  <c r="AE281" i="27"/>
  <c r="AF281" i="27"/>
  <c r="AG281" i="27"/>
  <c r="AH281" i="27"/>
  <c r="AI281" i="27"/>
  <c r="AJ281" i="27"/>
  <c r="AK281" i="27"/>
  <c r="AL281" i="27"/>
  <c r="AM281" i="27"/>
  <c r="AN281" i="27"/>
  <c r="AO281" i="27"/>
  <c r="AP281" i="27"/>
  <c r="AQ281" i="27"/>
  <c r="AR281" i="27"/>
  <c r="Y282" i="27"/>
  <c r="Z282" i="27" s="1"/>
  <c r="AB282" i="27"/>
  <c r="AC282" i="27"/>
  <c r="AD282" i="27"/>
  <c r="AE282" i="27"/>
  <c r="AF282" i="27"/>
  <c r="AG282" i="27"/>
  <c r="AH282" i="27"/>
  <c r="AI282" i="27"/>
  <c r="AJ282" i="27"/>
  <c r="AK282" i="27"/>
  <c r="AL282" i="27"/>
  <c r="AM282" i="27"/>
  <c r="AN282" i="27"/>
  <c r="AO282" i="27"/>
  <c r="AP282" i="27"/>
  <c r="AQ282" i="27"/>
  <c r="AR282" i="27"/>
  <c r="Y283" i="27"/>
  <c r="AA283" i="27" s="1"/>
  <c r="AB283" i="27"/>
  <c r="AC283" i="27"/>
  <c r="AD283" i="27"/>
  <c r="AE283" i="27"/>
  <c r="AF283" i="27"/>
  <c r="AG283" i="27"/>
  <c r="AH283" i="27"/>
  <c r="AI283" i="27"/>
  <c r="AJ283" i="27"/>
  <c r="AK283" i="27"/>
  <c r="AL283" i="27"/>
  <c r="AM283" i="27"/>
  <c r="AN283" i="27"/>
  <c r="AO283" i="27"/>
  <c r="AP283" i="27"/>
  <c r="AQ283" i="27"/>
  <c r="AR283" i="27"/>
  <c r="Y284" i="27"/>
  <c r="AA284" i="27" s="1"/>
  <c r="AB284" i="27"/>
  <c r="AC284" i="27"/>
  <c r="AD284" i="27"/>
  <c r="AE284" i="27"/>
  <c r="AF284" i="27"/>
  <c r="AG284" i="27"/>
  <c r="AH284" i="27"/>
  <c r="AI284" i="27"/>
  <c r="AJ284" i="27"/>
  <c r="AK284" i="27"/>
  <c r="AL284" i="27"/>
  <c r="AM284" i="27"/>
  <c r="AN284" i="27"/>
  <c r="AO284" i="27"/>
  <c r="AP284" i="27"/>
  <c r="AQ284" i="27"/>
  <c r="AR284" i="27"/>
  <c r="Y285" i="27"/>
  <c r="AB285" i="27"/>
  <c r="AC285" i="27"/>
  <c r="AD285" i="27"/>
  <c r="AE285" i="27"/>
  <c r="AF285" i="27"/>
  <c r="AG285" i="27"/>
  <c r="AH285" i="27"/>
  <c r="AI285" i="27"/>
  <c r="AJ285" i="27"/>
  <c r="AK285" i="27"/>
  <c r="AL285" i="27"/>
  <c r="AM285" i="27"/>
  <c r="AN285" i="27"/>
  <c r="AO285" i="27"/>
  <c r="AP285" i="27"/>
  <c r="AQ285" i="27"/>
  <c r="AR285" i="27"/>
  <c r="Y286" i="27"/>
  <c r="AB286" i="27"/>
  <c r="AC286" i="27"/>
  <c r="AD286" i="27"/>
  <c r="AE286" i="27"/>
  <c r="AF286" i="27"/>
  <c r="AG286" i="27"/>
  <c r="AH286" i="27"/>
  <c r="AI286" i="27"/>
  <c r="AJ286" i="27"/>
  <c r="AK286" i="27"/>
  <c r="AL286" i="27"/>
  <c r="AM286" i="27"/>
  <c r="AN286" i="27"/>
  <c r="AO286" i="27"/>
  <c r="AP286" i="27"/>
  <c r="AQ286" i="27"/>
  <c r="AR286" i="27"/>
  <c r="Y287" i="27"/>
  <c r="Z287" i="27" s="1"/>
  <c r="AB287" i="27"/>
  <c r="AC287" i="27"/>
  <c r="AD287" i="27"/>
  <c r="AE287" i="27"/>
  <c r="AF287" i="27"/>
  <c r="AG287" i="27"/>
  <c r="AH287" i="27"/>
  <c r="AI287" i="27"/>
  <c r="AJ287" i="27"/>
  <c r="AK287" i="27"/>
  <c r="AL287" i="27"/>
  <c r="AM287" i="27"/>
  <c r="AN287" i="27"/>
  <c r="AO287" i="27"/>
  <c r="AP287" i="27"/>
  <c r="AQ287" i="27"/>
  <c r="AR287" i="27"/>
  <c r="Y288" i="27"/>
  <c r="AA288" i="27" s="1"/>
  <c r="AB288" i="27"/>
  <c r="AC288" i="27"/>
  <c r="AD288" i="27"/>
  <c r="AE288" i="27"/>
  <c r="AF288" i="27"/>
  <c r="AG288" i="27"/>
  <c r="AH288" i="27"/>
  <c r="AI288" i="27"/>
  <c r="AJ288" i="27"/>
  <c r="AK288" i="27"/>
  <c r="AL288" i="27"/>
  <c r="AM288" i="27"/>
  <c r="AN288" i="27"/>
  <c r="AO288" i="27"/>
  <c r="AP288" i="27"/>
  <c r="AQ288" i="27"/>
  <c r="AR288" i="27"/>
  <c r="Y289" i="27"/>
  <c r="AB289" i="27"/>
  <c r="AC289" i="27"/>
  <c r="AD289" i="27"/>
  <c r="AE289" i="27"/>
  <c r="AF289" i="27"/>
  <c r="AG289" i="27"/>
  <c r="AH289" i="27"/>
  <c r="AI289" i="27"/>
  <c r="AJ289" i="27"/>
  <c r="AK289" i="27"/>
  <c r="AL289" i="27"/>
  <c r="AM289" i="27"/>
  <c r="AN289" i="27"/>
  <c r="AO289" i="27"/>
  <c r="AP289" i="27"/>
  <c r="AQ289" i="27"/>
  <c r="AR289" i="27"/>
  <c r="Y290" i="27"/>
  <c r="Z290" i="27" s="1"/>
  <c r="AB290" i="27"/>
  <c r="AC290" i="27"/>
  <c r="AD290" i="27"/>
  <c r="AE290" i="27"/>
  <c r="AF290" i="27"/>
  <c r="AG290" i="27"/>
  <c r="AH290" i="27"/>
  <c r="AI290" i="27"/>
  <c r="AJ290" i="27"/>
  <c r="AK290" i="27"/>
  <c r="AL290" i="27"/>
  <c r="AM290" i="27"/>
  <c r="AN290" i="27"/>
  <c r="AO290" i="27"/>
  <c r="AP290" i="27"/>
  <c r="AQ290" i="27"/>
  <c r="AR290" i="27"/>
  <c r="Y291" i="27"/>
  <c r="AA291" i="27" s="1"/>
  <c r="AB291" i="27"/>
  <c r="AC291" i="27"/>
  <c r="AD291" i="27"/>
  <c r="AE291" i="27"/>
  <c r="AF291" i="27"/>
  <c r="AG291" i="27"/>
  <c r="AH291" i="27"/>
  <c r="AI291" i="27"/>
  <c r="AJ291" i="27"/>
  <c r="AK291" i="27"/>
  <c r="AL291" i="27"/>
  <c r="AM291" i="27"/>
  <c r="AN291" i="27"/>
  <c r="AO291" i="27"/>
  <c r="AP291" i="27"/>
  <c r="AQ291" i="27"/>
  <c r="AR291" i="27"/>
  <c r="Y292" i="27"/>
  <c r="AA292" i="27" s="1"/>
  <c r="AB292" i="27"/>
  <c r="AC292" i="27"/>
  <c r="AD292" i="27"/>
  <c r="AE292" i="27"/>
  <c r="AF292" i="27"/>
  <c r="AG292" i="27"/>
  <c r="AH292" i="27"/>
  <c r="AI292" i="27"/>
  <c r="AJ292" i="27"/>
  <c r="AK292" i="27"/>
  <c r="AL292" i="27"/>
  <c r="AM292" i="27"/>
  <c r="AN292" i="27"/>
  <c r="AO292" i="27"/>
  <c r="AP292" i="27"/>
  <c r="AQ292" i="27"/>
  <c r="AR292" i="27"/>
  <c r="Y293" i="27"/>
  <c r="AB293" i="27"/>
  <c r="AC293" i="27"/>
  <c r="AD293" i="27"/>
  <c r="AE293" i="27"/>
  <c r="AF293" i="27"/>
  <c r="AG293" i="27"/>
  <c r="AH293" i="27"/>
  <c r="AI293" i="27"/>
  <c r="AJ293" i="27"/>
  <c r="AK293" i="27"/>
  <c r="AL293" i="27"/>
  <c r="AM293" i="27"/>
  <c r="AN293" i="27"/>
  <c r="AO293" i="27"/>
  <c r="AP293" i="27"/>
  <c r="AQ293" i="27"/>
  <c r="AR293" i="27"/>
  <c r="Y294" i="27"/>
  <c r="Z294" i="27" s="1"/>
  <c r="AB294" i="27"/>
  <c r="AC294" i="27"/>
  <c r="AD294" i="27"/>
  <c r="AE294" i="27"/>
  <c r="AF294" i="27"/>
  <c r="AG294" i="27"/>
  <c r="AH294" i="27"/>
  <c r="AI294" i="27"/>
  <c r="AJ294" i="27"/>
  <c r="AK294" i="27"/>
  <c r="AL294" i="27"/>
  <c r="AM294" i="27"/>
  <c r="AN294" i="27"/>
  <c r="AO294" i="27"/>
  <c r="AP294" i="27"/>
  <c r="AQ294" i="27"/>
  <c r="AR294" i="27"/>
  <c r="Y295" i="27"/>
  <c r="AA295" i="27" s="1"/>
  <c r="AB295" i="27"/>
  <c r="AC295" i="27"/>
  <c r="AD295" i="27"/>
  <c r="AE295" i="27"/>
  <c r="AF295" i="27"/>
  <c r="AG295" i="27"/>
  <c r="AH295" i="27"/>
  <c r="AI295" i="27"/>
  <c r="AJ295" i="27"/>
  <c r="AK295" i="27"/>
  <c r="AL295" i="27"/>
  <c r="AM295" i="27"/>
  <c r="AN295" i="27"/>
  <c r="AO295" i="27"/>
  <c r="AP295" i="27"/>
  <c r="AQ295" i="27"/>
  <c r="AR295" i="27"/>
  <c r="Y296" i="27"/>
  <c r="AA296" i="27" s="1"/>
  <c r="AB296" i="27"/>
  <c r="AC296" i="27"/>
  <c r="AD296" i="27"/>
  <c r="AE296" i="27"/>
  <c r="AF296" i="27"/>
  <c r="AG296" i="27"/>
  <c r="AH296" i="27"/>
  <c r="AI296" i="27"/>
  <c r="AJ296" i="27"/>
  <c r="AK296" i="27"/>
  <c r="AL296" i="27"/>
  <c r="AM296" i="27"/>
  <c r="AN296" i="27"/>
  <c r="AO296" i="27"/>
  <c r="AP296" i="27"/>
  <c r="AQ296" i="27"/>
  <c r="AR296" i="27"/>
  <c r="Y297" i="27"/>
  <c r="AB297" i="27"/>
  <c r="AC297" i="27"/>
  <c r="AD297" i="27"/>
  <c r="AE297" i="27"/>
  <c r="AF297" i="27"/>
  <c r="AG297" i="27"/>
  <c r="AH297" i="27"/>
  <c r="AI297" i="27"/>
  <c r="AJ297" i="27"/>
  <c r="AK297" i="27"/>
  <c r="AL297" i="27"/>
  <c r="AM297" i="27"/>
  <c r="AN297" i="27"/>
  <c r="AO297" i="27"/>
  <c r="AP297" i="27"/>
  <c r="AQ297" i="27"/>
  <c r="AR297" i="27"/>
  <c r="Y298" i="27"/>
  <c r="Z298" i="27" s="1"/>
  <c r="AB298" i="27"/>
  <c r="AC298" i="27"/>
  <c r="AD298" i="27"/>
  <c r="AE298" i="27"/>
  <c r="AF298" i="27"/>
  <c r="AG298" i="27"/>
  <c r="AH298" i="27"/>
  <c r="AI298" i="27"/>
  <c r="AJ298" i="27"/>
  <c r="AK298" i="27"/>
  <c r="AL298" i="27"/>
  <c r="AM298" i="27"/>
  <c r="AN298" i="27"/>
  <c r="AO298" i="27"/>
  <c r="AP298" i="27"/>
  <c r="AQ298" i="27"/>
  <c r="AR298" i="27"/>
  <c r="Y299" i="27"/>
  <c r="AA299" i="27" s="1"/>
  <c r="AB299" i="27"/>
  <c r="AC299" i="27"/>
  <c r="AD299" i="27"/>
  <c r="AE299" i="27"/>
  <c r="AF299" i="27"/>
  <c r="AG299" i="27"/>
  <c r="AH299" i="27"/>
  <c r="AI299" i="27"/>
  <c r="AJ299" i="27"/>
  <c r="AK299" i="27"/>
  <c r="AL299" i="27"/>
  <c r="AM299" i="27"/>
  <c r="AN299" i="27"/>
  <c r="AO299" i="27"/>
  <c r="AP299" i="27"/>
  <c r="AQ299" i="27"/>
  <c r="AR299" i="27"/>
  <c r="Y300" i="27"/>
  <c r="Z300" i="27" s="1"/>
  <c r="AB300" i="27"/>
  <c r="AC300" i="27"/>
  <c r="AD300" i="27"/>
  <c r="AE300" i="27"/>
  <c r="AF300" i="27"/>
  <c r="AG300" i="27"/>
  <c r="AH300" i="27"/>
  <c r="AI300" i="27"/>
  <c r="AJ300" i="27"/>
  <c r="AK300" i="27"/>
  <c r="AL300" i="27"/>
  <c r="AM300" i="27"/>
  <c r="AN300" i="27"/>
  <c r="AO300" i="27"/>
  <c r="AP300" i="27"/>
  <c r="AQ300" i="27"/>
  <c r="AR300" i="27"/>
  <c r="Y301" i="27"/>
  <c r="AA301" i="27" s="1"/>
  <c r="AB301" i="27"/>
  <c r="AC301" i="27"/>
  <c r="AD301" i="27"/>
  <c r="AE301" i="27"/>
  <c r="AF301" i="27"/>
  <c r="AG301" i="27"/>
  <c r="AH301" i="27"/>
  <c r="AI301" i="27"/>
  <c r="AJ301" i="27"/>
  <c r="AK301" i="27"/>
  <c r="AL301" i="27"/>
  <c r="AM301" i="27"/>
  <c r="AN301" i="27"/>
  <c r="AO301" i="27"/>
  <c r="AP301" i="27"/>
  <c r="AQ301" i="27"/>
  <c r="AR301" i="27"/>
  <c r="Y302" i="27"/>
  <c r="AB302" i="27"/>
  <c r="AC302" i="27"/>
  <c r="AD302" i="27"/>
  <c r="AE302" i="27"/>
  <c r="AF302" i="27"/>
  <c r="AG302" i="27"/>
  <c r="AH302" i="27"/>
  <c r="AI302" i="27"/>
  <c r="AJ302" i="27"/>
  <c r="AK302" i="27"/>
  <c r="AL302" i="27"/>
  <c r="AM302" i="27"/>
  <c r="AN302" i="27"/>
  <c r="AO302" i="27"/>
  <c r="AP302" i="27"/>
  <c r="AQ302" i="27"/>
  <c r="AR302" i="27"/>
  <c r="Y303" i="27"/>
  <c r="Z303" i="27" s="1"/>
  <c r="AB303" i="27"/>
  <c r="AC303" i="27"/>
  <c r="AD303" i="27"/>
  <c r="AE303" i="27"/>
  <c r="AF303" i="27"/>
  <c r="AG303" i="27"/>
  <c r="AH303" i="27"/>
  <c r="AI303" i="27"/>
  <c r="AJ303" i="27"/>
  <c r="AK303" i="27"/>
  <c r="AL303" i="27"/>
  <c r="AM303" i="27"/>
  <c r="AN303" i="27"/>
  <c r="AO303" i="27"/>
  <c r="AP303" i="27"/>
  <c r="AQ303" i="27"/>
  <c r="AR303" i="27"/>
  <c r="Y304" i="27"/>
  <c r="Z304" i="27" s="1"/>
  <c r="AB304" i="27"/>
  <c r="AC304" i="27"/>
  <c r="AD304" i="27"/>
  <c r="AE304" i="27"/>
  <c r="AF304" i="27"/>
  <c r="AG304" i="27"/>
  <c r="AH304" i="27"/>
  <c r="AI304" i="27"/>
  <c r="AJ304" i="27"/>
  <c r="AK304" i="27"/>
  <c r="AL304" i="27"/>
  <c r="AM304" i="27"/>
  <c r="AN304" i="27"/>
  <c r="AO304" i="27"/>
  <c r="AP304" i="27"/>
  <c r="AQ304" i="27"/>
  <c r="AR304" i="27"/>
  <c r="Y305" i="27"/>
  <c r="AB305" i="27"/>
  <c r="AC305" i="27"/>
  <c r="AD305" i="27"/>
  <c r="AE305" i="27"/>
  <c r="AF305" i="27"/>
  <c r="AG305" i="27"/>
  <c r="AH305" i="27"/>
  <c r="AI305" i="27"/>
  <c r="AJ305" i="27"/>
  <c r="AK305" i="27"/>
  <c r="AL305" i="27"/>
  <c r="AM305" i="27"/>
  <c r="AN305" i="27"/>
  <c r="AO305" i="27"/>
  <c r="AP305" i="27"/>
  <c r="AQ305" i="27"/>
  <c r="AR305" i="27"/>
  <c r="Y306" i="27"/>
  <c r="AA306" i="27" s="1"/>
  <c r="AB306" i="27"/>
  <c r="AC306" i="27"/>
  <c r="AD306" i="27"/>
  <c r="AE306" i="27"/>
  <c r="AF306" i="27"/>
  <c r="AG306" i="27"/>
  <c r="AH306" i="27"/>
  <c r="AI306" i="27"/>
  <c r="AJ306" i="27"/>
  <c r="AK306" i="27"/>
  <c r="AL306" i="27"/>
  <c r="AM306" i="27"/>
  <c r="AN306" i="27"/>
  <c r="AO306" i="27"/>
  <c r="AP306" i="27"/>
  <c r="AQ306" i="27"/>
  <c r="AR306" i="27"/>
  <c r="Y307" i="27"/>
  <c r="AB307" i="27"/>
  <c r="AC307" i="27"/>
  <c r="AD307" i="27"/>
  <c r="AE307" i="27"/>
  <c r="AF307" i="27"/>
  <c r="AG307" i="27"/>
  <c r="AH307" i="27"/>
  <c r="AI307" i="27"/>
  <c r="AJ307" i="27"/>
  <c r="AK307" i="27"/>
  <c r="AL307" i="27"/>
  <c r="AM307" i="27"/>
  <c r="AN307" i="27"/>
  <c r="AO307" i="27"/>
  <c r="AP307" i="27"/>
  <c r="AQ307" i="27"/>
  <c r="AR307" i="27"/>
  <c r="Y308" i="27"/>
  <c r="AA308" i="27" s="1"/>
  <c r="AB308" i="27"/>
  <c r="AC308" i="27"/>
  <c r="AD308" i="27"/>
  <c r="AE308" i="27"/>
  <c r="AF308" i="27"/>
  <c r="AG308" i="27"/>
  <c r="AH308" i="27"/>
  <c r="AI308" i="27"/>
  <c r="AJ308" i="27"/>
  <c r="AK308" i="27"/>
  <c r="AL308" i="27"/>
  <c r="AM308" i="27"/>
  <c r="AN308" i="27"/>
  <c r="AO308" i="27"/>
  <c r="AP308" i="27"/>
  <c r="AQ308" i="27"/>
  <c r="AR308" i="27"/>
  <c r="Y309" i="27"/>
  <c r="Z309" i="27" s="1"/>
  <c r="AB309" i="27"/>
  <c r="AC309" i="27"/>
  <c r="AD309" i="27"/>
  <c r="AE309" i="27"/>
  <c r="AF309" i="27"/>
  <c r="AG309" i="27"/>
  <c r="AH309" i="27"/>
  <c r="AI309" i="27"/>
  <c r="AJ309" i="27"/>
  <c r="AK309" i="27"/>
  <c r="AL309" i="27"/>
  <c r="AM309" i="27"/>
  <c r="AN309" i="27"/>
  <c r="AO309" i="27"/>
  <c r="AP309" i="27"/>
  <c r="AQ309" i="27"/>
  <c r="AR309" i="27"/>
  <c r="Y310" i="27"/>
  <c r="Z310" i="27" s="1"/>
  <c r="AB310" i="27"/>
  <c r="AC310" i="27"/>
  <c r="AD310" i="27"/>
  <c r="AE310" i="27"/>
  <c r="AF310" i="27"/>
  <c r="AG310" i="27"/>
  <c r="AH310" i="27"/>
  <c r="AI310" i="27"/>
  <c r="AJ310" i="27"/>
  <c r="AK310" i="27"/>
  <c r="AL310" i="27"/>
  <c r="AM310" i="27"/>
  <c r="AN310" i="27"/>
  <c r="AO310" i="27"/>
  <c r="AP310" i="27"/>
  <c r="AQ310" i="27"/>
  <c r="AR310" i="27"/>
  <c r="Y311" i="27"/>
  <c r="AA311" i="27" s="1"/>
  <c r="AB311" i="27"/>
  <c r="AC311" i="27"/>
  <c r="AD311" i="27"/>
  <c r="AE311" i="27"/>
  <c r="AF311" i="27"/>
  <c r="AG311" i="27"/>
  <c r="AH311" i="27"/>
  <c r="AI311" i="27"/>
  <c r="AJ311" i="27"/>
  <c r="AK311" i="27"/>
  <c r="AL311" i="27"/>
  <c r="AM311" i="27"/>
  <c r="AN311" i="27"/>
  <c r="AO311" i="27"/>
  <c r="AP311" i="27"/>
  <c r="AQ311" i="27"/>
  <c r="AR311" i="27"/>
  <c r="Y312" i="27"/>
  <c r="AA312" i="27" s="1"/>
  <c r="AB312" i="27"/>
  <c r="AC312" i="27"/>
  <c r="AD312" i="27"/>
  <c r="AE312" i="27"/>
  <c r="AF312" i="27"/>
  <c r="AG312" i="27"/>
  <c r="AH312" i="27"/>
  <c r="AI312" i="27"/>
  <c r="AJ312" i="27"/>
  <c r="AK312" i="27"/>
  <c r="AL312" i="27"/>
  <c r="AM312" i="27"/>
  <c r="AN312" i="27"/>
  <c r="AO312" i="27"/>
  <c r="AP312" i="27"/>
  <c r="AQ312" i="27"/>
  <c r="AR312" i="27"/>
  <c r="Y313" i="27"/>
  <c r="AB313" i="27"/>
  <c r="AC313" i="27"/>
  <c r="AD313" i="27"/>
  <c r="AE313" i="27"/>
  <c r="AF313" i="27"/>
  <c r="AG313" i="27"/>
  <c r="AH313" i="27"/>
  <c r="AI313" i="27"/>
  <c r="AJ313" i="27"/>
  <c r="AK313" i="27"/>
  <c r="AL313" i="27"/>
  <c r="AM313" i="27"/>
  <c r="AN313" i="27"/>
  <c r="AO313" i="27"/>
  <c r="AP313" i="27"/>
  <c r="AQ313" i="27"/>
  <c r="AR313" i="27"/>
  <c r="Y314" i="27"/>
  <c r="Z314" i="27" s="1"/>
  <c r="AB314" i="27"/>
  <c r="AC314" i="27"/>
  <c r="AD314" i="27"/>
  <c r="AE314" i="27"/>
  <c r="AF314" i="27"/>
  <c r="AG314" i="27"/>
  <c r="AH314" i="27"/>
  <c r="AI314" i="27"/>
  <c r="AJ314" i="27"/>
  <c r="AK314" i="27"/>
  <c r="AL314" i="27"/>
  <c r="AM314" i="27"/>
  <c r="AN314" i="27"/>
  <c r="AO314" i="27"/>
  <c r="AP314" i="27"/>
  <c r="AQ314" i="27"/>
  <c r="AR314" i="27"/>
  <c r="Y315" i="27"/>
  <c r="AA315" i="27" s="1"/>
  <c r="AB315" i="27"/>
  <c r="AC315" i="27"/>
  <c r="AD315" i="27"/>
  <c r="AE315" i="27"/>
  <c r="AF315" i="27"/>
  <c r="AG315" i="27"/>
  <c r="AH315" i="27"/>
  <c r="AI315" i="27"/>
  <c r="AJ315" i="27"/>
  <c r="AK315" i="27"/>
  <c r="AL315" i="27"/>
  <c r="AM315" i="27"/>
  <c r="AN315" i="27"/>
  <c r="AO315" i="27"/>
  <c r="AP315" i="27"/>
  <c r="AQ315" i="27"/>
  <c r="AR315" i="27"/>
  <c r="Y316" i="27"/>
  <c r="Z316" i="27" s="1"/>
  <c r="AB316" i="27"/>
  <c r="AC316" i="27"/>
  <c r="AD316" i="27"/>
  <c r="AE316" i="27"/>
  <c r="AF316" i="27"/>
  <c r="AG316" i="27"/>
  <c r="AH316" i="27"/>
  <c r="AI316" i="27"/>
  <c r="AJ316" i="27"/>
  <c r="AK316" i="27"/>
  <c r="AL316" i="27"/>
  <c r="AM316" i="27"/>
  <c r="AN316" i="27"/>
  <c r="AO316" i="27"/>
  <c r="AP316" i="27"/>
  <c r="AQ316" i="27"/>
  <c r="AR316" i="27"/>
  <c r="Y317" i="27"/>
  <c r="AA317" i="27" s="1"/>
  <c r="AB317" i="27"/>
  <c r="AC317" i="27"/>
  <c r="AD317" i="27"/>
  <c r="AE317" i="27"/>
  <c r="AF317" i="27"/>
  <c r="AG317" i="27"/>
  <c r="AH317" i="27"/>
  <c r="AI317" i="27"/>
  <c r="AJ317" i="27"/>
  <c r="AK317" i="27"/>
  <c r="AL317" i="27"/>
  <c r="AM317" i="27"/>
  <c r="AN317" i="27"/>
  <c r="AO317" i="27"/>
  <c r="AP317" i="27"/>
  <c r="AQ317" i="27"/>
  <c r="AR317" i="27"/>
  <c r="Y318" i="27"/>
  <c r="AB318" i="27"/>
  <c r="AC318" i="27"/>
  <c r="AD318" i="27"/>
  <c r="AE318" i="27"/>
  <c r="AF318" i="27"/>
  <c r="AG318" i="27"/>
  <c r="AH318" i="27"/>
  <c r="AI318" i="27"/>
  <c r="AJ318" i="27"/>
  <c r="AK318" i="27"/>
  <c r="AL318" i="27"/>
  <c r="AM318" i="27"/>
  <c r="AN318" i="27"/>
  <c r="AO318" i="27"/>
  <c r="AP318" i="27"/>
  <c r="AQ318" i="27"/>
  <c r="AR318" i="27"/>
  <c r="Y319" i="27"/>
  <c r="Z319" i="27" s="1"/>
  <c r="AB319" i="27"/>
  <c r="AC319" i="27"/>
  <c r="AD319" i="27"/>
  <c r="AE319" i="27"/>
  <c r="AF319" i="27"/>
  <c r="AG319" i="27"/>
  <c r="AH319" i="27"/>
  <c r="AI319" i="27"/>
  <c r="AJ319" i="27"/>
  <c r="AK319" i="27"/>
  <c r="AL319" i="27"/>
  <c r="AM319" i="27"/>
  <c r="AN319" i="27"/>
  <c r="AO319" i="27"/>
  <c r="AP319" i="27"/>
  <c r="AQ319" i="27"/>
  <c r="AR319" i="27"/>
  <c r="Y320" i="27"/>
  <c r="AA320" i="27" s="1"/>
  <c r="AB320" i="27"/>
  <c r="AC320" i="27"/>
  <c r="AD320" i="27"/>
  <c r="AE320" i="27"/>
  <c r="AF320" i="27"/>
  <c r="AG320" i="27"/>
  <c r="AH320" i="27"/>
  <c r="AI320" i="27"/>
  <c r="AJ320" i="27"/>
  <c r="AK320" i="27"/>
  <c r="AL320" i="27"/>
  <c r="AM320" i="27"/>
  <c r="AN320" i="27"/>
  <c r="AO320" i="27"/>
  <c r="AP320" i="27"/>
  <c r="AQ320" i="27"/>
  <c r="AR320" i="27"/>
  <c r="Y321" i="27"/>
  <c r="AB321" i="27"/>
  <c r="AC321" i="27"/>
  <c r="AD321" i="27"/>
  <c r="AE321" i="27"/>
  <c r="AF321" i="27"/>
  <c r="AG321" i="27"/>
  <c r="AH321" i="27"/>
  <c r="AI321" i="27"/>
  <c r="AJ321" i="27"/>
  <c r="AK321" i="27"/>
  <c r="AL321" i="27"/>
  <c r="AM321" i="27"/>
  <c r="AN321" i="27"/>
  <c r="AO321" i="27"/>
  <c r="AP321" i="27"/>
  <c r="AQ321" i="27"/>
  <c r="AR321" i="27"/>
  <c r="Y322" i="27"/>
  <c r="AA322" i="27" s="1"/>
  <c r="AB322" i="27"/>
  <c r="AC322" i="27"/>
  <c r="AD322" i="27"/>
  <c r="AE322" i="27"/>
  <c r="AF322" i="27"/>
  <c r="AG322" i="27"/>
  <c r="AH322" i="27"/>
  <c r="AI322" i="27"/>
  <c r="AJ322" i="27"/>
  <c r="AK322" i="27"/>
  <c r="AL322" i="27"/>
  <c r="AM322" i="27"/>
  <c r="AN322" i="27"/>
  <c r="AO322" i="27"/>
  <c r="AP322" i="27"/>
  <c r="AQ322" i="27"/>
  <c r="AR322" i="27"/>
  <c r="Y323" i="27"/>
  <c r="AA323" i="27" s="1"/>
  <c r="AB323" i="27"/>
  <c r="AC323" i="27"/>
  <c r="AD323" i="27"/>
  <c r="AE323" i="27"/>
  <c r="AF323" i="27"/>
  <c r="AG323" i="27"/>
  <c r="AH323" i="27"/>
  <c r="AI323" i="27"/>
  <c r="AJ323" i="27"/>
  <c r="AK323" i="27"/>
  <c r="AL323" i="27"/>
  <c r="AM323" i="27"/>
  <c r="AN323" i="27"/>
  <c r="AO323" i="27"/>
  <c r="AP323" i="27"/>
  <c r="AQ323" i="27"/>
  <c r="AR323" i="27"/>
  <c r="Y324" i="27"/>
  <c r="AA324" i="27" s="1"/>
  <c r="AB324" i="27"/>
  <c r="AC324" i="27"/>
  <c r="AD324" i="27"/>
  <c r="AE324" i="27"/>
  <c r="AF324" i="27"/>
  <c r="AG324" i="27"/>
  <c r="AH324" i="27"/>
  <c r="AI324" i="27"/>
  <c r="AJ324" i="27"/>
  <c r="AK324" i="27"/>
  <c r="AL324" i="27"/>
  <c r="AM324" i="27"/>
  <c r="AN324" i="27"/>
  <c r="AO324" i="27"/>
  <c r="AP324" i="27"/>
  <c r="AQ324" i="27"/>
  <c r="AR324" i="27"/>
  <c r="Y325" i="27"/>
  <c r="AB325" i="27"/>
  <c r="AC325" i="27"/>
  <c r="AD325" i="27"/>
  <c r="AE325" i="27"/>
  <c r="AF325" i="27"/>
  <c r="AG325" i="27"/>
  <c r="AH325" i="27"/>
  <c r="AI325" i="27"/>
  <c r="AJ325" i="27"/>
  <c r="AK325" i="27"/>
  <c r="AL325" i="27"/>
  <c r="AM325" i="27"/>
  <c r="AN325" i="27"/>
  <c r="AO325" i="27"/>
  <c r="AP325" i="27"/>
  <c r="AQ325" i="27"/>
  <c r="AR325" i="27"/>
  <c r="Y326" i="27"/>
  <c r="AA326" i="27" s="1"/>
  <c r="AB326" i="27"/>
  <c r="AC326" i="27"/>
  <c r="AD326" i="27"/>
  <c r="AE326" i="27"/>
  <c r="AF326" i="27"/>
  <c r="AG326" i="27"/>
  <c r="AH326" i="27"/>
  <c r="AI326" i="27"/>
  <c r="AJ326" i="27"/>
  <c r="AK326" i="27"/>
  <c r="AL326" i="27"/>
  <c r="AM326" i="27"/>
  <c r="AN326" i="27"/>
  <c r="AO326" i="27"/>
  <c r="AP326" i="27"/>
  <c r="AQ326" i="27"/>
  <c r="AR326" i="27"/>
  <c r="Y327" i="27"/>
  <c r="AA327" i="27" s="1"/>
  <c r="AB327" i="27"/>
  <c r="AC327" i="27"/>
  <c r="AD327" i="27"/>
  <c r="AE327" i="27"/>
  <c r="AF327" i="27"/>
  <c r="AG327" i="27"/>
  <c r="AH327" i="27"/>
  <c r="AI327" i="27"/>
  <c r="AJ327" i="27"/>
  <c r="AK327" i="27"/>
  <c r="AL327" i="27"/>
  <c r="AM327" i="27"/>
  <c r="AN327" i="27"/>
  <c r="AO327" i="27"/>
  <c r="AP327" i="27"/>
  <c r="AQ327" i="27"/>
  <c r="AR327" i="27"/>
  <c r="Y328" i="27"/>
  <c r="AA328" i="27" s="1"/>
  <c r="AB328" i="27"/>
  <c r="AC328" i="27"/>
  <c r="AD328" i="27"/>
  <c r="AE328" i="27"/>
  <c r="AF328" i="27"/>
  <c r="AG328" i="27"/>
  <c r="AH328" i="27"/>
  <c r="AI328" i="27"/>
  <c r="AJ328" i="27"/>
  <c r="AK328" i="27"/>
  <c r="AL328" i="27"/>
  <c r="AM328" i="27"/>
  <c r="AN328" i="27"/>
  <c r="AO328" i="27"/>
  <c r="AP328" i="27"/>
  <c r="AQ328" i="27"/>
  <c r="AR328" i="27"/>
  <c r="Y329" i="27"/>
  <c r="Z329" i="27" s="1"/>
  <c r="AB329" i="27"/>
  <c r="AC329" i="27"/>
  <c r="AD329" i="27"/>
  <c r="AE329" i="27"/>
  <c r="AF329" i="27"/>
  <c r="AG329" i="27"/>
  <c r="AH329" i="27"/>
  <c r="AI329" i="27"/>
  <c r="AJ329" i="27"/>
  <c r="AK329" i="27"/>
  <c r="AL329" i="27"/>
  <c r="AM329" i="27"/>
  <c r="AN329" i="27"/>
  <c r="AO329" i="27"/>
  <c r="AP329" i="27"/>
  <c r="AQ329" i="27"/>
  <c r="AR329" i="27"/>
  <c r="Y330" i="27"/>
  <c r="AA330" i="27" s="1"/>
  <c r="AB330" i="27"/>
  <c r="AC330" i="27"/>
  <c r="AD330" i="27"/>
  <c r="AE330" i="27"/>
  <c r="AF330" i="27"/>
  <c r="AG330" i="27"/>
  <c r="AH330" i="27"/>
  <c r="AI330" i="27"/>
  <c r="AJ330" i="27"/>
  <c r="AK330" i="27"/>
  <c r="AL330" i="27"/>
  <c r="AM330" i="27"/>
  <c r="AN330" i="27"/>
  <c r="AO330" i="27"/>
  <c r="AP330" i="27"/>
  <c r="AQ330" i="27"/>
  <c r="AR330" i="27"/>
  <c r="Y331" i="27"/>
  <c r="AA331" i="27" s="1"/>
  <c r="AB331" i="27"/>
  <c r="AC331" i="27"/>
  <c r="AD331" i="27"/>
  <c r="AE331" i="27"/>
  <c r="AF331" i="27"/>
  <c r="AG331" i="27"/>
  <c r="AH331" i="27"/>
  <c r="AI331" i="27"/>
  <c r="AJ331" i="27"/>
  <c r="AK331" i="27"/>
  <c r="AL331" i="27"/>
  <c r="AM331" i="27"/>
  <c r="AN331" i="27"/>
  <c r="AO331" i="27"/>
  <c r="AP331" i="27"/>
  <c r="AQ331" i="27"/>
  <c r="AR331" i="27"/>
  <c r="Y332" i="27"/>
  <c r="Z332" i="27" s="1"/>
  <c r="AB332" i="27"/>
  <c r="AC332" i="27"/>
  <c r="AD332" i="27"/>
  <c r="AE332" i="27"/>
  <c r="AF332" i="27"/>
  <c r="AG332" i="27"/>
  <c r="AH332" i="27"/>
  <c r="AI332" i="27"/>
  <c r="AJ332" i="27"/>
  <c r="AK332" i="27"/>
  <c r="AL332" i="27"/>
  <c r="AM332" i="27"/>
  <c r="AN332" i="27"/>
  <c r="AO332" i="27"/>
  <c r="AP332" i="27"/>
  <c r="AQ332" i="27"/>
  <c r="AR332" i="27"/>
  <c r="Y333" i="27"/>
  <c r="AA333" i="27" s="1"/>
  <c r="AB333" i="27"/>
  <c r="AC333" i="27"/>
  <c r="AD333" i="27"/>
  <c r="AE333" i="27"/>
  <c r="AF333" i="27"/>
  <c r="AG333" i="27"/>
  <c r="AH333" i="27"/>
  <c r="AI333" i="27"/>
  <c r="AJ333" i="27"/>
  <c r="AK333" i="27"/>
  <c r="AL333" i="27"/>
  <c r="AM333" i="27"/>
  <c r="AN333" i="27"/>
  <c r="AO333" i="27"/>
  <c r="AP333" i="27"/>
  <c r="AQ333" i="27"/>
  <c r="AR333" i="27"/>
  <c r="Y334" i="27"/>
  <c r="AB334" i="27"/>
  <c r="AC334" i="27"/>
  <c r="AD334" i="27"/>
  <c r="AE334" i="27"/>
  <c r="AF334" i="27"/>
  <c r="AG334" i="27"/>
  <c r="AH334" i="27"/>
  <c r="AI334" i="27"/>
  <c r="AJ334" i="27"/>
  <c r="AK334" i="27"/>
  <c r="AL334" i="27"/>
  <c r="AM334" i="27"/>
  <c r="AN334" i="27"/>
  <c r="AO334" i="27"/>
  <c r="AP334" i="27"/>
  <c r="AQ334" i="27"/>
  <c r="AR334" i="27"/>
  <c r="Y335" i="27"/>
  <c r="AA335" i="27" s="1"/>
  <c r="AB335" i="27"/>
  <c r="AC335" i="27"/>
  <c r="AD335" i="27"/>
  <c r="AE335" i="27"/>
  <c r="AF335" i="27"/>
  <c r="AG335" i="27"/>
  <c r="AH335" i="27"/>
  <c r="AI335" i="27"/>
  <c r="AJ335" i="27"/>
  <c r="AK335" i="27"/>
  <c r="AL335" i="27"/>
  <c r="AM335" i="27"/>
  <c r="AN335" i="27"/>
  <c r="AO335" i="27"/>
  <c r="AP335" i="27"/>
  <c r="AQ335" i="27"/>
  <c r="AR335" i="27"/>
  <c r="Y336" i="27"/>
  <c r="Z336" i="27" s="1"/>
  <c r="AB336" i="27"/>
  <c r="AC336" i="27"/>
  <c r="AD336" i="27"/>
  <c r="AE336" i="27"/>
  <c r="AF336" i="27"/>
  <c r="AG336" i="27"/>
  <c r="AH336" i="27"/>
  <c r="AI336" i="27"/>
  <c r="AJ336" i="27"/>
  <c r="AK336" i="27"/>
  <c r="AL336" i="27"/>
  <c r="AM336" i="27"/>
  <c r="AN336" i="27"/>
  <c r="AO336" i="27"/>
  <c r="AP336" i="27"/>
  <c r="AQ336" i="27"/>
  <c r="AR336" i="27"/>
  <c r="Y337" i="27"/>
  <c r="AA337" i="27" s="1"/>
  <c r="AB337" i="27"/>
  <c r="AC337" i="27"/>
  <c r="AD337" i="27"/>
  <c r="AE337" i="27"/>
  <c r="AF337" i="27"/>
  <c r="AG337" i="27"/>
  <c r="AH337" i="27"/>
  <c r="AI337" i="27"/>
  <c r="AJ337" i="27"/>
  <c r="AK337" i="27"/>
  <c r="AL337" i="27"/>
  <c r="AM337" i="27"/>
  <c r="AN337" i="27"/>
  <c r="AO337" i="27"/>
  <c r="AP337" i="27"/>
  <c r="AQ337" i="27"/>
  <c r="AR337" i="27"/>
  <c r="Y338" i="27"/>
  <c r="AB338" i="27"/>
  <c r="AC338" i="27"/>
  <c r="AD338" i="27"/>
  <c r="AE338" i="27"/>
  <c r="AF338" i="27"/>
  <c r="AG338" i="27"/>
  <c r="AH338" i="27"/>
  <c r="AI338" i="27"/>
  <c r="AJ338" i="27"/>
  <c r="AK338" i="27"/>
  <c r="AL338" i="27"/>
  <c r="AM338" i="27"/>
  <c r="AN338" i="27"/>
  <c r="AO338" i="27"/>
  <c r="AP338" i="27"/>
  <c r="AQ338" i="27"/>
  <c r="AR338" i="27"/>
  <c r="Y339" i="27"/>
  <c r="AB339" i="27"/>
  <c r="AC339" i="27"/>
  <c r="AD339" i="27"/>
  <c r="AE339" i="27"/>
  <c r="AF339" i="27"/>
  <c r="AG339" i="27"/>
  <c r="AH339" i="27"/>
  <c r="AI339" i="27"/>
  <c r="AJ339" i="27"/>
  <c r="AK339" i="27"/>
  <c r="AL339" i="27"/>
  <c r="AM339" i="27"/>
  <c r="AN339" i="27"/>
  <c r="AO339" i="27"/>
  <c r="AP339" i="27"/>
  <c r="AQ339" i="27"/>
  <c r="AR339" i="27"/>
  <c r="Y340" i="27"/>
  <c r="Z340" i="27" s="1"/>
  <c r="AB340" i="27"/>
  <c r="AC340" i="27"/>
  <c r="AD340" i="27"/>
  <c r="AE340" i="27"/>
  <c r="AF340" i="27"/>
  <c r="AG340" i="27"/>
  <c r="AH340" i="27"/>
  <c r="AI340" i="27"/>
  <c r="AJ340" i="27"/>
  <c r="AK340" i="27"/>
  <c r="AL340" i="27"/>
  <c r="AM340" i="27"/>
  <c r="AN340" i="27"/>
  <c r="AO340" i="27"/>
  <c r="AP340" i="27"/>
  <c r="AQ340" i="27"/>
  <c r="AR340" i="27"/>
  <c r="Y341" i="27"/>
  <c r="AB341" i="27"/>
  <c r="AC341" i="27"/>
  <c r="AD341" i="27"/>
  <c r="AE341" i="27"/>
  <c r="AF341" i="27"/>
  <c r="AG341" i="27"/>
  <c r="AH341" i="27"/>
  <c r="AI341" i="27"/>
  <c r="AJ341" i="27"/>
  <c r="AK341" i="27"/>
  <c r="AL341" i="27"/>
  <c r="AM341" i="27"/>
  <c r="AN341" i="27"/>
  <c r="AO341" i="27"/>
  <c r="AP341" i="27"/>
  <c r="AQ341" i="27"/>
  <c r="AR341" i="27"/>
  <c r="Y342" i="27"/>
  <c r="Z342" i="27" s="1"/>
  <c r="AB342" i="27"/>
  <c r="AC342" i="27"/>
  <c r="AD342" i="27"/>
  <c r="AE342" i="27"/>
  <c r="AF342" i="27"/>
  <c r="AG342" i="27"/>
  <c r="AH342" i="27"/>
  <c r="AI342" i="27"/>
  <c r="AJ342" i="27"/>
  <c r="AK342" i="27"/>
  <c r="AL342" i="27"/>
  <c r="AM342" i="27"/>
  <c r="AN342" i="27"/>
  <c r="AO342" i="27"/>
  <c r="AP342" i="27"/>
  <c r="AQ342" i="27"/>
  <c r="AR342" i="27"/>
  <c r="Y343" i="27"/>
  <c r="AB343" i="27"/>
  <c r="AC343" i="27"/>
  <c r="AD343" i="27"/>
  <c r="AE343" i="27"/>
  <c r="AF343" i="27"/>
  <c r="AG343" i="27"/>
  <c r="AH343" i="27"/>
  <c r="AI343" i="27"/>
  <c r="AJ343" i="27"/>
  <c r="AK343" i="27"/>
  <c r="AL343" i="27"/>
  <c r="AM343" i="27"/>
  <c r="AN343" i="27"/>
  <c r="AO343" i="27"/>
  <c r="AP343" i="27"/>
  <c r="AQ343" i="27"/>
  <c r="AR343" i="27"/>
  <c r="Y344" i="27"/>
  <c r="Z344" i="27" s="1"/>
  <c r="AB344" i="27"/>
  <c r="AC344" i="27"/>
  <c r="AD344" i="27"/>
  <c r="AE344" i="27"/>
  <c r="AF344" i="27"/>
  <c r="AG344" i="27"/>
  <c r="AH344" i="27"/>
  <c r="AI344" i="27"/>
  <c r="AJ344" i="27"/>
  <c r="AK344" i="27"/>
  <c r="AL344" i="27"/>
  <c r="AM344" i="27"/>
  <c r="AN344" i="27"/>
  <c r="AO344" i="27"/>
  <c r="AP344" i="27"/>
  <c r="AQ344" i="27"/>
  <c r="AR344" i="27"/>
  <c r="Y345" i="27"/>
  <c r="AA345" i="27" s="1"/>
  <c r="AB345" i="27"/>
  <c r="AC345" i="27"/>
  <c r="AD345" i="27"/>
  <c r="AE345" i="27"/>
  <c r="AF345" i="27"/>
  <c r="AG345" i="27"/>
  <c r="AH345" i="27"/>
  <c r="AI345" i="27"/>
  <c r="AJ345" i="27"/>
  <c r="AK345" i="27"/>
  <c r="AL345" i="27"/>
  <c r="AM345" i="27"/>
  <c r="AN345" i="27"/>
  <c r="AO345" i="27"/>
  <c r="AP345" i="27"/>
  <c r="AQ345" i="27"/>
  <c r="AR345" i="27"/>
  <c r="Y346" i="27"/>
  <c r="Z346" i="27" s="1"/>
  <c r="AB346" i="27"/>
  <c r="AC346" i="27"/>
  <c r="AD346" i="27"/>
  <c r="AE346" i="27"/>
  <c r="AF346" i="27"/>
  <c r="AG346" i="27"/>
  <c r="AH346" i="27"/>
  <c r="AI346" i="27"/>
  <c r="AJ346" i="27"/>
  <c r="AK346" i="27"/>
  <c r="AL346" i="27"/>
  <c r="AM346" i="27"/>
  <c r="AN346" i="27"/>
  <c r="AO346" i="27"/>
  <c r="AP346" i="27"/>
  <c r="AQ346" i="27"/>
  <c r="AR346" i="27"/>
  <c r="Y347" i="27"/>
  <c r="AA347" i="27" s="1"/>
  <c r="AB347" i="27"/>
  <c r="AC347" i="27"/>
  <c r="AD347" i="27"/>
  <c r="AE347" i="27"/>
  <c r="AF347" i="27"/>
  <c r="AG347" i="27"/>
  <c r="AH347" i="27"/>
  <c r="AI347" i="27"/>
  <c r="AJ347" i="27"/>
  <c r="AK347" i="27"/>
  <c r="AL347" i="27"/>
  <c r="AM347" i="27"/>
  <c r="AN347" i="27"/>
  <c r="AO347" i="27"/>
  <c r="AP347" i="27"/>
  <c r="AQ347" i="27"/>
  <c r="AR347" i="27"/>
  <c r="Y348" i="27"/>
  <c r="Z348" i="27" s="1"/>
  <c r="AB348" i="27"/>
  <c r="AC348" i="27"/>
  <c r="AD348" i="27"/>
  <c r="AE348" i="27"/>
  <c r="AF348" i="27"/>
  <c r="AG348" i="27"/>
  <c r="AH348" i="27"/>
  <c r="AI348" i="27"/>
  <c r="AJ348" i="27"/>
  <c r="AK348" i="27"/>
  <c r="AL348" i="27"/>
  <c r="AM348" i="27"/>
  <c r="AN348" i="27"/>
  <c r="AO348" i="27"/>
  <c r="AP348" i="27"/>
  <c r="AQ348" i="27"/>
  <c r="AR348" i="27"/>
  <c r="Y349" i="27"/>
  <c r="AB349" i="27"/>
  <c r="AC349" i="27"/>
  <c r="AD349" i="27"/>
  <c r="AE349" i="27"/>
  <c r="AF349" i="27"/>
  <c r="AG349" i="27"/>
  <c r="AH349" i="27"/>
  <c r="AI349" i="27"/>
  <c r="AJ349" i="27"/>
  <c r="AK349" i="27"/>
  <c r="AL349" i="27"/>
  <c r="AM349" i="27"/>
  <c r="AN349" i="27"/>
  <c r="AO349" i="27"/>
  <c r="AP349" i="27"/>
  <c r="AQ349" i="27"/>
  <c r="AR349" i="27"/>
  <c r="Y350" i="27"/>
  <c r="Z350" i="27" s="1"/>
  <c r="AB350" i="27"/>
  <c r="AC350" i="27"/>
  <c r="AD350" i="27"/>
  <c r="AE350" i="27"/>
  <c r="AF350" i="27"/>
  <c r="AG350" i="27"/>
  <c r="AH350" i="27"/>
  <c r="AI350" i="27"/>
  <c r="AJ350" i="27"/>
  <c r="AK350" i="27"/>
  <c r="AL350" i="27"/>
  <c r="AM350" i="27"/>
  <c r="AN350" i="27"/>
  <c r="AO350" i="27"/>
  <c r="AP350" i="27"/>
  <c r="AQ350" i="27"/>
  <c r="AR350" i="27"/>
  <c r="Y351" i="27"/>
  <c r="Z351" i="27" s="1"/>
  <c r="AB351" i="27"/>
  <c r="AC351" i="27"/>
  <c r="AD351" i="27"/>
  <c r="AE351" i="27"/>
  <c r="AF351" i="27"/>
  <c r="AG351" i="27"/>
  <c r="AH351" i="27"/>
  <c r="AI351" i="27"/>
  <c r="AJ351" i="27"/>
  <c r="AK351" i="27"/>
  <c r="AL351" i="27"/>
  <c r="AM351" i="27"/>
  <c r="AN351" i="27"/>
  <c r="AO351" i="27"/>
  <c r="AP351" i="27"/>
  <c r="AQ351" i="27"/>
  <c r="AR351" i="27"/>
  <c r="Y352" i="27"/>
  <c r="Z352" i="27" s="1"/>
  <c r="AB352" i="27"/>
  <c r="AC352" i="27"/>
  <c r="AD352" i="27"/>
  <c r="AE352" i="27"/>
  <c r="AF352" i="27"/>
  <c r="AG352" i="27"/>
  <c r="AH352" i="27"/>
  <c r="AI352" i="27"/>
  <c r="AJ352" i="27"/>
  <c r="AK352" i="27"/>
  <c r="AL352" i="27"/>
  <c r="AM352" i="27"/>
  <c r="AN352" i="27"/>
  <c r="AO352" i="27"/>
  <c r="AP352" i="27"/>
  <c r="AQ352" i="27"/>
  <c r="AR352" i="27"/>
  <c r="Y353" i="27"/>
  <c r="AA353" i="27" s="1"/>
  <c r="AB353" i="27"/>
  <c r="AC353" i="27"/>
  <c r="AD353" i="27"/>
  <c r="AE353" i="27"/>
  <c r="AF353" i="27"/>
  <c r="AG353" i="27"/>
  <c r="AH353" i="27"/>
  <c r="AI353" i="27"/>
  <c r="AJ353" i="27"/>
  <c r="AK353" i="27"/>
  <c r="AL353" i="27"/>
  <c r="AM353" i="27"/>
  <c r="AN353" i="27"/>
  <c r="AO353" i="27"/>
  <c r="AP353" i="27"/>
  <c r="AQ353" i="27"/>
  <c r="AR353" i="27"/>
  <c r="Y354" i="27"/>
  <c r="Z354" i="27" s="1"/>
  <c r="AB354" i="27"/>
  <c r="AC354" i="27"/>
  <c r="AD354" i="27"/>
  <c r="AE354" i="27"/>
  <c r="AF354" i="27"/>
  <c r="AG354" i="27"/>
  <c r="AH354" i="27"/>
  <c r="AI354" i="27"/>
  <c r="AJ354" i="27"/>
  <c r="AK354" i="27"/>
  <c r="AL354" i="27"/>
  <c r="AM354" i="27"/>
  <c r="AN354" i="27"/>
  <c r="AO354" i="27"/>
  <c r="AP354" i="27"/>
  <c r="AQ354" i="27"/>
  <c r="AR354" i="27"/>
  <c r="Y355" i="27"/>
  <c r="AB355" i="27"/>
  <c r="AC355" i="27"/>
  <c r="AD355" i="27"/>
  <c r="AE355" i="27"/>
  <c r="AF355" i="27"/>
  <c r="AG355" i="27"/>
  <c r="AH355" i="27"/>
  <c r="AI355" i="27"/>
  <c r="AJ355" i="27"/>
  <c r="AK355" i="27"/>
  <c r="AL355" i="27"/>
  <c r="AM355" i="27"/>
  <c r="AN355" i="27"/>
  <c r="AO355" i="27"/>
  <c r="AP355" i="27"/>
  <c r="AQ355" i="27"/>
  <c r="AR355" i="27"/>
  <c r="Y356" i="27"/>
  <c r="AB356" i="27"/>
  <c r="AC356" i="27"/>
  <c r="AD356" i="27"/>
  <c r="AE356" i="27"/>
  <c r="AF356" i="27"/>
  <c r="AG356" i="27"/>
  <c r="AH356" i="27"/>
  <c r="AI356" i="27"/>
  <c r="AJ356" i="27"/>
  <c r="AK356" i="27"/>
  <c r="AL356" i="27"/>
  <c r="AM356" i="27"/>
  <c r="AN356" i="27"/>
  <c r="AO356" i="27"/>
  <c r="AP356" i="27"/>
  <c r="AQ356" i="27"/>
  <c r="AR356" i="27"/>
  <c r="Y357" i="27"/>
  <c r="Z357" i="27" s="1"/>
  <c r="AB357" i="27"/>
  <c r="AC357" i="27"/>
  <c r="AD357" i="27"/>
  <c r="AE357" i="27"/>
  <c r="AF357" i="27"/>
  <c r="AG357" i="27"/>
  <c r="AH357" i="27"/>
  <c r="AI357" i="27"/>
  <c r="AJ357" i="27"/>
  <c r="AK357" i="27"/>
  <c r="AL357" i="27"/>
  <c r="AM357" i="27"/>
  <c r="AN357" i="27"/>
  <c r="AO357" i="27"/>
  <c r="AP357" i="27"/>
  <c r="AQ357" i="27"/>
  <c r="AR357" i="27"/>
  <c r="Y358" i="27"/>
  <c r="AB358" i="27"/>
  <c r="AC358" i="27"/>
  <c r="AD358" i="27"/>
  <c r="AE358" i="27"/>
  <c r="AF358" i="27"/>
  <c r="AG358" i="27"/>
  <c r="AH358" i="27"/>
  <c r="AI358" i="27"/>
  <c r="AJ358" i="27"/>
  <c r="AK358" i="27"/>
  <c r="AL358" i="27"/>
  <c r="AM358" i="27"/>
  <c r="AN358" i="27"/>
  <c r="AO358" i="27"/>
  <c r="AP358" i="27"/>
  <c r="AQ358" i="27"/>
  <c r="AR358" i="27"/>
  <c r="Y359" i="27"/>
  <c r="Z359" i="27" s="1"/>
  <c r="AB359" i="27"/>
  <c r="AC359" i="27"/>
  <c r="AD359" i="27"/>
  <c r="AE359" i="27"/>
  <c r="AF359" i="27"/>
  <c r="AG359" i="27"/>
  <c r="AH359" i="27"/>
  <c r="AI359" i="27"/>
  <c r="AJ359" i="27"/>
  <c r="AK359" i="27"/>
  <c r="AL359" i="27"/>
  <c r="AM359" i="27"/>
  <c r="AN359" i="27"/>
  <c r="AO359" i="27"/>
  <c r="AP359" i="27"/>
  <c r="AQ359" i="27"/>
  <c r="AR359" i="27"/>
  <c r="Y360" i="27"/>
  <c r="Z360" i="27" s="1"/>
  <c r="AB360" i="27"/>
  <c r="AC360" i="27"/>
  <c r="AD360" i="27"/>
  <c r="AE360" i="27"/>
  <c r="AF360" i="27"/>
  <c r="AG360" i="27"/>
  <c r="AH360" i="27"/>
  <c r="AI360" i="27"/>
  <c r="AJ360" i="27"/>
  <c r="AK360" i="27"/>
  <c r="AL360" i="27"/>
  <c r="AM360" i="27"/>
  <c r="AN360" i="27"/>
  <c r="AO360" i="27"/>
  <c r="AP360" i="27"/>
  <c r="AQ360" i="27"/>
  <c r="AR360" i="27"/>
  <c r="Y361" i="27"/>
  <c r="Z361" i="27" s="1"/>
  <c r="AB361" i="27"/>
  <c r="AC361" i="27"/>
  <c r="AD361" i="27"/>
  <c r="AE361" i="27"/>
  <c r="AF361" i="27"/>
  <c r="AG361" i="27"/>
  <c r="AH361" i="27"/>
  <c r="AI361" i="27"/>
  <c r="AJ361" i="27"/>
  <c r="AK361" i="27"/>
  <c r="AL361" i="27"/>
  <c r="AM361" i="27"/>
  <c r="AN361" i="27"/>
  <c r="AO361" i="27"/>
  <c r="AP361" i="27"/>
  <c r="AQ361" i="27"/>
  <c r="AR361" i="27"/>
  <c r="Y362" i="27"/>
  <c r="AA362" i="27" s="1"/>
  <c r="AB362" i="27"/>
  <c r="AC362" i="27"/>
  <c r="AD362" i="27"/>
  <c r="AE362" i="27"/>
  <c r="AF362" i="27"/>
  <c r="AG362" i="27"/>
  <c r="AH362" i="27"/>
  <c r="AI362" i="27"/>
  <c r="AJ362" i="27"/>
  <c r="AK362" i="27"/>
  <c r="AL362" i="27"/>
  <c r="AM362" i="27"/>
  <c r="AN362" i="27"/>
  <c r="AO362" i="27"/>
  <c r="AP362" i="27"/>
  <c r="AQ362" i="27"/>
  <c r="AR362" i="27"/>
  <c r="Y363" i="27"/>
  <c r="AB363" i="27"/>
  <c r="AC363" i="27"/>
  <c r="AD363" i="27"/>
  <c r="AE363" i="27"/>
  <c r="AF363" i="27"/>
  <c r="AG363" i="27"/>
  <c r="AH363" i="27"/>
  <c r="AI363" i="27"/>
  <c r="AJ363" i="27"/>
  <c r="AK363" i="27"/>
  <c r="AL363" i="27"/>
  <c r="AM363" i="27"/>
  <c r="AN363" i="27"/>
  <c r="AO363" i="27"/>
  <c r="AP363" i="27"/>
  <c r="AQ363" i="27"/>
  <c r="AR363" i="27"/>
  <c r="Y364" i="27"/>
  <c r="AA364" i="27" s="1"/>
  <c r="AB364" i="27"/>
  <c r="AC364" i="27"/>
  <c r="AD364" i="27"/>
  <c r="AE364" i="27"/>
  <c r="AF364" i="27"/>
  <c r="AG364" i="27"/>
  <c r="AH364" i="27"/>
  <c r="AI364" i="27"/>
  <c r="AJ364" i="27"/>
  <c r="AK364" i="27"/>
  <c r="AL364" i="27"/>
  <c r="AM364" i="27"/>
  <c r="AN364" i="27"/>
  <c r="AO364" i="27"/>
  <c r="AP364" i="27"/>
  <c r="AQ364" i="27"/>
  <c r="AR364" i="27"/>
  <c r="Y365" i="27"/>
  <c r="AB365" i="27"/>
  <c r="AC365" i="27"/>
  <c r="AD365" i="27"/>
  <c r="AE365" i="27"/>
  <c r="AF365" i="27"/>
  <c r="AG365" i="27"/>
  <c r="AH365" i="27"/>
  <c r="AI365" i="27"/>
  <c r="AJ365" i="27"/>
  <c r="AK365" i="27"/>
  <c r="AL365" i="27"/>
  <c r="AM365" i="27"/>
  <c r="AN365" i="27"/>
  <c r="AO365" i="27"/>
  <c r="AP365" i="27"/>
  <c r="AQ365" i="27"/>
  <c r="AR365" i="27"/>
  <c r="Y366" i="27"/>
  <c r="AB366" i="27"/>
  <c r="AC366" i="27"/>
  <c r="AD366" i="27"/>
  <c r="AE366" i="27"/>
  <c r="AF366" i="27"/>
  <c r="AG366" i="27"/>
  <c r="AH366" i="27"/>
  <c r="AI366" i="27"/>
  <c r="AJ366" i="27"/>
  <c r="AK366" i="27"/>
  <c r="AL366" i="27"/>
  <c r="AM366" i="27"/>
  <c r="AN366" i="27"/>
  <c r="AO366" i="27"/>
  <c r="AP366" i="27"/>
  <c r="AQ366" i="27"/>
  <c r="AR366" i="27"/>
  <c r="Y367" i="27"/>
  <c r="Z367" i="27" s="1"/>
  <c r="AB367" i="27"/>
  <c r="AC367" i="27"/>
  <c r="AD367" i="27"/>
  <c r="AE367" i="27"/>
  <c r="AF367" i="27"/>
  <c r="AG367" i="27"/>
  <c r="AH367" i="27"/>
  <c r="AI367" i="27"/>
  <c r="AJ367" i="27"/>
  <c r="AK367" i="27"/>
  <c r="AL367" i="27"/>
  <c r="AM367" i="27"/>
  <c r="AN367" i="27"/>
  <c r="AO367" i="27"/>
  <c r="AP367" i="27"/>
  <c r="AQ367" i="27"/>
  <c r="AR367" i="27"/>
  <c r="Y368" i="27"/>
  <c r="Z368" i="27" s="1"/>
  <c r="AB368" i="27"/>
  <c r="AC368" i="27"/>
  <c r="AD368" i="27"/>
  <c r="AE368" i="27"/>
  <c r="AF368" i="27"/>
  <c r="AG368" i="27"/>
  <c r="AH368" i="27"/>
  <c r="AI368" i="27"/>
  <c r="AJ368" i="27"/>
  <c r="AK368" i="27"/>
  <c r="AL368" i="27"/>
  <c r="AM368" i="27"/>
  <c r="AN368" i="27"/>
  <c r="AO368" i="27"/>
  <c r="AP368" i="27"/>
  <c r="AQ368" i="27"/>
  <c r="AR368" i="27"/>
  <c r="Y369" i="27"/>
  <c r="AA369" i="27" s="1"/>
  <c r="AB369" i="27"/>
  <c r="AC369" i="27"/>
  <c r="AD369" i="27"/>
  <c r="AE369" i="27"/>
  <c r="AF369" i="27"/>
  <c r="AG369" i="27"/>
  <c r="AH369" i="27"/>
  <c r="AI369" i="27"/>
  <c r="AJ369" i="27"/>
  <c r="AK369" i="27"/>
  <c r="AL369" i="27"/>
  <c r="AM369" i="27"/>
  <c r="AN369" i="27"/>
  <c r="AO369" i="27"/>
  <c r="AP369" i="27"/>
  <c r="AQ369" i="27"/>
  <c r="AR369" i="27"/>
  <c r="Y370" i="27"/>
  <c r="AB370" i="27"/>
  <c r="AC370" i="27"/>
  <c r="AD370" i="27"/>
  <c r="AE370" i="27"/>
  <c r="AF370" i="27"/>
  <c r="AG370" i="27"/>
  <c r="AH370" i="27"/>
  <c r="AI370" i="27"/>
  <c r="AJ370" i="27"/>
  <c r="AK370" i="27"/>
  <c r="AL370" i="27"/>
  <c r="AM370" i="27"/>
  <c r="AN370" i="27"/>
  <c r="AO370" i="27"/>
  <c r="AP370" i="27"/>
  <c r="AQ370" i="27"/>
  <c r="AR370" i="27"/>
  <c r="Y371" i="27"/>
  <c r="AB371" i="27"/>
  <c r="AC371" i="27"/>
  <c r="AD371" i="27"/>
  <c r="AE371" i="27"/>
  <c r="AF371" i="27"/>
  <c r="AG371" i="27"/>
  <c r="AH371" i="27"/>
  <c r="AI371" i="27"/>
  <c r="AJ371" i="27"/>
  <c r="AK371" i="27"/>
  <c r="AL371" i="27"/>
  <c r="AM371" i="27"/>
  <c r="AN371" i="27"/>
  <c r="AO371" i="27"/>
  <c r="AP371" i="27"/>
  <c r="AQ371" i="27"/>
  <c r="AR371" i="27"/>
  <c r="Y372" i="27"/>
  <c r="AB372" i="27"/>
  <c r="AC372" i="27"/>
  <c r="AD372" i="27"/>
  <c r="AE372" i="27"/>
  <c r="AF372" i="27"/>
  <c r="AG372" i="27"/>
  <c r="AH372" i="27"/>
  <c r="AI372" i="27"/>
  <c r="AJ372" i="27"/>
  <c r="AK372" i="27"/>
  <c r="AL372" i="27"/>
  <c r="AM372" i="27"/>
  <c r="AN372" i="27"/>
  <c r="AO372" i="27"/>
  <c r="AP372" i="27"/>
  <c r="AQ372" i="27"/>
  <c r="AR372" i="27"/>
  <c r="Y373" i="27"/>
  <c r="AA373" i="27" s="1"/>
  <c r="AB373" i="27"/>
  <c r="AC373" i="27"/>
  <c r="AD373" i="27"/>
  <c r="AE373" i="27"/>
  <c r="AF373" i="27"/>
  <c r="AG373" i="27"/>
  <c r="AH373" i="27"/>
  <c r="AI373" i="27"/>
  <c r="AJ373" i="27"/>
  <c r="AK373" i="27"/>
  <c r="AL373" i="27"/>
  <c r="AM373" i="27"/>
  <c r="AN373" i="27"/>
  <c r="AO373" i="27"/>
  <c r="AP373" i="27"/>
  <c r="AQ373" i="27"/>
  <c r="AR373" i="27"/>
  <c r="Y374" i="27"/>
  <c r="AB374" i="27"/>
  <c r="AC374" i="27"/>
  <c r="AD374" i="27"/>
  <c r="AE374" i="27"/>
  <c r="AF374" i="27"/>
  <c r="AG374" i="27"/>
  <c r="AH374" i="27"/>
  <c r="AI374" i="27"/>
  <c r="AJ374" i="27"/>
  <c r="AK374" i="27"/>
  <c r="AL374" i="27"/>
  <c r="AM374" i="27"/>
  <c r="AN374" i="27"/>
  <c r="AO374" i="27"/>
  <c r="AP374" i="27"/>
  <c r="AQ374" i="27"/>
  <c r="AR374" i="27"/>
  <c r="Y375" i="27"/>
  <c r="Z375" i="27" s="1"/>
  <c r="AB375" i="27"/>
  <c r="AC375" i="27"/>
  <c r="AD375" i="27"/>
  <c r="AE375" i="27"/>
  <c r="AF375" i="27"/>
  <c r="AG375" i="27"/>
  <c r="AH375" i="27"/>
  <c r="AI375" i="27"/>
  <c r="AJ375" i="27"/>
  <c r="AK375" i="27"/>
  <c r="AL375" i="27"/>
  <c r="AM375" i="27"/>
  <c r="AN375" i="27"/>
  <c r="AO375" i="27"/>
  <c r="AP375" i="27"/>
  <c r="AQ375" i="27"/>
  <c r="AR375" i="27"/>
  <c r="Y376" i="27"/>
  <c r="AB376" i="27"/>
  <c r="AC376" i="27"/>
  <c r="AD376" i="27"/>
  <c r="AE376" i="27"/>
  <c r="AF376" i="27"/>
  <c r="AG376" i="27"/>
  <c r="AH376" i="27"/>
  <c r="AI376" i="27"/>
  <c r="AJ376" i="27"/>
  <c r="AK376" i="27"/>
  <c r="AL376" i="27"/>
  <c r="AM376" i="27"/>
  <c r="AN376" i="27"/>
  <c r="AO376" i="27"/>
  <c r="AP376" i="27"/>
  <c r="AQ376" i="27"/>
  <c r="AR376" i="27"/>
  <c r="Y377" i="27"/>
  <c r="AB377" i="27"/>
  <c r="AC377" i="27"/>
  <c r="AD377" i="27"/>
  <c r="AE377" i="27"/>
  <c r="AF377" i="27"/>
  <c r="AG377" i="27"/>
  <c r="AH377" i="27"/>
  <c r="AI377" i="27"/>
  <c r="AJ377" i="27"/>
  <c r="AK377" i="27"/>
  <c r="AL377" i="27"/>
  <c r="AM377" i="27"/>
  <c r="AN377" i="27"/>
  <c r="AO377" i="27"/>
  <c r="AP377" i="27"/>
  <c r="AQ377" i="27"/>
  <c r="AR377" i="27"/>
  <c r="Y378" i="27"/>
  <c r="AA378" i="27" s="1"/>
  <c r="AB378" i="27"/>
  <c r="AC378" i="27"/>
  <c r="AD378" i="27"/>
  <c r="AE378" i="27"/>
  <c r="AF378" i="27"/>
  <c r="AG378" i="27"/>
  <c r="AH378" i="27"/>
  <c r="AI378" i="27"/>
  <c r="AJ378" i="27"/>
  <c r="AK378" i="27"/>
  <c r="AL378" i="27"/>
  <c r="AM378" i="27"/>
  <c r="AN378" i="27"/>
  <c r="AO378" i="27"/>
  <c r="AP378" i="27"/>
  <c r="AQ378" i="27"/>
  <c r="AR378" i="27"/>
  <c r="Y379" i="27"/>
  <c r="AB379" i="27"/>
  <c r="AC379" i="27"/>
  <c r="AD379" i="27"/>
  <c r="AE379" i="27"/>
  <c r="AF379" i="27"/>
  <c r="AG379" i="27"/>
  <c r="AH379" i="27"/>
  <c r="AI379" i="27"/>
  <c r="AJ379" i="27"/>
  <c r="AK379" i="27"/>
  <c r="AL379" i="27"/>
  <c r="AM379" i="27"/>
  <c r="AN379" i="27"/>
  <c r="AO379" i="27"/>
  <c r="AP379" i="27"/>
  <c r="AQ379" i="27"/>
  <c r="AR379" i="27"/>
  <c r="Y380" i="27"/>
  <c r="Z380" i="27" s="1"/>
  <c r="AB380" i="27"/>
  <c r="AC380" i="27"/>
  <c r="AD380" i="27"/>
  <c r="AE380" i="27"/>
  <c r="AF380" i="27"/>
  <c r="AG380" i="27"/>
  <c r="AH380" i="27"/>
  <c r="AI380" i="27"/>
  <c r="AJ380" i="27"/>
  <c r="AK380" i="27"/>
  <c r="AL380" i="27"/>
  <c r="AM380" i="27"/>
  <c r="AN380" i="27"/>
  <c r="AO380" i="27"/>
  <c r="AP380" i="27"/>
  <c r="AQ380" i="27"/>
  <c r="AR380" i="27"/>
  <c r="Y381" i="27"/>
  <c r="AB381" i="27"/>
  <c r="AC381" i="27"/>
  <c r="AD381" i="27"/>
  <c r="AE381" i="27"/>
  <c r="AF381" i="27"/>
  <c r="AG381" i="27"/>
  <c r="AH381" i="27"/>
  <c r="AI381" i="27"/>
  <c r="AJ381" i="27"/>
  <c r="AK381" i="27"/>
  <c r="AL381" i="27"/>
  <c r="AM381" i="27"/>
  <c r="AN381" i="27"/>
  <c r="AO381" i="27"/>
  <c r="AP381" i="27"/>
  <c r="AQ381" i="27"/>
  <c r="AR381" i="27"/>
  <c r="Y382" i="27"/>
  <c r="Z382" i="27" s="1"/>
  <c r="AB382" i="27"/>
  <c r="AC382" i="27"/>
  <c r="AD382" i="27"/>
  <c r="AE382" i="27"/>
  <c r="AF382" i="27"/>
  <c r="AG382" i="27"/>
  <c r="AH382" i="27"/>
  <c r="AI382" i="27"/>
  <c r="AJ382" i="27"/>
  <c r="AK382" i="27"/>
  <c r="AL382" i="27"/>
  <c r="AM382" i="27"/>
  <c r="AN382" i="27"/>
  <c r="AO382" i="27"/>
  <c r="AP382" i="27"/>
  <c r="AQ382" i="27"/>
  <c r="AR382" i="27"/>
  <c r="Y383" i="27"/>
  <c r="AA383" i="27" s="1"/>
  <c r="AB383" i="27"/>
  <c r="AC383" i="27"/>
  <c r="AD383" i="27"/>
  <c r="AE383" i="27"/>
  <c r="AF383" i="27"/>
  <c r="AG383" i="27"/>
  <c r="AH383" i="27"/>
  <c r="AI383" i="27"/>
  <c r="AJ383" i="27"/>
  <c r="AK383" i="27"/>
  <c r="AL383" i="27"/>
  <c r="AM383" i="27"/>
  <c r="AN383" i="27"/>
  <c r="AO383" i="27"/>
  <c r="AP383" i="27"/>
  <c r="AQ383" i="27"/>
  <c r="AR383" i="27"/>
  <c r="Y384" i="27"/>
  <c r="AB384" i="27"/>
  <c r="AC384" i="27"/>
  <c r="AD384" i="27"/>
  <c r="AE384" i="27"/>
  <c r="AF384" i="27"/>
  <c r="AG384" i="27"/>
  <c r="AH384" i="27"/>
  <c r="AI384" i="27"/>
  <c r="AJ384" i="27"/>
  <c r="AK384" i="27"/>
  <c r="AL384" i="27"/>
  <c r="AM384" i="27"/>
  <c r="AN384" i="27"/>
  <c r="AO384" i="27"/>
  <c r="AP384" i="27"/>
  <c r="AQ384" i="27"/>
  <c r="AR384" i="27"/>
  <c r="Y385" i="27"/>
  <c r="AB385" i="27"/>
  <c r="AC385" i="27"/>
  <c r="AD385" i="27"/>
  <c r="AE385" i="27"/>
  <c r="AF385" i="27"/>
  <c r="AG385" i="27"/>
  <c r="AH385" i="27"/>
  <c r="AI385" i="27"/>
  <c r="AJ385" i="27"/>
  <c r="AK385" i="27"/>
  <c r="AL385" i="27"/>
  <c r="AM385" i="27"/>
  <c r="AN385" i="27"/>
  <c r="AO385" i="27"/>
  <c r="AP385" i="27"/>
  <c r="AQ385" i="27"/>
  <c r="AR385" i="27"/>
  <c r="Y386" i="27"/>
  <c r="AB386" i="27"/>
  <c r="AC386" i="27"/>
  <c r="AD386" i="27"/>
  <c r="AE386" i="27"/>
  <c r="AF386" i="27"/>
  <c r="AG386" i="27"/>
  <c r="AH386" i="27"/>
  <c r="AI386" i="27"/>
  <c r="AJ386" i="27"/>
  <c r="AK386" i="27"/>
  <c r="AL386" i="27"/>
  <c r="AM386" i="27"/>
  <c r="AN386" i="27"/>
  <c r="AO386" i="27"/>
  <c r="AP386" i="27"/>
  <c r="AQ386" i="27"/>
  <c r="AR386" i="27"/>
  <c r="Y387" i="27"/>
  <c r="AA387" i="27" s="1"/>
  <c r="AB387" i="27"/>
  <c r="AC387" i="27"/>
  <c r="AD387" i="27"/>
  <c r="AE387" i="27"/>
  <c r="AF387" i="27"/>
  <c r="AG387" i="27"/>
  <c r="AH387" i="27"/>
  <c r="AI387" i="27"/>
  <c r="AJ387" i="27"/>
  <c r="AK387" i="27"/>
  <c r="AL387" i="27"/>
  <c r="AM387" i="27"/>
  <c r="AN387" i="27"/>
  <c r="AO387" i="27"/>
  <c r="AP387" i="27"/>
  <c r="AQ387" i="27"/>
  <c r="AR387" i="27"/>
  <c r="Y388" i="27"/>
  <c r="Z388" i="27" s="1"/>
  <c r="AB388" i="27"/>
  <c r="AC388" i="27"/>
  <c r="AD388" i="27"/>
  <c r="AE388" i="27"/>
  <c r="AF388" i="27"/>
  <c r="AG388" i="27"/>
  <c r="AH388" i="27"/>
  <c r="AI388" i="27"/>
  <c r="AJ388" i="27"/>
  <c r="AK388" i="27"/>
  <c r="AL388" i="27"/>
  <c r="AM388" i="27"/>
  <c r="AN388" i="27"/>
  <c r="AO388" i="27"/>
  <c r="AP388" i="27"/>
  <c r="AQ388" i="27"/>
  <c r="AR388" i="27"/>
  <c r="Y389" i="27"/>
  <c r="Z389" i="27" s="1"/>
  <c r="AB389" i="27"/>
  <c r="AC389" i="27"/>
  <c r="AD389" i="27"/>
  <c r="AE389" i="27"/>
  <c r="AF389" i="27"/>
  <c r="AG389" i="27"/>
  <c r="AH389" i="27"/>
  <c r="AI389" i="27"/>
  <c r="AJ389" i="27"/>
  <c r="AK389" i="27"/>
  <c r="AL389" i="27"/>
  <c r="AM389" i="27"/>
  <c r="AN389" i="27"/>
  <c r="AO389" i="27"/>
  <c r="AP389" i="27"/>
  <c r="AQ389" i="27"/>
  <c r="AR389" i="27"/>
  <c r="Y390" i="27"/>
  <c r="AB390" i="27"/>
  <c r="AC390" i="27"/>
  <c r="AD390" i="27"/>
  <c r="AE390" i="27"/>
  <c r="AF390" i="27"/>
  <c r="AG390" i="27"/>
  <c r="AH390" i="27"/>
  <c r="AI390" i="27"/>
  <c r="AJ390" i="27"/>
  <c r="AK390" i="27"/>
  <c r="AL390" i="27"/>
  <c r="AM390" i="27"/>
  <c r="AN390" i="27"/>
  <c r="AO390" i="27"/>
  <c r="AP390" i="27"/>
  <c r="AQ390" i="27"/>
  <c r="AR390" i="27"/>
  <c r="Y391" i="27"/>
  <c r="Z391" i="27" s="1"/>
  <c r="AB391" i="27"/>
  <c r="AC391" i="27"/>
  <c r="AD391" i="27"/>
  <c r="AE391" i="27"/>
  <c r="AF391" i="27"/>
  <c r="AG391" i="27"/>
  <c r="AH391" i="27"/>
  <c r="AI391" i="27"/>
  <c r="AJ391" i="27"/>
  <c r="AK391" i="27"/>
  <c r="AL391" i="27"/>
  <c r="AM391" i="27"/>
  <c r="AN391" i="27"/>
  <c r="AO391" i="27"/>
  <c r="AP391" i="27"/>
  <c r="AQ391" i="27"/>
  <c r="AR391" i="27"/>
  <c r="Y392" i="27"/>
  <c r="Z392" i="27" s="1"/>
  <c r="AB392" i="27"/>
  <c r="AC392" i="27"/>
  <c r="AD392" i="27"/>
  <c r="AE392" i="27"/>
  <c r="AF392" i="27"/>
  <c r="AG392" i="27"/>
  <c r="AH392" i="27"/>
  <c r="AI392" i="27"/>
  <c r="AJ392" i="27"/>
  <c r="AK392" i="27"/>
  <c r="AL392" i="27"/>
  <c r="AM392" i="27"/>
  <c r="AN392" i="27"/>
  <c r="AO392" i="27"/>
  <c r="AP392" i="27"/>
  <c r="AQ392" i="27"/>
  <c r="AR392" i="27"/>
  <c r="Y393" i="27"/>
  <c r="AB393" i="27"/>
  <c r="AC393" i="27"/>
  <c r="AD393" i="27"/>
  <c r="AE393" i="27"/>
  <c r="AF393" i="27"/>
  <c r="AG393" i="27"/>
  <c r="AH393" i="27"/>
  <c r="AI393" i="27"/>
  <c r="AJ393" i="27"/>
  <c r="AK393" i="27"/>
  <c r="AL393" i="27"/>
  <c r="AM393" i="27"/>
  <c r="AN393" i="27"/>
  <c r="AO393" i="27"/>
  <c r="AP393" i="27"/>
  <c r="AQ393" i="27"/>
  <c r="AR393" i="27"/>
  <c r="Y394" i="27"/>
  <c r="Z394" i="27" s="1"/>
  <c r="AB394" i="27"/>
  <c r="AC394" i="27"/>
  <c r="AD394" i="27"/>
  <c r="AE394" i="27"/>
  <c r="AF394" i="27"/>
  <c r="AG394" i="27"/>
  <c r="AH394" i="27"/>
  <c r="AI394" i="27"/>
  <c r="AJ394" i="27"/>
  <c r="AK394" i="27"/>
  <c r="AL394" i="27"/>
  <c r="AM394" i="27"/>
  <c r="AN394" i="27"/>
  <c r="AO394" i="27"/>
  <c r="AP394" i="27"/>
  <c r="AQ394" i="27"/>
  <c r="AR394" i="27"/>
  <c r="Y395" i="27"/>
  <c r="AA395" i="27" s="1"/>
  <c r="AB395" i="27"/>
  <c r="AC395" i="27"/>
  <c r="AD395" i="27"/>
  <c r="AE395" i="27"/>
  <c r="AF395" i="27"/>
  <c r="AG395" i="27"/>
  <c r="AH395" i="27"/>
  <c r="AI395" i="27"/>
  <c r="AJ395" i="27"/>
  <c r="AK395" i="27"/>
  <c r="AL395" i="27"/>
  <c r="AM395" i="27"/>
  <c r="AN395" i="27"/>
  <c r="AO395" i="27"/>
  <c r="AP395" i="27"/>
  <c r="AQ395" i="27"/>
  <c r="AR395" i="27"/>
  <c r="Y396" i="27"/>
  <c r="AA396" i="27" s="1"/>
  <c r="AB396" i="27"/>
  <c r="AC396" i="27"/>
  <c r="AD396" i="27"/>
  <c r="AE396" i="27"/>
  <c r="AF396" i="27"/>
  <c r="AG396" i="27"/>
  <c r="AH396" i="27"/>
  <c r="AI396" i="27"/>
  <c r="AJ396" i="27"/>
  <c r="AK396" i="27"/>
  <c r="AL396" i="27"/>
  <c r="AM396" i="27"/>
  <c r="AN396" i="27"/>
  <c r="AO396" i="27"/>
  <c r="AP396" i="27"/>
  <c r="AQ396" i="27"/>
  <c r="AR396" i="27"/>
  <c r="Y397" i="27"/>
  <c r="Z397" i="27" s="1"/>
  <c r="AB397" i="27"/>
  <c r="AC397" i="27"/>
  <c r="AD397" i="27"/>
  <c r="AE397" i="27"/>
  <c r="AF397" i="27"/>
  <c r="AG397" i="27"/>
  <c r="AH397" i="27"/>
  <c r="AI397" i="27"/>
  <c r="AJ397" i="27"/>
  <c r="AK397" i="27"/>
  <c r="AL397" i="27"/>
  <c r="AM397" i="27"/>
  <c r="AN397" i="27"/>
  <c r="AO397" i="27"/>
  <c r="AP397" i="27"/>
  <c r="AQ397" i="27"/>
  <c r="AR397" i="27"/>
  <c r="Y398" i="27"/>
  <c r="AA398" i="27" s="1"/>
  <c r="AB398" i="27"/>
  <c r="AC398" i="27"/>
  <c r="AD398" i="27"/>
  <c r="AE398" i="27"/>
  <c r="AF398" i="27"/>
  <c r="AG398" i="27"/>
  <c r="AH398" i="27"/>
  <c r="AI398" i="27"/>
  <c r="AJ398" i="27"/>
  <c r="AK398" i="27"/>
  <c r="AL398" i="27"/>
  <c r="AM398" i="27"/>
  <c r="AN398" i="27"/>
  <c r="AO398" i="27"/>
  <c r="AP398" i="27"/>
  <c r="AQ398" i="27"/>
  <c r="AR398" i="27"/>
  <c r="Y399" i="27"/>
  <c r="Z399" i="27" s="1"/>
  <c r="AB399" i="27"/>
  <c r="AC399" i="27"/>
  <c r="AD399" i="27"/>
  <c r="AE399" i="27"/>
  <c r="AF399" i="27"/>
  <c r="AG399" i="27"/>
  <c r="AH399" i="27"/>
  <c r="AI399" i="27"/>
  <c r="AJ399" i="27"/>
  <c r="AK399" i="27"/>
  <c r="AL399" i="27"/>
  <c r="AM399" i="27"/>
  <c r="AN399" i="27"/>
  <c r="AO399" i="27"/>
  <c r="AP399" i="27"/>
  <c r="AQ399" i="27"/>
  <c r="AR399" i="27"/>
  <c r="Y400" i="27"/>
  <c r="Z400" i="27" s="1"/>
  <c r="AB400" i="27"/>
  <c r="AC400" i="27"/>
  <c r="AD400" i="27"/>
  <c r="AE400" i="27"/>
  <c r="AF400" i="27"/>
  <c r="AG400" i="27"/>
  <c r="AH400" i="27"/>
  <c r="AI400" i="27"/>
  <c r="AJ400" i="27"/>
  <c r="AK400" i="27"/>
  <c r="AL400" i="27"/>
  <c r="AM400" i="27"/>
  <c r="AN400" i="27"/>
  <c r="AO400" i="27"/>
  <c r="AP400" i="27"/>
  <c r="AQ400" i="27"/>
  <c r="AR400" i="27"/>
  <c r="Y401" i="27"/>
  <c r="AA401" i="27" s="1"/>
  <c r="AB401" i="27"/>
  <c r="AC401" i="27"/>
  <c r="AD401" i="27"/>
  <c r="AE401" i="27"/>
  <c r="AF401" i="27"/>
  <c r="AG401" i="27"/>
  <c r="AH401" i="27"/>
  <c r="AI401" i="27"/>
  <c r="AJ401" i="27"/>
  <c r="AK401" i="27"/>
  <c r="AL401" i="27"/>
  <c r="AM401" i="27"/>
  <c r="AN401" i="27"/>
  <c r="AO401" i="27"/>
  <c r="AP401" i="27"/>
  <c r="AQ401" i="27"/>
  <c r="AR401" i="27"/>
  <c r="Y402" i="27"/>
  <c r="AA402" i="27" s="1"/>
  <c r="AB402" i="27"/>
  <c r="AC402" i="27"/>
  <c r="AD402" i="27"/>
  <c r="AE402" i="27"/>
  <c r="AF402" i="27"/>
  <c r="AG402" i="27"/>
  <c r="AH402" i="27"/>
  <c r="AI402" i="27"/>
  <c r="AJ402" i="27"/>
  <c r="AK402" i="27"/>
  <c r="AL402" i="27"/>
  <c r="AM402" i="27"/>
  <c r="AN402" i="27"/>
  <c r="AO402" i="27"/>
  <c r="AP402" i="27"/>
  <c r="AQ402" i="27"/>
  <c r="AR402" i="27"/>
  <c r="Y403" i="27"/>
  <c r="AB403" i="27"/>
  <c r="AC403" i="27"/>
  <c r="AD403" i="27"/>
  <c r="AE403" i="27"/>
  <c r="AF403" i="27"/>
  <c r="AG403" i="27"/>
  <c r="AH403" i="27"/>
  <c r="AI403" i="27"/>
  <c r="AJ403" i="27"/>
  <c r="AK403" i="27"/>
  <c r="AL403" i="27"/>
  <c r="AM403" i="27"/>
  <c r="AN403" i="27"/>
  <c r="AO403" i="27"/>
  <c r="AP403" i="27"/>
  <c r="AQ403" i="27"/>
  <c r="AR403" i="27"/>
  <c r="Y404" i="27"/>
  <c r="AA404" i="27" s="1"/>
  <c r="AB404" i="27"/>
  <c r="AC404" i="27"/>
  <c r="AD404" i="27"/>
  <c r="AE404" i="27"/>
  <c r="AF404" i="27"/>
  <c r="AG404" i="27"/>
  <c r="AH404" i="27"/>
  <c r="AI404" i="27"/>
  <c r="AJ404" i="27"/>
  <c r="AK404" i="27"/>
  <c r="AL404" i="27"/>
  <c r="AM404" i="27"/>
  <c r="AN404" i="27"/>
  <c r="AO404" i="27"/>
  <c r="AP404" i="27"/>
  <c r="AQ404" i="27"/>
  <c r="AR404" i="27"/>
  <c r="Y405" i="27"/>
  <c r="Z405" i="27" s="1"/>
  <c r="AB405" i="27"/>
  <c r="AC405" i="27"/>
  <c r="AD405" i="27"/>
  <c r="AE405" i="27"/>
  <c r="AF405" i="27"/>
  <c r="AG405" i="27"/>
  <c r="AH405" i="27"/>
  <c r="AI405" i="27"/>
  <c r="AJ405" i="27"/>
  <c r="AK405" i="27"/>
  <c r="AL405" i="27"/>
  <c r="AM405" i="27"/>
  <c r="AN405" i="27"/>
  <c r="AO405" i="27"/>
  <c r="AP405" i="27"/>
  <c r="AQ405" i="27"/>
  <c r="AR405" i="27"/>
  <c r="Y406" i="27"/>
  <c r="Z406" i="27" s="1"/>
  <c r="AB406" i="27"/>
  <c r="AC406" i="27"/>
  <c r="AD406" i="27"/>
  <c r="AE406" i="27"/>
  <c r="AF406" i="27"/>
  <c r="AG406" i="27"/>
  <c r="AH406" i="27"/>
  <c r="AI406" i="27"/>
  <c r="AJ406" i="27"/>
  <c r="AK406" i="27"/>
  <c r="AL406" i="27"/>
  <c r="AM406" i="27"/>
  <c r="AN406" i="27"/>
  <c r="AO406" i="27"/>
  <c r="AP406" i="27"/>
  <c r="AQ406" i="27"/>
  <c r="AR406" i="27"/>
  <c r="Y407" i="27"/>
  <c r="AB407" i="27"/>
  <c r="AC407" i="27"/>
  <c r="AD407" i="27"/>
  <c r="AE407" i="27"/>
  <c r="AF407" i="27"/>
  <c r="AG407" i="27"/>
  <c r="AH407" i="27"/>
  <c r="AI407" i="27"/>
  <c r="AJ407" i="27"/>
  <c r="AK407" i="27"/>
  <c r="AL407" i="27"/>
  <c r="AM407" i="27"/>
  <c r="AN407" i="27"/>
  <c r="AO407" i="27"/>
  <c r="AP407" i="27"/>
  <c r="AQ407" i="27"/>
  <c r="AR407" i="27"/>
  <c r="Y408" i="27"/>
  <c r="Z408" i="27" s="1"/>
  <c r="AB408" i="27"/>
  <c r="AC408" i="27"/>
  <c r="AD408" i="27"/>
  <c r="AE408" i="27"/>
  <c r="AF408" i="27"/>
  <c r="AG408" i="27"/>
  <c r="AH408" i="27"/>
  <c r="AI408" i="27"/>
  <c r="AJ408" i="27"/>
  <c r="AK408" i="27"/>
  <c r="AL408" i="27"/>
  <c r="AM408" i="27"/>
  <c r="AN408" i="27"/>
  <c r="AO408" i="27"/>
  <c r="AP408" i="27"/>
  <c r="AQ408" i="27"/>
  <c r="AR408" i="27"/>
  <c r="Y409" i="27"/>
  <c r="AA409" i="27" s="1"/>
  <c r="AB409" i="27"/>
  <c r="AC409" i="27"/>
  <c r="AD409" i="27"/>
  <c r="AE409" i="27"/>
  <c r="AF409" i="27"/>
  <c r="AG409" i="27"/>
  <c r="AH409" i="27"/>
  <c r="AI409" i="27"/>
  <c r="AJ409" i="27"/>
  <c r="AK409" i="27"/>
  <c r="AL409" i="27"/>
  <c r="AM409" i="27"/>
  <c r="AN409" i="27"/>
  <c r="AO409" i="27"/>
  <c r="AP409" i="27"/>
  <c r="AQ409" i="27"/>
  <c r="AR409" i="27"/>
  <c r="Y410" i="27"/>
  <c r="Z410" i="27" s="1"/>
  <c r="AB410" i="27"/>
  <c r="AC410" i="27"/>
  <c r="AD410" i="27"/>
  <c r="AE410" i="27"/>
  <c r="AF410" i="27"/>
  <c r="AG410" i="27"/>
  <c r="AH410" i="27"/>
  <c r="AI410" i="27"/>
  <c r="AJ410" i="27"/>
  <c r="AK410" i="27"/>
  <c r="AL410" i="27"/>
  <c r="AM410" i="27"/>
  <c r="AN410" i="27"/>
  <c r="AO410" i="27"/>
  <c r="AP410" i="27"/>
  <c r="AQ410" i="27"/>
  <c r="AR410" i="27"/>
  <c r="Y411" i="27"/>
  <c r="AA411" i="27" s="1"/>
  <c r="AB411" i="27"/>
  <c r="AC411" i="27"/>
  <c r="AD411" i="27"/>
  <c r="AE411" i="27"/>
  <c r="AF411" i="27"/>
  <c r="AG411" i="27"/>
  <c r="AH411" i="27"/>
  <c r="AI411" i="27"/>
  <c r="AJ411" i="27"/>
  <c r="AK411" i="27"/>
  <c r="AL411" i="27"/>
  <c r="AM411" i="27"/>
  <c r="AN411" i="27"/>
  <c r="AO411" i="27"/>
  <c r="AP411" i="27"/>
  <c r="AQ411" i="27"/>
  <c r="AR411" i="27"/>
  <c r="Y412" i="27"/>
  <c r="AB412" i="27"/>
  <c r="AC412" i="27"/>
  <c r="AD412" i="27"/>
  <c r="AE412" i="27"/>
  <c r="AF412" i="27"/>
  <c r="AG412" i="27"/>
  <c r="AH412" i="27"/>
  <c r="AI412" i="27"/>
  <c r="AJ412" i="27"/>
  <c r="AK412" i="27"/>
  <c r="AL412" i="27"/>
  <c r="AM412" i="27"/>
  <c r="AN412" i="27"/>
  <c r="AO412" i="27"/>
  <c r="AP412" i="27"/>
  <c r="AQ412" i="27"/>
  <c r="AR412" i="27"/>
  <c r="Y413" i="27"/>
  <c r="AA413" i="27" s="1"/>
  <c r="AB413" i="27"/>
  <c r="AC413" i="27"/>
  <c r="AD413" i="27"/>
  <c r="AE413" i="27"/>
  <c r="AF413" i="27"/>
  <c r="AG413" i="27"/>
  <c r="AH413" i="27"/>
  <c r="AI413" i="27"/>
  <c r="AJ413" i="27"/>
  <c r="AK413" i="27"/>
  <c r="AL413" i="27"/>
  <c r="AM413" i="27"/>
  <c r="AN413" i="27"/>
  <c r="AO413" i="27"/>
  <c r="AP413" i="27"/>
  <c r="AQ413" i="27"/>
  <c r="AR413" i="27"/>
  <c r="Y414" i="27"/>
  <c r="Z414" i="27" s="1"/>
  <c r="AB414" i="27"/>
  <c r="AC414" i="27"/>
  <c r="AD414" i="27"/>
  <c r="AE414" i="27"/>
  <c r="AF414" i="27"/>
  <c r="AG414" i="27"/>
  <c r="AH414" i="27"/>
  <c r="AI414" i="27"/>
  <c r="AJ414" i="27"/>
  <c r="AK414" i="27"/>
  <c r="AL414" i="27"/>
  <c r="AM414" i="27"/>
  <c r="AN414" i="27"/>
  <c r="AO414" i="27"/>
  <c r="AP414" i="27"/>
  <c r="AQ414" i="27"/>
  <c r="AR414" i="27"/>
  <c r="Y415" i="27"/>
  <c r="Z415" i="27" s="1"/>
  <c r="AB415" i="27"/>
  <c r="AC415" i="27"/>
  <c r="AD415" i="27"/>
  <c r="AE415" i="27"/>
  <c r="AF415" i="27"/>
  <c r="AG415" i="27"/>
  <c r="AH415" i="27"/>
  <c r="AI415" i="27"/>
  <c r="AJ415" i="27"/>
  <c r="AK415" i="27"/>
  <c r="AL415" i="27"/>
  <c r="AM415" i="27"/>
  <c r="AN415" i="27"/>
  <c r="AO415" i="27"/>
  <c r="AP415" i="27"/>
  <c r="AQ415" i="27"/>
  <c r="AR415" i="27"/>
  <c r="Y416" i="27"/>
  <c r="Z416" i="27" s="1"/>
  <c r="AB416" i="27"/>
  <c r="AC416" i="27"/>
  <c r="AD416" i="27"/>
  <c r="AE416" i="27"/>
  <c r="AF416" i="27"/>
  <c r="AG416" i="27"/>
  <c r="AH416" i="27"/>
  <c r="AI416" i="27"/>
  <c r="AJ416" i="27"/>
  <c r="AK416" i="27"/>
  <c r="AL416" i="27"/>
  <c r="AM416" i="27"/>
  <c r="AN416" i="27"/>
  <c r="AO416" i="27"/>
  <c r="AP416" i="27"/>
  <c r="AQ416" i="27"/>
  <c r="AR416" i="27"/>
  <c r="Y417" i="27"/>
  <c r="AA417" i="27" s="1"/>
  <c r="AB417" i="27"/>
  <c r="AC417" i="27"/>
  <c r="AD417" i="27"/>
  <c r="AE417" i="27"/>
  <c r="AF417" i="27"/>
  <c r="AG417" i="27"/>
  <c r="AH417" i="27"/>
  <c r="AI417" i="27"/>
  <c r="AJ417" i="27"/>
  <c r="AK417" i="27"/>
  <c r="AL417" i="27"/>
  <c r="AM417" i="27"/>
  <c r="AN417" i="27"/>
  <c r="AO417" i="27"/>
  <c r="AP417" i="27"/>
  <c r="AQ417" i="27"/>
  <c r="AR417" i="27"/>
  <c r="Y418" i="27"/>
  <c r="Z418" i="27" s="1"/>
  <c r="AB418" i="27"/>
  <c r="AC418" i="27"/>
  <c r="AD418" i="27"/>
  <c r="AE418" i="27"/>
  <c r="AF418" i="27"/>
  <c r="AG418" i="27"/>
  <c r="AH418" i="27"/>
  <c r="AI418" i="27"/>
  <c r="AJ418" i="27"/>
  <c r="AK418" i="27"/>
  <c r="AL418" i="27"/>
  <c r="AM418" i="27"/>
  <c r="AN418" i="27"/>
  <c r="AO418" i="27"/>
  <c r="AP418" i="27"/>
  <c r="AQ418" i="27"/>
  <c r="AR418" i="27"/>
  <c r="Y419" i="27"/>
  <c r="Z419" i="27" s="1"/>
  <c r="AB419" i="27"/>
  <c r="AC419" i="27"/>
  <c r="AD419" i="27"/>
  <c r="AE419" i="27"/>
  <c r="AF419" i="27"/>
  <c r="AG419" i="27"/>
  <c r="AH419" i="27"/>
  <c r="AI419" i="27"/>
  <c r="AJ419" i="27"/>
  <c r="AK419" i="27"/>
  <c r="AL419" i="27"/>
  <c r="AM419" i="27"/>
  <c r="AN419" i="27"/>
  <c r="AO419" i="27"/>
  <c r="AP419" i="27"/>
  <c r="AQ419" i="27"/>
  <c r="AR419" i="27"/>
  <c r="Y420" i="27"/>
  <c r="AA420" i="27" s="1"/>
  <c r="AB420" i="27"/>
  <c r="AC420" i="27"/>
  <c r="AD420" i="27"/>
  <c r="AE420" i="27"/>
  <c r="AF420" i="27"/>
  <c r="AG420" i="27"/>
  <c r="AH420" i="27"/>
  <c r="AI420" i="27"/>
  <c r="AJ420" i="27"/>
  <c r="AK420" i="27"/>
  <c r="AL420" i="27"/>
  <c r="AM420" i="27"/>
  <c r="AN420" i="27"/>
  <c r="AO420" i="27"/>
  <c r="AP420" i="27"/>
  <c r="AQ420" i="27"/>
  <c r="AR420" i="27"/>
  <c r="Y421" i="27"/>
  <c r="AA421" i="27" s="1"/>
  <c r="AB421" i="27"/>
  <c r="AC421" i="27"/>
  <c r="AD421" i="27"/>
  <c r="AE421" i="27"/>
  <c r="AF421" i="27"/>
  <c r="AG421" i="27"/>
  <c r="AH421" i="27"/>
  <c r="AI421" i="27"/>
  <c r="AJ421" i="27"/>
  <c r="AK421" i="27"/>
  <c r="AL421" i="27"/>
  <c r="AM421" i="27"/>
  <c r="AN421" i="27"/>
  <c r="AO421" i="27"/>
  <c r="AP421" i="27"/>
  <c r="AQ421" i="27"/>
  <c r="AR421" i="27"/>
  <c r="Y422" i="27"/>
  <c r="AA422" i="27" s="1"/>
  <c r="AB422" i="27"/>
  <c r="AC422" i="27"/>
  <c r="AD422" i="27"/>
  <c r="AE422" i="27"/>
  <c r="AF422" i="27"/>
  <c r="AG422" i="27"/>
  <c r="AH422" i="27"/>
  <c r="AI422" i="27"/>
  <c r="AJ422" i="27"/>
  <c r="AK422" i="27"/>
  <c r="AL422" i="27"/>
  <c r="AM422" i="27"/>
  <c r="AN422" i="27"/>
  <c r="AO422" i="27"/>
  <c r="AP422" i="27"/>
  <c r="AQ422" i="27"/>
  <c r="AR422" i="27"/>
  <c r="Y423" i="27"/>
  <c r="AB423" i="27"/>
  <c r="AC423" i="27"/>
  <c r="AD423" i="27"/>
  <c r="AE423" i="27"/>
  <c r="AF423" i="27"/>
  <c r="AG423" i="27"/>
  <c r="AH423" i="27"/>
  <c r="AI423" i="27"/>
  <c r="AJ423" i="27"/>
  <c r="AK423" i="27"/>
  <c r="AL423" i="27"/>
  <c r="AM423" i="27"/>
  <c r="AN423" i="27"/>
  <c r="AO423" i="27"/>
  <c r="AP423" i="27"/>
  <c r="AQ423" i="27"/>
  <c r="AR423" i="27"/>
  <c r="Y424" i="27"/>
  <c r="Z424" i="27" s="1"/>
  <c r="AB424" i="27"/>
  <c r="AC424" i="27"/>
  <c r="AD424" i="27"/>
  <c r="AE424" i="27"/>
  <c r="AF424" i="27"/>
  <c r="AG424" i="27"/>
  <c r="AH424" i="27"/>
  <c r="AI424" i="27"/>
  <c r="AJ424" i="27"/>
  <c r="AK424" i="27"/>
  <c r="AL424" i="27"/>
  <c r="AM424" i="27"/>
  <c r="AN424" i="27"/>
  <c r="AO424" i="27"/>
  <c r="AP424" i="27"/>
  <c r="AQ424" i="27"/>
  <c r="AR424" i="27"/>
  <c r="Y425" i="27"/>
  <c r="Z425" i="27" s="1"/>
  <c r="AB425" i="27"/>
  <c r="AC425" i="27"/>
  <c r="AD425" i="27"/>
  <c r="AE425" i="27"/>
  <c r="AF425" i="27"/>
  <c r="AG425" i="27"/>
  <c r="AH425" i="27"/>
  <c r="AI425" i="27"/>
  <c r="AJ425" i="27"/>
  <c r="AK425" i="27"/>
  <c r="AL425" i="27"/>
  <c r="AM425" i="27"/>
  <c r="AN425" i="27"/>
  <c r="AO425" i="27"/>
  <c r="AP425" i="27"/>
  <c r="AQ425" i="27"/>
  <c r="AR425" i="27"/>
  <c r="Y426" i="27"/>
  <c r="Z426" i="27" s="1"/>
  <c r="AB426" i="27"/>
  <c r="AC426" i="27"/>
  <c r="AD426" i="27"/>
  <c r="AE426" i="27"/>
  <c r="AF426" i="27"/>
  <c r="AG426" i="27"/>
  <c r="AH426" i="27"/>
  <c r="AI426" i="27"/>
  <c r="AJ426" i="27"/>
  <c r="AK426" i="27"/>
  <c r="AL426" i="27"/>
  <c r="AM426" i="27"/>
  <c r="AN426" i="27"/>
  <c r="AO426" i="27"/>
  <c r="AP426" i="27"/>
  <c r="AQ426" i="27"/>
  <c r="AR426" i="27"/>
  <c r="Y427" i="27"/>
  <c r="Z427" i="27" s="1"/>
  <c r="AB427" i="27"/>
  <c r="AC427" i="27"/>
  <c r="AD427" i="27"/>
  <c r="AE427" i="27"/>
  <c r="AF427" i="27"/>
  <c r="AG427" i="27"/>
  <c r="AH427" i="27"/>
  <c r="AI427" i="27"/>
  <c r="AJ427" i="27"/>
  <c r="AK427" i="27"/>
  <c r="AL427" i="27"/>
  <c r="AM427" i="27"/>
  <c r="AN427" i="27"/>
  <c r="AO427" i="27"/>
  <c r="AP427" i="27"/>
  <c r="AQ427" i="27"/>
  <c r="AR427" i="27"/>
  <c r="Y428" i="27"/>
  <c r="Z428" i="27" s="1"/>
  <c r="AB428" i="27"/>
  <c r="AC428" i="27"/>
  <c r="AD428" i="27"/>
  <c r="AE428" i="27"/>
  <c r="AF428" i="27"/>
  <c r="AG428" i="27"/>
  <c r="AH428" i="27"/>
  <c r="AI428" i="27"/>
  <c r="AJ428" i="27"/>
  <c r="AK428" i="27"/>
  <c r="AL428" i="27"/>
  <c r="AM428" i="27"/>
  <c r="AN428" i="27"/>
  <c r="AO428" i="27"/>
  <c r="AP428" i="27"/>
  <c r="AQ428" i="27"/>
  <c r="AR428" i="27"/>
  <c r="Y429" i="27"/>
  <c r="Z429" i="27" s="1"/>
  <c r="AB429" i="27"/>
  <c r="AC429" i="27"/>
  <c r="AD429" i="27"/>
  <c r="AE429" i="27"/>
  <c r="AF429" i="27"/>
  <c r="AG429" i="27"/>
  <c r="AH429" i="27"/>
  <c r="AI429" i="27"/>
  <c r="AJ429" i="27"/>
  <c r="AK429" i="27"/>
  <c r="AL429" i="27"/>
  <c r="AM429" i="27"/>
  <c r="AN429" i="27"/>
  <c r="AO429" i="27"/>
  <c r="AP429" i="27"/>
  <c r="AQ429" i="27"/>
  <c r="AR429" i="27"/>
  <c r="Y430" i="27"/>
  <c r="AA430" i="27" s="1"/>
  <c r="AB430" i="27"/>
  <c r="AC430" i="27"/>
  <c r="AD430" i="27"/>
  <c r="AE430" i="27"/>
  <c r="AF430" i="27"/>
  <c r="AG430" i="27"/>
  <c r="AH430" i="27"/>
  <c r="AI430" i="27"/>
  <c r="AJ430" i="27"/>
  <c r="AK430" i="27"/>
  <c r="AL430" i="27"/>
  <c r="AM430" i="27"/>
  <c r="AN430" i="27"/>
  <c r="AO430" i="27"/>
  <c r="AP430" i="27"/>
  <c r="AQ430" i="27"/>
  <c r="AR430" i="27"/>
  <c r="Y431" i="27"/>
  <c r="AB431" i="27"/>
  <c r="AC431" i="27"/>
  <c r="AD431" i="27"/>
  <c r="AE431" i="27"/>
  <c r="AF431" i="27"/>
  <c r="AG431" i="27"/>
  <c r="AH431" i="27"/>
  <c r="AI431" i="27"/>
  <c r="AJ431" i="27"/>
  <c r="AK431" i="27"/>
  <c r="AL431" i="27"/>
  <c r="AM431" i="27"/>
  <c r="AN431" i="27"/>
  <c r="AO431" i="27"/>
  <c r="AP431" i="27"/>
  <c r="AQ431" i="27"/>
  <c r="AR431" i="27"/>
  <c r="Y432" i="27"/>
  <c r="AA432" i="27" s="1"/>
  <c r="AB432" i="27"/>
  <c r="AC432" i="27"/>
  <c r="AD432" i="27"/>
  <c r="AE432" i="27"/>
  <c r="AF432" i="27"/>
  <c r="AG432" i="27"/>
  <c r="AH432" i="27"/>
  <c r="AI432" i="27"/>
  <c r="AJ432" i="27"/>
  <c r="AK432" i="27"/>
  <c r="AL432" i="27"/>
  <c r="AM432" i="27"/>
  <c r="AN432" i="27"/>
  <c r="AO432" i="27"/>
  <c r="AP432" i="27"/>
  <c r="AQ432" i="27"/>
  <c r="AR432" i="27"/>
  <c r="Y433" i="27"/>
  <c r="Z433" i="27" s="1"/>
  <c r="AB433" i="27"/>
  <c r="AC433" i="27"/>
  <c r="AD433" i="27"/>
  <c r="AE433" i="27"/>
  <c r="AF433" i="27"/>
  <c r="AG433" i="27"/>
  <c r="AH433" i="27"/>
  <c r="AI433" i="27"/>
  <c r="AJ433" i="27"/>
  <c r="AK433" i="27"/>
  <c r="AL433" i="27"/>
  <c r="AM433" i="27"/>
  <c r="AN433" i="27"/>
  <c r="AO433" i="27"/>
  <c r="AP433" i="27"/>
  <c r="AQ433" i="27"/>
  <c r="AR433" i="27"/>
  <c r="Y434" i="27"/>
  <c r="AA434" i="27" s="1"/>
  <c r="AB434" i="27"/>
  <c r="AC434" i="27"/>
  <c r="AD434" i="27"/>
  <c r="AE434" i="27"/>
  <c r="AF434" i="27"/>
  <c r="AG434" i="27"/>
  <c r="AH434" i="27"/>
  <c r="AI434" i="27"/>
  <c r="AJ434" i="27"/>
  <c r="AK434" i="27"/>
  <c r="AL434" i="27"/>
  <c r="AM434" i="27"/>
  <c r="AN434" i="27"/>
  <c r="AO434" i="27"/>
  <c r="AP434" i="27"/>
  <c r="AQ434" i="27"/>
  <c r="AR434" i="27"/>
  <c r="Y435" i="27"/>
  <c r="AA435" i="27" s="1"/>
  <c r="AB435" i="27"/>
  <c r="AC435" i="27"/>
  <c r="AD435" i="27"/>
  <c r="AE435" i="27"/>
  <c r="AF435" i="27"/>
  <c r="AG435" i="27"/>
  <c r="AH435" i="27"/>
  <c r="AI435" i="27"/>
  <c r="AJ435" i="27"/>
  <c r="AK435" i="27"/>
  <c r="AL435" i="27"/>
  <c r="AM435" i="27"/>
  <c r="AN435" i="27"/>
  <c r="AO435" i="27"/>
  <c r="AP435" i="27"/>
  <c r="AQ435" i="27"/>
  <c r="AR435" i="27"/>
  <c r="Y436" i="27"/>
  <c r="AB436" i="27"/>
  <c r="AC436" i="27"/>
  <c r="AD436" i="27"/>
  <c r="AE436" i="27"/>
  <c r="AF436" i="27"/>
  <c r="AG436" i="27"/>
  <c r="AH436" i="27"/>
  <c r="AI436" i="27"/>
  <c r="AJ436" i="27"/>
  <c r="AK436" i="27"/>
  <c r="AL436" i="27"/>
  <c r="AM436" i="27"/>
  <c r="AN436" i="27"/>
  <c r="AO436" i="27"/>
  <c r="AP436" i="27"/>
  <c r="AQ436" i="27"/>
  <c r="AR436" i="27"/>
  <c r="Y437" i="27"/>
  <c r="AA437" i="27" s="1"/>
  <c r="AB437" i="27"/>
  <c r="AC437" i="27"/>
  <c r="AD437" i="27"/>
  <c r="AE437" i="27"/>
  <c r="AF437" i="27"/>
  <c r="AG437" i="27"/>
  <c r="AH437" i="27"/>
  <c r="AI437" i="27"/>
  <c r="AJ437" i="27"/>
  <c r="AK437" i="27"/>
  <c r="AL437" i="27"/>
  <c r="AM437" i="27"/>
  <c r="AN437" i="27"/>
  <c r="AO437" i="27"/>
  <c r="AP437" i="27"/>
  <c r="AQ437" i="27"/>
  <c r="AR437" i="27"/>
  <c r="Y438" i="27"/>
  <c r="AA438" i="27" s="1"/>
  <c r="AB438" i="27"/>
  <c r="AC438" i="27"/>
  <c r="AD438" i="27"/>
  <c r="AE438" i="27"/>
  <c r="AF438" i="27"/>
  <c r="AG438" i="27"/>
  <c r="AH438" i="27"/>
  <c r="AI438" i="27"/>
  <c r="AJ438" i="27"/>
  <c r="AK438" i="27"/>
  <c r="AL438" i="27"/>
  <c r="AM438" i="27"/>
  <c r="AN438" i="27"/>
  <c r="AO438" i="27"/>
  <c r="AP438" i="27"/>
  <c r="AQ438" i="27"/>
  <c r="AR438" i="27"/>
  <c r="Y439" i="27"/>
  <c r="AA439" i="27" s="1"/>
  <c r="AB439" i="27"/>
  <c r="AC439" i="27"/>
  <c r="AD439" i="27"/>
  <c r="AE439" i="27"/>
  <c r="AF439" i="27"/>
  <c r="AG439" i="27"/>
  <c r="AH439" i="27"/>
  <c r="AI439" i="27"/>
  <c r="AJ439" i="27"/>
  <c r="AK439" i="27"/>
  <c r="AL439" i="27"/>
  <c r="AM439" i="27"/>
  <c r="AN439" i="27"/>
  <c r="AO439" i="27"/>
  <c r="AP439" i="27"/>
  <c r="AQ439" i="27"/>
  <c r="AR439" i="27"/>
  <c r="Y440" i="27"/>
  <c r="AB440" i="27"/>
  <c r="AC440" i="27"/>
  <c r="AD440" i="27"/>
  <c r="AE440" i="27"/>
  <c r="AF440" i="27"/>
  <c r="AG440" i="27"/>
  <c r="AH440" i="27"/>
  <c r="AI440" i="27"/>
  <c r="AJ440" i="27"/>
  <c r="AK440" i="27"/>
  <c r="AL440" i="27"/>
  <c r="AM440" i="27"/>
  <c r="AN440" i="27"/>
  <c r="AO440" i="27"/>
  <c r="AP440" i="27"/>
  <c r="AQ440" i="27"/>
  <c r="AR440" i="27"/>
  <c r="Y441" i="27"/>
  <c r="AA441" i="27" s="1"/>
  <c r="AB441" i="27"/>
  <c r="AC441" i="27"/>
  <c r="AD441" i="27"/>
  <c r="AE441" i="27"/>
  <c r="AF441" i="27"/>
  <c r="AG441" i="27"/>
  <c r="AH441" i="27"/>
  <c r="AI441" i="27"/>
  <c r="AJ441" i="27"/>
  <c r="AK441" i="27"/>
  <c r="AL441" i="27"/>
  <c r="AM441" i="27"/>
  <c r="AN441" i="27"/>
  <c r="AO441" i="27"/>
  <c r="AP441" i="27"/>
  <c r="AQ441" i="27"/>
  <c r="AR441" i="27"/>
  <c r="Y442" i="27"/>
  <c r="Z442" i="27" s="1"/>
  <c r="AB442" i="27"/>
  <c r="AC442" i="27"/>
  <c r="AD442" i="27"/>
  <c r="AE442" i="27"/>
  <c r="AF442" i="27"/>
  <c r="AG442" i="27"/>
  <c r="AH442" i="27"/>
  <c r="AI442" i="27"/>
  <c r="AJ442" i="27"/>
  <c r="AK442" i="27"/>
  <c r="AL442" i="27"/>
  <c r="AM442" i="27"/>
  <c r="AN442" i="27"/>
  <c r="AO442" i="27"/>
  <c r="AP442" i="27"/>
  <c r="AQ442" i="27"/>
  <c r="AR442" i="27"/>
  <c r="Y443" i="27"/>
  <c r="AA443" i="27" s="1"/>
  <c r="AB443" i="27"/>
  <c r="AC443" i="27"/>
  <c r="AD443" i="27"/>
  <c r="AE443" i="27"/>
  <c r="AF443" i="27"/>
  <c r="AG443" i="27"/>
  <c r="AH443" i="27"/>
  <c r="AI443" i="27"/>
  <c r="AJ443" i="27"/>
  <c r="AK443" i="27"/>
  <c r="AL443" i="27"/>
  <c r="AM443" i="27"/>
  <c r="AN443" i="27"/>
  <c r="AO443" i="27"/>
  <c r="AP443" i="27"/>
  <c r="AQ443" i="27"/>
  <c r="AR443" i="27"/>
  <c r="Y444" i="27"/>
  <c r="AA444" i="27" s="1"/>
  <c r="AB444" i="27"/>
  <c r="AC444" i="27"/>
  <c r="AD444" i="27"/>
  <c r="AE444" i="27"/>
  <c r="AF444" i="27"/>
  <c r="AG444" i="27"/>
  <c r="AH444" i="27"/>
  <c r="AI444" i="27"/>
  <c r="AJ444" i="27"/>
  <c r="AK444" i="27"/>
  <c r="AL444" i="27"/>
  <c r="AM444" i="27"/>
  <c r="AN444" i="27"/>
  <c r="AO444" i="27"/>
  <c r="AP444" i="27"/>
  <c r="AQ444" i="27"/>
  <c r="AR444" i="27"/>
  <c r="Y445" i="27"/>
  <c r="AA445" i="27" s="1"/>
  <c r="AB445" i="27"/>
  <c r="AC445" i="27"/>
  <c r="AD445" i="27"/>
  <c r="AE445" i="27"/>
  <c r="AF445" i="27"/>
  <c r="AG445" i="27"/>
  <c r="AH445" i="27"/>
  <c r="AI445" i="27"/>
  <c r="AJ445" i="27"/>
  <c r="AK445" i="27"/>
  <c r="AL445" i="27"/>
  <c r="AM445" i="27"/>
  <c r="AN445" i="27"/>
  <c r="AO445" i="27"/>
  <c r="AP445" i="27"/>
  <c r="AQ445" i="27"/>
  <c r="AR445" i="27"/>
  <c r="Y446" i="27"/>
  <c r="Z446" i="27" s="1"/>
  <c r="AB446" i="27"/>
  <c r="AC446" i="27"/>
  <c r="AD446" i="27"/>
  <c r="AE446" i="27"/>
  <c r="AF446" i="27"/>
  <c r="AG446" i="27"/>
  <c r="AH446" i="27"/>
  <c r="AI446" i="27"/>
  <c r="AJ446" i="27"/>
  <c r="AK446" i="27"/>
  <c r="AL446" i="27"/>
  <c r="AM446" i="27"/>
  <c r="AN446" i="27"/>
  <c r="AO446" i="27"/>
  <c r="AP446" i="27"/>
  <c r="AQ446" i="27"/>
  <c r="AR446" i="27"/>
  <c r="Y447" i="27"/>
  <c r="Z447" i="27" s="1"/>
  <c r="AB447" i="27"/>
  <c r="AC447" i="27"/>
  <c r="AD447" i="27"/>
  <c r="AE447" i="27"/>
  <c r="AF447" i="27"/>
  <c r="AG447" i="27"/>
  <c r="AH447" i="27"/>
  <c r="AI447" i="27"/>
  <c r="AJ447" i="27"/>
  <c r="AK447" i="27"/>
  <c r="AL447" i="27"/>
  <c r="AM447" i="27"/>
  <c r="AN447" i="27"/>
  <c r="AO447" i="27"/>
  <c r="AP447" i="27"/>
  <c r="AQ447" i="27"/>
  <c r="AR447" i="27"/>
  <c r="Y448" i="27"/>
  <c r="AA448" i="27" s="1"/>
  <c r="AB448" i="27"/>
  <c r="AC448" i="27"/>
  <c r="AD448" i="27"/>
  <c r="AE448" i="27"/>
  <c r="AF448" i="27"/>
  <c r="AG448" i="27"/>
  <c r="AH448" i="27"/>
  <c r="AI448" i="27"/>
  <c r="AJ448" i="27"/>
  <c r="AK448" i="27"/>
  <c r="AL448" i="27"/>
  <c r="AM448" i="27"/>
  <c r="AN448" i="27"/>
  <c r="AO448" i="27"/>
  <c r="AP448" i="27"/>
  <c r="AQ448" i="27"/>
  <c r="AR448" i="27"/>
  <c r="Y449" i="27"/>
  <c r="Z449" i="27" s="1"/>
  <c r="AB449" i="27"/>
  <c r="AC449" i="27"/>
  <c r="AD449" i="27"/>
  <c r="AE449" i="27"/>
  <c r="AF449" i="27"/>
  <c r="AG449" i="27"/>
  <c r="AH449" i="27"/>
  <c r="AI449" i="27"/>
  <c r="AJ449" i="27"/>
  <c r="AK449" i="27"/>
  <c r="AL449" i="27"/>
  <c r="AM449" i="27"/>
  <c r="AN449" i="27"/>
  <c r="AO449" i="27"/>
  <c r="AP449" i="27"/>
  <c r="AQ449" i="27"/>
  <c r="AR449" i="27"/>
  <c r="Y450" i="27"/>
  <c r="AA450" i="27" s="1"/>
  <c r="AB450" i="27"/>
  <c r="AC450" i="27"/>
  <c r="AD450" i="27"/>
  <c r="AE450" i="27"/>
  <c r="AF450" i="27"/>
  <c r="AG450" i="27"/>
  <c r="AH450" i="27"/>
  <c r="AI450" i="27"/>
  <c r="AJ450" i="27"/>
  <c r="AK450" i="27"/>
  <c r="AL450" i="27"/>
  <c r="AM450" i="27"/>
  <c r="AN450" i="27"/>
  <c r="AO450" i="27"/>
  <c r="AP450" i="27"/>
  <c r="AQ450" i="27"/>
  <c r="AR450" i="27"/>
  <c r="Y451" i="27"/>
  <c r="AB451" i="27"/>
  <c r="AC451" i="27"/>
  <c r="AD451" i="27"/>
  <c r="AE451" i="27"/>
  <c r="AF451" i="27"/>
  <c r="AG451" i="27"/>
  <c r="AH451" i="27"/>
  <c r="AI451" i="27"/>
  <c r="AJ451" i="27"/>
  <c r="AK451" i="27"/>
  <c r="AL451" i="27"/>
  <c r="AM451" i="27"/>
  <c r="AN451" i="27"/>
  <c r="AO451" i="27"/>
  <c r="AP451" i="27"/>
  <c r="AQ451" i="27"/>
  <c r="AR451" i="27"/>
  <c r="Y452" i="27"/>
  <c r="AA452" i="27" s="1"/>
  <c r="AB452" i="27"/>
  <c r="AC452" i="27"/>
  <c r="AD452" i="27"/>
  <c r="AE452" i="27"/>
  <c r="AF452" i="27"/>
  <c r="AG452" i="27"/>
  <c r="AH452" i="27"/>
  <c r="AI452" i="27"/>
  <c r="AJ452" i="27"/>
  <c r="AK452" i="27"/>
  <c r="AL452" i="27"/>
  <c r="AM452" i="27"/>
  <c r="AN452" i="27"/>
  <c r="AO452" i="27"/>
  <c r="AP452" i="27"/>
  <c r="AQ452" i="27"/>
  <c r="AR452" i="27"/>
  <c r="Y453" i="27"/>
  <c r="AA453" i="27" s="1"/>
  <c r="AB453" i="27"/>
  <c r="AC453" i="27"/>
  <c r="AD453" i="27"/>
  <c r="AE453" i="27"/>
  <c r="AF453" i="27"/>
  <c r="AG453" i="27"/>
  <c r="AH453" i="27"/>
  <c r="AI453" i="27"/>
  <c r="AJ453" i="27"/>
  <c r="AK453" i="27"/>
  <c r="AL453" i="27"/>
  <c r="AM453" i="27"/>
  <c r="AN453" i="27"/>
  <c r="AO453" i="27"/>
  <c r="AP453" i="27"/>
  <c r="AQ453" i="27"/>
  <c r="AR453" i="27"/>
  <c r="Y454" i="27"/>
  <c r="AA454" i="27" s="1"/>
  <c r="AB454" i="27"/>
  <c r="AC454" i="27"/>
  <c r="AD454" i="27"/>
  <c r="AE454" i="27"/>
  <c r="AF454" i="27"/>
  <c r="AG454" i="27"/>
  <c r="AH454" i="27"/>
  <c r="AI454" i="27"/>
  <c r="AJ454" i="27"/>
  <c r="AK454" i="27"/>
  <c r="AL454" i="27"/>
  <c r="AM454" i="27"/>
  <c r="AN454" i="27"/>
  <c r="AO454" i="27"/>
  <c r="AP454" i="27"/>
  <c r="AQ454" i="27"/>
  <c r="AR454" i="27"/>
  <c r="Y455" i="27"/>
  <c r="AA455" i="27" s="1"/>
  <c r="AB455" i="27"/>
  <c r="AC455" i="27"/>
  <c r="AD455" i="27"/>
  <c r="AE455" i="27"/>
  <c r="AF455" i="27"/>
  <c r="AG455" i="27"/>
  <c r="AH455" i="27"/>
  <c r="AI455" i="27"/>
  <c r="AJ455" i="27"/>
  <c r="AK455" i="27"/>
  <c r="AL455" i="27"/>
  <c r="AM455" i="27"/>
  <c r="AN455" i="27"/>
  <c r="AO455" i="27"/>
  <c r="AP455" i="27"/>
  <c r="AQ455" i="27"/>
  <c r="AR455" i="27"/>
  <c r="Y456" i="27"/>
  <c r="Z456" i="27" s="1"/>
  <c r="AB456" i="27"/>
  <c r="AC456" i="27"/>
  <c r="AD456" i="27"/>
  <c r="AE456" i="27"/>
  <c r="AF456" i="27"/>
  <c r="AG456" i="27"/>
  <c r="AH456" i="27"/>
  <c r="AI456" i="27"/>
  <c r="AJ456" i="27"/>
  <c r="AK456" i="27"/>
  <c r="AL456" i="27"/>
  <c r="AM456" i="27"/>
  <c r="AN456" i="27"/>
  <c r="AO456" i="27"/>
  <c r="AP456" i="27"/>
  <c r="AQ456" i="27"/>
  <c r="AR456" i="27"/>
  <c r="Y457" i="27"/>
  <c r="AA457" i="27" s="1"/>
  <c r="AB457" i="27"/>
  <c r="AC457" i="27"/>
  <c r="AD457" i="27"/>
  <c r="AE457" i="27"/>
  <c r="AF457" i="27"/>
  <c r="AG457" i="27"/>
  <c r="AH457" i="27"/>
  <c r="AI457" i="27"/>
  <c r="AJ457" i="27"/>
  <c r="AK457" i="27"/>
  <c r="AL457" i="27"/>
  <c r="AM457" i="27"/>
  <c r="AN457" i="27"/>
  <c r="AO457" i="27"/>
  <c r="AP457" i="27"/>
  <c r="AQ457" i="27"/>
  <c r="AR457" i="27"/>
  <c r="Y458" i="27"/>
  <c r="Z458" i="27" s="1"/>
  <c r="AB458" i="27"/>
  <c r="AC458" i="27"/>
  <c r="AD458" i="27"/>
  <c r="AE458" i="27"/>
  <c r="AF458" i="27"/>
  <c r="AG458" i="27"/>
  <c r="AH458" i="27"/>
  <c r="AI458" i="27"/>
  <c r="AJ458" i="27"/>
  <c r="AK458" i="27"/>
  <c r="AL458" i="27"/>
  <c r="AM458" i="27"/>
  <c r="AN458" i="27"/>
  <c r="AO458" i="27"/>
  <c r="AP458" i="27"/>
  <c r="AQ458" i="27"/>
  <c r="AR458" i="27"/>
  <c r="Y459" i="27"/>
  <c r="AA459" i="27" s="1"/>
  <c r="AB459" i="27"/>
  <c r="AC459" i="27"/>
  <c r="AD459" i="27"/>
  <c r="AE459" i="27"/>
  <c r="AF459" i="27"/>
  <c r="AG459" i="27"/>
  <c r="AH459" i="27"/>
  <c r="AI459" i="27"/>
  <c r="AJ459" i="27"/>
  <c r="AK459" i="27"/>
  <c r="AL459" i="27"/>
  <c r="AM459" i="27"/>
  <c r="AN459" i="27"/>
  <c r="AO459" i="27"/>
  <c r="AP459" i="27"/>
  <c r="AQ459" i="27"/>
  <c r="AR459" i="27"/>
  <c r="Y460" i="27"/>
  <c r="Z460" i="27" s="1"/>
  <c r="AB460" i="27"/>
  <c r="AC460" i="27"/>
  <c r="AD460" i="27"/>
  <c r="AE460" i="27"/>
  <c r="AF460" i="27"/>
  <c r="AG460" i="27"/>
  <c r="AH460" i="27"/>
  <c r="AI460" i="27"/>
  <c r="AJ460" i="27"/>
  <c r="AK460" i="27"/>
  <c r="AL460" i="27"/>
  <c r="AM460" i="27"/>
  <c r="AN460" i="27"/>
  <c r="AO460" i="27"/>
  <c r="AP460" i="27"/>
  <c r="AQ460" i="27"/>
  <c r="AR460" i="27"/>
  <c r="Y461" i="27"/>
  <c r="AA461" i="27" s="1"/>
  <c r="AB461" i="27"/>
  <c r="AC461" i="27"/>
  <c r="AD461" i="27"/>
  <c r="AE461" i="27"/>
  <c r="AF461" i="27"/>
  <c r="AG461" i="27"/>
  <c r="AH461" i="27"/>
  <c r="AI461" i="27"/>
  <c r="AJ461" i="27"/>
  <c r="AK461" i="27"/>
  <c r="AL461" i="27"/>
  <c r="AM461" i="27"/>
  <c r="AN461" i="27"/>
  <c r="AO461" i="27"/>
  <c r="AP461" i="27"/>
  <c r="AQ461" i="27"/>
  <c r="AR461" i="27"/>
  <c r="Y462" i="27"/>
  <c r="AA462" i="27" s="1"/>
  <c r="AB462" i="27"/>
  <c r="AC462" i="27"/>
  <c r="AD462" i="27"/>
  <c r="AE462" i="27"/>
  <c r="AF462" i="27"/>
  <c r="AG462" i="27"/>
  <c r="AH462" i="27"/>
  <c r="AI462" i="27"/>
  <c r="AJ462" i="27"/>
  <c r="AK462" i="27"/>
  <c r="AL462" i="27"/>
  <c r="AM462" i="27"/>
  <c r="AN462" i="27"/>
  <c r="AO462" i="27"/>
  <c r="AP462" i="27"/>
  <c r="AQ462" i="27"/>
  <c r="AR462" i="27"/>
  <c r="Y463" i="27"/>
  <c r="Z463" i="27" s="1"/>
  <c r="AB463" i="27"/>
  <c r="AC463" i="27"/>
  <c r="AD463" i="27"/>
  <c r="AE463" i="27"/>
  <c r="AF463" i="27"/>
  <c r="AG463" i="27"/>
  <c r="AH463" i="27"/>
  <c r="AI463" i="27"/>
  <c r="AJ463" i="27"/>
  <c r="AK463" i="27"/>
  <c r="AL463" i="27"/>
  <c r="AM463" i="27"/>
  <c r="AN463" i="27"/>
  <c r="AO463" i="27"/>
  <c r="AP463" i="27"/>
  <c r="AQ463" i="27"/>
  <c r="AR463" i="27"/>
  <c r="Y464" i="27"/>
  <c r="AA464" i="27" s="1"/>
  <c r="AB464" i="27"/>
  <c r="AC464" i="27"/>
  <c r="AD464" i="27"/>
  <c r="AE464" i="27"/>
  <c r="AF464" i="27"/>
  <c r="AG464" i="27"/>
  <c r="AH464" i="27"/>
  <c r="AI464" i="27"/>
  <c r="AJ464" i="27"/>
  <c r="AK464" i="27"/>
  <c r="AL464" i="27"/>
  <c r="AM464" i="27"/>
  <c r="AN464" i="27"/>
  <c r="AO464" i="27"/>
  <c r="AP464" i="27"/>
  <c r="AQ464" i="27"/>
  <c r="AR464" i="27"/>
  <c r="Y465" i="27"/>
  <c r="Z465" i="27" s="1"/>
  <c r="AB465" i="27"/>
  <c r="AC465" i="27"/>
  <c r="AD465" i="27"/>
  <c r="AE465" i="27"/>
  <c r="AF465" i="27"/>
  <c r="AG465" i="27"/>
  <c r="AH465" i="27"/>
  <c r="AI465" i="27"/>
  <c r="AJ465" i="27"/>
  <c r="AK465" i="27"/>
  <c r="AL465" i="27"/>
  <c r="AM465" i="27"/>
  <c r="AN465" i="27"/>
  <c r="AO465" i="27"/>
  <c r="AP465" i="27"/>
  <c r="AQ465" i="27"/>
  <c r="AR465" i="27"/>
  <c r="Y466" i="27"/>
  <c r="AA466" i="27" s="1"/>
  <c r="AB466" i="27"/>
  <c r="AC466" i="27"/>
  <c r="AD466" i="27"/>
  <c r="AE466" i="27"/>
  <c r="AF466" i="27"/>
  <c r="AG466" i="27"/>
  <c r="AH466" i="27"/>
  <c r="AI466" i="27"/>
  <c r="AJ466" i="27"/>
  <c r="AK466" i="27"/>
  <c r="AL466" i="27"/>
  <c r="AM466" i="27"/>
  <c r="AN466" i="27"/>
  <c r="AO466" i="27"/>
  <c r="AP466" i="27"/>
  <c r="AQ466" i="27"/>
  <c r="AR466" i="27"/>
  <c r="Y467" i="27"/>
  <c r="AA467" i="27" s="1"/>
  <c r="AB467" i="27"/>
  <c r="AC467" i="27"/>
  <c r="AD467" i="27"/>
  <c r="AE467" i="27"/>
  <c r="AF467" i="27"/>
  <c r="AG467" i="27"/>
  <c r="AH467" i="27"/>
  <c r="AI467" i="27"/>
  <c r="AJ467" i="27"/>
  <c r="AK467" i="27"/>
  <c r="AL467" i="27"/>
  <c r="AM467" i="27"/>
  <c r="AN467" i="27"/>
  <c r="AO467" i="27"/>
  <c r="AP467" i="27"/>
  <c r="AQ467" i="27"/>
  <c r="AR467" i="27"/>
  <c r="Y468" i="27"/>
  <c r="AA468" i="27" s="1"/>
  <c r="AB468" i="27"/>
  <c r="AC468" i="27"/>
  <c r="AD468" i="27"/>
  <c r="AE468" i="27"/>
  <c r="AF468" i="27"/>
  <c r="AG468" i="27"/>
  <c r="AH468" i="27"/>
  <c r="AI468" i="27"/>
  <c r="AJ468" i="27"/>
  <c r="AK468" i="27"/>
  <c r="AL468" i="27"/>
  <c r="AM468" i="27"/>
  <c r="AN468" i="27"/>
  <c r="AO468" i="27"/>
  <c r="AP468" i="27"/>
  <c r="AQ468" i="27"/>
  <c r="AR468" i="27"/>
  <c r="Y469" i="27"/>
  <c r="AA469" i="27" s="1"/>
  <c r="AB469" i="27"/>
  <c r="AC469" i="27"/>
  <c r="AD469" i="27"/>
  <c r="AE469" i="27"/>
  <c r="AF469" i="27"/>
  <c r="AG469" i="27"/>
  <c r="AH469" i="27"/>
  <c r="AI469" i="27"/>
  <c r="AJ469" i="27"/>
  <c r="AK469" i="27"/>
  <c r="AL469" i="27"/>
  <c r="AM469" i="27"/>
  <c r="AN469" i="27"/>
  <c r="AO469" i="27"/>
  <c r="AP469" i="27"/>
  <c r="AQ469" i="27"/>
  <c r="AR469" i="27"/>
  <c r="Y470" i="27"/>
  <c r="AA470" i="27" s="1"/>
  <c r="AB470" i="27"/>
  <c r="AC470" i="27"/>
  <c r="AD470" i="27"/>
  <c r="AE470" i="27"/>
  <c r="AF470" i="27"/>
  <c r="AG470" i="27"/>
  <c r="AH470" i="27"/>
  <c r="AI470" i="27"/>
  <c r="AJ470" i="27"/>
  <c r="AK470" i="27"/>
  <c r="AL470" i="27"/>
  <c r="AM470" i="27"/>
  <c r="AN470" i="27"/>
  <c r="AO470" i="27"/>
  <c r="AP470" i="27"/>
  <c r="AQ470" i="27"/>
  <c r="AR470" i="27"/>
  <c r="Y471" i="27"/>
  <c r="AA471" i="27" s="1"/>
  <c r="AB471" i="27"/>
  <c r="AC471" i="27"/>
  <c r="AD471" i="27"/>
  <c r="AE471" i="27"/>
  <c r="AF471" i="27"/>
  <c r="AG471" i="27"/>
  <c r="AH471" i="27"/>
  <c r="AI471" i="27"/>
  <c r="AJ471" i="27"/>
  <c r="AK471" i="27"/>
  <c r="AL471" i="27"/>
  <c r="AM471" i="27"/>
  <c r="AN471" i="27"/>
  <c r="AO471" i="27"/>
  <c r="AP471" i="27"/>
  <c r="AQ471" i="27"/>
  <c r="AR471" i="27"/>
  <c r="Y472" i="27"/>
  <c r="Z472" i="27" s="1"/>
  <c r="AB472" i="27"/>
  <c r="AC472" i="27"/>
  <c r="AD472" i="27"/>
  <c r="AE472" i="27"/>
  <c r="AF472" i="27"/>
  <c r="AG472" i="27"/>
  <c r="AH472" i="27"/>
  <c r="AI472" i="27"/>
  <c r="AJ472" i="27"/>
  <c r="AK472" i="27"/>
  <c r="AL472" i="27"/>
  <c r="AM472" i="27"/>
  <c r="AN472" i="27"/>
  <c r="AO472" i="27"/>
  <c r="AP472" i="27"/>
  <c r="AQ472" i="27"/>
  <c r="AR472" i="27"/>
  <c r="Y473" i="27"/>
  <c r="AA473" i="27" s="1"/>
  <c r="AB473" i="27"/>
  <c r="AC473" i="27"/>
  <c r="AD473" i="27"/>
  <c r="AE473" i="27"/>
  <c r="AF473" i="27"/>
  <c r="AG473" i="27"/>
  <c r="AH473" i="27"/>
  <c r="AI473" i="27"/>
  <c r="AJ473" i="27"/>
  <c r="AK473" i="27"/>
  <c r="AL473" i="27"/>
  <c r="AM473" i="27"/>
  <c r="AN473" i="27"/>
  <c r="AO473" i="27"/>
  <c r="AP473" i="27"/>
  <c r="AQ473" i="27"/>
  <c r="AR473" i="27"/>
  <c r="Y474" i="27"/>
  <c r="Z474" i="27" s="1"/>
  <c r="AB474" i="27"/>
  <c r="AC474" i="27"/>
  <c r="AD474" i="27"/>
  <c r="AE474" i="27"/>
  <c r="AF474" i="27"/>
  <c r="AG474" i="27"/>
  <c r="AH474" i="27"/>
  <c r="AI474" i="27"/>
  <c r="AJ474" i="27"/>
  <c r="AK474" i="27"/>
  <c r="AL474" i="27"/>
  <c r="AM474" i="27"/>
  <c r="AN474" i="27"/>
  <c r="AO474" i="27"/>
  <c r="AP474" i="27"/>
  <c r="AQ474" i="27"/>
  <c r="AR474" i="27"/>
  <c r="Y475" i="27"/>
  <c r="AB475" i="27"/>
  <c r="AC475" i="27"/>
  <c r="AD475" i="27"/>
  <c r="AE475" i="27"/>
  <c r="AF475" i="27"/>
  <c r="AG475" i="27"/>
  <c r="AH475" i="27"/>
  <c r="AI475" i="27"/>
  <c r="AJ475" i="27"/>
  <c r="AK475" i="27"/>
  <c r="AL475" i="27"/>
  <c r="AM475" i="27"/>
  <c r="AN475" i="27"/>
  <c r="AO475" i="27"/>
  <c r="AP475" i="27"/>
  <c r="AQ475" i="27"/>
  <c r="AR475" i="27"/>
  <c r="Y476" i="27"/>
  <c r="Z476" i="27" s="1"/>
  <c r="AB476" i="27"/>
  <c r="AC476" i="27"/>
  <c r="AD476" i="27"/>
  <c r="AE476" i="27"/>
  <c r="AF476" i="27"/>
  <c r="AG476" i="27"/>
  <c r="AH476" i="27"/>
  <c r="AI476" i="27"/>
  <c r="AJ476" i="27"/>
  <c r="AK476" i="27"/>
  <c r="AL476" i="27"/>
  <c r="AM476" i="27"/>
  <c r="AN476" i="27"/>
  <c r="AO476" i="27"/>
  <c r="AP476" i="27"/>
  <c r="AQ476" i="27"/>
  <c r="AR476" i="27"/>
  <c r="Y477" i="27"/>
  <c r="AB477" i="27"/>
  <c r="AC477" i="27"/>
  <c r="AD477" i="27"/>
  <c r="AE477" i="27"/>
  <c r="AF477" i="27"/>
  <c r="AG477" i="27"/>
  <c r="AH477" i="27"/>
  <c r="AI477" i="27"/>
  <c r="AJ477" i="27"/>
  <c r="AK477" i="27"/>
  <c r="AL477" i="27"/>
  <c r="AM477" i="27"/>
  <c r="AN477" i="27"/>
  <c r="AO477" i="27"/>
  <c r="AP477" i="27"/>
  <c r="AQ477" i="27"/>
  <c r="AR477" i="27"/>
  <c r="Y478" i="27"/>
  <c r="AB478" i="27"/>
  <c r="AC478" i="27"/>
  <c r="AD478" i="27"/>
  <c r="AE478" i="27"/>
  <c r="AF478" i="27"/>
  <c r="AG478" i="27"/>
  <c r="AH478" i="27"/>
  <c r="AI478" i="27"/>
  <c r="AJ478" i="27"/>
  <c r="AK478" i="27"/>
  <c r="AL478" i="27"/>
  <c r="AM478" i="27"/>
  <c r="AN478" i="27"/>
  <c r="AO478" i="27"/>
  <c r="AP478" i="27"/>
  <c r="AQ478" i="27"/>
  <c r="AR478" i="27"/>
  <c r="Y479" i="27"/>
  <c r="Z479" i="27" s="1"/>
  <c r="AB479" i="27"/>
  <c r="AC479" i="27"/>
  <c r="AD479" i="27"/>
  <c r="AE479" i="27"/>
  <c r="AF479" i="27"/>
  <c r="AG479" i="27"/>
  <c r="AH479" i="27"/>
  <c r="AI479" i="27"/>
  <c r="AJ479" i="27"/>
  <c r="AK479" i="27"/>
  <c r="AL479" i="27"/>
  <c r="AM479" i="27"/>
  <c r="AN479" i="27"/>
  <c r="AO479" i="27"/>
  <c r="AP479" i="27"/>
  <c r="AQ479" i="27"/>
  <c r="AR479" i="27"/>
  <c r="Y480" i="27"/>
  <c r="AA480" i="27" s="1"/>
  <c r="AB480" i="27"/>
  <c r="AC480" i="27"/>
  <c r="AD480" i="27"/>
  <c r="AE480" i="27"/>
  <c r="AF480" i="27"/>
  <c r="AG480" i="27"/>
  <c r="AH480" i="27"/>
  <c r="AI480" i="27"/>
  <c r="AJ480" i="27"/>
  <c r="AK480" i="27"/>
  <c r="AL480" i="27"/>
  <c r="AM480" i="27"/>
  <c r="AN480" i="27"/>
  <c r="AO480" i="27"/>
  <c r="AP480" i="27"/>
  <c r="AQ480" i="27"/>
  <c r="AR480" i="27"/>
  <c r="Y481" i="27"/>
  <c r="Z481" i="27" s="1"/>
  <c r="AB481" i="27"/>
  <c r="AC481" i="27"/>
  <c r="AD481" i="27"/>
  <c r="AE481" i="27"/>
  <c r="AF481" i="27"/>
  <c r="AG481" i="27"/>
  <c r="AH481" i="27"/>
  <c r="AI481" i="27"/>
  <c r="AJ481" i="27"/>
  <c r="AK481" i="27"/>
  <c r="AL481" i="27"/>
  <c r="AM481" i="27"/>
  <c r="AN481" i="27"/>
  <c r="AO481" i="27"/>
  <c r="AP481" i="27"/>
  <c r="AQ481" i="27"/>
  <c r="AR481" i="27"/>
  <c r="Y482" i="27"/>
  <c r="AA482" i="27" s="1"/>
  <c r="AB482" i="27"/>
  <c r="AC482" i="27"/>
  <c r="AD482" i="27"/>
  <c r="AE482" i="27"/>
  <c r="AF482" i="27"/>
  <c r="AG482" i="27"/>
  <c r="AH482" i="27"/>
  <c r="AI482" i="27"/>
  <c r="AJ482" i="27"/>
  <c r="AK482" i="27"/>
  <c r="AL482" i="27"/>
  <c r="AM482" i="27"/>
  <c r="AN482" i="27"/>
  <c r="AO482" i="27"/>
  <c r="AP482" i="27"/>
  <c r="AQ482" i="27"/>
  <c r="AR482" i="27"/>
  <c r="Y483" i="27"/>
  <c r="AA483" i="27" s="1"/>
  <c r="AB483" i="27"/>
  <c r="AC483" i="27"/>
  <c r="AD483" i="27"/>
  <c r="AE483" i="27"/>
  <c r="AF483" i="27"/>
  <c r="AG483" i="27"/>
  <c r="AH483" i="27"/>
  <c r="AI483" i="27"/>
  <c r="AJ483" i="27"/>
  <c r="AK483" i="27"/>
  <c r="AL483" i="27"/>
  <c r="AM483" i="27"/>
  <c r="AN483" i="27"/>
  <c r="AO483" i="27"/>
  <c r="AP483" i="27"/>
  <c r="AQ483" i="27"/>
  <c r="AR483" i="27"/>
  <c r="Y484" i="27"/>
  <c r="AA484" i="27" s="1"/>
  <c r="AB484" i="27"/>
  <c r="AC484" i="27"/>
  <c r="AD484" i="27"/>
  <c r="AE484" i="27"/>
  <c r="AF484" i="27"/>
  <c r="AG484" i="27"/>
  <c r="AH484" i="27"/>
  <c r="AI484" i="27"/>
  <c r="AJ484" i="27"/>
  <c r="AK484" i="27"/>
  <c r="AL484" i="27"/>
  <c r="AM484" i="27"/>
  <c r="AN484" i="27"/>
  <c r="AO484" i="27"/>
  <c r="AP484" i="27"/>
  <c r="AQ484" i="27"/>
  <c r="AR484" i="27"/>
  <c r="Y485" i="27"/>
  <c r="AA485" i="27" s="1"/>
  <c r="AB485" i="27"/>
  <c r="AC485" i="27"/>
  <c r="AD485" i="27"/>
  <c r="AE485" i="27"/>
  <c r="AF485" i="27"/>
  <c r="AG485" i="27"/>
  <c r="AH485" i="27"/>
  <c r="AI485" i="27"/>
  <c r="AJ485" i="27"/>
  <c r="AK485" i="27"/>
  <c r="AL485" i="27"/>
  <c r="AM485" i="27"/>
  <c r="AN485" i="27"/>
  <c r="AO485" i="27"/>
  <c r="AP485" i="27"/>
  <c r="AQ485" i="27"/>
  <c r="AR485" i="27"/>
  <c r="Y486" i="27"/>
  <c r="AA486" i="27" s="1"/>
  <c r="AB486" i="27"/>
  <c r="AC486" i="27"/>
  <c r="AD486" i="27"/>
  <c r="AE486" i="27"/>
  <c r="AF486" i="27"/>
  <c r="AG486" i="27"/>
  <c r="AH486" i="27"/>
  <c r="AI486" i="27"/>
  <c r="AJ486" i="27"/>
  <c r="AK486" i="27"/>
  <c r="AL486" i="27"/>
  <c r="AM486" i="27"/>
  <c r="AN486" i="27"/>
  <c r="AO486" i="27"/>
  <c r="AP486" i="27"/>
  <c r="AQ486" i="27"/>
  <c r="AR486" i="27"/>
  <c r="Y487" i="27"/>
  <c r="AA487" i="27" s="1"/>
  <c r="AB487" i="27"/>
  <c r="AC487" i="27"/>
  <c r="AD487" i="27"/>
  <c r="AE487" i="27"/>
  <c r="AF487" i="27"/>
  <c r="AG487" i="27"/>
  <c r="AH487" i="27"/>
  <c r="AI487" i="27"/>
  <c r="AJ487" i="27"/>
  <c r="AK487" i="27"/>
  <c r="AL487" i="27"/>
  <c r="AM487" i="27"/>
  <c r="AN487" i="27"/>
  <c r="AO487" i="27"/>
  <c r="AP487" i="27"/>
  <c r="AQ487" i="27"/>
  <c r="AR487" i="27"/>
  <c r="Y488" i="27"/>
  <c r="Z488" i="27" s="1"/>
  <c r="AB488" i="27"/>
  <c r="AC488" i="27"/>
  <c r="AD488" i="27"/>
  <c r="AE488" i="27"/>
  <c r="AF488" i="27"/>
  <c r="AG488" i="27"/>
  <c r="AH488" i="27"/>
  <c r="AI488" i="27"/>
  <c r="AJ488" i="27"/>
  <c r="AK488" i="27"/>
  <c r="AL488" i="27"/>
  <c r="AM488" i="27"/>
  <c r="AN488" i="27"/>
  <c r="AO488" i="27"/>
  <c r="AP488" i="27"/>
  <c r="AQ488" i="27"/>
  <c r="AR488" i="27"/>
  <c r="Y489" i="27"/>
  <c r="AA489" i="27" s="1"/>
  <c r="AB489" i="27"/>
  <c r="AC489" i="27"/>
  <c r="AD489" i="27"/>
  <c r="AE489" i="27"/>
  <c r="AF489" i="27"/>
  <c r="AG489" i="27"/>
  <c r="AH489" i="27"/>
  <c r="AI489" i="27"/>
  <c r="AJ489" i="27"/>
  <c r="AK489" i="27"/>
  <c r="AL489" i="27"/>
  <c r="AM489" i="27"/>
  <c r="AN489" i="27"/>
  <c r="AO489" i="27"/>
  <c r="AP489" i="27"/>
  <c r="AQ489" i="27"/>
  <c r="AR489" i="27"/>
  <c r="Y490" i="27"/>
  <c r="Z490" i="27" s="1"/>
  <c r="AB490" i="27"/>
  <c r="AC490" i="27"/>
  <c r="AD490" i="27"/>
  <c r="AE490" i="27"/>
  <c r="AF490" i="27"/>
  <c r="AG490" i="27"/>
  <c r="AH490" i="27"/>
  <c r="AI490" i="27"/>
  <c r="AJ490" i="27"/>
  <c r="AK490" i="27"/>
  <c r="AL490" i="27"/>
  <c r="AM490" i="27"/>
  <c r="AN490" i="27"/>
  <c r="AO490" i="27"/>
  <c r="AP490" i="27"/>
  <c r="AQ490" i="27"/>
  <c r="AR490" i="27"/>
  <c r="Y491" i="27"/>
  <c r="AA491" i="27" s="1"/>
  <c r="AB491" i="27"/>
  <c r="AC491" i="27"/>
  <c r="AD491" i="27"/>
  <c r="AE491" i="27"/>
  <c r="AF491" i="27"/>
  <c r="AG491" i="27"/>
  <c r="AH491" i="27"/>
  <c r="AI491" i="27"/>
  <c r="AJ491" i="27"/>
  <c r="AK491" i="27"/>
  <c r="AL491" i="27"/>
  <c r="AM491" i="27"/>
  <c r="AN491" i="27"/>
  <c r="AO491" i="27"/>
  <c r="AP491" i="27"/>
  <c r="AQ491" i="27"/>
  <c r="AR491" i="27"/>
  <c r="Y492" i="27"/>
  <c r="Z492" i="27" s="1"/>
  <c r="AB492" i="27"/>
  <c r="AC492" i="27"/>
  <c r="AD492" i="27"/>
  <c r="AE492" i="27"/>
  <c r="AF492" i="27"/>
  <c r="AG492" i="27"/>
  <c r="AH492" i="27"/>
  <c r="AI492" i="27"/>
  <c r="AJ492" i="27"/>
  <c r="AK492" i="27"/>
  <c r="AL492" i="27"/>
  <c r="AM492" i="27"/>
  <c r="AN492" i="27"/>
  <c r="AO492" i="27"/>
  <c r="AP492" i="27"/>
  <c r="AQ492" i="27"/>
  <c r="AR492" i="27"/>
  <c r="Y493" i="27"/>
  <c r="Z493" i="27" s="1"/>
  <c r="AB493" i="27"/>
  <c r="AC493" i="27"/>
  <c r="AD493" i="27"/>
  <c r="AE493" i="27"/>
  <c r="AF493" i="27"/>
  <c r="AG493" i="27"/>
  <c r="AH493" i="27"/>
  <c r="AI493" i="27"/>
  <c r="AJ493" i="27"/>
  <c r="AK493" i="27"/>
  <c r="AL493" i="27"/>
  <c r="AM493" i="27"/>
  <c r="AN493" i="27"/>
  <c r="AO493" i="27"/>
  <c r="AP493" i="27"/>
  <c r="AQ493" i="27"/>
  <c r="AR493" i="27"/>
  <c r="Y494" i="27"/>
  <c r="AA494" i="27" s="1"/>
  <c r="AB494" i="27"/>
  <c r="AC494" i="27"/>
  <c r="AD494" i="27"/>
  <c r="AE494" i="27"/>
  <c r="AF494" i="27"/>
  <c r="AG494" i="27"/>
  <c r="AH494" i="27"/>
  <c r="AI494" i="27"/>
  <c r="AJ494" i="27"/>
  <c r="AK494" i="27"/>
  <c r="AL494" i="27"/>
  <c r="AM494" i="27"/>
  <c r="AN494" i="27"/>
  <c r="AO494" i="27"/>
  <c r="AP494" i="27"/>
  <c r="AQ494" i="27"/>
  <c r="AR494" i="27"/>
  <c r="Y495" i="27"/>
  <c r="AB495" i="27"/>
  <c r="AC495" i="27"/>
  <c r="AD495" i="27"/>
  <c r="AE495" i="27"/>
  <c r="AF495" i="27"/>
  <c r="AG495" i="27"/>
  <c r="AH495" i="27"/>
  <c r="AI495" i="27"/>
  <c r="AJ495" i="27"/>
  <c r="AK495" i="27"/>
  <c r="AL495" i="27"/>
  <c r="AM495" i="27"/>
  <c r="AN495" i="27"/>
  <c r="AO495" i="27"/>
  <c r="AP495" i="27"/>
  <c r="AQ495" i="27"/>
  <c r="AR495" i="27"/>
  <c r="Y496" i="27"/>
  <c r="AA496" i="27" s="1"/>
  <c r="AB496" i="27"/>
  <c r="AC496" i="27"/>
  <c r="AD496" i="27"/>
  <c r="AE496" i="27"/>
  <c r="AF496" i="27"/>
  <c r="AG496" i="27"/>
  <c r="AH496" i="27"/>
  <c r="AI496" i="27"/>
  <c r="AJ496" i="27"/>
  <c r="AK496" i="27"/>
  <c r="AL496" i="27"/>
  <c r="AM496" i="27"/>
  <c r="AN496" i="27"/>
  <c r="AO496" i="27"/>
  <c r="AP496" i="27"/>
  <c r="AQ496" i="27"/>
  <c r="AR496" i="27"/>
  <c r="Y497" i="27"/>
  <c r="Z497" i="27" s="1"/>
  <c r="AB497" i="27"/>
  <c r="AC497" i="27"/>
  <c r="AD497" i="27"/>
  <c r="AE497" i="27"/>
  <c r="AF497" i="27"/>
  <c r="AG497" i="27"/>
  <c r="AH497" i="27"/>
  <c r="AI497" i="27"/>
  <c r="AJ497" i="27"/>
  <c r="AK497" i="27"/>
  <c r="AL497" i="27"/>
  <c r="AM497" i="27"/>
  <c r="AN497" i="27"/>
  <c r="AO497" i="27"/>
  <c r="AP497" i="27"/>
  <c r="AQ497" i="27"/>
  <c r="AR497" i="27"/>
  <c r="Y498" i="27"/>
  <c r="AA498" i="27" s="1"/>
  <c r="AB498" i="27"/>
  <c r="AC498" i="27"/>
  <c r="AD498" i="27"/>
  <c r="AE498" i="27"/>
  <c r="AF498" i="27"/>
  <c r="AG498" i="27"/>
  <c r="AH498" i="27"/>
  <c r="AI498" i="27"/>
  <c r="AJ498" i="27"/>
  <c r="AK498" i="27"/>
  <c r="AL498" i="27"/>
  <c r="AM498" i="27"/>
  <c r="AN498" i="27"/>
  <c r="AO498" i="27"/>
  <c r="AP498" i="27"/>
  <c r="AQ498" i="27"/>
  <c r="AR498" i="27"/>
  <c r="Y499" i="27"/>
  <c r="Z499" i="27" s="1"/>
  <c r="AB499" i="27"/>
  <c r="AC499" i="27"/>
  <c r="AD499" i="27"/>
  <c r="AE499" i="27"/>
  <c r="AF499" i="27"/>
  <c r="AG499" i="27"/>
  <c r="AH499" i="27"/>
  <c r="AI499" i="27"/>
  <c r="AJ499" i="27"/>
  <c r="AK499" i="27"/>
  <c r="AL499" i="27"/>
  <c r="AM499" i="27"/>
  <c r="AN499" i="27"/>
  <c r="AO499" i="27"/>
  <c r="AP499" i="27"/>
  <c r="AQ499" i="27"/>
  <c r="AR499" i="27"/>
  <c r="Y500" i="27"/>
  <c r="AB500" i="27"/>
  <c r="AC500" i="27"/>
  <c r="AD500" i="27"/>
  <c r="AE500" i="27"/>
  <c r="AF500" i="27"/>
  <c r="AG500" i="27"/>
  <c r="AH500" i="27"/>
  <c r="AI500" i="27"/>
  <c r="AJ500" i="27"/>
  <c r="AK500" i="27"/>
  <c r="AL500" i="27"/>
  <c r="AM500" i="27"/>
  <c r="AN500" i="27"/>
  <c r="AO500" i="27"/>
  <c r="AP500" i="27"/>
  <c r="AQ500" i="27"/>
  <c r="AR500" i="27"/>
  <c r="Y501" i="27"/>
  <c r="AA501" i="27" s="1"/>
  <c r="AB501" i="27"/>
  <c r="AC501" i="27"/>
  <c r="AD501" i="27"/>
  <c r="AE501" i="27"/>
  <c r="AF501" i="27"/>
  <c r="AG501" i="27"/>
  <c r="AH501" i="27"/>
  <c r="AI501" i="27"/>
  <c r="AJ501" i="27"/>
  <c r="AK501" i="27"/>
  <c r="AL501" i="27"/>
  <c r="AM501" i="27"/>
  <c r="AN501" i="27"/>
  <c r="AO501" i="27"/>
  <c r="AP501" i="27"/>
  <c r="AQ501" i="27"/>
  <c r="AR501" i="27"/>
  <c r="Y502" i="27"/>
  <c r="AB502" i="27"/>
  <c r="AC502" i="27"/>
  <c r="AD502" i="27"/>
  <c r="AE502" i="27"/>
  <c r="AF502" i="27"/>
  <c r="AG502" i="27"/>
  <c r="AH502" i="27"/>
  <c r="AI502" i="27"/>
  <c r="AJ502" i="27"/>
  <c r="AM502" i="27"/>
  <c r="AN502" i="27"/>
  <c r="AQ502" i="27"/>
  <c r="AR502" i="27"/>
  <c r="AJ6" i="27"/>
  <c r="AG6" i="27"/>
  <c r="AI6" i="27"/>
  <c r="AF6" i="27"/>
  <c r="B2" i="56" a="1"/>
  <c r="B2" i="56" s="1"/>
  <c r="AH6" i="27"/>
  <c r="AE6" i="27"/>
  <c r="AP502" i="27"/>
  <c r="AO502" i="27"/>
  <c r="AP6" i="27"/>
  <c r="AA65" i="27"/>
  <c r="E4"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5" i="17"/>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Q4" i="37"/>
  <c r="Q5" i="37"/>
  <c r="Q6" i="37"/>
  <c r="Q7" i="37"/>
  <c r="Q8" i="37"/>
  <c r="Q9" i="37"/>
  <c r="Q10" i="37"/>
  <c r="Q11" i="37"/>
  <c r="Q12" i="37"/>
  <c r="Q13" i="37"/>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Q46" i="37"/>
  <c r="Q47" i="37"/>
  <c r="Q48" i="37"/>
  <c r="Q49" i="37"/>
  <c r="Q50" i="3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106" i="27"/>
  <c r="I107" i="27"/>
  <c r="I108" i="27"/>
  <c r="I109" i="27"/>
  <c r="I110" i="27"/>
  <c r="I111" i="27"/>
  <c r="I112" i="27"/>
  <c r="I113"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41" i="27"/>
  <c r="I142" i="27"/>
  <c r="I143" i="27"/>
  <c r="I144" i="27"/>
  <c r="I145" i="27"/>
  <c r="I146" i="27"/>
  <c r="I147" i="27"/>
  <c r="I148" i="27"/>
  <c r="I149" i="27"/>
  <c r="I150" i="27"/>
  <c r="I151" i="27"/>
  <c r="I152" i="27"/>
  <c r="I153" i="27"/>
  <c r="I154" i="27"/>
  <c r="I155" i="27"/>
  <c r="I156" i="27"/>
  <c r="I157" i="27"/>
  <c r="I158" i="27"/>
  <c r="I159" i="27"/>
  <c r="I160" i="27"/>
  <c r="I161" i="27"/>
  <c r="I162" i="27"/>
  <c r="I163" i="27"/>
  <c r="I164" i="27"/>
  <c r="I165" i="27"/>
  <c r="I166" i="27"/>
  <c r="I167" i="27"/>
  <c r="I168" i="27"/>
  <c r="I169" i="27"/>
  <c r="I170" i="27"/>
  <c r="I171" i="27"/>
  <c r="I172" i="27"/>
  <c r="I173" i="27"/>
  <c r="I174" i="27"/>
  <c r="I175" i="27"/>
  <c r="I176" i="27"/>
  <c r="I177" i="27"/>
  <c r="I178" i="27"/>
  <c r="I179" i="27"/>
  <c r="I180" i="27"/>
  <c r="I181" i="27"/>
  <c r="I182" i="27"/>
  <c r="I183" i="27"/>
  <c r="I184" i="27"/>
  <c r="I185" i="27"/>
  <c r="I186" i="27"/>
  <c r="I187" i="27"/>
  <c r="I188" i="27"/>
  <c r="I189" i="27"/>
  <c r="I190" i="27"/>
  <c r="I191" i="27"/>
  <c r="I192" i="27"/>
  <c r="I193" i="27"/>
  <c r="I194" i="27"/>
  <c r="I195" i="27"/>
  <c r="I196" i="27"/>
  <c r="I197" i="27"/>
  <c r="I198" i="27"/>
  <c r="I199" i="27"/>
  <c r="I200" i="27"/>
  <c r="I201" i="27"/>
  <c r="I202" i="27"/>
  <c r="I203" i="27"/>
  <c r="I204" i="27"/>
  <c r="I205" i="27"/>
  <c r="I206" i="27"/>
  <c r="I207" i="27"/>
  <c r="I208" i="27"/>
  <c r="I209" i="27"/>
  <c r="I210" i="27"/>
  <c r="I211" i="27"/>
  <c r="I212" i="27"/>
  <c r="I213" i="27"/>
  <c r="I214" i="27"/>
  <c r="I215" i="27"/>
  <c r="I216" i="27"/>
  <c r="I217" i="27"/>
  <c r="I218" i="27"/>
  <c r="I219" i="27"/>
  <c r="I220" i="27"/>
  <c r="I221" i="27"/>
  <c r="I222" i="27"/>
  <c r="I223" i="27"/>
  <c r="I224" i="27"/>
  <c r="I225" i="27"/>
  <c r="I226" i="27"/>
  <c r="I227" i="27"/>
  <c r="I228" i="27"/>
  <c r="I229" i="27"/>
  <c r="I230" i="27"/>
  <c r="I231" i="27"/>
  <c r="I232" i="27"/>
  <c r="I233" i="27"/>
  <c r="I234" i="27"/>
  <c r="I235" i="27"/>
  <c r="I236" i="27"/>
  <c r="I237" i="27"/>
  <c r="I238" i="27"/>
  <c r="I239" i="27"/>
  <c r="I240" i="27"/>
  <c r="I241" i="27"/>
  <c r="I242" i="27"/>
  <c r="I243" i="27"/>
  <c r="I244" i="27"/>
  <c r="I245" i="27"/>
  <c r="I246" i="27"/>
  <c r="I247" i="27"/>
  <c r="I248" i="27"/>
  <c r="I249" i="27"/>
  <c r="I250" i="27"/>
  <c r="I251" i="27"/>
  <c r="I252" i="27"/>
  <c r="I253" i="27"/>
  <c r="I254" i="27"/>
  <c r="I255" i="27"/>
  <c r="I256" i="27"/>
  <c r="I257" i="27"/>
  <c r="I258" i="27"/>
  <c r="I259" i="27"/>
  <c r="I260" i="27"/>
  <c r="I261" i="27"/>
  <c r="I262" i="27"/>
  <c r="I263" i="27"/>
  <c r="I264" i="27"/>
  <c r="I265" i="27"/>
  <c r="I266" i="27"/>
  <c r="I267" i="27"/>
  <c r="I268" i="27"/>
  <c r="I269" i="27"/>
  <c r="I270" i="27"/>
  <c r="I271" i="27"/>
  <c r="I272" i="27"/>
  <c r="I273" i="27"/>
  <c r="I274" i="27"/>
  <c r="I275" i="27"/>
  <c r="I276" i="27"/>
  <c r="I277" i="27"/>
  <c r="I278" i="27"/>
  <c r="I279" i="27"/>
  <c r="I280" i="27"/>
  <c r="I281" i="27"/>
  <c r="I282" i="27"/>
  <c r="I283" i="27"/>
  <c r="I284" i="27"/>
  <c r="I285" i="27"/>
  <c r="I286" i="27"/>
  <c r="I287" i="27"/>
  <c r="I288" i="27"/>
  <c r="I289" i="27"/>
  <c r="I290" i="27"/>
  <c r="I291" i="27"/>
  <c r="I292" i="27"/>
  <c r="I293" i="27"/>
  <c r="I294" i="27"/>
  <c r="I295" i="27"/>
  <c r="I296" i="27"/>
  <c r="I297" i="27"/>
  <c r="I298" i="27"/>
  <c r="I299" i="27"/>
  <c r="I300" i="27"/>
  <c r="I301" i="27"/>
  <c r="I302" i="27"/>
  <c r="I303" i="27"/>
  <c r="I304" i="27"/>
  <c r="I305" i="27"/>
  <c r="I306" i="27"/>
  <c r="I307" i="27"/>
  <c r="I308" i="27"/>
  <c r="I309" i="27"/>
  <c r="I310" i="27"/>
  <c r="I311" i="27"/>
  <c r="I312" i="27"/>
  <c r="I313" i="27"/>
  <c r="I314" i="27"/>
  <c r="I315" i="27"/>
  <c r="I316" i="27"/>
  <c r="I317" i="27"/>
  <c r="I318" i="27"/>
  <c r="I319" i="27"/>
  <c r="I320" i="27"/>
  <c r="I321" i="27"/>
  <c r="I322" i="27"/>
  <c r="I323" i="27"/>
  <c r="I324" i="27"/>
  <c r="I325" i="27"/>
  <c r="I326" i="27"/>
  <c r="I327" i="27"/>
  <c r="I328" i="27"/>
  <c r="I329" i="27"/>
  <c r="I330" i="27"/>
  <c r="I331" i="27"/>
  <c r="I332" i="27"/>
  <c r="I333" i="27"/>
  <c r="I334" i="27"/>
  <c r="I335" i="27"/>
  <c r="I336" i="27"/>
  <c r="I337" i="27"/>
  <c r="I338" i="27"/>
  <c r="I339" i="27"/>
  <c r="I340" i="27"/>
  <c r="I341" i="27"/>
  <c r="I342" i="27"/>
  <c r="I343" i="27"/>
  <c r="I344" i="27"/>
  <c r="I345" i="27"/>
  <c r="I346" i="27"/>
  <c r="I347" i="27"/>
  <c r="I348" i="27"/>
  <c r="I349" i="27"/>
  <c r="I350" i="27"/>
  <c r="I351" i="27"/>
  <c r="I352" i="27"/>
  <c r="I353" i="27"/>
  <c r="I354" i="27"/>
  <c r="I355" i="27"/>
  <c r="I356" i="27"/>
  <c r="I357" i="27"/>
  <c r="I358" i="27"/>
  <c r="I359" i="27"/>
  <c r="I360" i="27"/>
  <c r="I361" i="27"/>
  <c r="I362" i="27"/>
  <c r="I363" i="27"/>
  <c r="I364" i="27"/>
  <c r="I365" i="27"/>
  <c r="I366" i="27"/>
  <c r="I367" i="27"/>
  <c r="I368" i="27"/>
  <c r="I369" i="27"/>
  <c r="I370" i="27"/>
  <c r="I371" i="27"/>
  <c r="I372" i="27"/>
  <c r="I373" i="27"/>
  <c r="I374" i="27"/>
  <c r="I375" i="27"/>
  <c r="I376" i="27"/>
  <c r="I377" i="27"/>
  <c r="I378" i="27"/>
  <c r="I379" i="27"/>
  <c r="I380" i="27"/>
  <c r="I381" i="27"/>
  <c r="I382" i="27"/>
  <c r="I383" i="27"/>
  <c r="I384" i="27"/>
  <c r="I385" i="27"/>
  <c r="I386" i="27"/>
  <c r="I387" i="27"/>
  <c r="I388" i="27"/>
  <c r="I389" i="27"/>
  <c r="I390" i="27"/>
  <c r="I391" i="27"/>
  <c r="I392" i="27"/>
  <c r="I393" i="27"/>
  <c r="I394" i="27"/>
  <c r="I395" i="27"/>
  <c r="I396" i="27"/>
  <c r="I397" i="27"/>
  <c r="I398" i="27"/>
  <c r="I399" i="27"/>
  <c r="I400" i="27"/>
  <c r="I401" i="27"/>
  <c r="I402" i="27"/>
  <c r="I403" i="27"/>
  <c r="I404" i="27"/>
  <c r="I405" i="27"/>
  <c r="I406" i="27"/>
  <c r="I407" i="27"/>
  <c r="I408" i="27"/>
  <c r="I409" i="27"/>
  <c r="I410" i="27"/>
  <c r="I411" i="27"/>
  <c r="I412" i="27"/>
  <c r="I413" i="27"/>
  <c r="I414" i="27"/>
  <c r="I415" i="27"/>
  <c r="I416" i="27"/>
  <c r="I417" i="27"/>
  <c r="I418" i="27"/>
  <c r="I419" i="27"/>
  <c r="I420" i="27"/>
  <c r="I421" i="27"/>
  <c r="I422" i="27"/>
  <c r="I423" i="27"/>
  <c r="I424" i="27"/>
  <c r="I425" i="27"/>
  <c r="I426" i="27"/>
  <c r="I427" i="27"/>
  <c r="I428" i="27"/>
  <c r="I429" i="27"/>
  <c r="I430" i="27"/>
  <c r="I431" i="27"/>
  <c r="I432" i="27"/>
  <c r="I433" i="27"/>
  <c r="I434" i="27"/>
  <c r="I435" i="27"/>
  <c r="I436" i="27"/>
  <c r="I437" i="27"/>
  <c r="I438" i="27"/>
  <c r="I439" i="27"/>
  <c r="I440" i="27"/>
  <c r="I441" i="27"/>
  <c r="I442" i="27"/>
  <c r="I443" i="27"/>
  <c r="I444" i="27"/>
  <c r="I445" i="27"/>
  <c r="I446" i="27"/>
  <c r="I447" i="27"/>
  <c r="I448" i="27"/>
  <c r="I449" i="27"/>
  <c r="I450" i="27"/>
  <c r="I451" i="27"/>
  <c r="I452" i="27"/>
  <c r="I453" i="27"/>
  <c r="I454" i="27"/>
  <c r="I455" i="27"/>
  <c r="I456" i="27"/>
  <c r="I457" i="27"/>
  <c r="I458" i="27"/>
  <c r="I459" i="27"/>
  <c r="I460" i="27"/>
  <c r="I461" i="27"/>
  <c r="I462" i="27"/>
  <c r="I463" i="27"/>
  <c r="I464" i="27"/>
  <c r="I465" i="27"/>
  <c r="I466" i="27"/>
  <c r="I467" i="27"/>
  <c r="I468" i="27"/>
  <c r="I469" i="27"/>
  <c r="I470" i="27"/>
  <c r="I471" i="27"/>
  <c r="I472" i="27"/>
  <c r="I473" i="27"/>
  <c r="I474" i="27"/>
  <c r="I475" i="27"/>
  <c r="I476" i="27"/>
  <c r="I477" i="27"/>
  <c r="I478" i="27"/>
  <c r="I479" i="27"/>
  <c r="I480" i="27"/>
  <c r="I481" i="27"/>
  <c r="I482" i="27"/>
  <c r="I483" i="27"/>
  <c r="I484" i="27"/>
  <c r="I485" i="27"/>
  <c r="I486" i="27"/>
  <c r="I487" i="27"/>
  <c r="I488" i="27"/>
  <c r="I489" i="27"/>
  <c r="I490" i="27"/>
  <c r="I491" i="27"/>
  <c r="I492" i="27"/>
  <c r="I493" i="27"/>
  <c r="I494" i="27"/>
  <c r="I495" i="27"/>
  <c r="I496" i="27"/>
  <c r="I497" i="27"/>
  <c r="I498" i="27"/>
  <c r="I499" i="27"/>
  <c r="I500" i="27"/>
  <c r="I501" i="27"/>
  <c r="I502" i="27"/>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D132" i="50"/>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D258" i="50"/>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D384"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6" i="50"/>
  <c r="D16" i="1"/>
  <c r="D36" i="1"/>
  <c r="D41" i="1"/>
  <c r="D42" i="1"/>
  <c r="U42" i="1" s="1"/>
  <c r="D43" i="1"/>
  <c r="D44" i="1"/>
  <c r="V44" i="1" s="1"/>
  <c r="D45" i="1"/>
  <c r="D46" i="1"/>
  <c r="D47" i="1"/>
  <c r="D48" i="1"/>
  <c r="D49" i="1"/>
  <c r="D50" i="1"/>
  <c r="D51" i="1"/>
  <c r="D52" i="1"/>
  <c r="D53" i="1"/>
  <c r="D54" i="1"/>
  <c r="W54" i="1" s="1"/>
  <c r="D55" i="1"/>
  <c r="D56" i="1"/>
  <c r="U56" i="1" s="1"/>
  <c r="D57" i="1"/>
  <c r="D58" i="1"/>
  <c r="D59" i="1"/>
  <c r="D60" i="1"/>
  <c r="D61" i="1"/>
  <c r="D62" i="1"/>
  <c r="U62" i="1" s="1"/>
  <c r="D63" i="1"/>
  <c r="D64" i="1"/>
  <c r="D65" i="1"/>
  <c r="U65" i="1" s="1"/>
  <c r="D66" i="1"/>
  <c r="D67" i="1"/>
  <c r="D68" i="1"/>
  <c r="W68" i="1" s="1"/>
  <c r="D69" i="1"/>
  <c r="D70" i="1"/>
  <c r="W70" i="1" s="1"/>
  <c r="D71" i="1"/>
  <c r="D72" i="1"/>
  <c r="V72" i="1" s="1"/>
  <c r="D73" i="1"/>
  <c r="D74" i="1"/>
  <c r="D75" i="1"/>
  <c r="D76" i="1"/>
  <c r="D77" i="1"/>
  <c r="U77" i="1" s="1"/>
  <c r="D78" i="1"/>
  <c r="V78" i="1" s="1"/>
  <c r="D79" i="1"/>
  <c r="V79" i="1" s="1"/>
  <c r="D80" i="1"/>
  <c r="U80" i="1" s="1"/>
  <c r="D81" i="1"/>
  <c r="D82" i="1"/>
  <c r="D83" i="1"/>
  <c r="D84" i="1"/>
  <c r="D85" i="1"/>
  <c r="D86" i="1"/>
  <c r="U86" i="1" s="1"/>
  <c r="D87" i="1"/>
  <c r="D88" i="1"/>
  <c r="U88" i="1" s="1"/>
  <c r="D89" i="1"/>
  <c r="D90" i="1"/>
  <c r="D91" i="1"/>
  <c r="D92" i="1"/>
  <c r="V92" i="1" s="1"/>
  <c r="D93" i="1"/>
  <c r="D94" i="1"/>
  <c r="D95" i="1"/>
  <c r="V95" i="1" s="1"/>
  <c r="D96" i="1"/>
  <c r="D97" i="1"/>
  <c r="D98" i="1"/>
  <c r="D99" i="1"/>
  <c r="D100" i="1"/>
  <c r="U100" i="1" s="1"/>
  <c r="D101" i="1"/>
  <c r="W101" i="1" s="1"/>
  <c r="D102" i="1"/>
  <c r="D103" i="1"/>
  <c r="U103" i="1" s="1"/>
  <c r="D104" i="1"/>
  <c r="D105" i="1"/>
  <c r="V105" i="1" s="1"/>
  <c r="D106" i="1"/>
  <c r="D107" i="1"/>
  <c r="D108" i="1"/>
  <c r="U108" i="1" s="1"/>
  <c r="D109" i="1"/>
  <c r="D110" i="1"/>
  <c r="U110" i="1" s="1"/>
  <c r="D111" i="1"/>
  <c r="W111" i="1" s="1"/>
  <c r="D112" i="1"/>
  <c r="D113" i="1"/>
  <c r="D114" i="1"/>
  <c r="D115" i="1"/>
  <c r="D116" i="1"/>
  <c r="W116" i="1" s="1"/>
  <c r="D117" i="1"/>
  <c r="D118" i="1"/>
  <c r="D119" i="1"/>
  <c r="V119" i="1" s="1"/>
  <c r="D120" i="1"/>
  <c r="V120" i="1" s="1"/>
  <c r="D121" i="1"/>
  <c r="V121" i="1" s="1"/>
  <c r="D122" i="1"/>
  <c r="D123" i="1"/>
  <c r="D124" i="1"/>
  <c r="V124" i="1" s="1"/>
  <c r="D125" i="1"/>
  <c r="D126" i="1"/>
  <c r="U126" i="1" s="1"/>
  <c r="D127" i="1"/>
  <c r="D128" i="1"/>
  <c r="U128" i="1" s="1"/>
  <c r="D129" i="1"/>
  <c r="U129" i="1" s="1"/>
  <c r="D130" i="1"/>
  <c r="D131" i="1"/>
  <c r="D132" i="1"/>
  <c r="V132" i="1" s="1"/>
  <c r="D133" i="1"/>
  <c r="W133" i="1" s="1"/>
  <c r="D134" i="1"/>
  <c r="V134" i="1" s="1"/>
  <c r="D135" i="1"/>
  <c r="U135" i="1" s="1"/>
  <c r="D136" i="1"/>
  <c r="D137" i="1"/>
  <c r="D138" i="1"/>
  <c r="D139" i="1"/>
  <c r="D140" i="1"/>
  <c r="V140" i="1" s="1"/>
  <c r="D141" i="1"/>
  <c r="D142" i="1"/>
  <c r="D143" i="1"/>
  <c r="D144" i="1"/>
  <c r="V144" i="1" s="1"/>
  <c r="D145" i="1"/>
  <c r="D146" i="1"/>
  <c r="D147" i="1"/>
  <c r="D148" i="1"/>
  <c r="D149" i="1"/>
  <c r="D150" i="1"/>
  <c r="U150" i="1" s="1"/>
  <c r="D151" i="1"/>
  <c r="V151" i="1" s="1"/>
  <c r="D152" i="1"/>
  <c r="D153" i="1"/>
  <c r="D154" i="1"/>
  <c r="D155" i="1"/>
  <c r="D156" i="1"/>
  <c r="V156" i="1" s="1"/>
  <c r="D157" i="1"/>
  <c r="W157" i="1" s="1"/>
  <c r="D158" i="1"/>
  <c r="D159" i="1"/>
  <c r="W159" i="1" s="1"/>
  <c r="D160" i="1"/>
  <c r="U160" i="1" s="1"/>
  <c r="D161" i="1"/>
  <c r="D162" i="1"/>
  <c r="D163" i="1"/>
  <c r="D164" i="1"/>
  <c r="D165" i="1"/>
  <c r="D166" i="1"/>
  <c r="U166" i="1" s="1"/>
  <c r="D167" i="1"/>
  <c r="D168" i="1"/>
  <c r="D169" i="1"/>
  <c r="D170" i="1"/>
  <c r="D171" i="1"/>
  <c r="W171" i="1" s="1"/>
  <c r="D172" i="1"/>
  <c r="U172" i="1" s="1"/>
  <c r="D173" i="1"/>
  <c r="D174" i="1"/>
  <c r="U174" i="1" s="1"/>
  <c r="D175" i="1"/>
  <c r="U175" i="1" s="1"/>
  <c r="D176" i="1"/>
  <c r="D177" i="1"/>
  <c r="D178" i="1"/>
  <c r="W178" i="1" s="1"/>
  <c r="D179" i="1"/>
  <c r="D180" i="1"/>
  <c r="W180" i="1" s="1"/>
  <c r="D181" i="1"/>
  <c r="D182" i="1"/>
  <c r="D183" i="1"/>
  <c r="D184" i="1"/>
  <c r="D185" i="1"/>
  <c r="D186" i="1"/>
  <c r="D187" i="1"/>
  <c r="D188" i="1"/>
  <c r="U188" i="1" s="1"/>
  <c r="D189" i="1"/>
  <c r="D190" i="1"/>
  <c r="U190" i="1" s="1"/>
  <c r="D191" i="1"/>
  <c r="V191" i="1" s="1"/>
  <c r="D192" i="1"/>
  <c r="W192" i="1" s="1"/>
  <c r="D193" i="1"/>
  <c r="D194" i="1"/>
  <c r="D195" i="1"/>
  <c r="D196" i="1"/>
  <c r="D197" i="1"/>
  <c r="U197" i="1" s="1"/>
  <c r="D198" i="1"/>
  <c r="D199" i="1"/>
  <c r="U199" i="1" s="1"/>
  <c r="D200" i="1"/>
  <c r="D201" i="1"/>
  <c r="V201" i="1" s="1"/>
  <c r="D202" i="1"/>
  <c r="D203" i="1"/>
  <c r="V203" i="1" s="1"/>
  <c r="D204" i="1"/>
  <c r="D205" i="1"/>
  <c r="D206" i="1"/>
  <c r="W206" i="1" s="1"/>
  <c r="D207" i="1"/>
  <c r="W207" i="1" s="1"/>
  <c r="D208" i="1"/>
  <c r="D209" i="1"/>
  <c r="D210" i="1"/>
  <c r="D211" i="1"/>
  <c r="D212" i="1"/>
  <c r="U212" i="1" s="1"/>
  <c r="D213" i="1"/>
  <c r="D214" i="1"/>
  <c r="D215" i="1"/>
  <c r="U215" i="1" s="1"/>
  <c r="D216" i="1"/>
  <c r="V216" i="1" s="1"/>
  <c r="D217" i="1"/>
  <c r="D218" i="1"/>
  <c r="D219" i="1"/>
  <c r="U219" i="1" s="1"/>
  <c r="D220" i="1"/>
  <c r="D221" i="1"/>
  <c r="V221" i="1" s="1"/>
  <c r="D222" i="1"/>
  <c r="D223" i="1"/>
  <c r="U223" i="1" s="1"/>
  <c r="D224" i="1"/>
  <c r="D225" i="1"/>
  <c r="D226" i="1"/>
  <c r="D227" i="1"/>
  <c r="U227" i="1" s="1"/>
  <c r="D228" i="1"/>
  <c r="D229" i="1"/>
  <c r="D230" i="1"/>
  <c r="U230" i="1" s="1"/>
  <c r="D231" i="1"/>
  <c r="D232" i="1"/>
  <c r="V232" i="1" s="1"/>
  <c r="D233" i="1"/>
  <c r="W233" i="1" s="1"/>
  <c r="D234" i="1"/>
  <c r="D235" i="1"/>
  <c r="D236" i="1"/>
  <c r="D237" i="1"/>
  <c r="D238" i="1"/>
  <c r="D239" i="1"/>
  <c r="D240" i="1"/>
  <c r="D241" i="1"/>
  <c r="D242" i="1"/>
  <c r="D243" i="1"/>
  <c r="D244" i="1"/>
  <c r="U244" i="1" s="1"/>
  <c r="D245" i="1"/>
  <c r="D246" i="1"/>
  <c r="U246" i="1" s="1"/>
  <c r="D247" i="1"/>
  <c r="D248" i="1"/>
  <c r="D249" i="1"/>
  <c r="D250" i="1"/>
  <c r="D251" i="1"/>
  <c r="U251" i="1" s="1"/>
  <c r="D252" i="1"/>
  <c r="D253" i="1"/>
  <c r="D254" i="1"/>
  <c r="W254" i="1" s="1"/>
  <c r="D255" i="1"/>
  <c r="D256" i="1"/>
  <c r="U256" i="1" s="1"/>
  <c r="D257" i="1"/>
  <c r="D258" i="1"/>
  <c r="D259" i="1"/>
  <c r="D260" i="1"/>
  <c r="W260" i="1" s="1"/>
  <c r="D261" i="1"/>
  <c r="D262" i="1"/>
  <c r="V262" i="1" s="1"/>
  <c r="D263" i="1"/>
  <c r="D264" i="1"/>
  <c r="D265" i="1"/>
  <c r="D266" i="1"/>
  <c r="D267" i="1"/>
  <c r="D268" i="1"/>
  <c r="D269" i="1"/>
  <c r="D270" i="1"/>
  <c r="D271" i="1"/>
  <c r="U271" i="1" s="1"/>
  <c r="D272" i="1"/>
  <c r="D273" i="1"/>
  <c r="D274" i="1"/>
  <c r="D275" i="1"/>
  <c r="W275" i="1" s="1"/>
  <c r="D276" i="1"/>
  <c r="D277" i="1"/>
  <c r="D278" i="1"/>
  <c r="D279" i="1"/>
  <c r="D280" i="1"/>
  <c r="D281" i="1"/>
  <c r="D282" i="1"/>
  <c r="D283" i="1"/>
  <c r="D284" i="1"/>
  <c r="D285" i="1"/>
  <c r="D286" i="1"/>
  <c r="D287" i="1"/>
  <c r="D288" i="1"/>
  <c r="V288" i="1" s="1"/>
  <c r="D289" i="1"/>
  <c r="D290" i="1"/>
  <c r="D291" i="1"/>
  <c r="V291" i="1" s="1"/>
  <c r="D292" i="1"/>
  <c r="D293" i="1"/>
  <c r="D294" i="1"/>
  <c r="D295" i="1"/>
  <c r="D296" i="1"/>
  <c r="D297" i="1"/>
  <c r="D298" i="1"/>
  <c r="D299" i="1"/>
  <c r="D300" i="1"/>
  <c r="D301" i="1"/>
  <c r="D302" i="1"/>
  <c r="D303" i="1"/>
  <c r="D304" i="1"/>
  <c r="D305" i="1"/>
  <c r="U305" i="1" s="1"/>
  <c r="D306" i="1"/>
  <c r="D307" i="1"/>
  <c r="V307" i="1" s="1"/>
  <c r="D308" i="1"/>
  <c r="D309" i="1"/>
  <c r="D310" i="1"/>
  <c r="D311" i="1"/>
  <c r="V311" i="1" s="1"/>
  <c r="D312" i="1"/>
  <c r="D313" i="1"/>
  <c r="U313" i="1" s="1"/>
  <c r="D314" i="1"/>
  <c r="V314" i="1" s="1"/>
  <c r="D315" i="1"/>
  <c r="D316" i="1"/>
  <c r="U316" i="1" s="1"/>
  <c r="D317" i="1"/>
  <c r="D318" i="1"/>
  <c r="D319" i="1"/>
  <c r="D320" i="1"/>
  <c r="V320" i="1" s="1"/>
  <c r="D321" i="1"/>
  <c r="D322" i="1"/>
  <c r="D323" i="1"/>
  <c r="W323" i="1" s="1"/>
  <c r="D324" i="1"/>
  <c r="D325" i="1"/>
  <c r="U325" i="1" s="1"/>
  <c r="D326" i="1"/>
  <c r="W326" i="1" s="1"/>
  <c r="D327" i="1"/>
  <c r="D328" i="1"/>
  <c r="D329" i="1"/>
  <c r="D330" i="1"/>
  <c r="D331" i="1"/>
  <c r="V331" i="1" s="1"/>
  <c r="D332" i="1"/>
  <c r="W332" i="1" s="1"/>
  <c r="D333" i="1"/>
  <c r="W333" i="1" s="1"/>
  <c r="D334" i="1"/>
  <c r="V334" i="1" s="1"/>
  <c r="D335" i="1"/>
  <c r="D336" i="1"/>
  <c r="U336" i="1" s="1"/>
  <c r="D337" i="1"/>
  <c r="D338" i="1"/>
  <c r="D339" i="1"/>
  <c r="U339" i="1" s="1"/>
  <c r="D340" i="1"/>
  <c r="U340" i="1" s="1"/>
  <c r="D341" i="1"/>
  <c r="D342" i="1"/>
  <c r="D343" i="1"/>
  <c r="V343" i="1" s="1"/>
  <c r="D344" i="1"/>
  <c r="D345" i="1"/>
  <c r="V345" i="1" s="1"/>
  <c r="D346" i="1"/>
  <c r="D347" i="1"/>
  <c r="D348" i="1"/>
  <c r="V348" i="1" s="1"/>
  <c r="D349" i="1"/>
  <c r="D350" i="1"/>
  <c r="V350" i="1" s="1"/>
  <c r="D351" i="1"/>
  <c r="W351" i="1" s="1"/>
  <c r="D352" i="1"/>
  <c r="D353" i="1"/>
  <c r="V353" i="1" s="1"/>
  <c r="D354" i="1"/>
  <c r="D355" i="1"/>
  <c r="V355" i="1" s="1"/>
  <c r="D356" i="1"/>
  <c r="W356" i="1" s="1"/>
  <c r="D357" i="1"/>
  <c r="D358" i="1"/>
  <c r="W358" i="1" s="1"/>
  <c r="D359" i="1"/>
  <c r="W359" i="1" s="1"/>
  <c r="D360" i="1"/>
  <c r="D361" i="1"/>
  <c r="D362" i="1"/>
  <c r="D363" i="1"/>
  <c r="D364" i="1"/>
  <c r="U364" i="1" s="1"/>
  <c r="D365" i="1"/>
  <c r="D366" i="1"/>
  <c r="U366" i="1" s="1"/>
  <c r="D367" i="1"/>
  <c r="D368" i="1"/>
  <c r="D369" i="1"/>
  <c r="D370" i="1"/>
  <c r="D371" i="1"/>
  <c r="U371" i="1" s="1"/>
  <c r="D372" i="1"/>
  <c r="U372" i="1" s="1"/>
  <c r="D373" i="1"/>
  <c r="V373" i="1" s="1"/>
  <c r="D374" i="1"/>
  <c r="D375" i="1"/>
  <c r="D376" i="1"/>
  <c r="D377" i="1"/>
  <c r="D378" i="1"/>
  <c r="D379" i="1"/>
  <c r="D380" i="1"/>
  <c r="U380" i="1" s="1"/>
  <c r="D381" i="1"/>
  <c r="D382" i="1"/>
  <c r="D383" i="1"/>
  <c r="U383" i="1" s="1"/>
  <c r="D384" i="1"/>
  <c r="D385" i="1"/>
  <c r="D386" i="1"/>
  <c r="D387" i="1"/>
  <c r="W387" i="1" s="1"/>
  <c r="D388" i="1"/>
  <c r="D389" i="1"/>
  <c r="D390" i="1"/>
  <c r="V390" i="1" s="1"/>
  <c r="D391" i="1"/>
  <c r="V391" i="1" s="1"/>
  <c r="D392" i="1"/>
  <c r="D393" i="1"/>
  <c r="V393" i="1" s="1"/>
  <c r="D394" i="1"/>
  <c r="D395" i="1"/>
  <c r="D396" i="1"/>
  <c r="W396" i="1" s="1"/>
  <c r="D397" i="1"/>
  <c r="D398" i="1"/>
  <c r="U398" i="1" s="1"/>
  <c r="D399" i="1"/>
  <c r="U399" i="1" s="1"/>
  <c r="D400" i="1"/>
  <c r="D401" i="1"/>
  <c r="D402" i="1"/>
  <c r="D403" i="1"/>
  <c r="W403" i="1" s="1"/>
  <c r="D404" i="1"/>
  <c r="D405" i="1"/>
  <c r="D406" i="1"/>
  <c r="V406" i="1" s="1"/>
  <c r="D407" i="1"/>
  <c r="D408" i="1"/>
  <c r="D409" i="1"/>
  <c r="D410" i="1"/>
  <c r="D411" i="1"/>
  <c r="D412" i="1"/>
  <c r="D413" i="1"/>
  <c r="D414" i="1"/>
  <c r="D415" i="1"/>
  <c r="D416" i="1"/>
  <c r="D417" i="1"/>
  <c r="D418" i="1"/>
  <c r="D419" i="1"/>
  <c r="W419" i="1" s="1"/>
  <c r="D420" i="1"/>
  <c r="D421" i="1"/>
  <c r="D422" i="1"/>
  <c r="D423" i="1"/>
  <c r="D424" i="1"/>
  <c r="D425" i="1"/>
  <c r="D426" i="1"/>
  <c r="D427" i="1"/>
  <c r="D428" i="1"/>
  <c r="U428" i="1" s="1"/>
  <c r="D429" i="1"/>
  <c r="D430" i="1"/>
  <c r="D431" i="1"/>
  <c r="D432" i="1"/>
  <c r="D433" i="1"/>
  <c r="D434" i="1"/>
  <c r="D435" i="1"/>
  <c r="W435" i="1" s="1"/>
  <c r="D436" i="1"/>
  <c r="U436" i="1" s="1"/>
  <c r="D437" i="1"/>
  <c r="D438" i="1"/>
  <c r="D439" i="1"/>
  <c r="V439" i="1" s="1"/>
  <c r="D440" i="1"/>
  <c r="D441" i="1"/>
  <c r="D442" i="1"/>
  <c r="D443" i="1"/>
  <c r="V443" i="1" s="1"/>
  <c r="D444" i="1"/>
  <c r="D445" i="1"/>
  <c r="W445" i="1" s="1"/>
  <c r="D446" i="1"/>
  <c r="D447" i="1"/>
  <c r="W447" i="1" s="1"/>
  <c r="D448" i="1"/>
  <c r="D449" i="1"/>
  <c r="D450" i="1"/>
  <c r="D451" i="1"/>
  <c r="W451" i="1" s="1"/>
  <c r="D452" i="1"/>
  <c r="D453" i="1"/>
  <c r="D454" i="1"/>
  <c r="D455" i="1"/>
  <c r="D456" i="1"/>
  <c r="D457" i="1"/>
  <c r="D458" i="1"/>
  <c r="D459" i="1"/>
  <c r="D460" i="1"/>
  <c r="W460" i="1" s="1"/>
  <c r="D461" i="1"/>
  <c r="D462" i="1"/>
  <c r="W462" i="1" s="1"/>
  <c r="D463" i="1"/>
  <c r="W463" i="1" s="1"/>
  <c r="D464" i="1"/>
  <c r="D465" i="1"/>
  <c r="D466" i="1"/>
  <c r="D467" i="1"/>
  <c r="D468" i="1"/>
  <c r="D469" i="1"/>
  <c r="D470" i="1"/>
  <c r="D471" i="1"/>
  <c r="W471" i="1" s="1"/>
  <c r="D472" i="1"/>
  <c r="D473" i="1"/>
  <c r="D474" i="1"/>
  <c r="D475" i="1"/>
  <c r="W475" i="1" s="1"/>
  <c r="D476" i="1"/>
  <c r="D477" i="1"/>
  <c r="D478" i="1"/>
  <c r="V478" i="1" s="1"/>
  <c r="D479" i="1"/>
  <c r="W479" i="1" s="1"/>
  <c r="D480" i="1"/>
  <c r="D481" i="1"/>
  <c r="V481" i="1" s="1"/>
  <c r="D482" i="1"/>
  <c r="D483" i="1"/>
  <c r="V483" i="1" s="1"/>
  <c r="D484" i="1"/>
  <c r="W484" i="1" s="1"/>
  <c r="D485" i="1"/>
  <c r="D486" i="1"/>
  <c r="W486" i="1" s="1"/>
  <c r="D487" i="1"/>
  <c r="D488" i="1"/>
  <c r="D489" i="1"/>
  <c r="D490" i="1"/>
  <c r="D491" i="1"/>
  <c r="D492" i="1"/>
  <c r="D493" i="1"/>
  <c r="D494" i="1"/>
  <c r="D495" i="1"/>
  <c r="V495" i="1" s="1"/>
  <c r="D496" i="1"/>
  <c r="W496" i="1" s="1"/>
  <c r="D497" i="1"/>
  <c r="V497" i="1" s="1"/>
  <c r="D498" i="1"/>
  <c r="D499" i="1"/>
  <c r="D500" i="1"/>
  <c r="D501" i="1"/>
  <c r="D502" i="1"/>
  <c r="U502" i="1" s="1"/>
  <c r="D503" i="1"/>
  <c r="W503" i="1" s="1"/>
  <c r="AK502" i="27"/>
  <c r="AL502" i="27" s="1"/>
  <c r="X7" i="1"/>
  <c r="AA7" i="1"/>
  <c r="AB7" i="1"/>
  <c r="AC7" i="1"/>
  <c r="AD7" i="1"/>
  <c r="AI7" i="1"/>
  <c r="AJ7" i="1"/>
  <c r="AL7" i="1"/>
  <c r="AN7" i="1"/>
  <c r="X8" i="1"/>
  <c r="Z8" i="1" s="1"/>
  <c r="AA8" i="1"/>
  <c r="AB8" i="1"/>
  <c r="AC8" i="1"/>
  <c r="AD8" i="1"/>
  <c r="AH8" i="1"/>
  <c r="AI8" i="1"/>
  <c r="AJ8" i="1"/>
  <c r="AL8" i="1"/>
  <c r="AN8" i="1"/>
  <c r="X9" i="1"/>
  <c r="Y9" i="1" s="1"/>
  <c r="AA9" i="1"/>
  <c r="AB9" i="1"/>
  <c r="AC9" i="1"/>
  <c r="AD9" i="1"/>
  <c r="AH9" i="1"/>
  <c r="AI9" i="1"/>
  <c r="AJ9" i="1"/>
  <c r="AL9" i="1"/>
  <c r="AN9" i="1"/>
  <c r="X10" i="1"/>
  <c r="AA10" i="1"/>
  <c r="AB10" i="1"/>
  <c r="AC10" i="1"/>
  <c r="AD10" i="1"/>
  <c r="AH10" i="1"/>
  <c r="AI10" i="1"/>
  <c r="AJ10" i="1"/>
  <c r="AL10" i="1"/>
  <c r="AN10" i="1"/>
  <c r="X11" i="1"/>
  <c r="Z11" i="1" s="1"/>
  <c r="AA11" i="1"/>
  <c r="AB11" i="1"/>
  <c r="AC11" i="1"/>
  <c r="AD11" i="1"/>
  <c r="AH11" i="1"/>
  <c r="AI11" i="1"/>
  <c r="AJ11" i="1"/>
  <c r="AL11" i="1"/>
  <c r="AN11" i="1"/>
  <c r="X12" i="1"/>
  <c r="Z12" i="1" s="1"/>
  <c r="AA12" i="1"/>
  <c r="AB12" i="1"/>
  <c r="AC12" i="1"/>
  <c r="AD12" i="1"/>
  <c r="AH12" i="1"/>
  <c r="AI12" i="1"/>
  <c r="AJ12" i="1"/>
  <c r="AL12" i="1"/>
  <c r="AN12" i="1"/>
  <c r="X13" i="1"/>
  <c r="Y13" i="1" s="1"/>
  <c r="AA13" i="1"/>
  <c r="AB13" i="1"/>
  <c r="AC13" i="1"/>
  <c r="AD13" i="1"/>
  <c r="AH13" i="1"/>
  <c r="AI13" i="1"/>
  <c r="AJ13" i="1"/>
  <c r="AL13" i="1"/>
  <c r="AN13" i="1"/>
  <c r="X14" i="1"/>
  <c r="Z14" i="1" s="1"/>
  <c r="AA14" i="1"/>
  <c r="AB14" i="1"/>
  <c r="AC14" i="1"/>
  <c r="AD14" i="1"/>
  <c r="AH14" i="1"/>
  <c r="AI14" i="1"/>
  <c r="AJ14" i="1"/>
  <c r="AL14" i="1"/>
  <c r="AN14" i="1"/>
  <c r="X15" i="1"/>
  <c r="Z15" i="1" s="1"/>
  <c r="AA15" i="1"/>
  <c r="AB15" i="1"/>
  <c r="AC15" i="1"/>
  <c r="AD15" i="1"/>
  <c r="AJ15" i="1"/>
  <c r="AL15" i="1"/>
  <c r="AN15" i="1"/>
  <c r="X16" i="1"/>
  <c r="Y16" i="1" s="1"/>
  <c r="AA16" i="1"/>
  <c r="AB16" i="1"/>
  <c r="AC16" i="1"/>
  <c r="AD16" i="1"/>
  <c r="AI16" i="1"/>
  <c r="AJ16" i="1"/>
  <c r="AL16" i="1"/>
  <c r="AN16" i="1"/>
  <c r="X17" i="1"/>
  <c r="Z17" i="1" s="1"/>
  <c r="AA17" i="1"/>
  <c r="AB17" i="1"/>
  <c r="AC17" i="1"/>
  <c r="AD17" i="1"/>
  <c r="AH17" i="1"/>
  <c r="AI17" i="1"/>
  <c r="AJ17" i="1"/>
  <c r="AL17" i="1"/>
  <c r="AN17" i="1"/>
  <c r="X18" i="1"/>
  <c r="Y18" i="1" s="1"/>
  <c r="AA18" i="1"/>
  <c r="AB18" i="1"/>
  <c r="AC18" i="1"/>
  <c r="AD18" i="1"/>
  <c r="AH18" i="1"/>
  <c r="AI18" i="1"/>
  <c r="AJ18" i="1"/>
  <c r="AL18" i="1"/>
  <c r="AN18" i="1"/>
  <c r="X19" i="1"/>
  <c r="Y19" i="1" s="1"/>
  <c r="AA19" i="1"/>
  <c r="AB19" i="1"/>
  <c r="AC19" i="1"/>
  <c r="AD19" i="1"/>
  <c r="AH19" i="1"/>
  <c r="AI19" i="1"/>
  <c r="AJ19" i="1"/>
  <c r="AL19" i="1"/>
  <c r="AN19" i="1"/>
  <c r="X20" i="1"/>
  <c r="Y20" i="1" s="1"/>
  <c r="AA20" i="1"/>
  <c r="AB20" i="1"/>
  <c r="AC20" i="1"/>
  <c r="AD20" i="1"/>
  <c r="AH20" i="1"/>
  <c r="AI20" i="1"/>
  <c r="AJ20" i="1"/>
  <c r="AL20" i="1"/>
  <c r="AN20" i="1"/>
  <c r="X21" i="1"/>
  <c r="Z21" i="1" s="1"/>
  <c r="AA21" i="1"/>
  <c r="AB21" i="1"/>
  <c r="AC21" i="1"/>
  <c r="AD21" i="1"/>
  <c r="AH21" i="1"/>
  <c r="AI21" i="1"/>
  <c r="AJ21" i="1"/>
  <c r="AL21" i="1"/>
  <c r="AN21" i="1"/>
  <c r="X22" i="1"/>
  <c r="Y22" i="1" s="1"/>
  <c r="AA22" i="1"/>
  <c r="AB22" i="1"/>
  <c r="AC22" i="1"/>
  <c r="AD22" i="1"/>
  <c r="AI22" i="1"/>
  <c r="AJ22" i="1"/>
  <c r="AL22" i="1"/>
  <c r="AN22" i="1"/>
  <c r="X23" i="1"/>
  <c r="AA23" i="1"/>
  <c r="AB23" i="1"/>
  <c r="AC23" i="1"/>
  <c r="AD23" i="1"/>
  <c r="AH23" i="1"/>
  <c r="AI23" i="1"/>
  <c r="AJ23" i="1"/>
  <c r="AL23" i="1"/>
  <c r="AN23" i="1"/>
  <c r="X24" i="1"/>
  <c r="Y24" i="1" s="1"/>
  <c r="AA24" i="1"/>
  <c r="AB24" i="1"/>
  <c r="AC24" i="1"/>
  <c r="AD24" i="1"/>
  <c r="AH24" i="1"/>
  <c r="AI24" i="1"/>
  <c r="AJ24" i="1"/>
  <c r="AL24" i="1"/>
  <c r="AN24" i="1"/>
  <c r="X25" i="1"/>
  <c r="Y25" i="1" s="1"/>
  <c r="AA25" i="1"/>
  <c r="AB25" i="1"/>
  <c r="AC25" i="1"/>
  <c r="AD25" i="1"/>
  <c r="AI25" i="1"/>
  <c r="AJ25" i="1"/>
  <c r="AL25" i="1"/>
  <c r="AN25" i="1"/>
  <c r="X26" i="1"/>
  <c r="Y26" i="1" s="1"/>
  <c r="AA26" i="1"/>
  <c r="AB26" i="1"/>
  <c r="AC26" i="1"/>
  <c r="AD26" i="1"/>
  <c r="AI26" i="1"/>
  <c r="AJ26" i="1"/>
  <c r="AL26" i="1"/>
  <c r="AN26" i="1"/>
  <c r="X27" i="1"/>
  <c r="Y27" i="1" s="1"/>
  <c r="AA27" i="1"/>
  <c r="AB27" i="1"/>
  <c r="AC27" i="1"/>
  <c r="AD27" i="1"/>
  <c r="AH27" i="1"/>
  <c r="AI27" i="1"/>
  <c r="AJ27" i="1"/>
  <c r="AL27" i="1"/>
  <c r="AN27" i="1"/>
  <c r="X28" i="1"/>
  <c r="Z28" i="1" s="1"/>
  <c r="AA28" i="1"/>
  <c r="AB28" i="1"/>
  <c r="AC28" i="1"/>
  <c r="AD28" i="1"/>
  <c r="AH28" i="1"/>
  <c r="AI28" i="1"/>
  <c r="AJ28" i="1"/>
  <c r="AL28" i="1"/>
  <c r="AN28" i="1"/>
  <c r="X29" i="1"/>
  <c r="Y29" i="1" s="1"/>
  <c r="AA29" i="1"/>
  <c r="AB29" i="1"/>
  <c r="AC29" i="1"/>
  <c r="AD29" i="1"/>
  <c r="AI29" i="1"/>
  <c r="AJ29" i="1"/>
  <c r="AL29" i="1"/>
  <c r="AN29" i="1"/>
  <c r="X30" i="1"/>
  <c r="Y30" i="1" s="1"/>
  <c r="AA30" i="1"/>
  <c r="AB30" i="1"/>
  <c r="AC30" i="1"/>
  <c r="AD30" i="1"/>
  <c r="AI30" i="1"/>
  <c r="AJ30" i="1"/>
  <c r="AL30" i="1"/>
  <c r="AN30" i="1"/>
  <c r="X31" i="1"/>
  <c r="Y31" i="1" s="1"/>
  <c r="AA31" i="1"/>
  <c r="AB31" i="1"/>
  <c r="AC31" i="1"/>
  <c r="AD31" i="1"/>
  <c r="AH31" i="1"/>
  <c r="AI31" i="1"/>
  <c r="AJ31" i="1"/>
  <c r="AL31" i="1"/>
  <c r="AN31" i="1"/>
  <c r="X32" i="1"/>
  <c r="Y32" i="1" s="1"/>
  <c r="AA32" i="1"/>
  <c r="AB32" i="1"/>
  <c r="AC32" i="1"/>
  <c r="AD32" i="1"/>
  <c r="AI32" i="1"/>
  <c r="AJ32" i="1"/>
  <c r="AL32" i="1"/>
  <c r="AN32" i="1"/>
  <c r="X33" i="1"/>
  <c r="Z33" i="1" s="1"/>
  <c r="AA33" i="1"/>
  <c r="AB33" i="1"/>
  <c r="AC33" i="1"/>
  <c r="AD33" i="1"/>
  <c r="AH33" i="1"/>
  <c r="AI33" i="1"/>
  <c r="AJ33" i="1"/>
  <c r="AL33" i="1"/>
  <c r="AN33" i="1"/>
  <c r="X34" i="1"/>
  <c r="Y34" i="1" s="1"/>
  <c r="AA34" i="1"/>
  <c r="AB34" i="1"/>
  <c r="AC34" i="1"/>
  <c r="AD34" i="1"/>
  <c r="AI34" i="1"/>
  <c r="AJ34" i="1"/>
  <c r="AL34" i="1"/>
  <c r="AN34" i="1"/>
  <c r="X35" i="1"/>
  <c r="Y35" i="1" s="1"/>
  <c r="AA35" i="1"/>
  <c r="AB35" i="1"/>
  <c r="AC35" i="1"/>
  <c r="AD35" i="1"/>
  <c r="AI35" i="1"/>
  <c r="AJ35" i="1"/>
  <c r="AL35" i="1"/>
  <c r="AN35" i="1"/>
  <c r="X36" i="1"/>
  <c r="Y36" i="1" s="1"/>
  <c r="AA36" i="1"/>
  <c r="AB36" i="1"/>
  <c r="AC36" i="1"/>
  <c r="AD36" i="1"/>
  <c r="AH36" i="1"/>
  <c r="AI36" i="1"/>
  <c r="AJ36" i="1"/>
  <c r="AL36" i="1"/>
  <c r="AN36" i="1"/>
  <c r="X37" i="1"/>
  <c r="Z37" i="1" s="1"/>
  <c r="AA37" i="1"/>
  <c r="AB37" i="1"/>
  <c r="AC37" i="1"/>
  <c r="AD37" i="1"/>
  <c r="AI37" i="1"/>
  <c r="AJ37" i="1"/>
  <c r="AL37" i="1"/>
  <c r="AN37" i="1"/>
  <c r="X38" i="1"/>
  <c r="Y38" i="1" s="1"/>
  <c r="AA38" i="1"/>
  <c r="AB38" i="1"/>
  <c r="AC38" i="1"/>
  <c r="AD38" i="1"/>
  <c r="AI38" i="1"/>
  <c r="AJ38" i="1"/>
  <c r="AL38" i="1"/>
  <c r="AN38" i="1"/>
  <c r="X39" i="1"/>
  <c r="Z39" i="1" s="1"/>
  <c r="AA39" i="1"/>
  <c r="AB39" i="1"/>
  <c r="AC39" i="1"/>
  <c r="AD39" i="1"/>
  <c r="AI39" i="1"/>
  <c r="AJ39" i="1"/>
  <c r="AL39" i="1"/>
  <c r="AN39" i="1"/>
  <c r="X40" i="1"/>
  <c r="Y40" i="1" s="1"/>
  <c r="AA40" i="1"/>
  <c r="AB40" i="1"/>
  <c r="AC40" i="1"/>
  <c r="AD40" i="1"/>
  <c r="AI40" i="1"/>
  <c r="AJ40" i="1"/>
  <c r="AL40" i="1"/>
  <c r="AN40" i="1"/>
  <c r="X41" i="1"/>
  <c r="Y41" i="1" s="1"/>
  <c r="AA41" i="1"/>
  <c r="AB41" i="1"/>
  <c r="AC41" i="1"/>
  <c r="AD41" i="1"/>
  <c r="AG41" i="1"/>
  <c r="AH41" i="1"/>
  <c r="AI41" i="1"/>
  <c r="AJ41" i="1"/>
  <c r="AL41" i="1"/>
  <c r="AN41" i="1"/>
  <c r="X42" i="1"/>
  <c r="Y42" i="1" s="1"/>
  <c r="AA42" i="1"/>
  <c r="AB42" i="1"/>
  <c r="AC42" i="1"/>
  <c r="AD42" i="1"/>
  <c r="AG42" i="1"/>
  <c r="AH42" i="1"/>
  <c r="AI42" i="1"/>
  <c r="AJ42" i="1"/>
  <c r="AL42" i="1"/>
  <c r="AN42" i="1"/>
  <c r="X43" i="1"/>
  <c r="Z43" i="1" s="1"/>
  <c r="AA43" i="1"/>
  <c r="AB43" i="1"/>
  <c r="AC43" i="1"/>
  <c r="AD43" i="1"/>
  <c r="AG43" i="1"/>
  <c r="AH43" i="1"/>
  <c r="AI43" i="1"/>
  <c r="AJ43" i="1"/>
  <c r="AL43" i="1"/>
  <c r="AN43" i="1"/>
  <c r="X44" i="1"/>
  <c r="Y44" i="1" s="1"/>
  <c r="AA44" i="1"/>
  <c r="AB44" i="1"/>
  <c r="AC44" i="1"/>
  <c r="AD44" i="1"/>
  <c r="AG44" i="1"/>
  <c r="AH44" i="1"/>
  <c r="AI44" i="1"/>
  <c r="AJ44" i="1"/>
  <c r="AL44" i="1"/>
  <c r="AN44" i="1"/>
  <c r="X45" i="1"/>
  <c r="Z45" i="1" s="1"/>
  <c r="AA45" i="1"/>
  <c r="AB45" i="1"/>
  <c r="AC45" i="1"/>
  <c r="AD45" i="1"/>
  <c r="AG45" i="1"/>
  <c r="AH45" i="1"/>
  <c r="AI45" i="1"/>
  <c r="AJ45" i="1"/>
  <c r="AL45" i="1"/>
  <c r="AN45" i="1"/>
  <c r="X46" i="1"/>
  <c r="Y46" i="1" s="1"/>
  <c r="AA46" i="1"/>
  <c r="AB46" i="1"/>
  <c r="AC46" i="1"/>
  <c r="AD46" i="1"/>
  <c r="AG46" i="1"/>
  <c r="AH46" i="1"/>
  <c r="AI46" i="1"/>
  <c r="AJ46" i="1"/>
  <c r="AL46" i="1"/>
  <c r="AN46" i="1"/>
  <c r="X47" i="1"/>
  <c r="Y47" i="1" s="1"/>
  <c r="AA47" i="1"/>
  <c r="AB47" i="1"/>
  <c r="AC47" i="1"/>
  <c r="AD47" i="1"/>
  <c r="AG47" i="1"/>
  <c r="AH47" i="1"/>
  <c r="AI47" i="1"/>
  <c r="AJ47" i="1"/>
  <c r="AL47" i="1"/>
  <c r="AN47" i="1"/>
  <c r="X48" i="1"/>
  <c r="AA48" i="1"/>
  <c r="AB48" i="1"/>
  <c r="AC48" i="1"/>
  <c r="AD48" i="1"/>
  <c r="AG48" i="1"/>
  <c r="AH48" i="1"/>
  <c r="AI48" i="1"/>
  <c r="AJ48" i="1"/>
  <c r="AL48" i="1"/>
  <c r="AN48" i="1"/>
  <c r="X49" i="1"/>
  <c r="Y49" i="1" s="1"/>
  <c r="AA49" i="1"/>
  <c r="AB49" i="1"/>
  <c r="AC49" i="1"/>
  <c r="AD49" i="1"/>
  <c r="AG49" i="1"/>
  <c r="AH49" i="1"/>
  <c r="AI49" i="1"/>
  <c r="AJ49" i="1"/>
  <c r="AL49" i="1"/>
  <c r="AN49" i="1"/>
  <c r="X50" i="1"/>
  <c r="Z50" i="1" s="1"/>
  <c r="AA50" i="1"/>
  <c r="AB50" i="1"/>
  <c r="AC50" i="1"/>
  <c r="AD50" i="1"/>
  <c r="AG50" i="1"/>
  <c r="AH50" i="1"/>
  <c r="AI50" i="1"/>
  <c r="AJ50" i="1"/>
  <c r="AL50" i="1"/>
  <c r="AN50" i="1"/>
  <c r="X51" i="1"/>
  <c r="Y51" i="1" s="1"/>
  <c r="AA51" i="1"/>
  <c r="AB51" i="1"/>
  <c r="AC51" i="1"/>
  <c r="AD51" i="1"/>
  <c r="AG51" i="1"/>
  <c r="AH51" i="1"/>
  <c r="AI51" i="1"/>
  <c r="AJ51" i="1"/>
  <c r="AL51" i="1"/>
  <c r="AN51" i="1"/>
  <c r="X52" i="1"/>
  <c r="Z52" i="1" s="1"/>
  <c r="AA52" i="1"/>
  <c r="AB52" i="1"/>
  <c r="AC52" i="1"/>
  <c r="AD52" i="1"/>
  <c r="AG52" i="1"/>
  <c r="AH52" i="1"/>
  <c r="AI52" i="1"/>
  <c r="AJ52" i="1"/>
  <c r="AL52" i="1"/>
  <c r="AN52" i="1"/>
  <c r="X53" i="1"/>
  <c r="Y53" i="1" s="1"/>
  <c r="AA53" i="1"/>
  <c r="AB53" i="1"/>
  <c r="AC53" i="1"/>
  <c r="AD53" i="1"/>
  <c r="AG53" i="1"/>
  <c r="AH53" i="1"/>
  <c r="AI53" i="1"/>
  <c r="AJ53" i="1"/>
  <c r="AL53" i="1"/>
  <c r="AN53" i="1"/>
  <c r="X54" i="1"/>
  <c r="Y54" i="1" s="1"/>
  <c r="AA54" i="1"/>
  <c r="AB54" i="1"/>
  <c r="AC54" i="1"/>
  <c r="AD54" i="1"/>
  <c r="AG54" i="1"/>
  <c r="AH54" i="1"/>
  <c r="AI54" i="1"/>
  <c r="AJ54" i="1"/>
  <c r="AL54" i="1"/>
  <c r="AN54" i="1"/>
  <c r="X55" i="1"/>
  <c r="Y55" i="1" s="1"/>
  <c r="AA55" i="1"/>
  <c r="AB55" i="1"/>
  <c r="AC55" i="1"/>
  <c r="AD55" i="1"/>
  <c r="AG55" i="1"/>
  <c r="AH55" i="1"/>
  <c r="AI55" i="1"/>
  <c r="AJ55" i="1"/>
  <c r="AL55" i="1"/>
  <c r="AN55" i="1"/>
  <c r="X56" i="1"/>
  <c r="AA56" i="1"/>
  <c r="AB56" i="1"/>
  <c r="AC56" i="1"/>
  <c r="AD56" i="1"/>
  <c r="AG56" i="1"/>
  <c r="AH56" i="1"/>
  <c r="AI56" i="1"/>
  <c r="AJ56" i="1"/>
  <c r="AL56" i="1"/>
  <c r="AN56" i="1"/>
  <c r="X57" i="1"/>
  <c r="Y57" i="1" s="1"/>
  <c r="AA57" i="1"/>
  <c r="AB57" i="1"/>
  <c r="AC57" i="1"/>
  <c r="AD57" i="1"/>
  <c r="AG57" i="1"/>
  <c r="AH57" i="1"/>
  <c r="AI57" i="1"/>
  <c r="AJ57" i="1"/>
  <c r="AL57" i="1"/>
  <c r="AN57" i="1"/>
  <c r="X58" i="1"/>
  <c r="Y58" i="1" s="1"/>
  <c r="AA58" i="1"/>
  <c r="AB58" i="1"/>
  <c r="AC58" i="1"/>
  <c r="AD58" i="1"/>
  <c r="AG58" i="1"/>
  <c r="AH58" i="1"/>
  <c r="AI58" i="1"/>
  <c r="AJ58" i="1"/>
  <c r="AL58" i="1"/>
  <c r="AN58" i="1"/>
  <c r="X59" i="1"/>
  <c r="Y59" i="1" s="1"/>
  <c r="AA59" i="1"/>
  <c r="AB59" i="1"/>
  <c r="AC59" i="1"/>
  <c r="AD59" i="1"/>
  <c r="AG59" i="1"/>
  <c r="AH59" i="1"/>
  <c r="AI59" i="1"/>
  <c r="AJ59" i="1"/>
  <c r="AL59" i="1"/>
  <c r="AN59" i="1"/>
  <c r="X60" i="1"/>
  <c r="Z60" i="1" s="1"/>
  <c r="AA60" i="1"/>
  <c r="AB60" i="1"/>
  <c r="AC60" i="1"/>
  <c r="AD60" i="1"/>
  <c r="AG60" i="1"/>
  <c r="AH60" i="1"/>
  <c r="AI60" i="1"/>
  <c r="AJ60" i="1"/>
  <c r="AL60" i="1"/>
  <c r="AN60" i="1"/>
  <c r="X61" i="1"/>
  <c r="AA61" i="1"/>
  <c r="AB61" i="1"/>
  <c r="AC61" i="1"/>
  <c r="AD61" i="1"/>
  <c r="AG61" i="1"/>
  <c r="AH61" i="1"/>
  <c r="AI61" i="1"/>
  <c r="AJ61" i="1"/>
  <c r="AL61" i="1"/>
  <c r="AN61" i="1"/>
  <c r="X62" i="1"/>
  <c r="Y62" i="1" s="1"/>
  <c r="AA62" i="1"/>
  <c r="AB62" i="1"/>
  <c r="AC62" i="1"/>
  <c r="AD62" i="1"/>
  <c r="AG62" i="1"/>
  <c r="AH62" i="1"/>
  <c r="AI62" i="1"/>
  <c r="AJ62" i="1"/>
  <c r="AL62" i="1"/>
  <c r="AN62" i="1"/>
  <c r="X63" i="1"/>
  <c r="Y63" i="1" s="1"/>
  <c r="AA63" i="1"/>
  <c r="AB63" i="1"/>
  <c r="AC63" i="1"/>
  <c r="AD63" i="1"/>
  <c r="AG63" i="1"/>
  <c r="AH63" i="1"/>
  <c r="AI63" i="1"/>
  <c r="AJ63" i="1"/>
  <c r="AL63" i="1"/>
  <c r="AN63" i="1"/>
  <c r="X64" i="1"/>
  <c r="Y64" i="1" s="1"/>
  <c r="AA64" i="1"/>
  <c r="AB64" i="1"/>
  <c r="AC64" i="1"/>
  <c r="AD64" i="1"/>
  <c r="AG64" i="1"/>
  <c r="AH64" i="1"/>
  <c r="AI64" i="1"/>
  <c r="AJ64" i="1"/>
  <c r="AL64" i="1"/>
  <c r="AN64" i="1"/>
  <c r="X65" i="1"/>
  <c r="AA65" i="1"/>
  <c r="AB65" i="1"/>
  <c r="AC65" i="1"/>
  <c r="AD65" i="1"/>
  <c r="AG65" i="1"/>
  <c r="AH65" i="1"/>
  <c r="AI65" i="1"/>
  <c r="AJ65" i="1"/>
  <c r="AL65" i="1"/>
  <c r="AN65" i="1"/>
  <c r="X66" i="1"/>
  <c r="Y66" i="1" s="1"/>
  <c r="AA66" i="1"/>
  <c r="AB66" i="1"/>
  <c r="AC66" i="1"/>
  <c r="AD66" i="1"/>
  <c r="AG66" i="1"/>
  <c r="AH66" i="1"/>
  <c r="AI66" i="1"/>
  <c r="AJ66" i="1"/>
  <c r="AL66" i="1"/>
  <c r="AN66" i="1"/>
  <c r="X67" i="1"/>
  <c r="Z67" i="1" s="1"/>
  <c r="AA67" i="1"/>
  <c r="AB67" i="1"/>
  <c r="AC67" i="1"/>
  <c r="AD67" i="1"/>
  <c r="AG67" i="1"/>
  <c r="AH67" i="1"/>
  <c r="AI67" i="1"/>
  <c r="AJ67" i="1"/>
  <c r="AL67" i="1"/>
  <c r="AN67" i="1"/>
  <c r="X68" i="1"/>
  <c r="Y68" i="1" s="1"/>
  <c r="AA68" i="1"/>
  <c r="AB68" i="1"/>
  <c r="AC68" i="1"/>
  <c r="AD68" i="1"/>
  <c r="AG68" i="1"/>
  <c r="AH68" i="1"/>
  <c r="AI68" i="1"/>
  <c r="AJ68" i="1"/>
  <c r="AL68" i="1"/>
  <c r="AN68" i="1"/>
  <c r="X69" i="1"/>
  <c r="Y69" i="1" s="1"/>
  <c r="AA69" i="1"/>
  <c r="AB69" i="1"/>
  <c r="AC69" i="1"/>
  <c r="AD69" i="1"/>
  <c r="AG69" i="1"/>
  <c r="AH69" i="1"/>
  <c r="AI69" i="1"/>
  <c r="AJ69" i="1"/>
  <c r="AL69" i="1"/>
  <c r="AN69" i="1"/>
  <c r="X70" i="1"/>
  <c r="Z70" i="1" s="1"/>
  <c r="AA70" i="1"/>
  <c r="AB70" i="1"/>
  <c r="AC70" i="1"/>
  <c r="AD70" i="1"/>
  <c r="AG70" i="1"/>
  <c r="AH70" i="1"/>
  <c r="AI70" i="1"/>
  <c r="AJ70" i="1"/>
  <c r="AL70" i="1"/>
  <c r="AN70" i="1"/>
  <c r="X71" i="1"/>
  <c r="AA71" i="1"/>
  <c r="AB71" i="1"/>
  <c r="AC71" i="1"/>
  <c r="AD71" i="1"/>
  <c r="AG71" i="1"/>
  <c r="AH71" i="1"/>
  <c r="AI71" i="1"/>
  <c r="AJ71" i="1"/>
  <c r="AL71" i="1"/>
  <c r="AN71" i="1"/>
  <c r="X72" i="1"/>
  <c r="Z72" i="1" s="1"/>
  <c r="AA72" i="1"/>
  <c r="AB72" i="1"/>
  <c r="AC72" i="1"/>
  <c r="AD72" i="1"/>
  <c r="AG72" i="1"/>
  <c r="AH72" i="1"/>
  <c r="AI72" i="1"/>
  <c r="AJ72" i="1"/>
  <c r="AL72" i="1"/>
  <c r="AN72" i="1"/>
  <c r="X73" i="1"/>
  <c r="Y73" i="1" s="1"/>
  <c r="AA73" i="1"/>
  <c r="AB73" i="1"/>
  <c r="AC73" i="1"/>
  <c r="AD73" i="1"/>
  <c r="AG73" i="1"/>
  <c r="AH73" i="1"/>
  <c r="AI73" i="1"/>
  <c r="AJ73" i="1"/>
  <c r="AL73" i="1"/>
  <c r="AN73" i="1"/>
  <c r="X74" i="1"/>
  <c r="Z74" i="1" s="1"/>
  <c r="AA74" i="1"/>
  <c r="AB74" i="1"/>
  <c r="AC74" i="1"/>
  <c r="AD74" i="1"/>
  <c r="AG74" i="1"/>
  <c r="AH74" i="1"/>
  <c r="AI74" i="1"/>
  <c r="AJ74" i="1"/>
  <c r="AL74" i="1"/>
  <c r="AN74" i="1"/>
  <c r="X75" i="1"/>
  <c r="Z75" i="1" s="1"/>
  <c r="AA75" i="1"/>
  <c r="AB75" i="1"/>
  <c r="AC75" i="1"/>
  <c r="AD75" i="1"/>
  <c r="AG75" i="1"/>
  <c r="AH75" i="1"/>
  <c r="AI75" i="1"/>
  <c r="AJ75" i="1"/>
  <c r="AL75" i="1"/>
  <c r="AN75" i="1"/>
  <c r="X76" i="1"/>
  <c r="AA76" i="1"/>
  <c r="AB76" i="1"/>
  <c r="AC76" i="1"/>
  <c r="AD76" i="1"/>
  <c r="AG76" i="1"/>
  <c r="AH76" i="1"/>
  <c r="AI76" i="1"/>
  <c r="AJ76" i="1"/>
  <c r="AL76" i="1"/>
  <c r="AN76" i="1"/>
  <c r="X77" i="1"/>
  <c r="Y77" i="1" s="1"/>
  <c r="AA77" i="1"/>
  <c r="AB77" i="1"/>
  <c r="AC77" i="1"/>
  <c r="AD77" i="1"/>
  <c r="AG77" i="1"/>
  <c r="AH77" i="1"/>
  <c r="AI77" i="1"/>
  <c r="AJ77" i="1"/>
  <c r="AL77" i="1"/>
  <c r="AN77" i="1"/>
  <c r="X78" i="1"/>
  <c r="Z78" i="1" s="1"/>
  <c r="AA78" i="1"/>
  <c r="AB78" i="1"/>
  <c r="AC78" i="1"/>
  <c r="AD78" i="1"/>
  <c r="AG78" i="1"/>
  <c r="AH78" i="1"/>
  <c r="AI78" i="1"/>
  <c r="AJ78" i="1"/>
  <c r="AL78" i="1"/>
  <c r="AN78" i="1"/>
  <c r="X79" i="1"/>
  <c r="Y79" i="1" s="1"/>
  <c r="AA79" i="1"/>
  <c r="AB79" i="1"/>
  <c r="AC79" i="1"/>
  <c r="AD79" i="1"/>
  <c r="AG79" i="1"/>
  <c r="AH79" i="1"/>
  <c r="AI79" i="1"/>
  <c r="AJ79" i="1"/>
  <c r="AL79" i="1"/>
  <c r="AN79" i="1"/>
  <c r="X80" i="1"/>
  <c r="Z80" i="1" s="1"/>
  <c r="AA80" i="1"/>
  <c r="AB80" i="1"/>
  <c r="AC80" i="1"/>
  <c r="AD80" i="1"/>
  <c r="AG80" i="1"/>
  <c r="AH80" i="1"/>
  <c r="AI80" i="1"/>
  <c r="AJ80" i="1"/>
  <c r="AL80" i="1"/>
  <c r="AN80" i="1"/>
  <c r="X81" i="1"/>
  <c r="Y81" i="1" s="1"/>
  <c r="AA81" i="1"/>
  <c r="AB81" i="1"/>
  <c r="AC81" i="1"/>
  <c r="AD81" i="1"/>
  <c r="AG81" i="1"/>
  <c r="AH81" i="1"/>
  <c r="AI81" i="1"/>
  <c r="AJ81" i="1"/>
  <c r="AL81" i="1"/>
  <c r="AN81" i="1"/>
  <c r="X82" i="1"/>
  <c r="Z82" i="1" s="1"/>
  <c r="AA82" i="1"/>
  <c r="AB82" i="1"/>
  <c r="AC82" i="1"/>
  <c r="AD82" i="1"/>
  <c r="AG82" i="1"/>
  <c r="AH82" i="1"/>
  <c r="AI82" i="1"/>
  <c r="AJ82" i="1"/>
  <c r="AL82" i="1"/>
  <c r="AN82" i="1"/>
  <c r="X83" i="1"/>
  <c r="Z83" i="1" s="1"/>
  <c r="AA83" i="1"/>
  <c r="AB83" i="1"/>
  <c r="AC83" i="1"/>
  <c r="AD83" i="1"/>
  <c r="AG83" i="1"/>
  <c r="AH83" i="1"/>
  <c r="AI83" i="1"/>
  <c r="AJ83" i="1"/>
  <c r="AL83" i="1"/>
  <c r="AN83" i="1"/>
  <c r="X84" i="1"/>
  <c r="Y84" i="1" s="1"/>
  <c r="AA84" i="1"/>
  <c r="AB84" i="1"/>
  <c r="AC84" i="1"/>
  <c r="AD84" i="1"/>
  <c r="AG84" i="1"/>
  <c r="AH84" i="1"/>
  <c r="AI84" i="1"/>
  <c r="AJ84" i="1"/>
  <c r="AL84" i="1"/>
  <c r="AN84" i="1"/>
  <c r="X85" i="1"/>
  <c r="Z85" i="1" s="1"/>
  <c r="AA85" i="1"/>
  <c r="AB85" i="1"/>
  <c r="AC85" i="1"/>
  <c r="AD85" i="1"/>
  <c r="AG85" i="1"/>
  <c r="AH85" i="1"/>
  <c r="AI85" i="1"/>
  <c r="AJ85" i="1"/>
  <c r="AL85" i="1"/>
  <c r="AN85" i="1"/>
  <c r="X86" i="1"/>
  <c r="Z86" i="1" s="1"/>
  <c r="AA86" i="1"/>
  <c r="AB86" i="1"/>
  <c r="AC86" i="1"/>
  <c r="AD86" i="1"/>
  <c r="AG86" i="1"/>
  <c r="AH86" i="1"/>
  <c r="AI86" i="1"/>
  <c r="AJ86" i="1"/>
  <c r="AL86" i="1"/>
  <c r="AN86" i="1"/>
  <c r="X87" i="1"/>
  <c r="Y87" i="1" s="1"/>
  <c r="AA87" i="1"/>
  <c r="AB87" i="1"/>
  <c r="AC87" i="1"/>
  <c r="AD87" i="1"/>
  <c r="AG87" i="1"/>
  <c r="AH87" i="1"/>
  <c r="AI87" i="1"/>
  <c r="AJ87" i="1"/>
  <c r="AL87" i="1"/>
  <c r="AN87" i="1"/>
  <c r="X88" i="1"/>
  <c r="Z88" i="1" s="1"/>
  <c r="AA88" i="1"/>
  <c r="AB88" i="1"/>
  <c r="AC88" i="1"/>
  <c r="AD88" i="1"/>
  <c r="AG88" i="1"/>
  <c r="AH88" i="1"/>
  <c r="AI88" i="1"/>
  <c r="AJ88" i="1"/>
  <c r="AL88" i="1"/>
  <c r="AN88" i="1"/>
  <c r="X89" i="1"/>
  <c r="Y89" i="1" s="1"/>
  <c r="AA89" i="1"/>
  <c r="AB89" i="1"/>
  <c r="AC89" i="1"/>
  <c r="AD89" i="1"/>
  <c r="AG89" i="1"/>
  <c r="AH89" i="1"/>
  <c r="AI89" i="1"/>
  <c r="AJ89" i="1"/>
  <c r="AL89" i="1"/>
  <c r="AN89" i="1"/>
  <c r="X90" i="1"/>
  <c r="AA90" i="1"/>
  <c r="AB90" i="1"/>
  <c r="AC90" i="1"/>
  <c r="AD90" i="1"/>
  <c r="AG90" i="1"/>
  <c r="AH90" i="1"/>
  <c r="AI90" i="1"/>
  <c r="AJ90" i="1"/>
  <c r="AL90" i="1"/>
  <c r="AN90" i="1"/>
  <c r="X91" i="1"/>
  <c r="Z91" i="1" s="1"/>
  <c r="AA91" i="1"/>
  <c r="AB91" i="1"/>
  <c r="AC91" i="1"/>
  <c r="AD91" i="1"/>
  <c r="AG91" i="1"/>
  <c r="AH91" i="1"/>
  <c r="AI91" i="1"/>
  <c r="AJ91" i="1"/>
  <c r="AL91" i="1"/>
  <c r="AN91" i="1"/>
  <c r="X92" i="1"/>
  <c r="Z92" i="1" s="1"/>
  <c r="AA92" i="1"/>
  <c r="AB92" i="1"/>
  <c r="AC92" i="1"/>
  <c r="AD92" i="1"/>
  <c r="AG92" i="1"/>
  <c r="AH92" i="1"/>
  <c r="AI92" i="1"/>
  <c r="AJ92" i="1"/>
  <c r="AL92" i="1"/>
  <c r="AN92" i="1"/>
  <c r="X93" i="1"/>
  <c r="Z93" i="1" s="1"/>
  <c r="AA93" i="1"/>
  <c r="AB93" i="1"/>
  <c r="AC93" i="1"/>
  <c r="AD93" i="1"/>
  <c r="AG93" i="1"/>
  <c r="AH93" i="1"/>
  <c r="AI93" i="1"/>
  <c r="AJ93" i="1"/>
  <c r="AL93" i="1"/>
  <c r="AN93" i="1"/>
  <c r="X94" i="1"/>
  <c r="Z94" i="1" s="1"/>
  <c r="AA94" i="1"/>
  <c r="AB94" i="1"/>
  <c r="AC94" i="1"/>
  <c r="AD94" i="1"/>
  <c r="AG94" i="1"/>
  <c r="AH94" i="1"/>
  <c r="AI94" i="1"/>
  <c r="AJ94" i="1"/>
  <c r="AL94" i="1"/>
  <c r="AN94" i="1"/>
  <c r="X95" i="1"/>
  <c r="Y95" i="1" s="1"/>
  <c r="AA95" i="1"/>
  <c r="AB95" i="1"/>
  <c r="AC95" i="1"/>
  <c r="AD95" i="1"/>
  <c r="AG95" i="1"/>
  <c r="AH95" i="1"/>
  <c r="AI95" i="1"/>
  <c r="AJ95" i="1"/>
  <c r="AL95" i="1"/>
  <c r="AN95" i="1"/>
  <c r="X96" i="1"/>
  <c r="Z96" i="1" s="1"/>
  <c r="AA96" i="1"/>
  <c r="AB96" i="1"/>
  <c r="AC96" i="1"/>
  <c r="AD96" i="1"/>
  <c r="AG96" i="1"/>
  <c r="AH96" i="1"/>
  <c r="AI96" i="1"/>
  <c r="AJ96" i="1"/>
  <c r="AL96" i="1"/>
  <c r="AN96" i="1"/>
  <c r="X97" i="1"/>
  <c r="Z97" i="1" s="1"/>
  <c r="AA97" i="1"/>
  <c r="AB97" i="1"/>
  <c r="AC97" i="1"/>
  <c r="AD97" i="1"/>
  <c r="AG97" i="1"/>
  <c r="AH97" i="1"/>
  <c r="AI97" i="1"/>
  <c r="AJ97" i="1"/>
  <c r="AL97" i="1"/>
  <c r="AN97" i="1"/>
  <c r="X98" i="1"/>
  <c r="AA98" i="1"/>
  <c r="AB98" i="1"/>
  <c r="AC98" i="1"/>
  <c r="AD98" i="1"/>
  <c r="AG98" i="1"/>
  <c r="AH98" i="1"/>
  <c r="AI98" i="1"/>
  <c r="AJ98" i="1"/>
  <c r="AL98" i="1"/>
  <c r="AN98" i="1"/>
  <c r="X99" i="1"/>
  <c r="Z99" i="1" s="1"/>
  <c r="AA99" i="1"/>
  <c r="AB99" i="1"/>
  <c r="AC99" i="1"/>
  <c r="AD99" i="1"/>
  <c r="AG99" i="1"/>
  <c r="AH99" i="1"/>
  <c r="AI99" i="1"/>
  <c r="AJ99" i="1"/>
  <c r="AL99" i="1"/>
  <c r="AN99" i="1"/>
  <c r="X100" i="1"/>
  <c r="Z100" i="1" s="1"/>
  <c r="AA100" i="1"/>
  <c r="AB100" i="1"/>
  <c r="AC100" i="1"/>
  <c r="AD100" i="1"/>
  <c r="AG100" i="1"/>
  <c r="AH100" i="1"/>
  <c r="AI100" i="1"/>
  <c r="AJ100" i="1"/>
  <c r="AL100" i="1"/>
  <c r="AN100" i="1"/>
  <c r="X101" i="1"/>
  <c r="Y101" i="1" s="1"/>
  <c r="AA101" i="1"/>
  <c r="AB101" i="1"/>
  <c r="AC101" i="1"/>
  <c r="AD101" i="1"/>
  <c r="AG101" i="1"/>
  <c r="AH101" i="1"/>
  <c r="AI101" i="1"/>
  <c r="AJ101" i="1"/>
  <c r="AL101" i="1"/>
  <c r="AN101" i="1"/>
  <c r="X102" i="1"/>
  <c r="Y102" i="1" s="1"/>
  <c r="AA102" i="1"/>
  <c r="AB102" i="1"/>
  <c r="AC102" i="1"/>
  <c r="AD102" i="1"/>
  <c r="AG102" i="1"/>
  <c r="AH102" i="1"/>
  <c r="AI102" i="1"/>
  <c r="AJ102" i="1"/>
  <c r="AL102" i="1"/>
  <c r="AN102" i="1"/>
  <c r="X103" i="1"/>
  <c r="Y103" i="1" s="1"/>
  <c r="AA103" i="1"/>
  <c r="AB103" i="1"/>
  <c r="AC103" i="1"/>
  <c r="AD103" i="1"/>
  <c r="AG103" i="1"/>
  <c r="AH103" i="1"/>
  <c r="AI103" i="1"/>
  <c r="AJ103" i="1"/>
  <c r="AL103" i="1"/>
  <c r="AN103" i="1"/>
  <c r="X104" i="1"/>
  <c r="Y104" i="1" s="1"/>
  <c r="AA104" i="1"/>
  <c r="AB104" i="1"/>
  <c r="AC104" i="1"/>
  <c r="AD104" i="1"/>
  <c r="AG104" i="1"/>
  <c r="AH104" i="1"/>
  <c r="AI104" i="1"/>
  <c r="AJ104" i="1"/>
  <c r="AL104" i="1"/>
  <c r="AN104" i="1"/>
  <c r="X105" i="1"/>
  <c r="Z105" i="1" s="1"/>
  <c r="AA105" i="1"/>
  <c r="AB105" i="1"/>
  <c r="AC105" i="1"/>
  <c r="AD105" i="1"/>
  <c r="AG105" i="1"/>
  <c r="AH105" i="1"/>
  <c r="AI105" i="1"/>
  <c r="AJ105" i="1"/>
  <c r="AL105" i="1"/>
  <c r="AN105" i="1"/>
  <c r="X106" i="1"/>
  <c r="Z106" i="1" s="1"/>
  <c r="AA106" i="1"/>
  <c r="AB106" i="1"/>
  <c r="AC106" i="1"/>
  <c r="AD106" i="1"/>
  <c r="AG106" i="1"/>
  <c r="AH106" i="1"/>
  <c r="AI106" i="1"/>
  <c r="AJ106" i="1"/>
  <c r="AL106" i="1"/>
  <c r="AN106" i="1"/>
  <c r="X107" i="1"/>
  <c r="Z107" i="1" s="1"/>
  <c r="AA107" i="1"/>
  <c r="AB107" i="1"/>
  <c r="AC107" i="1"/>
  <c r="AD107" i="1"/>
  <c r="AG107" i="1"/>
  <c r="AH107" i="1"/>
  <c r="AI107" i="1"/>
  <c r="AJ107" i="1"/>
  <c r="AL107" i="1"/>
  <c r="AN107" i="1"/>
  <c r="X108" i="1"/>
  <c r="Y108" i="1" s="1"/>
  <c r="AA108" i="1"/>
  <c r="AB108" i="1"/>
  <c r="AC108" i="1"/>
  <c r="AD108" i="1"/>
  <c r="AG108" i="1"/>
  <c r="AH108" i="1"/>
  <c r="AI108" i="1"/>
  <c r="AJ108" i="1"/>
  <c r="AL108" i="1"/>
  <c r="AN108" i="1"/>
  <c r="X109" i="1"/>
  <c r="Y109" i="1" s="1"/>
  <c r="AA109" i="1"/>
  <c r="AB109" i="1"/>
  <c r="AC109" i="1"/>
  <c r="AD109" i="1"/>
  <c r="AG109" i="1"/>
  <c r="AH109" i="1"/>
  <c r="AI109" i="1"/>
  <c r="AJ109" i="1"/>
  <c r="AL109" i="1"/>
  <c r="AN109" i="1"/>
  <c r="X110" i="1"/>
  <c r="Z110" i="1" s="1"/>
  <c r="AA110" i="1"/>
  <c r="AB110" i="1"/>
  <c r="AC110" i="1"/>
  <c r="AD110" i="1"/>
  <c r="AG110" i="1"/>
  <c r="AH110" i="1"/>
  <c r="AI110" i="1"/>
  <c r="AJ110" i="1"/>
  <c r="AL110" i="1"/>
  <c r="AN110" i="1"/>
  <c r="X111" i="1"/>
  <c r="Z111" i="1" s="1"/>
  <c r="AA111" i="1"/>
  <c r="AB111" i="1"/>
  <c r="AC111" i="1"/>
  <c r="AD111" i="1"/>
  <c r="AG111" i="1"/>
  <c r="AH111" i="1"/>
  <c r="AI111" i="1"/>
  <c r="AJ111" i="1"/>
  <c r="AL111" i="1"/>
  <c r="AN111" i="1"/>
  <c r="X112" i="1"/>
  <c r="Y112" i="1" s="1"/>
  <c r="AA112" i="1"/>
  <c r="AB112" i="1"/>
  <c r="AC112" i="1"/>
  <c r="AD112" i="1"/>
  <c r="AG112" i="1"/>
  <c r="AH112" i="1"/>
  <c r="AI112" i="1"/>
  <c r="AJ112" i="1"/>
  <c r="AL112" i="1"/>
  <c r="AN112" i="1"/>
  <c r="X113" i="1"/>
  <c r="Y113" i="1" s="1"/>
  <c r="AA113" i="1"/>
  <c r="AB113" i="1"/>
  <c r="AC113" i="1"/>
  <c r="AD113" i="1"/>
  <c r="AG113" i="1"/>
  <c r="AH113" i="1"/>
  <c r="AI113" i="1"/>
  <c r="AJ113" i="1"/>
  <c r="AL113" i="1"/>
  <c r="AN113" i="1"/>
  <c r="X114" i="1"/>
  <c r="Z114" i="1" s="1"/>
  <c r="AA114" i="1"/>
  <c r="AB114" i="1"/>
  <c r="AC114" i="1"/>
  <c r="AD114" i="1"/>
  <c r="AG114" i="1"/>
  <c r="AH114" i="1"/>
  <c r="AI114" i="1"/>
  <c r="AJ114" i="1"/>
  <c r="AL114" i="1"/>
  <c r="AN114" i="1"/>
  <c r="X115" i="1"/>
  <c r="Y115" i="1" s="1"/>
  <c r="AA115" i="1"/>
  <c r="AB115" i="1"/>
  <c r="AC115" i="1"/>
  <c r="AD115" i="1"/>
  <c r="AG115" i="1"/>
  <c r="AH115" i="1"/>
  <c r="AI115" i="1"/>
  <c r="AJ115" i="1"/>
  <c r="AL115" i="1"/>
  <c r="AN115" i="1"/>
  <c r="X116" i="1"/>
  <c r="AA116" i="1"/>
  <c r="AB116" i="1"/>
  <c r="AC116" i="1"/>
  <c r="AD116" i="1"/>
  <c r="AG116" i="1"/>
  <c r="AH116" i="1"/>
  <c r="AI116" i="1"/>
  <c r="AJ116" i="1"/>
  <c r="AL116" i="1"/>
  <c r="AN116" i="1"/>
  <c r="X117" i="1"/>
  <c r="Z117" i="1" s="1"/>
  <c r="AA117" i="1"/>
  <c r="AB117" i="1"/>
  <c r="AC117" i="1"/>
  <c r="AD117" i="1"/>
  <c r="AG117" i="1"/>
  <c r="AH117" i="1"/>
  <c r="AI117" i="1"/>
  <c r="AJ117" i="1"/>
  <c r="AL117" i="1"/>
  <c r="AN117" i="1"/>
  <c r="X118" i="1"/>
  <c r="Y118" i="1" s="1"/>
  <c r="AA118" i="1"/>
  <c r="AB118" i="1"/>
  <c r="AC118" i="1"/>
  <c r="AD118" i="1"/>
  <c r="AG118" i="1"/>
  <c r="AH118" i="1"/>
  <c r="AI118" i="1"/>
  <c r="AJ118" i="1"/>
  <c r="AL118" i="1"/>
  <c r="AN118" i="1"/>
  <c r="X119" i="1"/>
  <c r="Z119" i="1" s="1"/>
  <c r="AA119" i="1"/>
  <c r="AB119" i="1"/>
  <c r="AC119" i="1"/>
  <c r="AD119" i="1"/>
  <c r="AG119" i="1"/>
  <c r="AH119" i="1"/>
  <c r="AI119" i="1"/>
  <c r="AJ119" i="1"/>
  <c r="AL119" i="1"/>
  <c r="AN119" i="1"/>
  <c r="X120" i="1"/>
  <c r="Y120" i="1" s="1"/>
  <c r="AA120" i="1"/>
  <c r="AB120" i="1"/>
  <c r="AC120" i="1"/>
  <c r="AD120" i="1"/>
  <c r="AG120" i="1"/>
  <c r="AH120" i="1"/>
  <c r="AI120" i="1"/>
  <c r="AJ120" i="1"/>
  <c r="AL120" i="1"/>
  <c r="AN120" i="1"/>
  <c r="X121" i="1"/>
  <c r="Z121" i="1" s="1"/>
  <c r="AA121" i="1"/>
  <c r="AB121" i="1"/>
  <c r="AC121" i="1"/>
  <c r="AD121" i="1"/>
  <c r="AG121" i="1"/>
  <c r="AH121" i="1"/>
  <c r="AI121" i="1"/>
  <c r="AJ121" i="1"/>
  <c r="AL121" i="1"/>
  <c r="AN121" i="1"/>
  <c r="X122" i="1"/>
  <c r="Y122" i="1" s="1"/>
  <c r="AA122" i="1"/>
  <c r="AB122" i="1"/>
  <c r="AC122" i="1"/>
  <c r="AD122" i="1"/>
  <c r="AG122" i="1"/>
  <c r="AH122" i="1"/>
  <c r="AI122" i="1"/>
  <c r="AJ122" i="1"/>
  <c r="AL122" i="1"/>
  <c r="AN122" i="1"/>
  <c r="X123" i="1"/>
  <c r="Z123" i="1" s="1"/>
  <c r="AA123" i="1"/>
  <c r="AB123" i="1"/>
  <c r="AC123" i="1"/>
  <c r="AD123" i="1"/>
  <c r="AG123" i="1"/>
  <c r="AH123" i="1"/>
  <c r="AI123" i="1"/>
  <c r="AJ123" i="1"/>
  <c r="AL123" i="1"/>
  <c r="AN123" i="1"/>
  <c r="X124" i="1"/>
  <c r="Z124" i="1" s="1"/>
  <c r="AA124" i="1"/>
  <c r="AB124" i="1"/>
  <c r="AC124" i="1"/>
  <c r="AD124" i="1"/>
  <c r="AG124" i="1"/>
  <c r="AH124" i="1"/>
  <c r="AI124" i="1"/>
  <c r="AJ124" i="1"/>
  <c r="AL124" i="1"/>
  <c r="AN124" i="1"/>
  <c r="X125" i="1"/>
  <c r="Z125" i="1" s="1"/>
  <c r="AA125" i="1"/>
  <c r="AB125" i="1"/>
  <c r="AC125" i="1"/>
  <c r="AD125" i="1"/>
  <c r="AG125" i="1"/>
  <c r="AH125" i="1"/>
  <c r="AI125" i="1"/>
  <c r="AJ125" i="1"/>
  <c r="AL125" i="1"/>
  <c r="AN125" i="1"/>
  <c r="X126" i="1"/>
  <c r="Z126" i="1" s="1"/>
  <c r="AA126" i="1"/>
  <c r="AB126" i="1"/>
  <c r="AC126" i="1"/>
  <c r="AD126" i="1"/>
  <c r="AG126" i="1"/>
  <c r="AH126" i="1"/>
  <c r="AI126" i="1"/>
  <c r="AJ126" i="1"/>
  <c r="AL126" i="1"/>
  <c r="AN126" i="1"/>
  <c r="X127" i="1"/>
  <c r="Y127" i="1" s="1"/>
  <c r="AA127" i="1"/>
  <c r="AB127" i="1"/>
  <c r="AC127" i="1"/>
  <c r="AD127" i="1"/>
  <c r="AG127" i="1"/>
  <c r="AH127" i="1"/>
  <c r="AI127" i="1"/>
  <c r="AJ127" i="1"/>
  <c r="AL127" i="1"/>
  <c r="AN127" i="1"/>
  <c r="X128" i="1"/>
  <c r="Z128" i="1" s="1"/>
  <c r="AA128" i="1"/>
  <c r="AB128" i="1"/>
  <c r="AC128" i="1"/>
  <c r="AD128" i="1"/>
  <c r="AG128" i="1"/>
  <c r="AH128" i="1"/>
  <c r="AI128" i="1"/>
  <c r="AJ128" i="1"/>
  <c r="AL128" i="1"/>
  <c r="AN128" i="1"/>
  <c r="X129" i="1"/>
  <c r="AA129" i="1"/>
  <c r="AB129" i="1"/>
  <c r="AC129" i="1"/>
  <c r="AD129" i="1"/>
  <c r="AG129" i="1"/>
  <c r="AH129" i="1"/>
  <c r="AI129" i="1"/>
  <c r="AJ129" i="1"/>
  <c r="AL129" i="1"/>
  <c r="AN129" i="1"/>
  <c r="X130" i="1"/>
  <c r="AA130" i="1"/>
  <c r="AB130" i="1"/>
  <c r="AC130" i="1"/>
  <c r="AD130" i="1"/>
  <c r="AG130" i="1"/>
  <c r="AH130" i="1"/>
  <c r="AI130" i="1"/>
  <c r="AJ130" i="1"/>
  <c r="AL130" i="1"/>
  <c r="AN130" i="1"/>
  <c r="X131" i="1"/>
  <c r="Z131" i="1" s="1"/>
  <c r="AA131" i="1"/>
  <c r="AB131" i="1"/>
  <c r="AC131" i="1"/>
  <c r="AD131" i="1"/>
  <c r="AG131" i="1"/>
  <c r="AH131" i="1"/>
  <c r="AI131" i="1"/>
  <c r="AJ131" i="1"/>
  <c r="AL131" i="1"/>
  <c r="AN131" i="1"/>
  <c r="X132" i="1"/>
  <c r="AA132" i="1"/>
  <c r="AB132" i="1"/>
  <c r="AC132" i="1"/>
  <c r="AD132" i="1"/>
  <c r="AG132" i="1"/>
  <c r="AH132" i="1"/>
  <c r="AI132" i="1"/>
  <c r="AJ132" i="1"/>
  <c r="AL132" i="1"/>
  <c r="AN132" i="1"/>
  <c r="X133" i="1"/>
  <c r="Z133" i="1" s="1"/>
  <c r="AA133" i="1"/>
  <c r="AB133" i="1"/>
  <c r="AC133" i="1"/>
  <c r="AD133" i="1"/>
  <c r="AG133" i="1"/>
  <c r="AH133" i="1"/>
  <c r="AI133" i="1"/>
  <c r="AJ133" i="1"/>
  <c r="AL133" i="1"/>
  <c r="AN133" i="1"/>
  <c r="X134" i="1"/>
  <c r="AA134" i="1"/>
  <c r="AB134" i="1"/>
  <c r="AC134" i="1"/>
  <c r="AD134" i="1"/>
  <c r="AG134" i="1"/>
  <c r="AH134" i="1"/>
  <c r="AI134" i="1"/>
  <c r="AJ134" i="1"/>
  <c r="AL134" i="1"/>
  <c r="AN134" i="1"/>
  <c r="X135" i="1"/>
  <c r="Y135" i="1" s="1"/>
  <c r="AA135" i="1"/>
  <c r="AB135" i="1"/>
  <c r="AC135" i="1"/>
  <c r="AD135" i="1"/>
  <c r="AG135" i="1"/>
  <c r="AH135" i="1"/>
  <c r="AI135" i="1"/>
  <c r="AJ135" i="1"/>
  <c r="AL135" i="1"/>
  <c r="AN135" i="1"/>
  <c r="X136" i="1"/>
  <c r="Z136" i="1" s="1"/>
  <c r="AA136" i="1"/>
  <c r="AB136" i="1"/>
  <c r="AC136" i="1"/>
  <c r="AD136" i="1"/>
  <c r="AG136" i="1"/>
  <c r="AH136" i="1"/>
  <c r="AI136" i="1"/>
  <c r="AJ136" i="1"/>
  <c r="AL136" i="1"/>
  <c r="AN136" i="1"/>
  <c r="X137" i="1"/>
  <c r="Y137" i="1" s="1"/>
  <c r="AA137" i="1"/>
  <c r="AB137" i="1"/>
  <c r="AC137" i="1"/>
  <c r="AD137" i="1"/>
  <c r="AG137" i="1"/>
  <c r="AH137" i="1"/>
  <c r="AI137" i="1"/>
  <c r="AJ137" i="1"/>
  <c r="AL137" i="1"/>
  <c r="AN137" i="1"/>
  <c r="X138" i="1"/>
  <c r="Z138" i="1" s="1"/>
  <c r="AA138" i="1"/>
  <c r="AB138" i="1"/>
  <c r="AC138" i="1"/>
  <c r="AD138" i="1"/>
  <c r="AG138" i="1"/>
  <c r="AH138" i="1"/>
  <c r="AI138" i="1"/>
  <c r="AJ138" i="1"/>
  <c r="AL138" i="1"/>
  <c r="AN138" i="1"/>
  <c r="X139" i="1"/>
  <c r="Y139" i="1" s="1"/>
  <c r="AA139" i="1"/>
  <c r="AB139" i="1"/>
  <c r="AC139" i="1"/>
  <c r="AD139" i="1"/>
  <c r="AG139" i="1"/>
  <c r="AH139" i="1"/>
  <c r="AI139" i="1"/>
  <c r="AJ139" i="1"/>
  <c r="AL139" i="1"/>
  <c r="AN139" i="1"/>
  <c r="X140" i="1"/>
  <c r="Y140" i="1" s="1"/>
  <c r="AA140" i="1"/>
  <c r="AB140" i="1"/>
  <c r="AC140" i="1"/>
  <c r="AD140" i="1"/>
  <c r="AG140" i="1"/>
  <c r="AH140" i="1"/>
  <c r="AI140" i="1"/>
  <c r="AJ140" i="1"/>
  <c r="AL140" i="1"/>
  <c r="AN140" i="1"/>
  <c r="X141" i="1"/>
  <c r="Y141" i="1" s="1"/>
  <c r="AA141" i="1"/>
  <c r="AB141" i="1"/>
  <c r="AC141" i="1"/>
  <c r="AD141" i="1"/>
  <c r="AG141" i="1"/>
  <c r="AH141" i="1"/>
  <c r="AI141" i="1"/>
  <c r="AJ141" i="1"/>
  <c r="AL141" i="1"/>
  <c r="AN141" i="1"/>
  <c r="X142" i="1"/>
  <c r="Y142" i="1" s="1"/>
  <c r="AA142" i="1"/>
  <c r="AB142" i="1"/>
  <c r="AC142" i="1"/>
  <c r="AD142" i="1"/>
  <c r="AG142" i="1"/>
  <c r="AH142" i="1"/>
  <c r="AI142" i="1"/>
  <c r="AJ142" i="1"/>
  <c r="AL142" i="1"/>
  <c r="AN142" i="1"/>
  <c r="X143" i="1"/>
  <c r="Z143" i="1" s="1"/>
  <c r="AA143" i="1"/>
  <c r="AB143" i="1"/>
  <c r="AC143" i="1"/>
  <c r="AD143" i="1"/>
  <c r="AG143" i="1"/>
  <c r="AH143" i="1"/>
  <c r="AI143" i="1"/>
  <c r="AJ143" i="1"/>
  <c r="AL143" i="1"/>
  <c r="AN143" i="1"/>
  <c r="X144" i="1"/>
  <c r="AA144" i="1"/>
  <c r="AB144" i="1"/>
  <c r="AC144" i="1"/>
  <c r="AD144" i="1"/>
  <c r="AG144" i="1"/>
  <c r="AH144" i="1"/>
  <c r="AI144" i="1"/>
  <c r="AJ144" i="1"/>
  <c r="AL144" i="1"/>
  <c r="AN144" i="1"/>
  <c r="X145" i="1"/>
  <c r="Z145" i="1" s="1"/>
  <c r="AA145" i="1"/>
  <c r="AB145" i="1"/>
  <c r="AC145" i="1"/>
  <c r="AD145" i="1"/>
  <c r="AG145" i="1"/>
  <c r="AH145" i="1"/>
  <c r="AI145" i="1"/>
  <c r="AJ145" i="1"/>
  <c r="AL145" i="1"/>
  <c r="AN145" i="1"/>
  <c r="X146" i="1"/>
  <c r="Z146" i="1" s="1"/>
  <c r="AA146" i="1"/>
  <c r="AB146" i="1"/>
  <c r="AC146" i="1"/>
  <c r="AD146" i="1"/>
  <c r="AG146" i="1"/>
  <c r="AH146" i="1"/>
  <c r="AI146" i="1"/>
  <c r="AJ146" i="1"/>
  <c r="AL146" i="1"/>
  <c r="AN146" i="1"/>
  <c r="X147" i="1"/>
  <c r="Z147" i="1" s="1"/>
  <c r="AA147" i="1"/>
  <c r="AB147" i="1"/>
  <c r="AC147" i="1"/>
  <c r="AD147" i="1"/>
  <c r="AG147" i="1"/>
  <c r="AH147" i="1"/>
  <c r="AI147" i="1"/>
  <c r="AJ147" i="1"/>
  <c r="AL147" i="1"/>
  <c r="AN147" i="1"/>
  <c r="X148" i="1"/>
  <c r="Z148" i="1" s="1"/>
  <c r="AA148" i="1"/>
  <c r="AB148" i="1"/>
  <c r="AC148" i="1"/>
  <c r="AD148" i="1"/>
  <c r="AG148" i="1"/>
  <c r="AH148" i="1"/>
  <c r="AI148" i="1"/>
  <c r="AJ148" i="1"/>
  <c r="AL148" i="1"/>
  <c r="AN148" i="1"/>
  <c r="X149" i="1"/>
  <c r="Z149" i="1" s="1"/>
  <c r="AA149" i="1"/>
  <c r="AB149" i="1"/>
  <c r="AC149" i="1"/>
  <c r="AD149" i="1"/>
  <c r="AG149" i="1"/>
  <c r="AH149" i="1"/>
  <c r="AI149" i="1"/>
  <c r="AJ149" i="1"/>
  <c r="AL149" i="1"/>
  <c r="AN149" i="1"/>
  <c r="X150" i="1"/>
  <c r="Y150" i="1" s="1"/>
  <c r="AA150" i="1"/>
  <c r="AB150" i="1"/>
  <c r="AC150" i="1"/>
  <c r="AD150" i="1"/>
  <c r="AG150" i="1"/>
  <c r="AH150" i="1"/>
  <c r="AI150" i="1"/>
  <c r="AJ150" i="1"/>
  <c r="AL150" i="1"/>
  <c r="AN150" i="1"/>
  <c r="X151" i="1"/>
  <c r="Y151" i="1" s="1"/>
  <c r="AA151" i="1"/>
  <c r="AB151" i="1"/>
  <c r="AC151" i="1"/>
  <c r="AD151" i="1"/>
  <c r="AG151" i="1"/>
  <c r="AH151" i="1"/>
  <c r="AI151" i="1"/>
  <c r="AJ151" i="1"/>
  <c r="AL151" i="1"/>
  <c r="AN151" i="1"/>
  <c r="X152" i="1"/>
  <c r="Z152" i="1" s="1"/>
  <c r="AA152" i="1"/>
  <c r="AB152" i="1"/>
  <c r="AC152" i="1"/>
  <c r="AD152" i="1"/>
  <c r="AG152" i="1"/>
  <c r="AH152" i="1"/>
  <c r="AI152" i="1"/>
  <c r="AJ152" i="1"/>
  <c r="AL152" i="1"/>
  <c r="AN152" i="1"/>
  <c r="X153" i="1"/>
  <c r="Z153" i="1" s="1"/>
  <c r="AA153" i="1"/>
  <c r="AB153" i="1"/>
  <c r="AC153" i="1"/>
  <c r="AD153" i="1"/>
  <c r="AG153" i="1"/>
  <c r="AH153" i="1"/>
  <c r="AI153" i="1"/>
  <c r="AJ153" i="1"/>
  <c r="AL153" i="1"/>
  <c r="AN153" i="1"/>
  <c r="X154" i="1"/>
  <c r="Z154" i="1" s="1"/>
  <c r="AA154" i="1"/>
  <c r="AB154" i="1"/>
  <c r="AC154" i="1"/>
  <c r="AD154" i="1"/>
  <c r="AG154" i="1"/>
  <c r="AH154" i="1"/>
  <c r="AI154" i="1"/>
  <c r="AJ154" i="1"/>
  <c r="AL154" i="1"/>
  <c r="AN154" i="1"/>
  <c r="X155" i="1"/>
  <c r="Z155" i="1" s="1"/>
  <c r="AA155" i="1"/>
  <c r="AB155" i="1"/>
  <c r="AC155" i="1"/>
  <c r="AD155" i="1"/>
  <c r="AG155" i="1"/>
  <c r="AH155" i="1"/>
  <c r="AI155" i="1"/>
  <c r="AJ155" i="1"/>
  <c r="AL155" i="1"/>
  <c r="AN155" i="1"/>
  <c r="X156" i="1"/>
  <c r="Z156" i="1" s="1"/>
  <c r="AA156" i="1"/>
  <c r="AB156" i="1"/>
  <c r="AC156" i="1"/>
  <c r="AD156" i="1"/>
  <c r="AG156" i="1"/>
  <c r="AH156" i="1"/>
  <c r="AI156" i="1"/>
  <c r="AJ156" i="1"/>
  <c r="AL156" i="1"/>
  <c r="AN156" i="1"/>
  <c r="X157" i="1"/>
  <c r="Z157" i="1" s="1"/>
  <c r="AA157" i="1"/>
  <c r="AB157" i="1"/>
  <c r="AC157" i="1"/>
  <c r="AD157" i="1"/>
  <c r="AG157" i="1"/>
  <c r="AH157" i="1"/>
  <c r="AI157" i="1"/>
  <c r="AJ157" i="1"/>
  <c r="AL157" i="1"/>
  <c r="AN157" i="1"/>
  <c r="X158" i="1"/>
  <c r="Z158" i="1" s="1"/>
  <c r="AA158" i="1"/>
  <c r="AB158" i="1"/>
  <c r="AC158" i="1"/>
  <c r="AD158" i="1"/>
  <c r="AG158" i="1"/>
  <c r="AH158" i="1"/>
  <c r="AI158" i="1"/>
  <c r="AJ158" i="1"/>
  <c r="AL158" i="1"/>
  <c r="AN158" i="1"/>
  <c r="X159" i="1"/>
  <c r="Y159" i="1" s="1"/>
  <c r="AA159" i="1"/>
  <c r="AB159" i="1"/>
  <c r="AC159" i="1"/>
  <c r="AD159" i="1"/>
  <c r="AG159" i="1"/>
  <c r="AH159" i="1"/>
  <c r="AI159" i="1"/>
  <c r="AJ159" i="1"/>
  <c r="AL159" i="1"/>
  <c r="AN159" i="1"/>
  <c r="X160" i="1"/>
  <c r="AA160" i="1"/>
  <c r="AB160" i="1"/>
  <c r="AC160" i="1"/>
  <c r="AD160" i="1"/>
  <c r="AG160" i="1"/>
  <c r="AH160" i="1"/>
  <c r="AI160" i="1"/>
  <c r="AJ160" i="1"/>
  <c r="AL160" i="1"/>
  <c r="AN160" i="1"/>
  <c r="X161" i="1"/>
  <c r="Z161" i="1" s="1"/>
  <c r="AA161" i="1"/>
  <c r="AB161" i="1"/>
  <c r="AC161" i="1"/>
  <c r="AD161" i="1"/>
  <c r="AG161" i="1"/>
  <c r="AH161" i="1"/>
  <c r="AI161" i="1"/>
  <c r="AJ161" i="1"/>
  <c r="AL161" i="1"/>
  <c r="AN161" i="1"/>
  <c r="X162" i="1"/>
  <c r="Z162" i="1" s="1"/>
  <c r="AA162" i="1"/>
  <c r="AB162" i="1"/>
  <c r="AC162" i="1"/>
  <c r="AD162" i="1"/>
  <c r="AG162" i="1"/>
  <c r="AH162" i="1"/>
  <c r="AI162" i="1"/>
  <c r="AJ162" i="1"/>
  <c r="AL162" i="1"/>
  <c r="AN162" i="1"/>
  <c r="X163" i="1"/>
  <c r="AA163" i="1"/>
  <c r="AB163" i="1"/>
  <c r="AC163" i="1"/>
  <c r="AD163" i="1"/>
  <c r="AG163" i="1"/>
  <c r="AH163" i="1"/>
  <c r="AI163" i="1"/>
  <c r="AJ163" i="1"/>
  <c r="AL163" i="1"/>
  <c r="AN163" i="1"/>
  <c r="X164" i="1"/>
  <c r="AA164" i="1"/>
  <c r="AB164" i="1"/>
  <c r="AC164" i="1"/>
  <c r="AD164" i="1"/>
  <c r="AG164" i="1"/>
  <c r="AH164" i="1"/>
  <c r="AI164" i="1"/>
  <c r="AJ164" i="1"/>
  <c r="AL164" i="1"/>
  <c r="AN164" i="1"/>
  <c r="X165" i="1"/>
  <c r="Z165" i="1" s="1"/>
  <c r="AA165" i="1"/>
  <c r="AB165" i="1"/>
  <c r="AC165" i="1"/>
  <c r="AD165" i="1"/>
  <c r="AG165" i="1"/>
  <c r="AH165" i="1"/>
  <c r="AI165" i="1"/>
  <c r="AJ165" i="1"/>
  <c r="AL165" i="1"/>
  <c r="AN165" i="1"/>
  <c r="X166" i="1"/>
  <c r="Z166" i="1" s="1"/>
  <c r="AA166" i="1"/>
  <c r="AB166" i="1"/>
  <c r="AC166" i="1"/>
  <c r="AD166" i="1"/>
  <c r="AG166" i="1"/>
  <c r="AH166" i="1"/>
  <c r="AI166" i="1"/>
  <c r="AJ166" i="1"/>
  <c r="AL166" i="1"/>
  <c r="AN166" i="1"/>
  <c r="X167" i="1"/>
  <c r="AA167" i="1"/>
  <c r="AB167" i="1"/>
  <c r="AC167" i="1"/>
  <c r="AD167" i="1"/>
  <c r="AG167" i="1"/>
  <c r="AH167" i="1"/>
  <c r="AI167" i="1"/>
  <c r="AJ167" i="1"/>
  <c r="AL167" i="1"/>
  <c r="AN167" i="1"/>
  <c r="X168" i="1"/>
  <c r="Y168" i="1" s="1"/>
  <c r="AA168" i="1"/>
  <c r="AB168" i="1"/>
  <c r="AC168" i="1"/>
  <c r="AD168" i="1"/>
  <c r="AG168" i="1"/>
  <c r="AH168" i="1"/>
  <c r="AI168" i="1"/>
  <c r="AJ168" i="1"/>
  <c r="AL168" i="1"/>
  <c r="AN168" i="1"/>
  <c r="X169" i="1"/>
  <c r="AA169" i="1"/>
  <c r="AB169" i="1"/>
  <c r="AC169" i="1"/>
  <c r="AD169" i="1"/>
  <c r="AG169" i="1"/>
  <c r="AH169" i="1"/>
  <c r="AI169" i="1"/>
  <c r="AJ169" i="1"/>
  <c r="AL169" i="1"/>
  <c r="AN169" i="1"/>
  <c r="X170" i="1"/>
  <c r="Z170" i="1" s="1"/>
  <c r="AA170" i="1"/>
  <c r="AB170" i="1"/>
  <c r="AC170" i="1"/>
  <c r="AD170" i="1"/>
  <c r="AG170" i="1"/>
  <c r="AH170" i="1"/>
  <c r="AI170" i="1"/>
  <c r="AJ170" i="1"/>
  <c r="AL170" i="1"/>
  <c r="AN170" i="1"/>
  <c r="X171" i="1"/>
  <c r="Y171" i="1" s="1"/>
  <c r="AA171" i="1"/>
  <c r="AB171" i="1"/>
  <c r="AC171" i="1"/>
  <c r="AD171" i="1"/>
  <c r="AG171" i="1"/>
  <c r="AH171" i="1"/>
  <c r="AI171" i="1"/>
  <c r="AJ171" i="1"/>
  <c r="AL171" i="1"/>
  <c r="AN171" i="1"/>
  <c r="X172" i="1"/>
  <c r="Y172" i="1" s="1"/>
  <c r="AA172" i="1"/>
  <c r="AB172" i="1"/>
  <c r="AC172" i="1"/>
  <c r="AD172" i="1"/>
  <c r="AG172" i="1"/>
  <c r="AH172" i="1"/>
  <c r="AI172" i="1"/>
  <c r="AJ172" i="1"/>
  <c r="AL172" i="1"/>
  <c r="AN172" i="1"/>
  <c r="X173" i="1"/>
  <c r="Z173" i="1" s="1"/>
  <c r="AA173" i="1"/>
  <c r="AB173" i="1"/>
  <c r="AC173" i="1"/>
  <c r="AD173" i="1"/>
  <c r="AG173" i="1"/>
  <c r="AH173" i="1"/>
  <c r="AI173" i="1"/>
  <c r="AJ173" i="1"/>
  <c r="AL173" i="1"/>
  <c r="AN173" i="1"/>
  <c r="X174" i="1"/>
  <c r="Y174" i="1" s="1"/>
  <c r="AA174" i="1"/>
  <c r="AB174" i="1"/>
  <c r="AC174" i="1"/>
  <c r="AD174" i="1"/>
  <c r="AG174" i="1"/>
  <c r="AH174" i="1"/>
  <c r="AI174" i="1"/>
  <c r="AJ174" i="1"/>
  <c r="AL174" i="1"/>
  <c r="AN174" i="1"/>
  <c r="X175" i="1"/>
  <c r="Z175" i="1" s="1"/>
  <c r="AA175" i="1"/>
  <c r="AB175" i="1"/>
  <c r="AC175" i="1"/>
  <c r="AD175" i="1"/>
  <c r="AG175" i="1"/>
  <c r="AH175" i="1"/>
  <c r="AI175" i="1"/>
  <c r="AJ175" i="1"/>
  <c r="AL175" i="1"/>
  <c r="AN175" i="1"/>
  <c r="X176" i="1"/>
  <c r="AA176" i="1"/>
  <c r="AB176" i="1"/>
  <c r="AC176" i="1"/>
  <c r="AD176" i="1"/>
  <c r="AG176" i="1"/>
  <c r="AH176" i="1"/>
  <c r="AI176" i="1"/>
  <c r="AJ176" i="1"/>
  <c r="AL176" i="1"/>
  <c r="AN176" i="1"/>
  <c r="X177" i="1"/>
  <c r="Z177" i="1" s="1"/>
  <c r="AA177" i="1"/>
  <c r="AB177" i="1"/>
  <c r="AC177" i="1"/>
  <c r="AD177" i="1"/>
  <c r="AG177" i="1"/>
  <c r="AH177" i="1"/>
  <c r="AI177" i="1"/>
  <c r="AJ177" i="1"/>
  <c r="AL177" i="1"/>
  <c r="AN177" i="1"/>
  <c r="X178" i="1"/>
  <c r="Z178" i="1" s="1"/>
  <c r="AA178" i="1"/>
  <c r="AB178" i="1"/>
  <c r="AC178" i="1"/>
  <c r="AD178" i="1"/>
  <c r="AG178" i="1"/>
  <c r="AH178" i="1"/>
  <c r="AI178" i="1"/>
  <c r="AJ178" i="1"/>
  <c r="AL178" i="1"/>
  <c r="AN178" i="1"/>
  <c r="X179" i="1"/>
  <c r="Z179" i="1" s="1"/>
  <c r="AA179" i="1"/>
  <c r="AB179" i="1"/>
  <c r="AC179" i="1"/>
  <c r="AD179" i="1"/>
  <c r="AG179" i="1"/>
  <c r="AH179" i="1"/>
  <c r="AI179" i="1"/>
  <c r="AJ179" i="1"/>
  <c r="AL179" i="1"/>
  <c r="AN179" i="1"/>
  <c r="X180" i="1"/>
  <c r="Y180" i="1" s="1"/>
  <c r="AA180" i="1"/>
  <c r="AB180" i="1"/>
  <c r="AC180" i="1"/>
  <c r="AD180" i="1"/>
  <c r="AG180" i="1"/>
  <c r="AH180" i="1"/>
  <c r="AI180" i="1"/>
  <c r="AJ180" i="1"/>
  <c r="AL180" i="1"/>
  <c r="AN180" i="1"/>
  <c r="X181" i="1"/>
  <c r="AA181" i="1"/>
  <c r="AB181" i="1"/>
  <c r="AC181" i="1"/>
  <c r="AD181" i="1"/>
  <c r="AG181" i="1"/>
  <c r="AH181" i="1"/>
  <c r="AI181" i="1"/>
  <c r="AJ181" i="1"/>
  <c r="AL181" i="1"/>
  <c r="AN181" i="1"/>
  <c r="X182" i="1"/>
  <c r="Z182" i="1" s="1"/>
  <c r="AA182" i="1"/>
  <c r="AB182" i="1"/>
  <c r="AC182" i="1"/>
  <c r="AD182" i="1"/>
  <c r="AG182" i="1"/>
  <c r="AH182" i="1"/>
  <c r="AI182" i="1"/>
  <c r="AJ182" i="1"/>
  <c r="AL182" i="1"/>
  <c r="AN182" i="1"/>
  <c r="X183" i="1"/>
  <c r="Y183" i="1" s="1"/>
  <c r="AA183" i="1"/>
  <c r="AB183" i="1"/>
  <c r="AC183" i="1"/>
  <c r="AD183" i="1"/>
  <c r="AG183" i="1"/>
  <c r="AH183" i="1"/>
  <c r="AI183" i="1"/>
  <c r="AJ183" i="1"/>
  <c r="AL183" i="1"/>
  <c r="AN183" i="1"/>
  <c r="X184" i="1"/>
  <c r="Z184" i="1" s="1"/>
  <c r="AA184" i="1"/>
  <c r="AB184" i="1"/>
  <c r="AC184" i="1"/>
  <c r="AD184" i="1"/>
  <c r="AG184" i="1"/>
  <c r="AH184" i="1"/>
  <c r="AI184" i="1"/>
  <c r="AJ184" i="1"/>
  <c r="AL184" i="1"/>
  <c r="AN184" i="1"/>
  <c r="X185" i="1"/>
  <c r="Z185" i="1" s="1"/>
  <c r="AA185" i="1"/>
  <c r="AB185" i="1"/>
  <c r="AC185" i="1"/>
  <c r="AD185" i="1"/>
  <c r="AG185" i="1"/>
  <c r="AH185" i="1"/>
  <c r="AI185" i="1"/>
  <c r="AJ185" i="1"/>
  <c r="AL185" i="1"/>
  <c r="AN185" i="1"/>
  <c r="X186" i="1"/>
  <c r="Y186" i="1" s="1"/>
  <c r="AA186" i="1"/>
  <c r="AB186" i="1"/>
  <c r="AC186" i="1"/>
  <c r="AD186" i="1"/>
  <c r="AG186" i="1"/>
  <c r="AH186" i="1"/>
  <c r="AI186" i="1"/>
  <c r="AJ186" i="1"/>
  <c r="AL186" i="1"/>
  <c r="AN186" i="1"/>
  <c r="X187" i="1"/>
  <c r="Z187" i="1" s="1"/>
  <c r="AA187" i="1"/>
  <c r="AB187" i="1"/>
  <c r="AC187" i="1"/>
  <c r="AD187" i="1"/>
  <c r="AG187" i="1"/>
  <c r="AH187" i="1"/>
  <c r="AI187" i="1"/>
  <c r="AJ187" i="1"/>
  <c r="AL187" i="1"/>
  <c r="AN187" i="1"/>
  <c r="X188" i="1"/>
  <c r="Y188" i="1" s="1"/>
  <c r="AA188" i="1"/>
  <c r="AB188" i="1"/>
  <c r="AC188" i="1"/>
  <c r="AD188" i="1"/>
  <c r="AG188" i="1"/>
  <c r="AH188" i="1"/>
  <c r="AI188" i="1"/>
  <c r="AJ188" i="1"/>
  <c r="AL188" i="1"/>
  <c r="AN188" i="1"/>
  <c r="X189" i="1"/>
  <c r="Y189" i="1" s="1"/>
  <c r="AA189" i="1"/>
  <c r="AB189" i="1"/>
  <c r="AC189" i="1"/>
  <c r="AD189" i="1"/>
  <c r="AG189" i="1"/>
  <c r="AH189" i="1"/>
  <c r="AI189" i="1"/>
  <c r="AJ189" i="1"/>
  <c r="AL189" i="1"/>
  <c r="AN189" i="1"/>
  <c r="X190" i="1"/>
  <c r="Z190" i="1" s="1"/>
  <c r="AA190" i="1"/>
  <c r="AB190" i="1"/>
  <c r="AC190" i="1"/>
  <c r="AD190" i="1"/>
  <c r="AG190" i="1"/>
  <c r="AH190" i="1"/>
  <c r="AI190" i="1"/>
  <c r="AJ190" i="1"/>
  <c r="AL190" i="1"/>
  <c r="AN190" i="1"/>
  <c r="X191" i="1"/>
  <c r="Z191" i="1" s="1"/>
  <c r="AA191" i="1"/>
  <c r="AB191" i="1"/>
  <c r="AC191" i="1"/>
  <c r="AD191" i="1"/>
  <c r="AG191" i="1"/>
  <c r="AH191" i="1"/>
  <c r="AI191" i="1"/>
  <c r="AJ191" i="1"/>
  <c r="AL191" i="1"/>
  <c r="AN191" i="1"/>
  <c r="X192" i="1"/>
  <c r="Y192" i="1" s="1"/>
  <c r="AA192" i="1"/>
  <c r="AB192" i="1"/>
  <c r="AC192" i="1"/>
  <c r="AD192" i="1"/>
  <c r="AG192" i="1"/>
  <c r="AH192" i="1"/>
  <c r="AI192" i="1"/>
  <c r="AJ192" i="1"/>
  <c r="AL192" i="1"/>
  <c r="AN192" i="1"/>
  <c r="X193" i="1"/>
  <c r="Y193" i="1" s="1"/>
  <c r="AA193" i="1"/>
  <c r="AB193" i="1"/>
  <c r="AC193" i="1"/>
  <c r="AD193" i="1"/>
  <c r="AG193" i="1"/>
  <c r="AH193" i="1"/>
  <c r="AI193" i="1"/>
  <c r="AJ193" i="1"/>
  <c r="AL193" i="1"/>
  <c r="AN193" i="1"/>
  <c r="X194" i="1"/>
  <c r="Z194" i="1" s="1"/>
  <c r="AA194" i="1"/>
  <c r="AB194" i="1"/>
  <c r="AC194" i="1"/>
  <c r="AD194" i="1"/>
  <c r="AG194" i="1"/>
  <c r="AH194" i="1"/>
  <c r="AI194" i="1"/>
  <c r="AJ194" i="1"/>
  <c r="AL194" i="1"/>
  <c r="AN194" i="1"/>
  <c r="X195" i="1"/>
  <c r="Z195" i="1" s="1"/>
  <c r="AA195" i="1"/>
  <c r="AB195" i="1"/>
  <c r="AC195" i="1"/>
  <c r="AD195" i="1"/>
  <c r="AG195" i="1"/>
  <c r="AH195" i="1"/>
  <c r="AI195" i="1"/>
  <c r="AJ195" i="1"/>
  <c r="AL195" i="1"/>
  <c r="AN195" i="1"/>
  <c r="X196" i="1"/>
  <c r="Z196" i="1" s="1"/>
  <c r="AA196" i="1"/>
  <c r="AB196" i="1"/>
  <c r="AC196" i="1"/>
  <c r="AD196" i="1"/>
  <c r="AG196" i="1"/>
  <c r="AH196" i="1"/>
  <c r="AI196" i="1"/>
  <c r="AJ196" i="1"/>
  <c r="AL196" i="1"/>
  <c r="AN196" i="1"/>
  <c r="X197" i="1"/>
  <c r="Z197" i="1" s="1"/>
  <c r="AA197" i="1"/>
  <c r="AB197" i="1"/>
  <c r="AC197" i="1"/>
  <c r="AD197" i="1"/>
  <c r="AG197" i="1"/>
  <c r="AH197" i="1"/>
  <c r="AI197" i="1"/>
  <c r="AJ197" i="1"/>
  <c r="AL197" i="1"/>
  <c r="AN197" i="1"/>
  <c r="X198" i="1"/>
  <c r="AA198" i="1"/>
  <c r="AB198" i="1"/>
  <c r="AC198" i="1"/>
  <c r="AD198" i="1"/>
  <c r="AG198" i="1"/>
  <c r="AH198" i="1"/>
  <c r="AI198" i="1"/>
  <c r="AJ198" i="1"/>
  <c r="AL198" i="1"/>
  <c r="AN198" i="1"/>
  <c r="X199" i="1"/>
  <c r="Z199" i="1" s="1"/>
  <c r="AA199" i="1"/>
  <c r="AB199" i="1"/>
  <c r="AC199" i="1"/>
  <c r="AD199" i="1"/>
  <c r="AG199" i="1"/>
  <c r="AH199" i="1"/>
  <c r="AI199" i="1"/>
  <c r="AJ199" i="1"/>
  <c r="AL199" i="1"/>
  <c r="AN199" i="1"/>
  <c r="X200" i="1"/>
  <c r="Y200" i="1" s="1"/>
  <c r="AA200" i="1"/>
  <c r="AB200" i="1"/>
  <c r="AC200" i="1"/>
  <c r="AD200" i="1"/>
  <c r="AG200" i="1"/>
  <c r="AH200" i="1"/>
  <c r="AI200" i="1"/>
  <c r="AJ200" i="1"/>
  <c r="AL200" i="1"/>
  <c r="AN200" i="1"/>
  <c r="X201" i="1"/>
  <c r="AA201" i="1"/>
  <c r="AB201" i="1"/>
  <c r="AC201" i="1"/>
  <c r="AD201" i="1"/>
  <c r="AG201" i="1"/>
  <c r="AH201" i="1"/>
  <c r="AI201" i="1"/>
  <c r="AJ201" i="1"/>
  <c r="AL201" i="1"/>
  <c r="AN201" i="1"/>
  <c r="X202" i="1"/>
  <c r="Y202" i="1" s="1"/>
  <c r="AA202" i="1"/>
  <c r="AB202" i="1"/>
  <c r="AC202" i="1"/>
  <c r="AD202" i="1"/>
  <c r="AG202" i="1"/>
  <c r="AH202" i="1"/>
  <c r="AI202" i="1"/>
  <c r="AJ202" i="1"/>
  <c r="AL202" i="1"/>
  <c r="AN202" i="1"/>
  <c r="X203" i="1"/>
  <c r="Z203" i="1" s="1"/>
  <c r="AA203" i="1"/>
  <c r="AB203" i="1"/>
  <c r="AC203" i="1"/>
  <c r="AD203" i="1"/>
  <c r="AG203" i="1"/>
  <c r="AH203" i="1"/>
  <c r="AI203" i="1"/>
  <c r="AJ203" i="1"/>
  <c r="AL203" i="1"/>
  <c r="AN203" i="1"/>
  <c r="X204" i="1"/>
  <c r="Y204" i="1" s="1"/>
  <c r="AA204" i="1"/>
  <c r="AB204" i="1"/>
  <c r="AC204" i="1"/>
  <c r="AD204" i="1"/>
  <c r="AG204" i="1"/>
  <c r="AH204" i="1"/>
  <c r="AI204" i="1"/>
  <c r="AJ204" i="1"/>
  <c r="AL204" i="1"/>
  <c r="AN204" i="1"/>
  <c r="X205" i="1"/>
  <c r="Z205" i="1" s="1"/>
  <c r="AA205" i="1"/>
  <c r="AB205" i="1"/>
  <c r="AC205" i="1"/>
  <c r="AD205" i="1"/>
  <c r="AG205" i="1"/>
  <c r="AH205" i="1"/>
  <c r="AI205" i="1"/>
  <c r="AJ205" i="1"/>
  <c r="AL205" i="1"/>
  <c r="AN205" i="1"/>
  <c r="X206" i="1"/>
  <c r="Z206" i="1" s="1"/>
  <c r="AA206" i="1"/>
  <c r="AB206" i="1"/>
  <c r="AC206" i="1"/>
  <c r="AD206" i="1"/>
  <c r="AG206" i="1"/>
  <c r="AH206" i="1"/>
  <c r="AI206" i="1"/>
  <c r="AJ206" i="1"/>
  <c r="AL206" i="1"/>
  <c r="AN206" i="1"/>
  <c r="X207" i="1"/>
  <c r="AA207" i="1"/>
  <c r="AB207" i="1"/>
  <c r="AC207" i="1"/>
  <c r="AD207" i="1"/>
  <c r="AG207" i="1"/>
  <c r="AH207" i="1"/>
  <c r="AI207" i="1"/>
  <c r="AJ207" i="1"/>
  <c r="AL207" i="1"/>
  <c r="AN207" i="1"/>
  <c r="X208" i="1"/>
  <c r="Z208" i="1" s="1"/>
  <c r="AA208" i="1"/>
  <c r="AB208" i="1"/>
  <c r="AC208" i="1"/>
  <c r="AD208" i="1"/>
  <c r="AG208" i="1"/>
  <c r="AH208" i="1"/>
  <c r="AI208" i="1"/>
  <c r="AJ208" i="1"/>
  <c r="AL208" i="1"/>
  <c r="AN208" i="1"/>
  <c r="X209" i="1"/>
  <c r="Y209" i="1" s="1"/>
  <c r="AA209" i="1"/>
  <c r="AB209" i="1"/>
  <c r="AC209" i="1"/>
  <c r="AD209" i="1"/>
  <c r="AG209" i="1"/>
  <c r="AH209" i="1"/>
  <c r="AI209" i="1"/>
  <c r="AJ209" i="1"/>
  <c r="AL209" i="1"/>
  <c r="AN209" i="1"/>
  <c r="X210" i="1"/>
  <c r="Z210" i="1" s="1"/>
  <c r="AA210" i="1"/>
  <c r="AB210" i="1"/>
  <c r="AC210" i="1"/>
  <c r="AD210" i="1"/>
  <c r="AG210" i="1"/>
  <c r="AH210" i="1"/>
  <c r="AI210" i="1"/>
  <c r="AJ210" i="1"/>
  <c r="AL210" i="1"/>
  <c r="AN210" i="1"/>
  <c r="X211" i="1"/>
  <c r="Z211" i="1" s="1"/>
  <c r="AA211" i="1"/>
  <c r="AB211" i="1"/>
  <c r="AC211" i="1"/>
  <c r="AD211" i="1"/>
  <c r="AG211" i="1"/>
  <c r="AH211" i="1"/>
  <c r="AI211" i="1"/>
  <c r="AJ211" i="1"/>
  <c r="AL211" i="1"/>
  <c r="AN211" i="1"/>
  <c r="X212" i="1"/>
  <c r="Y212" i="1" s="1"/>
  <c r="AA212" i="1"/>
  <c r="AB212" i="1"/>
  <c r="AC212" i="1"/>
  <c r="AD212" i="1"/>
  <c r="AG212" i="1"/>
  <c r="AH212" i="1"/>
  <c r="AI212" i="1"/>
  <c r="AJ212" i="1"/>
  <c r="AL212" i="1"/>
  <c r="AN212" i="1"/>
  <c r="X213" i="1"/>
  <c r="Y213" i="1" s="1"/>
  <c r="AA213" i="1"/>
  <c r="AB213" i="1"/>
  <c r="AC213" i="1"/>
  <c r="AD213" i="1"/>
  <c r="AG213" i="1"/>
  <c r="AH213" i="1"/>
  <c r="AI213" i="1"/>
  <c r="AJ213" i="1"/>
  <c r="AL213" i="1"/>
  <c r="AN213" i="1"/>
  <c r="X214" i="1"/>
  <c r="Y214" i="1" s="1"/>
  <c r="AA214" i="1"/>
  <c r="AB214" i="1"/>
  <c r="AC214" i="1"/>
  <c r="AD214" i="1"/>
  <c r="AG214" i="1"/>
  <c r="AH214" i="1"/>
  <c r="AI214" i="1"/>
  <c r="AJ214" i="1"/>
  <c r="AL214" i="1"/>
  <c r="AN214" i="1"/>
  <c r="X215" i="1"/>
  <c r="Y215" i="1" s="1"/>
  <c r="AA215" i="1"/>
  <c r="AB215" i="1"/>
  <c r="AC215" i="1"/>
  <c r="AD215" i="1"/>
  <c r="AG215" i="1"/>
  <c r="AH215" i="1"/>
  <c r="AI215" i="1"/>
  <c r="AJ215" i="1"/>
  <c r="AL215" i="1"/>
  <c r="AN215" i="1"/>
  <c r="X216" i="1"/>
  <c r="Z216" i="1" s="1"/>
  <c r="AA216" i="1"/>
  <c r="AB216" i="1"/>
  <c r="AC216" i="1"/>
  <c r="AD216" i="1"/>
  <c r="AG216" i="1"/>
  <c r="AH216" i="1"/>
  <c r="AI216" i="1"/>
  <c r="AJ216" i="1"/>
  <c r="AL216" i="1"/>
  <c r="AN216" i="1"/>
  <c r="X217" i="1"/>
  <c r="Y217" i="1" s="1"/>
  <c r="AA217" i="1"/>
  <c r="AB217" i="1"/>
  <c r="AC217" i="1"/>
  <c r="AD217" i="1"/>
  <c r="AG217" i="1"/>
  <c r="AH217" i="1"/>
  <c r="AI217" i="1"/>
  <c r="AJ217" i="1"/>
  <c r="AL217" i="1"/>
  <c r="AN217" i="1"/>
  <c r="X218" i="1"/>
  <c r="Y218" i="1" s="1"/>
  <c r="AA218" i="1"/>
  <c r="AB218" i="1"/>
  <c r="AC218" i="1"/>
  <c r="AD218" i="1"/>
  <c r="AG218" i="1"/>
  <c r="AH218" i="1"/>
  <c r="AI218" i="1"/>
  <c r="AJ218" i="1"/>
  <c r="AL218" i="1"/>
  <c r="AN218" i="1"/>
  <c r="X219" i="1"/>
  <c r="Y219" i="1" s="1"/>
  <c r="AA219" i="1"/>
  <c r="AB219" i="1"/>
  <c r="AC219" i="1"/>
  <c r="AD219" i="1"/>
  <c r="AG219" i="1"/>
  <c r="AH219" i="1"/>
  <c r="AI219" i="1"/>
  <c r="AJ219" i="1"/>
  <c r="AL219" i="1"/>
  <c r="AN219" i="1"/>
  <c r="X220" i="1"/>
  <c r="Y220" i="1" s="1"/>
  <c r="AA220" i="1"/>
  <c r="AB220" i="1"/>
  <c r="AC220" i="1"/>
  <c r="AD220" i="1"/>
  <c r="AG220" i="1"/>
  <c r="AH220" i="1"/>
  <c r="AI220" i="1"/>
  <c r="AJ220" i="1"/>
  <c r="AL220" i="1"/>
  <c r="AN220" i="1"/>
  <c r="X221" i="1"/>
  <c r="Y221" i="1" s="1"/>
  <c r="AA221" i="1"/>
  <c r="AB221" i="1"/>
  <c r="AC221" i="1"/>
  <c r="AD221" i="1"/>
  <c r="AG221" i="1"/>
  <c r="AH221" i="1"/>
  <c r="AI221" i="1"/>
  <c r="AJ221" i="1"/>
  <c r="AL221" i="1"/>
  <c r="AN221" i="1"/>
  <c r="X222" i="1"/>
  <c r="Z222" i="1" s="1"/>
  <c r="AA222" i="1"/>
  <c r="AB222" i="1"/>
  <c r="AC222" i="1"/>
  <c r="AD222" i="1"/>
  <c r="AG222" i="1"/>
  <c r="AH222" i="1"/>
  <c r="AI222" i="1"/>
  <c r="AJ222" i="1"/>
  <c r="AL222" i="1"/>
  <c r="AN222" i="1"/>
  <c r="X223" i="1"/>
  <c r="Y223" i="1" s="1"/>
  <c r="AA223" i="1"/>
  <c r="AB223" i="1"/>
  <c r="AC223" i="1"/>
  <c r="AD223" i="1"/>
  <c r="AG223" i="1"/>
  <c r="AH223" i="1"/>
  <c r="AI223" i="1"/>
  <c r="AJ223" i="1"/>
  <c r="AL223" i="1"/>
  <c r="AN223" i="1"/>
  <c r="X224" i="1"/>
  <c r="AA224" i="1"/>
  <c r="AB224" i="1"/>
  <c r="AC224" i="1"/>
  <c r="AD224" i="1"/>
  <c r="AG224" i="1"/>
  <c r="AH224" i="1"/>
  <c r="AI224" i="1"/>
  <c r="AJ224" i="1"/>
  <c r="AL224" i="1"/>
  <c r="AN224" i="1"/>
  <c r="X225" i="1"/>
  <c r="AA225" i="1"/>
  <c r="AB225" i="1"/>
  <c r="AC225" i="1"/>
  <c r="AD225" i="1"/>
  <c r="AG225" i="1"/>
  <c r="AH225" i="1"/>
  <c r="AI225" i="1"/>
  <c r="AJ225" i="1"/>
  <c r="AL225" i="1"/>
  <c r="AN225" i="1"/>
  <c r="X226" i="1"/>
  <c r="AA226" i="1"/>
  <c r="AB226" i="1"/>
  <c r="AC226" i="1"/>
  <c r="AD226" i="1"/>
  <c r="AG226" i="1"/>
  <c r="AH226" i="1"/>
  <c r="AI226" i="1"/>
  <c r="AJ226" i="1"/>
  <c r="AL226" i="1"/>
  <c r="AN226" i="1"/>
  <c r="X227" i="1"/>
  <c r="Y227" i="1" s="1"/>
  <c r="AA227" i="1"/>
  <c r="AB227" i="1"/>
  <c r="AC227" i="1"/>
  <c r="AD227" i="1"/>
  <c r="AG227" i="1"/>
  <c r="AH227" i="1"/>
  <c r="AI227" i="1"/>
  <c r="AJ227" i="1"/>
  <c r="AL227" i="1"/>
  <c r="AN227" i="1"/>
  <c r="X228" i="1"/>
  <c r="Y228" i="1" s="1"/>
  <c r="AA228" i="1"/>
  <c r="AB228" i="1"/>
  <c r="AC228" i="1"/>
  <c r="AD228" i="1"/>
  <c r="AG228" i="1"/>
  <c r="AH228" i="1"/>
  <c r="AI228" i="1"/>
  <c r="AJ228" i="1"/>
  <c r="AL228" i="1"/>
  <c r="AN228" i="1"/>
  <c r="X229" i="1"/>
  <c r="Y229" i="1" s="1"/>
  <c r="AA229" i="1"/>
  <c r="AB229" i="1"/>
  <c r="AC229" i="1"/>
  <c r="AD229" i="1"/>
  <c r="AG229" i="1"/>
  <c r="AH229" i="1"/>
  <c r="AI229" i="1"/>
  <c r="AJ229" i="1"/>
  <c r="AL229" i="1"/>
  <c r="AN229" i="1"/>
  <c r="X230" i="1"/>
  <c r="Y230" i="1" s="1"/>
  <c r="AA230" i="1"/>
  <c r="AB230" i="1"/>
  <c r="AC230" i="1"/>
  <c r="AD230" i="1"/>
  <c r="AG230" i="1"/>
  <c r="AH230" i="1"/>
  <c r="AI230" i="1"/>
  <c r="AJ230" i="1"/>
  <c r="AL230" i="1"/>
  <c r="AN230" i="1"/>
  <c r="X231" i="1"/>
  <c r="Z231" i="1" s="1"/>
  <c r="AA231" i="1"/>
  <c r="AB231" i="1"/>
  <c r="AC231" i="1"/>
  <c r="AD231" i="1"/>
  <c r="AG231" i="1"/>
  <c r="AH231" i="1"/>
  <c r="AI231" i="1"/>
  <c r="AJ231" i="1"/>
  <c r="AL231" i="1"/>
  <c r="AN231" i="1"/>
  <c r="X232" i="1"/>
  <c r="Z232" i="1" s="1"/>
  <c r="AA232" i="1"/>
  <c r="AB232" i="1"/>
  <c r="AC232" i="1"/>
  <c r="AD232" i="1"/>
  <c r="AG232" i="1"/>
  <c r="AH232" i="1"/>
  <c r="AI232" i="1"/>
  <c r="AJ232" i="1"/>
  <c r="AL232" i="1"/>
  <c r="AN232" i="1"/>
  <c r="X233" i="1"/>
  <c r="AA233" i="1"/>
  <c r="AB233" i="1"/>
  <c r="AC233" i="1"/>
  <c r="AD233" i="1"/>
  <c r="AG233" i="1"/>
  <c r="AH233" i="1"/>
  <c r="AI233" i="1"/>
  <c r="AJ233" i="1"/>
  <c r="AL233" i="1"/>
  <c r="AN233" i="1"/>
  <c r="X234" i="1"/>
  <c r="AA234" i="1"/>
  <c r="AB234" i="1"/>
  <c r="AC234" i="1"/>
  <c r="AD234" i="1"/>
  <c r="AG234" i="1"/>
  <c r="AH234" i="1"/>
  <c r="AI234" i="1"/>
  <c r="AJ234" i="1"/>
  <c r="AL234" i="1"/>
  <c r="AN234" i="1"/>
  <c r="X235" i="1"/>
  <c r="Y235" i="1" s="1"/>
  <c r="AA235" i="1"/>
  <c r="AB235" i="1"/>
  <c r="AC235" i="1"/>
  <c r="AD235" i="1"/>
  <c r="AG235" i="1"/>
  <c r="AH235" i="1"/>
  <c r="AI235" i="1"/>
  <c r="AJ235" i="1"/>
  <c r="AL235" i="1"/>
  <c r="AN235" i="1"/>
  <c r="X236" i="1"/>
  <c r="Z236" i="1" s="1"/>
  <c r="AA236" i="1"/>
  <c r="AB236" i="1"/>
  <c r="AC236" i="1"/>
  <c r="AD236" i="1"/>
  <c r="AG236" i="1"/>
  <c r="AH236" i="1"/>
  <c r="AI236" i="1"/>
  <c r="AJ236" i="1"/>
  <c r="AL236" i="1"/>
  <c r="AN236" i="1"/>
  <c r="X237" i="1"/>
  <c r="Y237" i="1" s="1"/>
  <c r="AA237" i="1"/>
  <c r="AB237" i="1"/>
  <c r="AC237" i="1"/>
  <c r="AD237" i="1"/>
  <c r="AG237" i="1"/>
  <c r="AH237" i="1"/>
  <c r="AI237" i="1"/>
  <c r="AJ237" i="1"/>
  <c r="AL237" i="1"/>
  <c r="AN237" i="1"/>
  <c r="X238" i="1"/>
  <c r="Z238" i="1" s="1"/>
  <c r="AA238" i="1"/>
  <c r="AB238" i="1"/>
  <c r="AC238" i="1"/>
  <c r="AD238" i="1"/>
  <c r="AG238" i="1"/>
  <c r="AH238" i="1"/>
  <c r="AI238" i="1"/>
  <c r="AJ238" i="1"/>
  <c r="AL238" i="1"/>
  <c r="AN238" i="1"/>
  <c r="X239" i="1"/>
  <c r="Y239" i="1" s="1"/>
  <c r="AA239" i="1"/>
  <c r="AB239" i="1"/>
  <c r="AC239" i="1"/>
  <c r="AD239" i="1"/>
  <c r="AG239" i="1"/>
  <c r="AH239" i="1"/>
  <c r="AI239" i="1"/>
  <c r="AJ239" i="1"/>
  <c r="AL239" i="1"/>
  <c r="AN239" i="1"/>
  <c r="X240" i="1"/>
  <c r="Z240" i="1" s="1"/>
  <c r="AA240" i="1"/>
  <c r="AB240" i="1"/>
  <c r="AC240" i="1"/>
  <c r="AD240" i="1"/>
  <c r="AG240" i="1"/>
  <c r="AH240" i="1"/>
  <c r="AI240" i="1"/>
  <c r="AJ240" i="1"/>
  <c r="AL240" i="1"/>
  <c r="AN240" i="1"/>
  <c r="X241" i="1"/>
  <c r="Y241" i="1" s="1"/>
  <c r="AA241" i="1"/>
  <c r="AB241" i="1"/>
  <c r="AC241" i="1"/>
  <c r="AD241" i="1"/>
  <c r="AG241" i="1"/>
  <c r="AH241" i="1"/>
  <c r="AI241" i="1"/>
  <c r="AJ241" i="1"/>
  <c r="AL241" i="1"/>
  <c r="AN241" i="1"/>
  <c r="X242" i="1"/>
  <c r="Y242" i="1" s="1"/>
  <c r="AA242" i="1"/>
  <c r="AB242" i="1"/>
  <c r="AC242" i="1"/>
  <c r="AD242" i="1"/>
  <c r="AG242" i="1"/>
  <c r="AH242" i="1"/>
  <c r="AI242" i="1"/>
  <c r="AJ242" i="1"/>
  <c r="AL242" i="1"/>
  <c r="AN242" i="1"/>
  <c r="X243" i="1"/>
  <c r="AA243" i="1"/>
  <c r="AB243" i="1"/>
  <c r="AC243" i="1"/>
  <c r="AD243" i="1"/>
  <c r="AG243" i="1"/>
  <c r="AH243" i="1"/>
  <c r="AI243" i="1"/>
  <c r="AJ243" i="1"/>
  <c r="AL243" i="1"/>
  <c r="AN243" i="1"/>
  <c r="X244" i="1"/>
  <c r="Z244" i="1" s="1"/>
  <c r="AA244" i="1"/>
  <c r="AB244" i="1"/>
  <c r="AC244" i="1"/>
  <c r="AD244" i="1"/>
  <c r="AG244" i="1"/>
  <c r="AH244" i="1"/>
  <c r="AI244" i="1"/>
  <c r="AJ244" i="1"/>
  <c r="AL244" i="1"/>
  <c r="AN244" i="1"/>
  <c r="X245" i="1"/>
  <c r="Y245" i="1" s="1"/>
  <c r="AA245" i="1"/>
  <c r="AB245" i="1"/>
  <c r="AC245" i="1"/>
  <c r="AD245" i="1"/>
  <c r="AG245" i="1"/>
  <c r="AH245" i="1"/>
  <c r="AI245" i="1"/>
  <c r="AJ245" i="1"/>
  <c r="AL245" i="1"/>
  <c r="AN245" i="1"/>
  <c r="X246" i="1"/>
  <c r="Y246" i="1" s="1"/>
  <c r="AA246" i="1"/>
  <c r="AB246" i="1"/>
  <c r="AC246" i="1"/>
  <c r="AD246" i="1"/>
  <c r="AG246" i="1"/>
  <c r="AH246" i="1"/>
  <c r="AI246" i="1"/>
  <c r="AJ246" i="1"/>
  <c r="AL246" i="1"/>
  <c r="AN246" i="1"/>
  <c r="X247" i="1"/>
  <c r="AA247" i="1"/>
  <c r="AB247" i="1"/>
  <c r="AC247" i="1"/>
  <c r="AD247" i="1"/>
  <c r="AG247" i="1"/>
  <c r="AH247" i="1"/>
  <c r="AI247" i="1"/>
  <c r="AJ247" i="1"/>
  <c r="AL247" i="1"/>
  <c r="AN247" i="1"/>
  <c r="X248" i="1"/>
  <c r="AA248" i="1"/>
  <c r="AB248" i="1"/>
  <c r="AC248" i="1"/>
  <c r="AD248" i="1"/>
  <c r="AG248" i="1"/>
  <c r="AH248" i="1"/>
  <c r="AI248" i="1"/>
  <c r="AJ248" i="1"/>
  <c r="AL248" i="1"/>
  <c r="AN248" i="1"/>
  <c r="X249" i="1"/>
  <c r="AA249" i="1"/>
  <c r="AB249" i="1"/>
  <c r="AC249" i="1"/>
  <c r="AD249" i="1"/>
  <c r="AG249" i="1"/>
  <c r="AH249" i="1"/>
  <c r="AI249" i="1"/>
  <c r="AJ249" i="1"/>
  <c r="AL249" i="1"/>
  <c r="AN249" i="1"/>
  <c r="X250" i="1"/>
  <c r="Z250" i="1" s="1"/>
  <c r="AA250" i="1"/>
  <c r="AB250" i="1"/>
  <c r="AC250" i="1"/>
  <c r="AD250" i="1"/>
  <c r="AG250" i="1"/>
  <c r="AH250" i="1"/>
  <c r="AI250" i="1"/>
  <c r="AJ250" i="1"/>
  <c r="AL250" i="1"/>
  <c r="AN250" i="1"/>
  <c r="X251" i="1"/>
  <c r="Z251" i="1" s="1"/>
  <c r="AA251" i="1"/>
  <c r="AB251" i="1"/>
  <c r="AC251" i="1"/>
  <c r="AD251" i="1"/>
  <c r="AG251" i="1"/>
  <c r="AH251" i="1"/>
  <c r="AI251" i="1"/>
  <c r="AJ251" i="1"/>
  <c r="AL251" i="1"/>
  <c r="AN251" i="1"/>
  <c r="X252" i="1"/>
  <c r="Y252" i="1" s="1"/>
  <c r="AA252" i="1"/>
  <c r="AB252" i="1"/>
  <c r="AC252" i="1"/>
  <c r="AD252" i="1"/>
  <c r="AG252" i="1"/>
  <c r="AH252" i="1"/>
  <c r="AI252" i="1"/>
  <c r="AJ252" i="1"/>
  <c r="AL252" i="1"/>
  <c r="AN252" i="1"/>
  <c r="X253" i="1"/>
  <c r="Y253" i="1" s="1"/>
  <c r="AA253" i="1"/>
  <c r="AB253" i="1"/>
  <c r="AC253" i="1"/>
  <c r="AD253" i="1"/>
  <c r="AG253" i="1"/>
  <c r="AH253" i="1"/>
  <c r="AI253" i="1"/>
  <c r="AJ253" i="1"/>
  <c r="AL253" i="1"/>
  <c r="AN253" i="1"/>
  <c r="X254" i="1"/>
  <c r="Z254" i="1" s="1"/>
  <c r="AA254" i="1"/>
  <c r="AB254" i="1"/>
  <c r="AC254" i="1"/>
  <c r="AD254" i="1"/>
  <c r="AG254" i="1"/>
  <c r="AH254" i="1"/>
  <c r="AI254" i="1"/>
  <c r="AJ254" i="1"/>
  <c r="AL254" i="1"/>
  <c r="AN254" i="1"/>
  <c r="X255" i="1"/>
  <c r="Z255" i="1" s="1"/>
  <c r="AA255" i="1"/>
  <c r="AB255" i="1"/>
  <c r="AC255" i="1"/>
  <c r="AD255" i="1"/>
  <c r="AG255" i="1"/>
  <c r="AH255" i="1"/>
  <c r="AI255" i="1"/>
  <c r="AJ255" i="1"/>
  <c r="AL255" i="1"/>
  <c r="AN255" i="1"/>
  <c r="X256" i="1"/>
  <c r="Z256" i="1" s="1"/>
  <c r="AA256" i="1"/>
  <c r="AB256" i="1"/>
  <c r="AC256" i="1"/>
  <c r="AD256" i="1"/>
  <c r="AG256" i="1"/>
  <c r="AH256" i="1"/>
  <c r="AI256" i="1"/>
  <c r="AJ256" i="1"/>
  <c r="AL256" i="1"/>
  <c r="AN256" i="1"/>
  <c r="X257" i="1"/>
  <c r="AA257" i="1"/>
  <c r="AB257" i="1"/>
  <c r="AC257" i="1"/>
  <c r="AD257" i="1"/>
  <c r="AG257" i="1"/>
  <c r="AH257" i="1"/>
  <c r="AI257" i="1"/>
  <c r="AJ257" i="1"/>
  <c r="AL257" i="1"/>
  <c r="AN257" i="1"/>
  <c r="X258" i="1"/>
  <c r="AA258" i="1"/>
  <c r="AB258" i="1"/>
  <c r="AC258" i="1"/>
  <c r="AD258" i="1"/>
  <c r="AG258" i="1"/>
  <c r="AH258" i="1"/>
  <c r="AI258" i="1"/>
  <c r="AJ258" i="1"/>
  <c r="AL258" i="1"/>
  <c r="AN258" i="1"/>
  <c r="X259" i="1"/>
  <c r="AA259" i="1"/>
  <c r="AB259" i="1"/>
  <c r="AC259" i="1"/>
  <c r="AD259" i="1"/>
  <c r="AG259" i="1"/>
  <c r="AH259" i="1"/>
  <c r="AI259" i="1"/>
  <c r="AJ259" i="1"/>
  <c r="AL259" i="1"/>
  <c r="AN259" i="1"/>
  <c r="X260" i="1"/>
  <c r="Z260" i="1" s="1"/>
  <c r="AA260" i="1"/>
  <c r="AB260" i="1"/>
  <c r="AC260" i="1"/>
  <c r="AD260" i="1"/>
  <c r="AG260" i="1"/>
  <c r="AH260" i="1"/>
  <c r="AI260" i="1"/>
  <c r="AJ260" i="1"/>
  <c r="AL260" i="1"/>
  <c r="AN260" i="1"/>
  <c r="X261" i="1"/>
  <c r="Y261" i="1" s="1"/>
  <c r="AA261" i="1"/>
  <c r="AB261" i="1"/>
  <c r="AC261" i="1"/>
  <c r="AD261" i="1"/>
  <c r="AG261" i="1"/>
  <c r="AH261" i="1"/>
  <c r="AI261" i="1"/>
  <c r="AJ261" i="1"/>
  <c r="AL261" i="1"/>
  <c r="AN261" i="1"/>
  <c r="X262" i="1"/>
  <c r="AA262" i="1"/>
  <c r="AB262" i="1"/>
  <c r="AC262" i="1"/>
  <c r="AD262" i="1"/>
  <c r="AG262" i="1"/>
  <c r="AH262" i="1"/>
  <c r="AI262" i="1"/>
  <c r="AJ262" i="1"/>
  <c r="AL262" i="1"/>
  <c r="AN262" i="1"/>
  <c r="X263" i="1"/>
  <c r="Y263" i="1" s="1"/>
  <c r="AA263" i="1"/>
  <c r="AB263" i="1"/>
  <c r="AC263" i="1"/>
  <c r="AD263" i="1"/>
  <c r="AG263" i="1"/>
  <c r="AH263" i="1"/>
  <c r="AI263" i="1"/>
  <c r="AJ263" i="1"/>
  <c r="AL263" i="1"/>
  <c r="AN263" i="1"/>
  <c r="X264" i="1"/>
  <c r="Z264" i="1" s="1"/>
  <c r="AA264" i="1"/>
  <c r="AB264" i="1"/>
  <c r="AC264" i="1"/>
  <c r="AD264" i="1"/>
  <c r="AG264" i="1"/>
  <c r="AH264" i="1"/>
  <c r="AI264" i="1"/>
  <c r="AJ264" i="1"/>
  <c r="AL264" i="1"/>
  <c r="AN264" i="1"/>
  <c r="X265" i="1"/>
  <c r="Z265" i="1" s="1"/>
  <c r="AA265" i="1"/>
  <c r="AB265" i="1"/>
  <c r="AC265" i="1"/>
  <c r="AD265" i="1"/>
  <c r="AG265" i="1"/>
  <c r="AH265" i="1"/>
  <c r="AI265" i="1"/>
  <c r="AJ265" i="1"/>
  <c r="AL265" i="1"/>
  <c r="AN265" i="1"/>
  <c r="X266" i="1"/>
  <c r="Y266" i="1" s="1"/>
  <c r="AA266" i="1"/>
  <c r="AB266" i="1"/>
  <c r="AC266" i="1"/>
  <c r="AD266" i="1"/>
  <c r="AG266" i="1"/>
  <c r="AH266" i="1"/>
  <c r="AI266" i="1"/>
  <c r="AJ266" i="1"/>
  <c r="AL266" i="1"/>
  <c r="AN266" i="1"/>
  <c r="X267" i="1"/>
  <c r="Y267" i="1" s="1"/>
  <c r="AA267" i="1"/>
  <c r="AB267" i="1"/>
  <c r="AC267" i="1"/>
  <c r="AD267" i="1"/>
  <c r="AG267" i="1"/>
  <c r="AH267" i="1"/>
  <c r="AI267" i="1"/>
  <c r="AJ267" i="1"/>
  <c r="AL267" i="1"/>
  <c r="AN267" i="1"/>
  <c r="X268" i="1"/>
  <c r="Z268" i="1" s="1"/>
  <c r="AA268" i="1"/>
  <c r="AB268" i="1"/>
  <c r="AC268" i="1"/>
  <c r="AD268" i="1"/>
  <c r="AG268" i="1"/>
  <c r="AH268" i="1"/>
  <c r="AI268" i="1"/>
  <c r="AJ268" i="1"/>
  <c r="AL268" i="1"/>
  <c r="AN268" i="1"/>
  <c r="X269" i="1"/>
  <c r="AA269" i="1"/>
  <c r="AB269" i="1"/>
  <c r="AC269" i="1"/>
  <c r="AD269" i="1"/>
  <c r="AG269" i="1"/>
  <c r="AH269" i="1"/>
  <c r="AI269" i="1"/>
  <c r="AJ269" i="1"/>
  <c r="AL269" i="1"/>
  <c r="AN269" i="1"/>
  <c r="X270" i="1"/>
  <c r="Z270" i="1" s="1"/>
  <c r="AA270" i="1"/>
  <c r="AB270" i="1"/>
  <c r="AC270" i="1"/>
  <c r="AD270" i="1"/>
  <c r="AG270" i="1"/>
  <c r="AH270" i="1"/>
  <c r="AI270" i="1"/>
  <c r="AJ270" i="1"/>
  <c r="AL270" i="1"/>
  <c r="AN270" i="1"/>
  <c r="X271" i="1"/>
  <c r="AA271" i="1"/>
  <c r="AB271" i="1"/>
  <c r="AC271" i="1"/>
  <c r="AD271" i="1"/>
  <c r="AG271" i="1"/>
  <c r="AH271" i="1"/>
  <c r="AI271" i="1"/>
  <c r="AJ271" i="1"/>
  <c r="AL271" i="1"/>
  <c r="AN271" i="1"/>
  <c r="X272" i="1"/>
  <c r="Z272" i="1" s="1"/>
  <c r="AA272" i="1"/>
  <c r="AB272" i="1"/>
  <c r="AC272" i="1"/>
  <c r="AD272" i="1"/>
  <c r="AG272" i="1"/>
  <c r="AH272" i="1"/>
  <c r="AI272" i="1"/>
  <c r="AJ272" i="1"/>
  <c r="AL272" i="1"/>
  <c r="AN272" i="1"/>
  <c r="X273" i="1"/>
  <c r="Y273" i="1" s="1"/>
  <c r="AA273" i="1"/>
  <c r="AB273" i="1"/>
  <c r="AC273" i="1"/>
  <c r="AD273" i="1"/>
  <c r="AG273" i="1"/>
  <c r="AH273" i="1"/>
  <c r="AI273" i="1"/>
  <c r="AJ273" i="1"/>
  <c r="AL273" i="1"/>
  <c r="AN273" i="1"/>
  <c r="X274" i="1"/>
  <c r="Y274" i="1" s="1"/>
  <c r="AA274" i="1"/>
  <c r="AB274" i="1"/>
  <c r="AC274" i="1"/>
  <c r="AD274" i="1"/>
  <c r="AG274" i="1"/>
  <c r="AH274" i="1"/>
  <c r="AI274" i="1"/>
  <c r="AJ274" i="1"/>
  <c r="AL274" i="1"/>
  <c r="AN274" i="1"/>
  <c r="X275" i="1"/>
  <c r="AA275" i="1"/>
  <c r="AB275" i="1"/>
  <c r="AC275" i="1"/>
  <c r="AD275" i="1"/>
  <c r="AG275" i="1"/>
  <c r="AH275" i="1"/>
  <c r="AI275" i="1"/>
  <c r="AJ275" i="1"/>
  <c r="AL275" i="1"/>
  <c r="AN275" i="1"/>
  <c r="X276" i="1"/>
  <c r="AA276" i="1"/>
  <c r="AB276" i="1"/>
  <c r="AC276" i="1"/>
  <c r="AD276" i="1"/>
  <c r="AG276" i="1"/>
  <c r="AH276" i="1"/>
  <c r="AI276" i="1"/>
  <c r="AJ276" i="1"/>
  <c r="AL276" i="1"/>
  <c r="AN276" i="1"/>
  <c r="X277" i="1"/>
  <c r="Y277" i="1" s="1"/>
  <c r="AA277" i="1"/>
  <c r="AB277" i="1"/>
  <c r="AC277" i="1"/>
  <c r="AD277" i="1"/>
  <c r="AG277" i="1"/>
  <c r="AH277" i="1"/>
  <c r="AI277" i="1"/>
  <c r="AJ277" i="1"/>
  <c r="AL277" i="1"/>
  <c r="AN277" i="1"/>
  <c r="X278" i="1"/>
  <c r="Y278" i="1" s="1"/>
  <c r="AA278" i="1"/>
  <c r="AB278" i="1"/>
  <c r="AC278" i="1"/>
  <c r="AD278" i="1"/>
  <c r="AG278" i="1"/>
  <c r="AH278" i="1"/>
  <c r="AI278" i="1"/>
  <c r="AJ278" i="1"/>
  <c r="AL278" i="1"/>
  <c r="AN278" i="1"/>
  <c r="X279" i="1"/>
  <c r="Y279" i="1" s="1"/>
  <c r="AA279" i="1"/>
  <c r="AB279" i="1"/>
  <c r="AC279" i="1"/>
  <c r="AD279" i="1"/>
  <c r="AG279" i="1"/>
  <c r="AH279" i="1"/>
  <c r="AI279" i="1"/>
  <c r="AJ279" i="1"/>
  <c r="AL279" i="1"/>
  <c r="AN279" i="1"/>
  <c r="X280" i="1"/>
  <c r="Y280" i="1" s="1"/>
  <c r="AA280" i="1"/>
  <c r="AB280" i="1"/>
  <c r="AC280" i="1"/>
  <c r="AD280" i="1"/>
  <c r="AG280" i="1"/>
  <c r="AH280" i="1"/>
  <c r="AI280" i="1"/>
  <c r="AJ280" i="1"/>
  <c r="AL280" i="1"/>
  <c r="AN280" i="1"/>
  <c r="X281" i="1"/>
  <c r="Z281" i="1" s="1"/>
  <c r="AA281" i="1"/>
  <c r="AB281" i="1"/>
  <c r="AC281" i="1"/>
  <c r="AD281" i="1"/>
  <c r="AG281" i="1"/>
  <c r="AH281" i="1"/>
  <c r="AI281" i="1"/>
  <c r="AJ281" i="1"/>
  <c r="AL281" i="1"/>
  <c r="AN281" i="1"/>
  <c r="X282" i="1"/>
  <c r="Z282" i="1" s="1"/>
  <c r="AA282" i="1"/>
  <c r="AB282" i="1"/>
  <c r="AC282" i="1"/>
  <c r="AD282" i="1"/>
  <c r="AG282" i="1"/>
  <c r="AH282" i="1"/>
  <c r="AI282" i="1"/>
  <c r="AJ282" i="1"/>
  <c r="AL282" i="1"/>
  <c r="AN282" i="1"/>
  <c r="X283" i="1"/>
  <c r="Y283" i="1" s="1"/>
  <c r="AA283" i="1"/>
  <c r="AB283" i="1"/>
  <c r="AC283" i="1"/>
  <c r="AD283" i="1"/>
  <c r="AG283" i="1"/>
  <c r="AH283" i="1"/>
  <c r="AI283" i="1"/>
  <c r="AJ283" i="1"/>
  <c r="AL283" i="1"/>
  <c r="AN283" i="1"/>
  <c r="X284" i="1"/>
  <c r="Y284" i="1" s="1"/>
  <c r="AA284" i="1"/>
  <c r="AB284" i="1"/>
  <c r="AC284" i="1"/>
  <c r="AD284" i="1"/>
  <c r="AG284" i="1"/>
  <c r="AH284" i="1"/>
  <c r="AI284" i="1"/>
  <c r="AJ284" i="1"/>
  <c r="AL284" i="1"/>
  <c r="AN284" i="1"/>
  <c r="X285" i="1"/>
  <c r="Z285" i="1" s="1"/>
  <c r="AA285" i="1"/>
  <c r="AB285" i="1"/>
  <c r="AC285" i="1"/>
  <c r="AD285" i="1"/>
  <c r="AG285" i="1"/>
  <c r="AH285" i="1"/>
  <c r="AI285" i="1"/>
  <c r="AJ285" i="1"/>
  <c r="AL285" i="1"/>
  <c r="AN285" i="1"/>
  <c r="X286" i="1"/>
  <c r="Y286" i="1" s="1"/>
  <c r="AA286" i="1"/>
  <c r="AB286" i="1"/>
  <c r="AC286" i="1"/>
  <c r="AD286" i="1"/>
  <c r="AG286" i="1"/>
  <c r="AH286" i="1"/>
  <c r="AI286" i="1"/>
  <c r="AJ286" i="1"/>
  <c r="AL286" i="1"/>
  <c r="AN286" i="1"/>
  <c r="X287" i="1"/>
  <c r="Z287" i="1" s="1"/>
  <c r="AA287" i="1"/>
  <c r="AB287" i="1"/>
  <c r="AC287" i="1"/>
  <c r="AD287" i="1"/>
  <c r="AG287" i="1"/>
  <c r="AH287" i="1"/>
  <c r="AI287" i="1"/>
  <c r="AJ287" i="1"/>
  <c r="AL287" i="1"/>
  <c r="AN287" i="1"/>
  <c r="X288" i="1"/>
  <c r="AA288" i="1"/>
  <c r="AB288" i="1"/>
  <c r="AC288" i="1"/>
  <c r="AD288" i="1"/>
  <c r="AG288" i="1"/>
  <c r="AH288" i="1"/>
  <c r="AI288" i="1"/>
  <c r="AJ288" i="1"/>
  <c r="AL288" i="1"/>
  <c r="AN288" i="1"/>
  <c r="X289" i="1"/>
  <c r="Z289" i="1" s="1"/>
  <c r="AA289" i="1"/>
  <c r="AB289" i="1"/>
  <c r="AC289" i="1"/>
  <c r="AD289" i="1"/>
  <c r="AG289" i="1"/>
  <c r="AH289" i="1"/>
  <c r="AI289" i="1"/>
  <c r="AJ289" i="1"/>
  <c r="AL289" i="1"/>
  <c r="AN289" i="1"/>
  <c r="X290" i="1"/>
  <c r="Z290" i="1" s="1"/>
  <c r="AA290" i="1"/>
  <c r="AB290" i="1"/>
  <c r="AC290" i="1"/>
  <c r="AD290" i="1"/>
  <c r="AG290" i="1"/>
  <c r="AH290" i="1"/>
  <c r="AI290" i="1"/>
  <c r="AJ290" i="1"/>
  <c r="AL290" i="1"/>
  <c r="AN290" i="1"/>
  <c r="X291" i="1"/>
  <c r="Z291" i="1" s="1"/>
  <c r="AA291" i="1"/>
  <c r="AB291" i="1"/>
  <c r="AC291" i="1"/>
  <c r="AD291" i="1"/>
  <c r="AG291" i="1"/>
  <c r="AH291" i="1"/>
  <c r="AI291" i="1"/>
  <c r="AJ291" i="1"/>
  <c r="AL291" i="1"/>
  <c r="AN291" i="1"/>
  <c r="X292" i="1"/>
  <c r="AA292" i="1"/>
  <c r="AB292" i="1"/>
  <c r="AC292" i="1"/>
  <c r="AD292" i="1"/>
  <c r="AG292" i="1"/>
  <c r="AH292" i="1"/>
  <c r="AI292" i="1"/>
  <c r="AJ292" i="1"/>
  <c r="AL292" i="1"/>
  <c r="AN292" i="1"/>
  <c r="X293" i="1"/>
  <c r="Z293" i="1" s="1"/>
  <c r="AA293" i="1"/>
  <c r="AB293" i="1"/>
  <c r="AC293" i="1"/>
  <c r="AD293" i="1"/>
  <c r="AG293" i="1"/>
  <c r="AH293" i="1"/>
  <c r="AI293" i="1"/>
  <c r="AJ293" i="1"/>
  <c r="AL293" i="1"/>
  <c r="AN293" i="1"/>
  <c r="X294" i="1"/>
  <c r="AA294" i="1"/>
  <c r="AB294" i="1"/>
  <c r="AC294" i="1"/>
  <c r="AD294" i="1"/>
  <c r="AG294" i="1"/>
  <c r="AH294" i="1"/>
  <c r="AI294" i="1"/>
  <c r="AJ294" i="1"/>
  <c r="AL294" i="1"/>
  <c r="AN294" i="1"/>
  <c r="X295" i="1"/>
  <c r="Z295" i="1" s="1"/>
  <c r="AA295" i="1"/>
  <c r="AB295" i="1"/>
  <c r="AC295" i="1"/>
  <c r="AD295" i="1"/>
  <c r="AG295" i="1"/>
  <c r="AH295" i="1"/>
  <c r="AI295" i="1"/>
  <c r="AJ295" i="1"/>
  <c r="AL295" i="1"/>
  <c r="AN295" i="1"/>
  <c r="X296" i="1"/>
  <c r="Y296" i="1" s="1"/>
  <c r="AA296" i="1"/>
  <c r="AB296" i="1"/>
  <c r="AC296" i="1"/>
  <c r="AD296" i="1"/>
  <c r="AG296" i="1"/>
  <c r="AH296" i="1"/>
  <c r="AI296" i="1"/>
  <c r="AJ296" i="1"/>
  <c r="AL296" i="1"/>
  <c r="AN296" i="1"/>
  <c r="X297" i="1"/>
  <c r="Z297" i="1" s="1"/>
  <c r="AA297" i="1"/>
  <c r="AB297" i="1"/>
  <c r="AC297" i="1"/>
  <c r="AD297" i="1"/>
  <c r="AG297" i="1"/>
  <c r="AH297" i="1"/>
  <c r="AI297" i="1"/>
  <c r="AJ297" i="1"/>
  <c r="AL297" i="1"/>
  <c r="AN297" i="1"/>
  <c r="X298" i="1"/>
  <c r="Y298" i="1" s="1"/>
  <c r="AA298" i="1"/>
  <c r="AB298" i="1"/>
  <c r="AC298" i="1"/>
  <c r="AD298" i="1"/>
  <c r="AG298" i="1"/>
  <c r="AH298" i="1"/>
  <c r="AI298" i="1"/>
  <c r="AJ298" i="1"/>
  <c r="AL298" i="1"/>
  <c r="AN298" i="1"/>
  <c r="X299" i="1"/>
  <c r="Y299" i="1" s="1"/>
  <c r="AA299" i="1"/>
  <c r="AB299" i="1"/>
  <c r="AC299" i="1"/>
  <c r="AD299" i="1"/>
  <c r="AG299" i="1"/>
  <c r="AH299" i="1"/>
  <c r="AI299" i="1"/>
  <c r="AJ299" i="1"/>
  <c r="AL299" i="1"/>
  <c r="AN299" i="1"/>
  <c r="X300" i="1"/>
  <c r="Y300" i="1" s="1"/>
  <c r="AA300" i="1"/>
  <c r="AB300" i="1"/>
  <c r="AC300" i="1"/>
  <c r="AD300" i="1"/>
  <c r="AG300" i="1"/>
  <c r="AH300" i="1"/>
  <c r="AI300" i="1"/>
  <c r="AJ300" i="1"/>
  <c r="AL300" i="1"/>
  <c r="AN300" i="1"/>
  <c r="X301" i="1"/>
  <c r="Z301" i="1" s="1"/>
  <c r="AA301" i="1"/>
  <c r="AB301" i="1"/>
  <c r="AC301" i="1"/>
  <c r="AD301" i="1"/>
  <c r="AG301" i="1"/>
  <c r="AH301" i="1"/>
  <c r="AI301" i="1"/>
  <c r="AJ301" i="1"/>
  <c r="AL301" i="1"/>
  <c r="AN301" i="1"/>
  <c r="X302" i="1"/>
  <c r="Y302" i="1" s="1"/>
  <c r="AA302" i="1"/>
  <c r="AB302" i="1"/>
  <c r="AC302" i="1"/>
  <c r="AD302" i="1"/>
  <c r="AG302" i="1"/>
  <c r="AH302" i="1"/>
  <c r="AI302" i="1"/>
  <c r="AJ302" i="1"/>
  <c r="AL302" i="1"/>
  <c r="AN302" i="1"/>
  <c r="X303" i="1"/>
  <c r="Z303" i="1" s="1"/>
  <c r="AA303" i="1"/>
  <c r="AB303" i="1"/>
  <c r="AC303" i="1"/>
  <c r="AD303" i="1"/>
  <c r="AG303" i="1"/>
  <c r="AH303" i="1"/>
  <c r="AI303" i="1"/>
  <c r="AJ303" i="1"/>
  <c r="AL303" i="1"/>
  <c r="AN303" i="1"/>
  <c r="X304" i="1"/>
  <c r="Y304" i="1" s="1"/>
  <c r="AA304" i="1"/>
  <c r="AB304" i="1"/>
  <c r="AC304" i="1"/>
  <c r="AD304" i="1"/>
  <c r="AG304" i="1"/>
  <c r="AH304" i="1"/>
  <c r="AI304" i="1"/>
  <c r="AJ304" i="1"/>
  <c r="AL304" i="1"/>
  <c r="AN304" i="1"/>
  <c r="X305" i="1"/>
  <c r="AA305" i="1"/>
  <c r="AB305" i="1"/>
  <c r="AC305" i="1"/>
  <c r="AD305" i="1"/>
  <c r="AG305" i="1"/>
  <c r="AH305" i="1"/>
  <c r="AI305" i="1"/>
  <c r="AJ305" i="1"/>
  <c r="AL305" i="1"/>
  <c r="AN305" i="1"/>
  <c r="X306" i="1"/>
  <c r="Y306" i="1" s="1"/>
  <c r="AA306" i="1"/>
  <c r="AB306" i="1"/>
  <c r="AC306" i="1"/>
  <c r="AD306" i="1"/>
  <c r="AG306" i="1"/>
  <c r="AH306" i="1"/>
  <c r="AI306" i="1"/>
  <c r="AJ306" i="1"/>
  <c r="AL306" i="1"/>
  <c r="AN306" i="1"/>
  <c r="X307" i="1"/>
  <c r="Z307" i="1" s="1"/>
  <c r="AA307" i="1"/>
  <c r="AB307" i="1"/>
  <c r="AC307" i="1"/>
  <c r="AD307" i="1"/>
  <c r="AG307" i="1"/>
  <c r="AH307" i="1"/>
  <c r="AI307" i="1"/>
  <c r="AJ307" i="1"/>
  <c r="AL307" i="1"/>
  <c r="AN307" i="1"/>
  <c r="X308" i="1"/>
  <c r="AA308" i="1"/>
  <c r="AB308" i="1"/>
  <c r="AC308" i="1"/>
  <c r="AD308" i="1"/>
  <c r="AG308" i="1"/>
  <c r="AH308" i="1"/>
  <c r="AI308" i="1"/>
  <c r="AJ308" i="1"/>
  <c r="AL308" i="1"/>
  <c r="AN308" i="1"/>
  <c r="X309" i="1"/>
  <c r="Z309" i="1" s="1"/>
  <c r="AA309" i="1"/>
  <c r="AB309" i="1"/>
  <c r="AC309" i="1"/>
  <c r="AD309" i="1"/>
  <c r="AG309" i="1"/>
  <c r="AH309" i="1"/>
  <c r="AI309" i="1"/>
  <c r="AJ309" i="1"/>
  <c r="AL309" i="1"/>
  <c r="AN309" i="1"/>
  <c r="X310" i="1"/>
  <c r="Y310" i="1" s="1"/>
  <c r="AA310" i="1"/>
  <c r="AB310" i="1"/>
  <c r="AC310" i="1"/>
  <c r="AD310" i="1"/>
  <c r="AG310" i="1"/>
  <c r="AH310" i="1"/>
  <c r="AI310" i="1"/>
  <c r="AJ310" i="1"/>
  <c r="AL310" i="1"/>
  <c r="AN310" i="1"/>
  <c r="X311" i="1"/>
  <c r="Y311" i="1" s="1"/>
  <c r="AA311" i="1"/>
  <c r="AB311" i="1"/>
  <c r="AC311" i="1"/>
  <c r="AD311" i="1"/>
  <c r="AG311" i="1"/>
  <c r="AH311" i="1"/>
  <c r="AI311" i="1"/>
  <c r="AJ311" i="1"/>
  <c r="AL311" i="1"/>
  <c r="AN311" i="1"/>
  <c r="X312" i="1"/>
  <c r="Y312" i="1" s="1"/>
  <c r="AA312" i="1"/>
  <c r="AB312" i="1"/>
  <c r="AC312" i="1"/>
  <c r="AD312" i="1"/>
  <c r="AG312" i="1"/>
  <c r="AH312" i="1"/>
  <c r="AI312" i="1"/>
  <c r="AJ312" i="1"/>
  <c r="AL312" i="1"/>
  <c r="AN312" i="1"/>
  <c r="X313" i="1"/>
  <c r="Z313" i="1" s="1"/>
  <c r="AA313" i="1"/>
  <c r="AB313" i="1"/>
  <c r="AC313" i="1"/>
  <c r="AD313" i="1"/>
  <c r="AG313" i="1"/>
  <c r="AH313" i="1"/>
  <c r="AI313" i="1"/>
  <c r="AJ313" i="1"/>
  <c r="AL313" i="1"/>
  <c r="AN313" i="1"/>
  <c r="X314" i="1"/>
  <c r="AA314" i="1"/>
  <c r="AB314" i="1"/>
  <c r="AC314" i="1"/>
  <c r="AD314" i="1"/>
  <c r="AG314" i="1"/>
  <c r="AH314" i="1"/>
  <c r="AI314" i="1"/>
  <c r="AJ314" i="1"/>
  <c r="AL314" i="1"/>
  <c r="AN314" i="1"/>
  <c r="X315" i="1"/>
  <c r="Z315" i="1" s="1"/>
  <c r="AA315" i="1"/>
  <c r="AB315" i="1"/>
  <c r="AC315" i="1"/>
  <c r="AD315" i="1"/>
  <c r="AG315" i="1"/>
  <c r="AH315" i="1"/>
  <c r="AI315" i="1"/>
  <c r="AJ315" i="1"/>
  <c r="AL315" i="1"/>
  <c r="AN315" i="1"/>
  <c r="X316" i="1"/>
  <c r="Y316" i="1" s="1"/>
  <c r="AA316" i="1"/>
  <c r="AB316" i="1"/>
  <c r="AC316" i="1"/>
  <c r="AD316" i="1"/>
  <c r="AG316" i="1"/>
  <c r="AH316" i="1"/>
  <c r="AI316" i="1"/>
  <c r="AJ316" i="1"/>
  <c r="AL316" i="1"/>
  <c r="AN316" i="1"/>
  <c r="X317" i="1"/>
  <c r="AA317" i="1"/>
  <c r="AB317" i="1"/>
  <c r="AC317" i="1"/>
  <c r="AD317" i="1"/>
  <c r="AG317" i="1"/>
  <c r="AH317" i="1"/>
  <c r="AI317" i="1"/>
  <c r="AJ317" i="1"/>
  <c r="AL317" i="1"/>
  <c r="AN317" i="1"/>
  <c r="X318" i="1"/>
  <c r="AA318" i="1"/>
  <c r="AB318" i="1"/>
  <c r="AC318" i="1"/>
  <c r="AD318" i="1"/>
  <c r="AG318" i="1"/>
  <c r="AH318" i="1"/>
  <c r="AI318" i="1"/>
  <c r="AJ318" i="1"/>
  <c r="AL318" i="1"/>
  <c r="AN318" i="1"/>
  <c r="X319" i="1"/>
  <c r="Z319" i="1" s="1"/>
  <c r="AA319" i="1"/>
  <c r="AB319" i="1"/>
  <c r="AC319" i="1"/>
  <c r="AD319" i="1"/>
  <c r="AG319" i="1"/>
  <c r="AH319" i="1"/>
  <c r="AI319" i="1"/>
  <c r="AJ319" i="1"/>
  <c r="AL319" i="1"/>
  <c r="AN319" i="1"/>
  <c r="X320" i="1"/>
  <c r="Y320" i="1" s="1"/>
  <c r="AA320" i="1"/>
  <c r="AB320" i="1"/>
  <c r="AC320" i="1"/>
  <c r="AD320" i="1"/>
  <c r="AG320" i="1"/>
  <c r="AH320" i="1"/>
  <c r="AI320" i="1"/>
  <c r="AJ320" i="1"/>
  <c r="AL320" i="1"/>
  <c r="AN320" i="1"/>
  <c r="X321" i="1"/>
  <c r="AA321" i="1"/>
  <c r="AB321" i="1"/>
  <c r="AC321" i="1"/>
  <c r="AD321" i="1"/>
  <c r="AG321" i="1"/>
  <c r="AH321" i="1"/>
  <c r="AI321" i="1"/>
  <c r="AJ321" i="1"/>
  <c r="AL321" i="1"/>
  <c r="AN321" i="1"/>
  <c r="X322" i="1"/>
  <c r="AA322" i="1"/>
  <c r="AB322" i="1"/>
  <c r="AC322" i="1"/>
  <c r="AD322" i="1"/>
  <c r="AG322" i="1"/>
  <c r="AH322" i="1"/>
  <c r="AI322" i="1"/>
  <c r="AJ322" i="1"/>
  <c r="AL322" i="1"/>
  <c r="AN322" i="1"/>
  <c r="X323" i="1"/>
  <c r="Z323" i="1" s="1"/>
  <c r="AA323" i="1"/>
  <c r="AB323" i="1"/>
  <c r="AC323" i="1"/>
  <c r="AD323" i="1"/>
  <c r="AG323" i="1"/>
  <c r="AH323" i="1"/>
  <c r="AI323" i="1"/>
  <c r="AJ323" i="1"/>
  <c r="AL323" i="1"/>
  <c r="AN323" i="1"/>
  <c r="X324" i="1"/>
  <c r="Z324" i="1" s="1"/>
  <c r="AA324" i="1"/>
  <c r="AB324" i="1"/>
  <c r="AC324" i="1"/>
  <c r="AD324" i="1"/>
  <c r="AG324" i="1"/>
  <c r="AH324" i="1"/>
  <c r="AI324" i="1"/>
  <c r="AJ324" i="1"/>
  <c r="AL324" i="1"/>
  <c r="AN324" i="1"/>
  <c r="X325" i="1"/>
  <c r="Z325" i="1" s="1"/>
  <c r="AA325" i="1"/>
  <c r="AB325" i="1"/>
  <c r="AC325" i="1"/>
  <c r="AD325" i="1"/>
  <c r="AG325" i="1"/>
  <c r="AH325" i="1"/>
  <c r="AI325" i="1"/>
  <c r="AJ325" i="1"/>
  <c r="AL325" i="1"/>
  <c r="AN325" i="1"/>
  <c r="X326" i="1"/>
  <c r="Z326" i="1" s="1"/>
  <c r="AA326" i="1"/>
  <c r="AB326" i="1"/>
  <c r="AC326" i="1"/>
  <c r="AD326" i="1"/>
  <c r="AG326" i="1"/>
  <c r="AH326" i="1"/>
  <c r="AI326" i="1"/>
  <c r="AJ326" i="1"/>
  <c r="AL326" i="1"/>
  <c r="AN326" i="1"/>
  <c r="X327" i="1"/>
  <c r="Z327" i="1" s="1"/>
  <c r="AA327" i="1"/>
  <c r="AB327" i="1"/>
  <c r="AC327" i="1"/>
  <c r="AD327" i="1"/>
  <c r="AG327" i="1"/>
  <c r="AH327" i="1"/>
  <c r="AI327" i="1"/>
  <c r="AJ327" i="1"/>
  <c r="AL327" i="1"/>
  <c r="AN327" i="1"/>
  <c r="X328" i="1"/>
  <c r="Y328" i="1" s="1"/>
  <c r="AA328" i="1"/>
  <c r="AB328" i="1"/>
  <c r="AC328" i="1"/>
  <c r="AD328" i="1"/>
  <c r="AG328" i="1"/>
  <c r="AH328" i="1"/>
  <c r="AI328" i="1"/>
  <c r="AJ328" i="1"/>
  <c r="AL328" i="1"/>
  <c r="AN328" i="1"/>
  <c r="X329" i="1"/>
  <c r="Z329" i="1" s="1"/>
  <c r="AA329" i="1"/>
  <c r="AB329" i="1"/>
  <c r="AC329" i="1"/>
  <c r="AD329" i="1"/>
  <c r="AG329" i="1"/>
  <c r="AH329" i="1"/>
  <c r="AI329" i="1"/>
  <c r="AJ329" i="1"/>
  <c r="AL329" i="1"/>
  <c r="AN329" i="1"/>
  <c r="X330" i="1"/>
  <c r="AA330" i="1"/>
  <c r="AB330" i="1"/>
  <c r="AC330" i="1"/>
  <c r="AD330" i="1"/>
  <c r="AG330" i="1"/>
  <c r="AH330" i="1"/>
  <c r="AI330" i="1"/>
  <c r="AJ330" i="1"/>
  <c r="AL330" i="1"/>
  <c r="AN330" i="1"/>
  <c r="X331" i="1"/>
  <c r="AA331" i="1"/>
  <c r="AB331" i="1"/>
  <c r="AC331" i="1"/>
  <c r="AD331" i="1"/>
  <c r="AG331" i="1"/>
  <c r="AH331" i="1"/>
  <c r="AI331" i="1"/>
  <c r="AJ331" i="1"/>
  <c r="AL331" i="1"/>
  <c r="AN331" i="1"/>
  <c r="X332" i="1"/>
  <c r="Y332" i="1" s="1"/>
  <c r="AA332" i="1"/>
  <c r="AB332" i="1"/>
  <c r="AC332" i="1"/>
  <c r="AD332" i="1"/>
  <c r="AG332" i="1"/>
  <c r="AH332" i="1"/>
  <c r="AI332" i="1"/>
  <c r="AJ332" i="1"/>
  <c r="AL332" i="1"/>
  <c r="AN332" i="1"/>
  <c r="X333" i="1"/>
  <c r="AA333" i="1"/>
  <c r="AB333" i="1"/>
  <c r="AC333" i="1"/>
  <c r="AD333" i="1"/>
  <c r="AG333" i="1"/>
  <c r="AH333" i="1"/>
  <c r="AI333" i="1"/>
  <c r="AJ333" i="1"/>
  <c r="AL333" i="1"/>
  <c r="AN333" i="1"/>
  <c r="X334" i="1"/>
  <c r="Z334" i="1" s="1"/>
  <c r="AA334" i="1"/>
  <c r="AB334" i="1"/>
  <c r="AC334" i="1"/>
  <c r="AD334" i="1"/>
  <c r="AG334" i="1"/>
  <c r="AH334" i="1"/>
  <c r="AI334" i="1"/>
  <c r="AJ334" i="1"/>
  <c r="AL334" i="1"/>
  <c r="AN334" i="1"/>
  <c r="X335" i="1"/>
  <c r="Y335" i="1" s="1"/>
  <c r="AA335" i="1"/>
  <c r="AB335" i="1"/>
  <c r="AC335" i="1"/>
  <c r="AD335" i="1"/>
  <c r="AG335" i="1"/>
  <c r="AH335" i="1"/>
  <c r="AI335" i="1"/>
  <c r="AJ335" i="1"/>
  <c r="AL335" i="1"/>
  <c r="AN335" i="1"/>
  <c r="X336" i="1"/>
  <c r="Z336" i="1" s="1"/>
  <c r="AA336" i="1"/>
  <c r="AB336" i="1"/>
  <c r="AC336" i="1"/>
  <c r="AD336" i="1"/>
  <c r="AG336" i="1"/>
  <c r="AH336" i="1"/>
  <c r="AI336" i="1"/>
  <c r="AJ336" i="1"/>
  <c r="AL336" i="1"/>
  <c r="AN336" i="1"/>
  <c r="X337" i="1"/>
  <c r="Z337" i="1" s="1"/>
  <c r="AA337" i="1"/>
  <c r="AB337" i="1"/>
  <c r="AC337" i="1"/>
  <c r="AD337" i="1"/>
  <c r="AG337" i="1"/>
  <c r="AH337" i="1"/>
  <c r="AI337" i="1"/>
  <c r="AJ337" i="1"/>
  <c r="AL337" i="1"/>
  <c r="AN337" i="1"/>
  <c r="X338" i="1"/>
  <c r="AA338" i="1"/>
  <c r="AB338" i="1"/>
  <c r="AC338" i="1"/>
  <c r="AD338" i="1"/>
  <c r="AG338" i="1"/>
  <c r="AH338" i="1"/>
  <c r="AI338" i="1"/>
  <c r="AJ338" i="1"/>
  <c r="AL338" i="1"/>
  <c r="AN338" i="1"/>
  <c r="X339" i="1"/>
  <c r="Z339" i="1" s="1"/>
  <c r="AA339" i="1"/>
  <c r="AB339" i="1"/>
  <c r="AC339" i="1"/>
  <c r="AD339" i="1"/>
  <c r="AG339" i="1"/>
  <c r="AH339" i="1"/>
  <c r="AI339" i="1"/>
  <c r="AJ339" i="1"/>
  <c r="AL339" i="1"/>
  <c r="AN339" i="1"/>
  <c r="X340" i="1"/>
  <c r="Y340" i="1" s="1"/>
  <c r="AA340" i="1"/>
  <c r="AB340" i="1"/>
  <c r="AC340" i="1"/>
  <c r="AD340" i="1"/>
  <c r="AG340" i="1"/>
  <c r="AH340" i="1"/>
  <c r="AI340" i="1"/>
  <c r="AJ340" i="1"/>
  <c r="AL340" i="1"/>
  <c r="AN340" i="1"/>
  <c r="X341" i="1"/>
  <c r="Y341" i="1" s="1"/>
  <c r="AA341" i="1"/>
  <c r="AB341" i="1"/>
  <c r="AC341" i="1"/>
  <c r="AD341" i="1"/>
  <c r="AG341" i="1"/>
  <c r="AH341" i="1"/>
  <c r="AI341" i="1"/>
  <c r="AJ341" i="1"/>
  <c r="AL341" i="1"/>
  <c r="AN341" i="1"/>
  <c r="X342" i="1"/>
  <c r="Z342" i="1" s="1"/>
  <c r="AA342" i="1"/>
  <c r="AB342" i="1"/>
  <c r="AC342" i="1"/>
  <c r="AD342" i="1"/>
  <c r="AG342" i="1"/>
  <c r="AH342" i="1"/>
  <c r="AI342" i="1"/>
  <c r="AJ342" i="1"/>
  <c r="AL342" i="1"/>
  <c r="AN342" i="1"/>
  <c r="X343" i="1"/>
  <c r="AA343" i="1"/>
  <c r="AB343" i="1"/>
  <c r="AC343" i="1"/>
  <c r="AD343" i="1"/>
  <c r="AG343" i="1"/>
  <c r="AH343" i="1"/>
  <c r="AI343" i="1"/>
  <c r="AJ343" i="1"/>
  <c r="AL343" i="1"/>
  <c r="AN343" i="1"/>
  <c r="X344" i="1"/>
  <c r="Z344" i="1" s="1"/>
  <c r="AA344" i="1"/>
  <c r="AB344" i="1"/>
  <c r="AC344" i="1"/>
  <c r="AD344" i="1"/>
  <c r="AG344" i="1"/>
  <c r="AH344" i="1"/>
  <c r="AI344" i="1"/>
  <c r="AJ344" i="1"/>
  <c r="AL344" i="1"/>
  <c r="AN344" i="1"/>
  <c r="X345" i="1"/>
  <c r="Z345" i="1" s="1"/>
  <c r="AA345" i="1"/>
  <c r="AB345" i="1"/>
  <c r="AC345" i="1"/>
  <c r="AD345" i="1"/>
  <c r="AG345" i="1"/>
  <c r="AH345" i="1"/>
  <c r="AI345" i="1"/>
  <c r="AJ345" i="1"/>
  <c r="AL345" i="1"/>
  <c r="AN345" i="1"/>
  <c r="X346" i="1"/>
  <c r="Z346" i="1" s="1"/>
  <c r="AA346" i="1"/>
  <c r="AB346" i="1"/>
  <c r="AC346" i="1"/>
  <c r="AD346" i="1"/>
  <c r="AG346" i="1"/>
  <c r="AH346" i="1"/>
  <c r="AI346" i="1"/>
  <c r="AJ346" i="1"/>
  <c r="AL346" i="1"/>
  <c r="AN346" i="1"/>
  <c r="X347" i="1"/>
  <c r="Y347" i="1" s="1"/>
  <c r="AA347" i="1"/>
  <c r="AB347" i="1"/>
  <c r="AC347" i="1"/>
  <c r="AD347" i="1"/>
  <c r="AG347" i="1"/>
  <c r="AH347" i="1"/>
  <c r="AI347" i="1"/>
  <c r="AJ347" i="1"/>
  <c r="AL347" i="1"/>
  <c r="AN347" i="1"/>
  <c r="X348" i="1"/>
  <c r="Y348" i="1" s="1"/>
  <c r="AA348" i="1"/>
  <c r="AB348" i="1"/>
  <c r="AC348" i="1"/>
  <c r="AD348" i="1"/>
  <c r="AG348" i="1"/>
  <c r="AH348" i="1"/>
  <c r="AI348" i="1"/>
  <c r="AJ348" i="1"/>
  <c r="AL348" i="1"/>
  <c r="AN348" i="1"/>
  <c r="X349" i="1"/>
  <c r="Z349" i="1" s="1"/>
  <c r="AA349" i="1"/>
  <c r="AB349" i="1"/>
  <c r="AC349" i="1"/>
  <c r="AD349" i="1"/>
  <c r="AG349" i="1"/>
  <c r="AH349" i="1"/>
  <c r="AI349" i="1"/>
  <c r="AJ349" i="1"/>
  <c r="AL349" i="1"/>
  <c r="AN349" i="1"/>
  <c r="X350" i="1"/>
  <c r="Z350" i="1" s="1"/>
  <c r="AA350" i="1"/>
  <c r="AB350" i="1"/>
  <c r="AC350" i="1"/>
  <c r="AD350" i="1"/>
  <c r="AG350" i="1"/>
  <c r="AH350" i="1"/>
  <c r="AI350" i="1"/>
  <c r="AJ350" i="1"/>
  <c r="AL350" i="1"/>
  <c r="AN350" i="1"/>
  <c r="X351" i="1"/>
  <c r="Z351" i="1" s="1"/>
  <c r="AA351" i="1"/>
  <c r="AB351" i="1"/>
  <c r="AC351" i="1"/>
  <c r="AD351" i="1"/>
  <c r="AG351" i="1"/>
  <c r="AH351" i="1"/>
  <c r="AI351" i="1"/>
  <c r="AJ351" i="1"/>
  <c r="AL351" i="1"/>
  <c r="AN351" i="1"/>
  <c r="X352" i="1"/>
  <c r="Y352" i="1" s="1"/>
  <c r="AA352" i="1"/>
  <c r="AB352" i="1"/>
  <c r="AC352" i="1"/>
  <c r="AD352" i="1"/>
  <c r="AG352" i="1"/>
  <c r="AH352" i="1"/>
  <c r="AI352" i="1"/>
  <c r="AJ352" i="1"/>
  <c r="AL352" i="1"/>
  <c r="AN352" i="1"/>
  <c r="X353" i="1"/>
  <c r="AA353" i="1"/>
  <c r="AB353" i="1"/>
  <c r="AC353" i="1"/>
  <c r="AD353" i="1"/>
  <c r="AG353" i="1"/>
  <c r="AH353" i="1"/>
  <c r="AI353" i="1"/>
  <c r="AJ353" i="1"/>
  <c r="AL353" i="1"/>
  <c r="AN353" i="1"/>
  <c r="X354" i="1"/>
  <c r="Z354" i="1" s="1"/>
  <c r="AA354" i="1"/>
  <c r="AB354" i="1"/>
  <c r="AC354" i="1"/>
  <c r="AD354" i="1"/>
  <c r="AG354" i="1"/>
  <c r="AH354" i="1"/>
  <c r="AI354" i="1"/>
  <c r="AJ354" i="1"/>
  <c r="AL354" i="1"/>
  <c r="AN354" i="1"/>
  <c r="X355" i="1"/>
  <c r="Y355" i="1" s="1"/>
  <c r="AA355" i="1"/>
  <c r="AB355" i="1"/>
  <c r="AC355" i="1"/>
  <c r="AD355" i="1"/>
  <c r="AG355" i="1"/>
  <c r="AH355" i="1"/>
  <c r="AI355" i="1"/>
  <c r="AJ355" i="1"/>
  <c r="AL355" i="1"/>
  <c r="AN355" i="1"/>
  <c r="X356" i="1"/>
  <c r="Z356" i="1" s="1"/>
  <c r="AA356" i="1"/>
  <c r="AB356" i="1"/>
  <c r="AC356" i="1"/>
  <c r="AD356" i="1"/>
  <c r="AG356" i="1"/>
  <c r="AH356" i="1"/>
  <c r="AI356" i="1"/>
  <c r="AJ356" i="1"/>
  <c r="AL356" i="1"/>
  <c r="AN356" i="1"/>
  <c r="X357" i="1"/>
  <c r="Z357" i="1" s="1"/>
  <c r="AA357" i="1"/>
  <c r="AB357" i="1"/>
  <c r="AC357" i="1"/>
  <c r="AD357" i="1"/>
  <c r="AG357" i="1"/>
  <c r="AH357" i="1"/>
  <c r="AI357" i="1"/>
  <c r="AJ357" i="1"/>
  <c r="AL357" i="1"/>
  <c r="AN357" i="1"/>
  <c r="X358" i="1"/>
  <c r="AA358" i="1"/>
  <c r="AB358" i="1"/>
  <c r="AC358" i="1"/>
  <c r="AD358" i="1"/>
  <c r="AG358" i="1"/>
  <c r="AH358" i="1"/>
  <c r="AI358" i="1"/>
  <c r="AJ358" i="1"/>
  <c r="AL358" i="1"/>
  <c r="AN358" i="1"/>
  <c r="X359" i="1"/>
  <c r="Z359" i="1" s="1"/>
  <c r="AA359" i="1"/>
  <c r="AB359" i="1"/>
  <c r="AC359" i="1"/>
  <c r="AD359" i="1"/>
  <c r="AG359" i="1"/>
  <c r="AH359" i="1"/>
  <c r="AI359" i="1"/>
  <c r="AJ359" i="1"/>
  <c r="AL359" i="1"/>
  <c r="AN359" i="1"/>
  <c r="X360" i="1"/>
  <c r="Y360" i="1" s="1"/>
  <c r="AA360" i="1"/>
  <c r="AB360" i="1"/>
  <c r="AC360" i="1"/>
  <c r="AD360" i="1"/>
  <c r="AG360" i="1"/>
  <c r="AH360" i="1"/>
  <c r="AI360" i="1"/>
  <c r="AJ360" i="1"/>
  <c r="AL360" i="1"/>
  <c r="AN360" i="1"/>
  <c r="X361" i="1"/>
  <c r="Z361" i="1" s="1"/>
  <c r="AA361" i="1"/>
  <c r="AB361" i="1"/>
  <c r="AC361" i="1"/>
  <c r="AD361" i="1"/>
  <c r="AG361" i="1"/>
  <c r="AH361" i="1"/>
  <c r="AI361" i="1"/>
  <c r="AJ361" i="1"/>
  <c r="AL361" i="1"/>
  <c r="AN361" i="1"/>
  <c r="X362" i="1"/>
  <c r="AA362" i="1"/>
  <c r="AB362" i="1"/>
  <c r="AC362" i="1"/>
  <c r="AD362" i="1"/>
  <c r="AG362" i="1"/>
  <c r="AH362" i="1"/>
  <c r="AI362" i="1"/>
  <c r="AJ362" i="1"/>
  <c r="AL362" i="1"/>
  <c r="AN362" i="1"/>
  <c r="X363" i="1"/>
  <c r="AA363" i="1"/>
  <c r="AB363" i="1"/>
  <c r="AC363" i="1"/>
  <c r="AD363" i="1"/>
  <c r="AG363" i="1"/>
  <c r="AH363" i="1"/>
  <c r="AI363" i="1"/>
  <c r="AJ363" i="1"/>
  <c r="AL363" i="1"/>
  <c r="AN363" i="1"/>
  <c r="X364" i="1"/>
  <c r="Y364" i="1" s="1"/>
  <c r="AA364" i="1"/>
  <c r="AB364" i="1"/>
  <c r="AC364" i="1"/>
  <c r="AD364" i="1"/>
  <c r="AG364" i="1"/>
  <c r="AH364" i="1"/>
  <c r="AI364" i="1"/>
  <c r="AJ364" i="1"/>
  <c r="AL364" i="1"/>
  <c r="AN364" i="1"/>
  <c r="X365" i="1"/>
  <c r="Z365" i="1" s="1"/>
  <c r="AA365" i="1"/>
  <c r="AB365" i="1"/>
  <c r="AC365" i="1"/>
  <c r="AD365" i="1"/>
  <c r="AG365" i="1"/>
  <c r="AH365" i="1"/>
  <c r="AI365" i="1"/>
  <c r="AJ365" i="1"/>
  <c r="AL365" i="1"/>
  <c r="AN365" i="1"/>
  <c r="X366" i="1"/>
  <c r="Y366" i="1" s="1"/>
  <c r="AA366" i="1"/>
  <c r="AB366" i="1"/>
  <c r="AC366" i="1"/>
  <c r="AD366" i="1"/>
  <c r="AG366" i="1"/>
  <c r="AH366" i="1"/>
  <c r="AI366" i="1"/>
  <c r="AJ366" i="1"/>
  <c r="AL366" i="1"/>
  <c r="AN366" i="1"/>
  <c r="X367" i="1"/>
  <c r="AA367" i="1"/>
  <c r="AB367" i="1"/>
  <c r="AC367" i="1"/>
  <c r="AD367" i="1"/>
  <c r="AG367" i="1"/>
  <c r="AH367" i="1"/>
  <c r="AI367" i="1"/>
  <c r="AJ367" i="1"/>
  <c r="AL367" i="1"/>
  <c r="AN367" i="1"/>
  <c r="X368" i="1"/>
  <c r="Z368" i="1" s="1"/>
  <c r="AA368" i="1"/>
  <c r="AB368" i="1"/>
  <c r="AC368" i="1"/>
  <c r="AD368" i="1"/>
  <c r="AG368" i="1"/>
  <c r="AH368" i="1"/>
  <c r="AI368" i="1"/>
  <c r="AJ368" i="1"/>
  <c r="AL368" i="1"/>
  <c r="AN368" i="1"/>
  <c r="X369" i="1"/>
  <c r="Y369" i="1" s="1"/>
  <c r="AA369" i="1"/>
  <c r="AB369" i="1"/>
  <c r="AC369" i="1"/>
  <c r="AD369" i="1"/>
  <c r="AG369" i="1"/>
  <c r="AH369" i="1"/>
  <c r="AI369" i="1"/>
  <c r="AJ369" i="1"/>
  <c r="AL369" i="1"/>
  <c r="AN369" i="1"/>
  <c r="X370" i="1"/>
  <c r="Y370" i="1" s="1"/>
  <c r="AA370" i="1"/>
  <c r="AB370" i="1"/>
  <c r="AC370" i="1"/>
  <c r="AD370" i="1"/>
  <c r="AG370" i="1"/>
  <c r="AH370" i="1"/>
  <c r="AI370" i="1"/>
  <c r="AJ370" i="1"/>
  <c r="AL370" i="1"/>
  <c r="AN370" i="1"/>
  <c r="X371" i="1"/>
  <c r="Y371" i="1" s="1"/>
  <c r="AA371" i="1"/>
  <c r="AB371" i="1"/>
  <c r="AC371" i="1"/>
  <c r="AD371" i="1"/>
  <c r="AG371" i="1"/>
  <c r="AH371" i="1"/>
  <c r="AI371" i="1"/>
  <c r="AJ371" i="1"/>
  <c r="AL371" i="1"/>
  <c r="AN371" i="1"/>
  <c r="X372" i="1"/>
  <c r="Y372" i="1" s="1"/>
  <c r="AA372" i="1"/>
  <c r="AB372" i="1"/>
  <c r="AC372" i="1"/>
  <c r="AD372" i="1"/>
  <c r="AG372" i="1"/>
  <c r="AH372" i="1"/>
  <c r="AI372" i="1"/>
  <c r="AJ372" i="1"/>
  <c r="AL372" i="1"/>
  <c r="AN372" i="1"/>
  <c r="X373" i="1"/>
  <c r="Y373" i="1" s="1"/>
  <c r="AA373" i="1"/>
  <c r="AB373" i="1"/>
  <c r="AC373" i="1"/>
  <c r="AD373" i="1"/>
  <c r="AG373" i="1"/>
  <c r="AH373" i="1"/>
  <c r="AI373" i="1"/>
  <c r="AJ373" i="1"/>
  <c r="AL373" i="1"/>
  <c r="AN373" i="1"/>
  <c r="X374" i="1"/>
  <c r="AA374" i="1"/>
  <c r="AB374" i="1"/>
  <c r="AC374" i="1"/>
  <c r="AD374" i="1"/>
  <c r="AG374" i="1"/>
  <c r="AH374" i="1"/>
  <c r="AI374" i="1"/>
  <c r="AJ374" i="1"/>
  <c r="AL374" i="1"/>
  <c r="AN374" i="1"/>
  <c r="X375" i="1"/>
  <c r="Z375" i="1" s="1"/>
  <c r="AA375" i="1"/>
  <c r="AB375" i="1"/>
  <c r="AC375" i="1"/>
  <c r="AD375" i="1"/>
  <c r="AG375" i="1"/>
  <c r="AH375" i="1"/>
  <c r="AI375" i="1"/>
  <c r="AJ375" i="1"/>
  <c r="AL375" i="1"/>
  <c r="AN375" i="1"/>
  <c r="X376" i="1"/>
  <c r="Z376" i="1" s="1"/>
  <c r="AA376" i="1"/>
  <c r="AB376" i="1"/>
  <c r="AC376" i="1"/>
  <c r="AD376" i="1"/>
  <c r="AG376" i="1"/>
  <c r="AH376" i="1"/>
  <c r="AI376" i="1"/>
  <c r="AJ376" i="1"/>
  <c r="AL376" i="1"/>
  <c r="AN376" i="1"/>
  <c r="X377" i="1"/>
  <c r="Y377" i="1" s="1"/>
  <c r="AA377" i="1"/>
  <c r="AB377" i="1"/>
  <c r="AC377" i="1"/>
  <c r="AD377" i="1"/>
  <c r="AG377" i="1"/>
  <c r="AH377" i="1"/>
  <c r="AI377" i="1"/>
  <c r="AJ377" i="1"/>
  <c r="AL377" i="1"/>
  <c r="AN377" i="1"/>
  <c r="X378" i="1"/>
  <c r="Y378" i="1" s="1"/>
  <c r="AA378" i="1"/>
  <c r="AB378" i="1"/>
  <c r="AC378" i="1"/>
  <c r="AD378" i="1"/>
  <c r="AG378" i="1"/>
  <c r="AH378" i="1"/>
  <c r="AI378" i="1"/>
  <c r="AJ378" i="1"/>
  <c r="AL378" i="1"/>
  <c r="AN378" i="1"/>
  <c r="X379" i="1"/>
  <c r="AA379" i="1"/>
  <c r="AB379" i="1"/>
  <c r="AC379" i="1"/>
  <c r="AD379" i="1"/>
  <c r="AG379" i="1"/>
  <c r="AH379" i="1"/>
  <c r="AI379" i="1"/>
  <c r="AJ379" i="1"/>
  <c r="AL379" i="1"/>
  <c r="AN379" i="1"/>
  <c r="X380" i="1"/>
  <c r="Z380" i="1" s="1"/>
  <c r="AA380" i="1"/>
  <c r="AB380" i="1"/>
  <c r="AC380" i="1"/>
  <c r="AD380" i="1"/>
  <c r="AG380" i="1"/>
  <c r="AH380" i="1"/>
  <c r="AI380" i="1"/>
  <c r="AJ380" i="1"/>
  <c r="AL380" i="1"/>
  <c r="AN380" i="1"/>
  <c r="X381" i="1"/>
  <c r="AA381" i="1"/>
  <c r="AB381" i="1"/>
  <c r="AC381" i="1"/>
  <c r="AD381" i="1"/>
  <c r="AG381" i="1"/>
  <c r="AH381" i="1"/>
  <c r="AI381" i="1"/>
  <c r="AJ381" i="1"/>
  <c r="AL381" i="1"/>
  <c r="AN381" i="1"/>
  <c r="X382" i="1"/>
  <c r="Y382" i="1" s="1"/>
  <c r="AA382" i="1"/>
  <c r="AB382" i="1"/>
  <c r="AC382" i="1"/>
  <c r="AD382" i="1"/>
  <c r="AG382" i="1"/>
  <c r="AH382" i="1"/>
  <c r="AI382" i="1"/>
  <c r="AJ382" i="1"/>
  <c r="AL382" i="1"/>
  <c r="AN382" i="1"/>
  <c r="X383" i="1"/>
  <c r="Y383" i="1" s="1"/>
  <c r="AA383" i="1"/>
  <c r="AB383" i="1"/>
  <c r="AC383" i="1"/>
  <c r="AD383" i="1"/>
  <c r="AG383" i="1"/>
  <c r="AH383" i="1"/>
  <c r="AI383" i="1"/>
  <c r="AJ383" i="1"/>
  <c r="AL383" i="1"/>
  <c r="AN383" i="1"/>
  <c r="X384" i="1"/>
  <c r="Z384" i="1" s="1"/>
  <c r="AA384" i="1"/>
  <c r="AB384" i="1"/>
  <c r="AC384" i="1"/>
  <c r="AD384" i="1"/>
  <c r="AG384" i="1"/>
  <c r="AH384" i="1"/>
  <c r="AI384" i="1"/>
  <c r="AJ384" i="1"/>
  <c r="AL384" i="1"/>
  <c r="AN384" i="1"/>
  <c r="X385" i="1"/>
  <c r="AA385" i="1"/>
  <c r="AB385" i="1"/>
  <c r="AC385" i="1"/>
  <c r="AD385" i="1"/>
  <c r="AG385" i="1"/>
  <c r="AH385" i="1"/>
  <c r="AI385" i="1"/>
  <c r="AJ385" i="1"/>
  <c r="AL385" i="1"/>
  <c r="AN385" i="1"/>
  <c r="X386" i="1"/>
  <c r="Y386" i="1" s="1"/>
  <c r="AA386" i="1"/>
  <c r="AB386" i="1"/>
  <c r="AC386" i="1"/>
  <c r="AD386" i="1"/>
  <c r="AG386" i="1"/>
  <c r="AH386" i="1"/>
  <c r="AI386" i="1"/>
  <c r="AJ386" i="1"/>
  <c r="AL386" i="1"/>
  <c r="AN386" i="1"/>
  <c r="X387" i="1"/>
  <c r="Y387" i="1" s="1"/>
  <c r="AA387" i="1"/>
  <c r="AB387" i="1"/>
  <c r="AC387" i="1"/>
  <c r="AD387" i="1"/>
  <c r="AG387" i="1"/>
  <c r="AH387" i="1"/>
  <c r="AI387" i="1"/>
  <c r="AJ387" i="1"/>
  <c r="AL387" i="1"/>
  <c r="AN387" i="1"/>
  <c r="X388" i="1"/>
  <c r="Z388" i="1" s="1"/>
  <c r="AA388" i="1"/>
  <c r="AB388" i="1"/>
  <c r="AC388" i="1"/>
  <c r="AD388" i="1"/>
  <c r="AG388" i="1"/>
  <c r="AH388" i="1"/>
  <c r="AI388" i="1"/>
  <c r="AJ388" i="1"/>
  <c r="AL388" i="1"/>
  <c r="AN388" i="1"/>
  <c r="X389" i="1"/>
  <c r="Z389" i="1" s="1"/>
  <c r="AA389" i="1"/>
  <c r="AB389" i="1"/>
  <c r="AC389" i="1"/>
  <c r="AD389" i="1"/>
  <c r="AG389" i="1"/>
  <c r="AH389" i="1"/>
  <c r="AI389" i="1"/>
  <c r="AJ389" i="1"/>
  <c r="AL389" i="1"/>
  <c r="AN389" i="1"/>
  <c r="X390" i="1"/>
  <c r="AA390" i="1"/>
  <c r="AB390" i="1"/>
  <c r="AC390" i="1"/>
  <c r="AD390" i="1"/>
  <c r="AG390" i="1"/>
  <c r="AH390" i="1"/>
  <c r="AI390" i="1"/>
  <c r="AJ390" i="1"/>
  <c r="AL390" i="1"/>
  <c r="AN390" i="1"/>
  <c r="X391" i="1"/>
  <c r="Z391" i="1" s="1"/>
  <c r="AA391" i="1"/>
  <c r="AB391" i="1"/>
  <c r="AC391" i="1"/>
  <c r="AD391" i="1"/>
  <c r="AG391" i="1"/>
  <c r="AH391" i="1"/>
  <c r="AI391" i="1"/>
  <c r="AJ391" i="1"/>
  <c r="AL391" i="1"/>
  <c r="AN391" i="1"/>
  <c r="X392" i="1"/>
  <c r="Y392" i="1" s="1"/>
  <c r="AA392" i="1"/>
  <c r="AB392" i="1"/>
  <c r="AC392" i="1"/>
  <c r="AD392" i="1"/>
  <c r="AG392" i="1"/>
  <c r="AH392" i="1"/>
  <c r="AI392" i="1"/>
  <c r="AJ392" i="1"/>
  <c r="AL392" i="1"/>
  <c r="AN392" i="1"/>
  <c r="X393" i="1"/>
  <c r="Y393" i="1" s="1"/>
  <c r="AA393" i="1"/>
  <c r="AB393" i="1"/>
  <c r="AC393" i="1"/>
  <c r="AD393" i="1"/>
  <c r="AG393" i="1"/>
  <c r="AH393" i="1"/>
  <c r="AI393" i="1"/>
  <c r="AJ393" i="1"/>
  <c r="AL393" i="1"/>
  <c r="AN393" i="1"/>
  <c r="X394" i="1"/>
  <c r="AA394" i="1"/>
  <c r="AB394" i="1"/>
  <c r="AC394" i="1"/>
  <c r="AD394" i="1"/>
  <c r="AG394" i="1"/>
  <c r="AH394" i="1"/>
  <c r="AI394" i="1"/>
  <c r="AJ394" i="1"/>
  <c r="AL394" i="1"/>
  <c r="AN394" i="1"/>
  <c r="X395" i="1"/>
  <c r="Y395" i="1" s="1"/>
  <c r="AA395" i="1"/>
  <c r="AB395" i="1"/>
  <c r="AC395" i="1"/>
  <c r="AD395" i="1"/>
  <c r="AG395" i="1"/>
  <c r="AH395" i="1"/>
  <c r="AI395" i="1"/>
  <c r="AJ395" i="1"/>
  <c r="AL395" i="1"/>
  <c r="AN395" i="1"/>
  <c r="X396" i="1"/>
  <c r="AA396" i="1"/>
  <c r="AB396" i="1"/>
  <c r="AC396" i="1"/>
  <c r="AD396" i="1"/>
  <c r="AG396" i="1"/>
  <c r="AH396" i="1"/>
  <c r="AI396" i="1"/>
  <c r="AJ396" i="1"/>
  <c r="AL396" i="1"/>
  <c r="AN396" i="1"/>
  <c r="X397" i="1"/>
  <c r="Y397" i="1" s="1"/>
  <c r="AA397" i="1"/>
  <c r="AB397" i="1"/>
  <c r="AC397" i="1"/>
  <c r="AD397" i="1"/>
  <c r="AG397" i="1"/>
  <c r="AH397" i="1"/>
  <c r="AI397" i="1"/>
  <c r="AJ397" i="1"/>
  <c r="AL397" i="1"/>
  <c r="AN397" i="1"/>
  <c r="X398" i="1"/>
  <c r="Y398" i="1" s="1"/>
  <c r="AA398" i="1"/>
  <c r="AB398" i="1"/>
  <c r="AC398" i="1"/>
  <c r="AD398" i="1"/>
  <c r="AG398" i="1"/>
  <c r="AH398" i="1"/>
  <c r="AI398" i="1"/>
  <c r="AJ398" i="1"/>
  <c r="AL398" i="1"/>
  <c r="AN398" i="1"/>
  <c r="X399" i="1"/>
  <c r="Y399" i="1" s="1"/>
  <c r="AA399" i="1"/>
  <c r="AB399" i="1"/>
  <c r="AC399" i="1"/>
  <c r="AD399" i="1"/>
  <c r="AG399" i="1"/>
  <c r="AH399" i="1"/>
  <c r="AI399" i="1"/>
  <c r="AJ399" i="1"/>
  <c r="AL399" i="1"/>
  <c r="AN399" i="1"/>
  <c r="X400" i="1"/>
  <c r="Y400" i="1" s="1"/>
  <c r="AA400" i="1"/>
  <c r="AB400" i="1"/>
  <c r="AC400" i="1"/>
  <c r="AD400" i="1"/>
  <c r="AG400" i="1"/>
  <c r="AH400" i="1"/>
  <c r="AI400" i="1"/>
  <c r="AJ400" i="1"/>
  <c r="AL400" i="1"/>
  <c r="AN400" i="1"/>
  <c r="X401" i="1"/>
  <c r="Y401" i="1" s="1"/>
  <c r="AA401" i="1"/>
  <c r="AB401" i="1"/>
  <c r="AC401" i="1"/>
  <c r="AD401" i="1"/>
  <c r="AG401" i="1"/>
  <c r="AH401" i="1"/>
  <c r="AI401" i="1"/>
  <c r="AJ401" i="1"/>
  <c r="AL401" i="1"/>
  <c r="AN401" i="1"/>
  <c r="X402" i="1"/>
  <c r="Y402" i="1" s="1"/>
  <c r="AA402" i="1"/>
  <c r="AB402" i="1"/>
  <c r="AC402" i="1"/>
  <c r="AD402" i="1"/>
  <c r="AG402" i="1"/>
  <c r="AH402" i="1"/>
  <c r="AI402" i="1"/>
  <c r="AJ402" i="1"/>
  <c r="AL402" i="1"/>
  <c r="AN402" i="1"/>
  <c r="X403" i="1"/>
  <c r="Z403" i="1" s="1"/>
  <c r="AA403" i="1"/>
  <c r="AB403" i="1"/>
  <c r="AC403" i="1"/>
  <c r="AD403" i="1"/>
  <c r="AG403" i="1"/>
  <c r="AH403" i="1"/>
  <c r="AI403" i="1"/>
  <c r="AJ403" i="1"/>
  <c r="AL403" i="1"/>
  <c r="AN403" i="1"/>
  <c r="X404" i="1"/>
  <c r="Z404" i="1" s="1"/>
  <c r="AA404" i="1"/>
  <c r="AB404" i="1"/>
  <c r="AC404" i="1"/>
  <c r="AD404" i="1"/>
  <c r="AG404" i="1"/>
  <c r="AH404" i="1"/>
  <c r="AI404" i="1"/>
  <c r="AJ404" i="1"/>
  <c r="AL404" i="1"/>
  <c r="AN404" i="1"/>
  <c r="X405" i="1"/>
  <c r="AA405" i="1"/>
  <c r="AB405" i="1"/>
  <c r="AC405" i="1"/>
  <c r="AD405" i="1"/>
  <c r="AG405" i="1"/>
  <c r="AH405" i="1"/>
  <c r="AI405" i="1"/>
  <c r="AJ405" i="1"/>
  <c r="AL405" i="1"/>
  <c r="AN405" i="1"/>
  <c r="X406" i="1"/>
  <c r="Z406" i="1" s="1"/>
  <c r="AA406" i="1"/>
  <c r="AB406" i="1"/>
  <c r="AC406" i="1"/>
  <c r="AD406" i="1"/>
  <c r="AG406" i="1"/>
  <c r="AH406" i="1"/>
  <c r="AI406" i="1"/>
  <c r="AJ406" i="1"/>
  <c r="AL406" i="1"/>
  <c r="AN406" i="1"/>
  <c r="X407" i="1"/>
  <c r="Y407" i="1" s="1"/>
  <c r="AA407" i="1"/>
  <c r="AB407" i="1"/>
  <c r="AC407" i="1"/>
  <c r="AD407" i="1"/>
  <c r="AG407" i="1"/>
  <c r="AH407" i="1"/>
  <c r="AI407" i="1"/>
  <c r="AJ407" i="1"/>
  <c r="AL407" i="1"/>
  <c r="AN407" i="1"/>
  <c r="X408" i="1"/>
  <c r="Z408" i="1" s="1"/>
  <c r="AA408" i="1"/>
  <c r="AB408" i="1"/>
  <c r="AC408" i="1"/>
  <c r="AD408" i="1"/>
  <c r="AG408" i="1"/>
  <c r="AH408" i="1"/>
  <c r="AI408" i="1"/>
  <c r="AJ408" i="1"/>
  <c r="AL408" i="1"/>
  <c r="AN408" i="1"/>
  <c r="X409" i="1"/>
  <c r="Y409" i="1" s="1"/>
  <c r="AA409" i="1"/>
  <c r="AB409" i="1"/>
  <c r="AC409" i="1"/>
  <c r="AD409" i="1"/>
  <c r="AG409" i="1"/>
  <c r="AH409" i="1"/>
  <c r="AI409" i="1"/>
  <c r="AJ409" i="1"/>
  <c r="AL409" i="1"/>
  <c r="AN409" i="1"/>
  <c r="X410" i="1"/>
  <c r="Y410" i="1" s="1"/>
  <c r="AA410" i="1"/>
  <c r="AB410" i="1"/>
  <c r="AC410" i="1"/>
  <c r="AD410" i="1"/>
  <c r="AG410" i="1"/>
  <c r="AH410" i="1"/>
  <c r="AI410" i="1"/>
  <c r="AJ410" i="1"/>
  <c r="AL410" i="1"/>
  <c r="AN410" i="1"/>
  <c r="X411" i="1"/>
  <c r="Z411" i="1" s="1"/>
  <c r="AA411" i="1"/>
  <c r="AB411" i="1"/>
  <c r="AC411" i="1"/>
  <c r="AD411" i="1"/>
  <c r="AG411" i="1"/>
  <c r="AH411" i="1"/>
  <c r="AI411" i="1"/>
  <c r="AJ411" i="1"/>
  <c r="AL411" i="1"/>
  <c r="AN411" i="1"/>
  <c r="X412" i="1"/>
  <c r="Z412" i="1" s="1"/>
  <c r="AA412" i="1"/>
  <c r="AB412" i="1"/>
  <c r="AC412" i="1"/>
  <c r="AD412" i="1"/>
  <c r="AG412" i="1"/>
  <c r="AH412" i="1"/>
  <c r="AI412" i="1"/>
  <c r="AJ412" i="1"/>
  <c r="AL412" i="1"/>
  <c r="AN412" i="1"/>
  <c r="X413" i="1"/>
  <c r="Y413" i="1" s="1"/>
  <c r="AA413" i="1"/>
  <c r="AB413" i="1"/>
  <c r="AC413" i="1"/>
  <c r="AD413" i="1"/>
  <c r="AG413" i="1"/>
  <c r="AH413" i="1"/>
  <c r="AI413" i="1"/>
  <c r="AJ413" i="1"/>
  <c r="AL413" i="1"/>
  <c r="AN413" i="1"/>
  <c r="X414" i="1"/>
  <c r="Z414" i="1" s="1"/>
  <c r="AA414" i="1"/>
  <c r="AB414" i="1"/>
  <c r="AC414" i="1"/>
  <c r="AD414" i="1"/>
  <c r="AG414" i="1"/>
  <c r="AH414" i="1"/>
  <c r="AI414" i="1"/>
  <c r="AJ414" i="1"/>
  <c r="AL414" i="1"/>
  <c r="AN414" i="1"/>
  <c r="X415" i="1"/>
  <c r="Z415" i="1" s="1"/>
  <c r="AA415" i="1"/>
  <c r="AB415" i="1"/>
  <c r="AC415" i="1"/>
  <c r="AD415" i="1"/>
  <c r="AG415" i="1"/>
  <c r="AH415" i="1"/>
  <c r="AI415" i="1"/>
  <c r="AJ415" i="1"/>
  <c r="AL415" i="1"/>
  <c r="AN415" i="1"/>
  <c r="X416" i="1"/>
  <c r="Z416" i="1" s="1"/>
  <c r="AA416" i="1"/>
  <c r="AB416" i="1"/>
  <c r="AC416" i="1"/>
  <c r="AD416" i="1"/>
  <c r="AG416" i="1"/>
  <c r="AH416" i="1"/>
  <c r="AI416" i="1"/>
  <c r="AJ416" i="1"/>
  <c r="AL416" i="1"/>
  <c r="AN416" i="1"/>
  <c r="X417" i="1"/>
  <c r="Y417" i="1" s="1"/>
  <c r="AA417" i="1"/>
  <c r="AB417" i="1"/>
  <c r="AC417" i="1"/>
  <c r="AD417" i="1"/>
  <c r="AG417" i="1"/>
  <c r="AH417" i="1"/>
  <c r="AI417" i="1"/>
  <c r="AJ417" i="1"/>
  <c r="AL417" i="1"/>
  <c r="AN417" i="1"/>
  <c r="X418" i="1"/>
  <c r="Z418" i="1" s="1"/>
  <c r="AA418" i="1"/>
  <c r="AB418" i="1"/>
  <c r="AC418" i="1"/>
  <c r="AD418" i="1"/>
  <c r="AG418" i="1"/>
  <c r="AH418" i="1"/>
  <c r="AI418" i="1"/>
  <c r="AJ418" i="1"/>
  <c r="AL418" i="1"/>
  <c r="AN418" i="1"/>
  <c r="X419" i="1"/>
  <c r="Y419" i="1" s="1"/>
  <c r="AA419" i="1"/>
  <c r="AB419" i="1"/>
  <c r="AC419" i="1"/>
  <c r="AD419" i="1"/>
  <c r="AG419" i="1"/>
  <c r="AH419" i="1"/>
  <c r="AI419" i="1"/>
  <c r="AJ419" i="1"/>
  <c r="AL419" i="1"/>
  <c r="AN419" i="1"/>
  <c r="X420" i="1"/>
  <c r="Y420" i="1" s="1"/>
  <c r="AA420" i="1"/>
  <c r="AB420" i="1"/>
  <c r="AC420" i="1"/>
  <c r="AD420" i="1"/>
  <c r="AG420" i="1"/>
  <c r="AH420" i="1"/>
  <c r="AI420" i="1"/>
  <c r="AJ420" i="1"/>
  <c r="AL420" i="1"/>
  <c r="AN420" i="1"/>
  <c r="X421" i="1"/>
  <c r="Y421" i="1" s="1"/>
  <c r="AA421" i="1"/>
  <c r="AB421" i="1"/>
  <c r="AC421" i="1"/>
  <c r="AD421" i="1"/>
  <c r="AG421" i="1"/>
  <c r="AH421" i="1"/>
  <c r="AI421" i="1"/>
  <c r="AJ421" i="1"/>
  <c r="AL421" i="1"/>
  <c r="AN421" i="1"/>
  <c r="X422" i="1"/>
  <c r="Z422" i="1" s="1"/>
  <c r="AA422" i="1"/>
  <c r="AB422" i="1"/>
  <c r="AC422" i="1"/>
  <c r="AD422" i="1"/>
  <c r="AG422" i="1"/>
  <c r="AH422" i="1"/>
  <c r="AI422" i="1"/>
  <c r="AJ422" i="1"/>
  <c r="AL422" i="1"/>
  <c r="AN422" i="1"/>
  <c r="X423" i="1"/>
  <c r="Y423" i="1" s="1"/>
  <c r="AA423" i="1"/>
  <c r="AB423" i="1"/>
  <c r="AC423" i="1"/>
  <c r="AD423" i="1"/>
  <c r="AG423" i="1"/>
  <c r="AH423" i="1"/>
  <c r="AI423" i="1"/>
  <c r="AJ423" i="1"/>
  <c r="AL423" i="1"/>
  <c r="AN423" i="1"/>
  <c r="X424" i="1"/>
  <c r="Z424" i="1" s="1"/>
  <c r="AA424" i="1"/>
  <c r="AB424" i="1"/>
  <c r="AC424" i="1"/>
  <c r="AD424" i="1"/>
  <c r="AG424" i="1"/>
  <c r="AH424" i="1"/>
  <c r="AI424" i="1"/>
  <c r="AJ424" i="1"/>
  <c r="AL424" i="1"/>
  <c r="AN424" i="1"/>
  <c r="X425" i="1"/>
  <c r="Z425" i="1" s="1"/>
  <c r="AA425" i="1"/>
  <c r="AB425" i="1"/>
  <c r="AC425" i="1"/>
  <c r="AD425" i="1"/>
  <c r="AG425" i="1"/>
  <c r="AH425" i="1"/>
  <c r="AI425" i="1"/>
  <c r="AJ425" i="1"/>
  <c r="AL425" i="1"/>
  <c r="AN425" i="1"/>
  <c r="X426" i="1"/>
  <c r="Z426" i="1" s="1"/>
  <c r="AA426" i="1"/>
  <c r="AB426" i="1"/>
  <c r="AC426" i="1"/>
  <c r="AD426" i="1"/>
  <c r="AG426" i="1"/>
  <c r="AH426" i="1"/>
  <c r="AI426" i="1"/>
  <c r="AJ426" i="1"/>
  <c r="AL426" i="1"/>
  <c r="AN426" i="1"/>
  <c r="X427" i="1"/>
  <c r="AA427" i="1"/>
  <c r="AB427" i="1"/>
  <c r="AC427" i="1"/>
  <c r="AD427" i="1"/>
  <c r="AG427" i="1"/>
  <c r="AH427" i="1"/>
  <c r="AI427" i="1"/>
  <c r="AJ427" i="1"/>
  <c r="AL427" i="1"/>
  <c r="AN427" i="1"/>
  <c r="X428" i="1"/>
  <c r="AA428" i="1"/>
  <c r="AB428" i="1"/>
  <c r="AC428" i="1"/>
  <c r="AD428" i="1"/>
  <c r="AG428" i="1"/>
  <c r="AH428" i="1"/>
  <c r="AI428" i="1"/>
  <c r="AJ428" i="1"/>
  <c r="AL428" i="1"/>
  <c r="AN428" i="1"/>
  <c r="X429" i="1"/>
  <c r="Z429" i="1" s="1"/>
  <c r="AA429" i="1"/>
  <c r="AB429" i="1"/>
  <c r="AC429" i="1"/>
  <c r="AD429" i="1"/>
  <c r="AG429" i="1"/>
  <c r="AH429" i="1"/>
  <c r="AI429" i="1"/>
  <c r="AJ429" i="1"/>
  <c r="AL429" i="1"/>
  <c r="AN429" i="1"/>
  <c r="X430" i="1"/>
  <c r="Y430" i="1" s="1"/>
  <c r="AA430" i="1"/>
  <c r="AB430" i="1"/>
  <c r="AC430" i="1"/>
  <c r="AD430" i="1"/>
  <c r="AG430" i="1"/>
  <c r="AH430" i="1"/>
  <c r="AI430" i="1"/>
  <c r="AJ430" i="1"/>
  <c r="AL430" i="1"/>
  <c r="AN430" i="1"/>
  <c r="X431" i="1"/>
  <c r="Z431" i="1" s="1"/>
  <c r="AA431" i="1"/>
  <c r="AB431" i="1"/>
  <c r="AC431" i="1"/>
  <c r="AD431" i="1"/>
  <c r="AG431" i="1"/>
  <c r="AH431" i="1"/>
  <c r="AI431" i="1"/>
  <c r="AJ431" i="1"/>
  <c r="AL431" i="1"/>
  <c r="AN431" i="1"/>
  <c r="X432" i="1"/>
  <c r="Y432" i="1" s="1"/>
  <c r="AA432" i="1"/>
  <c r="AB432" i="1"/>
  <c r="AC432" i="1"/>
  <c r="AD432" i="1"/>
  <c r="AG432" i="1"/>
  <c r="AH432" i="1"/>
  <c r="AI432" i="1"/>
  <c r="AJ432" i="1"/>
  <c r="AL432" i="1"/>
  <c r="AN432" i="1"/>
  <c r="X433" i="1"/>
  <c r="Y433" i="1" s="1"/>
  <c r="AA433" i="1"/>
  <c r="AB433" i="1"/>
  <c r="AC433" i="1"/>
  <c r="AD433" i="1"/>
  <c r="AG433" i="1"/>
  <c r="AH433" i="1"/>
  <c r="AI433" i="1"/>
  <c r="AJ433" i="1"/>
  <c r="AL433" i="1"/>
  <c r="AN433" i="1"/>
  <c r="X434" i="1"/>
  <c r="Y434" i="1" s="1"/>
  <c r="AA434" i="1"/>
  <c r="AB434" i="1"/>
  <c r="AC434" i="1"/>
  <c r="AD434" i="1"/>
  <c r="AG434" i="1"/>
  <c r="AH434" i="1"/>
  <c r="AI434" i="1"/>
  <c r="AJ434" i="1"/>
  <c r="AL434" i="1"/>
  <c r="AN434" i="1"/>
  <c r="X435" i="1"/>
  <c r="Y435" i="1" s="1"/>
  <c r="AA435" i="1"/>
  <c r="AB435" i="1"/>
  <c r="AC435" i="1"/>
  <c r="AD435" i="1"/>
  <c r="AG435" i="1"/>
  <c r="AH435" i="1"/>
  <c r="AI435" i="1"/>
  <c r="AJ435" i="1"/>
  <c r="AL435" i="1"/>
  <c r="AN435" i="1"/>
  <c r="X436" i="1"/>
  <c r="AA436" i="1"/>
  <c r="AB436" i="1"/>
  <c r="AC436" i="1"/>
  <c r="AD436" i="1"/>
  <c r="AG436" i="1"/>
  <c r="AH436" i="1"/>
  <c r="AI436" i="1"/>
  <c r="AJ436" i="1"/>
  <c r="AL436" i="1"/>
  <c r="AN436" i="1"/>
  <c r="X437" i="1"/>
  <c r="Z437" i="1" s="1"/>
  <c r="AA437" i="1"/>
  <c r="AB437" i="1"/>
  <c r="AC437" i="1"/>
  <c r="AD437" i="1"/>
  <c r="AG437" i="1"/>
  <c r="AH437" i="1"/>
  <c r="AI437" i="1"/>
  <c r="AJ437" i="1"/>
  <c r="AL437" i="1"/>
  <c r="AN437" i="1"/>
  <c r="X438" i="1"/>
  <c r="AA438" i="1"/>
  <c r="AB438" i="1"/>
  <c r="AC438" i="1"/>
  <c r="AD438" i="1"/>
  <c r="AG438" i="1"/>
  <c r="AH438" i="1"/>
  <c r="AI438" i="1"/>
  <c r="AJ438" i="1"/>
  <c r="AL438" i="1"/>
  <c r="AN438" i="1"/>
  <c r="X439" i="1"/>
  <c r="Z439" i="1" s="1"/>
  <c r="AA439" i="1"/>
  <c r="AB439" i="1"/>
  <c r="AC439" i="1"/>
  <c r="AD439" i="1"/>
  <c r="AG439" i="1"/>
  <c r="AH439" i="1"/>
  <c r="AI439" i="1"/>
  <c r="AJ439" i="1"/>
  <c r="AL439" i="1"/>
  <c r="AN439" i="1"/>
  <c r="X440" i="1"/>
  <c r="Y440" i="1" s="1"/>
  <c r="AA440" i="1"/>
  <c r="AB440" i="1"/>
  <c r="AC440" i="1"/>
  <c r="AD440" i="1"/>
  <c r="AG440" i="1"/>
  <c r="AH440" i="1"/>
  <c r="AI440" i="1"/>
  <c r="AJ440" i="1"/>
  <c r="AL440" i="1"/>
  <c r="AN440" i="1"/>
  <c r="X441" i="1"/>
  <c r="Z441" i="1" s="1"/>
  <c r="AA441" i="1"/>
  <c r="AB441" i="1"/>
  <c r="AC441" i="1"/>
  <c r="AD441" i="1"/>
  <c r="AG441" i="1"/>
  <c r="AH441" i="1"/>
  <c r="AI441" i="1"/>
  <c r="AJ441" i="1"/>
  <c r="AL441" i="1"/>
  <c r="AN441" i="1"/>
  <c r="X442" i="1"/>
  <c r="Z442" i="1" s="1"/>
  <c r="AA442" i="1"/>
  <c r="AB442" i="1"/>
  <c r="AC442" i="1"/>
  <c r="AD442" i="1"/>
  <c r="AG442" i="1"/>
  <c r="AH442" i="1"/>
  <c r="AI442" i="1"/>
  <c r="AJ442" i="1"/>
  <c r="AL442" i="1"/>
  <c r="AN442" i="1"/>
  <c r="X443" i="1"/>
  <c r="Y443" i="1" s="1"/>
  <c r="AA443" i="1"/>
  <c r="AB443" i="1"/>
  <c r="AC443" i="1"/>
  <c r="AD443" i="1"/>
  <c r="AG443" i="1"/>
  <c r="AH443" i="1"/>
  <c r="AI443" i="1"/>
  <c r="AJ443" i="1"/>
  <c r="AL443" i="1"/>
  <c r="AN443" i="1"/>
  <c r="X444" i="1"/>
  <c r="Y444" i="1" s="1"/>
  <c r="AA444" i="1"/>
  <c r="AB444" i="1"/>
  <c r="AC444" i="1"/>
  <c r="AD444" i="1"/>
  <c r="AG444" i="1"/>
  <c r="AH444" i="1"/>
  <c r="AI444" i="1"/>
  <c r="AJ444" i="1"/>
  <c r="AL444" i="1"/>
  <c r="AN444" i="1"/>
  <c r="X445" i="1"/>
  <c r="Z445" i="1" s="1"/>
  <c r="AA445" i="1"/>
  <c r="AB445" i="1"/>
  <c r="AC445" i="1"/>
  <c r="AD445" i="1"/>
  <c r="AG445" i="1"/>
  <c r="AH445" i="1"/>
  <c r="AI445" i="1"/>
  <c r="AJ445" i="1"/>
  <c r="AL445" i="1"/>
  <c r="AN445" i="1"/>
  <c r="X446" i="1"/>
  <c r="Y446" i="1" s="1"/>
  <c r="AA446" i="1"/>
  <c r="AB446" i="1"/>
  <c r="AC446" i="1"/>
  <c r="AD446" i="1"/>
  <c r="AG446" i="1"/>
  <c r="AH446" i="1"/>
  <c r="AI446" i="1"/>
  <c r="AJ446" i="1"/>
  <c r="AL446" i="1"/>
  <c r="AN446" i="1"/>
  <c r="X447" i="1"/>
  <c r="AA447" i="1"/>
  <c r="AB447" i="1"/>
  <c r="AC447" i="1"/>
  <c r="AD447" i="1"/>
  <c r="AG447" i="1"/>
  <c r="AH447" i="1"/>
  <c r="AI447" i="1"/>
  <c r="AJ447" i="1"/>
  <c r="AL447" i="1"/>
  <c r="AN447" i="1"/>
  <c r="X448" i="1"/>
  <c r="Y448" i="1" s="1"/>
  <c r="AA448" i="1"/>
  <c r="AB448" i="1"/>
  <c r="AC448" i="1"/>
  <c r="AD448" i="1"/>
  <c r="AG448" i="1"/>
  <c r="AH448" i="1"/>
  <c r="AI448" i="1"/>
  <c r="AJ448" i="1"/>
  <c r="AL448" i="1"/>
  <c r="AN448" i="1"/>
  <c r="X449" i="1"/>
  <c r="Z449" i="1" s="1"/>
  <c r="AA449" i="1"/>
  <c r="AB449" i="1"/>
  <c r="AC449" i="1"/>
  <c r="AD449" i="1"/>
  <c r="AG449" i="1"/>
  <c r="AH449" i="1"/>
  <c r="AI449" i="1"/>
  <c r="AJ449" i="1"/>
  <c r="AL449" i="1"/>
  <c r="AN449" i="1"/>
  <c r="X450" i="1"/>
  <c r="Z450" i="1" s="1"/>
  <c r="AA450" i="1"/>
  <c r="AB450" i="1"/>
  <c r="AC450" i="1"/>
  <c r="AD450" i="1"/>
  <c r="AG450" i="1"/>
  <c r="AH450" i="1"/>
  <c r="AI450" i="1"/>
  <c r="AJ450" i="1"/>
  <c r="AL450" i="1"/>
  <c r="AN450" i="1"/>
  <c r="X451" i="1"/>
  <c r="AA451" i="1"/>
  <c r="AB451" i="1"/>
  <c r="AC451" i="1"/>
  <c r="AD451" i="1"/>
  <c r="AG451" i="1"/>
  <c r="AH451" i="1"/>
  <c r="AI451" i="1"/>
  <c r="AJ451" i="1"/>
  <c r="AL451" i="1"/>
  <c r="AN451" i="1"/>
  <c r="X452" i="1"/>
  <c r="Y452" i="1" s="1"/>
  <c r="AA452" i="1"/>
  <c r="AB452" i="1"/>
  <c r="AC452" i="1"/>
  <c r="AD452" i="1"/>
  <c r="AG452" i="1"/>
  <c r="AH452" i="1"/>
  <c r="AI452" i="1"/>
  <c r="AJ452" i="1"/>
  <c r="AL452" i="1"/>
  <c r="AN452" i="1"/>
  <c r="X453" i="1"/>
  <c r="Z453" i="1" s="1"/>
  <c r="AA453" i="1"/>
  <c r="AB453" i="1"/>
  <c r="AC453" i="1"/>
  <c r="AD453" i="1"/>
  <c r="AG453" i="1"/>
  <c r="AH453" i="1"/>
  <c r="AI453" i="1"/>
  <c r="AJ453" i="1"/>
  <c r="AL453" i="1"/>
  <c r="AN453" i="1"/>
  <c r="X454" i="1"/>
  <c r="Z454" i="1" s="1"/>
  <c r="AA454" i="1"/>
  <c r="AB454" i="1"/>
  <c r="AC454" i="1"/>
  <c r="AD454" i="1"/>
  <c r="AG454" i="1"/>
  <c r="AH454" i="1"/>
  <c r="AI454" i="1"/>
  <c r="AJ454" i="1"/>
  <c r="AL454" i="1"/>
  <c r="AN454" i="1"/>
  <c r="X455" i="1"/>
  <c r="Y455" i="1" s="1"/>
  <c r="AA455" i="1"/>
  <c r="AB455" i="1"/>
  <c r="AC455" i="1"/>
  <c r="AD455" i="1"/>
  <c r="AG455" i="1"/>
  <c r="AH455" i="1"/>
  <c r="AI455" i="1"/>
  <c r="AJ455" i="1"/>
  <c r="AL455" i="1"/>
  <c r="AN455" i="1"/>
  <c r="X456" i="1"/>
  <c r="Z456" i="1" s="1"/>
  <c r="AA456" i="1"/>
  <c r="AB456" i="1"/>
  <c r="AC456" i="1"/>
  <c r="AD456" i="1"/>
  <c r="AG456" i="1"/>
  <c r="AH456" i="1"/>
  <c r="AI456" i="1"/>
  <c r="AJ456" i="1"/>
  <c r="AL456" i="1"/>
  <c r="AN456" i="1"/>
  <c r="X457" i="1"/>
  <c r="Z457" i="1" s="1"/>
  <c r="AA457" i="1"/>
  <c r="AB457" i="1"/>
  <c r="AC457" i="1"/>
  <c r="AD457" i="1"/>
  <c r="AG457" i="1"/>
  <c r="AH457" i="1"/>
  <c r="AI457" i="1"/>
  <c r="AJ457" i="1"/>
  <c r="AL457" i="1"/>
  <c r="AN457" i="1"/>
  <c r="X458" i="1"/>
  <c r="AA458" i="1"/>
  <c r="AB458" i="1"/>
  <c r="AC458" i="1"/>
  <c r="AD458" i="1"/>
  <c r="AG458" i="1"/>
  <c r="AH458" i="1"/>
  <c r="AI458" i="1"/>
  <c r="AJ458" i="1"/>
  <c r="AL458" i="1"/>
  <c r="AN458" i="1"/>
  <c r="X459" i="1"/>
  <c r="Z459" i="1" s="1"/>
  <c r="AA459" i="1"/>
  <c r="AB459" i="1"/>
  <c r="AC459" i="1"/>
  <c r="AD459" i="1"/>
  <c r="AG459" i="1"/>
  <c r="AH459" i="1"/>
  <c r="AI459" i="1"/>
  <c r="AJ459" i="1"/>
  <c r="AL459" i="1"/>
  <c r="AN459" i="1"/>
  <c r="X460" i="1"/>
  <c r="AA460" i="1"/>
  <c r="AB460" i="1"/>
  <c r="AC460" i="1"/>
  <c r="AD460" i="1"/>
  <c r="AG460" i="1"/>
  <c r="AH460" i="1"/>
  <c r="AI460" i="1"/>
  <c r="AJ460" i="1"/>
  <c r="AL460" i="1"/>
  <c r="AN460" i="1"/>
  <c r="X461" i="1"/>
  <c r="Z461" i="1" s="1"/>
  <c r="AA461" i="1"/>
  <c r="AB461" i="1"/>
  <c r="AC461" i="1"/>
  <c r="AD461" i="1"/>
  <c r="AG461" i="1"/>
  <c r="AH461" i="1"/>
  <c r="AI461" i="1"/>
  <c r="AJ461" i="1"/>
  <c r="AL461" i="1"/>
  <c r="AN461" i="1"/>
  <c r="X462" i="1"/>
  <c r="Z462" i="1" s="1"/>
  <c r="AA462" i="1"/>
  <c r="AB462" i="1"/>
  <c r="AC462" i="1"/>
  <c r="AD462" i="1"/>
  <c r="AG462" i="1"/>
  <c r="AH462" i="1"/>
  <c r="AI462" i="1"/>
  <c r="AJ462" i="1"/>
  <c r="AL462" i="1"/>
  <c r="AN462" i="1"/>
  <c r="X463" i="1"/>
  <c r="Y463" i="1" s="1"/>
  <c r="AA463" i="1"/>
  <c r="AB463" i="1"/>
  <c r="AC463" i="1"/>
  <c r="AD463" i="1"/>
  <c r="AG463" i="1"/>
  <c r="AH463" i="1"/>
  <c r="AI463" i="1"/>
  <c r="AJ463" i="1"/>
  <c r="AL463" i="1"/>
  <c r="AN463" i="1"/>
  <c r="X464" i="1"/>
  <c r="AA464" i="1"/>
  <c r="AB464" i="1"/>
  <c r="AC464" i="1"/>
  <c r="AD464" i="1"/>
  <c r="AG464" i="1"/>
  <c r="AH464" i="1"/>
  <c r="AI464" i="1"/>
  <c r="AJ464" i="1"/>
  <c r="AL464" i="1"/>
  <c r="AN464" i="1"/>
  <c r="X465" i="1"/>
  <c r="Z465" i="1" s="1"/>
  <c r="AA465" i="1"/>
  <c r="AB465" i="1"/>
  <c r="AC465" i="1"/>
  <c r="AD465" i="1"/>
  <c r="AG465" i="1"/>
  <c r="AH465" i="1"/>
  <c r="AI465" i="1"/>
  <c r="AJ465" i="1"/>
  <c r="AL465" i="1"/>
  <c r="AN465" i="1"/>
  <c r="X466" i="1"/>
  <c r="Y466" i="1" s="1"/>
  <c r="AA466" i="1"/>
  <c r="AB466" i="1"/>
  <c r="AC466" i="1"/>
  <c r="AD466" i="1"/>
  <c r="AG466" i="1"/>
  <c r="AH466" i="1"/>
  <c r="AI466" i="1"/>
  <c r="AJ466" i="1"/>
  <c r="AL466" i="1"/>
  <c r="AN466" i="1"/>
  <c r="X467" i="1"/>
  <c r="AA467" i="1"/>
  <c r="AB467" i="1"/>
  <c r="AC467" i="1"/>
  <c r="AD467" i="1"/>
  <c r="AG467" i="1"/>
  <c r="AH467" i="1"/>
  <c r="AI467" i="1"/>
  <c r="AJ467" i="1"/>
  <c r="AL467" i="1"/>
  <c r="AN467" i="1"/>
  <c r="X468" i="1"/>
  <c r="Z468" i="1" s="1"/>
  <c r="AA468" i="1"/>
  <c r="AB468" i="1"/>
  <c r="AC468" i="1"/>
  <c r="AD468" i="1"/>
  <c r="AG468" i="1"/>
  <c r="AH468" i="1"/>
  <c r="AI468" i="1"/>
  <c r="AJ468" i="1"/>
  <c r="AL468" i="1"/>
  <c r="AN468" i="1"/>
  <c r="X469" i="1"/>
  <c r="AA469" i="1"/>
  <c r="AB469" i="1"/>
  <c r="AC469" i="1"/>
  <c r="AD469" i="1"/>
  <c r="AG469" i="1"/>
  <c r="AH469" i="1"/>
  <c r="AI469" i="1"/>
  <c r="AJ469" i="1"/>
  <c r="AL469" i="1"/>
  <c r="AN469" i="1"/>
  <c r="X470" i="1"/>
  <c r="Y470" i="1" s="1"/>
  <c r="AA470" i="1"/>
  <c r="AB470" i="1"/>
  <c r="AC470" i="1"/>
  <c r="AD470" i="1"/>
  <c r="AG470" i="1"/>
  <c r="AH470" i="1"/>
  <c r="AI470" i="1"/>
  <c r="AJ470" i="1"/>
  <c r="AL470" i="1"/>
  <c r="AN470" i="1"/>
  <c r="X471" i="1"/>
  <c r="AA471" i="1"/>
  <c r="AB471" i="1"/>
  <c r="AC471" i="1"/>
  <c r="AD471" i="1"/>
  <c r="AG471" i="1"/>
  <c r="AH471" i="1"/>
  <c r="AI471" i="1"/>
  <c r="AJ471" i="1"/>
  <c r="AL471" i="1"/>
  <c r="AN471" i="1"/>
  <c r="X472" i="1"/>
  <c r="Y472" i="1" s="1"/>
  <c r="AA472" i="1"/>
  <c r="AB472" i="1"/>
  <c r="AC472" i="1"/>
  <c r="AD472" i="1"/>
  <c r="AG472" i="1"/>
  <c r="AH472" i="1"/>
  <c r="AI472" i="1"/>
  <c r="AJ472" i="1"/>
  <c r="AL472" i="1"/>
  <c r="AN472" i="1"/>
  <c r="X473" i="1"/>
  <c r="Z473" i="1" s="1"/>
  <c r="AA473" i="1"/>
  <c r="AB473" i="1"/>
  <c r="AC473" i="1"/>
  <c r="AD473" i="1"/>
  <c r="AG473" i="1"/>
  <c r="AH473" i="1"/>
  <c r="AI473" i="1"/>
  <c r="AJ473" i="1"/>
  <c r="AL473" i="1"/>
  <c r="AN473" i="1"/>
  <c r="X474" i="1"/>
  <c r="Z474" i="1" s="1"/>
  <c r="AA474" i="1"/>
  <c r="AB474" i="1"/>
  <c r="AC474" i="1"/>
  <c r="AD474" i="1"/>
  <c r="AG474" i="1"/>
  <c r="AH474" i="1"/>
  <c r="AI474" i="1"/>
  <c r="AJ474" i="1"/>
  <c r="AL474" i="1"/>
  <c r="AN474" i="1"/>
  <c r="X475" i="1"/>
  <c r="Y475" i="1" s="1"/>
  <c r="AA475" i="1"/>
  <c r="AB475" i="1"/>
  <c r="AC475" i="1"/>
  <c r="AD475" i="1"/>
  <c r="AG475" i="1"/>
  <c r="AH475" i="1"/>
  <c r="AI475" i="1"/>
  <c r="AJ475" i="1"/>
  <c r="AL475" i="1"/>
  <c r="AN475" i="1"/>
  <c r="X476" i="1"/>
  <c r="Y476" i="1" s="1"/>
  <c r="AA476" i="1"/>
  <c r="AB476" i="1"/>
  <c r="AC476" i="1"/>
  <c r="AD476" i="1"/>
  <c r="AG476" i="1"/>
  <c r="AH476" i="1"/>
  <c r="AI476" i="1"/>
  <c r="AJ476" i="1"/>
  <c r="AL476" i="1"/>
  <c r="AN476" i="1"/>
  <c r="X477" i="1"/>
  <c r="Z477" i="1" s="1"/>
  <c r="AA477" i="1"/>
  <c r="AB477" i="1"/>
  <c r="AC477" i="1"/>
  <c r="AD477" i="1"/>
  <c r="AG477" i="1"/>
  <c r="AH477" i="1"/>
  <c r="AI477" i="1"/>
  <c r="AJ477" i="1"/>
  <c r="AL477" i="1"/>
  <c r="AN477" i="1"/>
  <c r="X478" i="1"/>
  <c r="AA478" i="1"/>
  <c r="AB478" i="1"/>
  <c r="AC478" i="1"/>
  <c r="AD478" i="1"/>
  <c r="AG478" i="1"/>
  <c r="AH478" i="1"/>
  <c r="AI478" i="1"/>
  <c r="AJ478" i="1"/>
  <c r="AL478" i="1"/>
  <c r="AN478" i="1"/>
  <c r="X479" i="1"/>
  <c r="Z479" i="1" s="1"/>
  <c r="AA479" i="1"/>
  <c r="AB479" i="1"/>
  <c r="AC479" i="1"/>
  <c r="AD479" i="1"/>
  <c r="AG479" i="1"/>
  <c r="AH479" i="1"/>
  <c r="AI479" i="1"/>
  <c r="AJ479" i="1"/>
  <c r="AL479" i="1"/>
  <c r="AN479" i="1"/>
  <c r="X480" i="1"/>
  <c r="Z480" i="1" s="1"/>
  <c r="AA480" i="1"/>
  <c r="AB480" i="1"/>
  <c r="AC480" i="1"/>
  <c r="AD480" i="1"/>
  <c r="AG480" i="1"/>
  <c r="AH480" i="1"/>
  <c r="AI480" i="1"/>
  <c r="AJ480" i="1"/>
  <c r="AL480" i="1"/>
  <c r="AN480" i="1"/>
  <c r="X481" i="1"/>
  <c r="Z481" i="1" s="1"/>
  <c r="AA481" i="1"/>
  <c r="AB481" i="1"/>
  <c r="AC481" i="1"/>
  <c r="AD481" i="1"/>
  <c r="AG481" i="1"/>
  <c r="AH481" i="1"/>
  <c r="AI481" i="1"/>
  <c r="AJ481" i="1"/>
  <c r="AL481" i="1"/>
  <c r="AN481" i="1"/>
  <c r="X482" i="1"/>
  <c r="Y482" i="1" s="1"/>
  <c r="AA482" i="1"/>
  <c r="AB482" i="1"/>
  <c r="AC482" i="1"/>
  <c r="AD482" i="1"/>
  <c r="AG482" i="1"/>
  <c r="AH482" i="1"/>
  <c r="AI482" i="1"/>
  <c r="AJ482" i="1"/>
  <c r="AL482" i="1"/>
  <c r="AN482" i="1"/>
  <c r="X483" i="1"/>
  <c r="Y483" i="1" s="1"/>
  <c r="AA483" i="1"/>
  <c r="AB483" i="1"/>
  <c r="AC483" i="1"/>
  <c r="AD483" i="1"/>
  <c r="AG483" i="1"/>
  <c r="AH483" i="1"/>
  <c r="AI483" i="1"/>
  <c r="AJ483" i="1"/>
  <c r="AL483" i="1"/>
  <c r="AN483" i="1"/>
  <c r="X484" i="1"/>
  <c r="Y484" i="1" s="1"/>
  <c r="AA484" i="1"/>
  <c r="AB484" i="1"/>
  <c r="AC484" i="1"/>
  <c r="AD484" i="1"/>
  <c r="AG484" i="1"/>
  <c r="AH484" i="1"/>
  <c r="AI484" i="1"/>
  <c r="AJ484" i="1"/>
  <c r="AL484" i="1"/>
  <c r="AN484" i="1"/>
  <c r="X485" i="1"/>
  <c r="AA485" i="1"/>
  <c r="AB485" i="1"/>
  <c r="AC485" i="1"/>
  <c r="AD485" i="1"/>
  <c r="AG485" i="1"/>
  <c r="AH485" i="1"/>
  <c r="AI485" i="1"/>
  <c r="AJ485" i="1"/>
  <c r="AL485" i="1"/>
  <c r="AN485" i="1"/>
  <c r="X486" i="1"/>
  <c r="Y486" i="1" s="1"/>
  <c r="AA486" i="1"/>
  <c r="AB486" i="1"/>
  <c r="AC486" i="1"/>
  <c r="AD486" i="1"/>
  <c r="AG486" i="1"/>
  <c r="AH486" i="1"/>
  <c r="AI486" i="1"/>
  <c r="AJ486" i="1"/>
  <c r="AL486" i="1"/>
  <c r="AN486" i="1"/>
  <c r="X487" i="1"/>
  <c r="Y487" i="1" s="1"/>
  <c r="AA487" i="1"/>
  <c r="AB487" i="1"/>
  <c r="AC487" i="1"/>
  <c r="AD487" i="1"/>
  <c r="AG487" i="1"/>
  <c r="AH487" i="1"/>
  <c r="AI487" i="1"/>
  <c r="AJ487" i="1"/>
  <c r="AL487" i="1"/>
  <c r="AN487" i="1"/>
  <c r="X488" i="1"/>
  <c r="Z488" i="1" s="1"/>
  <c r="AA488" i="1"/>
  <c r="AB488" i="1"/>
  <c r="AC488" i="1"/>
  <c r="AD488" i="1"/>
  <c r="AG488" i="1"/>
  <c r="AH488" i="1"/>
  <c r="AI488" i="1"/>
  <c r="AJ488" i="1"/>
  <c r="AL488" i="1"/>
  <c r="AN488" i="1"/>
  <c r="X489" i="1"/>
  <c r="AA489" i="1"/>
  <c r="AB489" i="1"/>
  <c r="AC489" i="1"/>
  <c r="AD489" i="1"/>
  <c r="AG489" i="1"/>
  <c r="AH489" i="1"/>
  <c r="AI489" i="1"/>
  <c r="AJ489" i="1"/>
  <c r="AL489" i="1"/>
  <c r="AN489" i="1"/>
  <c r="X490" i="1"/>
  <c r="Z490" i="1" s="1"/>
  <c r="AA490" i="1"/>
  <c r="AB490" i="1"/>
  <c r="AC490" i="1"/>
  <c r="AD490" i="1"/>
  <c r="AG490" i="1"/>
  <c r="AH490" i="1"/>
  <c r="AI490" i="1"/>
  <c r="AJ490" i="1"/>
  <c r="AL490" i="1"/>
  <c r="AN490" i="1"/>
  <c r="X491" i="1"/>
  <c r="AA491" i="1"/>
  <c r="AB491" i="1"/>
  <c r="AC491" i="1"/>
  <c r="AD491" i="1"/>
  <c r="AG491" i="1"/>
  <c r="AH491" i="1"/>
  <c r="AI491" i="1"/>
  <c r="AJ491" i="1"/>
  <c r="AL491" i="1"/>
  <c r="AN491" i="1"/>
  <c r="X492" i="1"/>
  <c r="Y492" i="1" s="1"/>
  <c r="AA492" i="1"/>
  <c r="AB492" i="1"/>
  <c r="AC492" i="1"/>
  <c r="AD492" i="1"/>
  <c r="AG492" i="1"/>
  <c r="AH492" i="1"/>
  <c r="AI492" i="1"/>
  <c r="AJ492" i="1"/>
  <c r="AL492" i="1"/>
  <c r="AN492" i="1"/>
  <c r="X493" i="1"/>
  <c r="Z493" i="1" s="1"/>
  <c r="AA493" i="1"/>
  <c r="AB493" i="1"/>
  <c r="AC493" i="1"/>
  <c r="AD493" i="1"/>
  <c r="AG493" i="1"/>
  <c r="AH493" i="1"/>
  <c r="AI493" i="1"/>
  <c r="AJ493" i="1"/>
  <c r="AL493" i="1"/>
  <c r="AN493" i="1"/>
  <c r="X494" i="1"/>
  <c r="Z494" i="1" s="1"/>
  <c r="AA494" i="1"/>
  <c r="AB494" i="1"/>
  <c r="AC494" i="1"/>
  <c r="AD494" i="1"/>
  <c r="AG494" i="1"/>
  <c r="AH494" i="1"/>
  <c r="AI494" i="1"/>
  <c r="AJ494" i="1"/>
  <c r="AL494" i="1"/>
  <c r="AN494" i="1"/>
  <c r="X495" i="1"/>
  <c r="Z495" i="1" s="1"/>
  <c r="AA495" i="1"/>
  <c r="AB495" i="1"/>
  <c r="AC495" i="1"/>
  <c r="AD495" i="1"/>
  <c r="AG495" i="1"/>
  <c r="AH495" i="1"/>
  <c r="AI495" i="1"/>
  <c r="AJ495" i="1"/>
  <c r="AL495" i="1"/>
  <c r="AN495" i="1"/>
  <c r="X496" i="1"/>
  <c r="Y496" i="1" s="1"/>
  <c r="AA496" i="1"/>
  <c r="AB496" i="1"/>
  <c r="AC496" i="1"/>
  <c r="AD496" i="1"/>
  <c r="AG496" i="1"/>
  <c r="AH496" i="1"/>
  <c r="AI496" i="1"/>
  <c r="AJ496" i="1"/>
  <c r="AL496" i="1"/>
  <c r="AN496" i="1"/>
  <c r="X497" i="1"/>
  <c r="Z497" i="1" s="1"/>
  <c r="AA497" i="1"/>
  <c r="AB497" i="1"/>
  <c r="AC497" i="1"/>
  <c r="AD497" i="1"/>
  <c r="AG497" i="1"/>
  <c r="AH497" i="1"/>
  <c r="AI497" i="1"/>
  <c r="AJ497" i="1"/>
  <c r="AL497" i="1"/>
  <c r="AN497" i="1"/>
  <c r="X498" i="1"/>
  <c r="Z498" i="1" s="1"/>
  <c r="AA498" i="1"/>
  <c r="AB498" i="1"/>
  <c r="AC498" i="1"/>
  <c r="AD498" i="1"/>
  <c r="AG498" i="1"/>
  <c r="AH498" i="1"/>
  <c r="AI498" i="1"/>
  <c r="AJ498" i="1"/>
  <c r="AL498" i="1"/>
  <c r="AN498" i="1"/>
  <c r="X499" i="1"/>
  <c r="Z499" i="1" s="1"/>
  <c r="AA499" i="1"/>
  <c r="AB499" i="1"/>
  <c r="AC499" i="1"/>
  <c r="AD499" i="1"/>
  <c r="AG499" i="1"/>
  <c r="AH499" i="1"/>
  <c r="AI499" i="1"/>
  <c r="AJ499" i="1"/>
  <c r="AL499" i="1"/>
  <c r="AN499" i="1"/>
  <c r="X500" i="1"/>
  <c r="Y500" i="1" s="1"/>
  <c r="AA500" i="1"/>
  <c r="AB500" i="1"/>
  <c r="AC500" i="1"/>
  <c r="AD500" i="1"/>
  <c r="AG500" i="1"/>
  <c r="AH500" i="1"/>
  <c r="AI500" i="1"/>
  <c r="AJ500" i="1"/>
  <c r="AL500" i="1"/>
  <c r="AN500" i="1"/>
  <c r="X501" i="1"/>
  <c r="Z501" i="1" s="1"/>
  <c r="AA501" i="1"/>
  <c r="AB501" i="1"/>
  <c r="AC501" i="1"/>
  <c r="AD501" i="1"/>
  <c r="AG501" i="1"/>
  <c r="AH501" i="1"/>
  <c r="AJ501" i="1"/>
  <c r="AL501" i="1"/>
  <c r="AN501" i="1"/>
  <c r="X502" i="1"/>
  <c r="Z502" i="1" s="1"/>
  <c r="AA502" i="1"/>
  <c r="AB502" i="1"/>
  <c r="AC502" i="1"/>
  <c r="AD502" i="1"/>
  <c r="AG502" i="1"/>
  <c r="AI502" i="1"/>
  <c r="AJ502" i="1"/>
  <c r="AL502" i="1"/>
  <c r="AN502" i="1"/>
  <c r="X503" i="1"/>
  <c r="Y503" i="1" s="1"/>
  <c r="AA503" i="1"/>
  <c r="AB503" i="1"/>
  <c r="AC503" i="1"/>
  <c r="AD503" i="1"/>
  <c r="AG503" i="1"/>
  <c r="AJ503" i="1"/>
  <c r="AL503" i="1"/>
  <c r="AN503" i="1"/>
  <c r="U35" i="50"/>
  <c r="V35" i="50" s="1"/>
  <c r="X35" i="50"/>
  <c r="Y35" i="50"/>
  <c r="Z35" i="50"/>
  <c r="AA35" i="50"/>
  <c r="AB35" i="50"/>
  <c r="AC35" i="50"/>
  <c r="AD35" i="50"/>
  <c r="AF35" i="50"/>
  <c r="AG35" i="50"/>
  <c r="AH35" i="50"/>
  <c r="AI35" i="50"/>
  <c r="AJ35" i="50"/>
  <c r="AK35" i="50"/>
  <c r="AL35" i="50"/>
  <c r="AM35" i="50"/>
  <c r="U36" i="50"/>
  <c r="V36" i="50" s="1"/>
  <c r="X36" i="50"/>
  <c r="Y36" i="50"/>
  <c r="Z36" i="50"/>
  <c r="AA36" i="50"/>
  <c r="AB36" i="50"/>
  <c r="AC36" i="50"/>
  <c r="AD36" i="50"/>
  <c r="AF36" i="50"/>
  <c r="AG36" i="50"/>
  <c r="AH36" i="50"/>
  <c r="AI36" i="50"/>
  <c r="AJ36" i="50"/>
  <c r="AK36" i="50"/>
  <c r="AL36" i="50"/>
  <c r="AM36" i="50"/>
  <c r="U37" i="50"/>
  <c r="V37" i="50" s="1"/>
  <c r="X37" i="50"/>
  <c r="Y37" i="50"/>
  <c r="Z37" i="50"/>
  <c r="AA37" i="50"/>
  <c r="AB37" i="50"/>
  <c r="AC37" i="50"/>
  <c r="AD37" i="50"/>
  <c r="AF37" i="50"/>
  <c r="AG37" i="50"/>
  <c r="AH37" i="50"/>
  <c r="AI37" i="50"/>
  <c r="AJ37" i="50"/>
  <c r="AK37" i="50"/>
  <c r="AL37" i="50"/>
  <c r="AM37" i="50"/>
  <c r="U38" i="50"/>
  <c r="X38" i="50"/>
  <c r="Y38" i="50"/>
  <c r="Z38" i="50"/>
  <c r="AA38" i="50"/>
  <c r="AB38" i="50"/>
  <c r="AC38" i="50"/>
  <c r="AD38" i="50"/>
  <c r="AF38" i="50"/>
  <c r="AG38" i="50"/>
  <c r="AH38" i="50"/>
  <c r="AI38" i="50"/>
  <c r="AJ38" i="50"/>
  <c r="AK38" i="50"/>
  <c r="AL38" i="50"/>
  <c r="AM38" i="50"/>
  <c r="U39" i="50"/>
  <c r="V39" i="50" s="1"/>
  <c r="X39" i="50"/>
  <c r="Y39" i="50"/>
  <c r="Z39" i="50"/>
  <c r="AA39" i="50"/>
  <c r="AB39" i="50"/>
  <c r="AC39" i="50"/>
  <c r="AD39" i="50"/>
  <c r="AF39" i="50"/>
  <c r="AG39" i="50"/>
  <c r="AH39" i="50"/>
  <c r="AI39" i="50"/>
  <c r="AJ39" i="50"/>
  <c r="AK39" i="50"/>
  <c r="AL39" i="50"/>
  <c r="AM39" i="50"/>
  <c r="U40" i="50"/>
  <c r="V40" i="50" s="1"/>
  <c r="X40" i="50"/>
  <c r="Y40" i="50"/>
  <c r="Z40" i="50"/>
  <c r="AA40" i="50"/>
  <c r="AB40" i="50"/>
  <c r="AC40" i="50"/>
  <c r="AD40" i="50"/>
  <c r="AF40" i="50"/>
  <c r="AG40" i="50"/>
  <c r="AH40" i="50"/>
  <c r="AI40" i="50"/>
  <c r="AJ40" i="50"/>
  <c r="AK40" i="50"/>
  <c r="AL40" i="50"/>
  <c r="AM40" i="50"/>
  <c r="U41" i="50"/>
  <c r="W41" i="50" s="1"/>
  <c r="X41" i="50"/>
  <c r="Y41" i="50"/>
  <c r="Z41" i="50"/>
  <c r="AA41" i="50"/>
  <c r="AB41" i="50"/>
  <c r="AC41" i="50"/>
  <c r="AD41" i="50"/>
  <c r="AF41" i="50"/>
  <c r="AG41" i="50"/>
  <c r="AH41" i="50"/>
  <c r="AI41" i="50"/>
  <c r="AJ41" i="50"/>
  <c r="AK41" i="50"/>
  <c r="AL41" i="50"/>
  <c r="AM41" i="50"/>
  <c r="U42" i="50"/>
  <c r="X42" i="50"/>
  <c r="Y42" i="50"/>
  <c r="Z42" i="50"/>
  <c r="AA42" i="50"/>
  <c r="AB42" i="50"/>
  <c r="AC42" i="50"/>
  <c r="AD42" i="50"/>
  <c r="AF42" i="50"/>
  <c r="AG42" i="50"/>
  <c r="AH42" i="50"/>
  <c r="AI42" i="50"/>
  <c r="AJ42" i="50"/>
  <c r="AK42" i="50"/>
  <c r="AL42" i="50"/>
  <c r="AM42" i="50"/>
  <c r="U43" i="50"/>
  <c r="V43" i="50" s="1"/>
  <c r="X43" i="50"/>
  <c r="Y43" i="50"/>
  <c r="Z43" i="50"/>
  <c r="AA43" i="50"/>
  <c r="AB43" i="50"/>
  <c r="AC43" i="50"/>
  <c r="AD43" i="50"/>
  <c r="AF43" i="50"/>
  <c r="AG43" i="50"/>
  <c r="AH43" i="50"/>
  <c r="AI43" i="50"/>
  <c r="AJ43" i="50"/>
  <c r="AK43" i="50"/>
  <c r="AL43" i="50"/>
  <c r="AM43" i="50"/>
  <c r="U44" i="50"/>
  <c r="V44" i="50" s="1"/>
  <c r="X44" i="50"/>
  <c r="Y44" i="50"/>
  <c r="Z44" i="50"/>
  <c r="AA44" i="50"/>
  <c r="AB44" i="50"/>
  <c r="AC44" i="50"/>
  <c r="AD44" i="50"/>
  <c r="AF44" i="50"/>
  <c r="AG44" i="50"/>
  <c r="AH44" i="50"/>
  <c r="AI44" i="50"/>
  <c r="AJ44" i="50"/>
  <c r="AK44" i="50"/>
  <c r="AL44" i="50"/>
  <c r="AM44" i="50"/>
  <c r="U45" i="50"/>
  <c r="X45" i="50"/>
  <c r="Y45" i="50"/>
  <c r="Z45" i="50"/>
  <c r="AA45" i="50"/>
  <c r="AB45" i="50"/>
  <c r="AC45" i="50"/>
  <c r="AD45" i="50"/>
  <c r="AF45" i="50"/>
  <c r="AG45" i="50"/>
  <c r="AH45" i="50"/>
  <c r="AI45" i="50"/>
  <c r="AJ45" i="50"/>
  <c r="AK45" i="50"/>
  <c r="AL45" i="50"/>
  <c r="AM45" i="50"/>
  <c r="U46" i="50"/>
  <c r="X46" i="50"/>
  <c r="Y46" i="50"/>
  <c r="Z46" i="50"/>
  <c r="AA46" i="50"/>
  <c r="AB46" i="50"/>
  <c r="AC46" i="50"/>
  <c r="AD46" i="50"/>
  <c r="AF46" i="50"/>
  <c r="AG46" i="50"/>
  <c r="AH46" i="50"/>
  <c r="AI46" i="50"/>
  <c r="AJ46" i="50"/>
  <c r="AK46" i="50"/>
  <c r="AL46" i="50"/>
  <c r="AM46" i="50"/>
  <c r="U47" i="50"/>
  <c r="V47" i="50" s="1"/>
  <c r="X47" i="50"/>
  <c r="Y47" i="50"/>
  <c r="Z47" i="50"/>
  <c r="AA47" i="50"/>
  <c r="AB47" i="50"/>
  <c r="AC47" i="50"/>
  <c r="AD47" i="50"/>
  <c r="AF47" i="50"/>
  <c r="AG47" i="50"/>
  <c r="AH47" i="50"/>
  <c r="AI47" i="50"/>
  <c r="AJ47" i="50"/>
  <c r="AK47" i="50"/>
  <c r="AL47" i="50"/>
  <c r="AM47" i="50"/>
  <c r="U48" i="50"/>
  <c r="W48" i="50" s="1"/>
  <c r="X48" i="50"/>
  <c r="Y48" i="50"/>
  <c r="Z48" i="50"/>
  <c r="AA48" i="50"/>
  <c r="AB48" i="50"/>
  <c r="AC48" i="50"/>
  <c r="AD48" i="50"/>
  <c r="AF48" i="50"/>
  <c r="AG48" i="50"/>
  <c r="AH48" i="50"/>
  <c r="AI48" i="50"/>
  <c r="AJ48" i="50"/>
  <c r="AK48" i="50"/>
  <c r="AL48" i="50"/>
  <c r="AM48" i="50"/>
  <c r="U49" i="50"/>
  <c r="V49" i="50" s="1"/>
  <c r="X49" i="50"/>
  <c r="Y49" i="50"/>
  <c r="Z49" i="50"/>
  <c r="AA49" i="50"/>
  <c r="AB49" i="50"/>
  <c r="AC49" i="50"/>
  <c r="AD49" i="50"/>
  <c r="AF49" i="50"/>
  <c r="AG49" i="50"/>
  <c r="AH49" i="50"/>
  <c r="AI49" i="50"/>
  <c r="AJ49" i="50"/>
  <c r="AK49" i="50"/>
  <c r="AL49" i="50"/>
  <c r="AM49" i="50"/>
  <c r="U50" i="50"/>
  <c r="W50" i="50" s="1"/>
  <c r="X50" i="50"/>
  <c r="Y50" i="50"/>
  <c r="Z50" i="50"/>
  <c r="AA50" i="50"/>
  <c r="AB50" i="50"/>
  <c r="AC50" i="50"/>
  <c r="AD50" i="50"/>
  <c r="AF50" i="50"/>
  <c r="AG50" i="50"/>
  <c r="AH50" i="50"/>
  <c r="AI50" i="50"/>
  <c r="AJ50" i="50"/>
  <c r="AK50" i="50"/>
  <c r="AL50" i="50"/>
  <c r="AM50" i="50"/>
  <c r="U51" i="50"/>
  <c r="V51" i="50" s="1"/>
  <c r="X51" i="50"/>
  <c r="Y51" i="50"/>
  <c r="Z51" i="50"/>
  <c r="AA51" i="50"/>
  <c r="AB51" i="50"/>
  <c r="AC51" i="50"/>
  <c r="AD51" i="50"/>
  <c r="AF51" i="50"/>
  <c r="AG51" i="50"/>
  <c r="AH51" i="50"/>
  <c r="AI51" i="50"/>
  <c r="AJ51" i="50"/>
  <c r="AK51" i="50"/>
  <c r="AL51" i="50"/>
  <c r="AM51" i="50"/>
  <c r="U52" i="50"/>
  <c r="V52" i="50" s="1"/>
  <c r="X52" i="50"/>
  <c r="Y52" i="50"/>
  <c r="Z52" i="50"/>
  <c r="AA52" i="50"/>
  <c r="AB52" i="50"/>
  <c r="AC52" i="50"/>
  <c r="AD52" i="50"/>
  <c r="AF52" i="50"/>
  <c r="AG52" i="50"/>
  <c r="AH52" i="50"/>
  <c r="AI52" i="50"/>
  <c r="AJ52" i="50"/>
  <c r="AK52" i="50"/>
  <c r="AL52" i="50"/>
  <c r="AM52" i="50"/>
  <c r="U53" i="50"/>
  <c r="V53" i="50" s="1"/>
  <c r="X53" i="50"/>
  <c r="Y53" i="50"/>
  <c r="Z53" i="50"/>
  <c r="AA53" i="50"/>
  <c r="AB53" i="50"/>
  <c r="AC53" i="50"/>
  <c r="AD53" i="50"/>
  <c r="AF53" i="50"/>
  <c r="AG53" i="50"/>
  <c r="AH53" i="50"/>
  <c r="AI53" i="50"/>
  <c r="AJ53" i="50"/>
  <c r="AK53" i="50"/>
  <c r="AL53" i="50"/>
  <c r="AM53" i="50"/>
  <c r="U54" i="50"/>
  <c r="W54" i="50" s="1"/>
  <c r="X54" i="50"/>
  <c r="Y54" i="50"/>
  <c r="Z54" i="50"/>
  <c r="AA54" i="50"/>
  <c r="AB54" i="50"/>
  <c r="AC54" i="50"/>
  <c r="AD54" i="50"/>
  <c r="AF54" i="50"/>
  <c r="AG54" i="50"/>
  <c r="AH54" i="50"/>
  <c r="AI54" i="50"/>
  <c r="AJ54" i="50"/>
  <c r="AK54" i="50"/>
  <c r="AL54" i="50"/>
  <c r="AM54" i="50"/>
  <c r="U55" i="50"/>
  <c r="V55" i="50" s="1"/>
  <c r="X55" i="50"/>
  <c r="Y55" i="50"/>
  <c r="Z55" i="50"/>
  <c r="AA55" i="50"/>
  <c r="AB55" i="50"/>
  <c r="AC55" i="50"/>
  <c r="AD55" i="50"/>
  <c r="AF55" i="50"/>
  <c r="AG55" i="50"/>
  <c r="AH55" i="50"/>
  <c r="AI55" i="50"/>
  <c r="AJ55" i="50"/>
  <c r="AK55" i="50"/>
  <c r="AL55" i="50"/>
  <c r="AM55" i="50"/>
  <c r="U56" i="50"/>
  <c r="V56" i="50" s="1"/>
  <c r="X56" i="50"/>
  <c r="Y56" i="50"/>
  <c r="Z56" i="50"/>
  <c r="AA56" i="50"/>
  <c r="AB56" i="50"/>
  <c r="AC56" i="50"/>
  <c r="AD56" i="50"/>
  <c r="AF56" i="50"/>
  <c r="AG56" i="50"/>
  <c r="AH56" i="50"/>
  <c r="AI56" i="50"/>
  <c r="AJ56" i="50"/>
  <c r="AK56" i="50"/>
  <c r="AL56" i="50"/>
  <c r="AM56" i="50"/>
  <c r="U57" i="50"/>
  <c r="W57" i="50" s="1"/>
  <c r="X57" i="50"/>
  <c r="Y57" i="50"/>
  <c r="Z57" i="50"/>
  <c r="AA57" i="50"/>
  <c r="AB57" i="50"/>
  <c r="AC57" i="50"/>
  <c r="AD57" i="50"/>
  <c r="AF57" i="50"/>
  <c r="AG57" i="50"/>
  <c r="AH57" i="50"/>
  <c r="AI57" i="50"/>
  <c r="AJ57" i="50"/>
  <c r="AK57" i="50"/>
  <c r="AL57" i="50"/>
  <c r="AM57" i="50"/>
  <c r="U58" i="50"/>
  <c r="X58" i="50"/>
  <c r="Y58" i="50"/>
  <c r="Z58" i="50"/>
  <c r="AA58" i="50"/>
  <c r="AB58" i="50"/>
  <c r="AC58" i="50"/>
  <c r="AD58" i="50"/>
  <c r="AF58" i="50"/>
  <c r="AG58" i="50"/>
  <c r="AH58" i="50"/>
  <c r="AI58" i="50"/>
  <c r="AJ58" i="50"/>
  <c r="AK58" i="50"/>
  <c r="AL58" i="50"/>
  <c r="AM58" i="50"/>
  <c r="U59" i="50"/>
  <c r="V59" i="50" s="1"/>
  <c r="X59" i="50"/>
  <c r="Y59" i="50"/>
  <c r="Z59" i="50"/>
  <c r="AA59" i="50"/>
  <c r="AB59" i="50"/>
  <c r="AC59" i="50"/>
  <c r="AD59" i="50"/>
  <c r="AF59" i="50"/>
  <c r="AG59" i="50"/>
  <c r="AH59" i="50"/>
  <c r="AI59" i="50"/>
  <c r="AJ59" i="50"/>
  <c r="AK59" i="50"/>
  <c r="AL59" i="50"/>
  <c r="AM59" i="50"/>
  <c r="U60" i="50"/>
  <c r="V60" i="50" s="1"/>
  <c r="X60" i="50"/>
  <c r="Y60" i="50"/>
  <c r="Z60" i="50"/>
  <c r="AA60" i="50"/>
  <c r="AB60" i="50"/>
  <c r="AC60" i="50"/>
  <c r="AD60" i="50"/>
  <c r="AF60" i="50"/>
  <c r="AG60" i="50"/>
  <c r="AH60" i="50"/>
  <c r="AI60" i="50"/>
  <c r="AJ60" i="50"/>
  <c r="AK60" i="50"/>
  <c r="AL60" i="50"/>
  <c r="AM60" i="50"/>
  <c r="U61" i="50"/>
  <c r="X61" i="50"/>
  <c r="Y61" i="50"/>
  <c r="Z61" i="50"/>
  <c r="AA61" i="50"/>
  <c r="AB61" i="50"/>
  <c r="AC61" i="50"/>
  <c r="AD61" i="50"/>
  <c r="AF61" i="50"/>
  <c r="AG61" i="50"/>
  <c r="AH61" i="50"/>
  <c r="AI61" i="50"/>
  <c r="AJ61" i="50"/>
  <c r="AK61" i="50"/>
  <c r="AL61" i="50"/>
  <c r="AM61" i="50"/>
  <c r="U62" i="50"/>
  <c r="X62" i="50"/>
  <c r="Y62" i="50"/>
  <c r="Z62" i="50"/>
  <c r="AA62" i="50"/>
  <c r="AB62" i="50"/>
  <c r="AC62" i="50"/>
  <c r="AD62" i="50"/>
  <c r="AF62" i="50"/>
  <c r="AG62" i="50"/>
  <c r="AH62" i="50"/>
  <c r="AI62" i="50"/>
  <c r="AJ62" i="50"/>
  <c r="AK62" i="50"/>
  <c r="AL62" i="50"/>
  <c r="AM62" i="50"/>
  <c r="U63" i="50"/>
  <c r="V63" i="50" s="1"/>
  <c r="X63" i="50"/>
  <c r="Y63" i="50"/>
  <c r="Z63" i="50"/>
  <c r="AA63" i="50"/>
  <c r="AB63" i="50"/>
  <c r="AC63" i="50"/>
  <c r="AD63" i="50"/>
  <c r="AF63" i="50"/>
  <c r="AG63" i="50"/>
  <c r="AH63" i="50"/>
  <c r="AI63" i="50"/>
  <c r="AJ63" i="50"/>
  <c r="AK63" i="50"/>
  <c r="AL63" i="50"/>
  <c r="AM63" i="50"/>
  <c r="U64" i="50"/>
  <c r="X64" i="50"/>
  <c r="Y64" i="50"/>
  <c r="Z64" i="50"/>
  <c r="AA64" i="50"/>
  <c r="AB64" i="50"/>
  <c r="AC64" i="50"/>
  <c r="AD64" i="50"/>
  <c r="AF64" i="50"/>
  <c r="AG64" i="50"/>
  <c r="AH64" i="50"/>
  <c r="AI64" i="50"/>
  <c r="AJ64" i="50"/>
  <c r="AK64" i="50"/>
  <c r="AL64" i="50"/>
  <c r="AM64" i="50"/>
  <c r="U65" i="50"/>
  <c r="X65" i="50"/>
  <c r="Y65" i="50"/>
  <c r="Z65" i="50"/>
  <c r="AA65" i="50"/>
  <c r="AB65" i="50"/>
  <c r="AC65" i="50"/>
  <c r="AD65" i="50"/>
  <c r="AF65" i="50"/>
  <c r="AG65" i="50"/>
  <c r="AH65" i="50"/>
  <c r="AI65" i="50"/>
  <c r="AJ65" i="50"/>
  <c r="AK65" i="50"/>
  <c r="AL65" i="50"/>
  <c r="AM65" i="50"/>
  <c r="U66" i="50"/>
  <c r="V66" i="50" s="1"/>
  <c r="X66" i="50"/>
  <c r="Y66" i="50"/>
  <c r="Z66" i="50"/>
  <c r="AA66" i="50"/>
  <c r="AB66" i="50"/>
  <c r="AC66" i="50"/>
  <c r="AD66" i="50"/>
  <c r="AF66" i="50"/>
  <c r="AG66" i="50"/>
  <c r="AH66" i="50"/>
  <c r="AI66" i="50"/>
  <c r="AJ66" i="50"/>
  <c r="AK66" i="50"/>
  <c r="AL66" i="50"/>
  <c r="AM66" i="50"/>
  <c r="U67" i="50"/>
  <c r="W67" i="50" s="1"/>
  <c r="X67" i="50"/>
  <c r="Y67" i="50"/>
  <c r="Z67" i="50"/>
  <c r="AA67" i="50"/>
  <c r="AB67" i="50"/>
  <c r="AC67" i="50"/>
  <c r="AD67" i="50"/>
  <c r="AF67" i="50"/>
  <c r="AG67" i="50"/>
  <c r="AH67" i="50"/>
  <c r="AI67" i="50"/>
  <c r="AJ67" i="50"/>
  <c r="AK67" i="50"/>
  <c r="AL67" i="50"/>
  <c r="AM67" i="50"/>
  <c r="U68" i="50"/>
  <c r="W68" i="50" s="1"/>
  <c r="X68" i="50"/>
  <c r="Y68" i="50"/>
  <c r="Z68" i="50"/>
  <c r="AA68" i="50"/>
  <c r="AB68" i="50"/>
  <c r="AC68" i="50"/>
  <c r="AD68" i="50"/>
  <c r="AF68" i="50"/>
  <c r="AG68" i="50"/>
  <c r="AH68" i="50"/>
  <c r="AI68" i="50"/>
  <c r="AJ68" i="50"/>
  <c r="AK68" i="50"/>
  <c r="AL68" i="50"/>
  <c r="AM68" i="50"/>
  <c r="U69" i="50"/>
  <c r="W69" i="50" s="1"/>
  <c r="X69" i="50"/>
  <c r="Y69" i="50"/>
  <c r="Z69" i="50"/>
  <c r="AA69" i="50"/>
  <c r="AB69" i="50"/>
  <c r="AC69" i="50"/>
  <c r="AD69" i="50"/>
  <c r="AF69" i="50"/>
  <c r="AG69" i="50"/>
  <c r="AH69" i="50"/>
  <c r="AI69" i="50"/>
  <c r="AJ69" i="50"/>
  <c r="AK69" i="50"/>
  <c r="AL69" i="50"/>
  <c r="AM69" i="50"/>
  <c r="U70" i="50"/>
  <c r="X70" i="50"/>
  <c r="Y70" i="50"/>
  <c r="Z70" i="50"/>
  <c r="AA70" i="50"/>
  <c r="AB70" i="50"/>
  <c r="AC70" i="50"/>
  <c r="AD70" i="50"/>
  <c r="AF70" i="50"/>
  <c r="AG70" i="50"/>
  <c r="AH70" i="50"/>
  <c r="AI70" i="50"/>
  <c r="AJ70" i="50"/>
  <c r="AK70" i="50"/>
  <c r="AL70" i="50"/>
  <c r="AM70" i="50"/>
  <c r="U71" i="50"/>
  <c r="X71" i="50"/>
  <c r="Y71" i="50"/>
  <c r="Z71" i="50"/>
  <c r="AA71" i="50"/>
  <c r="AB71" i="50"/>
  <c r="AC71" i="50"/>
  <c r="AD71" i="50"/>
  <c r="AF71" i="50"/>
  <c r="AG71" i="50"/>
  <c r="AH71" i="50"/>
  <c r="AI71" i="50"/>
  <c r="AJ71" i="50"/>
  <c r="AK71" i="50"/>
  <c r="AL71" i="50"/>
  <c r="AM71" i="50"/>
  <c r="U72" i="50"/>
  <c r="W72" i="50" s="1"/>
  <c r="X72" i="50"/>
  <c r="Y72" i="50"/>
  <c r="Z72" i="50"/>
  <c r="AA72" i="50"/>
  <c r="AB72" i="50"/>
  <c r="AC72" i="50"/>
  <c r="AD72" i="50"/>
  <c r="AF72" i="50"/>
  <c r="AG72" i="50"/>
  <c r="AH72" i="50"/>
  <c r="AI72" i="50"/>
  <c r="AJ72" i="50"/>
  <c r="AK72" i="50"/>
  <c r="AL72" i="50"/>
  <c r="AM72" i="50"/>
  <c r="U73" i="50"/>
  <c r="W73" i="50" s="1"/>
  <c r="X73" i="50"/>
  <c r="Y73" i="50"/>
  <c r="Z73" i="50"/>
  <c r="AA73" i="50"/>
  <c r="AB73" i="50"/>
  <c r="AC73" i="50"/>
  <c r="AD73" i="50"/>
  <c r="AF73" i="50"/>
  <c r="AG73" i="50"/>
  <c r="AH73" i="50"/>
  <c r="AI73" i="50"/>
  <c r="AJ73" i="50"/>
  <c r="AK73" i="50"/>
  <c r="AL73" i="50"/>
  <c r="AM73" i="50"/>
  <c r="U74" i="50"/>
  <c r="V74" i="50" s="1"/>
  <c r="X74" i="50"/>
  <c r="Y74" i="50"/>
  <c r="Z74" i="50"/>
  <c r="AA74" i="50"/>
  <c r="AB74" i="50"/>
  <c r="AC74" i="50"/>
  <c r="AD74" i="50"/>
  <c r="AF74" i="50"/>
  <c r="AG74" i="50"/>
  <c r="AH74" i="50"/>
  <c r="AI74" i="50"/>
  <c r="AJ74" i="50"/>
  <c r="AK74" i="50"/>
  <c r="AL74" i="50"/>
  <c r="AM74" i="50"/>
  <c r="U75" i="50"/>
  <c r="W75" i="50" s="1"/>
  <c r="X75" i="50"/>
  <c r="Y75" i="50"/>
  <c r="Z75" i="50"/>
  <c r="AA75" i="50"/>
  <c r="AB75" i="50"/>
  <c r="AC75" i="50"/>
  <c r="AD75" i="50"/>
  <c r="AF75" i="50"/>
  <c r="AG75" i="50"/>
  <c r="AH75" i="50"/>
  <c r="AI75" i="50"/>
  <c r="AJ75" i="50"/>
  <c r="AK75" i="50"/>
  <c r="AL75" i="50"/>
  <c r="AM75" i="50"/>
  <c r="U76" i="50"/>
  <c r="V76" i="50" s="1"/>
  <c r="X76" i="50"/>
  <c r="Y76" i="50"/>
  <c r="Z76" i="50"/>
  <c r="AA76" i="50"/>
  <c r="AB76" i="50"/>
  <c r="AC76" i="50"/>
  <c r="AD76" i="50"/>
  <c r="AF76" i="50"/>
  <c r="AG76" i="50"/>
  <c r="AH76" i="50"/>
  <c r="AI76" i="50"/>
  <c r="AJ76" i="50"/>
  <c r="AK76" i="50"/>
  <c r="AL76" i="50"/>
  <c r="AM76" i="50"/>
  <c r="U77" i="50"/>
  <c r="W77" i="50" s="1"/>
  <c r="X77" i="50"/>
  <c r="Y77" i="50"/>
  <c r="Z77" i="50"/>
  <c r="AA77" i="50"/>
  <c r="AB77" i="50"/>
  <c r="AC77" i="50"/>
  <c r="AD77" i="50"/>
  <c r="AF77" i="50"/>
  <c r="AG77" i="50"/>
  <c r="AH77" i="50"/>
  <c r="AI77" i="50"/>
  <c r="AJ77" i="50"/>
  <c r="AK77" i="50"/>
  <c r="AL77" i="50"/>
  <c r="AM77" i="50"/>
  <c r="U78" i="50"/>
  <c r="V78" i="50" s="1"/>
  <c r="X78" i="50"/>
  <c r="Y78" i="50"/>
  <c r="Z78" i="50"/>
  <c r="AA78" i="50"/>
  <c r="AB78" i="50"/>
  <c r="AC78" i="50"/>
  <c r="AD78" i="50"/>
  <c r="AF78" i="50"/>
  <c r="AG78" i="50"/>
  <c r="AH78" i="50"/>
  <c r="AI78" i="50"/>
  <c r="AJ78" i="50"/>
  <c r="AK78" i="50"/>
  <c r="AL78" i="50"/>
  <c r="AM78" i="50"/>
  <c r="U79" i="50"/>
  <c r="W79" i="50" s="1"/>
  <c r="X79" i="50"/>
  <c r="Y79" i="50"/>
  <c r="Z79" i="50"/>
  <c r="AA79" i="50"/>
  <c r="AB79" i="50"/>
  <c r="AC79" i="50"/>
  <c r="AD79" i="50"/>
  <c r="AF79" i="50"/>
  <c r="AG79" i="50"/>
  <c r="AH79" i="50"/>
  <c r="AI79" i="50"/>
  <c r="AJ79" i="50"/>
  <c r="AK79" i="50"/>
  <c r="AL79" i="50"/>
  <c r="AM79" i="50"/>
  <c r="U80" i="50"/>
  <c r="X80" i="50"/>
  <c r="Y80" i="50"/>
  <c r="Z80" i="50"/>
  <c r="AA80" i="50"/>
  <c r="AB80" i="50"/>
  <c r="AC80" i="50"/>
  <c r="AD80" i="50"/>
  <c r="AF80" i="50"/>
  <c r="AG80" i="50"/>
  <c r="AH80" i="50"/>
  <c r="AI80" i="50"/>
  <c r="AJ80" i="50"/>
  <c r="AK80" i="50"/>
  <c r="AL80" i="50"/>
  <c r="AM80" i="50"/>
  <c r="U81" i="50"/>
  <c r="V81" i="50" s="1"/>
  <c r="X81" i="50"/>
  <c r="Y81" i="50"/>
  <c r="Z81" i="50"/>
  <c r="AA81" i="50"/>
  <c r="AB81" i="50"/>
  <c r="AC81" i="50"/>
  <c r="AD81" i="50"/>
  <c r="AF81" i="50"/>
  <c r="AG81" i="50"/>
  <c r="AH81" i="50"/>
  <c r="AI81" i="50"/>
  <c r="AJ81" i="50"/>
  <c r="AK81" i="50"/>
  <c r="AL81" i="50"/>
  <c r="AM81" i="50"/>
  <c r="U82" i="50"/>
  <c r="V82" i="50" s="1"/>
  <c r="X82" i="50"/>
  <c r="Y82" i="50"/>
  <c r="Z82" i="50"/>
  <c r="AA82" i="50"/>
  <c r="AB82" i="50"/>
  <c r="AC82" i="50"/>
  <c r="AD82" i="50"/>
  <c r="AF82" i="50"/>
  <c r="AG82" i="50"/>
  <c r="AH82" i="50"/>
  <c r="AI82" i="50"/>
  <c r="AJ82" i="50"/>
  <c r="AK82" i="50"/>
  <c r="AL82" i="50"/>
  <c r="AM82" i="50"/>
  <c r="U83" i="50"/>
  <c r="X83" i="50"/>
  <c r="Y83" i="50"/>
  <c r="Z83" i="50"/>
  <c r="AA83" i="50"/>
  <c r="AB83" i="50"/>
  <c r="AC83" i="50"/>
  <c r="AD83" i="50"/>
  <c r="AF83" i="50"/>
  <c r="AG83" i="50"/>
  <c r="AH83" i="50"/>
  <c r="AI83" i="50"/>
  <c r="AJ83" i="50"/>
  <c r="AK83" i="50"/>
  <c r="AL83" i="50"/>
  <c r="AM83" i="50"/>
  <c r="U84" i="50"/>
  <c r="W84" i="50" s="1"/>
  <c r="X84" i="50"/>
  <c r="Y84" i="50"/>
  <c r="Z84" i="50"/>
  <c r="AA84" i="50"/>
  <c r="AB84" i="50"/>
  <c r="AC84" i="50"/>
  <c r="AD84" i="50"/>
  <c r="AF84" i="50"/>
  <c r="AG84" i="50"/>
  <c r="AH84" i="50"/>
  <c r="AI84" i="50"/>
  <c r="AJ84" i="50"/>
  <c r="AK84" i="50"/>
  <c r="AL84" i="50"/>
  <c r="AM84" i="50"/>
  <c r="U85" i="50"/>
  <c r="X85" i="50"/>
  <c r="Y85" i="50"/>
  <c r="Z85" i="50"/>
  <c r="AA85" i="50"/>
  <c r="AB85" i="50"/>
  <c r="AC85" i="50"/>
  <c r="AD85" i="50"/>
  <c r="AF85" i="50"/>
  <c r="AG85" i="50"/>
  <c r="AH85" i="50"/>
  <c r="AI85" i="50"/>
  <c r="AJ85" i="50"/>
  <c r="AK85" i="50"/>
  <c r="AL85" i="50"/>
  <c r="AM85" i="50"/>
  <c r="U86" i="50"/>
  <c r="V86" i="50" s="1"/>
  <c r="X86" i="50"/>
  <c r="Y86" i="50"/>
  <c r="Z86" i="50"/>
  <c r="AA86" i="50"/>
  <c r="AB86" i="50"/>
  <c r="AC86" i="50"/>
  <c r="AD86" i="50"/>
  <c r="AF86" i="50"/>
  <c r="AG86" i="50"/>
  <c r="AH86" i="50"/>
  <c r="AI86" i="50"/>
  <c r="AJ86" i="50"/>
  <c r="AK86" i="50"/>
  <c r="AL86" i="50"/>
  <c r="AM86" i="50"/>
  <c r="U87" i="50"/>
  <c r="W87" i="50" s="1"/>
  <c r="X87" i="50"/>
  <c r="Y87" i="50"/>
  <c r="Z87" i="50"/>
  <c r="AA87" i="50"/>
  <c r="AB87" i="50"/>
  <c r="AC87" i="50"/>
  <c r="AD87" i="50"/>
  <c r="AF87" i="50"/>
  <c r="AG87" i="50"/>
  <c r="AH87" i="50"/>
  <c r="AI87" i="50"/>
  <c r="AJ87" i="50"/>
  <c r="AK87" i="50"/>
  <c r="AL87" i="50"/>
  <c r="AM87" i="50"/>
  <c r="U88" i="50"/>
  <c r="V88" i="50" s="1"/>
  <c r="X88" i="50"/>
  <c r="Y88" i="50"/>
  <c r="Z88" i="50"/>
  <c r="AA88" i="50"/>
  <c r="AB88" i="50"/>
  <c r="AC88" i="50"/>
  <c r="AD88" i="50"/>
  <c r="AF88" i="50"/>
  <c r="AG88" i="50"/>
  <c r="AH88" i="50"/>
  <c r="AI88" i="50"/>
  <c r="AJ88" i="50"/>
  <c r="AK88" i="50"/>
  <c r="AL88" i="50"/>
  <c r="AM88" i="50"/>
  <c r="U89" i="50"/>
  <c r="V89" i="50" s="1"/>
  <c r="X89" i="50"/>
  <c r="Y89" i="50"/>
  <c r="Z89" i="50"/>
  <c r="AA89" i="50"/>
  <c r="AB89" i="50"/>
  <c r="AC89" i="50"/>
  <c r="AD89" i="50"/>
  <c r="AF89" i="50"/>
  <c r="AG89" i="50"/>
  <c r="AH89" i="50"/>
  <c r="AI89" i="50"/>
  <c r="AJ89" i="50"/>
  <c r="AK89" i="50"/>
  <c r="AL89" i="50"/>
  <c r="AM89" i="50"/>
  <c r="U90" i="50"/>
  <c r="V90" i="50" s="1"/>
  <c r="X90" i="50"/>
  <c r="Y90" i="50"/>
  <c r="Z90" i="50"/>
  <c r="AA90" i="50"/>
  <c r="AB90" i="50"/>
  <c r="AC90" i="50"/>
  <c r="AD90" i="50"/>
  <c r="AF90" i="50"/>
  <c r="AG90" i="50"/>
  <c r="AH90" i="50"/>
  <c r="AI90" i="50"/>
  <c r="AJ90" i="50"/>
  <c r="AK90" i="50"/>
  <c r="AL90" i="50"/>
  <c r="AM90" i="50"/>
  <c r="U91" i="50"/>
  <c r="V91" i="50" s="1"/>
  <c r="X91" i="50"/>
  <c r="Y91" i="50"/>
  <c r="Z91" i="50"/>
  <c r="AA91" i="50"/>
  <c r="AB91" i="50"/>
  <c r="AC91" i="50"/>
  <c r="AD91" i="50"/>
  <c r="AF91" i="50"/>
  <c r="AG91" i="50"/>
  <c r="AH91" i="50"/>
  <c r="AI91" i="50"/>
  <c r="AJ91" i="50"/>
  <c r="AK91" i="50"/>
  <c r="AL91" i="50"/>
  <c r="AM91" i="50"/>
  <c r="U92" i="50"/>
  <c r="V92" i="50" s="1"/>
  <c r="X92" i="50"/>
  <c r="Y92" i="50"/>
  <c r="Z92" i="50"/>
  <c r="AA92" i="50"/>
  <c r="AB92" i="50"/>
  <c r="AC92" i="50"/>
  <c r="AD92" i="50"/>
  <c r="AF92" i="50"/>
  <c r="AG92" i="50"/>
  <c r="AH92" i="50"/>
  <c r="AI92" i="50"/>
  <c r="AJ92" i="50"/>
  <c r="AK92" i="50"/>
  <c r="AL92" i="50"/>
  <c r="AM92" i="50"/>
  <c r="U93" i="50"/>
  <c r="W93" i="50" s="1"/>
  <c r="X93" i="50"/>
  <c r="Y93" i="50"/>
  <c r="Z93" i="50"/>
  <c r="AA93" i="50"/>
  <c r="AB93" i="50"/>
  <c r="AC93" i="50"/>
  <c r="AD93" i="50"/>
  <c r="AF93" i="50"/>
  <c r="AG93" i="50"/>
  <c r="AH93" i="50"/>
  <c r="AI93" i="50"/>
  <c r="AJ93" i="50"/>
  <c r="AK93" i="50"/>
  <c r="AL93" i="50"/>
  <c r="AM93" i="50"/>
  <c r="U94" i="50"/>
  <c r="V94" i="50" s="1"/>
  <c r="X94" i="50"/>
  <c r="Y94" i="50"/>
  <c r="Z94" i="50"/>
  <c r="AA94" i="50"/>
  <c r="AB94" i="50"/>
  <c r="AC94" i="50"/>
  <c r="AD94" i="50"/>
  <c r="AF94" i="50"/>
  <c r="AG94" i="50"/>
  <c r="AH94" i="50"/>
  <c r="AI94" i="50"/>
  <c r="AJ94" i="50"/>
  <c r="AK94" i="50"/>
  <c r="AL94" i="50"/>
  <c r="AM94" i="50"/>
  <c r="U95" i="50"/>
  <c r="V95" i="50" s="1"/>
  <c r="X95" i="50"/>
  <c r="Y95" i="50"/>
  <c r="Z95" i="50"/>
  <c r="AA95" i="50"/>
  <c r="AB95" i="50"/>
  <c r="AC95" i="50"/>
  <c r="AD95" i="50"/>
  <c r="AF95" i="50"/>
  <c r="AG95" i="50"/>
  <c r="AH95" i="50"/>
  <c r="AI95" i="50"/>
  <c r="AJ95" i="50"/>
  <c r="AK95" i="50"/>
  <c r="AL95" i="50"/>
  <c r="AM95" i="50"/>
  <c r="U96" i="50"/>
  <c r="W96" i="50" s="1"/>
  <c r="X96" i="50"/>
  <c r="Y96" i="50"/>
  <c r="Z96" i="50"/>
  <c r="AA96" i="50"/>
  <c r="AB96" i="50"/>
  <c r="AC96" i="50"/>
  <c r="AD96" i="50"/>
  <c r="AF96" i="50"/>
  <c r="AG96" i="50"/>
  <c r="AH96" i="50"/>
  <c r="AI96" i="50"/>
  <c r="AJ96" i="50"/>
  <c r="AK96" i="50"/>
  <c r="AL96" i="50"/>
  <c r="AM96" i="50"/>
  <c r="U97" i="50"/>
  <c r="V97" i="50" s="1"/>
  <c r="X97" i="50"/>
  <c r="Y97" i="50"/>
  <c r="Z97" i="50"/>
  <c r="AA97" i="50"/>
  <c r="AB97" i="50"/>
  <c r="AC97" i="50"/>
  <c r="AD97" i="50"/>
  <c r="AF97" i="50"/>
  <c r="AG97" i="50"/>
  <c r="AH97" i="50"/>
  <c r="AI97" i="50"/>
  <c r="AJ97" i="50"/>
  <c r="AK97" i="50"/>
  <c r="AL97" i="50"/>
  <c r="AM97" i="50"/>
  <c r="U98" i="50"/>
  <c r="V98" i="50" s="1"/>
  <c r="X98" i="50"/>
  <c r="Y98" i="50"/>
  <c r="Z98" i="50"/>
  <c r="AA98" i="50"/>
  <c r="AB98" i="50"/>
  <c r="AC98" i="50"/>
  <c r="AD98" i="50"/>
  <c r="AF98" i="50"/>
  <c r="AG98" i="50"/>
  <c r="AH98" i="50"/>
  <c r="AI98" i="50"/>
  <c r="AJ98" i="50"/>
  <c r="AK98" i="50"/>
  <c r="AL98" i="50"/>
  <c r="AM98" i="50"/>
  <c r="U99" i="50"/>
  <c r="X99" i="50"/>
  <c r="Y99" i="50"/>
  <c r="Z99" i="50"/>
  <c r="AA99" i="50"/>
  <c r="AB99" i="50"/>
  <c r="AC99" i="50"/>
  <c r="AD99" i="50"/>
  <c r="AF99" i="50"/>
  <c r="AG99" i="50"/>
  <c r="AH99" i="50"/>
  <c r="AI99" i="50"/>
  <c r="AJ99" i="50"/>
  <c r="AK99" i="50"/>
  <c r="AL99" i="50"/>
  <c r="AM99" i="50"/>
  <c r="U100" i="50"/>
  <c r="V100" i="50" s="1"/>
  <c r="X100" i="50"/>
  <c r="Y100" i="50"/>
  <c r="Z100" i="50"/>
  <c r="AA100" i="50"/>
  <c r="AB100" i="50"/>
  <c r="AC100" i="50"/>
  <c r="AD100" i="50"/>
  <c r="AF100" i="50"/>
  <c r="AG100" i="50"/>
  <c r="AH100" i="50"/>
  <c r="AI100" i="50"/>
  <c r="AJ100" i="50"/>
  <c r="AK100" i="50"/>
  <c r="AL100" i="50"/>
  <c r="AM100" i="50"/>
  <c r="U101" i="50"/>
  <c r="W101" i="50" s="1"/>
  <c r="X101" i="50"/>
  <c r="Y101" i="50"/>
  <c r="Z101" i="50"/>
  <c r="AA101" i="50"/>
  <c r="AB101" i="50"/>
  <c r="AC101" i="50"/>
  <c r="AD101" i="50"/>
  <c r="AF101" i="50"/>
  <c r="AG101" i="50"/>
  <c r="AH101" i="50"/>
  <c r="AI101" i="50"/>
  <c r="AJ101" i="50"/>
  <c r="AK101" i="50"/>
  <c r="AL101" i="50"/>
  <c r="AM101" i="50"/>
  <c r="U102" i="50"/>
  <c r="X102" i="50"/>
  <c r="Y102" i="50"/>
  <c r="Z102" i="50"/>
  <c r="AA102" i="50"/>
  <c r="AB102" i="50"/>
  <c r="AC102" i="50"/>
  <c r="AD102" i="50"/>
  <c r="AF102" i="50"/>
  <c r="AG102" i="50"/>
  <c r="AH102" i="50"/>
  <c r="AI102" i="50"/>
  <c r="AJ102" i="50"/>
  <c r="AK102" i="50"/>
  <c r="AL102" i="50"/>
  <c r="AM102" i="50"/>
  <c r="U103" i="50"/>
  <c r="V103" i="50" s="1"/>
  <c r="X103" i="50"/>
  <c r="Y103" i="50"/>
  <c r="Z103" i="50"/>
  <c r="AA103" i="50"/>
  <c r="AB103" i="50"/>
  <c r="AC103" i="50"/>
  <c r="AD103" i="50"/>
  <c r="AF103" i="50"/>
  <c r="AG103" i="50"/>
  <c r="AH103" i="50"/>
  <c r="AI103" i="50"/>
  <c r="AJ103" i="50"/>
  <c r="AK103" i="50"/>
  <c r="AL103" i="50"/>
  <c r="AM103" i="50"/>
  <c r="U104" i="50"/>
  <c r="W104" i="50" s="1"/>
  <c r="X104" i="50"/>
  <c r="Y104" i="50"/>
  <c r="Z104" i="50"/>
  <c r="AA104" i="50"/>
  <c r="AB104" i="50"/>
  <c r="AC104" i="50"/>
  <c r="AD104" i="50"/>
  <c r="AF104" i="50"/>
  <c r="AG104" i="50"/>
  <c r="AH104" i="50"/>
  <c r="AI104" i="50"/>
  <c r="AJ104" i="50"/>
  <c r="AK104" i="50"/>
  <c r="AL104" i="50"/>
  <c r="AM104" i="50"/>
  <c r="U105" i="50"/>
  <c r="X105" i="50"/>
  <c r="Y105" i="50"/>
  <c r="Z105" i="50"/>
  <c r="AA105" i="50"/>
  <c r="AB105" i="50"/>
  <c r="AC105" i="50"/>
  <c r="AD105" i="50"/>
  <c r="AF105" i="50"/>
  <c r="AG105" i="50"/>
  <c r="AH105" i="50"/>
  <c r="AI105" i="50"/>
  <c r="AJ105" i="50"/>
  <c r="AK105" i="50"/>
  <c r="AL105" i="50"/>
  <c r="AM105" i="50"/>
  <c r="U106" i="50"/>
  <c r="X106" i="50"/>
  <c r="Y106" i="50"/>
  <c r="Z106" i="50"/>
  <c r="AA106" i="50"/>
  <c r="AB106" i="50"/>
  <c r="AC106" i="50"/>
  <c r="AD106" i="50"/>
  <c r="AF106" i="50"/>
  <c r="AG106" i="50"/>
  <c r="AH106" i="50"/>
  <c r="AI106" i="50"/>
  <c r="AJ106" i="50"/>
  <c r="AK106" i="50"/>
  <c r="AL106" i="50"/>
  <c r="AM106" i="50"/>
  <c r="U107" i="50"/>
  <c r="X107" i="50"/>
  <c r="Y107" i="50"/>
  <c r="Z107" i="50"/>
  <c r="AA107" i="50"/>
  <c r="AB107" i="50"/>
  <c r="AC107" i="50"/>
  <c r="AD107" i="50"/>
  <c r="AF107" i="50"/>
  <c r="AG107" i="50"/>
  <c r="AH107" i="50"/>
  <c r="AI107" i="50"/>
  <c r="AJ107" i="50"/>
  <c r="AK107" i="50"/>
  <c r="AL107" i="50"/>
  <c r="AM107" i="50"/>
  <c r="U108" i="50"/>
  <c r="W108" i="50" s="1"/>
  <c r="X108" i="50"/>
  <c r="Y108" i="50"/>
  <c r="Z108" i="50"/>
  <c r="AA108" i="50"/>
  <c r="AB108" i="50"/>
  <c r="AC108" i="50"/>
  <c r="AD108" i="50"/>
  <c r="AF108" i="50"/>
  <c r="AG108" i="50"/>
  <c r="AH108" i="50"/>
  <c r="AI108" i="50"/>
  <c r="AJ108" i="50"/>
  <c r="AK108" i="50"/>
  <c r="AL108" i="50"/>
  <c r="AM108" i="50"/>
  <c r="U109" i="50"/>
  <c r="W109" i="50" s="1"/>
  <c r="X109" i="50"/>
  <c r="Y109" i="50"/>
  <c r="Z109" i="50"/>
  <c r="AA109" i="50"/>
  <c r="AB109" i="50"/>
  <c r="AC109" i="50"/>
  <c r="AD109" i="50"/>
  <c r="AF109" i="50"/>
  <c r="AG109" i="50"/>
  <c r="AH109" i="50"/>
  <c r="AI109" i="50"/>
  <c r="AJ109" i="50"/>
  <c r="AK109" i="50"/>
  <c r="AL109" i="50"/>
  <c r="AM109" i="50"/>
  <c r="U110" i="50"/>
  <c r="W110" i="50" s="1"/>
  <c r="X110" i="50"/>
  <c r="Y110" i="50"/>
  <c r="Z110" i="50"/>
  <c r="AA110" i="50"/>
  <c r="AB110" i="50"/>
  <c r="AC110" i="50"/>
  <c r="AD110" i="50"/>
  <c r="AF110" i="50"/>
  <c r="AG110" i="50"/>
  <c r="AH110" i="50"/>
  <c r="AI110" i="50"/>
  <c r="AJ110" i="50"/>
  <c r="AK110" i="50"/>
  <c r="AL110" i="50"/>
  <c r="AM110" i="50"/>
  <c r="U111" i="50"/>
  <c r="V111" i="50" s="1"/>
  <c r="X111" i="50"/>
  <c r="Y111" i="50"/>
  <c r="Z111" i="50"/>
  <c r="AA111" i="50"/>
  <c r="AB111" i="50"/>
  <c r="AC111" i="50"/>
  <c r="AD111" i="50"/>
  <c r="AF111" i="50"/>
  <c r="AG111" i="50"/>
  <c r="AH111" i="50"/>
  <c r="AI111" i="50"/>
  <c r="AJ111" i="50"/>
  <c r="AK111" i="50"/>
  <c r="AL111" i="50"/>
  <c r="AM111" i="50"/>
  <c r="U112" i="50"/>
  <c r="V112" i="50" s="1"/>
  <c r="X112" i="50"/>
  <c r="Y112" i="50"/>
  <c r="Z112" i="50"/>
  <c r="AA112" i="50"/>
  <c r="AB112" i="50"/>
  <c r="AC112" i="50"/>
  <c r="AD112" i="50"/>
  <c r="AF112" i="50"/>
  <c r="AG112" i="50"/>
  <c r="AH112" i="50"/>
  <c r="AI112" i="50"/>
  <c r="AJ112" i="50"/>
  <c r="AK112" i="50"/>
  <c r="AL112" i="50"/>
  <c r="AM112" i="50"/>
  <c r="U113" i="50"/>
  <c r="W113" i="50" s="1"/>
  <c r="X113" i="50"/>
  <c r="Y113" i="50"/>
  <c r="Z113" i="50"/>
  <c r="AA113" i="50"/>
  <c r="AB113" i="50"/>
  <c r="AC113" i="50"/>
  <c r="AD113" i="50"/>
  <c r="AF113" i="50"/>
  <c r="AG113" i="50"/>
  <c r="AH113" i="50"/>
  <c r="AI113" i="50"/>
  <c r="AJ113" i="50"/>
  <c r="AK113" i="50"/>
  <c r="AL113" i="50"/>
  <c r="AM113" i="50"/>
  <c r="U114" i="50"/>
  <c r="X114" i="50"/>
  <c r="Y114" i="50"/>
  <c r="Z114" i="50"/>
  <c r="AA114" i="50"/>
  <c r="AB114" i="50"/>
  <c r="AC114" i="50"/>
  <c r="AD114" i="50"/>
  <c r="AF114" i="50"/>
  <c r="AG114" i="50"/>
  <c r="AH114" i="50"/>
  <c r="AI114" i="50"/>
  <c r="AJ114" i="50"/>
  <c r="AK114" i="50"/>
  <c r="AL114" i="50"/>
  <c r="AM114" i="50"/>
  <c r="U115" i="50"/>
  <c r="V115" i="50" s="1"/>
  <c r="X115" i="50"/>
  <c r="Y115" i="50"/>
  <c r="Z115" i="50"/>
  <c r="AA115" i="50"/>
  <c r="AB115" i="50"/>
  <c r="AC115" i="50"/>
  <c r="AD115" i="50"/>
  <c r="AF115" i="50"/>
  <c r="AG115" i="50"/>
  <c r="AH115" i="50"/>
  <c r="AI115" i="50"/>
  <c r="AJ115" i="50"/>
  <c r="AK115" i="50"/>
  <c r="AL115" i="50"/>
  <c r="AM115" i="50"/>
  <c r="U116" i="50"/>
  <c r="V116" i="50" s="1"/>
  <c r="X116" i="50"/>
  <c r="Y116" i="50"/>
  <c r="Z116" i="50"/>
  <c r="AA116" i="50"/>
  <c r="AB116" i="50"/>
  <c r="AC116" i="50"/>
  <c r="AD116" i="50"/>
  <c r="AF116" i="50"/>
  <c r="AG116" i="50"/>
  <c r="AH116" i="50"/>
  <c r="AI116" i="50"/>
  <c r="AJ116" i="50"/>
  <c r="AK116" i="50"/>
  <c r="AL116" i="50"/>
  <c r="AM116" i="50"/>
  <c r="U117" i="50"/>
  <c r="V117" i="50" s="1"/>
  <c r="X117" i="50"/>
  <c r="Y117" i="50"/>
  <c r="Z117" i="50"/>
  <c r="AA117" i="50"/>
  <c r="AB117" i="50"/>
  <c r="AC117" i="50"/>
  <c r="AD117" i="50"/>
  <c r="AF117" i="50"/>
  <c r="AG117" i="50"/>
  <c r="AH117" i="50"/>
  <c r="AI117" i="50"/>
  <c r="AJ117" i="50"/>
  <c r="AK117" i="50"/>
  <c r="AL117" i="50"/>
  <c r="AM117" i="50"/>
  <c r="U118" i="50"/>
  <c r="W118" i="50" s="1"/>
  <c r="X118" i="50"/>
  <c r="Y118" i="50"/>
  <c r="Z118" i="50"/>
  <c r="AA118" i="50"/>
  <c r="AB118" i="50"/>
  <c r="AC118" i="50"/>
  <c r="AD118" i="50"/>
  <c r="AF118" i="50"/>
  <c r="AG118" i="50"/>
  <c r="AH118" i="50"/>
  <c r="AI118" i="50"/>
  <c r="AJ118" i="50"/>
  <c r="AK118" i="50"/>
  <c r="AL118" i="50"/>
  <c r="AM118" i="50"/>
  <c r="U119" i="50"/>
  <c r="W119" i="50" s="1"/>
  <c r="X119" i="50"/>
  <c r="Y119" i="50"/>
  <c r="Z119" i="50"/>
  <c r="AA119" i="50"/>
  <c r="AB119" i="50"/>
  <c r="AC119" i="50"/>
  <c r="AD119" i="50"/>
  <c r="AF119" i="50"/>
  <c r="AG119" i="50"/>
  <c r="AH119" i="50"/>
  <c r="AI119" i="50"/>
  <c r="AJ119" i="50"/>
  <c r="AK119" i="50"/>
  <c r="AL119" i="50"/>
  <c r="AM119" i="50"/>
  <c r="U120" i="50"/>
  <c r="V120" i="50" s="1"/>
  <c r="X120" i="50"/>
  <c r="Y120" i="50"/>
  <c r="Z120" i="50"/>
  <c r="AA120" i="50"/>
  <c r="AB120" i="50"/>
  <c r="AC120" i="50"/>
  <c r="AD120" i="50"/>
  <c r="AF120" i="50"/>
  <c r="AG120" i="50"/>
  <c r="AH120" i="50"/>
  <c r="AI120" i="50"/>
  <c r="AJ120" i="50"/>
  <c r="AK120" i="50"/>
  <c r="AL120" i="50"/>
  <c r="AM120" i="50"/>
  <c r="U121" i="50"/>
  <c r="V121" i="50" s="1"/>
  <c r="X121" i="50"/>
  <c r="Y121" i="50"/>
  <c r="Z121" i="50"/>
  <c r="AA121" i="50"/>
  <c r="AB121" i="50"/>
  <c r="AC121" i="50"/>
  <c r="AD121" i="50"/>
  <c r="AF121" i="50"/>
  <c r="AG121" i="50"/>
  <c r="AH121" i="50"/>
  <c r="AI121" i="50"/>
  <c r="AJ121" i="50"/>
  <c r="AK121" i="50"/>
  <c r="AL121" i="50"/>
  <c r="AM121" i="50"/>
  <c r="U122" i="50"/>
  <c r="V122" i="50" s="1"/>
  <c r="X122" i="50"/>
  <c r="Y122" i="50"/>
  <c r="Z122" i="50"/>
  <c r="AA122" i="50"/>
  <c r="AB122" i="50"/>
  <c r="AC122" i="50"/>
  <c r="AD122" i="50"/>
  <c r="AF122" i="50"/>
  <c r="AG122" i="50"/>
  <c r="AH122" i="50"/>
  <c r="AI122" i="50"/>
  <c r="AJ122" i="50"/>
  <c r="AK122" i="50"/>
  <c r="AL122" i="50"/>
  <c r="AM122" i="50"/>
  <c r="U123" i="50"/>
  <c r="X123" i="50"/>
  <c r="Y123" i="50"/>
  <c r="Z123" i="50"/>
  <c r="AA123" i="50"/>
  <c r="AB123" i="50"/>
  <c r="AC123" i="50"/>
  <c r="AD123" i="50"/>
  <c r="AF123" i="50"/>
  <c r="AG123" i="50"/>
  <c r="AH123" i="50"/>
  <c r="AI123" i="50"/>
  <c r="AJ123" i="50"/>
  <c r="AK123" i="50"/>
  <c r="AL123" i="50"/>
  <c r="AM123" i="50"/>
  <c r="U124" i="50"/>
  <c r="X124" i="50"/>
  <c r="Y124" i="50"/>
  <c r="Z124" i="50"/>
  <c r="AA124" i="50"/>
  <c r="AB124" i="50"/>
  <c r="AC124" i="50"/>
  <c r="AD124" i="50"/>
  <c r="AF124" i="50"/>
  <c r="AG124" i="50"/>
  <c r="AH124" i="50"/>
  <c r="AI124" i="50"/>
  <c r="AJ124" i="50"/>
  <c r="AK124" i="50"/>
  <c r="AL124" i="50"/>
  <c r="AM124" i="50"/>
  <c r="U125" i="50"/>
  <c r="V125" i="50" s="1"/>
  <c r="X125" i="50"/>
  <c r="Y125" i="50"/>
  <c r="Z125" i="50"/>
  <c r="AA125" i="50"/>
  <c r="AB125" i="50"/>
  <c r="AC125" i="50"/>
  <c r="AD125" i="50"/>
  <c r="AF125" i="50"/>
  <c r="AG125" i="50"/>
  <c r="AH125" i="50"/>
  <c r="AI125" i="50"/>
  <c r="AJ125" i="50"/>
  <c r="AK125" i="50"/>
  <c r="AL125" i="50"/>
  <c r="AM125" i="50"/>
  <c r="U126" i="50"/>
  <c r="W126" i="50" s="1"/>
  <c r="X126" i="50"/>
  <c r="Y126" i="50"/>
  <c r="Z126" i="50"/>
  <c r="AA126" i="50"/>
  <c r="AB126" i="50"/>
  <c r="AC126" i="50"/>
  <c r="AD126" i="50"/>
  <c r="AF126" i="50"/>
  <c r="AG126" i="50"/>
  <c r="AH126" i="50"/>
  <c r="AI126" i="50"/>
  <c r="AJ126" i="50"/>
  <c r="AK126" i="50"/>
  <c r="AL126" i="50"/>
  <c r="AM126" i="50"/>
  <c r="U127" i="50"/>
  <c r="W127" i="50" s="1"/>
  <c r="X127" i="50"/>
  <c r="Y127" i="50"/>
  <c r="Z127" i="50"/>
  <c r="AA127" i="50"/>
  <c r="AB127" i="50"/>
  <c r="AC127" i="50"/>
  <c r="AD127" i="50"/>
  <c r="AF127" i="50"/>
  <c r="AG127" i="50"/>
  <c r="AH127" i="50"/>
  <c r="AI127" i="50"/>
  <c r="AJ127" i="50"/>
  <c r="AK127" i="50"/>
  <c r="AL127" i="50"/>
  <c r="AM127" i="50"/>
  <c r="U128" i="50"/>
  <c r="X128" i="50"/>
  <c r="Y128" i="50"/>
  <c r="Z128" i="50"/>
  <c r="AA128" i="50"/>
  <c r="AB128" i="50"/>
  <c r="AC128" i="50"/>
  <c r="AD128" i="50"/>
  <c r="AF128" i="50"/>
  <c r="AG128" i="50"/>
  <c r="AH128" i="50"/>
  <c r="AI128" i="50"/>
  <c r="AJ128" i="50"/>
  <c r="AK128" i="50"/>
  <c r="AL128" i="50"/>
  <c r="AM128" i="50"/>
  <c r="U129" i="50"/>
  <c r="V129" i="50" s="1"/>
  <c r="X129" i="50"/>
  <c r="Y129" i="50"/>
  <c r="Z129" i="50"/>
  <c r="AA129" i="50"/>
  <c r="AB129" i="50"/>
  <c r="AC129" i="50"/>
  <c r="AD129" i="50"/>
  <c r="AF129" i="50"/>
  <c r="AG129" i="50"/>
  <c r="AH129" i="50"/>
  <c r="AI129" i="50"/>
  <c r="AJ129" i="50"/>
  <c r="AK129" i="50"/>
  <c r="AL129" i="50"/>
  <c r="AM129" i="50"/>
  <c r="U130" i="50"/>
  <c r="W130" i="50" s="1"/>
  <c r="X130" i="50"/>
  <c r="Y130" i="50"/>
  <c r="Z130" i="50"/>
  <c r="AA130" i="50"/>
  <c r="AB130" i="50"/>
  <c r="AC130" i="50"/>
  <c r="AD130" i="50"/>
  <c r="AF130" i="50"/>
  <c r="AG130" i="50"/>
  <c r="AH130" i="50"/>
  <c r="AI130" i="50"/>
  <c r="AJ130" i="50"/>
  <c r="AK130" i="50"/>
  <c r="AL130" i="50"/>
  <c r="AM130" i="50"/>
  <c r="U131" i="50"/>
  <c r="W131" i="50" s="1"/>
  <c r="X131" i="50"/>
  <c r="Y131" i="50"/>
  <c r="Z131" i="50"/>
  <c r="AA131" i="50"/>
  <c r="AB131" i="50"/>
  <c r="AC131" i="50"/>
  <c r="AD131" i="50"/>
  <c r="AF131" i="50"/>
  <c r="AG131" i="50"/>
  <c r="AH131" i="50"/>
  <c r="AI131" i="50"/>
  <c r="AJ131" i="50"/>
  <c r="AK131" i="50"/>
  <c r="AL131" i="50"/>
  <c r="AM131" i="50"/>
  <c r="U132" i="50"/>
  <c r="V132" i="50" s="1"/>
  <c r="X132" i="50"/>
  <c r="Y132" i="50"/>
  <c r="Z132" i="50"/>
  <c r="AA132" i="50"/>
  <c r="AB132" i="50"/>
  <c r="AC132" i="50"/>
  <c r="AD132" i="50"/>
  <c r="AF132" i="50"/>
  <c r="AG132" i="50"/>
  <c r="AH132" i="50"/>
  <c r="AI132" i="50"/>
  <c r="AJ132" i="50"/>
  <c r="AK132" i="50"/>
  <c r="AL132" i="50"/>
  <c r="AM132" i="50"/>
  <c r="U133" i="50"/>
  <c r="W133" i="50" s="1"/>
  <c r="X133" i="50"/>
  <c r="Y133" i="50"/>
  <c r="Z133" i="50"/>
  <c r="AA133" i="50"/>
  <c r="AB133" i="50"/>
  <c r="AC133" i="50"/>
  <c r="AD133" i="50"/>
  <c r="AF133" i="50"/>
  <c r="AG133" i="50"/>
  <c r="AH133" i="50"/>
  <c r="AI133" i="50"/>
  <c r="AJ133" i="50"/>
  <c r="AK133" i="50"/>
  <c r="AL133" i="50"/>
  <c r="AM133" i="50"/>
  <c r="U134" i="50"/>
  <c r="X134" i="50"/>
  <c r="Y134" i="50"/>
  <c r="Z134" i="50"/>
  <c r="AA134" i="50"/>
  <c r="AB134" i="50"/>
  <c r="AC134" i="50"/>
  <c r="AD134" i="50"/>
  <c r="AF134" i="50"/>
  <c r="AG134" i="50"/>
  <c r="AH134" i="50"/>
  <c r="AI134" i="50"/>
  <c r="AJ134" i="50"/>
  <c r="AK134" i="50"/>
  <c r="AL134" i="50"/>
  <c r="AM134" i="50"/>
  <c r="U135" i="50"/>
  <c r="X135" i="50"/>
  <c r="Y135" i="50"/>
  <c r="Z135" i="50"/>
  <c r="AA135" i="50"/>
  <c r="AB135" i="50"/>
  <c r="AC135" i="50"/>
  <c r="AD135" i="50"/>
  <c r="AF135" i="50"/>
  <c r="AG135" i="50"/>
  <c r="AH135" i="50"/>
  <c r="AI135" i="50"/>
  <c r="AJ135" i="50"/>
  <c r="AK135" i="50"/>
  <c r="AL135" i="50"/>
  <c r="AM135" i="50"/>
  <c r="U136" i="50"/>
  <c r="W136" i="50" s="1"/>
  <c r="X136" i="50"/>
  <c r="Y136" i="50"/>
  <c r="Z136" i="50"/>
  <c r="AA136" i="50"/>
  <c r="AB136" i="50"/>
  <c r="AC136" i="50"/>
  <c r="AD136" i="50"/>
  <c r="AF136" i="50"/>
  <c r="AG136" i="50"/>
  <c r="AH136" i="50"/>
  <c r="AI136" i="50"/>
  <c r="AJ136" i="50"/>
  <c r="AK136" i="50"/>
  <c r="AL136" i="50"/>
  <c r="AM136" i="50"/>
  <c r="U137" i="50"/>
  <c r="W137" i="50" s="1"/>
  <c r="X137" i="50"/>
  <c r="Y137" i="50"/>
  <c r="Z137" i="50"/>
  <c r="AA137" i="50"/>
  <c r="AB137" i="50"/>
  <c r="AC137" i="50"/>
  <c r="AD137" i="50"/>
  <c r="AF137" i="50"/>
  <c r="AG137" i="50"/>
  <c r="AH137" i="50"/>
  <c r="AI137" i="50"/>
  <c r="AJ137" i="50"/>
  <c r="AK137" i="50"/>
  <c r="AL137" i="50"/>
  <c r="AM137" i="50"/>
  <c r="U138" i="50"/>
  <c r="V138" i="50" s="1"/>
  <c r="X138" i="50"/>
  <c r="Y138" i="50"/>
  <c r="Z138" i="50"/>
  <c r="AA138" i="50"/>
  <c r="AB138" i="50"/>
  <c r="AC138" i="50"/>
  <c r="AD138" i="50"/>
  <c r="AF138" i="50"/>
  <c r="AG138" i="50"/>
  <c r="AH138" i="50"/>
  <c r="AI138" i="50"/>
  <c r="AJ138" i="50"/>
  <c r="AK138" i="50"/>
  <c r="AL138" i="50"/>
  <c r="AM138" i="50"/>
  <c r="U139" i="50"/>
  <c r="V139" i="50" s="1"/>
  <c r="X139" i="50"/>
  <c r="Y139" i="50"/>
  <c r="Z139" i="50"/>
  <c r="AA139" i="50"/>
  <c r="AB139" i="50"/>
  <c r="AC139" i="50"/>
  <c r="AD139" i="50"/>
  <c r="AF139" i="50"/>
  <c r="AG139" i="50"/>
  <c r="AH139" i="50"/>
  <c r="AI139" i="50"/>
  <c r="AJ139" i="50"/>
  <c r="AK139" i="50"/>
  <c r="AL139" i="50"/>
  <c r="AM139" i="50"/>
  <c r="U140" i="50"/>
  <c r="W140" i="50" s="1"/>
  <c r="X140" i="50"/>
  <c r="Y140" i="50"/>
  <c r="Z140" i="50"/>
  <c r="AA140" i="50"/>
  <c r="AB140" i="50"/>
  <c r="AC140" i="50"/>
  <c r="AD140" i="50"/>
  <c r="AF140" i="50"/>
  <c r="AG140" i="50"/>
  <c r="AH140" i="50"/>
  <c r="AI140" i="50"/>
  <c r="AJ140" i="50"/>
  <c r="AK140" i="50"/>
  <c r="AL140" i="50"/>
  <c r="AM140" i="50"/>
  <c r="U141" i="50"/>
  <c r="W141" i="50" s="1"/>
  <c r="X141" i="50"/>
  <c r="Y141" i="50"/>
  <c r="Z141" i="50"/>
  <c r="AA141" i="50"/>
  <c r="AB141" i="50"/>
  <c r="AC141" i="50"/>
  <c r="AD141" i="50"/>
  <c r="AF141" i="50"/>
  <c r="AG141" i="50"/>
  <c r="AH141" i="50"/>
  <c r="AI141" i="50"/>
  <c r="AJ141" i="50"/>
  <c r="AK141" i="50"/>
  <c r="AL141" i="50"/>
  <c r="AM141" i="50"/>
  <c r="U142" i="50"/>
  <c r="X142" i="50"/>
  <c r="Y142" i="50"/>
  <c r="Z142" i="50"/>
  <c r="AA142" i="50"/>
  <c r="AB142" i="50"/>
  <c r="AC142" i="50"/>
  <c r="AD142" i="50"/>
  <c r="AF142" i="50"/>
  <c r="AG142" i="50"/>
  <c r="AH142" i="50"/>
  <c r="AI142" i="50"/>
  <c r="AJ142" i="50"/>
  <c r="AK142" i="50"/>
  <c r="AL142" i="50"/>
  <c r="AM142" i="50"/>
  <c r="U143" i="50"/>
  <c r="V143" i="50" s="1"/>
  <c r="X143" i="50"/>
  <c r="Y143" i="50"/>
  <c r="Z143" i="50"/>
  <c r="AA143" i="50"/>
  <c r="AB143" i="50"/>
  <c r="AC143" i="50"/>
  <c r="AD143" i="50"/>
  <c r="AF143" i="50"/>
  <c r="AG143" i="50"/>
  <c r="AH143" i="50"/>
  <c r="AI143" i="50"/>
  <c r="AJ143" i="50"/>
  <c r="AK143" i="50"/>
  <c r="AL143" i="50"/>
  <c r="AM143" i="50"/>
  <c r="U144" i="50"/>
  <c r="W144" i="50" s="1"/>
  <c r="X144" i="50"/>
  <c r="Y144" i="50"/>
  <c r="Z144" i="50"/>
  <c r="AA144" i="50"/>
  <c r="AB144" i="50"/>
  <c r="AC144" i="50"/>
  <c r="AD144" i="50"/>
  <c r="AF144" i="50"/>
  <c r="AG144" i="50"/>
  <c r="AH144" i="50"/>
  <c r="AI144" i="50"/>
  <c r="AJ144" i="50"/>
  <c r="AK144" i="50"/>
  <c r="AL144" i="50"/>
  <c r="AM144" i="50"/>
  <c r="U145" i="50"/>
  <c r="W145" i="50" s="1"/>
  <c r="X145" i="50"/>
  <c r="Y145" i="50"/>
  <c r="Z145" i="50"/>
  <c r="AA145" i="50"/>
  <c r="AB145" i="50"/>
  <c r="AC145" i="50"/>
  <c r="AD145" i="50"/>
  <c r="AF145" i="50"/>
  <c r="AG145" i="50"/>
  <c r="AH145" i="50"/>
  <c r="AI145" i="50"/>
  <c r="AJ145" i="50"/>
  <c r="AK145" i="50"/>
  <c r="AL145" i="50"/>
  <c r="AM145" i="50"/>
  <c r="U146" i="50"/>
  <c r="W146" i="50" s="1"/>
  <c r="X146" i="50"/>
  <c r="Y146" i="50"/>
  <c r="Z146" i="50"/>
  <c r="AA146" i="50"/>
  <c r="AB146" i="50"/>
  <c r="AC146" i="50"/>
  <c r="AD146" i="50"/>
  <c r="AF146" i="50"/>
  <c r="AG146" i="50"/>
  <c r="AH146" i="50"/>
  <c r="AI146" i="50"/>
  <c r="AJ146" i="50"/>
  <c r="AK146" i="50"/>
  <c r="AL146" i="50"/>
  <c r="AM146" i="50"/>
  <c r="U147" i="50"/>
  <c r="V147" i="50" s="1"/>
  <c r="X147" i="50"/>
  <c r="Y147" i="50"/>
  <c r="Z147" i="50"/>
  <c r="AA147" i="50"/>
  <c r="AB147" i="50"/>
  <c r="AC147" i="50"/>
  <c r="AD147" i="50"/>
  <c r="AF147" i="50"/>
  <c r="AG147" i="50"/>
  <c r="AH147" i="50"/>
  <c r="AI147" i="50"/>
  <c r="AJ147" i="50"/>
  <c r="AK147" i="50"/>
  <c r="AL147" i="50"/>
  <c r="AM147" i="50"/>
  <c r="U148" i="50"/>
  <c r="W148" i="50" s="1"/>
  <c r="X148" i="50"/>
  <c r="Y148" i="50"/>
  <c r="Z148" i="50"/>
  <c r="AA148" i="50"/>
  <c r="AB148" i="50"/>
  <c r="AC148" i="50"/>
  <c r="AD148" i="50"/>
  <c r="AF148" i="50"/>
  <c r="AG148" i="50"/>
  <c r="AH148" i="50"/>
  <c r="AI148" i="50"/>
  <c r="AJ148" i="50"/>
  <c r="AK148" i="50"/>
  <c r="AL148" i="50"/>
  <c r="AM148" i="50"/>
  <c r="U149" i="50"/>
  <c r="W149" i="50" s="1"/>
  <c r="X149" i="50"/>
  <c r="Y149" i="50"/>
  <c r="Z149" i="50"/>
  <c r="AA149" i="50"/>
  <c r="AB149" i="50"/>
  <c r="AC149" i="50"/>
  <c r="AD149" i="50"/>
  <c r="AF149" i="50"/>
  <c r="AG149" i="50"/>
  <c r="AH149" i="50"/>
  <c r="AI149" i="50"/>
  <c r="AJ149" i="50"/>
  <c r="AK149" i="50"/>
  <c r="AL149" i="50"/>
  <c r="AM149" i="50"/>
  <c r="U150" i="50"/>
  <c r="V150" i="50" s="1"/>
  <c r="X150" i="50"/>
  <c r="Y150" i="50"/>
  <c r="Z150" i="50"/>
  <c r="AA150" i="50"/>
  <c r="AB150" i="50"/>
  <c r="AC150" i="50"/>
  <c r="AD150" i="50"/>
  <c r="AF150" i="50"/>
  <c r="AG150" i="50"/>
  <c r="AH150" i="50"/>
  <c r="AI150" i="50"/>
  <c r="AJ150" i="50"/>
  <c r="AK150" i="50"/>
  <c r="AL150" i="50"/>
  <c r="AM150" i="50"/>
  <c r="U151" i="50"/>
  <c r="X151" i="50"/>
  <c r="Y151" i="50"/>
  <c r="Z151" i="50"/>
  <c r="AA151" i="50"/>
  <c r="AB151" i="50"/>
  <c r="AC151" i="50"/>
  <c r="AD151" i="50"/>
  <c r="AF151" i="50"/>
  <c r="AG151" i="50"/>
  <c r="AH151" i="50"/>
  <c r="AI151" i="50"/>
  <c r="AJ151" i="50"/>
  <c r="AK151" i="50"/>
  <c r="AL151" i="50"/>
  <c r="AM151" i="50"/>
  <c r="U152" i="50"/>
  <c r="V152" i="50" s="1"/>
  <c r="X152" i="50"/>
  <c r="Y152" i="50"/>
  <c r="Z152" i="50"/>
  <c r="AA152" i="50"/>
  <c r="AB152" i="50"/>
  <c r="AC152" i="50"/>
  <c r="AD152" i="50"/>
  <c r="AF152" i="50"/>
  <c r="AG152" i="50"/>
  <c r="AH152" i="50"/>
  <c r="AI152" i="50"/>
  <c r="AJ152" i="50"/>
  <c r="AK152" i="50"/>
  <c r="AL152" i="50"/>
  <c r="AM152" i="50"/>
  <c r="U153" i="50"/>
  <c r="W153" i="50" s="1"/>
  <c r="X153" i="50"/>
  <c r="Y153" i="50"/>
  <c r="Z153" i="50"/>
  <c r="AA153" i="50"/>
  <c r="AB153" i="50"/>
  <c r="AC153" i="50"/>
  <c r="AD153" i="50"/>
  <c r="AF153" i="50"/>
  <c r="AG153" i="50"/>
  <c r="AH153" i="50"/>
  <c r="AI153" i="50"/>
  <c r="AJ153" i="50"/>
  <c r="AK153" i="50"/>
  <c r="AL153" i="50"/>
  <c r="AM153" i="50"/>
  <c r="U154" i="50"/>
  <c r="V154" i="50" s="1"/>
  <c r="X154" i="50"/>
  <c r="Y154" i="50"/>
  <c r="Z154" i="50"/>
  <c r="AA154" i="50"/>
  <c r="AB154" i="50"/>
  <c r="AC154" i="50"/>
  <c r="AD154" i="50"/>
  <c r="AF154" i="50"/>
  <c r="AG154" i="50"/>
  <c r="AH154" i="50"/>
  <c r="AI154" i="50"/>
  <c r="AJ154" i="50"/>
  <c r="AK154" i="50"/>
  <c r="AL154" i="50"/>
  <c r="AM154" i="50"/>
  <c r="U155" i="50"/>
  <c r="V155" i="50" s="1"/>
  <c r="X155" i="50"/>
  <c r="Y155" i="50"/>
  <c r="Z155" i="50"/>
  <c r="AA155" i="50"/>
  <c r="AB155" i="50"/>
  <c r="AC155" i="50"/>
  <c r="AD155" i="50"/>
  <c r="AF155" i="50"/>
  <c r="AG155" i="50"/>
  <c r="AH155" i="50"/>
  <c r="AI155" i="50"/>
  <c r="AJ155" i="50"/>
  <c r="AK155" i="50"/>
  <c r="AL155" i="50"/>
  <c r="AM155" i="50"/>
  <c r="U156" i="50"/>
  <c r="V156" i="50" s="1"/>
  <c r="X156" i="50"/>
  <c r="Y156" i="50"/>
  <c r="Z156" i="50"/>
  <c r="AA156" i="50"/>
  <c r="AB156" i="50"/>
  <c r="AC156" i="50"/>
  <c r="AD156" i="50"/>
  <c r="AF156" i="50"/>
  <c r="AG156" i="50"/>
  <c r="AH156" i="50"/>
  <c r="AI156" i="50"/>
  <c r="AJ156" i="50"/>
  <c r="AK156" i="50"/>
  <c r="AL156" i="50"/>
  <c r="AM156" i="50"/>
  <c r="U157" i="50"/>
  <c r="W157" i="50" s="1"/>
  <c r="X157" i="50"/>
  <c r="Y157" i="50"/>
  <c r="Z157" i="50"/>
  <c r="AA157" i="50"/>
  <c r="AB157" i="50"/>
  <c r="AC157" i="50"/>
  <c r="AD157" i="50"/>
  <c r="AF157" i="50"/>
  <c r="AG157" i="50"/>
  <c r="AH157" i="50"/>
  <c r="AI157" i="50"/>
  <c r="AJ157" i="50"/>
  <c r="AK157" i="50"/>
  <c r="AL157" i="50"/>
  <c r="AM157" i="50"/>
  <c r="U158" i="50"/>
  <c r="V158" i="50" s="1"/>
  <c r="X158" i="50"/>
  <c r="Y158" i="50"/>
  <c r="Z158" i="50"/>
  <c r="AA158" i="50"/>
  <c r="AB158" i="50"/>
  <c r="AC158" i="50"/>
  <c r="AD158" i="50"/>
  <c r="AF158" i="50"/>
  <c r="AG158" i="50"/>
  <c r="AH158" i="50"/>
  <c r="AI158" i="50"/>
  <c r="AJ158" i="50"/>
  <c r="AK158" i="50"/>
  <c r="AL158" i="50"/>
  <c r="AM158" i="50"/>
  <c r="U159" i="50"/>
  <c r="V159" i="50" s="1"/>
  <c r="X159" i="50"/>
  <c r="Y159" i="50"/>
  <c r="Z159" i="50"/>
  <c r="AA159" i="50"/>
  <c r="AB159" i="50"/>
  <c r="AC159" i="50"/>
  <c r="AD159" i="50"/>
  <c r="AF159" i="50"/>
  <c r="AG159" i="50"/>
  <c r="AH159" i="50"/>
  <c r="AI159" i="50"/>
  <c r="AJ159" i="50"/>
  <c r="AK159" i="50"/>
  <c r="AL159" i="50"/>
  <c r="AM159" i="50"/>
  <c r="U160" i="50"/>
  <c r="V160" i="50" s="1"/>
  <c r="X160" i="50"/>
  <c r="Y160" i="50"/>
  <c r="Z160" i="50"/>
  <c r="AA160" i="50"/>
  <c r="AB160" i="50"/>
  <c r="AC160" i="50"/>
  <c r="AD160" i="50"/>
  <c r="AF160" i="50"/>
  <c r="AG160" i="50"/>
  <c r="AH160" i="50"/>
  <c r="AI160" i="50"/>
  <c r="AJ160" i="50"/>
  <c r="AK160" i="50"/>
  <c r="AL160" i="50"/>
  <c r="AM160" i="50"/>
  <c r="U161" i="50"/>
  <c r="W161" i="50" s="1"/>
  <c r="X161" i="50"/>
  <c r="Y161" i="50"/>
  <c r="Z161" i="50"/>
  <c r="AA161" i="50"/>
  <c r="AB161" i="50"/>
  <c r="AC161" i="50"/>
  <c r="AD161" i="50"/>
  <c r="AF161" i="50"/>
  <c r="AG161" i="50"/>
  <c r="AH161" i="50"/>
  <c r="AI161" i="50"/>
  <c r="AJ161" i="50"/>
  <c r="AK161" i="50"/>
  <c r="AL161" i="50"/>
  <c r="AM161" i="50"/>
  <c r="U162" i="50"/>
  <c r="W162" i="50" s="1"/>
  <c r="X162" i="50"/>
  <c r="Y162" i="50"/>
  <c r="Z162" i="50"/>
  <c r="AA162" i="50"/>
  <c r="AB162" i="50"/>
  <c r="AC162" i="50"/>
  <c r="AD162" i="50"/>
  <c r="AF162" i="50"/>
  <c r="AG162" i="50"/>
  <c r="AH162" i="50"/>
  <c r="AI162" i="50"/>
  <c r="AJ162" i="50"/>
  <c r="AK162" i="50"/>
  <c r="AL162" i="50"/>
  <c r="AM162" i="50"/>
  <c r="U163" i="50"/>
  <c r="X163" i="50"/>
  <c r="Y163" i="50"/>
  <c r="Z163" i="50"/>
  <c r="AA163" i="50"/>
  <c r="AB163" i="50"/>
  <c r="AC163" i="50"/>
  <c r="AD163" i="50"/>
  <c r="AF163" i="50"/>
  <c r="AG163" i="50"/>
  <c r="AH163" i="50"/>
  <c r="AI163" i="50"/>
  <c r="AJ163" i="50"/>
  <c r="AK163" i="50"/>
  <c r="AL163" i="50"/>
  <c r="AM163" i="50"/>
  <c r="U164" i="50"/>
  <c r="W164" i="50" s="1"/>
  <c r="X164" i="50"/>
  <c r="Y164" i="50"/>
  <c r="Z164" i="50"/>
  <c r="AA164" i="50"/>
  <c r="AB164" i="50"/>
  <c r="AC164" i="50"/>
  <c r="AD164" i="50"/>
  <c r="AF164" i="50"/>
  <c r="AG164" i="50"/>
  <c r="AH164" i="50"/>
  <c r="AI164" i="50"/>
  <c r="AJ164" i="50"/>
  <c r="AK164" i="50"/>
  <c r="AL164" i="50"/>
  <c r="AM164" i="50"/>
  <c r="U165" i="50"/>
  <c r="W165" i="50" s="1"/>
  <c r="X165" i="50"/>
  <c r="Y165" i="50"/>
  <c r="Z165" i="50"/>
  <c r="AA165" i="50"/>
  <c r="AB165" i="50"/>
  <c r="AC165" i="50"/>
  <c r="AD165" i="50"/>
  <c r="AF165" i="50"/>
  <c r="AG165" i="50"/>
  <c r="AH165" i="50"/>
  <c r="AI165" i="50"/>
  <c r="AJ165" i="50"/>
  <c r="AK165" i="50"/>
  <c r="AL165" i="50"/>
  <c r="AM165" i="50"/>
  <c r="U166" i="50"/>
  <c r="V166" i="50" s="1"/>
  <c r="X166" i="50"/>
  <c r="Y166" i="50"/>
  <c r="Z166" i="50"/>
  <c r="AA166" i="50"/>
  <c r="AB166" i="50"/>
  <c r="AC166" i="50"/>
  <c r="AD166" i="50"/>
  <c r="AF166" i="50"/>
  <c r="AG166" i="50"/>
  <c r="AH166" i="50"/>
  <c r="AI166" i="50"/>
  <c r="AJ166" i="50"/>
  <c r="AK166" i="50"/>
  <c r="AL166" i="50"/>
  <c r="AM166" i="50"/>
  <c r="U167" i="50"/>
  <c r="V167" i="50" s="1"/>
  <c r="X167" i="50"/>
  <c r="Y167" i="50"/>
  <c r="Z167" i="50"/>
  <c r="AA167" i="50"/>
  <c r="AB167" i="50"/>
  <c r="AC167" i="50"/>
  <c r="AD167" i="50"/>
  <c r="AF167" i="50"/>
  <c r="AG167" i="50"/>
  <c r="AH167" i="50"/>
  <c r="AI167" i="50"/>
  <c r="AJ167" i="50"/>
  <c r="AK167" i="50"/>
  <c r="AL167" i="50"/>
  <c r="AM167" i="50"/>
  <c r="U168" i="50"/>
  <c r="V168" i="50" s="1"/>
  <c r="X168" i="50"/>
  <c r="Y168" i="50"/>
  <c r="Z168" i="50"/>
  <c r="AA168" i="50"/>
  <c r="AB168" i="50"/>
  <c r="AC168" i="50"/>
  <c r="AD168" i="50"/>
  <c r="AF168" i="50"/>
  <c r="AG168" i="50"/>
  <c r="AH168" i="50"/>
  <c r="AI168" i="50"/>
  <c r="AJ168" i="50"/>
  <c r="AK168" i="50"/>
  <c r="AL168" i="50"/>
  <c r="AM168" i="50"/>
  <c r="U169" i="50"/>
  <c r="W169" i="50" s="1"/>
  <c r="X169" i="50"/>
  <c r="Y169" i="50"/>
  <c r="Z169" i="50"/>
  <c r="AA169" i="50"/>
  <c r="AB169" i="50"/>
  <c r="AC169" i="50"/>
  <c r="AD169" i="50"/>
  <c r="AF169" i="50"/>
  <c r="AG169" i="50"/>
  <c r="AH169" i="50"/>
  <c r="AI169" i="50"/>
  <c r="AJ169" i="50"/>
  <c r="AK169" i="50"/>
  <c r="AL169" i="50"/>
  <c r="AM169" i="50"/>
  <c r="U170" i="50"/>
  <c r="V170" i="50" s="1"/>
  <c r="X170" i="50"/>
  <c r="Y170" i="50"/>
  <c r="Z170" i="50"/>
  <c r="AA170" i="50"/>
  <c r="AB170" i="50"/>
  <c r="AC170" i="50"/>
  <c r="AD170" i="50"/>
  <c r="AF170" i="50"/>
  <c r="AG170" i="50"/>
  <c r="AH170" i="50"/>
  <c r="AI170" i="50"/>
  <c r="AJ170" i="50"/>
  <c r="AK170" i="50"/>
  <c r="AL170" i="50"/>
  <c r="AM170" i="50"/>
  <c r="U171" i="50"/>
  <c r="W171" i="50" s="1"/>
  <c r="X171" i="50"/>
  <c r="Y171" i="50"/>
  <c r="Z171" i="50"/>
  <c r="AA171" i="50"/>
  <c r="AB171" i="50"/>
  <c r="AC171" i="50"/>
  <c r="AD171" i="50"/>
  <c r="AF171" i="50"/>
  <c r="AG171" i="50"/>
  <c r="AH171" i="50"/>
  <c r="AI171" i="50"/>
  <c r="AJ171" i="50"/>
  <c r="AK171" i="50"/>
  <c r="AL171" i="50"/>
  <c r="AM171" i="50"/>
  <c r="U172" i="50"/>
  <c r="V172" i="50" s="1"/>
  <c r="X172" i="50"/>
  <c r="Y172" i="50"/>
  <c r="Z172" i="50"/>
  <c r="AA172" i="50"/>
  <c r="AB172" i="50"/>
  <c r="AC172" i="50"/>
  <c r="AD172" i="50"/>
  <c r="AF172" i="50"/>
  <c r="AG172" i="50"/>
  <c r="AH172" i="50"/>
  <c r="AI172" i="50"/>
  <c r="AJ172" i="50"/>
  <c r="AK172" i="50"/>
  <c r="AL172" i="50"/>
  <c r="AM172" i="50"/>
  <c r="U173" i="50"/>
  <c r="W173" i="50" s="1"/>
  <c r="X173" i="50"/>
  <c r="Y173" i="50"/>
  <c r="Z173" i="50"/>
  <c r="AA173" i="50"/>
  <c r="AB173" i="50"/>
  <c r="AC173" i="50"/>
  <c r="AD173" i="50"/>
  <c r="AF173" i="50"/>
  <c r="AG173" i="50"/>
  <c r="AH173" i="50"/>
  <c r="AI173" i="50"/>
  <c r="AJ173" i="50"/>
  <c r="AK173" i="50"/>
  <c r="AL173" i="50"/>
  <c r="AM173" i="50"/>
  <c r="U174" i="50"/>
  <c r="X174" i="50"/>
  <c r="Y174" i="50"/>
  <c r="Z174" i="50"/>
  <c r="AA174" i="50"/>
  <c r="AB174" i="50"/>
  <c r="AC174" i="50"/>
  <c r="AD174" i="50"/>
  <c r="AF174" i="50"/>
  <c r="AG174" i="50"/>
  <c r="AH174" i="50"/>
  <c r="AI174" i="50"/>
  <c r="AJ174" i="50"/>
  <c r="AK174" i="50"/>
  <c r="AL174" i="50"/>
  <c r="AM174" i="50"/>
  <c r="U175" i="50"/>
  <c r="W175" i="50" s="1"/>
  <c r="X175" i="50"/>
  <c r="Y175" i="50"/>
  <c r="Z175" i="50"/>
  <c r="AA175" i="50"/>
  <c r="AB175" i="50"/>
  <c r="AC175" i="50"/>
  <c r="AD175" i="50"/>
  <c r="AF175" i="50"/>
  <c r="AG175" i="50"/>
  <c r="AH175" i="50"/>
  <c r="AI175" i="50"/>
  <c r="AJ175" i="50"/>
  <c r="AK175" i="50"/>
  <c r="AL175" i="50"/>
  <c r="AM175" i="50"/>
  <c r="U176" i="50"/>
  <c r="V176" i="50" s="1"/>
  <c r="X176" i="50"/>
  <c r="Y176" i="50"/>
  <c r="Z176" i="50"/>
  <c r="AA176" i="50"/>
  <c r="AB176" i="50"/>
  <c r="AC176" i="50"/>
  <c r="AD176" i="50"/>
  <c r="AF176" i="50"/>
  <c r="AG176" i="50"/>
  <c r="AH176" i="50"/>
  <c r="AI176" i="50"/>
  <c r="AJ176" i="50"/>
  <c r="AK176" i="50"/>
  <c r="AL176" i="50"/>
  <c r="AM176" i="50"/>
  <c r="U177" i="50"/>
  <c r="W177" i="50" s="1"/>
  <c r="X177" i="50"/>
  <c r="Y177" i="50"/>
  <c r="Z177" i="50"/>
  <c r="AA177" i="50"/>
  <c r="AB177" i="50"/>
  <c r="AC177" i="50"/>
  <c r="AD177" i="50"/>
  <c r="AF177" i="50"/>
  <c r="AG177" i="50"/>
  <c r="AH177" i="50"/>
  <c r="AI177" i="50"/>
  <c r="AJ177" i="50"/>
  <c r="AK177" i="50"/>
  <c r="AL177" i="50"/>
  <c r="AM177" i="50"/>
  <c r="U178" i="50"/>
  <c r="X178" i="50"/>
  <c r="Y178" i="50"/>
  <c r="Z178" i="50"/>
  <c r="AA178" i="50"/>
  <c r="AB178" i="50"/>
  <c r="AC178" i="50"/>
  <c r="AD178" i="50"/>
  <c r="AF178" i="50"/>
  <c r="AG178" i="50"/>
  <c r="AH178" i="50"/>
  <c r="AI178" i="50"/>
  <c r="AJ178" i="50"/>
  <c r="AK178" i="50"/>
  <c r="AL178" i="50"/>
  <c r="AM178" i="50"/>
  <c r="U179" i="50"/>
  <c r="V179" i="50" s="1"/>
  <c r="X179" i="50"/>
  <c r="Y179" i="50"/>
  <c r="Z179" i="50"/>
  <c r="AA179" i="50"/>
  <c r="AB179" i="50"/>
  <c r="AC179" i="50"/>
  <c r="AD179" i="50"/>
  <c r="AF179" i="50"/>
  <c r="AG179" i="50"/>
  <c r="AH179" i="50"/>
  <c r="AI179" i="50"/>
  <c r="AJ179" i="50"/>
  <c r="AK179" i="50"/>
  <c r="AL179" i="50"/>
  <c r="AM179" i="50"/>
  <c r="U180" i="50"/>
  <c r="V180" i="50" s="1"/>
  <c r="X180" i="50"/>
  <c r="Y180" i="50"/>
  <c r="Z180" i="50"/>
  <c r="AA180" i="50"/>
  <c r="AB180" i="50"/>
  <c r="AC180" i="50"/>
  <c r="AD180" i="50"/>
  <c r="AF180" i="50"/>
  <c r="AG180" i="50"/>
  <c r="AH180" i="50"/>
  <c r="AI180" i="50"/>
  <c r="AJ180" i="50"/>
  <c r="AK180" i="50"/>
  <c r="AL180" i="50"/>
  <c r="AM180" i="50"/>
  <c r="U181" i="50"/>
  <c r="X181" i="50"/>
  <c r="Y181" i="50"/>
  <c r="Z181" i="50"/>
  <c r="AA181" i="50"/>
  <c r="AB181" i="50"/>
  <c r="AC181" i="50"/>
  <c r="AD181" i="50"/>
  <c r="AF181" i="50"/>
  <c r="AG181" i="50"/>
  <c r="AH181" i="50"/>
  <c r="AI181" i="50"/>
  <c r="AJ181" i="50"/>
  <c r="AK181" i="50"/>
  <c r="AL181" i="50"/>
  <c r="AM181" i="50"/>
  <c r="U182" i="50"/>
  <c r="W182" i="50" s="1"/>
  <c r="X182" i="50"/>
  <c r="Y182" i="50"/>
  <c r="Z182" i="50"/>
  <c r="AA182" i="50"/>
  <c r="AB182" i="50"/>
  <c r="AC182" i="50"/>
  <c r="AD182" i="50"/>
  <c r="AF182" i="50"/>
  <c r="AG182" i="50"/>
  <c r="AH182" i="50"/>
  <c r="AI182" i="50"/>
  <c r="AJ182" i="50"/>
  <c r="AK182" i="50"/>
  <c r="AL182" i="50"/>
  <c r="AM182" i="50"/>
  <c r="U183" i="50"/>
  <c r="V183" i="50" s="1"/>
  <c r="X183" i="50"/>
  <c r="Y183" i="50"/>
  <c r="Z183" i="50"/>
  <c r="AA183" i="50"/>
  <c r="AB183" i="50"/>
  <c r="AC183" i="50"/>
  <c r="AD183" i="50"/>
  <c r="AF183" i="50"/>
  <c r="AG183" i="50"/>
  <c r="AH183" i="50"/>
  <c r="AI183" i="50"/>
  <c r="AJ183" i="50"/>
  <c r="AK183" i="50"/>
  <c r="AL183" i="50"/>
  <c r="AM183" i="50"/>
  <c r="U184" i="50"/>
  <c r="V184" i="50" s="1"/>
  <c r="X184" i="50"/>
  <c r="Y184" i="50"/>
  <c r="Z184" i="50"/>
  <c r="AA184" i="50"/>
  <c r="AB184" i="50"/>
  <c r="AC184" i="50"/>
  <c r="AD184" i="50"/>
  <c r="AF184" i="50"/>
  <c r="AG184" i="50"/>
  <c r="AH184" i="50"/>
  <c r="AI184" i="50"/>
  <c r="AJ184" i="50"/>
  <c r="AK184" i="50"/>
  <c r="AL184" i="50"/>
  <c r="AM184" i="50"/>
  <c r="U185" i="50"/>
  <c r="W185" i="50" s="1"/>
  <c r="X185" i="50"/>
  <c r="Y185" i="50"/>
  <c r="Z185" i="50"/>
  <c r="AA185" i="50"/>
  <c r="AB185" i="50"/>
  <c r="AC185" i="50"/>
  <c r="AD185" i="50"/>
  <c r="AF185" i="50"/>
  <c r="AG185" i="50"/>
  <c r="AH185" i="50"/>
  <c r="AI185" i="50"/>
  <c r="AJ185" i="50"/>
  <c r="AK185" i="50"/>
  <c r="AL185" i="50"/>
  <c r="AM185" i="50"/>
  <c r="U186" i="50"/>
  <c r="X186" i="50"/>
  <c r="Y186" i="50"/>
  <c r="Z186" i="50"/>
  <c r="AA186" i="50"/>
  <c r="AB186" i="50"/>
  <c r="AC186" i="50"/>
  <c r="AD186" i="50"/>
  <c r="AF186" i="50"/>
  <c r="AG186" i="50"/>
  <c r="AH186" i="50"/>
  <c r="AI186" i="50"/>
  <c r="AJ186" i="50"/>
  <c r="AK186" i="50"/>
  <c r="AL186" i="50"/>
  <c r="AM186" i="50"/>
  <c r="U187" i="50"/>
  <c r="V187" i="50" s="1"/>
  <c r="X187" i="50"/>
  <c r="Y187" i="50"/>
  <c r="Z187" i="50"/>
  <c r="AA187" i="50"/>
  <c r="AB187" i="50"/>
  <c r="AC187" i="50"/>
  <c r="AD187" i="50"/>
  <c r="AF187" i="50"/>
  <c r="AG187" i="50"/>
  <c r="AH187" i="50"/>
  <c r="AI187" i="50"/>
  <c r="AJ187" i="50"/>
  <c r="AK187" i="50"/>
  <c r="AL187" i="50"/>
  <c r="AM187" i="50"/>
  <c r="U188" i="50"/>
  <c r="V188" i="50" s="1"/>
  <c r="X188" i="50"/>
  <c r="Y188" i="50"/>
  <c r="Z188" i="50"/>
  <c r="AA188" i="50"/>
  <c r="AB188" i="50"/>
  <c r="AC188" i="50"/>
  <c r="AD188" i="50"/>
  <c r="AF188" i="50"/>
  <c r="AG188" i="50"/>
  <c r="AH188" i="50"/>
  <c r="AI188" i="50"/>
  <c r="AJ188" i="50"/>
  <c r="AK188" i="50"/>
  <c r="AL188" i="50"/>
  <c r="AM188" i="50"/>
  <c r="U189" i="50"/>
  <c r="V189" i="50" s="1"/>
  <c r="X189" i="50"/>
  <c r="Y189" i="50"/>
  <c r="Z189" i="50"/>
  <c r="AA189" i="50"/>
  <c r="AB189" i="50"/>
  <c r="AC189" i="50"/>
  <c r="AD189" i="50"/>
  <c r="AF189" i="50"/>
  <c r="AG189" i="50"/>
  <c r="AH189" i="50"/>
  <c r="AI189" i="50"/>
  <c r="AJ189" i="50"/>
  <c r="AK189" i="50"/>
  <c r="AL189" i="50"/>
  <c r="AM189" i="50"/>
  <c r="U190" i="50"/>
  <c r="V190" i="50" s="1"/>
  <c r="X190" i="50"/>
  <c r="Y190" i="50"/>
  <c r="Z190" i="50"/>
  <c r="AA190" i="50"/>
  <c r="AB190" i="50"/>
  <c r="AC190" i="50"/>
  <c r="AD190" i="50"/>
  <c r="AF190" i="50"/>
  <c r="AG190" i="50"/>
  <c r="AH190" i="50"/>
  <c r="AI190" i="50"/>
  <c r="AJ190" i="50"/>
  <c r="AK190" i="50"/>
  <c r="AL190" i="50"/>
  <c r="AM190" i="50"/>
  <c r="U191" i="50"/>
  <c r="W191" i="50" s="1"/>
  <c r="X191" i="50"/>
  <c r="Y191" i="50"/>
  <c r="Z191" i="50"/>
  <c r="AA191" i="50"/>
  <c r="AB191" i="50"/>
  <c r="AC191" i="50"/>
  <c r="AD191" i="50"/>
  <c r="AF191" i="50"/>
  <c r="AG191" i="50"/>
  <c r="AH191" i="50"/>
  <c r="AI191" i="50"/>
  <c r="AJ191" i="50"/>
  <c r="AK191" i="50"/>
  <c r="AL191" i="50"/>
  <c r="AM191" i="50"/>
  <c r="U192" i="50"/>
  <c r="W192" i="50" s="1"/>
  <c r="X192" i="50"/>
  <c r="Y192" i="50"/>
  <c r="Z192" i="50"/>
  <c r="AA192" i="50"/>
  <c r="AB192" i="50"/>
  <c r="AC192" i="50"/>
  <c r="AD192" i="50"/>
  <c r="AF192" i="50"/>
  <c r="AG192" i="50"/>
  <c r="AH192" i="50"/>
  <c r="AI192" i="50"/>
  <c r="AJ192" i="50"/>
  <c r="AK192" i="50"/>
  <c r="AL192" i="50"/>
  <c r="AM192" i="50"/>
  <c r="U193" i="50"/>
  <c r="W193" i="50" s="1"/>
  <c r="X193" i="50"/>
  <c r="Y193" i="50"/>
  <c r="Z193" i="50"/>
  <c r="AA193" i="50"/>
  <c r="AB193" i="50"/>
  <c r="AC193" i="50"/>
  <c r="AD193" i="50"/>
  <c r="AF193" i="50"/>
  <c r="AG193" i="50"/>
  <c r="AH193" i="50"/>
  <c r="AI193" i="50"/>
  <c r="AJ193" i="50"/>
  <c r="AK193" i="50"/>
  <c r="AL193" i="50"/>
  <c r="AM193" i="50"/>
  <c r="U194" i="50"/>
  <c r="V194" i="50" s="1"/>
  <c r="X194" i="50"/>
  <c r="Y194" i="50"/>
  <c r="Z194" i="50"/>
  <c r="AA194" i="50"/>
  <c r="AB194" i="50"/>
  <c r="AC194" i="50"/>
  <c r="AD194" i="50"/>
  <c r="AF194" i="50"/>
  <c r="AG194" i="50"/>
  <c r="AH194" i="50"/>
  <c r="AI194" i="50"/>
  <c r="AJ194" i="50"/>
  <c r="AK194" i="50"/>
  <c r="AL194" i="50"/>
  <c r="AM194" i="50"/>
  <c r="U195" i="50"/>
  <c r="V195" i="50" s="1"/>
  <c r="X195" i="50"/>
  <c r="Y195" i="50"/>
  <c r="Z195" i="50"/>
  <c r="AA195" i="50"/>
  <c r="AB195" i="50"/>
  <c r="AC195" i="50"/>
  <c r="AD195" i="50"/>
  <c r="AF195" i="50"/>
  <c r="AG195" i="50"/>
  <c r="AH195" i="50"/>
  <c r="AI195" i="50"/>
  <c r="AJ195" i="50"/>
  <c r="AK195" i="50"/>
  <c r="AL195" i="50"/>
  <c r="AM195" i="50"/>
  <c r="U196" i="50"/>
  <c r="W196" i="50" s="1"/>
  <c r="X196" i="50"/>
  <c r="Y196" i="50"/>
  <c r="Z196" i="50"/>
  <c r="AA196" i="50"/>
  <c r="AB196" i="50"/>
  <c r="AC196" i="50"/>
  <c r="AD196" i="50"/>
  <c r="AF196" i="50"/>
  <c r="AG196" i="50"/>
  <c r="AH196" i="50"/>
  <c r="AI196" i="50"/>
  <c r="AJ196" i="50"/>
  <c r="AK196" i="50"/>
  <c r="AL196" i="50"/>
  <c r="AM196" i="50"/>
  <c r="U197" i="50"/>
  <c r="W197" i="50" s="1"/>
  <c r="X197" i="50"/>
  <c r="Y197" i="50"/>
  <c r="Z197" i="50"/>
  <c r="AA197" i="50"/>
  <c r="AB197" i="50"/>
  <c r="AC197" i="50"/>
  <c r="AD197" i="50"/>
  <c r="AF197" i="50"/>
  <c r="AG197" i="50"/>
  <c r="AH197" i="50"/>
  <c r="AI197" i="50"/>
  <c r="AJ197" i="50"/>
  <c r="AK197" i="50"/>
  <c r="AL197" i="50"/>
  <c r="AM197" i="50"/>
  <c r="U198" i="50"/>
  <c r="W198" i="50" s="1"/>
  <c r="X198" i="50"/>
  <c r="Y198" i="50"/>
  <c r="Z198" i="50"/>
  <c r="AA198" i="50"/>
  <c r="AB198" i="50"/>
  <c r="AC198" i="50"/>
  <c r="AD198" i="50"/>
  <c r="AF198" i="50"/>
  <c r="AG198" i="50"/>
  <c r="AH198" i="50"/>
  <c r="AI198" i="50"/>
  <c r="AJ198" i="50"/>
  <c r="AK198" i="50"/>
  <c r="AL198" i="50"/>
  <c r="AM198" i="50"/>
  <c r="U199" i="50"/>
  <c r="W199" i="50" s="1"/>
  <c r="X199" i="50"/>
  <c r="Y199" i="50"/>
  <c r="Z199" i="50"/>
  <c r="AA199" i="50"/>
  <c r="AB199" i="50"/>
  <c r="AC199" i="50"/>
  <c r="AD199" i="50"/>
  <c r="AF199" i="50"/>
  <c r="AG199" i="50"/>
  <c r="AH199" i="50"/>
  <c r="AI199" i="50"/>
  <c r="AJ199" i="50"/>
  <c r="AK199" i="50"/>
  <c r="AL199" i="50"/>
  <c r="AM199" i="50"/>
  <c r="U200" i="50"/>
  <c r="V200" i="50" s="1"/>
  <c r="X200" i="50"/>
  <c r="Y200" i="50"/>
  <c r="Z200" i="50"/>
  <c r="AA200" i="50"/>
  <c r="AB200" i="50"/>
  <c r="AC200" i="50"/>
  <c r="AD200" i="50"/>
  <c r="AF200" i="50"/>
  <c r="AG200" i="50"/>
  <c r="AH200" i="50"/>
  <c r="AI200" i="50"/>
  <c r="AJ200" i="50"/>
  <c r="AK200" i="50"/>
  <c r="AL200" i="50"/>
  <c r="AM200" i="50"/>
  <c r="U201" i="50"/>
  <c r="W201" i="50" s="1"/>
  <c r="X201" i="50"/>
  <c r="Y201" i="50"/>
  <c r="Z201" i="50"/>
  <c r="AA201" i="50"/>
  <c r="AB201" i="50"/>
  <c r="AC201" i="50"/>
  <c r="AD201" i="50"/>
  <c r="AF201" i="50"/>
  <c r="AG201" i="50"/>
  <c r="AH201" i="50"/>
  <c r="AI201" i="50"/>
  <c r="AJ201" i="50"/>
  <c r="AK201" i="50"/>
  <c r="AL201" i="50"/>
  <c r="AM201" i="50"/>
  <c r="U202" i="50"/>
  <c r="V202" i="50" s="1"/>
  <c r="X202" i="50"/>
  <c r="Y202" i="50"/>
  <c r="Z202" i="50"/>
  <c r="AA202" i="50"/>
  <c r="AB202" i="50"/>
  <c r="AC202" i="50"/>
  <c r="AD202" i="50"/>
  <c r="AF202" i="50"/>
  <c r="AG202" i="50"/>
  <c r="AH202" i="50"/>
  <c r="AI202" i="50"/>
  <c r="AJ202" i="50"/>
  <c r="AK202" i="50"/>
  <c r="AL202" i="50"/>
  <c r="AM202" i="50"/>
  <c r="U203" i="50"/>
  <c r="V203" i="50" s="1"/>
  <c r="X203" i="50"/>
  <c r="Y203" i="50"/>
  <c r="Z203" i="50"/>
  <c r="AA203" i="50"/>
  <c r="AB203" i="50"/>
  <c r="AC203" i="50"/>
  <c r="AD203" i="50"/>
  <c r="AF203" i="50"/>
  <c r="AG203" i="50"/>
  <c r="AH203" i="50"/>
  <c r="AI203" i="50"/>
  <c r="AJ203" i="50"/>
  <c r="AK203" i="50"/>
  <c r="AL203" i="50"/>
  <c r="AM203" i="50"/>
  <c r="U204" i="50"/>
  <c r="W204" i="50" s="1"/>
  <c r="X204" i="50"/>
  <c r="Y204" i="50"/>
  <c r="Z204" i="50"/>
  <c r="AA204" i="50"/>
  <c r="AB204" i="50"/>
  <c r="AC204" i="50"/>
  <c r="AD204" i="50"/>
  <c r="AF204" i="50"/>
  <c r="AG204" i="50"/>
  <c r="AH204" i="50"/>
  <c r="AI204" i="50"/>
  <c r="AJ204" i="50"/>
  <c r="AK204" i="50"/>
  <c r="AL204" i="50"/>
  <c r="AM204" i="50"/>
  <c r="U205" i="50"/>
  <c r="W205" i="50" s="1"/>
  <c r="X205" i="50"/>
  <c r="Y205" i="50"/>
  <c r="Z205" i="50"/>
  <c r="AA205" i="50"/>
  <c r="AB205" i="50"/>
  <c r="AC205" i="50"/>
  <c r="AD205" i="50"/>
  <c r="AF205" i="50"/>
  <c r="AG205" i="50"/>
  <c r="AH205" i="50"/>
  <c r="AI205" i="50"/>
  <c r="AJ205" i="50"/>
  <c r="AK205" i="50"/>
  <c r="AL205" i="50"/>
  <c r="AM205" i="50"/>
  <c r="U206" i="50"/>
  <c r="W206" i="50" s="1"/>
  <c r="X206" i="50"/>
  <c r="Y206" i="50"/>
  <c r="Z206" i="50"/>
  <c r="AA206" i="50"/>
  <c r="AB206" i="50"/>
  <c r="AC206" i="50"/>
  <c r="AD206" i="50"/>
  <c r="AF206" i="50"/>
  <c r="AG206" i="50"/>
  <c r="AH206" i="50"/>
  <c r="AI206" i="50"/>
  <c r="AJ206" i="50"/>
  <c r="AK206" i="50"/>
  <c r="AL206" i="50"/>
  <c r="AM206" i="50"/>
  <c r="U207" i="50"/>
  <c r="V207" i="50" s="1"/>
  <c r="X207" i="50"/>
  <c r="Y207" i="50"/>
  <c r="Z207" i="50"/>
  <c r="AA207" i="50"/>
  <c r="AB207" i="50"/>
  <c r="AC207" i="50"/>
  <c r="AD207" i="50"/>
  <c r="AF207" i="50"/>
  <c r="AG207" i="50"/>
  <c r="AH207" i="50"/>
  <c r="AI207" i="50"/>
  <c r="AJ207" i="50"/>
  <c r="AK207" i="50"/>
  <c r="AL207" i="50"/>
  <c r="AM207" i="50"/>
  <c r="U208" i="50"/>
  <c r="W208" i="50" s="1"/>
  <c r="X208" i="50"/>
  <c r="Y208" i="50"/>
  <c r="Z208" i="50"/>
  <c r="AA208" i="50"/>
  <c r="AB208" i="50"/>
  <c r="AC208" i="50"/>
  <c r="AD208" i="50"/>
  <c r="AF208" i="50"/>
  <c r="AG208" i="50"/>
  <c r="AH208" i="50"/>
  <c r="AI208" i="50"/>
  <c r="AJ208" i="50"/>
  <c r="AK208" i="50"/>
  <c r="AL208" i="50"/>
  <c r="AM208" i="50"/>
  <c r="U209" i="50"/>
  <c r="V209" i="50" s="1"/>
  <c r="X209" i="50"/>
  <c r="Y209" i="50"/>
  <c r="Z209" i="50"/>
  <c r="AA209" i="50"/>
  <c r="AB209" i="50"/>
  <c r="AC209" i="50"/>
  <c r="AD209" i="50"/>
  <c r="AF209" i="50"/>
  <c r="AG209" i="50"/>
  <c r="AH209" i="50"/>
  <c r="AI209" i="50"/>
  <c r="AJ209" i="50"/>
  <c r="AK209" i="50"/>
  <c r="AL209" i="50"/>
  <c r="AM209" i="50"/>
  <c r="U210" i="50"/>
  <c r="W210" i="50" s="1"/>
  <c r="X210" i="50"/>
  <c r="Y210" i="50"/>
  <c r="Z210" i="50"/>
  <c r="AA210" i="50"/>
  <c r="AB210" i="50"/>
  <c r="AC210" i="50"/>
  <c r="AD210" i="50"/>
  <c r="AF210" i="50"/>
  <c r="AG210" i="50"/>
  <c r="AH210" i="50"/>
  <c r="AI210" i="50"/>
  <c r="AJ210" i="50"/>
  <c r="AK210" i="50"/>
  <c r="AL210" i="50"/>
  <c r="AM210" i="50"/>
  <c r="U211" i="50"/>
  <c r="V211" i="50" s="1"/>
  <c r="X211" i="50"/>
  <c r="Y211" i="50"/>
  <c r="Z211" i="50"/>
  <c r="AA211" i="50"/>
  <c r="AB211" i="50"/>
  <c r="AC211" i="50"/>
  <c r="AD211" i="50"/>
  <c r="AF211" i="50"/>
  <c r="AG211" i="50"/>
  <c r="AH211" i="50"/>
  <c r="AI211" i="50"/>
  <c r="AJ211" i="50"/>
  <c r="AK211" i="50"/>
  <c r="AL211" i="50"/>
  <c r="AM211" i="50"/>
  <c r="U212" i="50"/>
  <c r="W212" i="50" s="1"/>
  <c r="X212" i="50"/>
  <c r="Y212" i="50"/>
  <c r="Z212" i="50"/>
  <c r="AA212" i="50"/>
  <c r="AB212" i="50"/>
  <c r="AC212" i="50"/>
  <c r="AD212" i="50"/>
  <c r="AF212" i="50"/>
  <c r="AG212" i="50"/>
  <c r="AH212" i="50"/>
  <c r="AI212" i="50"/>
  <c r="AJ212" i="50"/>
  <c r="AK212" i="50"/>
  <c r="AL212" i="50"/>
  <c r="AM212" i="50"/>
  <c r="U213" i="50"/>
  <c r="V213" i="50" s="1"/>
  <c r="X213" i="50"/>
  <c r="Y213" i="50"/>
  <c r="Z213" i="50"/>
  <c r="AA213" i="50"/>
  <c r="AB213" i="50"/>
  <c r="AC213" i="50"/>
  <c r="AD213" i="50"/>
  <c r="AF213" i="50"/>
  <c r="AG213" i="50"/>
  <c r="AH213" i="50"/>
  <c r="AI213" i="50"/>
  <c r="AJ213" i="50"/>
  <c r="AK213" i="50"/>
  <c r="AL213" i="50"/>
  <c r="AM213" i="50"/>
  <c r="U214" i="50"/>
  <c r="W214" i="50" s="1"/>
  <c r="X214" i="50"/>
  <c r="Y214" i="50"/>
  <c r="Z214" i="50"/>
  <c r="AA214" i="50"/>
  <c r="AB214" i="50"/>
  <c r="AC214" i="50"/>
  <c r="AD214" i="50"/>
  <c r="AF214" i="50"/>
  <c r="AG214" i="50"/>
  <c r="AH214" i="50"/>
  <c r="AI214" i="50"/>
  <c r="AJ214" i="50"/>
  <c r="AK214" i="50"/>
  <c r="AL214" i="50"/>
  <c r="AM214" i="50"/>
  <c r="U215" i="50"/>
  <c r="W215" i="50" s="1"/>
  <c r="X215" i="50"/>
  <c r="Y215" i="50"/>
  <c r="Z215" i="50"/>
  <c r="AA215" i="50"/>
  <c r="AB215" i="50"/>
  <c r="AC215" i="50"/>
  <c r="AD215" i="50"/>
  <c r="AF215" i="50"/>
  <c r="AG215" i="50"/>
  <c r="AH215" i="50"/>
  <c r="AI215" i="50"/>
  <c r="AJ215" i="50"/>
  <c r="AK215" i="50"/>
  <c r="AL215" i="50"/>
  <c r="AM215" i="50"/>
  <c r="U216" i="50"/>
  <c r="W216" i="50" s="1"/>
  <c r="X216" i="50"/>
  <c r="Y216" i="50"/>
  <c r="Z216" i="50"/>
  <c r="AA216" i="50"/>
  <c r="AB216" i="50"/>
  <c r="AC216" i="50"/>
  <c r="AD216" i="50"/>
  <c r="AF216" i="50"/>
  <c r="AG216" i="50"/>
  <c r="AH216" i="50"/>
  <c r="AI216" i="50"/>
  <c r="AJ216" i="50"/>
  <c r="AK216" i="50"/>
  <c r="AL216" i="50"/>
  <c r="AM216" i="50"/>
  <c r="U217" i="50"/>
  <c r="V217" i="50" s="1"/>
  <c r="X217" i="50"/>
  <c r="Y217" i="50"/>
  <c r="Z217" i="50"/>
  <c r="AA217" i="50"/>
  <c r="AB217" i="50"/>
  <c r="AC217" i="50"/>
  <c r="AD217" i="50"/>
  <c r="AF217" i="50"/>
  <c r="AG217" i="50"/>
  <c r="AH217" i="50"/>
  <c r="AI217" i="50"/>
  <c r="AJ217" i="50"/>
  <c r="AK217" i="50"/>
  <c r="AL217" i="50"/>
  <c r="AM217" i="50"/>
  <c r="U218" i="50"/>
  <c r="W218" i="50" s="1"/>
  <c r="X218" i="50"/>
  <c r="Y218" i="50"/>
  <c r="Z218" i="50"/>
  <c r="AA218" i="50"/>
  <c r="AB218" i="50"/>
  <c r="AC218" i="50"/>
  <c r="AD218" i="50"/>
  <c r="AF218" i="50"/>
  <c r="AG218" i="50"/>
  <c r="AH218" i="50"/>
  <c r="AI218" i="50"/>
  <c r="AJ218" i="50"/>
  <c r="AK218" i="50"/>
  <c r="AL218" i="50"/>
  <c r="AM218" i="50"/>
  <c r="U219" i="50"/>
  <c r="V219" i="50" s="1"/>
  <c r="X219" i="50"/>
  <c r="Y219" i="50"/>
  <c r="Z219" i="50"/>
  <c r="AA219" i="50"/>
  <c r="AB219" i="50"/>
  <c r="AC219" i="50"/>
  <c r="AD219" i="50"/>
  <c r="AF219" i="50"/>
  <c r="AG219" i="50"/>
  <c r="AH219" i="50"/>
  <c r="AI219" i="50"/>
  <c r="AJ219" i="50"/>
  <c r="AK219" i="50"/>
  <c r="AL219" i="50"/>
  <c r="AM219" i="50"/>
  <c r="U220" i="50"/>
  <c r="W220" i="50" s="1"/>
  <c r="X220" i="50"/>
  <c r="Y220" i="50"/>
  <c r="Z220" i="50"/>
  <c r="AA220" i="50"/>
  <c r="AB220" i="50"/>
  <c r="AC220" i="50"/>
  <c r="AD220" i="50"/>
  <c r="AF220" i="50"/>
  <c r="AG220" i="50"/>
  <c r="AH220" i="50"/>
  <c r="AI220" i="50"/>
  <c r="AJ220" i="50"/>
  <c r="AK220" i="50"/>
  <c r="AL220" i="50"/>
  <c r="AM220" i="50"/>
  <c r="U221" i="50"/>
  <c r="V221" i="50" s="1"/>
  <c r="X221" i="50"/>
  <c r="Y221" i="50"/>
  <c r="Z221" i="50"/>
  <c r="AA221" i="50"/>
  <c r="AB221" i="50"/>
  <c r="AC221" i="50"/>
  <c r="AD221" i="50"/>
  <c r="AF221" i="50"/>
  <c r="AG221" i="50"/>
  <c r="AH221" i="50"/>
  <c r="AI221" i="50"/>
  <c r="AJ221" i="50"/>
  <c r="AK221" i="50"/>
  <c r="AL221" i="50"/>
  <c r="AM221" i="50"/>
  <c r="U222" i="50"/>
  <c r="W222" i="50" s="1"/>
  <c r="X222" i="50"/>
  <c r="Y222" i="50"/>
  <c r="Z222" i="50"/>
  <c r="AA222" i="50"/>
  <c r="AB222" i="50"/>
  <c r="AC222" i="50"/>
  <c r="AD222" i="50"/>
  <c r="AF222" i="50"/>
  <c r="AG222" i="50"/>
  <c r="AH222" i="50"/>
  <c r="AI222" i="50"/>
  <c r="AJ222" i="50"/>
  <c r="AK222" i="50"/>
  <c r="AL222" i="50"/>
  <c r="AM222" i="50"/>
  <c r="U223" i="50"/>
  <c r="V223" i="50" s="1"/>
  <c r="X223" i="50"/>
  <c r="Y223" i="50"/>
  <c r="Z223" i="50"/>
  <c r="AA223" i="50"/>
  <c r="AB223" i="50"/>
  <c r="AC223" i="50"/>
  <c r="AD223" i="50"/>
  <c r="AF223" i="50"/>
  <c r="AG223" i="50"/>
  <c r="AH223" i="50"/>
  <c r="AI223" i="50"/>
  <c r="AJ223" i="50"/>
  <c r="AK223" i="50"/>
  <c r="AL223" i="50"/>
  <c r="AM223" i="50"/>
  <c r="U224" i="50"/>
  <c r="X224" i="50"/>
  <c r="Y224" i="50"/>
  <c r="Z224" i="50"/>
  <c r="AA224" i="50"/>
  <c r="AB224" i="50"/>
  <c r="AC224" i="50"/>
  <c r="AD224" i="50"/>
  <c r="AF224" i="50"/>
  <c r="AG224" i="50"/>
  <c r="AH224" i="50"/>
  <c r="AI224" i="50"/>
  <c r="AJ224" i="50"/>
  <c r="AK224" i="50"/>
  <c r="AL224" i="50"/>
  <c r="AM224" i="50"/>
  <c r="U225" i="50"/>
  <c r="V225" i="50" s="1"/>
  <c r="X225" i="50"/>
  <c r="Y225" i="50"/>
  <c r="Z225" i="50"/>
  <c r="AA225" i="50"/>
  <c r="AB225" i="50"/>
  <c r="AC225" i="50"/>
  <c r="AD225" i="50"/>
  <c r="AF225" i="50"/>
  <c r="AG225" i="50"/>
  <c r="AH225" i="50"/>
  <c r="AI225" i="50"/>
  <c r="AJ225" i="50"/>
  <c r="AK225" i="50"/>
  <c r="AL225" i="50"/>
  <c r="AM225" i="50"/>
  <c r="U226" i="50"/>
  <c r="W226" i="50" s="1"/>
  <c r="X226" i="50"/>
  <c r="Y226" i="50"/>
  <c r="Z226" i="50"/>
  <c r="AA226" i="50"/>
  <c r="AB226" i="50"/>
  <c r="AC226" i="50"/>
  <c r="AD226" i="50"/>
  <c r="AF226" i="50"/>
  <c r="AG226" i="50"/>
  <c r="AH226" i="50"/>
  <c r="AI226" i="50"/>
  <c r="AJ226" i="50"/>
  <c r="AK226" i="50"/>
  <c r="AL226" i="50"/>
  <c r="AM226" i="50"/>
  <c r="U227" i="50"/>
  <c r="V227" i="50" s="1"/>
  <c r="X227" i="50"/>
  <c r="Y227" i="50"/>
  <c r="Z227" i="50"/>
  <c r="AA227" i="50"/>
  <c r="AB227" i="50"/>
  <c r="AC227" i="50"/>
  <c r="AD227" i="50"/>
  <c r="AF227" i="50"/>
  <c r="AG227" i="50"/>
  <c r="AH227" i="50"/>
  <c r="AI227" i="50"/>
  <c r="AJ227" i="50"/>
  <c r="AK227" i="50"/>
  <c r="AL227" i="50"/>
  <c r="AM227" i="50"/>
  <c r="U228" i="50"/>
  <c r="V228" i="50" s="1"/>
  <c r="X228" i="50"/>
  <c r="Y228" i="50"/>
  <c r="Z228" i="50"/>
  <c r="AA228" i="50"/>
  <c r="AB228" i="50"/>
  <c r="AC228" i="50"/>
  <c r="AD228" i="50"/>
  <c r="AF228" i="50"/>
  <c r="AG228" i="50"/>
  <c r="AH228" i="50"/>
  <c r="AI228" i="50"/>
  <c r="AJ228" i="50"/>
  <c r="AK228" i="50"/>
  <c r="AL228" i="50"/>
  <c r="AM228" i="50"/>
  <c r="U229" i="50"/>
  <c r="V229" i="50" s="1"/>
  <c r="X229" i="50"/>
  <c r="Y229" i="50"/>
  <c r="Z229" i="50"/>
  <c r="AA229" i="50"/>
  <c r="AB229" i="50"/>
  <c r="AC229" i="50"/>
  <c r="AD229" i="50"/>
  <c r="AF229" i="50"/>
  <c r="AG229" i="50"/>
  <c r="AH229" i="50"/>
  <c r="AI229" i="50"/>
  <c r="AJ229" i="50"/>
  <c r="AK229" i="50"/>
  <c r="AL229" i="50"/>
  <c r="AM229" i="50"/>
  <c r="U230" i="50"/>
  <c r="W230" i="50" s="1"/>
  <c r="X230" i="50"/>
  <c r="Y230" i="50"/>
  <c r="Z230" i="50"/>
  <c r="AA230" i="50"/>
  <c r="AB230" i="50"/>
  <c r="AC230" i="50"/>
  <c r="AD230" i="50"/>
  <c r="AF230" i="50"/>
  <c r="AG230" i="50"/>
  <c r="AH230" i="50"/>
  <c r="AI230" i="50"/>
  <c r="AJ230" i="50"/>
  <c r="AK230" i="50"/>
  <c r="AL230" i="50"/>
  <c r="AM230" i="50"/>
  <c r="U231" i="50"/>
  <c r="V231" i="50" s="1"/>
  <c r="X231" i="50"/>
  <c r="Y231" i="50"/>
  <c r="Z231" i="50"/>
  <c r="AA231" i="50"/>
  <c r="AB231" i="50"/>
  <c r="AC231" i="50"/>
  <c r="AD231" i="50"/>
  <c r="AF231" i="50"/>
  <c r="AG231" i="50"/>
  <c r="AH231" i="50"/>
  <c r="AI231" i="50"/>
  <c r="AJ231" i="50"/>
  <c r="AK231" i="50"/>
  <c r="AL231" i="50"/>
  <c r="AM231" i="50"/>
  <c r="U232" i="50"/>
  <c r="W232" i="50" s="1"/>
  <c r="X232" i="50"/>
  <c r="Y232" i="50"/>
  <c r="Z232" i="50"/>
  <c r="AA232" i="50"/>
  <c r="AB232" i="50"/>
  <c r="AC232" i="50"/>
  <c r="AD232" i="50"/>
  <c r="AF232" i="50"/>
  <c r="AG232" i="50"/>
  <c r="AH232" i="50"/>
  <c r="AI232" i="50"/>
  <c r="AJ232" i="50"/>
  <c r="AK232" i="50"/>
  <c r="AL232" i="50"/>
  <c r="AM232" i="50"/>
  <c r="U233" i="50"/>
  <c r="V233" i="50" s="1"/>
  <c r="X233" i="50"/>
  <c r="Y233" i="50"/>
  <c r="Z233" i="50"/>
  <c r="AA233" i="50"/>
  <c r="AB233" i="50"/>
  <c r="AC233" i="50"/>
  <c r="AD233" i="50"/>
  <c r="AF233" i="50"/>
  <c r="AG233" i="50"/>
  <c r="AH233" i="50"/>
  <c r="AI233" i="50"/>
  <c r="AJ233" i="50"/>
  <c r="AK233" i="50"/>
  <c r="AL233" i="50"/>
  <c r="AM233" i="50"/>
  <c r="U234" i="50"/>
  <c r="W234" i="50" s="1"/>
  <c r="X234" i="50"/>
  <c r="Y234" i="50"/>
  <c r="Z234" i="50"/>
  <c r="AA234" i="50"/>
  <c r="AB234" i="50"/>
  <c r="AC234" i="50"/>
  <c r="AD234" i="50"/>
  <c r="AF234" i="50"/>
  <c r="AG234" i="50"/>
  <c r="AH234" i="50"/>
  <c r="AI234" i="50"/>
  <c r="AJ234" i="50"/>
  <c r="AK234" i="50"/>
  <c r="AL234" i="50"/>
  <c r="AM234" i="50"/>
  <c r="U235" i="50"/>
  <c r="V235" i="50" s="1"/>
  <c r="X235" i="50"/>
  <c r="Y235" i="50"/>
  <c r="Z235" i="50"/>
  <c r="AA235" i="50"/>
  <c r="AB235" i="50"/>
  <c r="AC235" i="50"/>
  <c r="AD235" i="50"/>
  <c r="AF235" i="50"/>
  <c r="AG235" i="50"/>
  <c r="AH235" i="50"/>
  <c r="AI235" i="50"/>
  <c r="AJ235" i="50"/>
  <c r="AK235" i="50"/>
  <c r="AL235" i="50"/>
  <c r="AM235" i="50"/>
  <c r="U236" i="50"/>
  <c r="W236" i="50" s="1"/>
  <c r="X236" i="50"/>
  <c r="Y236" i="50"/>
  <c r="Z236" i="50"/>
  <c r="AA236" i="50"/>
  <c r="AB236" i="50"/>
  <c r="AC236" i="50"/>
  <c r="AD236" i="50"/>
  <c r="AF236" i="50"/>
  <c r="AG236" i="50"/>
  <c r="AH236" i="50"/>
  <c r="AI236" i="50"/>
  <c r="AJ236" i="50"/>
  <c r="AK236" i="50"/>
  <c r="AL236" i="50"/>
  <c r="AM236" i="50"/>
  <c r="U237" i="50"/>
  <c r="V237" i="50" s="1"/>
  <c r="X237" i="50"/>
  <c r="Y237" i="50"/>
  <c r="Z237" i="50"/>
  <c r="AA237" i="50"/>
  <c r="AB237" i="50"/>
  <c r="AC237" i="50"/>
  <c r="AD237" i="50"/>
  <c r="AF237" i="50"/>
  <c r="AG237" i="50"/>
  <c r="AH237" i="50"/>
  <c r="AI237" i="50"/>
  <c r="AJ237" i="50"/>
  <c r="AK237" i="50"/>
  <c r="AL237" i="50"/>
  <c r="AM237" i="50"/>
  <c r="U238" i="50"/>
  <c r="W238" i="50" s="1"/>
  <c r="X238" i="50"/>
  <c r="Y238" i="50"/>
  <c r="Z238" i="50"/>
  <c r="AA238" i="50"/>
  <c r="AB238" i="50"/>
  <c r="AC238" i="50"/>
  <c r="AD238" i="50"/>
  <c r="AF238" i="50"/>
  <c r="AG238" i="50"/>
  <c r="AH238" i="50"/>
  <c r="AI238" i="50"/>
  <c r="AJ238" i="50"/>
  <c r="AK238" i="50"/>
  <c r="AL238" i="50"/>
  <c r="AM238" i="50"/>
  <c r="U239" i="50"/>
  <c r="V239" i="50" s="1"/>
  <c r="X239" i="50"/>
  <c r="Y239" i="50"/>
  <c r="Z239" i="50"/>
  <c r="AA239" i="50"/>
  <c r="AB239" i="50"/>
  <c r="AC239" i="50"/>
  <c r="AD239" i="50"/>
  <c r="AF239" i="50"/>
  <c r="AG239" i="50"/>
  <c r="AH239" i="50"/>
  <c r="AI239" i="50"/>
  <c r="AJ239" i="50"/>
  <c r="AK239" i="50"/>
  <c r="AL239" i="50"/>
  <c r="AM239" i="50"/>
  <c r="U240" i="50"/>
  <c r="W240" i="50" s="1"/>
  <c r="X240" i="50"/>
  <c r="Y240" i="50"/>
  <c r="Z240" i="50"/>
  <c r="AA240" i="50"/>
  <c r="AB240" i="50"/>
  <c r="AC240" i="50"/>
  <c r="AD240" i="50"/>
  <c r="AF240" i="50"/>
  <c r="AG240" i="50"/>
  <c r="AH240" i="50"/>
  <c r="AI240" i="50"/>
  <c r="AJ240" i="50"/>
  <c r="AK240" i="50"/>
  <c r="AL240" i="50"/>
  <c r="AM240" i="50"/>
  <c r="U241" i="50"/>
  <c r="V241" i="50" s="1"/>
  <c r="X241" i="50"/>
  <c r="Y241" i="50"/>
  <c r="Z241" i="50"/>
  <c r="AA241" i="50"/>
  <c r="AB241" i="50"/>
  <c r="AC241" i="50"/>
  <c r="AD241" i="50"/>
  <c r="AF241" i="50"/>
  <c r="AG241" i="50"/>
  <c r="AH241" i="50"/>
  <c r="AI241" i="50"/>
  <c r="AJ241" i="50"/>
  <c r="AK241" i="50"/>
  <c r="AL241" i="50"/>
  <c r="AM241" i="50"/>
  <c r="U242" i="50"/>
  <c r="W242" i="50" s="1"/>
  <c r="X242" i="50"/>
  <c r="Y242" i="50"/>
  <c r="Z242" i="50"/>
  <c r="AA242" i="50"/>
  <c r="AB242" i="50"/>
  <c r="AC242" i="50"/>
  <c r="AD242" i="50"/>
  <c r="AF242" i="50"/>
  <c r="AG242" i="50"/>
  <c r="AH242" i="50"/>
  <c r="AI242" i="50"/>
  <c r="AJ242" i="50"/>
  <c r="AK242" i="50"/>
  <c r="AL242" i="50"/>
  <c r="AM242" i="50"/>
  <c r="U243" i="50"/>
  <c r="V243" i="50" s="1"/>
  <c r="X243" i="50"/>
  <c r="Y243" i="50"/>
  <c r="Z243" i="50"/>
  <c r="AA243" i="50"/>
  <c r="AB243" i="50"/>
  <c r="AC243" i="50"/>
  <c r="AD243" i="50"/>
  <c r="AF243" i="50"/>
  <c r="AG243" i="50"/>
  <c r="AH243" i="50"/>
  <c r="AI243" i="50"/>
  <c r="AJ243" i="50"/>
  <c r="AK243" i="50"/>
  <c r="AL243" i="50"/>
  <c r="AM243" i="50"/>
  <c r="U244" i="50"/>
  <c r="V244" i="50" s="1"/>
  <c r="X244" i="50"/>
  <c r="Y244" i="50"/>
  <c r="Z244" i="50"/>
  <c r="AA244" i="50"/>
  <c r="AB244" i="50"/>
  <c r="AC244" i="50"/>
  <c r="AD244" i="50"/>
  <c r="AF244" i="50"/>
  <c r="AG244" i="50"/>
  <c r="AH244" i="50"/>
  <c r="AI244" i="50"/>
  <c r="AJ244" i="50"/>
  <c r="AK244" i="50"/>
  <c r="AL244" i="50"/>
  <c r="AM244" i="50"/>
  <c r="U245" i="50"/>
  <c r="V245" i="50" s="1"/>
  <c r="X245" i="50"/>
  <c r="Y245" i="50"/>
  <c r="Z245" i="50"/>
  <c r="AA245" i="50"/>
  <c r="AB245" i="50"/>
  <c r="AC245" i="50"/>
  <c r="AD245" i="50"/>
  <c r="AF245" i="50"/>
  <c r="AG245" i="50"/>
  <c r="AH245" i="50"/>
  <c r="AI245" i="50"/>
  <c r="AJ245" i="50"/>
  <c r="AK245" i="50"/>
  <c r="AL245" i="50"/>
  <c r="AM245" i="50"/>
  <c r="U246" i="50"/>
  <c r="X246" i="50"/>
  <c r="Y246" i="50"/>
  <c r="Z246" i="50"/>
  <c r="AA246" i="50"/>
  <c r="AB246" i="50"/>
  <c r="AC246" i="50"/>
  <c r="AD246" i="50"/>
  <c r="AF246" i="50"/>
  <c r="AG246" i="50"/>
  <c r="AH246" i="50"/>
  <c r="AI246" i="50"/>
  <c r="AJ246" i="50"/>
  <c r="AK246" i="50"/>
  <c r="AL246" i="50"/>
  <c r="AM246" i="50"/>
  <c r="U247" i="50"/>
  <c r="X247" i="50"/>
  <c r="Y247" i="50"/>
  <c r="Z247" i="50"/>
  <c r="AA247" i="50"/>
  <c r="AB247" i="50"/>
  <c r="AC247" i="50"/>
  <c r="AD247" i="50"/>
  <c r="AF247" i="50"/>
  <c r="AG247" i="50"/>
  <c r="AH247" i="50"/>
  <c r="AI247" i="50"/>
  <c r="AJ247" i="50"/>
  <c r="AK247" i="50"/>
  <c r="AL247" i="50"/>
  <c r="AM247" i="50"/>
  <c r="U248" i="50"/>
  <c r="W248" i="50" s="1"/>
  <c r="X248" i="50"/>
  <c r="Y248" i="50"/>
  <c r="Z248" i="50"/>
  <c r="AA248" i="50"/>
  <c r="AB248" i="50"/>
  <c r="AC248" i="50"/>
  <c r="AD248" i="50"/>
  <c r="AF248" i="50"/>
  <c r="AG248" i="50"/>
  <c r="AH248" i="50"/>
  <c r="AI248" i="50"/>
  <c r="AJ248" i="50"/>
  <c r="AK248" i="50"/>
  <c r="AL248" i="50"/>
  <c r="AM248" i="50"/>
  <c r="U249" i="50"/>
  <c r="V249" i="50" s="1"/>
  <c r="X249" i="50"/>
  <c r="Y249" i="50"/>
  <c r="Z249" i="50"/>
  <c r="AA249" i="50"/>
  <c r="AB249" i="50"/>
  <c r="AC249" i="50"/>
  <c r="AD249" i="50"/>
  <c r="AF249" i="50"/>
  <c r="AG249" i="50"/>
  <c r="AH249" i="50"/>
  <c r="AI249" i="50"/>
  <c r="AJ249" i="50"/>
  <c r="AK249" i="50"/>
  <c r="AL249" i="50"/>
  <c r="AM249" i="50"/>
  <c r="U250" i="50"/>
  <c r="W250" i="50" s="1"/>
  <c r="X250" i="50"/>
  <c r="Y250" i="50"/>
  <c r="Z250" i="50"/>
  <c r="AA250" i="50"/>
  <c r="AB250" i="50"/>
  <c r="AC250" i="50"/>
  <c r="AD250" i="50"/>
  <c r="AF250" i="50"/>
  <c r="AG250" i="50"/>
  <c r="AH250" i="50"/>
  <c r="AI250" i="50"/>
  <c r="AJ250" i="50"/>
  <c r="AK250" i="50"/>
  <c r="AL250" i="50"/>
  <c r="AM250" i="50"/>
  <c r="U251" i="50"/>
  <c r="V251" i="50" s="1"/>
  <c r="X251" i="50"/>
  <c r="Y251" i="50"/>
  <c r="Z251" i="50"/>
  <c r="AA251" i="50"/>
  <c r="AB251" i="50"/>
  <c r="AC251" i="50"/>
  <c r="AD251" i="50"/>
  <c r="AF251" i="50"/>
  <c r="AG251" i="50"/>
  <c r="AH251" i="50"/>
  <c r="AI251" i="50"/>
  <c r="AJ251" i="50"/>
  <c r="AK251" i="50"/>
  <c r="AL251" i="50"/>
  <c r="AM251" i="50"/>
  <c r="U252" i="50"/>
  <c r="V252" i="50" s="1"/>
  <c r="X252" i="50"/>
  <c r="Y252" i="50"/>
  <c r="Z252" i="50"/>
  <c r="AA252" i="50"/>
  <c r="AB252" i="50"/>
  <c r="AC252" i="50"/>
  <c r="AD252" i="50"/>
  <c r="AF252" i="50"/>
  <c r="AG252" i="50"/>
  <c r="AH252" i="50"/>
  <c r="AI252" i="50"/>
  <c r="AJ252" i="50"/>
  <c r="AK252" i="50"/>
  <c r="AL252" i="50"/>
  <c r="AM252" i="50"/>
  <c r="U253" i="50"/>
  <c r="W253" i="50" s="1"/>
  <c r="X253" i="50"/>
  <c r="Y253" i="50"/>
  <c r="Z253" i="50"/>
  <c r="AA253" i="50"/>
  <c r="AB253" i="50"/>
  <c r="AC253" i="50"/>
  <c r="AD253" i="50"/>
  <c r="AF253" i="50"/>
  <c r="AG253" i="50"/>
  <c r="AH253" i="50"/>
  <c r="AI253" i="50"/>
  <c r="AJ253" i="50"/>
  <c r="AK253" i="50"/>
  <c r="AL253" i="50"/>
  <c r="AM253" i="50"/>
  <c r="U254" i="50"/>
  <c r="X254" i="50"/>
  <c r="Y254" i="50"/>
  <c r="Z254" i="50"/>
  <c r="AA254" i="50"/>
  <c r="AB254" i="50"/>
  <c r="AC254" i="50"/>
  <c r="AD254" i="50"/>
  <c r="AF254" i="50"/>
  <c r="AG254" i="50"/>
  <c r="AH254" i="50"/>
  <c r="AI254" i="50"/>
  <c r="AJ254" i="50"/>
  <c r="AK254" i="50"/>
  <c r="AL254" i="50"/>
  <c r="AM254" i="50"/>
  <c r="U255" i="50"/>
  <c r="V255" i="50" s="1"/>
  <c r="X255" i="50"/>
  <c r="Y255" i="50"/>
  <c r="Z255" i="50"/>
  <c r="AA255" i="50"/>
  <c r="AB255" i="50"/>
  <c r="AC255" i="50"/>
  <c r="AD255" i="50"/>
  <c r="AF255" i="50"/>
  <c r="AG255" i="50"/>
  <c r="AH255" i="50"/>
  <c r="AI255" i="50"/>
  <c r="AJ255" i="50"/>
  <c r="AK255" i="50"/>
  <c r="AL255" i="50"/>
  <c r="AM255" i="50"/>
  <c r="U256" i="50"/>
  <c r="W256" i="50" s="1"/>
  <c r="X256" i="50"/>
  <c r="Y256" i="50"/>
  <c r="Z256" i="50"/>
  <c r="AA256" i="50"/>
  <c r="AB256" i="50"/>
  <c r="AC256" i="50"/>
  <c r="AD256" i="50"/>
  <c r="AF256" i="50"/>
  <c r="AG256" i="50"/>
  <c r="AH256" i="50"/>
  <c r="AI256" i="50"/>
  <c r="AJ256" i="50"/>
  <c r="AK256" i="50"/>
  <c r="AL256" i="50"/>
  <c r="AM256" i="50"/>
  <c r="U257" i="50"/>
  <c r="V257" i="50" s="1"/>
  <c r="X257" i="50"/>
  <c r="Y257" i="50"/>
  <c r="Z257" i="50"/>
  <c r="AA257" i="50"/>
  <c r="AB257" i="50"/>
  <c r="AC257" i="50"/>
  <c r="AD257" i="50"/>
  <c r="AF257" i="50"/>
  <c r="AG257" i="50"/>
  <c r="AH257" i="50"/>
  <c r="AI257" i="50"/>
  <c r="AJ257" i="50"/>
  <c r="AK257" i="50"/>
  <c r="AL257" i="50"/>
  <c r="AM257" i="50"/>
  <c r="U258" i="50"/>
  <c r="W258" i="50" s="1"/>
  <c r="X258" i="50"/>
  <c r="Y258" i="50"/>
  <c r="Z258" i="50"/>
  <c r="AA258" i="50"/>
  <c r="AB258" i="50"/>
  <c r="AC258" i="50"/>
  <c r="AD258" i="50"/>
  <c r="AF258" i="50"/>
  <c r="AG258" i="50"/>
  <c r="AH258" i="50"/>
  <c r="AI258" i="50"/>
  <c r="AJ258" i="50"/>
  <c r="AK258" i="50"/>
  <c r="AL258" i="50"/>
  <c r="AM258" i="50"/>
  <c r="U259" i="50"/>
  <c r="V259" i="50" s="1"/>
  <c r="X259" i="50"/>
  <c r="Y259" i="50"/>
  <c r="Z259" i="50"/>
  <c r="AA259" i="50"/>
  <c r="AB259" i="50"/>
  <c r="AC259" i="50"/>
  <c r="AD259" i="50"/>
  <c r="AF259" i="50"/>
  <c r="AG259" i="50"/>
  <c r="AH259" i="50"/>
  <c r="AI259" i="50"/>
  <c r="AJ259" i="50"/>
  <c r="AK259" i="50"/>
  <c r="AL259" i="50"/>
  <c r="AM259" i="50"/>
  <c r="U260" i="50"/>
  <c r="V260" i="50" s="1"/>
  <c r="X260" i="50"/>
  <c r="Y260" i="50"/>
  <c r="Z260" i="50"/>
  <c r="AA260" i="50"/>
  <c r="AB260" i="50"/>
  <c r="AC260" i="50"/>
  <c r="AD260" i="50"/>
  <c r="AF260" i="50"/>
  <c r="AG260" i="50"/>
  <c r="AH260" i="50"/>
  <c r="AI260" i="50"/>
  <c r="AJ260" i="50"/>
  <c r="AK260" i="50"/>
  <c r="AL260" i="50"/>
  <c r="AM260" i="50"/>
  <c r="U261" i="50"/>
  <c r="V261" i="50" s="1"/>
  <c r="X261" i="50"/>
  <c r="Y261" i="50"/>
  <c r="Z261" i="50"/>
  <c r="AA261" i="50"/>
  <c r="AB261" i="50"/>
  <c r="AC261" i="50"/>
  <c r="AD261" i="50"/>
  <c r="AF261" i="50"/>
  <c r="AG261" i="50"/>
  <c r="AH261" i="50"/>
  <c r="AI261" i="50"/>
  <c r="AJ261" i="50"/>
  <c r="AK261" i="50"/>
  <c r="AL261" i="50"/>
  <c r="AM261" i="50"/>
  <c r="U262" i="50"/>
  <c r="V262" i="50" s="1"/>
  <c r="X262" i="50"/>
  <c r="Y262" i="50"/>
  <c r="Z262" i="50"/>
  <c r="AA262" i="50"/>
  <c r="AB262" i="50"/>
  <c r="AC262" i="50"/>
  <c r="AD262" i="50"/>
  <c r="AF262" i="50"/>
  <c r="AG262" i="50"/>
  <c r="AH262" i="50"/>
  <c r="AI262" i="50"/>
  <c r="AJ262" i="50"/>
  <c r="AK262" i="50"/>
  <c r="AL262" i="50"/>
  <c r="AM262" i="50"/>
  <c r="U263" i="50"/>
  <c r="V263" i="50" s="1"/>
  <c r="X263" i="50"/>
  <c r="Y263" i="50"/>
  <c r="Z263" i="50"/>
  <c r="AA263" i="50"/>
  <c r="AB263" i="50"/>
  <c r="AC263" i="50"/>
  <c r="AD263" i="50"/>
  <c r="AF263" i="50"/>
  <c r="AG263" i="50"/>
  <c r="AH263" i="50"/>
  <c r="AI263" i="50"/>
  <c r="AJ263" i="50"/>
  <c r="AK263" i="50"/>
  <c r="AL263" i="50"/>
  <c r="AM263" i="50"/>
  <c r="U264" i="50"/>
  <c r="V264" i="50" s="1"/>
  <c r="X264" i="50"/>
  <c r="Y264" i="50"/>
  <c r="Z264" i="50"/>
  <c r="AA264" i="50"/>
  <c r="AB264" i="50"/>
  <c r="AC264" i="50"/>
  <c r="AD264" i="50"/>
  <c r="AF264" i="50"/>
  <c r="AG264" i="50"/>
  <c r="AH264" i="50"/>
  <c r="AI264" i="50"/>
  <c r="AJ264" i="50"/>
  <c r="AK264" i="50"/>
  <c r="AL264" i="50"/>
  <c r="AM264" i="50"/>
  <c r="U265" i="50"/>
  <c r="W265" i="50" s="1"/>
  <c r="X265" i="50"/>
  <c r="Y265" i="50"/>
  <c r="Z265" i="50"/>
  <c r="AA265" i="50"/>
  <c r="AB265" i="50"/>
  <c r="AC265" i="50"/>
  <c r="AD265" i="50"/>
  <c r="AF265" i="50"/>
  <c r="AG265" i="50"/>
  <c r="AH265" i="50"/>
  <c r="AI265" i="50"/>
  <c r="AJ265" i="50"/>
  <c r="AK265" i="50"/>
  <c r="AL265" i="50"/>
  <c r="AM265" i="50"/>
  <c r="U266" i="50"/>
  <c r="V266" i="50" s="1"/>
  <c r="X266" i="50"/>
  <c r="Y266" i="50"/>
  <c r="Z266" i="50"/>
  <c r="AA266" i="50"/>
  <c r="AB266" i="50"/>
  <c r="AC266" i="50"/>
  <c r="AD266" i="50"/>
  <c r="AF266" i="50"/>
  <c r="AG266" i="50"/>
  <c r="AH266" i="50"/>
  <c r="AI266" i="50"/>
  <c r="AJ266" i="50"/>
  <c r="AK266" i="50"/>
  <c r="AL266" i="50"/>
  <c r="AM266" i="50"/>
  <c r="U267" i="50"/>
  <c r="V267" i="50" s="1"/>
  <c r="X267" i="50"/>
  <c r="Y267" i="50"/>
  <c r="Z267" i="50"/>
  <c r="AA267" i="50"/>
  <c r="AB267" i="50"/>
  <c r="AC267" i="50"/>
  <c r="AD267" i="50"/>
  <c r="AF267" i="50"/>
  <c r="AG267" i="50"/>
  <c r="AH267" i="50"/>
  <c r="AI267" i="50"/>
  <c r="AJ267" i="50"/>
  <c r="AK267" i="50"/>
  <c r="AL267" i="50"/>
  <c r="AM267" i="50"/>
  <c r="U268" i="50"/>
  <c r="V268" i="50" s="1"/>
  <c r="X268" i="50"/>
  <c r="Y268" i="50"/>
  <c r="Z268" i="50"/>
  <c r="AA268" i="50"/>
  <c r="AB268" i="50"/>
  <c r="AC268" i="50"/>
  <c r="AD268" i="50"/>
  <c r="AF268" i="50"/>
  <c r="AG268" i="50"/>
  <c r="AH268" i="50"/>
  <c r="AI268" i="50"/>
  <c r="AJ268" i="50"/>
  <c r="AK268" i="50"/>
  <c r="AL268" i="50"/>
  <c r="AM268" i="50"/>
  <c r="U269" i="50"/>
  <c r="V269" i="50" s="1"/>
  <c r="X269" i="50"/>
  <c r="Y269" i="50"/>
  <c r="Z269" i="50"/>
  <c r="AA269" i="50"/>
  <c r="AB269" i="50"/>
  <c r="AC269" i="50"/>
  <c r="AD269" i="50"/>
  <c r="AF269" i="50"/>
  <c r="AG269" i="50"/>
  <c r="AH269" i="50"/>
  <c r="AI269" i="50"/>
  <c r="AJ269" i="50"/>
  <c r="AK269" i="50"/>
  <c r="AL269" i="50"/>
  <c r="AM269" i="50"/>
  <c r="U270" i="50"/>
  <c r="V270" i="50" s="1"/>
  <c r="X270" i="50"/>
  <c r="Y270" i="50"/>
  <c r="Z270" i="50"/>
  <c r="AA270" i="50"/>
  <c r="AB270" i="50"/>
  <c r="AC270" i="50"/>
  <c r="AD270" i="50"/>
  <c r="AF270" i="50"/>
  <c r="AG270" i="50"/>
  <c r="AH270" i="50"/>
  <c r="AI270" i="50"/>
  <c r="AJ270" i="50"/>
  <c r="AK270" i="50"/>
  <c r="AL270" i="50"/>
  <c r="AM270" i="50"/>
  <c r="U271" i="50"/>
  <c r="V271" i="50" s="1"/>
  <c r="X271" i="50"/>
  <c r="Y271" i="50"/>
  <c r="Z271" i="50"/>
  <c r="AA271" i="50"/>
  <c r="AB271" i="50"/>
  <c r="AC271" i="50"/>
  <c r="AD271" i="50"/>
  <c r="AF271" i="50"/>
  <c r="AG271" i="50"/>
  <c r="AH271" i="50"/>
  <c r="AI271" i="50"/>
  <c r="AJ271" i="50"/>
  <c r="AK271" i="50"/>
  <c r="AL271" i="50"/>
  <c r="AM271" i="50"/>
  <c r="U272" i="50"/>
  <c r="W272" i="50" s="1"/>
  <c r="X272" i="50"/>
  <c r="Y272" i="50"/>
  <c r="Z272" i="50"/>
  <c r="AA272" i="50"/>
  <c r="AB272" i="50"/>
  <c r="AC272" i="50"/>
  <c r="AD272" i="50"/>
  <c r="AF272" i="50"/>
  <c r="AG272" i="50"/>
  <c r="AH272" i="50"/>
  <c r="AI272" i="50"/>
  <c r="AJ272" i="50"/>
  <c r="AK272" i="50"/>
  <c r="AL272" i="50"/>
  <c r="AM272" i="50"/>
  <c r="U273" i="50"/>
  <c r="V273" i="50" s="1"/>
  <c r="X273" i="50"/>
  <c r="Y273" i="50"/>
  <c r="Z273" i="50"/>
  <c r="AA273" i="50"/>
  <c r="AB273" i="50"/>
  <c r="AC273" i="50"/>
  <c r="AD273" i="50"/>
  <c r="AF273" i="50"/>
  <c r="AG273" i="50"/>
  <c r="AH273" i="50"/>
  <c r="AI273" i="50"/>
  <c r="AJ273" i="50"/>
  <c r="AK273" i="50"/>
  <c r="AL273" i="50"/>
  <c r="AM273" i="50"/>
  <c r="U274" i="50"/>
  <c r="V274" i="50" s="1"/>
  <c r="X274" i="50"/>
  <c r="Y274" i="50"/>
  <c r="Z274" i="50"/>
  <c r="AA274" i="50"/>
  <c r="AB274" i="50"/>
  <c r="AC274" i="50"/>
  <c r="AD274" i="50"/>
  <c r="AF274" i="50"/>
  <c r="AG274" i="50"/>
  <c r="AH274" i="50"/>
  <c r="AI274" i="50"/>
  <c r="AJ274" i="50"/>
  <c r="AK274" i="50"/>
  <c r="AL274" i="50"/>
  <c r="AM274" i="50"/>
  <c r="U275" i="50"/>
  <c r="V275" i="50" s="1"/>
  <c r="X275" i="50"/>
  <c r="Y275" i="50"/>
  <c r="Z275" i="50"/>
  <c r="AA275" i="50"/>
  <c r="AB275" i="50"/>
  <c r="AC275" i="50"/>
  <c r="AD275" i="50"/>
  <c r="AF275" i="50"/>
  <c r="AG275" i="50"/>
  <c r="AH275" i="50"/>
  <c r="AI275" i="50"/>
  <c r="AJ275" i="50"/>
  <c r="AK275" i="50"/>
  <c r="AL275" i="50"/>
  <c r="AM275" i="50"/>
  <c r="U276" i="50"/>
  <c r="W276" i="50" s="1"/>
  <c r="X276" i="50"/>
  <c r="Y276" i="50"/>
  <c r="Z276" i="50"/>
  <c r="AA276" i="50"/>
  <c r="AB276" i="50"/>
  <c r="AC276" i="50"/>
  <c r="AD276" i="50"/>
  <c r="AF276" i="50"/>
  <c r="AG276" i="50"/>
  <c r="AH276" i="50"/>
  <c r="AI276" i="50"/>
  <c r="AJ276" i="50"/>
  <c r="AK276" i="50"/>
  <c r="AL276" i="50"/>
  <c r="AM276" i="50"/>
  <c r="U277" i="50"/>
  <c r="V277" i="50" s="1"/>
  <c r="X277" i="50"/>
  <c r="Y277" i="50"/>
  <c r="Z277" i="50"/>
  <c r="AA277" i="50"/>
  <c r="AB277" i="50"/>
  <c r="AC277" i="50"/>
  <c r="AD277" i="50"/>
  <c r="AF277" i="50"/>
  <c r="AG277" i="50"/>
  <c r="AH277" i="50"/>
  <c r="AI277" i="50"/>
  <c r="AJ277" i="50"/>
  <c r="AK277" i="50"/>
  <c r="AL277" i="50"/>
  <c r="AM277" i="50"/>
  <c r="U278" i="50"/>
  <c r="V278" i="50" s="1"/>
  <c r="X278" i="50"/>
  <c r="Y278" i="50"/>
  <c r="Z278" i="50"/>
  <c r="AA278" i="50"/>
  <c r="AB278" i="50"/>
  <c r="AC278" i="50"/>
  <c r="AD278" i="50"/>
  <c r="AF278" i="50"/>
  <c r="AG278" i="50"/>
  <c r="AH278" i="50"/>
  <c r="AI278" i="50"/>
  <c r="AJ278" i="50"/>
  <c r="AK278" i="50"/>
  <c r="AL278" i="50"/>
  <c r="AM278" i="50"/>
  <c r="U279" i="50"/>
  <c r="V279" i="50" s="1"/>
  <c r="X279" i="50"/>
  <c r="Y279" i="50"/>
  <c r="Z279" i="50"/>
  <c r="AA279" i="50"/>
  <c r="AB279" i="50"/>
  <c r="AC279" i="50"/>
  <c r="AD279" i="50"/>
  <c r="AF279" i="50"/>
  <c r="AG279" i="50"/>
  <c r="AH279" i="50"/>
  <c r="AI279" i="50"/>
  <c r="AJ279" i="50"/>
  <c r="AK279" i="50"/>
  <c r="AL279" i="50"/>
  <c r="AM279" i="50"/>
  <c r="U280" i="50"/>
  <c r="V280" i="50" s="1"/>
  <c r="X280" i="50"/>
  <c r="Y280" i="50"/>
  <c r="Z280" i="50"/>
  <c r="AA280" i="50"/>
  <c r="AB280" i="50"/>
  <c r="AC280" i="50"/>
  <c r="AD280" i="50"/>
  <c r="AF280" i="50"/>
  <c r="AG280" i="50"/>
  <c r="AH280" i="50"/>
  <c r="AI280" i="50"/>
  <c r="AJ280" i="50"/>
  <c r="AK280" i="50"/>
  <c r="AL280" i="50"/>
  <c r="AM280" i="50"/>
  <c r="U281" i="50"/>
  <c r="W281" i="50" s="1"/>
  <c r="X281" i="50"/>
  <c r="Y281" i="50"/>
  <c r="Z281" i="50"/>
  <c r="AA281" i="50"/>
  <c r="AB281" i="50"/>
  <c r="AC281" i="50"/>
  <c r="AD281" i="50"/>
  <c r="AF281" i="50"/>
  <c r="AG281" i="50"/>
  <c r="AH281" i="50"/>
  <c r="AI281" i="50"/>
  <c r="AJ281" i="50"/>
  <c r="AK281" i="50"/>
  <c r="AL281" i="50"/>
  <c r="AM281" i="50"/>
  <c r="U282" i="50"/>
  <c r="V282" i="50" s="1"/>
  <c r="X282" i="50"/>
  <c r="Y282" i="50"/>
  <c r="Z282" i="50"/>
  <c r="AA282" i="50"/>
  <c r="AB282" i="50"/>
  <c r="AC282" i="50"/>
  <c r="AD282" i="50"/>
  <c r="AF282" i="50"/>
  <c r="AG282" i="50"/>
  <c r="AH282" i="50"/>
  <c r="AI282" i="50"/>
  <c r="AJ282" i="50"/>
  <c r="AK282" i="50"/>
  <c r="AL282" i="50"/>
  <c r="AM282" i="50"/>
  <c r="U283" i="50"/>
  <c r="V283" i="50" s="1"/>
  <c r="X283" i="50"/>
  <c r="Y283" i="50"/>
  <c r="Z283" i="50"/>
  <c r="AA283" i="50"/>
  <c r="AB283" i="50"/>
  <c r="AC283" i="50"/>
  <c r="AD283" i="50"/>
  <c r="AF283" i="50"/>
  <c r="AG283" i="50"/>
  <c r="AH283" i="50"/>
  <c r="AI283" i="50"/>
  <c r="AJ283" i="50"/>
  <c r="AK283" i="50"/>
  <c r="AL283" i="50"/>
  <c r="AM283" i="50"/>
  <c r="U284" i="50"/>
  <c r="V284" i="50" s="1"/>
  <c r="X284" i="50"/>
  <c r="Y284" i="50"/>
  <c r="Z284" i="50"/>
  <c r="AA284" i="50"/>
  <c r="AB284" i="50"/>
  <c r="AC284" i="50"/>
  <c r="AD284" i="50"/>
  <c r="AF284" i="50"/>
  <c r="AG284" i="50"/>
  <c r="AH284" i="50"/>
  <c r="AI284" i="50"/>
  <c r="AJ284" i="50"/>
  <c r="AK284" i="50"/>
  <c r="AL284" i="50"/>
  <c r="AM284" i="50"/>
  <c r="U285" i="50"/>
  <c r="V285" i="50" s="1"/>
  <c r="X285" i="50"/>
  <c r="Y285" i="50"/>
  <c r="Z285" i="50"/>
  <c r="AA285" i="50"/>
  <c r="AB285" i="50"/>
  <c r="AC285" i="50"/>
  <c r="AD285" i="50"/>
  <c r="AF285" i="50"/>
  <c r="AG285" i="50"/>
  <c r="AH285" i="50"/>
  <c r="AI285" i="50"/>
  <c r="AJ285" i="50"/>
  <c r="AK285" i="50"/>
  <c r="AL285" i="50"/>
  <c r="AM285" i="50"/>
  <c r="U286" i="50"/>
  <c r="V286" i="50" s="1"/>
  <c r="X286" i="50"/>
  <c r="Y286" i="50"/>
  <c r="Z286" i="50"/>
  <c r="AA286" i="50"/>
  <c r="AB286" i="50"/>
  <c r="AC286" i="50"/>
  <c r="AD286" i="50"/>
  <c r="AF286" i="50"/>
  <c r="AG286" i="50"/>
  <c r="AH286" i="50"/>
  <c r="AI286" i="50"/>
  <c r="AJ286" i="50"/>
  <c r="AK286" i="50"/>
  <c r="AL286" i="50"/>
  <c r="AM286" i="50"/>
  <c r="U287" i="50"/>
  <c r="V287" i="50" s="1"/>
  <c r="X287" i="50"/>
  <c r="Y287" i="50"/>
  <c r="Z287" i="50"/>
  <c r="AA287" i="50"/>
  <c r="AB287" i="50"/>
  <c r="AC287" i="50"/>
  <c r="AD287" i="50"/>
  <c r="AF287" i="50"/>
  <c r="AG287" i="50"/>
  <c r="AH287" i="50"/>
  <c r="AI287" i="50"/>
  <c r="AJ287" i="50"/>
  <c r="AK287" i="50"/>
  <c r="AL287" i="50"/>
  <c r="AM287" i="50"/>
  <c r="U288" i="50"/>
  <c r="W288" i="50" s="1"/>
  <c r="X288" i="50"/>
  <c r="Y288" i="50"/>
  <c r="Z288" i="50"/>
  <c r="AA288" i="50"/>
  <c r="AB288" i="50"/>
  <c r="AC288" i="50"/>
  <c r="AD288" i="50"/>
  <c r="AF288" i="50"/>
  <c r="AG288" i="50"/>
  <c r="AH288" i="50"/>
  <c r="AI288" i="50"/>
  <c r="AJ288" i="50"/>
  <c r="AK288" i="50"/>
  <c r="AL288" i="50"/>
  <c r="AM288" i="50"/>
  <c r="U289" i="50"/>
  <c r="W289" i="50" s="1"/>
  <c r="X289" i="50"/>
  <c r="Y289" i="50"/>
  <c r="Z289" i="50"/>
  <c r="AA289" i="50"/>
  <c r="AB289" i="50"/>
  <c r="AC289" i="50"/>
  <c r="AD289" i="50"/>
  <c r="AF289" i="50"/>
  <c r="AG289" i="50"/>
  <c r="AH289" i="50"/>
  <c r="AI289" i="50"/>
  <c r="AJ289" i="50"/>
  <c r="AK289" i="50"/>
  <c r="AL289" i="50"/>
  <c r="AM289" i="50"/>
  <c r="U290" i="50"/>
  <c r="W290" i="50" s="1"/>
  <c r="X290" i="50"/>
  <c r="Y290" i="50"/>
  <c r="Z290" i="50"/>
  <c r="AA290" i="50"/>
  <c r="AB290" i="50"/>
  <c r="AC290" i="50"/>
  <c r="AD290" i="50"/>
  <c r="AF290" i="50"/>
  <c r="AG290" i="50"/>
  <c r="AH290" i="50"/>
  <c r="AI290" i="50"/>
  <c r="AJ290" i="50"/>
  <c r="AK290" i="50"/>
  <c r="AL290" i="50"/>
  <c r="AM290" i="50"/>
  <c r="U291" i="50"/>
  <c r="V291" i="50" s="1"/>
  <c r="X291" i="50"/>
  <c r="Y291" i="50"/>
  <c r="Z291" i="50"/>
  <c r="AA291" i="50"/>
  <c r="AB291" i="50"/>
  <c r="AC291" i="50"/>
  <c r="AD291" i="50"/>
  <c r="AF291" i="50"/>
  <c r="AG291" i="50"/>
  <c r="AH291" i="50"/>
  <c r="AI291" i="50"/>
  <c r="AJ291" i="50"/>
  <c r="AK291" i="50"/>
  <c r="AL291" i="50"/>
  <c r="AM291" i="50"/>
  <c r="U292" i="50"/>
  <c r="W292" i="50" s="1"/>
  <c r="X292" i="50"/>
  <c r="Y292" i="50"/>
  <c r="Z292" i="50"/>
  <c r="AA292" i="50"/>
  <c r="AB292" i="50"/>
  <c r="AC292" i="50"/>
  <c r="AD292" i="50"/>
  <c r="AF292" i="50"/>
  <c r="AG292" i="50"/>
  <c r="AH292" i="50"/>
  <c r="AI292" i="50"/>
  <c r="AJ292" i="50"/>
  <c r="AK292" i="50"/>
  <c r="AL292" i="50"/>
  <c r="AM292" i="50"/>
  <c r="U293" i="50"/>
  <c r="W293" i="50" s="1"/>
  <c r="X293" i="50"/>
  <c r="Y293" i="50"/>
  <c r="Z293" i="50"/>
  <c r="AA293" i="50"/>
  <c r="AB293" i="50"/>
  <c r="AC293" i="50"/>
  <c r="AD293" i="50"/>
  <c r="AF293" i="50"/>
  <c r="AG293" i="50"/>
  <c r="AH293" i="50"/>
  <c r="AI293" i="50"/>
  <c r="AJ293" i="50"/>
  <c r="AK293" i="50"/>
  <c r="AL293" i="50"/>
  <c r="AM293" i="50"/>
  <c r="U294" i="50"/>
  <c r="V294" i="50" s="1"/>
  <c r="X294" i="50"/>
  <c r="Y294" i="50"/>
  <c r="Z294" i="50"/>
  <c r="AA294" i="50"/>
  <c r="AB294" i="50"/>
  <c r="AC294" i="50"/>
  <c r="AD294" i="50"/>
  <c r="AF294" i="50"/>
  <c r="AG294" i="50"/>
  <c r="AH294" i="50"/>
  <c r="AI294" i="50"/>
  <c r="AJ294" i="50"/>
  <c r="AK294" i="50"/>
  <c r="AL294" i="50"/>
  <c r="AM294" i="50"/>
  <c r="U295" i="50"/>
  <c r="V295" i="50" s="1"/>
  <c r="X295" i="50"/>
  <c r="Y295" i="50"/>
  <c r="Z295" i="50"/>
  <c r="AA295" i="50"/>
  <c r="AB295" i="50"/>
  <c r="AC295" i="50"/>
  <c r="AD295" i="50"/>
  <c r="AF295" i="50"/>
  <c r="AG295" i="50"/>
  <c r="AH295" i="50"/>
  <c r="AI295" i="50"/>
  <c r="AJ295" i="50"/>
  <c r="AK295" i="50"/>
  <c r="AL295" i="50"/>
  <c r="AM295" i="50"/>
  <c r="U296" i="50"/>
  <c r="V296" i="50" s="1"/>
  <c r="X296" i="50"/>
  <c r="Y296" i="50"/>
  <c r="Z296" i="50"/>
  <c r="AA296" i="50"/>
  <c r="AB296" i="50"/>
  <c r="AC296" i="50"/>
  <c r="AD296" i="50"/>
  <c r="AF296" i="50"/>
  <c r="AG296" i="50"/>
  <c r="AH296" i="50"/>
  <c r="AI296" i="50"/>
  <c r="AJ296" i="50"/>
  <c r="AK296" i="50"/>
  <c r="AL296" i="50"/>
  <c r="AM296" i="50"/>
  <c r="U297" i="50"/>
  <c r="W297" i="50" s="1"/>
  <c r="X297" i="50"/>
  <c r="Y297" i="50"/>
  <c r="Z297" i="50"/>
  <c r="AA297" i="50"/>
  <c r="AB297" i="50"/>
  <c r="AC297" i="50"/>
  <c r="AD297" i="50"/>
  <c r="AF297" i="50"/>
  <c r="AG297" i="50"/>
  <c r="AH297" i="50"/>
  <c r="AI297" i="50"/>
  <c r="AJ297" i="50"/>
  <c r="AK297" i="50"/>
  <c r="AL297" i="50"/>
  <c r="AM297" i="50"/>
  <c r="U298" i="50"/>
  <c r="V298" i="50" s="1"/>
  <c r="X298" i="50"/>
  <c r="Y298" i="50"/>
  <c r="Z298" i="50"/>
  <c r="AA298" i="50"/>
  <c r="AB298" i="50"/>
  <c r="AC298" i="50"/>
  <c r="AD298" i="50"/>
  <c r="AF298" i="50"/>
  <c r="AG298" i="50"/>
  <c r="AH298" i="50"/>
  <c r="AI298" i="50"/>
  <c r="AJ298" i="50"/>
  <c r="AK298" i="50"/>
  <c r="AL298" i="50"/>
  <c r="AM298" i="50"/>
  <c r="U299" i="50"/>
  <c r="V299" i="50" s="1"/>
  <c r="X299" i="50"/>
  <c r="Y299" i="50"/>
  <c r="Z299" i="50"/>
  <c r="AA299" i="50"/>
  <c r="AB299" i="50"/>
  <c r="AC299" i="50"/>
  <c r="AD299" i="50"/>
  <c r="AF299" i="50"/>
  <c r="AG299" i="50"/>
  <c r="AH299" i="50"/>
  <c r="AI299" i="50"/>
  <c r="AJ299" i="50"/>
  <c r="AK299" i="50"/>
  <c r="AL299" i="50"/>
  <c r="AM299" i="50"/>
  <c r="U300" i="50"/>
  <c r="V300" i="50" s="1"/>
  <c r="X300" i="50"/>
  <c r="Y300" i="50"/>
  <c r="Z300" i="50"/>
  <c r="AA300" i="50"/>
  <c r="AB300" i="50"/>
  <c r="AC300" i="50"/>
  <c r="AD300" i="50"/>
  <c r="AF300" i="50"/>
  <c r="AG300" i="50"/>
  <c r="AH300" i="50"/>
  <c r="AI300" i="50"/>
  <c r="AJ300" i="50"/>
  <c r="AK300" i="50"/>
  <c r="AL300" i="50"/>
  <c r="AM300" i="50"/>
  <c r="U301" i="50"/>
  <c r="V301" i="50" s="1"/>
  <c r="X301" i="50"/>
  <c r="Y301" i="50"/>
  <c r="Z301" i="50"/>
  <c r="AA301" i="50"/>
  <c r="AB301" i="50"/>
  <c r="AC301" i="50"/>
  <c r="AD301" i="50"/>
  <c r="AF301" i="50"/>
  <c r="AG301" i="50"/>
  <c r="AH301" i="50"/>
  <c r="AI301" i="50"/>
  <c r="AJ301" i="50"/>
  <c r="AK301" i="50"/>
  <c r="AL301" i="50"/>
  <c r="AM301" i="50"/>
  <c r="U302" i="50"/>
  <c r="V302" i="50" s="1"/>
  <c r="X302" i="50"/>
  <c r="Y302" i="50"/>
  <c r="Z302" i="50"/>
  <c r="AA302" i="50"/>
  <c r="AB302" i="50"/>
  <c r="AC302" i="50"/>
  <c r="AD302" i="50"/>
  <c r="AF302" i="50"/>
  <c r="AG302" i="50"/>
  <c r="AH302" i="50"/>
  <c r="AI302" i="50"/>
  <c r="AJ302" i="50"/>
  <c r="AK302" i="50"/>
  <c r="AL302" i="50"/>
  <c r="AM302" i="50"/>
  <c r="U303" i="50"/>
  <c r="W303" i="50" s="1"/>
  <c r="X303" i="50"/>
  <c r="Y303" i="50"/>
  <c r="Z303" i="50"/>
  <c r="AA303" i="50"/>
  <c r="AB303" i="50"/>
  <c r="AC303" i="50"/>
  <c r="AD303" i="50"/>
  <c r="AF303" i="50"/>
  <c r="AG303" i="50"/>
  <c r="AH303" i="50"/>
  <c r="AI303" i="50"/>
  <c r="AJ303" i="50"/>
  <c r="AK303" i="50"/>
  <c r="AL303" i="50"/>
  <c r="AM303" i="50"/>
  <c r="U304" i="50"/>
  <c r="W304" i="50" s="1"/>
  <c r="X304" i="50"/>
  <c r="Y304" i="50"/>
  <c r="Z304" i="50"/>
  <c r="AA304" i="50"/>
  <c r="AB304" i="50"/>
  <c r="AC304" i="50"/>
  <c r="AD304" i="50"/>
  <c r="AF304" i="50"/>
  <c r="AG304" i="50"/>
  <c r="AH304" i="50"/>
  <c r="AI304" i="50"/>
  <c r="AJ304" i="50"/>
  <c r="AK304" i="50"/>
  <c r="AL304" i="50"/>
  <c r="AM304" i="50"/>
  <c r="U305" i="50"/>
  <c r="X305" i="50"/>
  <c r="Y305" i="50"/>
  <c r="Z305" i="50"/>
  <c r="AA305" i="50"/>
  <c r="AB305" i="50"/>
  <c r="AC305" i="50"/>
  <c r="AD305" i="50"/>
  <c r="AF305" i="50"/>
  <c r="AG305" i="50"/>
  <c r="AH305" i="50"/>
  <c r="AI305" i="50"/>
  <c r="AJ305" i="50"/>
  <c r="AK305" i="50"/>
  <c r="AL305" i="50"/>
  <c r="AM305" i="50"/>
  <c r="U306" i="50"/>
  <c r="V306" i="50" s="1"/>
  <c r="X306" i="50"/>
  <c r="Y306" i="50"/>
  <c r="Z306" i="50"/>
  <c r="AA306" i="50"/>
  <c r="AB306" i="50"/>
  <c r="AC306" i="50"/>
  <c r="AD306" i="50"/>
  <c r="AF306" i="50"/>
  <c r="AG306" i="50"/>
  <c r="AH306" i="50"/>
  <c r="AI306" i="50"/>
  <c r="AJ306" i="50"/>
  <c r="AK306" i="50"/>
  <c r="AL306" i="50"/>
  <c r="AM306" i="50"/>
  <c r="U307" i="50"/>
  <c r="V307" i="50" s="1"/>
  <c r="X307" i="50"/>
  <c r="Y307" i="50"/>
  <c r="Z307" i="50"/>
  <c r="AA307" i="50"/>
  <c r="AB307" i="50"/>
  <c r="AC307" i="50"/>
  <c r="AD307" i="50"/>
  <c r="AF307" i="50"/>
  <c r="AG307" i="50"/>
  <c r="AH307" i="50"/>
  <c r="AI307" i="50"/>
  <c r="AJ307" i="50"/>
  <c r="AK307" i="50"/>
  <c r="AL307" i="50"/>
  <c r="AM307" i="50"/>
  <c r="U308" i="50"/>
  <c r="W308" i="50" s="1"/>
  <c r="X308" i="50"/>
  <c r="Y308" i="50"/>
  <c r="Z308" i="50"/>
  <c r="AA308" i="50"/>
  <c r="AB308" i="50"/>
  <c r="AC308" i="50"/>
  <c r="AD308" i="50"/>
  <c r="AF308" i="50"/>
  <c r="AG308" i="50"/>
  <c r="AH308" i="50"/>
  <c r="AI308" i="50"/>
  <c r="AJ308" i="50"/>
  <c r="AK308" i="50"/>
  <c r="AL308" i="50"/>
  <c r="AM308" i="50"/>
  <c r="U309" i="50"/>
  <c r="X309" i="50"/>
  <c r="Y309" i="50"/>
  <c r="Z309" i="50"/>
  <c r="AA309" i="50"/>
  <c r="AB309" i="50"/>
  <c r="AC309" i="50"/>
  <c r="AD309" i="50"/>
  <c r="AF309" i="50"/>
  <c r="AG309" i="50"/>
  <c r="AH309" i="50"/>
  <c r="AI309" i="50"/>
  <c r="AJ309" i="50"/>
  <c r="AK309" i="50"/>
  <c r="AL309" i="50"/>
  <c r="AM309" i="50"/>
  <c r="U310" i="50"/>
  <c r="V310" i="50" s="1"/>
  <c r="X310" i="50"/>
  <c r="Y310" i="50"/>
  <c r="Z310" i="50"/>
  <c r="AA310" i="50"/>
  <c r="AB310" i="50"/>
  <c r="AC310" i="50"/>
  <c r="AD310" i="50"/>
  <c r="AF310" i="50"/>
  <c r="AG310" i="50"/>
  <c r="AH310" i="50"/>
  <c r="AI310" i="50"/>
  <c r="AJ310" i="50"/>
  <c r="AK310" i="50"/>
  <c r="AL310" i="50"/>
  <c r="AM310" i="50"/>
  <c r="U311" i="50"/>
  <c r="V311" i="50" s="1"/>
  <c r="X311" i="50"/>
  <c r="Y311" i="50"/>
  <c r="Z311" i="50"/>
  <c r="AA311" i="50"/>
  <c r="AB311" i="50"/>
  <c r="AC311" i="50"/>
  <c r="AD311" i="50"/>
  <c r="AF311" i="50"/>
  <c r="AG311" i="50"/>
  <c r="AH311" i="50"/>
  <c r="AI311" i="50"/>
  <c r="AJ311" i="50"/>
  <c r="AK311" i="50"/>
  <c r="AL311" i="50"/>
  <c r="AM311" i="50"/>
  <c r="U312" i="50"/>
  <c r="X312" i="50"/>
  <c r="Y312" i="50"/>
  <c r="Z312" i="50"/>
  <c r="AA312" i="50"/>
  <c r="AB312" i="50"/>
  <c r="AC312" i="50"/>
  <c r="AD312" i="50"/>
  <c r="AF312" i="50"/>
  <c r="AG312" i="50"/>
  <c r="AH312" i="50"/>
  <c r="AI312" i="50"/>
  <c r="AJ312" i="50"/>
  <c r="AK312" i="50"/>
  <c r="AL312" i="50"/>
  <c r="AM312" i="50"/>
  <c r="U313" i="50"/>
  <c r="V313" i="50" s="1"/>
  <c r="X313" i="50"/>
  <c r="Y313" i="50"/>
  <c r="Z313" i="50"/>
  <c r="AA313" i="50"/>
  <c r="AB313" i="50"/>
  <c r="AC313" i="50"/>
  <c r="AD313" i="50"/>
  <c r="AF313" i="50"/>
  <c r="AG313" i="50"/>
  <c r="AH313" i="50"/>
  <c r="AI313" i="50"/>
  <c r="AJ313" i="50"/>
  <c r="AK313" i="50"/>
  <c r="AL313" i="50"/>
  <c r="AM313" i="50"/>
  <c r="U314" i="50"/>
  <c r="V314" i="50" s="1"/>
  <c r="X314" i="50"/>
  <c r="Y314" i="50"/>
  <c r="Z314" i="50"/>
  <c r="AA314" i="50"/>
  <c r="AB314" i="50"/>
  <c r="AC314" i="50"/>
  <c r="AD314" i="50"/>
  <c r="AF314" i="50"/>
  <c r="AG314" i="50"/>
  <c r="AH314" i="50"/>
  <c r="AI314" i="50"/>
  <c r="AJ314" i="50"/>
  <c r="AK314" i="50"/>
  <c r="AL314" i="50"/>
  <c r="AM314" i="50"/>
  <c r="U315" i="50"/>
  <c r="W315" i="50" s="1"/>
  <c r="X315" i="50"/>
  <c r="Y315" i="50"/>
  <c r="Z315" i="50"/>
  <c r="AA315" i="50"/>
  <c r="AB315" i="50"/>
  <c r="AC315" i="50"/>
  <c r="AD315" i="50"/>
  <c r="AF315" i="50"/>
  <c r="AG315" i="50"/>
  <c r="AH315" i="50"/>
  <c r="AI315" i="50"/>
  <c r="AJ315" i="50"/>
  <c r="AK315" i="50"/>
  <c r="AL315" i="50"/>
  <c r="AM315" i="50"/>
  <c r="U316" i="50"/>
  <c r="W316" i="50" s="1"/>
  <c r="X316" i="50"/>
  <c r="Y316" i="50"/>
  <c r="Z316" i="50"/>
  <c r="AA316" i="50"/>
  <c r="AB316" i="50"/>
  <c r="AC316" i="50"/>
  <c r="AD316" i="50"/>
  <c r="AF316" i="50"/>
  <c r="AG316" i="50"/>
  <c r="AH316" i="50"/>
  <c r="AI316" i="50"/>
  <c r="AJ316" i="50"/>
  <c r="AK316" i="50"/>
  <c r="AL316" i="50"/>
  <c r="AM316" i="50"/>
  <c r="U317" i="50"/>
  <c r="V317" i="50" s="1"/>
  <c r="X317" i="50"/>
  <c r="Y317" i="50"/>
  <c r="Z317" i="50"/>
  <c r="AA317" i="50"/>
  <c r="AB317" i="50"/>
  <c r="AC317" i="50"/>
  <c r="AD317" i="50"/>
  <c r="AF317" i="50"/>
  <c r="AG317" i="50"/>
  <c r="AH317" i="50"/>
  <c r="AI317" i="50"/>
  <c r="AJ317" i="50"/>
  <c r="AK317" i="50"/>
  <c r="AL317" i="50"/>
  <c r="AM317" i="50"/>
  <c r="U318" i="50"/>
  <c r="V318" i="50" s="1"/>
  <c r="X318" i="50"/>
  <c r="Y318" i="50"/>
  <c r="Z318" i="50"/>
  <c r="AA318" i="50"/>
  <c r="AB318" i="50"/>
  <c r="AC318" i="50"/>
  <c r="AD318" i="50"/>
  <c r="AF318" i="50"/>
  <c r="AG318" i="50"/>
  <c r="AH318" i="50"/>
  <c r="AI318" i="50"/>
  <c r="AJ318" i="50"/>
  <c r="AK318" i="50"/>
  <c r="AL318" i="50"/>
  <c r="AM318" i="50"/>
  <c r="U319" i="50"/>
  <c r="W319" i="50" s="1"/>
  <c r="X319" i="50"/>
  <c r="Y319" i="50"/>
  <c r="Z319" i="50"/>
  <c r="AA319" i="50"/>
  <c r="AB319" i="50"/>
  <c r="AC319" i="50"/>
  <c r="AD319" i="50"/>
  <c r="AF319" i="50"/>
  <c r="AG319" i="50"/>
  <c r="AH319" i="50"/>
  <c r="AI319" i="50"/>
  <c r="AJ319" i="50"/>
  <c r="AK319" i="50"/>
  <c r="AL319" i="50"/>
  <c r="AM319" i="50"/>
  <c r="U320" i="50"/>
  <c r="W320" i="50" s="1"/>
  <c r="X320" i="50"/>
  <c r="Y320" i="50"/>
  <c r="Z320" i="50"/>
  <c r="AA320" i="50"/>
  <c r="AB320" i="50"/>
  <c r="AC320" i="50"/>
  <c r="AD320" i="50"/>
  <c r="AF320" i="50"/>
  <c r="AG320" i="50"/>
  <c r="AH320" i="50"/>
  <c r="AI320" i="50"/>
  <c r="AJ320" i="50"/>
  <c r="AK320" i="50"/>
  <c r="AL320" i="50"/>
  <c r="AM320" i="50"/>
  <c r="U321" i="50"/>
  <c r="W321" i="50" s="1"/>
  <c r="X321" i="50"/>
  <c r="Y321" i="50"/>
  <c r="Z321" i="50"/>
  <c r="AA321" i="50"/>
  <c r="AB321" i="50"/>
  <c r="AC321" i="50"/>
  <c r="AD321" i="50"/>
  <c r="AF321" i="50"/>
  <c r="AG321" i="50"/>
  <c r="AH321" i="50"/>
  <c r="AI321" i="50"/>
  <c r="AJ321" i="50"/>
  <c r="AK321" i="50"/>
  <c r="AL321" i="50"/>
  <c r="AM321" i="50"/>
  <c r="U322" i="50"/>
  <c r="V322" i="50" s="1"/>
  <c r="X322" i="50"/>
  <c r="Y322" i="50"/>
  <c r="Z322" i="50"/>
  <c r="AA322" i="50"/>
  <c r="AB322" i="50"/>
  <c r="AC322" i="50"/>
  <c r="AD322" i="50"/>
  <c r="AF322" i="50"/>
  <c r="AG322" i="50"/>
  <c r="AH322" i="50"/>
  <c r="AI322" i="50"/>
  <c r="AJ322" i="50"/>
  <c r="AK322" i="50"/>
  <c r="AL322" i="50"/>
  <c r="AM322" i="50"/>
  <c r="U323" i="50"/>
  <c r="V323" i="50" s="1"/>
  <c r="X323" i="50"/>
  <c r="Y323" i="50"/>
  <c r="Z323" i="50"/>
  <c r="AA323" i="50"/>
  <c r="AB323" i="50"/>
  <c r="AC323" i="50"/>
  <c r="AD323" i="50"/>
  <c r="AF323" i="50"/>
  <c r="AG323" i="50"/>
  <c r="AH323" i="50"/>
  <c r="AI323" i="50"/>
  <c r="AJ323" i="50"/>
  <c r="AK323" i="50"/>
  <c r="AL323" i="50"/>
  <c r="AM323" i="50"/>
  <c r="U324" i="50"/>
  <c r="V324" i="50" s="1"/>
  <c r="X324" i="50"/>
  <c r="Y324" i="50"/>
  <c r="Z324" i="50"/>
  <c r="AA324" i="50"/>
  <c r="AB324" i="50"/>
  <c r="AC324" i="50"/>
  <c r="AD324" i="50"/>
  <c r="AF324" i="50"/>
  <c r="AG324" i="50"/>
  <c r="AH324" i="50"/>
  <c r="AI324" i="50"/>
  <c r="AJ324" i="50"/>
  <c r="AK324" i="50"/>
  <c r="AL324" i="50"/>
  <c r="AM324" i="50"/>
  <c r="U325" i="50"/>
  <c r="W325" i="50" s="1"/>
  <c r="X325" i="50"/>
  <c r="Y325" i="50"/>
  <c r="Z325" i="50"/>
  <c r="AA325" i="50"/>
  <c r="AB325" i="50"/>
  <c r="AC325" i="50"/>
  <c r="AD325" i="50"/>
  <c r="AF325" i="50"/>
  <c r="AG325" i="50"/>
  <c r="AH325" i="50"/>
  <c r="AI325" i="50"/>
  <c r="AJ325" i="50"/>
  <c r="AK325" i="50"/>
  <c r="AL325" i="50"/>
  <c r="AM325" i="50"/>
  <c r="U326" i="50"/>
  <c r="V326" i="50" s="1"/>
  <c r="X326" i="50"/>
  <c r="Y326" i="50"/>
  <c r="Z326" i="50"/>
  <c r="AA326" i="50"/>
  <c r="AB326" i="50"/>
  <c r="AC326" i="50"/>
  <c r="AD326" i="50"/>
  <c r="AF326" i="50"/>
  <c r="AG326" i="50"/>
  <c r="AH326" i="50"/>
  <c r="AI326" i="50"/>
  <c r="AJ326" i="50"/>
  <c r="AK326" i="50"/>
  <c r="AL326" i="50"/>
  <c r="AM326" i="50"/>
  <c r="U327" i="50"/>
  <c r="W327" i="50" s="1"/>
  <c r="X327" i="50"/>
  <c r="Y327" i="50"/>
  <c r="Z327" i="50"/>
  <c r="AA327" i="50"/>
  <c r="AB327" i="50"/>
  <c r="AC327" i="50"/>
  <c r="AD327" i="50"/>
  <c r="AF327" i="50"/>
  <c r="AG327" i="50"/>
  <c r="AH327" i="50"/>
  <c r="AI327" i="50"/>
  <c r="AJ327" i="50"/>
  <c r="AK327" i="50"/>
  <c r="AL327" i="50"/>
  <c r="AM327" i="50"/>
  <c r="U328" i="50"/>
  <c r="V328" i="50" s="1"/>
  <c r="X328" i="50"/>
  <c r="Y328" i="50"/>
  <c r="Z328" i="50"/>
  <c r="AA328" i="50"/>
  <c r="AB328" i="50"/>
  <c r="AC328" i="50"/>
  <c r="AD328" i="50"/>
  <c r="AF328" i="50"/>
  <c r="AG328" i="50"/>
  <c r="AH328" i="50"/>
  <c r="AI328" i="50"/>
  <c r="AJ328" i="50"/>
  <c r="AK328" i="50"/>
  <c r="AL328" i="50"/>
  <c r="AM328" i="50"/>
  <c r="U329" i="50"/>
  <c r="V329" i="50" s="1"/>
  <c r="X329" i="50"/>
  <c r="Y329" i="50"/>
  <c r="Z329" i="50"/>
  <c r="AA329" i="50"/>
  <c r="AB329" i="50"/>
  <c r="AC329" i="50"/>
  <c r="AD329" i="50"/>
  <c r="AF329" i="50"/>
  <c r="AG329" i="50"/>
  <c r="AH329" i="50"/>
  <c r="AI329" i="50"/>
  <c r="AJ329" i="50"/>
  <c r="AK329" i="50"/>
  <c r="AL329" i="50"/>
  <c r="AM329" i="50"/>
  <c r="U330" i="50"/>
  <c r="V330" i="50" s="1"/>
  <c r="X330" i="50"/>
  <c r="Y330" i="50"/>
  <c r="Z330" i="50"/>
  <c r="AA330" i="50"/>
  <c r="AB330" i="50"/>
  <c r="AC330" i="50"/>
  <c r="AD330" i="50"/>
  <c r="AF330" i="50"/>
  <c r="AG330" i="50"/>
  <c r="AH330" i="50"/>
  <c r="AI330" i="50"/>
  <c r="AJ330" i="50"/>
  <c r="AK330" i="50"/>
  <c r="AL330" i="50"/>
  <c r="AM330" i="50"/>
  <c r="U331" i="50"/>
  <c r="W331" i="50" s="1"/>
  <c r="X331" i="50"/>
  <c r="Y331" i="50"/>
  <c r="Z331" i="50"/>
  <c r="AA331" i="50"/>
  <c r="AB331" i="50"/>
  <c r="AC331" i="50"/>
  <c r="AD331" i="50"/>
  <c r="AF331" i="50"/>
  <c r="AG331" i="50"/>
  <c r="AH331" i="50"/>
  <c r="AI331" i="50"/>
  <c r="AJ331" i="50"/>
  <c r="AK331" i="50"/>
  <c r="AL331" i="50"/>
  <c r="AM331" i="50"/>
  <c r="U332" i="50"/>
  <c r="V332" i="50" s="1"/>
  <c r="X332" i="50"/>
  <c r="Y332" i="50"/>
  <c r="Z332" i="50"/>
  <c r="AA332" i="50"/>
  <c r="AB332" i="50"/>
  <c r="AC332" i="50"/>
  <c r="AD332" i="50"/>
  <c r="AF332" i="50"/>
  <c r="AG332" i="50"/>
  <c r="AH332" i="50"/>
  <c r="AI332" i="50"/>
  <c r="AJ332" i="50"/>
  <c r="AK332" i="50"/>
  <c r="AL332" i="50"/>
  <c r="AM332" i="50"/>
  <c r="U333" i="50"/>
  <c r="V333" i="50" s="1"/>
  <c r="X333" i="50"/>
  <c r="Y333" i="50"/>
  <c r="Z333" i="50"/>
  <c r="AA333" i="50"/>
  <c r="AB333" i="50"/>
  <c r="AC333" i="50"/>
  <c r="AD333" i="50"/>
  <c r="AF333" i="50"/>
  <c r="AG333" i="50"/>
  <c r="AH333" i="50"/>
  <c r="AI333" i="50"/>
  <c r="AJ333" i="50"/>
  <c r="AK333" i="50"/>
  <c r="AL333" i="50"/>
  <c r="AM333" i="50"/>
  <c r="U334" i="50"/>
  <c r="V334" i="50" s="1"/>
  <c r="X334" i="50"/>
  <c r="Y334" i="50"/>
  <c r="Z334" i="50"/>
  <c r="AA334" i="50"/>
  <c r="AB334" i="50"/>
  <c r="AC334" i="50"/>
  <c r="AD334" i="50"/>
  <c r="AF334" i="50"/>
  <c r="AG334" i="50"/>
  <c r="AH334" i="50"/>
  <c r="AI334" i="50"/>
  <c r="AJ334" i="50"/>
  <c r="AK334" i="50"/>
  <c r="AL334" i="50"/>
  <c r="AM334" i="50"/>
  <c r="U335" i="50"/>
  <c r="V335" i="50" s="1"/>
  <c r="X335" i="50"/>
  <c r="Y335" i="50"/>
  <c r="Z335" i="50"/>
  <c r="AA335" i="50"/>
  <c r="AB335" i="50"/>
  <c r="AC335" i="50"/>
  <c r="AD335" i="50"/>
  <c r="AF335" i="50"/>
  <c r="AG335" i="50"/>
  <c r="AH335" i="50"/>
  <c r="AI335" i="50"/>
  <c r="AJ335" i="50"/>
  <c r="AK335" i="50"/>
  <c r="AL335" i="50"/>
  <c r="AM335" i="50"/>
  <c r="U336" i="50"/>
  <c r="V336" i="50" s="1"/>
  <c r="X336" i="50"/>
  <c r="Y336" i="50"/>
  <c r="Z336" i="50"/>
  <c r="AA336" i="50"/>
  <c r="AB336" i="50"/>
  <c r="AC336" i="50"/>
  <c r="AD336" i="50"/>
  <c r="AF336" i="50"/>
  <c r="AG336" i="50"/>
  <c r="AH336" i="50"/>
  <c r="AI336" i="50"/>
  <c r="AJ336" i="50"/>
  <c r="AK336" i="50"/>
  <c r="AL336" i="50"/>
  <c r="AM336" i="50"/>
  <c r="U337" i="50"/>
  <c r="W337" i="50" s="1"/>
  <c r="X337" i="50"/>
  <c r="Y337" i="50"/>
  <c r="Z337" i="50"/>
  <c r="AA337" i="50"/>
  <c r="AB337" i="50"/>
  <c r="AC337" i="50"/>
  <c r="AD337" i="50"/>
  <c r="AF337" i="50"/>
  <c r="AG337" i="50"/>
  <c r="AH337" i="50"/>
  <c r="AI337" i="50"/>
  <c r="AJ337" i="50"/>
  <c r="AK337" i="50"/>
  <c r="AL337" i="50"/>
  <c r="AM337" i="50"/>
  <c r="U338" i="50"/>
  <c r="V338" i="50" s="1"/>
  <c r="X338" i="50"/>
  <c r="Y338" i="50"/>
  <c r="Z338" i="50"/>
  <c r="AA338" i="50"/>
  <c r="AB338" i="50"/>
  <c r="AC338" i="50"/>
  <c r="AD338" i="50"/>
  <c r="AF338" i="50"/>
  <c r="AG338" i="50"/>
  <c r="AH338" i="50"/>
  <c r="AI338" i="50"/>
  <c r="AJ338" i="50"/>
  <c r="AK338" i="50"/>
  <c r="AL338" i="50"/>
  <c r="AM338" i="50"/>
  <c r="U339" i="50"/>
  <c r="W339" i="50" s="1"/>
  <c r="X339" i="50"/>
  <c r="Y339" i="50"/>
  <c r="Z339" i="50"/>
  <c r="AA339" i="50"/>
  <c r="AB339" i="50"/>
  <c r="AC339" i="50"/>
  <c r="AD339" i="50"/>
  <c r="AF339" i="50"/>
  <c r="AG339" i="50"/>
  <c r="AH339" i="50"/>
  <c r="AI339" i="50"/>
  <c r="AJ339" i="50"/>
  <c r="AK339" i="50"/>
  <c r="AL339" i="50"/>
  <c r="AM339" i="50"/>
  <c r="U340" i="50"/>
  <c r="X340" i="50"/>
  <c r="Y340" i="50"/>
  <c r="Z340" i="50"/>
  <c r="AA340" i="50"/>
  <c r="AB340" i="50"/>
  <c r="AC340" i="50"/>
  <c r="AD340" i="50"/>
  <c r="AF340" i="50"/>
  <c r="AG340" i="50"/>
  <c r="AH340" i="50"/>
  <c r="AI340" i="50"/>
  <c r="AJ340" i="50"/>
  <c r="AK340" i="50"/>
  <c r="AL340" i="50"/>
  <c r="AM340" i="50"/>
  <c r="U341" i="50"/>
  <c r="V341" i="50" s="1"/>
  <c r="X341" i="50"/>
  <c r="Y341" i="50"/>
  <c r="Z341" i="50"/>
  <c r="AA341" i="50"/>
  <c r="AB341" i="50"/>
  <c r="AC341" i="50"/>
  <c r="AD341" i="50"/>
  <c r="AF341" i="50"/>
  <c r="AG341" i="50"/>
  <c r="AH341" i="50"/>
  <c r="AI341" i="50"/>
  <c r="AJ341" i="50"/>
  <c r="AK341" i="50"/>
  <c r="AL341" i="50"/>
  <c r="AM341" i="50"/>
  <c r="U342" i="50"/>
  <c r="V342" i="50" s="1"/>
  <c r="X342" i="50"/>
  <c r="Y342" i="50"/>
  <c r="Z342" i="50"/>
  <c r="AA342" i="50"/>
  <c r="AB342" i="50"/>
  <c r="AC342" i="50"/>
  <c r="AD342" i="50"/>
  <c r="AF342" i="50"/>
  <c r="AG342" i="50"/>
  <c r="AH342" i="50"/>
  <c r="AI342" i="50"/>
  <c r="AJ342" i="50"/>
  <c r="AK342" i="50"/>
  <c r="AL342" i="50"/>
  <c r="AM342" i="50"/>
  <c r="U343" i="50"/>
  <c r="W343" i="50" s="1"/>
  <c r="X343" i="50"/>
  <c r="Y343" i="50"/>
  <c r="Z343" i="50"/>
  <c r="AA343" i="50"/>
  <c r="AB343" i="50"/>
  <c r="AC343" i="50"/>
  <c r="AD343" i="50"/>
  <c r="AF343" i="50"/>
  <c r="AG343" i="50"/>
  <c r="AH343" i="50"/>
  <c r="AI343" i="50"/>
  <c r="AJ343" i="50"/>
  <c r="AK343" i="50"/>
  <c r="AL343" i="50"/>
  <c r="AM343" i="50"/>
  <c r="U344" i="50"/>
  <c r="V344" i="50" s="1"/>
  <c r="X344" i="50"/>
  <c r="Y344" i="50"/>
  <c r="Z344" i="50"/>
  <c r="AA344" i="50"/>
  <c r="AB344" i="50"/>
  <c r="AC344" i="50"/>
  <c r="AD344" i="50"/>
  <c r="AF344" i="50"/>
  <c r="AG344" i="50"/>
  <c r="AH344" i="50"/>
  <c r="AI344" i="50"/>
  <c r="AJ344" i="50"/>
  <c r="AK344" i="50"/>
  <c r="AL344" i="50"/>
  <c r="AM344" i="50"/>
  <c r="U345" i="50"/>
  <c r="V345" i="50" s="1"/>
  <c r="X345" i="50"/>
  <c r="Y345" i="50"/>
  <c r="Z345" i="50"/>
  <c r="AA345" i="50"/>
  <c r="AB345" i="50"/>
  <c r="AC345" i="50"/>
  <c r="AD345" i="50"/>
  <c r="AF345" i="50"/>
  <c r="AG345" i="50"/>
  <c r="AH345" i="50"/>
  <c r="AI345" i="50"/>
  <c r="AJ345" i="50"/>
  <c r="AK345" i="50"/>
  <c r="AL345" i="50"/>
  <c r="AM345" i="50"/>
  <c r="U346" i="50"/>
  <c r="V346" i="50" s="1"/>
  <c r="X346" i="50"/>
  <c r="Y346" i="50"/>
  <c r="Z346" i="50"/>
  <c r="AA346" i="50"/>
  <c r="AB346" i="50"/>
  <c r="AC346" i="50"/>
  <c r="AD346" i="50"/>
  <c r="AF346" i="50"/>
  <c r="AG346" i="50"/>
  <c r="AH346" i="50"/>
  <c r="AI346" i="50"/>
  <c r="AJ346" i="50"/>
  <c r="AK346" i="50"/>
  <c r="AL346" i="50"/>
  <c r="AM346" i="50"/>
  <c r="U347" i="50"/>
  <c r="X347" i="50"/>
  <c r="Y347" i="50"/>
  <c r="Z347" i="50"/>
  <c r="AA347" i="50"/>
  <c r="AB347" i="50"/>
  <c r="AC347" i="50"/>
  <c r="AD347" i="50"/>
  <c r="AF347" i="50"/>
  <c r="AG347" i="50"/>
  <c r="AH347" i="50"/>
  <c r="AI347" i="50"/>
  <c r="AJ347" i="50"/>
  <c r="AK347" i="50"/>
  <c r="AL347" i="50"/>
  <c r="AM347" i="50"/>
  <c r="U348" i="50"/>
  <c r="V348" i="50" s="1"/>
  <c r="X348" i="50"/>
  <c r="Y348" i="50"/>
  <c r="Z348" i="50"/>
  <c r="AA348" i="50"/>
  <c r="AB348" i="50"/>
  <c r="AC348" i="50"/>
  <c r="AD348" i="50"/>
  <c r="AF348" i="50"/>
  <c r="AG348" i="50"/>
  <c r="AH348" i="50"/>
  <c r="AI348" i="50"/>
  <c r="AJ348" i="50"/>
  <c r="AK348" i="50"/>
  <c r="AL348" i="50"/>
  <c r="AM348" i="50"/>
  <c r="U349" i="50"/>
  <c r="X349" i="50"/>
  <c r="Y349" i="50"/>
  <c r="Z349" i="50"/>
  <c r="AA349" i="50"/>
  <c r="AB349" i="50"/>
  <c r="AC349" i="50"/>
  <c r="AD349" i="50"/>
  <c r="AF349" i="50"/>
  <c r="AG349" i="50"/>
  <c r="AH349" i="50"/>
  <c r="AI349" i="50"/>
  <c r="AJ349" i="50"/>
  <c r="AK349" i="50"/>
  <c r="AL349" i="50"/>
  <c r="AM349" i="50"/>
  <c r="U350" i="50"/>
  <c r="V350" i="50" s="1"/>
  <c r="X350" i="50"/>
  <c r="Y350" i="50"/>
  <c r="Z350" i="50"/>
  <c r="AA350" i="50"/>
  <c r="AB350" i="50"/>
  <c r="AC350" i="50"/>
  <c r="AD350" i="50"/>
  <c r="AF350" i="50"/>
  <c r="AG350" i="50"/>
  <c r="AH350" i="50"/>
  <c r="AI350" i="50"/>
  <c r="AJ350" i="50"/>
  <c r="AK350" i="50"/>
  <c r="AL350" i="50"/>
  <c r="AM350" i="50"/>
  <c r="U351" i="50"/>
  <c r="V351" i="50" s="1"/>
  <c r="X351" i="50"/>
  <c r="Y351" i="50"/>
  <c r="Z351" i="50"/>
  <c r="AA351" i="50"/>
  <c r="AB351" i="50"/>
  <c r="AC351" i="50"/>
  <c r="AD351" i="50"/>
  <c r="AF351" i="50"/>
  <c r="AG351" i="50"/>
  <c r="AH351" i="50"/>
  <c r="AI351" i="50"/>
  <c r="AJ351" i="50"/>
  <c r="AK351" i="50"/>
  <c r="AL351" i="50"/>
  <c r="AM351" i="50"/>
  <c r="U352" i="50"/>
  <c r="W352" i="50" s="1"/>
  <c r="X352" i="50"/>
  <c r="Y352" i="50"/>
  <c r="Z352" i="50"/>
  <c r="AA352" i="50"/>
  <c r="AB352" i="50"/>
  <c r="AC352" i="50"/>
  <c r="AD352" i="50"/>
  <c r="AF352" i="50"/>
  <c r="AG352" i="50"/>
  <c r="AH352" i="50"/>
  <c r="AI352" i="50"/>
  <c r="AJ352" i="50"/>
  <c r="AK352" i="50"/>
  <c r="AL352" i="50"/>
  <c r="AM352" i="50"/>
  <c r="U353" i="50"/>
  <c r="V353" i="50" s="1"/>
  <c r="X353" i="50"/>
  <c r="Y353" i="50"/>
  <c r="Z353" i="50"/>
  <c r="AA353" i="50"/>
  <c r="AB353" i="50"/>
  <c r="AC353" i="50"/>
  <c r="AD353" i="50"/>
  <c r="AF353" i="50"/>
  <c r="AG353" i="50"/>
  <c r="AH353" i="50"/>
  <c r="AI353" i="50"/>
  <c r="AJ353" i="50"/>
  <c r="AK353" i="50"/>
  <c r="AL353" i="50"/>
  <c r="AM353" i="50"/>
  <c r="U354" i="50"/>
  <c r="V354" i="50" s="1"/>
  <c r="X354" i="50"/>
  <c r="Y354" i="50"/>
  <c r="Z354" i="50"/>
  <c r="AA354" i="50"/>
  <c r="AB354" i="50"/>
  <c r="AC354" i="50"/>
  <c r="AD354" i="50"/>
  <c r="AF354" i="50"/>
  <c r="AG354" i="50"/>
  <c r="AH354" i="50"/>
  <c r="AI354" i="50"/>
  <c r="AJ354" i="50"/>
  <c r="AK354" i="50"/>
  <c r="AL354" i="50"/>
  <c r="AM354" i="50"/>
  <c r="U355" i="50"/>
  <c r="W355" i="50" s="1"/>
  <c r="X355" i="50"/>
  <c r="Y355" i="50"/>
  <c r="Z355" i="50"/>
  <c r="AA355" i="50"/>
  <c r="AB355" i="50"/>
  <c r="AC355" i="50"/>
  <c r="AD355" i="50"/>
  <c r="AF355" i="50"/>
  <c r="AG355" i="50"/>
  <c r="AH355" i="50"/>
  <c r="AI355" i="50"/>
  <c r="AJ355" i="50"/>
  <c r="AK355" i="50"/>
  <c r="AL355" i="50"/>
  <c r="AM355" i="50"/>
  <c r="U356" i="50"/>
  <c r="V356" i="50" s="1"/>
  <c r="X356" i="50"/>
  <c r="Y356" i="50"/>
  <c r="Z356" i="50"/>
  <c r="AA356" i="50"/>
  <c r="AB356" i="50"/>
  <c r="AC356" i="50"/>
  <c r="AD356" i="50"/>
  <c r="AF356" i="50"/>
  <c r="AG356" i="50"/>
  <c r="AH356" i="50"/>
  <c r="AI356" i="50"/>
  <c r="AJ356" i="50"/>
  <c r="AK356" i="50"/>
  <c r="AL356" i="50"/>
  <c r="AM356" i="50"/>
  <c r="U357" i="50"/>
  <c r="W357" i="50" s="1"/>
  <c r="X357" i="50"/>
  <c r="Y357" i="50"/>
  <c r="Z357" i="50"/>
  <c r="AA357" i="50"/>
  <c r="AB357" i="50"/>
  <c r="AC357" i="50"/>
  <c r="AD357" i="50"/>
  <c r="AF357" i="50"/>
  <c r="AG357" i="50"/>
  <c r="AH357" i="50"/>
  <c r="AI357" i="50"/>
  <c r="AJ357" i="50"/>
  <c r="AK357" i="50"/>
  <c r="AL357" i="50"/>
  <c r="AM357" i="50"/>
  <c r="U358" i="50"/>
  <c r="V358" i="50" s="1"/>
  <c r="X358" i="50"/>
  <c r="Y358" i="50"/>
  <c r="Z358" i="50"/>
  <c r="AA358" i="50"/>
  <c r="AB358" i="50"/>
  <c r="AC358" i="50"/>
  <c r="AD358" i="50"/>
  <c r="AF358" i="50"/>
  <c r="AG358" i="50"/>
  <c r="AH358" i="50"/>
  <c r="AI358" i="50"/>
  <c r="AJ358" i="50"/>
  <c r="AK358" i="50"/>
  <c r="AL358" i="50"/>
  <c r="AM358" i="50"/>
  <c r="U359" i="50"/>
  <c r="W359" i="50" s="1"/>
  <c r="X359" i="50"/>
  <c r="Y359" i="50"/>
  <c r="Z359" i="50"/>
  <c r="AA359" i="50"/>
  <c r="AB359" i="50"/>
  <c r="AC359" i="50"/>
  <c r="AD359" i="50"/>
  <c r="AF359" i="50"/>
  <c r="AG359" i="50"/>
  <c r="AH359" i="50"/>
  <c r="AI359" i="50"/>
  <c r="AJ359" i="50"/>
  <c r="AK359" i="50"/>
  <c r="AL359" i="50"/>
  <c r="AM359" i="50"/>
  <c r="U360" i="50"/>
  <c r="V360" i="50" s="1"/>
  <c r="X360" i="50"/>
  <c r="Y360" i="50"/>
  <c r="Z360" i="50"/>
  <c r="AA360" i="50"/>
  <c r="AB360" i="50"/>
  <c r="AC360" i="50"/>
  <c r="AD360" i="50"/>
  <c r="AF360" i="50"/>
  <c r="AG360" i="50"/>
  <c r="AH360" i="50"/>
  <c r="AI360" i="50"/>
  <c r="AJ360" i="50"/>
  <c r="AK360" i="50"/>
  <c r="AL360" i="50"/>
  <c r="AM360" i="50"/>
  <c r="U361" i="50"/>
  <c r="X361" i="50"/>
  <c r="Y361" i="50"/>
  <c r="Z361" i="50"/>
  <c r="AA361" i="50"/>
  <c r="AB361" i="50"/>
  <c r="AC361" i="50"/>
  <c r="AD361" i="50"/>
  <c r="AF361" i="50"/>
  <c r="AG361" i="50"/>
  <c r="AH361" i="50"/>
  <c r="AI361" i="50"/>
  <c r="AJ361" i="50"/>
  <c r="AK361" i="50"/>
  <c r="AL361" i="50"/>
  <c r="AM361" i="50"/>
  <c r="U362" i="50"/>
  <c r="V362" i="50" s="1"/>
  <c r="X362" i="50"/>
  <c r="Y362" i="50"/>
  <c r="Z362" i="50"/>
  <c r="AA362" i="50"/>
  <c r="AB362" i="50"/>
  <c r="AC362" i="50"/>
  <c r="AD362" i="50"/>
  <c r="AF362" i="50"/>
  <c r="AG362" i="50"/>
  <c r="AH362" i="50"/>
  <c r="AI362" i="50"/>
  <c r="AJ362" i="50"/>
  <c r="AK362" i="50"/>
  <c r="AL362" i="50"/>
  <c r="AM362" i="50"/>
  <c r="U363" i="50"/>
  <c r="W363" i="50" s="1"/>
  <c r="X363" i="50"/>
  <c r="Y363" i="50"/>
  <c r="Z363" i="50"/>
  <c r="AA363" i="50"/>
  <c r="AB363" i="50"/>
  <c r="AC363" i="50"/>
  <c r="AD363" i="50"/>
  <c r="AF363" i="50"/>
  <c r="AG363" i="50"/>
  <c r="AH363" i="50"/>
  <c r="AI363" i="50"/>
  <c r="AJ363" i="50"/>
  <c r="AK363" i="50"/>
  <c r="AL363" i="50"/>
  <c r="AM363" i="50"/>
  <c r="U364" i="50"/>
  <c r="V364" i="50" s="1"/>
  <c r="X364" i="50"/>
  <c r="Y364" i="50"/>
  <c r="Z364" i="50"/>
  <c r="AA364" i="50"/>
  <c r="AB364" i="50"/>
  <c r="AC364" i="50"/>
  <c r="AD364" i="50"/>
  <c r="AF364" i="50"/>
  <c r="AG364" i="50"/>
  <c r="AH364" i="50"/>
  <c r="AI364" i="50"/>
  <c r="AJ364" i="50"/>
  <c r="AK364" i="50"/>
  <c r="AL364" i="50"/>
  <c r="AM364" i="50"/>
  <c r="U365" i="50"/>
  <c r="W365" i="50" s="1"/>
  <c r="X365" i="50"/>
  <c r="Y365" i="50"/>
  <c r="Z365" i="50"/>
  <c r="AA365" i="50"/>
  <c r="AB365" i="50"/>
  <c r="AC365" i="50"/>
  <c r="AD365" i="50"/>
  <c r="AF365" i="50"/>
  <c r="AG365" i="50"/>
  <c r="AH365" i="50"/>
  <c r="AI365" i="50"/>
  <c r="AJ365" i="50"/>
  <c r="AK365" i="50"/>
  <c r="AL365" i="50"/>
  <c r="AM365" i="50"/>
  <c r="U366" i="50"/>
  <c r="V366" i="50" s="1"/>
  <c r="X366" i="50"/>
  <c r="Y366" i="50"/>
  <c r="Z366" i="50"/>
  <c r="AA366" i="50"/>
  <c r="AB366" i="50"/>
  <c r="AC366" i="50"/>
  <c r="AD366" i="50"/>
  <c r="AF366" i="50"/>
  <c r="AG366" i="50"/>
  <c r="AH366" i="50"/>
  <c r="AI366" i="50"/>
  <c r="AJ366" i="50"/>
  <c r="AK366" i="50"/>
  <c r="AL366" i="50"/>
  <c r="AM366" i="50"/>
  <c r="U367" i="50"/>
  <c r="W367" i="50" s="1"/>
  <c r="X367" i="50"/>
  <c r="Y367" i="50"/>
  <c r="Z367" i="50"/>
  <c r="AA367" i="50"/>
  <c r="AB367" i="50"/>
  <c r="AC367" i="50"/>
  <c r="AD367" i="50"/>
  <c r="AF367" i="50"/>
  <c r="AG367" i="50"/>
  <c r="AH367" i="50"/>
  <c r="AI367" i="50"/>
  <c r="AJ367" i="50"/>
  <c r="AK367" i="50"/>
  <c r="AL367" i="50"/>
  <c r="AM367" i="50"/>
  <c r="U368" i="50"/>
  <c r="X368" i="50"/>
  <c r="Y368" i="50"/>
  <c r="Z368" i="50"/>
  <c r="AA368" i="50"/>
  <c r="AB368" i="50"/>
  <c r="AC368" i="50"/>
  <c r="AD368" i="50"/>
  <c r="AF368" i="50"/>
  <c r="AG368" i="50"/>
  <c r="AH368" i="50"/>
  <c r="AI368" i="50"/>
  <c r="AJ368" i="50"/>
  <c r="AK368" i="50"/>
  <c r="AL368" i="50"/>
  <c r="AM368" i="50"/>
  <c r="U369" i="50"/>
  <c r="W369" i="50" s="1"/>
  <c r="X369" i="50"/>
  <c r="Y369" i="50"/>
  <c r="Z369" i="50"/>
  <c r="AA369" i="50"/>
  <c r="AB369" i="50"/>
  <c r="AC369" i="50"/>
  <c r="AD369" i="50"/>
  <c r="AF369" i="50"/>
  <c r="AG369" i="50"/>
  <c r="AH369" i="50"/>
  <c r="AI369" i="50"/>
  <c r="AJ369" i="50"/>
  <c r="AK369" i="50"/>
  <c r="AL369" i="50"/>
  <c r="AM369" i="50"/>
  <c r="U370" i="50"/>
  <c r="V370" i="50" s="1"/>
  <c r="X370" i="50"/>
  <c r="Y370" i="50"/>
  <c r="Z370" i="50"/>
  <c r="AA370" i="50"/>
  <c r="AB370" i="50"/>
  <c r="AC370" i="50"/>
  <c r="AD370" i="50"/>
  <c r="AF370" i="50"/>
  <c r="AG370" i="50"/>
  <c r="AH370" i="50"/>
  <c r="AI370" i="50"/>
  <c r="AJ370" i="50"/>
  <c r="AK370" i="50"/>
  <c r="AL370" i="50"/>
  <c r="AM370" i="50"/>
  <c r="U371" i="50"/>
  <c r="V371" i="50" s="1"/>
  <c r="X371" i="50"/>
  <c r="Y371" i="50"/>
  <c r="Z371" i="50"/>
  <c r="AA371" i="50"/>
  <c r="AB371" i="50"/>
  <c r="AC371" i="50"/>
  <c r="AD371" i="50"/>
  <c r="AF371" i="50"/>
  <c r="AG371" i="50"/>
  <c r="AH371" i="50"/>
  <c r="AI371" i="50"/>
  <c r="AJ371" i="50"/>
  <c r="AK371" i="50"/>
  <c r="AL371" i="50"/>
  <c r="AM371" i="50"/>
  <c r="U372" i="50"/>
  <c r="W372" i="50" s="1"/>
  <c r="X372" i="50"/>
  <c r="Y372" i="50"/>
  <c r="Z372" i="50"/>
  <c r="AA372" i="50"/>
  <c r="AB372" i="50"/>
  <c r="AC372" i="50"/>
  <c r="AD372" i="50"/>
  <c r="AF372" i="50"/>
  <c r="AG372" i="50"/>
  <c r="AH372" i="50"/>
  <c r="AI372" i="50"/>
  <c r="AJ372" i="50"/>
  <c r="AK372" i="50"/>
  <c r="AL372" i="50"/>
  <c r="AM372" i="50"/>
  <c r="U373" i="50"/>
  <c r="V373" i="50" s="1"/>
  <c r="X373" i="50"/>
  <c r="Y373" i="50"/>
  <c r="Z373" i="50"/>
  <c r="AA373" i="50"/>
  <c r="AB373" i="50"/>
  <c r="AC373" i="50"/>
  <c r="AD373" i="50"/>
  <c r="AF373" i="50"/>
  <c r="AG373" i="50"/>
  <c r="AH373" i="50"/>
  <c r="AI373" i="50"/>
  <c r="AJ373" i="50"/>
  <c r="AK373" i="50"/>
  <c r="AL373" i="50"/>
  <c r="AM373" i="50"/>
  <c r="U374" i="50"/>
  <c r="V374" i="50" s="1"/>
  <c r="X374" i="50"/>
  <c r="Y374" i="50"/>
  <c r="Z374" i="50"/>
  <c r="AA374" i="50"/>
  <c r="AB374" i="50"/>
  <c r="AC374" i="50"/>
  <c r="AD374" i="50"/>
  <c r="AF374" i="50"/>
  <c r="AG374" i="50"/>
  <c r="AH374" i="50"/>
  <c r="AI374" i="50"/>
  <c r="AJ374" i="50"/>
  <c r="AK374" i="50"/>
  <c r="AL374" i="50"/>
  <c r="AM374" i="50"/>
  <c r="U375" i="50"/>
  <c r="W375" i="50" s="1"/>
  <c r="X375" i="50"/>
  <c r="Y375" i="50"/>
  <c r="Z375" i="50"/>
  <c r="AA375" i="50"/>
  <c r="AB375" i="50"/>
  <c r="AC375" i="50"/>
  <c r="AD375" i="50"/>
  <c r="AF375" i="50"/>
  <c r="AG375" i="50"/>
  <c r="AH375" i="50"/>
  <c r="AI375" i="50"/>
  <c r="AJ375" i="50"/>
  <c r="AK375" i="50"/>
  <c r="AL375" i="50"/>
  <c r="AM375" i="50"/>
  <c r="U376" i="50"/>
  <c r="V376" i="50" s="1"/>
  <c r="X376" i="50"/>
  <c r="Y376" i="50"/>
  <c r="Z376" i="50"/>
  <c r="AA376" i="50"/>
  <c r="AB376" i="50"/>
  <c r="AC376" i="50"/>
  <c r="AD376" i="50"/>
  <c r="AF376" i="50"/>
  <c r="AG376" i="50"/>
  <c r="AH376" i="50"/>
  <c r="AI376" i="50"/>
  <c r="AJ376" i="50"/>
  <c r="AK376" i="50"/>
  <c r="AL376" i="50"/>
  <c r="AM376" i="50"/>
  <c r="U377" i="50"/>
  <c r="W377" i="50" s="1"/>
  <c r="X377" i="50"/>
  <c r="Y377" i="50"/>
  <c r="Z377" i="50"/>
  <c r="AA377" i="50"/>
  <c r="AB377" i="50"/>
  <c r="AC377" i="50"/>
  <c r="AD377" i="50"/>
  <c r="AF377" i="50"/>
  <c r="AG377" i="50"/>
  <c r="AH377" i="50"/>
  <c r="AI377" i="50"/>
  <c r="AJ377" i="50"/>
  <c r="AK377" i="50"/>
  <c r="AL377" i="50"/>
  <c r="AM377" i="50"/>
  <c r="U378" i="50"/>
  <c r="W378" i="50" s="1"/>
  <c r="X378" i="50"/>
  <c r="Y378" i="50"/>
  <c r="Z378" i="50"/>
  <c r="AA378" i="50"/>
  <c r="AB378" i="50"/>
  <c r="AC378" i="50"/>
  <c r="AD378" i="50"/>
  <c r="AF378" i="50"/>
  <c r="AG378" i="50"/>
  <c r="AH378" i="50"/>
  <c r="AI378" i="50"/>
  <c r="AJ378" i="50"/>
  <c r="AK378" i="50"/>
  <c r="AL378" i="50"/>
  <c r="AM378" i="50"/>
  <c r="U379" i="50"/>
  <c r="V379" i="50" s="1"/>
  <c r="X379" i="50"/>
  <c r="Y379" i="50"/>
  <c r="Z379" i="50"/>
  <c r="AA379" i="50"/>
  <c r="AB379" i="50"/>
  <c r="AC379" i="50"/>
  <c r="AD379" i="50"/>
  <c r="AF379" i="50"/>
  <c r="AG379" i="50"/>
  <c r="AH379" i="50"/>
  <c r="AI379" i="50"/>
  <c r="AJ379" i="50"/>
  <c r="AK379" i="50"/>
  <c r="AL379" i="50"/>
  <c r="AM379" i="50"/>
  <c r="U380" i="50"/>
  <c r="X380" i="50"/>
  <c r="Y380" i="50"/>
  <c r="Z380" i="50"/>
  <c r="AA380" i="50"/>
  <c r="AB380" i="50"/>
  <c r="AC380" i="50"/>
  <c r="AD380" i="50"/>
  <c r="AF380" i="50"/>
  <c r="AG380" i="50"/>
  <c r="AH380" i="50"/>
  <c r="AI380" i="50"/>
  <c r="AJ380" i="50"/>
  <c r="AK380" i="50"/>
  <c r="AL380" i="50"/>
  <c r="AM380" i="50"/>
  <c r="U381" i="50"/>
  <c r="W381" i="50" s="1"/>
  <c r="X381" i="50"/>
  <c r="Y381" i="50"/>
  <c r="Z381" i="50"/>
  <c r="AA381" i="50"/>
  <c r="AB381" i="50"/>
  <c r="AC381" i="50"/>
  <c r="AD381" i="50"/>
  <c r="AF381" i="50"/>
  <c r="AG381" i="50"/>
  <c r="AH381" i="50"/>
  <c r="AI381" i="50"/>
  <c r="AJ381" i="50"/>
  <c r="AK381" i="50"/>
  <c r="AL381" i="50"/>
  <c r="AM381" i="50"/>
  <c r="U382" i="50"/>
  <c r="V382" i="50" s="1"/>
  <c r="X382" i="50"/>
  <c r="Y382" i="50"/>
  <c r="Z382" i="50"/>
  <c r="AA382" i="50"/>
  <c r="AB382" i="50"/>
  <c r="AC382" i="50"/>
  <c r="AD382" i="50"/>
  <c r="AF382" i="50"/>
  <c r="AG382" i="50"/>
  <c r="AH382" i="50"/>
  <c r="AI382" i="50"/>
  <c r="AJ382" i="50"/>
  <c r="AK382" i="50"/>
  <c r="AL382" i="50"/>
  <c r="AM382" i="50"/>
  <c r="U383" i="50"/>
  <c r="X383" i="50"/>
  <c r="Y383" i="50"/>
  <c r="Z383" i="50"/>
  <c r="AA383" i="50"/>
  <c r="AB383" i="50"/>
  <c r="AC383" i="50"/>
  <c r="AD383" i="50"/>
  <c r="AF383" i="50"/>
  <c r="AG383" i="50"/>
  <c r="AH383" i="50"/>
  <c r="AI383" i="50"/>
  <c r="AJ383" i="50"/>
  <c r="AK383" i="50"/>
  <c r="AL383" i="50"/>
  <c r="AM383" i="50"/>
  <c r="U384" i="50"/>
  <c r="X384" i="50"/>
  <c r="Y384" i="50"/>
  <c r="Z384" i="50"/>
  <c r="AA384" i="50"/>
  <c r="AB384" i="50"/>
  <c r="AC384" i="50"/>
  <c r="AD384" i="50"/>
  <c r="AF384" i="50"/>
  <c r="AG384" i="50"/>
  <c r="AH384" i="50"/>
  <c r="AI384" i="50"/>
  <c r="AJ384" i="50"/>
  <c r="AK384" i="50"/>
  <c r="AL384" i="50"/>
  <c r="AM384" i="50"/>
  <c r="U385" i="50"/>
  <c r="V385" i="50" s="1"/>
  <c r="X385" i="50"/>
  <c r="Y385" i="50"/>
  <c r="Z385" i="50"/>
  <c r="AA385" i="50"/>
  <c r="AB385" i="50"/>
  <c r="AC385" i="50"/>
  <c r="AD385" i="50"/>
  <c r="AF385" i="50"/>
  <c r="AG385" i="50"/>
  <c r="AH385" i="50"/>
  <c r="AI385" i="50"/>
  <c r="AJ385" i="50"/>
  <c r="AK385" i="50"/>
  <c r="AL385" i="50"/>
  <c r="AM385" i="50"/>
  <c r="U386" i="50"/>
  <c r="V386" i="50" s="1"/>
  <c r="X386" i="50"/>
  <c r="Y386" i="50"/>
  <c r="Z386" i="50"/>
  <c r="AA386" i="50"/>
  <c r="AB386" i="50"/>
  <c r="AC386" i="50"/>
  <c r="AD386" i="50"/>
  <c r="AF386" i="50"/>
  <c r="AG386" i="50"/>
  <c r="AH386" i="50"/>
  <c r="AI386" i="50"/>
  <c r="AJ386" i="50"/>
  <c r="AK386" i="50"/>
  <c r="AL386" i="50"/>
  <c r="AM386" i="50"/>
  <c r="U387" i="50"/>
  <c r="W387" i="50" s="1"/>
  <c r="X387" i="50"/>
  <c r="Y387" i="50"/>
  <c r="Z387" i="50"/>
  <c r="AA387" i="50"/>
  <c r="AB387" i="50"/>
  <c r="AC387" i="50"/>
  <c r="AD387" i="50"/>
  <c r="AF387" i="50"/>
  <c r="AG387" i="50"/>
  <c r="AH387" i="50"/>
  <c r="AI387" i="50"/>
  <c r="AJ387" i="50"/>
  <c r="AK387" i="50"/>
  <c r="AL387" i="50"/>
  <c r="AM387" i="50"/>
  <c r="U388" i="50"/>
  <c r="V388" i="50" s="1"/>
  <c r="X388" i="50"/>
  <c r="Y388" i="50"/>
  <c r="Z388" i="50"/>
  <c r="AA388" i="50"/>
  <c r="AB388" i="50"/>
  <c r="AC388" i="50"/>
  <c r="AD388" i="50"/>
  <c r="AF388" i="50"/>
  <c r="AG388" i="50"/>
  <c r="AH388" i="50"/>
  <c r="AI388" i="50"/>
  <c r="AJ388" i="50"/>
  <c r="AK388" i="50"/>
  <c r="AL388" i="50"/>
  <c r="AM388" i="50"/>
  <c r="U389" i="50"/>
  <c r="W389" i="50" s="1"/>
  <c r="X389" i="50"/>
  <c r="Y389" i="50"/>
  <c r="Z389" i="50"/>
  <c r="AA389" i="50"/>
  <c r="AB389" i="50"/>
  <c r="AC389" i="50"/>
  <c r="AD389" i="50"/>
  <c r="AF389" i="50"/>
  <c r="AG389" i="50"/>
  <c r="AH389" i="50"/>
  <c r="AI389" i="50"/>
  <c r="AJ389" i="50"/>
  <c r="AK389" i="50"/>
  <c r="AL389" i="50"/>
  <c r="AM389" i="50"/>
  <c r="U390" i="50"/>
  <c r="V390" i="50" s="1"/>
  <c r="X390" i="50"/>
  <c r="Y390" i="50"/>
  <c r="Z390" i="50"/>
  <c r="AA390" i="50"/>
  <c r="AB390" i="50"/>
  <c r="AC390" i="50"/>
  <c r="AD390" i="50"/>
  <c r="AF390" i="50"/>
  <c r="AG390" i="50"/>
  <c r="AH390" i="50"/>
  <c r="AI390" i="50"/>
  <c r="AJ390" i="50"/>
  <c r="AK390" i="50"/>
  <c r="AL390" i="50"/>
  <c r="AM390" i="50"/>
  <c r="U391" i="50"/>
  <c r="W391" i="50" s="1"/>
  <c r="X391" i="50"/>
  <c r="Y391" i="50"/>
  <c r="Z391" i="50"/>
  <c r="AA391" i="50"/>
  <c r="AB391" i="50"/>
  <c r="AC391" i="50"/>
  <c r="AD391" i="50"/>
  <c r="AF391" i="50"/>
  <c r="AG391" i="50"/>
  <c r="AH391" i="50"/>
  <c r="AI391" i="50"/>
  <c r="AJ391" i="50"/>
  <c r="AK391" i="50"/>
  <c r="AL391" i="50"/>
  <c r="AM391" i="50"/>
  <c r="U392" i="50"/>
  <c r="W392" i="50" s="1"/>
  <c r="X392" i="50"/>
  <c r="Y392" i="50"/>
  <c r="Z392" i="50"/>
  <c r="AA392" i="50"/>
  <c r="AB392" i="50"/>
  <c r="AC392" i="50"/>
  <c r="AD392" i="50"/>
  <c r="AF392" i="50"/>
  <c r="AG392" i="50"/>
  <c r="AH392" i="50"/>
  <c r="AI392" i="50"/>
  <c r="AJ392" i="50"/>
  <c r="AK392" i="50"/>
  <c r="AL392" i="50"/>
  <c r="AM392" i="50"/>
  <c r="U393" i="50"/>
  <c r="V393" i="50" s="1"/>
  <c r="X393" i="50"/>
  <c r="Y393" i="50"/>
  <c r="Z393" i="50"/>
  <c r="AA393" i="50"/>
  <c r="AB393" i="50"/>
  <c r="AC393" i="50"/>
  <c r="AD393" i="50"/>
  <c r="AF393" i="50"/>
  <c r="AG393" i="50"/>
  <c r="AH393" i="50"/>
  <c r="AI393" i="50"/>
  <c r="AJ393" i="50"/>
  <c r="AK393" i="50"/>
  <c r="AL393" i="50"/>
  <c r="AM393" i="50"/>
  <c r="U394" i="50"/>
  <c r="V394" i="50" s="1"/>
  <c r="X394" i="50"/>
  <c r="Y394" i="50"/>
  <c r="Z394" i="50"/>
  <c r="AA394" i="50"/>
  <c r="AB394" i="50"/>
  <c r="AC394" i="50"/>
  <c r="AD394" i="50"/>
  <c r="AF394" i="50"/>
  <c r="AG394" i="50"/>
  <c r="AH394" i="50"/>
  <c r="AI394" i="50"/>
  <c r="AJ394" i="50"/>
  <c r="AK394" i="50"/>
  <c r="AL394" i="50"/>
  <c r="AM394" i="50"/>
  <c r="U395" i="50"/>
  <c r="W395" i="50" s="1"/>
  <c r="X395" i="50"/>
  <c r="Y395" i="50"/>
  <c r="Z395" i="50"/>
  <c r="AA395" i="50"/>
  <c r="AB395" i="50"/>
  <c r="AC395" i="50"/>
  <c r="AD395" i="50"/>
  <c r="AF395" i="50"/>
  <c r="AG395" i="50"/>
  <c r="AH395" i="50"/>
  <c r="AI395" i="50"/>
  <c r="AJ395" i="50"/>
  <c r="AK395" i="50"/>
  <c r="AL395" i="50"/>
  <c r="AM395" i="50"/>
  <c r="U396" i="50"/>
  <c r="W396" i="50" s="1"/>
  <c r="X396" i="50"/>
  <c r="Y396" i="50"/>
  <c r="Z396" i="50"/>
  <c r="AA396" i="50"/>
  <c r="AB396" i="50"/>
  <c r="AC396" i="50"/>
  <c r="AD396" i="50"/>
  <c r="AF396" i="50"/>
  <c r="AG396" i="50"/>
  <c r="AH396" i="50"/>
  <c r="AI396" i="50"/>
  <c r="AJ396" i="50"/>
  <c r="AK396" i="50"/>
  <c r="AL396" i="50"/>
  <c r="AM396" i="50"/>
  <c r="U397" i="50"/>
  <c r="X397" i="50"/>
  <c r="Y397" i="50"/>
  <c r="Z397" i="50"/>
  <c r="AA397" i="50"/>
  <c r="AB397" i="50"/>
  <c r="AC397" i="50"/>
  <c r="AD397" i="50"/>
  <c r="AF397" i="50"/>
  <c r="AG397" i="50"/>
  <c r="AH397" i="50"/>
  <c r="AI397" i="50"/>
  <c r="AJ397" i="50"/>
  <c r="AK397" i="50"/>
  <c r="AL397" i="50"/>
  <c r="AM397" i="50"/>
  <c r="U398" i="50"/>
  <c r="W398" i="50" s="1"/>
  <c r="X398" i="50"/>
  <c r="Y398" i="50"/>
  <c r="Z398" i="50"/>
  <c r="AA398" i="50"/>
  <c r="AB398" i="50"/>
  <c r="AC398" i="50"/>
  <c r="AD398" i="50"/>
  <c r="AF398" i="50"/>
  <c r="AG398" i="50"/>
  <c r="AH398" i="50"/>
  <c r="AI398" i="50"/>
  <c r="AJ398" i="50"/>
  <c r="AK398" i="50"/>
  <c r="AL398" i="50"/>
  <c r="AM398" i="50"/>
  <c r="U399" i="50"/>
  <c r="W399" i="50" s="1"/>
  <c r="X399" i="50"/>
  <c r="Y399" i="50"/>
  <c r="Z399" i="50"/>
  <c r="AA399" i="50"/>
  <c r="AB399" i="50"/>
  <c r="AC399" i="50"/>
  <c r="AD399" i="50"/>
  <c r="AF399" i="50"/>
  <c r="AG399" i="50"/>
  <c r="AH399" i="50"/>
  <c r="AI399" i="50"/>
  <c r="AJ399" i="50"/>
  <c r="AK399" i="50"/>
  <c r="AL399" i="50"/>
  <c r="AM399" i="50"/>
  <c r="U400" i="50"/>
  <c r="W400" i="50" s="1"/>
  <c r="X400" i="50"/>
  <c r="Y400" i="50"/>
  <c r="Z400" i="50"/>
  <c r="AA400" i="50"/>
  <c r="AB400" i="50"/>
  <c r="AC400" i="50"/>
  <c r="AD400" i="50"/>
  <c r="AF400" i="50"/>
  <c r="AG400" i="50"/>
  <c r="AH400" i="50"/>
  <c r="AI400" i="50"/>
  <c r="AJ400" i="50"/>
  <c r="AK400" i="50"/>
  <c r="AL400" i="50"/>
  <c r="AM400" i="50"/>
  <c r="U401" i="50"/>
  <c r="V401" i="50" s="1"/>
  <c r="X401" i="50"/>
  <c r="Y401" i="50"/>
  <c r="Z401" i="50"/>
  <c r="AA401" i="50"/>
  <c r="AB401" i="50"/>
  <c r="AC401" i="50"/>
  <c r="AD401" i="50"/>
  <c r="AF401" i="50"/>
  <c r="AG401" i="50"/>
  <c r="AH401" i="50"/>
  <c r="AI401" i="50"/>
  <c r="AJ401" i="50"/>
  <c r="AK401" i="50"/>
  <c r="AL401" i="50"/>
  <c r="AM401" i="50"/>
  <c r="U402" i="50"/>
  <c r="V402" i="50" s="1"/>
  <c r="X402" i="50"/>
  <c r="Y402" i="50"/>
  <c r="Z402" i="50"/>
  <c r="AA402" i="50"/>
  <c r="AB402" i="50"/>
  <c r="AC402" i="50"/>
  <c r="AD402" i="50"/>
  <c r="AF402" i="50"/>
  <c r="AG402" i="50"/>
  <c r="AH402" i="50"/>
  <c r="AI402" i="50"/>
  <c r="AJ402" i="50"/>
  <c r="AK402" i="50"/>
  <c r="AL402" i="50"/>
  <c r="AM402" i="50"/>
  <c r="U403" i="50"/>
  <c r="W403" i="50" s="1"/>
  <c r="X403" i="50"/>
  <c r="Y403" i="50"/>
  <c r="Z403" i="50"/>
  <c r="AA403" i="50"/>
  <c r="AB403" i="50"/>
  <c r="AC403" i="50"/>
  <c r="AD403" i="50"/>
  <c r="AF403" i="50"/>
  <c r="AG403" i="50"/>
  <c r="AH403" i="50"/>
  <c r="AI403" i="50"/>
  <c r="AJ403" i="50"/>
  <c r="AK403" i="50"/>
  <c r="AL403" i="50"/>
  <c r="AM403" i="50"/>
  <c r="U404" i="50"/>
  <c r="V404" i="50" s="1"/>
  <c r="X404" i="50"/>
  <c r="Y404" i="50"/>
  <c r="Z404" i="50"/>
  <c r="AA404" i="50"/>
  <c r="AB404" i="50"/>
  <c r="AC404" i="50"/>
  <c r="AD404" i="50"/>
  <c r="AF404" i="50"/>
  <c r="AG404" i="50"/>
  <c r="AH404" i="50"/>
  <c r="AI404" i="50"/>
  <c r="AJ404" i="50"/>
  <c r="AK404" i="50"/>
  <c r="AL404" i="50"/>
  <c r="AM404" i="50"/>
  <c r="U405" i="50"/>
  <c r="V405" i="50" s="1"/>
  <c r="X405" i="50"/>
  <c r="Y405" i="50"/>
  <c r="Z405" i="50"/>
  <c r="AA405" i="50"/>
  <c r="AB405" i="50"/>
  <c r="AC405" i="50"/>
  <c r="AD405" i="50"/>
  <c r="AF405" i="50"/>
  <c r="AG405" i="50"/>
  <c r="AH405" i="50"/>
  <c r="AI405" i="50"/>
  <c r="AJ405" i="50"/>
  <c r="AK405" i="50"/>
  <c r="AL405" i="50"/>
  <c r="AM405" i="50"/>
  <c r="U406" i="50"/>
  <c r="V406" i="50" s="1"/>
  <c r="X406" i="50"/>
  <c r="Y406" i="50"/>
  <c r="Z406" i="50"/>
  <c r="AA406" i="50"/>
  <c r="AB406" i="50"/>
  <c r="AC406" i="50"/>
  <c r="AD406" i="50"/>
  <c r="AF406" i="50"/>
  <c r="AG406" i="50"/>
  <c r="AH406" i="50"/>
  <c r="AI406" i="50"/>
  <c r="AJ406" i="50"/>
  <c r="AK406" i="50"/>
  <c r="AL406" i="50"/>
  <c r="AM406" i="50"/>
  <c r="U407" i="50"/>
  <c r="W407" i="50" s="1"/>
  <c r="X407" i="50"/>
  <c r="Y407" i="50"/>
  <c r="Z407" i="50"/>
  <c r="AA407" i="50"/>
  <c r="AB407" i="50"/>
  <c r="AC407" i="50"/>
  <c r="AD407" i="50"/>
  <c r="AF407" i="50"/>
  <c r="AG407" i="50"/>
  <c r="AH407" i="50"/>
  <c r="AI407" i="50"/>
  <c r="AJ407" i="50"/>
  <c r="AK407" i="50"/>
  <c r="AL407" i="50"/>
  <c r="AM407" i="50"/>
  <c r="U408" i="50"/>
  <c r="V408" i="50" s="1"/>
  <c r="X408" i="50"/>
  <c r="Y408" i="50"/>
  <c r="Z408" i="50"/>
  <c r="AA408" i="50"/>
  <c r="AB408" i="50"/>
  <c r="AC408" i="50"/>
  <c r="AD408" i="50"/>
  <c r="AF408" i="50"/>
  <c r="AG408" i="50"/>
  <c r="AH408" i="50"/>
  <c r="AI408" i="50"/>
  <c r="AJ408" i="50"/>
  <c r="AK408" i="50"/>
  <c r="AL408" i="50"/>
  <c r="AM408" i="50"/>
  <c r="U409" i="50"/>
  <c r="W409" i="50" s="1"/>
  <c r="X409" i="50"/>
  <c r="Y409" i="50"/>
  <c r="Z409" i="50"/>
  <c r="AA409" i="50"/>
  <c r="AB409" i="50"/>
  <c r="AC409" i="50"/>
  <c r="AD409" i="50"/>
  <c r="AF409" i="50"/>
  <c r="AG409" i="50"/>
  <c r="AH409" i="50"/>
  <c r="AI409" i="50"/>
  <c r="AJ409" i="50"/>
  <c r="AK409" i="50"/>
  <c r="AL409" i="50"/>
  <c r="AM409" i="50"/>
  <c r="U410" i="50"/>
  <c r="V410" i="50" s="1"/>
  <c r="X410" i="50"/>
  <c r="Y410" i="50"/>
  <c r="Z410" i="50"/>
  <c r="AA410" i="50"/>
  <c r="AB410" i="50"/>
  <c r="AC410" i="50"/>
  <c r="AD410" i="50"/>
  <c r="AF410" i="50"/>
  <c r="AG410" i="50"/>
  <c r="AH410" i="50"/>
  <c r="AI410" i="50"/>
  <c r="AJ410" i="50"/>
  <c r="AK410" i="50"/>
  <c r="AL410" i="50"/>
  <c r="AM410" i="50"/>
  <c r="U411" i="50"/>
  <c r="V411" i="50" s="1"/>
  <c r="X411" i="50"/>
  <c r="Y411" i="50"/>
  <c r="Z411" i="50"/>
  <c r="AA411" i="50"/>
  <c r="AB411" i="50"/>
  <c r="AC411" i="50"/>
  <c r="AD411" i="50"/>
  <c r="AF411" i="50"/>
  <c r="AG411" i="50"/>
  <c r="AH411" i="50"/>
  <c r="AI411" i="50"/>
  <c r="AJ411" i="50"/>
  <c r="AK411" i="50"/>
  <c r="AL411" i="50"/>
  <c r="AM411" i="50"/>
  <c r="U412" i="50"/>
  <c r="W412" i="50" s="1"/>
  <c r="X412" i="50"/>
  <c r="Y412" i="50"/>
  <c r="Z412" i="50"/>
  <c r="AA412" i="50"/>
  <c r="AB412" i="50"/>
  <c r="AC412" i="50"/>
  <c r="AD412" i="50"/>
  <c r="AF412" i="50"/>
  <c r="AG412" i="50"/>
  <c r="AH412" i="50"/>
  <c r="AI412" i="50"/>
  <c r="AJ412" i="50"/>
  <c r="AK412" i="50"/>
  <c r="AL412" i="50"/>
  <c r="AM412" i="50"/>
  <c r="U413" i="50"/>
  <c r="V413" i="50" s="1"/>
  <c r="X413" i="50"/>
  <c r="Y413" i="50"/>
  <c r="Z413" i="50"/>
  <c r="AA413" i="50"/>
  <c r="AB413" i="50"/>
  <c r="AC413" i="50"/>
  <c r="AD413" i="50"/>
  <c r="AF413" i="50"/>
  <c r="AG413" i="50"/>
  <c r="AH413" i="50"/>
  <c r="AI413" i="50"/>
  <c r="AJ413" i="50"/>
  <c r="AK413" i="50"/>
  <c r="AL413" i="50"/>
  <c r="AM413" i="50"/>
  <c r="U414" i="50"/>
  <c r="V414" i="50" s="1"/>
  <c r="X414" i="50"/>
  <c r="Y414" i="50"/>
  <c r="Z414" i="50"/>
  <c r="AA414" i="50"/>
  <c r="AB414" i="50"/>
  <c r="AC414" i="50"/>
  <c r="AD414" i="50"/>
  <c r="AF414" i="50"/>
  <c r="AG414" i="50"/>
  <c r="AH414" i="50"/>
  <c r="AI414" i="50"/>
  <c r="AJ414" i="50"/>
  <c r="AK414" i="50"/>
  <c r="AL414" i="50"/>
  <c r="AM414" i="50"/>
  <c r="U415" i="50"/>
  <c r="V415" i="50" s="1"/>
  <c r="X415" i="50"/>
  <c r="Y415" i="50"/>
  <c r="Z415" i="50"/>
  <c r="AA415" i="50"/>
  <c r="AB415" i="50"/>
  <c r="AC415" i="50"/>
  <c r="AD415" i="50"/>
  <c r="AF415" i="50"/>
  <c r="AG415" i="50"/>
  <c r="AH415" i="50"/>
  <c r="AI415" i="50"/>
  <c r="AJ415" i="50"/>
  <c r="AK415" i="50"/>
  <c r="AL415" i="50"/>
  <c r="AM415" i="50"/>
  <c r="U416" i="50"/>
  <c r="V416" i="50" s="1"/>
  <c r="X416" i="50"/>
  <c r="Y416" i="50"/>
  <c r="Z416" i="50"/>
  <c r="AA416" i="50"/>
  <c r="AB416" i="50"/>
  <c r="AC416" i="50"/>
  <c r="AD416" i="50"/>
  <c r="AF416" i="50"/>
  <c r="AG416" i="50"/>
  <c r="AH416" i="50"/>
  <c r="AI416" i="50"/>
  <c r="AJ416" i="50"/>
  <c r="AK416" i="50"/>
  <c r="AL416" i="50"/>
  <c r="AM416" i="50"/>
  <c r="U417" i="50"/>
  <c r="V417" i="50" s="1"/>
  <c r="X417" i="50"/>
  <c r="Y417" i="50"/>
  <c r="Z417" i="50"/>
  <c r="AA417" i="50"/>
  <c r="AB417" i="50"/>
  <c r="AC417" i="50"/>
  <c r="AD417" i="50"/>
  <c r="AF417" i="50"/>
  <c r="AG417" i="50"/>
  <c r="AH417" i="50"/>
  <c r="AI417" i="50"/>
  <c r="AJ417" i="50"/>
  <c r="AK417" i="50"/>
  <c r="AL417" i="50"/>
  <c r="AM417" i="50"/>
  <c r="U418" i="50"/>
  <c r="V418" i="50" s="1"/>
  <c r="X418" i="50"/>
  <c r="Y418" i="50"/>
  <c r="Z418" i="50"/>
  <c r="AA418" i="50"/>
  <c r="AB418" i="50"/>
  <c r="AC418" i="50"/>
  <c r="AD418" i="50"/>
  <c r="AF418" i="50"/>
  <c r="AG418" i="50"/>
  <c r="AH418" i="50"/>
  <c r="AI418" i="50"/>
  <c r="AJ418" i="50"/>
  <c r="AK418" i="50"/>
  <c r="AL418" i="50"/>
  <c r="AM418" i="50"/>
  <c r="U419" i="50"/>
  <c r="W419" i="50" s="1"/>
  <c r="X419" i="50"/>
  <c r="Y419" i="50"/>
  <c r="Z419" i="50"/>
  <c r="AA419" i="50"/>
  <c r="AB419" i="50"/>
  <c r="AC419" i="50"/>
  <c r="AD419" i="50"/>
  <c r="AF419" i="50"/>
  <c r="AG419" i="50"/>
  <c r="AH419" i="50"/>
  <c r="AI419" i="50"/>
  <c r="AJ419" i="50"/>
  <c r="AK419" i="50"/>
  <c r="AL419" i="50"/>
  <c r="AM419" i="50"/>
  <c r="U420" i="50"/>
  <c r="W420" i="50" s="1"/>
  <c r="X420" i="50"/>
  <c r="Y420" i="50"/>
  <c r="Z420" i="50"/>
  <c r="AA420" i="50"/>
  <c r="AB420" i="50"/>
  <c r="AC420" i="50"/>
  <c r="AD420" i="50"/>
  <c r="AF420" i="50"/>
  <c r="AG420" i="50"/>
  <c r="AH420" i="50"/>
  <c r="AI420" i="50"/>
  <c r="AJ420" i="50"/>
  <c r="AK420" i="50"/>
  <c r="AL420" i="50"/>
  <c r="AM420" i="50"/>
  <c r="U421" i="50"/>
  <c r="V421" i="50" s="1"/>
  <c r="X421" i="50"/>
  <c r="Y421" i="50"/>
  <c r="Z421" i="50"/>
  <c r="AA421" i="50"/>
  <c r="AB421" i="50"/>
  <c r="AC421" i="50"/>
  <c r="AD421" i="50"/>
  <c r="AF421" i="50"/>
  <c r="AG421" i="50"/>
  <c r="AH421" i="50"/>
  <c r="AI421" i="50"/>
  <c r="AJ421" i="50"/>
  <c r="AK421" i="50"/>
  <c r="AL421" i="50"/>
  <c r="AM421" i="50"/>
  <c r="U422" i="50"/>
  <c r="V422" i="50" s="1"/>
  <c r="X422" i="50"/>
  <c r="Y422" i="50"/>
  <c r="Z422" i="50"/>
  <c r="AA422" i="50"/>
  <c r="AB422" i="50"/>
  <c r="AC422" i="50"/>
  <c r="AD422" i="50"/>
  <c r="AF422" i="50"/>
  <c r="AG422" i="50"/>
  <c r="AH422" i="50"/>
  <c r="AI422" i="50"/>
  <c r="AJ422" i="50"/>
  <c r="AK422" i="50"/>
  <c r="AL422" i="50"/>
  <c r="AM422" i="50"/>
  <c r="U423" i="50"/>
  <c r="W423" i="50" s="1"/>
  <c r="X423" i="50"/>
  <c r="Y423" i="50"/>
  <c r="Z423" i="50"/>
  <c r="AA423" i="50"/>
  <c r="AB423" i="50"/>
  <c r="AC423" i="50"/>
  <c r="AD423" i="50"/>
  <c r="AF423" i="50"/>
  <c r="AG423" i="50"/>
  <c r="AH423" i="50"/>
  <c r="AI423" i="50"/>
  <c r="AJ423" i="50"/>
  <c r="AK423" i="50"/>
  <c r="AL423" i="50"/>
  <c r="AM423" i="50"/>
  <c r="U424" i="50"/>
  <c r="W424" i="50" s="1"/>
  <c r="X424" i="50"/>
  <c r="Y424" i="50"/>
  <c r="Z424" i="50"/>
  <c r="AA424" i="50"/>
  <c r="AB424" i="50"/>
  <c r="AC424" i="50"/>
  <c r="AD424" i="50"/>
  <c r="AF424" i="50"/>
  <c r="AG424" i="50"/>
  <c r="AH424" i="50"/>
  <c r="AI424" i="50"/>
  <c r="AJ424" i="50"/>
  <c r="AK424" i="50"/>
  <c r="AL424" i="50"/>
  <c r="AM424" i="50"/>
  <c r="U425" i="50"/>
  <c r="W425" i="50" s="1"/>
  <c r="X425" i="50"/>
  <c r="Y425" i="50"/>
  <c r="Z425" i="50"/>
  <c r="AA425" i="50"/>
  <c r="AB425" i="50"/>
  <c r="AC425" i="50"/>
  <c r="AD425" i="50"/>
  <c r="AF425" i="50"/>
  <c r="AG425" i="50"/>
  <c r="AH425" i="50"/>
  <c r="AI425" i="50"/>
  <c r="AJ425" i="50"/>
  <c r="AK425" i="50"/>
  <c r="AL425" i="50"/>
  <c r="AM425" i="50"/>
  <c r="U426" i="50"/>
  <c r="V426" i="50" s="1"/>
  <c r="X426" i="50"/>
  <c r="Y426" i="50"/>
  <c r="Z426" i="50"/>
  <c r="AA426" i="50"/>
  <c r="AB426" i="50"/>
  <c r="AC426" i="50"/>
  <c r="AD426" i="50"/>
  <c r="AF426" i="50"/>
  <c r="AG426" i="50"/>
  <c r="AH426" i="50"/>
  <c r="AI426" i="50"/>
  <c r="AJ426" i="50"/>
  <c r="AK426" i="50"/>
  <c r="AL426" i="50"/>
  <c r="AM426" i="50"/>
  <c r="U427" i="50"/>
  <c r="W427" i="50" s="1"/>
  <c r="X427" i="50"/>
  <c r="Y427" i="50"/>
  <c r="Z427" i="50"/>
  <c r="AA427" i="50"/>
  <c r="AB427" i="50"/>
  <c r="AC427" i="50"/>
  <c r="AD427" i="50"/>
  <c r="AF427" i="50"/>
  <c r="AG427" i="50"/>
  <c r="AH427" i="50"/>
  <c r="AI427" i="50"/>
  <c r="AJ427" i="50"/>
  <c r="AK427" i="50"/>
  <c r="AL427" i="50"/>
  <c r="AM427" i="50"/>
  <c r="U428" i="50"/>
  <c r="V428" i="50" s="1"/>
  <c r="X428" i="50"/>
  <c r="Y428" i="50"/>
  <c r="Z428" i="50"/>
  <c r="AA428" i="50"/>
  <c r="AB428" i="50"/>
  <c r="AC428" i="50"/>
  <c r="AD428" i="50"/>
  <c r="AF428" i="50"/>
  <c r="AG428" i="50"/>
  <c r="AH428" i="50"/>
  <c r="AI428" i="50"/>
  <c r="AJ428" i="50"/>
  <c r="AK428" i="50"/>
  <c r="AL428" i="50"/>
  <c r="AM428" i="50"/>
  <c r="U429" i="50"/>
  <c r="V429" i="50" s="1"/>
  <c r="X429" i="50"/>
  <c r="Y429" i="50"/>
  <c r="Z429" i="50"/>
  <c r="AA429" i="50"/>
  <c r="AB429" i="50"/>
  <c r="AC429" i="50"/>
  <c r="AD429" i="50"/>
  <c r="AF429" i="50"/>
  <c r="AG429" i="50"/>
  <c r="AH429" i="50"/>
  <c r="AI429" i="50"/>
  <c r="AJ429" i="50"/>
  <c r="AK429" i="50"/>
  <c r="AL429" i="50"/>
  <c r="AM429" i="50"/>
  <c r="U430" i="50"/>
  <c r="V430" i="50" s="1"/>
  <c r="X430" i="50"/>
  <c r="Y430" i="50"/>
  <c r="Z430" i="50"/>
  <c r="AA430" i="50"/>
  <c r="AB430" i="50"/>
  <c r="AC430" i="50"/>
  <c r="AD430" i="50"/>
  <c r="AF430" i="50"/>
  <c r="AG430" i="50"/>
  <c r="AH430" i="50"/>
  <c r="AI430" i="50"/>
  <c r="AJ430" i="50"/>
  <c r="AK430" i="50"/>
  <c r="AL430" i="50"/>
  <c r="AM430" i="50"/>
  <c r="U431" i="50"/>
  <c r="W431" i="50" s="1"/>
  <c r="X431" i="50"/>
  <c r="Y431" i="50"/>
  <c r="Z431" i="50"/>
  <c r="AA431" i="50"/>
  <c r="AB431" i="50"/>
  <c r="AC431" i="50"/>
  <c r="AD431" i="50"/>
  <c r="AF431" i="50"/>
  <c r="AG431" i="50"/>
  <c r="AH431" i="50"/>
  <c r="AI431" i="50"/>
  <c r="AJ431" i="50"/>
  <c r="AK431" i="50"/>
  <c r="AL431" i="50"/>
  <c r="AM431" i="50"/>
  <c r="U432" i="50"/>
  <c r="W432" i="50" s="1"/>
  <c r="X432" i="50"/>
  <c r="Y432" i="50"/>
  <c r="Z432" i="50"/>
  <c r="AA432" i="50"/>
  <c r="AB432" i="50"/>
  <c r="AC432" i="50"/>
  <c r="AD432" i="50"/>
  <c r="AF432" i="50"/>
  <c r="AG432" i="50"/>
  <c r="AH432" i="50"/>
  <c r="AI432" i="50"/>
  <c r="AJ432" i="50"/>
  <c r="AK432" i="50"/>
  <c r="AL432" i="50"/>
  <c r="AM432" i="50"/>
  <c r="U433" i="50"/>
  <c r="W433" i="50" s="1"/>
  <c r="X433" i="50"/>
  <c r="Y433" i="50"/>
  <c r="Z433" i="50"/>
  <c r="AA433" i="50"/>
  <c r="AB433" i="50"/>
  <c r="AC433" i="50"/>
  <c r="AD433" i="50"/>
  <c r="AF433" i="50"/>
  <c r="AG433" i="50"/>
  <c r="AH433" i="50"/>
  <c r="AI433" i="50"/>
  <c r="AJ433" i="50"/>
  <c r="AK433" i="50"/>
  <c r="AL433" i="50"/>
  <c r="AM433" i="50"/>
  <c r="U434" i="50"/>
  <c r="V434" i="50" s="1"/>
  <c r="X434" i="50"/>
  <c r="Y434" i="50"/>
  <c r="Z434" i="50"/>
  <c r="AA434" i="50"/>
  <c r="AB434" i="50"/>
  <c r="AC434" i="50"/>
  <c r="AD434" i="50"/>
  <c r="AF434" i="50"/>
  <c r="AG434" i="50"/>
  <c r="AH434" i="50"/>
  <c r="AI434" i="50"/>
  <c r="AJ434" i="50"/>
  <c r="AK434" i="50"/>
  <c r="AL434" i="50"/>
  <c r="AM434" i="50"/>
  <c r="U435" i="50"/>
  <c r="V435" i="50" s="1"/>
  <c r="X435" i="50"/>
  <c r="Y435" i="50"/>
  <c r="Z435" i="50"/>
  <c r="AA435" i="50"/>
  <c r="AB435" i="50"/>
  <c r="AC435" i="50"/>
  <c r="AD435" i="50"/>
  <c r="AF435" i="50"/>
  <c r="AG435" i="50"/>
  <c r="AH435" i="50"/>
  <c r="AI435" i="50"/>
  <c r="AJ435" i="50"/>
  <c r="AK435" i="50"/>
  <c r="AL435" i="50"/>
  <c r="AM435" i="50"/>
  <c r="U436" i="50"/>
  <c r="X436" i="50"/>
  <c r="Y436" i="50"/>
  <c r="Z436" i="50"/>
  <c r="AA436" i="50"/>
  <c r="AB436" i="50"/>
  <c r="AC436" i="50"/>
  <c r="AD436" i="50"/>
  <c r="AF436" i="50"/>
  <c r="AG436" i="50"/>
  <c r="AH436" i="50"/>
  <c r="AI436" i="50"/>
  <c r="AJ436" i="50"/>
  <c r="AK436" i="50"/>
  <c r="AL436" i="50"/>
  <c r="AM436" i="50"/>
  <c r="U437" i="50"/>
  <c r="W437" i="50" s="1"/>
  <c r="X437" i="50"/>
  <c r="Y437" i="50"/>
  <c r="Z437" i="50"/>
  <c r="AA437" i="50"/>
  <c r="AB437" i="50"/>
  <c r="AC437" i="50"/>
  <c r="AD437" i="50"/>
  <c r="AF437" i="50"/>
  <c r="AG437" i="50"/>
  <c r="AH437" i="50"/>
  <c r="AI437" i="50"/>
  <c r="AJ437" i="50"/>
  <c r="AK437" i="50"/>
  <c r="AL437" i="50"/>
  <c r="AM437" i="50"/>
  <c r="U438" i="50"/>
  <c r="V438" i="50" s="1"/>
  <c r="X438" i="50"/>
  <c r="Y438" i="50"/>
  <c r="Z438" i="50"/>
  <c r="AA438" i="50"/>
  <c r="AB438" i="50"/>
  <c r="AC438" i="50"/>
  <c r="AD438" i="50"/>
  <c r="AF438" i="50"/>
  <c r="AG438" i="50"/>
  <c r="AH438" i="50"/>
  <c r="AI438" i="50"/>
  <c r="AJ438" i="50"/>
  <c r="AK438" i="50"/>
  <c r="AL438" i="50"/>
  <c r="AM438" i="50"/>
  <c r="U439" i="50"/>
  <c r="W439" i="50" s="1"/>
  <c r="X439" i="50"/>
  <c r="Y439" i="50"/>
  <c r="Z439" i="50"/>
  <c r="AA439" i="50"/>
  <c r="AB439" i="50"/>
  <c r="AC439" i="50"/>
  <c r="AD439" i="50"/>
  <c r="AF439" i="50"/>
  <c r="AG439" i="50"/>
  <c r="AH439" i="50"/>
  <c r="AI439" i="50"/>
  <c r="AJ439" i="50"/>
  <c r="AK439" i="50"/>
  <c r="AL439" i="50"/>
  <c r="AM439" i="50"/>
  <c r="U440" i="50"/>
  <c r="V440" i="50" s="1"/>
  <c r="X440" i="50"/>
  <c r="Y440" i="50"/>
  <c r="Z440" i="50"/>
  <c r="AA440" i="50"/>
  <c r="AB440" i="50"/>
  <c r="AC440" i="50"/>
  <c r="AD440" i="50"/>
  <c r="AF440" i="50"/>
  <c r="AG440" i="50"/>
  <c r="AH440" i="50"/>
  <c r="AI440" i="50"/>
  <c r="AJ440" i="50"/>
  <c r="AK440" i="50"/>
  <c r="AL440" i="50"/>
  <c r="AM440" i="50"/>
  <c r="U441" i="50"/>
  <c r="V441" i="50" s="1"/>
  <c r="X441" i="50"/>
  <c r="Y441" i="50"/>
  <c r="Z441" i="50"/>
  <c r="AA441" i="50"/>
  <c r="AB441" i="50"/>
  <c r="AC441" i="50"/>
  <c r="AD441" i="50"/>
  <c r="AF441" i="50"/>
  <c r="AG441" i="50"/>
  <c r="AH441" i="50"/>
  <c r="AI441" i="50"/>
  <c r="AJ441" i="50"/>
  <c r="AK441" i="50"/>
  <c r="AL441" i="50"/>
  <c r="AM441" i="50"/>
  <c r="U442" i="50"/>
  <c r="V442" i="50" s="1"/>
  <c r="X442" i="50"/>
  <c r="Y442" i="50"/>
  <c r="Z442" i="50"/>
  <c r="AA442" i="50"/>
  <c r="AB442" i="50"/>
  <c r="AC442" i="50"/>
  <c r="AD442" i="50"/>
  <c r="AF442" i="50"/>
  <c r="AG442" i="50"/>
  <c r="AH442" i="50"/>
  <c r="AI442" i="50"/>
  <c r="AJ442" i="50"/>
  <c r="AK442" i="50"/>
  <c r="AL442" i="50"/>
  <c r="AM442" i="50"/>
  <c r="U443" i="50"/>
  <c r="W443" i="50" s="1"/>
  <c r="X443" i="50"/>
  <c r="Y443" i="50"/>
  <c r="Z443" i="50"/>
  <c r="AA443" i="50"/>
  <c r="AB443" i="50"/>
  <c r="AC443" i="50"/>
  <c r="AD443" i="50"/>
  <c r="AF443" i="50"/>
  <c r="AG443" i="50"/>
  <c r="AH443" i="50"/>
  <c r="AI443" i="50"/>
  <c r="AJ443" i="50"/>
  <c r="AK443" i="50"/>
  <c r="AL443" i="50"/>
  <c r="AM443" i="50"/>
  <c r="U444" i="50"/>
  <c r="V444" i="50" s="1"/>
  <c r="X444" i="50"/>
  <c r="Y444" i="50"/>
  <c r="Z444" i="50"/>
  <c r="AA444" i="50"/>
  <c r="AB444" i="50"/>
  <c r="AC444" i="50"/>
  <c r="AD444" i="50"/>
  <c r="AF444" i="50"/>
  <c r="AG444" i="50"/>
  <c r="AH444" i="50"/>
  <c r="AI444" i="50"/>
  <c r="AJ444" i="50"/>
  <c r="AK444" i="50"/>
  <c r="AL444" i="50"/>
  <c r="AM444" i="50"/>
  <c r="U445" i="50"/>
  <c r="V445" i="50" s="1"/>
  <c r="X445" i="50"/>
  <c r="Y445" i="50"/>
  <c r="Z445" i="50"/>
  <c r="AA445" i="50"/>
  <c r="AB445" i="50"/>
  <c r="AC445" i="50"/>
  <c r="AD445" i="50"/>
  <c r="AF445" i="50"/>
  <c r="AG445" i="50"/>
  <c r="AH445" i="50"/>
  <c r="AI445" i="50"/>
  <c r="AJ445" i="50"/>
  <c r="AK445" i="50"/>
  <c r="AL445" i="50"/>
  <c r="AM445" i="50"/>
  <c r="U446" i="50"/>
  <c r="V446" i="50" s="1"/>
  <c r="X446" i="50"/>
  <c r="Y446" i="50"/>
  <c r="Z446" i="50"/>
  <c r="AA446" i="50"/>
  <c r="AB446" i="50"/>
  <c r="AC446" i="50"/>
  <c r="AD446" i="50"/>
  <c r="AF446" i="50"/>
  <c r="AG446" i="50"/>
  <c r="AH446" i="50"/>
  <c r="AI446" i="50"/>
  <c r="AJ446" i="50"/>
  <c r="AK446" i="50"/>
  <c r="AL446" i="50"/>
  <c r="AM446" i="50"/>
  <c r="U447" i="50"/>
  <c r="W447" i="50" s="1"/>
  <c r="X447" i="50"/>
  <c r="Y447" i="50"/>
  <c r="Z447" i="50"/>
  <c r="AA447" i="50"/>
  <c r="AB447" i="50"/>
  <c r="AC447" i="50"/>
  <c r="AD447" i="50"/>
  <c r="AF447" i="50"/>
  <c r="AG447" i="50"/>
  <c r="AH447" i="50"/>
  <c r="AI447" i="50"/>
  <c r="AJ447" i="50"/>
  <c r="AK447" i="50"/>
  <c r="AL447" i="50"/>
  <c r="AM447" i="50"/>
  <c r="U448" i="50"/>
  <c r="V448" i="50" s="1"/>
  <c r="X448" i="50"/>
  <c r="Y448" i="50"/>
  <c r="Z448" i="50"/>
  <c r="AA448" i="50"/>
  <c r="AB448" i="50"/>
  <c r="AC448" i="50"/>
  <c r="AD448" i="50"/>
  <c r="AF448" i="50"/>
  <c r="AG448" i="50"/>
  <c r="AH448" i="50"/>
  <c r="AI448" i="50"/>
  <c r="AJ448" i="50"/>
  <c r="AK448" i="50"/>
  <c r="AL448" i="50"/>
  <c r="AM448" i="50"/>
  <c r="U449" i="50"/>
  <c r="V449" i="50" s="1"/>
  <c r="X449" i="50"/>
  <c r="Y449" i="50"/>
  <c r="Z449" i="50"/>
  <c r="AA449" i="50"/>
  <c r="AB449" i="50"/>
  <c r="AC449" i="50"/>
  <c r="AD449" i="50"/>
  <c r="AF449" i="50"/>
  <c r="AG449" i="50"/>
  <c r="AH449" i="50"/>
  <c r="AI449" i="50"/>
  <c r="AJ449" i="50"/>
  <c r="AK449" i="50"/>
  <c r="AL449" i="50"/>
  <c r="AM449" i="50"/>
  <c r="U450" i="50"/>
  <c r="V450" i="50" s="1"/>
  <c r="X450" i="50"/>
  <c r="Y450" i="50"/>
  <c r="Z450" i="50"/>
  <c r="AA450" i="50"/>
  <c r="AB450" i="50"/>
  <c r="AC450" i="50"/>
  <c r="AD450" i="50"/>
  <c r="AF450" i="50"/>
  <c r="AG450" i="50"/>
  <c r="AH450" i="50"/>
  <c r="AI450" i="50"/>
  <c r="AJ450" i="50"/>
  <c r="AK450" i="50"/>
  <c r="AL450" i="50"/>
  <c r="AM450" i="50"/>
  <c r="U451" i="50"/>
  <c r="W451" i="50" s="1"/>
  <c r="X451" i="50"/>
  <c r="Y451" i="50"/>
  <c r="Z451" i="50"/>
  <c r="AA451" i="50"/>
  <c r="AB451" i="50"/>
  <c r="AC451" i="50"/>
  <c r="AD451" i="50"/>
  <c r="AF451" i="50"/>
  <c r="AG451" i="50"/>
  <c r="AH451" i="50"/>
  <c r="AI451" i="50"/>
  <c r="AJ451" i="50"/>
  <c r="AK451" i="50"/>
  <c r="AL451" i="50"/>
  <c r="AM451" i="50"/>
  <c r="U452" i="50"/>
  <c r="V452" i="50" s="1"/>
  <c r="X452" i="50"/>
  <c r="Y452" i="50"/>
  <c r="Z452" i="50"/>
  <c r="AA452" i="50"/>
  <c r="AB452" i="50"/>
  <c r="AC452" i="50"/>
  <c r="AD452" i="50"/>
  <c r="AF452" i="50"/>
  <c r="AG452" i="50"/>
  <c r="AH452" i="50"/>
  <c r="AI452" i="50"/>
  <c r="AJ452" i="50"/>
  <c r="AK452" i="50"/>
  <c r="AL452" i="50"/>
  <c r="AM452" i="50"/>
  <c r="U453" i="50"/>
  <c r="V453" i="50" s="1"/>
  <c r="X453" i="50"/>
  <c r="Y453" i="50"/>
  <c r="Z453" i="50"/>
  <c r="AA453" i="50"/>
  <c r="AB453" i="50"/>
  <c r="AC453" i="50"/>
  <c r="AD453" i="50"/>
  <c r="AF453" i="50"/>
  <c r="AG453" i="50"/>
  <c r="AH453" i="50"/>
  <c r="AI453" i="50"/>
  <c r="AJ453" i="50"/>
  <c r="AK453" i="50"/>
  <c r="AL453" i="50"/>
  <c r="AM453" i="50"/>
  <c r="U454" i="50"/>
  <c r="W454" i="50" s="1"/>
  <c r="X454" i="50"/>
  <c r="Y454" i="50"/>
  <c r="Z454" i="50"/>
  <c r="AA454" i="50"/>
  <c r="AB454" i="50"/>
  <c r="AC454" i="50"/>
  <c r="AD454" i="50"/>
  <c r="AF454" i="50"/>
  <c r="AG454" i="50"/>
  <c r="AH454" i="50"/>
  <c r="AI454" i="50"/>
  <c r="AJ454" i="50"/>
  <c r="AK454" i="50"/>
  <c r="AL454" i="50"/>
  <c r="AM454" i="50"/>
  <c r="U455" i="50"/>
  <c r="W455" i="50" s="1"/>
  <c r="X455" i="50"/>
  <c r="Y455" i="50"/>
  <c r="Z455" i="50"/>
  <c r="AA455" i="50"/>
  <c r="AB455" i="50"/>
  <c r="AC455" i="50"/>
  <c r="AD455" i="50"/>
  <c r="AF455" i="50"/>
  <c r="AG455" i="50"/>
  <c r="AH455" i="50"/>
  <c r="AI455" i="50"/>
  <c r="AJ455" i="50"/>
  <c r="AK455" i="50"/>
  <c r="AL455" i="50"/>
  <c r="AM455" i="50"/>
  <c r="U456" i="50"/>
  <c r="V456" i="50" s="1"/>
  <c r="X456" i="50"/>
  <c r="Y456" i="50"/>
  <c r="Z456" i="50"/>
  <c r="AA456" i="50"/>
  <c r="AB456" i="50"/>
  <c r="AC456" i="50"/>
  <c r="AD456" i="50"/>
  <c r="AF456" i="50"/>
  <c r="AG456" i="50"/>
  <c r="AH456" i="50"/>
  <c r="AI456" i="50"/>
  <c r="AJ456" i="50"/>
  <c r="AK456" i="50"/>
  <c r="AL456" i="50"/>
  <c r="AM456" i="50"/>
  <c r="U457" i="50"/>
  <c r="W457" i="50" s="1"/>
  <c r="X457" i="50"/>
  <c r="Y457" i="50"/>
  <c r="Z457" i="50"/>
  <c r="AA457" i="50"/>
  <c r="AB457" i="50"/>
  <c r="AC457" i="50"/>
  <c r="AD457" i="50"/>
  <c r="AF457" i="50"/>
  <c r="AG457" i="50"/>
  <c r="AH457" i="50"/>
  <c r="AI457" i="50"/>
  <c r="AJ457" i="50"/>
  <c r="AK457" i="50"/>
  <c r="AL457" i="50"/>
  <c r="AM457" i="50"/>
  <c r="U458" i="50"/>
  <c r="V458" i="50" s="1"/>
  <c r="X458" i="50"/>
  <c r="Y458" i="50"/>
  <c r="Z458" i="50"/>
  <c r="AA458" i="50"/>
  <c r="AB458" i="50"/>
  <c r="AC458" i="50"/>
  <c r="AD458" i="50"/>
  <c r="AF458" i="50"/>
  <c r="AG458" i="50"/>
  <c r="AH458" i="50"/>
  <c r="AI458" i="50"/>
  <c r="AJ458" i="50"/>
  <c r="AK458" i="50"/>
  <c r="AL458" i="50"/>
  <c r="AM458" i="50"/>
  <c r="U459" i="50"/>
  <c r="W459" i="50" s="1"/>
  <c r="X459" i="50"/>
  <c r="Y459" i="50"/>
  <c r="Z459" i="50"/>
  <c r="AA459" i="50"/>
  <c r="AB459" i="50"/>
  <c r="AC459" i="50"/>
  <c r="AD459" i="50"/>
  <c r="AF459" i="50"/>
  <c r="AG459" i="50"/>
  <c r="AH459" i="50"/>
  <c r="AI459" i="50"/>
  <c r="AJ459" i="50"/>
  <c r="AK459" i="50"/>
  <c r="AL459" i="50"/>
  <c r="AM459" i="50"/>
  <c r="U460" i="50"/>
  <c r="V460" i="50" s="1"/>
  <c r="X460" i="50"/>
  <c r="Y460" i="50"/>
  <c r="Z460" i="50"/>
  <c r="AA460" i="50"/>
  <c r="AB460" i="50"/>
  <c r="AC460" i="50"/>
  <c r="AD460" i="50"/>
  <c r="AF460" i="50"/>
  <c r="AG460" i="50"/>
  <c r="AH460" i="50"/>
  <c r="AI460" i="50"/>
  <c r="AJ460" i="50"/>
  <c r="AK460" i="50"/>
  <c r="AL460" i="50"/>
  <c r="AM460" i="50"/>
  <c r="U461" i="50"/>
  <c r="W461" i="50" s="1"/>
  <c r="X461" i="50"/>
  <c r="Y461" i="50"/>
  <c r="Z461" i="50"/>
  <c r="AA461" i="50"/>
  <c r="AB461" i="50"/>
  <c r="AC461" i="50"/>
  <c r="AD461" i="50"/>
  <c r="AF461" i="50"/>
  <c r="AG461" i="50"/>
  <c r="AH461" i="50"/>
  <c r="AI461" i="50"/>
  <c r="AJ461" i="50"/>
  <c r="AK461" i="50"/>
  <c r="AL461" i="50"/>
  <c r="AM461" i="50"/>
  <c r="U462" i="50"/>
  <c r="V462" i="50" s="1"/>
  <c r="X462" i="50"/>
  <c r="Y462" i="50"/>
  <c r="Z462" i="50"/>
  <c r="AA462" i="50"/>
  <c r="AB462" i="50"/>
  <c r="AC462" i="50"/>
  <c r="AD462" i="50"/>
  <c r="AF462" i="50"/>
  <c r="AG462" i="50"/>
  <c r="AH462" i="50"/>
  <c r="AI462" i="50"/>
  <c r="AJ462" i="50"/>
  <c r="AK462" i="50"/>
  <c r="AL462" i="50"/>
  <c r="AM462" i="50"/>
  <c r="U463" i="50"/>
  <c r="V463" i="50" s="1"/>
  <c r="X463" i="50"/>
  <c r="Y463" i="50"/>
  <c r="Z463" i="50"/>
  <c r="AA463" i="50"/>
  <c r="AB463" i="50"/>
  <c r="AC463" i="50"/>
  <c r="AD463" i="50"/>
  <c r="AF463" i="50"/>
  <c r="AG463" i="50"/>
  <c r="AH463" i="50"/>
  <c r="AI463" i="50"/>
  <c r="AJ463" i="50"/>
  <c r="AK463" i="50"/>
  <c r="AL463" i="50"/>
  <c r="AM463" i="50"/>
  <c r="U464" i="50"/>
  <c r="X464" i="50"/>
  <c r="Y464" i="50"/>
  <c r="Z464" i="50"/>
  <c r="AA464" i="50"/>
  <c r="AB464" i="50"/>
  <c r="AC464" i="50"/>
  <c r="AD464" i="50"/>
  <c r="AF464" i="50"/>
  <c r="AG464" i="50"/>
  <c r="AH464" i="50"/>
  <c r="AI464" i="50"/>
  <c r="AJ464" i="50"/>
  <c r="AK464" i="50"/>
  <c r="AL464" i="50"/>
  <c r="AM464" i="50"/>
  <c r="U465" i="50"/>
  <c r="W465" i="50" s="1"/>
  <c r="X465" i="50"/>
  <c r="Y465" i="50"/>
  <c r="Z465" i="50"/>
  <c r="AA465" i="50"/>
  <c r="AB465" i="50"/>
  <c r="AC465" i="50"/>
  <c r="AD465" i="50"/>
  <c r="AF465" i="50"/>
  <c r="AG465" i="50"/>
  <c r="AH465" i="50"/>
  <c r="AI465" i="50"/>
  <c r="AJ465" i="50"/>
  <c r="AK465" i="50"/>
  <c r="AL465" i="50"/>
  <c r="AM465" i="50"/>
  <c r="U466" i="50"/>
  <c r="V466" i="50" s="1"/>
  <c r="X466" i="50"/>
  <c r="Y466" i="50"/>
  <c r="Z466" i="50"/>
  <c r="AA466" i="50"/>
  <c r="AB466" i="50"/>
  <c r="AC466" i="50"/>
  <c r="AD466" i="50"/>
  <c r="AF466" i="50"/>
  <c r="AG466" i="50"/>
  <c r="AH466" i="50"/>
  <c r="AI466" i="50"/>
  <c r="AJ466" i="50"/>
  <c r="AK466" i="50"/>
  <c r="AL466" i="50"/>
  <c r="AM466" i="50"/>
  <c r="U467" i="50"/>
  <c r="W467" i="50" s="1"/>
  <c r="X467" i="50"/>
  <c r="Y467" i="50"/>
  <c r="Z467" i="50"/>
  <c r="AA467" i="50"/>
  <c r="AB467" i="50"/>
  <c r="AC467" i="50"/>
  <c r="AD467" i="50"/>
  <c r="AF467" i="50"/>
  <c r="AG467" i="50"/>
  <c r="AH467" i="50"/>
  <c r="AI467" i="50"/>
  <c r="AJ467" i="50"/>
  <c r="AK467" i="50"/>
  <c r="AL467" i="50"/>
  <c r="AM467" i="50"/>
  <c r="U468" i="50"/>
  <c r="W468" i="50" s="1"/>
  <c r="X468" i="50"/>
  <c r="Y468" i="50"/>
  <c r="Z468" i="50"/>
  <c r="AA468" i="50"/>
  <c r="AB468" i="50"/>
  <c r="AC468" i="50"/>
  <c r="AD468" i="50"/>
  <c r="AF468" i="50"/>
  <c r="AG468" i="50"/>
  <c r="AH468" i="50"/>
  <c r="AI468" i="50"/>
  <c r="AJ468" i="50"/>
  <c r="AK468" i="50"/>
  <c r="AL468" i="50"/>
  <c r="AM468" i="50"/>
  <c r="U469" i="50"/>
  <c r="W469" i="50" s="1"/>
  <c r="X469" i="50"/>
  <c r="Y469" i="50"/>
  <c r="Z469" i="50"/>
  <c r="AA469" i="50"/>
  <c r="AB469" i="50"/>
  <c r="AC469" i="50"/>
  <c r="AD469" i="50"/>
  <c r="AF469" i="50"/>
  <c r="AG469" i="50"/>
  <c r="AH469" i="50"/>
  <c r="AI469" i="50"/>
  <c r="AJ469" i="50"/>
  <c r="AK469" i="50"/>
  <c r="AL469" i="50"/>
  <c r="AM469" i="50"/>
  <c r="U470" i="50"/>
  <c r="W470" i="50" s="1"/>
  <c r="X470" i="50"/>
  <c r="Y470" i="50"/>
  <c r="Z470" i="50"/>
  <c r="AA470" i="50"/>
  <c r="AB470" i="50"/>
  <c r="AC470" i="50"/>
  <c r="AD470" i="50"/>
  <c r="AF470" i="50"/>
  <c r="AG470" i="50"/>
  <c r="AH470" i="50"/>
  <c r="AI470" i="50"/>
  <c r="AJ470" i="50"/>
  <c r="AK470" i="50"/>
  <c r="AL470" i="50"/>
  <c r="AM470" i="50"/>
  <c r="U471" i="50"/>
  <c r="W471" i="50" s="1"/>
  <c r="X471" i="50"/>
  <c r="Y471" i="50"/>
  <c r="Z471" i="50"/>
  <c r="AA471" i="50"/>
  <c r="AB471" i="50"/>
  <c r="AC471" i="50"/>
  <c r="AD471" i="50"/>
  <c r="AF471" i="50"/>
  <c r="AG471" i="50"/>
  <c r="AH471" i="50"/>
  <c r="AI471" i="50"/>
  <c r="AJ471" i="50"/>
  <c r="AK471" i="50"/>
  <c r="AL471" i="50"/>
  <c r="AM471" i="50"/>
  <c r="U472" i="50"/>
  <c r="V472" i="50" s="1"/>
  <c r="X472" i="50"/>
  <c r="Y472" i="50"/>
  <c r="Z472" i="50"/>
  <c r="AA472" i="50"/>
  <c r="AB472" i="50"/>
  <c r="AC472" i="50"/>
  <c r="AD472" i="50"/>
  <c r="AF472" i="50"/>
  <c r="AG472" i="50"/>
  <c r="AH472" i="50"/>
  <c r="AI472" i="50"/>
  <c r="AJ472" i="50"/>
  <c r="AK472" i="50"/>
  <c r="AL472" i="50"/>
  <c r="AM472" i="50"/>
  <c r="U473" i="50"/>
  <c r="V473" i="50" s="1"/>
  <c r="X473" i="50"/>
  <c r="Y473" i="50"/>
  <c r="Z473" i="50"/>
  <c r="AA473" i="50"/>
  <c r="AB473" i="50"/>
  <c r="AC473" i="50"/>
  <c r="AD473" i="50"/>
  <c r="AF473" i="50"/>
  <c r="AG473" i="50"/>
  <c r="AH473" i="50"/>
  <c r="AI473" i="50"/>
  <c r="AJ473" i="50"/>
  <c r="AK473" i="50"/>
  <c r="AL473" i="50"/>
  <c r="AM473" i="50"/>
  <c r="U474" i="50"/>
  <c r="V474" i="50" s="1"/>
  <c r="X474" i="50"/>
  <c r="Y474" i="50"/>
  <c r="Z474" i="50"/>
  <c r="AA474" i="50"/>
  <c r="AB474" i="50"/>
  <c r="AC474" i="50"/>
  <c r="AD474" i="50"/>
  <c r="AF474" i="50"/>
  <c r="AG474" i="50"/>
  <c r="AH474" i="50"/>
  <c r="AI474" i="50"/>
  <c r="AJ474" i="50"/>
  <c r="AK474" i="50"/>
  <c r="AL474" i="50"/>
  <c r="AM474" i="50"/>
  <c r="U475" i="50"/>
  <c r="W475" i="50" s="1"/>
  <c r="X475" i="50"/>
  <c r="Y475" i="50"/>
  <c r="Z475" i="50"/>
  <c r="AA475" i="50"/>
  <c r="AB475" i="50"/>
  <c r="AC475" i="50"/>
  <c r="AD475" i="50"/>
  <c r="AF475" i="50"/>
  <c r="AG475" i="50"/>
  <c r="AH475" i="50"/>
  <c r="AI475" i="50"/>
  <c r="AJ475" i="50"/>
  <c r="AK475" i="50"/>
  <c r="AL475" i="50"/>
  <c r="AM475" i="50"/>
  <c r="U476" i="50"/>
  <c r="V476" i="50" s="1"/>
  <c r="X476" i="50"/>
  <c r="Y476" i="50"/>
  <c r="Z476" i="50"/>
  <c r="AA476" i="50"/>
  <c r="AB476" i="50"/>
  <c r="AC476" i="50"/>
  <c r="AD476" i="50"/>
  <c r="AF476" i="50"/>
  <c r="AG476" i="50"/>
  <c r="AH476" i="50"/>
  <c r="AI476" i="50"/>
  <c r="AJ476" i="50"/>
  <c r="AK476" i="50"/>
  <c r="AL476" i="50"/>
  <c r="AM476" i="50"/>
  <c r="U477" i="50"/>
  <c r="V477" i="50" s="1"/>
  <c r="X477" i="50"/>
  <c r="Y477" i="50"/>
  <c r="Z477" i="50"/>
  <c r="AA477" i="50"/>
  <c r="AB477" i="50"/>
  <c r="AC477" i="50"/>
  <c r="AD477" i="50"/>
  <c r="AF477" i="50"/>
  <c r="AG477" i="50"/>
  <c r="AH477" i="50"/>
  <c r="AI477" i="50"/>
  <c r="AJ477" i="50"/>
  <c r="AK477" i="50"/>
  <c r="AL477" i="50"/>
  <c r="AM477" i="50"/>
  <c r="U478" i="50"/>
  <c r="W478" i="50" s="1"/>
  <c r="X478" i="50"/>
  <c r="Y478" i="50"/>
  <c r="Z478" i="50"/>
  <c r="AA478" i="50"/>
  <c r="AB478" i="50"/>
  <c r="AC478" i="50"/>
  <c r="AD478" i="50"/>
  <c r="AF478" i="50"/>
  <c r="AG478" i="50"/>
  <c r="AH478" i="50"/>
  <c r="AI478" i="50"/>
  <c r="AJ478" i="50"/>
  <c r="AK478" i="50"/>
  <c r="AL478" i="50"/>
  <c r="AM478" i="50"/>
  <c r="U479" i="50"/>
  <c r="V479" i="50" s="1"/>
  <c r="X479" i="50"/>
  <c r="Y479" i="50"/>
  <c r="Z479" i="50"/>
  <c r="AA479" i="50"/>
  <c r="AB479" i="50"/>
  <c r="AC479" i="50"/>
  <c r="AD479" i="50"/>
  <c r="AF479" i="50"/>
  <c r="AG479" i="50"/>
  <c r="AH479" i="50"/>
  <c r="AI479" i="50"/>
  <c r="AJ479" i="50"/>
  <c r="AK479" i="50"/>
  <c r="AL479" i="50"/>
  <c r="AM479" i="50"/>
  <c r="U480" i="50"/>
  <c r="W480" i="50" s="1"/>
  <c r="X480" i="50"/>
  <c r="Y480" i="50"/>
  <c r="Z480" i="50"/>
  <c r="AA480" i="50"/>
  <c r="AB480" i="50"/>
  <c r="AC480" i="50"/>
  <c r="AD480" i="50"/>
  <c r="AF480" i="50"/>
  <c r="AG480" i="50"/>
  <c r="AH480" i="50"/>
  <c r="AI480" i="50"/>
  <c r="AJ480" i="50"/>
  <c r="AK480" i="50"/>
  <c r="AL480" i="50"/>
  <c r="AM480" i="50"/>
  <c r="U481" i="50"/>
  <c r="W481" i="50" s="1"/>
  <c r="X481" i="50"/>
  <c r="Y481" i="50"/>
  <c r="Z481" i="50"/>
  <c r="AA481" i="50"/>
  <c r="AB481" i="50"/>
  <c r="AC481" i="50"/>
  <c r="AD481" i="50"/>
  <c r="AF481" i="50"/>
  <c r="AG481" i="50"/>
  <c r="AH481" i="50"/>
  <c r="AI481" i="50"/>
  <c r="AJ481" i="50"/>
  <c r="AK481" i="50"/>
  <c r="AL481" i="50"/>
  <c r="AM481" i="50"/>
  <c r="U482" i="50"/>
  <c r="V482" i="50" s="1"/>
  <c r="X482" i="50"/>
  <c r="Y482" i="50"/>
  <c r="Z482" i="50"/>
  <c r="AA482" i="50"/>
  <c r="AB482" i="50"/>
  <c r="AC482" i="50"/>
  <c r="AD482" i="50"/>
  <c r="AF482" i="50"/>
  <c r="AG482" i="50"/>
  <c r="AH482" i="50"/>
  <c r="AI482" i="50"/>
  <c r="AJ482" i="50"/>
  <c r="AK482" i="50"/>
  <c r="AL482" i="50"/>
  <c r="AM482" i="50"/>
  <c r="U483" i="50"/>
  <c r="V483" i="50" s="1"/>
  <c r="X483" i="50"/>
  <c r="Y483" i="50"/>
  <c r="Z483" i="50"/>
  <c r="AA483" i="50"/>
  <c r="AB483" i="50"/>
  <c r="AC483" i="50"/>
  <c r="AD483" i="50"/>
  <c r="AF483" i="50"/>
  <c r="AG483" i="50"/>
  <c r="AH483" i="50"/>
  <c r="AI483" i="50"/>
  <c r="AJ483" i="50"/>
  <c r="AK483" i="50"/>
  <c r="AL483" i="50"/>
  <c r="AM483" i="50"/>
  <c r="U484" i="50"/>
  <c r="W484" i="50" s="1"/>
  <c r="X484" i="50"/>
  <c r="Y484" i="50"/>
  <c r="Z484" i="50"/>
  <c r="AA484" i="50"/>
  <c r="AB484" i="50"/>
  <c r="AC484" i="50"/>
  <c r="AD484" i="50"/>
  <c r="AF484" i="50"/>
  <c r="AG484" i="50"/>
  <c r="AH484" i="50"/>
  <c r="AI484" i="50"/>
  <c r="AJ484" i="50"/>
  <c r="AK484" i="50"/>
  <c r="AL484" i="50"/>
  <c r="AM484" i="50"/>
  <c r="U485" i="50"/>
  <c r="W485" i="50" s="1"/>
  <c r="X485" i="50"/>
  <c r="Y485" i="50"/>
  <c r="Z485" i="50"/>
  <c r="AA485" i="50"/>
  <c r="AB485" i="50"/>
  <c r="AC485" i="50"/>
  <c r="AD485" i="50"/>
  <c r="AF485" i="50"/>
  <c r="AG485" i="50"/>
  <c r="AH485" i="50"/>
  <c r="AI485" i="50"/>
  <c r="AJ485" i="50"/>
  <c r="AK485" i="50"/>
  <c r="AL485" i="50"/>
  <c r="AM485" i="50"/>
  <c r="U486" i="50"/>
  <c r="W486" i="50" s="1"/>
  <c r="X486" i="50"/>
  <c r="Y486" i="50"/>
  <c r="Z486" i="50"/>
  <c r="AA486" i="50"/>
  <c r="AB486" i="50"/>
  <c r="AC486" i="50"/>
  <c r="AD486" i="50"/>
  <c r="AF486" i="50"/>
  <c r="AG486" i="50"/>
  <c r="AH486" i="50"/>
  <c r="AI486" i="50"/>
  <c r="AJ486" i="50"/>
  <c r="AK486" i="50"/>
  <c r="AL486" i="50"/>
  <c r="AM486" i="50"/>
  <c r="U487" i="50"/>
  <c r="V487" i="50" s="1"/>
  <c r="X487" i="50"/>
  <c r="Y487" i="50"/>
  <c r="Z487" i="50"/>
  <c r="AA487" i="50"/>
  <c r="AB487" i="50"/>
  <c r="AC487" i="50"/>
  <c r="AD487" i="50"/>
  <c r="AF487" i="50"/>
  <c r="AG487" i="50"/>
  <c r="AH487" i="50"/>
  <c r="AI487" i="50"/>
  <c r="AJ487" i="50"/>
  <c r="AK487" i="50"/>
  <c r="AL487" i="50"/>
  <c r="AM487" i="50"/>
  <c r="U488" i="50"/>
  <c r="W488" i="50" s="1"/>
  <c r="X488" i="50"/>
  <c r="Y488" i="50"/>
  <c r="Z488" i="50"/>
  <c r="AA488" i="50"/>
  <c r="AB488" i="50"/>
  <c r="AC488" i="50"/>
  <c r="AD488" i="50"/>
  <c r="AF488" i="50"/>
  <c r="AG488" i="50"/>
  <c r="AH488" i="50"/>
  <c r="AI488" i="50"/>
  <c r="AJ488" i="50"/>
  <c r="AK488" i="50"/>
  <c r="AL488" i="50"/>
  <c r="AM488" i="50"/>
  <c r="U489" i="50"/>
  <c r="W489" i="50" s="1"/>
  <c r="X489" i="50"/>
  <c r="Y489" i="50"/>
  <c r="Z489" i="50"/>
  <c r="AA489" i="50"/>
  <c r="AB489" i="50"/>
  <c r="AC489" i="50"/>
  <c r="AD489" i="50"/>
  <c r="AF489" i="50"/>
  <c r="AG489" i="50"/>
  <c r="AH489" i="50"/>
  <c r="AI489" i="50"/>
  <c r="AJ489" i="50"/>
  <c r="AK489" i="50"/>
  <c r="AL489" i="50"/>
  <c r="AM489" i="50"/>
  <c r="U490" i="50"/>
  <c r="V490" i="50" s="1"/>
  <c r="X490" i="50"/>
  <c r="Y490" i="50"/>
  <c r="Z490" i="50"/>
  <c r="AA490" i="50"/>
  <c r="AB490" i="50"/>
  <c r="AC490" i="50"/>
  <c r="AD490" i="50"/>
  <c r="AF490" i="50"/>
  <c r="AG490" i="50"/>
  <c r="AH490" i="50"/>
  <c r="AI490" i="50"/>
  <c r="AJ490" i="50"/>
  <c r="AK490" i="50"/>
  <c r="AL490" i="50"/>
  <c r="AM490" i="50"/>
  <c r="U491" i="50"/>
  <c r="V491" i="50" s="1"/>
  <c r="X491" i="50"/>
  <c r="Y491" i="50"/>
  <c r="Z491" i="50"/>
  <c r="AA491" i="50"/>
  <c r="AB491" i="50"/>
  <c r="AC491" i="50"/>
  <c r="AD491" i="50"/>
  <c r="AF491" i="50"/>
  <c r="AG491" i="50"/>
  <c r="AH491" i="50"/>
  <c r="AI491" i="50"/>
  <c r="AJ491" i="50"/>
  <c r="AK491" i="50"/>
  <c r="AL491" i="50"/>
  <c r="AM491" i="50"/>
  <c r="U492" i="50"/>
  <c r="W492" i="50" s="1"/>
  <c r="X492" i="50"/>
  <c r="Y492" i="50"/>
  <c r="Z492" i="50"/>
  <c r="AA492" i="50"/>
  <c r="AB492" i="50"/>
  <c r="AC492" i="50"/>
  <c r="AD492" i="50"/>
  <c r="AF492" i="50"/>
  <c r="AG492" i="50"/>
  <c r="AH492" i="50"/>
  <c r="AI492" i="50"/>
  <c r="AJ492" i="50"/>
  <c r="AK492" i="50"/>
  <c r="AL492" i="50"/>
  <c r="AM492" i="50"/>
  <c r="U493" i="50"/>
  <c r="V493" i="50" s="1"/>
  <c r="X493" i="50"/>
  <c r="Y493" i="50"/>
  <c r="Z493" i="50"/>
  <c r="AA493" i="50"/>
  <c r="AB493" i="50"/>
  <c r="AC493" i="50"/>
  <c r="AD493" i="50"/>
  <c r="AF493" i="50"/>
  <c r="AG493" i="50"/>
  <c r="AH493" i="50"/>
  <c r="AI493" i="50"/>
  <c r="AJ493" i="50"/>
  <c r="AK493" i="50"/>
  <c r="AL493" i="50"/>
  <c r="AM493" i="50"/>
  <c r="U494" i="50"/>
  <c r="W494" i="50" s="1"/>
  <c r="X494" i="50"/>
  <c r="Y494" i="50"/>
  <c r="Z494" i="50"/>
  <c r="AA494" i="50"/>
  <c r="AB494" i="50"/>
  <c r="AC494" i="50"/>
  <c r="AD494" i="50"/>
  <c r="AF494" i="50"/>
  <c r="AG494" i="50"/>
  <c r="AH494" i="50"/>
  <c r="AI494" i="50"/>
  <c r="AJ494" i="50"/>
  <c r="AK494" i="50"/>
  <c r="AL494" i="50"/>
  <c r="AM494" i="50"/>
  <c r="U495" i="50"/>
  <c r="V495" i="50" s="1"/>
  <c r="X495" i="50"/>
  <c r="Y495" i="50"/>
  <c r="Z495" i="50"/>
  <c r="AA495" i="50"/>
  <c r="AB495" i="50"/>
  <c r="AC495" i="50"/>
  <c r="AD495" i="50"/>
  <c r="AF495" i="50"/>
  <c r="AG495" i="50"/>
  <c r="AH495" i="50"/>
  <c r="AI495" i="50"/>
  <c r="AJ495" i="50"/>
  <c r="AK495" i="50"/>
  <c r="AL495" i="50"/>
  <c r="AM495" i="50"/>
  <c r="U496" i="50"/>
  <c r="W496" i="50" s="1"/>
  <c r="X496" i="50"/>
  <c r="Y496" i="50"/>
  <c r="Z496" i="50"/>
  <c r="AA496" i="50"/>
  <c r="AB496" i="50"/>
  <c r="AC496" i="50"/>
  <c r="AD496" i="50"/>
  <c r="AF496" i="50"/>
  <c r="AG496" i="50"/>
  <c r="AH496" i="50"/>
  <c r="AI496" i="50"/>
  <c r="AJ496" i="50"/>
  <c r="AK496" i="50"/>
  <c r="AL496" i="50"/>
  <c r="AM496" i="50"/>
  <c r="U497" i="50"/>
  <c r="W497" i="50" s="1"/>
  <c r="X497" i="50"/>
  <c r="Y497" i="50"/>
  <c r="Z497" i="50"/>
  <c r="AA497" i="50"/>
  <c r="AB497" i="50"/>
  <c r="AC497" i="50"/>
  <c r="AD497" i="50"/>
  <c r="AF497" i="50"/>
  <c r="AG497" i="50"/>
  <c r="AH497" i="50"/>
  <c r="AI497" i="50"/>
  <c r="AJ497" i="50"/>
  <c r="AK497" i="50"/>
  <c r="AL497" i="50"/>
  <c r="AM497" i="50"/>
  <c r="U498" i="50"/>
  <c r="V498" i="50" s="1"/>
  <c r="X498" i="50"/>
  <c r="Y498" i="50"/>
  <c r="Z498" i="50"/>
  <c r="AA498" i="50"/>
  <c r="AB498" i="50"/>
  <c r="AC498" i="50"/>
  <c r="AD498" i="50"/>
  <c r="AF498" i="50"/>
  <c r="AG498" i="50"/>
  <c r="AH498" i="50"/>
  <c r="AI498" i="50"/>
  <c r="AJ498" i="50"/>
  <c r="AK498" i="50"/>
  <c r="AL498" i="50"/>
  <c r="AM498" i="50"/>
  <c r="U499" i="50"/>
  <c r="V499" i="50" s="1"/>
  <c r="X499" i="50"/>
  <c r="Y499" i="50"/>
  <c r="Z499" i="50"/>
  <c r="AA499" i="50"/>
  <c r="AB499" i="50"/>
  <c r="AC499" i="50"/>
  <c r="AD499" i="50"/>
  <c r="AF499" i="50"/>
  <c r="AG499" i="50"/>
  <c r="AH499" i="50"/>
  <c r="AI499" i="50"/>
  <c r="AJ499" i="50"/>
  <c r="AK499" i="50"/>
  <c r="AL499" i="50"/>
  <c r="AM499" i="50"/>
  <c r="U500" i="50"/>
  <c r="W500" i="50" s="1"/>
  <c r="X500" i="50"/>
  <c r="Y500" i="50"/>
  <c r="Z500" i="50"/>
  <c r="AA500" i="50"/>
  <c r="AB500" i="50"/>
  <c r="AC500" i="50"/>
  <c r="AD500" i="50"/>
  <c r="AF500" i="50"/>
  <c r="AG500" i="50"/>
  <c r="AH500" i="50"/>
  <c r="AI500" i="50"/>
  <c r="AJ500" i="50"/>
  <c r="AK500" i="50"/>
  <c r="AL500" i="50"/>
  <c r="AM500" i="50"/>
  <c r="U501" i="50"/>
  <c r="W501" i="50" s="1"/>
  <c r="X501" i="50"/>
  <c r="Y501" i="50"/>
  <c r="Z501" i="50"/>
  <c r="AA501" i="50"/>
  <c r="AB501" i="50"/>
  <c r="AC501" i="50"/>
  <c r="AD501" i="50"/>
  <c r="AF501" i="50"/>
  <c r="AG501" i="50"/>
  <c r="AH501" i="50"/>
  <c r="AI501" i="50"/>
  <c r="AJ501" i="50"/>
  <c r="AK501" i="50"/>
  <c r="AL501" i="50"/>
  <c r="AM501" i="50"/>
  <c r="U502" i="50"/>
  <c r="V502" i="50" s="1"/>
  <c r="X502" i="50"/>
  <c r="Y502" i="50"/>
  <c r="Z502" i="50"/>
  <c r="AA502" i="50"/>
  <c r="AB502" i="50"/>
  <c r="AC502" i="50"/>
  <c r="AD502" i="50"/>
  <c r="AF502" i="50"/>
  <c r="AG502" i="50"/>
  <c r="AH502" i="50"/>
  <c r="AI502" i="50"/>
  <c r="AJ502" i="50"/>
  <c r="AK502" i="50"/>
  <c r="AL502" i="50"/>
  <c r="AM502" i="50"/>
  <c r="U503" i="50"/>
  <c r="W503" i="50" s="1"/>
  <c r="X503" i="50"/>
  <c r="Y503" i="50"/>
  <c r="AB503" i="50"/>
  <c r="AC503" i="50"/>
  <c r="AG503" i="50"/>
  <c r="AH503" i="50"/>
  <c r="AI503" i="50"/>
  <c r="AJ503" i="50"/>
  <c r="AK503" i="50"/>
  <c r="AL503" i="50"/>
  <c r="AM503" i="50"/>
  <c r="AH503" i="1"/>
  <c r="AI503" i="1"/>
  <c r="AF503" i="50"/>
  <c r="AD503" i="50"/>
  <c r="AI501" i="1"/>
  <c r="AH502" i="1"/>
  <c r="Y82" i="1"/>
  <c r="A9" i="21"/>
  <c r="B9" i="21" s="1"/>
  <c r="P9" i="21"/>
  <c r="K9" i="21"/>
  <c r="Q9" i="21"/>
  <c r="D13" i="1" s="1"/>
  <c r="Z503" i="50"/>
  <c r="AA503" i="50"/>
  <c r="Q117" i="21"/>
  <c r="Q131" i="21"/>
  <c r="Q116" i="21"/>
  <c r="Q145" i="21"/>
  <c r="Q141" i="21"/>
  <c r="Q127" i="21"/>
  <c r="Q112" i="21"/>
  <c r="A139" i="21"/>
  <c r="B139" i="21" s="1"/>
  <c r="A124" i="21"/>
  <c r="B124" i="21" s="1"/>
  <c r="A142" i="21"/>
  <c r="B142" i="21" s="1"/>
  <c r="A143" i="21"/>
  <c r="B143" i="21" s="1"/>
  <c r="A100" i="21"/>
  <c r="B100" i="21" s="1"/>
  <c r="A66" i="21"/>
  <c r="B66" i="21" s="1"/>
  <c r="A55" i="21"/>
  <c r="B55" i="21" s="1"/>
  <c r="A57" i="21"/>
  <c r="B57" i="21" s="1"/>
  <c r="A56" i="21"/>
  <c r="B56" i="21" s="1"/>
  <c r="A117" i="21"/>
  <c r="B117" i="21" s="1"/>
  <c r="A131" i="21"/>
  <c r="B131" i="21" s="1"/>
  <c r="A111" i="21"/>
  <c r="B111" i="21" s="1"/>
  <c r="A116" i="21"/>
  <c r="B116" i="21" s="1"/>
  <c r="A88" i="21"/>
  <c r="B88" i="21" s="1"/>
  <c r="A91" i="21"/>
  <c r="B91" i="21" s="1"/>
  <c r="A145" i="21"/>
  <c r="B145" i="21" s="1"/>
  <c r="A141" i="21"/>
  <c r="B141" i="21" s="1"/>
  <c r="A127" i="21"/>
  <c r="B127" i="21" s="1"/>
  <c r="A112" i="21"/>
  <c r="B112" i="21" s="1"/>
  <c r="A85" i="21"/>
  <c r="B85" i="21" s="1"/>
  <c r="A83" i="21"/>
  <c r="B83" i="21" s="1"/>
  <c r="A59" i="21"/>
  <c r="B59" i="21" s="1"/>
  <c r="K57" i="21"/>
  <c r="K56" i="21"/>
  <c r="K117" i="21"/>
  <c r="K131" i="21"/>
  <c r="K111" i="21"/>
  <c r="K116" i="21"/>
  <c r="K88" i="21"/>
  <c r="K91" i="21"/>
  <c r="K145" i="21"/>
  <c r="K141" i="21"/>
  <c r="K127" i="21"/>
  <c r="K112" i="21"/>
  <c r="K85" i="21"/>
  <c r="K83" i="21"/>
  <c r="K59" i="21"/>
  <c r="P112" i="21"/>
  <c r="P127" i="21"/>
  <c r="P141" i="21"/>
  <c r="P145" i="21"/>
  <c r="P116" i="21"/>
  <c r="P131" i="21"/>
  <c r="P117" i="21"/>
  <c r="P143" i="21"/>
  <c r="Q139" i="21"/>
  <c r="Q124" i="21"/>
  <c r="Q142" i="21"/>
  <c r="Q143" i="21"/>
  <c r="P142" i="21"/>
  <c r="P124" i="21"/>
  <c r="P139" i="21"/>
  <c r="K139" i="21"/>
  <c r="K124" i="21"/>
  <c r="K142" i="21"/>
  <c r="K143" i="21"/>
  <c r="K100" i="21"/>
  <c r="K66" i="21"/>
  <c r="K55" i="21"/>
  <c r="AD6" i="27"/>
  <c r="AD6" i="1"/>
  <c r="AC6" i="27"/>
  <c r="AC6" i="1"/>
  <c r="AL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6" i="50"/>
  <c r="AL7" i="50"/>
  <c r="AL8" i="50"/>
  <c r="AL9" i="50"/>
  <c r="AL10" i="50"/>
  <c r="AL11" i="50"/>
  <c r="AL12" i="50"/>
  <c r="AL13" i="50"/>
  <c r="AL14" i="50"/>
  <c r="AL15" i="50"/>
  <c r="AL16" i="50"/>
  <c r="AL17" i="50"/>
  <c r="AL18" i="50"/>
  <c r="AL19" i="50"/>
  <c r="AL20" i="50"/>
  <c r="AL21" i="50"/>
  <c r="AL22" i="50"/>
  <c r="AL23" i="50"/>
  <c r="AL24" i="50"/>
  <c r="AL25" i="50"/>
  <c r="AL26" i="50"/>
  <c r="AL27" i="50"/>
  <c r="AL28" i="50"/>
  <c r="AL29" i="50"/>
  <c r="AL30" i="50"/>
  <c r="AL31" i="50"/>
  <c r="AL32" i="50"/>
  <c r="AL33" i="50"/>
  <c r="AL34" i="50"/>
  <c r="B2" i="51" a="1"/>
  <c r="B2" i="51" s="1"/>
  <c r="X6" i="1"/>
  <c r="Y6" i="1" s="1"/>
  <c r="AA6" i="1"/>
  <c r="AB6" i="1"/>
  <c r="AJ6" i="1"/>
  <c r="AL6" i="1"/>
  <c r="AN6" i="1"/>
  <c r="AR6" i="27"/>
  <c r="AH7" i="50"/>
  <c r="AG9" i="50"/>
  <c r="AH9" i="50"/>
  <c r="AG10" i="50"/>
  <c r="AH10" i="50"/>
  <c r="AG11" i="50"/>
  <c r="AH11" i="50"/>
  <c r="AG12" i="50"/>
  <c r="AH12" i="50"/>
  <c r="AG13" i="50"/>
  <c r="AH13" i="50"/>
  <c r="AG14" i="50"/>
  <c r="AH14" i="50"/>
  <c r="AG15" i="50"/>
  <c r="AH15" i="50"/>
  <c r="AG16" i="50"/>
  <c r="AH16" i="50"/>
  <c r="AG17" i="50"/>
  <c r="AH17" i="50"/>
  <c r="AG18" i="50"/>
  <c r="AH18" i="50"/>
  <c r="AG19" i="50"/>
  <c r="AH19" i="50"/>
  <c r="AG20" i="50"/>
  <c r="AH20" i="50"/>
  <c r="AG21" i="50"/>
  <c r="AH21" i="50"/>
  <c r="AG22" i="50"/>
  <c r="AH22" i="50"/>
  <c r="AG23" i="50"/>
  <c r="AH23" i="50"/>
  <c r="AG24" i="50"/>
  <c r="AH24" i="50"/>
  <c r="AG25" i="50"/>
  <c r="AH25" i="50"/>
  <c r="AG26" i="50"/>
  <c r="AH26" i="50"/>
  <c r="AG27" i="50"/>
  <c r="AH27" i="50"/>
  <c r="AG28" i="50"/>
  <c r="AH28" i="50"/>
  <c r="AG29" i="50"/>
  <c r="AH29" i="50"/>
  <c r="AG30" i="50"/>
  <c r="AH30" i="50"/>
  <c r="AG31" i="50"/>
  <c r="AH31" i="50"/>
  <c r="AG32" i="50"/>
  <c r="AH32" i="50"/>
  <c r="AG33" i="50"/>
  <c r="AH33" i="50"/>
  <c r="AG34" i="50"/>
  <c r="AH34" i="50"/>
  <c r="AF34" i="50"/>
  <c r="AG7" i="50"/>
  <c r="AH6" i="50"/>
  <c r="AG6" i="50"/>
  <c r="AH8" i="50"/>
  <c r="AG8" i="50"/>
  <c r="AQ6" i="27"/>
  <c r="Q36" i="21"/>
  <c r="P36" i="21"/>
  <c r="K53" i="21"/>
  <c r="AF503" i="1"/>
  <c r="AF502" i="1"/>
  <c r="AF501" i="1"/>
  <c r="K239" i="21"/>
  <c r="K238" i="21"/>
  <c r="K237" i="21"/>
  <c r="K236" i="21"/>
  <c r="K235" i="21"/>
  <c r="K234" i="21"/>
  <c r="K233" i="21"/>
  <c r="K232" i="21"/>
  <c r="K231" i="21"/>
  <c r="K230" i="21"/>
  <c r="K229" i="21"/>
  <c r="K228" i="21"/>
  <c r="K227" i="21"/>
  <c r="A53" i="21"/>
  <c r="B53" i="21" s="1"/>
  <c r="A52" i="21"/>
  <c r="B52" i="21" s="1"/>
  <c r="K52" i="21"/>
  <c r="A51" i="21"/>
  <c r="B51" i="21" s="1"/>
  <c r="K51" i="21"/>
  <c r="A50" i="21"/>
  <c r="B50" i="21" s="1"/>
  <c r="K50" i="21"/>
  <c r="A49" i="21"/>
  <c r="B49" i="21" s="1"/>
  <c r="K49" i="21"/>
  <c r="A48" i="21"/>
  <c r="B48" i="21" s="1"/>
  <c r="K48" i="21"/>
  <c r="A47" i="21"/>
  <c r="B47" i="21" s="1"/>
  <c r="K47" i="21"/>
  <c r="A46" i="21"/>
  <c r="B46" i="21" s="1"/>
  <c r="K46" i="21"/>
  <c r="A45" i="21"/>
  <c r="B45" i="21" s="1"/>
  <c r="K45" i="21"/>
  <c r="A44" i="21"/>
  <c r="B44" i="21" s="1"/>
  <c r="K44" i="21"/>
  <c r="A43" i="21"/>
  <c r="B43" i="21" s="1"/>
  <c r="K43" i="21"/>
  <c r="A42" i="21"/>
  <c r="B42" i="21" s="1"/>
  <c r="K42" i="21"/>
  <c r="A41" i="21"/>
  <c r="B41" i="21" s="1"/>
  <c r="K41" i="21"/>
  <c r="A40" i="21"/>
  <c r="B40" i="21" s="1"/>
  <c r="K40" i="21"/>
  <c r="A39" i="21"/>
  <c r="B39" i="21" s="1"/>
  <c r="K39" i="21"/>
  <c r="A38" i="21"/>
  <c r="B38" i="21" s="1"/>
  <c r="K38" i="21"/>
  <c r="A37" i="21"/>
  <c r="B37" i="21" s="1"/>
  <c r="K37" i="21"/>
  <c r="A36" i="21"/>
  <c r="B36" i="21" s="1"/>
  <c r="K36" i="21"/>
  <c r="A35" i="21"/>
  <c r="B35" i="21" s="1"/>
  <c r="K35" i="21"/>
  <c r="A34" i="21"/>
  <c r="B34" i="21" s="1"/>
  <c r="K34" i="21"/>
  <c r="A33" i="21"/>
  <c r="B33" i="21" s="1"/>
  <c r="K33" i="21"/>
  <c r="A32" i="21"/>
  <c r="B32" i="21" s="1"/>
  <c r="K32" i="21"/>
  <c r="A31" i="21"/>
  <c r="B31" i="21" s="1"/>
  <c r="K31" i="21"/>
  <c r="A30" i="21"/>
  <c r="B30" i="21" s="1"/>
  <c r="K30" i="21"/>
  <c r="A29" i="21"/>
  <c r="B29" i="21" s="1"/>
  <c r="K29" i="21"/>
  <c r="A28" i="21"/>
  <c r="B28" i="21" s="1"/>
  <c r="K28" i="21"/>
  <c r="A27" i="21"/>
  <c r="B27" i="21" s="1"/>
  <c r="K27" i="21"/>
  <c r="A26" i="21"/>
  <c r="B26" i="21" s="1"/>
  <c r="K26" i="21"/>
  <c r="A25" i="21"/>
  <c r="B25" i="21" s="1"/>
  <c r="K25" i="21"/>
  <c r="A24" i="21"/>
  <c r="B24" i="21" s="1"/>
  <c r="K24" i="21"/>
  <c r="A23" i="21"/>
  <c r="B23" i="21" s="1"/>
  <c r="K23" i="21"/>
  <c r="A22" i="21"/>
  <c r="B22" i="21" s="1"/>
  <c r="K22" i="21"/>
  <c r="A21" i="21"/>
  <c r="B21" i="21" s="1"/>
  <c r="K21" i="21"/>
  <c r="A20" i="21"/>
  <c r="B20" i="21" s="1"/>
  <c r="K20" i="21"/>
  <c r="A19" i="21"/>
  <c r="B19" i="21" s="1"/>
  <c r="K19" i="21"/>
  <c r="A18" i="21"/>
  <c r="B18" i="21" s="1"/>
  <c r="K18" i="21"/>
  <c r="A17" i="21"/>
  <c r="B17" i="21" s="1"/>
  <c r="K17" i="21"/>
  <c r="A16" i="21"/>
  <c r="B16" i="21" s="1"/>
  <c r="K16" i="21"/>
  <c r="A15" i="21"/>
  <c r="B15" i="21" s="1"/>
  <c r="K15" i="21"/>
  <c r="A14" i="21"/>
  <c r="B14" i="21" s="1"/>
  <c r="K14" i="21"/>
  <c r="A13" i="21"/>
  <c r="B13" i="21" s="1"/>
  <c r="K13" i="21"/>
  <c r="A12" i="21"/>
  <c r="B12" i="21" s="1"/>
  <c r="K12" i="21"/>
  <c r="A11" i="21"/>
  <c r="B11" i="21" s="1"/>
  <c r="K11" i="21"/>
  <c r="A10" i="21"/>
  <c r="B10" i="21" s="1"/>
  <c r="K10" i="21"/>
  <c r="A8" i="21"/>
  <c r="B8" i="21" s="1"/>
  <c r="K8" i="21"/>
  <c r="A7" i="21"/>
  <c r="B7" i="21" s="1"/>
  <c r="K7" i="21"/>
  <c r="A6" i="21"/>
  <c r="B6" i="21" s="1"/>
  <c r="K6" i="21"/>
  <c r="A5" i="21"/>
  <c r="B5" i="21" s="1"/>
  <c r="K5" i="21"/>
  <c r="A4" i="21"/>
  <c r="B4" i="21" s="1"/>
  <c r="K4" i="21"/>
  <c r="A3" i="21"/>
  <c r="B3" i="21" s="1"/>
  <c r="K3" i="21"/>
  <c r="K240" i="21"/>
  <c r="K241" i="21"/>
  <c r="K242" i="21"/>
  <c r="K243" i="21"/>
  <c r="K244" i="21"/>
  <c r="K245" i="21"/>
  <c r="K246" i="21"/>
  <c r="K247" i="21"/>
  <c r="K248" i="21"/>
  <c r="K249" i="21"/>
  <c r="K250" i="21"/>
  <c r="K251" i="21"/>
  <c r="K252" i="21"/>
  <c r="K253" i="21"/>
  <c r="K254" i="21"/>
  <c r="K255" i="21"/>
  <c r="K256" i="21"/>
  <c r="K257" i="21"/>
  <c r="K258" i="21"/>
  <c r="K259" i="21"/>
  <c r="K260" i="21"/>
  <c r="K261" i="21"/>
  <c r="K262" i="21"/>
  <c r="K263" i="21"/>
  <c r="K264" i="21"/>
  <c r="K265" i="21"/>
  <c r="K266" i="21"/>
  <c r="K267" i="21"/>
  <c r="K268" i="21"/>
  <c r="K269" i="21"/>
  <c r="K270" i="21"/>
  <c r="K271" i="21"/>
  <c r="K272" i="21"/>
  <c r="K273" i="21"/>
  <c r="K274" i="21"/>
  <c r="K275" i="21"/>
  <c r="K276" i="21"/>
  <c r="K277" i="21"/>
  <c r="K278" i="21"/>
  <c r="K279" i="21"/>
  <c r="K280" i="21"/>
  <c r="K281" i="21"/>
  <c r="K282" i="21"/>
  <c r="K283" i="21"/>
  <c r="K284" i="21"/>
  <c r="K285" i="21"/>
  <c r="K286" i="21"/>
  <c r="K287" i="21"/>
  <c r="K288" i="21"/>
  <c r="K289" i="21"/>
  <c r="K290" i="21"/>
  <c r="K291" i="21"/>
  <c r="K292" i="21"/>
  <c r="K293" i="21"/>
  <c r="K294" i="21"/>
  <c r="K295" i="21"/>
  <c r="K296" i="21"/>
  <c r="K297" i="21"/>
  <c r="K298" i="21"/>
  <c r="K299" i="21"/>
  <c r="K300" i="21"/>
  <c r="K301" i="21"/>
  <c r="K302" i="21"/>
  <c r="K303" i="21"/>
  <c r="K304" i="21"/>
  <c r="K305" i="21"/>
  <c r="K306" i="21"/>
  <c r="K307" i="21"/>
  <c r="K308" i="21"/>
  <c r="K309" i="21"/>
  <c r="K310" i="21"/>
  <c r="K311" i="21"/>
  <c r="K312" i="21"/>
  <c r="K313" i="21"/>
  <c r="K314" i="21"/>
  <c r="K315" i="21"/>
  <c r="K316" i="21"/>
  <c r="K317" i="21"/>
  <c r="K318" i="21"/>
  <c r="K319" i="21"/>
  <c r="K320" i="21"/>
  <c r="K321" i="21"/>
  <c r="K322" i="21"/>
  <c r="K323" i="21"/>
  <c r="K324" i="21"/>
  <c r="K325" i="21"/>
  <c r="K326" i="21"/>
  <c r="K327" i="21"/>
  <c r="K328" i="21"/>
  <c r="K329" i="21"/>
  <c r="K330" i="21"/>
  <c r="K331" i="21"/>
  <c r="K332" i="21"/>
  <c r="K333" i="21"/>
  <c r="K334" i="21"/>
  <c r="K335" i="21"/>
  <c r="K336" i="21"/>
  <c r="K337" i="21"/>
  <c r="K338" i="21"/>
  <c r="K339" i="21"/>
  <c r="K340" i="21"/>
  <c r="K341" i="21"/>
  <c r="K342" i="21"/>
  <c r="K343" i="21"/>
  <c r="K344" i="21"/>
  <c r="K345" i="21"/>
  <c r="K346" i="21"/>
  <c r="K347" i="21"/>
  <c r="K348" i="21"/>
  <c r="K349" i="21"/>
  <c r="K350" i="21"/>
  <c r="K351" i="21"/>
  <c r="K352" i="21"/>
  <c r="K353" i="21"/>
  <c r="K354" i="21"/>
  <c r="K355" i="21"/>
  <c r="K356" i="21"/>
  <c r="K357" i="21"/>
  <c r="K358" i="21"/>
  <c r="K359" i="21"/>
  <c r="K360" i="21"/>
  <c r="K361" i="21"/>
  <c r="K362" i="21"/>
  <c r="K363" i="21"/>
  <c r="K364" i="21"/>
  <c r="K365" i="21"/>
  <c r="K366" i="21"/>
  <c r="K367" i="21"/>
  <c r="K368" i="21"/>
  <c r="K369" i="21"/>
  <c r="K370" i="21"/>
  <c r="K371" i="21"/>
  <c r="K372" i="21"/>
  <c r="K373" i="21"/>
  <c r="K374" i="21"/>
  <c r="K375" i="21"/>
  <c r="K376" i="21"/>
  <c r="K377" i="21"/>
  <c r="K378" i="21"/>
  <c r="K379" i="21"/>
  <c r="K380" i="21"/>
  <c r="K381" i="21"/>
  <c r="K382" i="21"/>
  <c r="K383" i="21"/>
  <c r="K384" i="21"/>
  <c r="K385" i="21"/>
  <c r="K386" i="21"/>
  <c r="K387" i="21"/>
  <c r="K388" i="21"/>
  <c r="K389" i="21"/>
  <c r="K390" i="21"/>
  <c r="K391" i="21"/>
  <c r="K392" i="21"/>
  <c r="K393" i="21"/>
  <c r="K394" i="21"/>
  <c r="K395" i="21"/>
  <c r="K396" i="21"/>
  <c r="K397" i="21"/>
  <c r="K398" i="21"/>
  <c r="K399" i="21"/>
  <c r="K400" i="21"/>
  <c r="K401" i="21"/>
  <c r="K402" i="21"/>
  <c r="K403" i="21"/>
  <c r="K404" i="21"/>
  <c r="K405" i="21"/>
  <c r="K406" i="21"/>
  <c r="K407" i="21"/>
  <c r="K408" i="21"/>
  <c r="K409" i="21"/>
  <c r="K410" i="21"/>
  <c r="K411" i="21"/>
  <c r="K412" i="21"/>
  <c r="K413" i="21"/>
  <c r="K414" i="21"/>
  <c r="K415" i="21"/>
  <c r="K416" i="21"/>
  <c r="K417" i="21"/>
  <c r="K418" i="21"/>
  <c r="K419" i="21"/>
  <c r="K420" i="21"/>
  <c r="K421" i="21"/>
  <c r="K422" i="21"/>
  <c r="K423" i="21"/>
  <c r="K424" i="21"/>
  <c r="K425" i="21"/>
  <c r="K426" i="21"/>
  <c r="K427" i="21"/>
  <c r="K428" i="21"/>
  <c r="K429" i="21"/>
  <c r="K430" i="21"/>
  <c r="K431" i="21"/>
  <c r="K432" i="21"/>
  <c r="K433" i="21"/>
  <c r="K434" i="21"/>
  <c r="K435" i="21"/>
  <c r="K436" i="21"/>
  <c r="K437" i="21"/>
  <c r="K438" i="21"/>
  <c r="K439" i="21"/>
  <c r="K440" i="21"/>
  <c r="K441" i="21"/>
  <c r="K442" i="21"/>
  <c r="K443" i="21"/>
  <c r="K444" i="21"/>
  <c r="K445" i="21"/>
  <c r="K446" i="21"/>
  <c r="K447" i="21"/>
  <c r="K448" i="21"/>
  <c r="K449" i="21"/>
  <c r="K450" i="21"/>
  <c r="K451" i="21"/>
  <c r="K452" i="21"/>
  <c r="K453" i="21"/>
  <c r="K454" i="21"/>
  <c r="K455" i="21"/>
  <c r="K456" i="21"/>
  <c r="K457" i="21"/>
  <c r="K458" i="21"/>
  <c r="K459" i="21"/>
  <c r="K460" i="21"/>
  <c r="K461" i="21"/>
  <c r="K462" i="21"/>
  <c r="K463" i="21"/>
  <c r="K464" i="21"/>
  <c r="K465" i="21"/>
  <c r="K466" i="21"/>
  <c r="K467" i="21"/>
  <c r="K468" i="21"/>
  <c r="K469" i="21"/>
  <c r="K470" i="21"/>
  <c r="K471" i="21"/>
  <c r="K472" i="21"/>
  <c r="K473" i="21"/>
  <c r="K474" i="21"/>
  <c r="K475" i="21"/>
  <c r="K476" i="21"/>
  <c r="K477" i="21"/>
  <c r="K478" i="21"/>
  <c r="K479" i="21"/>
  <c r="K480" i="21"/>
  <c r="K481" i="21"/>
  <c r="K482" i="21"/>
  <c r="K483" i="21"/>
  <c r="K484" i="21"/>
  <c r="K485" i="21"/>
  <c r="K486" i="21"/>
  <c r="K487" i="21"/>
  <c r="K488" i="21"/>
  <c r="K489" i="21"/>
  <c r="K490" i="21"/>
  <c r="K491" i="21"/>
  <c r="K492" i="21"/>
  <c r="K493" i="21"/>
  <c r="K494" i="21"/>
  <c r="K495" i="21"/>
  <c r="K496" i="21"/>
  <c r="K497" i="21"/>
  <c r="K498" i="21"/>
  <c r="K499" i="21"/>
  <c r="K500" i="21"/>
  <c r="K501" i="21"/>
  <c r="K502" i="21"/>
  <c r="K503" i="21"/>
  <c r="K504" i="21"/>
  <c r="K505" i="21"/>
  <c r="K506" i="21"/>
  <c r="K507" i="21"/>
  <c r="K508" i="21"/>
  <c r="K509" i="21"/>
  <c r="K510" i="21"/>
  <c r="K511" i="21"/>
  <c r="K512" i="21"/>
  <c r="K513" i="21"/>
  <c r="K514" i="21"/>
  <c r="K515" i="21"/>
  <c r="K516" i="21"/>
  <c r="K517" i="21"/>
  <c r="K518" i="21"/>
  <c r="K519" i="21"/>
  <c r="K520" i="21"/>
  <c r="K521" i="21"/>
  <c r="K522" i="21"/>
  <c r="K523" i="21"/>
  <c r="K524" i="21"/>
  <c r="K525" i="21"/>
  <c r="K526" i="21"/>
  <c r="K527" i="21"/>
  <c r="K528" i="21"/>
  <c r="K529" i="21"/>
  <c r="K530" i="21"/>
  <c r="K531" i="21"/>
  <c r="K532" i="21"/>
  <c r="K533" i="21"/>
  <c r="K534" i="21"/>
  <c r="K535" i="21"/>
  <c r="K536" i="21"/>
  <c r="K537" i="21"/>
  <c r="K538" i="21"/>
  <c r="K539" i="21"/>
  <c r="K540" i="21"/>
  <c r="K541" i="21"/>
  <c r="K542" i="21"/>
  <c r="K543" i="21"/>
  <c r="K544" i="21"/>
  <c r="K545" i="21"/>
  <c r="K546" i="21"/>
  <c r="K547" i="21"/>
  <c r="K548" i="21"/>
  <c r="K549" i="21"/>
  <c r="K550" i="21"/>
  <c r="K551" i="21"/>
  <c r="K552" i="21"/>
  <c r="K553" i="21"/>
  <c r="K554" i="21"/>
  <c r="K555" i="21"/>
  <c r="K556" i="21"/>
  <c r="K557" i="21"/>
  <c r="K558" i="21"/>
  <c r="K559" i="21"/>
  <c r="K560" i="21"/>
  <c r="K561" i="21"/>
  <c r="K562" i="21"/>
  <c r="K563" i="21"/>
  <c r="K564" i="21"/>
  <c r="K565" i="21"/>
  <c r="K566" i="21"/>
  <c r="K567" i="21"/>
  <c r="K568" i="21"/>
  <c r="K569" i="21"/>
  <c r="K570" i="21"/>
  <c r="K571" i="21"/>
  <c r="K572" i="21"/>
  <c r="K573" i="21"/>
  <c r="K574" i="21"/>
  <c r="K575" i="21"/>
  <c r="K576" i="21"/>
  <c r="K577" i="21"/>
  <c r="K578" i="21"/>
  <c r="K579" i="21"/>
  <c r="K580" i="21"/>
  <c r="K581" i="21"/>
  <c r="K582" i="21"/>
  <c r="K583" i="21"/>
  <c r="K584" i="21"/>
  <c r="K585" i="21"/>
  <c r="K586" i="21"/>
  <c r="K587" i="21"/>
  <c r="K588" i="21"/>
  <c r="K589" i="21"/>
  <c r="K590" i="21"/>
  <c r="K591" i="21"/>
  <c r="K592" i="21"/>
  <c r="K593" i="21"/>
  <c r="K594" i="21"/>
  <c r="K595" i="21"/>
  <c r="K596" i="21"/>
  <c r="K597" i="21"/>
  <c r="K598" i="21"/>
  <c r="K599" i="21"/>
  <c r="K600" i="21"/>
  <c r="K601" i="21"/>
  <c r="K602" i="21"/>
  <c r="K603" i="21"/>
  <c r="K604" i="21"/>
  <c r="K605" i="21"/>
  <c r="K606" i="21"/>
  <c r="K607" i="21"/>
  <c r="K608" i="21"/>
  <c r="K609" i="21"/>
  <c r="K610" i="21"/>
  <c r="K611" i="21"/>
  <c r="K612" i="21"/>
  <c r="K613" i="21"/>
  <c r="K614" i="21"/>
  <c r="K615" i="21"/>
  <c r="K616" i="21"/>
  <c r="K617" i="21"/>
  <c r="K618" i="21"/>
  <c r="K619" i="21"/>
  <c r="K620" i="21"/>
  <c r="K621" i="21"/>
  <c r="K622" i="21"/>
  <c r="K623" i="21"/>
  <c r="K624" i="21"/>
  <c r="K625" i="21"/>
  <c r="K626" i="21"/>
  <c r="K627" i="21"/>
  <c r="K628" i="21"/>
  <c r="K629" i="21"/>
  <c r="K630" i="21"/>
  <c r="K631" i="21"/>
  <c r="K632" i="21"/>
  <c r="K633" i="21"/>
  <c r="K634" i="21"/>
  <c r="K635" i="21"/>
  <c r="K636" i="21"/>
  <c r="K637" i="21"/>
  <c r="K638" i="21"/>
  <c r="K639" i="21"/>
  <c r="K640" i="21"/>
  <c r="K641" i="21"/>
  <c r="K642" i="21"/>
  <c r="K643" i="21"/>
  <c r="K644" i="21"/>
  <c r="K645" i="21"/>
  <c r="K646" i="21"/>
  <c r="K647" i="21"/>
  <c r="K648" i="21"/>
  <c r="K649" i="21"/>
  <c r="K650" i="21"/>
  <c r="K651" i="21"/>
  <c r="K652" i="21"/>
  <c r="K653" i="21"/>
  <c r="K654" i="21"/>
  <c r="K655" i="21"/>
  <c r="K656" i="21"/>
  <c r="K657" i="21"/>
  <c r="K658" i="21"/>
  <c r="K659" i="21"/>
  <c r="K660" i="21"/>
  <c r="K661" i="21"/>
  <c r="K662" i="21"/>
  <c r="K663" i="21"/>
  <c r="K664" i="21"/>
  <c r="K665" i="21"/>
  <c r="K666" i="21"/>
  <c r="K667" i="21"/>
  <c r="K668" i="21"/>
  <c r="K669" i="21"/>
  <c r="K670" i="21"/>
  <c r="K671" i="21"/>
  <c r="K672" i="21"/>
  <c r="K673" i="21"/>
  <c r="AA34" i="50"/>
  <c r="Z34" i="50"/>
  <c r="AK34" i="50"/>
  <c r="AK33" i="50"/>
  <c r="AK32" i="50"/>
  <c r="AK31" i="50"/>
  <c r="AK30" i="50"/>
  <c r="AK29" i="50"/>
  <c r="AK28" i="50"/>
  <c r="AK27" i="50"/>
  <c r="AK26" i="50"/>
  <c r="AK25" i="50"/>
  <c r="AK24" i="50"/>
  <c r="AK23" i="50"/>
  <c r="AK22" i="50"/>
  <c r="AK21" i="50"/>
  <c r="AK20" i="50"/>
  <c r="AK19" i="50"/>
  <c r="AK18" i="50"/>
  <c r="AK17" i="50"/>
  <c r="AK16" i="50"/>
  <c r="AK15" i="50"/>
  <c r="AK14" i="50"/>
  <c r="AK13" i="50"/>
  <c r="AK12" i="50"/>
  <c r="AK11" i="50"/>
  <c r="AK10" i="50"/>
  <c r="AK9" i="50"/>
  <c r="AK8" i="50"/>
  <c r="AK6" i="50"/>
  <c r="AK7" i="50"/>
  <c r="AJ34" i="50"/>
  <c r="AI34" i="50"/>
  <c r="AD34" i="50"/>
  <c r="AC34" i="50"/>
  <c r="AB34" i="50"/>
  <c r="Y34" i="50"/>
  <c r="X34" i="50"/>
  <c r="AJ33" i="50"/>
  <c r="AI33" i="50"/>
  <c r="AD33" i="50"/>
  <c r="AC33" i="50"/>
  <c r="AB33" i="50"/>
  <c r="Y33" i="50"/>
  <c r="X33" i="50"/>
  <c r="AJ32" i="50"/>
  <c r="AI32" i="50"/>
  <c r="AD32" i="50"/>
  <c r="AB32" i="50"/>
  <c r="Y32" i="50"/>
  <c r="X32" i="50"/>
  <c r="AJ31" i="50"/>
  <c r="AI31" i="50"/>
  <c r="AD31" i="50"/>
  <c r="AC31" i="50"/>
  <c r="AB31" i="50"/>
  <c r="Y31" i="50"/>
  <c r="X31" i="50"/>
  <c r="AJ30" i="50"/>
  <c r="AI30" i="50"/>
  <c r="AD30" i="50"/>
  <c r="AC30" i="50"/>
  <c r="AB30" i="50"/>
  <c r="Y30" i="50"/>
  <c r="X30" i="50"/>
  <c r="AJ29" i="50"/>
  <c r="AI29" i="50"/>
  <c r="AB29" i="50"/>
  <c r="Y29" i="50"/>
  <c r="X29" i="50"/>
  <c r="AJ28" i="50"/>
  <c r="AI28" i="50"/>
  <c r="AC28" i="50"/>
  <c r="AB28" i="50"/>
  <c r="Y28" i="50"/>
  <c r="X28" i="50"/>
  <c r="AJ27" i="50"/>
  <c r="AI27" i="50"/>
  <c r="AD27" i="50"/>
  <c r="AB27" i="50"/>
  <c r="Y27" i="50"/>
  <c r="X27" i="50"/>
  <c r="AJ26" i="50"/>
  <c r="AI26" i="50"/>
  <c r="AD26" i="50"/>
  <c r="AC26" i="50"/>
  <c r="AB26" i="50"/>
  <c r="Y26" i="50"/>
  <c r="X26" i="50"/>
  <c r="AJ25" i="50"/>
  <c r="AI25" i="50"/>
  <c r="AD25" i="50"/>
  <c r="AC25" i="50"/>
  <c r="AB25" i="50"/>
  <c r="Y25" i="50"/>
  <c r="X25" i="50"/>
  <c r="AJ24" i="50"/>
  <c r="AI24" i="50"/>
  <c r="AD24" i="50"/>
  <c r="AC24" i="50"/>
  <c r="AB24" i="50"/>
  <c r="Y24" i="50"/>
  <c r="X24" i="50"/>
  <c r="AJ23" i="50"/>
  <c r="AI23" i="50"/>
  <c r="AD23" i="50"/>
  <c r="AB23" i="50"/>
  <c r="Y23" i="50"/>
  <c r="X23" i="50"/>
  <c r="AJ22" i="50"/>
  <c r="AI22" i="50"/>
  <c r="AD22" i="50"/>
  <c r="AC22" i="50"/>
  <c r="AB22" i="50"/>
  <c r="Y22" i="50"/>
  <c r="X22" i="50"/>
  <c r="AJ21" i="50"/>
  <c r="AI21" i="50"/>
  <c r="AD21" i="50"/>
  <c r="AC21" i="50"/>
  <c r="AB21" i="50"/>
  <c r="Y21" i="50"/>
  <c r="X21" i="50"/>
  <c r="AJ20" i="50"/>
  <c r="AI20" i="50"/>
  <c r="AC20" i="50"/>
  <c r="AB20" i="50"/>
  <c r="Y20" i="50"/>
  <c r="X20" i="50"/>
  <c r="AJ19" i="50"/>
  <c r="AI19" i="50"/>
  <c r="AC19" i="50"/>
  <c r="AB19" i="50"/>
  <c r="Y19" i="50"/>
  <c r="X19" i="50"/>
  <c r="AJ18" i="50"/>
  <c r="AI18" i="50"/>
  <c r="AD18" i="50"/>
  <c r="AC18" i="50"/>
  <c r="AB18" i="50"/>
  <c r="Y18" i="50"/>
  <c r="X18" i="50"/>
  <c r="AJ17" i="50"/>
  <c r="AI17" i="50"/>
  <c r="AD17" i="50"/>
  <c r="AC17" i="50"/>
  <c r="AB17" i="50"/>
  <c r="Y17" i="50"/>
  <c r="X17" i="50"/>
  <c r="AJ16" i="50"/>
  <c r="AI16" i="50"/>
  <c r="AD16" i="50"/>
  <c r="AB16" i="50"/>
  <c r="Y16" i="50"/>
  <c r="X16" i="50"/>
  <c r="AJ15" i="50"/>
  <c r="AI15" i="50"/>
  <c r="AD15" i="50"/>
  <c r="AC15" i="50"/>
  <c r="AB15" i="50"/>
  <c r="Y15" i="50"/>
  <c r="X15" i="50"/>
  <c r="AJ14" i="50"/>
  <c r="AI14" i="50"/>
  <c r="AD14" i="50"/>
  <c r="AB14" i="50"/>
  <c r="Y14" i="50"/>
  <c r="X14" i="50"/>
  <c r="AJ13" i="50"/>
  <c r="AI13" i="50"/>
  <c r="AD13" i="50"/>
  <c r="AC13" i="50"/>
  <c r="AB13" i="50"/>
  <c r="Y13" i="50"/>
  <c r="X13" i="50"/>
  <c r="AJ12" i="50"/>
  <c r="AI12" i="50"/>
  <c r="AD12" i="50"/>
  <c r="AC12" i="50"/>
  <c r="AB12" i="50"/>
  <c r="Y12" i="50"/>
  <c r="X12" i="50"/>
  <c r="AJ11" i="50"/>
  <c r="AI11" i="50"/>
  <c r="AD11" i="50"/>
  <c r="AC11" i="50"/>
  <c r="AB11" i="50"/>
  <c r="Y11" i="50"/>
  <c r="X11" i="50"/>
  <c r="AJ10" i="50"/>
  <c r="AI10" i="50"/>
  <c r="AD10" i="50"/>
  <c r="AB10" i="50"/>
  <c r="Y10" i="50"/>
  <c r="X10" i="50"/>
  <c r="AJ9" i="50"/>
  <c r="AI9" i="50"/>
  <c r="AD9" i="50"/>
  <c r="AC9" i="50"/>
  <c r="AB9" i="50"/>
  <c r="Y9" i="50"/>
  <c r="X9" i="50"/>
  <c r="AJ8" i="50"/>
  <c r="AI8" i="50"/>
  <c r="AD8" i="50"/>
  <c r="AB8" i="50"/>
  <c r="Y8" i="50"/>
  <c r="X8" i="50"/>
  <c r="AJ6" i="50"/>
  <c r="AI6" i="50"/>
  <c r="AD6" i="50"/>
  <c r="AB6" i="50"/>
  <c r="Y6" i="50"/>
  <c r="X6" i="50"/>
  <c r="AJ7" i="50"/>
  <c r="AI7" i="50"/>
  <c r="AD7" i="50"/>
  <c r="Y7" i="50"/>
  <c r="X7" i="50"/>
  <c r="U7" i="50"/>
  <c r="V7" i="50" s="1"/>
  <c r="P35" i="21"/>
  <c r="AB6" i="27"/>
  <c r="P45" i="21"/>
  <c r="P44" i="21"/>
  <c r="E3" i="6"/>
  <c r="AE5" i="37"/>
  <c r="AF5" i="37"/>
  <c r="AH5" i="37"/>
  <c r="AI5" i="37"/>
  <c r="AE6" i="37"/>
  <c r="AF6" i="37"/>
  <c r="AH6" i="37"/>
  <c r="AI6" i="37"/>
  <c r="AE7" i="37"/>
  <c r="AF7" i="37"/>
  <c r="AH7" i="37"/>
  <c r="AI7" i="37"/>
  <c r="AE8" i="37"/>
  <c r="AF8" i="37"/>
  <c r="AH8" i="37"/>
  <c r="AI8" i="37"/>
  <c r="AE9" i="37"/>
  <c r="AF9" i="37"/>
  <c r="AH9" i="37"/>
  <c r="AI9" i="37"/>
  <c r="AE10" i="37"/>
  <c r="AF10" i="37"/>
  <c r="AH10" i="37"/>
  <c r="AI10" i="37"/>
  <c r="AE11" i="37"/>
  <c r="AF11" i="37"/>
  <c r="AH11" i="37"/>
  <c r="AI11" i="37"/>
  <c r="AE12" i="37"/>
  <c r="AF12" i="37"/>
  <c r="AH12" i="37"/>
  <c r="AI12" i="37"/>
  <c r="AE13" i="37"/>
  <c r="AF13" i="37"/>
  <c r="AH13" i="37"/>
  <c r="AI13" i="37"/>
  <c r="AE14" i="37"/>
  <c r="AF14" i="37"/>
  <c r="AH14" i="37"/>
  <c r="AI14" i="37"/>
  <c r="AE15" i="37"/>
  <c r="AF15" i="37"/>
  <c r="AH15" i="37"/>
  <c r="AI15" i="37"/>
  <c r="AE16" i="37"/>
  <c r="AF16" i="37"/>
  <c r="AH16" i="37"/>
  <c r="AI16" i="37"/>
  <c r="AE17" i="37"/>
  <c r="AF17" i="37"/>
  <c r="AH17" i="37"/>
  <c r="AI17" i="37"/>
  <c r="AE18" i="37"/>
  <c r="AF18" i="37"/>
  <c r="AH18" i="37"/>
  <c r="AI18" i="37"/>
  <c r="AE19" i="37"/>
  <c r="AF19" i="37"/>
  <c r="AH19" i="37"/>
  <c r="AI19" i="37"/>
  <c r="AE20" i="37"/>
  <c r="AF20" i="37"/>
  <c r="AH20" i="37"/>
  <c r="AI20" i="37"/>
  <c r="AE21" i="37"/>
  <c r="AF21" i="37"/>
  <c r="AH21" i="37"/>
  <c r="AI21" i="37"/>
  <c r="AE22" i="37"/>
  <c r="AF22" i="37"/>
  <c r="AH22" i="37"/>
  <c r="AI22" i="37"/>
  <c r="AE23" i="37"/>
  <c r="AF23" i="37"/>
  <c r="AH23" i="37"/>
  <c r="AI23" i="37"/>
  <c r="AE24" i="37"/>
  <c r="AF24" i="37"/>
  <c r="AH24" i="37"/>
  <c r="AI24" i="37"/>
  <c r="AE25" i="37"/>
  <c r="AF25" i="37"/>
  <c r="AH25" i="37"/>
  <c r="AI25" i="37"/>
  <c r="AE26" i="37"/>
  <c r="AF26" i="37"/>
  <c r="AH26" i="37"/>
  <c r="AI26" i="37"/>
  <c r="AE27" i="37"/>
  <c r="AF27" i="37"/>
  <c r="AH27" i="37"/>
  <c r="AI27" i="37"/>
  <c r="AE28" i="37"/>
  <c r="AF28" i="37"/>
  <c r="AH28" i="37"/>
  <c r="AI28" i="37"/>
  <c r="AE29" i="37"/>
  <c r="AF29" i="37"/>
  <c r="AH29" i="37"/>
  <c r="AI29" i="37"/>
  <c r="AE30" i="37"/>
  <c r="AF30" i="37"/>
  <c r="AH30" i="37"/>
  <c r="AI30" i="37"/>
  <c r="AE31" i="37"/>
  <c r="AF31" i="37"/>
  <c r="AH31" i="37"/>
  <c r="AI31" i="37"/>
  <c r="AE32" i="37"/>
  <c r="AF32" i="37"/>
  <c r="AH32" i="37"/>
  <c r="AI32" i="37"/>
  <c r="AE33" i="37"/>
  <c r="AF33" i="37"/>
  <c r="AH33" i="37"/>
  <c r="AI33" i="37"/>
  <c r="AE34" i="37"/>
  <c r="AF34" i="37"/>
  <c r="AH34" i="37"/>
  <c r="AI34" i="37"/>
  <c r="AE35" i="37"/>
  <c r="AF35" i="37"/>
  <c r="AH35" i="37"/>
  <c r="AI35" i="37"/>
  <c r="AE36" i="37"/>
  <c r="AF36" i="37"/>
  <c r="AH36" i="37"/>
  <c r="AI36" i="37"/>
  <c r="AE37" i="37"/>
  <c r="AF37" i="37"/>
  <c r="AH37" i="37"/>
  <c r="AI37" i="37"/>
  <c r="AE38" i="37"/>
  <c r="AF38" i="37"/>
  <c r="AH38" i="37"/>
  <c r="AI38" i="37"/>
  <c r="AE39" i="37"/>
  <c r="AF39" i="37"/>
  <c r="AH39" i="37"/>
  <c r="AI39" i="37"/>
  <c r="AE40" i="37"/>
  <c r="AF40" i="37"/>
  <c r="AH40" i="37"/>
  <c r="AI40" i="37"/>
  <c r="AE41" i="37"/>
  <c r="AF41" i="37"/>
  <c r="AH41" i="37"/>
  <c r="AI41" i="37"/>
  <c r="AE42" i="37"/>
  <c r="AF42" i="37"/>
  <c r="AH42" i="37"/>
  <c r="AI42" i="37"/>
  <c r="AE43" i="37"/>
  <c r="AF43" i="37"/>
  <c r="AH43" i="37"/>
  <c r="AI43" i="37"/>
  <c r="AE44" i="37"/>
  <c r="AF44" i="37"/>
  <c r="AH44" i="37"/>
  <c r="AI44" i="37"/>
  <c r="AE45" i="37"/>
  <c r="AF45" i="37"/>
  <c r="AH45" i="37"/>
  <c r="AI45" i="37"/>
  <c r="AE46" i="37"/>
  <c r="AF46" i="37"/>
  <c r="AH46" i="37"/>
  <c r="AI46" i="37"/>
  <c r="AE47" i="37"/>
  <c r="AF47" i="37"/>
  <c r="AH47" i="37"/>
  <c r="AI47" i="37"/>
  <c r="AE48" i="37"/>
  <c r="AF48" i="37"/>
  <c r="AH48" i="37"/>
  <c r="AI48" i="37"/>
  <c r="AE49" i="37"/>
  <c r="AF49" i="37"/>
  <c r="AH49" i="37"/>
  <c r="AI49" i="37"/>
  <c r="AE50" i="37"/>
  <c r="AF50" i="37"/>
  <c r="AH50" i="37"/>
  <c r="AI50" i="37"/>
  <c r="AH4" i="37"/>
  <c r="AI4" i="37"/>
  <c r="AF4" i="37"/>
  <c r="AE4" i="37"/>
  <c r="Y6" i="27"/>
  <c r="Z6" i="27" s="1"/>
  <c r="P14" i="21"/>
  <c r="P13" i="21"/>
  <c r="P12" i="21"/>
  <c r="P11" i="21"/>
  <c r="P10" i="21"/>
  <c r="P8" i="21"/>
  <c r="P7" i="21"/>
  <c r="P6" i="21"/>
  <c r="P5" i="21"/>
  <c r="P4" i="21"/>
  <c r="P3"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400" i="21"/>
  <c r="P401" i="21"/>
  <c r="P402" i="21"/>
  <c r="P403" i="21"/>
  <c r="P404" i="21"/>
  <c r="P405" i="21"/>
  <c r="P406" i="21"/>
  <c r="P407" i="21"/>
  <c r="P408" i="21"/>
  <c r="P409" i="21"/>
  <c r="P410" i="21"/>
  <c r="P411" i="21"/>
  <c r="P412" i="21"/>
  <c r="P413" i="21"/>
  <c r="P414" i="21"/>
  <c r="P415" i="21"/>
  <c r="P416" i="21"/>
  <c r="P417" i="21"/>
  <c r="P418" i="21"/>
  <c r="P419" i="21"/>
  <c r="P420" i="21"/>
  <c r="P421" i="21"/>
  <c r="P422" i="21"/>
  <c r="P423" i="21"/>
  <c r="P424" i="21"/>
  <c r="P425" i="21"/>
  <c r="P426" i="21"/>
  <c r="P427" i="21"/>
  <c r="P428" i="21"/>
  <c r="P429" i="21"/>
  <c r="P430" i="21"/>
  <c r="P431" i="21"/>
  <c r="P432" i="21"/>
  <c r="P433" i="21"/>
  <c r="P434" i="21"/>
  <c r="P435" i="21"/>
  <c r="P436" i="21"/>
  <c r="P437" i="21"/>
  <c r="P438" i="21"/>
  <c r="P439" i="21"/>
  <c r="P440" i="21"/>
  <c r="P441" i="21"/>
  <c r="P442" i="21"/>
  <c r="P443" i="21"/>
  <c r="P444" i="21"/>
  <c r="P445" i="21"/>
  <c r="P446" i="21"/>
  <c r="P447" i="21"/>
  <c r="P448" i="21"/>
  <c r="P449" i="21"/>
  <c r="P450" i="21"/>
  <c r="P451" i="21"/>
  <c r="P452" i="21"/>
  <c r="P453" i="21"/>
  <c r="P454" i="21"/>
  <c r="P455" i="21"/>
  <c r="P456" i="21"/>
  <c r="P457" i="21"/>
  <c r="P458" i="21"/>
  <c r="P459" i="21"/>
  <c r="P460" i="21"/>
  <c r="P461" i="21"/>
  <c r="P462" i="21"/>
  <c r="P463" i="21"/>
  <c r="P464" i="21"/>
  <c r="P465" i="21"/>
  <c r="P466" i="21"/>
  <c r="P467" i="21"/>
  <c r="P468" i="21"/>
  <c r="P469" i="21"/>
  <c r="P470" i="21"/>
  <c r="P471" i="21"/>
  <c r="P472" i="21"/>
  <c r="P473" i="21"/>
  <c r="P474" i="21"/>
  <c r="P475" i="21"/>
  <c r="P476" i="21"/>
  <c r="P477" i="21"/>
  <c r="P478" i="21"/>
  <c r="P479" i="21"/>
  <c r="P480" i="21"/>
  <c r="P481" i="21"/>
  <c r="P482" i="21"/>
  <c r="P483" i="21"/>
  <c r="P484" i="21"/>
  <c r="P485" i="21"/>
  <c r="P486" i="21"/>
  <c r="P487" i="21"/>
  <c r="P488" i="21"/>
  <c r="P489" i="21"/>
  <c r="P490" i="21"/>
  <c r="P491" i="21"/>
  <c r="P492" i="21"/>
  <c r="P493" i="21"/>
  <c r="P494" i="21"/>
  <c r="P495" i="21"/>
  <c r="P496" i="21"/>
  <c r="P497" i="21"/>
  <c r="P498" i="21"/>
  <c r="P499" i="21"/>
  <c r="P500" i="21"/>
  <c r="P501" i="21"/>
  <c r="P502" i="21"/>
  <c r="P503" i="21"/>
  <c r="P504" i="21"/>
  <c r="P505" i="21"/>
  <c r="P506" i="21"/>
  <c r="P507" i="21"/>
  <c r="P508" i="21"/>
  <c r="P509" i="21"/>
  <c r="P510" i="21"/>
  <c r="P511" i="21"/>
  <c r="P512" i="21"/>
  <c r="P513" i="21"/>
  <c r="P514" i="21"/>
  <c r="P515" i="21"/>
  <c r="P516" i="21"/>
  <c r="P517" i="21"/>
  <c r="P518" i="21"/>
  <c r="P519" i="21"/>
  <c r="P520" i="21"/>
  <c r="P521" i="21"/>
  <c r="P522" i="21"/>
  <c r="P523" i="21"/>
  <c r="P524" i="21"/>
  <c r="P525" i="21"/>
  <c r="P526" i="21"/>
  <c r="P527" i="21"/>
  <c r="P528" i="21"/>
  <c r="P529" i="21"/>
  <c r="P530" i="21"/>
  <c r="P531" i="21"/>
  <c r="P532" i="21"/>
  <c r="P533" i="21"/>
  <c r="P534" i="21"/>
  <c r="P535" i="21"/>
  <c r="P536" i="21"/>
  <c r="P537" i="21"/>
  <c r="P538" i="21"/>
  <c r="P539" i="21"/>
  <c r="P540" i="21"/>
  <c r="P541" i="21"/>
  <c r="P542" i="21"/>
  <c r="P543" i="21"/>
  <c r="P544" i="21"/>
  <c r="P545" i="21"/>
  <c r="P546" i="21"/>
  <c r="P547" i="21"/>
  <c r="P548" i="21"/>
  <c r="P549" i="21"/>
  <c r="P550" i="21"/>
  <c r="P551" i="21"/>
  <c r="P552" i="21"/>
  <c r="P553" i="21"/>
  <c r="P554" i="21"/>
  <c r="P555" i="21"/>
  <c r="P556" i="21"/>
  <c r="P557" i="21"/>
  <c r="P558" i="21"/>
  <c r="P559" i="21"/>
  <c r="P560" i="21"/>
  <c r="P561" i="21"/>
  <c r="P562" i="21"/>
  <c r="P563" i="21"/>
  <c r="P564" i="21"/>
  <c r="P565" i="21"/>
  <c r="P566" i="21"/>
  <c r="P567" i="21"/>
  <c r="P568" i="21"/>
  <c r="P569" i="21"/>
  <c r="P570" i="21"/>
  <c r="P571" i="21"/>
  <c r="P572" i="21"/>
  <c r="P573" i="21"/>
  <c r="P574" i="21"/>
  <c r="P575" i="21"/>
  <c r="P576" i="21"/>
  <c r="P577" i="21"/>
  <c r="P578" i="21"/>
  <c r="P579" i="21"/>
  <c r="P580" i="21"/>
  <c r="P581" i="21"/>
  <c r="P582" i="21"/>
  <c r="P583" i="21"/>
  <c r="P584" i="21"/>
  <c r="P585" i="21"/>
  <c r="P586" i="21"/>
  <c r="P587" i="21"/>
  <c r="P588" i="21"/>
  <c r="P589" i="21"/>
  <c r="P590" i="21"/>
  <c r="P591" i="21"/>
  <c r="P592" i="21"/>
  <c r="P593" i="21"/>
  <c r="P594" i="21"/>
  <c r="P595" i="21"/>
  <c r="P596" i="21"/>
  <c r="P597" i="21"/>
  <c r="P598" i="21"/>
  <c r="P599" i="21"/>
  <c r="P600" i="21"/>
  <c r="P601" i="21"/>
  <c r="P602" i="21"/>
  <c r="P603" i="21"/>
  <c r="P604" i="21"/>
  <c r="P605" i="21"/>
  <c r="P606" i="21"/>
  <c r="P607" i="21"/>
  <c r="P608" i="21"/>
  <c r="P609" i="21"/>
  <c r="P610" i="21"/>
  <c r="P611" i="21"/>
  <c r="P612" i="21"/>
  <c r="P613" i="21"/>
  <c r="P614" i="21"/>
  <c r="P615" i="21"/>
  <c r="P616" i="21"/>
  <c r="P617" i="21"/>
  <c r="P618" i="21"/>
  <c r="P619" i="21"/>
  <c r="P620" i="21"/>
  <c r="P621" i="21"/>
  <c r="P622" i="21"/>
  <c r="P623" i="21"/>
  <c r="P624" i="21"/>
  <c r="P625" i="21"/>
  <c r="P626" i="21"/>
  <c r="P627" i="21"/>
  <c r="P628" i="21"/>
  <c r="P629" i="21"/>
  <c r="P630" i="21"/>
  <c r="P631" i="21"/>
  <c r="P632" i="21"/>
  <c r="P633" i="21"/>
  <c r="P634" i="21"/>
  <c r="P635" i="21"/>
  <c r="P636" i="21"/>
  <c r="P637" i="21"/>
  <c r="P638" i="21"/>
  <c r="P639" i="21"/>
  <c r="P640" i="21"/>
  <c r="P641" i="21"/>
  <c r="P642" i="21"/>
  <c r="P643" i="21"/>
  <c r="P644" i="21"/>
  <c r="P645" i="21"/>
  <c r="P646" i="21"/>
  <c r="P647" i="21"/>
  <c r="P648" i="21"/>
  <c r="P649" i="21"/>
  <c r="P650" i="21"/>
  <c r="P651" i="21"/>
  <c r="P652" i="21"/>
  <c r="P653" i="21"/>
  <c r="P654" i="21"/>
  <c r="P655" i="21"/>
  <c r="P656" i="21"/>
  <c r="P657" i="21"/>
  <c r="P658" i="21"/>
  <c r="P659" i="21"/>
  <c r="P660" i="21"/>
  <c r="P661" i="21"/>
  <c r="P662" i="21"/>
  <c r="P663" i="21"/>
  <c r="P664" i="21"/>
  <c r="P665" i="21"/>
  <c r="P666" i="21"/>
  <c r="P667" i="21"/>
  <c r="P668" i="21"/>
  <c r="P669" i="21"/>
  <c r="P670" i="21"/>
  <c r="P671" i="21"/>
  <c r="P672" i="21"/>
  <c r="P673" i="21"/>
  <c r="P238" i="21"/>
  <c r="P237" i="21"/>
  <c r="P236" i="21"/>
  <c r="P235" i="21"/>
  <c r="P234" i="21"/>
  <c r="P233" i="21"/>
  <c r="P232" i="21"/>
  <c r="P231" i="21"/>
  <c r="P230" i="21"/>
  <c r="P229" i="21"/>
  <c r="P228" i="21"/>
  <c r="P227" i="21"/>
  <c r="P53" i="21"/>
  <c r="P52" i="21"/>
  <c r="P51" i="21"/>
  <c r="P50" i="21"/>
  <c r="P49" i="21"/>
  <c r="P48" i="21"/>
  <c r="P47" i="21"/>
  <c r="P46" i="21"/>
  <c r="P43" i="21"/>
  <c r="P42" i="21"/>
  <c r="P41" i="21"/>
  <c r="P40" i="21"/>
  <c r="P39" i="21"/>
  <c r="P38" i="21"/>
  <c r="P37" i="21"/>
  <c r="P34" i="21"/>
  <c r="P33" i="21"/>
  <c r="P32" i="21"/>
  <c r="P31" i="21"/>
  <c r="P30" i="21"/>
  <c r="P29" i="21"/>
  <c r="P28" i="21"/>
  <c r="P27" i="21"/>
  <c r="P26" i="21"/>
  <c r="P25" i="21"/>
  <c r="P24" i="21"/>
  <c r="P23" i="21"/>
  <c r="P22" i="21"/>
  <c r="P21" i="21"/>
  <c r="P20" i="21"/>
  <c r="P19" i="21"/>
  <c r="P18" i="21"/>
  <c r="P17" i="21"/>
  <c r="P16" i="21"/>
  <c r="P15" i="21"/>
  <c r="P239" i="21"/>
  <c r="Q238" i="21"/>
  <c r="Q237" i="21"/>
  <c r="Q236" i="21"/>
  <c r="Q235" i="21"/>
  <c r="Q234" i="21"/>
  <c r="D39" i="1" s="1"/>
  <c r="Q233" i="21"/>
  <c r="Q232" i="21"/>
  <c r="Q231" i="21"/>
  <c r="Q230" i="21"/>
  <c r="Q229" i="21"/>
  <c r="C580" i="45" s="1"/>
  <c r="Q228" i="21"/>
  <c r="C479" i="45" s="1"/>
  <c r="Q227" i="21"/>
  <c r="C389" i="45" s="1"/>
  <c r="Q53" i="21"/>
  <c r="Q52" i="21"/>
  <c r="Q51" i="21"/>
  <c r="Q50" i="21"/>
  <c r="Q49" i="21"/>
  <c r="Q48" i="21"/>
  <c r="Q47" i="21"/>
  <c r="Q46" i="21"/>
  <c r="Q45" i="21"/>
  <c r="Q44" i="21"/>
  <c r="Q43" i="21"/>
  <c r="D35" i="1" s="1"/>
  <c r="Q42" i="21"/>
  <c r="Q41" i="21"/>
  <c r="Q40" i="21"/>
  <c r="Q39" i="21"/>
  <c r="Q38" i="21"/>
  <c r="Q37" i="21"/>
  <c r="Q35" i="21"/>
  <c r="Q34" i="21"/>
  <c r="Q33" i="21"/>
  <c r="D34" i="1" s="1"/>
  <c r="Q32" i="21"/>
  <c r="D33" i="1" s="1"/>
  <c r="Q31" i="21"/>
  <c r="D32" i="1" s="1"/>
  <c r="Q30" i="21"/>
  <c r="D31" i="1" s="1"/>
  <c r="Q29" i="21"/>
  <c r="Q28" i="21"/>
  <c r="Q27" i="21"/>
  <c r="Q26" i="21"/>
  <c r="D29" i="1" s="1"/>
  <c r="Q25" i="21"/>
  <c r="C107" i="45" s="1"/>
  <c r="Q24" i="21"/>
  <c r="C11" i="45" s="1"/>
  <c r="Q23" i="21"/>
  <c r="D26" i="1" s="1"/>
  <c r="Q22" i="21"/>
  <c r="Q21" i="21"/>
  <c r="Q20" i="21"/>
  <c r="Q19" i="21"/>
  <c r="Q18" i="21"/>
  <c r="D25" i="1" s="1"/>
  <c r="Q17" i="21"/>
  <c r="D24" i="1" s="1"/>
  <c r="Q16" i="21"/>
  <c r="D23" i="1" s="1"/>
  <c r="Q15" i="21"/>
  <c r="D22" i="1" s="1"/>
  <c r="Q14" i="21"/>
  <c r="D21" i="1" s="1"/>
  <c r="Q13" i="21"/>
  <c r="Q12" i="21"/>
  <c r="Q11" i="21"/>
  <c r="D20" i="1" s="1"/>
  <c r="Q10" i="21"/>
  <c r="D14" i="1" s="1"/>
  <c r="Q8" i="21"/>
  <c r="D12" i="1" s="1"/>
  <c r="Q7" i="21"/>
  <c r="D11" i="1" s="1"/>
  <c r="Q6" i="21"/>
  <c r="D10" i="1" s="1"/>
  <c r="Q5" i="21"/>
  <c r="D9" i="1" s="1"/>
  <c r="Q4" i="21"/>
  <c r="D8" i="1" s="1"/>
  <c r="Q3"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3" i="21"/>
  <c r="Q394" i="21"/>
  <c r="Q395" i="21"/>
  <c r="Q396" i="21"/>
  <c r="Q397" i="21"/>
  <c r="Q398" i="21"/>
  <c r="Q399" i="21"/>
  <c r="Q400" i="21"/>
  <c r="Q401" i="21"/>
  <c r="Q402" i="21"/>
  <c r="Q403" i="21"/>
  <c r="Q404" i="21"/>
  <c r="Q405" i="21"/>
  <c r="Q406" i="21"/>
  <c r="Q407" i="21"/>
  <c r="Q408" i="21"/>
  <c r="Q409" i="21"/>
  <c r="Q410" i="21"/>
  <c r="Q411" i="21"/>
  <c r="Q412" i="21"/>
  <c r="Q413" i="21"/>
  <c r="Q414" i="21"/>
  <c r="Q415" i="21"/>
  <c r="Q416" i="21"/>
  <c r="Q417" i="21"/>
  <c r="Q418" i="21"/>
  <c r="Q419" i="21"/>
  <c r="Q420" i="21"/>
  <c r="Q421" i="21"/>
  <c r="Q422" i="21"/>
  <c r="Q423" i="21"/>
  <c r="Q424" i="21"/>
  <c r="Q425" i="21"/>
  <c r="Q426" i="21"/>
  <c r="Q427" i="21"/>
  <c r="Q428" i="21"/>
  <c r="Q429" i="21"/>
  <c r="Q430" i="21"/>
  <c r="Q431" i="21"/>
  <c r="Q432" i="21"/>
  <c r="Q433" i="21"/>
  <c r="Q434" i="21"/>
  <c r="Q435" i="21"/>
  <c r="Q436" i="21"/>
  <c r="Q437" i="21"/>
  <c r="Q438" i="21"/>
  <c r="Q439" i="21"/>
  <c r="Q440" i="21"/>
  <c r="Q441" i="21"/>
  <c r="Q442" i="21"/>
  <c r="Q443" i="21"/>
  <c r="Q444" i="21"/>
  <c r="Q445" i="21"/>
  <c r="Q446" i="21"/>
  <c r="Q447" i="21"/>
  <c r="Q448" i="21"/>
  <c r="Q449" i="21"/>
  <c r="Q450" i="21"/>
  <c r="Q451" i="21"/>
  <c r="Q452" i="21"/>
  <c r="Q453" i="21"/>
  <c r="Q454" i="21"/>
  <c r="Q455" i="21"/>
  <c r="Q456" i="21"/>
  <c r="Q457" i="21"/>
  <c r="Q458" i="21"/>
  <c r="Q459" i="21"/>
  <c r="Q460" i="21"/>
  <c r="Q461" i="21"/>
  <c r="Q462" i="21"/>
  <c r="Q463" i="21"/>
  <c r="Q464" i="21"/>
  <c r="Q465" i="21"/>
  <c r="Q466" i="21"/>
  <c r="Q467" i="21"/>
  <c r="Q468" i="21"/>
  <c r="Q469" i="21"/>
  <c r="Q470" i="21"/>
  <c r="Q471" i="21"/>
  <c r="Q472" i="21"/>
  <c r="Q473" i="21"/>
  <c r="Q474" i="21"/>
  <c r="Q475" i="21"/>
  <c r="Q476" i="21"/>
  <c r="Q477" i="21"/>
  <c r="Q478" i="21"/>
  <c r="Q479" i="21"/>
  <c r="Q480" i="21"/>
  <c r="Q481" i="21"/>
  <c r="Q482" i="21"/>
  <c r="Q483" i="21"/>
  <c r="Q484" i="21"/>
  <c r="Q485" i="21"/>
  <c r="Q486" i="21"/>
  <c r="Q487" i="21"/>
  <c r="Q488" i="21"/>
  <c r="Q489" i="21"/>
  <c r="Q490" i="21"/>
  <c r="Q491" i="21"/>
  <c r="Q492" i="21"/>
  <c r="Q493" i="21"/>
  <c r="Q494" i="21"/>
  <c r="Q495" i="21"/>
  <c r="Q496" i="21"/>
  <c r="Q497" i="21"/>
  <c r="Q498" i="21"/>
  <c r="Q499" i="21"/>
  <c r="Q500" i="21"/>
  <c r="Q501" i="21"/>
  <c r="Q502" i="21"/>
  <c r="Q503" i="21"/>
  <c r="Q504" i="21"/>
  <c r="Q505" i="21"/>
  <c r="Q506" i="21"/>
  <c r="Q507" i="21"/>
  <c r="Q508" i="21"/>
  <c r="Q509" i="21"/>
  <c r="Q510" i="21"/>
  <c r="Q511" i="21"/>
  <c r="Q512" i="21"/>
  <c r="Q513" i="21"/>
  <c r="Q514" i="21"/>
  <c r="Q515" i="21"/>
  <c r="Q516" i="21"/>
  <c r="Q517" i="21"/>
  <c r="Q518" i="21"/>
  <c r="Q519" i="21"/>
  <c r="Q520" i="21"/>
  <c r="Q521" i="21"/>
  <c r="Q522" i="21"/>
  <c r="Q523" i="21"/>
  <c r="Q524" i="21"/>
  <c r="Q525" i="21"/>
  <c r="Q526" i="21"/>
  <c r="Q527" i="21"/>
  <c r="Q528" i="21"/>
  <c r="Q529" i="21"/>
  <c r="Q530" i="21"/>
  <c r="Q531" i="21"/>
  <c r="Q532" i="21"/>
  <c r="Q533" i="21"/>
  <c r="Q534" i="21"/>
  <c r="Q535" i="21"/>
  <c r="Q536" i="21"/>
  <c r="Q537" i="21"/>
  <c r="Q538" i="21"/>
  <c r="Q539" i="21"/>
  <c r="Q540" i="21"/>
  <c r="Q541" i="21"/>
  <c r="Q542" i="21"/>
  <c r="Q543" i="21"/>
  <c r="Q544" i="21"/>
  <c r="Q545" i="21"/>
  <c r="Q546" i="21"/>
  <c r="Q547" i="21"/>
  <c r="Q548" i="21"/>
  <c r="Q549" i="21"/>
  <c r="Q550" i="21"/>
  <c r="Q551" i="21"/>
  <c r="Q552" i="21"/>
  <c r="Q553" i="21"/>
  <c r="Q554" i="21"/>
  <c r="Q555" i="21"/>
  <c r="Q556" i="21"/>
  <c r="Q557" i="21"/>
  <c r="Q558" i="21"/>
  <c r="Q559" i="21"/>
  <c r="Q560" i="21"/>
  <c r="Q561" i="21"/>
  <c r="Q562" i="21"/>
  <c r="Q563" i="21"/>
  <c r="Q564" i="21"/>
  <c r="Q565" i="21"/>
  <c r="Q566" i="21"/>
  <c r="Q567" i="21"/>
  <c r="Q568" i="21"/>
  <c r="Q569" i="21"/>
  <c r="Q570" i="21"/>
  <c r="Q571" i="21"/>
  <c r="Q572" i="21"/>
  <c r="Q573" i="21"/>
  <c r="Q574" i="21"/>
  <c r="Q575" i="21"/>
  <c r="Q576" i="21"/>
  <c r="Q577" i="21"/>
  <c r="Q578" i="21"/>
  <c r="Q579" i="21"/>
  <c r="Q580" i="21"/>
  <c r="Q581" i="21"/>
  <c r="Q582" i="21"/>
  <c r="Q583" i="21"/>
  <c r="Q584" i="21"/>
  <c r="Q585" i="21"/>
  <c r="Q586" i="21"/>
  <c r="Q587" i="21"/>
  <c r="Q588" i="21"/>
  <c r="Q589" i="21"/>
  <c r="Q590" i="21"/>
  <c r="Q591" i="21"/>
  <c r="Q592" i="21"/>
  <c r="Q593" i="21"/>
  <c r="Q594" i="21"/>
  <c r="Q595" i="21"/>
  <c r="Q596" i="21"/>
  <c r="Q597" i="21"/>
  <c r="Q598" i="21"/>
  <c r="Q599" i="21"/>
  <c r="Q600" i="21"/>
  <c r="Q601" i="21"/>
  <c r="Q602" i="21"/>
  <c r="Q603" i="21"/>
  <c r="Q604" i="21"/>
  <c r="Q605" i="21"/>
  <c r="Q606" i="21"/>
  <c r="Q607" i="21"/>
  <c r="Q608" i="21"/>
  <c r="Q609" i="21"/>
  <c r="Q610" i="21"/>
  <c r="Q611" i="21"/>
  <c r="Q612" i="21"/>
  <c r="Q613" i="21"/>
  <c r="Q614" i="21"/>
  <c r="Q615" i="21"/>
  <c r="Q616" i="21"/>
  <c r="Q617" i="21"/>
  <c r="Q618" i="21"/>
  <c r="Q619" i="21"/>
  <c r="Q620" i="21"/>
  <c r="Q621" i="21"/>
  <c r="Q622" i="21"/>
  <c r="Q623" i="21"/>
  <c r="Q624" i="21"/>
  <c r="Q625" i="21"/>
  <c r="Q626" i="21"/>
  <c r="Q627" i="21"/>
  <c r="Q628" i="21"/>
  <c r="Q629" i="21"/>
  <c r="Q630" i="21"/>
  <c r="Q631" i="21"/>
  <c r="Q632" i="21"/>
  <c r="Q633" i="21"/>
  <c r="Q634" i="21"/>
  <c r="Q635" i="21"/>
  <c r="Q636" i="21"/>
  <c r="Q637" i="21"/>
  <c r="Q638" i="21"/>
  <c r="Q639" i="21"/>
  <c r="Q640" i="21"/>
  <c r="Q641" i="21"/>
  <c r="Q642" i="21"/>
  <c r="Q643" i="21"/>
  <c r="Q644" i="21"/>
  <c r="Q645" i="21"/>
  <c r="Q646" i="21"/>
  <c r="Q647" i="21"/>
  <c r="Q648" i="21"/>
  <c r="Q649" i="21"/>
  <c r="Q650" i="21"/>
  <c r="Q651" i="21"/>
  <c r="Q652" i="21"/>
  <c r="Q653" i="21"/>
  <c r="Q654" i="21"/>
  <c r="Q655" i="21"/>
  <c r="Q656" i="21"/>
  <c r="Q657" i="21"/>
  <c r="Q658" i="21"/>
  <c r="Q659" i="21"/>
  <c r="Q660" i="21"/>
  <c r="Q661" i="21"/>
  <c r="Q662" i="21"/>
  <c r="Q663" i="21"/>
  <c r="Q664" i="21"/>
  <c r="Q665" i="21"/>
  <c r="Q666" i="21"/>
  <c r="Q667" i="21"/>
  <c r="Q668" i="21"/>
  <c r="Q669" i="21"/>
  <c r="Q670" i="21"/>
  <c r="Q671" i="21"/>
  <c r="Q672" i="21"/>
  <c r="Q673" i="21"/>
  <c r="Q239" i="21"/>
  <c r="D40" i="1" s="1"/>
  <c r="AF32" i="50"/>
  <c r="AF28" i="50"/>
  <c r="AF20" i="50"/>
  <c r="AF16" i="50"/>
  <c r="AF12" i="50"/>
  <c r="AF31" i="50"/>
  <c r="AF27" i="50"/>
  <c r="AF23" i="50"/>
  <c r="AF19" i="50"/>
  <c r="AF15" i="50"/>
  <c r="AF11" i="50"/>
  <c r="AF33" i="50"/>
  <c r="AF25" i="50"/>
  <c r="AF17" i="50"/>
  <c r="AF30" i="50"/>
  <c r="AF26" i="50"/>
  <c r="AF22" i="50"/>
  <c r="AF18" i="50"/>
  <c r="AF14" i="50"/>
  <c r="AF10" i="50"/>
  <c r="AF29" i="50"/>
  <c r="AF21" i="50"/>
  <c r="AF13" i="50"/>
  <c r="AF9" i="50"/>
  <c r="AF24" i="50"/>
  <c r="AC14" i="50"/>
  <c r="AC16" i="50"/>
  <c r="AD19" i="50"/>
  <c r="AD20" i="50"/>
  <c r="AC23" i="50"/>
  <c r="AC27" i="50"/>
  <c r="AD28" i="50"/>
  <c r="AD29" i="50"/>
  <c r="AC29" i="50"/>
  <c r="AC32" i="50"/>
  <c r="AC8" i="50"/>
  <c r="AF7" i="50"/>
  <c r="AF6" i="50"/>
  <c r="AF8" i="50"/>
  <c r="AC7" i="50"/>
  <c r="Z7" i="50"/>
  <c r="AB7" i="50"/>
  <c r="AM6" i="27"/>
  <c r="U25" i="50"/>
  <c r="W25" i="50" s="1"/>
  <c r="AG5" i="37"/>
  <c r="AC5" i="37" s="1"/>
  <c r="AG11" i="37"/>
  <c r="AD11" i="37" s="1"/>
  <c r="AG13" i="37"/>
  <c r="AC13" i="37" s="1"/>
  <c r="AG31" i="37"/>
  <c r="AC31" i="37" s="1"/>
  <c r="AG4" i="37"/>
  <c r="AD4" i="37" s="1"/>
  <c r="U33" i="50"/>
  <c r="V33" i="50" s="1"/>
  <c r="AG18" i="37"/>
  <c r="AC18" i="37" s="1"/>
  <c r="AG26" i="37"/>
  <c r="AD26" i="37" s="1"/>
  <c r="U28" i="50"/>
  <c r="W28" i="50" s="1"/>
  <c r="U26" i="50"/>
  <c r="V26" i="50" s="1"/>
  <c r="AG14" i="37"/>
  <c r="AC14" i="37" s="1"/>
  <c r="AG29" i="37"/>
  <c r="AD29" i="37" s="1"/>
  <c r="AG33" i="37"/>
  <c r="AC33" i="37" s="1"/>
  <c r="AG17" i="37"/>
  <c r="AD17" i="37" s="1"/>
  <c r="AG9" i="37"/>
  <c r="AD9" i="37" s="1"/>
  <c r="AG49" i="37"/>
  <c r="AC49" i="37" s="1"/>
  <c r="AG6" i="37"/>
  <c r="AD6" i="37" s="1"/>
  <c r="AG21" i="37"/>
  <c r="AC21" i="37" s="1"/>
  <c r="AG10" i="37"/>
  <c r="AC10" i="37" s="1"/>
  <c r="AG46" i="37"/>
  <c r="AC46" i="37" s="1"/>
  <c r="AG27" i="37"/>
  <c r="AC27" i="37" s="1"/>
  <c r="U22" i="50"/>
  <c r="V22" i="50" s="1"/>
  <c r="AG38" i="37"/>
  <c r="AD38" i="37" s="1"/>
  <c r="AG40" i="37"/>
  <c r="AD40" i="37" s="1"/>
  <c r="AG15" i="37"/>
  <c r="AD15" i="37" s="1"/>
  <c r="U23" i="50"/>
  <c r="V23" i="50" s="1"/>
  <c r="AG43" i="37"/>
  <c r="AC43" i="37" s="1"/>
  <c r="U19" i="50"/>
  <c r="V19" i="50" s="1"/>
  <c r="U24" i="50"/>
  <c r="V24" i="50" s="1"/>
  <c r="U34" i="50"/>
  <c r="V34" i="50" s="1"/>
  <c r="AG22" i="37"/>
  <c r="AD22" i="37" s="1"/>
  <c r="AG37" i="37"/>
  <c r="AD37" i="37" s="1"/>
  <c r="AG41" i="37"/>
  <c r="AC41" i="37" s="1"/>
  <c r="AG28" i="37"/>
  <c r="AD28" i="37" s="1"/>
  <c r="AG35" i="37"/>
  <c r="AC35" i="37" s="1"/>
  <c r="AG12" i="37"/>
  <c r="AC12" i="37" s="1"/>
  <c r="AG42" i="37"/>
  <c r="AC42" i="37" s="1"/>
  <c r="U18" i="50"/>
  <c r="V18" i="50" s="1"/>
  <c r="AG47" i="37"/>
  <c r="AD47" i="37" s="1"/>
  <c r="U9" i="50"/>
  <c r="W9" i="50" s="1"/>
  <c r="U12" i="50"/>
  <c r="W12" i="50" s="1"/>
  <c r="U8" i="50"/>
  <c r="V8" i="50" s="1"/>
  <c r="U16" i="50"/>
  <c r="V16" i="50" s="1"/>
  <c r="AG24" i="37"/>
  <c r="AD24" i="37" s="1"/>
  <c r="AG23" i="37"/>
  <c r="AD23" i="37" s="1"/>
  <c r="U11" i="50"/>
  <c r="W11" i="50" s="1"/>
  <c r="U30" i="50"/>
  <c r="V30" i="50" s="1"/>
  <c r="U13" i="50"/>
  <c r="V13" i="50" s="1"/>
  <c r="U32" i="50"/>
  <c r="V32" i="50" s="1"/>
  <c r="U31" i="50"/>
  <c r="W31" i="50" s="1"/>
  <c r="AG34" i="37"/>
  <c r="AD34" i="37" s="1"/>
  <c r="AG30" i="37"/>
  <c r="AD30" i="37" s="1"/>
  <c r="AG32" i="37"/>
  <c r="AD32" i="37" s="1"/>
  <c r="AG36" i="37"/>
  <c r="AD36" i="37" s="1"/>
  <c r="AG20" i="37"/>
  <c r="AC20" i="37" s="1"/>
  <c r="AG8" i="37"/>
  <c r="AD8" i="37" s="1"/>
  <c r="AG44" i="37"/>
  <c r="AC44" i="37" s="1"/>
  <c r="AG7" i="37"/>
  <c r="AD7" i="37" s="1"/>
  <c r="AG50" i="37"/>
  <c r="AD50" i="37" s="1"/>
  <c r="AG19" i="37"/>
  <c r="AC19" i="37" s="1"/>
  <c r="U21" i="50"/>
  <c r="W21" i="50" s="1"/>
  <c r="AG25" i="37"/>
  <c r="AC25" i="37" s="1"/>
  <c r="AG39" i="37"/>
  <c r="AD39" i="37" s="1"/>
  <c r="U10" i="50"/>
  <c r="W10" i="50" s="1"/>
  <c r="AG16" i="37"/>
  <c r="AC16" i="37" s="1"/>
  <c r="AG45" i="37"/>
  <c r="AC45" i="37" s="1"/>
  <c r="AG48" i="37"/>
  <c r="AC48" i="37" s="1"/>
  <c r="U20" i="50"/>
  <c r="W20" i="50" s="1"/>
  <c r="U15" i="50"/>
  <c r="V15" i="50" s="1"/>
  <c r="U29" i="50"/>
  <c r="V29" i="50" s="1"/>
  <c r="U14" i="50"/>
  <c r="W14" i="50" s="1"/>
  <c r="U27" i="50"/>
  <c r="W27" i="50" s="1"/>
  <c r="U17" i="50"/>
  <c r="W17" i="50" s="1"/>
  <c r="U6" i="50"/>
  <c r="W6" i="50" s="1"/>
  <c r="Z15" i="50"/>
  <c r="Z30" i="50"/>
  <c r="Z11" i="50"/>
  <c r="Z12" i="50"/>
  <c r="Z33" i="50"/>
  <c r="Z22" i="50"/>
  <c r="Z26" i="50"/>
  <c r="Z14" i="50"/>
  <c r="Z27" i="50"/>
  <c r="Z32" i="50"/>
  <c r="Z31" i="50"/>
  <c r="Z28" i="50"/>
  <c r="Z23" i="50"/>
  <c r="Z21" i="50"/>
  <c r="Z20" i="50"/>
  <c r="Z18" i="50"/>
  <c r="Z16" i="50"/>
  <c r="Z9" i="50"/>
  <c r="Z8" i="50"/>
  <c r="Z29" i="50"/>
  <c r="Z24" i="50"/>
  <c r="Z25" i="50"/>
  <c r="Z19" i="50"/>
  <c r="Z17" i="50"/>
  <c r="Z13" i="50"/>
  <c r="AA32" i="50"/>
  <c r="AA19" i="50"/>
  <c r="AA28" i="50"/>
  <c r="AA33" i="50"/>
  <c r="AA29" i="50"/>
  <c r="AA16" i="50"/>
  <c r="AA22" i="50"/>
  <c r="AA20" i="50"/>
  <c r="AA24" i="50"/>
  <c r="AA30" i="50"/>
  <c r="AA23" i="50"/>
  <c r="AA26" i="50"/>
  <c r="AA27" i="50"/>
  <c r="AA31" i="50"/>
  <c r="AA18" i="50"/>
  <c r="AA21" i="50"/>
  <c r="AA25" i="50"/>
  <c r="AA17" i="50"/>
  <c r="AA14" i="50"/>
  <c r="AA15" i="50"/>
  <c r="AA13" i="50"/>
  <c r="AA12" i="50"/>
  <c r="AA11" i="50"/>
  <c r="AA8" i="50"/>
  <c r="AA9" i="50"/>
  <c r="AA7" i="50"/>
  <c r="AO6" i="27"/>
  <c r="AC10" i="50"/>
  <c r="AH16" i="1"/>
  <c r="AH15" i="1"/>
  <c r="AH40" i="1"/>
  <c r="AC6" i="50"/>
  <c r="AN8" i="27"/>
  <c r="AN6" i="27"/>
  <c r="AH6" i="1"/>
  <c r="AO503" i="1" l="1"/>
  <c r="AK383" i="1"/>
  <c r="AO351" i="1"/>
  <c r="AK271" i="1"/>
  <c r="AK223" i="1"/>
  <c r="AK199" i="1"/>
  <c r="AM191" i="1"/>
  <c r="AK175" i="1"/>
  <c r="AO159" i="1"/>
  <c r="AM151" i="1"/>
  <c r="AM119" i="1"/>
  <c r="AO111" i="1"/>
  <c r="AK103" i="1"/>
  <c r="AM79" i="1"/>
  <c r="AK502" i="1"/>
  <c r="AO486" i="1"/>
  <c r="AO462" i="1"/>
  <c r="AM390" i="1"/>
  <c r="AK366" i="1"/>
  <c r="AO358" i="1"/>
  <c r="AM262" i="1"/>
  <c r="AK246" i="1"/>
  <c r="AO206" i="1"/>
  <c r="AK190" i="1"/>
  <c r="AK166" i="1"/>
  <c r="AK150" i="1"/>
  <c r="AM134" i="1"/>
  <c r="AK86" i="1"/>
  <c r="AM78" i="1"/>
  <c r="AO70" i="1"/>
  <c r="AK62" i="1"/>
  <c r="AO54" i="1"/>
  <c r="AK325" i="1"/>
  <c r="AK197" i="1"/>
  <c r="AK77" i="1"/>
  <c r="AO484" i="1"/>
  <c r="AO460" i="1"/>
  <c r="AK436" i="1"/>
  <c r="AK428" i="1"/>
  <c r="AK380" i="1"/>
  <c r="AK372" i="1"/>
  <c r="AK364" i="1"/>
  <c r="AO356" i="1"/>
  <c r="AM348" i="1"/>
  <c r="AO332" i="1"/>
  <c r="AK316" i="1"/>
  <c r="AO260" i="1"/>
  <c r="AK212" i="1"/>
  <c r="AO180" i="1"/>
  <c r="AK172" i="1"/>
  <c r="AM140" i="1"/>
  <c r="AM132" i="1"/>
  <c r="AM124" i="1"/>
  <c r="AK108" i="1"/>
  <c r="AK100" i="1"/>
  <c r="AO68" i="1"/>
  <c r="AM44" i="1"/>
  <c r="AO403" i="1"/>
  <c r="AO387" i="1"/>
  <c r="AM355" i="1"/>
  <c r="AM331" i="1"/>
  <c r="AO323" i="1"/>
  <c r="AM307" i="1"/>
  <c r="AM291" i="1"/>
  <c r="AO275" i="1"/>
  <c r="AK251" i="1"/>
  <c r="AK227" i="1"/>
  <c r="AK219" i="1"/>
  <c r="AO178" i="1"/>
  <c r="AM353" i="1"/>
  <c r="AK313" i="1"/>
  <c r="AO233" i="1"/>
  <c r="AM121" i="1"/>
  <c r="AM105" i="1"/>
  <c r="AM320" i="1"/>
  <c r="AM288" i="1"/>
  <c r="AM216" i="1"/>
  <c r="AO192" i="1"/>
  <c r="AK160" i="1"/>
  <c r="AK128" i="1"/>
  <c r="AK80" i="1"/>
  <c r="AM72" i="1"/>
  <c r="D27" i="1"/>
  <c r="D17" i="1"/>
  <c r="Y190" i="1"/>
  <c r="D19" i="1"/>
  <c r="D18" i="1"/>
  <c r="D15" i="1"/>
  <c r="D7" i="1"/>
  <c r="Y121" i="1"/>
  <c r="D38" i="1"/>
  <c r="D30" i="1"/>
  <c r="D37" i="1"/>
  <c r="D28" i="1"/>
  <c r="Y12" i="1"/>
  <c r="D6" i="1"/>
  <c r="Y203" i="1"/>
  <c r="Z87" i="1"/>
  <c r="Y39" i="1"/>
  <c r="C578" i="45"/>
  <c r="AA11" i="27"/>
  <c r="C769" i="45"/>
  <c r="Z84" i="1"/>
  <c r="C732" i="45"/>
  <c r="Z55" i="27"/>
  <c r="Y50" i="1"/>
  <c r="Z22" i="1"/>
  <c r="Z51" i="27"/>
  <c r="C438" i="45"/>
  <c r="Z59" i="27"/>
  <c r="AA14" i="27"/>
  <c r="Z235" i="1"/>
  <c r="Y86" i="1"/>
  <c r="Y14" i="1"/>
  <c r="AA62" i="27"/>
  <c r="Z34" i="1"/>
  <c r="AA38" i="27"/>
  <c r="Y123" i="1"/>
  <c r="Z246" i="1"/>
  <c r="Z95" i="1"/>
  <c r="Z193" i="1"/>
  <c r="Z215" i="1"/>
  <c r="Z35" i="1"/>
  <c r="Y67" i="1"/>
  <c r="Y361" i="1"/>
  <c r="Z47" i="27"/>
  <c r="AA28" i="27"/>
  <c r="C607" i="45"/>
  <c r="Y418" i="1"/>
  <c r="Y323" i="1"/>
  <c r="AA215" i="27"/>
  <c r="C3" i="10"/>
  <c r="C4" i="10" s="1"/>
  <c r="C154" i="45"/>
  <c r="C130" i="45"/>
  <c r="C712" i="45"/>
  <c r="Z227" i="1"/>
  <c r="C165" i="45"/>
  <c r="C711" i="45"/>
  <c r="C219" i="45"/>
  <c r="B3" i="10"/>
  <c r="B4" i="10" s="1"/>
  <c r="Z137" i="1"/>
  <c r="Z299" i="1"/>
  <c r="Z267" i="1"/>
  <c r="Z112" i="1"/>
  <c r="Z16" i="1"/>
  <c r="Z139" i="1"/>
  <c r="Z369" i="1"/>
  <c r="Y185" i="1"/>
  <c r="Z54" i="1"/>
  <c r="AA63" i="27"/>
  <c r="AA22" i="27"/>
  <c r="Z24" i="1"/>
  <c r="Z64" i="1"/>
  <c r="Z18" i="1"/>
  <c r="Y206" i="1"/>
  <c r="AA46" i="27"/>
  <c r="AA9" i="27"/>
  <c r="Z20" i="1"/>
  <c r="Y88" i="1"/>
  <c r="Y170" i="1"/>
  <c r="Y100" i="1"/>
  <c r="Y72" i="1"/>
  <c r="Z66" i="1"/>
  <c r="Z214" i="1"/>
  <c r="Z67" i="27"/>
  <c r="AA45" i="27"/>
  <c r="C717" i="45"/>
  <c r="C775" i="45"/>
  <c r="C738" i="45"/>
  <c r="C776" i="45"/>
  <c r="C680" i="45"/>
  <c r="Z51" i="1"/>
  <c r="Y119" i="1"/>
  <c r="Y287" i="1"/>
  <c r="Y439" i="1"/>
  <c r="C699" i="45"/>
  <c r="C758" i="45"/>
  <c r="C725" i="45"/>
  <c r="C750" i="45"/>
  <c r="C755" i="45"/>
  <c r="C706" i="45"/>
  <c r="C764" i="45"/>
  <c r="C35" i="45"/>
  <c r="Z188" i="1"/>
  <c r="Y315" i="1"/>
  <c r="AA54" i="27"/>
  <c r="AA30" i="27"/>
  <c r="C720" i="45"/>
  <c r="C731" i="45"/>
  <c r="C694" i="45"/>
  <c r="C752" i="45"/>
  <c r="C757" i="45"/>
  <c r="C782" i="45"/>
  <c r="C749" i="45"/>
  <c r="Z59" i="1"/>
  <c r="Z115" i="1"/>
  <c r="Y149" i="1"/>
  <c r="AA7" i="27"/>
  <c r="Y381" i="1"/>
  <c r="Z381" i="1"/>
  <c r="Z98" i="1"/>
  <c r="Y98" i="1"/>
  <c r="Z90" i="1"/>
  <c r="Y90" i="1"/>
  <c r="V189" i="1"/>
  <c r="AM189" i="1" s="1"/>
  <c r="U189" i="1"/>
  <c r="AK189" i="1" s="1"/>
  <c r="V181" i="1"/>
  <c r="AM181" i="1" s="1"/>
  <c r="U181" i="1"/>
  <c r="AK181" i="1" s="1"/>
  <c r="W173" i="1"/>
  <c r="AO173" i="1" s="1"/>
  <c r="U173" i="1"/>
  <c r="AK173" i="1" s="1"/>
  <c r="W165" i="1"/>
  <c r="W149" i="1"/>
  <c r="AO149" i="1" s="1"/>
  <c r="U149" i="1"/>
  <c r="AK149" i="1" s="1"/>
  <c r="W141" i="1"/>
  <c r="AO141" i="1" s="1"/>
  <c r="U125" i="1"/>
  <c r="AK125" i="1" s="1"/>
  <c r="V125" i="1"/>
  <c r="W117" i="1"/>
  <c r="AO117" i="1" s="1"/>
  <c r="U117" i="1"/>
  <c r="AK117" i="1" s="1"/>
  <c r="W109" i="1"/>
  <c r="W93" i="1"/>
  <c r="AO93" i="1" s="1"/>
  <c r="W85" i="1"/>
  <c r="AO85" i="1" s="1"/>
  <c r="V85" i="1"/>
  <c r="AM85" i="1" s="1"/>
  <c r="U69" i="1"/>
  <c r="V69" i="1"/>
  <c r="AM69" i="1" s="1"/>
  <c r="W61" i="1"/>
  <c r="AO61" i="1" s="1"/>
  <c r="U61" i="1"/>
  <c r="AK61" i="1" s="1"/>
  <c r="W53" i="1"/>
  <c r="U53" i="1"/>
  <c r="AK53" i="1" s="1"/>
  <c r="W45" i="1"/>
  <c r="AO45" i="1" s="1"/>
  <c r="Z471" i="1"/>
  <c r="Y471" i="1"/>
  <c r="Z164" i="1"/>
  <c r="Y164" i="1"/>
  <c r="Z132" i="1"/>
  <c r="Y132" i="1"/>
  <c r="Z108" i="1"/>
  <c r="Z399" i="1"/>
  <c r="Y194" i="1"/>
  <c r="V77" i="1"/>
  <c r="AM77" i="1" s="1"/>
  <c r="Y351" i="1"/>
  <c r="Z266" i="1"/>
  <c r="Z26" i="1"/>
  <c r="U157" i="1"/>
  <c r="AK157" i="1" s="1"/>
  <c r="Y324" i="1"/>
  <c r="C708" i="45"/>
  <c r="C705" i="45"/>
  <c r="C718" i="45"/>
  <c r="C743" i="45"/>
  <c r="Z68" i="1"/>
  <c r="Z140" i="1"/>
  <c r="Z58" i="1"/>
  <c r="Y111" i="1"/>
  <c r="Z103" i="1"/>
  <c r="Z43" i="27"/>
  <c r="U121" i="1"/>
  <c r="AK121" i="1" s="1"/>
  <c r="W339" i="1"/>
  <c r="AO339" i="1" s="1"/>
  <c r="Y117" i="1"/>
  <c r="Z69" i="1"/>
  <c r="Z341" i="1"/>
  <c r="AA42" i="27"/>
  <c r="Y21" i="1"/>
  <c r="Z49" i="1"/>
  <c r="Z73" i="1"/>
  <c r="Z219" i="1"/>
  <c r="Y211" i="1"/>
  <c r="Y293" i="1"/>
  <c r="Y384" i="1"/>
  <c r="Z113" i="1"/>
  <c r="Z283" i="1"/>
  <c r="Y445" i="1"/>
  <c r="Z335" i="1"/>
  <c r="AA50" i="27"/>
  <c r="Z89" i="1"/>
  <c r="Z421" i="1"/>
  <c r="Y145" i="1"/>
  <c r="Z229" i="1"/>
  <c r="Y365" i="1"/>
  <c r="Y37" i="1"/>
  <c r="Z81" i="1"/>
  <c r="Y325" i="1"/>
  <c r="Z306" i="1"/>
  <c r="Y182" i="1"/>
  <c r="Y238" i="1"/>
  <c r="Y250" i="1"/>
  <c r="Y75" i="1"/>
  <c r="AA58" i="27"/>
  <c r="AA44" i="27"/>
  <c r="Y45" i="1"/>
  <c r="Z77" i="1"/>
  <c r="Z192" i="1"/>
  <c r="Z237" i="1"/>
  <c r="Y357" i="1"/>
  <c r="Z53" i="1"/>
  <c r="Z29" i="1"/>
  <c r="Y295" i="1"/>
  <c r="Z328" i="1"/>
  <c r="Z448" i="1"/>
  <c r="Y437" i="1"/>
  <c r="Y359" i="1"/>
  <c r="AA66" i="27"/>
  <c r="Z109" i="1"/>
  <c r="Y105" i="1"/>
  <c r="Y153" i="1"/>
  <c r="Y161" i="1"/>
  <c r="V113" i="50"/>
  <c r="Z55" i="1"/>
  <c r="Y125" i="1"/>
  <c r="Y175" i="1"/>
  <c r="Z102" i="1"/>
  <c r="Z320" i="1"/>
  <c r="Z413" i="1"/>
  <c r="Z186" i="1"/>
  <c r="Y349" i="1"/>
  <c r="Y236" i="1"/>
  <c r="Z213" i="1"/>
  <c r="Z277" i="1"/>
  <c r="Y415" i="1"/>
  <c r="Y178" i="1"/>
  <c r="Y501" i="1"/>
  <c r="Y83" i="1"/>
  <c r="V45" i="1"/>
  <c r="AM45" i="1" s="1"/>
  <c r="U109" i="1"/>
  <c r="AK109" i="1" s="1"/>
  <c r="W125" i="1"/>
  <c r="AO125" i="1" s="1"/>
  <c r="Z63" i="1"/>
  <c r="Z25" i="1"/>
  <c r="Z180" i="1"/>
  <c r="Y344" i="1"/>
  <c r="Z278" i="1"/>
  <c r="Z41" i="1"/>
  <c r="Z57" i="1"/>
  <c r="Y272" i="1"/>
  <c r="Y270" i="1"/>
  <c r="V109" i="1"/>
  <c r="AM109" i="1" s="1"/>
  <c r="V157" i="1"/>
  <c r="AM157" i="1" s="1"/>
  <c r="W189" i="1"/>
  <c r="AO189" i="1" s="1"/>
  <c r="AA121" i="27"/>
  <c r="Y11" i="1"/>
  <c r="Z27" i="1"/>
  <c r="Y336" i="1"/>
  <c r="Z79" i="1"/>
  <c r="Y94" i="1"/>
  <c r="Y33" i="1"/>
  <c r="Y124" i="1"/>
  <c r="Z400" i="1"/>
  <c r="V61" i="1"/>
  <c r="U93" i="1"/>
  <c r="AK93" i="1" s="1"/>
  <c r="U141" i="1"/>
  <c r="AK141" i="1" s="1"/>
  <c r="V165" i="1"/>
  <c r="AM165" i="1" s="1"/>
  <c r="W197" i="1"/>
  <c r="AO197" i="1" s="1"/>
  <c r="Y43" i="1"/>
  <c r="Y96" i="1"/>
  <c r="Y184" i="1"/>
  <c r="Y148" i="1"/>
  <c r="Z172" i="1"/>
  <c r="Z312" i="1"/>
  <c r="Z452" i="1"/>
  <c r="Z104" i="1"/>
  <c r="Z150" i="1"/>
  <c r="Z174" i="1"/>
  <c r="Z463" i="1"/>
  <c r="U45" i="1"/>
  <c r="AK45" i="1" s="1"/>
  <c r="W69" i="1"/>
  <c r="AO69" i="1" s="1"/>
  <c r="V93" i="1"/>
  <c r="V141" i="1"/>
  <c r="AM141" i="1" s="1"/>
  <c r="V104" i="1"/>
  <c r="AM104" i="1" s="1"/>
  <c r="V380" i="1"/>
  <c r="AM380" i="1" s="1"/>
  <c r="AK339" i="1"/>
  <c r="V96" i="1"/>
  <c r="AM96" i="1" s="1"/>
  <c r="W243" i="1"/>
  <c r="AO243" i="1" s="1"/>
  <c r="U68" i="1"/>
  <c r="AK68" i="1" s="1"/>
  <c r="V491" i="1"/>
  <c r="AM491" i="1" s="1"/>
  <c r="U491" i="1"/>
  <c r="AK491" i="1" s="1"/>
  <c r="W411" i="1"/>
  <c r="AO411" i="1" s="1"/>
  <c r="V192" i="1"/>
  <c r="AM192" i="1" s="1"/>
  <c r="W184" i="1"/>
  <c r="AO184" i="1" s="1"/>
  <c r="V184" i="1"/>
  <c r="AM184" i="1" s="1"/>
  <c r="U48" i="1"/>
  <c r="AK48" i="1" s="1"/>
  <c r="V48" i="1"/>
  <c r="AM48" i="1" s="1"/>
  <c r="AO116" i="1"/>
  <c r="Y114" i="1"/>
  <c r="Y191" i="1"/>
  <c r="Y244" i="1"/>
  <c r="Y268" i="1"/>
  <c r="W56" i="1"/>
  <c r="AO56" i="1" s="1"/>
  <c r="U104" i="1"/>
  <c r="AK104" i="1" s="1"/>
  <c r="V100" i="1"/>
  <c r="AM100" i="1" s="1"/>
  <c r="V152" i="1"/>
  <c r="AM152" i="1" s="1"/>
  <c r="AA157" i="27"/>
  <c r="Y15" i="1"/>
  <c r="Z9" i="1"/>
  <c r="Y147" i="1"/>
  <c r="Y199" i="1"/>
  <c r="Y152" i="1"/>
  <c r="Y196" i="1"/>
  <c r="Y256" i="1"/>
  <c r="Z221" i="1"/>
  <c r="Z296" i="1"/>
  <c r="Y301" i="1"/>
  <c r="Z370" i="1"/>
  <c r="Z398" i="1"/>
  <c r="Z500" i="1"/>
  <c r="Z274" i="1"/>
  <c r="Y138" i="1"/>
  <c r="Y289" i="1"/>
  <c r="Z62" i="1"/>
  <c r="Y346" i="1"/>
  <c r="Z30" i="1"/>
  <c r="Y162" i="1"/>
  <c r="W112" i="1"/>
  <c r="AO112" i="1" s="1"/>
  <c r="V340" i="1"/>
  <c r="AM340" i="1" s="1"/>
  <c r="V116" i="1"/>
  <c r="AM116" i="1" s="1"/>
  <c r="U152" i="1"/>
  <c r="AK152" i="1" s="1"/>
  <c r="Y264" i="1"/>
  <c r="Y307" i="1"/>
  <c r="Y309" i="1"/>
  <c r="Z401" i="1"/>
  <c r="Y414" i="1"/>
  <c r="Z496" i="1"/>
  <c r="Y391" i="1"/>
  <c r="Z212" i="1"/>
  <c r="Z395" i="1"/>
  <c r="Z242" i="1"/>
  <c r="Z419" i="1"/>
  <c r="W64" i="1"/>
  <c r="AO64" i="1" s="1"/>
  <c r="U124" i="1"/>
  <c r="AK124" i="1" s="1"/>
  <c r="W120" i="1"/>
  <c r="AO120" i="1" s="1"/>
  <c r="W168" i="1"/>
  <c r="AO168" i="1" s="1"/>
  <c r="Z177" i="27"/>
  <c r="V31" i="50"/>
  <c r="Z252" i="1"/>
  <c r="U120" i="1"/>
  <c r="AK120" i="1" s="1"/>
  <c r="U168" i="1"/>
  <c r="AK168" i="1" s="1"/>
  <c r="V101" i="50"/>
  <c r="Y426" i="1"/>
  <c r="Z44" i="1"/>
  <c r="Z355" i="1"/>
  <c r="Z159" i="1"/>
  <c r="Z435" i="1"/>
  <c r="V198" i="1"/>
  <c r="AM198" i="1" s="1"/>
  <c r="W72" i="1"/>
  <c r="AO72" i="1" s="1"/>
  <c r="W144" i="1"/>
  <c r="AO144" i="1" s="1"/>
  <c r="W128" i="1"/>
  <c r="AO128" i="1" s="1"/>
  <c r="W176" i="1"/>
  <c r="AO176" i="1" s="1"/>
  <c r="AA8" i="27"/>
  <c r="Z183" i="1"/>
  <c r="Y494" i="1"/>
  <c r="U144" i="1"/>
  <c r="AK144" i="1" s="1"/>
  <c r="V88" i="1"/>
  <c r="AM88" i="1" s="1"/>
  <c r="U176" i="1"/>
  <c r="AK176" i="1" s="1"/>
  <c r="Y60" i="1"/>
  <c r="Z127" i="1"/>
  <c r="Z444" i="1"/>
  <c r="Y498" i="1"/>
  <c r="Y459" i="1"/>
  <c r="Z189" i="1"/>
  <c r="Y502" i="1"/>
  <c r="Y78" i="1"/>
  <c r="W334" i="1"/>
  <c r="AO334" i="1" s="1"/>
  <c r="W48" i="1"/>
  <c r="W104" i="1"/>
  <c r="AO104" i="1" s="1"/>
  <c r="V136" i="1"/>
  <c r="AM136" i="1" s="1"/>
  <c r="AA97" i="27"/>
  <c r="V144" i="50"/>
  <c r="Z168" i="1"/>
  <c r="Z348" i="1"/>
  <c r="Z430" i="1"/>
  <c r="Y406" i="1"/>
  <c r="Z486" i="1"/>
  <c r="Y342" i="1"/>
  <c r="Y467" i="1"/>
  <c r="Z467" i="1"/>
  <c r="Y207" i="1"/>
  <c r="Z207" i="1"/>
  <c r="Y468" i="1"/>
  <c r="Y422" i="1"/>
  <c r="Y173" i="1"/>
  <c r="Y462" i="1"/>
  <c r="Y70" i="1"/>
  <c r="Y294" i="1"/>
  <c r="Z294" i="1"/>
  <c r="Z257" i="1"/>
  <c r="Y257" i="1"/>
  <c r="Y56" i="1"/>
  <c r="Z56" i="1"/>
  <c r="U470" i="1"/>
  <c r="AK470" i="1" s="1"/>
  <c r="V470" i="1"/>
  <c r="AM470" i="1" s="1"/>
  <c r="V422" i="1"/>
  <c r="AM422" i="1" s="1"/>
  <c r="U422" i="1"/>
  <c r="AK422" i="1" s="1"/>
  <c r="W294" i="1"/>
  <c r="AO294" i="1" s="1"/>
  <c r="V278" i="1"/>
  <c r="AM278" i="1" s="1"/>
  <c r="U278" i="1"/>
  <c r="AK278" i="1" s="1"/>
  <c r="U182" i="1"/>
  <c r="AK182" i="1" s="1"/>
  <c r="V182" i="1"/>
  <c r="AM182" i="1" s="1"/>
  <c r="U158" i="1"/>
  <c r="AK158" i="1" s="1"/>
  <c r="V48" i="50"/>
  <c r="Z46" i="1"/>
  <c r="Y85" i="1"/>
  <c r="Y110" i="1"/>
  <c r="Y155" i="1"/>
  <c r="Y93" i="1"/>
  <c r="Y231" i="1"/>
  <c r="Y260" i="1"/>
  <c r="Z316" i="1"/>
  <c r="Z378" i="1"/>
  <c r="Z402" i="1"/>
  <c r="Z476" i="1"/>
  <c r="Z141" i="1"/>
  <c r="Y128" i="1"/>
  <c r="Z455" i="1"/>
  <c r="Y157" i="1"/>
  <c r="Z443" i="1"/>
  <c r="Y28" i="1"/>
  <c r="W398" i="1"/>
  <c r="AO398" i="1" s="1"/>
  <c r="W60" i="50"/>
  <c r="Y480" i="1"/>
  <c r="Z36" i="1"/>
  <c r="Y91" i="1"/>
  <c r="Z446" i="1"/>
  <c r="Y288" i="1"/>
  <c r="Z288" i="1"/>
  <c r="Y275" i="1"/>
  <c r="Z275" i="1"/>
  <c r="Y169" i="1"/>
  <c r="Z169" i="1"/>
  <c r="W422" i="1"/>
  <c r="AO422" i="1" s="1"/>
  <c r="W492" i="1"/>
  <c r="AO492" i="1" s="1"/>
  <c r="W404" i="1"/>
  <c r="AO404" i="1" s="1"/>
  <c r="V284" i="1"/>
  <c r="AM284" i="1" s="1"/>
  <c r="V244" i="1"/>
  <c r="AM244" i="1" s="1"/>
  <c r="W100" i="50"/>
  <c r="Z484" i="1"/>
  <c r="Y136" i="1"/>
  <c r="Z470" i="1"/>
  <c r="Z202" i="1"/>
  <c r="Z483" i="1"/>
  <c r="Z420" i="1"/>
  <c r="Z311" i="1"/>
  <c r="Y330" i="1"/>
  <c r="Z330" i="1"/>
  <c r="Y243" i="1"/>
  <c r="Z243" i="1"/>
  <c r="Y129" i="1"/>
  <c r="Z129" i="1"/>
  <c r="U478" i="1"/>
  <c r="AK478" i="1" s="1"/>
  <c r="Z224" i="1"/>
  <c r="Y224" i="1"/>
  <c r="Z134" i="1"/>
  <c r="Y134" i="1"/>
  <c r="Y76" i="1"/>
  <c r="Z76" i="1"/>
  <c r="Z23" i="1"/>
  <c r="Y23" i="1"/>
  <c r="V67" i="50"/>
  <c r="Y208" i="1"/>
  <c r="Y329" i="1"/>
  <c r="Y52" i="1"/>
  <c r="Y454" i="1"/>
  <c r="Y99" i="1"/>
  <c r="Y258" i="1"/>
  <c r="Z258" i="1"/>
  <c r="Y176" i="1"/>
  <c r="Z176" i="1"/>
  <c r="Z163" i="1"/>
  <c r="Y163" i="1"/>
  <c r="V166" i="1"/>
  <c r="AM166" i="1" s="1"/>
  <c r="Y390" i="1"/>
  <c r="Z390" i="1"/>
  <c r="Z247" i="1"/>
  <c r="Y247" i="1"/>
  <c r="Z144" i="1"/>
  <c r="Y144" i="1"/>
  <c r="AA109" i="27"/>
  <c r="AA81" i="27"/>
  <c r="Y131" i="1"/>
  <c r="W164" i="1"/>
  <c r="W136" i="1"/>
  <c r="AO136" i="1" s="1"/>
  <c r="V168" i="1"/>
  <c r="AM168" i="1" s="1"/>
  <c r="U184" i="1"/>
  <c r="AK184" i="1" s="1"/>
  <c r="AA137" i="27"/>
  <c r="AA32" i="27"/>
  <c r="AA12" i="27"/>
  <c r="U72" i="1"/>
  <c r="AK72" i="1" s="1"/>
  <c r="W88" i="1"/>
  <c r="AO88" i="1" s="1"/>
  <c r="U136" i="1"/>
  <c r="AK136" i="1" s="1"/>
  <c r="W172" i="1"/>
  <c r="AO172" i="1" s="1"/>
  <c r="AA191" i="27"/>
  <c r="W132" i="1"/>
  <c r="AO132" i="1" s="1"/>
  <c r="U192" i="1"/>
  <c r="AK192" i="1" s="1"/>
  <c r="W152" i="1"/>
  <c r="AO152" i="1" s="1"/>
  <c r="V176" i="1"/>
  <c r="AM176" i="1" s="1"/>
  <c r="AA75" i="27"/>
  <c r="AA241" i="27"/>
  <c r="V342" i="1"/>
  <c r="AM342" i="1" s="1"/>
  <c r="AA52" i="27"/>
  <c r="AA129" i="27"/>
  <c r="AA225" i="27"/>
  <c r="AA40" i="27"/>
  <c r="C622" i="45"/>
  <c r="C166" i="45"/>
  <c r="C211" i="45"/>
  <c r="Z32" i="1"/>
  <c r="Y146" i="1"/>
  <c r="Y133" i="1"/>
  <c r="Y143" i="1"/>
  <c r="Z204" i="1"/>
  <c r="Y156" i="1"/>
  <c r="Z284" i="1"/>
  <c r="Y416" i="1"/>
  <c r="Z472" i="1"/>
  <c r="Z151" i="1"/>
  <c r="Y265" i="1"/>
  <c r="Z371" i="1"/>
  <c r="Y465" i="1"/>
  <c r="Z302" i="1"/>
  <c r="Y107" i="1"/>
  <c r="Y177" i="1"/>
  <c r="Z40" i="1"/>
  <c r="Z298" i="1"/>
  <c r="Y389" i="1"/>
  <c r="Y334" i="1"/>
  <c r="Y197" i="1"/>
  <c r="W307" i="1"/>
  <c r="AO307" i="1" s="1"/>
  <c r="Y356" i="1"/>
  <c r="Y376" i="1"/>
  <c r="Z417" i="1"/>
  <c r="Y497" i="1"/>
  <c r="Y166" i="1"/>
  <c r="Z273" i="1"/>
  <c r="Z372" i="1"/>
  <c r="Y453" i="1"/>
  <c r="Z220" i="1"/>
  <c r="Z392" i="1"/>
  <c r="Z364" i="1"/>
  <c r="W215" i="1"/>
  <c r="AO215" i="1" s="1"/>
  <c r="AA91" i="27"/>
  <c r="AA149" i="27"/>
  <c r="Z259" i="27"/>
  <c r="AA20" i="27"/>
  <c r="Y232" i="1"/>
  <c r="Y441" i="1"/>
  <c r="Y158" i="1"/>
  <c r="Y179" i="1"/>
  <c r="Y240" i="1"/>
  <c r="Z142" i="1"/>
  <c r="W235" i="1"/>
  <c r="AO235" i="1" s="1"/>
  <c r="Z101" i="27"/>
  <c r="Z173" i="27"/>
  <c r="C77" i="45"/>
  <c r="Z200" i="1"/>
  <c r="Y319" i="1"/>
  <c r="Z386" i="1"/>
  <c r="Y388" i="1"/>
  <c r="Y424" i="1"/>
  <c r="Y488" i="1"/>
  <c r="Y431" i="1"/>
  <c r="Y282" i="1"/>
  <c r="Y165" i="1"/>
  <c r="Y461" i="1"/>
  <c r="AD35" i="37"/>
  <c r="C129" i="45"/>
  <c r="C73" i="45"/>
  <c r="Y303" i="1"/>
  <c r="Z340" i="1"/>
  <c r="Z433" i="1"/>
  <c r="Z503" i="1"/>
  <c r="Y216" i="1"/>
  <c r="Y290" i="1"/>
  <c r="Y457" i="1"/>
  <c r="V259" i="1"/>
  <c r="AM259" i="1" s="1"/>
  <c r="W371" i="1"/>
  <c r="AO371" i="1" s="1"/>
  <c r="AA79" i="27"/>
  <c r="Z115" i="27"/>
  <c r="AA199" i="27"/>
  <c r="AA24" i="27"/>
  <c r="AA61" i="27"/>
  <c r="C676" i="45"/>
  <c r="C117" i="45"/>
  <c r="C615" i="45"/>
  <c r="C39" i="45"/>
  <c r="C124" i="45"/>
  <c r="Y97" i="1"/>
  <c r="Z122" i="1"/>
  <c r="Y195" i="1"/>
  <c r="Z209" i="1"/>
  <c r="Y251" i="1"/>
  <c r="Z280" i="1"/>
  <c r="Z304" i="1"/>
  <c r="Y313" i="1"/>
  <c r="Y337" i="1"/>
  <c r="Y408" i="1"/>
  <c r="Z217" i="1"/>
  <c r="Y449" i="1"/>
  <c r="Z423" i="1"/>
  <c r="Y345" i="1"/>
  <c r="Y326" i="1"/>
  <c r="Z310" i="1"/>
  <c r="Z239" i="1"/>
  <c r="Y474" i="1"/>
  <c r="Y339" i="1"/>
  <c r="W63" i="1"/>
  <c r="AO63" i="1" s="1"/>
  <c r="U283" i="1"/>
  <c r="AK283" i="1" s="1"/>
  <c r="W431" i="1"/>
  <c r="AO431" i="1" s="1"/>
  <c r="W311" i="1"/>
  <c r="AO311" i="1" s="1"/>
  <c r="V263" i="1"/>
  <c r="AM263" i="1" s="1"/>
  <c r="W502" i="1"/>
  <c r="AO502" i="1" s="1"/>
  <c r="W478" i="1"/>
  <c r="AO478" i="1" s="1"/>
  <c r="V454" i="1"/>
  <c r="AM454" i="1" s="1"/>
  <c r="W454" i="1"/>
  <c r="AO454" i="1" s="1"/>
  <c r="U454" i="1"/>
  <c r="AK454" i="1" s="1"/>
  <c r="U446" i="1"/>
  <c r="AK446" i="1" s="1"/>
  <c r="W446" i="1"/>
  <c r="AO446" i="1" s="1"/>
  <c r="W430" i="1"/>
  <c r="AO430" i="1" s="1"/>
  <c r="U414" i="1"/>
  <c r="AK414" i="1" s="1"/>
  <c r="V414" i="1"/>
  <c r="AM414" i="1" s="1"/>
  <c r="W414" i="1"/>
  <c r="AO414" i="1" s="1"/>
  <c r="V358" i="1"/>
  <c r="AM358" i="1" s="1"/>
  <c r="U358" i="1"/>
  <c r="U334" i="1"/>
  <c r="AK334" i="1" s="1"/>
  <c r="V318" i="1"/>
  <c r="AM318" i="1" s="1"/>
  <c r="W318" i="1"/>
  <c r="AO318" i="1" s="1"/>
  <c r="V302" i="1"/>
  <c r="AM302" i="1" s="1"/>
  <c r="V270" i="1"/>
  <c r="AM270" i="1" s="1"/>
  <c r="U270" i="1"/>
  <c r="AK270" i="1" s="1"/>
  <c r="W270" i="1"/>
  <c r="AO270" i="1" s="1"/>
  <c r="U262" i="1"/>
  <c r="AK262" i="1" s="1"/>
  <c r="W262" i="1"/>
  <c r="AO262" i="1" s="1"/>
  <c r="V238" i="1"/>
  <c r="AM238" i="1" s="1"/>
  <c r="U222" i="1"/>
  <c r="AK222" i="1" s="1"/>
  <c r="W214" i="1"/>
  <c r="AO214" i="1" s="1"/>
  <c r="V214" i="1"/>
  <c r="AM214" i="1" s="1"/>
  <c r="W142" i="1"/>
  <c r="AO142" i="1" s="1"/>
  <c r="U142" i="1"/>
  <c r="AK142" i="1" s="1"/>
  <c r="W126" i="1"/>
  <c r="AO126" i="1" s="1"/>
  <c r="V126" i="1"/>
  <c r="AM126" i="1" s="1"/>
  <c r="U102" i="1"/>
  <c r="W62" i="1"/>
  <c r="V62" i="1"/>
  <c r="AM62" i="1" s="1"/>
  <c r="U54" i="1"/>
  <c r="AK54" i="1" s="1"/>
  <c r="V54" i="1"/>
  <c r="AM54" i="1" s="1"/>
  <c r="U46" i="1"/>
  <c r="AK46" i="1" s="1"/>
  <c r="W46" i="1"/>
  <c r="AO46" i="1" s="1"/>
  <c r="V206" i="1"/>
  <c r="AM206" i="1" s="1"/>
  <c r="U294" i="1"/>
  <c r="AK294" i="1" s="1"/>
  <c r="U350" i="1"/>
  <c r="AK350" i="1" s="1"/>
  <c r="U430" i="1"/>
  <c r="AK430" i="1" s="1"/>
  <c r="U47" i="1"/>
  <c r="AK47" i="1" s="1"/>
  <c r="U94" i="1"/>
  <c r="AK94" i="1" s="1"/>
  <c r="V86" i="1"/>
  <c r="AM86" i="1" s="1"/>
  <c r="U214" i="1"/>
  <c r="V294" i="1"/>
  <c r="AM294" i="1" s="1"/>
  <c r="V374" i="1"/>
  <c r="AM374" i="1" s="1"/>
  <c r="V430" i="1"/>
  <c r="AM430" i="1" s="1"/>
  <c r="W134" i="1"/>
  <c r="AO134" i="1" s="1"/>
  <c r="W452" i="1"/>
  <c r="AO452" i="1" s="1"/>
  <c r="V452" i="1"/>
  <c r="AM452" i="1" s="1"/>
  <c r="W444" i="1"/>
  <c r="AO444" i="1" s="1"/>
  <c r="V324" i="1"/>
  <c r="AM324" i="1" s="1"/>
  <c r="V316" i="1"/>
  <c r="AM316" i="1" s="1"/>
  <c r="V308" i="1"/>
  <c r="AM308" i="1" s="1"/>
  <c r="U300" i="1"/>
  <c r="AK300" i="1" s="1"/>
  <c r="V300" i="1"/>
  <c r="AM300" i="1" s="1"/>
  <c r="W236" i="1"/>
  <c r="AO236" i="1" s="1"/>
  <c r="U236" i="1"/>
  <c r="AK236" i="1" s="1"/>
  <c r="W228" i="1"/>
  <c r="AO228" i="1" s="1"/>
  <c r="U204" i="1"/>
  <c r="AK204" i="1" s="1"/>
  <c r="W148" i="1"/>
  <c r="AO148" i="1" s="1"/>
  <c r="W124" i="1"/>
  <c r="AO124" i="1" s="1"/>
  <c r="W84" i="1"/>
  <c r="AO84" i="1" s="1"/>
  <c r="V76" i="1"/>
  <c r="AM76" i="1" s="1"/>
  <c r="U76" i="1"/>
  <c r="AK76" i="1" s="1"/>
  <c r="W76" i="1"/>
  <c r="AO76" i="1" s="1"/>
  <c r="W60" i="1"/>
  <c r="AO60" i="1" s="1"/>
  <c r="U60" i="1"/>
  <c r="AK60" i="1" s="1"/>
  <c r="V60" i="1"/>
  <c r="AM60" i="1" s="1"/>
  <c r="V503" i="1"/>
  <c r="AM503" i="1" s="1"/>
  <c r="W94" i="1"/>
  <c r="AO94" i="1" s="1"/>
  <c r="W238" i="1"/>
  <c r="AO238" i="1" s="1"/>
  <c r="W302" i="1"/>
  <c r="AO302" i="1" s="1"/>
  <c r="U382" i="1"/>
  <c r="V438" i="1"/>
  <c r="AM438" i="1" s="1"/>
  <c r="V455" i="1"/>
  <c r="AM455" i="1" s="1"/>
  <c r="W182" i="1"/>
  <c r="AO182" i="1" s="1"/>
  <c r="W86" i="1"/>
  <c r="V94" i="1"/>
  <c r="AM94" i="1" s="1"/>
  <c r="U238" i="1"/>
  <c r="AK238" i="1" s="1"/>
  <c r="U302" i="1"/>
  <c r="AK302" i="1" s="1"/>
  <c r="U390" i="1"/>
  <c r="V502" i="1"/>
  <c r="AM502" i="1" s="1"/>
  <c r="W278" i="1"/>
  <c r="AO278" i="1" s="1"/>
  <c r="V110" i="1"/>
  <c r="AM110" i="1" s="1"/>
  <c r="V326" i="1"/>
  <c r="AM326" i="1" s="1"/>
  <c r="AK56" i="1"/>
  <c r="W95" i="1"/>
  <c r="AO95" i="1" s="1"/>
  <c r="U167" i="1"/>
  <c r="AK167" i="1" s="1"/>
  <c r="U311" i="1"/>
  <c r="V435" i="1"/>
  <c r="AM435" i="1" s="1"/>
  <c r="AC7" i="37"/>
  <c r="Z427" i="1"/>
  <c r="Y427" i="1"/>
  <c r="U503" i="1"/>
  <c r="AK503" i="1" s="1"/>
  <c r="U495" i="1"/>
  <c r="AK495" i="1" s="1"/>
  <c r="W495" i="1"/>
  <c r="AO495" i="1" s="1"/>
  <c r="U487" i="1"/>
  <c r="V479" i="1"/>
  <c r="AM479" i="1" s="1"/>
  <c r="U479" i="1"/>
  <c r="AK479" i="1" s="1"/>
  <c r="U471" i="1"/>
  <c r="AK471" i="1" s="1"/>
  <c r="V471" i="1"/>
  <c r="AM471" i="1" s="1"/>
  <c r="U455" i="1"/>
  <c r="AK455" i="1" s="1"/>
  <c r="W455" i="1"/>
  <c r="AO455" i="1" s="1"/>
  <c r="V447" i="1"/>
  <c r="AM447" i="1" s="1"/>
  <c r="U447" i="1"/>
  <c r="AK447" i="1" s="1"/>
  <c r="U439" i="1"/>
  <c r="AK439" i="1" s="1"/>
  <c r="W439" i="1"/>
  <c r="AO439" i="1" s="1"/>
  <c r="U431" i="1"/>
  <c r="AK431" i="1" s="1"/>
  <c r="V431" i="1"/>
  <c r="AM431" i="1" s="1"/>
  <c r="V423" i="1"/>
  <c r="AM423" i="1" s="1"/>
  <c r="U423" i="1"/>
  <c r="AK423" i="1" s="1"/>
  <c r="V415" i="1"/>
  <c r="AM415" i="1" s="1"/>
  <c r="W415" i="1"/>
  <c r="AO415" i="1" s="1"/>
  <c r="V407" i="1"/>
  <c r="AM407" i="1" s="1"/>
  <c r="W399" i="1"/>
  <c r="AO399" i="1" s="1"/>
  <c r="V399" i="1"/>
  <c r="AM399" i="1" s="1"/>
  <c r="U391" i="1"/>
  <c r="AK391" i="1" s="1"/>
  <c r="W391" i="1"/>
  <c r="AO391" i="1" s="1"/>
  <c r="V375" i="1"/>
  <c r="AM375" i="1" s="1"/>
  <c r="W367" i="1"/>
  <c r="AO367" i="1" s="1"/>
  <c r="U367" i="1"/>
  <c r="AK367" i="1" s="1"/>
  <c r="V359" i="1"/>
  <c r="AM359" i="1" s="1"/>
  <c r="U359" i="1"/>
  <c r="AK359" i="1" s="1"/>
  <c r="U343" i="1"/>
  <c r="AK343" i="1" s="1"/>
  <c r="W343" i="1"/>
  <c r="AO343" i="1" s="1"/>
  <c r="V335" i="1"/>
  <c r="AM335" i="1" s="1"/>
  <c r="U335" i="1"/>
  <c r="AK335" i="1" s="1"/>
  <c r="U327" i="1"/>
  <c r="AK327" i="1" s="1"/>
  <c r="V327" i="1"/>
  <c r="AM327" i="1" s="1"/>
  <c r="V319" i="1"/>
  <c r="AM319" i="1" s="1"/>
  <c r="U319" i="1"/>
  <c r="AK319" i="1" s="1"/>
  <c r="W303" i="1"/>
  <c r="W295" i="1"/>
  <c r="AO295" i="1" s="1"/>
  <c r="U295" i="1"/>
  <c r="AK295" i="1" s="1"/>
  <c r="W287" i="1"/>
  <c r="AO287" i="1" s="1"/>
  <c r="U287" i="1"/>
  <c r="AK287" i="1" s="1"/>
  <c r="U279" i="1"/>
  <c r="AK279" i="1" s="1"/>
  <c r="W279" i="1"/>
  <c r="AO279" i="1" s="1"/>
  <c r="V279" i="1"/>
  <c r="AM279" i="1" s="1"/>
  <c r="V271" i="1"/>
  <c r="AM271" i="1" s="1"/>
  <c r="W271" i="1"/>
  <c r="AO271" i="1" s="1"/>
  <c r="U263" i="1"/>
  <c r="AK263" i="1" s="1"/>
  <c r="W263" i="1"/>
  <c r="AO263" i="1" s="1"/>
  <c r="W255" i="1"/>
  <c r="AO255" i="1" s="1"/>
  <c r="V255" i="1"/>
  <c r="AM255" i="1" s="1"/>
  <c r="U255" i="1"/>
  <c r="AK255" i="1" s="1"/>
  <c r="W247" i="1"/>
  <c r="AO247" i="1" s="1"/>
  <c r="V247" i="1"/>
  <c r="AM247" i="1" s="1"/>
  <c r="U239" i="1"/>
  <c r="AK239" i="1" s="1"/>
  <c r="W239" i="1"/>
  <c r="AO239" i="1" s="1"/>
  <c r="W231" i="1"/>
  <c r="AO231" i="1" s="1"/>
  <c r="V231" i="1"/>
  <c r="AM231" i="1" s="1"/>
  <c r="V223" i="1"/>
  <c r="AM223" i="1" s="1"/>
  <c r="W223" i="1"/>
  <c r="AO223" i="1" s="1"/>
  <c r="V215" i="1"/>
  <c r="AM215" i="1" s="1"/>
  <c r="V207" i="1"/>
  <c r="AM207" i="1" s="1"/>
  <c r="U207" i="1"/>
  <c r="AK207" i="1" s="1"/>
  <c r="U191" i="1"/>
  <c r="AK191" i="1" s="1"/>
  <c r="W191" i="1"/>
  <c r="AO191" i="1" s="1"/>
  <c r="W175" i="1"/>
  <c r="AO175" i="1" s="1"/>
  <c r="V175" i="1"/>
  <c r="AM175" i="1" s="1"/>
  <c r="U151" i="1"/>
  <c r="AK151" i="1" s="1"/>
  <c r="W143" i="1"/>
  <c r="AO143" i="1" s="1"/>
  <c r="V143" i="1"/>
  <c r="AM143" i="1" s="1"/>
  <c r="V135" i="1"/>
  <c r="AM135" i="1" s="1"/>
  <c r="W135" i="1"/>
  <c r="AO135" i="1" s="1"/>
  <c r="W127" i="1"/>
  <c r="AO127" i="1" s="1"/>
  <c r="U127" i="1"/>
  <c r="AK127" i="1" s="1"/>
  <c r="U119" i="1"/>
  <c r="AK119" i="1" s="1"/>
  <c r="W119" i="1"/>
  <c r="AO119" i="1" s="1"/>
  <c r="W103" i="1"/>
  <c r="AO103" i="1" s="1"/>
  <c r="T103" i="1" s="1"/>
  <c r="V103" i="1"/>
  <c r="AM103" i="1" s="1"/>
  <c r="U87" i="1"/>
  <c r="AK87" i="1" s="1"/>
  <c r="W87" i="1"/>
  <c r="AO87" i="1" s="1"/>
  <c r="W79" i="1"/>
  <c r="AO79" i="1" s="1"/>
  <c r="U79" i="1"/>
  <c r="AK79" i="1" s="1"/>
  <c r="W71" i="1"/>
  <c r="V71" i="1"/>
  <c r="AM71" i="1" s="1"/>
  <c r="U63" i="1"/>
  <c r="AK63" i="1" s="1"/>
  <c r="V63" i="1"/>
  <c r="AM63" i="1" s="1"/>
  <c r="W55" i="1"/>
  <c r="AO55" i="1" s="1"/>
  <c r="V55" i="1"/>
  <c r="AM55" i="1" s="1"/>
  <c r="W47" i="1"/>
  <c r="AO47" i="1" s="1"/>
  <c r="V47" i="1"/>
  <c r="AM47" i="1" s="1"/>
  <c r="V73" i="50"/>
  <c r="U111" i="1"/>
  <c r="AK111" i="1" s="1"/>
  <c r="W183" i="1"/>
  <c r="AO183" i="1" s="1"/>
  <c r="U231" i="1"/>
  <c r="AK231" i="1" s="1"/>
  <c r="W319" i="1"/>
  <c r="AO319" i="1" s="1"/>
  <c r="C779" i="45"/>
  <c r="C695" i="45"/>
  <c r="C702" i="45"/>
  <c r="C709" i="45"/>
  <c r="C716" i="45"/>
  <c r="C559" i="45"/>
  <c r="C566" i="45"/>
  <c r="C612" i="45"/>
  <c r="C21" i="45"/>
  <c r="C525" i="45"/>
  <c r="C114" i="45"/>
  <c r="C220" i="45"/>
  <c r="C199" i="45"/>
  <c r="C616" i="45"/>
  <c r="C25" i="45"/>
  <c r="V25" i="50"/>
  <c r="V141" i="50"/>
  <c r="Z300" i="1"/>
  <c r="Y285" i="1"/>
  <c r="Y254" i="1"/>
  <c r="Y362" i="1"/>
  <c r="Z362" i="1"/>
  <c r="U55" i="1"/>
  <c r="AK55" i="1" s="1"/>
  <c r="V127" i="1"/>
  <c r="AM127" i="1" s="1"/>
  <c r="U203" i="1"/>
  <c r="AK203" i="1" s="1"/>
  <c r="V239" i="1"/>
  <c r="AM239" i="1" s="1"/>
  <c r="V287" i="1"/>
  <c r="AM287" i="1" s="1"/>
  <c r="W327" i="1"/>
  <c r="AO327" i="1" s="1"/>
  <c r="V367" i="1"/>
  <c r="AM367" i="1" s="1"/>
  <c r="U415" i="1"/>
  <c r="AK415" i="1" s="1"/>
  <c r="C603" i="45"/>
  <c r="C574" i="45"/>
  <c r="C495" i="45"/>
  <c r="C678" i="45"/>
  <c r="C649" i="45"/>
  <c r="C564" i="45"/>
  <c r="C64" i="45"/>
  <c r="C480" i="45"/>
  <c r="C225" i="45"/>
  <c r="C208" i="45"/>
  <c r="C167" i="45"/>
  <c r="AC17" i="37"/>
  <c r="C667" i="45"/>
  <c r="C674" i="45"/>
  <c r="C641" i="45"/>
  <c r="C556" i="45"/>
  <c r="C56" i="45"/>
  <c r="C214" i="45"/>
  <c r="C209" i="45"/>
  <c r="C176" i="45"/>
  <c r="C151" i="45"/>
  <c r="Y478" i="1"/>
  <c r="Z478" i="1"/>
  <c r="Y259" i="1"/>
  <c r="Z259" i="1"/>
  <c r="AK215" i="1"/>
  <c r="Z116" i="1"/>
  <c r="Y116" i="1"/>
  <c r="Z61" i="1"/>
  <c r="Y61" i="1"/>
  <c r="U499" i="1"/>
  <c r="AK499" i="1" s="1"/>
  <c r="W491" i="1"/>
  <c r="AO491" i="1" s="1"/>
  <c r="U483" i="1"/>
  <c r="AK483" i="1" s="1"/>
  <c r="W483" i="1"/>
  <c r="AO483" i="1" s="1"/>
  <c r="U475" i="1"/>
  <c r="AK475" i="1" s="1"/>
  <c r="V475" i="1"/>
  <c r="AM475" i="1" s="1"/>
  <c r="U467" i="1"/>
  <c r="AK467" i="1" s="1"/>
  <c r="V467" i="1"/>
  <c r="W459" i="1"/>
  <c r="AO459" i="1" s="1"/>
  <c r="U459" i="1"/>
  <c r="AK459" i="1" s="1"/>
  <c r="V459" i="1"/>
  <c r="AM459" i="1" s="1"/>
  <c r="V451" i="1"/>
  <c r="AM451" i="1" s="1"/>
  <c r="U451" i="1"/>
  <c r="AK451" i="1" s="1"/>
  <c r="W443" i="1"/>
  <c r="AO443" i="1" s="1"/>
  <c r="U443" i="1"/>
  <c r="AK443" i="1" s="1"/>
  <c r="W427" i="1"/>
  <c r="AO427" i="1" s="1"/>
  <c r="U427" i="1"/>
  <c r="AK427" i="1" s="1"/>
  <c r="V427" i="1"/>
  <c r="AM427" i="1" s="1"/>
  <c r="V419" i="1"/>
  <c r="AM419" i="1" s="1"/>
  <c r="U411" i="1"/>
  <c r="AK411" i="1" s="1"/>
  <c r="V411" i="1"/>
  <c r="V403" i="1"/>
  <c r="AM403" i="1" s="1"/>
  <c r="V395" i="1"/>
  <c r="AM395" i="1" s="1"/>
  <c r="V387" i="1"/>
  <c r="V363" i="1"/>
  <c r="AM363" i="1" s="1"/>
  <c r="W355" i="1"/>
  <c r="AO355" i="1" s="1"/>
  <c r="U355" i="1"/>
  <c r="AK355" i="1" s="1"/>
  <c r="W347" i="1"/>
  <c r="AO347" i="1" s="1"/>
  <c r="U347" i="1"/>
  <c r="AK347" i="1" s="1"/>
  <c r="V347" i="1"/>
  <c r="AM347" i="1" s="1"/>
  <c r="U331" i="1"/>
  <c r="AK331" i="1" s="1"/>
  <c r="W331" i="1"/>
  <c r="AO331" i="1" s="1"/>
  <c r="U323" i="1"/>
  <c r="AK323" i="1" s="1"/>
  <c r="V323" i="1"/>
  <c r="AM323" i="1" s="1"/>
  <c r="U315" i="1"/>
  <c r="AK315" i="1" s="1"/>
  <c r="U291" i="1"/>
  <c r="AK291" i="1" s="1"/>
  <c r="W291" i="1"/>
  <c r="AO291" i="1" s="1"/>
  <c r="W267" i="1"/>
  <c r="AO267" i="1" s="1"/>
  <c r="V243" i="1"/>
  <c r="AM243" i="1" s="1"/>
  <c r="U243" i="1"/>
  <c r="AK243" i="1" s="1"/>
  <c r="W227" i="1"/>
  <c r="AO227" i="1" s="1"/>
  <c r="V227" i="1"/>
  <c r="AM227" i="1" s="1"/>
  <c r="V211" i="1"/>
  <c r="AM211" i="1" s="1"/>
  <c r="U211" i="1"/>
  <c r="AK211" i="1" s="1"/>
  <c r="U71" i="1"/>
  <c r="AK71" i="1" s="1"/>
  <c r="W151" i="1"/>
  <c r="AO151" i="1" s="1"/>
  <c r="W211" i="1"/>
  <c r="AO211" i="1" s="1"/>
  <c r="V295" i="1"/>
  <c r="W335" i="1"/>
  <c r="AO335" i="1" s="1"/>
  <c r="W379" i="1"/>
  <c r="AO379" i="1" s="1"/>
  <c r="W423" i="1"/>
  <c r="AO423" i="1" s="1"/>
  <c r="C663" i="45"/>
  <c r="C630" i="45"/>
  <c r="C593" i="45"/>
  <c r="C50" i="45"/>
  <c r="C95" i="45"/>
  <c r="C210" i="45"/>
  <c r="C181" i="45"/>
  <c r="C172" i="45"/>
  <c r="C119" i="45"/>
  <c r="C739" i="45"/>
  <c r="C742" i="45"/>
  <c r="C753" i="45"/>
  <c r="C760" i="45"/>
  <c r="C655" i="45"/>
  <c r="C626" i="45"/>
  <c r="C589" i="45"/>
  <c r="C46" i="45"/>
  <c r="C87" i="45"/>
  <c r="C170" i="45"/>
  <c r="C177" i="45"/>
  <c r="C128" i="45"/>
  <c r="C103" i="45"/>
  <c r="AM156" i="1"/>
  <c r="V128" i="1"/>
  <c r="AM128" i="1" s="1"/>
  <c r="V112" i="1"/>
  <c r="AM112" i="1" s="1"/>
  <c r="U112" i="1"/>
  <c r="AK112" i="1" s="1"/>
  <c r="W96" i="1"/>
  <c r="AO96" i="1" s="1"/>
  <c r="U96" i="1"/>
  <c r="AK96" i="1" s="1"/>
  <c r="W80" i="1"/>
  <c r="AO80" i="1" s="1"/>
  <c r="V80" i="1"/>
  <c r="AM80" i="1" s="1"/>
  <c r="V64" i="1"/>
  <c r="AM64" i="1" s="1"/>
  <c r="U64" i="1"/>
  <c r="AK64" i="1" s="1"/>
  <c r="V56" i="1"/>
  <c r="AM56" i="1" s="1"/>
  <c r="V366" i="1"/>
  <c r="AM366" i="1" s="1"/>
  <c r="W366" i="1"/>
  <c r="AO366" i="1" s="1"/>
  <c r="W350" i="1"/>
  <c r="AO350" i="1" s="1"/>
  <c r="U326" i="1"/>
  <c r="AK326" i="1" s="1"/>
  <c r="V286" i="1"/>
  <c r="AM286" i="1" s="1"/>
  <c r="U286" i="1"/>
  <c r="AK286" i="1" s="1"/>
  <c r="V254" i="1"/>
  <c r="AM254" i="1" s="1"/>
  <c r="U134" i="1"/>
  <c r="AK134" i="1" s="1"/>
  <c r="V460" i="1"/>
  <c r="AM460" i="1" s="1"/>
  <c r="U460" i="1"/>
  <c r="AK460" i="1" s="1"/>
  <c r="W388" i="1"/>
  <c r="AO388" i="1" s="1"/>
  <c r="U252" i="1"/>
  <c r="AK252" i="1" s="1"/>
  <c r="V212" i="1"/>
  <c r="AM212" i="1" s="1"/>
  <c r="U156" i="1"/>
  <c r="AK156" i="1" s="1"/>
  <c r="U92" i="1"/>
  <c r="AK92" i="1" s="1"/>
  <c r="W92" i="1"/>
  <c r="AO92" i="1" s="1"/>
  <c r="Z105" i="27"/>
  <c r="AA133" i="27"/>
  <c r="Z181" i="27"/>
  <c r="AA235" i="27"/>
  <c r="Z312" i="27"/>
  <c r="AA71" i="27"/>
  <c r="AA83" i="27"/>
  <c r="AA111" i="27"/>
  <c r="AA145" i="27"/>
  <c r="AA195" i="27"/>
  <c r="AA247" i="27"/>
  <c r="AA86" i="27"/>
  <c r="AA87" i="27"/>
  <c r="Z93" i="27"/>
  <c r="Z117" i="27"/>
  <c r="Z153" i="27"/>
  <c r="Z205" i="27"/>
  <c r="Z279" i="27"/>
  <c r="Z96" i="27"/>
  <c r="AA352" i="27"/>
  <c r="Z140" i="27"/>
  <c r="Z99" i="27"/>
  <c r="Z123" i="27"/>
  <c r="AA161" i="27"/>
  <c r="Z221" i="27"/>
  <c r="Z185" i="27"/>
  <c r="Z281" i="27"/>
  <c r="Z317" i="27"/>
  <c r="AA242" i="27"/>
  <c r="C623" i="45"/>
  <c r="C654" i="45"/>
  <c r="C590" i="45"/>
  <c r="C621" i="45"/>
  <c r="C644" i="45"/>
  <c r="C588" i="45"/>
  <c r="C14" i="45"/>
  <c r="C80" i="45"/>
  <c r="C67" i="45"/>
  <c r="C555" i="45"/>
  <c r="C536" i="45"/>
  <c r="C437" i="45"/>
  <c r="C747" i="45"/>
  <c r="C707" i="45"/>
  <c r="C754" i="45"/>
  <c r="C710" i="45"/>
  <c r="C765" i="45"/>
  <c r="C721" i="45"/>
  <c r="C768" i="45"/>
  <c r="C728" i="45"/>
  <c r="C671" i="45"/>
  <c r="C619" i="45"/>
  <c r="C567" i="45"/>
  <c r="C638" i="45"/>
  <c r="C582" i="45"/>
  <c r="C669" i="45"/>
  <c r="C605" i="45"/>
  <c r="C692" i="45"/>
  <c r="C636" i="45"/>
  <c r="C572" i="45"/>
  <c r="C62" i="45"/>
  <c r="C10" i="45"/>
  <c r="C37" i="45"/>
  <c r="C72" i="45"/>
  <c r="C20" i="45"/>
  <c r="C51" i="45"/>
  <c r="C527" i="45"/>
  <c r="C474" i="45"/>
  <c r="C508" i="45"/>
  <c r="C198" i="45"/>
  <c r="C221" i="45"/>
  <c r="C224" i="45"/>
  <c r="C108" i="45"/>
  <c r="C115" i="45"/>
  <c r="Z475" i="1"/>
  <c r="Y276" i="1"/>
  <c r="Z276" i="1"/>
  <c r="Y167" i="1"/>
  <c r="Z167" i="1"/>
  <c r="C665" i="45"/>
  <c r="C601" i="45"/>
  <c r="C684" i="45"/>
  <c r="C632" i="45"/>
  <c r="C568" i="45"/>
  <c r="C58" i="45"/>
  <c r="C93" i="45"/>
  <c r="C29" i="45"/>
  <c r="C68" i="45"/>
  <c r="C16" i="45"/>
  <c r="C47" i="45"/>
  <c r="C523" i="45"/>
  <c r="C553" i="45"/>
  <c r="C504" i="45"/>
  <c r="Y436" i="1"/>
  <c r="Z436" i="1"/>
  <c r="Y428" i="1"/>
  <c r="Z428" i="1"/>
  <c r="Z10" i="1"/>
  <c r="Y10" i="1"/>
  <c r="Z7" i="1"/>
  <c r="Y7" i="1"/>
  <c r="Z321" i="1"/>
  <c r="Y321" i="1"/>
  <c r="Z262" i="1"/>
  <c r="Y262" i="1"/>
  <c r="Y385" i="1"/>
  <c r="Z385" i="1"/>
  <c r="Y367" i="1"/>
  <c r="Z367" i="1"/>
  <c r="Z333" i="1"/>
  <c r="Y333" i="1"/>
  <c r="Z305" i="1"/>
  <c r="Y305" i="1"/>
  <c r="Y249" i="1"/>
  <c r="Z249" i="1"/>
  <c r="C771" i="45"/>
  <c r="C774" i="45"/>
  <c r="C741" i="45"/>
  <c r="C748" i="45"/>
  <c r="C651" i="45"/>
  <c r="C614" i="45"/>
  <c r="C585" i="45"/>
  <c r="C604" i="45"/>
  <c r="C69" i="45"/>
  <c r="C40" i="45"/>
  <c r="C31" i="45"/>
  <c r="C467" i="45"/>
  <c r="Y458" i="1"/>
  <c r="Z458" i="1"/>
  <c r="Z343" i="1"/>
  <c r="Y343" i="1"/>
  <c r="Z181" i="1"/>
  <c r="Y181" i="1"/>
  <c r="AD14" i="37"/>
  <c r="C491" i="45"/>
  <c r="C521" i="45"/>
  <c r="C476" i="45"/>
  <c r="C727" i="45"/>
  <c r="C734" i="45"/>
  <c r="C785" i="45"/>
  <c r="C701" i="45"/>
  <c r="C704" i="45"/>
  <c r="C587" i="45"/>
  <c r="C670" i="45"/>
  <c r="C689" i="45"/>
  <c r="C637" i="45"/>
  <c r="C660" i="45"/>
  <c r="C94" i="45"/>
  <c r="C30" i="45"/>
  <c r="C13" i="45"/>
  <c r="C83" i="45"/>
  <c r="C542" i="45"/>
  <c r="C493" i="45"/>
  <c r="AD13" i="37"/>
  <c r="AC30" i="37"/>
  <c r="C416" i="45"/>
  <c r="C763" i="45"/>
  <c r="C723" i="45"/>
  <c r="C770" i="45"/>
  <c r="C726" i="45"/>
  <c r="C781" i="45"/>
  <c r="C737" i="45"/>
  <c r="C784" i="45"/>
  <c r="C744" i="45"/>
  <c r="C700" i="45"/>
  <c r="C647" i="45"/>
  <c r="C583" i="45"/>
  <c r="C662" i="45"/>
  <c r="C610" i="45"/>
  <c r="C685" i="45"/>
  <c r="C633" i="45"/>
  <c r="C577" i="45"/>
  <c r="C652" i="45"/>
  <c r="C600" i="45"/>
  <c r="C90" i="45"/>
  <c r="C26" i="45"/>
  <c r="C61" i="45"/>
  <c r="C9" i="45"/>
  <c r="C36" i="45"/>
  <c r="C79" i="45"/>
  <c r="C23" i="45"/>
  <c r="C538" i="45"/>
  <c r="C489" i="45"/>
  <c r="C470" i="45"/>
  <c r="C122" i="45"/>
  <c r="C133" i="45"/>
  <c r="C156" i="45"/>
  <c r="C163" i="45"/>
  <c r="AD31" i="37"/>
  <c r="V20" i="50"/>
  <c r="C427" i="45"/>
  <c r="C759" i="45"/>
  <c r="C715" i="45"/>
  <c r="C766" i="45"/>
  <c r="C722" i="45"/>
  <c r="C773" i="45"/>
  <c r="C733" i="45"/>
  <c r="C780" i="45"/>
  <c r="C736" i="45"/>
  <c r="C696" i="45"/>
  <c r="C631" i="45"/>
  <c r="C575" i="45"/>
  <c r="C658" i="45"/>
  <c r="C594" i="45"/>
  <c r="C681" i="45"/>
  <c r="C625" i="45"/>
  <c r="C561" i="45"/>
  <c r="C648" i="45"/>
  <c r="C596" i="45"/>
  <c r="C74" i="45"/>
  <c r="C18" i="45"/>
  <c r="C57" i="45"/>
  <c r="C84" i="45"/>
  <c r="C32" i="45"/>
  <c r="C71" i="45"/>
  <c r="C7" i="45"/>
  <c r="C510" i="45"/>
  <c r="C540" i="45"/>
  <c r="Z489" i="1"/>
  <c r="Y489" i="1"/>
  <c r="Y460" i="1"/>
  <c r="Z460" i="1"/>
  <c r="Z405" i="1"/>
  <c r="Y405" i="1"/>
  <c r="Y374" i="1"/>
  <c r="Z374" i="1"/>
  <c r="Y358" i="1"/>
  <c r="Z358" i="1"/>
  <c r="Z317" i="1"/>
  <c r="Y317" i="1"/>
  <c r="Z248" i="1"/>
  <c r="Y248" i="1"/>
  <c r="Y225" i="1"/>
  <c r="Z225" i="1"/>
  <c r="Y201" i="1"/>
  <c r="Z201" i="1"/>
  <c r="C687" i="45"/>
  <c r="C571" i="45"/>
  <c r="C673" i="45"/>
  <c r="C557" i="45"/>
  <c r="C66" i="45"/>
  <c r="C53" i="45"/>
  <c r="C24" i="45"/>
  <c r="C506" i="45"/>
  <c r="Y394" i="1"/>
  <c r="Z394" i="1"/>
  <c r="Y379" i="1"/>
  <c r="Z379" i="1"/>
  <c r="Z314" i="1"/>
  <c r="Y314" i="1"/>
  <c r="W121" i="1"/>
  <c r="AO121" i="1" s="1"/>
  <c r="Z118" i="1"/>
  <c r="U183" i="1"/>
  <c r="AK183" i="1" s="1"/>
  <c r="V183" i="1"/>
  <c r="AM183" i="1" s="1"/>
  <c r="W167" i="1"/>
  <c r="AO167" i="1" s="1"/>
  <c r="V167" i="1"/>
  <c r="AM167" i="1" s="1"/>
  <c r="U159" i="1"/>
  <c r="V159" i="1"/>
  <c r="AM159" i="1" s="1"/>
  <c r="U143" i="1"/>
  <c r="AK143" i="1" s="1"/>
  <c r="V111" i="1"/>
  <c r="AM111" i="1" s="1"/>
  <c r="U95" i="1"/>
  <c r="AK95" i="1" s="1"/>
  <c r="U494" i="1"/>
  <c r="AK494" i="1" s="1"/>
  <c r="V494" i="1"/>
  <c r="AM494" i="1" s="1"/>
  <c r="V486" i="1"/>
  <c r="AM486" i="1" s="1"/>
  <c r="U486" i="1"/>
  <c r="AK486" i="1" s="1"/>
  <c r="U462" i="1"/>
  <c r="AK462" i="1" s="1"/>
  <c r="V462" i="1"/>
  <c r="AM462" i="1" s="1"/>
  <c r="V446" i="1"/>
  <c r="AM446" i="1" s="1"/>
  <c r="W438" i="1"/>
  <c r="AO438" i="1" s="1"/>
  <c r="U438" i="1"/>
  <c r="AK438" i="1" s="1"/>
  <c r="W406" i="1"/>
  <c r="AO406" i="1" s="1"/>
  <c r="U406" i="1"/>
  <c r="AK406" i="1" s="1"/>
  <c r="W390" i="1"/>
  <c r="AO390" i="1" s="1"/>
  <c r="V382" i="1"/>
  <c r="AM382" i="1" s="1"/>
  <c r="W382" i="1"/>
  <c r="AO382" i="1" s="1"/>
  <c r="W342" i="1"/>
  <c r="AO342" i="1" s="1"/>
  <c r="U342" i="1"/>
  <c r="AK342" i="1" s="1"/>
  <c r="U318" i="1"/>
  <c r="AK318" i="1" s="1"/>
  <c r="U310" i="1"/>
  <c r="AK310" i="1" s="1"/>
  <c r="W310" i="1"/>
  <c r="AO310" i="1" s="1"/>
  <c r="V310" i="1"/>
  <c r="AM310" i="1" s="1"/>
  <c r="W246" i="1"/>
  <c r="AO246" i="1" s="1"/>
  <c r="V246" i="1"/>
  <c r="AM246" i="1" s="1"/>
  <c r="V230" i="1"/>
  <c r="AM230" i="1" s="1"/>
  <c r="W230" i="1"/>
  <c r="AO230" i="1" s="1"/>
  <c r="V222" i="1"/>
  <c r="AM222" i="1" s="1"/>
  <c r="W222" i="1"/>
  <c r="AO222" i="1" s="1"/>
  <c r="W198" i="1"/>
  <c r="AO198" i="1" s="1"/>
  <c r="U198" i="1"/>
  <c r="AK198" i="1" s="1"/>
  <c r="V197" i="1"/>
  <c r="AM197" i="1" s="1"/>
  <c r="W181" i="1"/>
  <c r="AO181" i="1" s="1"/>
  <c r="V173" i="1"/>
  <c r="AM173" i="1" s="1"/>
  <c r="V149" i="1"/>
  <c r="AM149" i="1" s="1"/>
  <c r="V133" i="1"/>
  <c r="AM133" i="1" s="1"/>
  <c r="U133" i="1"/>
  <c r="AK133" i="1" s="1"/>
  <c r="V117" i="1"/>
  <c r="AM117" i="1" s="1"/>
  <c r="V101" i="1"/>
  <c r="AM101" i="1" s="1"/>
  <c r="U101" i="1"/>
  <c r="AK101" i="1" s="1"/>
  <c r="U85" i="1"/>
  <c r="AK85" i="1" s="1"/>
  <c r="W77" i="1"/>
  <c r="AO77" i="1" s="1"/>
  <c r="V53" i="1"/>
  <c r="AM53" i="1" s="1"/>
  <c r="V500" i="1"/>
  <c r="AM500" i="1" s="1"/>
  <c r="U468" i="1"/>
  <c r="AK468" i="1" s="1"/>
  <c r="W428" i="1"/>
  <c r="AO428" i="1" s="1"/>
  <c r="V428" i="1"/>
  <c r="AM428" i="1" s="1"/>
  <c r="U412" i="1"/>
  <c r="AK412" i="1" s="1"/>
  <c r="W412" i="1"/>
  <c r="AO412" i="1" s="1"/>
  <c r="V396" i="1"/>
  <c r="AM396" i="1" s="1"/>
  <c r="V364" i="1"/>
  <c r="AM364" i="1" s="1"/>
  <c r="W364" i="1"/>
  <c r="AO364" i="1" s="1"/>
  <c r="W348" i="1"/>
  <c r="AO348" i="1" s="1"/>
  <c r="V332" i="1"/>
  <c r="AM332" i="1" s="1"/>
  <c r="W292" i="1"/>
  <c r="AO292" i="1" s="1"/>
  <c r="U276" i="1"/>
  <c r="AK276" i="1" s="1"/>
  <c r="W276" i="1"/>
  <c r="AO276" i="1" s="1"/>
  <c r="V260" i="1"/>
  <c r="AM260" i="1" s="1"/>
  <c r="V228" i="1"/>
  <c r="AM228" i="1" s="1"/>
  <c r="U228" i="1"/>
  <c r="AK228" i="1" s="1"/>
  <c r="U220" i="1"/>
  <c r="AK220" i="1" s="1"/>
  <c r="W220" i="1"/>
  <c r="AO220" i="1" s="1"/>
  <c r="V204" i="1"/>
  <c r="AM204" i="1" s="1"/>
  <c r="W204" i="1"/>
  <c r="AO204" i="1" s="1"/>
  <c r="Z104" i="27"/>
  <c r="AA151" i="27"/>
  <c r="AA203" i="27"/>
  <c r="Z267" i="27"/>
  <c r="AA198" i="27"/>
  <c r="Z254" i="27"/>
  <c r="Z106" i="27"/>
  <c r="Z202" i="27"/>
  <c r="AA70" i="27"/>
  <c r="Z92" i="27"/>
  <c r="AA108" i="27"/>
  <c r="AA60" i="27"/>
  <c r="AA95" i="27"/>
  <c r="Z107" i="27"/>
  <c r="AA119" i="27"/>
  <c r="AA155" i="27"/>
  <c r="AA211" i="27"/>
  <c r="Z237" i="27"/>
  <c r="Z299" i="27"/>
  <c r="AA206" i="27"/>
  <c r="AA344" i="27"/>
  <c r="AA77" i="27"/>
  <c r="AA36" i="27"/>
  <c r="AA78" i="27"/>
  <c r="AA94" i="27"/>
  <c r="AA210" i="27"/>
  <c r="AA316" i="27"/>
  <c r="AA82" i="27"/>
  <c r="Z128" i="27"/>
  <c r="AA141" i="27"/>
  <c r="AA159" i="27"/>
  <c r="Z193" i="27"/>
  <c r="AA217" i="27"/>
  <c r="Z243" i="27"/>
  <c r="Z234" i="27"/>
  <c r="Z306" i="27"/>
  <c r="Z170" i="27"/>
  <c r="AA90" i="27"/>
  <c r="Z98" i="27"/>
  <c r="Z150" i="27"/>
  <c r="AA113" i="27"/>
  <c r="AA127" i="27"/>
  <c r="AA165" i="27"/>
  <c r="Z197" i="27"/>
  <c r="AA223" i="27"/>
  <c r="AA249" i="27"/>
  <c r="Z190" i="27"/>
  <c r="AA250" i="27"/>
  <c r="AA16" i="27"/>
  <c r="Z102" i="27"/>
  <c r="Z154" i="27"/>
  <c r="Z196" i="27"/>
  <c r="V70" i="50"/>
  <c r="W70" i="50"/>
  <c r="Y322" i="1"/>
  <c r="Z322" i="1"/>
  <c r="V361" i="1"/>
  <c r="AM361" i="1" s="1"/>
  <c r="U361" i="1"/>
  <c r="AK361" i="1" s="1"/>
  <c r="V74" i="1"/>
  <c r="AM74" i="1" s="1"/>
  <c r="W74" i="1"/>
  <c r="AO74" i="1" s="1"/>
  <c r="U74" i="1"/>
  <c r="AK74" i="1" s="1"/>
  <c r="W39" i="50"/>
  <c r="W52" i="50"/>
  <c r="W103" i="50"/>
  <c r="W121" i="50"/>
  <c r="W76" i="50"/>
  <c r="V136" i="50"/>
  <c r="V303" i="50"/>
  <c r="Z135" i="1"/>
  <c r="Y255" i="1"/>
  <c r="Y327" i="1"/>
  <c r="Z230" i="1"/>
  <c r="Y222" i="1"/>
  <c r="Y442" i="1"/>
  <c r="W97" i="50"/>
  <c r="Z451" i="1"/>
  <c r="Y451" i="1"/>
  <c r="Y438" i="1"/>
  <c r="Z438" i="1"/>
  <c r="V134" i="50"/>
  <c r="W134" i="50"/>
  <c r="W162" i="1"/>
  <c r="AO162" i="1" s="1"/>
  <c r="U162" i="1"/>
  <c r="AK162" i="1" s="1"/>
  <c r="U114" i="1"/>
  <c r="AK114" i="1" s="1"/>
  <c r="V114" i="1"/>
  <c r="AM114" i="1" s="1"/>
  <c r="U58" i="1"/>
  <c r="AK58" i="1" s="1"/>
  <c r="V58" i="1"/>
  <c r="AM58" i="1" s="1"/>
  <c r="W40" i="50"/>
  <c r="W499" i="50"/>
  <c r="Z253" i="1"/>
  <c r="W81" i="50"/>
  <c r="W86" i="50"/>
  <c r="V123" i="50"/>
  <c r="W123" i="50"/>
  <c r="V80" i="50"/>
  <c r="W80" i="50"/>
  <c r="V65" i="50"/>
  <c r="W65" i="50"/>
  <c r="V61" i="50"/>
  <c r="W61" i="50"/>
  <c r="V217" i="1"/>
  <c r="AM217" i="1" s="1"/>
  <c r="U217" i="1"/>
  <c r="AK217" i="1" s="1"/>
  <c r="V186" i="1"/>
  <c r="AM186" i="1" s="1"/>
  <c r="W186" i="1"/>
  <c r="AO186" i="1" s="1"/>
  <c r="V146" i="1"/>
  <c r="AM146" i="1" s="1"/>
  <c r="V106" i="1"/>
  <c r="AM106" i="1" s="1"/>
  <c r="W106" i="1"/>
  <c r="AO106" i="1" s="1"/>
  <c r="U106" i="1"/>
  <c r="AK106" i="1" s="1"/>
  <c r="V66" i="1"/>
  <c r="AM66" i="1" s="1"/>
  <c r="U66" i="1"/>
  <c r="AK66" i="1" s="1"/>
  <c r="W66" i="1"/>
  <c r="AO66" i="1" s="1"/>
  <c r="Z373" i="1"/>
  <c r="AD48" i="37"/>
  <c r="W47" i="50"/>
  <c r="V68" i="50"/>
  <c r="W78" i="50"/>
  <c r="W44" i="50"/>
  <c r="W111" i="50"/>
  <c r="W125" i="50"/>
  <c r="W117" i="50"/>
  <c r="V96" i="50"/>
  <c r="Z263" i="1"/>
  <c r="Y291" i="1"/>
  <c r="Y74" i="1"/>
  <c r="V119" i="50"/>
  <c r="V130" i="50"/>
  <c r="Y308" i="1"/>
  <c r="Z308" i="1"/>
  <c r="U337" i="1"/>
  <c r="AK337" i="1" s="1"/>
  <c r="W114" i="50"/>
  <c r="V114" i="50"/>
  <c r="U369" i="1"/>
  <c r="AK369" i="1" s="1"/>
  <c r="V82" i="1"/>
  <c r="AM82" i="1" s="1"/>
  <c r="U82" i="1"/>
  <c r="AK82" i="1" s="1"/>
  <c r="W82" i="1"/>
  <c r="AO82" i="1" s="1"/>
  <c r="V50" i="1"/>
  <c r="AM50" i="1" s="1"/>
  <c r="U50" i="1"/>
  <c r="AK50" i="1" s="1"/>
  <c r="W50" i="1"/>
  <c r="AO50" i="1" s="1"/>
  <c r="W152" i="50"/>
  <c r="W51" i="50"/>
  <c r="V79" i="50"/>
  <c r="W74" i="50"/>
  <c r="V118" i="50"/>
  <c r="V315" i="50"/>
  <c r="W66" i="50"/>
  <c r="Z482" i="1"/>
  <c r="Y491" i="1"/>
  <c r="Z491" i="1"/>
  <c r="Y338" i="1"/>
  <c r="Z338" i="1"/>
  <c r="Z331" i="1"/>
  <c r="Y331" i="1"/>
  <c r="Y318" i="1"/>
  <c r="Z318" i="1"/>
  <c r="Y234" i="1"/>
  <c r="Z234" i="1"/>
  <c r="Y226" i="1"/>
  <c r="Z226" i="1"/>
  <c r="U186" i="1"/>
  <c r="AK186" i="1" s="1"/>
  <c r="W71" i="50"/>
  <c r="V71" i="50"/>
  <c r="V38" i="50"/>
  <c r="W38" i="50"/>
  <c r="Y271" i="1"/>
  <c r="Z271" i="1"/>
  <c r="U170" i="1"/>
  <c r="AK170" i="1" s="1"/>
  <c r="V170" i="1"/>
  <c r="AM170" i="1" s="1"/>
  <c r="W170" i="1"/>
  <c r="AO170" i="1" s="1"/>
  <c r="V72" i="50"/>
  <c r="Y404" i="1"/>
  <c r="W55" i="50"/>
  <c r="W82" i="50"/>
  <c r="V87" i="50"/>
  <c r="W56" i="50"/>
  <c r="W88" i="50"/>
  <c r="V133" i="50"/>
  <c r="W299" i="50"/>
  <c r="Y92" i="1"/>
  <c r="Z360" i="1"/>
  <c r="W89" i="50"/>
  <c r="V50" i="50"/>
  <c r="Z447" i="1"/>
  <c r="Y447" i="1"/>
  <c r="V233" i="1"/>
  <c r="AM233" i="1" s="1"/>
  <c r="W58" i="1"/>
  <c r="AO58" i="1" s="1"/>
  <c r="W114" i="1"/>
  <c r="AO114" i="1" s="1"/>
  <c r="W83" i="50"/>
  <c r="V83" i="50"/>
  <c r="U225" i="1"/>
  <c r="AK225" i="1" s="1"/>
  <c r="V225" i="1"/>
  <c r="AM225" i="1" s="1"/>
  <c r="W225" i="1"/>
  <c r="AO225" i="1" s="1"/>
  <c r="W194" i="1"/>
  <c r="AO194" i="1" s="1"/>
  <c r="V194" i="1"/>
  <c r="AM194" i="1" s="1"/>
  <c r="U194" i="1"/>
  <c r="AK194" i="1" s="1"/>
  <c r="U154" i="1"/>
  <c r="AK154" i="1" s="1"/>
  <c r="W154" i="1"/>
  <c r="AO154" i="1" s="1"/>
  <c r="V154" i="1"/>
  <c r="AM154" i="1" s="1"/>
  <c r="V90" i="1"/>
  <c r="AM90" i="1" s="1"/>
  <c r="W90" i="1"/>
  <c r="AO90" i="1" s="1"/>
  <c r="U90" i="1"/>
  <c r="AK90" i="1" s="1"/>
  <c r="AC34" i="37"/>
  <c r="W16" i="50"/>
  <c r="AC50" i="37"/>
  <c r="W59" i="50"/>
  <c r="W63" i="50"/>
  <c r="W92" i="50"/>
  <c r="V75" i="50"/>
  <c r="V140" i="50"/>
  <c r="V276" i="50"/>
  <c r="Y106" i="1"/>
  <c r="Y499" i="1"/>
  <c r="Y425" i="1"/>
  <c r="Z347" i="1"/>
  <c r="Y473" i="1"/>
  <c r="W122" i="50"/>
  <c r="Y154" i="1"/>
  <c r="V77" i="50"/>
  <c r="Y292" i="1"/>
  <c r="Z292" i="1"/>
  <c r="Y65" i="1"/>
  <c r="Z65" i="1"/>
  <c r="Y396" i="1"/>
  <c r="Z396" i="1"/>
  <c r="V313" i="1"/>
  <c r="AM313" i="1" s="1"/>
  <c r="V209" i="1"/>
  <c r="AM209" i="1" s="1"/>
  <c r="W209" i="1"/>
  <c r="AO209" i="1" s="1"/>
  <c r="U209" i="1"/>
  <c r="AK209" i="1" s="1"/>
  <c r="V178" i="1"/>
  <c r="AM178" i="1" s="1"/>
  <c r="U178" i="1"/>
  <c r="AK178" i="1" s="1"/>
  <c r="W138" i="1"/>
  <c r="AO138" i="1" s="1"/>
  <c r="V138" i="1"/>
  <c r="AM138" i="1" s="1"/>
  <c r="U138" i="1"/>
  <c r="AK138" i="1" s="1"/>
  <c r="U98" i="1"/>
  <c r="AK98" i="1" s="1"/>
  <c r="V98" i="1"/>
  <c r="AM98" i="1" s="1"/>
  <c r="W98" i="1"/>
  <c r="AO98" i="1" s="1"/>
  <c r="V42" i="1"/>
  <c r="AM42" i="1" s="1"/>
  <c r="W42" i="1"/>
  <c r="AO42" i="1" s="1"/>
  <c r="W43" i="50"/>
  <c r="V108" i="50"/>
  <c r="Z383" i="1"/>
  <c r="AD43" i="37"/>
  <c r="V93" i="50"/>
  <c r="V192" i="50"/>
  <c r="Y368" i="1"/>
  <c r="V41" i="50"/>
  <c r="Y464" i="1"/>
  <c r="Z464" i="1"/>
  <c r="Y481" i="1"/>
  <c r="AM92" i="1"/>
  <c r="W166" i="1"/>
  <c r="AO166" i="1" s="1"/>
  <c r="W158" i="1"/>
  <c r="AO158" i="1" s="1"/>
  <c r="U387" i="1"/>
  <c r="AK387" i="1" s="1"/>
  <c r="U403" i="1"/>
  <c r="AK403" i="1" s="1"/>
  <c r="U419" i="1"/>
  <c r="AK419" i="1" s="1"/>
  <c r="V174" i="1"/>
  <c r="AM174" i="1" s="1"/>
  <c r="V150" i="1"/>
  <c r="AM150" i="1" s="1"/>
  <c r="W150" i="1"/>
  <c r="AO150" i="1" s="1"/>
  <c r="U118" i="1"/>
  <c r="AK118" i="1" s="1"/>
  <c r="V118" i="1"/>
  <c r="AM118" i="1" s="1"/>
  <c r="V102" i="1"/>
  <c r="AM102" i="1" s="1"/>
  <c r="W102" i="1"/>
  <c r="AO102" i="1" s="1"/>
  <c r="W78" i="1"/>
  <c r="AO78" i="1" s="1"/>
  <c r="V46" i="1"/>
  <c r="AM46" i="1" s="1"/>
  <c r="AO396" i="1"/>
  <c r="W467" i="1"/>
  <c r="AO467" i="1" s="1"/>
  <c r="U435" i="1"/>
  <c r="AK435" i="1" s="1"/>
  <c r="V371" i="1"/>
  <c r="AM371" i="1" s="1"/>
  <c r="V339" i="1"/>
  <c r="AM339" i="1" s="1"/>
  <c r="U307" i="1"/>
  <c r="AK307" i="1" s="1"/>
  <c r="U275" i="1"/>
  <c r="AK275" i="1" s="1"/>
  <c r="V275" i="1"/>
  <c r="AM275" i="1" s="1"/>
  <c r="W259" i="1"/>
  <c r="AO259" i="1" s="1"/>
  <c r="U259" i="1"/>
  <c r="AK259" i="1" s="1"/>
  <c r="W203" i="1"/>
  <c r="AO203" i="1" s="1"/>
  <c r="W196" i="1"/>
  <c r="AO196" i="1" s="1"/>
  <c r="U180" i="1"/>
  <c r="AK180" i="1" s="1"/>
  <c r="V172" i="1"/>
  <c r="AM172" i="1" s="1"/>
  <c r="W100" i="1"/>
  <c r="AO100" i="1" s="1"/>
  <c r="AA388" i="27"/>
  <c r="Z112" i="27"/>
  <c r="AA304" i="27"/>
  <c r="Z435" i="27"/>
  <c r="AA100" i="27"/>
  <c r="AA116" i="27"/>
  <c r="AA257" i="27"/>
  <c r="AA222" i="27"/>
  <c r="AA74" i="27"/>
  <c r="AA103" i="27"/>
  <c r="AA125" i="27"/>
  <c r="AA143" i="27"/>
  <c r="Z189" i="27"/>
  <c r="Z209" i="27"/>
  <c r="Z231" i="27"/>
  <c r="AA226" i="27"/>
  <c r="AA397" i="27"/>
  <c r="AA310" i="27"/>
  <c r="Z120" i="27"/>
  <c r="AA427" i="27"/>
  <c r="Z421" i="27"/>
  <c r="B3" i="12"/>
  <c r="B4" i="12" s="1"/>
  <c r="V9" i="50"/>
  <c r="C444" i="45"/>
  <c r="C447" i="45"/>
  <c r="C454" i="45"/>
  <c r="C374" i="45"/>
  <c r="C373" i="45"/>
  <c r="C683" i="45"/>
  <c r="C639" i="45"/>
  <c r="C599" i="45"/>
  <c r="C690" i="45"/>
  <c r="C646" i="45"/>
  <c r="C606" i="45"/>
  <c r="C562" i="45"/>
  <c r="C657" i="45"/>
  <c r="C617" i="45"/>
  <c r="C573" i="45"/>
  <c r="C668" i="45"/>
  <c r="C628" i="45"/>
  <c r="C584" i="45"/>
  <c r="C82" i="45"/>
  <c r="C42" i="45"/>
  <c r="C89" i="45"/>
  <c r="C45" i="45"/>
  <c r="C5" i="45"/>
  <c r="C52" i="45"/>
  <c r="C8" i="45"/>
  <c r="C63" i="45"/>
  <c r="C19" i="45"/>
  <c r="C535" i="45"/>
  <c r="C503" i="45"/>
  <c r="C550" i="45"/>
  <c r="C518" i="45"/>
  <c r="C486" i="45"/>
  <c r="C533" i="45"/>
  <c r="C501" i="45"/>
  <c r="C548" i="45"/>
  <c r="C516" i="45"/>
  <c r="C484" i="45"/>
  <c r="C475" i="45"/>
  <c r="C226" i="45"/>
  <c r="C182" i="45"/>
  <c r="C138" i="45"/>
  <c r="C98" i="45"/>
  <c r="C193" i="45"/>
  <c r="C145" i="45"/>
  <c r="C97" i="45"/>
  <c r="C188" i="45"/>
  <c r="C140" i="45"/>
  <c r="C231" i="45"/>
  <c r="C183" i="45"/>
  <c r="C135" i="45"/>
  <c r="C422" i="45"/>
  <c r="AC40" i="37"/>
  <c r="C428" i="45"/>
  <c r="C443" i="45"/>
  <c r="C442" i="45"/>
  <c r="C449" i="45"/>
  <c r="C679" i="45"/>
  <c r="C635" i="45"/>
  <c r="C591" i="45"/>
  <c r="C686" i="45"/>
  <c r="C642" i="45"/>
  <c r="C598" i="45"/>
  <c r="C558" i="45"/>
  <c r="C653" i="45"/>
  <c r="C609" i="45"/>
  <c r="C569" i="45"/>
  <c r="C664" i="45"/>
  <c r="C620" i="45"/>
  <c r="C78" i="45"/>
  <c r="C34" i="45"/>
  <c r="C85" i="45"/>
  <c r="C41" i="45"/>
  <c r="C88" i="45"/>
  <c r="C48" i="45"/>
  <c r="C4" i="45"/>
  <c r="C55" i="45"/>
  <c r="C15" i="45"/>
  <c r="C531" i="45"/>
  <c r="C499" i="45"/>
  <c r="C546" i="45"/>
  <c r="C514" i="45"/>
  <c r="C482" i="45"/>
  <c r="C529" i="45"/>
  <c r="C497" i="45"/>
  <c r="C544" i="45"/>
  <c r="C512" i="45"/>
  <c r="C478" i="45"/>
  <c r="C471" i="45"/>
  <c r="C218" i="45"/>
  <c r="C178" i="45"/>
  <c r="C134" i="45"/>
  <c r="C229" i="45"/>
  <c r="C189" i="45"/>
  <c r="C141" i="45"/>
  <c r="C232" i="45"/>
  <c r="C184" i="45"/>
  <c r="C136" i="45"/>
  <c r="C227" i="45"/>
  <c r="C179" i="45"/>
  <c r="C123" i="45"/>
  <c r="C433" i="45"/>
  <c r="C412" i="45"/>
  <c r="C396" i="45"/>
  <c r="C411" i="45"/>
  <c r="C410" i="45"/>
  <c r="C417" i="45"/>
  <c r="C551" i="45"/>
  <c r="C519" i="45"/>
  <c r="C487" i="45"/>
  <c r="C534" i="45"/>
  <c r="C502" i="45"/>
  <c r="C549" i="45"/>
  <c r="C517" i="45"/>
  <c r="C485" i="45"/>
  <c r="C532" i="45"/>
  <c r="C500" i="45"/>
  <c r="C472" i="45"/>
  <c r="C466" i="45"/>
  <c r="C202" i="45"/>
  <c r="C162" i="45"/>
  <c r="C118" i="45"/>
  <c r="C213" i="45"/>
  <c r="C173" i="45"/>
  <c r="C125" i="45"/>
  <c r="C216" i="45"/>
  <c r="C168" i="45"/>
  <c r="C112" i="45"/>
  <c r="C203" i="45"/>
  <c r="C155" i="45"/>
  <c r="C576" i="45"/>
  <c r="C384" i="45"/>
  <c r="C395" i="45"/>
  <c r="C406" i="45"/>
  <c r="C405" i="45"/>
  <c r="C547" i="45"/>
  <c r="C515" i="45"/>
  <c r="C483" i="45"/>
  <c r="C530" i="45"/>
  <c r="C498" i="45"/>
  <c r="C545" i="45"/>
  <c r="C513" i="45"/>
  <c r="C481" i="45"/>
  <c r="C528" i="45"/>
  <c r="C496" i="45"/>
  <c r="C468" i="45"/>
  <c r="C469" i="45"/>
  <c r="C127" i="45"/>
  <c r="C131" i="45"/>
  <c r="C171" i="45"/>
  <c r="C215" i="45"/>
  <c r="C120" i="45"/>
  <c r="C160" i="45"/>
  <c r="C204" i="45"/>
  <c r="C109" i="45"/>
  <c r="C149" i="45"/>
  <c r="C460" i="45"/>
  <c r="C380" i="45"/>
  <c r="C383" i="45"/>
  <c r="C390" i="45"/>
  <c r="C401" i="45"/>
  <c r="C543" i="45"/>
  <c r="C511" i="45"/>
  <c r="C477" i="45"/>
  <c r="C526" i="45"/>
  <c r="C494" i="45"/>
  <c r="C541" i="45"/>
  <c r="C509" i="45"/>
  <c r="C473" i="45"/>
  <c r="C524" i="45"/>
  <c r="C492" i="45"/>
  <c r="C464" i="45"/>
  <c r="C465" i="45"/>
  <c r="C194" i="45"/>
  <c r="C150" i="45"/>
  <c r="C106" i="45"/>
  <c r="C205" i="45"/>
  <c r="C161" i="45"/>
  <c r="C113" i="45"/>
  <c r="C200" i="45"/>
  <c r="C152" i="45"/>
  <c r="C104" i="45"/>
  <c r="C195" i="45"/>
  <c r="C147" i="45"/>
  <c r="C99" i="45"/>
  <c r="C415" i="45"/>
  <c r="C448" i="45"/>
  <c r="C459" i="45"/>
  <c r="C379" i="45"/>
  <c r="C378" i="45"/>
  <c r="C385" i="45"/>
  <c r="C539" i="45"/>
  <c r="C507" i="45"/>
  <c r="C554" i="45"/>
  <c r="C522" i="45"/>
  <c r="C490" i="45"/>
  <c r="C537" i="45"/>
  <c r="C505" i="45"/>
  <c r="C552" i="45"/>
  <c r="C520" i="45"/>
  <c r="C488" i="45"/>
  <c r="C230" i="45"/>
  <c r="C186" i="45"/>
  <c r="C146" i="45"/>
  <c r="C102" i="45"/>
  <c r="C197" i="45"/>
  <c r="C157" i="45"/>
  <c r="C101" i="45"/>
  <c r="C192" i="45"/>
  <c r="C144" i="45"/>
  <c r="C96" i="45"/>
  <c r="C187" i="45"/>
  <c r="C139" i="45"/>
  <c r="V498" i="1"/>
  <c r="AM498" i="1" s="1"/>
  <c r="U498" i="1"/>
  <c r="AK498" i="1" s="1"/>
  <c r="W498" i="1"/>
  <c r="AO498" i="1" s="1"/>
  <c r="V490" i="1"/>
  <c r="AM490" i="1" s="1"/>
  <c r="U490" i="1"/>
  <c r="AK490" i="1" s="1"/>
  <c r="U482" i="1"/>
  <c r="AK482" i="1" s="1"/>
  <c r="V482" i="1"/>
  <c r="AM482" i="1" s="1"/>
  <c r="V474" i="1"/>
  <c r="AM474" i="1" s="1"/>
  <c r="W474" i="1"/>
  <c r="AO474" i="1" s="1"/>
  <c r="U474" i="1"/>
  <c r="AK474" i="1" s="1"/>
  <c r="V466" i="1"/>
  <c r="AM466" i="1" s="1"/>
  <c r="U466" i="1"/>
  <c r="AK466" i="1" s="1"/>
  <c r="W466" i="1"/>
  <c r="AO466" i="1" s="1"/>
  <c r="V458" i="1"/>
  <c r="AM458" i="1" s="1"/>
  <c r="U458" i="1"/>
  <c r="AK458" i="1" s="1"/>
  <c r="W450" i="1"/>
  <c r="AO450" i="1" s="1"/>
  <c r="V450" i="1"/>
  <c r="AM450" i="1" s="1"/>
  <c r="U450" i="1"/>
  <c r="AK450" i="1" s="1"/>
  <c r="U442" i="1"/>
  <c r="AK442" i="1" s="1"/>
  <c r="W442" i="1"/>
  <c r="AO442" i="1" s="1"/>
  <c r="V434" i="1"/>
  <c r="AM434" i="1" s="1"/>
  <c r="U434" i="1"/>
  <c r="AK434" i="1" s="1"/>
  <c r="W434" i="1"/>
  <c r="AO434" i="1" s="1"/>
  <c r="V426" i="1"/>
  <c r="AM426" i="1" s="1"/>
  <c r="U426" i="1"/>
  <c r="AK426" i="1" s="1"/>
  <c r="W426" i="1"/>
  <c r="AO426" i="1" s="1"/>
  <c r="W418" i="1"/>
  <c r="AO418" i="1" s="1"/>
  <c r="V418" i="1"/>
  <c r="AM418" i="1" s="1"/>
  <c r="U418" i="1"/>
  <c r="AK418" i="1" s="1"/>
  <c r="V410" i="1"/>
  <c r="AM410" i="1" s="1"/>
  <c r="U410" i="1"/>
  <c r="AK410" i="1" s="1"/>
  <c r="W410" i="1"/>
  <c r="AO410" i="1" s="1"/>
  <c r="W402" i="1"/>
  <c r="AO402" i="1" s="1"/>
  <c r="V402" i="1"/>
  <c r="AM402" i="1" s="1"/>
  <c r="V394" i="1"/>
  <c r="AM394" i="1" s="1"/>
  <c r="W394" i="1"/>
  <c r="AO394" i="1" s="1"/>
  <c r="U394" i="1"/>
  <c r="AK394" i="1" s="1"/>
  <c r="U386" i="1"/>
  <c r="AK386" i="1" s="1"/>
  <c r="W386" i="1"/>
  <c r="AO386" i="1" s="1"/>
  <c r="V378" i="1"/>
  <c r="AM378" i="1" s="1"/>
  <c r="W378" i="1"/>
  <c r="AO378" i="1" s="1"/>
  <c r="U378" i="1"/>
  <c r="AK378" i="1" s="1"/>
  <c r="V370" i="1"/>
  <c r="AM370" i="1" s="1"/>
  <c r="W370" i="1"/>
  <c r="AO370" i="1" s="1"/>
  <c r="U362" i="1"/>
  <c r="AK362" i="1" s="1"/>
  <c r="V362" i="1"/>
  <c r="AM362" i="1" s="1"/>
  <c r="W362" i="1"/>
  <c r="AO362" i="1" s="1"/>
  <c r="U354" i="1"/>
  <c r="AK354" i="1" s="1"/>
  <c r="W354" i="1"/>
  <c r="AO354" i="1" s="1"/>
  <c r="V346" i="1"/>
  <c r="AM346" i="1" s="1"/>
  <c r="W346" i="1"/>
  <c r="AO346" i="1" s="1"/>
  <c r="U346" i="1"/>
  <c r="AK346" i="1" s="1"/>
  <c r="W338" i="1"/>
  <c r="AO338" i="1" s="1"/>
  <c r="V338" i="1"/>
  <c r="AM338" i="1" s="1"/>
  <c r="U338" i="1"/>
  <c r="AK338" i="1" s="1"/>
  <c r="V330" i="1"/>
  <c r="AM330" i="1" s="1"/>
  <c r="W330" i="1"/>
  <c r="AO330" i="1" s="1"/>
  <c r="U322" i="1"/>
  <c r="AK322" i="1" s="1"/>
  <c r="V322" i="1"/>
  <c r="AM322" i="1" s="1"/>
  <c r="W322" i="1"/>
  <c r="AO322" i="1" s="1"/>
  <c r="W314" i="1"/>
  <c r="AO314" i="1" s="1"/>
  <c r="U314" i="1"/>
  <c r="AK314" i="1" s="1"/>
  <c r="V306" i="1"/>
  <c r="AM306" i="1" s="1"/>
  <c r="U306" i="1"/>
  <c r="AK306" i="1" s="1"/>
  <c r="W306" i="1"/>
  <c r="AO306" i="1" s="1"/>
  <c r="W298" i="1"/>
  <c r="AO298" i="1" s="1"/>
  <c r="V298" i="1"/>
  <c r="AM298" i="1" s="1"/>
  <c r="U298" i="1"/>
  <c r="AK298" i="1" s="1"/>
  <c r="U290" i="1"/>
  <c r="AK290" i="1" s="1"/>
  <c r="V290" i="1"/>
  <c r="AM290" i="1" s="1"/>
  <c r="W290" i="1"/>
  <c r="AO290" i="1" s="1"/>
  <c r="V282" i="1"/>
  <c r="AM282" i="1" s="1"/>
  <c r="W282" i="1"/>
  <c r="AO282" i="1" s="1"/>
  <c r="U282" i="1"/>
  <c r="AK282" i="1" s="1"/>
  <c r="W274" i="1"/>
  <c r="AO274" i="1" s="1"/>
  <c r="V274" i="1"/>
  <c r="AM274" i="1" s="1"/>
  <c r="U274" i="1"/>
  <c r="AK274" i="1" s="1"/>
  <c r="V266" i="1"/>
  <c r="AM266" i="1" s="1"/>
  <c r="U266" i="1"/>
  <c r="AK266" i="1" s="1"/>
  <c r="U258" i="1"/>
  <c r="AK258" i="1" s="1"/>
  <c r="V258" i="1"/>
  <c r="AM258" i="1" s="1"/>
  <c r="W258" i="1"/>
  <c r="AO258" i="1" s="1"/>
  <c r="V250" i="1"/>
  <c r="AM250" i="1" s="1"/>
  <c r="W250" i="1"/>
  <c r="AO250" i="1" s="1"/>
  <c r="U250" i="1"/>
  <c r="AK250" i="1" s="1"/>
  <c r="U242" i="1"/>
  <c r="AK242" i="1" s="1"/>
  <c r="V242" i="1"/>
  <c r="AM242" i="1" s="1"/>
  <c r="W242" i="1"/>
  <c r="AO242" i="1" s="1"/>
  <c r="V234" i="1"/>
  <c r="AM234" i="1" s="1"/>
  <c r="W234" i="1"/>
  <c r="AO234" i="1" s="1"/>
  <c r="U234" i="1"/>
  <c r="AK234" i="1" s="1"/>
  <c r="V179" i="1"/>
  <c r="AM179" i="1" s="1"/>
  <c r="U179" i="1"/>
  <c r="AK179" i="1" s="1"/>
  <c r="W179" i="1"/>
  <c r="AO179" i="1" s="1"/>
  <c r="V171" i="1"/>
  <c r="AM171" i="1" s="1"/>
  <c r="U171" i="1"/>
  <c r="AK171" i="1" s="1"/>
  <c r="U163" i="1"/>
  <c r="AK163" i="1" s="1"/>
  <c r="V163" i="1"/>
  <c r="AM163" i="1" s="1"/>
  <c r="W163" i="1"/>
  <c r="AO163" i="1" s="1"/>
  <c r="W155" i="1"/>
  <c r="AO155" i="1" s="1"/>
  <c r="V155" i="1"/>
  <c r="AM155" i="1" s="1"/>
  <c r="V147" i="1"/>
  <c r="AM147" i="1" s="1"/>
  <c r="U147" i="1"/>
  <c r="AK147" i="1" s="1"/>
  <c r="W147" i="1"/>
  <c r="AO147" i="1" s="1"/>
  <c r="W139" i="1"/>
  <c r="AO139" i="1" s="1"/>
  <c r="V139" i="1"/>
  <c r="AM139" i="1" s="1"/>
  <c r="U139" i="1"/>
  <c r="AK139" i="1" s="1"/>
  <c r="U131" i="1"/>
  <c r="AK131" i="1" s="1"/>
  <c r="V131" i="1"/>
  <c r="AM131" i="1" s="1"/>
  <c r="U123" i="1"/>
  <c r="AK123" i="1" s="1"/>
  <c r="V123" i="1"/>
  <c r="AM123" i="1" s="1"/>
  <c r="W123" i="1"/>
  <c r="AO123" i="1" s="1"/>
  <c r="W115" i="1"/>
  <c r="AO115" i="1" s="1"/>
  <c r="U115" i="1"/>
  <c r="AK115" i="1" s="1"/>
  <c r="V107" i="1"/>
  <c r="AM107" i="1" s="1"/>
  <c r="U107" i="1"/>
  <c r="AK107" i="1" s="1"/>
  <c r="W107" i="1"/>
  <c r="AO107" i="1" s="1"/>
  <c r="W99" i="1"/>
  <c r="AO99" i="1" s="1"/>
  <c r="V99" i="1"/>
  <c r="AM99" i="1" s="1"/>
  <c r="U99" i="1"/>
  <c r="AK99" i="1" s="1"/>
  <c r="U91" i="1"/>
  <c r="AK91" i="1" s="1"/>
  <c r="V91" i="1"/>
  <c r="AM91" i="1" s="1"/>
  <c r="W91" i="1"/>
  <c r="AO91" i="1" s="1"/>
  <c r="V83" i="1"/>
  <c r="AM83" i="1" s="1"/>
  <c r="U83" i="1"/>
  <c r="AK83" i="1" s="1"/>
  <c r="W83" i="1"/>
  <c r="AO83" i="1" s="1"/>
  <c r="U75" i="1"/>
  <c r="AK75" i="1" s="1"/>
  <c r="V75" i="1"/>
  <c r="AM75" i="1" s="1"/>
  <c r="W67" i="1"/>
  <c r="AO67" i="1" s="1"/>
  <c r="V67" i="1"/>
  <c r="AM67" i="1" s="1"/>
  <c r="U67" i="1"/>
  <c r="AK67" i="1" s="1"/>
  <c r="U59" i="1"/>
  <c r="AK59" i="1" s="1"/>
  <c r="V59" i="1"/>
  <c r="AM59" i="1" s="1"/>
  <c r="W59" i="1"/>
  <c r="AO59" i="1" s="1"/>
  <c r="V51" i="1"/>
  <c r="AM51" i="1" s="1"/>
  <c r="U51" i="1"/>
  <c r="AK51" i="1" s="1"/>
  <c r="W51" i="1"/>
  <c r="AO51" i="1" s="1"/>
  <c r="W43" i="1"/>
  <c r="AO43" i="1" s="1"/>
  <c r="V43" i="1"/>
  <c r="AM43" i="1" s="1"/>
  <c r="U43" i="1"/>
  <c r="AK43" i="1" s="1"/>
  <c r="V288" i="50"/>
  <c r="W330" i="50"/>
  <c r="Z377" i="1"/>
  <c r="Z397" i="1"/>
  <c r="W286" i="50"/>
  <c r="W244" i="50"/>
  <c r="W120" i="50"/>
  <c r="W95" i="50"/>
  <c r="V104" i="50"/>
  <c r="Y130" i="1"/>
  <c r="Z130" i="1"/>
  <c r="V442" i="1"/>
  <c r="AM442" i="1" s="1"/>
  <c r="W490" i="1"/>
  <c r="AO490" i="1" s="1"/>
  <c r="W131" i="1"/>
  <c r="AO131" i="1" s="1"/>
  <c r="W129" i="50"/>
  <c r="W207" i="50"/>
  <c r="V215" i="50"/>
  <c r="V292" i="50"/>
  <c r="W430" i="50"/>
  <c r="V398" i="50"/>
  <c r="Z332" i="1"/>
  <c r="W314" i="50"/>
  <c r="W94" i="50"/>
  <c r="W91" i="50"/>
  <c r="W90" i="50"/>
  <c r="Z279" i="1"/>
  <c r="W138" i="50"/>
  <c r="V127" i="50"/>
  <c r="V69" i="50"/>
  <c r="W275" i="50"/>
  <c r="W296" i="50"/>
  <c r="V471" i="50"/>
  <c r="W434" i="50"/>
  <c r="Z466" i="1"/>
  <c r="V84" i="50"/>
  <c r="V131" i="50"/>
  <c r="W98" i="50"/>
  <c r="V191" i="50"/>
  <c r="W143" i="50"/>
  <c r="U370" i="1"/>
  <c r="AK370" i="1" s="1"/>
  <c r="V115" i="1"/>
  <c r="AM115" i="1" s="1"/>
  <c r="U155" i="1"/>
  <c r="AK155" i="1" s="1"/>
  <c r="W283" i="50"/>
  <c r="W491" i="50"/>
  <c r="W450" i="50"/>
  <c r="Z101" i="1"/>
  <c r="Z387" i="1"/>
  <c r="V204" i="50"/>
  <c r="W385" i="50"/>
  <c r="W285" i="50"/>
  <c r="Z485" i="1"/>
  <c r="Y485" i="1"/>
  <c r="Y48" i="1"/>
  <c r="Z48" i="1"/>
  <c r="U402" i="1"/>
  <c r="AK402" i="1" s="1"/>
  <c r="W464" i="50"/>
  <c r="V464" i="50"/>
  <c r="V340" i="50"/>
  <c r="W340" i="50"/>
  <c r="V142" i="50"/>
  <c r="W142" i="50"/>
  <c r="V135" i="50"/>
  <c r="W135" i="50"/>
  <c r="V128" i="50"/>
  <c r="W128" i="50"/>
  <c r="V124" i="50"/>
  <c r="W124" i="50"/>
  <c r="V106" i="50"/>
  <c r="W106" i="50"/>
  <c r="W105" i="50"/>
  <c r="V105" i="50"/>
  <c r="W102" i="50"/>
  <c r="V102" i="50"/>
  <c r="V99" i="50"/>
  <c r="W99" i="50"/>
  <c r="W85" i="50"/>
  <c r="V85" i="50"/>
  <c r="W62" i="50"/>
  <c r="V62" i="50"/>
  <c r="W58" i="50"/>
  <c r="V58" i="50"/>
  <c r="W46" i="50"/>
  <c r="V46" i="50"/>
  <c r="W45" i="50"/>
  <c r="V45" i="50"/>
  <c r="W42" i="50"/>
  <c r="V42" i="50"/>
  <c r="Z198" i="1"/>
  <c r="Y198" i="1"/>
  <c r="Y160" i="1"/>
  <c r="Z160" i="1"/>
  <c r="V126" i="50"/>
  <c r="V137" i="50"/>
  <c r="V193" i="50"/>
  <c r="V256" i="50"/>
  <c r="W249" i="50"/>
  <c r="V109" i="50"/>
  <c r="V54" i="50"/>
  <c r="W53" i="50"/>
  <c r="W49" i="50"/>
  <c r="U330" i="1"/>
  <c r="AK330" i="1" s="1"/>
  <c r="V354" i="1"/>
  <c r="AM354" i="1" s="1"/>
  <c r="W75" i="1"/>
  <c r="AO75" i="1" s="1"/>
  <c r="V185" i="50"/>
  <c r="V250" i="50"/>
  <c r="V272" i="50"/>
  <c r="W132" i="50"/>
  <c r="V386" i="1"/>
  <c r="AM386" i="1" s="1"/>
  <c r="W458" i="1"/>
  <c r="AO458" i="1" s="1"/>
  <c r="U233" i="1"/>
  <c r="AK233" i="1" s="1"/>
  <c r="W217" i="1"/>
  <c r="AO217" i="1" s="1"/>
  <c r="V162" i="1"/>
  <c r="AM162" i="1" s="1"/>
  <c r="W146" i="1"/>
  <c r="AO146" i="1" s="1"/>
  <c r="U146" i="1"/>
  <c r="AK146" i="1" s="1"/>
  <c r="AO171" i="1"/>
  <c r="W470" i="1"/>
  <c r="AO470" i="1" s="1"/>
  <c r="V398" i="1"/>
  <c r="AM398" i="1" s="1"/>
  <c r="W374" i="1"/>
  <c r="AO374" i="1" s="1"/>
  <c r="U374" i="1"/>
  <c r="AK374" i="1" s="1"/>
  <c r="W286" i="1"/>
  <c r="AO286" i="1" s="1"/>
  <c r="U206" i="1"/>
  <c r="AK206" i="1" s="1"/>
  <c r="V87" i="1"/>
  <c r="AM87" i="1" s="1"/>
  <c r="W499" i="1"/>
  <c r="AO499" i="1" s="1"/>
  <c r="V499" i="1"/>
  <c r="AM499" i="1" s="1"/>
  <c r="U395" i="1"/>
  <c r="AK395" i="1" s="1"/>
  <c r="W395" i="1"/>
  <c r="AO395" i="1" s="1"/>
  <c r="V379" i="1"/>
  <c r="AM379" i="1" s="1"/>
  <c r="U379" i="1"/>
  <c r="AK379" i="1" s="1"/>
  <c r="U363" i="1"/>
  <c r="AK363" i="1" s="1"/>
  <c r="W363" i="1"/>
  <c r="AO363" i="1" s="1"/>
  <c r="V315" i="1"/>
  <c r="AM315" i="1" s="1"/>
  <c r="W315" i="1"/>
  <c r="AO315" i="1" s="1"/>
  <c r="V299" i="1"/>
  <c r="AM299" i="1" s="1"/>
  <c r="U299" i="1"/>
  <c r="AK299" i="1" s="1"/>
  <c r="V283" i="1"/>
  <c r="AM283" i="1" s="1"/>
  <c r="W283" i="1"/>
  <c r="AO283" i="1" s="1"/>
  <c r="U267" i="1"/>
  <c r="AK267" i="1" s="1"/>
  <c r="V267" i="1"/>
  <c r="AM267" i="1" s="1"/>
  <c r="V251" i="1"/>
  <c r="AM251" i="1" s="1"/>
  <c r="W251" i="1"/>
  <c r="AO251" i="1" s="1"/>
  <c r="U235" i="1"/>
  <c r="AK235" i="1" s="1"/>
  <c r="V235" i="1"/>
  <c r="AM235" i="1" s="1"/>
  <c r="V219" i="1"/>
  <c r="AM219" i="1" s="1"/>
  <c r="W219" i="1"/>
  <c r="AO219" i="1" s="1"/>
  <c r="V164" i="1"/>
  <c r="AM164" i="1" s="1"/>
  <c r="U164" i="1"/>
  <c r="AK164" i="1" s="1"/>
  <c r="W140" i="1"/>
  <c r="AO140" i="1" s="1"/>
  <c r="U140" i="1"/>
  <c r="AK140" i="1" s="1"/>
  <c r="U132" i="1"/>
  <c r="AK132" i="1" s="1"/>
  <c r="U84" i="1"/>
  <c r="AK84" i="1" s="1"/>
  <c r="V84" i="1"/>
  <c r="AM84" i="1" s="1"/>
  <c r="V68" i="1"/>
  <c r="AM68" i="1" s="1"/>
  <c r="AA72" i="27"/>
  <c r="AA359" i="27"/>
  <c r="Z335" i="27"/>
  <c r="Z484" i="27"/>
  <c r="AA88" i="27"/>
  <c r="AA68" i="27"/>
  <c r="Z284" i="27"/>
  <c r="AA76" i="27"/>
  <c r="AA252" i="27"/>
  <c r="AA84" i="27"/>
  <c r="Z292" i="27"/>
  <c r="AA89" i="27"/>
  <c r="Z168" i="27"/>
  <c r="Z224" i="27"/>
  <c r="Z288" i="27"/>
  <c r="Z308" i="27"/>
  <c r="U78" i="1"/>
  <c r="AK78" i="1" s="1"/>
  <c r="V142" i="1"/>
  <c r="AM142" i="1" s="1"/>
  <c r="V158" i="1"/>
  <c r="AM158" i="1" s="1"/>
  <c r="W174" i="1"/>
  <c r="AO174" i="1" s="1"/>
  <c r="V190" i="1"/>
  <c r="AM190" i="1" s="1"/>
  <c r="W156" i="1"/>
  <c r="AO156" i="1" s="1"/>
  <c r="V180" i="1"/>
  <c r="AM180" i="1" s="1"/>
  <c r="W110" i="1"/>
  <c r="AO110" i="1" s="1"/>
  <c r="W266" i="1"/>
  <c r="AO266" i="1" s="1"/>
  <c r="W482" i="1"/>
  <c r="AO482" i="1" s="1"/>
  <c r="W494" i="1"/>
  <c r="AO494" i="1" s="1"/>
  <c r="V108" i="1"/>
  <c r="AM108" i="1" s="1"/>
  <c r="W118" i="1"/>
  <c r="AO118" i="1" s="1"/>
  <c r="U485" i="1"/>
  <c r="AK485" i="1" s="1"/>
  <c r="W485" i="1"/>
  <c r="AO485" i="1" s="1"/>
  <c r="U413" i="1"/>
  <c r="AK413" i="1" s="1"/>
  <c r="V413" i="1"/>
  <c r="AM413" i="1" s="1"/>
  <c r="W413" i="1"/>
  <c r="AO413" i="1" s="1"/>
  <c r="V381" i="1"/>
  <c r="AM381" i="1" s="1"/>
  <c r="W381" i="1"/>
  <c r="AO381" i="1" s="1"/>
  <c r="U381" i="1"/>
  <c r="AK381" i="1" s="1"/>
  <c r="V349" i="1"/>
  <c r="AM349" i="1" s="1"/>
  <c r="W349" i="1"/>
  <c r="AO349" i="1" s="1"/>
  <c r="U349" i="1"/>
  <c r="AK349" i="1" s="1"/>
  <c r="V309" i="1"/>
  <c r="AM309" i="1" s="1"/>
  <c r="W309" i="1"/>
  <c r="AO309" i="1" s="1"/>
  <c r="U309" i="1"/>
  <c r="AK309" i="1" s="1"/>
  <c r="U269" i="1"/>
  <c r="AK269" i="1" s="1"/>
  <c r="W269" i="1"/>
  <c r="AO269" i="1" s="1"/>
  <c r="U237" i="1"/>
  <c r="AK237" i="1" s="1"/>
  <c r="W237" i="1"/>
  <c r="AO237" i="1" s="1"/>
  <c r="U221" i="1"/>
  <c r="W221" i="1"/>
  <c r="AO221" i="1" s="1"/>
  <c r="W311" i="50"/>
  <c r="W474" i="50"/>
  <c r="W318" i="50"/>
  <c r="Z42" i="1"/>
  <c r="Z228" i="1"/>
  <c r="Z440" i="1"/>
  <c r="Y495" i="1"/>
  <c r="W323" i="50"/>
  <c r="W452" i="50"/>
  <c r="W310" i="50"/>
  <c r="W282" i="50"/>
  <c r="W241" i="50"/>
  <c r="Y71" i="1"/>
  <c r="Z71" i="1"/>
  <c r="Y450" i="1"/>
  <c r="Z233" i="1"/>
  <c r="Y233" i="1"/>
  <c r="V469" i="1"/>
  <c r="AM469" i="1" s="1"/>
  <c r="U469" i="1"/>
  <c r="AK469" i="1" s="1"/>
  <c r="V437" i="1"/>
  <c r="AM437" i="1" s="1"/>
  <c r="W437" i="1"/>
  <c r="AO437" i="1" s="1"/>
  <c r="U437" i="1"/>
  <c r="AK437" i="1" s="1"/>
  <c r="W405" i="1"/>
  <c r="AO405" i="1" s="1"/>
  <c r="V405" i="1"/>
  <c r="AM405" i="1" s="1"/>
  <c r="W373" i="1"/>
  <c r="AO373" i="1" s="1"/>
  <c r="U373" i="1"/>
  <c r="AK373" i="1" s="1"/>
  <c r="V333" i="1"/>
  <c r="AM333" i="1" s="1"/>
  <c r="U333" i="1"/>
  <c r="AK333" i="1" s="1"/>
  <c r="U301" i="1"/>
  <c r="AK301" i="1" s="1"/>
  <c r="V301" i="1"/>
  <c r="AM301" i="1" s="1"/>
  <c r="W301" i="1"/>
  <c r="AO301" i="1" s="1"/>
  <c r="V277" i="1"/>
  <c r="AM277" i="1" s="1"/>
  <c r="U277" i="1"/>
  <c r="AK277" i="1" s="1"/>
  <c r="W277" i="1"/>
  <c r="AO277" i="1" s="1"/>
  <c r="V245" i="1"/>
  <c r="AM245" i="1" s="1"/>
  <c r="W245" i="1"/>
  <c r="AO245" i="1" s="1"/>
  <c r="W287" i="50"/>
  <c r="W284" i="50"/>
  <c r="W300" i="50"/>
  <c r="W442" i="50"/>
  <c r="Y210" i="1"/>
  <c r="Z218" i="1"/>
  <c r="W261" i="50"/>
  <c r="W302" i="50"/>
  <c r="W473" i="50"/>
  <c r="V465" i="50"/>
  <c r="W301" i="50"/>
  <c r="V297" i="50"/>
  <c r="V289" i="50"/>
  <c r="Y269" i="1"/>
  <c r="Z269" i="1"/>
  <c r="W469" i="1"/>
  <c r="AO469" i="1" s="1"/>
  <c r="W493" i="1"/>
  <c r="AO493" i="1" s="1"/>
  <c r="V493" i="1"/>
  <c r="AM493" i="1" s="1"/>
  <c r="U493" i="1"/>
  <c r="AK493" i="1" s="1"/>
  <c r="V461" i="1"/>
  <c r="AM461" i="1" s="1"/>
  <c r="W461" i="1"/>
  <c r="AO461" i="1" s="1"/>
  <c r="U461" i="1"/>
  <c r="AK461" i="1" s="1"/>
  <c r="U429" i="1"/>
  <c r="AK429" i="1" s="1"/>
  <c r="V429" i="1"/>
  <c r="AM429" i="1" s="1"/>
  <c r="W429" i="1"/>
  <c r="AO429" i="1" s="1"/>
  <c r="V389" i="1"/>
  <c r="AM389" i="1" s="1"/>
  <c r="W389" i="1"/>
  <c r="AO389" i="1" s="1"/>
  <c r="U389" i="1"/>
  <c r="AK389" i="1" s="1"/>
  <c r="W357" i="1"/>
  <c r="AO357" i="1" s="1"/>
  <c r="V357" i="1"/>
  <c r="AM357" i="1" s="1"/>
  <c r="U357" i="1"/>
  <c r="AK357" i="1" s="1"/>
  <c r="V325" i="1"/>
  <c r="AM325" i="1" s="1"/>
  <c r="W325" i="1"/>
  <c r="AO325" i="1" s="1"/>
  <c r="U285" i="1"/>
  <c r="AK285" i="1" s="1"/>
  <c r="V285" i="1"/>
  <c r="AM285" i="1" s="1"/>
  <c r="W285" i="1"/>
  <c r="AO285" i="1" s="1"/>
  <c r="U253" i="1"/>
  <c r="AK253" i="1" s="1"/>
  <c r="V253" i="1"/>
  <c r="AM253" i="1" s="1"/>
  <c r="W253" i="1"/>
  <c r="AO253" i="1" s="1"/>
  <c r="V213" i="1"/>
  <c r="AM213" i="1" s="1"/>
  <c r="W213" i="1"/>
  <c r="AO213" i="1" s="1"/>
  <c r="W22" i="50"/>
  <c r="W291" i="50"/>
  <c r="W322" i="50"/>
  <c r="W366" i="50"/>
  <c r="Z13" i="1"/>
  <c r="V293" i="50"/>
  <c r="V290" i="50"/>
  <c r="V304" i="50"/>
  <c r="W298" i="50"/>
  <c r="Z469" i="1"/>
  <c r="Y469" i="1"/>
  <c r="W501" i="1"/>
  <c r="AO501" i="1" s="1"/>
  <c r="V501" i="1"/>
  <c r="AM501" i="1" s="1"/>
  <c r="V477" i="1"/>
  <c r="AM477" i="1" s="1"/>
  <c r="W477" i="1"/>
  <c r="AO477" i="1" s="1"/>
  <c r="U477" i="1"/>
  <c r="AK477" i="1" s="1"/>
  <c r="V453" i="1"/>
  <c r="AM453" i="1" s="1"/>
  <c r="W453" i="1"/>
  <c r="AO453" i="1" s="1"/>
  <c r="U453" i="1"/>
  <c r="AK453" i="1" s="1"/>
  <c r="V421" i="1"/>
  <c r="AM421" i="1" s="1"/>
  <c r="W421" i="1"/>
  <c r="AO421" i="1" s="1"/>
  <c r="U421" i="1"/>
  <c r="AK421" i="1" s="1"/>
  <c r="U397" i="1"/>
  <c r="AK397" i="1" s="1"/>
  <c r="W397" i="1"/>
  <c r="AO397" i="1" s="1"/>
  <c r="V397" i="1"/>
  <c r="AM397" i="1" s="1"/>
  <c r="V365" i="1"/>
  <c r="AM365" i="1" s="1"/>
  <c r="W365" i="1"/>
  <c r="AO365" i="1" s="1"/>
  <c r="U365" i="1"/>
  <c r="AK365" i="1" s="1"/>
  <c r="V341" i="1"/>
  <c r="AM341" i="1" s="1"/>
  <c r="W341" i="1"/>
  <c r="AO341" i="1" s="1"/>
  <c r="U341" i="1"/>
  <c r="AK341" i="1" s="1"/>
  <c r="U317" i="1"/>
  <c r="AK317" i="1" s="1"/>
  <c r="V317" i="1"/>
  <c r="AM317" i="1" s="1"/>
  <c r="W317" i="1"/>
  <c r="AO317" i="1" s="1"/>
  <c r="U293" i="1"/>
  <c r="AK293" i="1" s="1"/>
  <c r="W293" i="1"/>
  <c r="AO293" i="1" s="1"/>
  <c r="V261" i="1"/>
  <c r="AM261" i="1" s="1"/>
  <c r="W261" i="1"/>
  <c r="AO261" i="1" s="1"/>
  <c r="U261" i="1"/>
  <c r="AK261" i="1" s="1"/>
  <c r="V229" i="1"/>
  <c r="AM229" i="1" s="1"/>
  <c r="W229" i="1"/>
  <c r="AO229" i="1" s="1"/>
  <c r="U229" i="1"/>
  <c r="AK229" i="1" s="1"/>
  <c r="V205" i="1"/>
  <c r="AM205" i="1" s="1"/>
  <c r="W205" i="1"/>
  <c r="AO205" i="1" s="1"/>
  <c r="U205" i="1"/>
  <c r="AK205" i="1" s="1"/>
  <c r="W295" i="50"/>
  <c r="Z47" i="1"/>
  <c r="Z492" i="1"/>
  <c r="Z223" i="1"/>
  <c r="Y375" i="1"/>
  <c r="V355" i="50"/>
  <c r="W317" i="50"/>
  <c r="V321" i="50"/>
  <c r="V316" i="50"/>
  <c r="Z353" i="1"/>
  <c r="Y353" i="1"/>
  <c r="U501" i="1"/>
  <c r="AK501" i="1" s="1"/>
  <c r="U245" i="1"/>
  <c r="AK245" i="1" s="1"/>
  <c r="U213" i="1"/>
  <c r="AK213" i="1" s="1"/>
  <c r="Z432" i="1"/>
  <c r="Y205" i="1"/>
  <c r="Z487" i="1"/>
  <c r="V436" i="50"/>
  <c r="W436" i="50"/>
  <c r="W312" i="50"/>
  <c r="V312" i="50"/>
  <c r="V309" i="50"/>
  <c r="W309" i="50"/>
  <c r="W305" i="50"/>
  <c r="V305" i="50"/>
  <c r="W254" i="50"/>
  <c r="V254" i="50"/>
  <c r="W151" i="50"/>
  <c r="V151" i="50"/>
  <c r="Z363" i="1"/>
  <c r="Y363" i="1"/>
  <c r="V237" i="1"/>
  <c r="AM237" i="1" s="1"/>
  <c r="U405" i="1"/>
  <c r="AK405" i="1" s="1"/>
  <c r="W307" i="50"/>
  <c r="V378" i="50"/>
  <c r="V454" i="50"/>
  <c r="W313" i="50"/>
  <c r="V269" i="1"/>
  <c r="AM269" i="1" s="1"/>
  <c r="V445" i="1"/>
  <c r="AM445" i="1" s="1"/>
  <c r="V293" i="1"/>
  <c r="AM293" i="1" s="1"/>
  <c r="W190" i="1"/>
  <c r="AO190" i="1" s="1"/>
  <c r="V292" i="1"/>
  <c r="AM292" i="1" s="1"/>
  <c r="U396" i="1"/>
  <c r="AK396" i="1" s="1"/>
  <c r="V220" i="1"/>
  <c r="AM220" i="1" s="1"/>
  <c r="W244" i="1"/>
  <c r="AO244" i="1" s="1"/>
  <c r="U348" i="1"/>
  <c r="AK348" i="1" s="1"/>
  <c r="W380" i="1"/>
  <c r="AO380" i="1" s="1"/>
  <c r="W476" i="1"/>
  <c r="AO476" i="1" s="1"/>
  <c r="U476" i="1"/>
  <c r="AK476" i="1" s="1"/>
  <c r="W468" i="1"/>
  <c r="AO468" i="1" s="1"/>
  <c r="V468" i="1"/>
  <c r="AM468" i="1" s="1"/>
  <c r="U420" i="1"/>
  <c r="AK420" i="1" s="1"/>
  <c r="W420" i="1"/>
  <c r="AO420" i="1" s="1"/>
  <c r="W308" i="1"/>
  <c r="AO308" i="1" s="1"/>
  <c r="U308" i="1"/>
  <c r="AK308" i="1" s="1"/>
  <c r="V276" i="1"/>
  <c r="AM276" i="1" s="1"/>
  <c r="W268" i="1"/>
  <c r="AO268" i="1" s="1"/>
  <c r="V268" i="1"/>
  <c r="AM268" i="1" s="1"/>
  <c r="W316" i="1"/>
  <c r="AO316" i="1" s="1"/>
  <c r="V420" i="1"/>
  <c r="AM420" i="1" s="1"/>
  <c r="U492" i="1"/>
  <c r="AK492" i="1" s="1"/>
  <c r="W252" i="1"/>
  <c r="AO252" i="1" s="1"/>
  <c r="U284" i="1"/>
  <c r="AK284" i="1" s="1"/>
  <c r="U324" i="1"/>
  <c r="AK324" i="1" s="1"/>
  <c r="W116" i="50"/>
  <c r="W112" i="50"/>
  <c r="U388" i="1"/>
  <c r="AK388" i="1" s="1"/>
  <c r="V492" i="1"/>
  <c r="AM492" i="1" s="1"/>
  <c r="W212" i="1"/>
  <c r="AO212" i="1" s="1"/>
  <c r="V252" i="1"/>
  <c r="AM252" i="1" s="1"/>
  <c r="W284" i="1"/>
  <c r="AO284" i="1" s="1"/>
  <c r="W324" i="1"/>
  <c r="AO324" i="1" s="1"/>
  <c r="V476" i="1"/>
  <c r="AM476" i="1" s="1"/>
  <c r="U165" i="1"/>
  <c r="AK165" i="1" s="1"/>
  <c r="V329" i="1"/>
  <c r="AM329" i="1" s="1"/>
  <c r="V321" i="1"/>
  <c r="AM321" i="1" s="1"/>
  <c r="W139" i="50"/>
  <c r="U292" i="1"/>
  <c r="AK292" i="1" s="1"/>
  <c r="W340" i="1"/>
  <c r="AO340" i="1" s="1"/>
  <c r="V388" i="1"/>
  <c r="AM388" i="1" s="1"/>
  <c r="U452" i="1"/>
  <c r="AK452" i="1" s="1"/>
  <c r="W500" i="1"/>
  <c r="AO500" i="1" s="1"/>
  <c r="V236" i="1"/>
  <c r="AM236" i="1" s="1"/>
  <c r="U260" i="1"/>
  <c r="AK260" i="1" s="1"/>
  <c r="W300" i="1"/>
  <c r="AO300" i="1" s="1"/>
  <c r="U332" i="1"/>
  <c r="AK332" i="1" s="1"/>
  <c r="V412" i="1"/>
  <c r="AM412" i="1" s="1"/>
  <c r="U444" i="1"/>
  <c r="AK444" i="1" s="1"/>
  <c r="U484" i="1"/>
  <c r="AK484" i="1" s="1"/>
  <c r="U500" i="1"/>
  <c r="AK500" i="1" s="1"/>
  <c r="V444" i="1"/>
  <c r="AM444" i="1" s="1"/>
  <c r="V484" i="1"/>
  <c r="AM484" i="1" s="1"/>
  <c r="V487" i="1"/>
  <c r="AM487" i="1" s="1"/>
  <c r="W487" i="1"/>
  <c r="AO487" i="1" s="1"/>
  <c r="V463" i="1"/>
  <c r="AM463" i="1" s="1"/>
  <c r="U463" i="1"/>
  <c r="AK463" i="1" s="1"/>
  <c r="U375" i="1"/>
  <c r="AK375" i="1" s="1"/>
  <c r="W375" i="1"/>
  <c r="AO375" i="1" s="1"/>
  <c r="V351" i="1"/>
  <c r="AM351" i="1" s="1"/>
  <c r="U351" i="1"/>
  <c r="AK351" i="1" s="1"/>
  <c r="V303" i="1"/>
  <c r="AM303" i="1" s="1"/>
  <c r="U303" i="1"/>
  <c r="AK303" i="1" s="1"/>
  <c r="W199" i="1"/>
  <c r="AO199" i="1" s="1"/>
  <c r="V199" i="1"/>
  <c r="AM199" i="1" s="1"/>
  <c r="AA354" i="27"/>
  <c r="Z138" i="27"/>
  <c r="AA147" i="27"/>
  <c r="AA239" i="27"/>
  <c r="AA251" i="27"/>
  <c r="AA194" i="27"/>
  <c r="Z214" i="27"/>
  <c r="AA238" i="27"/>
  <c r="AA258" i="27"/>
  <c r="AA367" i="27"/>
  <c r="AA135" i="27"/>
  <c r="AA227" i="27"/>
  <c r="Z218" i="27"/>
  <c r="AA389" i="27"/>
  <c r="AA424" i="27"/>
  <c r="AA481" i="27"/>
  <c r="AA207" i="27"/>
  <c r="AA219" i="27"/>
  <c r="Z255" i="27"/>
  <c r="AA266" i="27"/>
  <c r="Z445" i="27"/>
  <c r="Z114" i="27"/>
  <c r="Z146" i="27"/>
  <c r="AA139" i="27"/>
  <c r="Z469" i="27"/>
  <c r="Z459" i="27"/>
  <c r="AA449" i="27"/>
  <c r="Z263" i="27"/>
  <c r="Z186" i="27"/>
  <c r="AA463" i="27"/>
  <c r="AA329" i="27"/>
  <c r="AA278" i="27"/>
  <c r="V368" i="50"/>
  <c r="W368" i="50"/>
  <c r="U432" i="1"/>
  <c r="AK432" i="1" s="1"/>
  <c r="V432" i="1"/>
  <c r="AM432" i="1" s="1"/>
  <c r="W432" i="1"/>
  <c r="W368" i="1"/>
  <c r="AO368" i="1" s="1"/>
  <c r="V368" i="1"/>
  <c r="AM368" i="1" s="1"/>
  <c r="U368" i="1"/>
  <c r="AK368" i="1" s="1"/>
  <c r="V304" i="1"/>
  <c r="AM304" i="1" s="1"/>
  <c r="W304" i="1"/>
  <c r="AO304" i="1" s="1"/>
  <c r="U304" i="1"/>
  <c r="AK304" i="1" s="1"/>
  <c r="V248" i="1"/>
  <c r="AM248" i="1" s="1"/>
  <c r="W248" i="1"/>
  <c r="AO248" i="1" s="1"/>
  <c r="U193" i="1"/>
  <c r="AK193" i="1" s="1"/>
  <c r="V193" i="1"/>
  <c r="AM193" i="1" s="1"/>
  <c r="V145" i="1"/>
  <c r="AM145" i="1" s="1"/>
  <c r="W145" i="1"/>
  <c r="AO145" i="1" s="1"/>
  <c r="U145" i="1"/>
  <c r="AK145" i="1" s="1"/>
  <c r="V89" i="1"/>
  <c r="AM89" i="1" s="1"/>
  <c r="W89" i="1"/>
  <c r="AO89" i="1" s="1"/>
  <c r="U89" i="1"/>
  <c r="AK89" i="1" s="1"/>
  <c r="V148" i="50"/>
  <c r="W188" i="50"/>
  <c r="W231" i="50"/>
  <c r="W160" i="50"/>
  <c r="W260" i="50"/>
  <c r="W394" i="50"/>
  <c r="Y412" i="1"/>
  <c r="W167" i="50"/>
  <c r="W270" i="50"/>
  <c r="V389" i="50"/>
  <c r="W371" i="50"/>
  <c r="V216" i="50"/>
  <c r="V337" i="50"/>
  <c r="W155" i="50"/>
  <c r="V248" i="50"/>
  <c r="V222" i="50"/>
  <c r="W441" i="50"/>
  <c r="V432" i="50"/>
  <c r="W336" i="50"/>
  <c r="V178" i="50"/>
  <c r="W178" i="50"/>
  <c r="W488" i="1"/>
  <c r="AO488" i="1" s="1"/>
  <c r="V488" i="1"/>
  <c r="AM488" i="1" s="1"/>
  <c r="W424" i="1"/>
  <c r="AO424" i="1" s="1"/>
  <c r="U424" i="1"/>
  <c r="AK424" i="1" s="1"/>
  <c r="V424" i="1"/>
  <c r="AM424" i="1" s="1"/>
  <c r="V360" i="1"/>
  <c r="AM360" i="1" s="1"/>
  <c r="U360" i="1"/>
  <c r="AK360" i="1" s="1"/>
  <c r="V296" i="1"/>
  <c r="AM296" i="1" s="1"/>
  <c r="W296" i="1"/>
  <c r="AO296" i="1" s="1"/>
  <c r="U296" i="1"/>
  <c r="AK296" i="1" s="1"/>
  <c r="V240" i="1"/>
  <c r="AM240" i="1" s="1"/>
  <c r="W240" i="1"/>
  <c r="AO240" i="1" s="1"/>
  <c r="U240" i="1"/>
  <c r="AK240" i="1" s="1"/>
  <c r="W200" i="1"/>
  <c r="AO200" i="1" s="1"/>
  <c r="U200" i="1"/>
  <c r="AK200" i="1" s="1"/>
  <c r="W137" i="1"/>
  <c r="AO137" i="1" s="1"/>
  <c r="U137" i="1"/>
  <c r="AK137" i="1" s="1"/>
  <c r="V81" i="1"/>
  <c r="AM81" i="1" s="1"/>
  <c r="W81" i="1"/>
  <c r="AO81" i="1" s="1"/>
  <c r="U81" i="1"/>
  <c r="AK81" i="1" s="1"/>
  <c r="AC32" i="37"/>
  <c r="W36" i="50"/>
  <c r="W156" i="50"/>
  <c r="V145" i="50"/>
  <c r="W223" i="50"/>
  <c r="W168" i="50"/>
  <c r="W211" i="50"/>
  <c r="W338" i="50"/>
  <c r="V443" i="50"/>
  <c r="W374" i="50"/>
  <c r="W414" i="50"/>
  <c r="V395" i="50"/>
  <c r="W158" i="50"/>
  <c r="V375" i="50"/>
  <c r="W401" i="50"/>
  <c r="W221" i="50"/>
  <c r="V343" i="50"/>
  <c r="V171" i="50"/>
  <c r="W150" i="50"/>
  <c r="V234" i="50"/>
  <c r="W202" i="50"/>
  <c r="W328" i="50"/>
  <c r="W170" i="50"/>
  <c r="V173" i="50"/>
  <c r="W193" i="1"/>
  <c r="AO193" i="1" s="1"/>
  <c r="V200" i="1"/>
  <c r="AM200" i="1" s="1"/>
  <c r="W397" i="50"/>
  <c r="V397" i="50"/>
  <c r="W181" i="50"/>
  <c r="V181" i="50"/>
  <c r="V472" i="1"/>
  <c r="AM472" i="1" s="1"/>
  <c r="W472" i="1"/>
  <c r="AO472" i="1" s="1"/>
  <c r="U472" i="1"/>
  <c r="AK472" i="1" s="1"/>
  <c r="U416" i="1"/>
  <c r="AK416" i="1" s="1"/>
  <c r="V416" i="1"/>
  <c r="AM416" i="1" s="1"/>
  <c r="W416" i="1"/>
  <c r="AO416" i="1" s="1"/>
  <c r="U384" i="1"/>
  <c r="AK384" i="1" s="1"/>
  <c r="V384" i="1"/>
  <c r="AM384" i="1" s="1"/>
  <c r="W384" i="1"/>
  <c r="AO384" i="1" s="1"/>
  <c r="V328" i="1"/>
  <c r="AM328" i="1" s="1"/>
  <c r="W328" i="1"/>
  <c r="AO328" i="1" s="1"/>
  <c r="U328" i="1"/>
  <c r="AK328" i="1" s="1"/>
  <c r="V264" i="1"/>
  <c r="AM264" i="1" s="1"/>
  <c r="W264" i="1"/>
  <c r="AO264" i="1" s="1"/>
  <c r="U264" i="1"/>
  <c r="AK264" i="1" s="1"/>
  <c r="W216" i="1"/>
  <c r="AO216" i="1" s="1"/>
  <c r="U216" i="1"/>
  <c r="AK216" i="1" s="1"/>
  <c r="V161" i="1"/>
  <c r="AM161" i="1" s="1"/>
  <c r="W161" i="1"/>
  <c r="AO161" i="1" s="1"/>
  <c r="V113" i="1"/>
  <c r="AM113" i="1" s="1"/>
  <c r="W113" i="1"/>
  <c r="AO113" i="1" s="1"/>
  <c r="U113" i="1"/>
  <c r="AK113" i="1" s="1"/>
  <c r="V65" i="1"/>
  <c r="AM65" i="1" s="1"/>
  <c r="W65" i="1"/>
  <c r="AO65" i="1" s="1"/>
  <c r="V49" i="1"/>
  <c r="AM49" i="1" s="1"/>
  <c r="W49" i="1"/>
  <c r="AO49" i="1" s="1"/>
  <c r="U49" i="1"/>
  <c r="AK49" i="1" s="1"/>
  <c r="AD33" i="37"/>
  <c r="V153" i="50"/>
  <c r="V201" i="50"/>
  <c r="V149" i="50"/>
  <c r="W255" i="50"/>
  <c r="W245" i="50"/>
  <c r="W264" i="50"/>
  <c r="W402" i="50"/>
  <c r="W179" i="50"/>
  <c r="W228" i="50"/>
  <c r="V437" i="50"/>
  <c r="V226" i="50"/>
  <c r="V392" i="50"/>
  <c r="V206" i="50"/>
  <c r="W166" i="50"/>
  <c r="W262" i="50"/>
  <c r="V214" i="50"/>
  <c r="W393" i="50"/>
  <c r="W195" i="50"/>
  <c r="W345" i="50"/>
  <c r="V325" i="50"/>
  <c r="W384" i="50"/>
  <c r="V384" i="50"/>
  <c r="V347" i="50"/>
  <c r="W347" i="50"/>
  <c r="W224" i="50"/>
  <c r="V224" i="50"/>
  <c r="W448" i="1"/>
  <c r="AO448" i="1" s="1"/>
  <c r="V448" i="1"/>
  <c r="AM448" i="1" s="1"/>
  <c r="V392" i="1"/>
  <c r="AM392" i="1" s="1"/>
  <c r="V336" i="1"/>
  <c r="AM336" i="1" s="1"/>
  <c r="W336" i="1"/>
  <c r="AO336" i="1" s="1"/>
  <c r="W280" i="1"/>
  <c r="AO280" i="1" s="1"/>
  <c r="V280" i="1"/>
  <c r="AM280" i="1" s="1"/>
  <c r="U280" i="1"/>
  <c r="AK280" i="1" s="1"/>
  <c r="V185" i="1"/>
  <c r="AM185" i="1" s="1"/>
  <c r="W185" i="1"/>
  <c r="AO185" i="1" s="1"/>
  <c r="U185" i="1"/>
  <c r="AK185" i="1" s="1"/>
  <c r="AD27" i="37"/>
  <c r="W35" i="50"/>
  <c r="W180" i="50"/>
  <c r="V164" i="50"/>
  <c r="V161" i="50"/>
  <c r="W239" i="50"/>
  <c r="V177" i="50"/>
  <c r="W227" i="50"/>
  <c r="W259" i="50"/>
  <c r="W346" i="50"/>
  <c r="W334" i="50"/>
  <c r="W382" i="50"/>
  <c r="W422" i="50"/>
  <c r="Y80" i="1"/>
  <c r="Z410" i="1"/>
  <c r="Y493" i="1"/>
  <c r="V175" i="50"/>
  <c r="V212" i="50"/>
  <c r="W429" i="50"/>
  <c r="W189" i="50"/>
  <c r="W344" i="50"/>
  <c r="W440" i="50"/>
  <c r="W233" i="50"/>
  <c r="V431" i="50"/>
  <c r="W213" i="50"/>
  <c r="V369" i="50"/>
  <c r="W183" i="50"/>
  <c r="W37" i="50"/>
  <c r="W225" i="50"/>
  <c r="W413" i="50"/>
  <c r="W217" i="50"/>
  <c r="V396" i="50"/>
  <c r="V137" i="1"/>
  <c r="AM137" i="1" s="1"/>
  <c r="V496" i="1"/>
  <c r="AM496" i="1" s="1"/>
  <c r="U496" i="1"/>
  <c r="AK496" i="1" s="1"/>
  <c r="V464" i="1"/>
  <c r="AM464" i="1" s="1"/>
  <c r="W464" i="1"/>
  <c r="AO464" i="1" s="1"/>
  <c r="V408" i="1"/>
  <c r="AM408" i="1" s="1"/>
  <c r="W408" i="1"/>
  <c r="AO408" i="1" s="1"/>
  <c r="U408" i="1"/>
  <c r="AK408" i="1" s="1"/>
  <c r="V352" i="1"/>
  <c r="AM352" i="1" s="1"/>
  <c r="W352" i="1"/>
  <c r="AO352" i="1" s="1"/>
  <c r="U352" i="1"/>
  <c r="AK352" i="1" s="1"/>
  <c r="W312" i="1"/>
  <c r="AO312" i="1" s="1"/>
  <c r="V312" i="1"/>
  <c r="AM312" i="1" s="1"/>
  <c r="U312" i="1"/>
  <c r="AK312" i="1" s="1"/>
  <c r="V272" i="1"/>
  <c r="AM272" i="1" s="1"/>
  <c r="W272" i="1"/>
  <c r="AO272" i="1" s="1"/>
  <c r="U272" i="1"/>
  <c r="AK272" i="1" s="1"/>
  <c r="V224" i="1"/>
  <c r="AM224" i="1" s="1"/>
  <c r="W224" i="1"/>
  <c r="AO224" i="1" s="1"/>
  <c r="U224" i="1"/>
  <c r="AK224" i="1" s="1"/>
  <c r="V177" i="1"/>
  <c r="AM177" i="1" s="1"/>
  <c r="W177" i="1"/>
  <c r="AO177" i="1" s="1"/>
  <c r="U177" i="1"/>
  <c r="AK177" i="1" s="1"/>
  <c r="V129" i="1"/>
  <c r="AM129" i="1" s="1"/>
  <c r="W129" i="1"/>
  <c r="AO129" i="1" s="1"/>
  <c r="W73" i="1"/>
  <c r="AO73" i="1" s="1"/>
  <c r="U73" i="1"/>
  <c r="AK73" i="1" s="1"/>
  <c r="W41" i="1"/>
  <c r="AO41" i="1" s="1"/>
  <c r="U41" i="1"/>
  <c r="AK41" i="1" s="1"/>
  <c r="W26" i="50"/>
  <c r="AD10" i="37"/>
  <c r="W176" i="50"/>
  <c r="V169" i="50"/>
  <c r="V165" i="50"/>
  <c r="W263" i="50"/>
  <c r="W252" i="50"/>
  <c r="W268" i="50"/>
  <c r="W418" i="50"/>
  <c r="W426" i="50"/>
  <c r="W438" i="50"/>
  <c r="Y403" i="1"/>
  <c r="W190" i="50"/>
  <c r="V367" i="50"/>
  <c r="W194" i="50"/>
  <c r="W435" i="50"/>
  <c r="V258" i="50"/>
  <c r="V238" i="50"/>
  <c r="W273" i="50"/>
  <c r="V218" i="50"/>
  <c r="V419" i="50"/>
  <c r="W237" i="50"/>
  <c r="W428" i="50"/>
  <c r="W269" i="50"/>
  <c r="V381" i="50"/>
  <c r="V497" i="50"/>
  <c r="V73" i="1"/>
  <c r="AM73" i="1" s="1"/>
  <c r="W383" i="50"/>
  <c r="V383" i="50"/>
  <c r="W380" i="50"/>
  <c r="V380" i="50"/>
  <c r="V247" i="50"/>
  <c r="W247" i="50"/>
  <c r="W480" i="1"/>
  <c r="AO480" i="1" s="1"/>
  <c r="V480" i="1"/>
  <c r="AM480" i="1" s="1"/>
  <c r="U480" i="1"/>
  <c r="AK480" i="1" s="1"/>
  <c r="V440" i="1"/>
  <c r="AM440" i="1" s="1"/>
  <c r="W440" i="1"/>
  <c r="AO440" i="1" s="1"/>
  <c r="U440" i="1"/>
  <c r="AK440" i="1" s="1"/>
  <c r="V376" i="1"/>
  <c r="AM376" i="1" s="1"/>
  <c r="W376" i="1"/>
  <c r="AO376" i="1" s="1"/>
  <c r="U376" i="1"/>
  <c r="AK376" i="1" s="1"/>
  <c r="W320" i="1"/>
  <c r="AO320" i="1" s="1"/>
  <c r="U320" i="1"/>
  <c r="AK320" i="1" s="1"/>
  <c r="V256" i="1"/>
  <c r="AM256" i="1" s="1"/>
  <c r="W256" i="1"/>
  <c r="AO256" i="1" s="1"/>
  <c r="V208" i="1"/>
  <c r="AM208" i="1" s="1"/>
  <c r="W208" i="1"/>
  <c r="AO208" i="1" s="1"/>
  <c r="U208" i="1"/>
  <c r="AK208" i="1" s="1"/>
  <c r="V153" i="1"/>
  <c r="AM153" i="1" s="1"/>
  <c r="W153" i="1"/>
  <c r="AO153" i="1" s="1"/>
  <c r="U153" i="1"/>
  <c r="AK153" i="1" s="1"/>
  <c r="V97" i="1"/>
  <c r="AM97" i="1" s="1"/>
  <c r="W97" i="1"/>
  <c r="AO97" i="1" s="1"/>
  <c r="AD42" i="37"/>
  <c r="V196" i="50"/>
  <c r="W172" i="50"/>
  <c r="V157" i="50"/>
  <c r="W184" i="50"/>
  <c r="W243" i="50"/>
  <c r="W267" i="50"/>
  <c r="W235" i="50"/>
  <c r="W203" i="50"/>
  <c r="W370" i="50"/>
  <c r="W219" i="50"/>
  <c r="W342" i="50"/>
  <c r="W390" i="50"/>
  <c r="W335" i="50"/>
  <c r="W416" i="50"/>
  <c r="V146" i="50"/>
  <c r="V265" i="50"/>
  <c r="V230" i="50"/>
  <c r="V339" i="50"/>
  <c r="V253" i="50"/>
  <c r="W388" i="50"/>
  <c r="W154" i="50"/>
  <c r="W257" i="50"/>
  <c r="U161" i="1"/>
  <c r="AK161" i="1" s="1"/>
  <c r="U248" i="1"/>
  <c r="AK248" i="1" s="1"/>
  <c r="V163" i="50"/>
  <c r="W163" i="50"/>
  <c r="W456" i="1"/>
  <c r="AO456" i="1" s="1"/>
  <c r="U456" i="1"/>
  <c r="AK456" i="1" s="1"/>
  <c r="V456" i="1"/>
  <c r="AM456" i="1" s="1"/>
  <c r="V400" i="1"/>
  <c r="AM400" i="1" s="1"/>
  <c r="W400" i="1"/>
  <c r="AO400" i="1" s="1"/>
  <c r="U400" i="1"/>
  <c r="AK400" i="1" s="1"/>
  <c r="U344" i="1"/>
  <c r="AK344" i="1" s="1"/>
  <c r="V344" i="1"/>
  <c r="AM344" i="1" s="1"/>
  <c r="W344" i="1"/>
  <c r="AO344" i="1" s="1"/>
  <c r="U288" i="1"/>
  <c r="AK288" i="1" s="1"/>
  <c r="W288" i="1"/>
  <c r="AO288" i="1" s="1"/>
  <c r="V169" i="1"/>
  <c r="AM169" i="1" s="1"/>
  <c r="W169" i="1"/>
  <c r="AO169" i="1" s="1"/>
  <c r="U169" i="1"/>
  <c r="AK169" i="1" s="1"/>
  <c r="W105" i="1"/>
  <c r="AO105" i="1" s="1"/>
  <c r="U105" i="1"/>
  <c r="AK105" i="1" s="1"/>
  <c r="V57" i="1"/>
  <c r="AM57" i="1" s="1"/>
  <c r="W57" i="1"/>
  <c r="AO57" i="1" s="1"/>
  <c r="U57" i="1"/>
  <c r="AK57" i="1" s="1"/>
  <c r="W271" i="50"/>
  <c r="V427" i="50"/>
  <c r="V439" i="50"/>
  <c r="V197" i="50"/>
  <c r="V162" i="50"/>
  <c r="W417" i="50"/>
  <c r="V236" i="50"/>
  <c r="W159" i="50"/>
  <c r="W376" i="50"/>
  <c r="V424" i="50"/>
  <c r="V232" i="50"/>
  <c r="V41" i="1"/>
  <c r="AM41" i="1" s="1"/>
  <c r="U97" i="1"/>
  <c r="AK97" i="1" s="1"/>
  <c r="W392" i="1"/>
  <c r="AO392" i="1" s="1"/>
  <c r="U407" i="1"/>
  <c r="AK407" i="1" s="1"/>
  <c r="W407" i="1"/>
  <c r="AO407" i="1" s="1"/>
  <c r="V383" i="1"/>
  <c r="AM383" i="1" s="1"/>
  <c r="W383" i="1"/>
  <c r="AO383" i="1" s="1"/>
  <c r="AM467" i="1"/>
  <c r="AK256" i="1"/>
  <c r="V485" i="1"/>
  <c r="AM485" i="1" s="1"/>
  <c r="U445" i="1"/>
  <c r="AK445" i="1" s="1"/>
  <c r="W436" i="1"/>
  <c r="AO436" i="1" s="1"/>
  <c r="V436" i="1"/>
  <c r="AM436" i="1" s="1"/>
  <c r="U404" i="1"/>
  <c r="AK404" i="1" s="1"/>
  <c r="V404" i="1"/>
  <c r="AM404" i="1" s="1"/>
  <c r="V372" i="1"/>
  <c r="AM372" i="1" s="1"/>
  <c r="W372" i="1"/>
  <c r="AO372" i="1" s="1"/>
  <c r="V356" i="1"/>
  <c r="AM356" i="1" s="1"/>
  <c r="U356" i="1"/>
  <c r="AK356" i="1" s="1"/>
  <c r="AK65" i="1"/>
  <c r="AO53" i="1"/>
  <c r="AM232" i="1"/>
  <c r="AK129" i="1"/>
  <c r="Z295" i="27"/>
  <c r="AA406" i="27"/>
  <c r="Z353" i="27"/>
  <c r="AA303" i="27"/>
  <c r="AA35" i="27"/>
  <c r="Z261" i="27"/>
  <c r="Z311" i="27"/>
  <c r="AA300" i="27"/>
  <c r="AA392" i="27"/>
  <c r="AA493" i="27"/>
  <c r="AA271" i="27"/>
  <c r="Z124" i="27"/>
  <c r="Z158" i="27"/>
  <c r="Z176" i="27"/>
  <c r="AA201" i="27"/>
  <c r="AA233" i="27"/>
  <c r="AA265" i="27"/>
  <c r="Z169" i="27"/>
  <c r="AA230" i="27"/>
  <c r="AA246" i="27"/>
  <c r="Z260" i="27"/>
  <c r="AA391" i="27"/>
  <c r="Z178" i="27"/>
  <c r="Z345" i="27"/>
  <c r="Z269" i="27"/>
  <c r="Z330" i="27"/>
  <c r="AA458" i="27"/>
  <c r="AA53" i="27"/>
  <c r="Z213" i="27"/>
  <c r="Z253" i="27"/>
  <c r="AA262" i="27"/>
  <c r="AA399" i="27"/>
  <c r="AA332" i="27"/>
  <c r="AA360" i="27"/>
  <c r="AA361" i="27"/>
  <c r="AA368" i="27"/>
  <c r="Z333" i="27"/>
  <c r="Z422" i="27"/>
  <c r="Z396" i="27"/>
  <c r="Z291" i="27"/>
  <c r="U465" i="1"/>
  <c r="AK465" i="1" s="1"/>
  <c r="W465" i="1"/>
  <c r="AO465" i="1" s="1"/>
  <c r="U257" i="1"/>
  <c r="AK257" i="1" s="1"/>
  <c r="V257" i="1"/>
  <c r="AM257" i="1" s="1"/>
  <c r="W257" i="1"/>
  <c r="AO257" i="1" s="1"/>
  <c r="W187" i="1"/>
  <c r="AO187" i="1" s="1"/>
  <c r="V187" i="1"/>
  <c r="AM187" i="1" s="1"/>
  <c r="Z261" i="1"/>
  <c r="Y297" i="1"/>
  <c r="Z366" i="1"/>
  <c r="Y126" i="1"/>
  <c r="Z171" i="1"/>
  <c r="Y429" i="1"/>
  <c r="Y411" i="1"/>
  <c r="W364" i="50"/>
  <c r="V400" i="50"/>
  <c r="V403" i="50"/>
  <c r="W456" i="50"/>
  <c r="V473" i="1"/>
  <c r="AM473" i="1" s="1"/>
  <c r="W473" i="1"/>
  <c r="AO473" i="1" s="1"/>
  <c r="U433" i="1"/>
  <c r="AK433" i="1" s="1"/>
  <c r="U377" i="1"/>
  <c r="AK377" i="1" s="1"/>
  <c r="W377" i="1"/>
  <c r="AO377" i="1" s="1"/>
  <c r="U265" i="1"/>
  <c r="AK265" i="1" s="1"/>
  <c r="V265" i="1"/>
  <c r="AM265" i="1" s="1"/>
  <c r="W265" i="1"/>
  <c r="AO265" i="1" s="1"/>
  <c r="V218" i="1"/>
  <c r="AM218" i="1" s="1"/>
  <c r="W218" i="1"/>
  <c r="AO218" i="1" s="1"/>
  <c r="U218" i="1"/>
  <c r="AK218" i="1" s="1"/>
  <c r="Z241" i="1"/>
  <c r="Z393" i="1"/>
  <c r="Z409" i="1"/>
  <c r="Y456" i="1"/>
  <c r="Y281" i="1"/>
  <c r="Z31" i="1"/>
  <c r="Y490" i="1"/>
  <c r="Z120" i="1"/>
  <c r="V305" i="1"/>
  <c r="AM305" i="1" s="1"/>
  <c r="W305" i="1"/>
  <c r="AO305" i="1" s="1"/>
  <c r="U249" i="1"/>
  <c r="AK249" i="1" s="1"/>
  <c r="V249" i="1"/>
  <c r="AM249" i="1" s="1"/>
  <c r="W249" i="1"/>
  <c r="AO249" i="1" s="1"/>
  <c r="W202" i="1"/>
  <c r="AO202" i="1" s="1"/>
  <c r="V202" i="1"/>
  <c r="AM202" i="1" s="1"/>
  <c r="W354" i="50"/>
  <c r="V475" i="50"/>
  <c r="Y8" i="1"/>
  <c r="Z38" i="1"/>
  <c r="Y17" i="1"/>
  <c r="Y187" i="1"/>
  <c r="Y380" i="1"/>
  <c r="Z352" i="1"/>
  <c r="Z19" i="1"/>
  <c r="Y479" i="1"/>
  <c r="W482" i="50"/>
  <c r="Y350" i="1"/>
  <c r="V469" i="50"/>
  <c r="U187" i="1"/>
  <c r="AK187" i="1" s="1"/>
  <c r="U497" i="1"/>
  <c r="AK497" i="1" s="1"/>
  <c r="W489" i="1"/>
  <c r="AO489" i="1" s="1"/>
  <c r="V489" i="1"/>
  <c r="AM489" i="1" s="1"/>
  <c r="U441" i="1"/>
  <c r="AK441" i="1" s="1"/>
  <c r="W441" i="1"/>
  <c r="AO441" i="1" s="1"/>
  <c r="U281" i="1"/>
  <c r="AK281" i="1" s="1"/>
  <c r="V281" i="1"/>
  <c r="AM281" i="1" s="1"/>
  <c r="W281" i="1"/>
  <c r="AO281" i="1" s="1"/>
  <c r="W226" i="1"/>
  <c r="AO226" i="1" s="1"/>
  <c r="V226" i="1"/>
  <c r="AM226" i="1" s="1"/>
  <c r="V52" i="1"/>
  <c r="AM52" i="1" s="1"/>
  <c r="U52" i="1"/>
  <c r="AK52" i="1" s="1"/>
  <c r="W479" i="50"/>
  <c r="W350" i="50"/>
  <c r="Z245" i="1"/>
  <c r="Z286" i="1"/>
  <c r="Z407" i="1"/>
  <c r="V399" i="50"/>
  <c r="V447" i="50"/>
  <c r="V205" i="50"/>
  <c r="V457" i="1"/>
  <c r="AM457" i="1" s="1"/>
  <c r="U401" i="1"/>
  <c r="AK401" i="1" s="1"/>
  <c r="U297" i="1"/>
  <c r="AK297" i="1" s="1"/>
  <c r="V297" i="1"/>
  <c r="AM297" i="1" s="1"/>
  <c r="W297" i="1"/>
  <c r="AO297" i="1" s="1"/>
  <c r="U241" i="1"/>
  <c r="AK241" i="1" s="1"/>
  <c r="V241" i="1"/>
  <c r="AM241" i="1" s="1"/>
  <c r="W241" i="1"/>
  <c r="AO241" i="1" s="1"/>
  <c r="V195" i="1"/>
  <c r="AM195" i="1" s="1"/>
  <c r="U195" i="1"/>
  <c r="AK195" i="1" s="1"/>
  <c r="W195" i="1"/>
  <c r="AO195" i="1" s="1"/>
  <c r="W362" i="50"/>
  <c r="W483" i="50"/>
  <c r="Z382" i="1"/>
  <c r="Z434" i="1"/>
  <c r="V484" i="50"/>
  <c r="U202" i="1"/>
  <c r="AK202" i="1" s="1"/>
  <c r="W417" i="1"/>
  <c r="AO417" i="1" s="1"/>
  <c r="V417" i="1"/>
  <c r="AM417" i="1" s="1"/>
  <c r="U289" i="1"/>
  <c r="AK289" i="1" s="1"/>
  <c r="V289" i="1"/>
  <c r="AM289" i="1" s="1"/>
  <c r="W289" i="1"/>
  <c r="AO289" i="1" s="1"/>
  <c r="W44" i="1"/>
  <c r="AO44" i="1" s="1"/>
  <c r="U44" i="1"/>
  <c r="AK44" i="1" s="1"/>
  <c r="W358" i="50"/>
  <c r="Y354" i="1"/>
  <c r="V480" i="50"/>
  <c r="W200" i="50"/>
  <c r="V199" i="50"/>
  <c r="W341" i="50"/>
  <c r="W324" i="50"/>
  <c r="V372" i="50"/>
  <c r="U226" i="1"/>
  <c r="AK226" i="1" s="1"/>
  <c r="V449" i="1"/>
  <c r="AM449" i="1" s="1"/>
  <c r="V409" i="1"/>
  <c r="AM409" i="1" s="1"/>
  <c r="W409" i="1"/>
  <c r="AO409" i="1" s="1"/>
  <c r="U273" i="1"/>
  <c r="AK273" i="1" s="1"/>
  <c r="V273" i="1"/>
  <c r="AM273" i="1" s="1"/>
  <c r="W273" i="1"/>
  <c r="AO273" i="1" s="1"/>
  <c r="V210" i="1"/>
  <c r="AM210" i="1" s="1"/>
  <c r="W210" i="1"/>
  <c r="AO210" i="1" s="1"/>
  <c r="U210" i="1"/>
  <c r="AK210" i="1" s="1"/>
  <c r="Y477" i="1"/>
  <c r="W351" i="50"/>
  <c r="V363" i="50"/>
  <c r="V365" i="50"/>
  <c r="U148" i="1"/>
  <c r="AK148" i="1" s="1"/>
  <c r="V148" i="1"/>
  <c r="AM148" i="1" s="1"/>
  <c r="Z204" i="27"/>
  <c r="Z232" i="27"/>
  <c r="AA415" i="27"/>
  <c r="Z501" i="27"/>
  <c r="AA394" i="27"/>
  <c r="AA429" i="27"/>
  <c r="Z383" i="27"/>
  <c r="Z364" i="27"/>
  <c r="AA357" i="27"/>
  <c r="AA290" i="27"/>
  <c r="Z64" i="27"/>
  <c r="Z323" i="27"/>
  <c r="Z216" i="27"/>
  <c r="AA244" i="27"/>
  <c r="AA418" i="27"/>
  <c r="AA375" i="27"/>
  <c r="Z56" i="27"/>
  <c r="Z18" i="27"/>
  <c r="Z126" i="27"/>
  <c r="Z152" i="27"/>
  <c r="AA131" i="27"/>
  <c r="AA163" i="27"/>
  <c r="Z245" i="27"/>
  <c r="Z327" i="27"/>
  <c r="Z208" i="27"/>
  <c r="AA236" i="27"/>
  <c r="AA336" i="27"/>
  <c r="Z437" i="27"/>
  <c r="Z467" i="27"/>
  <c r="Z438" i="27"/>
  <c r="Z174" i="27"/>
  <c r="Z417" i="27"/>
  <c r="AA274" i="27"/>
  <c r="Z200" i="27"/>
  <c r="AA228" i="27"/>
  <c r="Z264" i="27"/>
  <c r="AA268" i="27"/>
  <c r="Z491" i="27"/>
  <c r="AA346" i="27"/>
  <c r="Z31" i="27"/>
  <c r="Z132" i="27"/>
  <c r="Z172" i="27"/>
  <c r="Z229" i="27"/>
  <c r="Z192" i="27"/>
  <c r="AA220" i="27"/>
  <c r="Z256" i="27"/>
  <c r="Z324" i="27"/>
  <c r="Z444" i="27"/>
  <c r="Z461" i="27"/>
  <c r="AA348" i="27"/>
  <c r="AA476" i="27"/>
  <c r="Z413" i="27"/>
  <c r="Z48" i="27"/>
  <c r="Z23" i="27"/>
  <c r="AA212" i="27"/>
  <c r="Z248" i="27"/>
  <c r="Z452" i="27"/>
  <c r="Z184" i="27"/>
  <c r="Z240" i="27"/>
  <c r="Z485" i="27"/>
  <c r="AC6" i="37"/>
  <c r="AD44" i="37"/>
  <c r="AD41" i="37"/>
  <c r="AD16" i="37"/>
  <c r="AC28" i="37"/>
  <c r="AD45" i="37"/>
  <c r="AC11" i="37"/>
  <c r="AD21" i="37"/>
  <c r="AC15" i="37"/>
  <c r="AC8" i="37"/>
  <c r="AC26" i="37"/>
  <c r="AD5" i="37"/>
  <c r="AC9" i="37"/>
  <c r="X487" i="27"/>
  <c r="AC4" i="37"/>
  <c r="Z443" i="27"/>
  <c r="Z407" i="27"/>
  <c r="AA407" i="27"/>
  <c r="Z404" i="27"/>
  <c r="AA380" i="27"/>
  <c r="Z355" i="27"/>
  <c r="AA355" i="27"/>
  <c r="AA342" i="27"/>
  <c r="AA319" i="27"/>
  <c r="AA294" i="27"/>
  <c r="AA287" i="27"/>
  <c r="Z166" i="27"/>
  <c r="AA166" i="27"/>
  <c r="AA162" i="27"/>
  <c r="Z162" i="27"/>
  <c r="AA142" i="27"/>
  <c r="Z142" i="27"/>
  <c r="AA134" i="27"/>
  <c r="Z134" i="27"/>
  <c r="AA130" i="27"/>
  <c r="Z130" i="27"/>
  <c r="AA122" i="27"/>
  <c r="Z122" i="27"/>
  <c r="AA118" i="27"/>
  <c r="Z118" i="27"/>
  <c r="Z502" i="27"/>
  <c r="AA502" i="27"/>
  <c r="Z431" i="27"/>
  <c r="AA431" i="27"/>
  <c r="AA390" i="27"/>
  <c r="Z390" i="27"/>
  <c r="Z338" i="27"/>
  <c r="AA338" i="27"/>
  <c r="AA276" i="27"/>
  <c r="Z276" i="27"/>
  <c r="Z453" i="27"/>
  <c r="Z430" i="27"/>
  <c r="AA490" i="27"/>
  <c r="AA446" i="27"/>
  <c r="Z423" i="27"/>
  <c r="AA423" i="27"/>
  <c r="Z420" i="27"/>
  <c r="AA475" i="27"/>
  <c r="Z475" i="27"/>
  <c r="AA403" i="27"/>
  <c r="Z403" i="27"/>
  <c r="Z386" i="27"/>
  <c r="AA386" i="27"/>
  <c r="AA341" i="27"/>
  <c r="Z341" i="27"/>
  <c r="Z318" i="27"/>
  <c r="AA318" i="27"/>
  <c r="AA307" i="27"/>
  <c r="Z307" i="27"/>
  <c r="Z286" i="27"/>
  <c r="AA286" i="27"/>
  <c r="AA275" i="27"/>
  <c r="Z275" i="27"/>
  <c r="AA478" i="27"/>
  <c r="Z478" i="27"/>
  <c r="Z371" i="27"/>
  <c r="AA371" i="27"/>
  <c r="Z325" i="27"/>
  <c r="AA325" i="27"/>
  <c r="AA289" i="27"/>
  <c r="Z289" i="27"/>
  <c r="AA160" i="27"/>
  <c r="Z160" i="27"/>
  <c r="AA156" i="27"/>
  <c r="Z156" i="27"/>
  <c r="Z148" i="27"/>
  <c r="AA148" i="27"/>
  <c r="AA144" i="27"/>
  <c r="Z144" i="27"/>
  <c r="AA136" i="27"/>
  <c r="Z136" i="27"/>
  <c r="AA414" i="27"/>
  <c r="Z494" i="27"/>
  <c r="AA500" i="27"/>
  <c r="Z500" i="27"/>
  <c r="Z402" i="27"/>
  <c r="AA313" i="27"/>
  <c r="Z313" i="27"/>
  <c r="AA477" i="27"/>
  <c r="Z477" i="27"/>
  <c r="Z356" i="27"/>
  <c r="AA356" i="27"/>
  <c r="AA426" i="27"/>
  <c r="Z495" i="27"/>
  <c r="AA495" i="27"/>
  <c r="AA451" i="27"/>
  <c r="Z451" i="27"/>
  <c r="Z440" i="27"/>
  <c r="AA440" i="27"/>
  <c r="AA436" i="27"/>
  <c r="Z436" i="27"/>
  <c r="Z384" i="27"/>
  <c r="AA384" i="27"/>
  <c r="Z377" i="27"/>
  <c r="AA377" i="27"/>
  <c r="Z373" i="27"/>
  <c r="AA366" i="27"/>
  <c r="Z366" i="27"/>
  <c r="AA339" i="27"/>
  <c r="Z339" i="27"/>
  <c r="Z302" i="27"/>
  <c r="AA302" i="27"/>
  <c r="Z270" i="27"/>
  <c r="AA270" i="27"/>
  <c r="AA182" i="27"/>
  <c r="Z182" i="27"/>
  <c r="Z283" i="27"/>
  <c r="Z315" i="27"/>
  <c r="AA419" i="27"/>
  <c r="AA340" i="27"/>
  <c r="AA425" i="27"/>
  <c r="AA400" i="27"/>
  <c r="Z362" i="27"/>
  <c r="AA314" i="27"/>
  <c r="AA298" i="27"/>
  <c r="AA282" i="27"/>
  <c r="Z179" i="27"/>
  <c r="AA80" i="27"/>
  <c r="AA33" i="27"/>
  <c r="Z110" i="27"/>
  <c r="Z29" i="27"/>
  <c r="AA13" i="27"/>
  <c r="AA69" i="27"/>
  <c r="AA34" i="27"/>
  <c r="Z462" i="27"/>
  <c r="AA499" i="27"/>
  <c r="AA472" i="27"/>
  <c r="Z409" i="27"/>
  <c r="Z401" i="27"/>
  <c r="Z395" i="27"/>
  <c r="AA351" i="27"/>
  <c r="AA309" i="27"/>
  <c r="AA85" i="27"/>
  <c r="Z15" i="27"/>
  <c r="X352" i="27"/>
  <c r="X241" i="27"/>
  <c r="X209" i="27"/>
  <c r="X86" i="27"/>
  <c r="X67" i="27"/>
  <c r="X497" i="27"/>
  <c r="X30" i="27"/>
  <c r="AA6" i="27"/>
  <c r="AO207" i="1"/>
  <c r="AK244" i="1"/>
  <c r="AK174" i="1"/>
  <c r="V10" i="50"/>
  <c r="AM350" i="1"/>
  <c r="AM345" i="1"/>
  <c r="AK398" i="1"/>
  <c r="AM387" i="1"/>
  <c r="AK336" i="1"/>
  <c r="AK340" i="1"/>
  <c r="AM393" i="1"/>
  <c r="AO86" i="1"/>
  <c r="AK69" i="1"/>
  <c r="AO62" i="1"/>
  <c r="AO435" i="1"/>
  <c r="AK311" i="1"/>
  <c r="AM411" i="1"/>
  <c r="AM221" i="1"/>
  <c r="AK88" i="1"/>
  <c r="AO471" i="1"/>
  <c r="AM295" i="1"/>
  <c r="AO165" i="1"/>
  <c r="AK159" i="1"/>
  <c r="AO109" i="1"/>
  <c r="AM391" i="1"/>
  <c r="W410" i="50"/>
  <c r="W446" i="50"/>
  <c r="W408" i="50"/>
  <c r="V467" i="50"/>
  <c r="W379" i="50"/>
  <c r="V28" i="50"/>
  <c r="W8" i="50"/>
  <c r="W23" i="50"/>
  <c r="W15" i="50"/>
  <c r="W458" i="50"/>
  <c r="W466" i="50"/>
  <c r="V352" i="50"/>
  <c r="W476" i="50"/>
  <c r="W34" i="50"/>
  <c r="W406" i="50"/>
  <c r="W329" i="50"/>
  <c r="W404" i="50"/>
  <c r="W356" i="50"/>
  <c r="W294" i="50"/>
  <c r="W115" i="50"/>
  <c r="V496" i="50"/>
  <c r="W444" i="50"/>
  <c r="W411" i="50"/>
  <c r="V359" i="50"/>
  <c r="W448" i="50"/>
  <c r="W187" i="50"/>
  <c r="W32" i="50"/>
  <c r="V407" i="50"/>
  <c r="V494" i="50"/>
  <c r="V409" i="50"/>
  <c r="W405" i="50"/>
  <c r="W453" i="50"/>
  <c r="V17" i="50"/>
  <c r="W495" i="50"/>
  <c r="V357" i="50"/>
  <c r="V331" i="50"/>
  <c r="X500" i="27"/>
  <c r="X496" i="27"/>
  <c r="X493" i="27"/>
  <c r="X490" i="27"/>
  <c r="X486" i="27"/>
  <c r="X483" i="27"/>
  <c r="X479" i="27"/>
  <c r="X476" i="27"/>
  <c r="X473" i="27"/>
  <c r="X469" i="27"/>
  <c r="X466" i="27"/>
  <c r="X460" i="27"/>
  <c r="X456" i="27"/>
  <c r="X449" i="27"/>
  <c r="X443" i="27"/>
  <c r="X439" i="27"/>
  <c r="X436" i="27"/>
  <c r="X432" i="27"/>
  <c r="X429" i="27"/>
  <c r="X426" i="27"/>
  <c r="X422" i="27"/>
  <c r="X413" i="27"/>
  <c r="X410" i="27"/>
  <c r="X406" i="27"/>
  <c r="X399" i="27"/>
  <c r="X392" i="27"/>
  <c r="X389" i="27"/>
  <c r="X386" i="27"/>
  <c r="X383" i="27"/>
  <c r="X380" i="27"/>
  <c r="X376" i="27"/>
  <c r="X373" i="27"/>
  <c r="X370" i="27"/>
  <c r="X367" i="27"/>
  <c r="X364" i="27"/>
  <c r="X361" i="27"/>
  <c r="X357" i="27"/>
  <c r="X354" i="27"/>
  <c r="X348" i="27"/>
  <c r="X345" i="27"/>
  <c r="X339" i="27"/>
  <c r="X336" i="27"/>
  <c r="X332" i="27"/>
  <c r="X329" i="27"/>
  <c r="X326" i="27"/>
  <c r="X323" i="27"/>
  <c r="X319" i="27"/>
  <c r="X316" i="27"/>
  <c r="X313" i="27"/>
  <c r="X306" i="27"/>
  <c r="X303" i="27"/>
  <c r="X300" i="27"/>
  <c r="X297" i="27"/>
  <c r="V461" i="50"/>
  <c r="V12" i="50"/>
  <c r="W279" i="50"/>
  <c r="W462" i="50"/>
  <c r="W326" i="50"/>
  <c r="W209" i="50"/>
  <c r="W353" i="50"/>
  <c r="V488" i="50"/>
  <c r="W19" i="50"/>
  <c r="V27" i="50"/>
  <c r="W7" i="50"/>
  <c r="V327" i="50"/>
  <c r="W278" i="50"/>
  <c r="V457" i="50"/>
  <c r="V361" i="50"/>
  <c r="W361" i="50"/>
  <c r="W246" i="50"/>
  <c r="V246" i="50"/>
  <c r="W186" i="50"/>
  <c r="V186" i="50"/>
  <c r="V107" i="50"/>
  <c r="W107" i="50"/>
  <c r="W277" i="50"/>
  <c r="W460" i="50"/>
  <c r="V501" i="50"/>
  <c r="V433" i="50"/>
  <c r="V349" i="50"/>
  <c r="W349" i="50"/>
  <c r="V174" i="50"/>
  <c r="W174" i="50"/>
  <c r="V486" i="50"/>
  <c r="V492" i="50"/>
  <c r="W274" i="50"/>
  <c r="V21" i="50"/>
  <c r="W487" i="50"/>
  <c r="W421" i="50"/>
  <c r="V208" i="50"/>
  <c r="W24" i="50"/>
  <c r="V459" i="50"/>
  <c r="V455" i="50"/>
  <c r="V478" i="50"/>
  <c r="V377" i="50"/>
  <c r="V210" i="50"/>
  <c r="V489" i="50"/>
  <c r="W493" i="50"/>
  <c r="W463" i="50"/>
  <c r="W64" i="50"/>
  <c r="V64" i="50"/>
  <c r="V319" i="50"/>
  <c r="W147" i="50"/>
  <c r="AO445" i="1"/>
  <c r="AM406" i="1"/>
  <c r="AM314" i="1"/>
  <c r="V6" i="50"/>
  <c r="AM443" i="1"/>
  <c r="AK230" i="1"/>
  <c r="AM120" i="1"/>
  <c r="AK399" i="1"/>
  <c r="AO479" i="1"/>
  <c r="AO254" i="1"/>
  <c r="AK221" i="1"/>
  <c r="X153" i="27"/>
  <c r="AO447" i="1"/>
  <c r="AO333" i="1"/>
  <c r="AO164" i="1"/>
  <c r="X145" i="27"/>
  <c r="X121" i="27"/>
  <c r="X113" i="27"/>
  <c r="X89" i="27"/>
  <c r="X87" i="27"/>
  <c r="X54" i="27"/>
  <c r="AK487" i="1"/>
  <c r="AK305" i="1"/>
  <c r="AM495" i="1"/>
  <c r="AO432" i="1"/>
  <c r="AM95" i="1"/>
  <c r="AO451" i="1"/>
  <c r="AM497" i="1"/>
  <c r="AM481" i="1"/>
  <c r="AM311" i="1"/>
  <c r="AM439" i="1"/>
  <c r="AO303" i="1"/>
  <c r="AO463" i="1"/>
  <c r="AO419" i="1"/>
  <c r="AK382" i="1"/>
  <c r="AM373" i="1"/>
  <c r="AO359" i="1"/>
  <c r="AO475" i="1"/>
  <c r="AK358" i="1"/>
  <c r="AM334" i="1"/>
  <c r="AO157" i="1"/>
  <c r="AM125" i="1"/>
  <c r="AK42" i="1"/>
  <c r="AM478" i="1"/>
  <c r="AK214" i="1"/>
  <c r="AM61" i="1"/>
  <c r="AK371" i="1"/>
  <c r="AK188" i="1"/>
  <c r="X499" i="27"/>
  <c r="X495" i="27"/>
  <c r="X492" i="27"/>
  <c r="X489" i="27"/>
  <c r="X485" i="27"/>
  <c r="X482" i="27"/>
  <c r="X481" i="27"/>
  <c r="X480" i="27"/>
  <c r="X478" i="27"/>
  <c r="X475" i="27"/>
  <c r="X472" i="27"/>
  <c r="X470" i="27"/>
  <c r="X468" i="27"/>
  <c r="X465" i="27"/>
  <c r="X463" i="27"/>
  <c r="X462" i="27"/>
  <c r="X459" i="27"/>
  <c r="X458" i="27"/>
  <c r="X457" i="27"/>
  <c r="X455" i="27"/>
  <c r="X453" i="27"/>
  <c r="X452" i="27"/>
  <c r="X451" i="27"/>
  <c r="X448" i="27"/>
  <c r="X446" i="27"/>
  <c r="X445" i="27"/>
  <c r="X442" i="27"/>
  <c r="X441" i="27"/>
  <c r="X438" i="27"/>
  <c r="X435" i="27"/>
  <c r="X433" i="27"/>
  <c r="X431" i="27"/>
  <c r="X428" i="27"/>
  <c r="X425" i="27"/>
  <c r="X423" i="27"/>
  <c r="X421" i="27"/>
  <c r="X420" i="27"/>
  <c r="X419" i="27"/>
  <c r="X418" i="27"/>
  <c r="X416" i="27"/>
  <c r="X415" i="27"/>
  <c r="X414" i="27"/>
  <c r="X412" i="27"/>
  <c r="X409" i="27"/>
  <c r="X407" i="27"/>
  <c r="X404" i="27"/>
  <c r="X403" i="27"/>
  <c r="X401" i="27"/>
  <c r="X398" i="27"/>
  <c r="X397" i="27"/>
  <c r="X396" i="27"/>
  <c r="X395" i="27"/>
  <c r="X393" i="27"/>
  <c r="X391" i="27"/>
  <c r="X388" i="27"/>
  <c r="X387" i="27"/>
  <c r="X385" i="27"/>
  <c r="X382" i="27"/>
  <c r="X379" i="27"/>
  <c r="X377" i="27"/>
  <c r="X375" i="27"/>
  <c r="X372" i="27"/>
  <c r="X369" i="27"/>
  <c r="X366" i="27"/>
  <c r="X363" i="27"/>
  <c r="X360" i="27"/>
  <c r="X359" i="27"/>
  <c r="X358" i="27"/>
  <c r="X356" i="27"/>
  <c r="X353" i="27"/>
  <c r="X351" i="27"/>
  <c r="X349" i="27"/>
  <c r="X347" i="27"/>
  <c r="X344" i="27"/>
  <c r="X341" i="27"/>
  <c r="X338" i="27"/>
  <c r="X335" i="27"/>
  <c r="X334" i="27"/>
  <c r="X331" i="27"/>
  <c r="X328" i="27"/>
  <c r="X325" i="27"/>
  <c r="X310" i="27"/>
  <c r="X307" i="27"/>
  <c r="X294" i="27"/>
  <c r="X290" i="27"/>
  <c r="AK135" i="1"/>
  <c r="AK102" i="1"/>
  <c r="AM93" i="1"/>
  <c r="AO48" i="1"/>
  <c r="AK126" i="1"/>
  <c r="AO71" i="1"/>
  <c r="AM483" i="1"/>
  <c r="AM343" i="1"/>
  <c r="AO326" i="1"/>
  <c r="AK110" i="1"/>
  <c r="AK390" i="1"/>
  <c r="AM203" i="1"/>
  <c r="AM144" i="1"/>
  <c r="AO101" i="1"/>
  <c r="AM201" i="1"/>
  <c r="AO496" i="1"/>
  <c r="X287" i="27"/>
  <c r="X284" i="27"/>
  <c r="X281" i="27"/>
  <c r="X278" i="27"/>
  <c r="X274" i="27"/>
  <c r="X271" i="27"/>
  <c r="X268" i="27"/>
  <c r="X265" i="27"/>
  <c r="X264" i="27"/>
  <c r="X261" i="27"/>
  <c r="X260" i="27"/>
  <c r="X257" i="27"/>
  <c r="X256" i="27"/>
  <c r="X253" i="27"/>
  <c r="X252" i="27"/>
  <c r="X249" i="27"/>
  <c r="X248" i="27"/>
  <c r="X245" i="27"/>
  <c r="X244" i="27"/>
  <c r="X240" i="27"/>
  <c r="X237" i="27"/>
  <c r="X236" i="27"/>
  <c r="X233" i="27"/>
  <c r="X232" i="27"/>
  <c r="X229" i="27"/>
  <c r="X228" i="27"/>
  <c r="X225" i="27"/>
  <c r="X224" i="27"/>
  <c r="X221" i="27"/>
  <c r="X220" i="27"/>
  <c r="X217" i="27"/>
  <c r="X216" i="27"/>
  <c r="X213" i="27"/>
  <c r="X212" i="27"/>
  <c r="X208" i="27"/>
  <c r="X205" i="27"/>
  <c r="X204" i="27"/>
  <c r="X201" i="27"/>
  <c r="X200" i="27"/>
  <c r="X197" i="27"/>
  <c r="X196" i="27"/>
  <c r="X193" i="27"/>
  <c r="X192" i="27"/>
  <c r="X189" i="27"/>
  <c r="X188" i="27"/>
  <c r="X185" i="27"/>
  <c r="X181" i="27"/>
  <c r="X178" i="27"/>
  <c r="X175" i="27"/>
  <c r="X174" i="27"/>
  <c r="X171" i="27"/>
  <c r="X168" i="27"/>
  <c r="X167" i="27"/>
  <c r="X164" i="27"/>
  <c r="X160" i="27"/>
  <c r="X156" i="27"/>
  <c r="X152" i="27"/>
  <c r="X148" i="27"/>
  <c r="X144" i="27"/>
  <c r="X140" i="27"/>
  <c r="X136" i="27"/>
  <c r="X132" i="27"/>
  <c r="X128" i="27"/>
  <c r="X124" i="27"/>
  <c r="X120" i="27"/>
  <c r="X116" i="27"/>
  <c r="X112" i="27"/>
  <c r="X108" i="27"/>
  <c r="X104" i="27"/>
  <c r="X100" i="27"/>
  <c r="X96" i="27"/>
  <c r="X92" i="27"/>
  <c r="X83" i="27"/>
  <c r="X82" i="27"/>
  <c r="X79" i="27"/>
  <c r="X76" i="27"/>
  <c r="X73" i="27"/>
  <c r="X70" i="27"/>
  <c r="X69" i="27"/>
  <c r="X66" i="27"/>
  <c r="X63" i="27"/>
  <c r="X60" i="27"/>
  <c r="X56" i="27"/>
  <c r="X53" i="27"/>
  <c r="X50" i="27"/>
  <c r="AO133" i="1"/>
  <c r="U268" i="1"/>
  <c r="AK268" i="1" s="1"/>
  <c r="W361" i="1"/>
  <c r="AO361" i="1" s="1"/>
  <c r="U449" i="1"/>
  <c r="AK449" i="1" s="1"/>
  <c r="V465" i="1"/>
  <c r="AM465" i="1" s="1"/>
  <c r="U116" i="1"/>
  <c r="AK116" i="1" s="1"/>
  <c r="V196" i="1"/>
  <c r="AM196" i="1" s="1"/>
  <c r="W337" i="1"/>
  <c r="AO337" i="1" s="1"/>
  <c r="V377" i="1"/>
  <c r="AM377" i="1" s="1"/>
  <c r="W401" i="1"/>
  <c r="AO401" i="1" s="1"/>
  <c r="U425" i="1"/>
  <c r="AK425" i="1" s="1"/>
  <c r="V441" i="1"/>
  <c r="AM441" i="1" s="1"/>
  <c r="U409" i="1"/>
  <c r="AK409" i="1" s="1"/>
  <c r="W449" i="1"/>
  <c r="AO449" i="1" s="1"/>
  <c r="U473" i="1"/>
  <c r="AK473" i="1" s="1"/>
  <c r="W108" i="1"/>
  <c r="AO108" i="1" s="1"/>
  <c r="U196" i="1"/>
  <c r="AK196" i="1" s="1"/>
  <c r="U232" i="1"/>
  <c r="AK232" i="1" s="1"/>
  <c r="U392" i="1"/>
  <c r="AK392" i="1" s="1"/>
  <c r="U464" i="1"/>
  <c r="AK464" i="1" s="1"/>
  <c r="V337" i="1"/>
  <c r="AM337" i="1" s="1"/>
  <c r="U385" i="1"/>
  <c r="AK385" i="1" s="1"/>
  <c r="V401" i="1"/>
  <c r="AM401" i="1" s="1"/>
  <c r="W425" i="1"/>
  <c r="AO425" i="1" s="1"/>
  <c r="U457" i="1"/>
  <c r="AK457" i="1" s="1"/>
  <c r="X355" i="27"/>
  <c r="X288" i="27"/>
  <c r="W232" i="1"/>
  <c r="AO232" i="1" s="1"/>
  <c r="U345" i="1"/>
  <c r="AK345" i="1" s="1"/>
  <c r="W385" i="1"/>
  <c r="AO385" i="1" s="1"/>
  <c r="V425" i="1"/>
  <c r="AM425" i="1" s="1"/>
  <c r="W457" i="1"/>
  <c r="AO457" i="1" s="1"/>
  <c r="W313" i="1"/>
  <c r="AO313" i="1" s="1"/>
  <c r="U329" i="1"/>
  <c r="AK329" i="1" s="1"/>
  <c r="W369" i="1"/>
  <c r="AO369" i="1" s="1"/>
  <c r="W433" i="1"/>
  <c r="AO433" i="1" s="1"/>
  <c r="W497" i="1"/>
  <c r="AO497" i="1" s="1"/>
  <c r="W188" i="1"/>
  <c r="AO188" i="1" s="1"/>
  <c r="W360" i="1"/>
  <c r="AO360" i="1" s="1"/>
  <c r="U448" i="1"/>
  <c r="AK448" i="1" s="1"/>
  <c r="U488" i="1"/>
  <c r="AK488" i="1" s="1"/>
  <c r="W345" i="1"/>
  <c r="AO345" i="1" s="1"/>
  <c r="V385" i="1"/>
  <c r="AM385" i="1" s="1"/>
  <c r="U70" i="1"/>
  <c r="AK70" i="1" s="1"/>
  <c r="U254" i="1"/>
  <c r="AK254" i="1" s="1"/>
  <c r="U247" i="1"/>
  <c r="AK247" i="1" s="1"/>
  <c r="W299" i="1"/>
  <c r="AO299" i="1" s="1"/>
  <c r="W52" i="1"/>
  <c r="AO52" i="1" s="1"/>
  <c r="W329" i="1"/>
  <c r="AO329" i="1" s="1"/>
  <c r="U353" i="1"/>
  <c r="AK353" i="1" s="1"/>
  <c r="V369" i="1"/>
  <c r="AM369" i="1" s="1"/>
  <c r="V433" i="1"/>
  <c r="AM433" i="1" s="1"/>
  <c r="U481" i="1"/>
  <c r="AK481" i="1" s="1"/>
  <c r="W160" i="1"/>
  <c r="AO160" i="1" s="1"/>
  <c r="V188" i="1"/>
  <c r="AM188" i="1" s="1"/>
  <c r="U393" i="1"/>
  <c r="AK393" i="1" s="1"/>
  <c r="V70" i="1"/>
  <c r="AM70" i="1" s="1"/>
  <c r="U321" i="1"/>
  <c r="AK321" i="1" s="1"/>
  <c r="W353" i="1"/>
  <c r="AO353" i="1" s="1"/>
  <c r="W481" i="1"/>
  <c r="AO481" i="1" s="1"/>
  <c r="V160" i="1"/>
  <c r="AM160" i="1" s="1"/>
  <c r="W393" i="1"/>
  <c r="AO393" i="1" s="1"/>
  <c r="U417" i="1"/>
  <c r="AK417" i="1" s="1"/>
  <c r="U489" i="1"/>
  <c r="AK489" i="1" s="1"/>
  <c r="W321" i="1"/>
  <c r="AO321" i="1" s="1"/>
  <c r="X182" i="27"/>
  <c r="X172" i="27"/>
  <c r="X165" i="27"/>
  <c r="X161" i="27"/>
  <c r="X157" i="27"/>
  <c r="X149" i="27"/>
  <c r="X141" i="27"/>
  <c r="X137" i="27"/>
  <c r="X133" i="27"/>
  <c r="X129" i="27"/>
  <c r="X125" i="27"/>
  <c r="X117" i="27"/>
  <c r="X109" i="27"/>
  <c r="X105" i="27"/>
  <c r="X101" i="27"/>
  <c r="X97" i="27"/>
  <c r="X93" i="27"/>
  <c r="X77" i="27"/>
  <c r="X64" i="27"/>
  <c r="X51" i="27"/>
  <c r="X45" i="27"/>
  <c r="X35" i="27"/>
  <c r="X20" i="27"/>
  <c r="X17" i="27"/>
  <c r="X408" i="27"/>
  <c r="X350" i="27"/>
  <c r="X282" i="27"/>
  <c r="X266" i="27"/>
  <c r="X234" i="27"/>
  <c r="X202" i="27"/>
  <c r="X68" i="27"/>
  <c r="X61" i="27"/>
  <c r="X48" i="27"/>
  <c r="X23" i="27"/>
  <c r="X342" i="27"/>
  <c r="X502" i="27"/>
  <c r="X501" i="27"/>
  <c r="X498" i="27"/>
  <c r="X494" i="27"/>
  <c r="X491" i="27"/>
  <c r="X488" i="27"/>
  <c r="X484" i="27"/>
  <c r="X477" i="27"/>
  <c r="X474" i="27"/>
  <c r="X471" i="27"/>
  <c r="X467" i="27"/>
  <c r="X464" i="27"/>
  <c r="X461" i="27"/>
  <c r="X454" i="27"/>
  <c r="X450" i="27"/>
  <c r="X447" i="27"/>
  <c r="X444" i="27"/>
  <c r="X440" i="27"/>
  <c r="X437" i="27"/>
  <c r="X434" i="27"/>
  <c r="X430" i="27"/>
  <c r="X427" i="27"/>
  <c r="X424" i="27"/>
  <c r="X417" i="27"/>
  <c r="X411" i="27"/>
  <c r="X405" i="27"/>
  <c r="X402" i="27"/>
  <c r="X400" i="27"/>
  <c r="X394" i="27"/>
  <c r="X390" i="27"/>
  <c r="X384" i="27"/>
  <c r="X381" i="27"/>
  <c r="X378" i="27"/>
  <c r="X374" i="27"/>
  <c r="X371" i="27"/>
  <c r="X368" i="27"/>
  <c r="X365" i="27"/>
  <c r="X362" i="27"/>
  <c r="X346" i="27"/>
  <c r="X343" i="27"/>
  <c r="X340" i="27"/>
  <c r="X337" i="27"/>
  <c r="X333" i="27"/>
  <c r="X330" i="27"/>
  <c r="X327" i="27"/>
  <c r="X324" i="27"/>
  <c r="X320" i="27"/>
  <c r="X317" i="27"/>
  <c r="X314" i="27"/>
  <c r="X308" i="27"/>
  <c r="X304" i="27"/>
  <c r="X301" i="27"/>
  <c r="X298" i="27"/>
  <c r="X291" i="27"/>
  <c r="X285" i="27"/>
  <c r="X275" i="27"/>
  <c r="X272" i="27"/>
  <c r="X269" i="27"/>
  <c r="X262" i="27"/>
  <c r="X258" i="27"/>
  <c r="X254" i="27"/>
  <c r="X250" i="27"/>
  <c r="X246" i="27"/>
  <c r="X242" i="27"/>
  <c r="X238" i="27"/>
  <c r="X230" i="27"/>
  <c r="X226" i="27"/>
  <c r="X222" i="27"/>
  <c r="X218" i="27"/>
  <c r="X214" i="27"/>
  <c r="X210" i="27"/>
  <c r="X206" i="27"/>
  <c r="X198" i="27"/>
  <c r="X194" i="27"/>
  <c r="X190" i="27"/>
  <c r="X186" i="27"/>
  <c r="X179" i="27"/>
  <c r="X176" i="27"/>
  <c r="X169" i="27"/>
  <c r="X84" i="27"/>
  <c r="X80" i="27"/>
  <c r="X74" i="27"/>
  <c r="X71" i="27"/>
  <c r="X42" i="27"/>
  <c r="X39" i="27"/>
  <c r="X33" i="27"/>
  <c r="X27" i="27"/>
  <c r="X14" i="27"/>
  <c r="X11" i="27"/>
  <c r="X318" i="27"/>
  <c r="X309" i="27"/>
  <c r="X305" i="27"/>
  <c r="X299" i="27"/>
  <c r="X296" i="27"/>
  <c r="X293" i="27"/>
  <c r="X292" i="27"/>
  <c r="X286" i="27"/>
  <c r="X280" i="27"/>
  <c r="X279" i="27"/>
  <c r="X273" i="27"/>
  <c r="X267" i="27"/>
  <c r="X259" i="27"/>
  <c r="X255" i="27"/>
  <c r="X251" i="27"/>
  <c r="X247" i="27"/>
  <c r="X243" i="27"/>
  <c r="X239" i="27"/>
  <c r="X235" i="27"/>
  <c r="X231" i="27"/>
  <c r="X227" i="27"/>
  <c r="X223" i="27"/>
  <c r="X219" i="27"/>
  <c r="X215" i="27"/>
  <c r="X211" i="27"/>
  <c r="X207" i="27"/>
  <c r="X203" i="27"/>
  <c r="X199" i="27"/>
  <c r="X195" i="27"/>
  <c r="X191" i="27"/>
  <c r="X187" i="27"/>
  <c r="X184" i="27"/>
  <c r="X183" i="27"/>
  <c r="X322" i="27"/>
  <c r="X321" i="27"/>
  <c r="X315" i="27"/>
  <c r="X312" i="27"/>
  <c r="X311" i="27"/>
  <c r="X302" i="27"/>
  <c r="X295" i="27"/>
  <c r="X289" i="27"/>
  <c r="X283" i="27"/>
  <c r="X277" i="27"/>
  <c r="X276" i="27"/>
  <c r="X270" i="27"/>
  <c r="X263" i="27"/>
  <c r="X180" i="27"/>
  <c r="X177" i="27"/>
  <c r="X173" i="27"/>
  <c r="X170" i="27"/>
  <c r="X166" i="27"/>
  <c r="X163" i="27"/>
  <c r="X162" i="27"/>
  <c r="X159" i="27"/>
  <c r="X158" i="27"/>
  <c r="X155" i="27"/>
  <c r="X154" i="27"/>
  <c r="X151" i="27"/>
  <c r="X150" i="27"/>
  <c r="X147" i="27"/>
  <c r="X146" i="27"/>
  <c r="X143" i="27"/>
  <c r="X142" i="27"/>
  <c r="X139" i="27"/>
  <c r="X138" i="27"/>
  <c r="X135" i="27"/>
  <c r="X134" i="27"/>
  <c r="X131" i="27"/>
  <c r="X130" i="27"/>
  <c r="X127" i="27"/>
  <c r="X126" i="27"/>
  <c r="X123" i="27"/>
  <c r="X122" i="27"/>
  <c r="X119" i="27"/>
  <c r="X118" i="27"/>
  <c r="X115" i="27"/>
  <c r="X114" i="27"/>
  <c r="X111" i="27"/>
  <c r="X110" i="27"/>
  <c r="X107" i="27"/>
  <c r="X106" i="27"/>
  <c r="X103" i="27"/>
  <c r="X102" i="27"/>
  <c r="X99" i="27"/>
  <c r="X98" i="27"/>
  <c r="X95" i="27"/>
  <c r="X94" i="27"/>
  <c r="X91" i="27"/>
  <c r="X90" i="27"/>
  <c r="X88" i="27"/>
  <c r="X85" i="27"/>
  <c r="X81" i="27"/>
  <c r="X78" i="27"/>
  <c r="X75" i="27"/>
  <c r="X72" i="27"/>
  <c r="X65" i="27"/>
  <c r="X62" i="27"/>
  <c r="X59" i="27"/>
  <c r="X58" i="27"/>
  <c r="X57" i="27"/>
  <c r="X55" i="27"/>
  <c r="X52" i="27"/>
  <c r="X49" i="27"/>
  <c r="X47" i="27"/>
  <c r="X46" i="27"/>
  <c r="X44" i="27"/>
  <c r="X43" i="27"/>
  <c r="X41" i="27"/>
  <c r="X40" i="27"/>
  <c r="X38" i="27"/>
  <c r="X37" i="27"/>
  <c r="X36" i="27"/>
  <c r="X34" i="27"/>
  <c r="X32" i="27"/>
  <c r="X31" i="27"/>
  <c r="X29" i="27"/>
  <c r="X28" i="27"/>
  <c r="X26" i="27"/>
  <c r="X25" i="27"/>
  <c r="X24" i="27"/>
  <c r="X22" i="27"/>
  <c r="X21" i="27"/>
  <c r="X19" i="27"/>
  <c r="X18" i="27"/>
  <c r="X16" i="27"/>
  <c r="X15" i="27"/>
  <c r="X13" i="27"/>
  <c r="X12" i="27"/>
  <c r="X10" i="27"/>
  <c r="X9" i="27"/>
  <c r="T502" i="1"/>
  <c r="T1" i="27"/>
  <c r="AC39" i="37"/>
  <c r="W33" i="50"/>
  <c r="AD18" i="37"/>
  <c r="AC22" i="37"/>
  <c r="AD12" i="37"/>
  <c r="V11" i="50"/>
  <c r="AC36" i="37"/>
  <c r="AD25" i="37"/>
  <c r="AC24" i="37"/>
  <c r="AD19" i="37"/>
  <c r="AD49" i="37"/>
  <c r="AD46" i="37"/>
  <c r="AC29" i="37"/>
  <c r="AC38" i="37"/>
  <c r="AC37" i="37"/>
  <c r="AC47" i="37"/>
  <c r="V14" i="50"/>
  <c r="AC23" i="37"/>
  <c r="AD20" i="37"/>
  <c r="W30" i="50"/>
  <c r="W13" i="50"/>
  <c r="W18" i="50"/>
  <c r="W29" i="50"/>
  <c r="B3" i="6"/>
  <c r="C3" i="6"/>
  <c r="F3" i="6"/>
  <c r="D3" i="6"/>
  <c r="C2" i="51" a="1"/>
  <c r="C2" i="51" s="1"/>
  <c r="D2" i="51" s="1" a="1"/>
  <c r="D2" i="51" s="1"/>
  <c r="B3" i="51"/>
  <c r="B4" i="51" s="1"/>
  <c r="C456" i="45"/>
  <c r="C424" i="45"/>
  <c r="C392" i="45"/>
  <c r="C455" i="45"/>
  <c r="C423" i="45"/>
  <c r="C391" i="45"/>
  <c r="C450" i="45"/>
  <c r="C418" i="45"/>
  <c r="C386" i="45"/>
  <c r="C445" i="45"/>
  <c r="C413" i="45"/>
  <c r="C381" i="45"/>
  <c r="C767" i="45"/>
  <c r="C735" i="45"/>
  <c r="C703" i="45"/>
  <c r="C762" i="45"/>
  <c r="C730" i="45"/>
  <c r="C698" i="45"/>
  <c r="C761" i="45"/>
  <c r="C729" i="45"/>
  <c r="C697" i="45"/>
  <c r="C756" i="45"/>
  <c r="C724" i="45"/>
  <c r="C691" i="45"/>
  <c r="C659" i="45"/>
  <c r="C627" i="45"/>
  <c r="C595" i="45"/>
  <c r="C563" i="45"/>
  <c r="C666" i="45"/>
  <c r="C634" i="45"/>
  <c r="C602" i="45"/>
  <c r="C570" i="45"/>
  <c r="C677" i="45"/>
  <c r="C645" i="45"/>
  <c r="C613" i="45"/>
  <c r="C581" i="45"/>
  <c r="C688" i="45"/>
  <c r="C656" i="45"/>
  <c r="C624" i="45"/>
  <c r="C592" i="45"/>
  <c r="C560" i="45"/>
  <c r="C70" i="45"/>
  <c r="C38" i="45"/>
  <c r="C6" i="45"/>
  <c r="C65" i="45"/>
  <c r="C33" i="45"/>
  <c r="C92" i="45"/>
  <c r="C60" i="45"/>
  <c r="C28" i="45"/>
  <c r="C91" i="45"/>
  <c r="C59" i="45"/>
  <c r="C27" i="45"/>
  <c r="C206" i="45"/>
  <c r="C174" i="45"/>
  <c r="C142" i="45"/>
  <c r="C110" i="45"/>
  <c r="C217" i="45"/>
  <c r="C185" i="45"/>
  <c r="C153" i="45"/>
  <c r="C121" i="45"/>
  <c r="C228" i="45"/>
  <c r="C196" i="45"/>
  <c r="C164" i="45"/>
  <c r="C132" i="45"/>
  <c r="C100" i="45"/>
  <c r="C207" i="45"/>
  <c r="C175" i="45"/>
  <c r="C143" i="45"/>
  <c r="C111" i="45"/>
  <c r="C452" i="45"/>
  <c r="C420" i="45"/>
  <c r="C388" i="45"/>
  <c r="C451" i="45"/>
  <c r="C419" i="45"/>
  <c r="C387" i="45"/>
  <c r="C446" i="45"/>
  <c r="C414" i="45"/>
  <c r="C382" i="45"/>
  <c r="C441" i="45"/>
  <c r="C409" i="45"/>
  <c r="C377" i="45"/>
  <c r="C440" i="45"/>
  <c r="C408" i="45"/>
  <c r="C376" i="45"/>
  <c r="C439" i="45"/>
  <c r="C407" i="45"/>
  <c r="C375" i="45"/>
  <c r="C434" i="45"/>
  <c r="C402" i="45"/>
  <c r="C461" i="45"/>
  <c r="C429" i="45"/>
  <c r="C397" i="45"/>
  <c r="C783" i="45"/>
  <c r="C751" i="45"/>
  <c r="C719" i="45"/>
  <c r="C778" i="45"/>
  <c r="C746" i="45"/>
  <c r="C714" i="45"/>
  <c r="C777" i="45"/>
  <c r="C745" i="45"/>
  <c r="C713" i="45"/>
  <c r="C772" i="45"/>
  <c r="C740" i="45"/>
  <c r="C675" i="45"/>
  <c r="C643" i="45"/>
  <c r="C611" i="45"/>
  <c r="C579" i="45"/>
  <c r="C682" i="45"/>
  <c r="C650" i="45"/>
  <c r="C618" i="45"/>
  <c r="C586" i="45"/>
  <c r="C693" i="45"/>
  <c r="C661" i="45"/>
  <c r="C629" i="45"/>
  <c r="C597" i="45"/>
  <c r="C565" i="45"/>
  <c r="C672" i="45"/>
  <c r="C640" i="45"/>
  <c r="C608" i="45"/>
  <c r="C86" i="45"/>
  <c r="C54" i="45"/>
  <c r="C22" i="45"/>
  <c r="C81" i="45"/>
  <c r="C49" i="45"/>
  <c r="C17" i="45"/>
  <c r="C76" i="45"/>
  <c r="C44" i="45"/>
  <c r="C12" i="45"/>
  <c r="C75" i="45"/>
  <c r="C43" i="45"/>
  <c r="C222" i="45"/>
  <c r="C190" i="45"/>
  <c r="C158" i="45"/>
  <c r="C126" i="45"/>
  <c r="C233" i="45"/>
  <c r="C201" i="45"/>
  <c r="C169" i="45"/>
  <c r="C137" i="45"/>
  <c r="C105" i="45"/>
  <c r="C212" i="45"/>
  <c r="C180" i="45"/>
  <c r="C148" i="45"/>
  <c r="C116" i="45"/>
  <c r="C223" i="45"/>
  <c r="C191" i="45"/>
  <c r="C159" i="45"/>
  <c r="C436" i="45"/>
  <c r="C404" i="45"/>
  <c r="C372" i="45"/>
  <c r="C435" i="45"/>
  <c r="C403" i="45"/>
  <c r="C462" i="45"/>
  <c r="C430" i="45"/>
  <c r="C398" i="45"/>
  <c r="C457" i="45"/>
  <c r="C425" i="45"/>
  <c r="C393" i="45"/>
  <c r="C432" i="45"/>
  <c r="C400" i="45"/>
  <c r="C463" i="45"/>
  <c r="C431" i="45"/>
  <c r="C399" i="45"/>
  <c r="C458" i="45"/>
  <c r="C426" i="45"/>
  <c r="C394" i="45"/>
  <c r="C453" i="45"/>
  <c r="C421" i="45"/>
  <c r="Z6" i="1"/>
  <c r="W251" i="50"/>
  <c r="W332" i="50"/>
  <c r="V412" i="50"/>
  <c r="W373" i="50"/>
  <c r="V182" i="50"/>
  <c r="V500" i="50"/>
  <c r="V240" i="50"/>
  <c r="V470" i="50"/>
  <c r="V420" i="50"/>
  <c r="W386" i="50"/>
  <c r="V468" i="50"/>
  <c r="W229" i="50"/>
  <c r="W477" i="50"/>
  <c r="W445" i="50"/>
  <c r="W449" i="50"/>
  <c r="W360" i="50"/>
  <c r="W498" i="50"/>
  <c r="V308" i="50"/>
  <c r="V503" i="50"/>
  <c r="V485" i="50"/>
  <c r="W280" i="50"/>
  <c r="W306" i="50"/>
  <c r="V391" i="50"/>
  <c r="V242" i="50"/>
  <c r="V423" i="50"/>
  <c r="W502" i="50"/>
  <c r="W333" i="50"/>
  <c r="V320" i="50"/>
  <c r="V110" i="50"/>
  <c r="V425" i="50"/>
  <c r="W415" i="50"/>
  <c r="V220" i="50"/>
  <c r="W348" i="50"/>
  <c r="V451" i="50"/>
  <c r="V481" i="50"/>
  <c r="V198" i="50"/>
  <c r="V57" i="50"/>
  <c r="W472" i="50"/>
  <c r="V387" i="50"/>
  <c r="W490" i="50"/>
  <c r="W266" i="50"/>
  <c r="V281" i="50"/>
  <c r="W201" i="1"/>
  <c r="AO201" i="1" s="1"/>
  <c r="U201" i="1"/>
  <c r="AK201" i="1" s="1"/>
  <c r="V130" i="1"/>
  <c r="AM130" i="1" s="1"/>
  <c r="W130" i="1"/>
  <c r="AO130" i="1" s="1"/>
  <c r="U130" i="1"/>
  <c r="AK130" i="1" s="1"/>
  <c r="U122" i="1"/>
  <c r="AK122" i="1" s="1"/>
  <c r="V122" i="1"/>
  <c r="AM122" i="1" s="1"/>
  <c r="W122" i="1"/>
  <c r="AO122" i="1" s="1"/>
  <c r="Z454" i="27"/>
  <c r="AA492" i="27"/>
  <c r="AA479" i="27"/>
  <c r="AA442" i="27"/>
  <c r="Z412" i="27"/>
  <c r="AA412" i="27"/>
  <c r="Z398" i="27"/>
  <c r="Z378" i="27"/>
  <c r="Z372" i="27"/>
  <c r="AA372" i="27"/>
  <c r="Z369" i="27"/>
  <c r="AA183" i="27"/>
  <c r="Z183" i="27"/>
  <c r="AA349" i="27"/>
  <c r="Z349" i="27"/>
  <c r="AA285" i="27"/>
  <c r="Z285" i="27"/>
  <c r="Z272" i="27"/>
  <c r="Z320" i="27"/>
  <c r="Z468" i="27"/>
  <c r="AA382" i="27"/>
  <c r="Z470" i="27"/>
  <c r="AA350" i="27"/>
  <c r="AA497" i="27"/>
  <c r="AA488" i="27"/>
  <c r="AA460" i="27"/>
  <c r="AA447" i="27"/>
  <c r="Z411" i="27"/>
  <c r="AA405" i="27"/>
  <c r="Z374" i="27"/>
  <c r="AA374" i="27"/>
  <c r="Z363" i="27"/>
  <c r="AA363" i="27"/>
  <c r="Z331" i="27"/>
  <c r="Z328" i="27"/>
  <c r="Z483" i="27"/>
  <c r="B3" i="56"/>
  <c r="B4" i="56" s="1"/>
  <c r="C2" i="56" a="1"/>
  <c r="C2" i="56" s="1"/>
  <c r="D2" i="56" s="1" a="1"/>
  <c r="D2" i="56" s="1"/>
  <c r="D3" i="56" s="1"/>
  <c r="D4" i="56" s="1"/>
  <c r="Z385" i="27"/>
  <c r="AA385" i="27"/>
  <c r="AA297" i="27"/>
  <c r="Z297" i="27"/>
  <c r="AA175" i="27"/>
  <c r="Z175" i="27"/>
  <c r="Z280" i="27"/>
  <c r="Z486" i="27"/>
  <c r="AA465" i="27"/>
  <c r="AA456" i="27"/>
  <c r="AA428" i="27"/>
  <c r="AA416" i="27"/>
  <c r="Z365" i="27"/>
  <c r="AA365" i="27"/>
  <c r="Z322" i="27"/>
  <c r="AA188" i="27"/>
  <c r="Z188" i="27"/>
  <c r="Z171" i="27"/>
  <c r="Z379" i="27"/>
  <c r="AA379" i="27"/>
  <c r="Z376" i="27"/>
  <c r="AA376" i="27"/>
  <c r="AA293" i="27"/>
  <c r="Z293" i="27"/>
  <c r="Z164" i="27"/>
  <c r="AA164" i="27"/>
  <c r="Z296" i="27"/>
  <c r="Z277" i="27"/>
  <c r="Z301" i="27"/>
  <c r="AA474" i="27"/>
  <c r="AA433" i="27"/>
  <c r="Z393" i="27"/>
  <c r="AA393" i="27"/>
  <c r="Z387" i="27"/>
  <c r="Z370" i="27"/>
  <c r="AA370" i="27"/>
  <c r="AA334" i="27"/>
  <c r="Z334" i="27"/>
  <c r="Z187" i="27"/>
  <c r="AA167" i="27"/>
  <c r="Z167" i="27"/>
  <c r="Z381" i="27"/>
  <c r="AA381" i="27"/>
  <c r="Z358" i="27"/>
  <c r="AA358" i="27"/>
  <c r="AA343" i="27"/>
  <c r="Z343" i="27"/>
  <c r="AA321" i="27"/>
  <c r="Z321" i="27"/>
  <c r="Z305" i="27"/>
  <c r="AA305" i="27"/>
  <c r="AA273" i="27"/>
  <c r="Z273" i="27"/>
  <c r="AA180" i="27"/>
  <c r="Z180" i="27"/>
  <c r="Z498" i="27"/>
  <c r="Z496" i="27"/>
  <c r="Z489" i="27"/>
  <c r="Z487" i="27"/>
  <c r="Z482" i="27"/>
  <c r="Z480" i="27"/>
  <c r="Z473" i="27"/>
  <c r="Z471" i="27"/>
  <c r="Z466" i="27"/>
  <c r="Z464" i="27"/>
  <c r="Z457" i="27"/>
  <c r="Z455" i="27"/>
  <c r="Z450" i="27"/>
  <c r="Z448" i="27"/>
  <c r="Z441" i="27"/>
  <c r="Z439" i="27"/>
  <c r="Z434" i="27"/>
  <c r="Z432" i="27"/>
  <c r="AA410" i="27"/>
  <c r="AA408" i="27"/>
  <c r="Z347" i="27"/>
  <c r="Z337" i="27"/>
  <c r="Z326" i="27"/>
  <c r="AA57" i="27"/>
  <c r="AA39" i="27"/>
  <c r="Z37" i="27"/>
  <c r="Z26" i="27"/>
  <c r="AA19" i="27"/>
  <c r="AA17" i="27"/>
  <c r="AA10" i="27"/>
  <c r="AA73" i="27"/>
  <c r="AA49" i="27"/>
  <c r="AA41" i="27"/>
  <c r="AA21" i="27"/>
  <c r="AA27" i="27"/>
  <c r="AA25" i="27"/>
  <c r="T126" i="1" l="1"/>
  <c r="T132" i="1"/>
  <c r="T80" i="1"/>
  <c r="T102" i="1"/>
  <c r="T446" i="1"/>
  <c r="T68" i="1"/>
  <c r="T96" i="1"/>
  <c r="T128" i="1"/>
  <c r="T435" i="1"/>
  <c r="T111" i="1"/>
  <c r="T92" i="1"/>
  <c r="T181" i="1"/>
  <c r="T335" i="1"/>
  <c r="T215" i="1"/>
  <c r="T423" i="1"/>
  <c r="T120" i="1"/>
  <c r="D3" i="10"/>
  <c r="D4" i="10" s="1"/>
  <c r="T116" i="1"/>
  <c r="T140" i="1"/>
  <c r="T223" i="1"/>
  <c r="T191" i="1"/>
  <c r="T109" i="1"/>
  <c r="T233" i="1"/>
  <c r="T45" i="1"/>
  <c r="T431" i="1"/>
  <c r="T390" i="1"/>
  <c r="T214" i="1"/>
  <c r="T366" i="1"/>
  <c r="C3" i="12"/>
  <c r="C4" i="12" s="1"/>
  <c r="T112" i="1"/>
  <c r="T143" i="1"/>
  <c r="T76" i="1"/>
  <c r="T260" i="1"/>
  <c r="T270" i="1"/>
  <c r="T121" i="1"/>
  <c r="T443" i="1"/>
  <c r="T206" i="1"/>
  <c r="T53" i="1"/>
  <c r="T331" i="1"/>
  <c r="T359" i="1"/>
  <c r="T382" i="1"/>
  <c r="T86" i="1"/>
  <c r="T291" i="1"/>
  <c r="T187" i="1"/>
  <c r="T305" i="1"/>
  <c r="T374" i="1"/>
  <c r="T466" i="1"/>
  <c r="T503" i="1"/>
  <c r="T50" i="1"/>
  <c r="T46" i="1"/>
  <c r="T235" i="1"/>
  <c r="T180" i="1"/>
  <c r="T69" i="1"/>
  <c r="T48" i="1"/>
  <c r="T495" i="1"/>
  <c r="T491" i="1"/>
  <c r="T243" i="1"/>
  <c r="T482" i="1"/>
  <c r="T192" i="1"/>
  <c r="T380" i="1"/>
  <c r="T119" i="1"/>
  <c r="T165" i="1"/>
  <c r="T310" i="1"/>
  <c r="T167" i="1"/>
  <c r="T460" i="1"/>
  <c r="T56" i="1"/>
  <c r="T149" i="1"/>
  <c r="T418" i="1"/>
  <c r="T172" i="1"/>
  <c r="T339" i="1"/>
  <c r="T487" i="1"/>
  <c r="T348" i="1"/>
  <c r="T77" i="1"/>
  <c r="T225" i="1"/>
  <c r="T93" i="1"/>
  <c r="T125" i="1"/>
  <c r="T78" i="1"/>
  <c r="T157" i="1"/>
  <c r="T245" i="1"/>
  <c r="T147" i="1"/>
  <c r="T327" i="1"/>
  <c r="T141" i="1"/>
  <c r="T395" i="1"/>
  <c r="T336" i="1"/>
  <c r="T136" i="1"/>
  <c r="T361" i="1"/>
  <c r="T72" i="1"/>
  <c r="T197" i="1"/>
  <c r="T152" i="1"/>
  <c r="T135" i="1"/>
  <c r="T236" i="1"/>
  <c r="T493" i="1"/>
  <c r="T79" i="1"/>
  <c r="T459" i="1"/>
  <c r="T47" i="1"/>
  <c r="T396" i="1"/>
  <c r="T63" i="1"/>
  <c r="T151" i="1"/>
  <c r="T483" i="1"/>
  <c r="T381" i="1"/>
  <c r="T267" i="1"/>
  <c r="T75" i="1"/>
  <c r="T315" i="1"/>
  <c r="T164" i="1"/>
  <c r="T501" i="1"/>
  <c r="T344" i="1"/>
  <c r="T231" i="1"/>
  <c r="T244" i="1"/>
  <c r="T422" i="1"/>
  <c r="T470" i="1"/>
  <c r="T176" i="1"/>
  <c r="T173" i="1"/>
  <c r="T87" i="1"/>
  <c r="T134" i="1"/>
  <c r="T94" i="1"/>
  <c r="T398" i="1"/>
  <c r="T240" i="1"/>
  <c r="T332" i="1"/>
  <c r="T412" i="1"/>
  <c r="T347" i="1"/>
  <c r="T207" i="1"/>
  <c r="T478" i="1"/>
  <c r="T419" i="1"/>
  <c r="T209" i="1"/>
  <c r="T54" i="1"/>
  <c r="T262" i="1"/>
  <c r="T454" i="1"/>
  <c r="T317" i="1"/>
  <c r="T325" i="1"/>
  <c r="T186" i="1"/>
  <c r="T252" i="1"/>
  <c r="T271" i="1"/>
  <c r="T99" i="1"/>
  <c r="T306" i="1"/>
  <c r="T434" i="1"/>
  <c r="T458" i="1"/>
  <c r="T498" i="1"/>
  <c r="T294" i="1"/>
  <c r="T350" i="1"/>
  <c r="T278" i="1"/>
  <c r="T340" i="1"/>
  <c r="T210" i="1"/>
  <c r="T142" i="1"/>
  <c r="T208" i="1"/>
  <c r="T376" i="1"/>
  <c r="T277" i="1"/>
  <c r="T334" i="1"/>
  <c r="T484" i="1"/>
  <c r="T114" i="1"/>
  <c r="T318" i="1"/>
  <c r="T101" i="1"/>
  <c r="T64" i="1"/>
  <c r="T367" i="1"/>
  <c r="T55" i="1"/>
  <c r="T127" i="1"/>
  <c r="T155" i="1"/>
  <c r="T185" i="1"/>
  <c r="T330" i="1"/>
  <c r="T228" i="1"/>
  <c r="T402" i="1"/>
  <c r="T323" i="1"/>
  <c r="T371" i="1"/>
  <c r="T451" i="1"/>
  <c r="T154" i="1"/>
  <c r="T220" i="1"/>
  <c r="T486" i="1"/>
  <c r="T71" i="1"/>
  <c r="T168" i="1"/>
  <c r="T83" i="1"/>
  <c r="T355" i="1"/>
  <c r="T174" i="1"/>
  <c r="T456" i="1"/>
  <c r="T158" i="1"/>
  <c r="T212" i="1"/>
  <c r="T276" i="1"/>
  <c r="T159" i="1"/>
  <c r="T230" i="1"/>
  <c r="T258" i="1"/>
  <c r="T57" i="1"/>
  <c r="T156" i="1"/>
  <c r="T242" i="1"/>
  <c r="T322" i="1"/>
  <c r="T450" i="1"/>
  <c r="T124" i="1"/>
  <c r="T88" i="1"/>
  <c r="T62" i="1"/>
  <c r="T144" i="1"/>
  <c r="T60" i="1"/>
  <c r="T65" i="1"/>
  <c r="T238" i="1"/>
  <c r="T84" i="1"/>
  <c r="T430" i="1"/>
  <c r="T282" i="1"/>
  <c r="T388" i="1"/>
  <c r="T397" i="1"/>
  <c r="T464" i="1"/>
  <c r="T445" i="1"/>
  <c r="T51" i="1"/>
  <c r="T217" i="1"/>
  <c r="T368" i="1"/>
  <c r="T145" i="1"/>
  <c r="T41" i="1"/>
  <c r="T303" i="1"/>
  <c r="T183" i="1"/>
  <c r="T394" i="1"/>
  <c r="T426" i="1"/>
  <c r="T414" i="1"/>
  <c r="T161" i="1"/>
  <c r="T328" i="1"/>
  <c r="T296" i="1"/>
  <c r="T74" i="1"/>
  <c r="T438" i="1"/>
  <c r="T59" i="1"/>
  <c r="T492" i="1"/>
  <c r="T250" i="1"/>
  <c r="T386" i="1"/>
  <c r="T255" i="1"/>
  <c r="T467" i="1"/>
  <c r="T338" i="1"/>
  <c r="T211" i="1"/>
  <c r="T424" i="1"/>
  <c r="T447" i="1"/>
  <c r="T295" i="1"/>
  <c r="T198" i="1"/>
  <c r="T494" i="1"/>
  <c r="T150" i="1"/>
  <c r="T387" i="1"/>
  <c r="T391" i="1"/>
  <c r="T105" i="1"/>
  <c r="T288" i="1"/>
  <c r="T137" i="1"/>
  <c r="T224" i="1"/>
  <c r="T196" i="1"/>
  <c r="T383" i="1"/>
  <c r="T363" i="1"/>
  <c r="T171" i="1"/>
  <c r="T442" i="1"/>
  <c r="T91" i="1"/>
  <c r="T107" i="1"/>
  <c r="T123" i="1"/>
  <c r="T179" i="1"/>
  <c r="T58" i="1"/>
  <c r="T462" i="1"/>
  <c r="T148" i="1"/>
  <c r="T44" i="1"/>
  <c r="T444" i="1"/>
  <c r="T405" i="1"/>
  <c r="T362" i="1"/>
  <c r="T66" i="1"/>
  <c r="T352" i="1"/>
  <c r="T89" i="1"/>
  <c r="T500" i="1"/>
  <c r="T283" i="1"/>
  <c r="T379" i="1"/>
  <c r="T178" i="1"/>
  <c r="T269" i="1"/>
  <c r="T410" i="1"/>
  <c r="T474" i="1"/>
  <c r="T118" i="1"/>
  <c r="T166" i="1"/>
  <c r="T476" i="1"/>
  <c r="T129" i="1"/>
  <c r="T468" i="1"/>
  <c r="T146" i="1"/>
  <c r="T190" i="1"/>
  <c r="T480" i="1"/>
  <c r="T204" i="1"/>
  <c r="T253" i="1"/>
  <c r="T42" i="1"/>
  <c r="T170" i="1"/>
  <c r="T354" i="1"/>
  <c r="T307" i="1"/>
  <c r="T90" i="1"/>
  <c r="T163" i="1"/>
  <c r="T98" i="1"/>
  <c r="T202" i="1"/>
  <c r="T469" i="1"/>
  <c r="T226" i="1"/>
  <c r="T82" i="1"/>
  <c r="T261" i="1"/>
  <c r="T416" i="1"/>
  <c r="T43" i="1"/>
  <c r="T290" i="1"/>
  <c r="T320" i="1"/>
  <c r="T100" i="1"/>
  <c r="T370" i="1"/>
  <c r="T326" i="1"/>
  <c r="T274" i="1"/>
  <c r="T284" i="1"/>
  <c r="T162" i="1"/>
  <c r="T343" i="1"/>
  <c r="T199" i="1"/>
  <c r="T415" i="1"/>
  <c r="T115" i="1"/>
  <c r="T440" i="1"/>
  <c r="T351" i="1"/>
  <c r="T289" i="1"/>
  <c r="T216" i="1"/>
  <c r="T81" i="1"/>
  <c r="T299" i="1"/>
  <c r="T475" i="1"/>
  <c r="T248" i="1"/>
  <c r="T73" i="1"/>
  <c r="T272" i="1"/>
  <c r="T67" i="1"/>
  <c r="T131" i="1"/>
  <c r="T221" i="1"/>
  <c r="T287" i="1"/>
  <c r="T300" i="1"/>
  <c r="T213" i="1"/>
  <c r="T229" i="1"/>
  <c r="T453" i="1"/>
  <c r="T308" i="1"/>
  <c r="T292" i="1"/>
  <c r="T429" i="1"/>
  <c r="T301" i="1"/>
  <c r="T413" i="1"/>
  <c r="T392" i="1"/>
  <c r="T342" i="1"/>
  <c r="T356" i="1"/>
  <c r="T153" i="1"/>
  <c r="T360" i="1"/>
  <c r="T193" i="1"/>
  <c r="T304" i="1"/>
  <c r="T375" i="1"/>
  <c r="T357" i="1"/>
  <c r="T477" i="1"/>
  <c r="T281" i="1"/>
  <c r="T280" i="1"/>
  <c r="T264" i="1"/>
  <c r="T200" i="1"/>
  <c r="T427" i="1"/>
  <c r="T95" i="1"/>
  <c r="T256" i="1"/>
  <c r="T407" i="1"/>
  <c r="T471" i="1"/>
  <c r="T324" i="1"/>
  <c r="T177" i="1"/>
  <c r="T319" i="1"/>
  <c r="T404" i="1"/>
  <c r="T490" i="1"/>
  <c r="T421" i="1"/>
  <c r="T285" i="1"/>
  <c r="T273" i="1"/>
  <c r="T218" i="1"/>
  <c r="T257" i="1"/>
  <c r="T436" i="1"/>
  <c r="T97" i="1"/>
  <c r="T496" i="1"/>
  <c r="T316" i="1"/>
  <c r="T485" i="1"/>
  <c r="T313" i="1"/>
  <c r="T473" i="1"/>
  <c r="T138" i="1"/>
  <c r="T408" i="1"/>
  <c r="T461" i="1"/>
  <c r="T333" i="1"/>
  <c r="T237" i="1"/>
  <c r="T463" i="1"/>
  <c r="T265" i="1"/>
  <c r="T349" i="1"/>
  <c r="T400" i="1"/>
  <c r="T227" i="1"/>
  <c r="T195" i="1"/>
  <c r="T275" i="1"/>
  <c r="T389" i="1"/>
  <c r="T293" i="1"/>
  <c r="T420" i="1"/>
  <c r="T399" i="1"/>
  <c r="T497" i="1"/>
  <c r="T182" i="1"/>
  <c r="T247" i="1"/>
  <c r="T309" i="1"/>
  <c r="T312" i="1"/>
  <c r="T106" i="1"/>
  <c r="T113" i="1"/>
  <c r="T249" i="1"/>
  <c r="T205" i="1"/>
  <c r="T437" i="1"/>
  <c r="T259" i="1"/>
  <c r="T372" i="1"/>
  <c r="T297" i="1"/>
  <c r="T441" i="1"/>
  <c r="T455" i="1"/>
  <c r="T52" i="1"/>
  <c r="T246" i="1"/>
  <c r="T85" i="1"/>
  <c r="T61" i="1"/>
  <c r="T411" i="1"/>
  <c r="T234" i="1"/>
  <c r="T472" i="1"/>
  <c r="T452" i="1"/>
  <c r="T254" i="1"/>
  <c r="T384" i="1"/>
  <c r="T499" i="1"/>
  <c r="T203" i="1"/>
  <c r="T311" i="1"/>
  <c r="T139" i="1"/>
  <c r="Z10" i="50"/>
  <c r="AA10" i="50" s="1"/>
  <c r="T358" i="1"/>
  <c r="T377" i="1"/>
  <c r="T341" i="1"/>
  <c r="T222" i="1"/>
  <c r="T194" i="1"/>
  <c r="T439" i="1"/>
  <c r="T346" i="1"/>
  <c r="T286" i="1"/>
  <c r="T489" i="1"/>
  <c r="T108" i="1"/>
  <c r="T175" i="1"/>
  <c r="T239" i="1"/>
  <c r="T133" i="1"/>
  <c r="T378" i="1"/>
  <c r="T279" i="1"/>
  <c r="T110" i="1"/>
  <c r="T373" i="1"/>
  <c r="T169" i="1"/>
  <c r="T365" i="1"/>
  <c r="T117" i="1"/>
  <c r="T432" i="1"/>
  <c r="T406" i="1"/>
  <c r="T302" i="1"/>
  <c r="T263" i="1"/>
  <c r="T403" i="1"/>
  <c r="T417" i="1"/>
  <c r="T298" i="1"/>
  <c r="T184" i="1"/>
  <c r="T488" i="1"/>
  <c r="T448" i="1"/>
  <c r="T70" i="1"/>
  <c r="T266" i="1"/>
  <c r="T189" i="1"/>
  <c r="T251" i="1"/>
  <c r="T104" i="1"/>
  <c r="T479" i="1"/>
  <c r="T268" i="1"/>
  <c r="T314" i="1"/>
  <c r="T465" i="1"/>
  <c r="T409" i="1"/>
  <c r="T428" i="1"/>
  <c r="T364" i="1"/>
  <c r="T241" i="1"/>
  <c r="T49" i="1"/>
  <c r="T188" i="1"/>
  <c r="T401" i="1"/>
  <c r="T353" i="1"/>
  <c r="T457" i="1"/>
  <c r="T369" i="1"/>
  <c r="T393" i="1"/>
  <c r="T337" i="1"/>
  <c r="T219" i="1"/>
  <c r="T385" i="1"/>
  <c r="T433" i="1"/>
  <c r="T329" i="1"/>
  <c r="T449" i="1"/>
  <c r="T321" i="1"/>
  <c r="T481" i="1"/>
  <c r="T345" i="1"/>
  <c r="T232" i="1"/>
  <c r="T425" i="1"/>
  <c r="T160" i="1"/>
  <c r="T201" i="1"/>
  <c r="D3" i="51"/>
  <c r="D4" i="51" s="1"/>
  <c r="T122" i="1"/>
  <c r="E2" i="51" a="1"/>
  <c r="E2" i="51" s="1"/>
  <c r="E3" i="51" s="1"/>
  <c r="E4" i="51" s="1"/>
  <c r="T130" i="1"/>
  <c r="C4" i="6"/>
  <c r="D4" i="6"/>
  <c r="B4" i="6"/>
  <c r="F4" i="6"/>
  <c r="E4" i="6"/>
  <c r="J3" i="6"/>
  <c r="O3" i="6"/>
  <c r="D3" i="12"/>
  <c r="D4" i="12" s="1"/>
  <c r="C3" i="51"/>
  <c r="C4" i="51" s="1"/>
  <c r="C3" i="56"/>
  <c r="C4" i="56" s="1"/>
  <c r="E2" i="56" a="1"/>
  <c r="E2" i="56" s="1"/>
  <c r="E3" i="10" l="1"/>
  <c r="E4" i="10" s="1"/>
  <c r="E3" i="12"/>
  <c r="E4" i="12" s="1"/>
  <c r="E3" i="56"/>
  <c r="E4" i="56" s="1"/>
  <c r="F2" i="56" a="1"/>
  <c r="F2" i="56" s="1"/>
  <c r="F2" i="51" a="1"/>
  <c r="F2" i="51" s="1"/>
  <c r="O4" i="6"/>
  <c r="J4" i="6"/>
  <c r="F5" i="6"/>
  <c r="D5" i="6"/>
  <c r="E5" i="6"/>
  <c r="C5" i="6"/>
  <c r="B5" i="6"/>
  <c r="F3" i="56" l="1"/>
  <c r="F4" i="56" s="1"/>
  <c r="B6" i="6"/>
  <c r="D6" i="6"/>
  <c r="E6" i="6"/>
  <c r="C6" i="6"/>
  <c r="F6" i="6"/>
  <c r="J5" i="6"/>
  <c r="O5" i="6"/>
  <c r="F3" i="12"/>
  <c r="F4" i="12" s="1"/>
  <c r="G2" i="56" a="1"/>
  <c r="G2" i="56" s="1"/>
  <c r="H2" i="56" s="1" a="1"/>
  <c r="H2" i="56" s="1"/>
  <c r="H3" i="56" s="1"/>
  <c r="H4" i="56" s="1"/>
  <c r="F3" i="51"/>
  <c r="F4" i="51" s="1"/>
  <c r="G2" i="51" a="1"/>
  <c r="G2" i="51" s="1"/>
  <c r="G3" i="51" s="1"/>
  <c r="G4" i="51" s="1"/>
  <c r="F3" i="10" l="1"/>
  <c r="F4" i="10" s="1"/>
  <c r="G3" i="12"/>
  <c r="G4" i="12" s="1"/>
  <c r="C10" i="6"/>
  <c r="D9" i="6"/>
  <c r="B9" i="6"/>
  <c r="C9" i="6"/>
  <c r="E9" i="6"/>
  <c r="F9" i="6"/>
  <c r="G3" i="56"/>
  <c r="G4" i="56" s="1"/>
  <c r="I2" i="56" a="1"/>
  <c r="I2" i="56" s="1"/>
  <c r="J2" i="56" s="1" a="1"/>
  <c r="J2" i="56" s="1"/>
  <c r="J3" i="56" s="1"/>
  <c r="J4" i="56" s="1"/>
  <c r="D7" i="6"/>
  <c r="F7" i="6"/>
  <c r="B7" i="6"/>
  <c r="C7" i="6"/>
  <c r="E7" i="6"/>
  <c r="H2" i="51" a="1"/>
  <c r="H2" i="51" s="1"/>
  <c r="G3" i="10"/>
  <c r="G4" i="10" s="1"/>
  <c r="H3" i="12"/>
  <c r="H4" i="12" s="1"/>
  <c r="C8" i="6"/>
  <c r="E8" i="6"/>
  <c r="D8" i="6"/>
  <c r="F8" i="6"/>
  <c r="B8" i="6"/>
  <c r="J6" i="6"/>
  <c r="O6" i="6"/>
  <c r="E10" i="6" l="1"/>
  <c r="B10" i="6"/>
  <c r="F10" i="6"/>
  <c r="D10" i="6"/>
  <c r="C11" i="6"/>
  <c r="I2" i="51" a="1"/>
  <c r="I2" i="51" s="1"/>
  <c r="J2" i="51" s="1" a="1"/>
  <c r="J2" i="51" s="1"/>
  <c r="J3" i="51" s="1"/>
  <c r="J4" i="51" s="1"/>
  <c r="I3" i="12"/>
  <c r="I4" i="12" s="1"/>
  <c r="J8" i="6"/>
  <c r="O8" i="6"/>
  <c r="I3" i="56"/>
  <c r="I4" i="56" s="1"/>
  <c r="K2" i="56" a="1"/>
  <c r="K2" i="56" s="1"/>
  <c r="J9" i="6"/>
  <c r="O9" i="6"/>
  <c r="J7" i="6"/>
  <c r="O7" i="6"/>
  <c r="H3" i="10"/>
  <c r="H4" i="10" s="1"/>
  <c r="H3" i="51"/>
  <c r="H4" i="51" s="1"/>
  <c r="J10" i="6" l="1"/>
  <c r="O10" i="6"/>
  <c r="J3" i="12"/>
  <c r="J4" i="12" s="1"/>
  <c r="J3" i="10"/>
  <c r="J4" i="10" s="1"/>
  <c r="B11" i="6"/>
  <c r="D11" i="6"/>
  <c r="C12" i="6"/>
  <c r="F11" i="6"/>
  <c r="E11" i="6"/>
  <c r="I3" i="10"/>
  <c r="I4" i="10" s="1"/>
  <c r="K3" i="56"/>
  <c r="K4" i="56" s="1"/>
  <c r="L2" i="56" a="1"/>
  <c r="L2" i="56" s="1"/>
  <c r="I3" i="51"/>
  <c r="I4" i="51" s="1"/>
  <c r="K2" i="51" a="1"/>
  <c r="K2" i="51" s="1"/>
  <c r="K3" i="12" l="1"/>
  <c r="K4" i="12" s="1"/>
  <c r="J11" i="6"/>
  <c r="O11" i="6"/>
  <c r="F12" i="6"/>
  <c r="F13" i="6"/>
  <c r="D12" i="6"/>
  <c r="B12" i="6"/>
  <c r="E12" i="6"/>
  <c r="M2" i="56" a="1"/>
  <c r="M2" i="56" s="1"/>
  <c r="K3" i="51"/>
  <c r="K4" i="51" s="1"/>
  <c r="L2" i="51" a="1"/>
  <c r="L2" i="51" s="1"/>
  <c r="L3" i="51" s="1"/>
  <c r="L4" i="51" s="1"/>
  <c r="L3" i="56"/>
  <c r="L4" i="56" s="1"/>
  <c r="J12" i="6" l="1"/>
  <c r="L3" i="12"/>
  <c r="L4" i="12" s="1"/>
  <c r="K3" i="10"/>
  <c r="K4" i="10" s="1"/>
  <c r="O12" i="6"/>
  <c r="B14" i="6"/>
  <c r="D13" i="6"/>
  <c r="E13" i="6"/>
  <c r="C13" i="6"/>
  <c r="B13" i="6"/>
  <c r="O13" i="6" s="1"/>
  <c r="M2" i="51" a="1"/>
  <c r="M2" i="51" s="1"/>
  <c r="M3" i="56"/>
  <c r="M4" i="56" s="1"/>
  <c r="N2" i="56" a="1"/>
  <c r="N2" i="56" s="1"/>
  <c r="M3" i="12" l="1"/>
  <c r="M4" i="12" s="1"/>
  <c r="L3" i="10"/>
  <c r="L4" i="10" s="1"/>
  <c r="J13" i="6"/>
  <c r="D14" i="6"/>
  <c r="F15" i="6"/>
  <c r="C14" i="6"/>
  <c r="E14" i="6"/>
  <c r="F14" i="6"/>
  <c r="O14" i="6" s="1"/>
  <c r="N3" i="56"/>
  <c r="N4" i="56" s="1"/>
  <c r="O2" i="56" a="1"/>
  <c r="O2" i="56" s="1"/>
  <c r="M3" i="10"/>
  <c r="M4" i="10" s="1"/>
  <c r="M3" i="51"/>
  <c r="M4" i="51" s="1"/>
  <c r="N2" i="51" a="1"/>
  <c r="N2" i="51" s="1"/>
  <c r="N3" i="12" l="1"/>
  <c r="N4" i="12" s="1"/>
  <c r="J14" i="6"/>
  <c r="F16" i="6"/>
  <c r="C15" i="6"/>
  <c r="B15" i="6"/>
  <c r="O15" i="6" s="1"/>
  <c r="E15" i="6"/>
  <c r="D15" i="6"/>
  <c r="N3" i="10"/>
  <c r="N4" i="10" s="1"/>
  <c r="N3" i="51"/>
  <c r="N4" i="51" s="1"/>
  <c r="O2" i="51" a="1"/>
  <c r="O2" i="51" s="1"/>
  <c r="O3" i="56"/>
  <c r="O4" i="56" s="1"/>
  <c r="P2" i="56" a="1"/>
  <c r="P2" i="56" s="1"/>
  <c r="O3" i="12" l="1"/>
  <c r="O4" i="12" s="1"/>
  <c r="J15" i="6"/>
  <c r="D16" i="6"/>
  <c r="E16" i="6"/>
  <c r="B16" i="6"/>
  <c r="O16" i="6" s="1"/>
  <c r="C16" i="6"/>
  <c r="O3" i="10"/>
  <c r="O4" i="10" s="1"/>
  <c r="P3" i="56"/>
  <c r="P4" i="56" s="1"/>
  <c r="Q2" i="56" a="1"/>
  <c r="Q2" i="56" s="1"/>
  <c r="O3" i="51"/>
  <c r="O4" i="51" s="1"/>
  <c r="P2" i="51" a="1"/>
  <c r="P2" i="51" s="1"/>
  <c r="P3" i="12" l="1"/>
  <c r="P4" i="12" s="1"/>
  <c r="J16" i="6"/>
  <c r="D17" i="6"/>
  <c r="C17" i="6"/>
  <c r="E17" i="6"/>
  <c r="F17" i="6"/>
  <c r="B17" i="6"/>
  <c r="P3" i="10"/>
  <c r="P4" i="10" s="1"/>
  <c r="P3" i="51"/>
  <c r="P4" i="51" s="1"/>
  <c r="Q2" i="51" a="1"/>
  <c r="Q2" i="51" s="1"/>
  <c r="E18" i="6"/>
  <c r="B18" i="6"/>
  <c r="D18" i="6"/>
  <c r="C18" i="6"/>
  <c r="F18" i="6"/>
  <c r="Q3" i="56"/>
  <c r="Q4" i="56" s="1"/>
  <c r="R2" i="56" a="1"/>
  <c r="R2" i="56" s="1"/>
  <c r="J17" i="6" l="1"/>
  <c r="R3" i="12"/>
  <c r="R4" i="12" s="1"/>
  <c r="Q3" i="12"/>
  <c r="Q4" i="12" s="1"/>
  <c r="O17" i="6"/>
  <c r="Q3" i="10"/>
  <c r="Q4" i="10" s="1"/>
  <c r="F19" i="6"/>
  <c r="D19" i="6"/>
  <c r="C19" i="6"/>
  <c r="E19" i="6"/>
  <c r="B19" i="6"/>
  <c r="R3" i="56"/>
  <c r="R4" i="56" s="1"/>
  <c r="S2" i="56" a="1"/>
  <c r="S2" i="56" s="1"/>
  <c r="Q3" i="51"/>
  <c r="Q4" i="51" s="1"/>
  <c r="R2" i="51" a="1"/>
  <c r="R2" i="51" s="1"/>
  <c r="J18" i="6"/>
  <c r="O18" i="6"/>
  <c r="S3" i="12" l="1"/>
  <c r="S4" i="12" s="1"/>
  <c r="R3" i="10"/>
  <c r="R4" i="10" s="1"/>
  <c r="B20" i="6"/>
  <c r="C20" i="6"/>
  <c r="E20" i="6"/>
  <c r="D20" i="6"/>
  <c r="F20" i="6"/>
  <c r="J19" i="6"/>
  <c r="O19" i="6"/>
  <c r="R3" i="51"/>
  <c r="R4" i="51" s="1"/>
  <c r="S2" i="51" a="1"/>
  <c r="S2" i="51" s="1"/>
  <c r="S3" i="56"/>
  <c r="S4" i="56" s="1"/>
  <c r="T2" i="56" a="1"/>
  <c r="T2" i="56" s="1"/>
  <c r="T3" i="12" l="1"/>
  <c r="T4" i="12" s="1"/>
  <c r="S3" i="10"/>
  <c r="S4" i="10" s="1"/>
  <c r="S3" i="51"/>
  <c r="S4" i="51" s="1"/>
  <c r="T2" i="51" a="1"/>
  <c r="T2" i="51" s="1"/>
  <c r="E21" i="6"/>
  <c r="C21" i="6"/>
  <c r="D21" i="6"/>
  <c r="B21" i="6"/>
  <c r="F21" i="6"/>
  <c r="T3" i="56"/>
  <c r="T4" i="56" s="1"/>
  <c r="U2" i="56" a="1"/>
  <c r="U2" i="56" s="1"/>
  <c r="O20" i="6"/>
  <c r="J20" i="6"/>
  <c r="U3" i="12" l="1"/>
  <c r="U4" i="12" s="1"/>
  <c r="T3" i="10"/>
  <c r="T4" i="10" s="1"/>
  <c r="C22" i="6"/>
  <c r="D22" i="6"/>
  <c r="B22" i="6"/>
  <c r="F22" i="6"/>
  <c r="E22" i="6"/>
  <c r="O21" i="6"/>
  <c r="J21" i="6"/>
  <c r="T3" i="51"/>
  <c r="T4" i="51" s="1"/>
  <c r="U2" i="51" a="1"/>
  <c r="U2" i="51" s="1"/>
  <c r="U3" i="56"/>
  <c r="U4" i="56" s="1"/>
  <c r="V2" i="56" a="1"/>
  <c r="V2" i="56" s="1"/>
  <c r="V3" i="12" l="1"/>
  <c r="V4" i="12" s="1"/>
  <c r="U3" i="10"/>
  <c r="U4" i="10" s="1"/>
  <c r="B23" i="6"/>
  <c r="D23" i="6"/>
  <c r="C23" i="6"/>
  <c r="E23" i="6"/>
  <c r="F23" i="6"/>
  <c r="V3" i="56"/>
  <c r="V4" i="56" s="1"/>
  <c r="W2" i="56" a="1"/>
  <c r="W2" i="56" s="1"/>
  <c r="O22" i="6"/>
  <c r="J22" i="6"/>
  <c r="U3" i="51"/>
  <c r="U4" i="51" s="1"/>
  <c r="V2" i="51" a="1"/>
  <c r="V2" i="51" s="1"/>
  <c r="X3" i="12" l="1"/>
  <c r="X4" i="12" s="1"/>
  <c r="W3" i="12"/>
  <c r="W4" i="12" s="1"/>
  <c r="O23" i="6"/>
  <c r="J23" i="6"/>
  <c r="V3" i="10"/>
  <c r="V4" i="10" s="1"/>
  <c r="B24" i="6"/>
  <c r="C24" i="6"/>
  <c r="F24" i="6"/>
  <c r="E24" i="6"/>
  <c r="D24" i="6"/>
  <c r="W3" i="56"/>
  <c r="W4" i="56" s="1"/>
  <c r="X2" i="56" a="1"/>
  <c r="X2" i="56" s="1"/>
  <c r="V3" i="51"/>
  <c r="V4" i="51" s="1"/>
  <c r="W2" i="51" a="1"/>
  <c r="W2" i="51" s="1"/>
  <c r="Y3" i="12" l="1"/>
  <c r="Y4" i="12" s="1"/>
  <c r="Z3" i="12"/>
  <c r="Z4" i="12" s="1"/>
  <c r="B25" i="6"/>
  <c r="D25" i="6"/>
  <c r="F25" i="6"/>
  <c r="C25" i="6"/>
  <c r="E25" i="6"/>
  <c r="J24" i="6"/>
  <c r="O24" i="6"/>
  <c r="W3" i="10"/>
  <c r="W4" i="10" s="1"/>
  <c r="X3" i="56"/>
  <c r="X4" i="56" s="1"/>
  <c r="Y2" i="56" a="1"/>
  <c r="Y2" i="56" s="1"/>
  <c r="W3" i="51"/>
  <c r="W4" i="51" s="1"/>
  <c r="X2" i="51" a="1"/>
  <c r="X2" i="51" s="1"/>
  <c r="F26" i="6" l="1"/>
  <c r="C26" i="6"/>
  <c r="E26" i="6"/>
  <c r="B26" i="6"/>
  <c r="D26" i="6"/>
  <c r="X3" i="10"/>
  <c r="X4" i="10" s="1"/>
  <c r="X3" i="51"/>
  <c r="X4" i="51" s="1"/>
  <c r="Y2" i="51" a="1"/>
  <c r="Y2" i="51" s="1"/>
  <c r="O25" i="6"/>
  <c r="J25" i="6"/>
  <c r="Y3" i="56"/>
  <c r="Y4" i="56" s="1"/>
  <c r="Z2" i="56" a="1"/>
  <c r="Z2" i="56" s="1"/>
  <c r="AA3" i="12" l="1"/>
  <c r="AA4" i="12" s="1"/>
  <c r="AB3" i="12"/>
  <c r="AB4" i="12" s="1"/>
  <c r="E27" i="6"/>
  <c r="D27" i="6"/>
  <c r="B27" i="6"/>
  <c r="C27" i="6"/>
  <c r="F27" i="6"/>
  <c r="J26" i="6"/>
  <c r="O26" i="6"/>
  <c r="Y3" i="10"/>
  <c r="Y4" i="10" s="1"/>
  <c r="Y3" i="51"/>
  <c r="Y4" i="51" s="1"/>
  <c r="Z2" i="51" a="1"/>
  <c r="Z2" i="51" s="1"/>
  <c r="Z3" i="56"/>
  <c r="Z4" i="56" s="1"/>
  <c r="AA2" i="56" a="1"/>
  <c r="AA2" i="56" s="1"/>
  <c r="AC3" i="12" l="1"/>
  <c r="AC4" i="12" s="1"/>
  <c r="AA3" i="56"/>
  <c r="AA4" i="56" s="1"/>
  <c r="AB2" i="56" a="1"/>
  <c r="AB2" i="56" s="1"/>
  <c r="E28" i="6"/>
  <c r="C28" i="6"/>
  <c r="B28" i="6"/>
  <c r="D28" i="6"/>
  <c r="F28" i="6"/>
  <c r="Z3" i="51"/>
  <c r="Z4" i="51" s="1"/>
  <c r="AA2" i="51" a="1"/>
  <c r="AA2" i="51" s="1"/>
  <c r="O27" i="6"/>
  <c r="J27" i="6"/>
  <c r="Z3" i="10"/>
  <c r="Z4" i="10" s="1"/>
  <c r="AD3" i="12" l="1"/>
  <c r="AD4" i="12" s="1"/>
  <c r="E29" i="6"/>
  <c r="D29" i="6"/>
  <c r="C29" i="6"/>
  <c r="B29" i="6"/>
  <c r="F29" i="6"/>
  <c r="AA3" i="10"/>
  <c r="AA4" i="10" s="1"/>
  <c r="J28" i="6"/>
  <c r="O28" i="6"/>
  <c r="AB3" i="56"/>
  <c r="AB4" i="56" s="1"/>
  <c r="AC2" i="56" a="1"/>
  <c r="AC2" i="56" s="1"/>
  <c r="AA3" i="51"/>
  <c r="AA4" i="51" s="1"/>
  <c r="AB2" i="51" a="1"/>
  <c r="AB2" i="51" s="1"/>
  <c r="AE3" i="12" l="1"/>
  <c r="AE4" i="12" s="1"/>
  <c r="C30" i="6"/>
  <c r="F30" i="6"/>
  <c r="E30" i="6"/>
  <c r="D30" i="6"/>
  <c r="B30" i="6"/>
  <c r="J29" i="6"/>
  <c r="O29" i="6"/>
  <c r="AB3" i="51"/>
  <c r="AB4" i="51" s="1"/>
  <c r="AC2" i="51" a="1"/>
  <c r="AC2" i="51" s="1"/>
  <c r="AB3" i="10"/>
  <c r="AB4" i="10" s="1"/>
  <c r="AC3" i="56"/>
  <c r="AC4" i="56" s="1"/>
  <c r="AD2" i="56" a="1"/>
  <c r="AD2" i="56" s="1"/>
  <c r="AF3" i="12" l="1"/>
  <c r="AF4" i="12" s="1"/>
  <c r="AC3" i="10"/>
  <c r="AC4" i="10" s="1"/>
  <c r="AC3" i="51"/>
  <c r="AC4" i="51" s="1"/>
  <c r="AD2" i="51" a="1"/>
  <c r="AD2" i="51" s="1"/>
  <c r="AD3" i="56"/>
  <c r="AD4" i="56" s="1"/>
  <c r="AE2" i="56" a="1"/>
  <c r="AE2" i="56" s="1"/>
  <c r="E31" i="6"/>
  <c r="D31" i="6"/>
  <c r="C31" i="6"/>
  <c r="B31" i="6"/>
  <c r="F31" i="6"/>
  <c r="J30" i="6"/>
  <c r="O30" i="6"/>
  <c r="AG24" i="12" l="1"/>
  <c r="AG106" i="12"/>
  <c r="AG114" i="12"/>
  <c r="AG108" i="12"/>
  <c r="AG102" i="12"/>
  <c r="AG111" i="12"/>
  <c r="AG116" i="12"/>
  <c r="AG124" i="12"/>
  <c r="AG132" i="12"/>
  <c r="AG107" i="12"/>
  <c r="AG103" i="12"/>
  <c r="AG112" i="12"/>
  <c r="AG118" i="12"/>
  <c r="AG126" i="12"/>
  <c r="AG134" i="12"/>
  <c r="AG113" i="12"/>
  <c r="AG104" i="12"/>
  <c r="AG105" i="12"/>
  <c r="AG109" i="12"/>
  <c r="AG101" i="12"/>
  <c r="AG110" i="12"/>
  <c r="AG115" i="12"/>
  <c r="AG117" i="12"/>
  <c r="AG131" i="12"/>
  <c r="AG135" i="12"/>
  <c r="AG143" i="12"/>
  <c r="AG123" i="12"/>
  <c r="AG127" i="12"/>
  <c r="AG137" i="12"/>
  <c r="AG145" i="12"/>
  <c r="AG130" i="12"/>
  <c r="AG142" i="12"/>
  <c r="AG146" i="12"/>
  <c r="AG153" i="12"/>
  <c r="AG161" i="12"/>
  <c r="AG120" i="12"/>
  <c r="AG138" i="12"/>
  <c r="AG155" i="12"/>
  <c r="AG163" i="12"/>
  <c r="AG121" i="12"/>
  <c r="AG128" i="12"/>
  <c r="AG140" i="12"/>
  <c r="AG154" i="12"/>
  <c r="AG173" i="12"/>
  <c r="AG181" i="12"/>
  <c r="AG141" i="12"/>
  <c r="AG160" i="12"/>
  <c r="AG164" i="12"/>
  <c r="AG167" i="12"/>
  <c r="AG175" i="12"/>
  <c r="AG183" i="12"/>
  <c r="AG133" i="12"/>
  <c r="AG152" i="12"/>
  <c r="AG156" i="12"/>
  <c r="AG129" i="12"/>
  <c r="AG136" i="12"/>
  <c r="AG144" i="12"/>
  <c r="AG119" i="12"/>
  <c r="AG151" i="12"/>
  <c r="AG165" i="12"/>
  <c r="AG174" i="12"/>
  <c r="AG192" i="12"/>
  <c r="AG200" i="12"/>
  <c r="AG122" i="12"/>
  <c r="AG159" i="12"/>
  <c r="AG148" i="12"/>
  <c r="AG180" i="12"/>
  <c r="AG184" i="12"/>
  <c r="AG186" i="12"/>
  <c r="AG194" i="12"/>
  <c r="AG202" i="12"/>
  <c r="AG150" i="12"/>
  <c r="AG166" i="12"/>
  <c r="AG171" i="12"/>
  <c r="AG158" i="12"/>
  <c r="AG172" i="12"/>
  <c r="AG176" i="12"/>
  <c r="AG162" i="12"/>
  <c r="AG125" i="12"/>
  <c r="AG169" i="12"/>
  <c r="AG170" i="12"/>
  <c r="AG188" i="12"/>
  <c r="AG197" i="12"/>
  <c r="AG206" i="12"/>
  <c r="AG209" i="12"/>
  <c r="AG217" i="12"/>
  <c r="AG168" i="12"/>
  <c r="AG177" i="12"/>
  <c r="AG189" i="12"/>
  <c r="AG198" i="12"/>
  <c r="AG211" i="12"/>
  <c r="AG219" i="12"/>
  <c r="AG147" i="12"/>
  <c r="AG185" i="12"/>
  <c r="AG157" i="12"/>
  <c r="AG179" i="12"/>
  <c r="AG190" i="12"/>
  <c r="AG204" i="12"/>
  <c r="AG191" i="12"/>
  <c r="AG149" i="12"/>
  <c r="AG178" i="12"/>
  <c r="AG187" i="12"/>
  <c r="AG139" i="12"/>
  <c r="AG199" i="12"/>
  <c r="AG213" i="12"/>
  <c r="AG222" i="12"/>
  <c r="AG226" i="12"/>
  <c r="AG234" i="12"/>
  <c r="AG242" i="12"/>
  <c r="AG196" i="12"/>
  <c r="AG182" i="12"/>
  <c r="AG193" i="12"/>
  <c r="AG214" i="12"/>
  <c r="AG223" i="12"/>
  <c r="AG228" i="12"/>
  <c r="AG236" i="12"/>
  <c r="AG244" i="12"/>
  <c r="AG201" i="12"/>
  <c r="AG195" i="12"/>
  <c r="AG215" i="12"/>
  <c r="AG230" i="12"/>
  <c r="AG203" i="12"/>
  <c r="AG205" i="12"/>
  <c r="AG243" i="12"/>
  <c r="AG249" i="12"/>
  <c r="AG257" i="12"/>
  <c r="AG265" i="12"/>
  <c r="AG273" i="12"/>
  <c r="AG207" i="12"/>
  <c r="AG212" i="12"/>
  <c r="AG220" i="12"/>
  <c r="AG235" i="12"/>
  <c r="AG251" i="12"/>
  <c r="AG259" i="12"/>
  <c r="AG267" i="12"/>
  <c r="AG232" i="12"/>
  <c r="AG208" i="12"/>
  <c r="AG216" i="12"/>
  <c r="AG241" i="12"/>
  <c r="AG245" i="12"/>
  <c r="AG224" i="12"/>
  <c r="AG218" i="12"/>
  <c r="AG229" i="12"/>
  <c r="AG231" i="12"/>
  <c r="AG233" i="12"/>
  <c r="AG239" i="12"/>
  <c r="AG248" i="12"/>
  <c r="AG252" i="12"/>
  <c r="AG266" i="12"/>
  <c r="AG278" i="12"/>
  <c r="AG286" i="12"/>
  <c r="AG294" i="12"/>
  <c r="AG302" i="12"/>
  <c r="AG253" i="12"/>
  <c r="AG262" i="12"/>
  <c r="AG221" i="12"/>
  <c r="AG258" i="12"/>
  <c r="AG272" i="12"/>
  <c r="AG280" i="12"/>
  <c r="AG288" i="12"/>
  <c r="AG296" i="12"/>
  <c r="AG304" i="12"/>
  <c r="AG238" i="12"/>
  <c r="AG246" i="12"/>
  <c r="AG254" i="12"/>
  <c r="AG263" i="12"/>
  <c r="AG227" i="12"/>
  <c r="AG250" i="12"/>
  <c r="AG264" i="12"/>
  <c r="AG268" i="12"/>
  <c r="AG282" i="12"/>
  <c r="AG290" i="12"/>
  <c r="AG298" i="12"/>
  <c r="AG210" i="12"/>
  <c r="AG225" i="12"/>
  <c r="AG240" i="12"/>
  <c r="AG255" i="12"/>
  <c r="AG269" i="12"/>
  <c r="AG247" i="12"/>
  <c r="AG261" i="12"/>
  <c r="AG275" i="12"/>
  <c r="AG277" i="12"/>
  <c r="AG279" i="12"/>
  <c r="AG306" i="12"/>
  <c r="AG314" i="12"/>
  <c r="AG322" i="12"/>
  <c r="AG330" i="12"/>
  <c r="AG338" i="12"/>
  <c r="AG270" i="12"/>
  <c r="AG281" i="12"/>
  <c r="AG283" i="12"/>
  <c r="AG285" i="12"/>
  <c r="AG287" i="12"/>
  <c r="AG237" i="12"/>
  <c r="AG289" i="12"/>
  <c r="AG291" i="12"/>
  <c r="AG293" i="12"/>
  <c r="AG295" i="12"/>
  <c r="AG308" i="12"/>
  <c r="AG316" i="12"/>
  <c r="AG324" i="12"/>
  <c r="AG332" i="12"/>
  <c r="AG297" i="12"/>
  <c r="AG299" i="12"/>
  <c r="AG301" i="12"/>
  <c r="AG303" i="12"/>
  <c r="AG256" i="12"/>
  <c r="AG276" i="12"/>
  <c r="AG310" i="12"/>
  <c r="AG318" i="12"/>
  <c r="AG326" i="12"/>
  <c r="AG260" i="12"/>
  <c r="AG274" i="12"/>
  <c r="AG284" i="12"/>
  <c r="AG307" i="12"/>
  <c r="AG300" i="12"/>
  <c r="AG305" i="12"/>
  <c r="AG309" i="12"/>
  <c r="AG328" i="12"/>
  <c r="AG341" i="12"/>
  <c r="AG349" i="12"/>
  <c r="AG357" i="12"/>
  <c r="AG365" i="12"/>
  <c r="AG373" i="12"/>
  <c r="AG335" i="12"/>
  <c r="AG292" i="12"/>
  <c r="AG313" i="12"/>
  <c r="AG315" i="12"/>
  <c r="AG331" i="12"/>
  <c r="AG343" i="12"/>
  <c r="AG351" i="12"/>
  <c r="AG359" i="12"/>
  <c r="AG367" i="12"/>
  <c r="AG375" i="12"/>
  <c r="AG271" i="12"/>
  <c r="AG311" i="12"/>
  <c r="AG317" i="12"/>
  <c r="AG319" i="12"/>
  <c r="AG321" i="12"/>
  <c r="AG323" i="12"/>
  <c r="AG336" i="12"/>
  <c r="AG340" i="12"/>
  <c r="AG325" i="12"/>
  <c r="AG327" i="12"/>
  <c r="AG329" i="12"/>
  <c r="AG337" i="12"/>
  <c r="AG345" i="12"/>
  <c r="AG353" i="12"/>
  <c r="AG361" i="12"/>
  <c r="AG369" i="12"/>
  <c r="AG377" i="12"/>
  <c r="AG342" i="12"/>
  <c r="AG320" i="12"/>
  <c r="AG334" i="12"/>
  <c r="AG344" i="12"/>
  <c r="AG312" i="12"/>
  <c r="AG360" i="12"/>
  <c r="AG362" i="12"/>
  <c r="AG364" i="12"/>
  <c r="AG366" i="12"/>
  <c r="AG380" i="12"/>
  <c r="AG388" i="12"/>
  <c r="AG396" i="12"/>
  <c r="AG404" i="12"/>
  <c r="AG412" i="12"/>
  <c r="AG368" i="12"/>
  <c r="AG370" i="12"/>
  <c r="AG372" i="12"/>
  <c r="AG374" i="12"/>
  <c r="AG347" i="12"/>
  <c r="AG376" i="12"/>
  <c r="AG382" i="12"/>
  <c r="AG390" i="12"/>
  <c r="AG398" i="12"/>
  <c r="AG406" i="12"/>
  <c r="AG355" i="12"/>
  <c r="AG379" i="12"/>
  <c r="AG333" i="12"/>
  <c r="AG363" i="12"/>
  <c r="AG384" i="12"/>
  <c r="AG392" i="12"/>
  <c r="AG400" i="12"/>
  <c r="AG408" i="12"/>
  <c r="AG371" i="12"/>
  <c r="AG352" i="12"/>
  <c r="AG354" i="12"/>
  <c r="AG356" i="12"/>
  <c r="AG358" i="12"/>
  <c r="AG346" i="12"/>
  <c r="AG394" i="12"/>
  <c r="AG415" i="12"/>
  <c r="AG423" i="12"/>
  <c r="AG431" i="12"/>
  <c r="AG439" i="12"/>
  <c r="AG447" i="12"/>
  <c r="AG455" i="12"/>
  <c r="AG402" i="12"/>
  <c r="AG420" i="12"/>
  <c r="AG381" i="12"/>
  <c r="AG410" i="12"/>
  <c r="AG417" i="12"/>
  <c r="AG425" i="12"/>
  <c r="AG433" i="12"/>
  <c r="AG441" i="12"/>
  <c r="AG449" i="12"/>
  <c r="AG378" i="12"/>
  <c r="AG383" i="12"/>
  <c r="AG385" i="12"/>
  <c r="AG387" i="12"/>
  <c r="AG389" i="12"/>
  <c r="AG391" i="12"/>
  <c r="AG393" i="12"/>
  <c r="AG395" i="12"/>
  <c r="AG397" i="12"/>
  <c r="AG419" i="12"/>
  <c r="AG427" i="12"/>
  <c r="AG435" i="12"/>
  <c r="AG443" i="12"/>
  <c r="AG451" i="12"/>
  <c r="AG399" i="12"/>
  <c r="AG401" i="12"/>
  <c r="AG403" i="12"/>
  <c r="AG405" i="12"/>
  <c r="AG414" i="12"/>
  <c r="AG416" i="12"/>
  <c r="AG339" i="12"/>
  <c r="AG348" i="12"/>
  <c r="AG386" i="12"/>
  <c r="AG418" i="12"/>
  <c r="AG426" i="12"/>
  <c r="AG428" i="12"/>
  <c r="AG430" i="12"/>
  <c r="AG432" i="12"/>
  <c r="AG459" i="12"/>
  <c r="AG467" i="12"/>
  <c r="AG475" i="12"/>
  <c r="AG483" i="12"/>
  <c r="AG491" i="12"/>
  <c r="AG434" i="12"/>
  <c r="AG436" i="12"/>
  <c r="AG438" i="12"/>
  <c r="AG440" i="12"/>
  <c r="AG456" i="12"/>
  <c r="AG442" i="12"/>
  <c r="AG444" i="12"/>
  <c r="AG446" i="12"/>
  <c r="AG448" i="12"/>
  <c r="AG461" i="12"/>
  <c r="AG469" i="12"/>
  <c r="AG477" i="12"/>
  <c r="AG485" i="12"/>
  <c r="AG493" i="12"/>
  <c r="AG413" i="12"/>
  <c r="AG421" i="12"/>
  <c r="AG450" i="12"/>
  <c r="AG452" i="12"/>
  <c r="AG454" i="12"/>
  <c r="AG458" i="12"/>
  <c r="AG350" i="12"/>
  <c r="AG411" i="12"/>
  <c r="AG429" i="12"/>
  <c r="AG463" i="12"/>
  <c r="AG471" i="12"/>
  <c r="AG479" i="12"/>
  <c r="AG487" i="12"/>
  <c r="AG409" i="12"/>
  <c r="AG437" i="12"/>
  <c r="AG422" i="12"/>
  <c r="AG424" i="12"/>
  <c r="AG453" i="12"/>
  <c r="AG489" i="12"/>
  <c r="AG494" i="12"/>
  <c r="AG457" i="12"/>
  <c r="AG462" i="12"/>
  <c r="AG464" i="12"/>
  <c r="AG466" i="12"/>
  <c r="AG468" i="12"/>
  <c r="AG499" i="12"/>
  <c r="AG460" i="12"/>
  <c r="AG470" i="12"/>
  <c r="AG472" i="12"/>
  <c r="AG474" i="12"/>
  <c r="AG476" i="12"/>
  <c r="AG496" i="12"/>
  <c r="AG478" i="12"/>
  <c r="AG480" i="12"/>
  <c r="AG482" i="12"/>
  <c r="AG484" i="12"/>
  <c r="AG445" i="12"/>
  <c r="AG486" i="12"/>
  <c r="AG488" i="12"/>
  <c r="AG490" i="12"/>
  <c r="AG492" i="12"/>
  <c r="AG498" i="12"/>
  <c r="AG407" i="12"/>
  <c r="AG465" i="12"/>
  <c r="AG495" i="12"/>
  <c r="AG481" i="12"/>
  <c r="AG497" i="12"/>
  <c r="AG473" i="12"/>
  <c r="AG500" i="12"/>
  <c r="AG13" i="12"/>
  <c r="AG96" i="12"/>
  <c r="AG77" i="12"/>
  <c r="AG49" i="12"/>
  <c r="AG23" i="12"/>
  <c r="AG46" i="12"/>
  <c r="AG53" i="12"/>
  <c r="AG10" i="12"/>
  <c r="AG38" i="12"/>
  <c r="AG65" i="12"/>
  <c r="AG94" i="12"/>
  <c r="AG18" i="12"/>
  <c r="AG5" i="12"/>
  <c r="AG78" i="12"/>
  <c r="AG58" i="12"/>
  <c r="AG39" i="12"/>
  <c r="AG100" i="12"/>
  <c r="AG76" i="12"/>
  <c r="AG67" i="12"/>
  <c r="AG6" i="12"/>
  <c r="AG80" i="12"/>
  <c r="AG3" i="12"/>
  <c r="AG4" i="12" s="1"/>
  <c r="AG17" i="12"/>
  <c r="AG91" i="12"/>
  <c r="AG90" i="12"/>
  <c r="AG56" i="12"/>
  <c r="AG20" i="12"/>
  <c r="AG97" i="12"/>
  <c r="AG62" i="12"/>
  <c r="AG83" i="12"/>
  <c r="AG9" i="12"/>
  <c r="AG15" i="12"/>
  <c r="AG99" i="12"/>
  <c r="AG14" i="12"/>
  <c r="AG68" i="12"/>
  <c r="AG95" i="12"/>
  <c r="AG79" i="12"/>
  <c r="AG47" i="12"/>
  <c r="AG36" i="12"/>
  <c r="AG8" i="12"/>
  <c r="AG34" i="12"/>
  <c r="AG42" i="12"/>
  <c r="AG71" i="12"/>
  <c r="AG81" i="12"/>
  <c r="AG59" i="12"/>
  <c r="AG86" i="12"/>
  <c r="AG89" i="12"/>
  <c r="AG57" i="12"/>
  <c r="AG31" i="12"/>
  <c r="AG98" i="12"/>
  <c r="AG73" i="12"/>
  <c r="AG25" i="12"/>
  <c r="AG26" i="12"/>
  <c r="AG19" i="12"/>
  <c r="AG37" i="12"/>
  <c r="AG51" i="12"/>
  <c r="AG7" i="12"/>
  <c r="AG48" i="12"/>
  <c r="AG54" i="12"/>
  <c r="AG16" i="12"/>
  <c r="AG92" i="12"/>
  <c r="AG64" i="12"/>
  <c r="AG52" i="12"/>
  <c r="AG12" i="12"/>
  <c r="AG44" i="12"/>
  <c r="AG55" i="12"/>
  <c r="AG30" i="12"/>
  <c r="AG33" i="12"/>
  <c r="AG70" i="12"/>
  <c r="AG43" i="12"/>
  <c r="AG27" i="12"/>
  <c r="AG85" i="12"/>
  <c r="AG60" i="12"/>
  <c r="AG84" i="12"/>
  <c r="AG63" i="12"/>
  <c r="AG45" i="12"/>
  <c r="AG11" i="12"/>
  <c r="AG88" i="12"/>
  <c r="AG21" i="12"/>
  <c r="AG32" i="12"/>
  <c r="AG93" i="12"/>
  <c r="AG35" i="12"/>
  <c r="AG29" i="12"/>
  <c r="AG75" i="12"/>
  <c r="AG50" i="12"/>
  <c r="AG28" i="12"/>
  <c r="AG22" i="12"/>
  <c r="AG74" i="12"/>
  <c r="AG72" i="12"/>
  <c r="AG40" i="12"/>
  <c r="AG87" i="12"/>
  <c r="AG82" i="12"/>
  <c r="AG61" i="12"/>
  <c r="AG66" i="12"/>
  <c r="AG69" i="12"/>
  <c r="AG41" i="12"/>
  <c r="AD3" i="10"/>
  <c r="AD4" i="10" s="1"/>
  <c r="AE3" i="56"/>
  <c r="AE4" i="56" s="1"/>
  <c r="AF2" i="56" a="1"/>
  <c r="AF2" i="56" s="1"/>
  <c r="AD3" i="51"/>
  <c r="AD4" i="51" s="1"/>
  <c r="AE2" i="51" a="1"/>
  <c r="AE2" i="51" s="1"/>
  <c r="J31" i="6"/>
  <c r="O31" i="6"/>
  <c r="F32" i="6"/>
  <c r="C32" i="6"/>
  <c r="D32" i="6"/>
  <c r="B32" i="6"/>
  <c r="E32" i="6"/>
  <c r="AH36" i="12" l="1"/>
  <c r="AH101" i="12"/>
  <c r="AH109" i="12"/>
  <c r="AH103" i="12"/>
  <c r="AH111" i="12"/>
  <c r="AH106" i="12"/>
  <c r="AH115" i="12"/>
  <c r="AH119" i="12"/>
  <c r="AH127" i="12"/>
  <c r="AH102" i="12"/>
  <c r="AH107" i="12"/>
  <c r="AH121" i="12"/>
  <c r="AH129" i="12"/>
  <c r="AH108" i="12"/>
  <c r="AH112" i="12"/>
  <c r="AH113" i="12"/>
  <c r="AH104" i="12"/>
  <c r="AH110" i="12"/>
  <c r="AH126" i="12"/>
  <c r="AH130" i="12"/>
  <c r="AH138" i="12"/>
  <c r="AH146" i="12"/>
  <c r="AH118" i="12"/>
  <c r="AH122" i="12"/>
  <c r="AH140" i="12"/>
  <c r="AH124" i="12"/>
  <c r="AH137" i="12"/>
  <c r="AH141" i="12"/>
  <c r="AH148" i="12"/>
  <c r="AH156" i="12"/>
  <c r="AH164" i="12"/>
  <c r="AH125" i="12"/>
  <c r="AH132" i="12"/>
  <c r="AH147" i="12"/>
  <c r="AH150" i="12"/>
  <c r="AH158" i="12"/>
  <c r="AH166" i="12"/>
  <c r="AH133" i="12"/>
  <c r="AH135" i="12"/>
  <c r="AH149" i="12"/>
  <c r="AH163" i="12"/>
  <c r="AH168" i="12"/>
  <c r="AH176" i="12"/>
  <c r="AH184" i="12"/>
  <c r="AH114" i="12"/>
  <c r="AH155" i="12"/>
  <c r="AH159" i="12"/>
  <c r="AH170" i="12"/>
  <c r="AH178" i="12"/>
  <c r="AH142" i="12"/>
  <c r="AH117" i="12"/>
  <c r="AH134" i="12"/>
  <c r="AH143" i="12"/>
  <c r="AH151" i="12"/>
  <c r="AH128" i="12"/>
  <c r="AH131" i="12"/>
  <c r="AH116" i="12"/>
  <c r="AH120" i="12"/>
  <c r="AH139" i="12"/>
  <c r="AH145" i="12"/>
  <c r="AH105" i="12"/>
  <c r="AH154" i="12"/>
  <c r="AH169" i="12"/>
  <c r="AH183" i="12"/>
  <c r="AH187" i="12"/>
  <c r="AH195" i="12"/>
  <c r="AH203" i="12"/>
  <c r="AH165" i="12"/>
  <c r="AH160" i="12"/>
  <c r="AH175" i="12"/>
  <c r="AH179" i="12"/>
  <c r="AH189" i="12"/>
  <c r="AH197" i="12"/>
  <c r="AH205" i="12"/>
  <c r="AH123" i="12"/>
  <c r="AH153" i="12"/>
  <c r="AH161" i="12"/>
  <c r="AH167" i="12"/>
  <c r="AH171" i="12"/>
  <c r="AH152" i="12"/>
  <c r="AH157" i="12"/>
  <c r="AH144" i="12"/>
  <c r="AH172" i="12"/>
  <c r="AH192" i="12"/>
  <c r="AH201" i="12"/>
  <c r="AH212" i="12"/>
  <c r="AH220" i="12"/>
  <c r="AH180" i="12"/>
  <c r="AH188" i="12"/>
  <c r="AH177" i="12"/>
  <c r="AH193" i="12"/>
  <c r="AH207" i="12"/>
  <c r="AH214" i="12"/>
  <c r="AH222" i="12"/>
  <c r="AH162" i="12"/>
  <c r="AH174" i="12"/>
  <c r="AH185" i="12"/>
  <c r="AH199" i="12"/>
  <c r="AH136" i="12"/>
  <c r="AH186" i="12"/>
  <c r="AH190" i="12"/>
  <c r="AH182" i="12"/>
  <c r="AH202" i="12"/>
  <c r="AH208" i="12"/>
  <c r="AH217" i="12"/>
  <c r="AH229" i="12"/>
  <c r="AH237" i="12"/>
  <c r="AH173" i="12"/>
  <c r="AH196" i="12"/>
  <c r="AH204" i="12"/>
  <c r="AH209" i="12"/>
  <c r="AH218" i="12"/>
  <c r="AH231" i="12"/>
  <c r="AH239" i="12"/>
  <c r="AH198" i="12"/>
  <c r="AH210" i="12"/>
  <c r="AH224" i="12"/>
  <c r="AH225" i="12"/>
  <c r="AH233" i="12"/>
  <c r="AH191" i="12"/>
  <c r="AH206" i="12"/>
  <c r="AH181" i="12"/>
  <c r="AH194" i="12"/>
  <c r="AH215" i="12"/>
  <c r="AH238" i="12"/>
  <c r="AH252" i="12"/>
  <c r="AH260" i="12"/>
  <c r="AH268" i="12"/>
  <c r="AH223" i="12"/>
  <c r="AH244" i="12"/>
  <c r="AH246" i="12"/>
  <c r="AH254" i="12"/>
  <c r="AH262" i="12"/>
  <c r="AH270" i="12"/>
  <c r="AH211" i="12"/>
  <c r="AH226" i="12"/>
  <c r="AH228" i="12"/>
  <c r="AH230" i="12"/>
  <c r="AH219" i="12"/>
  <c r="AH232" i="12"/>
  <c r="AH236" i="12"/>
  <c r="AH240" i="12"/>
  <c r="AH200" i="12"/>
  <c r="AH216" i="12"/>
  <c r="AH221" i="12"/>
  <c r="AH227" i="12"/>
  <c r="AH242" i="12"/>
  <c r="AH247" i="12"/>
  <c r="AH261" i="12"/>
  <c r="AH281" i="12"/>
  <c r="AH289" i="12"/>
  <c r="AH297" i="12"/>
  <c r="AH305" i="12"/>
  <c r="AH248" i="12"/>
  <c r="AH257" i="12"/>
  <c r="AH266" i="12"/>
  <c r="AH241" i="12"/>
  <c r="AH253" i="12"/>
  <c r="AH267" i="12"/>
  <c r="AH271" i="12"/>
  <c r="AH275" i="12"/>
  <c r="AH283" i="12"/>
  <c r="AH291" i="12"/>
  <c r="AH299" i="12"/>
  <c r="AH249" i="12"/>
  <c r="AH258" i="12"/>
  <c r="AH235" i="12"/>
  <c r="AH259" i="12"/>
  <c r="AH263" i="12"/>
  <c r="AH277" i="12"/>
  <c r="AH285" i="12"/>
  <c r="AH293" i="12"/>
  <c r="AH301" i="12"/>
  <c r="AH213" i="12"/>
  <c r="AH243" i="12"/>
  <c r="AH250" i="12"/>
  <c r="AH264" i="12"/>
  <c r="AH234" i="12"/>
  <c r="AH245" i="12"/>
  <c r="AH256" i="12"/>
  <c r="AH265" i="12"/>
  <c r="AH255" i="12"/>
  <c r="AH273" i="12"/>
  <c r="AH300" i="12"/>
  <c r="AH302" i="12"/>
  <c r="AH304" i="12"/>
  <c r="AH309" i="12"/>
  <c r="AH317" i="12"/>
  <c r="AH325" i="12"/>
  <c r="AH333" i="12"/>
  <c r="AH279" i="12"/>
  <c r="AH306" i="12"/>
  <c r="AH287" i="12"/>
  <c r="AH311" i="12"/>
  <c r="AH319" i="12"/>
  <c r="AH327" i="12"/>
  <c r="AH335" i="12"/>
  <c r="AH269" i="12"/>
  <c r="AH272" i="12"/>
  <c r="AH295" i="12"/>
  <c r="AH308" i="12"/>
  <c r="AH303" i="12"/>
  <c r="AH313" i="12"/>
  <c r="AH321" i="12"/>
  <c r="AH329" i="12"/>
  <c r="AH276" i="12"/>
  <c r="AH278" i="12"/>
  <c r="AH280" i="12"/>
  <c r="AH282" i="12"/>
  <c r="AH310" i="12"/>
  <c r="AH251" i="12"/>
  <c r="AH292" i="12"/>
  <c r="AH294" i="12"/>
  <c r="AH296" i="12"/>
  <c r="AH298" i="12"/>
  <c r="AH320" i="12"/>
  <c r="AH322" i="12"/>
  <c r="AH324" i="12"/>
  <c r="AH326" i="12"/>
  <c r="AH334" i="12"/>
  <c r="AH344" i="12"/>
  <c r="AH352" i="12"/>
  <c r="AH360" i="12"/>
  <c r="AH368" i="12"/>
  <c r="AH376" i="12"/>
  <c r="AH328" i="12"/>
  <c r="AH330" i="12"/>
  <c r="AH341" i="12"/>
  <c r="AH307" i="12"/>
  <c r="AH346" i="12"/>
  <c r="AH354" i="12"/>
  <c r="AH362" i="12"/>
  <c r="AH370" i="12"/>
  <c r="AH274" i="12"/>
  <c r="AH290" i="12"/>
  <c r="AH315" i="12"/>
  <c r="AH331" i="12"/>
  <c r="AH343" i="12"/>
  <c r="AH288" i="12"/>
  <c r="AH323" i="12"/>
  <c r="AH332" i="12"/>
  <c r="AH336" i="12"/>
  <c r="AH340" i="12"/>
  <c r="AH348" i="12"/>
  <c r="AH356" i="12"/>
  <c r="AH364" i="12"/>
  <c r="AH372" i="12"/>
  <c r="AH286" i="12"/>
  <c r="AH337" i="12"/>
  <c r="AH312" i="12"/>
  <c r="AH314" i="12"/>
  <c r="AH316" i="12"/>
  <c r="AH318" i="12"/>
  <c r="AH338" i="12"/>
  <c r="AH339" i="12"/>
  <c r="AH358" i="12"/>
  <c r="AH383" i="12"/>
  <c r="AH391" i="12"/>
  <c r="AH399" i="12"/>
  <c r="AH407" i="12"/>
  <c r="AH366" i="12"/>
  <c r="AH380" i="12"/>
  <c r="AH374" i="12"/>
  <c r="AH377" i="12"/>
  <c r="AH385" i="12"/>
  <c r="AH393" i="12"/>
  <c r="AH401" i="12"/>
  <c r="AH409" i="12"/>
  <c r="AH347" i="12"/>
  <c r="AH349" i="12"/>
  <c r="AH351" i="12"/>
  <c r="AH353" i="12"/>
  <c r="AH382" i="12"/>
  <c r="AH355" i="12"/>
  <c r="AH357" i="12"/>
  <c r="AH359" i="12"/>
  <c r="AH361" i="12"/>
  <c r="AH379" i="12"/>
  <c r="AH387" i="12"/>
  <c r="AH395" i="12"/>
  <c r="AH403" i="12"/>
  <c r="AH411" i="12"/>
  <c r="AH363" i="12"/>
  <c r="AH365" i="12"/>
  <c r="AH367" i="12"/>
  <c r="AH369" i="12"/>
  <c r="AH284" i="12"/>
  <c r="AH342" i="12"/>
  <c r="AH345" i="12"/>
  <c r="AH350" i="12"/>
  <c r="AH378" i="12"/>
  <c r="AH371" i="12"/>
  <c r="AH386" i="12"/>
  <c r="AH388" i="12"/>
  <c r="AH390" i="12"/>
  <c r="AH392" i="12"/>
  <c r="AH418" i="12"/>
  <c r="AH426" i="12"/>
  <c r="AH434" i="12"/>
  <c r="AH442" i="12"/>
  <c r="AH450" i="12"/>
  <c r="AH394" i="12"/>
  <c r="AH396" i="12"/>
  <c r="AH398" i="12"/>
  <c r="AH400" i="12"/>
  <c r="AH415" i="12"/>
  <c r="AH402" i="12"/>
  <c r="AH404" i="12"/>
  <c r="AH406" i="12"/>
  <c r="AH408" i="12"/>
  <c r="AH420" i="12"/>
  <c r="AH428" i="12"/>
  <c r="AH436" i="12"/>
  <c r="AH444" i="12"/>
  <c r="AH452" i="12"/>
  <c r="AH381" i="12"/>
  <c r="AH410" i="12"/>
  <c r="AH412" i="12"/>
  <c r="AH417" i="12"/>
  <c r="AH389" i="12"/>
  <c r="AH422" i="12"/>
  <c r="AH430" i="12"/>
  <c r="AH438" i="12"/>
  <c r="AH446" i="12"/>
  <c r="AH454" i="12"/>
  <c r="AH397" i="12"/>
  <c r="AH419" i="12"/>
  <c r="AH373" i="12"/>
  <c r="AH384" i="12"/>
  <c r="AH413" i="12"/>
  <c r="AH424" i="12"/>
  <c r="AH453" i="12"/>
  <c r="AH455" i="12"/>
  <c r="AH462" i="12"/>
  <c r="AH470" i="12"/>
  <c r="AH478" i="12"/>
  <c r="AH486" i="12"/>
  <c r="AH432" i="12"/>
  <c r="AH459" i="12"/>
  <c r="AH416" i="12"/>
  <c r="AH440" i="12"/>
  <c r="AH456" i="12"/>
  <c r="AH464" i="12"/>
  <c r="AH472" i="12"/>
  <c r="AH480" i="12"/>
  <c r="AH488" i="12"/>
  <c r="AH448" i="12"/>
  <c r="AH421" i="12"/>
  <c r="AH423" i="12"/>
  <c r="AH425" i="12"/>
  <c r="AH427" i="12"/>
  <c r="AH458" i="12"/>
  <c r="AH466" i="12"/>
  <c r="AH474" i="12"/>
  <c r="AH482" i="12"/>
  <c r="AH490" i="12"/>
  <c r="AH429" i="12"/>
  <c r="AH431" i="12"/>
  <c r="AH433" i="12"/>
  <c r="AH435" i="12"/>
  <c r="AH375" i="12"/>
  <c r="AH405" i="12"/>
  <c r="AH414" i="12"/>
  <c r="AH445" i="12"/>
  <c r="AH447" i="12"/>
  <c r="AH449" i="12"/>
  <c r="AH451" i="12"/>
  <c r="AH457" i="12"/>
  <c r="AH437" i="12"/>
  <c r="AH481" i="12"/>
  <c r="AH483" i="12"/>
  <c r="AH485" i="12"/>
  <c r="AH487" i="12"/>
  <c r="AH497" i="12"/>
  <c r="AH489" i="12"/>
  <c r="AH491" i="12"/>
  <c r="AH493" i="12"/>
  <c r="AH494" i="12"/>
  <c r="AH468" i="12"/>
  <c r="AH499" i="12"/>
  <c r="AH460" i="12"/>
  <c r="AH476" i="12"/>
  <c r="AH496" i="12"/>
  <c r="AH484" i="12"/>
  <c r="AH443" i="12"/>
  <c r="AH461" i="12"/>
  <c r="AH463" i="12"/>
  <c r="AH492" i="12"/>
  <c r="AH498" i="12"/>
  <c r="AH439" i="12"/>
  <c r="AH473" i="12"/>
  <c r="AH475" i="12"/>
  <c r="AH477" i="12"/>
  <c r="AH479" i="12"/>
  <c r="AH471" i="12"/>
  <c r="AH495" i="12"/>
  <c r="AH441" i="12"/>
  <c r="AH469" i="12"/>
  <c r="AH500" i="12"/>
  <c r="AH467" i="12"/>
  <c r="AH465" i="12"/>
  <c r="AH28" i="12"/>
  <c r="AH81" i="12"/>
  <c r="AH26" i="12"/>
  <c r="AH39" i="12"/>
  <c r="AH62" i="12"/>
  <c r="AH72" i="12"/>
  <c r="AH11" i="12"/>
  <c r="AH75" i="12"/>
  <c r="AH77" i="12"/>
  <c r="AH30" i="12"/>
  <c r="AH58" i="12"/>
  <c r="AH16" i="12"/>
  <c r="AH46" i="12"/>
  <c r="AH31" i="12"/>
  <c r="AH41" i="12"/>
  <c r="AH78" i="12"/>
  <c r="AH7" i="12"/>
  <c r="AH93" i="12"/>
  <c r="AH80" i="12"/>
  <c r="AH33" i="12"/>
  <c r="AH57" i="12"/>
  <c r="AH70" i="12"/>
  <c r="AH6" i="12"/>
  <c r="AH82" i="12"/>
  <c r="AH56" i="12"/>
  <c r="AH63" i="12"/>
  <c r="AH83" i="12"/>
  <c r="AH24" i="12"/>
  <c r="AH85" i="12"/>
  <c r="AH34" i="12"/>
  <c r="AH52" i="12"/>
  <c r="AH79" i="12"/>
  <c r="AH15" i="12"/>
  <c r="AH45" i="12"/>
  <c r="AH27" i="12"/>
  <c r="AH43" i="12"/>
  <c r="AH98" i="12"/>
  <c r="AH5" i="12"/>
  <c r="AH32" i="12"/>
  <c r="AH91" i="12"/>
  <c r="AH9" i="12"/>
  <c r="AH66" i="12"/>
  <c r="AH10" i="12"/>
  <c r="AH50" i="12"/>
  <c r="AH95" i="12"/>
  <c r="AH12" i="12"/>
  <c r="AH73" i="12"/>
  <c r="AH88" i="12"/>
  <c r="AH35" i="12"/>
  <c r="AH94" i="12"/>
  <c r="AH71" i="12"/>
  <c r="AH21" i="12"/>
  <c r="AH97" i="12"/>
  <c r="AH29" i="12"/>
  <c r="AH59" i="12"/>
  <c r="AH99" i="12"/>
  <c r="AH51" i="12"/>
  <c r="AH55" i="12"/>
  <c r="AH86" i="12"/>
  <c r="AH17" i="12"/>
  <c r="AH48" i="12"/>
  <c r="AH23" i="12"/>
  <c r="AH13" i="12"/>
  <c r="AH64" i="12"/>
  <c r="AH92" i="12"/>
  <c r="AH20" i="12"/>
  <c r="AH61" i="12"/>
  <c r="AH3" i="12"/>
  <c r="AH4" i="12" s="1"/>
  <c r="AH18" i="12"/>
  <c r="AH60" i="12"/>
  <c r="AH87" i="12"/>
  <c r="AH40" i="12"/>
  <c r="AH53" i="12"/>
  <c r="AH90" i="12"/>
  <c r="AH44" i="12"/>
  <c r="AH38" i="12"/>
  <c r="AH67" i="12"/>
  <c r="AH100" i="12"/>
  <c r="AH22" i="12"/>
  <c r="AH84" i="12"/>
  <c r="AH19" i="12"/>
  <c r="AH47" i="12"/>
  <c r="AH74" i="12"/>
  <c r="AH8" i="12"/>
  <c r="AH69" i="12"/>
  <c r="AH65" i="12"/>
  <c r="AH54" i="12"/>
  <c r="AH68" i="12"/>
  <c r="AH25" i="12"/>
  <c r="AH37" i="12"/>
  <c r="AH76" i="12"/>
  <c r="AH49" i="12"/>
  <c r="AH96" i="12"/>
  <c r="AH14" i="12"/>
  <c r="AH42" i="12"/>
  <c r="AH89" i="12"/>
  <c r="O32" i="6"/>
  <c r="J32" i="6"/>
  <c r="AE3" i="10"/>
  <c r="AE4" i="10" s="1"/>
  <c r="AE3" i="51"/>
  <c r="AE4" i="51" s="1"/>
  <c r="AF2" i="51" a="1"/>
  <c r="AF2" i="51" s="1"/>
  <c r="C33" i="6"/>
  <c r="D33" i="6"/>
  <c r="E33" i="6"/>
  <c r="F33" i="6"/>
  <c r="B33" i="6"/>
  <c r="AF3" i="56"/>
  <c r="AF4" i="56" s="1"/>
  <c r="AG2" i="56" a="1"/>
  <c r="AG2" i="56" s="1"/>
  <c r="AI10" i="12" l="1"/>
  <c r="AI104" i="12"/>
  <c r="AI112" i="12"/>
  <c r="AI106" i="12"/>
  <c r="AI114" i="12"/>
  <c r="AI101" i="12"/>
  <c r="AI110" i="12"/>
  <c r="AI122" i="12"/>
  <c r="AI130" i="12"/>
  <c r="AI111" i="12"/>
  <c r="AI102" i="12"/>
  <c r="AI116" i="12"/>
  <c r="AI124" i="12"/>
  <c r="AI132" i="12"/>
  <c r="AI103" i="12"/>
  <c r="AI107" i="12"/>
  <c r="AI108" i="12"/>
  <c r="AI105" i="12"/>
  <c r="AI121" i="12"/>
  <c r="AI125" i="12"/>
  <c r="AI141" i="12"/>
  <c r="AI113" i="12"/>
  <c r="AI117" i="12"/>
  <c r="AI131" i="12"/>
  <c r="AI135" i="12"/>
  <c r="AI143" i="12"/>
  <c r="AI109" i="12"/>
  <c r="AI136" i="12"/>
  <c r="AI151" i="12"/>
  <c r="AI159" i="12"/>
  <c r="AI119" i="12"/>
  <c r="AI142" i="12"/>
  <c r="AI153" i="12"/>
  <c r="AI161" i="12"/>
  <c r="AI120" i="12"/>
  <c r="AI127" i="12"/>
  <c r="AI138" i="12"/>
  <c r="AI139" i="12"/>
  <c r="AI145" i="12"/>
  <c r="AI158" i="12"/>
  <c r="AI162" i="12"/>
  <c r="AI171" i="12"/>
  <c r="AI179" i="12"/>
  <c r="AI118" i="12"/>
  <c r="AI140" i="12"/>
  <c r="AI147" i="12"/>
  <c r="AI150" i="12"/>
  <c r="AI154" i="12"/>
  <c r="AI173" i="12"/>
  <c r="AI181" i="12"/>
  <c r="AI115" i="12"/>
  <c r="AI137" i="12"/>
  <c r="AI133" i="12"/>
  <c r="AI134" i="12"/>
  <c r="AI123" i="12"/>
  <c r="AI144" i="12"/>
  <c r="AI157" i="12"/>
  <c r="AI164" i="12"/>
  <c r="AI178" i="12"/>
  <c r="AI182" i="12"/>
  <c r="AI190" i="12"/>
  <c r="AI198" i="12"/>
  <c r="AI206" i="12"/>
  <c r="AI126" i="12"/>
  <c r="AI156" i="12"/>
  <c r="AI165" i="12"/>
  <c r="AI170" i="12"/>
  <c r="AI174" i="12"/>
  <c r="AI192" i="12"/>
  <c r="AI200" i="12"/>
  <c r="AI148" i="12"/>
  <c r="AI160" i="12"/>
  <c r="AI166" i="12"/>
  <c r="AI180" i="12"/>
  <c r="AI128" i="12"/>
  <c r="AI146" i="12"/>
  <c r="AI155" i="12"/>
  <c r="AI167" i="12"/>
  <c r="AI129" i="12"/>
  <c r="AI149" i="12"/>
  <c r="AI163" i="12"/>
  <c r="AI168" i="12"/>
  <c r="AI175" i="12"/>
  <c r="AI183" i="12"/>
  <c r="AI187" i="12"/>
  <c r="AI196" i="12"/>
  <c r="AI215" i="12"/>
  <c r="AI223" i="12"/>
  <c r="AI172" i="12"/>
  <c r="AI184" i="12"/>
  <c r="AI188" i="12"/>
  <c r="AI202" i="12"/>
  <c r="AI209" i="12"/>
  <c r="AI217" i="12"/>
  <c r="AI177" i="12"/>
  <c r="AI189" i="12"/>
  <c r="AI169" i="12"/>
  <c r="AI194" i="12"/>
  <c r="AI203" i="12"/>
  <c r="AI176" i="12"/>
  <c r="AI185" i="12"/>
  <c r="AI152" i="12"/>
  <c r="AI191" i="12"/>
  <c r="AI186" i="12"/>
  <c r="AI205" i="12"/>
  <c r="AI212" i="12"/>
  <c r="AI221" i="12"/>
  <c r="AI232" i="12"/>
  <c r="AI240" i="12"/>
  <c r="AI199" i="12"/>
  <c r="AI207" i="12"/>
  <c r="AI213" i="12"/>
  <c r="AI226" i="12"/>
  <c r="AI234" i="12"/>
  <c r="AI242" i="12"/>
  <c r="AI193" i="12"/>
  <c r="AI204" i="12"/>
  <c r="AI201" i="12"/>
  <c r="AI219" i="12"/>
  <c r="AI228" i="12"/>
  <c r="AI195" i="12"/>
  <c r="AI197" i="12"/>
  <c r="AI218" i="12"/>
  <c r="AI227" i="12"/>
  <c r="AI229" i="12"/>
  <c r="AI231" i="12"/>
  <c r="AI233" i="12"/>
  <c r="AI247" i="12"/>
  <c r="AI255" i="12"/>
  <c r="AI263" i="12"/>
  <c r="AI271" i="12"/>
  <c r="AI220" i="12"/>
  <c r="AI239" i="12"/>
  <c r="AI243" i="12"/>
  <c r="AI249" i="12"/>
  <c r="AI257" i="12"/>
  <c r="AI265" i="12"/>
  <c r="AI273" i="12"/>
  <c r="AI214" i="12"/>
  <c r="AI211" i="12"/>
  <c r="AI222" i="12"/>
  <c r="AI230" i="12"/>
  <c r="AI235" i="12"/>
  <c r="AI208" i="12"/>
  <c r="AI210" i="12"/>
  <c r="AI225" i="12"/>
  <c r="AI245" i="12"/>
  <c r="AI256" i="12"/>
  <c r="AI270" i="12"/>
  <c r="AI274" i="12"/>
  <c r="AI276" i="12"/>
  <c r="AI284" i="12"/>
  <c r="AI292" i="12"/>
  <c r="AI300" i="12"/>
  <c r="AI236" i="12"/>
  <c r="AI252" i="12"/>
  <c r="AI261" i="12"/>
  <c r="AI224" i="12"/>
  <c r="AI244" i="12"/>
  <c r="AI248" i="12"/>
  <c r="AI262" i="12"/>
  <c r="AI266" i="12"/>
  <c r="AI278" i="12"/>
  <c r="AI286" i="12"/>
  <c r="AI294" i="12"/>
  <c r="AI302" i="12"/>
  <c r="AI241" i="12"/>
  <c r="AI253" i="12"/>
  <c r="AI267" i="12"/>
  <c r="AI238" i="12"/>
  <c r="AI246" i="12"/>
  <c r="AI254" i="12"/>
  <c r="AI258" i="12"/>
  <c r="AI272" i="12"/>
  <c r="AI280" i="12"/>
  <c r="AI288" i="12"/>
  <c r="AI296" i="12"/>
  <c r="AI304" i="12"/>
  <c r="AI216" i="12"/>
  <c r="AI259" i="12"/>
  <c r="AI268" i="12"/>
  <c r="AI237" i="12"/>
  <c r="AI251" i="12"/>
  <c r="AI260" i="12"/>
  <c r="AI269" i="12"/>
  <c r="AI298" i="12"/>
  <c r="AI305" i="12"/>
  <c r="AI312" i="12"/>
  <c r="AI320" i="12"/>
  <c r="AI328" i="12"/>
  <c r="AI336" i="12"/>
  <c r="AI275" i="12"/>
  <c r="AI277" i="12"/>
  <c r="AI309" i="12"/>
  <c r="AI279" i="12"/>
  <c r="AI281" i="12"/>
  <c r="AI283" i="12"/>
  <c r="AI285" i="12"/>
  <c r="AI306" i="12"/>
  <c r="AI314" i="12"/>
  <c r="AI322" i="12"/>
  <c r="AI330" i="12"/>
  <c r="AI338" i="12"/>
  <c r="AI250" i="12"/>
  <c r="AI287" i="12"/>
  <c r="AI289" i="12"/>
  <c r="AI291" i="12"/>
  <c r="AI293" i="12"/>
  <c r="AI311" i="12"/>
  <c r="AI295" i="12"/>
  <c r="AI297" i="12"/>
  <c r="AI299" i="12"/>
  <c r="AI301" i="12"/>
  <c r="AI308" i="12"/>
  <c r="AI316" i="12"/>
  <c r="AI324" i="12"/>
  <c r="AI303" i="12"/>
  <c r="AI290" i="12"/>
  <c r="AI307" i="12"/>
  <c r="AI318" i="12"/>
  <c r="AI339" i="12"/>
  <c r="AI347" i="12"/>
  <c r="AI355" i="12"/>
  <c r="AI363" i="12"/>
  <c r="AI371" i="12"/>
  <c r="AI326" i="12"/>
  <c r="AI334" i="12"/>
  <c r="AI344" i="12"/>
  <c r="AI335" i="12"/>
  <c r="AI341" i="12"/>
  <c r="AI349" i="12"/>
  <c r="AI357" i="12"/>
  <c r="AI365" i="12"/>
  <c r="AI373" i="12"/>
  <c r="AI310" i="12"/>
  <c r="AI313" i="12"/>
  <c r="AI315" i="12"/>
  <c r="AI317" i="12"/>
  <c r="AI319" i="12"/>
  <c r="AI321" i="12"/>
  <c r="AI331" i="12"/>
  <c r="AI343" i="12"/>
  <c r="AI351" i="12"/>
  <c r="AI359" i="12"/>
  <c r="AI367" i="12"/>
  <c r="AI375" i="12"/>
  <c r="AI323" i="12"/>
  <c r="AI325" i="12"/>
  <c r="AI327" i="12"/>
  <c r="AI329" i="12"/>
  <c r="AI332" i="12"/>
  <c r="AI340" i="12"/>
  <c r="AI282" i="12"/>
  <c r="AI333" i="12"/>
  <c r="AI342" i="12"/>
  <c r="AI345" i="12"/>
  <c r="AI350" i="12"/>
  <c r="AI352" i="12"/>
  <c r="AI354" i="12"/>
  <c r="AI356" i="12"/>
  <c r="AI378" i="12"/>
  <c r="AI386" i="12"/>
  <c r="AI394" i="12"/>
  <c r="AI402" i="12"/>
  <c r="AI410" i="12"/>
  <c r="AI264" i="12"/>
  <c r="AI358" i="12"/>
  <c r="AI360" i="12"/>
  <c r="AI362" i="12"/>
  <c r="AI364" i="12"/>
  <c r="AI366" i="12"/>
  <c r="AI368" i="12"/>
  <c r="AI370" i="12"/>
  <c r="AI372" i="12"/>
  <c r="AI380" i="12"/>
  <c r="AI388" i="12"/>
  <c r="AI396" i="12"/>
  <c r="AI404" i="12"/>
  <c r="AI412" i="12"/>
  <c r="AI374" i="12"/>
  <c r="AI376" i="12"/>
  <c r="AI377" i="12"/>
  <c r="AI353" i="12"/>
  <c r="AI382" i="12"/>
  <c r="AI390" i="12"/>
  <c r="AI398" i="12"/>
  <c r="AI406" i="12"/>
  <c r="AI414" i="12"/>
  <c r="AI337" i="12"/>
  <c r="AI361" i="12"/>
  <c r="AI379" i="12"/>
  <c r="AI346" i="12"/>
  <c r="AI348" i="12"/>
  <c r="AI384" i="12"/>
  <c r="AI413" i="12"/>
  <c r="AI421" i="12"/>
  <c r="AI429" i="12"/>
  <c r="AI437" i="12"/>
  <c r="AI445" i="12"/>
  <c r="AI453" i="12"/>
  <c r="AI369" i="12"/>
  <c r="AI392" i="12"/>
  <c r="AI418" i="12"/>
  <c r="AI400" i="12"/>
  <c r="AI415" i="12"/>
  <c r="AI423" i="12"/>
  <c r="AI431" i="12"/>
  <c r="AI439" i="12"/>
  <c r="AI447" i="12"/>
  <c r="AI455" i="12"/>
  <c r="AI408" i="12"/>
  <c r="AI420" i="12"/>
  <c r="AI381" i="12"/>
  <c r="AI383" i="12"/>
  <c r="AI385" i="12"/>
  <c r="AI387" i="12"/>
  <c r="AI417" i="12"/>
  <c r="AI425" i="12"/>
  <c r="AI433" i="12"/>
  <c r="AI441" i="12"/>
  <c r="AI449" i="12"/>
  <c r="AI389" i="12"/>
  <c r="AI391" i="12"/>
  <c r="AI393" i="12"/>
  <c r="AI395" i="12"/>
  <c r="AI405" i="12"/>
  <c r="AI407" i="12"/>
  <c r="AI409" i="12"/>
  <c r="AI411" i="12"/>
  <c r="AI416" i="12"/>
  <c r="AI403" i="12"/>
  <c r="AI422" i="12"/>
  <c r="AI451" i="12"/>
  <c r="AI457" i="12"/>
  <c r="AI465" i="12"/>
  <c r="AI473" i="12"/>
  <c r="AI481" i="12"/>
  <c r="AI489" i="12"/>
  <c r="AI401" i="12"/>
  <c r="AI424" i="12"/>
  <c r="AI426" i="12"/>
  <c r="AI428" i="12"/>
  <c r="AI430" i="12"/>
  <c r="AI399" i="12"/>
  <c r="AI432" i="12"/>
  <c r="AI434" i="12"/>
  <c r="AI436" i="12"/>
  <c r="AI438" i="12"/>
  <c r="AI459" i="12"/>
  <c r="AI467" i="12"/>
  <c r="AI475" i="12"/>
  <c r="AI483" i="12"/>
  <c r="AI491" i="12"/>
  <c r="AI397" i="12"/>
  <c r="AI419" i="12"/>
  <c r="AI440" i="12"/>
  <c r="AI442" i="12"/>
  <c r="AI444" i="12"/>
  <c r="AI446" i="12"/>
  <c r="AI456" i="12"/>
  <c r="AI448" i="12"/>
  <c r="AI450" i="12"/>
  <c r="AI452" i="12"/>
  <c r="AI454" i="12"/>
  <c r="AI461" i="12"/>
  <c r="AI469" i="12"/>
  <c r="AI477" i="12"/>
  <c r="AI485" i="12"/>
  <c r="AI493" i="12"/>
  <c r="AI427" i="12"/>
  <c r="AI458" i="12"/>
  <c r="AI443" i="12"/>
  <c r="AI479" i="12"/>
  <c r="AI500" i="12"/>
  <c r="AI435" i="12"/>
  <c r="AI487" i="12"/>
  <c r="AI497" i="12"/>
  <c r="AI462" i="12"/>
  <c r="AI464" i="12"/>
  <c r="AI466" i="12"/>
  <c r="AI494" i="12"/>
  <c r="AI468" i="12"/>
  <c r="AI470" i="12"/>
  <c r="AI472" i="12"/>
  <c r="AI474" i="12"/>
  <c r="AI499" i="12"/>
  <c r="AI460" i="12"/>
  <c r="AI476" i="12"/>
  <c r="AI478" i="12"/>
  <c r="AI480" i="12"/>
  <c r="AI482" i="12"/>
  <c r="AI496" i="12"/>
  <c r="AI484" i="12"/>
  <c r="AI486" i="12"/>
  <c r="AI488" i="12"/>
  <c r="AI490" i="12"/>
  <c r="AI471" i="12"/>
  <c r="AI495" i="12"/>
  <c r="AI498" i="12"/>
  <c r="AI492" i="12"/>
  <c r="AI463" i="12"/>
  <c r="AI88" i="12"/>
  <c r="AI82" i="12"/>
  <c r="AI75" i="12"/>
  <c r="AI74" i="12"/>
  <c r="AI59" i="12"/>
  <c r="AI68" i="12"/>
  <c r="AI67" i="12"/>
  <c r="AI66" i="12"/>
  <c r="AI32" i="12"/>
  <c r="AI99" i="12"/>
  <c r="AI22" i="12"/>
  <c r="AI76" i="12"/>
  <c r="AI5" i="12"/>
  <c r="AI27" i="12"/>
  <c r="AI18" i="12"/>
  <c r="AI16" i="12"/>
  <c r="AI24" i="12"/>
  <c r="AI61" i="12"/>
  <c r="AI53" i="12"/>
  <c r="AI38" i="12"/>
  <c r="AI43" i="12"/>
  <c r="AI54" i="12"/>
  <c r="AI51" i="12"/>
  <c r="AI12" i="12"/>
  <c r="AI36" i="12"/>
  <c r="AI96" i="12"/>
  <c r="AI95" i="12"/>
  <c r="AI80" i="12"/>
  <c r="AI69" i="12"/>
  <c r="AI23" i="12"/>
  <c r="AI30" i="12"/>
  <c r="AI26" i="12"/>
  <c r="AI87" i="12"/>
  <c r="AI70" i="12"/>
  <c r="AI3" i="12"/>
  <c r="AI4" i="12" s="1"/>
  <c r="AI47" i="12"/>
  <c r="AI60" i="12"/>
  <c r="AI44" i="12"/>
  <c r="AI39" i="12"/>
  <c r="AI37" i="12"/>
  <c r="AI8" i="12"/>
  <c r="AI7" i="12"/>
  <c r="AI28" i="12"/>
  <c r="AI25" i="12"/>
  <c r="AI52" i="12"/>
  <c r="AI31" i="12"/>
  <c r="AI91" i="12"/>
  <c r="AI85" i="12"/>
  <c r="AI9" i="12"/>
  <c r="AI6" i="12"/>
  <c r="AI17" i="12"/>
  <c r="AI15" i="12"/>
  <c r="AI11" i="12"/>
  <c r="AI81" i="12"/>
  <c r="AI65" i="12"/>
  <c r="AI64" i="12"/>
  <c r="AI92" i="12"/>
  <c r="AI93" i="12"/>
  <c r="AI13" i="12"/>
  <c r="AI56" i="12"/>
  <c r="AI46" i="12"/>
  <c r="AI19" i="12"/>
  <c r="AI14" i="12"/>
  <c r="AI21" i="12"/>
  <c r="AI98" i="12"/>
  <c r="AI86" i="12"/>
  <c r="AI100" i="12"/>
  <c r="AI84" i="12"/>
  <c r="AI83" i="12"/>
  <c r="AI63" i="12"/>
  <c r="AI58" i="12"/>
  <c r="AI77" i="12"/>
  <c r="AI97" i="12"/>
  <c r="AI62" i="12"/>
  <c r="AI50" i="12"/>
  <c r="AI42" i="12"/>
  <c r="AI40" i="12"/>
  <c r="AI35" i="12"/>
  <c r="AI49" i="12"/>
  <c r="AI41" i="12"/>
  <c r="AI34" i="12"/>
  <c r="AI33" i="12"/>
  <c r="AI20" i="12"/>
  <c r="AI45" i="12"/>
  <c r="AI55" i="12"/>
  <c r="AI78" i="12"/>
  <c r="AI73" i="12"/>
  <c r="AI71" i="12"/>
  <c r="AI57" i="12"/>
  <c r="AI48" i="12"/>
  <c r="AI29" i="12"/>
  <c r="AI90" i="12"/>
  <c r="AI94" i="12"/>
  <c r="AI72" i="12"/>
  <c r="AI89" i="12"/>
  <c r="AI79" i="12"/>
  <c r="O33" i="6"/>
  <c r="J33" i="6"/>
  <c r="AG3" i="56"/>
  <c r="AG4" i="56" s="1"/>
  <c r="AH2" i="56" a="1"/>
  <c r="AH2" i="56" s="1"/>
  <c r="AF3" i="51"/>
  <c r="AF4" i="51" s="1"/>
  <c r="AG2" i="51" a="1"/>
  <c r="AG2" i="51" s="1"/>
  <c r="D34" i="6"/>
  <c r="F34" i="6"/>
  <c r="B34" i="6"/>
  <c r="C34" i="6"/>
  <c r="E34" i="6"/>
  <c r="AF3" i="10"/>
  <c r="AF4" i="10" s="1"/>
  <c r="AG106" i="10" l="1"/>
  <c r="AG114" i="10"/>
  <c r="AG122" i="10"/>
  <c r="AG130" i="10"/>
  <c r="AG108" i="10"/>
  <c r="AG116" i="10"/>
  <c r="AG124" i="10"/>
  <c r="AG132" i="10"/>
  <c r="AG110" i="10"/>
  <c r="AG118" i="10"/>
  <c r="AG126" i="10"/>
  <c r="AG134" i="10"/>
  <c r="AG120" i="10"/>
  <c r="AG139" i="10"/>
  <c r="AG147" i="10"/>
  <c r="AG155" i="10"/>
  <c r="AG163" i="10"/>
  <c r="AG171" i="10"/>
  <c r="AG179" i="10"/>
  <c r="AG187" i="10"/>
  <c r="AG128" i="10"/>
  <c r="AG136" i="10"/>
  <c r="AG144" i="10"/>
  <c r="AG152" i="10"/>
  <c r="AG160" i="10"/>
  <c r="AG168" i="10"/>
  <c r="AG105" i="10"/>
  <c r="AG107" i="10"/>
  <c r="AG141" i="10"/>
  <c r="AG149" i="10"/>
  <c r="AG157" i="10"/>
  <c r="AG165" i="10"/>
  <c r="AG173" i="10"/>
  <c r="AG181" i="10"/>
  <c r="AG109" i="10"/>
  <c r="AG111" i="10"/>
  <c r="AG113" i="10"/>
  <c r="AG115" i="10"/>
  <c r="AG138" i="10"/>
  <c r="AG146" i="10"/>
  <c r="AG154" i="10"/>
  <c r="AG117" i="10"/>
  <c r="AG119" i="10"/>
  <c r="AG121" i="10"/>
  <c r="AG123" i="10"/>
  <c r="AG135" i="10"/>
  <c r="AG143" i="10"/>
  <c r="AG151" i="10"/>
  <c r="AG159" i="10"/>
  <c r="AG167" i="10"/>
  <c r="AG175" i="10"/>
  <c r="AG183" i="10"/>
  <c r="AG125" i="10"/>
  <c r="AG127" i="10"/>
  <c r="AG129" i="10"/>
  <c r="AG131" i="10"/>
  <c r="AG140" i="10"/>
  <c r="AG148" i="10"/>
  <c r="AG156" i="10"/>
  <c r="AG164" i="10"/>
  <c r="AG112" i="10"/>
  <c r="AG142" i="10"/>
  <c r="AG150" i="10"/>
  <c r="AG158" i="10"/>
  <c r="AG137" i="10"/>
  <c r="AG166" i="10"/>
  <c r="AG170" i="10"/>
  <c r="AG182" i="10"/>
  <c r="AG184" i="10"/>
  <c r="AG186" i="10"/>
  <c r="AG194" i="10"/>
  <c r="AG202" i="10"/>
  <c r="AG210" i="10"/>
  <c r="AG218" i="10"/>
  <c r="AG226" i="10"/>
  <c r="AG234" i="10"/>
  <c r="AG242" i="10"/>
  <c r="AG250" i="10"/>
  <c r="AG191" i="10"/>
  <c r="AG199" i="10"/>
  <c r="AG207" i="10"/>
  <c r="AG215" i="10"/>
  <c r="AG223" i="10"/>
  <c r="AG153" i="10"/>
  <c r="AG169" i="10"/>
  <c r="AG188" i="10"/>
  <c r="AG196" i="10"/>
  <c r="AG204" i="10"/>
  <c r="AG212" i="10"/>
  <c r="AG220" i="10"/>
  <c r="AG228" i="10"/>
  <c r="AG236" i="10"/>
  <c r="AG244" i="10"/>
  <c r="AG252" i="10"/>
  <c r="AG177" i="10"/>
  <c r="AG193" i="10"/>
  <c r="AG201" i="10"/>
  <c r="AG209" i="10"/>
  <c r="AG217" i="10"/>
  <c r="AG225" i="10"/>
  <c r="AG133" i="10"/>
  <c r="AG162" i="10"/>
  <c r="AG185" i="10"/>
  <c r="AG190" i="10"/>
  <c r="AG198" i="10"/>
  <c r="AG206" i="10"/>
  <c r="AG214" i="10"/>
  <c r="AG222" i="10"/>
  <c r="AG230" i="10"/>
  <c r="AG238" i="10"/>
  <c r="AG246" i="10"/>
  <c r="AG254" i="10"/>
  <c r="AG145" i="10"/>
  <c r="AG195" i="10"/>
  <c r="AG203" i="10"/>
  <c r="AG211" i="10"/>
  <c r="AG219" i="10"/>
  <c r="AG174" i="10"/>
  <c r="AG176" i="10"/>
  <c r="AG178" i="10"/>
  <c r="AG180" i="10"/>
  <c r="AG189" i="10"/>
  <c r="AG197" i="10"/>
  <c r="AG205" i="10"/>
  <c r="AG213" i="10"/>
  <c r="AG221" i="10"/>
  <c r="AG208" i="10"/>
  <c r="AG232" i="10"/>
  <c r="AG263" i="10"/>
  <c r="AG271" i="10"/>
  <c r="AG279" i="10"/>
  <c r="AG287" i="10"/>
  <c r="AG295" i="10"/>
  <c r="AG303" i="10"/>
  <c r="AG311" i="10"/>
  <c r="AG319" i="10"/>
  <c r="AG240" i="10"/>
  <c r="AG260" i="10"/>
  <c r="AG268" i="10"/>
  <c r="AG276" i="10"/>
  <c r="AG284" i="10"/>
  <c r="AG224" i="10"/>
  <c r="AG248" i="10"/>
  <c r="AG257" i="10"/>
  <c r="AG265" i="10"/>
  <c r="AG273" i="10"/>
  <c r="AG281" i="10"/>
  <c r="AG289" i="10"/>
  <c r="AG297" i="10"/>
  <c r="AG305" i="10"/>
  <c r="AG313" i="10"/>
  <c r="AG200" i="10"/>
  <c r="AG256" i="10"/>
  <c r="AG262" i="10"/>
  <c r="AG270" i="10"/>
  <c r="AG278" i="10"/>
  <c r="AG286" i="10"/>
  <c r="AG161" i="10"/>
  <c r="AG229" i="10"/>
  <c r="AG231" i="10"/>
  <c r="AG233" i="10"/>
  <c r="AG235" i="10"/>
  <c r="AG259" i="10"/>
  <c r="AG267" i="10"/>
  <c r="AG275" i="10"/>
  <c r="AG283" i="10"/>
  <c r="AG291" i="10"/>
  <c r="AG299" i="10"/>
  <c r="AG307" i="10"/>
  <c r="AG315" i="10"/>
  <c r="AG172" i="10"/>
  <c r="AG216" i="10"/>
  <c r="AG237" i="10"/>
  <c r="AG239" i="10"/>
  <c r="AG241" i="10"/>
  <c r="AG243" i="10"/>
  <c r="AG264" i="10"/>
  <c r="AG272" i="10"/>
  <c r="AG280" i="10"/>
  <c r="AG288" i="10"/>
  <c r="AG253" i="10"/>
  <c r="AG255" i="10"/>
  <c r="AG258" i="10"/>
  <c r="AG266" i="10"/>
  <c r="AG274" i="10"/>
  <c r="AG282" i="10"/>
  <c r="AG290" i="10"/>
  <c r="AG251" i="10"/>
  <c r="AG292" i="10"/>
  <c r="AG294" i="10"/>
  <c r="AG296" i="10"/>
  <c r="AG321" i="10"/>
  <c r="AG329" i="10"/>
  <c r="AG337" i="10"/>
  <c r="AG345" i="10"/>
  <c r="AG353" i="10"/>
  <c r="AG361" i="10"/>
  <c r="AG369" i="10"/>
  <c r="AG377" i="10"/>
  <c r="AG385" i="10"/>
  <c r="AG192" i="10"/>
  <c r="AG249" i="10"/>
  <c r="AG298" i="10"/>
  <c r="AG300" i="10"/>
  <c r="AG302" i="10"/>
  <c r="AG304" i="10"/>
  <c r="AG326" i="10"/>
  <c r="AG334" i="10"/>
  <c r="AG342" i="10"/>
  <c r="AG350" i="10"/>
  <c r="AG247" i="10"/>
  <c r="AG269" i="10"/>
  <c r="AG306" i="10"/>
  <c r="AG308" i="10"/>
  <c r="AG310" i="10"/>
  <c r="AG312" i="10"/>
  <c r="AG323" i="10"/>
  <c r="AG331" i="10"/>
  <c r="AG339" i="10"/>
  <c r="AG347" i="10"/>
  <c r="AG355" i="10"/>
  <c r="AG363" i="10"/>
  <c r="AG371" i="10"/>
  <c r="AG379" i="10"/>
  <c r="AG387" i="10"/>
  <c r="AG245" i="10"/>
  <c r="AG314" i="10"/>
  <c r="AG316" i="10"/>
  <c r="AG318" i="10"/>
  <c r="AG320" i="10"/>
  <c r="AG328" i="10"/>
  <c r="AG336" i="10"/>
  <c r="AG344" i="10"/>
  <c r="AG352" i="10"/>
  <c r="AG227" i="10"/>
  <c r="AG285" i="10"/>
  <c r="AG293" i="10"/>
  <c r="AG325" i="10"/>
  <c r="AG333" i="10"/>
  <c r="AG341" i="10"/>
  <c r="AG349" i="10"/>
  <c r="AG357" i="10"/>
  <c r="AG365" i="10"/>
  <c r="AG373" i="10"/>
  <c r="AG381" i="10"/>
  <c r="AG261" i="10"/>
  <c r="AG301" i="10"/>
  <c r="AG322" i="10"/>
  <c r="AG330" i="10"/>
  <c r="AG338" i="10"/>
  <c r="AG346" i="10"/>
  <c r="AG354" i="10"/>
  <c r="AG277" i="10"/>
  <c r="AG317" i="10"/>
  <c r="AG324" i="10"/>
  <c r="AG332" i="10"/>
  <c r="AG340" i="10"/>
  <c r="AG348" i="10"/>
  <c r="AG359" i="10"/>
  <c r="AG388" i="10"/>
  <c r="AG391" i="10"/>
  <c r="AG399" i="10"/>
  <c r="AG407" i="10"/>
  <c r="AG415" i="10"/>
  <c r="AG423" i="10"/>
  <c r="AG431" i="10"/>
  <c r="AG439" i="10"/>
  <c r="AG447" i="10"/>
  <c r="AG455" i="10"/>
  <c r="AG463" i="10"/>
  <c r="AG471" i="10"/>
  <c r="AG479" i="10"/>
  <c r="AG343" i="10"/>
  <c r="AG367" i="10"/>
  <c r="AG396" i="10"/>
  <c r="AG404" i="10"/>
  <c r="AG412" i="10"/>
  <c r="AG420" i="10"/>
  <c r="AG428" i="10"/>
  <c r="AG436" i="10"/>
  <c r="AG444" i="10"/>
  <c r="AG452" i="10"/>
  <c r="AG309" i="10"/>
  <c r="AG375" i="10"/>
  <c r="AG393" i="10"/>
  <c r="AG401" i="10"/>
  <c r="AG409" i="10"/>
  <c r="AG417" i="10"/>
  <c r="AG425" i="10"/>
  <c r="AG433" i="10"/>
  <c r="AG441" i="10"/>
  <c r="AG449" i="10"/>
  <c r="AG457" i="10"/>
  <c r="AG465" i="10"/>
  <c r="AG473" i="10"/>
  <c r="AG481" i="10"/>
  <c r="AG383" i="10"/>
  <c r="AG390" i="10"/>
  <c r="AG398" i="10"/>
  <c r="AG406" i="10"/>
  <c r="AG414" i="10"/>
  <c r="AG422" i="10"/>
  <c r="AG430" i="10"/>
  <c r="AG438" i="10"/>
  <c r="AG446" i="10"/>
  <c r="AG454" i="10"/>
  <c r="AG335" i="10"/>
  <c r="AG360" i="10"/>
  <c r="AG362" i="10"/>
  <c r="AG395" i="10"/>
  <c r="AG403" i="10"/>
  <c r="AG411" i="10"/>
  <c r="AG419" i="10"/>
  <c r="AG427" i="10"/>
  <c r="AG435" i="10"/>
  <c r="AG443" i="10"/>
  <c r="AG451" i="10"/>
  <c r="AG459" i="10"/>
  <c r="AG467" i="10"/>
  <c r="AG475" i="10"/>
  <c r="AG358" i="10"/>
  <c r="AG364" i="10"/>
  <c r="AG366" i="10"/>
  <c r="AG368" i="10"/>
  <c r="AG370" i="10"/>
  <c r="AG392" i="10"/>
  <c r="AG400" i="10"/>
  <c r="AG408" i="10"/>
  <c r="AG416" i="10"/>
  <c r="AG424" i="10"/>
  <c r="AG432" i="10"/>
  <c r="AG440" i="10"/>
  <c r="AG448" i="10"/>
  <c r="AG327" i="10"/>
  <c r="AG380" i="10"/>
  <c r="AG382" i="10"/>
  <c r="AG384" i="10"/>
  <c r="AG386" i="10"/>
  <c r="AG394" i="10"/>
  <c r="AG402" i="10"/>
  <c r="AG410" i="10"/>
  <c r="AG418" i="10"/>
  <c r="AG426" i="10"/>
  <c r="AG434" i="10"/>
  <c r="AG442" i="10"/>
  <c r="AG450" i="10"/>
  <c r="AG376" i="10"/>
  <c r="AG429" i="10"/>
  <c r="AG461" i="10"/>
  <c r="AG489" i="10"/>
  <c r="AG497" i="10"/>
  <c r="AG374" i="10"/>
  <c r="AG405" i="10"/>
  <c r="AG469" i="10"/>
  <c r="AG486" i="10"/>
  <c r="AG494" i="10"/>
  <c r="AG372" i="10"/>
  <c r="AG445" i="10"/>
  <c r="AG477" i="10"/>
  <c r="AG483" i="10"/>
  <c r="AG491" i="10"/>
  <c r="AG499" i="10"/>
  <c r="AG421" i="10"/>
  <c r="AG488" i="10"/>
  <c r="AG496" i="10"/>
  <c r="AG356" i="10"/>
  <c r="AG397" i="10"/>
  <c r="AG453" i="10"/>
  <c r="AG458" i="10"/>
  <c r="AG460" i="10"/>
  <c r="AG462" i="10"/>
  <c r="AG464" i="10"/>
  <c r="AG485" i="10"/>
  <c r="AG493" i="10"/>
  <c r="AG437" i="10"/>
  <c r="AG456" i="10"/>
  <c r="AG466" i="10"/>
  <c r="AG468" i="10"/>
  <c r="AG470" i="10"/>
  <c r="AG472" i="10"/>
  <c r="AG482" i="10"/>
  <c r="AG490" i="10"/>
  <c r="AG498" i="10"/>
  <c r="AG413" i="10"/>
  <c r="AG351" i="10"/>
  <c r="AG378" i="10"/>
  <c r="AG389" i="10"/>
  <c r="AG484" i="10"/>
  <c r="AG492" i="10"/>
  <c r="AG500" i="10"/>
  <c r="AG478" i="10"/>
  <c r="AG495" i="10"/>
  <c r="AG476" i="10"/>
  <c r="AG474" i="10"/>
  <c r="AG487" i="10"/>
  <c r="AG480" i="10"/>
  <c r="AJ97" i="12"/>
  <c r="AJ107" i="12"/>
  <c r="AJ115" i="12"/>
  <c r="AJ101" i="12"/>
  <c r="AJ109" i="12"/>
  <c r="AJ105" i="12"/>
  <c r="AJ117" i="12"/>
  <c r="AJ125" i="12"/>
  <c r="AJ133" i="12"/>
  <c r="AJ106" i="12"/>
  <c r="AJ110" i="12"/>
  <c r="AJ111" i="12"/>
  <c r="AJ119" i="12"/>
  <c r="AJ127" i="12"/>
  <c r="AJ102" i="12"/>
  <c r="AJ103" i="12"/>
  <c r="AJ112" i="12"/>
  <c r="AJ108" i="12"/>
  <c r="AJ114" i="12"/>
  <c r="AJ116" i="12"/>
  <c r="AJ120" i="12"/>
  <c r="AJ134" i="12"/>
  <c r="AJ136" i="12"/>
  <c r="AJ144" i="12"/>
  <c r="AJ126" i="12"/>
  <c r="AJ138" i="12"/>
  <c r="AJ146" i="12"/>
  <c r="AJ118" i="12"/>
  <c r="AJ123" i="12"/>
  <c r="AJ129" i="12"/>
  <c r="AJ145" i="12"/>
  <c r="AJ154" i="12"/>
  <c r="AJ162" i="12"/>
  <c r="AJ131" i="12"/>
  <c r="AJ137" i="12"/>
  <c r="AJ148" i="12"/>
  <c r="AJ156" i="12"/>
  <c r="AJ164" i="12"/>
  <c r="AJ153" i="12"/>
  <c r="AJ157" i="12"/>
  <c r="AJ166" i="12"/>
  <c r="AJ174" i="12"/>
  <c r="AJ182" i="12"/>
  <c r="AJ113" i="12"/>
  <c r="AJ135" i="12"/>
  <c r="AJ139" i="12"/>
  <c r="AJ140" i="12"/>
  <c r="AJ149" i="12"/>
  <c r="AJ163" i="12"/>
  <c r="AJ168" i="12"/>
  <c r="AJ176" i="12"/>
  <c r="AJ184" i="12"/>
  <c r="AJ141" i="12"/>
  <c r="AJ147" i="12"/>
  <c r="AJ142" i="12"/>
  <c r="AJ155" i="12"/>
  <c r="AJ104" i="12"/>
  <c r="AJ132" i="12"/>
  <c r="AJ143" i="12"/>
  <c r="AJ121" i="12"/>
  <c r="AJ122" i="12"/>
  <c r="AJ124" i="12"/>
  <c r="AJ128" i="12"/>
  <c r="AJ173" i="12"/>
  <c r="AJ177" i="12"/>
  <c r="AJ185" i="12"/>
  <c r="AJ193" i="12"/>
  <c r="AJ201" i="12"/>
  <c r="AJ130" i="12"/>
  <c r="AJ151" i="12"/>
  <c r="AJ159" i="12"/>
  <c r="AJ169" i="12"/>
  <c r="AJ183" i="12"/>
  <c r="AJ187" i="12"/>
  <c r="AJ195" i="12"/>
  <c r="AJ203" i="12"/>
  <c r="AJ165" i="12"/>
  <c r="AJ170" i="12"/>
  <c r="AJ150" i="12"/>
  <c r="AJ160" i="12"/>
  <c r="AJ175" i="12"/>
  <c r="AJ158" i="12"/>
  <c r="AJ161" i="12"/>
  <c r="AJ152" i="12"/>
  <c r="AJ178" i="12"/>
  <c r="AJ191" i="12"/>
  <c r="AJ205" i="12"/>
  <c r="AJ210" i="12"/>
  <c r="AJ218" i="12"/>
  <c r="AJ192" i="12"/>
  <c r="AJ172" i="12"/>
  <c r="AJ180" i="12"/>
  <c r="AJ197" i="12"/>
  <c r="AJ206" i="12"/>
  <c r="AJ212" i="12"/>
  <c r="AJ220" i="12"/>
  <c r="AJ188" i="12"/>
  <c r="AJ167" i="12"/>
  <c r="AJ189" i="12"/>
  <c r="AJ198" i="12"/>
  <c r="AJ207" i="12"/>
  <c r="AJ171" i="12"/>
  <c r="AJ179" i="12"/>
  <c r="AJ181" i="12"/>
  <c r="AJ186" i="12"/>
  <c r="AJ194" i="12"/>
  <c r="AJ216" i="12"/>
  <c r="AJ227" i="12"/>
  <c r="AJ235" i="12"/>
  <c r="AJ243" i="12"/>
  <c r="AJ190" i="12"/>
  <c r="AJ202" i="12"/>
  <c r="AJ199" i="12"/>
  <c r="AJ208" i="12"/>
  <c r="AJ222" i="12"/>
  <c r="AJ229" i="12"/>
  <c r="AJ237" i="12"/>
  <c r="AJ196" i="12"/>
  <c r="AJ204" i="12"/>
  <c r="AJ214" i="12"/>
  <c r="AJ223" i="12"/>
  <c r="AJ231" i="12"/>
  <c r="AJ200" i="12"/>
  <c r="AJ221" i="12"/>
  <c r="AJ225" i="12"/>
  <c r="AJ242" i="12"/>
  <c r="AJ250" i="12"/>
  <c r="AJ258" i="12"/>
  <c r="AJ266" i="12"/>
  <c r="AJ274" i="12"/>
  <c r="AJ215" i="12"/>
  <c r="AJ233" i="12"/>
  <c r="AJ209" i="12"/>
  <c r="AJ234" i="12"/>
  <c r="AJ238" i="12"/>
  <c r="AJ252" i="12"/>
  <c r="AJ260" i="12"/>
  <c r="AJ268" i="12"/>
  <c r="AJ217" i="12"/>
  <c r="AJ226" i="12"/>
  <c r="AJ228" i="12"/>
  <c r="AJ244" i="12"/>
  <c r="AJ246" i="12"/>
  <c r="AJ211" i="12"/>
  <c r="AJ219" i="12"/>
  <c r="AJ230" i="12"/>
  <c r="AJ232" i="12"/>
  <c r="AJ213" i="12"/>
  <c r="AJ224" i="12"/>
  <c r="AJ251" i="12"/>
  <c r="AJ265" i="12"/>
  <c r="AJ269" i="12"/>
  <c r="AJ279" i="12"/>
  <c r="AJ287" i="12"/>
  <c r="AJ295" i="12"/>
  <c r="AJ303" i="12"/>
  <c r="AJ239" i="12"/>
  <c r="AJ245" i="12"/>
  <c r="AJ247" i="12"/>
  <c r="AJ256" i="12"/>
  <c r="AJ270" i="12"/>
  <c r="AJ236" i="12"/>
  <c r="AJ257" i="12"/>
  <c r="AJ261" i="12"/>
  <c r="AJ281" i="12"/>
  <c r="AJ289" i="12"/>
  <c r="AJ297" i="12"/>
  <c r="AJ305" i="12"/>
  <c r="AJ248" i="12"/>
  <c r="AJ262" i="12"/>
  <c r="AJ241" i="12"/>
  <c r="AJ249" i="12"/>
  <c r="AJ253" i="12"/>
  <c r="AJ267" i="12"/>
  <c r="AJ275" i="12"/>
  <c r="AJ283" i="12"/>
  <c r="AJ291" i="12"/>
  <c r="AJ299" i="12"/>
  <c r="AJ254" i="12"/>
  <c r="AJ263" i="12"/>
  <c r="AJ255" i="12"/>
  <c r="AJ264" i="12"/>
  <c r="AJ290" i="12"/>
  <c r="AJ292" i="12"/>
  <c r="AJ294" i="12"/>
  <c r="AJ296" i="12"/>
  <c r="AJ307" i="12"/>
  <c r="AJ315" i="12"/>
  <c r="AJ323" i="12"/>
  <c r="AJ331" i="12"/>
  <c r="AJ259" i="12"/>
  <c r="AJ273" i="12"/>
  <c r="AJ298" i="12"/>
  <c r="AJ300" i="12"/>
  <c r="AJ302" i="12"/>
  <c r="AJ304" i="12"/>
  <c r="AJ240" i="12"/>
  <c r="AJ277" i="12"/>
  <c r="AJ309" i="12"/>
  <c r="AJ317" i="12"/>
  <c r="AJ325" i="12"/>
  <c r="AJ333" i="12"/>
  <c r="AJ285" i="12"/>
  <c r="AJ306" i="12"/>
  <c r="AJ272" i="12"/>
  <c r="AJ293" i="12"/>
  <c r="AJ311" i="12"/>
  <c r="AJ319" i="12"/>
  <c r="AJ327" i="12"/>
  <c r="AJ301" i="12"/>
  <c r="AJ308" i="12"/>
  <c r="AJ271" i="12"/>
  <c r="AJ282" i="12"/>
  <c r="AJ284" i="12"/>
  <c r="AJ286" i="12"/>
  <c r="AJ288" i="12"/>
  <c r="AJ310" i="12"/>
  <c r="AJ280" i="12"/>
  <c r="AJ312" i="12"/>
  <c r="AJ314" i="12"/>
  <c r="AJ316" i="12"/>
  <c r="AJ338" i="12"/>
  <c r="AJ342" i="12"/>
  <c r="AJ350" i="12"/>
  <c r="AJ358" i="12"/>
  <c r="AJ366" i="12"/>
  <c r="AJ374" i="12"/>
  <c r="AJ278" i="12"/>
  <c r="AJ318" i="12"/>
  <c r="AJ320" i="12"/>
  <c r="AJ322" i="12"/>
  <c r="AJ324" i="12"/>
  <c r="AJ339" i="12"/>
  <c r="AJ276" i="12"/>
  <c r="AJ326" i="12"/>
  <c r="AJ328" i="12"/>
  <c r="AJ330" i="12"/>
  <c r="AJ334" i="12"/>
  <c r="AJ344" i="12"/>
  <c r="AJ352" i="12"/>
  <c r="AJ360" i="12"/>
  <c r="AJ368" i="12"/>
  <c r="AJ376" i="12"/>
  <c r="AJ335" i="12"/>
  <c r="AJ341" i="12"/>
  <c r="AJ313" i="12"/>
  <c r="AJ346" i="12"/>
  <c r="AJ354" i="12"/>
  <c r="AJ362" i="12"/>
  <c r="AJ370" i="12"/>
  <c r="AJ321" i="12"/>
  <c r="AJ336" i="12"/>
  <c r="AJ343" i="12"/>
  <c r="AJ337" i="12"/>
  <c r="AJ332" i="12"/>
  <c r="AJ348" i="12"/>
  <c r="AJ381" i="12"/>
  <c r="AJ389" i="12"/>
  <c r="AJ397" i="12"/>
  <c r="AJ405" i="12"/>
  <c r="AJ413" i="12"/>
  <c r="AJ345" i="12"/>
  <c r="AJ356" i="12"/>
  <c r="AJ378" i="12"/>
  <c r="AJ364" i="12"/>
  <c r="AJ383" i="12"/>
  <c r="AJ391" i="12"/>
  <c r="AJ399" i="12"/>
  <c r="AJ407" i="12"/>
  <c r="AJ372" i="12"/>
  <c r="AJ380" i="12"/>
  <c r="AJ329" i="12"/>
  <c r="AJ340" i="12"/>
  <c r="AJ347" i="12"/>
  <c r="AJ349" i="12"/>
  <c r="AJ351" i="12"/>
  <c r="AJ377" i="12"/>
  <c r="AJ385" i="12"/>
  <c r="AJ393" i="12"/>
  <c r="AJ401" i="12"/>
  <c r="AJ409" i="12"/>
  <c r="AJ353" i="12"/>
  <c r="AJ355" i="12"/>
  <c r="AJ357" i="12"/>
  <c r="AJ359" i="12"/>
  <c r="AJ369" i="12"/>
  <c r="AJ371" i="12"/>
  <c r="AJ373" i="12"/>
  <c r="AJ375" i="12"/>
  <c r="AJ411" i="12"/>
  <c r="AJ416" i="12"/>
  <c r="AJ424" i="12"/>
  <c r="AJ432" i="12"/>
  <c r="AJ440" i="12"/>
  <c r="AJ448" i="12"/>
  <c r="AJ379" i="12"/>
  <c r="AJ384" i="12"/>
  <c r="AJ386" i="12"/>
  <c r="AJ388" i="12"/>
  <c r="AJ390" i="12"/>
  <c r="AJ367" i="12"/>
  <c r="AJ392" i="12"/>
  <c r="AJ394" i="12"/>
  <c r="AJ396" i="12"/>
  <c r="AJ398" i="12"/>
  <c r="AJ418" i="12"/>
  <c r="AJ426" i="12"/>
  <c r="AJ434" i="12"/>
  <c r="AJ442" i="12"/>
  <c r="AJ450" i="12"/>
  <c r="AJ365" i="12"/>
  <c r="AJ400" i="12"/>
  <c r="AJ402" i="12"/>
  <c r="AJ404" i="12"/>
  <c r="AJ406" i="12"/>
  <c r="AJ415" i="12"/>
  <c r="AJ363" i="12"/>
  <c r="AJ382" i="12"/>
  <c r="AJ408" i="12"/>
  <c r="AJ410" i="12"/>
  <c r="AJ412" i="12"/>
  <c r="AJ420" i="12"/>
  <c r="AJ428" i="12"/>
  <c r="AJ436" i="12"/>
  <c r="AJ444" i="12"/>
  <c r="AJ452" i="12"/>
  <c r="AJ361" i="12"/>
  <c r="AJ387" i="12"/>
  <c r="AJ417" i="12"/>
  <c r="AJ403" i="12"/>
  <c r="AJ414" i="12"/>
  <c r="AJ419" i="12"/>
  <c r="AJ443" i="12"/>
  <c r="AJ445" i="12"/>
  <c r="AJ447" i="12"/>
  <c r="AJ449" i="12"/>
  <c r="AJ460" i="12"/>
  <c r="AJ468" i="12"/>
  <c r="AJ476" i="12"/>
  <c r="AJ484" i="12"/>
  <c r="AJ492" i="12"/>
  <c r="AJ422" i="12"/>
  <c r="AJ451" i="12"/>
  <c r="AJ453" i="12"/>
  <c r="AJ455" i="12"/>
  <c r="AJ457" i="12"/>
  <c r="AJ430" i="12"/>
  <c r="AJ462" i="12"/>
  <c r="AJ470" i="12"/>
  <c r="AJ478" i="12"/>
  <c r="AJ486" i="12"/>
  <c r="AJ438" i="12"/>
  <c r="AJ459" i="12"/>
  <c r="AJ395" i="12"/>
  <c r="AJ446" i="12"/>
  <c r="AJ456" i="12"/>
  <c r="AJ464" i="12"/>
  <c r="AJ472" i="12"/>
  <c r="AJ480" i="12"/>
  <c r="AJ488" i="12"/>
  <c r="AJ421" i="12"/>
  <c r="AJ423" i="12"/>
  <c r="AJ425" i="12"/>
  <c r="AJ454" i="12"/>
  <c r="AJ435" i="12"/>
  <c r="AJ437" i="12"/>
  <c r="AJ439" i="12"/>
  <c r="AJ441" i="12"/>
  <c r="AJ471" i="12"/>
  <c r="AJ473" i="12"/>
  <c r="AJ475" i="12"/>
  <c r="AJ477" i="12"/>
  <c r="AJ495" i="12"/>
  <c r="AJ479" i="12"/>
  <c r="AJ481" i="12"/>
  <c r="AJ483" i="12"/>
  <c r="AJ485" i="12"/>
  <c r="AJ433" i="12"/>
  <c r="AJ487" i="12"/>
  <c r="AJ489" i="12"/>
  <c r="AJ491" i="12"/>
  <c r="AJ493" i="12"/>
  <c r="AJ497" i="12"/>
  <c r="AJ431" i="12"/>
  <c r="AJ466" i="12"/>
  <c r="AJ494" i="12"/>
  <c r="AJ429" i="12"/>
  <c r="AJ474" i="12"/>
  <c r="AJ499" i="12"/>
  <c r="AJ427" i="12"/>
  <c r="AJ482" i="12"/>
  <c r="AJ496" i="12"/>
  <c r="AJ458" i="12"/>
  <c r="AJ463" i="12"/>
  <c r="AJ465" i="12"/>
  <c r="AJ467" i="12"/>
  <c r="AJ469" i="12"/>
  <c r="AJ498" i="12"/>
  <c r="AJ500" i="12"/>
  <c r="AJ490" i="12"/>
  <c r="AJ461" i="12"/>
  <c r="AJ12" i="12"/>
  <c r="AJ67" i="12"/>
  <c r="AJ14" i="12"/>
  <c r="AJ44" i="12"/>
  <c r="AJ81" i="12"/>
  <c r="AJ36" i="12"/>
  <c r="AJ19" i="12"/>
  <c r="AJ50" i="12"/>
  <c r="AJ83" i="12"/>
  <c r="AJ66" i="12"/>
  <c r="AJ10" i="12"/>
  <c r="AJ73" i="12"/>
  <c r="AJ82" i="12"/>
  <c r="AJ30" i="12"/>
  <c r="AJ60" i="12"/>
  <c r="AJ23" i="12"/>
  <c r="AJ46" i="12"/>
  <c r="AJ24" i="12"/>
  <c r="AJ88" i="12"/>
  <c r="AJ8" i="12"/>
  <c r="AJ48" i="12"/>
  <c r="AJ39" i="12"/>
  <c r="AJ100" i="12"/>
  <c r="AJ11" i="12"/>
  <c r="AJ40" i="12"/>
  <c r="AJ77" i="12"/>
  <c r="AJ7" i="12"/>
  <c r="AJ51" i="12"/>
  <c r="AJ91" i="12"/>
  <c r="AJ80" i="12"/>
  <c r="AJ22" i="12"/>
  <c r="AJ70" i="12"/>
  <c r="AJ6" i="12"/>
  <c r="AJ99" i="12"/>
  <c r="AJ58" i="12"/>
  <c r="AJ18" i="12"/>
  <c r="AJ95" i="12"/>
  <c r="AJ42" i="12"/>
  <c r="AJ76" i="12"/>
  <c r="AJ31" i="12"/>
  <c r="AJ49" i="12"/>
  <c r="AJ37" i="12"/>
  <c r="AJ64" i="12"/>
  <c r="AJ15" i="12"/>
  <c r="AJ69" i="12"/>
  <c r="AJ74" i="12"/>
  <c r="AJ13" i="12"/>
  <c r="AJ71" i="12"/>
  <c r="AJ28" i="12"/>
  <c r="AJ57" i="12"/>
  <c r="AJ93" i="12"/>
  <c r="AJ27" i="12"/>
  <c r="AJ75" i="12"/>
  <c r="AJ25" i="12"/>
  <c r="AJ90" i="12"/>
  <c r="AJ16" i="12"/>
  <c r="AJ63" i="12"/>
  <c r="AJ94" i="12"/>
  <c r="AJ33" i="12"/>
  <c r="AJ89" i="12"/>
  <c r="AJ38" i="12"/>
  <c r="AJ56" i="12"/>
  <c r="AJ20" i="12"/>
  <c r="AJ55" i="12"/>
  <c r="AJ92" i="12"/>
  <c r="AJ79" i="12"/>
  <c r="AJ61" i="12"/>
  <c r="AJ41" i="12"/>
  <c r="AJ85" i="12"/>
  <c r="AJ32" i="12"/>
  <c r="AJ62" i="12"/>
  <c r="AJ26" i="12"/>
  <c r="AJ65" i="12"/>
  <c r="AJ17" i="12"/>
  <c r="AJ54" i="12"/>
  <c r="AJ87" i="12"/>
  <c r="AJ53" i="12"/>
  <c r="AJ45" i="12"/>
  <c r="AJ3" i="12"/>
  <c r="AJ4" i="12" s="1"/>
  <c r="AJ21" i="12"/>
  <c r="AJ43" i="12"/>
  <c r="AJ84" i="12"/>
  <c r="AJ35" i="12"/>
  <c r="AJ72" i="12"/>
  <c r="AJ29" i="12"/>
  <c r="AJ68" i="12"/>
  <c r="AJ9" i="12"/>
  <c r="AJ52" i="12"/>
  <c r="AJ86" i="12"/>
  <c r="AJ5" i="12"/>
  <c r="AJ78" i="12"/>
  <c r="AJ59" i="12"/>
  <c r="AJ96" i="12"/>
  <c r="AJ34" i="12"/>
  <c r="AJ98" i="12"/>
  <c r="AJ47" i="12"/>
  <c r="E35" i="6"/>
  <c r="C35" i="6"/>
  <c r="D35" i="6"/>
  <c r="B35" i="6"/>
  <c r="F35" i="6"/>
  <c r="AG3" i="51"/>
  <c r="AG4" i="51" s="1"/>
  <c r="AH2" i="51" a="1"/>
  <c r="AH2" i="51" s="1"/>
  <c r="AH3" i="56"/>
  <c r="AH4" i="56" s="1"/>
  <c r="AI2" i="56" a="1"/>
  <c r="AI2" i="56" s="1"/>
  <c r="AG56" i="10"/>
  <c r="AG22" i="10"/>
  <c r="AG53" i="10"/>
  <c r="AG89" i="10"/>
  <c r="AG100" i="10"/>
  <c r="AG36" i="10"/>
  <c r="AG85" i="10"/>
  <c r="AG103" i="10"/>
  <c r="AG39" i="10"/>
  <c r="AG27" i="10"/>
  <c r="AG98" i="10"/>
  <c r="AG50" i="10"/>
  <c r="AG96" i="10"/>
  <c r="AG49" i="10"/>
  <c r="AG97" i="10"/>
  <c r="AG37" i="10"/>
  <c r="AG84" i="10"/>
  <c r="AG81" i="10"/>
  <c r="AG16" i="10"/>
  <c r="AG78" i="10"/>
  <c r="AG77" i="10"/>
  <c r="AG25" i="10"/>
  <c r="AG9" i="10"/>
  <c r="AG68" i="10"/>
  <c r="AG13" i="10"/>
  <c r="AG95" i="10"/>
  <c r="AG47" i="10"/>
  <c r="AG59" i="10"/>
  <c r="AG83" i="10"/>
  <c r="AG74" i="10"/>
  <c r="AG3" i="10"/>
  <c r="AG4" i="10" s="1"/>
  <c r="AG72" i="10"/>
  <c r="AG48" i="10"/>
  <c r="AG73" i="10"/>
  <c r="AG79" i="10"/>
  <c r="AG63" i="10"/>
  <c r="AG28" i="10"/>
  <c r="AG54" i="10"/>
  <c r="AG82" i="10"/>
  <c r="AG44" i="10"/>
  <c r="AG71" i="10"/>
  <c r="AG12" i="10"/>
  <c r="AG99" i="10"/>
  <c r="AG29" i="10"/>
  <c r="AG58" i="10"/>
  <c r="AG7" i="10"/>
  <c r="AG52" i="10"/>
  <c r="AG43" i="10"/>
  <c r="AG42" i="10"/>
  <c r="AG70" i="10"/>
  <c r="AG17" i="10"/>
  <c r="AG67" i="10"/>
  <c r="AG8" i="10"/>
  <c r="AG57" i="10"/>
  <c r="AG26" i="10"/>
  <c r="AG51" i="10"/>
  <c r="AG69" i="10"/>
  <c r="AG41" i="10"/>
  <c r="AG40" i="10"/>
  <c r="AG31" i="10"/>
  <c r="AG62" i="10"/>
  <c r="AG20" i="10"/>
  <c r="AG92" i="10"/>
  <c r="AG46" i="10"/>
  <c r="AG10" i="10"/>
  <c r="AG33" i="10"/>
  <c r="AG66" i="10"/>
  <c r="AG18" i="10"/>
  <c r="AG61" i="10"/>
  <c r="AG15" i="10"/>
  <c r="AG38" i="10"/>
  <c r="AG87" i="10"/>
  <c r="AG91" i="10"/>
  <c r="AG30" i="10"/>
  <c r="AG45" i="10"/>
  <c r="AG88" i="10"/>
  <c r="AG23" i="10"/>
  <c r="AG65" i="10"/>
  <c r="AG11" i="10"/>
  <c r="AG35" i="10"/>
  <c r="AG101" i="10"/>
  <c r="AG24" i="10"/>
  <c r="AG90" i="10"/>
  <c r="AG14" i="10"/>
  <c r="AG76" i="10"/>
  <c r="AG55" i="10"/>
  <c r="AG21" i="10"/>
  <c r="AG93" i="10"/>
  <c r="AG5" i="10"/>
  <c r="AG6" i="10"/>
  <c r="AG94" i="10"/>
  <c r="AG104" i="10"/>
  <c r="AG60" i="10"/>
  <c r="AG19" i="10"/>
  <c r="AG75" i="10"/>
  <c r="AG34" i="10"/>
  <c r="AG32" i="10"/>
  <c r="AG80" i="10"/>
  <c r="AG102" i="10"/>
  <c r="AG86" i="10"/>
  <c r="AG64" i="10"/>
  <c r="J34" i="6"/>
  <c r="O34" i="6"/>
  <c r="AH109" i="10" l="1"/>
  <c r="AH117" i="10"/>
  <c r="AH125" i="10"/>
  <c r="AH133" i="10"/>
  <c r="AH111" i="10"/>
  <c r="AH119" i="10"/>
  <c r="AH127" i="10"/>
  <c r="AH105" i="10"/>
  <c r="AH113" i="10"/>
  <c r="AH121" i="10"/>
  <c r="AH129" i="10"/>
  <c r="AH112" i="10"/>
  <c r="AH114" i="10"/>
  <c r="AH116" i="10"/>
  <c r="AH118" i="10"/>
  <c r="AH142" i="10"/>
  <c r="AH150" i="10"/>
  <c r="AH158" i="10"/>
  <c r="AH166" i="10"/>
  <c r="AH174" i="10"/>
  <c r="AH182" i="10"/>
  <c r="AH120" i="10"/>
  <c r="AH122" i="10"/>
  <c r="AH124" i="10"/>
  <c r="AH126" i="10"/>
  <c r="AH139" i="10"/>
  <c r="AH147" i="10"/>
  <c r="AH155" i="10"/>
  <c r="AH163" i="10"/>
  <c r="AH171" i="10"/>
  <c r="AH128" i="10"/>
  <c r="AH130" i="10"/>
  <c r="AH132" i="10"/>
  <c r="AH134" i="10"/>
  <c r="AH136" i="10"/>
  <c r="AH144" i="10"/>
  <c r="AH152" i="10"/>
  <c r="AH160" i="10"/>
  <c r="AH168" i="10"/>
  <c r="AH176" i="10"/>
  <c r="AH184" i="10"/>
  <c r="AH107" i="10"/>
  <c r="AH141" i="10"/>
  <c r="AH149" i="10"/>
  <c r="AH157" i="10"/>
  <c r="AH115" i="10"/>
  <c r="AH138" i="10"/>
  <c r="AH146" i="10"/>
  <c r="AH154" i="10"/>
  <c r="AH162" i="10"/>
  <c r="AH170" i="10"/>
  <c r="AH178" i="10"/>
  <c r="AH186" i="10"/>
  <c r="AH123" i="10"/>
  <c r="AH135" i="10"/>
  <c r="AH143" i="10"/>
  <c r="AH151" i="10"/>
  <c r="AH159" i="10"/>
  <c r="AH167" i="10"/>
  <c r="AH106" i="10"/>
  <c r="AH108" i="10"/>
  <c r="AH110" i="10"/>
  <c r="AH137" i="10"/>
  <c r="AH145" i="10"/>
  <c r="AH153" i="10"/>
  <c r="AH180" i="10"/>
  <c r="AH189" i="10"/>
  <c r="AH197" i="10"/>
  <c r="AH205" i="10"/>
  <c r="AH213" i="10"/>
  <c r="AH221" i="10"/>
  <c r="AH229" i="10"/>
  <c r="AH237" i="10"/>
  <c r="AH245" i="10"/>
  <c r="AH253" i="10"/>
  <c r="AH140" i="10"/>
  <c r="AH194" i="10"/>
  <c r="AH202" i="10"/>
  <c r="AH210" i="10"/>
  <c r="AH218" i="10"/>
  <c r="AH226" i="10"/>
  <c r="AH191" i="10"/>
  <c r="AH199" i="10"/>
  <c r="AH207" i="10"/>
  <c r="AH215" i="10"/>
  <c r="AH223" i="10"/>
  <c r="AH231" i="10"/>
  <c r="AH239" i="10"/>
  <c r="AH247" i="10"/>
  <c r="AH255" i="10"/>
  <c r="AH156" i="10"/>
  <c r="AH169" i="10"/>
  <c r="AH173" i="10"/>
  <c r="AH175" i="10"/>
  <c r="AH188" i="10"/>
  <c r="AH196" i="10"/>
  <c r="AH204" i="10"/>
  <c r="AH212" i="10"/>
  <c r="AH220" i="10"/>
  <c r="AH177" i="10"/>
  <c r="AH179" i="10"/>
  <c r="AH181" i="10"/>
  <c r="AH183" i="10"/>
  <c r="AH193" i="10"/>
  <c r="AH201" i="10"/>
  <c r="AH209" i="10"/>
  <c r="AH217" i="10"/>
  <c r="AH225" i="10"/>
  <c r="AH233" i="10"/>
  <c r="AH241" i="10"/>
  <c r="AH249" i="10"/>
  <c r="AH131" i="10"/>
  <c r="AH185" i="10"/>
  <c r="AH190" i="10"/>
  <c r="AH198" i="10"/>
  <c r="AH206" i="10"/>
  <c r="AH214" i="10"/>
  <c r="AH222" i="10"/>
  <c r="AH161" i="10"/>
  <c r="AH165" i="10"/>
  <c r="AH172" i="10"/>
  <c r="AH192" i="10"/>
  <c r="AH200" i="10"/>
  <c r="AH208" i="10"/>
  <c r="AH216" i="10"/>
  <c r="AH224" i="10"/>
  <c r="AH228" i="10"/>
  <c r="AH230" i="10"/>
  <c r="AH258" i="10"/>
  <c r="AH266" i="10"/>
  <c r="AH274" i="10"/>
  <c r="AH282" i="10"/>
  <c r="AH290" i="10"/>
  <c r="AH298" i="10"/>
  <c r="AH306" i="10"/>
  <c r="AH314" i="10"/>
  <c r="AH148" i="10"/>
  <c r="AH211" i="10"/>
  <c r="AH232" i="10"/>
  <c r="AH234" i="10"/>
  <c r="AH236" i="10"/>
  <c r="AH238" i="10"/>
  <c r="AH263" i="10"/>
  <c r="AH271" i="10"/>
  <c r="AH279" i="10"/>
  <c r="AH287" i="10"/>
  <c r="AH164" i="10"/>
  <c r="AH187" i="10"/>
  <c r="AH240" i="10"/>
  <c r="AH242" i="10"/>
  <c r="AH244" i="10"/>
  <c r="AH246" i="10"/>
  <c r="AH260" i="10"/>
  <c r="AH268" i="10"/>
  <c r="AH276" i="10"/>
  <c r="AH284" i="10"/>
  <c r="AH292" i="10"/>
  <c r="AH300" i="10"/>
  <c r="AH308" i="10"/>
  <c r="AH316" i="10"/>
  <c r="AH248" i="10"/>
  <c r="AH250" i="10"/>
  <c r="AH252" i="10"/>
  <c r="AH254" i="10"/>
  <c r="AH257" i="10"/>
  <c r="AH265" i="10"/>
  <c r="AH273" i="10"/>
  <c r="AH281" i="10"/>
  <c r="AH289" i="10"/>
  <c r="AH203" i="10"/>
  <c r="AH256" i="10"/>
  <c r="AH262" i="10"/>
  <c r="AH270" i="10"/>
  <c r="AH278" i="10"/>
  <c r="AH286" i="10"/>
  <c r="AH294" i="10"/>
  <c r="AH302" i="10"/>
  <c r="AH310" i="10"/>
  <c r="AH318" i="10"/>
  <c r="AH235" i="10"/>
  <c r="AH259" i="10"/>
  <c r="AH267" i="10"/>
  <c r="AH275" i="10"/>
  <c r="AH283" i="10"/>
  <c r="AH195" i="10"/>
  <c r="AH227" i="10"/>
  <c r="AH251" i="10"/>
  <c r="AH261" i="10"/>
  <c r="AH269" i="10"/>
  <c r="AH277" i="10"/>
  <c r="AH285" i="10"/>
  <c r="AH280" i="10"/>
  <c r="AH317" i="10"/>
  <c r="AH319" i="10"/>
  <c r="AH324" i="10"/>
  <c r="AH332" i="10"/>
  <c r="AH340" i="10"/>
  <c r="AH348" i="10"/>
  <c r="AH356" i="10"/>
  <c r="AH364" i="10"/>
  <c r="AH372" i="10"/>
  <c r="AH380" i="10"/>
  <c r="AH388" i="10"/>
  <c r="AH296" i="10"/>
  <c r="AH321" i="10"/>
  <c r="AH329" i="10"/>
  <c r="AH337" i="10"/>
  <c r="AH345" i="10"/>
  <c r="AH353" i="10"/>
  <c r="AH304" i="10"/>
  <c r="AH326" i="10"/>
  <c r="AH334" i="10"/>
  <c r="AH342" i="10"/>
  <c r="AH350" i="10"/>
  <c r="AH358" i="10"/>
  <c r="AH366" i="10"/>
  <c r="AH374" i="10"/>
  <c r="AH382" i="10"/>
  <c r="AH272" i="10"/>
  <c r="AH312" i="10"/>
  <c r="AH323" i="10"/>
  <c r="AH331" i="10"/>
  <c r="AH339" i="10"/>
  <c r="AH347" i="10"/>
  <c r="AH355" i="10"/>
  <c r="AH219" i="10"/>
  <c r="AH243" i="10"/>
  <c r="AH320" i="10"/>
  <c r="AH328" i="10"/>
  <c r="AH336" i="10"/>
  <c r="AH344" i="10"/>
  <c r="AH352" i="10"/>
  <c r="AH360" i="10"/>
  <c r="AH368" i="10"/>
  <c r="AH376" i="10"/>
  <c r="AH384" i="10"/>
  <c r="AH288" i="10"/>
  <c r="AH291" i="10"/>
  <c r="AH293" i="10"/>
  <c r="AH295" i="10"/>
  <c r="AH297" i="10"/>
  <c r="AH299" i="10"/>
  <c r="AH325" i="10"/>
  <c r="AH333" i="10"/>
  <c r="AH341" i="10"/>
  <c r="AH349" i="10"/>
  <c r="AH309" i="10"/>
  <c r="AH311" i="10"/>
  <c r="AH313" i="10"/>
  <c r="AH315" i="10"/>
  <c r="AH327" i="10"/>
  <c r="AH335" i="10"/>
  <c r="AH343" i="10"/>
  <c r="AH351" i="10"/>
  <c r="AH330" i="10"/>
  <c r="AH386" i="10"/>
  <c r="AH394" i="10"/>
  <c r="AH402" i="10"/>
  <c r="AH410" i="10"/>
  <c r="AH418" i="10"/>
  <c r="AH426" i="10"/>
  <c r="AH434" i="10"/>
  <c r="AH442" i="10"/>
  <c r="AH450" i="10"/>
  <c r="AH458" i="10"/>
  <c r="AH466" i="10"/>
  <c r="AH474" i="10"/>
  <c r="AH359" i="10"/>
  <c r="AH361" i="10"/>
  <c r="AH363" i="10"/>
  <c r="AH365" i="10"/>
  <c r="AH391" i="10"/>
  <c r="AH399" i="10"/>
  <c r="AH407" i="10"/>
  <c r="AH415" i="10"/>
  <c r="AH423" i="10"/>
  <c r="AH431" i="10"/>
  <c r="AH439" i="10"/>
  <c r="AH447" i="10"/>
  <c r="AH455" i="10"/>
  <c r="AH346" i="10"/>
  <c r="AH367" i="10"/>
  <c r="AH369" i="10"/>
  <c r="AH371" i="10"/>
  <c r="AH373" i="10"/>
  <c r="AH396" i="10"/>
  <c r="AH404" i="10"/>
  <c r="AH412" i="10"/>
  <c r="AH420" i="10"/>
  <c r="AH428" i="10"/>
  <c r="AH436" i="10"/>
  <c r="AH444" i="10"/>
  <c r="AH452" i="10"/>
  <c r="AH460" i="10"/>
  <c r="AH468" i="10"/>
  <c r="AH476" i="10"/>
  <c r="AH307" i="10"/>
  <c r="AH322" i="10"/>
  <c r="AH375" i="10"/>
  <c r="AH377" i="10"/>
  <c r="AH379" i="10"/>
  <c r="AH381" i="10"/>
  <c r="AH393" i="10"/>
  <c r="AH401" i="10"/>
  <c r="AH409" i="10"/>
  <c r="AH417" i="10"/>
  <c r="AH425" i="10"/>
  <c r="AH433" i="10"/>
  <c r="AH441" i="10"/>
  <c r="AH449" i="10"/>
  <c r="AH305" i="10"/>
  <c r="AH383" i="10"/>
  <c r="AH385" i="10"/>
  <c r="AH387" i="10"/>
  <c r="AH390" i="10"/>
  <c r="AH398" i="10"/>
  <c r="AH406" i="10"/>
  <c r="AH414" i="10"/>
  <c r="AH422" i="10"/>
  <c r="AH430" i="10"/>
  <c r="AH438" i="10"/>
  <c r="AH446" i="10"/>
  <c r="AH454" i="10"/>
  <c r="AH462" i="10"/>
  <c r="AH470" i="10"/>
  <c r="AH478" i="10"/>
  <c r="AH303" i="10"/>
  <c r="AH338" i="10"/>
  <c r="AH362" i="10"/>
  <c r="AH395" i="10"/>
  <c r="AH403" i="10"/>
  <c r="AH411" i="10"/>
  <c r="AH419" i="10"/>
  <c r="AH427" i="10"/>
  <c r="AH435" i="10"/>
  <c r="AH443" i="10"/>
  <c r="AH264" i="10"/>
  <c r="AH354" i="10"/>
  <c r="AH378" i="10"/>
  <c r="AH389" i="10"/>
  <c r="AH397" i="10"/>
  <c r="AH405" i="10"/>
  <c r="AH413" i="10"/>
  <c r="AH421" i="10"/>
  <c r="AH429" i="10"/>
  <c r="AH437" i="10"/>
  <c r="AH445" i="10"/>
  <c r="AH453" i="10"/>
  <c r="AH392" i="10"/>
  <c r="AH457" i="10"/>
  <c r="AH459" i="10"/>
  <c r="AH484" i="10"/>
  <c r="AH492" i="10"/>
  <c r="AH500" i="10"/>
  <c r="AH301" i="10"/>
  <c r="AH432" i="10"/>
  <c r="AH461" i="10"/>
  <c r="AH463" i="10"/>
  <c r="AH465" i="10"/>
  <c r="AH467" i="10"/>
  <c r="AH489" i="10"/>
  <c r="AH497" i="10"/>
  <c r="AH408" i="10"/>
  <c r="AH469" i="10"/>
  <c r="AH471" i="10"/>
  <c r="AH473" i="10"/>
  <c r="AH475" i="10"/>
  <c r="AH486" i="10"/>
  <c r="AH494" i="10"/>
  <c r="AH370" i="10"/>
  <c r="AH448" i="10"/>
  <c r="AH477" i="10"/>
  <c r="AH479" i="10"/>
  <c r="AH481" i="10"/>
  <c r="AH483" i="10"/>
  <c r="AH491" i="10"/>
  <c r="AH499" i="10"/>
  <c r="AH424" i="10"/>
  <c r="AH488" i="10"/>
  <c r="AH496" i="10"/>
  <c r="AH400" i="10"/>
  <c r="AH451" i="10"/>
  <c r="AH464" i="10"/>
  <c r="AH485" i="10"/>
  <c r="AH493" i="10"/>
  <c r="AH357" i="10"/>
  <c r="AH440" i="10"/>
  <c r="AH456" i="10"/>
  <c r="AH416" i="10"/>
  <c r="AH480" i="10"/>
  <c r="AH487" i="10"/>
  <c r="AH495" i="10"/>
  <c r="AH498" i="10"/>
  <c r="AH472" i="10"/>
  <c r="AH490" i="10"/>
  <c r="AH482" i="10"/>
  <c r="AK38" i="12"/>
  <c r="AK102" i="12"/>
  <c r="AK110" i="12"/>
  <c r="AK104" i="12"/>
  <c r="AK112" i="12"/>
  <c r="AK114" i="12"/>
  <c r="AK120" i="12"/>
  <c r="AK128" i="12"/>
  <c r="AK101" i="12"/>
  <c r="AK105" i="12"/>
  <c r="AK106" i="12"/>
  <c r="AK115" i="12"/>
  <c r="AK122" i="12"/>
  <c r="AK130" i="12"/>
  <c r="AK111" i="12"/>
  <c r="AK107" i="12"/>
  <c r="AK103" i="12"/>
  <c r="AK109" i="12"/>
  <c r="AK108" i="12"/>
  <c r="AK129" i="12"/>
  <c r="AK139" i="12"/>
  <c r="AK147" i="12"/>
  <c r="AK121" i="12"/>
  <c r="AK141" i="12"/>
  <c r="AK113" i="12"/>
  <c r="AK140" i="12"/>
  <c r="AK149" i="12"/>
  <c r="AK157" i="12"/>
  <c r="AK165" i="12"/>
  <c r="AK116" i="12"/>
  <c r="AK124" i="12"/>
  <c r="AK146" i="12"/>
  <c r="AK151" i="12"/>
  <c r="AK159" i="12"/>
  <c r="AK118" i="12"/>
  <c r="AK126" i="12"/>
  <c r="AK132" i="12"/>
  <c r="AK138" i="12"/>
  <c r="AK119" i="12"/>
  <c r="AK123" i="12"/>
  <c r="AK144" i="12"/>
  <c r="AK148" i="12"/>
  <c r="AK152" i="12"/>
  <c r="AK169" i="12"/>
  <c r="AK177" i="12"/>
  <c r="AK135" i="12"/>
  <c r="AK158" i="12"/>
  <c r="AK171" i="12"/>
  <c r="AK179" i="12"/>
  <c r="AK137" i="12"/>
  <c r="AK150" i="12"/>
  <c r="AK117" i="12"/>
  <c r="AK142" i="12"/>
  <c r="AK125" i="12"/>
  <c r="AK136" i="12"/>
  <c r="AK163" i="12"/>
  <c r="AK168" i="12"/>
  <c r="AK172" i="12"/>
  <c r="AK188" i="12"/>
  <c r="AK196" i="12"/>
  <c r="AK204" i="12"/>
  <c r="AK134" i="12"/>
  <c r="AK154" i="12"/>
  <c r="AK164" i="12"/>
  <c r="AK178" i="12"/>
  <c r="AK190" i="12"/>
  <c r="AK198" i="12"/>
  <c r="AK206" i="12"/>
  <c r="AK127" i="12"/>
  <c r="AK131" i="12"/>
  <c r="AK143" i="12"/>
  <c r="AK156" i="12"/>
  <c r="AK145" i="12"/>
  <c r="AK153" i="12"/>
  <c r="AK170" i="12"/>
  <c r="AK160" i="12"/>
  <c r="AK166" i="12"/>
  <c r="AK133" i="12"/>
  <c r="AK162" i="12"/>
  <c r="AK167" i="12"/>
  <c r="AK161" i="12"/>
  <c r="AK181" i="12"/>
  <c r="AK182" i="12"/>
  <c r="AK186" i="12"/>
  <c r="AK200" i="12"/>
  <c r="AK213" i="12"/>
  <c r="AK221" i="12"/>
  <c r="AK175" i="12"/>
  <c r="AK183" i="12"/>
  <c r="AK187" i="12"/>
  <c r="AK191" i="12"/>
  <c r="AK184" i="12"/>
  <c r="AK192" i="12"/>
  <c r="AK201" i="12"/>
  <c r="AK215" i="12"/>
  <c r="AK223" i="12"/>
  <c r="AK180" i="12"/>
  <c r="AK174" i="12"/>
  <c r="AK193" i="12"/>
  <c r="AK202" i="12"/>
  <c r="AK189" i="12"/>
  <c r="AK155" i="12"/>
  <c r="AK173" i="12"/>
  <c r="AK197" i="12"/>
  <c r="AK211" i="12"/>
  <c r="AK230" i="12"/>
  <c r="AK238" i="12"/>
  <c r="AK194" i="12"/>
  <c r="AK205" i="12"/>
  <c r="AK176" i="12"/>
  <c r="AK217" i="12"/>
  <c r="AK232" i="12"/>
  <c r="AK240" i="12"/>
  <c r="AK199" i="12"/>
  <c r="AK185" i="12"/>
  <c r="AK209" i="12"/>
  <c r="AK218" i="12"/>
  <c r="AK226" i="12"/>
  <c r="AK195" i="12"/>
  <c r="AK210" i="12"/>
  <c r="AK224" i="12"/>
  <c r="AK237" i="12"/>
  <c r="AK241" i="12"/>
  <c r="AK245" i="12"/>
  <c r="AK253" i="12"/>
  <c r="AK261" i="12"/>
  <c r="AK269" i="12"/>
  <c r="AK225" i="12"/>
  <c r="AK227" i="12"/>
  <c r="AK229" i="12"/>
  <c r="AK231" i="12"/>
  <c r="AK207" i="12"/>
  <c r="AK212" i="12"/>
  <c r="AK233" i="12"/>
  <c r="AK247" i="12"/>
  <c r="AK255" i="12"/>
  <c r="AK263" i="12"/>
  <c r="AK271" i="12"/>
  <c r="AK220" i="12"/>
  <c r="AK214" i="12"/>
  <c r="AK239" i="12"/>
  <c r="AK203" i="12"/>
  <c r="AK222" i="12"/>
  <c r="AK228" i="12"/>
  <c r="AK216" i="12"/>
  <c r="AK208" i="12"/>
  <c r="AK234" i="12"/>
  <c r="AK260" i="12"/>
  <c r="AK264" i="12"/>
  <c r="AK282" i="12"/>
  <c r="AK290" i="12"/>
  <c r="AK298" i="12"/>
  <c r="AK242" i="12"/>
  <c r="AK251" i="12"/>
  <c r="AK265" i="12"/>
  <c r="AK252" i="12"/>
  <c r="AK256" i="12"/>
  <c r="AK270" i="12"/>
  <c r="AK276" i="12"/>
  <c r="AK284" i="12"/>
  <c r="AK292" i="12"/>
  <c r="AK300" i="12"/>
  <c r="AK236" i="12"/>
  <c r="AK244" i="12"/>
  <c r="AK257" i="12"/>
  <c r="AK266" i="12"/>
  <c r="AK248" i="12"/>
  <c r="AK262" i="12"/>
  <c r="AK278" i="12"/>
  <c r="AK286" i="12"/>
  <c r="AK294" i="12"/>
  <c r="AK302" i="12"/>
  <c r="AK219" i="12"/>
  <c r="AK235" i="12"/>
  <c r="AK246" i="12"/>
  <c r="AK249" i="12"/>
  <c r="AK258" i="12"/>
  <c r="AK267" i="12"/>
  <c r="AK250" i="12"/>
  <c r="AK259" i="12"/>
  <c r="AK288" i="12"/>
  <c r="AK310" i="12"/>
  <c r="AK318" i="12"/>
  <c r="AK326" i="12"/>
  <c r="AK334" i="12"/>
  <c r="AK296" i="12"/>
  <c r="AK305" i="12"/>
  <c r="AK307" i="12"/>
  <c r="AK243" i="12"/>
  <c r="AK273" i="12"/>
  <c r="AK275" i="12"/>
  <c r="AK304" i="12"/>
  <c r="AK312" i="12"/>
  <c r="AK320" i="12"/>
  <c r="AK328" i="12"/>
  <c r="AK336" i="12"/>
  <c r="AK277" i="12"/>
  <c r="AK279" i="12"/>
  <c r="AK281" i="12"/>
  <c r="AK283" i="12"/>
  <c r="AK309" i="12"/>
  <c r="AK254" i="12"/>
  <c r="AK285" i="12"/>
  <c r="AK287" i="12"/>
  <c r="AK289" i="12"/>
  <c r="AK291" i="12"/>
  <c r="AK306" i="12"/>
  <c r="AK314" i="12"/>
  <c r="AK322" i="12"/>
  <c r="AK272" i="12"/>
  <c r="AK293" i="12"/>
  <c r="AK295" i="12"/>
  <c r="AK297" i="12"/>
  <c r="AK299" i="12"/>
  <c r="AK268" i="12"/>
  <c r="AK274" i="12"/>
  <c r="AK280" i="12"/>
  <c r="AK308" i="12"/>
  <c r="AK333" i="12"/>
  <c r="AK337" i="12"/>
  <c r="AK345" i="12"/>
  <c r="AK353" i="12"/>
  <c r="AK361" i="12"/>
  <c r="AK369" i="12"/>
  <c r="AK303" i="12"/>
  <c r="AK316" i="12"/>
  <c r="AK338" i="12"/>
  <c r="AK342" i="12"/>
  <c r="AK301" i="12"/>
  <c r="AK324" i="12"/>
  <c r="AK339" i="12"/>
  <c r="AK347" i="12"/>
  <c r="AK355" i="12"/>
  <c r="AK363" i="12"/>
  <c r="AK371" i="12"/>
  <c r="AK330" i="12"/>
  <c r="AK344" i="12"/>
  <c r="AK311" i="12"/>
  <c r="AK335" i="12"/>
  <c r="AK341" i="12"/>
  <c r="AK349" i="12"/>
  <c r="AK357" i="12"/>
  <c r="AK365" i="12"/>
  <c r="AK373" i="12"/>
  <c r="AK313" i="12"/>
  <c r="AK315" i="12"/>
  <c r="AK317" i="12"/>
  <c r="AK319" i="12"/>
  <c r="AK331" i="12"/>
  <c r="AK329" i="12"/>
  <c r="AK332" i="12"/>
  <c r="AK340" i="12"/>
  <c r="AK321" i="12"/>
  <c r="AK346" i="12"/>
  <c r="AK375" i="12"/>
  <c r="AK384" i="12"/>
  <c r="AK392" i="12"/>
  <c r="AK400" i="12"/>
  <c r="AK408" i="12"/>
  <c r="AK348" i="12"/>
  <c r="AK350" i="12"/>
  <c r="AK352" i="12"/>
  <c r="AK354" i="12"/>
  <c r="AK381" i="12"/>
  <c r="AK356" i="12"/>
  <c r="AK358" i="12"/>
  <c r="AK360" i="12"/>
  <c r="AK362" i="12"/>
  <c r="AK378" i="12"/>
  <c r="AK386" i="12"/>
  <c r="AK394" i="12"/>
  <c r="AK402" i="12"/>
  <c r="AK410" i="12"/>
  <c r="AK364" i="12"/>
  <c r="AK366" i="12"/>
  <c r="AK368" i="12"/>
  <c r="AK370" i="12"/>
  <c r="AK372" i="12"/>
  <c r="AK374" i="12"/>
  <c r="AK376" i="12"/>
  <c r="AK380" i="12"/>
  <c r="AK388" i="12"/>
  <c r="AK396" i="12"/>
  <c r="AK404" i="12"/>
  <c r="AK412" i="12"/>
  <c r="AK327" i="12"/>
  <c r="AK343" i="12"/>
  <c r="AK351" i="12"/>
  <c r="AK377" i="12"/>
  <c r="AK323" i="12"/>
  <c r="AK367" i="12"/>
  <c r="AK379" i="12"/>
  <c r="AK325" i="12"/>
  <c r="AK403" i="12"/>
  <c r="AK405" i="12"/>
  <c r="AK407" i="12"/>
  <c r="AK409" i="12"/>
  <c r="AK414" i="12"/>
  <c r="AK419" i="12"/>
  <c r="AK427" i="12"/>
  <c r="AK435" i="12"/>
  <c r="AK443" i="12"/>
  <c r="AK451" i="12"/>
  <c r="AK411" i="12"/>
  <c r="AK413" i="12"/>
  <c r="AK416" i="12"/>
  <c r="AK390" i="12"/>
  <c r="AK421" i="12"/>
  <c r="AK429" i="12"/>
  <c r="AK437" i="12"/>
  <c r="AK445" i="12"/>
  <c r="AK453" i="12"/>
  <c r="AK398" i="12"/>
  <c r="AK418" i="12"/>
  <c r="AK406" i="12"/>
  <c r="AK415" i="12"/>
  <c r="AK423" i="12"/>
  <c r="AK431" i="12"/>
  <c r="AK439" i="12"/>
  <c r="AK447" i="12"/>
  <c r="AK455" i="12"/>
  <c r="AK382" i="12"/>
  <c r="AK383" i="12"/>
  <c r="AK385" i="12"/>
  <c r="AK395" i="12"/>
  <c r="AK397" i="12"/>
  <c r="AK399" i="12"/>
  <c r="AK401" i="12"/>
  <c r="AK359" i="12"/>
  <c r="AK387" i="12"/>
  <c r="AK417" i="12"/>
  <c r="AK441" i="12"/>
  <c r="AK463" i="12"/>
  <c r="AK471" i="12"/>
  <c r="AK479" i="12"/>
  <c r="AK487" i="12"/>
  <c r="AK449" i="12"/>
  <c r="AK460" i="12"/>
  <c r="AK420" i="12"/>
  <c r="AK422" i="12"/>
  <c r="AK424" i="12"/>
  <c r="AK426" i="12"/>
  <c r="AK428" i="12"/>
  <c r="AK457" i="12"/>
  <c r="AK465" i="12"/>
  <c r="AK473" i="12"/>
  <c r="AK481" i="12"/>
  <c r="AK489" i="12"/>
  <c r="AK430" i="12"/>
  <c r="AK432" i="12"/>
  <c r="AK434" i="12"/>
  <c r="AK436" i="12"/>
  <c r="AK438" i="12"/>
  <c r="AK440" i="12"/>
  <c r="AK442" i="12"/>
  <c r="AK444" i="12"/>
  <c r="AK459" i="12"/>
  <c r="AK467" i="12"/>
  <c r="AK475" i="12"/>
  <c r="AK483" i="12"/>
  <c r="AK491" i="12"/>
  <c r="AK393" i="12"/>
  <c r="AK446" i="12"/>
  <c r="AK448" i="12"/>
  <c r="AK450" i="12"/>
  <c r="AK452" i="12"/>
  <c r="AK456" i="12"/>
  <c r="AK389" i="12"/>
  <c r="AK433" i="12"/>
  <c r="AK458" i="12"/>
  <c r="AK469" i="12"/>
  <c r="AK498" i="12"/>
  <c r="AK477" i="12"/>
  <c r="AK495" i="12"/>
  <c r="AK485" i="12"/>
  <c r="AK500" i="12"/>
  <c r="AK462" i="12"/>
  <c r="AK464" i="12"/>
  <c r="AK493" i="12"/>
  <c r="AK497" i="12"/>
  <c r="AK454" i="12"/>
  <c r="AK466" i="12"/>
  <c r="AK468" i="12"/>
  <c r="AK470" i="12"/>
  <c r="AK472" i="12"/>
  <c r="AK494" i="12"/>
  <c r="AK474" i="12"/>
  <c r="AK476" i="12"/>
  <c r="AK478" i="12"/>
  <c r="AK480" i="12"/>
  <c r="AK499" i="12"/>
  <c r="AK461" i="12"/>
  <c r="AK490" i="12"/>
  <c r="AK492" i="12"/>
  <c r="AK391" i="12"/>
  <c r="AK484" i="12"/>
  <c r="AK496" i="12"/>
  <c r="AK482" i="12"/>
  <c r="AK425" i="12"/>
  <c r="AK486" i="12"/>
  <c r="AK488" i="12"/>
  <c r="AK50" i="12"/>
  <c r="AK22" i="12"/>
  <c r="AK100" i="12"/>
  <c r="AK43" i="12"/>
  <c r="AK80" i="12"/>
  <c r="AK75" i="12"/>
  <c r="AK34" i="12"/>
  <c r="AK73" i="12"/>
  <c r="AK3" i="12"/>
  <c r="AK4" i="12" s="1"/>
  <c r="AK7" i="12"/>
  <c r="AK86" i="12"/>
  <c r="AK83" i="12"/>
  <c r="AK28" i="12"/>
  <c r="AK58" i="12"/>
  <c r="AK95" i="12"/>
  <c r="AK8" i="12"/>
  <c r="AK29" i="12"/>
  <c r="AK19" i="12"/>
  <c r="AK66" i="12"/>
  <c r="AK39" i="12"/>
  <c r="AK72" i="12"/>
  <c r="AK10" i="12"/>
  <c r="AK48" i="12"/>
  <c r="AK85" i="12"/>
  <c r="AK67" i="12"/>
  <c r="AK5" i="12"/>
  <c r="AK49" i="12"/>
  <c r="AK78" i="12"/>
  <c r="AK77" i="12"/>
  <c r="AK6" i="12"/>
  <c r="AK33" i="12"/>
  <c r="AK94" i="12"/>
  <c r="AK17" i="12"/>
  <c r="AK57" i="12"/>
  <c r="AK20" i="12"/>
  <c r="AK47" i="12"/>
  <c r="AK84" i="12"/>
  <c r="AK64" i="12"/>
  <c r="AK12" i="12"/>
  <c r="AK44" i="12"/>
  <c r="AK46" i="12"/>
  <c r="AK74" i="12"/>
  <c r="AK92" i="12"/>
  <c r="AK69" i="12"/>
  <c r="AK21" i="12"/>
  <c r="AK42" i="12"/>
  <c r="AK60" i="12"/>
  <c r="AK31" i="12"/>
  <c r="AK87" i="12"/>
  <c r="AK25" i="12"/>
  <c r="AK91" i="12"/>
  <c r="AK11" i="12"/>
  <c r="AK45" i="12"/>
  <c r="AK79" i="12"/>
  <c r="AK56" i="12"/>
  <c r="AK96" i="12"/>
  <c r="AK90" i="12"/>
  <c r="AK41" i="12"/>
  <c r="AK61" i="12"/>
  <c r="AK35" i="12"/>
  <c r="AK32" i="12"/>
  <c r="AK71" i="12"/>
  <c r="AK55" i="12"/>
  <c r="AK99" i="12"/>
  <c r="AK14" i="12"/>
  <c r="AK36" i="12"/>
  <c r="AK63" i="12"/>
  <c r="AK54" i="12"/>
  <c r="AK52" i="12"/>
  <c r="AK18" i="12"/>
  <c r="AK24" i="12"/>
  <c r="AK97" i="12"/>
  <c r="AK89" i="12"/>
  <c r="AK9" i="12"/>
  <c r="AK16" i="12"/>
  <c r="AK53" i="12"/>
  <c r="AK82" i="12"/>
  <c r="AK23" i="12"/>
  <c r="AK30" i="12"/>
  <c r="AK62" i="12"/>
  <c r="AK93" i="12"/>
  <c r="AK70" i="12"/>
  <c r="AK26" i="12"/>
  <c r="AK65" i="12"/>
  <c r="AK59" i="12"/>
  <c r="AK40" i="12"/>
  <c r="AK88" i="12"/>
  <c r="AK68" i="12"/>
  <c r="AK13" i="12"/>
  <c r="AK51" i="12"/>
  <c r="AK81" i="12"/>
  <c r="AK27" i="12"/>
  <c r="AK15" i="12"/>
  <c r="AK76" i="12"/>
  <c r="AK37" i="12"/>
  <c r="AK98" i="12"/>
  <c r="AH3" i="51"/>
  <c r="AH4" i="51" s="1"/>
  <c r="AI2" i="51" a="1"/>
  <c r="AI2" i="51" s="1"/>
  <c r="D36" i="6"/>
  <c r="F36" i="6"/>
  <c r="E36" i="6"/>
  <c r="B36" i="6"/>
  <c r="C36" i="6"/>
  <c r="J35" i="6"/>
  <c r="O35" i="6"/>
  <c r="AI3" i="56"/>
  <c r="AI4" i="56" s="1"/>
  <c r="AJ2" i="56" a="1"/>
  <c r="AJ2" i="56" s="1"/>
  <c r="AH78" i="10"/>
  <c r="AH94" i="10"/>
  <c r="AH91" i="10"/>
  <c r="AH7" i="10"/>
  <c r="AH46" i="10"/>
  <c r="AH26" i="10"/>
  <c r="AH41" i="10"/>
  <c r="AH43" i="10"/>
  <c r="AH101" i="10"/>
  <c r="AH35" i="10"/>
  <c r="AH60" i="10"/>
  <c r="AH29" i="10"/>
  <c r="AH100" i="10"/>
  <c r="AH68" i="10"/>
  <c r="AH93" i="10"/>
  <c r="AH90" i="10"/>
  <c r="AH19" i="10"/>
  <c r="AH45" i="10"/>
  <c r="AH103" i="10"/>
  <c r="AH40" i="10"/>
  <c r="AH69" i="10"/>
  <c r="AH76" i="10"/>
  <c r="AH104" i="10"/>
  <c r="AH38" i="10"/>
  <c r="AH25" i="10"/>
  <c r="AH99" i="10"/>
  <c r="AH28" i="10"/>
  <c r="AH53" i="10"/>
  <c r="AH48" i="10"/>
  <c r="AH44" i="10"/>
  <c r="AH82" i="10"/>
  <c r="AH102" i="10"/>
  <c r="AH75" i="10"/>
  <c r="AH70" i="10"/>
  <c r="AH80" i="10"/>
  <c r="AH98" i="10"/>
  <c r="AH24" i="10"/>
  <c r="AH52" i="10"/>
  <c r="AH23" i="10"/>
  <c r="AH81" i="10"/>
  <c r="AH79" i="10"/>
  <c r="AH74" i="10"/>
  <c r="AH67" i="10"/>
  <c r="AH77" i="10"/>
  <c r="AH97" i="10"/>
  <c r="AH9" i="10"/>
  <c r="AH36" i="10"/>
  <c r="AH15" i="10"/>
  <c r="AH47" i="10"/>
  <c r="AH39" i="10"/>
  <c r="AH73" i="10"/>
  <c r="AH62" i="10"/>
  <c r="AH11" i="10"/>
  <c r="AH63" i="10"/>
  <c r="AH20" i="10"/>
  <c r="AH92" i="10"/>
  <c r="AH88" i="10"/>
  <c r="AH42" i="10"/>
  <c r="AH13" i="10"/>
  <c r="AH66" i="10"/>
  <c r="AH61" i="10"/>
  <c r="AH21" i="10"/>
  <c r="AH58" i="10"/>
  <c r="AH37" i="10"/>
  <c r="AH96" i="10"/>
  <c r="AH89" i="10"/>
  <c r="AH87" i="10"/>
  <c r="AH31" i="10"/>
  <c r="AH16" i="10"/>
  <c r="AH3" i="10"/>
  <c r="AH4" i="10" s="1"/>
  <c r="AH65" i="10"/>
  <c r="AH32" i="10"/>
  <c r="AH17" i="10"/>
  <c r="AH57" i="10"/>
  <c r="AH95" i="10"/>
  <c r="AH55" i="10"/>
  <c r="AH86" i="10"/>
  <c r="AH30" i="10"/>
  <c r="AH6" i="10"/>
  <c r="AH64" i="10"/>
  <c r="AH27" i="10"/>
  <c r="AH5" i="10"/>
  <c r="AH56" i="10"/>
  <c r="AH59" i="10"/>
  <c r="AH50" i="10"/>
  <c r="AH85" i="10"/>
  <c r="AH84" i="10"/>
  <c r="AH12" i="10"/>
  <c r="AH34" i="10"/>
  <c r="AH72" i="10"/>
  <c r="AH22" i="10"/>
  <c r="AH33" i="10"/>
  <c r="AH54" i="10"/>
  <c r="AH49" i="10"/>
  <c r="AH51" i="10"/>
  <c r="AH83" i="10"/>
  <c r="AH18" i="10"/>
  <c r="AH10" i="10"/>
  <c r="AH71" i="10"/>
  <c r="AH14" i="10"/>
  <c r="AH8" i="10"/>
  <c r="AI112" i="10" l="1"/>
  <c r="AI120" i="10"/>
  <c r="AI128" i="10"/>
  <c r="AI106" i="10"/>
  <c r="AI114" i="10"/>
  <c r="AI122" i="10"/>
  <c r="AI130" i="10"/>
  <c r="AI108" i="10"/>
  <c r="AI116" i="10"/>
  <c r="AI124" i="10"/>
  <c r="AI132" i="10"/>
  <c r="AI110" i="10"/>
  <c r="AI137" i="10"/>
  <c r="AI145" i="10"/>
  <c r="AI153" i="10"/>
  <c r="AI161" i="10"/>
  <c r="AI169" i="10"/>
  <c r="AI177" i="10"/>
  <c r="AI185" i="10"/>
  <c r="AI118" i="10"/>
  <c r="AI142" i="10"/>
  <c r="AI150" i="10"/>
  <c r="AI158" i="10"/>
  <c r="AI166" i="10"/>
  <c r="AI126" i="10"/>
  <c r="AI139" i="10"/>
  <c r="AI147" i="10"/>
  <c r="AI155" i="10"/>
  <c r="AI163" i="10"/>
  <c r="AI171" i="10"/>
  <c r="AI179" i="10"/>
  <c r="AI105" i="10"/>
  <c r="AI134" i="10"/>
  <c r="AI136" i="10"/>
  <c r="AI144" i="10"/>
  <c r="AI152" i="10"/>
  <c r="AI160" i="10"/>
  <c r="AI107" i="10"/>
  <c r="AI109" i="10"/>
  <c r="AI111" i="10"/>
  <c r="AI113" i="10"/>
  <c r="AI141" i="10"/>
  <c r="AI149" i="10"/>
  <c r="AI157" i="10"/>
  <c r="AI165" i="10"/>
  <c r="AI173" i="10"/>
  <c r="AI181" i="10"/>
  <c r="AI115" i="10"/>
  <c r="AI117" i="10"/>
  <c r="AI119" i="10"/>
  <c r="AI121" i="10"/>
  <c r="AI138" i="10"/>
  <c r="AI146" i="10"/>
  <c r="AI154" i="10"/>
  <c r="AI162" i="10"/>
  <c r="AI131" i="10"/>
  <c r="AI133" i="10"/>
  <c r="AI140" i="10"/>
  <c r="AI148" i="10"/>
  <c r="AI156" i="10"/>
  <c r="AI125" i="10"/>
  <c r="AI159" i="10"/>
  <c r="AI172" i="10"/>
  <c r="AI174" i="10"/>
  <c r="AI176" i="10"/>
  <c r="AI178" i="10"/>
  <c r="AI192" i="10"/>
  <c r="AI200" i="10"/>
  <c r="AI208" i="10"/>
  <c r="AI216" i="10"/>
  <c r="AI224" i="10"/>
  <c r="AI232" i="10"/>
  <c r="AI240" i="10"/>
  <c r="AI248" i="10"/>
  <c r="AI256" i="10"/>
  <c r="AI123" i="10"/>
  <c r="AI167" i="10"/>
  <c r="AI170" i="10"/>
  <c r="AI180" i="10"/>
  <c r="AI182" i="10"/>
  <c r="AI184" i="10"/>
  <c r="AI186" i="10"/>
  <c r="AI189" i="10"/>
  <c r="AI197" i="10"/>
  <c r="AI205" i="10"/>
  <c r="AI213" i="10"/>
  <c r="AI221" i="10"/>
  <c r="AI143" i="10"/>
  <c r="AI168" i="10"/>
  <c r="AI194" i="10"/>
  <c r="AI202" i="10"/>
  <c r="AI210" i="10"/>
  <c r="AI218" i="10"/>
  <c r="AI226" i="10"/>
  <c r="AI234" i="10"/>
  <c r="AI242" i="10"/>
  <c r="AI250" i="10"/>
  <c r="AI191" i="10"/>
  <c r="AI199" i="10"/>
  <c r="AI207" i="10"/>
  <c r="AI215" i="10"/>
  <c r="AI223" i="10"/>
  <c r="AI175" i="10"/>
  <c r="AI188" i="10"/>
  <c r="AI196" i="10"/>
  <c r="AI204" i="10"/>
  <c r="AI212" i="10"/>
  <c r="AI220" i="10"/>
  <c r="AI228" i="10"/>
  <c r="AI236" i="10"/>
  <c r="AI244" i="10"/>
  <c r="AI252" i="10"/>
  <c r="AI135" i="10"/>
  <c r="AI183" i="10"/>
  <c r="AI193" i="10"/>
  <c r="AI201" i="10"/>
  <c r="AI209" i="10"/>
  <c r="AI217" i="10"/>
  <c r="AI225" i="10"/>
  <c r="AI127" i="10"/>
  <c r="AI151" i="10"/>
  <c r="AI164" i="10"/>
  <c r="AI187" i="10"/>
  <c r="AI195" i="10"/>
  <c r="AI203" i="10"/>
  <c r="AI211" i="10"/>
  <c r="AI219" i="10"/>
  <c r="AI198" i="10"/>
  <c r="AI227" i="10"/>
  <c r="AI251" i="10"/>
  <c r="AI253" i="10"/>
  <c r="AI255" i="10"/>
  <c r="AI261" i="10"/>
  <c r="AI269" i="10"/>
  <c r="AI277" i="10"/>
  <c r="AI285" i="10"/>
  <c r="AI293" i="10"/>
  <c r="AI301" i="10"/>
  <c r="AI309" i="10"/>
  <c r="AI317" i="10"/>
  <c r="AI230" i="10"/>
  <c r="AI258" i="10"/>
  <c r="AI266" i="10"/>
  <c r="AI274" i="10"/>
  <c r="AI282" i="10"/>
  <c r="AI290" i="10"/>
  <c r="AI214" i="10"/>
  <c r="AI238" i="10"/>
  <c r="AI263" i="10"/>
  <c r="AI271" i="10"/>
  <c r="AI279" i="10"/>
  <c r="AI287" i="10"/>
  <c r="AI295" i="10"/>
  <c r="AI303" i="10"/>
  <c r="AI311" i="10"/>
  <c r="AI319" i="10"/>
  <c r="AI190" i="10"/>
  <c r="AI246" i="10"/>
  <c r="AI260" i="10"/>
  <c r="AI268" i="10"/>
  <c r="AI276" i="10"/>
  <c r="AI284" i="10"/>
  <c r="AI254" i="10"/>
  <c r="AI257" i="10"/>
  <c r="AI265" i="10"/>
  <c r="AI273" i="10"/>
  <c r="AI281" i="10"/>
  <c r="AI289" i="10"/>
  <c r="AI297" i="10"/>
  <c r="AI305" i="10"/>
  <c r="AI313" i="10"/>
  <c r="AI129" i="10"/>
  <c r="AI206" i="10"/>
  <c r="AI229" i="10"/>
  <c r="AI231" i="10"/>
  <c r="AI233" i="10"/>
  <c r="AI262" i="10"/>
  <c r="AI270" i="10"/>
  <c r="AI278" i="10"/>
  <c r="AI286" i="10"/>
  <c r="AI222" i="10"/>
  <c r="AI243" i="10"/>
  <c r="AI245" i="10"/>
  <c r="AI247" i="10"/>
  <c r="AI249" i="10"/>
  <c r="AI264" i="10"/>
  <c r="AI272" i="10"/>
  <c r="AI280" i="10"/>
  <c r="AI288" i="10"/>
  <c r="AI235" i="10"/>
  <c r="AI315" i="10"/>
  <c r="AI327" i="10"/>
  <c r="AI335" i="10"/>
  <c r="AI343" i="10"/>
  <c r="AI351" i="10"/>
  <c r="AI359" i="10"/>
  <c r="AI367" i="10"/>
  <c r="AI375" i="10"/>
  <c r="AI383" i="10"/>
  <c r="AI283" i="10"/>
  <c r="AI292" i="10"/>
  <c r="AI294" i="10"/>
  <c r="AI324" i="10"/>
  <c r="AI332" i="10"/>
  <c r="AI340" i="10"/>
  <c r="AI348" i="10"/>
  <c r="AI356" i="10"/>
  <c r="AI259" i="10"/>
  <c r="AI296" i="10"/>
  <c r="AI298" i="10"/>
  <c r="AI300" i="10"/>
  <c r="AI302" i="10"/>
  <c r="AI321" i="10"/>
  <c r="AI329" i="10"/>
  <c r="AI337" i="10"/>
  <c r="AI345" i="10"/>
  <c r="AI353" i="10"/>
  <c r="AI361" i="10"/>
  <c r="AI369" i="10"/>
  <c r="AI377" i="10"/>
  <c r="AI385" i="10"/>
  <c r="AI304" i="10"/>
  <c r="AI306" i="10"/>
  <c r="AI308" i="10"/>
  <c r="AI310" i="10"/>
  <c r="AI326" i="10"/>
  <c r="AI334" i="10"/>
  <c r="AI342" i="10"/>
  <c r="AI350" i="10"/>
  <c r="AI358" i="10"/>
  <c r="AI275" i="10"/>
  <c r="AI312" i="10"/>
  <c r="AI314" i="10"/>
  <c r="AI316" i="10"/>
  <c r="AI318" i="10"/>
  <c r="AI323" i="10"/>
  <c r="AI331" i="10"/>
  <c r="AI339" i="10"/>
  <c r="AI347" i="10"/>
  <c r="AI355" i="10"/>
  <c r="AI363" i="10"/>
  <c r="AI371" i="10"/>
  <c r="AI379" i="10"/>
  <c r="AI387" i="10"/>
  <c r="AI241" i="10"/>
  <c r="AI320" i="10"/>
  <c r="AI328" i="10"/>
  <c r="AI336" i="10"/>
  <c r="AI344" i="10"/>
  <c r="AI352" i="10"/>
  <c r="AI237" i="10"/>
  <c r="AI267" i="10"/>
  <c r="AI307" i="10"/>
  <c r="AI322" i="10"/>
  <c r="AI330" i="10"/>
  <c r="AI338" i="10"/>
  <c r="AI346" i="10"/>
  <c r="AI354" i="10"/>
  <c r="AI378" i="10"/>
  <c r="AI380" i="10"/>
  <c r="AI382" i="10"/>
  <c r="AI384" i="10"/>
  <c r="AI389" i="10"/>
  <c r="AI397" i="10"/>
  <c r="AI405" i="10"/>
  <c r="AI413" i="10"/>
  <c r="AI421" i="10"/>
  <c r="AI429" i="10"/>
  <c r="AI437" i="10"/>
  <c r="AI445" i="10"/>
  <c r="AI453" i="10"/>
  <c r="AI461" i="10"/>
  <c r="AI469" i="10"/>
  <c r="AI477" i="10"/>
  <c r="AI333" i="10"/>
  <c r="AI386" i="10"/>
  <c r="AI388" i="10"/>
  <c r="AI394" i="10"/>
  <c r="AI402" i="10"/>
  <c r="AI410" i="10"/>
  <c r="AI418" i="10"/>
  <c r="AI426" i="10"/>
  <c r="AI434" i="10"/>
  <c r="AI442" i="10"/>
  <c r="AI450" i="10"/>
  <c r="AI239" i="10"/>
  <c r="AI365" i="10"/>
  <c r="AI391" i="10"/>
  <c r="AI399" i="10"/>
  <c r="AI407" i="10"/>
  <c r="AI415" i="10"/>
  <c r="AI423" i="10"/>
  <c r="AI431" i="10"/>
  <c r="AI439" i="10"/>
  <c r="AI447" i="10"/>
  <c r="AI455" i="10"/>
  <c r="AI463" i="10"/>
  <c r="AI471" i="10"/>
  <c r="AI479" i="10"/>
  <c r="AI291" i="10"/>
  <c r="AI349" i="10"/>
  <c r="AI373" i="10"/>
  <c r="AI396" i="10"/>
  <c r="AI404" i="10"/>
  <c r="AI412" i="10"/>
  <c r="AI420" i="10"/>
  <c r="AI428" i="10"/>
  <c r="AI436" i="10"/>
  <c r="AI444" i="10"/>
  <c r="AI452" i="10"/>
  <c r="AI325" i="10"/>
  <c r="AI381" i="10"/>
  <c r="AI393" i="10"/>
  <c r="AI401" i="10"/>
  <c r="AI409" i="10"/>
  <c r="AI417" i="10"/>
  <c r="AI425" i="10"/>
  <c r="AI433" i="10"/>
  <c r="AI441" i="10"/>
  <c r="AI449" i="10"/>
  <c r="AI457" i="10"/>
  <c r="AI465" i="10"/>
  <c r="AI473" i="10"/>
  <c r="AI481" i="10"/>
  <c r="AI360" i="10"/>
  <c r="AI390" i="10"/>
  <c r="AI398" i="10"/>
  <c r="AI406" i="10"/>
  <c r="AI414" i="10"/>
  <c r="AI422" i="10"/>
  <c r="AI430" i="10"/>
  <c r="AI438" i="10"/>
  <c r="AI446" i="10"/>
  <c r="AI299" i="10"/>
  <c r="AI357" i="10"/>
  <c r="AI370" i="10"/>
  <c r="AI372" i="10"/>
  <c r="AI374" i="10"/>
  <c r="AI376" i="10"/>
  <c r="AI392" i="10"/>
  <c r="AI400" i="10"/>
  <c r="AI408" i="10"/>
  <c r="AI416" i="10"/>
  <c r="AI424" i="10"/>
  <c r="AI432" i="10"/>
  <c r="AI440" i="10"/>
  <c r="AI448" i="10"/>
  <c r="AI341" i="10"/>
  <c r="AI419" i="10"/>
  <c r="AI480" i="10"/>
  <c r="AI487" i="10"/>
  <c r="AI495" i="10"/>
  <c r="AI395" i="10"/>
  <c r="AI459" i="10"/>
  <c r="AI484" i="10"/>
  <c r="AI492" i="10"/>
  <c r="AI500" i="10"/>
  <c r="AI435" i="10"/>
  <c r="AI467" i="10"/>
  <c r="AI489" i="10"/>
  <c r="AI497" i="10"/>
  <c r="AI411" i="10"/>
  <c r="AI475" i="10"/>
  <c r="AI486" i="10"/>
  <c r="AI494" i="10"/>
  <c r="AI368" i="10"/>
  <c r="AI454" i="10"/>
  <c r="AI483" i="10"/>
  <c r="AI491" i="10"/>
  <c r="AI499" i="10"/>
  <c r="AI366" i="10"/>
  <c r="AI427" i="10"/>
  <c r="AI458" i="10"/>
  <c r="AI460" i="10"/>
  <c r="AI462" i="10"/>
  <c r="AI488" i="10"/>
  <c r="AI496" i="10"/>
  <c r="AI364" i="10"/>
  <c r="AI403" i="10"/>
  <c r="AI451" i="10"/>
  <c r="AI362" i="10"/>
  <c r="AI443" i="10"/>
  <c r="AI456" i="10"/>
  <c r="AI472" i="10"/>
  <c r="AI474" i="10"/>
  <c r="AI476" i="10"/>
  <c r="AI478" i="10"/>
  <c r="AI482" i="10"/>
  <c r="AI490" i="10"/>
  <c r="AI498" i="10"/>
  <c r="AI485" i="10"/>
  <c r="AI470" i="10"/>
  <c r="AI468" i="10"/>
  <c r="AI493" i="10"/>
  <c r="AI466" i="10"/>
  <c r="AI464" i="10"/>
  <c r="AL38" i="12"/>
  <c r="AL105" i="12"/>
  <c r="AL113" i="12"/>
  <c r="AL107" i="12"/>
  <c r="AL115" i="12"/>
  <c r="AL109" i="12"/>
  <c r="AL123" i="12"/>
  <c r="AL131" i="12"/>
  <c r="AL101" i="12"/>
  <c r="AL110" i="12"/>
  <c r="AL117" i="12"/>
  <c r="AL125" i="12"/>
  <c r="AL133" i="12"/>
  <c r="AL106" i="12"/>
  <c r="AL102" i="12"/>
  <c r="AL111" i="12"/>
  <c r="AL104" i="12"/>
  <c r="AL108" i="12"/>
  <c r="AL124" i="12"/>
  <c r="AL142" i="12"/>
  <c r="AL116" i="12"/>
  <c r="AL130" i="12"/>
  <c r="AL134" i="12"/>
  <c r="AL136" i="12"/>
  <c r="AL144" i="12"/>
  <c r="AL128" i="12"/>
  <c r="AL135" i="12"/>
  <c r="AL152" i="12"/>
  <c r="AL160" i="12"/>
  <c r="AL141" i="12"/>
  <c r="AL145" i="12"/>
  <c r="AL154" i="12"/>
  <c r="AL162" i="12"/>
  <c r="AL119" i="12"/>
  <c r="AL137" i="12"/>
  <c r="AL120" i="12"/>
  <c r="AL121" i="12"/>
  <c r="AL122" i="12"/>
  <c r="AL161" i="12"/>
  <c r="AL172" i="12"/>
  <c r="AL180" i="12"/>
  <c r="AL138" i="12"/>
  <c r="AL114" i="12"/>
  <c r="AL118" i="12"/>
  <c r="AL139" i="12"/>
  <c r="AL146" i="12"/>
  <c r="AL153" i="12"/>
  <c r="AL166" i="12"/>
  <c r="AL174" i="12"/>
  <c r="AL182" i="12"/>
  <c r="AL103" i="12"/>
  <c r="AL112" i="12"/>
  <c r="AL140" i="12"/>
  <c r="AL147" i="12"/>
  <c r="AL126" i="12"/>
  <c r="AL127" i="12"/>
  <c r="AL129" i="12"/>
  <c r="AL143" i="12"/>
  <c r="AL149" i="12"/>
  <c r="AL167" i="12"/>
  <c r="AL181" i="12"/>
  <c r="AL191" i="12"/>
  <c r="AL199" i="12"/>
  <c r="AL207" i="12"/>
  <c r="AL157" i="12"/>
  <c r="AL163" i="12"/>
  <c r="AL168" i="12"/>
  <c r="AL151" i="12"/>
  <c r="AL164" i="12"/>
  <c r="AL173" i="12"/>
  <c r="AL185" i="12"/>
  <c r="AL193" i="12"/>
  <c r="AL201" i="12"/>
  <c r="AL159" i="12"/>
  <c r="AL169" i="12"/>
  <c r="AL148" i="12"/>
  <c r="AL156" i="12"/>
  <c r="AL165" i="12"/>
  <c r="AL179" i="12"/>
  <c r="AL132" i="12"/>
  <c r="AL150" i="12"/>
  <c r="AL155" i="12"/>
  <c r="AL195" i="12"/>
  <c r="AL204" i="12"/>
  <c r="AL208" i="12"/>
  <c r="AL216" i="12"/>
  <c r="AL224" i="12"/>
  <c r="AL170" i="12"/>
  <c r="AL178" i="12"/>
  <c r="AL186" i="12"/>
  <c r="AL175" i="12"/>
  <c r="AL183" i="12"/>
  <c r="AL187" i="12"/>
  <c r="AL196" i="12"/>
  <c r="AL205" i="12"/>
  <c r="AL210" i="12"/>
  <c r="AL218" i="12"/>
  <c r="AL184" i="12"/>
  <c r="AL192" i="12"/>
  <c r="AL177" i="12"/>
  <c r="AL188" i="12"/>
  <c r="AL197" i="12"/>
  <c r="AL158" i="12"/>
  <c r="AL176" i="12"/>
  <c r="AL190" i="12"/>
  <c r="AL200" i="12"/>
  <c r="AL220" i="12"/>
  <c r="AL225" i="12"/>
  <c r="AL233" i="12"/>
  <c r="AL241" i="12"/>
  <c r="AL194" i="12"/>
  <c r="AL202" i="12"/>
  <c r="AL212" i="12"/>
  <c r="AL221" i="12"/>
  <c r="AL227" i="12"/>
  <c r="AL235" i="12"/>
  <c r="AL243" i="12"/>
  <c r="AL213" i="12"/>
  <c r="AL222" i="12"/>
  <c r="AL229" i="12"/>
  <c r="AL171" i="12"/>
  <c r="AL189" i="12"/>
  <c r="AL198" i="12"/>
  <c r="AL203" i="12"/>
  <c r="AL236" i="12"/>
  <c r="AL248" i="12"/>
  <c r="AL256" i="12"/>
  <c r="AL264" i="12"/>
  <c r="AL272" i="12"/>
  <c r="AL215" i="12"/>
  <c r="AL223" i="12"/>
  <c r="AL231" i="12"/>
  <c r="AL242" i="12"/>
  <c r="AL250" i="12"/>
  <c r="AL258" i="12"/>
  <c r="AL266" i="12"/>
  <c r="AL274" i="12"/>
  <c r="AL209" i="12"/>
  <c r="AL217" i="12"/>
  <c r="AL234" i="12"/>
  <c r="AL206" i="12"/>
  <c r="AL214" i="12"/>
  <c r="AL226" i="12"/>
  <c r="AL219" i="12"/>
  <c r="AL211" i="12"/>
  <c r="AL228" i="12"/>
  <c r="AL237" i="12"/>
  <c r="AL255" i="12"/>
  <c r="AL259" i="12"/>
  <c r="AL273" i="12"/>
  <c r="AL277" i="12"/>
  <c r="AL285" i="12"/>
  <c r="AL293" i="12"/>
  <c r="AL301" i="12"/>
  <c r="AL260" i="12"/>
  <c r="AL269" i="12"/>
  <c r="AL239" i="12"/>
  <c r="AL245" i="12"/>
  <c r="AL247" i="12"/>
  <c r="AL251" i="12"/>
  <c r="AL265" i="12"/>
  <c r="AL279" i="12"/>
  <c r="AL287" i="12"/>
  <c r="AL295" i="12"/>
  <c r="AL303" i="12"/>
  <c r="AL252" i="12"/>
  <c r="AL261" i="12"/>
  <c r="AL270" i="12"/>
  <c r="AL244" i="12"/>
  <c r="AL257" i="12"/>
  <c r="AL271" i="12"/>
  <c r="AL281" i="12"/>
  <c r="AL289" i="12"/>
  <c r="AL297" i="12"/>
  <c r="AL238" i="12"/>
  <c r="AL253" i="12"/>
  <c r="AL262" i="12"/>
  <c r="AL230" i="12"/>
  <c r="AL240" i="12"/>
  <c r="AL254" i="12"/>
  <c r="AL268" i="12"/>
  <c r="AL280" i="12"/>
  <c r="AL282" i="12"/>
  <c r="AL284" i="12"/>
  <c r="AL286" i="12"/>
  <c r="AL313" i="12"/>
  <c r="AL321" i="12"/>
  <c r="AL329" i="12"/>
  <c r="AL337" i="12"/>
  <c r="AL232" i="12"/>
  <c r="AL288" i="12"/>
  <c r="AL290" i="12"/>
  <c r="AL292" i="12"/>
  <c r="AL294" i="12"/>
  <c r="AL310" i="12"/>
  <c r="AL263" i="12"/>
  <c r="AL296" i="12"/>
  <c r="AL298" i="12"/>
  <c r="AL300" i="12"/>
  <c r="AL302" i="12"/>
  <c r="AL305" i="12"/>
  <c r="AL307" i="12"/>
  <c r="AL315" i="12"/>
  <c r="AL323" i="12"/>
  <c r="AL331" i="12"/>
  <c r="AL246" i="12"/>
  <c r="AL267" i="12"/>
  <c r="AL275" i="12"/>
  <c r="AL304" i="12"/>
  <c r="AL283" i="12"/>
  <c r="AL309" i="12"/>
  <c r="AL317" i="12"/>
  <c r="AL325" i="12"/>
  <c r="AL291" i="12"/>
  <c r="AL306" i="12"/>
  <c r="AL249" i="12"/>
  <c r="AL276" i="12"/>
  <c r="AL278" i="12"/>
  <c r="AL308" i="12"/>
  <c r="AL332" i="12"/>
  <c r="AL340" i="12"/>
  <c r="AL348" i="12"/>
  <c r="AL356" i="12"/>
  <c r="AL364" i="12"/>
  <c r="AL372" i="12"/>
  <c r="AL312" i="12"/>
  <c r="AL314" i="12"/>
  <c r="AL333" i="12"/>
  <c r="AL316" i="12"/>
  <c r="AL318" i="12"/>
  <c r="AL320" i="12"/>
  <c r="AL322" i="12"/>
  <c r="AL338" i="12"/>
  <c r="AL342" i="12"/>
  <c r="AL350" i="12"/>
  <c r="AL358" i="12"/>
  <c r="AL366" i="12"/>
  <c r="AL374" i="12"/>
  <c r="AL299" i="12"/>
  <c r="AL324" i="12"/>
  <c r="AL326" i="12"/>
  <c r="AL328" i="12"/>
  <c r="AL334" i="12"/>
  <c r="AL339" i="12"/>
  <c r="AL330" i="12"/>
  <c r="AL344" i="12"/>
  <c r="AL352" i="12"/>
  <c r="AL360" i="12"/>
  <c r="AL368" i="12"/>
  <c r="AL376" i="12"/>
  <c r="AL311" i="12"/>
  <c r="AL335" i="12"/>
  <c r="AL341" i="12"/>
  <c r="AL327" i="12"/>
  <c r="AL343" i="12"/>
  <c r="AL367" i="12"/>
  <c r="AL369" i="12"/>
  <c r="AL371" i="12"/>
  <c r="AL373" i="12"/>
  <c r="AL379" i="12"/>
  <c r="AL387" i="12"/>
  <c r="AL395" i="12"/>
  <c r="AL403" i="12"/>
  <c r="AL411" i="12"/>
  <c r="AL319" i="12"/>
  <c r="AL336" i="12"/>
  <c r="AL346" i="12"/>
  <c r="AL375" i="12"/>
  <c r="AL345" i="12"/>
  <c r="AL354" i="12"/>
  <c r="AL381" i="12"/>
  <c r="AL389" i="12"/>
  <c r="AL397" i="12"/>
  <c r="AL405" i="12"/>
  <c r="AL413" i="12"/>
  <c r="AL362" i="12"/>
  <c r="AL378" i="12"/>
  <c r="AL370" i="12"/>
  <c r="AL383" i="12"/>
  <c r="AL391" i="12"/>
  <c r="AL399" i="12"/>
  <c r="AL407" i="12"/>
  <c r="AL347" i="12"/>
  <c r="AL349" i="12"/>
  <c r="AL359" i="12"/>
  <c r="AL361" i="12"/>
  <c r="AL363" i="12"/>
  <c r="AL365" i="12"/>
  <c r="AL355" i="12"/>
  <c r="AL401" i="12"/>
  <c r="AL422" i="12"/>
  <c r="AL430" i="12"/>
  <c r="AL438" i="12"/>
  <c r="AL446" i="12"/>
  <c r="AL454" i="12"/>
  <c r="AL353" i="12"/>
  <c r="AL409" i="12"/>
  <c r="AL414" i="12"/>
  <c r="AL419" i="12"/>
  <c r="AL351" i="12"/>
  <c r="AL384" i="12"/>
  <c r="AL386" i="12"/>
  <c r="AL388" i="12"/>
  <c r="AL416" i="12"/>
  <c r="AL424" i="12"/>
  <c r="AL432" i="12"/>
  <c r="AL440" i="12"/>
  <c r="AL448" i="12"/>
  <c r="AL380" i="12"/>
  <c r="AL390" i="12"/>
  <c r="AL392" i="12"/>
  <c r="AL394" i="12"/>
  <c r="AL396" i="12"/>
  <c r="AL398" i="12"/>
  <c r="AL400" i="12"/>
  <c r="AL402" i="12"/>
  <c r="AL404" i="12"/>
  <c r="AL418" i="12"/>
  <c r="AL426" i="12"/>
  <c r="AL434" i="12"/>
  <c r="AL442" i="12"/>
  <c r="AL450" i="12"/>
  <c r="AL406" i="12"/>
  <c r="AL408" i="12"/>
  <c r="AL410" i="12"/>
  <c r="AL412" i="12"/>
  <c r="AL415" i="12"/>
  <c r="AL357" i="12"/>
  <c r="AL393" i="12"/>
  <c r="AL417" i="12"/>
  <c r="AL377" i="12"/>
  <c r="AL433" i="12"/>
  <c r="AL435" i="12"/>
  <c r="AL437" i="12"/>
  <c r="AL439" i="12"/>
  <c r="AL458" i="12"/>
  <c r="AL466" i="12"/>
  <c r="AL474" i="12"/>
  <c r="AL482" i="12"/>
  <c r="AL490" i="12"/>
  <c r="AL385" i="12"/>
  <c r="AL441" i="12"/>
  <c r="AL443" i="12"/>
  <c r="AL445" i="12"/>
  <c r="AL447" i="12"/>
  <c r="AL449" i="12"/>
  <c r="AL451" i="12"/>
  <c r="AL453" i="12"/>
  <c r="AL455" i="12"/>
  <c r="AL460" i="12"/>
  <c r="AL468" i="12"/>
  <c r="AL476" i="12"/>
  <c r="AL484" i="12"/>
  <c r="AL492" i="12"/>
  <c r="AL420" i="12"/>
  <c r="AL428" i="12"/>
  <c r="AL457" i="12"/>
  <c r="AL436" i="12"/>
  <c r="AL462" i="12"/>
  <c r="AL470" i="12"/>
  <c r="AL478" i="12"/>
  <c r="AL486" i="12"/>
  <c r="AL444" i="12"/>
  <c r="AL459" i="12"/>
  <c r="AL382" i="12"/>
  <c r="AL425" i="12"/>
  <c r="AL427" i="12"/>
  <c r="AL429" i="12"/>
  <c r="AL431" i="12"/>
  <c r="AL421" i="12"/>
  <c r="AL461" i="12"/>
  <c r="AL463" i="12"/>
  <c r="AL465" i="12"/>
  <c r="AL467" i="12"/>
  <c r="AL469" i="12"/>
  <c r="AL471" i="12"/>
  <c r="AL473" i="12"/>
  <c r="AL475" i="12"/>
  <c r="AL498" i="12"/>
  <c r="AL477" i="12"/>
  <c r="AL479" i="12"/>
  <c r="AL481" i="12"/>
  <c r="AL483" i="12"/>
  <c r="AL495" i="12"/>
  <c r="AL485" i="12"/>
  <c r="AL487" i="12"/>
  <c r="AL489" i="12"/>
  <c r="AL491" i="12"/>
  <c r="AL500" i="12"/>
  <c r="AL456" i="12"/>
  <c r="AL464" i="12"/>
  <c r="AL493" i="12"/>
  <c r="AL497" i="12"/>
  <c r="AL452" i="12"/>
  <c r="AL472" i="12"/>
  <c r="AL494" i="12"/>
  <c r="AL423" i="12"/>
  <c r="AL488" i="12"/>
  <c r="AL496" i="12"/>
  <c r="AL499" i="12"/>
  <c r="AL480" i="12"/>
  <c r="AL6" i="12"/>
  <c r="AL90" i="12"/>
  <c r="AL79" i="12"/>
  <c r="AL18" i="12"/>
  <c r="AL60" i="12"/>
  <c r="AL30" i="12"/>
  <c r="AL61" i="12"/>
  <c r="AL81" i="12"/>
  <c r="AL80" i="12"/>
  <c r="AL37" i="12"/>
  <c r="AL28" i="12"/>
  <c r="AL94" i="12"/>
  <c r="AL98" i="12"/>
  <c r="AL3" i="12"/>
  <c r="AL4" i="12" s="1"/>
  <c r="AL43" i="12"/>
  <c r="AL87" i="12"/>
  <c r="AL71" i="12"/>
  <c r="AL15" i="12"/>
  <c r="AL51" i="12"/>
  <c r="AL25" i="12"/>
  <c r="AL100" i="12"/>
  <c r="AL10" i="12"/>
  <c r="AL40" i="12"/>
  <c r="AL31" i="12"/>
  <c r="AL44" i="12"/>
  <c r="AL48" i="12"/>
  <c r="AL77" i="12"/>
  <c r="AL74" i="12"/>
  <c r="AL14" i="12"/>
  <c r="AL55" i="12"/>
  <c r="AL21" i="12"/>
  <c r="AL47" i="12"/>
  <c r="AL45" i="12"/>
  <c r="AL20" i="12"/>
  <c r="AL73" i="12"/>
  <c r="AL54" i="12"/>
  <c r="AL65" i="12"/>
  <c r="AL23" i="12"/>
  <c r="AL7" i="12"/>
  <c r="AL41" i="12"/>
  <c r="AL82" i="12"/>
  <c r="AL56" i="12"/>
  <c r="AL96" i="12"/>
  <c r="AL16" i="12"/>
  <c r="AL11" i="12"/>
  <c r="AL92" i="12"/>
  <c r="AL99" i="12"/>
  <c r="AL88" i="12"/>
  <c r="AL49" i="12"/>
  <c r="AL86" i="12"/>
  <c r="AL22" i="12"/>
  <c r="AL95" i="12"/>
  <c r="AL39" i="12"/>
  <c r="AL66" i="12"/>
  <c r="AL58" i="12"/>
  <c r="AL85" i="12"/>
  <c r="AL84" i="12"/>
  <c r="AL67" i="12"/>
  <c r="AL63" i="12"/>
  <c r="AL33" i="12"/>
  <c r="AL12" i="12"/>
  <c r="AL36" i="12"/>
  <c r="AL70" i="12"/>
  <c r="AL13" i="12"/>
  <c r="AL83" i="12"/>
  <c r="AL17" i="12"/>
  <c r="AL59" i="12"/>
  <c r="AL50" i="12"/>
  <c r="AL42" i="12"/>
  <c r="AL9" i="12"/>
  <c r="AL26" i="12"/>
  <c r="AL97" i="12"/>
  <c r="AL75" i="12"/>
  <c r="AL78" i="12"/>
  <c r="AL34" i="12"/>
  <c r="AL69" i="12"/>
  <c r="AL8" i="12"/>
  <c r="AL62" i="12"/>
  <c r="AL29" i="12"/>
  <c r="AL57" i="12"/>
  <c r="AL91" i="12"/>
  <c r="AL89" i="12"/>
  <c r="AL5" i="12"/>
  <c r="AL72" i="12"/>
  <c r="AL52" i="12"/>
  <c r="AL93" i="12"/>
  <c r="AL24" i="12"/>
  <c r="AL76" i="12"/>
  <c r="AL32" i="12"/>
  <c r="AL68" i="12"/>
  <c r="AL27" i="12"/>
  <c r="AL53" i="12"/>
  <c r="AL46" i="12"/>
  <c r="AL64" i="12"/>
  <c r="AL35" i="12"/>
  <c r="AL19" i="12"/>
  <c r="J36" i="6"/>
  <c r="O36" i="6"/>
  <c r="AJ3" i="56"/>
  <c r="AJ4" i="56" s="1"/>
  <c r="AK2" i="56" a="1"/>
  <c r="AK2" i="56" s="1"/>
  <c r="AI3" i="51"/>
  <c r="AI4" i="51" s="1"/>
  <c r="AJ2" i="51" a="1"/>
  <c r="AJ2" i="51" s="1"/>
  <c r="AI82" i="10"/>
  <c r="AI13" i="10"/>
  <c r="AI56" i="10"/>
  <c r="AI53" i="10"/>
  <c r="AI91" i="10"/>
  <c r="AI86" i="10"/>
  <c r="AI15" i="10"/>
  <c r="AI23" i="10"/>
  <c r="AI68" i="10"/>
  <c r="AI28" i="10"/>
  <c r="AI66" i="10"/>
  <c r="AI103" i="10"/>
  <c r="AI42" i="10"/>
  <c r="AI33" i="10"/>
  <c r="AI55" i="10"/>
  <c r="AI52" i="10"/>
  <c r="AI90" i="10"/>
  <c r="AI85" i="10"/>
  <c r="AI29" i="10"/>
  <c r="AI7" i="10"/>
  <c r="AI67" i="10"/>
  <c r="AI25" i="10"/>
  <c r="AI65" i="10"/>
  <c r="AI71" i="10"/>
  <c r="AI99" i="10"/>
  <c r="AI94" i="10"/>
  <c r="AI22" i="10"/>
  <c r="AI45" i="10"/>
  <c r="AI11" i="10"/>
  <c r="AI37" i="10"/>
  <c r="AI100" i="10"/>
  <c r="AI32" i="10"/>
  <c r="AI98" i="10"/>
  <c r="AI93" i="10"/>
  <c r="AI10" i="10"/>
  <c r="AI12" i="10"/>
  <c r="AI44" i="10"/>
  <c r="AI6" i="10"/>
  <c r="AI5" i="10"/>
  <c r="AI75" i="10"/>
  <c r="AI16" i="10"/>
  <c r="AI39" i="10"/>
  <c r="AI34" i="10"/>
  <c r="AI92" i="10"/>
  <c r="AI54" i="10"/>
  <c r="AI84" i="10"/>
  <c r="AI26" i="10"/>
  <c r="AI31" i="10"/>
  <c r="AI79" i="10"/>
  <c r="AI83" i="10"/>
  <c r="AI73" i="10"/>
  <c r="AI96" i="10"/>
  <c r="AI18" i="10"/>
  <c r="AI58" i="10"/>
  <c r="AI51" i="10"/>
  <c r="AI50" i="10"/>
  <c r="AI102" i="10"/>
  <c r="AI101" i="10"/>
  <c r="AI78" i="10"/>
  <c r="AI76" i="10"/>
  <c r="AI64" i="10"/>
  <c r="AI62" i="10"/>
  <c r="AI27" i="10"/>
  <c r="AI57" i="10"/>
  <c r="AI3" i="10"/>
  <c r="AI4" i="10" s="1"/>
  <c r="AI49" i="10"/>
  <c r="AI87" i="10"/>
  <c r="AI81" i="10"/>
  <c r="AI77" i="10"/>
  <c r="AI40" i="10"/>
  <c r="AI63" i="10"/>
  <c r="AI61" i="10"/>
  <c r="AI24" i="10"/>
  <c r="AI35" i="10"/>
  <c r="AI48" i="10"/>
  <c r="AI80" i="10"/>
  <c r="AI41" i="10"/>
  <c r="AI72" i="10"/>
  <c r="AI20" i="10"/>
  <c r="AI36" i="10"/>
  <c r="AI60" i="10"/>
  <c r="AI19" i="10"/>
  <c r="AI95" i="10"/>
  <c r="AI30" i="10"/>
  <c r="AI47" i="10"/>
  <c r="AI46" i="10"/>
  <c r="AI38" i="10"/>
  <c r="AI69" i="10"/>
  <c r="AI14" i="10"/>
  <c r="AI17" i="10"/>
  <c r="AI59" i="10"/>
  <c r="AI21" i="10"/>
  <c r="AI9" i="10"/>
  <c r="AI74" i="10"/>
  <c r="AI97" i="10"/>
  <c r="AI70" i="10"/>
  <c r="AI88" i="10"/>
  <c r="AI89" i="10"/>
  <c r="AI8" i="10"/>
  <c r="AI43" i="10"/>
  <c r="AI104" i="10"/>
  <c r="E37" i="6"/>
  <c r="F37" i="6"/>
  <c r="B37" i="6"/>
  <c r="C37" i="6"/>
  <c r="D37" i="6"/>
  <c r="AM60" i="12" l="1"/>
  <c r="AM108" i="12"/>
  <c r="AM102" i="12"/>
  <c r="AM110" i="12"/>
  <c r="AM104" i="12"/>
  <c r="AM113" i="12"/>
  <c r="AM118" i="12"/>
  <c r="AM126" i="12"/>
  <c r="AM134" i="12"/>
  <c r="AM109" i="12"/>
  <c r="AM105" i="12"/>
  <c r="AM114" i="12"/>
  <c r="AM120" i="12"/>
  <c r="AM128" i="12"/>
  <c r="AM101" i="12"/>
  <c r="AM106" i="12"/>
  <c r="AM107" i="12"/>
  <c r="AM111" i="12"/>
  <c r="AM103" i="12"/>
  <c r="AM119" i="12"/>
  <c r="AM133" i="12"/>
  <c r="AM137" i="12"/>
  <c r="AM145" i="12"/>
  <c r="AM115" i="12"/>
  <c r="AM125" i="12"/>
  <c r="AM129" i="12"/>
  <c r="AM139" i="12"/>
  <c r="AM147" i="12"/>
  <c r="AM112" i="12"/>
  <c r="AM117" i="12"/>
  <c r="AM122" i="12"/>
  <c r="AM144" i="12"/>
  <c r="AM155" i="12"/>
  <c r="AM163" i="12"/>
  <c r="AM123" i="12"/>
  <c r="AM130" i="12"/>
  <c r="AM136" i="12"/>
  <c r="AM140" i="12"/>
  <c r="AM149" i="12"/>
  <c r="AM157" i="12"/>
  <c r="AM165" i="12"/>
  <c r="AM131" i="12"/>
  <c r="AM116" i="12"/>
  <c r="AM124" i="12"/>
  <c r="AM127" i="12"/>
  <c r="AM143" i="12"/>
  <c r="AM156" i="12"/>
  <c r="AM167" i="12"/>
  <c r="AM175" i="12"/>
  <c r="AM183" i="12"/>
  <c r="AM121" i="12"/>
  <c r="AM138" i="12"/>
  <c r="AM148" i="12"/>
  <c r="AM162" i="12"/>
  <c r="AM169" i="12"/>
  <c r="AM177" i="12"/>
  <c r="AM135" i="12"/>
  <c r="AM146" i="12"/>
  <c r="AM141" i="12"/>
  <c r="AM154" i="12"/>
  <c r="AM158" i="12"/>
  <c r="AM132" i="12"/>
  <c r="AM142" i="12"/>
  <c r="AM152" i="12"/>
  <c r="AM176" i="12"/>
  <c r="AM186" i="12"/>
  <c r="AM194" i="12"/>
  <c r="AM202" i="12"/>
  <c r="AM168" i="12"/>
  <c r="AM182" i="12"/>
  <c r="AM188" i="12"/>
  <c r="AM196" i="12"/>
  <c r="AM204" i="12"/>
  <c r="AM151" i="12"/>
  <c r="AM164" i="12"/>
  <c r="AM159" i="12"/>
  <c r="AM174" i="12"/>
  <c r="AM178" i="12"/>
  <c r="AM153" i="12"/>
  <c r="AM161" i="12"/>
  <c r="AM166" i="12"/>
  <c r="AM173" i="12"/>
  <c r="AM190" i="12"/>
  <c r="AM199" i="12"/>
  <c r="AM211" i="12"/>
  <c r="AM219" i="12"/>
  <c r="AM181" i="12"/>
  <c r="AM150" i="12"/>
  <c r="AM170" i="12"/>
  <c r="AM191" i="12"/>
  <c r="AM200" i="12"/>
  <c r="AM213" i="12"/>
  <c r="AM221" i="12"/>
  <c r="AM172" i="12"/>
  <c r="AM187" i="12"/>
  <c r="AM180" i="12"/>
  <c r="AM184" i="12"/>
  <c r="AM192" i="12"/>
  <c r="AM206" i="12"/>
  <c r="AM160" i="12"/>
  <c r="AM171" i="12"/>
  <c r="AM185" i="12"/>
  <c r="AM189" i="12"/>
  <c r="AM203" i="12"/>
  <c r="AM215" i="12"/>
  <c r="AM224" i="12"/>
  <c r="AM228" i="12"/>
  <c r="AM236" i="12"/>
  <c r="AM244" i="12"/>
  <c r="AM197" i="12"/>
  <c r="AM179" i="12"/>
  <c r="AM205" i="12"/>
  <c r="AM216" i="12"/>
  <c r="AM230" i="12"/>
  <c r="AM238" i="12"/>
  <c r="AM193" i="12"/>
  <c r="AM207" i="12"/>
  <c r="AM208" i="12"/>
  <c r="AM217" i="12"/>
  <c r="AM232" i="12"/>
  <c r="AM201" i="12"/>
  <c r="AM195" i="12"/>
  <c r="AM198" i="12"/>
  <c r="AM251" i="12"/>
  <c r="AM259" i="12"/>
  <c r="AM267" i="12"/>
  <c r="AM210" i="12"/>
  <c r="AM218" i="12"/>
  <c r="AM225" i="12"/>
  <c r="AM227" i="12"/>
  <c r="AM229" i="12"/>
  <c r="AM237" i="12"/>
  <c r="AM245" i="12"/>
  <c r="AM253" i="12"/>
  <c r="AM261" i="12"/>
  <c r="AM269" i="12"/>
  <c r="AM212" i="12"/>
  <c r="AM223" i="12"/>
  <c r="AM231" i="12"/>
  <c r="AM233" i="12"/>
  <c r="AM209" i="12"/>
  <c r="AM220" i="12"/>
  <c r="AM243" i="12"/>
  <c r="AM214" i="12"/>
  <c r="AM240" i="12"/>
  <c r="AM250" i="12"/>
  <c r="AM254" i="12"/>
  <c r="AM268" i="12"/>
  <c r="AM280" i="12"/>
  <c r="AM288" i="12"/>
  <c r="AM296" i="12"/>
  <c r="AM304" i="12"/>
  <c r="AM226" i="12"/>
  <c r="AM234" i="12"/>
  <c r="AM255" i="12"/>
  <c r="AM264" i="12"/>
  <c r="AM242" i="12"/>
  <c r="AM260" i="12"/>
  <c r="AM274" i="12"/>
  <c r="AM282" i="12"/>
  <c r="AM290" i="12"/>
  <c r="AM298" i="12"/>
  <c r="AM239" i="12"/>
  <c r="AM247" i="12"/>
  <c r="AM256" i="12"/>
  <c r="AM265" i="12"/>
  <c r="AM252" i="12"/>
  <c r="AM266" i="12"/>
  <c r="AM270" i="12"/>
  <c r="AM276" i="12"/>
  <c r="AM284" i="12"/>
  <c r="AM292" i="12"/>
  <c r="AM300" i="12"/>
  <c r="AM222" i="12"/>
  <c r="AM241" i="12"/>
  <c r="AM248" i="12"/>
  <c r="AM257" i="12"/>
  <c r="AM246" i="12"/>
  <c r="AM249" i="12"/>
  <c r="AM263" i="12"/>
  <c r="AM271" i="12"/>
  <c r="AM278" i="12"/>
  <c r="AM308" i="12"/>
  <c r="AM316" i="12"/>
  <c r="AM324" i="12"/>
  <c r="AM332" i="12"/>
  <c r="AM286" i="12"/>
  <c r="AM294" i="12"/>
  <c r="AM310" i="12"/>
  <c r="AM318" i="12"/>
  <c r="AM326" i="12"/>
  <c r="AM334" i="12"/>
  <c r="AM273" i="12"/>
  <c r="AM302" i="12"/>
  <c r="AM305" i="12"/>
  <c r="AM307" i="12"/>
  <c r="AM275" i="12"/>
  <c r="AM277" i="12"/>
  <c r="AM279" i="12"/>
  <c r="AM281" i="12"/>
  <c r="AM312" i="12"/>
  <c r="AM320" i="12"/>
  <c r="AM328" i="12"/>
  <c r="AM235" i="12"/>
  <c r="AM258" i="12"/>
  <c r="AM283" i="12"/>
  <c r="AM285" i="12"/>
  <c r="AM287" i="12"/>
  <c r="AM289" i="12"/>
  <c r="AM309" i="12"/>
  <c r="AM299" i="12"/>
  <c r="AM301" i="12"/>
  <c r="AM303" i="12"/>
  <c r="AM327" i="12"/>
  <c r="AM329" i="12"/>
  <c r="AM343" i="12"/>
  <c r="AM351" i="12"/>
  <c r="AM359" i="12"/>
  <c r="AM367" i="12"/>
  <c r="AM375" i="12"/>
  <c r="AM337" i="12"/>
  <c r="AM340" i="12"/>
  <c r="AM314" i="12"/>
  <c r="AM333" i="12"/>
  <c r="AM345" i="12"/>
  <c r="AM353" i="12"/>
  <c r="AM361" i="12"/>
  <c r="AM369" i="12"/>
  <c r="AM322" i="12"/>
  <c r="AM338" i="12"/>
  <c r="AM342" i="12"/>
  <c r="AM297" i="12"/>
  <c r="AM339" i="12"/>
  <c r="AM347" i="12"/>
  <c r="AM355" i="12"/>
  <c r="AM363" i="12"/>
  <c r="AM371" i="12"/>
  <c r="AM262" i="12"/>
  <c r="AM295" i="12"/>
  <c r="AM306" i="12"/>
  <c r="AM330" i="12"/>
  <c r="AM291" i="12"/>
  <c r="AM319" i="12"/>
  <c r="AM321" i="12"/>
  <c r="AM323" i="12"/>
  <c r="AM325" i="12"/>
  <c r="AM336" i="12"/>
  <c r="AM365" i="12"/>
  <c r="AM382" i="12"/>
  <c r="AM390" i="12"/>
  <c r="AM398" i="12"/>
  <c r="AM406" i="12"/>
  <c r="AM373" i="12"/>
  <c r="AM379" i="12"/>
  <c r="AM272" i="12"/>
  <c r="AM317" i="12"/>
  <c r="AM341" i="12"/>
  <c r="AM346" i="12"/>
  <c r="AM348" i="12"/>
  <c r="AM350" i="12"/>
  <c r="AM352" i="12"/>
  <c r="AM384" i="12"/>
  <c r="AM392" i="12"/>
  <c r="AM400" i="12"/>
  <c r="AM408" i="12"/>
  <c r="AM293" i="12"/>
  <c r="AM315" i="12"/>
  <c r="AM354" i="12"/>
  <c r="AM356" i="12"/>
  <c r="AM358" i="12"/>
  <c r="AM360" i="12"/>
  <c r="AM381" i="12"/>
  <c r="AM313" i="12"/>
  <c r="AM331" i="12"/>
  <c r="AM344" i="12"/>
  <c r="AM362" i="12"/>
  <c r="AM364" i="12"/>
  <c r="AM366" i="12"/>
  <c r="AM368" i="12"/>
  <c r="AM378" i="12"/>
  <c r="AM386" i="12"/>
  <c r="AM394" i="12"/>
  <c r="AM402" i="12"/>
  <c r="AM410" i="12"/>
  <c r="AM311" i="12"/>
  <c r="AM335" i="12"/>
  <c r="AM370" i="12"/>
  <c r="AM372" i="12"/>
  <c r="AM374" i="12"/>
  <c r="AM376" i="12"/>
  <c r="AM357" i="12"/>
  <c r="AM377" i="12"/>
  <c r="AM393" i="12"/>
  <c r="AM395" i="12"/>
  <c r="AM397" i="12"/>
  <c r="AM399" i="12"/>
  <c r="AM417" i="12"/>
  <c r="AM425" i="12"/>
  <c r="AM433" i="12"/>
  <c r="AM441" i="12"/>
  <c r="AM449" i="12"/>
  <c r="AM401" i="12"/>
  <c r="AM403" i="12"/>
  <c r="AM405" i="12"/>
  <c r="AM407" i="12"/>
  <c r="AM409" i="12"/>
  <c r="AM411" i="12"/>
  <c r="AM413" i="12"/>
  <c r="AM414" i="12"/>
  <c r="AM419" i="12"/>
  <c r="AM427" i="12"/>
  <c r="AM435" i="12"/>
  <c r="AM443" i="12"/>
  <c r="AM451" i="12"/>
  <c r="AM349" i="12"/>
  <c r="AM388" i="12"/>
  <c r="AM416" i="12"/>
  <c r="AM380" i="12"/>
  <c r="AM396" i="12"/>
  <c r="AM421" i="12"/>
  <c r="AM429" i="12"/>
  <c r="AM437" i="12"/>
  <c r="AM445" i="12"/>
  <c r="AM453" i="12"/>
  <c r="AM404" i="12"/>
  <c r="AM418" i="12"/>
  <c r="AM385" i="12"/>
  <c r="AM387" i="12"/>
  <c r="AM389" i="12"/>
  <c r="AM391" i="12"/>
  <c r="AM412" i="12"/>
  <c r="AM431" i="12"/>
  <c r="AM461" i="12"/>
  <c r="AM469" i="12"/>
  <c r="AM477" i="12"/>
  <c r="AM485" i="12"/>
  <c r="AM439" i="12"/>
  <c r="AM458" i="12"/>
  <c r="AM383" i="12"/>
  <c r="AM447" i="12"/>
  <c r="AM463" i="12"/>
  <c r="AM471" i="12"/>
  <c r="AM479" i="12"/>
  <c r="AM487" i="12"/>
  <c r="AM422" i="12"/>
  <c r="AM424" i="12"/>
  <c r="AM426" i="12"/>
  <c r="AM455" i="12"/>
  <c r="AM460" i="12"/>
  <c r="AM420" i="12"/>
  <c r="AM428" i="12"/>
  <c r="AM430" i="12"/>
  <c r="AM432" i="12"/>
  <c r="AM434" i="12"/>
  <c r="AM457" i="12"/>
  <c r="AM465" i="12"/>
  <c r="AM473" i="12"/>
  <c r="AM481" i="12"/>
  <c r="AM489" i="12"/>
  <c r="AM415" i="12"/>
  <c r="AM436" i="12"/>
  <c r="AM438" i="12"/>
  <c r="AM440" i="12"/>
  <c r="AM442" i="12"/>
  <c r="AM423" i="12"/>
  <c r="AM452" i="12"/>
  <c r="AM454" i="12"/>
  <c r="AM456" i="12"/>
  <c r="AM446" i="12"/>
  <c r="AM488" i="12"/>
  <c r="AM490" i="12"/>
  <c r="AM492" i="12"/>
  <c r="AM496" i="12"/>
  <c r="AM444" i="12"/>
  <c r="AM467" i="12"/>
  <c r="AM475" i="12"/>
  <c r="AM498" i="12"/>
  <c r="AM483" i="12"/>
  <c r="AM495" i="12"/>
  <c r="AM462" i="12"/>
  <c r="AM491" i="12"/>
  <c r="AM500" i="12"/>
  <c r="AM459" i="12"/>
  <c r="AM464" i="12"/>
  <c r="AM466" i="12"/>
  <c r="AM468" i="12"/>
  <c r="AM470" i="12"/>
  <c r="AM493" i="12"/>
  <c r="AM497" i="12"/>
  <c r="AM448" i="12"/>
  <c r="AM480" i="12"/>
  <c r="AM482" i="12"/>
  <c r="AM484" i="12"/>
  <c r="AM486" i="12"/>
  <c r="AM499" i="12"/>
  <c r="AM478" i="12"/>
  <c r="AM476" i="12"/>
  <c r="AM474" i="12"/>
  <c r="AM494" i="12"/>
  <c r="AM450" i="12"/>
  <c r="AM472" i="12"/>
  <c r="AJ107" i="10"/>
  <c r="AJ115" i="10"/>
  <c r="AJ123" i="10"/>
  <c r="AJ131" i="10"/>
  <c r="AJ109" i="10"/>
  <c r="AJ117" i="10"/>
  <c r="AJ125" i="10"/>
  <c r="AJ133" i="10"/>
  <c r="AJ111" i="10"/>
  <c r="AJ119" i="10"/>
  <c r="AJ127" i="10"/>
  <c r="AJ106" i="10"/>
  <c r="AJ108" i="10"/>
  <c r="AJ140" i="10"/>
  <c r="AJ148" i="10"/>
  <c r="AJ156" i="10"/>
  <c r="AJ164" i="10"/>
  <c r="AJ172" i="10"/>
  <c r="AJ180" i="10"/>
  <c r="AJ110" i="10"/>
  <c r="AJ112" i="10"/>
  <c r="AJ114" i="10"/>
  <c r="AJ116" i="10"/>
  <c r="AJ137" i="10"/>
  <c r="AJ145" i="10"/>
  <c r="AJ153" i="10"/>
  <c r="AJ161" i="10"/>
  <c r="AJ169" i="10"/>
  <c r="AJ118" i="10"/>
  <c r="AJ120" i="10"/>
  <c r="AJ122" i="10"/>
  <c r="AJ124" i="10"/>
  <c r="AJ142" i="10"/>
  <c r="AJ150" i="10"/>
  <c r="AJ158" i="10"/>
  <c r="AJ166" i="10"/>
  <c r="AJ174" i="10"/>
  <c r="AJ182" i="10"/>
  <c r="AJ126" i="10"/>
  <c r="AJ128" i="10"/>
  <c r="AJ130" i="10"/>
  <c r="AJ132" i="10"/>
  <c r="AJ139" i="10"/>
  <c r="AJ147" i="10"/>
  <c r="AJ155" i="10"/>
  <c r="AJ105" i="10"/>
  <c r="AJ134" i="10"/>
  <c r="AJ136" i="10"/>
  <c r="AJ144" i="10"/>
  <c r="AJ152" i="10"/>
  <c r="AJ160" i="10"/>
  <c r="AJ168" i="10"/>
  <c r="AJ176" i="10"/>
  <c r="AJ184" i="10"/>
  <c r="AJ113" i="10"/>
  <c r="AJ141" i="10"/>
  <c r="AJ149" i="10"/>
  <c r="AJ157" i="10"/>
  <c r="AJ165" i="10"/>
  <c r="AJ129" i="10"/>
  <c r="AJ135" i="10"/>
  <c r="AJ143" i="10"/>
  <c r="AJ151" i="10"/>
  <c r="AJ154" i="10"/>
  <c r="AJ171" i="10"/>
  <c r="AJ187" i="10"/>
  <c r="AJ195" i="10"/>
  <c r="AJ203" i="10"/>
  <c r="AJ211" i="10"/>
  <c r="AJ219" i="10"/>
  <c r="AJ227" i="10"/>
  <c r="AJ235" i="10"/>
  <c r="AJ243" i="10"/>
  <c r="AJ251" i="10"/>
  <c r="AJ159" i="10"/>
  <c r="AJ178" i="10"/>
  <c r="AJ192" i="10"/>
  <c r="AJ200" i="10"/>
  <c r="AJ208" i="10"/>
  <c r="AJ216" i="10"/>
  <c r="AJ224" i="10"/>
  <c r="AJ121" i="10"/>
  <c r="AJ167" i="10"/>
  <c r="AJ170" i="10"/>
  <c r="AJ186" i="10"/>
  <c r="AJ189" i="10"/>
  <c r="AJ197" i="10"/>
  <c r="AJ205" i="10"/>
  <c r="AJ213" i="10"/>
  <c r="AJ221" i="10"/>
  <c r="AJ229" i="10"/>
  <c r="AJ237" i="10"/>
  <c r="AJ245" i="10"/>
  <c r="AJ253" i="10"/>
  <c r="AJ146" i="10"/>
  <c r="AJ194" i="10"/>
  <c r="AJ202" i="10"/>
  <c r="AJ210" i="10"/>
  <c r="AJ218" i="10"/>
  <c r="AJ226" i="10"/>
  <c r="AJ173" i="10"/>
  <c r="AJ191" i="10"/>
  <c r="AJ199" i="10"/>
  <c r="AJ207" i="10"/>
  <c r="AJ215" i="10"/>
  <c r="AJ223" i="10"/>
  <c r="AJ231" i="10"/>
  <c r="AJ239" i="10"/>
  <c r="AJ247" i="10"/>
  <c r="AJ255" i="10"/>
  <c r="AJ162" i="10"/>
  <c r="AJ175" i="10"/>
  <c r="AJ177" i="10"/>
  <c r="AJ179" i="10"/>
  <c r="AJ181" i="10"/>
  <c r="AJ188" i="10"/>
  <c r="AJ196" i="10"/>
  <c r="AJ204" i="10"/>
  <c r="AJ212" i="10"/>
  <c r="AJ220" i="10"/>
  <c r="AJ190" i="10"/>
  <c r="AJ198" i="10"/>
  <c r="AJ206" i="10"/>
  <c r="AJ214" i="10"/>
  <c r="AJ222" i="10"/>
  <c r="AJ163" i="10"/>
  <c r="AJ225" i="10"/>
  <c r="AJ249" i="10"/>
  <c r="AJ264" i="10"/>
  <c r="AJ272" i="10"/>
  <c r="AJ280" i="10"/>
  <c r="AJ288" i="10"/>
  <c r="AJ296" i="10"/>
  <c r="AJ304" i="10"/>
  <c r="AJ312" i="10"/>
  <c r="AJ320" i="10"/>
  <c r="AJ201" i="10"/>
  <c r="AJ228" i="10"/>
  <c r="AJ261" i="10"/>
  <c r="AJ269" i="10"/>
  <c r="AJ277" i="10"/>
  <c r="AJ285" i="10"/>
  <c r="AJ138" i="10"/>
  <c r="AJ230" i="10"/>
  <c r="AJ232" i="10"/>
  <c r="AJ234" i="10"/>
  <c r="AJ236" i="10"/>
  <c r="AJ258" i="10"/>
  <c r="AJ266" i="10"/>
  <c r="AJ274" i="10"/>
  <c r="AJ282" i="10"/>
  <c r="AJ290" i="10"/>
  <c r="AJ298" i="10"/>
  <c r="AJ306" i="10"/>
  <c r="AJ314" i="10"/>
  <c r="AJ185" i="10"/>
  <c r="AJ217" i="10"/>
  <c r="AJ238" i="10"/>
  <c r="AJ240" i="10"/>
  <c r="AJ242" i="10"/>
  <c r="AJ244" i="10"/>
  <c r="AJ263" i="10"/>
  <c r="AJ271" i="10"/>
  <c r="AJ279" i="10"/>
  <c r="AJ287" i="10"/>
  <c r="AJ183" i="10"/>
  <c r="AJ193" i="10"/>
  <c r="AJ246" i="10"/>
  <c r="AJ248" i="10"/>
  <c r="AJ250" i="10"/>
  <c r="AJ252" i="10"/>
  <c r="AJ260" i="10"/>
  <c r="AJ268" i="10"/>
  <c r="AJ276" i="10"/>
  <c r="AJ284" i="10"/>
  <c r="AJ292" i="10"/>
  <c r="AJ300" i="10"/>
  <c r="AJ308" i="10"/>
  <c r="AJ316" i="10"/>
  <c r="AJ254" i="10"/>
  <c r="AJ256" i="10"/>
  <c r="AJ257" i="10"/>
  <c r="AJ265" i="10"/>
  <c r="AJ273" i="10"/>
  <c r="AJ281" i="10"/>
  <c r="AJ289" i="10"/>
  <c r="AJ241" i="10"/>
  <c r="AJ259" i="10"/>
  <c r="AJ267" i="10"/>
  <c r="AJ275" i="10"/>
  <c r="AJ283" i="10"/>
  <c r="AJ270" i="10"/>
  <c r="AJ307" i="10"/>
  <c r="AJ309" i="10"/>
  <c r="AJ311" i="10"/>
  <c r="AJ313" i="10"/>
  <c r="AJ322" i="10"/>
  <c r="AJ330" i="10"/>
  <c r="AJ338" i="10"/>
  <c r="AJ346" i="10"/>
  <c r="AJ354" i="10"/>
  <c r="AJ362" i="10"/>
  <c r="AJ370" i="10"/>
  <c r="AJ378" i="10"/>
  <c r="AJ386" i="10"/>
  <c r="AJ233" i="10"/>
  <c r="AJ315" i="10"/>
  <c r="AJ317" i="10"/>
  <c r="AJ319" i="10"/>
  <c r="AJ327" i="10"/>
  <c r="AJ335" i="10"/>
  <c r="AJ343" i="10"/>
  <c r="AJ351" i="10"/>
  <c r="AJ286" i="10"/>
  <c r="AJ294" i="10"/>
  <c r="AJ324" i="10"/>
  <c r="AJ332" i="10"/>
  <c r="AJ340" i="10"/>
  <c r="AJ348" i="10"/>
  <c r="AJ356" i="10"/>
  <c r="AJ364" i="10"/>
  <c r="AJ372" i="10"/>
  <c r="AJ380" i="10"/>
  <c r="AJ388" i="10"/>
  <c r="AJ262" i="10"/>
  <c r="AJ302" i="10"/>
  <c r="AJ321" i="10"/>
  <c r="AJ329" i="10"/>
  <c r="AJ337" i="10"/>
  <c r="AJ345" i="10"/>
  <c r="AJ353" i="10"/>
  <c r="AJ310" i="10"/>
  <c r="AJ326" i="10"/>
  <c r="AJ334" i="10"/>
  <c r="AJ342" i="10"/>
  <c r="AJ350" i="10"/>
  <c r="AJ358" i="10"/>
  <c r="AJ366" i="10"/>
  <c r="AJ374" i="10"/>
  <c r="AJ382" i="10"/>
  <c r="AJ209" i="10"/>
  <c r="AJ278" i="10"/>
  <c r="AJ318" i="10"/>
  <c r="AJ323" i="10"/>
  <c r="AJ331" i="10"/>
  <c r="AJ339" i="10"/>
  <c r="AJ347" i="10"/>
  <c r="AJ291" i="10"/>
  <c r="AJ299" i="10"/>
  <c r="AJ301" i="10"/>
  <c r="AJ303" i="10"/>
  <c r="AJ305" i="10"/>
  <c r="AJ325" i="10"/>
  <c r="AJ333" i="10"/>
  <c r="AJ341" i="10"/>
  <c r="AJ349" i="10"/>
  <c r="AJ297" i="10"/>
  <c r="AJ357" i="10"/>
  <c r="AJ376" i="10"/>
  <c r="AJ392" i="10"/>
  <c r="AJ400" i="10"/>
  <c r="AJ408" i="10"/>
  <c r="AJ416" i="10"/>
  <c r="AJ424" i="10"/>
  <c r="AJ432" i="10"/>
  <c r="AJ440" i="10"/>
  <c r="AJ448" i="10"/>
  <c r="AJ456" i="10"/>
  <c r="AJ464" i="10"/>
  <c r="AJ472" i="10"/>
  <c r="AJ480" i="10"/>
  <c r="AJ295" i="10"/>
  <c r="AJ384" i="10"/>
  <c r="AJ389" i="10"/>
  <c r="AJ397" i="10"/>
  <c r="AJ405" i="10"/>
  <c r="AJ413" i="10"/>
  <c r="AJ421" i="10"/>
  <c r="AJ429" i="10"/>
  <c r="AJ437" i="10"/>
  <c r="AJ445" i="10"/>
  <c r="AJ453" i="10"/>
  <c r="AJ293" i="10"/>
  <c r="AJ336" i="10"/>
  <c r="AJ359" i="10"/>
  <c r="AJ361" i="10"/>
  <c r="AJ363" i="10"/>
  <c r="AJ394" i="10"/>
  <c r="AJ402" i="10"/>
  <c r="AJ410" i="10"/>
  <c r="AJ418" i="10"/>
  <c r="AJ426" i="10"/>
  <c r="AJ434" i="10"/>
  <c r="AJ442" i="10"/>
  <c r="AJ450" i="10"/>
  <c r="AJ458" i="10"/>
  <c r="AJ466" i="10"/>
  <c r="AJ474" i="10"/>
  <c r="AJ365" i="10"/>
  <c r="AJ367" i="10"/>
  <c r="AJ369" i="10"/>
  <c r="AJ371" i="10"/>
  <c r="AJ391" i="10"/>
  <c r="AJ399" i="10"/>
  <c r="AJ407" i="10"/>
  <c r="AJ415" i="10"/>
  <c r="AJ423" i="10"/>
  <c r="AJ431" i="10"/>
  <c r="AJ439" i="10"/>
  <c r="AJ447" i="10"/>
  <c r="AJ455" i="10"/>
  <c r="AJ352" i="10"/>
  <c r="AJ373" i="10"/>
  <c r="AJ375" i="10"/>
  <c r="AJ377" i="10"/>
  <c r="AJ379" i="10"/>
  <c r="AJ396" i="10"/>
  <c r="AJ404" i="10"/>
  <c r="AJ412" i="10"/>
  <c r="AJ420" i="10"/>
  <c r="AJ428" i="10"/>
  <c r="AJ436" i="10"/>
  <c r="AJ444" i="10"/>
  <c r="AJ452" i="10"/>
  <c r="AJ460" i="10"/>
  <c r="AJ468" i="10"/>
  <c r="AJ476" i="10"/>
  <c r="AJ328" i="10"/>
  <c r="AJ355" i="10"/>
  <c r="AJ381" i="10"/>
  <c r="AJ383" i="10"/>
  <c r="AJ385" i="10"/>
  <c r="AJ387" i="10"/>
  <c r="AJ393" i="10"/>
  <c r="AJ401" i="10"/>
  <c r="AJ409" i="10"/>
  <c r="AJ417" i="10"/>
  <c r="AJ425" i="10"/>
  <c r="AJ433" i="10"/>
  <c r="AJ441" i="10"/>
  <c r="AJ449" i="10"/>
  <c r="AJ344" i="10"/>
  <c r="AJ368" i="10"/>
  <c r="AJ395" i="10"/>
  <c r="AJ403" i="10"/>
  <c r="AJ411" i="10"/>
  <c r="AJ419" i="10"/>
  <c r="AJ427" i="10"/>
  <c r="AJ435" i="10"/>
  <c r="AJ443" i="10"/>
  <c r="AJ451" i="10"/>
  <c r="AJ360" i="10"/>
  <c r="AJ446" i="10"/>
  <c r="AJ478" i="10"/>
  <c r="AJ482" i="10"/>
  <c r="AJ490" i="10"/>
  <c r="AJ498" i="10"/>
  <c r="AJ422" i="10"/>
  <c r="AJ457" i="10"/>
  <c r="AJ487" i="10"/>
  <c r="AJ495" i="10"/>
  <c r="AJ398" i="10"/>
  <c r="AJ459" i="10"/>
  <c r="AJ461" i="10"/>
  <c r="AJ463" i="10"/>
  <c r="AJ465" i="10"/>
  <c r="AJ484" i="10"/>
  <c r="AJ492" i="10"/>
  <c r="AJ500" i="10"/>
  <c r="AJ438" i="10"/>
  <c r="AJ467" i="10"/>
  <c r="AJ469" i="10"/>
  <c r="AJ471" i="10"/>
  <c r="AJ473" i="10"/>
  <c r="AJ489" i="10"/>
  <c r="AJ497" i="10"/>
  <c r="AJ414" i="10"/>
  <c r="AJ475" i="10"/>
  <c r="AJ477" i="10"/>
  <c r="AJ479" i="10"/>
  <c r="AJ481" i="10"/>
  <c r="AJ486" i="10"/>
  <c r="AJ494" i="10"/>
  <c r="AJ390" i="10"/>
  <c r="AJ454" i="10"/>
  <c r="AJ483" i="10"/>
  <c r="AJ491" i="10"/>
  <c r="AJ499" i="10"/>
  <c r="AJ430" i="10"/>
  <c r="AJ406" i="10"/>
  <c r="AJ470" i="10"/>
  <c r="AJ485" i="10"/>
  <c r="AJ493" i="10"/>
  <c r="AJ462" i="10"/>
  <c r="AJ488" i="10"/>
  <c r="AJ496" i="10"/>
  <c r="AM19" i="12"/>
  <c r="AM40" i="12"/>
  <c r="AM58" i="12"/>
  <c r="AM49" i="12"/>
  <c r="AM8" i="12"/>
  <c r="AM38" i="12"/>
  <c r="AM76" i="12"/>
  <c r="AM17" i="12"/>
  <c r="AM54" i="12"/>
  <c r="AM46" i="12"/>
  <c r="AM90" i="12"/>
  <c r="AM87" i="12"/>
  <c r="AM75" i="12"/>
  <c r="AM11" i="12"/>
  <c r="AM91" i="12"/>
  <c r="AM89" i="12"/>
  <c r="AM83" i="12"/>
  <c r="AM21" i="12"/>
  <c r="AM36" i="12"/>
  <c r="AM14" i="12"/>
  <c r="AM30" i="12"/>
  <c r="AM86" i="12"/>
  <c r="AM55" i="12"/>
  <c r="AM52" i="12"/>
  <c r="AM29" i="12"/>
  <c r="AM99" i="12"/>
  <c r="AM35" i="12"/>
  <c r="AM56" i="12"/>
  <c r="AM41" i="12"/>
  <c r="AM78" i="12"/>
  <c r="AM31" i="12"/>
  <c r="AM74" i="12"/>
  <c r="AM15" i="12"/>
  <c r="AM50" i="12"/>
  <c r="AM69" i="12"/>
  <c r="AM3" i="12"/>
  <c r="AM4" i="12" s="1"/>
  <c r="AM66" i="12"/>
  <c r="AM6" i="12"/>
  <c r="AM26" i="12"/>
  <c r="AM92" i="12"/>
  <c r="AM70" i="12"/>
  <c r="AM12" i="12"/>
  <c r="AM28" i="12"/>
  <c r="AM93" i="12"/>
  <c r="AM96" i="12"/>
  <c r="AM95" i="12"/>
  <c r="AM47" i="12"/>
  <c r="AM77" i="12"/>
  <c r="AM23" i="12"/>
  <c r="AM61" i="12"/>
  <c r="AM98" i="12"/>
  <c r="AM85" i="12"/>
  <c r="AM5" i="12"/>
  <c r="AM20" i="12"/>
  <c r="AM24" i="12"/>
  <c r="AM53" i="12"/>
  <c r="AM18" i="12"/>
  <c r="AM65" i="12"/>
  <c r="AM97" i="12"/>
  <c r="AM43" i="12"/>
  <c r="AM73" i="12"/>
  <c r="AM7" i="12"/>
  <c r="AM59" i="12"/>
  <c r="AM32" i="12"/>
  <c r="AM44" i="12"/>
  <c r="AM10" i="12"/>
  <c r="AM79" i="12"/>
  <c r="AM25" i="12"/>
  <c r="AM94" i="12"/>
  <c r="AM33" i="12"/>
  <c r="AM51" i="12"/>
  <c r="AM80" i="12"/>
  <c r="AM34" i="12"/>
  <c r="AM13" i="12"/>
  <c r="AM16" i="12"/>
  <c r="AM9" i="12"/>
  <c r="AM81" i="12"/>
  <c r="AM84" i="12"/>
  <c r="AM62" i="12"/>
  <c r="AM48" i="12"/>
  <c r="AM82" i="12"/>
  <c r="AM63" i="12"/>
  <c r="AM67" i="12"/>
  <c r="AM57" i="12"/>
  <c r="AM37" i="12"/>
  <c r="AM72" i="12"/>
  <c r="AM100" i="12"/>
  <c r="AM45" i="12"/>
  <c r="AM27" i="12"/>
  <c r="AM64" i="12"/>
  <c r="AM39" i="12"/>
  <c r="AM68" i="12"/>
  <c r="AM71" i="12"/>
  <c r="AM22" i="12"/>
  <c r="AM88" i="12"/>
  <c r="AM42" i="12"/>
  <c r="AJ46" i="10"/>
  <c r="AJ56" i="10"/>
  <c r="AJ31" i="10"/>
  <c r="AJ88" i="10"/>
  <c r="AJ86" i="10"/>
  <c r="AJ43" i="10"/>
  <c r="AJ40" i="10"/>
  <c r="AJ83" i="10"/>
  <c r="AJ14" i="10"/>
  <c r="AJ73" i="10"/>
  <c r="AJ18" i="10"/>
  <c r="AJ64" i="10"/>
  <c r="AJ17" i="10"/>
  <c r="AJ50" i="10"/>
  <c r="AJ33" i="10"/>
  <c r="AJ57" i="10"/>
  <c r="AJ85" i="10"/>
  <c r="AJ104" i="10"/>
  <c r="AJ37" i="10"/>
  <c r="AJ66" i="10"/>
  <c r="AJ53" i="10"/>
  <c r="AJ8" i="10"/>
  <c r="AJ99" i="10"/>
  <c r="AJ13" i="10"/>
  <c r="AJ63" i="10"/>
  <c r="AJ35" i="10"/>
  <c r="AJ54" i="10"/>
  <c r="AJ28" i="10"/>
  <c r="AJ92" i="10"/>
  <c r="AJ24" i="10"/>
  <c r="AJ82" i="10"/>
  <c r="AJ77" i="10"/>
  <c r="AJ22" i="10"/>
  <c r="AJ32" i="10"/>
  <c r="AJ67" i="10"/>
  <c r="AJ95" i="10"/>
  <c r="AJ38" i="10"/>
  <c r="AJ89" i="10"/>
  <c r="AJ59" i="10"/>
  <c r="AJ101" i="10"/>
  <c r="AJ81" i="10"/>
  <c r="AJ72" i="10"/>
  <c r="AJ90" i="10"/>
  <c r="AJ27" i="10"/>
  <c r="AJ62" i="10"/>
  <c r="AJ65" i="10"/>
  <c r="AJ16" i="10"/>
  <c r="AJ49" i="10"/>
  <c r="AJ94" i="10"/>
  <c r="AJ48" i="10"/>
  <c r="AJ75" i="10"/>
  <c r="AJ41" i="10"/>
  <c r="AJ51" i="10"/>
  <c r="AJ5" i="10"/>
  <c r="AJ19" i="10"/>
  <c r="AJ11" i="10"/>
  <c r="AJ47" i="10"/>
  <c r="AJ55" i="10"/>
  <c r="AJ25" i="10"/>
  <c r="AJ45" i="10"/>
  <c r="AJ36" i="10"/>
  <c r="AJ10" i="10"/>
  <c r="AJ103" i="10"/>
  <c r="AJ7" i="10"/>
  <c r="AJ97" i="10"/>
  <c r="AJ30" i="10"/>
  <c r="AJ42" i="10"/>
  <c r="AJ12" i="10"/>
  <c r="AJ9" i="10"/>
  <c r="AJ44" i="10"/>
  <c r="AJ29" i="10"/>
  <c r="AJ74" i="10"/>
  <c r="AJ102" i="10"/>
  <c r="AJ91" i="10"/>
  <c r="AJ93" i="10"/>
  <c r="AJ26" i="10"/>
  <c r="AJ84" i="10"/>
  <c r="AJ34" i="10"/>
  <c r="AJ100" i="10"/>
  <c r="AJ23" i="10"/>
  <c r="AJ69" i="10"/>
  <c r="AJ70" i="10"/>
  <c r="AJ60" i="10"/>
  <c r="AJ87" i="10"/>
  <c r="AJ98" i="10"/>
  <c r="AJ15" i="10"/>
  <c r="AJ3" i="10"/>
  <c r="AJ4" i="10" s="1"/>
  <c r="AJ78" i="10"/>
  <c r="AJ21" i="10"/>
  <c r="AJ68" i="10"/>
  <c r="AJ96" i="10"/>
  <c r="AJ6" i="10"/>
  <c r="AJ79" i="10"/>
  <c r="AJ76" i="10"/>
  <c r="AJ71" i="10"/>
  <c r="AJ52" i="10"/>
  <c r="AJ20" i="10"/>
  <c r="AJ61" i="10"/>
  <c r="AJ39" i="10"/>
  <c r="AJ80" i="10"/>
  <c r="AJ58" i="10"/>
  <c r="AK3" i="56"/>
  <c r="AK4" i="56" s="1"/>
  <c r="AL2" i="56" a="1"/>
  <c r="AL2" i="56" s="1"/>
  <c r="D38" i="6"/>
  <c r="C38" i="6"/>
  <c r="F38" i="6"/>
  <c r="B38" i="6"/>
  <c r="E38" i="6"/>
  <c r="AJ3" i="51"/>
  <c r="AJ4" i="51" s="1"/>
  <c r="AK2" i="51" a="1"/>
  <c r="AK2" i="51" s="1"/>
  <c r="O37" i="6"/>
  <c r="J37" i="6"/>
  <c r="AN47" i="12" l="1"/>
  <c r="AN103" i="12"/>
  <c r="AN111" i="12"/>
  <c r="AN105" i="12"/>
  <c r="AN113" i="12"/>
  <c r="AN108" i="12"/>
  <c r="AN121" i="12"/>
  <c r="AN129" i="12"/>
  <c r="AN104" i="12"/>
  <c r="AN109" i="12"/>
  <c r="AN123" i="12"/>
  <c r="AN131" i="12"/>
  <c r="AN110" i="12"/>
  <c r="AN101" i="12"/>
  <c r="AN102" i="12"/>
  <c r="AN106" i="12"/>
  <c r="AN112" i="12"/>
  <c r="AN128" i="12"/>
  <c r="AN132" i="12"/>
  <c r="AN140" i="12"/>
  <c r="AN114" i="12"/>
  <c r="AN120" i="12"/>
  <c r="AN124" i="12"/>
  <c r="AN142" i="12"/>
  <c r="AN107" i="12"/>
  <c r="AN116" i="12"/>
  <c r="AN117" i="12"/>
  <c r="AN127" i="12"/>
  <c r="AN134" i="12"/>
  <c r="AN139" i="12"/>
  <c r="AN143" i="12"/>
  <c r="AN150" i="12"/>
  <c r="AN158" i="12"/>
  <c r="AN135" i="12"/>
  <c r="AN152" i="12"/>
  <c r="AN160" i="12"/>
  <c r="AN125" i="12"/>
  <c r="AN126" i="12"/>
  <c r="AN136" i="12"/>
  <c r="AN151" i="12"/>
  <c r="AN165" i="12"/>
  <c r="AN170" i="12"/>
  <c r="AN178" i="12"/>
  <c r="AN119" i="12"/>
  <c r="AN122" i="12"/>
  <c r="AN144" i="12"/>
  <c r="AN145" i="12"/>
  <c r="AN157" i="12"/>
  <c r="AN161" i="12"/>
  <c r="AN172" i="12"/>
  <c r="AN180" i="12"/>
  <c r="AN118" i="12"/>
  <c r="AN138" i="12"/>
  <c r="AN148" i="12"/>
  <c r="AN115" i="12"/>
  <c r="AN146" i="12"/>
  <c r="AN149" i="12"/>
  <c r="AN153" i="12"/>
  <c r="AN137" i="12"/>
  <c r="AN141" i="12"/>
  <c r="AN130" i="12"/>
  <c r="AN133" i="12"/>
  <c r="AN155" i="12"/>
  <c r="AN162" i="12"/>
  <c r="AN171" i="12"/>
  <c r="AN189" i="12"/>
  <c r="AN197" i="12"/>
  <c r="AN205" i="12"/>
  <c r="AN167" i="12"/>
  <c r="AN154" i="12"/>
  <c r="AN163" i="12"/>
  <c r="AN177" i="12"/>
  <c r="AN181" i="12"/>
  <c r="AN191" i="12"/>
  <c r="AN199" i="12"/>
  <c r="AN207" i="12"/>
  <c r="AN168" i="12"/>
  <c r="AN164" i="12"/>
  <c r="AN169" i="12"/>
  <c r="AN173" i="12"/>
  <c r="AN156" i="12"/>
  <c r="AN159" i="12"/>
  <c r="AN147" i="12"/>
  <c r="AN166" i="12"/>
  <c r="AN176" i="12"/>
  <c r="AN185" i="12"/>
  <c r="AN194" i="12"/>
  <c r="AN203" i="12"/>
  <c r="AN214" i="12"/>
  <c r="AN222" i="12"/>
  <c r="AN182" i="12"/>
  <c r="AN190" i="12"/>
  <c r="AN186" i="12"/>
  <c r="AN195" i="12"/>
  <c r="AN208" i="12"/>
  <c r="AN216" i="12"/>
  <c r="AN224" i="12"/>
  <c r="AN175" i="12"/>
  <c r="AN183" i="12"/>
  <c r="AN187" i="12"/>
  <c r="AN201" i="12"/>
  <c r="AN174" i="12"/>
  <c r="AN184" i="12"/>
  <c r="AN188" i="12"/>
  <c r="AN192" i="12"/>
  <c r="AN179" i="12"/>
  <c r="AN210" i="12"/>
  <c r="AN219" i="12"/>
  <c r="AN231" i="12"/>
  <c r="AN239" i="12"/>
  <c r="AN200" i="12"/>
  <c r="AN211" i="12"/>
  <c r="AN220" i="12"/>
  <c r="AN225" i="12"/>
  <c r="AN233" i="12"/>
  <c r="AN241" i="12"/>
  <c r="AN202" i="12"/>
  <c r="AN196" i="12"/>
  <c r="AN212" i="12"/>
  <c r="AN227" i="12"/>
  <c r="AN193" i="12"/>
  <c r="AN204" i="12"/>
  <c r="AN198" i="12"/>
  <c r="AN206" i="12"/>
  <c r="AN213" i="12"/>
  <c r="AN240" i="12"/>
  <c r="AN246" i="12"/>
  <c r="AN254" i="12"/>
  <c r="AN262" i="12"/>
  <c r="AN270" i="12"/>
  <c r="AN221" i="12"/>
  <c r="AN218" i="12"/>
  <c r="AN248" i="12"/>
  <c r="AN256" i="12"/>
  <c r="AN264" i="12"/>
  <c r="AN272" i="12"/>
  <c r="AN215" i="12"/>
  <c r="AN229" i="12"/>
  <c r="AN223" i="12"/>
  <c r="AN238" i="12"/>
  <c r="AN242" i="12"/>
  <c r="AN209" i="12"/>
  <c r="AN217" i="12"/>
  <c r="AN226" i="12"/>
  <c r="AN228" i="12"/>
  <c r="AN230" i="12"/>
  <c r="AN232" i="12"/>
  <c r="AN249" i="12"/>
  <c r="AN263" i="12"/>
  <c r="AN275" i="12"/>
  <c r="AN283" i="12"/>
  <c r="AN291" i="12"/>
  <c r="AN299" i="12"/>
  <c r="AN237" i="12"/>
  <c r="AN250" i="12"/>
  <c r="AN259" i="12"/>
  <c r="AN268" i="12"/>
  <c r="AN234" i="12"/>
  <c r="AN255" i="12"/>
  <c r="AN269" i="12"/>
  <c r="AN273" i="12"/>
  <c r="AN277" i="12"/>
  <c r="AN285" i="12"/>
  <c r="AN293" i="12"/>
  <c r="AN301" i="12"/>
  <c r="AN245" i="12"/>
  <c r="AN251" i="12"/>
  <c r="AN260" i="12"/>
  <c r="AN236" i="12"/>
  <c r="AN247" i="12"/>
  <c r="AN261" i="12"/>
  <c r="AN265" i="12"/>
  <c r="AN279" i="12"/>
  <c r="AN287" i="12"/>
  <c r="AN295" i="12"/>
  <c r="AN303" i="12"/>
  <c r="AN244" i="12"/>
  <c r="AN252" i="12"/>
  <c r="AN266" i="12"/>
  <c r="AN235" i="12"/>
  <c r="AN243" i="12"/>
  <c r="AN258" i="12"/>
  <c r="AN267" i="12"/>
  <c r="AN253" i="12"/>
  <c r="AN274" i="12"/>
  <c r="AN276" i="12"/>
  <c r="AN311" i="12"/>
  <c r="AN319" i="12"/>
  <c r="AN327" i="12"/>
  <c r="AN335" i="12"/>
  <c r="AN257" i="12"/>
  <c r="AN271" i="12"/>
  <c r="AN278" i="12"/>
  <c r="AN280" i="12"/>
  <c r="AN282" i="12"/>
  <c r="AN284" i="12"/>
  <c r="AN308" i="12"/>
  <c r="AN286" i="12"/>
  <c r="AN288" i="12"/>
  <c r="AN290" i="12"/>
  <c r="AN292" i="12"/>
  <c r="AN313" i="12"/>
  <c r="AN321" i="12"/>
  <c r="AN329" i="12"/>
  <c r="AN337" i="12"/>
  <c r="AN294" i="12"/>
  <c r="AN296" i="12"/>
  <c r="AN298" i="12"/>
  <c r="AN300" i="12"/>
  <c r="AN310" i="12"/>
  <c r="AN302" i="12"/>
  <c r="AN304" i="12"/>
  <c r="AN305" i="12"/>
  <c r="AN307" i="12"/>
  <c r="AN315" i="12"/>
  <c r="AN323" i="12"/>
  <c r="AN281" i="12"/>
  <c r="AN297" i="12"/>
  <c r="AN306" i="12"/>
  <c r="AN289" i="12"/>
  <c r="AN325" i="12"/>
  <c r="AN336" i="12"/>
  <c r="AN346" i="12"/>
  <c r="AN354" i="12"/>
  <c r="AN362" i="12"/>
  <c r="AN370" i="12"/>
  <c r="AN332" i="12"/>
  <c r="AN343" i="12"/>
  <c r="AN312" i="12"/>
  <c r="AN340" i="12"/>
  <c r="AN348" i="12"/>
  <c r="AN356" i="12"/>
  <c r="AN364" i="12"/>
  <c r="AN372" i="12"/>
  <c r="AN314" i="12"/>
  <c r="AN316" i="12"/>
  <c r="AN318" i="12"/>
  <c r="AN320" i="12"/>
  <c r="AN333" i="12"/>
  <c r="AN345" i="12"/>
  <c r="AN322" i="12"/>
  <c r="AN324" i="12"/>
  <c r="AN326" i="12"/>
  <c r="AN328" i="12"/>
  <c r="AN334" i="12"/>
  <c r="AN338" i="12"/>
  <c r="AN342" i="12"/>
  <c r="AN350" i="12"/>
  <c r="AN358" i="12"/>
  <c r="AN366" i="12"/>
  <c r="AN374" i="12"/>
  <c r="AN339" i="12"/>
  <c r="AN317" i="12"/>
  <c r="AN331" i="12"/>
  <c r="AN341" i="12"/>
  <c r="AN330" i="12"/>
  <c r="AN357" i="12"/>
  <c r="AN359" i="12"/>
  <c r="AN361" i="12"/>
  <c r="AN363" i="12"/>
  <c r="AN377" i="12"/>
  <c r="AN385" i="12"/>
  <c r="AN393" i="12"/>
  <c r="AN401" i="12"/>
  <c r="AN409" i="12"/>
  <c r="AN365" i="12"/>
  <c r="AN367" i="12"/>
  <c r="AN369" i="12"/>
  <c r="AN371" i="12"/>
  <c r="AN382" i="12"/>
  <c r="AN373" i="12"/>
  <c r="AN375" i="12"/>
  <c r="AN379" i="12"/>
  <c r="AN387" i="12"/>
  <c r="AN395" i="12"/>
  <c r="AN403" i="12"/>
  <c r="AN411" i="12"/>
  <c r="AN309" i="12"/>
  <c r="AN352" i="12"/>
  <c r="AN360" i="12"/>
  <c r="AN381" i="12"/>
  <c r="AN389" i="12"/>
  <c r="AN397" i="12"/>
  <c r="AN405" i="12"/>
  <c r="AN413" i="12"/>
  <c r="AN344" i="12"/>
  <c r="AN368" i="12"/>
  <c r="AN378" i="12"/>
  <c r="AN349" i="12"/>
  <c r="AN351" i="12"/>
  <c r="AN353" i="12"/>
  <c r="AN355" i="12"/>
  <c r="AN391" i="12"/>
  <c r="AN420" i="12"/>
  <c r="AN428" i="12"/>
  <c r="AN436" i="12"/>
  <c r="AN444" i="12"/>
  <c r="AN452" i="12"/>
  <c r="AN399" i="12"/>
  <c r="AN417" i="12"/>
  <c r="AN376" i="12"/>
  <c r="AN407" i="12"/>
  <c r="AN422" i="12"/>
  <c r="AN430" i="12"/>
  <c r="AN438" i="12"/>
  <c r="AN446" i="12"/>
  <c r="AN454" i="12"/>
  <c r="AN384" i="12"/>
  <c r="AN386" i="12"/>
  <c r="AN414" i="12"/>
  <c r="AN419" i="12"/>
  <c r="AN347" i="12"/>
  <c r="AN388" i="12"/>
  <c r="AN390" i="12"/>
  <c r="AN392" i="12"/>
  <c r="AN394" i="12"/>
  <c r="AN416" i="12"/>
  <c r="AN424" i="12"/>
  <c r="AN432" i="12"/>
  <c r="AN440" i="12"/>
  <c r="AN448" i="12"/>
  <c r="AN380" i="12"/>
  <c r="AN396" i="12"/>
  <c r="AN398" i="12"/>
  <c r="AN400" i="12"/>
  <c r="AN402" i="12"/>
  <c r="AN383" i="12"/>
  <c r="AN412" i="12"/>
  <c r="AN415" i="12"/>
  <c r="AN423" i="12"/>
  <c r="AN425" i="12"/>
  <c r="AN427" i="12"/>
  <c r="AN429" i="12"/>
  <c r="AN456" i="12"/>
  <c r="AN464" i="12"/>
  <c r="AN472" i="12"/>
  <c r="AN480" i="12"/>
  <c r="AN488" i="12"/>
  <c r="AN410" i="12"/>
  <c r="AN431" i="12"/>
  <c r="AN433" i="12"/>
  <c r="AN435" i="12"/>
  <c r="AN437" i="12"/>
  <c r="AN408" i="12"/>
  <c r="AN439" i="12"/>
  <c r="AN441" i="12"/>
  <c r="AN443" i="12"/>
  <c r="AN445" i="12"/>
  <c r="AN458" i="12"/>
  <c r="AN466" i="12"/>
  <c r="AN474" i="12"/>
  <c r="AN482" i="12"/>
  <c r="AN490" i="12"/>
  <c r="AN406" i="12"/>
  <c r="AN447" i="12"/>
  <c r="AN449" i="12"/>
  <c r="AN451" i="12"/>
  <c r="AN453" i="12"/>
  <c r="AN404" i="12"/>
  <c r="AN426" i="12"/>
  <c r="AN455" i="12"/>
  <c r="AN460" i="12"/>
  <c r="AN468" i="12"/>
  <c r="AN476" i="12"/>
  <c r="AN484" i="12"/>
  <c r="AN492" i="12"/>
  <c r="AN434" i="12"/>
  <c r="AN457" i="12"/>
  <c r="AN421" i="12"/>
  <c r="AN450" i="12"/>
  <c r="AN459" i="12"/>
  <c r="AN486" i="12"/>
  <c r="AN499" i="12"/>
  <c r="AN461" i="12"/>
  <c r="AN463" i="12"/>
  <c r="AN465" i="12"/>
  <c r="AN496" i="12"/>
  <c r="AN442" i="12"/>
  <c r="AN467" i="12"/>
  <c r="AN469" i="12"/>
  <c r="AN471" i="12"/>
  <c r="AN473" i="12"/>
  <c r="AN418" i="12"/>
  <c r="AN475" i="12"/>
  <c r="AN477" i="12"/>
  <c r="AN479" i="12"/>
  <c r="AN481" i="12"/>
  <c r="AN498" i="12"/>
  <c r="AN483" i="12"/>
  <c r="AN485" i="12"/>
  <c r="AN487" i="12"/>
  <c r="AN489" i="12"/>
  <c r="AN495" i="12"/>
  <c r="AN462" i="12"/>
  <c r="AN491" i="12"/>
  <c r="AN478" i="12"/>
  <c r="AN494" i="12"/>
  <c r="AN493" i="12"/>
  <c r="AN500" i="12"/>
  <c r="AN470" i="12"/>
  <c r="AN497" i="12"/>
  <c r="AK110" i="10"/>
  <c r="AK118" i="10"/>
  <c r="AK126" i="10"/>
  <c r="AK134" i="10"/>
  <c r="AK112" i="10"/>
  <c r="AK120" i="10"/>
  <c r="AK128" i="10"/>
  <c r="AK106" i="10"/>
  <c r="AK114" i="10"/>
  <c r="AK122" i="10"/>
  <c r="AK130" i="10"/>
  <c r="AK129" i="10"/>
  <c r="AK131" i="10"/>
  <c r="AK133" i="10"/>
  <c r="AK135" i="10"/>
  <c r="AK143" i="10"/>
  <c r="AK151" i="10"/>
  <c r="AK159" i="10"/>
  <c r="AK167" i="10"/>
  <c r="AK175" i="10"/>
  <c r="AK183" i="10"/>
  <c r="AK108" i="10"/>
  <c r="AK140" i="10"/>
  <c r="AK148" i="10"/>
  <c r="AK156" i="10"/>
  <c r="AK164" i="10"/>
  <c r="AK116" i="10"/>
  <c r="AK137" i="10"/>
  <c r="AK145" i="10"/>
  <c r="AK153" i="10"/>
  <c r="AK161" i="10"/>
  <c r="AK169" i="10"/>
  <c r="AK177" i="10"/>
  <c r="AK185" i="10"/>
  <c r="AK124" i="10"/>
  <c r="AK142" i="10"/>
  <c r="AK150" i="10"/>
  <c r="AK158" i="10"/>
  <c r="AK132" i="10"/>
  <c r="AK139" i="10"/>
  <c r="AK147" i="10"/>
  <c r="AK155" i="10"/>
  <c r="AK163" i="10"/>
  <c r="AK171" i="10"/>
  <c r="AK179" i="10"/>
  <c r="AK105" i="10"/>
  <c r="AK107" i="10"/>
  <c r="AK109" i="10"/>
  <c r="AK111" i="10"/>
  <c r="AK136" i="10"/>
  <c r="AK144" i="10"/>
  <c r="AK152" i="10"/>
  <c r="AK160" i="10"/>
  <c r="AK168" i="10"/>
  <c r="AK121" i="10"/>
  <c r="AK123" i="10"/>
  <c r="AK125" i="10"/>
  <c r="AK127" i="10"/>
  <c r="AK138" i="10"/>
  <c r="AK146" i="10"/>
  <c r="AK154" i="10"/>
  <c r="AK165" i="10"/>
  <c r="AK190" i="10"/>
  <c r="AK198" i="10"/>
  <c r="AK206" i="10"/>
  <c r="AK214" i="10"/>
  <c r="AK222" i="10"/>
  <c r="AK230" i="10"/>
  <c r="AK238" i="10"/>
  <c r="AK246" i="10"/>
  <c r="AK254" i="10"/>
  <c r="AK157" i="10"/>
  <c r="AK166" i="10"/>
  <c r="AK172" i="10"/>
  <c r="AK174" i="10"/>
  <c r="AK176" i="10"/>
  <c r="AK187" i="10"/>
  <c r="AK195" i="10"/>
  <c r="AK203" i="10"/>
  <c r="AK211" i="10"/>
  <c r="AK219" i="10"/>
  <c r="AK227" i="10"/>
  <c r="AK178" i="10"/>
  <c r="AK180" i="10"/>
  <c r="AK182" i="10"/>
  <c r="AK184" i="10"/>
  <c r="AK192" i="10"/>
  <c r="AK200" i="10"/>
  <c r="AK208" i="10"/>
  <c r="AK216" i="10"/>
  <c r="AK224" i="10"/>
  <c r="AK232" i="10"/>
  <c r="AK240" i="10"/>
  <c r="AK248" i="10"/>
  <c r="AK256" i="10"/>
  <c r="AK119" i="10"/>
  <c r="AK170" i="10"/>
  <c r="AK186" i="10"/>
  <c r="AK189" i="10"/>
  <c r="AK197" i="10"/>
  <c r="AK205" i="10"/>
  <c r="AK213" i="10"/>
  <c r="AK221" i="10"/>
  <c r="AK117" i="10"/>
  <c r="AK149" i="10"/>
  <c r="AK194" i="10"/>
  <c r="AK202" i="10"/>
  <c r="AK210" i="10"/>
  <c r="AK218" i="10"/>
  <c r="AK226" i="10"/>
  <c r="AK234" i="10"/>
  <c r="AK242" i="10"/>
  <c r="AK250" i="10"/>
  <c r="AK115" i="10"/>
  <c r="AK173" i="10"/>
  <c r="AK191" i="10"/>
  <c r="AK199" i="10"/>
  <c r="AK207" i="10"/>
  <c r="AK215" i="10"/>
  <c r="AK223" i="10"/>
  <c r="AK141" i="10"/>
  <c r="AK193" i="10"/>
  <c r="AK201" i="10"/>
  <c r="AK209" i="10"/>
  <c r="AK217" i="10"/>
  <c r="AK188" i="10"/>
  <c r="AK241" i="10"/>
  <c r="AK243" i="10"/>
  <c r="AK245" i="10"/>
  <c r="AK247" i="10"/>
  <c r="AK259" i="10"/>
  <c r="AK267" i="10"/>
  <c r="AK275" i="10"/>
  <c r="AK283" i="10"/>
  <c r="AK291" i="10"/>
  <c r="AK299" i="10"/>
  <c r="AK307" i="10"/>
  <c r="AK315" i="10"/>
  <c r="AK225" i="10"/>
  <c r="AK249" i="10"/>
  <c r="AK251" i="10"/>
  <c r="AK253" i="10"/>
  <c r="AK255" i="10"/>
  <c r="AK264" i="10"/>
  <c r="AK272" i="10"/>
  <c r="AK280" i="10"/>
  <c r="AK288" i="10"/>
  <c r="AK204" i="10"/>
  <c r="AK228" i="10"/>
  <c r="AK261" i="10"/>
  <c r="AK269" i="10"/>
  <c r="AK277" i="10"/>
  <c r="AK285" i="10"/>
  <c r="AK293" i="10"/>
  <c r="AK301" i="10"/>
  <c r="AK309" i="10"/>
  <c r="AK317" i="10"/>
  <c r="AK236" i="10"/>
  <c r="AK258" i="10"/>
  <c r="AK266" i="10"/>
  <c r="AK274" i="10"/>
  <c r="AK282" i="10"/>
  <c r="AK290" i="10"/>
  <c r="AK220" i="10"/>
  <c r="AK244" i="10"/>
  <c r="AK263" i="10"/>
  <c r="AK271" i="10"/>
  <c r="AK279" i="10"/>
  <c r="AK287" i="10"/>
  <c r="AK295" i="10"/>
  <c r="AK303" i="10"/>
  <c r="AK311" i="10"/>
  <c r="AK319" i="10"/>
  <c r="AK181" i="10"/>
  <c r="AK196" i="10"/>
  <c r="AK252" i="10"/>
  <c r="AK260" i="10"/>
  <c r="AK268" i="10"/>
  <c r="AK276" i="10"/>
  <c r="AK284" i="10"/>
  <c r="AK212" i="10"/>
  <c r="AK233" i="10"/>
  <c r="AK235" i="10"/>
  <c r="AK237" i="10"/>
  <c r="AK239" i="10"/>
  <c r="AK262" i="10"/>
  <c r="AK270" i="10"/>
  <c r="AK278" i="10"/>
  <c r="AK286" i="10"/>
  <c r="AK113" i="10"/>
  <c r="AK305" i="10"/>
  <c r="AK325" i="10"/>
  <c r="AK333" i="10"/>
  <c r="AK341" i="10"/>
  <c r="AK349" i="10"/>
  <c r="AK357" i="10"/>
  <c r="AK365" i="10"/>
  <c r="AK373" i="10"/>
  <c r="AK381" i="10"/>
  <c r="AK273" i="10"/>
  <c r="AK313" i="10"/>
  <c r="AK322" i="10"/>
  <c r="AK330" i="10"/>
  <c r="AK338" i="10"/>
  <c r="AK346" i="10"/>
  <c r="AK354" i="10"/>
  <c r="AK231" i="10"/>
  <c r="AK292" i="10"/>
  <c r="AK327" i="10"/>
  <c r="AK335" i="10"/>
  <c r="AK343" i="10"/>
  <c r="AK351" i="10"/>
  <c r="AK359" i="10"/>
  <c r="AK367" i="10"/>
  <c r="AK375" i="10"/>
  <c r="AK383" i="10"/>
  <c r="AK229" i="10"/>
  <c r="AK289" i="10"/>
  <c r="AK294" i="10"/>
  <c r="AK296" i="10"/>
  <c r="AK298" i="10"/>
  <c r="AK300" i="10"/>
  <c r="AK324" i="10"/>
  <c r="AK332" i="10"/>
  <c r="AK340" i="10"/>
  <c r="AK348" i="10"/>
  <c r="AK356" i="10"/>
  <c r="AK162" i="10"/>
  <c r="AK265" i="10"/>
  <c r="AK302" i="10"/>
  <c r="AK304" i="10"/>
  <c r="AK306" i="10"/>
  <c r="AK308" i="10"/>
  <c r="AK321" i="10"/>
  <c r="AK329" i="10"/>
  <c r="AK337" i="10"/>
  <c r="AK345" i="10"/>
  <c r="AK353" i="10"/>
  <c r="AK361" i="10"/>
  <c r="AK369" i="10"/>
  <c r="AK377" i="10"/>
  <c r="AK385" i="10"/>
  <c r="AK310" i="10"/>
  <c r="AK312" i="10"/>
  <c r="AK314" i="10"/>
  <c r="AK316" i="10"/>
  <c r="AK326" i="10"/>
  <c r="AK334" i="10"/>
  <c r="AK342" i="10"/>
  <c r="AK350" i="10"/>
  <c r="AK257" i="10"/>
  <c r="AK297" i="10"/>
  <c r="AK328" i="10"/>
  <c r="AK336" i="10"/>
  <c r="AK344" i="10"/>
  <c r="AK352" i="10"/>
  <c r="AK347" i="10"/>
  <c r="AK368" i="10"/>
  <c r="AK370" i="10"/>
  <c r="AK372" i="10"/>
  <c r="AK374" i="10"/>
  <c r="AK395" i="10"/>
  <c r="AK403" i="10"/>
  <c r="AK411" i="10"/>
  <c r="AK419" i="10"/>
  <c r="AK427" i="10"/>
  <c r="AK435" i="10"/>
  <c r="AK443" i="10"/>
  <c r="AK451" i="10"/>
  <c r="AK459" i="10"/>
  <c r="AK467" i="10"/>
  <c r="AK475" i="10"/>
  <c r="AK320" i="10"/>
  <c r="AK323" i="10"/>
  <c r="AK376" i="10"/>
  <c r="AK378" i="10"/>
  <c r="AK380" i="10"/>
  <c r="AK382" i="10"/>
  <c r="AK392" i="10"/>
  <c r="AK400" i="10"/>
  <c r="AK408" i="10"/>
  <c r="AK416" i="10"/>
  <c r="AK424" i="10"/>
  <c r="AK432" i="10"/>
  <c r="AK440" i="10"/>
  <c r="AK448" i="10"/>
  <c r="AK318" i="10"/>
  <c r="AK384" i="10"/>
  <c r="AK386" i="10"/>
  <c r="AK388" i="10"/>
  <c r="AK389" i="10"/>
  <c r="AK397" i="10"/>
  <c r="AK405" i="10"/>
  <c r="AK413" i="10"/>
  <c r="AK421" i="10"/>
  <c r="AK429" i="10"/>
  <c r="AK437" i="10"/>
  <c r="AK445" i="10"/>
  <c r="AK453" i="10"/>
  <c r="AK461" i="10"/>
  <c r="AK469" i="10"/>
  <c r="AK477" i="10"/>
  <c r="AK281" i="10"/>
  <c r="AK339" i="10"/>
  <c r="AK363" i="10"/>
  <c r="AK394" i="10"/>
  <c r="AK402" i="10"/>
  <c r="AK410" i="10"/>
  <c r="AK418" i="10"/>
  <c r="AK426" i="10"/>
  <c r="AK434" i="10"/>
  <c r="AK442" i="10"/>
  <c r="AK450" i="10"/>
  <c r="AK371" i="10"/>
  <c r="AK391" i="10"/>
  <c r="AK399" i="10"/>
  <c r="AK407" i="10"/>
  <c r="AK415" i="10"/>
  <c r="AK423" i="10"/>
  <c r="AK431" i="10"/>
  <c r="AK439" i="10"/>
  <c r="AK447" i="10"/>
  <c r="AK455" i="10"/>
  <c r="AK463" i="10"/>
  <c r="AK471" i="10"/>
  <c r="AK479" i="10"/>
  <c r="AK379" i="10"/>
  <c r="AK396" i="10"/>
  <c r="AK404" i="10"/>
  <c r="AK412" i="10"/>
  <c r="AK420" i="10"/>
  <c r="AK428" i="10"/>
  <c r="AK436" i="10"/>
  <c r="AK444" i="10"/>
  <c r="AK360" i="10"/>
  <c r="AK362" i="10"/>
  <c r="AK364" i="10"/>
  <c r="AK366" i="10"/>
  <c r="AK390" i="10"/>
  <c r="AK398" i="10"/>
  <c r="AK406" i="10"/>
  <c r="AK414" i="10"/>
  <c r="AK422" i="10"/>
  <c r="AK430" i="10"/>
  <c r="AK438" i="10"/>
  <c r="AK446" i="10"/>
  <c r="AK409" i="10"/>
  <c r="AK456" i="10"/>
  <c r="AK470" i="10"/>
  <c r="AK472" i="10"/>
  <c r="AK474" i="10"/>
  <c r="AK476" i="10"/>
  <c r="AK485" i="10"/>
  <c r="AK493" i="10"/>
  <c r="AK331" i="10"/>
  <c r="AK358" i="10"/>
  <c r="AK449" i="10"/>
  <c r="AK452" i="10"/>
  <c r="AK478" i="10"/>
  <c r="AK480" i="10"/>
  <c r="AK482" i="10"/>
  <c r="AK490" i="10"/>
  <c r="AK498" i="10"/>
  <c r="AK355" i="10"/>
  <c r="AK425" i="10"/>
  <c r="AK457" i="10"/>
  <c r="AK487" i="10"/>
  <c r="AK495" i="10"/>
  <c r="AK401" i="10"/>
  <c r="AK465" i="10"/>
  <c r="AK484" i="10"/>
  <c r="AK492" i="10"/>
  <c r="AK500" i="10"/>
  <c r="AK441" i="10"/>
  <c r="AK473" i="10"/>
  <c r="AK489" i="10"/>
  <c r="AK497" i="10"/>
  <c r="AK417" i="10"/>
  <c r="AK481" i="10"/>
  <c r="AK486" i="10"/>
  <c r="AK494" i="10"/>
  <c r="AK393" i="10"/>
  <c r="AK454" i="10"/>
  <c r="AK458" i="10"/>
  <c r="AK387" i="10"/>
  <c r="AK433" i="10"/>
  <c r="AK462" i="10"/>
  <c r="AK464" i="10"/>
  <c r="AK466" i="10"/>
  <c r="AK468" i="10"/>
  <c r="AK488" i="10"/>
  <c r="AK496" i="10"/>
  <c r="AK460" i="10"/>
  <c r="AK491" i="10"/>
  <c r="AK483" i="10"/>
  <c r="AK499" i="10"/>
  <c r="AN5" i="12"/>
  <c r="AN98" i="12"/>
  <c r="AN85" i="12"/>
  <c r="AN48" i="12"/>
  <c r="AN20" i="12"/>
  <c r="AN18" i="12"/>
  <c r="AN3" i="12"/>
  <c r="AN4" i="12" s="1"/>
  <c r="AN83" i="12"/>
  <c r="AN17" i="12"/>
  <c r="AN14" i="12"/>
  <c r="AN50" i="12"/>
  <c r="AN23" i="12"/>
  <c r="AN35" i="12"/>
  <c r="AN32" i="12"/>
  <c r="AN87" i="12"/>
  <c r="AN16" i="12"/>
  <c r="AN80" i="12"/>
  <c r="AN30" i="12"/>
  <c r="AN72" i="12"/>
  <c r="AN49" i="12"/>
  <c r="AN70" i="12"/>
  <c r="AN37" i="12"/>
  <c r="AN76" i="12"/>
  <c r="AN51" i="12"/>
  <c r="AN15" i="12"/>
  <c r="AN29" i="12"/>
  <c r="AN6" i="12"/>
  <c r="AN89" i="12"/>
  <c r="AN97" i="12"/>
  <c r="AN21" i="12"/>
  <c r="AN99" i="12"/>
  <c r="AN65" i="12"/>
  <c r="AN24" i="12"/>
  <c r="AN61" i="12"/>
  <c r="AN43" i="12"/>
  <c r="AN33" i="12"/>
  <c r="AN95" i="12"/>
  <c r="AN52" i="12"/>
  <c r="AN42" i="12"/>
  <c r="AN100" i="12"/>
  <c r="AN26" i="12"/>
  <c r="AN92" i="12"/>
  <c r="AN86" i="12"/>
  <c r="AN88" i="12"/>
  <c r="AN64" i="12"/>
  <c r="AN11" i="12"/>
  <c r="AN10" i="12"/>
  <c r="AN58" i="12"/>
  <c r="AN91" i="12"/>
  <c r="AN54" i="12"/>
  <c r="AN84" i="12"/>
  <c r="AN46" i="12"/>
  <c r="AN96" i="12"/>
  <c r="AN38" i="12"/>
  <c r="AN60" i="12"/>
  <c r="AN27" i="12"/>
  <c r="AN59" i="12"/>
  <c r="AN28" i="12"/>
  <c r="AN39" i="12"/>
  <c r="AN53" i="12"/>
  <c r="AN71" i="12"/>
  <c r="AN57" i="12"/>
  <c r="AN45" i="12"/>
  <c r="AN8" i="12"/>
  <c r="AN81" i="12"/>
  <c r="AN67" i="12"/>
  <c r="AN13" i="12"/>
  <c r="AN75" i="12"/>
  <c r="AN41" i="12"/>
  <c r="AN19" i="12"/>
  <c r="AN78" i="12"/>
  <c r="AN66" i="12"/>
  <c r="AN34" i="12"/>
  <c r="AN82" i="12"/>
  <c r="AN94" i="12"/>
  <c r="AN9" i="12"/>
  <c r="AN25" i="12"/>
  <c r="AN77" i="12"/>
  <c r="AN22" i="12"/>
  <c r="AN31" i="12"/>
  <c r="AN40" i="12"/>
  <c r="AN12" i="12"/>
  <c r="AN7" i="12"/>
  <c r="AN79" i="12"/>
  <c r="AN74" i="12"/>
  <c r="AN73" i="12"/>
  <c r="AN62" i="12"/>
  <c r="AN36" i="12"/>
  <c r="AN63" i="12"/>
  <c r="AN93" i="12"/>
  <c r="AN69" i="12"/>
  <c r="AN56" i="12"/>
  <c r="AN90" i="12"/>
  <c r="AN55" i="12"/>
  <c r="AN44" i="12"/>
  <c r="AN68" i="12"/>
  <c r="AL3" i="56"/>
  <c r="AL4" i="56" s="1"/>
  <c r="AM2" i="56" a="1"/>
  <c r="AM2" i="56" s="1"/>
  <c r="J38" i="6"/>
  <c r="O38" i="6"/>
  <c r="AK55" i="10"/>
  <c r="AK18" i="10"/>
  <c r="AK93" i="10"/>
  <c r="AK31" i="10"/>
  <c r="AK83" i="10"/>
  <c r="AK74" i="10"/>
  <c r="AK12" i="10"/>
  <c r="AK24" i="10"/>
  <c r="AK17" i="10"/>
  <c r="AK70" i="10"/>
  <c r="AK11" i="10"/>
  <c r="AK16" i="10"/>
  <c r="AK61" i="10"/>
  <c r="AK95" i="10"/>
  <c r="AK88" i="10"/>
  <c r="AK10" i="10"/>
  <c r="AK82" i="10"/>
  <c r="AK5" i="10"/>
  <c r="AK44" i="10"/>
  <c r="AK97" i="10"/>
  <c r="AK3" i="10"/>
  <c r="AK4" i="10" s="1"/>
  <c r="AK9" i="10"/>
  <c r="AK40" i="10"/>
  <c r="AK85" i="10"/>
  <c r="AK102" i="10"/>
  <c r="AK35" i="10"/>
  <c r="AK94" i="10"/>
  <c r="AK86" i="10"/>
  <c r="AK14" i="10"/>
  <c r="AK51" i="10"/>
  <c r="AK20" i="10"/>
  <c r="AK69" i="10"/>
  <c r="AK90" i="10"/>
  <c r="AK104" i="10"/>
  <c r="AK28" i="10"/>
  <c r="AK65" i="10"/>
  <c r="AK48" i="10"/>
  <c r="AK99" i="10"/>
  <c r="AK8" i="10"/>
  <c r="AK63" i="10"/>
  <c r="AK56" i="10"/>
  <c r="AK27" i="10"/>
  <c r="AK46" i="10"/>
  <c r="AK100" i="10"/>
  <c r="AK36" i="10"/>
  <c r="AK60" i="10"/>
  <c r="AK80" i="10"/>
  <c r="AK103" i="10"/>
  <c r="AK39" i="10"/>
  <c r="AK42" i="10"/>
  <c r="AK98" i="10"/>
  <c r="AK15" i="10"/>
  <c r="AK58" i="10"/>
  <c r="AK50" i="10"/>
  <c r="AK34" i="10"/>
  <c r="AK45" i="10"/>
  <c r="AK81" i="10"/>
  <c r="AK21" i="10"/>
  <c r="AK54" i="10"/>
  <c r="AK78" i="10"/>
  <c r="AK77" i="10"/>
  <c r="AK91" i="10"/>
  <c r="AK23" i="10"/>
  <c r="AK68" i="10"/>
  <c r="AK26" i="10"/>
  <c r="AK57" i="10"/>
  <c r="AK49" i="10"/>
  <c r="AK89" i="10"/>
  <c r="AK38" i="10"/>
  <c r="AK7" i="10"/>
  <c r="AK84" i="10"/>
  <c r="AK75" i="10"/>
  <c r="AK25" i="10"/>
  <c r="AK37" i="10"/>
  <c r="AK41" i="10"/>
  <c r="AK71" i="10"/>
  <c r="AK29" i="10"/>
  <c r="AK32" i="10"/>
  <c r="AK62" i="10"/>
  <c r="AK96" i="10"/>
  <c r="AK19" i="10"/>
  <c r="AK59" i="10"/>
  <c r="AK92" i="10"/>
  <c r="AK79" i="10"/>
  <c r="AK87" i="10"/>
  <c r="AK53" i="10"/>
  <c r="AK22" i="10"/>
  <c r="AK30" i="10"/>
  <c r="AK73" i="10"/>
  <c r="AK52" i="10"/>
  <c r="AK47" i="10"/>
  <c r="AK67" i="10"/>
  <c r="AK33" i="10"/>
  <c r="AK6" i="10"/>
  <c r="AK13" i="10"/>
  <c r="AK76" i="10"/>
  <c r="AK72" i="10"/>
  <c r="AK101" i="10"/>
  <c r="AK43" i="10"/>
  <c r="AK66" i="10"/>
  <c r="AK64" i="10"/>
  <c r="AK3" i="51"/>
  <c r="AK4" i="51" s="1"/>
  <c r="AL2" i="51" a="1"/>
  <c r="AL2" i="51" s="1"/>
  <c r="B39" i="6"/>
  <c r="F39" i="6"/>
  <c r="E39" i="6"/>
  <c r="C39" i="6"/>
  <c r="D39" i="6"/>
  <c r="AL105" i="10" l="1"/>
  <c r="AL113" i="10"/>
  <c r="AL121" i="10"/>
  <c r="AL129" i="10"/>
  <c r="AL107" i="10"/>
  <c r="AL115" i="10"/>
  <c r="AL123" i="10"/>
  <c r="AL131" i="10"/>
  <c r="AL109" i="10"/>
  <c r="AL117" i="10"/>
  <c r="AL125" i="10"/>
  <c r="AL133" i="10"/>
  <c r="AL127" i="10"/>
  <c r="AL138" i="10"/>
  <c r="AL146" i="10"/>
  <c r="AL154" i="10"/>
  <c r="AL162" i="10"/>
  <c r="AL170" i="10"/>
  <c r="AL178" i="10"/>
  <c r="AL186" i="10"/>
  <c r="AL106" i="10"/>
  <c r="AL135" i="10"/>
  <c r="AL143" i="10"/>
  <c r="AL151" i="10"/>
  <c r="AL159" i="10"/>
  <c r="AL167" i="10"/>
  <c r="AL108" i="10"/>
  <c r="AL110" i="10"/>
  <c r="AL112" i="10"/>
  <c r="AL114" i="10"/>
  <c r="AL140" i="10"/>
  <c r="AL148" i="10"/>
  <c r="AL156" i="10"/>
  <c r="AL164" i="10"/>
  <c r="AL172" i="10"/>
  <c r="AL180" i="10"/>
  <c r="AL116" i="10"/>
  <c r="AL118" i="10"/>
  <c r="AL120" i="10"/>
  <c r="AL122" i="10"/>
  <c r="AL137" i="10"/>
  <c r="AL145" i="10"/>
  <c r="AL153" i="10"/>
  <c r="AL161" i="10"/>
  <c r="AL124" i="10"/>
  <c r="AL126" i="10"/>
  <c r="AL128" i="10"/>
  <c r="AL130" i="10"/>
  <c r="AL142" i="10"/>
  <c r="AL150" i="10"/>
  <c r="AL158" i="10"/>
  <c r="AL166" i="10"/>
  <c r="AL174" i="10"/>
  <c r="AL182" i="10"/>
  <c r="AL132" i="10"/>
  <c r="AL134" i="10"/>
  <c r="AL139" i="10"/>
  <c r="AL147" i="10"/>
  <c r="AL155" i="10"/>
  <c r="AL163" i="10"/>
  <c r="AL119" i="10"/>
  <c r="AL141" i="10"/>
  <c r="AL149" i="10"/>
  <c r="AL157" i="10"/>
  <c r="AL144" i="10"/>
  <c r="AL193" i="10"/>
  <c r="AL201" i="10"/>
  <c r="AL209" i="10"/>
  <c r="AL217" i="10"/>
  <c r="AL225" i="10"/>
  <c r="AL233" i="10"/>
  <c r="AL241" i="10"/>
  <c r="AL249" i="10"/>
  <c r="AL165" i="10"/>
  <c r="AL171" i="10"/>
  <c r="AL190" i="10"/>
  <c r="AL198" i="10"/>
  <c r="AL206" i="10"/>
  <c r="AL214" i="10"/>
  <c r="AL222" i="10"/>
  <c r="AL176" i="10"/>
  <c r="AL187" i="10"/>
  <c r="AL195" i="10"/>
  <c r="AL203" i="10"/>
  <c r="AL211" i="10"/>
  <c r="AL219" i="10"/>
  <c r="AL227" i="10"/>
  <c r="AL235" i="10"/>
  <c r="AL243" i="10"/>
  <c r="AL251" i="10"/>
  <c r="AL136" i="10"/>
  <c r="AL168" i="10"/>
  <c r="AL184" i="10"/>
  <c r="AL192" i="10"/>
  <c r="AL200" i="10"/>
  <c r="AL208" i="10"/>
  <c r="AL216" i="10"/>
  <c r="AL224" i="10"/>
  <c r="AL160" i="10"/>
  <c r="AL169" i="10"/>
  <c r="AL189" i="10"/>
  <c r="AL197" i="10"/>
  <c r="AL205" i="10"/>
  <c r="AL213" i="10"/>
  <c r="AL221" i="10"/>
  <c r="AL229" i="10"/>
  <c r="AL237" i="10"/>
  <c r="AL245" i="10"/>
  <c r="AL253" i="10"/>
  <c r="AL152" i="10"/>
  <c r="AL194" i="10"/>
  <c r="AL202" i="10"/>
  <c r="AL210" i="10"/>
  <c r="AL218" i="10"/>
  <c r="AL111" i="10"/>
  <c r="AL181" i="10"/>
  <c r="AL183" i="10"/>
  <c r="AL185" i="10"/>
  <c r="AL188" i="10"/>
  <c r="AL196" i="10"/>
  <c r="AL204" i="10"/>
  <c r="AL212" i="10"/>
  <c r="AL220" i="10"/>
  <c r="AL175" i="10"/>
  <c r="AL215" i="10"/>
  <c r="AL239" i="10"/>
  <c r="AL262" i="10"/>
  <c r="AL270" i="10"/>
  <c r="AL278" i="10"/>
  <c r="AL286" i="10"/>
  <c r="AL294" i="10"/>
  <c r="AL302" i="10"/>
  <c r="AL310" i="10"/>
  <c r="AL318" i="10"/>
  <c r="AL173" i="10"/>
  <c r="AL191" i="10"/>
  <c r="AL247" i="10"/>
  <c r="AL259" i="10"/>
  <c r="AL267" i="10"/>
  <c r="AL275" i="10"/>
  <c r="AL283" i="10"/>
  <c r="AL255" i="10"/>
  <c r="AL264" i="10"/>
  <c r="AL272" i="10"/>
  <c r="AL280" i="10"/>
  <c r="AL288" i="10"/>
  <c r="AL296" i="10"/>
  <c r="AL304" i="10"/>
  <c r="AL312" i="10"/>
  <c r="AL320" i="10"/>
  <c r="AL207" i="10"/>
  <c r="AL228" i="10"/>
  <c r="AL230" i="10"/>
  <c r="AL232" i="10"/>
  <c r="AL234" i="10"/>
  <c r="AL261" i="10"/>
  <c r="AL269" i="10"/>
  <c r="AL277" i="10"/>
  <c r="AL285" i="10"/>
  <c r="AL236" i="10"/>
  <c r="AL238" i="10"/>
  <c r="AL240" i="10"/>
  <c r="AL242" i="10"/>
  <c r="AL258" i="10"/>
  <c r="AL266" i="10"/>
  <c r="AL274" i="10"/>
  <c r="AL282" i="10"/>
  <c r="AL290" i="10"/>
  <c r="AL298" i="10"/>
  <c r="AL306" i="10"/>
  <c r="AL314" i="10"/>
  <c r="AL223" i="10"/>
  <c r="AL244" i="10"/>
  <c r="AL246" i="10"/>
  <c r="AL248" i="10"/>
  <c r="AL250" i="10"/>
  <c r="AL263" i="10"/>
  <c r="AL271" i="10"/>
  <c r="AL279" i="10"/>
  <c r="AL287" i="10"/>
  <c r="AL177" i="10"/>
  <c r="AL226" i="10"/>
  <c r="AL231" i="10"/>
  <c r="AL257" i="10"/>
  <c r="AL265" i="10"/>
  <c r="AL273" i="10"/>
  <c r="AL281" i="10"/>
  <c r="AL289" i="10"/>
  <c r="AL260" i="10"/>
  <c r="AL291" i="10"/>
  <c r="AL297" i="10"/>
  <c r="AL299" i="10"/>
  <c r="AL301" i="10"/>
  <c r="AL303" i="10"/>
  <c r="AL328" i="10"/>
  <c r="AL336" i="10"/>
  <c r="AL344" i="10"/>
  <c r="AL352" i="10"/>
  <c r="AL360" i="10"/>
  <c r="AL368" i="10"/>
  <c r="AL376" i="10"/>
  <c r="AL384" i="10"/>
  <c r="AL305" i="10"/>
  <c r="AL307" i="10"/>
  <c r="AL309" i="10"/>
  <c r="AL311" i="10"/>
  <c r="AL325" i="10"/>
  <c r="AL333" i="10"/>
  <c r="AL341" i="10"/>
  <c r="AL349" i="10"/>
  <c r="AL179" i="10"/>
  <c r="AL256" i="10"/>
  <c r="AL276" i="10"/>
  <c r="AL313" i="10"/>
  <c r="AL315" i="10"/>
  <c r="AL317" i="10"/>
  <c r="AL319" i="10"/>
  <c r="AL322" i="10"/>
  <c r="AL330" i="10"/>
  <c r="AL338" i="10"/>
  <c r="AL346" i="10"/>
  <c r="AL354" i="10"/>
  <c r="AL362" i="10"/>
  <c r="AL370" i="10"/>
  <c r="AL378" i="10"/>
  <c r="AL386" i="10"/>
  <c r="AL254" i="10"/>
  <c r="AL292" i="10"/>
  <c r="AL327" i="10"/>
  <c r="AL335" i="10"/>
  <c r="AL343" i="10"/>
  <c r="AL351" i="10"/>
  <c r="AL252" i="10"/>
  <c r="AL300" i="10"/>
  <c r="AL324" i="10"/>
  <c r="AL332" i="10"/>
  <c r="AL340" i="10"/>
  <c r="AL348" i="10"/>
  <c r="AL356" i="10"/>
  <c r="AL364" i="10"/>
  <c r="AL372" i="10"/>
  <c r="AL380" i="10"/>
  <c r="AL388" i="10"/>
  <c r="AL268" i="10"/>
  <c r="AL308" i="10"/>
  <c r="AL321" i="10"/>
  <c r="AL329" i="10"/>
  <c r="AL337" i="10"/>
  <c r="AL345" i="10"/>
  <c r="AL353" i="10"/>
  <c r="AL284" i="10"/>
  <c r="AL293" i="10"/>
  <c r="AL295" i="10"/>
  <c r="AL323" i="10"/>
  <c r="AL331" i="10"/>
  <c r="AL339" i="10"/>
  <c r="AL347" i="10"/>
  <c r="AL366" i="10"/>
  <c r="AL390" i="10"/>
  <c r="AL398" i="10"/>
  <c r="AL406" i="10"/>
  <c r="AL414" i="10"/>
  <c r="AL422" i="10"/>
  <c r="AL430" i="10"/>
  <c r="AL438" i="10"/>
  <c r="AL446" i="10"/>
  <c r="AL454" i="10"/>
  <c r="AL462" i="10"/>
  <c r="AL470" i="10"/>
  <c r="AL478" i="10"/>
  <c r="AL350" i="10"/>
  <c r="AL357" i="10"/>
  <c r="AL374" i="10"/>
  <c r="AL395" i="10"/>
  <c r="AL403" i="10"/>
  <c r="AL411" i="10"/>
  <c r="AL419" i="10"/>
  <c r="AL427" i="10"/>
  <c r="AL435" i="10"/>
  <c r="AL443" i="10"/>
  <c r="AL451" i="10"/>
  <c r="AL199" i="10"/>
  <c r="AL326" i="10"/>
  <c r="AL382" i="10"/>
  <c r="AL392" i="10"/>
  <c r="AL400" i="10"/>
  <c r="AL408" i="10"/>
  <c r="AL416" i="10"/>
  <c r="AL424" i="10"/>
  <c r="AL432" i="10"/>
  <c r="AL440" i="10"/>
  <c r="AL448" i="10"/>
  <c r="AL456" i="10"/>
  <c r="AL464" i="10"/>
  <c r="AL472" i="10"/>
  <c r="AL480" i="10"/>
  <c r="AL316" i="10"/>
  <c r="AL359" i="10"/>
  <c r="AL361" i="10"/>
  <c r="AL389" i="10"/>
  <c r="AL397" i="10"/>
  <c r="AL405" i="10"/>
  <c r="AL413" i="10"/>
  <c r="AL421" i="10"/>
  <c r="AL429" i="10"/>
  <c r="AL437" i="10"/>
  <c r="AL445" i="10"/>
  <c r="AL453" i="10"/>
  <c r="AL342" i="10"/>
  <c r="AL363" i="10"/>
  <c r="AL365" i="10"/>
  <c r="AL367" i="10"/>
  <c r="AL369" i="10"/>
  <c r="AL394" i="10"/>
  <c r="AL402" i="10"/>
  <c r="AL410" i="10"/>
  <c r="AL418" i="10"/>
  <c r="AL426" i="10"/>
  <c r="AL434" i="10"/>
  <c r="AL442" i="10"/>
  <c r="AL450" i="10"/>
  <c r="AL458" i="10"/>
  <c r="AL466" i="10"/>
  <c r="AL474" i="10"/>
  <c r="AL371" i="10"/>
  <c r="AL373" i="10"/>
  <c r="AL375" i="10"/>
  <c r="AL377" i="10"/>
  <c r="AL391" i="10"/>
  <c r="AL399" i="10"/>
  <c r="AL407" i="10"/>
  <c r="AL415" i="10"/>
  <c r="AL423" i="10"/>
  <c r="AL431" i="10"/>
  <c r="AL439" i="10"/>
  <c r="AL447" i="10"/>
  <c r="AL334" i="10"/>
  <c r="AL355" i="10"/>
  <c r="AL358" i="10"/>
  <c r="AL387" i="10"/>
  <c r="AL393" i="10"/>
  <c r="AL401" i="10"/>
  <c r="AL409" i="10"/>
  <c r="AL417" i="10"/>
  <c r="AL425" i="10"/>
  <c r="AL433" i="10"/>
  <c r="AL441" i="10"/>
  <c r="AL449" i="10"/>
  <c r="AL385" i="10"/>
  <c r="AL436" i="10"/>
  <c r="AL468" i="10"/>
  <c r="AL488" i="10"/>
  <c r="AL496" i="10"/>
  <c r="AL383" i="10"/>
  <c r="AL412" i="10"/>
  <c r="AL476" i="10"/>
  <c r="AL485" i="10"/>
  <c r="AL493" i="10"/>
  <c r="AL381" i="10"/>
  <c r="AL452" i="10"/>
  <c r="AL482" i="10"/>
  <c r="AL490" i="10"/>
  <c r="AL498" i="10"/>
  <c r="AL379" i="10"/>
  <c r="AL428" i="10"/>
  <c r="AL457" i="10"/>
  <c r="AL459" i="10"/>
  <c r="AL461" i="10"/>
  <c r="AL463" i="10"/>
  <c r="AL487" i="10"/>
  <c r="AL495" i="10"/>
  <c r="AL404" i="10"/>
  <c r="AL465" i="10"/>
  <c r="AL467" i="10"/>
  <c r="AL469" i="10"/>
  <c r="AL471" i="10"/>
  <c r="AL484" i="10"/>
  <c r="AL492" i="10"/>
  <c r="AL500" i="10"/>
  <c r="AL444" i="10"/>
  <c r="AL473" i="10"/>
  <c r="AL475" i="10"/>
  <c r="AL477" i="10"/>
  <c r="AL479" i="10"/>
  <c r="AL489" i="10"/>
  <c r="AL497" i="10"/>
  <c r="AL420" i="10"/>
  <c r="AL455" i="10"/>
  <c r="AL396" i="10"/>
  <c r="AL460" i="10"/>
  <c r="AL483" i="10"/>
  <c r="AL491" i="10"/>
  <c r="AL499" i="10"/>
  <c r="AL481" i="10"/>
  <c r="AL494" i="10"/>
  <c r="AL486" i="10"/>
  <c r="AO58" i="12"/>
  <c r="AO106" i="12"/>
  <c r="AO114" i="12"/>
  <c r="AO108" i="12"/>
  <c r="AO103" i="12"/>
  <c r="AO112" i="12"/>
  <c r="AO116" i="12"/>
  <c r="AO124" i="12"/>
  <c r="AO132" i="12"/>
  <c r="AO104" i="12"/>
  <c r="AO118" i="12"/>
  <c r="AO126" i="12"/>
  <c r="AO134" i="12"/>
  <c r="AO105" i="12"/>
  <c r="AO109" i="12"/>
  <c r="AO110" i="12"/>
  <c r="AO101" i="12"/>
  <c r="AO107" i="12"/>
  <c r="AO123" i="12"/>
  <c r="AO127" i="12"/>
  <c r="AO135" i="12"/>
  <c r="AO143" i="12"/>
  <c r="AO119" i="12"/>
  <c r="AO133" i="12"/>
  <c r="AO137" i="12"/>
  <c r="AO145" i="12"/>
  <c r="AO115" i="12"/>
  <c r="AO121" i="12"/>
  <c r="AO138" i="12"/>
  <c r="AO153" i="12"/>
  <c r="AO161" i="12"/>
  <c r="AO113" i="12"/>
  <c r="AO122" i="12"/>
  <c r="AO129" i="12"/>
  <c r="AO144" i="12"/>
  <c r="AO155" i="12"/>
  <c r="AO163" i="12"/>
  <c r="AO102" i="12"/>
  <c r="AO130" i="12"/>
  <c r="AO136" i="12"/>
  <c r="AO111" i="12"/>
  <c r="AO125" i="12"/>
  <c r="AO128" i="12"/>
  <c r="AO160" i="12"/>
  <c r="AO164" i="12"/>
  <c r="AO173" i="12"/>
  <c r="AO181" i="12"/>
  <c r="AO120" i="12"/>
  <c r="AO152" i="12"/>
  <c r="AO156" i="12"/>
  <c r="AO167" i="12"/>
  <c r="AO175" i="12"/>
  <c r="AO183" i="12"/>
  <c r="AO139" i="12"/>
  <c r="AO140" i="12"/>
  <c r="AO148" i="12"/>
  <c r="AO131" i="12"/>
  <c r="AO142" i="12"/>
  <c r="AO117" i="12"/>
  <c r="AO147" i="12"/>
  <c r="AO166" i="12"/>
  <c r="AO180" i="12"/>
  <c r="AO184" i="12"/>
  <c r="AO192" i="12"/>
  <c r="AO200" i="12"/>
  <c r="AO149" i="12"/>
  <c r="AO162" i="12"/>
  <c r="AO157" i="12"/>
  <c r="AO172" i="12"/>
  <c r="AO176" i="12"/>
  <c r="AO186" i="12"/>
  <c r="AO194" i="12"/>
  <c r="AO202" i="12"/>
  <c r="AO154" i="12"/>
  <c r="AO151" i="12"/>
  <c r="AO168" i="12"/>
  <c r="AO141" i="12"/>
  <c r="AO165" i="12"/>
  <c r="AO150" i="12"/>
  <c r="AO158" i="12"/>
  <c r="AO170" i="12"/>
  <c r="AO171" i="12"/>
  <c r="AO179" i="12"/>
  <c r="AO189" i="12"/>
  <c r="AO198" i="12"/>
  <c r="AO209" i="12"/>
  <c r="AO217" i="12"/>
  <c r="AO185" i="12"/>
  <c r="AO146" i="12"/>
  <c r="AO159" i="12"/>
  <c r="AO178" i="12"/>
  <c r="AO182" i="12"/>
  <c r="AO190" i="12"/>
  <c r="AO204" i="12"/>
  <c r="AO211" i="12"/>
  <c r="AO219" i="12"/>
  <c r="AO191" i="12"/>
  <c r="AO196" i="12"/>
  <c r="AO205" i="12"/>
  <c r="AO169" i="12"/>
  <c r="AO177" i="12"/>
  <c r="AO187" i="12"/>
  <c r="AO195" i="12"/>
  <c r="AO206" i="12"/>
  <c r="AO214" i="12"/>
  <c r="AO223" i="12"/>
  <c r="AO226" i="12"/>
  <c r="AO234" i="12"/>
  <c r="AO242" i="12"/>
  <c r="AO188" i="12"/>
  <c r="AO203" i="12"/>
  <c r="AO197" i="12"/>
  <c r="AO215" i="12"/>
  <c r="AO228" i="12"/>
  <c r="AO236" i="12"/>
  <c r="AO244" i="12"/>
  <c r="AO199" i="12"/>
  <c r="AO221" i="12"/>
  <c r="AO230" i="12"/>
  <c r="AO174" i="12"/>
  <c r="AO201" i="12"/>
  <c r="AO216" i="12"/>
  <c r="AO232" i="12"/>
  <c r="AO235" i="12"/>
  <c r="AO249" i="12"/>
  <c r="AO257" i="12"/>
  <c r="AO265" i="12"/>
  <c r="AO273" i="12"/>
  <c r="AO213" i="12"/>
  <c r="AO224" i="12"/>
  <c r="AO210" i="12"/>
  <c r="AO241" i="12"/>
  <c r="AO251" i="12"/>
  <c r="AO259" i="12"/>
  <c r="AO267" i="12"/>
  <c r="AO193" i="12"/>
  <c r="AO207" i="12"/>
  <c r="AO218" i="12"/>
  <c r="AO225" i="12"/>
  <c r="AO227" i="12"/>
  <c r="AO212" i="12"/>
  <c r="AO229" i="12"/>
  <c r="AO231" i="12"/>
  <c r="AO233" i="12"/>
  <c r="AO237" i="12"/>
  <c r="AO245" i="12"/>
  <c r="AO220" i="12"/>
  <c r="AO208" i="12"/>
  <c r="AO222" i="12"/>
  <c r="AO243" i="12"/>
  <c r="AO246" i="12"/>
  <c r="AO258" i="12"/>
  <c r="AO272" i="12"/>
  <c r="AO278" i="12"/>
  <c r="AO286" i="12"/>
  <c r="AO294" i="12"/>
  <c r="AO302" i="12"/>
  <c r="AO240" i="12"/>
  <c r="AO254" i="12"/>
  <c r="AO263" i="12"/>
  <c r="AO250" i="12"/>
  <c r="AO264" i="12"/>
  <c r="AO268" i="12"/>
  <c r="AO280" i="12"/>
  <c r="AO288" i="12"/>
  <c r="AO296" i="12"/>
  <c r="AO304" i="12"/>
  <c r="AO255" i="12"/>
  <c r="AO269" i="12"/>
  <c r="AO239" i="12"/>
  <c r="AO256" i="12"/>
  <c r="AO260" i="12"/>
  <c r="AO274" i="12"/>
  <c r="AO282" i="12"/>
  <c r="AO290" i="12"/>
  <c r="AO298" i="12"/>
  <c r="AO247" i="12"/>
  <c r="AO261" i="12"/>
  <c r="AO253" i="12"/>
  <c r="AO262" i="12"/>
  <c r="AO297" i="12"/>
  <c r="AO299" i="12"/>
  <c r="AO301" i="12"/>
  <c r="AO303" i="12"/>
  <c r="AO306" i="12"/>
  <c r="AO314" i="12"/>
  <c r="AO322" i="12"/>
  <c r="AO330" i="12"/>
  <c r="AO338" i="12"/>
  <c r="AO276" i="12"/>
  <c r="AO270" i="12"/>
  <c r="AO271" i="12"/>
  <c r="AO284" i="12"/>
  <c r="AO308" i="12"/>
  <c r="AO316" i="12"/>
  <c r="AO324" i="12"/>
  <c r="AO332" i="12"/>
  <c r="AO248" i="12"/>
  <c r="AO292" i="12"/>
  <c r="AO252" i="12"/>
  <c r="AO300" i="12"/>
  <c r="AO310" i="12"/>
  <c r="AO318" i="12"/>
  <c r="AO326" i="12"/>
  <c r="AO238" i="12"/>
  <c r="AO275" i="12"/>
  <c r="AO277" i="12"/>
  <c r="AO279" i="12"/>
  <c r="AO305" i="12"/>
  <c r="AO307" i="12"/>
  <c r="AO266" i="12"/>
  <c r="AO289" i="12"/>
  <c r="AO291" i="12"/>
  <c r="AO293" i="12"/>
  <c r="AO295" i="12"/>
  <c r="AO309" i="12"/>
  <c r="AO317" i="12"/>
  <c r="AO319" i="12"/>
  <c r="AO321" i="12"/>
  <c r="AO323" i="12"/>
  <c r="AO331" i="12"/>
  <c r="AO341" i="12"/>
  <c r="AO349" i="12"/>
  <c r="AO357" i="12"/>
  <c r="AO365" i="12"/>
  <c r="AO373" i="12"/>
  <c r="AO287" i="12"/>
  <c r="AO325" i="12"/>
  <c r="AO327" i="12"/>
  <c r="AO329" i="12"/>
  <c r="AO336" i="12"/>
  <c r="AO285" i="12"/>
  <c r="AO337" i="12"/>
  <c r="AO343" i="12"/>
  <c r="AO351" i="12"/>
  <c r="AO359" i="12"/>
  <c r="AO367" i="12"/>
  <c r="AO375" i="12"/>
  <c r="AO283" i="12"/>
  <c r="AO312" i="12"/>
  <c r="AO340" i="12"/>
  <c r="AO281" i="12"/>
  <c r="AO320" i="12"/>
  <c r="AO333" i="12"/>
  <c r="AO345" i="12"/>
  <c r="AO353" i="12"/>
  <c r="AO361" i="12"/>
  <c r="AO369" i="12"/>
  <c r="AO328" i="12"/>
  <c r="AO334" i="12"/>
  <c r="AO342" i="12"/>
  <c r="AO311" i="12"/>
  <c r="AO313" i="12"/>
  <c r="AO315" i="12"/>
  <c r="AO335" i="12"/>
  <c r="AO355" i="12"/>
  <c r="AO380" i="12"/>
  <c r="AO388" i="12"/>
  <c r="AO396" i="12"/>
  <c r="AO404" i="12"/>
  <c r="AO412" i="12"/>
  <c r="AO363" i="12"/>
  <c r="AO377" i="12"/>
  <c r="AO371" i="12"/>
  <c r="AO382" i="12"/>
  <c r="AO390" i="12"/>
  <c r="AO398" i="12"/>
  <c r="AO406" i="12"/>
  <c r="AO346" i="12"/>
  <c r="AO348" i="12"/>
  <c r="AO350" i="12"/>
  <c r="AO379" i="12"/>
  <c r="AO352" i="12"/>
  <c r="AO354" i="12"/>
  <c r="AO356" i="12"/>
  <c r="AO358" i="12"/>
  <c r="AO384" i="12"/>
  <c r="AO392" i="12"/>
  <c r="AO400" i="12"/>
  <c r="AO408" i="12"/>
  <c r="AO360" i="12"/>
  <c r="AO362" i="12"/>
  <c r="AO364" i="12"/>
  <c r="AO366" i="12"/>
  <c r="AO339" i="12"/>
  <c r="AO347" i="12"/>
  <c r="AO376" i="12"/>
  <c r="AO383" i="12"/>
  <c r="AO385" i="12"/>
  <c r="AO387" i="12"/>
  <c r="AO389" i="12"/>
  <c r="AO415" i="12"/>
  <c r="AO423" i="12"/>
  <c r="AO431" i="12"/>
  <c r="AO439" i="12"/>
  <c r="AO447" i="12"/>
  <c r="AO455" i="12"/>
  <c r="AO391" i="12"/>
  <c r="AO393" i="12"/>
  <c r="AO395" i="12"/>
  <c r="AO397" i="12"/>
  <c r="AO399" i="12"/>
  <c r="AO401" i="12"/>
  <c r="AO403" i="12"/>
  <c r="AO405" i="12"/>
  <c r="AO417" i="12"/>
  <c r="AO425" i="12"/>
  <c r="AO433" i="12"/>
  <c r="AO441" i="12"/>
  <c r="AO449" i="12"/>
  <c r="AO344" i="12"/>
  <c r="AO374" i="12"/>
  <c r="AO407" i="12"/>
  <c r="AO409" i="12"/>
  <c r="AO411" i="12"/>
  <c r="AO413" i="12"/>
  <c r="AO372" i="12"/>
  <c r="AO378" i="12"/>
  <c r="AO386" i="12"/>
  <c r="AO414" i="12"/>
  <c r="AO419" i="12"/>
  <c r="AO427" i="12"/>
  <c r="AO435" i="12"/>
  <c r="AO443" i="12"/>
  <c r="AO451" i="12"/>
  <c r="AO370" i="12"/>
  <c r="AO381" i="12"/>
  <c r="AO394" i="12"/>
  <c r="AO416" i="12"/>
  <c r="AO410" i="12"/>
  <c r="AO418" i="12"/>
  <c r="AO421" i="12"/>
  <c r="AO450" i="12"/>
  <c r="AO452" i="12"/>
  <c r="AO454" i="12"/>
  <c r="AO459" i="12"/>
  <c r="AO467" i="12"/>
  <c r="AO475" i="12"/>
  <c r="AO483" i="12"/>
  <c r="AO491" i="12"/>
  <c r="AO429" i="12"/>
  <c r="AO456" i="12"/>
  <c r="AO437" i="12"/>
  <c r="AO461" i="12"/>
  <c r="AO469" i="12"/>
  <c r="AO477" i="12"/>
  <c r="AO485" i="12"/>
  <c r="AO493" i="12"/>
  <c r="AO445" i="12"/>
  <c r="AO458" i="12"/>
  <c r="AO368" i="12"/>
  <c r="AO422" i="12"/>
  <c r="AO424" i="12"/>
  <c r="AO453" i="12"/>
  <c r="AO463" i="12"/>
  <c r="AO471" i="12"/>
  <c r="AO479" i="12"/>
  <c r="AO487" i="12"/>
  <c r="AO402" i="12"/>
  <c r="AO420" i="12"/>
  <c r="AO426" i="12"/>
  <c r="AO428" i="12"/>
  <c r="AO430" i="12"/>
  <c r="AO432" i="12"/>
  <c r="AO442" i="12"/>
  <c r="AO444" i="12"/>
  <c r="AO446" i="12"/>
  <c r="AO448" i="12"/>
  <c r="AO478" i="12"/>
  <c r="AO480" i="12"/>
  <c r="AO482" i="12"/>
  <c r="AO484" i="12"/>
  <c r="AO494" i="12"/>
  <c r="AO486" i="12"/>
  <c r="AO488" i="12"/>
  <c r="AO490" i="12"/>
  <c r="AO492" i="12"/>
  <c r="AO499" i="12"/>
  <c r="AO457" i="12"/>
  <c r="AO465" i="12"/>
  <c r="AO496" i="12"/>
  <c r="AO440" i="12"/>
  <c r="AO473" i="12"/>
  <c r="AO438" i="12"/>
  <c r="AO481" i="12"/>
  <c r="AO498" i="12"/>
  <c r="AO436" i="12"/>
  <c r="AO460" i="12"/>
  <c r="AO489" i="12"/>
  <c r="AO495" i="12"/>
  <c r="AO470" i="12"/>
  <c r="AO472" i="12"/>
  <c r="AO474" i="12"/>
  <c r="AO476" i="12"/>
  <c r="AO497" i="12"/>
  <c r="AO434" i="12"/>
  <c r="AO468" i="12"/>
  <c r="AO466" i="12"/>
  <c r="AO464" i="12"/>
  <c r="AO462" i="12"/>
  <c r="AO500" i="12"/>
  <c r="AO7" i="12"/>
  <c r="AO61" i="12"/>
  <c r="AO60" i="12"/>
  <c r="AO10" i="12"/>
  <c r="AO82" i="12"/>
  <c r="AO24" i="12"/>
  <c r="AO88" i="12"/>
  <c r="AO73" i="12"/>
  <c r="AO59" i="12"/>
  <c r="AO35" i="12"/>
  <c r="AO57" i="12"/>
  <c r="AO48" i="12"/>
  <c r="AO90" i="12"/>
  <c r="AO15" i="12"/>
  <c r="AO40" i="12"/>
  <c r="AO46" i="12"/>
  <c r="AO89" i="12"/>
  <c r="AO11" i="12"/>
  <c r="AO52" i="12"/>
  <c r="AO39" i="12"/>
  <c r="AO23" i="12"/>
  <c r="AO66" i="12"/>
  <c r="AO27" i="12"/>
  <c r="AO6" i="12"/>
  <c r="AO56" i="12"/>
  <c r="AO55" i="12"/>
  <c r="AO36" i="12"/>
  <c r="AO9" i="12"/>
  <c r="AO79" i="12"/>
  <c r="AO26" i="12"/>
  <c r="AO93" i="12"/>
  <c r="AO3" i="12"/>
  <c r="AO4" i="12" s="1"/>
  <c r="AO19" i="12"/>
  <c r="AO33" i="12"/>
  <c r="AO96" i="12"/>
  <c r="AO28" i="12"/>
  <c r="AO25" i="12"/>
  <c r="AO71" i="12"/>
  <c r="AO18" i="12"/>
  <c r="AO70" i="12"/>
  <c r="AO68" i="12"/>
  <c r="AO14" i="12"/>
  <c r="AO54" i="12"/>
  <c r="AO41" i="12"/>
  <c r="AO5" i="12"/>
  <c r="AO80" i="12"/>
  <c r="AO43" i="12"/>
  <c r="AO34" i="12"/>
  <c r="AO37" i="12"/>
  <c r="AO72" i="12"/>
  <c r="AO50" i="12"/>
  <c r="AO97" i="12"/>
  <c r="AO53" i="12"/>
  <c r="AO45" i="12"/>
  <c r="AO13" i="12"/>
  <c r="AO75" i="12"/>
  <c r="AO76" i="12"/>
  <c r="AO100" i="12"/>
  <c r="AO85" i="12"/>
  <c r="AO81" i="12"/>
  <c r="AO63" i="12"/>
  <c r="AO74" i="12"/>
  <c r="AO47" i="12"/>
  <c r="AO49" i="12"/>
  <c r="AO92" i="12"/>
  <c r="AO91" i="12"/>
  <c r="AO8" i="12"/>
  <c r="AO17" i="12"/>
  <c r="AO67" i="12"/>
  <c r="AO32" i="12"/>
  <c r="AO16" i="12"/>
  <c r="AO65" i="12"/>
  <c r="AO31" i="12"/>
  <c r="AO77" i="12"/>
  <c r="AO21" i="12"/>
  <c r="AO12" i="12"/>
  <c r="AO99" i="12"/>
  <c r="AO83" i="12"/>
  <c r="AO87" i="12"/>
  <c r="AO30" i="12"/>
  <c r="AO42" i="12"/>
  <c r="AO94" i="12"/>
  <c r="AO20" i="12"/>
  <c r="AO38" i="12"/>
  <c r="AO78" i="12"/>
  <c r="AO64" i="12"/>
  <c r="AO51" i="12"/>
  <c r="AO29" i="12"/>
  <c r="AO22" i="12"/>
  <c r="AO62" i="12"/>
  <c r="AO44" i="12"/>
  <c r="AO98" i="12"/>
  <c r="AO86" i="12"/>
  <c r="AO69" i="12"/>
  <c r="AO95" i="12"/>
  <c r="AO84" i="12"/>
  <c r="AL38" i="10"/>
  <c r="AL97" i="10"/>
  <c r="AL93" i="10"/>
  <c r="AL51" i="10"/>
  <c r="AL103" i="10"/>
  <c r="AL25" i="10"/>
  <c r="AL77" i="10"/>
  <c r="AL26" i="10"/>
  <c r="AL16" i="10"/>
  <c r="AL64" i="10"/>
  <c r="AL52" i="10"/>
  <c r="AL86" i="10"/>
  <c r="AL71" i="10"/>
  <c r="AL56" i="10"/>
  <c r="AL100" i="10"/>
  <c r="AL36" i="10"/>
  <c r="AL83" i="10"/>
  <c r="AL34" i="10"/>
  <c r="AL69" i="10"/>
  <c r="AL87" i="10"/>
  <c r="AL76" i="10"/>
  <c r="AL29" i="10"/>
  <c r="AL17" i="10"/>
  <c r="AL18" i="10"/>
  <c r="AL67" i="10"/>
  <c r="AL37" i="10"/>
  <c r="AL63" i="10"/>
  <c r="AL22" i="10"/>
  <c r="AL82" i="10"/>
  <c r="AL30" i="10"/>
  <c r="AL68" i="10"/>
  <c r="AL85" i="10"/>
  <c r="AL75" i="10"/>
  <c r="AL98" i="10"/>
  <c r="AL6" i="10"/>
  <c r="AL33" i="10"/>
  <c r="AL62" i="10"/>
  <c r="AL12" i="10"/>
  <c r="AL10" i="10"/>
  <c r="AL92" i="10"/>
  <c r="AL47" i="10"/>
  <c r="AL102" i="10"/>
  <c r="AL39" i="10"/>
  <c r="AL45" i="10"/>
  <c r="AL74" i="10"/>
  <c r="AL27" i="10"/>
  <c r="AL90" i="10"/>
  <c r="AL28" i="10"/>
  <c r="AL61" i="10"/>
  <c r="AL31" i="10"/>
  <c r="AL53" i="10"/>
  <c r="AL44" i="10"/>
  <c r="AL11" i="10"/>
  <c r="AL20" i="10"/>
  <c r="AL41" i="10"/>
  <c r="AL79" i="10"/>
  <c r="AL55" i="10"/>
  <c r="AL19" i="10"/>
  <c r="AL66" i="10"/>
  <c r="AL94" i="10"/>
  <c r="AL48" i="10"/>
  <c r="AL104" i="10"/>
  <c r="AL95" i="10"/>
  <c r="AL81" i="10"/>
  <c r="AL78" i="10"/>
  <c r="AL73" i="10"/>
  <c r="AL46" i="10"/>
  <c r="AL3" i="10"/>
  <c r="AL4" i="10" s="1"/>
  <c r="AL5" i="10"/>
  <c r="AL43" i="10"/>
  <c r="AL65" i="10"/>
  <c r="AL23" i="10"/>
  <c r="AL13" i="10"/>
  <c r="AL15" i="10"/>
  <c r="AL91" i="10"/>
  <c r="AL35" i="10"/>
  <c r="AL72" i="10"/>
  <c r="AL96" i="10"/>
  <c r="AL84" i="10"/>
  <c r="AL49" i="10"/>
  <c r="AL24" i="10"/>
  <c r="AL70" i="10"/>
  <c r="AL58" i="10"/>
  <c r="AL42" i="10"/>
  <c r="AL9" i="10"/>
  <c r="AL59" i="10"/>
  <c r="AL60" i="10"/>
  <c r="AL54" i="10"/>
  <c r="AL40" i="10"/>
  <c r="AL14" i="10"/>
  <c r="AL8" i="10"/>
  <c r="AL99" i="10"/>
  <c r="AL89" i="10"/>
  <c r="AL7" i="10"/>
  <c r="AL32" i="10"/>
  <c r="AL50" i="10"/>
  <c r="AL57" i="10"/>
  <c r="AL88" i="10"/>
  <c r="AL80" i="10"/>
  <c r="AL101" i="10"/>
  <c r="AL21" i="10"/>
  <c r="E40" i="6"/>
  <c r="B40" i="6"/>
  <c r="D40" i="6"/>
  <c r="C40" i="6"/>
  <c r="F40" i="6"/>
  <c r="AL3" i="51"/>
  <c r="AL4" i="51" s="1"/>
  <c r="AM2" i="51" a="1"/>
  <c r="AM2" i="51" s="1"/>
  <c r="O39" i="6"/>
  <c r="J39" i="6"/>
  <c r="AM3" i="56"/>
  <c r="AM4" i="56" s="1"/>
  <c r="AN2" i="56" a="1"/>
  <c r="AN2" i="56" s="1"/>
  <c r="AM108" i="10" l="1"/>
  <c r="AM116" i="10"/>
  <c r="AM124" i="10"/>
  <c r="AM132" i="10"/>
  <c r="AM110" i="10"/>
  <c r="AM118" i="10"/>
  <c r="AM126" i="10"/>
  <c r="AM134" i="10"/>
  <c r="AM112" i="10"/>
  <c r="AM120" i="10"/>
  <c r="AM128" i="10"/>
  <c r="AM119" i="10"/>
  <c r="AM121" i="10"/>
  <c r="AM123" i="10"/>
  <c r="AM125" i="10"/>
  <c r="AM141" i="10"/>
  <c r="AM149" i="10"/>
  <c r="AM157" i="10"/>
  <c r="AM165" i="10"/>
  <c r="AM173" i="10"/>
  <c r="AM181" i="10"/>
  <c r="AM127" i="10"/>
  <c r="AM129" i="10"/>
  <c r="AM131" i="10"/>
  <c r="AM133" i="10"/>
  <c r="AM138" i="10"/>
  <c r="AM146" i="10"/>
  <c r="AM154" i="10"/>
  <c r="AM162" i="10"/>
  <c r="AM170" i="10"/>
  <c r="AM106" i="10"/>
  <c r="AM135" i="10"/>
  <c r="AM143" i="10"/>
  <c r="AM151" i="10"/>
  <c r="AM159" i="10"/>
  <c r="AM167" i="10"/>
  <c r="AM175" i="10"/>
  <c r="AM183" i="10"/>
  <c r="AM114" i="10"/>
  <c r="AM140" i="10"/>
  <c r="AM148" i="10"/>
  <c r="AM156" i="10"/>
  <c r="AM122" i="10"/>
  <c r="AM137" i="10"/>
  <c r="AM145" i="10"/>
  <c r="AM153" i="10"/>
  <c r="AM161" i="10"/>
  <c r="AM169" i="10"/>
  <c r="AM177" i="10"/>
  <c r="AM185" i="10"/>
  <c r="AM130" i="10"/>
  <c r="AM142" i="10"/>
  <c r="AM150" i="10"/>
  <c r="AM158" i="10"/>
  <c r="AM166" i="10"/>
  <c r="AM111" i="10"/>
  <c r="AM113" i="10"/>
  <c r="AM115" i="10"/>
  <c r="AM117" i="10"/>
  <c r="AM136" i="10"/>
  <c r="AM144" i="10"/>
  <c r="AM152" i="10"/>
  <c r="AM109" i="10"/>
  <c r="AM164" i="10"/>
  <c r="AM188" i="10"/>
  <c r="AM196" i="10"/>
  <c r="AM204" i="10"/>
  <c r="AM212" i="10"/>
  <c r="AM220" i="10"/>
  <c r="AM228" i="10"/>
  <c r="AM236" i="10"/>
  <c r="AM244" i="10"/>
  <c r="AM252" i="10"/>
  <c r="AM107" i="10"/>
  <c r="AM147" i="10"/>
  <c r="AM193" i="10"/>
  <c r="AM201" i="10"/>
  <c r="AM209" i="10"/>
  <c r="AM217" i="10"/>
  <c r="AM225" i="10"/>
  <c r="AM105" i="10"/>
  <c r="AM171" i="10"/>
  <c r="AM172" i="10"/>
  <c r="AM174" i="10"/>
  <c r="AM190" i="10"/>
  <c r="AM198" i="10"/>
  <c r="AM206" i="10"/>
  <c r="AM214" i="10"/>
  <c r="AM222" i="10"/>
  <c r="AM230" i="10"/>
  <c r="AM238" i="10"/>
  <c r="AM246" i="10"/>
  <c r="AM254" i="10"/>
  <c r="AM176" i="10"/>
  <c r="AM178" i="10"/>
  <c r="AM180" i="10"/>
  <c r="AM182" i="10"/>
  <c r="AM187" i="10"/>
  <c r="AM195" i="10"/>
  <c r="AM203" i="10"/>
  <c r="AM211" i="10"/>
  <c r="AM219" i="10"/>
  <c r="AM227" i="10"/>
  <c r="AM139" i="10"/>
  <c r="AM168" i="10"/>
  <c r="AM184" i="10"/>
  <c r="AM186" i="10"/>
  <c r="AM192" i="10"/>
  <c r="AM200" i="10"/>
  <c r="AM208" i="10"/>
  <c r="AM216" i="10"/>
  <c r="AM224" i="10"/>
  <c r="AM232" i="10"/>
  <c r="AM240" i="10"/>
  <c r="AM248" i="10"/>
  <c r="AM256" i="10"/>
  <c r="AM160" i="10"/>
  <c r="AM189" i="10"/>
  <c r="AM197" i="10"/>
  <c r="AM205" i="10"/>
  <c r="AM213" i="10"/>
  <c r="AM221" i="10"/>
  <c r="AM163" i="10"/>
  <c r="AM179" i="10"/>
  <c r="AM191" i="10"/>
  <c r="AM199" i="10"/>
  <c r="AM207" i="10"/>
  <c r="AM215" i="10"/>
  <c r="AM223" i="10"/>
  <c r="AM226" i="10"/>
  <c r="AM231" i="10"/>
  <c r="AM233" i="10"/>
  <c r="AM235" i="10"/>
  <c r="AM237" i="10"/>
  <c r="AM257" i="10"/>
  <c r="AM265" i="10"/>
  <c r="AM273" i="10"/>
  <c r="AM281" i="10"/>
  <c r="AM289" i="10"/>
  <c r="AM297" i="10"/>
  <c r="AM305" i="10"/>
  <c r="AM313" i="10"/>
  <c r="AM218" i="10"/>
  <c r="AM239" i="10"/>
  <c r="AM241" i="10"/>
  <c r="AM243" i="10"/>
  <c r="AM245" i="10"/>
  <c r="AM262" i="10"/>
  <c r="AM270" i="10"/>
  <c r="AM278" i="10"/>
  <c r="AM286" i="10"/>
  <c r="AM194" i="10"/>
  <c r="AM247" i="10"/>
  <c r="AM249" i="10"/>
  <c r="AM251" i="10"/>
  <c r="AM253" i="10"/>
  <c r="AM259" i="10"/>
  <c r="AM267" i="10"/>
  <c r="AM275" i="10"/>
  <c r="AM283" i="10"/>
  <c r="AM291" i="10"/>
  <c r="AM299" i="10"/>
  <c r="AM307" i="10"/>
  <c r="AM315" i="10"/>
  <c r="AM255" i="10"/>
  <c r="AM264" i="10"/>
  <c r="AM272" i="10"/>
  <c r="AM280" i="10"/>
  <c r="AM288" i="10"/>
  <c r="AM210" i="10"/>
  <c r="AM234" i="10"/>
  <c r="AM261" i="10"/>
  <c r="AM269" i="10"/>
  <c r="AM277" i="10"/>
  <c r="AM285" i="10"/>
  <c r="AM293" i="10"/>
  <c r="AM301" i="10"/>
  <c r="AM309" i="10"/>
  <c r="AM317" i="10"/>
  <c r="AM242" i="10"/>
  <c r="AM258" i="10"/>
  <c r="AM266" i="10"/>
  <c r="AM274" i="10"/>
  <c r="AM282" i="10"/>
  <c r="AM202" i="10"/>
  <c r="AM229" i="10"/>
  <c r="AM260" i="10"/>
  <c r="AM268" i="10"/>
  <c r="AM276" i="10"/>
  <c r="AM284" i="10"/>
  <c r="AM287" i="10"/>
  <c r="AM295" i="10"/>
  <c r="AM323" i="10"/>
  <c r="AM331" i="10"/>
  <c r="AM339" i="10"/>
  <c r="AM347" i="10"/>
  <c r="AM355" i="10"/>
  <c r="AM363" i="10"/>
  <c r="AM371" i="10"/>
  <c r="AM379" i="10"/>
  <c r="AM387" i="10"/>
  <c r="AM263" i="10"/>
  <c r="AM290" i="10"/>
  <c r="AM303" i="10"/>
  <c r="AM328" i="10"/>
  <c r="AM336" i="10"/>
  <c r="AM344" i="10"/>
  <c r="AM352" i="10"/>
  <c r="AM311" i="10"/>
  <c r="AM325" i="10"/>
  <c r="AM333" i="10"/>
  <c r="AM341" i="10"/>
  <c r="AM349" i="10"/>
  <c r="AM357" i="10"/>
  <c r="AM365" i="10"/>
  <c r="AM373" i="10"/>
  <c r="AM381" i="10"/>
  <c r="AM155" i="10"/>
  <c r="AM279" i="10"/>
  <c r="AM319" i="10"/>
  <c r="AM322" i="10"/>
  <c r="AM330" i="10"/>
  <c r="AM338" i="10"/>
  <c r="AM346" i="10"/>
  <c r="AM354" i="10"/>
  <c r="AM292" i="10"/>
  <c r="AM294" i="10"/>
  <c r="AM296" i="10"/>
  <c r="AM298" i="10"/>
  <c r="AM327" i="10"/>
  <c r="AM335" i="10"/>
  <c r="AM343" i="10"/>
  <c r="AM351" i="10"/>
  <c r="AM359" i="10"/>
  <c r="AM367" i="10"/>
  <c r="AM375" i="10"/>
  <c r="AM383" i="10"/>
  <c r="AM250" i="10"/>
  <c r="AM300" i="10"/>
  <c r="AM302" i="10"/>
  <c r="AM304" i="10"/>
  <c r="AM306" i="10"/>
  <c r="AM324" i="10"/>
  <c r="AM332" i="10"/>
  <c r="AM340" i="10"/>
  <c r="AM348" i="10"/>
  <c r="AM316" i="10"/>
  <c r="AM318" i="10"/>
  <c r="AM320" i="10"/>
  <c r="AM326" i="10"/>
  <c r="AM334" i="10"/>
  <c r="AM342" i="10"/>
  <c r="AM350" i="10"/>
  <c r="AM337" i="10"/>
  <c r="AM358" i="10"/>
  <c r="AM360" i="10"/>
  <c r="AM362" i="10"/>
  <c r="AM364" i="10"/>
  <c r="AM393" i="10"/>
  <c r="AM401" i="10"/>
  <c r="AM409" i="10"/>
  <c r="AM417" i="10"/>
  <c r="AM425" i="10"/>
  <c r="AM433" i="10"/>
  <c r="AM441" i="10"/>
  <c r="AM449" i="10"/>
  <c r="AM457" i="10"/>
  <c r="AM465" i="10"/>
  <c r="AM473" i="10"/>
  <c r="AM481" i="10"/>
  <c r="AM366" i="10"/>
  <c r="AM368" i="10"/>
  <c r="AM370" i="10"/>
  <c r="AM372" i="10"/>
  <c r="AM390" i="10"/>
  <c r="AM398" i="10"/>
  <c r="AM406" i="10"/>
  <c r="AM414" i="10"/>
  <c r="AM422" i="10"/>
  <c r="AM430" i="10"/>
  <c r="AM438" i="10"/>
  <c r="AM446" i="10"/>
  <c r="AM454" i="10"/>
  <c r="AM353" i="10"/>
  <c r="AM374" i="10"/>
  <c r="AM376" i="10"/>
  <c r="AM378" i="10"/>
  <c r="AM380" i="10"/>
  <c r="AM395" i="10"/>
  <c r="AM403" i="10"/>
  <c r="AM411" i="10"/>
  <c r="AM419" i="10"/>
  <c r="AM427" i="10"/>
  <c r="AM435" i="10"/>
  <c r="AM443" i="10"/>
  <c r="AM451" i="10"/>
  <c r="AM459" i="10"/>
  <c r="AM467" i="10"/>
  <c r="AM475" i="10"/>
  <c r="AM329" i="10"/>
  <c r="AM382" i="10"/>
  <c r="AM384" i="10"/>
  <c r="AM386" i="10"/>
  <c r="AM388" i="10"/>
  <c r="AM392" i="10"/>
  <c r="AM400" i="10"/>
  <c r="AM408" i="10"/>
  <c r="AM416" i="10"/>
  <c r="AM424" i="10"/>
  <c r="AM432" i="10"/>
  <c r="AM440" i="10"/>
  <c r="AM448" i="10"/>
  <c r="AM456" i="10"/>
  <c r="AM271" i="10"/>
  <c r="AM314" i="10"/>
  <c r="AM361" i="10"/>
  <c r="AM389" i="10"/>
  <c r="AM397" i="10"/>
  <c r="AM405" i="10"/>
  <c r="AM413" i="10"/>
  <c r="AM421" i="10"/>
  <c r="AM429" i="10"/>
  <c r="AM437" i="10"/>
  <c r="AM445" i="10"/>
  <c r="AM453" i="10"/>
  <c r="AM461" i="10"/>
  <c r="AM469" i="10"/>
  <c r="AM477" i="10"/>
  <c r="AM312" i="10"/>
  <c r="AM345" i="10"/>
  <c r="AM369" i="10"/>
  <c r="AM394" i="10"/>
  <c r="AM402" i="10"/>
  <c r="AM410" i="10"/>
  <c r="AM418" i="10"/>
  <c r="AM426" i="10"/>
  <c r="AM434" i="10"/>
  <c r="AM442" i="10"/>
  <c r="AM450" i="10"/>
  <c r="AM308" i="10"/>
  <c r="AM356" i="10"/>
  <c r="AM385" i="10"/>
  <c r="AM396" i="10"/>
  <c r="AM404" i="10"/>
  <c r="AM412" i="10"/>
  <c r="AM420" i="10"/>
  <c r="AM428" i="10"/>
  <c r="AM436" i="10"/>
  <c r="AM444" i="10"/>
  <c r="AM452" i="10"/>
  <c r="AM399" i="10"/>
  <c r="AM460" i="10"/>
  <c r="AM462" i="10"/>
  <c r="AM464" i="10"/>
  <c r="AM466" i="10"/>
  <c r="AM483" i="10"/>
  <c r="AM491" i="10"/>
  <c r="AM499" i="10"/>
  <c r="AM439" i="10"/>
  <c r="AM468" i="10"/>
  <c r="AM470" i="10"/>
  <c r="AM472" i="10"/>
  <c r="AM474" i="10"/>
  <c r="AM488" i="10"/>
  <c r="AM496" i="10"/>
  <c r="AM321" i="10"/>
  <c r="AM415" i="10"/>
  <c r="AM476" i="10"/>
  <c r="AM478" i="10"/>
  <c r="AM480" i="10"/>
  <c r="AM485" i="10"/>
  <c r="AM493" i="10"/>
  <c r="AM391" i="10"/>
  <c r="AM482" i="10"/>
  <c r="AM490" i="10"/>
  <c r="AM498" i="10"/>
  <c r="AM377" i="10"/>
  <c r="AM431" i="10"/>
  <c r="AM463" i="10"/>
  <c r="AM487" i="10"/>
  <c r="AM495" i="10"/>
  <c r="AM310" i="10"/>
  <c r="AM407" i="10"/>
  <c r="AM471" i="10"/>
  <c r="AM484" i="10"/>
  <c r="AM492" i="10"/>
  <c r="AM500" i="10"/>
  <c r="AM447" i="10"/>
  <c r="AM423" i="10"/>
  <c r="AM455" i="10"/>
  <c r="AM458" i="10"/>
  <c r="AM486" i="10"/>
  <c r="AM494" i="10"/>
  <c r="AM479" i="10"/>
  <c r="AM497" i="10"/>
  <c r="AM489" i="10"/>
  <c r="AP73" i="12"/>
  <c r="AP101" i="12"/>
  <c r="AP109" i="12"/>
  <c r="AP103" i="12"/>
  <c r="AP111" i="12"/>
  <c r="AP107" i="12"/>
  <c r="AP119" i="12"/>
  <c r="AP127" i="12"/>
  <c r="AP108" i="12"/>
  <c r="AP113" i="12"/>
  <c r="AP121" i="12"/>
  <c r="AP129" i="12"/>
  <c r="AP104" i="12"/>
  <c r="AP105" i="12"/>
  <c r="AP110" i="12"/>
  <c r="AP102" i="12"/>
  <c r="AP106" i="12"/>
  <c r="AP118" i="12"/>
  <c r="AP122" i="12"/>
  <c r="AP138" i="12"/>
  <c r="AP146" i="12"/>
  <c r="AP128" i="12"/>
  <c r="AP140" i="12"/>
  <c r="AP112" i="12"/>
  <c r="AP114" i="12"/>
  <c r="AP115" i="12"/>
  <c r="AP133" i="12"/>
  <c r="AP147" i="12"/>
  <c r="AP148" i="12"/>
  <c r="AP156" i="12"/>
  <c r="AP164" i="12"/>
  <c r="AP117" i="12"/>
  <c r="AP139" i="12"/>
  <c r="AP150" i="12"/>
  <c r="AP158" i="12"/>
  <c r="AP116" i="12"/>
  <c r="AP124" i="12"/>
  <c r="AP130" i="12"/>
  <c r="AP131" i="12"/>
  <c r="AP132" i="12"/>
  <c r="AP142" i="12"/>
  <c r="AP155" i="12"/>
  <c r="AP159" i="12"/>
  <c r="AP168" i="12"/>
  <c r="AP176" i="12"/>
  <c r="AP184" i="12"/>
  <c r="AP123" i="12"/>
  <c r="AP125" i="12"/>
  <c r="AP126" i="12"/>
  <c r="AP136" i="12"/>
  <c r="AP143" i="12"/>
  <c r="AP120" i="12"/>
  <c r="AP144" i="12"/>
  <c r="AP151" i="12"/>
  <c r="AP165" i="12"/>
  <c r="AP170" i="12"/>
  <c r="AP178" i="12"/>
  <c r="AP145" i="12"/>
  <c r="AP135" i="12"/>
  <c r="AP157" i="12"/>
  <c r="AP134" i="12"/>
  <c r="AP141" i="12"/>
  <c r="AP161" i="12"/>
  <c r="AP175" i="12"/>
  <c r="AP179" i="12"/>
  <c r="AP187" i="12"/>
  <c r="AP195" i="12"/>
  <c r="AP203" i="12"/>
  <c r="AP137" i="12"/>
  <c r="AP152" i="12"/>
  <c r="AP166" i="12"/>
  <c r="AP149" i="12"/>
  <c r="AP162" i="12"/>
  <c r="AP167" i="12"/>
  <c r="AP171" i="12"/>
  <c r="AP189" i="12"/>
  <c r="AP197" i="12"/>
  <c r="AP205" i="12"/>
  <c r="AP163" i="12"/>
  <c r="AP154" i="12"/>
  <c r="AP177" i="12"/>
  <c r="AP160" i="12"/>
  <c r="AP193" i="12"/>
  <c r="AP207" i="12"/>
  <c r="AP212" i="12"/>
  <c r="AP220" i="12"/>
  <c r="AP173" i="12"/>
  <c r="AP153" i="12"/>
  <c r="AP181" i="12"/>
  <c r="AP185" i="12"/>
  <c r="AP199" i="12"/>
  <c r="AP214" i="12"/>
  <c r="AP222" i="12"/>
  <c r="AP182" i="12"/>
  <c r="AP186" i="12"/>
  <c r="AP190" i="12"/>
  <c r="AP172" i="12"/>
  <c r="AP183" i="12"/>
  <c r="AP191" i="12"/>
  <c r="AP200" i="12"/>
  <c r="AP180" i="12"/>
  <c r="AP174" i="12"/>
  <c r="AP188" i="12"/>
  <c r="AP198" i="12"/>
  <c r="AP209" i="12"/>
  <c r="AP218" i="12"/>
  <c r="AP229" i="12"/>
  <c r="AP237" i="12"/>
  <c r="AP206" i="12"/>
  <c r="AP169" i="12"/>
  <c r="AP192" i="12"/>
  <c r="AP210" i="12"/>
  <c r="AP224" i="12"/>
  <c r="AP231" i="12"/>
  <c r="AP239" i="12"/>
  <c r="AP194" i="12"/>
  <c r="AP202" i="12"/>
  <c r="AP216" i="12"/>
  <c r="AP225" i="12"/>
  <c r="AP196" i="12"/>
  <c r="AP201" i="12"/>
  <c r="AP204" i="12"/>
  <c r="AP208" i="12"/>
  <c r="AP219" i="12"/>
  <c r="AP226" i="12"/>
  <c r="AP228" i="12"/>
  <c r="AP230" i="12"/>
  <c r="AP244" i="12"/>
  <c r="AP252" i="12"/>
  <c r="AP260" i="12"/>
  <c r="AP268" i="12"/>
  <c r="AP232" i="12"/>
  <c r="AP213" i="12"/>
  <c r="AP221" i="12"/>
  <c r="AP236" i="12"/>
  <c r="AP240" i="12"/>
  <c r="AP246" i="12"/>
  <c r="AP254" i="12"/>
  <c r="AP262" i="12"/>
  <c r="AP270" i="12"/>
  <c r="AP215" i="12"/>
  <c r="AP227" i="12"/>
  <c r="AP223" i="12"/>
  <c r="AP233" i="12"/>
  <c r="AP211" i="12"/>
  <c r="AP217" i="12"/>
  <c r="AP235" i="12"/>
  <c r="AP253" i="12"/>
  <c r="AP267" i="12"/>
  <c r="AP271" i="12"/>
  <c r="AP281" i="12"/>
  <c r="AP289" i="12"/>
  <c r="AP297" i="12"/>
  <c r="AP305" i="12"/>
  <c r="AP243" i="12"/>
  <c r="AP249" i="12"/>
  <c r="AP258" i="12"/>
  <c r="AP259" i="12"/>
  <c r="AP263" i="12"/>
  <c r="AP275" i="12"/>
  <c r="AP283" i="12"/>
  <c r="AP291" i="12"/>
  <c r="AP299" i="12"/>
  <c r="AP234" i="12"/>
  <c r="AP242" i="12"/>
  <c r="AP250" i="12"/>
  <c r="AP264" i="12"/>
  <c r="AP245" i="12"/>
  <c r="AP251" i="12"/>
  <c r="AP255" i="12"/>
  <c r="AP269" i="12"/>
  <c r="AP277" i="12"/>
  <c r="AP285" i="12"/>
  <c r="AP293" i="12"/>
  <c r="AP301" i="12"/>
  <c r="AP256" i="12"/>
  <c r="AP265" i="12"/>
  <c r="AP238" i="12"/>
  <c r="AP248" i="12"/>
  <c r="AP257" i="12"/>
  <c r="AP266" i="12"/>
  <c r="AP295" i="12"/>
  <c r="AP309" i="12"/>
  <c r="AP317" i="12"/>
  <c r="AP325" i="12"/>
  <c r="AP333" i="12"/>
  <c r="AP274" i="12"/>
  <c r="AP303" i="12"/>
  <c r="AP306" i="12"/>
  <c r="AP261" i="12"/>
  <c r="AP276" i="12"/>
  <c r="AP278" i="12"/>
  <c r="AP280" i="12"/>
  <c r="AP282" i="12"/>
  <c r="AP311" i="12"/>
  <c r="AP319" i="12"/>
  <c r="AP327" i="12"/>
  <c r="AP335" i="12"/>
  <c r="AP284" i="12"/>
  <c r="AP286" i="12"/>
  <c r="AP288" i="12"/>
  <c r="AP290" i="12"/>
  <c r="AP308" i="12"/>
  <c r="AP273" i="12"/>
  <c r="AP292" i="12"/>
  <c r="AP294" i="12"/>
  <c r="AP296" i="12"/>
  <c r="AP298" i="12"/>
  <c r="AP313" i="12"/>
  <c r="AP321" i="12"/>
  <c r="AP329" i="12"/>
  <c r="AP241" i="12"/>
  <c r="AP300" i="12"/>
  <c r="AP302" i="12"/>
  <c r="AP304" i="12"/>
  <c r="AP310" i="12"/>
  <c r="AP247" i="12"/>
  <c r="AP272" i="12"/>
  <c r="AP287" i="12"/>
  <c r="AP315" i="12"/>
  <c r="AP344" i="12"/>
  <c r="AP352" i="12"/>
  <c r="AP360" i="12"/>
  <c r="AP368" i="12"/>
  <c r="AP376" i="12"/>
  <c r="AP323" i="12"/>
  <c r="AP331" i="12"/>
  <c r="AP341" i="12"/>
  <c r="AP332" i="12"/>
  <c r="AP336" i="12"/>
  <c r="AP346" i="12"/>
  <c r="AP354" i="12"/>
  <c r="AP362" i="12"/>
  <c r="AP370" i="12"/>
  <c r="AP307" i="12"/>
  <c r="AP337" i="12"/>
  <c r="AP343" i="12"/>
  <c r="AP312" i="12"/>
  <c r="AP314" i="12"/>
  <c r="AP316" i="12"/>
  <c r="AP318" i="12"/>
  <c r="AP340" i="12"/>
  <c r="AP348" i="12"/>
  <c r="AP356" i="12"/>
  <c r="AP364" i="12"/>
  <c r="AP372" i="12"/>
  <c r="AP279" i="12"/>
  <c r="AP320" i="12"/>
  <c r="AP322" i="12"/>
  <c r="AP324" i="12"/>
  <c r="AP326" i="12"/>
  <c r="AP338" i="12"/>
  <c r="AP330" i="12"/>
  <c r="AP339" i="12"/>
  <c r="AP342" i="12"/>
  <c r="AP347" i="12"/>
  <c r="AP349" i="12"/>
  <c r="AP351" i="12"/>
  <c r="AP353" i="12"/>
  <c r="AP383" i="12"/>
  <c r="AP391" i="12"/>
  <c r="AP399" i="12"/>
  <c r="AP407" i="12"/>
  <c r="AP328" i="12"/>
  <c r="AP334" i="12"/>
  <c r="AP355" i="12"/>
  <c r="AP357" i="12"/>
  <c r="AP359" i="12"/>
  <c r="AP361" i="12"/>
  <c r="AP380" i="12"/>
  <c r="AP363" i="12"/>
  <c r="AP365" i="12"/>
  <c r="AP367" i="12"/>
  <c r="AP369" i="12"/>
  <c r="AP377" i="12"/>
  <c r="AP385" i="12"/>
  <c r="AP393" i="12"/>
  <c r="AP401" i="12"/>
  <c r="AP409" i="12"/>
  <c r="AP345" i="12"/>
  <c r="AP371" i="12"/>
  <c r="AP373" i="12"/>
  <c r="AP375" i="12"/>
  <c r="AP382" i="12"/>
  <c r="AP350" i="12"/>
  <c r="AP379" i="12"/>
  <c r="AP387" i="12"/>
  <c r="AP395" i="12"/>
  <c r="AP403" i="12"/>
  <c r="AP411" i="12"/>
  <c r="AP358" i="12"/>
  <c r="AP374" i="12"/>
  <c r="AP378" i="12"/>
  <c r="AP410" i="12"/>
  <c r="AP412" i="12"/>
  <c r="AP418" i="12"/>
  <c r="AP426" i="12"/>
  <c r="AP434" i="12"/>
  <c r="AP442" i="12"/>
  <c r="AP450" i="12"/>
  <c r="AP389" i="12"/>
  <c r="AP415" i="12"/>
  <c r="AP397" i="12"/>
  <c r="AP420" i="12"/>
  <c r="AP428" i="12"/>
  <c r="AP436" i="12"/>
  <c r="AP444" i="12"/>
  <c r="AP452" i="12"/>
  <c r="AP405" i="12"/>
  <c r="AP417" i="12"/>
  <c r="AP384" i="12"/>
  <c r="AP413" i="12"/>
  <c r="AP422" i="12"/>
  <c r="AP430" i="12"/>
  <c r="AP438" i="12"/>
  <c r="AP446" i="12"/>
  <c r="AP454" i="12"/>
  <c r="AP386" i="12"/>
  <c r="AP388" i="12"/>
  <c r="AP390" i="12"/>
  <c r="AP392" i="12"/>
  <c r="AP414" i="12"/>
  <c r="AP419" i="12"/>
  <c r="AP366" i="12"/>
  <c r="AP402" i="12"/>
  <c r="AP404" i="12"/>
  <c r="AP406" i="12"/>
  <c r="AP408" i="12"/>
  <c r="AP396" i="12"/>
  <c r="AP448" i="12"/>
  <c r="AP462" i="12"/>
  <c r="AP470" i="12"/>
  <c r="AP478" i="12"/>
  <c r="AP486" i="12"/>
  <c r="AP394" i="12"/>
  <c r="AP421" i="12"/>
  <c r="AP423" i="12"/>
  <c r="AP425" i="12"/>
  <c r="AP427" i="12"/>
  <c r="AP459" i="12"/>
  <c r="AP429" i="12"/>
  <c r="AP431" i="12"/>
  <c r="AP433" i="12"/>
  <c r="AP435" i="12"/>
  <c r="AP456" i="12"/>
  <c r="AP464" i="12"/>
  <c r="AP472" i="12"/>
  <c r="AP480" i="12"/>
  <c r="AP488" i="12"/>
  <c r="AP416" i="12"/>
  <c r="AP437" i="12"/>
  <c r="AP439" i="12"/>
  <c r="AP441" i="12"/>
  <c r="AP443" i="12"/>
  <c r="AP445" i="12"/>
  <c r="AP447" i="12"/>
  <c r="AP449" i="12"/>
  <c r="AP451" i="12"/>
  <c r="AP458" i="12"/>
  <c r="AP466" i="12"/>
  <c r="AP474" i="12"/>
  <c r="AP482" i="12"/>
  <c r="AP490" i="12"/>
  <c r="AP381" i="12"/>
  <c r="AP424" i="12"/>
  <c r="AP453" i="12"/>
  <c r="AP455" i="12"/>
  <c r="AP398" i="12"/>
  <c r="AP440" i="12"/>
  <c r="AP457" i="12"/>
  <c r="AP476" i="12"/>
  <c r="AP497" i="12"/>
  <c r="AP484" i="12"/>
  <c r="AP494" i="12"/>
  <c r="AP400" i="12"/>
  <c r="AP461" i="12"/>
  <c r="AP463" i="12"/>
  <c r="AP492" i="12"/>
  <c r="AP499" i="12"/>
  <c r="AP465" i="12"/>
  <c r="AP467" i="12"/>
  <c r="AP469" i="12"/>
  <c r="AP471" i="12"/>
  <c r="AP496" i="12"/>
  <c r="AP473" i="12"/>
  <c r="AP475" i="12"/>
  <c r="AP477" i="12"/>
  <c r="AP479" i="12"/>
  <c r="AP481" i="12"/>
  <c r="AP483" i="12"/>
  <c r="AP485" i="12"/>
  <c r="AP487" i="12"/>
  <c r="AP498" i="12"/>
  <c r="AP432" i="12"/>
  <c r="AP468" i="12"/>
  <c r="AP493" i="12"/>
  <c r="AP491" i="12"/>
  <c r="AP489" i="12"/>
  <c r="AP495" i="12"/>
  <c r="AP460" i="12"/>
  <c r="AP500" i="12"/>
  <c r="AP75" i="12"/>
  <c r="AP37" i="12"/>
  <c r="AP100" i="12"/>
  <c r="AP22" i="12"/>
  <c r="AP63" i="12"/>
  <c r="AP9" i="12"/>
  <c r="AP53" i="12"/>
  <c r="AP87" i="12"/>
  <c r="AP27" i="12"/>
  <c r="AP46" i="12"/>
  <c r="AP39" i="12"/>
  <c r="AP86" i="12"/>
  <c r="AP74" i="12"/>
  <c r="AP44" i="12"/>
  <c r="AP30" i="12"/>
  <c r="AP45" i="12"/>
  <c r="AP16" i="12"/>
  <c r="AP69" i="12"/>
  <c r="AP14" i="12"/>
  <c r="AP48" i="12"/>
  <c r="AP98" i="12"/>
  <c r="AP15" i="12"/>
  <c r="AP18" i="12"/>
  <c r="AP47" i="12"/>
  <c r="AP64" i="12"/>
  <c r="AP93" i="12"/>
  <c r="AP56" i="12"/>
  <c r="AP26" i="12"/>
  <c r="AP66" i="12"/>
  <c r="AP95" i="12"/>
  <c r="AP36" i="12"/>
  <c r="AP85" i="12"/>
  <c r="AP11" i="12"/>
  <c r="AP59" i="12"/>
  <c r="AP79" i="12"/>
  <c r="AP76" i="12"/>
  <c r="AP31" i="12"/>
  <c r="AP62" i="12"/>
  <c r="AP8" i="12"/>
  <c r="AP70" i="12"/>
  <c r="AP38" i="12"/>
  <c r="AP89" i="12"/>
  <c r="AP60" i="12"/>
  <c r="AP20" i="12"/>
  <c r="AP54" i="12"/>
  <c r="AP83" i="12"/>
  <c r="AP23" i="12"/>
  <c r="AP50" i="12"/>
  <c r="AP35" i="12"/>
  <c r="AP91" i="12"/>
  <c r="AP41" i="12"/>
  <c r="AP13" i="12"/>
  <c r="AP52" i="12"/>
  <c r="AP97" i="12"/>
  <c r="AP24" i="12"/>
  <c r="AP77" i="12"/>
  <c r="AP25" i="12"/>
  <c r="AP51" i="12"/>
  <c r="AP82" i="12"/>
  <c r="AP81" i="12"/>
  <c r="AP19" i="12"/>
  <c r="AP12" i="12"/>
  <c r="AP72" i="12"/>
  <c r="AP42" i="12"/>
  <c r="AP96" i="12"/>
  <c r="AP34" i="12"/>
  <c r="AP71" i="12"/>
  <c r="AP28" i="12"/>
  <c r="AP67" i="12"/>
  <c r="AP84" i="12"/>
  <c r="AP10" i="12"/>
  <c r="AP32" i="12"/>
  <c r="AP40" i="12"/>
  <c r="AP55" i="12"/>
  <c r="AP80" i="12"/>
  <c r="AP68" i="12"/>
  <c r="AP29" i="12"/>
  <c r="AP99" i="12"/>
  <c r="AP7" i="12"/>
  <c r="AP88" i="12"/>
  <c r="AP17" i="12"/>
  <c r="AP49" i="12"/>
  <c r="AP78" i="12"/>
  <c r="AP65" i="12"/>
  <c r="AP5" i="12"/>
  <c r="AP6" i="12"/>
  <c r="AP58" i="12"/>
  <c r="AP33" i="12"/>
  <c r="AP94" i="12"/>
  <c r="AP3" i="12"/>
  <c r="AP4" i="12" s="1"/>
  <c r="AP92" i="12"/>
  <c r="AP57" i="12"/>
  <c r="AP90" i="12"/>
  <c r="AP21" i="12"/>
  <c r="AP43" i="12"/>
  <c r="AP61" i="12"/>
  <c r="AN3" i="56"/>
  <c r="AN4" i="56" s="1"/>
  <c r="AO2" i="56" a="1"/>
  <c r="AO2" i="56" s="1"/>
  <c r="AM93" i="10"/>
  <c r="AM24" i="10"/>
  <c r="AM48" i="10"/>
  <c r="AM102" i="10"/>
  <c r="AM43" i="10"/>
  <c r="AM67" i="10"/>
  <c r="AM58" i="10"/>
  <c r="AM12" i="10"/>
  <c r="AM74" i="10"/>
  <c r="AM92" i="10"/>
  <c r="AM32" i="10"/>
  <c r="AM21" i="10"/>
  <c r="AM70" i="10"/>
  <c r="AM54" i="10"/>
  <c r="AM91" i="10"/>
  <c r="AM86" i="10"/>
  <c r="AM79" i="10"/>
  <c r="AM33" i="10"/>
  <c r="AM35" i="10"/>
  <c r="AM9" i="10"/>
  <c r="AM66" i="10"/>
  <c r="AM55" i="10"/>
  <c r="AM101" i="10"/>
  <c r="AM31" i="10"/>
  <c r="AM62" i="10"/>
  <c r="AM53" i="10"/>
  <c r="AM90" i="10"/>
  <c r="AM85" i="10"/>
  <c r="AM78" i="10"/>
  <c r="AM26" i="10"/>
  <c r="AM6" i="10"/>
  <c r="AM7" i="10"/>
  <c r="AM65" i="10"/>
  <c r="AM16" i="10"/>
  <c r="AM82" i="10"/>
  <c r="AM3" i="10"/>
  <c r="AM4" i="10" s="1"/>
  <c r="AM61" i="10"/>
  <c r="AM39" i="10"/>
  <c r="AM52" i="10"/>
  <c r="AM89" i="10"/>
  <c r="AM80" i="10"/>
  <c r="AM77" i="10"/>
  <c r="AM8" i="10"/>
  <c r="AM83" i="10"/>
  <c r="AM30" i="10"/>
  <c r="AM64" i="10"/>
  <c r="AM27" i="10"/>
  <c r="AM76" i="10"/>
  <c r="AM60" i="10"/>
  <c r="AM95" i="10"/>
  <c r="AM23" i="10"/>
  <c r="AM50" i="10"/>
  <c r="AM29" i="10"/>
  <c r="AM45" i="10"/>
  <c r="AM69" i="10"/>
  <c r="AM99" i="10"/>
  <c r="AM42" i="10"/>
  <c r="AM100" i="10"/>
  <c r="AM36" i="10"/>
  <c r="AM17" i="10"/>
  <c r="AM38" i="10"/>
  <c r="AM103" i="10"/>
  <c r="AM88" i="10"/>
  <c r="AM19" i="10"/>
  <c r="AM28" i="10"/>
  <c r="AM73" i="10"/>
  <c r="AM10" i="10"/>
  <c r="AM51" i="10"/>
  <c r="AM87" i="10"/>
  <c r="AM97" i="10"/>
  <c r="AM63" i="10"/>
  <c r="AM34" i="10"/>
  <c r="AM5" i="10"/>
  <c r="AM46" i="10"/>
  <c r="AM56" i="10"/>
  <c r="AM98" i="10"/>
  <c r="AM13" i="10"/>
  <c r="AM14" i="10"/>
  <c r="AM44" i="10"/>
  <c r="AM81" i="10"/>
  <c r="AM57" i="10"/>
  <c r="AM71" i="10"/>
  <c r="AM84" i="10"/>
  <c r="AM104" i="10"/>
  <c r="AM40" i="10"/>
  <c r="AM25" i="10"/>
  <c r="AM96" i="10"/>
  <c r="AM49" i="10"/>
  <c r="AM72" i="10"/>
  <c r="AM11" i="10"/>
  <c r="AM15" i="10"/>
  <c r="AM59" i="10"/>
  <c r="AM47" i="10"/>
  <c r="AM68" i="10"/>
  <c r="AM20" i="10"/>
  <c r="AM22" i="10"/>
  <c r="AM94" i="10"/>
  <c r="AM18" i="10"/>
  <c r="AM37" i="10"/>
  <c r="AM75" i="10"/>
  <c r="AM41" i="10"/>
  <c r="J40" i="6"/>
  <c r="O40" i="6"/>
  <c r="AM3" i="51"/>
  <c r="AM4" i="51" s="1"/>
  <c r="AN2" i="51" a="1"/>
  <c r="AN2" i="51" s="1"/>
  <c r="C41" i="6"/>
  <c r="F41" i="6"/>
  <c r="E41" i="6"/>
  <c r="D41" i="6"/>
  <c r="B41" i="6"/>
  <c r="AN111" i="10" l="1"/>
  <c r="AN119" i="10"/>
  <c r="AN127" i="10"/>
  <c r="AN105" i="10"/>
  <c r="AN113" i="10"/>
  <c r="AN121" i="10"/>
  <c r="AN129" i="10"/>
  <c r="AN107" i="10"/>
  <c r="AN115" i="10"/>
  <c r="AN123" i="10"/>
  <c r="AN131" i="10"/>
  <c r="AN117" i="10"/>
  <c r="AN136" i="10"/>
  <c r="AN144" i="10"/>
  <c r="AN152" i="10"/>
  <c r="AN160" i="10"/>
  <c r="AN168" i="10"/>
  <c r="AN176" i="10"/>
  <c r="AN184" i="10"/>
  <c r="AN125" i="10"/>
  <c r="AN141" i="10"/>
  <c r="AN149" i="10"/>
  <c r="AN157" i="10"/>
  <c r="AN165" i="10"/>
  <c r="AN133" i="10"/>
  <c r="AN138" i="10"/>
  <c r="AN146" i="10"/>
  <c r="AN154" i="10"/>
  <c r="AN162" i="10"/>
  <c r="AN170" i="10"/>
  <c r="AN178" i="10"/>
  <c r="AN186" i="10"/>
  <c r="AN106" i="10"/>
  <c r="AN108" i="10"/>
  <c r="AN110" i="10"/>
  <c r="AN112" i="10"/>
  <c r="AN135" i="10"/>
  <c r="AN143" i="10"/>
  <c r="AN151" i="10"/>
  <c r="AN159" i="10"/>
  <c r="AN114" i="10"/>
  <c r="AN116" i="10"/>
  <c r="AN118" i="10"/>
  <c r="AN120" i="10"/>
  <c r="AN140" i="10"/>
  <c r="AN148" i="10"/>
  <c r="AN156" i="10"/>
  <c r="AN164" i="10"/>
  <c r="AN172" i="10"/>
  <c r="AN180" i="10"/>
  <c r="AN122" i="10"/>
  <c r="AN124" i="10"/>
  <c r="AN126" i="10"/>
  <c r="AN128" i="10"/>
  <c r="AN137" i="10"/>
  <c r="AN145" i="10"/>
  <c r="AN153" i="10"/>
  <c r="AN161" i="10"/>
  <c r="AN109" i="10"/>
  <c r="AN139" i="10"/>
  <c r="AN147" i="10"/>
  <c r="AN155" i="10"/>
  <c r="AN134" i="10"/>
  <c r="AN163" i="10"/>
  <c r="AN179" i="10"/>
  <c r="AN181" i="10"/>
  <c r="AN183" i="10"/>
  <c r="AN185" i="10"/>
  <c r="AN191" i="10"/>
  <c r="AN199" i="10"/>
  <c r="AN207" i="10"/>
  <c r="AN215" i="10"/>
  <c r="AN223" i="10"/>
  <c r="AN231" i="10"/>
  <c r="AN239" i="10"/>
  <c r="AN247" i="10"/>
  <c r="AN255" i="10"/>
  <c r="AN132" i="10"/>
  <c r="AN188" i="10"/>
  <c r="AN196" i="10"/>
  <c r="AN204" i="10"/>
  <c r="AN212" i="10"/>
  <c r="AN220" i="10"/>
  <c r="AN130" i="10"/>
  <c r="AN150" i="10"/>
  <c r="AN166" i="10"/>
  <c r="AN193" i="10"/>
  <c r="AN201" i="10"/>
  <c r="AN209" i="10"/>
  <c r="AN217" i="10"/>
  <c r="AN225" i="10"/>
  <c r="AN233" i="10"/>
  <c r="AN241" i="10"/>
  <c r="AN249" i="10"/>
  <c r="AN167" i="10"/>
  <c r="AN171" i="10"/>
  <c r="AN174" i="10"/>
  <c r="AN190" i="10"/>
  <c r="AN198" i="10"/>
  <c r="AN206" i="10"/>
  <c r="AN214" i="10"/>
  <c r="AN222" i="10"/>
  <c r="AN182" i="10"/>
  <c r="AN187" i="10"/>
  <c r="AN195" i="10"/>
  <c r="AN203" i="10"/>
  <c r="AN211" i="10"/>
  <c r="AN219" i="10"/>
  <c r="AN227" i="10"/>
  <c r="AN235" i="10"/>
  <c r="AN243" i="10"/>
  <c r="AN251" i="10"/>
  <c r="AN142" i="10"/>
  <c r="AN169" i="10"/>
  <c r="AN192" i="10"/>
  <c r="AN200" i="10"/>
  <c r="AN208" i="10"/>
  <c r="AN216" i="10"/>
  <c r="AN224" i="10"/>
  <c r="AN158" i="10"/>
  <c r="AN173" i="10"/>
  <c r="AN175" i="10"/>
  <c r="AN177" i="10"/>
  <c r="AN194" i="10"/>
  <c r="AN202" i="10"/>
  <c r="AN210" i="10"/>
  <c r="AN218" i="10"/>
  <c r="AN205" i="10"/>
  <c r="AN229" i="10"/>
  <c r="AN260" i="10"/>
  <c r="AN268" i="10"/>
  <c r="AN276" i="10"/>
  <c r="AN284" i="10"/>
  <c r="AN292" i="10"/>
  <c r="AN300" i="10"/>
  <c r="AN308" i="10"/>
  <c r="AN316" i="10"/>
  <c r="AN226" i="10"/>
  <c r="AN237" i="10"/>
  <c r="AN257" i="10"/>
  <c r="AN265" i="10"/>
  <c r="AN273" i="10"/>
  <c r="AN281" i="10"/>
  <c r="AN289" i="10"/>
  <c r="AN221" i="10"/>
  <c r="AN245" i="10"/>
  <c r="AN262" i="10"/>
  <c r="AN270" i="10"/>
  <c r="AN278" i="10"/>
  <c r="AN286" i="10"/>
  <c r="AN294" i="10"/>
  <c r="AN302" i="10"/>
  <c r="AN310" i="10"/>
  <c r="AN318" i="10"/>
  <c r="AN197" i="10"/>
  <c r="AN253" i="10"/>
  <c r="AN259" i="10"/>
  <c r="AN267" i="10"/>
  <c r="AN275" i="10"/>
  <c r="AN283" i="10"/>
  <c r="AN291" i="10"/>
  <c r="AN228" i="10"/>
  <c r="AN230" i="10"/>
  <c r="AN232" i="10"/>
  <c r="AN264" i="10"/>
  <c r="AN272" i="10"/>
  <c r="AN280" i="10"/>
  <c r="AN288" i="10"/>
  <c r="AN296" i="10"/>
  <c r="AN304" i="10"/>
  <c r="AN312" i="10"/>
  <c r="AN320" i="10"/>
  <c r="AN213" i="10"/>
  <c r="AN234" i="10"/>
  <c r="AN236" i="10"/>
  <c r="AN238" i="10"/>
  <c r="AN240" i="10"/>
  <c r="AN261" i="10"/>
  <c r="AN269" i="10"/>
  <c r="AN277" i="10"/>
  <c r="AN285" i="10"/>
  <c r="AN250" i="10"/>
  <c r="AN252" i="10"/>
  <c r="AN254" i="10"/>
  <c r="AN256" i="10"/>
  <c r="AN263" i="10"/>
  <c r="AN271" i="10"/>
  <c r="AN279" i="10"/>
  <c r="AN287" i="10"/>
  <c r="AN244" i="10"/>
  <c r="AN293" i="10"/>
  <c r="AN326" i="10"/>
  <c r="AN334" i="10"/>
  <c r="AN342" i="10"/>
  <c r="AN350" i="10"/>
  <c r="AN358" i="10"/>
  <c r="AN366" i="10"/>
  <c r="AN374" i="10"/>
  <c r="AN382" i="10"/>
  <c r="AN242" i="10"/>
  <c r="AN295" i="10"/>
  <c r="AN297" i="10"/>
  <c r="AN299" i="10"/>
  <c r="AN301" i="10"/>
  <c r="AN323" i="10"/>
  <c r="AN331" i="10"/>
  <c r="AN339" i="10"/>
  <c r="AN347" i="10"/>
  <c r="AN355" i="10"/>
  <c r="AN266" i="10"/>
  <c r="AN290" i="10"/>
  <c r="AN303" i="10"/>
  <c r="AN305" i="10"/>
  <c r="AN307" i="10"/>
  <c r="AN309" i="10"/>
  <c r="AN328" i="10"/>
  <c r="AN336" i="10"/>
  <c r="AN344" i="10"/>
  <c r="AN352" i="10"/>
  <c r="AN360" i="10"/>
  <c r="AN368" i="10"/>
  <c r="AN376" i="10"/>
  <c r="AN384" i="10"/>
  <c r="AN311" i="10"/>
  <c r="AN313" i="10"/>
  <c r="AN315" i="10"/>
  <c r="AN317" i="10"/>
  <c r="AN325" i="10"/>
  <c r="AN333" i="10"/>
  <c r="AN341" i="10"/>
  <c r="AN349" i="10"/>
  <c r="AN357" i="10"/>
  <c r="AN282" i="10"/>
  <c r="AN319" i="10"/>
  <c r="AN322" i="10"/>
  <c r="AN330" i="10"/>
  <c r="AN338" i="10"/>
  <c r="AN346" i="10"/>
  <c r="AN354" i="10"/>
  <c r="AN362" i="10"/>
  <c r="AN370" i="10"/>
  <c r="AN378" i="10"/>
  <c r="AN386" i="10"/>
  <c r="AN258" i="10"/>
  <c r="AN298" i="10"/>
  <c r="AN327" i="10"/>
  <c r="AN335" i="10"/>
  <c r="AN343" i="10"/>
  <c r="AN351" i="10"/>
  <c r="AN189" i="10"/>
  <c r="AN246" i="10"/>
  <c r="AN274" i="10"/>
  <c r="AN314" i="10"/>
  <c r="AN321" i="10"/>
  <c r="AN329" i="10"/>
  <c r="AN337" i="10"/>
  <c r="AN345" i="10"/>
  <c r="AN353" i="10"/>
  <c r="AN306" i="10"/>
  <c r="AN356" i="10"/>
  <c r="AN385" i="10"/>
  <c r="AN387" i="10"/>
  <c r="AN396" i="10"/>
  <c r="AN404" i="10"/>
  <c r="AN412" i="10"/>
  <c r="AN420" i="10"/>
  <c r="AN428" i="10"/>
  <c r="AN436" i="10"/>
  <c r="AN444" i="10"/>
  <c r="AN452" i="10"/>
  <c r="AN460" i="10"/>
  <c r="AN468" i="10"/>
  <c r="AN476" i="10"/>
  <c r="AN340" i="10"/>
  <c r="AN364" i="10"/>
  <c r="AN393" i="10"/>
  <c r="AN401" i="10"/>
  <c r="AN409" i="10"/>
  <c r="AN417" i="10"/>
  <c r="AN425" i="10"/>
  <c r="AN433" i="10"/>
  <c r="AN441" i="10"/>
  <c r="AN449" i="10"/>
  <c r="AN372" i="10"/>
  <c r="AN390" i="10"/>
  <c r="AN398" i="10"/>
  <c r="AN406" i="10"/>
  <c r="AN414" i="10"/>
  <c r="AN422" i="10"/>
  <c r="AN430" i="10"/>
  <c r="AN438" i="10"/>
  <c r="AN446" i="10"/>
  <c r="AN454" i="10"/>
  <c r="AN462" i="10"/>
  <c r="AN470" i="10"/>
  <c r="AN478" i="10"/>
  <c r="AN380" i="10"/>
  <c r="AN395" i="10"/>
  <c r="AN403" i="10"/>
  <c r="AN411" i="10"/>
  <c r="AN419" i="10"/>
  <c r="AN427" i="10"/>
  <c r="AN435" i="10"/>
  <c r="AN443" i="10"/>
  <c r="AN451" i="10"/>
  <c r="AN332" i="10"/>
  <c r="AN359" i="10"/>
  <c r="AN388" i="10"/>
  <c r="AN392" i="10"/>
  <c r="AN400" i="10"/>
  <c r="AN408" i="10"/>
  <c r="AN416" i="10"/>
  <c r="AN424" i="10"/>
  <c r="AN432" i="10"/>
  <c r="AN440" i="10"/>
  <c r="AN448" i="10"/>
  <c r="AN456" i="10"/>
  <c r="AN464" i="10"/>
  <c r="AN472" i="10"/>
  <c r="AN480" i="10"/>
  <c r="AN361" i="10"/>
  <c r="AN363" i="10"/>
  <c r="AN365" i="10"/>
  <c r="AN367" i="10"/>
  <c r="AN389" i="10"/>
  <c r="AN397" i="10"/>
  <c r="AN405" i="10"/>
  <c r="AN413" i="10"/>
  <c r="AN421" i="10"/>
  <c r="AN429" i="10"/>
  <c r="AN437" i="10"/>
  <c r="AN445" i="10"/>
  <c r="AN324" i="10"/>
  <c r="AN377" i="10"/>
  <c r="AN379" i="10"/>
  <c r="AN381" i="10"/>
  <c r="AN383" i="10"/>
  <c r="AN391" i="10"/>
  <c r="AN399" i="10"/>
  <c r="AN407" i="10"/>
  <c r="AN415" i="10"/>
  <c r="AN423" i="10"/>
  <c r="AN431" i="10"/>
  <c r="AN439" i="10"/>
  <c r="AN447" i="10"/>
  <c r="AN369" i="10"/>
  <c r="AN426" i="10"/>
  <c r="AN455" i="10"/>
  <c r="AN458" i="10"/>
  <c r="AN486" i="10"/>
  <c r="AN494" i="10"/>
  <c r="AN248" i="10"/>
  <c r="AN402" i="10"/>
  <c r="AN466" i="10"/>
  <c r="AN483" i="10"/>
  <c r="AN491" i="10"/>
  <c r="AN499" i="10"/>
  <c r="AN442" i="10"/>
  <c r="AN474" i="10"/>
  <c r="AN488" i="10"/>
  <c r="AN496" i="10"/>
  <c r="AN418" i="10"/>
  <c r="AN485" i="10"/>
  <c r="AN493" i="10"/>
  <c r="AN394" i="10"/>
  <c r="AN457" i="10"/>
  <c r="AN459" i="10"/>
  <c r="AN461" i="10"/>
  <c r="AN482" i="10"/>
  <c r="AN490" i="10"/>
  <c r="AN498" i="10"/>
  <c r="AN348" i="10"/>
  <c r="AN375" i="10"/>
  <c r="AN434" i="10"/>
  <c r="AN453" i="10"/>
  <c r="AN463" i="10"/>
  <c r="AN465" i="10"/>
  <c r="AN467" i="10"/>
  <c r="AN469" i="10"/>
  <c r="AN487" i="10"/>
  <c r="AN495" i="10"/>
  <c r="AN373" i="10"/>
  <c r="AN410" i="10"/>
  <c r="AN371" i="10"/>
  <c r="AN450" i="10"/>
  <c r="AN479" i="10"/>
  <c r="AN481" i="10"/>
  <c r="AN489" i="10"/>
  <c r="AN497" i="10"/>
  <c r="AN471" i="10"/>
  <c r="AN492" i="10"/>
  <c r="AN484" i="10"/>
  <c r="AN477" i="10"/>
  <c r="AN500" i="10"/>
  <c r="AN475" i="10"/>
  <c r="AN473" i="10"/>
  <c r="AQ21" i="12"/>
  <c r="AQ104" i="12"/>
  <c r="AQ112" i="12"/>
  <c r="AQ106" i="12"/>
  <c r="AQ114" i="12"/>
  <c r="AQ102" i="12"/>
  <c r="AQ122" i="12"/>
  <c r="AQ130" i="12"/>
  <c r="AQ103" i="12"/>
  <c r="AQ107" i="12"/>
  <c r="AQ108" i="12"/>
  <c r="AQ116" i="12"/>
  <c r="AQ124" i="12"/>
  <c r="AQ132" i="12"/>
  <c r="AQ113" i="12"/>
  <c r="AQ109" i="12"/>
  <c r="AQ105" i="12"/>
  <c r="AQ111" i="12"/>
  <c r="AQ117" i="12"/>
  <c r="AQ131" i="12"/>
  <c r="AQ141" i="12"/>
  <c r="AQ123" i="12"/>
  <c r="AQ135" i="12"/>
  <c r="AQ143" i="12"/>
  <c r="AQ120" i="12"/>
  <c r="AQ126" i="12"/>
  <c r="AQ142" i="12"/>
  <c r="AQ151" i="12"/>
  <c r="AQ159" i="12"/>
  <c r="AQ128" i="12"/>
  <c r="AQ134" i="12"/>
  <c r="AQ153" i="12"/>
  <c r="AQ161" i="12"/>
  <c r="AQ101" i="12"/>
  <c r="AQ129" i="12"/>
  <c r="AQ133" i="12"/>
  <c r="AQ150" i="12"/>
  <c r="AQ154" i="12"/>
  <c r="AQ171" i="12"/>
  <c r="AQ179" i="12"/>
  <c r="AQ127" i="12"/>
  <c r="AQ119" i="12"/>
  <c r="AQ121" i="12"/>
  <c r="AQ125" i="12"/>
  <c r="AQ136" i="12"/>
  <c r="AQ160" i="12"/>
  <c r="AQ173" i="12"/>
  <c r="AQ181" i="12"/>
  <c r="AQ144" i="12"/>
  <c r="AQ118" i="12"/>
  <c r="AQ138" i="12"/>
  <c r="AQ139" i="12"/>
  <c r="AQ145" i="12"/>
  <c r="AQ152" i="12"/>
  <c r="AQ115" i="12"/>
  <c r="AQ140" i="12"/>
  <c r="AQ110" i="12"/>
  <c r="AQ137" i="12"/>
  <c r="AQ147" i="12"/>
  <c r="AQ158" i="12"/>
  <c r="AQ170" i="12"/>
  <c r="AQ174" i="12"/>
  <c r="AQ190" i="12"/>
  <c r="AQ198" i="12"/>
  <c r="AQ206" i="12"/>
  <c r="AQ155" i="12"/>
  <c r="AQ166" i="12"/>
  <c r="AQ180" i="12"/>
  <c r="AQ192" i="12"/>
  <c r="AQ200" i="12"/>
  <c r="AQ149" i="12"/>
  <c r="AQ157" i="12"/>
  <c r="AQ162" i="12"/>
  <c r="AQ167" i="12"/>
  <c r="AQ163" i="12"/>
  <c r="AQ172" i="12"/>
  <c r="AQ148" i="12"/>
  <c r="AQ164" i="12"/>
  <c r="AQ146" i="12"/>
  <c r="AQ169" i="12"/>
  <c r="AQ188" i="12"/>
  <c r="AQ202" i="12"/>
  <c r="AQ215" i="12"/>
  <c r="AQ223" i="12"/>
  <c r="AQ176" i="12"/>
  <c r="AQ189" i="12"/>
  <c r="AQ156" i="12"/>
  <c r="AQ168" i="12"/>
  <c r="AQ194" i="12"/>
  <c r="AQ203" i="12"/>
  <c r="AQ209" i="12"/>
  <c r="AQ217" i="12"/>
  <c r="AQ178" i="12"/>
  <c r="AQ185" i="12"/>
  <c r="AQ175" i="12"/>
  <c r="AQ182" i="12"/>
  <c r="AQ186" i="12"/>
  <c r="AQ195" i="12"/>
  <c r="AQ204" i="12"/>
  <c r="AQ165" i="12"/>
  <c r="AQ183" i="12"/>
  <c r="AQ191" i="12"/>
  <c r="AQ201" i="12"/>
  <c r="AQ213" i="12"/>
  <c r="AQ232" i="12"/>
  <c r="AQ240" i="12"/>
  <c r="AQ184" i="12"/>
  <c r="AQ219" i="12"/>
  <c r="AQ226" i="12"/>
  <c r="AQ234" i="12"/>
  <c r="AQ242" i="12"/>
  <c r="AQ197" i="12"/>
  <c r="AQ205" i="12"/>
  <c r="AQ211" i="12"/>
  <c r="AQ220" i="12"/>
  <c r="AQ228" i="12"/>
  <c r="AQ177" i="12"/>
  <c r="AQ187" i="12"/>
  <c r="AQ199" i="12"/>
  <c r="AQ193" i="12"/>
  <c r="AQ222" i="12"/>
  <c r="AQ239" i="12"/>
  <c r="AQ243" i="12"/>
  <c r="AQ247" i="12"/>
  <c r="AQ255" i="12"/>
  <c r="AQ263" i="12"/>
  <c r="AQ271" i="12"/>
  <c r="AQ208" i="12"/>
  <c r="AQ216" i="12"/>
  <c r="AQ230" i="12"/>
  <c r="AQ224" i="12"/>
  <c r="AQ235" i="12"/>
  <c r="AQ249" i="12"/>
  <c r="AQ257" i="12"/>
  <c r="AQ265" i="12"/>
  <c r="AQ273" i="12"/>
  <c r="AQ196" i="12"/>
  <c r="AQ210" i="12"/>
  <c r="AQ221" i="12"/>
  <c r="AQ207" i="12"/>
  <c r="AQ218" i="12"/>
  <c r="AQ225" i="12"/>
  <c r="AQ241" i="12"/>
  <c r="AQ212" i="12"/>
  <c r="AQ227" i="12"/>
  <c r="AQ229" i="12"/>
  <c r="AQ231" i="12"/>
  <c r="AQ214" i="12"/>
  <c r="AQ238" i="12"/>
  <c r="AQ248" i="12"/>
  <c r="AQ262" i="12"/>
  <c r="AQ266" i="12"/>
  <c r="AQ276" i="12"/>
  <c r="AQ284" i="12"/>
  <c r="AQ292" i="12"/>
  <c r="AQ300" i="12"/>
  <c r="AQ246" i="12"/>
  <c r="AQ253" i="12"/>
  <c r="AQ267" i="12"/>
  <c r="AQ233" i="12"/>
  <c r="AQ237" i="12"/>
  <c r="AQ254" i="12"/>
  <c r="AQ258" i="12"/>
  <c r="AQ272" i="12"/>
  <c r="AQ278" i="12"/>
  <c r="AQ286" i="12"/>
  <c r="AQ294" i="12"/>
  <c r="AQ302" i="12"/>
  <c r="AQ259" i="12"/>
  <c r="AQ268" i="12"/>
  <c r="AQ250" i="12"/>
  <c r="AQ264" i="12"/>
  <c r="AQ280" i="12"/>
  <c r="AQ288" i="12"/>
  <c r="AQ296" i="12"/>
  <c r="AQ304" i="12"/>
  <c r="AQ236" i="12"/>
  <c r="AQ245" i="12"/>
  <c r="AQ251" i="12"/>
  <c r="AQ260" i="12"/>
  <c r="AQ269" i="12"/>
  <c r="AQ252" i="12"/>
  <c r="AQ261" i="12"/>
  <c r="AQ287" i="12"/>
  <c r="AQ289" i="12"/>
  <c r="AQ291" i="12"/>
  <c r="AQ293" i="12"/>
  <c r="AQ312" i="12"/>
  <c r="AQ320" i="12"/>
  <c r="AQ328" i="12"/>
  <c r="AQ336" i="12"/>
  <c r="AQ295" i="12"/>
  <c r="AQ297" i="12"/>
  <c r="AQ299" i="12"/>
  <c r="AQ301" i="12"/>
  <c r="AQ309" i="12"/>
  <c r="AQ274" i="12"/>
  <c r="AQ303" i="12"/>
  <c r="AQ306" i="12"/>
  <c r="AQ314" i="12"/>
  <c r="AQ322" i="12"/>
  <c r="AQ330" i="12"/>
  <c r="AQ338" i="12"/>
  <c r="AQ270" i="12"/>
  <c r="AQ282" i="12"/>
  <c r="AQ290" i="12"/>
  <c r="AQ308" i="12"/>
  <c r="AQ316" i="12"/>
  <c r="AQ324" i="12"/>
  <c r="AQ244" i="12"/>
  <c r="AQ256" i="12"/>
  <c r="AQ298" i="12"/>
  <c r="AQ279" i="12"/>
  <c r="AQ281" i="12"/>
  <c r="AQ283" i="12"/>
  <c r="AQ285" i="12"/>
  <c r="AQ307" i="12"/>
  <c r="AQ311" i="12"/>
  <c r="AQ313" i="12"/>
  <c r="AQ335" i="12"/>
  <c r="AQ339" i="12"/>
  <c r="AQ347" i="12"/>
  <c r="AQ355" i="12"/>
  <c r="AQ363" i="12"/>
  <c r="AQ371" i="12"/>
  <c r="AQ305" i="12"/>
  <c r="AQ315" i="12"/>
  <c r="AQ317" i="12"/>
  <c r="AQ319" i="12"/>
  <c r="AQ321" i="12"/>
  <c r="AQ344" i="12"/>
  <c r="AQ323" i="12"/>
  <c r="AQ325" i="12"/>
  <c r="AQ327" i="12"/>
  <c r="AQ329" i="12"/>
  <c r="AQ331" i="12"/>
  <c r="AQ341" i="12"/>
  <c r="AQ349" i="12"/>
  <c r="AQ357" i="12"/>
  <c r="AQ365" i="12"/>
  <c r="AQ373" i="12"/>
  <c r="AQ332" i="12"/>
  <c r="AQ310" i="12"/>
  <c r="AQ337" i="12"/>
  <c r="AQ343" i="12"/>
  <c r="AQ351" i="12"/>
  <c r="AQ359" i="12"/>
  <c r="AQ367" i="12"/>
  <c r="AQ375" i="12"/>
  <c r="AQ318" i="12"/>
  <c r="AQ333" i="12"/>
  <c r="AQ340" i="12"/>
  <c r="AQ275" i="12"/>
  <c r="AQ334" i="12"/>
  <c r="AQ342" i="12"/>
  <c r="AQ374" i="12"/>
  <c r="AQ376" i="12"/>
  <c r="AQ378" i="12"/>
  <c r="AQ386" i="12"/>
  <c r="AQ394" i="12"/>
  <c r="AQ402" i="12"/>
  <c r="AQ410" i="12"/>
  <c r="AQ353" i="12"/>
  <c r="AQ326" i="12"/>
  <c r="AQ361" i="12"/>
  <c r="AQ380" i="12"/>
  <c r="AQ388" i="12"/>
  <c r="AQ396" i="12"/>
  <c r="AQ404" i="12"/>
  <c r="AQ412" i="12"/>
  <c r="AQ369" i="12"/>
  <c r="AQ377" i="12"/>
  <c r="AQ277" i="12"/>
  <c r="AQ345" i="12"/>
  <c r="AQ346" i="12"/>
  <c r="AQ348" i="12"/>
  <c r="AQ382" i="12"/>
  <c r="AQ390" i="12"/>
  <c r="AQ398" i="12"/>
  <c r="AQ406" i="12"/>
  <c r="AQ414" i="12"/>
  <c r="AQ350" i="12"/>
  <c r="AQ352" i="12"/>
  <c r="AQ354" i="12"/>
  <c r="AQ356" i="12"/>
  <c r="AQ379" i="12"/>
  <c r="AQ366" i="12"/>
  <c r="AQ368" i="12"/>
  <c r="AQ370" i="12"/>
  <c r="AQ372" i="12"/>
  <c r="AQ364" i="12"/>
  <c r="AQ408" i="12"/>
  <c r="AQ421" i="12"/>
  <c r="AQ429" i="12"/>
  <c r="AQ437" i="12"/>
  <c r="AQ445" i="12"/>
  <c r="AQ453" i="12"/>
  <c r="AQ362" i="12"/>
  <c r="AQ383" i="12"/>
  <c r="AQ385" i="12"/>
  <c r="AQ387" i="12"/>
  <c r="AQ418" i="12"/>
  <c r="AQ360" i="12"/>
  <c r="AQ389" i="12"/>
  <c r="AQ391" i="12"/>
  <c r="AQ393" i="12"/>
  <c r="AQ395" i="12"/>
  <c r="AQ415" i="12"/>
  <c r="AQ423" i="12"/>
  <c r="AQ431" i="12"/>
  <c r="AQ439" i="12"/>
  <c r="AQ447" i="12"/>
  <c r="AQ455" i="12"/>
  <c r="AQ358" i="12"/>
  <c r="AQ397" i="12"/>
  <c r="AQ399" i="12"/>
  <c r="AQ401" i="12"/>
  <c r="AQ403" i="12"/>
  <c r="AQ420" i="12"/>
  <c r="AQ405" i="12"/>
  <c r="AQ407" i="12"/>
  <c r="AQ409" i="12"/>
  <c r="AQ411" i="12"/>
  <c r="AQ417" i="12"/>
  <c r="AQ425" i="12"/>
  <c r="AQ433" i="12"/>
  <c r="AQ441" i="12"/>
  <c r="AQ449" i="12"/>
  <c r="AQ384" i="12"/>
  <c r="AQ413" i="12"/>
  <c r="AQ381" i="12"/>
  <c r="AQ400" i="12"/>
  <c r="AQ416" i="12"/>
  <c r="AQ440" i="12"/>
  <c r="AQ442" i="12"/>
  <c r="AQ444" i="12"/>
  <c r="AQ446" i="12"/>
  <c r="AQ457" i="12"/>
  <c r="AQ465" i="12"/>
  <c r="AQ473" i="12"/>
  <c r="AQ481" i="12"/>
  <c r="AQ489" i="12"/>
  <c r="AQ448" i="12"/>
  <c r="AQ450" i="12"/>
  <c r="AQ452" i="12"/>
  <c r="AQ454" i="12"/>
  <c r="AQ392" i="12"/>
  <c r="AQ427" i="12"/>
  <c r="AQ459" i="12"/>
  <c r="AQ467" i="12"/>
  <c r="AQ475" i="12"/>
  <c r="AQ483" i="12"/>
  <c r="AQ491" i="12"/>
  <c r="AQ435" i="12"/>
  <c r="AQ456" i="12"/>
  <c r="AQ419" i="12"/>
  <c r="AQ443" i="12"/>
  <c r="AQ461" i="12"/>
  <c r="AQ469" i="12"/>
  <c r="AQ477" i="12"/>
  <c r="AQ485" i="12"/>
  <c r="AQ493" i="12"/>
  <c r="AQ422" i="12"/>
  <c r="AQ451" i="12"/>
  <c r="AQ458" i="12"/>
  <c r="AQ432" i="12"/>
  <c r="AQ434" i="12"/>
  <c r="AQ436" i="12"/>
  <c r="AQ438" i="12"/>
  <c r="AQ430" i="12"/>
  <c r="AQ468" i="12"/>
  <c r="AQ470" i="12"/>
  <c r="AQ472" i="12"/>
  <c r="AQ474" i="12"/>
  <c r="AQ500" i="12"/>
  <c r="AQ428" i="12"/>
  <c r="AQ476" i="12"/>
  <c r="AQ478" i="12"/>
  <c r="AQ480" i="12"/>
  <c r="AQ482" i="12"/>
  <c r="AQ497" i="12"/>
  <c r="AQ426" i="12"/>
  <c r="AQ484" i="12"/>
  <c r="AQ486" i="12"/>
  <c r="AQ488" i="12"/>
  <c r="AQ490" i="12"/>
  <c r="AQ494" i="12"/>
  <c r="AQ424" i="12"/>
  <c r="AQ463" i="12"/>
  <c r="AQ492" i="12"/>
  <c r="AQ499" i="12"/>
  <c r="AQ471" i="12"/>
  <c r="AQ496" i="12"/>
  <c r="AQ479" i="12"/>
  <c r="AQ460" i="12"/>
  <c r="AQ462" i="12"/>
  <c r="AQ464" i="12"/>
  <c r="AQ466" i="12"/>
  <c r="AQ495" i="12"/>
  <c r="AQ487" i="12"/>
  <c r="AQ498" i="12"/>
  <c r="AQ69" i="12"/>
  <c r="AQ82" i="12"/>
  <c r="AQ95" i="12"/>
  <c r="AQ20" i="12"/>
  <c r="AQ28" i="12"/>
  <c r="AQ3" i="12"/>
  <c r="AQ4" i="12" s="1"/>
  <c r="AQ88" i="12"/>
  <c r="AQ25" i="12"/>
  <c r="AQ52" i="12"/>
  <c r="AQ53" i="12"/>
  <c r="AQ47" i="12"/>
  <c r="AQ38" i="12"/>
  <c r="AQ32" i="12"/>
  <c r="AQ63" i="12"/>
  <c r="AQ62" i="12"/>
  <c r="AQ54" i="12"/>
  <c r="AQ68" i="12"/>
  <c r="AQ90" i="12"/>
  <c r="AQ40" i="12"/>
  <c r="AQ8" i="12"/>
  <c r="AQ14" i="12"/>
  <c r="AQ99" i="12"/>
  <c r="AQ84" i="12"/>
  <c r="AQ73" i="12"/>
  <c r="AQ81" i="12"/>
  <c r="AQ78" i="12"/>
  <c r="AQ72" i="12"/>
  <c r="AQ57" i="12"/>
  <c r="AQ13" i="12"/>
  <c r="AQ74" i="12"/>
  <c r="AQ83" i="12"/>
  <c r="AQ34" i="12"/>
  <c r="AQ85" i="12"/>
  <c r="AQ66" i="12"/>
  <c r="AQ60" i="12"/>
  <c r="AQ37" i="12"/>
  <c r="AQ100" i="12"/>
  <c r="AQ9" i="12"/>
  <c r="AQ15" i="12"/>
  <c r="AQ18" i="12"/>
  <c r="AQ91" i="12"/>
  <c r="AQ36" i="12"/>
  <c r="AQ23" i="12"/>
  <c r="AQ44" i="12"/>
  <c r="AQ51" i="12"/>
  <c r="AQ92" i="12"/>
  <c r="AQ98" i="12"/>
  <c r="AQ89" i="12"/>
  <c r="AQ86" i="12"/>
  <c r="AQ27" i="12"/>
  <c r="AQ31" i="12"/>
  <c r="AQ29" i="12"/>
  <c r="AQ58" i="12"/>
  <c r="AQ56" i="12"/>
  <c r="AQ12" i="12"/>
  <c r="AQ93" i="12"/>
  <c r="AQ19" i="12"/>
  <c r="AQ50" i="12"/>
  <c r="AQ42" i="12"/>
  <c r="AQ33" i="12"/>
  <c r="AQ7" i="12"/>
  <c r="AQ10" i="12"/>
  <c r="AQ75" i="12"/>
  <c r="AQ61" i="12"/>
  <c r="AQ77" i="12"/>
  <c r="AQ97" i="12"/>
  <c r="AQ41" i="12"/>
  <c r="AQ22" i="12"/>
  <c r="AQ64" i="12"/>
  <c r="AQ70" i="12"/>
  <c r="AQ49" i="12"/>
  <c r="AQ43" i="12"/>
  <c r="AQ17" i="12"/>
  <c r="AQ39" i="12"/>
  <c r="AQ76" i="12"/>
  <c r="AQ30" i="12"/>
  <c r="AQ11" i="12"/>
  <c r="AQ45" i="12"/>
  <c r="AQ5" i="12"/>
  <c r="AQ46" i="12"/>
  <c r="AQ94" i="12"/>
  <c r="AQ35" i="12"/>
  <c r="AQ79" i="12"/>
  <c r="AQ67" i="12"/>
  <c r="AQ48" i="12"/>
  <c r="AQ80" i="12"/>
  <c r="AQ96" i="12"/>
  <c r="AQ59" i="12"/>
  <c r="AQ26" i="12"/>
  <c r="AQ87" i="12"/>
  <c r="AQ55" i="12"/>
  <c r="AQ6" i="12"/>
  <c r="AQ24" i="12"/>
  <c r="AQ71" i="12"/>
  <c r="AQ16" i="12"/>
  <c r="AQ65" i="12"/>
  <c r="J41" i="6"/>
  <c r="O41" i="6"/>
  <c r="D42" i="6"/>
  <c r="B42" i="6"/>
  <c r="F42" i="6"/>
  <c r="C42" i="6"/>
  <c r="E42" i="6"/>
  <c r="AN3" i="51"/>
  <c r="AN4" i="51" s="1"/>
  <c r="AO2" i="51" a="1"/>
  <c r="AO2" i="51" s="1"/>
  <c r="AN15" i="10"/>
  <c r="AN61" i="10"/>
  <c r="AN7" i="10"/>
  <c r="AN52" i="10"/>
  <c r="AN86" i="10"/>
  <c r="AN104" i="10"/>
  <c r="AN37" i="10"/>
  <c r="AN100" i="10"/>
  <c r="AN36" i="10"/>
  <c r="AN73" i="10"/>
  <c r="AN24" i="10"/>
  <c r="AN3" i="10"/>
  <c r="AN4" i="10" s="1"/>
  <c r="AN70" i="10"/>
  <c r="AN22" i="10"/>
  <c r="AN60" i="10"/>
  <c r="AN28" i="10"/>
  <c r="AN51" i="10"/>
  <c r="AN79" i="10"/>
  <c r="AN82" i="10"/>
  <c r="AN85" i="10"/>
  <c r="AN78" i="10"/>
  <c r="AN32" i="10"/>
  <c r="AN99" i="10"/>
  <c r="AN87" i="10"/>
  <c r="AN96" i="10"/>
  <c r="AN35" i="10"/>
  <c r="AN98" i="10"/>
  <c r="AN38" i="10"/>
  <c r="AN89" i="10"/>
  <c r="AN94" i="10"/>
  <c r="AN18" i="10"/>
  <c r="AN75" i="10"/>
  <c r="AN9" i="10"/>
  <c r="AN71" i="10"/>
  <c r="AN12" i="10"/>
  <c r="AN67" i="10"/>
  <c r="AN101" i="10"/>
  <c r="AN34" i="10"/>
  <c r="AN64" i="10"/>
  <c r="AN92" i="10"/>
  <c r="AN90" i="10"/>
  <c r="AN25" i="10"/>
  <c r="AN45" i="10"/>
  <c r="AN77" i="10"/>
  <c r="AN103" i="10"/>
  <c r="AN17" i="10"/>
  <c r="AN102" i="10"/>
  <c r="AN91" i="10"/>
  <c r="AN84" i="10"/>
  <c r="AN48" i="10"/>
  <c r="AN44" i="10"/>
  <c r="AN72" i="10"/>
  <c r="AN74" i="10"/>
  <c r="AN80" i="10"/>
  <c r="AN95" i="10"/>
  <c r="AN59" i="10"/>
  <c r="AN83" i="10"/>
  <c r="AN42" i="10"/>
  <c r="AN43" i="10"/>
  <c r="AN41" i="10"/>
  <c r="AN69" i="10"/>
  <c r="AN5" i="10"/>
  <c r="AN65" i="10"/>
  <c r="AN54" i="10"/>
  <c r="AN53" i="10"/>
  <c r="AN31" i="10"/>
  <c r="AN49" i="10"/>
  <c r="AN40" i="10"/>
  <c r="AN68" i="10"/>
  <c r="AN11" i="10"/>
  <c r="AN63" i="10"/>
  <c r="AN88" i="10"/>
  <c r="AN46" i="10"/>
  <c r="AN19" i="10"/>
  <c r="AN47" i="10"/>
  <c r="AN66" i="10"/>
  <c r="AN62" i="10"/>
  <c r="AN27" i="10"/>
  <c r="AN58" i="10"/>
  <c r="AN13" i="10"/>
  <c r="AN16" i="10"/>
  <c r="AN26" i="10"/>
  <c r="AN23" i="10"/>
  <c r="AN93" i="10"/>
  <c r="AN39" i="10"/>
  <c r="AN8" i="10"/>
  <c r="AN30" i="10"/>
  <c r="AN57" i="10"/>
  <c r="AN81" i="10"/>
  <c r="AN6" i="10"/>
  <c r="AN55" i="10"/>
  <c r="AN33" i="10"/>
  <c r="AN20" i="10"/>
  <c r="AN97" i="10"/>
  <c r="AN10" i="10"/>
  <c r="AN56" i="10"/>
  <c r="AN76" i="10"/>
  <c r="AN21" i="10"/>
  <c r="AN29" i="10"/>
  <c r="AN50" i="10"/>
  <c r="AN14" i="10"/>
  <c r="AO3" i="56"/>
  <c r="AO4" i="56" s="1"/>
  <c r="AP2" i="56" a="1"/>
  <c r="AP2" i="56" s="1"/>
  <c r="AR81" i="12" l="1"/>
  <c r="AR107" i="12"/>
  <c r="AR115" i="12"/>
  <c r="AR101" i="12"/>
  <c r="AR109" i="12"/>
  <c r="AR111" i="12"/>
  <c r="AR117" i="12"/>
  <c r="AR125" i="12"/>
  <c r="AR133" i="12"/>
  <c r="AR102" i="12"/>
  <c r="AR103" i="12"/>
  <c r="AR112" i="12"/>
  <c r="AR119" i="12"/>
  <c r="AR127" i="12"/>
  <c r="AR108" i="12"/>
  <c r="AR104" i="12"/>
  <c r="AR113" i="12"/>
  <c r="AR106" i="12"/>
  <c r="AR110" i="12"/>
  <c r="AR126" i="12"/>
  <c r="AR136" i="12"/>
  <c r="AR144" i="12"/>
  <c r="AR118" i="12"/>
  <c r="AR132" i="12"/>
  <c r="AR138" i="12"/>
  <c r="AR146" i="12"/>
  <c r="AR105" i="12"/>
  <c r="AR114" i="12"/>
  <c r="AR137" i="12"/>
  <c r="AR154" i="12"/>
  <c r="AR162" i="12"/>
  <c r="AR121" i="12"/>
  <c r="AR143" i="12"/>
  <c r="AR147" i="12"/>
  <c r="AR148" i="12"/>
  <c r="AR156" i="12"/>
  <c r="AR164" i="12"/>
  <c r="AR123" i="12"/>
  <c r="AR129" i="12"/>
  <c r="AR135" i="12"/>
  <c r="AR134" i="12"/>
  <c r="AR141" i="12"/>
  <c r="AR149" i="12"/>
  <c r="AR163" i="12"/>
  <c r="AR166" i="12"/>
  <c r="AR174" i="12"/>
  <c r="AR182" i="12"/>
  <c r="AR116" i="12"/>
  <c r="AR124" i="12"/>
  <c r="AR128" i="12"/>
  <c r="AR130" i="12"/>
  <c r="AR131" i="12"/>
  <c r="AR142" i="12"/>
  <c r="AR122" i="12"/>
  <c r="AR155" i="12"/>
  <c r="AR168" i="12"/>
  <c r="AR176" i="12"/>
  <c r="AR184" i="12"/>
  <c r="AR120" i="12"/>
  <c r="AR139" i="12"/>
  <c r="AR150" i="12"/>
  <c r="AR160" i="12"/>
  <c r="AR169" i="12"/>
  <c r="AR183" i="12"/>
  <c r="AR185" i="12"/>
  <c r="AR193" i="12"/>
  <c r="AR201" i="12"/>
  <c r="AR158" i="12"/>
  <c r="AR161" i="12"/>
  <c r="AR140" i="12"/>
  <c r="AR152" i="12"/>
  <c r="AR175" i="12"/>
  <c r="AR187" i="12"/>
  <c r="AR195" i="12"/>
  <c r="AR203" i="12"/>
  <c r="AR171" i="12"/>
  <c r="AR157" i="12"/>
  <c r="AR167" i="12"/>
  <c r="AR181" i="12"/>
  <c r="AR145" i="12"/>
  <c r="AR151" i="12"/>
  <c r="AR153" i="12"/>
  <c r="AR159" i="12"/>
  <c r="AR165" i="12"/>
  <c r="AR197" i="12"/>
  <c r="AR206" i="12"/>
  <c r="AR210" i="12"/>
  <c r="AR218" i="12"/>
  <c r="AR179" i="12"/>
  <c r="AR188" i="12"/>
  <c r="AR173" i="12"/>
  <c r="AR189" i="12"/>
  <c r="AR198" i="12"/>
  <c r="AR207" i="12"/>
  <c r="AR212" i="12"/>
  <c r="AR220" i="12"/>
  <c r="AR170" i="12"/>
  <c r="AR178" i="12"/>
  <c r="AR190" i="12"/>
  <c r="AR199" i="12"/>
  <c r="AR172" i="12"/>
  <c r="AR186" i="12"/>
  <c r="AR177" i="12"/>
  <c r="AR192" i="12"/>
  <c r="AR208" i="12"/>
  <c r="AR222" i="12"/>
  <c r="AR227" i="12"/>
  <c r="AR235" i="12"/>
  <c r="AR243" i="12"/>
  <c r="AR200" i="12"/>
  <c r="AR214" i="12"/>
  <c r="AR223" i="12"/>
  <c r="AR229" i="12"/>
  <c r="AR237" i="12"/>
  <c r="AR194" i="12"/>
  <c r="AR205" i="12"/>
  <c r="AR215" i="12"/>
  <c r="AR224" i="12"/>
  <c r="AR231" i="12"/>
  <c r="AR180" i="12"/>
  <c r="AR202" i="12"/>
  <c r="AR196" i="12"/>
  <c r="AR204" i="12"/>
  <c r="AR211" i="12"/>
  <c r="AR234" i="12"/>
  <c r="AR238" i="12"/>
  <c r="AR250" i="12"/>
  <c r="AR258" i="12"/>
  <c r="AR266" i="12"/>
  <c r="AR191" i="12"/>
  <c r="AR219" i="12"/>
  <c r="AR226" i="12"/>
  <c r="AR228" i="12"/>
  <c r="AR216" i="12"/>
  <c r="AR230" i="12"/>
  <c r="AR232" i="12"/>
  <c r="AR244" i="12"/>
  <c r="AR252" i="12"/>
  <c r="AR260" i="12"/>
  <c r="AR268" i="12"/>
  <c r="AR213" i="12"/>
  <c r="AR221" i="12"/>
  <c r="AR236" i="12"/>
  <c r="AR246" i="12"/>
  <c r="AR225" i="12"/>
  <c r="AR217" i="12"/>
  <c r="AR233" i="12"/>
  <c r="AR257" i="12"/>
  <c r="AR261" i="12"/>
  <c r="AR279" i="12"/>
  <c r="AR287" i="12"/>
  <c r="AR295" i="12"/>
  <c r="AR303" i="12"/>
  <c r="AR248" i="12"/>
  <c r="AR262" i="12"/>
  <c r="AR240" i="12"/>
  <c r="AR249" i="12"/>
  <c r="AR253" i="12"/>
  <c r="AR267" i="12"/>
  <c r="AR281" i="12"/>
  <c r="AR289" i="12"/>
  <c r="AR297" i="12"/>
  <c r="AR305" i="12"/>
  <c r="AR209" i="12"/>
  <c r="AR254" i="12"/>
  <c r="AR263" i="12"/>
  <c r="AR242" i="12"/>
  <c r="AR259" i="12"/>
  <c r="AR273" i="12"/>
  <c r="AR275" i="12"/>
  <c r="AR283" i="12"/>
  <c r="AR291" i="12"/>
  <c r="AR299" i="12"/>
  <c r="AR239" i="12"/>
  <c r="AR255" i="12"/>
  <c r="AR264" i="12"/>
  <c r="AR241" i="12"/>
  <c r="AR247" i="12"/>
  <c r="AR256" i="12"/>
  <c r="AR245" i="12"/>
  <c r="AR251" i="12"/>
  <c r="AR272" i="12"/>
  <c r="AR285" i="12"/>
  <c r="AR307" i="12"/>
  <c r="AR315" i="12"/>
  <c r="AR323" i="12"/>
  <c r="AR331" i="12"/>
  <c r="AR293" i="12"/>
  <c r="AR301" i="12"/>
  <c r="AR309" i="12"/>
  <c r="AR317" i="12"/>
  <c r="AR325" i="12"/>
  <c r="AR333" i="12"/>
  <c r="AR265" i="12"/>
  <c r="AR271" i="12"/>
  <c r="AR274" i="12"/>
  <c r="AR276" i="12"/>
  <c r="AR278" i="12"/>
  <c r="AR280" i="12"/>
  <c r="AR306" i="12"/>
  <c r="AR269" i="12"/>
  <c r="AR270" i="12"/>
  <c r="AR282" i="12"/>
  <c r="AR284" i="12"/>
  <c r="AR286" i="12"/>
  <c r="AR288" i="12"/>
  <c r="AR311" i="12"/>
  <c r="AR319" i="12"/>
  <c r="AR327" i="12"/>
  <c r="AR290" i="12"/>
  <c r="AR292" i="12"/>
  <c r="AR294" i="12"/>
  <c r="AR296" i="12"/>
  <c r="AR308" i="12"/>
  <c r="AR277" i="12"/>
  <c r="AR310" i="12"/>
  <c r="AR298" i="12"/>
  <c r="AR330" i="12"/>
  <c r="AR334" i="12"/>
  <c r="AR342" i="12"/>
  <c r="AR350" i="12"/>
  <c r="AR358" i="12"/>
  <c r="AR366" i="12"/>
  <c r="AR374" i="12"/>
  <c r="AR313" i="12"/>
  <c r="AR335" i="12"/>
  <c r="AR339" i="12"/>
  <c r="AR321" i="12"/>
  <c r="AR344" i="12"/>
  <c r="AR352" i="12"/>
  <c r="AR360" i="12"/>
  <c r="AR368" i="12"/>
  <c r="AR376" i="12"/>
  <c r="AR329" i="12"/>
  <c r="AR336" i="12"/>
  <c r="AR341" i="12"/>
  <c r="AR332" i="12"/>
  <c r="AR346" i="12"/>
  <c r="AR354" i="12"/>
  <c r="AR362" i="12"/>
  <c r="AR370" i="12"/>
  <c r="AR304" i="12"/>
  <c r="AR312" i="12"/>
  <c r="AR314" i="12"/>
  <c r="AR316" i="12"/>
  <c r="AR337" i="12"/>
  <c r="AR343" i="12"/>
  <c r="AR300" i="12"/>
  <c r="AR326" i="12"/>
  <c r="AR328" i="12"/>
  <c r="AR372" i="12"/>
  <c r="AR381" i="12"/>
  <c r="AR389" i="12"/>
  <c r="AR397" i="12"/>
  <c r="AR405" i="12"/>
  <c r="AR413" i="12"/>
  <c r="AR347" i="12"/>
  <c r="AR349" i="12"/>
  <c r="AR351" i="12"/>
  <c r="AR378" i="12"/>
  <c r="AR338" i="12"/>
  <c r="AR353" i="12"/>
  <c r="AR355" i="12"/>
  <c r="AR357" i="12"/>
  <c r="AR359" i="12"/>
  <c r="AR383" i="12"/>
  <c r="AR391" i="12"/>
  <c r="AR399" i="12"/>
  <c r="AR407" i="12"/>
  <c r="AR324" i="12"/>
  <c r="AR361" i="12"/>
  <c r="AR363" i="12"/>
  <c r="AR365" i="12"/>
  <c r="AR367" i="12"/>
  <c r="AR380" i="12"/>
  <c r="AR322" i="12"/>
  <c r="AR369" i="12"/>
  <c r="AR371" i="12"/>
  <c r="AR373" i="12"/>
  <c r="AR375" i="12"/>
  <c r="AR377" i="12"/>
  <c r="AR385" i="12"/>
  <c r="AR393" i="12"/>
  <c r="AR401" i="12"/>
  <c r="AR409" i="12"/>
  <c r="AR320" i="12"/>
  <c r="AR340" i="12"/>
  <c r="AR345" i="12"/>
  <c r="AR348" i="12"/>
  <c r="AR302" i="12"/>
  <c r="AR364" i="12"/>
  <c r="AR400" i="12"/>
  <c r="AR402" i="12"/>
  <c r="AR404" i="12"/>
  <c r="AR406" i="12"/>
  <c r="AR416" i="12"/>
  <c r="AR424" i="12"/>
  <c r="AR432" i="12"/>
  <c r="AR440" i="12"/>
  <c r="AR448" i="12"/>
  <c r="AR408" i="12"/>
  <c r="AR410" i="12"/>
  <c r="AR412" i="12"/>
  <c r="AR379" i="12"/>
  <c r="AR387" i="12"/>
  <c r="AR418" i="12"/>
  <c r="AR426" i="12"/>
  <c r="AR434" i="12"/>
  <c r="AR442" i="12"/>
  <c r="AR450" i="12"/>
  <c r="AR395" i="12"/>
  <c r="AR415" i="12"/>
  <c r="AR356" i="12"/>
  <c r="AR403" i="12"/>
  <c r="AR420" i="12"/>
  <c r="AR428" i="12"/>
  <c r="AR436" i="12"/>
  <c r="AR444" i="12"/>
  <c r="AR452" i="12"/>
  <c r="AR318" i="12"/>
  <c r="AR411" i="12"/>
  <c r="AR417" i="12"/>
  <c r="AR382" i="12"/>
  <c r="AR392" i="12"/>
  <c r="AR394" i="12"/>
  <c r="AR396" i="12"/>
  <c r="AR398" i="12"/>
  <c r="AR419" i="12"/>
  <c r="AR414" i="12"/>
  <c r="AR438" i="12"/>
  <c r="AR460" i="12"/>
  <c r="AR468" i="12"/>
  <c r="AR476" i="12"/>
  <c r="AR484" i="12"/>
  <c r="AR492" i="12"/>
  <c r="AR446" i="12"/>
  <c r="AR457" i="12"/>
  <c r="AR421" i="12"/>
  <c r="AR423" i="12"/>
  <c r="AR425" i="12"/>
  <c r="AR454" i="12"/>
  <c r="AR462" i="12"/>
  <c r="AR470" i="12"/>
  <c r="AR478" i="12"/>
  <c r="AR486" i="12"/>
  <c r="AR390" i="12"/>
  <c r="AR427" i="12"/>
  <c r="AR429" i="12"/>
  <c r="AR431" i="12"/>
  <c r="AR433" i="12"/>
  <c r="AR459" i="12"/>
  <c r="AR388" i="12"/>
  <c r="AR435" i="12"/>
  <c r="AR437" i="12"/>
  <c r="AR439" i="12"/>
  <c r="AR441" i="12"/>
  <c r="AR456" i="12"/>
  <c r="AR464" i="12"/>
  <c r="AR472" i="12"/>
  <c r="AR480" i="12"/>
  <c r="AR488" i="12"/>
  <c r="AR386" i="12"/>
  <c r="AR443" i="12"/>
  <c r="AR445" i="12"/>
  <c r="AR447" i="12"/>
  <c r="AR449" i="12"/>
  <c r="AR430" i="12"/>
  <c r="AR455" i="12"/>
  <c r="AR458" i="12"/>
  <c r="AR466" i="12"/>
  <c r="AR493" i="12"/>
  <c r="AR495" i="12"/>
  <c r="AR453" i="12"/>
  <c r="AR474" i="12"/>
  <c r="AR451" i="12"/>
  <c r="AR482" i="12"/>
  <c r="AR497" i="12"/>
  <c r="AR384" i="12"/>
  <c r="AR461" i="12"/>
  <c r="AR490" i="12"/>
  <c r="AR494" i="12"/>
  <c r="AR422" i="12"/>
  <c r="AR463" i="12"/>
  <c r="AR465" i="12"/>
  <c r="AR467" i="12"/>
  <c r="AR469" i="12"/>
  <c r="AR499" i="12"/>
  <c r="AR471" i="12"/>
  <c r="AR473" i="12"/>
  <c r="AR475" i="12"/>
  <c r="AR477" i="12"/>
  <c r="AR496" i="12"/>
  <c r="AR487" i="12"/>
  <c r="AR489" i="12"/>
  <c r="AR491" i="12"/>
  <c r="AR498" i="12"/>
  <c r="AR500" i="12"/>
  <c r="AR485" i="12"/>
  <c r="AR483" i="12"/>
  <c r="AR479" i="12"/>
  <c r="AR481" i="12"/>
  <c r="AO106" i="10"/>
  <c r="AO114" i="10"/>
  <c r="AO122" i="10"/>
  <c r="AO130" i="10"/>
  <c r="AO108" i="10"/>
  <c r="AO116" i="10"/>
  <c r="AO124" i="10"/>
  <c r="AO132" i="10"/>
  <c r="AO110" i="10"/>
  <c r="AO118" i="10"/>
  <c r="AO126" i="10"/>
  <c r="AO109" i="10"/>
  <c r="AO111" i="10"/>
  <c r="AO113" i="10"/>
  <c r="AO115" i="10"/>
  <c r="AO139" i="10"/>
  <c r="AO147" i="10"/>
  <c r="AO155" i="10"/>
  <c r="AO163" i="10"/>
  <c r="AO171" i="10"/>
  <c r="AO179" i="10"/>
  <c r="AO117" i="10"/>
  <c r="AO119" i="10"/>
  <c r="AO121" i="10"/>
  <c r="AO123" i="10"/>
  <c r="AO136" i="10"/>
  <c r="AO144" i="10"/>
  <c r="AO152" i="10"/>
  <c r="AO160" i="10"/>
  <c r="AO168" i="10"/>
  <c r="AO125" i="10"/>
  <c r="AO127" i="10"/>
  <c r="AO129" i="10"/>
  <c r="AO131" i="10"/>
  <c r="AO141" i="10"/>
  <c r="AO149" i="10"/>
  <c r="AO157" i="10"/>
  <c r="AO165" i="10"/>
  <c r="AO173" i="10"/>
  <c r="AO181" i="10"/>
  <c r="AO133" i="10"/>
  <c r="AO138" i="10"/>
  <c r="AO146" i="10"/>
  <c r="AO154" i="10"/>
  <c r="AO112" i="10"/>
  <c r="AO135" i="10"/>
  <c r="AO143" i="10"/>
  <c r="AO151" i="10"/>
  <c r="AO159" i="10"/>
  <c r="AO167" i="10"/>
  <c r="AO175" i="10"/>
  <c r="AO183" i="10"/>
  <c r="AO120" i="10"/>
  <c r="AO140" i="10"/>
  <c r="AO148" i="10"/>
  <c r="AO156" i="10"/>
  <c r="AO164" i="10"/>
  <c r="AO105" i="10"/>
  <c r="AO107" i="10"/>
  <c r="AO134" i="10"/>
  <c r="AO142" i="10"/>
  <c r="AO150" i="10"/>
  <c r="AO158" i="10"/>
  <c r="AO161" i="10"/>
  <c r="AO177" i="10"/>
  <c r="AO194" i="10"/>
  <c r="AO202" i="10"/>
  <c r="AO210" i="10"/>
  <c r="AO218" i="10"/>
  <c r="AO226" i="10"/>
  <c r="AO234" i="10"/>
  <c r="AO242" i="10"/>
  <c r="AO250" i="10"/>
  <c r="AO137" i="10"/>
  <c r="AO185" i="10"/>
  <c r="AO191" i="10"/>
  <c r="AO199" i="10"/>
  <c r="AO207" i="10"/>
  <c r="AO215" i="10"/>
  <c r="AO223" i="10"/>
  <c r="AO188" i="10"/>
  <c r="AO196" i="10"/>
  <c r="AO204" i="10"/>
  <c r="AO212" i="10"/>
  <c r="AO220" i="10"/>
  <c r="AO228" i="10"/>
  <c r="AO236" i="10"/>
  <c r="AO244" i="10"/>
  <c r="AO252" i="10"/>
  <c r="AO128" i="10"/>
  <c r="AO153" i="10"/>
  <c r="AO166" i="10"/>
  <c r="AO172" i="10"/>
  <c r="AO193" i="10"/>
  <c r="AO201" i="10"/>
  <c r="AO209" i="10"/>
  <c r="AO217" i="10"/>
  <c r="AO225" i="10"/>
  <c r="AO170" i="10"/>
  <c r="AO174" i="10"/>
  <c r="AO176" i="10"/>
  <c r="AO178" i="10"/>
  <c r="AO180" i="10"/>
  <c r="AO190" i="10"/>
  <c r="AO198" i="10"/>
  <c r="AO206" i="10"/>
  <c r="AO214" i="10"/>
  <c r="AO222" i="10"/>
  <c r="AO230" i="10"/>
  <c r="AO238" i="10"/>
  <c r="AO246" i="10"/>
  <c r="AO254" i="10"/>
  <c r="AO182" i="10"/>
  <c r="AO184" i="10"/>
  <c r="AO186" i="10"/>
  <c r="AO187" i="10"/>
  <c r="AO195" i="10"/>
  <c r="AO203" i="10"/>
  <c r="AO211" i="10"/>
  <c r="AO219" i="10"/>
  <c r="AO162" i="10"/>
  <c r="AO189" i="10"/>
  <c r="AO197" i="10"/>
  <c r="AO205" i="10"/>
  <c r="AO213" i="10"/>
  <c r="AO221" i="10"/>
  <c r="AO256" i="10"/>
  <c r="AO263" i="10"/>
  <c r="AO271" i="10"/>
  <c r="AO279" i="10"/>
  <c r="AO287" i="10"/>
  <c r="AO295" i="10"/>
  <c r="AO303" i="10"/>
  <c r="AO311" i="10"/>
  <c r="AO319" i="10"/>
  <c r="AO208" i="10"/>
  <c r="AO227" i="10"/>
  <c r="AO229" i="10"/>
  <c r="AO231" i="10"/>
  <c r="AO233" i="10"/>
  <c r="AO235" i="10"/>
  <c r="AO260" i="10"/>
  <c r="AO268" i="10"/>
  <c r="AO276" i="10"/>
  <c r="AO284" i="10"/>
  <c r="AO237" i="10"/>
  <c r="AO239" i="10"/>
  <c r="AO241" i="10"/>
  <c r="AO243" i="10"/>
  <c r="AO257" i="10"/>
  <c r="AO265" i="10"/>
  <c r="AO273" i="10"/>
  <c r="AO281" i="10"/>
  <c r="AO289" i="10"/>
  <c r="AO297" i="10"/>
  <c r="AO305" i="10"/>
  <c r="AO313" i="10"/>
  <c r="AO224" i="10"/>
  <c r="AO245" i="10"/>
  <c r="AO247" i="10"/>
  <c r="AO249" i="10"/>
  <c r="AO251" i="10"/>
  <c r="AO262" i="10"/>
  <c r="AO270" i="10"/>
  <c r="AO278" i="10"/>
  <c r="AO286" i="10"/>
  <c r="AO200" i="10"/>
  <c r="AO253" i="10"/>
  <c r="AO255" i="10"/>
  <c r="AO259" i="10"/>
  <c r="AO267" i="10"/>
  <c r="AO275" i="10"/>
  <c r="AO283" i="10"/>
  <c r="AO291" i="10"/>
  <c r="AO299" i="10"/>
  <c r="AO307" i="10"/>
  <c r="AO315" i="10"/>
  <c r="AO169" i="10"/>
  <c r="AO232" i="10"/>
  <c r="AO264" i="10"/>
  <c r="AO272" i="10"/>
  <c r="AO280" i="10"/>
  <c r="AO288" i="10"/>
  <c r="AO145" i="10"/>
  <c r="AO192" i="10"/>
  <c r="AO248" i="10"/>
  <c r="AO258" i="10"/>
  <c r="AO266" i="10"/>
  <c r="AO274" i="10"/>
  <c r="AO282" i="10"/>
  <c r="AO290" i="10"/>
  <c r="AO277" i="10"/>
  <c r="AO314" i="10"/>
  <c r="AO316" i="10"/>
  <c r="AO318" i="10"/>
  <c r="AO320" i="10"/>
  <c r="AO321" i="10"/>
  <c r="AO329" i="10"/>
  <c r="AO337" i="10"/>
  <c r="AO345" i="10"/>
  <c r="AO353" i="10"/>
  <c r="AO361" i="10"/>
  <c r="AO369" i="10"/>
  <c r="AO377" i="10"/>
  <c r="AO385" i="10"/>
  <c r="AO293" i="10"/>
  <c r="AO326" i="10"/>
  <c r="AO334" i="10"/>
  <c r="AO342" i="10"/>
  <c r="AO350" i="10"/>
  <c r="AO216" i="10"/>
  <c r="AO240" i="10"/>
  <c r="AO301" i="10"/>
  <c r="AO323" i="10"/>
  <c r="AO331" i="10"/>
  <c r="AO339" i="10"/>
  <c r="AO347" i="10"/>
  <c r="AO355" i="10"/>
  <c r="AO363" i="10"/>
  <c r="AO371" i="10"/>
  <c r="AO379" i="10"/>
  <c r="AO387" i="10"/>
  <c r="AO269" i="10"/>
  <c r="AO309" i="10"/>
  <c r="AO328" i="10"/>
  <c r="AO336" i="10"/>
  <c r="AO344" i="10"/>
  <c r="AO352" i="10"/>
  <c r="AO317" i="10"/>
  <c r="AO325" i="10"/>
  <c r="AO333" i="10"/>
  <c r="AO341" i="10"/>
  <c r="AO349" i="10"/>
  <c r="AO357" i="10"/>
  <c r="AO365" i="10"/>
  <c r="AO373" i="10"/>
  <c r="AO381" i="10"/>
  <c r="AO285" i="10"/>
  <c r="AO292" i="10"/>
  <c r="AO294" i="10"/>
  <c r="AO296" i="10"/>
  <c r="AO322" i="10"/>
  <c r="AO330" i="10"/>
  <c r="AO338" i="10"/>
  <c r="AO346" i="10"/>
  <c r="AO354" i="10"/>
  <c r="AO306" i="10"/>
  <c r="AO308" i="10"/>
  <c r="AO310" i="10"/>
  <c r="AO312" i="10"/>
  <c r="AO324" i="10"/>
  <c r="AO332" i="10"/>
  <c r="AO340" i="10"/>
  <c r="AO348" i="10"/>
  <c r="AO327" i="10"/>
  <c r="AO383" i="10"/>
  <c r="AO391" i="10"/>
  <c r="AO399" i="10"/>
  <c r="AO407" i="10"/>
  <c r="AO415" i="10"/>
  <c r="AO423" i="10"/>
  <c r="AO431" i="10"/>
  <c r="AO439" i="10"/>
  <c r="AO447" i="10"/>
  <c r="AO455" i="10"/>
  <c r="AO463" i="10"/>
  <c r="AO471" i="10"/>
  <c r="AO479" i="10"/>
  <c r="AO304" i="10"/>
  <c r="AO356" i="10"/>
  <c r="AO358" i="10"/>
  <c r="AO360" i="10"/>
  <c r="AO362" i="10"/>
  <c r="AO396" i="10"/>
  <c r="AO404" i="10"/>
  <c r="AO412" i="10"/>
  <c r="AO420" i="10"/>
  <c r="AO428" i="10"/>
  <c r="AO436" i="10"/>
  <c r="AO444" i="10"/>
  <c r="AO452" i="10"/>
  <c r="AO302" i="10"/>
  <c r="AO343" i="10"/>
  <c r="AO364" i="10"/>
  <c r="AO366" i="10"/>
  <c r="AO368" i="10"/>
  <c r="AO370" i="10"/>
  <c r="AO393" i="10"/>
  <c r="AO401" i="10"/>
  <c r="AO409" i="10"/>
  <c r="AO417" i="10"/>
  <c r="AO425" i="10"/>
  <c r="AO433" i="10"/>
  <c r="AO441" i="10"/>
  <c r="AO449" i="10"/>
  <c r="AO457" i="10"/>
  <c r="AO465" i="10"/>
  <c r="AO473" i="10"/>
  <c r="AO481" i="10"/>
  <c r="AO300" i="10"/>
  <c r="AO372" i="10"/>
  <c r="AO374" i="10"/>
  <c r="AO376" i="10"/>
  <c r="AO378" i="10"/>
  <c r="AO390" i="10"/>
  <c r="AO398" i="10"/>
  <c r="AO406" i="10"/>
  <c r="AO414" i="10"/>
  <c r="AO422" i="10"/>
  <c r="AO430" i="10"/>
  <c r="AO438" i="10"/>
  <c r="AO446" i="10"/>
  <c r="AO454" i="10"/>
  <c r="AO298" i="10"/>
  <c r="AO380" i="10"/>
  <c r="AO382" i="10"/>
  <c r="AO384" i="10"/>
  <c r="AO386" i="10"/>
  <c r="AO395" i="10"/>
  <c r="AO403" i="10"/>
  <c r="AO411" i="10"/>
  <c r="AO419" i="10"/>
  <c r="AO427" i="10"/>
  <c r="AO435" i="10"/>
  <c r="AO443" i="10"/>
  <c r="AO451" i="10"/>
  <c r="AO459" i="10"/>
  <c r="AO467" i="10"/>
  <c r="AO475" i="10"/>
  <c r="AO261" i="10"/>
  <c r="AO335" i="10"/>
  <c r="AO359" i="10"/>
  <c r="AO388" i="10"/>
  <c r="AO392" i="10"/>
  <c r="AO400" i="10"/>
  <c r="AO408" i="10"/>
  <c r="AO416" i="10"/>
  <c r="AO424" i="10"/>
  <c r="AO432" i="10"/>
  <c r="AO440" i="10"/>
  <c r="AO448" i="10"/>
  <c r="AO351" i="10"/>
  <c r="AO375" i="10"/>
  <c r="AO394" i="10"/>
  <c r="AO402" i="10"/>
  <c r="AO410" i="10"/>
  <c r="AO418" i="10"/>
  <c r="AO426" i="10"/>
  <c r="AO434" i="10"/>
  <c r="AO442" i="10"/>
  <c r="AO450" i="10"/>
  <c r="AO389" i="10"/>
  <c r="AO489" i="10"/>
  <c r="AO497" i="10"/>
  <c r="AO367" i="10"/>
  <c r="AO429" i="10"/>
  <c r="AO456" i="10"/>
  <c r="AO458" i="10"/>
  <c r="AO460" i="10"/>
  <c r="AO462" i="10"/>
  <c r="AO464" i="10"/>
  <c r="AO486" i="10"/>
  <c r="AO494" i="10"/>
  <c r="AO405" i="10"/>
  <c r="AO466" i="10"/>
  <c r="AO468" i="10"/>
  <c r="AO470" i="10"/>
  <c r="AO472" i="10"/>
  <c r="AO483" i="10"/>
  <c r="AO491" i="10"/>
  <c r="AO499" i="10"/>
  <c r="AO445" i="10"/>
  <c r="AO474" i="10"/>
  <c r="AO476" i="10"/>
  <c r="AO478" i="10"/>
  <c r="AO480" i="10"/>
  <c r="AO488" i="10"/>
  <c r="AO496" i="10"/>
  <c r="AO421" i="10"/>
  <c r="AO485" i="10"/>
  <c r="AO493" i="10"/>
  <c r="AO397" i="10"/>
  <c r="AO461" i="10"/>
  <c r="AO482" i="10"/>
  <c r="AO490" i="10"/>
  <c r="AO498" i="10"/>
  <c r="AO437" i="10"/>
  <c r="AO453" i="10"/>
  <c r="AO413" i="10"/>
  <c r="AO477" i="10"/>
  <c r="AO484" i="10"/>
  <c r="AO492" i="10"/>
  <c r="AO500" i="10"/>
  <c r="AO469" i="10"/>
  <c r="AO495" i="10"/>
  <c r="AO487" i="10"/>
  <c r="AR56" i="12"/>
  <c r="AR26" i="12"/>
  <c r="AR43" i="12"/>
  <c r="AR83" i="12"/>
  <c r="AR62" i="12"/>
  <c r="AR39" i="12"/>
  <c r="AR8" i="12"/>
  <c r="AR68" i="12"/>
  <c r="AR52" i="12"/>
  <c r="AR74" i="12"/>
  <c r="AR44" i="12"/>
  <c r="AR87" i="12"/>
  <c r="AR22" i="12"/>
  <c r="AR19" i="12"/>
  <c r="AR42" i="12"/>
  <c r="AR76" i="12"/>
  <c r="AR58" i="12"/>
  <c r="AR88" i="12"/>
  <c r="AR14" i="12"/>
  <c r="AR91" i="12"/>
  <c r="AR11" i="12"/>
  <c r="AR73" i="12"/>
  <c r="AR46" i="12"/>
  <c r="AR84" i="12"/>
  <c r="AR95" i="12"/>
  <c r="AR23" i="12"/>
  <c r="AR28" i="12"/>
  <c r="AR33" i="12"/>
  <c r="AR82" i="12"/>
  <c r="AR45" i="12"/>
  <c r="AR6" i="12"/>
  <c r="AR75" i="12"/>
  <c r="AR100" i="12"/>
  <c r="AR40" i="12"/>
  <c r="AR20" i="12"/>
  <c r="AR69" i="12"/>
  <c r="AR13" i="12"/>
  <c r="AR66" i="12"/>
  <c r="AR12" i="12"/>
  <c r="AR99" i="12"/>
  <c r="AR80" i="12"/>
  <c r="AR57" i="12"/>
  <c r="AR30" i="12"/>
  <c r="AR18" i="12"/>
  <c r="AR98" i="12"/>
  <c r="AR54" i="12"/>
  <c r="AR65" i="12"/>
  <c r="AR9" i="12"/>
  <c r="AR90" i="12"/>
  <c r="AR7" i="12"/>
  <c r="AR24" i="12"/>
  <c r="AR60" i="12"/>
  <c r="AR61" i="12"/>
  <c r="AR37" i="12"/>
  <c r="AR67" i="12"/>
  <c r="AR93" i="12"/>
  <c r="AR21" i="12"/>
  <c r="AR10" i="12"/>
  <c r="AR29" i="12"/>
  <c r="AR86" i="12"/>
  <c r="AR72" i="12"/>
  <c r="AR78" i="12"/>
  <c r="AR31" i="12"/>
  <c r="AR5" i="12"/>
  <c r="AR3" i="12"/>
  <c r="AR4" i="12" s="1"/>
  <c r="AR97" i="12"/>
  <c r="AR64" i="12"/>
  <c r="AR55" i="12"/>
  <c r="AR92" i="12"/>
  <c r="AR16" i="12"/>
  <c r="AR85" i="12"/>
  <c r="AR51" i="12"/>
  <c r="AR47" i="12"/>
  <c r="AR36" i="12"/>
  <c r="AR71" i="12"/>
  <c r="AR17" i="12"/>
  <c r="AR49" i="12"/>
  <c r="AR59" i="12"/>
  <c r="AR35" i="12"/>
  <c r="AR41" i="12"/>
  <c r="AR50" i="12"/>
  <c r="AR79" i="12"/>
  <c r="AR32" i="12"/>
  <c r="AR77" i="12"/>
  <c r="AR53" i="12"/>
  <c r="AR94" i="12"/>
  <c r="AR89" i="12"/>
  <c r="AR70" i="12"/>
  <c r="AR27" i="12"/>
  <c r="AR15" i="12"/>
  <c r="AR96" i="12"/>
  <c r="AR63" i="12"/>
  <c r="AR34" i="12"/>
  <c r="AR38" i="12"/>
  <c r="AR25" i="12"/>
  <c r="AR48" i="12"/>
  <c r="AO3" i="51"/>
  <c r="AO4" i="51" s="1"/>
  <c r="AP2" i="51" a="1"/>
  <c r="AP2" i="51" s="1"/>
  <c r="AP3" i="56"/>
  <c r="AP4" i="56" s="1"/>
  <c r="AQ2" i="56" a="1"/>
  <c r="AQ2" i="56" s="1"/>
  <c r="O42" i="6"/>
  <c r="J42" i="6"/>
  <c r="AO60" i="10"/>
  <c r="AO10" i="10"/>
  <c r="AO52" i="10"/>
  <c r="AO28" i="10"/>
  <c r="AO43" i="10"/>
  <c r="AO86" i="10"/>
  <c r="AO16" i="10"/>
  <c r="AO40" i="10"/>
  <c r="AO3" i="10"/>
  <c r="AO4" i="10" s="1"/>
  <c r="AO13" i="10"/>
  <c r="AO61" i="10"/>
  <c r="AO27" i="10"/>
  <c r="AO64" i="10"/>
  <c r="AO59" i="10"/>
  <c r="AO7" i="10"/>
  <c r="AO51" i="10"/>
  <c r="AO31" i="10"/>
  <c r="AO69" i="10"/>
  <c r="AO50" i="10"/>
  <c r="AO30" i="10"/>
  <c r="AO66" i="10"/>
  <c r="AO102" i="10"/>
  <c r="AO35" i="10"/>
  <c r="AO20" i="10"/>
  <c r="AO63" i="10"/>
  <c r="AO97" i="10"/>
  <c r="AO37" i="10"/>
  <c r="AO89" i="10"/>
  <c r="AO56" i="10"/>
  <c r="AO44" i="10"/>
  <c r="AO34" i="10"/>
  <c r="AO72" i="10"/>
  <c r="AO24" i="10"/>
  <c r="AO99" i="10"/>
  <c r="AO104" i="10"/>
  <c r="AO94" i="10"/>
  <c r="AO92" i="10"/>
  <c r="AO11" i="10"/>
  <c r="AO36" i="10"/>
  <c r="AO85" i="10"/>
  <c r="AO71" i="10"/>
  <c r="AO80" i="10"/>
  <c r="AO98" i="10"/>
  <c r="AO79" i="10"/>
  <c r="AO58" i="10"/>
  <c r="AO91" i="10"/>
  <c r="AO32" i="10"/>
  <c r="AO5" i="10"/>
  <c r="AO18" i="10"/>
  <c r="AO78" i="10"/>
  <c r="AO70" i="10"/>
  <c r="AO48" i="10"/>
  <c r="AO68" i="10"/>
  <c r="AO47" i="10"/>
  <c r="AO57" i="10"/>
  <c r="AO90" i="10"/>
  <c r="AO84" i="10"/>
  <c r="AO100" i="10"/>
  <c r="AO15" i="10"/>
  <c r="AO42" i="10"/>
  <c r="AO65" i="10"/>
  <c r="AO41" i="10"/>
  <c r="AO67" i="10"/>
  <c r="AO22" i="10"/>
  <c r="AO39" i="10"/>
  <c r="AO54" i="10"/>
  <c r="AO83" i="10"/>
  <c r="AO81" i="10"/>
  <c r="AO25" i="10"/>
  <c r="AO6" i="10"/>
  <c r="AO23" i="10"/>
  <c r="AO62" i="10"/>
  <c r="AO29" i="10"/>
  <c r="AO53" i="10"/>
  <c r="AO82" i="10"/>
  <c r="AO76" i="10"/>
  <c r="AO14" i="10"/>
  <c r="AO8" i="10"/>
  <c r="AO88" i="10"/>
  <c r="AO26" i="10"/>
  <c r="AO33" i="10"/>
  <c r="AO101" i="10"/>
  <c r="AO38" i="10"/>
  <c r="AO21" i="10"/>
  <c r="AO46" i="10"/>
  <c r="AO75" i="10"/>
  <c r="AO93" i="10"/>
  <c r="AO103" i="10"/>
  <c r="AO55" i="10"/>
  <c r="AO12" i="10"/>
  <c r="AO19" i="10"/>
  <c r="AO96" i="10"/>
  <c r="AO9" i="10"/>
  <c r="AO45" i="10"/>
  <c r="AO74" i="10"/>
  <c r="AO17" i="10"/>
  <c r="AO77" i="10"/>
  <c r="AO49" i="10"/>
  <c r="AO73" i="10"/>
  <c r="AO87" i="10"/>
  <c r="AO95" i="10"/>
  <c r="B43" i="6"/>
  <c r="F43" i="6"/>
  <c r="E43" i="6"/>
  <c r="D43" i="6"/>
  <c r="C43" i="6"/>
  <c r="AP109" i="10" l="1"/>
  <c r="AP117" i="10"/>
  <c r="AP125" i="10"/>
  <c r="AP133" i="10"/>
  <c r="AP111" i="10"/>
  <c r="AP119" i="10"/>
  <c r="AP127" i="10"/>
  <c r="AP105" i="10"/>
  <c r="AP113" i="10"/>
  <c r="AP121" i="10"/>
  <c r="AP129" i="10"/>
  <c r="AP107" i="10"/>
  <c r="AP134" i="10"/>
  <c r="AP142" i="10"/>
  <c r="AP150" i="10"/>
  <c r="AP158" i="10"/>
  <c r="AP166" i="10"/>
  <c r="AP174" i="10"/>
  <c r="AP182" i="10"/>
  <c r="AP115" i="10"/>
  <c r="AP139" i="10"/>
  <c r="AP147" i="10"/>
  <c r="AP155" i="10"/>
  <c r="AP163" i="10"/>
  <c r="AP171" i="10"/>
  <c r="AP123" i="10"/>
  <c r="AP136" i="10"/>
  <c r="AP144" i="10"/>
  <c r="AP152" i="10"/>
  <c r="AP160" i="10"/>
  <c r="AP168" i="10"/>
  <c r="AP176" i="10"/>
  <c r="AP184" i="10"/>
  <c r="AP131" i="10"/>
  <c r="AP141" i="10"/>
  <c r="AP149" i="10"/>
  <c r="AP157" i="10"/>
  <c r="AP106" i="10"/>
  <c r="AP108" i="10"/>
  <c r="AP110" i="10"/>
  <c r="AP138" i="10"/>
  <c r="AP146" i="10"/>
  <c r="AP154" i="10"/>
  <c r="AP162" i="10"/>
  <c r="AP170" i="10"/>
  <c r="AP178" i="10"/>
  <c r="AP186" i="10"/>
  <c r="AP112" i="10"/>
  <c r="AP114" i="10"/>
  <c r="AP116" i="10"/>
  <c r="AP118" i="10"/>
  <c r="AP135" i="10"/>
  <c r="AP143" i="10"/>
  <c r="AP151" i="10"/>
  <c r="AP159" i="10"/>
  <c r="AP167" i="10"/>
  <c r="AP128" i="10"/>
  <c r="AP130" i="10"/>
  <c r="AP132" i="10"/>
  <c r="AP137" i="10"/>
  <c r="AP145" i="10"/>
  <c r="AP153" i="10"/>
  <c r="AP173" i="10"/>
  <c r="AP175" i="10"/>
  <c r="AP189" i="10"/>
  <c r="AP197" i="10"/>
  <c r="AP205" i="10"/>
  <c r="AP213" i="10"/>
  <c r="AP221" i="10"/>
  <c r="AP229" i="10"/>
  <c r="AP237" i="10"/>
  <c r="AP245" i="10"/>
  <c r="AP253" i="10"/>
  <c r="AP161" i="10"/>
  <c r="AP164" i="10"/>
  <c r="AP177" i="10"/>
  <c r="AP179" i="10"/>
  <c r="AP181" i="10"/>
  <c r="AP183" i="10"/>
  <c r="AP194" i="10"/>
  <c r="AP202" i="10"/>
  <c r="AP210" i="10"/>
  <c r="AP218" i="10"/>
  <c r="AP226" i="10"/>
  <c r="AP140" i="10"/>
  <c r="AP165" i="10"/>
  <c r="AP185" i="10"/>
  <c r="AP191" i="10"/>
  <c r="AP199" i="10"/>
  <c r="AP207" i="10"/>
  <c r="AP215" i="10"/>
  <c r="AP223" i="10"/>
  <c r="AP231" i="10"/>
  <c r="AP239" i="10"/>
  <c r="AP247" i="10"/>
  <c r="AP255" i="10"/>
  <c r="AP188" i="10"/>
  <c r="AP196" i="10"/>
  <c r="AP204" i="10"/>
  <c r="AP212" i="10"/>
  <c r="AP220" i="10"/>
  <c r="AP126" i="10"/>
  <c r="AP156" i="10"/>
  <c r="AP172" i="10"/>
  <c r="AP193" i="10"/>
  <c r="AP201" i="10"/>
  <c r="AP209" i="10"/>
  <c r="AP217" i="10"/>
  <c r="AP225" i="10"/>
  <c r="AP233" i="10"/>
  <c r="AP241" i="10"/>
  <c r="AP249" i="10"/>
  <c r="AP124" i="10"/>
  <c r="AP180" i="10"/>
  <c r="AP190" i="10"/>
  <c r="AP198" i="10"/>
  <c r="AP206" i="10"/>
  <c r="AP214" i="10"/>
  <c r="AP222" i="10"/>
  <c r="AP120" i="10"/>
  <c r="AP148" i="10"/>
  <c r="AP169" i="10"/>
  <c r="AP192" i="10"/>
  <c r="AP200" i="10"/>
  <c r="AP208" i="10"/>
  <c r="AP216" i="10"/>
  <c r="AP224" i="10"/>
  <c r="AP195" i="10"/>
  <c r="AP248" i="10"/>
  <c r="AP250" i="10"/>
  <c r="AP252" i="10"/>
  <c r="AP254" i="10"/>
  <c r="AP258" i="10"/>
  <c r="AP266" i="10"/>
  <c r="AP274" i="10"/>
  <c r="AP282" i="10"/>
  <c r="AP290" i="10"/>
  <c r="AP298" i="10"/>
  <c r="AP306" i="10"/>
  <c r="AP314" i="10"/>
  <c r="AP256" i="10"/>
  <c r="AP263" i="10"/>
  <c r="AP271" i="10"/>
  <c r="AP279" i="10"/>
  <c r="AP287" i="10"/>
  <c r="AP122" i="10"/>
  <c r="AP211" i="10"/>
  <c r="AP227" i="10"/>
  <c r="AP235" i="10"/>
  <c r="AP260" i="10"/>
  <c r="AP268" i="10"/>
  <c r="AP276" i="10"/>
  <c r="AP284" i="10"/>
  <c r="AP292" i="10"/>
  <c r="AP300" i="10"/>
  <c r="AP308" i="10"/>
  <c r="AP316" i="10"/>
  <c r="AP187" i="10"/>
  <c r="AP243" i="10"/>
  <c r="AP257" i="10"/>
  <c r="AP265" i="10"/>
  <c r="AP273" i="10"/>
  <c r="AP281" i="10"/>
  <c r="AP289" i="10"/>
  <c r="AP251" i="10"/>
  <c r="AP262" i="10"/>
  <c r="AP270" i="10"/>
  <c r="AP278" i="10"/>
  <c r="AP286" i="10"/>
  <c r="AP294" i="10"/>
  <c r="AP302" i="10"/>
  <c r="AP310" i="10"/>
  <c r="AP318" i="10"/>
  <c r="AP203" i="10"/>
  <c r="AP228" i="10"/>
  <c r="AP230" i="10"/>
  <c r="AP259" i="10"/>
  <c r="AP267" i="10"/>
  <c r="AP275" i="10"/>
  <c r="AP283" i="10"/>
  <c r="AP219" i="10"/>
  <c r="AP240" i="10"/>
  <c r="AP242" i="10"/>
  <c r="AP244" i="10"/>
  <c r="AP246" i="10"/>
  <c r="AP261" i="10"/>
  <c r="AP269" i="10"/>
  <c r="AP277" i="10"/>
  <c r="AP285" i="10"/>
  <c r="AP312" i="10"/>
  <c r="AP324" i="10"/>
  <c r="AP332" i="10"/>
  <c r="AP340" i="10"/>
  <c r="AP348" i="10"/>
  <c r="AP356" i="10"/>
  <c r="AP364" i="10"/>
  <c r="AP372" i="10"/>
  <c r="AP380" i="10"/>
  <c r="AP388" i="10"/>
  <c r="AP280" i="10"/>
  <c r="AP291" i="10"/>
  <c r="AP320" i="10"/>
  <c r="AP321" i="10"/>
  <c r="AP329" i="10"/>
  <c r="AP337" i="10"/>
  <c r="AP345" i="10"/>
  <c r="AP353" i="10"/>
  <c r="AP293" i="10"/>
  <c r="AP295" i="10"/>
  <c r="AP297" i="10"/>
  <c r="AP299" i="10"/>
  <c r="AP326" i="10"/>
  <c r="AP334" i="10"/>
  <c r="AP342" i="10"/>
  <c r="AP350" i="10"/>
  <c r="AP358" i="10"/>
  <c r="AP366" i="10"/>
  <c r="AP374" i="10"/>
  <c r="AP382" i="10"/>
  <c r="AP238" i="10"/>
  <c r="AP301" i="10"/>
  <c r="AP303" i="10"/>
  <c r="AP305" i="10"/>
  <c r="AP307" i="10"/>
  <c r="AP323" i="10"/>
  <c r="AP331" i="10"/>
  <c r="AP339" i="10"/>
  <c r="AP347" i="10"/>
  <c r="AP355" i="10"/>
  <c r="AP236" i="10"/>
  <c r="AP272" i="10"/>
  <c r="AP309" i="10"/>
  <c r="AP311" i="10"/>
  <c r="AP313" i="10"/>
  <c r="AP315" i="10"/>
  <c r="AP328" i="10"/>
  <c r="AP336" i="10"/>
  <c r="AP344" i="10"/>
  <c r="AP352" i="10"/>
  <c r="AP360" i="10"/>
  <c r="AP368" i="10"/>
  <c r="AP376" i="10"/>
  <c r="AP384" i="10"/>
  <c r="AP234" i="10"/>
  <c r="AP317" i="10"/>
  <c r="AP319" i="10"/>
  <c r="AP325" i="10"/>
  <c r="AP333" i="10"/>
  <c r="AP341" i="10"/>
  <c r="AP349" i="10"/>
  <c r="AP264" i="10"/>
  <c r="AP304" i="10"/>
  <c r="AP327" i="10"/>
  <c r="AP335" i="10"/>
  <c r="AP343" i="10"/>
  <c r="AP351" i="10"/>
  <c r="AP288" i="10"/>
  <c r="AP354" i="10"/>
  <c r="AP375" i="10"/>
  <c r="AP377" i="10"/>
  <c r="AP379" i="10"/>
  <c r="AP381" i="10"/>
  <c r="AP394" i="10"/>
  <c r="AP402" i="10"/>
  <c r="AP410" i="10"/>
  <c r="AP418" i="10"/>
  <c r="AP426" i="10"/>
  <c r="AP434" i="10"/>
  <c r="AP442" i="10"/>
  <c r="AP450" i="10"/>
  <c r="AP458" i="10"/>
  <c r="AP466" i="10"/>
  <c r="AP474" i="10"/>
  <c r="AP330" i="10"/>
  <c r="AP383" i="10"/>
  <c r="AP385" i="10"/>
  <c r="AP387" i="10"/>
  <c r="AP391" i="10"/>
  <c r="AP399" i="10"/>
  <c r="AP407" i="10"/>
  <c r="AP415" i="10"/>
  <c r="AP423" i="10"/>
  <c r="AP431" i="10"/>
  <c r="AP439" i="10"/>
  <c r="AP447" i="10"/>
  <c r="AP455" i="10"/>
  <c r="AP357" i="10"/>
  <c r="AP362" i="10"/>
  <c r="AP396" i="10"/>
  <c r="AP404" i="10"/>
  <c r="AP412" i="10"/>
  <c r="AP420" i="10"/>
  <c r="AP428" i="10"/>
  <c r="AP436" i="10"/>
  <c r="AP444" i="10"/>
  <c r="AP452" i="10"/>
  <c r="AP460" i="10"/>
  <c r="AP468" i="10"/>
  <c r="AP476" i="10"/>
  <c r="AP346" i="10"/>
  <c r="AP370" i="10"/>
  <c r="AP393" i="10"/>
  <c r="AP401" i="10"/>
  <c r="AP409" i="10"/>
  <c r="AP417" i="10"/>
  <c r="AP425" i="10"/>
  <c r="AP433" i="10"/>
  <c r="AP441" i="10"/>
  <c r="AP449" i="10"/>
  <c r="AP322" i="10"/>
  <c r="AP378" i="10"/>
  <c r="AP390" i="10"/>
  <c r="AP398" i="10"/>
  <c r="AP406" i="10"/>
  <c r="AP414" i="10"/>
  <c r="AP422" i="10"/>
  <c r="AP430" i="10"/>
  <c r="AP438" i="10"/>
  <c r="AP446" i="10"/>
  <c r="AP454" i="10"/>
  <c r="AP462" i="10"/>
  <c r="AP470" i="10"/>
  <c r="AP478" i="10"/>
  <c r="AP296" i="10"/>
  <c r="AP386" i="10"/>
  <c r="AP395" i="10"/>
  <c r="AP403" i="10"/>
  <c r="AP411" i="10"/>
  <c r="AP419" i="10"/>
  <c r="AP427" i="10"/>
  <c r="AP435" i="10"/>
  <c r="AP443" i="10"/>
  <c r="AP232" i="10"/>
  <c r="AP367" i="10"/>
  <c r="AP369" i="10"/>
  <c r="AP371" i="10"/>
  <c r="AP373" i="10"/>
  <c r="AP389" i="10"/>
  <c r="AP397" i="10"/>
  <c r="AP405" i="10"/>
  <c r="AP413" i="10"/>
  <c r="AP421" i="10"/>
  <c r="AP429" i="10"/>
  <c r="AP437" i="10"/>
  <c r="AP445" i="10"/>
  <c r="AP416" i="10"/>
  <c r="AP477" i="10"/>
  <c r="AP479" i="10"/>
  <c r="AP481" i="10"/>
  <c r="AP484" i="10"/>
  <c r="AP492" i="10"/>
  <c r="AP500" i="10"/>
  <c r="AP392" i="10"/>
  <c r="AP489" i="10"/>
  <c r="AP497" i="10"/>
  <c r="AP365" i="10"/>
  <c r="AP432" i="10"/>
  <c r="AP456" i="10"/>
  <c r="AP464" i="10"/>
  <c r="AP486" i="10"/>
  <c r="AP494" i="10"/>
  <c r="AP363" i="10"/>
  <c r="AP408" i="10"/>
  <c r="AP472" i="10"/>
  <c r="AP483" i="10"/>
  <c r="AP491" i="10"/>
  <c r="AP499" i="10"/>
  <c r="AP361" i="10"/>
  <c r="AP448" i="10"/>
  <c r="AP480" i="10"/>
  <c r="AP488" i="10"/>
  <c r="AP496" i="10"/>
  <c r="AP359" i="10"/>
  <c r="AP424" i="10"/>
  <c r="AP457" i="10"/>
  <c r="AP459" i="10"/>
  <c r="AP485" i="10"/>
  <c r="AP493" i="10"/>
  <c r="AP338" i="10"/>
  <c r="AP400" i="10"/>
  <c r="AP440" i="10"/>
  <c r="AP451" i="10"/>
  <c r="AP453" i="10"/>
  <c r="AP469" i="10"/>
  <c r="AP471" i="10"/>
  <c r="AP473" i="10"/>
  <c r="AP475" i="10"/>
  <c r="AP487" i="10"/>
  <c r="AP495" i="10"/>
  <c r="AP482" i="10"/>
  <c r="AP467" i="10"/>
  <c r="AP498" i="10"/>
  <c r="AP465" i="10"/>
  <c r="AP463" i="10"/>
  <c r="AP461" i="10"/>
  <c r="AP490" i="10"/>
  <c r="AS76" i="12"/>
  <c r="AS102" i="12"/>
  <c r="AS110" i="12"/>
  <c r="AS104" i="12"/>
  <c r="AS112" i="12"/>
  <c r="AS106" i="12"/>
  <c r="AS115" i="12"/>
  <c r="AS120" i="12"/>
  <c r="AS128" i="12"/>
  <c r="AS111" i="12"/>
  <c r="AS107" i="12"/>
  <c r="AS122" i="12"/>
  <c r="AS130" i="12"/>
  <c r="AS103" i="12"/>
  <c r="AS108" i="12"/>
  <c r="AS109" i="12"/>
  <c r="AS101" i="12"/>
  <c r="AS105" i="12"/>
  <c r="AS121" i="12"/>
  <c r="AS139" i="12"/>
  <c r="AS147" i="12"/>
  <c r="AS127" i="12"/>
  <c r="AS131" i="12"/>
  <c r="AS141" i="12"/>
  <c r="AS118" i="12"/>
  <c r="AS125" i="12"/>
  <c r="AS132" i="12"/>
  <c r="AS146" i="12"/>
  <c r="AS149" i="12"/>
  <c r="AS157" i="12"/>
  <c r="AS165" i="12"/>
  <c r="AS133" i="12"/>
  <c r="AS138" i="12"/>
  <c r="AS142" i="12"/>
  <c r="AS151" i="12"/>
  <c r="AS159" i="12"/>
  <c r="AS134" i="12"/>
  <c r="AS137" i="12"/>
  <c r="AS158" i="12"/>
  <c r="AS169" i="12"/>
  <c r="AS177" i="12"/>
  <c r="AS129" i="12"/>
  <c r="AS113" i="12"/>
  <c r="AS116" i="12"/>
  <c r="AS123" i="12"/>
  <c r="AS124" i="12"/>
  <c r="AS126" i="12"/>
  <c r="AS143" i="12"/>
  <c r="AS150" i="12"/>
  <c r="AS164" i="12"/>
  <c r="AS171" i="12"/>
  <c r="AS179" i="12"/>
  <c r="AS114" i="12"/>
  <c r="AS119" i="12"/>
  <c r="AS136" i="12"/>
  <c r="AS144" i="12"/>
  <c r="AS156" i="12"/>
  <c r="AS135" i="12"/>
  <c r="AS117" i="12"/>
  <c r="AS140" i="12"/>
  <c r="AS153" i="12"/>
  <c r="AS178" i="12"/>
  <c r="AS188" i="12"/>
  <c r="AS196" i="12"/>
  <c r="AS204" i="12"/>
  <c r="AS160" i="12"/>
  <c r="AS155" i="12"/>
  <c r="AS161" i="12"/>
  <c r="AS170" i="12"/>
  <c r="AS184" i="12"/>
  <c r="AS190" i="12"/>
  <c r="AS198" i="12"/>
  <c r="AS206" i="12"/>
  <c r="AS152" i="12"/>
  <c r="AS166" i="12"/>
  <c r="AS162" i="12"/>
  <c r="AS176" i="12"/>
  <c r="AS180" i="12"/>
  <c r="AS154" i="12"/>
  <c r="AS163" i="12"/>
  <c r="AS167" i="12"/>
  <c r="AS174" i="12"/>
  <c r="AS192" i="12"/>
  <c r="AS201" i="12"/>
  <c r="AS213" i="12"/>
  <c r="AS221" i="12"/>
  <c r="AS145" i="12"/>
  <c r="AS193" i="12"/>
  <c r="AS202" i="12"/>
  <c r="AS215" i="12"/>
  <c r="AS223" i="12"/>
  <c r="AS168" i="12"/>
  <c r="AS173" i="12"/>
  <c r="AS181" i="12"/>
  <c r="AS189" i="12"/>
  <c r="AS185" i="12"/>
  <c r="AS194" i="12"/>
  <c r="AS148" i="12"/>
  <c r="AS175" i="12"/>
  <c r="AS182" i="12"/>
  <c r="AS187" i="12"/>
  <c r="AS191" i="12"/>
  <c r="AS172" i="12"/>
  <c r="AS217" i="12"/>
  <c r="AS230" i="12"/>
  <c r="AS238" i="12"/>
  <c r="AS186" i="12"/>
  <c r="AS195" i="12"/>
  <c r="AS203" i="12"/>
  <c r="AS209" i="12"/>
  <c r="AS218" i="12"/>
  <c r="AS232" i="12"/>
  <c r="AS240" i="12"/>
  <c r="AS200" i="12"/>
  <c r="AS197" i="12"/>
  <c r="AS210" i="12"/>
  <c r="AS219" i="12"/>
  <c r="AS226" i="12"/>
  <c r="AS205" i="12"/>
  <c r="AS214" i="12"/>
  <c r="AS233" i="12"/>
  <c r="AS245" i="12"/>
  <c r="AS253" i="12"/>
  <c r="AS261" i="12"/>
  <c r="AS269" i="12"/>
  <c r="AS211" i="12"/>
  <c r="AS222" i="12"/>
  <c r="AS208" i="12"/>
  <c r="AS228" i="12"/>
  <c r="AS239" i="12"/>
  <c r="AS247" i="12"/>
  <c r="AS255" i="12"/>
  <c r="AS263" i="12"/>
  <c r="AS271" i="12"/>
  <c r="AS199" i="12"/>
  <c r="AS216" i="12"/>
  <c r="AS224" i="12"/>
  <c r="AS183" i="12"/>
  <c r="AS207" i="12"/>
  <c r="AS220" i="12"/>
  <c r="AS241" i="12"/>
  <c r="AS252" i="12"/>
  <c r="AS256" i="12"/>
  <c r="AS270" i="12"/>
  <c r="AS274" i="12"/>
  <c r="AS282" i="12"/>
  <c r="AS290" i="12"/>
  <c r="AS298" i="12"/>
  <c r="AS235" i="12"/>
  <c r="AS257" i="12"/>
  <c r="AS266" i="12"/>
  <c r="AS243" i="12"/>
  <c r="AS246" i="12"/>
  <c r="AS248" i="12"/>
  <c r="AS262" i="12"/>
  <c r="AS276" i="12"/>
  <c r="AS284" i="12"/>
  <c r="AS292" i="12"/>
  <c r="AS300" i="12"/>
  <c r="AS212" i="12"/>
  <c r="AS231" i="12"/>
  <c r="AS237" i="12"/>
  <c r="AS249" i="12"/>
  <c r="AS258" i="12"/>
  <c r="AS267" i="12"/>
  <c r="AS229" i="12"/>
  <c r="AS234" i="12"/>
  <c r="AS254" i="12"/>
  <c r="AS268" i="12"/>
  <c r="AS272" i="12"/>
  <c r="AS278" i="12"/>
  <c r="AS286" i="12"/>
  <c r="AS294" i="12"/>
  <c r="AS302" i="12"/>
  <c r="AS227" i="12"/>
  <c r="AS242" i="12"/>
  <c r="AS250" i="12"/>
  <c r="AS259" i="12"/>
  <c r="AS244" i="12"/>
  <c r="AS251" i="12"/>
  <c r="AS265" i="12"/>
  <c r="AS236" i="12"/>
  <c r="AS277" i="12"/>
  <c r="AS279" i="12"/>
  <c r="AS281" i="12"/>
  <c r="AS283" i="12"/>
  <c r="AS310" i="12"/>
  <c r="AS318" i="12"/>
  <c r="AS326" i="12"/>
  <c r="AS334" i="12"/>
  <c r="AS285" i="12"/>
  <c r="AS287" i="12"/>
  <c r="AS289" i="12"/>
  <c r="AS291" i="12"/>
  <c r="AS307" i="12"/>
  <c r="AS293" i="12"/>
  <c r="AS295" i="12"/>
  <c r="AS297" i="12"/>
  <c r="AS299" i="12"/>
  <c r="AS312" i="12"/>
  <c r="AS320" i="12"/>
  <c r="AS328" i="12"/>
  <c r="AS336" i="12"/>
  <c r="AS301" i="12"/>
  <c r="AS303" i="12"/>
  <c r="AS309" i="12"/>
  <c r="AS280" i="12"/>
  <c r="AS306" i="12"/>
  <c r="AS314" i="12"/>
  <c r="AS322" i="12"/>
  <c r="AS273" i="12"/>
  <c r="AS288" i="12"/>
  <c r="AS264" i="12"/>
  <c r="AS275" i="12"/>
  <c r="AS304" i="12"/>
  <c r="AS305" i="12"/>
  <c r="AS225" i="12"/>
  <c r="AS345" i="12"/>
  <c r="AS353" i="12"/>
  <c r="AS361" i="12"/>
  <c r="AS369" i="12"/>
  <c r="AS296" i="12"/>
  <c r="AS308" i="12"/>
  <c r="AS311" i="12"/>
  <c r="AS330" i="12"/>
  <c r="AS342" i="12"/>
  <c r="AS313" i="12"/>
  <c r="AS315" i="12"/>
  <c r="AS317" i="12"/>
  <c r="AS319" i="12"/>
  <c r="AS335" i="12"/>
  <c r="AS339" i="12"/>
  <c r="AS347" i="12"/>
  <c r="AS355" i="12"/>
  <c r="AS363" i="12"/>
  <c r="AS371" i="12"/>
  <c r="AS321" i="12"/>
  <c r="AS323" i="12"/>
  <c r="AS325" i="12"/>
  <c r="AS327" i="12"/>
  <c r="AS331" i="12"/>
  <c r="AS344" i="12"/>
  <c r="AS260" i="12"/>
  <c r="AS329" i="12"/>
  <c r="AS341" i="12"/>
  <c r="AS349" i="12"/>
  <c r="AS357" i="12"/>
  <c r="AS365" i="12"/>
  <c r="AS373" i="12"/>
  <c r="AS332" i="12"/>
  <c r="AS324" i="12"/>
  <c r="AS338" i="12"/>
  <c r="AS340" i="12"/>
  <c r="AS364" i="12"/>
  <c r="AS366" i="12"/>
  <c r="AS368" i="12"/>
  <c r="AS370" i="12"/>
  <c r="AS384" i="12"/>
  <c r="AS392" i="12"/>
  <c r="AS400" i="12"/>
  <c r="AS408" i="12"/>
  <c r="AS372" i="12"/>
  <c r="AS374" i="12"/>
  <c r="AS376" i="12"/>
  <c r="AS381" i="12"/>
  <c r="AS351" i="12"/>
  <c r="AS378" i="12"/>
  <c r="AS386" i="12"/>
  <c r="AS394" i="12"/>
  <c r="AS402" i="12"/>
  <c r="AS410" i="12"/>
  <c r="AS359" i="12"/>
  <c r="AS367" i="12"/>
  <c r="AS380" i="12"/>
  <c r="AS388" i="12"/>
  <c r="AS396" i="12"/>
  <c r="AS404" i="12"/>
  <c r="AS412" i="12"/>
  <c r="AS333" i="12"/>
  <c r="AS346" i="12"/>
  <c r="AS375" i="12"/>
  <c r="AS377" i="12"/>
  <c r="AS316" i="12"/>
  <c r="AS356" i="12"/>
  <c r="AS358" i="12"/>
  <c r="AS360" i="12"/>
  <c r="AS362" i="12"/>
  <c r="AS379" i="12"/>
  <c r="AS348" i="12"/>
  <c r="AS382" i="12"/>
  <c r="AS398" i="12"/>
  <c r="AS419" i="12"/>
  <c r="AS427" i="12"/>
  <c r="AS435" i="12"/>
  <c r="AS443" i="12"/>
  <c r="AS451" i="12"/>
  <c r="AS406" i="12"/>
  <c r="AS416" i="12"/>
  <c r="AS343" i="12"/>
  <c r="AS383" i="12"/>
  <c r="AS385" i="12"/>
  <c r="AS421" i="12"/>
  <c r="AS429" i="12"/>
  <c r="AS437" i="12"/>
  <c r="AS445" i="12"/>
  <c r="AS453" i="12"/>
  <c r="AS387" i="12"/>
  <c r="AS389" i="12"/>
  <c r="AS391" i="12"/>
  <c r="AS393" i="12"/>
  <c r="AS418" i="12"/>
  <c r="AS395" i="12"/>
  <c r="AS397" i="12"/>
  <c r="AS399" i="12"/>
  <c r="AS401" i="12"/>
  <c r="AS415" i="12"/>
  <c r="AS423" i="12"/>
  <c r="AS431" i="12"/>
  <c r="AS439" i="12"/>
  <c r="AS447" i="12"/>
  <c r="AS455" i="12"/>
  <c r="AS354" i="12"/>
  <c r="AS403" i="12"/>
  <c r="AS405" i="12"/>
  <c r="AS407" i="12"/>
  <c r="AS409" i="12"/>
  <c r="AS350" i="12"/>
  <c r="AS390" i="12"/>
  <c r="AS414" i="12"/>
  <c r="AS430" i="12"/>
  <c r="AS432" i="12"/>
  <c r="AS434" i="12"/>
  <c r="AS436" i="12"/>
  <c r="AS463" i="12"/>
  <c r="AS471" i="12"/>
  <c r="AS479" i="12"/>
  <c r="AS487" i="12"/>
  <c r="AS337" i="12"/>
  <c r="AS417" i="12"/>
  <c r="AS438" i="12"/>
  <c r="AS440" i="12"/>
  <c r="AS442" i="12"/>
  <c r="AS444" i="12"/>
  <c r="AS460" i="12"/>
  <c r="AS446" i="12"/>
  <c r="AS448" i="12"/>
  <c r="AS450" i="12"/>
  <c r="AS452" i="12"/>
  <c r="AS457" i="12"/>
  <c r="AS465" i="12"/>
  <c r="AS473" i="12"/>
  <c r="AS481" i="12"/>
  <c r="AS489" i="12"/>
  <c r="AS425" i="12"/>
  <c r="AS454" i="12"/>
  <c r="AS413" i="12"/>
  <c r="AS433" i="12"/>
  <c r="AS459" i="12"/>
  <c r="AS467" i="12"/>
  <c r="AS475" i="12"/>
  <c r="AS483" i="12"/>
  <c r="AS491" i="12"/>
  <c r="AS352" i="12"/>
  <c r="AS411" i="12"/>
  <c r="AS441" i="12"/>
  <c r="AS456" i="12"/>
  <c r="AS422" i="12"/>
  <c r="AS424" i="12"/>
  <c r="AS426" i="12"/>
  <c r="AS428" i="12"/>
  <c r="AS458" i="12"/>
  <c r="AS462" i="12"/>
  <c r="AS464" i="12"/>
  <c r="AS498" i="12"/>
  <c r="AS466" i="12"/>
  <c r="AS468" i="12"/>
  <c r="AS470" i="12"/>
  <c r="AS472" i="12"/>
  <c r="AS493" i="12"/>
  <c r="AS495" i="12"/>
  <c r="AS474" i="12"/>
  <c r="AS476" i="12"/>
  <c r="AS478" i="12"/>
  <c r="AS480" i="12"/>
  <c r="AS500" i="12"/>
  <c r="AS449" i="12"/>
  <c r="AS482" i="12"/>
  <c r="AS484" i="12"/>
  <c r="AS486" i="12"/>
  <c r="AS488" i="12"/>
  <c r="AS497" i="12"/>
  <c r="AS461" i="12"/>
  <c r="AS490" i="12"/>
  <c r="AS492" i="12"/>
  <c r="AS494" i="12"/>
  <c r="AS420" i="12"/>
  <c r="AS469" i="12"/>
  <c r="AS485" i="12"/>
  <c r="AS477" i="12"/>
  <c r="AS496" i="12"/>
  <c r="AS499" i="12"/>
  <c r="AS67" i="12"/>
  <c r="AS85" i="12"/>
  <c r="AS89" i="12"/>
  <c r="AS64" i="12"/>
  <c r="AS37" i="12"/>
  <c r="AS74" i="12"/>
  <c r="AS63" i="12"/>
  <c r="AS12" i="12"/>
  <c r="AS55" i="12"/>
  <c r="AS90" i="12"/>
  <c r="AS58" i="12"/>
  <c r="AS18" i="12"/>
  <c r="AS88" i="12"/>
  <c r="AS24" i="12"/>
  <c r="AS53" i="12"/>
  <c r="AS50" i="12"/>
  <c r="AS65" i="12"/>
  <c r="AS46" i="12"/>
  <c r="AS41" i="12"/>
  <c r="AS45" i="12"/>
  <c r="AS52" i="12"/>
  <c r="AS14" i="12"/>
  <c r="AS94" i="12"/>
  <c r="AS15" i="12"/>
  <c r="AS56" i="12"/>
  <c r="AS30" i="12"/>
  <c r="AS82" i="12"/>
  <c r="AS21" i="12"/>
  <c r="AS23" i="12"/>
  <c r="AS97" i="12"/>
  <c r="AS71" i="12"/>
  <c r="AS13" i="12"/>
  <c r="AS16" i="12"/>
  <c r="AS77" i="12"/>
  <c r="AS68" i="12"/>
  <c r="AS99" i="12"/>
  <c r="AS6" i="12"/>
  <c r="AS33" i="12"/>
  <c r="AS27" i="12"/>
  <c r="AS48" i="12"/>
  <c r="AS31" i="12"/>
  <c r="AS3" i="12"/>
  <c r="AS4" i="12" s="1"/>
  <c r="AS39" i="12"/>
  <c r="AS36" i="12"/>
  <c r="AS22" i="12"/>
  <c r="AS95" i="12"/>
  <c r="AS59" i="12"/>
  <c r="AS51" i="12"/>
  <c r="AS8" i="12"/>
  <c r="AS93" i="12"/>
  <c r="AS7" i="12"/>
  <c r="AS81" i="12"/>
  <c r="AS19" i="12"/>
  <c r="AS84" i="12"/>
  <c r="AS96" i="12"/>
  <c r="AS70" i="12"/>
  <c r="AS9" i="12"/>
  <c r="AS62" i="12"/>
  <c r="AS83" i="12"/>
  <c r="AS60" i="12"/>
  <c r="AS11" i="12"/>
  <c r="AS61" i="12"/>
  <c r="AS66" i="12"/>
  <c r="AS44" i="12"/>
  <c r="AS80" i="12"/>
  <c r="AS47" i="12"/>
  <c r="AS54" i="12"/>
  <c r="AS35" i="12"/>
  <c r="AS73" i="12"/>
  <c r="AS34" i="12"/>
  <c r="AS42" i="12"/>
  <c r="AS29" i="12"/>
  <c r="AS91" i="12"/>
  <c r="AS49" i="12"/>
  <c r="AS40" i="12"/>
  <c r="AS100" i="12"/>
  <c r="AS17" i="12"/>
  <c r="AS38" i="12"/>
  <c r="AS10" i="12"/>
  <c r="AS43" i="12"/>
  <c r="AS28" i="12"/>
  <c r="AS5" i="12"/>
  <c r="AS26" i="12"/>
  <c r="AS69" i="12"/>
  <c r="AS98" i="12"/>
  <c r="AS32" i="12"/>
  <c r="AS20" i="12"/>
  <c r="AS72" i="12"/>
  <c r="AS86" i="12"/>
  <c r="AS92" i="12"/>
  <c r="AS87" i="12"/>
  <c r="AS75" i="12"/>
  <c r="AS79" i="12"/>
  <c r="AS78" i="12"/>
  <c r="AS25" i="12"/>
  <c r="AS57" i="12"/>
  <c r="AP3" i="51"/>
  <c r="AP4" i="51" s="1"/>
  <c r="AQ2" i="51" a="1"/>
  <c r="AQ2" i="51" s="1"/>
  <c r="AQ3" i="56"/>
  <c r="AQ4" i="56" s="1"/>
  <c r="AR2" i="56" a="1"/>
  <c r="AR2" i="56" s="1"/>
  <c r="O43" i="6"/>
  <c r="J43" i="6"/>
  <c r="B44" i="6"/>
  <c r="C44" i="6"/>
  <c r="F44" i="6"/>
  <c r="D44" i="6"/>
  <c r="E44" i="6"/>
  <c r="AP93" i="10"/>
  <c r="AP26" i="10"/>
  <c r="AP85" i="10"/>
  <c r="AP8" i="10"/>
  <c r="AP59" i="10"/>
  <c r="AP19" i="10"/>
  <c r="AP44" i="10"/>
  <c r="AP91" i="10"/>
  <c r="AP78" i="10"/>
  <c r="AP33" i="10"/>
  <c r="AP89" i="10"/>
  <c r="AP51" i="10"/>
  <c r="AP82" i="10"/>
  <c r="AP101" i="10"/>
  <c r="AP35" i="10"/>
  <c r="AP60" i="10"/>
  <c r="AP96" i="10"/>
  <c r="AP9" i="10"/>
  <c r="AP98" i="10"/>
  <c r="AP83" i="10"/>
  <c r="AP80" i="10"/>
  <c r="AP27" i="10"/>
  <c r="AP50" i="10"/>
  <c r="AP3" i="10"/>
  <c r="AP4" i="10" s="1"/>
  <c r="AP41" i="10"/>
  <c r="AP73" i="10"/>
  <c r="AP67" i="10"/>
  <c r="AP38" i="10"/>
  <c r="AP95" i="10"/>
  <c r="AP99" i="10"/>
  <c r="AP23" i="10"/>
  <c r="AP47" i="10"/>
  <c r="AP79" i="10"/>
  <c r="AP100" i="10"/>
  <c r="AP48" i="10"/>
  <c r="AP13" i="10"/>
  <c r="AP66" i="10"/>
  <c r="AP62" i="10"/>
  <c r="AP94" i="10"/>
  <c r="AP58" i="10"/>
  <c r="AP18" i="10"/>
  <c r="AP40" i="10"/>
  <c r="AP77" i="10"/>
  <c r="AP63" i="10"/>
  <c r="AP28" i="10"/>
  <c r="AP32" i="10"/>
  <c r="AP24" i="10"/>
  <c r="AP65" i="10"/>
  <c r="AP61" i="10"/>
  <c r="AP54" i="10"/>
  <c r="AP90" i="10"/>
  <c r="AP30" i="10"/>
  <c r="AP43" i="10"/>
  <c r="AP57" i="10"/>
  <c r="AP10" i="10"/>
  <c r="AP11" i="10"/>
  <c r="AP31" i="10"/>
  <c r="AP64" i="10"/>
  <c r="AP53" i="10"/>
  <c r="AP55" i="10"/>
  <c r="AP7" i="10"/>
  <c r="AP6" i="10"/>
  <c r="AP69" i="10"/>
  <c r="AP37" i="10"/>
  <c r="AP5" i="10"/>
  <c r="AP103" i="10"/>
  <c r="AP14" i="10"/>
  <c r="AP104" i="10"/>
  <c r="AP97" i="10"/>
  <c r="AP52" i="10"/>
  <c r="AP49" i="10"/>
  <c r="AP86" i="10"/>
  <c r="AP17" i="10"/>
  <c r="AP68" i="10"/>
  <c r="AP22" i="10"/>
  <c r="AP88" i="10"/>
  <c r="AP84" i="10"/>
  <c r="AP76" i="10"/>
  <c r="AP72" i="10"/>
  <c r="AP56" i="10"/>
  <c r="AP36" i="10"/>
  <c r="AP21" i="10"/>
  <c r="AP46" i="10"/>
  <c r="AP34" i="10"/>
  <c r="AP39" i="10"/>
  <c r="AP20" i="10"/>
  <c r="AP87" i="10"/>
  <c r="AP81" i="10"/>
  <c r="AP75" i="10"/>
  <c r="AP71" i="10"/>
  <c r="AP15" i="10"/>
  <c r="AP25" i="10"/>
  <c r="AP29" i="10"/>
  <c r="AP16" i="10"/>
  <c r="AP102" i="10"/>
  <c r="AP12" i="10"/>
  <c r="AP92" i="10"/>
  <c r="AP45" i="10"/>
  <c r="AP42" i="10"/>
  <c r="AP74" i="10"/>
  <c r="AP70" i="10"/>
  <c r="AQ112" i="10" l="1"/>
  <c r="AQ120" i="10"/>
  <c r="AQ128" i="10"/>
  <c r="AQ106" i="10"/>
  <c r="AQ114" i="10"/>
  <c r="AQ122" i="10"/>
  <c r="AQ130" i="10"/>
  <c r="AQ108" i="10"/>
  <c r="AQ116" i="10"/>
  <c r="AQ124" i="10"/>
  <c r="AQ132" i="10"/>
  <c r="AQ105" i="10"/>
  <c r="AQ137" i="10"/>
  <c r="AQ145" i="10"/>
  <c r="AQ153" i="10"/>
  <c r="AQ161" i="10"/>
  <c r="AQ169" i="10"/>
  <c r="AQ177" i="10"/>
  <c r="AQ185" i="10"/>
  <c r="AQ107" i="10"/>
  <c r="AQ109" i="10"/>
  <c r="AQ111" i="10"/>
  <c r="AQ113" i="10"/>
  <c r="AQ134" i="10"/>
  <c r="AQ142" i="10"/>
  <c r="AQ150" i="10"/>
  <c r="AQ158" i="10"/>
  <c r="AQ166" i="10"/>
  <c r="AQ115" i="10"/>
  <c r="AQ117" i="10"/>
  <c r="AQ119" i="10"/>
  <c r="AQ121" i="10"/>
  <c r="AQ139" i="10"/>
  <c r="AQ147" i="10"/>
  <c r="AQ155" i="10"/>
  <c r="AQ163" i="10"/>
  <c r="AQ171" i="10"/>
  <c r="AQ179" i="10"/>
  <c r="AQ123" i="10"/>
  <c r="AQ125" i="10"/>
  <c r="AQ127" i="10"/>
  <c r="AQ129" i="10"/>
  <c r="AQ136" i="10"/>
  <c r="AQ144" i="10"/>
  <c r="AQ152" i="10"/>
  <c r="AQ160" i="10"/>
  <c r="AQ131" i="10"/>
  <c r="AQ133" i="10"/>
  <c r="AQ141" i="10"/>
  <c r="AQ149" i="10"/>
  <c r="AQ157" i="10"/>
  <c r="AQ165" i="10"/>
  <c r="AQ173" i="10"/>
  <c r="AQ181" i="10"/>
  <c r="AQ110" i="10"/>
  <c r="AQ138" i="10"/>
  <c r="AQ146" i="10"/>
  <c r="AQ154" i="10"/>
  <c r="AQ162" i="10"/>
  <c r="AQ126" i="10"/>
  <c r="AQ140" i="10"/>
  <c r="AQ148" i="10"/>
  <c r="AQ156" i="10"/>
  <c r="AQ118" i="10"/>
  <c r="AQ151" i="10"/>
  <c r="AQ192" i="10"/>
  <c r="AQ200" i="10"/>
  <c r="AQ208" i="10"/>
  <c r="AQ216" i="10"/>
  <c r="AQ224" i="10"/>
  <c r="AQ232" i="10"/>
  <c r="AQ240" i="10"/>
  <c r="AQ248" i="10"/>
  <c r="AQ175" i="10"/>
  <c r="AQ189" i="10"/>
  <c r="AQ197" i="10"/>
  <c r="AQ205" i="10"/>
  <c r="AQ213" i="10"/>
  <c r="AQ221" i="10"/>
  <c r="AQ159" i="10"/>
  <c r="AQ164" i="10"/>
  <c r="AQ183" i="10"/>
  <c r="AQ194" i="10"/>
  <c r="AQ202" i="10"/>
  <c r="AQ210" i="10"/>
  <c r="AQ218" i="10"/>
  <c r="AQ226" i="10"/>
  <c r="AQ234" i="10"/>
  <c r="AQ242" i="10"/>
  <c r="AQ250" i="10"/>
  <c r="AQ143" i="10"/>
  <c r="AQ191" i="10"/>
  <c r="AQ199" i="10"/>
  <c r="AQ207" i="10"/>
  <c r="AQ215" i="10"/>
  <c r="AQ223" i="10"/>
  <c r="AQ167" i="10"/>
  <c r="AQ188" i="10"/>
  <c r="AQ196" i="10"/>
  <c r="AQ204" i="10"/>
  <c r="AQ212" i="10"/>
  <c r="AQ220" i="10"/>
  <c r="AQ228" i="10"/>
  <c r="AQ236" i="10"/>
  <c r="AQ244" i="10"/>
  <c r="AQ252" i="10"/>
  <c r="AQ168" i="10"/>
  <c r="AQ170" i="10"/>
  <c r="AQ172" i="10"/>
  <c r="AQ174" i="10"/>
  <c r="AQ176" i="10"/>
  <c r="AQ178" i="10"/>
  <c r="AQ193" i="10"/>
  <c r="AQ201" i="10"/>
  <c r="AQ209" i="10"/>
  <c r="AQ217" i="10"/>
  <c r="AQ225" i="10"/>
  <c r="AQ187" i="10"/>
  <c r="AQ195" i="10"/>
  <c r="AQ203" i="10"/>
  <c r="AQ211" i="10"/>
  <c r="AQ219" i="10"/>
  <c r="AQ135" i="10"/>
  <c r="AQ184" i="10"/>
  <c r="AQ222" i="10"/>
  <c r="AQ246" i="10"/>
  <c r="AQ261" i="10"/>
  <c r="AQ269" i="10"/>
  <c r="AQ277" i="10"/>
  <c r="AQ285" i="10"/>
  <c r="AQ293" i="10"/>
  <c r="AQ301" i="10"/>
  <c r="AQ309" i="10"/>
  <c r="AQ317" i="10"/>
  <c r="AQ182" i="10"/>
  <c r="AQ198" i="10"/>
  <c r="AQ254" i="10"/>
  <c r="AQ258" i="10"/>
  <c r="AQ266" i="10"/>
  <c r="AQ274" i="10"/>
  <c r="AQ282" i="10"/>
  <c r="AQ290" i="10"/>
  <c r="AQ180" i="10"/>
  <c r="AQ229" i="10"/>
  <c r="AQ231" i="10"/>
  <c r="AQ233" i="10"/>
  <c r="AQ256" i="10"/>
  <c r="AQ263" i="10"/>
  <c r="AQ271" i="10"/>
  <c r="AQ279" i="10"/>
  <c r="AQ287" i="10"/>
  <c r="AQ295" i="10"/>
  <c r="AQ303" i="10"/>
  <c r="AQ311" i="10"/>
  <c r="AQ319" i="10"/>
  <c r="AQ214" i="10"/>
  <c r="AQ227" i="10"/>
  <c r="AQ235" i="10"/>
  <c r="AQ237" i="10"/>
  <c r="AQ239" i="10"/>
  <c r="AQ241" i="10"/>
  <c r="AQ260" i="10"/>
  <c r="AQ268" i="10"/>
  <c r="AQ276" i="10"/>
  <c r="AQ284" i="10"/>
  <c r="AQ190" i="10"/>
  <c r="AQ243" i="10"/>
  <c r="AQ245" i="10"/>
  <c r="AQ247" i="10"/>
  <c r="AQ249" i="10"/>
  <c r="AQ257" i="10"/>
  <c r="AQ265" i="10"/>
  <c r="AQ273" i="10"/>
  <c r="AQ281" i="10"/>
  <c r="AQ289" i="10"/>
  <c r="AQ297" i="10"/>
  <c r="AQ305" i="10"/>
  <c r="AQ313" i="10"/>
  <c r="AQ251" i="10"/>
  <c r="AQ253" i="10"/>
  <c r="AQ255" i="10"/>
  <c r="AQ262" i="10"/>
  <c r="AQ270" i="10"/>
  <c r="AQ278" i="10"/>
  <c r="AQ286" i="10"/>
  <c r="AQ186" i="10"/>
  <c r="AQ238" i="10"/>
  <c r="AQ264" i="10"/>
  <c r="AQ272" i="10"/>
  <c r="AQ280" i="10"/>
  <c r="AQ288" i="10"/>
  <c r="AQ267" i="10"/>
  <c r="AQ304" i="10"/>
  <c r="AQ306" i="10"/>
  <c r="AQ308" i="10"/>
  <c r="AQ310" i="10"/>
  <c r="AQ327" i="10"/>
  <c r="AQ335" i="10"/>
  <c r="AQ343" i="10"/>
  <c r="AQ351" i="10"/>
  <c r="AQ359" i="10"/>
  <c r="AQ367" i="10"/>
  <c r="AQ375" i="10"/>
  <c r="AQ383" i="10"/>
  <c r="AQ312" i="10"/>
  <c r="AQ314" i="10"/>
  <c r="AQ316" i="10"/>
  <c r="AQ318" i="10"/>
  <c r="AQ324" i="10"/>
  <c r="AQ332" i="10"/>
  <c r="AQ340" i="10"/>
  <c r="AQ348" i="10"/>
  <c r="AQ356" i="10"/>
  <c r="AQ283" i="10"/>
  <c r="AQ291" i="10"/>
  <c r="AQ320" i="10"/>
  <c r="AQ321" i="10"/>
  <c r="AQ329" i="10"/>
  <c r="AQ337" i="10"/>
  <c r="AQ345" i="10"/>
  <c r="AQ353" i="10"/>
  <c r="AQ361" i="10"/>
  <c r="AQ369" i="10"/>
  <c r="AQ377" i="10"/>
  <c r="AQ385" i="10"/>
  <c r="AQ206" i="10"/>
  <c r="AQ259" i="10"/>
  <c r="AQ299" i="10"/>
  <c r="AQ326" i="10"/>
  <c r="AQ334" i="10"/>
  <c r="AQ342" i="10"/>
  <c r="AQ350" i="10"/>
  <c r="AQ307" i="10"/>
  <c r="AQ323" i="10"/>
  <c r="AQ331" i="10"/>
  <c r="AQ339" i="10"/>
  <c r="AQ347" i="10"/>
  <c r="AQ355" i="10"/>
  <c r="AQ363" i="10"/>
  <c r="AQ371" i="10"/>
  <c r="AQ379" i="10"/>
  <c r="AQ387" i="10"/>
  <c r="AQ275" i="10"/>
  <c r="AQ315" i="10"/>
  <c r="AQ328" i="10"/>
  <c r="AQ336" i="10"/>
  <c r="AQ344" i="10"/>
  <c r="AQ352" i="10"/>
  <c r="AQ230" i="10"/>
  <c r="AQ296" i="10"/>
  <c r="AQ298" i="10"/>
  <c r="AQ300" i="10"/>
  <c r="AQ302" i="10"/>
  <c r="AQ322" i="10"/>
  <c r="AQ330" i="10"/>
  <c r="AQ338" i="10"/>
  <c r="AQ346" i="10"/>
  <c r="AQ354" i="10"/>
  <c r="AQ373" i="10"/>
  <c r="AQ389" i="10"/>
  <c r="AQ397" i="10"/>
  <c r="AQ405" i="10"/>
  <c r="AQ413" i="10"/>
  <c r="AQ421" i="10"/>
  <c r="AQ429" i="10"/>
  <c r="AQ437" i="10"/>
  <c r="AQ445" i="10"/>
  <c r="AQ453" i="10"/>
  <c r="AQ461" i="10"/>
  <c r="AQ469" i="10"/>
  <c r="AQ477" i="10"/>
  <c r="AQ381" i="10"/>
  <c r="AQ394" i="10"/>
  <c r="AQ402" i="10"/>
  <c r="AQ410" i="10"/>
  <c r="AQ418" i="10"/>
  <c r="AQ426" i="10"/>
  <c r="AQ434" i="10"/>
  <c r="AQ442" i="10"/>
  <c r="AQ450" i="10"/>
  <c r="AQ333" i="10"/>
  <c r="AQ358" i="10"/>
  <c r="AQ360" i="10"/>
  <c r="AQ391" i="10"/>
  <c r="AQ399" i="10"/>
  <c r="AQ407" i="10"/>
  <c r="AQ415" i="10"/>
  <c r="AQ423" i="10"/>
  <c r="AQ431" i="10"/>
  <c r="AQ439" i="10"/>
  <c r="AQ447" i="10"/>
  <c r="AQ455" i="10"/>
  <c r="AQ463" i="10"/>
  <c r="AQ471" i="10"/>
  <c r="AQ479" i="10"/>
  <c r="AQ357" i="10"/>
  <c r="AQ362" i="10"/>
  <c r="AQ364" i="10"/>
  <c r="AQ366" i="10"/>
  <c r="AQ368" i="10"/>
  <c r="AQ396" i="10"/>
  <c r="AQ404" i="10"/>
  <c r="AQ412" i="10"/>
  <c r="AQ420" i="10"/>
  <c r="AQ428" i="10"/>
  <c r="AQ436" i="10"/>
  <c r="AQ444" i="10"/>
  <c r="AQ452" i="10"/>
  <c r="AQ349" i="10"/>
  <c r="AQ370" i="10"/>
  <c r="AQ372" i="10"/>
  <c r="AQ374" i="10"/>
  <c r="AQ376" i="10"/>
  <c r="AQ393" i="10"/>
  <c r="AQ401" i="10"/>
  <c r="AQ409" i="10"/>
  <c r="AQ417" i="10"/>
  <c r="AQ425" i="10"/>
  <c r="AQ433" i="10"/>
  <c r="AQ441" i="10"/>
  <c r="AQ449" i="10"/>
  <c r="AQ457" i="10"/>
  <c r="AQ465" i="10"/>
  <c r="AQ473" i="10"/>
  <c r="AQ481" i="10"/>
  <c r="AQ325" i="10"/>
  <c r="AQ378" i="10"/>
  <c r="AQ380" i="10"/>
  <c r="AQ382" i="10"/>
  <c r="AQ384" i="10"/>
  <c r="AQ390" i="10"/>
  <c r="AQ398" i="10"/>
  <c r="AQ406" i="10"/>
  <c r="AQ414" i="10"/>
  <c r="AQ422" i="10"/>
  <c r="AQ430" i="10"/>
  <c r="AQ438" i="10"/>
  <c r="AQ446" i="10"/>
  <c r="AQ292" i="10"/>
  <c r="AQ341" i="10"/>
  <c r="AQ365" i="10"/>
  <c r="AQ392" i="10"/>
  <c r="AQ400" i="10"/>
  <c r="AQ408" i="10"/>
  <c r="AQ416" i="10"/>
  <c r="AQ424" i="10"/>
  <c r="AQ432" i="10"/>
  <c r="AQ440" i="10"/>
  <c r="AQ448" i="10"/>
  <c r="AQ443" i="10"/>
  <c r="AQ451" i="10"/>
  <c r="AQ475" i="10"/>
  <c r="AQ487" i="10"/>
  <c r="AQ495" i="10"/>
  <c r="AQ419" i="10"/>
  <c r="AQ484" i="10"/>
  <c r="AQ492" i="10"/>
  <c r="AQ500" i="10"/>
  <c r="AQ395" i="10"/>
  <c r="AQ458" i="10"/>
  <c r="AQ460" i="10"/>
  <c r="AQ462" i="10"/>
  <c r="AQ489" i="10"/>
  <c r="AQ497" i="10"/>
  <c r="AQ388" i="10"/>
  <c r="AQ435" i="10"/>
  <c r="AQ456" i="10"/>
  <c r="AQ464" i="10"/>
  <c r="AQ466" i="10"/>
  <c r="AQ468" i="10"/>
  <c r="AQ470" i="10"/>
  <c r="AQ486" i="10"/>
  <c r="AQ494" i="10"/>
  <c r="AQ386" i="10"/>
  <c r="AQ411" i="10"/>
  <c r="AQ472" i="10"/>
  <c r="AQ474" i="10"/>
  <c r="AQ476" i="10"/>
  <c r="AQ478" i="10"/>
  <c r="AQ483" i="10"/>
  <c r="AQ491" i="10"/>
  <c r="AQ499" i="10"/>
  <c r="AQ480" i="10"/>
  <c r="AQ488" i="10"/>
  <c r="AQ496" i="10"/>
  <c r="AQ294" i="10"/>
  <c r="AQ427" i="10"/>
  <c r="AQ459" i="10"/>
  <c r="AQ403" i="10"/>
  <c r="AQ454" i="10"/>
  <c r="AQ467" i="10"/>
  <c r="AQ482" i="10"/>
  <c r="AQ490" i="10"/>
  <c r="AQ498" i="10"/>
  <c r="AQ485" i="10"/>
  <c r="AQ493" i="10"/>
  <c r="AT71" i="12"/>
  <c r="AT105" i="12"/>
  <c r="AT113" i="12"/>
  <c r="AT107" i="12"/>
  <c r="AT115" i="12"/>
  <c r="AT101" i="12"/>
  <c r="AT110" i="12"/>
  <c r="AT123" i="12"/>
  <c r="AT131" i="12"/>
  <c r="AT106" i="12"/>
  <c r="AT102" i="12"/>
  <c r="AT111" i="12"/>
  <c r="AT117" i="12"/>
  <c r="AT125" i="12"/>
  <c r="AT133" i="12"/>
  <c r="AT112" i="12"/>
  <c r="AT103" i="12"/>
  <c r="AT104" i="12"/>
  <c r="AT108" i="12"/>
  <c r="AT116" i="12"/>
  <c r="AT130" i="12"/>
  <c r="AT134" i="12"/>
  <c r="AT142" i="12"/>
  <c r="AT122" i="12"/>
  <c r="AT126" i="12"/>
  <c r="AT136" i="12"/>
  <c r="AT144" i="12"/>
  <c r="AT118" i="12"/>
  <c r="AT119" i="12"/>
  <c r="AT141" i="12"/>
  <c r="AT145" i="12"/>
  <c r="AT152" i="12"/>
  <c r="AT160" i="12"/>
  <c r="AT114" i="12"/>
  <c r="AT120" i="12"/>
  <c r="AT127" i="12"/>
  <c r="AT137" i="12"/>
  <c r="AT154" i="12"/>
  <c r="AT162" i="12"/>
  <c r="AT128" i="12"/>
  <c r="AT140" i="12"/>
  <c r="AT147" i="12"/>
  <c r="AT153" i="12"/>
  <c r="AT172" i="12"/>
  <c r="AT180" i="12"/>
  <c r="AT132" i="12"/>
  <c r="AT129" i="12"/>
  <c r="AT159" i="12"/>
  <c r="AT163" i="12"/>
  <c r="AT166" i="12"/>
  <c r="AT174" i="12"/>
  <c r="AT182" i="12"/>
  <c r="AT121" i="12"/>
  <c r="AT124" i="12"/>
  <c r="AT143" i="12"/>
  <c r="AT151" i="12"/>
  <c r="AT155" i="12"/>
  <c r="AT109" i="12"/>
  <c r="AT138" i="12"/>
  <c r="AT146" i="12"/>
  <c r="AT165" i="12"/>
  <c r="AT173" i="12"/>
  <c r="AT191" i="12"/>
  <c r="AT199" i="12"/>
  <c r="AT207" i="12"/>
  <c r="AT150" i="12"/>
  <c r="AT158" i="12"/>
  <c r="AT179" i="12"/>
  <c r="AT183" i="12"/>
  <c r="AT185" i="12"/>
  <c r="AT193" i="12"/>
  <c r="AT201" i="12"/>
  <c r="AT161" i="12"/>
  <c r="AT170" i="12"/>
  <c r="AT135" i="12"/>
  <c r="AT149" i="12"/>
  <c r="AT171" i="12"/>
  <c r="AT175" i="12"/>
  <c r="AT157" i="12"/>
  <c r="AT139" i="12"/>
  <c r="AT148" i="12"/>
  <c r="AT156" i="12"/>
  <c r="AT168" i="12"/>
  <c r="AT177" i="12"/>
  <c r="AT187" i="12"/>
  <c r="AT196" i="12"/>
  <c r="AT205" i="12"/>
  <c r="AT208" i="12"/>
  <c r="AT216" i="12"/>
  <c r="AT224" i="12"/>
  <c r="AT192" i="12"/>
  <c r="AT164" i="12"/>
  <c r="AT176" i="12"/>
  <c r="AT188" i="12"/>
  <c r="AT197" i="12"/>
  <c r="AT210" i="12"/>
  <c r="AT218" i="12"/>
  <c r="AT181" i="12"/>
  <c r="AT189" i="12"/>
  <c r="AT203" i="12"/>
  <c r="AT167" i="12"/>
  <c r="AT178" i="12"/>
  <c r="AT190" i="12"/>
  <c r="AT169" i="12"/>
  <c r="AT184" i="12"/>
  <c r="AT186" i="12"/>
  <c r="AT204" i="12"/>
  <c r="AT212" i="12"/>
  <c r="AT221" i="12"/>
  <c r="AT225" i="12"/>
  <c r="AT233" i="12"/>
  <c r="AT241" i="12"/>
  <c r="AT198" i="12"/>
  <c r="AT195" i="12"/>
  <c r="AT206" i="12"/>
  <c r="AT213" i="12"/>
  <c r="AT222" i="12"/>
  <c r="AT227" i="12"/>
  <c r="AT235" i="12"/>
  <c r="AT243" i="12"/>
  <c r="AT200" i="12"/>
  <c r="AT214" i="12"/>
  <c r="AT229" i="12"/>
  <c r="AT194" i="12"/>
  <c r="AT217" i="12"/>
  <c r="AT242" i="12"/>
  <c r="AT248" i="12"/>
  <c r="AT256" i="12"/>
  <c r="AT264" i="12"/>
  <c r="AT272" i="12"/>
  <c r="AT211" i="12"/>
  <c r="AT219" i="12"/>
  <c r="AT226" i="12"/>
  <c r="AT234" i="12"/>
  <c r="AT250" i="12"/>
  <c r="AT258" i="12"/>
  <c r="AT266" i="12"/>
  <c r="AT202" i="12"/>
  <c r="AT228" i="12"/>
  <c r="AT230" i="12"/>
  <c r="AT232" i="12"/>
  <c r="AT240" i="12"/>
  <c r="AT244" i="12"/>
  <c r="AT215" i="12"/>
  <c r="AT209" i="12"/>
  <c r="AT220" i="12"/>
  <c r="AT231" i="12"/>
  <c r="AT223" i="12"/>
  <c r="AT247" i="12"/>
  <c r="AT251" i="12"/>
  <c r="AT265" i="12"/>
  <c r="AT277" i="12"/>
  <c r="AT285" i="12"/>
  <c r="AT293" i="12"/>
  <c r="AT301" i="12"/>
  <c r="AT238" i="12"/>
  <c r="AT252" i="12"/>
  <c r="AT261" i="12"/>
  <c r="AT270" i="12"/>
  <c r="AT257" i="12"/>
  <c r="AT271" i="12"/>
  <c r="AT279" i="12"/>
  <c r="AT287" i="12"/>
  <c r="AT295" i="12"/>
  <c r="AT303" i="12"/>
  <c r="AT246" i="12"/>
  <c r="AT253" i="12"/>
  <c r="AT262" i="12"/>
  <c r="AT237" i="12"/>
  <c r="AT249" i="12"/>
  <c r="AT263" i="12"/>
  <c r="AT267" i="12"/>
  <c r="AT281" i="12"/>
  <c r="AT289" i="12"/>
  <c r="AT297" i="12"/>
  <c r="AT254" i="12"/>
  <c r="AT268" i="12"/>
  <c r="AT236" i="12"/>
  <c r="AT245" i="12"/>
  <c r="AT260" i="12"/>
  <c r="AT269" i="12"/>
  <c r="AT239" i="12"/>
  <c r="AT275" i="12"/>
  <c r="AT304" i="12"/>
  <c r="AT305" i="12"/>
  <c r="AT313" i="12"/>
  <c r="AT321" i="12"/>
  <c r="AT329" i="12"/>
  <c r="AT337" i="12"/>
  <c r="AT255" i="12"/>
  <c r="AT283" i="12"/>
  <c r="AT310" i="12"/>
  <c r="AT259" i="12"/>
  <c r="AT291" i="12"/>
  <c r="AT307" i="12"/>
  <c r="AT315" i="12"/>
  <c r="AT323" i="12"/>
  <c r="AT331" i="12"/>
  <c r="AT299" i="12"/>
  <c r="AT274" i="12"/>
  <c r="AT276" i="12"/>
  <c r="AT278" i="12"/>
  <c r="AT309" i="12"/>
  <c r="AT317" i="12"/>
  <c r="AT325" i="12"/>
  <c r="AT280" i="12"/>
  <c r="AT282" i="12"/>
  <c r="AT284" i="12"/>
  <c r="AT286" i="12"/>
  <c r="AT306" i="12"/>
  <c r="AT296" i="12"/>
  <c r="AT298" i="12"/>
  <c r="AT300" i="12"/>
  <c r="AT302" i="12"/>
  <c r="AT308" i="12"/>
  <c r="AT324" i="12"/>
  <c r="AT326" i="12"/>
  <c r="AT328" i="12"/>
  <c r="AT338" i="12"/>
  <c r="AT340" i="12"/>
  <c r="AT348" i="12"/>
  <c r="AT356" i="12"/>
  <c r="AT364" i="12"/>
  <c r="AT372" i="12"/>
  <c r="AT273" i="12"/>
  <c r="AT334" i="12"/>
  <c r="AT294" i="12"/>
  <c r="AT311" i="12"/>
  <c r="AT330" i="12"/>
  <c r="AT342" i="12"/>
  <c r="AT350" i="12"/>
  <c r="AT358" i="12"/>
  <c r="AT366" i="12"/>
  <c r="AT374" i="12"/>
  <c r="AT292" i="12"/>
  <c r="AT319" i="12"/>
  <c r="AT335" i="12"/>
  <c r="AT339" i="12"/>
  <c r="AT290" i="12"/>
  <c r="AT327" i="12"/>
  <c r="AT336" i="12"/>
  <c r="AT344" i="12"/>
  <c r="AT352" i="12"/>
  <c r="AT360" i="12"/>
  <c r="AT368" i="12"/>
  <c r="AT376" i="12"/>
  <c r="AT288" i="12"/>
  <c r="AT341" i="12"/>
  <c r="AT316" i="12"/>
  <c r="AT318" i="12"/>
  <c r="AT320" i="12"/>
  <c r="AT322" i="12"/>
  <c r="AT333" i="12"/>
  <c r="AT343" i="12"/>
  <c r="AT314" i="12"/>
  <c r="AT362" i="12"/>
  <c r="AT379" i="12"/>
  <c r="AT387" i="12"/>
  <c r="AT395" i="12"/>
  <c r="AT403" i="12"/>
  <c r="AT411" i="12"/>
  <c r="AT312" i="12"/>
  <c r="AT332" i="12"/>
  <c r="AT370" i="12"/>
  <c r="AT347" i="12"/>
  <c r="AT349" i="12"/>
  <c r="AT381" i="12"/>
  <c r="AT389" i="12"/>
  <c r="AT397" i="12"/>
  <c r="AT405" i="12"/>
  <c r="AT413" i="12"/>
  <c r="AT351" i="12"/>
  <c r="AT353" i="12"/>
  <c r="AT355" i="12"/>
  <c r="AT357" i="12"/>
  <c r="AT378" i="12"/>
  <c r="AT359" i="12"/>
  <c r="AT361" i="12"/>
  <c r="AT363" i="12"/>
  <c r="AT365" i="12"/>
  <c r="AT383" i="12"/>
  <c r="AT391" i="12"/>
  <c r="AT399" i="12"/>
  <c r="AT407" i="12"/>
  <c r="AT367" i="12"/>
  <c r="AT369" i="12"/>
  <c r="AT371" i="12"/>
  <c r="AT373" i="12"/>
  <c r="AT354" i="12"/>
  <c r="AT390" i="12"/>
  <c r="AT392" i="12"/>
  <c r="AT394" i="12"/>
  <c r="AT396" i="12"/>
  <c r="AT414" i="12"/>
  <c r="AT422" i="12"/>
  <c r="AT430" i="12"/>
  <c r="AT438" i="12"/>
  <c r="AT446" i="12"/>
  <c r="AT454" i="12"/>
  <c r="AT346" i="12"/>
  <c r="AT382" i="12"/>
  <c r="AT398" i="12"/>
  <c r="AT400" i="12"/>
  <c r="AT402" i="12"/>
  <c r="AT404" i="12"/>
  <c r="AT419" i="12"/>
  <c r="AT406" i="12"/>
  <c r="AT408" i="12"/>
  <c r="AT410" i="12"/>
  <c r="AT412" i="12"/>
  <c r="AT416" i="12"/>
  <c r="AT424" i="12"/>
  <c r="AT432" i="12"/>
  <c r="AT440" i="12"/>
  <c r="AT448" i="12"/>
  <c r="AT385" i="12"/>
  <c r="AT393" i="12"/>
  <c r="AT418" i="12"/>
  <c r="AT426" i="12"/>
  <c r="AT434" i="12"/>
  <c r="AT442" i="12"/>
  <c r="AT450" i="12"/>
  <c r="AT401" i="12"/>
  <c r="AT415" i="12"/>
  <c r="AT375" i="12"/>
  <c r="AT377" i="12"/>
  <c r="AT384" i="12"/>
  <c r="AT386" i="12"/>
  <c r="AT388" i="12"/>
  <c r="AT417" i="12"/>
  <c r="AT428" i="12"/>
  <c r="AT458" i="12"/>
  <c r="AT466" i="12"/>
  <c r="AT474" i="12"/>
  <c r="AT482" i="12"/>
  <c r="AT490" i="12"/>
  <c r="AT436" i="12"/>
  <c r="AT345" i="12"/>
  <c r="AT444" i="12"/>
  <c r="AT460" i="12"/>
  <c r="AT468" i="12"/>
  <c r="AT476" i="12"/>
  <c r="AT484" i="12"/>
  <c r="AT492" i="12"/>
  <c r="AT380" i="12"/>
  <c r="AT421" i="12"/>
  <c r="AT423" i="12"/>
  <c r="AT452" i="12"/>
  <c r="AT457" i="12"/>
  <c r="AT425" i="12"/>
  <c r="AT427" i="12"/>
  <c r="AT429" i="12"/>
  <c r="AT431" i="12"/>
  <c r="AT462" i="12"/>
  <c r="AT470" i="12"/>
  <c r="AT478" i="12"/>
  <c r="AT486" i="12"/>
  <c r="AT433" i="12"/>
  <c r="AT435" i="12"/>
  <c r="AT437" i="12"/>
  <c r="AT439" i="12"/>
  <c r="AT459" i="12"/>
  <c r="AT420" i="12"/>
  <c r="AT449" i="12"/>
  <c r="AT451" i="12"/>
  <c r="AT453" i="12"/>
  <c r="AT455" i="12"/>
  <c r="AT485" i="12"/>
  <c r="AT487" i="12"/>
  <c r="AT489" i="12"/>
  <c r="AT491" i="12"/>
  <c r="AT464" i="12"/>
  <c r="AT498" i="12"/>
  <c r="AT472" i="12"/>
  <c r="AT493" i="12"/>
  <c r="AT495" i="12"/>
  <c r="AT480" i="12"/>
  <c r="AT500" i="12"/>
  <c r="AT447" i="12"/>
  <c r="AT488" i="12"/>
  <c r="AT497" i="12"/>
  <c r="AT445" i="12"/>
  <c r="AT456" i="12"/>
  <c r="AT461" i="12"/>
  <c r="AT463" i="12"/>
  <c r="AT465" i="12"/>
  <c r="AT467" i="12"/>
  <c r="AT494" i="12"/>
  <c r="AT441" i="12"/>
  <c r="AT477" i="12"/>
  <c r="AT479" i="12"/>
  <c r="AT481" i="12"/>
  <c r="AT483" i="12"/>
  <c r="AT496" i="12"/>
  <c r="AT409" i="12"/>
  <c r="AT475" i="12"/>
  <c r="AT473" i="12"/>
  <c r="AT471" i="12"/>
  <c r="AT499" i="12"/>
  <c r="AT443" i="12"/>
  <c r="AT469" i="12"/>
  <c r="AT48" i="12"/>
  <c r="AT64" i="12"/>
  <c r="AT53" i="12"/>
  <c r="AT11" i="12"/>
  <c r="AT8" i="12"/>
  <c r="AT25" i="12"/>
  <c r="AT49" i="12"/>
  <c r="AT34" i="12"/>
  <c r="AT24" i="12"/>
  <c r="AT67" i="12"/>
  <c r="AT62" i="12"/>
  <c r="AT65" i="12"/>
  <c r="AT50" i="12"/>
  <c r="AT55" i="12"/>
  <c r="AT59" i="12"/>
  <c r="AT68" i="12"/>
  <c r="AT35" i="12"/>
  <c r="AT66" i="12"/>
  <c r="AT13" i="12"/>
  <c r="AT18" i="12"/>
  <c r="AT3" i="12"/>
  <c r="AT4" i="12" s="1"/>
  <c r="AT33" i="12"/>
  <c r="AT37" i="12"/>
  <c r="AT47" i="12"/>
  <c r="AT22" i="12"/>
  <c r="AT29" i="12"/>
  <c r="AT17" i="12"/>
  <c r="AT5" i="12"/>
  <c r="AT92" i="12"/>
  <c r="AT97" i="12"/>
  <c r="AT41" i="12"/>
  <c r="AT75" i="12"/>
  <c r="AT28" i="12"/>
  <c r="AT91" i="12"/>
  <c r="AT31" i="12"/>
  <c r="AT88" i="12"/>
  <c r="AT77" i="12"/>
  <c r="AT94" i="12"/>
  <c r="AT98" i="12"/>
  <c r="AT7" i="12"/>
  <c r="AT12" i="12"/>
  <c r="AT86" i="12"/>
  <c r="AT79" i="12"/>
  <c r="AT89" i="12"/>
  <c r="AT90" i="12"/>
  <c r="AT54" i="12"/>
  <c r="AT72" i="12"/>
  <c r="AT73" i="12"/>
  <c r="AT78" i="12"/>
  <c r="AT82" i="12"/>
  <c r="AT81" i="12"/>
  <c r="AT85" i="12"/>
  <c r="AT60" i="12"/>
  <c r="AT63" i="12"/>
  <c r="AT69" i="12"/>
  <c r="AT74" i="12"/>
  <c r="AT83" i="12"/>
  <c r="AT43" i="12"/>
  <c r="AT70" i="12"/>
  <c r="AT61" i="12"/>
  <c r="AT36" i="12"/>
  <c r="AT57" i="12"/>
  <c r="AT15" i="12"/>
  <c r="AT16" i="12"/>
  <c r="AT100" i="12"/>
  <c r="AT9" i="12"/>
  <c r="AT87" i="12"/>
  <c r="AT44" i="12"/>
  <c r="AT52" i="12"/>
  <c r="AT6" i="12"/>
  <c r="AT40" i="12"/>
  <c r="AT46" i="12"/>
  <c r="AT93" i="12"/>
  <c r="AT96" i="12"/>
  <c r="AT20" i="12"/>
  <c r="AT26" i="12"/>
  <c r="AT14" i="12"/>
  <c r="AT84" i="12"/>
  <c r="AT95" i="12"/>
  <c r="AT99" i="12"/>
  <c r="AT32" i="12"/>
  <c r="AT23" i="12"/>
  <c r="AT76" i="12"/>
  <c r="AT21" i="12"/>
  <c r="AT51" i="12"/>
  <c r="AT58" i="12"/>
  <c r="AT42" i="12"/>
  <c r="AT19" i="12"/>
  <c r="AT38" i="12"/>
  <c r="AT27" i="12"/>
  <c r="AT10" i="12"/>
  <c r="AT39" i="12"/>
  <c r="AT30" i="12"/>
  <c r="AT45" i="12"/>
  <c r="AT56" i="12"/>
  <c r="AT80" i="12"/>
  <c r="O44" i="6"/>
  <c r="J44" i="6"/>
  <c r="AR3" i="56"/>
  <c r="AR4" i="56" s="1"/>
  <c r="AS2" i="56" a="1"/>
  <c r="AS2" i="56" s="1"/>
  <c r="AQ98" i="10"/>
  <c r="AQ88" i="10"/>
  <c r="AQ47" i="10"/>
  <c r="AQ13" i="10"/>
  <c r="AQ48" i="10"/>
  <c r="AQ44" i="10"/>
  <c r="AQ81" i="10"/>
  <c r="AQ68" i="10"/>
  <c r="AQ32" i="10"/>
  <c r="AQ66" i="10"/>
  <c r="AQ95" i="10"/>
  <c r="AQ70" i="10"/>
  <c r="AQ57" i="10"/>
  <c r="AQ89" i="10"/>
  <c r="AQ14" i="10"/>
  <c r="AQ90" i="10"/>
  <c r="AQ7" i="10"/>
  <c r="AQ42" i="10"/>
  <c r="AQ79" i="10"/>
  <c r="AQ3" i="10"/>
  <c r="AQ4" i="10" s="1"/>
  <c r="AQ75" i="10"/>
  <c r="AQ33" i="10"/>
  <c r="AQ71" i="10"/>
  <c r="AQ50" i="10"/>
  <c r="AQ16" i="10"/>
  <c r="AQ55" i="10"/>
  <c r="AQ49" i="10"/>
  <c r="AQ93" i="10"/>
  <c r="AQ12" i="10"/>
  <c r="AQ18" i="10"/>
  <c r="AQ40" i="10"/>
  <c r="AQ77" i="10"/>
  <c r="AQ26" i="10"/>
  <c r="AQ73" i="10"/>
  <c r="AQ53" i="10"/>
  <c r="AQ62" i="10"/>
  <c r="AQ36" i="10"/>
  <c r="AQ11" i="10"/>
  <c r="AQ35" i="10"/>
  <c r="AQ34" i="10"/>
  <c r="AQ54" i="10"/>
  <c r="AQ20" i="10"/>
  <c r="AQ17" i="10"/>
  <c r="AQ39" i="10"/>
  <c r="AQ72" i="10"/>
  <c r="AQ29" i="10"/>
  <c r="AQ65" i="10"/>
  <c r="AQ28" i="10"/>
  <c r="AQ61" i="10"/>
  <c r="AQ99" i="10"/>
  <c r="AQ52" i="10"/>
  <c r="AQ102" i="10"/>
  <c r="AQ51" i="10"/>
  <c r="AQ87" i="10"/>
  <c r="AQ101" i="10"/>
  <c r="AQ69" i="10"/>
  <c r="AQ31" i="10"/>
  <c r="AQ64" i="10"/>
  <c r="AQ9" i="10"/>
  <c r="AQ60" i="10"/>
  <c r="AQ97" i="10"/>
  <c r="AQ15" i="10"/>
  <c r="AQ85" i="10"/>
  <c r="AQ10" i="10"/>
  <c r="AQ86" i="10"/>
  <c r="AQ83" i="10"/>
  <c r="AQ67" i="10"/>
  <c r="AQ22" i="10"/>
  <c r="AQ63" i="10"/>
  <c r="AQ24" i="10"/>
  <c r="AQ59" i="10"/>
  <c r="AQ92" i="10"/>
  <c r="AQ84" i="10"/>
  <c r="AQ46" i="10"/>
  <c r="AQ30" i="10"/>
  <c r="AQ80" i="10"/>
  <c r="AQ82" i="10"/>
  <c r="AQ38" i="10"/>
  <c r="AQ19" i="10"/>
  <c r="AQ37" i="10"/>
  <c r="AQ21" i="10"/>
  <c r="AQ58" i="10"/>
  <c r="AQ91" i="10"/>
  <c r="AQ43" i="10"/>
  <c r="AQ8" i="10"/>
  <c r="AQ45" i="10"/>
  <c r="AQ76" i="10"/>
  <c r="AQ104" i="10"/>
  <c r="AQ94" i="10"/>
  <c r="AQ100" i="10"/>
  <c r="AQ23" i="10"/>
  <c r="AQ103" i="10"/>
  <c r="AQ56" i="10"/>
  <c r="AQ5" i="10"/>
  <c r="AQ25" i="10"/>
  <c r="AQ27" i="10"/>
  <c r="AQ41" i="10"/>
  <c r="AQ78" i="10"/>
  <c r="AQ74" i="10"/>
  <c r="AQ6" i="10"/>
  <c r="AQ96" i="10"/>
  <c r="AQ3" i="51"/>
  <c r="AQ4" i="51" s="1"/>
  <c r="AR2" i="51" a="1"/>
  <c r="AR2" i="51" s="1"/>
  <c r="D45" i="6"/>
  <c r="B45" i="6"/>
  <c r="F45" i="6"/>
  <c r="E45" i="6"/>
  <c r="C45" i="6"/>
  <c r="AR107" i="10" l="1"/>
  <c r="AR115" i="10"/>
  <c r="AR123" i="10"/>
  <c r="AR131" i="10"/>
  <c r="AR109" i="10"/>
  <c r="AR117" i="10"/>
  <c r="AR125" i="10"/>
  <c r="AR133" i="10"/>
  <c r="AR111" i="10"/>
  <c r="AR119" i="10"/>
  <c r="AR127" i="10"/>
  <c r="AR126" i="10"/>
  <c r="AR128" i="10"/>
  <c r="AR130" i="10"/>
  <c r="AR132" i="10"/>
  <c r="AR140" i="10"/>
  <c r="AR148" i="10"/>
  <c r="AR156" i="10"/>
  <c r="AR164" i="10"/>
  <c r="AR172" i="10"/>
  <c r="AR180" i="10"/>
  <c r="AR105" i="10"/>
  <c r="AR137" i="10"/>
  <c r="AR145" i="10"/>
  <c r="AR153" i="10"/>
  <c r="AR161" i="10"/>
  <c r="AR169" i="10"/>
  <c r="AR113" i="10"/>
  <c r="AR134" i="10"/>
  <c r="AR142" i="10"/>
  <c r="AR150" i="10"/>
  <c r="AR158" i="10"/>
  <c r="AR166" i="10"/>
  <c r="AR174" i="10"/>
  <c r="AR182" i="10"/>
  <c r="AR121" i="10"/>
  <c r="AR139" i="10"/>
  <c r="AR147" i="10"/>
  <c r="AR155" i="10"/>
  <c r="AR129" i="10"/>
  <c r="AR136" i="10"/>
  <c r="AR144" i="10"/>
  <c r="AR152" i="10"/>
  <c r="AR160" i="10"/>
  <c r="AR168" i="10"/>
  <c r="AR176" i="10"/>
  <c r="AR184" i="10"/>
  <c r="AR106" i="10"/>
  <c r="AR108" i="10"/>
  <c r="AR141" i="10"/>
  <c r="AR149" i="10"/>
  <c r="AR157" i="10"/>
  <c r="AR165" i="10"/>
  <c r="AR118" i="10"/>
  <c r="AR120" i="10"/>
  <c r="AR122" i="10"/>
  <c r="AR124" i="10"/>
  <c r="AR135" i="10"/>
  <c r="AR143" i="10"/>
  <c r="AR151" i="10"/>
  <c r="AR162" i="10"/>
  <c r="AR187" i="10"/>
  <c r="AR195" i="10"/>
  <c r="AR203" i="10"/>
  <c r="AR211" i="10"/>
  <c r="AR219" i="10"/>
  <c r="AR227" i="10"/>
  <c r="AR235" i="10"/>
  <c r="AR243" i="10"/>
  <c r="AR251" i="10"/>
  <c r="AR116" i="10"/>
  <c r="AR154" i="10"/>
  <c r="AR163" i="10"/>
  <c r="AR173" i="10"/>
  <c r="AR192" i="10"/>
  <c r="AR200" i="10"/>
  <c r="AR208" i="10"/>
  <c r="AR216" i="10"/>
  <c r="AR224" i="10"/>
  <c r="AR114" i="10"/>
  <c r="AR175" i="10"/>
  <c r="AR177" i="10"/>
  <c r="AR179" i="10"/>
  <c r="AR181" i="10"/>
  <c r="AR189" i="10"/>
  <c r="AR197" i="10"/>
  <c r="AR205" i="10"/>
  <c r="AR213" i="10"/>
  <c r="AR221" i="10"/>
  <c r="AR229" i="10"/>
  <c r="AR237" i="10"/>
  <c r="AR245" i="10"/>
  <c r="AR253" i="10"/>
  <c r="AR112" i="10"/>
  <c r="AR159" i="10"/>
  <c r="AR183" i="10"/>
  <c r="AR185" i="10"/>
  <c r="AR194" i="10"/>
  <c r="AR202" i="10"/>
  <c r="AR210" i="10"/>
  <c r="AR218" i="10"/>
  <c r="AR226" i="10"/>
  <c r="AR110" i="10"/>
  <c r="AR146" i="10"/>
  <c r="AR171" i="10"/>
  <c r="AR191" i="10"/>
  <c r="AR199" i="10"/>
  <c r="AR207" i="10"/>
  <c r="AR215" i="10"/>
  <c r="AR223" i="10"/>
  <c r="AR231" i="10"/>
  <c r="AR239" i="10"/>
  <c r="AR247" i="10"/>
  <c r="AR255" i="10"/>
  <c r="AR167" i="10"/>
  <c r="AR188" i="10"/>
  <c r="AR196" i="10"/>
  <c r="AR204" i="10"/>
  <c r="AR212" i="10"/>
  <c r="AR220" i="10"/>
  <c r="AR138" i="10"/>
  <c r="AR186" i="10"/>
  <c r="AR190" i="10"/>
  <c r="AR198" i="10"/>
  <c r="AR206" i="10"/>
  <c r="AR214" i="10"/>
  <c r="AR222" i="10"/>
  <c r="AR170" i="10"/>
  <c r="AR238" i="10"/>
  <c r="AR240" i="10"/>
  <c r="AR242" i="10"/>
  <c r="AR244" i="10"/>
  <c r="AR264" i="10"/>
  <c r="AR272" i="10"/>
  <c r="AR280" i="10"/>
  <c r="AR288" i="10"/>
  <c r="AR296" i="10"/>
  <c r="AR304" i="10"/>
  <c r="AR312" i="10"/>
  <c r="AR320" i="10"/>
  <c r="AR246" i="10"/>
  <c r="AR248" i="10"/>
  <c r="AR250" i="10"/>
  <c r="AR252" i="10"/>
  <c r="AR261" i="10"/>
  <c r="AR269" i="10"/>
  <c r="AR277" i="10"/>
  <c r="AR285" i="10"/>
  <c r="AR201" i="10"/>
  <c r="AR225" i="10"/>
  <c r="AR254" i="10"/>
  <c r="AR258" i="10"/>
  <c r="AR266" i="10"/>
  <c r="AR274" i="10"/>
  <c r="AR282" i="10"/>
  <c r="AR290" i="10"/>
  <c r="AR298" i="10"/>
  <c r="AR306" i="10"/>
  <c r="AR314" i="10"/>
  <c r="AR178" i="10"/>
  <c r="AR233" i="10"/>
  <c r="AR256" i="10"/>
  <c r="AR263" i="10"/>
  <c r="AR271" i="10"/>
  <c r="AR279" i="10"/>
  <c r="AR287" i="10"/>
  <c r="AR217" i="10"/>
  <c r="AR241" i="10"/>
  <c r="AR260" i="10"/>
  <c r="AR268" i="10"/>
  <c r="AR276" i="10"/>
  <c r="AR284" i="10"/>
  <c r="AR292" i="10"/>
  <c r="AR300" i="10"/>
  <c r="AR308" i="10"/>
  <c r="AR316" i="10"/>
  <c r="AR193" i="10"/>
  <c r="AR249" i="10"/>
  <c r="AR257" i="10"/>
  <c r="AR265" i="10"/>
  <c r="AR273" i="10"/>
  <c r="AR281" i="10"/>
  <c r="AR289" i="10"/>
  <c r="AR209" i="10"/>
  <c r="AR230" i="10"/>
  <c r="AR232" i="10"/>
  <c r="AR234" i="10"/>
  <c r="AR236" i="10"/>
  <c r="AR259" i="10"/>
  <c r="AR267" i="10"/>
  <c r="AR275" i="10"/>
  <c r="AR283" i="10"/>
  <c r="AR228" i="10"/>
  <c r="AR302" i="10"/>
  <c r="AR322" i="10"/>
  <c r="AR330" i="10"/>
  <c r="AR338" i="10"/>
  <c r="AR346" i="10"/>
  <c r="AR354" i="10"/>
  <c r="AR362" i="10"/>
  <c r="AR370" i="10"/>
  <c r="AR378" i="10"/>
  <c r="AR386" i="10"/>
  <c r="AR270" i="10"/>
  <c r="AR310" i="10"/>
  <c r="AR327" i="10"/>
  <c r="AR335" i="10"/>
  <c r="AR343" i="10"/>
  <c r="AR351" i="10"/>
  <c r="AR318" i="10"/>
  <c r="AR324" i="10"/>
  <c r="AR332" i="10"/>
  <c r="AR340" i="10"/>
  <c r="AR348" i="10"/>
  <c r="AR356" i="10"/>
  <c r="AR364" i="10"/>
  <c r="AR372" i="10"/>
  <c r="AR380" i="10"/>
  <c r="AR388" i="10"/>
  <c r="AR286" i="10"/>
  <c r="AR291" i="10"/>
  <c r="AR293" i="10"/>
  <c r="AR295" i="10"/>
  <c r="AR297" i="10"/>
  <c r="AR321" i="10"/>
  <c r="AR329" i="10"/>
  <c r="AR337" i="10"/>
  <c r="AR345" i="10"/>
  <c r="AR353" i="10"/>
  <c r="AR262" i="10"/>
  <c r="AR299" i="10"/>
  <c r="AR301" i="10"/>
  <c r="AR303" i="10"/>
  <c r="AR305" i="10"/>
  <c r="AR326" i="10"/>
  <c r="AR334" i="10"/>
  <c r="AR342" i="10"/>
  <c r="AR350" i="10"/>
  <c r="AR358" i="10"/>
  <c r="AR366" i="10"/>
  <c r="AR374" i="10"/>
  <c r="AR382" i="10"/>
  <c r="AR307" i="10"/>
  <c r="AR309" i="10"/>
  <c r="AR311" i="10"/>
  <c r="AR313" i="10"/>
  <c r="AR323" i="10"/>
  <c r="AR331" i="10"/>
  <c r="AR339" i="10"/>
  <c r="AR347" i="10"/>
  <c r="AR294" i="10"/>
  <c r="AR325" i="10"/>
  <c r="AR333" i="10"/>
  <c r="AR341" i="10"/>
  <c r="AR349" i="10"/>
  <c r="AR315" i="10"/>
  <c r="AR344" i="10"/>
  <c r="AR355" i="10"/>
  <c r="AR365" i="10"/>
  <c r="AR367" i="10"/>
  <c r="AR369" i="10"/>
  <c r="AR371" i="10"/>
  <c r="AR392" i="10"/>
  <c r="AR400" i="10"/>
  <c r="AR408" i="10"/>
  <c r="AR416" i="10"/>
  <c r="AR424" i="10"/>
  <c r="AR432" i="10"/>
  <c r="AR440" i="10"/>
  <c r="AR448" i="10"/>
  <c r="AR456" i="10"/>
  <c r="AR464" i="10"/>
  <c r="AR472" i="10"/>
  <c r="AR480" i="10"/>
  <c r="AR278" i="10"/>
  <c r="AR373" i="10"/>
  <c r="AR375" i="10"/>
  <c r="AR377" i="10"/>
  <c r="AR379" i="10"/>
  <c r="AR389" i="10"/>
  <c r="AR397" i="10"/>
  <c r="AR405" i="10"/>
  <c r="AR413" i="10"/>
  <c r="AR421" i="10"/>
  <c r="AR429" i="10"/>
  <c r="AR437" i="10"/>
  <c r="AR445" i="10"/>
  <c r="AR453" i="10"/>
  <c r="AR381" i="10"/>
  <c r="AR383" i="10"/>
  <c r="AR385" i="10"/>
  <c r="AR387" i="10"/>
  <c r="AR394" i="10"/>
  <c r="AR402" i="10"/>
  <c r="AR410" i="10"/>
  <c r="AR418" i="10"/>
  <c r="AR426" i="10"/>
  <c r="AR434" i="10"/>
  <c r="AR442" i="10"/>
  <c r="AR450" i="10"/>
  <c r="AR458" i="10"/>
  <c r="AR466" i="10"/>
  <c r="AR474" i="10"/>
  <c r="AR336" i="10"/>
  <c r="AR360" i="10"/>
  <c r="AR391" i="10"/>
  <c r="AR399" i="10"/>
  <c r="AR407" i="10"/>
  <c r="AR415" i="10"/>
  <c r="AR423" i="10"/>
  <c r="AR431" i="10"/>
  <c r="AR439" i="10"/>
  <c r="AR447" i="10"/>
  <c r="AR455" i="10"/>
  <c r="AR357" i="10"/>
  <c r="AR368" i="10"/>
  <c r="AR396" i="10"/>
  <c r="AR404" i="10"/>
  <c r="AR412" i="10"/>
  <c r="AR420" i="10"/>
  <c r="AR428" i="10"/>
  <c r="AR436" i="10"/>
  <c r="AR444" i="10"/>
  <c r="AR452" i="10"/>
  <c r="AR460" i="10"/>
  <c r="AR468" i="10"/>
  <c r="AR476" i="10"/>
  <c r="AR352" i="10"/>
  <c r="AR376" i="10"/>
  <c r="AR393" i="10"/>
  <c r="AR401" i="10"/>
  <c r="AR409" i="10"/>
  <c r="AR417" i="10"/>
  <c r="AR425" i="10"/>
  <c r="AR433" i="10"/>
  <c r="AR441" i="10"/>
  <c r="AR449" i="10"/>
  <c r="AR317" i="10"/>
  <c r="AR359" i="10"/>
  <c r="AR361" i="10"/>
  <c r="AR363" i="10"/>
  <c r="AR395" i="10"/>
  <c r="AR403" i="10"/>
  <c r="AR411" i="10"/>
  <c r="AR419" i="10"/>
  <c r="AR427" i="10"/>
  <c r="AR435" i="10"/>
  <c r="AR443" i="10"/>
  <c r="AR451" i="10"/>
  <c r="AR406" i="10"/>
  <c r="AR454" i="10"/>
  <c r="AR467" i="10"/>
  <c r="AR469" i="10"/>
  <c r="AR471" i="10"/>
  <c r="AR473" i="10"/>
  <c r="AR482" i="10"/>
  <c r="AR490" i="10"/>
  <c r="AR498" i="10"/>
  <c r="AR319" i="10"/>
  <c r="AR446" i="10"/>
  <c r="AR475" i="10"/>
  <c r="AR477" i="10"/>
  <c r="AR479" i="10"/>
  <c r="AR481" i="10"/>
  <c r="AR487" i="10"/>
  <c r="AR495" i="10"/>
  <c r="AR422" i="10"/>
  <c r="AR484" i="10"/>
  <c r="AR492" i="10"/>
  <c r="AR500" i="10"/>
  <c r="AR398" i="10"/>
  <c r="AR462" i="10"/>
  <c r="AR489" i="10"/>
  <c r="AR497" i="10"/>
  <c r="AR438" i="10"/>
  <c r="AR470" i="10"/>
  <c r="AR486" i="10"/>
  <c r="AR494" i="10"/>
  <c r="AR384" i="10"/>
  <c r="AR414" i="10"/>
  <c r="AR478" i="10"/>
  <c r="AR483" i="10"/>
  <c r="AR491" i="10"/>
  <c r="AR499" i="10"/>
  <c r="AR390" i="10"/>
  <c r="AR457" i="10"/>
  <c r="AR328" i="10"/>
  <c r="AR430" i="10"/>
  <c r="AR459" i="10"/>
  <c r="AR461" i="10"/>
  <c r="AR463" i="10"/>
  <c r="AR465" i="10"/>
  <c r="AR485" i="10"/>
  <c r="AR493" i="10"/>
  <c r="AR488" i="10"/>
  <c r="AR496" i="10"/>
  <c r="AR3" i="51"/>
  <c r="AR4" i="51" s="1"/>
  <c r="AS2" i="51" a="1"/>
  <c r="AS2" i="51" s="1"/>
  <c r="J45" i="6"/>
  <c r="O45" i="6"/>
  <c r="AS3" i="56"/>
  <c r="AS4" i="56" s="1"/>
  <c r="AT2" i="56" a="1"/>
  <c r="AT2" i="56" s="1"/>
  <c r="AT3" i="56" s="1"/>
  <c r="AT4" i="56" s="1"/>
  <c r="AR35" i="10"/>
  <c r="AR66" i="10"/>
  <c r="AR11" i="10"/>
  <c r="AR53" i="10"/>
  <c r="AR92" i="10"/>
  <c r="AR34" i="10"/>
  <c r="AR101" i="10"/>
  <c r="AR46" i="10"/>
  <c r="AR58" i="10"/>
  <c r="AR19" i="10"/>
  <c r="AR44" i="10"/>
  <c r="AR12" i="10"/>
  <c r="AR39" i="10"/>
  <c r="AR63" i="10"/>
  <c r="AR8" i="10"/>
  <c r="AR88" i="10"/>
  <c r="AR50" i="10"/>
  <c r="AR93" i="10"/>
  <c r="AR9" i="10"/>
  <c r="AR48" i="10"/>
  <c r="AR60" i="10"/>
  <c r="AR26" i="10"/>
  <c r="AR42" i="10"/>
  <c r="AR77" i="10"/>
  <c r="AR96" i="10"/>
  <c r="AR20" i="10"/>
  <c r="AR73" i="10"/>
  <c r="AR33" i="10"/>
  <c r="AR57" i="10"/>
  <c r="AR7" i="10"/>
  <c r="AR47" i="10"/>
  <c r="AR38" i="10"/>
  <c r="AR104" i="10"/>
  <c r="AR72" i="10"/>
  <c r="AR95" i="10"/>
  <c r="AR29" i="10"/>
  <c r="AR13" i="10"/>
  <c r="AR90" i="10"/>
  <c r="AR27" i="10"/>
  <c r="AR55" i="10"/>
  <c r="AR18" i="10"/>
  <c r="AR74" i="10"/>
  <c r="AR94" i="10"/>
  <c r="AR82" i="10"/>
  <c r="AR71" i="10"/>
  <c r="AR65" i="10"/>
  <c r="AR5" i="10"/>
  <c r="AR22" i="10"/>
  <c r="AR89" i="10"/>
  <c r="AR10" i="10"/>
  <c r="AR28" i="10"/>
  <c r="AR86" i="10"/>
  <c r="AR69" i="10"/>
  <c r="AR87" i="10"/>
  <c r="AR81" i="10"/>
  <c r="AR41" i="10"/>
  <c r="AR64" i="10"/>
  <c r="AR31" i="10"/>
  <c r="AR17" i="10"/>
  <c r="AR84" i="10"/>
  <c r="AR15" i="10"/>
  <c r="AR32" i="10"/>
  <c r="AR85" i="10"/>
  <c r="AR67" i="10"/>
  <c r="AR56" i="10"/>
  <c r="AR76" i="10"/>
  <c r="AR24" i="10"/>
  <c r="AR40" i="10"/>
  <c r="AR62" i="10"/>
  <c r="AR103" i="10"/>
  <c r="AR98" i="10"/>
  <c r="AR83" i="10"/>
  <c r="AR59" i="10"/>
  <c r="AR30" i="10"/>
  <c r="AR80" i="10"/>
  <c r="AR36" i="10"/>
  <c r="AR54" i="10"/>
  <c r="AR75" i="10"/>
  <c r="AR14" i="10"/>
  <c r="AR37" i="10"/>
  <c r="AR99" i="10"/>
  <c r="AR91" i="10"/>
  <c r="AR52" i="10"/>
  <c r="AR6" i="10"/>
  <c r="AR3" i="10"/>
  <c r="AR4" i="10" s="1"/>
  <c r="AR79" i="10"/>
  <c r="AR97" i="10"/>
  <c r="AR16" i="10"/>
  <c r="AR45" i="10"/>
  <c r="AR100" i="10"/>
  <c r="AR102" i="10"/>
  <c r="AR68" i="10"/>
  <c r="AR23" i="10"/>
  <c r="AR51" i="10"/>
  <c r="AR25" i="10"/>
  <c r="AR49" i="10"/>
  <c r="AR61" i="10"/>
  <c r="AR21" i="10"/>
  <c r="AR43" i="10"/>
  <c r="AR78" i="10"/>
  <c r="AR70" i="10"/>
  <c r="E46" i="6"/>
  <c r="D46" i="6"/>
  <c r="F46" i="6"/>
  <c r="B46" i="6"/>
  <c r="C46" i="6"/>
  <c r="AS110" i="10" l="1"/>
  <c r="AS118" i="10"/>
  <c r="AS126" i="10"/>
  <c r="AS112" i="10"/>
  <c r="AS120" i="10"/>
  <c r="AS128" i="10"/>
  <c r="AS106" i="10"/>
  <c r="AS114" i="10"/>
  <c r="AS122" i="10"/>
  <c r="AS130" i="10"/>
  <c r="AS124" i="10"/>
  <c r="AS135" i="10"/>
  <c r="AS143" i="10"/>
  <c r="AS151" i="10"/>
  <c r="AS159" i="10"/>
  <c r="AS167" i="10"/>
  <c r="AS175" i="10"/>
  <c r="AS183" i="10"/>
  <c r="AS132" i="10"/>
  <c r="AS140" i="10"/>
  <c r="AS148" i="10"/>
  <c r="AS156" i="10"/>
  <c r="AS164" i="10"/>
  <c r="AS105" i="10"/>
  <c r="AS107" i="10"/>
  <c r="AS109" i="10"/>
  <c r="AS111" i="10"/>
  <c r="AS137" i="10"/>
  <c r="AS145" i="10"/>
  <c r="AS153" i="10"/>
  <c r="AS161" i="10"/>
  <c r="AS169" i="10"/>
  <c r="AS177" i="10"/>
  <c r="AS185" i="10"/>
  <c r="AS113" i="10"/>
  <c r="AS115" i="10"/>
  <c r="AS117" i="10"/>
  <c r="AS119" i="10"/>
  <c r="AS134" i="10"/>
  <c r="AS142" i="10"/>
  <c r="AS150" i="10"/>
  <c r="AS158" i="10"/>
  <c r="AS121" i="10"/>
  <c r="AS123" i="10"/>
  <c r="AS125" i="10"/>
  <c r="AS127" i="10"/>
  <c r="AS139" i="10"/>
  <c r="AS147" i="10"/>
  <c r="AS155" i="10"/>
  <c r="AS163" i="10"/>
  <c r="AS171" i="10"/>
  <c r="AS179" i="10"/>
  <c r="AS129" i="10"/>
  <c r="AS131" i="10"/>
  <c r="AS133" i="10"/>
  <c r="AS136" i="10"/>
  <c r="AS144" i="10"/>
  <c r="AS152" i="10"/>
  <c r="AS160" i="10"/>
  <c r="AS168" i="10"/>
  <c r="AS116" i="10"/>
  <c r="AS138" i="10"/>
  <c r="AS146" i="10"/>
  <c r="AS154" i="10"/>
  <c r="AS141" i="10"/>
  <c r="AS186" i="10"/>
  <c r="AS190" i="10"/>
  <c r="AS198" i="10"/>
  <c r="AS206" i="10"/>
  <c r="AS214" i="10"/>
  <c r="AS222" i="10"/>
  <c r="AS230" i="10"/>
  <c r="AS238" i="10"/>
  <c r="AS246" i="10"/>
  <c r="AS254" i="10"/>
  <c r="AS162" i="10"/>
  <c r="AS187" i="10"/>
  <c r="AS195" i="10"/>
  <c r="AS203" i="10"/>
  <c r="AS211" i="10"/>
  <c r="AS219" i="10"/>
  <c r="AS227" i="10"/>
  <c r="AS157" i="10"/>
  <c r="AS173" i="10"/>
  <c r="AS192" i="10"/>
  <c r="AS200" i="10"/>
  <c r="AS208" i="10"/>
  <c r="AS216" i="10"/>
  <c r="AS224" i="10"/>
  <c r="AS232" i="10"/>
  <c r="AS240" i="10"/>
  <c r="AS248" i="10"/>
  <c r="AS256" i="10"/>
  <c r="AS165" i="10"/>
  <c r="AS181" i="10"/>
  <c r="AS189" i="10"/>
  <c r="AS197" i="10"/>
  <c r="AS205" i="10"/>
  <c r="AS213" i="10"/>
  <c r="AS221" i="10"/>
  <c r="AS166" i="10"/>
  <c r="AS194" i="10"/>
  <c r="AS202" i="10"/>
  <c r="AS210" i="10"/>
  <c r="AS218" i="10"/>
  <c r="AS226" i="10"/>
  <c r="AS234" i="10"/>
  <c r="AS242" i="10"/>
  <c r="AS250" i="10"/>
  <c r="AS108" i="10"/>
  <c r="AS149" i="10"/>
  <c r="AS191" i="10"/>
  <c r="AS199" i="10"/>
  <c r="AS207" i="10"/>
  <c r="AS215" i="10"/>
  <c r="AS223" i="10"/>
  <c r="AS170" i="10"/>
  <c r="AS178" i="10"/>
  <c r="AS180" i="10"/>
  <c r="AS182" i="10"/>
  <c r="AS184" i="10"/>
  <c r="AS193" i="10"/>
  <c r="AS201" i="10"/>
  <c r="AS209" i="10"/>
  <c r="AS217" i="10"/>
  <c r="AS212" i="10"/>
  <c r="AS236" i="10"/>
  <c r="AS259" i="10"/>
  <c r="AS267" i="10"/>
  <c r="AS275" i="10"/>
  <c r="AS283" i="10"/>
  <c r="AS291" i="10"/>
  <c r="AS299" i="10"/>
  <c r="AS307" i="10"/>
  <c r="AS315" i="10"/>
  <c r="AS188" i="10"/>
  <c r="AS244" i="10"/>
  <c r="AS264" i="10"/>
  <c r="AS272" i="10"/>
  <c r="AS280" i="10"/>
  <c r="AS288" i="10"/>
  <c r="AS252" i="10"/>
  <c r="AS261" i="10"/>
  <c r="AS269" i="10"/>
  <c r="AS277" i="10"/>
  <c r="AS285" i="10"/>
  <c r="AS293" i="10"/>
  <c r="AS301" i="10"/>
  <c r="AS309" i="10"/>
  <c r="AS317" i="10"/>
  <c r="AS204" i="10"/>
  <c r="AS225" i="10"/>
  <c r="AS229" i="10"/>
  <c r="AS231" i="10"/>
  <c r="AS258" i="10"/>
  <c r="AS266" i="10"/>
  <c r="AS274" i="10"/>
  <c r="AS282" i="10"/>
  <c r="AS290" i="10"/>
  <c r="AS176" i="10"/>
  <c r="AS233" i="10"/>
  <c r="AS235" i="10"/>
  <c r="AS237" i="10"/>
  <c r="AS239" i="10"/>
  <c r="AS263" i="10"/>
  <c r="AS271" i="10"/>
  <c r="AS279" i="10"/>
  <c r="AS287" i="10"/>
  <c r="AS295" i="10"/>
  <c r="AS303" i="10"/>
  <c r="AS311" i="10"/>
  <c r="AS319" i="10"/>
  <c r="AS174" i="10"/>
  <c r="AS220" i="10"/>
  <c r="AS241" i="10"/>
  <c r="AS243" i="10"/>
  <c r="AS245" i="10"/>
  <c r="AS247" i="10"/>
  <c r="AS260" i="10"/>
  <c r="AS268" i="10"/>
  <c r="AS276" i="10"/>
  <c r="AS284" i="10"/>
  <c r="AS228" i="10"/>
  <c r="AS262" i="10"/>
  <c r="AS270" i="10"/>
  <c r="AS278" i="10"/>
  <c r="AS286" i="10"/>
  <c r="AS253" i="10"/>
  <c r="AS257" i="10"/>
  <c r="AS294" i="10"/>
  <c r="AS296" i="10"/>
  <c r="AS298" i="10"/>
  <c r="AS300" i="10"/>
  <c r="AS325" i="10"/>
  <c r="AS333" i="10"/>
  <c r="AS341" i="10"/>
  <c r="AS349" i="10"/>
  <c r="AS357" i="10"/>
  <c r="AS365" i="10"/>
  <c r="AS373" i="10"/>
  <c r="AS381" i="10"/>
  <c r="AS251" i="10"/>
  <c r="AS302" i="10"/>
  <c r="AS304" i="10"/>
  <c r="AS306" i="10"/>
  <c r="AS308" i="10"/>
  <c r="AS322" i="10"/>
  <c r="AS330" i="10"/>
  <c r="AS338" i="10"/>
  <c r="AS346" i="10"/>
  <c r="AS354" i="10"/>
  <c r="AS249" i="10"/>
  <c r="AS273" i="10"/>
  <c r="AS310" i="10"/>
  <c r="AS312" i="10"/>
  <c r="AS314" i="10"/>
  <c r="AS316" i="10"/>
  <c r="AS327" i="10"/>
  <c r="AS335" i="10"/>
  <c r="AS343" i="10"/>
  <c r="AS351" i="10"/>
  <c r="AS359" i="10"/>
  <c r="AS367" i="10"/>
  <c r="AS375" i="10"/>
  <c r="AS383" i="10"/>
  <c r="AS318" i="10"/>
  <c r="AS320" i="10"/>
  <c r="AS324" i="10"/>
  <c r="AS332" i="10"/>
  <c r="AS340" i="10"/>
  <c r="AS348" i="10"/>
  <c r="AS356" i="10"/>
  <c r="AS196" i="10"/>
  <c r="AS289" i="10"/>
  <c r="AS297" i="10"/>
  <c r="AS321" i="10"/>
  <c r="AS329" i="10"/>
  <c r="AS337" i="10"/>
  <c r="AS345" i="10"/>
  <c r="AS353" i="10"/>
  <c r="AS361" i="10"/>
  <c r="AS369" i="10"/>
  <c r="AS377" i="10"/>
  <c r="AS385" i="10"/>
  <c r="AS265" i="10"/>
  <c r="AS305" i="10"/>
  <c r="AS326" i="10"/>
  <c r="AS334" i="10"/>
  <c r="AS342" i="10"/>
  <c r="AS350" i="10"/>
  <c r="AS172" i="10"/>
  <c r="AS255" i="10"/>
  <c r="AS281" i="10"/>
  <c r="AS292" i="10"/>
  <c r="AS328" i="10"/>
  <c r="AS336" i="10"/>
  <c r="AS344" i="10"/>
  <c r="AS352" i="10"/>
  <c r="AS363" i="10"/>
  <c r="AS395" i="10"/>
  <c r="AS403" i="10"/>
  <c r="AS411" i="10"/>
  <c r="AS419" i="10"/>
  <c r="AS427" i="10"/>
  <c r="AS435" i="10"/>
  <c r="AS443" i="10"/>
  <c r="AS451" i="10"/>
  <c r="AS459" i="10"/>
  <c r="AS467" i="10"/>
  <c r="AS475" i="10"/>
  <c r="AS313" i="10"/>
  <c r="AS347" i="10"/>
  <c r="AS355" i="10"/>
  <c r="AS371" i="10"/>
  <c r="AS392" i="10"/>
  <c r="AS400" i="10"/>
  <c r="AS408" i="10"/>
  <c r="AS416" i="10"/>
  <c r="AS424" i="10"/>
  <c r="AS432" i="10"/>
  <c r="AS440" i="10"/>
  <c r="AS448" i="10"/>
  <c r="AS323" i="10"/>
  <c r="AS379" i="10"/>
  <c r="AS389" i="10"/>
  <c r="AS397" i="10"/>
  <c r="AS405" i="10"/>
  <c r="AS413" i="10"/>
  <c r="AS421" i="10"/>
  <c r="AS429" i="10"/>
  <c r="AS437" i="10"/>
  <c r="AS445" i="10"/>
  <c r="AS453" i="10"/>
  <c r="AS461" i="10"/>
  <c r="AS469" i="10"/>
  <c r="AS477" i="10"/>
  <c r="AS358" i="10"/>
  <c r="AS387" i="10"/>
  <c r="AS394" i="10"/>
  <c r="AS402" i="10"/>
  <c r="AS410" i="10"/>
  <c r="AS418" i="10"/>
  <c r="AS426" i="10"/>
  <c r="AS434" i="10"/>
  <c r="AS442" i="10"/>
  <c r="AS450" i="10"/>
  <c r="AS339" i="10"/>
  <c r="AS360" i="10"/>
  <c r="AS362" i="10"/>
  <c r="AS364" i="10"/>
  <c r="AS366" i="10"/>
  <c r="AS391" i="10"/>
  <c r="AS399" i="10"/>
  <c r="AS407" i="10"/>
  <c r="AS415" i="10"/>
  <c r="AS423" i="10"/>
  <c r="AS431" i="10"/>
  <c r="AS439" i="10"/>
  <c r="AS447" i="10"/>
  <c r="AS455" i="10"/>
  <c r="AS463" i="10"/>
  <c r="AS471" i="10"/>
  <c r="AS479" i="10"/>
  <c r="AS368" i="10"/>
  <c r="AS370" i="10"/>
  <c r="AS372" i="10"/>
  <c r="AS374" i="10"/>
  <c r="AS396" i="10"/>
  <c r="AS404" i="10"/>
  <c r="AS412" i="10"/>
  <c r="AS420" i="10"/>
  <c r="AS428" i="10"/>
  <c r="AS436" i="10"/>
  <c r="AS444" i="10"/>
  <c r="AS331" i="10"/>
  <c r="AS384" i="10"/>
  <c r="AS386" i="10"/>
  <c r="AS388" i="10"/>
  <c r="AS390" i="10"/>
  <c r="AS398" i="10"/>
  <c r="AS406" i="10"/>
  <c r="AS414" i="10"/>
  <c r="AS422" i="10"/>
  <c r="AS430" i="10"/>
  <c r="AS438" i="10"/>
  <c r="AS446" i="10"/>
  <c r="AS378" i="10"/>
  <c r="AS433" i="10"/>
  <c r="AS465" i="10"/>
  <c r="AS485" i="10"/>
  <c r="AS493" i="10"/>
  <c r="AS376" i="10"/>
  <c r="AS409" i="10"/>
  <c r="AS454" i="10"/>
  <c r="AS473" i="10"/>
  <c r="AS482" i="10"/>
  <c r="AS490" i="10"/>
  <c r="AS498" i="10"/>
  <c r="AS449" i="10"/>
  <c r="AS481" i="10"/>
  <c r="AS487" i="10"/>
  <c r="AS495" i="10"/>
  <c r="AS425" i="10"/>
  <c r="AS452" i="10"/>
  <c r="AS458" i="10"/>
  <c r="AS460" i="10"/>
  <c r="AS484" i="10"/>
  <c r="AS492" i="10"/>
  <c r="AS500" i="10"/>
  <c r="AS401" i="10"/>
  <c r="AS456" i="10"/>
  <c r="AS462" i="10"/>
  <c r="AS464" i="10"/>
  <c r="AS466" i="10"/>
  <c r="AS468" i="10"/>
  <c r="AS489" i="10"/>
  <c r="AS497" i="10"/>
  <c r="AS441" i="10"/>
  <c r="AS470" i="10"/>
  <c r="AS472" i="10"/>
  <c r="AS474" i="10"/>
  <c r="AS476" i="10"/>
  <c r="AS486" i="10"/>
  <c r="AS494" i="10"/>
  <c r="AS382" i="10"/>
  <c r="AS417" i="10"/>
  <c r="AS380" i="10"/>
  <c r="AS393" i="10"/>
  <c r="AS457" i="10"/>
  <c r="AS488" i="10"/>
  <c r="AS496" i="10"/>
  <c r="AS480" i="10"/>
  <c r="AS499" i="10"/>
  <c r="AS478" i="10"/>
  <c r="AS491" i="10"/>
  <c r="AS483" i="10"/>
  <c r="D47" i="6"/>
  <c r="F47" i="6"/>
  <c r="B47" i="6"/>
  <c r="E47" i="6"/>
  <c r="C47" i="6"/>
  <c r="O46" i="6"/>
  <c r="J46" i="6"/>
  <c r="AS3" i="51"/>
  <c r="AS4" i="51" s="1"/>
  <c r="AT2" i="51" a="1"/>
  <c r="AT2" i="51" s="1"/>
  <c r="AT3" i="51" s="1"/>
  <c r="AT4" i="51" s="1"/>
  <c r="AS18" i="10"/>
  <c r="AS7" i="10"/>
  <c r="AS43" i="10"/>
  <c r="AS39" i="10"/>
  <c r="AS101" i="10"/>
  <c r="AS94" i="10"/>
  <c r="AS73" i="10"/>
  <c r="AS84" i="10"/>
  <c r="AS100" i="10"/>
  <c r="AS36" i="10"/>
  <c r="AS98" i="10"/>
  <c r="AS23" i="10"/>
  <c r="AS56" i="10"/>
  <c r="AS89" i="10"/>
  <c r="AS47" i="10"/>
  <c r="AS28" i="10"/>
  <c r="AS42" i="10"/>
  <c r="AS69" i="10"/>
  <c r="AS29" i="10"/>
  <c r="AS99" i="10"/>
  <c r="AS96" i="10"/>
  <c r="AS34" i="10"/>
  <c r="AS60" i="10"/>
  <c r="AS20" i="10"/>
  <c r="AS37" i="10"/>
  <c r="AS54" i="10"/>
  <c r="AS83" i="10"/>
  <c r="AS104" i="10"/>
  <c r="AS45" i="10"/>
  <c r="AS24" i="10"/>
  <c r="AS81" i="10"/>
  <c r="AS3" i="10"/>
  <c r="AS4" i="10" s="1"/>
  <c r="AS77" i="10"/>
  <c r="AS17" i="10"/>
  <c r="AS58" i="10"/>
  <c r="AS53" i="10"/>
  <c r="AS82" i="10"/>
  <c r="AS85" i="10"/>
  <c r="AS21" i="10"/>
  <c r="AS13" i="10"/>
  <c r="AS76" i="10"/>
  <c r="AS72" i="10"/>
  <c r="AS6" i="10"/>
  <c r="AS67" i="10"/>
  <c r="AS64" i="10"/>
  <c r="AS32" i="10"/>
  <c r="AS57" i="10"/>
  <c r="AS55" i="10"/>
  <c r="AS46" i="10"/>
  <c r="AS30" i="10"/>
  <c r="AS41" i="10"/>
  <c r="AS103" i="10"/>
  <c r="AS26" i="10"/>
  <c r="AS95" i="10"/>
  <c r="AS59" i="10"/>
  <c r="AS68" i="10"/>
  <c r="AS93" i="10"/>
  <c r="AS12" i="10"/>
  <c r="AS52" i="10"/>
  <c r="AS80" i="10"/>
  <c r="AS31" i="10"/>
  <c r="AS10" i="10"/>
  <c r="AS75" i="10"/>
  <c r="AS14" i="10"/>
  <c r="AS71" i="10"/>
  <c r="AS66" i="10"/>
  <c r="AS63" i="10"/>
  <c r="AS97" i="10"/>
  <c r="AS88" i="10"/>
  <c r="AS22" i="10"/>
  <c r="AS51" i="10"/>
  <c r="AS79" i="10"/>
  <c r="AS25" i="10"/>
  <c r="AS33" i="10"/>
  <c r="AS74" i="10"/>
  <c r="AS8" i="10"/>
  <c r="AS70" i="10"/>
  <c r="AS5" i="10"/>
  <c r="AS65" i="10"/>
  <c r="AS62" i="10"/>
  <c r="AS92" i="10"/>
  <c r="AS87" i="10"/>
  <c r="AS16" i="10"/>
  <c r="AS50" i="10"/>
  <c r="AS78" i="10"/>
  <c r="AS27" i="10"/>
  <c r="AS11" i="10"/>
  <c r="AS44" i="10"/>
  <c r="AS19" i="10"/>
  <c r="AS40" i="10"/>
  <c r="AS15" i="10"/>
  <c r="AS102" i="10"/>
  <c r="AS35" i="10"/>
  <c r="AS61" i="10"/>
  <c r="AS91" i="10"/>
  <c r="AS86" i="10"/>
  <c r="AS49" i="10"/>
  <c r="AS48" i="10"/>
  <c r="AS9" i="10"/>
  <c r="AS38" i="10"/>
  <c r="AS90" i="10"/>
  <c r="AT105" i="10" l="1"/>
  <c r="AT113" i="10"/>
  <c r="AT121" i="10"/>
  <c r="AT129" i="10"/>
  <c r="AT107" i="10"/>
  <c r="AT115" i="10"/>
  <c r="AT123" i="10"/>
  <c r="AT131" i="10"/>
  <c r="AT109" i="10"/>
  <c r="AT117" i="10"/>
  <c r="AT125" i="10"/>
  <c r="AT133" i="10"/>
  <c r="AT116" i="10"/>
  <c r="AT118" i="10"/>
  <c r="AT120" i="10"/>
  <c r="AT122" i="10"/>
  <c r="AT138" i="10"/>
  <c r="AT146" i="10"/>
  <c r="AT154" i="10"/>
  <c r="AT162" i="10"/>
  <c r="AT170" i="10"/>
  <c r="AT178" i="10"/>
  <c r="AT186" i="10"/>
  <c r="AT124" i="10"/>
  <c r="AT126" i="10"/>
  <c r="AT128" i="10"/>
  <c r="AT130" i="10"/>
  <c r="AT135" i="10"/>
  <c r="AT143" i="10"/>
  <c r="AT151" i="10"/>
  <c r="AT159" i="10"/>
  <c r="AT167" i="10"/>
  <c r="AT132" i="10"/>
  <c r="AT140" i="10"/>
  <c r="AT148" i="10"/>
  <c r="AT156" i="10"/>
  <c r="AT164" i="10"/>
  <c r="AT172" i="10"/>
  <c r="AT180" i="10"/>
  <c r="AT111" i="10"/>
  <c r="AT137" i="10"/>
  <c r="AT145" i="10"/>
  <c r="AT153" i="10"/>
  <c r="AT161" i="10"/>
  <c r="AT119" i="10"/>
  <c r="AT134" i="10"/>
  <c r="AT142" i="10"/>
  <c r="AT150" i="10"/>
  <c r="AT158" i="10"/>
  <c r="AT166" i="10"/>
  <c r="AT174" i="10"/>
  <c r="AT182" i="10"/>
  <c r="AT127" i="10"/>
  <c r="AT139" i="10"/>
  <c r="AT147" i="10"/>
  <c r="AT155" i="10"/>
  <c r="AT163" i="10"/>
  <c r="AT108" i="10"/>
  <c r="AT110" i="10"/>
  <c r="AT112" i="10"/>
  <c r="AT114" i="10"/>
  <c r="AT141" i="10"/>
  <c r="AT149" i="10"/>
  <c r="AT157" i="10"/>
  <c r="AT169" i="10"/>
  <c r="AT184" i="10"/>
  <c r="AT193" i="10"/>
  <c r="AT201" i="10"/>
  <c r="AT209" i="10"/>
  <c r="AT217" i="10"/>
  <c r="AT225" i="10"/>
  <c r="AT233" i="10"/>
  <c r="AT241" i="10"/>
  <c r="AT249" i="10"/>
  <c r="AT144" i="10"/>
  <c r="AT190" i="10"/>
  <c r="AT198" i="10"/>
  <c r="AT206" i="10"/>
  <c r="AT214" i="10"/>
  <c r="AT222" i="10"/>
  <c r="AT187" i="10"/>
  <c r="AT195" i="10"/>
  <c r="AT203" i="10"/>
  <c r="AT211" i="10"/>
  <c r="AT219" i="10"/>
  <c r="AT227" i="10"/>
  <c r="AT235" i="10"/>
  <c r="AT243" i="10"/>
  <c r="AT251" i="10"/>
  <c r="AT173" i="10"/>
  <c r="AT175" i="10"/>
  <c r="AT177" i="10"/>
  <c r="AT179" i="10"/>
  <c r="AT192" i="10"/>
  <c r="AT200" i="10"/>
  <c r="AT208" i="10"/>
  <c r="AT216" i="10"/>
  <c r="AT224" i="10"/>
  <c r="AT136" i="10"/>
  <c r="AT165" i="10"/>
  <c r="AT181" i="10"/>
  <c r="AT183" i="10"/>
  <c r="AT185" i="10"/>
  <c r="AT189" i="10"/>
  <c r="AT197" i="10"/>
  <c r="AT205" i="10"/>
  <c r="AT213" i="10"/>
  <c r="AT221" i="10"/>
  <c r="AT229" i="10"/>
  <c r="AT237" i="10"/>
  <c r="AT245" i="10"/>
  <c r="AT253" i="10"/>
  <c r="AT171" i="10"/>
  <c r="AT194" i="10"/>
  <c r="AT202" i="10"/>
  <c r="AT210" i="10"/>
  <c r="AT218" i="10"/>
  <c r="AT176" i="10"/>
  <c r="AT188" i="10"/>
  <c r="AT196" i="10"/>
  <c r="AT204" i="10"/>
  <c r="AT212" i="10"/>
  <c r="AT220" i="10"/>
  <c r="AT228" i="10"/>
  <c r="AT230" i="10"/>
  <c r="AT232" i="10"/>
  <c r="AT234" i="10"/>
  <c r="AT262" i="10"/>
  <c r="AT270" i="10"/>
  <c r="AT278" i="10"/>
  <c r="AT286" i="10"/>
  <c r="AT294" i="10"/>
  <c r="AT302" i="10"/>
  <c r="AT310" i="10"/>
  <c r="AT318" i="10"/>
  <c r="AT215" i="10"/>
  <c r="AT236" i="10"/>
  <c r="AT238" i="10"/>
  <c r="AT240" i="10"/>
  <c r="AT242" i="10"/>
  <c r="AT259" i="10"/>
  <c r="AT267" i="10"/>
  <c r="AT275" i="10"/>
  <c r="AT283" i="10"/>
  <c r="AT191" i="10"/>
  <c r="AT226" i="10"/>
  <c r="AT244" i="10"/>
  <c r="AT246" i="10"/>
  <c r="AT248" i="10"/>
  <c r="AT250" i="10"/>
  <c r="AT264" i="10"/>
  <c r="AT272" i="10"/>
  <c r="AT280" i="10"/>
  <c r="AT288" i="10"/>
  <c r="AT296" i="10"/>
  <c r="AT304" i="10"/>
  <c r="AT312" i="10"/>
  <c r="AT320" i="10"/>
  <c r="AT106" i="10"/>
  <c r="AT160" i="10"/>
  <c r="AT168" i="10"/>
  <c r="AT252" i="10"/>
  <c r="AT254" i="10"/>
  <c r="AT261" i="10"/>
  <c r="AT269" i="10"/>
  <c r="AT277" i="10"/>
  <c r="AT285" i="10"/>
  <c r="AT152" i="10"/>
  <c r="AT207" i="10"/>
  <c r="AT231" i="10"/>
  <c r="AT256" i="10"/>
  <c r="AT258" i="10"/>
  <c r="AT266" i="10"/>
  <c r="AT274" i="10"/>
  <c r="AT282" i="10"/>
  <c r="AT290" i="10"/>
  <c r="AT298" i="10"/>
  <c r="AT306" i="10"/>
  <c r="AT314" i="10"/>
  <c r="AT239" i="10"/>
  <c r="AT263" i="10"/>
  <c r="AT271" i="10"/>
  <c r="AT279" i="10"/>
  <c r="AT287" i="10"/>
  <c r="AT199" i="10"/>
  <c r="AT255" i="10"/>
  <c r="AT257" i="10"/>
  <c r="AT265" i="10"/>
  <c r="AT273" i="10"/>
  <c r="AT281" i="10"/>
  <c r="AT289" i="10"/>
  <c r="AT284" i="10"/>
  <c r="AT292" i="10"/>
  <c r="AT328" i="10"/>
  <c r="AT336" i="10"/>
  <c r="AT344" i="10"/>
  <c r="AT352" i="10"/>
  <c r="AT360" i="10"/>
  <c r="AT368" i="10"/>
  <c r="AT376" i="10"/>
  <c r="AT384" i="10"/>
  <c r="AT260" i="10"/>
  <c r="AT300" i="10"/>
  <c r="AT325" i="10"/>
  <c r="AT333" i="10"/>
  <c r="AT341" i="10"/>
  <c r="AT349" i="10"/>
  <c r="AT308" i="10"/>
  <c r="AT322" i="10"/>
  <c r="AT330" i="10"/>
  <c r="AT338" i="10"/>
  <c r="AT346" i="10"/>
  <c r="AT354" i="10"/>
  <c r="AT362" i="10"/>
  <c r="AT370" i="10"/>
  <c r="AT378" i="10"/>
  <c r="AT386" i="10"/>
  <c r="AT247" i="10"/>
  <c r="AT276" i="10"/>
  <c r="AT316" i="10"/>
  <c r="AT327" i="10"/>
  <c r="AT335" i="10"/>
  <c r="AT343" i="10"/>
  <c r="AT351" i="10"/>
  <c r="AT291" i="10"/>
  <c r="AT293" i="10"/>
  <c r="AT295" i="10"/>
  <c r="AT324" i="10"/>
  <c r="AT332" i="10"/>
  <c r="AT340" i="10"/>
  <c r="AT348" i="10"/>
  <c r="AT356" i="10"/>
  <c r="AT364" i="10"/>
  <c r="AT372" i="10"/>
  <c r="AT380" i="10"/>
  <c r="AT388" i="10"/>
  <c r="AT297" i="10"/>
  <c r="AT299" i="10"/>
  <c r="AT301" i="10"/>
  <c r="AT303" i="10"/>
  <c r="AT321" i="10"/>
  <c r="AT329" i="10"/>
  <c r="AT337" i="10"/>
  <c r="AT345" i="10"/>
  <c r="AT353" i="10"/>
  <c r="AT223" i="10"/>
  <c r="AT313" i="10"/>
  <c r="AT315" i="10"/>
  <c r="AT317" i="10"/>
  <c r="AT319" i="10"/>
  <c r="AT323" i="10"/>
  <c r="AT331" i="10"/>
  <c r="AT339" i="10"/>
  <c r="AT347" i="10"/>
  <c r="AT334" i="10"/>
  <c r="AT359" i="10"/>
  <c r="AT361" i="10"/>
  <c r="AT390" i="10"/>
  <c r="AT398" i="10"/>
  <c r="AT406" i="10"/>
  <c r="AT414" i="10"/>
  <c r="AT422" i="10"/>
  <c r="AT430" i="10"/>
  <c r="AT438" i="10"/>
  <c r="AT446" i="10"/>
  <c r="AT454" i="10"/>
  <c r="AT462" i="10"/>
  <c r="AT470" i="10"/>
  <c r="AT478" i="10"/>
  <c r="AT363" i="10"/>
  <c r="AT365" i="10"/>
  <c r="AT367" i="10"/>
  <c r="AT369" i="10"/>
  <c r="AT395" i="10"/>
  <c r="AT403" i="10"/>
  <c r="AT411" i="10"/>
  <c r="AT419" i="10"/>
  <c r="AT427" i="10"/>
  <c r="AT435" i="10"/>
  <c r="AT443" i="10"/>
  <c r="AT451" i="10"/>
  <c r="AT268" i="10"/>
  <c r="AT311" i="10"/>
  <c r="AT350" i="10"/>
  <c r="AT355" i="10"/>
  <c r="AT371" i="10"/>
  <c r="AT373" i="10"/>
  <c r="AT375" i="10"/>
  <c r="AT377" i="10"/>
  <c r="AT392" i="10"/>
  <c r="AT400" i="10"/>
  <c r="AT408" i="10"/>
  <c r="AT416" i="10"/>
  <c r="AT424" i="10"/>
  <c r="AT432" i="10"/>
  <c r="AT440" i="10"/>
  <c r="AT448" i="10"/>
  <c r="AT456" i="10"/>
  <c r="AT464" i="10"/>
  <c r="AT472" i="10"/>
  <c r="AT480" i="10"/>
  <c r="AT309" i="10"/>
  <c r="AT326" i="10"/>
  <c r="AT379" i="10"/>
  <c r="AT381" i="10"/>
  <c r="AT383" i="10"/>
  <c r="AT385" i="10"/>
  <c r="AT389" i="10"/>
  <c r="AT397" i="10"/>
  <c r="AT405" i="10"/>
  <c r="AT413" i="10"/>
  <c r="AT421" i="10"/>
  <c r="AT429" i="10"/>
  <c r="AT437" i="10"/>
  <c r="AT445" i="10"/>
  <c r="AT453" i="10"/>
  <c r="AT307" i="10"/>
  <c r="AT358" i="10"/>
  <c r="AT387" i="10"/>
  <c r="AT394" i="10"/>
  <c r="AT402" i="10"/>
  <c r="AT410" i="10"/>
  <c r="AT418" i="10"/>
  <c r="AT426" i="10"/>
  <c r="AT434" i="10"/>
  <c r="AT442" i="10"/>
  <c r="AT450" i="10"/>
  <c r="AT458" i="10"/>
  <c r="AT466" i="10"/>
  <c r="AT474" i="10"/>
  <c r="AT305" i="10"/>
  <c r="AT342" i="10"/>
  <c r="AT357" i="10"/>
  <c r="AT366" i="10"/>
  <c r="AT391" i="10"/>
  <c r="AT399" i="10"/>
  <c r="AT407" i="10"/>
  <c r="AT415" i="10"/>
  <c r="AT423" i="10"/>
  <c r="AT431" i="10"/>
  <c r="AT439" i="10"/>
  <c r="AT447" i="10"/>
  <c r="AT382" i="10"/>
  <c r="AT393" i="10"/>
  <c r="AT401" i="10"/>
  <c r="AT409" i="10"/>
  <c r="AT417" i="10"/>
  <c r="AT425" i="10"/>
  <c r="AT433" i="10"/>
  <c r="AT441" i="10"/>
  <c r="AT449" i="10"/>
  <c r="AT396" i="10"/>
  <c r="AT457" i="10"/>
  <c r="AT459" i="10"/>
  <c r="AT461" i="10"/>
  <c r="AT463" i="10"/>
  <c r="AT488" i="10"/>
  <c r="AT496" i="10"/>
  <c r="AT436" i="10"/>
  <c r="AT455" i="10"/>
  <c r="AT465" i="10"/>
  <c r="AT467" i="10"/>
  <c r="AT469" i="10"/>
  <c r="AT471" i="10"/>
  <c r="AT485" i="10"/>
  <c r="AT493" i="10"/>
  <c r="AT374" i="10"/>
  <c r="AT412" i="10"/>
  <c r="AT473" i="10"/>
  <c r="AT475" i="10"/>
  <c r="AT477" i="10"/>
  <c r="AT479" i="10"/>
  <c r="AT482" i="10"/>
  <c r="AT490" i="10"/>
  <c r="AT498" i="10"/>
  <c r="AT481" i="10"/>
  <c r="AT487" i="10"/>
  <c r="AT495" i="10"/>
  <c r="AT428" i="10"/>
  <c r="AT452" i="10"/>
  <c r="AT460" i="10"/>
  <c r="AT484" i="10"/>
  <c r="AT492" i="10"/>
  <c r="AT500" i="10"/>
  <c r="AT404" i="10"/>
  <c r="AT468" i="10"/>
  <c r="AT489" i="10"/>
  <c r="AT497" i="10"/>
  <c r="AT444" i="10"/>
  <c r="AT420" i="10"/>
  <c r="AT483" i="10"/>
  <c r="AT491" i="10"/>
  <c r="AT499" i="10"/>
  <c r="AT476" i="10"/>
  <c r="AT494" i="10"/>
  <c r="AT486" i="10"/>
  <c r="D48" i="6"/>
  <c r="C48" i="6"/>
  <c r="E48" i="6"/>
  <c r="F48" i="6"/>
  <c r="B48" i="6"/>
  <c r="AT53" i="10"/>
  <c r="AT86" i="10"/>
  <c r="AT84" i="10"/>
  <c r="AT80" i="10"/>
  <c r="AT39" i="10"/>
  <c r="AT62" i="10"/>
  <c r="AT59" i="10"/>
  <c r="AT26" i="10"/>
  <c r="AT3" i="10"/>
  <c r="AT4" i="10" s="1"/>
  <c r="AT29" i="10"/>
  <c r="AT33" i="10"/>
  <c r="AT67" i="10"/>
  <c r="AT32" i="10"/>
  <c r="AT34" i="10"/>
  <c r="AT16" i="10"/>
  <c r="AT51" i="10"/>
  <c r="AT82" i="10"/>
  <c r="AT8" i="10"/>
  <c r="AT13" i="10"/>
  <c r="AT68" i="10"/>
  <c r="AT65" i="10"/>
  <c r="AT17" i="10"/>
  <c r="AT60" i="10"/>
  <c r="AT91" i="10"/>
  <c r="AT85" i="10"/>
  <c r="AT83" i="10"/>
  <c r="AT31" i="10"/>
  <c r="AT78" i="10"/>
  <c r="AT19" i="10"/>
  <c r="AT69" i="10"/>
  <c r="AT66" i="10"/>
  <c r="AT28" i="10"/>
  <c r="AT61" i="10"/>
  <c r="AT30" i="10"/>
  <c r="AT58" i="10"/>
  <c r="AT92" i="10"/>
  <c r="AT57" i="10"/>
  <c r="AT14" i="10"/>
  <c r="AT50" i="10"/>
  <c r="AT24" i="10"/>
  <c r="AT81" i="10"/>
  <c r="AT102" i="10"/>
  <c r="AT41" i="10"/>
  <c r="AT101" i="10"/>
  <c r="AT35" i="10"/>
  <c r="AT64" i="10"/>
  <c r="AT100" i="10"/>
  <c r="AT37" i="10"/>
  <c r="AT56" i="10"/>
  <c r="AT90" i="10"/>
  <c r="AT20" i="10"/>
  <c r="AT49" i="10"/>
  <c r="AT22" i="10"/>
  <c r="AT47" i="10"/>
  <c r="AT79" i="10"/>
  <c r="AT76" i="10"/>
  <c r="AT104" i="10"/>
  <c r="AT38" i="10"/>
  <c r="AT99" i="10"/>
  <c r="AT96" i="10"/>
  <c r="AT36" i="10"/>
  <c r="AT89" i="10"/>
  <c r="AT7" i="10"/>
  <c r="AT52" i="10"/>
  <c r="AT10" i="10"/>
  <c r="AT48" i="10"/>
  <c r="AT25" i="10"/>
  <c r="AT46" i="10"/>
  <c r="AT77" i="10"/>
  <c r="AT75" i="10"/>
  <c r="AT72" i="10"/>
  <c r="AT15" i="10"/>
  <c r="AT98" i="10"/>
  <c r="AT95" i="10"/>
  <c r="AT11" i="10"/>
  <c r="AT55" i="10"/>
  <c r="AT88" i="10"/>
  <c r="AT18" i="10"/>
  <c r="AT45" i="10"/>
  <c r="AT42" i="10"/>
  <c r="AT74" i="10"/>
  <c r="AT71" i="10"/>
  <c r="AT23" i="10"/>
  <c r="AT97" i="10"/>
  <c r="AT94" i="10"/>
  <c r="AT5" i="10"/>
  <c r="AT54" i="10"/>
  <c r="AT9" i="10"/>
  <c r="AT87" i="10"/>
  <c r="AT103" i="10"/>
  <c r="AT44" i="10"/>
  <c r="AT40" i="10"/>
  <c r="AT6" i="10"/>
  <c r="AT73" i="10"/>
  <c r="AT70" i="10"/>
  <c r="AT27" i="10"/>
  <c r="AT63" i="10"/>
  <c r="AT93" i="10"/>
  <c r="AT12" i="10"/>
  <c r="AT21" i="10"/>
  <c r="AT43" i="10"/>
  <c r="O47" i="6"/>
  <c r="J47" i="6"/>
  <c r="E49" i="6" l="1"/>
  <c r="C49" i="6"/>
  <c r="D49" i="6"/>
  <c r="F49" i="6"/>
  <c r="B49" i="6"/>
  <c r="O48" i="6"/>
  <c r="J48" i="6"/>
  <c r="D50" i="6" l="1"/>
  <c r="E50" i="6"/>
  <c r="F50" i="6"/>
  <c r="C50" i="6"/>
  <c r="B50" i="6"/>
  <c r="O49" i="6"/>
  <c r="J49" i="6"/>
  <c r="B51" i="6" l="1"/>
  <c r="D51" i="6"/>
  <c r="E51" i="6"/>
  <c r="C51" i="6"/>
  <c r="F51" i="6"/>
  <c r="J50" i="6"/>
  <c r="O50" i="6"/>
  <c r="J51" i="6" l="1"/>
  <c r="O51" i="6"/>
  <c r="F52" i="6"/>
  <c r="D52" i="6"/>
  <c r="B52" i="6"/>
  <c r="E52" i="6"/>
  <c r="C52" i="6"/>
  <c r="C53" i="6" l="1"/>
  <c r="D53" i="6"/>
  <c r="B53" i="6"/>
  <c r="F53" i="6"/>
  <c r="E53" i="6"/>
  <c r="O52" i="6"/>
  <c r="J52" i="6"/>
  <c r="AG9" i="1" l="1"/>
  <c r="AG18" i="1"/>
  <c r="AG27" i="1"/>
  <c r="AG30" i="1"/>
  <c r="AG12" i="1"/>
  <c r="AG21" i="1"/>
  <c r="AG24" i="1"/>
  <c r="AG37" i="1"/>
  <c r="AG8" i="1"/>
  <c r="AG40" i="1"/>
  <c r="AG15" i="1"/>
  <c r="AG31" i="1"/>
  <c r="AG34" i="1"/>
  <c r="AG32" i="1"/>
  <c r="AG7" i="1"/>
  <c r="AG10" i="1"/>
  <c r="AG16" i="1"/>
  <c r="AG19" i="1"/>
  <c r="AG28" i="1"/>
  <c r="AG38" i="1"/>
  <c r="AG17" i="1"/>
  <c r="AG39" i="1"/>
  <c r="AG13" i="1"/>
  <c r="AG22" i="1"/>
  <c r="AG25" i="1"/>
  <c r="AG35" i="1"/>
  <c r="AG33" i="1"/>
  <c r="AG11" i="1"/>
  <c r="AG20" i="1"/>
  <c r="AG23" i="1"/>
  <c r="AG26" i="1"/>
  <c r="AG29" i="1"/>
  <c r="AG36" i="1"/>
  <c r="AG14" i="1"/>
  <c r="AG6" i="1"/>
  <c r="E54" i="6"/>
  <c r="B54" i="6"/>
  <c r="D54" i="6"/>
  <c r="C54" i="6"/>
  <c r="F54" i="6"/>
  <c r="J53" i="6"/>
  <c r="O53" i="6"/>
  <c r="B55" i="6" l="1"/>
  <c r="C55" i="6"/>
  <c r="F55" i="6"/>
  <c r="E55" i="6"/>
  <c r="D55" i="6"/>
  <c r="O54" i="6"/>
  <c r="J54" i="6"/>
  <c r="C56" i="6" l="1"/>
  <c r="D56" i="6"/>
  <c r="E56" i="6"/>
  <c r="F56" i="6"/>
  <c r="B56" i="6"/>
  <c r="O55" i="6"/>
  <c r="J55" i="6"/>
  <c r="O56" i="6" l="1"/>
  <c r="J56" i="6"/>
  <c r="F57" i="6"/>
  <c r="B57" i="6"/>
  <c r="C57" i="6"/>
  <c r="E57" i="6"/>
  <c r="D57" i="6"/>
  <c r="F58" i="6" l="1"/>
  <c r="D58" i="6"/>
  <c r="B58" i="6"/>
  <c r="C58" i="6"/>
  <c r="E58" i="6"/>
  <c r="O57" i="6"/>
  <c r="J57" i="6"/>
  <c r="O58" i="6" l="1"/>
  <c r="J58" i="6"/>
  <c r="C59" i="6"/>
  <c r="B59" i="6"/>
  <c r="E59" i="6"/>
  <c r="F59" i="6"/>
  <c r="D59" i="6"/>
  <c r="D60" i="6" l="1"/>
  <c r="B60" i="6"/>
  <c r="E60" i="6"/>
  <c r="C60" i="6"/>
  <c r="F60" i="6"/>
  <c r="J59" i="6"/>
  <c r="O59" i="6"/>
  <c r="O60" i="6" l="1"/>
  <c r="J60" i="6"/>
  <c r="F61" i="6"/>
  <c r="B61" i="6"/>
  <c r="E61" i="6"/>
  <c r="D61" i="6"/>
  <c r="C61" i="6"/>
  <c r="O61" i="6" l="1"/>
  <c r="J61" i="6"/>
  <c r="E6" i="1"/>
  <c r="E192" i="50"/>
  <c r="F192" i="50" s="1"/>
  <c r="E89" i="50"/>
  <c r="F89" i="50" s="1"/>
  <c r="E145" i="50"/>
  <c r="F145" i="50" s="1"/>
  <c r="E498" i="50"/>
  <c r="F498" i="50" s="1"/>
  <c r="E222" i="50"/>
  <c r="F222" i="50" s="1"/>
  <c r="E404" i="50"/>
  <c r="F404" i="50" s="1"/>
  <c r="E357" i="50"/>
  <c r="F357" i="50" s="1"/>
  <c r="E201" i="1"/>
  <c r="F201" i="1" s="1"/>
  <c r="E189" i="50"/>
  <c r="F189" i="50" s="1"/>
  <c r="E484" i="50"/>
  <c r="F484" i="50" s="1"/>
  <c r="E296" i="50"/>
  <c r="F296" i="50" s="1"/>
  <c r="E87" i="50"/>
  <c r="F87" i="50" s="1"/>
  <c r="E414" i="50"/>
  <c r="F414" i="50" s="1"/>
  <c r="E402" i="50"/>
  <c r="F402" i="50" s="1"/>
  <c r="E485" i="50"/>
  <c r="F485" i="50" s="1"/>
  <c r="E480" i="50"/>
  <c r="F480" i="50" s="1"/>
  <c r="E198" i="50"/>
  <c r="F198" i="50" s="1"/>
  <c r="E468" i="50"/>
  <c r="F468" i="50" s="1"/>
  <c r="E33" i="50"/>
  <c r="F33" i="50" s="1"/>
  <c r="E116" i="1"/>
  <c r="F116" i="1" s="1"/>
  <c r="E345" i="1"/>
  <c r="F345" i="1" s="1"/>
  <c r="E108" i="1"/>
  <c r="F108" i="1" s="1"/>
  <c r="E438" i="50"/>
  <c r="F438" i="50" s="1"/>
  <c r="E501" i="50"/>
  <c r="F501" i="50" s="1"/>
  <c r="E188" i="1"/>
  <c r="F188" i="1" s="1"/>
  <c r="E416" i="1"/>
  <c r="F416" i="1" s="1"/>
  <c r="E74" i="50"/>
  <c r="F74" i="50" s="1"/>
  <c r="E446" i="50"/>
  <c r="F446" i="50" s="1"/>
  <c r="E384" i="1"/>
  <c r="F384" i="1" s="1"/>
  <c r="E225" i="1"/>
  <c r="F225" i="1" s="1"/>
  <c r="E481" i="1"/>
  <c r="F481" i="1" s="1"/>
  <c r="E473" i="1"/>
  <c r="F473" i="1" s="1"/>
  <c r="E232" i="1"/>
  <c r="F232" i="1" s="1"/>
  <c r="E366" i="50"/>
  <c r="F366" i="50" s="1"/>
  <c r="E502" i="50"/>
  <c r="F502" i="50" s="1"/>
  <c r="E353" i="1"/>
  <c r="F353" i="1" s="1"/>
  <c r="E497" i="1"/>
  <c r="F497" i="1" s="1"/>
  <c r="E273" i="1"/>
  <c r="F273" i="1" s="1"/>
  <c r="E360" i="1"/>
  <c r="F360" i="1" s="1"/>
  <c r="E393" i="1"/>
  <c r="F393" i="1" s="1"/>
  <c r="E466" i="50"/>
  <c r="F466" i="50" s="1"/>
  <c r="E160" i="1"/>
  <c r="F160" i="1" s="1"/>
  <c r="E465" i="1"/>
  <c r="F465" i="1" s="1"/>
  <c r="E417" i="1"/>
  <c r="F417" i="1" s="1"/>
  <c r="E489" i="1"/>
  <c r="F489" i="1" s="1"/>
  <c r="E12" i="1"/>
  <c r="F12" i="1" s="1"/>
  <c r="E455" i="50"/>
  <c r="F455" i="50" s="1"/>
  <c r="E445" i="1"/>
  <c r="F445" i="1" s="1"/>
  <c r="E256" i="1"/>
  <c r="F256" i="1" s="1"/>
  <c r="E41" i="1"/>
  <c r="F41" i="1" s="1"/>
  <c r="E49" i="1"/>
  <c r="F49" i="1" s="1"/>
  <c r="E200" i="1"/>
  <c r="F200" i="1" s="1"/>
  <c r="E248" i="1"/>
  <c r="F248" i="1" s="1"/>
  <c r="E329" i="1"/>
  <c r="F329" i="1" s="1"/>
  <c r="E412" i="1"/>
  <c r="F412" i="1" s="1"/>
  <c r="E476" i="1"/>
  <c r="F476" i="1" s="1"/>
  <c r="E190" i="1"/>
  <c r="F190" i="1" s="1"/>
  <c r="E469" i="1"/>
  <c r="F469" i="1" s="1"/>
  <c r="E477" i="1"/>
  <c r="F477" i="1" s="1"/>
  <c r="E290" i="1"/>
  <c r="F290" i="1" s="1"/>
  <c r="E132" i="1"/>
  <c r="F132" i="1" s="1"/>
  <c r="E258" i="1"/>
  <c r="F258" i="1" s="1"/>
  <c r="E36" i="1"/>
  <c r="F36" i="1" s="1"/>
  <c r="E28" i="1"/>
  <c r="F28" i="1" s="1"/>
  <c r="E249" i="1"/>
  <c r="F249" i="1" s="1"/>
  <c r="E485" i="1"/>
  <c r="F485" i="1" s="1"/>
  <c r="E153" i="1"/>
  <c r="F153" i="1" s="1"/>
  <c r="E320" i="1"/>
  <c r="F320" i="1" s="1"/>
  <c r="E264" i="1"/>
  <c r="F264" i="1" s="1"/>
  <c r="E9" i="1"/>
  <c r="F9" i="1" s="1"/>
  <c r="E488" i="1"/>
  <c r="F488" i="1" s="1"/>
  <c r="E436" i="1"/>
  <c r="F436" i="1" s="1"/>
  <c r="E81" i="50"/>
  <c r="F81" i="50" s="1"/>
  <c r="E261" i="1"/>
  <c r="F261" i="1" s="1"/>
  <c r="E341" i="1"/>
  <c r="F341" i="1" s="1"/>
  <c r="E453" i="1"/>
  <c r="F453" i="1" s="1"/>
  <c r="E285" i="1"/>
  <c r="F285" i="1" s="1"/>
  <c r="E389" i="1"/>
  <c r="F389" i="1" s="1"/>
  <c r="E413" i="1"/>
  <c r="F413" i="1" s="1"/>
  <c r="E142" i="1"/>
  <c r="F142" i="1" s="1"/>
  <c r="E87" i="1"/>
  <c r="F87" i="1" s="1"/>
  <c r="E398" i="1"/>
  <c r="F398" i="1" s="1"/>
  <c r="E19" i="1"/>
  <c r="F19" i="1" s="1"/>
  <c r="E35" i="1"/>
  <c r="F35" i="1" s="1"/>
  <c r="E59" i="1"/>
  <c r="F59" i="1" s="1"/>
  <c r="E107" i="1"/>
  <c r="F107" i="1" s="1"/>
  <c r="E179" i="1"/>
  <c r="F179" i="1" s="1"/>
  <c r="E354" i="1"/>
  <c r="F354" i="1" s="1"/>
  <c r="E85" i="50"/>
  <c r="F85" i="50" s="1"/>
  <c r="E44" i="1"/>
  <c r="F44" i="1" s="1"/>
  <c r="E281" i="1"/>
  <c r="F281" i="1" s="1"/>
  <c r="E105" i="1"/>
  <c r="F105" i="1" s="1"/>
  <c r="E456" i="1"/>
  <c r="F456" i="1" s="1"/>
  <c r="E17" i="1"/>
  <c r="F17" i="1" s="1"/>
  <c r="E208" i="1"/>
  <c r="F208" i="1" s="1"/>
  <c r="E177" i="1"/>
  <c r="F177" i="1" s="1"/>
  <c r="E496" i="1"/>
  <c r="F496" i="1" s="1"/>
  <c r="E161" i="1"/>
  <c r="F161" i="1" s="1"/>
  <c r="E328" i="1"/>
  <c r="F328" i="1" s="1"/>
  <c r="E304" i="1"/>
  <c r="F304" i="1" s="1"/>
  <c r="E356" i="1"/>
  <c r="F356" i="1" s="1"/>
  <c r="E137" i="50"/>
  <c r="F137" i="50" s="1"/>
  <c r="E364" i="1"/>
  <c r="F364" i="1" s="1"/>
  <c r="E397" i="1"/>
  <c r="F397" i="1" s="1"/>
  <c r="E501" i="1"/>
  <c r="F501" i="1" s="1"/>
  <c r="E213" i="1"/>
  <c r="F213" i="1" s="1"/>
  <c r="E461" i="1"/>
  <c r="F461" i="1" s="1"/>
  <c r="E277" i="1"/>
  <c r="F277" i="1" s="1"/>
  <c r="E437" i="1"/>
  <c r="F437" i="1" s="1"/>
  <c r="E75" i="1"/>
  <c r="F75" i="1" s="1"/>
  <c r="E110" i="1"/>
  <c r="F110" i="1" s="1"/>
  <c r="E251" i="1"/>
  <c r="F251" i="1" s="1"/>
  <c r="E234" i="1"/>
  <c r="F234" i="1" s="1"/>
  <c r="E266" i="1"/>
  <c r="F266" i="1" s="1"/>
  <c r="E394" i="1"/>
  <c r="F394" i="1" s="1"/>
  <c r="E474" i="1"/>
  <c r="F474" i="1" s="1"/>
  <c r="E498" i="1"/>
  <c r="F498" i="1" s="1"/>
  <c r="E399" i="50"/>
  <c r="F399" i="50" s="1"/>
  <c r="E409" i="1"/>
  <c r="F409" i="1" s="1"/>
  <c r="E241" i="1"/>
  <c r="F241" i="1" s="1"/>
  <c r="E25" i="1"/>
  <c r="F25" i="1" s="1"/>
  <c r="E480" i="1"/>
  <c r="F480" i="1" s="1"/>
  <c r="E73" i="1"/>
  <c r="F73" i="1" s="1"/>
  <c r="E312" i="1"/>
  <c r="F312" i="1" s="1"/>
  <c r="E336" i="1"/>
  <c r="F336" i="1" s="1"/>
  <c r="E65" i="1"/>
  <c r="F65" i="1" s="1"/>
  <c r="E216" i="1"/>
  <c r="F216" i="1" s="1"/>
  <c r="E240" i="1"/>
  <c r="F240" i="1" s="1"/>
  <c r="E33" i="1"/>
  <c r="F33" i="1" s="1"/>
  <c r="E145" i="1"/>
  <c r="F145" i="1" s="1"/>
  <c r="E133" i="1"/>
  <c r="F133" i="1" s="1"/>
  <c r="E460" i="1"/>
  <c r="F460" i="1" s="1"/>
  <c r="E325" i="1"/>
  <c r="F325" i="1" s="1"/>
  <c r="E293" i="1"/>
  <c r="F293" i="1" s="1"/>
  <c r="E269" i="1"/>
  <c r="F269" i="1" s="1"/>
  <c r="E349" i="1"/>
  <c r="F349" i="1" s="1"/>
  <c r="E43" i="1"/>
  <c r="F43" i="1" s="1"/>
  <c r="E140" i="1"/>
  <c r="F140" i="1" s="1"/>
  <c r="E68" i="1"/>
  <c r="F68" i="1" s="1"/>
  <c r="E206" i="1"/>
  <c r="F206" i="1" s="1"/>
  <c r="E470" i="1"/>
  <c r="F470" i="1" s="1"/>
  <c r="E162" i="1"/>
  <c r="F162" i="1" s="1"/>
  <c r="E442" i="1"/>
  <c r="F442" i="1" s="1"/>
  <c r="E27" i="1"/>
  <c r="F27" i="1" s="1"/>
  <c r="E99" i="1"/>
  <c r="F99" i="1" s="1"/>
  <c r="E131" i="1"/>
  <c r="F131" i="1" s="1"/>
  <c r="E147" i="1"/>
  <c r="F147" i="1" s="1"/>
  <c r="E250" i="1"/>
  <c r="F250" i="1" s="1"/>
  <c r="E322" i="1"/>
  <c r="F322" i="1" s="1"/>
  <c r="E378" i="1"/>
  <c r="F378" i="1" s="1"/>
  <c r="E434" i="1"/>
  <c r="F434" i="1" s="1"/>
  <c r="E458" i="1"/>
  <c r="F458" i="1" s="1"/>
  <c r="E471" i="50"/>
  <c r="F471" i="50" s="1"/>
  <c r="E210" i="1"/>
  <c r="F210" i="1" s="1"/>
  <c r="E401" i="1"/>
  <c r="F401" i="1" s="1"/>
  <c r="E385" i="1"/>
  <c r="F385" i="1" s="1"/>
  <c r="E218" i="1"/>
  <c r="F218" i="1" s="1"/>
  <c r="E433" i="1"/>
  <c r="F433" i="1" s="1"/>
  <c r="E187" i="1"/>
  <c r="F187" i="1" s="1"/>
  <c r="E344" i="1"/>
  <c r="F344" i="1" s="1"/>
  <c r="E97" i="1"/>
  <c r="F97" i="1" s="1"/>
  <c r="E185" i="1"/>
  <c r="F185" i="1" s="1"/>
  <c r="E392" i="1"/>
  <c r="F392" i="1" s="1"/>
  <c r="E113" i="1"/>
  <c r="F113" i="1" s="1"/>
  <c r="E81" i="1"/>
  <c r="F81" i="1" s="1"/>
  <c r="E236" i="1"/>
  <c r="F236" i="1" s="1"/>
  <c r="E428" i="1"/>
  <c r="F428" i="1" s="1"/>
  <c r="E253" i="1"/>
  <c r="F253" i="1" s="1"/>
  <c r="E301" i="1"/>
  <c r="F301" i="1" s="1"/>
  <c r="E373" i="1"/>
  <c r="F373" i="1" s="1"/>
  <c r="E221" i="1"/>
  <c r="F221" i="1" s="1"/>
  <c r="E309" i="1"/>
  <c r="F309" i="1" s="1"/>
  <c r="E11" i="1"/>
  <c r="F11" i="1" s="1"/>
  <c r="E314" i="1"/>
  <c r="F314" i="1" s="1"/>
  <c r="E115" i="1"/>
  <c r="F115" i="1" s="1"/>
  <c r="E171" i="1"/>
  <c r="F171" i="1" s="1"/>
  <c r="E362" i="1"/>
  <c r="F362" i="1" s="1"/>
  <c r="E100" i="1"/>
  <c r="F100" i="1" s="1"/>
  <c r="E20" i="1"/>
  <c r="F20" i="1" s="1"/>
  <c r="E457" i="1"/>
  <c r="F457" i="1" s="1"/>
  <c r="E441" i="1"/>
  <c r="F441" i="1" s="1"/>
  <c r="E202" i="1"/>
  <c r="F202" i="1" s="1"/>
  <c r="E305" i="1"/>
  <c r="F305" i="1" s="1"/>
  <c r="E280" i="1"/>
  <c r="F280" i="1" s="1"/>
  <c r="E424" i="1"/>
  <c r="F424" i="1" s="1"/>
  <c r="E173" i="50"/>
  <c r="F173" i="50" s="1"/>
  <c r="E229" i="1"/>
  <c r="F229" i="1" s="1"/>
  <c r="E365" i="1"/>
  <c r="F365" i="1" s="1"/>
  <c r="E357" i="1"/>
  <c r="F357" i="1" s="1"/>
  <c r="E493" i="1"/>
  <c r="F493" i="1" s="1"/>
  <c r="E482" i="1"/>
  <c r="F482" i="1" s="1"/>
  <c r="E219" i="1"/>
  <c r="F219" i="1" s="1"/>
  <c r="E286" i="1"/>
  <c r="F286" i="1" s="1"/>
  <c r="E274" i="1"/>
  <c r="F274" i="1" s="1"/>
  <c r="E402" i="1"/>
  <c r="F402" i="1" s="1"/>
  <c r="E155" i="1"/>
  <c r="F155" i="1" s="1"/>
  <c r="E139" i="1"/>
  <c r="F139" i="1" s="1"/>
  <c r="E242" i="1"/>
  <c r="F242" i="1" s="1"/>
  <c r="E306" i="1"/>
  <c r="F306" i="1" s="1"/>
  <c r="E330" i="1"/>
  <c r="F330" i="1" s="1"/>
  <c r="E346" i="1"/>
  <c r="F346" i="1" s="1"/>
  <c r="E426" i="1"/>
  <c r="F426" i="1" s="1"/>
  <c r="E384" i="50"/>
  <c r="F384" i="50" s="1"/>
  <c r="E449" i="1"/>
  <c r="F449" i="1" s="1"/>
  <c r="E289" i="1"/>
  <c r="F289" i="1" s="1"/>
  <c r="E391" i="50"/>
  <c r="F391" i="50" s="1"/>
  <c r="E226" i="1"/>
  <c r="F226" i="1" s="1"/>
  <c r="E257" i="1"/>
  <c r="F257" i="1" s="1"/>
  <c r="E169" i="1"/>
  <c r="F169" i="1" s="1"/>
  <c r="E400" i="1"/>
  <c r="F400" i="1" s="1"/>
  <c r="E129" i="1"/>
  <c r="F129" i="1" s="1"/>
  <c r="E224" i="1"/>
  <c r="F224" i="1" s="1"/>
  <c r="E408" i="1"/>
  <c r="F408" i="1" s="1"/>
  <c r="E448" i="1"/>
  <c r="F448" i="1" s="1"/>
  <c r="E193" i="1"/>
  <c r="F193" i="1" s="1"/>
  <c r="E368" i="1"/>
  <c r="F368" i="1" s="1"/>
  <c r="E317" i="1"/>
  <c r="F317" i="1" s="1"/>
  <c r="E429" i="1"/>
  <c r="F429" i="1" s="1"/>
  <c r="E245" i="1"/>
  <c r="F245" i="1" s="1"/>
  <c r="E405" i="1"/>
  <c r="F405" i="1" s="1"/>
  <c r="E381" i="1"/>
  <c r="F381" i="1" s="1"/>
  <c r="E450" i="1"/>
  <c r="F450" i="1" s="1"/>
  <c r="E217" i="1"/>
  <c r="F217" i="1" s="1"/>
  <c r="E123" i="1"/>
  <c r="F123" i="1" s="1"/>
  <c r="E298" i="1"/>
  <c r="F298" i="1" s="1"/>
  <c r="E370" i="1"/>
  <c r="F370" i="1" s="1"/>
  <c r="E410" i="1"/>
  <c r="F410" i="1" s="1"/>
  <c r="E466" i="1"/>
  <c r="F466" i="1" s="1"/>
  <c r="E339" i="1"/>
  <c r="F339" i="1" s="1"/>
  <c r="E195" i="1"/>
  <c r="F195" i="1" s="1"/>
  <c r="E297" i="1"/>
  <c r="F297" i="1" s="1"/>
  <c r="E377" i="1"/>
  <c r="F377" i="1" s="1"/>
  <c r="E265" i="1"/>
  <c r="F265" i="1" s="1"/>
  <c r="E57" i="1"/>
  <c r="F57" i="1" s="1"/>
  <c r="E288" i="1"/>
  <c r="F288" i="1" s="1"/>
  <c r="E440" i="1"/>
  <c r="F440" i="1" s="1"/>
  <c r="E272" i="1"/>
  <c r="F272" i="1" s="1"/>
  <c r="E352" i="1"/>
  <c r="F352" i="1" s="1"/>
  <c r="E464" i="1"/>
  <c r="F464" i="1" s="1"/>
  <c r="E472" i="1"/>
  <c r="F472" i="1" s="1"/>
  <c r="E137" i="1"/>
  <c r="F137" i="1" s="1"/>
  <c r="E296" i="1"/>
  <c r="F296" i="1" s="1"/>
  <c r="E89" i="1"/>
  <c r="F89" i="1" s="1"/>
  <c r="E321" i="1"/>
  <c r="F321" i="1" s="1"/>
  <c r="E276" i="1"/>
  <c r="F276" i="1" s="1"/>
  <c r="E421" i="1"/>
  <c r="F421" i="1" s="1"/>
  <c r="E333" i="1"/>
  <c r="F333" i="1" s="1"/>
  <c r="E237" i="1"/>
  <c r="F237" i="1" s="1"/>
  <c r="E418" i="1"/>
  <c r="F418" i="1" s="1"/>
  <c r="E15" i="1"/>
  <c r="F15" i="1" s="1"/>
  <c r="E233" i="1"/>
  <c r="F233" i="1" s="1"/>
  <c r="E51" i="1"/>
  <c r="F51" i="1" s="1"/>
  <c r="E67" i="1"/>
  <c r="F67" i="1" s="1"/>
  <c r="E91" i="1"/>
  <c r="F91" i="1" s="1"/>
  <c r="E163" i="1"/>
  <c r="F163" i="1" s="1"/>
  <c r="E282" i="1"/>
  <c r="F282" i="1" s="1"/>
  <c r="E338" i="1"/>
  <c r="F338" i="1" s="1"/>
  <c r="E386" i="1"/>
  <c r="F386" i="1" s="1"/>
  <c r="E490" i="1"/>
  <c r="F490" i="1" s="1"/>
  <c r="E196" i="1"/>
  <c r="F196" i="1" s="1"/>
  <c r="E307" i="1"/>
  <c r="F307" i="1" s="1"/>
  <c r="E467" i="1"/>
  <c r="F467" i="1" s="1"/>
  <c r="E46" i="1"/>
  <c r="F46" i="1" s="1"/>
  <c r="E138" i="1"/>
  <c r="F138" i="1" s="1"/>
  <c r="E10" i="1"/>
  <c r="F10" i="1" s="1"/>
  <c r="E82" i="1"/>
  <c r="F82" i="1" s="1"/>
  <c r="E316" i="50"/>
  <c r="F316" i="50" s="1"/>
  <c r="E106" i="1"/>
  <c r="F106" i="1" s="1"/>
  <c r="E337" i="1"/>
  <c r="F337" i="1" s="1"/>
  <c r="E348" i="1"/>
  <c r="F348" i="1" s="1"/>
  <c r="E197" i="1"/>
  <c r="F197" i="1" s="1"/>
  <c r="E318" i="1"/>
  <c r="F318" i="1" s="1"/>
  <c r="E252" i="1"/>
  <c r="F252" i="1" s="1"/>
  <c r="E326" i="1"/>
  <c r="F326" i="1" s="1"/>
  <c r="E128" i="1"/>
  <c r="F128" i="1" s="1"/>
  <c r="E267" i="1"/>
  <c r="F267" i="1" s="1"/>
  <c r="E395" i="1"/>
  <c r="F395" i="1" s="1"/>
  <c r="E459" i="1"/>
  <c r="F459" i="1" s="1"/>
  <c r="E255" i="1"/>
  <c r="F255" i="1" s="1"/>
  <c r="E399" i="1"/>
  <c r="F399" i="1" s="1"/>
  <c r="E375" i="1"/>
  <c r="F375" i="1" s="1"/>
  <c r="E439" i="1"/>
  <c r="F439" i="1" s="1"/>
  <c r="E422" i="1"/>
  <c r="F422" i="1" s="1"/>
  <c r="E380" i="1"/>
  <c r="F380" i="1" s="1"/>
  <c r="E414" i="1"/>
  <c r="F414" i="1" s="1"/>
  <c r="E406" i="1"/>
  <c r="F406" i="1" s="1"/>
  <c r="E16" i="50"/>
  <c r="F16" i="50" s="1"/>
  <c r="E7" i="1"/>
  <c r="F7" i="1" s="1"/>
  <c r="E203" i="1"/>
  <c r="F203" i="1" s="1"/>
  <c r="E150" i="1"/>
  <c r="F150" i="1" s="1"/>
  <c r="E26" i="1"/>
  <c r="F26" i="1" s="1"/>
  <c r="E58" i="1"/>
  <c r="F58" i="1" s="1"/>
  <c r="E172" i="50"/>
  <c r="F172" i="50" s="1"/>
  <c r="E13" i="1"/>
  <c r="F13" i="1" s="1"/>
  <c r="E85" i="1"/>
  <c r="F85" i="1" s="1"/>
  <c r="E134" i="1"/>
  <c r="F134" i="1" s="1"/>
  <c r="E350" i="1"/>
  <c r="F350" i="1" s="1"/>
  <c r="E331" i="1"/>
  <c r="F331" i="1" s="1"/>
  <c r="E355" i="1"/>
  <c r="F355" i="1" s="1"/>
  <c r="E127" i="1"/>
  <c r="F127" i="1" s="1"/>
  <c r="E319" i="1"/>
  <c r="F319" i="1" s="1"/>
  <c r="E55" i="1"/>
  <c r="F55" i="1" s="1"/>
  <c r="E79" i="1"/>
  <c r="F79" i="1" s="1"/>
  <c r="E231" i="1"/>
  <c r="F231" i="1" s="1"/>
  <c r="E303" i="1"/>
  <c r="F303" i="1" s="1"/>
  <c r="E415" i="1"/>
  <c r="F415" i="1" s="1"/>
  <c r="E503" i="1"/>
  <c r="F503" i="1" s="1"/>
  <c r="E495" i="1"/>
  <c r="F495" i="1" s="1"/>
  <c r="E270" i="1"/>
  <c r="F270" i="1" s="1"/>
  <c r="E84" i="1"/>
  <c r="F84" i="1" s="1"/>
  <c r="E262" i="1"/>
  <c r="F262" i="1" s="1"/>
  <c r="E54" i="1"/>
  <c r="F54" i="1" s="1"/>
  <c r="E214" i="1"/>
  <c r="F214" i="1" s="1"/>
  <c r="E334" i="1"/>
  <c r="F334" i="1" s="1"/>
  <c r="E185" i="50"/>
  <c r="F185" i="50" s="1"/>
  <c r="E311" i="1"/>
  <c r="F311" i="1" s="1"/>
  <c r="E192" i="1"/>
  <c r="F192" i="1" s="1"/>
  <c r="E72" i="1"/>
  <c r="F72" i="1" s="1"/>
  <c r="E312" i="50"/>
  <c r="F312" i="50" s="1"/>
  <c r="E166" i="1"/>
  <c r="F166" i="1" s="1"/>
  <c r="E88" i="1"/>
  <c r="F88" i="1" s="1"/>
  <c r="E41" i="50"/>
  <c r="F41" i="50" s="1"/>
  <c r="E78" i="1"/>
  <c r="F78" i="1" s="1"/>
  <c r="E209" i="1"/>
  <c r="F209" i="1" s="1"/>
  <c r="E361" i="1"/>
  <c r="F361" i="1" s="1"/>
  <c r="E468" i="1"/>
  <c r="F468" i="1" s="1"/>
  <c r="E149" i="1"/>
  <c r="F149" i="1" s="1"/>
  <c r="E39" i="1"/>
  <c r="F39" i="1" s="1"/>
  <c r="E159" i="1"/>
  <c r="F159" i="1" s="1"/>
  <c r="E443" i="1"/>
  <c r="F443" i="1" s="1"/>
  <c r="E291" i="1"/>
  <c r="F291" i="1" s="1"/>
  <c r="E403" i="1"/>
  <c r="F403" i="1" s="1"/>
  <c r="E491" i="1"/>
  <c r="F491" i="1" s="1"/>
  <c r="E457" i="50"/>
  <c r="F457" i="50" s="1"/>
  <c r="E151" i="1"/>
  <c r="F151" i="1" s="1"/>
  <c r="E207" i="1"/>
  <c r="F207" i="1" s="1"/>
  <c r="E343" i="1"/>
  <c r="F343" i="1" s="1"/>
  <c r="E447" i="1"/>
  <c r="F447" i="1" s="1"/>
  <c r="E479" i="1"/>
  <c r="F479" i="1" s="1"/>
  <c r="E463" i="1"/>
  <c r="F463" i="1" s="1"/>
  <c r="E126" i="1"/>
  <c r="F126" i="1" s="1"/>
  <c r="E223" i="1"/>
  <c r="F223" i="1" s="1"/>
  <c r="E70" i="1"/>
  <c r="F70" i="1" s="1"/>
  <c r="E92" i="1"/>
  <c r="F92" i="1" s="1"/>
  <c r="E204" i="1"/>
  <c r="F204" i="1" s="1"/>
  <c r="E308" i="1"/>
  <c r="F308" i="1" s="1"/>
  <c r="E444" i="1"/>
  <c r="F444" i="1" s="1"/>
  <c r="E62" i="1"/>
  <c r="F62" i="1" s="1"/>
  <c r="E430" i="1"/>
  <c r="F430" i="1" s="1"/>
  <c r="E478" i="1"/>
  <c r="F478" i="1" s="1"/>
  <c r="E40" i="1"/>
  <c r="F40" i="1" s="1"/>
  <c r="E492" i="1"/>
  <c r="F492" i="1" s="1"/>
  <c r="E352" i="50"/>
  <c r="F352" i="50" s="1"/>
  <c r="E24" i="1"/>
  <c r="F24" i="1" s="1"/>
  <c r="E42" i="1"/>
  <c r="F42" i="1" s="1"/>
  <c r="E313" i="1"/>
  <c r="F313" i="1" s="1"/>
  <c r="E154" i="1"/>
  <c r="F154" i="1" s="1"/>
  <c r="E66" i="1"/>
  <c r="F66" i="1" s="1"/>
  <c r="E146" i="1"/>
  <c r="F146" i="1" s="1"/>
  <c r="E388" i="50"/>
  <c r="F388" i="50" s="1"/>
  <c r="E396" i="1"/>
  <c r="F396" i="1" s="1"/>
  <c r="E500" i="1"/>
  <c r="F500" i="1" s="1"/>
  <c r="E246" i="1"/>
  <c r="F246" i="1" s="1"/>
  <c r="E388" i="1"/>
  <c r="F388" i="1" s="1"/>
  <c r="E254" i="1"/>
  <c r="F254" i="1" s="1"/>
  <c r="E359" i="1"/>
  <c r="F359" i="1" s="1"/>
  <c r="E227" i="1"/>
  <c r="F227" i="1" s="1"/>
  <c r="E363" i="1"/>
  <c r="F363" i="1" s="1"/>
  <c r="E31" i="1"/>
  <c r="F31" i="1" s="1"/>
  <c r="E239" i="1"/>
  <c r="F239" i="1" s="1"/>
  <c r="E383" i="1"/>
  <c r="F383" i="1" s="1"/>
  <c r="E486" i="1"/>
  <c r="F486" i="1" s="1"/>
  <c r="E228" i="1"/>
  <c r="F228" i="1" s="1"/>
  <c r="E316" i="1"/>
  <c r="F316" i="1" s="1"/>
  <c r="E452" i="1"/>
  <c r="F452" i="1" s="1"/>
  <c r="E22" i="1"/>
  <c r="F22" i="1" s="1"/>
  <c r="E102" i="1"/>
  <c r="F102" i="1" s="1"/>
  <c r="E431" i="1"/>
  <c r="F431" i="1" s="1"/>
  <c r="E184" i="1"/>
  <c r="F184" i="1" s="1"/>
  <c r="E172" i="1"/>
  <c r="F172" i="1" s="1"/>
  <c r="E371" i="1"/>
  <c r="F371" i="1" s="1"/>
  <c r="E174" i="1"/>
  <c r="F174" i="1" s="1"/>
  <c r="E178" i="1"/>
  <c r="F178" i="1" s="1"/>
  <c r="E369" i="1"/>
  <c r="F369" i="1" s="1"/>
  <c r="E372" i="50"/>
  <c r="F372" i="50" s="1"/>
  <c r="E114" i="1"/>
  <c r="F114" i="1" s="1"/>
  <c r="E74" i="1"/>
  <c r="F74" i="1" s="1"/>
  <c r="E292" i="1"/>
  <c r="F292" i="1" s="1"/>
  <c r="E101" i="1"/>
  <c r="F101" i="1" s="1"/>
  <c r="E173" i="1"/>
  <c r="F173" i="1" s="1"/>
  <c r="E446" i="1"/>
  <c r="F446" i="1" s="1"/>
  <c r="E95" i="1"/>
  <c r="F95" i="1" s="1"/>
  <c r="E156" i="1"/>
  <c r="F156" i="1" s="1"/>
  <c r="E279" i="1"/>
  <c r="F279" i="1" s="1"/>
  <c r="E315" i="1"/>
  <c r="F315" i="1" s="1"/>
  <c r="E215" i="1"/>
  <c r="F215" i="1" s="1"/>
  <c r="E278" i="1"/>
  <c r="F278" i="1" s="1"/>
  <c r="E76" i="1"/>
  <c r="F76" i="1" s="1"/>
  <c r="E124" i="1"/>
  <c r="F124" i="1" s="1"/>
  <c r="E222" i="1"/>
  <c r="F222" i="1" s="1"/>
  <c r="E358" i="1"/>
  <c r="F358" i="1" s="1"/>
  <c r="E180" i="1"/>
  <c r="F180" i="1" s="1"/>
  <c r="E275" i="1"/>
  <c r="F275" i="1" s="1"/>
  <c r="E98" i="1"/>
  <c r="F98" i="1" s="1"/>
  <c r="E276" i="50"/>
  <c r="F276" i="50" s="1"/>
  <c r="E18" i="1"/>
  <c r="F18" i="1" s="1"/>
  <c r="E380" i="50"/>
  <c r="F380" i="50" s="1"/>
  <c r="E186" i="1"/>
  <c r="F186" i="1" s="1"/>
  <c r="E332" i="1"/>
  <c r="F332" i="1" s="1"/>
  <c r="E53" i="1"/>
  <c r="F53" i="1" s="1"/>
  <c r="E121" i="1"/>
  <c r="F121" i="1" s="1"/>
  <c r="E347" i="1"/>
  <c r="F347" i="1" s="1"/>
  <c r="E387" i="1"/>
  <c r="F387" i="1" s="1"/>
  <c r="E419" i="1"/>
  <c r="F419" i="1" s="1"/>
  <c r="E499" i="1"/>
  <c r="F499" i="1" s="1"/>
  <c r="E71" i="1"/>
  <c r="F71" i="1" s="1"/>
  <c r="E135" i="1"/>
  <c r="F135" i="1" s="1"/>
  <c r="E175" i="1"/>
  <c r="F175" i="1" s="1"/>
  <c r="E86" i="1"/>
  <c r="F86" i="1" s="1"/>
  <c r="E148" i="1"/>
  <c r="F148" i="1" s="1"/>
  <c r="E324" i="1"/>
  <c r="F324" i="1" s="1"/>
  <c r="E502" i="1"/>
  <c r="F502" i="1" s="1"/>
  <c r="E284" i="1"/>
  <c r="F284" i="1" s="1"/>
  <c r="E30" i="1"/>
  <c r="F30" i="1" s="1"/>
  <c r="E144" i="1"/>
  <c r="F144" i="1" s="1"/>
  <c r="E435" i="1"/>
  <c r="F435" i="1" s="1"/>
  <c r="E14" i="1"/>
  <c r="F14" i="1" s="1"/>
  <c r="E348" i="50"/>
  <c r="F348" i="50" s="1"/>
  <c r="E90" i="1"/>
  <c r="F90" i="1" s="1"/>
  <c r="E428" i="50"/>
  <c r="F428" i="50" s="1"/>
  <c r="E117" i="1"/>
  <c r="F117" i="1" s="1"/>
  <c r="E181" i="1"/>
  <c r="F181" i="1" s="1"/>
  <c r="E390" i="1"/>
  <c r="F390" i="1" s="1"/>
  <c r="E462" i="1"/>
  <c r="F462" i="1" s="1"/>
  <c r="E60" i="50"/>
  <c r="F60" i="50" s="1"/>
  <c r="E212" i="1"/>
  <c r="F212" i="1" s="1"/>
  <c r="E56" i="1"/>
  <c r="F56" i="1" s="1"/>
  <c r="E323" i="1"/>
  <c r="F323" i="1" s="1"/>
  <c r="E451" i="1"/>
  <c r="F451" i="1" s="1"/>
  <c r="E423" i="1"/>
  <c r="F423" i="1" s="1"/>
  <c r="E191" i="1"/>
  <c r="F191" i="1" s="1"/>
  <c r="E247" i="1"/>
  <c r="F247" i="1" s="1"/>
  <c r="E407" i="1"/>
  <c r="F407" i="1" s="1"/>
  <c r="E487" i="1"/>
  <c r="F487" i="1" s="1"/>
  <c r="E391" i="1"/>
  <c r="F391" i="1" s="1"/>
  <c r="E238" i="1"/>
  <c r="F238" i="1" s="1"/>
  <c r="E302" i="1"/>
  <c r="F302" i="1" s="1"/>
  <c r="E454" i="1"/>
  <c r="F454" i="1" s="1"/>
  <c r="E120" i="1"/>
  <c r="F120" i="1" s="1"/>
  <c r="E170" i="1"/>
  <c r="F170" i="1" s="1"/>
  <c r="E194" i="1"/>
  <c r="F194" i="1" s="1"/>
  <c r="E34" i="1"/>
  <c r="F34" i="1" s="1"/>
  <c r="E260" i="1"/>
  <c r="F260" i="1" s="1"/>
  <c r="E77" i="1"/>
  <c r="F77" i="1" s="1"/>
  <c r="E230" i="1"/>
  <c r="F230" i="1" s="1"/>
  <c r="E23" i="1"/>
  <c r="F23" i="1" s="1"/>
  <c r="E111" i="1"/>
  <c r="F111" i="1" s="1"/>
  <c r="E427" i="1"/>
  <c r="F427" i="1" s="1"/>
  <c r="E335" i="1"/>
  <c r="F335" i="1" s="1"/>
  <c r="E483" i="1"/>
  <c r="F483" i="1" s="1"/>
  <c r="E119" i="1"/>
  <c r="F119" i="1" s="1"/>
  <c r="E271" i="1"/>
  <c r="F271" i="1" s="1"/>
  <c r="E471" i="1"/>
  <c r="F471" i="1" s="1"/>
  <c r="E199" i="1"/>
  <c r="F199" i="1" s="1"/>
  <c r="E340" i="1"/>
  <c r="F340" i="1" s="1"/>
  <c r="E103" i="1"/>
  <c r="F103" i="1" s="1"/>
  <c r="E263" i="1"/>
  <c r="F263" i="1" s="1"/>
  <c r="E475" i="1"/>
  <c r="F475" i="1" s="1"/>
  <c r="E404" i="1"/>
  <c r="F404" i="1" s="1"/>
  <c r="E200" i="50"/>
  <c r="F200" i="50" s="1"/>
  <c r="E182" i="1"/>
  <c r="F182" i="1" s="1"/>
  <c r="E411" i="1"/>
  <c r="F411" i="1" s="1"/>
  <c r="E366" i="1"/>
  <c r="F366" i="1" s="1"/>
  <c r="E157" i="1"/>
  <c r="F157" i="1" s="1"/>
  <c r="J16" i="27"/>
  <c r="K16" i="27" s="1"/>
  <c r="J80" i="27"/>
  <c r="K80" i="27" s="1"/>
  <c r="J144" i="27"/>
  <c r="K144" i="27" s="1"/>
  <c r="J208" i="27"/>
  <c r="K208" i="27" s="1"/>
  <c r="J272" i="27"/>
  <c r="K272" i="27" s="1"/>
  <c r="J336" i="27"/>
  <c r="K336" i="27" s="1"/>
  <c r="J400" i="27"/>
  <c r="K400" i="27" s="1"/>
  <c r="J464" i="27"/>
  <c r="K464" i="27" s="1"/>
  <c r="E40" i="50"/>
  <c r="F40" i="50" s="1"/>
  <c r="E104" i="50"/>
  <c r="F104" i="50" s="1"/>
  <c r="E168" i="50"/>
  <c r="F168" i="50" s="1"/>
  <c r="E248" i="50"/>
  <c r="F248" i="50" s="1"/>
  <c r="E328" i="50"/>
  <c r="F328" i="50" s="1"/>
  <c r="E408" i="50"/>
  <c r="F408" i="50" s="1"/>
  <c r="E472" i="50"/>
  <c r="F472" i="50" s="1"/>
  <c r="E310" i="1"/>
  <c r="F310" i="1" s="1"/>
  <c r="R14" i="37"/>
  <c r="S14" i="37" s="1"/>
  <c r="J265" i="27"/>
  <c r="K265" i="27" s="1"/>
  <c r="J433" i="27"/>
  <c r="K433" i="27" s="1"/>
  <c r="E97" i="50"/>
  <c r="F97" i="50" s="1"/>
  <c r="E249" i="50"/>
  <c r="F249" i="50" s="1"/>
  <c r="E377" i="50"/>
  <c r="F377" i="50" s="1"/>
  <c r="E455" i="1"/>
  <c r="F455" i="1" s="1"/>
  <c r="E158" i="1"/>
  <c r="F158" i="1" s="1"/>
  <c r="E294" i="1"/>
  <c r="F294" i="1" s="1"/>
  <c r="E484" i="1"/>
  <c r="F484" i="1" s="1"/>
  <c r="E372" i="1"/>
  <c r="F372" i="1" s="1"/>
  <c r="R5" i="37"/>
  <c r="S5" i="37" s="1"/>
  <c r="J24" i="27"/>
  <c r="K24" i="27" s="1"/>
  <c r="J88" i="27"/>
  <c r="K88" i="27" s="1"/>
  <c r="J152" i="27"/>
  <c r="K152" i="27" s="1"/>
  <c r="J216" i="27"/>
  <c r="K216" i="27" s="1"/>
  <c r="J280" i="27"/>
  <c r="K280" i="27" s="1"/>
  <c r="J344" i="27"/>
  <c r="K344" i="27" s="1"/>
  <c r="J408" i="27"/>
  <c r="K408" i="27" s="1"/>
  <c r="J472" i="27"/>
  <c r="K472" i="27" s="1"/>
  <c r="E48" i="50"/>
  <c r="F48" i="50" s="1"/>
  <c r="E112" i="50"/>
  <c r="F112" i="50" s="1"/>
  <c r="E176" i="50"/>
  <c r="F176" i="50" s="1"/>
  <c r="E256" i="50"/>
  <c r="F256" i="50" s="1"/>
  <c r="E336" i="50"/>
  <c r="F336" i="50" s="1"/>
  <c r="E416" i="50"/>
  <c r="F416" i="50" s="1"/>
  <c r="E488" i="50"/>
  <c r="F488" i="50" s="1"/>
  <c r="E342" i="1"/>
  <c r="F342" i="1" s="1"/>
  <c r="R30" i="37"/>
  <c r="S30" i="37" s="1"/>
  <c r="J297" i="27"/>
  <c r="K297" i="27" s="1"/>
  <c r="J449" i="27"/>
  <c r="K449" i="27" s="1"/>
  <c r="E113" i="50"/>
  <c r="F113" i="50" s="1"/>
  <c r="E265" i="50"/>
  <c r="F265" i="50" s="1"/>
  <c r="E393" i="50"/>
  <c r="F393" i="50" s="1"/>
  <c r="J26" i="27"/>
  <c r="K26" i="27" s="1"/>
  <c r="R13" i="37"/>
  <c r="S13" i="37" s="1"/>
  <c r="J32" i="27"/>
  <c r="K32" i="27" s="1"/>
  <c r="J96" i="27"/>
  <c r="K96" i="27" s="1"/>
  <c r="J160" i="27"/>
  <c r="K160" i="27" s="1"/>
  <c r="J224" i="27"/>
  <c r="K224" i="27" s="1"/>
  <c r="J288" i="27"/>
  <c r="K288" i="27" s="1"/>
  <c r="J352" i="27"/>
  <c r="K352" i="27" s="1"/>
  <c r="J416" i="27"/>
  <c r="K416" i="27" s="1"/>
  <c r="J480" i="27"/>
  <c r="K480" i="27" s="1"/>
  <c r="E56" i="50"/>
  <c r="F56" i="50" s="1"/>
  <c r="E120" i="50"/>
  <c r="F120" i="50" s="1"/>
  <c r="E184" i="50"/>
  <c r="F184" i="50" s="1"/>
  <c r="E264" i="50"/>
  <c r="F264" i="50" s="1"/>
  <c r="E344" i="50"/>
  <c r="F344" i="50" s="1"/>
  <c r="E424" i="50"/>
  <c r="F424" i="50" s="1"/>
  <c r="E496" i="50"/>
  <c r="F496" i="50" s="1"/>
  <c r="E374" i="1"/>
  <c r="F374" i="1" s="1"/>
  <c r="R38" i="37"/>
  <c r="S38" i="37" s="1"/>
  <c r="J321" i="27"/>
  <c r="K321" i="27" s="1"/>
  <c r="J465" i="27"/>
  <c r="K465" i="27" s="1"/>
  <c r="E129" i="50"/>
  <c r="F129" i="50" s="1"/>
  <c r="E281" i="50"/>
  <c r="F281" i="50" s="1"/>
  <c r="E409" i="50"/>
  <c r="F409" i="50" s="1"/>
  <c r="J98" i="27"/>
  <c r="K98" i="27" s="1"/>
  <c r="R21" i="37"/>
  <c r="S21" i="37" s="1"/>
  <c r="J40" i="27"/>
  <c r="K40" i="27" s="1"/>
  <c r="J104" i="27"/>
  <c r="K104" i="27" s="1"/>
  <c r="J168" i="27"/>
  <c r="K168" i="27" s="1"/>
  <c r="J232" i="27"/>
  <c r="K232" i="27" s="1"/>
  <c r="J296" i="27"/>
  <c r="K296" i="27" s="1"/>
  <c r="J360" i="27"/>
  <c r="K360" i="27" s="1"/>
  <c r="N360" i="27" s="1"/>
  <c r="J424" i="27"/>
  <c r="K424" i="27" s="1"/>
  <c r="J488" i="27"/>
  <c r="K488" i="27" s="1"/>
  <c r="E64" i="50"/>
  <c r="F64" i="50" s="1"/>
  <c r="E128" i="50"/>
  <c r="F128" i="50" s="1"/>
  <c r="E208" i="50"/>
  <c r="F208" i="50" s="1"/>
  <c r="E272" i="50"/>
  <c r="F272" i="50" s="1"/>
  <c r="E360" i="50"/>
  <c r="F360" i="50" s="1"/>
  <c r="E432" i="50"/>
  <c r="F432" i="50" s="1"/>
  <c r="E6" i="50"/>
  <c r="F6" i="50" s="1"/>
  <c r="E382" i="1"/>
  <c r="F382" i="1" s="1"/>
  <c r="J9" i="27"/>
  <c r="K9" i="27" s="1"/>
  <c r="J345" i="27"/>
  <c r="K345" i="27" s="1"/>
  <c r="J489" i="27"/>
  <c r="K489" i="27" s="1"/>
  <c r="E169" i="50"/>
  <c r="F169" i="50" s="1"/>
  <c r="E305" i="50"/>
  <c r="F305" i="50" s="1"/>
  <c r="E433" i="50"/>
  <c r="F433" i="50" s="1"/>
  <c r="E80" i="1"/>
  <c r="F80" i="1" s="1"/>
  <c r="R29" i="37"/>
  <c r="S29" i="37" s="1"/>
  <c r="J48" i="27"/>
  <c r="K48" i="27" s="1"/>
  <c r="J112" i="27"/>
  <c r="K112" i="27" s="1"/>
  <c r="J176" i="27"/>
  <c r="K176" i="27" s="1"/>
  <c r="J240" i="27"/>
  <c r="K240" i="27" s="1"/>
  <c r="J304" i="27"/>
  <c r="K304" i="27" s="1"/>
  <c r="J368" i="27"/>
  <c r="K368" i="27" s="1"/>
  <c r="J432" i="27"/>
  <c r="K432" i="27" s="1"/>
  <c r="J496" i="27"/>
  <c r="K496" i="27" s="1"/>
  <c r="E72" i="50"/>
  <c r="F72" i="50" s="1"/>
  <c r="E136" i="50"/>
  <c r="F136" i="50" s="1"/>
  <c r="E216" i="50"/>
  <c r="F216" i="50" s="1"/>
  <c r="E280" i="50"/>
  <c r="F280" i="50" s="1"/>
  <c r="E368" i="50"/>
  <c r="F368" i="50" s="1"/>
  <c r="E440" i="50"/>
  <c r="F440" i="50" s="1"/>
  <c r="E38" i="1"/>
  <c r="F38" i="1" s="1"/>
  <c r="E438" i="1"/>
  <c r="F438" i="1" s="1"/>
  <c r="J113" i="27"/>
  <c r="K113" i="27" s="1"/>
  <c r="J361" i="27"/>
  <c r="K361" i="27" s="1"/>
  <c r="J497" i="27"/>
  <c r="K497" i="27" s="1"/>
  <c r="E177" i="50"/>
  <c r="F177" i="50" s="1"/>
  <c r="E313" i="50"/>
  <c r="F313" i="50" s="1"/>
  <c r="E441" i="50"/>
  <c r="F441" i="50" s="1"/>
  <c r="E244" i="1"/>
  <c r="F244" i="1" s="1"/>
  <c r="E48" i="1"/>
  <c r="F48" i="1" s="1"/>
  <c r="E16" i="1"/>
  <c r="F16" i="1" s="1"/>
  <c r="R37" i="37"/>
  <c r="S37" i="37" s="1"/>
  <c r="J56" i="27"/>
  <c r="K56" i="27" s="1"/>
  <c r="J120" i="27"/>
  <c r="K120" i="27" s="1"/>
  <c r="J184" i="27"/>
  <c r="K184" i="27" s="1"/>
  <c r="J248" i="27"/>
  <c r="K248" i="27" s="1"/>
  <c r="J312" i="27"/>
  <c r="K312" i="27" s="1"/>
  <c r="J376" i="27"/>
  <c r="K376" i="27" s="1"/>
  <c r="J440" i="27"/>
  <c r="K440" i="27" s="1"/>
  <c r="E8" i="50"/>
  <c r="F8" i="50" s="1"/>
  <c r="E80" i="50"/>
  <c r="F80" i="50" s="1"/>
  <c r="E144" i="50"/>
  <c r="F144" i="50" s="1"/>
  <c r="E224" i="50"/>
  <c r="F224" i="50" s="1"/>
  <c r="E288" i="50"/>
  <c r="F288" i="50" s="1"/>
  <c r="E376" i="50"/>
  <c r="F376" i="50" s="1"/>
  <c r="E448" i="50"/>
  <c r="F448" i="50" s="1"/>
  <c r="E94" i="1"/>
  <c r="F94" i="1" s="1"/>
  <c r="E494" i="1"/>
  <c r="F494" i="1" s="1"/>
  <c r="J137" i="27"/>
  <c r="K137" i="27" s="1"/>
  <c r="J385" i="27"/>
  <c r="K385" i="27" s="1"/>
  <c r="E17" i="50"/>
  <c r="F17" i="50" s="1"/>
  <c r="E201" i="50"/>
  <c r="F201" i="50" s="1"/>
  <c r="E329" i="50"/>
  <c r="F329" i="50" s="1"/>
  <c r="E47" i="1"/>
  <c r="F47" i="1" s="1"/>
  <c r="E32" i="1"/>
  <c r="F32" i="1" s="1"/>
  <c r="R45" i="37"/>
  <c r="S45" i="37" s="1"/>
  <c r="J64" i="27"/>
  <c r="K64" i="27" s="1"/>
  <c r="J128" i="27"/>
  <c r="K128" i="27" s="1"/>
  <c r="J192" i="27"/>
  <c r="K192" i="27" s="1"/>
  <c r="J256" i="27"/>
  <c r="K256" i="27" s="1"/>
  <c r="J320" i="27"/>
  <c r="K320" i="27" s="1"/>
  <c r="J384" i="27"/>
  <c r="K384" i="27" s="1"/>
  <c r="J448" i="27"/>
  <c r="K448" i="27" s="1"/>
  <c r="E24" i="50"/>
  <c r="F24" i="50" s="1"/>
  <c r="E88" i="50"/>
  <c r="F88" i="50" s="1"/>
  <c r="E152" i="50"/>
  <c r="F152" i="50" s="1"/>
  <c r="E232" i="50"/>
  <c r="F232" i="50" s="1"/>
  <c r="E304" i="50"/>
  <c r="F304" i="50" s="1"/>
  <c r="E392" i="50"/>
  <c r="F392" i="50" s="1"/>
  <c r="E456" i="50"/>
  <c r="F456" i="50" s="1"/>
  <c r="E118" i="1"/>
  <c r="F118" i="1" s="1"/>
  <c r="J153" i="27"/>
  <c r="K153" i="27" s="1"/>
  <c r="J401" i="27"/>
  <c r="K401" i="27" s="1"/>
  <c r="E49" i="50"/>
  <c r="F49" i="50" s="1"/>
  <c r="E217" i="50"/>
  <c r="F217" i="50" s="1"/>
  <c r="E345" i="50"/>
  <c r="F345" i="50" s="1"/>
  <c r="E63" i="1"/>
  <c r="F63" i="1" s="1"/>
  <c r="E351" i="1"/>
  <c r="F351" i="1" s="1"/>
  <c r="E29" i="1"/>
  <c r="F29" i="1" s="1"/>
  <c r="J8" i="27"/>
  <c r="K8" i="27" s="1"/>
  <c r="AK8" i="27" s="1"/>
  <c r="AL8" i="27" s="1"/>
  <c r="X8" i="27" s="1"/>
  <c r="J72" i="27"/>
  <c r="K72" i="27" s="1"/>
  <c r="J136" i="27"/>
  <c r="K136" i="27" s="1"/>
  <c r="J200" i="27"/>
  <c r="K200" i="27" s="1"/>
  <c r="J264" i="27"/>
  <c r="K264" i="27" s="1"/>
  <c r="J328" i="27"/>
  <c r="K328" i="27" s="1"/>
  <c r="J392" i="27"/>
  <c r="K392" i="27" s="1"/>
  <c r="J456" i="27"/>
  <c r="K456" i="27" s="1"/>
  <c r="E32" i="50"/>
  <c r="F32" i="50" s="1"/>
  <c r="E96" i="50"/>
  <c r="F96" i="50" s="1"/>
  <c r="E160" i="50"/>
  <c r="F160" i="50" s="1"/>
  <c r="E240" i="50"/>
  <c r="F240" i="50" s="1"/>
  <c r="E320" i="50"/>
  <c r="F320" i="50" s="1"/>
  <c r="E400" i="50"/>
  <c r="F400" i="50" s="1"/>
  <c r="E464" i="50"/>
  <c r="F464" i="50" s="1"/>
  <c r="E198" i="1"/>
  <c r="F198" i="1" s="1"/>
  <c r="R6" i="37"/>
  <c r="S6" i="37" s="1"/>
  <c r="J233" i="27"/>
  <c r="K233" i="27" s="1"/>
  <c r="J425" i="27"/>
  <c r="K425" i="27" s="1"/>
  <c r="E73" i="50"/>
  <c r="F73" i="50" s="1"/>
  <c r="E241" i="50"/>
  <c r="F241" i="50" s="1"/>
  <c r="E369" i="50"/>
  <c r="F369" i="50" s="1"/>
  <c r="E367" i="1"/>
  <c r="F367" i="1" s="1"/>
  <c r="J209" i="27"/>
  <c r="K209" i="27" s="1"/>
  <c r="J329" i="27"/>
  <c r="K329" i="27" s="1"/>
  <c r="J409" i="27"/>
  <c r="K409" i="27" s="1"/>
  <c r="J473" i="27"/>
  <c r="K473" i="27" s="1"/>
  <c r="E57" i="50"/>
  <c r="F57" i="50" s="1"/>
  <c r="E153" i="50"/>
  <c r="F153" i="50" s="1"/>
  <c r="E225" i="50"/>
  <c r="F225" i="50" s="1"/>
  <c r="E289" i="50"/>
  <c r="F289" i="50" s="1"/>
  <c r="E353" i="50"/>
  <c r="F353" i="50" s="1"/>
  <c r="E417" i="50"/>
  <c r="F417" i="50" s="1"/>
  <c r="E489" i="50"/>
  <c r="F489" i="50" s="1"/>
  <c r="E295" i="1"/>
  <c r="F295" i="1" s="1"/>
  <c r="R39" i="37"/>
  <c r="S39" i="37" s="1"/>
  <c r="E10" i="50"/>
  <c r="F10" i="50" s="1"/>
  <c r="E82" i="50"/>
  <c r="F82" i="50" s="1"/>
  <c r="E170" i="50"/>
  <c r="F170" i="50" s="1"/>
  <c r="E274" i="50"/>
  <c r="F274" i="50" s="1"/>
  <c r="E338" i="50"/>
  <c r="F338" i="50" s="1"/>
  <c r="E410" i="50"/>
  <c r="F410" i="50" s="1"/>
  <c r="R24" i="37"/>
  <c r="S24" i="37" s="1"/>
  <c r="E19" i="50"/>
  <c r="F19" i="50" s="1"/>
  <c r="E83" i="50"/>
  <c r="F83" i="50" s="1"/>
  <c r="E219" i="50"/>
  <c r="F219" i="50" s="1"/>
  <c r="E315" i="50"/>
  <c r="F315" i="50" s="1"/>
  <c r="E379" i="50"/>
  <c r="F379" i="50" s="1"/>
  <c r="E443" i="50"/>
  <c r="F443" i="50" s="1"/>
  <c r="R10" i="37"/>
  <c r="S10" i="37" s="1"/>
  <c r="J229" i="27"/>
  <c r="K229" i="27" s="1"/>
  <c r="J429" i="27"/>
  <c r="K429" i="27" s="1"/>
  <c r="E13" i="50"/>
  <c r="F13" i="50" s="1"/>
  <c r="E117" i="50"/>
  <c r="F117" i="50" s="1"/>
  <c r="E197" i="50"/>
  <c r="F197" i="50" s="1"/>
  <c r="E261" i="50"/>
  <c r="F261" i="50" s="1"/>
  <c r="E325" i="50"/>
  <c r="F325" i="50" s="1"/>
  <c r="E397" i="50"/>
  <c r="F397" i="50" s="1"/>
  <c r="E461" i="50"/>
  <c r="F461" i="50" s="1"/>
  <c r="J434" i="27"/>
  <c r="K434" i="27" s="1"/>
  <c r="E104" i="1"/>
  <c r="F104" i="1" s="1"/>
  <c r="J211" i="27"/>
  <c r="K211" i="27" s="1"/>
  <c r="E171" i="50"/>
  <c r="F171" i="50" s="1"/>
  <c r="J12" i="27"/>
  <c r="K12" i="27" s="1"/>
  <c r="J92" i="27"/>
  <c r="K92" i="27" s="1"/>
  <c r="J196" i="27"/>
  <c r="K196" i="27" s="1"/>
  <c r="J260" i="27"/>
  <c r="K260" i="27" s="1"/>
  <c r="J324" i="27"/>
  <c r="K324" i="27" s="1"/>
  <c r="J388" i="27"/>
  <c r="K388" i="27" s="1"/>
  <c r="J452" i="27"/>
  <c r="K452" i="27" s="1"/>
  <c r="E20" i="50"/>
  <c r="F20" i="50" s="1"/>
  <c r="E92" i="50"/>
  <c r="F92" i="50" s="1"/>
  <c r="E156" i="50"/>
  <c r="F156" i="50" s="1"/>
  <c r="R19" i="37"/>
  <c r="S19" i="37" s="1"/>
  <c r="J198" i="27"/>
  <c r="K198" i="27" s="1"/>
  <c r="J414" i="27"/>
  <c r="K414" i="27" s="1"/>
  <c r="J502" i="27"/>
  <c r="K502" i="27" s="1"/>
  <c r="E102" i="50"/>
  <c r="F102" i="50" s="1"/>
  <c r="E174" i="50"/>
  <c r="F174" i="50" s="1"/>
  <c r="E262" i="50"/>
  <c r="F262" i="50" s="1"/>
  <c r="E326" i="50"/>
  <c r="F326" i="50" s="1"/>
  <c r="E236" i="50"/>
  <c r="F236" i="50" s="1"/>
  <c r="E308" i="50"/>
  <c r="F308" i="50" s="1"/>
  <c r="E420" i="50"/>
  <c r="F420" i="50" s="1"/>
  <c r="E50" i="1"/>
  <c r="F50" i="1" s="1"/>
  <c r="E83" i="1"/>
  <c r="F83" i="1" s="1"/>
  <c r="J214" i="27"/>
  <c r="K214" i="27" s="1"/>
  <c r="E342" i="50"/>
  <c r="F342" i="50" s="1"/>
  <c r="E422" i="50"/>
  <c r="F422" i="50" s="1"/>
  <c r="E52" i="1"/>
  <c r="F52" i="1" s="1"/>
  <c r="R12" i="37"/>
  <c r="S12" i="37" s="1"/>
  <c r="J47" i="27"/>
  <c r="K47" i="27" s="1"/>
  <c r="J143" i="27"/>
  <c r="K143" i="27" s="1"/>
  <c r="J255" i="27"/>
  <c r="K255" i="27" s="1"/>
  <c r="J351" i="27"/>
  <c r="K351" i="27" s="1"/>
  <c r="J455" i="27"/>
  <c r="K455" i="27" s="1"/>
  <c r="E31" i="50"/>
  <c r="F31" i="50" s="1"/>
  <c r="E111" i="50"/>
  <c r="F111" i="50" s="1"/>
  <c r="E207" i="50"/>
  <c r="F207" i="50" s="1"/>
  <c r="E303" i="50"/>
  <c r="F303" i="50" s="1"/>
  <c r="E383" i="50"/>
  <c r="F383" i="50" s="1"/>
  <c r="E379" i="1"/>
  <c r="F379" i="1" s="1"/>
  <c r="J31" i="27"/>
  <c r="K31" i="27" s="1"/>
  <c r="J231" i="27"/>
  <c r="K231" i="27" s="1"/>
  <c r="J407" i="27"/>
  <c r="K407" i="27" s="1"/>
  <c r="E271" i="50"/>
  <c r="F271" i="50" s="1"/>
  <c r="E165" i="1"/>
  <c r="F165" i="1" s="1"/>
  <c r="E205" i="1"/>
  <c r="F205" i="1" s="1"/>
  <c r="R46" i="37"/>
  <c r="S46" i="37" s="1"/>
  <c r="J225" i="27"/>
  <c r="K225" i="27" s="1"/>
  <c r="J337" i="27"/>
  <c r="K337" i="27" s="1"/>
  <c r="J417" i="27"/>
  <c r="K417" i="27" s="1"/>
  <c r="J481" i="27"/>
  <c r="K481" i="27" s="1"/>
  <c r="E65" i="50"/>
  <c r="F65" i="50" s="1"/>
  <c r="E161" i="50"/>
  <c r="F161" i="50" s="1"/>
  <c r="E233" i="50"/>
  <c r="F233" i="50" s="1"/>
  <c r="E297" i="50"/>
  <c r="F297" i="50" s="1"/>
  <c r="E361" i="50"/>
  <c r="F361" i="50" s="1"/>
  <c r="E425" i="50"/>
  <c r="F425" i="50" s="1"/>
  <c r="E497" i="50"/>
  <c r="F497" i="50" s="1"/>
  <c r="E327" i="1"/>
  <c r="F327" i="1" s="1"/>
  <c r="R47" i="37"/>
  <c r="S47" i="37" s="1"/>
  <c r="E18" i="50"/>
  <c r="F18" i="50" s="1"/>
  <c r="E90" i="50"/>
  <c r="F90" i="50" s="1"/>
  <c r="E186" i="50"/>
  <c r="F186" i="50" s="1"/>
  <c r="E282" i="50"/>
  <c r="F282" i="50" s="1"/>
  <c r="E346" i="50"/>
  <c r="F346" i="50" s="1"/>
  <c r="E418" i="50"/>
  <c r="F418" i="50" s="1"/>
  <c r="R32" i="37"/>
  <c r="S32" i="37" s="1"/>
  <c r="E27" i="50"/>
  <c r="F27" i="50" s="1"/>
  <c r="E91" i="50"/>
  <c r="F91" i="50" s="1"/>
  <c r="E227" i="50"/>
  <c r="F227" i="50" s="1"/>
  <c r="E323" i="50"/>
  <c r="F323" i="50" s="1"/>
  <c r="E387" i="50"/>
  <c r="F387" i="50" s="1"/>
  <c r="E451" i="50"/>
  <c r="F451" i="50" s="1"/>
  <c r="R18" i="37"/>
  <c r="S18" i="37" s="1"/>
  <c r="J261" i="27"/>
  <c r="K261" i="27" s="1"/>
  <c r="J437" i="27"/>
  <c r="K437" i="27" s="1"/>
  <c r="E21" i="50"/>
  <c r="F21" i="50" s="1"/>
  <c r="E125" i="50"/>
  <c r="F125" i="50" s="1"/>
  <c r="E205" i="50"/>
  <c r="F205" i="50" s="1"/>
  <c r="E269" i="50"/>
  <c r="F269" i="50" s="1"/>
  <c r="E333" i="50"/>
  <c r="F333" i="50" s="1"/>
  <c r="E405" i="50"/>
  <c r="F405" i="50" s="1"/>
  <c r="E469" i="50"/>
  <c r="F469" i="50" s="1"/>
  <c r="E458" i="50"/>
  <c r="F458" i="50" s="1"/>
  <c r="E112" i="1"/>
  <c r="F112" i="1" s="1"/>
  <c r="J235" i="27"/>
  <c r="K235" i="27" s="1"/>
  <c r="E425" i="1"/>
  <c r="F425" i="1" s="1"/>
  <c r="J28" i="27"/>
  <c r="K28" i="27" s="1"/>
  <c r="J116" i="27"/>
  <c r="K116" i="27" s="1"/>
  <c r="J204" i="27"/>
  <c r="K204" i="27" s="1"/>
  <c r="J268" i="27"/>
  <c r="K268" i="27" s="1"/>
  <c r="J332" i="27"/>
  <c r="K332" i="27" s="1"/>
  <c r="J396" i="27"/>
  <c r="K396" i="27" s="1"/>
  <c r="J460" i="27"/>
  <c r="K460" i="27" s="1"/>
  <c r="E28" i="50"/>
  <c r="F28" i="50" s="1"/>
  <c r="E100" i="50"/>
  <c r="F100" i="50" s="1"/>
  <c r="E164" i="50"/>
  <c r="F164" i="50" s="1"/>
  <c r="R27" i="37"/>
  <c r="S27" i="37" s="1"/>
  <c r="J230" i="27"/>
  <c r="K230" i="27" s="1"/>
  <c r="J438" i="27"/>
  <c r="K438" i="27" s="1"/>
  <c r="E30" i="50"/>
  <c r="F30" i="50" s="1"/>
  <c r="E110" i="50"/>
  <c r="F110" i="50" s="1"/>
  <c r="E182" i="50"/>
  <c r="F182" i="50" s="1"/>
  <c r="E270" i="50"/>
  <c r="F270" i="50" s="1"/>
  <c r="E334" i="50"/>
  <c r="F334" i="50" s="1"/>
  <c r="E244" i="50"/>
  <c r="F244" i="50" s="1"/>
  <c r="E324" i="50"/>
  <c r="F324" i="50" s="1"/>
  <c r="E436" i="50"/>
  <c r="F436" i="50" s="1"/>
  <c r="E122" i="1"/>
  <c r="F122" i="1" s="1"/>
  <c r="E211" i="1"/>
  <c r="F211" i="1" s="1"/>
  <c r="J222" i="27"/>
  <c r="K222" i="27" s="1"/>
  <c r="E350" i="50"/>
  <c r="F350" i="50" s="1"/>
  <c r="E430" i="50"/>
  <c r="F430" i="50" s="1"/>
  <c r="E60" i="1"/>
  <c r="F60" i="1" s="1"/>
  <c r="R20" i="37"/>
  <c r="S20" i="37" s="1"/>
  <c r="J55" i="27"/>
  <c r="K55" i="27" s="1"/>
  <c r="J151" i="27"/>
  <c r="K151" i="27" s="1"/>
  <c r="J263" i="27"/>
  <c r="K263" i="27" s="1"/>
  <c r="J367" i="27"/>
  <c r="K367" i="27" s="1"/>
  <c r="J471" i="27"/>
  <c r="K471" i="27" s="1"/>
  <c r="E47" i="50"/>
  <c r="F47" i="50" s="1"/>
  <c r="E127" i="50"/>
  <c r="F127" i="50" s="1"/>
  <c r="E215" i="50"/>
  <c r="F215" i="50" s="1"/>
  <c r="E311" i="50"/>
  <c r="F311" i="50" s="1"/>
  <c r="E407" i="50"/>
  <c r="F407" i="50" s="1"/>
  <c r="J79" i="27"/>
  <c r="K79" i="27" s="1"/>
  <c r="J247" i="27"/>
  <c r="K247" i="27" s="1"/>
  <c r="J463" i="27"/>
  <c r="K463" i="27" s="1"/>
  <c r="E287" i="50"/>
  <c r="F287" i="50" s="1"/>
  <c r="E26" i="50"/>
  <c r="F26" i="50" s="1"/>
  <c r="E98" i="50"/>
  <c r="F98" i="50" s="1"/>
  <c r="E202" i="50"/>
  <c r="F202" i="50" s="1"/>
  <c r="E290" i="50"/>
  <c r="F290" i="50" s="1"/>
  <c r="E354" i="50"/>
  <c r="F354" i="50" s="1"/>
  <c r="E426" i="50"/>
  <c r="F426" i="50" s="1"/>
  <c r="R40" i="37"/>
  <c r="S40" i="37" s="1"/>
  <c r="E35" i="50"/>
  <c r="F35" i="50" s="1"/>
  <c r="E131" i="50"/>
  <c r="F131" i="50" s="1"/>
  <c r="E235" i="50"/>
  <c r="F235" i="50" s="1"/>
  <c r="E331" i="50"/>
  <c r="F331" i="50" s="1"/>
  <c r="E395" i="50"/>
  <c r="F395" i="50" s="1"/>
  <c r="E459" i="50"/>
  <c r="F459" i="50" s="1"/>
  <c r="R26" i="37"/>
  <c r="S26" i="37" s="1"/>
  <c r="J277" i="27"/>
  <c r="K277" i="27" s="1"/>
  <c r="J445" i="27"/>
  <c r="K445" i="27" s="1"/>
  <c r="E29" i="50"/>
  <c r="F29" i="50" s="1"/>
  <c r="E133" i="50"/>
  <c r="F133" i="50" s="1"/>
  <c r="E213" i="50"/>
  <c r="F213" i="50" s="1"/>
  <c r="E277" i="50"/>
  <c r="F277" i="50" s="1"/>
  <c r="E341" i="50"/>
  <c r="F341" i="50" s="1"/>
  <c r="E413" i="50"/>
  <c r="F413" i="50" s="1"/>
  <c r="E477" i="50"/>
  <c r="F477" i="50" s="1"/>
  <c r="E474" i="50"/>
  <c r="F474" i="50" s="1"/>
  <c r="E136" i="1"/>
  <c r="F136" i="1" s="1"/>
  <c r="J267" i="27"/>
  <c r="K267" i="27" s="1"/>
  <c r="R9" i="37"/>
  <c r="S9" i="37" s="1"/>
  <c r="J36" i="27"/>
  <c r="K36" i="27" s="1"/>
  <c r="J132" i="27"/>
  <c r="K132" i="27" s="1"/>
  <c r="J212" i="27"/>
  <c r="K212" i="27" s="1"/>
  <c r="J276" i="27"/>
  <c r="K276" i="27" s="1"/>
  <c r="J340" i="27"/>
  <c r="K340" i="27" s="1"/>
  <c r="J404" i="27"/>
  <c r="K404" i="27" s="1"/>
  <c r="J468" i="27"/>
  <c r="K468" i="27" s="1"/>
  <c r="E36" i="50"/>
  <c r="F36" i="50" s="1"/>
  <c r="E108" i="50"/>
  <c r="F108" i="50" s="1"/>
  <c r="E180" i="50"/>
  <c r="F180" i="50" s="1"/>
  <c r="R35" i="37"/>
  <c r="S35" i="37" s="1"/>
  <c r="J262" i="27"/>
  <c r="K262" i="27" s="1"/>
  <c r="J446" i="27"/>
  <c r="K446" i="27" s="1"/>
  <c r="E54" i="50"/>
  <c r="F54" i="50" s="1"/>
  <c r="E118" i="50"/>
  <c r="F118" i="50" s="1"/>
  <c r="E206" i="50"/>
  <c r="F206" i="50" s="1"/>
  <c r="E278" i="50"/>
  <c r="F278" i="50" s="1"/>
  <c r="E252" i="50"/>
  <c r="F252" i="50" s="1"/>
  <c r="E332" i="50"/>
  <c r="F332" i="50" s="1"/>
  <c r="E444" i="50"/>
  <c r="F444" i="50" s="1"/>
  <c r="E130" i="1"/>
  <c r="F130" i="1" s="1"/>
  <c r="E235" i="1"/>
  <c r="F235" i="1" s="1"/>
  <c r="J254" i="27"/>
  <c r="K254" i="27" s="1"/>
  <c r="E358" i="50"/>
  <c r="F358" i="50" s="1"/>
  <c r="E454" i="50"/>
  <c r="F454" i="50" s="1"/>
  <c r="E164" i="1"/>
  <c r="F164" i="1" s="1"/>
  <c r="R28" i="37"/>
  <c r="S28" i="37" s="1"/>
  <c r="J63" i="27"/>
  <c r="K63" i="27" s="1"/>
  <c r="J175" i="27"/>
  <c r="K175" i="27" s="1"/>
  <c r="J271" i="27"/>
  <c r="K271" i="27" s="1"/>
  <c r="J383" i="27"/>
  <c r="K383" i="27" s="1"/>
  <c r="J479" i="27"/>
  <c r="K479" i="27" s="1"/>
  <c r="E55" i="50"/>
  <c r="F55" i="50" s="1"/>
  <c r="E143" i="50"/>
  <c r="F143" i="50" s="1"/>
  <c r="E239" i="50"/>
  <c r="F239" i="50" s="1"/>
  <c r="E319" i="50"/>
  <c r="F319" i="50" s="1"/>
  <c r="E415" i="50"/>
  <c r="F415" i="50" s="1"/>
  <c r="J111" i="27"/>
  <c r="K111" i="27" s="1"/>
  <c r="J279" i="27"/>
  <c r="K279" i="27" s="1"/>
  <c r="J495" i="27"/>
  <c r="K495" i="27" s="1"/>
  <c r="E375" i="50"/>
  <c r="F375" i="50" s="1"/>
  <c r="E61" i="1"/>
  <c r="F61" i="1" s="1"/>
  <c r="E125" i="1"/>
  <c r="F125" i="1" s="1"/>
  <c r="E34" i="50"/>
  <c r="F34" i="50" s="1"/>
  <c r="E114" i="50"/>
  <c r="F114" i="50" s="1"/>
  <c r="E226" i="50"/>
  <c r="F226" i="50" s="1"/>
  <c r="E298" i="50"/>
  <c r="F298" i="50" s="1"/>
  <c r="E362" i="50"/>
  <c r="F362" i="50" s="1"/>
  <c r="E434" i="50"/>
  <c r="F434" i="50" s="1"/>
  <c r="R48" i="37"/>
  <c r="S48" i="37" s="1"/>
  <c r="E43" i="50"/>
  <c r="F43" i="50" s="1"/>
  <c r="E147" i="50"/>
  <c r="F147" i="50" s="1"/>
  <c r="E243" i="50"/>
  <c r="F243" i="50" s="1"/>
  <c r="E339" i="50"/>
  <c r="F339" i="50" s="1"/>
  <c r="E403" i="50"/>
  <c r="F403" i="50" s="1"/>
  <c r="E467" i="50"/>
  <c r="F467" i="50" s="1"/>
  <c r="R34" i="37"/>
  <c r="S34" i="37" s="1"/>
  <c r="J341" i="27"/>
  <c r="K341" i="27" s="1"/>
  <c r="J453" i="27"/>
  <c r="K453" i="27" s="1"/>
  <c r="E45" i="50"/>
  <c r="F45" i="50" s="1"/>
  <c r="E141" i="50"/>
  <c r="F141" i="50" s="1"/>
  <c r="E221" i="50"/>
  <c r="F221" i="50" s="1"/>
  <c r="E285" i="50"/>
  <c r="F285" i="50" s="1"/>
  <c r="E349" i="50"/>
  <c r="F349" i="50" s="1"/>
  <c r="E421" i="50"/>
  <c r="F421" i="50" s="1"/>
  <c r="E493" i="50"/>
  <c r="F493" i="50" s="1"/>
  <c r="E482" i="50"/>
  <c r="F482" i="50" s="1"/>
  <c r="E152" i="1"/>
  <c r="F152" i="1" s="1"/>
  <c r="J299" i="27"/>
  <c r="K299" i="27" s="1"/>
  <c r="R17" i="37"/>
  <c r="S17" i="37" s="1"/>
  <c r="J44" i="27"/>
  <c r="K44" i="27" s="1"/>
  <c r="J140" i="27"/>
  <c r="K140" i="27" s="1"/>
  <c r="J220" i="27"/>
  <c r="K220" i="27" s="1"/>
  <c r="J284" i="27"/>
  <c r="K284" i="27" s="1"/>
  <c r="J348" i="27"/>
  <c r="K348" i="27" s="1"/>
  <c r="J412" i="27"/>
  <c r="K412" i="27" s="1"/>
  <c r="J476" i="27"/>
  <c r="K476" i="27" s="1"/>
  <c r="E44" i="50"/>
  <c r="F44" i="50" s="1"/>
  <c r="E116" i="50"/>
  <c r="F116" i="50" s="1"/>
  <c r="E188" i="50"/>
  <c r="F188" i="50" s="1"/>
  <c r="R43" i="37"/>
  <c r="S43" i="37" s="1"/>
  <c r="J294" i="27"/>
  <c r="K294" i="27" s="1"/>
  <c r="J454" i="27"/>
  <c r="K454" i="27" s="1"/>
  <c r="E62" i="50"/>
  <c r="F62" i="50" s="1"/>
  <c r="E126" i="50"/>
  <c r="F126" i="50" s="1"/>
  <c r="E214" i="50"/>
  <c r="F214" i="50" s="1"/>
  <c r="E286" i="50"/>
  <c r="F286" i="50" s="1"/>
  <c r="E260" i="50"/>
  <c r="F260" i="50" s="1"/>
  <c r="E340" i="50"/>
  <c r="F340" i="50" s="1"/>
  <c r="E452" i="50"/>
  <c r="F452" i="50" s="1"/>
  <c r="J237" i="27"/>
  <c r="K237" i="27" s="1"/>
  <c r="E243" i="1"/>
  <c r="F243" i="1" s="1"/>
  <c r="J270" i="27"/>
  <c r="K270" i="27" s="1"/>
  <c r="E374" i="50"/>
  <c r="F374" i="50" s="1"/>
  <c r="E462" i="50"/>
  <c r="F462" i="50" s="1"/>
  <c r="E220" i="1"/>
  <c r="F220" i="1" s="1"/>
  <c r="R36" i="37"/>
  <c r="S36" i="37" s="1"/>
  <c r="J87" i="27"/>
  <c r="K87" i="27" s="1"/>
  <c r="J183" i="27"/>
  <c r="K183" i="27" s="1"/>
  <c r="J295" i="27"/>
  <c r="K295" i="27" s="1"/>
  <c r="J391" i="27"/>
  <c r="K391" i="27" s="1"/>
  <c r="J487" i="27"/>
  <c r="K487" i="27" s="1"/>
  <c r="E71" i="50"/>
  <c r="F71" i="50" s="1"/>
  <c r="E151" i="50"/>
  <c r="F151" i="50" s="1"/>
  <c r="E247" i="50"/>
  <c r="F247" i="50" s="1"/>
  <c r="E327" i="50"/>
  <c r="F327" i="50" s="1"/>
  <c r="E423" i="50"/>
  <c r="F423" i="50" s="1"/>
  <c r="J127" i="27"/>
  <c r="K127" i="27" s="1"/>
  <c r="J287" i="27"/>
  <c r="K287" i="27" s="1"/>
  <c r="E39" i="50"/>
  <c r="F39" i="50" s="1"/>
  <c r="E463" i="50"/>
  <c r="F463" i="50" s="1"/>
  <c r="E93" i="1"/>
  <c r="F93" i="1" s="1"/>
  <c r="J129" i="27"/>
  <c r="K129" i="27" s="1"/>
  <c r="J273" i="27"/>
  <c r="K273" i="27" s="1"/>
  <c r="J369" i="27"/>
  <c r="K369" i="27" s="1"/>
  <c r="J441" i="27"/>
  <c r="K441" i="27" s="1"/>
  <c r="E9" i="50"/>
  <c r="F9" i="50" s="1"/>
  <c r="E105" i="50"/>
  <c r="F105" i="50" s="1"/>
  <c r="E193" i="50"/>
  <c r="F193" i="50" s="1"/>
  <c r="E257" i="50"/>
  <c r="F257" i="50" s="1"/>
  <c r="E321" i="50"/>
  <c r="F321" i="50" s="1"/>
  <c r="E385" i="50"/>
  <c r="F385" i="50" s="1"/>
  <c r="E449" i="50"/>
  <c r="F449" i="50" s="1"/>
  <c r="E143" i="1"/>
  <c r="F143" i="1" s="1"/>
  <c r="R7" i="37"/>
  <c r="S7" i="37" s="1"/>
  <c r="J138" i="27"/>
  <c r="K138" i="27" s="1"/>
  <c r="E42" i="50"/>
  <c r="F42" i="50" s="1"/>
  <c r="E122" i="50"/>
  <c r="F122" i="50" s="1"/>
  <c r="E242" i="50"/>
  <c r="F242" i="50" s="1"/>
  <c r="E306" i="50"/>
  <c r="F306" i="50" s="1"/>
  <c r="E370" i="50"/>
  <c r="F370" i="50" s="1"/>
  <c r="E442" i="50"/>
  <c r="F442" i="50" s="1"/>
  <c r="J403" i="27"/>
  <c r="K403" i="27" s="1"/>
  <c r="E51" i="50"/>
  <c r="F51" i="50" s="1"/>
  <c r="E155" i="50"/>
  <c r="F155" i="50" s="1"/>
  <c r="E259" i="50"/>
  <c r="F259" i="50" s="1"/>
  <c r="E347" i="50"/>
  <c r="F347" i="50" s="1"/>
  <c r="E411" i="50"/>
  <c r="F411" i="50" s="1"/>
  <c r="E475" i="50"/>
  <c r="F475" i="50" s="1"/>
  <c r="R42" i="37"/>
  <c r="S42" i="37" s="1"/>
  <c r="J357" i="27"/>
  <c r="K357" i="27" s="1"/>
  <c r="J469" i="27"/>
  <c r="K469" i="27" s="1"/>
  <c r="E77" i="50"/>
  <c r="F77" i="50" s="1"/>
  <c r="E149" i="50"/>
  <c r="F149" i="50" s="1"/>
  <c r="E229" i="50"/>
  <c r="F229" i="50" s="1"/>
  <c r="E293" i="50"/>
  <c r="F293" i="50" s="1"/>
  <c r="E365" i="50"/>
  <c r="F365" i="50" s="1"/>
  <c r="E429" i="50"/>
  <c r="F429" i="50" s="1"/>
  <c r="J130" i="27"/>
  <c r="K130" i="27" s="1"/>
  <c r="E490" i="50"/>
  <c r="F490" i="50" s="1"/>
  <c r="E168" i="1"/>
  <c r="F168" i="1" s="1"/>
  <c r="J331" i="27"/>
  <c r="K331" i="27" s="1"/>
  <c r="R25" i="37"/>
  <c r="S25" i="37" s="1"/>
  <c r="J60" i="27"/>
  <c r="K60" i="27" s="1"/>
  <c r="J148" i="27"/>
  <c r="K148" i="27" s="1"/>
  <c r="J228" i="27"/>
  <c r="K228" i="27" s="1"/>
  <c r="J292" i="27"/>
  <c r="K292" i="27" s="1"/>
  <c r="J356" i="27"/>
  <c r="K356" i="27" s="1"/>
  <c r="J420" i="27"/>
  <c r="K420" i="27" s="1"/>
  <c r="J484" i="27"/>
  <c r="K484" i="27" s="1"/>
  <c r="E52" i="50"/>
  <c r="F52" i="50" s="1"/>
  <c r="E124" i="50"/>
  <c r="F124" i="50" s="1"/>
  <c r="E196" i="50"/>
  <c r="F196" i="50" s="1"/>
  <c r="J46" i="27"/>
  <c r="K46" i="27" s="1"/>
  <c r="J334" i="27"/>
  <c r="K334" i="27" s="1"/>
  <c r="J470" i="27"/>
  <c r="K470" i="27" s="1"/>
  <c r="E70" i="50"/>
  <c r="F70" i="50" s="1"/>
  <c r="E134" i="50"/>
  <c r="F134" i="50" s="1"/>
  <c r="E230" i="50"/>
  <c r="F230" i="50" s="1"/>
  <c r="E294" i="50"/>
  <c r="F294" i="50" s="1"/>
  <c r="J124" i="27"/>
  <c r="K124" i="27" s="1"/>
  <c r="E268" i="50"/>
  <c r="F268" i="50" s="1"/>
  <c r="E356" i="50"/>
  <c r="F356" i="50" s="1"/>
  <c r="E460" i="50"/>
  <c r="F460" i="50" s="1"/>
  <c r="J245" i="27"/>
  <c r="K245" i="27" s="1"/>
  <c r="E259" i="1"/>
  <c r="F259" i="1" s="1"/>
  <c r="J302" i="27"/>
  <c r="K302" i="27" s="1"/>
  <c r="E382" i="50"/>
  <c r="F382" i="50" s="1"/>
  <c r="E470" i="50"/>
  <c r="F470" i="50" s="1"/>
  <c r="E268" i="1"/>
  <c r="F268" i="1" s="1"/>
  <c r="R44" i="37"/>
  <c r="S44" i="37" s="1"/>
  <c r="J95" i="27"/>
  <c r="K95" i="27" s="1"/>
  <c r="J191" i="27"/>
  <c r="K191" i="27" s="1"/>
  <c r="J303" i="27"/>
  <c r="K303" i="27" s="1"/>
  <c r="J399" i="27"/>
  <c r="K399" i="27" s="1"/>
  <c r="E7" i="50"/>
  <c r="F7" i="50" s="1"/>
  <c r="E79" i="50"/>
  <c r="F79" i="50" s="1"/>
  <c r="E159" i="50"/>
  <c r="F159" i="50" s="1"/>
  <c r="E255" i="50"/>
  <c r="F255" i="50" s="1"/>
  <c r="E335" i="50"/>
  <c r="F335" i="50" s="1"/>
  <c r="E431" i="50"/>
  <c r="F431" i="50" s="1"/>
  <c r="J159" i="27"/>
  <c r="K159" i="27" s="1"/>
  <c r="J319" i="27"/>
  <c r="K319" i="27" s="1"/>
  <c r="E63" i="50"/>
  <c r="F63" i="50" s="1"/>
  <c r="E479" i="50"/>
  <c r="F479" i="50" s="1"/>
  <c r="E37" i="1"/>
  <c r="F37" i="1" s="1"/>
  <c r="E141" i="1"/>
  <c r="F141" i="1" s="1"/>
  <c r="E465" i="50"/>
  <c r="F465" i="50" s="1"/>
  <c r="E167" i="1"/>
  <c r="F167" i="1" s="1"/>
  <c r="R15" i="37"/>
  <c r="S15" i="37" s="1"/>
  <c r="J194" i="27"/>
  <c r="K194" i="27" s="1"/>
  <c r="E50" i="50"/>
  <c r="F50" i="50" s="1"/>
  <c r="E138" i="50"/>
  <c r="F138" i="50" s="1"/>
  <c r="E250" i="50"/>
  <c r="F250" i="50" s="1"/>
  <c r="E314" i="50"/>
  <c r="F314" i="50" s="1"/>
  <c r="E378" i="50"/>
  <c r="F378" i="50" s="1"/>
  <c r="E450" i="50"/>
  <c r="F450" i="50" s="1"/>
  <c r="J411" i="27"/>
  <c r="K411" i="27" s="1"/>
  <c r="E59" i="50"/>
  <c r="F59" i="50" s="1"/>
  <c r="E179" i="50"/>
  <c r="F179" i="50" s="1"/>
  <c r="E275" i="50"/>
  <c r="F275" i="50" s="1"/>
  <c r="E355" i="50"/>
  <c r="F355" i="50" s="1"/>
  <c r="E419" i="50"/>
  <c r="F419" i="50" s="1"/>
  <c r="E483" i="50"/>
  <c r="F483" i="50" s="1"/>
  <c r="R50" i="37"/>
  <c r="S50" i="37" s="1"/>
  <c r="J365" i="27"/>
  <c r="K365" i="27" s="1"/>
  <c r="J477" i="27"/>
  <c r="K477" i="27" s="1"/>
  <c r="E93" i="50"/>
  <c r="F93" i="50" s="1"/>
  <c r="E157" i="50"/>
  <c r="F157" i="50" s="1"/>
  <c r="E237" i="50"/>
  <c r="F237" i="50" s="1"/>
  <c r="E301" i="50"/>
  <c r="F301" i="50" s="1"/>
  <c r="E373" i="50"/>
  <c r="F373" i="50" s="1"/>
  <c r="E437" i="50"/>
  <c r="F437" i="50" s="1"/>
  <c r="J170" i="27"/>
  <c r="K170" i="27" s="1"/>
  <c r="E8" i="1"/>
  <c r="F8" i="1" s="1"/>
  <c r="E176" i="1"/>
  <c r="F176" i="1" s="1"/>
  <c r="J363" i="27"/>
  <c r="K363" i="27" s="1"/>
  <c r="R33" i="37"/>
  <c r="S33" i="37" s="1"/>
  <c r="J68" i="27"/>
  <c r="K68" i="27" s="1"/>
  <c r="J172" i="27"/>
  <c r="K172" i="27" s="1"/>
  <c r="J236" i="27"/>
  <c r="K236" i="27" s="1"/>
  <c r="J300" i="27"/>
  <c r="K300" i="27" s="1"/>
  <c r="J364" i="27"/>
  <c r="K364" i="27" s="1"/>
  <c r="J428" i="27"/>
  <c r="K428" i="27" s="1"/>
  <c r="J492" i="27"/>
  <c r="K492" i="27" s="1"/>
  <c r="E68" i="50"/>
  <c r="F68" i="50" s="1"/>
  <c r="E132" i="50"/>
  <c r="F132" i="50" s="1"/>
  <c r="E204" i="50"/>
  <c r="F204" i="50" s="1"/>
  <c r="J78" i="27"/>
  <c r="K78" i="27" s="1"/>
  <c r="J366" i="27"/>
  <c r="K366" i="27" s="1"/>
  <c r="J478" i="27"/>
  <c r="K478" i="27" s="1"/>
  <c r="E78" i="50"/>
  <c r="F78" i="50" s="1"/>
  <c r="E142" i="50"/>
  <c r="F142" i="50" s="1"/>
  <c r="E238" i="50"/>
  <c r="F238" i="50" s="1"/>
  <c r="E302" i="50"/>
  <c r="F302" i="50" s="1"/>
  <c r="J164" i="27"/>
  <c r="K164" i="27" s="1"/>
  <c r="E284" i="50"/>
  <c r="F284" i="50" s="1"/>
  <c r="E364" i="50"/>
  <c r="F364" i="50" s="1"/>
  <c r="E476" i="50"/>
  <c r="F476" i="50" s="1"/>
  <c r="J325" i="27"/>
  <c r="K325" i="27" s="1"/>
  <c r="E283" i="1"/>
  <c r="F283" i="1" s="1"/>
  <c r="J406" i="27"/>
  <c r="K406" i="27" s="1"/>
  <c r="E390" i="50"/>
  <c r="F390" i="50" s="1"/>
  <c r="E478" i="50"/>
  <c r="F478" i="50" s="1"/>
  <c r="E300" i="1"/>
  <c r="F300" i="1" s="1"/>
  <c r="J7" i="27"/>
  <c r="K7" i="27" s="1"/>
  <c r="AK7" i="27" s="1"/>
  <c r="J103" i="27"/>
  <c r="K103" i="27" s="1"/>
  <c r="J215" i="27"/>
  <c r="K215" i="27" s="1"/>
  <c r="J311" i="27"/>
  <c r="K311" i="27" s="1"/>
  <c r="J423" i="27"/>
  <c r="K423" i="27" s="1"/>
  <c r="E15" i="50"/>
  <c r="F15" i="50" s="1"/>
  <c r="E95" i="50"/>
  <c r="F95" i="50" s="1"/>
  <c r="E175" i="50"/>
  <c r="F175" i="50" s="1"/>
  <c r="E263" i="50"/>
  <c r="F263" i="50" s="1"/>
  <c r="E351" i="50"/>
  <c r="F351" i="50" s="1"/>
  <c r="E439" i="50"/>
  <c r="F439" i="50" s="1"/>
  <c r="J167" i="27"/>
  <c r="K167" i="27" s="1"/>
  <c r="J327" i="27"/>
  <c r="K327" i="27" s="1"/>
  <c r="E199" i="50"/>
  <c r="F199" i="50" s="1"/>
  <c r="E487" i="50"/>
  <c r="F487" i="50" s="1"/>
  <c r="E109" i="1"/>
  <c r="F109" i="1" s="1"/>
  <c r="R22" i="37"/>
  <c r="S22" i="37" s="1"/>
  <c r="J145" i="27"/>
  <c r="K145" i="27" s="1"/>
  <c r="J305" i="27"/>
  <c r="K305" i="27" s="1"/>
  <c r="J393" i="27"/>
  <c r="K393" i="27" s="1"/>
  <c r="J457" i="27"/>
  <c r="K457" i="27" s="1"/>
  <c r="E25" i="50"/>
  <c r="F25" i="50" s="1"/>
  <c r="E121" i="50"/>
  <c r="F121" i="50" s="1"/>
  <c r="E209" i="50"/>
  <c r="F209" i="50" s="1"/>
  <c r="E273" i="50"/>
  <c r="F273" i="50" s="1"/>
  <c r="E337" i="50"/>
  <c r="F337" i="50" s="1"/>
  <c r="E401" i="50"/>
  <c r="F401" i="50" s="1"/>
  <c r="E473" i="50"/>
  <c r="F473" i="50" s="1"/>
  <c r="E183" i="1"/>
  <c r="F183" i="1" s="1"/>
  <c r="R23" i="37"/>
  <c r="S23" i="37" s="1"/>
  <c r="J306" i="27"/>
  <c r="K306" i="27" s="1"/>
  <c r="E58" i="50"/>
  <c r="F58" i="50" s="1"/>
  <c r="E146" i="50"/>
  <c r="F146" i="50" s="1"/>
  <c r="E258" i="50"/>
  <c r="F258" i="50" s="1"/>
  <c r="E322" i="50"/>
  <c r="F322" i="50" s="1"/>
  <c r="E386" i="50"/>
  <c r="F386" i="50" s="1"/>
  <c r="R8" i="37"/>
  <c r="S8" i="37" s="1"/>
  <c r="J475" i="27"/>
  <c r="K475" i="27" s="1"/>
  <c r="E67" i="50"/>
  <c r="F67" i="50" s="1"/>
  <c r="E195" i="50"/>
  <c r="F195" i="50" s="1"/>
  <c r="E283" i="50"/>
  <c r="F283" i="50" s="1"/>
  <c r="E363" i="50"/>
  <c r="F363" i="50" s="1"/>
  <c r="E427" i="50"/>
  <c r="F427" i="50" s="1"/>
  <c r="E491" i="50"/>
  <c r="F491" i="50" s="1"/>
  <c r="J21" i="27"/>
  <c r="K21" i="27" s="1"/>
  <c r="J389" i="27"/>
  <c r="K389" i="27" s="1"/>
  <c r="J485" i="27"/>
  <c r="K485" i="27" s="1"/>
  <c r="E101" i="50"/>
  <c r="F101" i="50" s="1"/>
  <c r="E165" i="50"/>
  <c r="F165" i="50" s="1"/>
  <c r="E245" i="50"/>
  <c r="F245" i="50" s="1"/>
  <c r="E309" i="50"/>
  <c r="F309" i="50" s="1"/>
  <c r="E381" i="50"/>
  <c r="F381" i="50" s="1"/>
  <c r="E445" i="50"/>
  <c r="F445" i="50" s="1"/>
  <c r="J330" i="27"/>
  <c r="K330" i="27" s="1"/>
  <c r="E64" i="1"/>
  <c r="F64" i="1" s="1"/>
  <c r="E376" i="1"/>
  <c r="F376" i="1" s="1"/>
  <c r="J395" i="27"/>
  <c r="K395" i="27" s="1"/>
  <c r="R41" i="37"/>
  <c r="S41" i="37" s="1"/>
  <c r="J76" i="27"/>
  <c r="K76" i="27" s="1"/>
  <c r="J180" i="27"/>
  <c r="K180" i="27" s="1"/>
  <c r="J244" i="27"/>
  <c r="K244" i="27" s="1"/>
  <c r="J308" i="27"/>
  <c r="K308" i="27" s="1"/>
  <c r="J372" i="27"/>
  <c r="K372" i="27" s="1"/>
  <c r="J436" i="27"/>
  <c r="K436" i="27" s="1"/>
  <c r="J500" i="27"/>
  <c r="K500" i="27" s="1"/>
  <c r="E76" i="50"/>
  <c r="F76" i="50" s="1"/>
  <c r="E140" i="50"/>
  <c r="F140" i="50" s="1"/>
  <c r="E212" i="50"/>
  <c r="F212" i="50" s="1"/>
  <c r="J94" i="27"/>
  <c r="K94" i="27" s="1"/>
  <c r="J390" i="27"/>
  <c r="K390" i="27" s="1"/>
  <c r="J486" i="27"/>
  <c r="K486" i="27" s="1"/>
  <c r="E86" i="50"/>
  <c r="F86" i="50" s="1"/>
  <c r="E158" i="50"/>
  <c r="F158" i="50" s="1"/>
  <c r="E246" i="50"/>
  <c r="F246" i="50" s="1"/>
  <c r="E310" i="50"/>
  <c r="F310" i="50" s="1"/>
  <c r="E220" i="50"/>
  <c r="F220" i="50" s="1"/>
  <c r="E292" i="50"/>
  <c r="F292" i="50" s="1"/>
  <c r="E396" i="50"/>
  <c r="F396" i="50" s="1"/>
  <c r="E492" i="50"/>
  <c r="F492" i="50" s="1"/>
  <c r="J413" i="27"/>
  <c r="K413" i="27" s="1"/>
  <c r="E299" i="1"/>
  <c r="F299" i="1" s="1"/>
  <c r="E46" i="50"/>
  <c r="F46" i="50" s="1"/>
  <c r="E398" i="50"/>
  <c r="F398" i="50" s="1"/>
  <c r="E486" i="50"/>
  <c r="F486" i="50" s="1"/>
  <c r="E420" i="1"/>
  <c r="F420" i="1" s="1"/>
  <c r="J15" i="27"/>
  <c r="K15" i="27" s="1"/>
  <c r="J119" i="27"/>
  <c r="K119" i="27" s="1"/>
  <c r="J223" i="27"/>
  <c r="K223" i="27" s="1"/>
  <c r="J335" i="27"/>
  <c r="K335" i="27" s="1"/>
  <c r="J431" i="27"/>
  <c r="K431" i="27" s="1"/>
  <c r="E183" i="50"/>
  <c r="F183" i="50" s="1"/>
  <c r="E279" i="50"/>
  <c r="F279" i="50" s="1"/>
  <c r="E359" i="50"/>
  <c r="F359" i="50" s="1"/>
  <c r="E447" i="50"/>
  <c r="F447" i="50" s="1"/>
  <c r="E21" i="1"/>
  <c r="F21" i="1" s="1"/>
  <c r="J199" i="27"/>
  <c r="K199" i="27" s="1"/>
  <c r="J359" i="27"/>
  <c r="K359" i="27" s="1"/>
  <c r="E223" i="50"/>
  <c r="F223" i="50" s="1"/>
  <c r="E503" i="50"/>
  <c r="F503" i="50" s="1"/>
  <c r="E481" i="50"/>
  <c r="F481" i="50" s="1"/>
  <c r="E287" i="1"/>
  <c r="F287" i="1" s="1"/>
  <c r="R31" i="37"/>
  <c r="S31" i="37" s="1"/>
  <c r="J418" i="27"/>
  <c r="K418" i="27" s="1"/>
  <c r="E66" i="50"/>
  <c r="F66" i="50" s="1"/>
  <c r="E154" i="50"/>
  <c r="F154" i="50" s="1"/>
  <c r="E266" i="50"/>
  <c r="F266" i="50" s="1"/>
  <c r="E330" i="50"/>
  <c r="F330" i="50" s="1"/>
  <c r="E394" i="50"/>
  <c r="F394" i="50" s="1"/>
  <c r="R16" i="37"/>
  <c r="S16" i="37" s="1"/>
  <c r="E11" i="50"/>
  <c r="F11" i="50" s="1"/>
  <c r="E75" i="50"/>
  <c r="F75" i="50" s="1"/>
  <c r="E203" i="50"/>
  <c r="F203" i="50" s="1"/>
  <c r="E291" i="50"/>
  <c r="F291" i="50" s="1"/>
  <c r="E371" i="50"/>
  <c r="F371" i="50" s="1"/>
  <c r="E435" i="50"/>
  <c r="F435" i="50" s="1"/>
  <c r="E499" i="50"/>
  <c r="F499" i="50" s="1"/>
  <c r="J165" i="27"/>
  <c r="K165" i="27" s="1"/>
  <c r="J421" i="27"/>
  <c r="K421" i="27" s="1"/>
  <c r="J501" i="27"/>
  <c r="K501" i="27" s="1"/>
  <c r="E109" i="50"/>
  <c r="F109" i="50" s="1"/>
  <c r="E181" i="50"/>
  <c r="F181" i="50" s="1"/>
  <c r="E253" i="50"/>
  <c r="F253" i="50" s="1"/>
  <c r="E317" i="50"/>
  <c r="F317" i="50" s="1"/>
  <c r="E389" i="50"/>
  <c r="F389" i="50" s="1"/>
  <c r="E453" i="50"/>
  <c r="F453" i="50" s="1"/>
  <c r="J362" i="27"/>
  <c r="K362" i="27" s="1"/>
  <c r="E96" i="1"/>
  <c r="F96" i="1" s="1"/>
  <c r="E432" i="1"/>
  <c r="F432" i="1" s="1"/>
  <c r="J467" i="27"/>
  <c r="K467" i="27" s="1"/>
  <c r="R49" i="37"/>
  <c r="S49" i="37" s="1"/>
  <c r="J84" i="27"/>
  <c r="K84" i="27" s="1"/>
  <c r="J188" i="27"/>
  <c r="K188" i="27" s="1"/>
  <c r="J252" i="27"/>
  <c r="K252" i="27" s="1"/>
  <c r="J316" i="27"/>
  <c r="K316" i="27" s="1"/>
  <c r="J380" i="27"/>
  <c r="K380" i="27" s="1"/>
  <c r="J444" i="27"/>
  <c r="K444" i="27" s="1"/>
  <c r="E12" i="50"/>
  <c r="F12" i="50" s="1"/>
  <c r="E84" i="50"/>
  <c r="F84" i="50" s="1"/>
  <c r="E148" i="50"/>
  <c r="F148" i="50" s="1"/>
  <c r="R11" i="37"/>
  <c r="S11" i="37" s="1"/>
  <c r="J158" i="27"/>
  <c r="K158" i="27" s="1"/>
  <c r="J398" i="27"/>
  <c r="K398" i="27" s="1"/>
  <c r="J494" i="27"/>
  <c r="K494" i="27" s="1"/>
  <c r="E94" i="50"/>
  <c r="F94" i="50" s="1"/>
  <c r="E166" i="50"/>
  <c r="F166" i="50" s="1"/>
  <c r="E254" i="50"/>
  <c r="F254" i="50" s="1"/>
  <c r="E318" i="50"/>
  <c r="F318" i="50" s="1"/>
  <c r="E228" i="50"/>
  <c r="F228" i="50" s="1"/>
  <c r="E300" i="50"/>
  <c r="F300" i="50" s="1"/>
  <c r="E412" i="50"/>
  <c r="F412" i="50" s="1"/>
  <c r="E500" i="50"/>
  <c r="F500" i="50" s="1"/>
  <c r="E61" i="50"/>
  <c r="F61" i="50" s="1"/>
  <c r="J118" i="27"/>
  <c r="K118" i="27" s="1"/>
  <c r="E150" i="50"/>
  <c r="F150" i="50" s="1"/>
  <c r="E406" i="50"/>
  <c r="F406" i="50" s="1"/>
  <c r="E494" i="50"/>
  <c r="F494" i="50" s="1"/>
  <c r="R4" i="37"/>
  <c r="S4" i="37" s="1"/>
  <c r="J23" i="27"/>
  <c r="K23" i="27" s="1"/>
  <c r="J135" i="27"/>
  <c r="K135" i="27" s="1"/>
  <c r="J239" i="27"/>
  <c r="K239" i="27" s="1"/>
  <c r="J343" i="27"/>
  <c r="K343" i="27" s="1"/>
  <c r="J439" i="27"/>
  <c r="K439" i="27" s="1"/>
  <c r="E23" i="50"/>
  <c r="F23" i="50" s="1"/>
  <c r="E103" i="50"/>
  <c r="F103" i="50" s="1"/>
  <c r="E191" i="50"/>
  <c r="F191" i="50" s="1"/>
  <c r="E295" i="50"/>
  <c r="F295" i="50" s="1"/>
  <c r="E367" i="50"/>
  <c r="F367" i="50" s="1"/>
  <c r="J207" i="27"/>
  <c r="K207" i="27" s="1"/>
  <c r="J375" i="27"/>
  <c r="K375" i="27" s="1"/>
  <c r="E231" i="50"/>
  <c r="F231" i="50" s="1"/>
  <c r="E45" i="1"/>
  <c r="F45" i="1" s="1"/>
  <c r="E69" i="1"/>
  <c r="F69" i="1" s="1"/>
  <c r="E189" i="1"/>
  <c r="F189" i="1" s="1"/>
  <c r="E495" i="50"/>
  <c r="F495" i="50" s="1"/>
  <c r="J86" i="27"/>
  <c r="K86" i="27" s="1"/>
  <c r="J462" i="27"/>
  <c r="K462" i="27" s="1"/>
  <c r="J301" i="27"/>
  <c r="K301" i="27" s="1"/>
  <c r="J77" i="27"/>
  <c r="K77" i="27" s="1"/>
  <c r="E135" i="50"/>
  <c r="F135" i="50" s="1"/>
  <c r="J142" i="27"/>
  <c r="K142" i="27" s="1"/>
  <c r="J246" i="27"/>
  <c r="K246" i="27" s="1"/>
  <c r="J243" i="27"/>
  <c r="K243" i="27" s="1"/>
  <c r="J293" i="27"/>
  <c r="K293" i="27" s="1"/>
  <c r="E343" i="50"/>
  <c r="F343" i="50" s="1"/>
  <c r="J174" i="27"/>
  <c r="K174" i="27" s="1"/>
  <c r="J278" i="27"/>
  <c r="K278" i="27" s="1"/>
  <c r="J275" i="27"/>
  <c r="K275" i="27" s="1"/>
  <c r="J20" i="27"/>
  <c r="K20" i="27" s="1"/>
  <c r="E99" i="50"/>
  <c r="F99" i="50" s="1"/>
  <c r="J35" i="27"/>
  <c r="K35" i="27" s="1"/>
  <c r="J338" i="27"/>
  <c r="K338" i="27" s="1"/>
  <c r="J323" i="27"/>
  <c r="K323" i="27" s="1"/>
  <c r="E187" i="50"/>
  <c r="F187" i="50" s="1"/>
  <c r="J67" i="27"/>
  <c r="K67" i="27" s="1"/>
  <c r="J370" i="27"/>
  <c r="K370" i="27" s="1"/>
  <c r="J355" i="27"/>
  <c r="K355" i="27" s="1"/>
  <c r="J405" i="27"/>
  <c r="K405" i="27" s="1"/>
  <c r="E119" i="50"/>
  <c r="F119" i="50" s="1"/>
  <c r="J123" i="27"/>
  <c r="K123" i="27" s="1"/>
  <c r="J426" i="27"/>
  <c r="K426" i="27" s="1"/>
  <c r="J415" i="27"/>
  <c r="K415" i="27" s="1"/>
  <c r="E167" i="50"/>
  <c r="F167" i="50" s="1"/>
  <c r="J155" i="27"/>
  <c r="K155" i="27" s="1"/>
  <c r="J13" i="27"/>
  <c r="K13" i="27" s="1"/>
  <c r="J447" i="27"/>
  <c r="K447" i="27" s="1"/>
  <c r="E251" i="50"/>
  <c r="F251" i="50" s="1"/>
  <c r="J54" i="27"/>
  <c r="K54" i="27" s="1"/>
  <c r="J203" i="27"/>
  <c r="K203" i="27" s="1"/>
  <c r="J173" i="27"/>
  <c r="K173" i="27" s="1"/>
  <c r="J17" i="27"/>
  <c r="K17" i="27" s="1"/>
  <c r="E69" i="50"/>
  <c r="F69" i="50" s="1"/>
  <c r="E107" i="50"/>
  <c r="F107" i="50" s="1"/>
  <c r="J50" i="27"/>
  <c r="K50" i="27" s="1"/>
  <c r="J134" i="27"/>
  <c r="K134" i="27" s="1"/>
  <c r="J242" i="27"/>
  <c r="K242" i="27" s="1"/>
  <c r="J326" i="27"/>
  <c r="K326" i="27" s="1"/>
  <c r="J422" i="27"/>
  <c r="K422" i="27" s="1"/>
  <c r="J161" i="27"/>
  <c r="K161" i="27" s="1"/>
  <c r="J499" i="27"/>
  <c r="K499" i="27" s="1"/>
  <c r="J125" i="27"/>
  <c r="K125" i="27" s="1"/>
  <c r="J397" i="27"/>
  <c r="K397" i="27" s="1"/>
  <c r="E162" i="50"/>
  <c r="F162" i="50" s="1"/>
  <c r="E139" i="50"/>
  <c r="F139" i="50" s="1"/>
  <c r="E299" i="50"/>
  <c r="F299" i="50" s="1"/>
  <c r="E190" i="50"/>
  <c r="F190" i="50" s="1"/>
  <c r="J62" i="27"/>
  <c r="K62" i="27" s="1"/>
  <c r="J146" i="27"/>
  <c r="K146" i="27" s="1"/>
  <c r="J39" i="27"/>
  <c r="K39" i="27" s="1"/>
  <c r="J250" i="27"/>
  <c r="K250" i="27" s="1"/>
  <c r="J342" i="27"/>
  <c r="K342" i="27" s="1"/>
  <c r="J430" i="27"/>
  <c r="K430" i="27" s="1"/>
  <c r="J185" i="27"/>
  <c r="K185" i="27" s="1"/>
  <c r="J419" i="27"/>
  <c r="K419" i="27" s="1"/>
  <c r="J309" i="27"/>
  <c r="K309" i="27" s="1"/>
  <c r="J177" i="27"/>
  <c r="K177" i="27" s="1"/>
  <c r="E14" i="50"/>
  <c r="F14" i="50" s="1"/>
  <c r="E210" i="50"/>
  <c r="F210" i="50" s="1"/>
  <c r="E178" i="50"/>
  <c r="F178" i="50" s="1"/>
  <c r="J90" i="27"/>
  <c r="K90" i="27" s="1"/>
  <c r="J178" i="27"/>
  <c r="K178" i="27" s="1"/>
  <c r="J71" i="27"/>
  <c r="K71" i="27" s="1"/>
  <c r="J190" i="27"/>
  <c r="K190" i="27" s="1"/>
  <c r="J282" i="27"/>
  <c r="K282" i="27" s="1"/>
  <c r="J374" i="27"/>
  <c r="K374" i="27" s="1"/>
  <c r="J29" i="27"/>
  <c r="K29" i="27" s="1"/>
  <c r="J313" i="27"/>
  <c r="K313" i="27" s="1"/>
  <c r="J451" i="27"/>
  <c r="K451" i="27" s="1"/>
  <c r="J97" i="27"/>
  <c r="K97" i="27" s="1"/>
  <c r="J52" i="27"/>
  <c r="K52" i="27" s="1"/>
  <c r="E218" i="50"/>
  <c r="F218" i="50" s="1"/>
  <c r="E53" i="50"/>
  <c r="F53" i="50" s="1"/>
  <c r="J10" i="27"/>
  <c r="K10" i="27" s="1"/>
  <c r="J102" i="27"/>
  <c r="K102" i="27" s="1"/>
  <c r="J182" i="27"/>
  <c r="K182" i="27" s="1"/>
  <c r="J75" i="27"/>
  <c r="K75" i="27" s="1"/>
  <c r="J163" i="27"/>
  <c r="K163" i="27" s="1"/>
  <c r="J206" i="27"/>
  <c r="K206" i="27" s="1"/>
  <c r="J286" i="27"/>
  <c r="K286" i="27" s="1"/>
  <c r="J378" i="27"/>
  <c r="K378" i="27" s="1"/>
  <c r="J81" i="27"/>
  <c r="K81" i="27" s="1"/>
  <c r="J377" i="27"/>
  <c r="K377" i="27" s="1"/>
  <c r="J283" i="27"/>
  <c r="K283" i="27" s="1"/>
  <c r="J371" i="27"/>
  <c r="K371" i="27" s="1"/>
  <c r="J459" i="27"/>
  <c r="K459" i="27" s="1"/>
  <c r="J141" i="27"/>
  <c r="K141" i="27" s="1"/>
  <c r="J100" i="27"/>
  <c r="K100" i="27" s="1"/>
  <c r="J189" i="27"/>
  <c r="K189" i="27" s="1"/>
  <c r="E22" i="50"/>
  <c r="F22" i="50" s="1"/>
  <c r="E234" i="50"/>
  <c r="F234" i="50" s="1"/>
  <c r="J14" i="27"/>
  <c r="K14" i="27" s="1"/>
  <c r="J106" i="27"/>
  <c r="K106" i="27" s="1"/>
  <c r="J186" i="27"/>
  <c r="K186" i="27" s="1"/>
  <c r="J210" i="27"/>
  <c r="K210" i="27" s="1"/>
  <c r="J290" i="27"/>
  <c r="K290" i="27" s="1"/>
  <c r="J382" i="27"/>
  <c r="K382" i="27" s="1"/>
  <c r="J85" i="27"/>
  <c r="K85" i="27" s="1"/>
  <c r="J461" i="27"/>
  <c r="K461" i="27" s="1"/>
  <c r="J157" i="27"/>
  <c r="K157" i="27" s="1"/>
  <c r="J108" i="27"/>
  <c r="K108" i="27" s="1"/>
  <c r="J205" i="27"/>
  <c r="K205" i="27" s="1"/>
  <c r="E38" i="50"/>
  <c r="F38" i="50" s="1"/>
  <c r="E37" i="50"/>
  <c r="F37" i="50" s="1"/>
  <c r="E194" i="50"/>
  <c r="F194" i="50" s="1"/>
  <c r="J42" i="27"/>
  <c r="K42" i="27" s="1"/>
  <c r="J126" i="27"/>
  <c r="K126" i="27" s="1"/>
  <c r="J27" i="27"/>
  <c r="K27" i="27" s="1"/>
  <c r="J107" i="27"/>
  <c r="K107" i="27" s="1"/>
  <c r="J195" i="27"/>
  <c r="K195" i="27" s="1"/>
  <c r="J238" i="27"/>
  <c r="K238" i="27" s="1"/>
  <c r="J322" i="27"/>
  <c r="K322" i="27" s="1"/>
  <c r="J149" i="27"/>
  <c r="K149" i="27" s="1"/>
  <c r="J227" i="27"/>
  <c r="K227" i="27" s="1"/>
  <c r="J315" i="27"/>
  <c r="K315" i="27" s="1"/>
  <c r="J257" i="27"/>
  <c r="K257" i="27" s="1"/>
  <c r="J109" i="27"/>
  <c r="K109" i="27" s="1"/>
  <c r="J381" i="27"/>
  <c r="K381" i="27" s="1"/>
  <c r="E115" i="50"/>
  <c r="F115" i="50" s="1"/>
  <c r="E163" i="50"/>
  <c r="F163" i="50" s="1"/>
  <c r="E130" i="50"/>
  <c r="F130" i="50" s="1"/>
  <c r="J38" i="27"/>
  <c r="K38" i="27" s="1"/>
  <c r="J82" i="27"/>
  <c r="K82" i="27" s="1"/>
  <c r="J122" i="27"/>
  <c r="K122" i="27" s="1"/>
  <c r="J166" i="27"/>
  <c r="K166" i="27" s="1"/>
  <c r="J105" i="27"/>
  <c r="K105" i="27" s="1"/>
  <c r="J226" i="27"/>
  <c r="K226" i="27" s="1"/>
  <c r="J274" i="27"/>
  <c r="K274" i="27" s="1"/>
  <c r="J318" i="27"/>
  <c r="K318" i="27" s="1"/>
  <c r="J358" i="27"/>
  <c r="K358" i="27" s="1"/>
  <c r="J410" i="27"/>
  <c r="K410" i="27" s="1"/>
  <c r="J458" i="27"/>
  <c r="K458" i="27" s="1"/>
  <c r="J117" i="27"/>
  <c r="K117" i="27" s="1"/>
  <c r="J285" i="27"/>
  <c r="K285" i="27" s="1"/>
  <c r="J498" i="27"/>
  <c r="K498" i="27" s="1"/>
  <c r="J443" i="27"/>
  <c r="K443" i="27" s="1"/>
  <c r="J491" i="27"/>
  <c r="K491" i="27" s="1"/>
  <c r="J49" i="27"/>
  <c r="K49" i="27" s="1"/>
  <c r="J241" i="27"/>
  <c r="K241" i="27" s="1"/>
  <c r="J373" i="27"/>
  <c r="K373" i="27" s="1"/>
  <c r="J349" i="27"/>
  <c r="K349" i="27" s="1"/>
  <c r="E106" i="50"/>
  <c r="F106" i="50" s="1"/>
  <c r="E267" i="50"/>
  <c r="F267" i="50" s="1"/>
  <c r="E211" i="50"/>
  <c r="F211" i="50" s="1"/>
  <c r="J22" i="27"/>
  <c r="K22" i="27" s="1"/>
  <c r="J66" i="27"/>
  <c r="K66" i="27" s="1"/>
  <c r="J110" i="27"/>
  <c r="K110" i="27" s="1"/>
  <c r="J150" i="27"/>
  <c r="K150" i="27" s="1"/>
  <c r="J43" i="27"/>
  <c r="K43" i="27" s="1"/>
  <c r="J91" i="27"/>
  <c r="K91" i="27" s="1"/>
  <c r="J131" i="27"/>
  <c r="K131" i="27" s="1"/>
  <c r="J171" i="27"/>
  <c r="K171" i="27" s="1"/>
  <c r="J219" i="27"/>
  <c r="K219" i="27" s="1"/>
  <c r="J346" i="27"/>
  <c r="K346" i="27" s="1"/>
  <c r="J386" i="27"/>
  <c r="K386" i="27" s="1"/>
  <c r="J442" i="27"/>
  <c r="K442" i="27" s="1"/>
  <c r="J93" i="27"/>
  <c r="K93" i="27" s="1"/>
  <c r="J201" i="27"/>
  <c r="K201" i="27" s="1"/>
  <c r="J474" i="27"/>
  <c r="K474" i="27" s="1"/>
  <c r="J251" i="27"/>
  <c r="K251" i="27" s="1"/>
  <c r="J291" i="27"/>
  <c r="K291" i="27" s="1"/>
  <c r="J339" i="27"/>
  <c r="K339" i="27" s="1"/>
  <c r="J379" i="27"/>
  <c r="K379" i="27" s="1"/>
  <c r="J33" i="27"/>
  <c r="K33" i="27" s="1"/>
  <c r="J169" i="27"/>
  <c r="K169" i="27" s="1"/>
  <c r="J197" i="27"/>
  <c r="K197" i="27" s="1"/>
  <c r="J281" i="27"/>
  <c r="K281" i="27" s="1"/>
  <c r="E123" i="50"/>
  <c r="F123" i="50" s="1"/>
  <c r="E307" i="50"/>
  <c r="F307" i="50" s="1"/>
  <c r="J30" i="27"/>
  <c r="K30" i="27" s="1"/>
  <c r="J70" i="27"/>
  <c r="K70" i="27" s="1"/>
  <c r="J114" i="27"/>
  <c r="K114" i="27" s="1"/>
  <c r="J154" i="27"/>
  <c r="K154" i="27" s="1"/>
  <c r="J11" i="27"/>
  <c r="K11" i="27" s="1"/>
  <c r="J218" i="27"/>
  <c r="K218" i="27" s="1"/>
  <c r="J258" i="27"/>
  <c r="K258" i="27" s="1"/>
  <c r="J310" i="27"/>
  <c r="K310" i="27" s="1"/>
  <c r="J350" i="27"/>
  <c r="K350" i="27" s="1"/>
  <c r="J394" i="27"/>
  <c r="K394" i="27" s="1"/>
  <c r="J450" i="27"/>
  <c r="K450" i="27" s="1"/>
  <c r="J101" i="27"/>
  <c r="K101" i="27" s="1"/>
  <c r="J221" i="27"/>
  <c r="K221" i="27" s="1"/>
  <c r="J482" i="27"/>
  <c r="K482" i="27" s="1"/>
  <c r="J427" i="27"/>
  <c r="K427" i="27" s="1"/>
  <c r="J483" i="27"/>
  <c r="K483" i="27" s="1"/>
  <c r="J37" i="27"/>
  <c r="K37" i="27" s="1"/>
  <c r="J181" i="27"/>
  <c r="K181" i="27" s="1"/>
  <c r="J73" i="27"/>
  <c r="K73" i="27" s="1"/>
  <c r="J156" i="27"/>
  <c r="K156" i="27" s="1"/>
  <c r="J317" i="27"/>
  <c r="K317" i="27" s="1"/>
  <c r="J6" i="27"/>
  <c r="K6" i="27" s="1"/>
  <c r="AK6" i="27" s="1"/>
  <c r="J34" i="27"/>
  <c r="K34" i="27" s="1"/>
  <c r="J74" i="27"/>
  <c r="K74" i="27" s="1"/>
  <c r="J162" i="27"/>
  <c r="K162" i="27" s="1"/>
  <c r="J59" i="27"/>
  <c r="K59" i="27" s="1"/>
  <c r="J99" i="27"/>
  <c r="K99" i="27" s="1"/>
  <c r="J139" i="27"/>
  <c r="K139" i="27" s="1"/>
  <c r="J187" i="27"/>
  <c r="K187" i="27" s="1"/>
  <c r="J41" i="27"/>
  <c r="K41" i="27" s="1"/>
  <c r="J314" i="27"/>
  <c r="K314" i="27" s="1"/>
  <c r="J354" i="27"/>
  <c r="K354" i="27" s="1"/>
  <c r="J269" i="27"/>
  <c r="K269" i="27" s="1"/>
  <c r="J490" i="27"/>
  <c r="K490" i="27" s="1"/>
  <c r="J259" i="27"/>
  <c r="K259" i="27" s="1"/>
  <c r="J307" i="27"/>
  <c r="K307" i="27" s="1"/>
  <c r="J347" i="27"/>
  <c r="K347" i="27" s="1"/>
  <c r="J387" i="27"/>
  <c r="K387" i="27" s="1"/>
  <c r="J45" i="27"/>
  <c r="K45" i="27" s="1"/>
  <c r="J493" i="27"/>
  <c r="K493" i="27" s="1"/>
  <c r="J333" i="27"/>
  <c r="K333" i="27" s="1"/>
  <c r="J18" i="27"/>
  <c r="K18" i="27" s="1"/>
  <c r="J58" i="27"/>
  <c r="K58" i="27" s="1"/>
  <c r="J19" i="27"/>
  <c r="K19" i="27" s="1"/>
  <c r="J51" i="27"/>
  <c r="K51" i="27" s="1"/>
  <c r="J83" i="27"/>
  <c r="K83" i="27" s="1"/>
  <c r="J115" i="27"/>
  <c r="K115" i="27" s="1"/>
  <c r="J147" i="27"/>
  <c r="K147" i="27" s="1"/>
  <c r="J179" i="27"/>
  <c r="K179" i="27" s="1"/>
  <c r="J53" i="27"/>
  <c r="K53" i="27" s="1"/>
  <c r="J121" i="27"/>
  <c r="K121" i="27" s="1"/>
  <c r="J57" i="27"/>
  <c r="K57" i="27" s="1"/>
  <c r="J25" i="27"/>
  <c r="K25" i="27" s="1"/>
  <c r="J61" i="27"/>
  <c r="K61" i="27" s="1"/>
  <c r="J193" i="27"/>
  <c r="K193" i="27" s="1"/>
  <c r="J217" i="27"/>
  <c r="K217" i="27" s="1"/>
  <c r="J202" i="27"/>
  <c r="K202" i="27" s="1"/>
  <c r="J234" i="27"/>
  <c r="K234" i="27" s="1"/>
  <c r="J266" i="27"/>
  <c r="K266" i="27" s="1"/>
  <c r="J298" i="27"/>
  <c r="K298" i="27" s="1"/>
  <c r="J402" i="27"/>
  <c r="K402" i="27" s="1"/>
  <c r="J69" i="27"/>
  <c r="K69" i="27" s="1"/>
  <c r="J133" i="27"/>
  <c r="K133" i="27" s="1"/>
  <c r="J253" i="27"/>
  <c r="K253" i="27" s="1"/>
  <c r="J466" i="27"/>
  <c r="K466" i="27" s="1"/>
  <c r="J435" i="27"/>
  <c r="K435" i="27" s="1"/>
  <c r="J89" i="27"/>
  <c r="K89" i="27" s="1"/>
  <c r="J65" i="27"/>
  <c r="K65" i="27" s="1"/>
  <c r="J213" i="27"/>
  <c r="K213" i="27" s="1"/>
  <c r="J353" i="27"/>
  <c r="K353" i="27" s="1"/>
  <c r="J289" i="27"/>
  <c r="K289" i="27" s="1"/>
  <c r="J249" i="27"/>
  <c r="K249" i="27" s="1"/>
  <c r="AL7" i="27" l="1"/>
  <c r="X7" i="27" s="1"/>
  <c r="AL6" i="27"/>
  <c r="X6" i="27" s="1"/>
  <c r="B5" i="10"/>
  <c r="B5" i="12"/>
  <c r="C5" i="10"/>
  <c r="D5" i="12"/>
  <c r="C5" i="12"/>
  <c r="D5" i="10"/>
  <c r="E5" i="12"/>
  <c r="F5" i="12"/>
  <c r="E5" i="10"/>
  <c r="F5" i="10"/>
  <c r="G5" i="12"/>
  <c r="H5" i="12"/>
  <c r="G5" i="10"/>
  <c r="H5" i="10"/>
  <c r="I5" i="12"/>
  <c r="J5" i="12"/>
  <c r="I5" i="10"/>
  <c r="K5" i="12"/>
  <c r="J5" i="10"/>
  <c r="K5" i="10"/>
  <c r="L5" i="12"/>
  <c r="L5" i="10"/>
  <c r="M5" i="12"/>
  <c r="M5" i="10"/>
  <c r="N5" i="12"/>
  <c r="N5" i="10"/>
  <c r="O5" i="12"/>
  <c r="O5" i="10"/>
  <c r="P5" i="12"/>
  <c r="P5" i="10"/>
  <c r="F6" i="1"/>
  <c r="J6" i="1" s="1"/>
  <c r="J6" i="12"/>
  <c r="J7" i="12"/>
  <c r="J7" i="10"/>
  <c r="J6" i="10"/>
  <c r="B473" i="10"/>
  <c r="B119" i="10"/>
  <c r="B150" i="10"/>
  <c r="B155" i="10"/>
  <c r="B168" i="10"/>
  <c r="B157" i="10"/>
  <c r="B162" i="10"/>
  <c r="B135" i="10"/>
  <c r="B153" i="10"/>
  <c r="B205" i="10"/>
  <c r="B187" i="10"/>
  <c r="B191" i="10"/>
  <c r="B255" i="10"/>
  <c r="B193" i="10"/>
  <c r="B257" i="10"/>
  <c r="B130" i="10"/>
  <c r="B208" i="10"/>
  <c r="B282" i="10"/>
  <c r="B279" i="10"/>
  <c r="B292" i="10"/>
  <c r="B265" i="10"/>
  <c r="B278" i="10"/>
  <c r="B234" i="10"/>
  <c r="B250" i="10"/>
  <c r="B324" i="10"/>
  <c r="B388" i="10"/>
  <c r="B337" i="10"/>
  <c r="B326" i="10"/>
  <c r="B291" i="10"/>
  <c r="B347" i="10"/>
  <c r="B336" i="10"/>
  <c r="B296" i="10"/>
  <c r="B327" i="10"/>
  <c r="B394" i="10"/>
  <c r="B458" i="10"/>
  <c r="B407" i="10"/>
  <c r="B370" i="10"/>
  <c r="B452" i="10"/>
  <c r="B401" i="10"/>
  <c r="B330" i="10"/>
  <c r="B438" i="10"/>
  <c r="B363" i="10"/>
  <c r="B443" i="10"/>
  <c r="B405" i="10"/>
  <c r="B484" i="10"/>
  <c r="B440" i="10"/>
  <c r="B480" i="10"/>
  <c r="B496" i="10"/>
  <c r="B493" i="10"/>
  <c r="B495" i="10"/>
  <c r="B109" i="12"/>
  <c r="B107" i="12"/>
  <c r="B105" i="12"/>
  <c r="B148" i="12"/>
  <c r="B133" i="12"/>
  <c r="B149" i="12"/>
  <c r="B128" i="12"/>
  <c r="B124" i="12"/>
  <c r="B169" i="12"/>
  <c r="B179" i="12"/>
  <c r="B165" i="12"/>
  <c r="B180" i="12"/>
  <c r="B152" i="12"/>
  <c r="B217" i="12"/>
  <c r="B231" i="12"/>
  <c r="B200" i="12"/>
  <c r="B234" i="12"/>
  <c r="B227" i="12"/>
  <c r="B228" i="12"/>
  <c r="B248" i="12"/>
  <c r="B291" i="12"/>
  <c r="B263" i="12"/>
  <c r="B256" i="12"/>
  <c r="B333" i="12"/>
  <c r="B286" i="12"/>
  <c r="B294" i="12"/>
  <c r="B304" i="12"/>
  <c r="B295" i="12"/>
  <c r="B339" i="12"/>
  <c r="B316" i="12"/>
  <c r="B332" i="12"/>
  <c r="B330" i="12"/>
  <c r="B361" i="12"/>
  <c r="B367" i="12"/>
  <c r="B393" i="12"/>
  <c r="B387" i="12"/>
  <c r="B351" i="12"/>
  <c r="B442" i="12"/>
  <c r="B444" i="12"/>
  <c r="B392" i="12"/>
  <c r="B398" i="12"/>
  <c r="B421" i="12"/>
  <c r="B486" i="12"/>
  <c r="B437" i="12"/>
  <c r="B445" i="12"/>
  <c r="B458" i="12"/>
  <c r="B457" i="12"/>
  <c r="B467" i="12"/>
  <c r="B494" i="12"/>
  <c r="B493" i="12"/>
  <c r="B127" i="10"/>
  <c r="B158" i="10"/>
  <c r="B163" i="10"/>
  <c r="B176" i="10"/>
  <c r="B112" i="10"/>
  <c r="B170" i="10"/>
  <c r="B143" i="10"/>
  <c r="B128" i="10"/>
  <c r="B213" i="10"/>
  <c r="B194" i="10"/>
  <c r="B199" i="10"/>
  <c r="B165" i="10"/>
  <c r="B201" i="10"/>
  <c r="B134" i="10"/>
  <c r="B156" i="10"/>
  <c r="B216" i="10"/>
  <c r="B290" i="10"/>
  <c r="B287" i="10"/>
  <c r="B300" i="10"/>
  <c r="B273" i="10"/>
  <c r="B286" i="10"/>
  <c r="B236" i="10"/>
  <c r="B252" i="10"/>
  <c r="B332" i="10"/>
  <c r="B132" i="10"/>
  <c r="B345" i="10"/>
  <c r="B334" i="10"/>
  <c r="B309" i="10"/>
  <c r="B355" i="10"/>
  <c r="B344" i="10"/>
  <c r="B325" i="10"/>
  <c r="B335" i="10"/>
  <c r="B402" i="10"/>
  <c r="B466" i="10"/>
  <c r="B415" i="10"/>
  <c r="B396" i="10"/>
  <c r="B460" i="10"/>
  <c r="B409" i="10"/>
  <c r="B386" i="10"/>
  <c r="B446" i="10"/>
  <c r="B365" i="10"/>
  <c r="B451" i="10"/>
  <c r="B413" i="10"/>
  <c r="B492" i="10"/>
  <c r="B456" i="10"/>
  <c r="B483" i="10"/>
  <c r="B369" i="10"/>
  <c r="B367" i="10"/>
  <c r="B475" i="10"/>
  <c r="B103" i="12"/>
  <c r="B121" i="12"/>
  <c r="B126" i="12"/>
  <c r="B125" i="12"/>
  <c r="B147" i="12"/>
  <c r="B163" i="12"/>
  <c r="B131" i="12"/>
  <c r="B120" i="12"/>
  <c r="B183" i="12"/>
  <c r="B189" i="12"/>
  <c r="B185" i="12"/>
  <c r="B193" i="12"/>
  <c r="B182" i="12"/>
  <c r="B229" i="12"/>
  <c r="B239" i="12"/>
  <c r="B221" i="12"/>
  <c r="B223" i="12"/>
  <c r="B211" i="12"/>
  <c r="B230" i="12"/>
  <c r="B257" i="12"/>
  <c r="B299" i="12"/>
  <c r="B277" i="12"/>
  <c r="B265" i="12"/>
  <c r="B273" i="12"/>
  <c r="B288" i="12"/>
  <c r="B296" i="12"/>
  <c r="B313" i="12"/>
  <c r="B323" i="12"/>
  <c r="B341" i="12"/>
  <c r="B318" i="12"/>
  <c r="B336" i="12"/>
  <c r="B337" i="12"/>
  <c r="B383" i="12"/>
  <c r="B369" i="12"/>
  <c r="B401" i="12"/>
  <c r="B395" i="12"/>
  <c r="B353" i="12"/>
  <c r="B450" i="12"/>
  <c r="B452" i="12"/>
  <c r="B422" i="12"/>
  <c r="B400" i="12"/>
  <c r="B423" i="12"/>
  <c r="B404" i="12"/>
  <c r="B439" i="12"/>
  <c r="B447" i="12"/>
  <c r="B466" i="12"/>
  <c r="B440" i="12"/>
  <c r="B469" i="12"/>
  <c r="B496" i="12"/>
  <c r="B498" i="12"/>
  <c r="B490" i="10"/>
  <c r="B105" i="10"/>
  <c r="B166" i="10"/>
  <c r="B171" i="10"/>
  <c r="B184" i="10"/>
  <c r="B114" i="10"/>
  <c r="B178" i="10"/>
  <c r="B151" i="10"/>
  <c r="B177" i="10"/>
  <c r="B221" i="10"/>
  <c r="B202" i="10"/>
  <c r="B207" i="10"/>
  <c r="B188" i="10"/>
  <c r="B209" i="10"/>
  <c r="B140" i="10"/>
  <c r="B161" i="10"/>
  <c r="B224" i="10"/>
  <c r="B298" i="10"/>
  <c r="B219" i="10"/>
  <c r="B308" i="10"/>
  <c r="B281" i="10"/>
  <c r="B294" i="10"/>
  <c r="B238" i="10"/>
  <c r="B254" i="10"/>
  <c r="B340" i="10"/>
  <c r="B288" i="10"/>
  <c r="B353" i="10"/>
  <c r="B342" i="10"/>
  <c r="B311" i="10"/>
  <c r="B246" i="10"/>
  <c r="B352" i="10"/>
  <c r="B333" i="10"/>
  <c r="B343" i="10"/>
  <c r="B410" i="10"/>
  <c r="B474" i="10"/>
  <c r="B423" i="10"/>
  <c r="B404" i="10"/>
  <c r="B468" i="10"/>
  <c r="B417" i="10"/>
  <c r="B390" i="10"/>
  <c r="B454" i="10"/>
  <c r="B395" i="10"/>
  <c r="B322" i="10"/>
  <c r="B421" i="10"/>
  <c r="B500" i="10"/>
  <c r="B472" i="10"/>
  <c r="B491" i="10"/>
  <c r="B432" i="10"/>
  <c r="B408" i="10"/>
  <c r="B111" i="12"/>
  <c r="B129" i="12"/>
  <c r="B130" i="12"/>
  <c r="B132" i="12"/>
  <c r="B150" i="12"/>
  <c r="B168" i="12"/>
  <c r="B143" i="12"/>
  <c r="B144" i="12"/>
  <c r="B187" i="12"/>
  <c r="B197" i="12"/>
  <c r="B192" i="12"/>
  <c r="B207" i="12"/>
  <c r="B186" i="12"/>
  <c r="B237" i="12"/>
  <c r="B196" i="12"/>
  <c r="B232" i="12"/>
  <c r="B244" i="12"/>
  <c r="B225" i="12"/>
  <c r="B261" i="12"/>
  <c r="B266" i="12"/>
  <c r="B216" i="12"/>
  <c r="B285" i="12"/>
  <c r="B243" i="12"/>
  <c r="B276" i="12"/>
  <c r="B290" i="12"/>
  <c r="B298" i="12"/>
  <c r="B321" i="12"/>
  <c r="B334" i="12"/>
  <c r="B346" i="12"/>
  <c r="B331" i="12"/>
  <c r="B340" i="12"/>
  <c r="B315" i="12"/>
  <c r="B391" i="12"/>
  <c r="B380" i="12"/>
  <c r="B409" i="12"/>
  <c r="B403" i="12"/>
  <c r="B378" i="12"/>
  <c r="B397" i="12"/>
  <c r="B384" i="12"/>
  <c r="B430" i="12"/>
  <c r="B419" i="12"/>
  <c r="B425" i="12"/>
  <c r="B429" i="12"/>
  <c r="B441" i="12"/>
  <c r="B449" i="12"/>
  <c r="B474" i="12"/>
  <c r="B484" i="12"/>
  <c r="B471" i="12"/>
  <c r="B481" i="12"/>
  <c r="B476" i="12"/>
  <c r="B109" i="10"/>
  <c r="B113" i="10"/>
  <c r="B174" i="10"/>
  <c r="B131" i="10"/>
  <c r="B106" i="10"/>
  <c r="B116" i="10"/>
  <c r="B186" i="10"/>
  <c r="B159" i="10"/>
  <c r="B179" i="10"/>
  <c r="B229" i="10"/>
  <c r="B210" i="10"/>
  <c r="B215" i="10"/>
  <c r="B196" i="10"/>
  <c r="B217" i="10"/>
  <c r="B190" i="10"/>
  <c r="B169" i="10"/>
  <c r="B203" i="10"/>
  <c r="B306" i="10"/>
  <c r="B243" i="10"/>
  <c r="B316" i="10"/>
  <c r="B289" i="10"/>
  <c r="B302" i="10"/>
  <c r="B259" i="10"/>
  <c r="B261" i="10"/>
  <c r="B348" i="10"/>
  <c r="B293" i="10"/>
  <c r="B264" i="10"/>
  <c r="B350" i="10"/>
  <c r="B313" i="10"/>
  <c r="B280" i="10"/>
  <c r="B360" i="10"/>
  <c r="B341" i="10"/>
  <c r="B351" i="10"/>
  <c r="B418" i="10"/>
  <c r="B482" i="10"/>
  <c r="B431" i="10"/>
  <c r="B412" i="10"/>
  <c r="B476" i="10"/>
  <c r="B425" i="10"/>
  <c r="B398" i="10"/>
  <c r="B462" i="10"/>
  <c r="B403" i="10"/>
  <c r="B375" i="10"/>
  <c r="B429" i="10"/>
  <c r="B400" i="10"/>
  <c r="B486" i="10"/>
  <c r="B499" i="10"/>
  <c r="B461" i="10"/>
  <c r="B448" i="10"/>
  <c r="B106" i="12"/>
  <c r="B108" i="12"/>
  <c r="B138" i="12"/>
  <c r="B137" i="12"/>
  <c r="B158" i="12"/>
  <c r="B176" i="12"/>
  <c r="B155" i="12"/>
  <c r="B151" i="12"/>
  <c r="B195" i="12"/>
  <c r="B205" i="12"/>
  <c r="B201" i="12"/>
  <c r="B214" i="12"/>
  <c r="B190" i="12"/>
  <c r="B245" i="12"/>
  <c r="B204" i="12"/>
  <c r="B238" i="12"/>
  <c r="B246" i="12"/>
  <c r="B236" i="12"/>
  <c r="B281" i="12"/>
  <c r="B253" i="12"/>
  <c r="B241" i="12"/>
  <c r="B293" i="12"/>
  <c r="B269" i="12"/>
  <c r="B278" i="12"/>
  <c r="B311" i="12"/>
  <c r="B308" i="12"/>
  <c r="B329" i="12"/>
  <c r="B344" i="12"/>
  <c r="B354" i="12"/>
  <c r="B343" i="12"/>
  <c r="B348" i="12"/>
  <c r="B338" i="12"/>
  <c r="B399" i="12"/>
  <c r="B371" i="12"/>
  <c r="B342" i="12"/>
  <c r="B411" i="12"/>
  <c r="B374" i="12"/>
  <c r="B415" i="12"/>
  <c r="B413" i="12"/>
  <c r="B438" i="12"/>
  <c r="B381" i="12"/>
  <c r="B427" i="12"/>
  <c r="B431" i="12"/>
  <c r="B443" i="12"/>
  <c r="B451" i="12"/>
  <c r="B482" i="12"/>
  <c r="B497" i="12"/>
  <c r="B499" i="12"/>
  <c r="B483" i="12"/>
  <c r="B460" i="12"/>
  <c r="B469" i="10"/>
  <c r="B117" i="10"/>
  <c r="B121" i="10"/>
  <c r="B182" i="10"/>
  <c r="B136" i="10"/>
  <c r="B108" i="10"/>
  <c r="B118" i="10"/>
  <c r="B120" i="10"/>
  <c r="B167" i="10"/>
  <c r="B181" i="10"/>
  <c r="B237" i="10"/>
  <c r="B218" i="10"/>
  <c r="B223" i="10"/>
  <c r="B204" i="10"/>
  <c r="B225" i="10"/>
  <c r="B198" i="10"/>
  <c r="B173" i="10"/>
  <c r="B256" i="10"/>
  <c r="B314" i="10"/>
  <c r="B260" i="10"/>
  <c r="B172" i="10"/>
  <c r="B228" i="10"/>
  <c r="B310" i="10"/>
  <c r="B267" i="10"/>
  <c r="B269" i="10"/>
  <c r="B356" i="10"/>
  <c r="B295" i="10"/>
  <c r="B301" i="10"/>
  <c r="B358" i="10"/>
  <c r="B315" i="10"/>
  <c r="B317" i="10"/>
  <c r="B368" i="10"/>
  <c r="B349" i="10"/>
  <c r="B383" i="10"/>
  <c r="B426" i="10"/>
  <c r="B338" i="10"/>
  <c r="B439" i="10"/>
  <c r="B420" i="10"/>
  <c r="B242" i="10"/>
  <c r="B433" i="10"/>
  <c r="B406" i="10"/>
  <c r="B470" i="10"/>
  <c r="B411" i="10"/>
  <c r="B377" i="10"/>
  <c r="B437" i="10"/>
  <c r="B464" i="10"/>
  <c r="B494" i="10"/>
  <c r="B371" i="10"/>
  <c r="B463" i="10"/>
  <c r="B477" i="10"/>
  <c r="B115" i="12"/>
  <c r="B112" i="12"/>
  <c r="B146" i="12"/>
  <c r="B141" i="12"/>
  <c r="B166" i="12"/>
  <c r="B184" i="12"/>
  <c r="B159" i="12"/>
  <c r="B145" i="12"/>
  <c r="B203" i="12"/>
  <c r="B153" i="12"/>
  <c r="B212" i="12"/>
  <c r="B222" i="12"/>
  <c r="B173" i="12"/>
  <c r="B202" i="12"/>
  <c r="B210" i="12"/>
  <c r="B252" i="12"/>
  <c r="B254" i="12"/>
  <c r="B240" i="12"/>
  <c r="B289" i="12"/>
  <c r="B267" i="12"/>
  <c r="B249" i="12"/>
  <c r="B301" i="12"/>
  <c r="B303" i="12"/>
  <c r="B280" i="12"/>
  <c r="B319" i="12"/>
  <c r="B251" i="12"/>
  <c r="B255" i="12"/>
  <c r="B352" i="12"/>
  <c r="B362" i="12"/>
  <c r="B320" i="12"/>
  <c r="B356" i="12"/>
  <c r="B287" i="12"/>
  <c r="B407" i="12"/>
  <c r="B373" i="12"/>
  <c r="B350" i="12"/>
  <c r="B366" i="12"/>
  <c r="B389" i="12"/>
  <c r="B405" i="12"/>
  <c r="B417" i="12"/>
  <c r="B446" i="12"/>
  <c r="B410" i="12"/>
  <c r="B456" i="12"/>
  <c r="B433" i="12"/>
  <c r="B464" i="12"/>
  <c r="B461" i="12"/>
  <c r="B490" i="12"/>
  <c r="B416" i="12"/>
  <c r="B473" i="12"/>
  <c r="B485" i="12"/>
  <c r="B500" i="12"/>
  <c r="B125" i="10"/>
  <c r="B129" i="10"/>
  <c r="B123" i="10"/>
  <c r="B144" i="10"/>
  <c r="B110" i="10"/>
  <c r="B138" i="10"/>
  <c r="B122" i="10"/>
  <c r="B107" i="10"/>
  <c r="B183" i="10"/>
  <c r="B245" i="10"/>
  <c r="B226" i="10"/>
  <c r="B231" i="10"/>
  <c r="B212" i="10"/>
  <c r="B233" i="10"/>
  <c r="B206" i="10"/>
  <c r="B175" i="10"/>
  <c r="B258" i="10"/>
  <c r="B235" i="10"/>
  <c r="B268" i="10"/>
  <c r="B195" i="10"/>
  <c r="B230" i="10"/>
  <c r="B318" i="10"/>
  <c r="B275" i="10"/>
  <c r="B277" i="10"/>
  <c r="B364" i="10"/>
  <c r="B297" i="10"/>
  <c r="B303" i="10"/>
  <c r="B366" i="10"/>
  <c r="B323" i="10"/>
  <c r="B319" i="10"/>
  <c r="B376" i="10"/>
  <c r="B240" i="10"/>
  <c r="B385" i="10"/>
  <c r="B434" i="10"/>
  <c r="B362" i="10"/>
  <c r="B447" i="10"/>
  <c r="B428" i="10"/>
  <c r="B354" i="10"/>
  <c r="B441" i="10"/>
  <c r="B414" i="10"/>
  <c r="B478" i="10"/>
  <c r="B419" i="10"/>
  <c r="B379" i="10"/>
  <c r="B445" i="10"/>
  <c r="B489" i="10"/>
  <c r="B346" i="10"/>
  <c r="B392" i="10"/>
  <c r="B465" i="10"/>
  <c r="B479" i="10"/>
  <c r="B119" i="12"/>
  <c r="B113" i="12"/>
  <c r="B118" i="12"/>
  <c r="B156" i="12"/>
  <c r="B114" i="12"/>
  <c r="B134" i="12"/>
  <c r="B170" i="12"/>
  <c r="B136" i="12"/>
  <c r="B154" i="12"/>
  <c r="B162" i="12"/>
  <c r="B220" i="12"/>
  <c r="B177" i="12"/>
  <c r="B181" i="12"/>
  <c r="B191" i="12"/>
  <c r="B224" i="12"/>
  <c r="B260" i="12"/>
  <c r="B262" i="12"/>
  <c r="B219" i="12"/>
  <c r="B297" i="12"/>
  <c r="B271" i="12"/>
  <c r="B258" i="12"/>
  <c r="B235" i="12"/>
  <c r="B309" i="12"/>
  <c r="B282" i="12"/>
  <c r="B327" i="12"/>
  <c r="B272" i="12"/>
  <c r="B279" i="12"/>
  <c r="B360" i="12"/>
  <c r="B370" i="12"/>
  <c r="B322" i="12"/>
  <c r="B364" i="12"/>
  <c r="B355" i="12"/>
  <c r="B307" i="12"/>
  <c r="B375" i="12"/>
  <c r="B382" i="12"/>
  <c r="B345" i="12"/>
  <c r="B418" i="12"/>
  <c r="B420" i="12"/>
  <c r="B386" i="12"/>
  <c r="B454" i="12"/>
  <c r="B412" i="12"/>
  <c r="B462" i="12"/>
  <c r="B435" i="12"/>
  <c r="B472" i="12"/>
  <c r="B424" i="12"/>
  <c r="B432" i="12"/>
  <c r="B463" i="12"/>
  <c r="B475" i="12"/>
  <c r="B487" i="12"/>
  <c r="B468" i="12"/>
  <c r="B498" i="10"/>
  <c r="B133" i="10"/>
  <c r="B115" i="10"/>
  <c r="B139" i="10"/>
  <c r="B152" i="10"/>
  <c r="B141" i="10"/>
  <c r="B146" i="10"/>
  <c r="B124" i="10"/>
  <c r="B137" i="10"/>
  <c r="B189" i="10"/>
  <c r="B253" i="10"/>
  <c r="B148" i="10"/>
  <c r="B239" i="10"/>
  <c r="B220" i="10"/>
  <c r="B241" i="10"/>
  <c r="B214" i="10"/>
  <c r="B192" i="10"/>
  <c r="B266" i="10"/>
  <c r="B263" i="10"/>
  <c r="B276" i="10"/>
  <c r="B227" i="10"/>
  <c r="B262" i="10"/>
  <c r="B211" i="10"/>
  <c r="B283" i="10"/>
  <c r="B285" i="10"/>
  <c r="B372" i="10"/>
  <c r="B299" i="10"/>
  <c r="B305" i="10"/>
  <c r="B374" i="10"/>
  <c r="B331" i="10"/>
  <c r="B321" i="10"/>
  <c r="B384" i="10"/>
  <c r="B272" i="10"/>
  <c r="B387" i="10"/>
  <c r="B442" i="10"/>
  <c r="B391" i="10"/>
  <c r="B455" i="10"/>
  <c r="B436" i="10"/>
  <c r="B378" i="10"/>
  <c r="B449" i="10"/>
  <c r="B422" i="10"/>
  <c r="B359" i="10"/>
  <c r="B427" i="10"/>
  <c r="B381" i="10"/>
  <c r="B453" i="10"/>
  <c r="B497" i="10"/>
  <c r="B373" i="10"/>
  <c r="B459" i="10"/>
  <c r="B467" i="10"/>
  <c r="B481" i="10"/>
  <c r="B127" i="12"/>
  <c r="B104" i="12"/>
  <c r="B122" i="12"/>
  <c r="B164" i="12"/>
  <c r="B123" i="12"/>
  <c r="B135" i="12"/>
  <c r="B178" i="12"/>
  <c r="B157" i="12"/>
  <c r="B161" i="12"/>
  <c r="B167" i="12"/>
  <c r="B172" i="12"/>
  <c r="B174" i="12"/>
  <c r="B194" i="12"/>
  <c r="B209" i="12"/>
  <c r="B233" i="12"/>
  <c r="B268" i="12"/>
  <c r="B270" i="12"/>
  <c r="B213" i="12"/>
  <c r="B305" i="12"/>
  <c r="B275" i="12"/>
  <c r="B247" i="12"/>
  <c r="B250" i="12"/>
  <c r="B317" i="12"/>
  <c r="B306" i="12"/>
  <c r="B335" i="12"/>
  <c r="B300" i="12"/>
  <c r="B310" i="12"/>
  <c r="B368" i="12"/>
  <c r="B312" i="12"/>
  <c r="B324" i="12"/>
  <c r="B372" i="12"/>
  <c r="B357" i="12"/>
  <c r="B363" i="12"/>
  <c r="B377" i="12"/>
  <c r="B358" i="12"/>
  <c r="B347" i="12"/>
  <c r="B426" i="12"/>
  <c r="B428" i="12"/>
  <c r="B388" i="12"/>
  <c r="B394" i="12"/>
  <c r="B414" i="12"/>
  <c r="B470" i="12"/>
  <c r="B459" i="12"/>
  <c r="B480" i="12"/>
  <c r="B453" i="12"/>
  <c r="B408" i="12"/>
  <c r="B492" i="12"/>
  <c r="B477" i="12"/>
  <c r="B489" i="12"/>
  <c r="B495" i="12"/>
  <c r="B471" i="10"/>
  <c r="B111" i="10"/>
  <c r="B142" i="10"/>
  <c r="B147" i="10"/>
  <c r="B160" i="10"/>
  <c r="B149" i="10"/>
  <c r="B154" i="10"/>
  <c r="B126" i="10"/>
  <c r="B145" i="10"/>
  <c r="B197" i="10"/>
  <c r="B185" i="10"/>
  <c r="B164" i="10"/>
  <c r="B247" i="10"/>
  <c r="B180" i="10"/>
  <c r="B249" i="10"/>
  <c r="B222" i="10"/>
  <c r="B200" i="10"/>
  <c r="B274" i="10"/>
  <c r="B271" i="10"/>
  <c r="B284" i="10"/>
  <c r="B251" i="10"/>
  <c r="B270" i="10"/>
  <c r="B232" i="10"/>
  <c r="B248" i="10"/>
  <c r="B320" i="10"/>
  <c r="B380" i="10"/>
  <c r="B329" i="10"/>
  <c r="B307" i="10"/>
  <c r="B382" i="10"/>
  <c r="B339" i="10"/>
  <c r="B328" i="10"/>
  <c r="B244" i="10"/>
  <c r="B312" i="10"/>
  <c r="B389" i="10"/>
  <c r="B450" i="10"/>
  <c r="B399" i="10"/>
  <c r="B357" i="10"/>
  <c r="B444" i="10"/>
  <c r="B393" i="10"/>
  <c r="B457" i="10"/>
  <c r="B430" i="10"/>
  <c r="B361" i="10"/>
  <c r="B435" i="10"/>
  <c r="B397" i="10"/>
  <c r="B424" i="10"/>
  <c r="B304" i="10"/>
  <c r="B416" i="10"/>
  <c r="B488" i="10"/>
  <c r="B485" i="10"/>
  <c r="B487" i="10"/>
  <c r="B101" i="12"/>
  <c r="B102" i="12"/>
  <c r="B110" i="12"/>
  <c r="B140" i="12"/>
  <c r="B116" i="12"/>
  <c r="B139" i="12"/>
  <c r="B142" i="12"/>
  <c r="B117" i="12"/>
  <c r="B160" i="12"/>
  <c r="B175" i="12"/>
  <c r="B171" i="12"/>
  <c r="B188" i="12"/>
  <c r="B199" i="12"/>
  <c r="B208" i="12"/>
  <c r="B218" i="12"/>
  <c r="B198" i="12"/>
  <c r="B215" i="12"/>
  <c r="B206" i="12"/>
  <c r="B226" i="12"/>
  <c r="B242" i="12"/>
  <c r="B283" i="12"/>
  <c r="B259" i="12"/>
  <c r="B264" i="12"/>
  <c r="B325" i="12"/>
  <c r="B284" i="12"/>
  <c r="B292" i="12"/>
  <c r="B302" i="12"/>
  <c r="B274" i="12"/>
  <c r="B376" i="12"/>
  <c r="B314" i="12"/>
  <c r="B326" i="12"/>
  <c r="B328" i="12"/>
  <c r="B359" i="12"/>
  <c r="B365" i="12"/>
  <c r="B385" i="12"/>
  <c r="B379" i="12"/>
  <c r="B349" i="12"/>
  <c r="B434" i="12"/>
  <c r="B436" i="12"/>
  <c r="B390" i="12"/>
  <c r="B396" i="12"/>
  <c r="B406" i="12"/>
  <c r="B478" i="12"/>
  <c r="B402" i="12"/>
  <c r="B488" i="12"/>
  <c r="B455" i="12"/>
  <c r="B448" i="12"/>
  <c r="B465" i="12"/>
  <c r="B479" i="12"/>
  <c r="B491" i="12"/>
  <c r="D107" i="10"/>
  <c r="D111" i="10"/>
  <c r="D172" i="10"/>
  <c r="D105" i="10"/>
  <c r="D129" i="10"/>
  <c r="D152" i="10"/>
  <c r="D116" i="10"/>
  <c r="D132" i="10"/>
  <c r="D211" i="10"/>
  <c r="D177" i="10"/>
  <c r="D124" i="10"/>
  <c r="D189" i="10"/>
  <c r="D253" i="10"/>
  <c r="D154" i="10"/>
  <c r="D247" i="10"/>
  <c r="D220" i="10"/>
  <c r="D246" i="10"/>
  <c r="D296" i="10"/>
  <c r="D277" i="10"/>
  <c r="D290" i="10"/>
  <c r="D287" i="10"/>
  <c r="D292" i="10"/>
  <c r="D281" i="10"/>
  <c r="D259" i="10"/>
  <c r="D338" i="10"/>
  <c r="D278" i="10"/>
  <c r="D295" i="10"/>
  <c r="D372" i="10"/>
  <c r="D305" i="10"/>
  <c r="D309" i="10"/>
  <c r="D366" i="10"/>
  <c r="D331" i="10"/>
  <c r="D341" i="10"/>
  <c r="D400" i="10"/>
  <c r="D464" i="10"/>
  <c r="D397" i="10"/>
  <c r="D360" i="10"/>
  <c r="D442" i="10"/>
  <c r="D368" i="10"/>
  <c r="D447" i="10"/>
  <c r="D428" i="10"/>
  <c r="D393" i="10"/>
  <c r="D365" i="10"/>
  <c r="D427" i="10"/>
  <c r="D479" i="10"/>
  <c r="D495" i="10"/>
  <c r="D470" i="10"/>
  <c r="D494" i="10"/>
  <c r="D438" i="10"/>
  <c r="D463" i="10"/>
  <c r="D105" i="12"/>
  <c r="D127" i="12"/>
  <c r="D134" i="12"/>
  <c r="D131" i="12"/>
  <c r="D122" i="12"/>
  <c r="D135" i="12"/>
  <c r="D128" i="12"/>
  <c r="D139" i="12"/>
  <c r="D151" i="12"/>
  <c r="D159" i="12"/>
  <c r="D210" i="12"/>
  <c r="D212" i="12"/>
  <c r="D207" i="12"/>
  <c r="D243" i="12"/>
  <c r="D199" i="12"/>
  <c r="D224" i="12"/>
  <c r="D221" i="12"/>
  <c r="D268" i="12"/>
  <c r="D265" i="12"/>
  <c r="D239" i="12"/>
  <c r="D236" i="12"/>
  <c r="D283" i="12"/>
  <c r="D255" i="12"/>
  <c r="D211" i="12"/>
  <c r="D325" i="12"/>
  <c r="D292" i="12"/>
  <c r="D300" i="12"/>
  <c r="D342" i="12"/>
  <c r="D344" i="12"/>
  <c r="D341" i="12"/>
  <c r="D318" i="12"/>
  <c r="D347" i="12"/>
  <c r="D345" i="12"/>
  <c r="D365" i="12"/>
  <c r="D373" i="12"/>
  <c r="D409" i="12"/>
  <c r="D410" i="12"/>
  <c r="D456" i="12"/>
  <c r="D450" i="12"/>
  <c r="D452" i="12"/>
  <c r="D400" i="12"/>
  <c r="D476" i="12"/>
  <c r="D427" i="12"/>
  <c r="D494" i="12"/>
  <c r="D445" i="12"/>
  <c r="D422" i="12"/>
  <c r="D495" i="12"/>
  <c r="D467" i="12"/>
  <c r="D479" i="12"/>
  <c r="D487" i="12"/>
  <c r="C101" i="12"/>
  <c r="C132" i="12"/>
  <c r="C117" i="12"/>
  <c r="C127" i="12"/>
  <c r="C147" i="12"/>
  <c r="C150" i="12"/>
  <c r="C137" i="12"/>
  <c r="C182" i="12"/>
  <c r="C169" i="12"/>
  <c r="C163" i="12"/>
  <c r="C223" i="12"/>
  <c r="C225" i="12"/>
  <c r="C184" i="12"/>
  <c r="C205" i="12"/>
  <c r="C204" i="12"/>
  <c r="C255" i="12"/>
  <c r="C265" i="12"/>
  <c r="C235" i="12"/>
  <c r="C256" i="12"/>
  <c r="C252" i="12"/>
  <c r="C294" i="12"/>
  <c r="C272" i="12"/>
  <c r="C251" i="12"/>
  <c r="C301" i="12"/>
  <c r="C282" i="12"/>
  <c r="C311" i="12"/>
  <c r="C289" i="12"/>
  <c r="C321" i="12"/>
  <c r="C327" i="12"/>
  <c r="C349" i="12"/>
  <c r="C351" i="12"/>
  <c r="C310" i="12"/>
  <c r="C394" i="12"/>
  <c r="C388" i="12"/>
  <c r="C354" i="12"/>
  <c r="C360" i="12"/>
  <c r="C387" i="12"/>
  <c r="C391" i="12"/>
  <c r="C403" i="12"/>
  <c r="C405" i="12"/>
  <c r="C417" i="12"/>
  <c r="C448" i="12"/>
  <c r="C489" i="12"/>
  <c r="C491" i="12"/>
  <c r="C485" i="12"/>
  <c r="C440" i="12"/>
  <c r="C482" i="12"/>
  <c r="C436" i="12"/>
  <c r="C494" i="12"/>
  <c r="C462" i="12"/>
  <c r="C108" i="10"/>
  <c r="C137" i="10"/>
  <c r="C115" i="10"/>
  <c r="C123" i="10"/>
  <c r="C171" i="10"/>
  <c r="C160" i="10"/>
  <c r="C118" i="10"/>
  <c r="C156" i="10"/>
  <c r="C232" i="10"/>
  <c r="C189" i="10"/>
  <c r="C218" i="10"/>
  <c r="D115" i="10"/>
  <c r="D119" i="10"/>
  <c r="D180" i="10"/>
  <c r="D121" i="10"/>
  <c r="D139" i="10"/>
  <c r="D160" i="10"/>
  <c r="D141" i="10"/>
  <c r="D135" i="10"/>
  <c r="D219" i="10"/>
  <c r="D179" i="10"/>
  <c r="D138" i="10"/>
  <c r="D197" i="10"/>
  <c r="D122" i="10"/>
  <c r="D191" i="10"/>
  <c r="D255" i="10"/>
  <c r="D146" i="10"/>
  <c r="D248" i="10"/>
  <c r="D304" i="10"/>
  <c r="D285" i="10"/>
  <c r="D298" i="10"/>
  <c r="D186" i="10"/>
  <c r="D300" i="10"/>
  <c r="D289" i="10"/>
  <c r="D267" i="10"/>
  <c r="D346" i="10"/>
  <c r="D318" i="10"/>
  <c r="D297" i="10"/>
  <c r="D380" i="10"/>
  <c r="D329" i="10"/>
  <c r="D311" i="10"/>
  <c r="D374" i="10"/>
  <c r="D339" i="10"/>
  <c r="D349" i="10"/>
  <c r="D408" i="10"/>
  <c r="D472" i="10"/>
  <c r="D405" i="10"/>
  <c r="D389" i="10"/>
  <c r="D450" i="10"/>
  <c r="D391" i="10"/>
  <c r="D455" i="10"/>
  <c r="D436" i="10"/>
  <c r="D401" i="10"/>
  <c r="D367" i="10"/>
  <c r="D435" i="10"/>
  <c r="D481" i="10"/>
  <c r="D359" i="10"/>
  <c r="D489" i="10"/>
  <c r="D422" i="10"/>
  <c r="D467" i="10"/>
  <c r="D461" i="10"/>
  <c r="D117" i="12"/>
  <c r="D102" i="12"/>
  <c r="D136" i="12"/>
  <c r="D145" i="12"/>
  <c r="D140" i="12"/>
  <c r="D142" i="12"/>
  <c r="D129" i="12"/>
  <c r="D147" i="12"/>
  <c r="D160" i="12"/>
  <c r="D161" i="12"/>
  <c r="D218" i="12"/>
  <c r="D220" i="12"/>
  <c r="D158" i="12"/>
  <c r="D194" i="12"/>
  <c r="D196" i="12"/>
  <c r="D226" i="12"/>
  <c r="D230" i="12"/>
  <c r="D209" i="12"/>
  <c r="D269" i="12"/>
  <c r="D257" i="12"/>
  <c r="D248" i="12"/>
  <c r="D291" i="12"/>
  <c r="D264" i="12"/>
  <c r="D301" i="12"/>
  <c r="D333" i="12"/>
  <c r="D294" i="12"/>
  <c r="D302" i="12"/>
  <c r="D350" i="12"/>
  <c r="D352" i="12"/>
  <c r="D312" i="12"/>
  <c r="D320" i="12"/>
  <c r="D349" i="12"/>
  <c r="D353" i="12"/>
  <c r="D367" i="12"/>
  <c r="D375" i="12"/>
  <c r="D330" i="12"/>
  <c r="D412" i="12"/>
  <c r="D328" i="12"/>
  <c r="D403" i="12"/>
  <c r="D364" i="12"/>
  <c r="D402" i="12"/>
  <c r="D484" i="12"/>
  <c r="D429" i="12"/>
  <c r="D435" i="12"/>
  <c r="D447" i="12"/>
  <c r="D451" i="12"/>
  <c r="D482" i="12"/>
  <c r="D469" i="12"/>
  <c r="D481" i="12"/>
  <c r="D493" i="12"/>
  <c r="C110" i="12"/>
  <c r="C103" i="12"/>
  <c r="C131" i="12"/>
  <c r="C142" i="12"/>
  <c r="C158" i="12"/>
  <c r="C154" i="12"/>
  <c r="C119" i="12"/>
  <c r="C190" i="12"/>
  <c r="C170" i="12"/>
  <c r="C167" i="12"/>
  <c r="C175" i="12"/>
  <c r="C189" i="12"/>
  <c r="C191" i="12"/>
  <c r="C199" i="12"/>
  <c r="C219" i="12"/>
  <c r="C263" i="12"/>
  <c r="C273" i="12"/>
  <c r="C211" i="12"/>
  <c r="C270" i="12"/>
  <c r="C261" i="12"/>
  <c r="C302" i="12"/>
  <c r="C280" i="12"/>
  <c r="C260" i="12"/>
  <c r="C312" i="12"/>
  <c r="C306" i="12"/>
  <c r="C298" i="12"/>
  <c r="C291" i="12"/>
  <c r="C347" i="12"/>
  <c r="C329" i="12"/>
  <c r="C357" i="12"/>
  <c r="C359" i="12"/>
  <c r="C313" i="12"/>
  <c r="C402" i="12"/>
  <c r="C396" i="12"/>
  <c r="C356" i="12"/>
  <c r="C362" i="12"/>
  <c r="C421" i="12"/>
  <c r="C393" i="12"/>
  <c r="C415" i="12"/>
  <c r="C407" i="12"/>
  <c r="C425" i="12"/>
  <c r="C450" i="12"/>
  <c r="C427" i="12"/>
  <c r="C400" i="12"/>
  <c r="C493" i="12"/>
  <c r="C442" i="12"/>
  <c r="C500" i="12"/>
  <c r="C463" i="12"/>
  <c r="C496" i="12"/>
  <c r="C464" i="12"/>
  <c r="C112" i="10"/>
  <c r="C116" i="10"/>
  <c r="C145" i="10"/>
  <c r="C117" i="10"/>
  <c r="C125" i="10"/>
  <c r="C179" i="10"/>
  <c r="C110" i="10"/>
  <c r="C138" i="10"/>
  <c r="C159" i="10"/>
  <c r="C240" i="10"/>
  <c r="C197" i="10"/>
  <c r="C226" i="10"/>
  <c r="C207" i="10"/>
  <c r="C204" i="10"/>
  <c r="C180" i="10"/>
  <c r="C225" i="10"/>
  <c r="C269" i="10"/>
  <c r="C206" i="10"/>
  <c r="C290" i="10"/>
  <c r="C287" i="10"/>
  <c r="C247" i="10"/>
  <c r="C251" i="10"/>
  <c r="C305" i="10"/>
  <c r="C278" i="10"/>
  <c r="C214" i="10"/>
  <c r="C335" i="10"/>
  <c r="C324" i="10"/>
  <c r="C345" i="10"/>
  <c r="C326" i="10"/>
  <c r="C331" i="10"/>
  <c r="C283" i="10"/>
  <c r="C306" i="10"/>
  <c r="C300" i="10"/>
  <c r="C437" i="10"/>
  <c r="C389" i="10"/>
  <c r="C450" i="10"/>
  <c r="C399" i="10"/>
  <c r="C463" i="10"/>
  <c r="C376" i="10"/>
  <c r="C452" i="10"/>
  <c r="C417" i="10"/>
  <c r="C481" i="10"/>
  <c r="D123" i="10"/>
  <c r="D127" i="10"/>
  <c r="D113" i="10"/>
  <c r="D142" i="10"/>
  <c r="D147" i="10"/>
  <c r="D168" i="10"/>
  <c r="D149" i="10"/>
  <c r="D143" i="10"/>
  <c r="D227" i="10"/>
  <c r="D181" i="10"/>
  <c r="D162" i="10"/>
  <c r="D205" i="10"/>
  <c r="D194" i="10"/>
  <c r="D199" i="10"/>
  <c r="D118" i="10"/>
  <c r="D190" i="10"/>
  <c r="D250" i="10"/>
  <c r="D312" i="10"/>
  <c r="D209" i="10"/>
  <c r="D306" i="10"/>
  <c r="D225" i="10"/>
  <c r="D308" i="10"/>
  <c r="D167" i="10"/>
  <c r="D275" i="10"/>
  <c r="D354" i="10"/>
  <c r="D327" i="10"/>
  <c r="D324" i="10"/>
  <c r="D388" i="10"/>
  <c r="D337" i="10"/>
  <c r="D313" i="10"/>
  <c r="D382" i="10"/>
  <c r="D347" i="10"/>
  <c r="D352" i="10"/>
  <c r="D416" i="10"/>
  <c r="D480" i="10"/>
  <c r="D413" i="10"/>
  <c r="D394" i="10"/>
  <c r="D458" i="10"/>
  <c r="D399" i="10"/>
  <c r="D357" i="10"/>
  <c r="D444" i="10"/>
  <c r="D409" i="10"/>
  <c r="D369" i="10"/>
  <c r="D443" i="10"/>
  <c r="D490" i="10"/>
  <c r="D430" i="10"/>
  <c r="D497" i="10"/>
  <c r="D457" i="10"/>
  <c r="D469" i="10"/>
  <c r="D496" i="10"/>
  <c r="D125" i="12"/>
  <c r="D103" i="12"/>
  <c r="D144" i="12"/>
  <c r="D154" i="12"/>
  <c r="D153" i="12"/>
  <c r="D148" i="12"/>
  <c r="D130" i="12"/>
  <c r="D152" i="12"/>
  <c r="D166" i="12"/>
  <c r="D170" i="12"/>
  <c r="D167" i="12"/>
  <c r="D172" i="12"/>
  <c r="D186" i="12"/>
  <c r="D202" i="12"/>
  <c r="D214" i="12"/>
  <c r="D228" i="12"/>
  <c r="D232" i="12"/>
  <c r="D217" i="12"/>
  <c r="D279" i="12"/>
  <c r="D261" i="12"/>
  <c r="D262" i="12"/>
  <c r="D299" i="12"/>
  <c r="D293" i="12"/>
  <c r="D273" i="12"/>
  <c r="D282" i="12"/>
  <c r="D296" i="12"/>
  <c r="D304" i="12"/>
  <c r="D358" i="12"/>
  <c r="D360" i="12"/>
  <c r="D314" i="12"/>
  <c r="D322" i="12"/>
  <c r="D351" i="12"/>
  <c r="D355" i="12"/>
  <c r="D383" i="12"/>
  <c r="D380" i="12"/>
  <c r="D332" i="12"/>
  <c r="D414" i="12"/>
  <c r="D387" i="12"/>
  <c r="D415" i="12"/>
  <c r="D379" i="12"/>
  <c r="D404" i="12"/>
  <c r="D492" i="12"/>
  <c r="D431" i="12"/>
  <c r="D437" i="12"/>
  <c r="D449" i="12"/>
  <c r="D453" i="12"/>
  <c r="D500" i="12"/>
  <c r="D471" i="12"/>
  <c r="D483" i="12"/>
  <c r="D489" i="12"/>
  <c r="C122" i="12"/>
  <c r="C107" i="12"/>
  <c r="C135" i="12"/>
  <c r="C153" i="12"/>
  <c r="C162" i="12"/>
  <c r="C173" i="12"/>
  <c r="C144" i="12"/>
  <c r="C198" i="12"/>
  <c r="C174" i="12"/>
  <c r="C145" i="12"/>
  <c r="C185" i="12"/>
  <c r="C193" i="12"/>
  <c r="C176" i="12"/>
  <c r="C213" i="12"/>
  <c r="C228" i="12"/>
  <c r="C271" i="12"/>
  <c r="C220" i="12"/>
  <c r="C222" i="12"/>
  <c r="C274" i="12"/>
  <c r="C236" i="12"/>
  <c r="C244" i="12"/>
  <c r="C288" i="12"/>
  <c r="C269" i="12"/>
  <c r="C320" i="12"/>
  <c r="C314" i="12"/>
  <c r="C308" i="12"/>
  <c r="C293" i="12"/>
  <c r="C355" i="12"/>
  <c r="C334" i="12"/>
  <c r="C365" i="12"/>
  <c r="C367" i="12"/>
  <c r="C333" i="12"/>
  <c r="C410" i="12"/>
  <c r="C404" i="12"/>
  <c r="C382" i="12"/>
  <c r="C364" i="12"/>
  <c r="C429" i="12"/>
  <c r="C395" i="12"/>
  <c r="C423" i="12"/>
  <c r="C409" i="12"/>
  <c r="C433" i="12"/>
  <c r="C452" i="12"/>
  <c r="C456" i="12"/>
  <c r="C443" i="12"/>
  <c r="C424" i="12"/>
  <c r="C444" i="12"/>
  <c r="C438" i="12"/>
  <c r="C492" i="12"/>
  <c r="C487" i="12"/>
  <c r="C498" i="12"/>
  <c r="C120" i="10"/>
  <c r="C124" i="10"/>
  <c r="C153" i="10"/>
  <c r="C119" i="10"/>
  <c r="C127" i="10"/>
  <c r="C187" i="10"/>
  <c r="C141" i="10"/>
  <c r="C146" i="10"/>
  <c r="C175" i="10"/>
  <c r="C248" i="10"/>
  <c r="C205" i="10"/>
  <c r="C234" i="10"/>
  <c r="C215" i="10"/>
  <c r="C212" i="10"/>
  <c r="C182" i="10"/>
  <c r="D131" i="10"/>
  <c r="D134" i="10"/>
  <c r="D137" i="10"/>
  <c r="D150" i="10"/>
  <c r="D155" i="10"/>
  <c r="D176" i="10"/>
  <c r="D157" i="10"/>
  <c r="D151" i="10"/>
  <c r="D235" i="10"/>
  <c r="D192" i="10"/>
  <c r="D163" i="10"/>
  <c r="D213" i="10"/>
  <c r="D202" i="10"/>
  <c r="D207" i="10"/>
  <c r="D178" i="10"/>
  <c r="D198" i="10"/>
  <c r="D252" i="10"/>
  <c r="D320" i="10"/>
  <c r="D233" i="10"/>
  <c r="D314" i="10"/>
  <c r="D249" i="10"/>
  <c r="D316" i="10"/>
  <c r="D217" i="10"/>
  <c r="D283" i="10"/>
  <c r="D362" i="10"/>
  <c r="D335" i="10"/>
  <c r="D332" i="10"/>
  <c r="D232" i="10"/>
  <c r="D345" i="10"/>
  <c r="D326" i="10"/>
  <c r="D315" i="10"/>
  <c r="D355" i="10"/>
  <c r="D373" i="10"/>
  <c r="D424" i="10"/>
  <c r="D328" i="10"/>
  <c r="D421" i="10"/>
  <c r="D402" i="10"/>
  <c r="D466" i="10"/>
  <c r="D407" i="10"/>
  <c r="D376" i="10"/>
  <c r="D452" i="10"/>
  <c r="D417" i="10"/>
  <c r="D371" i="10"/>
  <c r="D451" i="10"/>
  <c r="D498" i="10"/>
  <c r="D462" i="10"/>
  <c r="D286" i="10"/>
  <c r="D483" i="10"/>
  <c r="D471" i="10"/>
  <c r="D488" i="10"/>
  <c r="D133" i="12"/>
  <c r="D112" i="12"/>
  <c r="D126" i="12"/>
  <c r="D162" i="12"/>
  <c r="D157" i="12"/>
  <c r="D149" i="12"/>
  <c r="D143" i="12"/>
  <c r="D173" i="12"/>
  <c r="D169" i="12"/>
  <c r="D175" i="12"/>
  <c r="D178" i="12"/>
  <c r="D180" i="12"/>
  <c r="D179" i="12"/>
  <c r="D208" i="12"/>
  <c r="D223" i="12"/>
  <c r="D242" i="12"/>
  <c r="D215" i="12"/>
  <c r="D244" i="12"/>
  <c r="D287" i="12"/>
  <c r="D281" i="12"/>
  <c r="D271" i="12"/>
  <c r="D241" i="12"/>
  <c r="D307" i="12"/>
  <c r="D276" i="12"/>
  <c r="D284" i="12"/>
  <c r="D311" i="12"/>
  <c r="D308" i="12"/>
  <c r="D366" i="12"/>
  <c r="D368" i="12"/>
  <c r="D316" i="12"/>
  <c r="D324" i="12"/>
  <c r="D381" i="12"/>
  <c r="D357" i="12"/>
  <c r="D391" i="12"/>
  <c r="D348" i="12"/>
  <c r="D356" i="12"/>
  <c r="D416" i="12"/>
  <c r="D395" i="12"/>
  <c r="D411" i="12"/>
  <c r="D384" i="12"/>
  <c r="D406" i="12"/>
  <c r="D421" i="12"/>
  <c r="D433" i="12"/>
  <c r="D439" i="12"/>
  <c r="D464" i="12"/>
  <c r="D455" i="12"/>
  <c r="D490" i="12"/>
  <c r="D473" i="12"/>
  <c r="D485" i="12"/>
  <c r="D491" i="12"/>
  <c r="C130" i="12"/>
  <c r="C108" i="12"/>
  <c r="C143" i="12"/>
  <c r="C161" i="12"/>
  <c r="C171" i="12"/>
  <c r="C181" i="12"/>
  <c r="C140" i="12"/>
  <c r="C206" i="12"/>
  <c r="C192" i="12"/>
  <c r="C152" i="12"/>
  <c r="C172" i="12"/>
  <c r="C177" i="12"/>
  <c r="C197" i="12"/>
  <c r="C226" i="12"/>
  <c r="C186" i="12"/>
  <c r="C218" i="12"/>
  <c r="C214" i="12"/>
  <c r="C216" i="12"/>
  <c r="C276" i="12"/>
  <c r="C248" i="12"/>
  <c r="C253" i="12"/>
  <c r="C296" i="12"/>
  <c r="C208" i="12"/>
  <c r="C328" i="12"/>
  <c r="C322" i="12"/>
  <c r="C316" i="12"/>
  <c r="C307" i="12"/>
  <c r="C363" i="12"/>
  <c r="C344" i="12"/>
  <c r="C373" i="12"/>
  <c r="C375" i="12"/>
  <c r="C342" i="12"/>
  <c r="C361" i="12"/>
  <c r="C412" i="12"/>
  <c r="C390" i="12"/>
  <c r="C379" i="12"/>
  <c r="C437" i="12"/>
  <c r="C418" i="12"/>
  <c r="C431" i="12"/>
  <c r="C411" i="12"/>
  <c r="C441" i="12"/>
  <c r="C454" i="12"/>
  <c r="C435" i="12"/>
  <c r="C422" i="12"/>
  <c r="C426" i="12"/>
  <c r="C446" i="12"/>
  <c r="C484" i="12"/>
  <c r="C434" i="12"/>
  <c r="C468" i="12"/>
  <c r="C466" i="12"/>
  <c r="C128" i="10"/>
  <c r="C132" i="10"/>
  <c r="C161" i="10"/>
  <c r="C121" i="10"/>
  <c r="C129" i="10"/>
  <c r="C131" i="10"/>
  <c r="C149" i="10"/>
  <c r="C154" i="10"/>
  <c r="C192" i="10"/>
  <c r="C256" i="10"/>
  <c r="C213" i="10"/>
  <c r="C242" i="10"/>
  <c r="C223" i="10"/>
  <c r="C220" i="10"/>
  <c r="C184" i="10"/>
  <c r="D109" i="10"/>
  <c r="D140" i="10"/>
  <c r="D145" i="10"/>
  <c r="D158" i="10"/>
  <c r="D106" i="10"/>
  <c r="D184" i="10"/>
  <c r="D165" i="10"/>
  <c r="D171" i="10"/>
  <c r="D243" i="10"/>
  <c r="D200" i="10"/>
  <c r="D170" i="10"/>
  <c r="D221" i="10"/>
  <c r="D210" i="10"/>
  <c r="D215" i="10"/>
  <c r="D188" i="10"/>
  <c r="D206" i="10"/>
  <c r="D264" i="10"/>
  <c r="D254" i="10"/>
  <c r="D258" i="10"/>
  <c r="D241" i="10"/>
  <c r="D260" i="10"/>
  <c r="D201" i="10"/>
  <c r="D238" i="10"/>
  <c r="D291" i="10"/>
  <c r="D370" i="10"/>
  <c r="D343" i="10"/>
  <c r="D340" i="10"/>
  <c r="D257" i="10"/>
  <c r="D353" i="10"/>
  <c r="D334" i="10"/>
  <c r="D317" i="10"/>
  <c r="D262" i="10"/>
  <c r="D375" i="10"/>
  <c r="D432" i="10"/>
  <c r="D381" i="10"/>
  <c r="D429" i="10"/>
  <c r="D410" i="10"/>
  <c r="D474" i="10"/>
  <c r="D415" i="10"/>
  <c r="D396" i="10"/>
  <c r="D460" i="10"/>
  <c r="D425" i="10"/>
  <c r="D395" i="10"/>
  <c r="D363" i="10"/>
  <c r="D361" i="10"/>
  <c r="D484" i="10"/>
  <c r="D336" i="10"/>
  <c r="D491" i="10"/>
  <c r="D473" i="10"/>
  <c r="D107" i="12"/>
  <c r="D106" i="12"/>
  <c r="D108" i="12"/>
  <c r="D138" i="12"/>
  <c r="D113" i="12"/>
  <c r="D174" i="12"/>
  <c r="D163" i="12"/>
  <c r="D121" i="12"/>
  <c r="D177" i="12"/>
  <c r="D183" i="12"/>
  <c r="D150" i="12"/>
  <c r="D192" i="12"/>
  <c r="D188" i="12"/>
  <c r="D200" i="12"/>
  <c r="D222" i="12"/>
  <c r="D231" i="12"/>
  <c r="D250" i="12"/>
  <c r="D234" i="12"/>
  <c r="D246" i="12"/>
  <c r="D295" i="12"/>
  <c r="D289" i="12"/>
  <c r="D249" i="12"/>
  <c r="D247" i="12"/>
  <c r="D315" i="12"/>
  <c r="D278" i="12"/>
  <c r="D286" i="12"/>
  <c r="D319" i="12"/>
  <c r="D285" i="12"/>
  <c r="D374" i="12"/>
  <c r="D376" i="12"/>
  <c r="D346" i="12"/>
  <c r="D336" i="12"/>
  <c r="D389" i="12"/>
  <c r="D359" i="12"/>
  <c r="D399" i="12"/>
  <c r="D377" i="12"/>
  <c r="D326" i="12"/>
  <c r="D424" i="12"/>
  <c r="D418" i="12"/>
  <c r="D420" i="12"/>
  <c r="D386" i="12"/>
  <c r="D419" i="12"/>
  <c r="D423" i="12"/>
  <c r="D462" i="12"/>
  <c r="D441" i="12"/>
  <c r="D472" i="12"/>
  <c r="D392" i="12"/>
  <c r="D497" i="12"/>
  <c r="D475" i="12"/>
  <c r="D496" i="12"/>
  <c r="C104" i="12"/>
  <c r="C111" i="12"/>
  <c r="C105" i="12"/>
  <c r="C136" i="12"/>
  <c r="C109" i="12"/>
  <c r="C179" i="12"/>
  <c r="C123" i="12"/>
  <c r="C146" i="12"/>
  <c r="C148" i="12"/>
  <c r="C200" i="12"/>
  <c r="C168" i="12"/>
  <c r="C188" i="12"/>
  <c r="C194" i="12"/>
  <c r="C212" i="12"/>
  <c r="C234" i="12"/>
  <c r="C201" i="12"/>
  <c r="C239" i="12"/>
  <c r="C227" i="12"/>
  <c r="C224" i="12"/>
  <c r="C284" i="12"/>
  <c r="C262" i="12"/>
  <c r="C267" i="12"/>
  <c r="C304" i="12"/>
  <c r="C250" i="12"/>
  <c r="C336" i="12"/>
  <c r="C330" i="12"/>
  <c r="C324" i="12"/>
  <c r="C283" i="12"/>
  <c r="C371" i="12"/>
  <c r="C279" i="12"/>
  <c r="C346" i="12"/>
  <c r="C326" i="12"/>
  <c r="C345" i="12"/>
  <c r="C383" i="12"/>
  <c r="C348" i="12"/>
  <c r="C398" i="12"/>
  <c r="C374" i="12"/>
  <c r="C445" i="12"/>
  <c r="C370" i="12"/>
  <c r="C439" i="12"/>
  <c r="C420" i="12"/>
  <c r="C449" i="12"/>
  <c r="C457" i="12"/>
  <c r="C459" i="12"/>
  <c r="C451" i="12"/>
  <c r="C428" i="12"/>
  <c r="C460" i="12"/>
  <c r="C486" i="12"/>
  <c r="C471" i="12"/>
  <c r="C470" i="12"/>
  <c r="C106" i="10"/>
  <c r="C107" i="10"/>
  <c r="C169" i="10"/>
  <c r="C142" i="10"/>
  <c r="C139" i="10"/>
  <c r="C133" i="10"/>
  <c r="C157" i="10"/>
  <c r="C162" i="10"/>
  <c r="C200" i="10"/>
  <c r="C126" i="10"/>
  <c r="C221" i="10"/>
  <c r="C250" i="10"/>
  <c r="C174" i="10"/>
  <c r="C228" i="10"/>
  <c r="C186" i="10"/>
  <c r="C203" i="10"/>
  <c r="C293" i="10"/>
  <c r="C233" i="10"/>
  <c r="C239" i="10"/>
  <c r="C311" i="10"/>
  <c r="C268" i="10"/>
  <c r="C265" i="10"/>
  <c r="D117" i="10"/>
  <c r="D148" i="10"/>
  <c r="D153" i="10"/>
  <c r="D166" i="10"/>
  <c r="D108" i="10"/>
  <c r="D110" i="10"/>
  <c r="D126" i="10"/>
  <c r="D173" i="10"/>
  <c r="D251" i="10"/>
  <c r="D208" i="10"/>
  <c r="D183" i="10"/>
  <c r="D229" i="10"/>
  <c r="D218" i="10"/>
  <c r="D223" i="10"/>
  <c r="D196" i="10"/>
  <c r="D214" i="10"/>
  <c r="D272" i="10"/>
  <c r="D256" i="10"/>
  <c r="D266" i="10"/>
  <c r="D263" i="10"/>
  <c r="D268" i="10"/>
  <c r="D228" i="10"/>
  <c r="D240" i="10"/>
  <c r="D310" i="10"/>
  <c r="D378" i="10"/>
  <c r="D351" i="10"/>
  <c r="D348" i="10"/>
  <c r="D299" i="10"/>
  <c r="D230" i="10"/>
  <c r="D342" i="10"/>
  <c r="D319" i="10"/>
  <c r="D302" i="10"/>
  <c r="D377" i="10"/>
  <c r="D440" i="10"/>
  <c r="D383" i="10"/>
  <c r="D437" i="10"/>
  <c r="D418" i="10"/>
  <c r="D482" i="10"/>
  <c r="D423" i="10"/>
  <c r="D404" i="10"/>
  <c r="D468" i="10"/>
  <c r="D433" i="10"/>
  <c r="D403" i="10"/>
  <c r="D414" i="10"/>
  <c r="D390" i="10"/>
  <c r="D492" i="10"/>
  <c r="D446" i="10"/>
  <c r="D499" i="10"/>
  <c r="D485" i="10"/>
  <c r="D115" i="12"/>
  <c r="D110" i="12"/>
  <c r="D114" i="12"/>
  <c r="D146" i="12"/>
  <c r="D137" i="12"/>
  <c r="D182" i="12"/>
  <c r="D168" i="12"/>
  <c r="D123" i="12"/>
  <c r="D193" i="12"/>
  <c r="D187" i="12"/>
  <c r="D181" i="12"/>
  <c r="D185" i="12"/>
  <c r="D171" i="12"/>
  <c r="D216" i="12"/>
  <c r="D229" i="12"/>
  <c r="D204" i="12"/>
  <c r="D258" i="12"/>
  <c r="D238" i="12"/>
  <c r="D225" i="12"/>
  <c r="D303" i="12"/>
  <c r="D297" i="12"/>
  <c r="D253" i="12"/>
  <c r="D254" i="12"/>
  <c r="D323" i="12"/>
  <c r="D280" i="12"/>
  <c r="D288" i="12"/>
  <c r="D327" i="12"/>
  <c r="D310" i="12"/>
  <c r="D321" i="12"/>
  <c r="D259" i="12"/>
  <c r="D354" i="12"/>
  <c r="D343" i="12"/>
  <c r="D397" i="12"/>
  <c r="D378" i="12"/>
  <c r="D407" i="12"/>
  <c r="D385" i="12"/>
  <c r="D372" i="12"/>
  <c r="D432" i="12"/>
  <c r="D426" i="12"/>
  <c r="D428" i="12"/>
  <c r="D388" i="12"/>
  <c r="D446" i="12"/>
  <c r="D425" i="12"/>
  <c r="D470" i="12"/>
  <c r="D459" i="12"/>
  <c r="D480" i="12"/>
  <c r="D438" i="12"/>
  <c r="D458" i="12"/>
  <c r="D477" i="12"/>
  <c r="D394" i="12"/>
  <c r="C112" i="12"/>
  <c r="C102" i="12"/>
  <c r="C121" i="12"/>
  <c r="C151" i="12"/>
  <c r="C118" i="12"/>
  <c r="C138" i="12"/>
  <c r="C126" i="12"/>
  <c r="C149" i="12"/>
  <c r="C157" i="12"/>
  <c r="C156" i="12"/>
  <c r="C187" i="12"/>
  <c r="C202" i="12"/>
  <c r="C203" i="12"/>
  <c r="C221" i="12"/>
  <c r="C242" i="12"/>
  <c r="C210" i="12"/>
  <c r="C243" i="12"/>
  <c r="C229" i="12"/>
  <c r="C237" i="12"/>
  <c r="C292" i="12"/>
  <c r="C266" i="12"/>
  <c r="C241" i="12"/>
  <c r="C238" i="12"/>
  <c r="C295" i="12"/>
  <c r="C303" i="12"/>
  <c r="C338" i="12"/>
  <c r="C275" i="12"/>
  <c r="C315" i="12"/>
  <c r="C281" i="12"/>
  <c r="C335" i="12"/>
  <c r="C318" i="12"/>
  <c r="C332" i="12"/>
  <c r="C353" i="12"/>
  <c r="C337" i="12"/>
  <c r="C377" i="12"/>
  <c r="C406" i="12"/>
  <c r="C376" i="12"/>
  <c r="C453" i="12"/>
  <c r="C397" i="12"/>
  <c r="C447" i="12"/>
  <c r="C366" i="12"/>
  <c r="C392" i="12"/>
  <c r="C465" i="12"/>
  <c r="C467" i="12"/>
  <c r="C461" i="12"/>
  <c r="C430" i="12"/>
  <c r="C476" i="12"/>
  <c r="C488" i="12"/>
  <c r="C499" i="12"/>
  <c r="C472" i="12"/>
  <c r="C114" i="10"/>
  <c r="C109" i="10"/>
  <c r="C177" i="10"/>
  <c r="C150" i="10"/>
  <c r="C147" i="10"/>
  <c r="C136" i="10"/>
  <c r="C165" i="10"/>
  <c r="C134" i="10"/>
  <c r="C208" i="10"/>
  <c r="C135" i="10"/>
  <c r="C194" i="10"/>
  <c r="D125" i="10"/>
  <c r="D156" i="10"/>
  <c r="D161" i="10"/>
  <c r="D174" i="10"/>
  <c r="D136" i="10"/>
  <c r="D112" i="10"/>
  <c r="D128" i="10"/>
  <c r="D195" i="10"/>
  <c r="D159" i="10"/>
  <c r="D216" i="10"/>
  <c r="D185" i="10"/>
  <c r="D237" i="10"/>
  <c r="D226" i="10"/>
  <c r="D231" i="10"/>
  <c r="D204" i="10"/>
  <c r="D222" i="10"/>
  <c r="D280" i="10"/>
  <c r="D261" i="10"/>
  <c r="D274" i="10"/>
  <c r="D271" i="10"/>
  <c r="D276" i="10"/>
  <c r="D265" i="10"/>
  <c r="D242" i="10"/>
  <c r="D322" i="10"/>
  <c r="D386" i="10"/>
  <c r="D234" i="10"/>
  <c r="D356" i="10"/>
  <c r="D301" i="10"/>
  <c r="D270" i="10"/>
  <c r="D350" i="10"/>
  <c r="D321" i="10"/>
  <c r="D325" i="10"/>
  <c r="D379" i="10"/>
  <c r="D448" i="10"/>
  <c r="D385" i="10"/>
  <c r="D445" i="10"/>
  <c r="D426" i="10"/>
  <c r="D294" i="10"/>
  <c r="D431" i="10"/>
  <c r="D412" i="10"/>
  <c r="D476" i="10"/>
  <c r="D441" i="10"/>
  <c r="D411" i="10"/>
  <c r="D475" i="10"/>
  <c r="D454" i="10"/>
  <c r="D500" i="10"/>
  <c r="D478" i="10"/>
  <c r="D398" i="10"/>
  <c r="D493" i="10"/>
  <c r="D101" i="12"/>
  <c r="D111" i="12"/>
  <c r="D116" i="12"/>
  <c r="D104" i="12"/>
  <c r="D156" i="12"/>
  <c r="D141" i="12"/>
  <c r="D176" i="12"/>
  <c r="D124" i="12"/>
  <c r="D201" i="12"/>
  <c r="D195" i="12"/>
  <c r="D191" i="12"/>
  <c r="D197" i="12"/>
  <c r="D189" i="12"/>
  <c r="D227" i="12"/>
  <c r="D237" i="12"/>
  <c r="D190" i="12"/>
  <c r="D266" i="12"/>
  <c r="D252" i="12"/>
  <c r="D233" i="12"/>
  <c r="D256" i="12"/>
  <c r="D305" i="12"/>
  <c r="D267" i="12"/>
  <c r="D263" i="12"/>
  <c r="D331" i="12"/>
  <c r="D309" i="12"/>
  <c r="D306" i="12"/>
  <c r="D272" i="12"/>
  <c r="D313" i="12"/>
  <c r="D329" i="12"/>
  <c r="D277" i="12"/>
  <c r="D362" i="12"/>
  <c r="D337" i="12"/>
  <c r="D405" i="12"/>
  <c r="D361" i="12"/>
  <c r="D369" i="12"/>
  <c r="D393" i="12"/>
  <c r="D382" i="12"/>
  <c r="D440" i="12"/>
  <c r="D434" i="12"/>
  <c r="D436" i="12"/>
  <c r="D390" i="12"/>
  <c r="D460" i="12"/>
  <c r="D454" i="12"/>
  <c r="D478" i="12"/>
  <c r="D398" i="12"/>
  <c r="D488" i="12"/>
  <c r="D461" i="12"/>
  <c r="D463" i="12"/>
  <c r="D499" i="12"/>
  <c r="D466" i="12"/>
  <c r="C106" i="12"/>
  <c r="C116" i="12"/>
  <c r="C125" i="12"/>
  <c r="C159" i="12"/>
  <c r="C128" i="12"/>
  <c r="C129" i="12"/>
  <c r="C113" i="12"/>
  <c r="C165" i="12"/>
  <c r="C160" i="12"/>
  <c r="C139" i="12"/>
  <c r="C196" i="12"/>
  <c r="C209" i="12"/>
  <c r="C155" i="12"/>
  <c r="C232" i="12"/>
  <c r="C183" i="12"/>
  <c r="C230" i="12"/>
  <c r="C249" i="12"/>
  <c r="C231" i="12"/>
  <c r="C245" i="12"/>
  <c r="C300" i="12"/>
  <c r="C278" i="12"/>
  <c r="C254" i="12"/>
  <c r="C259" i="12"/>
  <c r="C297" i="12"/>
  <c r="C305" i="12"/>
  <c r="C264" i="12"/>
  <c r="C277" i="12"/>
  <c r="C317" i="12"/>
  <c r="C323" i="12"/>
  <c r="C339" i="12"/>
  <c r="C331" i="12"/>
  <c r="C340" i="12"/>
  <c r="C378" i="12"/>
  <c r="C369" i="12"/>
  <c r="C350" i="12"/>
  <c r="C414" i="12"/>
  <c r="C381" i="12"/>
  <c r="C372" i="12"/>
  <c r="C399" i="12"/>
  <c r="C455" i="12"/>
  <c r="C384" i="12"/>
  <c r="C408" i="12"/>
  <c r="C473" i="12"/>
  <c r="C475" i="12"/>
  <c r="C469" i="12"/>
  <c r="C458" i="12"/>
  <c r="C478" i="12"/>
  <c r="C490" i="12"/>
  <c r="C432" i="12"/>
  <c r="C474" i="12"/>
  <c r="C122" i="10"/>
  <c r="C111" i="10"/>
  <c r="C185" i="10"/>
  <c r="C158" i="10"/>
  <c r="C155" i="10"/>
  <c r="C144" i="10"/>
  <c r="C173" i="10"/>
  <c r="C140" i="10"/>
  <c r="C216" i="10"/>
  <c r="C170" i="10"/>
  <c r="C202" i="10"/>
  <c r="C164" i="10"/>
  <c r="C178" i="10"/>
  <c r="C244" i="10"/>
  <c r="C201" i="10"/>
  <c r="C219" i="10"/>
  <c r="C309" i="10"/>
  <c r="C266" i="10"/>
  <c r="C263" i="10"/>
  <c r="C222" i="10"/>
  <c r="C284" i="10"/>
  <c r="D133" i="10"/>
  <c r="D164" i="10"/>
  <c r="D169" i="10"/>
  <c r="D182" i="10"/>
  <c r="D144" i="10"/>
  <c r="D114" i="10"/>
  <c r="D130" i="10"/>
  <c r="D203" i="10"/>
  <c r="D175" i="10"/>
  <c r="D224" i="10"/>
  <c r="D187" i="10"/>
  <c r="D245" i="10"/>
  <c r="D120" i="10"/>
  <c r="D239" i="10"/>
  <c r="D212" i="10"/>
  <c r="D193" i="10"/>
  <c r="D288" i="10"/>
  <c r="D269" i="10"/>
  <c r="D282" i="10"/>
  <c r="D279" i="10"/>
  <c r="D284" i="10"/>
  <c r="D273" i="10"/>
  <c r="D244" i="10"/>
  <c r="D330" i="10"/>
  <c r="D236" i="10"/>
  <c r="D293" i="10"/>
  <c r="D364" i="10"/>
  <c r="D303" i="10"/>
  <c r="D307" i="10"/>
  <c r="D358" i="10"/>
  <c r="D323" i="10"/>
  <c r="D333" i="10"/>
  <c r="D392" i="10"/>
  <c r="D456" i="10"/>
  <c r="D387" i="10"/>
  <c r="D453" i="10"/>
  <c r="D434" i="10"/>
  <c r="D344" i="10"/>
  <c r="D439" i="10"/>
  <c r="D420" i="10"/>
  <c r="D384" i="10"/>
  <c r="D449" i="10"/>
  <c r="D419" i="10"/>
  <c r="D477" i="10"/>
  <c r="D487" i="10"/>
  <c r="D406" i="10"/>
  <c r="D486" i="10"/>
  <c r="D459" i="10"/>
  <c r="D465" i="10"/>
  <c r="D109" i="12"/>
  <c r="D119" i="12"/>
  <c r="D120" i="12"/>
  <c r="D118" i="12"/>
  <c r="D164" i="12"/>
  <c r="D132" i="12"/>
  <c r="D184" i="12"/>
  <c r="D155" i="12"/>
  <c r="D165" i="12"/>
  <c r="D203" i="12"/>
  <c r="D205" i="12"/>
  <c r="D206" i="12"/>
  <c r="D198" i="12"/>
  <c r="D235" i="12"/>
  <c r="D245" i="12"/>
  <c r="D213" i="12"/>
  <c r="D274" i="12"/>
  <c r="D260" i="12"/>
  <c r="D251" i="12"/>
  <c r="D270" i="12"/>
  <c r="D219" i="12"/>
  <c r="D275" i="12"/>
  <c r="D240" i="12"/>
  <c r="D339" i="12"/>
  <c r="D317" i="12"/>
  <c r="D290" i="12"/>
  <c r="D298" i="12"/>
  <c r="D338" i="12"/>
  <c r="D334" i="12"/>
  <c r="D335" i="12"/>
  <c r="D370" i="12"/>
  <c r="D340" i="12"/>
  <c r="D413" i="12"/>
  <c r="D363" i="12"/>
  <c r="D371" i="12"/>
  <c r="D401" i="12"/>
  <c r="D408" i="12"/>
  <c r="D448" i="12"/>
  <c r="D442" i="12"/>
  <c r="D444" i="12"/>
  <c r="D417" i="12"/>
  <c r="D468" i="12"/>
  <c r="D457" i="12"/>
  <c r="D486" i="12"/>
  <c r="D443" i="12"/>
  <c r="D396" i="12"/>
  <c r="D474" i="12"/>
  <c r="D465" i="12"/>
  <c r="D430" i="12"/>
  <c r="D498" i="12"/>
  <c r="C114" i="12"/>
  <c r="C124" i="12"/>
  <c r="C141" i="12"/>
  <c r="C120" i="12"/>
  <c r="C134" i="12"/>
  <c r="C133" i="12"/>
  <c r="C115" i="12"/>
  <c r="C178" i="12"/>
  <c r="C166" i="12"/>
  <c r="C180" i="12"/>
  <c r="C215" i="12"/>
  <c r="C217" i="12"/>
  <c r="C164" i="12"/>
  <c r="C240" i="12"/>
  <c r="C207" i="12"/>
  <c r="C247" i="12"/>
  <c r="C257" i="12"/>
  <c r="C233" i="12"/>
  <c r="C246" i="12"/>
  <c r="C195" i="12"/>
  <c r="C286" i="12"/>
  <c r="C258" i="12"/>
  <c r="C268" i="12"/>
  <c r="C299" i="12"/>
  <c r="C309" i="12"/>
  <c r="C290" i="12"/>
  <c r="C287" i="12"/>
  <c r="C319" i="12"/>
  <c r="C325" i="12"/>
  <c r="C341" i="12"/>
  <c r="C343" i="12"/>
  <c r="C285" i="12"/>
  <c r="C386" i="12"/>
  <c r="C380" i="12"/>
  <c r="C352" i="12"/>
  <c r="C358" i="12"/>
  <c r="C385" i="12"/>
  <c r="C389" i="12"/>
  <c r="C401" i="12"/>
  <c r="C368" i="12"/>
  <c r="C413" i="12"/>
  <c r="C416" i="12"/>
  <c r="C481" i="12"/>
  <c r="C483" i="12"/>
  <c r="C477" i="12"/>
  <c r="C419" i="12"/>
  <c r="C480" i="12"/>
  <c r="C497" i="12"/>
  <c r="C479" i="12"/>
  <c r="C495" i="12"/>
  <c r="C130" i="10"/>
  <c r="C113" i="10"/>
  <c r="C105" i="10"/>
  <c r="C166" i="10"/>
  <c r="C163" i="10"/>
  <c r="C152" i="10"/>
  <c r="C181" i="10"/>
  <c r="C148" i="10"/>
  <c r="C224" i="10"/>
  <c r="C183" i="10"/>
  <c r="C210" i="10"/>
  <c r="C191" i="10"/>
  <c r="C188" i="10"/>
  <c r="C252" i="10"/>
  <c r="C209" i="10"/>
  <c r="C254" i="10"/>
  <c r="C317" i="10"/>
  <c r="C274" i="10"/>
  <c r="C271" i="10"/>
  <c r="C243" i="10"/>
  <c r="C198" i="10"/>
  <c r="C289" i="10"/>
  <c r="C262" i="10"/>
  <c r="C280" i="10"/>
  <c r="C318" i="10"/>
  <c r="C383" i="10"/>
  <c r="C329" i="10"/>
  <c r="C267" i="10"/>
  <c r="C315" i="10"/>
  <c r="C379" i="10"/>
  <c r="C352" i="10"/>
  <c r="C346" i="10"/>
  <c r="C421" i="10"/>
  <c r="C298" i="10"/>
  <c r="C434" i="10"/>
  <c r="C368" i="10"/>
  <c r="C447" i="10"/>
  <c r="C372" i="10"/>
  <c r="C436" i="10"/>
  <c r="C401" i="10"/>
  <c r="C196" i="10"/>
  <c r="C261" i="10"/>
  <c r="C282" i="10"/>
  <c r="C245" i="10"/>
  <c r="C281" i="10"/>
  <c r="C286" i="10"/>
  <c r="C312" i="10"/>
  <c r="C375" i="10"/>
  <c r="C353" i="10"/>
  <c r="C350" i="10"/>
  <c r="C371" i="10"/>
  <c r="C308" i="10"/>
  <c r="C397" i="10"/>
  <c r="C477" i="10"/>
  <c r="C296" i="10"/>
  <c r="C423" i="10"/>
  <c r="C370" i="10"/>
  <c r="C378" i="10"/>
  <c r="C441" i="10"/>
  <c r="C390" i="10"/>
  <c r="C302" i="10"/>
  <c r="C432" i="10"/>
  <c r="C458" i="10"/>
  <c r="C466" i="10"/>
  <c r="C474" i="10"/>
  <c r="C483" i="10"/>
  <c r="C365" i="10"/>
  <c r="C236" i="10"/>
  <c r="C277" i="10"/>
  <c r="C235" i="10"/>
  <c r="C249" i="10"/>
  <c r="C297" i="10"/>
  <c r="C190" i="10"/>
  <c r="C314" i="10"/>
  <c r="C320" i="10"/>
  <c r="C361" i="10"/>
  <c r="C358" i="10"/>
  <c r="C387" i="10"/>
  <c r="C310" i="10"/>
  <c r="C405" i="10"/>
  <c r="C360" i="10"/>
  <c r="C341" i="10"/>
  <c r="C431" i="10"/>
  <c r="C374" i="10"/>
  <c r="C380" i="10"/>
  <c r="C449" i="10"/>
  <c r="C398" i="10"/>
  <c r="C349" i="10"/>
  <c r="C440" i="10"/>
  <c r="C460" i="10"/>
  <c r="C468" i="10"/>
  <c r="C476" i="10"/>
  <c r="C491" i="10"/>
  <c r="C411" i="10"/>
  <c r="C167" i="10"/>
  <c r="C285" i="10"/>
  <c r="C237" i="10"/>
  <c r="C260" i="10"/>
  <c r="C313" i="10"/>
  <c r="C246" i="10"/>
  <c r="C316" i="10"/>
  <c r="C332" i="10"/>
  <c r="C369" i="10"/>
  <c r="C291" i="10"/>
  <c r="C292" i="10"/>
  <c r="C322" i="10"/>
  <c r="C413" i="10"/>
  <c r="C394" i="10"/>
  <c r="C362" i="10"/>
  <c r="C439" i="10"/>
  <c r="C396" i="10"/>
  <c r="C382" i="10"/>
  <c r="C457" i="10"/>
  <c r="C406" i="10"/>
  <c r="C373" i="10"/>
  <c r="C448" i="10"/>
  <c r="C462" i="10"/>
  <c r="C470" i="10"/>
  <c r="C478" i="10"/>
  <c r="C499" i="10"/>
  <c r="C475" i="10"/>
  <c r="C193" i="10"/>
  <c r="C301" i="10"/>
  <c r="C241" i="10"/>
  <c r="C276" i="10"/>
  <c r="C321" i="10"/>
  <c r="C264" i="10"/>
  <c r="C327" i="10"/>
  <c r="C340" i="10"/>
  <c r="C377" i="10"/>
  <c r="C323" i="10"/>
  <c r="C294" i="10"/>
  <c r="C330" i="10"/>
  <c r="C429" i="10"/>
  <c r="C402" i="10"/>
  <c r="C364" i="10"/>
  <c r="C455" i="10"/>
  <c r="C404" i="10"/>
  <c r="C384" i="10"/>
  <c r="C465" i="10"/>
  <c r="C414" i="10"/>
  <c r="C392" i="10"/>
  <c r="C451" i="10"/>
  <c r="C484" i="10"/>
  <c r="C489" i="10"/>
  <c r="C486" i="10"/>
  <c r="C395" i="10"/>
  <c r="C490" i="10"/>
  <c r="C217" i="10"/>
  <c r="C168" i="10"/>
  <c r="C279" i="10"/>
  <c r="C227" i="10"/>
  <c r="C143" i="10"/>
  <c r="C272" i="10"/>
  <c r="C343" i="10"/>
  <c r="C348" i="10"/>
  <c r="C385" i="10"/>
  <c r="C339" i="10"/>
  <c r="C328" i="10"/>
  <c r="C338" i="10"/>
  <c r="C445" i="10"/>
  <c r="C410" i="10"/>
  <c r="C366" i="10"/>
  <c r="C471" i="10"/>
  <c r="C412" i="10"/>
  <c r="C393" i="10"/>
  <c r="C473" i="10"/>
  <c r="C422" i="10"/>
  <c r="C400" i="10"/>
  <c r="C454" i="10"/>
  <c r="C492" i="10"/>
  <c r="C497" i="10"/>
  <c r="C494" i="10"/>
  <c r="C459" i="10"/>
  <c r="C498" i="10"/>
  <c r="C151" i="10"/>
  <c r="C172" i="10"/>
  <c r="C229" i="10"/>
  <c r="C295" i="10"/>
  <c r="C253" i="10"/>
  <c r="C230" i="10"/>
  <c r="C288" i="10"/>
  <c r="C351" i="10"/>
  <c r="C356" i="10"/>
  <c r="C307" i="10"/>
  <c r="C347" i="10"/>
  <c r="C336" i="10"/>
  <c r="C354" i="10"/>
  <c r="C453" i="10"/>
  <c r="C418" i="10"/>
  <c r="C391" i="10"/>
  <c r="C479" i="10"/>
  <c r="C420" i="10"/>
  <c r="C409" i="10"/>
  <c r="C333" i="10"/>
  <c r="C430" i="10"/>
  <c r="C408" i="10"/>
  <c r="C487" i="10"/>
  <c r="C500" i="10"/>
  <c r="C443" i="10"/>
  <c r="C419" i="10"/>
  <c r="C488" i="10"/>
  <c r="C493" i="10"/>
  <c r="C199" i="10"/>
  <c r="C195" i="10"/>
  <c r="C231" i="10"/>
  <c r="C303" i="10"/>
  <c r="C255" i="10"/>
  <c r="C257" i="10"/>
  <c r="C238" i="10"/>
  <c r="C359" i="10"/>
  <c r="C299" i="10"/>
  <c r="C334" i="10"/>
  <c r="C355" i="10"/>
  <c r="C344" i="10"/>
  <c r="C325" i="10"/>
  <c r="C461" i="10"/>
  <c r="C426" i="10"/>
  <c r="C407" i="10"/>
  <c r="C259" i="10"/>
  <c r="C428" i="10"/>
  <c r="C425" i="10"/>
  <c r="C386" i="10"/>
  <c r="C438" i="10"/>
  <c r="C416" i="10"/>
  <c r="C495" i="10"/>
  <c r="C403" i="10"/>
  <c r="C456" i="10"/>
  <c r="C480" i="10"/>
  <c r="C496" i="10"/>
  <c r="C485" i="10"/>
  <c r="C176" i="10"/>
  <c r="C211" i="10"/>
  <c r="C258" i="10"/>
  <c r="C319" i="10"/>
  <c r="C273" i="10"/>
  <c r="C270" i="10"/>
  <c r="C275" i="10"/>
  <c r="C367" i="10"/>
  <c r="C337" i="10"/>
  <c r="C342" i="10"/>
  <c r="C363" i="10"/>
  <c r="C304" i="10"/>
  <c r="C381" i="10"/>
  <c r="C469" i="10"/>
  <c r="C442" i="10"/>
  <c r="C415" i="10"/>
  <c r="C357" i="10"/>
  <c r="C444" i="10"/>
  <c r="C433" i="10"/>
  <c r="C388" i="10"/>
  <c r="C446" i="10"/>
  <c r="C424" i="10"/>
  <c r="C427" i="10"/>
  <c r="C464" i="10"/>
  <c r="C472" i="10"/>
  <c r="C482" i="10"/>
  <c r="C435" i="10"/>
  <c r="C467" i="10"/>
  <c r="E110" i="10"/>
  <c r="E114" i="10"/>
  <c r="E167" i="10"/>
  <c r="E156" i="10"/>
  <c r="E145" i="10"/>
  <c r="E123" i="10"/>
  <c r="E133" i="10"/>
  <c r="E108" i="10"/>
  <c r="E146" i="10"/>
  <c r="E230" i="10"/>
  <c r="E219" i="10"/>
  <c r="E232" i="10"/>
  <c r="E197" i="10"/>
  <c r="E218" i="10"/>
  <c r="E176" i="10"/>
  <c r="E201" i="10"/>
  <c r="E267" i="10"/>
  <c r="E252" i="10"/>
  <c r="E269" i="10"/>
  <c r="E233" i="10"/>
  <c r="E290" i="10"/>
  <c r="E279" i="10"/>
  <c r="E251" i="10"/>
  <c r="E180" i="10"/>
  <c r="E302" i="10"/>
  <c r="E357" i="10"/>
  <c r="E316" i="10"/>
  <c r="E320" i="10"/>
  <c r="E383" i="10"/>
  <c r="E305" i="10"/>
  <c r="E385" i="10"/>
  <c r="E289" i="10"/>
  <c r="E352" i="10"/>
  <c r="E443" i="10"/>
  <c r="E400" i="10"/>
  <c r="E321" i="10"/>
  <c r="E437" i="10"/>
  <c r="E364" i="10"/>
  <c r="E434" i="10"/>
  <c r="E374" i="10"/>
  <c r="E447" i="10"/>
  <c r="E380" i="10"/>
  <c r="E444" i="10"/>
  <c r="E430" i="10"/>
  <c r="E386" i="10"/>
  <c r="E454" i="10"/>
  <c r="E466" i="10"/>
  <c r="E474" i="10"/>
  <c r="E486" i="10"/>
  <c r="E496" i="10"/>
  <c r="E114" i="12"/>
  <c r="E130" i="12"/>
  <c r="E147" i="12"/>
  <c r="E165" i="12"/>
  <c r="E138" i="12"/>
  <c r="E108" i="12"/>
  <c r="E142" i="12"/>
  <c r="E168" i="12"/>
  <c r="E198" i="12"/>
  <c r="E153" i="12"/>
  <c r="E200" i="12"/>
  <c r="E201" i="12"/>
  <c r="E189" i="12"/>
  <c r="E197" i="12"/>
  <c r="E209" i="12"/>
  <c r="E253" i="12"/>
  <c r="E263" i="12"/>
  <c r="E229" i="12"/>
  <c r="E298" i="12"/>
  <c r="E256" i="12"/>
  <c r="E266" i="12"/>
  <c r="E302" i="12"/>
  <c r="E274" i="12"/>
  <c r="E334" i="12"/>
  <c r="E303" i="12"/>
  <c r="E280" i="12"/>
  <c r="E311" i="12"/>
  <c r="E353" i="12"/>
  <c r="E338" i="12"/>
  <c r="E355" i="12"/>
  <c r="E308" i="12"/>
  <c r="E331" i="12"/>
  <c r="E392" i="12"/>
  <c r="E386" i="12"/>
  <c r="E388" i="12"/>
  <c r="E346" i="12"/>
  <c r="E419" i="12"/>
  <c r="E414" i="12"/>
  <c r="E437" i="12"/>
  <c r="E403" i="12"/>
  <c r="E447" i="12"/>
  <c r="E438" i="12"/>
  <c r="E362" i="12"/>
  <c r="E456" i="12"/>
  <c r="E441" i="12"/>
  <c r="E432" i="12"/>
  <c r="E495" i="12"/>
  <c r="E497" i="12"/>
  <c r="E469" i="12"/>
  <c r="E118" i="10"/>
  <c r="E122" i="10"/>
  <c r="E175" i="10"/>
  <c r="E164" i="10"/>
  <c r="E153" i="10"/>
  <c r="E125" i="10"/>
  <c r="E139" i="10"/>
  <c r="E136" i="10"/>
  <c r="E154" i="10"/>
  <c r="E238" i="10"/>
  <c r="E227" i="10"/>
  <c r="E240" i="10"/>
  <c r="E205" i="10"/>
  <c r="E226" i="10"/>
  <c r="E191" i="10"/>
  <c r="E209" i="10"/>
  <c r="E275" i="10"/>
  <c r="E264" i="10"/>
  <c r="E277" i="10"/>
  <c r="E235" i="10"/>
  <c r="E188" i="10"/>
  <c r="E287" i="10"/>
  <c r="E253" i="10"/>
  <c r="E236" i="10"/>
  <c r="E304" i="10"/>
  <c r="E365" i="10"/>
  <c r="E322" i="10"/>
  <c r="E327" i="10"/>
  <c r="E182" i="10"/>
  <c r="E329" i="10"/>
  <c r="E228" i="10"/>
  <c r="E294" i="10"/>
  <c r="E371" i="10"/>
  <c r="E451" i="10"/>
  <c r="E408" i="10"/>
  <c r="E331" i="10"/>
  <c r="E445" i="10"/>
  <c r="E366" i="10"/>
  <c r="E442" i="10"/>
  <c r="E391" i="10"/>
  <c r="E455" i="10"/>
  <c r="E382" i="10"/>
  <c r="E339" i="10"/>
  <c r="E438" i="10"/>
  <c r="E417" i="10"/>
  <c r="E458" i="10"/>
  <c r="E468" i="10"/>
  <c r="E476" i="10"/>
  <c r="E494" i="10"/>
  <c r="E483" i="10"/>
  <c r="E120" i="12"/>
  <c r="E111" i="12"/>
  <c r="E121" i="12"/>
  <c r="E119" i="12"/>
  <c r="E118" i="12"/>
  <c r="E134" i="12"/>
  <c r="E148" i="12"/>
  <c r="E172" i="12"/>
  <c r="E206" i="12"/>
  <c r="E162" i="12"/>
  <c r="E213" i="12"/>
  <c r="E215" i="12"/>
  <c r="E176" i="12"/>
  <c r="E194" i="12"/>
  <c r="E218" i="12"/>
  <c r="E261" i="12"/>
  <c r="E271" i="12"/>
  <c r="E231" i="12"/>
  <c r="E306" i="12"/>
  <c r="E270" i="12"/>
  <c r="E236" i="12"/>
  <c r="E249" i="12"/>
  <c r="E285" i="12"/>
  <c r="E254" i="12"/>
  <c r="E305" i="12"/>
  <c r="E309" i="12"/>
  <c r="E277" i="12"/>
  <c r="E361" i="12"/>
  <c r="E342" i="12"/>
  <c r="E363" i="12"/>
  <c r="E335" i="12"/>
  <c r="E332" i="12"/>
  <c r="E400" i="12"/>
  <c r="E394" i="12"/>
  <c r="E396" i="12"/>
  <c r="E364" i="12"/>
  <c r="E427" i="12"/>
  <c r="E416" i="12"/>
  <c r="E445" i="12"/>
  <c r="E405" i="12"/>
  <c r="E455" i="12"/>
  <c r="E440" i="12"/>
  <c r="E446" i="12"/>
  <c r="E457" i="12"/>
  <c r="E459" i="12"/>
  <c r="E434" i="12"/>
  <c r="E498" i="12"/>
  <c r="E482" i="12"/>
  <c r="E126" i="10"/>
  <c r="E130" i="10"/>
  <c r="E183" i="10"/>
  <c r="E172" i="10"/>
  <c r="E161" i="10"/>
  <c r="E127" i="10"/>
  <c r="E147" i="10"/>
  <c r="E144" i="10"/>
  <c r="E149" i="10"/>
  <c r="E246" i="10"/>
  <c r="E181" i="10"/>
  <c r="E248" i="10"/>
  <c r="E213" i="10"/>
  <c r="E234" i="10"/>
  <c r="E199" i="10"/>
  <c r="E217" i="10"/>
  <c r="E283" i="10"/>
  <c r="E272" i="10"/>
  <c r="E285" i="10"/>
  <c r="E237" i="10"/>
  <c r="E241" i="10"/>
  <c r="E295" i="10"/>
  <c r="E255" i="10"/>
  <c r="E257" i="10"/>
  <c r="E306" i="10"/>
  <c r="E373" i="10"/>
  <c r="E330" i="10"/>
  <c r="E335" i="10"/>
  <c r="E297" i="10"/>
  <c r="E337" i="10"/>
  <c r="E273" i="10"/>
  <c r="E296" i="10"/>
  <c r="E395" i="10"/>
  <c r="E459" i="10"/>
  <c r="E416" i="10"/>
  <c r="E387" i="10"/>
  <c r="E453" i="10"/>
  <c r="E389" i="10"/>
  <c r="E450" i="10"/>
  <c r="E399" i="10"/>
  <c r="E463" i="10"/>
  <c r="E396" i="10"/>
  <c r="E363" i="10"/>
  <c r="E446" i="10"/>
  <c r="E452" i="10"/>
  <c r="E460" i="10"/>
  <c r="E484" i="10"/>
  <c r="E489" i="10"/>
  <c r="E425" i="10"/>
  <c r="E499" i="10"/>
  <c r="E128" i="12"/>
  <c r="E107" i="12"/>
  <c r="E141" i="12"/>
  <c r="E126" i="12"/>
  <c r="E136" i="12"/>
  <c r="E158" i="12"/>
  <c r="E125" i="12"/>
  <c r="E188" i="12"/>
  <c r="E160" i="12"/>
  <c r="E155" i="12"/>
  <c r="E221" i="12"/>
  <c r="E223" i="12"/>
  <c r="E183" i="12"/>
  <c r="E205" i="12"/>
  <c r="E226" i="12"/>
  <c r="E269" i="12"/>
  <c r="E212" i="12"/>
  <c r="E208" i="12"/>
  <c r="E245" i="12"/>
  <c r="E276" i="12"/>
  <c r="E244" i="12"/>
  <c r="E258" i="12"/>
  <c r="E287" i="12"/>
  <c r="E293" i="12"/>
  <c r="E312" i="12"/>
  <c r="E268" i="12"/>
  <c r="E279" i="12"/>
  <c r="E369" i="12"/>
  <c r="E304" i="12"/>
  <c r="E371" i="12"/>
  <c r="E341" i="12"/>
  <c r="E340" i="12"/>
  <c r="E408" i="12"/>
  <c r="E402" i="12"/>
  <c r="E404" i="12"/>
  <c r="E366" i="12"/>
  <c r="E435" i="12"/>
  <c r="E387" i="12"/>
  <c r="E453" i="12"/>
  <c r="E407" i="12"/>
  <c r="E411" i="12"/>
  <c r="E442" i="12"/>
  <c r="E448" i="12"/>
  <c r="E465" i="12"/>
  <c r="E467" i="12"/>
  <c r="E436" i="12"/>
  <c r="E422" i="12"/>
  <c r="E484" i="12"/>
  <c r="E477" i="12"/>
  <c r="E496" i="12"/>
  <c r="E499" i="12"/>
  <c r="E134" i="10"/>
  <c r="E132" i="10"/>
  <c r="E107" i="10"/>
  <c r="E113" i="10"/>
  <c r="E169" i="10"/>
  <c r="E142" i="10"/>
  <c r="E155" i="10"/>
  <c r="E152" i="10"/>
  <c r="E190" i="10"/>
  <c r="E254" i="10"/>
  <c r="E192" i="10"/>
  <c r="E256" i="10"/>
  <c r="E221" i="10"/>
  <c r="E242" i="10"/>
  <c r="E207" i="10"/>
  <c r="E225" i="10"/>
  <c r="E291" i="10"/>
  <c r="E280" i="10"/>
  <c r="E293" i="10"/>
  <c r="E239" i="10"/>
  <c r="E243" i="10"/>
  <c r="E303" i="10"/>
  <c r="E260" i="10"/>
  <c r="E262" i="10"/>
  <c r="E308" i="10"/>
  <c r="E381" i="10"/>
  <c r="E338" i="10"/>
  <c r="E343" i="10"/>
  <c r="E324" i="10"/>
  <c r="E345" i="10"/>
  <c r="E313" i="10"/>
  <c r="E298" i="10"/>
  <c r="E403" i="10"/>
  <c r="E467" i="10"/>
  <c r="E424" i="10"/>
  <c r="E397" i="10"/>
  <c r="E461" i="10"/>
  <c r="E394" i="10"/>
  <c r="E292" i="10"/>
  <c r="E407" i="10"/>
  <c r="E471" i="10"/>
  <c r="E404" i="10"/>
  <c r="E390" i="10"/>
  <c r="E388" i="10"/>
  <c r="E481" i="10"/>
  <c r="E487" i="10"/>
  <c r="E492" i="10"/>
  <c r="E497" i="10"/>
  <c r="E457" i="10"/>
  <c r="E491" i="10"/>
  <c r="E101" i="12"/>
  <c r="E103" i="12"/>
  <c r="E117" i="12"/>
  <c r="E132" i="12"/>
  <c r="E152" i="12"/>
  <c r="E171" i="12"/>
  <c r="E143" i="12"/>
  <c r="E196" i="12"/>
  <c r="E144" i="12"/>
  <c r="E164" i="12"/>
  <c r="E181" i="12"/>
  <c r="E163" i="12"/>
  <c r="E182" i="12"/>
  <c r="E217" i="12"/>
  <c r="E195" i="12"/>
  <c r="E210" i="12"/>
  <c r="E234" i="12"/>
  <c r="E219" i="12"/>
  <c r="E246" i="12"/>
  <c r="E284" i="12"/>
  <c r="E248" i="12"/>
  <c r="E267" i="12"/>
  <c r="E289" i="12"/>
  <c r="E295" i="12"/>
  <c r="E320" i="12"/>
  <c r="E288" i="12"/>
  <c r="E281" i="12"/>
  <c r="E377" i="12"/>
  <c r="E321" i="12"/>
  <c r="E329" i="12"/>
  <c r="E349" i="12"/>
  <c r="E324" i="12"/>
  <c r="E343" i="12"/>
  <c r="E410" i="12"/>
  <c r="E412" i="12"/>
  <c r="E368" i="12"/>
  <c r="E443" i="12"/>
  <c r="E389" i="12"/>
  <c r="E395" i="12"/>
  <c r="E409" i="12"/>
  <c r="E413" i="12"/>
  <c r="E444" i="12"/>
  <c r="E450" i="12"/>
  <c r="E473" i="12"/>
  <c r="E475" i="12"/>
  <c r="E458" i="12"/>
  <c r="E461" i="12"/>
  <c r="E486" i="12"/>
  <c r="E494" i="12"/>
  <c r="E428" i="12"/>
  <c r="E112" i="10"/>
  <c r="E135" i="10"/>
  <c r="E109" i="10"/>
  <c r="E115" i="10"/>
  <c r="E177" i="10"/>
  <c r="E150" i="10"/>
  <c r="E163" i="10"/>
  <c r="E160" i="10"/>
  <c r="E198" i="10"/>
  <c r="E173" i="10"/>
  <c r="E200" i="10"/>
  <c r="E141" i="10"/>
  <c r="E165" i="10"/>
  <c r="E250" i="10"/>
  <c r="E215" i="10"/>
  <c r="E178" i="10"/>
  <c r="E299" i="10"/>
  <c r="E288" i="10"/>
  <c r="E301" i="10"/>
  <c r="E258" i="10"/>
  <c r="E245" i="10"/>
  <c r="E311" i="10"/>
  <c r="E268" i="10"/>
  <c r="E270" i="10"/>
  <c r="E325" i="10"/>
  <c r="E204" i="10"/>
  <c r="E346" i="10"/>
  <c r="E351" i="10"/>
  <c r="E332" i="10"/>
  <c r="E353" i="10"/>
  <c r="E326" i="10"/>
  <c r="E300" i="10"/>
  <c r="E411" i="10"/>
  <c r="E475" i="10"/>
  <c r="E432" i="10"/>
  <c r="E405" i="10"/>
  <c r="E469" i="10"/>
  <c r="E402" i="10"/>
  <c r="E347" i="10"/>
  <c r="E415" i="10"/>
  <c r="E479" i="10"/>
  <c r="E412" i="10"/>
  <c r="E398" i="10"/>
  <c r="E441" i="10"/>
  <c r="E490" i="10"/>
  <c r="E495" i="10"/>
  <c r="E500" i="10"/>
  <c r="E449" i="10"/>
  <c r="E358" i="10"/>
  <c r="E102" i="12"/>
  <c r="E105" i="12"/>
  <c r="E109" i="12"/>
  <c r="E124" i="12"/>
  <c r="E146" i="12"/>
  <c r="E166" i="12"/>
  <c r="E179" i="12"/>
  <c r="E150" i="12"/>
  <c r="E204" i="12"/>
  <c r="E156" i="12"/>
  <c r="E167" i="12"/>
  <c r="E187" i="12"/>
  <c r="E180" i="12"/>
  <c r="E211" i="12"/>
  <c r="E232" i="12"/>
  <c r="E203" i="12"/>
  <c r="E224" i="12"/>
  <c r="E220" i="12"/>
  <c r="E260" i="12"/>
  <c r="E251" i="12"/>
  <c r="E292" i="12"/>
  <c r="E262" i="12"/>
  <c r="E233" i="12"/>
  <c r="E291" i="12"/>
  <c r="E297" i="12"/>
  <c r="E328" i="12"/>
  <c r="E314" i="12"/>
  <c r="E283" i="12"/>
  <c r="E313" i="12"/>
  <c r="E323" i="12"/>
  <c r="E339" i="12"/>
  <c r="E357" i="12"/>
  <c r="E372" i="12"/>
  <c r="E351" i="12"/>
  <c r="E367" i="12"/>
  <c r="E348" i="12"/>
  <c r="E370" i="12"/>
  <c r="E451" i="12"/>
  <c r="E391" i="12"/>
  <c r="E397" i="12"/>
  <c r="E415" i="12"/>
  <c r="E420" i="12"/>
  <c r="E463" i="12"/>
  <c r="E452" i="12"/>
  <c r="E481" i="12"/>
  <c r="E483" i="12"/>
  <c r="E424" i="12"/>
  <c r="E474" i="12"/>
  <c r="E488" i="12"/>
  <c r="E120" i="10"/>
  <c r="E143" i="10"/>
  <c r="E111" i="10"/>
  <c r="E117" i="10"/>
  <c r="E185" i="10"/>
  <c r="E158" i="10"/>
  <c r="E171" i="10"/>
  <c r="E168" i="10"/>
  <c r="E206" i="10"/>
  <c r="E195" i="10"/>
  <c r="E208" i="10"/>
  <c r="E162" i="10"/>
  <c r="E194" i="10"/>
  <c r="E157" i="10"/>
  <c r="E223" i="10"/>
  <c r="E220" i="10"/>
  <c r="E307" i="10"/>
  <c r="E229" i="10"/>
  <c r="E309" i="10"/>
  <c r="E266" i="10"/>
  <c r="E247" i="10"/>
  <c r="E319" i="10"/>
  <c r="E276" i="10"/>
  <c r="E278" i="10"/>
  <c r="E333" i="10"/>
  <c r="E310" i="10"/>
  <c r="E354" i="10"/>
  <c r="E359" i="10"/>
  <c r="E340" i="10"/>
  <c r="E361" i="10"/>
  <c r="E334" i="10"/>
  <c r="E328" i="10"/>
  <c r="E419" i="10"/>
  <c r="E355" i="10"/>
  <c r="E440" i="10"/>
  <c r="E413" i="10"/>
  <c r="E477" i="10"/>
  <c r="E410" i="10"/>
  <c r="E368" i="10"/>
  <c r="E423" i="10"/>
  <c r="E323" i="10"/>
  <c r="E420" i="10"/>
  <c r="E406" i="10"/>
  <c r="E473" i="10"/>
  <c r="E498" i="10"/>
  <c r="E433" i="10"/>
  <c r="E409" i="10"/>
  <c r="E478" i="10"/>
  <c r="E401" i="10"/>
  <c r="E110" i="12"/>
  <c r="E106" i="12"/>
  <c r="E113" i="12"/>
  <c r="E140" i="12"/>
  <c r="E151" i="12"/>
  <c r="E169" i="12"/>
  <c r="E127" i="12"/>
  <c r="E123" i="12"/>
  <c r="E154" i="12"/>
  <c r="E161" i="12"/>
  <c r="E173" i="12"/>
  <c r="E191" i="12"/>
  <c r="E193" i="12"/>
  <c r="E225" i="12"/>
  <c r="E240" i="12"/>
  <c r="E216" i="12"/>
  <c r="E228" i="12"/>
  <c r="E239" i="12"/>
  <c r="E264" i="12"/>
  <c r="E265" i="12"/>
  <c r="E300" i="12"/>
  <c r="E278" i="12"/>
  <c r="E243" i="12"/>
  <c r="E310" i="12"/>
  <c r="E299" i="12"/>
  <c r="E336" i="12"/>
  <c r="E322" i="12"/>
  <c r="E333" i="12"/>
  <c r="E315" i="12"/>
  <c r="E325" i="12"/>
  <c r="E344" i="12"/>
  <c r="E365" i="12"/>
  <c r="E374" i="12"/>
  <c r="E381" i="12"/>
  <c r="E383" i="12"/>
  <c r="E350" i="12"/>
  <c r="E379" i="12"/>
  <c r="E356" i="12"/>
  <c r="E393" i="12"/>
  <c r="E399" i="12"/>
  <c r="E423" i="12"/>
  <c r="E360" i="12"/>
  <c r="E471" i="12"/>
  <c r="E460" i="12"/>
  <c r="E489" i="12"/>
  <c r="E491" i="12"/>
  <c r="E466" i="12"/>
  <c r="E476" i="12"/>
  <c r="E500" i="12"/>
  <c r="E426" i="12"/>
  <c r="E128" i="10"/>
  <c r="E151" i="10"/>
  <c r="E140" i="10"/>
  <c r="E119" i="10"/>
  <c r="E105" i="10"/>
  <c r="E129" i="10"/>
  <c r="E179" i="10"/>
  <c r="E124" i="10"/>
  <c r="E214" i="10"/>
  <c r="E203" i="10"/>
  <c r="E216" i="10"/>
  <c r="E170" i="10"/>
  <c r="E202" i="10"/>
  <c r="E166" i="10"/>
  <c r="E186" i="10"/>
  <c r="E244" i="10"/>
  <c r="E315" i="10"/>
  <c r="E231" i="10"/>
  <c r="E317" i="10"/>
  <c r="E274" i="10"/>
  <c r="E263" i="10"/>
  <c r="E184" i="10"/>
  <c r="E284" i="10"/>
  <c r="E286" i="10"/>
  <c r="E341" i="10"/>
  <c r="E312" i="10"/>
  <c r="E281" i="10"/>
  <c r="E367" i="10"/>
  <c r="E348" i="10"/>
  <c r="E369" i="10"/>
  <c r="E342" i="10"/>
  <c r="E336" i="10"/>
  <c r="E427" i="10"/>
  <c r="E379" i="10"/>
  <c r="E448" i="10"/>
  <c r="E421" i="10"/>
  <c r="E360" i="10"/>
  <c r="E418" i="10"/>
  <c r="E370" i="10"/>
  <c r="E431" i="10"/>
  <c r="E376" i="10"/>
  <c r="E428" i="10"/>
  <c r="E414" i="10"/>
  <c r="E485" i="10"/>
  <c r="E384" i="10"/>
  <c r="E462" i="10"/>
  <c r="E470" i="10"/>
  <c r="E480" i="10"/>
  <c r="E465" i="10"/>
  <c r="E104" i="12"/>
  <c r="E115" i="12"/>
  <c r="E129" i="12"/>
  <c r="E149" i="12"/>
  <c r="E159" i="12"/>
  <c r="E177" i="12"/>
  <c r="E131" i="12"/>
  <c r="E137" i="12"/>
  <c r="E178" i="12"/>
  <c r="E170" i="12"/>
  <c r="E184" i="12"/>
  <c r="E175" i="12"/>
  <c r="E202" i="12"/>
  <c r="E230" i="12"/>
  <c r="E199" i="12"/>
  <c r="E237" i="12"/>
  <c r="E247" i="12"/>
  <c r="E214" i="12"/>
  <c r="E282" i="12"/>
  <c r="E242" i="12"/>
  <c r="E222" i="12"/>
  <c r="E286" i="12"/>
  <c r="E250" i="12"/>
  <c r="E318" i="12"/>
  <c r="E307" i="12"/>
  <c r="E235" i="12"/>
  <c r="E330" i="12"/>
  <c r="E337" i="12"/>
  <c r="E317" i="12"/>
  <c r="E327" i="12"/>
  <c r="E272" i="12"/>
  <c r="E373" i="12"/>
  <c r="E376" i="12"/>
  <c r="E359" i="12"/>
  <c r="E375" i="12"/>
  <c r="E352" i="12"/>
  <c r="E358" i="12"/>
  <c r="E382" i="12"/>
  <c r="E421" i="12"/>
  <c r="E401" i="12"/>
  <c r="E431" i="12"/>
  <c r="E398" i="12"/>
  <c r="E479" i="12"/>
  <c r="E425" i="12"/>
  <c r="E433" i="12"/>
  <c r="E449" i="12"/>
  <c r="E468" i="12"/>
  <c r="E478" i="12"/>
  <c r="E490" i="12"/>
  <c r="E462" i="12"/>
  <c r="E493" i="12"/>
  <c r="E485" i="12"/>
  <c r="E106" i="10"/>
  <c r="E159" i="10"/>
  <c r="E148" i="10"/>
  <c r="E137" i="10"/>
  <c r="E121" i="10"/>
  <c r="E131" i="10"/>
  <c r="E187" i="10"/>
  <c r="E138" i="10"/>
  <c r="E222" i="10"/>
  <c r="E211" i="10"/>
  <c r="E224" i="10"/>
  <c r="E189" i="10"/>
  <c r="E210" i="10"/>
  <c r="E174" i="10"/>
  <c r="E193" i="10"/>
  <c r="E259" i="10"/>
  <c r="E196" i="10"/>
  <c r="E261" i="10"/>
  <c r="E212" i="10"/>
  <c r="E282" i="10"/>
  <c r="E271" i="10"/>
  <c r="E249" i="10"/>
  <c r="E116" i="10"/>
  <c r="E265" i="10"/>
  <c r="E349" i="10"/>
  <c r="E314" i="10"/>
  <c r="E318" i="10"/>
  <c r="E375" i="10"/>
  <c r="E356" i="10"/>
  <c r="E377" i="10"/>
  <c r="E350" i="10"/>
  <c r="E344" i="10"/>
  <c r="E435" i="10"/>
  <c r="E392" i="10"/>
  <c r="E456" i="10"/>
  <c r="E429" i="10"/>
  <c r="E362" i="10"/>
  <c r="E426" i="10"/>
  <c r="E372" i="10"/>
  <c r="E439" i="10"/>
  <c r="E378" i="10"/>
  <c r="E436" i="10"/>
  <c r="E422" i="10"/>
  <c r="E493" i="10"/>
  <c r="E393" i="10"/>
  <c r="E464" i="10"/>
  <c r="E472" i="10"/>
  <c r="E482" i="10"/>
  <c r="E488" i="10"/>
  <c r="E112" i="12"/>
  <c r="E122" i="12"/>
  <c r="E139" i="12"/>
  <c r="E157" i="12"/>
  <c r="E133" i="12"/>
  <c r="E185" i="12"/>
  <c r="E135" i="12"/>
  <c r="E145" i="12"/>
  <c r="E190" i="12"/>
  <c r="E116" i="12"/>
  <c r="E186" i="12"/>
  <c r="E192" i="12"/>
  <c r="E174" i="12"/>
  <c r="E238" i="12"/>
  <c r="E207" i="12"/>
  <c r="E241" i="12"/>
  <c r="E255" i="12"/>
  <c r="E227" i="12"/>
  <c r="E290" i="12"/>
  <c r="E252" i="12"/>
  <c r="E257" i="12"/>
  <c r="E294" i="12"/>
  <c r="E259" i="12"/>
  <c r="E326" i="12"/>
  <c r="E301" i="12"/>
  <c r="E273" i="12"/>
  <c r="E296" i="12"/>
  <c r="E345" i="12"/>
  <c r="E319" i="12"/>
  <c r="E347" i="12"/>
  <c r="E275" i="12"/>
  <c r="E316" i="12"/>
  <c r="E384" i="12"/>
  <c r="E378" i="12"/>
  <c r="E380" i="12"/>
  <c r="E354" i="12"/>
  <c r="E406" i="12"/>
  <c r="E385" i="12"/>
  <c r="E429" i="12"/>
  <c r="E418" i="12"/>
  <c r="E439" i="12"/>
  <c r="E390" i="12"/>
  <c r="E487" i="12"/>
  <c r="E454" i="12"/>
  <c r="E417" i="12"/>
  <c r="E430" i="12"/>
  <c r="E470" i="12"/>
  <c r="E480" i="12"/>
  <c r="E492" i="12"/>
  <c r="E464" i="12"/>
  <c r="E472" i="12"/>
  <c r="F105" i="12"/>
  <c r="F110" i="12"/>
  <c r="F104" i="12"/>
  <c r="F136" i="12"/>
  <c r="F162" i="12"/>
  <c r="F180" i="12"/>
  <c r="F114" i="12"/>
  <c r="F120" i="12"/>
  <c r="F207" i="12"/>
  <c r="F201" i="12"/>
  <c r="F150" i="12"/>
  <c r="F224" i="12"/>
  <c r="F218" i="12"/>
  <c r="F190" i="12"/>
  <c r="F221" i="12"/>
  <c r="F229" i="12"/>
  <c r="F226" i="12"/>
  <c r="F274" i="12"/>
  <c r="F240" i="12"/>
  <c r="F237" i="12"/>
  <c r="F279" i="12"/>
  <c r="F270" i="12"/>
  <c r="F253" i="12"/>
  <c r="F329" i="12"/>
  <c r="F323" i="12"/>
  <c r="F280" i="12"/>
  <c r="F288" i="12"/>
  <c r="F332" i="12"/>
  <c r="F338" i="12"/>
  <c r="F334" i="12"/>
  <c r="F311" i="12"/>
  <c r="F330" i="12"/>
  <c r="F411" i="12"/>
  <c r="F355" i="12"/>
  <c r="F359" i="12"/>
  <c r="F369" i="12"/>
  <c r="F377" i="12"/>
  <c r="F430" i="12"/>
  <c r="F419" i="12"/>
  <c r="F440" i="12"/>
  <c r="F442" i="12"/>
  <c r="F396" i="12"/>
  <c r="F388" i="12"/>
  <c r="F476" i="12"/>
  <c r="F457" i="12"/>
  <c r="F486" i="12"/>
  <c r="F428" i="12"/>
  <c r="F495" i="12"/>
  <c r="F469" i="12"/>
  <c r="F491" i="12"/>
  <c r="F105" i="10"/>
  <c r="F109" i="10"/>
  <c r="F138" i="10"/>
  <c r="F134" i="10"/>
  <c r="F148" i="10"/>
  <c r="F153" i="10"/>
  <c r="F182" i="10"/>
  <c r="F120" i="10"/>
  <c r="F201" i="10"/>
  <c r="F152" i="10"/>
  <c r="F173" i="10"/>
  <c r="F227" i="10"/>
  <c r="F192" i="10"/>
  <c r="F197" i="10"/>
  <c r="F165" i="10"/>
  <c r="F168" i="10"/>
  <c r="F238" i="10"/>
  <c r="F294" i="10"/>
  <c r="F248" i="10"/>
  <c r="F252" i="10"/>
  <c r="F304" i="10"/>
  <c r="F215" i="10"/>
  <c r="F306" i="10"/>
  <c r="F207" i="10"/>
  <c r="F289" i="10"/>
  <c r="F376" i="10"/>
  <c r="F357" i="10"/>
  <c r="F370" i="10"/>
  <c r="F343" i="10"/>
  <c r="F324" i="10"/>
  <c r="F388" i="10"/>
  <c r="F353" i="10"/>
  <c r="F342" i="10"/>
  <c r="F414" i="10"/>
  <c r="F478" i="10"/>
  <c r="F419" i="10"/>
  <c r="F385" i="10"/>
  <c r="F448" i="10"/>
  <c r="F397" i="10"/>
  <c r="F317" i="10"/>
  <c r="F434" i="10"/>
  <c r="F350" i="10"/>
  <c r="F439" i="10"/>
  <c r="F409" i="10"/>
  <c r="F467" i="10"/>
  <c r="F477" i="10"/>
  <c r="F490" i="10"/>
  <c r="F468" i="10"/>
  <c r="F497" i="10"/>
  <c r="F491" i="10"/>
  <c r="F154" i="12"/>
  <c r="F159" i="12"/>
  <c r="F216" i="12"/>
  <c r="F212" i="12"/>
  <c r="F266" i="12"/>
  <c r="F265" i="12"/>
  <c r="F321" i="12"/>
  <c r="F325" i="12"/>
  <c r="F319" i="12"/>
  <c r="F328" i="12"/>
  <c r="F367" i="12"/>
  <c r="F412" i="12"/>
  <c r="F394" i="12"/>
  <c r="F431" i="12"/>
  <c r="F480" i="12"/>
  <c r="F489" i="12"/>
  <c r="F130" i="10"/>
  <c r="F140" i="10"/>
  <c r="F193" i="10"/>
  <c r="F219" i="10"/>
  <c r="F189" i="10"/>
  <c r="F236" i="10"/>
  <c r="F199" i="10"/>
  <c r="F287" i="10"/>
  <c r="F349" i="10"/>
  <c r="F303" i="10"/>
  <c r="F345" i="10"/>
  <c r="F470" i="10"/>
  <c r="F387" i="10"/>
  <c r="F315" i="10"/>
  <c r="F465" i="10"/>
  <c r="F436" i="10"/>
  <c r="F489" i="10"/>
  <c r="F113" i="12"/>
  <c r="F117" i="12"/>
  <c r="F108" i="12"/>
  <c r="F144" i="12"/>
  <c r="F121" i="12"/>
  <c r="F118" i="12"/>
  <c r="F132" i="12"/>
  <c r="F143" i="12"/>
  <c r="F149" i="12"/>
  <c r="F151" i="12"/>
  <c r="F170" i="12"/>
  <c r="F184" i="12"/>
  <c r="F175" i="12"/>
  <c r="F203" i="12"/>
  <c r="F227" i="12"/>
  <c r="F206" i="12"/>
  <c r="F228" i="12"/>
  <c r="F215" i="12"/>
  <c r="F255" i="12"/>
  <c r="F260" i="12"/>
  <c r="F287" i="12"/>
  <c r="F257" i="12"/>
  <c r="F262" i="12"/>
  <c r="F337" i="12"/>
  <c r="F331" i="12"/>
  <c r="F282" i="12"/>
  <c r="F290" i="12"/>
  <c r="F340" i="12"/>
  <c r="F342" i="12"/>
  <c r="F300" i="12"/>
  <c r="F312" i="12"/>
  <c r="F343" i="12"/>
  <c r="F322" i="12"/>
  <c r="F357" i="12"/>
  <c r="F361" i="12"/>
  <c r="F371" i="12"/>
  <c r="F380" i="12"/>
  <c r="F438" i="12"/>
  <c r="F354" i="12"/>
  <c r="F448" i="12"/>
  <c r="F450" i="12"/>
  <c r="F417" i="12"/>
  <c r="F444" i="12"/>
  <c r="F484" i="12"/>
  <c r="F433" i="12"/>
  <c r="F494" i="12"/>
  <c r="F449" i="12"/>
  <c r="F488" i="12"/>
  <c r="F471" i="12"/>
  <c r="F496" i="12"/>
  <c r="F113" i="10"/>
  <c r="F117" i="10"/>
  <c r="F146" i="10"/>
  <c r="F135" i="10"/>
  <c r="F156" i="10"/>
  <c r="F161" i="10"/>
  <c r="F106" i="10"/>
  <c r="F122" i="10"/>
  <c r="F209" i="10"/>
  <c r="F171" i="10"/>
  <c r="F175" i="10"/>
  <c r="F235" i="10"/>
  <c r="F200" i="10"/>
  <c r="F205" i="10"/>
  <c r="F194" i="10"/>
  <c r="F184" i="10"/>
  <c r="F240" i="10"/>
  <c r="F302" i="10"/>
  <c r="F250" i="10"/>
  <c r="F254" i="10"/>
  <c r="F312" i="10"/>
  <c r="F239" i="10"/>
  <c r="F314" i="10"/>
  <c r="F228" i="10"/>
  <c r="F300" i="10"/>
  <c r="F384" i="10"/>
  <c r="F316" i="10"/>
  <c r="F378" i="10"/>
  <c r="F351" i="10"/>
  <c r="F332" i="10"/>
  <c r="F305" i="10"/>
  <c r="F292" i="10"/>
  <c r="F363" i="10"/>
  <c r="F422" i="10"/>
  <c r="F371" i="10"/>
  <c r="F427" i="10"/>
  <c r="F392" i="10"/>
  <c r="F456" i="10"/>
  <c r="F405" i="10"/>
  <c r="F366" i="10"/>
  <c r="F442" i="10"/>
  <c r="F374" i="10"/>
  <c r="F447" i="10"/>
  <c r="F417" i="10"/>
  <c r="F469" i="10"/>
  <c r="F479" i="10"/>
  <c r="F498" i="10"/>
  <c r="F484" i="10"/>
  <c r="F313" i="10"/>
  <c r="F499" i="10"/>
  <c r="F107" i="12"/>
  <c r="F125" i="12"/>
  <c r="F103" i="12"/>
  <c r="F135" i="12"/>
  <c r="F127" i="12"/>
  <c r="F140" i="12"/>
  <c r="F122" i="12"/>
  <c r="F155" i="12"/>
  <c r="F168" i="12"/>
  <c r="F166" i="12"/>
  <c r="F176" i="12"/>
  <c r="F186" i="12"/>
  <c r="F185" i="12"/>
  <c r="F220" i="12"/>
  <c r="F235" i="12"/>
  <c r="F219" i="12"/>
  <c r="F230" i="12"/>
  <c r="F223" i="12"/>
  <c r="F259" i="12"/>
  <c r="F269" i="12"/>
  <c r="F295" i="12"/>
  <c r="F271" i="12"/>
  <c r="F254" i="12"/>
  <c r="F291" i="12"/>
  <c r="F339" i="12"/>
  <c r="F284" i="12"/>
  <c r="F292" i="12"/>
  <c r="F348" i="12"/>
  <c r="F350" i="12"/>
  <c r="F344" i="12"/>
  <c r="F314" i="12"/>
  <c r="F346" i="12"/>
  <c r="F347" i="12"/>
  <c r="F381" i="12"/>
  <c r="F363" i="12"/>
  <c r="F373" i="12"/>
  <c r="F362" i="12"/>
  <c r="F446" i="12"/>
  <c r="F382" i="12"/>
  <c r="F456" i="12"/>
  <c r="F336" i="12"/>
  <c r="F436" i="12"/>
  <c r="F386" i="12"/>
  <c r="F492" i="12"/>
  <c r="F435" i="12"/>
  <c r="F420" i="12"/>
  <c r="F464" i="12"/>
  <c r="F500" i="12"/>
  <c r="F473" i="12"/>
  <c r="F453" i="12"/>
  <c r="F121" i="10"/>
  <c r="F125" i="10"/>
  <c r="F154" i="10"/>
  <c r="F143" i="10"/>
  <c r="F164" i="10"/>
  <c r="F127" i="10"/>
  <c r="F139" i="10"/>
  <c r="F141" i="10"/>
  <c r="F217" i="10"/>
  <c r="F190" i="10"/>
  <c r="F177" i="10"/>
  <c r="F243" i="10"/>
  <c r="F208" i="10"/>
  <c r="F213" i="10"/>
  <c r="F202" i="10"/>
  <c r="F188" i="10"/>
  <c r="F242" i="10"/>
  <c r="F310" i="10"/>
  <c r="F259" i="10"/>
  <c r="F256" i="10"/>
  <c r="F320" i="10"/>
  <c r="F258" i="10"/>
  <c r="F191" i="10"/>
  <c r="F230" i="10"/>
  <c r="F328" i="10"/>
  <c r="F268" i="10"/>
  <c r="F322" i="10"/>
  <c r="F386" i="10"/>
  <c r="F255" i="10"/>
  <c r="F340" i="10"/>
  <c r="F307" i="10"/>
  <c r="F321" i="10"/>
  <c r="F365" i="10"/>
  <c r="F430" i="10"/>
  <c r="F373" i="10"/>
  <c r="F435" i="10"/>
  <c r="F400" i="10"/>
  <c r="F464" i="10"/>
  <c r="F413" i="10"/>
  <c r="F389" i="10"/>
  <c r="F450" i="10"/>
  <c r="F391" i="10"/>
  <c r="F276" i="10"/>
  <c r="F425" i="10"/>
  <c r="F471" i="10"/>
  <c r="F485" i="10"/>
  <c r="F382" i="10"/>
  <c r="F492" i="10"/>
  <c r="F428" i="10"/>
  <c r="F486" i="10"/>
  <c r="F134" i="12"/>
  <c r="F199" i="12"/>
  <c r="F163" i="12"/>
  <c r="F177" i="12"/>
  <c r="F272" i="12"/>
  <c r="F301" i="12"/>
  <c r="F244" i="12"/>
  <c r="F249" i="12"/>
  <c r="F327" i="12"/>
  <c r="F403" i="12"/>
  <c r="F318" i="12"/>
  <c r="F422" i="12"/>
  <c r="F434" i="12"/>
  <c r="F468" i="12"/>
  <c r="F459" i="12"/>
  <c r="F455" i="12"/>
  <c r="F131" i="10"/>
  <c r="F145" i="10"/>
  <c r="F118" i="10"/>
  <c r="F108" i="10"/>
  <c r="F253" i="10"/>
  <c r="F286" i="10"/>
  <c r="F296" i="10"/>
  <c r="F298" i="10"/>
  <c r="F368" i="10"/>
  <c r="F335" i="10"/>
  <c r="F355" i="10"/>
  <c r="F411" i="10"/>
  <c r="F440" i="10"/>
  <c r="F426" i="10"/>
  <c r="F401" i="10"/>
  <c r="F481" i="10"/>
  <c r="F483" i="10"/>
  <c r="F115" i="12"/>
  <c r="F133" i="12"/>
  <c r="F124" i="12"/>
  <c r="F152" i="12"/>
  <c r="F137" i="12"/>
  <c r="F138" i="12"/>
  <c r="F126" i="12"/>
  <c r="F164" i="12"/>
  <c r="F119" i="12"/>
  <c r="F169" i="12"/>
  <c r="F183" i="12"/>
  <c r="F178" i="12"/>
  <c r="F192" i="12"/>
  <c r="F233" i="12"/>
  <c r="F243" i="12"/>
  <c r="F236" i="12"/>
  <c r="F232" i="12"/>
  <c r="F209" i="12"/>
  <c r="F273" i="12"/>
  <c r="F198" i="12"/>
  <c r="F303" i="12"/>
  <c r="F281" i="12"/>
  <c r="F268" i="12"/>
  <c r="F310" i="12"/>
  <c r="F238" i="12"/>
  <c r="F286" i="12"/>
  <c r="F294" i="12"/>
  <c r="F356" i="12"/>
  <c r="F358" i="12"/>
  <c r="F352" i="12"/>
  <c r="F335" i="12"/>
  <c r="F370" i="12"/>
  <c r="F349" i="12"/>
  <c r="F389" i="12"/>
  <c r="F365" i="12"/>
  <c r="F383" i="12"/>
  <c r="F398" i="12"/>
  <c r="F454" i="12"/>
  <c r="F385" i="12"/>
  <c r="F393" i="12"/>
  <c r="F409" i="12"/>
  <c r="F458" i="12"/>
  <c r="F421" i="12"/>
  <c r="F384" i="12"/>
  <c r="F437" i="12"/>
  <c r="F441" i="12"/>
  <c r="F493" i="12"/>
  <c r="F463" i="12"/>
  <c r="F475" i="12"/>
  <c r="F483" i="12"/>
  <c r="F129" i="10"/>
  <c r="F133" i="10"/>
  <c r="F162" i="10"/>
  <c r="F151" i="10"/>
  <c r="F172" i="10"/>
  <c r="F142" i="10"/>
  <c r="F147" i="10"/>
  <c r="F149" i="10"/>
  <c r="F225" i="10"/>
  <c r="F198" i="10"/>
  <c r="F179" i="10"/>
  <c r="F251" i="10"/>
  <c r="F216" i="10"/>
  <c r="F221" i="10"/>
  <c r="F210" i="10"/>
  <c r="F196" i="10"/>
  <c r="F257" i="10"/>
  <c r="F318" i="10"/>
  <c r="F267" i="10"/>
  <c r="F264" i="10"/>
  <c r="F231" i="10"/>
  <c r="F266" i="10"/>
  <c r="F247" i="10"/>
  <c r="F232" i="10"/>
  <c r="F336" i="10"/>
  <c r="F308" i="10"/>
  <c r="F330" i="10"/>
  <c r="F284" i="10"/>
  <c r="F260" i="10"/>
  <c r="F348" i="10"/>
  <c r="F309" i="10"/>
  <c r="F323" i="10"/>
  <c r="F367" i="10"/>
  <c r="F438" i="10"/>
  <c r="F375" i="10"/>
  <c r="F443" i="10"/>
  <c r="F408" i="10"/>
  <c r="F472" i="10"/>
  <c r="F421" i="10"/>
  <c r="F394" i="10"/>
  <c r="F458" i="10"/>
  <c r="F399" i="10"/>
  <c r="F358" i="10"/>
  <c r="F433" i="10"/>
  <c r="F488" i="10"/>
  <c r="F493" i="10"/>
  <c r="F396" i="10"/>
  <c r="F500" i="10"/>
  <c r="F457" i="10"/>
  <c r="F494" i="10"/>
  <c r="F326" i="10"/>
  <c r="F101" i="12"/>
  <c r="F112" i="12"/>
  <c r="F172" i="12"/>
  <c r="F182" i="12"/>
  <c r="F193" i="12"/>
  <c r="F210" i="12"/>
  <c r="F222" i="12"/>
  <c r="F231" i="12"/>
  <c r="F261" i="12"/>
  <c r="F315" i="12"/>
  <c r="F308" i="12"/>
  <c r="F298" i="12"/>
  <c r="F353" i="12"/>
  <c r="F375" i="12"/>
  <c r="F432" i="12"/>
  <c r="F490" i="12"/>
  <c r="F478" i="12"/>
  <c r="F499" i="12"/>
  <c r="F132" i="10"/>
  <c r="F174" i="10"/>
  <c r="F110" i="10"/>
  <c r="F187" i="10"/>
  <c r="F136" i="10"/>
  <c r="F246" i="10"/>
  <c r="F285" i="10"/>
  <c r="F281" i="10"/>
  <c r="F362" i="10"/>
  <c r="F380" i="10"/>
  <c r="F406" i="10"/>
  <c r="F383" i="10"/>
  <c r="F453" i="10"/>
  <c r="F431" i="10"/>
  <c r="F475" i="10"/>
  <c r="F109" i="12"/>
  <c r="F106" i="12"/>
  <c r="F142" i="12"/>
  <c r="F160" i="12"/>
  <c r="F139" i="12"/>
  <c r="F147" i="12"/>
  <c r="F128" i="12"/>
  <c r="F167" i="12"/>
  <c r="F157" i="12"/>
  <c r="F179" i="12"/>
  <c r="F195" i="12"/>
  <c r="F187" i="12"/>
  <c r="F188" i="12"/>
  <c r="F241" i="12"/>
  <c r="F194" i="12"/>
  <c r="F248" i="12"/>
  <c r="F242" i="12"/>
  <c r="F234" i="12"/>
  <c r="F277" i="12"/>
  <c r="F245" i="12"/>
  <c r="F225" i="12"/>
  <c r="F289" i="12"/>
  <c r="F267" i="12"/>
  <c r="F214" i="12"/>
  <c r="F276" i="12"/>
  <c r="F306" i="12"/>
  <c r="F263" i="12"/>
  <c r="F364" i="12"/>
  <c r="F366" i="12"/>
  <c r="F360" i="12"/>
  <c r="F341" i="12"/>
  <c r="F379" i="12"/>
  <c r="F320" i="12"/>
  <c r="F397" i="12"/>
  <c r="F378" i="12"/>
  <c r="F391" i="12"/>
  <c r="F400" i="12"/>
  <c r="F406" i="12"/>
  <c r="F414" i="12"/>
  <c r="F401" i="12"/>
  <c r="F415" i="12"/>
  <c r="F466" i="12"/>
  <c r="F423" i="12"/>
  <c r="F425" i="12"/>
  <c r="F439" i="12"/>
  <c r="F443" i="12"/>
  <c r="F472" i="12"/>
  <c r="F465" i="12"/>
  <c r="F451" i="12"/>
  <c r="F481" i="12"/>
  <c r="F107" i="10"/>
  <c r="F124" i="10"/>
  <c r="F170" i="10"/>
  <c r="F159" i="10"/>
  <c r="F180" i="10"/>
  <c r="F150" i="10"/>
  <c r="F155" i="10"/>
  <c r="F157" i="10"/>
  <c r="F233" i="10"/>
  <c r="F206" i="10"/>
  <c r="F195" i="10"/>
  <c r="F181" i="10"/>
  <c r="F224" i="10"/>
  <c r="F229" i="10"/>
  <c r="F218" i="10"/>
  <c r="F204" i="10"/>
  <c r="F262" i="10"/>
  <c r="F176" i="10"/>
  <c r="F275" i="10"/>
  <c r="F272" i="10"/>
  <c r="F261" i="10"/>
  <c r="F274" i="10"/>
  <c r="F263" i="10"/>
  <c r="F234" i="10"/>
  <c r="F344" i="10"/>
  <c r="F325" i="10"/>
  <c r="F338" i="10"/>
  <c r="F293" i="10"/>
  <c r="F297" i="10"/>
  <c r="F356" i="10"/>
  <c r="F311" i="10"/>
  <c r="F331" i="10"/>
  <c r="F369" i="10"/>
  <c r="F446" i="10"/>
  <c r="F377" i="10"/>
  <c r="F451" i="10"/>
  <c r="F416" i="10"/>
  <c r="F480" i="10"/>
  <c r="F429" i="10"/>
  <c r="F402" i="10"/>
  <c r="F466" i="10"/>
  <c r="F407" i="10"/>
  <c r="F359" i="10"/>
  <c r="F441" i="10"/>
  <c r="F496" i="10"/>
  <c r="F420" i="10"/>
  <c r="F460" i="10"/>
  <c r="F459" i="10"/>
  <c r="F123" i="12"/>
  <c r="F102" i="12"/>
  <c r="F116" i="12"/>
  <c r="F141" i="12"/>
  <c r="F146" i="12"/>
  <c r="F153" i="12"/>
  <c r="F129" i="12"/>
  <c r="F181" i="12"/>
  <c r="F165" i="12"/>
  <c r="F156" i="12"/>
  <c r="F204" i="12"/>
  <c r="F196" i="12"/>
  <c r="F197" i="12"/>
  <c r="F200" i="12"/>
  <c r="F202" i="12"/>
  <c r="F256" i="12"/>
  <c r="F250" i="12"/>
  <c r="F217" i="12"/>
  <c r="F285" i="12"/>
  <c r="F246" i="12"/>
  <c r="F239" i="12"/>
  <c r="F297" i="12"/>
  <c r="F283" i="12"/>
  <c r="F299" i="12"/>
  <c r="F278" i="12"/>
  <c r="F309" i="12"/>
  <c r="F275" i="12"/>
  <c r="F372" i="12"/>
  <c r="F374" i="12"/>
  <c r="F368" i="12"/>
  <c r="F324" i="12"/>
  <c r="F387" i="12"/>
  <c r="F345" i="12"/>
  <c r="F405" i="12"/>
  <c r="F296" i="12"/>
  <c r="F399" i="12"/>
  <c r="F402" i="12"/>
  <c r="F408" i="12"/>
  <c r="F416" i="12"/>
  <c r="F418" i="12"/>
  <c r="F390" i="12"/>
  <c r="F474" i="12"/>
  <c r="F452" i="12"/>
  <c r="F427" i="12"/>
  <c r="F462" i="12"/>
  <c r="F445" i="12"/>
  <c r="F498" i="12"/>
  <c r="F467" i="12"/>
  <c r="F485" i="12"/>
  <c r="F479" i="12"/>
  <c r="F115" i="10"/>
  <c r="F126" i="10"/>
  <c r="F178" i="10"/>
  <c r="F167" i="10"/>
  <c r="F119" i="10"/>
  <c r="F158" i="10"/>
  <c r="F163" i="10"/>
  <c r="F112" i="10"/>
  <c r="F241" i="10"/>
  <c r="F214" i="10"/>
  <c r="F203" i="10"/>
  <c r="F183" i="10"/>
  <c r="F144" i="10"/>
  <c r="F237" i="10"/>
  <c r="F226" i="10"/>
  <c r="F212" i="10"/>
  <c r="F270" i="10"/>
  <c r="F223" i="10"/>
  <c r="F283" i="10"/>
  <c r="F280" i="10"/>
  <c r="F269" i="10"/>
  <c r="F282" i="10"/>
  <c r="F271" i="10"/>
  <c r="F265" i="10"/>
  <c r="F352" i="10"/>
  <c r="F333" i="10"/>
  <c r="F346" i="10"/>
  <c r="F295" i="10"/>
  <c r="F299" i="10"/>
  <c r="F364" i="10"/>
  <c r="F329" i="10"/>
  <c r="F339" i="10"/>
  <c r="F390" i="10"/>
  <c r="F454" i="10"/>
  <c r="F395" i="10"/>
  <c r="F379" i="10"/>
  <c r="F424" i="10"/>
  <c r="F319" i="10"/>
  <c r="F437" i="10"/>
  <c r="F410" i="10"/>
  <c r="F474" i="10"/>
  <c r="F415" i="10"/>
  <c r="F361" i="10"/>
  <c r="F449" i="10"/>
  <c r="F444" i="10"/>
  <c r="F452" i="10"/>
  <c r="F487" i="10"/>
  <c r="F412" i="10"/>
  <c r="F461" i="10"/>
  <c r="F476" i="10"/>
  <c r="F131" i="12"/>
  <c r="F111" i="12"/>
  <c r="F130" i="12"/>
  <c r="F145" i="12"/>
  <c r="F161" i="12"/>
  <c r="F174" i="12"/>
  <c r="F148" i="12"/>
  <c r="F191" i="12"/>
  <c r="F173" i="12"/>
  <c r="F158" i="12"/>
  <c r="F208" i="12"/>
  <c r="F205" i="12"/>
  <c r="F171" i="12"/>
  <c r="F189" i="12"/>
  <c r="F213" i="12"/>
  <c r="F264" i="12"/>
  <c r="F258" i="12"/>
  <c r="F211" i="12"/>
  <c r="F293" i="12"/>
  <c r="F251" i="12"/>
  <c r="F252" i="12"/>
  <c r="F305" i="12"/>
  <c r="F313" i="12"/>
  <c r="F307" i="12"/>
  <c r="F247" i="12"/>
  <c r="F317" i="12"/>
  <c r="F304" i="12"/>
  <c r="F333" i="12"/>
  <c r="F302" i="12"/>
  <c r="F376" i="12"/>
  <c r="F326" i="12"/>
  <c r="F395" i="12"/>
  <c r="F351" i="12"/>
  <c r="F413" i="12"/>
  <c r="F316" i="12"/>
  <c r="F407" i="12"/>
  <c r="F404" i="12"/>
  <c r="F410" i="12"/>
  <c r="F424" i="12"/>
  <c r="F426" i="12"/>
  <c r="F392" i="12"/>
  <c r="F482" i="12"/>
  <c r="F460" i="12"/>
  <c r="F429" i="12"/>
  <c r="F470" i="12"/>
  <c r="F447" i="12"/>
  <c r="F461" i="12"/>
  <c r="F497" i="12"/>
  <c r="F487" i="12"/>
  <c r="F477" i="12"/>
  <c r="F123" i="10"/>
  <c r="F128" i="10"/>
  <c r="F186" i="10"/>
  <c r="F111" i="10"/>
  <c r="F137" i="10"/>
  <c r="F166" i="10"/>
  <c r="F116" i="10"/>
  <c r="F169" i="10"/>
  <c r="F249" i="10"/>
  <c r="F222" i="10"/>
  <c r="F211" i="10"/>
  <c r="F185" i="10"/>
  <c r="F160" i="10"/>
  <c r="F245" i="10"/>
  <c r="F114" i="10"/>
  <c r="F220" i="10"/>
  <c r="F278" i="10"/>
  <c r="F244" i="10"/>
  <c r="F291" i="10"/>
  <c r="F288" i="10"/>
  <c r="F277" i="10"/>
  <c r="F290" i="10"/>
  <c r="F279" i="10"/>
  <c r="F273" i="10"/>
  <c r="F360" i="10"/>
  <c r="F341" i="10"/>
  <c r="F354" i="10"/>
  <c r="F327" i="10"/>
  <c r="F301" i="10"/>
  <c r="F372" i="10"/>
  <c r="F337" i="10"/>
  <c r="F347" i="10"/>
  <c r="F398" i="10"/>
  <c r="F462" i="10"/>
  <c r="F403" i="10"/>
  <c r="F381" i="10"/>
  <c r="F432" i="10"/>
  <c r="F334" i="10"/>
  <c r="F445" i="10"/>
  <c r="F418" i="10"/>
  <c r="F482" i="10"/>
  <c r="F423" i="10"/>
  <c r="F393" i="10"/>
  <c r="F404" i="10"/>
  <c r="F473" i="10"/>
  <c r="F455" i="10"/>
  <c r="F495" i="10"/>
  <c r="F463" i="10"/>
  <c r="H103" i="12"/>
  <c r="H109" i="12"/>
  <c r="H128" i="12"/>
  <c r="H116" i="12"/>
  <c r="H152" i="12"/>
  <c r="H170" i="12"/>
  <c r="H172" i="12"/>
  <c r="H138" i="12"/>
  <c r="H185" i="12"/>
  <c r="H181" i="12"/>
  <c r="H159" i="12"/>
  <c r="H162" i="12"/>
  <c r="H224" i="12"/>
  <c r="H198" i="12"/>
  <c r="H220" i="12"/>
  <c r="H196" i="12"/>
  <c r="H248" i="12"/>
  <c r="H232" i="12"/>
  <c r="H243" i="12"/>
  <c r="H250" i="12"/>
  <c r="H285" i="12"/>
  <c r="H261" i="12"/>
  <c r="H266" i="12"/>
  <c r="H327" i="12"/>
  <c r="H329" i="12"/>
  <c r="H307" i="12"/>
  <c r="H306" i="12"/>
  <c r="H326" i="12"/>
  <c r="H330" i="12"/>
  <c r="H348" i="12"/>
  <c r="H325" i="12"/>
  <c r="H339" i="12"/>
  <c r="H385" i="12"/>
  <c r="H379" i="12"/>
  <c r="H355" i="12"/>
  <c r="H405" i="12"/>
  <c r="H352" i="12"/>
  <c r="H436" i="12"/>
  <c r="H312" i="12"/>
  <c r="H446" i="12"/>
  <c r="H391" i="12"/>
  <c r="H399" i="12"/>
  <c r="H480" i="12"/>
  <c r="H474" i="12"/>
  <c r="H427" i="12"/>
  <c r="H433" i="12"/>
  <c r="H459" i="12"/>
  <c r="H493" i="12"/>
  <c r="H486" i="12"/>
  <c r="H481" i="12"/>
  <c r="G134" i="10"/>
  <c r="G165" i="10"/>
  <c r="G170" i="10"/>
  <c r="G175" i="10"/>
  <c r="G156" i="10"/>
  <c r="G153" i="10"/>
  <c r="G133" i="10"/>
  <c r="G152" i="10"/>
  <c r="G204" i="10"/>
  <c r="G201" i="10"/>
  <c r="G206" i="10"/>
  <c r="G163" i="10"/>
  <c r="G187" i="10"/>
  <c r="G248" i="10"/>
  <c r="G221" i="10"/>
  <c r="G215" i="10"/>
  <c r="G297" i="10"/>
  <c r="G278" i="10"/>
  <c r="G291" i="10"/>
  <c r="G280" i="10"/>
  <c r="G269" i="10"/>
  <c r="G239" i="10"/>
  <c r="G290" i="10"/>
  <c r="G294" i="10"/>
  <c r="G363" i="10"/>
  <c r="G328" i="10"/>
  <c r="G312" i="10"/>
  <c r="G373" i="10"/>
  <c r="G346" i="10"/>
  <c r="G359" i="10"/>
  <c r="G332" i="10"/>
  <c r="G342" i="10"/>
  <c r="G425" i="10"/>
  <c r="G345" i="10"/>
  <c r="G438" i="10"/>
  <c r="G427" i="10"/>
  <c r="G385" i="10"/>
  <c r="G448" i="10"/>
  <c r="G413" i="10"/>
  <c r="G477" i="10"/>
  <c r="G410" i="10"/>
  <c r="G329" i="10"/>
  <c r="G420" i="10"/>
  <c r="G483" i="10"/>
  <c r="G479" i="10"/>
  <c r="G380" i="10"/>
  <c r="G378" i="10"/>
  <c r="G500" i="10"/>
  <c r="G489" i="10"/>
  <c r="G110" i="12"/>
  <c r="G114" i="12"/>
  <c r="G115" i="12"/>
  <c r="G147" i="12"/>
  <c r="G131" i="12"/>
  <c r="G132" i="12"/>
  <c r="G169" i="12"/>
  <c r="G158" i="12"/>
  <c r="G143" i="12"/>
  <c r="G151" i="12"/>
  <c r="G171" i="12"/>
  <c r="G181" i="12"/>
  <c r="G192" i="12"/>
  <c r="G224" i="12"/>
  <c r="G230" i="12"/>
  <c r="G245" i="12"/>
  <c r="G253" i="12"/>
  <c r="G220" i="12"/>
  <c r="G268" i="12"/>
  <c r="G264" i="12"/>
  <c r="G201" i="12"/>
  <c r="G270" i="12"/>
  <c r="G249" i="12"/>
  <c r="G324" i="12"/>
  <c r="G293" i="12"/>
  <c r="G262" i="12"/>
  <c r="G312" i="12"/>
  <c r="G311" i="12"/>
  <c r="G340" i="12"/>
  <c r="G369" i="12"/>
  <c r="G327" i="12"/>
  <c r="G294" i="12"/>
  <c r="G390" i="12"/>
  <c r="G374" i="12"/>
  <c r="G408" i="12"/>
  <c r="G410" i="12"/>
  <c r="G396" i="12"/>
  <c r="G412" i="12"/>
  <c r="G385" i="12"/>
  <c r="G397" i="12"/>
  <c r="G401" i="12"/>
  <c r="G430" i="12"/>
  <c r="G413" i="12"/>
  <c r="G465" i="12"/>
  <c r="G482" i="12"/>
  <c r="H111" i="12"/>
  <c r="H123" i="12"/>
  <c r="H132" i="12"/>
  <c r="H139" i="12"/>
  <c r="H160" i="12"/>
  <c r="H178" i="12"/>
  <c r="H180" i="12"/>
  <c r="H149" i="12"/>
  <c r="H189" i="12"/>
  <c r="H191" i="12"/>
  <c r="H137" i="12"/>
  <c r="H176" i="12"/>
  <c r="H184" i="12"/>
  <c r="H206" i="12"/>
  <c r="H233" i="12"/>
  <c r="H240" i="12"/>
  <c r="H256" i="12"/>
  <c r="H215" i="12"/>
  <c r="H249" i="12"/>
  <c r="H259" i="12"/>
  <c r="H293" i="12"/>
  <c r="H265" i="12"/>
  <c r="H247" i="12"/>
  <c r="H335" i="12"/>
  <c r="H337" i="12"/>
  <c r="H315" i="12"/>
  <c r="H294" i="12"/>
  <c r="H328" i="12"/>
  <c r="H332" i="12"/>
  <c r="H356" i="12"/>
  <c r="H334" i="12"/>
  <c r="H314" i="12"/>
  <c r="H393" i="12"/>
  <c r="H387" i="12"/>
  <c r="H357" i="12"/>
  <c r="H413" i="12"/>
  <c r="H380" i="12"/>
  <c r="H444" i="12"/>
  <c r="H404" i="12"/>
  <c r="H454" i="12"/>
  <c r="H416" i="12"/>
  <c r="H384" i="12"/>
  <c r="H488" i="12"/>
  <c r="H482" i="12"/>
  <c r="H429" i="12"/>
  <c r="H435" i="12"/>
  <c r="H483" i="12"/>
  <c r="H496" i="12"/>
  <c r="H495" i="12"/>
  <c r="H494" i="12"/>
  <c r="G108" i="10"/>
  <c r="G112" i="10"/>
  <c r="G173" i="10"/>
  <c r="G107" i="10"/>
  <c r="G183" i="10"/>
  <c r="G105" i="10"/>
  <c r="G161" i="10"/>
  <c r="G142" i="10"/>
  <c r="G139" i="10"/>
  <c r="G212" i="10"/>
  <c r="G209" i="10"/>
  <c r="G214" i="10"/>
  <c r="G179" i="10"/>
  <c r="G192" i="10"/>
  <c r="G256" i="10"/>
  <c r="G176" i="10"/>
  <c r="G223" i="10"/>
  <c r="G305" i="10"/>
  <c r="G286" i="10"/>
  <c r="G299" i="10"/>
  <c r="G288" i="10"/>
  <c r="G277" i="10"/>
  <c r="G241" i="10"/>
  <c r="G255" i="10"/>
  <c r="G296" i="10"/>
  <c r="G371" i="10"/>
  <c r="G336" i="10"/>
  <c r="G314" i="10"/>
  <c r="G381" i="10"/>
  <c r="G354" i="10"/>
  <c r="G367" i="10"/>
  <c r="G340" i="10"/>
  <c r="G350" i="10"/>
  <c r="G433" i="10"/>
  <c r="G369" i="10"/>
  <c r="G446" i="10"/>
  <c r="G435" i="10"/>
  <c r="G392" i="10"/>
  <c r="G456" i="10"/>
  <c r="G421" i="10"/>
  <c r="G366" i="10"/>
  <c r="G418" i="10"/>
  <c r="G382" i="10"/>
  <c r="G428" i="10"/>
  <c r="G491" i="10"/>
  <c r="G485" i="10"/>
  <c r="G399" i="10"/>
  <c r="G439" i="10"/>
  <c r="G376" i="10"/>
  <c r="G482" i="10"/>
  <c r="G104" i="12"/>
  <c r="G120" i="12"/>
  <c r="G119" i="12"/>
  <c r="G117" i="12"/>
  <c r="G136" i="12"/>
  <c r="G156" i="12"/>
  <c r="G177" i="12"/>
  <c r="G121" i="12"/>
  <c r="G152" i="12"/>
  <c r="G159" i="12"/>
  <c r="G153" i="12"/>
  <c r="G184" i="12"/>
  <c r="G206" i="12"/>
  <c r="G228" i="12"/>
  <c r="G238" i="12"/>
  <c r="G251" i="12"/>
  <c r="G261" i="12"/>
  <c r="G234" i="12"/>
  <c r="G280" i="12"/>
  <c r="G227" i="12"/>
  <c r="G242" i="12"/>
  <c r="G276" i="12"/>
  <c r="G263" i="12"/>
  <c r="G332" i="12"/>
  <c r="G295" i="12"/>
  <c r="G299" i="12"/>
  <c r="G320" i="12"/>
  <c r="G330" i="12"/>
  <c r="G313" i="12"/>
  <c r="G377" i="12"/>
  <c r="G329" i="12"/>
  <c r="G322" i="12"/>
  <c r="G398" i="12"/>
  <c r="G376" i="12"/>
  <c r="G357" i="12"/>
  <c r="G314" i="12"/>
  <c r="G417" i="12"/>
  <c r="G419" i="12"/>
  <c r="G387" i="12"/>
  <c r="G399" i="12"/>
  <c r="G403" i="12"/>
  <c r="G432" i="12"/>
  <c r="G415" i="12"/>
  <c r="G446" i="12"/>
  <c r="G423" i="12"/>
  <c r="G473" i="12"/>
  <c r="G462" i="12"/>
  <c r="G470" i="12"/>
  <c r="G484" i="12"/>
  <c r="G497" i="12"/>
  <c r="G191" i="12"/>
  <c r="G236" i="12"/>
  <c r="G259" i="12"/>
  <c r="G269" i="12"/>
  <c r="G288" i="12"/>
  <c r="G246" i="12"/>
  <c r="G275" i="12"/>
  <c r="G297" i="12"/>
  <c r="G301" i="12"/>
  <c r="G343" i="12"/>
  <c r="G319" i="12"/>
  <c r="G339" i="12"/>
  <c r="G406" i="12"/>
  <c r="G381" i="12"/>
  <c r="G425" i="12"/>
  <c r="G427" i="12"/>
  <c r="G421" i="12"/>
  <c r="G434" i="12"/>
  <c r="G448" i="12"/>
  <c r="G452" i="12"/>
  <c r="G491" i="12"/>
  <c r="G486" i="12"/>
  <c r="G362" i="12"/>
  <c r="G414" i="12"/>
  <c r="G354" i="12"/>
  <c r="G391" i="12"/>
  <c r="G461" i="12"/>
  <c r="G438" i="12"/>
  <c r="G489" i="12"/>
  <c r="G495" i="12"/>
  <c r="G469" i="12"/>
  <c r="G456" i="12"/>
  <c r="G488" i="12"/>
  <c r="G350" i="12"/>
  <c r="G442" i="12"/>
  <c r="G459" i="12"/>
  <c r="G475" i="12"/>
  <c r="H105" i="12"/>
  <c r="H131" i="12"/>
  <c r="H140" i="12"/>
  <c r="H143" i="12"/>
  <c r="H115" i="12"/>
  <c r="H107" i="12"/>
  <c r="H133" i="12"/>
  <c r="H153" i="12"/>
  <c r="H197" i="12"/>
  <c r="H199" i="12"/>
  <c r="H156" i="12"/>
  <c r="H183" i="12"/>
  <c r="H175" i="12"/>
  <c r="H210" i="12"/>
  <c r="H241" i="12"/>
  <c r="H246" i="12"/>
  <c r="H264" i="12"/>
  <c r="H238" i="12"/>
  <c r="H263" i="12"/>
  <c r="H268" i="12"/>
  <c r="H301" i="12"/>
  <c r="H279" i="12"/>
  <c r="H258" i="12"/>
  <c r="H274" i="12"/>
  <c r="H217" i="12"/>
  <c r="H323" i="12"/>
  <c r="H296" i="12"/>
  <c r="H336" i="12"/>
  <c r="H343" i="12"/>
  <c r="H364" i="12"/>
  <c r="H338" i="12"/>
  <c r="H316" i="12"/>
  <c r="H401" i="12"/>
  <c r="H395" i="12"/>
  <c r="H359" i="12"/>
  <c r="H365" i="12"/>
  <c r="H388" i="12"/>
  <c r="H452" i="12"/>
  <c r="H406" i="12"/>
  <c r="H377" i="12"/>
  <c r="H424" i="12"/>
  <c r="H386" i="12"/>
  <c r="H434" i="12"/>
  <c r="H490" i="12"/>
  <c r="H460" i="12"/>
  <c r="H437" i="12"/>
  <c r="H485" i="12"/>
  <c r="H445" i="12"/>
  <c r="H439" i="12"/>
  <c r="H471" i="12"/>
  <c r="G116" i="10"/>
  <c r="G120" i="10"/>
  <c r="G181" i="10"/>
  <c r="G109" i="10"/>
  <c r="G111" i="10"/>
  <c r="G119" i="10"/>
  <c r="G169" i="10"/>
  <c r="G150" i="10"/>
  <c r="G168" i="10"/>
  <c r="G220" i="10"/>
  <c r="G217" i="10"/>
  <c r="G222" i="10"/>
  <c r="G195" i="10"/>
  <c r="G200" i="10"/>
  <c r="G147" i="10"/>
  <c r="G178" i="10"/>
  <c r="G210" i="10"/>
  <c r="G313" i="10"/>
  <c r="G174" i="10"/>
  <c r="G307" i="10"/>
  <c r="G226" i="10"/>
  <c r="G285" i="10"/>
  <c r="G243" i="10"/>
  <c r="G260" i="10"/>
  <c r="G298" i="10"/>
  <c r="G379" i="10"/>
  <c r="G344" i="10"/>
  <c r="G325" i="10"/>
  <c r="G316" i="10"/>
  <c r="G287" i="10"/>
  <c r="G375" i="10"/>
  <c r="G348" i="10"/>
  <c r="G358" i="10"/>
  <c r="G441" i="10"/>
  <c r="G390" i="10"/>
  <c r="G454" i="10"/>
  <c r="G443" i="10"/>
  <c r="G400" i="10"/>
  <c r="G337" i="10"/>
  <c r="G429" i="10"/>
  <c r="G368" i="10"/>
  <c r="G426" i="10"/>
  <c r="G384" i="10"/>
  <c r="G436" i="10"/>
  <c r="G499" i="10"/>
  <c r="G493" i="10"/>
  <c r="G460" i="10"/>
  <c r="G468" i="10"/>
  <c r="G415" i="10"/>
  <c r="G480" i="10"/>
  <c r="G113" i="12"/>
  <c r="G128" i="12"/>
  <c r="G133" i="12"/>
  <c r="G123" i="12"/>
  <c r="G140" i="12"/>
  <c r="G167" i="12"/>
  <c r="G185" i="12"/>
  <c r="G122" i="12"/>
  <c r="G164" i="12"/>
  <c r="G160" i="12"/>
  <c r="G190" i="12"/>
  <c r="G180" i="12"/>
  <c r="G205" i="12"/>
  <c r="G214" i="12"/>
  <c r="G260" i="12"/>
  <c r="G284" i="12"/>
  <c r="G283" i="12"/>
  <c r="G328" i="12"/>
  <c r="G315" i="12"/>
  <c r="G336" i="12"/>
  <c r="G379" i="12"/>
  <c r="G373" i="12"/>
  <c r="G389" i="12"/>
  <c r="G405" i="12"/>
  <c r="G436" i="12"/>
  <c r="G481" i="12"/>
  <c r="G472" i="12"/>
  <c r="G483" i="12"/>
  <c r="G347" i="12"/>
  <c r="G365" i="12"/>
  <c r="G435" i="12"/>
  <c r="G407" i="12"/>
  <c r="G454" i="12"/>
  <c r="G474" i="12"/>
  <c r="G440" i="12"/>
  <c r="G447" i="12"/>
  <c r="G445" i="12"/>
  <c r="G471" i="12"/>
  <c r="G478" i="12"/>
  <c r="H113" i="12"/>
  <c r="H110" i="12"/>
  <c r="H148" i="12"/>
  <c r="H150" i="12"/>
  <c r="H119" i="12"/>
  <c r="H136" i="12"/>
  <c r="H134" i="12"/>
  <c r="H127" i="12"/>
  <c r="H205" i="12"/>
  <c r="H207" i="12"/>
  <c r="H179" i="12"/>
  <c r="H190" i="12"/>
  <c r="H187" i="12"/>
  <c r="H219" i="12"/>
  <c r="H174" i="12"/>
  <c r="H254" i="12"/>
  <c r="H272" i="12"/>
  <c r="H242" i="12"/>
  <c r="H275" i="12"/>
  <c r="H237" i="12"/>
  <c r="H234" i="12"/>
  <c r="H287" i="12"/>
  <c r="H267" i="12"/>
  <c r="H281" i="12"/>
  <c r="H244" i="12"/>
  <c r="H253" i="12"/>
  <c r="H298" i="12"/>
  <c r="H346" i="12"/>
  <c r="H257" i="12"/>
  <c r="H372" i="12"/>
  <c r="H342" i="12"/>
  <c r="H318" i="12"/>
  <c r="H409" i="12"/>
  <c r="H403" i="12"/>
  <c r="H361" i="12"/>
  <c r="H367" i="12"/>
  <c r="H390" i="12"/>
  <c r="H396" i="12"/>
  <c r="H408" i="12"/>
  <c r="H383" i="12"/>
  <c r="H432" i="12"/>
  <c r="H415" i="12"/>
  <c r="H461" i="12"/>
  <c r="H421" i="12"/>
  <c r="H468" i="12"/>
  <c r="H457" i="12"/>
  <c r="H487" i="12"/>
  <c r="H470" i="12"/>
  <c r="H463" i="12"/>
  <c r="H469" i="12"/>
  <c r="G124" i="10"/>
  <c r="G128" i="10"/>
  <c r="G130" i="10"/>
  <c r="G135" i="10"/>
  <c r="G113" i="10"/>
  <c r="G121" i="10"/>
  <c r="G177" i="10"/>
  <c r="G158" i="10"/>
  <c r="G172" i="10"/>
  <c r="G228" i="10"/>
  <c r="G225" i="10"/>
  <c r="G230" i="10"/>
  <c r="G203" i="10"/>
  <c r="G208" i="10"/>
  <c r="G160" i="10"/>
  <c r="G180" i="10"/>
  <c r="G234" i="10"/>
  <c r="G321" i="10"/>
  <c r="G250" i="10"/>
  <c r="G315" i="10"/>
  <c r="G231" i="10"/>
  <c r="G293" i="10"/>
  <c r="G245" i="10"/>
  <c r="G268" i="10"/>
  <c r="G323" i="10"/>
  <c r="G387" i="10"/>
  <c r="G352" i="10"/>
  <c r="G333" i="10"/>
  <c r="G318" i="10"/>
  <c r="G295" i="10"/>
  <c r="G383" i="10"/>
  <c r="G249" i="10"/>
  <c r="G361" i="10"/>
  <c r="G449" i="10"/>
  <c r="G398" i="10"/>
  <c r="G377" i="10"/>
  <c r="G451" i="10"/>
  <c r="G408" i="10"/>
  <c r="G360" i="10"/>
  <c r="G437" i="10"/>
  <c r="G370" i="10"/>
  <c r="G434" i="10"/>
  <c r="G386" i="10"/>
  <c r="G444" i="10"/>
  <c r="G407" i="10"/>
  <c r="G423" i="10"/>
  <c r="G462" i="10"/>
  <c r="G470" i="10"/>
  <c r="G374" i="10"/>
  <c r="G478" i="10"/>
  <c r="G118" i="12"/>
  <c r="G101" i="12"/>
  <c r="G137" i="12"/>
  <c r="G130" i="12"/>
  <c r="G149" i="12"/>
  <c r="G175" i="12"/>
  <c r="G138" i="12"/>
  <c r="G124" i="12"/>
  <c r="G168" i="12"/>
  <c r="G174" i="12"/>
  <c r="G199" i="12"/>
  <c r="G200" i="12"/>
  <c r="G193" i="12"/>
  <c r="G244" i="12"/>
  <c r="G208" i="12"/>
  <c r="G267" i="12"/>
  <c r="G212" i="12"/>
  <c r="G222" i="12"/>
  <c r="G296" i="12"/>
  <c r="G274" i="12"/>
  <c r="G256" i="12"/>
  <c r="G292" i="12"/>
  <c r="G277" i="12"/>
  <c r="G285" i="12"/>
  <c r="G310" i="12"/>
  <c r="G303" i="12"/>
  <c r="G271" i="12"/>
  <c r="G351" i="12"/>
  <c r="G317" i="12"/>
  <c r="G321" i="12"/>
  <c r="G335" i="12"/>
  <c r="G433" i="12"/>
  <c r="G429" i="12"/>
  <c r="G450" i="12"/>
  <c r="G496" i="12"/>
  <c r="G499" i="12"/>
  <c r="G463" i="12"/>
  <c r="G476" i="12"/>
  <c r="H108" i="12"/>
  <c r="H101" i="12"/>
  <c r="H114" i="12"/>
  <c r="H158" i="12"/>
  <c r="H126" i="12"/>
  <c r="H118" i="12"/>
  <c r="H141" i="12"/>
  <c r="H144" i="12"/>
  <c r="H155" i="12"/>
  <c r="H154" i="12"/>
  <c r="H194" i="12"/>
  <c r="H186" i="12"/>
  <c r="H201" i="12"/>
  <c r="H231" i="12"/>
  <c r="H193" i="12"/>
  <c r="H262" i="12"/>
  <c r="H218" i="12"/>
  <c r="H223" i="12"/>
  <c r="H283" i="12"/>
  <c r="H255" i="12"/>
  <c r="H245" i="12"/>
  <c r="H295" i="12"/>
  <c r="H302" i="12"/>
  <c r="H308" i="12"/>
  <c r="H297" i="12"/>
  <c r="H278" i="12"/>
  <c r="H300" i="12"/>
  <c r="H354" i="12"/>
  <c r="H271" i="12"/>
  <c r="H286" i="12"/>
  <c r="H350" i="12"/>
  <c r="H320" i="12"/>
  <c r="H368" i="12"/>
  <c r="H411" i="12"/>
  <c r="H363" i="12"/>
  <c r="H369" i="12"/>
  <c r="H392" i="12"/>
  <c r="H398" i="12"/>
  <c r="H410" i="12"/>
  <c r="H412" i="12"/>
  <c r="H440" i="12"/>
  <c r="H426" i="12"/>
  <c r="H418" i="12"/>
  <c r="H450" i="12"/>
  <c r="H476" i="12"/>
  <c r="H447" i="12"/>
  <c r="H489" i="12"/>
  <c r="H443" i="12"/>
  <c r="H465" i="12"/>
  <c r="H467" i="12"/>
  <c r="G132" i="10"/>
  <c r="G122" i="10"/>
  <c r="G138" i="10"/>
  <c r="G143" i="10"/>
  <c r="G115" i="10"/>
  <c r="G123" i="10"/>
  <c r="G185" i="10"/>
  <c r="G166" i="10"/>
  <c r="G184" i="10"/>
  <c r="G236" i="10"/>
  <c r="G155" i="10"/>
  <c r="G238" i="10"/>
  <c r="G211" i="10"/>
  <c r="G216" i="10"/>
  <c r="G189" i="10"/>
  <c r="G182" i="10"/>
  <c r="G265" i="10"/>
  <c r="G242" i="10"/>
  <c r="G259" i="10"/>
  <c r="G202" i="10"/>
  <c r="G233" i="10"/>
  <c r="G301" i="10"/>
  <c r="G258" i="10"/>
  <c r="G276" i="10"/>
  <c r="G331" i="10"/>
  <c r="G300" i="10"/>
  <c r="G194" i="10"/>
  <c r="G341" i="10"/>
  <c r="G320" i="10"/>
  <c r="G327" i="10"/>
  <c r="G253" i="10"/>
  <c r="G279" i="10"/>
  <c r="G393" i="10"/>
  <c r="G457" i="10"/>
  <c r="G406" i="10"/>
  <c r="G395" i="10"/>
  <c r="G459" i="10"/>
  <c r="G416" i="10"/>
  <c r="G362" i="10"/>
  <c r="G445" i="10"/>
  <c r="G372" i="10"/>
  <c r="G442" i="10"/>
  <c r="G388" i="10"/>
  <c r="G452" i="10"/>
  <c r="G471" i="10"/>
  <c r="G455" i="10"/>
  <c r="G464" i="10"/>
  <c r="G472" i="10"/>
  <c r="G391" i="10"/>
  <c r="G476" i="10"/>
  <c r="G126" i="12"/>
  <c r="G106" i="12"/>
  <c r="G145" i="12"/>
  <c r="G144" i="12"/>
  <c r="G157" i="12"/>
  <c r="G183" i="12"/>
  <c r="G127" i="12"/>
  <c r="G176" i="12"/>
  <c r="G182" i="12"/>
  <c r="G178" i="12"/>
  <c r="G211" i="12"/>
  <c r="G213" i="12"/>
  <c r="G179" i="12"/>
  <c r="G203" i="12"/>
  <c r="G217" i="12"/>
  <c r="G210" i="12"/>
  <c r="G223" i="12"/>
  <c r="G231" i="12"/>
  <c r="G304" i="12"/>
  <c r="G282" i="12"/>
  <c r="G265" i="12"/>
  <c r="G300" i="12"/>
  <c r="G279" i="12"/>
  <c r="G287" i="12"/>
  <c r="G318" i="12"/>
  <c r="G305" i="12"/>
  <c r="G286" i="12"/>
  <c r="G359" i="12"/>
  <c r="G333" i="12"/>
  <c r="G323" i="12"/>
  <c r="G355" i="12"/>
  <c r="G364" i="12"/>
  <c r="G331" i="12"/>
  <c r="G349" i="12"/>
  <c r="G378" i="12"/>
  <c r="G356" i="12"/>
  <c r="G441" i="12"/>
  <c r="G443" i="12"/>
  <c r="G416" i="12"/>
  <c r="G437" i="12"/>
  <c r="G418" i="12"/>
  <c r="G439" i="12"/>
  <c r="G494" i="12"/>
  <c r="G388" i="12"/>
  <c r="G460" i="12"/>
  <c r="G490" i="12"/>
  <c r="G444" i="12"/>
  <c r="G468" i="12"/>
  <c r="H121" i="12"/>
  <c r="H102" i="12"/>
  <c r="H120" i="12"/>
  <c r="H166" i="12"/>
  <c r="H145" i="12"/>
  <c r="H146" i="12"/>
  <c r="H147" i="12"/>
  <c r="H122" i="12"/>
  <c r="H167" i="12"/>
  <c r="H168" i="12"/>
  <c r="H203" i="12"/>
  <c r="H195" i="12"/>
  <c r="H188" i="12"/>
  <c r="H239" i="12"/>
  <c r="H202" i="12"/>
  <c r="H270" i="12"/>
  <c r="H226" i="12"/>
  <c r="H225" i="12"/>
  <c r="H291" i="12"/>
  <c r="H269" i="12"/>
  <c r="H251" i="12"/>
  <c r="H303" i="12"/>
  <c r="H304" i="12"/>
  <c r="H289" i="12"/>
  <c r="H310" i="12"/>
  <c r="H280" i="12"/>
  <c r="H292" i="12"/>
  <c r="H362" i="12"/>
  <c r="H288" i="12"/>
  <c r="H317" i="12"/>
  <c r="H358" i="12"/>
  <c r="H331" i="12"/>
  <c r="H382" i="12"/>
  <c r="H349" i="12"/>
  <c r="H381" i="12"/>
  <c r="H371" i="12"/>
  <c r="H394" i="12"/>
  <c r="H400" i="12"/>
  <c r="H422" i="12"/>
  <c r="H414" i="12"/>
  <c r="H448" i="12"/>
  <c r="H455" i="12"/>
  <c r="H442" i="12"/>
  <c r="H407" i="12"/>
  <c r="H484" i="12"/>
  <c r="H449" i="12"/>
  <c r="H499" i="12"/>
  <c r="H478" i="12"/>
  <c r="H475" i="12"/>
  <c r="H497" i="12"/>
  <c r="G110" i="10"/>
  <c r="G141" i="10"/>
  <c r="G146" i="10"/>
  <c r="G151" i="10"/>
  <c r="G117" i="10"/>
  <c r="G125" i="10"/>
  <c r="G127" i="10"/>
  <c r="G114" i="10"/>
  <c r="G186" i="10"/>
  <c r="G244" i="10"/>
  <c r="G171" i="10"/>
  <c r="G246" i="10"/>
  <c r="G219" i="10"/>
  <c r="G224" i="10"/>
  <c r="G197" i="10"/>
  <c r="G191" i="10"/>
  <c r="G273" i="10"/>
  <c r="G257" i="10"/>
  <c r="G267" i="10"/>
  <c r="G229" i="10"/>
  <c r="G235" i="10"/>
  <c r="G309" i="10"/>
  <c r="G266" i="10"/>
  <c r="G284" i="10"/>
  <c r="G339" i="10"/>
  <c r="G302" i="10"/>
  <c r="G271" i="10"/>
  <c r="G349" i="10"/>
  <c r="G322" i="10"/>
  <c r="G335" i="10"/>
  <c r="G263" i="10"/>
  <c r="G319" i="10"/>
  <c r="G401" i="10"/>
  <c r="G465" i="10"/>
  <c r="G414" i="10"/>
  <c r="G403" i="10"/>
  <c r="G467" i="10"/>
  <c r="G424" i="10"/>
  <c r="G364" i="10"/>
  <c r="G453" i="10"/>
  <c r="G389" i="10"/>
  <c r="G450" i="10"/>
  <c r="G396" i="10"/>
  <c r="G353" i="10"/>
  <c r="G488" i="10"/>
  <c r="G458" i="10"/>
  <c r="G466" i="10"/>
  <c r="G474" i="10"/>
  <c r="G486" i="10"/>
  <c r="G134" i="12"/>
  <c r="G107" i="12"/>
  <c r="G125" i="12"/>
  <c r="G148" i="12"/>
  <c r="G165" i="12"/>
  <c r="G141" i="12"/>
  <c r="G135" i="12"/>
  <c r="G186" i="12"/>
  <c r="G188" i="12"/>
  <c r="G161" i="12"/>
  <c r="G219" i="12"/>
  <c r="G221" i="12"/>
  <c r="G189" i="12"/>
  <c r="G197" i="12"/>
  <c r="G232" i="12"/>
  <c r="G218" i="12"/>
  <c r="G243" i="12"/>
  <c r="G233" i="12"/>
  <c r="G229" i="12"/>
  <c r="G290" i="12"/>
  <c r="G239" i="12"/>
  <c r="G248" i="12"/>
  <c r="G281" i="12"/>
  <c r="G289" i="12"/>
  <c r="G326" i="12"/>
  <c r="G307" i="12"/>
  <c r="G309" i="12"/>
  <c r="G367" i="12"/>
  <c r="G345" i="12"/>
  <c r="G325" i="12"/>
  <c r="G363" i="12"/>
  <c r="G366" i="12"/>
  <c r="G346" i="12"/>
  <c r="G384" i="12"/>
  <c r="G386" i="12"/>
  <c r="G358" i="12"/>
  <c r="G449" i="12"/>
  <c r="G451" i="12"/>
  <c r="G477" i="12"/>
  <c r="G422" i="12"/>
  <c r="G500" i="12"/>
  <c r="G409" i="12"/>
  <c r="G455" i="12"/>
  <c r="G467" i="12"/>
  <c r="H129" i="12"/>
  <c r="H106" i="12"/>
  <c r="H124" i="12"/>
  <c r="H125" i="12"/>
  <c r="H151" i="12"/>
  <c r="H157" i="12"/>
  <c r="H117" i="12"/>
  <c r="H163" i="12"/>
  <c r="H164" i="12"/>
  <c r="H169" i="12"/>
  <c r="H214" i="12"/>
  <c r="H208" i="12"/>
  <c r="H192" i="12"/>
  <c r="H200" i="12"/>
  <c r="H212" i="12"/>
  <c r="H213" i="12"/>
  <c r="H228" i="12"/>
  <c r="H229" i="12"/>
  <c r="H299" i="12"/>
  <c r="H273" i="12"/>
  <c r="H260" i="12"/>
  <c r="H236" i="12"/>
  <c r="H311" i="12"/>
  <c r="H313" i="12"/>
  <c r="H276" i="12"/>
  <c r="H282" i="12"/>
  <c r="H322" i="12"/>
  <c r="H370" i="12"/>
  <c r="H309" i="12"/>
  <c r="H333" i="12"/>
  <c r="H366" i="12"/>
  <c r="H341" i="12"/>
  <c r="H347" i="12"/>
  <c r="H351" i="12"/>
  <c r="H389" i="12"/>
  <c r="H378" i="12"/>
  <c r="H420" i="12"/>
  <c r="H402" i="12"/>
  <c r="H430" i="12"/>
  <c r="H419" i="12"/>
  <c r="H456" i="12"/>
  <c r="H464" i="12"/>
  <c r="H458" i="12"/>
  <c r="H423" i="12"/>
  <c r="H492" i="12"/>
  <c r="H451" i="12"/>
  <c r="H462" i="12"/>
  <c r="H498" i="12"/>
  <c r="H477" i="12"/>
  <c r="H500" i="12"/>
  <c r="G118" i="10"/>
  <c r="G149" i="10"/>
  <c r="G154" i="10"/>
  <c r="G159" i="10"/>
  <c r="G140" i="10"/>
  <c r="G137" i="10"/>
  <c r="G129" i="10"/>
  <c r="G136" i="10"/>
  <c r="G188" i="10"/>
  <c r="G252" i="10"/>
  <c r="G190" i="10"/>
  <c r="G254" i="10"/>
  <c r="G227" i="10"/>
  <c r="G232" i="10"/>
  <c r="G205" i="10"/>
  <c r="G199" i="10"/>
  <c r="G281" i="10"/>
  <c r="G262" i="10"/>
  <c r="G275" i="10"/>
  <c r="G264" i="10"/>
  <c r="G237" i="10"/>
  <c r="G317" i="10"/>
  <c r="G274" i="10"/>
  <c r="G247" i="10"/>
  <c r="G347" i="10"/>
  <c r="G304" i="10"/>
  <c r="G308" i="10"/>
  <c r="G357" i="10"/>
  <c r="G330" i="10"/>
  <c r="G343" i="10"/>
  <c r="G303" i="10"/>
  <c r="G326" i="10"/>
  <c r="G409" i="10"/>
  <c r="G473" i="10"/>
  <c r="G422" i="10"/>
  <c r="G411" i="10"/>
  <c r="G475" i="10"/>
  <c r="G432" i="10"/>
  <c r="G397" i="10"/>
  <c r="G461" i="10"/>
  <c r="G394" i="10"/>
  <c r="G251" i="10"/>
  <c r="G404" i="10"/>
  <c r="G431" i="10"/>
  <c r="G496" i="10"/>
  <c r="G490" i="10"/>
  <c r="G487" i="10"/>
  <c r="G484" i="10"/>
  <c r="G494" i="10"/>
  <c r="G108" i="12"/>
  <c r="G109" i="12"/>
  <c r="G111" i="12"/>
  <c r="G129" i="12"/>
  <c r="G155" i="12"/>
  <c r="G112" i="12"/>
  <c r="G162" i="12"/>
  <c r="G142" i="12"/>
  <c r="G194" i="12"/>
  <c r="G196" i="12"/>
  <c r="G146" i="12"/>
  <c r="G170" i="12"/>
  <c r="G187" i="12"/>
  <c r="G195" i="12"/>
  <c r="G216" i="12"/>
  <c r="G207" i="12"/>
  <c r="G226" i="12"/>
  <c r="G247" i="12"/>
  <c r="G250" i="12"/>
  <c r="G240" i="12"/>
  <c r="G298" i="12"/>
  <c r="G252" i="12"/>
  <c r="G257" i="12"/>
  <c r="G308" i="12"/>
  <c r="G258" i="12"/>
  <c r="G334" i="12"/>
  <c r="G273" i="12"/>
  <c r="G272" i="12"/>
  <c r="G375" i="12"/>
  <c r="G353" i="12"/>
  <c r="G338" i="12"/>
  <c r="G371" i="12"/>
  <c r="G368" i="12"/>
  <c r="G370" i="12"/>
  <c r="G392" i="12"/>
  <c r="G394" i="12"/>
  <c r="G360" i="12"/>
  <c r="G404" i="12"/>
  <c r="G352" i="12"/>
  <c r="G393" i="12"/>
  <c r="G453" i="12"/>
  <c r="G420" i="12"/>
  <c r="G485" i="12"/>
  <c r="G458" i="12"/>
  <c r="G479" i="12"/>
  <c r="G431" i="12"/>
  <c r="G424" i="12"/>
  <c r="G464" i="12"/>
  <c r="G498" i="12"/>
  <c r="G492" i="12"/>
  <c r="H104" i="12"/>
  <c r="H112" i="12"/>
  <c r="H142" i="12"/>
  <c r="H135" i="12"/>
  <c r="H165" i="12"/>
  <c r="H161" i="12"/>
  <c r="H130" i="12"/>
  <c r="H171" i="12"/>
  <c r="H177" i="12"/>
  <c r="H173" i="12"/>
  <c r="H222" i="12"/>
  <c r="H216" i="12"/>
  <c r="H182" i="12"/>
  <c r="H211" i="12"/>
  <c r="H227" i="12"/>
  <c r="H221" i="12"/>
  <c r="H230" i="12"/>
  <c r="H235" i="12"/>
  <c r="H209" i="12"/>
  <c r="H277" i="12"/>
  <c r="H204" i="12"/>
  <c r="H252" i="12"/>
  <c r="H319" i="12"/>
  <c r="H321" i="12"/>
  <c r="H305" i="12"/>
  <c r="H284" i="12"/>
  <c r="H324" i="12"/>
  <c r="H290" i="12"/>
  <c r="H340" i="12"/>
  <c r="H345" i="12"/>
  <c r="H374" i="12"/>
  <c r="H360" i="12"/>
  <c r="H376" i="12"/>
  <c r="H353" i="12"/>
  <c r="H397" i="12"/>
  <c r="H344" i="12"/>
  <c r="H428" i="12"/>
  <c r="H417" i="12"/>
  <c r="H438" i="12"/>
  <c r="H375" i="12"/>
  <c r="H373" i="12"/>
  <c r="H472" i="12"/>
  <c r="H466" i="12"/>
  <c r="H425" i="12"/>
  <c r="H431" i="12"/>
  <c r="H453" i="12"/>
  <c r="H491" i="12"/>
  <c r="H441" i="12"/>
  <c r="H479" i="12"/>
  <c r="H473" i="12"/>
  <c r="G126" i="10"/>
  <c r="G157" i="10"/>
  <c r="G162" i="10"/>
  <c r="G167" i="10"/>
  <c r="G148" i="10"/>
  <c r="G145" i="10"/>
  <c r="G131" i="10"/>
  <c r="G144" i="10"/>
  <c r="G196" i="10"/>
  <c r="G193" i="10"/>
  <c r="G198" i="10"/>
  <c r="G106" i="10"/>
  <c r="G164" i="10"/>
  <c r="G240" i="10"/>
  <c r="G213" i="10"/>
  <c r="G207" i="10"/>
  <c r="G289" i="10"/>
  <c r="G270" i="10"/>
  <c r="G283" i="10"/>
  <c r="G272" i="10"/>
  <c r="G261" i="10"/>
  <c r="G218" i="10"/>
  <c r="G282" i="10"/>
  <c r="G292" i="10"/>
  <c r="G355" i="10"/>
  <c r="G306" i="10"/>
  <c r="G310" i="10"/>
  <c r="G365" i="10"/>
  <c r="G338" i="10"/>
  <c r="G351" i="10"/>
  <c r="G324" i="10"/>
  <c r="G334" i="10"/>
  <c r="G417" i="10"/>
  <c r="G481" i="10"/>
  <c r="G430" i="10"/>
  <c r="G419" i="10"/>
  <c r="G356" i="10"/>
  <c r="G440" i="10"/>
  <c r="G405" i="10"/>
  <c r="G469" i="10"/>
  <c r="G402" i="10"/>
  <c r="G311" i="10"/>
  <c r="G412" i="10"/>
  <c r="G463" i="10"/>
  <c r="G447" i="10"/>
  <c r="G498" i="10"/>
  <c r="G495" i="10"/>
  <c r="G492" i="10"/>
  <c r="G497" i="10"/>
  <c r="G102" i="12"/>
  <c r="G105" i="12"/>
  <c r="G103" i="12"/>
  <c r="G139" i="12"/>
  <c r="G163" i="12"/>
  <c r="G116" i="12"/>
  <c r="G166" i="12"/>
  <c r="G154" i="12"/>
  <c r="G202" i="12"/>
  <c r="G204" i="12"/>
  <c r="G150" i="12"/>
  <c r="G173" i="12"/>
  <c r="G172" i="12"/>
  <c r="G215" i="12"/>
  <c r="G225" i="12"/>
  <c r="G198" i="12"/>
  <c r="G237" i="12"/>
  <c r="G209" i="12"/>
  <c r="G254" i="12"/>
  <c r="G255" i="12"/>
  <c r="G306" i="12"/>
  <c r="G266" i="12"/>
  <c r="G235" i="12"/>
  <c r="G316" i="12"/>
  <c r="G291" i="12"/>
  <c r="G241" i="12"/>
  <c r="G278" i="12"/>
  <c r="G302" i="12"/>
  <c r="G337" i="12"/>
  <c r="G361" i="12"/>
  <c r="G342" i="12"/>
  <c r="G344" i="12"/>
  <c r="G382" i="12"/>
  <c r="G372" i="12"/>
  <c r="G400" i="12"/>
  <c r="G402" i="12"/>
  <c r="G341" i="12"/>
  <c r="G383" i="12"/>
  <c r="G380" i="12"/>
  <c r="G395" i="12"/>
  <c r="G348" i="12"/>
  <c r="G428" i="12"/>
  <c r="G493" i="12"/>
  <c r="G411" i="12"/>
  <c r="G487" i="12"/>
  <c r="G457" i="12"/>
  <c r="G426" i="12"/>
  <c r="G466" i="12"/>
  <c r="G480" i="12"/>
  <c r="I106" i="12"/>
  <c r="I104" i="12"/>
  <c r="I107" i="12"/>
  <c r="I133" i="12"/>
  <c r="I161" i="12"/>
  <c r="I160" i="12"/>
  <c r="I167" i="12"/>
  <c r="I125" i="12"/>
  <c r="I200" i="12"/>
  <c r="I157" i="12"/>
  <c r="I159" i="12"/>
  <c r="I179" i="12"/>
  <c r="I185" i="12"/>
  <c r="I226" i="12"/>
  <c r="I236" i="12"/>
  <c r="I201" i="12"/>
  <c r="I257" i="12"/>
  <c r="I251" i="12"/>
  <c r="I188" i="12"/>
  <c r="I302" i="12"/>
  <c r="I280" i="12"/>
  <c r="I260" i="12"/>
  <c r="I270" i="12"/>
  <c r="I330" i="12"/>
  <c r="I283" i="12"/>
  <c r="I291" i="12"/>
  <c r="I303" i="12"/>
  <c r="I292" i="12"/>
  <c r="I373" i="12"/>
  <c r="I367" i="12"/>
  <c r="I321" i="12"/>
  <c r="I325" i="12"/>
  <c r="I352" i="12"/>
  <c r="I412" i="12"/>
  <c r="I372" i="12"/>
  <c r="I347" i="12"/>
  <c r="I363" i="12"/>
  <c r="I439" i="12"/>
  <c r="I425" i="12"/>
  <c r="I389" i="12"/>
  <c r="I395" i="12"/>
  <c r="I399" i="12"/>
  <c r="I491" i="12"/>
  <c r="I440" i="12"/>
  <c r="I446" i="12"/>
  <c r="I463" i="12"/>
  <c r="I401" i="12"/>
  <c r="I466" i="12"/>
  <c r="I478" i="12"/>
  <c r="I492" i="12"/>
  <c r="H111" i="10"/>
  <c r="H115" i="10"/>
  <c r="H144" i="10"/>
  <c r="H126" i="10"/>
  <c r="H134" i="10"/>
  <c r="H109" i="10"/>
  <c r="H156" i="10"/>
  <c r="H161" i="10"/>
  <c r="H155" i="10"/>
  <c r="H239" i="10"/>
  <c r="H220" i="10"/>
  <c r="H241" i="10"/>
  <c r="H190" i="10"/>
  <c r="H183" i="10"/>
  <c r="H243" i="10"/>
  <c r="H167" i="10"/>
  <c r="H232" i="10"/>
  <c r="H316" i="10"/>
  <c r="H281" i="10"/>
  <c r="H262" i="10"/>
  <c r="H250" i="10"/>
  <c r="H291" i="10"/>
  <c r="H304" i="10"/>
  <c r="H277" i="10"/>
  <c r="H282" i="10"/>
  <c r="H366" i="10"/>
  <c r="H339" i="10"/>
  <c r="H360" i="10"/>
  <c r="H341" i="10"/>
  <c r="H354" i="10"/>
  <c r="H297" i="10"/>
  <c r="H313" i="10"/>
  <c r="H309" i="10"/>
  <c r="H428" i="10"/>
  <c r="H361" i="10"/>
  <c r="H425" i="10"/>
  <c r="H373" i="10"/>
  <c r="H438" i="10"/>
  <c r="H377" i="10"/>
  <c r="H427" i="10"/>
  <c r="H400" i="10"/>
  <c r="H464" i="10"/>
  <c r="H421" i="10"/>
  <c r="H415" i="10"/>
  <c r="H459" i="10"/>
  <c r="H469" i="10"/>
  <c r="H477" i="10"/>
  <c r="H389" i="10"/>
  <c r="H466" i="10"/>
  <c r="H474" i="10"/>
  <c r="I114" i="12"/>
  <c r="I118" i="12"/>
  <c r="I123" i="12"/>
  <c r="I137" i="12"/>
  <c r="I117" i="12"/>
  <c r="I164" i="12"/>
  <c r="I175" i="12"/>
  <c r="I128" i="12"/>
  <c r="I148" i="12"/>
  <c r="I165" i="12"/>
  <c r="I182" i="12"/>
  <c r="I190" i="12"/>
  <c r="I196" i="12"/>
  <c r="I234" i="12"/>
  <c r="I244" i="12"/>
  <c r="I208" i="12"/>
  <c r="I265" i="12"/>
  <c r="I259" i="12"/>
  <c r="I227" i="12"/>
  <c r="I243" i="12"/>
  <c r="I288" i="12"/>
  <c r="I274" i="12"/>
  <c r="I238" i="12"/>
  <c r="I338" i="12"/>
  <c r="I285" i="12"/>
  <c r="I293" i="12"/>
  <c r="I310" i="12"/>
  <c r="I309" i="12"/>
  <c r="I328" i="12"/>
  <c r="I375" i="12"/>
  <c r="I323" i="12"/>
  <c r="I327" i="12"/>
  <c r="I354" i="12"/>
  <c r="I360" i="12"/>
  <c r="I374" i="12"/>
  <c r="I376" i="12"/>
  <c r="I348" i="12"/>
  <c r="I447" i="12"/>
  <c r="I433" i="12"/>
  <c r="I419" i="12"/>
  <c r="I397" i="12"/>
  <c r="I422" i="12"/>
  <c r="I426" i="12"/>
  <c r="I461" i="12"/>
  <c r="I448" i="12"/>
  <c r="I471" i="12"/>
  <c r="I445" i="12"/>
  <c r="I468" i="12"/>
  <c r="I480" i="12"/>
  <c r="I495" i="12"/>
  <c r="H119" i="10"/>
  <c r="H123" i="10"/>
  <c r="H152" i="10"/>
  <c r="H128" i="10"/>
  <c r="H138" i="10"/>
  <c r="H135" i="10"/>
  <c r="H164" i="10"/>
  <c r="H169" i="10"/>
  <c r="H182" i="10"/>
  <c r="H247" i="10"/>
  <c r="H133" i="10"/>
  <c r="H249" i="10"/>
  <c r="H198" i="10"/>
  <c r="H185" i="10"/>
  <c r="H251" i="10"/>
  <c r="H174" i="10"/>
  <c r="H260" i="10"/>
  <c r="H213" i="10"/>
  <c r="H289" i="10"/>
  <c r="H270" i="10"/>
  <c r="H252" i="10"/>
  <c r="H205" i="10"/>
  <c r="H312" i="10"/>
  <c r="H285" i="10"/>
  <c r="H319" i="10"/>
  <c r="H374" i="10"/>
  <c r="H347" i="10"/>
  <c r="H368" i="10"/>
  <c r="H349" i="10"/>
  <c r="H362" i="10"/>
  <c r="H299" i="10"/>
  <c r="H315" i="10"/>
  <c r="H332" i="10"/>
  <c r="H436" i="10"/>
  <c r="H363" i="10"/>
  <c r="H433" i="10"/>
  <c r="H375" i="10"/>
  <c r="H446" i="10"/>
  <c r="H379" i="10"/>
  <c r="H435" i="10"/>
  <c r="H408" i="10"/>
  <c r="H472" i="10"/>
  <c r="H429" i="10"/>
  <c r="H423" i="10"/>
  <c r="H461" i="10"/>
  <c r="H483" i="10"/>
  <c r="H488" i="10"/>
  <c r="H426" i="10"/>
  <c r="H487" i="10"/>
  <c r="H500" i="10"/>
  <c r="I108" i="12"/>
  <c r="I126" i="12"/>
  <c r="I127" i="12"/>
  <c r="I145" i="12"/>
  <c r="I130" i="12"/>
  <c r="I173" i="12"/>
  <c r="I183" i="12"/>
  <c r="I142" i="12"/>
  <c r="I149" i="12"/>
  <c r="I154" i="12"/>
  <c r="I189" i="12"/>
  <c r="I204" i="12"/>
  <c r="I205" i="12"/>
  <c r="I242" i="12"/>
  <c r="I177" i="12"/>
  <c r="I222" i="12"/>
  <c r="I273" i="12"/>
  <c r="I267" i="12"/>
  <c r="I247" i="12"/>
  <c r="I254" i="12"/>
  <c r="I296" i="12"/>
  <c r="I282" i="12"/>
  <c r="I253" i="12"/>
  <c r="I252" i="12"/>
  <c r="I287" i="12"/>
  <c r="I295" i="12"/>
  <c r="I318" i="12"/>
  <c r="I320" i="12"/>
  <c r="I336" i="12"/>
  <c r="I313" i="12"/>
  <c r="I333" i="12"/>
  <c r="I329" i="12"/>
  <c r="I356" i="12"/>
  <c r="I362" i="12"/>
  <c r="I382" i="12"/>
  <c r="I379" i="12"/>
  <c r="I350" i="12"/>
  <c r="I455" i="12"/>
  <c r="I441" i="12"/>
  <c r="I427" i="12"/>
  <c r="I416" i="12"/>
  <c r="I424" i="12"/>
  <c r="I428" i="12"/>
  <c r="I469" i="12"/>
  <c r="I458" i="12"/>
  <c r="I479" i="12"/>
  <c r="I481" i="12"/>
  <c r="I496" i="12"/>
  <c r="I482" i="12"/>
  <c r="I473" i="12"/>
  <c r="H127" i="10"/>
  <c r="H131" i="10"/>
  <c r="H160" i="10"/>
  <c r="H141" i="10"/>
  <c r="H146" i="10"/>
  <c r="H143" i="10"/>
  <c r="H172" i="10"/>
  <c r="H106" i="10"/>
  <c r="H191" i="10"/>
  <c r="H255" i="10"/>
  <c r="H193" i="10"/>
  <c r="H257" i="10"/>
  <c r="H206" i="10"/>
  <c r="H195" i="10"/>
  <c r="H187" i="10"/>
  <c r="H194" i="10"/>
  <c r="H268" i="10"/>
  <c r="H234" i="10"/>
  <c r="H150" i="10"/>
  <c r="H278" i="10"/>
  <c r="H254" i="10"/>
  <c r="H229" i="10"/>
  <c r="H320" i="10"/>
  <c r="H197" i="10"/>
  <c r="H321" i="10"/>
  <c r="H382" i="10"/>
  <c r="H355" i="10"/>
  <c r="H376" i="10"/>
  <c r="H357" i="10"/>
  <c r="H370" i="10"/>
  <c r="H301" i="10"/>
  <c r="H317" i="10"/>
  <c r="H359" i="10"/>
  <c r="H444" i="10"/>
  <c r="H365" i="10"/>
  <c r="H441" i="10"/>
  <c r="H390" i="10"/>
  <c r="H454" i="10"/>
  <c r="H381" i="10"/>
  <c r="H443" i="10"/>
  <c r="H416" i="10"/>
  <c r="H480" i="10"/>
  <c r="H437" i="10"/>
  <c r="H431" i="10"/>
  <c r="H486" i="10"/>
  <c r="H491" i="10"/>
  <c r="H496" i="10"/>
  <c r="H455" i="10"/>
  <c r="H495" i="10"/>
  <c r="H492" i="10"/>
  <c r="I103" i="12"/>
  <c r="I134" i="12"/>
  <c r="I135" i="12"/>
  <c r="I102" i="12"/>
  <c r="I144" i="12"/>
  <c r="I181" i="12"/>
  <c r="I146" i="12"/>
  <c r="I150" i="12"/>
  <c r="I172" i="12"/>
  <c r="I166" i="12"/>
  <c r="I198" i="12"/>
  <c r="I211" i="12"/>
  <c r="I187" i="12"/>
  <c r="I195" i="12"/>
  <c r="I197" i="12"/>
  <c r="I229" i="12"/>
  <c r="I216" i="12"/>
  <c r="I210" i="12"/>
  <c r="I258" i="12"/>
  <c r="I263" i="12"/>
  <c r="I304" i="12"/>
  <c r="I290" i="12"/>
  <c r="I262" i="12"/>
  <c r="I275" i="12"/>
  <c r="I308" i="12"/>
  <c r="I220" i="12"/>
  <c r="I326" i="12"/>
  <c r="I331" i="12"/>
  <c r="I306" i="12"/>
  <c r="I315" i="12"/>
  <c r="I345" i="12"/>
  <c r="I334" i="12"/>
  <c r="I358" i="12"/>
  <c r="I364" i="12"/>
  <c r="I390" i="12"/>
  <c r="I355" i="12"/>
  <c r="I378" i="12"/>
  <c r="I381" i="12"/>
  <c r="I449" i="12"/>
  <c r="I435" i="12"/>
  <c r="I407" i="12"/>
  <c r="I453" i="12"/>
  <c r="I430" i="12"/>
  <c r="I477" i="12"/>
  <c r="I421" i="12"/>
  <c r="I487" i="12"/>
  <c r="I494" i="12"/>
  <c r="I403" i="12"/>
  <c r="I484" i="12"/>
  <c r="I497" i="12"/>
  <c r="H105" i="10"/>
  <c r="H114" i="10"/>
  <c r="H168" i="10"/>
  <c r="H149" i="10"/>
  <c r="H154" i="10"/>
  <c r="H151" i="10"/>
  <c r="H180" i="10"/>
  <c r="H108" i="10"/>
  <c r="H199" i="10"/>
  <c r="H142" i="10"/>
  <c r="H201" i="10"/>
  <c r="H158" i="10"/>
  <c r="H214" i="10"/>
  <c r="H203" i="10"/>
  <c r="H192" i="10"/>
  <c r="H202" i="10"/>
  <c r="H276" i="10"/>
  <c r="H236" i="10"/>
  <c r="H189" i="10"/>
  <c r="H286" i="10"/>
  <c r="H256" i="10"/>
  <c r="H264" i="10"/>
  <c r="H166" i="10"/>
  <c r="H253" i="10"/>
  <c r="H326" i="10"/>
  <c r="H245" i="10"/>
  <c r="H306" i="10"/>
  <c r="H384" i="10"/>
  <c r="H293" i="10"/>
  <c r="H378" i="10"/>
  <c r="H327" i="10"/>
  <c r="H329" i="10"/>
  <c r="H388" i="10"/>
  <c r="H452" i="10"/>
  <c r="H367" i="10"/>
  <c r="H449" i="10"/>
  <c r="H398" i="10"/>
  <c r="H462" i="10"/>
  <c r="H383" i="10"/>
  <c r="H451" i="10"/>
  <c r="H424" i="10"/>
  <c r="H340" i="10"/>
  <c r="H445" i="10"/>
  <c r="H439" i="10"/>
  <c r="H494" i="10"/>
  <c r="H499" i="10"/>
  <c r="H450" i="10"/>
  <c r="H458" i="10"/>
  <c r="H442" i="10"/>
  <c r="H484" i="10"/>
  <c r="I101" i="12"/>
  <c r="I156" i="12"/>
  <c r="I192" i="12"/>
  <c r="I170" i="12"/>
  <c r="I169" i="12"/>
  <c r="I228" i="12"/>
  <c r="I249" i="12"/>
  <c r="I212" i="12"/>
  <c r="I268" i="12"/>
  <c r="I261" i="12"/>
  <c r="I281" i="12"/>
  <c r="I301" i="12"/>
  <c r="I365" i="12"/>
  <c r="I319" i="12"/>
  <c r="I344" i="12"/>
  <c r="I370" i="12"/>
  <c r="I408" i="12"/>
  <c r="I417" i="12"/>
  <c r="I393" i="12"/>
  <c r="I483" i="12"/>
  <c r="I444" i="12"/>
  <c r="I460" i="12"/>
  <c r="I476" i="12"/>
  <c r="I500" i="12"/>
  <c r="H136" i="10"/>
  <c r="H132" i="10"/>
  <c r="H148" i="10"/>
  <c r="H147" i="10"/>
  <c r="H212" i="10"/>
  <c r="H177" i="10"/>
  <c r="H235" i="10"/>
  <c r="H230" i="10"/>
  <c r="H273" i="10"/>
  <c r="H318" i="10"/>
  <c r="H296" i="10"/>
  <c r="H287" i="10"/>
  <c r="H331" i="10"/>
  <c r="H333" i="10"/>
  <c r="H295" i="10"/>
  <c r="H266" i="10"/>
  <c r="H307" i="10"/>
  <c r="H371" i="10"/>
  <c r="H324" i="10"/>
  <c r="H392" i="10"/>
  <c r="H413" i="10"/>
  <c r="H457" i="10"/>
  <c r="H475" i="10"/>
  <c r="H453" i="10"/>
  <c r="I112" i="12"/>
  <c r="I105" i="12"/>
  <c r="I143" i="12"/>
  <c r="I122" i="12"/>
  <c r="I155" i="12"/>
  <c r="I139" i="12"/>
  <c r="I131" i="12"/>
  <c r="I158" i="12"/>
  <c r="I176" i="12"/>
  <c r="I168" i="12"/>
  <c r="I209" i="12"/>
  <c r="I219" i="12"/>
  <c r="I174" i="12"/>
  <c r="I206" i="12"/>
  <c r="I171" i="12"/>
  <c r="I231" i="12"/>
  <c r="I213" i="12"/>
  <c r="I218" i="12"/>
  <c r="I272" i="12"/>
  <c r="I240" i="12"/>
  <c r="I255" i="12"/>
  <c r="I298" i="12"/>
  <c r="I248" i="12"/>
  <c r="I277" i="12"/>
  <c r="I316" i="12"/>
  <c r="I266" i="12"/>
  <c r="I276" i="12"/>
  <c r="I341" i="12"/>
  <c r="I337" i="12"/>
  <c r="I340" i="12"/>
  <c r="I353" i="12"/>
  <c r="I342" i="12"/>
  <c r="I380" i="12"/>
  <c r="I366" i="12"/>
  <c r="I398" i="12"/>
  <c r="I384" i="12"/>
  <c r="I386" i="12"/>
  <c r="I394" i="12"/>
  <c r="I410" i="12"/>
  <c r="I443" i="12"/>
  <c r="I409" i="12"/>
  <c r="I459" i="12"/>
  <c r="I432" i="12"/>
  <c r="I485" i="12"/>
  <c r="I450" i="12"/>
  <c r="I371" i="12"/>
  <c r="I489" i="12"/>
  <c r="I470" i="12"/>
  <c r="I498" i="12"/>
  <c r="I437" i="12"/>
  <c r="H113" i="10"/>
  <c r="H116" i="10"/>
  <c r="H176" i="10"/>
  <c r="H157" i="10"/>
  <c r="H162" i="10"/>
  <c r="H159" i="10"/>
  <c r="H125" i="10"/>
  <c r="H110" i="10"/>
  <c r="H207" i="10"/>
  <c r="H188" i="10"/>
  <c r="H209" i="10"/>
  <c r="H171" i="10"/>
  <c r="H222" i="10"/>
  <c r="H211" i="10"/>
  <c r="H200" i="10"/>
  <c r="H210" i="10"/>
  <c r="H284" i="10"/>
  <c r="H238" i="10"/>
  <c r="H242" i="10"/>
  <c r="H294" i="10"/>
  <c r="H259" i="10"/>
  <c r="H272" i="10"/>
  <c r="H226" i="10"/>
  <c r="H263" i="10"/>
  <c r="H334" i="10"/>
  <c r="H258" i="10"/>
  <c r="H328" i="10"/>
  <c r="H274" i="10"/>
  <c r="H322" i="10"/>
  <c r="H386" i="10"/>
  <c r="H335" i="10"/>
  <c r="H337" i="10"/>
  <c r="H396" i="10"/>
  <c r="H460" i="10"/>
  <c r="H393" i="10"/>
  <c r="H305" i="10"/>
  <c r="H406" i="10"/>
  <c r="H470" i="10"/>
  <c r="H395" i="10"/>
  <c r="H356" i="10"/>
  <c r="H432" i="10"/>
  <c r="H364" i="10"/>
  <c r="H380" i="10"/>
  <c r="H447" i="10"/>
  <c r="H434" i="10"/>
  <c r="H410" i="10"/>
  <c r="H479" i="10"/>
  <c r="H490" i="10"/>
  <c r="H418" i="10"/>
  <c r="I116" i="12"/>
  <c r="I109" i="12"/>
  <c r="I111" i="12"/>
  <c r="I129" i="12"/>
  <c r="I163" i="12"/>
  <c r="I140" i="12"/>
  <c r="I141" i="12"/>
  <c r="I180" i="12"/>
  <c r="I186" i="12"/>
  <c r="I151" i="12"/>
  <c r="I217" i="12"/>
  <c r="I178" i="12"/>
  <c r="I193" i="12"/>
  <c r="I203" i="12"/>
  <c r="I221" i="12"/>
  <c r="I233" i="12"/>
  <c r="I224" i="12"/>
  <c r="I232" i="12"/>
  <c r="I278" i="12"/>
  <c r="I250" i="12"/>
  <c r="I269" i="12"/>
  <c r="I207" i="12"/>
  <c r="I300" i="12"/>
  <c r="I279" i="12"/>
  <c r="I324" i="12"/>
  <c r="I297" i="12"/>
  <c r="I305" i="12"/>
  <c r="I349" i="12"/>
  <c r="I343" i="12"/>
  <c r="I284" i="12"/>
  <c r="I361" i="12"/>
  <c r="I312" i="12"/>
  <c r="I388" i="12"/>
  <c r="I346" i="12"/>
  <c r="I406" i="12"/>
  <c r="I392" i="12"/>
  <c r="I415" i="12"/>
  <c r="I420" i="12"/>
  <c r="I383" i="12"/>
  <c r="I451" i="12"/>
  <c r="I411" i="12"/>
  <c r="I467" i="12"/>
  <c r="I434" i="12"/>
  <c r="I493" i="12"/>
  <c r="I452" i="12"/>
  <c r="I405" i="12"/>
  <c r="I499" i="12"/>
  <c r="I472" i="12"/>
  <c r="I486" i="12"/>
  <c r="I457" i="12"/>
  <c r="H121" i="10"/>
  <c r="H118" i="10"/>
  <c r="H184" i="10"/>
  <c r="H165" i="10"/>
  <c r="H170" i="10"/>
  <c r="H117" i="10"/>
  <c r="H137" i="10"/>
  <c r="H112" i="10"/>
  <c r="H215" i="10"/>
  <c r="H196" i="10"/>
  <c r="H217" i="10"/>
  <c r="H173" i="10"/>
  <c r="H163" i="10"/>
  <c r="H219" i="10"/>
  <c r="H208" i="10"/>
  <c r="H218" i="10"/>
  <c r="H292" i="10"/>
  <c r="H240" i="10"/>
  <c r="H244" i="10"/>
  <c r="H302" i="10"/>
  <c r="H267" i="10"/>
  <c r="H280" i="10"/>
  <c r="H237" i="10"/>
  <c r="H271" i="10"/>
  <c r="H342" i="10"/>
  <c r="H298" i="10"/>
  <c r="H336" i="10"/>
  <c r="H314" i="10"/>
  <c r="H330" i="10"/>
  <c r="H221" i="10"/>
  <c r="H343" i="10"/>
  <c r="H345" i="10"/>
  <c r="H404" i="10"/>
  <c r="H468" i="10"/>
  <c r="H401" i="10"/>
  <c r="H348" i="10"/>
  <c r="H414" i="10"/>
  <c r="H478" i="10"/>
  <c r="H403" i="10"/>
  <c r="H385" i="10"/>
  <c r="H440" i="10"/>
  <c r="H397" i="10"/>
  <c r="H391" i="10"/>
  <c r="H372" i="10"/>
  <c r="H463" i="10"/>
  <c r="H471" i="10"/>
  <c r="H481" i="10"/>
  <c r="H498" i="10"/>
  <c r="H482" i="10"/>
  <c r="I124" i="12"/>
  <c r="I110" i="12"/>
  <c r="I115" i="12"/>
  <c r="I138" i="12"/>
  <c r="I120" i="12"/>
  <c r="I152" i="12"/>
  <c r="I147" i="12"/>
  <c r="I184" i="12"/>
  <c r="I194" i="12"/>
  <c r="I162" i="12"/>
  <c r="I225" i="12"/>
  <c r="I191" i="12"/>
  <c r="I214" i="12"/>
  <c r="I215" i="12"/>
  <c r="I230" i="12"/>
  <c r="I235" i="12"/>
  <c r="I241" i="12"/>
  <c r="I237" i="12"/>
  <c r="I286" i="12"/>
  <c r="I264" i="12"/>
  <c r="I246" i="12"/>
  <c r="I239" i="12"/>
  <c r="I314" i="12"/>
  <c r="I311" i="12"/>
  <c r="I332" i="12"/>
  <c r="I299" i="12"/>
  <c r="I307" i="12"/>
  <c r="I357" i="12"/>
  <c r="I351" i="12"/>
  <c r="I317" i="12"/>
  <c r="I369" i="12"/>
  <c r="I335" i="12"/>
  <c r="I396" i="12"/>
  <c r="I368" i="12"/>
  <c r="I414" i="12"/>
  <c r="I400" i="12"/>
  <c r="I423" i="12"/>
  <c r="I402" i="12"/>
  <c r="I385" i="12"/>
  <c r="I391" i="12"/>
  <c r="I413" i="12"/>
  <c r="I475" i="12"/>
  <c r="I436" i="12"/>
  <c r="I442" i="12"/>
  <c r="I454" i="12"/>
  <c r="I429" i="12"/>
  <c r="I462" i="12"/>
  <c r="I474" i="12"/>
  <c r="I488" i="12"/>
  <c r="I465" i="12"/>
  <c r="H129" i="10"/>
  <c r="H120" i="10"/>
  <c r="H122" i="10"/>
  <c r="H130" i="10"/>
  <c r="H178" i="10"/>
  <c r="H140" i="10"/>
  <c r="H145" i="10"/>
  <c r="H139" i="10"/>
  <c r="H223" i="10"/>
  <c r="H204" i="10"/>
  <c r="H225" i="10"/>
  <c r="H175" i="10"/>
  <c r="H179" i="10"/>
  <c r="H227" i="10"/>
  <c r="H216" i="10"/>
  <c r="H228" i="10"/>
  <c r="H300" i="10"/>
  <c r="H265" i="10"/>
  <c r="H246" i="10"/>
  <c r="H310" i="10"/>
  <c r="H275" i="10"/>
  <c r="H288" i="10"/>
  <c r="H261" i="10"/>
  <c r="H279" i="10"/>
  <c r="H350" i="10"/>
  <c r="H323" i="10"/>
  <c r="H344" i="10"/>
  <c r="H325" i="10"/>
  <c r="H338" i="10"/>
  <c r="H290" i="10"/>
  <c r="H351" i="10"/>
  <c r="H353" i="10"/>
  <c r="H412" i="10"/>
  <c r="H476" i="10"/>
  <c r="H409" i="10"/>
  <c r="H369" i="10"/>
  <c r="H422" i="10"/>
  <c r="H303" i="10"/>
  <c r="H411" i="10"/>
  <c r="H387" i="10"/>
  <c r="H448" i="10"/>
  <c r="H405" i="10"/>
  <c r="H399" i="10"/>
  <c r="H394" i="10"/>
  <c r="H465" i="10"/>
  <c r="H473" i="10"/>
  <c r="H485" i="10"/>
  <c r="H402" i="10"/>
  <c r="H489" i="10"/>
  <c r="I132" i="12"/>
  <c r="I119" i="12"/>
  <c r="I153" i="12"/>
  <c r="I136" i="12"/>
  <c r="I113" i="12"/>
  <c r="I202" i="12"/>
  <c r="I121" i="12"/>
  <c r="I223" i="12"/>
  <c r="I199" i="12"/>
  <c r="I245" i="12"/>
  <c r="I294" i="12"/>
  <c r="I256" i="12"/>
  <c r="I322" i="12"/>
  <c r="I289" i="12"/>
  <c r="I271" i="12"/>
  <c r="I359" i="12"/>
  <c r="I377" i="12"/>
  <c r="I404" i="12"/>
  <c r="I339" i="12"/>
  <c r="I431" i="12"/>
  <c r="I387" i="12"/>
  <c r="I418" i="12"/>
  <c r="I438" i="12"/>
  <c r="I456" i="12"/>
  <c r="I464" i="12"/>
  <c r="I490" i="12"/>
  <c r="H107" i="10"/>
  <c r="H124" i="10"/>
  <c r="H186" i="10"/>
  <c r="H153" i="10"/>
  <c r="H231" i="10"/>
  <c r="H233" i="10"/>
  <c r="H181" i="10"/>
  <c r="H224" i="10"/>
  <c r="H308" i="10"/>
  <c r="H248" i="10"/>
  <c r="H283" i="10"/>
  <c r="H269" i="10"/>
  <c r="H358" i="10"/>
  <c r="H352" i="10"/>
  <c r="H346" i="10"/>
  <c r="H311" i="10"/>
  <c r="H420" i="10"/>
  <c r="H417" i="10"/>
  <c r="H430" i="10"/>
  <c r="H419" i="10"/>
  <c r="H456" i="10"/>
  <c r="H407" i="10"/>
  <c r="H467" i="10"/>
  <c r="H493" i="10"/>
  <c r="H497" i="10"/>
  <c r="I130" i="10"/>
  <c r="I126" i="10"/>
  <c r="I179" i="10"/>
  <c r="I128" i="10"/>
  <c r="I138" i="10"/>
  <c r="I135" i="10"/>
  <c r="I119" i="10"/>
  <c r="I142" i="10"/>
  <c r="I194" i="10"/>
  <c r="I169" i="10"/>
  <c r="I215" i="10"/>
  <c r="I228" i="10"/>
  <c r="I217" i="10"/>
  <c r="I214" i="10"/>
  <c r="I185" i="10"/>
  <c r="I197" i="10"/>
  <c r="I271" i="10"/>
  <c r="I260" i="10"/>
  <c r="I273" i="10"/>
  <c r="I192" i="10"/>
  <c r="I267" i="10"/>
  <c r="I227" i="10"/>
  <c r="I288" i="10"/>
  <c r="I274" i="10"/>
  <c r="I361" i="10"/>
  <c r="I326" i="10"/>
  <c r="I302" i="10"/>
  <c r="I371" i="10"/>
  <c r="I328" i="10"/>
  <c r="I318" i="10"/>
  <c r="I373" i="10"/>
  <c r="I346" i="10"/>
  <c r="I380" i="10"/>
  <c r="I423" i="10"/>
  <c r="I335" i="10"/>
  <c r="I428" i="10"/>
  <c r="I417" i="10"/>
  <c r="I481" i="10"/>
  <c r="I430" i="10"/>
  <c r="I403" i="10"/>
  <c r="I467" i="10"/>
  <c r="I416" i="10"/>
  <c r="I378" i="10"/>
  <c r="I450" i="10"/>
  <c r="I461" i="10"/>
  <c r="I499" i="10"/>
  <c r="I485" i="10"/>
  <c r="I498" i="10"/>
  <c r="I484" i="10"/>
  <c r="I495" i="10"/>
  <c r="J108" i="12"/>
  <c r="J110" i="12"/>
  <c r="J148" i="12"/>
  <c r="J166" i="12"/>
  <c r="J176" i="12"/>
  <c r="J132" i="12"/>
  <c r="J135" i="12"/>
  <c r="J187" i="12"/>
  <c r="J185" i="12"/>
  <c r="J160" i="12"/>
  <c r="J173" i="12"/>
  <c r="J191" i="12"/>
  <c r="J218" i="12"/>
  <c r="J231" i="12"/>
  <c r="J202" i="12"/>
  <c r="J268" i="12"/>
  <c r="J262" i="12"/>
  <c r="J232" i="12"/>
  <c r="J289" i="12"/>
  <c r="J259" i="12"/>
  <c r="J242" i="12"/>
  <c r="J256" i="12"/>
  <c r="J294" i="12"/>
  <c r="J302" i="12"/>
  <c r="J287" i="12"/>
  <c r="J303" i="12"/>
  <c r="J276" i="12"/>
  <c r="J368" i="12"/>
  <c r="J328" i="12"/>
  <c r="J337" i="12"/>
  <c r="J282" i="12"/>
  <c r="J391" i="12"/>
  <c r="J401" i="12"/>
  <c r="J351" i="12"/>
  <c r="J355" i="12"/>
  <c r="J378" i="12"/>
  <c r="J450" i="12"/>
  <c r="J381" i="12"/>
  <c r="J444" i="12"/>
  <c r="J410" i="12"/>
  <c r="J389" i="12"/>
  <c r="J462" i="12"/>
  <c r="J459" i="12"/>
  <c r="J448" i="12"/>
  <c r="J425" i="12"/>
  <c r="J457" i="12"/>
  <c r="J481" i="12"/>
  <c r="J460" i="12"/>
  <c r="I116" i="10"/>
  <c r="I149" i="10"/>
  <c r="I123" i="10"/>
  <c r="I182" i="10"/>
  <c r="I244" i="10"/>
  <c r="I203" i="10"/>
  <c r="I276" i="10"/>
  <c r="I283" i="10"/>
  <c r="I290" i="10"/>
  <c r="I387" i="10"/>
  <c r="I389" i="10"/>
  <c r="I439" i="10"/>
  <c r="I433" i="10"/>
  <c r="I419" i="10"/>
  <c r="I402" i="10"/>
  <c r="I413" i="10"/>
  <c r="I500" i="10"/>
  <c r="J118" i="12"/>
  <c r="J145" i="12"/>
  <c r="J203" i="12"/>
  <c r="J199" i="12"/>
  <c r="J180" i="12"/>
  <c r="J213" i="12"/>
  <c r="J275" i="12"/>
  <c r="J298" i="12"/>
  <c r="J261" i="12"/>
  <c r="J332" i="12"/>
  <c r="J407" i="12"/>
  <c r="J359" i="12"/>
  <c r="J396" i="12"/>
  <c r="J369" i="12"/>
  <c r="J466" i="12"/>
  <c r="J485" i="12"/>
  <c r="I132" i="10"/>
  <c r="I147" i="10"/>
  <c r="I144" i="10"/>
  <c r="I165" i="10"/>
  <c r="I109" i="10"/>
  <c r="I167" i="10"/>
  <c r="I148" i="10"/>
  <c r="I174" i="10"/>
  <c r="I226" i="10"/>
  <c r="I186" i="10"/>
  <c r="I196" i="10"/>
  <c r="I131" i="10"/>
  <c r="I177" i="10"/>
  <c r="I246" i="10"/>
  <c r="I219" i="10"/>
  <c r="I200" i="10"/>
  <c r="I303" i="10"/>
  <c r="I216" i="10"/>
  <c r="I305" i="10"/>
  <c r="I278" i="10"/>
  <c r="I299" i="10"/>
  <c r="I235" i="10"/>
  <c r="I249" i="10"/>
  <c r="I329" i="10"/>
  <c r="I285" i="10"/>
  <c r="I243" i="10"/>
  <c r="I339" i="10"/>
  <c r="I306" i="10"/>
  <c r="I239" i="10"/>
  <c r="I341" i="10"/>
  <c r="I293" i="10"/>
  <c r="I324" i="10"/>
  <c r="I391" i="10"/>
  <c r="I455" i="10"/>
  <c r="I396" i="10"/>
  <c r="I367" i="10"/>
  <c r="I449" i="10"/>
  <c r="I398" i="10"/>
  <c r="I301" i="10"/>
  <c r="I435" i="10"/>
  <c r="I362" i="10"/>
  <c r="I448" i="10"/>
  <c r="I418" i="10"/>
  <c r="I497" i="10"/>
  <c r="I437" i="10"/>
  <c r="I488" i="10"/>
  <c r="I460" i="10"/>
  <c r="I474" i="10"/>
  <c r="I472" i="10"/>
  <c r="J111" i="12"/>
  <c r="J129" i="12"/>
  <c r="J138" i="12"/>
  <c r="J124" i="12"/>
  <c r="J144" i="12"/>
  <c r="J151" i="12"/>
  <c r="J115" i="12"/>
  <c r="J143" i="12"/>
  <c r="J123" i="12"/>
  <c r="J149" i="12"/>
  <c r="J207" i="12"/>
  <c r="J222" i="12"/>
  <c r="J142" i="12"/>
  <c r="J198" i="12"/>
  <c r="J216" i="12"/>
  <c r="J227" i="12"/>
  <c r="J236" i="12"/>
  <c r="J226" i="12"/>
  <c r="J253" i="12"/>
  <c r="J247" i="12"/>
  <c r="J291" i="12"/>
  <c r="J277" i="12"/>
  <c r="J257" i="12"/>
  <c r="J317" i="12"/>
  <c r="J311" i="12"/>
  <c r="J321" i="12"/>
  <c r="J286" i="12"/>
  <c r="J318" i="12"/>
  <c r="J324" i="12"/>
  <c r="J346" i="12"/>
  <c r="J348" i="12"/>
  <c r="J307" i="12"/>
  <c r="J380" i="12"/>
  <c r="J382" i="12"/>
  <c r="J395" i="12"/>
  <c r="J371" i="12"/>
  <c r="J418" i="12"/>
  <c r="J390" i="12"/>
  <c r="J400" i="12"/>
  <c r="J406" i="12"/>
  <c r="J430" i="12"/>
  <c r="J445" i="12"/>
  <c r="J397" i="12"/>
  <c r="J480" i="12"/>
  <c r="J482" i="12"/>
  <c r="J437" i="12"/>
  <c r="J477" i="12"/>
  <c r="J494" i="12"/>
  <c r="J476" i="12"/>
  <c r="J471" i="12"/>
  <c r="I108" i="10"/>
  <c r="I134" i="10"/>
  <c r="I187" i="10"/>
  <c r="I141" i="10"/>
  <c r="I146" i="10"/>
  <c r="I143" i="10"/>
  <c r="I121" i="10"/>
  <c r="I150" i="10"/>
  <c r="I202" i="10"/>
  <c r="I172" i="10"/>
  <c r="I223" i="10"/>
  <c r="I236" i="10"/>
  <c r="I225" i="10"/>
  <c r="I222" i="10"/>
  <c r="I195" i="10"/>
  <c r="I205" i="10"/>
  <c r="I279" i="10"/>
  <c r="I268" i="10"/>
  <c r="I281" i="10"/>
  <c r="I248" i="10"/>
  <c r="I275" i="10"/>
  <c r="I229" i="10"/>
  <c r="I224" i="10"/>
  <c r="I282" i="10"/>
  <c r="I369" i="10"/>
  <c r="I334" i="10"/>
  <c r="I304" i="10"/>
  <c r="I379" i="10"/>
  <c r="I336" i="10"/>
  <c r="I320" i="10"/>
  <c r="I381" i="10"/>
  <c r="I354" i="10"/>
  <c r="I382" i="10"/>
  <c r="I431" i="10"/>
  <c r="I358" i="10"/>
  <c r="I436" i="10"/>
  <c r="I425" i="10"/>
  <c r="I351" i="10"/>
  <c r="I438" i="10"/>
  <c r="I411" i="10"/>
  <c r="I475" i="10"/>
  <c r="I424" i="10"/>
  <c r="I394" i="10"/>
  <c r="I421" i="10"/>
  <c r="I486" i="10"/>
  <c r="I366" i="10"/>
  <c r="I493" i="10"/>
  <c r="I405" i="10"/>
  <c r="I492" i="10"/>
  <c r="J101" i="12"/>
  <c r="J112" i="12"/>
  <c r="J102" i="12"/>
  <c r="J147" i="12"/>
  <c r="J106" i="12"/>
  <c r="J184" i="12"/>
  <c r="J133" i="12"/>
  <c r="J141" i="12"/>
  <c r="J195" i="12"/>
  <c r="J189" i="12"/>
  <c r="J153" i="12"/>
  <c r="J183" i="12"/>
  <c r="J200" i="12"/>
  <c r="J229" i="12"/>
  <c r="J239" i="12"/>
  <c r="J192" i="12"/>
  <c r="J196" i="12"/>
  <c r="J270" i="12"/>
  <c r="J217" i="12"/>
  <c r="J297" i="12"/>
  <c r="J263" i="12"/>
  <c r="J251" i="12"/>
  <c r="J265" i="12"/>
  <c r="J296" i="12"/>
  <c r="J304" i="12"/>
  <c r="J308" i="12"/>
  <c r="J310" i="12"/>
  <c r="J312" i="12"/>
  <c r="J376" i="12"/>
  <c r="J330" i="12"/>
  <c r="J343" i="12"/>
  <c r="J323" i="12"/>
  <c r="J399" i="12"/>
  <c r="J409" i="12"/>
  <c r="J353" i="12"/>
  <c r="J357" i="12"/>
  <c r="J367" i="12"/>
  <c r="J365" i="12"/>
  <c r="J394" i="12"/>
  <c r="J452" i="12"/>
  <c r="J412" i="12"/>
  <c r="J419" i="12"/>
  <c r="J470" i="12"/>
  <c r="J432" i="12"/>
  <c r="J458" i="12"/>
  <c r="J427" i="12"/>
  <c r="J433" i="12"/>
  <c r="J483" i="12"/>
  <c r="J499" i="12"/>
  <c r="J465" i="12"/>
  <c r="I124" i="10"/>
  <c r="I139" i="10"/>
  <c r="I136" i="10"/>
  <c r="I157" i="10"/>
  <c r="I162" i="10"/>
  <c r="I159" i="10"/>
  <c r="I140" i="10"/>
  <c r="I161" i="10"/>
  <c r="I218" i="10"/>
  <c r="I184" i="10"/>
  <c r="I188" i="10"/>
  <c r="I252" i="10"/>
  <c r="I170" i="10"/>
  <c r="I238" i="10"/>
  <c r="I211" i="10"/>
  <c r="I221" i="10"/>
  <c r="I295" i="10"/>
  <c r="I284" i="10"/>
  <c r="I297" i="10"/>
  <c r="I270" i="10"/>
  <c r="I291" i="10"/>
  <c r="I233" i="10"/>
  <c r="I247" i="10"/>
  <c r="I317" i="10"/>
  <c r="I385" i="10"/>
  <c r="I350" i="10"/>
  <c r="I331" i="10"/>
  <c r="I241" i="10"/>
  <c r="I352" i="10"/>
  <c r="I333" i="10"/>
  <c r="I237" i="10"/>
  <c r="I309" i="10"/>
  <c r="I386" i="10"/>
  <c r="I447" i="10"/>
  <c r="I388" i="10"/>
  <c r="I452" i="10"/>
  <c r="I441" i="10"/>
  <c r="I390" i="10"/>
  <c r="I454" i="10"/>
  <c r="I427" i="10"/>
  <c r="I360" i="10"/>
  <c r="I440" i="10"/>
  <c r="I410" i="10"/>
  <c r="I489" i="10"/>
  <c r="I368" i="10"/>
  <c r="I477" i="10"/>
  <c r="I458" i="10"/>
  <c r="I445" i="10"/>
  <c r="I487" i="10"/>
  <c r="J103" i="12"/>
  <c r="J121" i="12"/>
  <c r="J122" i="12"/>
  <c r="J164" i="12"/>
  <c r="J131" i="12"/>
  <c r="J136" i="12"/>
  <c r="J157" i="12"/>
  <c r="J137" i="12"/>
  <c r="J163" i="12"/>
  <c r="J205" i="12"/>
  <c r="J193" i="12"/>
  <c r="J214" i="12"/>
  <c r="J172" i="12"/>
  <c r="J245" i="12"/>
  <c r="J194" i="12"/>
  <c r="J211" i="12"/>
  <c r="J219" i="12"/>
  <c r="J221" i="12"/>
  <c r="J238" i="12"/>
  <c r="J235" i="12"/>
  <c r="J283" i="12"/>
  <c r="J269" i="12"/>
  <c r="J248" i="12"/>
  <c r="J309" i="12"/>
  <c r="J279" i="12"/>
  <c r="J313" i="12"/>
  <c r="J284" i="12"/>
  <c r="J316" i="12"/>
  <c r="J322" i="12"/>
  <c r="J336" i="12"/>
  <c r="J340" i="12"/>
  <c r="J278" i="12"/>
  <c r="J358" i="12"/>
  <c r="J374" i="12"/>
  <c r="J387" i="12"/>
  <c r="J361" i="12"/>
  <c r="J413" i="12"/>
  <c r="J388" i="12"/>
  <c r="J398" i="12"/>
  <c r="J404" i="12"/>
  <c r="J422" i="12"/>
  <c r="J405" i="12"/>
  <c r="J486" i="12"/>
  <c r="J472" i="12"/>
  <c r="J474" i="12"/>
  <c r="J416" i="12"/>
  <c r="J475" i="12"/>
  <c r="J487" i="12"/>
  <c r="J496" i="12"/>
  <c r="J469" i="12"/>
  <c r="I106" i="10"/>
  <c r="I105" i="10"/>
  <c r="I155" i="10"/>
  <c r="I152" i="10"/>
  <c r="I173" i="10"/>
  <c r="I111" i="10"/>
  <c r="I175" i="10"/>
  <c r="I156" i="10"/>
  <c r="I176" i="10"/>
  <c r="I234" i="10"/>
  <c r="I191" i="10"/>
  <c r="I204" i="10"/>
  <c r="I193" i="10"/>
  <c r="I190" i="10"/>
  <c r="I254" i="10"/>
  <c r="I153" i="10"/>
  <c r="I253" i="10"/>
  <c r="I311" i="10"/>
  <c r="I240" i="10"/>
  <c r="I313" i="10"/>
  <c r="I286" i="10"/>
  <c r="I307" i="10"/>
  <c r="I264" i="10"/>
  <c r="I251" i="10"/>
  <c r="I337" i="10"/>
  <c r="I292" i="10"/>
  <c r="I261" i="10"/>
  <c r="I347" i="10"/>
  <c r="I308" i="10"/>
  <c r="I277" i="10"/>
  <c r="I349" i="10"/>
  <c r="I322" i="10"/>
  <c r="I332" i="10"/>
  <c r="I399" i="10"/>
  <c r="I463" i="10"/>
  <c r="I404" i="10"/>
  <c r="I393" i="10"/>
  <c r="I457" i="10"/>
  <c r="I406" i="10"/>
  <c r="I327" i="10"/>
  <c r="I443" i="10"/>
  <c r="I392" i="10"/>
  <c r="I372" i="10"/>
  <c r="I426" i="10"/>
  <c r="I343" i="10"/>
  <c r="I469" i="10"/>
  <c r="I496" i="10"/>
  <c r="I462" i="10"/>
  <c r="I476" i="10"/>
  <c r="I470" i="10"/>
  <c r="J107" i="12"/>
  <c r="J104" i="12"/>
  <c r="J146" i="12"/>
  <c r="J139" i="12"/>
  <c r="J155" i="12"/>
  <c r="J165" i="12"/>
  <c r="J117" i="12"/>
  <c r="J162" i="12"/>
  <c r="J152" i="12"/>
  <c r="J120" i="12"/>
  <c r="J212" i="12"/>
  <c r="J181" i="12"/>
  <c r="J188" i="12"/>
  <c r="J206" i="12"/>
  <c r="J225" i="12"/>
  <c r="J244" i="12"/>
  <c r="J240" i="12"/>
  <c r="J228" i="12"/>
  <c r="J267" i="12"/>
  <c r="J249" i="12"/>
  <c r="J299" i="12"/>
  <c r="J285" i="12"/>
  <c r="J266" i="12"/>
  <c r="J325" i="12"/>
  <c r="J319" i="12"/>
  <c r="J329" i="12"/>
  <c r="J288" i="12"/>
  <c r="J344" i="12"/>
  <c r="J326" i="12"/>
  <c r="J354" i="12"/>
  <c r="J356" i="12"/>
  <c r="J339" i="12"/>
  <c r="J366" i="12"/>
  <c r="J342" i="12"/>
  <c r="J403" i="12"/>
  <c r="J373" i="12"/>
  <c r="J426" i="12"/>
  <c r="J392" i="12"/>
  <c r="J420" i="12"/>
  <c r="J408" i="12"/>
  <c r="J438" i="12"/>
  <c r="J447" i="12"/>
  <c r="J424" i="12"/>
  <c r="J488" i="12"/>
  <c r="J490" i="12"/>
  <c r="J439" i="12"/>
  <c r="J479" i="12"/>
  <c r="J429" i="12"/>
  <c r="J484" i="12"/>
  <c r="J492" i="12"/>
  <c r="J440" i="12"/>
  <c r="J441" i="12"/>
  <c r="J489" i="12"/>
  <c r="J463" i="12"/>
  <c r="J493" i="12"/>
  <c r="J500" i="12"/>
  <c r="I112" i="10"/>
  <c r="I151" i="10"/>
  <c r="I210" i="10"/>
  <c r="I129" i="10"/>
  <c r="I213" i="10"/>
  <c r="I289" i="10"/>
  <c r="I231" i="10"/>
  <c r="I377" i="10"/>
  <c r="I323" i="10"/>
  <c r="I325" i="10"/>
  <c r="I384" i="10"/>
  <c r="I444" i="10"/>
  <c r="I446" i="10"/>
  <c r="I432" i="10"/>
  <c r="I494" i="10"/>
  <c r="I453" i="10"/>
  <c r="J113" i="12"/>
  <c r="J125" i="12"/>
  <c r="J116" i="12"/>
  <c r="J174" i="12"/>
  <c r="J237" i="12"/>
  <c r="J208" i="12"/>
  <c r="J305" i="12"/>
  <c r="J241" i="12"/>
  <c r="J295" i="12"/>
  <c r="J320" i="12"/>
  <c r="J338" i="12"/>
  <c r="J379" i="12"/>
  <c r="J386" i="12"/>
  <c r="J414" i="12"/>
  <c r="J464" i="12"/>
  <c r="J473" i="12"/>
  <c r="J467" i="12"/>
  <c r="I114" i="10"/>
  <c r="I110" i="10"/>
  <c r="I163" i="10"/>
  <c r="I160" i="10"/>
  <c r="I181" i="10"/>
  <c r="I113" i="10"/>
  <c r="I183" i="10"/>
  <c r="I164" i="10"/>
  <c r="I178" i="10"/>
  <c r="I242" i="10"/>
  <c r="I199" i="10"/>
  <c r="I212" i="10"/>
  <c r="I201" i="10"/>
  <c r="I198" i="10"/>
  <c r="I127" i="10"/>
  <c r="I166" i="10"/>
  <c r="I255" i="10"/>
  <c r="I319" i="10"/>
  <c r="I257" i="10"/>
  <c r="I321" i="10"/>
  <c r="I256" i="10"/>
  <c r="I315" i="10"/>
  <c r="I272" i="10"/>
  <c r="I258" i="10"/>
  <c r="I345" i="10"/>
  <c r="I294" i="10"/>
  <c r="I298" i="10"/>
  <c r="I355" i="10"/>
  <c r="I310" i="10"/>
  <c r="I314" i="10"/>
  <c r="I357" i="10"/>
  <c r="I330" i="10"/>
  <c r="I340" i="10"/>
  <c r="I407" i="10"/>
  <c r="I471" i="10"/>
  <c r="I412" i="10"/>
  <c r="I401" i="10"/>
  <c r="I465" i="10"/>
  <c r="I414" i="10"/>
  <c r="I383" i="10"/>
  <c r="I451" i="10"/>
  <c r="I400" i="10"/>
  <c r="I374" i="10"/>
  <c r="I434" i="10"/>
  <c r="I370" i="10"/>
  <c r="I483" i="10"/>
  <c r="I364" i="10"/>
  <c r="I464" i="10"/>
  <c r="I478" i="10"/>
  <c r="I468" i="10"/>
  <c r="J119" i="12"/>
  <c r="J105" i="12"/>
  <c r="J128" i="12"/>
  <c r="J150" i="12"/>
  <c r="J159" i="12"/>
  <c r="J170" i="12"/>
  <c r="J126" i="12"/>
  <c r="J175" i="12"/>
  <c r="J167" i="12"/>
  <c r="J177" i="12"/>
  <c r="J220" i="12"/>
  <c r="J186" i="12"/>
  <c r="J201" i="12"/>
  <c r="J210" i="12"/>
  <c r="J233" i="12"/>
  <c r="J252" i="12"/>
  <c r="J246" i="12"/>
  <c r="J230" i="12"/>
  <c r="J271" i="12"/>
  <c r="J258" i="12"/>
  <c r="J250" i="12"/>
  <c r="J293" i="12"/>
  <c r="J272" i="12"/>
  <c r="J333" i="12"/>
  <c r="J327" i="12"/>
  <c r="J223" i="12"/>
  <c r="J290" i="12"/>
  <c r="J352" i="12"/>
  <c r="J331" i="12"/>
  <c r="J362" i="12"/>
  <c r="J364" i="12"/>
  <c r="J350" i="12"/>
  <c r="J385" i="12"/>
  <c r="J347" i="12"/>
  <c r="J411" i="12"/>
  <c r="J375" i="12"/>
  <c r="J434" i="12"/>
  <c r="J415" i="12"/>
  <c r="J428" i="12"/>
  <c r="J417" i="12"/>
  <c r="J446" i="12"/>
  <c r="J449" i="12"/>
  <c r="J453" i="12"/>
  <c r="J421" i="12"/>
  <c r="J497" i="12"/>
  <c r="J498" i="12"/>
  <c r="I120" i="10"/>
  <c r="I154" i="10"/>
  <c r="I158" i="10"/>
  <c r="I145" i="10"/>
  <c r="I230" i="10"/>
  <c r="I287" i="10"/>
  <c r="I262" i="10"/>
  <c r="I245" i="10"/>
  <c r="I342" i="10"/>
  <c r="I344" i="10"/>
  <c r="I269" i="10"/>
  <c r="I359" i="10"/>
  <c r="I375" i="10"/>
  <c r="I356" i="10"/>
  <c r="I482" i="10"/>
  <c r="I429" i="10"/>
  <c r="J109" i="12"/>
  <c r="J156" i="12"/>
  <c r="J134" i="12"/>
  <c r="J197" i="12"/>
  <c r="J169" i="12"/>
  <c r="J204" i="12"/>
  <c r="J234" i="12"/>
  <c r="J255" i="12"/>
  <c r="J274" i="12"/>
  <c r="J314" i="12"/>
  <c r="J315" i="12"/>
  <c r="J345" i="12"/>
  <c r="J384" i="12"/>
  <c r="J402" i="12"/>
  <c r="J478" i="12"/>
  <c r="J456" i="12"/>
  <c r="J468" i="12"/>
  <c r="I122" i="10"/>
  <c r="I118" i="10"/>
  <c r="I171" i="10"/>
  <c r="I168" i="10"/>
  <c r="I107" i="10"/>
  <c r="I115" i="10"/>
  <c r="I117" i="10"/>
  <c r="I133" i="10"/>
  <c r="I180" i="10"/>
  <c r="I250" i="10"/>
  <c r="I207" i="10"/>
  <c r="I220" i="10"/>
  <c r="I209" i="10"/>
  <c r="I206" i="10"/>
  <c r="I137" i="10"/>
  <c r="I189" i="10"/>
  <c r="I263" i="10"/>
  <c r="I232" i="10"/>
  <c r="I265" i="10"/>
  <c r="I125" i="10"/>
  <c r="I259" i="10"/>
  <c r="I208" i="10"/>
  <c r="I280" i="10"/>
  <c r="I266" i="10"/>
  <c r="I353" i="10"/>
  <c r="I296" i="10"/>
  <c r="I300" i="10"/>
  <c r="I363" i="10"/>
  <c r="I312" i="10"/>
  <c r="I316" i="10"/>
  <c r="I365" i="10"/>
  <c r="I338" i="10"/>
  <c r="I348" i="10"/>
  <c r="I415" i="10"/>
  <c r="I479" i="10"/>
  <c r="I420" i="10"/>
  <c r="I409" i="10"/>
  <c r="I473" i="10"/>
  <c r="I422" i="10"/>
  <c r="I395" i="10"/>
  <c r="I459" i="10"/>
  <c r="I408" i="10"/>
  <c r="I376" i="10"/>
  <c r="I442" i="10"/>
  <c r="I397" i="10"/>
  <c r="I491" i="10"/>
  <c r="I456" i="10"/>
  <c r="I490" i="10"/>
  <c r="I480" i="10"/>
  <c r="I466" i="10"/>
  <c r="J127" i="12"/>
  <c r="J114" i="12"/>
  <c r="J140" i="12"/>
  <c r="J158" i="12"/>
  <c r="J168" i="12"/>
  <c r="J178" i="12"/>
  <c r="J130" i="12"/>
  <c r="J179" i="12"/>
  <c r="J171" i="12"/>
  <c r="J154" i="12"/>
  <c r="J182" i="12"/>
  <c r="J190" i="12"/>
  <c r="J209" i="12"/>
  <c r="J224" i="12"/>
  <c r="J161" i="12"/>
  <c r="J260" i="12"/>
  <c r="J254" i="12"/>
  <c r="J215" i="12"/>
  <c r="J281" i="12"/>
  <c r="J243" i="12"/>
  <c r="J264" i="12"/>
  <c r="J301" i="12"/>
  <c r="J292" i="12"/>
  <c r="J300" i="12"/>
  <c r="J335" i="12"/>
  <c r="J273" i="12"/>
  <c r="J306" i="12"/>
  <c r="J360" i="12"/>
  <c r="J341" i="12"/>
  <c r="J370" i="12"/>
  <c r="J372" i="12"/>
  <c r="J383" i="12"/>
  <c r="J393" i="12"/>
  <c r="J349" i="12"/>
  <c r="J280" i="12"/>
  <c r="J377" i="12"/>
  <c r="J442" i="12"/>
  <c r="J363" i="12"/>
  <c r="J436" i="12"/>
  <c r="J334" i="12"/>
  <c r="J454" i="12"/>
  <c r="J451" i="12"/>
  <c r="J455" i="12"/>
  <c r="J461" i="12"/>
  <c r="J423" i="12"/>
  <c r="J443" i="12"/>
  <c r="J431" i="12"/>
  <c r="J491" i="12"/>
  <c r="J435" i="12"/>
  <c r="J495" i="12"/>
  <c r="J109" i="10"/>
  <c r="J113" i="10"/>
  <c r="J158" i="10"/>
  <c r="J139" i="10"/>
  <c r="J126" i="10"/>
  <c r="J128" i="10"/>
  <c r="J138" i="10"/>
  <c r="J135" i="10"/>
  <c r="J153" i="10"/>
  <c r="J237" i="10"/>
  <c r="J218" i="10"/>
  <c r="J223" i="10"/>
  <c r="J204" i="10"/>
  <c r="J217" i="10"/>
  <c r="J181" i="10"/>
  <c r="J192" i="10"/>
  <c r="J266" i="10"/>
  <c r="J203" i="10"/>
  <c r="J234" i="10"/>
  <c r="J300" i="10"/>
  <c r="J244" i="10"/>
  <c r="J248" i="10"/>
  <c r="J294" i="10"/>
  <c r="J283" i="10"/>
  <c r="J311" i="10"/>
  <c r="J364" i="10"/>
  <c r="J337" i="10"/>
  <c r="J350" i="10"/>
  <c r="J323" i="10"/>
  <c r="J344" i="10"/>
  <c r="J320" i="10"/>
  <c r="J307" i="10"/>
  <c r="J378" i="10"/>
  <c r="J450" i="10"/>
  <c r="J407" i="10"/>
  <c r="J359" i="10"/>
  <c r="J428" i="10"/>
  <c r="J367" i="10"/>
  <c r="J425" i="10"/>
  <c r="J381" i="10"/>
  <c r="J446" i="10"/>
  <c r="J383" i="10"/>
  <c r="J435" i="10"/>
  <c r="J405" i="10"/>
  <c r="J480" i="10"/>
  <c r="J497" i="10"/>
  <c r="J440" i="10"/>
  <c r="J416" i="10"/>
  <c r="J456" i="10"/>
  <c r="J495" i="10"/>
  <c r="K114" i="12"/>
  <c r="K124" i="12"/>
  <c r="K131" i="12"/>
  <c r="K134" i="12"/>
  <c r="K150" i="12"/>
  <c r="K173" i="12"/>
  <c r="K138" i="12"/>
  <c r="K198" i="12"/>
  <c r="K163" i="12"/>
  <c r="K165" i="12"/>
  <c r="K215" i="12"/>
  <c r="K203" i="12"/>
  <c r="K204" i="12"/>
  <c r="K201" i="12"/>
  <c r="K211" i="12"/>
  <c r="K243" i="12"/>
  <c r="K229" i="12"/>
  <c r="K265" i="12"/>
  <c r="K248" i="12"/>
  <c r="K238" i="12"/>
  <c r="K294" i="12"/>
  <c r="K280" i="12"/>
  <c r="K244" i="12"/>
  <c r="K336" i="12"/>
  <c r="K330" i="12"/>
  <c r="K287" i="12"/>
  <c r="K295" i="12"/>
  <c r="K339" i="12"/>
  <c r="K326" i="12"/>
  <c r="K346" i="12"/>
  <c r="K315" i="12"/>
  <c r="K342" i="12"/>
  <c r="K410" i="12"/>
  <c r="K362" i="12"/>
  <c r="K366" i="12"/>
  <c r="K382" i="12"/>
  <c r="K369" i="12"/>
  <c r="K445" i="12"/>
  <c r="K431" i="12"/>
  <c r="K408" i="12"/>
  <c r="K387" i="12"/>
  <c r="K457" i="12"/>
  <c r="K424" i="12"/>
  <c r="K491" i="12"/>
  <c r="K442" i="12"/>
  <c r="K389" i="12"/>
  <c r="K471" i="12"/>
  <c r="K462" i="12"/>
  <c r="K496" i="12"/>
  <c r="K498" i="12"/>
  <c r="J117" i="10"/>
  <c r="J121" i="10"/>
  <c r="J166" i="10"/>
  <c r="J147" i="10"/>
  <c r="J136" i="10"/>
  <c r="J130" i="10"/>
  <c r="J146" i="10"/>
  <c r="J143" i="10"/>
  <c r="J156" i="10"/>
  <c r="J245" i="10"/>
  <c r="J226" i="10"/>
  <c r="J231" i="10"/>
  <c r="J212" i="10"/>
  <c r="J225" i="10"/>
  <c r="J183" i="10"/>
  <c r="J200" i="10"/>
  <c r="J274" i="10"/>
  <c r="J228" i="10"/>
  <c r="J236" i="10"/>
  <c r="J308" i="10"/>
  <c r="J246" i="10"/>
  <c r="J250" i="10"/>
  <c r="J302" i="10"/>
  <c r="J243" i="10"/>
  <c r="J313" i="10"/>
  <c r="J372" i="10"/>
  <c r="J345" i="10"/>
  <c r="J358" i="10"/>
  <c r="J331" i="10"/>
  <c r="J352" i="10"/>
  <c r="J325" i="10"/>
  <c r="J327" i="10"/>
  <c r="J394" i="10"/>
  <c r="J458" i="10"/>
  <c r="J415" i="10"/>
  <c r="J361" i="10"/>
  <c r="J436" i="10"/>
  <c r="J369" i="10"/>
  <c r="J433" i="10"/>
  <c r="J390" i="10"/>
  <c r="J454" i="10"/>
  <c r="J385" i="10"/>
  <c r="J443" i="10"/>
  <c r="J413" i="10"/>
  <c r="J484" i="10"/>
  <c r="J400" i="10"/>
  <c r="J469" i="10"/>
  <c r="J477" i="10"/>
  <c r="J485" i="10"/>
  <c r="J490" i="10"/>
  <c r="K102" i="12"/>
  <c r="K132" i="12"/>
  <c r="K141" i="12"/>
  <c r="K142" i="12"/>
  <c r="K154" i="12"/>
  <c r="K181" i="12"/>
  <c r="K119" i="12"/>
  <c r="K206" i="12"/>
  <c r="K180" i="12"/>
  <c r="K172" i="12"/>
  <c r="K223" i="12"/>
  <c r="K209" i="12"/>
  <c r="K175" i="12"/>
  <c r="K187" i="12"/>
  <c r="K220" i="12"/>
  <c r="K247" i="12"/>
  <c r="K231" i="12"/>
  <c r="K273" i="12"/>
  <c r="K262" i="12"/>
  <c r="K253" i="12"/>
  <c r="K302" i="12"/>
  <c r="K288" i="12"/>
  <c r="K252" i="12"/>
  <c r="K298" i="12"/>
  <c r="K338" i="12"/>
  <c r="K289" i="12"/>
  <c r="K297" i="12"/>
  <c r="K347" i="12"/>
  <c r="K331" i="12"/>
  <c r="K313" i="12"/>
  <c r="K317" i="12"/>
  <c r="K305" i="12"/>
  <c r="K350" i="12"/>
  <c r="K364" i="12"/>
  <c r="K368" i="12"/>
  <c r="K390" i="12"/>
  <c r="K405" i="12"/>
  <c r="K453" i="12"/>
  <c r="K439" i="12"/>
  <c r="K417" i="12"/>
  <c r="K397" i="12"/>
  <c r="K465" i="12"/>
  <c r="K426" i="12"/>
  <c r="K393" i="12"/>
  <c r="K444" i="12"/>
  <c r="K448" i="12"/>
  <c r="K500" i="12"/>
  <c r="K464" i="12"/>
  <c r="K476" i="12"/>
  <c r="K490" i="12"/>
  <c r="K103" i="12"/>
  <c r="K143" i="12"/>
  <c r="K148" i="12"/>
  <c r="K146" i="12"/>
  <c r="K158" i="12"/>
  <c r="K156" i="12"/>
  <c r="K178" i="12"/>
  <c r="K234" i="12"/>
  <c r="K271" i="12"/>
  <c r="K221" i="12"/>
  <c r="K258" i="12"/>
  <c r="K246" i="12"/>
  <c r="K275" i="12"/>
  <c r="K308" i="12"/>
  <c r="K371" i="12"/>
  <c r="K351" i="12"/>
  <c r="K378" i="12"/>
  <c r="K396" i="12"/>
  <c r="K414" i="12"/>
  <c r="K418" i="12"/>
  <c r="K441" i="12"/>
  <c r="K489" i="12"/>
  <c r="K436" i="12"/>
  <c r="K454" i="12"/>
  <c r="K468" i="12"/>
  <c r="K484" i="12"/>
  <c r="J127" i="10"/>
  <c r="J142" i="10"/>
  <c r="J116" i="10"/>
  <c r="J122" i="10"/>
  <c r="J176" i="10"/>
  <c r="J157" i="10"/>
  <c r="J186" i="10"/>
  <c r="J137" i="10"/>
  <c r="J221" i="10"/>
  <c r="J202" i="10"/>
  <c r="J207" i="10"/>
  <c r="J188" i="10"/>
  <c r="J201" i="10"/>
  <c r="J177" i="10"/>
  <c r="J222" i="10"/>
  <c r="J251" i="10"/>
  <c r="J314" i="10"/>
  <c r="J287" i="10"/>
  <c r="J284" i="10"/>
  <c r="J240" i="10"/>
  <c r="J289" i="10"/>
  <c r="J278" i="10"/>
  <c r="J267" i="10"/>
  <c r="J272" i="10"/>
  <c r="J348" i="10"/>
  <c r="J321" i="10"/>
  <c r="J334" i="10"/>
  <c r="J264" i="10"/>
  <c r="J328" i="10"/>
  <c r="J280" i="10"/>
  <c r="J303" i="10"/>
  <c r="J293" i="10"/>
  <c r="J434" i="10"/>
  <c r="J391" i="10"/>
  <c r="J455" i="10"/>
  <c r="J412" i="10"/>
  <c r="J476" i="10"/>
  <c r="J409" i="10"/>
  <c r="J377" i="10"/>
  <c r="J430" i="10"/>
  <c r="J330" i="10"/>
  <c r="J419" i="10"/>
  <c r="J389" i="10"/>
  <c r="J453" i="10"/>
  <c r="J459" i="10"/>
  <c r="J486" i="10"/>
  <c r="J491" i="10"/>
  <c r="J362" i="10"/>
  <c r="J472" i="10"/>
  <c r="K112" i="12"/>
  <c r="K108" i="12"/>
  <c r="K101" i="12"/>
  <c r="K118" i="12"/>
  <c r="K161" i="12"/>
  <c r="K145" i="12"/>
  <c r="K129" i="12"/>
  <c r="K174" i="12"/>
  <c r="K127" i="12"/>
  <c r="K149" i="12"/>
  <c r="K188" i="12"/>
  <c r="K182" i="12"/>
  <c r="K186" i="12"/>
  <c r="K232" i="12"/>
  <c r="K197" i="12"/>
  <c r="K225" i="12"/>
  <c r="K222" i="12"/>
  <c r="K249" i="12"/>
  <c r="K218" i="12"/>
  <c r="K300" i="12"/>
  <c r="K278" i="12"/>
  <c r="K250" i="12"/>
  <c r="K260" i="12"/>
  <c r="K320" i="12"/>
  <c r="K314" i="12"/>
  <c r="K285" i="12"/>
  <c r="K324" i="12"/>
  <c r="K310" i="12"/>
  <c r="K318" i="12"/>
  <c r="K373" i="12"/>
  <c r="K367" i="12"/>
  <c r="K303" i="12"/>
  <c r="K394" i="12"/>
  <c r="K358" i="12"/>
  <c r="K412" i="12"/>
  <c r="K374" i="12"/>
  <c r="K353" i="12"/>
  <c r="K429" i="12"/>
  <c r="K415" i="12"/>
  <c r="K400" i="12"/>
  <c r="K383" i="12"/>
  <c r="K419" i="12"/>
  <c r="K451" i="12"/>
  <c r="K475" i="12"/>
  <c r="K391" i="12"/>
  <c r="K485" i="12"/>
  <c r="K435" i="12"/>
  <c r="K494" i="12"/>
  <c r="K472" i="12"/>
  <c r="K492" i="12"/>
  <c r="J105" i="10"/>
  <c r="J150" i="10"/>
  <c r="J118" i="10"/>
  <c r="J124" i="10"/>
  <c r="J184" i="10"/>
  <c r="J107" i="10"/>
  <c r="J115" i="10"/>
  <c r="J145" i="10"/>
  <c r="J229" i="10"/>
  <c r="J210" i="10"/>
  <c r="J215" i="10"/>
  <c r="J196" i="10"/>
  <c r="J209" i="10"/>
  <c r="J179" i="10"/>
  <c r="J123" i="10"/>
  <c r="J258" i="10"/>
  <c r="J185" i="10"/>
  <c r="J232" i="10"/>
  <c r="J292" i="10"/>
  <c r="J242" i="10"/>
  <c r="J195" i="10"/>
  <c r="J286" i="10"/>
  <c r="J275" i="10"/>
  <c r="J309" i="10"/>
  <c r="J356" i="10"/>
  <c r="J329" i="10"/>
  <c r="J342" i="10"/>
  <c r="J304" i="10"/>
  <c r="J336" i="10"/>
  <c r="J291" i="10"/>
  <c r="J305" i="10"/>
  <c r="J322" i="10"/>
  <c r="J442" i="10"/>
  <c r="J399" i="10"/>
  <c r="J338" i="10"/>
  <c r="J420" i="10"/>
  <c r="J211" i="10"/>
  <c r="J417" i="10"/>
  <c r="J379" i="10"/>
  <c r="J438" i="10"/>
  <c r="J357" i="10"/>
  <c r="J427" i="10"/>
  <c r="J397" i="10"/>
  <c r="J448" i="10"/>
  <c r="J489" i="10"/>
  <c r="J494" i="10"/>
  <c r="J499" i="10"/>
  <c r="J392" i="10"/>
  <c r="J487" i="10"/>
  <c r="K106" i="12"/>
  <c r="K116" i="12"/>
  <c r="K117" i="12"/>
  <c r="K128" i="12"/>
  <c r="K137" i="12"/>
  <c r="K160" i="12"/>
  <c r="K133" i="12"/>
  <c r="K190" i="12"/>
  <c r="K155" i="12"/>
  <c r="K157" i="12"/>
  <c r="K202" i="12"/>
  <c r="K194" i="12"/>
  <c r="K195" i="12"/>
  <c r="K240" i="12"/>
  <c r="K205" i="12"/>
  <c r="K239" i="12"/>
  <c r="K227" i="12"/>
  <c r="K257" i="12"/>
  <c r="K230" i="12"/>
  <c r="K212" i="12"/>
  <c r="K286" i="12"/>
  <c r="K264" i="12"/>
  <c r="K269" i="12"/>
  <c r="K328" i="12"/>
  <c r="K322" i="12"/>
  <c r="K311" i="12"/>
  <c r="K270" i="12"/>
  <c r="K335" i="12"/>
  <c r="K344" i="12"/>
  <c r="K332" i="12"/>
  <c r="K375" i="12"/>
  <c r="K334" i="12"/>
  <c r="K402" i="12"/>
  <c r="K360" i="12"/>
  <c r="K327" i="12"/>
  <c r="K376" i="12"/>
  <c r="K379" i="12"/>
  <c r="K437" i="12"/>
  <c r="K423" i="12"/>
  <c r="K420" i="12"/>
  <c r="K385" i="12"/>
  <c r="K443" i="12"/>
  <c r="K395" i="12"/>
  <c r="K483" i="12"/>
  <c r="K440" i="12"/>
  <c r="K493" i="12"/>
  <c r="K460" i="12"/>
  <c r="K427" i="12"/>
  <c r="K474" i="12"/>
  <c r="K495" i="12"/>
  <c r="J125" i="10"/>
  <c r="J129" i="10"/>
  <c r="J174" i="10"/>
  <c r="J155" i="10"/>
  <c r="J144" i="10"/>
  <c r="J132" i="10"/>
  <c r="J154" i="10"/>
  <c r="J151" i="10"/>
  <c r="J189" i="10"/>
  <c r="J253" i="10"/>
  <c r="J169" i="10"/>
  <c r="J239" i="10"/>
  <c r="J220" i="10"/>
  <c r="J233" i="10"/>
  <c r="J190" i="10"/>
  <c r="J208" i="10"/>
  <c r="J282" i="10"/>
  <c r="J230" i="10"/>
  <c r="J238" i="10"/>
  <c r="J316" i="10"/>
  <c r="J257" i="10"/>
  <c r="J252" i="10"/>
  <c r="J310" i="10"/>
  <c r="J261" i="10"/>
  <c r="J315" i="10"/>
  <c r="J380" i="10"/>
  <c r="J353" i="10"/>
  <c r="J366" i="10"/>
  <c r="J339" i="10"/>
  <c r="J360" i="10"/>
  <c r="J333" i="10"/>
  <c r="J335" i="10"/>
  <c r="J402" i="10"/>
  <c r="J466" i="10"/>
  <c r="J423" i="10"/>
  <c r="J363" i="10"/>
  <c r="J444" i="10"/>
  <c r="J371" i="10"/>
  <c r="J441" i="10"/>
  <c r="J398" i="10"/>
  <c r="J462" i="10"/>
  <c r="J387" i="10"/>
  <c r="J451" i="10"/>
  <c r="J421" i="10"/>
  <c r="J492" i="10"/>
  <c r="J461" i="10"/>
  <c r="J471" i="10"/>
  <c r="J479" i="10"/>
  <c r="J493" i="10"/>
  <c r="J464" i="10"/>
  <c r="K122" i="12"/>
  <c r="K113" i="12"/>
  <c r="K123" i="12"/>
  <c r="K151" i="12"/>
  <c r="K171" i="12"/>
  <c r="K136" i="12"/>
  <c r="K120" i="12"/>
  <c r="K110" i="12"/>
  <c r="K192" i="12"/>
  <c r="K166" i="12"/>
  <c r="K189" i="12"/>
  <c r="K217" i="12"/>
  <c r="K185" i="12"/>
  <c r="K219" i="12"/>
  <c r="K228" i="12"/>
  <c r="K255" i="12"/>
  <c r="K233" i="12"/>
  <c r="K224" i="12"/>
  <c r="K266" i="12"/>
  <c r="K267" i="12"/>
  <c r="K237" i="12"/>
  <c r="K296" i="12"/>
  <c r="K261" i="12"/>
  <c r="K309" i="12"/>
  <c r="K274" i="12"/>
  <c r="K291" i="12"/>
  <c r="K299" i="12"/>
  <c r="K355" i="12"/>
  <c r="K341" i="12"/>
  <c r="K337" i="12"/>
  <c r="K319" i="12"/>
  <c r="K348" i="12"/>
  <c r="K352" i="12"/>
  <c r="K380" i="12"/>
  <c r="K370" i="12"/>
  <c r="K398" i="12"/>
  <c r="K407" i="12"/>
  <c r="K384" i="12"/>
  <c r="K447" i="12"/>
  <c r="K425" i="12"/>
  <c r="K399" i="12"/>
  <c r="K473" i="12"/>
  <c r="K428" i="12"/>
  <c r="K432" i="12"/>
  <c r="K446" i="12"/>
  <c r="K450" i="12"/>
  <c r="K456" i="12"/>
  <c r="K466" i="12"/>
  <c r="K478" i="12"/>
  <c r="K488" i="12"/>
  <c r="J133" i="10"/>
  <c r="J106" i="10"/>
  <c r="J182" i="10"/>
  <c r="J163" i="10"/>
  <c r="J152" i="10"/>
  <c r="J134" i="10"/>
  <c r="J162" i="10"/>
  <c r="J159" i="10"/>
  <c r="J197" i="10"/>
  <c r="J161" i="10"/>
  <c r="J172" i="10"/>
  <c r="J247" i="10"/>
  <c r="J173" i="10"/>
  <c r="J241" i="10"/>
  <c r="J198" i="10"/>
  <c r="J216" i="10"/>
  <c r="J290" i="10"/>
  <c r="J263" i="10"/>
  <c r="J260" i="10"/>
  <c r="J140" i="10"/>
  <c r="J265" i="10"/>
  <c r="J254" i="10"/>
  <c r="J318" i="10"/>
  <c r="J269" i="10"/>
  <c r="J324" i="10"/>
  <c r="J388" i="10"/>
  <c r="J288" i="10"/>
  <c r="J374" i="10"/>
  <c r="J347" i="10"/>
  <c r="J368" i="10"/>
  <c r="J341" i="10"/>
  <c r="J343" i="10"/>
  <c r="J410" i="10"/>
  <c r="J474" i="10"/>
  <c r="J431" i="10"/>
  <c r="J365" i="10"/>
  <c r="J452" i="10"/>
  <c r="J373" i="10"/>
  <c r="J449" i="10"/>
  <c r="J406" i="10"/>
  <c r="J470" i="10"/>
  <c r="J395" i="10"/>
  <c r="J295" i="10"/>
  <c r="J429" i="10"/>
  <c r="J500" i="10"/>
  <c r="J463" i="10"/>
  <c r="J473" i="10"/>
  <c r="J481" i="10"/>
  <c r="J432" i="10"/>
  <c r="J498" i="10"/>
  <c r="K130" i="12"/>
  <c r="K109" i="12"/>
  <c r="K135" i="12"/>
  <c r="K159" i="12"/>
  <c r="K179" i="12"/>
  <c r="K140" i="12"/>
  <c r="K121" i="12"/>
  <c r="K147" i="12"/>
  <c r="K200" i="12"/>
  <c r="K168" i="12"/>
  <c r="K193" i="12"/>
  <c r="K183" i="12"/>
  <c r="K191" i="12"/>
  <c r="K226" i="12"/>
  <c r="K196" i="12"/>
  <c r="K263" i="12"/>
  <c r="K208" i="12"/>
  <c r="K210" i="12"/>
  <c r="K276" i="12"/>
  <c r="K254" i="12"/>
  <c r="K259" i="12"/>
  <c r="K304" i="12"/>
  <c r="K290" i="12"/>
  <c r="K256" i="12"/>
  <c r="K279" i="12"/>
  <c r="K293" i="12"/>
  <c r="K301" i="12"/>
  <c r="K363" i="12"/>
  <c r="K349" i="12"/>
  <c r="K343" i="12"/>
  <c r="K321" i="12"/>
  <c r="K377" i="12"/>
  <c r="K354" i="12"/>
  <c r="K388" i="12"/>
  <c r="K372" i="12"/>
  <c r="K406" i="12"/>
  <c r="K409" i="12"/>
  <c r="K413" i="12"/>
  <c r="K455" i="12"/>
  <c r="K433" i="12"/>
  <c r="K401" i="12"/>
  <c r="K481" i="12"/>
  <c r="K430" i="12"/>
  <c r="K434" i="12"/>
  <c r="K461" i="12"/>
  <c r="K452" i="12"/>
  <c r="K479" i="12"/>
  <c r="K499" i="12"/>
  <c r="K480" i="12"/>
  <c r="K486" i="12"/>
  <c r="K105" i="12"/>
  <c r="K144" i="12"/>
  <c r="K126" i="12"/>
  <c r="K164" i="12"/>
  <c r="K125" i="12"/>
  <c r="K177" i="12"/>
  <c r="K207" i="12"/>
  <c r="K216" i="12"/>
  <c r="K284" i="12"/>
  <c r="K268" i="12"/>
  <c r="K306" i="12"/>
  <c r="K281" i="12"/>
  <c r="K282" i="12"/>
  <c r="K357" i="12"/>
  <c r="K333" i="12"/>
  <c r="K356" i="12"/>
  <c r="K325" i="12"/>
  <c r="K411" i="12"/>
  <c r="K361" i="12"/>
  <c r="K403" i="12"/>
  <c r="K459" i="12"/>
  <c r="K469" i="12"/>
  <c r="K497" i="12"/>
  <c r="K482" i="12"/>
  <c r="J111" i="10"/>
  <c r="J108" i="10"/>
  <c r="J112" i="10"/>
  <c r="J171" i="10"/>
  <c r="J160" i="10"/>
  <c r="J141" i="10"/>
  <c r="J170" i="10"/>
  <c r="J167" i="10"/>
  <c r="J205" i="10"/>
  <c r="J180" i="10"/>
  <c r="J191" i="10"/>
  <c r="J255" i="10"/>
  <c r="J175" i="10"/>
  <c r="J249" i="10"/>
  <c r="J206" i="10"/>
  <c r="J224" i="10"/>
  <c r="J298" i="10"/>
  <c r="J271" i="10"/>
  <c r="J268" i="10"/>
  <c r="J165" i="10"/>
  <c r="J273" i="10"/>
  <c r="J262" i="10"/>
  <c r="J256" i="10"/>
  <c r="J277" i="10"/>
  <c r="J332" i="10"/>
  <c r="J317" i="10"/>
  <c r="J296" i="10"/>
  <c r="J382" i="10"/>
  <c r="J355" i="10"/>
  <c r="J376" i="10"/>
  <c r="J349" i="10"/>
  <c r="J351" i="10"/>
  <c r="J418" i="10"/>
  <c r="J482" i="10"/>
  <c r="J439" i="10"/>
  <c r="J396" i="10"/>
  <c r="J460" i="10"/>
  <c r="J393" i="10"/>
  <c r="J354" i="10"/>
  <c r="J414" i="10"/>
  <c r="J478" i="10"/>
  <c r="J403" i="10"/>
  <c r="J346" i="10"/>
  <c r="J437" i="10"/>
  <c r="J424" i="10"/>
  <c r="J465" i="10"/>
  <c r="J475" i="10"/>
  <c r="J488" i="10"/>
  <c r="J297" i="10"/>
  <c r="J119" i="10"/>
  <c r="J110" i="10"/>
  <c r="J114" i="10"/>
  <c r="J120" i="10"/>
  <c r="J168" i="10"/>
  <c r="J149" i="10"/>
  <c r="J178" i="10"/>
  <c r="J131" i="10"/>
  <c r="J213" i="10"/>
  <c r="J194" i="10"/>
  <c r="J199" i="10"/>
  <c r="J148" i="10"/>
  <c r="J193" i="10"/>
  <c r="J164" i="10"/>
  <c r="J214" i="10"/>
  <c r="J187" i="10"/>
  <c r="J306" i="10"/>
  <c r="J279" i="10"/>
  <c r="J276" i="10"/>
  <c r="J219" i="10"/>
  <c r="J281" i="10"/>
  <c r="J270" i="10"/>
  <c r="J259" i="10"/>
  <c r="J285" i="10"/>
  <c r="J340" i="10"/>
  <c r="J319" i="10"/>
  <c r="J326" i="10"/>
  <c r="J227" i="10"/>
  <c r="J312" i="10"/>
  <c r="J384" i="10"/>
  <c r="J301" i="10"/>
  <c r="J235" i="10"/>
  <c r="J426" i="10"/>
  <c r="J386" i="10"/>
  <c r="J447" i="10"/>
  <c r="J404" i="10"/>
  <c r="J468" i="10"/>
  <c r="J401" i="10"/>
  <c r="J375" i="10"/>
  <c r="J422" i="10"/>
  <c r="J299" i="10"/>
  <c r="J411" i="10"/>
  <c r="J370" i="10"/>
  <c r="J445" i="10"/>
  <c r="J457" i="10"/>
  <c r="J467" i="10"/>
  <c r="J483" i="10"/>
  <c r="J496" i="10"/>
  <c r="J408" i="10"/>
  <c r="K104" i="12"/>
  <c r="K107" i="12"/>
  <c r="K111" i="12"/>
  <c r="K115" i="12"/>
  <c r="K153" i="12"/>
  <c r="K139" i="12"/>
  <c r="K152" i="12"/>
  <c r="K170" i="12"/>
  <c r="K162" i="12"/>
  <c r="K167" i="12"/>
  <c r="K169" i="12"/>
  <c r="K176" i="12"/>
  <c r="K184" i="12"/>
  <c r="K213" i="12"/>
  <c r="K242" i="12"/>
  <c r="K214" i="12"/>
  <c r="K199" i="12"/>
  <c r="K235" i="12"/>
  <c r="K241" i="12"/>
  <c r="K292" i="12"/>
  <c r="K272" i="12"/>
  <c r="K245" i="12"/>
  <c r="K251" i="12"/>
  <c r="K312" i="12"/>
  <c r="K277" i="12"/>
  <c r="K283" i="12"/>
  <c r="K316" i="12"/>
  <c r="K307" i="12"/>
  <c r="K236" i="12"/>
  <c r="K365" i="12"/>
  <c r="K359" i="12"/>
  <c r="K340" i="12"/>
  <c r="K386" i="12"/>
  <c r="K329" i="12"/>
  <c r="K404" i="12"/>
  <c r="K345" i="12"/>
  <c r="K323" i="12"/>
  <c r="K421" i="12"/>
  <c r="K392" i="12"/>
  <c r="K381" i="12"/>
  <c r="K449" i="12"/>
  <c r="K416" i="12"/>
  <c r="K422" i="12"/>
  <c r="K467" i="12"/>
  <c r="K438" i="12"/>
  <c r="K477" i="12"/>
  <c r="K458" i="12"/>
  <c r="K487" i="12"/>
  <c r="K470" i="12"/>
  <c r="K463" i="12"/>
  <c r="L107" i="12"/>
  <c r="L102" i="12"/>
  <c r="L106" i="12"/>
  <c r="L146" i="12"/>
  <c r="L143" i="12"/>
  <c r="L149" i="12"/>
  <c r="L139" i="12"/>
  <c r="L153" i="12"/>
  <c r="L187" i="12"/>
  <c r="L128" i="12"/>
  <c r="L197" i="12"/>
  <c r="L198" i="12"/>
  <c r="L199" i="12"/>
  <c r="L222" i="12"/>
  <c r="L237" i="12"/>
  <c r="L205" i="12"/>
  <c r="L274" i="12"/>
  <c r="L252" i="12"/>
  <c r="L226" i="12"/>
  <c r="L295" i="12"/>
  <c r="L267" i="12"/>
  <c r="L232" i="12"/>
  <c r="L242" i="12"/>
  <c r="L286" i="12"/>
  <c r="L290" i="12"/>
  <c r="L304" i="12"/>
  <c r="L319" i="12"/>
  <c r="L310" i="12"/>
  <c r="L312" i="12"/>
  <c r="L322" i="12"/>
  <c r="L328" i="12"/>
  <c r="L370" i="12"/>
  <c r="L375" i="12"/>
  <c r="L377" i="12"/>
  <c r="L380" i="12"/>
  <c r="L349" i="12"/>
  <c r="L416" i="12"/>
  <c r="L386" i="12"/>
  <c r="L382" i="12"/>
  <c r="L402" i="12"/>
  <c r="L357" i="12"/>
  <c r="L419" i="12"/>
  <c r="L476" i="12"/>
  <c r="L457" i="12"/>
  <c r="L486" i="12"/>
  <c r="L446" i="12"/>
  <c r="L467" i="12"/>
  <c r="L479" i="12"/>
  <c r="L491" i="12"/>
  <c r="L423" i="12"/>
  <c r="K106" i="10"/>
  <c r="K131" i="10"/>
  <c r="K185" i="10"/>
  <c r="K147" i="10"/>
  <c r="K144" i="10"/>
  <c r="K173" i="10"/>
  <c r="K146" i="10"/>
  <c r="K148" i="10"/>
  <c r="K224" i="10"/>
  <c r="K176" i="10"/>
  <c r="K135" i="10"/>
  <c r="K210" i="10"/>
  <c r="K191" i="10"/>
  <c r="K204" i="10"/>
  <c r="K175" i="10"/>
  <c r="K203" i="10"/>
  <c r="K261" i="10"/>
  <c r="K164" i="10"/>
  <c r="K290" i="10"/>
  <c r="K295" i="10"/>
  <c r="K284" i="10"/>
  <c r="K297" i="10"/>
  <c r="K286" i="10"/>
  <c r="K272" i="10"/>
  <c r="K351" i="10"/>
  <c r="K324" i="10"/>
  <c r="K329" i="10"/>
  <c r="K296" i="10"/>
  <c r="K358" i="10"/>
  <c r="K339" i="10"/>
  <c r="K314" i="10"/>
  <c r="K259" i="10"/>
  <c r="K370" i="10"/>
  <c r="K421" i="10"/>
  <c r="K325" i="10"/>
  <c r="K418" i="10"/>
  <c r="K391" i="10"/>
  <c r="K455" i="10"/>
  <c r="K412" i="10"/>
  <c r="K393" i="10"/>
  <c r="K457" i="10"/>
  <c r="K414" i="10"/>
  <c r="K366" i="10"/>
  <c r="K440" i="10"/>
  <c r="K495" i="10"/>
  <c r="K427" i="10"/>
  <c r="K494" i="10"/>
  <c r="K464" i="10"/>
  <c r="K122" i="10"/>
  <c r="K137" i="10"/>
  <c r="K142" i="10"/>
  <c r="K163" i="10"/>
  <c r="K160" i="10"/>
  <c r="K105" i="10"/>
  <c r="K162" i="10"/>
  <c r="K121" i="10"/>
  <c r="K240" i="10"/>
  <c r="K189" i="10"/>
  <c r="K180" i="10"/>
  <c r="K226" i="10"/>
  <c r="K207" i="10"/>
  <c r="K220" i="10"/>
  <c r="K201" i="10"/>
  <c r="K219" i="10"/>
  <c r="K277" i="10"/>
  <c r="K253" i="10"/>
  <c r="K206" i="10"/>
  <c r="K311" i="10"/>
  <c r="K246" i="10"/>
  <c r="K313" i="10"/>
  <c r="K227" i="10"/>
  <c r="K288" i="10"/>
  <c r="K367" i="10"/>
  <c r="K340" i="10"/>
  <c r="K345" i="10"/>
  <c r="K300" i="10"/>
  <c r="K304" i="10"/>
  <c r="K355" i="10"/>
  <c r="K318" i="10"/>
  <c r="K322" i="10"/>
  <c r="K374" i="10"/>
  <c r="K437" i="10"/>
  <c r="K380" i="10"/>
  <c r="K434" i="10"/>
  <c r="K407" i="10"/>
  <c r="K471" i="10"/>
  <c r="K428" i="10"/>
  <c r="K409" i="10"/>
  <c r="K473" i="10"/>
  <c r="K430" i="10"/>
  <c r="K392" i="10"/>
  <c r="K411" i="10"/>
  <c r="K480" i="10"/>
  <c r="K489" i="10"/>
  <c r="K475" i="10"/>
  <c r="K360" i="10"/>
  <c r="K468" i="10"/>
  <c r="K108" i="10"/>
  <c r="K153" i="10"/>
  <c r="K158" i="10"/>
  <c r="K179" i="10"/>
  <c r="K141" i="10"/>
  <c r="K109" i="10"/>
  <c r="K125" i="10"/>
  <c r="K192" i="10"/>
  <c r="K256" i="10"/>
  <c r="K205" i="10"/>
  <c r="K184" i="10"/>
  <c r="K242" i="10"/>
  <c r="K223" i="10"/>
  <c r="K236" i="10"/>
  <c r="K217" i="10"/>
  <c r="K243" i="10"/>
  <c r="K293" i="10"/>
  <c r="K258" i="10"/>
  <c r="K263" i="10"/>
  <c r="K238" i="10"/>
  <c r="K265" i="10"/>
  <c r="K254" i="10"/>
  <c r="K237" i="10"/>
  <c r="K307" i="10"/>
  <c r="K383" i="10"/>
  <c r="K356" i="10"/>
  <c r="K361" i="10"/>
  <c r="K326" i="10"/>
  <c r="K308" i="10"/>
  <c r="K371" i="10"/>
  <c r="K336" i="10"/>
  <c r="K338" i="10"/>
  <c r="K389" i="10"/>
  <c r="K453" i="10"/>
  <c r="K384" i="10"/>
  <c r="K450" i="10"/>
  <c r="K423" i="10"/>
  <c r="K341" i="10"/>
  <c r="K444" i="10"/>
  <c r="K425" i="10"/>
  <c r="K381" i="10"/>
  <c r="K446" i="10"/>
  <c r="K408" i="10"/>
  <c r="K474" i="10"/>
  <c r="K484" i="10"/>
  <c r="K403" i="10"/>
  <c r="K491" i="10"/>
  <c r="K456" i="10"/>
  <c r="K490" i="10"/>
  <c r="L115" i="12"/>
  <c r="L103" i="12"/>
  <c r="L110" i="12"/>
  <c r="L121" i="12"/>
  <c r="L147" i="12"/>
  <c r="L163" i="12"/>
  <c r="L145" i="12"/>
  <c r="L169" i="12"/>
  <c r="L195" i="12"/>
  <c r="L167" i="12"/>
  <c r="L206" i="12"/>
  <c r="L207" i="12"/>
  <c r="L178" i="12"/>
  <c r="L227" i="12"/>
  <c r="L245" i="12"/>
  <c r="L166" i="12"/>
  <c r="L172" i="12"/>
  <c r="L260" i="12"/>
  <c r="L228" i="12"/>
  <c r="L303" i="12"/>
  <c r="L281" i="12"/>
  <c r="L259" i="12"/>
  <c r="L255" i="12"/>
  <c r="L288" i="12"/>
  <c r="L292" i="12"/>
  <c r="L309" i="12"/>
  <c r="L327" i="12"/>
  <c r="L301" i="12"/>
  <c r="L314" i="12"/>
  <c r="L324" i="12"/>
  <c r="L330" i="12"/>
  <c r="L313" i="12"/>
  <c r="L381" i="12"/>
  <c r="L378" i="12"/>
  <c r="L372" i="12"/>
  <c r="L351" i="12"/>
  <c r="L424" i="12"/>
  <c r="L388" i="12"/>
  <c r="L392" i="12"/>
  <c r="L404" i="12"/>
  <c r="L408" i="12"/>
  <c r="L321" i="12"/>
  <c r="L484" i="12"/>
  <c r="L422" i="12"/>
  <c r="L430" i="12"/>
  <c r="L427" i="12"/>
  <c r="L469" i="12"/>
  <c r="L481" i="12"/>
  <c r="L493" i="12"/>
  <c r="L474" i="12"/>
  <c r="K114" i="10"/>
  <c r="K133" i="10"/>
  <c r="K110" i="10"/>
  <c r="K155" i="10"/>
  <c r="K152" i="10"/>
  <c r="K181" i="10"/>
  <c r="K154" i="10"/>
  <c r="K156" i="10"/>
  <c r="K232" i="10"/>
  <c r="K178" i="10"/>
  <c r="K159" i="10"/>
  <c r="K218" i="10"/>
  <c r="K199" i="10"/>
  <c r="K212" i="10"/>
  <c r="K193" i="10"/>
  <c r="K211" i="10"/>
  <c r="K269" i="10"/>
  <c r="K251" i="10"/>
  <c r="K183" i="10"/>
  <c r="K303" i="10"/>
  <c r="K222" i="10"/>
  <c r="K305" i="10"/>
  <c r="K214" i="10"/>
  <c r="K280" i="10"/>
  <c r="K359" i="10"/>
  <c r="K332" i="10"/>
  <c r="K337" i="10"/>
  <c r="K298" i="10"/>
  <c r="K267" i="10"/>
  <c r="K347" i="10"/>
  <c r="K316" i="10"/>
  <c r="K299" i="10"/>
  <c r="K372" i="10"/>
  <c r="K429" i="10"/>
  <c r="K378" i="10"/>
  <c r="K426" i="10"/>
  <c r="K399" i="10"/>
  <c r="K463" i="10"/>
  <c r="K420" i="10"/>
  <c r="K401" i="10"/>
  <c r="K465" i="10"/>
  <c r="K422" i="10"/>
  <c r="K368" i="10"/>
  <c r="K448" i="10"/>
  <c r="K451" i="10"/>
  <c r="K459" i="10"/>
  <c r="K443" i="10"/>
  <c r="K496" i="10"/>
  <c r="L101" i="12"/>
  <c r="L112" i="12"/>
  <c r="L126" i="12"/>
  <c r="L137" i="12"/>
  <c r="L156" i="12"/>
  <c r="L174" i="12"/>
  <c r="L114" i="12"/>
  <c r="L183" i="12"/>
  <c r="L203" i="12"/>
  <c r="L181" i="12"/>
  <c r="L210" i="12"/>
  <c r="L212" i="12"/>
  <c r="L186" i="12"/>
  <c r="L235" i="12"/>
  <c r="L191" i="12"/>
  <c r="L217" i="12"/>
  <c r="L202" i="12"/>
  <c r="L268" i="12"/>
  <c r="L209" i="12"/>
  <c r="L248" i="12"/>
  <c r="L289" i="12"/>
  <c r="L273" i="12"/>
  <c r="L264" i="12"/>
  <c r="L307" i="12"/>
  <c r="L294" i="12"/>
  <c r="L317" i="12"/>
  <c r="L251" i="12"/>
  <c r="L334" i="12"/>
  <c r="L316" i="12"/>
  <c r="L344" i="12"/>
  <c r="L336" i="12"/>
  <c r="L337" i="12"/>
  <c r="L389" i="12"/>
  <c r="L356" i="12"/>
  <c r="L385" i="12"/>
  <c r="L338" i="12"/>
  <c r="L432" i="12"/>
  <c r="L390" i="12"/>
  <c r="L394" i="12"/>
  <c r="L406" i="12"/>
  <c r="L410" i="12"/>
  <c r="L435" i="12"/>
  <c r="L492" i="12"/>
  <c r="L451" i="12"/>
  <c r="L459" i="12"/>
  <c r="L429" i="12"/>
  <c r="L495" i="12"/>
  <c r="L483" i="12"/>
  <c r="L494" i="12"/>
  <c r="L496" i="12"/>
  <c r="L109" i="12"/>
  <c r="L119" i="12"/>
  <c r="L136" i="12"/>
  <c r="L154" i="12"/>
  <c r="L164" i="12"/>
  <c r="L182" i="12"/>
  <c r="L140" i="12"/>
  <c r="L193" i="12"/>
  <c r="L141" i="12"/>
  <c r="L157" i="12"/>
  <c r="L218" i="12"/>
  <c r="L220" i="12"/>
  <c r="L180" i="12"/>
  <c r="L243" i="12"/>
  <c r="L200" i="12"/>
  <c r="L234" i="12"/>
  <c r="L211" i="12"/>
  <c r="L216" i="12"/>
  <c r="L241" i="12"/>
  <c r="L262" i="12"/>
  <c r="L297" i="12"/>
  <c r="L275" i="12"/>
  <c r="L256" i="12"/>
  <c r="L315" i="12"/>
  <c r="L296" i="12"/>
  <c r="L325" i="12"/>
  <c r="L293" i="12"/>
  <c r="L342" i="12"/>
  <c r="L335" i="12"/>
  <c r="L352" i="12"/>
  <c r="L341" i="12"/>
  <c r="L343" i="12"/>
  <c r="L397" i="12"/>
  <c r="L383" i="12"/>
  <c r="L393" i="12"/>
  <c r="L361" i="12"/>
  <c r="L440" i="12"/>
  <c r="L418" i="12"/>
  <c r="L396" i="12"/>
  <c r="L420" i="12"/>
  <c r="L412" i="12"/>
  <c r="L437" i="12"/>
  <c r="L379" i="12"/>
  <c r="L453" i="12"/>
  <c r="L438" i="12"/>
  <c r="L431" i="12"/>
  <c r="L471" i="12"/>
  <c r="L485" i="12"/>
  <c r="L387" i="12"/>
  <c r="L490" i="12"/>
  <c r="K130" i="10"/>
  <c r="K145" i="10"/>
  <c r="K150" i="10"/>
  <c r="K171" i="10"/>
  <c r="K134" i="10"/>
  <c r="K107" i="10"/>
  <c r="K123" i="10"/>
  <c r="K167" i="10"/>
  <c r="K248" i="10"/>
  <c r="K197" i="10"/>
  <c r="K182" i="10"/>
  <c r="K234" i="10"/>
  <c r="K215" i="10"/>
  <c r="K228" i="10"/>
  <c r="K209" i="10"/>
  <c r="K190" i="10"/>
  <c r="K285" i="10"/>
  <c r="K255" i="10"/>
  <c r="K230" i="10"/>
  <c r="K319" i="10"/>
  <c r="K257" i="10"/>
  <c r="K198" i="10"/>
  <c r="K235" i="10"/>
  <c r="K231" i="10"/>
  <c r="K375" i="10"/>
  <c r="K348" i="10"/>
  <c r="K353" i="10"/>
  <c r="K302" i="10"/>
  <c r="K306" i="10"/>
  <c r="K363" i="10"/>
  <c r="K328" i="10"/>
  <c r="K330" i="10"/>
  <c r="K376" i="10"/>
  <c r="K445" i="10"/>
  <c r="K382" i="10"/>
  <c r="K442" i="10"/>
  <c r="K415" i="10"/>
  <c r="K479" i="10"/>
  <c r="K436" i="10"/>
  <c r="K417" i="10"/>
  <c r="K481" i="10"/>
  <c r="K438" i="10"/>
  <c r="K400" i="10"/>
  <c r="K472" i="10"/>
  <c r="K482" i="10"/>
  <c r="K497" i="10"/>
  <c r="K483" i="10"/>
  <c r="K395" i="10"/>
  <c r="K470" i="10"/>
  <c r="L111" i="12"/>
  <c r="L127" i="12"/>
  <c r="L144" i="12"/>
  <c r="L162" i="12"/>
  <c r="L130" i="12"/>
  <c r="L155" i="12"/>
  <c r="L131" i="12"/>
  <c r="L201" i="12"/>
  <c r="L148" i="12"/>
  <c r="L165" i="12"/>
  <c r="L188" i="12"/>
  <c r="L151" i="12"/>
  <c r="L192" i="12"/>
  <c r="L185" i="12"/>
  <c r="L215" i="12"/>
  <c r="L238" i="12"/>
  <c r="L225" i="12"/>
  <c r="L213" i="12"/>
  <c r="L257" i="12"/>
  <c r="L271" i="12"/>
  <c r="L305" i="12"/>
  <c r="L283" i="12"/>
  <c r="L270" i="12"/>
  <c r="L323" i="12"/>
  <c r="L306" i="12"/>
  <c r="L333" i="12"/>
  <c r="L308" i="12"/>
  <c r="L350" i="12"/>
  <c r="L339" i="12"/>
  <c r="L360" i="12"/>
  <c r="L332" i="12"/>
  <c r="L329" i="12"/>
  <c r="L405" i="12"/>
  <c r="L391" i="12"/>
  <c r="L401" i="12"/>
  <c r="L363" i="12"/>
  <c r="L448" i="12"/>
  <c r="L426" i="12"/>
  <c r="L398" i="12"/>
  <c r="L428" i="12"/>
  <c r="L414" i="12"/>
  <c r="L439" i="12"/>
  <c r="L443" i="12"/>
  <c r="L455" i="12"/>
  <c r="L464" i="12"/>
  <c r="L433" i="12"/>
  <c r="L473" i="12"/>
  <c r="L497" i="12"/>
  <c r="L425" i="12"/>
  <c r="L498" i="12"/>
  <c r="L117" i="12"/>
  <c r="L108" i="12"/>
  <c r="L118" i="12"/>
  <c r="L105" i="12"/>
  <c r="L135" i="12"/>
  <c r="L168" i="12"/>
  <c r="L134" i="12"/>
  <c r="L150" i="12"/>
  <c r="L152" i="12"/>
  <c r="L159" i="12"/>
  <c r="L170" i="12"/>
  <c r="L160" i="12"/>
  <c r="L196" i="12"/>
  <c r="L214" i="12"/>
  <c r="L224" i="12"/>
  <c r="L250" i="12"/>
  <c r="L219" i="12"/>
  <c r="L236" i="12"/>
  <c r="L261" i="12"/>
  <c r="L247" i="12"/>
  <c r="L240" i="12"/>
  <c r="L291" i="12"/>
  <c r="L265" i="12"/>
  <c r="L331" i="12"/>
  <c r="L298" i="12"/>
  <c r="L277" i="12"/>
  <c r="L276" i="12"/>
  <c r="L358" i="12"/>
  <c r="L239" i="12"/>
  <c r="L368" i="12"/>
  <c r="L346" i="12"/>
  <c r="L369" i="12"/>
  <c r="L413" i="12"/>
  <c r="L399" i="12"/>
  <c r="L409" i="12"/>
  <c r="L365" i="12"/>
  <c r="L456" i="12"/>
  <c r="L434" i="12"/>
  <c r="L415" i="12"/>
  <c r="L436" i="12"/>
  <c r="L417" i="12"/>
  <c r="L441" i="12"/>
  <c r="L445" i="12"/>
  <c r="L462" i="12"/>
  <c r="L472" i="12"/>
  <c r="L355" i="12"/>
  <c r="L475" i="12"/>
  <c r="L461" i="12"/>
  <c r="L458" i="12"/>
  <c r="L500" i="12"/>
  <c r="K112" i="10"/>
  <c r="K116" i="10"/>
  <c r="K161" i="10"/>
  <c r="K166" i="10"/>
  <c r="K187" i="10"/>
  <c r="K149" i="10"/>
  <c r="K111" i="10"/>
  <c r="K127" i="10"/>
  <c r="K200" i="10"/>
  <c r="K119" i="10"/>
  <c r="K213" i="10"/>
  <c r="K186" i="10"/>
  <c r="K250" i="10"/>
  <c r="K151" i="10"/>
  <c r="K244" i="10"/>
  <c r="K225" i="10"/>
  <c r="K245" i="10"/>
  <c r="K301" i="10"/>
  <c r="K266" i="10"/>
  <c r="K271" i="10"/>
  <c r="K260" i="10"/>
  <c r="K273" i="10"/>
  <c r="K262" i="10"/>
  <c r="K239" i="10"/>
  <c r="K327" i="10"/>
  <c r="K229" i="10"/>
  <c r="K292" i="10"/>
  <c r="K369" i="10"/>
  <c r="K334" i="10"/>
  <c r="K310" i="10"/>
  <c r="K379" i="10"/>
  <c r="K344" i="10"/>
  <c r="K346" i="10"/>
  <c r="K397" i="10"/>
  <c r="K461" i="10"/>
  <c r="K394" i="10"/>
  <c r="K291" i="10"/>
  <c r="K431" i="10"/>
  <c r="K365" i="10"/>
  <c r="K452" i="10"/>
  <c r="K433" i="10"/>
  <c r="K390" i="10"/>
  <c r="K320" i="10"/>
  <c r="K416" i="10"/>
  <c r="K476" i="10"/>
  <c r="K492" i="10"/>
  <c r="K454" i="10"/>
  <c r="K499" i="10"/>
  <c r="K458" i="10"/>
  <c r="K498" i="10"/>
  <c r="L125" i="12"/>
  <c r="L104" i="12"/>
  <c r="L132" i="12"/>
  <c r="L123" i="12"/>
  <c r="L116" i="12"/>
  <c r="L176" i="12"/>
  <c r="L122" i="12"/>
  <c r="L158" i="12"/>
  <c r="L171" i="12"/>
  <c r="L161" i="12"/>
  <c r="L179" i="12"/>
  <c r="L173" i="12"/>
  <c r="L204" i="12"/>
  <c r="L223" i="12"/>
  <c r="L231" i="12"/>
  <c r="L258" i="12"/>
  <c r="L233" i="12"/>
  <c r="L246" i="12"/>
  <c r="L279" i="12"/>
  <c r="L249" i="12"/>
  <c r="L254" i="12"/>
  <c r="L299" i="12"/>
  <c r="L282" i="12"/>
  <c r="L269" i="12"/>
  <c r="L300" i="12"/>
  <c r="L285" i="12"/>
  <c r="L278" i="12"/>
  <c r="L366" i="12"/>
  <c r="L318" i="12"/>
  <c r="L376" i="12"/>
  <c r="L354" i="12"/>
  <c r="L371" i="12"/>
  <c r="L340" i="12"/>
  <c r="L407" i="12"/>
  <c r="L345" i="12"/>
  <c r="L367" i="12"/>
  <c r="L411" i="12"/>
  <c r="L442" i="12"/>
  <c r="L359" i="12"/>
  <c r="L444" i="12"/>
  <c r="L353" i="12"/>
  <c r="L460" i="12"/>
  <c r="L447" i="12"/>
  <c r="L470" i="12"/>
  <c r="L480" i="12"/>
  <c r="L463" i="12"/>
  <c r="L477" i="12"/>
  <c r="L487" i="12"/>
  <c r="L466" i="12"/>
  <c r="L421" i="12"/>
  <c r="K120" i="10"/>
  <c r="K124" i="10"/>
  <c r="K169" i="10"/>
  <c r="K118" i="10"/>
  <c r="K126" i="10"/>
  <c r="K157" i="10"/>
  <c r="K113" i="10"/>
  <c r="K129" i="10"/>
  <c r="K208" i="10"/>
  <c r="K168" i="10"/>
  <c r="K221" i="10"/>
  <c r="K194" i="10"/>
  <c r="K115" i="10"/>
  <c r="K188" i="10"/>
  <c r="K252" i="10"/>
  <c r="K143" i="10"/>
  <c r="K247" i="10"/>
  <c r="K309" i="10"/>
  <c r="K274" i="10"/>
  <c r="K279" i="10"/>
  <c r="K268" i="10"/>
  <c r="K281" i="10"/>
  <c r="K270" i="10"/>
  <c r="K241" i="10"/>
  <c r="K335" i="10"/>
  <c r="K275" i="10"/>
  <c r="K294" i="10"/>
  <c r="K377" i="10"/>
  <c r="K342" i="10"/>
  <c r="K323" i="10"/>
  <c r="K387" i="10"/>
  <c r="K352" i="10"/>
  <c r="K354" i="10"/>
  <c r="K405" i="10"/>
  <c r="K469" i="10"/>
  <c r="K402" i="10"/>
  <c r="K386" i="10"/>
  <c r="K439" i="10"/>
  <c r="K396" i="10"/>
  <c r="K283" i="10"/>
  <c r="K441" i="10"/>
  <c r="K398" i="10"/>
  <c r="K362" i="10"/>
  <c r="K424" i="10"/>
  <c r="K478" i="10"/>
  <c r="K500" i="10"/>
  <c r="K467" i="10"/>
  <c r="K357" i="10"/>
  <c r="K460" i="10"/>
  <c r="K493" i="10"/>
  <c r="K333" i="10"/>
  <c r="K419" i="10"/>
  <c r="K485" i="10"/>
  <c r="L133" i="12"/>
  <c r="L113" i="12"/>
  <c r="L138" i="12"/>
  <c r="L129" i="12"/>
  <c r="L120" i="12"/>
  <c r="L184" i="12"/>
  <c r="L142" i="12"/>
  <c r="L175" i="12"/>
  <c r="L124" i="12"/>
  <c r="L177" i="12"/>
  <c r="L189" i="12"/>
  <c r="L190" i="12"/>
  <c r="L208" i="12"/>
  <c r="L229" i="12"/>
  <c r="L194" i="12"/>
  <c r="L266" i="12"/>
  <c r="L244" i="12"/>
  <c r="L221" i="12"/>
  <c r="L287" i="12"/>
  <c r="L253" i="12"/>
  <c r="L263" i="12"/>
  <c r="L230" i="12"/>
  <c r="L284" i="12"/>
  <c r="L272" i="12"/>
  <c r="L302" i="12"/>
  <c r="L311" i="12"/>
  <c r="L280" i="12"/>
  <c r="L374" i="12"/>
  <c r="L320" i="12"/>
  <c r="L326" i="12"/>
  <c r="L362" i="12"/>
  <c r="L373" i="12"/>
  <c r="L348" i="12"/>
  <c r="L364" i="12"/>
  <c r="L347" i="12"/>
  <c r="L403" i="12"/>
  <c r="L384" i="12"/>
  <c r="L450" i="12"/>
  <c r="L400" i="12"/>
  <c r="L452" i="12"/>
  <c r="L395" i="12"/>
  <c r="L468" i="12"/>
  <c r="L449" i="12"/>
  <c r="L478" i="12"/>
  <c r="L488" i="12"/>
  <c r="L465" i="12"/>
  <c r="L454" i="12"/>
  <c r="L489" i="12"/>
  <c r="L499" i="12"/>
  <c r="L482" i="12"/>
  <c r="K128" i="10"/>
  <c r="K132" i="10"/>
  <c r="K177" i="10"/>
  <c r="K139" i="10"/>
  <c r="K136" i="10"/>
  <c r="K165" i="10"/>
  <c r="K138" i="10"/>
  <c r="K140" i="10"/>
  <c r="K216" i="10"/>
  <c r="K174" i="10"/>
  <c r="K117" i="10"/>
  <c r="K202" i="10"/>
  <c r="K172" i="10"/>
  <c r="K196" i="10"/>
  <c r="K170" i="10"/>
  <c r="K195" i="10"/>
  <c r="K249" i="10"/>
  <c r="K317" i="10"/>
  <c r="K282" i="10"/>
  <c r="K287" i="10"/>
  <c r="K276" i="10"/>
  <c r="K289" i="10"/>
  <c r="K278" i="10"/>
  <c r="K264" i="10"/>
  <c r="K343" i="10"/>
  <c r="K315" i="10"/>
  <c r="K321" i="10"/>
  <c r="K385" i="10"/>
  <c r="K350" i="10"/>
  <c r="K331" i="10"/>
  <c r="K312" i="10"/>
  <c r="K233" i="10"/>
  <c r="K349" i="10"/>
  <c r="K413" i="10"/>
  <c r="K477" i="10"/>
  <c r="K410" i="10"/>
  <c r="K388" i="10"/>
  <c r="K447" i="10"/>
  <c r="K404" i="10"/>
  <c r="K373" i="10"/>
  <c r="K449" i="10"/>
  <c r="K406" i="10"/>
  <c r="K364" i="10"/>
  <c r="K432" i="10"/>
  <c r="K487" i="10"/>
  <c r="K486" i="10"/>
  <c r="K435" i="10"/>
  <c r="K488" i="10"/>
  <c r="K462" i="10"/>
  <c r="K466" i="10"/>
  <c r="M110" i="10"/>
  <c r="M114" i="10"/>
  <c r="M143" i="10"/>
  <c r="M133" i="10"/>
  <c r="M145" i="10"/>
  <c r="M150" i="10"/>
  <c r="M179" i="10"/>
  <c r="M105" i="10"/>
  <c r="M166" i="10"/>
  <c r="M246" i="10"/>
  <c r="M174" i="10"/>
  <c r="M240" i="10"/>
  <c r="M197" i="10"/>
  <c r="M210" i="10"/>
  <c r="M191" i="10"/>
  <c r="M181" i="10"/>
  <c r="M237" i="10"/>
  <c r="M307" i="10"/>
  <c r="M272" i="10"/>
  <c r="M261" i="10"/>
  <c r="M228" i="10"/>
  <c r="M236" i="10"/>
  <c r="M319" i="10"/>
  <c r="M173" i="10"/>
  <c r="M289" i="10"/>
  <c r="M373" i="10"/>
  <c r="M354" i="10"/>
  <c r="M367" i="10"/>
  <c r="M348" i="10"/>
  <c r="M329" i="10"/>
  <c r="M302" i="10"/>
  <c r="M318" i="10"/>
  <c r="M362" i="10"/>
  <c r="M435" i="10"/>
  <c r="M370" i="10"/>
  <c r="M432" i="10"/>
  <c r="M378" i="10"/>
  <c r="M429" i="10"/>
  <c r="M331" i="10"/>
  <c r="M426" i="10"/>
  <c r="M407" i="10"/>
  <c r="M471" i="10"/>
  <c r="M420" i="10"/>
  <c r="M414" i="10"/>
  <c r="M466" i="10"/>
  <c r="M474" i="10"/>
  <c r="M487" i="10"/>
  <c r="M500" i="10"/>
  <c r="M486" i="10"/>
  <c r="M481" i="10"/>
  <c r="L131" i="10"/>
  <c r="L129" i="10"/>
  <c r="L108" i="10"/>
  <c r="L114" i="10"/>
  <c r="L118" i="10"/>
  <c r="L128" i="10"/>
  <c r="L176" i="10"/>
  <c r="L135" i="10"/>
  <c r="L219" i="10"/>
  <c r="L208" i="10"/>
  <c r="L221" i="10"/>
  <c r="L194" i="10"/>
  <c r="L191" i="10"/>
  <c r="L255" i="10"/>
  <c r="L220" i="10"/>
  <c r="L222" i="10"/>
  <c r="L304" i="10"/>
  <c r="L285" i="10"/>
  <c r="L306" i="10"/>
  <c r="L263" i="10"/>
  <c r="L244" i="10"/>
  <c r="L316" i="10"/>
  <c r="L265" i="10"/>
  <c r="L283" i="10"/>
  <c r="L305" i="10"/>
  <c r="L378" i="10"/>
  <c r="L335" i="10"/>
  <c r="L332" i="10"/>
  <c r="L294" i="10"/>
  <c r="L334" i="10"/>
  <c r="L310" i="10"/>
  <c r="L293" i="10"/>
  <c r="L318" i="10"/>
  <c r="L440" i="10"/>
  <c r="L389" i="10"/>
  <c r="L453" i="10"/>
  <c r="L434" i="10"/>
  <c r="L361" i="10"/>
  <c r="L439" i="10"/>
  <c r="L396" i="10"/>
  <c r="L460" i="10"/>
  <c r="L401" i="10"/>
  <c r="L357" i="10"/>
  <c r="L443" i="10"/>
  <c r="L478" i="10"/>
  <c r="L430" i="10"/>
  <c r="L454" i="10"/>
  <c r="L446" i="10"/>
  <c r="L385" i="10"/>
  <c r="L488" i="10"/>
  <c r="M120" i="12"/>
  <c r="M109" i="12"/>
  <c r="M131" i="12"/>
  <c r="M165" i="12"/>
  <c r="M143" i="12"/>
  <c r="M150" i="12"/>
  <c r="M132" i="12"/>
  <c r="M188" i="12"/>
  <c r="M190" i="12"/>
  <c r="M167" i="12"/>
  <c r="M193" i="12"/>
  <c r="M173" i="12"/>
  <c r="M207" i="12"/>
  <c r="M240" i="12"/>
  <c r="M253" i="12"/>
  <c r="M222" i="12"/>
  <c r="M263" i="12"/>
  <c r="M220" i="12"/>
  <c r="M298" i="12"/>
  <c r="M276" i="12"/>
  <c r="M237" i="12"/>
  <c r="M250" i="12"/>
  <c r="M326" i="12"/>
  <c r="M328" i="12"/>
  <c r="M277" i="12"/>
  <c r="M287" i="12"/>
  <c r="M329" i="12"/>
  <c r="M297" i="12"/>
  <c r="M242" i="12"/>
  <c r="M357" i="12"/>
  <c r="M325" i="12"/>
  <c r="M400" i="12"/>
  <c r="M348" i="12"/>
  <c r="M410" i="12"/>
  <c r="M366" i="12"/>
  <c r="M372" i="12"/>
  <c r="M397" i="12"/>
  <c r="M403" i="12"/>
  <c r="M429" i="12"/>
  <c r="M415" i="12"/>
  <c r="M387" i="12"/>
  <c r="M479" i="12"/>
  <c r="M481" i="12"/>
  <c r="M434" i="12"/>
  <c r="M417" i="12"/>
  <c r="M456" i="12"/>
  <c r="M500" i="12"/>
  <c r="M493" i="12"/>
  <c r="M482" i="12"/>
  <c r="M446" i="12"/>
  <c r="M118" i="10"/>
  <c r="M122" i="10"/>
  <c r="M151" i="10"/>
  <c r="M140" i="10"/>
  <c r="M153" i="10"/>
  <c r="M158" i="10"/>
  <c r="M187" i="10"/>
  <c r="M113" i="10"/>
  <c r="M190" i="10"/>
  <c r="M254" i="10"/>
  <c r="M176" i="10"/>
  <c r="M248" i="10"/>
  <c r="M205" i="10"/>
  <c r="M218" i="10"/>
  <c r="M199" i="10"/>
  <c r="M193" i="10"/>
  <c r="M239" i="10"/>
  <c r="M315" i="10"/>
  <c r="M280" i="10"/>
  <c r="M269" i="10"/>
  <c r="M258" i="10"/>
  <c r="M263" i="10"/>
  <c r="M188" i="10"/>
  <c r="M204" i="10"/>
  <c r="M297" i="10"/>
  <c r="M381" i="10"/>
  <c r="M252" i="10"/>
  <c r="M375" i="10"/>
  <c r="M356" i="10"/>
  <c r="M337" i="10"/>
  <c r="M304" i="10"/>
  <c r="M320" i="10"/>
  <c r="M364" i="10"/>
  <c r="M443" i="10"/>
  <c r="M372" i="10"/>
  <c r="M440" i="10"/>
  <c r="M380" i="10"/>
  <c r="M437" i="10"/>
  <c r="M384" i="10"/>
  <c r="M434" i="10"/>
  <c r="M415" i="10"/>
  <c r="M479" i="10"/>
  <c r="M428" i="10"/>
  <c r="M422" i="10"/>
  <c r="M468" i="10"/>
  <c r="M476" i="10"/>
  <c r="M495" i="10"/>
  <c r="M433" i="10"/>
  <c r="M494" i="10"/>
  <c r="M483" i="10"/>
  <c r="L109" i="10"/>
  <c r="L140" i="10"/>
  <c r="L137" i="10"/>
  <c r="L116" i="10"/>
  <c r="L120" i="10"/>
  <c r="L130" i="10"/>
  <c r="L184" i="10"/>
  <c r="L143" i="10"/>
  <c r="L227" i="10"/>
  <c r="L216" i="10"/>
  <c r="L229" i="10"/>
  <c r="L202" i="10"/>
  <c r="L199" i="10"/>
  <c r="L154" i="10"/>
  <c r="L183" i="10"/>
  <c r="L217" i="10"/>
  <c r="L312" i="10"/>
  <c r="L228" i="10"/>
  <c r="L314" i="10"/>
  <c r="L271" i="10"/>
  <c r="L260" i="10"/>
  <c r="L177" i="10"/>
  <c r="L273" i="10"/>
  <c r="L291" i="10"/>
  <c r="L322" i="10"/>
  <c r="L386" i="10"/>
  <c r="L343" i="10"/>
  <c r="L340" i="10"/>
  <c r="L321" i="10"/>
  <c r="L342" i="10"/>
  <c r="L323" i="10"/>
  <c r="L295" i="10"/>
  <c r="L368" i="10"/>
  <c r="L448" i="10"/>
  <c r="L397" i="10"/>
  <c r="L328" i="10"/>
  <c r="L442" i="10"/>
  <c r="L363" i="10"/>
  <c r="L447" i="10"/>
  <c r="L404" i="10"/>
  <c r="L468" i="10"/>
  <c r="L409" i="10"/>
  <c r="L360" i="10"/>
  <c r="L451" i="10"/>
  <c r="L487" i="10"/>
  <c r="L459" i="10"/>
  <c r="L467" i="10"/>
  <c r="L475" i="10"/>
  <c r="L422" i="10"/>
  <c r="M126" i="10"/>
  <c r="M130" i="10"/>
  <c r="M159" i="10"/>
  <c r="M148" i="10"/>
  <c r="M161" i="10"/>
  <c r="M124" i="10"/>
  <c r="M132" i="10"/>
  <c r="M115" i="10"/>
  <c r="M198" i="10"/>
  <c r="M149" i="10"/>
  <c r="M192" i="10"/>
  <c r="M256" i="10"/>
  <c r="M213" i="10"/>
  <c r="M226" i="10"/>
  <c r="M207" i="10"/>
  <c r="M201" i="10"/>
  <c r="M259" i="10"/>
  <c r="M220" i="10"/>
  <c r="M288" i="10"/>
  <c r="M277" i="10"/>
  <c r="M266" i="10"/>
  <c r="M271" i="10"/>
  <c r="M244" i="10"/>
  <c r="M229" i="10"/>
  <c r="M325" i="10"/>
  <c r="M265" i="10"/>
  <c r="M313" i="10"/>
  <c r="M383" i="10"/>
  <c r="M257" i="10"/>
  <c r="M345" i="10"/>
  <c r="M306" i="10"/>
  <c r="M328" i="10"/>
  <c r="M366" i="10"/>
  <c r="M451" i="10"/>
  <c r="M374" i="10"/>
  <c r="M448" i="10"/>
  <c r="M382" i="10"/>
  <c r="M445" i="10"/>
  <c r="M386" i="10"/>
  <c r="M442" i="10"/>
  <c r="M423" i="10"/>
  <c r="M273" i="10"/>
  <c r="M436" i="10"/>
  <c r="M430" i="10"/>
  <c r="M485" i="10"/>
  <c r="M490" i="10"/>
  <c r="M323" i="10"/>
  <c r="M465" i="10"/>
  <c r="M449" i="10"/>
  <c r="M499" i="10"/>
  <c r="L117" i="10"/>
  <c r="L148" i="10"/>
  <c r="L145" i="10"/>
  <c r="L142" i="10"/>
  <c r="L122" i="10"/>
  <c r="L132" i="10"/>
  <c r="L134" i="10"/>
  <c r="L151" i="10"/>
  <c r="L235" i="10"/>
  <c r="L224" i="10"/>
  <c r="L237" i="10"/>
  <c r="L210" i="10"/>
  <c r="L207" i="10"/>
  <c r="L163" i="10"/>
  <c r="L185" i="10"/>
  <c r="L241" i="10"/>
  <c r="L320" i="10"/>
  <c r="L258" i="10"/>
  <c r="L181" i="10"/>
  <c r="L279" i="10"/>
  <c r="L268" i="10"/>
  <c r="L225" i="10"/>
  <c r="L281" i="10"/>
  <c r="L175" i="10"/>
  <c r="L330" i="10"/>
  <c r="L254" i="10"/>
  <c r="L351" i="10"/>
  <c r="L348" i="10"/>
  <c r="L329" i="10"/>
  <c r="L350" i="10"/>
  <c r="L331" i="10"/>
  <c r="L297" i="10"/>
  <c r="L392" i="10"/>
  <c r="L456" i="10"/>
  <c r="L405" i="10"/>
  <c r="L384" i="10"/>
  <c r="L450" i="10"/>
  <c r="L391" i="10"/>
  <c r="L455" i="10"/>
  <c r="L412" i="10"/>
  <c r="L476" i="10"/>
  <c r="L417" i="10"/>
  <c r="L395" i="10"/>
  <c r="L381" i="10"/>
  <c r="L495" i="10"/>
  <c r="L461" i="10"/>
  <c r="L469" i="10"/>
  <c r="L477" i="10"/>
  <c r="L383" i="10"/>
  <c r="M102" i="12"/>
  <c r="M111" i="12"/>
  <c r="M105" i="12"/>
  <c r="M114" i="12"/>
  <c r="M138" i="12"/>
  <c r="M169" i="12"/>
  <c r="M171" i="12"/>
  <c r="M123" i="12"/>
  <c r="M204" i="12"/>
  <c r="M206" i="12"/>
  <c r="M166" i="12"/>
  <c r="M215" i="12"/>
  <c r="M183" i="12"/>
  <c r="M230" i="12"/>
  <c r="M200" i="12"/>
  <c r="M269" i="12"/>
  <c r="M227" i="12"/>
  <c r="M208" i="12"/>
  <c r="M244" i="12"/>
  <c r="M241" i="12"/>
  <c r="M292" i="12"/>
  <c r="M268" i="12"/>
  <c r="M236" i="12"/>
  <c r="M246" i="12"/>
  <c r="M260" i="12"/>
  <c r="M281" i="12"/>
  <c r="M291" i="12"/>
  <c r="M353" i="12"/>
  <c r="M335" i="12"/>
  <c r="M324" i="12"/>
  <c r="M373" i="12"/>
  <c r="M338" i="12"/>
  <c r="M315" i="12"/>
  <c r="M352" i="12"/>
  <c r="M346" i="12"/>
  <c r="M370" i="12"/>
  <c r="M376" i="12"/>
  <c r="M401" i="12"/>
  <c r="M407" i="12"/>
  <c r="M445" i="12"/>
  <c r="M431" i="12"/>
  <c r="M391" i="12"/>
  <c r="M441" i="12"/>
  <c r="M422" i="12"/>
  <c r="M459" i="12"/>
  <c r="M440" i="12"/>
  <c r="M490" i="12"/>
  <c r="M485" i="12"/>
  <c r="M448" i="12"/>
  <c r="M486" i="12"/>
  <c r="L133" i="10"/>
  <c r="L164" i="10"/>
  <c r="L161" i="10"/>
  <c r="L158" i="10"/>
  <c r="L139" i="10"/>
  <c r="L144" i="10"/>
  <c r="L149" i="10"/>
  <c r="L146" i="10"/>
  <c r="L251" i="10"/>
  <c r="L189" i="10"/>
  <c r="L253" i="10"/>
  <c r="L226" i="10"/>
  <c r="L223" i="10"/>
  <c r="L188" i="10"/>
  <c r="L190" i="10"/>
  <c r="L272" i="10"/>
  <c r="L249" i="10"/>
  <c r="L274" i="10"/>
  <c r="L230" i="10"/>
  <c r="L179" i="10"/>
  <c r="L284" i="10"/>
  <c r="L248" i="10"/>
  <c r="L233" i="10"/>
  <c r="L262" i="10"/>
  <c r="L346" i="10"/>
  <c r="L315" i="10"/>
  <c r="L364" i="10"/>
  <c r="L366" i="10"/>
  <c r="L333" i="10"/>
  <c r="L472" i="10"/>
  <c r="L402" i="10"/>
  <c r="L407" i="10"/>
  <c r="L428" i="10"/>
  <c r="L433" i="10"/>
  <c r="L470" i="10"/>
  <c r="L465" i="10"/>
  <c r="L481" i="10"/>
  <c r="M104" i="12"/>
  <c r="M139" i="12"/>
  <c r="M151" i="12"/>
  <c r="M185" i="12"/>
  <c r="M126" i="12"/>
  <c r="M163" i="12"/>
  <c r="M129" i="12"/>
  <c r="M195" i="12"/>
  <c r="M214" i="12"/>
  <c r="M216" i="12"/>
  <c r="M266" i="12"/>
  <c r="M278" i="12"/>
  <c r="M307" i="12"/>
  <c r="M314" i="12"/>
  <c r="M369" i="12"/>
  <c r="M344" i="12"/>
  <c r="M317" i="12"/>
  <c r="M378" i="12"/>
  <c r="M388" i="12"/>
  <c r="M427" i="12"/>
  <c r="M390" i="12"/>
  <c r="M383" i="12"/>
  <c r="M426" i="12"/>
  <c r="M475" i="12"/>
  <c r="M498" i="12"/>
  <c r="M468" i="12"/>
  <c r="M134" i="10"/>
  <c r="M121" i="10"/>
  <c r="M167" i="10"/>
  <c r="M156" i="10"/>
  <c r="M169" i="10"/>
  <c r="M139" i="10"/>
  <c r="M136" i="10"/>
  <c r="M117" i="10"/>
  <c r="M206" i="10"/>
  <c r="M195" i="10"/>
  <c r="M200" i="10"/>
  <c r="M178" i="10"/>
  <c r="M221" i="10"/>
  <c r="M234" i="10"/>
  <c r="M215" i="10"/>
  <c r="M209" i="10"/>
  <c r="M267" i="10"/>
  <c r="M241" i="10"/>
  <c r="M196" i="10"/>
  <c r="M285" i="10"/>
  <c r="M274" i="10"/>
  <c r="M279" i="10"/>
  <c r="M260" i="10"/>
  <c r="M231" i="10"/>
  <c r="M333" i="10"/>
  <c r="M305" i="10"/>
  <c r="M327" i="10"/>
  <c r="M281" i="10"/>
  <c r="M294" i="10"/>
  <c r="M353" i="10"/>
  <c r="M308" i="10"/>
  <c r="M336" i="10"/>
  <c r="M395" i="10"/>
  <c r="M459" i="10"/>
  <c r="M392" i="10"/>
  <c r="M456" i="10"/>
  <c r="M389" i="10"/>
  <c r="M453" i="10"/>
  <c r="M388" i="10"/>
  <c r="M450" i="10"/>
  <c r="M431" i="10"/>
  <c r="M347" i="10"/>
  <c r="M444" i="10"/>
  <c r="M438" i="10"/>
  <c r="M493" i="10"/>
  <c r="M498" i="10"/>
  <c r="M393" i="10"/>
  <c r="M489" i="10"/>
  <c r="M425" i="10"/>
  <c r="M491" i="10"/>
  <c r="L125" i="10"/>
  <c r="L156" i="10"/>
  <c r="L153" i="10"/>
  <c r="L150" i="10"/>
  <c r="L124" i="10"/>
  <c r="L136" i="10"/>
  <c r="L141" i="10"/>
  <c r="L105" i="10"/>
  <c r="L243" i="10"/>
  <c r="L178" i="10"/>
  <c r="L245" i="10"/>
  <c r="L218" i="10"/>
  <c r="L215" i="10"/>
  <c r="L173" i="10"/>
  <c r="L187" i="10"/>
  <c r="L264" i="10"/>
  <c r="L193" i="10"/>
  <c r="L266" i="10"/>
  <c r="L209" i="10"/>
  <c r="L287" i="10"/>
  <c r="L276" i="10"/>
  <c r="L246" i="10"/>
  <c r="L289" i="10"/>
  <c r="L256" i="10"/>
  <c r="L338" i="10"/>
  <c r="L307" i="10"/>
  <c r="L278" i="10"/>
  <c r="L356" i="10"/>
  <c r="L337" i="10"/>
  <c r="L358" i="10"/>
  <c r="L339" i="10"/>
  <c r="L325" i="10"/>
  <c r="L400" i="10"/>
  <c r="L464" i="10"/>
  <c r="L413" i="10"/>
  <c r="L394" i="10"/>
  <c r="L458" i="10"/>
  <c r="L399" i="10"/>
  <c r="L344" i="10"/>
  <c r="L420" i="10"/>
  <c r="L373" i="10"/>
  <c r="L425" i="10"/>
  <c r="L403" i="10"/>
  <c r="L438" i="10"/>
  <c r="L390" i="10"/>
  <c r="L463" i="10"/>
  <c r="L471" i="10"/>
  <c r="L479" i="10"/>
  <c r="L398" i="10"/>
  <c r="M110" i="12"/>
  <c r="M107" i="12"/>
  <c r="M121" i="12"/>
  <c r="M119" i="12"/>
  <c r="M142" i="12"/>
  <c r="M177" i="12"/>
  <c r="M179" i="12"/>
  <c r="M125" i="12"/>
  <c r="M153" i="12"/>
  <c r="M155" i="12"/>
  <c r="M192" i="12"/>
  <c r="M223" i="12"/>
  <c r="M194" i="12"/>
  <c r="M238" i="12"/>
  <c r="M210" i="12"/>
  <c r="M205" i="12"/>
  <c r="M229" i="12"/>
  <c r="M233" i="12"/>
  <c r="M252" i="12"/>
  <c r="M257" i="12"/>
  <c r="M300" i="12"/>
  <c r="M272" i="12"/>
  <c r="M251" i="12"/>
  <c r="M288" i="12"/>
  <c r="M275" i="12"/>
  <c r="M283" i="12"/>
  <c r="M311" i="12"/>
  <c r="M361" i="12"/>
  <c r="M339" i="12"/>
  <c r="M331" i="12"/>
  <c r="M308" i="12"/>
  <c r="M340" i="12"/>
  <c r="M375" i="12"/>
  <c r="M354" i="12"/>
  <c r="M356" i="12"/>
  <c r="M380" i="12"/>
  <c r="M319" i="12"/>
  <c r="M419" i="12"/>
  <c r="M409" i="12"/>
  <c r="M453" i="12"/>
  <c r="M439" i="12"/>
  <c r="M393" i="12"/>
  <c r="M460" i="12"/>
  <c r="M424" i="12"/>
  <c r="M467" i="12"/>
  <c r="M442" i="12"/>
  <c r="M492" i="12"/>
  <c r="M497" i="12"/>
  <c r="M466" i="12"/>
  <c r="M488" i="12"/>
  <c r="M112" i="10"/>
  <c r="M123" i="10"/>
  <c r="M175" i="10"/>
  <c r="M164" i="10"/>
  <c r="M177" i="10"/>
  <c r="M147" i="10"/>
  <c r="M144" i="10"/>
  <c r="M119" i="10"/>
  <c r="M214" i="10"/>
  <c r="M203" i="10"/>
  <c r="M208" i="10"/>
  <c r="M180" i="10"/>
  <c r="M141" i="10"/>
  <c r="M242" i="10"/>
  <c r="M223" i="10"/>
  <c r="M217" i="10"/>
  <c r="M275" i="10"/>
  <c r="M243" i="10"/>
  <c r="M249" i="10"/>
  <c r="M293" i="10"/>
  <c r="M282" i="10"/>
  <c r="M287" i="10"/>
  <c r="M268" i="10"/>
  <c r="M262" i="10"/>
  <c r="M341" i="10"/>
  <c r="M322" i="10"/>
  <c r="M335" i="10"/>
  <c r="M292" i="10"/>
  <c r="M296" i="10"/>
  <c r="M361" i="10"/>
  <c r="M326" i="10"/>
  <c r="M344" i="10"/>
  <c r="M403" i="10"/>
  <c r="M467" i="10"/>
  <c r="M400" i="10"/>
  <c r="M314" i="10"/>
  <c r="M397" i="10"/>
  <c r="M461" i="10"/>
  <c r="M394" i="10"/>
  <c r="M310" i="10"/>
  <c r="M439" i="10"/>
  <c r="M371" i="10"/>
  <c r="M387" i="10"/>
  <c r="M446" i="10"/>
  <c r="M379" i="10"/>
  <c r="M417" i="10"/>
  <c r="M452" i="10"/>
  <c r="M497" i="10"/>
  <c r="M458" i="10"/>
  <c r="M120" i="10"/>
  <c r="M125" i="10"/>
  <c r="M183" i="10"/>
  <c r="M172" i="10"/>
  <c r="M185" i="10"/>
  <c r="M155" i="10"/>
  <c r="M152" i="10"/>
  <c r="M138" i="10"/>
  <c r="M222" i="10"/>
  <c r="M211" i="10"/>
  <c r="M216" i="10"/>
  <c r="M182" i="10"/>
  <c r="M186" i="10"/>
  <c r="M250" i="10"/>
  <c r="M107" i="10"/>
  <c r="M225" i="10"/>
  <c r="M283" i="10"/>
  <c r="M245" i="10"/>
  <c r="M251" i="10"/>
  <c r="M301" i="10"/>
  <c r="M290" i="10"/>
  <c r="M295" i="10"/>
  <c r="M276" i="10"/>
  <c r="M270" i="10"/>
  <c r="M349" i="10"/>
  <c r="M330" i="10"/>
  <c r="M343" i="10"/>
  <c r="M324" i="10"/>
  <c r="M298" i="10"/>
  <c r="M369" i="10"/>
  <c r="M334" i="10"/>
  <c r="M352" i="10"/>
  <c r="M411" i="10"/>
  <c r="M475" i="10"/>
  <c r="M408" i="10"/>
  <c r="M355" i="10"/>
  <c r="M405" i="10"/>
  <c r="M469" i="10"/>
  <c r="M402" i="10"/>
  <c r="M363" i="10"/>
  <c r="M447" i="10"/>
  <c r="M396" i="10"/>
  <c r="M390" i="10"/>
  <c r="M401" i="10"/>
  <c r="M441" i="10"/>
  <c r="M478" i="10"/>
  <c r="M457" i="10"/>
  <c r="M409" i="10"/>
  <c r="M460" i="10"/>
  <c r="L107" i="10"/>
  <c r="L111" i="10"/>
  <c r="L172" i="10"/>
  <c r="L169" i="10"/>
  <c r="L166" i="10"/>
  <c r="L147" i="10"/>
  <c r="L152" i="10"/>
  <c r="L157" i="10"/>
  <c r="L195" i="10"/>
  <c r="L167" i="10"/>
  <c r="L197" i="10"/>
  <c r="L138" i="10"/>
  <c r="L113" i="10"/>
  <c r="L231" i="10"/>
  <c r="L196" i="10"/>
  <c r="L198" i="10"/>
  <c r="L280" i="10"/>
  <c r="L261" i="10"/>
  <c r="L282" i="10"/>
  <c r="L232" i="10"/>
  <c r="L238" i="10"/>
  <c r="L292" i="10"/>
  <c r="L250" i="10"/>
  <c r="L259" i="10"/>
  <c r="L299" i="10"/>
  <c r="L354" i="10"/>
  <c r="L311" i="10"/>
  <c r="L317" i="10"/>
  <c r="L372" i="10"/>
  <c r="L353" i="10"/>
  <c r="L374" i="10"/>
  <c r="L355" i="10"/>
  <c r="L341" i="10"/>
  <c r="L416" i="10"/>
  <c r="L480" i="10"/>
  <c r="L429" i="10"/>
  <c r="L410" i="10"/>
  <c r="L474" i="10"/>
  <c r="L415" i="10"/>
  <c r="L367" i="10"/>
  <c r="L436" i="10"/>
  <c r="L377" i="10"/>
  <c r="L441" i="10"/>
  <c r="L419" i="10"/>
  <c r="L490" i="10"/>
  <c r="L484" i="10"/>
  <c r="L489" i="10"/>
  <c r="L486" i="10"/>
  <c r="L483" i="10"/>
  <c r="L485" i="10"/>
  <c r="M112" i="12"/>
  <c r="M130" i="12"/>
  <c r="M147" i="12"/>
  <c r="M146" i="12"/>
  <c r="M159" i="12"/>
  <c r="M116" i="12"/>
  <c r="M136" i="12"/>
  <c r="M148" i="12"/>
  <c r="M162" i="12"/>
  <c r="M152" i="12"/>
  <c r="M213" i="12"/>
  <c r="M154" i="12"/>
  <c r="M187" i="12"/>
  <c r="M209" i="12"/>
  <c r="M226" i="12"/>
  <c r="M234" i="12"/>
  <c r="M239" i="12"/>
  <c r="M224" i="12"/>
  <c r="M270" i="12"/>
  <c r="M235" i="12"/>
  <c r="M249" i="12"/>
  <c r="M286" i="12"/>
  <c r="M280" i="12"/>
  <c r="M296" i="12"/>
  <c r="M309" i="12"/>
  <c r="M322" i="12"/>
  <c r="M301" i="12"/>
  <c r="M377" i="12"/>
  <c r="M355" i="12"/>
  <c r="M293" i="12"/>
  <c r="M273" i="12"/>
  <c r="M367" i="12"/>
  <c r="M313" i="12"/>
  <c r="M386" i="12"/>
  <c r="M360" i="12"/>
  <c r="M396" i="12"/>
  <c r="M379" i="12"/>
  <c r="M435" i="12"/>
  <c r="M411" i="12"/>
  <c r="M418" i="12"/>
  <c r="M455" i="12"/>
  <c r="M433" i="12"/>
  <c r="M457" i="12"/>
  <c r="M428" i="12"/>
  <c r="M483" i="12"/>
  <c r="M385" i="12"/>
  <c r="M469" i="12"/>
  <c r="M461" i="12"/>
  <c r="M470" i="12"/>
  <c r="M478" i="12"/>
  <c r="M128" i="10"/>
  <c r="M127" i="10"/>
  <c r="M129" i="10"/>
  <c r="M108" i="10"/>
  <c r="M116" i="10"/>
  <c r="M163" i="10"/>
  <c r="M160" i="10"/>
  <c r="M146" i="10"/>
  <c r="M230" i="10"/>
  <c r="M219" i="10"/>
  <c r="M224" i="10"/>
  <c r="M184" i="10"/>
  <c r="M194" i="10"/>
  <c r="M111" i="10"/>
  <c r="M165" i="10"/>
  <c r="M233" i="10"/>
  <c r="M291" i="10"/>
  <c r="M247" i="10"/>
  <c r="M253" i="10"/>
  <c r="M309" i="10"/>
  <c r="M109" i="10"/>
  <c r="M303" i="10"/>
  <c r="M284" i="10"/>
  <c r="M278" i="10"/>
  <c r="M357" i="10"/>
  <c r="M338" i="10"/>
  <c r="M351" i="10"/>
  <c r="M332" i="10"/>
  <c r="M300" i="10"/>
  <c r="M377" i="10"/>
  <c r="M342" i="10"/>
  <c r="M339" i="10"/>
  <c r="M419" i="10"/>
  <c r="M316" i="10"/>
  <c r="M416" i="10"/>
  <c r="M358" i="10"/>
  <c r="M413" i="10"/>
  <c r="M477" i="10"/>
  <c r="M410" i="10"/>
  <c r="M391" i="10"/>
  <c r="M455" i="10"/>
  <c r="M404" i="10"/>
  <c r="M398" i="10"/>
  <c r="M462" i="10"/>
  <c r="M470" i="10"/>
  <c r="M480" i="10"/>
  <c r="M484" i="10"/>
  <c r="M454" i="10"/>
  <c r="M488" i="10"/>
  <c r="L115" i="10"/>
  <c r="L119" i="10"/>
  <c r="L180" i="10"/>
  <c r="L110" i="10"/>
  <c r="L174" i="10"/>
  <c r="L155" i="10"/>
  <c r="L160" i="10"/>
  <c r="L165" i="10"/>
  <c r="L203" i="10"/>
  <c r="L192" i="10"/>
  <c r="L205" i="10"/>
  <c r="L159" i="10"/>
  <c r="L162" i="10"/>
  <c r="L239" i="10"/>
  <c r="L204" i="10"/>
  <c r="L206" i="10"/>
  <c r="L288" i="10"/>
  <c r="L269" i="10"/>
  <c r="L290" i="10"/>
  <c r="L234" i="10"/>
  <c r="L240" i="10"/>
  <c r="L300" i="10"/>
  <c r="L252" i="10"/>
  <c r="L267" i="10"/>
  <c r="L301" i="10"/>
  <c r="L362" i="10"/>
  <c r="L313" i="10"/>
  <c r="L319" i="10"/>
  <c r="L380" i="10"/>
  <c r="L302" i="10"/>
  <c r="L382" i="10"/>
  <c r="L201" i="10"/>
  <c r="L349" i="10"/>
  <c r="L424" i="10"/>
  <c r="L352" i="10"/>
  <c r="L437" i="10"/>
  <c r="L418" i="10"/>
  <c r="L482" i="10"/>
  <c r="L423" i="10"/>
  <c r="L369" i="10"/>
  <c r="L444" i="10"/>
  <c r="L379" i="10"/>
  <c r="L449" i="10"/>
  <c r="L427" i="10"/>
  <c r="L498" i="10"/>
  <c r="L492" i="10"/>
  <c r="L497" i="10"/>
  <c r="L494" i="10"/>
  <c r="L491" i="10"/>
  <c r="L493" i="10"/>
  <c r="M106" i="12"/>
  <c r="M103" i="12"/>
  <c r="M113" i="12"/>
  <c r="M149" i="12"/>
  <c r="M117" i="12"/>
  <c r="M137" i="12"/>
  <c r="M145" i="12"/>
  <c r="M161" i="12"/>
  <c r="M170" i="12"/>
  <c r="M176" i="12"/>
  <c r="M221" i="12"/>
  <c r="M182" i="12"/>
  <c r="M191" i="12"/>
  <c r="M218" i="12"/>
  <c r="M197" i="12"/>
  <c r="M175" i="12"/>
  <c r="M247" i="12"/>
  <c r="M245" i="12"/>
  <c r="M282" i="12"/>
  <c r="M248" i="12"/>
  <c r="M258" i="12"/>
  <c r="M294" i="12"/>
  <c r="M310" i="12"/>
  <c r="M312" i="12"/>
  <c r="M264" i="12"/>
  <c r="M330" i="12"/>
  <c r="M303" i="12"/>
  <c r="M299" i="12"/>
  <c r="M363" i="12"/>
  <c r="M341" i="12"/>
  <c r="M321" i="12"/>
  <c r="M384" i="12"/>
  <c r="M333" i="12"/>
  <c r="M394" i="12"/>
  <c r="M362" i="12"/>
  <c r="M404" i="12"/>
  <c r="M351" i="12"/>
  <c r="M443" i="12"/>
  <c r="M413" i="12"/>
  <c r="M382" i="12"/>
  <c r="M406" i="12"/>
  <c r="M463" i="12"/>
  <c r="M465" i="12"/>
  <c r="M430" i="12"/>
  <c r="M491" i="12"/>
  <c r="M425" i="12"/>
  <c r="M495" i="12"/>
  <c r="M462" i="12"/>
  <c r="M472" i="12"/>
  <c r="M476" i="12"/>
  <c r="M499" i="12"/>
  <c r="M101" i="12"/>
  <c r="M164" i="12"/>
  <c r="M196" i="12"/>
  <c r="M160" i="12"/>
  <c r="M181" i="12"/>
  <c r="M203" i="12"/>
  <c r="M225" i="12"/>
  <c r="M186" i="12"/>
  <c r="M284" i="12"/>
  <c r="M259" i="12"/>
  <c r="M336" i="12"/>
  <c r="M289" i="12"/>
  <c r="M316" i="12"/>
  <c r="M365" i="12"/>
  <c r="M408" i="12"/>
  <c r="M337" i="12"/>
  <c r="M374" i="12"/>
  <c r="M405" i="12"/>
  <c r="M423" i="12"/>
  <c r="M487" i="12"/>
  <c r="M436" i="12"/>
  <c r="M458" i="12"/>
  <c r="M494" i="12"/>
  <c r="M496" i="12"/>
  <c r="L309" i="10"/>
  <c r="L345" i="10"/>
  <c r="L347" i="10"/>
  <c r="L408" i="10"/>
  <c r="L421" i="10"/>
  <c r="L466" i="10"/>
  <c r="L365" i="10"/>
  <c r="L375" i="10"/>
  <c r="L411" i="10"/>
  <c r="L457" i="10"/>
  <c r="L473" i="10"/>
  <c r="L462" i="10"/>
  <c r="M122" i="12"/>
  <c r="M133" i="12"/>
  <c r="M118" i="12"/>
  <c r="M135" i="12"/>
  <c r="M201" i="12"/>
  <c r="M172" i="12"/>
  <c r="M219" i="12"/>
  <c r="M231" i="12"/>
  <c r="M256" i="12"/>
  <c r="M243" i="12"/>
  <c r="M265" i="12"/>
  <c r="M304" i="12"/>
  <c r="M228" i="12"/>
  <c r="M347" i="12"/>
  <c r="M332" i="12"/>
  <c r="M381" i="12"/>
  <c r="M358" i="12"/>
  <c r="M359" i="12"/>
  <c r="M416" i="12"/>
  <c r="M447" i="12"/>
  <c r="M449" i="12"/>
  <c r="M444" i="12"/>
  <c r="M450" i="12"/>
  <c r="M480" i="12"/>
  <c r="M106" i="10"/>
  <c r="M135" i="10"/>
  <c r="M131" i="10"/>
  <c r="M137" i="10"/>
  <c r="M142" i="10"/>
  <c r="M171" i="10"/>
  <c r="M168" i="10"/>
  <c r="M154" i="10"/>
  <c r="M238" i="10"/>
  <c r="M227" i="10"/>
  <c r="M232" i="10"/>
  <c r="M189" i="10"/>
  <c r="M202" i="10"/>
  <c r="M162" i="10"/>
  <c r="M170" i="10"/>
  <c r="M235" i="10"/>
  <c r="M299" i="10"/>
  <c r="M264" i="10"/>
  <c r="M255" i="10"/>
  <c r="M317" i="10"/>
  <c r="M212" i="10"/>
  <c r="M311" i="10"/>
  <c r="M157" i="10"/>
  <c r="M286" i="10"/>
  <c r="M365" i="10"/>
  <c r="M346" i="10"/>
  <c r="M359" i="10"/>
  <c r="M340" i="10"/>
  <c r="M321" i="10"/>
  <c r="M385" i="10"/>
  <c r="M350" i="10"/>
  <c r="M360" i="10"/>
  <c r="M427" i="10"/>
  <c r="M368" i="10"/>
  <c r="M424" i="10"/>
  <c r="M376" i="10"/>
  <c r="M421" i="10"/>
  <c r="M312" i="10"/>
  <c r="M418" i="10"/>
  <c r="M399" i="10"/>
  <c r="M463" i="10"/>
  <c r="M412" i="10"/>
  <c r="M406" i="10"/>
  <c r="M464" i="10"/>
  <c r="M472" i="10"/>
  <c r="M482" i="10"/>
  <c r="M492" i="10"/>
  <c r="M473" i="10"/>
  <c r="M496" i="10"/>
  <c r="L123" i="10"/>
  <c r="L127" i="10"/>
  <c r="L106" i="10"/>
  <c r="L112" i="10"/>
  <c r="L182" i="10"/>
  <c r="L126" i="10"/>
  <c r="L168" i="10"/>
  <c r="L121" i="10"/>
  <c r="L211" i="10"/>
  <c r="L200" i="10"/>
  <c r="L213" i="10"/>
  <c r="L186" i="10"/>
  <c r="L171" i="10"/>
  <c r="L247" i="10"/>
  <c r="L212" i="10"/>
  <c r="L214" i="10"/>
  <c r="L296" i="10"/>
  <c r="L277" i="10"/>
  <c r="L298" i="10"/>
  <c r="L236" i="10"/>
  <c r="L242" i="10"/>
  <c r="L308" i="10"/>
  <c r="L257" i="10"/>
  <c r="L275" i="10"/>
  <c r="L303" i="10"/>
  <c r="L370" i="10"/>
  <c r="L327" i="10"/>
  <c r="L324" i="10"/>
  <c r="L388" i="10"/>
  <c r="L326" i="10"/>
  <c r="L270" i="10"/>
  <c r="L286" i="10"/>
  <c r="L170" i="10"/>
  <c r="L432" i="10"/>
  <c r="L376" i="10"/>
  <c r="L445" i="10"/>
  <c r="L426" i="10"/>
  <c r="L359" i="10"/>
  <c r="L431" i="10"/>
  <c r="L371" i="10"/>
  <c r="L452" i="10"/>
  <c r="L393" i="10"/>
  <c r="L336" i="10"/>
  <c r="L435" i="10"/>
  <c r="L414" i="10"/>
  <c r="L500" i="10"/>
  <c r="L406" i="10"/>
  <c r="L387" i="10"/>
  <c r="L499" i="10"/>
  <c r="L496" i="10"/>
  <c r="M115" i="12"/>
  <c r="M108" i="12"/>
  <c r="M127" i="12"/>
  <c r="M157" i="12"/>
  <c r="M124" i="12"/>
  <c r="M144" i="12"/>
  <c r="M156" i="12"/>
  <c r="M178" i="12"/>
  <c r="M184" i="12"/>
  <c r="M180" i="12"/>
  <c r="M174" i="12"/>
  <c r="M189" i="12"/>
  <c r="M168" i="12"/>
  <c r="M232" i="12"/>
  <c r="M199" i="12"/>
  <c r="M211" i="12"/>
  <c r="M255" i="12"/>
  <c r="M212" i="12"/>
  <c r="M290" i="12"/>
  <c r="M262" i="12"/>
  <c r="M267" i="12"/>
  <c r="M302" i="12"/>
  <c r="M318" i="12"/>
  <c r="M320" i="12"/>
  <c r="M274" i="12"/>
  <c r="M285" i="12"/>
  <c r="M305" i="12"/>
  <c r="M342" i="12"/>
  <c r="M371" i="12"/>
  <c r="M349" i="12"/>
  <c r="M323" i="12"/>
  <c r="M392" i="12"/>
  <c r="M343" i="12"/>
  <c r="M402" i="12"/>
  <c r="M364" i="12"/>
  <c r="M412" i="12"/>
  <c r="M395" i="12"/>
  <c r="M451" i="12"/>
  <c r="M421" i="12"/>
  <c r="M398" i="12"/>
  <c r="M420" i="12"/>
  <c r="M471" i="12"/>
  <c r="M473" i="12"/>
  <c r="M432" i="12"/>
  <c r="M414" i="12"/>
  <c r="M454" i="12"/>
  <c r="M477" i="12"/>
  <c r="M464" i="12"/>
  <c r="M474" i="12"/>
  <c r="M128" i="12"/>
  <c r="M141" i="12"/>
  <c r="M134" i="12"/>
  <c r="M158" i="12"/>
  <c r="M140" i="12"/>
  <c r="M198" i="12"/>
  <c r="M202" i="12"/>
  <c r="M217" i="12"/>
  <c r="M261" i="12"/>
  <c r="M271" i="12"/>
  <c r="M306" i="12"/>
  <c r="M254" i="12"/>
  <c r="M334" i="12"/>
  <c r="M279" i="12"/>
  <c r="M345" i="12"/>
  <c r="M295" i="12"/>
  <c r="M327" i="12"/>
  <c r="M350" i="12"/>
  <c r="M368" i="12"/>
  <c r="M399" i="12"/>
  <c r="M437" i="12"/>
  <c r="M389" i="12"/>
  <c r="M489" i="12"/>
  <c r="M438" i="12"/>
  <c r="M452" i="12"/>
  <c r="M484" i="12"/>
  <c r="N105" i="10"/>
  <c r="N109" i="10"/>
  <c r="N162" i="10"/>
  <c r="N159" i="10"/>
  <c r="N180" i="10"/>
  <c r="N161" i="10"/>
  <c r="N166" i="10"/>
  <c r="N147" i="10"/>
  <c r="N165" i="10"/>
  <c r="N217" i="10"/>
  <c r="N214" i="10"/>
  <c r="N227" i="10"/>
  <c r="N208" i="10"/>
  <c r="N221" i="10"/>
  <c r="N202" i="10"/>
  <c r="N188" i="10"/>
  <c r="N270" i="10"/>
  <c r="N259" i="10"/>
  <c r="N264" i="10"/>
  <c r="N199" i="10"/>
  <c r="N232" i="10"/>
  <c r="N306" i="10"/>
  <c r="N271" i="10"/>
  <c r="N265" i="10"/>
  <c r="N336" i="10"/>
  <c r="N297" i="10"/>
  <c r="N357" i="10"/>
  <c r="N338" i="10"/>
  <c r="N313" i="10"/>
  <c r="N248" i="10"/>
  <c r="N364" i="10"/>
  <c r="N329" i="10"/>
  <c r="N339" i="10"/>
  <c r="N422" i="10"/>
  <c r="N342" i="10"/>
  <c r="N443" i="10"/>
  <c r="N432" i="10"/>
  <c r="N382" i="10"/>
  <c r="N445" i="10"/>
  <c r="N410" i="10"/>
  <c r="N474" i="10"/>
  <c r="N407" i="10"/>
  <c r="N381" i="10"/>
  <c r="N433" i="10"/>
  <c r="N468" i="10"/>
  <c r="N375" i="10"/>
  <c r="N457" i="10"/>
  <c r="N436" i="10"/>
  <c r="N350" i="10"/>
  <c r="N477" i="10"/>
  <c r="N101" i="12"/>
  <c r="N125" i="12"/>
  <c r="N134" i="12"/>
  <c r="N120" i="12"/>
  <c r="N154" i="12"/>
  <c r="N180" i="12"/>
  <c r="N155" i="12"/>
  <c r="N173" i="12"/>
  <c r="N179" i="12"/>
  <c r="N171" i="12"/>
  <c r="N216" i="12"/>
  <c r="N218" i="12"/>
  <c r="N190" i="12"/>
  <c r="N169" i="12"/>
  <c r="N195" i="12"/>
  <c r="N242" i="12"/>
  <c r="N258" i="12"/>
  <c r="N240" i="12"/>
  <c r="N265" i="12"/>
  <c r="N270" i="12"/>
  <c r="N247" i="12"/>
  <c r="N297" i="12"/>
  <c r="N260" i="12"/>
  <c r="N337" i="12"/>
  <c r="N292" i="12"/>
  <c r="N298" i="12"/>
  <c r="N283" i="12"/>
  <c r="N348" i="12"/>
  <c r="N342" i="12"/>
  <c r="N322" i="12"/>
  <c r="N344" i="12"/>
  <c r="N333" i="12"/>
  <c r="N395" i="12"/>
  <c r="N377" i="12"/>
  <c r="N311" i="12"/>
  <c r="N351" i="12"/>
  <c r="N446" i="12"/>
  <c r="N424" i="12"/>
  <c r="N345" i="12"/>
  <c r="N434" i="12"/>
  <c r="N415" i="12"/>
  <c r="N431" i="12"/>
  <c r="N433" i="12"/>
  <c r="N460" i="12"/>
  <c r="N455" i="12"/>
  <c r="N459" i="12"/>
  <c r="N467" i="12"/>
  <c r="N479" i="12"/>
  <c r="N491" i="12"/>
  <c r="N480" i="12"/>
  <c r="N468" i="12"/>
  <c r="N410" i="12"/>
  <c r="N481" i="12"/>
  <c r="N496" i="12"/>
  <c r="N138" i="10"/>
  <c r="N142" i="10"/>
  <c r="N149" i="10"/>
  <c r="N190" i="10"/>
  <c r="N176" i="10"/>
  <c r="N144" i="10"/>
  <c r="N207" i="10"/>
  <c r="N160" i="10"/>
  <c r="N285" i="10"/>
  <c r="N240" i="10"/>
  <c r="N293" i="10"/>
  <c r="N333" i="10"/>
  <c r="N378" i="10"/>
  <c r="N340" i="10"/>
  <c r="N316" i="10"/>
  <c r="N462" i="10"/>
  <c r="N408" i="10"/>
  <c r="N421" i="10"/>
  <c r="N450" i="10"/>
  <c r="N447" i="10"/>
  <c r="N488" i="10"/>
  <c r="N373" i="10"/>
  <c r="N471" i="10"/>
  <c r="N113" i="12"/>
  <c r="N108" i="12"/>
  <c r="N160" i="12"/>
  <c r="N182" i="12"/>
  <c r="N138" i="12"/>
  <c r="N196" i="12"/>
  <c r="N203" i="12"/>
  <c r="N227" i="12"/>
  <c r="N217" i="12"/>
  <c r="N232" i="12"/>
  <c r="N287" i="12"/>
  <c r="N226" i="12"/>
  <c r="N310" i="12"/>
  <c r="N309" i="12"/>
  <c r="N334" i="12"/>
  <c r="N328" i="12"/>
  <c r="N365" i="12"/>
  <c r="N413" i="12"/>
  <c r="N422" i="12"/>
  <c r="N384" i="12"/>
  <c r="N400" i="12"/>
  <c r="N482" i="12"/>
  <c r="N449" i="12"/>
  <c r="N488" i="12"/>
  <c r="N485" i="12"/>
  <c r="N123" i="10"/>
  <c r="N143" i="10"/>
  <c r="N164" i="10"/>
  <c r="N150" i="10"/>
  <c r="N157" i="10"/>
  <c r="N198" i="10"/>
  <c r="N192" i="10"/>
  <c r="N171" i="10"/>
  <c r="N231" i="10"/>
  <c r="N223" i="10"/>
  <c r="N228" i="10"/>
  <c r="N242" i="10"/>
  <c r="N295" i="10"/>
  <c r="N341" i="10"/>
  <c r="N386" i="10"/>
  <c r="N348" i="10"/>
  <c r="N323" i="10"/>
  <c r="N470" i="10"/>
  <c r="N416" i="10"/>
  <c r="N429" i="10"/>
  <c r="N458" i="10"/>
  <c r="N326" i="10"/>
  <c r="N496" i="10"/>
  <c r="N396" i="10"/>
  <c r="N489" i="10"/>
  <c r="N107" i="12"/>
  <c r="N116" i="12"/>
  <c r="N128" i="12"/>
  <c r="N139" i="12"/>
  <c r="N147" i="12"/>
  <c r="N205" i="12"/>
  <c r="N181" i="12"/>
  <c r="N235" i="12"/>
  <c r="N234" i="12"/>
  <c r="N236" i="12"/>
  <c r="N295" i="12"/>
  <c r="N239" i="12"/>
  <c r="N288" i="12"/>
  <c r="N317" i="12"/>
  <c r="N312" i="12"/>
  <c r="N330" i="12"/>
  <c r="N379" i="12"/>
  <c r="N354" i="12"/>
  <c r="N430" i="12"/>
  <c r="N386" i="12"/>
  <c r="N402" i="12"/>
  <c r="N490" i="12"/>
  <c r="N451" i="12"/>
  <c r="N463" i="12"/>
  <c r="N487" i="12"/>
  <c r="N113" i="10"/>
  <c r="N117" i="10"/>
  <c r="N170" i="10"/>
  <c r="N167" i="10"/>
  <c r="N108" i="10"/>
  <c r="N116" i="10"/>
  <c r="N174" i="10"/>
  <c r="N155" i="10"/>
  <c r="N181" i="10"/>
  <c r="N225" i="10"/>
  <c r="N222" i="10"/>
  <c r="N235" i="10"/>
  <c r="N216" i="10"/>
  <c r="N229" i="10"/>
  <c r="N210" i="10"/>
  <c r="N196" i="10"/>
  <c r="N278" i="10"/>
  <c r="N267" i="10"/>
  <c r="N272" i="10"/>
  <c r="N255" i="10"/>
  <c r="N234" i="10"/>
  <c r="N314" i="10"/>
  <c r="N279" i="10"/>
  <c r="N273" i="10"/>
  <c r="N344" i="10"/>
  <c r="N299" i="10"/>
  <c r="N268" i="10"/>
  <c r="N346" i="10"/>
  <c r="N315" i="10"/>
  <c r="N284" i="10"/>
  <c r="N372" i="10"/>
  <c r="N337" i="10"/>
  <c r="N347" i="10"/>
  <c r="N430" i="10"/>
  <c r="N366" i="10"/>
  <c r="N451" i="10"/>
  <c r="N440" i="10"/>
  <c r="N389" i="10"/>
  <c r="N453" i="10"/>
  <c r="N418" i="10"/>
  <c r="N308" i="10"/>
  <c r="N415" i="10"/>
  <c r="N383" i="10"/>
  <c r="N441" i="10"/>
  <c r="N485" i="10"/>
  <c r="N420" i="10"/>
  <c r="N459" i="10"/>
  <c r="N455" i="10"/>
  <c r="N412" i="10"/>
  <c r="N486" i="10"/>
  <c r="N110" i="12"/>
  <c r="N133" i="12"/>
  <c r="N142" i="12"/>
  <c r="N127" i="12"/>
  <c r="N162" i="12"/>
  <c r="N143" i="12"/>
  <c r="N114" i="12"/>
  <c r="N191" i="12"/>
  <c r="N183" i="12"/>
  <c r="N175" i="12"/>
  <c r="N224" i="12"/>
  <c r="N157" i="12"/>
  <c r="N185" i="12"/>
  <c r="N204" i="12"/>
  <c r="N206" i="12"/>
  <c r="N248" i="12"/>
  <c r="N266" i="12"/>
  <c r="N244" i="12"/>
  <c r="N277" i="12"/>
  <c r="N238" i="12"/>
  <c r="N253" i="12"/>
  <c r="N237" i="12"/>
  <c r="N269" i="12"/>
  <c r="N280" i="12"/>
  <c r="N294" i="12"/>
  <c r="N300" i="12"/>
  <c r="N259" i="12"/>
  <c r="N356" i="12"/>
  <c r="N350" i="12"/>
  <c r="N335" i="12"/>
  <c r="N352" i="12"/>
  <c r="N343" i="12"/>
  <c r="N403" i="12"/>
  <c r="N381" i="12"/>
  <c r="N346" i="12"/>
  <c r="N353" i="12"/>
  <c r="N454" i="12"/>
  <c r="N432" i="12"/>
  <c r="N380" i="12"/>
  <c r="N442" i="12"/>
  <c r="N385" i="12"/>
  <c r="N456" i="12"/>
  <c r="N435" i="12"/>
  <c r="N457" i="12"/>
  <c r="N498" i="12"/>
  <c r="N497" i="12"/>
  <c r="N121" i="10"/>
  <c r="N125" i="10"/>
  <c r="N178" i="10"/>
  <c r="N106" i="10"/>
  <c r="N110" i="10"/>
  <c r="N118" i="10"/>
  <c r="N182" i="10"/>
  <c r="N163" i="10"/>
  <c r="N183" i="10"/>
  <c r="N233" i="10"/>
  <c r="N152" i="10"/>
  <c r="N243" i="10"/>
  <c r="N224" i="10"/>
  <c r="N237" i="10"/>
  <c r="N218" i="10"/>
  <c r="N204" i="10"/>
  <c r="N286" i="10"/>
  <c r="N275" i="10"/>
  <c r="N280" i="10"/>
  <c r="N261" i="10"/>
  <c r="N258" i="10"/>
  <c r="N215" i="10"/>
  <c r="N287" i="10"/>
  <c r="N281" i="10"/>
  <c r="N352" i="10"/>
  <c r="N301" i="10"/>
  <c r="N305" i="10"/>
  <c r="N354" i="10"/>
  <c r="N317" i="10"/>
  <c r="N292" i="10"/>
  <c r="N380" i="10"/>
  <c r="N345" i="10"/>
  <c r="N355" i="10"/>
  <c r="N438" i="10"/>
  <c r="N395" i="10"/>
  <c r="N374" i="10"/>
  <c r="N448" i="10"/>
  <c r="N397" i="10"/>
  <c r="N244" i="10"/>
  <c r="N426" i="10"/>
  <c r="N363" i="10"/>
  <c r="N423" i="10"/>
  <c r="N385" i="10"/>
  <c r="N449" i="10"/>
  <c r="N493" i="10"/>
  <c r="N482" i="10"/>
  <c r="N461" i="10"/>
  <c r="N465" i="10"/>
  <c r="N481" i="10"/>
  <c r="N475" i="10"/>
  <c r="N123" i="12"/>
  <c r="N112" i="12"/>
  <c r="N109" i="12"/>
  <c r="N141" i="12"/>
  <c r="N129" i="12"/>
  <c r="N159" i="12"/>
  <c r="N124" i="12"/>
  <c r="N199" i="12"/>
  <c r="N193" i="12"/>
  <c r="N149" i="12"/>
  <c r="N177" i="12"/>
  <c r="N165" i="12"/>
  <c r="N186" i="12"/>
  <c r="N198" i="12"/>
  <c r="N214" i="12"/>
  <c r="N256" i="12"/>
  <c r="N274" i="12"/>
  <c r="N223" i="12"/>
  <c r="N285" i="12"/>
  <c r="N257" i="12"/>
  <c r="N262" i="12"/>
  <c r="N245" i="12"/>
  <c r="N276" i="12"/>
  <c r="N282" i="12"/>
  <c r="N306" i="12"/>
  <c r="N302" i="12"/>
  <c r="N273" i="12"/>
  <c r="N364" i="12"/>
  <c r="N358" i="12"/>
  <c r="N339" i="12"/>
  <c r="N360" i="12"/>
  <c r="N359" i="12"/>
  <c r="N411" i="12"/>
  <c r="N389" i="12"/>
  <c r="N362" i="12"/>
  <c r="N355" i="12"/>
  <c r="N349" i="12"/>
  <c r="N440" i="12"/>
  <c r="N390" i="12"/>
  <c r="N450" i="12"/>
  <c r="N414" i="12"/>
  <c r="N458" i="12"/>
  <c r="N437" i="12"/>
  <c r="N476" i="12"/>
  <c r="N428" i="12"/>
  <c r="N421" i="12"/>
  <c r="N469" i="12"/>
  <c r="N483" i="12"/>
  <c r="N461" i="12"/>
  <c r="N472" i="12"/>
  <c r="N129" i="10"/>
  <c r="N133" i="10"/>
  <c r="N186" i="10"/>
  <c r="N140" i="10"/>
  <c r="N112" i="10"/>
  <c r="N120" i="10"/>
  <c r="N124" i="10"/>
  <c r="N111" i="10"/>
  <c r="N185" i="10"/>
  <c r="N241" i="10"/>
  <c r="N168" i="10"/>
  <c r="N251" i="10"/>
  <c r="N184" i="10"/>
  <c r="N245" i="10"/>
  <c r="N132" i="10"/>
  <c r="N212" i="10"/>
  <c r="N294" i="10"/>
  <c r="N283" i="10"/>
  <c r="N288" i="10"/>
  <c r="N269" i="10"/>
  <c r="N266" i="10"/>
  <c r="N236" i="10"/>
  <c r="N134" i="10"/>
  <c r="N289" i="10"/>
  <c r="N360" i="10"/>
  <c r="N303" i="10"/>
  <c r="N307" i="10"/>
  <c r="N362" i="10"/>
  <c r="N319" i="10"/>
  <c r="N324" i="10"/>
  <c r="N388" i="10"/>
  <c r="N353" i="10"/>
  <c r="N387" i="10"/>
  <c r="N446" i="10"/>
  <c r="N403" i="10"/>
  <c r="N392" i="10"/>
  <c r="N456" i="10"/>
  <c r="N405" i="10"/>
  <c r="N334" i="10"/>
  <c r="N434" i="10"/>
  <c r="N365" i="10"/>
  <c r="N431" i="10"/>
  <c r="N393" i="10"/>
  <c r="N428" i="10"/>
  <c r="N377" i="10"/>
  <c r="N487" i="10"/>
  <c r="N463" i="10"/>
  <c r="N467" i="10"/>
  <c r="N483" i="10"/>
  <c r="N473" i="10"/>
  <c r="N131" i="12"/>
  <c r="N103" i="12"/>
  <c r="N122" i="12"/>
  <c r="N145" i="12"/>
  <c r="N119" i="12"/>
  <c r="N163" i="12"/>
  <c r="N135" i="12"/>
  <c r="N207" i="12"/>
  <c r="N201" i="12"/>
  <c r="N168" i="12"/>
  <c r="N192" i="12"/>
  <c r="N176" i="12"/>
  <c r="N212" i="12"/>
  <c r="N213" i="12"/>
  <c r="N229" i="12"/>
  <c r="N264" i="12"/>
  <c r="N178" i="12"/>
  <c r="N228" i="12"/>
  <c r="N293" i="12"/>
  <c r="N271" i="12"/>
  <c r="N249" i="12"/>
  <c r="N254" i="12"/>
  <c r="N278" i="12"/>
  <c r="N284" i="12"/>
  <c r="N307" i="12"/>
  <c r="N275" i="12"/>
  <c r="N299" i="12"/>
  <c r="N372" i="12"/>
  <c r="N366" i="12"/>
  <c r="N324" i="12"/>
  <c r="N368" i="12"/>
  <c r="N361" i="12"/>
  <c r="N367" i="12"/>
  <c r="N397" i="12"/>
  <c r="N383" i="12"/>
  <c r="N357" i="12"/>
  <c r="N401" i="12"/>
  <c r="N448" i="12"/>
  <c r="N392" i="12"/>
  <c r="N382" i="12"/>
  <c r="N417" i="12"/>
  <c r="N466" i="12"/>
  <c r="N439" i="12"/>
  <c r="N484" i="12"/>
  <c r="N462" i="12"/>
  <c r="N423" i="12"/>
  <c r="N471" i="12"/>
  <c r="N500" i="12"/>
  <c r="N464" i="12"/>
  <c r="N499" i="12"/>
  <c r="N473" i="12"/>
  <c r="N493" i="12"/>
  <c r="N107" i="10"/>
  <c r="N119" i="10"/>
  <c r="N127" i="10"/>
  <c r="N148" i="10"/>
  <c r="N114" i="10"/>
  <c r="N122" i="10"/>
  <c r="N126" i="10"/>
  <c r="N141" i="10"/>
  <c r="N187" i="10"/>
  <c r="N249" i="10"/>
  <c r="N195" i="10"/>
  <c r="N169" i="10"/>
  <c r="N189" i="10"/>
  <c r="N253" i="10"/>
  <c r="N173" i="10"/>
  <c r="N220" i="10"/>
  <c r="N302" i="10"/>
  <c r="N291" i="10"/>
  <c r="N296" i="10"/>
  <c r="N277" i="10"/>
  <c r="N274" i="10"/>
  <c r="N238" i="10"/>
  <c r="N252" i="10"/>
  <c r="N191" i="10"/>
  <c r="N368" i="10"/>
  <c r="N325" i="10"/>
  <c r="N309" i="10"/>
  <c r="N370" i="10"/>
  <c r="N327" i="10"/>
  <c r="N332" i="10"/>
  <c r="N246" i="10"/>
  <c r="N276" i="10"/>
  <c r="N390" i="10"/>
  <c r="N454" i="10"/>
  <c r="N411" i="10"/>
  <c r="N400" i="10"/>
  <c r="N464" i="10"/>
  <c r="N413" i="10"/>
  <c r="N359" i="10"/>
  <c r="N442" i="10"/>
  <c r="N367" i="10"/>
  <c r="N439" i="10"/>
  <c r="N401" i="10"/>
  <c r="N460" i="10"/>
  <c r="N444" i="10"/>
  <c r="N495" i="10"/>
  <c r="N484" i="10"/>
  <c r="N469" i="10"/>
  <c r="N491" i="10"/>
  <c r="N105" i="12"/>
  <c r="N106" i="12"/>
  <c r="N104" i="12"/>
  <c r="N126" i="12"/>
  <c r="N152" i="12"/>
  <c r="N121" i="12"/>
  <c r="N174" i="12"/>
  <c r="N140" i="12"/>
  <c r="N161" i="12"/>
  <c r="N158" i="12"/>
  <c r="N187" i="12"/>
  <c r="N167" i="12"/>
  <c r="N189" i="12"/>
  <c r="N221" i="12"/>
  <c r="N222" i="12"/>
  <c r="N200" i="12"/>
  <c r="N272" i="12"/>
  <c r="N211" i="12"/>
  <c r="N230" i="12"/>
  <c r="N301" i="12"/>
  <c r="N279" i="12"/>
  <c r="N263" i="12"/>
  <c r="N268" i="12"/>
  <c r="N305" i="12"/>
  <c r="N286" i="12"/>
  <c r="N315" i="12"/>
  <c r="N304" i="12"/>
  <c r="N308" i="12"/>
  <c r="N255" i="12"/>
  <c r="N374" i="12"/>
  <c r="N326" i="12"/>
  <c r="N376" i="12"/>
  <c r="N363" i="12"/>
  <c r="N369" i="12"/>
  <c r="N405" i="12"/>
  <c r="N391" i="12"/>
  <c r="N393" i="12"/>
  <c r="N419" i="12"/>
  <c r="N332" i="12"/>
  <c r="N394" i="12"/>
  <c r="N398" i="12"/>
  <c r="N408" i="12"/>
  <c r="N474" i="12"/>
  <c r="N441" i="12"/>
  <c r="N492" i="12"/>
  <c r="N470" i="12"/>
  <c r="N452" i="12"/>
  <c r="N420" i="12"/>
  <c r="N115" i="10"/>
  <c r="N135" i="10"/>
  <c r="N156" i="10"/>
  <c r="N137" i="10"/>
  <c r="N128" i="10"/>
  <c r="N193" i="10"/>
  <c r="N203" i="10"/>
  <c r="N197" i="10"/>
  <c r="N175" i="10"/>
  <c r="N310" i="10"/>
  <c r="N304" i="10"/>
  <c r="N282" i="10"/>
  <c r="N254" i="10"/>
  <c r="N376" i="10"/>
  <c r="N311" i="10"/>
  <c r="N335" i="10"/>
  <c r="N260" i="10"/>
  <c r="N398" i="10"/>
  <c r="N419" i="10"/>
  <c r="N472" i="10"/>
  <c r="N361" i="10"/>
  <c r="N369" i="10"/>
  <c r="N409" i="10"/>
  <c r="N476" i="10"/>
  <c r="N492" i="10"/>
  <c r="N499" i="10"/>
  <c r="N102" i="12"/>
  <c r="N136" i="12"/>
  <c r="N148" i="12"/>
  <c r="N146" i="12"/>
  <c r="N170" i="12"/>
  <c r="N188" i="12"/>
  <c r="N225" i="12"/>
  <c r="N202" i="12"/>
  <c r="N219" i="12"/>
  <c r="N215" i="12"/>
  <c r="N267" i="12"/>
  <c r="N313" i="12"/>
  <c r="N323" i="12"/>
  <c r="N327" i="12"/>
  <c r="N316" i="12"/>
  <c r="N291" i="12"/>
  <c r="N371" i="12"/>
  <c r="N399" i="12"/>
  <c r="N347" i="12"/>
  <c r="N396" i="12"/>
  <c r="N425" i="12"/>
  <c r="N443" i="12"/>
  <c r="N478" i="12"/>
  <c r="N475" i="12"/>
  <c r="N494" i="12"/>
  <c r="N146" i="10"/>
  <c r="N145" i="10"/>
  <c r="N130" i="10"/>
  <c r="N201" i="10"/>
  <c r="N211" i="10"/>
  <c r="N205" i="10"/>
  <c r="N177" i="10"/>
  <c r="N318" i="10"/>
  <c r="N312" i="10"/>
  <c r="N290" i="10"/>
  <c r="N256" i="10"/>
  <c r="N384" i="10"/>
  <c r="N322" i="10"/>
  <c r="N343" i="10"/>
  <c r="N300" i="10"/>
  <c r="N406" i="10"/>
  <c r="N427" i="10"/>
  <c r="N480" i="10"/>
  <c r="N394" i="10"/>
  <c r="N391" i="10"/>
  <c r="N417" i="10"/>
  <c r="N490" i="10"/>
  <c r="N500" i="10"/>
  <c r="N494" i="10"/>
  <c r="N111" i="12"/>
  <c r="N144" i="12"/>
  <c r="N153" i="12"/>
  <c r="N156" i="12"/>
  <c r="N132" i="12"/>
  <c r="N197" i="12"/>
  <c r="N233" i="12"/>
  <c r="N209" i="12"/>
  <c r="N231" i="12"/>
  <c r="N252" i="12"/>
  <c r="N281" i="12"/>
  <c r="N321" i="12"/>
  <c r="N331" i="12"/>
  <c r="N338" i="12"/>
  <c r="N318" i="12"/>
  <c r="N341" i="12"/>
  <c r="N373" i="12"/>
  <c r="N407" i="12"/>
  <c r="N409" i="12"/>
  <c r="N418" i="12"/>
  <c r="N427" i="12"/>
  <c r="N445" i="12"/>
  <c r="N486" i="12"/>
  <c r="N495" i="12"/>
  <c r="N412" i="12"/>
  <c r="N131" i="10"/>
  <c r="N154" i="10"/>
  <c r="N151" i="10"/>
  <c r="N172" i="10"/>
  <c r="N153" i="10"/>
  <c r="N158" i="10"/>
  <c r="N139" i="10"/>
  <c r="N136" i="10"/>
  <c r="N209" i="10"/>
  <c r="N206" i="10"/>
  <c r="N219" i="10"/>
  <c r="N200" i="10"/>
  <c r="N213" i="10"/>
  <c r="N194" i="10"/>
  <c r="N179" i="10"/>
  <c r="N262" i="10"/>
  <c r="N239" i="10"/>
  <c r="N247" i="10"/>
  <c r="N320" i="10"/>
  <c r="N230" i="10"/>
  <c r="N298" i="10"/>
  <c r="N263" i="10"/>
  <c r="N257" i="10"/>
  <c r="N328" i="10"/>
  <c r="N226" i="10"/>
  <c r="N349" i="10"/>
  <c r="N330" i="10"/>
  <c r="N250" i="10"/>
  <c r="N351" i="10"/>
  <c r="N356" i="10"/>
  <c r="N321" i="10"/>
  <c r="N331" i="10"/>
  <c r="N414" i="10"/>
  <c r="N478" i="10"/>
  <c r="N435" i="10"/>
  <c r="N424" i="10"/>
  <c r="N358" i="10"/>
  <c r="N437" i="10"/>
  <c r="N402" i="10"/>
  <c r="N466" i="10"/>
  <c r="N399" i="10"/>
  <c r="N379" i="10"/>
  <c r="N425" i="10"/>
  <c r="N404" i="10"/>
  <c r="N498" i="10"/>
  <c r="N452" i="10"/>
  <c r="N371" i="10"/>
  <c r="N497" i="10"/>
  <c r="N479" i="10"/>
  <c r="N115" i="12"/>
  <c r="N117" i="12"/>
  <c r="N130" i="12"/>
  <c r="N118" i="12"/>
  <c r="N137" i="12"/>
  <c r="N172" i="12"/>
  <c r="N151" i="12"/>
  <c r="N166" i="12"/>
  <c r="N150" i="12"/>
  <c r="N164" i="12"/>
  <c r="N208" i="12"/>
  <c r="N210" i="12"/>
  <c r="N184" i="12"/>
  <c r="N241" i="12"/>
  <c r="N243" i="12"/>
  <c r="N220" i="12"/>
  <c r="N250" i="12"/>
  <c r="N194" i="12"/>
  <c r="N251" i="12"/>
  <c r="N261" i="12"/>
  <c r="N303" i="12"/>
  <c r="N289" i="12"/>
  <c r="N246" i="12"/>
  <c r="N329" i="12"/>
  <c r="N290" i="12"/>
  <c r="N296" i="12"/>
  <c r="N325" i="12"/>
  <c r="N340" i="12"/>
  <c r="N314" i="12"/>
  <c r="N320" i="12"/>
  <c r="N336" i="12"/>
  <c r="N319" i="12"/>
  <c r="N387" i="12"/>
  <c r="N375" i="12"/>
  <c r="N378" i="12"/>
  <c r="N370" i="12"/>
  <c r="N438" i="12"/>
  <c r="N416" i="12"/>
  <c r="N388" i="12"/>
  <c r="N426" i="12"/>
  <c r="N404" i="12"/>
  <c r="N429" i="12"/>
  <c r="N406" i="12"/>
  <c r="N447" i="12"/>
  <c r="N453" i="12"/>
  <c r="N436" i="12"/>
  <c r="N465" i="12"/>
  <c r="N477" i="12"/>
  <c r="N489" i="12"/>
  <c r="N444" i="12"/>
  <c r="O134" i="10"/>
  <c r="O117" i="10"/>
  <c r="O121" i="10"/>
  <c r="O127" i="10"/>
  <c r="O167" i="10"/>
  <c r="O137" i="10"/>
  <c r="O142" i="10"/>
  <c r="O152" i="10"/>
  <c r="O228" i="10"/>
  <c r="O209" i="10"/>
  <c r="O230" i="10"/>
  <c r="O203" i="10"/>
  <c r="O182" i="10"/>
  <c r="O248" i="10"/>
  <c r="O221" i="10"/>
  <c r="O147" i="10"/>
  <c r="O305" i="10"/>
  <c r="O262" i="10"/>
  <c r="O259" i="10"/>
  <c r="O247" i="10"/>
  <c r="O202" i="10"/>
  <c r="O309" i="10"/>
  <c r="O163" i="10"/>
  <c r="O279" i="10"/>
  <c r="O355" i="10"/>
  <c r="O344" i="10"/>
  <c r="O365" i="10"/>
  <c r="O338" i="10"/>
  <c r="O359" i="10"/>
  <c r="O298" i="10"/>
  <c r="O312" i="10"/>
  <c r="O385" i="10"/>
  <c r="O449" i="10"/>
  <c r="O364" i="10"/>
  <c r="O446" i="10"/>
  <c r="O403" i="10"/>
  <c r="O467" i="10"/>
  <c r="O400" i="10"/>
  <c r="O358" i="10"/>
  <c r="O413" i="10"/>
  <c r="O477" i="10"/>
  <c r="O434" i="10"/>
  <c r="O412" i="10"/>
  <c r="O483" i="10"/>
  <c r="O488" i="10"/>
  <c r="O485" i="10"/>
  <c r="O490" i="10"/>
  <c r="O484" i="10"/>
  <c r="O486" i="10"/>
  <c r="O105" i="12"/>
  <c r="O128" i="12"/>
  <c r="O137" i="12"/>
  <c r="O136" i="12"/>
  <c r="O165" i="12"/>
  <c r="O166" i="12"/>
  <c r="O169" i="12"/>
  <c r="O130" i="12"/>
  <c r="O156" i="12"/>
  <c r="O204" i="12"/>
  <c r="O180" i="12"/>
  <c r="O213" i="12"/>
  <c r="O173" i="12"/>
  <c r="O201" i="12"/>
  <c r="O223" i="12"/>
  <c r="O259" i="12"/>
  <c r="O222" i="12"/>
  <c r="O233" i="12"/>
  <c r="O246" i="12"/>
  <c r="O256" i="12"/>
  <c r="O298" i="12"/>
  <c r="O276" i="12"/>
  <c r="O264" i="12"/>
  <c r="O332" i="12"/>
  <c r="O318" i="12"/>
  <c r="O328" i="12"/>
  <c r="O293" i="12"/>
  <c r="O325" i="12"/>
  <c r="O327" i="12"/>
  <c r="O314" i="12"/>
  <c r="O355" i="12"/>
  <c r="O315" i="12"/>
  <c r="O414" i="12"/>
  <c r="O408" i="12"/>
  <c r="O358" i="12"/>
  <c r="O362" i="12"/>
  <c r="O387" i="12"/>
  <c r="O374" i="12"/>
  <c r="O405" i="12"/>
  <c r="O409" i="12"/>
  <c r="O445" i="12"/>
  <c r="O423" i="12"/>
  <c r="O431" i="12"/>
  <c r="O479" i="12"/>
  <c r="O457" i="12"/>
  <c r="O434" i="12"/>
  <c r="O484" i="12"/>
  <c r="O459" i="12"/>
  <c r="O462" i="12"/>
  <c r="O464" i="12"/>
  <c r="O8" i="10"/>
  <c r="O108" i="10"/>
  <c r="O112" i="10"/>
  <c r="O141" i="10"/>
  <c r="O123" i="10"/>
  <c r="O129" i="10"/>
  <c r="O175" i="10"/>
  <c r="O145" i="10"/>
  <c r="O150" i="10"/>
  <c r="O130" i="10"/>
  <c r="O236" i="10"/>
  <c r="O217" i="10"/>
  <c r="O238" i="10"/>
  <c r="O211" i="10"/>
  <c r="O192" i="10"/>
  <c r="O256" i="10"/>
  <c r="O160" i="10"/>
  <c r="O229" i="10"/>
  <c r="O313" i="10"/>
  <c r="O270" i="10"/>
  <c r="O267" i="10"/>
  <c r="O249" i="10"/>
  <c r="O255" i="10"/>
  <c r="O317" i="10"/>
  <c r="O194" i="10"/>
  <c r="O316" i="10"/>
  <c r="O363" i="10"/>
  <c r="O352" i="10"/>
  <c r="O373" i="10"/>
  <c r="O346" i="10"/>
  <c r="O367" i="10"/>
  <c r="O324" i="10"/>
  <c r="O314" i="10"/>
  <c r="O393" i="10"/>
  <c r="O457" i="10"/>
  <c r="O390" i="10"/>
  <c r="O454" i="10"/>
  <c r="O411" i="10"/>
  <c r="O475" i="10"/>
  <c r="O408" i="10"/>
  <c r="O382" i="10"/>
  <c r="O421" i="10"/>
  <c r="O337" i="10"/>
  <c r="O442" i="10"/>
  <c r="O420" i="10"/>
  <c r="O491" i="10"/>
  <c r="O496" i="10"/>
  <c r="O493" i="10"/>
  <c r="O498" i="10"/>
  <c r="O492" i="10"/>
  <c r="O494" i="10"/>
  <c r="O114" i="12"/>
  <c r="O107" i="12"/>
  <c r="O145" i="12"/>
  <c r="O140" i="12"/>
  <c r="O113" i="12"/>
  <c r="O167" i="12"/>
  <c r="O177" i="12"/>
  <c r="O159" i="12"/>
  <c r="O131" i="12"/>
  <c r="O115" i="12"/>
  <c r="O191" i="12"/>
  <c r="O221" i="12"/>
  <c r="O189" i="12"/>
  <c r="O208" i="12"/>
  <c r="O232" i="12"/>
  <c r="O267" i="12"/>
  <c r="O225" i="12"/>
  <c r="O235" i="12"/>
  <c r="O260" i="12"/>
  <c r="O265" i="12"/>
  <c r="O306" i="12"/>
  <c r="O284" i="12"/>
  <c r="O273" i="12"/>
  <c r="O250" i="12"/>
  <c r="O326" i="12"/>
  <c r="O268" i="12"/>
  <c r="O295" i="12"/>
  <c r="O333" i="12"/>
  <c r="O329" i="12"/>
  <c r="O342" i="12"/>
  <c r="O363" i="12"/>
  <c r="O317" i="12"/>
  <c r="O289" i="12"/>
  <c r="O348" i="12"/>
  <c r="O360" i="12"/>
  <c r="O364" i="12"/>
  <c r="O389" i="12"/>
  <c r="O393" i="12"/>
  <c r="O407" i="12"/>
  <c r="O411" i="12"/>
  <c r="O453" i="12"/>
  <c r="O452" i="12"/>
  <c r="O456" i="12"/>
  <c r="O487" i="12"/>
  <c r="O465" i="12"/>
  <c r="O444" i="12"/>
  <c r="O486" i="12"/>
  <c r="O467" i="12"/>
  <c r="O491" i="12"/>
  <c r="O494" i="12"/>
  <c r="O9" i="12"/>
  <c r="O9" i="10"/>
  <c r="O116" i="10"/>
  <c r="O120" i="10"/>
  <c r="O149" i="10"/>
  <c r="O125" i="10"/>
  <c r="O131" i="10"/>
  <c r="O183" i="10"/>
  <c r="O153" i="10"/>
  <c r="O158" i="10"/>
  <c r="O179" i="10"/>
  <c r="O244" i="10"/>
  <c r="O225" i="10"/>
  <c r="O246" i="10"/>
  <c r="O219" i="10"/>
  <c r="O200" i="10"/>
  <c r="O184" i="10"/>
  <c r="O164" i="10"/>
  <c r="O257" i="10"/>
  <c r="O171" i="10"/>
  <c r="O278" i="10"/>
  <c r="O275" i="10"/>
  <c r="O251" i="10"/>
  <c r="O261" i="10"/>
  <c r="O234" i="10"/>
  <c r="O226" i="10"/>
  <c r="O318" i="10"/>
  <c r="O371" i="10"/>
  <c r="O303" i="10"/>
  <c r="O381" i="10"/>
  <c r="O354" i="10"/>
  <c r="O375" i="10"/>
  <c r="O332" i="10"/>
  <c r="O326" i="10"/>
  <c r="O401" i="10"/>
  <c r="O465" i="10"/>
  <c r="O398" i="10"/>
  <c r="O345" i="10"/>
  <c r="O419" i="10"/>
  <c r="O321" i="10"/>
  <c r="O416" i="10"/>
  <c r="O384" i="10"/>
  <c r="O429" i="10"/>
  <c r="O361" i="10"/>
  <c r="O450" i="10"/>
  <c r="O428" i="10"/>
  <c r="O499" i="10"/>
  <c r="O263" i="10"/>
  <c r="O306" i="10"/>
  <c r="O423" i="10"/>
  <c r="O500" i="10"/>
  <c r="O497" i="10"/>
  <c r="O118" i="12"/>
  <c r="O111" i="12"/>
  <c r="O117" i="12"/>
  <c r="O155" i="12"/>
  <c r="O123" i="12"/>
  <c r="O175" i="12"/>
  <c r="O185" i="12"/>
  <c r="O160" i="12"/>
  <c r="O153" i="12"/>
  <c r="O148" i="12"/>
  <c r="O200" i="12"/>
  <c r="O179" i="12"/>
  <c r="O171" i="12"/>
  <c r="O217" i="12"/>
  <c r="O184" i="12"/>
  <c r="O220" i="12"/>
  <c r="O227" i="12"/>
  <c r="O239" i="12"/>
  <c r="O274" i="12"/>
  <c r="O241" i="12"/>
  <c r="O248" i="12"/>
  <c r="O292" i="12"/>
  <c r="O299" i="12"/>
  <c r="O278" i="12"/>
  <c r="O334" i="12"/>
  <c r="O275" i="12"/>
  <c r="O297" i="12"/>
  <c r="O343" i="12"/>
  <c r="O338" i="12"/>
  <c r="O245" i="12"/>
  <c r="O371" i="12"/>
  <c r="O337" i="12"/>
  <c r="O365" i="12"/>
  <c r="O350" i="12"/>
  <c r="O378" i="12"/>
  <c r="O366" i="12"/>
  <c r="O391" i="12"/>
  <c r="O395" i="12"/>
  <c r="O419" i="12"/>
  <c r="O413" i="12"/>
  <c r="O380" i="12"/>
  <c r="O454" i="12"/>
  <c r="O458" i="12"/>
  <c r="O447" i="12"/>
  <c r="O473" i="12"/>
  <c r="O446" i="12"/>
  <c r="O496" i="12"/>
  <c r="O498" i="12"/>
  <c r="O497" i="12"/>
  <c r="O470" i="12"/>
  <c r="O7" i="12"/>
  <c r="O6" i="10"/>
  <c r="O7" i="10"/>
  <c r="O124" i="10"/>
  <c r="O128" i="10"/>
  <c r="O157" i="10"/>
  <c r="O138" i="10"/>
  <c r="O133" i="10"/>
  <c r="O106" i="10"/>
  <c r="O161" i="10"/>
  <c r="O166" i="10"/>
  <c r="O188" i="10"/>
  <c r="O252" i="10"/>
  <c r="O190" i="10"/>
  <c r="O254" i="10"/>
  <c r="O227" i="10"/>
  <c r="O208" i="10"/>
  <c r="O186" i="10"/>
  <c r="O191" i="10"/>
  <c r="O265" i="10"/>
  <c r="O210" i="10"/>
  <c r="O286" i="10"/>
  <c r="O283" i="10"/>
  <c r="O253" i="10"/>
  <c r="O269" i="10"/>
  <c r="O258" i="10"/>
  <c r="O250" i="10"/>
  <c r="O320" i="10"/>
  <c r="O379" i="10"/>
  <c r="O325" i="10"/>
  <c r="O218" i="10"/>
  <c r="O319" i="10"/>
  <c r="O383" i="10"/>
  <c r="O340" i="10"/>
  <c r="O334" i="10"/>
  <c r="O409" i="10"/>
  <c r="O473" i="10"/>
  <c r="O406" i="10"/>
  <c r="O366" i="10"/>
  <c r="O427" i="10"/>
  <c r="O374" i="10"/>
  <c r="O424" i="10"/>
  <c r="O386" i="10"/>
  <c r="O437" i="10"/>
  <c r="O394" i="10"/>
  <c r="O304" i="10"/>
  <c r="O436" i="10"/>
  <c r="O431" i="10"/>
  <c r="O407" i="10"/>
  <c r="O356" i="10"/>
  <c r="O482" i="10"/>
  <c r="O369" i="10"/>
  <c r="O489" i="10"/>
  <c r="O126" i="12"/>
  <c r="O112" i="12"/>
  <c r="O121" i="12"/>
  <c r="O163" i="12"/>
  <c r="O138" i="12"/>
  <c r="O183" i="12"/>
  <c r="O144" i="12"/>
  <c r="O168" i="12"/>
  <c r="O161" i="12"/>
  <c r="O170" i="12"/>
  <c r="O211" i="12"/>
  <c r="O193" i="12"/>
  <c r="O199" i="12"/>
  <c r="O230" i="12"/>
  <c r="O190" i="12"/>
  <c r="O214" i="12"/>
  <c r="O229" i="12"/>
  <c r="O247" i="12"/>
  <c r="O280" i="12"/>
  <c r="O252" i="12"/>
  <c r="O257" i="12"/>
  <c r="O300" i="12"/>
  <c r="O301" i="12"/>
  <c r="O305" i="12"/>
  <c r="O294" i="12"/>
  <c r="O277" i="12"/>
  <c r="O311" i="12"/>
  <c r="O351" i="12"/>
  <c r="O340" i="12"/>
  <c r="O322" i="12"/>
  <c r="O330" i="12"/>
  <c r="O357" i="12"/>
  <c r="O379" i="12"/>
  <c r="O352" i="12"/>
  <c r="O386" i="12"/>
  <c r="O368" i="12"/>
  <c r="O417" i="12"/>
  <c r="O397" i="12"/>
  <c r="O427" i="12"/>
  <c r="O416" i="12"/>
  <c r="O396" i="12"/>
  <c r="O461" i="12"/>
  <c r="O404" i="12"/>
  <c r="O460" i="12"/>
  <c r="O481" i="12"/>
  <c r="O448" i="12"/>
  <c r="O440" i="12"/>
  <c r="O436" i="12"/>
  <c r="O472" i="12"/>
  <c r="O466" i="12"/>
  <c r="O132" i="10"/>
  <c r="O105" i="10"/>
  <c r="O165" i="10"/>
  <c r="O146" i="10"/>
  <c r="O135" i="10"/>
  <c r="O140" i="10"/>
  <c r="O169" i="10"/>
  <c r="O107" i="10"/>
  <c r="O196" i="10"/>
  <c r="O139" i="10"/>
  <c r="O198" i="10"/>
  <c r="O155" i="10"/>
  <c r="O172" i="10"/>
  <c r="O216" i="10"/>
  <c r="O189" i="10"/>
  <c r="O199" i="10"/>
  <c r="O273" i="10"/>
  <c r="O231" i="10"/>
  <c r="O239" i="10"/>
  <c r="O291" i="10"/>
  <c r="O264" i="10"/>
  <c r="O277" i="10"/>
  <c r="O266" i="10"/>
  <c r="O260" i="10"/>
  <c r="O323" i="10"/>
  <c r="O387" i="10"/>
  <c r="O333" i="10"/>
  <c r="O271" i="10"/>
  <c r="O327" i="10"/>
  <c r="O287" i="10"/>
  <c r="O348" i="10"/>
  <c r="O342" i="10"/>
  <c r="O417" i="10"/>
  <c r="O481" i="10"/>
  <c r="O414" i="10"/>
  <c r="O368" i="10"/>
  <c r="O435" i="10"/>
  <c r="O376" i="10"/>
  <c r="O432" i="10"/>
  <c r="O388" i="10"/>
  <c r="O445" i="10"/>
  <c r="O402" i="10"/>
  <c r="O353" i="10"/>
  <c r="O444" i="10"/>
  <c r="O460" i="10"/>
  <c r="O468" i="10"/>
  <c r="O447" i="10"/>
  <c r="O487" i="10"/>
  <c r="O439" i="10"/>
  <c r="O471" i="10"/>
  <c r="O134" i="12"/>
  <c r="O103" i="12"/>
  <c r="O139" i="12"/>
  <c r="O122" i="12"/>
  <c r="O124" i="12"/>
  <c r="O119" i="12"/>
  <c r="O104" i="12"/>
  <c r="O182" i="12"/>
  <c r="O174" i="12"/>
  <c r="O152" i="12"/>
  <c r="O219" i="12"/>
  <c r="O133" i="12"/>
  <c r="O216" i="12"/>
  <c r="O238" i="12"/>
  <c r="O205" i="12"/>
  <c r="O243" i="12"/>
  <c r="O234" i="12"/>
  <c r="O210" i="12"/>
  <c r="O288" i="12"/>
  <c r="O266" i="12"/>
  <c r="O271" i="12"/>
  <c r="O249" i="12"/>
  <c r="O303" i="12"/>
  <c r="O254" i="12"/>
  <c r="O307" i="12"/>
  <c r="O279" i="12"/>
  <c r="O285" i="12"/>
  <c r="O359" i="12"/>
  <c r="O345" i="12"/>
  <c r="O331" i="12"/>
  <c r="O336" i="12"/>
  <c r="O382" i="12"/>
  <c r="O373" i="12"/>
  <c r="O377" i="12"/>
  <c r="O394" i="12"/>
  <c r="O341" i="12"/>
  <c r="O425" i="12"/>
  <c r="O399" i="12"/>
  <c r="O435" i="12"/>
  <c r="O388" i="12"/>
  <c r="O418" i="12"/>
  <c r="O469" i="12"/>
  <c r="O415" i="12"/>
  <c r="O422" i="12"/>
  <c r="O489" i="12"/>
  <c r="O450" i="12"/>
  <c r="O488" i="12"/>
  <c r="O475" i="12"/>
  <c r="O474" i="12"/>
  <c r="O468" i="12"/>
  <c r="O110" i="10"/>
  <c r="O111" i="10"/>
  <c r="O173" i="10"/>
  <c r="O154" i="10"/>
  <c r="O143" i="10"/>
  <c r="O148" i="10"/>
  <c r="O177" i="10"/>
  <c r="O109" i="10"/>
  <c r="O204" i="10"/>
  <c r="O187" i="10"/>
  <c r="O206" i="10"/>
  <c r="O168" i="10"/>
  <c r="O176" i="10"/>
  <c r="O224" i="10"/>
  <c r="O197" i="10"/>
  <c r="O207" i="10"/>
  <c r="O281" i="10"/>
  <c r="O233" i="10"/>
  <c r="O241" i="10"/>
  <c r="O299" i="10"/>
  <c r="O272" i="10"/>
  <c r="O285" i="10"/>
  <c r="O274" i="10"/>
  <c r="O268" i="10"/>
  <c r="O331" i="10"/>
  <c r="O295" i="10"/>
  <c r="O341" i="10"/>
  <c r="O311" i="10"/>
  <c r="O335" i="10"/>
  <c r="O292" i="10"/>
  <c r="O242" i="10"/>
  <c r="O350" i="10"/>
  <c r="O425" i="10"/>
  <c r="O300" i="10"/>
  <c r="O422" i="10"/>
  <c r="O370" i="10"/>
  <c r="O443" i="10"/>
  <c r="O378" i="10"/>
  <c r="O440" i="10"/>
  <c r="O389" i="10"/>
  <c r="O453" i="10"/>
  <c r="O410" i="10"/>
  <c r="O377" i="10"/>
  <c r="O452" i="10"/>
  <c r="O462" i="10"/>
  <c r="O470" i="10"/>
  <c r="O476" i="10"/>
  <c r="O495" i="10"/>
  <c r="O455" i="10"/>
  <c r="O108" i="12"/>
  <c r="O101" i="12"/>
  <c r="O109" i="12"/>
  <c r="O147" i="12"/>
  <c r="O146" i="12"/>
  <c r="O135" i="12"/>
  <c r="O143" i="12"/>
  <c r="O150" i="12"/>
  <c r="O186" i="12"/>
  <c r="O178" i="12"/>
  <c r="O164" i="12"/>
  <c r="O187" i="12"/>
  <c r="O176" i="12"/>
  <c r="O228" i="12"/>
  <c r="O195" i="12"/>
  <c r="O212" i="12"/>
  <c r="O253" i="12"/>
  <c r="O181" i="12"/>
  <c r="O224" i="12"/>
  <c r="O296" i="12"/>
  <c r="O270" i="12"/>
  <c r="O240" i="12"/>
  <c r="O263" i="12"/>
  <c r="O308" i="12"/>
  <c r="O272" i="12"/>
  <c r="O302" i="12"/>
  <c r="O281" i="12"/>
  <c r="O319" i="12"/>
  <c r="O367" i="12"/>
  <c r="O353" i="12"/>
  <c r="O335" i="12"/>
  <c r="O344" i="12"/>
  <c r="O390" i="12"/>
  <c r="O384" i="12"/>
  <c r="O381" i="12"/>
  <c r="O402" i="12"/>
  <c r="O349" i="12"/>
  <c r="O433" i="12"/>
  <c r="O372" i="12"/>
  <c r="O443" i="12"/>
  <c r="O421" i="12"/>
  <c r="O383" i="12"/>
  <c r="O477" i="12"/>
  <c r="O439" i="12"/>
  <c r="O424" i="12"/>
  <c r="O428" i="12"/>
  <c r="O442" i="12"/>
  <c r="O490" i="12"/>
  <c r="O495" i="12"/>
  <c r="O476" i="12"/>
  <c r="O118" i="10"/>
  <c r="O113" i="10"/>
  <c r="O181" i="10"/>
  <c r="O162" i="10"/>
  <c r="O151" i="10"/>
  <c r="O156" i="10"/>
  <c r="O185" i="10"/>
  <c r="O136" i="10"/>
  <c r="O212" i="10"/>
  <c r="O193" i="10"/>
  <c r="O214" i="10"/>
  <c r="O174" i="10"/>
  <c r="O178" i="10"/>
  <c r="O232" i="10"/>
  <c r="O205" i="10"/>
  <c r="O215" i="10"/>
  <c r="O289" i="10"/>
  <c r="O235" i="10"/>
  <c r="O243" i="10"/>
  <c r="O307" i="10"/>
  <c r="O280" i="10"/>
  <c r="O293" i="10"/>
  <c r="O282" i="10"/>
  <c r="O276" i="10"/>
  <c r="O339" i="10"/>
  <c r="O328" i="10"/>
  <c r="O349" i="10"/>
  <c r="O322" i="10"/>
  <c r="O343" i="10"/>
  <c r="O294" i="10"/>
  <c r="O308" i="10"/>
  <c r="O302" i="10"/>
  <c r="O433" i="10"/>
  <c r="O360" i="10"/>
  <c r="O430" i="10"/>
  <c r="O372" i="10"/>
  <c r="O451" i="10"/>
  <c r="O380" i="10"/>
  <c r="O448" i="10"/>
  <c r="O397" i="10"/>
  <c r="O461" i="10"/>
  <c r="O418" i="10"/>
  <c r="O396" i="10"/>
  <c r="O391" i="10"/>
  <c r="O464" i="10"/>
  <c r="O472" i="10"/>
  <c r="O478" i="10"/>
  <c r="O399" i="10"/>
  <c r="O415" i="10"/>
  <c r="O102" i="12"/>
  <c r="O106" i="12"/>
  <c r="O125" i="12"/>
  <c r="O116" i="12"/>
  <c r="O149" i="12"/>
  <c r="O142" i="12"/>
  <c r="O154" i="12"/>
  <c r="O127" i="12"/>
  <c r="O194" i="12"/>
  <c r="O188" i="12"/>
  <c r="O151" i="12"/>
  <c r="O192" i="12"/>
  <c r="O198" i="12"/>
  <c r="O236" i="12"/>
  <c r="O203" i="12"/>
  <c r="O237" i="12"/>
  <c r="O261" i="12"/>
  <c r="O197" i="12"/>
  <c r="O215" i="12"/>
  <c r="O304" i="12"/>
  <c r="O282" i="12"/>
  <c r="O258" i="12"/>
  <c r="O242" i="12"/>
  <c r="O316" i="12"/>
  <c r="O286" i="12"/>
  <c r="O312" i="12"/>
  <c r="O309" i="12"/>
  <c r="O321" i="12"/>
  <c r="O375" i="12"/>
  <c r="O361" i="12"/>
  <c r="O339" i="12"/>
  <c r="O287" i="12"/>
  <c r="O398" i="12"/>
  <c r="O392" i="12"/>
  <c r="O354" i="12"/>
  <c r="O410" i="12"/>
  <c r="O376" i="12"/>
  <c r="O441" i="12"/>
  <c r="O401" i="12"/>
  <c r="O451" i="12"/>
  <c r="O429" i="12"/>
  <c r="O412" i="12"/>
  <c r="O485" i="12"/>
  <c r="O463" i="12"/>
  <c r="O426" i="12"/>
  <c r="O430" i="12"/>
  <c r="O480" i="12"/>
  <c r="O492" i="12"/>
  <c r="O483" i="12"/>
  <c r="O478" i="12"/>
  <c r="O8" i="12"/>
  <c r="O126" i="10"/>
  <c r="O115" i="10"/>
  <c r="O119" i="10"/>
  <c r="O170" i="10"/>
  <c r="O159" i="10"/>
  <c r="O114" i="10"/>
  <c r="O122" i="10"/>
  <c r="O144" i="10"/>
  <c r="O220" i="10"/>
  <c r="O201" i="10"/>
  <c r="O222" i="10"/>
  <c r="O195" i="10"/>
  <c r="O180" i="10"/>
  <c r="O240" i="10"/>
  <c r="O213" i="10"/>
  <c r="O223" i="10"/>
  <c r="O297" i="10"/>
  <c r="O237" i="10"/>
  <c r="O245" i="10"/>
  <c r="O315" i="10"/>
  <c r="O288" i="10"/>
  <c r="O301" i="10"/>
  <c r="O290" i="10"/>
  <c r="O284" i="10"/>
  <c r="O347" i="10"/>
  <c r="O336" i="10"/>
  <c r="O357" i="10"/>
  <c r="O330" i="10"/>
  <c r="O351" i="10"/>
  <c r="O296" i="10"/>
  <c r="O310" i="10"/>
  <c r="O329" i="10"/>
  <c r="O441" i="10"/>
  <c r="O362" i="10"/>
  <c r="O438" i="10"/>
  <c r="O395" i="10"/>
  <c r="O459" i="10"/>
  <c r="O392" i="10"/>
  <c r="O456" i="10"/>
  <c r="O405" i="10"/>
  <c r="O469" i="10"/>
  <c r="O426" i="10"/>
  <c r="O404" i="10"/>
  <c r="O458" i="10"/>
  <c r="O466" i="10"/>
  <c r="O474" i="10"/>
  <c r="O480" i="10"/>
  <c r="O463" i="10"/>
  <c r="O479" i="10"/>
  <c r="O110" i="12"/>
  <c r="O120" i="12"/>
  <c r="O129" i="12"/>
  <c r="O132" i="12"/>
  <c r="O157" i="12"/>
  <c r="O162" i="12"/>
  <c r="O158" i="12"/>
  <c r="O141" i="12"/>
  <c r="O202" i="12"/>
  <c r="O196" i="12"/>
  <c r="O172" i="12"/>
  <c r="O206" i="12"/>
  <c r="O207" i="12"/>
  <c r="O244" i="12"/>
  <c r="O209" i="12"/>
  <c r="O251" i="12"/>
  <c r="O269" i="12"/>
  <c r="O231" i="12"/>
  <c r="O226" i="12"/>
  <c r="O218" i="12"/>
  <c r="O290" i="12"/>
  <c r="O262" i="12"/>
  <c r="O255" i="12"/>
  <c r="O324" i="12"/>
  <c r="O310" i="12"/>
  <c r="O320" i="12"/>
  <c r="O291" i="12"/>
  <c r="O323" i="12"/>
  <c r="O283" i="12"/>
  <c r="O369" i="12"/>
  <c r="O347" i="12"/>
  <c r="O313" i="12"/>
  <c r="O406" i="12"/>
  <c r="O400" i="12"/>
  <c r="O356" i="12"/>
  <c r="O346" i="12"/>
  <c r="O385" i="12"/>
  <c r="O449" i="12"/>
  <c r="O403" i="12"/>
  <c r="O370" i="12"/>
  <c r="O437" i="12"/>
  <c r="O420" i="12"/>
  <c r="O493" i="12"/>
  <c r="O471" i="12"/>
  <c r="O455" i="12"/>
  <c r="O432" i="12"/>
  <c r="O482" i="12"/>
  <c r="O438" i="12"/>
  <c r="O500" i="12"/>
  <c r="O499" i="12"/>
  <c r="O6" i="12"/>
  <c r="P107" i="10"/>
  <c r="P160" i="10"/>
  <c r="P165" i="10"/>
  <c r="P186" i="10"/>
  <c r="P110" i="10"/>
  <c r="P114" i="10"/>
  <c r="P169" i="10"/>
  <c r="P175" i="10"/>
  <c r="P239" i="10"/>
  <c r="P185" i="10"/>
  <c r="P167" i="10"/>
  <c r="P241" i="10"/>
  <c r="P122" i="10"/>
  <c r="P235" i="10"/>
  <c r="P224" i="10"/>
  <c r="P197" i="10"/>
  <c r="P276" i="10"/>
  <c r="P265" i="10"/>
  <c r="P278" i="10"/>
  <c r="P259" i="10"/>
  <c r="P280" i="10"/>
  <c r="P230" i="10"/>
  <c r="P244" i="10"/>
  <c r="P314" i="10"/>
  <c r="P382" i="10"/>
  <c r="P355" i="10"/>
  <c r="P336" i="10"/>
  <c r="P303" i="10"/>
  <c r="P357" i="10"/>
  <c r="P338" i="10"/>
  <c r="P327" i="10"/>
  <c r="P337" i="10"/>
  <c r="P404" i="10"/>
  <c r="P468" i="10"/>
  <c r="P409" i="10"/>
  <c r="P390" i="10"/>
  <c r="P454" i="10"/>
  <c r="P411" i="10"/>
  <c r="P392" i="10"/>
  <c r="P456" i="10"/>
  <c r="P405" i="10"/>
  <c r="P371" i="10"/>
  <c r="P431" i="10"/>
  <c r="P494" i="10"/>
  <c r="P434" i="10"/>
  <c r="P450" i="10"/>
  <c r="P487" i="10"/>
  <c r="P471" i="10"/>
  <c r="P465" i="10"/>
  <c r="P103" i="12"/>
  <c r="P101" i="12"/>
  <c r="P120" i="12"/>
  <c r="P119" i="12"/>
  <c r="P127" i="12"/>
  <c r="P161" i="12"/>
  <c r="P180" i="12"/>
  <c r="P138" i="12"/>
  <c r="P197" i="12"/>
  <c r="P199" i="12"/>
  <c r="P165" i="12"/>
  <c r="P222" i="12"/>
  <c r="P192" i="12"/>
  <c r="P190" i="12"/>
  <c r="P225" i="12"/>
  <c r="P194" i="12"/>
  <c r="P254" i="12"/>
  <c r="P256" i="12"/>
  <c r="P255" i="12"/>
  <c r="P236" i="12"/>
  <c r="P293" i="12"/>
  <c r="P253" i="12"/>
  <c r="P258" i="12"/>
  <c r="P311" i="12"/>
  <c r="P280" i="12"/>
  <c r="P286" i="12"/>
  <c r="P298" i="12"/>
  <c r="P304" i="12"/>
  <c r="P333" i="12"/>
  <c r="P364" i="12"/>
  <c r="P320" i="12"/>
  <c r="P326" i="12"/>
  <c r="P351" i="12"/>
  <c r="P359" i="12"/>
  <c r="P379" i="12"/>
  <c r="P377" i="12"/>
  <c r="P336" i="12"/>
  <c r="P428" i="12"/>
  <c r="P422" i="12"/>
  <c r="P384" i="12"/>
  <c r="P388" i="12"/>
  <c r="P415" i="12"/>
  <c r="P425" i="12"/>
  <c r="P458" i="12"/>
  <c r="P441" i="12"/>
  <c r="P460" i="12"/>
  <c r="P457" i="12"/>
  <c r="P463" i="12"/>
  <c r="P475" i="12"/>
  <c r="P489" i="12"/>
  <c r="P121" i="10"/>
  <c r="P144" i="10"/>
  <c r="P149" i="10"/>
  <c r="P170" i="10"/>
  <c r="P106" i="10"/>
  <c r="P172" i="10"/>
  <c r="P153" i="10"/>
  <c r="P155" i="10"/>
  <c r="P223" i="10"/>
  <c r="P181" i="10"/>
  <c r="P126" i="10"/>
  <c r="P225" i="10"/>
  <c r="P214" i="10"/>
  <c r="P219" i="10"/>
  <c r="P208" i="10"/>
  <c r="P210" i="10"/>
  <c r="P260" i="10"/>
  <c r="P229" i="10"/>
  <c r="P262" i="10"/>
  <c r="P189" i="10"/>
  <c r="P264" i="10"/>
  <c r="P205" i="10"/>
  <c r="P221" i="10"/>
  <c r="P287" i="10"/>
  <c r="P366" i="10"/>
  <c r="P339" i="10"/>
  <c r="P301" i="10"/>
  <c r="P384" i="10"/>
  <c r="P341" i="10"/>
  <c r="P322" i="10"/>
  <c r="P386" i="10"/>
  <c r="P321" i="10"/>
  <c r="P383" i="10"/>
  <c r="P452" i="10"/>
  <c r="P393" i="10"/>
  <c r="P298" i="10"/>
  <c r="P438" i="10"/>
  <c r="P395" i="10"/>
  <c r="P324" i="10"/>
  <c r="P440" i="10"/>
  <c r="P389" i="10"/>
  <c r="P356" i="10"/>
  <c r="P415" i="10"/>
  <c r="P481" i="10"/>
  <c r="P499" i="10"/>
  <c r="P485" i="10"/>
  <c r="P461" i="10"/>
  <c r="P453" i="10"/>
  <c r="P467" i="10"/>
  <c r="P111" i="12"/>
  <c r="P115" i="12"/>
  <c r="P124" i="12"/>
  <c r="P126" i="12"/>
  <c r="P133" i="12"/>
  <c r="P170" i="12"/>
  <c r="P143" i="12"/>
  <c r="P147" i="12"/>
  <c r="P205" i="12"/>
  <c r="P207" i="12"/>
  <c r="P167" i="12"/>
  <c r="P174" i="12"/>
  <c r="P182" i="12"/>
  <c r="P211" i="12"/>
  <c r="P233" i="12"/>
  <c r="P215" i="12"/>
  <c r="P262" i="12"/>
  <c r="P264" i="12"/>
  <c r="P269" i="12"/>
  <c r="P244" i="12"/>
  <c r="P301" i="12"/>
  <c r="P257" i="12"/>
  <c r="P267" i="12"/>
  <c r="P319" i="12"/>
  <c r="P282" i="12"/>
  <c r="P288" i="12"/>
  <c r="P300" i="12"/>
  <c r="P289" i="12"/>
  <c r="P343" i="12"/>
  <c r="P372" i="12"/>
  <c r="P342" i="12"/>
  <c r="P328" i="12"/>
  <c r="P353" i="12"/>
  <c r="P361" i="12"/>
  <c r="P387" i="12"/>
  <c r="P381" i="12"/>
  <c r="P347" i="12"/>
  <c r="P436" i="12"/>
  <c r="P430" i="12"/>
  <c r="P386" i="12"/>
  <c r="P390" i="12"/>
  <c r="P421" i="12"/>
  <c r="P427" i="12"/>
  <c r="P466" i="12"/>
  <c r="P443" i="12"/>
  <c r="P468" i="12"/>
  <c r="P442" i="12"/>
  <c r="P465" i="12"/>
  <c r="P477" i="12"/>
  <c r="P470" i="12"/>
  <c r="P129" i="10"/>
  <c r="P152" i="10"/>
  <c r="P157" i="10"/>
  <c r="P178" i="10"/>
  <c r="P108" i="10"/>
  <c r="P180" i="10"/>
  <c r="P161" i="10"/>
  <c r="P173" i="10"/>
  <c r="P231" i="10"/>
  <c r="P183" i="10"/>
  <c r="P142" i="10"/>
  <c r="P233" i="10"/>
  <c r="P222" i="10"/>
  <c r="P227" i="10"/>
  <c r="P216" i="10"/>
  <c r="P218" i="10"/>
  <c r="P268" i="10"/>
  <c r="P257" i="10"/>
  <c r="P270" i="10"/>
  <c r="P245" i="10"/>
  <c r="P272" i="10"/>
  <c r="P228" i="10"/>
  <c r="P242" i="10"/>
  <c r="P240" i="10"/>
  <c r="P374" i="10"/>
  <c r="P347" i="10"/>
  <c r="P328" i="10"/>
  <c r="P234" i="10"/>
  <c r="P349" i="10"/>
  <c r="P330" i="10"/>
  <c r="P319" i="10"/>
  <c r="P329" i="10"/>
  <c r="P396" i="10"/>
  <c r="P460" i="10"/>
  <c r="P401" i="10"/>
  <c r="P364" i="10"/>
  <c r="P446" i="10"/>
  <c r="P403" i="10"/>
  <c r="P380" i="10"/>
  <c r="P448" i="10"/>
  <c r="P397" i="10"/>
  <c r="P369" i="10"/>
  <c r="P423" i="10"/>
  <c r="P486" i="10"/>
  <c r="P361" i="10"/>
  <c r="P493" i="10"/>
  <c r="P482" i="10"/>
  <c r="P455" i="10"/>
  <c r="P484" i="10"/>
  <c r="P105" i="12"/>
  <c r="P123" i="12"/>
  <c r="P140" i="12"/>
  <c r="P135" i="12"/>
  <c r="P141" i="12"/>
  <c r="P178" i="12"/>
  <c r="P144" i="12"/>
  <c r="P134" i="12"/>
  <c r="P146" i="12"/>
  <c r="P162" i="12"/>
  <c r="P164" i="12"/>
  <c r="P187" i="12"/>
  <c r="P193" i="12"/>
  <c r="P220" i="12"/>
  <c r="P241" i="12"/>
  <c r="P223" i="12"/>
  <c r="P270" i="12"/>
  <c r="P272" i="12"/>
  <c r="P273" i="12"/>
  <c r="P251" i="12"/>
  <c r="P235" i="12"/>
  <c r="P271" i="12"/>
  <c r="P245" i="12"/>
  <c r="P327" i="12"/>
  <c r="P284" i="12"/>
  <c r="P290" i="12"/>
  <c r="P307" i="12"/>
  <c r="P317" i="12"/>
  <c r="P281" i="12"/>
  <c r="P309" i="12"/>
  <c r="P350" i="12"/>
  <c r="P331" i="12"/>
  <c r="P355" i="12"/>
  <c r="P363" i="12"/>
  <c r="P395" i="12"/>
  <c r="P389" i="12"/>
  <c r="P376" i="12"/>
  <c r="P444" i="12"/>
  <c r="P438" i="12"/>
  <c r="P416" i="12"/>
  <c r="P392" i="12"/>
  <c r="P450" i="12"/>
  <c r="P429" i="12"/>
  <c r="P474" i="12"/>
  <c r="P445" i="12"/>
  <c r="P476" i="12"/>
  <c r="P459" i="12"/>
  <c r="P467" i="12"/>
  <c r="P479" i="12"/>
  <c r="P494" i="12"/>
  <c r="P113" i="12"/>
  <c r="P131" i="12"/>
  <c r="P148" i="12"/>
  <c r="P150" i="12"/>
  <c r="P152" i="12"/>
  <c r="P112" i="12"/>
  <c r="P159" i="12"/>
  <c r="P145" i="12"/>
  <c r="P168" i="12"/>
  <c r="P155" i="12"/>
  <c r="P171" i="12"/>
  <c r="P201" i="12"/>
  <c r="P202" i="12"/>
  <c r="P231" i="12"/>
  <c r="P198" i="12"/>
  <c r="P226" i="12"/>
  <c r="P209" i="12"/>
  <c r="P200" i="12"/>
  <c r="P275" i="12"/>
  <c r="P260" i="12"/>
  <c r="P252" i="12"/>
  <c r="P279" i="12"/>
  <c r="P250" i="12"/>
  <c r="P335" i="12"/>
  <c r="P305" i="12"/>
  <c r="P292" i="12"/>
  <c r="P315" i="12"/>
  <c r="P346" i="12"/>
  <c r="P334" i="12"/>
  <c r="P312" i="12"/>
  <c r="P358" i="12"/>
  <c r="P339" i="12"/>
  <c r="P385" i="12"/>
  <c r="P382" i="12"/>
  <c r="P403" i="12"/>
  <c r="P397" i="12"/>
  <c r="P380" i="12"/>
  <c r="P452" i="12"/>
  <c r="P446" i="12"/>
  <c r="P424" i="12"/>
  <c r="P394" i="12"/>
  <c r="P464" i="12"/>
  <c r="P461" i="12"/>
  <c r="P482" i="12"/>
  <c r="P400" i="12"/>
  <c r="P484" i="12"/>
  <c r="P396" i="12"/>
  <c r="P469" i="12"/>
  <c r="P481" i="12"/>
  <c r="P462" i="12"/>
  <c r="P111" i="10"/>
  <c r="P115" i="10"/>
  <c r="P168" i="10"/>
  <c r="P125" i="10"/>
  <c r="P133" i="10"/>
  <c r="P112" i="10"/>
  <c r="P116" i="10"/>
  <c r="P130" i="10"/>
  <c r="P177" i="10"/>
  <c r="P247" i="10"/>
  <c r="P188" i="10"/>
  <c r="P187" i="10"/>
  <c r="P249" i="10"/>
  <c r="P158" i="10"/>
  <c r="P243" i="10"/>
  <c r="P150" i="10"/>
  <c r="P226" i="10"/>
  <c r="P284" i="10"/>
  <c r="P273" i="10"/>
  <c r="P286" i="10"/>
  <c r="P267" i="10"/>
  <c r="P288" i="10"/>
  <c r="P232" i="10"/>
  <c r="P246" i="10"/>
  <c r="P326" i="10"/>
  <c r="P238" i="10"/>
  <c r="P236" i="10"/>
  <c r="P344" i="10"/>
  <c r="P305" i="10"/>
  <c r="P274" i="10"/>
  <c r="P346" i="10"/>
  <c r="P335" i="10"/>
  <c r="P345" i="10"/>
  <c r="P412" i="10"/>
  <c r="P476" i="10"/>
  <c r="P417" i="10"/>
  <c r="P398" i="10"/>
  <c r="P462" i="10"/>
  <c r="P419" i="10"/>
  <c r="P400" i="10"/>
  <c r="P464" i="10"/>
  <c r="P413" i="10"/>
  <c r="P373" i="10"/>
  <c r="P439" i="10"/>
  <c r="P363" i="10"/>
  <c r="P466" i="10"/>
  <c r="P490" i="10"/>
  <c r="P495" i="10"/>
  <c r="P473" i="10"/>
  <c r="P463" i="10"/>
  <c r="P475" i="10"/>
  <c r="P110" i="12"/>
  <c r="P118" i="12"/>
  <c r="P172" i="12"/>
  <c r="P189" i="12"/>
  <c r="P154" i="12"/>
  <c r="P188" i="12"/>
  <c r="P212" i="12"/>
  <c r="P246" i="12"/>
  <c r="P213" i="12"/>
  <c r="P285" i="12"/>
  <c r="P240" i="12"/>
  <c r="P278" i="12"/>
  <c r="P296" i="12"/>
  <c r="P325" i="12"/>
  <c r="P318" i="12"/>
  <c r="P349" i="12"/>
  <c r="P371" i="12"/>
  <c r="P378" i="12"/>
  <c r="P399" i="12"/>
  <c r="P456" i="12"/>
  <c r="P423" i="12"/>
  <c r="P439" i="12"/>
  <c r="P455" i="12"/>
  <c r="P434" i="12"/>
  <c r="P493" i="12"/>
  <c r="P136" i="10"/>
  <c r="P162" i="10"/>
  <c r="P159" i="10"/>
  <c r="P145" i="10"/>
  <c r="P215" i="10"/>
  <c r="P220" i="10"/>
  <c r="P206" i="10"/>
  <c r="P200" i="10"/>
  <c r="P256" i="10"/>
  <c r="P237" i="10"/>
  <c r="P253" i="10"/>
  <c r="P285" i="10"/>
  <c r="P358" i="10"/>
  <c r="P299" i="10"/>
  <c r="P333" i="10"/>
  <c r="P378" i="10"/>
  <c r="P381" i="10"/>
  <c r="P387" i="10"/>
  <c r="P430" i="10"/>
  <c r="P451" i="10"/>
  <c r="P388" i="10"/>
  <c r="P407" i="10"/>
  <c r="P491" i="10"/>
  <c r="P459" i="10"/>
  <c r="P497" i="10"/>
  <c r="P109" i="12"/>
  <c r="P102" i="12"/>
  <c r="P116" i="12"/>
  <c r="P158" i="12"/>
  <c r="P160" i="12"/>
  <c r="P137" i="12"/>
  <c r="P136" i="12"/>
  <c r="P151" i="12"/>
  <c r="P156" i="12"/>
  <c r="P163" i="12"/>
  <c r="P185" i="12"/>
  <c r="P208" i="12"/>
  <c r="P176" i="12"/>
  <c r="P239" i="12"/>
  <c r="P206" i="12"/>
  <c r="P228" i="12"/>
  <c r="P217" i="12"/>
  <c r="P219" i="12"/>
  <c r="P283" i="12"/>
  <c r="P261" i="12"/>
  <c r="P266" i="12"/>
  <c r="P287" i="12"/>
  <c r="P259" i="12"/>
  <c r="P237" i="12"/>
  <c r="P313" i="12"/>
  <c r="P306" i="12"/>
  <c r="P323" i="12"/>
  <c r="P354" i="12"/>
  <c r="P338" i="12"/>
  <c r="P345" i="12"/>
  <c r="P366" i="12"/>
  <c r="P332" i="12"/>
  <c r="P393" i="12"/>
  <c r="P365" i="12"/>
  <c r="P411" i="12"/>
  <c r="P405" i="12"/>
  <c r="P383" i="12"/>
  <c r="P391" i="12"/>
  <c r="P454" i="12"/>
  <c r="P432" i="12"/>
  <c r="P404" i="12"/>
  <c r="P472" i="12"/>
  <c r="P431" i="12"/>
  <c r="P490" i="12"/>
  <c r="P447" i="12"/>
  <c r="P492" i="12"/>
  <c r="P478" i="12"/>
  <c r="P471" i="12"/>
  <c r="P495" i="12"/>
  <c r="P500" i="12"/>
  <c r="P119" i="10"/>
  <c r="P123" i="10"/>
  <c r="P176" i="10"/>
  <c r="P138" i="10"/>
  <c r="P135" i="10"/>
  <c r="P140" i="10"/>
  <c r="P118" i="10"/>
  <c r="P132" i="10"/>
  <c r="P191" i="10"/>
  <c r="P255" i="10"/>
  <c r="P196" i="10"/>
  <c r="P193" i="10"/>
  <c r="P124" i="10"/>
  <c r="P174" i="10"/>
  <c r="P251" i="10"/>
  <c r="P163" i="10"/>
  <c r="P250" i="10"/>
  <c r="P292" i="10"/>
  <c r="P281" i="10"/>
  <c r="P294" i="10"/>
  <c r="P275" i="10"/>
  <c r="P296" i="10"/>
  <c r="P261" i="10"/>
  <c r="P248" i="10"/>
  <c r="P334" i="10"/>
  <c r="P282" i="10"/>
  <c r="P258" i="10"/>
  <c r="P352" i="10"/>
  <c r="P307" i="10"/>
  <c r="P311" i="10"/>
  <c r="P354" i="10"/>
  <c r="P343" i="10"/>
  <c r="P353" i="10"/>
  <c r="P420" i="10"/>
  <c r="P290" i="10"/>
  <c r="P425" i="10"/>
  <c r="P406" i="10"/>
  <c r="P470" i="10"/>
  <c r="P427" i="10"/>
  <c r="P408" i="10"/>
  <c r="P472" i="10"/>
  <c r="P421" i="10"/>
  <c r="P375" i="10"/>
  <c r="P447" i="10"/>
  <c r="P394" i="10"/>
  <c r="P488" i="10"/>
  <c r="P498" i="10"/>
  <c r="P402" i="10"/>
  <c r="P500" i="10"/>
  <c r="P104" i="12"/>
  <c r="P114" i="12"/>
  <c r="P157" i="12"/>
  <c r="P132" i="12"/>
  <c r="P191" i="12"/>
  <c r="P214" i="12"/>
  <c r="P184" i="12"/>
  <c r="P203" i="12"/>
  <c r="P248" i="12"/>
  <c r="P221" i="12"/>
  <c r="P247" i="12"/>
  <c r="P297" i="12"/>
  <c r="P337" i="12"/>
  <c r="P302" i="12"/>
  <c r="P356" i="12"/>
  <c r="P324" i="12"/>
  <c r="P357" i="12"/>
  <c r="P352" i="12"/>
  <c r="P420" i="12"/>
  <c r="P368" i="12"/>
  <c r="P410" i="12"/>
  <c r="P437" i="12"/>
  <c r="P453" i="12"/>
  <c r="P496" i="12"/>
  <c r="P487" i="12"/>
  <c r="P113" i="10"/>
  <c r="P141" i="10"/>
  <c r="P164" i="10"/>
  <c r="P147" i="10"/>
  <c r="P179" i="10"/>
  <c r="P217" i="10"/>
  <c r="P211" i="10"/>
  <c r="P202" i="10"/>
  <c r="P316" i="10"/>
  <c r="P318" i="10"/>
  <c r="P320" i="10"/>
  <c r="P279" i="10"/>
  <c r="P331" i="10"/>
  <c r="P376" i="10"/>
  <c r="P317" i="10"/>
  <c r="P306" i="10"/>
  <c r="P444" i="10"/>
  <c r="P449" i="10"/>
  <c r="P372" i="10"/>
  <c r="P432" i="10"/>
  <c r="P445" i="10"/>
  <c r="P479" i="10"/>
  <c r="P474" i="10"/>
  <c r="P442" i="10"/>
  <c r="P121" i="12"/>
  <c r="P106" i="12"/>
  <c r="P130" i="12"/>
  <c r="P166" i="12"/>
  <c r="P122" i="12"/>
  <c r="P149" i="12"/>
  <c r="P139" i="12"/>
  <c r="P177" i="12"/>
  <c r="P169" i="12"/>
  <c r="P179" i="12"/>
  <c r="P186" i="12"/>
  <c r="P216" i="12"/>
  <c r="P183" i="12"/>
  <c r="P196" i="12"/>
  <c r="P218" i="12"/>
  <c r="P230" i="12"/>
  <c r="P238" i="12"/>
  <c r="P229" i="12"/>
  <c r="P291" i="12"/>
  <c r="P265" i="12"/>
  <c r="P210" i="12"/>
  <c r="P295" i="12"/>
  <c r="P268" i="12"/>
  <c r="P276" i="12"/>
  <c r="P321" i="12"/>
  <c r="P310" i="12"/>
  <c r="P249" i="12"/>
  <c r="P362" i="12"/>
  <c r="P340" i="12"/>
  <c r="P314" i="12"/>
  <c r="P374" i="12"/>
  <c r="P341" i="12"/>
  <c r="P401" i="12"/>
  <c r="P367" i="12"/>
  <c r="P373" i="12"/>
  <c r="P413" i="12"/>
  <c r="P412" i="12"/>
  <c r="P417" i="12"/>
  <c r="P407" i="12"/>
  <c r="P440" i="12"/>
  <c r="P406" i="12"/>
  <c r="P480" i="12"/>
  <c r="P433" i="12"/>
  <c r="P402" i="12"/>
  <c r="P449" i="12"/>
  <c r="P398" i="12"/>
  <c r="P499" i="12"/>
  <c r="P473" i="12"/>
  <c r="P483" i="12"/>
  <c r="P497" i="12"/>
  <c r="P127" i="10"/>
  <c r="P131" i="10"/>
  <c r="P184" i="10"/>
  <c r="P146" i="10"/>
  <c r="P143" i="10"/>
  <c r="P148" i="10"/>
  <c r="P120" i="10"/>
  <c r="P134" i="10"/>
  <c r="P199" i="10"/>
  <c r="P128" i="10"/>
  <c r="P204" i="10"/>
  <c r="P201" i="10"/>
  <c r="P190" i="10"/>
  <c r="P195" i="10"/>
  <c r="P182" i="10"/>
  <c r="P171" i="10"/>
  <c r="P252" i="10"/>
  <c r="P300" i="10"/>
  <c r="P289" i="10"/>
  <c r="P302" i="10"/>
  <c r="P283" i="10"/>
  <c r="P304" i="10"/>
  <c r="P269" i="10"/>
  <c r="P263" i="10"/>
  <c r="P342" i="10"/>
  <c r="P293" i="10"/>
  <c r="P295" i="10"/>
  <c r="P360" i="10"/>
  <c r="P309" i="10"/>
  <c r="P313" i="10"/>
  <c r="P362" i="10"/>
  <c r="P351" i="10"/>
  <c r="P377" i="10"/>
  <c r="P428" i="10"/>
  <c r="P332" i="10"/>
  <c r="P433" i="10"/>
  <c r="P414" i="10"/>
  <c r="P478" i="10"/>
  <c r="P435" i="10"/>
  <c r="P416" i="10"/>
  <c r="P480" i="10"/>
  <c r="P429" i="10"/>
  <c r="P391" i="10"/>
  <c r="P365" i="10"/>
  <c r="P458" i="10"/>
  <c r="P496" i="10"/>
  <c r="P426" i="10"/>
  <c r="P340" i="10"/>
  <c r="P477" i="10"/>
  <c r="P492" i="10"/>
  <c r="P129" i="12"/>
  <c r="P107" i="12"/>
  <c r="P142" i="12"/>
  <c r="P108" i="12"/>
  <c r="P125" i="12"/>
  <c r="P153" i="12"/>
  <c r="P128" i="12"/>
  <c r="P181" i="12"/>
  <c r="P173" i="12"/>
  <c r="P117" i="12"/>
  <c r="P195" i="12"/>
  <c r="P224" i="12"/>
  <c r="P175" i="12"/>
  <c r="P204" i="12"/>
  <c r="P227" i="12"/>
  <c r="P232" i="12"/>
  <c r="P242" i="12"/>
  <c r="P234" i="12"/>
  <c r="P299" i="12"/>
  <c r="P277" i="12"/>
  <c r="P243" i="12"/>
  <c r="P303" i="12"/>
  <c r="P263" i="12"/>
  <c r="P308" i="12"/>
  <c r="P329" i="12"/>
  <c r="P294" i="12"/>
  <c r="P274" i="12"/>
  <c r="P370" i="12"/>
  <c r="P348" i="12"/>
  <c r="P316" i="12"/>
  <c r="P322" i="12"/>
  <c r="P344" i="12"/>
  <c r="P409" i="12"/>
  <c r="P369" i="12"/>
  <c r="P375" i="12"/>
  <c r="P360" i="12"/>
  <c r="P414" i="12"/>
  <c r="P330" i="12"/>
  <c r="P419" i="12"/>
  <c r="P448" i="12"/>
  <c r="P408" i="12"/>
  <c r="P488" i="12"/>
  <c r="P435" i="12"/>
  <c r="P418" i="12"/>
  <c r="P451" i="12"/>
  <c r="P426" i="12"/>
  <c r="P486" i="12"/>
  <c r="P498" i="12"/>
  <c r="P485" i="12"/>
  <c r="P491" i="12"/>
  <c r="P105" i="10"/>
  <c r="P109" i="10"/>
  <c r="P117" i="10"/>
  <c r="P154" i="10"/>
  <c r="P151" i="10"/>
  <c r="P156" i="10"/>
  <c r="P137" i="10"/>
  <c r="P139" i="10"/>
  <c r="P207" i="10"/>
  <c r="P166" i="10"/>
  <c r="P212" i="10"/>
  <c r="P209" i="10"/>
  <c r="P198" i="10"/>
  <c r="P203" i="10"/>
  <c r="P192" i="10"/>
  <c r="P194" i="10"/>
  <c r="P254" i="10"/>
  <c r="P308" i="10"/>
  <c r="P213" i="10"/>
  <c r="P310" i="10"/>
  <c r="P291" i="10"/>
  <c r="P312" i="10"/>
  <c r="P277" i="10"/>
  <c r="P271" i="10"/>
  <c r="P350" i="10"/>
  <c r="P323" i="10"/>
  <c r="P297" i="10"/>
  <c r="P368" i="10"/>
  <c r="P325" i="10"/>
  <c r="P315" i="10"/>
  <c r="P370" i="10"/>
  <c r="P266" i="10"/>
  <c r="P379" i="10"/>
  <c r="P436" i="10"/>
  <c r="P385" i="10"/>
  <c r="P441" i="10"/>
  <c r="P422" i="10"/>
  <c r="P348" i="10"/>
  <c r="P443" i="10"/>
  <c r="P424" i="10"/>
  <c r="P359" i="10"/>
  <c r="P437" i="10"/>
  <c r="P399" i="10"/>
  <c r="P418" i="10"/>
  <c r="P483" i="10"/>
  <c r="P410" i="10"/>
  <c r="P457" i="10"/>
  <c r="P367" i="10"/>
  <c r="P489" i="10"/>
  <c r="P469" i="10"/>
  <c r="R101" i="12"/>
  <c r="R105" i="12"/>
  <c r="R112" i="12"/>
  <c r="R115" i="12"/>
  <c r="R145" i="12"/>
  <c r="R165" i="12"/>
  <c r="R141" i="12"/>
  <c r="R149" i="12"/>
  <c r="R187" i="12"/>
  <c r="R205" i="12"/>
  <c r="R163" i="12"/>
  <c r="R180" i="12"/>
  <c r="R179" i="12"/>
  <c r="R229" i="12"/>
  <c r="R231" i="12"/>
  <c r="R233" i="12"/>
  <c r="R268" i="12"/>
  <c r="R246" i="12"/>
  <c r="R234" i="12"/>
  <c r="R305" i="12"/>
  <c r="R283" i="12"/>
  <c r="R277" i="12"/>
  <c r="R266" i="12"/>
  <c r="R267" i="12"/>
  <c r="R335" i="12"/>
  <c r="R286" i="12"/>
  <c r="R294" i="12"/>
  <c r="R332" i="12"/>
  <c r="R337" i="12"/>
  <c r="R304" i="12"/>
  <c r="R364" i="12"/>
  <c r="R330" i="12"/>
  <c r="R407" i="12"/>
  <c r="R355" i="12"/>
  <c r="R320" i="12"/>
  <c r="R375" i="12"/>
  <c r="R377" i="12"/>
  <c r="R418" i="12"/>
  <c r="R414" i="12"/>
  <c r="R397" i="12"/>
  <c r="R381" i="12"/>
  <c r="R392" i="12"/>
  <c r="R448" i="12"/>
  <c r="R472" i="12"/>
  <c r="R456" i="12"/>
  <c r="R474" i="12"/>
  <c r="R457" i="12"/>
  <c r="R499" i="12"/>
  <c r="R473" i="12"/>
  <c r="R493" i="12"/>
  <c r="R5" i="12"/>
  <c r="Q124" i="10"/>
  <c r="Q139" i="10"/>
  <c r="Q111" i="10"/>
  <c r="Q117" i="10"/>
  <c r="Q173" i="10"/>
  <c r="Q154" i="10"/>
  <c r="Q183" i="10"/>
  <c r="Q150" i="10"/>
  <c r="Q226" i="10"/>
  <c r="Q215" i="10"/>
  <c r="Q212" i="10"/>
  <c r="Q201" i="10"/>
  <c r="Q214" i="10"/>
  <c r="Q174" i="10"/>
  <c r="Q189" i="10"/>
  <c r="Q263" i="10"/>
  <c r="Q137" i="10"/>
  <c r="Q231" i="10"/>
  <c r="Q297" i="10"/>
  <c r="Q262" i="10"/>
  <c r="Q251" i="10"/>
  <c r="Q315" i="10"/>
  <c r="Q288" i="10"/>
  <c r="Q269" i="10"/>
  <c r="Q345" i="10"/>
  <c r="Q318" i="10"/>
  <c r="Q323" i="10"/>
  <c r="Q387" i="10"/>
  <c r="Q208" i="10"/>
  <c r="Q365" i="10"/>
  <c r="Q346" i="10"/>
  <c r="Q340" i="10"/>
  <c r="Q423" i="10"/>
  <c r="Q383" i="10"/>
  <c r="Q452" i="10"/>
  <c r="Q425" i="10"/>
  <c r="Q296" i="10"/>
  <c r="Q414" i="10"/>
  <c r="Q372" i="10"/>
  <c r="Q427" i="10"/>
  <c r="Q327" i="10"/>
  <c r="Q408" i="10"/>
  <c r="Q394" i="10"/>
  <c r="Q445" i="10"/>
  <c r="Q494" i="10"/>
  <c r="Q499" i="10"/>
  <c r="Q496" i="10"/>
  <c r="Q389" i="10"/>
  <c r="Q492" i="10"/>
  <c r="Q108" i="12"/>
  <c r="Q118" i="12"/>
  <c r="Q119" i="12"/>
  <c r="Q117" i="12"/>
  <c r="Q122" i="12"/>
  <c r="Q156" i="12"/>
  <c r="Q167" i="12"/>
  <c r="Q140" i="12"/>
  <c r="Q159" i="12"/>
  <c r="Q150" i="12"/>
  <c r="Q184" i="12"/>
  <c r="Q177" i="12"/>
  <c r="Q188" i="12"/>
  <c r="Q242" i="12"/>
  <c r="Q189" i="12"/>
  <c r="Q245" i="12"/>
  <c r="Q220" i="12"/>
  <c r="Q225" i="12"/>
  <c r="Q218" i="12"/>
  <c r="Q302" i="12"/>
  <c r="Q280" i="12"/>
  <c r="Q248" i="12"/>
  <c r="Q262" i="12"/>
  <c r="Q314" i="12"/>
  <c r="Q303" i="12"/>
  <c r="Q272" i="12"/>
  <c r="Q300" i="12"/>
  <c r="Q315" i="12"/>
  <c r="Q319" i="12"/>
  <c r="Q351" i="12"/>
  <c r="Q312" i="12"/>
  <c r="Q335" i="12"/>
  <c r="Q396" i="12"/>
  <c r="Q398" i="12"/>
  <c r="Q384" i="12"/>
  <c r="Q328" i="12"/>
  <c r="Q423" i="12"/>
  <c r="Q387" i="12"/>
  <c r="Q425" i="12"/>
  <c r="Q381" i="12"/>
  <c r="Q443" i="12"/>
  <c r="Q418" i="12"/>
  <c r="Q483" i="12"/>
  <c r="Q456" i="12"/>
  <c r="Q445" i="12"/>
  <c r="Q460" i="12"/>
  <c r="Q472" i="12"/>
  <c r="Q499" i="12"/>
  <c r="Q498" i="12"/>
  <c r="Q466" i="12"/>
  <c r="R109" i="12"/>
  <c r="R114" i="12"/>
  <c r="R128" i="12"/>
  <c r="R125" i="12"/>
  <c r="R150" i="12"/>
  <c r="R168" i="12"/>
  <c r="R116" i="12"/>
  <c r="R144" i="12"/>
  <c r="R195" i="12"/>
  <c r="R147" i="12"/>
  <c r="R175" i="12"/>
  <c r="R191" i="12"/>
  <c r="R182" i="12"/>
  <c r="R237" i="12"/>
  <c r="R239" i="12"/>
  <c r="R198" i="12"/>
  <c r="R215" i="12"/>
  <c r="R254" i="12"/>
  <c r="R221" i="12"/>
  <c r="R250" i="12"/>
  <c r="R291" i="12"/>
  <c r="R285" i="12"/>
  <c r="R249" i="12"/>
  <c r="R271" i="12"/>
  <c r="R276" i="12"/>
  <c r="R288" i="12"/>
  <c r="R296" i="12"/>
  <c r="R336" i="12"/>
  <c r="R341" i="12"/>
  <c r="R338" i="12"/>
  <c r="R372" i="12"/>
  <c r="R331" i="12"/>
  <c r="R324" i="12"/>
  <c r="R357" i="12"/>
  <c r="R363" i="12"/>
  <c r="R379" i="12"/>
  <c r="R345" i="12"/>
  <c r="R426" i="12"/>
  <c r="R415" i="12"/>
  <c r="R417" i="12"/>
  <c r="R384" i="12"/>
  <c r="R416" i="12"/>
  <c r="R459" i="12"/>
  <c r="R480" i="12"/>
  <c r="R461" i="12"/>
  <c r="R482" i="12"/>
  <c r="R460" i="12"/>
  <c r="R463" i="12"/>
  <c r="R475" i="12"/>
  <c r="R495" i="12"/>
  <c r="Q132" i="10"/>
  <c r="Q147" i="10"/>
  <c r="Q113" i="10"/>
  <c r="Q119" i="10"/>
  <c r="Q181" i="10"/>
  <c r="Q133" i="10"/>
  <c r="Q112" i="10"/>
  <c r="Q158" i="10"/>
  <c r="Q234" i="10"/>
  <c r="Q223" i="10"/>
  <c r="Q220" i="10"/>
  <c r="Q209" i="10"/>
  <c r="Q222" i="10"/>
  <c r="Q176" i="10"/>
  <c r="Q197" i="10"/>
  <c r="Q271" i="10"/>
  <c r="Q200" i="10"/>
  <c r="Q233" i="10"/>
  <c r="Q305" i="10"/>
  <c r="Q270" i="10"/>
  <c r="Q259" i="10"/>
  <c r="Q162" i="10"/>
  <c r="Q182" i="10"/>
  <c r="Q306" i="10"/>
  <c r="Q353" i="10"/>
  <c r="Q320" i="10"/>
  <c r="Q331" i="10"/>
  <c r="Q261" i="10"/>
  <c r="Q232" i="10"/>
  <c r="Q373" i="10"/>
  <c r="Q354" i="10"/>
  <c r="Q348" i="10"/>
  <c r="Q431" i="10"/>
  <c r="Q396" i="10"/>
  <c r="Q335" i="10"/>
  <c r="Q433" i="10"/>
  <c r="Q364" i="10"/>
  <c r="Q422" i="10"/>
  <c r="Q374" i="10"/>
  <c r="Q435" i="10"/>
  <c r="Q358" i="10"/>
  <c r="Q416" i="10"/>
  <c r="Q402" i="10"/>
  <c r="Q453" i="10"/>
  <c r="Q397" i="10"/>
  <c r="Q359" i="10"/>
  <c r="Q413" i="10"/>
  <c r="Q490" i="10"/>
  <c r="Q500" i="10"/>
  <c r="Q104" i="12"/>
  <c r="Q126" i="12"/>
  <c r="Q133" i="12"/>
  <c r="Q144" i="12"/>
  <c r="Q128" i="12"/>
  <c r="Q173" i="12"/>
  <c r="Q175" i="12"/>
  <c r="Q146" i="12"/>
  <c r="Q160" i="12"/>
  <c r="Q169" i="12"/>
  <c r="Q190" i="12"/>
  <c r="Q196" i="12"/>
  <c r="Q197" i="12"/>
  <c r="Q149" i="12"/>
  <c r="Q201" i="12"/>
  <c r="Q249" i="12"/>
  <c r="Q237" i="12"/>
  <c r="Q227" i="12"/>
  <c r="Q239" i="12"/>
  <c r="Q224" i="12"/>
  <c r="Q288" i="12"/>
  <c r="Q252" i="12"/>
  <c r="Q254" i="12"/>
  <c r="Q322" i="12"/>
  <c r="Q311" i="12"/>
  <c r="Q284" i="12"/>
  <c r="Q307" i="12"/>
  <c r="Q337" i="12"/>
  <c r="Q321" i="12"/>
  <c r="Q359" i="12"/>
  <c r="Q345" i="12"/>
  <c r="Q342" i="12"/>
  <c r="Q404" i="12"/>
  <c r="Q406" i="12"/>
  <c r="Q392" i="12"/>
  <c r="Q368" i="12"/>
  <c r="Q431" i="12"/>
  <c r="Q389" i="12"/>
  <c r="Q433" i="12"/>
  <c r="Q407" i="12"/>
  <c r="Q451" i="12"/>
  <c r="Q442" i="12"/>
  <c r="Q491" i="12"/>
  <c r="Q461" i="12"/>
  <c r="Q463" i="12"/>
  <c r="Q394" i="12"/>
  <c r="Q474" i="12"/>
  <c r="Q486" i="12"/>
  <c r="Q432" i="12"/>
  <c r="Q468" i="12"/>
  <c r="R103" i="12"/>
  <c r="R121" i="12"/>
  <c r="R138" i="12"/>
  <c r="R131" i="12"/>
  <c r="R158" i="12"/>
  <c r="R176" i="12"/>
  <c r="R142" i="12"/>
  <c r="R117" i="12"/>
  <c r="R203" i="12"/>
  <c r="R153" i="12"/>
  <c r="R199" i="12"/>
  <c r="R200" i="12"/>
  <c r="R188" i="12"/>
  <c r="R245" i="12"/>
  <c r="R204" i="12"/>
  <c r="R206" i="12"/>
  <c r="R226" i="12"/>
  <c r="R262" i="12"/>
  <c r="R242" i="12"/>
  <c r="R264" i="12"/>
  <c r="R299" i="12"/>
  <c r="R293" i="12"/>
  <c r="R258" i="12"/>
  <c r="R273" i="12"/>
  <c r="R278" i="12"/>
  <c r="R290" i="12"/>
  <c r="R298" i="12"/>
  <c r="R344" i="12"/>
  <c r="R274" i="12"/>
  <c r="R343" i="12"/>
  <c r="R300" i="12"/>
  <c r="R339" i="12"/>
  <c r="R347" i="12"/>
  <c r="R359" i="12"/>
  <c r="R365" i="12"/>
  <c r="R387" i="12"/>
  <c r="R366" i="12"/>
  <c r="R434" i="12"/>
  <c r="R389" i="12"/>
  <c r="R405" i="12"/>
  <c r="R413" i="12"/>
  <c r="R440" i="12"/>
  <c r="R388" i="12"/>
  <c r="R488" i="12"/>
  <c r="R437" i="12"/>
  <c r="R490" i="12"/>
  <c r="R468" i="12"/>
  <c r="R492" i="12"/>
  <c r="R477" i="12"/>
  <c r="R455" i="12"/>
  <c r="Q106" i="10"/>
  <c r="Q105" i="10"/>
  <c r="Q155" i="10"/>
  <c r="Q115" i="10"/>
  <c r="Q121" i="10"/>
  <c r="Q125" i="10"/>
  <c r="Q135" i="10"/>
  <c r="Q140" i="10"/>
  <c r="Q153" i="10"/>
  <c r="Q242" i="10"/>
  <c r="Q161" i="10"/>
  <c r="Q228" i="10"/>
  <c r="Q217" i="10"/>
  <c r="Q230" i="10"/>
  <c r="Q178" i="10"/>
  <c r="Q205" i="10"/>
  <c r="Q279" i="10"/>
  <c r="Q256" i="10"/>
  <c r="Q235" i="10"/>
  <c r="Q313" i="10"/>
  <c r="Q278" i="10"/>
  <c r="Q267" i="10"/>
  <c r="Q186" i="10"/>
  <c r="Q240" i="10"/>
  <c r="Q308" i="10"/>
  <c r="Q361" i="10"/>
  <c r="Q326" i="10"/>
  <c r="Q339" i="10"/>
  <c r="Q301" i="10"/>
  <c r="Q309" i="10"/>
  <c r="Q381" i="10"/>
  <c r="Q298" i="10"/>
  <c r="Q356" i="10"/>
  <c r="Q439" i="10"/>
  <c r="Q404" i="10"/>
  <c r="Q360" i="10"/>
  <c r="Q441" i="10"/>
  <c r="Q366" i="10"/>
  <c r="Q430" i="10"/>
  <c r="Q376" i="10"/>
  <c r="Q443" i="10"/>
  <c r="Q380" i="10"/>
  <c r="Q424" i="10"/>
  <c r="Q410" i="10"/>
  <c r="Q477" i="10"/>
  <c r="Q458" i="10"/>
  <c r="Q437" i="10"/>
  <c r="Q474" i="10"/>
  <c r="Q498" i="10"/>
  <c r="Q487" i="10"/>
  <c r="Q116" i="12"/>
  <c r="Q134" i="12"/>
  <c r="Q135" i="12"/>
  <c r="Q153" i="12"/>
  <c r="Q123" i="12"/>
  <c r="Q181" i="12"/>
  <c r="Q183" i="12"/>
  <c r="Q165" i="12"/>
  <c r="Q166" i="12"/>
  <c r="Q158" i="12"/>
  <c r="Q204" i="12"/>
  <c r="Q205" i="12"/>
  <c r="Q206" i="12"/>
  <c r="Q199" i="12"/>
  <c r="Q198" i="12"/>
  <c r="Q257" i="12"/>
  <c r="Q251" i="12"/>
  <c r="Q243" i="12"/>
  <c r="Q250" i="12"/>
  <c r="Q246" i="12"/>
  <c r="Q296" i="12"/>
  <c r="Q266" i="12"/>
  <c r="Q263" i="12"/>
  <c r="Q330" i="12"/>
  <c r="Q276" i="12"/>
  <c r="Q305" i="12"/>
  <c r="Q281" i="12"/>
  <c r="Q341" i="12"/>
  <c r="Q323" i="12"/>
  <c r="Q367" i="12"/>
  <c r="Q353" i="12"/>
  <c r="Q336" i="12"/>
  <c r="Q412" i="12"/>
  <c r="Q414" i="12"/>
  <c r="Q400" i="12"/>
  <c r="Q370" i="12"/>
  <c r="Q439" i="12"/>
  <c r="Q420" i="12"/>
  <c r="Q441" i="12"/>
  <c r="Q409" i="12"/>
  <c r="Q366" i="12"/>
  <c r="Q444" i="12"/>
  <c r="Q421" i="12"/>
  <c r="Q469" i="12"/>
  <c r="Q471" i="12"/>
  <c r="Q434" i="12"/>
  <c r="Q476" i="12"/>
  <c r="Q488" i="12"/>
  <c r="Q481" i="12"/>
  <c r="Q497" i="12"/>
  <c r="R111" i="12"/>
  <c r="R129" i="12"/>
  <c r="R146" i="12"/>
  <c r="R139" i="12"/>
  <c r="R166" i="12"/>
  <c r="R184" i="12"/>
  <c r="R157" i="12"/>
  <c r="R133" i="12"/>
  <c r="R159" i="12"/>
  <c r="R161" i="12"/>
  <c r="R212" i="12"/>
  <c r="R214" i="12"/>
  <c r="R181" i="12"/>
  <c r="R173" i="12"/>
  <c r="R183" i="12"/>
  <c r="R218" i="12"/>
  <c r="R228" i="12"/>
  <c r="R270" i="12"/>
  <c r="R259" i="12"/>
  <c r="R244" i="12"/>
  <c r="R241" i="12"/>
  <c r="R301" i="12"/>
  <c r="R287" i="12"/>
  <c r="R295" i="12"/>
  <c r="R280" i="12"/>
  <c r="R313" i="12"/>
  <c r="R306" i="12"/>
  <c r="R352" i="12"/>
  <c r="R323" i="12"/>
  <c r="R302" i="12"/>
  <c r="R312" i="12"/>
  <c r="R326" i="12"/>
  <c r="R349" i="12"/>
  <c r="R361" i="12"/>
  <c r="R367" i="12"/>
  <c r="R395" i="12"/>
  <c r="R378" i="12"/>
  <c r="R442" i="12"/>
  <c r="R420" i="12"/>
  <c r="R422" i="12"/>
  <c r="R419" i="12"/>
  <c r="R462" i="12"/>
  <c r="R421" i="12"/>
  <c r="R386" i="12"/>
  <c r="R439" i="12"/>
  <c r="R445" i="12"/>
  <c r="R497" i="12"/>
  <c r="R496" i="12"/>
  <c r="R479" i="12"/>
  <c r="R487" i="12"/>
  <c r="Q114" i="10"/>
  <c r="Q110" i="10"/>
  <c r="Q163" i="10"/>
  <c r="Q136" i="10"/>
  <c r="Q123" i="10"/>
  <c r="Q127" i="10"/>
  <c r="Q143" i="10"/>
  <c r="Q148" i="10"/>
  <c r="Q170" i="10"/>
  <c r="Q250" i="10"/>
  <c r="Q166" i="10"/>
  <c r="Q236" i="10"/>
  <c r="Q225" i="10"/>
  <c r="Q238" i="10"/>
  <c r="Q180" i="10"/>
  <c r="Q213" i="10"/>
  <c r="Q287" i="10"/>
  <c r="Q260" i="10"/>
  <c r="Q257" i="10"/>
  <c r="Q216" i="10"/>
  <c r="Q286" i="10"/>
  <c r="Q275" i="10"/>
  <c r="Q253" i="10"/>
  <c r="Q258" i="10"/>
  <c r="Q310" i="10"/>
  <c r="Q369" i="10"/>
  <c r="Q334" i="10"/>
  <c r="Q347" i="10"/>
  <c r="Q328" i="10"/>
  <c r="Q325" i="10"/>
  <c r="Q277" i="10"/>
  <c r="Q300" i="10"/>
  <c r="Q375" i="10"/>
  <c r="Q447" i="10"/>
  <c r="Q412" i="10"/>
  <c r="Q362" i="10"/>
  <c r="Q449" i="10"/>
  <c r="Q368" i="10"/>
  <c r="Q438" i="10"/>
  <c r="Q378" i="10"/>
  <c r="Q451" i="10"/>
  <c r="Q382" i="10"/>
  <c r="Q432" i="10"/>
  <c r="Q418" i="10"/>
  <c r="Q489" i="10"/>
  <c r="Q460" i="10"/>
  <c r="Q466" i="10"/>
  <c r="Q476" i="10"/>
  <c r="Q429" i="10"/>
  <c r="Q461" i="10"/>
  <c r="Q124" i="12"/>
  <c r="Q101" i="12"/>
  <c r="Q143" i="12"/>
  <c r="Q161" i="12"/>
  <c r="Q127" i="12"/>
  <c r="Q120" i="12"/>
  <c r="Q154" i="12"/>
  <c r="Q172" i="12"/>
  <c r="Q168" i="12"/>
  <c r="Q174" i="12"/>
  <c r="Q209" i="12"/>
  <c r="Q211" i="12"/>
  <c r="Q193" i="12"/>
  <c r="Q207" i="12"/>
  <c r="Q213" i="12"/>
  <c r="Q265" i="12"/>
  <c r="Q259" i="12"/>
  <c r="Q216" i="12"/>
  <c r="Q264" i="12"/>
  <c r="Q255" i="12"/>
  <c r="Q304" i="12"/>
  <c r="Q282" i="12"/>
  <c r="Q271" i="12"/>
  <c r="Q338" i="12"/>
  <c r="Q308" i="12"/>
  <c r="Q292" i="12"/>
  <c r="Q283" i="12"/>
  <c r="Q349" i="12"/>
  <c r="Q325" i="12"/>
  <c r="Q375" i="12"/>
  <c r="Q361" i="12"/>
  <c r="Q344" i="12"/>
  <c r="Q355" i="12"/>
  <c r="Q371" i="12"/>
  <c r="Q408" i="12"/>
  <c r="Q372" i="12"/>
  <c r="Q447" i="12"/>
  <c r="Q391" i="12"/>
  <c r="Q449" i="12"/>
  <c r="Q411" i="12"/>
  <c r="Q386" i="12"/>
  <c r="Q446" i="12"/>
  <c r="Q450" i="12"/>
  <c r="Q477" i="12"/>
  <c r="Q479" i="12"/>
  <c r="Q436" i="12"/>
  <c r="Q494" i="12"/>
  <c r="Q490" i="12"/>
  <c r="Q495" i="12"/>
  <c r="Q489" i="12"/>
  <c r="R113" i="12"/>
  <c r="R110" i="12"/>
  <c r="R107" i="12"/>
  <c r="R148" i="12"/>
  <c r="R137" i="12"/>
  <c r="R122" i="12"/>
  <c r="R170" i="12"/>
  <c r="R154" i="12"/>
  <c r="R160" i="12"/>
  <c r="R162" i="12"/>
  <c r="R220" i="12"/>
  <c r="R222" i="12"/>
  <c r="R194" i="12"/>
  <c r="R152" i="12"/>
  <c r="R193" i="12"/>
  <c r="R236" i="12"/>
  <c r="R230" i="12"/>
  <c r="R211" i="12"/>
  <c r="R263" i="12"/>
  <c r="R251" i="12"/>
  <c r="R256" i="12"/>
  <c r="R235" i="12"/>
  <c r="R309" i="12"/>
  <c r="R303" i="12"/>
  <c r="R282" i="12"/>
  <c r="R321" i="12"/>
  <c r="R310" i="12"/>
  <c r="R360" i="12"/>
  <c r="R346" i="12"/>
  <c r="R334" i="12"/>
  <c r="R314" i="12"/>
  <c r="R374" i="12"/>
  <c r="R351" i="12"/>
  <c r="R385" i="12"/>
  <c r="R369" i="12"/>
  <c r="R403" i="12"/>
  <c r="R402" i="12"/>
  <c r="R450" i="12"/>
  <c r="R428" i="12"/>
  <c r="R430" i="12"/>
  <c r="R394" i="12"/>
  <c r="R470" i="12"/>
  <c r="R423" i="12"/>
  <c r="R429" i="12"/>
  <c r="R441" i="12"/>
  <c r="R447" i="12"/>
  <c r="R424" i="12"/>
  <c r="R465" i="12"/>
  <c r="R498" i="12"/>
  <c r="R485" i="12"/>
  <c r="Q122" i="10"/>
  <c r="Q118" i="10"/>
  <c r="Q171" i="10"/>
  <c r="Q144" i="10"/>
  <c r="Q141" i="10"/>
  <c r="Q129" i="10"/>
  <c r="Q151" i="10"/>
  <c r="Q156" i="10"/>
  <c r="Q194" i="10"/>
  <c r="Q177" i="10"/>
  <c r="Q185" i="10"/>
  <c r="Q244" i="10"/>
  <c r="Q169" i="10"/>
  <c r="Q246" i="10"/>
  <c r="Q195" i="10"/>
  <c r="Q221" i="10"/>
  <c r="Q295" i="10"/>
  <c r="Q268" i="10"/>
  <c r="Q265" i="10"/>
  <c r="Q237" i="10"/>
  <c r="Q192" i="10"/>
  <c r="Q283" i="10"/>
  <c r="Q255" i="10"/>
  <c r="Q266" i="10"/>
  <c r="Q312" i="10"/>
  <c r="Q377" i="10"/>
  <c r="Q342" i="10"/>
  <c r="Q355" i="10"/>
  <c r="Q336" i="10"/>
  <c r="Q333" i="10"/>
  <c r="Q317" i="10"/>
  <c r="Q302" i="10"/>
  <c r="Q391" i="10"/>
  <c r="Q455" i="10"/>
  <c r="Q420" i="10"/>
  <c r="Q393" i="10"/>
  <c r="Q457" i="10"/>
  <c r="Q370" i="10"/>
  <c r="Q446" i="10"/>
  <c r="Q395" i="10"/>
  <c r="Q459" i="10"/>
  <c r="Q384" i="10"/>
  <c r="Q440" i="10"/>
  <c r="Q426" i="10"/>
  <c r="Q497" i="10"/>
  <c r="Q462" i="10"/>
  <c r="Q468" i="10"/>
  <c r="Q478" i="10"/>
  <c r="Q405" i="10"/>
  <c r="Q482" i="10"/>
  <c r="Q132" i="12"/>
  <c r="Q102" i="12"/>
  <c r="Q125" i="12"/>
  <c r="Q121" i="12"/>
  <c r="Q138" i="12"/>
  <c r="Q142" i="12"/>
  <c r="Q115" i="12"/>
  <c r="Q176" i="12"/>
  <c r="Q182" i="12"/>
  <c r="Q139" i="12"/>
  <c r="Q217" i="12"/>
  <c r="Q219" i="12"/>
  <c r="Q178" i="12"/>
  <c r="Q221" i="12"/>
  <c r="Q222" i="12"/>
  <c r="Q273" i="12"/>
  <c r="Q267" i="12"/>
  <c r="Q229" i="12"/>
  <c r="Q268" i="12"/>
  <c r="Q269" i="12"/>
  <c r="Q238" i="12"/>
  <c r="Q290" i="12"/>
  <c r="Q289" i="12"/>
  <c r="Q240" i="12"/>
  <c r="Q316" i="12"/>
  <c r="Q306" i="12"/>
  <c r="Q285" i="12"/>
  <c r="Q357" i="12"/>
  <c r="Q327" i="12"/>
  <c r="Q279" i="12"/>
  <c r="Q369" i="12"/>
  <c r="Q347" i="12"/>
  <c r="Q331" i="12"/>
  <c r="Q379" i="12"/>
  <c r="Q352" i="12"/>
  <c r="Q374" i="12"/>
  <c r="Q455" i="12"/>
  <c r="Q393" i="12"/>
  <c r="Q399" i="12"/>
  <c r="Q413" i="12"/>
  <c r="Q416" i="12"/>
  <c r="Q448" i="12"/>
  <c r="Q452" i="12"/>
  <c r="Q485" i="12"/>
  <c r="Q487" i="12"/>
  <c r="Q438" i="12"/>
  <c r="Q478" i="12"/>
  <c r="Q492" i="12"/>
  <c r="Q428" i="12"/>
  <c r="Q500" i="12"/>
  <c r="R119" i="12"/>
  <c r="R106" i="12"/>
  <c r="R120" i="12"/>
  <c r="R156" i="12"/>
  <c r="R126" i="12"/>
  <c r="R123" i="12"/>
  <c r="R178" i="12"/>
  <c r="R167" i="12"/>
  <c r="R177" i="12"/>
  <c r="R169" i="12"/>
  <c r="R172" i="12"/>
  <c r="R174" i="12"/>
  <c r="R202" i="12"/>
  <c r="R196" i="12"/>
  <c r="R208" i="12"/>
  <c r="R240" i="12"/>
  <c r="R209" i="12"/>
  <c r="R238" i="12"/>
  <c r="R281" i="12"/>
  <c r="R255" i="12"/>
  <c r="R265" i="12"/>
  <c r="R243" i="12"/>
  <c r="R317" i="12"/>
  <c r="R311" i="12"/>
  <c r="R308" i="12"/>
  <c r="R329" i="12"/>
  <c r="R279" i="12"/>
  <c r="R368" i="12"/>
  <c r="R354" i="12"/>
  <c r="R340" i="12"/>
  <c r="R316" i="12"/>
  <c r="R383" i="12"/>
  <c r="R353" i="12"/>
  <c r="R393" i="12"/>
  <c r="R382" i="12"/>
  <c r="R411" i="12"/>
  <c r="R404" i="12"/>
  <c r="R358" i="12"/>
  <c r="R436" i="12"/>
  <c r="R438" i="12"/>
  <c r="R396" i="12"/>
  <c r="R478" i="12"/>
  <c r="R425" i="12"/>
  <c r="R431" i="12"/>
  <c r="R443" i="12"/>
  <c r="R449" i="12"/>
  <c r="R476" i="12"/>
  <c r="R467" i="12"/>
  <c r="R453" i="12"/>
  <c r="R483" i="12"/>
  <c r="Q130" i="10"/>
  <c r="Q126" i="10"/>
  <c r="Q179" i="10"/>
  <c r="Q152" i="10"/>
  <c r="Q149" i="10"/>
  <c r="Q131" i="10"/>
  <c r="Q159" i="10"/>
  <c r="Q164" i="10"/>
  <c r="Q202" i="10"/>
  <c r="Q191" i="10"/>
  <c r="Q188" i="10"/>
  <c r="Q252" i="10"/>
  <c r="Q190" i="10"/>
  <c r="Q254" i="10"/>
  <c r="Q203" i="10"/>
  <c r="Q224" i="10"/>
  <c r="Q303" i="10"/>
  <c r="Q276" i="10"/>
  <c r="Q273" i="10"/>
  <c r="Q239" i="10"/>
  <c r="Q245" i="10"/>
  <c r="Q291" i="10"/>
  <c r="Q264" i="10"/>
  <c r="Q274" i="10"/>
  <c r="Q321" i="10"/>
  <c r="Q385" i="10"/>
  <c r="Q350" i="10"/>
  <c r="Q363" i="10"/>
  <c r="Q344" i="10"/>
  <c r="Q341" i="10"/>
  <c r="Q322" i="10"/>
  <c r="Q304" i="10"/>
  <c r="Q399" i="10"/>
  <c r="Q463" i="10"/>
  <c r="Q428" i="10"/>
  <c r="Q401" i="10"/>
  <c r="Q465" i="10"/>
  <c r="Q390" i="10"/>
  <c r="Q454" i="10"/>
  <c r="Q403" i="10"/>
  <c r="Q467" i="10"/>
  <c r="Q386" i="10"/>
  <c r="Q448" i="10"/>
  <c r="Q434" i="10"/>
  <c r="Q388" i="10"/>
  <c r="Q464" i="10"/>
  <c r="Q470" i="10"/>
  <c r="Q480" i="10"/>
  <c r="Q456" i="10"/>
  <c r="Q495" i="10"/>
  <c r="Q105" i="12"/>
  <c r="Q111" i="12"/>
  <c r="Q137" i="12"/>
  <c r="Q136" i="12"/>
  <c r="Q141" i="12"/>
  <c r="Q103" i="12"/>
  <c r="Q129" i="12"/>
  <c r="Q192" i="12"/>
  <c r="Q186" i="12"/>
  <c r="Q157" i="12"/>
  <c r="Q180" i="12"/>
  <c r="Q170" i="12"/>
  <c r="Q215" i="12"/>
  <c r="Q228" i="12"/>
  <c r="Q230" i="12"/>
  <c r="Q212" i="12"/>
  <c r="Q214" i="12"/>
  <c r="Q231" i="12"/>
  <c r="Q278" i="12"/>
  <c r="Q256" i="12"/>
  <c r="Q261" i="12"/>
  <c r="Q298" i="12"/>
  <c r="Q291" i="12"/>
  <c r="Q297" i="12"/>
  <c r="Q324" i="12"/>
  <c r="Q310" i="12"/>
  <c r="Q287" i="12"/>
  <c r="Q365" i="12"/>
  <c r="Q329" i="12"/>
  <c r="Q334" i="12"/>
  <c r="Q377" i="12"/>
  <c r="Q376" i="12"/>
  <c r="Q363" i="12"/>
  <c r="Q339" i="12"/>
  <c r="Q354" i="12"/>
  <c r="Q360" i="12"/>
  <c r="Q378" i="12"/>
  <c r="Q395" i="12"/>
  <c r="Q401" i="12"/>
  <c r="Q419" i="12"/>
  <c r="Q346" i="12"/>
  <c r="Q459" i="12"/>
  <c r="Q454" i="12"/>
  <c r="Q493" i="12"/>
  <c r="Q422" i="12"/>
  <c r="Q440" i="12"/>
  <c r="Q480" i="12"/>
  <c r="Q496" i="12"/>
  <c r="Q457" i="12"/>
  <c r="Q430" i="12"/>
  <c r="R127" i="12"/>
  <c r="R102" i="12"/>
  <c r="R134" i="12"/>
  <c r="R164" i="12"/>
  <c r="R130" i="12"/>
  <c r="R124" i="12"/>
  <c r="R118" i="12"/>
  <c r="R171" i="12"/>
  <c r="R189" i="12"/>
  <c r="R136" i="12"/>
  <c r="R186" i="12"/>
  <c r="R192" i="12"/>
  <c r="R210" i="12"/>
  <c r="R207" i="12"/>
  <c r="R217" i="12"/>
  <c r="R252" i="12"/>
  <c r="R223" i="12"/>
  <c r="R219" i="12"/>
  <c r="R289" i="12"/>
  <c r="R269" i="12"/>
  <c r="R213" i="12"/>
  <c r="R248" i="12"/>
  <c r="R325" i="12"/>
  <c r="R319" i="12"/>
  <c r="R272" i="12"/>
  <c r="R247" i="12"/>
  <c r="R253" i="12"/>
  <c r="R376" i="12"/>
  <c r="R362" i="12"/>
  <c r="R348" i="12"/>
  <c r="R318" i="12"/>
  <c r="R391" i="12"/>
  <c r="R380" i="12"/>
  <c r="R401" i="12"/>
  <c r="R371" i="12"/>
  <c r="R342" i="12"/>
  <c r="R406" i="12"/>
  <c r="R410" i="12"/>
  <c r="R444" i="12"/>
  <c r="R446" i="12"/>
  <c r="R398" i="12"/>
  <c r="R486" i="12"/>
  <c r="R427" i="12"/>
  <c r="R433" i="12"/>
  <c r="R458" i="12"/>
  <c r="R451" i="12"/>
  <c r="R494" i="12"/>
  <c r="R469" i="12"/>
  <c r="R489" i="12"/>
  <c r="R500" i="12"/>
  <c r="Q108" i="10"/>
  <c r="Q134" i="10"/>
  <c r="Q187" i="10"/>
  <c r="Q160" i="10"/>
  <c r="Q157" i="10"/>
  <c r="Q138" i="10"/>
  <c r="Q167" i="10"/>
  <c r="Q128" i="10"/>
  <c r="Q210" i="10"/>
  <c r="Q199" i="10"/>
  <c r="Q196" i="10"/>
  <c r="Q145" i="10"/>
  <c r="Q198" i="10"/>
  <c r="Q120" i="10"/>
  <c r="Q211" i="10"/>
  <c r="Q227" i="10"/>
  <c r="Q311" i="10"/>
  <c r="Q284" i="10"/>
  <c r="Q281" i="10"/>
  <c r="Q241" i="10"/>
  <c r="Q247" i="10"/>
  <c r="Q299" i="10"/>
  <c r="Q272" i="10"/>
  <c r="Q282" i="10"/>
  <c r="Q329" i="10"/>
  <c r="Q314" i="10"/>
  <c r="Q285" i="10"/>
  <c r="Q371" i="10"/>
  <c r="Q352" i="10"/>
  <c r="Q349" i="10"/>
  <c r="Q330" i="10"/>
  <c r="Q324" i="10"/>
  <c r="Q407" i="10"/>
  <c r="Q471" i="10"/>
  <c r="Q436" i="10"/>
  <c r="Q409" i="10"/>
  <c r="Q473" i="10"/>
  <c r="Q398" i="10"/>
  <c r="Q294" i="10"/>
  <c r="Q411" i="10"/>
  <c r="Q475" i="10"/>
  <c r="Q392" i="10"/>
  <c r="Q343" i="10"/>
  <c r="Q442" i="10"/>
  <c r="Q421" i="10"/>
  <c r="Q483" i="10"/>
  <c r="Q472" i="10"/>
  <c r="Q485" i="10"/>
  <c r="Q469" i="10"/>
  <c r="Q106" i="12"/>
  <c r="Q109" i="12"/>
  <c r="Q107" i="12"/>
  <c r="Q145" i="12"/>
  <c r="Q155" i="12"/>
  <c r="Q147" i="12"/>
  <c r="Q148" i="12"/>
  <c r="Q130" i="12"/>
  <c r="Q200" i="12"/>
  <c r="Q194" i="12"/>
  <c r="Q164" i="12"/>
  <c r="Q185" i="12"/>
  <c r="Q187" i="12"/>
  <c r="Q226" i="12"/>
  <c r="Q236" i="12"/>
  <c r="Q195" i="12"/>
  <c r="Q223" i="12"/>
  <c r="Q203" i="12"/>
  <c r="Q233" i="12"/>
  <c r="Q286" i="12"/>
  <c r="Q260" i="12"/>
  <c r="Q270" i="12"/>
  <c r="Q247" i="12"/>
  <c r="Q293" i="12"/>
  <c r="Q299" i="12"/>
  <c r="Q332" i="12"/>
  <c r="Q318" i="12"/>
  <c r="Q309" i="12"/>
  <c r="Q373" i="12"/>
  <c r="Q333" i="12"/>
  <c r="Q340" i="12"/>
  <c r="Q275" i="12"/>
  <c r="Q380" i="12"/>
  <c r="Q382" i="12"/>
  <c r="Q348" i="12"/>
  <c r="Q356" i="12"/>
  <c r="Q410" i="12"/>
  <c r="Q383" i="12"/>
  <c r="Q397" i="12"/>
  <c r="Q403" i="12"/>
  <c r="Q427" i="12"/>
  <c r="Q362" i="12"/>
  <c r="Q467" i="12"/>
  <c r="Q364" i="12"/>
  <c r="Q437" i="12"/>
  <c r="Q424" i="12"/>
  <c r="Q426" i="12"/>
  <c r="Q482" i="12"/>
  <c r="Q465" i="12"/>
  <c r="Q462" i="12"/>
  <c r="Q5" i="12"/>
  <c r="Q5" i="10"/>
  <c r="R104" i="12"/>
  <c r="R108" i="12"/>
  <c r="R140" i="12"/>
  <c r="R132" i="12"/>
  <c r="R151" i="12"/>
  <c r="R135" i="12"/>
  <c r="R143" i="12"/>
  <c r="R185" i="12"/>
  <c r="R197" i="12"/>
  <c r="R155" i="12"/>
  <c r="R190" i="12"/>
  <c r="R201" i="12"/>
  <c r="R224" i="12"/>
  <c r="R216" i="12"/>
  <c r="R225" i="12"/>
  <c r="R260" i="12"/>
  <c r="R232" i="12"/>
  <c r="R227" i="12"/>
  <c r="R297" i="12"/>
  <c r="R275" i="12"/>
  <c r="R261" i="12"/>
  <c r="R257" i="12"/>
  <c r="R333" i="12"/>
  <c r="R327" i="12"/>
  <c r="R284" i="12"/>
  <c r="R292" i="12"/>
  <c r="R307" i="12"/>
  <c r="R315" i="12"/>
  <c r="R370" i="12"/>
  <c r="R356" i="12"/>
  <c r="R328" i="12"/>
  <c r="R399" i="12"/>
  <c r="R322" i="12"/>
  <c r="R409" i="12"/>
  <c r="R373" i="12"/>
  <c r="R350" i="12"/>
  <c r="R408" i="12"/>
  <c r="R412" i="12"/>
  <c r="R452" i="12"/>
  <c r="R454" i="12"/>
  <c r="R400" i="12"/>
  <c r="R390" i="12"/>
  <c r="R464" i="12"/>
  <c r="R435" i="12"/>
  <c r="R466" i="12"/>
  <c r="R432" i="12"/>
  <c r="R484" i="12"/>
  <c r="R471" i="12"/>
  <c r="R491" i="12"/>
  <c r="R481" i="12"/>
  <c r="Q116" i="10"/>
  <c r="Q107" i="10"/>
  <c r="Q109" i="10"/>
  <c r="Q168" i="10"/>
  <c r="Q165" i="10"/>
  <c r="Q146" i="10"/>
  <c r="Q175" i="10"/>
  <c r="Q142" i="10"/>
  <c r="Q218" i="10"/>
  <c r="Q207" i="10"/>
  <c r="Q204" i="10"/>
  <c r="Q193" i="10"/>
  <c r="Q206" i="10"/>
  <c r="Q172" i="10"/>
  <c r="Q219" i="10"/>
  <c r="Q248" i="10"/>
  <c r="Q319" i="10"/>
  <c r="Q229" i="10"/>
  <c r="Q289" i="10"/>
  <c r="Q243" i="10"/>
  <c r="Q249" i="10"/>
  <c r="Q307" i="10"/>
  <c r="Q280" i="10"/>
  <c r="Q290" i="10"/>
  <c r="Q337" i="10"/>
  <c r="Q316" i="10"/>
  <c r="Q293" i="10"/>
  <c r="Q379" i="10"/>
  <c r="Q184" i="10"/>
  <c r="Q357" i="10"/>
  <c r="Q338" i="10"/>
  <c r="Q332" i="10"/>
  <c r="Q415" i="10"/>
  <c r="Q479" i="10"/>
  <c r="Q444" i="10"/>
  <c r="Q417" i="10"/>
  <c r="Q481" i="10"/>
  <c r="Q406" i="10"/>
  <c r="Q351" i="10"/>
  <c r="Q419" i="10"/>
  <c r="Q292" i="10"/>
  <c r="Q400" i="10"/>
  <c r="Q367" i="10"/>
  <c r="Q450" i="10"/>
  <c r="Q486" i="10"/>
  <c r="Q491" i="10"/>
  <c r="Q488" i="10"/>
  <c r="Q493" i="10"/>
  <c r="Q484" i="10"/>
  <c r="Q114" i="12"/>
  <c r="Q110" i="12"/>
  <c r="Q112" i="12"/>
  <c r="Q113" i="12"/>
  <c r="Q163" i="12"/>
  <c r="Q152" i="12"/>
  <c r="Q162" i="12"/>
  <c r="Q131" i="12"/>
  <c r="Q151" i="12"/>
  <c r="Q202" i="12"/>
  <c r="Q171" i="12"/>
  <c r="Q191" i="12"/>
  <c r="Q179" i="12"/>
  <c r="Q234" i="12"/>
  <c r="Q244" i="12"/>
  <c r="Q241" i="12"/>
  <c r="Q232" i="12"/>
  <c r="Q208" i="12"/>
  <c r="Q210" i="12"/>
  <c r="Q294" i="12"/>
  <c r="Q274" i="12"/>
  <c r="Q235" i="12"/>
  <c r="Q253" i="12"/>
  <c r="Q295" i="12"/>
  <c r="Q301" i="12"/>
  <c r="Q258" i="12"/>
  <c r="Q326" i="12"/>
  <c r="Q313" i="12"/>
  <c r="Q317" i="12"/>
  <c r="Q343" i="12"/>
  <c r="Q277" i="12"/>
  <c r="Q320" i="12"/>
  <c r="Q388" i="12"/>
  <c r="Q390" i="12"/>
  <c r="Q350" i="12"/>
  <c r="Q358" i="12"/>
  <c r="Q415" i="12"/>
  <c r="Q385" i="12"/>
  <c r="Q417" i="12"/>
  <c r="Q405" i="12"/>
  <c r="Q435" i="12"/>
  <c r="Q402" i="12"/>
  <c r="Q475" i="12"/>
  <c r="Q429" i="12"/>
  <c r="Q458" i="12"/>
  <c r="Q453" i="12"/>
  <c r="Q470" i="12"/>
  <c r="Q484" i="12"/>
  <c r="Q473" i="12"/>
  <c r="Q464" i="12"/>
  <c r="R109" i="10"/>
  <c r="R113" i="10"/>
  <c r="R150" i="10"/>
  <c r="R155" i="10"/>
  <c r="R168" i="10"/>
  <c r="R138" i="10"/>
  <c r="R108" i="10"/>
  <c r="R122" i="10"/>
  <c r="R189" i="10"/>
  <c r="R253" i="10"/>
  <c r="R210" i="10"/>
  <c r="R199" i="10"/>
  <c r="R161" i="10"/>
  <c r="R148" i="10"/>
  <c r="R249" i="10"/>
  <c r="R140" i="10"/>
  <c r="R240" i="10"/>
  <c r="R290" i="10"/>
  <c r="R254" i="10"/>
  <c r="R268" i="10"/>
  <c r="R257" i="10"/>
  <c r="R262" i="10"/>
  <c r="R195" i="10"/>
  <c r="R234" i="10"/>
  <c r="R324" i="10"/>
  <c r="R388" i="10"/>
  <c r="R320" i="10"/>
  <c r="R382" i="10"/>
  <c r="R339" i="10"/>
  <c r="R328" i="10"/>
  <c r="R230" i="10"/>
  <c r="R349" i="10"/>
  <c r="R357" i="10"/>
  <c r="R418" i="10"/>
  <c r="R322" i="10"/>
  <c r="R415" i="10"/>
  <c r="R385" i="10"/>
  <c r="R444" i="10"/>
  <c r="R401" i="10"/>
  <c r="R370" i="10"/>
  <c r="R446" i="10"/>
  <c r="R378" i="10"/>
  <c r="R451" i="10"/>
  <c r="R413" i="10"/>
  <c r="R456" i="10"/>
  <c r="R448" i="10"/>
  <c r="R486" i="10"/>
  <c r="R472" i="10"/>
  <c r="R457" i="10"/>
  <c r="R487" i="10"/>
  <c r="S108" i="12"/>
  <c r="S101" i="12"/>
  <c r="S129" i="12"/>
  <c r="S126" i="12"/>
  <c r="S136" i="12"/>
  <c r="S121" i="12"/>
  <c r="S181" i="12"/>
  <c r="S180" i="12"/>
  <c r="S113" i="12"/>
  <c r="S162" i="12"/>
  <c r="S185" i="12"/>
  <c r="S170" i="12"/>
  <c r="S193" i="12"/>
  <c r="S199" i="12"/>
  <c r="S201" i="12"/>
  <c r="S247" i="12"/>
  <c r="S257" i="12"/>
  <c r="S224" i="12"/>
  <c r="S292" i="12"/>
  <c r="S246" i="12"/>
  <c r="S244" i="12"/>
  <c r="S274" i="12"/>
  <c r="S253" i="12"/>
  <c r="S328" i="12"/>
  <c r="S309" i="12"/>
  <c r="S338" i="12"/>
  <c r="S324" i="12"/>
  <c r="S347" i="12"/>
  <c r="S315" i="12"/>
  <c r="S365" i="12"/>
  <c r="S346" i="12"/>
  <c r="S326" i="12"/>
  <c r="S386" i="12"/>
  <c r="S388" i="12"/>
  <c r="S382" i="12"/>
  <c r="S358" i="12"/>
  <c r="S445" i="12"/>
  <c r="S415" i="12"/>
  <c r="S391" i="12"/>
  <c r="S401" i="12"/>
  <c r="S405" i="12"/>
  <c r="S436" i="12"/>
  <c r="S440" i="12"/>
  <c r="S454" i="12"/>
  <c r="S384" i="12"/>
  <c r="S443" i="12"/>
  <c r="S462" i="12"/>
  <c r="S497" i="12"/>
  <c r="S486" i="12"/>
  <c r="S487" i="12"/>
  <c r="S6" i="12"/>
  <c r="R117" i="10"/>
  <c r="R121" i="10"/>
  <c r="R158" i="10"/>
  <c r="R163" i="10"/>
  <c r="R176" i="10"/>
  <c r="R146" i="10"/>
  <c r="R110" i="10"/>
  <c r="R124" i="10"/>
  <c r="R197" i="10"/>
  <c r="R112" i="10"/>
  <c r="R218" i="10"/>
  <c r="R207" i="10"/>
  <c r="R185" i="10"/>
  <c r="R193" i="10"/>
  <c r="R169" i="10"/>
  <c r="R192" i="10"/>
  <c r="R242" i="10"/>
  <c r="R298" i="10"/>
  <c r="R263" i="10"/>
  <c r="R276" i="10"/>
  <c r="R265" i="10"/>
  <c r="R270" i="10"/>
  <c r="R251" i="10"/>
  <c r="R236" i="10"/>
  <c r="R332" i="10"/>
  <c r="R272" i="10"/>
  <c r="R326" i="10"/>
  <c r="R288" i="10"/>
  <c r="R347" i="10"/>
  <c r="R336" i="10"/>
  <c r="R309" i="10"/>
  <c r="R291" i="10"/>
  <c r="R367" i="10"/>
  <c r="R426" i="10"/>
  <c r="R375" i="10"/>
  <c r="R423" i="10"/>
  <c r="R387" i="10"/>
  <c r="R452" i="10"/>
  <c r="R409" i="10"/>
  <c r="R390" i="10"/>
  <c r="R454" i="10"/>
  <c r="R395" i="10"/>
  <c r="R359" i="10"/>
  <c r="R421" i="10"/>
  <c r="R469" i="10"/>
  <c r="R477" i="10"/>
  <c r="R494" i="10"/>
  <c r="R488" i="10"/>
  <c r="R459" i="10"/>
  <c r="R495" i="10"/>
  <c r="S122" i="12"/>
  <c r="S110" i="12"/>
  <c r="S133" i="12"/>
  <c r="S140" i="12"/>
  <c r="S117" i="12"/>
  <c r="S125" i="12"/>
  <c r="S137" i="12"/>
  <c r="S190" i="12"/>
  <c r="S172" i="12"/>
  <c r="S149" i="12"/>
  <c r="S186" i="12"/>
  <c r="S174" i="12"/>
  <c r="S205" i="12"/>
  <c r="S211" i="12"/>
  <c r="S212" i="12"/>
  <c r="S255" i="12"/>
  <c r="S265" i="12"/>
  <c r="S233" i="12"/>
  <c r="S300" i="12"/>
  <c r="S250" i="12"/>
  <c r="S251" i="12"/>
  <c r="S280" i="12"/>
  <c r="S267" i="12"/>
  <c r="S336" i="12"/>
  <c r="S295" i="12"/>
  <c r="S303" i="12"/>
  <c r="S266" i="12"/>
  <c r="S355" i="12"/>
  <c r="S317" i="12"/>
  <c r="S373" i="12"/>
  <c r="S343" i="12"/>
  <c r="S342" i="12"/>
  <c r="S394" i="12"/>
  <c r="S396" i="12"/>
  <c r="S390" i="12"/>
  <c r="S360" i="12"/>
  <c r="S453" i="12"/>
  <c r="S423" i="12"/>
  <c r="S393" i="12"/>
  <c r="S403" i="12"/>
  <c r="S407" i="12"/>
  <c r="S438" i="12"/>
  <c r="S442" i="12"/>
  <c r="S459" i="12"/>
  <c r="S435" i="12"/>
  <c r="S458" i="12"/>
  <c r="S464" i="12"/>
  <c r="S422" i="12"/>
  <c r="S488" i="12"/>
  <c r="S495" i="12"/>
  <c r="R125" i="10"/>
  <c r="R129" i="10"/>
  <c r="R166" i="10"/>
  <c r="R171" i="10"/>
  <c r="R184" i="10"/>
  <c r="R154" i="10"/>
  <c r="R135" i="10"/>
  <c r="R126" i="10"/>
  <c r="R205" i="10"/>
  <c r="R156" i="10"/>
  <c r="R226" i="10"/>
  <c r="R215" i="10"/>
  <c r="R187" i="10"/>
  <c r="R201" i="10"/>
  <c r="R190" i="10"/>
  <c r="R200" i="10"/>
  <c r="R244" i="10"/>
  <c r="R306" i="10"/>
  <c r="R271" i="10"/>
  <c r="R284" i="10"/>
  <c r="R273" i="10"/>
  <c r="R278" i="10"/>
  <c r="R259" i="10"/>
  <c r="R238" i="10"/>
  <c r="R340" i="10"/>
  <c r="R312" i="10"/>
  <c r="R334" i="10"/>
  <c r="R293" i="10"/>
  <c r="R355" i="10"/>
  <c r="R344" i="10"/>
  <c r="R311" i="10"/>
  <c r="R296" i="10"/>
  <c r="R369" i="10"/>
  <c r="R434" i="10"/>
  <c r="R377" i="10"/>
  <c r="R431" i="10"/>
  <c r="R396" i="10"/>
  <c r="R460" i="10"/>
  <c r="R417" i="10"/>
  <c r="R398" i="10"/>
  <c r="R462" i="10"/>
  <c r="R403" i="10"/>
  <c r="R361" i="10"/>
  <c r="R429" i="10"/>
  <c r="R471" i="10"/>
  <c r="R479" i="10"/>
  <c r="R400" i="10"/>
  <c r="R496" i="10"/>
  <c r="R432" i="10"/>
  <c r="R490" i="10"/>
  <c r="S130" i="12"/>
  <c r="S111" i="12"/>
  <c r="S135" i="12"/>
  <c r="S144" i="12"/>
  <c r="S128" i="12"/>
  <c r="S138" i="12"/>
  <c r="S142" i="12"/>
  <c r="S198" i="12"/>
  <c r="S192" i="12"/>
  <c r="S194" i="12"/>
  <c r="S195" i="12"/>
  <c r="S187" i="12"/>
  <c r="S219" i="12"/>
  <c r="S220" i="12"/>
  <c r="S221" i="12"/>
  <c r="S263" i="12"/>
  <c r="S273" i="12"/>
  <c r="S245" i="12"/>
  <c r="S231" i="12"/>
  <c r="S264" i="12"/>
  <c r="S260" i="12"/>
  <c r="S288" i="12"/>
  <c r="S279" i="12"/>
  <c r="S243" i="12"/>
  <c r="S297" i="12"/>
  <c r="S311" i="12"/>
  <c r="S290" i="12"/>
  <c r="S363" i="12"/>
  <c r="S319" i="12"/>
  <c r="S306" i="12"/>
  <c r="S351" i="12"/>
  <c r="S345" i="12"/>
  <c r="S402" i="12"/>
  <c r="S404" i="12"/>
  <c r="S398" i="12"/>
  <c r="S362" i="12"/>
  <c r="S408" i="12"/>
  <c r="S431" i="12"/>
  <c r="S395" i="12"/>
  <c r="S417" i="12"/>
  <c r="S409" i="12"/>
  <c r="S457" i="12"/>
  <c r="S444" i="12"/>
  <c r="S467" i="12"/>
  <c r="S456" i="12"/>
  <c r="S424" i="12"/>
  <c r="S466" i="12"/>
  <c r="S476" i="12"/>
  <c r="S490" i="12"/>
  <c r="S498" i="12"/>
  <c r="R133" i="10"/>
  <c r="R128" i="10"/>
  <c r="R174" i="10"/>
  <c r="R115" i="10"/>
  <c r="R123" i="10"/>
  <c r="R162" i="10"/>
  <c r="R143" i="10"/>
  <c r="R137" i="10"/>
  <c r="R213" i="10"/>
  <c r="R165" i="10"/>
  <c r="R177" i="10"/>
  <c r="R223" i="10"/>
  <c r="R188" i="10"/>
  <c r="R209" i="10"/>
  <c r="R198" i="10"/>
  <c r="R208" i="10"/>
  <c r="R246" i="10"/>
  <c r="R314" i="10"/>
  <c r="R279" i="10"/>
  <c r="R292" i="10"/>
  <c r="R281" i="10"/>
  <c r="R286" i="10"/>
  <c r="R267" i="10"/>
  <c r="R261" i="10"/>
  <c r="R348" i="10"/>
  <c r="R321" i="10"/>
  <c r="R342" i="10"/>
  <c r="R295" i="10"/>
  <c r="R264" i="10"/>
  <c r="R352" i="10"/>
  <c r="R313" i="10"/>
  <c r="R327" i="10"/>
  <c r="R371" i="10"/>
  <c r="R442" i="10"/>
  <c r="R379" i="10"/>
  <c r="R439" i="10"/>
  <c r="R404" i="10"/>
  <c r="R468" i="10"/>
  <c r="R425" i="10"/>
  <c r="R406" i="10"/>
  <c r="R470" i="10"/>
  <c r="R411" i="10"/>
  <c r="R363" i="10"/>
  <c r="R437" i="10"/>
  <c r="R473" i="10"/>
  <c r="R481" i="10"/>
  <c r="R464" i="10"/>
  <c r="R416" i="10"/>
  <c r="R461" i="10"/>
  <c r="R498" i="10"/>
  <c r="S109" i="12"/>
  <c r="S103" i="12"/>
  <c r="S143" i="12"/>
  <c r="S153" i="12"/>
  <c r="S131" i="12"/>
  <c r="S119" i="12"/>
  <c r="S148" i="12"/>
  <c r="S206" i="12"/>
  <c r="S200" i="12"/>
  <c r="S203" i="12"/>
  <c r="S204" i="12"/>
  <c r="S196" i="12"/>
  <c r="S232" i="12"/>
  <c r="S226" i="12"/>
  <c r="S228" i="12"/>
  <c r="S271" i="12"/>
  <c r="S214" i="12"/>
  <c r="S254" i="12"/>
  <c r="S239" i="12"/>
  <c r="S278" i="12"/>
  <c r="S269" i="12"/>
  <c r="S296" i="12"/>
  <c r="S281" i="12"/>
  <c r="S248" i="12"/>
  <c r="S299" i="12"/>
  <c r="S262" i="12"/>
  <c r="S275" i="12"/>
  <c r="S371" i="12"/>
  <c r="S321" i="12"/>
  <c r="S323" i="12"/>
  <c r="S359" i="12"/>
  <c r="S366" i="12"/>
  <c r="S410" i="12"/>
  <c r="S412" i="12"/>
  <c r="S406" i="12"/>
  <c r="S364" i="12"/>
  <c r="S418" i="12"/>
  <c r="S439" i="12"/>
  <c r="S420" i="12"/>
  <c r="S425" i="12"/>
  <c r="S411" i="12"/>
  <c r="S465" i="12"/>
  <c r="S446" i="12"/>
  <c r="S475" i="12"/>
  <c r="S461" i="12"/>
  <c r="S426" i="12"/>
  <c r="S500" i="12"/>
  <c r="S478" i="12"/>
  <c r="S499" i="12"/>
  <c r="S479" i="12"/>
  <c r="R111" i="10"/>
  <c r="R130" i="10"/>
  <c r="R182" i="10"/>
  <c r="R136" i="10"/>
  <c r="R141" i="10"/>
  <c r="R170" i="10"/>
  <c r="R151" i="10"/>
  <c r="R145" i="10"/>
  <c r="R221" i="10"/>
  <c r="R173" i="10"/>
  <c r="R179" i="10"/>
  <c r="R231" i="10"/>
  <c r="R196" i="10"/>
  <c r="R217" i="10"/>
  <c r="R206" i="10"/>
  <c r="R216" i="10"/>
  <c r="R258" i="10"/>
  <c r="R227" i="10"/>
  <c r="R287" i="10"/>
  <c r="R300" i="10"/>
  <c r="R289" i="10"/>
  <c r="R294" i="10"/>
  <c r="R275" i="10"/>
  <c r="R269" i="10"/>
  <c r="R356" i="10"/>
  <c r="R329" i="10"/>
  <c r="R350" i="10"/>
  <c r="R297" i="10"/>
  <c r="R301" i="10"/>
  <c r="R360" i="10"/>
  <c r="R315" i="10"/>
  <c r="R335" i="10"/>
  <c r="R373" i="10"/>
  <c r="R450" i="10"/>
  <c r="R381" i="10"/>
  <c r="R447" i="10"/>
  <c r="R412" i="10"/>
  <c r="R476" i="10"/>
  <c r="R433" i="10"/>
  <c r="R414" i="10"/>
  <c r="R478" i="10"/>
  <c r="R419" i="10"/>
  <c r="R365" i="10"/>
  <c r="R445" i="10"/>
  <c r="R475" i="10"/>
  <c r="R489" i="10"/>
  <c r="R483" i="10"/>
  <c r="R480" i="10"/>
  <c r="R463" i="10"/>
  <c r="S104" i="12"/>
  <c r="S116" i="12"/>
  <c r="S107" i="12"/>
  <c r="S151" i="12"/>
  <c r="S161" i="12"/>
  <c r="S146" i="12"/>
  <c r="S147" i="12"/>
  <c r="S158" i="12"/>
  <c r="S145" i="12"/>
  <c r="S156" i="12"/>
  <c r="S215" i="12"/>
  <c r="S209" i="12"/>
  <c r="S163" i="12"/>
  <c r="S240" i="12"/>
  <c r="S234" i="12"/>
  <c r="S188" i="12"/>
  <c r="S218" i="12"/>
  <c r="S222" i="12"/>
  <c r="S258" i="12"/>
  <c r="S259" i="12"/>
  <c r="S286" i="12"/>
  <c r="S216" i="12"/>
  <c r="S304" i="12"/>
  <c r="S283" i="12"/>
  <c r="S287" i="12"/>
  <c r="S301" i="12"/>
  <c r="S282" i="12"/>
  <c r="S277" i="12"/>
  <c r="S310" i="12"/>
  <c r="S337" i="12"/>
  <c r="S325" i="12"/>
  <c r="S367" i="12"/>
  <c r="S368" i="12"/>
  <c r="S374" i="12"/>
  <c r="S335" i="12"/>
  <c r="S414" i="12"/>
  <c r="S400" i="12"/>
  <c r="S356" i="12"/>
  <c r="S447" i="12"/>
  <c r="S352" i="12"/>
  <c r="S433" i="12"/>
  <c r="S392" i="12"/>
  <c r="S473" i="12"/>
  <c r="S413" i="12"/>
  <c r="S483" i="12"/>
  <c r="S469" i="12"/>
  <c r="S428" i="12"/>
  <c r="S468" i="12"/>
  <c r="S480" i="12"/>
  <c r="S463" i="12"/>
  <c r="S7" i="12"/>
  <c r="R131" i="10"/>
  <c r="R164" i="10"/>
  <c r="R202" i="10"/>
  <c r="R255" i="10"/>
  <c r="R241" i="10"/>
  <c r="R180" i="10"/>
  <c r="R252" i="10"/>
  <c r="R235" i="10"/>
  <c r="R318" i="10"/>
  <c r="R304" i="10"/>
  <c r="R353" i="10"/>
  <c r="R331" i="10"/>
  <c r="R384" i="10"/>
  <c r="R346" i="10"/>
  <c r="R474" i="10"/>
  <c r="R383" i="10"/>
  <c r="R393" i="10"/>
  <c r="R438" i="10"/>
  <c r="R443" i="10"/>
  <c r="R408" i="10"/>
  <c r="R424" i="10"/>
  <c r="R392" i="10"/>
  <c r="S114" i="12"/>
  <c r="S141" i="12"/>
  <c r="S134" i="12"/>
  <c r="S173" i="12"/>
  <c r="S167" i="12"/>
  <c r="S184" i="12"/>
  <c r="S189" i="12"/>
  <c r="S207" i="12"/>
  <c r="S249" i="12"/>
  <c r="S284" i="12"/>
  <c r="S227" i="12"/>
  <c r="S237" i="12"/>
  <c r="S293" i="12"/>
  <c r="S316" i="12"/>
  <c r="S344" i="12"/>
  <c r="S333" i="12"/>
  <c r="S378" i="12"/>
  <c r="S369" i="12"/>
  <c r="S437" i="12"/>
  <c r="S389" i="12"/>
  <c r="S350" i="12"/>
  <c r="S419" i="12"/>
  <c r="S381" i="12"/>
  <c r="S451" i="12"/>
  <c r="S484" i="12"/>
  <c r="S5" i="12"/>
  <c r="R119" i="10"/>
  <c r="R132" i="10"/>
  <c r="R107" i="10"/>
  <c r="R144" i="10"/>
  <c r="R149" i="10"/>
  <c r="R178" i="10"/>
  <c r="R159" i="10"/>
  <c r="R153" i="10"/>
  <c r="R229" i="10"/>
  <c r="R175" i="10"/>
  <c r="R181" i="10"/>
  <c r="R239" i="10"/>
  <c r="R204" i="10"/>
  <c r="R225" i="10"/>
  <c r="R214" i="10"/>
  <c r="R224" i="10"/>
  <c r="R266" i="10"/>
  <c r="R248" i="10"/>
  <c r="R203" i="10"/>
  <c r="R308" i="10"/>
  <c r="R172" i="10"/>
  <c r="R302" i="10"/>
  <c r="R283" i="10"/>
  <c r="R277" i="10"/>
  <c r="R364" i="10"/>
  <c r="R337" i="10"/>
  <c r="R358" i="10"/>
  <c r="R299" i="10"/>
  <c r="R303" i="10"/>
  <c r="R368" i="10"/>
  <c r="R325" i="10"/>
  <c r="R343" i="10"/>
  <c r="R394" i="10"/>
  <c r="R458" i="10"/>
  <c r="R391" i="10"/>
  <c r="R455" i="10"/>
  <c r="R420" i="10"/>
  <c r="R338" i="10"/>
  <c r="R441" i="10"/>
  <c r="R422" i="10"/>
  <c r="R228" i="10"/>
  <c r="R427" i="10"/>
  <c r="R389" i="10"/>
  <c r="R453" i="10"/>
  <c r="R484" i="10"/>
  <c r="R497" i="10"/>
  <c r="R491" i="10"/>
  <c r="R485" i="10"/>
  <c r="R465" i="10"/>
  <c r="S112" i="12"/>
  <c r="S124" i="12"/>
  <c r="S115" i="12"/>
  <c r="S159" i="12"/>
  <c r="S118" i="12"/>
  <c r="S160" i="12"/>
  <c r="S152" i="12"/>
  <c r="S139" i="12"/>
  <c r="S154" i="12"/>
  <c r="S168" i="12"/>
  <c r="S223" i="12"/>
  <c r="S217" i="12"/>
  <c r="S169" i="12"/>
  <c r="S176" i="12"/>
  <c r="S242" i="12"/>
  <c r="S197" i="12"/>
  <c r="S230" i="12"/>
  <c r="S208" i="12"/>
  <c r="S272" i="12"/>
  <c r="S268" i="12"/>
  <c r="S294" i="12"/>
  <c r="S238" i="12"/>
  <c r="S252" i="12"/>
  <c r="S285" i="12"/>
  <c r="S289" i="12"/>
  <c r="S314" i="12"/>
  <c r="S305" i="12"/>
  <c r="S307" i="12"/>
  <c r="S313" i="12"/>
  <c r="S341" i="12"/>
  <c r="S327" i="12"/>
  <c r="S375" i="12"/>
  <c r="S370" i="12"/>
  <c r="S376" i="12"/>
  <c r="S361" i="12"/>
  <c r="S298" i="12"/>
  <c r="S421" i="12"/>
  <c r="S383" i="12"/>
  <c r="S455" i="12"/>
  <c r="S377" i="12"/>
  <c r="S441" i="12"/>
  <c r="S416" i="12"/>
  <c r="S481" i="12"/>
  <c r="S448" i="12"/>
  <c r="S491" i="12"/>
  <c r="S477" i="12"/>
  <c r="S430" i="12"/>
  <c r="S470" i="12"/>
  <c r="S482" i="12"/>
  <c r="S492" i="12"/>
  <c r="S8" i="12"/>
  <c r="R5" i="10"/>
  <c r="R127" i="10"/>
  <c r="R134" i="10"/>
  <c r="R139" i="10"/>
  <c r="R152" i="10"/>
  <c r="R157" i="10"/>
  <c r="R186" i="10"/>
  <c r="R167" i="10"/>
  <c r="R114" i="10"/>
  <c r="R237" i="10"/>
  <c r="R194" i="10"/>
  <c r="R183" i="10"/>
  <c r="R247" i="10"/>
  <c r="R212" i="10"/>
  <c r="R233" i="10"/>
  <c r="R222" i="10"/>
  <c r="R118" i="10"/>
  <c r="R274" i="10"/>
  <c r="R250" i="10"/>
  <c r="R256" i="10"/>
  <c r="R316" i="10"/>
  <c r="R219" i="10"/>
  <c r="R310" i="10"/>
  <c r="R211" i="10"/>
  <c r="R285" i="10"/>
  <c r="R372" i="10"/>
  <c r="R345" i="10"/>
  <c r="R366" i="10"/>
  <c r="R323" i="10"/>
  <c r="R305" i="10"/>
  <c r="R376" i="10"/>
  <c r="R333" i="10"/>
  <c r="R351" i="10"/>
  <c r="R402" i="10"/>
  <c r="R466" i="10"/>
  <c r="R399" i="10"/>
  <c r="R280" i="10"/>
  <c r="R428" i="10"/>
  <c r="R362" i="10"/>
  <c r="R449" i="10"/>
  <c r="R430" i="10"/>
  <c r="R317" i="10"/>
  <c r="R435" i="10"/>
  <c r="R397" i="10"/>
  <c r="R330" i="10"/>
  <c r="R492" i="10"/>
  <c r="R386" i="10"/>
  <c r="R499" i="10"/>
  <c r="R493" i="10"/>
  <c r="R467" i="10"/>
  <c r="S106" i="12"/>
  <c r="S132" i="12"/>
  <c r="S123" i="12"/>
  <c r="S102" i="12"/>
  <c r="S127" i="12"/>
  <c r="S171" i="12"/>
  <c r="S166" i="12"/>
  <c r="S157" i="12"/>
  <c r="S165" i="12"/>
  <c r="S150" i="12"/>
  <c r="S175" i="12"/>
  <c r="S177" i="12"/>
  <c r="S183" i="12"/>
  <c r="S182" i="12"/>
  <c r="S155" i="12"/>
  <c r="S210" i="12"/>
  <c r="S241" i="12"/>
  <c r="S225" i="12"/>
  <c r="S276" i="12"/>
  <c r="S229" i="12"/>
  <c r="S302" i="12"/>
  <c r="S256" i="12"/>
  <c r="S261" i="12"/>
  <c r="S312" i="12"/>
  <c r="S291" i="12"/>
  <c r="S322" i="12"/>
  <c r="S308" i="12"/>
  <c r="S331" i="12"/>
  <c r="S332" i="12"/>
  <c r="S349" i="12"/>
  <c r="S329" i="12"/>
  <c r="S334" i="12"/>
  <c r="S372" i="12"/>
  <c r="S353" i="12"/>
  <c r="S318" i="12"/>
  <c r="S348" i="12"/>
  <c r="S429" i="12"/>
  <c r="S385" i="12"/>
  <c r="S354" i="12"/>
  <c r="S397" i="12"/>
  <c r="S449" i="12"/>
  <c r="S432" i="12"/>
  <c r="S489" i="12"/>
  <c r="S450" i="12"/>
  <c r="S427" i="12"/>
  <c r="S485" i="12"/>
  <c r="S460" i="12"/>
  <c r="S472" i="12"/>
  <c r="S494" i="12"/>
  <c r="S496" i="12"/>
  <c r="R105" i="10"/>
  <c r="R142" i="10"/>
  <c r="R147" i="10"/>
  <c r="R160" i="10"/>
  <c r="R106" i="10"/>
  <c r="R120" i="10"/>
  <c r="R245" i="10"/>
  <c r="R191" i="10"/>
  <c r="R220" i="10"/>
  <c r="R116" i="10"/>
  <c r="R282" i="10"/>
  <c r="R260" i="10"/>
  <c r="R243" i="10"/>
  <c r="R232" i="10"/>
  <c r="R380" i="10"/>
  <c r="R374" i="10"/>
  <c r="R307" i="10"/>
  <c r="R341" i="10"/>
  <c r="R410" i="10"/>
  <c r="R407" i="10"/>
  <c r="R436" i="10"/>
  <c r="R319" i="10"/>
  <c r="R354" i="10"/>
  <c r="R405" i="10"/>
  <c r="R500" i="10"/>
  <c r="R440" i="10"/>
  <c r="R482" i="10"/>
  <c r="S105" i="12"/>
  <c r="S120" i="12"/>
  <c r="S179" i="12"/>
  <c r="S164" i="12"/>
  <c r="S178" i="12"/>
  <c r="S191" i="12"/>
  <c r="S202" i="12"/>
  <c r="S235" i="12"/>
  <c r="S213" i="12"/>
  <c r="S236" i="12"/>
  <c r="S270" i="12"/>
  <c r="S320" i="12"/>
  <c r="S330" i="12"/>
  <c r="S339" i="12"/>
  <c r="S357" i="12"/>
  <c r="S340" i="12"/>
  <c r="S380" i="12"/>
  <c r="S379" i="12"/>
  <c r="S387" i="12"/>
  <c r="S399" i="12"/>
  <c r="S434" i="12"/>
  <c r="S452" i="12"/>
  <c r="S493" i="12"/>
  <c r="S474" i="12"/>
  <c r="S471" i="12"/>
  <c r="S112" i="10"/>
  <c r="S116" i="10"/>
  <c r="S169" i="10"/>
  <c r="S166" i="10"/>
  <c r="S163" i="10"/>
  <c r="S136" i="10"/>
  <c r="S141" i="10"/>
  <c r="S138" i="10"/>
  <c r="S143" i="10"/>
  <c r="S248" i="10"/>
  <c r="S221" i="10"/>
  <c r="S234" i="10"/>
  <c r="S207" i="10"/>
  <c r="S212" i="10"/>
  <c r="S201" i="10"/>
  <c r="S186" i="10"/>
  <c r="S269" i="10"/>
  <c r="S190" i="10"/>
  <c r="S227" i="10"/>
  <c r="S311" i="10"/>
  <c r="S268" i="10"/>
  <c r="S265" i="10"/>
  <c r="S243" i="10"/>
  <c r="S230" i="10"/>
  <c r="S298" i="10"/>
  <c r="S367" i="10"/>
  <c r="S332" i="10"/>
  <c r="S318" i="10"/>
  <c r="S377" i="10"/>
  <c r="S299" i="10"/>
  <c r="S379" i="10"/>
  <c r="S344" i="10"/>
  <c r="S338" i="10"/>
  <c r="S413" i="10"/>
  <c r="S477" i="10"/>
  <c r="S426" i="10"/>
  <c r="S407" i="10"/>
  <c r="S471" i="10"/>
  <c r="S436" i="10"/>
  <c r="S393" i="10"/>
  <c r="S457" i="10"/>
  <c r="S390" i="10"/>
  <c r="S333" i="10"/>
  <c r="S432" i="10"/>
  <c r="S411" i="10"/>
  <c r="S497" i="10"/>
  <c r="S382" i="10"/>
  <c r="S499" i="10"/>
  <c r="S496" i="10"/>
  <c r="S498" i="10"/>
  <c r="T103" i="12"/>
  <c r="T119" i="12"/>
  <c r="T136" i="12"/>
  <c r="T143" i="12"/>
  <c r="T148" i="12"/>
  <c r="T182" i="12"/>
  <c r="T168" i="12"/>
  <c r="T145" i="12"/>
  <c r="T181" i="12"/>
  <c r="T173" i="12"/>
  <c r="T178" i="12"/>
  <c r="T172" i="12"/>
  <c r="T205" i="12"/>
  <c r="T243" i="12"/>
  <c r="T245" i="12"/>
  <c r="T244" i="12"/>
  <c r="T252" i="12"/>
  <c r="T242" i="12"/>
  <c r="T279" i="12"/>
  <c r="T273" i="12"/>
  <c r="T225" i="12"/>
  <c r="T291" i="12"/>
  <c r="T248" i="12"/>
  <c r="T285" i="12"/>
  <c r="T276" i="12"/>
  <c r="T284" i="12"/>
  <c r="T304" i="12"/>
  <c r="T350" i="12"/>
  <c r="T313" i="12"/>
  <c r="T337" i="12"/>
  <c r="T343" i="12"/>
  <c r="T381" i="12"/>
  <c r="T340" i="12"/>
  <c r="T353" i="12"/>
  <c r="T367" i="12"/>
  <c r="T373" i="12"/>
  <c r="T396" i="12"/>
  <c r="T402" i="12"/>
  <c r="T426" i="12"/>
  <c r="T420" i="12"/>
  <c r="T384" i="12"/>
  <c r="T476" i="12"/>
  <c r="T478" i="12"/>
  <c r="T459" i="12"/>
  <c r="T488" i="12"/>
  <c r="T453" i="12"/>
  <c r="T466" i="12"/>
  <c r="T443" i="12"/>
  <c r="T496" i="12"/>
  <c r="T500" i="12"/>
  <c r="S120" i="10"/>
  <c r="S124" i="10"/>
  <c r="S177" i="10"/>
  <c r="S107" i="10"/>
  <c r="S171" i="10"/>
  <c r="S144" i="10"/>
  <c r="S149" i="10"/>
  <c r="S146" i="10"/>
  <c r="S192" i="10"/>
  <c r="S256" i="10"/>
  <c r="S110" i="10"/>
  <c r="S242" i="10"/>
  <c r="S215" i="10"/>
  <c r="S220" i="10"/>
  <c r="S209" i="10"/>
  <c r="S195" i="10"/>
  <c r="S277" i="10"/>
  <c r="S246" i="10"/>
  <c r="S254" i="10"/>
  <c r="S319" i="10"/>
  <c r="S276" i="10"/>
  <c r="S273" i="10"/>
  <c r="S245" i="10"/>
  <c r="S264" i="10"/>
  <c r="S300" i="10"/>
  <c r="S375" i="10"/>
  <c r="S340" i="10"/>
  <c r="S321" i="10"/>
  <c r="S385" i="10"/>
  <c r="S323" i="10"/>
  <c r="S387" i="10"/>
  <c r="S352" i="10"/>
  <c r="S346" i="10"/>
  <c r="S421" i="10"/>
  <c r="S349" i="10"/>
  <c r="S434" i="10"/>
  <c r="S415" i="10"/>
  <c r="S479" i="10"/>
  <c r="S444" i="10"/>
  <c r="S401" i="10"/>
  <c r="S465" i="10"/>
  <c r="S398" i="10"/>
  <c r="S386" i="10"/>
  <c r="S440" i="10"/>
  <c r="S456" i="10"/>
  <c r="S384" i="10"/>
  <c r="S403" i="10"/>
  <c r="S380" i="10"/>
  <c r="S378" i="10"/>
  <c r="S493" i="10"/>
  <c r="T112" i="12"/>
  <c r="T127" i="12"/>
  <c r="T144" i="12"/>
  <c r="T147" i="12"/>
  <c r="T156" i="12"/>
  <c r="T126" i="12"/>
  <c r="T176" i="12"/>
  <c r="T149" i="12"/>
  <c r="T185" i="12"/>
  <c r="T177" i="12"/>
  <c r="T183" i="12"/>
  <c r="T190" i="12"/>
  <c r="T192" i="12"/>
  <c r="T179" i="12"/>
  <c r="T196" i="12"/>
  <c r="T250" i="12"/>
  <c r="T260" i="12"/>
  <c r="T246" i="12"/>
  <c r="T287" i="12"/>
  <c r="T281" i="12"/>
  <c r="T234" i="12"/>
  <c r="T299" i="12"/>
  <c r="T262" i="12"/>
  <c r="T271" i="12"/>
  <c r="T278" i="12"/>
  <c r="T286" i="12"/>
  <c r="T306" i="12"/>
  <c r="T358" i="12"/>
  <c r="T332" i="12"/>
  <c r="T341" i="12"/>
  <c r="T296" i="12"/>
  <c r="T389" i="12"/>
  <c r="T347" i="12"/>
  <c r="T355" i="12"/>
  <c r="T385" i="12"/>
  <c r="T375" i="12"/>
  <c r="T398" i="12"/>
  <c r="T404" i="12"/>
  <c r="T434" i="12"/>
  <c r="T428" i="12"/>
  <c r="T386" i="12"/>
  <c r="T484" i="12"/>
  <c r="T486" i="12"/>
  <c r="T427" i="12"/>
  <c r="T435" i="12"/>
  <c r="T455" i="12"/>
  <c r="T382" i="12"/>
  <c r="T490" i="12"/>
  <c r="T479" i="12"/>
  <c r="T475" i="12"/>
  <c r="S128" i="10"/>
  <c r="S132" i="10"/>
  <c r="S185" i="10"/>
  <c r="S109" i="10"/>
  <c r="S179" i="10"/>
  <c r="S152" i="10"/>
  <c r="S157" i="10"/>
  <c r="S154" i="10"/>
  <c r="S200" i="10"/>
  <c r="S164" i="10"/>
  <c r="S175" i="10"/>
  <c r="S250" i="10"/>
  <c r="S223" i="10"/>
  <c r="S228" i="10"/>
  <c r="S217" i="10"/>
  <c r="S203" i="10"/>
  <c r="S285" i="10"/>
  <c r="S258" i="10"/>
  <c r="S263" i="10"/>
  <c r="S174" i="10"/>
  <c r="S284" i="10"/>
  <c r="S281" i="10"/>
  <c r="S247" i="10"/>
  <c r="S272" i="10"/>
  <c r="S302" i="10"/>
  <c r="S383" i="10"/>
  <c r="S348" i="10"/>
  <c r="S329" i="10"/>
  <c r="S320" i="10"/>
  <c r="S331" i="10"/>
  <c r="S198" i="10"/>
  <c r="S251" i="10"/>
  <c r="S354" i="10"/>
  <c r="S429" i="10"/>
  <c r="S357" i="10"/>
  <c r="S442" i="10"/>
  <c r="S423" i="10"/>
  <c r="S360" i="10"/>
  <c r="S452" i="10"/>
  <c r="S409" i="10"/>
  <c r="S473" i="10"/>
  <c r="S406" i="10"/>
  <c r="S388" i="10"/>
  <c r="S448" i="10"/>
  <c r="S475" i="10"/>
  <c r="S427" i="10"/>
  <c r="S464" i="10"/>
  <c r="S443" i="10"/>
  <c r="S419" i="10"/>
  <c r="S480" i="10"/>
  <c r="T117" i="12"/>
  <c r="T105" i="12"/>
  <c r="T124" i="12"/>
  <c r="T154" i="12"/>
  <c r="T164" i="12"/>
  <c r="T120" i="12"/>
  <c r="T184" i="12"/>
  <c r="T175" i="12"/>
  <c r="T187" i="12"/>
  <c r="T150" i="12"/>
  <c r="T189" i="12"/>
  <c r="T199" i="12"/>
  <c r="T188" i="12"/>
  <c r="T194" i="12"/>
  <c r="T204" i="12"/>
  <c r="T258" i="12"/>
  <c r="T268" i="12"/>
  <c r="T211" i="12"/>
  <c r="T295" i="12"/>
  <c r="T289" i="12"/>
  <c r="T241" i="12"/>
  <c r="T238" i="12"/>
  <c r="T261" i="12"/>
  <c r="T293" i="12"/>
  <c r="T280" i="12"/>
  <c r="T288" i="12"/>
  <c r="T310" i="12"/>
  <c r="T366" i="12"/>
  <c r="T344" i="12"/>
  <c r="T329" i="12"/>
  <c r="T318" i="12"/>
  <c r="T397" i="12"/>
  <c r="T349" i="12"/>
  <c r="T357" i="12"/>
  <c r="T393" i="12"/>
  <c r="T312" i="12"/>
  <c r="T416" i="12"/>
  <c r="T406" i="12"/>
  <c r="T442" i="12"/>
  <c r="T436" i="12"/>
  <c r="T388" i="12"/>
  <c r="T492" i="12"/>
  <c r="T348" i="12"/>
  <c r="T429" i="12"/>
  <c r="T437" i="12"/>
  <c r="T487" i="12"/>
  <c r="T447" i="12"/>
  <c r="T499" i="12"/>
  <c r="T481" i="12"/>
  <c r="T477" i="12"/>
  <c r="S7" i="10"/>
  <c r="S155" i="10"/>
  <c r="S226" i="10"/>
  <c r="S184" i="10"/>
  <c r="S303" i="10"/>
  <c r="S286" i="10"/>
  <c r="S316" i="10"/>
  <c r="S336" i="10"/>
  <c r="S418" i="10"/>
  <c r="S368" i="10"/>
  <c r="S424" i="10"/>
  <c r="S491" i="10"/>
  <c r="T113" i="12"/>
  <c r="T165" i="12"/>
  <c r="T169" i="12"/>
  <c r="T237" i="12"/>
  <c r="T267" i="12"/>
  <c r="T247" i="12"/>
  <c r="T302" i="12"/>
  <c r="T370" i="12"/>
  <c r="T365" i="12"/>
  <c r="T418" i="12"/>
  <c r="T470" i="12"/>
  <c r="T449" i="12"/>
  <c r="S106" i="10"/>
  <c r="S126" i="10"/>
  <c r="S105" i="10"/>
  <c r="S111" i="10"/>
  <c r="S187" i="10"/>
  <c r="S160" i="10"/>
  <c r="S165" i="10"/>
  <c r="S162" i="10"/>
  <c r="S208" i="10"/>
  <c r="S170" i="10"/>
  <c r="S194" i="10"/>
  <c r="S135" i="10"/>
  <c r="S159" i="10"/>
  <c r="S236" i="10"/>
  <c r="S225" i="10"/>
  <c r="S211" i="10"/>
  <c r="S293" i="10"/>
  <c r="S266" i="10"/>
  <c r="S271" i="10"/>
  <c r="S206" i="10"/>
  <c r="S235" i="10"/>
  <c r="S289" i="10"/>
  <c r="S249" i="10"/>
  <c r="S280" i="10"/>
  <c r="S327" i="10"/>
  <c r="S304" i="10"/>
  <c r="S356" i="10"/>
  <c r="S337" i="10"/>
  <c r="S326" i="10"/>
  <c r="S339" i="10"/>
  <c r="S255" i="10"/>
  <c r="S283" i="10"/>
  <c r="S253" i="10"/>
  <c r="S437" i="10"/>
  <c r="S373" i="10"/>
  <c r="S450" i="10"/>
  <c r="S431" i="10"/>
  <c r="S396" i="10"/>
  <c r="S341" i="10"/>
  <c r="S417" i="10"/>
  <c r="S481" i="10"/>
  <c r="S414" i="10"/>
  <c r="S392" i="10"/>
  <c r="S435" i="10"/>
  <c r="S484" i="10"/>
  <c r="S458" i="10"/>
  <c r="S466" i="10"/>
  <c r="S472" i="10"/>
  <c r="S454" i="10"/>
  <c r="S485" i="10"/>
  <c r="T125" i="12"/>
  <c r="T106" i="12"/>
  <c r="T128" i="12"/>
  <c r="T162" i="12"/>
  <c r="T121" i="12"/>
  <c r="T122" i="12"/>
  <c r="T137" i="12"/>
  <c r="T193" i="12"/>
  <c r="T195" i="12"/>
  <c r="T158" i="12"/>
  <c r="T198" i="12"/>
  <c r="T212" i="12"/>
  <c r="T197" i="12"/>
  <c r="T202" i="12"/>
  <c r="T216" i="12"/>
  <c r="T266" i="12"/>
  <c r="T209" i="12"/>
  <c r="T222" i="12"/>
  <c r="T303" i="12"/>
  <c r="T297" i="12"/>
  <c r="T251" i="12"/>
  <c r="T256" i="12"/>
  <c r="T277" i="12"/>
  <c r="T309" i="12"/>
  <c r="T311" i="12"/>
  <c r="T308" i="12"/>
  <c r="T294" i="12"/>
  <c r="T374" i="12"/>
  <c r="T352" i="12"/>
  <c r="T338" i="12"/>
  <c r="T320" i="12"/>
  <c r="T405" i="12"/>
  <c r="T351" i="12"/>
  <c r="T359" i="12"/>
  <c r="T401" i="12"/>
  <c r="T334" i="12"/>
  <c r="T424" i="12"/>
  <c r="T408" i="12"/>
  <c r="T450" i="12"/>
  <c r="T444" i="12"/>
  <c r="T390" i="12"/>
  <c r="T438" i="12"/>
  <c r="T411" i="12"/>
  <c r="T431" i="12"/>
  <c r="T439" i="12"/>
  <c r="T489" i="12"/>
  <c r="T474" i="12"/>
  <c r="T458" i="12"/>
  <c r="T483" i="12"/>
  <c r="T461" i="12"/>
  <c r="S8" i="10"/>
  <c r="S129" i="10"/>
  <c r="S204" i="10"/>
  <c r="S178" i="10"/>
  <c r="S257" i="10"/>
  <c r="S359" i="10"/>
  <c r="S358" i="10"/>
  <c r="S405" i="10"/>
  <c r="S463" i="10"/>
  <c r="S376" i="10"/>
  <c r="S489" i="10"/>
  <c r="S490" i="10"/>
  <c r="T130" i="12"/>
  <c r="T134" i="12"/>
  <c r="T171" i="12"/>
  <c r="T221" i="12"/>
  <c r="T259" i="12"/>
  <c r="T331" i="12"/>
  <c r="T342" i="12"/>
  <c r="T364" i="12"/>
  <c r="T371" i="12"/>
  <c r="T395" i="12"/>
  <c r="T454" i="12"/>
  <c r="T494" i="12"/>
  <c r="S114" i="10"/>
  <c r="S137" i="10"/>
  <c r="S134" i="10"/>
  <c r="S113" i="10"/>
  <c r="S115" i="10"/>
  <c r="S123" i="10"/>
  <c r="S173" i="10"/>
  <c r="S118" i="10"/>
  <c r="S216" i="10"/>
  <c r="S189" i="10"/>
  <c r="S202" i="10"/>
  <c r="S167" i="10"/>
  <c r="S168" i="10"/>
  <c r="S244" i="10"/>
  <c r="S172" i="10"/>
  <c r="S219" i="10"/>
  <c r="S301" i="10"/>
  <c r="S274" i="10"/>
  <c r="S279" i="10"/>
  <c r="S229" i="10"/>
  <c r="S237" i="10"/>
  <c r="S297" i="10"/>
  <c r="S262" i="10"/>
  <c r="S288" i="10"/>
  <c r="S335" i="10"/>
  <c r="S306" i="10"/>
  <c r="S275" i="10"/>
  <c r="S345" i="10"/>
  <c r="S334" i="10"/>
  <c r="S347" i="10"/>
  <c r="S267" i="10"/>
  <c r="S292" i="10"/>
  <c r="S365" i="10"/>
  <c r="S445" i="10"/>
  <c r="S394" i="10"/>
  <c r="S325" i="10"/>
  <c r="S439" i="10"/>
  <c r="S404" i="10"/>
  <c r="S362" i="10"/>
  <c r="S425" i="10"/>
  <c r="S370" i="10"/>
  <c r="S422" i="10"/>
  <c r="S400" i="10"/>
  <c r="S467" i="10"/>
  <c r="S492" i="10"/>
  <c r="S460" i="10"/>
  <c r="S468" i="10"/>
  <c r="S474" i="10"/>
  <c r="S315" i="10"/>
  <c r="T107" i="12"/>
  <c r="T133" i="12"/>
  <c r="T110" i="12"/>
  <c r="T138" i="12"/>
  <c r="T111" i="12"/>
  <c r="T129" i="12"/>
  <c r="T123" i="12"/>
  <c r="T142" i="12"/>
  <c r="T201" i="12"/>
  <c r="T203" i="12"/>
  <c r="T152" i="12"/>
  <c r="T207" i="12"/>
  <c r="T220" i="12"/>
  <c r="T214" i="12"/>
  <c r="T215" i="12"/>
  <c r="T231" i="12"/>
  <c r="T274" i="12"/>
  <c r="T217" i="12"/>
  <c r="T233" i="12"/>
  <c r="T254" i="12"/>
  <c r="T305" i="12"/>
  <c r="T265" i="12"/>
  <c r="T270" i="12"/>
  <c r="T307" i="12"/>
  <c r="T317" i="12"/>
  <c r="T319" i="12"/>
  <c r="T257" i="12"/>
  <c r="T326" i="12"/>
  <c r="T292" i="12"/>
  <c r="T360" i="12"/>
  <c r="T346" i="12"/>
  <c r="T322" i="12"/>
  <c r="T413" i="12"/>
  <c r="T383" i="12"/>
  <c r="T380" i="12"/>
  <c r="T409" i="12"/>
  <c r="T356" i="12"/>
  <c r="T432" i="12"/>
  <c r="T410" i="12"/>
  <c r="T314" i="12"/>
  <c r="T452" i="12"/>
  <c r="T419" i="12"/>
  <c r="T457" i="12"/>
  <c r="T421" i="12"/>
  <c r="T433" i="12"/>
  <c r="T441" i="12"/>
  <c r="T491" i="12"/>
  <c r="T497" i="12"/>
  <c r="T463" i="12"/>
  <c r="T485" i="12"/>
  <c r="T5" i="12"/>
  <c r="S6" i="10"/>
  <c r="S108" i="10"/>
  <c r="S158" i="10"/>
  <c r="S121" i="10"/>
  <c r="S156" i="10"/>
  <c r="S213" i="10"/>
  <c r="S193" i="10"/>
  <c r="S176" i="10"/>
  <c r="S222" i="10"/>
  <c r="S324" i="10"/>
  <c r="S371" i="10"/>
  <c r="S469" i="10"/>
  <c r="S428" i="10"/>
  <c r="S446" i="10"/>
  <c r="S494" i="10"/>
  <c r="T109" i="12"/>
  <c r="T139" i="12"/>
  <c r="T167" i="12"/>
  <c r="T191" i="12"/>
  <c r="T236" i="12"/>
  <c r="T219" i="12"/>
  <c r="T301" i="12"/>
  <c r="T290" i="12"/>
  <c r="T378" i="12"/>
  <c r="T394" i="12"/>
  <c r="T379" i="12"/>
  <c r="T480" i="12"/>
  <c r="T469" i="12"/>
  <c r="S122" i="10"/>
  <c r="S145" i="10"/>
  <c r="S142" i="10"/>
  <c r="S139" i="10"/>
  <c r="S117" i="10"/>
  <c r="S125" i="10"/>
  <c r="S181" i="10"/>
  <c r="S140" i="10"/>
  <c r="S224" i="10"/>
  <c r="S197" i="10"/>
  <c r="S210" i="10"/>
  <c r="S183" i="10"/>
  <c r="S188" i="10"/>
  <c r="S252" i="10"/>
  <c r="S180" i="10"/>
  <c r="S214" i="10"/>
  <c r="S309" i="10"/>
  <c r="S282" i="10"/>
  <c r="S287" i="10"/>
  <c r="S231" i="10"/>
  <c r="S239" i="10"/>
  <c r="S305" i="10"/>
  <c r="S270" i="10"/>
  <c r="S259" i="10"/>
  <c r="S343" i="10"/>
  <c r="S308" i="10"/>
  <c r="S312" i="10"/>
  <c r="S353" i="10"/>
  <c r="S342" i="10"/>
  <c r="S355" i="10"/>
  <c r="S307" i="10"/>
  <c r="S294" i="10"/>
  <c r="S389" i="10"/>
  <c r="S453" i="10"/>
  <c r="S402" i="10"/>
  <c r="S381" i="10"/>
  <c r="S447" i="10"/>
  <c r="S412" i="10"/>
  <c r="S364" i="10"/>
  <c r="S433" i="10"/>
  <c r="S372" i="10"/>
  <c r="S430" i="10"/>
  <c r="S408" i="10"/>
  <c r="S482" i="10"/>
  <c r="S500" i="10"/>
  <c r="S462" i="10"/>
  <c r="S470" i="10"/>
  <c r="S476" i="10"/>
  <c r="S395" i="10"/>
  <c r="T115" i="12"/>
  <c r="T108" i="12"/>
  <c r="T102" i="12"/>
  <c r="T146" i="12"/>
  <c r="T131" i="12"/>
  <c r="T140" i="12"/>
  <c r="T141" i="12"/>
  <c r="T153" i="12"/>
  <c r="T151" i="12"/>
  <c r="T114" i="12"/>
  <c r="T163" i="12"/>
  <c r="T210" i="12"/>
  <c r="T180" i="12"/>
  <c r="T223" i="12"/>
  <c r="T224" i="12"/>
  <c r="T200" i="12"/>
  <c r="T226" i="12"/>
  <c r="T230" i="12"/>
  <c r="T249" i="12"/>
  <c r="T263" i="12"/>
  <c r="T255" i="12"/>
  <c r="T269" i="12"/>
  <c r="T208" i="12"/>
  <c r="T315" i="12"/>
  <c r="T325" i="12"/>
  <c r="T327" i="12"/>
  <c r="T298" i="12"/>
  <c r="T328" i="12"/>
  <c r="T336" i="12"/>
  <c r="T368" i="12"/>
  <c r="T354" i="12"/>
  <c r="T324" i="12"/>
  <c r="T345" i="12"/>
  <c r="T391" i="12"/>
  <c r="T361" i="12"/>
  <c r="T316" i="12"/>
  <c r="T377" i="12"/>
  <c r="T440" i="12"/>
  <c r="T412" i="12"/>
  <c r="T387" i="12"/>
  <c r="T403" i="12"/>
  <c r="T430" i="12"/>
  <c r="T446" i="12"/>
  <c r="T423" i="12"/>
  <c r="T464" i="12"/>
  <c r="T456" i="12"/>
  <c r="T493" i="12"/>
  <c r="T445" i="12"/>
  <c r="T465" i="12"/>
  <c r="T498" i="12"/>
  <c r="S5" i="10"/>
  <c r="S161" i="10"/>
  <c r="S133" i="10"/>
  <c r="S240" i="10"/>
  <c r="S199" i="10"/>
  <c r="S261" i="10"/>
  <c r="S260" i="10"/>
  <c r="S296" i="10"/>
  <c r="S369" i="10"/>
  <c r="S330" i="10"/>
  <c r="S399" i="10"/>
  <c r="S449" i="10"/>
  <c r="S495" i="10"/>
  <c r="S488" i="10"/>
  <c r="T132" i="12"/>
  <c r="T174" i="12"/>
  <c r="T160" i="12"/>
  <c r="T235" i="12"/>
  <c r="T206" i="12"/>
  <c r="T283" i="12"/>
  <c r="T282" i="12"/>
  <c r="T321" i="12"/>
  <c r="T407" i="12"/>
  <c r="T400" i="12"/>
  <c r="T468" i="12"/>
  <c r="T451" i="12"/>
  <c r="T471" i="12"/>
  <c r="S130" i="10"/>
  <c r="S153" i="10"/>
  <c r="S150" i="10"/>
  <c r="S147" i="10"/>
  <c r="S119" i="10"/>
  <c r="S127" i="10"/>
  <c r="S131" i="10"/>
  <c r="S148" i="10"/>
  <c r="S232" i="10"/>
  <c r="S205" i="10"/>
  <c r="S218" i="10"/>
  <c r="S191" i="10"/>
  <c r="S196" i="10"/>
  <c r="S151" i="10"/>
  <c r="S182" i="10"/>
  <c r="S238" i="10"/>
  <c r="S317" i="10"/>
  <c r="S290" i="10"/>
  <c r="S295" i="10"/>
  <c r="S233" i="10"/>
  <c r="S241" i="10"/>
  <c r="S313" i="10"/>
  <c r="S278" i="10"/>
  <c r="S291" i="10"/>
  <c r="S351" i="10"/>
  <c r="S310" i="10"/>
  <c r="S314" i="10"/>
  <c r="S361" i="10"/>
  <c r="S350" i="10"/>
  <c r="S363" i="10"/>
  <c r="S328" i="10"/>
  <c r="S322" i="10"/>
  <c r="S397" i="10"/>
  <c r="S461" i="10"/>
  <c r="S410" i="10"/>
  <c r="S391" i="10"/>
  <c r="S455" i="10"/>
  <c r="S420" i="10"/>
  <c r="S366" i="10"/>
  <c r="S441" i="10"/>
  <c r="S374" i="10"/>
  <c r="S438" i="10"/>
  <c r="S416" i="10"/>
  <c r="S487" i="10"/>
  <c r="S451" i="10"/>
  <c r="S486" i="10"/>
  <c r="S483" i="10"/>
  <c r="S478" i="10"/>
  <c r="S459" i="10"/>
  <c r="T101" i="12"/>
  <c r="T104" i="12"/>
  <c r="T118" i="12"/>
  <c r="T116" i="12"/>
  <c r="T135" i="12"/>
  <c r="T155" i="12"/>
  <c r="T161" i="12"/>
  <c r="T157" i="12"/>
  <c r="T166" i="12"/>
  <c r="T159" i="12"/>
  <c r="T170" i="12"/>
  <c r="T218" i="12"/>
  <c r="T186" i="12"/>
  <c r="T227" i="12"/>
  <c r="T229" i="12"/>
  <c r="T213" i="12"/>
  <c r="T228" i="12"/>
  <c r="T232" i="12"/>
  <c r="T253" i="12"/>
  <c r="T239" i="12"/>
  <c r="T264" i="12"/>
  <c r="T275" i="12"/>
  <c r="T240" i="12"/>
  <c r="T323" i="12"/>
  <c r="T333" i="12"/>
  <c r="T272" i="12"/>
  <c r="T300" i="12"/>
  <c r="T330" i="12"/>
  <c r="T339" i="12"/>
  <c r="T376" i="12"/>
  <c r="T362" i="12"/>
  <c r="T335" i="12"/>
  <c r="T372" i="12"/>
  <c r="T399" i="12"/>
  <c r="T363" i="12"/>
  <c r="T369" i="12"/>
  <c r="T392" i="12"/>
  <c r="T448" i="12"/>
  <c r="T414" i="12"/>
  <c r="T415" i="12"/>
  <c r="T417" i="12"/>
  <c r="T460" i="12"/>
  <c r="T462" i="12"/>
  <c r="T425" i="12"/>
  <c r="T472" i="12"/>
  <c r="T422" i="12"/>
  <c r="T495" i="12"/>
  <c r="T482" i="12"/>
  <c r="T467" i="12"/>
  <c r="T473" i="12"/>
  <c r="U102" i="12"/>
  <c r="U108" i="12"/>
  <c r="U111" i="12"/>
  <c r="U117" i="12"/>
  <c r="U125" i="12"/>
  <c r="U145" i="12"/>
  <c r="U121" i="12"/>
  <c r="U118" i="12"/>
  <c r="U188" i="12"/>
  <c r="U198" i="12"/>
  <c r="U144" i="12"/>
  <c r="U183" i="12"/>
  <c r="U200" i="12"/>
  <c r="U218" i="12"/>
  <c r="U240" i="12"/>
  <c r="U224" i="12"/>
  <c r="U247" i="12"/>
  <c r="U241" i="12"/>
  <c r="U231" i="12"/>
  <c r="U242" i="12"/>
  <c r="U284" i="12"/>
  <c r="U244" i="12"/>
  <c r="U265" i="12"/>
  <c r="U326" i="12"/>
  <c r="U273" i="12"/>
  <c r="U336" i="12"/>
  <c r="U301" i="12"/>
  <c r="U296" i="12"/>
  <c r="U270" i="12"/>
  <c r="U288" i="12"/>
  <c r="U323" i="12"/>
  <c r="U365" i="12"/>
  <c r="U358" i="12"/>
  <c r="U366" i="12"/>
  <c r="U378" i="12"/>
  <c r="U380" i="12"/>
  <c r="U350" i="12"/>
  <c r="U443" i="12"/>
  <c r="U445" i="12"/>
  <c r="U391" i="12"/>
  <c r="U375" i="12"/>
  <c r="U413" i="12"/>
  <c r="U487" i="12"/>
  <c r="U442" i="12"/>
  <c r="U448" i="12"/>
  <c r="U475" i="12"/>
  <c r="U485" i="12"/>
  <c r="U466" i="12"/>
  <c r="U480" i="12"/>
  <c r="U441" i="12"/>
  <c r="U5" i="12"/>
  <c r="T125" i="10"/>
  <c r="T124" i="10"/>
  <c r="T128" i="10"/>
  <c r="T105" i="10"/>
  <c r="T113" i="10"/>
  <c r="T160" i="10"/>
  <c r="T165" i="10"/>
  <c r="T163" i="10"/>
  <c r="T235" i="10"/>
  <c r="T224" i="10"/>
  <c r="T229" i="10"/>
  <c r="T181" i="10"/>
  <c r="T167" i="10"/>
  <c r="T223" i="10"/>
  <c r="T204" i="10"/>
  <c r="T214" i="10"/>
  <c r="T280" i="10"/>
  <c r="T240" i="10"/>
  <c r="T246" i="10"/>
  <c r="T290" i="10"/>
  <c r="T279" i="10"/>
  <c r="T292" i="10"/>
  <c r="T273" i="10"/>
  <c r="T283" i="10"/>
  <c r="T338" i="10"/>
  <c r="T302" i="10"/>
  <c r="T340" i="10"/>
  <c r="T318" i="10"/>
  <c r="T297" i="10"/>
  <c r="T382" i="10"/>
  <c r="T347" i="10"/>
  <c r="T349" i="10"/>
  <c r="T408" i="10"/>
  <c r="T472" i="10"/>
  <c r="T397" i="10"/>
  <c r="T307" i="10"/>
  <c r="T402" i="10"/>
  <c r="T466" i="10"/>
  <c r="T387" i="10"/>
  <c r="T447" i="10"/>
  <c r="T436" i="10"/>
  <c r="T393" i="10"/>
  <c r="T313" i="10"/>
  <c r="T443" i="10"/>
  <c r="T498" i="10"/>
  <c r="T414" i="10"/>
  <c r="T390" i="10"/>
  <c r="T470" i="10"/>
  <c r="T457" i="10"/>
  <c r="U110" i="12"/>
  <c r="U122" i="12"/>
  <c r="U127" i="12"/>
  <c r="U124" i="12"/>
  <c r="U151" i="12"/>
  <c r="U150" i="12"/>
  <c r="U135" i="12"/>
  <c r="U137" i="12"/>
  <c r="U196" i="12"/>
  <c r="U206" i="12"/>
  <c r="U155" i="12"/>
  <c r="U189" i="12"/>
  <c r="U174" i="12"/>
  <c r="U230" i="12"/>
  <c r="U199" i="12"/>
  <c r="U233" i="12"/>
  <c r="U255" i="12"/>
  <c r="U214" i="12"/>
  <c r="U234" i="12"/>
  <c r="U249" i="12"/>
  <c r="U292" i="12"/>
  <c r="U260" i="12"/>
  <c r="U243" i="12"/>
  <c r="U334" i="12"/>
  <c r="U285" i="12"/>
  <c r="U256" i="12"/>
  <c r="U303" i="12"/>
  <c r="U324" i="12"/>
  <c r="U331" i="12"/>
  <c r="U313" i="12"/>
  <c r="U325" i="12"/>
  <c r="U373" i="12"/>
  <c r="U360" i="12"/>
  <c r="U368" i="12"/>
  <c r="U386" i="12"/>
  <c r="U388" i="12"/>
  <c r="U352" i="12"/>
  <c r="U451" i="12"/>
  <c r="U453" i="12"/>
  <c r="U393" i="12"/>
  <c r="U395" i="12"/>
  <c r="U422" i="12"/>
  <c r="U430" i="12"/>
  <c r="U444" i="12"/>
  <c r="U450" i="12"/>
  <c r="U483" i="12"/>
  <c r="U498" i="12"/>
  <c r="U468" i="12"/>
  <c r="U497" i="12"/>
  <c r="U490" i="12"/>
  <c r="T133" i="10"/>
  <c r="T140" i="10"/>
  <c r="T130" i="10"/>
  <c r="T134" i="10"/>
  <c r="T139" i="10"/>
  <c r="T168" i="10"/>
  <c r="T110" i="10"/>
  <c r="T171" i="10"/>
  <c r="T243" i="10"/>
  <c r="T170" i="10"/>
  <c r="T237" i="10"/>
  <c r="T194" i="10"/>
  <c r="T183" i="10"/>
  <c r="T231" i="10"/>
  <c r="T212" i="10"/>
  <c r="T222" i="10"/>
  <c r="T288" i="10"/>
  <c r="T242" i="10"/>
  <c r="T248" i="10"/>
  <c r="T298" i="10"/>
  <c r="T287" i="10"/>
  <c r="T300" i="10"/>
  <c r="T281" i="10"/>
  <c r="T291" i="10"/>
  <c r="T346" i="10"/>
  <c r="T327" i="10"/>
  <c r="T348" i="10"/>
  <c r="T321" i="10"/>
  <c r="T326" i="10"/>
  <c r="T299" i="10"/>
  <c r="T355" i="10"/>
  <c r="T311" i="10"/>
  <c r="T416" i="10"/>
  <c r="T480" i="10"/>
  <c r="T405" i="10"/>
  <c r="T352" i="10"/>
  <c r="T410" i="10"/>
  <c r="T474" i="10"/>
  <c r="T391" i="10"/>
  <c r="T455" i="10"/>
  <c r="T444" i="10"/>
  <c r="T401" i="10"/>
  <c r="T384" i="10"/>
  <c r="T451" i="10"/>
  <c r="T438" i="10"/>
  <c r="T475" i="10"/>
  <c r="T489" i="10"/>
  <c r="T483" i="10"/>
  <c r="T485" i="10"/>
  <c r="U104" i="12"/>
  <c r="U130" i="12"/>
  <c r="U131" i="12"/>
  <c r="U138" i="12"/>
  <c r="U159" i="12"/>
  <c r="U164" i="12"/>
  <c r="U156" i="12"/>
  <c r="U143" i="12"/>
  <c r="U204" i="12"/>
  <c r="U166" i="12"/>
  <c r="U181" i="12"/>
  <c r="U162" i="12"/>
  <c r="U187" i="12"/>
  <c r="U238" i="12"/>
  <c r="U158" i="12"/>
  <c r="U239" i="12"/>
  <c r="U263" i="12"/>
  <c r="U195" i="12"/>
  <c r="U248" i="12"/>
  <c r="U258" i="12"/>
  <c r="U300" i="12"/>
  <c r="U264" i="12"/>
  <c r="U257" i="12"/>
  <c r="U277" i="12"/>
  <c r="U287" i="12"/>
  <c r="U293" i="12"/>
  <c r="U314" i="12"/>
  <c r="U335" i="12"/>
  <c r="U342" i="12"/>
  <c r="U315" i="12"/>
  <c r="U327" i="12"/>
  <c r="U329" i="12"/>
  <c r="U362" i="12"/>
  <c r="U370" i="12"/>
  <c r="U394" i="12"/>
  <c r="U396" i="12"/>
  <c r="U354" i="12"/>
  <c r="U398" i="12"/>
  <c r="U383" i="12"/>
  <c r="U415" i="12"/>
  <c r="U397" i="12"/>
  <c r="U424" i="12"/>
  <c r="U432" i="12"/>
  <c r="U457" i="12"/>
  <c r="U452" i="12"/>
  <c r="U491" i="12"/>
  <c r="U462" i="12"/>
  <c r="U470" i="12"/>
  <c r="U405" i="12"/>
  <c r="U492" i="12"/>
  <c r="T107" i="10"/>
  <c r="T111" i="10"/>
  <c r="T148" i="10"/>
  <c r="T132" i="10"/>
  <c r="T142" i="10"/>
  <c r="T147" i="10"/>
  <c r="T176" i="10"/>
  <c r="T112" i="10"/>
  <c r="T186" i="10"/>
  <c r="T251" i="10"/>
  <c r="T173" i="10"/>
  <c r="T245" i="10"/>
  <c r="T202" i="10"/>
  <c r="T185" i="10"/>
  <c r="T239" i="10"/>
  <c r="T220" i="10"/>
  <c r="T230" i="10"/>
  <c r="T296" i="10"/>
  <c r="T244" i="10"/>
  <c r="T250" i="10"/>
  <c r="T306" i="10"/>
  <c r="T209" i="10"/>
  <c r="T308" i="10"/>
  <c r="T289" i="10"/>
  <c r="T225" i="10"/>
  <c r="T354" i="10"/>
  <c r="T335" i="10"/>
  <c r="T356" i="10"/>
  <c r="T329" i="10"/>
  <c r="T334" i="10"/>
  <c r="T301" i="10"/>
  <c r="T315" i="10"/>
  <c r="T336" i="10"/>
  <c r="T424" i="10"/>
  <c r="T309" i="10"/>
  <c r="T413" i="10"/>
  <c r="T357" i="10"/>
  <c r="T418" i="10"/>
  <c r="T482" i="10"/>
  <c r="T399" i="10"/>
  <c r="T360" i="10"/>
  <c r="T452" i="10"/>
  <c r="T409" i="10"/>
  <c r="T395" i="10"/>
  <c r="T398" i="10"/>
  <c r="T467" i="10"/>
  <c r="T477" i="10"/>
  <c r="T497" i="10"/>
  <c r="T491" i="10"/>
  <c r="T493" i="10"/>
  <c r="T5" i="10"/>
  <c r="U112" i="12"/>
  <c r="U109" i="12"/>
  <c r="U139" i="12"/>
  <c r="U142" i="12"/>
  <c r="U126" i="12"/>
  <c r="U169" i="12"/>
  <c r="U160" i="12"/>
  <c r="U106" i="12"/>
  <c r="U146" i="12"/>
  <c r="U167" i="12"/>
  <c r="U193" i="12"/>
  <c r="U175" i="12"/>
  <c r="U191" i="12"/>
  <c r="U197" i="12"/>
  <c r="U207" i="12"/>
  <c r="U253" i="12"/>
  <c r="U271" i="12"/>
  <c r="U208" i="12"/>
  <c r="U262" i="12"/>
  <c r="U267" i="12"/>
  <c r="U236" i="12"/>
  <c r="U278" i="12"/>
  <c r="U266" i="12"/>
  <c r="U279" i="12"/>
  <c r="U289" i="12"/>
  <c r="U295" i="12"/>
  <c r="U322" i="12"/>
  <c r="U345" i="12"/>
  <c r="U339" i="12"/>
  <c r="U317" i="12"/>
  <c r="U333" i="12"/>
  <c r="U338" i="12"/>
  <c r="U384" i="12"/>
  <c r="U381" i="12"/>
  <c r="U402" i="12"/>
  <c r="U404" i="12"/>
  <c r="U379" i="12"/>
  <c r="U416" i="12"/>
  <c r="U385" i="12"/>
  <c r="U423" i="12"/>
  <c r="U399" i="12"/>
  <c r="U426" i="12"/>
  <c r="U434" i="12"/>
  <c r="U465" i="12"/>
  <c r="U409" i="12"/>
  <c r="U407" i="12"/>
  <c r="U464" i="12"/>
  <c r="U472" i="12"/>
  <c r="U482" i="12"/>
  <c r="U499" i="12"/>
  <c r="T115" i="10"/>
  <c r="T119" i="10"/>
  <c r="T156" i="10"/>
  <c r="T137" i="10"/>
  <c r="T150" i="10"/>
  <c r="T155" i="10"/>
  <c r="T184" i="10"/>
  <c r="T114" i="10"/>
  <c r="T195" i="10"/>
  <c r="T146" i="10"/>
  <c r="T189" i="10"/>
  <c r="T253" i="10"/>
  <c r="T210" i="10"/>
  <c r="T187" i="10"/>
  <c r="T247" i="10"/>
  <c r="T162" i="10"/>
  <c r="T232" i="10"/>
  <c r="T304" i="10"/>
  <c r="T261" i="10"/>
  <c r="T252" i="10"/>
  <c r="T314" i="10"/>
  <c r="T233" i="10"/>
  <c r="T316" i="10"/>
  <c r="T201" i="10"/>
  <c r="T249" i="10"/>
  <c r="T362" i="10"/>
  <c r="T343" i="10"/>
  <c r="T364" i="10"/>
  <c r="T337" i="10"/>
  <c r="T342" i="10"/>
  <c r="T303" i="10"/>
  <c r="T317" i="10"/>
  <c r="T359" i="10"/>
  <c r="T432" i="10"/>
  <c r="T365" i="10"/>
  <c r="T421" i="10"/>
  <c r="T373" i="10"/>
  <c r="T426" i="10"/>
  <c r="T270" i="10"/>
  <c r="T407" i="10"/>
  <c r="T396" i="10"/>
  <c r="T460" i="10"/>
  <c r="T417" i="10"/>
  <c r="T403" i="10"/>
  <c r="T459" i="10"/>
  <c r="T469" i="10"/>
  <c r="T479" i="10"/>
  <c r="T430" i="10"/>
  <c r="T499" i="10"/>
  <c r="T496" i="10"/>
  <c r="U107" i="12"/>
  <c r="U113" i="12"/>
  <c r="U147" i="12"/>
  <c r="U149" i="12"/>
  <c r="U133" i="12"/>
  <c r="U177" i="12"/>
  <c r="U171" i="12"/>
  <c r="U136" i="12"/>
  <c r="U154" i="12"/>
  <c r="U153" i="12"/>
  <c r="U202" i="12"/>
  <c r="U194" i="12"/>
  <c r="U173" i="12"/>
  <c r="U205" i="12"/>
  <c r="U211" i="12"/>
  <c r="U261" i="12"/>
  <c r="U220" i="12"/>
  <c r="U216" i="12"/>
  <c r="U282" i="12"/>
  <c r="U254" i="12"/>
  <c r="U246" i="12"/>
  <c r="U286" i="12"/>
  <c r="U275" i="12"/>
  <c r="U281" i="12"/>
  <c r="U291" i="12"/>
  <c r="U297" i="12"/>
  <c r="U330" i="12"/>
  <c r="U353" i="12"/>
  <c r="U347" i="12"/>
  <c r="U319" i="12"/>
  <c r="U337" i="12"/>
  <c r="U311" i="12"/>
  <c r="U392" i="12"/>
  <c r="U308" i="12"/>
  <c r="U410" i="12"/>
  <c r="U412" i="12"/>
  <c r="U390" i="12"/>
  <c r="U406" i="12"/>
  <c r="U414" i="12"/>
  <c r="U431" i="12"/>
  <c r="U401" i="12"/>
  <c r="U428" i="12"/>
  <c r="U436" i="12"/>
  <c r="U473" i="12"/>
  <c r="U425" i="12"/>
  <c r="U433" i="12"/>
  <c r="U493" i="12"/>
  <c r="U500" i="12"/>
  <c r="U484" i="12"/>
  <c r="U461" i="12"/>
  <c r="T123" i="10"/>
  <c r="T127" i="10"/>
  <c r="T164" i="10"/>
  <c r="T145" i="10"/>
  <c r="T158" i="10"/>
  <c r="T121" i="10"/>
  <c r="T129" i="10"/>
  <c r="T116" i="10"/>
  <c r="T203" i="10"/>
  <c r="T192" i="10"/>
  <c r="T197" i="10"/>
  <c r="T108" i="10"/>
  <c r="T218" i="10"/>
  <c r="T191" i="10"/>
  <c r="T255" i="10"/>
  <c r="T178" i="10"/>
  <c r="T234" i="10"/>
  <c r="T312" i="10"/>
  <c r="T269" i="10"/>
  <c r="T258" i="10"/>
  <c r="T254" i="10"/>
  <c r="T260" i="10"/>
  <c r="T154" i="10"/>
  <c r="T228" i="10"/>
  <c r="T286" i="10"/>
  <c r="T370" i="10"/>
  <c r="T351" i="10"/>
  <c r="T372" i="10"/>
  <c r="T345" i="10"/>
  <c r="T350" i="10"/>
  <c r="T305" i="10"/>
  <c r="T319" i="10"/>
  <c r="T361" i="10"/>
  <c r="T440" i="10"/>
  <c r="T367" i="10"/>
  <c r="T429" i="10"/>
  <c r="T375" i="10"/>
  <c r="T434" i="10"/>
  <c r="T328" i="10"/>
  <c r="T415" i="10"/>
  <c r="T404" i="10"/>
  <c r="T468" i="10"/>
  <c r="T425" i="10"/>
  <c r="T411" i="10"/>
  <c r="T461" i="10"/>
  <c r="T471" i="10"/>
  <c r="T481" i="10"/>
  <c r="T462" i="10"/>
  <c r="T446" i="10"/>
  <c r="T478" i="10"/>
  <c r="U120" i="12"/>
  <c r="U114" i="12"/>
  <c r="U119" i="12"/>
  <c r="U157" i="12"/>
  <c r="U115" i="12"/>
  <c r="U185" i="12"/>
  <c r="U179" i="12"/>
  <c r="U163" i="12"/>
  <c r="U176" i="12"/>
  <c r="U161" i="12"/>
  <c r="U213" i="12"/>
  <c r="U215" i="12"/>
  <c r="U182" i="12"/>
  <c r="U210" i="12"/>
  <c r="U226" i="12"/>
  <c r="U269" i="12"/>
  <c r="U228" i="12"/>
  <c r="U225" i="12"/>
  <c r="U290" i="12"/>
  <c r="U268" i="12"/>
  <c r="U250" i="12"/>
  <c r="U294" i="12"/>
  <c r="U304" i="12"/>
  <c r="U283" i="12"/>
  <c r="U312" i="12"/>
  <c r="U299" i="12"/>
  <c r="U280" i="12"/>
  <c r="U361" i="12"/>
  <c r="U355" i="12"/>
  <c r="U332" i="12"/>
  <c r="U341" i="12"/>
  <c r="U316" i="12"/>
  <c r="U400" i="12"/>
  <c r="U372" i="12"/>
  <c r="U343" i="12"/>
  <c r="U367" i="12"/>
  <c r="U419" i="12"/>
  <c r="U421" i="12"/>
  <c r="U418" i="12"/>
  <c r="U439" i="12"/>
  <c r="U420" i="12"/>
  <c r="U463" i="12"/>
  <c r="U460" i="12"/>
  <c r="U481" i="12"/>
  <c r="U454" i="12"/>
  <c r="U403" i="12"/>
  <c r="U495" i="12"/>
  <c r="U474" i="12"/>
  <c r="U486" i="12"/>
  <c r="U477" i="12"/>
  <c r="T131" i="10"/>
  <c r="T118" i="10"/>
  <c r="T172" i="10"/>
  <c r="T153" i="10"/>
  <c r="T166" i="10"/>
  <c r="T136" i="10"/>
  <c r="T141" i="10"/>
  <c r="T135" i="10"/>
  <c r="T211" i="10"/>
  <c r="T200" i="10"/>
  <c r="T205" i="10"/>
  <c r="T175" i="10"/>
  <c r="T226" i="10"/>
  <c r="T199" i="10"/>
  <c r="T159" i="10"/>
  <c r="T190" i="10"/>
  <c r="T236" i="10"/>
  <c r="T320" i="10"/>
  <c r="T277" i="10"/>
  <c r="T266" i="10"/>
  <c r="T256" i="10"/>
  <c r="T268" i="10"/>
  <c r="T241" i="10"/>
  <c r="T259" i="10"/>
  <c r="T294" i="10"/>
  <c r="T378" i="10"/>
  <c r="T310" i="10"/>
  <c r="T380" i="10"/>
  <c r="T353" i="10"/>
  <c r="T358" i="10"/>
  <c r="T323" i="10"/>
  <c r="T325" i="10"/>
  <c r="T363" i="10"/>
  <c r="T448" i="10"/>
  <c r="T369" i="10"/>
  <c r="T437" i="10"/>
  <c r="T377" i="10"/>
  <c r="T442" i="10"/>
  <c r="T381" i="10"/>
  <c r="T423" i="10"/>
  <c r="T412" i="10"/>
  <c r="T476" i="10"/>
  <c r="T433" i="10"/>
  <c r="T419" i="10"/>
  <c r="T463" i="10"/>
  <c r="T473" i="10"/>
  <c r="T484" i="10"/>
  <c r="T486" i="10"/>
  <c r="T376" i="10"/>
  <c r="T488" i="10"/>
  <c r="U128" i="12"/>
  <c r="U101" i="12"/>
  <c r="U123" i="12"/>
  <c r="U165" i="12"/>
  <c r="U132" i="12"/>
  <c r="U129" i="12"/>
  <c r="U148" i="12"/>
  <c r="U170" i="12"/>
  <c r="U180" i="12"/>
  <c r="U168" i="12"/>
  <c r="U221" i="12"/>
  <c r="U223" i="12"/>
  <c r="U192" i="12"/>
  <c r="U219" i="12"/>
  <c r="U201" i="12"/>
  <c r="U212" i="12"/>
  <c r="U217" i="12"/>
  <c r="U227" i="12"/>
  <c r="U298" i="12"/>
  <c r="U272" i="12"/>
  <c r="U259" i="12"/>
  <c r="U302" i="12"/>
  <c r="U310" i="12"/>
  <c r="U307" i="12"/>
  <c r="U320" i="12"/>
  <c r="U309" i="12"/>
  <c r="U305" i="12"/>
  <c r="U369" i="12"/>
  <c r="U363" i="12"/>
  <c r="U344" i="12"/>
  <c r="U349" i="12"/>
  <c r="U340" i="12"/>
  <c r="U408" i="12"/>
  <c r="U374" i="12"/>
  <c r="U351" i="12"/>
  <c r="U346" i="12"/>
  <c r="U427" i="12"/>
  <c r="U429" i="12"/>
  <c r="U387" i="12"/>
  <c r="U447" i="12"/>
  <c r="U382" i="12"/>
  <c r="U471" i="12"/>
  <c r="U438" i="12"/>
  <c r="U489" i="12"/>
  <c r="U459" i="12"/>
  <c r="U449" i="12"/>
  <c r="U417" i="12"/>
  <c r="U476" i="12"/>
  <c r="U488" i="12"/>
  <c r="U469" i="12"/>
  <c r="T109" i="10"/>
  <c r="T120" i="10"/>
  <c r="T180" i="10"/>
  <c r="T161" i="10"/>
  <c r="T174" i="10"/>
  <c r="T144" i="10"/>
  <c r="T149" i="10"/>
  <c r="T143" i="10"/>
  <c r="T219" i="10"/>
  <c r="T208" i="10"/>
  <c r="T213" i="10"/>
  <c r="T177" i="10"/>
  <c r="T106" i="10"/>
  <c r="T207" i="10"/>
  <c r="T188" i="10"/>
  <c r="T198" i="10"/>
  <c r="T264" i="10"/>
  <c r="T217" i="10"/>
  <c r="T285" i="10"/>
  <c r="T274" i="10"/>
  <c r="T263" i="10"/>
  <c r="T276" i="10"/>
  <c r="T257" i="10"/>
  <c r="T267" i="10"/>
  <c r="T322" i="10"/>
  <c r="T386" i="10"/>
  <c r="T324" i="10"/>
  <c r="T388" i="10"/>
  <c r="T293" i="10"/>
  <c r="T366" i="10"/>
  <c r="T331" i="10"/>
  <c r="T333" i="10"/>
  <c r="T392" i="10"/>
  <c r="T456" i="10"/>
  <c r="T371" i="10"/>
  <c r="T445" i="10"/>
  <c r="T379" i="10"/>
  <c r="T450" i="10"/>
  <c r="T383" i="10"/>
  <c r="T431" i="10"/>
  <c r="T420" i="10"/>
  <c r="T344" i="10"/>
  <c r="T441" i="10"/>
  <c r="T427" i="10"/>
  <c r="T465" i="10"/>
  <c r="T487" i="10"/>
  <c r="T492" i="10"/>
  <c r="T494" i="10"/>
  <c r="T422" i="10"/>
  <c r="U103" i="12"/>
  <c r="U105" i="12"/>
  <c r="U141" i="12"/>
  <c r="U116" i="12"/>
  <c r="U134" i="12"/>
  <c r="U140" i="12"/>
  <c r="U152" i="12"/>
  <c r="U184" i="12"/>
  <c r="U190" i="12"/>
  <c r="U172" i="12"/>
  <c r="U178" i="12"/>
  <c r="U186" i="12"/>
  <c r="U209" i="12"/>
  <c r="U232" i="12"/>
  <c r="U203" i="12"/>
  <c r="U245" i="12"/>
  <c r="U237" i="12"/>
  <c r="U229" i="12"/>
  <c r="U306" i="12"/>
  <c r="U276" i="12"/>
  <c r="U222" i="12"/>
  <c r="U251" i="12"/>
  <c r="U318" i="12"/>
  <c r="U252" i="12"/>
  <c r="U328" i="12"/>
  <c r="U235" i="12"/>
  <c r="U274" i="12"/>
  <c r="U377" i="12"/>
  <c r="U371" i="12"/>
  <c r="U321" i="12"/>
  <c r="U357" i="12"/>
  <c r="U356" i="12"/>
  <c r="U364" i="12"/>
  <c r="U376" i="12"/>
  <c r="U359" i="12"/>
  <c r="U348" i="12"/>
  <c r="U435" i="12"/>
  <c r="U437" i="12"/>
  <c r="U389" i="12"/>
  <c r="U455" i="12"/>
  <c r="U411" i="12"/>
  <c r="U479" i="12"/>
  <c r="U440" i="12"/>
  <c r="U446" i="12"/>
  <c r="U467" i="12"/>
  <c r="U458" i="12"/>
  <c r="U456" i="12"/>
  <c r="U478" i="12"/>
  <c r="U494" i="12"/>
  <c r="U496" i="12"/>
  <c r="T117" i="10"/>
  <c r="T122" i="10"/>
  <c r="T126" i="10"/>
  <c r="T169" i="10"/>
  <c r="T182" i="10"/>
  <c r="T152" i="10"/>
  <c r="T157" i="10"/>
  <c r="T151" i="10"/>
  <c r="T227" i="10"/>
  <c r="T216" i="10"/>
  <c r="T221" i="10"/>
  <c r="T179" i="10"/>
  <c r="T138" i="10"/>
  <c r="T215" i="10"/>
  <c r="T196" i="10"/>
  <c r="T206" i="10"/>
  <c r="T272" i="10"/>
  <c r="T238" i="10"/>
  <c r="T193" i="10"/>
  <c r="T282" i="10"/>
  <c r="T271" i="10"/>
  <c r="T284" i="10"/>
  <c r="T265" i="10"/>
  <c r="T275" i="10"/>
  <c r="T330" i="10"/>
  <c r="T262" i="10"/>
  <c r="T332" i="10"/>
  <c r="T278" i="10"/>
  <c r="T295" i="10"/>
  <c r="T374" i="10"/>
  <c r="T339" i="10"/>
  <c r="T341" i="10"/>
  <c r="T400" i="10"/>
  <c r="T464" i="10"/>
  <c r="T389" i="10"/>
  <c r="T453" i="10"/>
  <c r="T394" i="10"/>
  <c r="T458" i="10"/>
  <c r="T385" i="10"/>
  <c r="T439" i="10"/>
  <c r="T428" i="10"/>
  <c r="T368" i="10"/>
  <c r="T449" i="10"/>
  <c r="T435" i="10"/>
  <c r="T490" i="10"/>
  <c r="T495" i="10"/>
  <c r="T500" i="10"/>
  <c r="T406" i="10"/>
  <c r="T454" i="10"/>
  <c r="V105" i="12"/>
  <c r="V112" i="12"/>
  <c r="V106" i="12"/>
  <c r="V144" i="12"/>
  <c r="V143" i="12"/>
  <c r="V172" i="12"/>
  <c r="V138" i="12"/>
  <c r="V121" i="12"/>
  <c r="V149" i="12"/>
  <c r="V156" i="12"/>
  <c r="V158" i="12"/>
  <c r="V150" i="12"/>
  <c r="V190" i="12"/>
  <c r="V200" i="12"/>
  <c r="V214" i="12"/>
  <c r="V229" i="12"/>
  <c r="V221" i="12"/>
  <c r="V212" i="12"/>
  <c r="V217" i="12"/>
  <c r="V285" i="12"/>
  <c r="V263" i="12"/>
  <c r="V268" i="12"/>
  <c r="V260" i="12"/>
  <c r="V302" i="12"/>
  <c r="V304" i="12"/>
  <c r="V238" i="12"/>
  <c r="V288" i="12"/>
  <c r="V320" i="12"/>
  <c r="V326" i="12"/>
  <c r="V366" i="12"/>
  <c r="V360" i="12"/>
  <c r="V280" i="12"/>
  <c r="V354" i="12"/>
  <c r="V345" i="12"/>
  <c r="V349" i="12"/>
  <c r="V399" i="12"/>
  <c r="V369" i="12"/>
  <c r="V446" i="12"/>
  <c r="V398" i="12"/>
  <c r="V448" i="12"/>
  <c r="V426" i="12"/>
  <c r="V417" i="12"/>
  <c r="V474" i="12"/>
  <c r="V476" i="12"/>
  <c r="V462" i="12"/>
  <c r="V459" i="12"/>
  <c r="V461" i="12"/>
  <c r="V487" i="12"/>
  <c r="V500" i="12"/>
  <c r="V473" i="12"/>
  <c r="V5" i="12"/>
  <c r="U112" i="10"/>
  <c r="U135" i="10"/>
  <c r="U140" i="10"/>
  <c r="U153" i="10"/>
  <c r="U111" i="10"/>
  <c r="U139" i="10"/>
  <c r="U123" i="10"/>
  <c r="U108" i="10"/>
  <c r="U184" i="10"/>
  <c r="U246" i="10"/>
  <c r="U149" i="10"/>
  <c r="U240" i="10"/>
  <c r="U197" i="10"/>
  <c r="U210" i="10"/>
  <c r="U191" i="10"/>
  <c r="U193" i="10"/>
  <c r="U267" i="10"/>
  <c r="U264" i="10"/>
  <c r="U277" i="10"/>
  <c r="U258" i="10"/>
  <c r="U271" i="10"/>
  <c r="U233" i="10"/>
  <c r="U249" i="10"/>
  <c r="U292" i="10"/>
  <c r="U381" i="10"/>
  <c r="U330" i="10"/>
  <c r="U306" i="10"/>
  <c r="U375" i="10"/>
  <c r="U332" i="10"/>
  <c r="U321" i="10"/>
  <c r="U385" i="10"/>
  <c r="U313" i="10"/>
  <c r="U395" i="10"/>
  <c r="U459" i="10"/>
  <c r="U408" i="10"/>
  <c r="U389" i="10"/>
  <c r="U453" i="10"/>
  <c r="U402" i="10"/>
  <c r="U387" i="10"/>
  <c r="U447" i="10"/>
  <c r="U366" i="10"/>
  <c r="U323" i="10"/>
  <c r="U414" i="10"/>
  <c r="U454" i="10"/>
  <c r="U490" i="10"/>
  <c r="U417" i="10"/>
  <c r="U460" i="10"/>
  <c r="U468" i="10"/>
  <c r="U496" i="10"/>
  <c r="U489" i="10"/>
  <c r="U476" i="10"/>
  <c r="U128" i="10"/>
  <c r="U150" i="10"/>
  <c r="U146" i="10"/>
  <c r="U192" i="10"/>
  <c r="U226" i="10"/>
  <c r="U283" i="10"/>
  <c r="U293" i="10"/>
  <c r="U287" i="10"/>
  <c r="U289" i="10"/>
  <c r="U243" i="10"/>
  <c r="U297" i="10"/>
  <c r="U475" i="10"/>
  <c r="U405" i="10"/>
  <c r="U399" i="10"/>
  <c r="U430" i="10"/>
  <c r="U370" i="10"/>
  <c r="U494" i="10"/>
  <c r="U159" i="10"/>
  <c r="U177" i="10"/>
  <c r="U163" i="10"/>
  <c r="U154" i="10"/>
  <c r="U195" i="10"/>
  <c r="U133" i="10"/>
  <c r="U234" i="10"/>
  <c r="U217" i="10"/>
  <c r="U288" i="10"/>
  <c r="U282" i="10"/>
  <c r="U239" i="10"/>
  <c r="U341" i="10"/>
  <c r="U294" i="10"/>
  <c r="U335" i="10"/>
  <c r="U345" i="10"/>
  <c r="U344" i="10"/>
  <c r="U188" i="10"/>
  <c r="U432" i="10"/>
  <c r="U477" i="10"/>
  <c r="U407" i="10"/>
  <c r="U412" i="10"/>
  <c r="U438" i="10"/>
  <c r="U441" i="10"/>
  <c r="U433" i="10"/>
  <c r="V113" i="12"/>
  <c r="V103" i="12"/>
  <c r="V114" i="12"/>
  <c r="V101" i="12"/>
  <c r="V154" i="12"/>
  <c r="V180" i="12"/>
  <c r="V140" i="12"/>
  <c r="V141" i="12"/>
  <c r="V157" i="12"/>
  <c r="V166" i="12"/>
  <c r="V169" i="12"/>
  <c r="V178" i="12"/>
  <c r="V177" i="12"/>
  <c r="V213" i="12"/>
  <c r="V227" i="12"/>
  <c r="V206" i="12"/>
  <c r="V215" i="12"/>
  <c r="V223" i="12"/>
  <c r="V198" i="12"/>
  <c r="V293" i="12"/>
  <c r="V267" i="12"/>
  <c r="V246" i="12"/>
  <c r="V269" i="12"/>
  <c r="V306" i="12"/>
  <c r="V310" i="12"/>
  <c r="V299" i="12"/>
  <c r="V290" i="12"/>
  <c r="V322" i="12"/>
  <c r="V328" i="12"/>
  <c r="V374" i="12"/>
  <c r="V368" i="12"/>
  <c r="V305" i="12"/>
  <c r="V377" i="12"/>
  <c r="V370" i="12"/>
  <c r="V378" i="12"/>
  <c r="V407" i="12"/>
  <c r="V382" i="12"/>
  <c r="V454" i="12"/>
  <c r="V400" i="12"/>
  <c r="V406" i="12"/>
  <c r="V434" i="12"/>
  <c r="V401" i="12"/>
  <c r="V482" i="12"/>
  <c r="V484" i="12"/>
  <c r="V470" i="12"/>
  <c r="V420" i="12"/>
  <c r="V477" i="12"/>
  <c r="V489" i="12"/>
  <c r="V480" i="12"/>
  <c r="V475" i="12"/>
  <c r="U120" i="10"/>
  <c r="U143" i="10"/>
  <c r="U148" i="10"/>
  <c r="U161" i="10"/>
  <c r="U142" i="10"/>
  <c r="U147" i="10"/>
  <c r="U125" i="10"/>
  <c r="U138" i="10"/>
  <c r="U190" i="10"/>
  <c r="U254" i="10"/>
  <c r="U165" i="10"/>
  <c r="U248" i="10"/>
  <c r="U205" i="10"/>
  <c r="U218" i="10"/>
  <c r="U199" i="10"/>
  <c r="U201" i="10"/>
  <c r="U275" i="10"/>
  <c r="U272" i="10"/>
  <c r="U285" i="10"/>
  <c r="U266" i="10"/>
  <c r="U279" i="10"/>
  <c r="U235" i="10"/>
  <c r="U251" i="10"/>
  <c r="U325" i="10"/>
  <c r="U247" i="10"/>
  <c r="U338" i="10"/>
  <c r="U308" i="10"/>
  <c r="U383" i="10"/>
  <c r="U340" i="10"/>
  <c r="U329" i="10"/>
  <c r="U257" i="10"/>
  <c r="U328" i="10"/>
  <c r="U403" i="10"/>
  <c r="U467" i="10"/>
  <c r="U416" i="10"/>
  <c r="U397" i="10"/>
  <c r="U461" i="10"/>
  <c r="U410" i="10"/>
  <c r="U391" i="10"/>
  <c r="U455" i="10"/>
  <c r="U396" i="10"/>
  <c r="U376" i="10"/>
  <c r="U422" i="10"/>
  <c r="U457" i="10"/>
  <c r="U498" i="10"/>
  <c r="U481" i="10"/>
  <c r="U486" i="10"/>
  <c r="U151" i="10"/>
  <c r="U169" i="10"/>
  <c r="U155" i="10"/>
  <c r="U198" i="10"/>
  <c r="U256" i="10"/>
  <c r="U207" i="10"/>
  <c r="U274" i="10"/>
  <c r="U253" i="10"/>
  <c r="U346" i="10"/>
  <c r="U348" i="10"/>
  <c r="U336" i="10"/>
  <c r="U424" i="10"/>
  <c r="U418" i="10"/>
  <c r="U404" i="10"/>
  <c r="U485" i="10"/>
  <c r="U497" i="10"/>
  <c r="V107" i="12"/>
  <c r="V117" i="12"/>
  <c r="V122" i="12"/>
  <c r="V110" i="12"/>
  <c r="V162" i="12"/>
  <c r="V127" i="12"/>
  <c r="V146" i="12"/>
  <c r="V147" i="12"/>
  <c r="V164" i="12"/>
  <c r="V167" i="12"/>
  <c r="V173" i="12"/>
  <c r="V184" i="12"/>
  <c r="V195" i="12"/>
  <c r="V222" i="12"/>
  <c r="V235" i="12"/>
  <c r="V231" i="12"/>
  <c r="V240" i="12"/>
  <c r="V226" i="12"/>
  <c r="V219" i="12"/>
  <c r="V301" i="12"/>
  <c r="V279" i="12"/>
  <c r="V255" i="12"/>
  <c r="V211" i="12"/>
  <c r="V313" i="12"/>
  <c r="V283" i="12"/>
  <c r="V309" i="12"/>
  <c r="V292" i="12"/>
  <c r="V340" i="12"/>
  <c r="V330" i="12"/>
  <c r="V339" i="12"/>
  <c r="V376" i="12"/>
  <c r="V312" i="12"/>
  <c r="V379" i="12"/>
  <c r="V381" i="12"/>
  <c r="V351" i="12"/>
  <c r="V359" i="12"/>
  <c r="V384" i="12"/>
  <c r="V367" i="12"/>
  <c r="V402" i="12"/>
  <c r="V408" i="12"/>
  <c r="V442" i="12"/>
  <c r="V449" i="12"/>
  <c r="V490" i="12"/>
  <c r="V492" i="12"/>
  <c r="V478" i="12"/>
  <c r="V441" i="12"/>
  <c r="V479" i="12"/>
  <c r="V491" i="12"/>
  <c r="V497" i="12"/>
  <c r="V496" i="12"/>
  <c r="V115" i="12"/>
  <c r="V125" i="12"/>
  <c r="V126" i="12"/>
  <c r="V129" i="12"/>
  <c r="V120" i="12"/>
  <c r="V128" i="12"/>
  <c r="V151" i="12"/>
  <c r="V179" i="12"/>
  <c r="V165" i="12"/>
  <c r="V181" i="12"/>
  <c r="V188" i="12"/>
  <c r="V189" i="12"/>
  <c r="V204" i="12"/>
  <c r="V225" i="12"/>
  <c r="V243" i="12"/>
  <c r="V234" i="12"/>
  <c r="V244" i="12"/>
  <c r="V209" i="12"/>
  <c r="V237" i="12"/>
  <c r="V245" i="12"/>
  <c r="V287" i="12"/>
  <c r="V259" i="12"/>
  <c r="V252" i="12"/>
  <c r="V321" i="12"/>
  <c r="V307" i="12"/>
  <c r="V317" i="12"/>
  <c r="V294" i="12"/>
  <c r="V348" i="12"/>
  <c r="V335" i="12"/>
  <c r="V286" i="12"/>
  <c r="V284" i="12"/>
  <c r="V314" i="12"/>
  <c r="V387" i="12"/>
  <c r="V389" i="12"/>
  <c r="V353" i="12"/>
  <c r="V361" i="12"/>
  <c r="V386" i="12"/>
  <c r="V390" i="12"/>
  <c r="V404" i="12"/>
  <c r="V410" i="12"/>
  <c r="V450" i="12"/>
  <c r="V451" i="12"/>
  <c r="V428" i="12"/>
  <c r="V444" i="12"/>
  <c r="V486" i="12"/>
  <c r="V443" i="12"/>
  <c r="V481" i="12"/>
  <c r="V498" i="12"/>
  <c r="V488" i="12"/>
  <c r="V439" i="12"/>
  <c r="V102" i="12"/>
  <c r="V133" i="12"/>
  <c r="V142" i="12"/>
  <c r="V137" i="12"/>
  <c r="V135" i="12"/>
  <c r="V130" i="12"/>
  <c r="V155" i="12"/>
  <c r="V183" i="12"/>
  <c r="V171" i="12"/>
  <c r="V148" i="12"/>
  <c r="V197" i="12"/>
  <c r="V203" i="12"/>
  <c r="V170" i="12"/>
  <c r="V233" i="12"/>
  <c r="V187" i="12"/>
  <c r="V248" i="12"/>
  <c r="V250" i="12"/>
  <c r="V228" i="12"/>
  <c r="V247" i="12"/>
  <c r="V253" i="12"/>
  <c r="V295" i="12"/>
  <c r="V273" i="12"/>
  <c r="V261" i="12"/>
  <c r="V329" i="12"/>
  <c r="V315" i="12"/>
  <c r="V325" i="12"/>
  <c r="V308" i="12"/>
  <c r="V356" i="12"/>
  <c r="V336" i="12"/>
  <c r="V319" i="12"/>
  <c r="V327" i="12"/>
  <c r="V334" i="12"/>
  <c r="V395" i="12"/>
  <c r="V397" i="12"/>
  <c r="V355" i="12"/>
  <c r="V363" i="12"/>
  <c r="V388" i="12"/>
  <c r="V392" i="12"/>
  <c r="V416" i="12"/>
  <c r="V412" i="12"/>
  <c r="V393" i="12"/>
  <c r="V453" i="12"/>
  <c r="V380" i="12"/>
  <c r="V457" i="12"/>
  <c r="V425" i="12"/>
  <c r="V445" i="12"/>
  <c r="V483" i="12"/>
  <c r="V464" i="12"/>
  <c r="V494" i="12"/>
  <c r="V467" i="12"/>
  <c r="U110" i="10"/>
  <c r="U114" i="10"/>
  <c r="U167" i="10"/>
  <c r="U172" i="10"/>
  <c r="U185" i="10"/>
  <c r="U113" i="10"/>
  <c r="U171" i="10"/>
  <c r="U144" i="10"/>
  <c r="U162" i="10"/>
  <c r="U214" i="10"/>
  <c r="U203" i="10"/>
  <c r="U208" i="10"/>
  <c r="U166" i="10"/>
  <c r="U131" i="10"/>
  <c r="U242" i="10"/>
  <c r="U223" i="10"/>
  <c r="U225" i="10"/>
  <c r="U299" i="10"/>
  <c r="U220" i="10"/>
  <c r="U309" i="10"/>
  <c r="U290" i="10"/>
  <c r="U303" i="10"/>
  <c r="U260" i="10"/>
  <c r="U262" i="10"/>
  <c r="U349" i="10"/>
  <c r="U296" i="10"/>
  <c r="U245" i="10"/>
  <c r="U343" i="10"/>
  <c r="U312" i="10"/>
  <c r="U241" i="10"/>
  <c r="U353" i="10"/>
  <c r="U334" i="10"/>
  <c r="U352" i="10"/>
  <c r="U427" i="10"/>
  <c r="U339" i="10"/>
  <c r="U440" i="10"/>
  <c r="U421" i="10"/>
  <c r="U305" i="10"/>
  <c r="U434" i="10"/>
  <c r="U415" i="10"/>
  <c r="U479" i="10"/>
  <c r="U420" i="10"/>
  <c r="U382" i="10"/>
  <c r="U446" i="10"/>
  <c r="U372" i="10"/>
  <c r="U473" i="10"/>
  <c r="U500" i="10"/>
  <c r="U452" i="10"/>
  <c r="U449" i="10"/>
  <c r="U472" i="10"/>
  <c r="U156" i="10"/>
  <c r="U127" i="10"/>
  <c r="U186" i="10"/>
  <c r="U213" i="10"/>
  <c r="U209" i="10"/>
  <c r="U280" i="10"/>
  <c r="U237" i="10"/>
  <c r="U333" i="10"/>
  <c r="U327" i="10"/>
  <c r="U337" i="10"/>
  <c r="U411" i="10"/>
  <c r="U469" i="10"/>
  <c r="U463" i="10"/>
  <c r="U378" i="10"/>
  <c r="U484" i="10"/>
  <c r="U491" i="10"/>
  <c r="U106" i="10"/>
  <c r="U164" i="10"/>
  <c r="U158" i="10"/>
  <c r="U136" i="10"/>
  <c r="U206" i="10"/>
  <c r="U200" i="10"/>
  <c r="U221" i="10"/>
  <c r="U215" i="10"/>
  <c r="U291" i="10"/>
  <c r="U301" i="10"/>
  <c r="U295" i="10"/>
  <c r="U255" i="10"/>
  <c r="U354" i="10"/>
  <c r="U310" i="10"/>
  <c r="U356" i="10"/>
  <c r="U326" i="10"/>
  <c r="U419" i="10"/>
  <c r="U413" i="10"/>
  <c r="U426" i="10"/>
  <c r="U471" i="10"/>
  <c r="U380" i="10"/>
  <c r="U493" i="10"/>
  <c r="U492" i="10"/>
  <c r="U409" i="10"/>
  <c r="U474" i="10"/>
  <c r="V111" i="12"/>
  <c r="V104" i="12"/>
  <c r="V118" i="12"/>
  <c r="V152" i="12"/>
  <c r="V139" i="12"/>
  <c r="V134" i="12"/>
  <c r="V174" i="12"/>
  <c r="V191" i="12"/>
  <c r="V175" i="12"/>
  <c r="V153" i="12"/>
  <c r="V208" i="12"/>
  <c r="V210" i="12"/>
  <c r="V186" i="12"/>
  <c r="V241" i="12"/>
  <c r="V202" i="12"/>
  <c r="V256" i="12"/>
  <c r="V258" i="12"/>
  <c r="V230" i="12"/>
  <c r="V257" i="12"/>
  <c r="V262" i="12"/>
  <c r="V303" i="12"/>
  <c r="V281" i="12"/>
  <c r="V296" i="12"/>
  <c r="V337" i="12"/>
  <c r="V323" i="12"/>
  <c r="V276" i="12"/>
  <c r="V311" i="12"/>
  <c r="V364" i="12"/>
  <c r="V342" i="12"/>
  <c r="V332" i="12"/>
  <c r="V333" i="12"/>
  <c r="V343" i="12"/>
  <c r="V403" i="12"/>
  <c r="V405" i="12"/>
  <c r="V357" i="12"/>
  <c r="V365" i="12"/>
  <c r="V422" i="12"/>
  <c r="V394" i="12"/>
  <c r="V424" i="12"/>
  <c r="V385" i="12"/>
  <c r="V415" i="12"/>
  <c r="V455" i="12"/>
  <c r="V436" i="12"/>
  <c r="V421" i="12"/>
  <c r="V427" i="12"/>
  <c r="V447" i="12"/>
  <c r="V373" i="12"/>
  <c r="V493" i="12"/>
  <c r="V437" i="12"/>
  <c r="V465" i="12"/>
  <c r="U118" i="10"/>
  <c r="U122" i="10"/>
  <c r="U175" i="10"/>
  <c r="U132" i="10"/>
  <c r="U105" i="10"/>
  <c r="U115" i="10"/>
  <c r="U179" i="10"/>
  <c r="U152" i="10"/>
  <c r="U178" i="10"/>
  <c r="U222" i="10"/>
  <c r="U211" i="10"/>
  <c r="U216" i="10"/>
  <c r="U170" i="10"/>
  <c r="U181" i="10"/>
  <c r="U250" i="10"/>
  <c r="U157" i="10"/>
  <c r="U204" i="10"/>
  <c r="U307" i="10"/>
  <c r="U244" i="10"/>
  <c r="U317" i="10"/>
  <c r="U229" i="10"/>
  <c r="U311" i="10"/>
  <c r="U268" i="10"/>
  <c r="U270" i="10"/>
  <c r="U357" i="10"/>
  <c r="U298" i="10"/>
  <c r="U265" i="10"/>
  <c r="U351" i="10"/>
  <c r="U314" i="10"/>
  <c r="U281" i="10"/>
  <c r="U361" i="10"/>
  <c r="U342" i="10"/>
  <c r="U384" i="10"/>
  <c r="U435" i="10"/>
  <c r="U363" i="10"/>
  <c r="U448" i="10"/>
  <c r="U429" i="10"/>
  <c r="U355" i="10"/>
  <c r="U442" i="10"/>
  <c r="U423" i="10"/>
  <c r="U360" i="10"/>
  <c r="U428" i="10"/>
  <c r="U390" i="10"/>
  <c r="U358" i="10"/>
  <c r="U401" i="10"/>
  <c r="U487" i="10"/>
  <c r="U347" i="10"/>
  <c r="U462" i="10"/>
  <c r="U478" i="10"/>
  <c r="U470" i="10"/>
  <c r="V123" i="12"/>
  <c r="V108" i="12"/>
  <c r="V132" i="12"/>
  <c r="V160" i="12"/>
  <c r="V159" i="12"/>
  <c r="V145" i="12"/>
  <c r="V182" i="12"/>
  <c r="V199" i="12"/>
  <c r="V193" i="12"/>
  <c r="V161" i="12"/>
  <c r="V216" i="12"/>
  <c r="V218" i="12"/>
  <c r="V176" i="12"/>
  <c r="V194" i="12"/>
  <c r="V196" i="12"/>
  <c r="V264" i="12"/>
  <c r="V266" i="12"/>
  <c r="V232" i="12"/>
  <c r="V271" i="12"/>
  <c r="V242" i="12"/>
  <c r="V239" i="12"/>
  <c r="V289" i="12"/>
  <c r="V298" i="12"/>
  <c r="V265" i="12"/>
  <c r="V331" i="12"/>
  <c r="V278" i="12"/>
  <c r="V316" i="12"/>
  <c r="V372" i="12"/>
  <c r="V350" i="12"/>
  <c r="V344" i="12"/>
  <c r="V341" i="12"/>
  <c r="V338" i="12"/>
  <c r="V411" i="12"/>
  <c r="V413" i="12"/>
  <c r="V383" i="12"/>
  <c r="V375" i="12"/>
  <c r="V430" i="12"/>
  <c r="V396" i="12"/>
  <c r="V432" i="12"/>
  <c r="V414" i="12"/>
  <c r="V371" i="12"/>
  <c r="V458" i="12"/>
  <c r="V460" i="12"/>
  <c r="V423" i="12"/>
  <c r="V429" i="12"/>
  <c r="V456" i="12"/>
  <c r="V433" i="12"/>
  <c r="V495" i="12"/>
  <c r="V469" i="12"/>
  <c r="V463" i="12"/>
  <c r="U126" i="10"/>
  <c r="U130" i="10"/>
  <c r="U183" i="10"/>
  <c r="U137" i="10"/>
  <c r="U107" i="10"/>
  <c r="U117" i="10"/>
  <c r="U187" i="10"/>
  <c r="U160" i="10"/>
  <c r="U180" i="10"/>
  <c r="U230" i="10"/>
  <c r="U219" i="10"/>
  <c r="U224" i="10"/>
  <c r="U173" i="10"/>
  <c r="U194" i="10"/>
  <c r="U129" i="10"/>
  <c r="U174" i="10"/>
  <c r="U228" i="10"/>
  <c r="U315" i="10"/>
  <c r="U261" i="10"/>
  <c r="U196" i="10"/>
  <c r="U231" i="10"/>
  <c r="U319" i="10"/>
  <c r="U276" i="10"/>
  <c r="U278" i="10"/>
  <c r="U365" i="10"/>
  <c r="U300" i="10"/>
  <c r="U302" i="10"/>
  <c r="U359" i="10"/>
  <c r="U316" i="10"/>
  <c r="U318" i="10"/>
  <c r="U369" i="10"/>
  <c r="U350" i="10"/>
  <c r="U386" i="10"/>
  <c r="U443" i="10"/>
  <c r="U392" i="10"/>
  <c r="U456" i="10"/>
  <c r="U437" i="10"/>
  <c r="U379" i="10"/>
  <c r="U450" i="10"/>
  <c r="U431" i="10"/>
  <c r="U362" i="10"/>
  <c r="U436" i="10"/>
  <c r="U398" i="10"/>
  <c r="U374" i="10"/>
  <c r="U465" i="10"/>
  <c r="U495" i="10"/>
  <c r="U393" i="10"/>
  <c r="U464" i="10"/>
  <c r="U480" i="10"/>
  <c r="U483" i="10"/>
  <c r="U5" i="10"/>
  <c r="V131" i="12"/>
  <c r="V109" i="12"/>
  <c r="V136" i="12"/>
  <c r="V119" i="12"/>
  <c r="V163" i="12"/>
  <c r="V124" i="12"/>
  <c r="V116" i="12"/>
  <c r="V207" i="12"/>
  <c r="V201" i="12"/>
  <c r="V168" i="12"/>
  <c r="V224" i="12"/>
  <c r="V185" i="12"/>
  <c r="V192" i="12"/>
  <c r="V205" i="12"/>
  <c r="V220" i="12"/>
  <c r="V272" i="12"/>
  <c r="V274" i="12"/>
  <c r="V236" i="12"/>
  <c r="V277" i="12"/>
  <c r="V249" i="12"/>
  <c r="V254" i="12"/>
  <c r="V297" i="12"/>
  <c r="V300" i="12"/>
  <c r="V275" i="12"/>
  <c r="V291" i="12"/>
  <c r="V270" i="12"/>
  <c r="V318" i="12"/>
  <c r="V324" i="12"/>
  <c r="V358" i="12"/>
  <c r="V352" i="12"/>
  <c r="V251" i="12"/>
  <c r="V346" i="12"/>
  <c r="V362" i="12"/>
  <c r="V347" i="12"/>
  <c r="V391" i="12"/>
  <c r="V282" i="12"/>
  <c r="V438" i="12"/>
  <c r="V419" i="12"/>
  <c r="V440" i="12"/>
  <c r="V418" i="12"/>
  <c r="V409" i="12"/>
  <c r="V466" i="12"/>
  <c r="V468" i="12"/>
  <c r="V452" i="12"/>
  <c r="V431" i="12"/>
  <c r="V435" i="12"/>
  <c r="V485" i="12"/>
  <c r="V472" i="12"/>
  <c r="V471" i="12"/>
  <c r="V499" i="12"/>
  <c r="U134" i="10"/>
  <c r="U116" i="10"/>
  <c r="U124" i="10"/>
  <c r="U145" i="10"/>
  <c r="U109" i="10"/>
  <c r="U119" i="10"/>
  <c r="U121" i="10"/>
  <c r="U168" i="10"/>
  <c r="U182" i="10"/>
  <c r="U238" i="10"/>
  <c r="U227" i="10"/>
  <c r="U232" i="10"/>
  <c r="U189" i="10"/>
  <c r="U202" i="10"/>
  <c r="U141" i="10"/>
  <c r="U176" i="10"/>
  <c r="U259" i="10"/>
  <c r="U236" i="10"/>
  <c r="U269" i="10"/>
  <c r="U252" i="10"/>
  <c r="U263" i="10"/>
  <c r="U212" i="10"/>
  <c r="U284" i="10"/>
  <c r="U286" i="10"/>
  <c r="U373" i="10"/>
  <c r="U322" i="10"/>
  <c r="U304" i="10"/>
  <c r="U367" i="10"/>
  <c r="U324" i="10"/>
  <c r="U320" i="10"/>
  <c r="U377" i="10"/>
  <c r="U273" i="10"/>
  <c r="U388" i="10"/>
  <c r="U451" i="10"/>
  <c r="U400" i="10"/>
  <c r="U371" i="10"/>
  <c r="U445" i="10"/>
  <c r="U394" i="10"/>
  <c r="U331" i="10"/>
  <c r="U439" i="10"/>
  <c r="U364" i="10"/>
  <c r="U444" i="10"/>
  <c r="U406" i="10"/>
  <c r="U425" i="10"/>
  <c r="U482" i="10"/>
  <c r="U368" i="10"/>
  <c r="U458" i="10"/>
  <c r="U466" i="10"/>
  <c r="U488" i="10"/>
  <c r="U499" i="10"/>
  <c r="X103" i="12"/>
  <c r="X102" i="12"/>
  <c r="X110" i="12"/>
  <c r="X141" i="12"/>
  <c r="X125" i="12"/>
  <c r="X133" i="12"/>
  <c r="X172" i="12"/>
  <c r="X151" i="12"/>
  <c r="X197" i="12"/>
  <c r="X199" i="12"/>
  <c r="X161" i="12"/>
  <c r="X188" i="12"/>
  <c r="X224" i="12"/>
  <c r="X195" i="12"/>
  <c r="X233" i="12"/>
  <c r="X186" i="12"/>
  <c r="X213" i="12"/>
  <c r="X215" i="12"/>
  <c r="X232" i="12"/>
  <c r="X299" i="12"/>
  <c r="X271" i="12"/>
  <c r="X249" i="12"/>
  <c r="X259" i="12"/>
  <c r="X290" i="12"/>
  <c r="X294" i="12"/>
  <c r="X304" i="12"/>
  <c r="X289" i="12"/>
  <c r="X282" i="12"/>
  <c r="X370" i="12"/>
  <c r="X324" i="12"/>
  <c r="X330" i="12"/>
  <c r="X366" i="12"/>
  <c r="X375" i="12"/>
  <c r="X360" i="12"/>
  <c r="X347" i="12"/>
  <c r="X349" i="12"/>
  <c r="X371" i="12"/>
  <c r="X384" i="12"/>
  <c r="X430" i="12"/>
  <c r="X402" i="12"/>
  <c r="X424" i="12"/>
  <c r="X399" i="12"/>
  <c r="X480" i="12"/>
  <c r="X455" i="12"/>
  <c r="X442" i="12"/>
  <c r="X450" i="12"/>
  <c r="X414" i="12"/>
  <c r="X479" i="12"/>
  <c r="X462" i="12"/>
  <c r="X478" i="12"/>
  <c r="X10" i="12"/>
  <c r="X6" i="12"/>
  <c r="V107" i="10"/>
  <c r="V108" i="10"/>
  <c r="V170" i="10"/>
  <c r="V143" i="10"/>
  <c r="V140" i="10"/>
  <c r="V137" i="10"/>
  <c r="V166" i="10"/>
  <c r="V106" i="10"/>
  <c r="V209" i="10"/>
  <c r="V184" i="10"/>
  <c r="V211" i="10"/>
  <c r="V192" i="10"/>
  <c r="V179" i="10"/>
  <c r="V245" i="10"/>
  <c r="V202" i="10"/>
  <c r="V255" i="10"/>
  <c r="V318" i="10"/>
  <c r="V267" i="10"/>
  <c r="V264" i="10"/>
  <c r="V223" i="10"/>
  <c r="V285" i="10"/>
  <c r="V266" i="10"/>
  <c r="V263" i="10"/>
  <c r="V273" i="10"/>
  <c r="V328" i="10"/>
  <c r="V215" i="10"/>
  <c r="V300" i="10"/>
  <c r="V378" i="10"/>
  <c r="V316" i="10"/>
  <c r="V380" i="10"/>
  <c r="V337" i="10"/>
  <c r="V331" i="10"/>
  <c r="V406" i="10"/>
  <c r="V470" i="10"/>
  <c r="V427" i="10"/>
  <c r="V369" i="10"/>
  <c r="V448" i="10"/>
  <c r="V377" i="10"/>
  <c r="V445" i="10"/>
  <c r="V394" i="10"/>
  <c r="V458" i="10"/>
  <c r="V407" i="10"/>
  <c r="V358" i="10"/>
  <c r="V441" i="10"/>
  <c r="V459" i="10"/>
  <c r="V469" i="10"/>
  <c r="V477" i="10"/>
  <c r="V492" i="10"/>
  <c r="V412" i="10"/>
  <c r="W108" i="12"/>
  <c r="W111" i="12"/>
  <c r="W101" i="12"/>
  <c r="W139" i="12"/>
  <c r="W130" i="12"/>
  <c r="W136" i="12"/>
  <c r="W129" i="12"/>
  <c r="W135" i="12"/>
  <c r="W178" i="12"/>
  <c r="W196" i="12"/>
  <c r="W162" i="12"/>
  <c r="W181" i="12"/>
  <c r="W180" i="12"/>
  <c r="W208" i="12"/>
  <c r="W223" i="12"/>
  <c r="W193" i="12"/>
  <c r="W259" i="12"/>
  <c r="W239" i="12"/>
  <c r="W247" i="12"/>
  <c r="W288" i="12"/>
  <c r="W262" i="12"/>
  <c r="W250" i="12"/>
  <c r="W246" i="12"/>
  <c r="W308" i="12"/>
  <c r="W281" i="12"/>
  <c r="W287" i="12"/>
  <c r="W312" i="12"/>
  <c r="W305" i="12"/>
  <c r="W375" i="12"/>
  <c r="W361" i="12"/>
  <c r="W347" i="12"/>
  <c r="W325" i="12"/>
  <c r="W382" i="12"/>
  <c r="W360" i="12"/>
  <c r="W392" i="12"/>
  <c r="W376" i="12"/>
  <c r="W410" i="12"/>
  <c r="W433" i="12"/>
  <c r="W435" i="12"/>
  <c r="W429" i="12"/>
  <c r="W414" i="12"/>
  <c r="W447" i="12"/>
  <c r="W422" i="12"/>
  <c r="W432" i="12"/>
  <c r="W436" i="12"/>
  <c r="W448" i="12"/>
  <c r="W452" i="12"/>
  <c r="W491" i="12"/>
  <c r="W472" i="12"/>
  <c r="W486" i="12"/>
  <c r="W6" i="12"/>
  <c r="X111" i="12"/>
  <c r="X106" i="12"/>
  <c r="X116" i="12"/>
  <c r="X150" i="12"/>
  <c r="X144" i="12"/>
  <c r="X136" i="12"/>
  <c r="X180" i="12"/>
  <c r="X143" i="12"/>
  <c r="X205" i="12"/>
  <c r="X207" i="12"/>
  <c r="X168" i="12"/>
  <c r="X192" i="12"/>
  <c r="X175" i="12"/>
  <c r="X206" i="12"/>
  <c r="X241" i="12"/>
  <c r="X198" i="12"/>
  <c r="X229" i="12"/>
  <c r="X223" i="12"/>
  <c r="X211" i="12"/>
  <c r="X247" i="12"/>
  <c r="X277" i="12"/>
  <c r="X263" i="12"/>
  <c r="X268" i="12"/>
  <c r="X292" i="12"/>
  <c r="X296" i="12"/>
  <c r="X313" i="12"/>
  <c r="X307" i="12"/>
  <c r="X284" i="12"/>
  <c r="X276" i="12"/>
  <c r="X326" i="12"/>
  <c r="X331" i="12"/>
  <c r="X374" i="12"/>
  <c r="X385" i="12"/>
  <c r="X377" i="12"/>
  <c r="X376" i="12"/>
  <c r="X351" i="12"/>
  <c r="X380" i="12"/>
  <c r="X386" i="12"/>
  <c r="X438" i="12"/>
  <c r="X419" i="12"/>
  <c r="X432" i="12"/>
  <c r="X415" i="12"/>
  <c r="X488" i="12"/>
  <c r="X458" i="12"/>
  <c r="X460" i="12"/>
  <c r="X457" i="12"/>
  <c r="X467" i="12"/>
  <c r="X481" i="12"/>
  <c r="X491" i="12"/>
  <c r="X463" i="12"/>
  <c r="X13" i="12"/>
  <c r="X9" i="12"/>
  <c r="V115" i="10"/>
  <c r="V110" i="10"/>
  <c r="V178" i="10"/>
  <c r="V151" i="10"/>
  <c r="V148" i="10"/>
  <c r="V145" i="10"/>
  <c r="V174" i="10"/>
  <c r="V141" i="10"/>
  <c r="V217" i="10"/>
  <c r="V190" i="10"/>
  <c r="V219" i="10"/>
  <c r="V200" i="10"/>
  <c r="V189" i="10"/>
  <c r="V253" i="10"/>
  <c r="V210" i="10"/>
  <c r="V262" i="10"/>
  <c r="V207" i="10"/>
  <c r="V275" i="10"/>
  <c r="V272" i="10"/>
  <c r="V244" i="10"/>
  <c r="V127" i="10"/>
  <c r="V274" i="10"/>
  <c r="V271" i="10"/>
  <c r="V281" i="10"/>
  <c r="V336" i="10"/>
  <c r="V292" i="10"/>
  <c r="V322" i="10"/>
  <c r="V386" i="10"/>
  <c r="V324" i="10"/>
  <c r="V388" i="10"/>
  <c r="V345" i="10"/>
  <c r="V339" i="10"/>
  <c r="V414" i="10"/>
  <c r="V478" i="10"/>
  <c r="V435" i="10"/>
  <c r="V392" i="10"/>
  <c r="V456" i="10"/>
  <c r="V389" i="10"/>
  <c r="V453" i="10"/>
  <c r="V402" i="10"/>
  <c r="V466" i="10"/>
  <c r="V415" i="10"/>
  <c r="V374" i="10"/>
  <c r="V449" i="10"/>
  <c r="V461" i="10"/>
  <c r="V471" i="10"/>
  <c r="V479" i="10"/>
  <c r="V500" i="10"/>
  <c r="V476" i="10"/>
  <c r="W102" i="12"/>
  <c r="W112" i="12"/>
  <c r="W117" i="12"/>
  <c r="W147" i="12"/>
  <c r="W138" i="12"/>
  <c r="W154" i="12"/>
  <c r="W150" i="12"/>
  <c r="W140" i="12"/>
  <c r="W186" i="12"/>
  <c r="W204" i="12"/>
  <c r="W182" i="12"/>
  <c r="W198" i="12"/>
  <c r="W190" i="12"/>
  <c r="W217" i="12"/>
  <c r="W230" i="12"/>
  <c r="W195" i="12"/>
  <c r="W267" i="12"/>
  <c r="W253" i="12"/>
  <c r="W201" i="12"/>
  <c r="W296" i="12"/>
  <c r="W282" i="12"/>
  <c r="W254" i="12"/>
  <c r="W255" i="12"/>
  <c r="W316" i="12"/>
  <c r="W310" i="12"/>
  <c r="W289" i="12"/>
  <c r="W320" i="12"/>
  <c r="W311" i="12"/>
  <c r="W322" i="12"/>
  <c r="W369" i="12"/>
  <c r="W355" i="12"/>
  <c r="W337" i="12"/>
  <c r="W390" i="12"/>
  <c r="W377" i="12"/>
  <c r="W400" i="12"/>
  <c r="W381" i="12"/>
  <c r="W357" i="12"/>
  <c r="W441" i="12"/>
  <c r="W443" i="12"/>
  <c r="W437" i="12"/>
  <c r="W418" i="12"/>
  <c r="W456" i="12"/>
  <c r="W424" i="12"/>
  <c r="W434" i="12"/>
  <c r="W438" i="12"/>
  <c r="W450" i="12"/>
  <c r="W454" i="12"/>
  <c r="W498" i="12"/>
  <c r="W474" i="12"/>
  <c r="W497" i="12"/>
  <c r="W15" i="12"/>
  <c r="W11" i="12"/>
  <c r="X105" i="12"/>
  <c r="X107" i="12"/>
  <c r="X130" i="12"/>
  <c r="X158" i="12"/>
  <c r="X149" i="12"/>
  <c r="X139" i="12"/>
  <c r="X120" i="12"/>
  <c r="X137" i="12"/>
  <c r="X118" i="12"/>
  <c r="X154" i="12"/>
  <c r="X176" i="12"/>
  <c r="X181" i="12"/>
  <c r="X184" i="12"/>
  <c r="X212" i="12"/>
  <c r="X174" i="12"/>
  <c r="X238" i="12"/>
  <c r="X221" i="12"/>
  <c r="X240" i="12"/>
  <c r="X243" i="12"/>
  <c r="X252" i="12"/>
  <c r="X285" i="12"/>
  <c r="X279" i="12"/>
  <c r="X217" i="12"/>
  <c r="X305" i="12"/>
  <c r="X298" i="12"/>
  <c r="X321" i="12"/>
  <c r="X315" i="12"/>
  <c r="X312" i="12"/>
  <c r="X314" i="12"/>
  <c r="X328" i="12"/>
  <c r="X345" i="12"/>
  <c r="X317" i="12"/>
  <c r="X393" i="12"/>
  <c r="X379" i="12"/>
  <c r="X381" i="12"/>
  <c r="X353" i="12"/>
  <c r="X407" i="12"/>
  <c r="X417" i="12"/>
  <c r="X446" i="12"/>
  <c r="X361" i="12"/>
  <c r="X440" i="12"/>
  <c r="X439" i="12"/>
  <c r="X447" i="12"/>
  <c r="X466" i="12"/>
  <c r="X468" i="12"/>
  <c r="X357" i="12"/>
  <c r="X469" i="12"/>
  <c r="X496" i="12"/>
  <c r="X493" i="12"/>
  <c r="X465" i="12"/>
  <c r="X7" i="12"/>
  <c r="X11" i="12"/>
  <c r="V123" i="10"/>
  <c r="V112" i="10"/>
  <c r="V186" i="10"/>
  <c r="V159" i="10"/>
  <c r="V156" i="10"/>
  <c r="V153" i="10"/>
  <c r="V182" i="10"/>
  <c r="V149" i="10"/>
  <c r="V225" i="10"/>
  <c r="V198" i="10"/>
  <c r="V227" i="10"/>
  <c r="V208" i="10"/>
  <c r="V197" i="10"/>
  <c r="V168" i="10"/>
  <c r="V218" i="10"/>
  <c r="V270" i="10"/>
  <c r="V226" i="10"/>
  <c r="V283" i="10"/>
  <c r="V280" i="10"/>
  <c r="V246" i="10"/>
  <c r="V169" i="10"/>
  <c r="V282" i="10"/>
  <c r="V279" i="10"/>
  <c r="V289" i="10"/>
  <c r="V344" i="10"/>
  <c r="V325" i="10"/>
  <c r="V330" i="10"/>
  <c r="V268" i="10"/>
  <c r="V332" i="10"/>
  <c r="V239" i="10"/>
  <c r="V353" i="10"/>
  <c r="V347" i="10"/>
  <c r="V422" i="10"/>
  <c r="V359" i="10"/>
  <c r="V443" i="10"/>
  <c r="V400" i="10"/>
  <c r="V464" i="10"/>
  <c r="V397" i="10"/>
  <c r="V260" i="10"/>
  <c r="V410" i="10"/>
  <c r="V474" i="10"/>
  <c r="V423" i="10"/>
  <c r="V393" i="10"/>
  <c r="V299" i="10"/>
  <c r="V463" i="10"/>
  <c r="V482" i="10"/>
  <c r="V487" i="10"/>
  <c r="V396" i="10"/>
  <c r="V483" i="10"/>
  <c r="W110" i="12"/>
  <c r="W120" i="12"/>
  <c r="W121" i="12"/>
  <c r="W123" i="12"/>
  <c r="W149" i="12"/>
  <c r="W158" i="12"/>
  <c r="W164" i="12"/>
  <c r="W141" i="12"/>
  <c r="W194" i="12"/>
  <c r="W151" i="12"/>
  <c r="W192" i="12"/>
  <c r="W207" i="12"/>
  <c r="W199" i="12"/>
  <c r="W228" i="12"/>
  <c r="W238" i="12"/>
  <c r="W216" i="12"/>
  <c r="W210" i="12"/>
  <c r="W261" i="12"/>
  <c r="W222" i="12"/>
  <c r="W304" i="12"/>
  <c r="W290" i="12"/>
  <c r="W268" i="12"/>
  <c r="W264" i="12"/>
  <c r="W324" i="12"/>
  <c r="W318" i="12"/>
  <c r="W307" i="12"/>
  <c r="W328" i="12"/>
  <c r="W278" i="12"/>
  <c r="W340" i="12"/>
  <c r="W336" i="12"/>
  <c r="W363" i="12"/>
  <c r="W344" i="12"/>
  <c r="W398" i="12"/>
  <c r="W379" i="12"/>
  <c r="W408" i="12"/>
  <c r="W327" i="12"/>
  <c r="W373" i="12"/>
  <c r="W449" i="12"/>
  <c r="W451" i="12"/>
  <c r="W445" i="12"/>
  <c r="W380" i="12"/>
  <c r="W461" i="12"/>
  <c r="W426" i="12"/>
  <c r="W463" i="12"/>
  <c r="W440" i="12"/>
  <c r="W457" i="12"/>
  <c r="W439" i="12"/>
  <c r="W459" i="12"/>
  <c r="W476" i="12"/>
  <c r="W467" i="12"/>
  <c r="W12" i="12"/>
  <c r="W13" i="12"/>
  <c r="X113" i="12"/>
  <c r="X123" i="12"/>
  <c r="X140" i="12"/>
  <c r="X166" i="12"/>
  <c r="X153" i="12"/>
  <c r="X126" i="12"/>
  <c r="X124" i="12"/>
  <c r="X155" i="12"/>
  <c r="X163" i="12"/>
  <c r="X165" i="12"/>
  <c r="X187" i="12"/>
  <c r="X183" i="12"/>
  <c r="X185" i="12"/>
  <c r="X231" i="12"/>
  <c r="X210" i="12"/>
  <c r="X242" i="12"/>
  <c r="X234" i="12"/>
  <c r="X209" i="12"/>
  <c r="X261" i="12"/>
  <c r="X266" i="12"/>
  <c r="X293" i="12"/>
  <c r="X287" i="12"/>
  <c r="X235" i="12"/>
  <c r="X311" i="12"/>
  <c r="X300" i="12"/>
  <c r="X329" i="12"/>
  <c r="X323" i="12"/>
  <c r="X334" i="12"/>
  <c r="X316" i="12"/>
  <c r="X340" i="12"/>
  <c r="X309" i="12"/>
  <c r="X332" i="12"/>
  <c r="X401" i="12"/>
  <c r="X387" i="12"/>
  <c r="X389" i="12"/>
  <c r="X355" i="12"/>
  <c r="X420" i="12"/>
  <c r="X388" i="12"/>
  <c r="X454" i="12"/>
  <c r="X404" i="12"/>
  <c r="X448" i="12"/>
  <c r="X441" i="12"/>
  <c r="X449" i="12"/>
  <c r="X474" i="12"/>
  <c r="X476" i="12"/>
  <c r="X431" i="12"/>
  <c r="X471" i="12"/>
  <c r="X483" i="12"/>
  <c r="X498" i="12"/>
  <c r="X494" i="12"/>
  <c r="X14" i="12"/>
  <c r="V131" i="10"/>
  <c r="V114" i="10"/>
  <c r="V116" i="10"/>
  <c r="V167" i="10"/>
  <c r="V164" i="10"/>
  <c r="V161" i="10"/>
  <c r="V119" i="10"/>
  <c r="V157" i="10"/>
  <c r="V233" i="10"/>
  <c r="V206" i="10"/>
  <c r="V235" i="10"/>
  <c r="V216" i="10"/>
  <c r="V205" i="10"/>
  <c r="V181" i="10"/>
  <c r="V188" i="10"/>
  <c r="V278" i="10"/>
  <c r="V228" i="10"/>
  <c r="V291" i="10"/>
  <c r="V288" i="10"/>
  <c r="V248" i="10"/>
  <c r="V199" i="10"/>
  <c r="V290" i="10"/>
  <c r="V287" i="10"/>
  <c r="V276" i="10"/>
  <c r="V352" i="10"/>
  <c r="V333" i="10"/>
  <c r="V338" i="10"/>
  <c r="V308" i="10"/>
  <c r="V340" i="10"/>
  <c r="V284" i="10"/>
  <c r="V305" i="10"/>
  <c r="V355" i="10"/>
  <c r="V430" i="10"/>
  <c r="V361" i="10"/>
  <c r="V451" i="10"/>
  <c r="V408" i="10"/>
  <c r="V472" i="10"/>
  <c r="V405" i="10"/>
  <c r="V303" i="10"/>
  <c r="V418" i="10"/>
  <c r="V301" i="10"/>
  <c r="V431" i="10"/>
  <c r="V401" i="10"/>
  <c r="V455" i="10"/>
  <c r="V485" i="10"/>
  <c r="V490" i="10"/>
  <c r="V495" i="10"/>
  <c r="V460" i="10"/>
  <c r="V491" i="10"/>
  <c r="W106" i="12"/>
  <c r="W128" i="12"/>
  <c r="W137" i="12"/>
  <c r="W146" i="12"/>
  <c r="W157" i="12"/>
  <c r="W167" i="12"/>
  <c r="W169" i="12"/>
  <c r="W156" i="12"/>
  <c r="W202" i="12"/>
  <c r="W171" i="12"/>
  <c r="W206" i="12"/>
  <c r="W213" i="12"/>
  <c r="W161" i="12"/>
  <c r="W236" i="12"/>
  <c r="W205" i="12"/>
  <c r="W225" i="12"/>
  <c r="W231" i="12"/>
  <c r="W269" i="12"/>
  <c r="W240" i="12"/>
  <c r="W237" i="12"/>
  <c r="W298" i="12"/>
  <c r="W276" i="12"/>
  <c r="W214" i="12"/>
  <c r="W332" i="12"/>
  <c r="W326" i="12"/>
  <c r="W260" i="12"/>
  <c r="W299" i="12"/>
  <c r="W314" i="12"/>
  <c r="W330" i="12"/>
  <c r="W342" i="12"/>
  <c r="W371" i="12"/>
  <c r="W338" i="12"/>
  <c r="W406" i="12"/>
  <c r="W362" i="12"/>
  <c r="W329" i="12"/>
  <c r="W349" i="12"/>
  <c r="W409" i="12"/>
  <c r="W388" i="12"/>
  <c r="W404" i="12"/>
  <c r="W453" i="12"/>
  <c r="W401" i="12"/>
  <c r="W469" i="12"/>
  <c r="W455" i="12"/>
  <c r="W471" i="12"/>
  <c r="W442" i="12"/>
  <c r="W465" i="12"/>
  <c r="W475" i="12"/>
  <c r="W464" i="12"/>
  <c r="W478" i="12"/>
  <c r="W499" i="12"/>
  <c r="W14" i="12"/>
  <c r="W10" i="12"/>
  <c r="X101" i="12"/>
  <c r="X131" i="12"/>
  <c r="X114" i="12"/>
  <c r="X147" i="12"/>
  <c r="X170" i="12"/>
  <c r="X127" i="12"/>
  <c r="X138" i="12"/>
  <c r="X162" i="12"/>
  <c r="X157" i="12"/>
  <c r="X171" i="12"/>
  <c r="X201" i="12"/>
  <c r="X193" i="12"/>
  <c r="X194" i="12"/>
  <c r="X239" i="12"/>
  <c r="X219" i="12"/>
  <c r="X246" i="12"/>
  <c r="X248" i="12"/>
  <c r="X220" i="12"/>
  <c r="X265" i="12"/>
  <c r="X237" i="12"/>
  <c r="X301" i="12"/>
  <c r="X295" i="12"/>
  <c r="X251" i="12"/>
  <c r="X319" i="12"/>
  <c r="X306" i="12"/>
  <c r="X337" i="12"/>
  <c r="X297" i="12"/>
  <c r="X338" i="12"/>
  <c r="X318" i="12"/>
  <c r="X348" i="12"/>
  <c r="X336" i="12"/>
  <c r="X339" i="12"/>
  <c r="X409" i="12"/>
  <c r="X395" i="12"/>
  <c r="X397" i="12"/>
  <c r="X378" i="12"/>
  <c r="X428" i="12"/>
  <c r="X390" i="12"/>
  <c r="X363" i="12"/>
  <c r="X406" i="12"/>
  <c r="X456" i="12"/>
  <c r="X443" i="12"/>
  <c r="X451" i="12"/>
  <c r="X482" i="12"/>
  <c r="X484" i="12"/>
  <c r="X433" i="12"/>
  <c r="X473" i="12"/>
  <c r="X485" i="12"/>
  <c r="X427" i="12"/>
  <c r="X423" i="12"/>
  <c r="X5" i="12"/>
  <c r="V105" i="10"/>
  <c r="V109" i="10"/>
  <c r="V138" i="10"/>
  <c r="V118" i="10"/>
  <c r="V124" i="10"/>
  <c r="V172" i="10"/>
  <c r="V111" i="10"/>
  <c r="V139" i="10"/>
  <c r="V160" i="10"/>
  <c r="V241" i="10"/>
  <c r="V214" i="10"/>
  <c r="V243" i="10"/>
  <c r="V224" i="10"/>
  <c r="V213" i="10"/>
  <c r="V183" i="10"/>
  <c r="V196" i="10"/>
  <c r="V286" i="10"/>
  <c r="V230" i="10"/>
  <c r="V236" i="10"/>
  <c r="V296" i="10"/>
  <c r="V250" i="10"/>
  <c r="V252" i="10"/>
  <c r="V298" i="10"/>
  <c r="V191" i="10"/>
  <c r="V313" i="10"/>
  <c r="V360" i="10"/>
  <c r="V341" i="10"/>
  <c r="V346" i="10"/>
  <c r="V327" i="10"/>
  <c r="V348" i="10"/>
  <c r="V293" i="10"/>
  <c r="V307" i="10"/>
  <c r="V326" i="10"/>
  <c r="V438" i="10"/>
  <c r="V395" i="10"/>
  <c r="V342" i="10"/>
  <c r="V416" i="10"/>
  <c r="V480" i="10"/>
  <c r="V413" i="10"/>
  <c r="V379" i="10"/>
  <c r="V426" i="10"/>
  <c r="V334" i="10"/>
  <c r="V439" i="10"/>
  <c r="V409" i="10"/>
  <c r="V488" i="10"/>
  <c r="V493" i="10"/>
  <c r="V498" i="10"/>
  <c r="V366" i="10"/>
  <c r="V489" i="10"/>
  <c r="V499" i="10"/>
  <c r="W118" i="12"/>
  <c r="W103" i="12"/>
  <c r="W145" i="12"/>
  <c r="W155" i="12"/>
  <c r="W165" i="12"/>
  <c r="W175" i="12"/>
  <c r="W177" i="12"/>
  <c r="W142" i="12"/>
  <c r="W143" i="12"/>
  <c r="W159" i="12"/>
  <c r="W211" i="12"/>
  <c r="W221" i="12"/>
  <c r="W168" i="12"/>
  <c r="W244" i="12"/>
  <c r="W191" i="12"/>
  <c r="W227" i="12"/>
  <c r="W233" i="12"/>
  <c r="W212" i="12"/>
  <c r="W252" i="12"/>
  <c r="W248" i="12"/>
  <c r="W306" i="12"/>
  <c r="W284" i="12"/>
  <c r="W256" i="12"/>
  <c r="W302" i="12"/>
  <c r="W334" i="12"/>
  <c r="W291" i="12"/>
  <c r="W301" i="12"/>
  <c r="W343" i="12"/>
  <c r="W331" i="12"/>
  <c r="W313" i="12"/>
  <c r="W272" i="12"/>
  <c r="W341" i="12"/>
  <c r="W346" i="12"/>
  <c r="W364" i="12"/>
  <c r="W333" i="12"/>
  <c r="W378" i="12"/>
  <c r="W411" i="12"/>
  <c r="W365" i="12"/>
  <c r="W416" i="12"/>
  <c r="W385" i="12"/>
  <c r="W403" i="12"/>
  <c r="W477" i="12"/>
  <c r="W458" i="12"/>
  <c r="W479" i="12"/>
  <c r="W460" i="12"/>
  <c r="W473" i="12"/>
  <c r="W496" i="12"/>
  <c r="W466" i="12"/>
  <c r="W500" i="12"/>
  <c r="W492" i="12"/>
  <c r="W9" i="12"/>
  <c r="X115" i="12"/>
  <c r="X112" i="12"/>
  <c r="X122" i="12"/>
  <c r="X152" i="12"/>
  <c r="X178" i="12"/>
  <c r="X128" i="12"/>
  <c r="X146" i="12"/>
  <c r="X169" i="12"/>
  <c r="X164" i="12"/>
  <c r="X156" i="12"/>
  <c r="X214" i="12"/>
  <c r="X202" i="12"/>
  <c r="X203" i="12"/>
  <c r="X200" i="12"/>
  <c r="X227" i="12"/>
  <c r="X254" i="12"/>
  <c r="X256" i="12"/>
  <c r="X226" i="12"/>
  <c r="X275" i="12"/>
  <c r="X245" i="12"/>
  <c r="X258" i="12"/>
  <c r="X303" i="12"/>
  <c r="X260" i="12"/>
  <c r="X327" i="12"/>
  <c r="X308" i="12"/>
  <c r="X281" i="12"/>
  <c r="X255" i="12"/>
  <c r="X346" i="12"/>
  <c r="X320" i="12"/>
  <c r="X356" i="12"/>
  <c r="X342" i="12"/>
  <c r="X333" i="12"/>
  <c r="X344" i="12"/>
  <c r="X403" i="12"/>
  <c r="X405" i="12"/>
  <c r="X365" i="12"/>
  <c r="X436" i="12"/>
  <c r="X392" i="12"/>
  <c r="X396" i="12"/>
  <c r="X408" i="12"/>
  <c r="X359" i="12"/>
  <c r="X445" i="12"/>
  <c r="X453" i="12"/>
  <c r="X490" i="12"/>
  <c r="X492" i="12"/>
  <c r="X435" i="12"/>
  <c r="X499" i="12"/>
  <c r="X487" i="12"/>
  <c r="X470" i="12"/>
  <c r="X497" i="12"/>
  <c r="X15" i="12"/>
  <c r="V113" i="10"/>
  <c r="V117" i="10"/>
  <c r="V146" i="10"/>
  <c r="V120" i="10"/>
  <c r="V126" i="10"/>
  <c r="V180" i="10"/>
  <c r="V142" i="10"/>
  <c r="V147" i="10"/>
  <c r="V176" i="10"/>
  <c r="V249" i="10"/>
  <c r="V222" i="10"/>
  <c r="V251" i="10"/>
  <c r="V173" i="10"/>
  <c r="V221" i="10"/>
  <c r="V185" i="10"/>
  <c r="V204" i="10"/>
  <c r="V294" i="10"/>
  <c r="V232" i="10"/>
  <c r="V238" i="10"/>
  <c r="V304" i="10"/>
  <c r="V261" i="10"/>
  <c r="V254" i="10"/>
  <c r="V306" i="10"/>
  <c r="V247" i="10"/>
  <c r="V315" i="10"/>
  <c r="V368" i="10"/>
  <c r="V349" i="10"/>
  <c r="V354" i="10"/>
  <c r="V335" i="10"/>
  <c r="V356" i="10"/>
  <c r="V295" i="10"/>
  <c r="V309" i="10"/>
  <c r="V382" i="10"/>
  <c r="V446" i="10"/>
  <c r="V403" i="10"/>
  <c r="V363" i="10"/>
  <c r="V424" i="10"/>
  <c r="V371" i="10"/>
  <c r="V421" i="10"/>
  <c r="V381" i="10"/>
  <c r="V434" i="10"/>
  <c r="V387" i="10"/>
  <c r="V447" i="10"/>
  <c r="V417" i="10"/>
  <c r="V496" i="10"/>
  <c r="V404" i="10"/>
  <c r="V444" i="10"/>
  <c r="V420" i="10"/>
  <c r="V497" i="10"/>
  <c r="V494" i="10"/>
  <c r="W126" i="12"/>
  <c r="W104" i="12"/>
  <c r="W105" i="12"/>
  <c r="W163" i="12"/>
  <c r="W116" i="12"/>
  <c r="W183" i="12"/>
  <c r="W185" i="12"/>
  <c r="W144" i="12"/>
  <c r="W170" i="12"/>
  <c r="W160" i="12"/>
  <c r="W219" i="12"/>
  <c r="W172" i="12"/>
  <c r="W179" i="12"/>
  <c r="W200" i="12"/>
  <c r="W215" i="12"/>
  <c r="W229" i="12"/>
  <c r="W234" i="12"/>
  <c r="W220" i="12"/>
  <c r="W266" i="12"/>
  <c r="W257" i="12"/>
  <c r="W242" i="12"/>
  <c r="W292" i="12"/>
  <c r="W265" i="12"/>
  <c r="W275" i="12"/>
  <c r="W273" i="12"/>
  <c r="W293" i="12"/>
  <c r="W303" i="12"/>
  <c r="W351" i="12"/>
  <c r="W335" i="12"/>
  <c r="W315" i="12"/>
  <c r="W319" i="12"/>
  <c r="W348" i="12"/>
  <c r="W354" i="12"/>
  <c r="W366" i="12"/>
  <c r="W370" i="12"/>
  <c r="W386" i="12"/>
  <c r="W413" i="12"/>
  <c r="W396" i="12"/>
  <c r="W383" i="12"/>
  <c r="W387" i="12"/>
  <c r="W405" i="12"/>
  <c r="W485" i="12"/>
  <c r="W397" i="12"/>
  <c r="W487" i="12"/>
  <c r="W393" i="12"/>
  <c r="W481" i="12"/>
  <c r="W483" i="12"/>
  <c r="W468" i="12"/>
  <c r="W480" i="12"/>
  <c r="W494" i="12"/>
  <c r="W8" i="12"/>
  <c r="V5" i="10"/>
  <c r="X121" i="12"/>
  <c r="X108" i="12"/>
  <c r="X142" i="12"/>
  <c r="X160" i="12"/>
  <c r="X117" i="12"/>
  <c r="X145" i="12"/>
  <c r="X109" i="12"/>
  <c r="X173" i="12"/>
  <c r="X179" i="12"/>
  <c r="X167" i="12"/>
  <c r="X222" i="12"/>
  <c r="X208" i="12"/>
  <c r="X177" i="12"/>
  <c r="X218" i="12"/>
  <c r="X196" i="12"/>
  <c r="X262" i="12"/>
  <c r="X264" i="12"/>
  <c r="X228" i="12"/>
  <c r="X283" i="12"/>
  <c r="X253" i="12"/>
  <c r="X267" i="12"/>
  <c r="X244" i="12"/>
  <c r="X286" i="12"/>
  <c r="X335" i="12"/>
  <c r="X269" i="12"/>
  <c r="X310" i="12"/>
  <c r="X278" i="12"/>
  <c r="X354" i="12"/>
  <c r="X343" i="12"/>
  <c r="X364" i="12"/>
  <c r="X350" i="12"/>
  <c r="X341" i="12"/>
  <c r="X352" i="12"/>
  <c r="X411" i="12"/>
  <c r="X413" i="12"/>
  <c r="X367" i="12"/>
  <c r="X444" i="12"/>
  <c r="X394" i="12"/>
  <c r="X398" i="12"/>
  <c r="X410" i="12"/>
  <c r="X383" i="12"/>
  <c r="X464" i="12"/>
  <c r="X461" i="12"/>
  <c r="X434" i="12"/>
  <c r="X391" i="12"/>
  <c r="X437" i="12"/>
  <c r="X475" i="12"/>
  <c r="X489" i="12"/>
  <c r="X495" i="12"/>
  <c r="X500" i="12"/>
  <c r="X8" i="12"/>
  <c r="V121" i="10"/>
  <c r="V125" i="10"/>
  <c r="V154" i="10"/>
  <c r="V122" i="10"/>
  <c r="V128" i="10"/>
  <c r="V132" i="10"/>
  <c r="V150" i="10"/>
  <c r="V155" i="10"/>
  <c r="V193" i="10"/>
  <c r="V136" i="10"/>
  <c r="V195" i="10"/>
  <c r="V152" i="10"/>
  <c r="V175" i="10"/>
  <c r="V229" i="10"/>
  <c r="V187" i="10"/>
  <c r="V212" i="10"/>
  <c r="V302" i="10"/>
  <c r="V234" i="10"/>
  <c r="V240" i="10"/>
  <c r="V312" i="10"/>
  <c r="V269" i="10"/>
  <c r="V256" i="10"/>
  <c r="V314" i="10"/>
  <c r="V257" i="10"/>
  <c r="V317" i="10"/>
  <c r="V376" i="10"/>
  <c r="V357" i="10"/>
  <c r="V362" i="10"/>
  <c r="V343" i="10"/>
  <c r="V364" i="10"/>
  <c r="V321" i="10"/>
  <c r="V311" i="10"/>
  <c r="V390" i="10"/>
  <c r="V454" i="10"/>
  <c r="V411" i="10"/>
  <c r="V365" i="10"/>
  <c r="V432" i="10"/>
  <c r="V373" i="10"/>
  <c r="V429" i="10"/>
  <c r="V383" i="10"/>
  <c r="V442" i="10"/>
  <c r="V391" i="10"/>
  <c r="V297" i="10"/>
  <c r="V425" i="10"/>
  <c r="V428" i="10"/>
  <c r="V465" i="10"/>
  <c r="V473" i="10"/>
  <c r="V481" i="10"/>
  <c r="V436" i="10"/>
  <c r="V468" i="10"/>
  <c r="W134" i="12"/>
  <c r="W113" i="12"/>
  <c r="W115" i="12"/>
  <c r="W114" i="12"/>
  <c r="W132" i="12"/>
  <c r="W131" i="12"/>
  <c r="W119" i="12"/>
  <c r="W152" i="12"/>
  <c r="W184" i="12"/>
  <c r="W176" i="12"/>
  <c r="W153" i="12"/>
  <c r="W189" i="12"/>
  <c r="W187" i="12"/>
  <c r="W197" i="12"/>
  <c r="W224" i="12"/>
  <c r="W243" i="12"/>
  <c r="W218" i="12"/>
  <c r="W226" i="12"/>
  <c r="W270" i="12"/>
  <c r="W271" i="12"/>
  <c r="W249" i="12"/>
  <c r="W300" i="12"/>
  <c r="W274" i="12"/>
  <c r="W277" i="12"/>
  <c r="W283" i="12"/>
  <c r="W295" i="12"/>
  <c r="W309" i="12"/>
  <c r="W359" i="12"/>
  <c r="W345" i="12"/>
  <c r="W317" i="12"/>
  <c r="W321" i="12"/>
  <c r="W350" i="12"/>
  <c r="W356" i="12"/>
  <c r="W368" i="12"/>
  <c r="W372" i="12"/>
  <c r="W394" i="12"/>
  <c r="W417" i="12"/>
  <c r="W419" i="12"/>
  <c r="W412" i="12"/>
  <c r="W389" i="12"/>
  <c r="W407" i="12"/>
  <c r="W493" i="12"/>
  <c r="W428" i="12"/>
  <c r="W395" i="12"/>
  <c r="W444" i="12"/>
  <c r="W489" i="12"/>
  <c r="W431" i="12"/>
  <c r="W470" i="12"/>
  <c r="W482" i="12"/>
  <c r="W490" i="12"/>
  <c r="W5" i="12"/>
  <c r="W488" i="12"/>
  <c r="X129" i="12"/>
  <c r="X104" i="12"/>
  <c r="X134" i="12"/>
  <c r="X119" i="12"/>
  <c r="X132" i="12"/>
  <c r="X159" i="12"/>
  <c r="X135" i="12"/>
  <c r="X189" i="12"/>
  <c r="X191" i="12"/>
  <c r="X148" i="12"/>
  <c r="X182" i="12"/>
  <c r="X216" i="12"/>
  <c r="X190" i="12"/>
  <c r="X225" i="12"/>
  <c r="X204" i="12"/>
  <c r="X270" i="12"/>
  <c r="X272" i="12"/>
  <c r="X230" i="12"/>
  <c r="X291" i="12"/>
  <c r="X257" i="12"/>
  <c r="X236" i="12"/>
  <c r="X250" i="12"/>
  <c r="X288" i="12"/>
  <c r="X274" i="12"/>
  <c r="X302" i="12"/>
  <c r="X273" i="12"/>
  <c r="X280" i="12"/>
  <c r="X362" i="12"/>
  <c r="X322" i="12"/>
  <c r="X372" i="12"/>
  <c r="X358" i="12"/>
  <c r="X373" i="12"/>
  <c r="X382" i="12"/>
  <c r="X368" i="12"/>
  <c r="X325" i="12"/>
  <c r="X369" i="12"/>
  <c r="X452" i="12"/>
  <c r="X422" i="12"/>
  <c r="X400" i="12"/>
  <c r="X416" i="12"/>
  <c r="X412" i="12"/>
  <c r="X472" i="12"/>
  <c r="X426" i="12"/>
  <c r="X418" i="12"/>
  <c r="X421" i="12"/>
  <c r="X459" i="12"/>
  <c r="X477" i="12"/>
  <c r="X429" i="12"/>
  <c r="X425" i="12"/>
  <c r="X486" i="12"/>
  <c r="X12" i="12"/>
  <c r="V129" i="10"/>
  <c r="V133" i="10"/>
  <c r="V162" i="10"/>
  <c r="V135" i="10"/>
  <c r="V130" i="10"/>
  <c r="V134" i="10"/>
  <c r="V158" i="10"/>
  <c r="V163" i="10"/>
  <c r="V201" i="10"/>
  <c r="V171" i="10"/>
  <c r="V203" i="10"/>
  <c r="V165" i="10"/>
  <c r="V177" i="10"/>
  <c r="V237" i="10"/>
  <c r="V194" i="10"/>
  <c r="V220" i="10"/>
  <c r="V310" i="10"/>
  <c r="V259" i="10"/>
  <c r="V242" i="10"/>
  <c r="V320" i="10"/>
  <c r="V277" i="10"/>
  <c r="V258" i="10"/>
  <c r="V231" i="10"/>
  <c r="V265" i="10"/>
  <c r="V319" i="10"/>
  <c r="V384" i="10"/>
  <c r="V144" i="10"/>
  <c r="V370" i="10"/>
  <c r="V351" i="10"/>
  <c r="V372" i="10"/>
  <c r="V329" i="10"/>
  <c r="V323" i="10"/>
  <c r="V398" i="10"/>
  <c r="V462" i="10"/>
  <c r="V419" i="10"/>
  <c r="V367" i="10"/>
  <c r="V440" i="10"/>
  <c r="V375" i="10"/>
  <c r="V437" i="10"/>
  <c r="V385" i="10"/>
  <c r="V450" i="10"/>
  <c r="V399" i="10"/>
  <c r="V350" i="10"/>
  <c r="V433" i="10"/>
  <c r="V457" i="10"/>
  <c r="V467" i="10"/>
  <c r="V475" i="10"/>
  <c r="V484" i="10"/>
  <c r="V452" i="10"/>
  <c r="V486" i="10"/>
  <c r="W107" i="12"/>
  <c r="W109" i="12"/>
  <c r="W127" i="12"/>
  <c r="W124" i="12"/>
  <c r="W133" i="12"/>
  <c r="W125" i="12"/>
  <c r="W122" i="12"/>
  <c r="W174" i="12"/>
  <c r="W188" i="12"/>
  <c r="W166" i="12"/>
  <c r="W173" i="12"/>
  <c r="W148" i="12"/>
  <c r="W203" i="12"/>
  <c r="W209" i="12"/>
  <c r="W232" i="12"/>
  <c r="W251" i="12"/>
  <c r="W235" i="12"/>
  <c r="W245" i="12"/>
  <c r="W280" i="12"/>
  <c r="W258" i="12"/>
  <c r="W263" i="12"/>
  <c r="W241" i="12"/>
  <c r="W294" i="12"/>
  <c r="W279" i="12"/>
  <c r="W285" i="12"/>
  <c r="W297" i="12"/>
  <c r="W286" i="12"/>
  <c r="W367" i="12"/>
  <c r="W353" i="12"/>
  <c r="W339" i="12"/>
  <c r="W323" i="12"/>
  <c r="W352" i="12"/>
  <c r="W358" i="12"/>
  <c r="W384" i="12"/>
  <c r="W374" i="12"/>
  <c r="W402" i="12"/>
  <c r="W425" i="12"/>
  <c r="W427" i="12"/>
  <c r="W421" i="12"/>
  <c r="W391" i="12"/>
  <c r="W420" i="12"/>
  <c r="W399" i="12"/>
  <c r="W430" i="12"/>
  <c r="W415" i="12"/>
  <c r="W446" i="12"/>
  <c r="W423" i="12"/>
  <c r="W462" i="12"/>
  <c r="W495" i="12"/>
  <c r="W484" i="12"/>
  <c r="W7" i="12"/>
  <c r="Y34" i="12"/>
  <c r="Y26" i="12"/>
  <c r="Y12" i="12"/>
  <c r="Y132" i="12"/>
  <c r="Y103" i="12"/>
  <c r="Y131" i="12"/>
  <c r="Y161" i="12"/>
  <c r="Y148" i="12"/>
  <c r="Y154" i="12"/>
  <c r="Y121" i="12"/>
  <c r="Y192" i="12"/>
  <c r="Y157" i="12"/>
  <c r="Y150" i="12"/>
  <c r="Y176" i="12"/>
  <c r="Y178" i="12"/>
  <c r="Y190" i="12"/>
  <c r="Y222" i="12"/>
  <c r="Y230" i="12"/>
  <c r="Y273" i="12"/>
  <c r="Y231" i="12"/>
  <c r="Y235" i="12"/>
  <c r="Y294" i="12"/>
  <c r="Y266" i="12"/>
  <c r="Y271" i="12"/>
  <c r="Y254" i="12"/>
  <c r="Y322" i="12"/>
  <c r="Y300" i="12"/>
  <c r="Y279" i="12"/>
  <c r="Y326" i="12"/>
  <c r="Y309" i="12"/>
  <c r="Y373" i="12"/>
  <c r="Y359" i="12"/>
  <c r="Y345" i="12"/>
  <c r="Y342" i="12"/>
  <c r="Y388" i="12"/>
  <c r="Y352" i="12"/>
  <c r="Y414" i="12"/>
  <c r="Y370" i="12"/>
  <c r="Y347" i="12"/>
  <c r="Y415" i="12"/>
  <c r="Y411" i="12"/>
  <c r="Y441" i="12"/>
  <c r="Y451" i="12"/>
  <c r="Y395" i="12"/>
  <c r="Y483" i="12"/>
  <c r="Y461" i="12"/>
  <c r="Y432" i="12"/>
  <c r="Y479" i="12"/>
  <c r="Y429" i="12"/>
  <c r="Y454" i="12"/>
  <c r="Y389" i="12"/>
  <c r="Y486" i="12"/>
  <c r="Y484" i="12"/>
  <c r="Y15" i="12"/>
  <c r="W126" i="10"/>
  <c r="W157" i="10"/>
  <c r="W162" i="10"/>
  <c r="W175" i="10"/>
  <c r="W109" i="10"/>
  <c r="W111" i="10"/>
  <c r="W127" i="10"/>
  <c r="W172" i="10"/>
  <c r="W236" i="10"/>
  <c r="W180" i="10"/>
  <c r="W139" i="10"/>
  <c r="W214" i="10"/>
  <c r="W211" i="10"/>
  <c r="W224" i="10"/>
  <c r="W205" i="10"/>
  <c r="W215" i="10"/>
  <c r="W265" i="10"/>
  <c r="W255" i="10"/>
  <c r="W234" i="10"/>
  <c r="W315" i="10"/>
  <c r="W269" i="10"/>
  <c r="W229" i="10"/>
  <c r="W241" i="10"/>
  <c r="W311" i="10"/>
  <c r="W379" i="10"/>
  <c r="W352" i="10"/>
  <c r="W349" i="10"/>
  <c r="W306" i="10"/>
  <c r="W310" i="10"/>
  <c r="W367" i="10"/>
  <c r="W340" i="10"/>
  <c r="W350" i="10"/>
  <c r="W393" i="10"/>
  <c r="W457" i="10"/>
  <c r="W384" i="10"/>
  <c r="W430" i="10"/>
  <c r="W419" i="10"/>
  <c r="W345" i="10"/>
  <c r="W440" i="10"/>
  <c r="W413" i="10"/>
  <c r="W477" i="10"/>
  <c r="W442" i="10"/>
  <c r="W404" i="10"/>
  <c r="W476" i="10"/>
  <c r="W488" i="10"/>
  <c r="W482" i="10"/>
  <c r="W364" i="10"/>
  <c r="W360" i="10"/>
  <c r="W460" i="10"/>
  <c r="W14" i="10"/>
  <c r="W15" i="10"/>
  <c r="W12" i="10"/>
  <c r="W7" i="10"/>
  <c r="Y30" i="12"/>
  <c r="Y8" i="12"/>
  <c r="Y14" i="12"/>
  <c r="Y101" i="12"/>
  <c r="Y112" i="12"/>
  <c r="Y137" i="12"/>
  <c r="Y115" i="12"/>
  <c r="Y162" i="12"/>
  <c r="Y167" i="12"/>
  <c r="Y140" i="12"/>
  <c r="Y200" i="12"/>
  <c r="Y164" i="12"/>
  <c r="Y179" i="12"/>
  <c r="Y187" i="12"/>
  <c r="Y172" i="12"/>
  <c r="Y221" i="12"/>
  <c r="Y228" i="12"/>
  <c r="Y207" i="12"/>
  <c r="Y216" i="12"/>
  <c r="Y233" i="12"/>
  <c r="Y212" i="12"/>
  <c r="Y302" i="12"/>
  <c r="Y280" i="12"/>
  <c r="Y239" i="12"/>
  <c r="Y263" i="12"/>
  <c r="Y330" i="12"/>
  <c r="Y306" i="12"/>
  <c r="Y241" i="12"/>
  <c r="Y264" i="12"/>
  <c r="Y268" i="12"/>
  <c r="Y301" i="12"/>
  <c r="Y367" i="12"/>
  <c r="Y353" i="12"/>
  <c r="Y325" i="12"/>
  <c r="Y396" i="12"/>
  <c r="Y354" i="12"/>
  <c r="Y360" i="12"/>
  <c r="Y372" i="12"/>
  <c r="Y376" i="12"/>
  <c r="Y423" i="12"/>
  <c r="Y413" i="12"/>
  <c r="Y449" i="12"/>
  <c r="Y410" i="12"/>
  <c r="Y397" i="12"/>
  <c r="Y491" i="12"/>
  <c r="Y469" i="12"/>
  <c r="Y458" i="12"/>
  <c r="Y487" i="12"/>
  <c r="Y457" i="12"/>
  <c r="Y489" i="12"/>
  <c r="Y450" i="12"/>
  <c r="Y488" i="12"/>
  <c r="Y500" i="12"/>
  <c r="Y9" i="12"/>
  <c r="W134" i="10"/>
  <c r="W165" i="10"/>
  <c r="W170" i="10"/>
  <c r="W183" i="10"/>
  <c r="W137" i="10"/>
  <c r="W113" i="10"/>
  <c r="W129" i="10"/>
  <c r="W174" i="10"/>
  <c r="W244" i="10"/>
  <c r="W182" i="10"/>
  <c r="W164" i="10"/>
  <c r="W222" i="10"/>
  <c r="W219" i="10"/>
  <c r="W232" i="10"/>
  <c r="W213" i="10"/>
  <c r="W223" i="10"/>
  <c r="W273" i="10"/>
  <c r="W262" i="10"/>
  <c r="W259" i="10"/>
  <c r="W242" i="10"/>
  <c r="W277" i="10"/>
  <c r="W258" i="10"/>
  <c r="W243" i="10"/>
  <c r="W323" i="10"/>
  <c r="W387" i="10"/>
  <c r="W292" i="10"/>
  <c r="W357" i="10"/>
  <c r="W322" i="10"/>
  <c r="W312" i="10"/>
  <c r="W375" i="10"/>
  <c r="W348" i="10"/>
  <c r="W295" i="10"/>
  <c r="W401" i="10"/>
  <c r="W465" i="10"/>
  <c r="W386" i="10"/>
  <c r="W438" i="10"/>
  <c r="W427" i="10"/>
  <c r="W369" i="10"/>
  <c r="W448" i="10"/>
  <c r="W421" i="10"/>
  <c r="W385" i="10"/>
  <c r="W450" i="10"/>
  <c r="W412" i="10"/>
  <c r="W478" i="10"/>
  <c r="W496" i="10"/>
  <c r="W490" i="10"/>
  <c r="W423" i="10"/>
  <c r="W439" i="10"/>
  <c r="W497" i="10"/>
  <c r="Y11" i="12"/>
  <c r="W11" i="10"/>
  <c r="W5" i="10"/>
  <c r="W10" i="10"/>
  <c r="Y13" i="12"/>
  <c r="Y32" i="12"/>
  <c r="Y106" i="12"/>
  <c r="Y102" i="12"/>
  <c r="Y105" i="12"/>
  <c r="Y145" i="12"/>
  <c r="Y129" i="12"/>
  <c r="Y173" i="12"/>
  <c r="Y175" i="12"/>
  <c r="Y147" i="12"/>
  <c r="Y152" i="12"/>
  <c r="Y170" i="12"/>
  <c r="Y196" i="12"/>
  <c r="Y171" i="12"/>
  <c r="Y184" i="12"/>
  <c r="Y226" i="12"/>
  <c r="Y236" i="12"/>
  <c r="Y201" i="12"/>
  <c r="Y224" i="12"/>
  <c r="Y243" i="12"/>
  <c r="Y204" i="12"/>
  <c r="Y240" i="12"/>
  <c r="Y288" i="12"/>
  <c r="Y258" i="12"/>
  <c r="Y220" i="12"/>
  <c r="Y338" i="12"/>
  <c r="Y308" i="12"/>
  <c r="Y281" i="12"/>
  <c r="Y289" i="12"/>
  <c r="Y303" i="12"/>
  <c r="Y312" i="12"/>
  <c r="Y375" i="12"/>
  <c r="Y361" i="12"/>
  <c r="Y327" i="12"/>
  <c r="Y404" i="12"/>
  <c r="Y356" i="12"/>
  <c r="Y362" i="12"/>
  <c r="Y374" i="12"/>
  <c r="Y321" i="12"/>
  <c r="Y431" i="12"/>
  <c r="Y420" i="12"/>
  <c r="Y394" i="12"/>
  <c r="Y416" i="12"/>
  <c r="Y418" i="12"/>
  <c r="Y383" i="12"/>
  <c r="Y477" i="12"/>
  <c r="Y434" i="12"/>
  <c r="Y442" i="12"/>
  <c r="Y465" i="12"/>
  <c r="Y452" i="12"/>
  <c r="Y470" i="12"/>
  <c r="Y490" i="12"/>
  <c r="Y10" i="12"/>
  <c r="W108" i="10"/>
  <c r="W112" i="10"/>
  <c r="W173" i="10"/>
  <c r="W122" i="10"/>
  <c r="W130" i="10"/>
  <c r="W145" i="10"/>
  <c r="W115" i="10"/>
  <c r="W131" i="10"/>
  <c r="W188" i="10"/>
  <c r="W252" i="10"/>
  <c r="W193" i="10"/>
  <c r="W171" i="10"/>
  <c r="W230" i="10"/>
  <c r="W227" i="10"/>
  <c r="W240" i="10"/>
  <c r="W221" i="10"/>
  <c r="W194" i="10"/>
  <c r="W281" i="10"/>
  <c r="W270" i="10"/>
  <c r="W267" i="10"/>
  <c r="W264" i="10"/>
  <c r="W285" i="10"/>
  <c r="W266" i="10"/>
  <c r="W245" i="10"/>
  <c r="W331" i="10"/>
  <c r="W231" i="10"/>
  <c r="W294" i="10"/>
  <c r="W365" i="10"/>
  <c r="W330" i="10"/>
  <c r="W314" i="10"/>
  <c r="W383" i="10"/>
  <c r="W235" i="10"/>
  <c r="W353" i="10"/>
  <c r="W409" i="10"/>
  <c r="W473" i="10"/>
  <c r="W388" i="10"/>
  <c r="W446" i="10"/>
  <c r="W435" i="10"/>
  <c r="W392" i="10"/>
  <c r="W456" i="10"/>
  <c r="W429" i="10"/>
  <c r="W394" i="10"/>
  <c r="W287" i="10"/>
  <c r="W420" i="10"/>
  <c r="W480" i="10"/>
  <c r="W431" i="10"/>
  <c r="W498" i="10"/>
  <c r="W458" i="10"/>
  <c r="W468" i="10"/>
  <c r="W466" i="10"/>
  <c r="Y33" i="12"/>
  <c r="Y19" i="12"/>
  <c r="Y114" i="12"/>
  <c r="Y111" i="12"/>
  <c r="Y109" i="12"/>
  <c r="Y104" i="12"/>
  <c r="Y142" i="12"/>
  <c r="Y181" i="12"/>
  <c r="Y183" i="12"/>
  <c r="Y141" i="12"/>
  <c r="Y149" i="12"/>
  <c r="Y151" i="12"/>
  <c r="Y205" i="12"/>
  <c r="Y188" i="12"/>
  <c r="Y189" i="12"/>
  <c r="Y234" i="12"/>
  <c r="Y244" i="12"/>
  <c r="Y208" i="12"/>
  <c r="Y225" i="12"/>
  <c r="Y251" i="12"/>
  <c r="Y256" i="12"/>
  <c r="Y261" i="12"/>
  <c r="Y296" i="12"/>
  <c r="Y272" i="12"/>
  <c r="Y238" i="12"/>
  <c r="Y292" i="12"/>
  <c r="Y316" i="12"/>
  <c r="Y283" i="12"/>
  <c r="Y291" i="12"/>
  <c r="Y333" i="12"/>
  <c r="Y334" i="12"/>
  <c r="Y297" i="12"/>
  <c r="Y369" i="12"/>
  <c r="Y329" i="12"/>
  <c r="Y412" i="12"/>
  <c r="Y358" i="12"/>
  <c r="Y364" i="12"/>
  <c r="Y384" i="12"/>
  <c r="Y363" i="12"/>
  <c r="Y439" i="12"/>
  <c r="Y378" i="12"/>
  <c r="Y402" i="12"/>
  <c r="Y323" i="12"/>
  <c r="Y385" i="12"/>
  <c r="Y445" i="12"/>
  <c r="Y485" i="12"/>
  <c r="Y436" i="12"/>
  <c r="Y444" i="12"/>
  <c r="Y494" i="12"/>
  <c r="Y462" i="12"/>
  <c r="Y472" i="12"/>
  <c r="Y492" i="12"/>
  <c r="Y28" i="12"/>
  <c r="W116" i="10"/>
  <c r="W120" i="10"/>
  <c r="W181" i="10"/>
  <c r="W135" i="10"/>
  <c r="W140" i="10"/>
  <c r="W153" i="10"/>
  <c r="W117" i="10"/>
  <c r="W133" i="10"/>
  <c r="W196" i="10"/>
  <c r="W121" i="10"/>
  <c r="W201" i="10"/>
  <c r="W184" i="10"/>
  <c r="W238" i="10"/>
  <c r="W155" i="10"/>
  <c r="W248" i="10"/>
  <c r="W125" i="10"/>
  <c r="W247" i="10"/>
  <c r="W289" i="10"/>
  <c r="W278" i="10"/>
  <c r="W275" i="10"/>
  <c r="W272" i="10"/>
  <c r="W293" i="10"/>
  <c r="W274" i="10"/>
  <c r="W260" i="10"/>
  <c r="W339" i="10"/>
  <c r="W279" i="10"/>
  <c r="W296" i="10"/>
  <c r="W373" i="10"/>
  <c r="W338" i="10"/>
  <c r="W327" i="10"/>
  <c r="W316" i="10"/>
  <c r="W263" i="10"/>
  <c r="W358" i="10"/>
  <c r="W417" i="10"/>
  <c r="W481" i="10"/>
  <c r="W390" i="10"/>
  <c r="W454" i="10"/>
  <c r="W443" i="10"/>
  <c r="W400" i="10"/>
  <c r="W321" i="10"/>
  <c r="W437" i="10"/>
  <c r="W402" i="10"/>
  <c r="W366" i="10"/>
  <c r="W428" i="10"/>
  <c r="W483" i="10"/>
  <c r="W463" i="10"/>
  <c r="W447" i="10"/>
  <c r="W484" i="10"/>
  <c r="W470" i="10"/>
  <c r="W489" i="10"/>
  <c r="Y25" i="12"/>
  <c r="W6" i="10"/>
  <c r="Y35" i="12"/>
  <c r="Y24" i="12"/>
  <c r="Y108" i="12"/>
  <c r="Y118" i="12"/>
  <c r="Y125" i="12"/>
  <c r="Y122" i="12"/>
  <c r="Y146" i="12"/>
  <c r="Y144" i="12"/>
  <c r="Y123" i="12"/>
  <c r="Y113" i="12"/>
  <c r="Y174" i="12"/>
  <c r="Y165" i="12"/>
  <c r="Y209" i="12"/>
  <c r="Y197" i="12"/>
  <c r="Y198" i="12"/>
  <c r="Y242" i="12"/>
  <c r="Y177" i="12"/>
  <c r="Y237" i="12"/>
  <c r="Y227" i="12"/>
  <c r="Y259" i="12"/>
  <c r="Y260" i="12"/>
  <c r="Y270" i="12"/>
  <c r="Y304" i="12"/>
  <c r="Y282" i="12"/>
  <c r="Y255" i="12"/>
  <c r="Y305" i="12"/>
  <c r="Y324" i="12"/>
  <c r="Y285" i="12"/>
  <c r="Y293" i="12"/>
  <c r="Y341" i="12"/>
  <c r="Y299" i="12"/>
  <c r="Y328" i="12"/>
  <c r="Y377" i="12"/>
  <c r="Y344" i="12"/>
  <c r="Y317" i="12"/>
  <c r="Y382" i="12"/>
  <c r="Y366" i="12"/>
  <c r="Y392" i="12"/>
  <c r="Y399" i="12"/>
  <c r="Y447" i="12"/>
  <c r="Y386" i="12"/>
  <c r="Y419" i="12"/>
  <c r="Y355" i="12"/>
  <c r="Y437" i="12"/>
  <c r="Y456" i="12"/>
  <c r="Y493" i="12"/>
  <c r="Y438" i="12"/>
  <c r="Y446" i="12"/>
  <c r="Y473" i="12"/>
  <c r="Y464" i="12"/>
  <c r="Y474" i="12"/>
  <c r="Y497" i="12"/>
  <c r="Y7" i="12"/>
  <c r="W124" i="10"/>
  <c r="W128" i="10"/>
  <c r="W114" i="10"/>
  <c r="W143" i="10"/>
  <c r="W148" i="10"/>
  <c r="W161" i="10"/>
  <c r="W142" i="10"/>
  <c r="W136" i="10"/>
  <c r="W204" i="10"/>
  <c r="W160" i="10"/>
  <c r="W209" i="10"/>
  <c r="W186" i="10"/>
  <c r="W246" i="10"/>
  <c r="W192" i="10"/>
  <c r="W256" i="10"/>
  <c r="W147" i="10"/>
  <c r="W249" i="10"/>
  <c r="W297" i="10"/>
  <c r="W286" i="10"/>
  <c r="W283" i="10"/>
  <c r="W280" i="10"/>
  <c r="W301" i="10"/>
  <c r="W282" i="10"/>
  <c r="W268" i="10"/>
  <c r="W347" i="10"/>
  <c r="W319" i="10"/>
  <c r="W298" i="10"/>
  <c r="W381" i="10"/>
  <c r="W346" i="10"/>
  <c r="W335" i="10"/>
  <c r="W318" i="10"/>
  <c r="W303" i="10"/>
  <c r="W374" i="10"/>
  <c r="W425" i="10"/>
  <c r="W237" i="10"/>
  <c r="W398" i="10"/>
  <c r="W361" i="10"/>
  <c r="W451" i="10"/>
  <c r="W408" i="10"/>
  <c r="W377" i="10"/>
  <c r="W445" i="10"/>
  <c r="W410" i="10"/>
  <c r="W368" i="10"/>
  <c r="W436" i="10"/>
  <c r="W491" i="10"/>
  <c r="W485" i="10"/>
  <c r="W479" i="10"/>
  <c r="W492" i="10"/>
  <c r="W472" i="10"/>
  <c r="W464" i="10"/>
  <c r="Y21" i="12"/>
  <c r="Y20" i="12"/>
  <c r="Y29" i="12"/>
  <c r="Y110" i="12"/>
  <c r="Y126" i="12"/>
  <c r="Y135" i="12"/>
  <c r="Y128" i="12"/>
  <c r="Y155" i="12"/>
  <c r="Y130" i="12"/>
  <c r="Y127" i="12"/>
  <c r="Y158" i="12"/>
  <c r="Y186" i="12"/>
  <c r="Y180" i="12"/>
  <c r="Y217" i="12"/>
  <c r="Y206" i="12"/>
  <c r="Y185" i="12"/>
  <c r="Y195" i="12"/>
  <c r="Y199" i="12"/>
  <c r="Y249" i="12"/>
  <c r="Y193" i="12"/>
  <c r="Y267" i="12"/>
  <c r="Y274" i="12"/>
  <c r="Y247" i="12"/>
  <c r="Y245" i="12"/>
  <c r="Y290" i="12"/>
  <c r="Y269" i="12"/>
  <c r="Y311" i="12"/>
  <c r="Y332" i="12"/>
  <c r="Y287" i="12"/>
  <c r="Y295" i="12"/>
  <c r="Y349" i="12"/>
  <c r="Y320" i="12"/>
  <c r="Y335" i="12"/>
  <c r="Y313" i="12"/>
  <c r="Y319" i="12"/>
  <c r="Y348" i="12"/>
  <c r="Y390" i="12"/>
  <c r="Y379" i="12"/>
  <c r="Y400" i="12"/>
  <c r="Y401" i="12"/>
  <c r="Y455" i="12"/>
  <c r="Y417" i="12"/>
  <c r="Y427" i="12"/>
  <c r="Y381" i="12"/>
  <c r="Y459" i="12"/>
  <c r="Y422" i="12"/>
  <c r="Y426" i="12"/>
  <c r="Y440" i="12"/>
  <c r="Y448" i="12"/>
  <c r="Y499" i="12"/>
  <c r="Y466" i="12"/>
  <c r="Y476" i="12"/>
  <c r="Y482" i="12"/>
  <c r="Y23" i="12"/>
  <c r="W132" i="10"/>
  <c r="W106" i="10"/>
  <c r="W138" i="10"/>
  <c r="W151" i="10"/>
  <c r="W156" i="10"/>
  <c r="W169" i="10"/>
  <c r="W150" i="10"/>
  <c r="W144" i="10"/>
  <c r="W212" i="10"/>
  <c r="W163" i="10"/>
  <c r="W217" i="10"/>
  <c r="W190" i="10"/>
  <c r="W254" i="10"/>
  <c r="W200" i="10"/>
  <c r="W179" i="10"/>
  <c r="W191" i="10"/>
  <c r="W251" i="10"/>
  <c r="W305" i="10"/>
  <c r="W168" i="10"/>
  <c r="W291" i="10"/>
  <c r="W288" i="10"/>
  <c r="W309" i="10"/>
  <c r="W290" i="10"/>
  <c r="W276" i="10"/>
  <c r="W355" i="10"/>
  <c r="W328" i="10"/>
  <c r="W325" i="10"/>
  <c r="W300" i="10"/>
  <c r="W354" i="10"/>
  <c r="W343" i="10"/>
  <c r="W320" i="10"/>
  <c r="W326" i="10"/>
  <c r="W376" i="10"/>
  <c r="W433" i="10"/>
  <c r="W329" i="10"/>
  <c r="W406" i="10"/>
  <c r="W395" i="10"/>
  <c r="W459" i="10"/>
  <c r="W416" i="10"/>
  <c r="W389" i="10"/>
  <c r="W453" i="10"/>
  <c r="W418" i="10"/>
  <c r="W370" i="10"/>
  <c r="W444" i="10"/>
  <c r="W499" i="10"/>
  <c r="W493" i="10"/>
  <c r="W487" i="10"/>
  <c r="W500" i="10"/>
  <c r="W474" i="10"/>
  <c r="W462" i="10"/>
  <c r="W9" i="10"/>
  <c r="Y16" i="12"/>
  <c r="Y6" i="12"/>
  <c r="Y116" i="12"/>
  <c r="Y134" i="12"/>
  <c r="Y143" i="12"/>
  <c r="Y136" i="12"/>
  <c r="Y163" i="12"/>
  <c r="Y133" i="12"/>
  <c r="Y119" i="12"/>
  <c r="Y168" i="12"/>
  <c r="Y194" i="12"/>
  <c r="Y159" i="12"/>
  <c r="Y156" i="12"/>
  <c r="Y211" i="12"/>
  <c r="Y166" i="12"/>
  <c r="Y203" i="12"/>
  <c r="Y214" i="12"/>
  <c r="Y257" i="12"/>
  <c r="Y210" i="12"/>
  <c r="Y218" i="12"/>
  <c r="Y278" i="12"/>
  <c r="Y248" i="12"/>
  <c r="Y253" i="12"/>
  <c r="Y298" i="12"/>
  <c r="Y284" i="12"/>
  <c r="Y246" i="12"/>
  <c r="Y275" i="12"/>
  <c r="Y310" i="12"/>
  <c r="Y307" i="12"/>
  <c r="Y357" i="12"/>
  <c r="Y343" i="12"/>
  <c r="Y340" i="12"/>
  <c r="Y315" i="12"/>
  <c r="Y371" i="12"/>
  <c r="Y350" i="12"/>
  <c r="Y398" i="12"/>
  <c r="Y337" i="12"/>
  <c r="Y408" i="12"/>
  <c r="Y403" i="12"/>
  <c r="Y407" i="12"/>
  <c r="Y425" i="12"/>
  <c r="Y435" i="12"/>
  <c r="Y391" i="12"/>
  <c r="Y467" i="12"/>
  <c r="Y424" i="12"/>
  <c r="Y428" i="12"/>
  <c r="Y463" i="12"/>
  <c r="Y460" i="12"/>
  <c r="Y481" i="12"/>
  <c r="Y468" i="12"/>
  <c r="Y495" i="12"/>
  <c r="Y480" i="12"/>
  <c r="Y5" i="12"/>
  <c r="W110" i="10"/>
  <c r="W141" i="10"/>
  <c r="W146" i="10"/>
  <c r="W159" i="10"/>
  <c r="W105" i="10"/>
  <c r="W177" i="10"/>
  <c r="W158" i="10"/>
  <c r="W152" i="10"/>
  <c r="W220" i="10"/>
  <c r="W176" i="10"/>
  <c r="W225" i="10"/>
  <c r="W198" i="10"/>
  <c r="W195" i="10"/>
  <c r="W208" i="10"/>
  <c r="W189" i="10"/>
  <c r="W199" i="10"/>
  <c r="W253" i="10"/>
  <c r="W313" i="10"/>
  <c r="W210" i="10"/>
  <c r="W299" i="10"/>
  <c r="W250" i="10"/>
  <c r="W317" i="10"/>
  <c r="W218" i="10"/>
  <c r="W284" i="10"/>
  <c r="W363" i="10"/>
  <c r="W336" i="10"/>
  <c r="W333" i="10"/>
  <c r="W302" i="10"/>
  <c r="W271" i="10"/>
  <c r="W351" i="10"/>
  <c r="W324" i="10"/>
  <c r="W334" i="10"/>
  <c r="W378" i="10"/>
  <c r="W441" i="10"/>
  <c r="W356" i="10"/>
  <c r="W414" i="10"/>
  <c r="W403" i="10"/>
  <c r="W467" i="10"/>
  <c r="W424" i="10"/>
  <c r="W397" i="10"/>
  <c r="W461" i="10"/>
  <c r="W426" i="10"/>
  <c r="W372" i="10"/>
  <c r="W452" i="10"/>
  <c r="W391" i="10"/>
  <c r="W407" i="10"/>
  <c r="W495" i="10"/>
  <c r="W362" i="10"/>
  <c r="W486" i="10"/>
  <c r="Y27" i="12"/>
  <c r="Y18" i="12"/>
  <c r="Y17" i="12"/>
  <c r="Y124" i="12"/>
  <c r="Y107" i="12"/>
  <c r="Y117" i="12"/>
  <c r="Y153" i="12"/>
  <c r="Y138" i="12"/>
  <c r="Y139" i="12"/>
  <c r="Y120" i="12"/>
  <c r="Y182" i="12"/>
  <c r="Y202" i="12"/>
  <c r="Y160" i="12"/>
  <c r="Y169" i="12"/>
  <c r="Y219" i="12"/>
  <c r="Y191" i="12"/>
  <c r="Y213" i="12"/>
  <c r="Y223" i="12"/>
  <c r="Y265" i="12"/>
  <c r="Y229" i="12"/>
  <c r="Y215" i="12"/>
  <c r="Y286" i="12"/>
  <c r="Y252" i="12"/>
  <c r="Y262" i="12"/>
  <c r="Y232" i="12"/>
  <c r="Y314" i="12"/>
  <c r="Y250" i="12"/>
  <c r="Y277" i="12"/>
  <c r="Y318" i="12"/>
  <c r="Y276" i="12"/>
  <c r="Y365" i="12"/>
  <c r="Y351" i="12"/>
  <c r="Y331" i="12"/>
  <c r="Y336" i="12"/>
  <c r="Y380" i="12"/>
  <c r="Y346" i="12"/>
  <c r="Y406" i="12"/>
  <c r="Y368" i="12"/>
  <c r="Y339" i="12"/>
  <c r="Y405" i="12"/>
  <c r="Y409" i="12"/>
  <c r="Y433" i="12"/>
  <c r="Y443" i="12"/>
  <c r="Y393" i="12"/>
  <c r="Y475" i="12"/>
  <c r="Y453" i="12"/>
  <c r="Y430" i="12"/>
  <c r="Y471" i="12"/>
  <c r="Y387" i="12"/>
  <c r="Y496" i="12"/>
  <c r="Y498" i="12"/>
  <c r="Y421" i="12"/>
  <c r="Y478" i="12"/>
  <c r="Y31" i="12"/>
  <c r="W118" i="10"/>
  <c r="W149" i="10"/>
  <c r="W154" i="10"/>
  <c r="W167" i="10"/>
  <c r="W107" i="10"/>
  <c r="W185" i="10"/>
  <c r="W166" i="10"/>
  <c r="W123" i="10"/>
  <c r="W228" i="10"/>
  <c r="W178" i="10"/>
  <c r="W119" i="10"/>
  <c r="W206" i="10"/>
  <c r="W203" i="10"/>
  <c r="W216" i="10"/>
  <c r="W197" i="10"/>
  <c r="W207" i="10"/>
  <c r="W257" i="10"/>
  <c r="W187" i="10"/>
  <c r="W226" i="10"/>
  <c r="W307" i="10"/>
  <c r="W261" i="10"/>
  <c r="W202" i="10"/>
  <c r="W239" i="10"/>
  <c r="W233" i="10"/>
  <c r="W371" i="10"/>
  <c r="W344" i="10"/>
  <c r="W341" i="10"/>
  <c r="W304" i="10"/>
  <c r="W308" i="10"/>
  <c r="W359" i="10"/>
  <c r="W332" i="10"/>
  <c r="W342" i="10"/>
  <c r="W380" i="10"/>
  <c r="W449" i="10"/>
  <c r="W382" i="10"/>
  <c r="W422" i="10"/>
  <c r="W411" i="10"/>
  <c r="W475" i="10"/>
  <c r="W432" i="10"/>
  <c r="W405" i="10"/>
  <c r="W469" i="10"/>
  <c r="W434" i="10"/>
  <c r="W396" i="10"/>
  <c r="W415" i="10"/>
  <c r="W455" i="10"/>
  <c r="W471" i="10"/>
  <c r="W337" i="10"/>
  <c r="W399" i="10"/>
  <c r="W494" i="10"/>
  <c r="Y22" i="12"/>
  <c r="W13" i="10"/>
  <c r="W8" i="10"/>
  <c r="X111" i="10"/>
  <c r="X115" i="10"/>
  <c r="X168" i="10"/>
  <c r="X149" i="10"/>
  <c r="X146" i="10"/>
  <c r="X126" i="10"/>
  <c r="X134" i="10"/>
  <c r="X137" i="10"/>
  <c r="X155" i="10"/>
  <c r="X239" i="10"/>
  <c r="X220" i="10"/>
  <c r="X233" i="10"/>
  <c r="X206" i="10"/>
  <c r="X227" i="10"/>
  <c r="X177" i="10"/>
  <c r="X202" i="10"/>
  <c r="X284" i="10"/>
  <c r="X265" i="10"/>
  <c r="X262" i="10"/>
  <c r="X183" i="10"/>
  <c r="X267" i="10"/>
  <c r="X246" i="10"/>
  <c r="X312" i="10"/>
  <c r="X269" i="10"/>
  <c r="X266" i="10"/>
  <c r="X350" i="10"/>
  <c r="X317" i="10"/>
  <c r="X282" i="10"/>
  <c r="X376" i="10"/>
  <c r="X357" i="10"/>
  <c r="X370" i="10"/>
  <c r="X351" i="10"/>
  <c r="X337" i="10"/>
  <c r="X428" i="10"/>
  <c r="X380" i="10"/>
  <c r="X449" i="10"/>
  <c r="X414" i="10"/>
  <c r="X478" i="10"/>
  <c r="X419" i="10"/>
  <c r="X373" i="10"/>
  <c r="X440" i="10"/>
  <c r="X379" i="10"/>
  <c r="X429" i="10"/>
  <c r="X415" i="10"/>
  <c r="X494" i="10"/>
  <c r="X457" i="10"/>
  <c r="X467" i="10"/>
  <c r="X477" i="10"/>
  <c r="X495" i="10"/>
  <c r="X497" i="10"/>
  <c r="Z105" i="12"/>
  <c r="Z129" i="12"/>
  <c r="Z146" i="12"/>
  <c r="Z156" i="12"/>
  <c r="Z166" i="12"/>
  <c r="Z184" i="12"/>
  <c r="Z178" i="12"/>
  <c r="Z135" i="12"/>
  <c r="Z169" i="12"/>
  <c r="Z179" i="12"/>
  <c r="Z220" i="12"/>
  <c r="Z171" i="12"/>
  <c r="Z174" i="12"/>
  <c r="Z206" i="12"/>
  <c r="Z209" i="12"/>
  <c r="Z252" i="12"/>
  <c r="Z246" i="12"/>
  <c r="Z215" i="12"/>
  <c r="Z281" i="12"/>
  <c r="Z261" i="12"/>
  <c r="Z266" i="12"/>
  <c r="Z301" i="12"/>
  <c r="Z230" i="12"/>
  <c r="Z325" i="12"/>
  <c r="Z292" i="12"/>
  <c r="Z300" i="12"/>
  <c r="Z329" i="12"/>
  <c r="Z360" i="12"/>
  <c r="Z316" i="12"/>
  <c r="Z322" i="12"/>
  <c r="Z348" i="12"/>
  <c r="Z336" i="12"/>
  <c r="Z407" i="12"/>
  <c r="Z393" i="12"/>
  <c r="Z379" i="12"/>
  <c r="Z357" i="12"/>
  <c r="Z426" i="12"/>
  <c r="Z349" i="12"/>
  <c r="Z347" i="12"/>
  <c r="Z398" i="12"/>
  <c r="Z404" i="12"/>
  <c r="Z431" i="12"/>
  <c r="Z437" i="12"/>
  <c r="Z451" i="12"/>
  <c r="Z455" i="12"/>
  <c r="Z440" i="12"/>
  <c r="Z492" i="12"/>
  <c r="Z473" i="12"/>
  <c r="Z487" i="12"/>
  <c r="Z495" i="12"/>
  <c r="X119" i="10"/>
  <c r="X123" i="10"/>
  <c r="X176" i="10"/>
  <c r="X157" i="10"/>
  <c r="X154" i="10"/>
  <c r="X128" i="10"/>
  <c r="X140" i="10"/>
  <c r="X145" i="10"/>
  <c r="X150" i="10"/>
  <c r="X247" i="10"/>
  <c r="X163" i="10"/>
  <c r="X241" i="10"/>
  <c r="X214" i="10"/>
  <c r="X235" i="10"/>
  <c r="X192" i="10"/>
  <c r="X210" i="10"/>
  <c r="X292" i="10"/>
  <c r="X273" i="10"/>
  <c r="X270" i="10"/>
  <c r="X213" i="10"/>
  <c r="X275" i="10"/>
  <c r="X248" i="10"/>
  <c r="X320" i="10"/>
  <c r="X277" i="10"/>
  <c r="X303" i="10"/>
  <c r="X358" i="10"/>
  <c r="X323" i="10"/>
  <c r="X319" i="10"/>
  <c r="X384" i="10"/>
  <c r="X306" i="10"/>
  <c r="X378" i="10"/>
  <c r="X290" i="10"/>
  <c r="X345" i="10"/>
  <c r="X436" i="10"/>
  <c r="X393" i="10"/>
  <c r="X332" i="10"/>
  <c r="X422" i="10"/>
  <c r="X361" i="10"/>
  <c r="X427" i="10"/>
  <c r="X375" i="10"/>
  <c r="X448" i="10"/>
  <c r="X381" i="10"/>
  <c r="X437" i="10"/>
  <c r="X423" i="10"/>
  <c r="X418" i="10"/>
  <c r="X459" i="10"/>
  <c r="X469" i="10"/>
  <c r="X482" i="10"/>
  <c r="X387" i="10"/>
  <c r="X484" i="10"/>
  <c r="Z114" i="12"/>
  <c r="Z102" i="12"/>
  <c r="Z126" i="12"/>
  <c r="Z164" i="12"/>
  <c r="Z124" i="12"/>
  <c r="Z112" i="12"/>
  <c r="Z125" i="12"/>
  <c r="Z161" i="12"/>
  <c r="Z183" i="12"/>
  <c r="Z151" i="12"/>
  <c r="Z173" i="12"/>
  <c r="Z181" i="12"/>
  <c r="Z186" i="12"/>
  <c r="Z208" i="12"/>
  <c r="Z218" i="12"/>
  <c r="Z260" i="12"/>
  <c r="Z254" i="12"/>
  <c r="Z223" i="12"/>
  <c r="Z289" i="12"/>
  <c r="Z275" i="12"/>
  <c r="Z242" i="12"/>
  <c r="Z236" i="12"/>
  <c r="Z259" i="12"/>
  <c r="Z333" i="12"/>
  <c r="Z294" i="12"/>
  <c r="Z302" i="12"/>
  <c r="Z273" i="12"/>
  <c r="Z368" i="12"/>
  <c r="Z318" i="12"/>
  <c r="Z324" i="12"/>
  <c r="Z356" i="12"/>
  <c r="Z363" i="12"/>
  <c r="Z371" i="12"/>
  <c r="Z401" i="12"/>
  <c r="Z387" i="12"/>
  <c r="Z359" i="12"/>
  <c r="Z434" i="12"/>
  <c r="Z384" i="12"/>
  <c r="Z386" i="12"/>
  <c r="Z400" i="12"/>
  <c r="Z406" i="12"/>
  <c r="Z433" i="12"/>
  <c r="Z439" i="12"/>
  <c r="Z456" i="12"/>
  <c r="Z461" i="12"/>
  <c r="Z412" i="12"/>
  <c r="Z497" i="12"/>
  <c r="Z475" i="12"/>
  <c r="Z496" i="12"/>
  <c r="Z476" i="12"/>
  <c r="X5" i="10"/>
  <c r="X11" i="10"/>
  <c r="X13" i="10"/>
  <c r="X14" i="10"/>
  <c r="X231" i="10"/>
  <c r="X219" i="10"/>
  <c r="X194" i="10"/>
  <c r="X257" i="10"/>
  <c r="X318" i="10"/>
  <c r="X244" i="10"/>
  <c r="X261" i="10"/>
  <c r="X342" i="10"/>
  <c r="X229" i="10"/>
  <c r="X349" i="10"/>
  <c r="X343" i="10"/>
  <c r="X420" i="10"/>
  <c r="X441" i="10"/>
  <c r="X470" i="10"/>
  <c r="X371" i="10"/>
  <c r="X377" i="10"/>
  <c r="X407" i="10"/>
  <c r="X455" i="10"/>
  <c r="X475" i="10"/>
  <c r="X489" i="10"/>
  <c r="Z121" i="12"/>
  <c r="Z148" i="12"/>
  <c r="Z176" i="12"/>
  <c r="Z159" i="12"/>
  <c r="Z175" i="12"/>
  <c r="Z167" i="12"/>
  <c r="Z245" i="12"/>
  <c r="Z219" i="12"/>
  <c r="Z244" i="12"/>
  <c r="Z240" i="12"/>
  <c r="Z293" i="12"/>
  <c r="Z317" i="12"/>
  <c r="Z335" i="12"/>
  <c r="Z352" i="12"/>
  <c r="Z320" i="12"/>
  <c r="Z339" i="12"/>
  <c r="Z385" i="12"/>
  <c r="Z355" i="12"/>
  <c r="Z415" i="12"/>
  <c r="Z396" i="12"/>
  <c r="Z429" i="12"/>
  <c r="Z449" i="12"/>
  <c r="Z490" i="12"/>
  <c r="Z494" i="12"/>
  <c r="Z484" i="12"/>
  <c r="X15" i="10"/>
  <c r="X8" i="10"/>
  <c r="X127" i="10"/>
  <c r="X131" i="10"/>
  <c r="X184" i="10"/>
  <c r="X165" i="10"/>
  <c r="X162" i="10"/>
  <c r="X135" i="10"/>
  <c r="X148" i="10"/>
  <c r="X153" i="10"/>
  <c r="X191" i="10"/>
  <c r="X255" i="10"/>
  <c r="X182" i="10"/>
  <c r="X249" i="10"/>
  <c r="X222" i="10"/>
  <c r="X243" i="10"/>
  <c r="X200" i="10"/>
  <c r="X218" i="10"/>
  <c r="X300" i="10"/>
  <c r="X281" i="10"/>
  <c r="X278" i="10"/>
  <c r="X226" i="10"/>
  <c r="X283" i="10"/>
  <c r="X264" i="10"/>
  <c r="X179" i="10"/>
  <c r="X285" i="10"/>
  <c r="X305" i="10"/>
  <c r="X366" i="10"/>
  <c r="X331" i="10"/>
  <c r="X328" i="10"/>
  <c r="X258" i="10"/>
  <c r="X322" i="10"/>
  <c r="X386" i="10"/>
  <c r="X295" i="10"/>
  <c r="X353" i="10"/>
  <c r="X444" i="10"/>
  <c r="X401" i="10"/>
  <c r="X356" i="10"/>
  <c r="X430" i="10"/>
  <c r="X363" i="10"/>
  <c r="X435" i="10"/>
  <c r="X392" i="10"/>
  <c r="X456" i="10"/>
  <c r="X383" i="10"/>
  <c r="X445" i="10"/>
  <c r="X431" i="10"/>
  <c r="X453" i="10"/>
  <c r="X461" i="10"/>
  <c r="X485" i="10"/>
  <c r="X490" i="10"/>
  <c r="X426" i="10"/>
  <c r="X500" i="10"/>
  <c r="Z119" i="12"/>
  <c r="Z107" i="12"/>
  <c r="Z130" i="12"/>
  <c r="Z117" i="12"/>
  <c r="Z131" i="12"/>
  <c r="Z132" i="12"/>
  <c r="Z128" i="12"/>
  <c r="Z177" i="12"/>
  <c r="Z189" i="12"/>
  <c r="Z165" i="12"/>
  <c r="Z182" i="12"/>
  <c r="Z188" i="12"/>
  <c r="Z190" i="12"/>
  <c r="Z217" i="12"/>
  <c r="Z225" i="12"/>
  <c r="Z268" i="12"/>
  <c r="Z262" i="12"/>
  <c r="Z232" i="12"/>
  <c r="Z297" i="12"/>
  <c r="Z283" i="12"/>
  <c r="Z253" i="12"/>
  <c r="Z249" i="12"/>
  <c r="Z276" i="12"/>
  <c r="Z263" i="12"/>
  <c r="Z296" i="12"/>
  <c r="Z304" i="12"/>
  <c r="Z287" i="12"/>
  <c r="Z376" i="12"/>
  <c r="Z334" i="12"/>
  <c r="Z326" i="12"/>
  <c r="Z364" i="12"/>
  <c r="Z365" i="12"/>
  <c r="Z373" i="12"/>
  <c r="Z409" i="12"/>
  <c r="Z395" i="12"/>
  <c r="Z361" i="12"/>
  <c r="Z442" i="12"/>
  <c r="Z413" i="12"/>
  <c r="Z388" i="12"/>
  <c r="Z422" i="12"/>
  <c r="Z408" i="12"/>
  <c r="Z435" i="12"/>
  <c r="Z441" i="12"/>
  <c r="Z464" i="12"/>
  <c r="Z432" i="12"/>
  <c r="Z421" i="12"/>
  <c r="Z460" i="12"/>
  <c r="Z477" i="12"/>
  <c r="Z489" i="12"/>
  <c r="Z500" i="12"/>
  <c r="X7" i="10"/>
  <c r="X105" i="10"/>
  <c r="X133" i="10"/>
  <c r="X106" i="10"/>
  <c r="X114" i="10"/>
  <c r="X170" i="10"/>
  <c r="X143" i="10"/>
  <c r="X156" i="10"/>
  <c r="X161" i="10"/>
  <c r="X199" i="10"/>
  <c r="X174" i="10"/>
  <c r="X193" i="10"/>
  <c r="X117" i="10"/>
  <c r="X166" i="10"/>
  <c r="X251" i="10"/>
  <c r="X208" i="10"/>
  <c r="X221" i="10"/>
  <c r="X308" i="10"/>
  <c r="X289" i="10"/>
  <c r="X286" i="10"/>
  <c r="X234" i="10"/>
  <c r="X291" i="10"/>
  <c r="X272" i="10"/>
  <c r="X250" i="10"/>
  <c r="X237" i="10"/>
  <c r="X307" i="10"/>
  <c r="X374" i="10"/>
  <c r="X339" i="10"/>
  <c r="X336" i="10"/>
  <c r="X298" i="10"/>
  <c r="X330" i="10"/>
  <c r="X274" i="10"/>
  <c r="X297" i="10"/>
  <c r="X372" i="10"/>
  <c r="X452" i="10"/>
  <c r="X409" i="10"/>
  <c r="X359" i="10"/>
  <c r="X438" i="10"/>
  <c r="X365" i="10"/>
  <c r="X443" i="10"/>
  <c r="X400" i="10"/>
  <c r="X464" i="10"/>
  <c r="X389" i="10"/>
  <c r="X340" i="10"/>
  <c r="X439" i="10"/>
  <c r="X483" i="10"/>
  <c r="X488" i="10"/>
  <c r="X493" i="10"/>
  <c r="X498" i="10"/>
  <c r="X458" i="10"/>
  <c r="X492" i="10"/>
  <c r="Z127" i="12"/>
  <c r="Z108" i="12"/>
  <c r="Z140" i="12"/>
  <c r="Z123" i="12"/>
  <c r="Z113" i="12"/>
  <c r="Z136" i="12"/>
  <c r="Z139" i="12"/>
  <c r="Z187" i="12"/>
  <c r="Z197" i="12"/>
  <c r="Z142" i="12"/>
  <c r="Z192" i="12"/>
  <c r="Z160" i="12"/>
  <c r="Z198" i="12"/>
  <c r="Z231" i="12"/>
  <c r="Z233" i="12"/>
  <c r="Z196" i="12"/>
  <c r="Z270" i="12"/>
  <c r="Z226" i="12"/>
  <c r="Z305" i="12"/>
  <c r="Z291" i="12"/>
  <c r="Z267" i="12"/>
  <c r="Z258" i="12"/>
  <c r="Z278" i="12"/>
  <c r="Z284" i="12"/>
  <c r="Z298" i="12"/>
  <c r="Z306" i="12"/>
  <c r="Z310" i="12"/>
  <c r="Z307" i="12"/>
  <c r="Z346" i="12"/>
  <c r="Z343" i="12"/>
  <c r="Z372" i="12"/>
  <c r="Z367" i="12"/>
  <c r="Z375" i="12"/>
  <c r="Z345" i="12"/>
  <c r="Z403" i="12"/>
  <c r="Z378" i="12"/>
  <c r="Z450" i="12"/>
  <c r="Z420" i="12"/>
  <c r="Z390" i="12"/>
  <c r="Z430" i="12"/>
  <c r="Z419" i="12"/>
  <c r="Z462" i="12"/>
  <c r="Z443" i="12"/>
  <c r="Z472" i="12"/>
  <c r="Z458" i="12"/>
  <c r="Z423" i="12"/>
  <c r="Z465" i="12"/>
  <c r="Z479" i="12"/>
  <c r="Z491" i="12"/>
  <c r="Z448" i="12"/>
  <c r="X113" i="10"/>
  <c r="X136" i="10"/>
  <c r="X108" i="10"/>
  <c r="X116" i="10"/>
  <c r="X178" i="10"/>
  <c r="X151" i="10"/>
  <c r="X164" i="10"/>
  <c r="X169" i="10"/>
  <c r="X207" i="10"/>
  <c r="X188" i="10"/>
  <c r="X201" i="10"/>
  <c r="X142" i="10"/>
  <c r="X195" i="10"/>
  <c r="X158" i="10"/>
  <c r="X216" i="10"/>
  <c r="X245" i="10"/>
  <c r="X316" i="10"/>
  <c r="X185" i="10"/>
  <c r="X294" i="10"/>
  <c r="X236" i="10"/>
  <c r="X181" i="10"/>
  <c r="X280" i="10"/>
  <c r="X252" i="10"/>
  <c r="X263" i="10"/>
  <c r="X309" i="10"/>
  <c r="X382" i="10"/>
  <c r="X347" i="10"/>
  <c r="X344" i="10"/>
  <c r="X325" i="10"/>
  <c r="X338" i="10"/>
  <c r="X314" i="10"/>
  <c r="X299" i="10"/>
  <c r="X396" i="10"/>
  <c r="X460" i="10"/>
  <c r="X417" i="10"/>
  <c r="X388" i="10"/>
  <c r="X446" i="10"/>
  <c r="X367" i="10"/>
  <c r="X451" i="10"/>
  <c r="X408" i="10"/>
  <c r="X472" i="10"/>
  <c r="X397" i="10"/>
  <c r="X364" i="10"/>
  <c r="X447" i="10"/>
  <c r="X491" i="10"/>
  <c r="X496" i="10"/>
  <c r="X410" i="10"/>
  <c r="X450" i="10"/>
  <c r="X385" i="10"/>
  <c r="Z101" i="12"/>
  <c r="Z110" i="12"/>
  <c r="Z104" i="12"/>
  <c r="Z118" i="12"/>
  <c r="Z137" i="12"/>
  <c r="Z143" i="12"/>
  <c r="Z144" i="12"/>
  <c r="Z116" i="12"/>
  <c r="Z195" i="12"/>
  <c r="Z205" i="12"/>
  <c r="Z153" i="12"/>
  <c r="Z201" i="12"/>
  <c r="Z193" i="12"/>
  <c r="Z216" i="12"/>
  <c r="Z239" i="12"/>
  <c r="Z199" i="12"/>
  <c r="Z213" i="12"/>
  <c r="Z210" i="12"/>
  <c r="Z235" i="12"/>
  <c r="Z243" i="12"/>
  <c r="Z299" i="12"/>
  <c r="Z271" i="12"/>
  <c r="Z228" i="12"/>
  <c r="Z280" i="12"/>
  <c r="Z286" i="12"/>
  <c r="Z311" i="12"/>
  <c r="Z308" i="12"/>
  <c r="Z272" i="12"/>
  <c r="Z338" i="12"/>
  <c r="Z354" i="12"/>
  <c r="Z295" i="12"/>
  <c r="Z331" i="12"/>
  <c r="Z369" i="12"/>
  <c r="Z380" i="12"/>
  <c r="Z358" i="12"/>
  <c r="Z411" i="12"/>
  <c r="Z353" i="12"/>
  <c r="Z342" i="12"/>
  <c r="Z428" i="12"/>
  <c r="Z392" i="12"/>
  <c r="Z438" i="12"/>
  <c r="Z389" i="12"/>
  <c r="Z470" i="12"/>
  <c r="Z459" i="12"/>
  <c r="Z480" i="12"/>
  <c r="Z466" i="12"/>
  <c r="Z425" i="12"/>
  <c r="Z467" i="12"/>
  <c r="Z499" i="12"/>
  <c r="Z493" i="12"/>
  <c r="X121" i="10"/>
  <c r="X144" i="10"/>
  <c r="X110" i="10"/>
  <c r="X118" i="10"/>
  <c r="X186" i="10"/>
  <c r="X159" i="10"/>
  <c r="X172" i="10"/>
  <c r="X125" i="10"/>
  <c r="X215" i="10"/>
  <c r="X196" i="10"/>
  <c r="X209" i="10"/>
  <c r="X171" i="10"/>
  <c r="X203" i="10"/>
  <c r="X167" i="10"/>
  <c r="X224" i="10"/>
  <c r="X260" i="10"/>
  <c r="X197" i="10"/>
  <c r="X228" i="10"/>
  <c r="X302" i="10"/>
  <c r="X238" i="10"/>
  <c r="X189" i="10"/>
  <c r="X288" i="10"/>
  <c r="X254" i="10"/>
  <c r="X271" i="10"/>
  <c r="X326" i="10"/>
  <c r="X311" i="10"/>
  <c r="X355" i="10"/>
  <c r="X352" i="10"/>
  <c r="X333" i="10"/>
  <c r="X346" i="10"/>
  <c r="X327" i="10"/>
  <c r="X301" i="10"/>
  <c r="X404" i="10"/>
  <c r="X468" i="10"/>
  <c r="X425" i="10"/>
  <c r="X390" i="10"/>
  <c r="X454" i="10"/>
  <c r="X395" i="10"/>
  <c r="X348" i="10"/>
  <c r="X416" i="10"/>
  <c r="X480" i="10"/>
  <c r="X405" i="10"/>
  <c r="X391" i="10"/>
  <c r="X442" i="10"/>
  <c r="X499" i="10"/>
  <c r="X434" i="10"/>
  <c r="X471" i="10"/>
  <c r="X479" i="10"/>
  <c r="X402" i="10"/>
  <c r="Z109" i="12"/>
  <c r="Z106" i="12"/>
  <c r="Z120" i="12"/>
  <c r="Z133" i="12"/>
  <c r="Z141" i="12"/>
  <c r="Z157" i="12"/>
  <c r="Z149" i="12"/>
  <c r="Z122" i="12"/>
  <c r="Z203" i="12"/>
  <c r="Z147" i="12"/>
  <c r="Z191" i="12"/>
  <c r="Z214" i="12"/>
  <c r="Z207" i="12"/>
  <c r="Z229" i="12"/>
  <c r="Z185" i="12"/>
  <c r="Z204" i="12"/>
  <c r="Z224" i="12"/>
  <c r="Z221" i="12"/>
  <c r="Z251" i="12"/>
  <c r="Z256" i="12"/>
  <c r="Z247" i="12"/>
  <c r="Z277" i="12"/>
  <c r="Z241" i="12"/>
  <c r="Z282" i="12"/>
  <c r="Z288" i="12"/>
  <c r="Z319" i="12"/>
  <c r="Z279" i="12"/>
  <c r="Z303" i="12"/>
  <c r="Z341" i="12"/>
  <c r="Z362" i="12"/>
  <c r="Z328" i="12"/>
  <c r="Z323" i="12"/>
  <c r="Z383" i="12"/>
  <c r="Z315" i="12"/>
  <c r="Z377" i="12"/>
  <c r="Z374" i="12"/>
  <c r="Z381" i="12"/>
  <c r="Z351" i="12"/>
  <c r="Z436" i="12"/>
  <c r="Z417" i="12"/>
  <c r="Z446" i="12"/>
  <c r="Z414" i="12"/>
  <c r="Z478" i="12"/>
  <c r="Z445" i="12"/>
  <c r="Z488" i="12"/>
  <c r="Z474" i="12"/>
  <c r="Z427" i="12"/>
  <c r="Z469" i="12"/>
  <c r="Z481" i="12"/>
  <c r="Z468" i="12"/>
  <c r="X12" i="10"/>
  <c r="X9" i="10"/>
  <c r="X129" i="10"/>
  <c r="X152" i="10"/>
  <c r="X112" i="10"/>
  <c r="X120" i="10"/>
  <c r="X122" i="10"/>
  <c r="X130" i="10"/>
  <c r="X180" i="10"/>
  <c r="X139" i="10"/>
  <c r="X223" i="10"/>
  <c r="X204" i="10"/>
  <c r="X217" i="10"/>
  <c r="X190" i="10"/>
  <c r="X211" i="10"/>
  <c r="X173" i="10"/>
  <c r="X187" i="10"/>
  <c r="X268" i="10"/>
  <c r="X253" i="10"/>
  <c r="X230" i="10"/>
  <c r="X310" i="10"/>
  <c r="X240" i="10"/>
  <c r="X242" i="10"/>
  <c r="X296" i="10"/>
  <c r="X256" i="10"/>
  <c r="X279" i="10"/>
  <c r="X334" i="10"/>
  <c r="X313" i="10"/>
  <c r="X205" i="10"/>
  <c r="X360" i="10"/>
  <c r="X341" i="10"/>
  <c r="X354" i="10"/>
  <c r="X335" i="10"/>
  <c r="X321" i="10"/>
  <c r="X412" i="10"/>
  <c r="X476" i="10"/>
  <c r="X433" i="10"/>
  <c r="X398" i="10"/>
  <c r="X462" i="10"/>
  <c r="X403" i="10"/>
  <c r="X369" i="10"/>
  <c r="X424" i="10"/>
  <c r="X324" i="10"/>
  <c r="X413" i="10"/>
  <c r="X399" i="10"/>
  <c r="X474" i="10"/>
  <c r="X394" i="10"/>
  <c r="X463" i="10"/>
  <c r="X473" i="10"/>
  <c r="X481" i="10"/>
  <c r="X466" i="10"/>
  <c r="Z103" i="12"/>
  <c r="Z115" i="12"/>
  <c r="Z134" i="12"/>
  <c r="Z145" i="12"/>
  <c r="Z150" i="12"/>
  <c r="Z168" i="12"/>
  <c r="Z163" i="12"/>
  <c r="Z155" i="12"/>
  <c r="Z162" i="12"/>
  <c r="Z154" i="12"/>
  <c r="Z200" i="12"/>
  <c r="Z222" i="12"/>
  <c r="Z172" i="12"/>
  <c r="Z237" i="12"/>
  <c r="Z194" i="12"/>
  <c r="Z211" i="12"/>
  <c r="Z227" i="12"/>
  <c r="Z234" i="12"/>
  <c r="Z255" i="12"/>
  <c r="Z265" i="12"/>
  <c r="Z248" i="12"/>
  <c r="Z285" i="12"/>
  <c r="Z250" i="12"/>
  <c r="Z309" i="12"/>
  <c r="Z290" i="12"/>
  <c r="Z327" i="12"/>
  <c r="Z313" i="12"/>
  <c r="Z344" i="12"/>
  <c r="Z312" i="12"/>
  <c r="Z370" i="12"/>
  <c r="Z330" i="12"/>
  <c r="Z337" i="12"/>
  <c r="Z391" i="12"/>
  <c r="Z350" i="12"/>
  <c r="Z382" i="12"/>
  <c r="Z332" i="12"/>
  <c r="Z397" i="12"/>
  <c r="Z405" i="12"/>
  <c r="Z444" i="12"/>
  <c r="Z394" i="12"/>
  <c r="Z454" i="12"/>
  <c r="Z410" i="12"/>
  <c r="Z486" i="12"/>
  <c r="Z447" i="12"/>
  <c r="Z424" i="12"/>
  <c r="Z482" i="12"/>
  <c r="Z457" i="12"/>
  <c r="Z471" i="12"/>
  <c r="Z483" i="12"/>
  <c r="Z498" i="12"/>
  <c r="X10" i="10"/>
  <c r="X6" i="10"/>
  <c r="X107" i="10"/>
  <c r="X160" i="10"/>
  <c r="X141" i="10"/>
  <c r="X138" i="10"/>
  <c r="X124" i="10"/>
  <c r="X132" i="10"/>
  <c r="X109" i="10"/>
  <c r="X147" i="10"/>
  <c r="X212" i="10"/>
  <c r="X225" i="10"/>
  <c r="X198" i="10"/>
  <c r="X175" i="10"/>
  <c r="X276" i="10"/>
  <c r="X232" i="10"/>
  <c r="X259" i="10"/>
  <c r="X304" i="10"/>
  <c r="X287" i="10"/>
  <c r="X315" i="10"/>
  <c r="X368" i="10"/>
  <c r="X362" i="10"/>
  <c r="X329" i="10"/>
  <c r="X293" i="10"/>
  <c r="X406" i="10"/>
  <c r="X411" i="10"/>
  <c r="X432" i="10"/>
  <c r="X421" i="10"/>
  <c r="X486" i="10"/>
  <c r="X465" i="10"/>
  <c r="X487" i="10"/>
  <c r="Z111" i="12"/>
  <c r="Z138" i="12"/>
  <c r="Z158" i="12"/>
  <c r="Z170" i="12"/>
  <c r="Z152" i="12"/>
  <c r="Z212" i="12"/>
  <c r="Z180" i="12"/>
  <c r="Z202" i="12"/>
  <c r="Z238" i="12"/>
  <c r="Z269" i="12"/>
  <c r="Z257" i="12"/>
  <c r="Z264" i="12"/>
  <c r="Z274" i="12"/>
  <c r="Z321" i="12"/>
  <c r="Z314" i="12"/>
  <c r="Z340" i="12"/>
  <c r="Z399" i="12"/>
  <c r="Z366" i="12"/>
  <c r="Z418" i="12"/>
  <c r="Z452" i="12"/>
  <c r="Z402" i="12"/>
  <c r="Z416" i="12"/>
  <c r="Z453" i="12"/>
  <c r="Z463" i="12"/>
  <c r="Z485" i="12"/>
  <c r="AB107" i="12"/>
  <c r="AB133" i="12"/>
  <c r="AB108" i="12"/>
  <c r="AB120" i="12"/>
  <c r="AB154" i="12"/>
  <c r="AB130" i="12"/>
  <c r="AB153" i="12"/>
  <c r="AB126" i="12"/>
  <c r="AB181" i="12"/>
  <c r="AB187" i="12"/>
  <c r="AB171" i="12"/>
  <c r="AB191" i="12"/>
  <c r="AB197" i="12"/>
  <c r="AB227" i="12"/>
  <c r="AB170" i="12"/>
  <c r="AB172" i="12"/>
  <c r="AB258" i="12"/>
  <c r="AB268" i="12"/>
  <c r="AB217" i="12"/>
  <c r="AB295" i="12"/>
  <c r="AB281" i="12"/>
  <c r="AB257" i="12"/>
  <c r="AB262" i="12"/>
  <c r="AB323" i="12"/>
  <c r="AB284" i="12"/>
  <c r="AB290" i="12"/>
  <c r="AB311" i="12"/>
  <c r="AB310" i="12"/>
  <c r="AB285" i="12"/>
  <c r="AB368" i="12"/>
  <c r="AB322" i="12"/>
  <c r="AB328" i="12"/>
  <c r="AB355" i="12"/>
  <c r="AB361" i="12"/>
  <c r="AB375" i="12"/>
  <c r="AB356" i="12"/>
  <c r="AB347" i="12"/>
  <c r="AB432" i="12"/>
  <c r="AB434" i="12"/>
  <c r="AB388" i="12"/>
  <c r="AB394" i="12"/>
  <c r="AB421" i="12"/>
  <c r="AB492" i="12"/>
  <c r="AB437" i="12"/>
  <c r="AB443" i="12"/>
  <c r="AB453" i="12"/>
  <c r="AB430" i="12"/>
  <c r="AB467" i="12"/>
  <c r="AB494" i="12"/>
  <c r="AB491" i="12"/>
  <c r="Y132" i="10"/>
  <c r="Y131" i="10"/>
  <c r="Y133" i="10"/>
  <c r="Y149" i="10"/>
  <c r="Y154" i="10"/>
  <c r="Y183" i="10"/>
  <c r="Y119" i="10"/>
  <c r="Y210" i="10"/>
  <c r="Y172" i="10"/>
  <c r="Y178" i="10"/>
  <c r="Y236" i="10"/>
  <c r="Y209" i="10"/>
  <c r="Y198" i="10"/>
  <c r="Y113" i="10"/>
  <c r="Y169" i="10"/>
  <c r="Y239" i="10"/>
  <c r="Y303" i="10"/>
  <c r="Y260" i="10"/>
  <c r="Y265" i="10"/>
  <c r="Y232" i="10"/>
  <c r="Y267" i="10"/>
  <c r="Y192" i="10"/>
  <c r="Y231" i="10"/>
  <c r="Y301" i="10"/>
  <c r="Y377" i="10"/>
  <c r="Y342" i="10"/>
  <c r="Y363" i="10"/>
  <c r="Y328" i="10"/>
  <c r="Y304" i="10"/>
  <c r="Y381" i="10"/>
  <c r="Y346" i="10"/>
  <c r="Y320" i="10"/>
  <c r="Y407" i="10"/>
  <c r="Y471" i="10"/>
  <c r="Y396" i="10"/>
  <c r="Y316" i="10"/>
  <c r="Y417" i="10"/>
  <c r="Y481" i="10"/>
  <c r="Y406" i="10"/>
  <c r="Y395" i="10"/>
  <c r="Y459" i="10"/>
  <c r="Y416" i="10"/>
  <c r="Y402" i="10"/>
  <c r="Y405" i="10"/>
  <c r="Y474" i="10"/>
  <c r="Y456" i="10"/>
  <c r="Y437" i="10"/>
  <c r="Y498" i="10"/>
  <c r="Y484" i="10"/>
  <c r="AA114" i="12"/>
  <c r="AA124" i="12"/>
  <c r="AA133" i="12"/>
  <c r="AA127" i="12"/>
  <c r="AA161" i="12"/>
  <c r="AA162" i="12"/>
  <c r="AA139" i="12"/>
  <c r="AA142" i="12"/>
  <c r="AA163" i="12"/>
  <c r="AA164" i="12"/>
  <c r="AA195" i="12"/>
  <c r="AA209" i="12"/>
  <c r="AA189" i="12"/>
  <c r="AA203" i="12"/>
  <c r="AA194" i="12"/>
  <c r="AA255" i="12"/>
  <c r="AA249" i="12"/>
  <c r="AA233" i="12"/>
  <c r="AA238" i="12"/>
  <c r="AA251" i="12"/>
  <c r="AA294" i="12"/>
  <c r="AA266" i="12"/>
  <c r="AA259" i="12"/>
  <c r="AA282" i="12"/>
  <c r="AA254" i="12"/>
  <c r="AA308" i="12"/>
  <c r="AA295" i="12"/>
  <c r="AA327" i="12"/>
  <c r="AA333" i="12"/>
  <c r="AA318" i="12"/>
  <c r="AA367" i="12"/>
  <c r="AA321" i="12"/>
  <c r="AA410" i="12"/>
  <c r="AA412" i="12"/>
  <c r="AA358" i="12"/>
  <c r="AA406" i="12"/>
  <c r="AA389" i="12"/>
  <c r="AA453" i="12"/>
  <c r="AA374" i="12"/>
  <c r="AA439" i="12"/>
  <c r="AA425" i="12"/>
  <c r="AA416" i="12"/>
  <c r="AA435" i="12"/>
  <c r="AA422" i="12"/>
  <c r="AA469" i="12"/>
  <c r="AA458" i="12"/>
  <c r="AA486" i="12"/>
  <c r="AA440" i="12"/>
  <c r="AA464" i="12"/>
  <c r="AA498" i="12"/>
  <c r="Y30" i="10"/>
  <c r="Y13" i="10"/>
  <c r="Y16" i="10"/>
  <c r="Y25" i="10"/>
  <c r="AB115" i="12"/>
  <c r="AB105" i="12"/>
  <c r="AB124" i="12"/>
  <c r="AB134" i="12"/>
  <c r="AB162" i="12"/>
  <c r="AB137" i="12"/>
  <c r="AB157" i="12"/>
  <c r="AB149" i="12"/>
  <c r="AB185" i="12"/>
  <c r="AB195" i="12"/>
  <c r="AB190" i="12"/>
  <c r="AB205" i="12"/>
  <c r="AB206" i="12"/>
  <c r="AB235" i="12"/>
  <c r="AB200" i="12"/>
  <c r="AB196" i="12"/>
  <c r="AB266" i="12"/>
  <c r="AB213" i="12"/>
  <c r="AB226" i="12"/>
  <c r="AB303" i="12"/>
  <c r="AB289" i="12"/>
  <c r="AB261" i="12"/>
  <c r="AB223" i="12"/>
  <c r="AB331" i="12"/>
  <c r="AB286" i="12"/>
  <c r="AB292" i="12"/>
  <c r="AB319" i="12"/>
  <c r="AB321" i="12"/>
  <c r="AB329" i="12"/>
  <c r="AB376" i="12"/>
  <c r="AB324" i="12"/>
  <c r="AB330" i="12"/>
  <c r="AB357" i="12"/>
  <c r="AB363" i="12"/>
  <c r="AB383" i="12"/>
  <c r="AB385" i="12"/>
  <c r="AB349" i="12"/>
  <c r="AB440" i="12"/>
  <c r="AB442" i="12"/>
  <c r="AB390" i="12"/>
  <c r="AB396" i="12"/>
  <c r="AB423" i="12"/>
  <c r="AB427" i="12"/>
  <c r="AB439" i="12"/>
  <c r="AB445" i="12"/>
  <c r="AB455" i="12"/>
  <c r="AB446" i="12"/>
  <c r="AB469" i="12"/>
  <c r="AB479" i="12"/>
  <c r="AB493" i="12"/>
  <c r="Y106" i="10"/>
  <c r="Y110" i="10"/>
  <c r="Y139" i="10"/>
  <c r="Y136" i="10"/>
  <c r="Y157" i="10"/>
  <c r="Y128" i="10"/>
  <c r="Y105" i="10"/>
  <c r="Y121" i="10"/>
  <c r="Y218" i="10"/>
  <c r="Y191" i="10"/>
  <c r="Y180" i="10"/>
  <c r="Y244" i="10"/>
  <c r="Y217" i="10"/>
  <c r="Y206" i="10"/>
  <c r="Y166" i="10"/>
  <c r="Y185" i="10"/>
  <c r="Y241" i="10"/>
  <c r="Y311" i="10"/>
  <c r="Y268" i="10"/>
  <c r="Y273" i="10"/>
  <c r="Y262" i="10"/>
  <c r="Y275" i="10"/>
  <c r="Y248" i="10"/>
  <c r="Y233" i="10"/>
  <c r="Y321" i="10"/>
  <c r="Y385" i="10"/>
  <c r="Y350" i="10"/>
  <c r="Y371" i="10"/>
  <c r="Y336" i="10"/>
  <c r="Y325" i="10"/>
  <c r="Y306" i="10"/>
  <c r="Y354" i="10"/>
  <c r="Y343" i="10"/>
  <c r="Y415" i="10"/>
  <c r="Y479" i="10"/>
  <c r="Y404" i="10"/>
  <c r="Y380" i="10"/>
  <c r="Y425" i="10"/>
  <c r="Y314" i="10"/>
  <c r="Y414" i="10"/>
  <c r="Y403" i="10"/>
  <c r="Y467" i="10"/>
  <c r="Y424" i="10"/>
  <c r="Y410" i="10"/>
  <c r="Y466" i="10"/>
  <c r="Y476" i="10"/>
  <c r="Y483" i="10"/>
  <c r="Y469" i="10"/>
  <c r="Y327" i="10"/>
  <c r="Y492" i="10"/>
  <c r="AA109" i="12"/>
  <c r="AA132" i="12"/>
  <c r="AA141" i="12"/>
  <c r="AA140" i="12"/>
  <c r="AA152" i="12"/>
  <c r="AA173" i="12"/>
  <c r="AA146" i="12"/>
  <c r="AA148" i="12"/>
  <c r="AA178" i="12"/>
  <c r="AA170" i="12"/>
  <c r="AA204" i="12"/>
  <c r="AA217" i="12"/>
  <c r="AA177" i="12"/>
  <c r="AA212" i="12"/>
  <c r="AA205" i="12"/>
  <c r="AA263" i="12"/>
  <c r="AA257" i="12"/>
  <c r="AA210" i="12"/>
  <c r="AA250" i="12"/>
  <c r="AA260" i="12"/>
  <c r="AA302" i="12"/>
  <c r="AA280" i="12"/>
  <c r="AA268" i="12"/>
  <c r="AA309" i="12"/>
  <c r="AA298" i="12"/>
  <c r="AA316" i="12"/>
  <c r="AA297" i="12"/>
  <c r="AA329" i="12"/>
  <c r="AA344" i="12"/>
  <c r="AA334" i="12"/>
  <c r="AA375" i="12"/>
  <c r="AA332" i="12"/>
  <c r="AA369" i="12"/>
  <c r="AA313" i="12"/>
  <c r="AA360" i="12"/>
  <c r="AA414" i="12"/>
  <c r="AA391" i="12"/>
  <c r="AA376" i="12"/>
  <c r="AA405" i="12"/>
  <c r="AA447" i="12"/>
  <c r="AA433" i="12"/>
  <c r="AA427" i="12"/>
  <c r="AA419" i="12"/>
  <c r="AA451" i="12"/>
  <c r="AA477" i="12"/>
  <c r="AA448" i="12"/>
  <c r="AA488" i="12"/>
  <c r="AA471" i="12"/>
  <c r="AA466" i="12"/>
  <c r="AA474" i="12"/>
  <c r="Y14" i="10"/>
  <c r="Y21" i="10"/>
  <c r="Y12" i="10"/>
  <c r="Y20" i="10"/>
  <c r="AB101" i="12"/>
  <c r="AB119" i="12"/>
  <c r="AB128" i="12"/>
  <c r="AB138" i="12"/>
  <c r="AB122" i="12"/>
  <c r="AB142" i="12"/>
  <c r="AB168" i="12"/>
  <c r="AB140" i="12"/>
  <c r="AB193" i="12"/>
  <c r="AB203" i="12"/>
  <c r="AB199" i="12"/>
  <c r="AB212" i="12"/>
  <c r="AB175" i="12"/>
  <c r="AB243" i="12"/>
  <c r="AB189" i="12"/>
  <c r="AB207" i="12"/>
  <c r="AB274" i="12"/>
  <c r="AB225" i="12"/>
  <c r="AB228" i="12"/>
  <c r="AB255" i="12"/>
  <c r="AB297" i="12"/>
  <c r="AB275" i="12"/>
  <c r="AB244" i="12"/>
  <c r="AB272" i="12"/>
  <c r="AB288" i="12"/>
  <c r="AB294" i="12"/>
  <c r="AB327" i="12"/>
  <c r="AB332" i="12"/>
  <c r="AB337" i="12"/>
  <c r="AB312" i="12"/>
  <c r="AB334" i="12"/>
  <c r="AB335" i="12"/>
  <c r="AB359" i="12"/>
  <c r="AB365" i="12"/>
  <c r="AB391" i="12"/>
  <c r="AB393" i="12"/>
  <c r="AB351" i="12"/>
  <c r="AB448" i="12"/>
  <c r="AB450" i="12"/>
  <c r="AB420" i="12"/>
  <c r="AB398" i="12"/>
  <c r="AB425" i="12"/>
  <c r="AB429" i="12"/>
  <c r="AB441" i="12"/>
  <c r="AB447" i="12"/>
  <c r="AB456" i="12"/>
  <c r="AB482" i="12"/>
  <c r="AB497" i="12"/>
  <c r="AB481" i="12"/>
  <c r="AB496" i="12"/>
  <c r="Y114" i="10"/>
  <c r="Y118" i="10"/>
  <c r="Y147" i="10"/>
  <c r="Y144" i="10"/>
  <c r="Y165" i="10"/>
  <c r="Y135" i="10"/>
  <c r="Y107" i="10"/>
  <c r="Y123" i="10"/>
  <c r="Y226" i="10"/>
  <c r="Y199" i="10"/>
  <c r="Y188" i="10"/>
  <c r="Y252" i="10"/>
  <c r="Y225" i="10"/>
  <c r="Y214" i="10"/>
  <c r="Y195" i="10"/>
  <c r="Y189" i="10"/>
  <c r="Y243" i="10"/>
  <c r="Y319" i="10"/>
  <c r="Y276" i="10"/>
  <c r="Y281" i="10"/>
  <c r="Y270" i="10"/>
  <c r="Y283" i="10"/>
  <c r="Y264" i="10"/>
  <c r="Y235" i="10"/>
  <c r="Y329" i="10"/>
  <c r="Y177" i="10"/>
  <c r="Y317" i="10"/>
  <c r="Y379" i="10"/>
  <c r="Y344" i="10"/>
  <c r="Y333" i="10"/>
  <c r="Y308" i="10"/>
  <c r="Y293" i="10"/>
  <c r="Y364" i="10"/>
  <c r="Y423" i="10"/>
  <c r="Y318" i="10"/>
  <c r="Y412" i="10"/>
  <c r="Y382" i="10"/>
  <c r="Y433" i="10"/>
  <c r="Y335" i="10"/>
  <c r="Y422" i="10"/>
  <c r="Y411" i="10"/>
  <c r="Y475" i="10"/>
  <c r="Y432" i="10"/>
  <c r="Y418" i="10"/>
  <c r="Y468" i="10"/>
  <c r="Y478" i="10"/>
  <c r="Y491" i="10"/>
  <c r="Y485" i="10"/>
  <c r="Y389" i="10"/>
  <c r="Y500" i="10"/>
  <c r="AA122" i="12"/>
  <c r="AA111" i="12"/>
  <c r="AA121" i="12"/>
  <c r="AA144" i="12"/>
  <c r="AA166" i="12"/>
  <c r="AA181" i="12"/>
  <c r="AA150" i="12"/>
  <c r="AA172" i="12"/>
  <c r="AA182" i="12"/>
  <c r="AA174" i="12"/>
  <c r="AA215" i="12"/>
  <c r="AA183" i="12"/>
  <c r="AA185" i="12"/>
  <c r="AA221" i="12"/>
  <c r="AA213" i="12"/>
  <c r="AA271" i="12"/>
  <c r="AA265" i="12"/>
  <c r="AA218" i="12"/>
  <c r="AA264" i="12"/>
  <c r="AA269" i="12"/>
  <c r="AA237" i="12"/>
  <c r="AA288" i="12"/>
  <c r="AA272" i="12"/>
  <c r="AA290" i="12"/>
  <c r="AA311" i="12"/>
  <c r="AA324" i="12"/>
  <c r="AA299" i="12"/>
  <c r="AA337" i="12"/>
  <c r="AA310" i="12"/>
  <c r="AA346" i="12"/>
  <c r="AA293" i="12"/>
  <c r="AA342" i="12"/>
  <c r="AA291" i="12"/>
  <c r="AA331" i="12"/>
  <c r="AA362" i="12"/>
  <c r="AA366" i="12"/>
  <c r="AA393" i="12"/>
  <c r="AA381" i="12"/>
  <c r="AA407" i="12"/>
  <c r="AA455" i="12"/>
  <c r="AA441" i="12"/>
  <c r="AA457" i="12"/>
  <c r="AA443" i="12"/>
  <c r="AA456" i="12"/>
  <c r="AA485" i="12"/>
  <c r="AA450" i="12"/>
  <c r="AA490" i="12"/>
  <c r="AA494" i="12"/>
  <c r="AA446" i="12"/>
  <c r="AA472" i="12"/>
  <c r="Y5" i="10"/>
  <c r="Y28" i="10"/>
  <c r="Y29" i="10"/>
  <c r="Y17" i="10"/>
  <c r="Y35" i="10"/>
  <c r="Y27" i="10"/>
  <c r="Y8" i="10"/>
  <c r="Y9" i="10"/>
  <c r="AB109" i="12"/>
  <c r="AB127" i="12"/>
  <c r="AB136" i="12"/>
  <c r="AB146" i="12"/>
  <c r="AB145" i="12"/>
  <c r="AB161" i="12"/>
  <c r="AB176" i="12"/>
  <c r="AB114" i="12"/>
  <c r="AB201" i="12"/>
  <c r="AB152" i="12"/>
  <c r="AB210" i="12"/>
  <c r="AB220" i="12"/>
  <c r="AB188" i="12"/>
  <c r="AB198" i="12"/>
  <c r="AB208" i="12"/>
  <c r="AB214" i="12"/>
  <c r="AB211" i="12"/>
  <c r="AB221" i="12"/>
  <c r="AB241" i="12"/>
  <c r="AB264" i="12"/>
  <c r="AB305" i="12"/>
  <c r="AB283" i="12"/>
  <c r="AB254" i="12"/>
  <c r="AB276" i="12"/>
  <c r="AB309" i="12"/>
  <c r="AB296" i="12"/>
  <c r="AB277" i="12"/>
  <c r="AB342" i="12"/>
  <c r="AB339" i="12"/>
  <c r="AB314" i="12"/>
  <c r="AB346" i="12"/>
  <c r="AB343" i="12"/>
  <c r="AB381" i="12"/>
  <c r="AB367" i="12"/>
  <c r="AB399" i="12"/>
  <c r="AB401" i="12"/>
  <c r="AB379" i="12"/>
  <c r="AB382" i="12"/>
  <c r="AB372" i="12"/>
  <c r="AB428" i="12"/>
  <c r="AB417" i="12"/>
  <c r="AB454" i="12"/>
  <c r="AB431" i="12"/>
  <c r="AB462" i="12"/>
  <c r="AB449" i="12"/>
  <c r="AB464" i="12"/>
  <c r="AB495" i="12"/>
  <c r="AB438" i="12"/>
  <c r="AB483" i="12"/>
  <c r="AB474" i="12"/>
  <c r="Y122" i="10"/>
  <c r="Y126" i="10"/>
  <c r="Y155" i="10"/>
  <c r="Y152" i="10"/>
  <c r="Y173" i="10"/>
  <c r="Y143" i="10"/>
  <c r="Y140" i="10"/>
  <c r="Y142" i="10"/>
  <c r="Y234" i="10"/>
  <c r="Y207" i="10"/>
  <c r="Y196" i="10"/>
  <c r="Y182" i="10"/>
  <c r="Y115" i="10"/>
  <c r="Y222" i="10"/>
  <c r="Y203" i="10"/>
  <c r="Y197" i="10"/>
  <c r="Y263" i="10"/>
  <c r="Y224" i="10"/>
  <c r="Y284" i="10"/>
  <c r="Y289" i="10"/>
  <c r="Y278" i="10"/>
  <c r="Y291" i="10"/>
  <c r="Y272" i="10"/>
  <c r="Y258" i="10"/>
  <c r="Y337" i="10"/>
  <c r="Y256" i="10"/>
  <c r="Y323" i="10"/>
  <c r="Y387" i="10"/>
  <c r="Y352" i="10"/>
  <c r="Y341" i="10"/>
  <c r="Y310" i="10"/>
  <c r="Y324" i="10"/>
  <c r="Y366" i="10"/>
  <c r="Y431" i="10"/>
  <c r="Y358" i="10"/>
  <c r="Y420" i="10"/>
  <c r="Y384" i="10"/>
  <c r="Y441" i="10"/>
  <c r="Y356" i="10"/>
  <c r="Y430" i="10"/>
  <c r="Y419" i="10"/>
  <c r="Y351" i="10"/>
  <c r="Y440" i="10"/>
  <c r="Y426" i="10"/>
  <c r="Y470" i="10"/>
  <c r="Y480" i="10"/>
  <c r="Y499" i="10"/>
  <c r="Y493" i="10"/>
  <c r="Y429" i="10"/>
  <c r="Y487" i="10"/>
  <c r="AA130" i="12"/>
  <c r="AA102" i="12"/>
  <c r="AA125" i="12"/>
  <c r="AA151" i="12"/>
  <c r="AA171" i="12"/>
  <c r="AA108" i="12"/>
  <c r="AA154" i="12"/>
  <c r="AA190" i="12"/>
  <c r="AA192" i="12"/>
  <c r="AA147" i="12"/>
  <c r="AA223" i="12"/>
  <c r="AA165" i="12"/>
  <c r="AA201" i="12"/>
  <c r="AA226" i="12"/>
  <c r="AA228" i="12"/>
  <c r="AA208" i="12"/>
  <c r="AA273" i="12"/>
  <c r="AA239" i="12"/>
  <c r="AA276" i="12"/>
  <c r="AA256" i="12"/>
  <c r="AA252" i="12"/>
  <c r="AA296" i="12"/>
  <c r="AA303" i="12"/>
  <c r="AA305" i="12"/>
  <c r="AA244" i="12"/>
  <c r="AA279" i="12"/>
  <c r="AA301" i="12"/>
  <c r="AA339" i="12"/>
  <c r="AA341" i="12"/>
  <c r="AA326" i="12"/>
  <c r="AA340" i="12"/>
  <c r="AA361" i="12"/>
  <c r="AA348" i="12"/>
  <c r="AA350" i="12"/>
  <c r="AA364" i="12"/>
  <c r="AA368" i="12"/>
  <c r="AA395" i="12"/>
  <c r="AA397" i="12"/>
  <c r="AA409" i="12"/>
  <c r="AA384" i="12"/>
  <c r="AA449" i="12"/>
  <c r="AA465" i="12"/>
  <c r="AA459" i="12"/>
  <c r="AA424" i="12"/>
  <c r="AA493" i="12"/>
  <c r="AA452" i="12"/>
  <c r="AA500" i="12"/>
  <c r="AA479" i="12"/>
  <c r="AA476" i="12"/>
  <c r="AA468" i="12"/>
  <c r="Y7" i="10"/>
  <c r="Y22" i="10"/>
  <c r="Y33" i="10"/>
  <c r="Y10" i="10"/>
  <c r="AB104" i="12"/>
  <c r="AB106" i="12"/>
  <c r="AB144" i="12"/>
  <c r="AB118" i="12"/>
  <c r="AB148" i="12"/>
  <c r="AB165" i="12"/>
  <c r="AB184" i="12"/>
  <c r="AB147" i="12"/>
  <c r="AB158" i="12"/>
  <c r="AB163" i="12"/>
  <c r="AB218" i="12"/>
  <c r="AB192" i="12"/>
  <c r="AB180" i="12"/>
  <c r="AB216" i="12"/>
  <c r="AB222" i="12"/>
  <c r="AB230" i="12"/>
  <c r="AB219" i="12"/>
  <c r="AB233" i="12"/>
  <c r="AB259" i="12"/>
  <c r="AB209" i="12"/>
  <c r="AB240" i="12"/>
  <c r="AB291" i="12"/>
  <c r="AB263" i="12"/>
  <c r="AB278" i="12"/>
  <c r="AB317" i="12"/>
  <c r="AB298" i="12"/>
  <c r="AB306" i="12"/>
  <c r="AB350" i="12"/>
  <c r="AB338" i="12"/>
  <c r="AB316" i="12"/>
  <c r="AB354" i="12"/>
  <c r="AB313" i="12"/>
  <c r="AB389" i="12"/>
  <c r="AB378" i="12"/>
  <c r="AB407" i="12"/>
  <c r="AB409" i="12"/>
  <c r="AB387" i="12"/>
  <c r="AB395" i="12"/>
  <c r="AB411" i="12"/>
  <c r="AB436" i="12"/>
  <c r="AB408" i="12"/>
  <c r="AB460" i="12"/>
  <c r="AB433" i="12"/>
  <c r="AB470" i="12"/>
  <c r="AB459" i="12"/>
  <c r="AB472" i="12"/>
  <c r="AB461" i="12"/>
  <c r="AB471" i="12"/>
  <c r="AB485" i="12"/>
  <c r="AB498" i="12"/>
  <c r="Y130" i="10"/>
  <c r="Y134" i="10"/>
  <c r="Y163" i="10"/>
  <c r="Y160" i="10"/>
  <c r="Y181" i="10"/>
  <c r="Y151" i="10"/>
  <c r="Y148" i="10"/>
  <c r="Y150" i="10"/>
  <c r="Y242" i="10"/>
  <c r="Y215" i="10"/>
  <c r="Y204" i="10"/>
  <c r="Y184" i="10"/>
  <c r="Y145" i="10"/>
  <c r="Y230" i="10"/>
  <c r="Y211" i="10"/>
  <c r="Y205" i="10"/>
  <c r="Y271" i="10"/>
  <c r="Y245" i="10"/>
  <c r="Y200" i="10"/>
  <c r="Y297" i="10"/>
  <c r="Y286" i="10"/>
  <c r="Y299" i="10"/>
  <c r="Y280" i="10"/>
  <c r="Y266" i="10"/>
  <c r="Y345" i="10"/>
  <c r="Y269" i="10"/>
  <c r="Y331" i="10"/>
  <c r="Y285" i="10"/>
  <c r="Y261" i="10"/>
  <c r="Y349" i="10"/>
  <c r="Y312" i="10"/>
  <c r="Y332" i="10"/>
  <c r="Y368" i="10"/>
  <c r="Y439" i="10"/>
  <c r="Y372" i="10"/>
  <c r="Y428" i="10"/>
  <c r="Y386" i="10"/>
  <c r="Y449" i="10"/>
  <c r="Y359" i="10"/>
  <c r="Y438" i="10"/>
  <c r="Y427" i="10"/>
  <c r="Y375" i="10"/>
  <c r="Y448" i="10"/>
  <c r="Y434" i="10"/>
  <c r="Y472" i="10"/>
  <c r="Y486" i="10"/>
  <c r="Y397" i="10"/>
  <c r="Y413" i="10"/>
  <c r="Y458" i="10"/>
  <c r="Y495" i="10"/>
  <c r="AA105" i="12"/>
  <c r="AA103" i="12"/>
  <c r="AA135" i="12"/>
  <c r="AA159" i="12"/>
  <c r="AA179" i="12"/>
  <c r="AA126" i="12"/>
  <c r="AA119" i="12"/>
  <c r="AA198" i="12"/>
  <c r="AA200" i="12"/>
  <c r="AA156" i="12"/>
  <c r="AA191" i="12"/>
  <c r="AA175" i="12"/>
  <c r="AA211" i="12"/>
  <c r="AA234" i="12"/>
  <c r="AA193" i="12"/>
  <c r="AA219" i="12"/>
  <c r="AA224" i="12"/>
  <c r="AA243" i="12"/>
  <c r="AA284" i="12"/>
  <c r="AA270" i="12"/>
  <c r="AA261" i="12"/>
  <c r="AA304" i="12"/>
  <c r="AA312" i="12"/>
  <c r="AA314" i="12"/>
  <c r="AA258" i="12"/>
  <c r="AA281" i="12"/>
  <c r="AA307" i="12"/>
  <c r="AA347" i="12"/>
  <c r="AA349" i="12"/>
  <c r="AA335" i="12"/>
  <c r="AA289" i="12"/>
  <c r="AA378" i="12"/>
  <c r="AA380" i="12"/>
  <c r="AA352" i="12"/>
  <c r="AA377" i="12"/>
  <c r="AA370" i="12"/>
  <c r="AA421" i="12"/>
  <c r="AA399" i="12"/>
  <c r="AA411" i="12"/>
  <c r="AA413" i="12"/>
  <c r="AA400" i="12"/>
  <c r="AA473" i="12"/>
  <c r="AA467" i="12"/>
  <c r="AA426" i="12"/>
  <c r="AA432" i="12"/>
  <c r="AA454" i="12"/>
  <c r="AA442" i="12"/>
  <c r="AA499" i="12"/>
  <c r="AA478" i="12"/>
  <c r="AA470" i="12"/>
  <c r="AB113" i="12"/>
  <c r="AB110" i="12"/>
  <c r="AB103" i="12"/>
  <c r="AB121" i="12"/>
  <c r="AB156" i="12"/>
  <c r="AB174" i="12"/>
  <c r="AB129" i="12"/>
  <c r="AB150" i="12"/>
  <c r="AB155" i="12"/>
  <c r="AB141" i="12"/>
  <c r="AB159" i="12"/>
  <c r="AB151" i="12"/>
  <c r="AB204" i="12"/>
  <c r="AB229" i="12"/>
  <c r="AB231" i="12"/>
  <c r="AB232" i="12"/>
  <c r="AB242" i="12"/>
  <c r="AB234" i="12"/>
  <c r="AB273" i="12"/>
  <c r="AB251" i="12"/>
  <c r="AB256" i="12"/>
  <c r="AB299" i="12"/>
  <c r="AB301" i="12"/>
  <c r="AB280" i="12"/>
  <c r="AB325" i="12"/>
  <c r="AB300" i="12"/>
  <c r="AB308" i="12"/>
  <c r="AB358" i="12"/>
  <c r="AB344" i="12"/>
  <c r="AB341" i="12"/>
  <c r="AB362" i="12"/>
  <c r="AB336" i="12"/>
  <c r="AB397" i="12"/>
  <c r="AB369" i="12"/>
  <c r="AB340" i="12"/>
  <c r="AB345" i="12"/>
  <c r="AB414" i="12"/>
  <c r="AB403" i="12"/>
  <c r="AB415" i="12"/>
  <c r="AB444" i="12"/>
  <c r="AB410" i="12"/>
  <c r="AB468" i="12"/>
  <c r="AB457" i="12"/>
  <c r="AB478" i="12"/>
  <c r="AB402" i="12"/>
  <c r="AB480" i="12"/>
  <c r="AB490" i="12"/>
  <c r="AB473" i="12"/>
  <c r="AB499" i="12"/>
  <c r="AB466" i="12"/>
  <c r="Y108" i="10"/>
  <c r="Y125" i="10"/>
  <c r="Y171" i="10"/>
  <c r="Y168" i="10"/>
  <c r="Y120" i="10"/>
  <c r="Y159" i="10"/>
  <c r="Y156" i="10"/>
  <c r="Y158" i="10"/>
  <c r="Y250" i="10"/>
  <c r="Y223" i="10"/>
  <c r="Y212" i="10"/>
  <c r="Y186" i="10"/>
  <c r="Y161" i="10"/>
  <c r="Y238" i="10"/>
  <c r="Y219" i="10"/>
  <c r="Y213" i="10"/>
  <c r="Y279" i="10"/>
  <c r="Y247" i="10"/>
  <c r="Y253" i="10"/>
  <c r="Y305" i="10"/>
  <c r="Y216" i="10"/>
  <c r="Y307" i="10"/>
  <c r="Y288" i="10"/>
  <c r="Y274" i="10"/>
  <c r="Y353" i="10"/>
  <c r="Y309" i="10"/>
  <c r="Y339" i="10"/>
  <c r="Y292" i="10"/>
  <c r="Y298" i="10"/>
  <c r="Y357" i="10"/>
  <c r="Y322" i="10"/>
  <c r="Y340" i="10"/>
  <c r="Y370" i="10"/>
  <c r="Y447" i="10"/>
  <c r="Y374" i="10"/>
  <c r="Y436" i="10"/>
  <c r="Y393" i="10"/>
  <c r="Y457" i="10"/>
  <c r="Y388" i="10"/>
  <c r="Y446" i="10"/>
  <c r="Y435" i="10"/>
  <c r="Y392" i="10"/>
  <c r="Y360" i="10"/>
  <c r="Y442" i="10"/>
  <c r="Y489" i="10"/>
  <c r="Y494" i="10"/>
  <c r="Y461" i="10"/>
  <c r="Y477" i="10"/>
  <c r="Y460" i="10"/>
  <c r="AA104" i="12"/>
  <c r="AA101" i="12"/>
  <c r="AA107" i="12"/>
  <c r="AA143" i="12"/>
  <c r="AA128" i="12"/>
  <c r="AA131" i="12"/>
  <c r="AA145" i="12"/>
  <c r="AA120" i="12"/>
  <c r="AA206" i="12"/>
  <c r="AA149" i="12"/>
  <c r="AA160" i="12"/>
  <c r="AA176" i="12"/>
  <c r="AA188" i="12"/>
  <c r="AA220" i="12"/>
  <c r="AA242" i="12"/>
  <c r="AA222" i="12"/>
  <c r="AA199" i="12"/>
  <c r="AA227" i="12"/>
  <c r="AA207" i="12"/>
  <c r="AA292" i="12"/>
  <c r="AA274" i="12"/>
  <c r="AA245" i="12"/>
  <c r="AA253" i="12"/>
  <c r="AA320" i="12"/>
  <c r="AA322" i="12"/>
  <c r="AA275" i="12"/>
  <c r="AA283" i="12"/>
  <c r="AA287" i="12"/>
  <c r="AA355" i="12"/>
  <c r="AA357" i="12"/>
  <c r="AA343" i="12"/>
  <c r="AA315" i="12"/>
  <c r="AA386" i="12"/>
  <c r="AA388" i="12"/>
  <c r="AA354" i="12"/>
  <c r="AA382" i="12"/>
  <c r="AA372" i="12"/>
  <c r="AA429" i="12"/>
  <c r="AA401" i="12"/>
  <c r="AA415" i="12"/>
  <c r="AA420" i="12"/>
  <c r="AA383" i="12"/>
  <c r="AA481" i="12"/>
  <c r="AA475" i="12"/>
  <c r="AA428" i="12"/>
  <c r="AA434" i="12"/>
  <c r="AA460" i="12"/>
  <c r="AA463" i="12"/>
  <c r="AA487" i="12"/>
  <c r="AA480" i="12"/>
  <c r="Y6" i="10"/>
  <c r="Y31" i="10"/>
  <c r="Y18" i="10"/>
  <c r="Y23" i="10"/>
  <c r="Y19" i="10"/>
  <c r="Y24" i="10"/>
  <c r="Y11" i="10"/>
  <c r="AB117" i="12"/>
  <c r="AB111" i="12"/>
  <c r="AB112" i="12"/>
  <c r="AB135" i="12"/>
  <c r="AB164" i="12"/>
  <c r="AB182" i="12"/>
  <c r="AB131" i="12"/>
  <c r="AB160" i="12"/>
  <c r="AB173" i="12"/>
  <c r="AB169" i="12"/>
  <c r="AB179" i="12"/>
  <c r="AB178" i="12"/>
  <c r="AB215" i="12"/>
  <c r="AB237" i="12"/>
  <c r="AB194" i="12"/>
  <c r="AB236" i="12"/>
  <c r="AB252" i="12"/>
  <c r="AB238" i="12"/>
  <c r="AB279" i="12"/>
  <c r="AB265" i="12"/>
  <c r="AB270" i="12"/>
  <c r="AB239" i="12"/>
  <c r="AB307" i="12"/>
  <c r="AB267" i="12"/>
  <c r="AB333" i="12"/>
  <c r="AB302" i="12"/>
  <c r="AB253" i="12"/>
  <c r="AB366" i="12"/>
  <c r="AB352" i="12"/>
  <c r="AB318" i="12"/>
  <c r="AB370" i="12"/>
  <c r="AB249" i="12"/>
  <c r="AB405" i="12"/>
  <c r="AB371" i="12"/>
  <c r="AB348" i="12"/>
  <c r="AB364" i="12"/>
  <c r="AB416" i="12"/>
  <c r="AB418" i="12"/>
  <c r="AB384" i="12"/>
  <c r="AB452" i="12"/>
  <c r="AB412" i="12"/>
  <c r="AB476" i="12"/>
  <c r="AB406" i="12"/>
  <c r="AB486" i="12"/>
  <c r="AB422" i="12"/>
  <c r="AB488" i="12"/>
  <c r="AB463" i="12"/>
  <c r="AB475" i="12"/>
  <c r="AB487" i="12"/>
  <c r="AB500" i="12"/>
  <c r="Y116" i="10"/>
  <c r="Y127" i="10"/>
  <c r="Y179" i="10"/>
  <c r="Y112" i="10"/>
  <c r="Y138" i="10"/>
  <c r="Y167" i="10"/>
  <c r="Y164" i="10"/>
  <c r="Y194" i="10"/>
  <c r="Y153" i="10"/>
  <c r="Y174" i="10"/>
  <c r="Y220" i="10"/>
  <c r="Y193" i="10"/>
  <c r="Y170" i="10"/>
  <c r="Y246" i="10"/>
  <c r="Y109" i="10"/>
  <c r="Y221" i="10"/>
  <c r="Y287" i="10"/>
  <c r="Y249" i="10"/>
  <c r="Y255" i="10"/>
  <c r="Y313" i="10"/>
  <c r="Y240" i="10"/>
  <c r="Y315" i="10"/>
  <c r="Y208" i="10"/>
  <c r="Y282" i="10"/>
  <c r="Y361" i="10"/>
  <c r="Y326" i="10"/>
  <c r="Y347" i="10"/>
  <c r="Y294" i="10"/>
  <c r="Y300" i="10"/>
  <c r="Y365" i="10"/>
  <c r="Y330" i="10"/>
  <c r="Y348" i="10"/>
  <c r="Y391" i="10"/>
  <c r="Y455" i="10"/>
  <c r="Y376" i="10"/>
  <c r="Y444" i="10"/>
  <c r="Y401" i="10"/>
  <c r="Y465" i="10"/>
  <c r="Y390" i="10"/>
  <c r="Y454" i="10"/>
  <c r="Y443" i="10"/>
  <c r="Y400" i="10"/>
  <c r="Y362" i="10"/>
  <c r="Y450" i="10"/>
  <c r="Y497" i="10"/>
  <c r="Y421" i="10"/>
  <c r="Y488" i="10"/>
  <c r="Y482" i="10"/>
  <c r="Y462" i="10"/>
  <c r="AA112" i="12"/>
  <c r="AA110" i="12"/>
  <c r="AA113" i="12"/>
  <c r="AA115" i="12"/>
  <c r="AA136" i="12"/>
  <c r="AA134" i="12"/>
  <c r="AA123" i="12"/>
  <c r="AA118" i="12"/>
  <c r="AA155" i="12"/>
  <c r="AA169" i="12"/>
  <c r="AA167" i="12"/>
  <c r="AA187" i="12"/>
  <c r="AA202" i="12"/>
  <c r="AA232" i="12"/>
  <c r="AA197" i="12"/>
  <c r="AA241" i="12"/>
  <c r="AA216" i="12"/>
  <c r="AA229" i="12"/>
  <c r="AA214" i="12"/>
  <c r="AA300" i="12"/>
  <c r="AA278" i="12"/>
  <c r="AA248" i="12"/>
  <c r="AA267" i="12"/>
  <c r="AA328" i="12"/>
  <c r="AA330" i="12"/>
  <c r="AA277" i="12"/>
  <c r="AA285" i="12"/>
  <c r="AA323" i="12"/>
  <c r="AA363" i="12"/>
  <c r="AA365" i="12"/>
  <c r="AA351" i="12"/>
  <c r="AA317" i="12"/>
  <c r="AA394" i="12"/>
  <c r="AA396" i="12"/>
  <c r="AA356" i="12"/>
  <c r="AA390" i="12"/>
  <c r="AA379" i="12"/>
  <c r="AA437" i="12"/>
  <c r="AA403" i="12"/>
  <c r="AA423" i="12"/>
  <c r="AA392" i="12"/>
  <c r="AA385" i="12"/>
  <c r="AA489" i="12"/>
  <c r="AA483" i="12"/>
  <c r="AA430" i="12"/>
  <c r="AA436" i="12"/>
  <c r="AA444" i="12"/>
  <c r="AA492" i="12"/>
  <c r="AA496" i="12"/>
  <c r="AA482" i="12"/>
  <c r="AB125" i="12"/>
  <c r="AB102" i="12"/>
  <c r="AB116" i="12"/>
  <c r="AB139" i="12"/>
  <c r="AB123" i="12"/>
  <c r="AB143" i="12"/>
  <c r="AB132" i="12"/>
  <c r="AB167" i="12"/>
  <c r="AB177" i="12"/>
  <c r="AB166" i="12"/>
  <c r="AB186" i="12"/>
  <c r="AB183" i="12"/>
  <c r="AB224" i="12"/>
  <c r="AB245" i="12"/>
  <c r="AB202" i="12"/>
  <c r="AB250" i="12"/>
  <c r="AB260" i="12"/>
  <c r="AB246" i="12"/>
  <c r="AB287" i="12"/>
  <c r="AB269" i="12"/>
  <c r="AB247" i="12"/>
  <c r="AB248" i="12"/>
  <c r="AB315" i="12"/>
  <c r="AB282" i="12"/>
  <c r="AB271" i="12"/>
  <c r="AB304" i="12"/>
  <c r="AB293" i="12"/>
  <c r="AB374" i="12"/>
  <c r="AB360" i="12"/>
  <c r="AB320" i="12"/>
  <c r="AB326" i="12"/>
  <c r="AB353" i="12"/>
  <c r="AB413" i="12"/>
  <c r="AB373" i="12"/>
  <c r="AB380" i="12"/>
  <c r="AB377" i="12"/>
  <c r="AB424" i="12"/>
  <c r="AB426" i="12"/>
  <c r="AB386" i="12"/>
  <c r="AB392" i="12"/>
  <c r="AB419" i="12"/>
  <c r="AB484" i="12"/>
  <c r="AB435" i="12"/>
  <c r="AB404" i="12"/>
  <c r="AB451" i="12"/>
  <c r="AB400" i="12"/>
  <c r="AB465" i="12"/>
  <c r="AB477" i="12"/>
  <c r="AB489" i="12"/>
  <c r="AB458" i="12"/>
  <c r="Y124" i="10"/>
  <c r="Y129" i="10"/>
  <c r="Y187" i="10"/>
  <c r="Y141" i="10"/>
  <c r="Y146" i="10"/>
  <c r="Y175" i="10"/>
  <c r="Y117" i="10"/>
  <c r="Y202" i="10"/>
  <c r="Y162" i="10"/>
  <c r="Y176" i="10"/>
  <c r="Y228" i="10"/>
  <c r="Y201" i="10"/>
  <c r="Y190" i="10"/>
  <c r="Y254" i="10"/>
  <c r="Y137" i="10"/>
  <c r="Y237" i="10"/>
  <c r="Y295" i="10"/>
  <c r="Y251" i="10"/>
  <c r="Y257" i="10"/>
  <c r="Y227" i="10"/>
  <c r="Y259" i="10"/>
  <c r="Y111" i="10"/>
  <c r="Y229" i="10"/>
  <c r="Y290" i="10"/>
  <c r="Y369" i="10"/>
  <c r="Y334" i="10"/>
  <c r="Y355" i="10"/>
  <c r="Y296" i="10"/>
  <c r="Y302" i="10"/>
  <c r="Y373" i="10"/>
  <c r="Y338" i="10"/>
  <c r="Y277" i="10"/>
  <c r="Y399" i="10"/>
  <c r="Y463" i="10"/>
  <c r="Y378" i="10"/>
  <c r="Y452" i="10"/>
  <c r="Y409" i="10"/>
  <c r="Y473" i="10"/>
  <c r="Y398" i="10"/>
  <c r="Y367" i="10"/>
  <c r="Y451" i="10"/>
  <c r="Y408" i="10"/>
  <c r="Y394" i="10"/>
  <c r="Y383" i="10"/>
  <c r="Y445" i="10"/>
  <c r="Y453" i="10"/>
  <c r="Y496" i="10"/>
  <c r="Y490" i="10"/>
  <c r="Y464" i="10"/>
  <c r="AA106" i="12"/>
  <c r="AA116" i="12"/>
  <c r="AA129" i="12"/>
  <c r="AA117" i="12"/>
  <c r="AA153" i="12"/>
  <c r="AA158" i="12"/>
  <c r="AA138" i="12"/>
  <c r="AA137" i="12"/>
  <c r="AA168" i="12"/>
  <c r="AA157" i="12"/>
  <c r="AA186" i="12"/>
  <c r="AA196" i="12"/>
  <c r="AA184" i="12"/>
  <c r="AA240" i="12"/>
  <c r="AA180" i="12"/>
  <c r="AA247" i="12"/>
  <c r="AA225" i="12"/>
  <c r="AA231" i="12"/>
  <c r="AA230" i="12"/>
  <c r="AA235" i="12"/>
  <c r="AA286" i="12"/>
  <c r="AA262" i="12"/>
  <c r="AA246" i="12"/>
  <c r="AA336" i="12"/>
  <c r="AA338" i="12"/>
  <c r="AA306" i="12"/>
  <c r="AA236" i="12"/>
  <c r="AA325" i="12"/>
  <c r="AA371" i="12"/>
  <c r="AA373" i="12"/>
  <c r="AA359" i="12"/>
  <c r="AA319" i="12"/>
  <c r="AA402" i="12"/>
  <c r="AA404" i="12"/>
  <c r="AA345" i="12"/>
  <c r="AA398" i="12"/>
  <c r="AA353" i="12"/>
  <c r="AA445" i="12"/>
  <c r="AA418" i="12"/>
  <c r="AA431" i="12"/>
  <c r="AA417" i="12"/>
  <c r="AA387" i="12"/>
  <c r="AA408" i="12"/>
  <c r="AA491" i="12"/>
  <c r="AA461" i="12"/>
  <c r="AA438" i="12"/>
  <c r="AA484" i="12"/>
  <c r="AA497" i="12"/>
  <c r="AA462" i="12"/>
  <c r="AA495" i="12"/>
  <c r="Y15" i="10"/>
  <c r="Y26" i="10"/>
  <c r="Y32" i="10"/>
  <c r="Y34" i="10"/>
  <c r="Z109" i="10"/>
  <c r="Z113" i="10"/>
  <c r="Z174" i="10"/>
  <c r="Z106" i="10"/>
  <c r="Z176" i="10"/>
  <c r="Z157" i="10"/>
  <c r="Z162" i="10"/>
  <c r="Z135" i="10"/>
  <c r="Z153" i="10"/>
  <c r="Z205" i="10"/>
  <c r="Z202" i="10"/>
  <c r="Z207" i="10"/>
  <c r="Z180" i="10"/>
  <c r="Z201" i="10"/>
  <c r="Z161" i="10"/>
  <c r="Z181" i="10"/>
  <c r="Z211" i="10"/>
  <c r="Z306" i="10"/>
  <c r="Z260" i="10"/>
  <c r="Z203" i="10"/>
  <c r="Z227" i="10"/>
  <c r="Z286" i="10"/>
  <c r="Z244" i="10"/>
  <c r="Z261" i="10"/>
  <c r="Z324" i="10"/>
  <c r="Z388" i="10"/>
  <c r="Z337" i="10"/>
  <c r="Z315" i="10"/>
  <c r="Z382" i="10"/>
  <c r="Z347" i="10"/>
  <c r="Z352" i="10"/>
  <c r="Z325" i="10"/>
  <c r="Z343" i="10"/>
  <c r="Z434" i="10"/>
  <c r="Z391" i="10"/>
  <c r="Z455" i="10"/>
  <c r="Z436" i="10"/>
  <c r="Z393" i="10"/>
  <c r="Z312" i="10"/>
  <c r="Z406" i="10"/>
  <c r="Z470" i="10"/>
  <c r="Z411" i="10"/>
  <c r="Z387" i="10"/>
  <c r="Z445" i="10"/>
  <c r="Z381" i="10"/>
  <c r="Z486" i="10"/>
  <c r="Z483" i="10"/>
  <c r="Z467" i="10"/>
  <c r="Z485" i="10"/>
  <c r="Z479" i="10"/>
  <c r="AC108" i="12"/>
  <c r="AC105" i="12"/>
  <c r="AC129" i="12"/>
  <c r="AC165" i="12"/>
  <c r="AC160" i="12"/>
  <c r="AC152" i="12"/>
  <c r="AC125" i="12"/>
  <c r="AC153" i="12"/>
  <c r="AC167" i="12"/>
  <c r="AC146" i="12"/>
  <c r="AC194" i="12"/>
  <c r="AC182" i="12"/>
  <c r="AC189" i="12"/>
  <c r="AC195" i="12"/>
  <c r="AC205" i="12"/>
  <c r="AC214" i="12"/>
  <c r="AC263" i="12"/>
  <c r="AC218" i="12"/>
  <c r="AC272" i="12"/>
  <c r="AC235" i="12"/>
  <c r="AC251" i="12"/>
  <c r="AC302" i="12"/>
  <c r="AC267" i="12"/>
  <c r="AC334" i="12"/>
  <c r="AC328" i="12"/>
  <c r="AC322" i="12"/>
  <c r="AC289" i="12"/>
  <c r="AC353" i="12"/>
  <c r="AC332" i="12"/>
  <c r="AC355" i="12"/>
  <c r="AC341" i="12"/>
  <c r="AC331" i="12"/>
  <c r="AC381" i="12"/>
  <c r="AC375" i="12"/>
  <c r="AC388" i="12"/>
  <c r="AC372" i="12"/>
  <c r="AC435" i="12"/>
  <c r="AC416" i="12"/>
  <c r="AC437" i="12"/>
  <c r="AC370" i="12"/>
  <c r="AC455" i="12"/>
  <c r="AC448" i="12"/>
  <c r="AC454" i="12"/>
  <c r="AC366" i="12"/>
  <c r="AC422" i="12"/>
  <c r="AC442" i="12"/>
  <c r="AC398" i="12"/>
  <c r="AC492" i="12"/>
  <c r="AC485" i="12"/>
  <c r="AC462" i="12"/>
  <c r="Z117" i="10"/>
  <c r="Z121" i="10"/>
  <c r="Z182" i="10"/>
  <c r="Z108" i="10"/>
  <c r="Z184" i="10"/>
  <c r="Z120" i="10"/>
  <c r="Z170" i="10"/>
  <c r="Z143" i="10"/>
  <c r="Z107" i="10"/>
  <c r="Z213" i="10"/>
  <c r="Z210" i="10"/>
  <c r="Z215" i="10"/>
  <c r="Z188" i="10"/>
  <c r="Z209" i="10"/>
  <c r="Z190" i="10"/>
  <c r="Z183" i="10"/>
  <c r="Z235" i="10"/>
  <c r="Z314" i="10"/>
  <c r="Z268" i="10"/>
  <c r="Z228" i="10"/>
  <c r="Z232" i="10"/>
  <c r="Z294" i="10"/>
  <c r="Z246" i="10"/>
  <c r="Z269" i="10"/>
  <c r="Z332" i="10"/>
  <c r="Z291" i="10"/>
  <c r="Z345" i="10"/>
  <c r="Z326" i="10"/>
  <c r="Z195" i="10"/>
  <c r="Z355" i="10"/>
  <c r="Z360" i="10"/>
  <c r="Z333" i="10"/>
  <c r="Z351" i="10"/>
  <c r="Z442" i="10"/>
  <c r="Z399" i="10"/>
  <c r="Z322" i="10"/>
  <c r="Z444" i="10"/>
  <c r="Z401" i="10"/>
  <c r="Z338" i="10"/>
  <c r="Z414" i="10"/>
  <c r="Z478" i="10"/>
  <c r="Z419" i="10"/>
  <c r="Z389" i="10"/>
  <c r="Z453" i="10"/>
  <c r="Z408" i="10"/>
  <c r="Z494" i="10"/>
  <c r="Z491" i="10"/>
  <c r="Z488" i="10"/>
  <c r="Z493" i="10"/>
  <c r="Z490" i="10"/>
  <c r="AC120" i="12"/>
  <c r="AC106" i="12"/>
  <c r="AC141" i="12"/>
  <c r="AC134" i="12"/>
  <c r="AC169" i="12"/>
  <c r="AC166" i="12"/>
  <c r="AC127" i="12"/>
  <c r="AC176" i="12"/>
  <c r="AC162" i="12"/>
  <c r="AC155" i="12"/>
  <c r="AC213" i="12"/>
  <c r="AC187" i="12"/>
  <c r="AC184" i="12"/>
  <c r="AC211" i="12"/>
  <c r="AC175" i="12"/>
  <c r="AC222" i="12"/>
  <c r="AC271" i="12"/>
  <c r="AC233" i="12"/>
  <c r="AC282" i="12"/>
  <c r="AC243" i="12"/>
  <c r="AC265" i="12"/>
  <c r="AC234" i="12"/>
  <c r="AC293" i="12"/>
  <c r="AC301" i="12"/>
  <c r="AC336" i="12"/>
  <c r="AC330" i="12"/>
  <c r="AC291" i="12"/>
  <c r="AC361" i="12"/>
  <c r="AC342" i="12"/>
  <c r="AC363" i="12"/>
  <c r="AC349" i="12"/>
  <c r="AC340" i="12"/>
  <c r="AC367" i="12"/>
  <c r="AC335" i="12"/>
  <c r="AC396" i="12"/>
  <c r="AC374" i="12"/>
  <c r="AC443" i="12"/>
  <c r="AC382" i="12"/>
  <c r="AC445" i="12"/>
  <c r="AC411" i="12"/>
  <c r="AC368" i="12"/>
  <c r="AC450" i="12"/>
  <c r="AC460" i="12"/>
  <c r="AC441" i="12"/>
  <c r="AC424" i="12"/>
  <c r="AC444" i="12"/>
  <c r="AC482" i="12"/>
  <c r="AC500" i="12"/>
  <c r="AC499" i="12"/>
  <c r="AC432" i="12"/>
  <c r="Z125" i="10"/>
  <c r="Z129" i="10"/>
  <c r="Z131" i="10"/>
  <c r="Z110" i="10"/>
  <c r="Z112" i="10"/>
  <c r="Z122" i="10"/>
  <c r="Z178" i="10"/>
  <c r="Z151" i="10"/>
  <c r="Z140" i="10"/>
  <c r="Z221" i="10"/>
  <c r="Z218" i="10"/>
  <c r="Z223" i="10"/>
  <c r="Z196" i="10"/>
  <c r="Z217" i="10"/>
  <c r="Z198" i="10"/>
  <c r="Z192" i="10"/>
  <c r="Z258" i="10"/>
  <c r="Z243" i="10"/>
  <c r="Z276" i="10"/>
  <c r="Z230" i="10"/>
  <c r="Z234" i="10"/>
  <c r="Z302" i="10"/>
  <c r="Z259" i="10"/>
  <c r="Z277" i="10"/>
  <c r="Z340" i="10"/>
  <c r="Z301" i="10"/>
  <c r="Z353" i="10"/>
  <c r="Z334" i="10"/>
  <c r="Z252" i="10"/>
  <c r="Z250" i="10"/>
  <c r="Z368" i="10"/>
  <c r="Z341" i="10"/>
  <c r="Z362" i="10"/>
  <c r="Z450" i="10"/>
  <c r="Z407" i="10"/>
  <c r="Z378" i="10"/>
  <c r="Z452" i="10"/>
  <c r="Z409" i="10"/>
  <c r="Z359" i="10"/>
  <c r="Z422" i="10"/>
  <c r="Z367" i="10"/>
  <c r="Z427" i="10"/>
  <c r="Z397" i="10"/>
  <c r="Z432" i="10"/>
  <c r="Z472" i="10"/>
  <c r="Z377" i="10"/>
  <c r="Z499" i="10"/>
  <c r="Z496" i="10"/>
  <c r="Z416" i="10"/>
  <c r="Z477" i="10"/>
  <c r="AC128" i="12"/>
  <c r="AC111" i="12"/>
  <c r="AC107" i="12"/>
  <c r="AC140" i="12"/>
  <c r="AC177" i="12"/>
  <c r="AC171" i="12"/>
  <c r="AC131" i="12"/>
  <c r="AC180" i="12"/>
  <c r="AC168" i="12"/>
  <c r="AC163" i="12"/>
  <c r="AC221" i="12"/>
  <c r="AC191" i="12"/>
  <c r="AC193" i="12"/>
  <c r="AC232" i="12"/>
  <c r="AC199" i="12"/>
  <c r="AC202" i="12"/>
  <c r="AC216" i="12"/>
  <c r="AC209" i="12"/>
  <c r="AC290" i="12"/>
  <c r="AC260" i="12"/>
  <c r="AC252" i="12"/>
  <c r="AC242" i="12"/>
  <c r="AC295" i="12"/>
  <c r="AC303" i="12"/>
  <c r="AC274" i="12"/>
  <c r="AC262" i="12"/>
  <c r="AC273" i="12"/>
  <c r="AC369" i="12"/>
  <c r="AC283" i="12"/>
  <c r="AC371" i="12"/>
  <c r="AC357" i="12"/>
  <c r="AC351" i="12"/>
  <c r="AC378" i="12"/>
  <c r="AC343" i="12"/>
  <c r="AC404" i="12"/>
  <c r="AC376" i="12"/>
  <c r="AC451" i="12"/>
  <c r="AC395" i="12"/>
  <c r="AC453" i="12"/>
  <c r="AC413" i="12"/>
  <c r="AC377" i="12"/>
  <c r="AC452" i="12"/>
  <c r="AC433" i="12"/>
  <c r="AC449" i="12"/>
  <c r="AC426" i="12"/>
  <c r="AC458" i="12"/>
  <c r="AC484" i="12"/>
  <c r="AC469" i="12"/>
  <c r="AC430" i="12"/>
  <c r="AC493" i="12"/>
  <c r="Z133" i="10"/>
  <c r="Z123" i="10"/>
  <c r="Z139" i="10"/>
  <c r="Z136" i="10"/>
  <c r="Z114" i="10"/>
  <c r="Z124" i="10"/>
  <c r="Z186" i="10"/>
  <c r="Z159" i="10"/>
  <c r="Z169" i="10"/>
  <c r="Z229" i="10"/>
  <c r="Z226" i="10"/>
  <c r="Z231" i="10"/>
  <c r="Z204" i="10"/>
  <c r="Z225" i="10"/>
  <c r="Z206" i="10"/>
  <c r="Z200" i="10"/>
  <c r="Z266" i="10"/>
  <c r="Z263" i="10"/>
  <c r="Z284" i="10"/>
  <c r="Z257" i="10"/>
  <c r="Z236" i="10"/>
  <c r="Z310" i="10"/>
  <c r="Z267" i="10"/>
  <c r="Z285" i="10"/>
  <c r="Z348" i="10"/>
  <c r="Z303" i="10"/>
  <c r="Z254" i="10"/>
  <c r="Z342" i="10"/>
  <c r="Z317" i="10"/>
  <c r="Z288" i="10"/>
  <c r="Z376" i="10"/>
  <c r="Z349" i="10"/>
  <c r="Z394" i="10"/>
  <c r="Z458" i="10"/>
  <c r="Z415" i="10"/>
  <c r="Z396" i="10"/>
  <c r="Z460" i="10"/>
  <c r="Z417" i="10"/>
  <c r="Z361" i="10"/>
  <c r="Z430" i="10"/>
  <c r="Z369" i="10"/>
  <c r="Z435" i="10"/>
  <c r="Z405" i="10"/>
  <c r="Z464" i="10"/>
  <c r="Z489" i="10"/>
  <c r="Z424" i="10"/>
  <c r="Z375" i="10"/>
  <c r="Z440" i="10"/>
  <c r="Z392" i="10"/>
  <c r="Z482" i="10"/>
  <c r="AC109" i="12"/>
  <c r="AC103" i="12"/>
  <c r="AC113" i="12"/>
  <c r="AC151" i="12"/>
  <c r="AC115" i="12"/>
  <c r="AC179" i="12"/>
  <c r="AC145" i="12"/>
  <c r="AC188" i="12"/>
  <c r="AC172" i="12"/>
  <c r="AC178" i="12"/>
  <c r="AC186" i="12"/>
  <c r="AC181" i="12"/>
  <c r="AC207" i="12"/>
  <c r="AC240" i="12"/>
  <c r="AC228" i="12"/>
  <c r="AC208" i="12"/>
  <c r="AC224" i="12"/>
  <c r="AC220" i="12"/>
  <c r="AC298" i="12"/>
  <c r="AC264" i="12"/>
  <c r="AC256" i="12"/>
  <c r="AC257" i="12"/>
  <c r="AC297" i="12"/>
  <c r="AC307" i="12"/>
  <c r="AC288" i="12"/>
  <c r="AC275" i="12"/>
  <c r="AC313" i="12"/>
  <c r="AC311" i="12"/>
  <c r="AC329" i="12"/>
  <c r="AC281" i="12"/>
  <c r="AC365" i="12"/>
  <c r="AC384" i="12"/>
  <c r="AC386" i="12"/>
  <c r="AC348" i="12"/>
  <c r="AC412" i="12"/>
  <c r="AC379" i="12"/>
  <c r="AC387" i="12"/>
  <c r="AC397" i="12"/>
  <c r="AC403" i="12"/>
  <c r="AC415" i="12"/>
  <c r="AC390" i="12"/>
  <c r="AC463" i="12"/>
  <c r="AC457" i="12"/>
  <c r="AC459" i="12"/>
  <c r="AC428" i="12"/>
  <c r="AC474" i="12"/>
  <c r="AC486" i="12"/>
  <c r="AC497" i="12"/>
  <c r="AC466" i="12"/>
  <c r="AC496" i="12"/>
  <c r="Z111" i="10"/>
  <c r="Z142" i="10"/>
  <c r="Z147" i="10"/>
  <c r="Z144" i="10"/>
  <c r="Z116" i="10"/>
  <c r="Z126" i="10"/>
  <c r="Z128" i="10"/>
  <c r="Z167" i="10"/>
  <c r="Z185" i="10"/>
  <c r="Z237" i="10"/>
  <c r="Z156" i="10"/>
  <c r="Z239" i="10"/>
  <c r="Z212" i="10"/>
  <c r="Z233" i="10"/>
  <c r="Z214" i="10"/>
  <c r="Z208" i="10"/>
  <c r="Z274" i="10"/>
  <c r="Z271" i="10"/>
  <c r="Z292" i="10"/>
  <c r="Z265" i="10"/>
  <c r="Z238" i="10"/>
  <c r="Z318" i="10"/>
  <c r="Z275" i="10"/>
  <c r="Z293" i="10"/>
  <c r="Z356" i="10"/>
  <c r="Z305" i="10"/>
  <c r="Z272" i="10"/>
  <c r="Z350" i="10"/>
  <c r="Z319" i="10"/>
  <c r="Z296" i="10"/>
  <c r="Z384" i="10"/>
  <c r="Z280" i="10"/>
  <c r="Z402" i="10"/>
  <c r="Z466" i="10"/>
  <c r="Z423" i="10"/>
  <c r="Z404" i="10"/>
  <c r="Z468" i="10"/>
  <c r="Z425" i="10"/>
  <c r="Z363" i="10"/>
  <c r="Z438" i="10"/>
  <c r="Z371" i="10"/>
  <c r="Z443" i="10"/>
  <c r="Z413" i="10"/>
  <c r="Z484" i="10"/>
  <c r="Z497" i="10"/>
  <c r="Z451" i="10"/>
  <c r="Z400" i="10"/>
  <c r="Z469" i="10"/>
  <c r="Z487" i="10"/>
  <c r="AC102" i="12"/>
  <c r="AC114" i="12"/>
  <c r="AC119" i="12"/>
  <c r="AC126" i="12"/>
  <c r="AC159" i="12"/>
  <c r="AC142" i="12"/>
  <c r="AC133" i="12"/>
  <c r="AC158" i="12"/>
  <c r="AC196" i="12"/>
  <c r="AC190" i="12"/>
  <c r="AC154" i="12"/>
  <c r="AC200" i="12"/>
  <c r="AC192" i="12"/>
  <c r="AC210" i="12"/>
  <c r="AC203" i="12"/>
  <c r="AC245" i="12"/>
  <c r="AC237" i="12"/>
  <c r="AC225" i="12"/>
  <c r="AC244" i="12"/>
  <c r="AC306" i="12"/>
  <c r="AC276" i="12"/>
  <c r="AC270" i="12"/>
  <c r="AC266" i="12"/>
  <c r="AC299" i="12"/>
  <c r="AC248" i="12"/>
  <c r="AC305" i="12"/>
  <c r="AC304" i="12"/>
  <c r="AC315" i="12"/>
  <c r="AC321" i="12"/>
  <c r="AC333" i="12"/>
  <c r="AC338" i="12"/>
  <c r="AC373" i="12"/>
  <c r="AC392" i="12"/>
  <c r="AC394" i="12"/>
  <c r="AC350" i="12"/>
  <c r="AC356" i="12"/>
  <c r="AC383" i="12"/>
  <c r="AC389" i="12"/>
  <c r="AC399" i="12"/>
  <c r="AC405" i="12"/>
  <c r="AC423" i="12"/>
  <c r="AC364" i="12"/>
  <c r="AC471" i="12"/>
  <c r="AC465" i="12"/>
  <c r="AC467" i="12"/>
  <c r="AC456" i="12"/>
  <c r="AC476" i="12"/>
  <c r="AC488" i="12"/>
  <c r="AC436" i="12"/>
  <c r="AC468" i="12"/>
  <c r="Z119" i="10"/>
  <c r="Z150" i="10"/>
  <c r="Z155" i="10"/>
  <c r="Z152" i="10"/>
  <c r="Z118" i="10"/>
  <c r="Z138" i="10"/>
  <c r="Z130" i="10"/>
  <c r="Z115" i="10"/>
  <c r="Z187" i="10"/>
  <c r="Z245" i="10"/>
  <c r="Z172" i="10"/>
  <c r="Z247" i="10"/>
  <c r="Z220" i="10"/>
  <c r="Z241" i="10"/>
  <c r="Z222" i="10"/>
  <c r="Z216" i="10"/>
  <c r="Z282" i="10"/>
  <c r="Z279" i="10"/>
  <c r="Z300" i="10"/>
  <c r="Z273" i="10"/>
  <c r="Z262" i="10"/>
  <c r="Z219" i="10"/>
  <c r="Z283" i="10"/>
  <c r="Z295" i="10"/>
  <c r="Z364" i="10"/>
  <c r="Z307" i="10"/>
  <c r="Z309" i="10"/>
  <c r="Z358" i="10"/>
  <c r="Z323" i="10"/>
  <c r="Z328" i="10"/>
  <c r="Z248" i="10"/>
  <c r="Z320" i="10"/>
  <c r="Z410" i="10"/>
  <c r="Z474" i="10"/>
  <c r="Z431" i="10"/>
  <c r="Z412" i="10"/>
  <c r="Z476" i="10"/>
  <c r="Z433" i="10"/>
  <c r="Z365" i="10"/>
  <c r="Z446" i="10"/>
  <c r="Z373" i="10"/>
  <c r="Z330" i="10"/>
  <c r="Z421" i="10"/>
  <c r="Z492" i="10"/>
  <c r="Z379" i="10"/>
  <c r="Z456" i="10"/>
  <c r="Z461" i="10"/>
  <c r="Z471" i="10"/>
  <c r="Z495" i="10"/>
  <c r="AC110" i="12"/>
  <c r="AC122" i="12"/>
  <c r="AC123" i="12"/>
  <c r="AC132" i="12"/>
  <c r="AC118" i="12"/>
  <c r="AC117" i="12"/>
  <c r="AC136" i="12"/>
  <c r="AC116" i="12"/>
  <c r="AC204" i="12"/>
  <c r="AC198" i="12"/>
  <c r="AC164" i="12"/>
  <c r="AC215" i="12"/>
  <c r="AC201" i="12"/>
  <c r="AC219" i="12"/>
  <c r="AC197" i="12"/>
  <c r="AC253" i="12"/>
  <c r="AC241" i="12"/>
  <c r="AC227" i="12"/>
  <c r="AC246" i="12"/>
  <c r="AC250" i="12"/>
  <c r="AC284" i="12"/>
  <c r="AC278" i="12"/>
  <c r="AC236" i="12"/>
  <c r="AC310" i="12"/>
  <c r="AC280" i="12"/>
  <c r="AC309" i="12"/>
  <c r="AC239" i="12"/>
  <c r="AC317" i="12"/>
  <c r="AC323" i="12"/>
  <c r="AC337" i="12"/>
  <c r="AC344" i="12"/>
  <c r="AC277" i="12"/>
  <c r="AC400" i="12"/>
  <c r="AC402" i="12"/>
  <c r="AC352" i="12"/>
  <c r="AC358" i="12"/>
  <c r="AC385" i="12"/>
  <c r="AC391" i="12"/>
  <c r="AC401" i="12"/>
  <c r="AC407" i="12"/>
  <c r="AC431" i="12"/>
  <c r="AC406" i="12"/>
  <c r="AC479" i="12"/>
  <c r="AC473" i="12"/>
  <c r="AC475" i="12"/>
  <c r="AC417" i="12"/>
  <c r="AC478" i="12"/>
  <c r="AC495" i="12"/>
  <c r="AC477" i="12"/>
  <c r="AC470" i="12"/>
  <c r="Z127" i="10"/>
  <c r="Z158" i="10"/>
  <c r="Z163" i="10"/>
  <c r="Z160" i="10"/>
  <c r="Z141" i="10"/>
  <c r="Z146" i="10"/>
  <c r="Z132" i="10"/>
  <c r="Z137" i="10"/>
  <c r="Z189" i="10"/>
  <c r="Z253" i="10"/>
  <c r="Z191" i="10"/>
  <c r="Z255" i="10"/>
  <c r="Z165" i="10"/>
  <c r="Z249" i="10"/>
  <c r="Z177" i="10"/>
  <c r="Z224" i="10"/>
  <c r="Z290" i="10"/>
  <c r="Z287" i="10"/>
  <c r="Z308" i="10"/>
  <c r="Z281" i="10"/>
  <c r="Z270" i="10"/>
  <c r="Z240" i="10"/>
  <c r="Z175" i="10"/>
  <c r="Z297" i="10"/>
  <c r="Z372" i="10"/>
  <c r="Z321" i="10"/>
  <c r="Z311" i="10"/>
  <c r="Z366" i="10"/>
  <c r="Z331" i="10"/>
  <c r="Z336" i="10"/>
  <c r="Z264" i="10"/>
  <c r="Z327" i="10"/>
  <c r="Z418" i="10"/>
  <c r="Z346" i="10"/>
  <c r="Z439" i="10"/>
  <c r="Z420" i="10"/>
  <c r="Z357" i="10"/>
  <c r="Z441" i="10"/>
  <c r="Z390" i="10"/>
  <c r="Z454" i="10"/>
  <c r="Z395" i="10"/>
  <c r="Z383" i="10"/>
  <c r="Z429" i="10"/>
  <c r="Z500" i="10"/>
  <c r="Z448" i="10"/>
  <c r="Z457" i="10"/>
  <c r="Z463" i="10"/>
  <c r="Z473" i="10"/>
  <c r="Z498" i="10"/>
  <c r="AC104" i="12"/>
  <c r="AC130" i="12"/>
  <c r="AC139" i="12"/>
  <c r="AC149" i="12"/>
  <c r="AC137" i="12"/>
  <c r="AC143" i="12"/>
  <c r="AC144" i="12"/>
  <c r="AC121" i="12"/>
  <c r="AC150" i="12"/>
  <c r="AC206" i="12"/>
  <c r="AC174" i="12"/>
  <c r="AC223" i="12"/>
  <c r="AC183" i="12"/>
  <c r="AC230" i="12"/>
  <c r="AC217" i="12"/>
  <c r="AC261" i="12"/>
  <c r="AC247" i="12"/>
  <c r="AC229" i="12"/>
  <c r="AC254" i="12"/>
  <c r="AC259" i="12"/>
  <c r="AC292" i="12"/>
  <c r="AC286" i="12"/>
  <c r="AC249" i="12"/>
  <c r="AC318" i="12"/>
  <c r="AC312" i="12"/>
  <c r="AC296" i="12"/>
  <c r="AC285" i="12"/>
  <c r="AC319" i="12"/>
  <c r="AC325" i="12"/>
  <c r="AC339" i="12"/>
  <c r="AC279" i="12"/>
  <c r="AC324" i="12"/>
  <c r="AC408" i="12"/>
  <c r="AC410" i="12"/>
  <c r="AC354" i="12"/>
  <c r="AC360" i="12"/>
  <c r="AC419" i="12"/>
  <c r="AC393" i="12"/>
  <c r="AC421" i="12"/>
  <c r="AC409" i="12"/>
  <c r="AC439" i="12"/>
  <c r="AC420" i="12"/>
  <c r="AC487" i="12"/>
  <c r="AC481" i="12"/>
  <c r="AC483" i="12"/>
  <c r="AC438" i="12"/>
  <c r="AC480" i="12"/>
  <c r="AC461" i="12"/>
  <c r="AC494" i="12"/>
  <c r="AC472" i="12"/>
  <c r="Z105" i="10"/>
  <c r="Z166" i="10"/>
  <c r="Z171" i="10"/>
  <c r="Z168" i="10"/>
  <c r="Z149" i="10"/>
  <c r="Z154" i="10"/>
  <c r="Z134" i="10"/>
  <c r="Z145" i="10"/>
  <c r="Z197" i="10"/>
  <c r="Z194" i="10"/>
  <c r="Z199" i="10"/>
  <c r="Z164" i="10"/>
  <c r="Z193" i="10"/>
  <c r="Z148" i="10"/>
  <c r="Z179" i="10"/>
  <c r="Z173" i="10"/>
  <c r="Z298" i="10"/>
  <c r="Z251" i="10"/>
  <c r="Z316" i="10"/>
  <c r="Z289" i="10"/>
  <c r="Z278" i="10"/>
  <c r="Z242" i="10"/>
  <c r="Z256" i="10"/>
  <c r="Z299" i="10"/>
  <c r="Z380" i="10"/>
  <c r="Z329" i="10"/>
  <c r="Z313" i="10"/>
  <c r="Z374" i="10"/>
  <c r="Z339" i="10"/>
  <c r="Z344" i="10"/>
  <c r="Z304" i="10"/>
  <c r="Z335" i="10"/>
  <c r="Z426" i="10"/>
  <c r="Z370" i="10"/>
  <c r="Z447" i="10"/>
  <c r="Z428" i="10"/>
  <c r="Z386" i="10"/>
  <c r="Z449" i="10"/>
  <c r="Z398" i="10"/>
  <c r="Z462" i="10"/>
  <c r="Z403" i="10"/>
  <c r="Z385" i="10"/>
  <c r="Z437" i="10"/>
  <c r="Z354" i="10"/>
  <c r="Z480" i="10"/>
  <c r="Z459" i="10"/>
  <c r="Z465" i="10"/>
  <c r="Z475" i="10"/>
  <c r="Z481" i="10"/>
  <c r="AC112" i="12"/>
  <c r="AC101" i="12"/>
  <c r="AC147" i="12"/>
  <c r="AC157" i="12"/>
  <c r="AC156" i="12"/>
  <c r="AC148" i="12"/>
  <c r="AC124" i="12"/>
  <c r="AC138" i="12"/>
  <c r="AC161" i="12"/>
  <c r="AC135" i="12"/>
  <c r="AC185" i="12"/>
  <c r="AC173" i="12"/>
  <c r="AC170" i="12"/>
  <c r="AC238" i="12"/>
  <c r="AC226" i="12"/>
  <c r="AC269" i="12"/>
  <c r="AC255" i="12"/>
  <c r="AC231" i="12"/>
  <c r="AC268" i="12"/>
  <c r="AC212" i="12"/>
  <c r="AC300" i="12"/>
  <c r="AC294" i="12"/>
  <c r="AC258" i="12"/>
  <c r="AC326" i="12"/>
  <c r="AC320" i="12"/>
  <c r="AC314" i="12"/>
  <c r="AC287" i="12"/>
  <c r="AC345" i="12"/>
  <c r="AC327" i="12"/>
  <c r="AC347" i="12"/>
  <c r="AC316" i="12"/>
  <c r="AC308" i="12"/>
  <c r="AC359" i="12"/>
  <c r="AC346" i="12"/>
  <c r="AC380" i="12"/>
  <c r="AC362" i="12"/>
  <c r="AC427" i="12"/>
  <c r="AC414" i="12"/>
  <c r="AC429" i="12"/>
  <c r="AC418" i="12"/>
  <c r="AC447" i="12"/>
  <c r="AC446" i="12"/>
  <c r="AC425" i="12"/>
  <c r="AC489" i="12"/>
  <c r="AC491" i="12"/>
  <c r="AC440" i="12"/>
  <c r="AC498" i="12"/>
  <c r="AC490" i="12"/>
  <c r="AC434" i="12"/>
  <c r="AC464" i="12"/>
  <c r="AD105" i="12"/>
  <c r="AD108" i="12"/>
  <c r="AD112" i="12"/>
  <c r="AD114" i="12"/>
  <c r="AD135" i="12"/>
  <c r="AD180" i="12"/>
  <c r="AD148" i="12"/>
  <c r="AD166" i="12"/>
  <c r="AD150" i="12"/>
  <c r="AD138" i="12"/>
  <c r="AD165" i="12"/>
  <c r="AD164" i="12"/>
  <c r="AD176" i="12"/>
  <c r="AD188" i="12"/>
  <c r="AD227" i="12"/>
  <c r="AD197" i="12"/>
  <c r="AD256" i="12"/>
  <c r="AD236" i="12"/>
  <c r="AD194" i="12"/>
  <c r="AD293" i="12"/>
  <c r="AD259" i="12"/>
  <c r="AD237" i="12"/>
  <c r="AD252" i="12"/>
  <c r="AD313" i="12"/>
  <c r="AD278" i="12"/>
  <c r="AD286" i="12"/>
  <c r="AD317" i="12"/>
  <c r="AD336" i="12"/>
  <c r="AD327" i="12"/>
  <c r="AD339" i="12"/>
  <c r="AD360" i="12"/>
  <c r="AD341" i="12"/>
  <c r="AD395" i="12"/>
  <c r="AD324" i="12"/>
  <c r="AD405" i="12"/>
  <c r="AD346" i="12"/>
  <c r="AD370" i="12"/>
  <c r="AD422" i="12"/>
  <c r="AD414" i="12"/>
  <c r="AD409" i="12"/>
  <c r="AD386" i="12"/>
  <c r="AD394" i="12"/>
  <c r="AD420" i="12"/>
  <c r="AD431" i="12"/>
  <c r="AD437" i="12"/>
  <c r="AD470" i="12"/>
  <c r="AD396" i="12"/>
  <c r="AD456" i="12"/>
  <c r="AD473" i="12"/>
  <c r="AD464" i="12"/>
  <c r="AA112" i="10"/>
  <c r="AA116" i="10"/>
  <c r="AA145" i="10"/>
  <c r="AA127" i="10"/>
  <c r="AA139" i="10"/>
  <c r="AA144" i="10"/>
  <c r="AA173" i="10"/>
  <c r="AA109" i="10"/>
  <c r="AA200" i="10"/>
  <c r="AA105" i="10"/>
  <c r="AA194" i="10"/>
  <c r="AA172" i="10"/>
  <c r="AA223" i="10"/>
  <c r="AA196" i="10"/>
  <c r="AA170" i="10"/>
  <c r="AA175" i="10"/>
  <c r="AA233" i="10"/>
  <c r="AA317" i="10"/>
  <c r="AA266" i="10"/>
  <c r="AA249" i="10"/>
  <c r="AA319" i="10"/>
  <c r="AA284" i="10"/>
  <c r="AA297" i="10"/>
  <c r="AA286" i="10"/>
  <c r="AA320" i="10"/>
  <c r="AA383" i="10"/>
  <c r="AA291" i="10"/>
  <c r="AA369" i="10"/>
  <c r="AA350" i="10"/>
  <c r="AA355" i="10"/>
  <c r="AA302" i="10"/>
  <c r="AA318" i="10"/>
  <c r="AA360" i="10"/>
  <c r="AA445" i="10"/>
  <c r="AA366" i="10"/>
  <c r="AA442" i="10"/>
  <c r="AA399" i="10"/>
  <c r="AA463" i="10"/>
  <c r="AA396" i="10"/>
  <c r="AA222" i="10"/>
  <c r="AA425" i="10"/>
  <c r="AA246" i="10"/>
  <c r="AA422" i="10"/>
  <c r="AA408" i="10"/>
  <c r="AA460" i="10"/>
  <c r="AA468" i="10"/>
  <c r="AA476" i="10"/>
  <c r="AA427" i="10"/>
  <c r="AA403" i="10"/>
  <c r="AA498" i="10"/>
  <c r="AD113" i="12"/>
  <c r="AD109" i="12"/>
  <c r="AD118" i="12"/>
  <c r="AD116" i="12"/>
  <c r="AD154" i="12"/>
  <c r="AD102" i="12"/>
  <c r="AD128" i="12"/>
  <c r="AD171" i="12"/>
  <c r="AD158" i="12"/>
  <c r="AD168" i="12"/>
  <c r="AD170" i="12"/>
  <c r="AD190" i="12"/>
  <c r="AD186" i="12"/>
  <c r="AD214" i="12"/>
  <c r="AD235" i="12"/>
  <c r="AD202" i="12"/>
  <c r="AD264" i="12"/>
  <c r="AD250" i="12"/>
  <c r="AD231" i="12"/>
  <c r="AD301" i="12"/>
  <c r="AD273" i="12"/>
  <c r="AD251" i="12"/>
  <c r="AD261" i="12"/>
  <c r="AD321" i="12"/>
  <c r="AD307" i="12"/>
  <c r="AD271" i="12"/>
  <c r="AD325" i="12"/>
  <c r="AD340" i="12"/>
  <c r="AD332" i="12"/>
  <c r="AD304" i="12"/>
  <c r="AD368" i="12"/>
  <c r="AD335" i="12"/>
  <c r="AD403" i="12"/>
  <c r="AD359" i="12"/>
  <c r="AD413" i="12"/>
  <c r="AD375" i="12"/>
  <c r="AD377" i="12"/>
  <c r="AD430" i="12"/>
  <c r="AD416" i="12"/>
  <c r="AD418" i="12"/>
  <c r="AD388" i="12"/>
  <c r="AD444" i="12"/>
  <c r="AD421" i="12"/>
  <c r="AD460" i="12"/>
  <c r="AD439" i="12"/>
  <c r="AD478" i="12"/>
  <c r="AD436" i="12"/>
  <c r="AD461" i="12"/>
  <c r="AD475" i="12"/>
  <c r="AD493" i="12"/>
  <c r="AA120" i="10"/>
  <c r="AA124" i="10"/>
  <c r="AA153" i="10"/>
  <c r="AA129" i="10"/>
  <c r="AA147" i="10"/>
  <c r="AA152" i="10"/>
  <c r="AA181" i="10"/>
  <c r="AA111" i="10"/>
  <c r="AA208" i="10"/>
  <c r="AA143" i="10"/>
  <c r="AA202" i="10"/>
  <c r="AA174" i="10"/>
  <c r="AA135" i="10"/>
  <c r="AA204" i="10"/>
  <c r="AA193" i="10"/>
  <c r="AA195" i="10"/>
  <c r="AA261" i="10"/>
  <c r="AA159" i="10"/>
  <c r="AA274" i="10"/>
  <c r="AA263" i="10"/>
  <c r="AA151" i="10"/>
  <c r="AA206" i="10"/>
  <c r="AA305" i="10"/>
  <c r="AA198" i="10"/>
  <c r="AA327" i="10"/>
  <c r="AA259" i="10"/>
  <c r="AA307" i="10"/>
  <c r="AA377" i="10"/>
  <c r="AA358" i="10"/>
  <c r="AA363" i="10"/>
  <c r="AA328" i="10"/>
  <c r="AA322" i="10"/>
  <c r="AA389" i="10"/>
  <c r="AA453" i="10"/>
  <c r="AA368" i="10"/>
  <c r="AA450" i="10"/>
  <c r="AA407" i="10"/>
  <c r="AA471" i="10"/>
  <c r="AA404" i="10"/>
  <c r="AA357" i="10"/>
  <c r="AA433" i="10"/>
  <c r="AA310" i="10"/>
  <c r="AA430" i="10"/>
  <c r="AA416" i="10"/>
  <c r="AA462" i="10"/>
  <c r="AA470" i="10"/>
  <c r="AA478" i="10"/>
  <c r="AA451" i="10"/>
  <c r="AA467" i="10"/>
  <c r="AA493" i="10"/>
  <c r="AD107" i="12"/>
  <c r="AD117" i="12"/>
  <c r="AD132" i="12"/>
  <c r="AD120" i="12"/>
  <c r="AD162" i="12"/>
  <c r="AD137" i="12"/>
  <c r="AD153" i="12"/>
  <c r="AD175" i="12"/>
  <c r="AD167" i="12"/>
  <c r="AD146" i="12"/>
  <c r="AD177" i="12"/>
  <c r="AD169" i="12"/>
  <c r="AD187" i="12"/>
  <c r="AD225" i="12"/>
  <c r="AD243" i="12"/>
  <c r="AD209" i="12"/>
  <c r="AD272" i="12"/>
  <c r="AD258" i="12"/>
  <c r="AD223" i="12"/>
  <c r="AD238" i="12"/>
  <c r="AD279" i="12"/>
  <c r="AD265" i="12"/>
  <c r="AD270" i="12"/>
  <c r="AD329" i="12"/>
  <c r="AD315" i="12"/>
  <c r="AD288" i="12"/>
  <c r="AD296" i="12"/>
  <c r="AD348" i="12"/>
  <c r="AD342" i="12"/>
  <c r="AD306" i="12"/>
  <c r="AD376" i="12"/>
  <c r="AD343" i="12"/>
  <c r="AD411" i="12"/>
  <c r="AD361" i="12"/>
  <c r="AD275" i="12"/>
  <c r="AD383" i="12"/>
  <c r="AD362" i="12"/>
  <c r="AD438" i="12"/>
  <c r="AD424" i="12"/>
  <c r="AD426" i="12"/>
  <c r="AD415" i="12"/>
  <c r="AD458" i="12"/>
  <c r="AD423" i="12"/>
  <c r="AD468" i="12"/>
  <c r="AD457" i="12"/>
  <c r="AD486" i="12"/>
  <c r="AD428" i="12"/>
  <c r="AD463" i="12"/>
  <c r="AD497" i="12"/>
  <c r="AD496" i="12"/>
  <c r="AA128" i="10"/>
  <c r="AA132" i="10"/>
  <c r="AA161" i="10"/>
  <c r="AA142" i="10"/>
  <c r="AA155" i="10"/>
  <c r="AA160" i="10"/>
  <c r="AA126" i="10"/>
  <c r="AA113" i="10"/>
  <c r="AA216" i="10"/>
  <c r="AA187" i="10"/>
  <c r="AA210" i="10"/>
  <c r="AA176" i="10"/>
  <c r="AA164" i="10"/>
  <c r="AA212" i="10"/>
  <c r="AA201" i="10"/>
  <c r="AA203" i="10"/>
  <c r="AA269" i="10"/>
  <c r="AA214" i="10"/>
  <c r="AA282" i="10"/>
  <c r="AA271" i="10"/>
  <c r="AA251" i="10"/>
  <c r="AA230" i="10"/>
  <c r="AA313" i="10"/>
  <c r="AA254" i="10"/>
  <c r="AA335" i="10"/>
  <c r="AA299" i="10"/>
  <c r="AA321" i="10"/>
  <c r="AA385" i="10"/>
  <c r="AA292" i="10"/>
  <c r="AA371" i="10"/>
  <c r="AA336" i="10"/>
  <c r="AA330" i="10"/>
  <c r="AA397" i="10"/>
  <c r="AA461" i="10"/>
  <c r="AA394" i="10"/>
  <c r="AA349" i="10"/>
  <c r="AA415" i="10"/>
  <c r="AA479" i="10"/>
  <c r="AA412" i="10"/>
  <c r="AA386" i="10"/>
  <c r="AA441" i="10"/>
  <c r="AA341" i="10"/>
  <c r="AA438" i="10"/>
  <c r="AA424" i="10"/>
  <c r="AA487" i="10"/>
  <c r="AA484" i="10"/>
  <c r="AA489" i="10"/>
  <c r="AA456" i="10"/>
  <c r="AA488" i="10"/>
  <c r="AA475" i="10"/>
  <c r="AD115" i="12"/>
  <c r="AD125" i="12"/>
  <c r="AD142" i="12"/>
  <c r="AD143" i="12"/>
  <c r="AD129" i="12"/>
  <c r="AD161" i="12"/>
  <c r="AD122" i="12"/>
  <c r="AD191" i="12"/>
  <c r="AD181" i="12"/>
  <c r="AD149" i="12"/>
  <c r="AD189" i="12"/>
  <c r="AD179" i="12"/>
  <c r="AD196" i="12"/>
  <c r="AD233" i="12"/>
  <c r="AD200" i="12"/>
  <c r="AD217" i="12"/>
  <c r="AD228" i="12"/>
  <c r="AD266" i="12"/>
  <c r="AD249" i="12"/>
  <c r="AD246" i="12"/>
  <c r="AD287" i="12"/>
  <c r="AD281" i="12"/>
  <c r="AD239" i="12"/>
  <c r="AD337" i="12"/>
  <c r="AD323" i="12"/>
  <c r="AD290" i="12"/>
  <c r="AD298" i="12"/>
  <c r="AD356" i="12"/>
  <c r="AD350" i="12"/>
  <c r="AD312" i="12"/>
  <c r="AD316" i="12"/>
  <c r="AD328" i="12"/>
  <c r="AD326" i="12"/>
  <c r="AD363" i="12"/>
  <c r="AD367" i="12"/>
  <c r="AD391" i="12"/>
  <c r="AD380" i="12"/>
  <c r="AD446" i="12"/>
  <c r="AD432" i="12"/>
  <c r="AD434" i="12"/>
  <c r="AD398" i="12"/>
  <c r="AD466" i="12"/>
  <c r="AD452" i="12"/>
  <c r="AD476" i="12"/>
  <c r="AD441" i="12"/>
  <c r="AD449" i="12"/>
  <c r="AD472" i="12"/>
  <c r="AD465" i="12"/>
  <c r="AD477" i="12"/>
  <c r="AD491" i="12"/>
  <c r="AA106" i="10"/>
  <c r="AA115" i="10"/>
  <c r="AA169" i="10"/>
  <c r="AA150" i="10"/>
  <c r="AA163" i="10"/>
  <c r="AA118" i="10"/>
  <c r="AA138" i="10"/>
  <c r="AA140" i="10"/>
  <c r="AA224" i="10"/>
  <c r="AA189" i="10"/>
  <c r="AA218" i="10"/>
  <c r="AA178" i="10"/>
  <c r="AA180" i="10"/>
  <c r="AA220" i="10"/>
  <c r="AA209" i="10"/>
  <c r="AA211" i="10"/>
  <c r="AA277" i="10"/>
  <c r="AA235" i="10"/>
  <c r="AA290" i="10"/>
  <c r="AA279" i="10"/>
  <c r="AA253" i="10"/>
  <c r="AA257" i="10"/>
  <c r="AA227" i="10"/>
  <c r="AA264" i="10"/>
  <c r="AA343" i="10"/>
  <c r="AA324" i="10"/>
  <c r="AA329" i="10"/>
  <c r="AA275" i="10"/>
  <c r="AA294" i="10"/>
  <c r="AA379" i="10"/>
  <c r="AA344" i="10"/>
  <c r="AA338" i="10"/>
  <c r="AA405" i="10"/>
  <c r="AA469" i="10"/>
  <c r="AA402" i="10"/>
  <c r="AA370" i="10"/>
  <c r="AA423" i="10"/>
  <c r="AA325" i="10"/>
  <c r="AA420" i="10"/>
  <c r="AA388" i="10"/>
  <c r="AA449" i="10"/>
  <c r="AA365" i="10"/>
  <c r="AA446" i="10"/>
  <c r="AA432" i="10"/>
  <c r="AA495" i="10"/>
  <c r="AA492" i="10"/>
  <c r="AA497" i="10"/>
  <c r="AA459" i="10"/>
  <c r="AA496" i="10"/>
  <c r="AA485" i="10"/>
  <c r="AD103" i="12"/>
  <c r="AD133" i="12"/>
  <c r="AD124" i="12"/>
  <c r="AD152" i="12"/>
  <c r="AD147" i="12"/>
  <c r="AD174" i="12"/>
  <c r="AD126" i="12"/>
  <c r="AD199" i="12"/>
  <c r="AD185" i="12"/>
  <c r="AD173" i="12"/>
  <c r="AD203" i="12"/>
  <c r="AD195" i="12"/>
  <c r="AD205" i="12"/>
  <c r="AD241" i="12"/>
  <c r="AD212" i="12"/>
  <c r="AD226" i="12"/>
  <c r="AD230" i="12"/>
  <c r="AD274" i="12"/>
  <c r="AD263" i="12"/>
  <c r="AD254" i="12"/>
  <c r="AD295" i="12"/>
  <c r="AD289" i="12"/>
  <c r="AD253" i="12"/>
  <c r="AD299" i="12"/>
  <c r="AD331" i="12"/>
  <c r="AD292" i="12"/>
  <c r="AD300" i="12"/>
  <c r="AD364" i="12"/>
  <c r="AD358" i="12"/>
  <c r="AD314" i="12"/>
  <c r="AD318" i="12"/>
  <c r="AD347" i="12"/>
  <c r="AD351" i="12"/>
  <c r="AD365" i="12"/>
  <c r="AD369" i="12"/>
  <c r="AD399" i="12"/>
  <c r="AD406" i="12"/>
  <c r="AD454" i="12"/>
  <c r="AD440" i="12"/>
  <c r="AD442" i="12"/>
  <c r="AD400" i="12"/>
  <c r="AD474" i="12"/>
  <c r="AD390" i="12"/>
  <c r="AD484" i="12"/>
  <c r="AD443" i="12"/>
  <c r="AD451" i="12"/>
  <c r="AD480" i="12"/>
  <c r="AD467" i="12"/>
  <c r="AD479" i="12"/>
  <c r="AD499" i="12"/>
  <c r="AA114" i="10"/>
  <c r="AA117" i="10"/>
  <c r="AA177" i="10"/>
  <c r="AA158" i="10"/>
  <c r="AA171" i="10"/>
  <c r="AA141" i="10"/>
  <c r="AA146" i="10"/>
  <c r="AA148" i="10"/>
  <c r="AA232" i="10"/>
  <c r="AA197" i="10"/>
  <c r="AA226" i="10"/>
  <c r="AA191" i="10"/>
  <c r="AA182" i="10"/>
  <c r="AA228" i="10"/>
  <c r="AA217" i="10"/>
  <c r="AA219" i="10"/>
  <c r="AA285" i="10"/>
  <c r="AA237" i="10"/>
  <c r="AA190" i="10"/>
  <c r="AA287" i="10"/>
  <c r="AA255" i="10"/>
  <c r="AA265" i="10"/>
  <c r="AA238" i="10"/>
  <c r="AA272" i="10"/>
  <c r="AA351" i="10"/>
  <c r="AA332" i="10"/>
  <c r="AA337" i="10"/>
  <c r="AA315" i="10"/>
  <c r="AA323" i="10"/>
  <c r="AA387" i="10"/>
  <c r="AA352" i="10"/>
  <c r="AA346" i="10"/>
  <c r="AA413" i="10"/>
  <c r="AA477" i="10"/>
  <c r="AA410" i="10"/>
  <c r="AA372" i="10"/>
  <c r="AA431" i="10"/>
  <c r="AA378" i="10"/>
  <c r="AA428" i="10"/>
  <c r="AA393" i="10"/>
  <c r="AA457" i="10"/>
  <c r="AA390" i="10"/>
  <c r="AA306" i="10"/>
  <c r="AA440" i="10"/>
  <c r="AA435" i="10"/>
  <c r="AA500" i="10"/>
  <c r="AA480" i="10"/>
  <c r="AA483" i="10"/>
  <c r="AA443" i="10"/>
  <c r="AD123" i="12"/>
  <c r="AD101" i="12"/>
  <c r="AD136" i="12"/>
  <c r="AD160" i="12"/>
  <c r="AD151" i="12"/>
  <c r="AD182" i="12"/>
  <c r="AD139" i="12"/>
  <c r="AD207" i="12"/>
  <c r="AD193" i="12"/>
  <c r="AD157" i="12"/>
  <c r="AD208" i="12"/>
  <c r="AD204" i="12"/>
  <c r="AD178" i="12"/>
  <c r="AD198" i="12"/>
  <c r="AD221" i="12"/>
  <c r="AD240" i="12"/>
  <c r="AD232" i="12"/>
  <c r="AD219" i="12"/>
  <c r="AD267" i="12"/>
  <c r="AD268" i="12"/>
  <c r="AD303" i="12"/>
  <c r="AD297" i="12"/>
  <c r="AD262" i="12"/>
  <c r="AD310" i="12"/>
  <c r="AD280" i="12"/>
  <c r="AD294" i="12"/>
  <c r="AD302" i="12"/>
  <c r="AD372" i="12"/>
  <c r="AD366" i="12"/>
  <c r="AD338" i="12"/>
  <c r="AD320" i="12"/>
  <c r="AD349" i="12"/>
  <c r="AD353" i="12"/>
  <c r="AD381" i="12"/>
  <c r="AD371" i="12"/>
  <c r="AD407" i="12"/>
  <c r="AD408" i="12"/>
  <c r="AD385" i="12"/>
  <c r="AD448" i="12"/>
  <c r="AD450" i="12"/>
  <c r="AD402" i="12"/>
  <c r="AD482" i="12"/>
  <c r="AD425" i="12"/>
  <c r="AD492" i="12"/>
  <c r="AD445" i="12"/>
  <c r="AD453" i="12"/>
  <c r="AD498" i="12"/>
  <c r="AD500" i="12"/>
  <c r="AD481" i="12"/>
  <c r="AD489" i="12"/>
  <c r="AA122" i="10"/>
  <c r="AA119" i="10"/>
  <c r="AA185" i="10"/>
  <c r="AA166" i="10"/>
  <c r="AA179" i="10"/>
  <c r="AA149" i="10"/>
  <c r="AA154" i="10"/>
  <c r="AA156" i="10"/>
  <c r="AA240" i="10"/>
  <c r="AA205" i="10"/>
  <c r="AA234" i="10"/>
  <c r="AA199" i="10"/>
  <c r="AA184" i="10"/>
  <c r="AA236" i="10"/>
  <c r="AA225" i="10"/>
  <c r="AA167" i="10"/>
  <c r="AA293" i="10"/>
  <c r="AA239" i="10"/>
  <c r="AA243" i="10"/>
  <c r="AA295" i="10"/>
  <c r="AA260" i="10"/>
  <c r="AA273" i="10"/>
  <c r="AA262" i="10"/>
  <c r="AA280" i="10"/>
  <c r="AA359" i="10"/>
  <c r="AA340" i="10"/>
  <c r="AA345" i="10"/>
  <c r="AA326" i="10"/>
  <c r="AA331" i="10"/>
  <c r="AA296" i="10"/>
  <c r="AA312" i="10"/>
  <c r="AA354" i="10"/>
  <c r="AA421" i="10"/>
  <c r="AA267" i="10"/>
  <c r="AA418" i="10"/>
  <c r="AA374" i="10"/>
  <c r="AA439" i="10"/>
  <c r="AA380" i="10"/>
  <c r="AA436" i="10"/>
  <c r="AA401" i="10"/>
  <c r="AA465" i="10"/>
  <c r="AA398" i="10"/>
  <c r="AA381" i="10"/>
  <c r="AA448" i="10"/>
  <c r="AA454" i="10"/>
  <c r="AA411" i="10"/>
  <c r="AA486" i="10"/>
  <c r="AA491" i="10"/>
  <c r="AA419" i="10"/>
  <c r="AD131" i="12"/>
  <c r="AD110" i="12"/>
  <c r="AD144" i="12"/>
  <c r="AD121" i="12"/>
  <c r="AD155" i="12"/>
  <c r="AD130" i="12"/>
  <c r="AD141" i="12"/>
  <c r="AD140" i="12"/>
  <c r="AD201" i="12"/>
  <c r="AD163" i="12"/>
  <c r="AD216" i="12"/>
  <c r="AD210" i="12"/>
  <c r="AD192" i="12"/>
  <c r="AD206" i="12"/>
  <c r="AD229" i="12"/>
  <c r="AD244" i="12"/>
  <c r="AD211" i="12"/>
  <c r="AD213" i="12"/>
  <c r="AD277" i="12"/>
  <c r="AD215" i="12"/>
  <c r="AD260" i="12"/>
  <c r="AD245" i="12"/>
  <c r="AD257" i="12"/>
  <c r="AD234" i="12"/>
  <c r="AD282" i="12"/>
  <c r="AD305" i="12"/>
  <c r="AD283" i="12"/>
  <c r="AD319" i="12"/>
  <c r="AD374" i="12"/>
  <c r="AD344" i="12"/>
  <c r="AD322" i="12"/>
  <c r="AD379" i="12"/>
  <c r="AD355" i="12"/>
  <c r="AD389" i="12"/>
  <c r="AD373" i="12"/>
  <c r="AD354" i="12"/>
  <c r="AD410" i="12"/>
  <c r="AD419" i="12"/>
  <c r="AD382" i="12"/>
  <c r="AD345" i="12"/>
  <c r="AD404" i="12"/>
  <c r="AD490" i="12"/>
  <c r="AD427" i="12"/>
  <c r="AD433" i="12"/>
  <c r="AD447" i="12"/>
  <c r="AD455" i="12"/>
  <c r="AD488" i="12"/>
  <c r="AD469" i="12"/>
  <c r="AD483" i="12"/>
  <c r="AD487" i="12"/>
  <c r="AA130" i="10"/>
  <c r="AA121" i="10"/>
  <c r="AA123" i="10"/>
  <c r="AA131" i="10"/>
  <c r="AA110" i="10"/>
  <c r="AA157" i="10"/>
  <c r="AA162" i="10"/>
  <c r="AA183" i="10"/>
  <c r="AA248" i="10"/>
  <c r="AA213" i="10"/>
  <c r="AA242" i="10"/>
  <c r="AA207" i="10"/>
  <c r="AA186" i="10"/>
  <c r="AA244" i="10"/>
  <c r="AA134" i="10"/>
  <c r="AA229" i="10"/>
  <c r="AA301" i="10"/>
  <c r="AA241" i="10"/>
  <c r="AA245" i="10"/>
  <c r="AA303" i="10"/>
  <c r="AA268" i="10"/>
  <c r="AA281" i="10"/>
  <c r="AA270" i="10"/>
  <c r="AA288" i="10"/>
  <c r="AA367" i="10"/>
  <c r="AA348" i="10"/>
  <c r="AA353" i="10"/>
  <c r="AA334" i="10"/>
  <c r="AA339" i="10"/>
  <c r="AA298" i="10"/>
  <c r="AA314" i="10"/>
  <c r="AA304" i="10"/>
  <c r="AA429" i="10"/>
  <c r="AA362" i="10"/>
  <c r="AA426" i="10"/>
  <c r="AA376" i="10"/>
  <c r="AA447" i="10"/>
  <c r="AA382" i="10"/>
  <c r="AA444" i="10"/>
  <c r="AA409" i="10"/>
  <c r="AA473" i="10"/>
  <c r="AA406" i="10"/>
  <c r="AA392" i="10"/>
  <c r="AA395" i="10"/>
  <c r="AA464" i="10"/>
  <c r="AA472" i="10"/>
  <c r="AA494" i="10"/>
  <c r="AA499" i="10"/>
  <c r="AA482" i="10"/>
  <c r="AA490" i="10"/>
  <c r="AD104" i="12"/>
  <c r="AD106" i="12"/>
  <c r="AD111" i="12"/>
  <c r="AD127" i="12"/>
  <c r="AD172" i="12"/>
  <c r="AD134" i="12"/>
  <c r="AD156" i="12"/>
  <c r="AD145" i="12"/>
  <c r="AD119" i="12"/>
  <c r="AD159" i="12"/>
  <c r="AD224" i="12"/>
  <c r="AD218" i="12"/>
  <c r="AD184" i="12"/>
  <c r="AD220" i="12"/>
  <c r="AD183" i="12"/>
  <c r="AD248" i="12"/>
  <c r="AD222" i="12"/>
  <c r="AD242" i="12"/>
  <c r="AD285" i="12"/>
  <c r="AD255" i="12"/>
  <c r="AD269" i="12"/>
  <c r="AD247" i="12"/>
  <c r="AD291" i="12"/>
  <c r="AD276" i="12"/>
  <c r="AD284" i="12"/>
  <c r="AD309" i="12"/>
  <c r="AD308" i="12"/>
  <c r="AD311" i="12"/>
  <c r="AD333" i="12"/>
  <c r="AD352" i="12"/>
  <c r="AD334" i="12"/>
  <c r="AD387" i="12"/>
  <c r="AD357" i="12"/>
  <c r="AD397" i="12"/>
  <c r="AD378" i="12"/>
  <c r="AD330" i="12"/>
  <c r="AD412" i="12"/>
  <c r="AD393" i="12"/>
  <c r="AD401" i="12"/>
  <c r="AD384" i="12"/>
  <c r="AD417" i="12"/>
  <c r="AD392" i="12"/>
  <c r="AD429" i="12"/>
  <c r="AD435" i="12"/>
  <c r="AD462" i="12"/>
  <c r="AD459" i="12"/>
  <c r="AD495" i="12"/>
  <c r="AD471" i="12"/>
  <c r="AD494" i="12"/>
  <c r="AD485" i="12"/>
  <c r="AA108" i="10"/>
  <c r="AA137" i="10"/>
  <c r="AA125" i="10"/>
  <c r="AA133" i="10"/>
  <c r="AA136" i="10"/>
  <c r="AA165" i="10"/>
  <c r="AA107" i="10"/>
  <c r="AA192" i="10"/>
  <c r="AA256" i="10"/>
  <c r="AA221" i="10"/>
  <c r="AA250" i="10"/>
  <c r="AA215" i="10"/>
  <c r="AA188" i="10"/>
  <c r="AA252" i="10"/>
  <c r="AA168" i="10"/>
  <c r="AA231" i="10"/>
  <c r="AA309" i="10"/>
  <c r="AA258" i="10"/>
  <c r="AA247" i="10"/>
  <c r="AA311" i="10"/>
  <c r="AA276" i="10"/>
  <c r="AA289" i="10"/>
  <c r="AA278" i="10"/>
  <c r="AA283" i="10"/>
  <c r="AA375" i="10"/>
  <c r="AA356" i="10"/>
  <c r="AA361" i="10"/>
  <c r="AA342" i="10"/>
  <c r="AA347" i="10"/>
  <c r="AA300" i="10"/>
  <c r="AA316" i="10"/>
  <c r="AA333" i="10"/>
  <c r="AA437" i="10"/>
  <c r="AA364" i="10"/>
  <c r="AA434" i="10"/>
  <c r="AA391" i="10"/>
  <c r="AA455" i="10"/>
  <c r="AA384" i="10"/>
  <c r="AA452" i="10"/>
  <c r="AA417" i="10"/>
  <c r="AA481" i="10"/>
  <c r="AA414" i="10"/>
  <c r="AA400" i="10"/>
  <c r="AA458" i="10"/>
  <c r="AA466" i="10"/>
  <c r="AA474" i="10"/>
  <c r="AA308" i="10"/>
  <c r="AA373" i="10"/>
  <c r="AB107" i="10"/>
  <c r="AB111" i="10"/>
  <c r="AB172" i="10"/>
  <c r="AB129" i="10"/>
  <c r="AB108" i="10"/>
  <c r="AB136" i="10"/>
  <c r="AB120" i="10"/>
  <c r="AB134" i="10"/>
  <c r="AB181" i="10"/>
  <c r="AB251" i="10"/>
  <c r="AB224" i="10"/>
  <c r="AB213" i="10"/>
  <c r="AB194" i="10"/>
  <c r="AB199" i="10"/>
  <c r="AB138" i="10"/>
  <c r="AB159" i="10"/>
  <c r="AB201" i="10"/>
  <c r="AB304" i="10"/>
  <c r="AB217" i="10"/>
  <c r="AB306" i="10"/>
  <c r="AB228" i="10"/>
  <c r="AB316" i="10"/>
  <c r="AB273" i="10"/>
  <c r="AB252" i="10"/>
  <c r="AB330" i="10"/>
  <c r="AB240" i="10"/>
  <c r="AB351" i="10"/>
  <c r="AB332" i="10"/>
  <c r="AB291" i="10"/>
  <c r="AB345" i="10"/>
  <c r="AB342" i="10"/>
  <c r="AB331" i="10"/>
  <c r="AB333" i="10"/>
  <c r="AB400" i="10"/>
  <c r="AB464" i="10"/>
  <c r="AB405" i="10"/>
  <c r="AB394" i="10"/>
  <c r="AB458" i="10"/>
  <c r="AB415" i="10"/>
  <c r="AB396" i="10"/>
  <c r="AB460" i="10"/>
  <c r="AB401" i="10"/>
  <c r="AB375" i="10"/>
  <c r="AB435" i="10"/>
  <c r="AB365" i="10"/>
  <c r="AB470" i="10"/>
  <c r="AB390" i="10"/>
  <c r="AB465" i="10"/>
  <c r="AB475" i="10"/>
  <c r="AB467" i="10"/>
  <c r="AE118" i="12"/>
  <c r="AE109" i="12"/>
  <c r="AE119" i="12"/>
  <c r="AE144" i="12"/>
  <c r="AE136" i="12"/>
  <c r="AE142" i="12"/>
  <c r="AE148" i="12"/>
  <c r="AE170" i="12"/>
  <c r="AE161" i="12"/>
  <c r="AE168" i="12"/>
  <c r="AE219" i="12"/>
  <c r="AE179" i="12"/>
  <c r="AE187" i="12"/>
  <c r="AE193" i="12"/>
  <c r="AE203" i="12"/>
  <c r="AE259" i="12"/>
  <c r="AE261" i="12"/>
  <c r="AE225" i="12"/>
  <c r="AE288" i="12"/>
  <c r="AE231" i="12"/>
  <c r="AE306" i="12"/>
  <c r="AE284" i="12"/>
  <c r="AE283" i="12"/>
  <c r="AE291" i="12"/>
  <c r="AE310" i="12"/>
  <c r="AE312" i="12"/>
  <c r="AE273" i="12"/>
  <c r="AE343" i="12"/>
  <c r="AE336" i="12"/>
  <c r="AE361" i="12"/>
  <c r="AE347" i="12"/>
  <c r="AE330" i="12"/>
  <c r="AE398" i="12"/>
  <c r="AE392" i="12"/>
  <c r="AE386" i="12"/>
  <c r="AE362" i="12"/>
  <c r="AE441" i="12"/>
  <c r="AE387" i="12"/>
  <c r="AE356" i="12"/>
  <c r="AE401" i="12"/>
  <c r="AE453" i="12"/>
  <c r="AE438" i="12"/>
  <c r="AE444" i="12"/>
  <c r="AE463" i="12"/>
  <c r="AE439" i="12"/>
  <c r="AE430" i="12"/>
  <c r="AE496" i="12"/>
  <c r="AE482" i="12"/>
  <c r="AE495" i="12"/>
  <c r="AB115" i="10"/>
  <c r="AB119" i="10"/>
  <c r="AB180" i="10"/>
  <c r="AB142" i="10"/>
  <c r="AB139" i="10"/>
  <c r="AB144" i="10"/>
  <c r="AB122" i="10"/>
  <c r="AB135" i="10"/>
  <c r="AB195" i="10"/>
  <c r="AB130" i="10"/>
  <c r="AB128" i="10"/>
  <c r="AB221" i="10"/>
  <c r="AB202" i="10"/>
  <c r="AB207" i="10"/>
  <c r="AB186" i="10"/>
  <c r="AB167" i="10"/>
  <c r="AB254" i="10"/>
  <c r="AB312" i="10"/>
  <c r="AB241" i="10"/>
  <c r="AB314" i="10"/>
  <c r="AB260" i="10"/>
  <c r="AB209" i="10"/>
  <c r="AB281" i="10"/>
  <c r="AB259" i="10"/>
  <c r="AB338" i="10"/>
  <c r="AB286" i="10"/>
  <c r="AB238" i="10"/>
  <c r="AB340" i="10"/>
  <c r="AB307" i="10"/>
  <c r="AB353" i="10"/>
  <c r="AB350" i="10"/>
  <c r="AB339" i="10"/>
  <c r="AB341" i="10"/>
  <c r="AB408" i="10"/>
  <c r="AB472" i="10"/>
  <c r="AB413" i="10"/>
  <c r="AB402" i="10"/>
  <c r="AB466" i="10"/>
  <c r="AB423" i="10"/>
  <c r="AB404" i="10"/>
  <c r="AB468" i="10"/>
  <c r="AB409" i="10"/>
  <c r="AB377" i="10"/>
  <c r="AB443" i="10"/>
  <c r="AB398" i="10"/>
  <c r="AB484" i="10"/>
  <c r="AB457" i="10"/>
  <c r="AB483" i="10"/>
  <c r="AB477" i="10"/>
  <c r="AB496" i="10"/>
  <c r="AE126" i="12"/>
  <c r="AE105" i="12"/>
  <c r="AE133" i="12"/>
  <c r="AE149" i="12"/>
  <c r="AE106" i="12"/>
  <c r="AE156" i="12"/>
  <c r="AE123" i="12"/>
  <c r="AE184" i="12"/>
  <c r="AE176" i="12"/>
  <c r="AE121" i="12"/>
  <c r="AE174" i="12"/>
  <c r="AE154" i="12"/>
  <c r="AE172" i="12"/>
  <c r="AE201" i="12"/>
  <c r="AE216" i="12"/>
  <c r="AE267" i="12"/>
  <c r="AE269" i="12"/>
  <c r="AE227" i="12"/>
  <c r="AE296" i="12"/>
  <c r="AE246" i="12"/>
  <c r="AE243" i="12"/>
  <c r="AE292" i="12"/>
  <c r="AE285" i="12"/>
  <c r="AE293" i="12"/>
  <c r="AE318" i="12"/>
  <c r="AE320" i="12"/>
  <c r="AE275" i="12"/>
  <c r="AE351" i="12"/>
  <c r="AE340" i="12"/>
  <c r="AE369" i="12"/>
  <c r="AE355" i="12"/>
  <c r="AE370" i="12"/>
  <c r="AE406" i="12"/>
  <c r="AE400" i="12"/>
  <c r="AE394" i="12"/>
  <c r="AE364" i="12"/>
  <c r="AE449" i="12"/>
  <c r="AE389" i="12"/>
  <c r="AE393" i="12"/>
  <c r="AE403" i="12"/>
  <c r="AE409" i="12"/>
  <c r="AE440" i="12"/>
  <c r="AE446" i="12"/>
  <c r="AE471" i="12"/>
  <c r="AE457" i="12"/>
  <c r="AE432" i="12"/>
  <c r="AE426" i="12"/>
  <c r="AE484" i="12"/>
  <c r="AE459" i="12"/>
  <c r="AE499" i="12"/>
  <c r="AB123" i="10"/>
  <c r="AB127" i="10"/>
  <c r="AB121" i="10"/>
  <c r="AB150" i="10"/>
  <c r="AB147" i="10"/>
  <c r="AB152" i="10"/>
  <c r="AB124" i="10"/>
  <c r="AB143" i="10"/>
  <c r="AB203" i="10"/>
  <c r="AB183" i="10"/>
  <c r="AB146" i="10"/>
  <c r="AB229" i="10"/>
  <c r="AB210" i="10"/>
  <c r="AB215" i="10"/>
  <c r="AB188" i="10"/>
  <c r="AB173" i="10"/>
  <c r="AB256" i="10"/>
  <c r="AB320" i="10"/>
  <c r="AB258" i="10"/>
  <c r="AB193" i="10"/>
  <c r="AB268" i="10"/>
  <c r="AB230" i="10"/>
  <c r="AB289" i="10"/>
  <c r="AB267" i="10"/>
  <c r="AB346" i="10"/>
  <c r="AB293" i="10"/>
  <c r="AB262" i="10"/>
  <c r="AB348" i="10"/>
  <c r="AB309" i="10"/>
  <c r="AB278" i="10"/>
  <c r="AB358" i="10"/>
  <c r="AB347" i="10"/>
  <c r="AB349" i="10"/>
  <c r="AB416" i="10"/>
  <c r="AB480" i="10"/>
  <c r="AB421" i="10"/>
  <c r="AB410" i="10"/>
  <c r="AB474" i="10"/>
  <c r="AB431" i="10"/>
  <c r="AB412" i="10"/>
  <c r="AB476" i="10"/>
  <c r="AB417" i="10"/>
  <c r="AB379" i="10"/>
  <c r="AB451" i="10"/>
  <c r="AB462" i="10"/>
  <c r="AB492" i="10"/>
  <c r="AB486" i="10"/>
  <c r="AB491" i="10"/>
  <c r="AB479" i="10"/>
  <c r="AB473" i="10"/>
  <c r="AE134" i="12"/>
  <c r="AE101" i="12"/>
  <c r="AE139" i="12"/>
  <c r="AE157" i="12"/>
  <c r="AE141" i="12"/>
  <c r="AE169" i="12"/>
  <c r="AE124" i="12"/>
  <c r="AE186" i="12"/>
  <c r="AE188" i="12"/>
  <c r="AE151" i="12"/>
  <c r="AE185" i="12"/>
  <c r="AE171" i="12"/>
  <c r="AE209" i="12"/>
  <c r="AE215" i="12"/>
  <c r="AE232" i="12"/>
  <c r="AE217" i="12"/>
  <c r="AE208" i="12"/>
  <c r="AE229" i="12"/>
  <c r="AE304" i="12"/>
  <c r="AE250" i="12"/>
  <c r="AE255" i="12"/>
  <c r="AE300" i="12"/>
  <c r="AE287" i="12"/>
  <c r="AE295" i="12"/>
  <c r="AE326" i="12"/>
  <c r="AE328" i="12"/>
  <c r="AE277" i="12"/>
  <c r="AE359" i="12"/>
  <c r="AE319" i="12"/>
  <c r="AE327" i="12"/>
  <c r="AE363" i="12"/>
  <c r="AE372" i="12"/>
  <c r="AE341" i="12"/>
  <c r="AE408" i="12"/>
  <c r="AE402" i="12"/>
  <c r="AE366" i="12"/>
  <c r="AE360" i="12"/>
  <c r="AE391" i="12"/>
  <c r="AE395" i="12"/>
  <c r="AE405" i="12"/>
  <c r="AE411" i="12"/>
  <c r="AE442" i="12"/>
  <c r="AE448" i="12"/>
  <c r="AE479" i="12"/>
  <c r="AE465" i="12"/>
  <c r="AE434" i="12"/>
  <c r="AE472" i="12"/>
  <c r="AE486" i="12"/>
  <c r="AE467" i="12"/>
  <c r="AE483" i="12"/>
  <c r="AB131" i="10"/>
  <c r="AB113" i="10"/>
  <c r="AB137" i="10"/>
  <c r="AB158" i="10"/>
  <c r="AB155" i="10"/>
  <c r="AB160" i="10"/>
  <c r="AB141" i="10"/>
  <c r="AB151" i="10"/>
  <c r="AB211" i="10"/>
  <c r="AB185" i="10"/>
  <c r="AB162" i="10"/>
  <c r="AB237" i="10"/>
  <c r="AB218" i="10"/>
  <c r="AB223" i="10"/>
  <c r="AB196" i="10"/>
  <c r="AB190" i="10"/>
  <c r="AB264" i="10"/>
  <c r="AB233" i="10"/>
  <c r="AB266" i="10"/>
  <c r="AB249" i="10"/>
  <c r="AB276" i="10"/>
  <c r="AB232" i="10"/>
  <c r="AB170" i="10"/>
  <c r="AB275" i="10"/>
  <c r="AB354" i="10"/>
  <c r="AB295" i="10"/>
  <c r="AB299" i="10"/>
  <c r="AB356" i="10"/>
  <c r="AB311" i="10"/>
  <c r="AB315" i="10"/>
  <c r="AB366" i="10"/>
  <c r="AB355" i="10"/>
  <c r="AB381" i="10"/>
  <c r="AB424" i="10"/>
  <c r="AB302" i="10"/>
  <c r="AB429" i="10"/>
  <c r="AB418" i="10"/>
  <c r="AB352" i="10"/>
  <c r="AB439" i="10"/>
  <c r="AB420" i="10"/>
  <c r="AB357" i="10"/>
  <c r="AB425" i="10"/>
  <c r="AB395" i="10"/>
  <c r="AB367" i="10"/>
  <c r="AB487" i="10"/>
  <c r="AB500" i="10"/>
  <c r="AB494" i="10"/>
  <c r="AB499" i="10"/>
  <c r="AB481" i="10"/>
  <c r="AB471" i="10"/>
  <c r="AE103" i="12"/>
  <c r="AE107" i="12"/>
  <c r="AE147" i="12"/>
  <c r="AE165" i="12"/>
  <c r="AE150" i="12"/>
  <c r="AE177" i="12"/>
  <c r="AE125" i="12"/>
  <c r="AE194" i="12"/>
  <c r="AE196" i="12"/>
  <c r="AE116" i="12"/>
  <c r="AE189" i="12"/>
  <c r="AE173" i="12"/>
  <c r="AE223" i="12"/>
  <c r="AE224" i="12"/>
  <c r="AE178" i="12"/>
  <c r="AE226" i="12"/>
  <c r="AE222" i="12"/>
  <c r="AE212" i="12"/>
  <c r="AE233" i="12"/>
  <c r="AE254" i="12"/>
  <c r="AE264" i="12"/>
  <c r="AE256" i="12"/>
  <c r="AE289" i="12"/>
  <c r="AE297" i="12"/>
  <c r="AE334" i="12"/>
  <c r="AE271" i="12"/>
  <c r="AE279" i="12"/>
  <c r="AE367" i="12"/>
  <c r="AE321" i="12"/>
  <c r="AE329" i="12"/>
  <c r="AE371" i="12"/>
  <c r="AE374" i="12"/>
  <c r="AE349" i="12"/>
  <c r="AE322" i="12"/>
  <c r="AE410" i="12"/>
  <c r="AE368" i="12"/>
  <c r="AE380" i="12"/>
  <c r="AE419" i="12"/>
  <c r="AE397" i="12"/>
  <c r="AE407" i="12"/>
  <c r="AE413" i="12"/>
  <c r="AE461" i="12"/>
  <c r="AE450" i="12"/>
  <c r="AE487" i="12"/>
  <c r="AE473" i="12"/>
  <c r="AE456" i="12"/>
  <c r="AE474" i="12"/>
  <c r="AE498" i="12"/>
  <c r="AE500" i="12"/>
  <c r="AE494" i="12"/>
  <c r="AB109" i="10"/>
  <c r="AB140" i="10"/>
  <c r="AB145" i="10"/>
  <c r="AB166" i="10"/>
  <c r="AB110" i="10"/>
  <c r="AB168" i="10"/>
  <c r="AB149" i="10"/>
  <c r="AB132" i="10"/>
  <c r="AB219" i="10"/>
  <c r="AB192" i="10"/>
  <c r="AB187" i="10"/>
  <c r="AB245" i="10"/>
  <c r="AB226" i="10"/>
  <c r="AB231" i="10"/>
  <c r="AB204" i="10"/>
  <c r="AB198" i="10"/>
  <c r="AB272" i="10"/>
  <c r="AB261" i="10"/>
  <c r="AB274" i="10"/>
  <c r="AB263" i="10"/>
  <c r="AB284" i="10"/>
  <c r="AB234" i="10"/>
  <c r="AB225" i="10"/>
  <c r="AB283" i="10"/>
  <c r="AB362" i="10"/>
  <c r="AB297" i="10"/>
  <c r="AB301" i="10"/>
  <c r="AB364" i="10"/>
  <c r="AB313" i="10"/>
  <c r="AB317" i="10"/>
  <c r="AB374" i="10"/>
  <c r="AB244" i="10"/>
  <c r="AB383" i="10"/>
  <c r="AB432" i="10"/>
  <c r="AB336" i="10"/>
  <c r="AB437" i="10"/>
  <c r="AB426" i="10"/>
  <c r="AB376" i="10"/>
  <c r="AB447" i="10"/>
  <c r="AB428" i="10"/>
  <c r="AB359" i="10"/>
  <c r="AB433" i="10"/>
  <c r="AB403" i="10"/>
  <c r="AB422" i="10"/>
  <c r="AB495" i="10"/>
  <c r="AB414" i="10"/>
  <c r="AB430" i="10"/>
  <c r="AB371" i="10"/>
  <c r="AB485" i="10"/>
  <c r="AE108" i="12"/>
  <c r="AE104" i="12"/>
  <c r="AE111" i="12"/>
  <c r="AE131" i="12"/>
  <c r="AE114" i="12"/>
  <c r="AE164" i="12"/>
  <c r="AE143" i="12"/>
  <c r="AE135" i="12"/>
  <c r="AE202" i="12"/>
  <c r="AE204" i="12"/>
  <c r="AE180" i="12"/>
  <c r="AE190" i="12"/>
  <c r="AE182" i="12"/>
  <c r="AE228" i="12"/>
  <c r="AE230" i="12"/>
  <c r="AE220" i="12"/>
  <c r="AE205" i="12"/>
  <c r="AE237" i="12"/>
  <c r="AE234" i="12"/>
  <c r="AE241" i="12"/>
  <c r="AE268" i="12"/>
  <c r="AE240" i="12"/>
  <c r="AE265" i="12"/>
  <c r="AE308" i="12"/>
  <c r="AE272" i="12"/>
  <c r="AE252" i="12"/>
  <c r="AE294" i="12"/>
  <c r="AE281" i="12"/>
  <c r="AE375" i="12"/>
  <c r="AE323" i="12"/>
  <c r="AE337" i="12"/>
  <c r="AE302" i="12"/>
  <c r="AE376" i="12"/>
  <c r="AE379" i="12"/>
  <c r="AE365" i="12"/>
  <c r="AE346" i="12"/>
  <c r="AE404" i="12"/>
  <c r="AE383" i="12"/>
  <c r="AE427" i="12"/>
  <c r="AE399" i="12"/>
  <c r="AE421" i="12"/>
  <c r="AE418" i="12"/>
  <c r="AE469" i="12"/>
  <c r="AE458" i="12"/>
  <c r="AE388" i="12"/>
  <c r="AE481" i="12"/>
  <c r="AE464" i="12"/>
  <c r="AE476" i="12"/>
  <c r="AE422" i="12"/>
  <c r="AE475" i="12"/>
  <c r="AB117" i="10"/>
  <c r="AB148" i="10"/>
  <c r="AB153" i="10"/>
  <c r="AB174" i="10"/>
  <c r="AB112" i="10"/>
  <c r="AB176" i="10"/>
  <c r="AB157" i="10"/>
  <c r="AB175" i="10"/>
  <c r="AB227" i="10"/>
  <c r="AB200" i="10"/>
  <c r="AB189" i="10"/>
  <c r="AB253" i="10"/>
  <c r="AB171" i="10"/>
  <c r="AB239" i="10"/>
  <c r="AB212" i="10"/>
  <c r="AB206" i="10"/>
  <c r="AB280" i="10"/>
  <c r="AB269" i="10"/>
  <c r="AB282" i="10"/>
  <c r="AB271" i="10"/>
  <c r="AB292" i="10"/>
  <c r="AB236" i="10"/>
  <c r="AB246" i="10"/>
  <c r="AB242" i="10"/>
  <c r="AB370" i="10"/>
  <c r="AB327" i="10"/>
  <c r="AB303" i="10"/>
  <c r="AB372" i="10"/>
  <c r="AB321" i="10"/>
  <c r="AB319" i="10"/>
  <c r="AB382" i="10"/>
  <c r="AB270" i="10"/>
  <c r="AB385" i="10"/>
  <c r="AB440" i="10"/>
  <c r="AB360" i="10"/>
  <c r="AB445" i="10"/>
  <c r="AB434" i="10"/>
  <c r="AB391" i="10"/>
  <c r="AB455" i="10"/>
  <c r="AB436" i="10"/>
  <c r="AB361" i="10"/>
  <c r="AB441" i="10"/>
  <c r="AB411" i="10"/>
  <c r="AB482" i="10"/>
  <c r="AB344" i="10"/>
  <c r="AB478" i="10"/>
  <c r="AB459" i="10"/>
  <c r="AB406" i="10"/>
  <c r="AB493" i="10"/>
  <c r="AE102" i="12"/>
  <c r="AE113" i="12"/>
  <c r="AE127" i="12"/>
  <c r="AE138" i="12"/>
  <c r="AE115" i="12"/>
  <c r="AE167" i="12"/>
  <c r="AE129" i="12"/>
  <c r="AE140" i="12"/>
  <c r="AE153" i="12"/>
  <c r="AE158" i="12"/>
  <c r="AE198" i="12"/>
  <c r="AE199" i="12"/>
  <c r="AE191" i="12"/>
  <c r="AE236" i="12"/>
  <c r="AE238" i="12"/>
  <c r="AE235" i="12"/>
  <c r="AE214" i="12"/>
  <c r="AE247" i="12"/>
  <c r="AE258" i="12"/>
  <c r="AE249" i="12"/>
  <c r="AE282" i="12"/>
  <c r="AE260" i="12"/>
  <c r="AE248" i="12"/>
  <c r="AE316" i="12"/>
  <c r="AE299" i="12"/>
  <c r="AE278" i="12"/>
  <c r="AE305" i="12"/>
  <c r="AE311" i="12"/>
  <c r="AE313" i="12"/>
  <c r="AE325" i="12"/>
  <c r="AE342" i="12"/>
  <c r="AE314" i="12"/>
  <c r="AE377" i="12"/>
  <c r="AE344" i="12"/>
  <c r="AE381" i="12"/>
  <c r="AE348" i="12"/>
  <c r="AE417" i="12"/>
  <c r="AE412" i="12"/>
  <c r="AE435" i="12"/>
  <c r="AE414" i="12"/>
  <c r="AE429" i="12"/>
  <c r="AE396" i="12"/>
  <c r="AE477" i="12"/>
  <c r="AE423" i="12"/>
  <c r="AE431" i="12"/>
  <c r="AE489" i="12"/>
  <c r="AE466" i="12"/>
  <c r="AE478" i="12"/>
  <c r="AE488" i="12"/>
  <c r="AE497" i="12"/>
  <c r="AB125" i="10"/>
  <c r="AB156" i="10"/>
  <c r="AB161" i="10"/>
  <c r="AB182" i="10"/>
  <c r="AB114" i="10"/>
  <c r="AB184" i="10"/>
  <c r="AB165" i="10"/>
  <c r="AB177" i="10"/>
  <c r="AB235" i="10"/>
  <c r="AB208" i="10"/>
  <c r="AB197" i="10"/>
  <c r="AB126" i="10"/>
  <c r="AB178" i="10"/>
  <c r="AB247" i="10"/>
  <c r="AB220" i="10"/>
  <c r="AB214" i="10"/>
  <c r="AB288" i="10"/>
  <c r="AB277" i="10"/>
  <c r="AB290" i="10"/>
  <c r="AB279" i="10"/>
  <c r="AB300" i="10"/>
  <c r="AB257" i="10"/>
  <c r="AB248" i="10"/>
  <c r="AB318" i="10"/>
  <c r="AB378" i="10"/>
  <c r="AB335" i="10"/>
  <c r="AB305" i="10"/>
  <c r="AB380" i="10"/>
  <c r="AB329" i="10"/>
  <c r="AB326" i="10"/>
  <c r="AB294" i="10"/>
  <c r="AB310" i="10"/>
  <c r="AB387" i="10"/>
  <c r="AB448" i="10"/>
  <c r="AB389" i="10"/>
  <c r="AB453" i="10"/>
  <c r="AB442" i="10"/>
  <c r="AB399" i="10"/>
  <c r="AB328" i="10"/>
  <c r="AB444" i="10"/>
  <c r="AB363" i="10"/>
  <c r="AB449" i="10"/>
  <c r="AB419" i="10"/>
  <c r="AB490" i="10"/>
  <c r="AB438" i="10"/>
  <c r="AB489" i="10"/>
  <c r="AB461" i="10"/>
  <c r="AB369" i="10"/>
  <c r="AB469" i="10"/>
  <c r="AE110" i="12"/>
  <c r="AE120" i="12"/>
  <c r="AE137" i="12"/>
  <c r="AE155" i="12"/>
  <c r="AE117" i="12"/>
  <c r="AE175" i="12"/>
  <c r="AE130" i="12"/>
  <c r="AE146" i="12"/>
  <c r="AE160" i="12"/>
  <c r="AE162" i="12"/>
  <c r="AE207" i="12"/>
  <c r="AE213" i="12"/>
  <c r="AE200" i="12"/>
  <c r="AE244" i="12"/>
  <c r="AE195" i="12"/>
  <c r="AE239" i="12"/>
  <c r="AE245" i="12"/>
  <c r="AE197" i="12"/>
  <c r="AE262" i="12"/>
  <c r="AE263" i="12"/>
  <c r="AE290" i="12"/>
  <c r="AE274" i="12"/>
  <c r="AE257" i="12"/>
  <c r="AE324" i="12"/>
  <c r="AE301" i="12"/>
  <c r="AE307" i="12"/>
  <c r="AE309" i="12"/>
  <c r="AE331" i="12"/>
  <c r="AE315" i="12"/>
  <c r="AE345" i="12"/>
  <c r="AE333" i="12"/>
  <c r="AE338" i="12"/>
  <c r="AE382" i="12"/>
  <c r="AE357" i="12"/>
  <c r="AE373" i="12"/>
  <c r="AE350" i="12"/>
  <c r="AE425" i="12"/>
  <c r="AE358" i="12"/>
  <c r="AE443" i="12"/>
  <c r="AE416" i="12"/>
  <c r="AE437" i="12"/>
  <c r="AE420" i="12"/>
  <c r="AE485" i="12"/>
  <c r="AE452" i="12"/>
  <c r="AE460" i="12"/>
  <c r="AE447" i="12"/>
  <c r="AE468" i="12"/>
  <c r="AE424" i="12"/>
  <c r="AE490" i="12"/>
  <c r="AE455" i="12"/>
  <c r="AE451" i="12"/>
  <c r="AE445" i="12"/>
  <c r="AE493" i="12"/>
  <c r="AE415" i="12"/>
  <c r="AE470" i="12"/>
  <c r="AE492" i="12"/>
  <c r="AE462" i="12"/>
  <c r="AB133" i="10"/>
  <c r="AB164" i="10"/>
  <c r="AB169" i="10"/>
  <c r="AB106" i="10"/>
  <c r="AB116" i="10"/>
  <c r="AB118" i="10"/>
  <c r="AB105" i="10"/>
  <c r="AB179" i="10"/>
  <c r="AB243" i="10"/>
  <c r="AB216" i="10"/>
  <c r="AB205" i="10"/>
  <c r="AB163" i="10"/>
  <c r="AB191" i="10"/>
  <c r="AB255" i="10"/>
  <c r="AB154" i="10"/>
  <c r="AB222" i="10"/>
  <c r="AB296" i="10"/>
  <c r="AB285" i="10"/>
  <c r="AB298" i="10"/>
  <c r="AB287" i="10"/>
  <c r="AB308" i="10"/>
  <c r="AB265" i="10"/>
  <c r="AB250" i="10"/>
  <c r="AB322" i="10"/>
  <c r="AB386" i="10"/>
  <c r="AB343" i="10"/>
  <c r="AB324" i="10"/>
  <c r="AB388" i="10"/>
  <c r="AB337" i="10"/>
  <c r="AB334" i="10"/>
  <c r="AB323" i="10"/>
  <c r="AB325" i="10"/>
  <c r="AB392" i="10"/>
  <c r="AB456" i="10"/>
  <c r="AB397" i="10"/>
  <c r="AB368" i="10"/>
  <c r="AB450" i="10"/>
  <c r="AB407" i="10"/>
  <c r="AB384" i="10"/>
  <c r="AB452" i="10"/>
  <c r="AB393" i="10"/>
  <c r="AB373" i="10"/>
  <c r="AB427" i="10"/>
  <c r="AB498" i="10"/>
  <c r="AB454" i="10"/>
  <c r="AB497" i="10"/>
  <c r="AB463" i="10"/>
  <c r="AB446" i="10"/>
  <c r="AB488" i="10"/>
  <c r="AE112" i="12"/>
  <c r="AE128" i="12"/>
  <c r="AE145" i="12"/>
  <c r="AE163" i="12"/>
  <c r="AE122" i="12"/>
  <c r="AE183" i="12"/>
  <c r="AE132" i="12"/>
  <c r="AE159" i="12"/>
  <c r="AE166" i="12"/>
  <c r="AE152" i="12"/>
  <c r="AE211" i="12"/>
  <c r="AE221" i="12"/>
  <c r="AE181" i="12"/>
  <c r="AE192" i="12"/>
  <c r="AE206" i="12"/>
  <c r="AE251" i="12"/>
  <c r="AE253" i="12"/>
  <c r="AE210" i="12"/>
  <c r="AE280" i="12"/>
  <c r="AE218" i="12"/>
  <c r="AE298" i="12"/>
  <c r="AE276" i="12"/>
  <c r="AE270" i="12"/>
  <c r="AE332" i="12"/>
  <c r="AE303" i="12"/>
  <c r="AE286" i="12"/>
  <c r="AE242" i="12"/>
  <c r="AE335" i="12"/>
  <c r="AE317" i="12"/>
  <c r="AE353" i="12"/>
  <c r="AE339" i="12"/>
  <c r="AE266" i="12"/>
  <c r="AE390" i="12"/>
  <c r="AE384" i="12"/>
  <c r="AE378" i="12"/>
  <c r="AE352" i="12"/>
  <c r="AE433" i="12"/>
  <c r="AE385" i="12"/>
  <c r="AE354" i="12"/>
  <c r="AE436" i="12"/>
  <c r="AE454" i="12"/>
  <c r="AE428" i="12"/>
  <c r="AE480" i="12"/>
  <c r="AE491" i="12"/>
  <c r="AF103" i="12"/>
  <c r="AF108" i="12"/>
  <c r="AF122" i="12"/>
  <c r="AF125" i="12"/>
  <c r="AF143" i="12"/>
  <c r="AF170" i="12"/>
  <c r="AF180" i="12"/>
  <c r="AF179" i="12"/>
  <c r="AF171" i="12"/>
  <c r="AF162" i="12"/>
  <c r="AF168" i="12"/>
  <c r="AF194" i="12"/>
  <c r="AF186" i="12"/>
  <c r="AF196" i="12"/>
  <c r="AF225" i="12"/>
  <c r="AF227" i="12"/>
  <c r="AF262" i="12"/>
  <c r="AF240" i="12"/>
  <c r="AF236" i="12"/>
  <c r="AF244" i="12"/>
  <c r="AF293" i="12"/>
  <c r="AF255" i="12"/>
  <c r="AF251" i="12"/>
  <c r="AF327" i="12"/>
  <c r="AF321" i="12"/>
  <c r="AF282" i="12"/>
  <c r="AF292" i="12"/>
  <c r="AF346" i="12"/>
  <c r="AF336" i="12"/>
  <c r="AF345" i="12"/>
  <c r="AF312" i="12"/>
  <c r="AF341" i="12"/>
  <c r="AF347" i="12"/>
  <c r="AF379" i="12"/>
  <c r="AF361" i="12"/>
  <c r="AF389" i="12"/>
  <c r="AF314" i="12"/>
  <c r="AF436" i="12"/>
  <c r="AF417" i="12"/>
  <c r="AF454" i="12"/>
  <c r="AF432" i="12"/>
  <c r="AF394" i="12"/>
  <c r="AF442" i="12"/>
  <c r="AF423" i="12"/>
  <c r="AF437" i="12"/>
  <c r="AF439" i="12"/>
  <c r="AF453" i="12"/>
  <c r="AF449" i="12"/>
  <c r="AF495" i="12"/>
  <c r="AF489" i="12"/>
  <c r="AC110" i="10"/>
  <c r="AC114" i="10"/>
  <c r="AC143" i="10"/>
  <c r="AC117" i="10"/>
  <c r="AC125" i="10"/>
  <c r="AC185" i="10"/>
  <c r="AC139" i="10"/>
  <c r="AC136" i="10"/>
  <c r="AC154" i="10"/>
  <c r="AC230" i="10"/>
  <c r="AC219" i="10"/>
  <c r="AC240" i="10"/>
  <c r="AC213" i="10"/>
  <c r="AC210" i="10"/>
  <c r="AC180" i="10"/>
  <c r="AC170" i="10"/>
  <c r="AC267" i="10"/>
  <c r="AC229" i="10"/>
  <c r="AC237" i="10"/>
  <c r="AC309" i="10"/>
  <c r="AC266" i="10"/>
  <c r="AC253" i="10"/>
  <c r="AC311" i="10"/>
  <c r="AC244" i="10"/>
  <c r="AC314" i="10"/>
  <c r="AC373" i="10"/>
  <c r="AC354" i="10"/>
  <c r="AC367" i="10"/>
  <c r="AC340" i="10"/>
  <c r="AC353" i="10"/>
  <c r="AC292" i="10"/>
  <c r="AC306" i="10"/>
  <c r="AC395" i="10"/>
  <c r="AC459" i="10"/>
  <c r="AC424" i="10"/>
  <c r="AC358" i="10"/>
  <c r="AC413" i="10"/>
  <c r="AC477" i="10"/>
  <c r="AC410" i="10"/>
  <c r="AC376" i="10"/>
  <c r="AC423" i="10"/>
  <c r="AC294" i="10"/>
  <c r="AC420" i="10"/>
  <c r="AC485" i="10"/>
  <c r="AC441" i="10"/>
  <c r="AC486" i="10"/>
  <c r="AC494" i="10"/>
  <c r="AC460" i="10"/>
  <c r="AC489" i="10"/>
  <c r="AF111" i="12"/>
  <c r="AF123" i="12"/>
  <c r="AF140" i="12"/>
  <c r="AF147" i="12"/>
  <c r="AF152" i="12"/>
  <c r="AF178" i="12"/>
  <c r="AF117" i="12"/>
  <c r="AF189" i="12"/>
  <c r="AF191" i="12"/>
  <c r="AF177" i="12"/>
  <c r="AF184" i="12"/>
  <c r="AF203" i="12"/>
  <c r="AF195" i="12"/>
  <c r="AF218" i="12"/>
  <c r="AF233" i="12"/>
  <c r="AF200" i="12"/>
  <c r="AF270" i="12"/>
  <c r="AF248" i="12"/>
  <c r="AF253" i="12"/>
  <c r="AF258" i="12"/>
  <c r="AF301" i="12"/>
  <c r="AF269" i="12"/>
  <c r="AF260" i="12"/>
  <c r="AF335" i="12"/>
  <c r="AF329" i="12"/>
  <c r="AF284" i="12"/>
  <c r="AF245" i="12"/>
  <c r="AF354" i="12"/>
  <c r="AF340" i="12"/>
  <c r="AF342" i="12"/>
  <c r="AF333" i="12"/>
  <c r="AF334" i="12"/>
  <c r="AF376" i="12"/>
  <c r="AF387" i="12"/>
  <c r="AF363" i="12"/>
  <c r="AF397" i="12"/>
  <c r="AF360" i="12"/>
  <c r="AF444" i="12"/>
  <c r="AF380" i="12"/>
  <c r="AF391" i="12"/>
  <c r="AF440" i="12"/>
  <c r="AF415" i="12"/>
  <c r="AF421" i="12"/>
  <c r="AF425" i="12"/>
  <c r="AF460" i="12"/>
  <c r="AF441" i="12"/>
  <c r="AF462" i="12"/>
  <c r="AF478" i="12"/>
  <c r="AF467" i="12"/>
  <c r="AF494" i="12"/>
  <c r="AC118" i="10"/>
  <c r="AC122" i="10"/>
  <c r="AC151" i="10"/>
  <c r="AC119" i="10"/>
  <c r="AC127" i="10"/>
  <c r="AC129" i="10"/>
  <c r="AC147" i="10"/>
  <c r="AC144" i="10"/>
  <c r="AC157" i="10"/>
  <c r="AC238" i="10"/>
  <c r="AC227" i="10"/>
  <c r="AC248" i="10"/>
  <c r="AC221" i="10"/>
  <c r="AC218" i="10"/>
  <c r="AC182" i="10"/>
  <c r="AC193" i="10"/>
  <c r="AC275" i="10"/>
  <c r="AC231" i="10"/>
  <c r="AC239" i="10"/>
  <c r="AC317" i="10"/>
  <c r="AC274" i="10"/>
  <c r="AC255" i="10"/>
  <c r="AC319" i="10"/>
  <c r="AC262" i="10"/>
  <c r="AC316" i="10"/>
  <c r="AC381" i="10"/>
  <c r="AC289" i="10"/>
  <c r="AC375" i="10"/>
  <c r="AC348" i="10"/>
  <c r="AC361" i="10"/>
  <c r="AC326" i="10"/>
  <c r="AC308" i="10"/>
  <c r="AC403" i="10"/>
  <c r="AC467" i="10"/>
  <c r="AC432" i="10"/>
  <c r="AC360" i="10"/>
  <c r="AC421" i="10"/>
  <c r="AC298" i="10"/>
  <c r="AC418" i="10"/>
  <c r="AC378" i="10"/>
  <c r="AC431" i="10"/>
  <c r="AC331" i="10"/>
  <c r="AC428" i="10"/>
  <c r="AC414" i="10"/>
  <c r="AC493" i="10"/>
  <c r="AC401" i="10"/>
  <c r="AC454" i="10"/>
  <c r="AC465" i="10"/>
  <c r="AF105" i="12"/>
  <c r="AF131" i="12"/>
  <c r="AF101" i="12"/>
  <c r="AF150" i="12"/>
  <c r="AF160" i="12"/>
  <c r="AF141" i="12"/>
  <c r="AF136" i="12"/>
  <c r="AF197" i="12"/>
  <c r="AF199" i="12"/>
  <c r="AF181" i="12"/>
  <c r="AF193" i="12"/>
  <c r="AF208" i="12"/>
  <c r="AF173" i="12"/>
  <c r="AF231" i="12"/>
  <c r="AF241" i="12"/>
  <c r="AF163" i="12"/>
  <c r="AF209" i="12"/>
  <c r="AF256" i="12"/>
  <c r="AF257" i="12"/>
  <c r="AF267" i="12"/>
  <c r="AF229" i="12"/>
  <c r="AF273" i="12"/>
  <c r="AF242" i="12"/>
  <c r="AF261" i="12"/>
  <c r="AF337" i="12"/>
  <c r="AF307" i="12"/>
  <c r="AF302" i="12"/>
  <c r="AF362" i="12"/>
  <c r="AF348" i="12"/>
  <c r="AF350" i="12"/>
  <c r="AF339" i="12"/>
  <c r="AF368" i="12"/>
  <c r="AF377" i="12"/>
  <c r="AF395" i="12"/>
  <c r="AF320" i="12"/>
  <c r="AF405" i="12"/>
  <c r="AF396" i="12"/>
  <c r="AF452" i="12"/>
  <c r="AF383" i="12"/>
  <c r="AF419" i="12"/>
  <c r="AF448" i="12"/>
  <c r="AF434" i="12"/>
  <c r="AF450" i="12"/>
  <c r="AF427" i="12"/>
  <c r="AF468" i="12"/>
  <c r="AF443" i="12"/>
  <c r="AF491" i="12"/>
  <c r="AF447" i="12"/>
  <c r="AF469" i="12"/>
  <c r="AF475" i="12"/>
  <c r="AC126" i="10"/>
  <c r="AC130" i="10"/>
  <c r="AC159" i="10"/>
  <c r="AC140" i="10"/>
  <c r="AC137" i="10"/>
  <c r="AC131" i="10"/>
  <c r="AC155" i="10"/>
  <c r="AC152" i="10"/>
  <c r="AC173" i="10"/>
  <c r="AC246" i="10"/>
  <c r="AC192" i="10"/>
  <c r="AC256" i="10"/>
  <c r="AC124" i="10"/>
  <c r="AC226" i="10"/>
  <c r="AC184" i="10"/>
  <c r="AC201" i="10"/>
  <c r="AC283" i="10"/>
  <c r="AC264" i="10"/>
  <c r="AC261" i="10"/>
  <c r="AC220" i="10"/>
  <c r="AC282" i="10"/>
  <c r="AC263" i="10"/>
  <c r="AC228" i="10"/>
  <c r="AC270" i="10"/>
  <c r="AC325" i="10"/>
  <c r="AC318" i="10"/>
  <c r="AC297" i="10"/>
  <c r="AC383" i="10"/>
  <c r="AC356" i="10"/>
  <c r="AC369" i="10"/>
  <c r="AC334" i="10"/>
  <c r="AC328" i="10"/>
  <c r="AC411" i="10"/>
  <c r="AC475" i="10"/>
  <c r="AC440" i="10"/>
  <c r="AC362" i="10"/>
  <c r="AC429" i="10"/>
  <c r="AC368" i="10"/>
  <c r="AC426" i="10"/>
  <c r="AC380" i="10"/>
  <c r="AC439" i="10"/>
  <c r="AC384" i="10"/>
  <c r="AC436" i="10"/>
  <c r="AC422" i="10"/>
  <c r="AC425" i="10"/>
  <c r="AC462" i="10"/>
  <c r="AC470" i="10"/>
  <c r="AC478" i="10"/>
  <c r="AC433" i="10"/>
  <c r="AC483" i="10"/>
  <c r="AC474" i="10"/>
  <c r="AF113" i="12"/>
  <c r="AF104" i="12"/>
  <c r="AF128" i="12"/>
  <c r="AF158" i="12"/>
  <c r="AF134" i="12"/>
  <c r="AF115" i="12"/>
  <c r="AF144" i="12"/>
  <c r="AF205" i="12"/>
  <c r="AF207" i="12"/>
  <c r="AF120" i="12"/>
  <c r="AF202" i="12"/>
  <c r="AF216" i="12"/>
  <c r="AF182" i="12"/>
  <c r="AF239" i="12"/>
  <c r="AF198" i="12"/>
  <c r="AF212" i="12"/>
  <c r="AF217" i="12"/>
  <c r="AF264" i="12"/>
  <c r="AF271" i="12"/>
  <c r="AF238" i="12"/>
  <c r="AF235" i="12"/>
  <c r="AF279" i="12"/>
  <c r="AF252" i="12"/>
  <c r="AF289" i="12"/>
  <c r="AF276" i="12"/>
  <c r="AF315" i="12"/>
  <c r="AF304" i="12"/>
  <c r="AF370" i="12"/>
  <c r="AF356" i="12"/>
  <c r="AF358" i="12"/>
  <c r="AF298" i="12"/>
  <c r="AF385" i="12"/>
  <c r="AF382" i="12"/>
  <c r="AF403" i="12"/>
  <c r="AF365" i="12"/>
  <c r="AF413" i="12"/>
  <c r="AF398" i="12"/>
  <c r="AF300" i="12"/>
  <c r="AF412" i="12"/>
  <c r="AF316" i="12"/>
  <c r="AF352" i="12"/>
  <c r="AF456" i="12"/>
  <c r="AF458" i="12"/>
  <c r="AF429" i="12"/>
  <c r="AF476" i="12"/>
  <c r="AF445" i="12"/>
  <c r="AF493" i="12"/>
  <c r="AF486" i="12"/>
  <c r="AF471" i="12"/>
  <c r="AF500" i="12"/>
  <c r="AC134" i="10"/>
  <c r="AC105" i="10"/>
  <c r="AC167" i="10"/>
  <c r="AC148" i="10"/>
  <c r="AC145" i="10"/>
  <c r="AC133" i="10"/>
  <c r="AC163" i="10"/>
  <c r="AC160" i="10"/>
  <c r="AC190" i="10"/>
  <c r="AC254" i="10"/>
  <c r="AC200" i="10"/>
  <c r="AC149" i="10"/>
  <c r="AC172" i="10"/>
  <c r="AC234" i="10"/>
  <c r="AC191" i="10"/>
  <c r="AC209" i="10"/>
  <c r="AC291" i="10"/>
  <c r="AC272" i="10"/>
  <c r="AC269" i="10"/>
  <c r="AC241" i="10"/>
  <c r="AC290" i="10"/>
  <c r="AC271" i="10"/>
  <c r="AC260" i="10"/>
  <c r="AC278" i="10"/>
  <c r="AC333" i="10"/>
  <c r="AC320" i="10"/>
  <c r="AC327" i="10"/>
  <c r="AC236" i="10"/>
  <c r="AC313" i="10"/>
  <c r="AC377" i="10"/>
  <c r="AC342" i="10"/>
  <c r="AC336" i="10"/>
  <c r="AC419" i="10"/>
  <c r="AC387" i="10"/>
  <c r="AC448" i="10"/>
  <c r="AC364" i="10"/>
  <c r="AC437" i="10"/>
  <c r="AC370" i="10"/>
  <c r="AC434" i="10"/>
  <c r="AC382" i="10"/>
  <c r="AC447" i="10"/>
  <c r="AC386" i="10"/>
  <c r="AC444" i="10"/>
  <c r="AC430" i="10"/>
  <c r="AC458" i="10"/>
  <c r="AC464" i="10"/>
  <c r="AC472" i="10"/>
  <c r="AC480" i="10"/>
  <c r="AC409" i="10"/>
  <c r="AC499" i="10"/>
  <c r="AF107" i="12"/>
  <c r="AF109" i="12"/>
  <c r="AF132" i="12"/>
  <c r="AF118" i="12"/>
  <c r="AF135" i="12"/>
  <c r="AF137" i="12"/>
  <c r="AF157" i="12"/>
  <c r="AF148" i="12"/>
  <c r="AF145" i="12"/>
  <c r="AF124" i="12"/>
  <c r="AF214" i="12"/>
  <c r="AF224" i="12"/>
  <c r="AF175" i="12"/>
  <c r="AF204" i="12"/>
  <c r="AF187" i="12"/>
  <c r="AF223" i="12"/>
  <c r="AF226" i="12"/>
  <c r="AF272" i="12"/>
  <c r="AF275" i="12"/>
  <c r="AF249" i="12"/>
  <c r="AF250" i="12"/>
  <c r="AF287" i="12"/>
  <c r="AF266" i="12"/>
  <c r="AF308" i="12"/>
  <c r="AF310" i="12"/>
  <c r="AF323" i="12"/>
  <c r="AF306" i="12"/>
  <c r="AF294" i="12"/>
  <c r="AF364" i="12"/>
  <c r="AF366" i="12"/>
  <c r="AF322" i="12"/>
  <c r="AF393" i="12"/>
  <c r="AF349" i="12"/>
  <c r="AF411" i="12"/>
  <c r="AF367" i="12"/>
  <c r="AF318" i="12"/>
  <c r="AF400" i="12"/>
  <c r="AF404" i="12"/>
  <c r="AF422" i="12"/>
  <c r="AF399" i="12"/>
  <c r="AF407" i="12"/>
  <c r="AF464" i="12"/>
  <c r="AF466" i="12"/>
  <c r="AF386" i="12"/>
  <c r="AF484" i="12"/>
  <c r="AF457" i="12"/>
  <c r="AF499" i="12"/>
  <c r="AF498" i="12"/>
  <c r="AF473" i="12"/>
  <c r="AF481" i="12"/>
  <c r="AC112" i="10"/>
  <c r="AC107" i="10"/>
  <c r="AC175" i="10"/>
  <c r="AC156" i="10"/>
  <c r="AC153" i="10"/>
  <c r="AC142" i="10"/>
  <c r="AC171" i="10"/>
  <c r="AC168" i="10"/>
  <c r="AC198" i="10"/>
  <c r="AC181" i="10"/>
  <c r="AC208" i="10"/>
  <c r="AC162" i="10"/>
  <c r="AC174" i="10"/>
  <c r="AC242" i="10"/>
  <c r="AC199" i="10"/>
  <c r="AC217" i="10"/>
  <c r="AC299" i="10"/>
  <c r="AC280" i="10"/>
  <c r="AC277" i="10"/>
  <c r="AC243" i="10"/>
  <c r="AC141" i="10"/>
  <c r="AC279" i="10"/>
  <c r="AC268" i="10"/>
  <c r="AC286" i="10"/>
  <c r="AC341" i="10"/>
  <c r="AC322" i="10"/>
  <c r="AC335" i="10"/>
  <c r="AC265" i="10"/>
  <c r="AC321" i="10"/>
  <c r="AC385" i="10"/>
  <c r="AC350" i="10"/>
  <c r="AC344" i="10"/>
  <c r="AC427" i="10"/>
  <c r="AC392" i="10"/>
  <c r="AC456" i="10"/>
  <c r="AC366" i="10"/>
  <c r="AC445" i="10"/>
  <c r="AC372" i="10"/>
  <c r="AC442" i="10"/>
  <c r="AC391" i="10"/>
  <c r="AC455" i="10"/>
  <c r="AC388" i="10"/>
  <c r="AC347" i="10"/>
  <c r="AC438" i="10"/>
  <c r="AC466" i="10"/>
  <c r="AC452" i="10"/>
  <c r="AF121" i="12"/>
  <c r="AF110" i="12"/>
  <c r="AF142" i="12"/>
  <c r="AF126" i="12"/>
  <c r="AF114" i="12"/>
  <c r="AF151" i="12"/>
  <c r="AF127" i="12"/>
  <c r="AF156" i="12"/>
  <c r="AF161" i="12"/>
  <c r="AF149" i="12"/>
  <c r="AF222" i="12"/>
  <c r="AF169" i="12"/>
  <c r="AF183" i="12"/>
  <c r="AF201" i="12"/>
  <c r="AF206" i="12"/>
  <c r="AF234" i="12"/>
  <c r="AF228" i="12"/>
  <c r="AF213" i="12"/>
  <c r="AF283" i="12"/>
  <c r="AF263" i="12"/>
  <c r="AF259" i="12"/>
  <c r="AF295" i="12"/>
  <c r="AF281" i="12"/>
  <c r="AF265" i="12"/>
  <c r="AF274" i="12"/>
  <c r="AF286" i="12"/>
  <c r="AF296" i="12"/>
  <c r="AF331" i="12"/>
  <c r="AF372" i="12"/>
  <c r="AF374" i="12"/>
  <c r="AF324" i="12"/>
  <c r="AF401" i="12"/>
  <c r="AF351" i="12"/>
  <c r="AF344" i="12"/>
  <c r="AF369" i="12"/>
  <c r="AF373" i="12"/>
  <c r="AF402" i="12"/>
  <c r="AF406" i="12"/>
  <c r="AF430" i="12"/>
  <c r="AF414" i="12"/>
  <c r="AF388" i="12"/>
  <c r="AF472" i="12"/>
  <c r="AF474" i="12"/>
  <c r="AF431" i="12"/>
  <c r="AF492" i="12"/>
  <c r="AF426" i="12"/>
  <c r="AF451" i="12"/>
  <c r="AF461" i="12"/>
  <c r="AF483" i="12"/>
  <c r="AF497" i="12"/>
  <c r="AC120" i="10"/>
  <c r="AC109" i="10"/>
  <c r="AC183" i="10"/>
  <c r="AC164" i="10"/>
  <c r="AC161" i="10"/>
  <c r="AC150" i="10"/>
  <c r="AC179" i="10"/>
  <c r="AC132" i="10"/>
  <c r="AC206" i="10"/>
  <c r="AC195" i="10"/>
  <c r="AC216" i="10"/>
  <c r="AC189" i="10"/>
  <c r="AC176" i="10"/>
  <c r="AC250" i="10"/>
  <c r="AC207" i="10"/>
  <c r="AC225" i="10"/>
  <c r="AC307" i="10"/>
  <c r="AC288" i="10"/>
  <c r="AC285" i="10"/>
  <c r="AC245" i="10"/>
  <c r="AC196" i="10"/>
  <c r="AC287" i="10"/>
  <c r="AC276" i="10"/>
  <c r="AC273" i="10"/>
  <c r="AC349" i="10"/>
  <c r="AC330" i="10"/>
  <c r="AC343" i="10"/>
  <c r="AC305" i="10"/>
  <c r="AC329" i="10"/>
  <c r="AC166" i="10"/>
  <c r="AC212" i="10"/>
  <c r="AC352" i="10"/>
  <c r="AC435" i="10"/>
  <c r="AC400" i="10"/>
  <c r="AC257" i="10"/>
  <c r="AC389" i="10"/>
  <c r="AC453" i="10"/>
  <c r="AC374" i="10"/>
  <c r="AC450" i="10"/>
  <c r="AC399" i="10"/>
  <c r="AC463" i="10"/>
  <c r="AC396" i="10"/>
  <c r="AC371" i="10"/>
  <c r="AC446" i="10"/>
  <c r="AC482" i="10"/>
  <c r="AC468" i="10"/>
  <c r="AC476" i="10"/>
  <c r="AC497" i="10"/>
  <c r="AC473" i="10"/>
  <c r="AF129" i="12"/>
  <c r="AF102" i="12"/>
  <c r="AF116" i="12"/>
  <c r="AF133" i="12"/>
  <c r="AF146" i="12"/>
  <c r="AF165" i="12"/>
  <c r="AF130" i="12"/>
  <c r="AF153" i="12"/>
  <c r="AF167" i="12"/>
  <c r="AF154" i="12"/>
  <c r="AF174" i="12"/>
  <c r="AF190" i="12"/>
  <c r="AF188" i="12"/>
  <c r="AF210" i="12"/>
  <c r="AF211" i="12"/>
  <c r="AF246" i="12"/>
  <c r="AF230" i="12"/>
  <c r="AF221" i="12"/>
  <c r="AF291" i="12"/>
  <c r="AF277" i="12"/>
  <c r="AF268" i="12"/>
  <c r="AF303" i="12"/>
  <c r="AF311" i="12"/>
  <c r="AF297" i="12"/>
  <c r="AF278" i="12"/>
  <c r="AF288" i="12"/>
  <c r="AF305" i="12"/>
  <c r="AF343" i="12"/>
  <c r="AF325" i="12"/>
  <c r="AF247" i="12"/>
  <c r="AF326" i="12"/>
  <c r="AF409" i="12"/>
  <c r="AF353" i="12"/>
  <c r="AF357" i="12"/>
  <c r="AF371" i="12"/>
  <c r="AF375" i="12"/>
  <c r="AF420" i="12"/>
  <c r="AF408" i="12"/>
  <c r="AF438" i="12"/>
  <c r="AF416" i="12"/>
  <c r="AF390" i="12"/>
  <c r="AF480" i="12"/>
  <c r="AF482" i="12"/>
  <c r="AF433" i="12"/>
  <c r="AF384" i="12"/>
  <c r="AF455" i="12"/>
  <c r="AF470" i="12"/>
  <c r="AF463" i="12"/>
  <c r="AF485" i="12"/>
  <c r="AF477" i="12"/>
  <c r="AC128" i="10"/>
  <c r="AC111" i="10"/>
  <c r="AC113" i="10"/>
  <c r="AC121" i="10"/>
  <c r="AC169" i="10"/>
  <c r="AC158" i="10"/>
  <c r="AC187" i="10"/>
  <c r="AC138" i="10"/>
  <c r="AC214" i="10"/>
  <c r="AC203" i="10"/>
  <c r="AC224" i="10"/>
  <c r="AC197" i="10"/>
  <c r="AC194" i="10"/>
  <c r="AC165" i="10"/>
  <c r="AC215" i="10"/>
  <c r="AC252" i="10"/>
  <c r="AC315" i="10"/>
  <c r="AC233" i="10"/>
  <c r="AC293" i="10"/>
  <c r="AC247" i="10"/>
  <c r="AC249" i="10"/>
  <c r="AC295" i="10"/>
  <c r="AC284" i="10"/>
  <c r="AC310" i="10"/>
  <c r="AC357" i="10"/>
  <c r="AC338" i="10"/>
  <c r="AC351" i="10"/>
  <c r="AC324" i="10"/>
  <c r="AC337" i="10"/>
  <c r="AC186" i="10"/>
  <c r="AC302" i="10"/>
  <c r="AC323" i="10"/>
  <c r="AC443" i="10"/>
  <c r="AC408" i="10"/>
  <c r="AC300" i="10"/>
  <c r="AC397" i="10"/>
  <c r="AC461" i="10"/>
  <c r="AC394" i="10"/>
  <c r="AC296" i="10"/>
  <c r="AC407" i="10"/>
  <c r="AC471" i="10"/>
  <c r="AC404" i="10"/>
  <c r="AC390" i="10"/>
  <c r="AC449" i="10"/>
  <c r="AC490" i="10"/>
  <c r="AC487" i="10"/>
  <c r="AC484" i="10"/>
  <c r="AC393" i="10"/>
  <c r="AC488" i="10"/>
  <c r="AC379" i="10"/>
  <c r="AC416" i="10"/>
  <c r="AC405" i="10"/>
  <c r="AC402" i="10"/>
  <c r="AC355" i="10"/>
  <c r="AC479" i="10"/>
  <c r="AC398" i="10"/>
  <c r="AC498" i="10"/>
  <c r="AC492" i="10"/>
  <c r="AC496" i="10"/>
  <c r="AF112" i="12"/>
  <c r="AF106" i="12"/>
  <c r="AF119" i="12"/>
  <c r="AF139" i="12"/>
  <c r="AF159" i="12"/>
  <c r="AF172" i="12"/>
  <c r="AF138" i="12"/>
  <c r="AF166" i="12"/>
  <c r="AF155" i="12"/>
  <c r="AF164" i="12"/>
  <c r="AF185" i="12"/>
  <c r="AF176" i="12"/>
  <c r="AF192" i="12"/>
  <c r="AF219" i="12"/>
  <c r="AF220" i="12"/>
  <c r="AF254" i="12"/>
  <c r="AF232" i="12"/>
  <c r="AF215" i="12"/>
  <c r="AF299" i="12"/>
  <c r="AF285" i="12"/>
  <c r="AF243" i="12"/>
  <c r="AF237" i="12"/>
  <c r="AF319" i="12"/>
  <c r="AF313" i="12"/>
  <c r="AF280" i="12"/>
  <c r="AF290" i="12"/>
  <c r="AF330" i="12"/>
  <c r="AF317" i="12"/>
  <c r="AF332" i="12"/>
  <c r="AF309" i="12"/>
  <c r="AF328" i="12"/>
  <c r="AF338" i="12"/>
  <c r="AF355" i="12"/>
  <c r="AF359" i="12"/>
  <c r="AF381" i="12"/>
  <c r="AF378" i="12"/>
  <c r="AF428" i="12"/>
  <c r="AF410" i="12"/>
  <c r="AF446" i="12"/>
  <c r="AF424" i="12"/>
  <c r="AF392" i="12"/>
  <c r="AF488" i="12"/>
  <c r="AF490" i="12"/>
  <c r="AF435" i="12"/>
  <c r="AF418" i="12"/>
  <c r="AF459" i="12"/>
  <c r="AF496" i="12"/>
  <c r="AF465" i="12"/>
  <c r="AF487" i="12"/>
  <c r="AF479" i="12"/>
  <c r="AC106" i="10"/>
  <c r="AC135" i="10"/>
  <c r="AC115" i="10"/>
  <c r="AC123" i="10"/>
  <c r="AC177" i="10"/>
  <c r="AC108" i="10"/>
  <c r="AC116" i="10"/>
  <c r="AC146" i="10"/>
  <c r="AC222" i="10"/>
  <c r="AC211" i="10"/>
  <c r="AC232" i="10"/>
  <c r="AC205" i="10"/>
  <c r="AC202" i="10"/>
  <c r="AC178" i="10"/>
  <c r="AC223" i="10"/>
  <c r="AC259" i="10"/>
  <c r="AC204" i="10"/>
  <c r="AC235" i="10"/>
  <c r="AC301" i="10"/>
  <c r="AC258" i="10"/>
  <c r="AC251" i="10"/>
  <c r="AC303" i="10"/>
  <c r="AC188" i="10"/>
  <c r="AC312" i="10"/>
  <c r="AC365" i="10"/>
  <c r="AC346" i="10"/>
  <c r="AC359" i="10"/>
  <c r="AC332" i="10"/>
  <c r="AC345" i="10"/>
  <c r="AC281" i="10"/>
  <c r="AC304" i="10"/>
  <c r="AC451" i="10"/>
  <c r="AC339" i="10"/>
  <c r="AC469" i="10"/>
  <c r="AC415" i="10"/>
  <c r="AC412" i="10"/>
  <c r="AC481" i="10"/>
  <c r="AC495" i="10"/>
  <c r="AC457" i="10"/>
  <c r="AC406" i="10"/>
  <c r="AC363" i="10"/>
  <c r="AC500" i="10"/>
  <c r="AC491" i="10"/>
  <c r="AC417" i="10"/>
  <c r="AD105" i="10"/>
  <c r="AD109" i="10"/>
  <c r="AD154" i="10"/>
  <c r="AD151" i="10"/>
  <c r="AD172" i="10"/>
  <c r="AD142" i="10"/>
  <c r="AD112" i="10"/>
  <c r="AD128" i="10"/>
  <c r="AD201" i="10"/>
  <c r="AD173" i="10"/>
  <c r="AD222" i="10"/>
  <c r="AD211" i="10"/>
  <c r="AD200" i="10"/>
  <c r="AD213" i="10"/>
  <c r="AD176" i="10"/>
  <c r="AD196" i="10"/>
  <c r="AD250" i="10"/>
  <c r="AD318" i="10"/>
  <c r="AD283" i="10"/>
  <c r="AD304" i="10"/>
  <c r="AD165" i="10"/>
  <c r="AD290" i="10"/>
  <c r="AD279" i="10"/>
  <c r="AD257" i="10"/>
  <c r="AD344" i="10"/>
  <c r="AD325" i="10"/>
  <c r="AD330" i="10"/>
  <c r="AD297" i="10"/>
  <c r="AD234" i="10"/>
  <c r="AD332" i="10"/>
  <c r="AD232" i="10"/>
  <c r="AD345" i="10"/>
  <c r="AD347" i="10"/>
  <c r="AD398" i="10"/>
  <c r="AD462" i="10"/>
  <c r="AD395" i="10"/>
  <c r="AD387" i="10"/>
  <c r="AD448" i="10"/>
  <c r="AD389" i="10"/>
  <c r="AD453" i="10"/>
  <c r="AD442" i="10"/>
  <c r="AD399" i="10"/>
  <c r="AD365" i="10"/>
  <c r="AD433" i="10"/>
  <c r="AD477" i="10"/>
  <c r="AD460" i="10"/>
  <c r="AD468" i="10"/>
  <c r="AD500" i="10"/>
  <c r="AD436" i="10"/>
  <c r="AD494" i="10"/>
  <c r="AD113" i="10"/>
  <c r="AD117" i="10"/>
  <c r="AD162" i="10"/>
  <c r="AD159" i="10"/>
  <c r="AD180" i="10"/>
  <c r="AD150" i="10"/>
  <c r="AD114" i="10"/>
  <c r="AD130" i="10"/>
  <c r="AD209" i="10"/>
  <c r="AD175" i="10"/>
  <c r="AD136" i="10"/>
  <c r="AD219" i="10"/>
  <c r="AD208" i="10"/>
  <c r="AD221" i="10"/>
  <c r="AD194" i="10"/>
  <c r="AD204" i="10"/>
  <c r="AD262" i="10"/>
  <c r="AD120" i="10"/>
  <c r="AD207" i="10"/>
  <c r="AD312" i="10"/>
  <c r="AD223" i="10"/>
  <c r="AD298" i="10"/>
  <c r="AD287" i="10"/>
  <c r="AD265" i="10"/>
  <c r="AD352" i="10"/>
  <c r="AD333" i="10"/>
  <c r="AD338" i="10"/>
  <c r="AD299" i="10"/>
  <c r="AD268" i="10"/>
  <c r="AD340" i="10"/>
  <c r="AD313" i="10"/>
  <c r="AD353" i="10"/>
  <c r="AD355" i="10"/>
  <c r="AD406" i="10"/>
  <c r="AD470" i="10"/>
  <c r="AD403" i="10"/>
  <c r="AD392" i="10"/>
  <c r="AD456" i="10"/>
  <c r="AD397" i="10"/>
  <c r="AD374" i="10"/>
  <c r="AD450" i="10"/>
  <c r="AD407" i="10"/>
  <c r="AD367" i="10"/>
  <c r="AD441" i="10"/>
  <c r="AD479" i="10"/>
  <c r="AD482" i="10"/>
  <c r="AD487" i="10"/>
  <c r="AD292" i="10"/>
  <c r="AD465" i="10"/>
  <c r="AD463" i="10"/>
  <c r="AD121" i="10"/>
  <c r="AD125" i="10"/>
  <c r="AD170" i="10"/>
  <c r="AD167" i="10"/>
  <c r="AD127" i="10"/>
  <c r="AD158" i="10"/>
  <c r="AD139" i="10"/>
  <c r="AD141" i="10"/>
  <c r="AD217" i="10"/>
  <c r="AD177" i="10"/>
  <c r="AD160" i="10"/>
  <c r="AD227" i="10"/>
  <c r="AD216" i="10"/>
  <c r="AD229" i="10"/>
  <c r="AD202" i="10"/>
  <c r="AD212" i="10"/>
  <c r="AD270" i="10"/>
  <c r="AD252" i="10"/>
  <c r="AD231" i="10"/>
  <c r="AD320" i="10"/>
  <c r="AD226" i="10"/>
  <c r="AD306" i="10"/>
  <c r="AD184" i="10"/>
  <c r="AD273" i="10"/>
  <c r="AD360" i="10"/>
  <c r="AD341" i="10"/>
  <c r="AD346" i="10"/>
  <c r="AD301" i="10"/>
  <c r="AD291" i="10"/>
  <c r="AD348" i="10"/>
  <c r="AD315" i="10"/>
  <c r="AD228" i="10"/>
  <c r="AD350" i="10"/>
  <c r="AD414" i="10"/>
  <c r="AD478" i="10"/>
  <c r="AD411" i="10"/>
  <c r="AD400" i="10"/>
  <c r="AD464" i="10"/>
  <c r="AD405" i="10"/>
  <c r="AD394" i="10"/>
  <c r="AD458" i="10"/>
  <c r="AD415" i="10"/>
  <c r="AD369" i="10"/>
  <c r="AD449" i="10"/>
  <c r="AD488" i="10"/>
  <c r="AD490" i="10"/>
  <c r="AD495" i="10"/>
  <c r="AD420" i="10"/>
  <c r="AD467" i="10"/>
  <c r="AD461" i="10"/>
  <c r="AD129" i="10"/>
  <c r="AD133" i="10"/>
  <c r="AD178" i="10"/>
  <c r="AD119" i="10"/>
  <c r="AD137" i="10"/>
  <c r="AD166" i="10"/>
  <c r="AD147" i="10"/>
  <c r="AD149" i="10"/>
  <c r="AD225" i="10"/>
  <c r="AD179" i="10"/>
  <c r="AD181" i="10"/>
  <c r="AD235" i="10"/>
  <c r="AD224" i="10"/>
  <c r="AD237" i="10"/>
  <c r="AD210" i="10"/>
  <c r="AD220" i="10"/>
  <c r="AD278" i="10"/>
  <c r="AD254" i="10"/>
  <c r="AD264" i="10"/>
  <c r="AD239" i="10"/>
  <c r="AD247" i="10"/>
  <c r="AD314" i="10"/>
  <c r="AD215" i="10"/>
  <c r="AD281" i="10"/>
  <c r="AD368" i="10"/>
  <c r="AD349" i="10"/>
  <c r="AD354" i="10"/>
  <c r="AD303" i="10"/>
  <c r="AD305" i="10"/>
  <c r="AD356" i="10"/>
  <c r="AD317" i="10"/>
  <c r="AD260" i="10"/>
  <c r="AD371" i="10"/>
  <c r="AD422" i="10"/>
  <c r="AD326" i="10"/>
  <c r="AD419" i="10"/>
  <c r="AD408" i="10"/>
  <c r="AD472" i="10"/>
  <c r="AD413" i="10"/>
  <c r="AD402" i="10"/>
  <c r="AD466" i="10"/>
  <c r="AD423" i="10"/>
  <c r="AD393" i="10"/>
  <c r="AD230" i="10"/>
  <c r="AD496" i="10"/>
  <c r="AD498" i="10"/>
  <c r="AD359" i="10"/>
  <c r="AD489" i="10"/>
  <c r="AD469" i="10"/>
  <c r="AD486" i="10"/>
  <c r="AD107" i="10"/>
  <c r="AD132" i="10"/>
  <c r="AD186" i="10"/>
  <c r="AD140" i="10"/>
  <c r="AD145" i="10"/>
  <c r="AD174" i="10"/>
  <c r="AD155" i="10"/>
  <c r="AD157" i="10"/>
  <c r="AD233" i="10"/>
  <c r="AD190" i="10"/>
  <c r="AD183" i="10"/>
  <c r="AD243" i="10"/>
  <c r="AD152" i="10"/>
  <c r="AD245" i="10"/>
  <c r="AD218" i="10"/>
  <c r="AD191" i="10"/>
  <c r="AD286" i="10"/>
  <c r="AD256" i="10"/>
  <c r="AD272" i="10"/>
  <c r="AD261" i="10"/>
  <c r="AD258" i="10"/>
  <c r="AD199" i="10"/>
  <c r="AD236" i="10"/>
  <c r="AD289" i="10"/>
  <c r="AD376" i="10"/>
  <c r="AD357" i="10"/>
  <c r="AD362" i="10"/>
  <c r="AD327" i="10"/>
  <c r="AD307" i="10"/>
  <c r="AD364" i="10"/>
  <c r="AD319" i="10"/>
  <c r="AD300" i="10"/>
  <c r="AD373" i="10"/>
  <c r="AD430" i="10"/>
  <c r="AD379" i="10"/>
  <c r="AD427" i="10"/>
  <c r="AD416" i="10"/>
  <c r="AD480" i="10"/>
  <c r="AD421" i="10"/>
  <c r="AD410" i="10"/>
  <c r="AD474" i="10"/>
  <c r="AD431" i="10"/>
  <c r="AD401" i="10"/>
  <c r="AD412" i="10"/>
  <c r="AD481" i="10"/>
  <c r="AD334" i="10"/>
  <c r="AD444" i="10"/>
  <c r="AD497" i="10"/>
  <c r="AD471" i="10"/>
  <c r="AD115" i="10"/>
  <c r="AD134" i="10"/>
  <c r="AD111" i="10"/>
  <c r="AD148" i="10"/>
  <c r="AD153" i="10"/>
  <c r="AD182" i="10"/>
  <c r="AD163" i="10"/>
  <c r="AD116" i="10"/>
  <c r="AD241" i="10"/>
  <c r="AD198" i="10"/>
  <c r="AD185" i="10"/>
  <c r="AD251" i="10"/>
  <c r="AD189" i="10"/>
  <c r="AD253" i="10"/>
  <c r="AD118" i="10"/>
  <c r="AD244" i="10"/>
  <c r="AD294" i="10"/>
  <c r="AD259" i="10"/>
  <c r="AD280" i="10"/>
  <c r="AD269" i="10"/>
  <c r="AD266" i="10"/>
  <c r="AD255" i="10"/>
  <c r="AD238" i="10"/>
  <c r="AD308" i="10"/>
  <c r="AD384" i="10"/>
  <c r="AD293" i="10"/>
  <c r="AD370" i="10"/>
  <c r="AD335" i="10"/>
  <c r="AD309" i="10"/>
  <c r="AD372" i="10"/>
  <c r="AD321" i="10"/>
  <c r="AD323" i="10"/>
  <c r="AD375" i="10"/>
  <c r="AD438" i="10"/>
  <c r="AD381" i="10"/>
  <c r="AD435" i="10"/>
  <c r="AD424" i="10"/>
  <c r="AD342" i="10"/>
  <c r="AD429" i="10"/>
  <c r="AD418" i="10"/>
  <c r="AD284" i="10"/>
  <c r="AD439" i="10"/>
  <c r="AD409" i="10"/>
  <c r="AD452" i="10"/>
  <c r="AD485" i="10"/>
  <c r="AD361" i="10"/>
  <c r="AD476" i="10"/>
  <c r="AD396" i="10"/>
  <c r="AD483" i="10"/>
  <c r="AD123" i="10"/>
  <c r="AD138" i="10"/>
  <c r="AD135" i="10"/>
  <c r="AD156" i="10"/>
  <c r="AD161" i="10"/>
  <c r="AD108" i="10"/>
  <c r="AD124" i="10"/>
  <c r="AD168" i="10"/>
  <c r="AD249" i="10"/>
  <c r="AD206" i="10"/>
  <c r="AD195" i="10"/>
  <c r="AD187" i="10"/>
  <c r="AD197" i="10"/>
  <c r="AD122" i="10"/>
  <c r="AD144" i="10"/>
  <c r="AD246" i="10"/>
  <c r="AD302" i="10"/>
  <c r="AD267" i="10"/>
  <c r="AD288" i="10"/>
  <c r="AD277" i="10"/>
  <c r="AD274" i="10"/>
  <c r="AD263" i="10"/>
  <c r="AD240" i="10"/>
  <c r="AD328" i="10"/>
  <c r="AD276" i="10"/>
  <c r="AD295" i="10"/>
  <c r="AD378" i="10"/>
  <c r="AD343" i="10"/>
  <c r="AD311" i="10"/>
  <c r="AD380" i="10"/>
  <c r="AD329" i="10"/>
  <c r="AD331" i="10"/>
  <c r="AD377" i="10"/>
  <c r="AD446" i="10"/>
  <c r="AD383" i="10"/>
  <c r="AD443" i="10"/>
  <c r="AD432" i="10"/>
  <c r="AD358" i="10"/>
  <c r="AD437" i="10"/>
  <c r="AD426" i="10"/>
  <c r="AD382" i="10"/>
  <c r="AD447" i="10"/>
  <c r="AD417" i="10"/>
  <c r="AD473" i="10"/>
  <c r="AD493" i="10"/>
  <c r="AD404" i="10"/>
  <c r="AD484" i="10"/>
  <c r="AD457" i="10"/>
  <c r="AD491" i="10"/>
  <c r="AD131" i="10"/>
  <c r="AD146" i="10"/>
  <c r="AD143" i="10"/>
  <c r="AD164" i="10"/>
  <c r="AD106" i="10"/>
  <c r="AD110" i="10"/>
  <c r="AD126" i="10"/>
  <c r="AD193" i="10"/>
  <c r="AD169" i="10"/>
  <c r="AD214" i="10"/>
  <c r="AD203" i="10"/>
  <c r="AD192" i="10"/>
  <c r="AD205" i="10"/>
  <c r="AD171" i="10"/>
  <c r="AD188" i="10"/>
  <c r="AD248" i="10"/>
  <c r="AD310" i="10"/>
  <c r="AD275" i="10"/>
  <c r="AD296" i="10"/>
  <c r="AD285" i="10"/>
  <c r="AD282" i="10"/>
  <c r="AD271" i="10"/>
  <c r="AD242" i="10"/>
  <c r="AD336" i="10"/>
  <c r="AD316" i="10"/>
  <c r="AD322" i="10"/>
  <c r="AD386" i="10"/>
  <c r="AD351" i="10"/>
  <c r="AD324" i="10"/>
  <c r="AD388" i="10"/>
  <c r="AD337" i="10"/>
  <c r="AD339" i="10"/>
  <c r="AD390" i="10"/>
  <c r="AD454" i="10"/>
  <c r="AD385" i="10"/>
  <c r="AD451" i="10"/>
  <c r="AD440" i="10"/>
  <c r="AD366" i="10"/>
  <c r="AD445" i="10"/>
  <c r="AD434" i="10"/>
  <c r="AD391" i="10"/>
  <c r="AD363" i="10"/>
  <c r="AD425" i="10"/>
  <c r="AD475" i="10"/>
  <c r="AD428" i="10"/>
  <c r="AD455" i="10"/>
  <c r="AD492" i="10"/>
  <c r="AD459" i="10"/>
  <c r="AD499" i="10"/>
  <c r="AE108" i="10"/>
  <c r="AE112" i="10"/>
  <c r="AE173" i="10"/>
  <c r="AE162" i="10"/>
  <c r="AE151" i="10"/>
  <c r="AE125" i="10"/>
  <c r="AE137" i="10"/>
  <c r="AE142" i="10"/>
  <c r="AE147" i="10"/>
  <c r="AE244" i="10"/>
  <c r="AE225" i="10"/>
  <c r="AE238" i="10"/>
  <c r="AE219" i="10"/>
  <c r="AE224" i="10"/>
  <c r="AE174" i="10"/>
  <c r="AE191" i="10"/>
  <c r="AE257" i="10"/>
  <c r="AE180" i="10"/>
  <c r="AE178" i="10"/>
  <c r="AE307" i="10"/>
  <c r="AE264" i="10"/>
  <c r="AE261" i="10"/>
  <c r="AE226" i="10"/>
  <c r="AE282" i="10"/>
  <c r="AE263" i="10"/>
  <c r="AE347" i="10"/>
  <c r="AE312" i="10"/>
  <c r="AE318" i="10"/>
  <c r="AE373" i="10"/>
  <c r="AE303" i="10"/>
  <c r="AE383" i="10"/>
  <c r="AE292" i="10"/>
  <c r="AE369" i="10"/>
  <c r="AE449" i="10"/>
  <c r="AE390" i="10"/>
  <c r="AE454" i="10"/>
  <c r="AE435" i="10"/>
  <c r="AE364" i="10"/>
  <c r="AE448" i="10"/>
  <c r="AE372" i="10"/>
  <c r="AE445" i="10"/>
  <c r="AE376" i="10"/>
  <c r="AE434" i="10"/>
  <c r="AE420" i="10"/>
  <c r="AE491" i="10"/>
  <c r="AE458" i="10"/>
  <c r="AE466" i="10"/>
  <c r="AE470" i="10"/>
  <c r="AE478" i="10"/>
  <c r="AE486" i="10"/>
  <c r="AE116" i="10"/>
  <c r="AE120" i="10"/>
  <c r="AE181" i="10"/>
  <c r="AE170" i="10"/>
  <c r="AE159" i="10"/>
  <c r="AE140" i="10"/>
  <c r="AE145" i="10"/>
  <c r="AE150" i="10"/>
  <c r="AE188" i="10"/>
  <c r="AE252" i="10"/>
  <c r="AE179" i="10"/>
  <c r="AE246" i="10"/>
  <c r="AE227" i="10"/>
  <c r="AE232" i="10"/>
  <c r="AE189" i="10"/>
  <c r="AE199" i="10"/>
  <c r="AE265" i="10"/>
  <c r="AE194" i="10"/>
  <c r="AE229" i="10"/>
  <c r="AE315" i="10"/>
  <c r="AE272" i="10"/>
  <c r="AE269" i="10"/>
  <c r="AE247" i="10"/>
  <c r="AE290" i="10"/>
  <c r="AE300" i="10"/>
  <c r="AE355" i="10"/>
  <c r="AE314" i="10"/>
  <c r="AE320" i="10"/>
  <c r="AE381" i="10"/>
  <c r="AE327" i="10"/>
  <c r="AE271" i="10"/>
  <c r="AE294" i="10"/>
  <c r="AE393" i="10"/>
  <c r="AE457" i="10"/>
  <c r="AE398" i="10"/>
  <c r="AE329" i="10"/>
  <c r="AE443" i="10"/>
  <c r="AE392" i="10"/>
  <c r="AE456" i="10"/>
  <c r="AE389" i="10"/>
  <c r="AE453" i="10"/>
  <c r="AE378" i="10"/>
  <c r="AE442" i="10"/>
  <c r="AE428" i="10"/>
  <c r="AE499" i="10"/>
  <c r="AE485" i="10"/>
  <c r="AE482" i="10"/>
  <c r="AE472" i="10"/>
  <c r="AE480" i="10"/>
  <c r="AE494" i="10"/>
  <c r="AE124" i="10"/>
  <c r="AE128" i="10"/>
  <c r="AE105" i="10"/>
  <c r="AE111" i="10"/>
  <c r="AE167" i="10"/>
  <c r="AE148" i="10"/>
  <c r="AE153" i="10"/>
  <c r="AE158" i="10"/>
  <c r="AE196" i="10"/>
  <c r="AE114" i="10"/>
  <c r="AE190" i="10"/>
  <c r="AE254" i="10"/>
  <c r="AE163" i="10"/>
  <c r="AE240" i="10"/>
  <c r="AE197" i="10"/>
  <c r="AE207" i="10"/>
  <c r="AE273" i="10"/>
  <c r="AE250" i="10"/>
  <c r="AE259" i="10"/>
  <c r="AE176" i="10"/>
  <c r="AE280" i="10"/>
  <c r="AE277" i="10"/>
  <c r="AE249" i="10"/>
  <c r="AE234" i="10"/>
  <c r="AE302" i="10"/>
  <c r="AE363" i="10"/>
  <c r="AE328" i="10"/>
  <c r="AE325" i="10"/>
  <c r="AE295" i="10"/>
  <c r="AE335" i="10"/>
  <c r="AE311" i="10"/>
  <c r="AE296" i="10"/>
  <c r="AE401" i="10"/>
  <c r="AE465" i="10"/>
  <c r="AE406" i="10"/>
  <c r="AE385" i="10"/>
  <c r="AE451" i="10"/>
  <c r="AE400" i="10"/>
  <c r="AE345" i="10"/>
  <c r="AE397" i="10"/>
  <c r="AE461" i="10"/>
  <c r="AE380" i="10"/>
  <c r="AE450" i="10"/>
  <c r="AE436" i="10"/>
  <c r="AE415" i="10"/>
  <c r="AE493" i="10"/>
  <c r="AE490" i="10"/>
  <c r="AE474" i="10"/>
  <c r="AE484" i="10"/>
  <c r="AE497" i="10"/>
  <c r="AE132" i="10"/>
  <c r="AE130" i="10"/>
  <c r="AE107" i="10"/>
  <c r="AE113" i="10"/>
  <c r="AE175" i="10"/>
  <c r="AE156" i="10"/>
  <c r="AE161" i="10"/>
  <c r="AE166" i="10"/>
  <c r="AE204" i="10"/>
  <c r="AE168" i="10"/>
  <c r="AE198" i="10"/>
  <c r="AE139" i="10"/>
  <c r="AE187" i="10"/>
  <c r="AE248" i="10"/>
  <c r="AE205" i="10"/>
  <c r="AE215" i="10"/>
  <c r="AE281" i="10"/>
  <c r="AE262" i="10"/>
  <c r="AE267" i="10"/>
  <c r="AE210" i="10"/>
  <c r="AE288" i="10"/>
  <c r="AE285" i="10"/>
  <c r="AE251" i="10"/>
  <c r="AE260" i="10"/>
  <c r="AE304" i="10"/>
  <c r="AE371" i="10"/>
  <c r="AE336" i="10"/>
  <c r="AE333" i="10"/>
  <c r="AE322" i="10"/>
  <c r="AE343" i="10"/>
  <c r="AE324" i="10"/>
  <c r="AE298" i="10"/>
  <c r="AE409" i="10"/>
  <c r="AE473" i="10"/>
  <c r="AE414" i="10"/>
  <c r="AE395" i="10"/>
  <c r="AE459" i="10"/>
  <c r="AE408" i="10"/>
  <c r="AE356" i="10"/>
  <c r="AE405" i="10"/>
  <c r="AE469" i="10"/>
  <c r="AE394" i="10"/>
  <c r="AE337" i="10"/>
  <c r="AE444" i="10"/>
  <c r="AE479" i="10"/>
  <c r="AE386" i="10"/>
  <c r="AE498" i="10"/>
  <c r="AE487" i="10"/>
  <c r="AE492" i="10"/>
  <c r="AE489" i="10"/>
  <c r="AE110" i="10"/>
  <c r="AE141" i="10"/>
  <c r="AE109" i="10"/>
  <c r="AE115" i="10"/>
  <c r="AE183" i="10"/>
  <c r="AE127" i="10"/>
  <c r="AE169" i="10"/>
  <c r="AE122" i="10"/>
  <c r="AE212" i="10"/>
  <c r="AE193" i="10"/>
  <c r="AE206" i="10"/>
  <c r="AE160" i="10"/>
  <c r="AE192" i="10"/>
  <c r="AE256" i="10"/>
  <c r="AE213" i="10"/>
  <c r="AE223" i="10"/>
  <c r="AE289" i="10"/>
  <c r="AE270" i="10"/>
  <c r="AE275" i="10"/>
  <c r="AE231" i="10"/>
  <c r="AE239" i="10"/>
  <c r="AE293" i="10"/>
  <c r="AE253" i="10"/>
  <c r="AE268" i="10"/>
  <c r="AE306" i="10"/>
  <c r="AE379" i="10"/>
  <c r="AE344" i="10"/>
  <c r="AE341" i="10"/>
  <c r="AE330" i="10"/>
  <c r="AE351" i="10"/>
  <c r="AE332" i="10"/>
  <c r="AE326" i="10"/>
  <c r="AE417" i="10"/>
  <c r="AE481" i="10"/>
  <c r="AE422" i="10"/>
  <c r="AE403" i="10"/>
  <c r="AE467" i="10"/>
  <c r="AE416" i="10"/>
  <c r="AE358" i="10"/>
  <c r="AE413" i="10"/>
  <c r="AE477" i="10"/>
  <c r="AE402" i="10"/>
  <c r="AE361" i="10"/>
  <c r="AE452" i="10"/>
  <c r="AE488" i="10"/>
  <c r="AE431" i="10"/>
  <c r="AE384" i="10"/>
  <c r="AE495" i="10"/>
  <c r="AE500" i="10"/>
  <c r="AE118" i="10"/>
  <c r="AE149" i="10"/>
  <c r="AE138" i="10"/>
  <c r="AE117" i="10"/>
  <c r="AE119" i="10"/>
  <c r="AE129" i="10"/>
  <c r="AE177" i="10"/>
  <c r="AE136" i="10"/>
  <c r="AE220" i="10"/>
  <c r="AE201" i="10"/>
  <c r="AE214" i="10"/>
  <c r="AE195" i="10"/>
  <c r="AE200" i="10"/>
  <c r="AE155" i="10"/>
  <c r="AE221" i="10"/>
  <c r="AE182" i="10"/>
  <c r="AE297" i="10"/>
  <c r="AE278" i="10"/>
  <c r="AE283" i="10"/>
  <c r="AE233" i="10"/>
  <c r="AE241" i="10"/>
  <c r="AE301" i="10"/>
  <c r="AE258" i="10"/>
  <c r="AE276" i="10"/>
  <c r="AE323" i="10"/>
  <c r="AE387" i="10"/>
  <c r="AE352" i="10"/>
  <c r="AE349" i="10"/>
  <c r="AE338" i="10"/>
  <c r="AE359" i="10"/>
  <c r="AE340" i="10"/>
  <c r="AE334" i="10"/>
  <c r="AE425" i="10"/>
  <c r="AE255" i="10"/>
  <c r="AE430" i="10"/>
  <c r="AE411" i="10"/>
  <c r="AE475" i="10"/>
  <c r="AE424" i="10"/>
  <c r="AE366" i="10"/>
  <c r="AE421" i="10"/>
  <c r="AE319" i="10"/>
  <c r="AE410" i="10"/>
  <c r="AE396" i="10"/>
  <c r="AE439" i="10"/>
  <c r="AE496" i="10"/>
  <c r="AE460" i="10"/>
  <c r="AE407" i="10"/>
  <c r="AE382" i="10"/>
  <c r="AE423" i="10"/>
  <c r="AE126" i="10"/>
  <c r="AE157" i="10"/>
  <c r="AE146" i="10"/>
  <c r="AE135" i="10"/>
  <c r="AE121" i="10"/>
  <c r="AE131" i="10"/>
  <c r="AE185" i="10"/>
  <c r="AE144" i="10"/>
  <c r="AE228" i="10"/>
  <c r="AE209" i="10"/>
  <c r="AE222" i="10"/>
  <c r="AE203" i="10"/>
  <c r="AE208" i="10"/>
  <c r="AE164" i="10"/>
  <c r="AE184" i="10"/>
  <c r="AE218" i="10"/>
  <c r="AE305" i="10"/>
  <c r="AE286" i="10"/>
  <c r="AE291" i="10"/>
  <c r="AE235" i="10"/>
  <c r="AE243" i="10"/>
  <c r="AE309" i="10"/>
  <c r="AE266" i="10"/>
  <c r="AE284" i="10"/>
  <c r="AE331" i="10"/>
  <c r="AE308" i="10"/>
  <c r="AE279" i="10"/>
  <c r="AE357" i="10"/>
  <c r="AE346" i="10"/>
  <c r="AE367" i="10"/>
  <c r="AE348" i="10"/>
  <c r="AE342" i="10"/>
  <c r="AE433" i="10"/>
  <c r="AE353" i="10"/>
  <c r="AE438" i="10"/>
  <c r="AE419" i="10"/>
  <c r="AE360" i="10"/>
  <c r="AE432" i="10"/>
  <c r="AE368" i="10"/>
  <c r="AE429" i="10"/>
  <c r="AE321" i="10"/>
  <c r="AE418" i="10"/>
  <c r="AE404" i="10"/>
  <c r="AE471" i="10"/>
  <c r="AE388" i="10"/>
  <c r="AE462" i="10"/>
  <c r="AE455" i="10"/>
  <c r="AE447" i="10"/>
  <c r="AE399" i="10"/>
  <c r="AE134" i="10"/>
  <c r="AE165" i="10"/>
  <c r="AE154" i="10"/>
  <c r="AE143" i="10"/>
  <c r="AE123" i="10"/>
  <c r="AE133" i="10"/>
  <c r="AE106" i="10"/>
  <c r="AE152" i="10"/>
  <c r="AE236" i="10"/>
  <c r="AE217" i="10"/>
  <c r="AE230" i="10"/>
  <c r="AE211" i="10"/>
  <c r="AE216" i="10"/>
  <c r="AE172" i="10"/>
  <c r="AE186" i="10"/>
  <c r="AE242" i="10"/>
  <c r="AE313" i="10"/>
  <c r="AE171" i="10"/>
  <c r="AE299" i="10"/>
  <c r="AE237" i="10"/>
  <c r="AE245" i="10"/>
  <c r="AE317" i="10"/>
  <c r="AE274" i="10"/>
  <c r="AE202" i="10"/>
  <c r="AE339" i="10"/>
  <c r="AE310" i="10"/>
  <c r="AE316" i="10"/>
  <c r="AE365" i="10"/>
  <c r="AE354" i="10"/>
  <c r="AE375" i="10"/>
  <c r="AE287" i="10"/>
  <c r="AE350" i="10"/>
  <c r="AE441" i="10"/>
  <c r="AE377" i="10"/>
  <c r="AE446" i="10"/>
  <c r="AE427" i="10"/>
  <c r="AE362" i="10"/>
  <c r="AE440" i="10"/>
  <c r="AE370" i="10"/>
  <c r="AE437" i="10"/>
  <c r="AE374" i="10"/>
  <c r="AE426" i="10"/>
  <c r="AE412" i="10"/>
  <c r="AE483" i="10"/>
  <c r="AE391" i="10"/>
  <c r="AE464" i="10"/>
  <c r="AE468" i="10"/>
  <c r="AE476" i="10"/>
  <c r="AE463" i="10"/>
  <c r="AF107" i="10"/>
  <c r="AF136" i="10"/>
  <c r="AF132" i="10"/>
  <c r="AF146" i="10"/>
  <c r="AF143" i="10"/>
  <c r="AF172" i="10"/>
  <c r="AF114" i="10"/>
  <c r="AF191" i="10"/>
  <c r="AF255" i="10"/>
  <c r="AF173" i="10"/>
  <c r="AF233" i="10"/>
  <c r="AF190" i="10"/>
  <c r="AF203" i="10"/>
  <c r="AF163" i="10"/>
  <c r="AF171" i="10"/>
  <c r="AF236" i="10"/>
  <c r="AF300" i="10"/>
  <c r="AF257" i="10"/>
  <c r="AF254" i="10"/>
  <c r="AF310" i="10"/>
  <c r="AF174" i="10"/>
  <c r="AF304" i="10"/>
  <c r="AF285" i="10"/>
  <c r="AF287" i="10"/>
  <c r="AF366" i="10"/>
  <c r="AF347" i="10"/>
  <c r="AF360" i="10"/>
  <c r="AF341" i="10"/>
  <c r="AF322" i="10"/>
  <c r="AF386" i="10"/>
  <c r="AF351" i="10"/>
  <c r="AF313" i="10"/>
  <c r="AF412" i="10"/>
  <c r="AF476" i="10"/>
  <c r="AF381" i="10"/>
  <c r="AF387" i="10"/>
  <c r="AF440" i="10"/>
  <c r="AF445" i="10"/>
  <c r="AF477" i="10"/>
  <c r="AF434" i="10"/>
  <c r="AF489" i="10"/>
  <c r="AF469" i="10"/>
  <c r="AF466" i="10"/>
  <c r="AF111" i="10"/>
  <c r="AF115" i="10"/>
  <c r="AF144" i="10"/>
  <c r="AF134" i="10"/>
  <c r="AF154" i="10"/>
  <c r="AF151" i="10"/>
  <c r="AF180" i="10"/>
  <c r="AF116" i="10"/>
  <c r="AF199" i="10"/>
  <c r="AF150" i="10"/>
  <c r="AF175" i="10"/>
  <c r="AF241" i="10"/>
  <c r="AF198" i="10"/>
  <c r="AF211" i="10"/>
  <c r="AF187" i="10"/>
  <c r="AF182" i="10"/>
  <c r="AF238" i="10"/>
  <c r="AF308" i="10"/>
  <c r="AF265" i="10"/>
  <c r="AF256" i="10"/>
  <c r="AF318" i="10"/>
  <c r="AF213" i="10"/>
  <c r="AF312" i="10"/>
  <c r="AF205" i="10"/>
  <c r="AF290" i="10"/>
  <c r="AF374" i="10"/>
  <c r="AF355" i="10"/>
  <c r="AF368" i="10"/>
  <c r="AF349" i="10"/>
  <c r="AF330" i="10"/>
  <c r="AF303" i="10"/>
  <c r="AF253" i="10"/>
  <c r="AF340" i="10"/>
  <c r="AF420" i="10"/>
  <c r="AF311" i="10"/>
  <c r="AF417" i="10"/>
  <c r="AF383" i="10"/>
  <c r="AF446" i="10"/>
  <c r="AF395" i="10"/>
  <c r="AF364" i="10"/>
  <c r="AF448" i="10"/>
  <c r="AF389" i="10"/>
  <c r="AF315" i="10"/>
  <c r="AF274" i="10"/>
  <c r="AF497" i="10"/>
  <c r="AF119" i="10"/>
  <c r="AF123" i="10"/>
  <c r="AF152" i="10"/>
  <c r="AF141" i="10"/>
  <c r="AF162" i="10"/>
  <c r="AF159" i="10"/>
  <c r="AF133" i="10"/>
  <c r="AF118" i="10"/>
  <c r="AF207" i="10"/>
  <c r="AF188" i="10"/>
  <c r="AF177" i="10"/>
  <c r="AF249" i="10"/>
  <c r="AF206" i="10"/>
  <c r="AF219" i="10"/>
  <c r="AF192" i="10"/>
  <c r="AF194" i="10"/>
  <c r="AF240" i="10"/>
  <c r="AF316" i="10"/>
  <c r="AF273" i="10"/>
  <c r="AF262" i="10"/>
  <c r="AF229" i="10"/>
  <c r="AF237" i="10"/>
  <c r="AF320" i="10"/>
  <c r="AF228" i="10"/>
  <c r="AF298" i="10"/>
  <c r="AF382" i="10"/>
  <c r="AF226" i="10"/>
  <c r="AF376" i="10"/>
  <c r="AF357" i="10"/>
  <c r="AF338" i="10"/>
  <c r="AF305" i="10"/>
  <c r="AF319" i="10"/>
  <c r="AF361" i="10"/>
  <c r="AF428" i="10"/>
  <c r="AF369" i="10"/>
  <c r="AF425" i="10"/>
  <c r="AF390" i="10"/>
  <c r="AF454" i="10"/>
  <c r="AF403" i="10"/>
  <c r="AF392" i="10"/>
  <c r="AF456" i="10"/>
  <c r="AF397" i="10"/>
  <c r="AF359" i="10"/>
  <c r="AF439" i="10"/>
  <c r="AF486" i="10"/>
  <c r="AF491" i="10"/>
  <c r="AF394" i="10"/>
  <c r="AF482" i="10"/>
  <c r="AF380" i="10"/>
  <c r="AF484" i="10"/>
  <c r="AF127" i="10"/>
  <c r="AF131" i="10"/>
  <c r="AF160" i="10"/>
  <c r="AF149" i="10"/>
  <c r="AF170" i="10"/>
  <c r="AF125" i="10"/>
  <c r="AF137" i="10"/>
  <c r="AF120" i="10"/>
  <c r="AF215" i="10"/>
  <c r="AF196" i="10"/>
  <c r="AF193" i="10"/>
  <c r="AF110" i="10"/>
  <c r="AF214" i="10"/>
  <c r="AF227" i="10"/>
  <c r="AF200" i="10"/>
  <c r="AF202" i="10"/>
  <c r="AF260" i="10"/>
  <c r="AF221" i="10"/>
  <c r="AF281" i="10"/>
  <c r="AF270" i="10"/>
  <c r="AF259" i="10"/>
  <c r="AF264" i="10"/>
  <c r="AF189" i="10"/>
  <c r="AF230" i="10"/>
  <c r="AF326" i="10"/>
  <c r="AF266" i="10"/>
  <c r="AF314" i="10"/>
  <c r="AF384" i="10"/>
  <c r="AF258" i="10"/>
  <c r="AF346" i="10"/>
  <c r="AF307" i="10"/>
  <c r="AF321" i="10"/>
  <c r="AF363" i="10"/>
  <c r="AF436" i="10"/>
  <c r="AF371" i="10"/>
  <c r="AF433" i="10"/>
  <c r="AF398" i="10"/>
  <c r="AF462" i="10"/>
  <c r="AF411" i="10"/>
  <c r="AF400" i="10"/>
  <c r="AF464" i="10"/>
  <c r="AF405" i="10"/>
  <c r="AF388" i="10"/>
  <c r="AF447" i="10"/>
  <c r="AF494" i="10"/>
  <c r="AF499" i="10"/>
  <c r="AF453" i="10"/>
  <c r="AF490" i="10"/>
  <c r="AF450" i="10"/>
  <c r="AF500" i="10"/>
  <c r="AF105" i="10"/>
  <c r="AF122" i="10"/>
  <c r="AF168" i="10"/>
  <c r="AF157" i="10"/>
  <c r="AF178" i="10"/>
  <c r="AF140" i="10"/>
  <c r="AF145" i="10"/>
  <c r="AF139" i="10"/>
  <c r="AF223" i="10"/>
  <c r="AF204" i="10"/>
  <c r="AF201" i="10"/>
  <c r="AF179" i="10"/>
  <c r="AF222" i="10"/>
  <c r="AF235" i="10"/>
  <c r="AF208" i="10"/>
  <c r="AF210" i="10"/>
  <c r="AF268" i="10"/>
  <c r="AF242" i="10"/>
  <c r="AF289" i="10"/>
  <c r="AF278" i="10"/>
  <c r="AF267" i="10"/>
  <c r="AF272" i="10"/>
  <c r="AF245" i="10"/>
  <c r="AF232" i="10"/>
  <c r="AF334" i="10"/>
  <c r="AF306" i="10"/>
  <c r="AF328" i="10"/>
  <c r="AF282" i="10"/>
  <c r="AF295" i="10"/>
  <c r="AF354" i="10"/>
  <c r="AF309" i="10"/>
  <c r="AF329" i="10"/>
  <c r="AF365" i="10"/>
  <c r="AF444" i="10"/>
  <c r="AF373" i="10"/>
  <c r="AF441" i="10"/>
  <c r="AF406" i="10"/>
  <c r="AF470" i="10"/>
  <c r="AF419" i="10"/>
  <c r="AF408" i="10"/>
  <c r="AF472" i="10"/>
  <c r="AF413" i="10"/>
  <c r="AF391" i="10"/>
  <c r="AF317" i="10"/>
  <c r="AF442" i="10"/>
  <c r="AF418" i="10"/>
  <c r="AF458" i="10"/>
  <c r="AF498" i="10"/>
  <c r="AF426" i="10"/>
  <c r="AF492" i="10"/>
  <c r="AF113" i="10"/>
  <c r="AF124" i="10"/>
  <c r="AF176" i="10"/>
  <c r="AF165" i="10"/>
  <c r="AF186" i="10"/>
  <c r="AF148" i="10"/>
  <c r="AF153" i="10"/>
  <c r="AF147" i="10"/>
  <c r="AF231" i="10"/>
  <c r="AF212" i="10"/>
  <c r="AF209" i="10"/>
  <c r="AF181" i="10"/>
  <c r="AF108" i="10"/>
  <c r="AF243" i="10"/>
  <c r="AF216" i="10"/>
  <c r="AF218" i="10"/>
  <c r="AF276" i="10"/>
  <c r="AF244" i="10"/>
  <c r="AF197" i="10"/>
  <c r="AF286" i="10"/>
  <c r="AF275" i="10"/>
  <c r="AF280" i="10"/>
  <c r="AF261" i="10"/>
  <c r="AF263" i="10"/>
  <c r="AF342" i="10"/>
  <c r="AF323" i="10"/>
  <c r="AF336" i="10"/>
  <c r="AF293" i="10"/>
  <c r="AF297" i="10"/>
  <c r="AF362" i="10"/>
  <c r="AF327" i="10"/>
  <c r="AF337" i="10"/>
  <c r="AF367" i="10"/>
  <c r="AF452" i="10"/>
  <c r="AF375" i="10"/>
  <c r="AF449" i="10"/>
  <c r="AF414" i="10"/>
  <c r="AF478" i="10"/>
  <c r="AF427" i="10"/>
  <c r="AF416" i="10"/>
  <c r="AF480" i="10"/>
  <c r="AF421" i="10"/>
  <c r="AF399" i="10"/>
  <c r="AF402" i="10"/>
  <c r="AF471" i="10"/>
  <c r="AF479" i="10"/>
  <c r="AF485" i="10"/>
  <c r="AF410" i="10"/>
  <c r="AF457" i="10"/>
  <c r="AF121" i="10"/>
  <c r="AF126" i="10"/>
  <c r="AF184" i="10"/>
  <c r="AF109" i="10"/>
  <c r="AF117" i="10"/>
  <c r="AF156" i="10"/>
  <c r="AF161" i="10"/>
  <c r="AF155" i="10"/>
  <c r="AF239" i="10"/>
  <c r="AF220" i="10"/>
  <c r="AF217" i="10"/>
  <c r="AF183" i="10"/>
  <c r="AF142" i="10"/>
  <c r="AF251" i="10"/>
  <c r="AF224" i="10"/>
  <c r="AF158" i="10"/>
  <c r="AF284" i="10"/>
  <c r="AF246" i="10"/>
  <c r="AF250" i="10"/>
  <c r="AF294" i="10"/>
  <c r="AF283" i="10"/>
  <c r="AF288" i="10"/>
  <c r="AF269" i="10"/>
  <c r="AF271" i="10"/>
  <c r="AF350" i="10"/>
  <c r="AF331" i="10"/>
  <c r="AF344" i="10"/>
  <c r="AF325" i="10"/>
  <c r="AF299" i="10"/>
  <c r="AF370" i="10"/>
  <c r="AF335" i="10"/>
  <c r="AF345" i="10"/>
  <c r="AF396" i="10"/>
  <c r="AF460" i="10"/>
  <c r="AF393" i="10"/>
  <c r="AF377" i="10"/>
  <c r="AF422" i="10"/>
  <c r="AF332" i="10"/>
  <c r="AF435" i="10"/>
  <c r="AF424" i="10"/>
  <c r="AF348" i="10"/>
  <c r="AF429" i="10"/>
  <c r="AF407" i="10"/>
  <c r="AF463" i="10"/>
  <c r="AF473" i="10"/>
  <c r="AF481" i="10"/>
  <c r="AF493" i="10"/>
  <c r="AF455" i="10"/>
  <c r="AF459" i="10"/>
  <c r="AF129" i="10"/>
  <c r="AF128" i="10"/>
  <c r="AF130" i="10"/>
  <c r="AF138" i="10"/>
  <c r="AF135" i="10"/>
  <c r="AF164" i="10"/>
  <c r="AF169" i="10"/>
  <c r="AF167" i="10"/>
  <c r="AF247" i="10"/>
  <c r="AF112" i="10"/>
  <c r="AF225" i="10"/>
  <c r="AF185" i="10"/>
  <c r="AF195" i="10"/>
  <c r="AF106" i="10"/>
  <c r="AF166" i="10"/>
  <c r="AF234" i="10"/>
  <c r="AF292" i="10"/>
  <c r="AF248" i="10"/>
  <c r="AF252" i="10"/>
  <c r="AF302" i="10"/>
  <c r="AF291" i="10"/>
  <c r="AF296" i="10"/>
  <c r="AF277" i="10"/>
  <c r="AF279" i="10"/>
  <c r="AF358" i="10"/>
  <c r="AF339" i="10"/>
  <c r="AF352" i="10"/>
  <c r="AF333" i="10"/>
  <c r="AF301" i="10"/>
  <c r="AF378" i="10"/>
  <c r="AF343" i="10"/>
  <c r="AF353" i="10"/>
  <c r="AF404" i="10"/>
  <c r="AF468" i="10"/>
  <c r="AF401" i="10"/>
  <c r="AF379" i="10"/>
  <c r="AF430" i="10"/>
  <c r="AF385" i="10"/>
  <c r="AF443" i="10"/>
  <c r="AF432" i="10"/>
  <c r="AF356" i="10"/>
  <c r="AF437" i="10"/>
  <c r="AF415" i="10"/>
  <c r="AF465" i="10"/>
  <c r="AF475" i="10"/>
  <c r="AF488" i="10"/>
  <c r="AF324" i="10"/>
  <c r="AF474" i="10"/>
  <c r="AF461" i="10"/>
  <c r="AF409" i="10"/>
  <c r="AF438" i="10"/>
  <c r="AF451" i="10"/>
  <c r="AF372" i="10"/>
  <c r="AF423" i="10"/>
  <c r="AF467" i="10"/>
  <c r="AF496" i="10"/>
  <c r="AF487" i="10"/>
  <c r="AF431" i="10"/>
  <c r="AF483" i="10"/>
  <c r="AF495" i="10"/>
  <c r="G58" i="50"/>
  <c r="AE58" i="50" s="1"/>
  <c r="T58" i="50" s="1"/>
  <c r="I58" i="50"/>
  <c r="J58" i="50"/>
  <c r="H58" i="50"/>
  <c r="M249" i="27"/>
  <c r="L249" i="27"/>
  <c r="N249" i="27"/>
  <c r="M402" i="27"/>
  <c r="L402" i="27"/>
  <c r="N402" i="27"/>
  <c r="M18" i="27"/>
  <c r="N18" i="27"/>
  <c r="L18" i="27"/>
  <c r="L483" i="27"/>
  <c r="N483" i="27"/>
  <c r="M483" i="27"/>
  <c r="N219" i="27"/>
  <c r="M219" i="27"/>
  <c r="L219" i="27"/>
  <c r="L285" i="27"/>
  <c r="N285" i="27"/>
  <c r="M285" i="27"/>
  <c r="G130" i="50"/>
  <c r="AE130" i="50" s="1"/>
  <c r="T130" i="50" s="1"/>
  <c r="I130" i="50"/>
  <c r="H130" i="50"/>
  <c r="J130" i="50"/>
  <c r="L382" i="27"/>
  <c r="N382" i="27"/>
  <c r="M382" i="27"/>
  <c r="M298" i="27"/>
  <c r="L298" i="27"/>
  <c r="N298" i="27"/>
  <c r="M61" i="27"/>
  <c r="N61" i="27"/>
  <c r="L61" i="27"/>
  <c r="N333" i="27"/>
  <c r="M333" i="27"/>
  <c r="L333" i="27"/>
  <c r="L139" i="27"/>
  <c r="M139" i="27"/>
  <c r="N139" i="27"/>
  <c r="L6" i="27"/>
  <c r="N6" i="27"/>
  <c r="M6" i="27"/>
  <c r="L350" i="27"/>
  <c r="M350" i="27"/>
  <c r="N350" i="27"/>
  <c r="M169" i="27"/>
  <c r="N169" i="27"/>
  <c r="L169" i="27"/>
  <c r="M474" i="27"/>
  <c r="N474" i="27"/>
  <c r="L474" i="27"/>
  <c r="L66" i="27"/>
  <c r="M66" i="27"/>
  <c r="N66" i="27"/>
  <c r="L117" i="27"/>
  <c r="N117" i="27"/>
  <c r="M117" i="27"/>
  <c r="M226" i="27"/>
  <c r="L226" i="27"/>
  <c r="N226" i="27"/>
  <c r="L227" i="27"/>
  <c r="M227" i="27"/>
  <c r="N227" i="27"/>
  <c r="G218" i="50"/>
  <c r="AE218" i="50" s="1"/>
  <c r="T218" i="50" s="1"/>
  <c r="H218" i="50"/>
  <c r="I218" i="50"/>
  <c r="J218" i="50"/>
  <c r="L90" i="27"/>
  <c r="N90" i="27"/>
  <c r="M90" i="27"/>
  <c r="N203" i="27"/>
  <c r="M203" i="27"/>
  <c r="L203" i="27"/>
  <c r="L20" i="27"/>
  <c r="M20" i="27"/>
  <c r="N20" i="27"/>
  <c r="L317" i="27"/>
  <c r="N317" i="27"/>
  <c r="M317" i="27"/>
  <c r="L22" i="27"/>
  <c r="M22" i="27"/>
  <c r="N22" i="27"/>
  <c r="M75" i="27"/>
  <c r="L75" i="27"/>
  <c r="N75" i="27"/>
  <c r="N466" i="27"/>
  <c r="M466" i="27"/>
  <c r="L466" i="27"/>
  <c r="L83" i="27"/>
  <c r="M83" i="27"/>
  <c r="N83" i="27"/>
  <c r="L156" i="27"/>
  <c r="M156" i="27"/>
  <c r="N156" i="27"/>
  <c r="M482" i="27"/>
  <c r="N482" i="27"/>
  <c r="L482" i="27"/>
  <c r="M30" i="27"/>
  <c r="N30" i="27"/>
  <c r="L30" i="27"/>
  <c r="L93" i="27"/>
  <c r="N93" i="27"/>
  <c r="M93" i="27"/>
  <c r="N131" i="27"/>
  <c r="M131" i="27"/>
  <c r="L131" i="27"/>
  <c r="M49" i="27"/>
  <c r="L49" i="27"/>
  <c r="N49" i="27"/>
  <c r="N166" i="27"/>
  <c r="L166" i="27"/>
  <c r="M166" i="27"/>
  <c r="H115" i="50"/>
  <c r="I115" i="50"/>
  <c r="G115" i="50"/>
  <c r="AE115" i="50" s="1"/>
  <c r="T115" i="50" s="1"/>
  <c r="J115" i="50"/>
  <c r="L42" i="27"/>
  <c r="N42" i="27"/>
  <c r="M42" i="27"/>
  <c r="M210" i="27"/>
  <c r="L210" i="27"/>
  <c r="N210" i="27"/>
  <c r="N377" i="27"/>
  <c r="L377" i="27"/>
  <c r="M377" i="27"/>
  <c r="N182" i="27"/>
  <c r="L182" i="27"/>
  <c r="M182" i="27"/>
  <c r="M185" i="27"/>
  <c r="N185" i="27"/>
  <c r="L185" i="27"/>
  <c r="M275" i="27"/>
  <c r="N275" i="27"/>
  <c r="L275" i="27"/>
  <c r="M490" i="27"/>
  <c r="L490" i="27"/>
  <c r="N490" i="27"/>
  <c r="N201" i="27"/>
  <c r="L201" i="27"/>
  <c r="M201" i="27"/>
  <c r="L149" i="27"/>
  <c r="N149" i="27"/>
  <c r="M149" i="27"/>
  <c r="L54" i="27"/>
  <c r="N54" i="27"/>
  <c r="M54" i="27"/>
  <c r="L57" i="27"/>
  <c r="M57" i="27"/>
  <c r="N57" i="27"/>
  <c r="M269" i="27"/>
  <c r="L269" i="27"/>
  <c r="N269" i="27"/>
  <c r="N253" i="27"/>
  <c r="L253" i="27"/>
  <c r="M253" i="27"/>
  <c r="M234" i="27"/>
  <c r="L234" i="27"/>
  <c r="N234" i="27"/>
  <c r="L51" i="27"/>
  <c r="M51" i="27"/>
  <c r="N51" i="27"/>
  <c r="M354" i="27"/>
  <c r="L354" i="27"/>
  <c r="N354" i="27"/>
  <c r="L59" i="27"/>
  <c r="N59" i="27"/>
  <c r="M59" i="27"/>
  <c r="L221" i="27"/>
  <c r="M221" i="27"/>
  <c r="N221" i="27"/>
  <c r="G307" i="50"/>
  <c r="AE307" i="50" s="1"/>
  <c r="T307" i="50" s="1"/>
  <c r="H307" i="50"/>
  <c r="J307" i="50"/>
  <c r="I307" i="50"/>
  <c r="N379" i="27"/>
  <c r="M379" i="27"/>
  <c r="L379" i="27"/>
  <c r="M91" i="27"/>
  <c r="L91" i="27"/>
  <c r="N91" i="27"/>
  <c r="L491" i="27"/>
  <c r="N491" i="27"/>
  <c r="M491" i="27"/>
  <c r="N410" i="27"/>
  <c r="M410" i="27"/>
  <c r="L410" i="27"/>
  <c r="N381" i="27"/>
  <c r="M381" i="27"/>
  <c r="L381" i="27"/>
  <c r="G194" i="50"/>
  <c r="AE194" i="50" s="1"/>
  <c r="T194" i="50" s="1"/>
  <c r="H194" i="50"/>
  <c r="I194" i="50"/>
  <c r="J194" i="50"/>
  <c r="L108" i="27"/>
  <c r="M108" i="27"/>
  <c r="N108" i="27"/>
  <c r="L100" i="27"/>
  <c r="M100" i="27"/>
  <c r="N100" i="27"/>
  <c r="N430" i="27"/>
  <c r="L430" i="27"/>
  <c r="M430" i="27"/>
  <c r="J190" i="50"/>
  <c r="I190" i="50"/>
  <c r="H190" i="50"/>
  <c r="G190" i="50"/>
  <c r="AE190" i="50" s="1"/>
  <c r="T190" i="50" s="1"/>
  <c r="L25" i="27"/>
  <c r="N25" i="27"/>
  <c r="M25" i="27"/>
  <c r="L70" i="27"/>
  <c r="M70" i="27"/>
  <c r="N70" i="27"/>
  <c r="N105" i="27"/>
  <c r="M105" i="27"/>
  <c r="L105" i="27"/>
  <c r="N125" i="27"/>
  <c r="M125" i="27"/>
  <c r="L125" i="27"/>
  <c r="M202" i="27"/>
  <c r="L202" i="27"/>
  <c r="N202" i="27"/>
  <c r="M19" i="27"/>
  <c r="L19" i="27"/>
  <c r="N19" i="27"/>
  <c r="N387" i="27"/>
  <c r="M387" i="27"/>
  <c r="L387" i="27"/>
  <c r="M162" i="27"/>
  <c r="N162" i="27"/>
  <c r="L162" i="27"/>
  <c r="N101" i="27"/>
  <c r="L101" i="27"/>
  <c r="M101" i="27"/>
  <c r="N218" i="27"/>
  <c r="M218" i="27"/>
  <c r="L218" i="27"/>
  <c r="L339" i="27"/>
  <c r="M339" i="27"/>
  <c r="N339" i="27"/>
  <c r="M43" i="27"/>
  <c r="N43" i="27"/>
  <c r="L43" i="27"/>
  <c r="I267" i="50"/>
  <c r="H267" i="50"/>
  <c r="G267" i="50"/>
  <c r="AE267" i="50" s="1"/>
  <c r="T267" i="50" s="1"/>
  <c r="J267" i="50"/>
  <c r="M358" i="27"/>
  <c r="L358" i="27"/>
  <c r="N358" i="27"/>
  <c r="N109" i="27"/>
  <c r="M109" i="27"/>
  <c r="L109" i="27"/>
  <c r="M238" i="27"/>
  <c r="N238" i="27"/>
  <c r="L238" i="27"/>
  <c r="N157" i="27"/>
  <c r="M157" i="27"/>
  <c r="L157" i="27"/>
  <c r="M378" i="27"/>
  <c r="L378" i="27"/>
  <c r="N378" i="27"/>
  <c r="N52" i="27"/>
  <c r="M52" i="27"/>
  <c r="L52" i="27"/>
  <c r="M282" i="27"/>
  <c r="L282" i="27"/>
  <c r="N282" i="27"/>
  <c r="H299" i="50"/>
  <c r="G299" i="50"/>
  <c r="AE299" i="50" s="1"/>
  <c r="T299" i="50" s="1"/>
  <c r="J299" i="50"/>
  <c r="I299" i="50"/>
  <c r="N493" i="27"/>
  <c r="L493" i="27"/>
  <c r="M493" i="27"/>
  <c r="M310" i="27"/>
  <c r="L310" i="27"/>
  <c r="N310" i="27"/>
  <c r="L241" i="27"/>
  <c r="N241" i="27"/>
  <c r="M241" i="27"/>
  <c r="L126" i="27"/>
  <c r="M126" i="27"/>
  <c r="N126" i="27"/>
  <c r="L419" i="27"/>
  <c r="M419" i="27"/>
  <c r="N419" i="27"/>
  <c r="L353" i="27"/>
  <c r="M353" i="27"/>
  <c r="N353" i="27"/>
  <c r="N213" i="27"/>
  <c r="M213" i="27"/>
  <c r="L213" i="27"/>
  <c r="L217" i="27"/>
  <c r="N217" i="27"/>
  <c r="M217" i="27"/>
  <c r="M53" i="27"/>
  <c r="N53" i="27"/>
  <c r="L53" i="27"/>
  <c r="L347" i="27"/>
  <c r="N347" i="27"/>
  <c r="M347" i="27"/>
  <c r="M74" i="27"/>
  <c r="N74" i="27"/>
  <c r="L74" i="27"/>
  <c r="M181" i="27"/>
  <c r="L181" i="27"/>
  <c r="N181" i="27"/>
  <c r="N11" i="27"/>
  <c r="L11" i="27"/>
  <c r="M11" i="27"/>
  <c r="L291" i="27"/>
  <c r="M291" i="27"/>
  <c r="N291" i="27"/>
  <c r="L386" i="27"/>
  <c r="M386" i="27"/>
  <c r="N386" i="27"/>
  <c r="G106" i="50"/>
  <c r="AE106" i="50" s="1"/>
  <c r="T106" i="50" s="1"/>
  <c r="H106" i="50"/>
  <c r="I106" i="50"/>
  <c r="J106" i="50"/>
  <c r="M318" i="27"/>
  <c r="L318" i="27"/>
  <c r="N318" i="27"/>
  <c r="M82" i="27"/>
  <c r="N82" i="27"/>
  <c r="L82" i="27"/>
  <c r="M195" i="27"/>
  <c r="L195" i="27"/>
  <c r="N195" i="27"/>
  <c r="L461" i="27"/>
  <c r="N461" i="27"/>
  <c r="M461" i="27"/>
  <c r="L97" i="27"/>
  <c r="N97" i="27"/>
  <c r="M97" i="27"/>
  <c r="M250" i="27"/>
  <c r="L250" i="27"/>
  <c r="N250" i="27"/>
  <c r="G139" i="50"/>
  <c r="AE139" i="50" s="1"/>
  <c r="T139" i="50" s="1"/>
  <c r="J139" i="50"/>
  <c r="I139" i="50"/>
  <c r="H139" i="50"/>
  <c r="L422" i="27"/>
  <c r="N422" i="27"/>
  <c r="M422" i="27"/>
  <c r="J69" i="50"/>
  <c r="G69" i="50"/>
  <c r="AE69" i="50" s="1"/>
  <c r="T69" i="50" s="1"/>
  <c r="I69" i="50"/>
  <c r="H69" i="50"/>
  <c r="J167" i="50"/>
  <c r="I167" i="50"/>
  <c r="H167" i="50"/>
  <c r="G167" i="50"/>
  <c r="AE167" i="50" s="1"/>
  <c r="T167" i="50" s="1"/>
  <c r="N65" i="27"/>
  <c r="L65" i="27"/>
  <c r="M65" i="27"/>
  <c r="N69" i="27"/>
  <c r="L69" i="27"/>
  <c r="M69" i="27"/>
  <c r="N179" i="27"/>
  <c r="L179" i="27"/>
  <c r="M179" i="27"/>
  <c r="M307" i="27"/>
  <c r="L307" i="27"/>
  <c r="N307" i="27"/>
  <c r="N41" i="27"/>
  <c r="M41" i="27"/>
  <c r="L41" i="27"/>
  <c r="L37" i="27"/>
  <c r="M37" i="27"/>
  <c r="N37" i="27"/>
  <c r="M154" i="27"/>
  <c r="N154" i="27"/>
  <c r="L154" i="27"/>
  <c r="L281" i="27"/>
  <c r="N281" i="27"/>
  <c r="M281" i="27"/>
  <c r="M346" i="27"/>
  <c r="N346" i="27"/>
  <c r="L346" i="27"/>
  <c r="M349" i="27"/>
  <c r="L349" i="27"/>
  <c r="N349" i="27"/>
  <c r="M498" i="27"/>
  <c r="L498" i="27"/>
  <c r="N498" i="27"/>
  <c r="M38" i="27"/>
  <c r="L38" i="27"/>
  <c r="N38" i="27"/>
  <c r="L107" i="27"/>
  <c r="N107" i="27"/>
  <c r="M107" i="27"/>
  <c r="I38" i="50"/>
  <c r="J38" i="50"/>
  <c r="G38" i="50"/>
  <c r="AE38" i="50" s="1"/>
  <c r="T38" i="50" s="1"/>
  <c r="H38" i="50"/>
  <c r="M14" i="27"/>
  <c r="L14" i="27"/>
  <c r="N14" i="27"/>
  <c r="L451" i="27"/>
  <c r="N451" i="27"/>
  <c r="M451" i="27"/>
  <c r="M71" i="27"/>
  <c r="N71" i="27"/>
  <c r="L71" i="27"/>
  <c r="L326" i="27"/>
  <c r="M326" i="27"/>
  <c r="N326" i="27"/>
  <c r="N405" i="27"/>
  <c r="L405" i="27"/>
  <c r="M405" i="27"/>
  <c r="M435" i="27"/>
  <c r="N435" i="27"/>
  <c r="L435" i="27"/>
  <c r="M147" i="27"/>
  <c r="N147" i="27"/>
  <c r="L147" i="27"/>
  <c r="N187" i="27"/>
  <c r="M187" i="27"/>
  <c r="L187" i="27"/>
  <c r="M394" i="27"/>
  <c r="L394" i="27"/>
  <c r="N394" i="27"/>
  <c r="N197" i="27"/>
  <c r="M197" i="27"/>
  <c r="L197" i="27"/>
  <c r="L110" i="27"/>
  <c r="N110" i="27"/>
  <c r="M110" i="27"/>
  <c r="L315" i="27"/>
  <c r="M315" i="27"/>
  <c r="N315" i="27"/>
  <c r="G234" i="50"/>
  <c r="AE234" i="50" s="1"/>
  <c r="T234" i="50" s="1"/>
  <c r="H234" i="50"/>
  <c r="I234" i="50"/>
  <c r="J234" i="50"/>
  <c r="M371" i="27"/>
  <c r="L371" i="27"/>
  <c r="N371" i="27"/>
  <c r="M206" i="27"/>
  <c r="L206" i="27"/>
  <c r="N206" i="27"/>
  <c r="M178" i="27"/>
  <c r="N178" i="27"/>
  <c r="L178" i="27"/>
  <c r="M242" i="27"/>
  <c r="N242" i="27"/>
  <c r="L242" i="27"/>
  <c r="N173" i="27"/>
  <c r="L173" i="27"/>
  <c r="M173" i="27"/>
  <c r="M355" i="27"/>
  <c r="N355" i="27"/>
  <c r="L355" i="27"/>
  <c r="M447" i="27"/>
  <c r="N447" i="27"/>
  <c r="L447" i="27"/>
  <c r="M426" i="27"/>
  <c r="N426" i="27"/>
  <c r="L426" i="27"/>
  <c r="H187" i="50"/>
  <c r="J187" i="50"/>
  <c r="G187" i="50"/>
  <c r="AE187" i="50" s="1"/>
  <c r="T187" i="50" s="1"/>
  <c r="I187" i="50"/>
  <c r="N323" i="27"/>
  <c r="L323" i="27"/>
  <c r="M323" i="27"/>
  <c r="H23" i="50"/>
  <c r="G23" i="50"/>
  <c r="AE23" i="50" s="1"/>
  <c r="T23" i="50" s="1"/>
  <c r="J23" i="50"/>
  <c r="I23" i="50"/>
  <c r="J254" i="50"/>
  <c r="G254" i="50"/>
  <c r="AE254" i="50" s="1"/>
  <c r="T254" i="50" s="1"/>
  <c r="I254" i="50"/>
  <c r="H254" i="50"/>
  <c r="U11" i="37"/>
  <c r="T11" i="37"/>
  <c r="V11" i="37"/>
  <c r="G317" i="50"/>
  <c r="AE317" i="50" s="1"/>
  <c r="T317" i="50" s="1"/>
  <c r="J317" i="50"/>
  <c r="I317" i="50"/>
  <c r="H317" i="50"/>
  <c r="H11" i="50"/>
  <c r="I11" i="50"/>
  <c r="J11" i="50"/>
  <c r="G11" i="50"/>
  <c r="AE11" i="50" s="1"/>
  <c r="T11" i="50" s="1"/>
  <c r="I223" i="50"/>
  <c r="H223" i="50"/>
  <c r="J223" i="50"/>
  <c r="G223" i="50"/>
  <c r="AE223" i="50" s="1"/>
  <c r="T223" i="50" s="1"/>
  <c r="J363" i="50"/>
  <c r="I363" i="50"/>
  <c r="G363" i="50"/>
  <c r="AE363" i="50" s="1"/>
  <c r="T363" i="50" s="1"/>
  <c r="H363" i="50"/>
  <c r="H302" i="50"/>
  <c r="J302" i="50"/>
  <c r="I302" i="50"/>
  <c r="G302" i="50"/>
  <c r="AE302" i="50" s="1"/>
  <c r="T302" i="50" s="1"/>
  <c r="L364" i="27"/>
  <c r="N364" i="27"/>
  <c r="M364" i="27"/>
  <c r="L159" i="27"/>
  <c r="M159" i="27"/>
  <c r="N159" i="27"/>
  <c r="H268" i="1"/>
  <c r="I268" i="1"/>
  <c r="G268" i="1"/>
  <c r="J268" i="1"/>
  <c r="G155" i="50"/>
  <c r="AE155" i="50" s="1"/>
  <c r="T155" i="50" s="1"/>
  <c r="I155" i="50"/>
  <c r="J155" i="50"/>
  <c r="H155" i="50"/>
  <c r="H71" i="50"/>
  <c r="G71" i="50"/>
  <c r="AE71" i="50" s="1"/>
  <c r="T71" i="50" s="1"/>
  <c r="J71" i="50"/>
  <c r="I71" i="50"/>
  <c r="U32" i="37"/>
  <c r="T32" i="37"/>
  <c r="V32" i="37"/>
  <c r="I297" i="50"/>
  <c r="G297" i="50"/>
  <c r="AE297" i="50" s="1"/>
  <c r="T297" i="50" s="1"/>
  <c r="H297" i="50"/>
  <c r="J297" i="50"/>
  <c r="L417" i="27"/>
  <c r="M417" i="27"/>
  <c r="N417" i="27"/>
  <c r="J303" i="50"/>
  <c r="G303" i="50"/>
  <c r="AE303" i="50" s="1"/>
  <c r="T303" i="50" s="1"/>
  <c r="I303" i="50"/>
  <c r="H303" i="50"/>
  <c r="M255" i="27"/>
  <c r="L255" i="27"/>
  <c r="N255" i="27"/>
  <c r="H417" i="50"/>
  <c r="I417" i="50"/>
  <c r="G417" i="50"/>
  <c r="AE417" i="50" s="1"/>
  <c r="T417" i="50" s="1"/>
  <c r="J417" i="50"/>
  <c r="I32" i="50"/>
  <c r="J32" i="50"/>
  <c r="H32" i="50"/>
  <c r="G32" i="50"/>
  <c r="AE32" i="50" s="1"/>
  <c r="T32" i="50" s="1"/>
  <c r="H118" i="1"/>
  <c r="G118" i="1"/>
  <c r="I118" i="1"/>
  <c r="J118" i="1"/>
  <c r="L98" i="27"/>
  <c r="M98" i="27"/>
  <c r="N98" i="27"/>
  <c r="M224" i="27"/>
  <c r="L224" i="27"/>
  <c r="N224" i="27"/>
  <c r="J176" i="50"/>
  <c r="I176" i="50"/>
  <c r="G176" i="50"/>
  <c r="AE176" i="50" s="1"/>
  <c r="T176" i="50" s="1"/>
  <c r="H176" i="50"/>
  <c r="H491" i="1"/>
  <c r="G491" i="1"/>
  <c r="J491" i="1"/>
  <c r="I491" i="1"/>
  <c r="I203" i="1"/>
  <c r="G203" i="1"/>
  <c r="H203" i="1"/>
  <c r="J203" i="1"/>
  <c r="L141" i="27"/>
  <c r="M141" i="27"/>
  <c r="N141" i="27"/>
  <c r="L177" i="27"/>
  <c r="N177" i="27"/>
  <c r="M177" i="27"/>
  <c r="G107" i="50"/>
  <c r="AE107" i="50" s="1"/>
  <c r="T107" i="50" s="1"/>
  <c r="H107" i="50"/>
  <c r="J107" i="50"/>
  <c r="I107" i="50"/>
  <c r="I135" i="50"/>
  <c r="J135" i="50"/>
  <c r="H135" i="50"/>
  <c r="G135" i="50"/>
  <c r="AE135" i="50" s="1"/>
  <c r="T135" i="50" s="1"/>
  <c r="M439" i="27"/>
  <c r="L439" i="27"/>
  <c r="N439" i="27"/>
  <c r="I148" i="50"/>
  <c r="J148" i="50"/>
  <c r="H148" i="50"/>
  <c r="G148" i="50"/>
  <c r="AE148" i="50" s="1"/>
  <c r="T148" i="50" s="1"/>
  <c r="L316" i="27"/>
  <c r="N316" i="27"/>
  <c r="M316" i="27"/>
  <c r="G253" i="50"/>
  <c r="AE253" i="50" s="1"/>
  <c r="T253" i="50" s="1"/>
  <c r="I253" i="50"/>
  <c r="J253" i="50"/>
  <c r="H253" i="50"/>
  <c r="J435" i="50"/>
  <c r="H435" i="50"/>
  <c r="I435" i="50"/>
  <c r="G435" i="50"/>
  <c r="AE435" i="50" s="1"/>
  <c r="T435" i="50" s="1"/>
  <c r="L359" i="27"/>
  <c r="M359" i="27"/>
  <c r="N359" i="27"/>
  <c r="J386" i="50"/>
  <c r="G386" i="50"/>
  <c r="AE386" i="50" s="1"/>
  <c r="T386" i="50" s="1"/>
  <c r="I386" i="50"/>
  <c r="H386" i="50"/>
  <c r="T23" i="37"/>
  <c r="U23" i="37"/>
  <c r="V23" i="37"/>
  <c r="N327" i="27"/>
  <c r="M327" i="27"/>
  <c r="L327" i="27"/>
  <c r="L7" i="27"/>
  <c r="N7" i="27"/>
  <c r="M7" i="27"/>
  <c r="H238" i="50"/>
  <c r="G238" i="50"/>
  <c r="AE238" i="50" s="1"/>
  <c r="T238" i="50" s="1"/>
  <c r="I238" i="50"/>
  <c r="J238" i="50"/>
  <c r="H138" i="50"/>
  <c r="I138" i="50"/>
  <c r="G138" i="50"/>
  <c r="AE138" i="50" s="1"/>
  <c r="T138" i="50" s="1"/>
  <c r="J138" i="50"/>
  <c r="H431" i="50"/>
  <c r="G431" i="50"/>
  <c r="AE431" i="50" s="1"/>
  <c r="T431" i="50" s="1"/>
  <c r="J431" i="50"/>
  <c r="I431" i="50"/>
  <c r="I460" i="50"/>
  <c r="H460" i="50"/>
  <c r="J460" i="50"/>
  <c r="G460" i="50"/>
  <c r="AE460" i="50" s="1"/>
  <c r="T460" i="50" s="1"/>
  <c r="J134" i="50"/>
  <c r="H134" i="50"/>
  <c r="G134" i="50"/>
  <c r="AE134" i="50" s="1"/>
  <c r="T134" i="50" s="1"/>
  <c r="I134" i="50"/>
  <c r="J168" i="1"/>
  <c r="G168" i="1"/>
  <c r="H168" i="1"/>
  <c r="I168" i="1"/>
  <c r="J475" i="50"/>
  <c r="H475" i="50"/>
  <c r="G475" i="50"/>
  <c r="AE475" i="50" s="1"/>
  <c r="T475" i="50" s="1"/>
  <c r="I475" i="50"/>
  <c r="G423" i="50"/>
  <c r="AE423" i="50" s="1"/>
  <c r="T423" i="50" s="1"/>
  <c r="H423" i="50"/>
  <c r="J423" i="50"/>
  <c r="I423" i="50"/>
  <c r="G482" i="50"/>
  <c r="AE482" i="50" s="1"/>
  <c r="T482" i="50" s="1"/>
  <c r="J482" i="50"/>
  <c r="I482" i="50"/>
  <c r="H482" i="50"/>
  <c r="J403" i="50"/>
  <c r="G403" i="50"/>
  <c r="AE403" i="50" s="1"/>
  <c r="T403" i="50" s="1"/>
  <c r="H403" i="50"/>
  <c r="I403" i="50"/>
  <c r="L212" i="27"/>
  <c r="M212" i="27"/>
  <c r="N212" i="27"/>
  <c r="G133" i="50"/>
  <c r="AE133" i="50" s="1"/>
  <c r="T133" i="50" s="1"/>
  <c r="I133" i="50"/>
  <c r="J133" i="50"/>
  <c r="H133" i="50"/>
  <c r="I28" i="50"/>
  <c r="J28" i="50"/>
  <c r="H28" i="50"/>
  <c r="G28" i="50"/>
  <c r="AE28" i="50" s="1"/>
  <c r="T28" i="50" s="1"/>
  <c r="I469" i="50"/>
  <c r="H469" i="50"/>
  <c r="J469" i="50"/>
  <c r="G469" i="50"/>
  <c r="AE469" i="50" s="1"/>
  <c r="T469" i="50" s="1"/>
  <c r="H387" i="50"/>
  <c r="G387" i="50"/>
  <c r="AE387" i="50" s="1"/>
  <c r="T387" i="50" s="1"/>
  <c r="J387" i="50"/>
  <c r="I387" i="50"/>
  <c r="M143" i="27"/>
  <c r="N143" i="27"/>
  <c r="L143" i="27"/>
  <c r="H326" i="50"/>
  <c r="I326" i="50"/>
  <c r="J326" i="50"/>
  <c r="G326" i="50"/>
  <c r="AE326" i="50" s="1"/>
  <c r="T326" i="50" s="1"/>
  <c r="G83" i="50"/>
  <c r="AE83" i="50" s="1"/>
  <c r="T83" i="50" s="1"/>
  <c r="H83" i="50"/>
  <c r="I83" i="50"/>
  <c r="J83" i="50"/>
  <c r="L473" i="27"/>
  <c r="M473" i="27"/>
  <c r="N473" i="27"/>
  <c r="J464" i="50"/>
  <c r="I464" i="50"/>
  <c r="G464" i="50"/>
  <c r="AE464" i="50" s="1"/>
  <c r="T464" i="50" s="1"/>
  <c r="H464" i="50"/>
  <c r="G456" i="50"/>
  <c r="AE456" i="50" s="1"/>
  <c r="T456" i="50" s="1"/>
  <c r="H456" i="50"/>
  <c r="J456" i="50"/>
  <c r="I456" i="50"/>
  <c r="N184" i="27"/>
  <c r="L184" i="27"/>
  <c r="M184" i="27"/>
  <c r="H56" i="50"/>
  <c r="G56" i="50"/>
  <c r="AE56" i="50" s="1"/>
  <c r="T56" i="50" s="1"/>
  <c r="I56" i="50"/>
  <c r="J56" i="50"/>
  <c r="G472" i="50"/>
  <c r="AE472" i="50" s="1"/>
  <c r="T472" i="50" s="1"/>
  <c r="I472" i="50"/>
  <c r="H472" i="50"/>
  <c r="J472" i="50"/>
  <c r="M464" i="27"/>
  <c r="L464" i="27"/>
  <c r="N464" i="27"/>
  <c r="G121" i="1"/>
  <c r="H121" i="1"/>
  <c r="I121" i="1"/>
  <c r="J121" i="1"/>
  <c r="I270" i="1"/>
  <c r="H270" i="1"/>
  <c r="J270" i="1"/>
  <c r="G270" i="1"/>
  <c r="M13" i="27"/>
  <c r="N13" i="27"/>
  <c r="L13" i="27"/>
  <c r="M123" i="27"/>
  <c r="N123" i="27"/>
  <c r="L123" i="27"/>
  <c r="N338" i="27"/>
  <c r="L338" i="27"/>
  <c r="M338" i="27"/>
  <c r="N278" i="27"/>
  <c r="M278" i="27"/>
  <c r="L278" i="27"/>
  <c r="M293" i="27"/>
  <c r="L293" i="27"/>
  <c r="N293" i="27"/>
  <c r="L77" i="27"/>
  <c r="M77" i="27"/>
  <c r="N77" i="27"/>
  <c r="G183" i="1"/>
  <c r="I183" i="1"/>
  <c r="J183" i="1"/>
  <c r="H183" i="1"/>
  <c r="H209" i="50"/>
  <c r="I209" i="50"/>
  <c r="J209" i="50"/>
  <c r="G209" i="50"/>
  <c r="AE209" i="50" s="1"/>
  <c r="T209" i="50" s="1"/>
  <c r="N167" i="27"/>
  <c r="L167" i="27"/>
  <c r="M167" i="27"/>
  <c r="G15" i="50"/>
  <c r="AE15" i="50" s="1"/>
  <c r="T15" i="50" s="1"/>
  <c r="I15" i="50"/>
  <c r="J15" i="50"/>
  <c r="H15" i="50"/>
  <c r="G142" i="50"/>
  <c r="AE142" i="50" s="1"/>
  <c r="T142" i="50" s="1"/>
  <c r="H142" i="50"/>
  <c r="J142" i="50"/>
  <c r="I142" i="50"/>
  <c r="H335" i="50"/>
  <c r="J335" i="50"/>
  <c r="G335" i="50"/>
  <c r="AE335" i="50" s="1"/>
  <c r="T335" i="50" s="1"/>
  <c r="I335" i="50"/>
  <c r="H70" i="50"/>
  <c r="I70" i="50"/>
  <c r="J70" i="50"/>
  <c r="G70" i="50"/>
  <c r="AE70" i="50" s="1"/>
  <c r="T70" i="50" s="1"/>
  <c r="H124" i="50"/>
  <c r="I124" i="50"/>
  <c r="J124" i="50"/>
  <c r="G124" i="50"/>
  <c r="AE124" i="50" s="1"/>
  <c r="T124" i="50" s="1"/>
  <c r="I490" i="50"/>
  <c r="G490" i="50"/>
  <c r="AE490" i="50" s="1"/>
  <c r="T490" i="50" s="1"/>
  <c r="J490" i="50"/>
  <c r="H490" i="50"/>
  <c r="H149" i="50"/>
  <c r="J149" i="50"/>
  <c r="I149" i="50"/>
  <c r="G149" i="50"/>
  <c r="AE149" i="50" s="1"/>
  <c r="T149" i="50" s="1"/>
  <c r="I463" i="50"/>
  <c r="G463" i="50"/>
  <c r="AE463" i="50" s="1"/>
  <c r="T463" i="50" s="1"/>
  <c r="H463" i="50"/>
  <c r="J463" i="50"/>
  <c r="G44" i="50"/>
  <c r="AE44" i="50" s="1"/>
  <c r="T44" i="50" s="1"/>
  <c r="H44" i="50"/>
  <c r="I44" i="50"/>
  <c r="J44" i="50"/>
  <c r="G493" i="50"/>
  <c r="AE493" i="50" s="1"/>
  <c r="T493" i="50" s="1"/>
  <c r="J493" i="50"/>
  <c r="H493" i="50"/>
  <c r="I493" i="50"/>
  <c r="G434" i="50"/>
  <c r="AE434" i="50" s="1"/>
  <c r="T434" i="50" s="1"/>
  <c r="I434" i="50"/>
  <c r="J434" i="50"/>
  <c r="H434" i="50"/>
  <c r="H125" i="1"/>
  <c r="I125" i="1"/>
  <c r="G125" i="1"/>
  <c r="J125" i="1"/>
  <c r="H164" i="1"/>
  <c r="I164" i="1"/>
  <c r="G164" i="1"/>
  <c r="J164" i="1"/>
  <c r="J54" i="50"/>
  <c r="H54" i="50"/>
  <c r="I54" i="50"/>
  <c r="G54" i="50"/>
  <c r="AE54" i="50" s="1"/>
  <c r="T54" i="50" s="1"/>
  <c r="M132" i="27"/>
  <c r="L132" i="27"/>
  <c r="N132" i="27"/>
  <c r="G395" i="50"/>
  <c r="AE395" i="50" s="1"/>
  <c r="T395" i="50" s="1"/>
  <c r="J395" i="50"/>
  <c r="H395" i="50"/>
  <c r="I395" i="50"/>
  <c r="H426" i="50"/>
  <c r="J426" i="50"/>
  <c r="G426" i="50"/>
  <c r="AE426" i="50" s="1"/>
  <c r="T426" i="50" s="1"/>
  <c r="I426" i="50"/>
  <c r="L263" i="27"/>
  <c r="N263" i="27"/>
  <c r="M263" i="27"/>
  <c r="H244" i="50"/>
  <c r="J244" i="50"/>
  <c r="I244" i="50"/>
  <c r="G244" i="50"/>
  <c r="AE244" i="50" s="1"/>
  <c r="T244" i="50" s="1"/>
  <c r="M460" i="27"/>
  <c r="L460" i="27"/>
  <c r="N460" i="27"/>
  <c r="I262" i="50"/>
  <c r="J262" i="50"/>
  <c r="H262" i="50"/>
  <c r="G262" i="50"/>
  <c r="AE262" i="50" s="1"/>
  <c r="T262" i="50" s="1"/>
  <c r="U45" i="37"/>
  <c r="T45" i="37"/>
  <c r="V45" i="37"/>
  <c r="L48" i="27"/>
  <c r="M48" i="27"/>
  <c r="N48" i="27"/>
  <c r="I496" i="50"/>
  <c r="G496" i="50"/>
  <c r="AE496" i="50" s="1"/>
  <c r="T496" i="50" s="1"/>
  <c r="J496" i="50"/>
  <c r="H496" i="50"/>
  <c r="G342" i="1"/>
  <c r="I342" i="1"/>
  <c r="J342" i="1"/>
  <c r="H342" i="1"/>
  <c r="H97" i="50"/>
  <c r="J97" i="50"/>
  <c r="I97" i="50"/>
  <c r="G97" i="50"/>
  <c r="AE97" i="50" s="1"/>
  <c r="T97" i="50" s="1"/>
  <c r="L400" i="27"/>
  <c r="M400" i="27"/>
  <c r="N400" i="27"/>
  <c r="I427" i="1"/>
  <c r="G427" i="1"/>
  <c r="J427" i="1"/>
  <c r="H427" i="1"/>
  <c r="I260" i="1"/>
  <c r="H260" i="1"/>
  <c r="G260" i="1"/>
  <c r="J260" i="1"/>
  <c r="I462" i="1"/>
  <c r="H462" i="1"/>
  <c r="G462" i="1"/>
  <c r="J462" i="1"/>
  <c r="J76" i="1"/>
  <c r="H76" i="1"/>
  <c r="I76" i="1"/>
  <c r="G76" i="1"/>
  <c r="J372" i="50"/>
  <c r="G372" i="50"/>
  <c r="AE372" i="50" s="1"/>
  <c r="T372" i="50" s="1"/>
  <c r="I372" i="50"/>
  <c r="H372" i="50"/>
  <c r="H338" i="1"/>
  <c r="J338" i="1"/>
  <c r="G338" i="1"/>
  <c r="I338" i="1"/>
  <c r="G286" i="1"/>
  <c r="H286" i="1"/>
  <c r="J286" i="1"/>
  <c r="I286" i="1"/>
  <c r="N290" i="27"/>
  <c r="M290" i="27"/>
  <c r="L290" i="27"/>
  <c r="L81" i="27"/>
  <c r="N81" i="27"/>
  <c r="M81" i="27"/>
  <c r="H53" i="50"/>
  <c r="I53" i="50"/>
  <c r="J53" i="50"/>
  <c r="G53" i="50"/>
  <c r="AE53" i="50" s="1"/>
  <c r="T53" i="50" s="1"/>
  <c r="N374" i="27"/>
  <c r="M374" i="27"/>
  <c r="L374" i="27"/>
  <c r="N342" i="27"/>
  <c r="L342" i="27"/>
  <c r="M342" i="27"/>
  <c r="L397" i="27"/>
  <c r="M397" i="27"/>
  <c r="N397" i="27"/>
  <c r="AE90" i="10"/>
  <c r="AE98" i="10"/>
  <c r="AE23" i="10"/>
  <c r="AE30" i="10"/>
  <c r="AE8" i="10"/>
  <c r="AE82" i="10"/>
  <c r="AE93" i="10"/>
  <c r="AE81" i="10"/>
  <c r="AE41" i="10"/>
  <c r="AE37" i="10"/>
  <c r="AE75" i="10"/>
  <c r="AE63" i="10"/>
  <c r="AE57" i="10"/>
  <c r="AE42" i="10"/>
  <c r="AE78" i="10"/>
  <c r="AE85" i="10"/>
  <c r="AE12" i="10"/>
  <c r="AE69" i="10"/>
  <c r="AE50" i="10"/>
  <c r="AE92" i="10"/>
  <c r="AE32" i="10"/>
  <c r="AE24" i="10"/>
  <c r="AE104" i="10"/>
  <c r="AE34" i="10"/>
  <c r="AE77" i="10"/>
  <c r="AE39" i="10"/>
  <c r="AE31" i="10"/>
  <c r="AE25" i="10"/>
  <c r="AE52" i="10"/>
  <c r="AE53" i="10"/>
  <c r="AE86" i="10"/>
  <c r="AE28" i="10"/>
  <c r="AE95" i="10"/>
  <c r="AE70" i="10"/>
  <c r="AE46" i="10"/>
  <c r="AE103" i="10"/>
  <c r="AE7" i="10"/>
  <c r="AE36" i="10"/>
  <c r="AE59" i="10"/>
  <c r="AE48" i="10"/>
  <c r="AE16" i="10"/>
  <c r="AE65" i="10"/>
  <c r="AE56" i="10"/>
  <c r="AE67" i="10"/>
  <c r="AE58" i="10"/>
  <c r="AE15" i="10"/>
  <c r="AE44" i="10"/>
  <c r="AE21" i="10"/>
  <c r="AE40" i="10"/>
  <c r="AE18" i="10"/>
  <c r="AE61" i="10"/>
  <c r="AE83" i="10"/>
  <c r="AE88" i="10"/>
  <c r="AE102" i="10"/>
  <c r="AE54" i="10"/>
  <c r="AE19" i="10"/>
  <c r="AE99" i="10"/>
  <c r="AE14" i="10"/>
  <c r="AE89" i="10"/>
  <c r="AE97" i="10"/>
  <c r="AE29" i="10"/>
  <c r="AE6" i="10"/>
  <c r="AE60" i="10"/>
  <c r="AE9" i="10"/>
  <c r="AE13" i="10"/>
  <c r="AE35" i="10"/>
  <c r="AE72" i="10"/>
  <c r="AE80" i="10"/>
  <c r="AE73" i="10"/>
  <c r="AE33" i="10"/>
  <c r="AE5" i="10"/>
  <c r="AE11" i="10"/>
  <c r="AE96" i="10"/>
  <c r="AE84" i="10"/>
  <c r="AE22" i="10"/>
  <c r="AE20" i="10"/>
  <c r="AE101" i="10"/>
  <c r="AE94" i="10"/>
  <c r="AE68" i="10"/>
  <c r="AE49" i="10"/>
  <c r="AE55" i="10"/>
  <c r="AE91" i="10"/>
  <c r="AE76" i="10"/>
  <c r="AE26" i="10"/>
  <c r="AE43" i="10"/>
  <c r="AE27" i="10"/>
  <c r="AE64" i="10"/>
  <c r="AE51" i="10"/>
  <c r="AE79" i="10"/>
  <c r="AE100" i="10"/>
  <c r="AE66" i="10"/>
  <c r="AE17" i="10"/>
  <c r="AE71" i="10"/>
  <c r="AE38" i="10"/>
  <c r="AE10" i="10"/>
  <c r="AE62" i="10"/>
  <c r="AE45" i="10"/>
  <c r="AE47" i="10"/>
  <c r="AE87" i="10"/>
  <c r="AE74" i="10"/>
  <c r="AF57" i="10"/>
  <c r="AF65" i="10"/>
  <c r="AF39" i="10"/>
  <c r="AF67" i="10"/>
  <c r="AF7" i="10"/>
  <c r="AF58" i="10"/>
  <c r="AF97" i="10"/>
  <c r="AF8" i="10"/>
  <c r="AF17" i="10"/>
  <c r="AF26" i="10"/>
  <c r="AF28" i="10"/>
  <c r="AF75" i="10"/>
  <c r="AF41" i="10"/>
  <c r="AF84" i="10"/>
  <c r="AF91" i="10"/>
  <c r="AF44" i="10"/>
  <c r="AF50" i="10"/>
  <c r="AF12" i="10"/>
  <c r="AF59" i="10"/>
  <c r="AF95" i="10"/>
  <c r="AF19" i="10"/>
  <c r="AF30" i="10"/>
  <c r="AF25" i="10"/>
  <c r="AF51" i="10"/>
  <c r="AF71" i="10"/>
  <c r="AF98" i="10"/>
  <c r="AF68" i="10"/>
  <c r="AF38" i="10"/>
  <c r="AF86" i="10"/>
  <c r="AF33" i="10"/>
  <c r="AF52" i="10"/>
  <c r="AF9" i="10"/>
  <c r="AF20" i="10"/>
  <c r="AF16" i="10"/>
  <c r="AF90" i="10"/>
  <c r="AF89" i="10"/>
  <c r="AF42" i="10"/>
  <c r="AF35" i="10"/>
  <c r="AF81" i="10"/>
  <c r="AF73" i="10"/>
  <c r="AF76" i="10"/>
  <c r="AF22" i="10"/>
  <c r="AF34" i="10"/>
  <c r="AF87" i="10"/>
  <c r="AF5" i="10"/>
  <c r="AF11" i="10"/>
  <c r="AF6" i="10"/>
  <c r="AF104" i="10"/>
  <c r="AF72" i="10"/>
  <c r="AF15" i="10"/>
  <c r="AF101" i="10"/>
  <c r="AF56" i="10"/>
  <c r="AF53" i="10"/>
  <c r="AF69" i="10"/>
  <c r="AF48" i="10"/>
  <c r="AF63" i="10"/>
  <c r="AF99" i="10"/>
  <c r="AF96" i="10"/>
  <c r="AF103" i="10"/>
  <c r="AF82" i="10"/>
  <c r="AF13" i="10"/>
  <c r="AF66" i="10"/>
  <c r="AF80" i="10"/>
  <c r="AF45" i="10"/>
  <c r="AF23" i="10"/>
  <c r="AF18" i="10"/>
  <c r="AF24" i="10"/>
  <c r="AF100" i="10"/>
  <c r="AF77" i="10"/>
  <c r="AF94" i="10"/>
  <c r="AF74" i="10"/>
  <c r="AF88" i="10"/>
  <c r="AF27" i="10"/>
  <c r="AF55" i="10"/>
  <c r="AF64" i="10"/>
  <c r="AF62" i="10"/>
  <c r="AF78" i="10"/>
  <c r="AF37" i="10"/>
  <c r="AF14" i="10"/>
  <c r="AF46" i="10"/>
  <c r="AF32" i="10"/>
  <c r="AF40" i="10"/>
  <c r="AF83" i="10"/>
  <c r="AF61" i="10"/>
  <c r="AF70" i="10"/>
  <c r="AF10" i="10"/>
  <c r="AF36" i="10"/>
  <c r="AF92" i="10"/>
  <c r="AF60" i="10"/>
  <c r="AF54" i="10"/>
  <c r="AF21" i="10"/>
  <c r="AF43" i="10"/>
  <c r="AF31" i="10"/>
  <c r="AF79" i="10"/>
  <c r="AF85" i="10"/>
  <c r="AF49" i="10"/>
  <c r="AF47" i="10"/>
  <c r="AF93" i="10"/>
  <c r="AF102" i="10"/>
  <c r="AF29" i="10"/>
  <c r="F53" i="10"/>
  <c r="F16" i="10"/>
  <c r="F85" i="12"/>
  <c r="F99" i="12"/>
  <c r="G26" i="12"/>
  <c r="F64" i="10"/>
  <c r="F37" i="10"/>
  <c r="F16" i="12"/>
  <c r="G15" i="12"/>
  <c r="G63" i="12"/>
  <c r="F39" i="12"/>
  <c r="G60" i="12"/>
  <c r="F66" i="10"/>
  <c r="F57" i="10"/>
  <c r="F68" i="12"/>
  <c r="F35" i="12"/>
  <c r="G49" i="12"/>
  <c r="G89" i="12"/>
  <c r="G41" i="12"/>
  <c r="F22" i="10"/>
  <c r="F79" i="10"/>
  <c r="F44" i="10"/>
  <c r="F83" i="12"/>
  <c r="G76" i="12"/>
  <c r="G62" i="12"/>
  <c r="F97" i="10"/>
  <c r="F10" i="10"/>
  <c r="F60" i="12"/>
  <c r="F89" i="12"/>
  <c r="G94" i="12"/>
  <c r="F33" i="10"/>
  <c r="F63" i="12"/>
  <c r="F41" i="10"/>
  <c r="F6" i="12"/>
  <c r="F64" i="12"/>
  <c r="G66" i="12"/>
  <c r="E39" i="12"/>
  <c r="E61" i="12"/>
  <c r="E56" i="10"/>
  <c r="E39" i="10"/>
  <c r="E31" i="12"/>
  <c r="E60" i="10"/>
  <c r="E73" i="10"/>
  <c r="E47" i="12"/>
  <c r="E41" i="10"/>
  <c r="E11" i="12"/>
  <c r="E57" i="12"/>
  <c r="E11" i="10"/>
  <c r="E25" i="12"/>
  <c r="E90" i="12"/>
  <c r="E23" i="10"/>
  <c r="E95" i="12"/>
  <c r="E84" i="12"/>
  <c r="E32" i="10"/>
  <c r="E87" i="12"/>
  <c r="F30" i="10"/>
  <c r="F14" i="10"/>
  <c r="F91" i="12"/>
  <c r="F27" i="12"/>
  <c r="G12" i="12"/>
  <c r="F18" i="10"/>
  <c r="F81" i="10"/>
  <c r="F40" i="12"/>
  <c r="G53" i="12"/>
  <c r="F19" i="12"/>
  <c r="F50" i="12"/>
  <c r="G83" i="12"/>
  <c r="F65" i="10"/>
  <c r="F90" i="10"/>
  <c r="F80" i="12"/>
  <c r="F65" i="12"/>
  <c r="G69" i="12"/>
  <c r="G10" i="12"/>
  <c r="G64" i="12"/>
  <c r="F91" i="10"/>
  <c r="F31" i="10"/>
  <c r="F63" i="10"/>
  <c r="F94" i="12"/>
  <c r="G91" i="12"/>
  <c r="G99" i="12"/>
  <c r="F44" i="12"/>
  <c r="F11" i="10"/>
  <c r="F95" i="12"/>
  <c r="F21" i="12"/>
  <c r="G16" i="12"/>
  <c r="F99" i="10"/>
  <c r="F103" i="10"/>
  <c r="F50" i="10"/>
  <c r="F33" i="12"/>
  <c r="G7" i="12"/>
  <c r="G88" i="12"/>
  <c r="E62" i="12"/>
  <c r="E85" i="12"/>
  <c r="E40" i="10"/>
  <c r="E65" i="12"/>
  <c r="E15" i="12"/>
  <c r="E62" i="10"/>
  <c r="E48" i="12"/>
  <c r="E73" i="12"/>
  <c r="E35" i="10"/>
  <c r="E28" i="12"/>
  <c r="E97" i="12"/>
  <c r="E38" i="10"/>
  <c r="E9" i="12"/>
  <c r="F76" i="10"/>
  <c r="F35" i="10"/>
  <c r="F8" i="12"/>
  <c r="F59" i="12"/>
  <c r="G52" i="12"/>
  <c r="F56" i="10"/>
  <c r="F104" i="10"/>
  <c r="F51" i="12"/>
  <c r="G67" i="12"/>
  <c r="F23" i="12"/>
  <c r="F82" i="12"/>
  <c r="G17" i="12"/>
  <c r="F27" i="10"/>
  <c r="F95" i="10"/>
  <c r="F75" i="12"/>
  <c r="F93" i="12"/>
  <c r="G100" i="12"/>
  <c r="G98" i="12"/>
  <c r="G8" i="12"/>
  <c r="F14" i="12"/>
  <c r="F28" i="10"/>
  <c r="F73" i="12"/>
  <c r="F7" i="12"/>
  <c r="G30" i="12"/>
  <c r="G40" i="12"/>
  <c r="F98" i="12"/>
  <c r="F49" i="10"/>
  <c r="F17" i="12"/>
  <c r="F47" i="12"/>
  <c r="G46" i="12"/>
  <c r="F47" i="10"/>
  <c r="F36" i="10"/>
  <c r="F87" i="10"/>
  <c r="F53" i="12"/>
  <c r="G80" i="12"/>
  <c r="G29" i="12"/>
  <c r="E58" i="12"/>
  <c r="E29" i="12"/>
  <c r="E90" i="10"/>
  <c r="E8" i="12"/>
  <c r="E54" i="12"/>
  <c r="E54" i="10"/>
  <c r="E20" i="12"/>
  <c r="E17" i="12"/>
  <c r="E42" i="10"/>
  <c r="E13" i="12"/>
  <c r="E38" i="12"/>
  <c r="E69" i="10"/>
  <c r="E78" i="12"/>
  <c r="E33" i="10"/>
  <c r="E52" i="10"/>
  <c r="E74" i="12"/>
  <c r="E74" i="10"/>
  <c r="E51" i="10"/>
  <c r="E71" i="12"/>
  <c r="F83" i="10"/>
  <c r="F68" i="10"/>
  <c r="F22" i="12"/>
  <c r="G97" i="12"/>
  <c r="G78" i="12"/>
  <c r="F43" i="10"/>
  <c r="F38" i="10"/>
  <c r="F55" i="12"/>
  <c r="G90" i="12"/>
  <c r="F74" i="12"/>
  <c r="F45" i="12"/>
  <c r="G37" i="12"/>
  <c r="F55" i="10"/>
  <c r="F100" i="10"/>
  <c r="F70" i="12"/>
  <c r="F34" i="12"/>
  <c r="G19" i="12"/>
  <c r="G25" i="12"/>
  <c r="G47" i="12"/>
  <c r="F71" i="12"/>
  <c r="F32" i="10"/>
  <c r="F62" i="12"/>
  <c r="F11" i="12"/>
  <c r="G24" i="12"/>
  <c r="F17" i="10"/>
  <c r="F90" i="12"/>
  <c r="F54" i="10"/>
  <c r="F37" i="12"/>
  <c r="F66" i="12"/>
  <c r="G72" i="12"/>
  <c r="F40" i="10"/>
  <c r="F51" i="10"/>
  <c r="F12" i="10"/>
  <c r="F56" i="12"/>
  <c r="G22" i="12"/>
  <c r="G44" i="12"/>
  <c r="E53" i="12"/>
  <c r="E59" i="12"/>
  <c r="E99" i="10"/>
  <c r="E98" i="12"/>
  <c r="E75" i="12"/>
  <c r="E63" i="10"/>
  <c r="E18" i="12"/>
  <c r="E45" i="12"/>
  <c r="E59" i="10"/>
  <c r="E94" i="12"/>
  <c r="E95" i="10"/>
  <c r="E86" i="10"/>
  <c r="E81" i="12"/>
  <c r="F82" i="10"/>
  <c r="F77" i="10"/>
  <c r="F86" i="10"/>
  <c r="F41" i="12"/>
  <c r="G51" i="12"/>
  <c r="G14" i="12"/>
  <c r="F85" i="10"/>
  <c r="F38" i="12"/>
  <c r="F92" i="12"/>
  <c r="G45" i="12"/>
  <c r="F88" i="12"/>
  <c r="G70" i="12"/>
  <c r="G59" i="12"/>
  <c r="F94" i="10"/>
  <c r="F19" i="10"/>
  <c r="F96" i="12"/>
  <c r="G54" i="12"/>
  <c r="G48" i="12"/>
  <c r="G35" i="12"/>
  <c r="F34" i="10"/>
  <c r="F32" i="12"/>
  <c r="F58" i="10"/>
  <c r="F30" i="12"/>
  <c r="F61" i="12"/>
  <c r="G56" i="12"/>
  <c r="F101" i="10"/>
  <c r="F42" i="10"/>
  <c r="F59" i="10"/>
  <c r="F42" i="12"/>
  <c r="G11" i="12"/>
  <c r="G96" i="12"/>
  <c r="F48" i="10"/>
  <c r="F75" i="10"/>
  <c r="F61" i="10"/>
  <c r="F76" i="12"/>
  <c r="G71" i="12"/>
  <c r="G86" i="12"/>
  <c r="E49" i="12"/>
  <c r="E92" i="10"/>
  <c r="E89" i="10"/>
  <c r="E41" i="12"/>
  <c r="E52" i="12"/>
  <c r="E78" i="10"/>
  <c r="E6" i="12"/>
  <c r="E18" i="10"/>
  <c r="E87" i="10"/>
  <c r="E93" i="12"/>
  <c r="E58" i="10"/>
  <c r="E85" i="10"/>
  <c r="E88" i="12"/>
  <c r="E12" i="10"/>
  <c r="E28" i="10"/>
  <c r="E66" i="12"/>
  <c r="E7" i="10"/>
  <c r="E24" i="10"/>
  <c r="E56" i="12"/>
  <c r="E20" i="10"/>
  <c r="E22" i="10"/>
  <c r="E44" i="12"/>
  <c r="E77" i="10"/>
  <c r="E48" i="10"/>
  <c r="D60" i="12"/>
  <c r="D87" i="10"/>
  <c r="D68" i="10"/>
  <c r="D35" i="12"/>
  <c r="D45" i="10"/>
  <c r="D28" i="10"/>
  <c r="D22" i="10"/>
  <c r="D90" i="10"/>
  <c r="D46" i="12"/>
  <c r="D102" i="10"/>
  <c r="D26" i="10"/>
  <c r="D47" i="12"/>
  <c r="D46" i="10"/>
  <c r="D20" i="10"/>
  <c r="D81" i="12"/>
  <c r="D34" i="12"/>
  <c r="D53" i="12"/>
  <c r="F97" i="12"/>
  <c r="F69" i="10"/>
  <c r="F20" i="10"/>
  <c r="F48" i="12"/>
  <c r="G75" i="12"/>
  <c r="G36" i="12"/>
  <c r="F102" i="10"/>
  <c r="F43" i="12"/>
  <c r="F10" i="12"/>
  <c r="G68" i="12"/>
  <c r="F25" i="12"/>
  <c r="G81" i="12"/>
  <c r="G84" i="12"/>
  <c r="F21" i="10"/>
  <c r="F46" i="10"/>
  <c r="F18" i="12"/>
  <c r="G43" i="12"/>
  <c r="G85" i="12"/>
  <c r="G74" i="12"/>
  <c r="F70" i="10"/>
  <c r="F25" i="10"/>
  <c r="F67" i="10"/>
  <c r="F46" i="12"/>
  <c r="F87" i="12"/>
  <c r="G82" i="12"/>
  <c r="F72" i="10"/>
  <c r="F74" i="10"/>
  <c r="F88" i="10"/>
  <c r="F67" i="12"/>
  <c r="G20" i="12"/>
  <c r="G18" i="12"/>
  <c r="F45" i="10"/>
  <c r="F80" i="10"/>
  <c r="F13" i="12"/>
  <c r="F86" i="12"/>
  <c r="G87" i="12"/>
  <c r="E80" i="12"/>
  <c r="E35" i="12"/>
  <c r="E31" i="10"/>
  <c r="E14" i="10"/>
  <c r="E37" i="12"/>
  <c r="E36" i="10"/>
  <c r="E88" i="10"/>
  <c r="E10" i="12"/>
  <c r="E103" i="10"/>
  <c r="E10" i="10"/>
  <c r="E91" i="12"/>
  <c r="E57" i="10"/>
  <c r="E71" i="10"/>
  <c r="F24" i="12"/>
  <c r="F98" i="10"/>
  <c r="F78" i="12"/>
  <c r="F72" i="12"/>
  <c r="G73" i="12"/>
  <c r="F9" i="10"/>
  <c r="F13" i="10"/>
  <c r="F100" i="12"/>
  <c r="G79" i="12"/>
  <c r="G23" i="12"/>
  <c r="F31" i="12"/>
  <c r="G39" i="12"/>
  <c r="G57" i="12"/>
  <c r="F52" i="10"/>
  <c r="F20" i="12"/>
  <c r="F12" i="12"/>
  <c r="G13" i="12"/>
  <c r="G50" i="12"/>
  <c r="G28" i="12"/>
  <c r="F7" i="10"/>
  <c r="F6" i="10"/>
  <c r="F26" i="10"/>
  <c r="F77" i="12"/>
  <c r="G58" i="12"/>
  <c r="G33" i="12"/>
  <c r="F73" i="10"/>
  <c r="F84" i="10"/>
  <c r="F62" i="10"/>
  <c r="F79" i="12"/>
  <c r="G77" i="12"/>
  <c r="G92" i="12"/>
  <c r="F28" i="12"/>
  <c r="F39" i="10"/>
  <c r="F15" i="12"/>
  <c r="F36" i="12"/>
  <c r="G38" i="12"/>
  <c r="E82" i="12"/>
  <c r="E22" i="12"/>
  <c r="E79" i="10"/>
  <c r="E102" i="10"/>
  <c r="E21" i="12"/>
  <c r="E64" i="10"/>
  <c r="E46" i="10"/>
  <c r="E16" i="12"/>
  <c r="E70" i="10"/>
  <c r="E72" i="10"/>
  <c r="E40" i="12"/>
  <c r="E8" i="10"/>
  <c r="F84" i="12"/>
  <c r="F52" i="12"/>
  <c r="G9" i="12"/>
  <c r="G6" i="12"/>
  <c r="F8" i="10"/>
  <c r="E33" i="12"/>
  <c r="E67" i="12"/>
  <c r="E30" i="10"/>
  <c r="E70" i="12"/>
  <c r="E9" i="10"/>
  <c r="E55" i="12"/>
  <c r="E96" i="10"/>
  <c r="E100" i="12"/>
  <c r="E24" i="12"/>
  <c r="E93" i="10"/>
  <c r="D19" i="12"/>
  <c r="D27" i="10"/>
  <c r="D62" i="10"/>
  <c r="D69" i="12"/>
  <c r="D9" i="12"/>
  <c r="D95" i="10"/>
  <c r="D100" i="10"/>
  <c r="D94" i="12"/>
  <c r="D8" i="10"/>
  <c r="D98" i="10"/>
  <c r="D19" i="10"/>
  <c r="D89" i="10"/>
  <c r="D42" i="10"/>
  <c r="D83" i="12"/>
  <c r="D72" i="12"/>
  <c r="D17" i="12"/>
  <c r="D86" i="10"/>
  <c r="D40" i="10"/>
  <c r="D86" i="12"/>
  <c r="D11" i="10"/>
  <c r="D39" i="12"/>
  <c r="D62" i="12"/>
  <c r="C25" i="12"/>
  <c r="C55" i="12"/>
  <c r="B90" i="12"/>
  <c r="B72" i="12"/>
  <c r="B79" i="12"/>
  <c r="B19" i="10"/>
  <c r="B8" i="12"/>
  <c r="B34" i="10"/>
  <c r="B23" i="12"/>
  <c r="B51" i="12"/>
  <c r="B92" i="10"/>
  <c r="B22" i="10"/>
  <c r="B6" i="12"/>
  <c r="C65" i="12"/>
  <c r="C47" i="10"/>
  <c r="B82" i="10"/>
  <c r="B15" i="10"/>
  <c r="C6" i="12"/>
  <c r="C79" i="12"/>
  <c r="C25" i="10"/>
  <c r="B87" i="10"/>
  <c r="B29" i="10"/>
  <c r="C10" i="10"/>
  <c r="C99" i="10"/>
  <c r="C46" i="10"/>
  <c r="C13" i="12"/>
  <c r="C85" i="10"/>
  <c r="B80" i="10"/>
  <c r="B35" i="12"/>
  <c r="B28" i="12"/>
  <c r="C91" i="12"/>
  <c r="C69" i="10"/>
  <c r="B76" i="10"/>
  <c r="B45" i="12"/>
  <c r="C19" i="12"/>
  <c r="C60" i="12"/>
  <c r="B67" i="10"/>
  <c r="C43" i="10"/>
  <c r="C50" i="12"/>
  <c r="C15" i="10"/>
  <c r="B51" i="10"/>
  <c r="C30" i="10"/>
  <c r="C39" i="12"/>
  <c r="B48" i="10"/>
  <c r="B26" i="12"/>
  <c r="B63" i="12"/>
  <c r="C24" i="10"/>
  <c r="F89" i="10"/>
  <c r="G95" i="12"/>
  <c r="G32" i="12"/>
  <c r="F92" i="10"/>
  <c r="F49" i="12"/>
  <c r="E55" i="10"/>
  <c r="E69" i="12"/>
  <c r="E25" i="10"/>
  <c r="E89" i="12"/>
  <c r="E15" i="10"/>
  <c r="E79" i="12"/>
  <c r="E80" i="10"/>
  <c r="E30" i="12"/>
  <c r="E76" i="12"/>
  <c r="E29" i="10"/>
  <c r="D100" i="12"/>
  <c r="D35" i="10"/>
  <c r="D77" i="10"/>
  <c r="D29" i="10"/>
  <c r="D92" i="12"/>
  <c r="D50" i="10"/>
  <c r="D21" i="10"/>
  <c r="D76" i="12"/>
  <c r="D76" i="10"/>
  <c r="D103" i="10"/>
  <c r="D7" i="10"/>
  <c r="D73" i="10"/>
  <c r="D41" i="12"/>
  <c r="D8" i="12"/>
  <c r="D13" i="12"/>
  <c r="D75" i="12"/>
  <c r="D93" i="10"/>
  <c r="D30" i="10"/>
  <c r="D18" i="12"/>
  <c r="D66" i="10"/>
  <c r="D27" i="12"/>
  <c r="C83" i="12"/>
  <c r="C38" i="12"/>
  <c r="C59" i="12"/>
  <c r="B84" i="10"/>
  <c r="B93" i="10"/>
  <c r="B89" i="12"/>
  <c r="B20" i="12"/>
  <c r="B68" i="12"/>
  <c r="B69" i="10"/>
  <c r="B68" i="10"/>
  <c r="B83" i="10"/>
  <c r="B65" i="10"/>
  <c r="C58" i="10"/>
  <c r="C23" i="12"/>
  <c r="C92" i="10"/>
  <c r="C77" i="10"/>
  <c r="B15" i="12"/>
  <c r="B39" i="12"/>
  <c r="C64" i="12"/>
  <c r="C92" i="12"/>
  <c r="C64" i="10"/>
  <c r="B80" i="12"/>
  <c r="C55" i="10"/>
  <c r="C89" i="12"/>
  <c r="B6" i="10"/>
  <c r="C77" i="12"/>
  <c r="C53" i="12"/>
  <c r="C81" i="10"/>
  <c r="B37" i="12"/>
  <c r="B36" i="10"/>
  <c r="C84" i="12"/>
  <c r="C58" i="12"/>
  <c r="C71" i="10"/>
  <c r="B44" i="12"/>
  <c r="B49" i="10"/>
  <c r="B9" i="12"/>
  <c r="C85" i="12"/>
  <c r="C21" i="10"/>
  <c r="B104" i="10"/>
  <c r="C88" i="12"/>
  <c r="F60" i="10"/>
  <c r="F29" i="12"/>
  <c r="G93" i="12"/>
  <c r="F93" i="10"/>
  <c r="F9" i="12"/>
  <c r="E16" i="10"/>
  <c r="E96" i="12"/>
  <c r="E37" i="10"/>
  <c r="E32" i="12"/>
  <c r="E83" i="10"/>
  <c r="E19" i="12"/>
  <c r="E97" i="10"/>
  <c r="E72" i="12"/>
  <c r="E61" i="10"/>
  <c r="E49" i="10"/>
  <c r="D99" i="12"/>
  <c r="D69" i="10"/>
  <c r="D72" i="10"/>
  <c r="D49" i="10"/>
  <c r="D38" i="12"/>
  <c r="D47" i="10"/>
  <c r="D65" i="10"/>
  <c r="D96" i="12"/>
  <c r="D49" i="12"/>
  <c r="D96" i="10"/>
  <c r="D57" i="10"/>
  <c r="D59" i="10"/>
  <c r="D11" i="12"/>
  <c r="D10" i="12"/>
  <c r="D88" i="12"/>
  <c r="D70" i="12"/>
  <c r="D71" i="10"/>
  <c r="D17" i="10"/>
  <c r="D16" i="12"/>
  <c r="D97" i="10"/>
  <c r="D91" i="12"/>
  <c r="C28" i="12"/>
  <c r="D78" i="12"/>
  <c r="C21" i="12"/>
  <c r="B95" i="12"/>
  <c r="B29" i="12"/>
  <c r="B25" i="12"/>
  <c r="B61" i="12"/>
  <c r="B53" i="10"/>
  <c r="B27" i="10"/>
  <c r="B52" i="12"/>
  <c r="B93" i="12"/>
  <c r="B54" i="12"/>
  <c r="C74" i="12"/>
  <c r="C95" i="12"/>
  <c r="C57" i="10"/>
  <c r="B64" i="10"/>
  <c r="B87" i="12"/>
  <c r="B37" i="10"/>
  <c r="C27" i="10"/>
  <c r="C8" i="12"/>
  <c r="C91" i="10"/>
  <c r="B91" i="10"/>
  <c r="B16" i="10"/>
  <c r="C22" i="12"/>
  <c r="C100" i="10"/>
  <c r="B43" i="12"/>
  <c r="C8" i="10"/>
  <c r="C32" i="10"/>
  <c r="B100" i="12"/>
  <c r="B96" i="10"/>
  <c r="B71" i="10"/>
  <c r="C67" i="12"/>
  <c r="C19" i="10"/>
  <c r="B39" i="10"/>
  <c r="B42" i="12"/>
  <c r="C59" i="10"/>
  <c r="C11" i="12"/>
  <c r="C68" i="10"/>
  <c r="C88" i="10"/>
  <c r="C35" i="10"/>
  <c r="C49" i="10"/>
  <c r="B54" i="10"/>
  <c r="C78" i="10"/>
  <c r="C100" i="12"/>
  <c r="C37" i="10"/>
  <c r="C11" i="10"/>
  <c r="C98" i="10"/>
  <c r="B10" i="10"/>
  <c r="F54" i="12"/>
  <c r="G31" i="12"/>
  <c r="F24" i="10"/>
  <c r="F29" i="10"/>
  <c r="G27" i="12"/>
  <c r="E26" i="12"/>
  <c r="E23" i="12"/>
  <c r="E84" i="10"/>
  <c r="E43" i="12"/>
  <c r="E67" i="10"/>
  <c r="E36" i="12"/>
  <c r="E21" i="10"/>
  <c r="E68" i="12"/>
  <c r="E44" i="10"/>
  <c r="E13" i="10"/>
  <c r="D40" i="12"/>
  <c r="D63" i="10"/>
  <c r="D37" i="10"/>
  <c r="D70" i="10"/>
  <c r="D51" i="12"/>
  <c r="D79" i="10"/>
  <c r="D23" i="10"/>
  <c r="D66" i="12"/>
  <c r="D56" i="12"/>
  <c r="D51" i="10"/>
  <c r="D25" i="10"/>
  <c r="D38" i="10"/>
  <c r="D98" i="12"/>
  <c r="D65" i="12"/>
  <c r="D89" i="12"/>
  <c r="D15" i="12"/>
  <c r="D18" i="10"/>
  <c r="D83" i="10"/>
  <c r="D63" i="12"/>
  <c r="D12" i="10"/>
  <c r="D42" i="12"/>
  <c r="C29" i="12"/>
  <c r="D24" i="12"/>
  <c r="C12" i="12"/>
  <c r="B66" i="10"/>
  <c r="B92" i="12"/>
  <c r="B49" i="12"/>
  <c r="B98" i="12"/>
  <c r="B24" i="12"/>
  <c r="B77" i="10"/>
  <c r="B55" i="10"/>
  <c r="B85" i="10"/>
  <c r="B79" i="10"/>
  <c r="C7" i="10"/>
  <c r="C9" i="12"/>
  <c r="B23" i="10"/>
  <c r="B7" i="10"/>
  <c r="B86" i="10"/>
  <c r="B100" i="10"/>
  <c r="C36" i="12"/>
  <c r="C63" i="12"/>
  <c r="C87" i="10"/>
  <c r="B84" i="12"/>
  <c r="C42" i="12"/>
  <c r="C35" i="12"/>
  <c r="C17" i="10"/>
  <c r="C72" i="12"/>
  <c r="B40" i="10"/>
  <c r="C45" i="10"/>
  <c r="B103" i="10"/>
  <c r="B9" i="10"/>
  <c r="C62" i="10"/>
  <c r="C14" i="12"/>
  <c r="C84" i="10"/>
  <c r="B102" i="10"/>
  <c r="B52" i="10"/>
  <c r="B11" i="10"/>
  <c r="C51" i="12"/>
  <c r="C97" i="10"/>
  <c r="C18" i="12"/>
  <c r="C78" i="12"/>
  <c r="G61" i="12"/>
  <c r="G21" i="12"/>
  <c r="F96" i="10"/>
  <c r="F69" i="12"/>
  <c r="E7" i="12"/>
  <c r="E43" i="10"/>
  <c r="E50" i="12"/>
  <c r="E68" i="10"/>
  <c r="E98" i="10"/>
  <c r="E42" i="12"/>
  <c r="E63" i="12"/>
  <c r="E50" i="10"/>
  <c r="E51" i="12"/>
  <c r="E100" i="10"/>
  <c r="E65" i="10"/>
  <c r="D68" i="12"/>
  <c r="D82" i="10"/>
  <c r="D67" i="10"/>
  <c r="D88" i="10"/>
  <c r="D48" i="10"/>
  <c r="D24" i="10"/>
  <c r="D43" i="10"/>
  <c r="D97" i="12"/>
  <c r="D36" i="12"/>
  <c r="D84" i="12"/>
  <c r="D13" i="10"/>
  <c r="D99" i="10"/>
  <c r="D58" i="12"/>
  <c r="D85" i="12"/>
  <c r="D20" i="12"/>
  <c r="D43" i="12"/>
  <c r="D10" i="10"/>
  <c r="D81" i="10"/>
  <c r="D41" i="10"/>
  <c r="D52" i="10"/>
  <c r="D50" i="12"/>
  <c r="C34" i="12"/>
  <c r="D59" i="12"/>
  <c r="C81" i="12"/>
  <c r="B71" i="12"/>
  <c r="B13" i="10"/>
  <c r="B91" i="12"/>
  <c r="B58" i="12"/>
  <c r="C42" i="10"/>
  <c r="B66" i="12"/>
  <c r="B16" i="12"/>
  <c r="B78" i="12"/>
  <c r="B75" i="12"/>
  <c r="B97" i="10"/>
  <c r="C56" i="12"/>
  <c r="C75" i="10"/>
  <c r="B73" i="12"/>
  <c r="B70" i="12"/>
  <c r="B33" i="10"/>
  <c r="C9" i="10"/>
  <c r="C95" i="10"/>
  <c r="C18" i="10"/>
  <c r="B94" i="10"/>
  <c r="C6" i="10"/>
  <c r="C73" i="12"/>
  <c r="C63" i="10"/>
  <c r="C98" i="12"/>
  <c r="C29" i="10"/>
  <c r="B67" i="12"/>
  <c r="B34" i="12"/>
  <c r="B60" i="12"/>
  <c r="B36" i="12"/>
  <c r="C47" i="12"/>
  <c r="C80" i="10"/>
  <c r="B48" i="12"/>
  <c r="B12" i="12"/>
  <c r="C94" i="10"/>
  <c r="C54" i="12"/>
  <c r="C31" i="10"/>
  <c r="C48" i="12"/>
  <c r="B74" i="10"/>
  <c r="B28" i="10"/>
  <c r="B88" i="12"/>
  <c r="C16" i="12"/>
  <c r="C44" i="12"/>
  <c r="C20" i="10"/>
  <c r="C28" i="10"/>
  <c r="C101" i="10"/>
  <c r="B65" i="12"/>
  <c r="C22" i="10"/>
  <c r="G65" i="12"/>
  <c r="F23" i="10"/>
  <c r="F78" i="10"/>
  <c r="G34" i="12"/>
  <c r="E34" i="12"/>
  <c r="E45" i="10"/>
  <c r="E26" i="10"/>
  <c r="E27" i="12"/>
  <c r="E19" i="10"/>
  <c r="E64" i="12"/>
  <c r="E81" i="10"/>
  <c r="E82" i="10"/>
  <c r="E46" i="12"/>
  <c r="E75" i="10"/>
  <c r="D93" i="12"/>
  <c r="D29" i="12"/>
  <c r="D78" i="10"/>
  <c r="D39" i="10"/>
  <c r="D36" i="10"/>
  <c r="D16" i="10"/>
  <c r="D104" i="10"/>
  <c r="D55" i="12"/>
  <c r="D25" i="12"/>
  <c r="D33" i="10"/>
  <c r="D30" i="12"/>
  <c r="D44" i="10"/>
  <c r="D64" i="10"/>
  <c r="D82" i="12"/>
  <c r="D73" i="12"/>
  <c r="D21" i="12"/>
  <c r="D71" i="12"/>
  <c r="D84" i="10"/>
  <c r="D54" i="10"/>
  <c r="D31" i="10"/>
  <c r="D75" i="10"/>
  <c r="D95" i="12"/>
  <c r="C57" i="12"/>
  <c r="D80" i="12"/>
  <c r="C43" i="12"/>
  <c r="B83" i="12"/>
  <c r="B78" i="10"/>
  <c r="B26" i="10"/>
  <c r="B47" i="12"/>
  <c r="C40" i="10"/>
  <c r="B50" i="10"/>
  <c r="B81" i="12"/>
  <c r="B21" i="12"/>
  <c r="B81" i="10"/>
  <c r="C24" i="12"/>
  <c r="C93" i="12"/>
  <c r="C13" i="10"/>
  <c r="B73" i="10"/>
  <c r="B90" i="10"/>
  <c r="C87" i="12"/>
  <c r="C80" i="12"/>
  <c r="C73" i="10"/>
  <c r="C76" i="10"/>
  <c r="B20" i="10"/>
  <c r="C97" i="12"/>
  <c r="C86" i="12"/>
  <c r="C90" i="10"/>
  <c r="C30" i="12"/>
  <c r="C70" i="10"/>
  <c r="B75" i="10"/>
  <c r="B44" i="10"/>
  <c r="B58" i="10"/>
  <c r="C99" i="12"/>
  <c r="B61" i="10"/>
  <c r="C23" i="10"/>
  <c r="B41" i="10"/>
  <c r="B76" i="12"/>
  <c r="B38" i="10"/>
  <c r="C90" i="12"/>
  <c r="C54" i="10"/>
  <c r="C68" i="12"/>
  <c r="C33" i="10"/>
  <c r="F81" i="12"/>
  <c r="F26" i="12"/>
  <c r="G42" i="12"/>
  <c r="F58" i="12"/>
  <c r="E47" i="10"/>
  <c r="E53" i="10"/>
  <c r="E27" i="10"/>
  <c r="E86" i="12"/>
  <c r="E101" i="10"/>
  <c r="E60" i="12"/>
  <c r="E34" i="10"/>
  <c r="E12" i="12"/>
  <c r="E92" i="12"/>
  <c r="E76" i="10"/>
  <c r="D33" i="12"/>
  <c r="D48" i="12"/>
  <c r="D14" i="10"/>
  <c r="D61" i="12"/>
  <c r="D6" i="12"/>
  <c r="D74" i="10"/>
  <c r="D55" i="10"/>
  <c r="D23" i="12"/>
  <c r="D60" i="10"/>
  <c r="D80" i="10"/>
  <c r="D12" i="12"/>
  <c r="D6" i="10"/>
  <c r="D101" i="10"/>
  <c r="D57" i="12"/>
  <c r="D87" i="12"/>
  <c r="D52" i="12"/>
  <c r="D14" i="12"/>
  <c r="D91" i="10"/>
  <c r="D53" i="10"/>
  <c r="D94" i="10"/>
  <c r="D74" i="12"/>
  <c r="D45" i="12"/>
  <c r="C15" i="12"/>
  <c r="C27" i="12"/>
  <c r="B43" i="10"/>
  <c r="B88" i="10"/>
  <c r="B101" i="10"/>
  <c r="B30" i="12"/>
  <c r="B42" i="10"/>
  <c r="B86" i="12"/>
  <c r="B55" i="12"/>
  <c r="B70" i="10"/>
  <c r="B50" i="12"/>
  <c r="B57" i="10"/>
  <c r="C10" i="12"/>
  <c r="C33" i="12"/>
  <c r="C51" i="10"/>
  <c r="B77" i="12"/>
  <c r="B89" i="10"/>
  <c r="B7" i="12"/>
  <c r="C46" i="12"/>
  <c r="C74" i="10"/>
  <c r="B94" i="12"/>
  <c r="B56" i="10"/>
  <c r="C52" i="12"/>
  <c r="C61" i="12"/>
  <c r="C34" i="10"/>
  <c r="C69" i="12"/>
  <c r="C36" i="10"/>
  <c r="B96" i="12"/>
  <c r="B97" i="12"/>
  <c r="C93" i="10"/>
  <c r="C70" i="12"/>
  <c r="C16" i="10"/>
  <c r="B69" i="12"/>
  <c r="B45" i="10"/>
  <c r="B27" i="12"/>
  <c r="C26" i="12"/>
  <c r="C62" i="12"/>
  <c r="C102" i="10"/>
  <c r="C41" i="12"/>
  <c r="F15" i="10"/>
  <c r="E104" i="10"/>
  <c r="D56" i="10"/>
  <c r="D64" i="12"/>
  <c r="D15" i="10"/>
  <c r="B46" i="10"/>
  <c r="C49" i="12"/>
  <c r="B32" i="12"/>
  <c r="B38" i="12"/>
  <c r="C40" i="12"/>
  <c r="B47" i="10"/>
  <c r="B17" i="12"/>
  <c r="C39" i="10"/>
  <c r="B11" i="12"/>
  <c r="C26" i="10"/>
  <c r="C89" i="10"/>
  <c r="F71" i="10"/>
  <c r="E83" i="12"/>
  <c r="D79" i="12"/>
  <c r="D34" i="10"/>
  <c r="D32" i="10"/>
  <c r="B99" i="10"/>
  <c r="C96" i="12"/>
  <c r="B46" i="12"/>
  <c r="B19" i="12"/>
  <c r="C50" i="10"/>
  <c r="B59" i="12"/>
  <c r="B21" i="10"/>
  <c r="C104" i="10"/>
  <c r="B62" i="10"/>
  <c r="B57" i="12"/>
  <c r="B72" i="10"/>
  <c r="F57" i="12"/>
  <c r="E17" i="10"/>
  <c r="D54" i="12"/>
  <c r="D85" i="10"/>
  <c r="D28" i="12"/>
  <c r="B85" i="12"/>
  <c r="C65" i="10"/>
  <c r="C12" i="10"/>
  <c r="B60" i="10"/>
  <c r="C20" i="12"/>
  <c r="B56" i="12"/>
  <c r="C79" i="10"/>
  <c r="C66" i="10"/>
  <c r="C72" i="10"/>
  <c r="B17" i="10"/>
  <c r="B31" i="12"/>
  <c r="G55" i="12"/>
  <c r="E66" i="10"/>
  <c r="D92" i="10"/>
  <c r="D31" i="12"/>
  <c r="D7" i="12"/>
  <c r="C32" i="12"/>
  <c r="B14" i="10"/>
  <c r="C17" i="12"/>
  <c r="B35" i="10"/>
  <c r="C67" i="10"/>
  <c r="B13" i="12"/>
  <c r="C7" i="12"/>
  <c r="C52" i="10"/>
  <c r="C14" i="10"/>
  <c r="B32" i="10"/>
  <c r="B14" i="12"/>
  <c r="E91" i="10"/>
  <c r="E77" i="12"/>
  <c r="D61" i="10"/>
  <c r="D44" i="12"/>
  <c r="C76" i="12"/>
  <c r="B95" i="10"/>
  <c r="B74" i="12"/>
  <c r="C86" i="10"/>
  <c r="C44" i="10"/>
  <c r="C96" i="10"/>
  <c r="B98" i="10"/>
  <c r="C66" i="12"/>
  <c r="C48" i="10"/>
  <c r="B25" i="10"/>
  <c r="B99" i="12"/>
  <c r="B10" i="12"/>
  <c r="E14" i="12"/>
  <c r="E94" i="10"/>
  <c r="D67" i="12"/>
  <c r="D77" i="12"/>
  <c r="D26" i="12"/>
  <c r="B18" i="10"/>
  <c r="B12" i="10"/>
  <c r="C71" i="12"/>
  <c r="B41" i="12"/>
  <c r="C53" i="10"/>
  <c r="B30" i="10"/>
  <c r="C37" i="12"/>
  <c r="C82" i="10"/>
  <c r="C61" i="10"/>
  <c r="B18" i="12"/>
  <c r="C56" i="10"/>
  <c r="E99" i="12"/>
  <c r="D32" i="12"/>
  <c r="D58" i="10"/>
  <c r="D9" i="10"/>
  <c r="B31" i="10"/>
  <c r="B53" i="12"/>
  <c r="B62" i="12"/>
  <c r="B33" i="12"/>
  <c r="C60" i="10"/>
  <c r="B64" i="12"/>
  <c r="B82" i="12"/>
  <c r="C41" i="10"/>
  <c r="B24" i="10"/>
  <c r="C38" i="10"/>
  <c r="B40" i="12"/>
  <c r="D37" i="12"/>
  <c r="C45" i="12"/>
  <c r="D90" i="12"/>
  <c r="C82" i="12"/>
  <c r="C94" i="12"/>
  <c r="B63" i="10"/>
  <c r="C75" i="12"/>
  <c r="B8" i="10"/>
  <c r="C31" i="12"/>
  <c r="B22" i="12"/>
  <c r="C103" i="10"/>
  <c r="D22" i="12"/>
  <c r="C83" i="10"/>
  <c r="E6" i="10"/>
  <c r="B59" i="10"/>
  <c r="G178" i="50"/>
  <c r="AE178" i="50" s="1"/>
  <c r="T178" i="50" s="1"/>
  <c r="H178" i="50"/>
  <c r="I178" i="50"/>
  <c r="J178" i="50"/>
  <c r="J251" i="50"/>
  <c r="G251" i="50"/>
  <c r="AE251" i="50" s="1"/>
  <c r="T251" i="50" s="1"/>
  <c r="I251" i="50"/>
  <c r="H251" i="50"/>
  <c r="N186" i="27"/>
  <c r="L186" i="27"/>
  <c r="M186" i="27"/>
  <c r="N190" i="27"/>
  <c r="L190" i="27"/>
  <c r="M190" i="27"/>
  <c r="L17" i="27"/>
  <c r="M17" i="27"/>
  <c r="N17" i="27"/>
  <c r="L155" i="27"/>
  <c r="N155" i="27"/>
  <c r="M155" i="27"/>
  <c r="H119" i="50"/>
  <c r="J119" i="50"/>
  <c r="I119" i="50"/>
  <c r="G119" i="50"/>
  <c r="AE119" i="50" s="1"/>
  <c r="T119" i="50" s="1"/>
  <c r="M188" i="27"/>
  <c r="L188" i="27"/>
  <c r="N188" i="27"/>
  <c r="G109" i="50"/>
  <c r="AE109" i="50" s="1"/>
  <c r="T109" i="50" s="1"/>
  <c r="I109" i="50"/>
  <c r="J109" i="50"/>
  <c r="H109" i="50"/>
  <c r="H355" i="50"/>
  <c r="I355" i="50"/>
  <c r="J355" i="50"/>
  <c r="G355" i="50"/>
  <c r="AE355" i="50" s="1"/>
  <c r="T355" i="50" s="1"/>
  <c r="N369" i="27"/>
  <c r="M369" i="27"/>
  <c r="L369" i="27"/>
  <c r="J421" i="50"/>
  <c r="I421" i="50"/>
  <c r="H421" i="50"/>
  <c r="G421" i="50"/>
  <c r="AE421" i="50" s="1"/>
  <c r="T421" i="50" s="1"/>
  <c r="I61" i="1"/>
  <c r="G61" i="1"/>
  <c r="J61" i="1"/>
  <c r="H61" i="1"/>
  <c r="J415" i="50"/>
  <c r="I415" i="50"/>
  <c r="H415" i="50"/>
  <c r="G415" i="50"/>
  <c r="AE415" i="50" s="1"/>
  <c r="T415" i="50" s="1"/>
  <c r="J454" i="50"/>
  <c r="G454" i="50"/>
  <c r="AE454" i="50" s="1"/>
  <c r="T454" i="50" s="1"/>
  <c r="I454" i="50"/>
  <c r="H454" i="50"/>
  <c r="J332" i="50"/>
  <c r="G332" i="50"/>
  <c r="AE332" i="50" s="1"/>
  <c r="T332" i="50" s="1"/>
  <c r="I332" i="50"/>
  <c r="H332" i="50"/>
  <c r="N36" i="27"/>
  <c r="M36" i="27"/>
  <c r="L36" i="27"/>
  <c r="J354" i="50"/>
  <c r="G354" i="50"/>
  <c r="AE354" i="50" s="1"/>
  <c r="T354" i="50" s="1"/>
  <c r="I354" i="50"/>
  <c r="H354" i="50"/>
  <c r="J287" i="50"/>
  <c r="G287" i="50"/>
  <c r="AE287" i="50" s="1"/>
  <c r="T287" i="50" s="1"/>
  <c r="I287" i="50"/>
  <c r="H287" i="50"/>
  <c r="M151" i="27"/>
  <c r="N151" i="27"/>
  <c r="L151" i="27"/>
  <c r="M222" i="27"/>
  <c r="L222" i="27"/>
  <c r="N222" i="27"/>
  <c r="M396" i="27"/>
  <c r="L396" i="27"/>
  <c r="N396" i="27"/>
  <c r="I327" i="1"/>
  <c r="H327" i="1"/>
  <c r="G327" i="1"/>
  <c r="J327" i="1"/>
  <c r="U24" i="37"/>
  <c r="V24" i="37"/>
  <c r="T24" i="37"/>
  <c r="N8" i="27"/>
  <c r="L8" i="27"/>
  <c r="M8" i="27"/>
  <c r="I32" i="1"/>
  <c r="G32" i="1"/>
  <c r="J32" i="1"/>
  <c r="H32" i="1"/>
  <c r="H216" i="50"/>
  <c r="I216" i="50"/>
  <c r="J216" i="50"/>
  <c r="G216" i="50"/>
  <c r="AE216" i="50" s="1"/>
  <c r="T216" i="50" s="1"/>
  <c r="N488" i="27"/>
  <c r="L488" i="27"/>
  <c r="M488" i="27"/>
  <c r="H129" i="50"/>
  <c r="I129" i="50"/>
  <c r="G129" i="50"/>
  <c r="AE129" i="50" s="1"/>
  <c r="T129" i="50" s="1"/>
  <c r="J129" i="50"/>
  <c r="G488" i="50"/>
  <c r="AE488" i="50" s="1"/>
  <c r="T488" i="50" s="1"/>
  <c r="H488" i="50"/>
  <c r="J488" i="50"/>
  <c r="I488" i="50"/>
  <c r="L152" i="27"/>
  <c r="N152" i="27"/>
  <c r="M152" i="27"/>
  <c r="J294" i="1"/>
  <c r="I294" i="1"/>
  <c r="G294" i="1"/>
  <c r="H294" i="1"/>
  <c r="I451" i="1"/>
  <c r="H451" i="1"/>
  <c r="G451" i="1"/>
  <c r="J451" i="1"/>
  <c r="G275" i="1"/>
  <c r="H275" i="1"/>
  <c r="J275" i="1"/>
  <c r="I275" i="1"/>
  <c r="H408" i="1"/>
  <c r="I408" i="1"/>
  <c r="G408" i="1"/>
  <c r="J408" i="1"/>
  <c r="M309" i="27"/>
  <c r="L309" i="27"/>
  <c r="N309" i="27"/>
  <c r="L85" i="27"/>
  <c r="M85" i="27"/>
  <c r="N85" i="27"/>
  <c r="M189" i="27"/>
  <c r="N189" i="27"/>
  <c r="L189" i="27"/>
  <c r="L286" i="27"/>
  <c r="N286" i="27"/>
  <c r="M286" i="27"/>
  <c r="M313" i="27"/>
  <c r="N313" i="27"/>
  <c r="L313" i="27"/>
  <c r="J210" i="50"/>
  <c r="H210" i="50"/>
  <c r="I210" i="50"/>
  <c r="G210" i="50"/>
  <c r="AE210" i="50" s="1"/>
  <c r="T210" i="50" s="1"/>
  <c r="N39" i="27"/>
  <c r="L39" i="27"/>
  <c r="M39" i="27"/>
  <c r="L499" i="27"/>
  <c r="N499" i="27"/>
  <c r="M499" i="27"/>
  <c r="M134" i="27"/>
  <c r="N134" i="27"/>
  <c r="L134" i="27"/>
  <c r="L370" i="27"/>
  <c r="M370" i="27"/>
  <c r="N370" i="27"/>
  <c r="M35" i="27"/>
  <c r="L35" i="27"/>
  <c r="N35" i="27"/>
  <c r="L174" i="27"/>
  <c r="M174" i="27"/>
  <c r="N174" i="27"/>
  <c r="M243" i="27"/>
  <c r="N243" i="27"/>
  <c r="L243" i="27"/>
  <c r="J69" i="1"/>
  <c r="G69" i="1"/>
  <c r="I69" i="1"/>
  <c r="H69" i="1"/>
  <c r="I406" i="50"/>
  <c r="H406" i="50"/>
  <c r="J406" i="50"/>
  <c r="G406" i="50"/>
  <c r="AE406" i="50" s="1"/>
  <c r="T406" i="50" s="1"/>
  <c r="L494" i="27"/>
  <c r="M494" i="27"/>
  <c r="N494" i="27"/>
  <c r="N84" i="27"/>
  <c r="M84" i="27"/>
  <c r="L84" i="27"/>
  <c r="G291" i="50"/>
  <c r="AE291" i="50" s="1"/>
  <c r="T291" i="50" s="1"/>
  <c r="J291" i="50"/>
  <c r="I291" i="50"/>
  <c r="H291" i="50"/>
  <c r="I330" i="50"/>
  <c r="J330" i="50"/>
  <c r="H330" i="50"/>
  <c r="G330" i="50"/>
  <c r="AE330" i="50" s="1"/>
  <c r="T330" i="50" s="1"/>
  <c r="G25" i="50"/>
  <c r="AE25" i="50" s="1"/>
  <c r="T25" i="50" s="1"/>
  <c r="J25" i="50"/>
  <c r="I25" i="50"/>
  <c r="H25" i="50"/>
  <c r="H351" i="50"/>
  <c r="G351" i="50"/>
  <c r="AE351" i="50" s="1"/>
  <c r="T351" i="50" s="1"/>
  <c r="I351" i="50"/>
  <c r="J351" i="50"/>
  <c r="L365" i="27"/>
  <c r="N365" i="27"/>
  <c r="M365" i="27"/>
  <c r="M484" i="27"/>
  <c r="N484" i="27"/>
  <c r="L484" i="27"/>
  <c r="J429" i="50"/>
  <c r="H429" i="50"/>
  <c r="G429" i="50"/>
  <c r="AE429" i="50" s="1"/>
  <c r="T429" i="50" s="1"/>
  <c r="I429" i="50"/>
  <c r="J193" i="50"/>
  <c r="G193" i="50"/>
  <c r="AE193" i="50" s="1"/>
  <c r="T193" i="50" s="1"/>
  <c r="H193" i="50"/>
  <c r="I193" i="50"/>
  <c r="J286" i="50"/>
  <c r="H286" i="50"/>
  <c r="G286" i="50"/>
  <c r="AE286" i="50" s="1"/>
  <c r="T286" i="50" s="1"/>
  <c r="I286" i="50"/>
  <c r="J282" i="50"/>
  <c r="G282" i="50"/>
  <c r="AE282" i="50" s="1"/>
  <c r="T282" i="50" s="1"/>
  <c r="H282" i="50"/>
  <c r="I282" i="50"/>
  <c r="M231" i="27"/>
  <c r="L231" i="27"/>
  <c r="N231" i="27"/>
  <c r="I31" i="50"/>
  <c r="G31" i="50"/>
  <c r="AE31" i="50" s="1"/>
  <c r="T31" i="50" s="1"/>
  <c r="J31" i="50"/>
  <c r="H31" i="50"/>
  <c r="G52" i="1"/>
  <c r="H52" i="1"/>
  <c r="I52" i="1"/>
  <c r="J52" i="1"/>
  <c r="M425" i="27"/>
  <c r="N425" i="27"/>
  <c r="L425" i="27"/>
  <c r="I29" i="1"/>
  <c r="H29" i="1"/>
  <c r="G29" i="1"/>
  <c r="J29" i="1"/>
  <c r="H49" i="50"/>
  <c r="G49" i="50"/>
  <c r="AE49" i="50" s="1"/>
  <c r="T49" i="50" s="1"/>
  <c r="J49" i="50"/>
  <c r="I49" i="50"/>
  <c r="H232" i="50"/>
  <c r="G232" i="50"/>
  <c r="AE232" i="50" s="1"/>
  <c r="T232" i="50" s="1"/>
  <c r="J232" i="50"/>
  <c r="I232" i="50"/>
  <c r="M424" i="27"/>
  <c r="N424" i="27"/>
  <c r="L424" i="27"/>
  <c r="H324" i="1"/>
  <c r="J324" i="1"/>
  <c r="I324" i="1"/>
  <c r="G324" i="1"/>
  <c r="H395" i="1"/>
  <c r="G395" i="1"/>
  <c r="J395" i="1"/>
  <c r="I395" i="1"/>
  <c r="L459" i="27"/>
  <c r="N459" i="27"/>
  <c r="M459" i="27"/>
  <c r="M161" i="27"/>
  <c r="L161" i="27"/>
  <c r="N161" i="27"/>
  <c r="G99" i="50"/>
  <c r="AE99" i="50" s="1"/>
  <c r="T99" i="50" s="1"/>
  <c r="I99" i="50"/>
  <c r="H99" i="50"/>
  <c r="J99" i="50"/>
  <c r="H45" i="1"/>
  <c r="I45" i="1"/>
  <c r="G45" i="1"/>
  <c r="J45" i="1"/>
  <c r="I295" i="50"/>
  <c r="G295" i="50"/>
  <c r="AE295" i="50" s="1"/>
  <c r="T295" i="50" s="1"/>
  <c r="H295" i="50"/>
  <c r="J295" i="50"/>
  <c r="I150" i="50"/>
  <c r="J150" i="50"/>
  <c r="G150" i="50"/>
  <c r="AE150" i="50" s="1"/>
  <c r="T150" i="50" s="1"/>
  <c r="H150" i="50"/>
  <c r="J228" i="50"/>
  <c r="G228" i="50"/>
  <c r="AE228" i="50" s="1"/>
  <c r="T228" i="50" s="1"/>
  <c r="H228" i="50"/>
  <c r="I228" i="50"/>
  <c r="T49" i="37"/>
  <c r="U49" i="37"/>
  <c r="V49" i="37"/>
  <c r="H266" i="50"/>
  <c r="J266" i="50"/>
  <c r="G266" i="50"/>
  <c r="AE266" i="50" s="1"/>
  <c r="T266" i="50" s="1"/>
  <c r="I266" i="50"/>
  <c r="G287" i="1"/>
  <c r="H287" i="1"/>
  <c r="I287" i="1"/>
  <c r="J287" i="1"/>
  <c r="H146" i="50"/>
  <c r="I146" i="50"/>
  <c r="J146" i="50"/>
  <c r="G146" i="50"/>
  <c r="AE146" i="50" s="1"/>
  <c r="T146" i="50" s="1"/>
  <c r="L457" i="27"/>
  <c r="N457" i="27"/>
  <c r="M457" i="27"/>
  <c r="L311" i="27"/>
  <c r="M311" i="27"/>
  <c r="N311" i="27"/>
  <c r="I390" i="50"/>
  <c r="H390" i="50"/>
  <c r="J390" i="50"/>
  <c r="G390" i="50"/>
  <c r="AE390" i="50" s="1"/>
  <c r="T390" i="50" s="1"/>
  <c r="I68" i="50"/>
  <c r="H68" i="50"/>
  <c r="G68" i="50"/>
  <c r="AE68" i="50" s="1"/>
  <c r="T68" i="50" s="1"/>
  <c r="J68" i="50"/>
  <c r="I237" i="50"/>
  <c r="J237" i="50"/>
  <c r="G237" i="50"/>
  <c r="AE237" i="50" s="1"/>
  <c r="T237" i="50" s="1"/>
  <c r="H237" i="50"/>
  <c r="I378" i="50"/>
  <c r="H378" i="50"/>
  <c r="G378" i="50"/>
  <c r="AE378" i="50" s="1"/>
  <c r="T378" i="50" s="1"/>
  <c r="J378" i="50"/>
  <c r="T15" i="37"/>
  <c r="V15" i="37"/>
  <c r="U15" i="37"/>
  <c r="L191" i="27"/>
  <c r="N191" i="27"/>
  <c r="M191" i="27"/>
  <c r="N124" i="27"/>
  <c r="M124" i="27"/>
  <c r="L124" i="27"/>
  <c r="M420" i="27"/>
  <c r="N420" i="27"/>
  <c r="L420" i="27"/>
  <c r="M469" i="27"/>
  <c r="N469" i="27"/>
  <c r="L469" i="27"/>
  <c r="I449" i="50"/>
  <c r="J449" i="50"/>
  <c r="G449" i="50"/>
  <c r="AE449" i="50" s="1"/>
  <c r="T449" i="50" s="1"/>
  <c r="H449" i="50"/>
  <c r="M237" i="27"/>
  <c r="L237" i="27"/>
  <c r="N237" i="27"/>
  <c r="J239" i="50"/>
  <c r="I239" i="50"/>
  <c r="H239" i="50"/>
  <c r="G239" i="50"/>
  <c r="AE239" i="50" s="1"/>
  <c r="T239" i="50" s="1"/>
  <c r="N254" i="27"/>
  <c r="L254" i="27"/>
  <c r="M254" i="27"/>
  <c r="M247" i="27"/>
  <c r="L247" i="27"/>
  <c r="N247" i="27"/>
  <c r="T20" i="37"/>
  <c r="V20" i="37"/>
  <c r="U20" i="37"/>
  <c r="I422" i="50"/>
  <c r="H422" i="50"/>
  <c r="J422" i="50"/>
  <c r="G422" i="50"/>
  <c r="AE422" i="50" s="1"/>
  <c r="T422" i="50" s="1"/>
  <c r="G338" i="50"/>
  <c r="AE338" i="50" s="1"/>
  <c r="T338" i="50" s="1"/>
  <c r="I338" i="50"/>
  <c r="H338" i="50"/>
  <c r="J338" i="50"/>
  <c r="L209" i="27"/>
  <c r="N209" i="27"/>
  <c r="M209" i="27"/>
  <c r="G152" i="50"/>
  <c r="AE152" i="50" s="1"/>
  <c r="T152" i="50" s="1"/>
  <c r="H152" i="50"/>
  <c r="J152" i="50"/>
  <c r="I152" i="50"/>
  <c r="L256" i="27"/>
  <c r="N256" i="27"/>
  <c r="M256" i="27"/>
  <c r="V37" i="37"/>
  <c r="T37" i="37"/>
  <c r="U37" i="37"/>
  <c r="L304" i="27"/>
  <c r="M304" i="27"/>
  <c r="N304" i="27"/>
  <c r="H360" i="50"/>
  <c r="J360" i="50"/>
  <c r="I360" i="50"/>
  <c r="G360" i="50"/>
  <c r="AE360" i="50" s="1"/>
  <c r="T360" i="50" s="1"/>
  <c r="I248" i="50"/>
  <c r="G248" i="50"/>
  <c r="AE248" i="50" s="1"/>
  <c r="T248" i="50" s="1"/>
  <c r="J248" i="50"/>
  <c r="H248" i="50"/>
  <c r="G383" i="1"/>
  <c r="I383" i="1"/>
  <c r="J383" i="1"/>
  <c r="H383" i="1"/>
  <c r="I254" i="1"/>
  <c r="J254" i="1"/>
  <c r="G254" i="1"/>
  <c r="H254" i="1"/>
  <c r="J88" i="1"/>
  <c r="H88" i="1"/>
  <c r="I88" i="1"/>
  <c r="G88" i="1"/>
  <c r="I337" i="1"/>
  <c r="J337" i="1"/>
  <c r="G337" i="1"/>
  <c r="H337" i="1"/>
  <c r="G250" i="1"/>
  <c r="H250" i="1"/>
  <c r="J250" i="1"/>
  <c r="I250" i="1"/>
  <c r="N205" i="27"/>
  <c r="M205" i="27"/>
  <c r="L205" i="27"/>
  <c r="M106" i="27"/>
  <c r="L106" i="27"/>
  <c r="N106" i="27"/>
  <c r="L102" i="27"/>
  <c r="N102" i="27"/>
  <c r="M102" i="27"/>
  <c r="N10" i="27"/>
  <c r="M10" i="27"/>
  <c r="L10" i="27"/>
  <c r="N29" i="27"/>
  <c r="L29" i="27"/>
  <c r="M29" i="27"/>
  <c r="J14" i="50"/>
  <c r="G14" i="50"/>
  <c r="AE14" i="50" s="1"/>
  <c r="T14" i="50" s="1"/>
  <c r="H14" i="50"/>
  <c r="I14" i="50"/>
  <c r="M146" i="27"/>
  <c r="N146" i="27"/>
  <c r="L146" i="27"/>
  <c r="J162" i="50"/>
  <c r="H162" i="50"/>
  <c r="G162" i="50"/>
  <c r="AE162" i="50" s="1"/>
  <c r="T162" i="50" s="1"/>
  <c r="I162" i="50"/>
  <c r="L50" i="27"/>
  <c r="N50" i="27"/>
  <c r="M50" i="27"/>
  <c r="L415" i="27"/>
  <c r="M415" i="27"/>
  <c r="N415" i="27"/>
  <c r="L67" i="27"/>
  <c r="N67" i="27"/>
  <c r="M67" i="27"/>
  <c r="I343" i="50"/>
  <c r="G343" i="50"/>
  <c r="AE343" i="50" s="1"/>
  <c r="T343" i="50" s="1"/>
  <c r="J343" i="50"/>
  <c r="H343" i="50"/>
  <c r="G491" i="50"/>
  <c r="AE491" i="50" s="1"/>
  <c r="T491" i="50" s="1"/>
  <c r="J491" i="50"/>
  <c r="H491" i="50"/>
  <c r="I491" i="50"/>
  <c r="N475" i="27"/>
  <c r="L475" i="27"/>
  <c r="M475" i="27"/>
  <c r="L393" i="27"/>
  <c r="M393" i="27"/>
  <c r="N393" i="27"/>
  <c r="L406" i="27"/>
  <c r="N406" i="27"/>
  <c r="M406" i="27"/>
  <c r="H284" i="50"/>
  <c r="J284" i="50"/>
  <c r="I284" i="50"/>
  <c r="G284" i="50"/>
  <c r="AE284" i="50" s="1"/>
  <c r="T284" i="50" s="1"/>
  <c r="M492" i="27"/>
  <c r="N492" i="27"/>
  <c r="L492" i="27"/>
  <c r="N170" i="27"/>
  <c r="L170" i="27"/>
  <c r="M170" i="27"/>
  <c r="G167" i="1"/>
  <c r="H167" i="1"/>
  <c r="I167" i="1"/>
  <c r="J167" i="1"/>
  <c r="I63" i="50"/>
  <c r="J63" i="50"/>
  <c r="H63" i="50"/>
  <c r="G63" i="50"/>
  <c r="AE63" i="50" s="1"/>
  <c r="T63" i="50" s="1"/>
  <c r="L95" i="27"/>
  <c r="N95" i="27"/>
  <c r="M95" i="27"/>
  <c r="G259" i="1"/>
  <c r="J259" i="1"/>
  <c r="I259" i="1"/>
  <c r="H259" i="1"/>
  <c r="L356" i="27"/>
  <c r="N356" i="27"/>
  <c r="M356" i="27"/>
  <c r="I42" i="50"/>
  <c r="H42" i="50"/>
  <c r="J42" i="50"/>
  <c r="G42" i="50"/>
  <c r="AE42" i="50" s="1"/>
  <c r="T42" i="50" s="1"/>
  <c r="G462" i="50"/>
  <c r="AE462" i="50" s="1"/>
  <c r="T462" i="50" s="1"/>
  <c r="H462" i="50"/>
  <c r="I462" i="50"/>
  <c r="J462" i="50"/>
  <c r="V43" i="37"/>
  <c r="T43" i="37"/>
  <c r="U43" i="37"/>
  <c r="L348" i="27"/>
  <c r="M348" i="27"/>
  <c r="N348" i="27"/>
  <c r="L341" i="27"/>
  <c r="N341" i="27"/>
  <c r="M341" i="27"/>
  <c r="J226" i="50"/>
  <c r="G226" i="50"/>
  <c r="AE226" i="50" s="1"/>
  <c r="T226" i="50" s="1"/>
  <c r="I226" i="50"/>
  <c r="H226" i="50"/>
  <c r="H143" i="50"/>
  <c r="J143" i="50"/>
  <c r="I143" i="50"/>
  <c r="G143" i="50"/>
  <c r="AE143" i="50" s="1"/>
  <c r="T143" i="50" s="1"/>
  <c r="G278" i="50"/>
  <c r="AE278" i="50" s="1"/>
  <c r="T278" i="50" s="1"/>
  <c r="H278" i="50"/>
  <c r="J278" i="50"/>
  <c r="I278" i="50"/>
  <c r="U35" i="37"/>
  <c r="V35" i="37"/>
  <c r="T35" i="37"/>
  <c r="J341" i="50"/>
  <c r="G341" i="50"/>
  <c r="AE341" i="50" s="1"/>
  <c r="T341" i="50" s="1"/>
  <c r="I341" i="50"/>
  <c r="H341" i="50"/>
  <c r="I131" i="50"/>
  <c r="G131" i="50"/>
  <c r="AE131" i="50" s="1"/>
  <c r="T131" i="50" s="1"/>
  <c r="H131" i="50"/>
  <c r="J131" i="50"/>
  <c r="N79" i="27"/>
  <c r="L79" i="27"/>
  <c r="M79" i="27"/>
  <c r="G122" i="1"/>
  <c r="J122" i="1"/>
  <c r="I122" i="1"/>
  <c r="H122" i="1"/>
  <c r="I182" i="50"/>
  <c r="J182" i="50"/>
  <c r="G182" i="50"/>
  <c r="AE182" i="50" s="1"/>
  <c r="T182" i="50" s="1"/>
  <c r="H182" i="50"/>
  <c r="M235" i="27"/>
  <c r="N235" i="27"/>
  <c r="L235" i="27"/>
  <c r="J379" i="1"/>
  <c r="H379" i="1"/>
  <c r="G379" i="1"/>
  <c r="I379" i="1"/>
  <c r="G342" i="50"/>
  <c r="AE342" i="50" s="1"/>
  <c r="T342" i="50" s="1"/>
  <c r="H342" i="50"/>
  <c r="J342" i="50"/>
  <c r="I342" i="50"/>
  <c r="H274" i="50"/>
  <c r="G274" i="50"/>
  <c r="AE274" i="50" s="1"/>
  <c r="T274" i="50" s="1"/>
  <c r="J274" i="50"/>
  <c r="I274" i="50"/>
  <c r="I153" i="50"/>
  <c r="G153" i="50"/>
  <c r="AE153" i="50" s="1"/>
  <c r="T153" i="50" s="1"/>
  <c r="J153" i="50"/>
  <c r="H153" i="50"/>
  <c r="U6" i="37"/>
  <c r="V6" i="37"/>
  <c r="T6" i="37"/>
  <c r="I160" i="50"/>
  <c r="G160" i="50"/>
  <c r="AE160" i="50" s="1"/>
  <c r="T160" i="50" s="1"/>
  <c r="J160" i="50"/>
  <c r="H160" i="50"/>
  <c r="L264" i="27"/>
  <c r="N264" i="27"/>
  <c r="M264" i="27"/>
  <c r="G224" i="50"/>
  <c r="AE224" i="50" s="1"/>
  <c r="T224" i="50" s="1"/>
  <c r="H224" i="50"/>
  <c r="I224" i="50"/>
  <c r="J224" i="50"/>
  <c r="H177" i="50"/>
  <c r="G177" i="50"/>
  <c r="AE177" i="50" s="1"/>
  <c r="T177" i="50" s="1"/>
  <c r="I177" i="50"/>
  <c r="J177" i="50"/>
  <c r="G272" i="50"/>
  <c r="AE272" i="50" s="1"/>
  <c r="T272" i="50" s="1"/>
  <c r="I272" i="50"/>
  <c r="J272" i="50"/>
  <c r="H272" i="50"/>
  <c r="M296" i="27"/>
  <c r="N296" i="27"/>
  <c r="L296" i="27"/>
  <c r="I168" i="50"/>
  <c r="J168" i="50"/>
  <c r="G168" i="50"/>
  <c r="AE168" i="50" s="1"/>
  <c r="T168" i="50" s="1"/>
  <c r="H168" i="50"/>
  <c r="J120" i="1"/>
  <c r="I120" i="1"/>
  <c r="G120" i="1"/>
  <c r="H120" i="1"/>
  <c r="I144" i="1"/>
  <c r="G144" i="1"/>
  <c r="H144" i="1"/>
  <c r="J144" i="1"/>
  <c r="I279" i="1"/>
  <c r="J279" i="1"/>
  <c r="H279" i="1"/>
  <c r="G279" i="1"/>
  <c r="J22" i="50"/>
  <c r="G22" i="50"/>
  <c r="AE22" i="50" s="1"/>
  <c r="T22" i="50" s="1"/>
  <c r="H22" i="50"/>
  <c r="I22" i="50"/>
  <c r="L283" i="27"/>
  <c r="N283" i="27"/>
  <c r="M283" i="27"/>
  <c r="M289" i="27"/>
  <c r="N289" i="27"/>
  <c r="L289" i="27"/>
  <c r="N89" i="27"/>
  <c r="L89" i="27"/>
  <c r="M89" i="27"/>
  <c r="L133" i="27"/>
  <c r="M133" i="27"/>
  <c r="N133" i="27"/>
  <c r="N266" i="27"/>
  <c r="M266" i="27"/>
  <c r="L266" i="27"/>
  <c r="N193" i="27"/>
  <c r="L193" i="27"/>
  <c r="M193" i="27"/>
  <c r="M121" i="27"/>
  <c r="L121" i="27"/>
  <c r="N121" i="27"/>
  <c r="L115" i="27"/>
  <c r="N115" i="27"/>
  <c r="M115" i="27"/>
  <c r="M58" i="27"/>
  <c r="L58" i="27"/>
  <c r="N58" i="27"/>
  <c r="L45" i="27"/>
  <c r="N45" i="27"/>
  <c r="M45" i="27"/>
  <c r="M259" i="27"/>
  <c r="N259" i="27"/>
  <c r="L259" i="27"/>
  <c r="M314" i="27"/>
  <c r="N314" i="27"/>
  <c r="L314" i="27"/>
  <c r="M99" i="27"/>
  <c r="L99" i="27"/>
  <c r="N99" i="27"/>
  <c r="M34" i="27"/>
  <c r="L34" i="27"/>
  <c r="N34" i="27"/>
  <c r="M73" i="27"/>
  <c r="L73" i="27"/>
  <c r="N73" i="27"/>
  <c r="L427" i="27"/>
  <c r="M427" i="27"/>
  <c r="N427" i="27"/>
  <c r="M450" i="27"/>
  <c r="N450" i="27"/>
  <c r="L450" i="27"/>
  <c r="L258" i="27"/>
  <c r="M258" i="27"/>
  <c r="N258" i="27"/>
  <c r="N114" i="27"/>
  <c r="M114" i="27"/>
  <c r="L114" i="27"/>
  <c r="G123" i="50"/>
  <c r="AE123" i="50" s="1"/>
  <c r="T123" i="50" s="1"/>
  <c r="I123" i="50"/>
  <c r="H123" i="50"/>
  <c r="J123" i="50"/>
  <c r="N33" i="27"/>
  <c r="L33" i="27"/>
  <c r="M33" i="27"/>
  <c r="M251" i="27"/>
  <c r="L251" i="27"/>
  <c r="N251" i="27"/>
  <c r="M442" i="27"/>
  <c r="N442" i="27"/>
  <c r="L442" i="27"/>
  <c r="N171" i="27"/>
  <c r="M171" i="27"/>
  <c r="L171" i="27"/>
  <c r="L150" i="27"/>
  <c r="M150" i="27"/>
  <c r="N150" i="27"/>
  <c r="G211" i="50"/>
  <c r="AE211" i="50" s="1"/>
  <c r="T211" i="50" s="1"/>
  <c r="H211" i="50"/>
  <c r="I211" i="50"/>
  <c r="J211" i="50"/>
  <c r="N373" i="27"/>
  <c r="L373" i="27"/>
  <c r="M373" i="27"/>
  <c r="N443" i="27"/>
  <c r="L443" i="27"/>
  <c r="M443" i="27"/>
  <c r="L458" i="27"/>
  <c r="N458" i="27"/>
  <c r="M458" i="27"/>
  <c r="L274" i="27"/>
  <c r="N274" i="27"/>
  <c r="M274" i="27"/>
  <c r="M122" i="27"/>
  <c r="N122" i="27"/>
  <c r="L122" i="27"/>
  <c r="H163" i="50"/>
  <c r="J163" i="50"/>
  <c r="G163" i="50"/>
  <c r="AE163" i="50" s="1"/>
  <c r="T163" i="50" s="1"/>
  <c r="I163" i="50"/>
  <c r="M257" i="27"/>
  <c r="N257" i="27"/>
  <c r="L257" i="27"/>
  <c r="L322" i="27"/>
  <c r="M322" i="27"/>
  <c r="N322" i="27"/>
  <c r="M27" i="27"/>
  <c r="L27" i="27"/>
  <c r="N27" i="27"/>
  <c r="G37" i="50"/>
  <c r="AE37" i="50" s="1"/>
  <c r="T37" i="50" s="1"/>
  <c r="J37" i="50"/>
  <c r="I37" i="50"/>
  <c r="H37" i="50"/>
  <c r="L163" i="27"/>
  <c r="M163" i="27"/>
  <c r="N163" i="27"/>
  <c r="N62" i="27"/>
  <c r="M62" i="27"/>
  <c r="L62" i="27"/>
  <c r="L142" i="27"/>
  <c r="M142" i="27"/>
  <c r="N142" i="27"/>
  <c r="G103" i="50"/>
  <c r="AE103" i="50" s="1"/>
  <c r="T103" i="50" s="1"/>
  <c r="I103" i="50"/>
  <c r="H103" i="50"/>
  <c r="J103" i="50"/>
  <c r="I61" i="50"/>
  <c r="G61" i="50"/>
  <c r="AE61" i="50" s="1"/>
  <c r="T61" i="50" s="1"/>
  <c r="J61" i="50"/>
  <c r="H61" i="50"/>
  <c r="G503" i="50"/>
  <c r="AE503" i="50" s="1"/>
  <c r="T503" i="50" s="1"/>
  <c r="J503" i="50"/>
  <c r="I503" i="50"/>
  <c r="H503" i="50"/>
  <c r="V33" i="37"/>
  <c r="U33" i="37"/>
  <c r="T33" i="37"/>
  <c r="J370" i="50"/>
  <c r="G370" i="50"/>
  <c r="AE370" i="50" s="1"/>
  <c r="T370" i="50" s="1"/>
  <c r="I370" i="50"/>
  <c r="H370" i="50"/>
  <c r="N183" i="27"/>
  <c r="L183" i="27"/>
  <c r="M183" i="27"/>
  <c r="L284" i="27"/>
  <c r="M284" i="27"/>
  <c r="N284" i="27"/>
  <c r="N299" i="27"/>
  <c r="L299" i="27"/>
  <c r="M299" i="27"/>
  <c r="U34" i="37"/>
  <c r="V34" i="37"/>
  <c r="T34" i="37"/>
  <c r="G43" i="50"/>
  <c r="AE43" i="50" s="1"/>
  <c r="T43" i="50" s="1"/>
  <c r="I43" i="50"/>
  <c r="J43" i="50"/>
  <c r="H43" i="50"/>
  <c r="G55" i="50"/>
  <c r="AE55" i="50" s="1"/>
  <c r="T55" i="50" s="1"/>
  <c r="J55" i="50"/>
  <c r="I55" i="50"/>
  <c r="H55" i="50"/>
  <c r="H180" i="50"/>
  <c r="G180" i="50"/>
  <c r="AE180" i="50" s="1"/>
  <c r="T180" i="50" s="1"/>
  <c r="J180" i="50"/>
  <c r="I180" i="50"/>
  <c r="L340" i="27"/>
  <c r="N340" i="27"/>
  <c r="M340" i="27"/>
  <c r="H277" i="50"/>
  <c r="G277" i="50"/>
  <c r="AE277" i="50" s="1"/>
  <c r="T277" i="50" s="1"/>
  <c r="I277" i="50"/>
  <c r="J277" i="50"/>
  <c r="U26" i="37"/>
  <c r="T26" i="37"/>
  <c r="V26" i="37"/>
  <c r="G407" i="50"/>
  <c r="AE407" i="50" s="1"/>
  <c r="T407" i="50" s="1"/>
  <c r="J407" i="50"/>
  <c r="I407" i="50"/>
  <c r="H407" i="50"/>
  <c r="G110" i="50"/>
  <c r="AE110" i="50" s="1"/>
  <c r="T110" i="50" s="1"/>
  <c r="I110" i="50"/>
  <c r="J110" i="50"/>
  <c r="H110" i="50"/>
  <c r="H164" i="50"/>
  <c r="J164" i="50"/>
  <c r="G164" i="50"/>
  <c r="AE164" i="50" s="1"/>
  <c r="T164" i="50" s="1"/>
  <c r="I164" i="50"/>
  <c r="I112" i="1"/>
  <c r="J112" i="1"/>
  <c r="H112" i="1"/>
  <c r="G112" i="1"/>
  <c r="H205" i="50"/>
  <c r="G205" i="50"/>
  <c r="AE205" i="50" s="1"/>
  <c r="T205" i="50" s="1"/>
  <c r="J205" i="50"/>
  <c r="I205" i="50"/>
  <c r="V18" i="37"/>
  <c r="U18" i="37"/>
  <c r="T18" i="37"/>
  <c r="J361" i="50"/>
  <c r="H361" i="50"/>
  <c r="G361" i="50"/>
  <c r="AE361" i="50" s="1"/>
  <c r="T361" i="50" s="1"/>
  <c r="I361" i="50"/>
  <c r="J24" i="50"/>
  <c r="I24" i="50"/>
  <c r="G24" i="50"/>
  <c r="AE24" i="50" s="1"/>
  <c r="T24" i="50" s="1"/>
  <c r="H24" i="50"/>
  <c r="I144" i="50"/>
  <c r="J144" i="50"/>
  <c r="H144" i="50"/>
  <c r="G144" i="50"/>
  <c r="AE144" i="50" s="1"/>
  <c r="T144" i="50" s="1"/>
  <c r="L176" i="27"/>
  <c r="M176" i="27"/>
  <c r="N176" i="27"/>
  <c r="J184" i="50"/>
  <c r="G184" i="50"/>
  <c r="AE184" i="50" s="1"/>
  <c r="T184" i="50" s="1"/>
  <c r="I184" i="50"/>
  <c r="H184" i="50"/>
  <c r="M144" i="27"/>
  <c r="N144" i="27"/>
  <c r="L144" i="27"/>
  <c r="J156" i="1"/>
  <c r="I156" i="1"/>
  <c r="H156" i="1"/>
  <c r="G156" i="1"/>
  <c r="I126" i="1"/>
  <c r="J126" i="1"/>
  <c r="G126" i="1"/>
  <c r="H126" i="1"/>
  <c r="H367" i="50"/>
  <c r="G367" i="50"/>
  <c r="AE367" i="50" s="1"/>
  <c r="T367" i="50" s="1"/>
  <c r="I367" i="50"/>
  <c r="J367" i="50"/>
  <c r="L23" i="27"/>
  <c r="N23" i="27"/>
  <c r="M23" i="27"/>
  <c r="N118" i="27"/>
  <c r="M118" i="27"/>
  <c r="L118" i="27"/>
  <c r="G94" i="50"/>
  <c r="AE94" i="50" s="1"/>
  <c r="T94" i="50" s="1"/>
  <c r="I94" i="50"/>
  <c r="J94" i="50"/>
  <c r="H94" i="50"/>
  <c r="N380" i="27"/>
  <c r="L380" i="27"/>
  <c r="M380" i="27"/>
  <c r="L362" i="27"/>
  <c r="M362" i="27"/>
  <c r="N362" i="27"/>
  <c r="J181" i="50"/>
  <c r="H181" i="50"/>
  <c r="G181" i="50"/>
  <c r="AE181" i="50" s="1"/>
  <c r="T181" i="50" s="1"/>
  <c r="I181" i="50"/>
  <c r="I75" i="50"/>
  <c r="H75" i="50"/>
  <c r="G75" i="50"/>
  <c r="AE75" i="50" s="1"/>
  <c r="T75" i="50" s="1"/>
  <c r="J75" i="50"/>
  <c r="V31" i="37"/>
  <c r="U31" i="37"/>
  <c r="T31" i="37"/>
  <c r="G359" i="50"/>
  <c r="AE359" i="50" s="1"/>
  <c r="T359" i="50" s="1"/>
  <c r="I359" i="50"/>
  <c r="H359" i="50"/>
  <c r="J359" i="50"/>
  <c r="N223" i="27"/>
  <c r="M223" i="27"/>
  <c r="L223" i="27"/>
  <c r="J486" i="50"/>
  <c r="I486" i="50"/>
  <c r="H486" i="50"/>
  <c r="G486" i="50"/>
  <c r="AE486" i="50" s="1"/>
  <c r="T486" i="50" s="1"/>
  <c r="N413" i="27"/>
  <c r="L413" i="27"/>
  <c r="M413" i="27"/>
  <c r="H220" i="50"/>
  <c r="J220" i="50"/>
  <c r="I220" i="50"/>
  <c r="G220" i="50"/>
  <c r="AE220" i="50" s="1"/>
  <c r="T220" i="50" s="1"/>
  <c r="I86" i="50"/>
  <c r="H86" i="50"/>
  <c r="J86" i="50"/>
  <c r="G86" i="50"/>
  <c r="AE86" i="50" s="1"/>
  <c r="T86" i="50" s="1"/>
  <c r="J212" i="50"/>
  <c r="G212" i="50"/>
  <c r="AE212" i="50" s="1"/>
  <c r="T212" i="50" s="1"/>
  <c r="I212" i="50"/>
  <c r="H212" i="50"/>
  <c r="N436" i="27"/>
  <c r="L436" i="27"/>
  <c r="M436" i="27"/>
  <c r="M180" i="27"/>
  <c r="N180" i="27"/>
  <c r="L180" i="27"/>
  <c r="J376" i="1"/>
  <c r="I376" i="1"/>
  <c r="H376" i="1"/>
  <c r="G376" i="1"/>
  <c r="J381" i="50"/>
  <c r="H381" i="50"/>
  <c r="G381" i="50"/>
  <c r="AE381" i="50" s="1"/>
  <c r="T381" i="50" s="1"/>
  <c r="I381" i="50"/>
  <c r="G101" i="50"/>
  <c r="AE101" i="50" s="1"/>
  <c r="T101" i="50" s="1"/>
  <c r="J101" i="50"/>
  <c r="I101" i="50"/>
  <c r="H101" i="50"/>
  <c r="G427" i="50"/>
  <c r="AE427" i="50" s="1"/>
  <c r="T427" i="50" s="1"/>
  <c r="J427" i="50"/>
  <c r="H427" i="50"/>
  <c r="I427" i="50"/>
  <c r="H258" i="50"/>
  <c r="I258" i="50"/>
  <c r="G258" i="50"/>
  <c r="AE258" i="50" s="1"/>
  <c r="T258" i="50" s="1"/>
  <c r="J258" i="50"/>
  <c r="G273" i="50"/>
  <c r="AE273" i="50" s="1"/>
  <c r="T273" i="50" s="1"/>
  <c r="H273" i="50"/>
  <c r="J273" i="50"/>
  <c r="I273" i="50"/>
  <c r="G109" i="1"/>
  <c r="H109" i="1"/>
  <c r="J109" i="1"/>
  <c r="I109" i="1"/>
  <c r="J439" i="50"/>
  <c r="H439" i="50"/>
  <c r="I439" i="50"/>
  <c r="G439" i="50"/>
  <c r="AE439" i="50" s="1"/>
  <c r="T439" i="50" s="1"/>
  <c r="N103" i="27"/>
  <c r="L103" i="27"/>
  <c r="M103" i="27"/>
  <c r="I364" i="50"/>
  <c r="G364" i="50"/>
  <c r="AE364" i="50" s="1"/>
  <c r="T364" i="50" s="1"/>
  <c r="J364" i="50"/>
  <c r="H364" i="50"/>
  <c r="M78" i="27"/>
  <c r="N78" i="27"/>
  <c r="L78" i="27"/>
  <c r="M428" i="27"/>
  <c r="N428" i="27"/>
  <c r="L428" i="27"/>
  <c r="L68" i="27"/>
  <c r="M68" i="27"/>
  <c r="N68" i="27"/>
  <c r="H8" i="1"/>
  <c r="I8" i="1"/>
  <c r="J8" i="1"/>
  <c r="G8" i="1"/>
  <c r="H301" i="50"/>
  <c r="G301" i="50"/>
  <c r="AE301" i="50" s="1"/>
  <c r="T301" i="50" s="1"/>
  <c r="I301" i="50"/>
  <c r="J301" i="50"/>
  <c r="N477" i="27"/>
  <c r="M477" i="27"/>
  <c r="L477" i="27"/>
  <c r="G419" i="50"/>
  <c r="AE419" i="50" s="1"/>
  <c r="T419" i="50" s="1"/>
  <c r="J419" i="50"/>
  <c r="H419" i="50"/>
  <c r="I419" i="50"/>
  <c r="H59" i="50"/>
  <c r="J59" i="50"/>
  <c r="I59" i="50"/>
  <c r="G59" i="50"/>
  <c r="AE59" i="50" s="1"/>
  <c r="T59" i="50" s="1"/>
  <c r="G250" i="50"/>
  <c r="AE250" i="50" s="1"/>
  <c r="T250" i="50" s="1"/>
  <c r="H250" i="50"/>
  <c r="I250" i="50"/>
  <c r="J250" i="50"/>
  <c r="G479" i="50"/>
  <c r="AE479" i="50" s="1"/>
  <c r="T479" i="50" s="1"/>
  <c r="I479" i="50"/>
  <c r="J479" i="50"/>
  <c r="H479" i="50"/>
  <c r="I7" i="50"/>
  <c r="G7" i="50"/>
  <c r="AE7" i="50" s="1"/>
  <c r="T7" i="50" s="1"/>
  <c r="J7" i="50"/>
  <c r="H7" i="50"/>
  <c r="T44" i="37"/>
  <c r="U44" i="37"/>
  <c r="V44" i="37"/>
  <c r="J268" i="50"/>
  <c r="G268" i="50"/>
  <c r="AE268" i="50" s="1"/>
  <c r="T268" i="50" s="1"/>
  <c r="H268" i="50"/>
  <c r="I268" i="50"/>
  <c r="J196" i="50"/>
  <c r="I196" i="50"/>
  <c r="G196" i="50"/>
  <c r="AE196" i="50" s="1"/>
  <c r="T196" i="50" s="1"/>
  <c r="H196" i="50"/>
  <c r="L60" i="27"/>
  <c r="N60" i="27"/>
  <c r="M60" i="27"/>
  <c r="L130" i="27"/>
  <c r="M130" i="27"/>
  <c r="N130" i="27"/>
  <c r="T42" i="37"/>
  <c r="V42" i="37"/>
  <c r="U42" i="37"/>
  <c r="G259" i="50"/>
  <c r="AE259" i="50" s="1"/>
  <c r="T259" i="50" s="1"/>
  <c r="H259" i="50"/>
  <c r="I259" i="50"/>
  <c r="J259" i="50"/>
  <c r="I442" i="50"/>
  <c r="G442" i="50"/>
  <c r="AE442" i="50" s="1"/>
  <c r="T442" i="50" s="1"/>
  <c r="J442" i="50"/>
  <c r="H442" i="50"/>
  <c r="I122" i="50"/>
  <c r="G122" i="50"/>
  <c r="AE122" i="50" s="1"/>
  <c r="T122" i="50" s="1"/>
  <c r="H122" i="50"/>
  <c r="J122" i="50"/>
  <c r="G143" i="1"/>
  <c r="H143" i="1"/>
  <c r="J143" i="1"/>
  <c r="I143" i="1"/>
  <c r="G257" i="50"/>
  <c r="AE257" i="50" s="1"/>
  <c r="T257" i="50" s="1"/>
  <c r="J257" i="50"/>
  <c r="I257" i="50"/>
  <c r="H257" i="50"/>
  <c r="N441" i="27"/>
  <c r="M441" i="27"/>
  <c r="L441" i="27"/>
  <c r="G93" i="1"/>
  <c r="H93" i="1"/>
  <c r="I93" i="1"/>
  <c r="J93" i="1"/>
  <c r="M127" i="27"/>
  <c r="N127" i="27"/>
  <c r="L127" i="27"/>
  <c r="G151" i="50"/>
  <c r="AE151" i="50" s="1"/>
  <c r="T151" i="50" s="1"/>
  <c r="H151" i="50"/>
  <c r="I151" i="50"/>
  <c r="J151" i="50"/>
  <c r="L295" i="27"/>
  <c r="M295" i="27"/>
  <c r="N295" i="27"/>
  <c r="J220" i="1"/>
  <c r="I220" i="1"/>
  <c r="G220" i="1"/>
  <c r="H220" i="1"/>
  <c r="G243" i="1"/>
  <c r="J243" i="1"/>
  <c r="H243" i="1"/>
  <c r="I243" i="1"/>
  <c r="G260" i="50"/>
  <c r="AE260" i="50" s="1"/>
  <c r="T260" i="50" s="1"/>
  <c r="J260" i="50"/>
  <c r="H260" i="50"/>
  <c r="I260" i="50"/>
  <c r="G62" i="50"/>
  <c r="AE62" i="50" s="1"/>
  <c r="T62" i="50" s="1"/>
  <c r="I62" i="50"/>
  <c r="J62" i="50"/>
  <c r="H62" i="50"/>
  <c r="G116" i="50"/>
  <c r="AE116" i="50" s="1"/>
  <c r="T116" i="50" s="1"/>
  <c r="H116" i="50"/>
  <c r="I116" i="50"/>
  <c r="J116" i="50"/>
  <c r="V17" i="37"/>
  <c r="U17" i="37"/>
  <c r="T17" i="37"/>
  <c r="I141" i="50"/>
  <c r="J141" i="50"/>
  <c r="G141" i="50"/>
  <c r="AE141" i="50" s="1"/>
  <c r="T141" i="50" s="1"/>
  <c r="H141" i="50"/>
  <c r="J467" i="50"/>
  <c r="G467" i="50"/>
  <c r="AE467" i="50" s="1"/>
  <c r="T467" i="50" s="1"/>
  <c r="I467" i="50"/>
  <c r="H467" i="50"/>
  <c r="G298" i="50"/>
  <c r="AE298" i="50" s="1"/>
  <c r="T298" i="50" s="1"/>
  <c r="J298" i="50"/>
  <c r="H298" i="50"/>
  <c r="I298" i="50"/>
  <c r="N111" i="27"/>
  <c r="M111" i="27"/>
  <c r="L111" i="27"/>
  <c r="L175" i="27"/>
  <c r="M175" i="27"/>
  <c r="N175" i="27"/>
  <c r="J358" i="50"/>
  <c r="I358" i="50"/>
  <c r="H358" i="50"/>
  <c r="G358" i="50"/>
  <c r="AE358" i="50" s="1"/>
  <c r="T358" i="50" s="1"/>
  <c r="H118" i="50"/>
  <c r="G118" i="50"/>
  <c r="AE118" i="50" s="1"/>
  <c r="T118" i="50" s="1"/>
  <c r="I118" i="50"/>
  <c r="J118" i="50"/>
  <c r="L404" i="27"/>
  <c r="N404" i="27"/>
  <c r="M404" i="27"/>
  <c r="J474" i="50"/>
  <c r="I474" i="50"/>
  <c r="H474" i="50"/>
  <c r="G474" i="50"/>
  <c r="AE474" i="50" s="1"/>
  <c r="T474" i="50" s="1"/>
  <c r="J213" i="50"/>
  <c r="I213" i="50"/>
  <c r="H213" i="50"/>
  <c r="G213" i="50"/>
  <c r="AE213" i="50" s="1"/>
  <c r="T213" i="50" s="1"/>
  <c r="H235" i="50"/>
  <c r="G235" i="50"/>
  <c r="AE235" i="50" s="1"/>
  <c r="T235" i="50" s="1"/>
  <c r="J235" i="50"/>
  <c r="I235" i="50"/>
  <c r="G26" i="50"/>
  <c r="AE26" i="50" s="1"/>
  <c r="T26" i="50" s="1"/>
  <c r="I26" i="50"/>
  <c r="J26" i="50"/>
  <c r="H26" i="50"/>
  <c r="H47" i="50"/>
  <c r="J47" i="50"/>
  <c r="G47" i="50"/>
  <c r="AE47" i="50" s="1"/>
  <c r="T47" i="50" s="1"/>
  <c r="I47" i="50"/>
  <c r="N55" i="27"/>
  <c r="M55" i="27"/>
  <c r="L55" i="27"/>
  <c r="I324" i="50"/>
  <c r="G324" i="50"/>
  <c r="AE324" i="50" s="1"/>
  <c r="T324" i="50" s="1"/>
  <c r="J324" i="50"/>
  <c r="H324" i="50"/>
  <c r="V27" i="37"/>
  <c r="T27" i="37"/>
  <c r="U27" i="37"/>
  <c r="N116" i="27"/>
  <c r="M116" i="27"/>
  <c r="L116" i="27"/>
  <c r="G458" i="50"/>
  <c r="AE458" i="50" s="1"/>
  <c r="T458" i="50" s="1"/>
  <c r="H458" i="50"/>
  <c r="J458" i="50"/>
  <c r="I458" i="50"/>
  <c r="M261" i="27"/>
  <c r="L261" i="27"/>
  <c r="N261" i="27"/>
  <c r="H227" i="50"/>
  <c r="I227" i="50"/>
  <c r="G227" i="50"/>
  <c r="AE227" i="50" s="1"/>
  <c r="T227" i="50" s="1"/>
  <c r="J227" i="50"/>
  <c r="G346" i="50"/>
  <c r="AE346" i="50" s="1"/>
  <c r="T346" i="50" s="1"/>
  <c r="H346" i="50"/>
  <c r="J346" i="50"/>
  <c r="I346" i="50"/>
  <c r="T47" i="37"/>
  <c r="V47" i="37"/>
  <c r="U47" i="37"/>
  <c r="N481" i="27"/>
  <c r="M481" i="27"/>
  <c r="L481" i="27"/>
  <c r="J205" i="1"/>
  <c r="G205" i="1"/>
  <c r="I205" i="1"/>
  <c r="H205" i="1"/>
  <c r="N31" i="27"/>
  <c r="M31" i="27"/>
  <c r="L31" i="27"/>
  <c r="H111" i="50"/>
  <c r="J111" i="50"/>
  <c r="I111" i="50"/>
  <c r="G111" i="50"/>
  <c r="AE111" i="50" s="1"/>
  <c r="T111" i="50" s="1"/>
  <c r="G420" i="50"/>
  <c r="AE420" i="50" s="1"/>
  <c r="T420" i="50" s="1"/>
  <c r="H420" i="50"/>
  <c r="I420" i="50"/>
  <c r="J420" i="50"/>
  <c r="J174" i="50"/>
  <c r="H174" i="50"/>
  <c r="I174" i="50"/>
  <c r="G174" i="50"/>
  <c r="AE174" i="50" s="1"/>
  <c r="T174" i="50" s="1"/>
  <c r="U19" i="37"/>
  <c r="V19" i="37"/>
  <c r="T19" i="37"/>
  <c r="M452" i="27"/>
  <c r="L452" i="27"/>
  <c r="N452" i="27"/>
  <c r="L196" i="27"/>
  <c r="M196" i="27"/>
  <c r="N196" i="27"/>
  <c r="N211" i="27"/>
  <c r="M211" i="27"/>
  <c r="L211" i="27"/>
  <c r="J397" i="50"/>
  <c r="H397" i="50"/>
  <c r="I397" i="50"/>
  <c r="G397" i="50"/>
  <c r="AE397" i="50" s="1"/>
  <c r="T397" i="50" s="1"/>
  <c r="H117" i="50"/>
  <c r="G117" i="50"/>
  <c r="AE117" i="50" s="1"/>
  <c r="T117" i="50" s="1"/>
  <c r="J117" i="50"/>
  <c r="I117" i="50"/>
  <c r="H443" i="50"/>
  <c r="J443" i="50"/>
  <c r="I443" i="50"/>
  <c r="G443" i="50"/>
  <c r="AE443" i="50" s="1"/>
  <c r="T443" i="50" s="1"/>
  <c r="H19" i="50"/>
  <c r="G19" i="50"/>
  <c r="AE19" i="50" s="1"/>
  <c r="T19" i="50" s="1"/>
  <c r="I19" i="50"/>
  <c r="J19" i="50"/>
  <c r="I489" i="50"/>
  <c r="H489" i="50"/>
  <c r="G489" i="50"/>
  <c r="AE489" i="50" s="1"/>
  <c r="T489" i="50" s="1"/>
  <c r="J489" i="50"/>
  <c r="M329" i="27"/>
  <c r="N329" i="27"/>
  <c r="L329" i="27"/>
  <c r="G73" i="50"/>
  <c r="AE73" i="50" s="1"/>
  <c r="T73" i="50" s="1"/>
  <c r="J73" i="50"/>
  <c r="H73" i="50"/>
  <c r="I73" i="50"/>
  <c r="I96" i="50"/>
  <c r="G96" i="50"/>
  <c r="AE96" i="50" s="1"/>
  <c r="T96" i="50" s="1"/>
  <c r="J96" i="50"/>
  <c r="H96" i="50"/>
  <c r="H217" i="50"/>
  <c r="J217" i="50"/>
  <c r="G217" i="50"/>
  <c r="AE217" i="50" s="1"/>
  <c r="T217" i="50" s="1"/>
  <c r="I217" i="50"/>
  <c r="G88" i="50"/>
  <c r="AE88" i="50" s="1"/>
  <c r="T88" i="50" s="1"/>
  <c r="I88" i="50"/>
  <c r="J88" i="50"/>
  <c r="H88" i="50"/>
  <c r="J17" i="50"/>
  <c r="G17" i="50"/>
  <c r="AE17" i="50" s="1"/>
  <c r="T17" i="50" s="1"/>
  <c r="I17" i="50"/>
  <c r="H17" i="50"/>
  <c r="J448" i="50"/>
  <c r="G448" i="50"/>
  <c r="AE448" i="50" s="1"/>
  <c r="T448" i="50" s="1"/>
  <c r="I448" i="50"/>
  <c r="H448" i="50"/>
  <c r="G80" i="50"/>
  <c r="AE80" i="50" s="1"/>
  <c r="T80" i="50" s="1"/>
  <c r="H80" i="50"/>
  <c r="J80" i="50"/>
  <c r="I80" i="50"/>
  <c r="N248" i="27"/>
  <c r="M248" i="27"/>
  <c r="L248" i="27"/>
  <c r="H38" i="1"/>
  <c r="I38" i="1"/>
  <c r="G38" i="1"/>
  <c r="J38" i="1"/>
  <c r="L368" i="27"/>
  <c r="M368" i="27"/>
  <c r="N368" i="27"/>
  <c r="H305" i="50"/>
  <c r="I305" i="50"/>
  <c r="G305" i="50"/>
  <c r="AE305" i="50" s="1"/>
  <c r="T305" i="50" s="1"/>
  <c r="J305" i="50"/>
  <c r="J382" i="1"/>
  <c r="G382" i="1"/>
  <c r="I382" i="1"/>
  <c r="H382" i="1"/>
  <c r="J208" i="50"/>
  <c r="H208" i="50"/>
  <c r="G208" i="50"/>
  <c r="AE208" i="50" s="1"/>
  <c r="T208" i="50" s="1"/>
  <c r="I208" i="50"/>
  <c r="I120" i="50"/>
  <c r="J120" i="50"/>
  <c r="H120" i="50"/>
  <c r="G120" i="50"/>
  <c r="AE120" i="50" s="1"/>
  <c r="T120" i="50" s="1"/>
  <c r="M288" i="27"/>
  <c r="L288" i="27"/>
  <c r="N288" i="27"/>
  <c r="U13" i="37"/>
  <c r="V13" i="37"/>
  <c r="T13" i="37"/>
  <c r="N449" i="27"/>
  <c r="M449" i="27"/>
  <c r="L449" i="27"/>
  <c r="H416" i="50"/>
  <c r="J416" i="50"/>
  <c r="I416" i="50"/>
  <c r="G416" i="50"/>
  <c r="AE416" i="50" s="1"/>
  <c r="T416" i="50" s="1"/>
  <c r="G484" i="1"/>
  <c r="H484" i="1"/>
  <c r="J484" i="1"/>
  <c r="I484" i="1"/>
  <c r="G249" i="50"/>
  <c r="AE249" i="50" s="1"/>
  <c r="T249" i="50" s="1"/>
  <c r="J249" i="50"/>
  <c r="I249" i="50"/>
  <c r="H249" i="50"/>
  <c r="J310" i="1"/>
  <c r="H310" i="1"/>
  <c r="I310" i="1"/>
  <c r="G310" i="1"/>
  <c r="M336" i="27"/>
  <c r="N336" i="27"/>
  <c r="L336" i="27"/>
  <c r="M16" i="27"/>
  <c r="L16" i="27"/>
  <c r="N16" i="27"/>
  <c r="H199" i="1"/>
  <c r="J199" i="1"/>
  <c r="I199" i="1"/>
  <c r="G199" i="1"/>
  <c r="H77" i="1"/>
  <c r="I77" i="1"/>
  <c r="G77" i="1"/>
  <c r="J77" i="1"/>
  <c r="J454" i="1"/>
  <c r="H454" i="1"/>
  <c r="G454" i="1"/>
  <c r="I454" i="1"/>
  <c r="G407" i="1"/>
  <c r="I407" i="1"/>
  <c r="H407" i="1"/>
  <c r="J407" i="1"/>
  <c r="H56" i="1"/>
  <c r="G56" i="1"/>
  <c r="J56" i="1"/>
  <c r="I56" i="1"/>
  <c r="G435" i="1"/>
  <c r="I435" i="1"/>
  <c r="J435" i="1"/>
  <c r="H435" i="1"/>
  <c r="H499" i="1"/>
  <c r="J499" i="1"/>
  <c r="I499" i="1"/>
  <c r="G499" i="1"/>
  <c r="J53" i="1"/>
  <c r="H53" i="1"/>
  <c r="I53" i="1"/>
  <c r="G53" i="1"/>
  <c r="J124" i="1"/>
  <c r="I124" i="1"/>
  <c r="H124" i="1"/>
  <c r="G124" i="1"/>
  <c r="J101" i="1"/>
  <c r="I101" i="1"/>
  <c r="H101" i="1"/>
  <c r="G101" i="1"/>
  <c r="G102" i="1"/>
  <c r="H102" i="1"/>
  <c r="J102" i="1"/>
  <c r="I102" i="1"/>
  <c r="J359" i="1"/>
  <c r="G359" i="1"/>
  <c r="I359" i="1"/>
  <c r="H359" i="1"/>
  <c r="I388" i="50"/>
  <c r="H388" i="50"/>
  <c r="J388" i="50"/>
  <c r="G388" i="50"/>
  <c r="AE388" i="50" s="1"/>
  <c r="T388" i="50" s="1"/>
  <c r="H352" i="50"/>
  <c r="G352" i="50"/>
  <c r="AE352" i="50" s="1"/>
  <c r="T352" i="50" s="1"/>
  <c r="J352" i="50"/>
  <c r="I352" i="50"/>
  <c r="H204" i="1"/>
  <c r="G204" i="1"/>
  <c r="I204" i="1"/>
  <c r="J204" i="1"/>
  <c r="I361" i="1"/>
  <c r="J361" i="1"/>
  <c r="H361" i="1"/>
  <c r="G361" i="1"/>
  <c r="I150" i="1"/>
  <c r="G150" i="1"/>
  <c r="H150" i="1"/>
  <c r="J150" i="1"/>
  <c r="G422" i="1"/>
  <c r="J422" i="1"/>
  <c r="I422" i="1"/>
  <c r="H422" i="1"/>
  <c r="J267" i="1"/>
  <c r="H267" i="1"/>
  <c r="G267" i="1"/>
  <c r="I267" i="1"/>
  <c r="H46" i="1"/>
  <c r="G46" i="1"/>
  <c r="I46" i="1"/>
  <c r="J46" i="1"/>
  <c r="J282" i="1"/>
  <c r="G282" i="1"/>
  <c r="H282" i="1"/>
  <c r="I282" i="1"/>
  <c r="I466" i="1"/>
  <c r="H466" i="1"/>
  <c r="J466" i="1"/>
  <c r="G466" i="1"/>
  <c r="J381" i="1"/>
  <c r="I381" i="1"/>
  <c r="H381" i="1"/>
  <c r="G381" i="1"/>
  <c r="J226" i="1"/>
  <c r="H226" i="1"/>
  <c r="G226" i="1"/>
  <c r="I226" i="1"/>
  <c r="H346" i="1"/>
  <c r="I346" i="1"/>
  <c r="J346" i="1"/>
  <c r="G346" i="1"/>
  <c r="J173" i="50"/>
  <c r="I173" i="50"/>
  <c r="G173" i="50"/>
  <c r="AE173" i="50" s="1"/>
  <c r="T173" i="50" s="1"/>
  <c r="H173" i="50"/>
  <c r="J20" i="1"/>
  <c r="G20" i="1"/>
  <c r="I20" i="1"/>
  <c r="H20" i="1"/>
  <c r="H11" i="1"/>
  <c r="J11" i="1"/>
  <c r="I11" i="1"/>
  <c r="G11" i="1"/>
  <c r="H269" i="1"/>
  <c r="I269" i="1"/>
  <c r="G269" i="1"/>
  <c r="J269" i="1"/>
  <c r="H145" i="1"/>
  <c r="J145" i="1"/>
  <c r="G145" i="1"/>
  <c r="I145" i="1"/>
  <c r="U4" i="37"/>
  <c r="T4" i="37"/>
  <c r="V4" i="37"/>
  <c r="I453" i="50"/>
  <c r="G453" i="50"/>
  <c r="AE453" i="50" s="1"/>
  <c r="T453" i="50" s="1"/>
  <c r="J453" i="50"/>
  <c r="H453" i="50"/>
  <c r="J279" i="50"/>
  <c r="G279" i="50"/>
  <c r="AE279" i="50" s="1"/>
  <c r="T279" i="50" s="1"/>
  <c r="I279" i="50"/>
  <c r="H279" i="50"/>
  <c r="J487" i="50"/>
  <c r="G487" i="50"/>
  <c r="AE487" i="50" s="1"/>
  <c r="T487" i="50" s="1"/>
  <c r="H487" i="50"/>
  <c r="I487" i="50"/>
  <c r="H204" i="50"/>
  <c r="J204" i="50"/>
  <c r="G204" i="50"/>
  <c r="AE204" i="50" s="1"/>
  <c r="T204" i="50" s="1"/>
  <c r="I204" i="50"/>
  <c r="N411" i="27"/>
  <c r="M411" i="27"/>
  <c r="L411" i="27"/>
  <c r="N399" i="27"/>
  <c r="M399" i="27"/>
  <c r="L399" i="27"/>
  <c r="T25" i="37"/>
  <c r="V25" i="37"/>
  <c r="U25" i="37"/>
  <c r="N454" i="27"/>
  <c r="L454" i="27"/>
  <c r="M454" i="27"/>
  <c r="H45" i="50"/>
  <c r="G45" i="50"/>
  <c r="AE45" i="50" s="1"/>
  <c r="T45" i="50" s="1"/>
  <c r="J45" i="50"/>
  <c r="I45" i="50"/>
  <c r="N63" i="27"/>
  <c r="M63" i="27"/>
  <c r="L63" i="27"/>
  <c r="H477" i="50"/>
  <c r="G477" i="50"/>
  <c r="AE477" i="50" s="1"/>
  <c r="T477" i="50" s="1"/>
  <c r="I477" i="50"/>
  <c r="J477" i="50"/>
  <c r="M471" i="27"/>
  <c r="L471" i="27"/>
  <c r="N471" i="27"/>
  <c r="L28" i="27"/>
  <c r="N28" i="27"/>
  <c r="M28" i="27"/>
  <c r="J91" i="50"/>
  <c r="I91" i="50"/>
  <c r="H91" i="50"/>
  <c r="G91" i="50"/>
  <c r="AE91" i="50" s="1"/>
  <c r="T91" i="50" s="1"/>
  <c r="J165" i="1"/>
  <c r="G165" i="1"/>
  <c r="I165" i="1"/>
  <c r="H165" i="1"/>
  <c r="G308" i="50"/>
  <c r="AE308" i="50" s="1"/>
  <c r="T308" i="50" s="1"/>
  <c r="J308" i="50"/>
  <c r="H308" i="50"/>
  <c r="I308" i="50"/>
  <c r="J102" i="50"/>
  <c r="I102" i="50"/>
  <c r="H102" i="50"/>
  <c r="G102" i="50"/>
  <c r="AE102" i="50" s="1"/>
  <c r="T102" i="50" s="1"/>
  <c r="I170" i="50"/>
  <c r="G170" i="50"/>
  <c r="AE170" i="50" s="1"/>
  <c r="T170" i="50" s="1"/>
  <c r="J170" i="50"/>
  <c r="H170" i="50"/>
  <c r="M385" i="27"/>
  <c r="L385" i="27"/>
  <c r="N385" i="27"/>
  <c r="G16" i="1"/>
  <c r="I16" i="1"/>
  <c r="H16" i="1"/>
  <c r="J16" i="1"/>
  <c r="J136" i="50"/>
  <c r="G136" i="50"/>
  <c r="AE136" i="50" s="1"/>
  <c r="T136" i="50" s="1"/>
  <c r="H136" i="50"/>
  <c r="I136" i="50"/>
  <c r="J169" i="50"/>
  <c r="I169" i="50"/>
  <c r="G169" i="50"/>
  <c r="AE169" i="50" s="1"/>
  <c r="T169" i="50" s="1"/>
  <c r="H169" i="50"/>
  <c r="J128" i="50"/>
  <c r="I128" i="50"/>
  <c r="G128" i="50"/>
  <c r="AE128" i="50" s="1"/>
  <c r="T128" i="50" s="1"/>
  <c r="H128" i="50"/>
  <c r="M40" i="27"/>
  <c r="N40" i="27"/>
  <c r="L40" i="27"/>
  <c r="M26" i="27"/>
  <c r="N26" i="27"/>
  <c r="L26" i="27"/>
  <c r="J336" i="50"/>
  <c r="H336" i="50"/>
  <c r="G336" i="50"/>
  <c r="AE336" i="50" s="1"/>
  <c r="T336" i="50" s="1"/>
  <c r="I336" i="50"/>
  <c r="M472" i="27"/>
  <c r="N472" i="27"/>
  <c r="L472" i="27"/>
  <c r="L272" i="27"/>
  <c r="M272" i="27"/>
  <c r="N272" i="27"/>
  <c r="I157" i="1"/>
  <c r="H157" i="1"/>
  <c r="G157" i="1"/>
  <c r="J157" i="1"/>
  <c r="H404" i="1"/>
  <c r="I404" i="1"/>
  <c r="J404" i="1"/>
  <c r="G404" i="1"/>
  <c r="H302" i="1"/>
  <c r="I302" i="1"/>
  <c r="J302" i="1"/>
  <c r="G302" i="1"/>
  <c r="G247" i="1"/>
  <c r="J247" i="1"/>
  <c r="H247" i="1"/>
  <c r="I247" i="1"/>
  <c r="G117" i="1"/>
  <c r="I117" i="1"/>
  <c r="H117" i="1"/>
  <c r="J117" i="1"/>
  <c r="G332" i="1"/>
  <c r="I332" i="1"/>
  <c r="H332" i="1"/>
  <c r="J332" i="1"/>
  <c r="I292" i="1"/>
  <c r="G292" i="1"/>
  <c r="J292" i="1"/>
  <c r="H292" i="1"/>
  <c r="G174" i="1"/>
  <c r="I174" i="1"/>
  <c r="H174" i="1"/>
  <c r="J174" i="1"/>
  <c r="H22" i="1"/>
  <c r="G22" i="1"/>
  <c r="J22" i="1"/>
  <c r="I22" i="1"/>
  <c r="G146" i="1"/>
  <c r="H146" i="1"/>
  <c r="I146" i="1"/>
  <c r="J146" i="1"/>
  <c r="H492" i="1"/>
  <c r="I492" i="1"/>
  <c r="J492" i="1"/>
  <c r="G492" i="1"/>
  <c r="I209" i="1"/>
  <c r="J209" i="1"/>
  <c r="G209" i="1"/>
  <c r="H209" i="1"/>
  <c r="I192" i="1"/>
  <c r="J192" i="1"/>
  <c r="H192" i="1"/>
  <c r="G192" i="1"/>
  <c r="H79" i="1"/>
  <c r="I79" i="1"/>
  <c r="J79" i="1"/>
  <c r="G79" i="1"/>
  <c r="G350" i="1"/>
  <c r="J350" i="1"/>
  <c r="H350" i="1"/>
  <c r="I350" i="1"/>
  <c r="H439" i="1"/>
  <c r="I439" i="1"/>
  <c r="J439" i="1"/>
  <c r="G439" i="1"/>
  <c r="I128" i="1"/>
  <c r="J128" i="1"/>
  <c r="G128" i="1"/>
  <c r="H128" i="1"/>
  <c r="I467" i="1"/>
  <c r="G467" i="1"/>
  <c r="H467" i="1"/>
  <c r="J467" i="1"/>
  <c r="H333" i="1"/>
  <c r="I333" i="1"/>
  <c r="G333" i="1"/>
  <c r="J333" i="1"/>
  <c r="H137" i="1"/>
  <c r="J137" i="1"/>
  <c r="G137" i="1"/>
  <c r="I137" i="1"/>
  <c r="I57" i="1"/>
  <c r="G57" i="1"/>
  <c r="H57" i="1"/>
  <c r="J57" i="1"/>
  <c r="H405" i="1"/>
  <c r="I405" i="1"/>
  <c r="G405" i="1"/>
  <c r="J405" i="1"/>
  <c r="H391" i="50"/>
  <c r="G391" i="50"/>
  <c r="AE391" i="50" s="1"/>
  <c r="T391" i="50" s="1"/>
  <c r="J391" i="50"/>
  <c r="I391" i="50"/>
  <c r="I330" i="1"/>
  <c r="G330" i="1"/>
  <c r="H330" i="1"/>
  <c r="J330" i="1"/>
  <c r="G424" i="1"/>
  <c r="H424" i="1"/>
  <c r="J424" i="1"/>
  <c r="I424" i="1"/>
  <c r="I81" i="1"/>
  <c r="H81" i="1"/>
  <c r="G81" i="1"/>
  <c r="J81" i="1"/>
  <c r="J434" i="1"/>
  <c r="I434" i="1"/>
  <c r="G434" i="1"/>
  <c r="H434" i="1"/>
  <c r="H131" i="1"/>
  <c r="I131" i="1"/>
  <c r="G131" i="1"/>
  <c r="J131" i="1"/>
  <c r="J206" i="1"/>
  <c r="I206" i="1"/>
  <c r="H206" i="1"/>
  <c r="G206" i="1"/>
  <c r="L246" i="27"/>
  <c r="M246" i="27"/>
  <c r="N246" i="27"/>
  <c r="M343" i="27"/>
  <c r="L343" i="27"/>
  <c r="N343" i="27"/>
  <c r="M467" i="27"/>
  <c r="N467" i="27"/>
  <c r="L467" i="27"/>
  <c r="L199" i="27"/>
  <c r="M199" i="27"/>
  <c r="N199" i="27"/>
  <c r="N119" i="27"/>
  <c r="M119" i="27"/>
  <c r="L119" i="27"/>
  <c r="I398" i="50"/>
  <c r="J398" i="50"/>
  <c r="G398" i="50"/>
  <c r="AE398" i="50" s="1"/>
  <c r="T398" i="50" s="1"/>
  <c r="H398" i="50"/>
  <c r="H492" i="50"/>
  <c r="G492" i="50"/>
  <c r="AE492" i="50" s="1"/>
  <c r="T492" i="50" s="1"/>
  <c r="J492" i="50"/>
  <c r="I492" i="50"/>
  <c r="I310" i="50"/>
  <c r="J310" i="50"/>
  <c r="G310" i="50"/>
  <c r="AE310" i="50" s="1"/>
  <c r="T310" i="50" s="1"/>
  <c r="H310" i="50"/>
  <c r="L486" i="27"/>
  <c r="N486" i="27"/>
  <c r="M486" i="27"/>
  <c r="I140" i="50"/>
  <c r="H140" i="50"/>
  <c r="G140" i="50"/>
  <c r="AE140" i="50" s="1"/>
  <c r="T140" i="50" s="1"/>
  <c r="J140" i="50"/>
  <c r="M372" i="27"/>
  <c r="N372" i="27"/>
  <c r="L372" i="27"/>
  <c r="M76" i="27"/>
  <c r="L76" i="27"/>
  <c r="N76" i="27"/>
  <c r="H64" i="1"/>
  <c r="G64" i="1"/>
  <c r="I64" i="1"/>
  <c r="J64" i="1"/>
  <c r="I309" i="50"/>
  <c r="G309" i="50"/>
  <c r="AE309" i="50" s="1"/>
  <c r="T309" i="50" s="1"/>
  <c r="H309" i="50"/>
  <c r="J309" i="50"/>
  <c r="M485" i="27"/>
  <c r="N485" i="27"/>
  <c r="L485" i="27"/>
  <c r="N305" i="27"/>
  <c r="L305" i="27"/>
  <c r="M305" i="27"/>
  <c r="H78" i="50"/>
  <c r="G78" i="50"/>
  <c r="AE78" i="50" s="1"/>
  <c r="T78" i="50" s="1"/>
  <c r="I78" i="50"/>
  <c r="J78" i="50"/>
  <c r="I255" i="50"/>
  <c r="J255" i="50"/>
  <c r="H255" i="50"/>
  <c r="G255" i="50"/>
  <c r="AE255" i="50" s="1"/>
  <c r="T255" i="50" s="1"/>
  <c r="N292" i="27"/>
  <c r="L292" i="27"/>
  <c r="M292" i="27"/>
  <c r="G349" i="50"/>
  <c r="AE349" i="50" s="1"/>
  <c r="T349" i="50" s="1"/>
  <c r="H349" i="50"/>
  <c r="I349" i="50"/>
  <c r="J349" i="50"/>
  <c r="L479" i="27"/>
  <c r="M479" i="27"/>
  <c r="N479" i="27"/>
  <c r="U9" i="37"/>
  <c r="T9" i="37"/>
  <c r="V9" i="37"/>
  <c r="G311" i="50"/>
  <c r="AE311" i="50" s="1"/>
  <c r="T311" i="50" s="1"/>
  <c r="H311" i="50"/>
  <c r="J311" i="50"/>
  <c r="I311" i="50"/>
  <c r="M332" i="27"/>
  <c r="N332" i="27"/>
  <c r="L332" i="27"/>
  <c r="M47" i="27"/>
  <c r="N47" i="27"/>
  <c r="L47" i="27"/>
  <c r="I156" i="50"/>
  <c r="H156" i="50"/>
  <c r="G156" i="50"/>
  <c r="AE156" i="50" s="1"/>
  <c r="T156" i="50" s="1"/>
  <c r="J156" i="50"/>
  <c r="N388" i="27"/>
  <c r="L388" i="27"/>
  <c r="M388" i="27"/>
  <c r="N92" i="27"/>
  <c r="L92" i="27"/>
  <c r="M92" i="27"/>
  <c r="H104" i="1"/>
  <c r="G104" i="1"/>
  <c r="J104" i="1"/>
  <c r="I104" i="1"/>
  <c r="J325" i="50"/>
  <c r="I325" i="50"/>
  <c r="G325" i="50"/>
  <c r="AE325" i="50" s="1"/>
  <c r="T325" i="50" s="1"/>
  <c r="H325" i="50"/>
  <c r="J13" i="50"/>
  <c r="H13" i="50"/>
  <c r="I13" i="50"/>
  <c r="G13" i="50"/>
  <c r="AE13" i="50" s="1"/>
  <c r="T13" i="50" s="1"/>
  <c r="H379" i="50"/>
  <c r="J379" i="50"/>
  <c r="I379" i="50"/>
  <c r="G379" i="50"/>
  <c r="AE379" i="50" s="1"/>
  <c r="T379" i="50" s="1"/>
  <c r="I82" i="50"/>
  <c r="G82" i="50"/>
  <c r="AE82" i="50" s="1"/>
  <c r="T82" i="50" s="1"/>
  <c r="H82" i="50"/>
  <c r="J82" i="50"/>
  <c r="H400" i="50"/>
  <c r="G400" i="50"/>
  <c r="AE400" i="50" s="1"/>
  <c r="T400" i="50" s="1"/>
  <c r="J400" i="50"/>
  <c r="I400" i="50"/>
  <c r="G392" i="50"/>
  <c r="AE392" i="50" s="1"/>
  <c r="T392" i="50" s="1"/>
  <c r="H392" i="50"/>
  <c r="J392" i="50"/>
  <c r="I392" i="50"/>
  <c r="L192" i="27"/>
  <c r="N192" i="27"/>
  <c r="M192" i="27"/>
  <c r="M137" i="27"/>
  <c r="L137" i="27"/>
  <c r="N137" i="27"/>
  <c r="H8" i="50"/>
  <c r="G8" i="50"/>
  <c r="AE8" i="50" s="1"/>
  <c r="T8" i="50" s="1"/>
  <c r="I8" i="50"/>
  <c r="J8" i="50"/>
  <c r="L497" i="27"/>
  <c r="M497" i="27"/>
  <c r="N497" i="27"/>
  <c r="I440" i="50"/>
  <c r="J440" i="50"/>
  <c r="H440" i="50"/>
  <c r="G440" i="50"/>
  <c r="AE440" i="50" s="1"/>
  <c r="T440" i="50" s="1"/>
  <c r="T29" i="37"/>
  <c r="U29" i="37"/>
  <c r="V29" i="37"/>
  <c r="G6" i="50"/>
  <c r="AE6" i="50" s="1"/>
  <c r="I6" i="50"/>
  <c r="Z6" i="50" s="1"/>
  <c r="AA6" i="50" s="1"/>
  <c r="H6" i="50"/>
  <c r="J6" i="50"/>
  <c r="G424" i="50"/>
  <c r="AE424" i="50" s="1"/>
  <c r="T424" i="50" s="1"/>
  <c r="H424" i="50"/>
  <c r="J424" i="50"/>
  <c r="I424" i="50"/>
  <c r="N88" i="27"/>
  <c r="M88" i="27"/>
  <c r="L88" i="27"/>
  <c r="J104" i="50"/>
  <c r="H104" i="50"/>
  <c r="G104" i="50"/>
  <c r="AE104" i="50" s="1"/>
  <c r="T104" i="50" s="1"/>
  <c r="I104" i="50"/>
  <c r="G475" i="1"/>
  <c r="I475" i="1"/>
  <c r="J475" i="1"/>
  <c r="H475" i="1"/>
  <c r="G471" i="1"/>
  <c r="I471" i="1"/>
  <c r="H471" i="1"/>
  <c r="J471" i="1"/>
  <c r="G191" i="1"/>
  <c r="J191" i="1"/>
  <c r="I191" i="1"/>
  <c r="H191" i="1"/>
  <c r="J148" i="1"/>
  <c r="G148" i="1"/>
  <c r="I148" i="1"/>
  <c r="H148" i="1"/>
  <c r="H419" i="1"/>
  <c r="I419" i="1"/>
  <c r="J419" i="1"/>
  <c r="G419" i="1"/>
  <c r="J186" i="1"/>
  <c r="H186" i="1"/>
  <c r="I186" i="1"/>
  <c r="G186" i="1"/>
  <c r="H74" i="1"/>
  <c r="J74" i="1"/>
  <c r="G74" i="1"/>
  <c r="I74" i="1"/>
  <c r="I66" i="1"/>
  <c r="J66" i="1"/>
  <c r="G66" i="1"/>
  <c r="H66" i="1"/>
  <c r="H70" i="1"/>
  <c r="J70" i="1"/>
  <c r="G70" i="1"/>
  <c r="I70" i="1"/>
  <c r="H343" i="1"/>
  <c r="G343" i="1"/>
  <c r="I343" i="1"/>
  <c r="J343" i="1"/>
  <c r="J443" i="1"/>
  <c r="H443" i="1"/>
  <c r="G443" i="1"/>
  <c r="I443" i="1"/>
  <c r="G311" i="1"/>
  <c r="I311" i="1"/>
  <c r="J311" i="1"/>
  <c r="H311" i="1"/>
  <c r="G55" i="1"/>
  <c r="I55" i="1"/>
  <c r="J55" i="1"/>
  <c r="H55" i="1"/>
  <c r="H134" i="1"/>
  <c r="J134" i="1"/>
  <c r="I134" i="1"/>
  <c r="G134" i="1"/>
  <c r="H375" i="1"/>
  <c r="I375" i="1"/>
  <c r="G375" i="1"/>
  <c r="J375" i="1"/>
  <c r="G307" i="1"/>
  <c r="H307" i="1"/>
  <c r="J307" i="1"/>
  <c r="I307" i="1"/>
  <c r="J370" i="1"/>
  <c r="I370" i="1"/>
  <c r="H370" i="1"/>
  <c r="G370" i="1"/>
  <c r="I245" i="1"/>
  <c r="J245" i="1"/>
  <c r="H245" i="1"/>
  <c r="G245" i="1"/>
  <c r="G224" i="1"/>
  <c r="J224" i="1"/>
  <c r="H224" i="1"/>
  <c r="I224" i="1"/>
  <c r="I306" i="1"/>
  <c r="J306" i="1"/>
  <c r="H306" i="1"/>
  <c r="G306" i="1"/>
  <c r="I219" i="1"/>
  <c r="H219" i="1"/>
  <c r="G219" i="1"/>
  <c r="J219" i="1"/>
  <c r="H113" i="1"/>
  <c r="G113" i="1"/>
  <c r="I113" i="1"/>
  <c r="J113" i="1"/>
  <c r="G218" i="1"/>
  <c r="J218" i="1"/>
  <c r="I218" i="1"/>
  <c r="H218" i="1"/>
  <c r="G68" i="1"/>
  <c r="H68" i="1"/>
  <c r="I68" i="1"/>
  <c r="J68" i="1"/>
  <c r="I75" i="1"/>
  <c r="J75" i="1"/>
  <c r="G75" i="1"/>
  <c r="H75" i="1"/>
  <c r="H397" i="1"/>
  <c r="I397" i="1"/>
  <c r="J397" i="1"/>
  <c r="G397" i="1"/>
  <c r="M301" i="27"/>
  <c r="N301" i="27"/>
  <c r="L301" i="27"/>
  <c r="H231" i="50"/>
  <c r="I231" i="50"/>
  <c r="G231" i="50"/>
  <c r="AE231" i="50" s="1"/>
  <c r="T231" i="50" s="1"/>
  <c r="J231" i="50"/>
  <c r="I191" i="50"/>
  <c r="G191" i="50"/>
  <c r="AE191" i="50" s="1"/>
  <c r="T191" i="50" s="1"/>
  <c r="J191" i="50"/>
  <c r="H191" i="50"/>
  <c r="G494" i="50"/>
  <c r="AE494" i="50" s="1"/>
  <c r="T494" i="50" s="1"/>
  <c r="J494" i="50"/>
  <c r="H494" i="50"/>
  <c r="I494" i="50"/>
  <c r="J318" i="50"/>
  <c r="H318" i="50"/>
  <c r="I318" i="50"/>
  <c r="G318" i="50"/>
  <c r="AE318" i="50" s="1"/>
  <c r="T318" i="50" s="1"/>
  <c r="J84" i="50"/>
  <c r="I84" i="50"/>
  <c r="G84" i="50"/>
  <c r="AE84" i="50" s="1"/>
  <c r="T84" i="50" s="1"/>
  <c r="H84" i="50"/>
  <c r="M252" i="27"/>
  <c r="L252" i="27"/>
  <c r="N252" i="27"/>
  <c r="J389" i="50"/>
  <c r="G389" i="50"/>
  <c r="AE389" i="50" s="1"/>
  <c r="T389" i="50" s="1"/>
  <c r="H389" i="50"/>
  <c r="I389" i="50"/>
  <c r="M501" i="27"/>
  <c r="N501" i="27"/>
  <c r="L501" i="27"/>
  <c r="I371" i="50"/>
  <c r="J371" i="50"/>
  <c r="H371" i="50"/>
  <c r="G371" i="50"/>
  <c r="AE371" i="50" s="1"/>
  <c r="T371" i="50" s="1"/>
  <c r="I154" i="50"/>
  <c r="G154" i="50"/>
  <c r="AE154" i="50" s="1"/>
  <c r="T154" i="50" s="1"/>
  <c r="H154" i="50"/>
  <c r="J154" i="50"/>
  <c r="G481" i="50"/>
  <c r="AE481" i="50" s="1"/>
  <c r="T481" i="50" s="1"/>
  <c r="J481" i="50"/>
  <c r="H481" i="50"/>
  <c r="I481" i="50"/>
  <c r="I183" i="50"/>
  <c r="H183" i="50"/>
  <c r="J183" i="50"/>
  <c r="G183" i="50"/>
  <c r="AE183" i="50" s="1"/>
  <c r="T183" i="50" s="1"/>
  <c r="V8" i="37"/>
  <c r="U8" i="37"/>
  <c r="T8" i="37"/>
  <c r="J473" i="50"/>
  <c r="H473" i="50"/>
  <c r="G473" i="50"/>
  <c r="AE473" i="50" s="1"/>
  <c r="T473" i="50" s="1"/>
  <c r="I473" i="50"/>
  <c r="I121" i="50"/>
  <c r="H121" i="50"/>
  <c r="J121" i="50"/>
  <c r="G121" i="50"/>
  <c r="AE121" i="50" s="1"/>
  <c r="T121" i="50" s="1"/>
  <c r="H199" i="50"/>
  <c r="I199" i="50"/>
  <c r="J199" i="50"/>
  <c r="G199" i="50"/>
  <c r="AE199" i="50" s="1"/>
  <c r="T199" i="50" s="1"/>
  <c r="N423" i="27"/>
  <c r="L423" i="27"/>
  <c r="M423" i="27"/>
  <c r="I283" i="1"/>
  <c r="H283" i="1"/>
  <c r="G283" i="1"/>
  <c r="J283" i="1"/>
  <c r="M164" i="27"/>
  <c r="L164" i="27"/>
  <c r="N164" i="27"/>
  <c r="G132" i="50"/>
  <c r="AE132" i="50" s="1"/>
  <c r="T132" i="50" s="1"/>
  <c r="H132" i="50"/>
  <c r="J132" i="50"/>
  <c r="I132" i="50"/>
  <c r="G450" i="50"/>
  <c r="AE450" i="50" s="1"/>
  <c r="T450" i="50" s="1"/>
  <c r="H450" i="50"/>
  <c r="J450" i="50"/>
  <c r="I450" i="50"/>
  <c r="J465" i="50"/>
  <c r="I465" i="50"/>
  <c r="H465" i="50"/>
  <c r="G465" i="50"/>
  <c r="AE465" i="50" s="1"/>
  <c r="T465" i="50" s="1"/>
  <c r="L319" i="27"/>
  <c r="M319" i="27"/>
  <c r="N319" i="27"/>
  <c r="L303" i="27"/>
  <c r="N303" i="27"/>
  <c r="M303" i="27"/>
  <c r="L245" i="27"/>
  <c r="M245" i="27"/>
  <c r="N245" i="27"/>
  <c r="M470" i="27"/>
  <c r="N470" i="27"/>
  <c r="L470" i="27"/>
  <c r="G52" i="50"/>
  <c r="AE52" i="50" s="1"/>
  <c r="T52" i="50" s="1"/>
  <c r="J52" i="50"/>
  <c r="H52" i="50"/>
  <c r="I52" i="50"/>
  <c r="L331" i="27"/>
  <c r="M331" i="27"/>
  <c r="N331" i="27"/>
  <c r="G77" i="50"/>
  <c r="AE77" i="50" s="1"/>
  <c r="T77" i="50" s="1"/>
  <c r="H77" i="50"/>
  <c r="I77" i="50"/>
  <c r="J77" i="50"/>
  <c r="M294" i="27"/>
  <c r="L294" i="27"/>
  <c r="N294" i="27"/>
  <c r="L220" i="27"/>
  <c r="M220" i="27"/>
  <c r="N220" i="27"/>
  <c r="I152" i="1"/>
  <c r="H152" i="1"/>
  <c r="J152" i="1"/>
  <c r="G152" i="1"/>
  <c r="L453" i="27"/>
  <c r="M453" i="27"/>
  <c r="N453" i="27"/>
  <c r="U48" i="37"/>
  <c r="V48" i="37"/>
  <c r="T48" i="37"/>
  <c r="J375" i="50"/>
  <c r="G375" i="50"/>
  <c r="AE375" i="50" s="1"/>
  <c r="T375" i="50" s="1"/>
  <c r="I375" i="50"/>
  <c r="H375" i="50"/>
  <c r="G319" i="50"/>
  <c r="AE319" i="50" s="1"/>
  <c r="T319" i="50" s="1"/>
  <c r="H319" i="50"/>
  <c r="J319" i="50"/>
  <c r="I319" i="50"/>
  <c r="V28" i="37"/>
  <c r="U28" i="37"/>
  <c r="T28" i="37"/>
  <c r="J252" i="50"/>
  <c r="I252" i="50"/>
  <c r="G252" i="50"/>
  <c r="AE252" i="50" s="1"/>
  <c r="T252" i="50" s="1"/>
  <c r="H252" i="50"/>
  <c r="G108" i="50"/>
  <c r="AE108" i="50" s="1"/>
  <c r="T108" i="50" s="1"/>
  <c r="J108" i="50"/>
  <c r="H108" i="50"/>
  <c r="I108" i="50"/>
  <c r="N276" i="27"/>
  <c r="M276" i="27"/>
  <c r="L276" i="27"/>
  <c r="I413" i="50"/>
  <c r="G413" i="50"/>
  <c r="AE413" i="50" s="1"/>
  <c r="T413" i="50" s="1"/>
  <c r="J413" i="50"/>
  <c r="H413" i="50"/>
  <c r="I459" i="50"/>
  <c r="J459" i="50"/>
  <c r="G459" i="50"/>
  <c r="AE459" i="50" s="1"/>
  <c r="T459" i="50" s="1"/>
  <c r="H459" i="50"/>
  <c r="J290" i="50"/>
  <c r="I290" i="50"/>
  <c r="G290" i="50"/>
  <c r="AE290" i="50" s="1"/>
  <c r="T290" i="50" s="1"/>
  <c r="H290" i="50"/>
  <c r="L463" i="27"/>
  <c r="M463" i="27"/>
  <c r="N463" i="27"/>
  <c r="L367" i="27"/>
  <c r="M367" i="27"/>
  <c r="N367" i="27"/>
  <c r="G211" i="1"/>
  <c r="I211" i="1"/>
  <c r="H211" i="1"/>
  <c r="J211" i="1"/>
  <c r="G30" i="50"/>
  <c r="AE30" i="50" s="1"/>
  <c r="T30" i="50" s="1"/>
  <c r="I30" i="50"/>
  <c r="H30" i="50"/>
  <c r="J30" i="50"/>
  <c r="J100" i="50"/>
  <c r="I100" i="50"/>
  <c r="H100" i="50"/>
  <c r="G100" i="50"/>
  <c r="AE100" i="50" s="1"/>
  <c r="T100" i="50" s="1"/>
  <c r="J425" i="1"/>
  <c r="G425" i="1"/>
  <c r="H425" i="1"/>
  <c r="I425" i="1"/>
  <c r="J125" i="50"/>
  <c r="I125" i="50"/>
  <c r="H125" i="50"/>
  <c r="G125" i="50"/>
  <c r="AE125" i="50" s="1"/>
  <c r="T125" i="50" s="1"/>
  <c r="H451" i="50"/>
  <c r="I451" i="50"/>
  <c r="G451" i="50"/>
  <c r="AE451" i="50" s="1"/>
  <c r="T451" i="50" s="1"/>
  <c r="J451" i="50"/>
  <c r="H27" i="50"/>
  <c r="G27" i="50"/>
  <c r="AE27" i="50" s="1"/>
  <c r="T27" i="50" s="1"/>
  <c r="J27" i="50"/>
  <c r="I27" i="50"/>
  <c r="H233" i="50"/>
  <c r="J233" i="50"/>
  <c r="G233" i="50"/>
  <c r="AE233" i="50" s="1"/>
  <c r="T233" i="50" s="1"/>
  <c r="I233" i="50"/>
  <c r="M337" i="27"/>
  <c r="N337" i="27"/>
  <c r="L337" i="27"/>
  <c r="I271" i="50"/>
  <c r="J271" i="50"/>
  <c r="G271" i="50"/>
  <c r="AE271" i="50" s="1"/>
  <c r="T271" i="50" s="1"/>
  <c r="H271" i="50"/>
  <c r="G383" i="50"/>
  <c r="AE383" i="50" s="1"/>
  <c r="T383" i="50" s="1"/>
  <c r="H383" i="50"/>
  <c r="I383" i="50"/>
  <c r="J383" i="50"/>
  <c r="U12" i="37"/>
  <c r="V12" i="37"/>
  <c r="T12" i="37"/>
  <c r="I236" i="50"/>
  <c r="J236" i="50"/>
  <c r="H236" i="50"/>
  <c r="G236" i="50"/>
  <c r="AE236" i="50" s="1"/>
  <c r="T236" i="50" s="1"/>
  <c r="M502" i="27"/>
  <c r="N502" i="27"/>
  <c r="L502" i="27"/>
  <c r="G410" i="50"/>
  <c r="AE410" i="50" s="1"/>
  <c r="T410" i="50" s="1"/>
  <c r="H410" i="50"/>
  <c r="J410" i="50"/>
  <c r="I410" i="50"/>
  <c r="G57" i="50"/>
  <c r="AE57" i="50" s="1"/>
  <c r="T57" i="50" s="1"/>
  <c r="H57" i="50"/>
  <c r="J57" i="50"/>
  <c r="I57" i="50"/>
  <c r="L233" i="27"/>
  <c r="N233" i="27"/>
  <c r="M233" i="27"/>
  <c r="L200" i="27"/>
  <c r="N200" i="27"/>
  <c r="M200" i="27"/>
  <c r="G351" i="1"/>
  <c r="H351" i="1"/>
  <c r="J351" i="1"/>
  <c r="I351" i="1"/>
  <c r="L401" i="27"/>
  <c r="N401" i="27"/>
  <c r="M401" i="27"/>
  <c r="G304" i="50"/>
  <c r="AE304" i="50" s="1"/>
  <c r="T304" i="50" s="1"/>
  <c r="I304" i="50"/>
  <c r="J304" i="50"/>
  <c r="H304" i="50"/>
  <c r="J47" i="1"/>
  <c r="I47" i="1"/>
  <c r="G47" i="1"/>
  <c r="H47" i="1"/>
  <c r="I288" i="50"/>
  <c r="J288" i="50"/>
  <c r="G288" i="50"/>
  <c r="AE288" i="50" s="1"/>
  <c r="T288" i="50" s="1"/>
  <c r="H288" i="50"/>
  <c r="G48" i="1"/>
  <c r="J48" i="1"/>
  <c r="H48" i="1"/>
  <c r="I48" i="1"/>
  <c r="H72" i="50"/>
  <c r="J72" i="50"/>
  <c r="G72" i="50"/>
  <c r="AE72" i="50" s="1"/>
  <c r="T72" i="50" s="1"/>
  <c r="I72" i="50"/>
  <c r="N240" i="27"/>
  <c r="M240" i="27"/>
  <c r="L240" i="27"/>
  <c r="L489" i="27"/>
  <c r="M489" i="27"/>
  <c r="N489" i="27"/>
  <c r="G432" i="50"/>
  <c r="AE432" i="50" s="1"/>
  <c r="T432" i="50" s="1"/>
  <c r="H432" i="50"/>
  <c r="I432" i="50"/>
  <c r="J432" i="50"/>
  <c r="J64" i="50"/>
  <c r="I64" i="50"/>
  <c r="H64" i="50"/>
  <c r="G64" i="50"/>
  <c r="AE64" i="50" s="1"/>
  <c r="T64" i="50" s="1"/>
  <c r="T21" i="37"/>
  <c r="U21" i="37"/>
  <c r="V21" i="37"/>
  <c r="L465" i="27"/>
  <c r="N465" i="27"/>
  <c r="M465" i="27"/>
  <c r="N480" i="27"/>
  <c r="L480" i="27"/>
  <c r="M480" i="27"/>
  <c r="M160" i="27"/>
  <c r="L160" i="27"/>
  <c r="N160" i="27"/>
  <c r="T30" i="37"/>
  <c r="V30" i="37"/>
  <c r="U30" i="37"/>
  <c r="I256" i="50"/>
  <c r="G256" i="50"/>
  <c r="AE256" i="50" s="1"/>
  <c r="T256" i="50" s="1"/>
  <c r="H256" i="50"/>
  <c r="J256" i="50"/>
  <c r="M408" i="27"/>
  <c r="N408" i="27"/>
  <c r="L408" i="27"/>
  <c r="N433" i="27"/>
  <c r="L433" i="27"/>
  <c r="M433" i="27"/>
  <c r="G40" i="50"/>
  <c r="AE40" i="50" s="1"/>
  <c r="T40" i="50" s="1"/>
  <c r="H40" i="50"/>
  <c r="J40" i="50"/>
  <c r="I40" i="50"/>
  <c r="L208" i="27"/>
  <c r="N208" i="27"/>
  <c r="M208" i="27"/>
  <c r="J366" i="1"/>
  <c r="G366" i="1"/>
  <c r="I366" i="1"/>
  <c r="H366" i="1"/>
  <c r="H111" i="1"/>
  <c r="G111" i="1"/>
  <c r="I111" i="1"/>
  <c r="J111" i="1"/>
  <c r="I34" i="1"/>
  <c r="H34" i="1"/>
  <c r="G34" i="1"/>
  <c r="J34" i="1"/>
  <c r="I238" i="1"/>
  <c r="G238" i="1"/>
  <c r="H238" i="1"/>
  <c r="J238" i="1"/>
  <c r="G423" i="1"/>
  <c r="I423" i="1"/>
  <c r="H423" i="1"/>
  <c r="J423" i="1"/>
  <c r="H60" i="50"/>
  <c r="I60" i="50"/>
  <c r="J60" i="50"/>
  <c r="G60" i="50"/>
  <c r="AE60" i="50" s="1"/>
  <c r="T60" i="50" s="1"/>
  <c r="I428" i="50"/>
  <c r="G428" i="50"/>
  <c r="AE428" i="50" s="1"/>
  <c r="T428" i="50" s="1"/>
  <c r="J428" i="50"/>
  <c r="H428" i="50"/>
  <c r="J86" i="1"/>
  <c r="G86" i="1"/>
  <c r="H86" i="1"/>
  <c r="I86" i="1"/>
  <c r="G278" i="1"/>
  <c r="H278" i="1"/>
  <c r="I278" i="1"/>
  <c r="J278" i="1"/>
  <c r="J114" i="1"/>
  <c r="G114" i="1"/>
  <c r="I114" i="1"/>
  <c r="H114" i="1"/>
  <c r="J371" i="1"/>
  <c r="G371" i="1"/>
  <c r="H371" i="1"/>
  <c r="I371" i="1"/>
  <c r="I452" i="1"/>
  <c r="G452" i="1"/>
  <c r="H452" i="1"/>
  <c r="J452" i="1"/>
  <c r="J239" i="1"/>
  <c r="I239" i="1"/>
  <c r="G239" i="1"/>
  <c r="H239" i="1"/>
  <c r="I154" i="1"/>
  <c r="J154" i="1"/>
  <c r="G154" i="1"/>
  <c r="H154" i="1"/>
  <c r="I41" i="50"/>
  <c r="J41" i="50"/>
  <c r="H41" i="50"/>
  <c r="G41" i="50"/>
  <c r="AE41" i="50" s="1"/>
  <c r="T41" i="50" s="1"/>
  <c r="G185" i="50"/>
  <c r="AE185" i="50" s="1"/>
  <c r="T185" i="50" s="1"/>
  <c r="J185" i="50"/>
  <c r="I185" i="50"/>
  <c r="H185" i="50"/>
  <c r="G495" i="1"/>
  <c r="J495" i="1"/>
  <c r="I495" i="1"/>
  <c r="H495" i="1"/>
  <c r="I85" i="1"/>
  <c r="H85" i="1"/>
  <c r="G85" i="1"/>
  <c r="J85" i="1"/>
  <c r="I7" i="1"/>
  <c r="G7" i="1"/>
  <c r="H7" i="1"/>
  <c r="J7" i="1"/>
  <c r="I196" i="1"/>
  <c r="H196" i="1"/>
  <c r="J196" i="1"/>
  <c r="G196" i="1"/>
  <c r="H67" i="1"/>
  <c r="J67" i="1"/>
  <c r="G67" i="1"/>
  <c r="I67" i="1"/>
  <c r="H464" i="1"/>
  <c r="J464" i="1"/>
  <c r="I464" i="1"/>
  <c r="G464" i="1"/>
  <c r="G265" i="1"/>
  <c r="H265" i="1"/>
  <c r="J265" i="1"/>
  <c r="I265" i="1"/>
  <c r="G429" i="1"/>
  <c r="I429" i="1"/>
  <c r="H429" i="1"/>
  <c r="J429" i="1"/>
  <c r="H129" i="1"/>
  <c r="J129" i="1"/>
  <c r="G129" i="1"/>
  <c r="I129" i="1"/>
  <c r="H289" i="1"/>
  <c r="G289" i="1"/>
  <c r="J289" i="1"/>
  <c r="I289" i="1"/>
  <c r="G242" i="1"/>
  <c r="I242" i="1"/>
  <c r="J242" i="1"/>
  <c r="H242" i="1"/>
  <c r="I305" i="1"/>
  <c r="H305" i="1"/>
  <c r="J305" i="1"/>
  <c r="G305" i="1"/>
  <c r="H362" i="1"/>
  <c r="J362" i="1"/>
  <c r="G362" i="1"/>
  <c r="I362" i="1"/>
  <c r="I373" i="1"/>
  <c r="H373" i="1"/>
  <c r="G373" i="1"/>
  <c r="J373" i="1"/>
  <c r="I216" i="1"/>
  <c r="H216" i="1"/>
  <c r="G216" i="1"/>
  <c r="J216" i="1"/>
  <c r="H480" i="1"/>
  <c r="J480" i="1"/>
  <c r="G480" i="1"/>
  <c r="I480" i="1"/>
  <c r="I394" i="1"/>
  <c r="H394" i="1"/>
  <c r="J394" i="1"/>
  <c r="G394" i="1"/>
  <c r="H437" i="1"/>
  <c r="I437" i="1"/>
  <c r="J437" i="1"/>
  <c r="G437" i="1"/>
  <c r="G364" i="1"/>
  <c r="I364" i="1"/>
  <c r="J364" i="1"/>
  <c r="H364" i="1"/>
  <c r="N462" i="27"/>
  <c r="M462" i="27"/>
  <c r="L462" i="27"/>
  <c r="G495" i="50"/>
  <c r="AE495" i="50" s="1"/>
  <c r="T495" i="50" s="1"/>
  <c r="J495" i="50"/>
  <c r="H495" i="50"/>
  <c r="I495" i="50"/>
  <c r="L375" i="27"/>
  <c r="N375" i="27"/>
  <c r="M375" i="27"/>
  <c r="L239" i="27"/>
  <c r="N239" i="27"/>
  <c r="M239" i="27"/>
  <c r="J500" i="50"/>
  <c r="H500" i="50"/>
  <c r="I500" i="50"/>
  <c r="G500" i="50"/>
  <c r="AE500" i="50" s="1"/>
  <c r="T500" i="50" s="1"/>
  <c r="N398" i="27"/>
  <c r="L398" i="27"/>
  <c r="M398" i="27"/>
  <c r="J12" i="50"/>
  <c r="G12" i="50"/>
  <c r="AE12" i="50" s="1"/>
  <c r="T12" i="50" s="1"/>
  <c r="I12" i="50"/>
  <c r="H12" i="50"/>
  <c r="H432" i="1"/>
  <c r="G432" i="1"/>
  <c r="I432" i="1"/>
  <c r="J432" i="1"/>
  <c r="M421" i="27"/>
  <c r="L421" i="27"/>
  <c r="N421" i="27"/>
  <c r="T16" i="37"/>
  <c r="V16" i="37"/>
  <c r="U16" i="37"/>
  <c r="J66" i="50"/>
  <c r="I66" i="50"/>
  <c r="G66" i="50"/>
  <c r="AE66" i="50" s="1"/>
  <c r="T66" i="50" s="1"/>
  <c r="H66" i="50"/>
  <c r="G21" i="1"/>
  <c r="H21" i="1"/>
  <c r="J21" i="1"/>
  <c r="I21" i="1"/>
  <c r="M431" i="27"/>
  <c r="L431" i="27"/>
  <c r="N431" i="27"/>
  <c r="N15" i="27"/>
  <c r="L15" i="27"/>
  <c r="M15" i="27"/>
  <c r="H46" i="50"/>
  <c r="G46" i="50"/>
  <c r="AE46" i="50" s="1"/>
  <c r="T46" i="50" s="1"/>
  <c r="J46" i="50"/>
  <c r="I46" i="50"/>
  <c r="J396" i="50"/>
  <c r="I396" i="50"/>
  <c r="H396" i="50"/>
  <c r="G396" i="50"/>
  <c r="AE396" i="50" s="1"/>
  <c r="T396" i="50" s="1"/>
  <c r="H246" i="50"/>
  <c r="J246" i="50"/>
  <c r="I246" i="50"/>
  <c r="G246" i="50"/>
  <c r="AE246" i="50" s="1"/>
  <c r="T246" i="50" s="1"/>
  <c r="M390" i="27"/>
  <c r="L390" i="27"/>
  <c r="N390" i="27"/>
  <c r="H76" i="50"/>
  <c r="J76" i="50"/>
  <c r="I76" i="50"/>
  <c r="G76" i="50"/>
  <c r="AE76" i="50" s="1"/>
  <c r="T76" i="50" s="1"/>
  <c r="L308" i="27"/>
  <c r="M308" i="27"/>
  <c r="N308" i="27"/>
  <c r="U41" i="37"/>
  <c r="V41" i="37"/>
  <c r="T41" i="37"/>
  <c r="N330" i="27"/>
  <c r="M330" i="27"/>
  <c r="L330" i="27"/>
  <c r="J245" i="50"/>
  <c r="H245" i="50"/>
  <c r="I245" i="50"/>
  <c r="G245" i="50"/>
  <c r="AE245" i="50" s="1"/>
  <c r="T245" i="50" s="1"/>
  <c r="M389" i="27"/>
  <c r="L389" i="27"/>
  <c r="N389" i="27"/>
  <c r="H283" i="50"/>
  <c r="J283" i="50"/>
  <c r="G283" i="50"/>
  <c r="AE283" i="50" s="1"/>
  <c r="T283" i="50" s="1"/>
  <c r="I283" i="50"/>
  <c r="H401" i="50"/>
  <c r="G401" i="50"/>
  <c r="AE401" i="50" s="1"/>
  <c r="T401" i="50" s="1"/>
  <c r="I401" i="50"/>
  <c r="J401" i="50"/>
  <c r="M145" i="27"/>
  <c r="N145" i="27"/>
  <c r="L145" i="27"/>
  <c r="G263" i="50"/>
  <c r="AE263" i="50" s="1"/>
  <c r="T263" i="50" s="1"/>
  <c r="H263" i="50"/>
  <c r="J263" i="50"/>
  <c r="I263" i="50"/>
  <c r="H300" i="1"/>
  <c r="I300" i="1"/>
  <c r="J300" i="1"/>
  <c r="G300" i="1"/>
  <c r="N325" i="27"/>
  <c r="M325" i="27"/>
  <c r="L325" i="27"/>
  <c r="M478" i="27"/>
  <c r="N478" i="27"/>
  <c r="L478" i="27"/>
  <c r="L300" i="27"/>
  <c r="N300" i="27"/>
  <c r="M300" i="27"/>
  <c r="M363" i="27"/>
  <c r="L363" i="27"/>
  <c r="N363" i="27"/>
  <c r="J437" i="50"/>
  <c r="G437" i="50"/>
  <c r="AE437" i="50" s="1"/>
  <c r="T437" i="50" s="1"/>
  <c r="I437" i="50"/>
  <c r="H437" i="50"/>
  <c r="H157" i="50"/>
  <c r="J157" i="50"/>
  <c r="G157" i="50"/>
  <c r="AE157" i="50" s="1"/>
  <c r="T157" i="50" s="1"/>
  <c r="I157" i="50"/>
  <c r="V50" i="37"/>
  <c r="T50" i="37"/>
  <c r="U50" i="37"/>
  <c r="J275" i="50"/>
  <c r="I275" i="50"/>
  <c r="G275" i="50"/>
  <c r="AE275" i="50" s="1"/>
  <c r="T275" i="50" s="1"/>
  <c r="H275" i="50"/>
  <c r="G50" i="50"/>
  <c r="AE50" i="50" s="1"/>
  <c r="T50" i="50" s="1"/>
  <c r="J50" i="50"/>
  <c r="H50" i="50"/>
  <c r="I50" i="50"/>
  <c r="I141" i="1"/>
  <c r="G141" i="1"/>
  <c r="H141" i="1"/>
  <c r="J141" i="1"/>
  <c r="I159" i="50"/>
  <c r="H159" i="50"/>
  <c r="J159" i="50"/>
  <c r="G159" i="50"/>
  <c r="AE159" i="50" s="1"/>
  <c r="T159" i="50" s="1"/>
  <c r="G470" i="50"/>
  <c r="AE470" i="50" s="1"/>
  <c r="T470" i="50" s="1"/>
  <c r="H470" i="50"/>
  <c r="J470" i="50"/>
  <c r="I470" i="50"/>
  <c r="I294" i="50"/>
  <c r="G294" i="50"/>
  <c r="AE294" i="50" s="1"/>
  <c r="T294" i="50" s="1"/>
  <c r="H294" i="50"/>
  <c r="J294" i="50"/>
  <c r="N334" i="27"/>
  <c r="L334" i="27"/>
  <c r="M334" i="27"/>
  <c r="L228" i="27"/>
  <c r="M228" i="27"/>
  <c r="N228" i="27"/>
  <c r="J365" i="50"/>
  <c r="H365" i="50"/>
  <c r="I365" i="50"/>
  <c r="G365" i="50"/>
  <c r="AE365" i="50" s="1"/>
  <c r="T365" i="50" s="1"/>
  <c r="G411" i="50"/>
  <c r="AE411" i="50" s="1"/>
  <c r="T411" i="50" s="1"/>
  <c r="J411" i="50"/>
  <c r="I411" i="50"/>
  <c r="H411" i="50"/>
  <c r="G51" i="50"/>
  <c r="AE51" i="50" s="1"/>
  <c r="T51" i="50" s="1"/>
  <c r="J51" i="50"/>
  <c r="I51" i="50"/>
  <c r="H51" i="50"/>
  <c r="H306" i="50"/>
  <c r="I306" i="50"/>
  <c r="J306" i="50"/>
  <c r="G306" i="50"/>
  <c r="AE306" i="50" s="1"/>
  <c r="T306" i="50" s="1"/>
  <c r="M138" i="27"/>
  <c r="L138" i="27"/>
  <c r="N138" i="27"/>
  <c r="G385" i="50"/>
  <c r="AE385" i="50" s="1"/>
  <c r="T385" i="50" s="1"/>
  <c r="H385" i="50"/>
  <c r="I385" i="50"/>
  <c r="J385" i="50"/>
  <c r="G105" i="50"/>
  <c r="AE105" i="50" s="1"/>
  <c r="T105" i="50" s="1"/>
  <c r="I105" i="50"/>
  <c r="J105" i="50"/>
  <c r="H105" i="50"/>
  <c r="M273" i="27"/>
  <c r="N273" i="27"/>
  <c r="L273" i="27"/>
  <c r="H39" i="50"/>
  <c r="I39" i="50"/>
  <c r="G39" i="50"/>
  <c r="AE39" i="50" s="1"/>
  <c r="T39" i="50" s="1"/>
  <c r="J39" i="50"/>
  <c r="G327" i="50"/>
  <c r="AE327" i="50" s="1"/>
  <c r="T327" i="50" s="1"/>
  <c r="I327" i="50"/>
  <c r="H327" i="50"/>
  <c r="J327" i="50"/>
  <c r="N487" i="27"/>
  <c r="L487" i="27"/>
  <c r="M487" i="27"/>
  <c r="N87" i="27"/>
  <c r="L87" i="27"/>
  <c r="M87" i="27"/>
  <c r="H374" i="50"/>
  <c r="G374" i="50"/>
  <c r="AE374" i="50" s="1"/>
  <c r="T374" i="50" s="1"/>
  <c r="J374" i="50"/>
  <c r="I374" i="50"/>
  <c r="H452" i="50"/>
  <c r="G452" i="50"/>
  <c r="AE452" i="50" s="1"/>
  <c r="T452" i="50" s="1"/>
  <c r="J452" i="50"/>
  <c r="I452" i="50"/>
  <c r="I214" i="50"/>
  <c r="G214" i="50"/>
  <c r="AE214" i="50" s="1"/>
  <c r="T214" i="50" s="1"/>
  <c r="J214" i="50"/>
  <c r="H214" i="50"/>
  <c r="L476" i="27"/>
  <c r="N476" i="27"/>
  <c r="M476" i="27"/>
  <c r="N140" i="27"/>
  <c r="M140" i="27"/>
  <c r="L140" i="27"/>
  <c r="G285" i="50"/>
  <c r="AE285" i="50" s="1"/>
  <c r="T285" i="50" s="1"/>
  <c r="H285" i="50"/>
  <c r="I285" i="50"/>
  <c r="J285" i="50"/>
  <c r="G339" i="50"/>
  <c r="AE339" i="50" s="1"/>
  <c r="T339" i="50" s="1"/>
  <c r="J339" i="50"/>
  <c r="H339" i="50"/>
  <c r="I339" i="50"/>
  <c r="I114" i="50"/>
  <c r="H114" i="50"/>
  <c r="J114" i="50"/>
  <c r="G114" i="50"/>
  <c r="AE114" i="50" s="1"/>
  <c r="T114" i="50" s="1"/>
  <c r="N495" i="27"/>
  <c r="M495" i="27"/>
  <c r="L495" i="27"/>
  <c r="L383" i="27"/>
  <c r="M383" i="27"/>
  <c r="N383" i="27"/>
  <c r="G235" i="1"/>
  <c r="I235" i="1"/>
  <c r="H235" i="1"/>
  <c r="J235" i="1"/>
  <c r="N446" i="27"/>
  <c r="L446" i="27"/>
  <c r="M446" i="27"/>
  <c r="J36" i="50"/>
  <c r="H36" i="50"/>
  <c r="G36" i="50"/>
  <c r="AE36" i="50" s="1"/>
  <c r="T36" i="50" s="1"/>
  <c r="I36" i="50"/>
  <c r="L267" i="27"/>
  <c r="N267" i="27"/>
  <c r="M267" i="27"/>
  <c r="J29" i="50"/>
  <c r="G29" i="50"/>
  <c r="AE29" i="50" s="1"/>
  <c r="T29" i="50" s="1"/>
  <c r="I29" i="50"/>
  <c r="H29" i="50"/>
  <c r="I35" i="50"/>
  <c r="J35" i="50"/>
  <c r="G35" i="50"/>
  <c r="AE35" i="50" s="1"/>
  <c r="T35" i="50" s="1"/>
  <c r="H35" i="50"/>
  <c r="I202" i="50"/>
  <c r="J202" i="50"/>
  <c r="H202" i="50"/>
  <c r="G202" i="50"/>
  <c r="AE202" i="50" s="1"/>
  <c r="T202" i="50" s="1"/>
  <c r="J215" i="50"/>
  <c r="I215" i="50"/>
  <c r="G215" i="50"/>
  <c r="AE215" i="50" s="1"/>
  <c r="T215" i="50" s="1"/>
  <c r="H215" i="50"/>
  <c r="G60" i="1"/>
  <c r="J60" i="1"/>
  <c r="I60" i="1"/>
  <c r="H60" i="1"/>
  <c r="H334" i="50"/>
  <c r="G334" i="50"/>
  <c r="AE334" i="50" s="1"/>
  <c r="T334" i="50" s="1"/>
  <c r="J334" i="50"/>
  <c r="I334" i="50"/>
  <c r="N438" i="27"/>
  <c r="L438" i="27"/>
  <c r="M438" i="27"/>
  <c r="L268" i="27"/>
  <c r="M268" i="27"/>
  <c r="N268" i="27"/>
  <c r="H405" i="50"/>
  <c r="J405" i="50"/>
  <c r="G405" i="50"/>
  <c r="AE405" i="50" s="1"/>
  <c r="T405" i="50" s="1"/>
  <c r="I405" i="50"/>
  <c r="H21" i="50"/>
  <c r="J21" i="50"/>
  <c r="I21" i="50"/>
  <c r="G21" i="50"/>
  <c r="AE21" i="50" s="1"/>
  <c r="T21" i="50" s="1"/>
  <c r="H186" i="50"/>
  <c r="I186" i="50"/>
  <c r="G186" i="50"/>
  <c r="AE186" i="50" s="1"/>
  <c r="T186" i="50" s="1"/>
  <c r="J186" i="50"/>
  <c r="H497" i="50"/>
  <c r="G497" i="50"/>
  <c r="AE497" i="50" s="1"/>
  <c r="T497" i="50" s="1"/>
  <c r="J497" i="50"/>
  <c r="I497" i="50"/>
  <c r="G161" i="50"/>
  <c r="AE161" i="50" s="1"/>
  <c r="T161" i="50" s="1"/>
  <c r="I161" i="50"/>
  <c r="H161" i="50"/>
  <c r="J161" i="50"/>
  <c r="N225" i="27"/>
  <c r="L225" i="27"/>
  <c r="M225" i="27"/>
  <c r="L455" i="27"/>
  <c r="M455" i="27"/>
  <c r="N455" i="27"/>
  <c r="G83" i="1"/>
  <c r="J83" i="1"/>
  <c r="H83" i="1"/>
  <c r="I83" i="1"/>
  <c r="N414" i="27"/>
  <c r="L414" i="27"/>
  <c r="M414" i="27"/>
  <c r="G92" i="50"/>
  <c r="AE92" i="50" s="1"/>
  <c r="T92" i="50" s="1"/>
  <c r="J92" i="50"/>
  <c r="H92" i="50"/>
  <c r="I92" i="50"/>
  <c r="M324" i="27"/>
  <c r="N324" i="27"/>
  <c r="L324" i="27"/>
  <c r="N12" i="27"/>
  <c r="L12" i="27"/>
  <c r="M12" i="27"/>
  <c r="L434" i="27"/>
  <c r="N434" i="27"/>
  <c r="M434" i="27"/>
  <c r="I261" i="50"/>
  <c r="G261" i="50"/>
  <c r="AE261" i="50" s="1"/>
  <c r="T261" i="50" s="1"/>
  <c r="H261" i="50"/>
  <c r="J261" i="50"/>
  <c r="M429" i="27"/>
  <c r="L429" i="27"/>
  <c r="N429" i="27"/>
  <c r="G315" i="50"/>
  <c r="AE315" i="50" s="1"/>
  <c r="T315" i="50" s="1"/>
  <c r="H315" i="50"/>
  <c r="I315" i="50"/>
  <c r="J315" i="50"/>
  <c r="J10" i="50"/>
  <c r="H10" i="50"/>
  <c r="G10" i="50"/>
  <c r="AE10" i="50" s="1"/>
  <c r="T10" i="50" s="1"/>
  <c r="I10" i="50"/>
  <c r="J353" i="50"/>
  <c r="G353" i="50"/>
  <c r="AE353" i="50" s="1"/>
  <c r="T353" i="50" s="1"/>
  <c r="H353" i="50"/>
  <c r="I353" i="50"/>
  <c r="J367" i="1"/>
  <c r="G367" i="1"/>
  <c r="I367" i="1"/>
  <c r="H367" i="1"/>
  <c r="G320" i="50"/>
  <c r="AE320" i="50" s="1"/>
  <c r="T320" i="50" s="1"/>
  <c r="I320" i="50"/>
  <c r="H320" i="50"/>
  <c r="J320" i="50"/>
  <c r="L456" i="27"/>
  <c r="N456" i="27"/>
  <c r="M456" i="27"/>
  <c r="L136" i="27"/>
  <c r="N136" i="27"/>
  <c r="M136" i="27"/>
  <c r="N448" i="27"/>
  <c r="M448" i="27"/>
  <c r="L448" i="27"/>
  <c r="M128" i="27"/>
  <c r="L128" i="27"/>
  <c r="N128" i="27"/>
  <c r="H329" i="50"/>
  <c r="G329" i="50"/>
  <c r="AE329" i="50" s="1"/>
  <c r="T329" i="50" s="1"/>
  <c r="J329" i="50"/>
  <c r="I329" i="50"/>
  <c r="H494" i="1"/>
  <c r="G494" i="1"/>
  <c r="I494" i="1"/>
  <c r="J494" i="1"/>
  <c r="L440" i="27"/>
  <c r="M440" i="27"/>
  <c r="N440" i="27"/>
  <c r="N120" i="27"/>
  <c r="L120" i="27"/>
  <c r="M120" i="27"/>
  <c r="H244" i="1"/>
  <c r="J244" i="1"/>
  <c r="I244" i="1"/>
  <c r="G244" i="1"/>
  <c r="M361" i="27"/>
  <c r="L361" i="27"/>
  <c r="N361" i="27"/>
  <c r="G368" i="50"/>
  <c r="AE368" i="50" s="1"/>
  <c r="T368" i="50" s="1"/>
  <c r="I368" i="50"/>
  <c r="H368" i="50"/>
  <c r="J368" i="50"/>
  <c r="M496" i="27"/>
  <c r="N496" i="27"/>
  <c r="L496" i="27"/>
  <c r="J80" i="1"/>
  <c r="G80" i="1"/>
  <c r="H80" i="1"/>
  <c r="I80" i="1"/>
  <c r="N232" i="27"/>
  <c r="L232" i="27"/>
  <c r="M232" i="27"/>
  <c r="L321" i="27"/>
  <c r="M321" i="27"/>
  <c r="N321" i="27"/>
  <c r="I344" i="50"/>
  <c r="J344" i="50"/>
  <c r="G344" i="50"/>
  <c r="AE344" i="50" s="1"/>
  <c r="T344" i="50" s="1"/>
  <c r="H344" i="50"/>
  <c r="L96" i="27"/>
  <c r="N96" i="27"/>
  <c r="M96" i="27"/>
  <c r="J265" i="50"/>
  <c r="H265" i="50"/>
  <c r="I265" i="50"/>
  <c r="G265" i="50"/>
  <c r="AE265" i="50" s="1"/>
  <c r="T265" i="50" s="1"/>
  <c r="L344" i="27"/>
  <c r="M344" i="27"/>
  <c r="N344" i="27"/>
  <c r="N24" i="27"/>
  <c r="M24" i="27"/>
  <c r="L24" i="27"/>
  <c r="G158" i="1"/>
  <c r="J158" i="1"/>
  <c r="H158" i="1"/>
  <c r="I158" i="1"/>
  <c r="I411" i="1"/>
  <c r="G411" i="1"/>
  <c r="J411" i="1"/>
  <c r="H411" i="1"/>
  <c r="J263" i="1"/>
  <c r="H263" i="1"/>
  <c r="I263" i="1"/>
  <c r="G263" i="1"/>
  <c r="G271" i="1"/>
  <c r="J271" i="1"/>
  <c r="I271" i="1"/>
  <c r="H271" i="1"/>
  <c r="I194" i="1"/>
  <c r="H194" i="1"/>
  <c r="J194" i="1"/>
  <c r="G194" i="1"/>
  <c r="G90" i="1"/>
  <c r="I90" i="1"/>
  <c r="H90" i="1"/>
  <c r="J90" i="1"/>
  <c r="G175" i="1"/>
  <c r="I175" i="1"/>
  <c r="J175" i="1"/>
  <c r="H175" i="1"/>
  <c r="G387" i="1"/>
  <c r="H387" i="1"/>
  <c r="J387" i="1"/>
  <c r="I387" i="1"/>
  <c r="H380" i="50"/>
  <c r="I380" i="50"/>
  <c r="G380" i="50"/>
  <c r="AE380" i="50" s="1"/>
  <c r="T380" i="50" s="1"/>
  <c r="J380" i="50"/>
  <c r="I180" i="1"/>
  <c r="H180" i="1"/>
  <c r="G180" i="1"/>
  <c r="J180" i="1"/>
  <c r="H446" i="1"/>
  <c r="I446" i="1"/>
  <c r="J446" i="1"/>
  <c r="G446" i="1"/>
  <c r="I172" i="1"/>
  <c r="H172" i="1"/>
  <c r="J172" i="1"/>
  <c r="G172" i="1"/>
  <c r="J316" i="1"/>
  <c r="I316" i="1"/>
  <c r="H316" i="1"/>
  <c r="G316" i="1"/>
  <c r="H31" i="1"/>
  <c r="I31" i="1"/>
  <c r="G31" i="1"/>
  <c r="J31" i="1"/>
  <c r="G313" i="1"/>
  <c r="I313" i="1"/>
  <c r="J313" i="1"/>
  <c r="H313" i="1"/>
  <c r="H430" i="1"/>
  <c r="J430" i="1"/>
  <c r="I430" i="1"/>
  <c r="G430" i="1"/>
  <c r="I151" i="1"/>
  <c r="J151" i="1"/>
  <c r="G151" i="1"/>
  <c r="H151" i="1"/>
  <c r="J159" i="1"/>
  <c r="I159" i="1"/>
  <c r="H159" i="1"/>
  <c r="G159" i="1"/>
  <c r="I334" i="1"/>
  <c r="H334" i="1"/>
  <c r="G334" i="1"/>
  <c r="J334" i="1"/>
  <c r="J503" i="1"/>
  <c r="G503" i="1"/>
  <c r="H503" i="1"/>
  <c r="I503" i="1"/>
  <c r="G319" i="1"/>
  <c r="J319" i="1"/>
  <c r="I319" i="1"/>
  <c r="H319" i="1"/>
  <c r="G13" i="1"/>
  <c r="H13" i="1"/>
  <c r="I13" i="1"/>
  <c r="J13" i="1"/>
  <c r="H255" i="1"/>
  <c r="I255" i="1"/>
  <c r="G255" i="1"/>
  <c r="J255" i="1"/>
  <c r="J252" i="1"/>
  <c r="H252" i="1"/>
  <c r="I252" i="1"/>
  <c r="G252" i="1"/>
  <c r="I82" i="1"/>
  <c r="H82" i="1"/>
  <c r="J82" i="1"/>
  <c r="G82" i="1"/>
  <c r="H51" i="1"/>
  <c r="J51" i="1"/>
  <c r="I51" i="1"/>
  <c r="G51" i="1"/>
  <c r="J276" i="1"/>
  <c r="I276" i="1"/>
  <c r="H276" i="1"/>
  <c r="G276" i="1"/>
  <c r="J352" i="1"/>
  <c r="G352" i="1"/>
  <c r="I352" i="1"/>
  <c r="H352" i="1"/>
  <c r="H377" i="1"/>
  <c r="G377" i="1"/>
  <c r="I377" i="1"/>
  <c r="J377" i="1"/>
  <c r="G298" i="1"/>
  <c r="H298" i="1"/>
  <c r="J298" i="1"/>
  <c r="I298" i="1"/>
  <c r="H317" i="1"/>
  <c r="I317" i="1"/>
  <c r="J317" i="1"/>
  <c r="G317" i="1"/>
  <c r="I139" i="1"/>
  <c r="H139" i="1"/>
  <c r="J139" i="1"/>
  <c r="G139" i="1"/>
  <c r="J401" i="1"/>
  <c r="H401" i="1"/>
  <c r="I401" i="1"/>
  <c r="G401" i="1"/>
  <c r="G27" i="1"/>
  <c r="H27" i="1"/>
  <c r="I27" i="1"/>
  <c r="J27" i="1"/>
  <c r="H140" i="1"/>
  <c r="G140" i="1"/>
  <c r="I140" i="1"/>
  <c r="J140" i="1"/>
  <c r="I460" i="1"/>
  <c r="H460" i="1"/>
  <c r="G460" i="1"/>
  <c r="J460" i="1"/>
  <c r="H65" i="1"/>
  <c r="J65" i="1"/>
  <c r="I65" i="1"/>
  <c r="G65" i="1"/>
  <c r="G189" i="1"/>
  <c r="J189" i="1"/>
  <c r="I189" i="1"/>
  <c r="H189" i="1"/>
  <c r="M158" i="27"/>
  <c r="L158" i="27"/>
  <c r="N158" i="27"/>
  <c r="G394" i="50"/>
  <c r="AE394" i="50" s="1"/>
  <c r="T394" i="50" s="1"/>
  <c r="H394" i="50"/>
  <c r="J394" i="50"/>
  <c r="I394" i="50"/>
  <c r="M21" i="27"/>
  <c r="L21" i="27"/>
  <c r="N21" i="27"/>
  <c r="N306" i="27"/>
  <c r="L306" i="27"/>
  <c r="M306" i="27"/>
  <c r="G478" i="50"/>
  <c r="AE478" i="50" s="1"/>
  <c r="T478" i="50" s="1"/>
  <c r="I478" i="50"/>
  <c r="J478" i="50"/>
  <c r="H478" i="50"/>
  <c r="N194" i="27"/>
  <c r="L194" i="27"/>
  <c r="M194" i="27"/>
  <c r="G230" i="50"/>
  <c r="AE230" i="50" s="1"/>
  <c r="T230" i="50" s="1"/>
  <c r="I230" i="50"/>
  <c r="H230" i="50"/>
  <c r="J230" i="50"/>
  <c r="M412" i="27"/>
  <c r="L412" i="27"/>
  <c r="N412" i="27"/>
  <c r="G34" i="50"/>
  <c r="AE34" i="50" s="1"/>
  <c r="T34" i="50" s="1"/>
  <c r="I34" i="50"/>
  <c r="H34" i="50"/>
  <c r="J34" i="50"/>
  <c r="L262" i="27"/>
  <c r="M262" i="27"/>
  <c r="N262" i="27"/>
  <c r="V40" i="37"/>
  <c r="U40" i="37"/>
  <c r="T40" i="37"/>
  <c r="G270" i="50"/>
  <c r="AE270" i="50" s="1"/>
  <c r="T270" i="50" s="1"/>
  <c r="I270" i="50"/>
  <c r="H270" i="50"/>
  <c r="J270" i="50"/>
  <c r="J90" i="50"/>
  <c r="H90" i="50"/>
  <c r="I90" i="50"/>
  <c r="G90" i="50"/>
  <c r="AE90" i="50" s="1"/>
  <c r="T90" i="50" s="1"/>
  <c r="L407" i="27"/>
  <c r="M407" i="27"/>
  <c r="N407" i="27"/>
  <c r="L351" i="27"/>
  <c r="N351" i="27"/>
  <c r="M351" i="27"/>
  <c r="N229" i="27"/>
  <c r="M229" i="27"/>
  <c r="L229" i="27"/>
  <c r="I219" i="50"/>
  <c r="H219" i="50"/>
  <c r="J219" i="50"/>
  <c r="G219" i="50"/>
  <c r="AE219" i="50" s="1"/>
  <c r="T219" i="50" s="1"/>
  <c r="I369" i="50"/>
  <c r="J369" i="50"/>
  <c r="G369" i="50"/>
  <c r="AE369" i="50" s="1"/>
  <c r="T369" i="50" s="1"/>
  <c r="H369" i="50"/>
  <c r="G240" i="50"/>
  <c r="AE240" i="50" s="1"/>
  <c r="T240" i="50" s="1"/>
  <c r="H240" i="50"/>
  <c r="J240" i="50"/>
  <c r="I240" i="50"/>
  <c r="L72" i="27"/>
  <c r="M72" i="27"/>
  <c r="N72" i="27"/>
  <c r="M153" i="27"/>
  <c r="L153" i="27"/>
  <c r="N153" i="27"/>
  <c r="L64" i="27"/>
  <c r="M64" i="27"/>
  <c r="N64" i="27"/>
  <c r="L56" i="27"/>
  <c r="M56" i="27"/>
  <c r="N56" i="27"/>
  <c r="M113" i="27"/>
  <c r="N113" i="27"/>
  <c r="L113" i="27"/>
  <c r="I280" i="50"/>
  <c r="G280" i="50"/>
  <c r="AE280" i="50" s="1"/>
  <c r="T280" i="50" s="1"/>
  <c r="J280" i="50"/>
  <c r="H280" i="50"/>
  <c r="M345" i="27"/>
  <c r="N345" i="27"/>
  <c r="L345" i="27"/>
  <c r="V38" i="37"/>
  <c r="U38" i="37"/>
  <c r="T38" i="37"/>
  <c r="J264" i="50"/>
  <c r="I264" i="50"/>
  <c r="H264" i="50"/>
  <c r="G264" i="50"/>
  <c r="AE264" i="50" s="1"/>
  <c r="T264" i="50" s="1"/>
  <c r="M416" i="27"/>
  <c r="L416" i="27"/>
  <c r="N416" i="27"/>
  <c r="V5" i="37"/>
  <c r="T5" i="37"/>
  <c r="U5" i="37"/>
  <c r="H455" i="1"/>
  <c r="J455" i="1"/>
  <c r="G455" i="1"/>
  <c r="I455" i="1"/>
  <c r="J328" i="50"/>
  <c r="I328" i="50"/>
  <c r="G328" i="50"/>
  <c r="AE328" i="50" s="1"/>
  <c r="T328" i="50" s="1"/>
  <c r="H328" i="50"/>
  <c r="H119" i="1"/>
  <c r="I119" i="1"/>
  <c r="G119" i="1"/>
  <c r="J119" i="1"/>
  <c r="H170" i="1"/>
  <c r="J170" i="1"/>
  <c r="I170" i="1"/>
  <c r="G170" i="1"/>
  <c r="J391" i="1"/>
  <c r="G391" i="1"/>
  <c r="I391" i="1"/>
  <c r="H391" i="1"/>
  <c r="H284" i="1"/>
  <c r="J284" i="1"/>
  <c r="G284" i="1"/>
  <c r="I284" i="1"/>
  <c r="I347" i="1"/>
  <c r="G347" i="1"/>
  <c r="J347" i="1"/>
  <c r="H347" i="1"/>
  <c r="H18" i="1"/>
  <c r="J18" i="1"/>
  <c r="G18" i="1"/>
  <c r="I18" i="1"/>
  <c r="H358" i="1"/>
  <c r="G358" i="1"/>
  <c r="J358" i="1"/>
  <c r="I358" i="1"/>
  <c r="I315" i="1"/>
  <c r="H315" i="1"/>
  <c r="J315" i="1"/>
  <c r="G315" i="1"/>
  <c r="G363" i="1"/>
  <c r="H363" i="1"/>
  <c r="I363" i="1"/>
  <c r="J363" i="1"/>
  <c r="H500" i="1"/>
  <c r="I500" i="1"/>
  <c r="G500" i="1"/>
  <c r="J500" i="1"/>
  <c r="H62" i="1"/>
  <c r="G62" i="1"/>
  <c r="I62" i="1"/>
  <c r="J62" i="1"/>
  <c r="I457" i="50"/>
  <c r="H457" i="50"/>
  <c r="J457" i="50"/>
  <c r="G457" i="50"/>
  <c r="AE457" i="50" s="1"/>
  <c r="T457" i="50" s="1"/>
  <c r="G39" i="1"/>
  <c r="J39" i="1"/>
  <c r="H39" i="1"/>
  <c r="I39" i="1"/>
  <c r="I214" i="1"/>
  <c r="J214" i="1"/>
  <c r="H214" i="1"/>
  <c r="G214" i="1"/>
  <c r="H172" i="50"/>
  <c r="G172" i="50"/>
  <c r="AE172" i="50" s="1"/>
  <c r="T172" i="50" s="1"/>
  <c r="I172" i="50"/>
  <c r="J172" i="50"/>
  <c r="H386" i="1"/>
  <c r="G386" i="1"/>
  <c r="J386" i="1"/>
  <c r="I386" i="1"/>
  <c r="H233" i="1"/>
  <c r="I233" i="1"/>
  <c r="G233" i="1"/>
  <c r="J233" i="1"/>
  <c r="I321" i="1"/>
  <c r="H321" i="1"/>
  <c r="J321" i="1"/>
  <c r="G321" i="1"/>
  <c r="H297" i="1"/>
  <c r="I297" i="1"/>
  <c r="J297" i="1"/>
  <c r="G297" i="1"/>
  <c r="J123" i="1"/>
  <c r="G123" i="1"/>
  <c r="I123" i="1"/>
  <c r="H123" i="1"/>
  <c r="I155" i="1"/>
  <c r="G155" i="1"/>
  <c r="H155" i="1"/>
  <c r="J155" i="1"/>
  <c r="I357" i="1"/>
  <c r="J357" i="1"/>
  <c r="H357" i="1"/>
  <c r="G357" i="1"/>
  <c r="J115" i="1"/>
  <c r="I115" i="1"/>
  <c r="H115" i="1"/>
  <c r="G115" i="1"/>
  <c r="H301" i="1"/>
  <c r="J301" i="1"/>
  <c r="G301" i="1"/>
  <c r="I301" i="1"/>
  <c r="I210" i="1"/>
  <c r="J210" i="1"/>
  <c r="G210" i="1"/>
  <c r="H210" i="1"/>
  <c r="J442" i="1"/>
  <c r="I442" i="1"/>
  <c r="H442" i="1"/>
  <c r="G442" i="1"/>
  <c r="M86" i="27"/>
  <c r="L86" i="27"/>
  <c r="N86" i="27"/>
  <c r="L207" i="27"/>
  <c r="N207" i="27"/>
  <c r="M207" i="27"/>
  <c r="L135" i="27"/>
  <c r="M135" i="27"/>
  <c r="N135" i="27"/>
  <c r="I412" i="50"/>
  <c r="G412" i="50"/>
  <c r="AE412" i="50" s="1"/>
  <c r="T412" i="50" s="1"/>
  <c r="J412" i="50"/>
  <c r="H412" i="50"/>
  <c r="G166" i="50"/>
  <c r="AE166" i="50" s="1"/>
  <c r="T166" i="50" s="1"/>
  <c r="I166" i="50"/>
  <c r="J166" i="50"/>
  <c r="H166" i="50"/>
  <c r="M444" i="27"/>
  <c r="N444" i="27"/>
  <c r="L444" i="27"/>
  <c r="I96" i="1"/>
  <c r="G96" i="1"/>
  <c r="J96" i="1"/>
  <c r="H96" i="1"/>
  <c r="N165" i="27"/>
  <c r="M165" i="27"/>
  <c r="L165" i="27"/>
  <c r="G203" i="50"/>
  <c r="AE203" i="50" s="1"/>
  <c r="T203" i="50" s="1"/>
  <c r="I203" i="50"/>
  <c r="J203" i="50"/>
  <c r="H203" i="50"/>
  <c r="N418" i="27"/>
  <c r="M418" i="27"/>
  <c r="L418" i="27"/>
  <c r="J447" i="50"/>
  <c r="G447" i="50"/>
  <c r="AE447" i="50" s="1"/>
  <c r="T447" i="50" s="1"/>
  <c r="H447" i="50"/>
  <c r="I447" i="50"/>
  <c r="L335" i="27"/>
  <c r="N335" i="27"/>
  <c r="M335" i="27"/>
  <c r="G420" i="1"/>
  <c r="J420" i="1"/>
  <c r="I420" i="1"/>
  <c r="H420" i="1"/>
  <c r="I299" i="1"/>
  <c r="H299" i="1"/>
  <c r="G299" i="1"/>
  <c r="J299" i="1"/>
  <c r="H292" i="50"/>
  <c r="J292" i="50"/>
  <c r="G292" i="50"/>
  <c r="AE292" i="50" s="1"/>
  <c r="T292" i="50" s="1"/>
  <c r="I292" i="50"/>
  <c r="I158" i="50"/>
  <c r="J158" i="50"/>
  <c r="H158" i="50"/>
  <c r="G158" i="50"/>
  <c r="AE158" i="50" s="1"/>
  <c r="T158" i="50" s="1"/>
  <c r="M94" i="27"/>
  <c r="N94" i="27"/>
  <c r="L94" i="27"/>
  <c r="L500" i="27"/>
  <c r="N500" i="27"/>
  <c r="M500" i="27"/>
  <c r="M244" i="27"/>
  <c r="L244" i="27"/>
  <c r="N244" i="27"/>
  <c r="L395" i="27"/>
  <c r="M395" i="27"/>
  <c r="N395" i="27"/>
  <c r="G445" i="50"/>
  <c r="AE445" i="50" s="1"/>
  <c r="T445" i="50" s="1"/>
  <c r="J445" i="50"/>
  <c r="I445" i="50"/>
  <c r="H445" i="50"/>
  <c r="G165" i="50"/>
  <c r="AE165" i="50" s="1"/>
  <c r="T165" i="50" s="1"/>
  <c r="J165" i="50"/>
  <c r="I165" i="50"/>
  <c r="H165" i="50"/>
  <c r="J195" i="50"/>
  <c r="H195" i="50"/>
  <c r="G195" i="50"/>
  <c r="AE195" i="50" s="1"/>
  <c r="T195" i="50" s="1"/>
  <c r="I195" i="50"/>
  <c r="G322" i="50"/>
  <c r="AE322" i="50" s="1"/>
  <c r="T322" i="50" s="1"/>
  <c r="H322" i="50"/>
  <c r="I322" i="50"/>
  <c r="J322" i="50"/>
  <c r="I337" i="50"/>
  <c r="G337" i="50"/>
  <c r="AE337" i="50" s="1"/>
  <c r="T337" i="50" s="1"/>
  <c r="H337" i="50"/>
  <c r="J337" i="50"/>
  <c r="V22" i="37"/>
  <c r="U22" i="37"/>
  <c r="T22" i="37"/>
  <c r="J175" i="50"/>
  <c r="I175" i="50"/>
  <c r="H175" i="50"/>
  <c r="G175" i="50"/>
  <c r="AE175" i="50" s="1"/>
  <c r="T175" i="50" s="1"/>
  <c r="L215" i="27"/>
  <c r="N215" i="27"/>
  <c r="M215" i="27"/>
  <c r="J476" i="50"/>
  <c r="H476" i="50"/>
  <c r="G476" i="50"/>
  <c r="AE476" i="50" s="1"/>
  <c r="T476" i="50" s="1"/>
  <c r="I476" i="50"/>
  <c r="L366" i="27"/>
  <c r="M366" i="27"/>
  <c r="N366" i="27"/>
  <c r="L236" i="27"/>
  <c r="M236" i="27"/>
  <c r="N236" i="27"/>
  <c r="I176" i="1"/>
  <c r="G176" i="1"/>
  <c r="H176" i="1"/>
  <c r="J176" i="1"/>
  <c r="G373" i="50"/>
  <c r="AE373" i="50" s="1"/>
  <c r="T373" i="50" s="1"/>
  <c r="J373" i="50"/>
  <c r="H373" i="50"/>
  <c r="I373" i="50"/>
  <c r="I93" i="50"/>
  <c r="G93" i="50"/>
  <c r="AE93" i="50" s="1"/>
  <c r="T93" i="50" s="1"/>
  <c r="H93" i="50"/>
  <c r="J93" i="50"/>
  <c r="H483" i="50"/>
  <c r="I483" i="50"/>
  <c r="G483" i="50"/>
  <c r="AE483" i="50" s="1"/>
  <c r="T483" i="50" s="1"/>
  <c r="J483" i="50"/>
  <c r="I179" i="50"/>
  <c r="G179" i="50"/>
  <c r="AE179" i="50" s="1"/>
  <c r="T179" i="50" s="1"/>
  <c r="J179" i="50"/>
  <c r="H179" i="50"/>
  <c r="H314" i="50"/>
  <c r="G314" i="50"/>
  <c r="AE314" i="50" s="1"/>
  <c r="T314" i="50" s="1"/>
  <c r="J314" i="50"/>
  <c r="I314" i="50"/>
  <c r="J37" i="1"/>
  <c r="G37" i="1"/>
  <c r="I37" i="1"/>
  <c r="H37" i="1"/>
  <c r="G79" i="50"/>
  <c r="AE79" i="50" s="1"/>
  <c r="T79" i="50" s="1"/>
  <c r="H79" i="50"/>
  <c r="I79" i="50"/>
  <c r="J79" i="50"/>
  <c r="G382" i="50"/>
  <c r="AE382" i="50" s="1"/>
  <c r="T382" i="50" s="1"/>
  <c r="I382" i="50"/>
  <c r="J382" i="50"/>
  <c r="H382" i="50"/>
  <c r="I356" i="50"/>
  <c r="J356" i="50"/>
  <c r="H356" i="50"/>
  <c r="G356" i="50"/>
  <c r="AE356" i="50" s="1"/>
  <c r="T356" i="50" s="1"/>
  <c r="M46" i="27"/>
  <c r="N46" i="27"/>
  <c r="L46" i="27"/>
  <c r="M148" i="27"/>
  <c r="L148" i="27"/>
  <c r="N148" i="27"/>
  <c r="I293" i="50"/>
  <c r="H293" i="50"/>
  <c r="G293" i="50"/>
  <c r="AE293" i="50" s="1"/>
  <c r="T293" i="50" s="1"/>
  <c r="J293" i="50"/>
  <c r="M357" i="27"/>
  <c r="N357" i="27"/>
  <c r="L357" i="27"/>
  <c r="I347" i="50"/>
  <c r="G347" i="50"/>
  <c r="AE347" i="50" s="1"/>
  <c r="T347" i="50" s="1"/>
  <c r="H347" i="50"/>
  <c r="J347" i="50"/>
  <c r="L403" i="27"/>
  <c r="M403" i="27"/>
  <c r="N403" i="27"/>
  <c r="H242" i="50"/>
  <c r="I242" i="50"/>
  <c r="G242" i="50"/>
  <c r="AE242" i="50" s="1"/>
  <c r="T242" i="50" s="1"/>
  <c r="J242" i="50"/>
  <c r="U7" i="37"/>
  <c r="T7" i="37"/>
  <c r="V7" i="37"/>
  <c r="I321" i="50"/>
  <c r="G321" i="50"/>
  <c r="AE321" i="50" s="1"/>
  <c r="T321" i="50" s="1"/>
  <c r="H321" i="50"/>
  <c r="J321" i="50"/>
  <c r="H9" i="50"/>
  <c r="J9" i="50"/>
  <c r="I9" i="50"/>
  <c r="G9" i="50"/>
  <c r="AE9" i="50" s="1"/>
  <c r="T9" i="50" s="1"/>
  <c r="M129" i="27"/>
  <c r="L129" i="27"/>
  <c r="N129" i="27"/>
  <c r="M287" i="27"/>
  <c r="N287" i="27"/>
  <c r="L287" i="27"/>
  <c r="G247" i="50"/>
  <c r="AE247" i="50" s="1"/>
  <c r="T247" i="50" s="1"/>
  <c r="I247" i="50"/>
  <c r="H247" i="50"/>
  <c r="J247" i="50"/>
  <c r="M391" i="27"/>
  <c r="L391" i="27"/>
  <c r="N391" i="27"/>
  <c r="U36" i="37"/>
  <c r="V36" i="37"/>
  <c r="T36" i="37"/>
  <c r="M270" i="27"/>
  <c r="N270" i="27"/>
  <c r="L270" i="27"/>
  <c r="H340" i="50"/>
  <c r="G340" i="50"/>
  <c r="AE340" i="50" s="1"/>
  <c r="T340" i="50" s="1"/>
  <c r="J340" i="50"/>
  <c r="I340" i="50"/>
  <c r="H126" i="50"/>
  <c r="J126" i="50"/>
  <c r="G126" i="50"/>
  <c r="AE126" i="50" s="1"/>
  <c r="T126" i="50" s="1"/>
  <c r="I126" i="50"/>
  <c r="J188" i="50"/>
  <c r="H188" i="50"/>
  <c r="I188" i="50"/>
  <c r="G188" i="50"/>
  <c r="AE188" i="50" s="1"/>
  <c r="T188" i="50" s="1"/>
  <c r="L44" i="27"/>
  <c r="M44" i="27"/>
  <c r="N44" i="27"/>
  <c r="J221" i="50"/>
  <c r="G221" i="50"/>
  <c r="AE221" i="50" s="1"/>
  <c r="T221" i="50" s="1"/>
  <c r="I221" i="50"/>
  <c r="H221" i="50"/>
  <c r="J243" i="50"/>
  <c r="G243" i="50"/>
  <c r="AE243" i="50" s="1"/>
  <c r="T243" i="50" s="1"/>
  <c r="I243" i="50"/>
  <c r="H243" i="50"/>
  <c r="I362" i="50"/>
  <c r="H362" i="50"/>
  <c r="G362" i="50"/>
  <c r="AE362" i="50" s="1"/>
  <c r="T362" i="50" s="1"/>
  <c r="J362" i="50"/>
  <c r="L279" i="27"/>
  <c r="M279" i="27"/>
  <c r="N279" i="27"/>
  <c r="N271" i="27"/>
  <c r="L271" i="27"/>
  <c r="M271" i="27"/>
  <c r="G130" i="1"/>
  <c r="J130" i="1"/>
  <c r="I130" i="1"/>
  <c r="H130" i="1"/>
  <c r="G206" i="50"/>
  <c r="AE206" i="50" s="1"/>
  <c r="T206" i="50" s="1"/>
  <c r="H206" i="50"/>
  <c r="I206" i="50"/>
  <c r="J206" i="50"/>
  <c r="M468" i="27"/>
  <c r="N468" i="27"/>
  <c r="L468" i="27"/>
  <c r="G136" i="1"/>
  <c r="J136" i="1"/>
  <c r="I136" i="1"/>
  <c r="H136" i="1"/>
  <c r="M445" i="27"/>
  <c r="N445" i="27"/>
  <c r="L445" i="27"/>
  <c r="I331" i="50"/>
  <c r="H331" i="50"/>
  <c r="G331" i="50"/>
  <c r="AE331" i="50" s="1"/>
  <c r="T331" i="50" s="1"/>
  <c r="J331" i="50"/>
  <c r="G98" i="50"/>
  <c r="AE98" i="50" s="1"/>
  <c r="T98" i="50" s="1"/>
  <c r="I98" i="50"/>
  <c r="H98" i="50"/>
  <c r="J98" i="50"/>
  <c r="G127" i="50"/>
  <c r="AE127" i="50" s="1"/>
  <c r="T127" i="50" s="1"/>
  <c r="H127" i="50"/>
  <c r="I127" i="50"/>
  <c r="J127" i="50"/>
  <c r="G430" i="50"/>
  <c r="AE430" i="50" s="1"/>
  <c r="T430" i="50" s="1"/>
  <c r="J430" i="50"/>
  <c r="I430" i="50"/>
  <c r="H430" i="50"/>
  <c r="G436" i="50"/>
  <c r="AE436" i="50" s="1"/>
  <c r="T436" i="50" s="1"/>
  <c r="H436" i="50"/>
  <c r="J436" i="50"/>
  <c r="I436" i="50"/>
  <c r="N230" i="27"/>
  <c r="L230" i="27"/>
  <c r="M230" i="27"/>
  <c r="N204" i="27"/>
  <c r="M204" i="27"/>
  <c r="L204" i="27"/>
  <c r="I333" i="50"/>
  <c r="J333" i="50"/>
  <c r="G333" i="50"/>
  <c r="AE333" i="50" s="1"/>
  <c r="T333" i="50" s="1"/>
  <c r="H333" i="50"/>
  <c r="M437" i="27"/>
  <c r="N437" i="27"/>
  <c r="L437" i="27"/>
  <c r="J323" i="50"/>
  <c r="G323" i="50"/>
  <c r="AE323" i="50" s="1"/>
  <c r="T323" i="50" s="1"/>
  <c r="H323" i="50"/>
  <c r="I323" i="50"/>
  <c r="J18" i="50"/>
  <c r="H18" i="50"/>
  <c r="I18" i="50"/>
  <c r="G18" i="50"/>
  <c r="AE18" i="50" s="1"/>
  <c r="T18" i="50" s="1"/>
  <c r="I65" i="50"/>
  <c r="J65" i="50"/>
  <c r="H65" i="50"/>
  <c r="G65" i="50"/>
  <c r="AE65" i="50" s="1"/>
  <c r="T65" i="50" s="1"/>
  <c r="U46" i="37"/>
  <c r="V46" i="37"/>
  <c r="T46" i="37"/>
  <c r="G207" i="50"/>
  <c r="AE207" i="50" s="1"/>
  <c r="T207" i="50" s="1"/>
  <c r="I207" i="50"/>
  <c r="H207" i="50"/>
  <c r="J207" i="50"/>
  <c r="J50" i="1"/>
  <c r="I50" i="1"/>
  <c r="G50" i="1"/>
  <c r="H50" i="1"/>
  <c r="L198" i="27"/>
  <c r="M198" i="27"/>
  <c r="N198" i="27"/>
  <c r="G20" i="50"/>
  <c r="AE20" i="50" s="1"/>
  <c r="T20" i="50" s="1"/>
  <c r="J20" i="50"/>
  <c r="H20" i="50"/>
  <c r="I20" i="50"/>
  <c r="M260" i="27"/>
  <c r="N260" i="27"/>
  <c r="L260" i="27"/>
  <c r="J171" i="50"/>
  <c r="G171" i="50"/>
  <c r="AE171" i="50" s="1"/>
  <c r="T171" i="50" s="1"/>
  <c r="I171" i="50"/>
  <c r="H171" i="50"/>
  <c r="J461" i="50"/>
  <c r="I461" i="50"/>
  <c r="H461" i="50"/>
  <c r="G461" i="50"/>
  <c r="AE461" i="50" s="1"/>
  <c r="T461" i="50" s="1"/>
  <c r="G197" i="50"/>
  <c r="AE197" i="50" s="1"/>
  <c r="T197" i="50" s="1"/>
  <c r="H197" i="50"/>
  <c r="I197" i="50"/>
  <c r="J197" i="50"/>
  <c r="V10" i="37"/>
  <c r="T10" i="37"/>
  <c r="U10" i="37"/>
  <c r="U39" i="37"/>
  <c r="T39" i="37"/>
  <c r="V39" i="37"/>
  <c r="I289" i="50"/>
  <c r="G289" i="50"/>
  <c r="AE289" i="50" s="1"/>
  <c r="T289" i="50" s="1"/>
  <c r="J289" i="50"/>
  <c r="H289" i="50"/>
  <c r="M409" i="27"/>
  <c r="N409" i="27"/>
  <c r="L409" i="27"/>
  <c r="H241" i="50"/>
  <c r="J241" i="50"/>
  <c r="G241" i="50"/>
  <c r="AE241" i="50" s="1"/>
  <c r="T241" i="50" s="1"/>
  <c r="I241" i="50"/>
  <c r="L392" i="27"/>
  <c r="M392" i="27"/>
  <c r="N392" i="27"/>
  <c r="H345" i="50"/>
  <c r="G345" i="50"/>
  <c r="AE345" i="50" s="1"/>
  <c r="T345" i="50" s="1"/>
  <c r="J345" i="50"/>
  <c r="I345" i="50"/>
  <c r="L384" i="27"/>
  <c r="M384" i="27"/>
  <c r="N384" i="27"/>
  <c r="G201" i="50"/>
  <c r="AE201" i="50" s="1"/>
  <c r="T201" i="50" s="1"/>
  <c r="I201" i="50"/>
  <c r="J201" i="50"/>
  <c r="H201" i="50"/>
  <c r="J94" i="1"/>
  <c r="G94" i="1"/>
  <c r="I94" i="1"/>
  <c r="H94" i="1"/>
  <c r="L376" i="27"/>
  <c r="N376" i="27"/>
  <c r="M376" i="27"/>
  <c r="I441" i="50"/>
  <c r="H441" i="50"/>
  <c r="G441" i="50"/>
  <c r="AE441" i="50" s="1"/>
  <c r="T441" i="50" s="1"/>
  <c r="J441" i="50"/>
  <c r="G438" i="1"/>
  <c r="H438" i="1"/>
  <c r="I438" i="1"/>
  <c r="J438" i="1"/>
  <c r="L432" i="27"/>
  <c r="N432" i="27"/>
  <c r="M432" i="27"/>
  <c r="I433" i="50"/>
  <c r="H433" i="50"/>
  <c r="J433" i="50"/>
  <c r="G433" i="50"/>
  <c r="AE433" i="50" s="1"/>
  <c r="T433" i="50" s="1"/>
  <c r="L9" i="27"/>
  <c r="N9" i="27"/>
  <c r="M9" i="27"/>
  <c r="M168" i="27"/>
  <c r="N168" i="27"/>
  <c r="L168" i="27"/>
  <c r="H409" i="50"/>
  <c r="G409" i="50"/>
  <c r="AE409" i="50" s="1"/>
  <c r="T409" i="50" s="1"/>
  <c r="I409" i="50"/>
  <c r="J409" i="50"/>
  <c r="M352" i="27"/>
  <c r="N352" i="27"/>
  <c r="L352" i="27"/>
  <c r="N32" i="27"/>
  <c r="M32" i="27"/>
  <c r="L32" i="27"/>
  <c r="H113" i="50"/>
  <c r="G113" i="50"/>
  <c r="AE113" i="50" s="1"/>
  <c r="T113" i="50" s="1"/>
  <c r="I113" i="50"/>
  <c r="J113" i="50"/>
  <c r="G112" i="50"/>
  <c r="AE112" i="50" s="1"/>
  <c r="T112" i="50" s="1"/>
  <c r="H112" i="50"/>
  <c r="I112" i="50"/>
  <c r="J112" i="50"/>
  <c r="M280" i="27"/>
  <c r="N280" i="27"/>
  <c r="L280" i="27"/>
  <c r="I377" i="50"/>
  <c r="J377" i="50"/>
  <c r="G377" i="50"/>
  <c r="AE377" i="50" s="1"/>
  <c r="T377" i="50" s="1"/>
  <c r="H377" i="50"/>
  <c r="T14" i="37"/>
  <c r="V14" i="37"/>
  <c r="U14" i="37"/>
  <c r="N80" i="27"/>
  <c r="L80" i="27"/>
  <c r="M80" i="27"/>
  <c r="H182" i="1"/>
  <c r="J182" i="1"/>
  <c r="G182" i="1"/>
  <c r="I182" i="1"/>
  <c r="H103" i="1"/>
  <c r="I103" i="1"/>
  <c r="G103" i="1"/>
  <c r="J103" i="1"/>
  <c r="G230" i="1"/>
  <c r="J230" i="1"/>
  <c r="H230" i="1"/>
  <c r="I230" i="1"/>
  <c r="I487" i="1"/>
  <c r="J487" i="1"/>
  <c r="G487" i="1"/>
  <c r="H487" i="1"/>
  <c r="I323" i="1"/>
  <c r="H323" i="1"/>
  <c r="G323" i="1"/>
  <c r="J323" i="1"/>
  <c r="J390" i="1"/>
  <c r="H390" i="1"/>
  <c r="G390" i="1"/>
  <c r="I390" i="1"/>
  <c r="H14" i="1"/>
  <c r="G14" i="1"/>
  <c r="I14" i="1"/>
  <c r="J14" i="1"/>
  <c r="G135" i="1"/>
  <c r="H135" i="1"/>
  <c r="J135" i="1"/>
  <c r="I135" i="1"/>
  <c r="H222" i="1"/>
  <c r="I222" i="1"/>
  <c r="J222" i="1"/>
  <c r="G222" i="1"/>
  <c r="J173" i="1"/>
  <c r="G173" i="1"/>
  <c r="H173" i="1"/>
  <c r="I173" i="1"/>
  <c r="G369" i="1"/>
  <c r="H369" i="1"/>
  <c r="I369" i="1"/>
  <c r="J369" i="1"/>
  <c r="G184" i="1"/>
  <c r="H184" i="1"/>
  <c r="I184" i="1"/>
  <c r="J184" i="1"/>
  <c r="H228" i="1"/>
  <c r="I228" i="1"/>
  <c r="G228" i="1"/>
  <c r="J228" i="1"/>
  <c r="I24" i="1"/>
  <c r="H24" i="1"/>
  <c r="J24" i="1"/>
  <c r="G24" i="1"/>
  <c r="H444" i="1"/>
  <c r="G444" i="1"/>
  <c r="I444" i="1"/>
  <c r="J444" i="1"/>
  <c r="J463" i="1"/>
  <c r="I463" i="1"/>
  <c r="G463" i="1"/>
  <c r="H463" i="1"/>
  <c r="H149" i="1"/>
  <c r="I149" i="1"/>
  <c r="G149" i="1"/>
  <c r="J149" i="1"/>
  <c r="G166" i="1"/>
  <c r="H166" i="1"/>
  <c r="J166" i="1"/>
  <c r="I166" i="1"/>
  <c r="H58" i="1"/>
  <c r="I58" i="1"/>
  <c r="J58" i="1"/>
  <c r="G58" i="1"/>
  <c r="J414" i="1"/>
  <c r="I414" i="1"/>
  <c r="G414" i="1"/>
  <c r="H414" i="1"/>
  <c r="H197" i="1"/>
  <c r="I197" i="1"/>
  <c r="J197" i="1"/>
  <c r="G197" i="1"/>
  <c r="H10" i="1"/>
  <c r="G10" i="1"/>
  <c r="I10" i="1"/>
  <c r="J10" i="1"/>
  <c r="I15" i="1"/>
  <c r="H15" i="1"/>
  <c r="J15" i="1"/>
  <c r="G15" i="1"/>
  <c r="H89" i="1"/>
  <c r="J89" i="1"/>
  <c r="G89" i="1"/>
  <c r="I89" i="1"/>
  <c r="H272" i="1"/>
  <c r="J272" i="1"/>
  <c r="G272" i="1"/>
  <c r="I272" i="1"/>
  <c r="J195" i="1"/>
  <c r="I195" i="1"/>
  <c r="H195" i="1"/>
  <c r="G195" i="1"/>
  <c r="J193" i="1"/>
  <c r="G193" i="1"/>
  <c r="H193" i="1"/>
  <c r="I193" i="1"/>
  <c r="H169" i="1"/>
  <c r="I169" i="1"/>
  <c r="G169" i="1"/>
  <c r="J169" i="1"/>
  <c r="I426" i="1"/>
  <c r="J426" i="1"/>
  <c r="H426" i="1"/>
  <c r="G426" i="1"/>
  <c r="H365" i="1"/>
  <c r="J365" i="1"/>
  <c r="I365" i="1"/>
  <c r="G365" i="1"/>
  <c r="I441" i="1"/>
  <c r="J441" i="1"/>
  <c r="H441" i="1"/>
  <c r="G441" i="1"/>
  <c r="G314" i="1"/>
  <c r="J314" i="1"/>
  <c r="H314" i="1"/>
  <c r="I314" i="1"/>
  <c r="I253" i="1"/>
  <c r="J253" i="1"/>
  <c r="H253" i="1"/>
  <c r="G253" i="1"/>
  <c r="H97" i="1"/>
  <c r="I97" i="1"/>
  <c r="G97" i="1"/>
  <c r="J97" i="1"/>
  <c r="H300" i="50"/>
  <c r="I300" i="50"/>
  <c r="G300" i="50"/>
  <c r="AE300" i="50" s="1"/>
  <c r="T300" i="50" s="1"/>
  <c r="J300" i="50"/>
  <c r="J499" i="50"/>
  <c r="I499" i="50"/>
  <c r="G499" i="50"/>
  <c r="AE499" i="50" s="1"/>
  <c r="T499" i="50" s="1"/>
  <c r="H499" i="50"/>
  <c r="J67" i="50"/>
  <c r="H67" i="50"/>
  <c r="I67" i="50"/>
  <c r="G67" i="50"/>
  <c r="AE67" i="50" s="1"/>
  <c r="T67" i="50" s="1"/>
  <c r="J95" i="50"/>
  <c r="G95" i="50"/>
  <c r="AE95" i="50" s="1"/>
  <c r="T95" i="50" s="1"/>
  <c r="I95" i="50"/>
  <c r="H95" i="50"/>
  <c r="L172" i="27"/>
  <c r="M172" i="27"/>
  <c r="N172" i="27"/>
  <c r="M302" i="27"/>
  <c r="L302" i="27"/>
  <c r="N302" i="27"/>
  <c r="I229" i="50"/>
  <c r="J229" i="50"/>
  <c r="G229" i="50"/>
  <c r="AE229" i="50" s="1"/>
  <c r="T229" i="50" s="1"/>
  <c r="H229" i="50"/>
  <c r="J147" i="50"/>
  <c r="H147" i="50"/>
  <c r="I147" i="50"/>
  <c r="G147" i="50"/>
  <c r="AE147" i="50" s="1"/>
  <c r="T147" i="50" s="1"/>
  <c r="H444" i="50"/>
  <c r="G444" i="50"/>
  <c r="AE444" i="50" s="1"/>
  <c r="T444" i="50" s="1"/>
  <c r="I444" i="50"/>
  <c r="J444" i="50"/>
  <c r="M277" i="27"/>
  <c r="L277" i="27"/>
  <c r="N277" i="27"/>
  <c r="J350" i="50"/>
  <c r="G350" i="50"/>
  <c r="AE350" i="50" s="1"/>
  <c r="T350" i="50" s="1"/>
  <c r="H350" i="50"/>
  <c r="I350" i="50"/>
  <c r="G269" i="50"/>
  <c r="AE269" i="50" s="1"/>
  <c r="T269" i="50" s="1"/>
  <c r="J269" i="50"/>
  <c r="H269" i="50"/>
  <c r="I269" i="50"/>
  <c r="H418" i="50"/>
  <c r="G418" i="50"/>
  <c r="AE418" i="50" s="1"/>
  <c r="T418" i="50" s="1"/>
  <c r="I418" i="50"/>
  <c r="J418" i="50"/>
  <c r="G295" i="1"/>
  <c r="H295" i="1"/>
  <c r="I295" i="1"/>
  <c r="J295" i="1"/>
  <c r="J198" i="1"/>
  <c r="H198" i="1"/>
  <c r="I198" i="1"/>
  <c r="G198" i="1"/>
  <c r="L328" i="27"/>
  <c r="M328" i="27"/>
  <c r="N328" i="27"/>
  <c r="M320" i="27"/>
  <c r="N320" i="27"/>
  <c r="L320" i="27"/>
  <c r="M312" i="27"/>
  <c r="N312" i="27"/>
  <c r="L312" i="27"/>
  <c r="I313" i="50"/>
  <c r="H313" i="50"/>
  <c r="J313" i="50"/>
  <c r="G313" i="50"/>
  <c r="AE313" i="50" s="1"/>
  <c r="T313" i="50" s="1"/>
  <c r="L112" i="27"/>
  <c r="M112" i="27"/>
  <c r="N112" i="27"/>
  <c r="N104" i="27"/>
  <c r="L104" i="27"/>
  <c r="M104" i="27"/>
  <c r="H281" i="50"/>
  <c r="G281" i="50"/>
  <c r="AE281" i="50" s="1"/>
  <c r="T281" i="50" s="1"/>
  <c r="J281" i="50"/>
  <c r="I281" i="50"/>
  <c r="J374" i="1"/>
  <c r="G374" i="1"/>
  <c r="H374" i="1"/>
  <c r="I374" i="1"/>
  <c r="I48" i="50"/>
  <c r="J48" i="50"/>
  <c r="H48" i="50"/>
  <c r="G48" i="50"/>
  <c r="AE48" i="50" s="1"/>
  <c r="T48" i="50" s="1"/>
  <c r="N216" i="27"/>
  <c r="M216" i="27"/>
  <c r="L216" i="27"/>
  <c r="H372" i="1"/>
  <c r="G372" i="1"/>
  <c r="J372" i="1"/>
  <c r="I372" i="1"/>
  <c r="H200" i="50"/>
  <c r="G200" i="50"/>
  <c r="AE200" i="50" s="1"/>
  <c r="T200" i="50" s="1"/>
  <c r="J200" i="50"/>
  <c r="I200" i="50"/>
  <c r="I340" i="1"/>
  <c r="J340" i="1"/>
  <c r="G340" i="1"/>
  <c r="H340" i="1"/>
  <c r="J335" i="1"/>
  <c r="I335" i="1"/>
  <c r="G335" i="1"/>
  <c r="H335" i="1"/>
  <c r="H181" i="1"/>
  <c r="J181" i="1"/>
  <c r="I181" i="1"/>
  <c r="G181" i="1"/>
  <c r="J502" i="1"/>
  <c r="I502" i="1"/>
  <c r="H502" i="1"/>
  <c r="G502" i="1"/>
  <c r="I71" i="1"/>
  <c r="G71" i="1"/>
  <c r="H71" i="1"/>
  <c r="J71" i="1"/>
  <c r="J276" i="50"/>
  <c r="G276" i="50"/>
  <c r="AE276" i="50" s="1"/>
  <c r="T276" i="50" s="1"/>
  <c r="I276" i="50"/>
  <c r="H276" i="50"/>
  <c r="H178" i="1"/>
  <c r="I178" i="1"/>
  <c r="J178" i="1"/>
  <c r="G178" i="1"/>
  <c r="J431" i="1"/>
  <c r="I431" i="1"/>
  <c r="G431" i="1"/>
  <c r="H431" i="1"/>
  <c r="I227" i="1"/>
  <c r="H227" i="1"/>
  <c r="J227" i="1"/>
  <c r="G227" i="1"/>
  <c r="I396" i="1"/>
  <c r="H396" i="1"/>
  <c r="J396" i="1"/>
  <c r="G396" i="1"/>
  <c r="G308" i="1"/>
  <c r="J308" i="1"/>
  <c r="I308" i="1"/>
  <c r="H308" i="1"/>
  <c r="H479" i="1"/>
  <c r="J479" i="1"/>
  <c r="I479" i="1"/>
  <c r="G479" i="1"/>
  <c r="I468" i="1"/>
  <c r="H468" i="1"/>
  <c r="G468" i="1"/>
  <c r="J468" i="1"/>
  <c r="H262" i="1"/>
  <c r="J262" i="1"/>
  <c r="G262" i="1"/>
  <c r="I262" i="1"/>
  <c r="H303" i="1"/>
  <c r="I303" i="1"/>
  <c r="J303" i="1"/>
  <c r="G303" i="1"/>
  <c r="J331" i="1"/>
  <c r="I331" i="1"/>
  <c r="H331" i="1"/>
  <c r="G331" i="1"/>
  <c r="I380" i="1"/>
  <c r="J380" i="1"/>
  <c r="H380" i="1"/>
  <c r="G380" i="1"/>
  <c r="J348" i="1"/>
  <c r="I348" i="1"/>
  <c r="G348" i="1"/>
  <c r="H348" i="1"/>
  <c r="I138" i="1"/>
  <c r="G138" i="1"/>
  <c r="J138" i="1"/>
  <c r="H138" i="1"/>
  <c r="H418" i="1"/>
  <c r="J418" i="1"/>
  <c r="G418" i="1"/>
  <c r="I418" i="1"/>
  <c r="I339" i="1"/>
  <c r="G339" i="1"/>
  <c r="J339" i="1"/>
  <c r="H339" i="1"/>
  <c r="I274" i="1"/>
  <c r="J274" i="1"/>
  <c r="H274" i="1"/>
  <c r="G274" i="1"/>
  <c r="I229" i="1"/>
  <c r="H229" i="1"/>
  <c r="J229" i="1"/>
  <c r="G229" i="1"/>
  <c r="J457" i="1"/>
  <c r="G457" i="1"/>
  <c r="I457" i="1"/>
  <c r="H457" i="1"/>
  <c r="H428" i="1"/>
  <c r="G428" i="1"/>
  <c r="I428" i="1"/>
  <c r="J428" i="1"/>
  <c r="I312" i="1"/>
  <c r="H312" i="1"/>
  <c r="J312" i="1"/>
  <c r="G312" i="1"/>
  <c r="G399" i="50"/>
  <c r="AE399" i="50" s="1"/>
  <c r="T399" i="50" s="1"/>
  <c r="H399" i="50"/>
  <c r="I399" i="50"/>
  <c r="J399" i="50"/>
  <c r="G485" i="1"/>
  <c r="H485" i="1"/>
  <c r="J485" i="1"/>
  <c r="I485" i="1"/>
  <c r="I329" i="1"/>
  <c r="J329" i="1"/>
  <c r="H329" i="1"/>
  <c r="G329" i="1"/>
  <c r="I212" i="1"/>
  <c r="H212" i="1"/>
  <c r="G212" i="1"/>
  <c r="J212" i="1"/>
  <c r="I98" i="1"/>
  <c r="H98" i="1"/>
  <c r="G98" i="1"/>
  <c r="J98" i="1"/>
  <c r="J486" i="1"/>
  <c r="G486" i="1"/>
  <c r="H486" i="1"/>
  <c r="I486" i="1"/>
  <c r="I42" i="1"/>
  <c r="G42" i="1"/>
  <c r="H42" i="1"/>
  <c r="J42" i="1"/>
  <c r="I223" i="1"/>
  <c r="G223" i="1"/>
  <c r="J223" i="1"/>
  <c r="H223" i="1"/>
  <c r="H207" i="1"/>
  <c r="G207" i="1"/>
  <c r="I207" i="1"/>
  <c r="J207" i="1"/>
  <c r="I78" i="1"/>
  <c r="H78" i="1"/>
  <c r="G78" i="1"/>
  <c r="J78" i="1"/>
  <c r="J84" i="1"/>
  <c r="H84" i="1"/>
  <c r="G84" i="1"/>
  <c r="I84" i="1"/>
  <c r="I231" i="1"/>
  <c r="J231" i="1"/>
  <c r="G231" i="1"/>
  <c r="H231" i="1"/>
  <c r="G26" i="1"/>
  <c r="J26" i="1"/>
  <c r="H26" i="1"/>
  <c r="I26" i="1"/>
  <c r="G459" i="1"/>
  <c r="J459" i="1"/>
  <c r="H459" i="1"/>
  <c r="I459" i="1"/>
  <c r="H318" i="1"/>
  <c r="J318" i="1"/>
  <c r="I318" i="1"/>
  <c r="G318" i="1"/>
  <c r="I490" i="1"/>
  <c r="H490" i="1"/>
  <c r="G490" i="1"/>
  <c r="J490" i="1"/>
  <c r="H421" i="1"/>
  <c r="J421" i="1"/>
  <c r="G421" i="1"/>
  <c r="I421" i="1"/>
  <c r="G472" i="1"/>
  <c r="H472" i="1"/>
  <c r="I472" i="1"/>
  <c r="J472" i="1"/>
  <c r="I410" i="1"/>
  <c r="G410" i="1"/>
  <c r="H410" i="1"/>
  <c r="J410" i="1"/>
  <c r="H448" i="1"/>
  <c r="J448" i="1"/>
  <c r="I448" i="1"/>
  <c r="G448" i="1"/>
  <c r="J257" i="1"/>
  <c r="I257" i="1"/>
  <c r="G257" i="1"/>
  <c r="H257" i="1"/>
  <c r="I402" i="1"/>
  <c r="J402" i="1"/>
  <c r="G402" i="1"/>
  <c r="H402" i="1"/>
  <c r="G202" i="1"/>
  <c r="H202" i="1"/>
  <c r="J202" i="1"/>
  <c r="I202" i="1"/>
  <c r="H171" i="1"/>
  <c r="G171" i="1"/>
  <c r="J171" i="1"/>
  <c r="I171" i="1"/>
  <c r="J392" i="1"/>
  <c r="G392" i="1"/>
  <c r="H392" i="1"/>
  <c r="I392" i="1"/>
  <c r="H378" i="1"/>
  <c r="J378" i="1"/>
  <c r="G378" i="1"/>
  <c r="I378" i="1"/>
  <c r="H293" i="1"/>
  <c r="G293" i="1"/>
  <c r="J293" i="1"/>
  <c r="I293" i="1"/>
  <c r="G498" i="1"/>
  <c r="H498" i="1"/>
  <c r="I498" i="1"/>
  <c r="J498" i="1"/>
  <c r="I251" i="1"/>
  <c r="G251" i="1"/>
  <c r="H251" i="1"/>
  <c r="J251" i="1"/>
  <c r="G213" i="1"/>
  <c r="J213" i="1"/>
  <c r="I213" i="1"/>
  <c r="H213" i="1"/>
  <c r="J304" i="1"/>
  <c r="G304" i="1"/>
  <c r="H304" i="1"/>
  <c r="I304" i="1"/>
  <c r="J17" i="1"/>
  <c r="H17" i="1"/>
  <c r="G17" i="1"/>
  <c r="I17" i="1"/>
  <c r="G85" i="50"/>
  <c r="AE85" i="50" s="1"/>
  <c r="T85" i="50" s="1"/>
  <c r="J85" i="50"/>
  <c r="I85" i="50"/>
  <c r="H85" i="50"/>
  <c r="J488" i="1"/>
  <c r="H488" i="1"/>
  <c r="G488" i="1"/>
  <c r="I488" i="1"/>
  <c r="G445" i="1"/>
  <c r="I445" i="1"/>
  <c r="H445" i="1"/>
  <c r="J445" i="1"/>
  <c r="I225" i="1"/>
  <c r="G225" i="1"/>
  <c r="J225" i="1"/>
  <c r="H225" i="1"/>
  <c r="I188" i="1"/>
  <c r="H188" i="1"/>
  <c r="J188" i="1"/>
  <c r="G188" i="1"/>
  <c r="H402" i="50"/>
  <c r="G402" i="50"/>
  <c r="AE402" i="50" s="1"/>
  <c r="T402" i="50" s="1"/>
  <c r="J402" i="50"/>
  <c r="I402" i="50"/>
  <c r="I201" i="1"/>
  <c r="J201" i="1"/>
  <c r="G201" i="1"/>
  <c r="H201" i="1"/>
  <c r="I185" i="1"/>
  <c r="H185" i="1"/>
  <c r="J185" i="1"/>
  <c r="G185" i="1"/>
  <c r="I385" i="1"/>
  <c r="H385" i="1"/>
  <c r="J385" i="1"/>
  <c r="G385" i="1"/>
  <c r="G322" i="1"/>
  <c r="J322" i="1"/>
  <c r="H322" i="1"/>
  <c r="I322" i="1"/>
  <c r="J325" i="1"/>
  <c r="G325" i="1"/>
  <c r="H325" i="1"/>
  <c r="I325" i="1"/>
  <c r="H240" i="1"/>
  <c r="I240" i="1"/>
  <c r="G240" i="1"/>
  <c r="J240" i="1"/>
  <c r="H73" i="1"/>
  <c r="I73" i="1"/>
  <c r="J73" i="1"/>
  <c r="G73" i="1"/>
  <c r="J474" i="1"/>
  <c r="H474" i="1"/>
  <c r="G474" i="1"/>
  <c r="I474" i="1"/>
  <c r="H110" i="1"/>
  <c r="J110" i="1"/>
  <c r="G110" i="1"/>
  <c r="I110" i="1"/>
  <c r="H354" i="1"/>
  <c r="I354" i="1"/>
  <c r="J354" i="1"/>
  <c r="G354" i="1"/>
  <c r="I9" i="1"/>
  <c r="H9" i="1"/>
  <c r="G9" i="1"/>
  <c r="J9" i="1"/>
  <c r="H28" i="1"/>
  <c r="J28" i="1"/>
  <c r="I28" i="1"/>
  <c r="G28" i="1"/>
  <c r="H200" i="1"/>
  <c r="J200" i="1"/>
  <c r="I200" i="1"/>
  <c r="G200" i="1"/>
  <c r="I455" i="50"/>
  <c r="H455" i="50"/>
  <c r="J455" i="50"/>
  <c r="G455" i="50"/>
  <c r="AE455" i="50" s="1"/>
  <c r="T455" i="50" s="1"/>
  <c r="G328" i="1"/>
  <c r="I328" i="1"/>
  <c r="J328" i="1"/>
  <c r="H328" i="1"/>
  <c r="H179" i="1"/>
  <c r="I179" i="1"/>
  <c r="J179" i="1"/>
  <c r="G179" i="1"/>
  <c r="H341" i="1"/>
  <c r="J341" i="1"/>
  <c r="G341" i="1"/>
  <c r="I341" i="1"/>
  <c r="I36" i="1"/>
  <c r="H36" i="1"/>
  <c r="J36" i="1"/>
  <c r="G36" i="1"/>
  <c r="J12" i="1"/>
  <c r="G12" i="1"/>
  <c r="H12" i="1"/>
  <c r="I12" i="1"/>
  <c r="J393" i="1"/>
  <c r="I393" i="1"/>
  <c r="H393" i="1"/>
  <c r="G393" i="1"/>
  <c r="I357" i="50"/>
  <c r="H357" i="50"/>
  <c r="J357" i="50"/>
  <c r="G357" i="50"/>
  <c r="AE357" i="50" s="1"/>
  <c r="T357" i="50" s="1"/>
  <c r="H89" i="50"/>
  <c r="G89" i="50"/>
  <c r="AE89" i="50" s="1"/>
  <c r="T89" i="50" s="1"/>
  <c r="J89" i="50"/>
  <c r="I89" i="50"/>
  <c r="I161" i="1"/>
  <c r="J161" i="1"/>
  <c r="H161" i="1"/>
  <c r="G161" i="1"/>
  <c r="G107" i="1"/>
  <c r="H107" i="1"/>
  <c r="J107" i="1"/>
  <c r="I107" i="1"/>
  <c r="G366" i="50"/>
  <c r="AE366" i="50" s="1"/>
  <c r="T366" i="50" s="1"/>
  <c r="I366" i="50"/>
  <c r="H366" i="50"/>
  <c r="J366" i="50"/>
  <c r="G438" i="50"/>
  <c r="AE438" i="50" s="1"/>
  <c r="T438" i="50" s="1"/>
  <c r="H438" i="50"/>
  <c r="I438" i="50"/>
  <c r="J438" i="50"/>
  <c r="H236" i="1"/>
  <c r="G236" i="1"/>
  <c r="I236" i="1"/>
  <c r="J236" i="1"/>
  <c r="G344" i="1"/>
  <c r="J344" i="1"/>
  <c r="I344" i="1"/>
  <c r="H344" i="1"/>
  <c r="J162" i="1"/>
  <c r="H162" i="1"/>
  <c r="I162" i="1"/>
  <c r="G162" i="1"/>
  <c r="H25" i="1"/>
  <c r="J25" i="1"/>
  <c r="I25" i="1"/>
  <c r="G25" i="1"/>
  <c r="I142" i="1"/>
  <c r="J142" i="1"/>
  <c r="G142" i="1"/>
  <c r="H142" i="1"/>
  <c r="H258" i="1"/>
  <c r="I258" i="1"/>
  <c r="G258" i="1"/>
  <c r="J258" i="1"/>
  <c r="J190" i="1"/>
  <c r="G190" i="1"/>
  <c r="H190" i="1"/>
  <c r="I190" i="1"/>
  <c r="I360" i="1"/>
  <c r="H360" i="1"/>
  <c r="G360" i="1"/>
  <c r="J360" i="1"/>
  <c r="J108" i="1"/>
  <c r="I108" i="1"/>
  <c r="H108" i="1"/>
  <c r="G108" i="1"/>
  <c r="G296" i="50"/>
  <c r="AE296" i="50" s="1"/>
  <c r="T296" i="50" s="1"/>
  <c r="H296" i="50"/>
  <c r="I296" i="50"/>
  <c r="J296" i="50"/>
  <c r="J476" i="1"/>
  <c r="I476" i="1"/>
  <c r="H476" i="1"/>
  <c r="G476" i="1"/>
  <c r="H273" i="1"/>
  <c r="I273" i="1"/>
  <c r="G273" i="1"/>
  <c r="J273" i="1"/>
  <c r="J473" i="1"/>
  <c r="G473" i="1"/>
  <c r="H473" i="1"/>
  <c r="I473" i="1"/>
  <c r="G480" i="50"/>
  <c r="AE480" i="50" s="1"/>
  <c r="T480" i="50" s="1"/>
  <c r="I480" i="50"/>
  <c r="J480" i="50"/>
  <c r="H480" i="50"/>
  <c r="L297" i="27"/>
  <c r="M297" i="27"/>
  <c r="N297" i="27"/>
  <c r="G408" i="50"/>
  <c r="AE408" i="50" s="1"/>
  <c r="T408" i="50" s="1"/>
  <c r="H408" i="50"/>
  <c r="J408" i="50"/>
  <c r="I408" i="50"/>
  <c r="I23" i="1"/>
  <c r="G23" i="1"/>
  <c r="J23" i="1"/>
  <c r="H23" i="1"/>
  <c r="I30" i="1"/>
  <c r="H30" i="1"/>
  <c r="J30" i="1"/>
  <c r="G30" i="1"/>
  <c r="G95" i="1"/>
  <c r="J95" i="1"/>
  <c r="I95" i="1"/>
  <c r="H95" i="1"/>
  <c r="I388" i="1"/>
  <c r="H388" i="1"/>
  <c r="J388" i="1"/>
  <c r="G388" i="1"/>
  <c r="I40" i="1"/>
  <c r="G40" i="1"/>
  <c r="H40" i="1"/>
  <c r="J40" i="1"/>
  <c r="I447" i="1"/>
  <c r="G447" i="1"/>
  <c r="J447" i="1"/>
  <c r="H447" i="1"/>
  <c r="I403" i="1"/>
  <c r="H403" i="1"/>
  <c r="G403" i="1"/>
  <c r="J403" i="1"/>
  <c r="H312" i="50"/>
  <c r="I312" i="50"/>
  <c r="J312" i="50"/>
  <c r="G312" i="50"/>
  <c r="AE312" i="50" s="1"/>
  <c r="T312" i="50" s="1"/>
  <c r="J415" i="1"/>
  <c r="H415" i="1"/>
  <c r="I415" i="1"/>
  <c r="G415" i="1"/>
  <c r="G127" i="1"/>
  <c r="I127" i="1"/>
  <c r="H127" i="1"/>
  <c r="J127" i="1"/>
  <c r="J16" i="50"/>
  <c r="G16" i="50"/>
  <c r="AE16" i="50" s="1"/>
  <c r="T16" i="50" s="1"/>
  <c r="H16" i="50"/>
  <c r="I16" i="50"/>
  <c r="J326" i="1"/>
  <c r="H326" i="1"/>
  <c r="G326" i="1"/>
  <c r="I326" i="1"/>
  <c r="J106" i="1"/>
  <c r="I106" i="1"/>
  <c r="G106" i="1"/>
  <c r="H106" i="1"/>
  <c r="G163" i="1"/>
  <c r="I163" i="1"/>
  <c r="H163" i="1"/>
  <c r="J163" i="1"/>
  <c r="G296" i="1"/>
  <c r="I296" i="1"/>
  <c r="H296" i="1"/>
  <c r="J296" i="1"/>
  <c r="I440" i="1"/>
  <c r="H440" i="1"/>
  <c r="J440" i="1"/>
  <c r="G440" i="1"/>
  <c r="I217" i="1"/>
  <c r="J217" i="1"/>
  <c r="H217" i="1"/>
  <c r="G217" i="1"/>
  <c r="H400" i="1"/>
  <c r="I400" i="1"/>
  <c r="J400" i="1"/>
  <c r="G400" i="1"/>
  <c r="I449" i="1"/>
  <c r="J449" i="1"/>
  <c r="H449" i="1"/>
  <c r="G449" i="1"/>
  <c r="J482" i="1"/>
  <c r="H482" i="1"/>
  <c r="I482" i="1"/>
  <c r="G482" i="1"/>
  <c r="G100" i="1"/>
  <c r="H100" i="1"/>
  <c r="J100" i="1"/>
  <c r="I100" i="1"/>
  <c r="H309" i="1"/>
  <c r="I309" i="1"/>
  <c r="G309" i="1"/>
  <c r="J309" i="1"/>
  <c r="H187" i="1"/>
  <c r="I187" i="1"/>
  <c r="G187" i="1"/>
  <c r="J187" i="1"/>
  <c r="G471" i="50"/>
  <c r="AE471" i="50" s="1"/>
  <c r="T471" i="50" s="1"/>
  <c r="J471" i="50"/>
  <c r="H471" i="50"/>
  <c r="I471" i="50"/>
  <c r="I147" i="1"/>
  <c r="G147" i="1"/>
  <c r="J147" i="1"/>
  <c r="H147" i="1"/>
  <c r="J470" i="1"/>
  <c r="H470" i="1"/>
  <c r="G470" i="1"/>
  <c r="I470" i="1"/>
  <c r="H349" i="1"/>
  <c r="J349" i="1"/>
  <c r="I349" i="1"/>
  <c r="G349" i="1"/>
  <c r="J133" i="1"/>
  <c r="H133" i="1"/>
  <c r="G133" i="1"/>
  <c r="I133" i="1"/>
  <c r="I336" i="1"/>
  <c r="H336" i="1"/>
  <c r="G336" i="1"/>
  <c r="J336" i="1"/>
  <c r="H241" i="1"/>
  <c r="J241" i="1"/>
  <c r="G241" i="1"/>
  <c r="I241" i="1"/>
  <c r="J266" i="1"/>
  <c r="H266" i="1"/>
  <c r="I266" i="1"/>
  <c r="G266" i="1"/>
  <c r="H277" i="1"/>
  <c r="I277" i="1"/>
  <c r="J277" i="1"/>
  <c r="G277" i="1"/>
  <c r="J137" i="50"/>
  <c r="I137" i="50"/>
  <c r="H137" i="50"/>
  <c r="G137" i="50"/>
  <c r="AE137" i="50" s="1"/>
  <c r="T137" i="50" s="1"/>
  <c r="I177" i="1"/>
  <c r="J177" i="1"/>
  <c r="G177" i="1"/>
  <c r="H177" i="1"/>
  <c r="J35" i="1"/>
  <c r="I35" i="1"/>
  <c r="G35" i="1"/>
  <c r="H35" i="1"/>
  <c r="H413" i="1"/>
  <c r="G413" i="1"/>
  <c r="I413" i="1"/>
  <c r="J413" i="1"/>
  <c r="I425" i="50"/>
  <c r="J425" i="50"/>
  <c r="G425" i="50"/>
  <c r="AE425" i="50" s="1"/>
  <c r="T425" i="50" s="1"/>
  <c r="H425" i="50"/>
  <c r="L214" i="27"/>
  <c r="N214" i="27"/>
  <c r="M214" i="27"/>
  <c r="I225" i="50"/>
  <c r="G225" i="50"/>
  <c r="AE225" i="50" s="1"/>
  <c r="T225" i="50" s="1"/>
  <c r="H225" i="50"/>
  <c r="J225" i="50"/>
  <c r="H63" i="1"/>
  <c r="G63" i="1"/>
  <c r="J63" i="1"/>
  <c r="I63" i="1"/>
  <c r="G376" i="50"/>
  <c r="AE376" i="50" s="1"/>
  <c r="T376" i="50" s="1"/>
  <c r="H376" i="50"/>
  <c r="I376" i="50"/>
  <c r="M360" i="27"/>
  <c r="L360" i="27"/>
  <c r="J393" i="50"/>
  <c r="G393" i="50"/>
  <c r="AE393" i="50" s="1"/>
  <c r="T393" i="50" s="1"/>
  <c r="I393" i="50"/>
  <c r="H393" i="50"/>
  <c r="L265" i="27"/>
  <c r="M265" i="27"/>
  <c r="N265" i="27"/>
  <c r="J483" i="1"/>
  <c r="I483" i="1"/>
  <c r="H483" i="1"/>
  <c r="G483" i="1"/>
  <c r="I348" i="50"/>
  <c r="J348" i="50"/>
  <c r="H348" i="50"/>
  <c r="G348" i="50"/>
  <c r="AE348" i="50" s="1"/>
  <c r="T348" i="50" s="1"/>
  <c r="I215" i="1"/>
  <c r="J215" i="1"/>
  <c r="H215" i="1"/>
  <c r="G215" i="1"/>
  <c r="I246" i="1"/>
  <c r="G246" i="1"/>
  <c r="J246" i="1"/>
  <c r="H246" i="1"/>
  <c r="H478" i="1"/>
  <c r="I478" i="1"/>
  <c r="G478" i="1"/>
  <c r="J478" i="1"/>
  <c r="I92" i="1"/>
  <c r="J92" i="1"/>
  <c r="H92" i="1"/>
  <c r="G92" i="1"/>
  <c r="H291" i="1"/>
  <c r="J291" i="1"/>
  <c r="I291" i="1"/>
  <c r="G291" i="1"/>
  <c r="I72" i="1"/>
  <c r="J72" i="1"/>
  <c r="G72" i="1"/>
  <c r="H72" i="1"/>
  <c r="J54" i="1"/>
  <c r="H54" i="1"/>
  <c r="I54" i="1"/>
  <c r="G54" i="1"/>
  <c r="H355" i="1"/>
  <c r="I355" i="1"/>
  <c r="J355" i="1"/>
  <c r="G355" i="1"/>
  <c r="G406" i="1"/>
  <c r="J406" i="1"/>
  <c r="H406" i="1"/>
  <c r="I406" i="1"/>
  <c r="J399" i="1"/>
  <c r="H399" i="1"/>
  <c r="G399" i="1"/>
  <c r="I399" i="1"/>
  <c r="J316" i="50"/>
  <c r="G316" i="50"/>
  <c r="AE316" i="50" s="1"/>
  <c r="T316" i="50" s="1"/>
  <c r="I316" i="50"/>
  <c r="H316" i="50"/>
  <c r="J91" i="1"/>
  <c r="G91" i="1"/>
  <c r="H91" i="1"/>
  <c r="I91" i="1"/>
  <c r="G237" i="1"/>
  <c r="H237" i="1"/>
  <c r="I237" i="1"/>
  <c r="J237" i="1"/>
  <c r="H288" i="1"/>
  <c r="I288" i="1"/>
  <c r="G288" i="1"/>
  <c r="J288" i="1"/>
  <c r="I450" i="1"/>
  <c r="G450" i="1"/>
  <c r="J450" i="1"/>
  <c r="H450" i="1"/>
  <c r="I368" i="1"/>
  <c r="G368" i="1"/>
  <c r="H368" i="1"/>
  <c r="J368" i="1"/>
  <c r="H384" i="50"/>
  <c r="J384" i="50"/>
  <c r="I384" i="50"/>
  <c r="G384" i="50"/>
  <c r="AE384" i="50" s="1"/>
  <c r="T384" i="50" s="1"/>
  <c r="J493" i="1"/>
  <c r="I493" i="1"/>
  <c r="G493" i="1"/>
  <c r="H493" i="1"/>
  <c r="G280" i="1"/>
  <c r="H280" i="1"/>
  <c r="J280" i="1"/>
  <c r="I280" i="1"/>
  <c r="I221" i="1"/>
  <c r="J221" i="1"/>
  <c r="G221" i="1"/>
  <c r="H221" i="1"/>
  <c r="I433" i="1"/>
  <c r="H433" i="1"/>
  <c r="J433" i="1"/>
  <c r="G433" i="1"/>
  <c r="G458" i="1"/>
  <c r="H458" i="1"/>
  <c r="I458" i="1"/>
  <c r="J458" i="1"/>
  <c r="H409" i="1"/>
  <c r="G409" i="1"/>
  <c r="J409" i="1"/>
  <c r="I409" i="1"/>
  <c r="H461" i="1"/>
  <c r="I461" i="1"/>
  <c r="J461" i="1"/>
  <c r="G461" i="1"/>
  <c r="H356" i="1"/>
  <c r="J356" i="1"/>
  <c r="I356" i="1"/>
  <c r="G356" i="1"/>
  <c r="I208" i="1"/>
  <c r="H208" i="1"/>
  <c r="G208" i="1"/>
  <c r="J208" i="1"/>
  <c r="G389" i="1"/>
  <c r="H389" i="1"/>
  <c r="J389" i="1"/>
  <c r="I389" i="1"/>
  <c r="H436" i="1"/>
  <c r="I436" i="1"/>
  <c r="J436" i="1"/>
  <c r="G436" i="1"/>
  <c r="G412" i="1"/>
  <c r="J412" i="1"/>
  <c r="I412" i="1"/>
  <c r="H412" i="1"/>
  <c r="H465" i="1"/>
  <c r="J465" i="1"/>
  <c r="G465" i="1"/>
  <c r="I465" i="1"/>
  <c r="I481" i="1"/>
  <c r="G481" i="1"/>
  <c r="J481" i="1"/>
  <c r="H481" i="1"/>
  <c r="J116" i="1"/>
  <c r="H116" i="1"/>
  <c r="I116" i="1"/>
  <c r="G116" i="1"/>
  <c r="J376" i="50"/>
  <c r="J44" i="1"/>
  <c r="I44" i="1"/>
  <c r="H44" i="1"/>
  <c r="G44" i="1"/>
  <c r="H59" i="1"/>
  <c r="I59" i="1"/>
  <c r="J59" i="1"/>
  <c r="G59" i="1"/>
  <c r="G453" i="1"/>
  <c r="I453" i="1"/>
  <c r="H453" i="1"/>
  <c r="J453" i="1"/>
  <c r="J153" i="1"/>
  <c r="H153" i="1"/>
  <c r="G153" i="1"/>
  <c r="I153" i="1"/>
  <c r="I469" i="1"/>
  <c r="H469" i="1"/>
  <c r="J469" i="1"/>
  <c r="G469" i="1"/>
  <c r="I248" i="1"/>
  <c r="J248" i="1"/>
  <c r="H248" i="1"/>
  <c r="G248" i="1"/>
  <c r="G417" i="1"/>
  <c r="H417" i="1"/>
  <c r="J417" i="1"/>
  <c r="I417" i="1"/>
  <c r="I502" i="50"/>
  <c r="H502" i="50"/>
  <c r="J502" i="50"/>
  <c r="G502" i="50"/>
  <c r="AE502" i="50" s="1"/>
  <c r="T502" i="50" s="1"/>
  <c r="J416" i="1"/>
  <c r="H416" i="1"/>
  <c r="I416" i="1"/>
  <c r="G416" i="1"/>
  <c r="G345" i="1"/>
  <c r="J345" i="1"/>
  <c r="H345" i="1"/>
  <c r="I345" i="1"/>
  <c r="G87" i="50"/>
  <c r="AE87" i="50" s="1"/>
  <c r="T87" i="50" s="1"/>
  <c r="I87" i="50"/>
  <c r="H87" i="50"/>
  <c r="J87" i="50"/>
  <c r="J145" i="50"/>
  <c r="I145" i="50"/>
  <c r="H145" i="50"/>
  <c r="G145" i="50"/>
  <c r="AE145" i="50" s="1"/>
  <c r="T145" i="50" s="1"/>
  <c r="I456" i="1"/>
  <c r="G456" i="1"/>
  <c r="H456" i="1"/>
  <c r="J456" i="1"/>
  <c r="H132" i="1"/>
  <c r="J132" i="1"/>
  <c r="I132" i="1"/>
  <c r="G132" i="1"/>
  <c r="J384" i="1"/>
  <c r="H384" i="1"/>
  <c r="G384" i="1"/>
  <c r="I384" i="1"/>
  <c r="G33" i="1"/>
  <c r="I33" i="1"/>
  <c r="H33" i="1"/>
  <c r="J33" i="1"/>
  <c r="J496" i="1"/>
  <c r="H496" i="1"/>
  <c r="G496" i="1"/>
  <c r="I496" i="1"/>
  <c r="G249" i="1"/>
  <c r="I249" i="1"/>
  <c r="J249" i="1"/>
  <c r="H249" i="1"/>
  <c r="J232" i="1"/>
  <c r="I232" i="1"/>
  <c r="H232" i="1"/>
  <c r="G232" i="1"/>
  <c r="J501" i="50"/>
  <c r="H501" i="50"/>
  <c r="I501" i="50"/>
  <c r="G501" i="50"/>
  <c r="AE501" i="50" s="1"/>
  <c r="T501" i="50" s="1"/>
  <c r="I485" i="50"/>
  <c r="H485" i="50"/>
  <c r="J485" i="50"/>
  <c r="G485" i="50"/>
  <c r="AE485" i="50" s="1"/>
  <c r="T485" i="50" s="1"/>
  <c r="H404" i="50"/>
  <c r="G404" i="50"/>
  <c r="AE404" i="50" s="1"/>
  <c r="T404" i="50" s="1"/>
  <c r="I404" i="50"/>
  <c r="J404" i="50"/>
  <c r="H192" i="50"/>
  <c r="J192" i="50"/>
  <c r="I192" i="50"/>
  <c r="G192" i="50"/>
  <c r="AE192" i="50" s="1"/>
  <c r="T192" i="50" s="1"/>
  <c r="I105" i="1"/>
  <c r="J105" i="1"/>
  <c r="H105" i="1"/>
  <c r="G105" i="1"/>
  <c r="I19" i="1"/>
  <c r="H19" i="1"/>
  <c r="J19" i="1"/>
  <c r="G19" i="1"/>
  <c r="J261" i="1"/>
  <c r="H261" i="1"/>
  <c r="I261" i="1"/>
  <c r="G261" i="1"/>
  <c r="I264" i="1"/>
  <c r="H264" i="1"/>
  <c r="J264" i="1"/>
  <c r="G264" i="1"/>
  <c r="G290" i="1"/>
  <c r="H290" i="1"/>
  <c r="I290" i="1"/>
  <c r="J290" i="1"/>
  <c r="I49" i="1"/>
  <c r="H49" i="1"/>
  <c r="J49" i="1"/>
  <c r="G49" i="1"/>
  <c r="H160" i="1"/>
  <c r="I160" i="1"/>
  <c r="G160" i="1"/>
  <c r="J160" i="1"/>
  <c r="I497" i="1"/>
  <c r="J497" i="1"/>
  <c r="G497" i="1"/>
  <c r="H497" i="1"/>
  <c r="H446" i="50"/>
  <c r="G446" i="50"/>
  <c r="AE446" i="50" s="1"/>
  <c r="T446" i="50" s="1"/>
  <c r="I446" i="50"/>
  <c r="J446" i="50"/>
  <c r="G33" i="50"/>
  <c r="AE33" i="50" s="1"/>
  <c r="T33" i="50" s="1"/>
  <c r="I33" i="50"/>
  <c r="J33" i="50"/>
  <c r="H33" i="50"/>
  <c r="J484" i="50"/>
  <c r="H484" i="50"/>
  <c r="I484" i="50"/>
  <c r="G484" i="50"/>
  <c r="AE484" i="50" s="1"/>
  <c r="T484" i="50" s="1"/>
  <c r="I222" i="50"/>
  <c r="J222" i="50"/>
  <c r="H222" i="50"/>
  <c r="G222" i="50"/>
  <c r="AE222" i="50" s="1"/>
  <c r="T222" i="50" s="1"/>
  <c r="G43" i="1"/>
  <c r="J43" i="1"/>
  <c r="H43" i="1"/>
  <c r="I43" i="1"/>
  <c r="H501" i="1"/>
  <c r="J501" i="1"/>
  <c r="G501" i="1"/>
  <c r="I501" i="1"/>
  <c r="I81" i="50"/>
  <c r="H81" i="50"/>
  <c r="J81" i="50"/>
  <c r="G81" i="50"/>
  <c r="AE81" i="50" s="1"/>
  <c r="T81" i="50" s="1"/>
  <c r="G466" i="50"/>
  <c r="AE466" i="50" s="1"/>
  <c r="T466" i="50" s="1"/>
  <c r="J466" i="50"/>
  <c r="H466" i="50"/>
  <c r="I466" i="50"/>
  <c r="J189" i="50"/>
  <c r="G189" i="50"/>
  <c r="AE189" i="50" s="1"/>
  <c r="T189" i="50" s="1"/>
  <c r="H189" i="50"/>
  <c r="I189" i="50"/>
  <c r="I281" i="1"/>
  <c r="H281" i="1"/>
  <c r="J281" i="1"/>
  <c r="G281" i="1"/>
  <c r="I398" i="1"/>
  <c r="J398" i="1"/>
  <c r="H398" i="1"/>
  <c r="G398" i="1"/>
  <c r="H285" i="1"/>
  <c r="G285" i="1"/>
  <c r="I285" i="1"/>
  <c r="J285" i="1"/>
  <c r="G320" i="1"/>
  <c r="H320" i="1"/>
  <c r="J320" i="1"/>
  <c r="I320" i="1"/>
  <c r="I477" i="1"/>
  <c r="H477" i="1"/>
  <c r="G477" i="1"/>
  <c r="J477" i="1"/>
  <c r="I41" i="1"/>
  <c r="J41" i="1"/>
  <c r="G41" i="1"/>
  <c r="H41" i="1"/>
  <c r="I489" i="1"/>
  <c r="J489" i="1"/>
  <c r="H489" i="1"/>
  <c r="G489" i="1"/>
  <c r="J353" i="1"/>
  <c r="H353" i="1"/>
  <c r="I353" i="1"/>
  <c r="G353" i="1"/>
  <c r="J74" i="50"/>
  <c r="H74" i="50"/>
  <c r="I74" i="50"/>
  <c r="G74" i="50"/>
  <c r="AE74" i="50" s="1"/>
  <c r="T74" i="50" s="1"/>
  <c r="G468" i="50"/>
  <c r="AE468" i="50" s="1"/>
  <c r="T468" i="50" s="1"/>
  <c r="J468" i="50"/>
  <c r="I468" i="50"/>
  <c r="H468" i="50"/>
  <c r="I414" i="50"/>
  <c r="G414" i="50"/>
  <c r="AE414" i="50" s="1"/>
  <c r="T414" i="50" s="1"/>
  <c r="J414" i="50"/>
  <c r="H414" i="50"/>
  <c r="I498" i="50"/>
  <c r="J498" i="50"/>
  <c r="H498" i="50"/>
  <c r="G498" i="50"/>
  <c r="AE498" i="50" s="1"/>
  <c r="T498" i="50" s="1"/>
  <c r="H99" i="1"/>
  <c r="I99" i="1"/>
  <c r="J99" i="1"/>
  <c r="G99" i="1"/>
  <c r="G234" i="1"/>
  <c r="H234" i="1"/>
  <c r="J234" i="1"/>
  <c r="I234" i="1"/>
  <c r="I87" i="1"/>
  <c r="G87" i="1"/>
  <c r="J87" i="1"/>
  <c r="H87" i="1"/>
  <c r="H256" i="1"/>
  <c r="J256" i="1"/>
  <c r="I256" i="1"/>
  <c r="G256" i="1"/>
  <c r="H198" i="50"/>
  <c r="J198" i="50"/>
  <c r="I198" i="50"/>
  <c r="G198" i="50"/>
  <c r="AE198" i="50" s="1"/>
  <c r="T198" i="50" s="1"/>
  <c r="G52" i="10"/>
  <c r="G33" i="10"/>
  <c r="G83" i="10"/>
  <c r="G73" i="10"/>
  <c r="G64" i="10"/>
  <c r="G19" i="10"/>
  <c r="G103" i="10"/>
  <c r="G50" i="10"/>
  <c r="G18" i="10"/>
  <c r="G101" i="10"/>
  <c r="G80" i="10"/>
  <c r="G57" i="10"/>
  <c r="G94" i="10"/>
  <c r="H64" i="12"/>
  <c r="H45" i="12"/>
  <c r="H10" i="12"/>
  <c r="H97" i="12"/>
  <c r="H76" i="12"/>
  <c r="H54" i="12"/>
  <c r="H15" i="12"/>
  <c r="H99" i="12"/>
  <c r="H35" i="12"/>
  <c r="H43" i="12"/>
  <c r="H63" i="12"/>
  <c r="H28" i="12"/>
  <c r="H80" i="12"/>
  <c r="G55" i="10"/>
  <c r="G46" i="10"/>
  <c r="G58" i="10"/>
  <c r="G29" i="10"/>
  <c r="H82" i="12"/>
  <c r="H19" i="12"/>
  <c r="H55" i="12"/>
  <c r="H14" i="12"/>
  <c r="G60" i="10"/>
  <c r="G84" i="10"/>
  <c r="G96" i="10"/>
  <c r="G68" i="10"/>
  <c r="H93" i="12"/>
  <c r="H20" i="12"/>
  <c r="H84" i="12"/>
  <c r="H41" i="12"/>
  <c r="G27" i="10"/>
  <c r="G65" i="10"/>
  <c r="G8" i="10"/>
  <c r="G40" i="10"/>
  <c r="G97" i="10"/>
  <c r="G74" i="10"/>
  <c r="H60" i="12"/>
  <c r="H57" i="12"/>
  <c r="H81" i="12"/>
  <c r="H79" i="12"/>
  <c r="H23" i="12"/>
  <c r="G25" i="10"/>
  <c r="G72" i="10"/>
  <c r="G24" i="10"/>
  <c r="G45" i="10"/>
  <c r="G75" i="10"/>
  <c r="G17" i="10"/>
  <c r="G81" i="10"/>
  <c r="H37" i="12"/>
  <c r="H86" i="12"/>
  <c r="H47" i="12"/>
  <c r="H96" i="12"/>
  <c r="H6" i="12"/>
  <c r="H50" i="12"/>
  <c r="G53" i="10"/>
  <c r="G12" i="10"/>
  <c r="G11" i="10"/>
  <c r="G82" i="10"/>
  <c r="G69" i="10"/>
  <c r="G36" i="10"/>
  <c r="G23" i="10"/>
  <c r="G92" i="10"/>
  <c r="G38" i="10"/>
  <c r="G20" i="10"/>
  <c r="G7" i="10"/>
  <c r="G79" i="10"/>
  <c r="G99" i="10"/>
  <c r="H85" i="12"/>
  <c r="H59" i="12"/>
  <c r="H21" i="12"/>
  <c r="H90" i="12"/>
  <c r="H62" i="12"/>
  <c r="H40" i="12"/>
  <c r="H9" i="12"/>
  <c r="H61" i="12"/>
  <c r="H74" i="12"/>
  <c r="H69" i="12"/>
  <c r="H26" i="12"/>
  <c r="G85" i="10"/>
  <c r="G34" i="10"/>
  <c r="G31" i="10"/>
  <c r="G16" i="10"/>
  <c r="H32" i="12"/>
  <c r="H38" i="12"/>
  <c r="H65" i="12"/>
  <c r="H33" i="12"/>
  <c r="G66" i="10"/>
  <c r="G95" i="10"/>
  <c r="G37" i="10"/>
  <c r="G102" i="10"/>
  <c r="H49" i="12"/>
  <c r="H66" i="12"/>
  <c r="H95" i="12"/>
  <c r="H58" i="12"/>
  <c r="G91" i="10"/>
  <c r="G70" i="10"/>
  <c r="G35" i="10"/>
  <c r="G89" i="10"/>
  <c r="G26" i="10"/>
  <c r="G30" i="10"/>
  <c r="G42" i="10"/>
  <c r="H25" i="12"/>
  <c r="H72" i="12"/>
  <c r="H36" i="12"/>
  <c r="H22" i="12"/>
  <c r="H13" i="12"/>
  <c r="H98" i="12"/>
  <c r="G51" i="10"/>
  <c r="G78" i="10"/>
  <c r="G59" i="10"/>
  <c r="G98" i="10"/>
  <c r="G22" i="10"/>
  <c r="G39" i="10"/>
  <c r="H77" i="12"/>
  <c r="H29" i="12"/>
  <c r="H70" i="12"/>
  <c r="H16" i="12"/>
  <c r="H12" i="12"/>
  <c r="H24" i="12"/>
  <c r="G54" i="10"/>
  <c r="G47" i="10"/>
  <c r="G9" i="10"/>
  <c r="G87" i="10"/>
  <c r="G76" i="10"/>
  <c r="G67" i="10"/>
  <c r="G28" i="10"/>
  <c r="G93" i="10"/>
  <c r="G44" i="10"/>
  <c r="G14" i="10"/>
  <c r="G43" i="10"/>
  <c r="G6" i="10"/>
  <c r="H91" i="12"/>
  <c r="H73" i="12"/>
  <c r="H34" i="12"/>
  <c r="H11" i="12"/>
  <c r="H92" i="12"/>
  <c r="H67" i="12"/>
  <c r="H44" i="12"/>
  <c r="H30" i="12"/>
  <c r="H78" i="12"/>
  <c r="H100" i="12"/>
  <c r="H94" i="12"/>
  <c r="G88" i="10"/>
  <c r="G56" i="10"/>
  <c r="G21" i="10"/>
  <c r="G77" i="10"/>
  <c r="G41" i="10"/>
  <c r="G13" i="10"/>
  <c r="G71" i="10"/>
  <c r="G49" i="10"/>
  <c r="G32" i="10"/>
  <c r="G100" i="10"/>
  <c r="G63" i="10"/>
  <c r="H39" i="12"/>
  <c r="H89" i="12"/>
  <c r="H68" i="12"/>
  <c r="H48" i="12"/>
  <c r="H7" i="12"/>
  <c r="H8" i="12"/>
  <c r="H88" i="12"/>
  <c r="H51" i="12"/>
  <c r="H31" i="12"/>
  <c r="H27" i="12"/>
  <c r="H18" i="12"/>
  <c r="H42" i="12"/>
  <c r="H83" i="12"/>
  <c r="G61" i="10"/>
  <c r="G86" i="10"/>
  <c r="G104" i="10"/>
  <c r="G62" i="10"/>
  <c r="H46" i="12"/>
  <c r="H56" i="12"/>
  <c r="H87" i="12"/>
  <c r="H53" i="12"/>
  <c r="G90" i="10"/>
  <c r="G10" i="10"/>
  <c r="G15" i="10"/>
  <c r="G48" i="10"/>
  <c r="H17" i="12"/>
  <c r="H52" i="12"/>
  <c r="H71" i="12"/>
  <c r="H75" i="12"/>
  <c r="I53" i="12"/>
  <c r="I11" i="12"/>
  <c r="I100" i="12"/>
  <c r="I74" i="12"/>
  <c r="I44" i="12"/>
  <c r="I30" i="12"/>
  <c r="I15" i="12"/>
  <c r="I34" i="12"/>
  <c r="I70" i="12"/>
  <c r="I60" i="12"/>
  <c r="I45" i="12"/>
  <c r="I66" i="12"/>
  <c r="J45" i="12"/>
  <c r="J21" i="12"/>
  <c r="J84" i="12"/>
  <c r="J75" i="12"/>
  <c r="J52" i="12"/>
  <c r="J27" i="12"/>
  <c r="J36" i="12"/>
  <c r="J78" i="12"/>
  <c r="J19" i="12"/>
  <c r="J51" i="12"/>
  <c r="J68" i="12"/>
  <c r="J77" i="12"/>
  <c r="H84" i="10"/>
  <c r="H66" i="10"/>
  <c r="H97" i="10"/>
  <c r="H57" i="10"/>
  <c r="H54" i="10"/>
  <c r="H33" i="10"/>
  <c r="H81" i="10"/>
  <c r="H34" i="10"/>
  <c r="H100" i="10"/>
  <c r="H98" i="10"/>
  <c r="H90" i="10"/>
  <c r="H36" i="10"/>
  <c r="H64" i="10"/>
  <c r="H56" i="10"/>
  <c r="H62" i="10"/>
  <c r="I76" i="12"/>
  <c r="I67" i="12"/>
  <c r="J56" i="12"/>
  <c r="J26" i="12"/>
  <c r="J14" i="12"/>
  <c r="J23" i="12"/>
  <c r="H88" i="10"/>
  <c r="H9" i="10"/>
  <c r="H30" i="10"/>
  <c r="H31" i="10"/>
  <c r="I47" i="12"/>
  <c r="I28" i="12"/>
  <c r="I21" i="12"/>
  <c r="I86" i="12"/>
  <c r="J72" i="12"/>
  <c r="J34" i="12"/>
  <c r="J97" i="12"/>
  <c r="J96" i="12"/>
  <c r="H7" i="10"/>
  <c r="H37" i="10"/>
  <c r="H68" i="10"/>
  <c r="H89" i="10"/>
  <c r="I55" i="12"/>
  <c r="I7" i="12"/>
  <c r="I13" i="12"/>
  <c r="I84" i="12"/>
  <c r="I62" i="12"/>
  <c r="I24" i="12"/>
  <c r="I33" i="12"/>
  <c r="I51" i="12"/>
  <c r="I92" i="12"/>
  <c r="I85" i="12"/>
  <c r="I64" i="12"/>
  <c r="I96" i="12"/>
  <c r="J35" i="12"/>
  <c r="J49" i="12"/>
  <c r="J95" i="12"/>
  <c r="J70" i="12"/>
  <c r="J63" i="12"/>
  <c r="J39" i="12"/>
  <c r="J54" i="12"/>
  <c r="J94" i="12"/>
  <c r="J11" i="12"/>
  <c r="J64" i="12"/>
  <c r="J80" i="12"/>
  <c r="J89" i="12"/>
  <c r="H85" i="10"/>
  <c r="H40" i="10"/>
  <c r="H19" i="10"/>
  <c r="H103" i="10"/>
  <c r="H91" i="10"/>
  <c r="H59" i="10"/>
  <c r="H14" i="10"/>
  <c r="H94" i="10"/>
  <c r="H21" i="10"/>
  <c r="H82" i="10"/>
  <c r="H12" i="10"/>
  <c r="I69" i="12"/>
  <c r="I37" i="12"/>
  <c r="I91" i="12"/>
  <c r="I72" i="12"/>
  <c r="I35" i="12"/>
  <c r="I50" i="12"/>
  <c r="I61" i="12"/>
  <c r="I22" i="12"/>
  <c r="I26" i="12"/>
  <c r="I82" i="12"/>
  <c r="I25" i="12"/>
  <c r="J46" i="12"/>
  <c r="J60" i="12"/>
  <c r="J30" i="12"/>
  <c r="J15" i="12"/>
  <c r="J88" i="12"/>
  <c r="J73" i="12"/>
  <c r="J55" i="12"/>
  <c r="J69" i="12"/>
  <c r="J24" i="12"/>
  <c r="J50" i="12"/>
  <c r="J83" i="12"/>
  <c r="J93" i="12"/>
  <c r="I71" i="12"/>
  <c r="I48" i="12"/>
  <c r="I9" i="12"/>
  <c r="I29" i="12"/>
  <c r="I63" i="12"/>
  <c r="I49" i="12"/>
  <c r="I73" i="12"/>
  <c r="I79" i="12"/>
  <c r="I54" i="12"/>
  <c r="I27" i="12"/>
  <c r="I42" i="12"/>
  <c r="I31" i="12"/>
  <c r="J53" i="12"/>
  <c r="J65" i="12"/>
  <c r="J33" i="12"/>
  <c r="J9" i="12"/>
  <c r="J99" i="12"/>
  <c r="J87" i="12"/>
  <c r="J76" i="12"/>
  <c r="J85" i="12"/>
  <c r="J13" i="12"/>
  <c r="J67" i="12"/>
  <c r="J100" i="12"/>
  <c r="J31" i="12"/>
  <c r="H50" i="10"/>
  <c r="H32" i="10"/>
  <c r="H79" i="10"/>
  <c r="H70" i="10"/>
  <c r="H22" i="10"/>
  <c r="H74" i="10"/>
  <c r="H69" i="10"/>
  <c r="H58" i="10"/>
  <c r="H23" i="10"/>
  <c r="H80" i="10"/>
  <c r="H46" i="10"/>
  <c r="H95" i="10"/>
  <c r="H55" i="10"/>
  <c r="I81" i="12"/>
  <c r="I56" i="12"/>
  <c r="I36" i="12"/>
  <c r="I20" i="12"/>
  <c r="I90" i="12"/>
  <c r="I41" i="12"/>
  <c r="J86" i="12"/>
  <c r="J98" i="12"/>
  <c r="J79" i="12"/>
  <c r="H51" i="10"/>
  <c r="H44" i="10"/>
  <c r="H72" i="10"/>
  <c r="H26" i="10"/>
  <c r="H41" i="10"/>
  <c r="I65" i="12"/>
  <c r="I99" i="12"/>
  <c r="I97" i="12"/>
  <c r="I57" i="12"/>
  <c r="J81" i="12"/>
  <c r="J16" i="12"/>
  <c r="H52" i="10"/>
  <c r="H49" i="10"/>
  <c r="H77" i="10"/>
  <c r="H24" i="10"/>
  <c r="H65" i="10"/>
  <c r="I39" i="12"/>
  <c r="I98" i="12"/>
  <c r="I75" i="12"/>
  <c r="I58" i="12"/>
  <c r="I10" i="12"/>
  <c r="I18" i="12"/>
  <c r="I93" i="12"/>
  <c r="I23" i="12"/>
  <c r="I12" i="12"/>
  <c r="I78" i="12"/>
  <c r="I14" i="12"/>
  <c r="I83" i="12"/>
  <c r="J74" i="12"/>
  <c r="J90" i="12"/>
  <c r="J71" i="12"/>
  <c r="J43" i="12"/>
  <c r="J10" i="12"/>
  <c r="J22" i="12"/>
  <c r="J18" i="12"/>
  <c r="J41" i="12"/>
  <c r="J82" i="12"/>
  <c r="J32" i="12"/>
  <c r="J38" i="12"/>
  <c r="J40" i="12"/>
  <c r="H53" i="10"/>
  <c r="H13" i="10"/>
  <c r="H102" i="10"/>
  <c r="H87" i="10"/>
  <c r="H43" i="10"/>
  <c r="H20" i="10"/>
  <c r="H86" i="10"/>
  <c r="H71" i="10"/>
  <c r="H99" i="10"/>
  <c r="H35" i="10"/>
  <c r="H15" i="10"/>
  <c r="H25" i="10"/>
  <c r="H78" i="10"/>
  <c r="H27" i="10"/>
  <c r="H75" i="10"/>
  <c r="H45" i="10"/>
  <c r="H96" i="10"/>
  <c r="H10" i="10"/>
  <c r="H11" i="10"/>
  <c r="I80" i="12"/>
  <c r="I77" i="12"/>
  <c r="J42" i="12"/>
  <c r="J92" i="12"/>
  <c r="J28" i="12"/>
  <c r="H8" i="10"/>
  <c r="H104" i="10"/>
  <c r="H63" i="10"/>
  <c r="H61" i="10"/>
  <c r="I95" i="12"/>
  <c r="I87" i="12"/>
  <c r="I94" i="12"/>
  <c r="I59" i="12"/>
  <c r="J57" i="12"/>
  <c r="J20" i="12"/>
  <c r="J59" i="12"/>
  <c r="J8" i="12"/>
  <c r="H93" i="10"/>
  <c r="H17" i="10"/>
  <c r="H67" i="10"/>
  <c r="H73" i="10"/>
  <c r="I46" i="12"/>
  <c r="I32" i="12"/>
  <c r="I89" i="12"/>
  <c r="I68" i="12"/>
  <c r="I40" i="12"/>
  <c r="I8" i="12"/>
  <c r="I19" i="12"/>
  <c r="I16" i="12"/>
  <c r="I52" i="12"/>
  <c r="I38" i="12"/>
  <c r="I6" i="12"/>
  <c r="I43" i="12"/>
  <c r="J37" i="12"/>
  <c r="J12" i="12"/>
  <c r="J66" i="12"/>
  <c r="J61" i="12"/>
  <c r="J44" i="12"/>
  <c r="J29" i="12"/>
  <c r="J17" i="12"/>
  <c r="J62" i="12"/>
  <c r="J91" i="12"/>
  <c r="J48" i="12"/>
  <c r="J58" i="12"/>
  <c r="H83" i="10"/>
  <c r="H39" i="10"/>
  <c r="H6" i="10"/>
  <c r="H92" i="10"/>
  <c r="H48" i="10"/>
  <c r="H18" i="10"/>
  <c r="H28" i="10"/>
  <c r="H76" i="10"/>
  <c r="H101" i="10"/>
  <c r="H60" i="10"/>
  <c r="H47" i="10"/>
  <c r="H42" i="10"/>
  <c r="H29" i="10"/>
  <c r="H38" i="10"/>
  <c r="H16" i="10"/>
  <c r="I88" i="12"/>
  <c r="I17" i="12"/>
  <c r="J25" i="12"/>
  <c r="J47" i="12"/>
  <c r="L65" i="12"/>
  <c r="L20" i="12"/>
  <c r="L74" i="12"/>
  <c r="L43" i="12"/>
  <c r="L32" i="12"/>
  <c r="L92" i="12"/>
  <c r="L73" i="12"/>
  <c r="L62" i="12"/>
  <c r="L70" i="12"/>
  <c r="L72" i="12"/>
  <c r="L81" i="12"/>
  <c r="K50" i="12"/>
  <c r="K18" i="12"/>
  <c r="K85" i="12"/>
  <c r="K23" i="12"/>
  <c r="K79" i="12"/>
  <c r="K70" i="12"/>
  <c r="K41" i="12"/>
  <c r="K25" i="12"/>
  <c r="K88" i="12"/>
  <c r="K78" i="12"/>
  <c r="K94" i="12"/>
  <c r="L67" i="12"/>
  <c r="L37" i="12"/>
  <c r="L17" i="12"/>
  <c r="L80" i="12"/>
  <c r="L50" i="12"/>
  <c r="L25" i="12"/>
  <c r="L99" i="12"/>
  <c r="L64" i="12"/>
  <c r="L90" i="12"/>
  <c r="L89" i="12"/>
  <c r="L95" i="12"/>
  <c r="L12" i="12"/>
  <c r="K61" i="12"/>
  <c r="K80" i="12"/>
  <c r="K29" i="12"/>
  <c r="K97" i="12"/>
  <c r="K69" i="12"/>
  <c r="K52" i="12"/>
  <c r="K33" i="12"/>
  <c r="K19" i="12"/>
  <c r="K96" i="12"/>
  <c r="K89" i="12"/>
  <c r="K11" i="12"/>
  <c r="I6" i="10"/>
  <c r="I59" i="10"/>
  <c r="I15" i="10"/>
  <c r="I93" i="10"/>
  <c r="I71" i="10"/>
  <c r="I54" i="10"/>
  <c r="I53" i="10"/>
  <c r="I51" i="10"/>
  <c r="I56" i="10"/>
  <c r="I12" i="10"/>
  <c r="I104" i="10"/>
  <c r="I99" i="10"/>
  <c r="I100" i="10"/>
  <c r="L79" i="12"/>
  <c r="L56" i="12"/>
  <c r="L24" i="12"/>
  <c r="L94" i="12"/>
  <c r="L63" i="12"/>
  <c r="L44" i="12"/>
  <c r="L7" i="12"/>
  <c r="L96" i="12"/>
  <c r="L42" i="12"/>
  <c r="L52" i="12"/>
  <c r="L54" i="12"/>
  <c r="L57" i="12"/>
  <c r="K65" i="12"/>
  <c r="K35" i="12"/>
  <c r="K53" i="12"/>
  <c r="K22" i="12"/>
  <c r="K26" i="12"/>
  <c r="K98" i="12"/>
  <c r="K73" i="12"/>
  <c r="K60" i="12"/>
  <c r="K37" i="12"/>
  <c r="K8" i="12"/>
  <c r="K6" i="12"/>
  <c r="K43" i="12"/>
  <c r="I24" i="10"/>
  <c r="I94" i="10"/>
  <c r="I61" i="10"/>
  <c r="I29" i="10"/>
  <c r="I81" i="10"/>
  <c r="I68" i="10"/>
  <c r="I82" i="10"/>
  <c r="I84" i="10"/>
  <c r="I89" i="10"/>
  <c r="I46" i="10"/>
  <c r="I35" i="10"/>
  <c r="I41" i="10"/>
  <c r="I98" i="10"/>
  <c r="J93" i="10"/>
  <c r="J64" i="10"/>
  <c r="J43" i="10"/>
  <c r="J51" i="10"/>
  <c r="J98" i="10"/>
  <c r="J18" i="10"/>
  <c r="J67" i="10"/>
  <c r="J12" i="10"/>
  <c r="J85" i="10"/>
  <c r="J73" i="10"/>
  <c r="J62" i="10"/>
  <c r="J53" i="10"/>
  <c r="J75" i="10"/>
  <c r="J89" i="10"/>
  <c r="J72" i="10"/>
  <c r="J81" i="10"/>
  <c r="I83" i="10"/>
  <c r="I17" i="10"/>
  <c r="I39" i="10"/>
  <c r="J58" i="10"/>
  <c r="J9" i="10"/>
  <c r="J14" i="10"/>
  <c r="J25" i="10"/>
  <c r="I16" i="10"/>
  <c r="I49" i="10"/>
  <c r="I70" i="10"/>
  <c r="I44" i="10"/>
  <c r="J24" i="10"/>
  <c r="J96" i="10"/>
  <c r="J77" i="10"/>
  <c r="J56" i="10"/>
  <c r="J8" i="10"/>
  <c r="J99" i="10"/>
  <c r="J19" i="10"/>
  <c r="J48" i="10"/>
  <c r="J84" i="10"/>
  <c r="L18" i="12"/>
  <c r="L40" i="12"/>
  <c r="L11" i="12"/>
  <c r="L36" i="12"/>
  <c r="K38" i="12"/>
  <c r="K87" i="12"/>
  <c r="K17" i="12"/>
  <c r="K14" i="12"/>
  <c r="I37" i="10"/>
  <c r="I63" i="10"/>
  <c r="I91" i="10"/>
  <c r="I13" i="10"/>
  <c r="L93" i="12"/>
  <c r="L77" i="12"/>
  <c r="L35" i="12"/>
  <c r="L30" i="12"/>
  <c r="L88" i="12"/>
  <c r="L51" i="12"/>
  <c r="L23" i="12"/>
  <c r="L26" i="12"/>
  <c r="L66" i="12"/>
  <c r="L71" i="12"/>
  <c r="L76" i="12"/>
  <c r="L86" i="12"/>
  <c r="K86" i="12"/>
  <c r="K46" i="12"/>
  <c r="K58" i="12"/>
  <c r="K39" i="12"/>
  <c r="K27" i="12"/>
  <c r="K16" i="12"/>
  <c r="K91" i="12"/>
  <c r="K67" i="12"/>
  <c r="K42" i="12"/>
  <c r="K34" i="12"/>
  <c r="K15" i="12"/>
  <c r="K20" i="12"/>
  <c r="I22" i="10"/>
  <c r="I95" i="10"/>
  <c r="I66" i="10"/>
  <c r="I25" i="10"/>
  <c r="I34" i="10"/>
  <c r="I75" i="10"/>
  <c r="I72" i="10"/>
  <c r="I103" i="10"/>
  <c r="I8" i="10"/>
  <c r="I90" i="10"/>
  <c r="I67" i="10"/>
  <c r="I48" i="10"/>
  <c r="I23" i="10"/>
  <c r="J91" i="10"/>
  <c r="J29" i="10"/>
  <c r="J33" i="10"/>
  <c r="J44" i="10"/>
  <c r="J28" i="10"/>
  <c r="J36" i="10"/>
  <c r="J17" i="10"/>
  <c r="J100" i="10"/>
  <c r="J83" i="10"/>
  <c r="J66" i="10"/>
  <c r="J10" i="10"/>
  <c r="I55" i="10"/>
  <c r="I36" i="10"/>
  <c r="I69" i="10"/>
  <c r="J104" i="10"/>
  <c r="J47" i="10"/>
  <c r="J71" i="10"/>
  <c r="J15" i="10"/>
  <c r="I88" i="10"/>
  <c r="I10" i="10"/>
  <c r="I73" i="10"/>
  <c r="I52" i="10"/>
  <c r="J11" i="10"/>
  <c r="J79" i="10"/>
  <c r="J101" i="10"/>
  <c r="J39" i="10"/>
  <c r="J50" i="10"/>
  <c r="J31" i="10"/>
  <c r="J60" i="10"/>
  <c r="L48" i="12"/>
  <c r="L58" i="12"/>
  <c r="L78" i="12"/>
  <c r="L21" i="12"/>
  <c r="K63" i="12"/>
  <c r="K24" i="12"/>
  <c r="K74" i="12"/>
  <c r="K31" i="12"/>
  <c r="I7" i="10"/>
  <c r="I31" i="10"/>
  <c r="I47" i="10"/>
  <c r="I11" i="10"/>
  <c r="I62" i="10"/>
  <c r="L34" i="12"/>
  <c r="L13" i="12"/>
  <c r="L68" i="12"/>
  <c r="L46" i="12"/>
  <c r="L22" i="12"/>
  <c r="L87" i="12"/>
  <c r="L69" i="12"/>
  <c r="L33" i="12"/>
  <c r="L31" i="12"/>
  <c r="L91" i="12"/>
  <c r="L97" i="12"/>
  <c r="L6" i="12"/>
  <c r="L29" i="12"/>
  <c r="K92" i="12"/>
  <c r="K56" i="12"/>
  <c r="K64" i="12"/>
  <c r="K51" i="12"/>
  <c r="K12" i="12"/>
  <c r="K28" i="12"/>
  <c r="K95" i="12"/>
  <c r="K77" i="12"/>
  <c r="K57" i="12"/>
  <c r="K49" i="12"/>
  <c r="K32" i="12"/>
  <c r="K55" i="12"/>
  <c r="I21" i="10"/>
  <c r="I96" i="10"/>
  <c r="I40" i="10"/>
  <c r="I45" i="10"/>
  <c r="I32" i="10"/>
  <c r="I80" i="10"/>
  <c r="I102" i="10"/>
  <c r="I30" i="10"/>
  <c r="I20" i="10"/>
  <c r="I77" i="10"/>
  <c r="I87" i="10"/>
  <c r="I92" i="10"/>
  <c r="I101" i="10"/>
  <c r="J87" i="10"/>
  <c r="J63" i="10"/>
  <c r="J68" i="10"/>
  <c r="J40" i="10"/>
  <c r="J49" i="10"/>
  <c r="J21" i="10"/>
  <c r="J61" i="10"/>
  <c r="J20" i="10"/>
  <c r="J78" i="10"/>
  <c r="J97" i="10"/>
  <c r="J59" i="10"/>
  <c r="I33" i="10"/>
  <c r="I43" i="10"/>
  <c r="J41" i="10"/>
  <c r="J32" i="10"/>
  <c r="J27" i="10"/>
  <c r="J37" i="10"/>
  <c r="I58" i="10"/>
  <c r="I64" i="10"/>
  <c r="I65" i="10"/>
  <c r="I79" i="10"/>
  <c r="J65" i="10"/>
  <c r="J46" i="10"/>
  <c r="J88" i="10"/>
  <c r="J69" i="10"/>
  <c r="J22" i="10"/>
  <c r="J13" i="10"/>
  <c r="J42" i="10"/>
  <c r="L84" i="12"/>
  <c r="L83" i="12"/>
  <c r="L16" i="12"/>
  <c r="K7" i="12"/>
  <c r="K10" i="12"/>
  <c r="K45" i="12"/>
  <c r="K100" i="12"/>
  <c r="I60" i="10"/>
  <c r="I76" i="10"/>
  <c r="I86" i="10"/>
  <c r="I14" i="10"/>
  <c r="J55" i="10"/>
  <c r="L45" i="12"/>
  <c r="L27" i="12"/>
  <c r="L82" i="12"/>
  <c r="L53" i="12"/>
  <c r="L9" i="12"/>
  <c r="L98" i="12"/>
  <c r="L75" i="12"/>
  <c r="L41" i="12"/>
  <c r="L19" i="12"/>
  <c r="L14" i="12"/>
  <c r="L28" i="12"/>
  <c r="L15" i="12"/>
  <c r="K40" i="12"/>
  <c r="K90" i="12"/>
  <c r="K66" i="12"/>
  <c r="K82" i="12"/>
  <c r="K62" i="12"/>
  <c r="K44" i="12"/>
  <c r="K21" i="12"/>
  <c r="K30" i="12"/>
  <c r="K84" i="12"/>
  <c r="K71" i="12"/>
  <c r="K54" i="12"/>
  <c r="K76" i="12"/>
  <c r="K59" i="12"/>
  <c r="I38" i="10"/>
  <c r="I97" i="10"/>
  <c r="I78" i="10"/>
  <c r="I50" i="10"/>
  <c r="I27" i="10"/>
  <c r="I85" i="10"/>
  <c r="I28" i="10"/>
  <c r="I42" i="10"/>
  <c r="I9" i="10"/>
  <c r="I26" i="10"/>
  <c r="I19" i="10"/>
  <c r="J16" i="10"/>
  <c r="J54" i="10"/>
  <c r="J76" i="10"/>
  <c r="J80" i="10"/>
  <c r="J23" i="10"/>
  <c r="J90" i="10"/>
  <c r="J52" i="10"/>
  <c r="J103" i="10"/>
  <c r="J74" i="10"/>
  <c r="J94" i="10"/>
  <c r="J86" i="10"/>
  <c r="J30" i="10"/>
  <c r="J92" i="10"/>
  <c r="I57" i="10"/>
  <c r="I18" i="10"/>
  <c r="I74" i="10"/>
  <c r="L55" i="12"/>
  <c r="L8" i="12"/>
  <c r="L100" i="12"/>
  <c r="L61" i="12"/>
  <c r="L39" i="12"/>
  <c r="L10" i="12"/>
  <c r="L85" i="12"/>
  <c r="L59" i="12"/>
  <c r="L38" i="12"/>
  <c r="L47" i="12"/>
  <c r="L49" i="12"/>
  <c r="L60" i="12"/>
  <c r="K47" i="12"/>
  <c r="K13" i="12"/>
  <c r="K68" i="12"/>
  <c r="K93" i="12"/>
  <c r="K72" i="12"/>
  <c r="K48" i="12"/>
  <c r="K36" i="12"/>
  <c r="K9" i="12"/>
  <c r="K99" i="12"/>
  <c r="K81" i="12"/>
  <c r="K75" i="12"/>
  <c r="K83" i="12"/>
  <c r="J82" i="10"/>
  <c r="J95" i="10"/>
  <c r="J35" i="10"/>
  <c r="J38" i="10"/>
  <c r="J34" i="10"/>
  <c r="J45" i="10"/>
  <c r="J26" i="10"/>
  <c r="J102" i="10"/>
  <c r="J57" i="10"/>
  <c r="J70" i="10"/>
  <c r="N51" i="12"/>
  <c r="N90" i="12"/>
  <c r="N77" i="12"/>
  <c r="N71" i="12"/>
  <c r="N13" i="12"/>
  <c r="N38" i="12"/>
  <c r="N81" i="12"/>
  <c r="N76" i="12"/>
  <c r="N37" i="12"/>
  <c r="N100" i="12"/>
  <c r="N56" i="12"/>
  <c r="N99" i="12"/>
  <c r="M57" i="12"/>
  <c r="M12" i="12"/>
  <c r="M8" i="12"/>
  <c r="M82" i="12"/>
  <c r="M97" i="12"/>
  <c r="M28" i="12"/>
  <c r="M17" i="12"/>
  <c r="M86" i="12"/>
  <c r="M81" i="12"/>
  <c r="M50" i="12"/>
  <c r="M62" i="12"/>
  <c r="M79" i="12"/>
  <c r="K79" i="10"/>
  <c r="K53" i="10"/>
  <c r="K46" i="10"/>
  <c r="K21" i="10"/>
  <c r="K65" i="10"/>
  <c r="K63" i="10"/>
  <c r="K15" i="10"/>
  <c r="K89" i="10"/>
  <c r="K38" i="10"/>
  <c r="K43" i="10"/>
  <c r="K11" i="10"/>
  <c r="K13" i="10"/>
  <c r="N79" i="12"/>
  <c r="N49" i="12"/>
  <c r="N24" i="12"/>
  <c r="N7" i="12"/>
  <c r="N72" i="12"/>
  <c r="N33" i="12"/>
  <c r="N36" i="12"/>
  <c r="N64" i="12"/>
  <c r="N17" i="12"/>
  <c r="N83" i="12"/>
  <c r="N39" i="12"/>
  <c r="N8" i="12"/>
  <c r="M46" i="12"/>
  <c r="M40" i="12"/>
  <c r="M48" i="12"/>
  <c r="M85" i="12"/>
  <c r="M80" i="12"/>
  <c r="M35" i="12"/>
  <c r="M20" i="12"/>
  <c r="M98" i="12"/>
  <c r="M52" i="12"/>
  <c r="M54" i="12"/>
  <c r="M59" i="12"/>
  <c r="M43" i="12"/>
  <c r="M9" i="12"/>
  <c r="K18" i="10"/>
  <c r="K24" i="10"/>
  <c r="K91" i="10"/>
  <c r="K60" i="10"/>
  <c r="K96" i="10"/>
  <c r="K62" i="10"/>
  <c r="K20" i="10"/>
  <c r="K72" i="10"/>
  <c r="K51" i="10"/>
  <c r="K28" i="10"/>
  <c r="K16" i="10"/>
  <c r="K26" i="10"/>
  <c r="K32" i="10"/>
  <c r="K68" i="10"/>
  <c r="K78" i="10"/>
  <c r="K55" i="10"/>
  <c r="K83" i="10"/>
  <c r="K85" i="10"/>
  <c r="K59" i="10"/>
  <c r="K103" i="10"/>
  <c r="K37" i="10"/>
  <c r="K69" i="10"/>
  <c r="N27" i="12"/>
  <c r="N25" i="12"/>
  <c r="N66" i="12"/>
  <c r="N89" i="12"/>
  <c r="M51" i="12"/>
  <c r="M7" i="12"/>
  <c r="M58" i="12"/>
  <c r="M11" i="12"/>
  <c r="K67" i="10"/>
  <c r="K27" i="10"/>
  <c r="K25" i="10"/>
  <c r="K90" i="10"/>
  <c r="N30" i="12"/>
  <c r="N14" i="12"/>
  <c r="N58" i="12"/>
  <c r="N57" i="12"/>
  <c r="N9" i="12"/>
  <c r="N73" i="12"/>
  <c r="N19" i="12"/>
  <c r="N54" i="12"/>
  <c r="N96" i="12"/>
  <c r="N31" i="12"/>
  <c r="N88" i="12"/>
  <c r="N48" i="12"/>
  <c r="M60" i="12"/>
  <c r="M77" i="12"/>
  <c r="M30" i="12"/>
  <c r="M32" i="12"/>
  <c r="M23" i="12"/>
  <c r="M65" i="12"/>
  <c r="M25" i="12"/>
  <c r="M47" i="12"/>
  <c r="M31" i="12"/>
  <c r="M24" i="12"/>
  <c r="M26" i="12"/>
  <c r="M63" i="12"/>
  <c r="N78" i="12"/>
  <c r="N46" i="12"/>
  <c r="N87" i="12"/>
  <c r="N50" i="12"/>
  <c r="N91" i="12"/>
  <c r="N60" i="12"/>
  <c r="N84" i="12"/>
  <c r="N26" i="12"/>
  <c r="N68" i="12"/>
  <c r="N93" i="12"/>
  <c r="N11" i="12"/>
  <c r="N40" i="12"/>
  <c r="M74" i="12"/>
  <c r="M33" i="12"/>
  <c r="M100" i="12"/>
  <c r="M61" i="12"/>
  <c r="M29" i="12"/>
  <c r="M34" i="12"/>
  <c r="M89" i="12"/>
  <c r="M49" i="12"/>
  <c r="M94" i="12"/>
  <c r="M10" i="12"/>
  <c r="M36" i="12"/>
  <c r="M83" i="12"/>
  <c r="K87" i="10"/>
  <c r="K102" i="10"/>
  <c r="K64" i="10"/>
  <c r="K54" i="10"/>
  <c r="K29" i="10"/>
  <c r="K77" i="10"/>
  <c r="K84" i="10"/>
  <c r="K50" i="10"/>
  <c r="K92" i="10"/>
  <c r="K17" i="10"/>
  <c r="K12" i="10"/>
  <c r="K61" i="10"/>
  <c r="K52" i="10"/>
  <c r="K49" i="10"/>
  <c r="K70" i="10"/>
  <c r="K82" i="10"/>
  <c r="N23" i="12"/>
  <c r="N98" i="12"/>
  <c r="N65" i="12"/>
  <c r="M88" i="12"/>
  <c r="M76" i="12"/>
  <c r="M91" i="12"/>
  <c r="M55" i="12"/>
  <c r="K86" i="10"/>
  <c r="K100" i="10"/>
  <c r="K74" i="10"/>
  <c r="K56" i="10"/>
  <c r="K76" i="10"/>
  <c r="N21" i="12"/>
  <c r="N74" i="12"/>
  <c r="N42" i="12"/>
  <c r="N45" i="12"/>
  <c r="N69" i="12"/>
  <c r="N10" i="12"/>
  <c r="N16" i="12"/>
  <c r="N44" i="12"/>
  <c r="N61" i="12"/>
  <c r="N70" i="12"/>
  <c r="N18" i="12"/>
  <c r="N34" i="12"/>
  <c r="M19" i="12"/>
  <c r="M66" i="12"/>
  <c r="M18" i="12"/>
  <c r="M96" i="12"/>
  <c r="M73" i="12"/>
  <c r="M16" i="12"/>
  <c r="M44" i="12"/>
  <c r="M69" i="12"/>
  <c r="M39" i="12"/>
  <c r="M27" i="12"/>
  <c r="M71" i="12"/>
  <c r="M53" i="12"/>
  <c r="K23" i="10"/>
  <c r="K95" i="10"/>
  <c r="K98" i="10"/>
  <c r="K104" i="10"/>
  <c r="K101" i="10"/>
  <c r="K41" i="10"/>
  <c r="K80" i="10"/>
  <c r="K39" i="10"/>
  <c r="K10" i="10"/>
  <c r="N22" i="12"/>
  <c r="N62" i="12"/>
  <c r="M64" i="12"/>
  <c r="M15" i="12"/>
  <c r="M68" i="12"/>
  <c r="K42" i="10"/>
  <c r="K73" i="10"/>
  <c r="K8" i="10"/>
  <c r="K97" i="10"/>
  <c r="K22" i="10"/>
  <c r="N92" i="12"/>
  <c r="N55" i="12"/>
  <c r="N47" i="12"/>
  <c r="N29" i="12"/>
  <c r="M14" i="12"/>
  <c r="M87" i="12"/>
  <c r="M90" i="12"/>
  <c r="M67" i="12"/>
  <c r="K93" i="10"/>
  <c r="K30" i="10"/>
  <c r="K94" i="10"/>
  <c r="K6" i="10"/>
  <c r="N67" i="12"/>
  <c r="N6" i="12"/>
  <c r="N28" i="12"/>
  <c r="N52" i="12"/>
  <c r="N86" i="12"/>
  <c r="N75" i="12"/>
  <c r="N85" i="12"/>
  <c r="N53" i="12"/>
  <c r="N63" i="12"/>
  <c r="N80" i="12"/>
  <c r="N20" i="12"/>
  <c r="M70" i="12"/>
  <c r="M92" i="12"/>
  <c r="M6" i="12"/>
  <c r="M38" i="12"/>
  <c r="M84" i="12"/>
  <c r="M13" i="12"/>
  <c r="M93" i="12"/>
  <c r="M99" i="12"/>
  <c r="M72" i="12"/>
  <c r="M21" i="12"/>
  <c r="M41" i="12"/>
  <c r="K44" i="10"/>
  <c r="K14" i="10"/>
  <c r="K35" i="10"/>
  <c r="K75" i="10"/>
  <c r="K88" i="10"/>
  <c r="K7" i="10"/>
  <c r="K31" i="10"/>
  <c r="K48" i="10"/>
  <c r="K45" i="10"/>
  <c r="K57" i="10"/>
  <c r="K99" i="10"/>
  <c r="K66" i="10"/>
  <c r="K19" i="10"/>
  <c r="N15" i="12"/>
  <c r="N41" i="12"/>
  <c r="N82" i="12"/>
  <c r="N97" i="12"/>
  <c r="N59" i="12"/>
  <c r="N12" i="12"/>
  <c r="N94" i="12"/>
  <c r="M78" i="12"/>
  <c r="M42" i="12"/>
  <c r="M95" i="12"/>
  <c r="M37" i="12"/>
  <c r="K34" i="10"/>
  <c r="K33" i="10"/>
  <c r="K40" i="10"/>
  <c r="K47" i="10"/>
  <c r="K9" i="10"/>
  <c r="N43" i="12"/>
  <c r="N95" i="12"/>
  <c r="N35" i="12"/>
  <c r="N32" i="12"/>
  <c r="M22" i="12"/>
  <c r="M75" i="12"/>
  <c r="M45" i="12"/>
  <c r="M56" i="12"/>
  <c r="K58" i="10"/>
  <c r="K81" i="10"/>
  <c r="K71" i="10"/>
  <c r="K36" i="10"/>
  <c r="O12" i="12"/>
  <c r="O54" i="12"/>
  <c r="O41" i="12"/>
  <c r="O98" i="12"/>
  <c r="O56" i="12"/>
  <c r="O48" i="12"/>
  <c r="O30" i="12"/>
  <c r="O97" i="12"/>
  <c r="O70" i="12"/>
  <c r="O11" i="12"/>
  <c r="O77" i="12"/>
  <c r="O86" i="12"/>
  <c r="O93" i="12"/>
  <c r="O29" i="12"/>
  <c r="O36" i="12"/>
  <c r="O32" i="12"/>
  <c r="O88" i="12"/>
  <c r="O27" i="12"/>
  <c r="O57" i="12"/>
  <c r="O96" i="12"/>
  <c r="O92" i="12"/>
  <c r="O59" i="12"/>
  <c r="O17" i="12"/>
  <c r="L52" i="10"/>
  <c r="L70" i="10"/>
  <c r="L66" i="10"/>
  <c r="L51" i="10"/>
  <c r="L60" i="10"/>
  <c r="L32" i="10"/>
  <c r="L38" i="10"/>
  <c r="L40" i="10"/>
  <c r="L94" i="10"/>
  <c r="L25" i="10"/>
  <c r="L76" i="10"/>
  <c r="O83" i="12"/>
  <c r="O49" i="12"/>
  <c r="O60" i="12"/>
  <c r="O99" i="12"/>
  <c r="O20" i="12"/>
  <c r="O28" i="12"/>
  <c r="O79" i="12"/>
  <c r="O78" i="12"/>
  <c r="O45" i="12"/>
  <c r="O35" i="12"/>
  <c r="O31" i="12"/>
  <c r="O61" i="12"/>
  <c r="O62" i="12"/>
  <c r="O74" i="12"/>
  <c r="O90" i="12"/>
  <c r="O39" i="12"/>
  <c r="O34" i="12"/>
  <c r="O64" i="12"/>
  <c r="O71" i="12"/>
  <c r="O82" i="12"/>
  <c r="O69" i="12"/>
  <c r="O75" i="12"/>
  <c r="L26" i="10"/>
  <c r="L15" i="10"/>
  <c r="L79" i="10"/>
  <c r="L78" i="10"/>
  <c r="L99" i="10"/>
  <c r="L86" i="10"/>
  <c r="L11" i="10"/>
  <c r="L80" i="10"/>
  <c r="L36" i="10"/>
  <c r="L102" i="10"/>
  <c r="L28" i="10"/>
  <c r="O55" i="12"/>
  <c r="L39" i="10"/>
  <c r="L44" i="10"/>
  <c r="L55" i="10"/>
  <c r="L12" i="10"/>
  <c r="L74" i="10"/>
  <c r="L46" i="10"/>
  <c r="L14" i="10"/>
  <c r="L91" i="10"/>
  <c r="L20" i="10"/>
  <c r="L29" i="10"/>
  <c r="L31" i="10"/>
  <c r="L19" i="10"/>
  <c r="L37" i="10"/>
  <c r="L54" i="10"/>
  <c r="L27" i="10"/>
  <c r="L30" i="10"/>
  <c r="L87" i="10"/>
  <c r="L85" i="10"/>
  <c r="L81" i="10"/>
  <c r="L83" i="10"/>
  <c r="L57" i="10"/>
  <c r="L9" i="10"/>
  <c r="O19" i="12"/>
  <c r="O33" i="12"/>
  <c r="O38" i="12"/>
  <c r="O15" i="12"/>
  <c r="O73" i="12"/>
  <c r="O40" i="12"/>
  <c r="O52" i="12"/>
  <c r="O24" i="12"/>
  <c r="O21" i="12"/>
  <c r="O47" i="12"/>
  <c r="O72" i="12"/>
  <c r="O65" i="12"/>
  <c r="O50" i="12"/>
  <c r="O46" i="12"/>
  <c r="O66" i="12"/>
  <c r="O13" i="12"/>
  <c r="O76" i="12"/>
  <c r="O44" i="12"/>
  <c r="O94" i="12"/>
  <c r="O58" i="12"/>
  <c r="O84" i="12"/>
  <c r="L18" i="10"/>
  <c r="L41" i="10"/>
  <c r="L84" i="10"/>
  <c r="L62" i="10"/>
  <c r="L98" i="10"/>
  <c r="L42" i="10"/>
  <c r="L59" i="10"/>
  <c r="L75" i="10"/>
  <c r="L56" i="10"/>
  <c r="L67" i="10"/>
  <c r="L92" i="10"/>
  <c r="L104" i="10"/>
  <c r="L101" i="10"/>
  <c r="O25" i="12"/>
  <c r="O91" i="12"/>
  <c r="O100" i="12"/>
  <c r="O53" i="12"/>
  <c r="O10" i="12"/>
  <c r="O85" i="12"/>
  <c r="O37" i="12"/>
  <c r="O89" i="12"/>
  <c r="O18" i="12"/>
  <c r="O95" i="12"/>
  <c r="L65" i="10"/>
  <c r="L61" i="10"/>
  <c r="L77" i="10"/>
  <c r="L71" i="10"/>
  <c r="L53" i="10"/>
  <c r="L35" i="10"/>
  <c r="L7" i="10"/>
  <c r="L63" i="10"/>
  <c r="L17" i="10"/>
  <c r="O81" i="12"/>
  <c r="O16" i="12"/>
  <c r="O80" i="12"/>
  <c r="O51" i="12"/>
  <c r="O68" i="12"/>
  <c r="O26" i="12"/>
  <c r="O63" i="12"/>
  <c r="O87" i="12"/>
  <c r="O23" i="12"/>
  <c r="O14" i="12"/>
  <c r="O22" i="12"/>
  <c r="O43" i="12"/>
  <c r="O42" i="12"/>
  <c r="O67" i="12"/>
  <c r="L88" i="10"/>
  <c r="L16" i="10"/>
  <c r="L13" i="10"/>
  <c r="L90" i="10"/>
  <c r="L24" i="10"/>
  <c r="L73" i="10"/>
  <c r="L93" i="10"/>
  <c r="L64" i="10"/>
  <c r="L8" i="10"/>
  <c r="L72" i="10"/>
  <c r="L6" i="10"/>
  <c r="L69" i="10"/>
  <c r="L103" i="10"/>
  <c r="L34" i="10"/>
  <c r="L22" i="10"/>
  <c r="L43" i="10"/>
  <c r="L23" i="10"/>
  <c r="L100" i="10"/>
  <c r="L97" i="10"/>
  <c r="L10" i="10"/>
  <c r="L82" i="10"/>
  <c r="L45" i="10"/>
  <c r="L47" i="10"/>
  <c r="L33" i="10"/>
  <c r="L50" i="10"/>
  <c r="L48" i="10"/>
  <c r="L21" i="10"/>
  <c r="L95" i="10"/>
  <c r="L58" i="10"/>
  <c r="L49" i="10"/>
  <c r="L89" i="10"/>
  <c r="L68" i="10"/>
  <c r="L96" i="10"/>
  <c r="P54" i="12"/>
  <c r="P59" i="12"/>
  <c r="P17" i="12"/>
  <c r="P22" i="12"/>
  <c r="P31" i="12"/>
  <c r="P23" i="12"/>
  <c r="P8" i="12"/>
  <c r="P88" i="12"/>
  <c r="P53" i="12"/>
  <c r="P29" i="12"/>
  <c r="P69" i="12"/>
  <c r="P92" i="12"/>
  <c r="M71" i="10"/>
  <c r="M6" i="10"/>
  <c r="M98" i="10"/>
  <c r="M74" i="10"/>
  <c r="M64" i="10"/>
  <c r="M72" i="10"/>
  <c r="M53" i="10"/>
  <c r="M69" i="10"/>
  <c r="M40" i="10"/>
  <c r="M78" i="10"/>
  <c r="M49" i="10"/>
  <c r="P45" i="12"/>
  <c r="P98" i="12"/>
  <c r="M55" i="10"/>
  <c r="M21" i="10"/>
  <c r="M86" i="10"/>
  <c r="M46" i="10"/>
  <c r="M54" i="10"/>
  <c r="M101" i="10"/>
  <c r="M92" i="10"/>
  <c r="M84" i="10"/>
  <c r="M32" i="10"/>
  <c r="M28" i="10"/>
  <c r="P15" i="12"/>
  <c r="P26" i="12"/>
  <c r="P11" i="12"/>
  <c r="P46" i="12"/>
  <c r="P19" i="12"/>
  <c r="P87" i="12"/>
  <c r="P79" i="12"/>
  <c r="P32" i="12"/>
  <c r="P44" i="12"/>
  <c r="P48" i="12"/>
  <c r="P51" i="12"/>
  <c r="P56" i="12"/>
  <c r="P100" i="12"/>
  <c r="P49" i="12"/>
  <c r="P57" i="12"/>
  <c r="P82" i="12"/>
  <c r="M24" i="10"/>
  <c r="M52" i="10"/>
  <c r="M80" i="10"/>
  <c r="M96" i="10"/>
  <c r="M73" i="10"/>
  <c r="M14" i="10"/>
  <c r="M82" i="10"/>
  <c r="M102" i="10"/>
  <c r="M51" i="10"/>
  <c r="M9" i="10"/>
  <c r="M12" i="10"/>
  <c r="M60" i="10"/>
  <c r="M76" i="10"/>
  <c r="P63" i="12"/>
  <c r="P86" i="12"/>
  <c r="P25" i="12"/>
  <c r="P47" i="12"/>
  <c r="P61" i="12"/>
  <c r="P38" i="12"/>
  <c r="P16" i="12"/>
  <c r="P27" i="12"/>
  <c r="M77" i="10"/>
  <c r="M89" i="10"/>
  <c r="M25" i="10"/>
  <c r="M103" i="10"/>
  <c r="P7" i="12"/>
  <c r="P34" i="12"/>
  <c r="P95" i="12"/>
  <c r="P42" i="12"/>
  <c r="P41" i="12"/>
  <c r="P97" i="12"/>
  <c r="P85" i="12"/>
  <c r="P99" i="12"/>
  <c r="P20" i="12"/>
  <c r="P33" i="12"/>
  <c r="P74" i="12"/>
  <c r="P78" i="12"/>
  <c r="P73" i="12"/>
  <c r="P76" i="12"/>
  <c r="P24" i="12"/>
  <c r="P52" i="12"/>
  <c r="M91" i="10"/>
  <c r="M35" i="10"/>
  <c r="M27" i="10"/>
  <c r="M83" i="10"/>
  <c r="M88" i="10"/>
  <c r="M61" i="10"/>
  <c r="M67" i="10"/>
  <c r="M57" i="10"/>
  <c r="M79" i="10"/>
  <c r="M10" i="10"/>
  <c r="M19" i="10"/>
  <c r="M85" i="10"/>
  <c r="M68" i="10"/>
  <c r="P81" i="12"/>
  <c r="M59" i="10"/>
  <c r="M38" i="10"/>
  <c r="M75" i="10"/>
  <c r="M39" i="10"/>
  <c r="P58" i="12"/>
  <c r="P75" i="12"/>
  <c r="P6" i="12"/>
  <c r="P83" i="12"/>
  <c r="P30" i="12"/>
  <c r="P18" i="12"/>
  <c r="P70" i="12"/>
  <c r="P84" i="12"/>
  <c r="P65" i="12"/>
  <c r="P66" i="12"/>
  <c r="P68" i="12"/>
  <c r="M42" i="10"/>
  <c r="M30" i="10"/>
  <c r="M66" i="10"/>
  <c r="M93" i="10"/>
  <c r="M23" i="10"/>
  <c r="M47" i="10"/>
  <c r="M8" i="10"/>
  <c r="M94" i="10"/>
  <c r="M11" i="10"/>
  <c r="M65" i="10"/>
  <c r="M90" i="10"/>
  <c r="M13" i="10"/>
  <c r="P60" i="12"/>
  <c r="P28" i="12"/>
  <c r="P94" i="12"/>
  <c r="P90" i="12"/>
  <c r="P96" i="12"/>
  <c r="P93" i="12"/>
  <c r="P9" i="12"/>
  <c r="P36" i="12"/>
  <c r="P71" i="12"/>
  <c r="P80" i="12"/>
  <c r="P77" i="12"/>
  <c r="P89" i="12"/>
  <c r="P12" i="12"/>
  <c r="M43" i="10"/>
  <c r="M58" i="10"/>
  <c r="M20" i="10"/>
  <c r="M37" i="10"/>
  <c r="M62" i="10"/>
  <c r="M44" i="10"/>
  <c r="M63" i="10"/>
  <c r="M17" i="10"/>
  <c r="M81" i="10"/>
  <c r="M29" i="10"/>
  <c r="M41" i="10"/>
  <c r="M99" i="10"/>
  <c r="M95" i="10"/>
  <c r="M36" i="10"/>
  <c r="M34" i="10"/>
  <c r="P14" i="12"/>
  <c r="P62" i="12"/>
  <c r="P40" i="12"/>
  <c r="P72" i="12"/>
  <c r="P10" i="12"/>
  <c r="P67" i="12"/>
  <c r="P50" i="12"/>
  <c r="P64" i="12"/>
  <c r="P13" i="12"/>
  <c r="P55" i="12"/>
  <c r="P39" i="12"/>
  <c r="P43" i="12"/>
  <c r="P21" i="12"/>
  <c r="M15" i="10"/>
  <c r="M87" i="10"/>
  <c r="M45" i="10"/>
  <c r="M48" i="10"/>
  <c r="M31" i="10"/>
  <c r="M26" i="10"/>
  <c r="M50" i="10"/>
  <c r="M104" i="10"/>
  <c r="M33" i="10"/>
  <c r="M97" i="10"/>
  <c r="M56" i="10"/>
  <c r="P37" i="12"/>
  <c r="P35" i="12"/>
  <c r="P91" i="12"/>
  <c r="M7" i="10"/>
  <c r="M70" i="10"/>
  <c r="M100" i="10"/>
  <c r="M22" i="10"/>
  <c r="M16" i="10"/>
  <c r="M18" i="10"/>
  <c r="Q22" i="12"/>
  <c r="Q26" i="12"/>
  <c r="Q81" i="12"/>
  <c r="Q7" i="12"/>
  <c r="Q43" i="12"/>
  <c r="Q62" i="12"/>
  <c r="Q73" i="12"/>
  <c r="Q96" i="12"/>
  <c r="Q97" i="12"/>
  <c r="Q76" i="12"/>
  <c r="Q36" i="12"/>
  <c r="Q11" i="12"/>
  <c r="Q50" i="12"/>
  <c r="Q39" i="12"/>
  <c r="N8" i="10"/>
  <c r="N11" i="10"/>
  <c r="N92" i="10"/>
  <c r="N17" i="10"/>
  <c r="N103" i="10"/>
  <c r="N55" i="10"/>
  <c r="N96" i="10"/>
  <c r="N98" i="10"/>
  <c r="N38" i="10"/>
  <c r="N35" i="10"/>
  <c r="N39" i="10"/>
  <c r="N10" i="10"/>
  <c r="N6" i="10"/>
  <c r="Q87" i="12"/>
  <c r="Q71" i="12"/>
  <c r="N26" i="10"/>
  <c r="N87" i="10"/>
  <c r="N18" i="10"/>
  <c r="N88" i="10"/>
  <c r="Q9" i="12"/>
  <c r="Q93" i="12"/>
  <c r="Q65" i="12"/>
  <c r="Q46" i="12"/>
  <c r="Q90" i="12"/>
  <c r="Q32" i="12"/>
  <c r="Q99" i="12"/>
  <c r="Q74" i="12"/>
  <c r="Q38" i="12"/>
  <c r="Q64" i="12"/>
  <c r="Q100" i="12"/>
  <c r="Q54" i="12"/>
  <c r="Q12" i="12"/>
  <c r="N32" i="10"/>
  <c r="N65" i="10"/>
  <c r="N66" i="10"/>
  <c r="N80" i="10"/>
  <c r="N51" i="10"/>
  <c r="N83" i="10"/>
  <c r="N49" i="10"/>
  <c r="N97" i="10"/>
  <c r="N34" i="10"/>
  <c r="N61" i="10"/>
  <c r="N15" i="10"/>
  <c r="N102" i="10"/>
  <c r="N58" i="10"/>
  <c r="N60" i="10"/>
  <c r="N53" i="10"/>
  <c r="N33" i="10"/>
  <c r="Q80" i="12"/>
  <c r="Q40" i="12"/>
  <c r="Q8" i="12"/>
  <c r="N89" i="10"/>
  <c r="N67" i="10"/>
  <c r="N36" i="10"/>
  <c r="Q88" i="12"/>
  <c r="Q77" i="12"/>
  <c r="Q20" i="12"/>
  <c r="N69" i="10"/>
  <c r="N59" i="10"/>
  <c r="N101" i="10"/>
  <c r="Q42" i="12"/>
  <c r="Q10" i="12"/>
  <c r="Q85" i="12"/>
  <c r="Q51" i="12"/>
  <c r="Q52" i="12"/>
  <c r="Q72" i="12"/>
  <c r="Q59" i="12"/>
  <c r="Q68" i="12"/>
  <c r="Q18" i="12"/>
  <c r="Q67" i="12"/>
  <c r="Q58" i="12"/>
  <c r="Q35" i="12"/>
  <c r="Q25" i="12"/>
  <c r="N37" i="10"/>
  <c r="N72" i="10"/>
  <c r="N56" i="10"/>
  <c r="N104" i="10"/>
  <c r="N75" i="10"/>
  <c r="N79" i="10"/>
  <c r="N46" i="10"/>
  <c r="N47" i="10"/>
  <c r="N54" i="10"/>
  <c r="N31" i="10"/>
  <c r="N76" i="10"/>
  <c r="N19" i="10"/>
  <c r="Q44" i="12"/>
  <c r="N85" i="10"/>
  <c r="N20" i="10"/>
  <c r="N43" i="10"/>
  <c r="Q47" i="12"/>
  <c r="Q63" i="12"/>
  <c r="Q83" i="12"/>
  <c r="Q53" i="12"/>
  <c r="Q6" i="12"/>
  <c r="Q78" i="12"/>
  <c r="Q66" i="12"/>
  <c r="Q16" i="12"/>
  <c r="Q15" i="12"/>
  <c r="Q84" i="12"/>
  <c r="Q60" i="12"/>
  <c r="N93" i="10"/>
  <c r="N24" i="10"/>
  <c r="N94" i="10"/>
  <c r="N14" i="10"/>
  <c r="N30" i="10"/>
  <c r="N74" i="10"/>
  <c r="N78" i="10"/>
  <c r="N45" i="10"/>
  <c r="N48" i="10"/>
  <c r="N9" i="10"/>
  <c r="N16" i="10"/>
  <c r="Q57" i="12"/>
  <c r="Q61" i="12"/>
  <c r="Q79" i="12"/>
  <c r="N95" i="10"/>
  <c r="N27" i="10"/>
  <c r="N40" i="10"/>
  <c r="Q82" i="12"/>
  <c r="Q55" i="12"/>
  <c r="Q69" i="12"/>
  <c r="N68" i="10"/>
  <c r="N84" i="10"/>
  <c r="N62" i="10"/>
  <c r="Q34" i="12"/>
  <c r="Q28" i="12"/>
  <c r="Q91" i="12"/>
  <c r="Q48" i="12"/>
  <c r="Q98" i="12"/>
  <c r="Q14" i="12"/>
  <c r="Q49" i="12"/>
  <c r="Q30" i="12"/>
  <c r="Q37" i="12"/>
  <c r="Q21" i="12"/>
  <c r="Q75" i="12"/>
  <c r="Q29" i="12"/>
  <c r="N90" i="10"/>
  <c r="N91" i="10"/>
  <c r="N21" i="10"/>
  <c r="N12" i="10"/>
  <c r="N71" i="10"/>
  <c r="N73" i="10"/>
  <c r="N77" i="10"/>
  <c r="N42" i="10"/>
  <c r="N22" i="10"/>
  <c r="N52" i="10"/>
  <c r="N7" i="10"/>
  <c r="Q86" i="12"/>
  <c r="Q23" i="12"/>
  <c r="Q45" i="12"/>
  <c r="Q24" i="12"/>
  <c r="Q13" i="12"/>
  <c r="Q95" i="12"/>
  <c r="Q92" i="12"/>
  <c r="Q89" i="12"/>
  <c r="Q27" i="12"/>
  <c r="Q41" i="12"/>
  <c r="Q70" i="12"/>
  <c r="N81" i="10"/>
  <c r="N57" i="10"/>
  <c r="N82" i="10"/>
  <c r="N23" i="10"/>
  <c r="N100" i="10"/>
  <c r="N13" i="10"/>
  <c r="N70" i="10"/>
  <c r="N64" i="10"/>
  <c r="N44" i="10"/>
  <c r="N41" i="10"/>
  <c r="N28" i="10"/>
  <c r="Q17" i="12"/>
  <c r="Q33" i="12"/>
  <c r="Q31" i="12"/>
  <c r="N86" i="10"/>
  <c r="N99" i="10"/>
  <c r="N29" i="10"/>
  <c r="Q94" i="12"/>
  <c r="Q56" i="12"/>
  <c r="Q19" i="12"/>
  <c r="N63" i="10"/>
  <c r="N50" i="10"/>
  <c r="N25" i="10"/>
  <c r="R69" i="12"/>
  <c r="R99" i="12"/>
  <c r="R88" i="12"/>
  <c r="R7" i="12"/>
  <c r="R63" i="12"/>
  <c r="R65" i="12"/>
  <c r="R29" i="12"/>
  <c r="R62" i="12"/>
  <c r="R96" i="12"/>
  <c r="R44" i="12"/>
  <c r="R87" i="12"/>
  <c r="O35" i="10"/>
  <c r="O18" i="10"/>
  <c r="O97" i="10"/>
  <c r="O71" i="10"/>
  <c r="O32" i="10"/>
  <c r="O74" i="10"/>
  <c r="O16" i="10"/>
  <c r="O80" i="10"/>
  <c r="O23" i="10"/>
  <c r="O85" i="10"/>
  <c r="O51" i="10"/>
  <c r="O28" i="10"/>
  <c r="R55" i="12"/>
  <c r="R73" i="12"/>
  <c r="R19" i="12"/>
  <c r="R79" i="12"/>
  <c r="R11" i="12"/>
  <c r="R9" i="12"/>
  <c r="O92" i="10"/>
  <c r="O31" i="10"/>
  <c r="O43" i="10"/>
  <c r="R57" i="12"/>
  <c r="R48" i="12"/>
  <c r="R58" i="12"/>
  <c r="R22" i="12"/>
  <c r="R70" i="12"/>
  <c r="R13" i="12"/>
  <c r="R75" i="12"/>
  <c r="R50" i="12"/>
  <c r="R42" i="12"/>
  <c r="R47" i="12"/>
  <c r="O54" i="10"/>
  <c r="O100" i="10"/>
  <c r="O41" i="10"/>
  <c r="O10" i="10"/>
  <c r="O29" i="10"/>
  <c r="O66" i="10"/>
  <c r="O82" i="10"/>
  <c r="O49" i="10"/>
  <c r="O44" i="10"/>
  <c r="O91" i="10"/>
  <c r="O61" i="10"/>
  <c r="O64" i="10"/>
  <c r="O40" i="10"/>
  <c r="R41" i="12"/>
  <c r="R23" i="12"/>
  <c r="R16" i="12"/>
  <c r="R91" i="12"/>
  <c r="R17" i="12"/>
  <c r="R59" i="12"/>
  <c r="O26" i="10"/>
  <c r="O59" i="10"/>
  <c r="O48" i="10"/>
  <c r="O94" i="10"/>
  <c r="R53" i="12"/>
  <c r="R51" i="12"/>
  <c r="R26" i="12"/>
  <c r="R36" i="12"/>
  <c r="R35" i="12"/>
  <c r="R90" i="12"/>
  <c r="R18" i="12"/>
  <c r="R30" i="12"/>
  <c r="R93" i="12"/>
  <c r="R82" i="12"/>
  <c r="R24" i="12"/>
  <c r="R78" i="12"/>
  <c r="O81" i="10"/>
  <c r="O96" i="10"/>
  <c r="O67" i="10"/>
  <c r="O89" i="10"/>
  <c r="O93" i="10"/>
  <c r="O39" i="10"/>
  <c r="O65" i="10"/>
  <c r="O101" i="10"/>
  <c r="O69" i="10"/>
  <c r="O90" i="10"/>
  <c r="O84" i="10"/>
  <c r="O25" i="10"/>
  <c r="O47" i="10"/>
  <c r="O99" i="10"/>
  <c r="O21" i="10"/>
  <c r="O73" i="10"/>
  <c r="R25" i="12"/>
  <c r="R8" i="12"/>
  <c r="O77" i="10"/>
  <c r="O38" i="10"/>
  <c r="O17" i="10"/>
  <c r="R60" i="12"/>
  <c r="R56" i="12"/>
  <c r="R72" i="12"/>
  <c r="R86" i="12"/>
  <c r="R61" i="12"/>
  <c r="R39" i="12"/>
  <c r="R28" i="12"/>
  <c r="R20" i="12"/>
  <c r="R83" i="12"/>
  <c r="R45" i="12"/>
  <c r="R40" i="12"/>
  <c r="R84" i="12"/>
  <c r="O86" i="10"/>
  <c r="O15" i="10"/>
  <c r="O78" i="10"/>
  <c r="O33" i="10"/>
  <c r="O53" i="10"/>
  <c r="O57" i="10"/>
  <c r="O20" i="10"/>
  <c r="O11" i="10"/>
  <c r="O76" i="10"/>
  <c r="O55" i="10"/>
  <c r="O14" i="10"/>
  <c r="R52" i="12"/>
  <c r="R32" i="12"/>
  <c r="R14" i="12"/>
  <c r="O34" i="10"/>
  <c r="O75" i="10"/>
  <c r="O30" i="10"/>
  <c r="O103" i="10"/>
  <c r="O12" i="10"/>
  <c r="O95" i="10"/>
  <c r="R97" i="12"/>
  <c r="R76" i="12"/>
  <c r="R33" i="12"/>
  <c r="R64" i="12"/>
  <c r="R67" i="12"/>
  <c r="R21" i="12"/>
  <c r="R54" i="12"/>
  <c r="R66" i="12"/>
  <c r="R15" i="12"/>
  <c r="R98" i="12"/>
  <c r="R6" i="12"/>
  <c r="R81" i="12"/>
  <c r="R80" i="12"/>
  <c r="O104" i="10"/>
  <c r="O58" i="10"/>
  <c r="O22" i="10"/>
  <c r="O27" i="10"/>
  <c r="O19" i="10"/>
  <c r="O52" i="10"/>
  <c r="O63" i="10"/>
  <c r="O68" i="10"/>
  <c r="R71" i="12"/>
  <c r="R85" i="12"/>
  <c r="R12" i="12"/>
  <c r="R95" i="12"/>
  <c r="R89" i="12"/>
  <c r="R92" i="12"/>
  <c r="R43" i="12"/>
  <c r="R34" i="12"/>
  <c r="R74" i="12"/>
  <c r="R27" i="12"/>
  <c r="R77" i="12"/>
  <c r="R49" i="12"/>
  <c r="R94" i="12"/>
  <c r="O37" i="10"/>
  <c r="O88" i="10"/>
  <c r="O70" i="10"/>
  <c r="O83" i="10"/>
  <c r="O13" i="10"/>
  <c r="O87" i="10"/>
  <c r="O56" i="10"/>
  <c r="O98" i="10"/>
  <c r="O36" i="10"/>
  <c r="O42" i="10"/>
  <c r="O24" i="10"/>
  <c r="O60" i="10"/>
  <c r="R38" i="12"/>
  <c r="R100" i="12"/>
  <c r="R46" i="12"/>
  <c r="R31" i="12"/>
  <c r="R10" i="12"/>
  <c r="R37" i="12"/>
  <c r="O102" i="10"/>
  <c r="O79" i="10"/>
  <c r="O62" i="10"/>
  <c r="O46" i="10"/>
  <c r="O45" i="10"/>
  <c r="O72" i="10"/>
  <c r="O50" i="10"/>
  <c r="R68" i="12"/>
  <c r="S69" i="12"/>
  <c r="S57" i="12"/>
  <c r="S75" i="12"/>
  <c r="S74" i="12"/>
  <c r="S23" i="12"/>
  <c r="S18" i="12"/>
  <c r="S62" i="12"/>
  <c r="S81" i="12"/>
  <c r="S56" i="12"/>
  <c r="S22" i="12"/>
  <c r="S83" i="12"/>
  <c r="S73" i="12"/>
  <c r="S26" i="12"/>
  <c r="P98" i="10"/>
  <c r="P44" i="10"/>
  <c r="P34" i="10"/>
  <c r="P59" i="10"/>
  <c r="P19" i="10"/>
  <c r="P56" i="10"/>
  <c r="P91" i="10"/>
  <c r="P61" i="10"/>
  <c r="P68" i="10"/>
  <c r="P96" i="10"/>
  <c r="P11" i="10"/>
  <c r="P81" i="10"/>
  <c r="P23" i="10"/>
  <c r="S95" i="12"/>
  <c r="S61" i="12"/>
  <c r="S50" i="12"/>
  <c r="S93" i="12"/>
  <c r="S31" i="12"/>
  <c r="P35" i="10"/>
  <c r="P102" i="10"/>
  <c r="P99" i="10"/>
  <c r="P45" i="10"/>
  <c r="S24" i="12"/>
  <c r="S66" i="12"/>
  <c r="S94" i="12"/>
  <c r="S42" i="12"/>
  <c r="S55" i="12"/>
  <c r="S76" i="12"/>
  <c r="S51" i="12"/>
  <c r="S87" i="12"/>
  <c r="S97" i="12"/>
  <c r="S67" i="12"/>
  <c r="S82" i="12"/>
  <c r="S77" i="12"/>
  <c r="S40" i="12"/>
  <c r="P17" i="10"/>
  <c r="P60" i="10"/>
  <c r="P32" i="10"/>
  <c r="P21" i="10"/>
  <c r="P103" i="10"/>
  <c r="P15" i="10"/>
  <c r="P30" i="10"/>
  <c r="P20" i="10"/>
  <c r="P50" i="10"/>
  <c r="P28" i="10"/>
  <c r="P18" i="10"/>
  <c r="P75" i="10"/>
  <c r="P92" i="10"/>
  <c r="S10" i="12"/>
  <c r="S21" i="12"/>
  <c r="S32" i="12"/>
  <c r="S39" i="12"/>
  <c r="S64" i="12"/>
  <c r="S11" i="12"/>
  <c r="S28" i="12"/>
  <c r="S30" i="12"/>
  <c r="S41" i="12"/>
  <c r="S43" i="12"/>
  <c r="S17" i="12"/>
  <c r="P83" i="10"/>
  <c r="P6" i="10"/>
  <c r="P48" i="10"/>
  <c r="P95" i="10"/>
  <c r="P36" i="10"/>
  <c r="P89" i="10"/>
  <c r="P57" i="10"/>
  <c r="P55" i="10"/>
  <c r="P10" i="10"/>
  <c r="P13" i="10"/>
  <c r="P76" i="10"/>
  <c r="P93" i="10"/>
  <c r="P70" i="10"/>
  <c r="S71" i="12"/>
  <c r="S84" i="12"/>
  <c r="S88" i="12"/>
  <c r="S70" i="12"/>
  <c r="S99" i="12"/>
  <c r="S72" i="12"/>
  <c r="S65" i="12"/>
  <c r="S86" i="12"/>
  <c r="S14" i="12"/>
  <c r="S16" i="12"/>
  <c r="S78" i="12"/>
  <c r="S38" i="12"/>
  <c r="S47" i="12"/>
  <c r="P9" i="10"/>
  <c r="P62" i="10"/>
  <c r="P14" i="10"/>
  <c r="P87" i="10"/>
  <c r="P38" i="10"/>
  <c r="P52" i="10"/>
  <c r="P46" i="10"/>
  <c r="P8" i="10"/>
  <c r="P104" i="10"/>
  <c r="P77" i="10"/>
  <c r="P66" i="10"/>
  <c r="P27" i="10"/>
  <c r="S92" i="12"/>
  <c r="S85" i="12"/>
  <c r="S49" i="12"/>
  <c r="S90" i="12"/>
  <c r="S60" i="12"/>
  <c r="S13" i="12"/>
  <c r="S35" i="12"/>
  <c r="S34" i="12"/>
  <c r="S45" i="12"/>
  <c r="S100" i="12"/>
  <c r="S36" i="12"/>
  <c r="P49" i="10"/>
  <c r="P22" i="10"/>
  <c r="P26" i="10"/>
  <c r="P51" i="10"/>
  <c r="P100" i="10"/>
  <c r="P79" i="10"/>
  <c r="P47" i="10"/>
  <c r="P29" i="10"/>
  <c r="P72" i="10"/>
  <c r="P71" i="10"/>
  <c r="P58" i="10"/>
  <c r="S20" i="12"/>
  <c r="S89" i="12"/>
  <c r="S53" i="12"/>
  <c r="P53" i="10"/>
  <c r="P86" i="10"/>
  <c r="P12" i="10"/>
  <c r="P24" i="10"/>
  <c r="S98" i="12"/>
  <c r="S63" i="12"/>
  <c r="S80" i="12"/>
  <c r="S27" i="12"/>
  <c r="S15" i="12"/>
  <c r="S44" i="12"/>
  <c r="S46" i="12"/>
  <c r="S9" i="12"/>
  <c r="S52" i="12"/>
  <c r="S68" i="12"/>
  <c r="S19" i="12"/>
  <c r="P94" i="10"/>
  <c r="P97" i="10"/>
  <c r="P43" i="10"/>
  <c r="P101" i="10"/>
  <c r="P7" i="10"/>
  <c r="P88" i="10"/>
  <c r="P33" i="10"/>
  <c r="P73" i="10"/>
  <c r="P16" i="10"/>
  <c r="P25" i="10"/>
  <c r="P63" i="10"/>
  <c r="P84" i="10"/>
  <c r="S33" i="12"/>
  <c r="S25" i="12"/>
  <c r="S79" i="12"/>
  <c r="S12" i="12"/>
  <c r="S29" i="12"/>
  <c r="S48" i="12"/>
  <c r="S37" i="12"/>
  <c r="S59" i="12"/>
  <c r="S96" i="12"/>
  <c r="P39" i="10"/>
  <c r="P31" i="10"/>
  <c r="P90" i="10"/>
  <c r="P40" i="10"/>
  <c r="P42" i="10"/>
  <c r="P64" i="10"/>
  <c r="P37" i="10"/>
  <c r="P74" i="10"/>
  <c r="P54" i="10"/>
  <c r="P67" i="10"/>
  <c r="P65" i="10"/>
  <c r="P85" i="10"/>
  <c r="P80" i="10"/>
  <c r="S58" i="12"/>
  <c r="S54" i="12"/>
  <c r="S91" i="12"/>
  <c r="P41" i="10"/>
  <c r="P78" i="10"/>
  <c r="P69" i="10"/>
  <c r="P82" i="10"/>
  <c r="T39" i="12"/>
  <c r="T61" i="12"/>
  <c r="T38" i="12"/>
  <c r="T15" i="12"/>
  <c r="T12" i="12"/>
  <c r="T26" i="12"/>
  <c r="T90" i="12"/>
  <c r="T58" i="12"/>
  <c r="T92" i="12"/>
  <c r="T81" i="12"/>
  <c r="T22" i="12"/>
  <c r="T44" i="12"/>
  <c r="T46" i="12"/>
  <c r="Q39" i="10"/>
  <c r="Q18" i="10"/>
  <c r="Q103" i="10"/>
  <c r="Q47" i="10"/>
  <c r="Q19" i="10"/>
  <c r="Q63" i="10"/>
  <c r="Q25" i="10"/>
  <c r="Q76" i="10"/>
  <c r="Q7" i="10"/>
  <c r="Q40" i="10"/>
  <c r="Q48" i="10"/>
  <c r="Q54" i="10"/>
  <c r="T93" i="12"/>
  <c r="T84" i="12"/>
  <c r="T89" i="12"/>
  <c r="T83" i="12"/>
  <c r="T87" i="12"/>
  <c r="T54" i="12"/>
  <c r="T35" i="12"/>
  <c r="T41" i="12"/>
  <c r="T47" i="12"/>
  <c r="T32" i="12"/>
  <c r="T64" i="12"/>
  <c r="T28" i="12"/>
  <c r="Q83" i="10"/>
  <c r="Q93" i="10"/>
  <c r="Q21" i="10"/>
  <c r="Q65" i="10"/>
  <c r="Q8" i="10"/>
  <c r="Q60" i="10"/>
  <c r="Q58" i="10"/>
  <c r="Q33" i="10"/>
  <c r="Q29" i="10"/>
  <c r="Q84" i="10"/>
  <c r="Q66" i="10"/>
  <c r="T8" i="12"/>
  <c r="T14" i="12"/>
  <c r="T51" i="12"/>
  <c r="T23" i="12"/>
  <c r="T86" i="12"/>
  <c r="T17" i="12"/>
  <c r="Q15" i="10"/>
  <c r="Q41" i="10"/>
  <c r="Q97" i="10"/>
  <c r="Q27" i="10"/>
  <c r="T62" i="12"/>
  <c r="T57" i="12"/>
  <c r="T55" i="12"/>
  <c r="T60" i="12"/>
  <c r="T53" i="12"/>
  <c r="T70" i="12"/>
  <c r="T6" i="12"/>
  <c r="T69" i="12"/>
  <c r="T9" i="12"/>
  <c r="T31" i="12"/>
  <c r="T21" i="12"/>
  <c r="T100" i="12"/>
  <c r="T67" i="12"/>
  <c r="Q14" i="10"/>
  <c r="Q89" i="10"/>
  <c r="Q35" i="10"/>
  <c r="Q52" i="10"/>
  <c r="Q42" i="10"/>
  <c r="Q32" i="10"/>
  <c r="Q38" i="10"/>
  <c r="Q9" i="10"/>
  <c r="Q75" i="10"/>
  <c r="Q20" i="10"/>
  <c r="Q82" i="10"/>
  <c r="Q88" i="10"/>
  <c r="T91" i="12"/>
  <c r="T75" i="12"/>
  <c r="T85" i="12"/>
  <c r="T24" i="12"/>
  <c r="T49" i="12"/>
  <c r="T59" i="12"/>
  <c r="T42" i="12"/>
  <c r="T48" i="12"/>
  <c r="T45" i="12"/>
  <c r="T77" i="12"/>
  <c r="T56" i="12"/>
  <c r="T78" i="12"/>
  <c r="T68" i="12"/>
  <c r="T74" i="12"/>
  <c r="T13" i="12"/>
  <c r="T40" i="12"/>
  <c r="Q24" i="10"/>
  <c r="Q67" i="10"/>
  <c r="Q78" i="10"/>
  <c r="Q95" i="10"/>
  <c r="Q68" i="10"/>
  <c r="Q46" i="10"/>
  <c r="Q34" i="10"/>
  <c r="Q87" i="10"/>
  <c r="Q86" i="10"/>
  <c r="Q22" i="10"/>
  <c r="Q44" i="10"/>
  <c r="Q99" i="10"/>
  <c r="Q73" i="10"/>
  <c r="Q59" i="10"/>
  <c r="Q101" i="10"/>
  <c r="Q17" i="10"/>
  <c r="Q37" i="10"/>
  <c r="Q100" i="10"/>
  <c r="T94" i="12"/>
  <c r="T98" i="12"/>
  <c r="T16" i="12"/>
  <c r="T99" i="12"/>
  <c r="T11" i="12"/>
  <c r="T76" i="12"/>
  <c r="T79" i="12"/>
  <c r="T50" i="12"/>
  <c r="T65" i="12"/>
  <c r="T72" i="12"/>
  <c r="T36" i="12"/>
  <c r="Q55" i="10"/>
  <c r="Q43" i="10"/>
  <c r="Q71" i="10"/>
  <c r="Q92" i="10"/>
  <c r="Q36" i="10"/>
  <c r="Q31" i="10"/>
  <c r="Q45" i="10"/>
  <c r="Q104" i="10"/>
  <c r="Q80" i="10"/>
  <c r="Q53" i="10"/>
  <c r="Q96" i="10"/>
  <c r="Q69" i="10"/>
  <c r="Q23" i="10"/>
  <c r="Q10" i="10"/>
  <c r="T37" i="12"/>
  <c r="Q16" i="10"/>
  <c r="Q12" i="10"/>
  <c r="Q90" i="10"/>
  <c r="Q74" i="10"/>
  <c r="T82" i="12"/>
  <c r="T97" i="12"/>
  <c r="T66" i="12"/>
  <c r="T73" i="12"/>
  <c r="T96" i="12"/>
  <c r="T33" i="12"/>
  <c r="T29" i="12"/>
  <c r="T71" i="12"/>
  <c r="T63" i="12"/>
  <c r="T52" i="12"/>
  <c r="T34" i="12"/>
  <c r="T43" i="12"/>
  <c r="Q81" i="10"/>
  <c r="Q13" i="10"/>
  <c r="Q28" i="10"/>
  <c r="Q30" i="10"/>
  <c r="Q64" i="10"/>
  <c r="Q62" i="10"/>
  <c r="Q26" i="10"/>
  <c r="Q72" i="10"/>
  <c r="Q70" i="10"/>
  <c r="Q56" i="10"/>
  <c r="Q11" i="10"/>
  <c r="Q94" i="10"/>
  <c r="T27" i="12"/>
  <c r="T20" i="12"/>
  <c r="T95" i="12"/>
  <c r="T25" i="12"/>
  <c r="T7" i="12"/>
  <c r="T30" i="12"/>
  <c r="T19" i="12"/>
  <c r="T18" i="12"/>
  <c r="T88" i="12"/>
  <c r="T10" i="12"/>
  <c r="T80" i="12"/>
  <c r="Q102" i="10"/>
  <c r="Q57" i="10"/>
  <c r="Q51" i="10"/>
  <c r="Q49" i="10"/>
  <c r="Q91" i="10"/>
  <c r="Q98" i="10"/>
  <c r="Q61" i="10"/>
  <c r="Q6" i="10"/>
  <c r="Q85" i="10"/>
  <c r="Q79" i="10"/>
  <c r="Q50" i="10"/>
  <c r="Q77" i="10"/>
  <c r="U95" i="12"/>
  <c r="U19" i="12"/>
  <c r="U61" i="12"/>
  <c r="U73" i="12"/>
  <c r="U33" i="12"/>
  <c r="U90" i="12"/>
  <c r="U57" i="12"/>
  <c r="U81" i="12"/>
  <c r="U30" i="12"/>
  <c r="U27" i="12"/>
  <c r="U10" i="12"/>
  <c r="U59" i="12"/>
  <c r="R52" i="10"/>
  <c r="R24" i="10"/>
  <c r="R58" i="10"/>
  <c r="R79" i="10"/>
  <c r="R13" i="10"/>
  <c r="R100" i="10"/>
  <c r="R64" i="10"/>
  <c r="R101" i="10"/>
  <c r="R55" i="10"/>
  <c r="R44" i="10"/>
  <c r="R82" i="10"/>
  <c r="R73" i="10"/>
  <c r="R19" i="10"/>
  <c r="R61" i="10"/>
  <c r="U16" i="12"/>
  <c r="U96" i="12"/>
  <c r="U9" i="12"/>
  <c r="U91" i="12"/>
  <c r="U12" i="12"/>
  <c r="U88" i="12"/>
  <c r="U35" i="12"/>
  <c r="U11" i="12"/>
  <c r="U84" i="12"/>
  <c r="U92" i="12"/>
  <c r="U58" i="12"/>
  <c r="U77" i="12"/>
  <c r="U14" i="12"/>
  <c r="R80" i="10"/>
  <c r="R63" i="10"/>
  <c r="R49" i="10"/>
  <c r="R57" i="10"/>
  <c r="R69" i="10"/>
  <c r="R40" i="10"/>
  <c r="R10" i="10"/>
  <c r="R60" i="10"/>
  <c r="R8" i="10"/>
  <c r="R89" i="10"/>
  <c r="R81" i="10"/>
  <c r="R71" i="10"/>
  <c r="U60" i="12"/>
  <c r="U37" i="12"/>
  <c r="U40" i="12"/>
  <c r="U98" i="12"/>
  <c r="U55" i="12"/>
  <c r="U22" i="12"/>
  <c r="U18" i="12"/>
  <c r="U38" i="12"/>
  <c r="U23" i="12"/>
  <c r="U32" i="12"/>
  <c r="U79" i="12"/>
  <c r="U21" i="12"/>
  <c r="R38" i="10"/>
  <c r="R99" i="10"/>
  <c r="R50" i="10"/>
  <c r="R32" i="10"/>
  <c r="R12" i="10"/>
  <c r="R29" i="10"/>
  <c r="R92" i="10"/>
  <c r="R103" i="10"/>
  <c r="R59" i="10"/>
  <c r="R45" i="10"/>
  <c r="R66" i="10"/>
  <c r="R78" i="10"/>
  <c r="R11" i="10"/>
  <c r="U82" i="12"/>
  <c r="U66" i="12"/>
  <c r="U41" i="12"/>
  <c r="U29" i="12"/>
  <c r="U85" i="12"/>
  <c r="U13" i="12"/>
  <c r="U64" i="12"/>
  <c r="U53" i="12"/>
  <c r="U15" i="12"/>
  <c r="U52" i="12"/>
  <c r="U50" i="12"/>
  <c r="U93" i="12"/>
  <c r="R23" i="10"/>
  <c r="R33" i="10"/>
  <c r="R85" i="10"/>
  <c r="R76" i="10"/>
  <c r="R104" i="10"/>
  <c r="R22" i="10"/>
  <c r="R68" i="10"/>
  <c r="R93" i="10"/>
  <c r="R97" i="10"/>
  <c r="R36" i="10"/>
  <c r="R27" i="10"/>
  <c r="R86" i="10"/>
  <c r="R95" i="10"/>
  <c r="U97" i="12"/>
  <c r="U49" i="12"/>
  <c r="U7" i="12"/>
  <c r="U67" i="12"/>
  <c r="U76" i="12"/>
  <c r="U63" i="12"/>
  <c r="U74" i="12"/>
  <c r="U80" i="12"/>
  <c r="U24" i="12"/>
  <c r="U69" i="12"/>
  <c r="U25" i="12"/>
  <c r="U72" i="12"/>
  <c r="R18" i="10"/>
  <c r="R46" i="10"/>
  <c r="R83" i="10"/>
  <c r="R7" i="10"/>
  <c r="R28" i="10"/>
  <c r="R74" i="10"/>
  <c r="R91" i="10"/>
  <c r="R51" i="10"/>
  <c r="R20" i="10"/>
  <c r="R37" i="10"/>
  <c r="R84" i="10"/>
  <c r="R72" i="10"/>
  <c r="R39" i="10"/>
  <c r="U8" i="12"/>
  <c r="R65" i="10"/>
  <c r="R30" i="10"/>
  <c r="R48" i="10"/>
  <c r="R17" i="10"/>
  <c r="U20" i="12"/>
  <c r="U31" i="12"/>
  <c r="U100" i="12"/>
  <c r="U87" i="12"/>
  <c r="U75" i="12"/>
  <c r="U28" i="12"/>
  <c r="U94" i="12"/>
  <c r="U56" i="12"/>
  <c r="U83" i="12"/>
  <c r="U54" i="12"/>
  <c r="U71" i="12"/>
  <c r="R34" i="10"/>
  <c r="R14" i="10"/>
  <c r="R94" i="10"/>
  <c r="R6" i="10"/>
  <c r="R90" i="10"/>
  <c r="R70" i="10"/>
  <c r="R31" i="10"/>
  <c r="R98" i="10"/>
  <c r="R88" i="10"/>
  <c r="R75" i="10"/>
  <c r="R102" i="10"/>
  <c r="R96" i="10"/>
  <c r="R26" i="10"/>
  <c r="R16" i="10"/>
  <c r="R25" i="10"/>
  <c r="R15" i="10"/>
  <c r="R53" i="10"/>
  <c r="R47" i="10"/>
  <c r="U36" i="12"/>
  <c r="U39" i="12"/>
  <c r="U26" i="12"/>
  <c r="U89" i="12"/>
  <c r="U65" i="12"/>
  <c r="U62" i="12"/>
  <c r="U70" i="12"/>
  <c r="U42" i="12"/>
  <c r="U45" i="12"/>
  <c r="U6" i="12"/>
  <c r="U46" i="12"/>
  <c r="U86" i="12"/>
  <c r="U51" i="12"/>
  <c r="U47" i="12"/>
  <c r="U34" i="12"/>
  <c r="U44" i="12"/>
  <c r="U17" i="12"/>
  <c r="U48" i="12"/>
  <c r="U99" i="12"/>
  <c r="U68" i="12"/>
  <c r="U43" i="12"/>
  <c r="U78" i="12"/>
  <c r="R41" i="10"/>
  <c r="R62" i="10"/>
  <c r="R77" i="10"/>
  <c r="R54" i="10"/>
  <c r="R42" i="10"/>
  <c r="R87" i="10"/>
  <c r="R67" i="10"/>
  <c r="R9" i="10"/>
  <c r="R56" i="10"/>
  <c r="R21" i="10"/>
  <c r="R35" i="10"/>
  <c r="R43" i="10"/>
  <c r="V87" i="12"/>
  <c r="V100" i="12"/>
  <c r="V77" i="12"/>
  <c r="V60" i="12"/>
  <c r="V65" i="12"/>
  <c r="V31" i="12"/>
  <c r="V30" i="12"/>
  <c r="V9" i="12"/>
  <c r="V25" i="12"/>
  <c r="V51" i="12"/>
  <c r="V63" i="12"/>
  <c r="V49" i="12"/>
  <c r="V6" i="12"/>
  <c r="S80" i="10"/>
  <c r="S65" i="10"/>
  <c r="S83" i="10"/>
  <c r="S91" i="10"/>
  <c r="S79" i="10"/>
  <c r="S100" i="10"/>
  <c r="S97" i="10"/>
  <c r="S55" i="10"/>
  <c r="S70" i="10"/>
  <c r="S19" i="10"/>
  <c r="S102" i="10"/>
  <c r="V50" i="12"/>
  <c r="V27" i="12"/>
  <c r="V33" i="12"/>
  <c r="V16" i="12"/>
  <c r="V23" i="12"/>
  <c r="V21" i="12"/>
  <c r="V36" i="12"/>
  <c r="V98" i="12"/>
  <c r="V18" i="12"/>
  <c r="V37" i="12"/>
  <c r="V17" i="12"/>
  <c r="V89" i="12"/>
  <c r="S21" i="10"/>
  <c r="S58" i="10"/>
  <c r="S62" i="10"/>
  <c r="S32" i="10"/>
  <c r="S13" i="10"/>
  <c r="S36" i="10"/>
  <c r="S42" i="10"/>
  <c r="S49" i="10"/>
  <c r="S26" i="10"/>
  <c r="S51" i="10"/>
  <c r="S69" i="10"/>
  <c r="V26" i="12"/>
  <c r="V8" i="12"/>
  <c r="V39" i="12"/>
  <c r="V78" i="12"/>
  <c r="V24" i="12"/>
  <c r="V68" i="12"/>
  <c r="V48" i="12"/>
  <c r="V11" i="12"/>
  <c r="V61" i="12"/>
  <c r="V43" i="12"/>
  <c r="V28" i="12"/>
  <c r="V47" i="12"/>
  <c r="S59" i="10"/>
  <c r="S67" i="10"/>
  <c r="S53" i="10"/>
  <c r="S24" i="10"/>
  <c r="S68" i="10"/>
  <c r="S47" i="10"/>
  <c r="S93" i="10"/>
  <c r="S99" i="10"/>
  <c r="S57" i="10"/>
  <c r="S28" i="10"/>
  <c r="S29" i="10"/>
  <c r="S33" i="10"/>
  <c r="S101" i="10"/>
  <c r="S9" i="10"/>
  <c r="S94" i="10"/>
  <c r="V99" i="12"/>
  <c r="V29" i="12"/>
  <c r="S87" i="10"/>
  <c r="S60" i="10"/>
  <c r="S18" i="10"/>
  <c r="V34" i="12"/>
  <c r="V41" i="12"/>
  <c r="V72" i="12"/>
  <c r="V90" i="12"/>
  <c r="V94" i="12"/>
  <c r="V74" i="12"/>
  <c r="V46" i="12"/>
  <c r="V35" i="12"/>
  <c r="V91" i="12"/>
  <c r="V20" i="12"/>
  <c r="V86" i="12"/>
  <c r="V83" i="12"/>
  <c r="S12" i="10"/>
  <c r="S25" i="10"/>
  <c r="S84" i="10"/>
  <c r="S40" i="10"/>
  <c r="S103" i="10"/>
  <c r="S82" i="10"/>
  <c r="S88" i="10"/>
  <c r="S78" i="10"/>
  <c r="S50" i="10"/>
  <c r="S54" i="10"/>
  <c r="S72" i="10"/>
  <c r="V75" i="12"/>
  <c r="V95" i="12"/>
  <c r="S38" i="10"/>
  <c r="S17" i="10"/>
  <c r="S61" i="10"/>
  <c r="S92" i="10"/>
  <c r="S30" i="10"/>
  <c r="V97" i="12"/>
  <c r="V92" i="12"/>
  <c r="V84" i="12"/>
  <c r="V73" i="12"/>
  <c r="V57" i="12"/>
  <c r="V88" i="12"/>
  <c r="V19" i="12"/>
  <c r="V67" i="12"/>
  <c r="V59" i="12"/>
  <c r="V66" i="12"/>
  <c r="V79" i="12"/>
  <c r="V64" i="12"/>
  <c r="V56" i="12"/>
  <c r="V96" i="12"/>
  <c r="V70" i="12"/>
  <c r="V93" i="12"/>
  <c r="V13" i="12"/>
  <c r="V14" i="12"/>
  <c r="S56" i="10"/>
  <c r="S98" i="10"/>
  <c r="S44" i="10"/>
  <c r="S35" i="10"/>
  <c r="S27" i="10"/>
  <c r="S37" i="10"/>
  <c r="S46" i="10"/>
  <c r="S86" i="10"/>
  <c r="S11" i="10"/>
  <c r="S15" i="10"/>
  <c r="S74" i="10"/>
  <c r="S90" i="10"/>
  <c r="S81" i="10"/>
  <c r="S63" i="10"/>
  <c r="S31" i="10"/>
  <c r="S43" i="10"/>
  <c r="S64" i="10"/>
  <c r="V40" i="12"/>
  <c r="V62" i="12"/>
  <c r="V82" i="12"/>
  <c r="V10" i="12"/>
  <c r="V7" i="12"/>
  <c r="V54" i="12"/>
  <c r="V81" i="12"/>
  <c r="V76" i="12"/>
  <c r="V42" i="12"/>
  <c r="V80" i="12"/>
  <c r="V52" i="12"/>
  <c r="V85" i="12"/>
  <c r="S52" i="10"/>
  <c r="S22" i="10"/>
  <c r="S73" i="10"/>
  <c r="S10" i="10"/>
  <c r="S14" i="10"/>
  <c r="S71" i="10"/>
  <c r="S75" i="10"/>
  <c r="S45" i="10"/>
  <c r="S96" i="10"/>
  <c r="S89" i="10"/>
  <c r="S66" i="10"/>
  <c r="S34" i="10"/>
  <c r="V22" i="12"/>
  <c r="V15" i="12"/>
  <c r="V58" i="12"/>
  <c r="V12" i="12"/>
  <c r="V53" i="12"/>
  <c r="V71" i="12"/>
  <c r="V55" i="12"/>
  <c r="V38" i="12"/>
  <c r="V32" i="12"/>
  <c r="V44" i="12"/>
  <c r="V69" i="12"/>
  <c r="V45" i="12"/>
  <c r="S85" i="10"/>
  <c r="S76" i="10"/>
  <c r="S20" i="10"/>
  <c r="S48" i="10"/>
  <c r="S95" i="10"/>
  <c r="S39" i="10"/>
  <c r="S23" i="10"/>
  <c r="S77" i="10"/>
  <c r="S41" i="10"/>
  <c r="S104" i="10"/>
  <c r="S16" i="10"/>
  <c r="W26" i="12"/>
  <c r="W31" i="12"/>
  <c r="W37" i="12"/>
  <c r="W77" i="12"/>
  <c r="W57" i="12"/>
  <c r="W65" i="12"/>
  <c r="W79" i="12"/>
  <c r="W67" i="12"/>
  <c r="W83" i="12"/>
  <c r="W85" i="12"/>
  <c r="W45" i="12"/>
  <c r="T76" i="10"/>
  <c r="T60" i="10"/>
  <c r="T103" i="10"/>
  <c r="T42" i="10"/>
  <c r="T95" i="10"/>
  <c r="T72" i="10"/>
  <c r="T30" i="10"/>
  <c r="T61" i="10"/>
  <c r="T84" i="10"/>
  <c r="T93" i="10"/>
  <c r="T19" i="10"/>
  <c r="T24" i="10"/>
  <c r="W33" i="12"/>
  <c r="T32" i="10"/>
  <c r="T90" i="10"/>
  <c r="T83" i="10"/>
  <c r="T51" i="10"/>
  <c r="T62" i="10"/>
  <c r="W41" i="12"/>
  <c r="W16" i="12"/>
  <c r="W49" i="12"/>
  <c r="W70" i="12"/>
  <c r="W92" i="12"/>
  <c r="W43" i="12"/>
  <c r="W60" i="12"/>
  <c r="W35" i="12"/>
  <c r="W44" i="12"/>
  <c r="W98" i="12"/>
  <c r="W68" i="12"/>
  <c r="W93" i="12"/>
  <c r="T15" i="10"/>
  <c r="T100" i="10"/>
  <c r="T36" i="10"/>
  <c r="T43" i="10"/>
  <c r="T53" i="10"/>
  <c r="T102" i="10"/>
  <c r="T91" i="10"/>
  <c r="T58" i="10"/>
  <c r="T104" i="10"/>
  <c r="T21" i="10"/>
  <c r="T8" i="10"/>
  <c r="W78" i="12"/>
  <c r="W20" i="12"/>
  <c r="W97" i="12"/>
  <c r="W36" i="12"/>
  <c r="W87" i="12"/>
  <c r="W90" i="12"/>
  <c r="W95" i="12"/>
  <c r="W96" i="12"/>
  <c r="W52" i="12"/>
  <c r="W56" i="12"/>
  <c r="T39" i="10"/>
  <c r="T88" i="10"/>
  <c r="T35" i="10"/>
  <c r="T26" i="10"/>
  <c r="T23" i="10"/>
  <c r="T85" i="10"/>
  <c r="T97" i="10"/>
  <c r="T63" i="10"/>
  <c r="T48" i="10"/>
  <c r="T7" i="10"/>
  <c r="T25" i="10"/>
  <c r="T96" i="10"/>
  <c r="T75" i="10"/>
  <c r="T17" i="10"/>
  <c r="T98" i="10"/>
  <c r="T40" i="10"/>
  <c r="T45" i="10"/>
  <c r="W84" i="12"/>
  <c r="W42" i="12"/>
  <c r="W59" i="12"/>
  <c r="W28" i="12"/>
  <c r="W51" i="12"/>
  <c r="W24" i="12"/>
  <c r="W40" i="12"/>
  <c r="W25" i="12"/>
  <c r="W58" i="12"/>
  <c r="W86" i="12"/>
  <c r="W55" i="12"/>
  <c r="W30" i="12"/>
  <c r="T92" i="10"/>
  <c r="T52" i="10"/>
  <c r="T34" i="10"/>
  <c r="T68" i="10"/>
  <c r="T55" i="10"/>
  <c r="T82" i="10"/>
  <c r="T65" i="10"/>
  <c r="T49" i="10"/>
  <c r="T12" i="10"/>
  <c r="T28" i="10"/>
  <c r="T67" i="10"/>
  <c r="T86" i="10"/>
  <c r="T87" i="10"/>
  <c r="W100" i="12"/>
  <c r="W89" i="12"/>
  <c r="W75" i="12"/>
  <c r="W34" i="12"/>
  <c r="W63" i="12"/>
  <c r="W64" i="12"/>
  <c r="W50" i="12"/>
  <c r="W23" i="12"/>
  <c r="W71" i="12"/>
  <c r="W29" i="12"/>
  <c r="W66" i="12"/>
  <c r="T9" i="10"/>
  <c r="T33" i="10"/>
  <c r="T47" i="10"/>
  <c r="T59" i="10"/>
  <c r="T6" i="10"/>
  <c r="T14" i="10"/>
  <c r="T80" i="10"/>
  <c r="T16" i="10"/>
  <c r="T69" i="10"/>
  <c r="T13" i="10"/>
  <c r="T37" i="10"/>
  <c r="T10" i="10"/>
  <c r="T50" i="10"/>
  <c r="W48" i="12"/>
  <c r="W38" i="12"/>
  <c r="W76" i="12"/>
  <c r="W53" i="12"/>
  <c r="W27" i="12"/>
  <c r="W32" i="12"/>
  <c r="W99" i="12"/>
  <c r="W88" i="12"/>
  <c r="W73" i="12"/>
  <c r="W46" i="12"/>
  <c r="W94" i="12"/>
  <c r="T64" i="10"/>
  <c r="T41" i="10"/>
  <c r="T44" i="10"/>
  <c r="T70" i="10"/>
  <c r="T78" i="10"/>
  <c r="T94" i="10"/>
  <c r="T18" i="10"/>
  <c r="T46" i="10"/>
  <c r="T66" i="10"/>
  <c r="T29" i="10"/>
  <c r="T31" i="10"/>
  <c r="T11" i="10"/>
  <c r="W21" i="12"/>
  <c r="W19" i="12"/>
  <c r="W39" i="12"/>
  <c r="T27" i="10"/>
  <c r="T89" i="10"/>
  <c r="T99" i="10"/>
  <c r="T77" i="10"/>
  <c r="W62" i="12"/>
  <c r="W80" i="12"/>
  <c r="W72" i="12"/>
  <c r="W17" i="12"/>
  <c r="W82" i="12"/>
  <c r="W54" i="12"/>
  <c r="W81" i="12"/>
  <c r="W47" i="12"/>
  <c r="W22" i="12"/>
  <c r="W74" i="12"/>
  <c r="W61" i="12"/>
  <c r="W18" i="12"/>
  <c r="W69" i="12"/>
  <c r="W91" i="12"/>
  <c r="T79" i="10"/>
  <c r="T73" i="10"/>
  <c r="T56" i="10"/>
  <c r="T101" i="10"/>
  <c r="T38" i="10"/>
  <c r="T22" i="10"/>
  <c r="T71" i="10"/>
  <c r="T74" i="10"/>
  <c r="T54" i="10"/>
  <c r="T81" i="10"/>
  <c r="T57" i="10"/>
  <c r="T20" i="10"/>
  <c r="X58" i="12"/>
  <c r="X85" i="12"/>
  <c r="X25" i="12"/>
  <c r="X17" i="12"/>
  <c r="X92" i="12"/>
  <c r="X83" i="12"/>
  <c r="X65" i="12"/>
  <c r="X37" i="12"/>
  <c r="X47" i="12"/>
  <c r="U11" i="10"/>
  <c r="U54" i="10"/>
  <c r="U26" i="10"/>
  <c r="U104" i="10"/>
  <c r="U61" i="10"/>
  <c r="U59" i="10"/>
  <c r="U32" i="10"/>
  <c r="U57" i="10"/>
  <c r="U22" i="10"/>
  <c r="U82" i="10"/>
  <c r="U23" i="10"/>
  <c r="U79" i="10"/>
  <c r="U10" i="10"/>
  <c r="X91" i="12"/>
  <c r="X32" i="12"/>
  <c r="X63" i="12"/>
  <c r="X27" i="12"/>
  <c r="X35" i="12"/>
  <c r="X40" i="12"/>
  <c r="X18" i="12"/>
  <c r="X78" i="12"/>
  <c r="X30" i="12"/>
  <c r="X60" i="12"/>
  <c r="X68" i="12"/>
  <c r="U44" i="10"/>
  <c r="U19" i="10"/>
  <c r="U89" i="10"/>
  <c r="U41" i="10"/>
  <c r="U91" i="10"/>
  <c r="U24" i="10"/>
  <c r="U53" i="10"/>
  <c r="U55" i="10"/>
  <c r="U58" i="10"/>
  <c r="U76" i="10"/>
  <c r="U102" i="10"/>
  <c r="U66" i="10"/>
  <c r="X44" i="12"/>
  <c r="X55" i="12"/>
  <c r="X76" i="12"/>
  <c r="X38" i="12"/>
  <c r="X43" i="12"/>
  <c r="X34" i="12"/>
  <c r="X54" i="12"/>
  <c r="X74" i="12"/>
  <c r="X21" i="12"/>
  <c r="X42" i="12"/>
  <c r="X94" i="12"/>
  <c r="U31" i="10"/>
  <c r="U70" i="10"/>
  <c r="U83" i="10"/>
  <c r="U9" i="10"/>
  <c r="U75" i="10"/>
  <c r="U34" i="10"/>
  <c r="U85" i="10"/>
  <c r="U52" i="10"/>
  <c r="U98" i="10"/>
  <c r="U17" i="10"/>
  <c r="U56" i="10"/>
  <c r="U14" i="10"/>
  <c r="X98" i="12"/>
  <c r="X72" i="12"/>
  <c r="X99" i="12"/>
  <c r="X70" i="12"/>
  <c r="X26" i="12"/>
  <c r="X24" i="12"/>
  <c r="X82" i="12"/>
  <c r="X53" i="12"/>
  <c r="X62" i="12"/>
  <c r="U90" i="10"/>
  <c r="U63" i="10"/>
  <c r="U8" i="10"/>
  <c r="U68" i="10"/>
  <c r="U72" i="10"/>
  <c r="U42" i="10"/>
  <c r="U28" i="10"/>
  <c r="U18" i="10"/>
  <c r="U78" i="10"/>
  <c r="U20" i="10"/>
  <c r="U93" i="10"/>
  <c r="U37" i="10"/>
  <c r="U49" i="10"/>
  <c r="U97" i="10"/>
  <c r="U100" i="10"/>
  <c r="U50" i="10"/>
  <c r="U15" i="10"/>
  <c r="U13" i="10"/>
  <c r="X69" i="12"/>
  <c r="X41" i="12"/>
  <c r="X93" i="12"/>
  <c r="X61" i="12"/>
  <c r="X84" i="12"/>
  <c r="X59" i="12"/>
  <c r="X64" i="12"/>
  <c r="X89" i="12"/>
  <c r="X29" i="12"/>
  <c r="X87" i="12"/>
  <c r="X46" i="12"/>
  <c r="X67" i="12"/>
  <c r="U86" i="10"/>
  <c r="U25" i="10"/>
  <c r="U48" i="10"/>
  <c r="U35" i="10"/>
  <c r="U95" i="10"/>
  <c r="U69" i="10"/>
  <c r="U73" i="10"/>
  <c r="U71" i="10"/>
  <c r="U74" i="10"/>
  <c r="U84" i="10"/>
  <c r="U46" i="10"/>
  <c r="U81" i="10"/>
  <c r="U47" i="10"/>
  <c r="U43" i="10"/>
  <c r="X49" i="12"/>
  <c r="U36" i="10"/>
  <c r="U87" i="10"/>
  <c r="U21" i="10"/>
  <c r="U101" i="10"/>
  <c r="X48" i="12"/>
  <c r="X66" i="12"/>
  <c r="X22" i="12"/>
  <c r="X96" i="12"/>
  <c r="X75" i="12"/>
  <c r="X73" i="12"/>
  <c r="X28" i="12"/>
  <c r="X80" i="12"/>
  <c r="X20" i="12"/>
  <c r="X16" i="12"/>
  <c r="X39" i="12"/>
  <c r="U30" i="10"/>
  <c r="U33" i="10"/>
  <c r="U103" i="10"/>
  <c r="U92" i="10"/>
  <c r="U29" i="10"/>
  <c r="U94" i="10"/>
  <c r="U38" i="10"/>
  <c r="U39" i="10"/>
  <c r="U77" i="10"/>
  <c r="U40" i="10"/>
  <c r="U45" i="10"/>
  <c r="U12" i="10"/>
  <c r="U7" i="10"/>
  <c r="U27" i="10"/>
  <c r="X57" i="12"/>
  <c r="X36" i="12"/>
  <c r="X19" i="12"/>
  <c r="X97" i="12"/>
  <c r="X100" i="12"/>
  <c r="X50" i="12"/>
  <c r="X71" i="12"/>
  <c r="X79" i="12"/>
  <c r="X88" i="12"/>
  <c r="X86" i="12"/>
  <c r="X52" i="12"/>
  <c r="X90" i="12"/>
  <c r="X51" i="12"/>
  <c r="X81" i="12"/>
  <c r="X56" i="12"/>
  <c r="X77" i="12"/>
  <c r="X31" i="12"/>
  <c r="X45" i="12"/>
  <c r="X95" i="12"/>
  <c r="X23" i="12"/>
  <c r="X33" i="12"/>
  <c r="U80" i="10"/>
  <c r="U64" i="10"/>
  <c r="U65" i="10"/>
  <c r="U51" i="10"/>
  <c r="U6" i="10"/>
  <c r="U99" i="10"/>
  <c r="U67" i="10"/>
  <c r="U62" i="10"/>
  <c r="U16" i="10"/>
  <c r="U96" i="10"/>
  <c r="U60" i="10"/>
  <c r="U88" i="10"/>
  <c r="Y69" i="12"/>
  <c r="Y96" i="12"/>
  <c r="Y99" i="12"/>
  <c r="Y82" i="12"/>
  <c r="Y76" i="12"/>
  <c r="Y73" i="12"/>
  <c r="Y75" i="12"/>
  <c r="Y50" i="12"/>
  <c r="Y81" i="12"/>
  <c r="Y100" i="12"/>
  <c r="Y85" i="12"/>
  <c r="Y87" i="12"/>
  <c r="Y66" i="12"/>
  <c r="Y56" i="12"/>
  <c r="V27" i="10"/>
  <c r="V33" i="10"/>
  <c r="V69" i="10"/>
  <c r="V59" i="10"/>
  <c r="V76" i="10"/>
  <c r="V68" i="10"/>
  <c r="V54" i="10"/>
  <c r="V7" i="10"/>
  <c r="V64" i="10"/>
  <c r="V47" i="10"/>
  <c r="V37" i="10"/>
  <c r="V85" i="10"/>
  <c r="Y79" i="12"/>
  <c r="Y67" i="12"/>
  <c r="Y88" i="12"/>
  <c r="Y38" i="12"/>
  <c r="Y40" i="12"/>
  <c r="Y91" i="12"/>
  <c r="V42" i="10"/>
  <c r="V57" i="10"/>
  <c r="V66" i="10"/>
  <c r="V45" i="10"/>
  <c r="V61" i="10"/>
  <c r="V92" i="10"/>
  <c r="V28" i="10"/>
  <c r="V31" i="10"/>
  <c r="V98" i="10"/>
  <c r="V77" i="10"/>
  <c r="V29" i="10"/>
  <c r="V24" i="10"/>
  <c r="Y46" i="12"/>
  <c r="V26" i="10"/>
  <c r="V46" i="10"/>
  <c r="V55" i="10"/>
  <c r="Y53" i="12"/>
  <c r="Y49" i="12"/>
  <c r="Y93" i="12"/>
  <c r="Y83" i="12"/>
  <c r="Y43" i="12"/>
  <c r="Y41" i="12"/>
  <c r="Y80" i="12"/>
  <c r="Y89" i="12"/>
  <c r="Y36" i="12"/>
  <c r="V44" i="10"/>
  <c r="V95" i="10"/>
  <c r="V50" i="10"/>
  <c r="V11" i="10"/>
  <c r="V8" i="10"/>
  <c r="V67" i="10"/>
  <c r="V41" i="10"/>
  <c r="V65" i="10"/>
  <c r="V36" i="10"/>
  <c r="V89" i="10"/>
  <c r="V87" i="10"/>
  <c r="V62" i="10"/>
  <c r="Y92" i="12"/>
  <c r="Y71" i="12"/>
  <c r="Y61" i="12"/>
  <c r="Y77" i="12"/>
  <c r="Y59" i="12"/>
  <c r="Y64" i="12"/>
  <c r="Y70" i="12"/>
  <c r="V90" i="10"/>
  <c r="V78" i="10"/>
  <c r="V91" i="10"/>
  <c r="V104" i="10"/>
  <c r="V81" i="10"/>
  <c r="V15" i="10"/>
  <c r="V22" i="10"/>
  <c r="V102" i="10"/>
  <c r="V71" i="10"/>
  <c r="V82" i="10"/>
  <c r="V56" i="10"/>
  <c r="V39" i="10"/>
  <c r="V94" i="10"/>
  <c r="Y39" i="12"/>
  <c r="V6" i="10"/>
  <c r="V58" i="10"/>
  <c r="V20" i="10"/>
  <c r="Y55" i="12"/>
  <c r="Y45" i="12"/>
  <c r="Y51" i="12"/>
  <c r="Y95" i="12"/>
  <c r="Y62" i="12"/>
  <c r="Y86" i="12"/>
  <c r="Y37" i="12"/>
  <c r="Y58" i="12"/>
  <c r="Y94" i="12"/>
  <c r="V60" i="10"/>
  <c r="V75" i="10"/>
  <c r="V19" i="10"/>
  <c r="V38" i="10"/>
  <c r="V51" i="10"/>
  <c r="V25" i="10"/>
  <c r="V100" i="10"/>
  <c r="V73" i="10"/>
  <c r="V32" i="10"/>
  <c r="V79" i="10"/>
  <c r="V40" i="10"/>
  <c r="V16" i="10"/>
  <c r="V12" i="10"/>
  <c r="V14" i="10"/>
  <c r="V93" i="10"/>
  <c r="V86" i="10"/>
  <c r="Y97" i="12"/>
  <c r="Y74" i="12"/>
  <c r="Y78" i="12"/>
  <c r="Y57" i="12"/>
  <c r="Y52" i="12"/>
  <c r="Y65" i="12"/>
  <c r="Y63" i="12"/>
  <c r="V97" i="10"/>
  <c r="V9" i="10"/>
  <c r="V84" i="10"/>
  <c r="V70" i="10"/>
  <c r="V80" i="10"/>
  <c r="V49" i="10"/>
  <c r="V96" i="10"/>
  <c r="V23" i="10"/>
  <c r="V52" i="10"/>
  <c r="V10" i="10"/>
  <c r="V43" i="10"/>
  <c r="V101" i="10"/>
  <c r="V30" i="10"/>
  <c r="V21" i="10"/>
  <c r="Y44" i="12"/>
  <c r="Y68" i="12"/>
  <c r="Y47" i="12"/>
  <c r="Y72" i="12"/>
  <c r="Y42" i="12"/>
  <c r="Y84" i="12"/>
  <c r="Y48" i="12"/>
  <c r="Y90" i="12"/>
  <c r="Y60" i="12"/>
  <c r="V18" i="10"/>
  <c r="V13" i="10"/>
  <c r="V88" i="10"/>
  <c r="V99" i="10"/>
  <c r="V103" i="10"/>
  <c r="V72" i="10"/>
  <c r="V34" i="10"/>
  <c r="V83" i="10"/>
  <c r="V63" i="10"/>
  <c r="V48" i="10"/>
  <c r="V74" i="10"/>
  <c r="Y98" i="12"/>
  <c r="Y54" i="12"/>
  <c r="V53" i="10"/>
  <c r="V35" i="10"/>
  <c r="V17" i="10"/>
  <c r="Z34" i="12"/>
  <c r="Z5" i="12"/>
  <c r="Z28" i="12"/>
  <c r="Z43" i="12"/>
  <c r="Z74" i="12"/>
  <c r="Z96" i="12"/>
  <c r="Z64" i="12"/>
  <c r="Z25" i="12"/>
  <c r="Z87" i="12"/>
  <c r="Z7" i="12"/>
  <c r="Z41" i="12"/>
  <c r="Z13" i="12"/>
  <c r="Z81" i="12"/>
  <c r="W38" i="10"/>
  <c r="W90" i="10"/>
  <c r="W17" i="10"/>
  <c r="W42" i="10"/>
  <c r="W45" i="10"/>
  <c r="W43" i="10"/>
  <c r="W60" i="10"/>
  <c r="W68" i="10"/>
  <c r="W94" i="10"/>
  <c r="W74" i="10"/>
  <c r="W28" i="10"/>
  <c r="Z73" i="12"/>
  <c r="Z52" i="12"/>
  <c r="Z66" i="12"/>
  <c r="W51" i="10"/>
  <c r="W25" i="10"/>
  <c r="W81" i="10"/>
  <c r="W21" i="10"/>
  <c r="W101" i="10"/>
  <c r="W80" i="10"/>
  <c r="W53" i="10"/>
  <c r="W33" i="10"/>
  <c r="Z95" i="12"/>
  <c r="Z37" i="12"/>
  <c r="Z83" i="12"/>
  <c r="Z59" i="12"/>
  <c r="Z84" i="12"/>
  <c r="Z33" i="12"/>
  <c r="Z80" i="12"/>
  <c r="Z69" i="12"/>
  <c r="Z32" i="12"/>
  <c r="Z55" i="12"/>
  <c r="Z75" i="12"/>
  <c r="Z54" i="12"/>
  <c r="Z23" i="12"/>
  <c r="W59" i="10"/>
  <c r="W103" i="10"/>
  <c r="W23" i="10"/>
  <c r="W39" i="10"/>
  <c r="W93" i="10"/>
  <c r="W71" i="10"/>
  <c r="W70" i="10"/>
  <c r="W72" i="10"/>
  <c r="W27" i="10"/>
  <c r="W34" i="10"/>
  <c r="W55" i="10"/>
  <c r="Z24" i="12"/>
  <c r="Z20" i="12"/>
  <c r="Z9" i="12"/>
  <c r="Z6" i="12"/>
  <c r="Z18" i="12"/>
  <c r="Z42" i="12"/>
  <c r="Z86" i="12"/>
  <c r="Z77" i="12"/>
  <c r="Z51" i="12"/>
  <c r="Z68" i="12"/>
  <c r="Z85" i="12"/>
  <c r="Z97" i="12"/>
  <c r="W61" i="10"/>
  <c r="W64" i="10"/>
  <c r="W78" i="10"/>
  <c r="W37" i="10"/>
  <c r="W79" i="10"/>
  <c r="W77" i="10"/>
  <c r="W19" i="10"/>
  <c r="W36" i="10"/>
  <c r="W56" i="10"/>
  <c r="W47" i="10"/>
  <c r="W46" i="10"/>
  <c r="W104" i="10"/>
  <c r="W40" i="10"/>
  <c r="Z63" i="12"/>
  <c r="Z60" i="12"/>
  <c r="Z61" i="12"/>
  <c r="Z8" i="12"/>
  <c r="Z21" i="12"/>
  <c r="Z10" i="12"/>
  <c r="Z72" i="12"/>
  <c r="Z31" i="12"/>
  <c r="Z46" i="12"/>
  <c r="Z98" i="12"/>
  <c r="Z76" i="12"/>
  <c r="Z82" i="12"/>
  <c r="Z38" i="12"/>
  <c r="W97" i="10"/>
  <c r="W67" i="10"/>
  <c r="W44" i="10"/>
  <c r="W30" i="10"/>
  <c r="W52" i="10"/>
  <c r="W24" i="10"/>
  <c r="W92" i="10"/>
  <c r="W58" i="10"/>
  <c r="W49" i="10"/>
  <c r="W85" i="10"/>
  <c r="Z26" i="12"/>
  <c r="Z88" i="12"/>
  <c r="Z57" i="12"/>
  <c r="Z56" i="12"/>
  <c r="Z30" i="12"/>
  <c r="Z78" i="12"/>
  <c r="Z65" i="12"/>
  <c r="Z92" i="12"/>
  <c r="Z99" i="12"/>
  <c r="Z14" i="12"/>
  <c r="Z94" i="12"/>
  <c r="Z36" i="12"/>
  <c r="W84" i="10"/>
  <c r="W20" i="10"/>
  <c r="W41" i="10"/>
  <c r="W57" i="10"/>
  <c r="W75" i="10"/>
  <c r="W65" i="10"/>
  <c r="W63" i="10"/>
  <c r="W98" i="10"/>
  <c r="W89" i="10"/>
  <c r="W50" i="10"/>
  <c r="W86" i="10"/>
  <c r="W16" i="10"/>
  <c r="W102" i="10"/>
  <c r="Z35" i="12"/>
  <c r="Z22" i="12"/>
  <c r="W99" i="10"/>
  <c r="W31" i="10"/>
  <c r="W66" i="10"/>
  <c r="W35" i="10"/>
  <c r="W83" i="10"/>
  <c r="W82" i="10"/>
  <c r="W88" i="10"/>
  <c r="Z40" i="12"/>
  <c r="Z39" i="12"/>
  <c r="Z48" i="12"/>
  <c r="Z67" i="12"/>
  <c r="Z90" i="12"/>
  <c r="Z27" i="12"/>
  <c r="Z12" i="12"/>
  <c r="Z93" i="12"/>
  <c r="Z100" i="12"/>
  <c r="Z50" i="12"/>
  <c r="Z53" i="12"/>
  <c r="Z58" i="12"/>
  <c r="W100" i="10"/>
  <c r="W62" i="10"/>
  <c r="W91" i="10"/>
  <c r="W48" i="10"/>
  <c r="W29" i="10"/>
  <c r="W32" i="10"/>
  <c r="W26" i="10"/>
  <c r="Z71" i="12"/>
  <c r="Z29" i="12"/>
  <c r="W87" i="10"/>
  <c r="W95" i="10"/>
  <c r="W22" i="10"/>
  <c r="W76" i="10"/>
  <c r="W54" i="10"/>
  <c r="W69" i="10"/>
  <c r="W96" i="10"/>
  <c r="W18" i="10"/>
  <c r="W73" i="10"/>
  <c r="Z45" i="12"/>
  <c r="Z62" i="12"/>
  <c r="Z15" i="12"/>
  <c r="Z49" i="12"/>
  <c r="Z44" i="12"/>
  <c r="Z91" i="12"/>
  <c r="Z17" i="12"/>
  <c r="Z70" i="12"/>
  <c r="Z79" i="12"/>
  <c r="Z19" i="12"/>
  <c r="Z47" i="12"/>
  <c r="Z11" i="12"/>
  <c r="Z89" i="12"/>
  <c r="Z16" i="12"/>
  <c r="AA21" i="12"/>
  <c r="AA59" i="12"/>
  <c r="AA48" i="12"/>
  <c r="AA91" i="12"/>
  <c r="AA89" i="12"/>
  <c r="AA17" i="12"/>
  <c r="AA82" i="12"/>
  <c r="AA86" i="12"/>
  <c r="AA74" i="12"/>
  <c r="AA28" i="12"/>
  <c r="AA88" i="12"/>
  <c r="AA69" i="12"/>
  <c r="AA47" i="12"/>
  <c r="X54" i="10"/>
  <c r="X69" i="10"/>
  <c r="X44" i="10"/>
  <c r="X64" i="10"/>
  <c r="X62" i="10"/>
  <c r="X17" i="10"/>
  <c r="X31" i="10"/>
  <c r="X87" i="10"/>
  <c r="X101" i="10"/>
  <c r="X72" i="10"/>
  <c r="X34" i="10"/>
  <c r="AA50" i="12"/>
  <c r="AA45" i="12"/>
  <c r="AA7" i="12"/>
  <c r="AA12" i="12"/>
  <c r="AA72" i="12"/>
  <c r="AA42" i="12"/>
  <c r="X50" i="10"/>
  <c r="X27" i="10"/>
  <c r="AA73" i="12"/>
  <c r="AA65" i="12"/>
  <c r="AA36" i="12"/>
  <c r="AA13" i="12"/>
  <c r="AA10" i="12"/>
  <c r="AA11" i="12"/>
  <c r="AA26" i="12"/>
  <c r="AA93" i="12"/>
  <c r="AA6" i="12"/>
  <c r="AA30" i="12"/>
  <c r="AA41" i="12"/>
  <c r="AA99" i="12"/>
  <c r="X33" i="10"/>
  <c r="X24" i="10"/>
  <c r="X19" i="10"/>
  <c r="X83" i="10"/>
  <c r="X35" i="10"/>
  <c r="X74" i="10"/>
  <c r="X88" i="10"/>
  <c r="X103" i="10"/>
  <c r="X43" i="10"/>
  <c r="X66" i="10"/>
  <c r="X86" i="10"/>
  <c r="X81" i="10"/>
  <c r="AA66" i="12"/>
  <c r="AA95" i="12"/>
  <c r="X90" i="10"/>
  <c r="X94" i="10"/>
  <c r="X41" i="10"/>
  <c r="X22" i="10"/>
  <c r="X99" i="10"/>
  <c r="AA15" i="12"/>
  <c r="AA43" i="12"/>
  <c r="AA61" i="12"/>
  <c r="AA49" i="12"/>
  <c r="AA96" i="12"/>
  <c r="AA75" i="12"/>
  <c r="AA87" i="12"/>
  <c r="AA32" i="12"/>
  <c r="AA83" i="12"/>
  <c r="AA38" i="12"/>
  <c r="AA97" i="12"/>
  <c r="X104" i="10"/>
  <c r="X58" i="10"/>
  <c r="X100" i="10"/>
  <c r="X79" i="10"/>
  <c r="X92" i="10"/>
  <c r="X23" i="10"/>
  <c r="X93" i="10"/>
  <c r="X56" i="10"/>
  <c r="X25" i="10"/>
  <c r="X46" i="10"/>
  <c r="X47" i="10"/>
  <c r="X39" i="10"/>
  <c r="AA54" i="12"/>
  <c r="AA84" i="12"/>
  <c r="AA31" i="12"/>
  <c r="AA70" i="12"/>
  <c r="AA52" i="12"/>
  <c r="AA37" i="12"/>
  <c r="AA16" i="12"/>
  <c r="AA33" i="12"/>
  <c r="AA39" i="12"/>
  <c r="AA25" i="12"/>
  <c r="AA76" i="12"/>
  <c r="AA100" i="12"/>
  <c r="X37" i="10"/>
  <c r="X60" i="10"/>
  <c r="X36" i="10"/>
  <c r="X21" i="10"/>
  <c r="X96" i="10"/>
  <c r="X95" i="10"/>
  <c r="X65" i="10"/>
  <c r="X63" i="10"/>
  <c r="X59" i="10"/>
  <c r="X45" i="10"/>
  <c r="X40" i="10"/>
  <c r="X70" i="10"/>
  <c r="X49" i="10"/>
  <c r="AA51" i="12"/>
  <c r="AA94" i="12"/>
  <c r="AA24" i="12"/>
  <c r="AA58" i="12"/>
  <c r="AA98" i="12"/>
  <c r="AA44" i="12"/>
  <c r="AA68" i="12"/>
  <c r="AA80" i="12"/>
  <c r="AA64" i="12"/>
  <c r="AA5" i="12"/>
  <c r="AA56" i="12"/>
  <c r="AA34" i="12"/>
  <c r="X55" i="10"/>
  <c r="X73" i="10"/>
  <c r="X80" i="10"/>
  <c r="X29" i="10"/>
  <c r="X98" i="10"/>
  <c r="X97" i="10"/>
  <c r="X91" i="10"/>
  <c r="X61" i="10"/>
  <c r="X52" i="10"/>
  <c r="X67" i="10"/>
  <c r="X42" i="10"/>
  <c r="X85" i="10"/>
  <c r="AA46" i="12"/>
  <c r="AA85" i="12"/>
  <c r="AA20" i="12"/>
  <c r="AA55" i="12"/>
  <c r="AA63" i="12"/>
  <c r="AA67" i="12"/>
  <c r="AA27" i="12"/>
  <c r="AA60" i="12"/>
  <c r="AA90" i="12"/>
  <c r="AA40" i="12"/>
  <c r="AA18" i="12"/>
  <c r="AA9" i="12"/>
  <c r="X18" i="10"/>
  <c r="X51" i="10"/>
  <c r="X57" i="10"/>
  <c r="X30" i="10"/>
  <c r="X76" i="10"/>
  <c r="X28" i="10"/>
  <c r="X89" i="10"/>
  <c r="X84" i="10"/>
  <c r="X53" i="10"/>
  <c r="X75" i="10"/>
  <c r="X71" i="10"/>
  <c r="X102" i="10"/>
  <c r="X77" i="10"/>
  <c r="X48" i="10"/>
  <c r="X26" i="10"/>
  <c r="X16" i="10"/>
  <c r="X82" i="10"/>
  <c r="X68" i="10"/>
  <c r="AA79" i="12"/>
  <c r="AA77" i="12"/>
  <c r="AA53" i="12"/>
  <c r="AA8" i="12"/>
  <c r="X38" i="10"/>
  <c r="X32" i="10"/>
  <c r="X78" i="10"/>
  <c r="X20" i="10"/>
  <c r="AA81" i="12"/>
  <c r="AA19" i="12"/>
  <c r="AA78" i="12"/>
  <c r="AA23" i="12"/>
  <c r="AA57" i="12"/>
  <c r="AA22" i="12"/>
  <c r="AA92" i="12"/>
  <c r="AA62" i="12"/>
  <c r="AA29" i="12"/>
  <c r="AA35" i="12"/>
  <c r="AA14" i="12"/>
  <c r="AA71" i="12"/>
  <c r="AB90" i="12"/>
  <c r="AB72" i="12"/>
  <c r="AB20" i="12"/>
  <c r="AB24" i="12"/>
  <c r="AB28" i="12"/>
  <c r="AB93" i="12"/>
  <c r="AB18" i="12"/>
  <c r="AB50" i="12"/>
  <c r="AB85" i="12"/>
  <c r="AB69" i="12"/>
  <c r="AB82" i="12"/>
  <c r="AB100" i="12"/>
  <c r="AB74" i="12"/>
  <c r="Y67" i="10"/>
  <c r="Y103" i="10"/>
  <c r="Y74" i="10"/>
  <c r="Y41" i="10"/>
  <c r="Y37" i="10"/>
  <c r="Y94" i="10"/>
  <c r="Y95" i="10"/>
  <c r="Y54" i="10"/>
  <c r="Y53" i="10"/>
  <c r="Y93" i="10"/>
  <c r="Y86" i="10"/>
  <c r="Y56" i="10"/>
  <c r="Y55" i="10"/>
  <c r="Y73" i="10"/>
  <c r="AB10" i="12"/>
  <c r="AB31" i="12"/>
  <c r="AB30" i="12"/>
  <c r="AB38" i="12"/>
  <c r="AB97" i="12"/>
  <c r="AB32" i="12"/>
  <c r="AB41" i="12"/>
  <c r="AB55" i="12"/>
  <c r="AB52" i="12"/>
  <c r="AB67" i="12"/>
  <c r="AB89" i="12"/>
  <c r="AB12" i="12"/>
  <c r="AB44" i="12"/>
  <c r="Y104" i="10"/>
  <c r="Y97" i="10"/>
  <c r="Y39" i="10"/>
  <c r="Y40" i="10"/>
  <c r="Y36" i="10"/>
  <c r="Y68" i="10"/>
  <c r="Y62" i="10"/>
  <c r="Y92" i="10"/>
  <c r="Y90" i="10"/>
  <c r="Y61" i="10"/>
  <c r="Y75" i="10"/>
  <c r="Y49" i="10"/>
  <c r="Y102" i="10"/>
  <c r="Y99" i="10"/>
  <c r="Y89" i="10"/>
  <c r="Y83" i="10"/>
  <c r="Y51" i="10"/>
  <c r="Y46" i="10"/>
  <c r="Y45" i="10"/>
  <c r="AB73" i="12"/>
  <c r="AB58" i="12"/>
  <c r="AB15" i="12"/>
  <c r="AB7" i="12"/>
  <c r="AB26" i="12"/>
  <c r="AB34" i="12"/>
  <c r="AB40" i="12"/>
  <c r="AB78" i="12"/>
  <c r="AB33" i="12"/>
  <c r="AB36" i="12"/>
  <c r="AB9" i="12"/>
  <c r="AB5" i="12"/>
  <c r="AB29" i="12"/>
  <c r="AB25" i="12"/>
  <c r="AB91" i="12"/>
  <c r="AB83" i="12"/>
  <c r="AB56" i="12"/>
  <c r="AB63" i="12"/>
  <c r="AB42" i="12"/>
  <c r="AB77" i="12"/>
  <c r="AB53" i="12"/>
  <c r="AB95" i="12"/>
  <c r="AB35" i="12"/>
  <c r="AB70" i="12"/>
  <c r="AB23" i="12"/>
  <c r="AB64" i="12"/>
  <c r="AB51" i="12"/>
  <c r="AB92" i="12"/>
  <c r="AB84" i="12"/>
  <c r="AB47" i="12"/>
  <c r="AB19" i="12"/>
  <c r="AB60" i="12"/>
  <c r="AB99" i="12"/>
  <c r="AB94" i="12"/>
  <c r="AB68" i="12"/>
  <c r="AB46" i="12"/>
  <c r="AB43" i="12"/>
  <c r="AB21" i="12"/>
  <c r="AB98" i="12"/>
  <c r="AB76" i="12"/>
  <c r="AB48" i="12"/>
  <c r="AB49" i="12"/>
  <c r="AB27" i="12"/>
  <c r="AB87" i="12"/>
  <c r="AB80" i="12"/>
  <c r="AB11" i="12"/>
  <c r="AB22" i="12"/>
  <c r="AB16" i="12"/>
  <c r="AB71" i="12"/>
  <c r="AB79" i="12"/>
  <c r="AB39" i="12"/>
  <c r="AB54" i="12"/>
  <c r="AB59" i="12"/>
  <c r="AB81" i="12"/>
  <c r="AB88" i="12"/>
  <c r="AB6" i="12"/>
  <c r="AB45" i="12"/>
  <c r="AB86" i="12"/>
  <c r="AB66" i="12"/>
  <c r="Y98" i="10"/>
  <c r="Y63" i="10"/>
  <c r="Y47" i="10"/>
  <c r="Y52" i="10"/>
  <c r="Y78" i="10"/>
  <c r="Y69" i="10"/>
  <c r="Y77" i="10"/>
  <c r="Y71" i="10"/>
  <c r="Y70" i="10"/>
  <c r="Y66" i="10"/>
  <c r="Y65" i="10"/>
  <c r="AB65" i="12"/>
  <c r="AB57" i="12"/>
  <c r="Y82" i="10"/>
  <c r="Y81" i="10"/>
  <c r="Y48" i="10"/>
  <c r="Y85" i="10"/>
  <c r="Y43" i="10"/>
  <c r="Y101" i="10"/>
  <c r="Y96" i="10"/>
  <c r="Y64" i="10"/>
  <c r="Y58" i="10"/>
  <c r="Y57" i="10"/>
  <c r="Y38" i="10"/>
  <c r="AB75" i="12"/>
  <c r="AB17" i="12"/>
  <c r="AB62" i="12"/>
  <c r="AB14" i="12"/>
  <c r="AB96" i="12"/>
  <c r="AB13" i="12"/>
  <c r="AB8" i="12"/>
  <c r="AB37" i="12"/>
  <c r="AB61" i="12"/>
  <c r="Y91" i="10"/>
  <c r="Y72" i="10"/>
  <c r="Y84" i="10"/>
  <c r="Y59" i="10"/>
  <c r="Y60" i="10"/>
  <c r="Y80" i="10"/>
  <c r="Y79" i="10"/>
  <c r="Y88" i="10"/>
  <c r="Y50" i="10"/>
  <c r="Y87" i="10"/>
  <c r="Y42" i="10"/>
  <c r="Y100" i="10"/>
  <c r="Y76" i="10"/>
  <c r="Y44" i="10"/>
  <c r="AC63" i="12"/>
  <c r="AC71" i="12"/>
  <c r="AC75" i="12"/>
  <c r="AC95" i="12"/>
  <c r="AC21" i="12"/>
  <c r="AC60" i="12"/>
  <c r="AC7" i="12"/>
  <c r="AC88" i="12"/>
  <c r="AC54" i="12"/>
  <c r="AC74" i="12"/>
  <c r="AC84" i="12"/>
  <c r="AC76" i="12"/>
  <c r="AC46" i="12"/>
  <c r="Z87" i="10"/>
  <c r="Z97" i="10"/>
  <c r="Z70" i="10"/>
  <c r="Z22" i="10"/>
  <c r="Z8" i="10"/>
  <c r="Z91" i="10"/>
  <c r="Z52" i="10"/>
  <c r="Z57" i="10"/>
  <c r="Z56" i="10"/>
  <c r="Z96" i="10"/>
  <c r="Z16" i="10"/>
  <c r="Z103" i="10"/>
  <c r="Z65" i="10"/>
  <c r="Z79" i="10"/>
  <c r="Z94" i="10"/>
  <c r="Z63" i="10"/>
  <c r="Z40" i="10"/>
  <c r="Z30" i="10"/>
  <c r="Z86" i="10"/>
  <c r="Z49" i="10"/>
  <c r="Z18" i="10"/>
  <c r="Z88" i="10"/>
  <c r="Z84" i="10"/>
  <c r="Z80" i="10"/>
  <c r="Z26" i="10"/>
  <c r="AC57" i="12"/>
  <c r="AC100" i="12"/>
  <c r="AC62" i="12"/>
  <c r="AC78" i="12"/>
  <c r="AC69" i="12"/>
  <c r="AC82" i="12"/>
  <c r="AC28" i="12"/>
  <c r="AC33" i="12"/>
  <c r="AC18" i="12"/>
  <c r="AC66" i="12"/>
  <c r="AC79" i="12"/>
  <c r="AC91" i="12"/>
  <c r="AC39" i="12"/>
  <c r="AC20" i="12"/>
  <c r="AC29" i="12"/>
  <c r="AC24" i="12"/>
  <c r="AC83" i="12"/>
  <c r="AC86" i="12"/>
  <c r="AC52" i="12"/>
  <c r="AC17" i="12"/>
  <c r="AC98" i="12"/>
  <c r="AC25" i="12"/>
  <c r="AC27" i="12"/>
  <c r="AC99" i="12"/>
  <c r="Z62" i="10"/>
  <c r="Z89" i="10"/>
  <c r="Z59" i="10"/>
  <c r="Z27" i="10"/>
  <c r="Z71" i="10"/>
  <c r="Z12" i="10"/>
  <c r="Z85" i="10"/>
  <c r="Z51" i="10"/>
  <c r="Z45" i="10"/>
  <c r="Z48" i="10"/>
  <c r="Z14" i="10"/>
  <c r="Z64" i="10"/>
  <c r="Z93" i="10"/>
  <c r="AC58" i="12"/>
  <c r="AC9" i="12"/>
  <c r="AC45" i="12"/>
  <c r="AC10" i="12"/>
  <c r="AC65" i="12"/>
  <c r="AC67" i="12"/>
  <c r="AC40" i="12"/>
  <c r="AC93" i="12"/>
  <c r="AC30" i="12"/>
  <c r="AC26" i="12"/>
  <c r="AC87" i="12"/>
  <c r="AC81" i="12"/>
  <c r="AC49" i="12"/>
  <c r="AC37" i="12"/>
  <c r="AC5" i="12"/>
  <c r="AC13" i="12"/>
  <c r="AC64" i="12"/>
  <c r="AC68" i="12"/>
  <c r="AC90" i="12"/>
  <c r="AC92" i="12"/>
  <c r="AC61" i="12"/>
  <c r="AC59" i="12"/>
  <c r="AC73" i="12"/>
  <c r="AC16" i="12"/>
  <c r="Z41" i="10"/>
  <c r="Z77" i="10"/>
  <c r="Z34" i="10"/>
  <c r="Z15" i="10"/>
  <c r="Z7" i="10"/>
  <c r="Z81" i="10"/>
  <c r="Z31" i="10"/>
  <c r="Z20" i="10"/>
  <c r="Z24" i="10"/>
  <c r="Z43" i="10"/>
  <c r="Z67" i="10"/>
  <c r="Z54" i="10"/>
  <c r="Z5" i="10"/>
  <c r="Z69" i="10"/>
  <c r="Z66" i="10"/>
  <c r="Z82" i="10"/>
  <c r="Z98" i="10"/>
  <c r="Z101" i="10"/>
  <c r="Z75" i="10"/>
  <c r="Z6" i="10"/>
  <c r="Z90" i="10"/>
  <c r="Z13" i="10"/>
  <c r="Z100" i="10"/>
  <c r="Z60" i="10"/>
  <c r="Z38" i="10"/>
  <c r="Z78" i="10"/>
  <c r="Z99" i="10"/>
  <c r="AC44" i="12"/>
  <c r="AC32" i="12"/>
  <c r="AC72" i="12"/>
  <c r="AC34" i="12"/>
  <c r="AC56" i="12"/>
  <c r="AC89" i="12"/>
  <c r="AC53" i="12"/>
  <c r="AC85" i="12"/>
  <c r="AC8" i="12"/>
  <c r="AC48" i="12"/>
  <c r="AC31" i="12"/>
  <c r="AC22" i="12"/>
  <c r="Z9" i="10"/>
  <c r="Z23" i="10"/>
  <c r="Z46" i="10"/>
  <c r="Z37" i="10"/>
  <c r="Z32" i="10"/>
  <c r="Z17" i="10"/>
  <c r="Z47" i="10"/>
  <c r="Z42" i="10"/>
  <c r="Z28" i="10"/>
  <c r="Z33" i="10"/>
  <c r="AC14" i="12"/>
  <c r="Z72" i="10"/>
  <c r="Z83" i="10"/>
  <c r="Z36" i="10"/>
  <c r="Z11" i="10"/>
  <c r="Z76" i="10"/>
  <c r="Z10" i="10"/>
  <c r="Z25" i="10"/>
  <c r="Z55" i="10"/>
  <c r="Z95" i="10"/>
  <c r="Z19" i="10"/>
  <c r="Z35" i="10"/>
  <c r="Z102" i="10"/>
  <c r="Z44" i="10"/>
  <c r="AC35" i="12"/>
  <c r="AC51" i="12"/>
  <c r="AC55" i="12"/>
  <c r="AC38" i="12"/>
  <c r="AC97" i="12"/>
  <c r="AC15" i="12"/>
  <c r="AC50" i="12"/>
  <c r="AC23" i="12"/>
  <c r="AC43" i="12"/>
  <c r="AC47" i="12"/>
  <c r="AC77" i="12"/>
  <c r="AC41" i="12"/>
  <c r="AC94" i="12"/>
  <c r="AC70" i="12"/>
  <c r="AC96" i="12"/>
  <c r="AC19" i="12"/>
  <c r="AC42" i="12"/>
  <c r="AC11" i="12"/>
  <c r="AC80" i="12"/>
  <c r="AC36" i="12"/>
  <c r="AC6" i="12"/>
  <c r="AC12" i="12"/>
  <c r="Z50" i="10"/>
  <c r="Z61" i="10"/>
  <c r="Z74" i="10"/>
  <c r="Z39" i="10"/>
  <c r="Z92" i="10"/>
  <c r="Z53" i="10"/>
  <c r="Z58" i="10"/>
  <c r="Z104" i="10"/>
  <c r="Z21" i="10"/>
  <c r="Z29" i="10"/>
  <c r="Z73" i="10"/>
  <c r="Z68" i="10"/>
  <c r="AD37" i="12"/>
  <c r="AD12" i="12"/>
  <c r="AD39" i="12"/>
  <c r="AD29" i="12"/>
  <c r="AD31" i="12"/>
  <c r="AD16" i="12"/>
  <c r="AD49" i="12"/>
  <c r="AD46" i="12"/>
  <c r="AD17" i="12"/>
  <c r="AD7" i="12"/>
  <c r="AD71" i="12"/>
  <c r="AD52" i="12"/>
  <c r="AD30" i="12"/>
  <c r="AA75" i="10"/>
  <c r="AA102" i="10"/>
  <c r="AA92" i="10"/>
  <c r="AA55" i="10"/>
  <c r="AA70" i="10"/>
  <c r="AA77" i="10"/>
  <c r="AA72" i="10"/>
  <c r="AA69" i="10"/>
  <c r="AA68" i="10"/>
  <c r="AA33" i="10"/>
  <c r="AA11" i="10"/>
  <c r="AA46" i="10"/>
  <c r="AA89" i="10"/>
  <c r="AA29" i="10"/>
  <c r="AD78" i="12"/>
  <c r="AD33" i="12"/>
  <c r="AD66" i="12"/>
  <c r="AD77" i="12"/>
  <c r="AD41" i="12"/>
  <c r="AD53" i="12"/>
  <c r="AD44" i="12"/>
  <c r="AD26" i="12"/>
  <c r="AD74" i="12"/>
  <c r="AD47" i="12"/>
  <c r="AD97" i="12"/>
  <c r="AD24" i="12"/>
  <c r="AD9" i="12"/>
  <c r="AA23" i="10"/>
  <c r="AA44" i="10"/>
  <c r="AA7" i="10"/>
  <c r="AA30" i="10"/>
  <c r="AA63" i="10"/>
  <c r="AA62" i="10"/>
  <c r="AA61" i="10"/>
  <c r="AA60" i="10"/>
  <c r="AA59" i="10"/>
  <c r="AA41" i="10"/>
  <c r="AA40" i="10"/>
  <c r="AA51" i="10"/>
  <c r="AA21" i="10"/>
  <c r="AA82" i="10"/>
  <c r="AD80" i="12"/>
  <c r="AD63" i="12"/>
  <c r="AD45" i="12"/>
  <c r="AD18" i="12"/>
  <c r="AD86" i="12"/>
  <c r="AD89" i="12"/>
  <c r="AD10" i="12"/>
  <c r="AD67" i="12"/>
  <c r="AD23" i="12"/>
  <c r="AD96" i="12"/>
  <c r="AD95" i="12"/>
  <c r="AD85" i="12"/>
  <c r="AA99" i="10"/>
  <c r="AA81" i="10"/>
  <c r="AA91" i="10"/>
  <c r="AA49" i="10"/>
  <c r="AA97" i="10"/>
  <c r="AA36" i="10"/>
  <c r="AA14" i="10"/>
  <c r="AA31" i="10"/>
  <c r="AA100" i="10"/>
  <c r="AA67" i="10"/>
  <c r="AA37" i="10"/>
  <c r="AA104" i="10"/>
  <c r="AA19" i="10"/>
  <c r="AD25" i="12"/>
  <c r="AD61" i="12"/>
  <c r="AA17" i="10"/>
  <c r="AA101" i="10"/>
  <c r="AA42" i="10"/>
  <c r="AA34" i="10"/>
  <c r="AD42" i="12"/>
  <c r="AD36" i="12"/>
  <c r="AD50" i="12"/>
  <c r="AD54" i="12"/>
  <c r="AD98" i="12"/>
  <c r="AD6" i="12"/>
  <c r="AD90" i="12"/>
  <c r="AD73" i="12"/>
  <c r="AD51" i="12"/>
  <c r="AD62" i="12"/>
  <c r="AD91" i="12"/>
  <c r="AD75" i="12"/>
  <c r="AA35" i="10"/>
  <c r="AA78" i="10"/>
  <c r="AA94" i="10"/>
  <c r="AA52" i="10"/>
  <c r="AA24" i="10"/>
  <c r="AA58" i="10"/>
  <c r="AA57" i="10"/>
  <c r="AA56" i="10"/>
  <c r="AA20" i="10"/>
  <c r="AA73" i="10"/>
  <c r="AA65" i="10"/>
  <c r="AA96" i="10"/>
  <c r="AA16" i="10"/>
  <c r="AD27" i="12"/>
  <c r="AD32" i="12"/>
  <c r="AD76" i="12"/>
  <c r="AD93" i="12"/>
  <c r="AD13" i="12"/>
  <c r="AD5" i="12"/>
  <c r="AD69" i="12"/>
  <c r="AD81" i="12"/>
  <c r="AD88" i="12"/>
  <c r="AD48" i="12"/>
  <c r="AD40" i="12"/>
  <c r="AD43" i="12"/>
  <c r="AA22" i="10"/>
  <c r="AA71" i="10"/>
  <c r="AA8" i="10"/>
  <c r="AA5" i="10"/>
  <c r="AA48" i="10"/>
  <c r="AA13" i="10"/>
  <c r="AA27" i="10"/>
  <c r="AA32" i="10"/>
  <c r="AA6" i="10"/>
  <c r="AA18" i="10"/>
  <c r="AA98" i="10"/>
  <c r="AA66" i="10"/>
  <c r="AA38" i="10"/>
  <c r="AA25" i="10"/>
  <c r="AD82" i="12"/>
  <c r="AD79" i="12"/>
  <c r="AD59" i="12"/>
  <c r="AD55" i="12"/>
  <c r="AD99" i="12"/>
  <c r="AD15" i="12"/>
  <c r="AD28" i="12"/>
  <c r="AD83" i="12"/>
  <c r="AD65" i="12"/>
  <c r="AD58" i="12"/>
  <c r="AD87" i="12"/>
  <c r="AA84" i="10"/>
  <c r="AA39" i="10"/>
  <c r="AA85" i="10"/>
  <c r="AA86" i="10"/>
  <c r="AA26" i="10"/>
  <c r="AA47" i="10"/>
  <c r="AA95" i="10"/>
  <c r="AA93" i="10"/>
  <c r="AA28" i="10"/>
  <c r="AA15" i="10"/>
  <c r="AA103" i="10"/>
  <c r="AD34" i="12"/>
  <c r="AD8" i="12"/>
  <c r="AA12" i="10"/>
  <c r="AA79" i="10"/>
  <c r="AA76" i="10"/>
  <c r="AA53" i="10"/>
  <c r="AA9" i="10"/>
  <c r="AD21" i="12"/>
  <c r="AD60" i="12"/>
  <c r="AD94" i="12"/>
  <c r="AD64" i="12"/>
  <c r="AD70" i="12"/>
  <c r="AD35" i="12"/>
  <c r="AD72" i="12"/>
  <c r="AD57" i="12"/>
  <c r="AD92" i="12"/>
  <c r="AD68" i="12"/>
  <c r="AD56" i="12"/>
  <c r="AD14" i="12"/>
  <c r="AA88" i="10"/>
  <c r="AA74" i="10"/>
  <c r="AA64" i="10"/>
  <c r="AA83" i="10"/>
  <c r="AA43" i="10"/>
  <c r="AA87" i="10"/>
  <c r="AA80" i="10"/>
  <c r="AA45" i="10"/>
  <c r="AA54" i="10"/>
  <c r="AA90" i="10"/>
  <c r="AA50" i="10"/>
  <c r="AA10" i="10"/>
  <c r="AD22" i="12"/>
  <c r="AD19" i="12"/>
  <c r="AD84" i="12"/>
  <c r="AD100" i="12"/>
  <c r="AD11" i="12"/>
  <c r="AD20" i="12"/>
  <c r="AD38" i="12"/>
  <c r="AE46" i="12"/>
  <c r="AE44" i="12"/>
  <c r="AE40" i="12"/>
  <c r="AE63" i="12"/>
  <c r="AE61" i="12"/>
  <c r="AE59" i="12"/>
  <c r="AE25" i="12"/>
  <c r="AE71" i="12"/>
  <c r="AE53" i="12"/>
  <c r="AE35" i="12"/>
  <c r="AE82" i="12"/>
  <c r="AE66" i="12"/>
  <c r="AE75" i="12"/>
  <c r="AB79" i="10"/>
  <c r="AB94" i="10"/>
  <c r="AB8" i="10"/>
  <c r="AB45" i="10"/>
  <c r="AB31" i="10"/>
  <c r="AB83" i="10"/>
  <c r="AB35" i="10"/>
  <c r="AB12" i="10"/>
  <c r="AB74" i="10"/>
  <c r="AB33" i="10"/>
  <c r="AB90" i="10"/>
  <c r="AB50" i="10"/>
  <c r="AB61" i="10"/>
  <c r="AE84" i="12"/>
  <c r="AE92" i="12"/>
  <c r="AE26" i="12"/>
  <c r="AB76" i="10"/>
  <c r="AB41" i="10"/>
  <c r="AB85" i="10"/>
  <c r="AB51" i="10"/>
  <c r="AB56" i="10"/>
  <c r="AB69" i="10"/>
  <c r="AE48" i="12"/>
  <c r="AE34" i="12"/>
  <c r="AE69" i="12"/>
  <c r="AE56" i="12"/>
  <c r="AE96" i="12"/>
  <c r="AE12" i="12"/>
  <c r="AE88" i="12"/>
  <c r="AE11" i="12"/>
  <c r="AE21" i="12"/>
  <c r="AE15" i="12"/>
  <c r="AE52" i="12"/>
  <c r="AE36" i="12"/>
  <c r="AE14" i="12"/>
  <c r="AE19" i="12"/>
  <c r="AE32" i="12"/>
  <c r="AE8" i="12"/>
  <c r="AE70" i="12"/>
  <c r="AE42" i="12"/>
  <c r="AE17" i="12"/>
  <c r="AE39" i="12"/>
  <c r="AE67" i="12"/>
  <c r="AB73" i="10"/>
  <c r="AB28" i="10"/>
  <c r="AB17" i="10"/>
  <c r="AB59" i="10"/>
  <c r="AB44" i="10"/>
  <c r="AB14" i="10"/>
  <c r="AB52" i="10"/>
  <c r="AB102" i="10"/>
  <c r="AB16" i="10"/>
  <c r="AB75" i="10"/>
  <c r="AB53" i="10"/>
  <c r="AB95" i="10"/>
  <c r="AB98" i="10"/>
  <c r="AB34" i="10"/>
  <c r="AB64" i="10"/>
  <c r="AB71" i="10"/>
  <c r="AB62" i="10"/>
  <c r="AB27" i="10"/>
  <c r="AB80" i="10"/>
  <c r="AB68" i="10"/>
  <c r="AE80" i="12"/>
  <c r="AE55" i="12"/>
  <c r="AE9" i="12"/>
  <c r="AE77" i="12"/>
  <c r="AE99" i="12"/>
  <c r="AE50" i="12"/>
  <c r="AE87" i="12"/>
  <c r="AE64" i="12"/>
  <c r="AE85" i="12"/>
  <c r="AE62" i="12"/>
  <c r="AE72" i="12"/>
  <c r="AE13" i="12"/>
  <c r="AE6" i="12"/>
  <c r="AE27" i="12"/>
  <c r="AE98" i="12"/>
  <c r="AE78" i="12"/>
  <c r="AE7" i="12"/>
  <c r="AE73" i="12"/>
  <c r="AE5" i="12"/>
  <c r="AE41" i="12"/>
  <c r="AE38" i="12"/>
  <c r="AE57" i="12"/>
  <c r="AE31" i="12"/>
  <c r="AE45" i="12"/>
  <c r="AB88" i="10"/>
  <c r="AB38" i="10"/>
  <c r="AB84" i="10"/>
  <c r="AB26" i="10"/>
  <c r="AB9" i="10"/>
  <c r="AB54" i="10"/>
  <c r="AB43" i="10"/>
  <c r="AB24" i="10"/>
  <c r="AB46" i="10"/>
  <c r="AB96" i="10"/>
  <c r="AB60" i="10"/>
  <c r="AB82" i="10"/>
  <c r="AB65" i="10"/>
  <c r="AB32" i="10"/>
  <c r="AB86" i="10"/>
  <c r="AB66" i="10"/>
  <c r="AB29" i="10"/>
  <c r="AB42" i="10"/>
  <c r="AB22" i="10"/>
  <c r="AB92" i="10"/>
  <c r="AB99" i="10"/>
  <c r="AB78" i="10"/>
  <c r="AE28" i="12"/>
  <c r="AE97" i="12"/>
  <c r="AE54" i="12"/>
  <c r="AE37" i="12"/>
  <c r="AE93" i="12"/>
  <c r="AE33" i="12"/>
  <c r="AE91" i="12"/>
  <c r="AE89" i="12"/>
  <c r="AE23" i="12"/>
  <c r="AE95" i="12"/>
  <c r="AE100" i="12"/>
  <c r="AE24" i="12"/>
  <c r="AB5" i="10"/>
  <c r="AB72" i="10"/>
  <c r="AB104" i="10"/>
  <c r="AB25" i="10"/>
  <c r="AB58" i="10"/>
  <c r="AB40" i="10"/>
  <c r="AB39" i="10"/>
  <c r="AB7" i="10"/>
  <c r="AB49" i="10"/>
  <c r="AB55" i="10"/>
  <c r="AB77" i="10"/>
  <c r="AB19" i="10"/>
  <c r="AB47" i="10"/>
  <c r="AB21" i="10"/>
  <c r="AB87" i="10"/>
  <c r="AB6" i="10"/>
  <c r="AB20" i="10"/>
  <c r="AB67" i="10"/>
  <c r="AB36" i="10"/>
  <c r="AE51" i="12"/>
  <c r="AE83" i="12"/>
  <c r="AE58" i="12"/>
  <c r="AE60" i="12"/>
  <c r="AE47" i="12"/>
  <c r="AE68" i="12"/>
  <c r="AE10" i="12"/>
  <c r="AE43" i="12"/>
  <c r="AE65" i="12"/>
  <c r="AE29" i="12"/>
  <c r="AE79" i="12"/>
  <c r="AE86" i="12"/>
  <c r="AB48" i="10"/>
  <c r="AB10" i="10"/>
  <c r="AB103" i="10"/>
  <c r="AB18" i="10"/>
  <c r="AB89" i="10"/>
  <c r="AB13" i="10"/>
  <c r="AB37" i="10"/>
  <c r="AB93" i="10"/>
  <c r="AB30" i="10"/>
  <c r="AB15" i="10"/>
  <c r="AB81" i="10"/>
  <c r="AB91" i="10"/>
  <c r="AB70" i="10"/>
  <c r="AB101" i="10"/>
  <c r="AB97" i="10"/>
  <c r="AB63" i="10"/>
  <c r="AB11" i="10"/>
  <c r="AB57" i="10"/>
  <c r="AB100" i="10"/>
  <c r="AB23" i="10"/>
  <c r="AE74" i="12"/>
  <c r="AE22" i="12"/>
  <c r="AE20" i="12"/>
  <c r="AE94" i="12"/>
  <c r="AE81" i="12"/>
  <c r="AE30" i="12"/>
  <c r="AE76" i="12"/>
  <c r="AE49" i="12"/>
  <c r="AE18" i="12"/>
  <c r="AE90" i="12"/>
  <c r="AE16" i="12"/>
  <c r="AF52" i="12"/>
  <c r="AF55" i="12"/>
  <c r="AF44" i="12"/>
  <c r="AF71" i="12"/>
  <c r="AF63" i="12"/>
  <c r="AF77" i="12"/>
  <c r="AF94" i="12"/>
  <c r="AF15" i="12"/>
  <c r="AF46" i="12"/>
  <c r="AF74" i="12"/>
  <c r="AF11" i="12"/>
  <c r="AF83" i="12"/>
  <c r="AF51" i="12"/>
  <c r="AC26" i="10"/>
  <c r="AC93" i="10"/>
  <c r="AC94" i="10"/>
  <c r="AC5" i="10"/>
  <c r="AC36" i="10"/>
  <c r="AC34" i="10"/>
  <c r="AC77" i="10"/>
  <c r="AC80" i="10"/>
  <c r="AC96" i="10"/>
  <c r="AC54" i="10"/>
  <c r="AF99" i="12"/>
  <c r="AC19" i="10"/>
  <c r="AC90" i="10"/>
  <c r="AC27" i="10"/>
  <c r="AC103" i="10"/>
  <c r="AF98" i="12"/>
  <c r="AF91" i="12"/>
  <c r="AF69" i="12"/>
  <c r="AF38" i="12"/>
  <c r="AF45" i="12"/>
  <c r="AF13" i="12"/>
  <c r="AF82" i="12"/>
  <c r="AF31" i="12"/>
  <c r="AF60" i="12"/>
  <c r="AF20" i="12"/>
  <c r="AF26" i="12"/>
  <c r="AF59" i="12"/>
  <c r="AF21" i="12"/>
  <c r="AC70" i="10"/>
  <c r="AC51" i="10"/>
  <c r="AC92" i="10"/>
  <c r="AC13" i="10"/>
  <c r="AC40" i="10"/>
  <c r="AC14" i="10"/>
  <c r="AC25" i="10"/>
  <c r="AC65" i="10"/>
  <c r="AC50" i="10"/>
  <c r="AC98" i="10"/>
  <c r="AF56" i="12"/>
  <c r="AF73" i="12"/>
  <c r="AF9" i="12"/>
  <c r="AF54" i="12"/>
  <c r="AF49" i="12"/>
  <c r="AF97" i="12"/>
  <c r="AF41" i="12"/>
  <c r="AF53" i="12"/>
  <c r="AF62" i="12"/>
  <c r="AF72" i="12"/>
  <c r="AF92" i="12"/>
  <c r="AF88" i="12"/>
  <c r="AC38" i="10"/>
  <c r="AC91" i="10"/>
  <c r="AC12" i="10"/>
  <c r="AC56" i="10"/>
  <c r="AC35" i="10"/>
  <c r="AC16" i="10"/>
  <c r="AC48" i="10"/>
  <c r="AC58" i="10"/>
  <c r="AC85" i="10"/>
  <c r="AC37" i="10"/>
  <c r="AC83" i="10"/>
  <c r="AC97" i="10"/>
  <c r="AF36" i="12"/>
  <c r="AC82" i="10"/>
  <c r="AC104" i="10"/>
  <c r="AC31" i="10"/>
  <c r="AC39" i="10"/>
  <c r="AF43" i="12"/>
  <c r="AF81" i="12"/>
  <c r="AF5" i="12"/>
  <c r="AF19" i="12"/>
  <c r="AF96" i="12"/>
  <c r="AF33" i="12"/>
  <c r="AF34" i="12"/>
  <c r="AF6" i="12"/>
  <c r="AF93" i="12"/>
  <c r="AF47" i="12"/>
  <c r="AF8" i="12"/>
  <c r="AF86" i="12"/>
  <c r="AC18" i="10"/>
  <c r="AC41" i="10"/>
  <c r="AC44" i="10"/>
  <c r="AC46" i="10"/>
  <c r="AC64" i="10"/>
  <c r="AC9" i="10"/>
  <c r="AC32" i="10"/>
  <c r="AC59" i="10"/>
  <c r="AC86" i="10"/>
  <c r="AC75" i="10"/>
  <c r="AC81" i="10"/>
  <c r="AC74" i="10"/>
  <c r="AC87" i="10"/>
  <c r="AF24" i="12"/>
  <c r="AF18" i="12"/>
  <c r="AF14" i="12"/>
  <c r="AF32" i="12"/>
  <c r="AF100" i="12"/>
  <c r="AF35" i="12"/>
  <c r="AF40" i="12"/>
  <c r="AF87" i="12"/>
  <c r="AF39" i="12"/>
  <c r="AF85" i="12"/>
  <c r="AF79" i="12"/>
  <c r="AF29" i="12"/>
  <c r="AF58" i="12"/>
  <c r="AF12" i="12"/>
  <c r="AF80" i="12"/>
  <c r="AF28" i="12"/>
  <c r="AF84" i="12"/>
  <c r="AF48" i="12"/>
  <c r="AF10" i="12"/>
  <c r="AF42" i="12"/>
  <c r="AC24" i="10"/>
  <c r="AC68" i="10"/>
  <c r="AC22" i="10"/>
  <c r="AC43" i="10"/>
  <c r="AC49" i="10"/>
  <c r="AC7" i="10"/>
  <c r="AC66" i="10"/>
  <c r="AC8" i="10"/>
  <c r="AC30" i="10"/>
  <c r="AC20" i="10"/>
  <c r="AC67" i="10"/>
  <c r="AC101" i="10"/>
  <c r="AC55" i="10"/>
  <c r="AF95" i="12"/>
  <c r="AC72" i="10"/>
  <c r="AC102" i="10"/>
  <c r="AC99" i="10"/>
  <c r="AC78" i="10"/>
  <c r="AF76" i="12"/>
  <c r="AF68" i="12"/>
  <c r="AF90" i="12"/>
  <c r="AF66" i="12"/>
  <c r="AF50" i="12"/>
  <c r="AF78" i="12"/>
  <c r="AF57" i="12"/>
  <c r="AF70" i="12"/>
  <c r="AF22" i="12"/>
  <c r="AF65" i="12"/>
  <c r="AF37" i="12"/>
  <c r="AC10" i="10"/>
  <c r="AC15" i="10"/>
  <c r="AC28" i="10"/>
  <c r="AC71" i="10"/>
  <c r="AC45" i="10"/>
  <c r="AC63" i="10"/>
  <c r="AC6" i="10"/>
  <c r="AC42" i="10"/>
  <c r="AC53" i="10"/>
  <c r="AC84" i="10"/>
  <c r="AC52" i="10"/>
  <c r="AC21" i="10"/>
  <c r="AC95" i="10"/>
  <c r="AC57" i="10"/>
  <c r="AC23" i="10"/>
  <c r="AC79" i="10"/>
  <c r="AC88" i="10"/>
  <c r="AC100" i="10"/>
  <c r="AC69" i="10"/>
  <c r="AC29" i="10"/>
  <c r="AC73" i="10"/>
  <c r="AC33" i="10"/>
  <c r="AC17" i="10"/>
  <c r="AC47" i="10"/>
  <c r="AC62" i="10"/>
  <c r="AF64" i="12"/>
  <c r="AF23" i="12"/>
  <c r="AF30" i="12"/>
  <c r="AF75" i="12"/>
  <c r="AF16" i="12"/>
  <c r="AF61" i="12"/>
  <c r="AF89" i="12"/>
  <c r="AF27" i="12"/>
  <c r="AF25" i="12"/>
  <c r="AF67" i="12"/>
  <c r="AF7" i="12"/>
  <c r="AF17" i="12"/>
  <c r="AC89" i="10"/>
  <c r="AC61" i="10"/>
  <c r="AC60" i="10"/>
  <c r="AC11" i="10"/>
  <c r="AC76" i="10"/>
  <c r="AD42" i="10"/>
  <c r="AD24" i="10"/>
  <c r="AD67" i="10"/>
  <c r="AD84" i="10"/>
  <c r="AD100" i="10"/>
  <c r="AD74" i="10"/>
  <c r="AD39" i="10"/>
  <c r="AD81" i="10"/>
  <c r="AD5" i="10"/>
  <c r="AD64" i="10"/>
  <c r="AD29" i="10"/>
  <c r="AD15" i="10"/>
  <c r="AD71" i="10"/>
  <c r="AD48" i="10"/>
  <c r="AD54" i="10"/>
  <c r="AD13" i="10"/>
  <c r="AD91" i="10"/>
  <c r="AD25" i="10"/>
  <c r="AD23" i="10"/>
  <c r="AD66" i="10"/>
  <c r="AD50" i="10"/>
  <c r="AD61" i="10"/>
  <c r="AD57" i="10"/>
  <c r="AD94" i="10"/>
  <c r="AD70" i="10"/>
  <c r="AD97" i="10"/>
  <c r="AD14" i="10"/>
  <c r="AD34" i="10"/>
  <c r="AD16" i="10"/>
  <c r="AD69" i="10"/>
  <c r="AD36" i="10"/>
  <c r="AD104" i="10"/>
  <c r="AD80" i="10"/>
  <c r="AD17" i="10"/>
  <c r="AD6" i="10"/>
  <c r="AD87" i="10"/>
  <c r="AD85" i="10"/>
  <c r="AD59" i="10"/>
  <c r="AD30" i="10"/>
  <c r="AD73" i="10"/>
  <c r="AD46" i="10"/>
  <c r="AD38" i="10"/>
  <c r="AD75" i="10"/>
  <c r="AD99" i="10"/>
  <c r="AD72" i="10"/>
  <c r="AD65" i="10"/>
  <c r="AD47" i="10"/>
  <c r="AD40" i="10"/>
  <c r="AD102" i="10"/>
  <c r="AD18" i="10"/>
  <c r="AD52" i="10"/>
  <c r="AD21" i="10"/>
  <c r="AD103" i="10"/>
  <c r="AD20" i="10"/>
  <c r="AD49" i="10"/>
  <c r="AD44" i="10"/>
  <c r="AD96" i="10"/>
  <c r="AD63" i="10"/>
  <c r="AD77" i="10"/>
  <c r="AD27" i="10"/>
  <c r="AD26" i="10"/>
  <c r="AD12" i="10"/>
  <c r="AD92" i="10"/>
  <c r="AD53" i="10"/>
  <c r="AD98" i="10"/>
  <c r="AD83" i="10"/>
  <c r="AD32" i="10"/>
  <c r="AD95" i="10"/>
  <c r="AD62" i="10"/>
  <c r="AD58" i="10"/>
  <c r="AD37" i="10"/>
  <c r="AD78" i="10"/>
  <c r="AD33" i="10"/>
  <c r="AD35" i="10"/>
  <c r="AD51" i="10"/>
  <c r="AD9" i="10"/>
  <c r="AD43" i="10"/>
  <c r="AD10" i="10"/>
  <c r="AD56" i="10"/>
  <c r="AD89" i="10"/>
  <c r="AD82" i="10"/>
  <c r="AD7" i="10"/>
  <c r="AD31" i="10"/>
  <c r="AD90" i="10"/>
  <c r="AD86" i="10"/>
  <c r="AD93" i="10"/>
  <c r="AD19" i="10"/>
  <c r="AD60" i="10"/>
  <c r="AD76" i="10"/>
  <c r="AD45" i="10"/>
  <c r="AD8" i="10"/>
  <c r="AD68" i="10"/>
  <c r="AD55" i="10"/>
  <c r="AD88" i="10"/>
  <c r="AD22" i="10"/>
  <c r="AD41" i="10"/>
  <c r="AD11" i="10"/>
  <c r="AD79" i="10"/>
  <c r="AD101" i="10"/>
  <c r="AD28" i="10"/>
  <c r="AH29" i="1"/>
  <c r="AH30" i="1"/>
  <c r="AH25" i="1"/>
  <c r="AH34" i="1"/>
  <c r="AH22" i="1"/>
  <c r="AH26" i="1"/>
  <c r="AH35" i="1"/>
  <c r="AI15" i="1"/>
  <c r="AH32" i="1"/>
  <c r="AH7" i="1"/>
  <c r="AH37" i="1"/>
  <c r="AH39" i="1"/>
  <c r="AH38" i="1"/>
  <c r="AI6" i="1"/>
  <c r="T6" i="50" l="1"/>
  <c r="C1" i="50" s="1"/>
  <c r="F1" i="27"/>
  <c r="G1" i="27"/>
  <c r="H1" i="27"/>
  <c r="G6" i="1"/>
  <c r="I6" i="1"/>
  <c r="H6" i="1"/>
  <c r="AE12" i="1"/>
  <c r="AE26" i="1"/>
  <c r="AE10" i="1"/>
  <c r="AE14" i="1"/>
  <c r="AE31" i="1"/>
  <c r="AE11" i="1"/>
  <c r="AE35" i="1"/>
  <c r="AE32" i="1"/>
  <c r="AE24" i="1"/>
  <c r="AE16" i="1"/>
  <c r="U9" i="1"/>
  <c r="AK9" i="1" s="1"/>
  <c r="V11" i="1"/>
  <c r="AM11" i="1" s="1"/>
  <c r="W14" i="1"/>
  <c r="AO14" i="1" s="1"/>
  <c r="U17" i="1"/>
  <c r="AK17" i="1" s="1"/>
  <c r="V19" i="1"/>
  <c r="AM19" i="1" s="1"/>
  <c r="W22" i="1"/>
  <c r="AO22" i="1" s="1"/>
  <c r="U25" i="1"/>
  <c r="AK25" i="1" s="1"/>
  <c r="V27" i="1"/>
  <c r="AM27" i="1" s="1"/>
  <c r="U30" i="1"/>
  <c r="AK30" i="1" s="1"/>
  <c r="U33" i="1"/>
  <c r="AK33" i="1" s="1"/>
  <c r="W35" i="1"/>
  <c r="AO35" i="1" s="1"/>
  <c r="V38" i="1"/>
  <c r="AM38" i="1" s="1"/>
  <c r="AE40" i="1"/>
  <c r="AE9" i="1"/>
  <c r="AE27" i="1"/>
  <c r="AE13" i="1"/>
  <c r="AE21" i="1"/>
  <c r="W9" i="1"/>
  <c r="AO9" i="1" s="1"/>
  <c r="V12" i="1"/>
  <c r="AM12" i="1" s="1"/>
  <c r="U14" i="1"/>
  <c r="AK14" i="1" s="1"/>
  <c r="W17" i="1"/>
  <c r="AO17" i="1" s="1"/>
  <c r="W20" i="1"/>
  <c r="AO20" i="1" s="1"/>
  <c r="V22" i="1"/>
  <c r="AM22" i="1" s="1"/>
  <c r="W25" i="1"/>
  <c r="AO25" i="1" s="1"/>
  <c r="W28" i="1"/>
  <c r="AO28" i="1" s="1"/>
  <c r="W30" i="1"/>
  <c r="AO30" i="1" s="1"/>
  <c r="W33" i="1"/>
  <c r="AO33" i="1" s="1"/>
  <c r="U36" i="1"/>
  <c r="AK36" i="1" s="1"/>
  <c r="W38" i="1"/>
  <c r="AO38" i="1" s="1"/>
  <c r="V7" i="1"/>
  <c r="AM7" i="1" s="1"/>
  <c r="V9" i="1"/>
  <c r="AM9" i="1" s="1"/>
  <c r="W12" i="1"/>
  <c r="AO12" i="1" s="1"/>
  <c r="U15" i="1"/>
  <c r="AK15" i="1" s="1"/>
  <c r="V17" i="1"/>
  <c r="AM17" i="1" s="1"/>
  <c r="V20" i="1"/>
  <c r="AM20" i="1" s="1"/>
  <c r="V23" i="1"/>
  <c r="AM23" i="1" s="1"/>
  <c r="V25" i="1"/>
  <c r="AM25" i="1" s="1"/>
  <c r="V28" i="1"/>
  <c r="AM28" i="1" s="1"/>
  <c r="U31" i="1"/>
  <c r="AK31" i="1" s="1"/>
  <c r="V33" i="1"/>
  <c r="AM33" i="1" s="1"/>
  <c r="W36" i="1"/>
  <c r="AO36" i="1" s="1"/>
  <c r="W39" i="1"/>
  <c r="AO39" i="1" s="1"/>
  <c r="AE28" i="1"/>
  <c r="AE37" i="1"/>
  <c r="W7" i="1"/>
  <c r="AO7" i="1" s="1"/>
  <c r="U10" i="1"/>
  <c r="AK10" i="1" s="1"/>
  <c r="U12" i="1"/>
  <c r="AK12" i="1" s="1"/>
  <c r="V15" i="1"/>
  <c r="AM15" i="1" s="1"/>
  <c r="W18" i="1"/>
  <c r="AO18" i="1" s="1"/>
  <c r="U20" i="1"/>
  <c r="AK20" i="1" s="1"/>
  <c r="U23" i="1"/>
  <c r="AK23" i="1" s="1"/>
  <c r="W26" i="1"/>
  <c r="AO26" i="1" s="1"/>
  <c r="U28" i="1"/>
  <c r="AK28" i="1" s="1"/>
  <c r="W31" i="1"/>
  <c r="AO31" i="1" s="1"/>
  <c r="W34" i="1"/>
  <c r="AO34" i="1" s="1"/>
  <c r="V36" i="1"/>
  <c r="AM36" i="1" s="1"/>
  <c r="V39" i="1"/>
  <c r="AM39" i="1" s="1"/>
  <c r="U7" i="1"/>
  <c r="AK7" i="1" s="1"/>
  <c r="V10" i="1"/>
  <c r="AM10" i="1" s="1"/>
  <c r="V13" i="1"/>
  <c r="AM13" i="1" s="1"/>
  <c r="W15" i="1"/>
  <c r="AO15" i="1" s="1"/>
  <c r="U18" i="1"/>
  <c r="AK18" i="1" s="1"/>
  <c r="W21" i="1"/>
  <c r="AO21" i="1" s="1"/>
  <c r="W23" i="1"/>
  <c r="AO23" i="1" s="1"/>
  <c r="V26" i="1"/>
  <c r="AM26" i="1" s="1"/>
  <c r="W29" i="1"/>
  <c r="AO29" i="1" s="1"/>
  <c r="V31" i="1"/>
  <c r="AM31" i="1" s="1"/>
  <c r="U34" i="1"/>
  <c r="AK34" i="1" s="1"/>
  <c r="W37" i="1"/>
  <c r="AO37" i="1" s="1"/>
  <c r="U39" i="1"/>
  <c r="AK39" i="1" s="1"/>
  <c r="V8" i="1"/>
  <c r="AM8" i="1" s="1"/>
  <c r="W10" i="1"/>
  <c r="AO10" i="1" s="1"/>
  <c r="U13" i="1"/>
  <c r="AK13" i="1" s="1"/>
  <c r="W16" i="1"/>
  <c r="AO16" i="1" s="1"/>
  <c r="V18" i="1"/>
  <c r="AM18" i="1" s="1"/>
  <c r="V21" i="1"/>
  <c r="AM21" i="1" s="1"/>
  <c r="V24" i="1"/>
  <c r="AM24" i="1" s="1"/>
  <c r="U26" i="1"/>
  <c r="AK26" i="1" s="1"/>
  <c r="U29" i="1"/>
  <c r="AK29" i="1" s="1"/>
  <c r="W32" i="1"/>
  <c r="AO32" i="1" s="1"/>
  <c r="V34" i="1"/>
  <c r="AM34" i="1" s="1"/>
  <c r="U37" i="1"/>
  <c r="AK37" i="1" s="1"/>
  <c r="U40" i="1"/>
  <c r="AK40" i="1" s="1"/>
  <c r="AE34" i="1"/>
  <c r="U8" i="1"/>
  <c r="AK8" i="1" s="1"/>
  <c r="U11" i="1"/>
  <c r="AK11" i="1" s="1"/>
  <c r="W13" i="1"/>
  <c r="AO13" i="1" s="1"/>
  <c r="U16" i="1"/>
  <c r="AK16" i="1" s="1"/>
  <c r="W19" i="1"/>
  <c r="AO19" i="1" s="1"/>
  <c r="U21" i="1"/>
  <c r="AK21" i="1" s="1"/>
  <c r="U24" i="1"/>
  <c r="AK24" i="1" s="1"/>
  <c r="U27" i="1"/>
  <c r="AK27" i="1" s="1"/>
  <c r="V29" i="1"/>
  <c r="AM29" i="1" s="1"/>
  <c r="V32" i="1"/>
  <c r="AM32" i="1" s="1"/>
  <c r="U35" i="1"/>
  <c r="AK35" i="1" s="1"/>
  <c r="V37" i="1"/>
  <c r="AM37" i="1" s="1"/>
  <c r="V40" i="1"/>
  <c r="AM40" i="1" s="1"/>
  <c r="W8" i="1"/>
  <c r="AO8" i="1" s="1"/>
  <c r="W11" i="1"/>
  <c r="AO11" i="1" s="1"/>
  <c r="V14" i="1"/>
  <c r="AM14" i="1" s="1"/>
  <c r="V16" i="1"/>
  <c r="AM16" i="1" s="1"/>
  <c r="U19" i="1"/>
  <c r="AK19" i="1" s="1"/>
  <c r="U22" i="1"/>
  <c r="AK22" i="1" s="1"/>
  <c r="W24" i="1"/>
  <c r="AO24" i="1" s="1"/>
  <c r="W27" i="1"/>
  <c r="AO27" i="1" s="1"/>
  <c r="V30" i="1"/>
  <c r="AM30" i="1" s="1"/>
  <c r="U32" i="1"/>
  <c r="AK32" i="1" s="1"/>
  <c r="V35" i="1"/>
  <c r="AM35" i="1" s="1"/>
  <c r="U38" i="1"/>
  <c r="AK38" i="1" s="1"/>
  <c r="W40" i="1"/>
  <c r="AO40" i="1" s="1"/>
  <c r="AE39" i="1"/>
  <c r="AE38" i="1"/>
  <c r="AE36" i="1"/>
  <c r="AE33" i="1"/>
  <c r="AE30" i="1"/>
  <c r="AE29" i="1"/>
  <c r="AE25" i="1"/>
  <c r="AE23" i="1"/>
  <c r="AE22" i="1"/>
  <c r="AE20" i="1"/>
  <c r="AE19" i="1"/>
  <c r="AE18" i="1"/>
  <c r="AE17" i="1"/>
  <c r="AE15" i="1"/>
  <c r="AE8" i="1"/>
  <c r="AE7" i="1"/>
  <c r="W6" i="1"/>
  <c r="AO6" i="1" s="1"/>
  <c r="U6" i="1"/>
  <c r="AK6" i="1" s="1"/>
  <c r="V6" i="1"/>
  <c r="AM6" i="1" s="1"/>
  <c r="AE6" i="1" l="1"/>
  <c r="B1" i="50"/>
  <c r="K1" i="50"/>
  <c r="A1" i="50"/>
  <c r="AF12" i="1"/>
  <c r="T12" i="1" s="1"/>
  <c r="AF28" i="1"/>
  <c r="T28" i="1" s="1"/>
  <c r="AF26" i="1"/>
  <c r="T26" i="1" s="1"/>
  <c r="AF10" i="1"/>
  <c r="T10" i="1" s="1"/>
  <c r="AF30" i="1"/>
  <c r="T30" i="1" s="1"/>
  <c r="AF40" i="1"/>
  <c r="T40" i="1" s="1"/>
  <c r="AF21" i="1"/>
  <c r="T21" i="1" s="1"/>
  <c r="AF22" i="1"/>
  <c r="T22" i="1" s="1"/>
  <c r="AF32" i="1"/>
  <c r="T32" i="1" s="1"/>
  <c r="AF17" i="1"/>
  <c r="T17" i="1" s="1"/>
  <c r="AF24" i="1"/>
  <c r="T24" i="1" s="1"/>
  <c r="AF34" i="1"/>
  <c r="T34" i="1" s="1"/>
  <c r="AF16" i="1"/>
  <c r="T16" i="1" s="1"/>
  <c r="AF25" i="1"/>
  <c r="T25" i="1" s="1"/>
  <c r="AF37" i="1"/>
  <c r="T37" i="1" s="1"/>
  <c r="AF20" i="1"/>
  <c r="T20" i="1" s="1"/>
  <c r="AF39" i="1"/>
  <c r="T39" i="1" s="1"/>
  <c r="AF19" i="1"/>
  <c r="T19" i="1" s="1"/>
  <c r="AF38" i="1"/>
  <c r="T38" i="1" s="1"/>
  <c r="AF23" i="1"/>
  <c r="T23" i="1" s="1"/>
  <c r="AF33" i="1"/>
  <c r="T33" i="1" s="1"/>
  <c r="AF35" i="1"/>
  <c r="T35" i="1" s="1"/>
  <c r="AF36" i="1"/>
  <c r="T36" i="1" s="1"/>
  <c r="AF27" i="1"/>
  <c r="T27" i="1" s="1"/>
  <c r="AF29" i="1"/>
  <c r="T29" i="1" s="1"/>
  <c r="AF31" i="1"/>
  <c r="T31" i="1" s="1"/>
  <c r="AF7" i="1"/>
  <c r="T7" i="1" s="1"/>
  <c r="AF18" i="1"/>
  <c r="T18" i="1" s="1"/>
  <c r="AF13" i="1"/>
  <c r="T13" i="1" s="1"/>
  <c r="AF15" i="1"/>
  <c r="T15" i="1" s="1"/>
  <c r="AF8" i="1"/>
  <c r="T8" i="1" s="1"/>
  <c r="AF14" i="1"/>
  <c r="T14" i="1" s="1"/>
  <c r="AF11" i="1"/>
  <c r="T11" i="1" s="1"/>
  <c r="AF9" i="1"/>
  <c r="T9" i="1" s="1"/>
  <c r="AF6" i="1"/>
  <c r="T6" i="1" s="1"/>
  <c r="C1" i="1" l="1"/>
  <c r="B1" i="1"/>
  <c r="A1"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<sst xmlns="http://schemas.openxmlformats.org/spreadsheetml/2006/main" count="3502" uniqueCount="1228">
  <si>
    <t>The data in the blue columns with blue headings need to be updated to reflect the changes in the POPs Regulation (listing of new substances) or encoding of new members within the group entries or changes in the RMLID
The data in the columns with orange headings is automatically updated based on the data in the columns with blue headings and should not be changed
After inserting a new row, filter by parent entry name from Z to A</t>
  </si>
  <si>
    <t>column helper</t>
  </si>
  <si>
    <t>key</t>
  </si>
  <si>
    <t xml:space="preserve">Parent entry RMLID </t>
  </si>
  <si>
    <t>Partent entry name</t>
  </si>
  <si>
    <t>Group entry</t>
  </si>
  <si>
    <t>Open group</t>
  </si>
  <si>
    <t>Annex I</t>
  </si>
  <si>
    <t>Annex II</t>
  </si>
  <si>
    <t>Annex III</t>
  </si>
  <si>
    <t>Annex IV</t>
  </si>
  <si>
    <t>Annex(es)</t>
  </si>
  <si>
    <t>RMLID substance</t>
  </si>
  <si>
    <t>EC substance</t>
  </si>
  <si>
    <t>CAS substance</t>
  </si>
  <si>
    <t>Substance name</t>
  </si>
  <si>
    <t>RMLID  subtance (helper column)</t>
  </si>
  <si>
    <t>RMLID entry (helper colum)</t>
  </si>
  <si>
    <t>100.005.652</t>
  </si>
  <si>
    <t>Aldrin</t>
  </si>
  <si>
    <t>NA</t>
  </si>
  <si>
    <t>206-215-8</t>
  </si>
  <si>
    <t>309-00-2</t>
  </si>
  <si>
    <t>100.079.496</t>
  </si>
  <si>
    <t>Alkanes C10-C13, chloro (short-chain chlorinated paraffins) (SCCPs)</t>
  </si>
  <si>
    <t>287-476-5</t>
  </si>
  <si>
    <t>85535-84-8</t>
  </si>
  <si>
    <t>100.013.277</t>
  </si>
  <si>
    <t>Bis(pentabromophenyl)ether; (decabromodiphenyl ether; decaBDE)</t>
  </si>
  <si>
    <t>214-604-9</t>
  </si>
  <si>
    <t>1163-19-5</t>
  </si>
  <si>
    <t>100.000.317</t>
  </si>
  <si>
    <t>Chlordane</t>
  </si>
  <si>
    <t>200-349-0</t>
  </si>
  <si>
    <t>57-74-9</t>
  </si>
  <si>
    <t>100.005.093</t>
  </si>
  <si>
    <t>Chlordecone</t>
  </si>
  <si>
    <t>205-601-3</t>
  </si>
  <si>
    <t>143-50-0</t>
  </si>
  <si>
    <t>100.003.711</t>
  </si>
  <si>
    <t>Dicofol</t>
  </si>
  <si>
    <t>204-082-0</t>
  </si>
  <si>
    <t>115-32-2</t>
  </si>
  <si>
    <t>100.000.023</t>
  </si>
  <si>
    <t>DDT (1,1,1-trichloro-2,2-bis(4-chlorophenyl)ethane)</t>
  </si>
  <si>
    <t>200-024-3</t>
  </si>
  <si>
    <t>50-29-3</t>
  </si>
  <si>
    <t>100.000.440</t>
  </si>
  <si>
    <t>Dieldrin</t>
  </si>
  <si>
    <t>200-484-5</t>
  </si>
  <si>
    <t>60-57-1</t>
  </si>
  <si>
    <t>100.003.709</t>
  </si>
  <si>
    <t>Endosulfan</t>
  </si>
  <si>
    <t>204-079-4</t>
  </si>
  <si>
    <t>115-29-7</t>
  </si>
  <si>
    <t>100.153.568</t>
  </si>
  <si>
    <t>625-034-9</t>
  </si>
  <si>
    <t>959-98-8</t>
  </si>
  <si>
    <t>α-Endosulfan</t>
  </si>
  <si>
    <t>100.154.112</t>
  </si>
  <si>
    <t>625-635-6</t>
  </si>
  <si>
    <t>33213-65-9</t>
  </si>
  <si>
    <t>β-Endosulfan</t>
  </si>
  <si>
    <t>100.000.705</t>
  </si>
  <si>
    <t>Endrin</t>
  </si>
  <si>
    <t>200-775-7</t>
  </si>
  <si>
    <t>72-20-8</t>
  </si>
  <si>
    <t>100.276.816</t>
  </si>
  <si>
    <t>Heptabromodiphenyl ether</t>
  </si>
  <si>
    <t>100.066.372</t>
  </si>
  <si>
    <t>273-031-2</t>
  </si>
  <si>
    <t>68928-80-3</t>
  </si>
  <si>
    <t>Diphenyl ether, heptabromo derivative</t>
  </si>
  <si>
    <t>100.000.876</t>
  </si>
  <si>
    <t>Heptachlor</t>
  </si>
  <si>
    <t>200-962-3</t>
  </si>
  <si>
    <t>76-44-8</t>
  </si>
  <si>
    <t xml:space="preserve">Heptachlor </t>
  </si>
  <si>
    <t>100.048.162</t>
  </si>
  <si>
    <t>Hexabromobiphenyl</t>
  </si>
  <si>
    <t>252-994-2</t>
  </si>
  <si>
    <t>36355-01-8</t>
  </si>
  <si>
    <t>Hexabromo-1,1'-biphenyl</t>
  </si>
  <si>
    <t>100.239.157</t>
  </si>
  <si>
    <t>Hexabromocyclododecane</t>
  </si>
  <si>
    <t>100.019.724</t>
  </si>
  <si>
    <t>221-695-9</t>
  </si>
  <si>
    <t>3194-55-6</t>
  </si>
  <si>
    <t>1,2,5,6,9,10-hexabromocyclodecane</t>
  </si>
  <si>
    <t>100.042.848</t>
  </si>
  <si>
    <t>247-148-4</t>
  </si>
  <si>
    <t>25637-99-4</t>
  </si>
  <si>
    <t>100.131.125</t>
  </si>
  <si>
    <t>603-801-9</t>
  </si>
  <si>
    <t>134237-50-6</t>
  </si>
  <si>
    <t>alpha-hexabromocyclododecane</t>
  </si>
  <si>
    <t>100.131.015</t>
  </si>
  <si>
    <t>603-802-4</t>
  </si>
  <si>
    <t>134237-51-7</t>
  </si>
  <si>
    <t>beta-hexabromocyclododecane</t>
  </si>
  <si>
    <t>100.130.841</t>
  </si>
  <si>
    <t>603-804-5</t>
  </si>
  <si>
    <t>134237-52-8</t>
  </si>
  <si>
    <t>gamma-hexabromocyclododecane</t>
  </si>
  <si>
    <t>100.276.817</t>
  </si>
  <si>
    <t>Hexabromodiphenyl ether</t>
  </si>
  <si>
    <t>100.048.219</t>
  </si>
  <si>
    <t>253-058-6</t>
  </si>
  <si>
    <t>36483-60-0</t>
  </si>
  <si>
    <t>Diphenyl ether, hexabromo derivative</t>
  </si>
  <si>
    <t>100.003.886</t>
  </si>
  <si>
    <t>Hexachlorobenzene</t>
  </si>
  <si>
    <t>204-273-9</t>
  </si>
  <si>
    <t>118-74-1</t>
  </si>
  <si>
    <t>100.001.605</t>
  </si>
  <si>
    <t>Hexachlorobutadiene</t>
  </si>
  <si>
    <t>201-765-5</t>
  </si>
  <si>
    <t>87-68-3</t>
  </si>
  <si>
    <t>100.276.818</t>
  </si>
  <si>
    <t>Hexachlorocyclohexanes, including lindane</t>
  </si>
  <si>
    <t>100.000.365</t>
  </si>
  <si>
    <t>200-401-2</t>
  </si>
  <si>
    <t>58-89-9</t>
  </si>
  <si>
    <t>γ-HCH or γ-BHC</t>
  </si>
  <si>
    <t>100.005.702</t>
  </si>
  <si>
    <t>206-270-8</t>
  </si>
  <si>
    <t>319-84-6</t>
  </si>
  <si>
    <t>(1α,2α,3β,4α,5β,6β)-1,2,3,4,5,6-hexachlorocyclohexane</t>
  </si>
  <si>
    <t>100.005.703</t>
  </si>
  <si>
    <t>206-271-3</t>
  </si>
  <si>
    <t>319-85-7</t>
  </si>
  <si>
    <t>(1α,2β,3α,4β,5α,6β)-1,2,3,4,5,6-hexachlorocyclohexane</t>
  </si>
  <si>
    <t>100.009.245</t>
  </si>
  <si>
    <t>210-168-9</t>
  </si>
  <si>
    <t>608-73-1</t>
  </si>
  <si>
    <t>BHC or HCH</t>
  </si>
  <si>
    <t>100.017.452</t>
  </si>
  <si>
    <t>Mirex</t>
  </si>
  <si>
    <t>219-196-6</t>
  </si>
  <si>
    <t>2385-85-5</t>
  </si>
  <si>
    <t>100.276.819</t>
  </si>
  <si>
    <t>Pentabromodiphenyl ether</t>
  </si>
  <si>
    <t>100.046.425</t>
  </si>
  <si>
    <t>251-084-2</t>
  </si>
  <si>
    <t>32534-81-9</t>
  </si>
  <si>
    <t>Diphenyl ether, pentabromo derivative</t>
  </si>
  <si>
    <t>100.009.248</t>
  </si>
  <si>
    <t>Pentachlorobenzene</t>
  </si>
  <si>
    <t>210-172-0</t>
  </si>
  <si>
    <t>608-93-5</t>
  </si>
  <si>
    <t>100.239.202</t>
  </si>
  <si>
    <t>Pentachlorophenol and its salts and esters</t>
  </si>
  <si>
    <t>100.001.617</t>
  </si>
  <si>
    <t>201-778-6</t>
  </si>
  <si>
    <t>87-86-5</t>
  </si>
  <si>
    <t>Pentachlorophenol</t>
  </si>
  <si>
    <t>100.004.570</t>
  </si>
  <si>
    <t>205-025-2</t>
  </si>
  <si>
    <t>131-52-2</t>
  </si>
  <si>
    <t>Sodium pentachlorophenolate</t>
  </si>
  <si>
    <t>100.018.953</t>
  </si>
  <si>
    <t>220-847-1</t>
  </si>
  <si>
    <t>2917-32-0</t>
  </si>
  <si>
    <t>Zinc bis(pentachlorophenolate)</t>
  </si>
  <si>
    <t>100.021.110</t>
  </si>
  <si>
    <t>223-220-0</t>
  </si>
  <si>
    <t>3772-94-9</t>
  </si>
  <si>
    <t>Pentachlorophenyl laurate</t>
  </si>
  <si>
    <t>100.029.010</t>
  </si>
  <si>
    <t>231-911-3</t>
  </si>
  <si>
    <t>7778-73-6</t>
  </si>
  <si>
    <t>Potassium pentachlorophenolate</t>
  </si>
  <si>
    <t>100.033.763</t>
  </si>
  <si>
    <t>237-155-0</t>
  </si>
  <si>
    <t>13673-51-3</t>
  </si>
  <si>
    <t>N2-benzyl pentachlorophenyl N2-carboxy-L-(2-aminoglutaramate)</t>
  </si>
  <si>
    <t>100.033.764</t>
  </si>
  <si>
    <t>237-156-6</t>
  </si>
  <si>
    <t>13673-53-5</t>
  </si>
  <si>
    <t>Perchlorophenyl N-(benzyloxycarbonyl)-L-isoleucinate</t>
  </si>
  <si>
    <t>100.033.765</t>
  </si>
  <si>
    <t>237-157-1</t>
  </si>
  <si>
    <t>13673-54-6</t>
  </si>
  <si>
    <t>Perchlorophenyl S-benzyl-N-(benzyloxycarbonyl)-L-cysteinate</t>
  </si>
  <si>
    <t>100.041.356</t>
  </si>
  <si>
    <t>245-508-5</t>
  </si>
  <si>
    <t>23234-97-1</t>
  </si>
  <si>
    <t>Pentachlorophenyl N-[[(4-methoxyphenyl)methoxy]carbonyl]-L-serinate</t>
  </si>
  <si>
    <t>100.044.859</t>
  </si>
  <si>
    <t>249-360-2</t>
  </si>
  <si>
    <t>28990-85-4</t>
  </si>
  <si>
    <t>Perchlorophenyl 5-oxo-L-prolinate</t>
  </si>
  <si>
    <t>100.240.868</t>
  </si>
  <si>
    <t>Perfluorooctane sulfonic acid and its derivatives (PFOS)</t>
  </si>
  <si>
    <t>100.240.900</t>
  </si>
  <si>
    <t>-</t>
  </si>
  <si>
    <t>251099-16-8</t>
  </si>
  <si>
    <t>1-Decanaminium, N-decyl-N,N-dimethyl-, salt with 1,1,2,2,3,3,4,4,5,5,6,6,7,7,8,8,8-heptadecafluoro-1-octanesulfonic acid (1:1)</t>
  </si>
  <si>
    <t>100.005.638</t>
  </si>
  <si>
    <t>206-200-6</t>
  </si>
  <si>
    <t>307-35-7</t>
  </si>
  <si>
    <t>Heptadecafluorooctanesulphonyl fluoride</t>
  </si>
  <si>
    <t>100.015.618</t>
  </si>
  <si>
    <t>217-179-8</t>
  </si>
  <si>
    <t>1763-23-1</t>
  </si>
  <si>
    <t>Heptadecafluorooctane-1-sulphonic acid</t>
  </si>
  <si>
    <t>100.018.661</t>
  </si>
  <si>
    <t>220-527-1</t>
  </si>
  <si>
    <t>2795-39-3</t>
  </si>
  <si>
    <t>Potassium heptadecafluorooctane-1-sulphonate</t>
  </si>
  <si>
    <t>100.021.801</t>
  </si>
  <si>
    <t>223-980-3</t>
  </si>
  <si>
    <t>4151-50-2</t>
  </si>
  <si>
    <t>N-ethylheptadecafluorooctanesulphonamide</t>
  </si>
  <si>
    <t>100.042.041</t>
  </si>
  <si>
    <t>246-262-1</t>
  </si>
  <si>
    <t>24448-09-7</t>
  </si>
  <si>
    <t>Heptadecafluoro-N-(2-hydroxyethyl)-N-methyloctanesulphonamide</t>
  </si>
  <si>
    <t>100.044.908</t>
  </si>
  <si>
    <t>249-415-0</t>
  </si>
  <si>
    <t>29081-56-9</t>
  </si>
  <si>
    <t>Ammonium heptadecafluorooctanesulphonate</t>
  </si>
  <si>
    <t>100.045.117</t>
  </si>
  <si>
    <t>249-644-6</t>
  </si>
  <si>
    <t>29457-72-5</t>
  </si>
  <si>
    <t>Lithium heptadecafluorooctanesulphonate</t>
  </si>
  <si>
    <t>100.046.044</t>
  </si>
  <si>
    <t>250-665-8</t>
  </si>
  <si>
    <t>31506-32-8</t>
  </si>
  <si>
    <t>Heptadecafluoro-N-methyloctanesulphonamide</t>
  </si>
  <si>
    <t>100.054.869</t>
  </si>
  <si>
    <t>260-375-3</t>
  </si>
  <si>
    <t>56773-42-3</t>
  </si>
  <si>
    <t>Tetraethylammonium heptadecafluorooctanesulphonate</t>
  </si>
  <si>
    <t>100.067.670</t>
  </si>
  <si>
    <t>274-460-8</t>
  </si>
  <si>
    <t>70225-14-8</t>
  </si>
  <si>
    <t>Heptadecafluorooctanesulphonic acid, compound with 2,2'-iminodiethanol (1:1)</t>
  </si>
  <si>
    <t>100.251.389</t>
  </si>
  <si>
    <t>Perfluorooctanoic acid (PFOA), its salts and PFOA-related compounds</t>
  </si>
  <si>
    <t>100.005.816</t>
  </si>
  <si>
    <t>206-396-3</t>
  </si>
  <si>
    <t>335-66-0</t>
  </si>
  <si>
    <t>Pentadecafluorooctyl fluoride</t>
  </si>
  <si>
    <t>100.005.817</t>
  </si>
  <si>
    <t>206-397-9</t>
  </si>
  <si>
    <t>335-67-1</t>
  </si>
  <si>
    <t>Pentadecafluorooctanoic acid</t>
  </si>
  <si>
    <t>100.005.821</t>
  </si>
  <si>
    <t>206-402-4</t>
  </si>
  <si>
    <t>335-93-3</t>
  </si>
  <si>
    <t>Silver(1+) perfluorooctanoate</t>
  </si>
  <si>
    <t>100.005.822</t>
  </si>
  <si>
    <t>206-404-5</t>
  </si>
  <si>
    <t>335-95-5</t>
  </si>
  <si>
    <t>Sodium pentadecafluorooctanoate</t>
  </si>
  <si>
    <t>100.006.190</t>
  </si>
  <si>
    <t>206-808-1</t>
  </si>
  <si>
    <t>376-27-2</t>
  </si>
  <si>
    <t>Methyl perfluorooctanoate</t>
  </si>
  <si>
    <t>100.007.345</t>
  </si>
  <si>
    <t>208-079-5</t>
  </si>
  <si>
    <t>507-63-1</t>
  </si>
  <si>
    <t>Perfluorooctyl iodide</t>
  </si>
  <si>
    <t>100.016.253</t>
  </si>
  <si>
    <t>217-877-2</t>
  </si>
  <si>
    <t>1996-88-9</t>
  </si>
  <si>
    <t>100.016.413</t>
  </si>
  <si>
    <t>218-053-5</t>
  </si>
  <si>
    <t>2043-53-0</t>
  </si>
  <si>
    <t>1,1,1,2,2,3,3,4,4,5,5,6,6,7,7,8,8-heptadecafluoro-10-iododecane</t>
  </si>
  <si>
    <t>100.017.500</t>
  </si>
  <si>
    <t>219-248-8</t>
  </si>
  <si>
    <t>2395-00-8</t>
  </si>
  <si>
    <t>Potassium perfluorooctanoate</t>
  </si>
  <si>
    <t>100.019.517</t>
  </si>
  <si>
    <t>221-468-4</t>
  </si>
  <si>
    <t>3108-24-5</t>
  </si>
  <si>
    <t>Ethyl perfluorooctanoate</t>
  </si>
  <si>
    <t>100.021.202</t>
  </si>
  <si>
    <t>223-320-4</t>
  </si>
  <si>
    <t>3825-26-1</t>
  </si>
  <si>
    <t>Ammonium pentadecafluorooctanoate</t>
  </si>
  <si>
    <t>100.040.442</t>
  </si>
  <si>
    <t>244-503-5</t>
  </si>
  <si>
    <t>21652-58-4</t>
  </si>
  <si>
    <t>1H,1H,2H-Heptadecafluoro-1-decene</t>
  </si>
  <si>
    <t>100.041.880</t>
  </si>
  <si>
    <t>246-083-9</t>
  </si>
  <si>
    <t>24216-05-5</t>
  </si>
  <si>
    <t>3,4-bis[(2,2,3,3,4,4,5,5,6,6,7,7,8,8,8-pentadecafluoro-1-oxooctyl)amino]benzenesulphonyl chloride</t>
  </si>
  <si>
    <t>100.046.843</t>
  </si>
  <si>
    <t>251-543-7</t>
  </si>
  <si>
    <t>33496-48-9</t>
  </si>
  <si>
    <t xml:space="preserve">Perfluorooctanoic anhydride </t>
  </si>
  <si>
    <t>100.049.380</t>
  </si>
  <si>
    <t>254-338-0</t>
  </si>
  <si>
    <t>39186-68-0</t>
  </si>
  <si>
    <t>2-carboxyethylbis(2-hydroxyethyl)-3-[(2,2,3,3,4,4,5,5,6,6,7,7,8,8,8-pentadecafluoro-1-oxooctyl)amino]propylammonium hydroxide</t>
  </si>
  <si>
    <t>100.050.281</t>
  </si>
  <si>
    <t>255-327-3</t>
  </si>
  <si>
    <t>41358-63-8</t>
  </si>
  <si>
    <t>N-[3-[bis(2-hydroxyethyl)amino]propyl]-2,2,3,3,4,4,5,5,6,6,7,7,8,8,8-pentadecafluorooctanamide</t>
  </si>
  <si>
    <t>100.062.548</t>
  </si>
  <si>
    <t>268-824-5</t>
  </si>
  <si>
    <t>68141-02-6</t>
  </si>
  <si>
    <t>Chromium(3+) perfluorooctanoate</t>
  </si>
  <si>
    <t>100.070.104</t>
  </si>
  <si>
    <t>277-138-5</t>
  </si>
  <si>
    <t>72968-38-8</t>
  </si>
  <si>
    <t>Carboxylic acids, C7-13, perfluoro, ammonium salts</t>
  </si>
  <si>
    <t>100.074.275</t>
  </si>
  <si>
    <t>281-728-8</t>
  </si>
  <si>
    <t>84029-60-7</t>
  </si>
  <si>
    <t>Heptadecafluoro-1-[(2,2,3,3,4,4,5,5,6,6,7,7,8,8,8-pentadecafluorooctyl)oxy]nonene</t>
  </si>
  <si>
    <t>100.080.782</t>
  </si>
  <si>
    <t>288-891-4</t>
  </si>
  <si>
    <t>85938-56-3</t>
  </si>
  <si>
    <t>N-(3-aminopropyl)-2,2,3,3,4,4,5,5,6,6,7,7,8,8,8-pentadecafluorooctanamide</t>
  </si>
  <si>
    <t>100.083.416</t>
  </si>
  <si>
    <t>291-792-9</t>
  </si>
  <si>
    <t>90480-57-2</t>
  </si>
  <si>
    <t>Octanoic acid, pentadecafluoro-, mixed esters with 2,2'-[1,4-butanediylbis(oxymethylene)]bis[oxirane] and 2,2'-[1,6-hexanediylbis(oxymethylene)]bis[oxirane]</t>
  </si>
  <si>
    <t>100.084.064</t>
  </si>
  <si>
    <t>292-504-4</t>
  </si>
  <si>
    <t>90622-99-4</t>
  </si>
  <si>
    <t xml:space="preserve">Amides, C7-19, α-ω-perfluoro-N,N-bis(hydroxyethyl) </t>
  </si>
  <si>
    <t>100.084.520</t>
  </si>
  <si>
    <t>293-007-5</t>
  </si>
  <si>
    <t>91032-01-8</t>
  </si>
  <si>
    <t>100.090.119</t>
  </si>
  <si>
    <t>299-178-2</t>
  </si>
  <si>
    <t>93857-44-4</t>
  </si>
  <si>
    <t>Diammonium 3,3,4,4,5,5,6,6,7,7,8,8,9,9,10,10,10-heptadecafluorodecyl phosphate</t>
  </si>
  <si>
    <t>100.094.069</t>
  </si>
  <si>
    <t>303-523-5</t>
  </si>
  <si>
    <t>94200-45-0</t>
  </si>
  <si>
    <t>Diammonium 4,4,5,5,6,6,7,7,8,8,9,9,10,10,11,11,11-heptadecafluoro-2-hydroxyundecyl phosphate</t>
  </si>
  <si>
    <t>100.096.239</t>
  </si>
  <si>
    <t>305-913-0</t>
  </si>
  <si>
    <t>95370-51-7</t>
  </si>
  <si>
    <t xml:space="preserve">Carbamic acid, [2-(sulfothio)ethyl]-, C-(γ-ω-perfluoro-C6-9-alkyl) esters, monosodium salts </t>
  </si>
  <si>
    <t>100.103.343</t>
  </si>
  <si>
    <t>435-230-4</t>
  </si>
  <si>
    <t>101947-16-4</t>
  </si>
  <si>
    <t>100.110.513</t>
  </si>
  <si>
    <t>616-629-4</t>
  </si>
  <si>
    <t>78560-44-8</t>
  </si>
  <si>
    <t>1H,1H,2H,2H-Perfluorodecyltrichlorosilane</t>
  </si>
  <si>
    <t>100.131.351</t>
  </si>
  <si>
    <t>617-434-7</t>
  </si>
  <si>
    <t>83048-65-1</t>
  </si>
  <si>
    <t>Heptadecafluoro-1,1,2,2-tretrahydrodecyl) trimethoxysilane</t>
  </si>
  <si>
    <t>100.161.410</t>
  </si>
  <si>
    <t>633-334-6</t>
  </si>
  <si>
    <t>74612-30-9</t>
  </si>
  <si>
    <t>1H,1H,2H,2H-Perfluorodecyldimethylchlorosilane</t>
  </si>
  <si>
    <t>100.197.118</t>
  </si>
  <si>
    <t>671-486-5</t>
  </si>
  <si>
    <t>3102-79-2</t>
  </si>
  <si>
    <t>100.240.854</t>
  </si>
  <si>
    <t>Polychlorinated Biphenyls (PCB)</t>
  </si>
  <si>
    <t>100.014.226</t>
  </si>
  <si>
    <t>215-648-1</t>
  </si>
  <si>
    <t>1336-36-3</t>
  </si>
  <si>
    <t>1,1'-Biphenyl, chloro derivs.</t>
  </si>
  <si>
    <t>100.276.820</t>
  </si>
  <si>
    <t>Polychlorinated dibenzo-p-dioxins and dibenzofurans (PCDD/PCDF)</t>
  </si>
  <si>
    <t>100.255.717</t>
  </si>
  <si>
    <t>Polychlorinated naphthalenes</t>
  </si>
  <si>
    <t>100.068.038</t>
  </si>
  <si>
    <t>274-864-4</t>
  </si>
  <si>
    <t>70776-03-3</t>
  </si>
  <si>
    <t>Naphthalene, chloro derivs.</t>
  </si>
  <si>
    <t>100.278.037</t>
  </si>
  <si>
    <t>Polycyclic aromatic hydrocarbons (PAHs)</t>
  </si>
  <si>
    <t>100.000.026</t>
  </si>
  <si>
    <t>200-028-5</t>
  </si>
  <si>
    <t>50-32-8</t>
  </si>
  <si>
    <t>Benzo[def]chrysene</t>
  </si>
  <si>
    <t>100.005.359</t>
  </si>
  <si>
    <t>205-893-2</t>
  </si>
  <si>
    <t>193-39-5</t>
  </si>
  <si>
    <t>Indeno[1,2,3-cd]pyrene</t>
  </si>
  <si>
    <t>100.005.375</t>
  </si>
  <si>
    <t>205-911-9</t>
  </si>
  <si>
    <t>205-99-2</t>
  </si>
  <si>
    <t>Benzo[e]acephenanthrylene</t>
  </si>
  <si>
    <t>100.005.379</t>
  </si>
  <si>
    <t>205-916-6</t>
  </si>
  <si>
    <t>207-08-9</t>
  </si>
  <si>
    <t>Benzo[k]fluoranthene</t>
  </si>
  <si>
    <t>100.276.821</t>
  </si>
  <si>
    <t>Tetrabromodiphenyl ether</t>
  </si>
  <si>
    <t>100.049.789</t>
  </si>
  <si>
    <t>254-787-2</t>
  </si>
  <si>
    <t>40088-47-9</t>
  </si>
  <si>
    <t>Diphenyl ether, tetrabromo derivative</t>
  </si>
  <si>
    <t>100.149.791</t>
  </si>
  <si>
    <t>620-888-9</t>
  </si>
  <si>
    <t>189084-62-6</t>
  </si>
  <si>
    <t>1,3-dibromo-2-(3,4-dibromophenoxy)benzene</t>
  </si>
  <si>
    <t>100.150.385</t>
  </si>
  <si>
    <t>621-541-4</t>
  </si>
  <si>
    <t>189084-63-7</t>
  </si>
  <si>
    <t>1,3,5-tribromo-2-(4-bromophenoxy)benzene</t>
  </si>
  <si>
    <t>100.150.386</t>
  </si>
  <si>
    <t>621-543-5</t>
  </si>
  <si>
    <t>189084-61-5</t>
  </si>
  <si>
    <t>1,2-dibromo-4-(2,4-dibromophenoxy)benzene</t>
  </si>
  <si>
    <t>100.150.654</t>
  </si>
  <si>
    <t>621-837-3</t>
  </si>
  <si>
    <t>93703-48-1</t>
  </si>
  <si>
    <t>1,2-dibromo-4-(3,4-dibromophenoxy)benzene</t>
  </si>
  <si>
    <t>100.029.348</t>
  </si>
  <si>
    <t>Toxaphene</t>
  </si>
  <si>
    <t>232-283-3</t>
  </si>
  <si>
    <t>8001-35-2</t>
  </si>
  <si>
    <t>to be hidden:</t>
  </si>
  <si>
    <t>Substance information</t>
  </si>
  <si>
    <t xml:space="preserve">total tonnage of the substance (tonnes/year) </t>
  </si>
  <si>
    <t>Read only data</t>
  </si>
  <si>
    <t>Input data</t>
  </si>
  <si>
    <t xml:space="preserve">sum of tonnage per use (tonnes/year) reported in worksheet "(optional) tonnage per use" </t>
  </si>
  <si>
    <t>Substance or group of substances as laid down in the Annex I and II entries of the POPs Regulation</t>
  </si>
  <si>
    <t>EC number/ List number</t>
  </si>
  <si>
    <t>CAS number</t>
  </si>
  <si>
    <t>RMLID entry</t>
  </si>
  <si>
    <t xml:space="preserve">RMLID substance </t>
  </si>
  <si>
    <t>Helper column (concatenate RMLID entry + substance)</t>
  </si>
  <si>
    <t>Year to which the tonnage corresponds</t>
  </si>
  <si>
    <t>Manufactured</t>
  </si>
  <si>
    <r>
      <rPr>
        <b/>
        <sz val="11"/>
        <rFont val="Calibri"/>
        <family val="2"/>
        <scheme val="minor"/>
      </rPr>
      <t xml:space="preserve">imported </t>
    </r>
    <r>
      <rPr>
        <sz val="11"/>
        <rFont val="Calibri"/>
        <family val="2"/>
        <scheme val="minor"/>
      </rPr>
      <t xml:space="preserve">(as such, in mixtures or in articles) </t>
    </r>
  </si>
  <si>
    <r>
      <rPr>
        <b/>
        <sz val="11"/>
        <rFont val="Calibri"/>
        <family val="2"/>
        <scheme val="minor"/>
      </rPr>
      <t xml:space="preserve">placed on the market </t>
    </r>
    <r>
      <rPr>
        <sz val="11"/>
        <rFont val="Calibri"/>
        <family val="2"/>
        <scheme val="minor"/>
      </rPr>
      <t xml:space="preserve">(as such, in mixtures or in articles) </t>
    </r>
  </si>
  <si>
    <t>Tonnage values of the entry to be treated as confidential (TRUE/FALSE)</t>
  </si>
  <si>
    <t>Additional information</t>
  </si>
  <si>
    <t>Validation messages</t>
  </si>
  <si>
    <t xml:space="preserve">imported (as substance, in mixtures or in articles) </t>
  </si>
  <si>
    <t xml:space="preserve">placed on the market (as substance, in mixtures or in articles) </t>
  </si>
  <si>
    <t>Data validation helper columns</t>
  </si>
  <si>
    <t>Error messages</t>
  </si>
  <si>
    <t>Data validation / error messages tonnage per use</t>
  </si>
  <si>
    <t>value</t>
  </si>
  <si>
    <t xml:space="preserve"> range</t>
  </si>
  <si>
    <t>range</t>
  </si>
  <si>
    <t>tonnage value</t>
  </si>
  <si>
    <t>Group entry (TRUE/FALSE)</t>
  </si>
  <si>
    <t>OK to modify EC number column?</t>
  </si>
  <si>
    <t>OK to modify CAS number column?</t>
  </si>
  <si>
    <t>OK to modify substance entry name?</t>
  </si>
  <si>
    <t>OK to modify other CAS or other EC?</t>
  </si>
  <si>
    <t>Entry EC convertor for dropdown menu</t>
  </si>
  <si>
    <t>Entry CAS convertor for dropdown menu</t>
  </si>
  <si>
    <t>Error duplicate entry (helper column)</t>
  </si>
  <si>
    <t>Error message: duplicate entry
(note max 250 character check)</t>
  </si>
  <si>
    <t>Error message: substance entry not in the list, or not matching EC, CAS numbers</t>
  </si>
  <si>
    <t>Error message: EC number not matching substance entry</t>
  </si>
  <si>
    <t>Error message: CAS number not matching substance entry</t>
  </si>
  <si>
    <t>Highest  value total manufactured range</t>
  </si>
  <si>
    <t>Error message: the sum of tonnage manufactured per use reported is higher than the total tonnage manufactured</t>
  </si>
  <si>
    <t>Highest  value total imported range</t>
  </si>
  <si>
    <t>Error message: the sum of tonnage imported per use reported is higher than the total tonnage manufactured</t>
  </si>
  <si>
    <t>Highest  value total placed on the market range</t>
  </si>
  <si>
    <t>Error message: the sum of tonnage placed on the market per use reported is higher than the total tonnage manufactured</t>
  </si>
  <si>
    <t>Information on the use</t>
  </si>
  <si>
    <t xml:space="preserve">tonnage for the reported use of the substance (tonnes/year) </t>
  </si>
  <si>
    <t>Read only</t>
  </si>
  <si>
    <t>Validation rules</t>
  </si>
  <si>
    <t>Use in accordance to the permitted uses as laid down in the POPs Regulation</t>
  </si>
  <si>
    <t>Use description</t>
  </si>
  <si>
    <t>Further use description (1)</t>
  </si>
  <si>
    <t>Further use description (2)</t>
  </si>
  <si>
    <t xml:space="preserve"> value tonnes</t>
  </si>
  <si>
    <t>OK to modify EC number column</t>
  </si>
  <si>
    <t>OK to modify CAS number column</t>
  </si>
  <si>
    <t>OK to modify substance entry name</t>
  </si>
  <si>
    <t>OK to modify other CAS or other EC</t>
  </si>
  <si>
    <t>Error duplicate entry
(note max 250 character check)</t>
  </si>
  <si>
    <t>Error substance entry not in the list, or not matching EC, CAS numbers</t>
  </si>
  <si>
    <t>Error EC number not matching substance entry</t>
  </si>
  <si>
    <t>Error CAS number not matching substance entry</t>
  </si>
  <si>
    <t>Error no total tonnage provided for the substance and year</t>
  </si>
  <si>
    <t>Error derogated use not matching substance entry (note that only checks the first 250 characters of the use)</t>
  </si>
  <si>
    <t>Error derogated use 2 not matching substance entry (note that only checks the first 250 characters of the use)</t>
  </si>
  <si>
    <t>Error derogated use 3 not matching substance entry (note that only checks the first 250 characters of the use)</t>
  </si>
  <si>
    <t>Entry derogated use convertor for dropdown menu</t>
  </si>
  <si>
    <t>Substance use 1st level convertor for dropdown menu</t>
  </si>
  <si>
    <t>Substance use 2nd level convertor for dropdown menu</t>
  </si>
  <si>
    <t>Section A</t>
  </si>
  <si>
    <t xml:space="preserve">   Section B: Please provide information in relation to the stockpile notifications received in accordance with the Article 5.2</t>
  </si>
  <si>
    <t>Has the Member State competent authority received any notifications of stockpiles in accordance with the Article 5.2?</t>
  </si>
  <si>
    <t>Part A: Information on the stockpile holder</t>
  </si>
  <si>
    <t>Part B: Information on the substance in the stockpile</t>
  </si>
  <si>
    <t>Part C: Information on the nature of the stockpile</t>
  </si>
  <si>
    <t>Part D: Management measures in place by the stockpile holder</t>
  </si>
  <si>
    <t>Part E (Optional): Information on the intended use of the stockpile / information on the article in the stockpile</t>
  </si>
  <si>
    <t>Part F: Additional information</t>
  </si>
  <si>
    <t>Validation rules and error messages (to be hidden)</t>
  </si>
  <si>
    <t>"Read only" data: hidden columns</t>
  </si>
  <si>
    <t>"Read only" data</t>
  </si>
  <si>
    <t>Stockpile holder. Name of the legal entity that has notified the stockpile</t>
  </si>
  <si>
    <t>Date (dd/mm/yyyy) on which the stockpile notification has been issued by the stockpile holder</t>
  </si>
  <si>
    <t>Stockpile holder name to be treated as confidential (TRUE/FALSE)</t>
  </si>
  <si>
    <t>EC number/List number</t>
  </si>
  <si>
    <t>RMLD entry</t>
  </si>
  <si>
    <t xml:space="preserve">CAS number </t>
  </si>
  <si>
    <t>stockpile type (substance,  mixture or article)</t>
  </si>
  <si>
    <t>Description of the mixture (optional)</t>
  </si>
  <si>
    <t>Total mass of the stockpile  (tonnes)</t>
  </si>
  <si>
    <t>Concentration of the POP in the mixture or article (mg/kg)</t>
  </si>
  <si>
    <t>Details provided by the stockpile holder about how the stockpile is stored, and what measures have been taken to prevent release of POPs into the environment (demonstrating safe, efficient and environmental sound management)</t>
  </si>
  <si>
    <t>Use description / article description</t>
  </si>
  <si>
    <t>Further use/article description (1)</t>
  </si>
  <si>
    <t>Further use/article description (2)</t>
  </si>
  <si>
    <t>Additional information in relation to this stockpile</t>
  </si>
  <si>
    <t>Group entry2</t>
  </si>
  <si>
    <t>Article description convertor for dropdown menu</t>
  </si>
  <si>
    <t>Article description convertor for dropdown menu (2nd level)</t>
  </si>
  <si>
    <t>Article description convertor for dropdown menu (3rd level)</t>
  </si>
  <si>
    <t>Error derogated use not matching substance entry (note that only checks the first 250 characters of the use)3</t>
  </si>
  <si>
    <t>Error derogated use not matching substance entry (note that only checks the first 250 characters of the use)4</t>
  </si>
  <si>
    <r>
      <t xml:space="preserve">Inventories of releases to air, water and soil for substances listed in Annex III in accordance to the obligations under the Protocol and the Convention
</t>
    </r>
    <r>
      <rPr>
        <sz val="12"/>
        <rFont val="Calibri"/>
        <family val="2"/>
        <scheme val="minor"/>
      </rPr>
      <t>-  Estimates on emissions to air, in accordance to the obligations under the Protocol are publicly available in the EEA webpage are and not requested in this reporting format
-  Estimates on releases to air, water and soil, submitted in accordance to the obligations under the E-PRTR are publicly available in the EEA webpage and are not requested in this reporting format</t>
    </r>
  </si>
  <si>
    <t>Additional estimates on emissions in accordance to the obligations under the Convention (if available):</t>
  </si>
  <si>
    <t>Year</t>
  </si>
  <si>
    <t>Substance</t>
  </si>
  <si>
    <t>RMLID (to be hidden)</t>
  </si>
  <si>
    <t>Environmental compartment</t>
  </si>
  <si>
    <t xml:space="preserve">Value  </t>
  </si>
  <si>
    <t xml:space="preserve">Units  </t>
  </si>
  <si>
    <t>Brief description of the methodology used for deriving the estimate</t>
  </si>
  <si>
    <t>land</t>
  </si>
  <si>
    <t>water</t>
  </si>
  <si>
    <t>air</t>
  </si>
  <si>
    <t>National implementation plans</t>
  </si>
  <si>
    <t>NIP</t>
  </si>
  <si>
    <t>Status (transmitted to the SC, under development)</t>
  </si>
  <si>
    <t>Deadlines for transmission to the Secretariat of the Convention</t>
  </si>
  <si>
    <t>Mechanisms for public participation during the development of the NIP (Yes/No)</t>
  </si>
  <si>
    <t>Initial NIP</t>
  </si>
  <si>
    <t>Update addressing COP 4 amendments</t>
  </si>
  <si>
    <t>Update addressing COP 5 amendments</t>
  </si>
  <si>
    <t>Update addressing COP 6 amendments</t>
  </si>
  <si>
    <t>Update addressing COP 7 amendments</t>
  </si>
  <si>
    <t>Update addressing COP 8 amendments</t>
  </si>
  <si>
    <t>Update addressing COP 9 amendments</t>
  </si>
  <si>
    <t>Update addressing COP 10 amendments</t>
  </si>
  <si>
    <t>Update addressing COP 11 amendments</t>
  </si>
  <si>
    <t>Update addressing COP 12 amendments</t>
  </si>
  <si>
    <t xml:space="preserve">Provision of financial and technical assistance to third countries to develop and strengthen their capacity to fully implement their obligation under the Stockholm Convention </t>
  </si>
  <si>
    <t>Type of assistance</t>
  </si>
  <si>
    <t>If "other form of assistance", please specify</t>
  </si>
  <si>
    <t>If "bilateral assistance", "regional assistance", or "other form of assistance" please specify the recipient country(ies) or regions</t>
  </si>
  <si>
    <t>Additional information (for "bilateral assistance", "regional assistance" and "other form of assistance")</t>
  </si>
  <si>
    <t>Assistance start year</t>
  </si>
  <si>
    <t>Assistance end year (if applies)</t>
  </si>
  <si>
    <t xml:space="preserve">               Information on measures taken by the Member State to promote and facilitate with regards to POPs:
                        a) awareness programmes
                        b) the provision of public information
                        c) training of workers, scientists, educators and technical and managerial personnel with regard to persistent organic pollutants</t>
  </si>
  <si>
    <t>General description of the measure</t>
  </si>
  <si>
    <r>
      <t xml:space="preserve">Type of measure
</t>
    </r>
    <r>
      <rPr>
        <sz val="11"/>
        <rFont val="Calibri"/>
        <family val="2"/>
        <scheme val="minor"/>
      </rPr>
      <t>Select (True/False) whether the described measure relates to:</t>
    </r>
  </si>
  <si>
    <t>Read only: Type of measure concatenated</t>
  </si>
  <si>
    <t>Awareness programme</t>
  </si>
  <si>
    <t>The provision of public information</t>
  </si>
  <si>
    <t>Training of workers, scientists, educators and technical and managerial personnel with regard to persistent organic pollutants</t>
  </si>
  <si>
    <t>Type of measure concatenated</t>
  </si>
  <si>
    <t>Start year (optional)</t>
  </si>
  <si>
    <t>End year (optional)</t>
  </si>
  <si>
    <t>Webpage URL 
(if available)</t>
  </si>
  <si>
    <r>
      <t xml:space="preserve">Information to be notified pursuant to Article 7(4)(b)(iv). 
</t>
    </r>
    <r>
      <rPr>
        <sz val="11"/>
        <color theme="1" tint="4.9989318521683403E-2"/>
        <rFont val="Calibri"/>
        <family val="2"/>
        <scheme val="minor"/>
      </rPr>
      <t>Format based on 2009/63/EC: https://eur-lex.europa.eu/legal-content/EN/TXT/?uri=CELEX%3A32009D0063</t>
    </r>
  </si>
  <si>
    <t>Authorisation of the exemption</t>
  </si>
  <si>
    <t>General description of waste</t>
  </si>
  <si>
    <t>Read only data: hidden columns</t>
  </si>
  <si>
    <t>Description of treatment technology</t>
  </si>
  <si>
    <t>Name of the competent authority</t>
  </si>
  <si>
    <t>Address of the competent authority</t>
  </si>
  <si>
    <t>Authorisation identification number</t>
  </si>
  <si>
    <t xml:space="preserve">Date of the permission (dd/mm/yyyy) </t>
  </si>
  <si>
    <t>Authorisation holder (company name)</t>
  </si>
  <si>
    <t xml:space="preserve">Authorisation holder address </t>
  </si>
  <si>
    <t>Summary of justification of environmental preferability of the management compared with the destruction or irreversible transformation of the POPs content in the waste (e.g. addressing the emissions of POPs, other emissions and risks or uncertainties of the operation):</t>
  </si>
  <si>
    <t>Website address or other reference where to find more information on the authorisation and the justification of the exemption, if available:</t>
  </si>
  <si>
    <t>Six digit code as laid down in Commission Decision 2000/532/EC as amended
OJ L 226, 6.9.2000, p. 3.</t>
  </si>
  <si>
    <t>Waste name as laid down in Decision 2000/532/EC as amended</t>
  </si>
  <si>
    <t>Approved amount in tonnes</t>
  </si>
  <si>
    <t>Name in accordance with the substance name laid down in Annex IV</t>
  </si>
  <si>
    <t>concentration (numeric value) exceeding the limit laid down in Annex IV</t>
  </si>
  <si>
    <t>concentration units (µg/kg or mg/kg)</t>
  </si>
  <si>
    <t>Pre-treatment required (yes/no)</t>
  </si>
  <si>
    <t>Pre-treatment method (solidification, stabilisation, other)</t>
  </si>
  <si>
    <t>If other please specify</t>
  </si>
  <si>
    <t>Final storage
(salt mine; safe, deep, underground, hard rock formations; hazardous waste landfill)</t>
  </si>
  <si>
    <t>Name of final storage site</t>
  </si>
  <si>
    <t>Address of final storage site</t>
  </si>
  <si>
    <t>Concatenate CAS, other CAS, other EC and group entry</t>
  </si>
  <si>
    <t>Concatenate EC other CAS, other EC</t>
  </si>
  <si>
    <t>Concatenate EC CAS (helper column for data validation)</t>
  </si>
  <si>
    <t>Column EC or CAS =other (helper column for data validation)</t>
  </si>
  <si>
    <t>Entry EC convertor</t>
  </si>
  <si>
    <t>Entry CAS convertor</t>
  </si>
  <si>
    <t>Section A: Enforcement activities</t>
  </si>
  <si>
    <t>Section B: Infringements</t>
  </si>
  <si>
    <t xml:space="preserve">Section C: Results of controls: enforcement measures </t>
  </si>
  <si>
    <t>Q1: Total Number of controls in which POPs Regulation was covered and/or enforced</t>
  </si>
  <si>
    <t>Q2: Number of official controls which addressed the following requirements:</t>
  </si>
  <si>
    <t>Q3: Number of cases of non-compliance found for each of the following requirements (out of the total number of controls which addressed each requirement reported in Q2):</t>
  </si>
  <si>
    <t>Q4: number of official controls (as reported in Q1) which resulted in:</t>
  </si>
  <si>
    <t xml:space="preserve"> </t>
  </si>
  <si>
    <t>Control of manufacturing,  placing on the market and use (Art 3)</t>
  </si>
  <si>
    <t>Stockpiles (Art 5)</t>
  </si>
  <si>
    <t>Waste management (Art 7)</t>
  </si>
  <si>
    <t>No measures</t>
  </si>
  <si>
    <t>Verbal advice</t>
  </si>
  <si>
    <t>Written advice</t>
  </si>
  <si>
    <t>Public announcement</t>
  </si>
  <si>
    <t>Administrative measures/orders</t>
  </si>
  <si>
    <t xml:space="preserve">Withdrawal/recall of products from the market, confiscation or seizure, ban of sale/use, destruction of non-compliant products or waste </t>
  </si>
  <si>
    <r>
      <t>Fines (e.g.-</t>
    </r>
    <r>
      <rPr>
        <sz val="10"/>
        <color theme="1"/>
        <rFont val="Calibri"/>
        <family val="2"/>
        <scheme val="minor"/>
      </rPr>
      <t xml:space="preserve">, administrative or criminal fines) </t>
    </r>
  </si>
  <si>
    <t xml:space="preserve">Suspension or revocation of business license </t>
  </si>
  <si>
    <t xml:space="preserve">Imprisonment </t>
  </si>
  <si>
    <t>Other legal enforcement action</t>
  </si>
  <si>
    <t xml:space="preserve">If 'Other legal enforcement action', please specify (free text field): </t>
  </si>
  <si>
    <t xml:space="preserve">Note: summed number of controls in Q2 does not have to equal number of controls for that year listed on Q1 – there may also be controls of other duties and overlap of provisions controlled within one interaction (inspection, desktop assessment etc.).
If no information is available for a specific year, please indicate N/A in the corresponding cell
For a definition of ‘control’ used also for reporting on other Regulations (REACH, CLP, BPR), please refer to the supporting document to the reporting format.
</t>
  </si>
  <si>
    <r>
      <t xml:space="preserve">
Note: This question (Q4) asks for results of </t>
    </r>
    <r>
      <rPr>
        <b/>
        <sz val="10"/>
        <rFont val="Calibri"/>
        <family val="2"/>
        <scheme val="minor"/>
      </rPr>
      <t>all POPs controls reported in Q1</t>
    </r>
    <r>
      <rPr>
        <sz val="10"/>
        <rFont val="Calibri"/>
        <family val="2"/>
        <scheme val="minor"/>
      </rPr>
      <t>, not only those on duties listed in Q2);
              If a measure is not available in your MS (e.g. not foreseen in the legislation), type "measure not available" in the corresponding cell;
              If no information is available for a specific year, please indicate N/A in the corresponding cell</t>
    </r>
  </si>
  <si>
    <t>Monitoring data shared by the Member State with IPCHEM
https://ipchem.jrc.ec.europa.eu</t>
  </si>
  <si>
    <r>
      <rPr>
        <b/>
        <sz val="12"/>
        <rFont val="Calibri"/>
        <family val="2"/>
        <scheme val="minor"/>
      </rPr>
      <t xml:space="preserve">For more information on how to become part of IPCHEM please see </t>
    </r>
    <r>
      <rPr>
        <sz val="12"/>
        <rFont val="Calibri"/>
        <family val="2"/>
        <scheme val="minor"/>
      </rPr>
      <t>https://ipchem.jrc.ec.europa.eu/RDSIdiscovery/ipchem/index.html#bepart</t>
    </r>
  </si>
  <si>
    <r>
      <t xml:space="preserve">Data provider name 
</t>
    </r>
    <r>
      <rPr>
        <sz val="11"/>
        <rFont val="Calibri"/>
        <family val="2"/>
        <scheme val="minor"/>
      </rPr>
      <t>(as in IPCHEM)</t>
    </r>
  </si>
  <si>
    <r>
      <t>Data collection name</t>
    </r>
    <r>
      <rPr>
        <sz val="11"/>
        <rFont val="Calibri"/>
        <family val="2"/>
        <scheme val="minor"/>
      </rPr>
      <t xml:space="preserve"> 
(as in IPCHEM)</t>
    </r>
  </si>
  <si>
    <t>Substances covered by the monitoring programme</t>
  </si>
  <si>
    <t>Read only (hiden column)</t>
  </si>
  <si>
    <t>Other POPs (TRUE/FALSE)</t>
  </si>
  <si>
    <t>if other POPs, please specify</t>
  </si>
  <si>
    <t>Substance(s) covered by the monitoring programme</t>
  </si>
  <si>
    <t>Q1: Has your member state taken measures to identify sites contaminated  by POPs?</t>
  </si>
  <si>
    <t>Q2: Have sites contaminated with POPs been identified?</t>
  </si>
  <si>
    <t>Q3: Further information on contaminated sites</t>
  </si>
  <si>
    <t>Brief description  of the site(s)</t>
  </si>
  <si>
    <t>With which POPs has the site(s) been contaminated?</t>
  </si>
  <si>
    <t xml:space="preserve"> Has a management strategy been developed for the site(s)?</t>
  </si>
  <si>
    <t>Is there further information available in the NIP? (please refer to the relevant NIP update)</t>
  </si>
  <si>
    <t>Yes/No</t>
  </si>
  <si>
    <t>tonnage range</t>
  </si>
  <si>
    <t>Stockpile_type</t>
  </si>
  <si>
    <t>Final storage waste</t>
  </si>
  <si>
    <t>Programme_assistance</t>
  </si>
  <si>
    <t>Status NIP</t>
  </si>
  <si>
    <t>Units emissions</t>
  </si>
  <si>
    <t>Yes</t>
  </si>
  <si>
    <t>&lt;1 tonne</t>
  </si>
  <si>
    <t>substance</t>
  </si>
  <si>
    <t>Salt mine</t>
  </si>
  <si>
    <t>Bilateral assistance</t>
  </si>
  <si>
    <t>Transmitted to the SC</t>
  </si>
  <si>
    <t>g</t>
  </si>
  <si>
    <t>No</t>
  </si>
  <si>
    <t>1-10 tonnes</t>
  </si>
  <si>
    <t>mixture</t>
  </si>
  <si>
    <t>safe, deep, underground, hard rock formations</t>
  </si>
  <si>
    <t>Regional assistance</t>
  </si>
  <si>
    <t>Under development</t>
  </si>
  <si>
    <t>kg</t>
  </si>
  <si>
    <t>10-100 tonnes</t>
  </si>
  <si>
    <t>article</t>
  </si>
  <si>
    <t>hazardous waste landfill</t>
  </si>
  <si>
    <t>Contribution to Global Environmental Facility (GEF)</t>
  </si>
  <si>
    <t>tons</t>
  </si>
  <si>
    <t>100-1000 tonnes</t>
  </si>
  <si>
    <t>Contribution to the UNEP Special programme</t>
  </si>
  <si>
    <t>g I-TEQ (NATO-ITEF 1998)</t>
  </si>
  <si>
    <t>&gt;1000 tonnes</t>
  </si>
  <si>
    <t>Contribution to Stockholm Convention Regional Centres</t>
  </si>
  <si>
    <t xml:space="preserve">g WHO-TEQ (WHO-TEF 2005) </t>
  </si>
  <si>
    <t>TRUE/FALSE</t>
  </si>
  <si>
    <t>Contribution to the Trust Fund for the Stockholm Convention on Persistent Organic Pollutants</t>
  </si>
  <si>
    <t>Other form of assistance</t>
  </si>
  <si>
    <t>units concentration waste</t>
  </si>
  <si>
    <t>mg/kg</t>
  </si>
  <si>
    <t>µg/kg</t>
  </si>
  <si>
    <t>Pre-treatment waste</t>
  </si>
  <si>
    <t>solidification</t>
  </si>
  <si>
    <t>stabilisation</t>
  </si>
  <si>
    <t>other pre-treatment methods</t>
  </si>
  <si>
    <t>This data is automatically updated on the basis of the data provided in the sheet Reference data SID. It does not need to be updated in order to change the reference data</t>
  </si>
  <si>
    <t>Entry name</t>
  </si>
  <si>
    <t>Annex I/II entry name (helper 1)</t>
  </si>
  <si>
    <t>Annex I/II entry name(helper 2)</t>
  </si>
  <si>
    <t>Annex I/II entry name</t>
  </si>
  <si>
    <t>Annex IV entry name (helper 1)</t>
  </si>
  <si>
    <t>Annex IV entry name(helper 2)</t>
  </si>
  <si>
    <t>Annex IV entry name</t>
  </si>
  <si>
    <t>The data in the table below is automatically updated based on the input data provided in the sheet Reference data SID. When new substances are included in the POPs Regulation, or new members econded in the group entry lists. The names defined for the dependable lists need to be updated (create name from selection)</t>
  </si>
  <si>
    <t xml:space="preserve">The data in rows 2 to 5 in the table below is automatically updated based on the input data provided in the sheet Reference data SID. When substances and/or uses are added to the annexes of the POPs Regulation, rows 6 to 16 need to be updated manually. Formulas need to be updated accordingly to incorporate the new uses/substances by using "create name from selection" from the values in the top row (row 4). </t>
  </si>
  <si>
    <t>Spare parts of an aircraft</t>
  </si>
  <si>
    <t>Semiconductors</t>
  </si>
  <si>
    <t>Spare parts of motor vehicles within the scope of Directive 2007/46/EC</t>
  </si>
  <si>
    <t>Films with photographic coatings</t>
  </si>
  <si>
    <t>Textiles for oil- and water-repellency for the protection of workers from dangerous liquids that comprise risks to their health and safety</t>
  </si>
  <si>
    <t>Invasive and implantable medical devices</t>
  </si>
  <si>
    <t>Polytetrafluoroethylene (PTFE) and polyvinylidene fluoride (PVDF)</t>
  </si>
  <si>
    <t>Medical devices other than implantable ones, within the scope of Regulation (EU) 2017/745</t>
  </si>
  <si>
    <t>Articles produced with latex printing inks</t>
  </si>
  <si>
    <t>Articles with plasma nano-coatings</t>
  </si>
  <si>
    <t>high-performance, corrosion-resistant gas filter membranes, water filter membranes and membranes for medical textiles</t>
  </si>
  <si>
    <t>industrial waste heat exchanger equipment</t>
  </si>
  <si>
    <t>industrial sealants capable of preventing leakage of volatile organic compounds and PM2.5 particulates</t>
  </si>
  <si>
    <t>The data in this sheet has to be updated manually</t>
  </si>
  <si>
    <t>Power train and under-hood applications</t>
  </si>
  <si>
    <t>Fuel system applications</t>
  </si>
  <si>
    <t>Pyrotechnical devices and applications affected by pyrotechnical devices</t>
  </si>
  <si>
    <t>Not specified</t>
  </si>
  <si>
    <t>Battery mass wires</t>
  </si>
  <si>
    <t>Fuel hoses</t>
  </si>
  <si>
    <t>Airbag ignition cables</t>
  </si>
  <si>
    <t>Mobile air condition (MAC) pipes</t>
  </si>
  <si>
    <t>Fuel tanks</t>
  </si>
  <si>
    <t>Seat covers/fabrics</t>
  </si>
  <si>
    <t>Powertrains, exhaust manifold bushings</t>
  </si>
  <si>
    <t>Fuel tanks under body</t>
  </si>
  <si>
    <t>other</t>
  </si>
  <si>
    <t>Under- hood insulation</t>
  </si>
  <si>
    <t>Other</t>
  </si>
  <si>
    <t>Wiring and harness under-hood (engine wiling, etc.)</t>
  </si>
  <si>
    <t>Speed sensors</t>
  </si>
  <si>
    <t>Hoses</t>
  </si>
  <si>
    <t>Fan modules</t>
  </si>
  <si>
    <t>Knock sensors</t>
  </si>
  <si>
    <t>Laboratory scale research or reference standard</t>
  </si>
  <si>
    <t>Manufacturing (or import) of an aircraft</t>
  </si>
  <si>
    <t>Mist suppressants for non-decorative hard chromium (VI) plating in closed loop systems</t>
  </si>
  <si>
    <t>Photolithography or etch processes in semiconductor manufacturing</t>
  </si>
  <si>
    <t>Manufacturing (or import) of spare parts of an aircraft</t>
  </si>
  <si>
    <t>Photographic coatings applied to films</t>
  </si>
  <si>
    <t>Manufacturing (or import) of spare parts of motor vehicles within the scope of Directive 2007/46/EC</t>
  </si>
  <si>
    <t>Manufacture of polytetrafluoroethylene (PTFE) and polyvinylidene fluoride (PVDF)</t>
  </si>
  <si>
    <t>Stockpiles of fire-fighting foam contanining PFOA for liquid fuel vapour suppression and liquid fuel fire (Class B fires) already installed in systems</t>
  </si>
  <si>
    <t>Perfluooroctyl bromide containing perfluoroctyl iodide for the purpose of producing pharmaceutical products</t>
  </si>
  <si>
    <t>Latex printing inks</t>
  </si>
  <si>
    <t>Plasma nano-coatings</t>
  </si>
  <si>
    <t>For the production of high-performance, corrosion-resistant gas filter membranes, water filter membranes and membranes for medical textiles</t>
  </si>
  <si>
    <t>For the production of industrial waste heat exchanger equipment</t>
  </si>
  <si>
    <t>For the production of industrial sealants capable of preventing leakage of volatile organic compounds and PM2.5 particulates</t>
  </si>
  <si>
    <t>100.037.923</t>
  </si>
  <si>
    <t>241-732-2</t>
  </si>
  <si>
    <t>17741-60-5</t>
  </si>
  <si>
    <t>100.049.412</t>
  </si>
  <si>
    <t>254-373-1</t>
  </si>
  <si>
    <t>39239-77-5</t>
  </si>
  <si>
    <t>100.052.962</t>
  </si>
  <si>
    <t>258-277-0</t>
  </si>
  <si>
    <t>52956-82-8</t>
  </si>
  <si>
    <t>100.055.346</t>
  </si>
  <si>
    <t>260-900-6</t>
  </si>
  <si>
    <t>57678-05-4</t>
  </si>
  <si>
    <t>100.056.693</t>
  </si>
  <si>
    <t>262-382-7</t>
  </si>
  <si>
    <t>60699-51-6</t>
  </si>
  <si>
    <t>100.058.233</t>
  </si>
  <si>
    <t>264-076-9</t>
  </si>
  <si>
    <t>63295-27-2</t>
  </si>
  <si>
    <t>100.058.234</t>
  </si>
  <si>
    <t>264-077-4</t>
  </si>
  <si>
    <t>63295-28-3</t>
  </si>
  <si>
    <t>100.058.235</t>
  </si>
  <si>
    <t>264-079-5</t>
  </si>
  <si>
    <t>63295-29-4</t>
  </si>
  <si>
    <t>100.059.801</t>
  </si>
  <si>
    <t>265-800-6</t>
  </si>
  <si>
    <t>65510-55-6</t>
  </si>
  <si>
    <t>100.059.802</t>
  </si>
  <si>
    <t>265-801-1</t>
  </si>
  <si>
    <t>65510-56-7</t>
  </si>
  <si>
    <t>100.062.794</t>
  </si>
  <si>
    <t>269-095-6</t>
  </si>
  <si>
    <t>68187-42-8</t>
  </si>
  <si>
    <t>100.062.836</t>
  </si>
  <si>
    <t>269-141-5</t>
  </si>
  <si>
    <t>68188-12-5</t>
  </si>
  <si>
    <t>100.063.436</t>
  </si>
  <si>
    <t>269-801-2</t>
  </si>
  <si>
    <t>68333-92-6</t>
  </si>
  <si>
    <t>100.063.804</t>
  </si>
  <si>
    <t>270-206-5</t>
  </si>
  <si>
    <t>68412-69-1</t>
  </si>
  <si>
    <t>100.019.845</t>
  </si>
  <si>
    <t>221-829-6</t>
  </si>
  <si>
    <t>3248-61-1</t>
  </si>
  <si>
    <t>100.019.846</t>
  </si>
  <si>
    <t>221-830-1</t>
  </si>
  <si>
    <t>3248-63-3</t>
  </si>
  <si>
    <t>100.023.298</t>
  </si>
  <si>
    <t>225-627-9</t>
  </si>
  <si>
    <t>4980-53-4</t>
  </si>
  <si>
    <t>100.025.336</t>
  </si>
  <si>
    <t>227-870-6</t>
  </si>
  <si>
    <t>6014-75-1</t>
  </si>
  <si>
    <t>100.005.639</t>
  </si>
  <si>
    <t>206-201-1</t>
  </si>
  <si>
    <t>307-43-7</t>
  </si>
  <si>
    <t>100.005.643</t>
  </si>
  <si>
    <t>206-205-3</t>
  </si>
  <si>
    <t>307-60-8</t>
  </si>
  <si>
    <t>100.005.645</t>
  </si>
  <si>
    <t>206-207-4</t>
  </si>
  <si>
    <t>307-63-1</t>
  </si>
  <si>
    <t>100.006.392</t>
  </si>
  <si>
    <t>207-030-5</t>
  </si>
  <si>
    <t>423-62-1</t>
  </si>
  <si>
    <t>100.008.364</t>
  </si>
  <si>
    <t>209-199-0</t>
  </si>
  <si>
    <t>558-97-4</t>
  </si>
  <si>
    <t>100.010.588</t>
  </si>
  <si>
    <t>211-645-4</t>
  </si>
  <si>
    <t>677-93-0</t>
  </si>
  <si>
    <t>100.010.590</t>
  </si>
  <si>
    <t>211-648-0</t>
  </si>
  <si>
    <t>678-39-7</t>
  </si>
  <si>
    <t>100.010.591</t>
  </si>
  <si>
    <t>211-649-6</t>
  </si>
  <si>
    <t>678-41-1</t>
  </si>
  <si>
    <t>100.011.590</t>
  </si>
  <si>
    <t>212-748-7</t>
  </si>
  <si>
    <t>865-86-1</t>
  </si>
  <si>
    <t>100.015.987</t>
  </si>
  <si>
    <t>217-585-5</t>
  </si>
  <si>
    <t>1895-26-7</t>
  </si>
  <si>
    <t>100.016.414</t>
  </si>
  <si>
    <t>218-054-0</t>
  </si>
  <si>
    <t>2043-54-1</t>
  </si>
  <si>
    <t>100.016.736</t>
  </si>
  <si>
    <t>218-408-4</t>
  </si>
  <si>
    <t>2144-54-9</t>
  </si>
  <si>
    <t>100.036.563</t>
  </si>
  <si>
    <t>240-236-3</t>
  </si>
  <si>
    <t>16083-78-6</t>
  </si>
  <si>
    <t>100.036.564</t>
  </si>
  <si>
    <t>240-237-9</t>
  </si>
  <si>
    <t>16083-87-7</t>
  </si>
  <si>
    <t>100.079.975</t>
  </si>
  <si>
    <t>288-003-5</t>
  </si>
  <si>
    <t>85631-54-5</t>
  </si>
  <si>
    <t>100.080.157</t>
  </si>
  <si>
    <t>288-202-7</t>
  </si>
  <si>
    <t>85681-64-7</t>
  </si>
  <si>
    <t>100.329.296</t>
  </si>
  <si>
    <t>1882109-59-2</t>
  </si>
  <si>
    <t>100.329.297</t>
  </si>
  <si>
    <t>1812247-20-3</t>
  </si>
  <si>
    <t>100.329.298</t>
  </si>
  <si>
    <t>1812247-18-9</t>
  </si>
  <si>
    <t>100.329.299</t>
  </si>
  <si>
    <t>1144512-36-6</t>
  </si>
  <si>
    <t>100.329.300</t>
  </si>
  <si>
    <t>1144512-34-4</t>
  </si>
  <si>
    <t>100.329.301</t>
  </si>
  <si>
    <t>909009-42-3</t>
  </si>
  <si>
    <t>100.329.302</t>
  </si>
  <si>
    <t>207678-51-1</t>
  </si>
  <si>
    <t>100.329.303</t>
  </si>
  <si>
    <t>35605-76-6</t>
  </si>
  <si>
    <t>100.329.304</t>
  </si>
  <si>
    <t>98241-25-9</t>
  </si>
  <si>
    <t>100.329.305</t>
  </si>
  <si>
    <t>27854-31-5</t>
  </si>
  <si>
    <t>100.329.306</t>
  </si>
  <si>
    <t>70887-84-2</t>
  </si>
  <si>
    <t>100.329.307</t>
  </si>
  <si>
    <t>57678-03-2</t>
  </si>
  <si>
    <t>100.329.308</t>
  </si>
  <si>
    <t>1882109-80-9</t>
  </si>
  <si>
    <t>100.329.309</t>
  </si>
  <si>
    <t>53517-98-9</t>
  </si>
  <si>
    <t>100.329.310</t>
  </si>
  <si>
    <t>89685-61-0</t>
  </si>
  <si>
    <t>100.329.311</t>
  </si>
  <si>
    <t>325459-92-5</t>
  </si>
  <si>
    <t>100.329.312</t>
  </si>
  <si>
    <t>326475-46-1</t>
  </si>
  <si>
    <t>100.329.313</t>
  </si>
  <si>
    <t>1882109-58-1</t>
  </si>
  <si>
    <t>100.329.314</t>
  </si>
  <si>
    <t>1812247-19-0</t>
  </si>
  <si>
    <t>100.329.315</t>
  </si>
  <si>
    <t>1812247-17-8</t>
  </si>
  <si>
    <t>100.329.316</t>
  </si>
  <si>
    <t>1192593-79-5</t>
  </si>
  <si>
    <t>100.329.317</t>
  </si>
  <si>
    <t>1144512-35-5</t>
  </si>
  <si>
    <t>100.329.318</t>
  </si>
  <si>
    <t>1144512-18-4</t>
  </si>
  <si>
    <t>100.329.319</t>
  </si>
  <si>
    <t>705240-04-6</t>
  </si>
  <si>
    <t>100.329.320</t>
  </si>
  <si>
    <t>123116-17-6</t>
  </si>
  <si>
    <t>100.329.321</t>
  </si>
  <si>
    <t>15166-06-0</t>
  </si>
  <si>
    <t>100.329.322</t>
  </si>
  <si>
    <t>99955-83-6</t>
  </si>
  <si>
    <t>100.329.323</t>
  </si>
  <si>
    <t>302911-86-0</t>
  </si>
  <si>
    <t>100.329.324</t>
  </si>
  <si>
    <t>148240-85-1</t>
  </si>
  <si>
    <t>100.329.325</t>
  </si>
  <si>
    <t>148240-87-3</t>
  </si>
  <si>
    <t>100.329.326</t>
  </si>
  <si>
    <t>148240-89-5</t>
  </si>
  <si>
    <t>100.329.327</t>
  </si>
  <si>
    <t>183146-60-3</t>
  </si>
  <si>
    <t>100.329.328</t>
  </si>
  <si>
    <t>71608-61-2</t>
  </si>
  <si>
    <t>100.329.329</t>
  </si>
  <si>
    <t>129783-45-5</t>
  </si>
  <si>
    <t>100.329.330</t>
  </si>
  <si>
    <t>144031-01-6</t>
  </si>
  <si>
    <t>100.329.331</t>
  </si>
  <si>
    <t>74049-08-4</t>
  </si>
  <si>
    <t>100.329.332</t>
  </si>
  <si>
    <t>65104-45-2</t>
  </si>
  <si>
    <t>100.329.333</t>
  </si>
  <si>
    <t>53515-73-4</t>
  </si>
  <si>
    <t>100.329.334</t>
  </si>
  <si>
    <t>1882109-81-0</t>
  </si>
  <si>
    <t>100.329.335</t>
  </si>
  <si>
    <t>1882109-79-6</t>
  </si>
  <si>
    <t>100.329.336</t>
  </si>
  <si>
    <t>1882109-78-5</t>
  </si>
  <si>
    <t>100.329.337</t>
  </si>
  <si>
    <t>1882109-77-4</t>
  </si>
  <si>
    <t>100.329.338</t>
  </si>
  <si>
    <t>1882109-76-3</t>
  </si>
  <si>
    <t>100.329.339</t>
  </si>
  <si>
    <t>1882109-75-2</t>
  </si>
  <si>
    <t>100.329.340</t>
  </si>
  <si>
    <t>1882109-74-1</t>
  </si>
  <si>
    <t>100.329.341</t>
  </si>
  <si>
    <t>1882109-73-0</t>
  </si>
  <si>
    <t>100.329.342</t>
  </si>
  <si>
    <t>1882109-72-9</t>
  </si>
  <si>
    <t>100.329.343</t>
  </si>
  <si>
    <t>1882109-71-8</t>
  </si>
  <si>
    <t>100.329.344</t>
  </si>
  <si>
    <t>1882109-70-7</t>
  </si>
  <si>
    <t>100.329.345</t>
  </si>
  <si>
    <t>1882109-68-3</t>
  </si>
  <si>
    <t>100.329.346</t>
  </si>
  <si>
    <t>1882109-67-2</t>
  </si>
  <si>
    <t>100.329.347</t>
  </si>
  <si>
    <t>1882109-66-1</t>
  </si>
  <si>
    <t>100.329.348</t>
  </si>
  <si>
    <t>1882109-65-0</t>
  </si>
  <si>
    <t>100.329.349</t>
  </si>
  <si>
    <t>1882109-64-9</t>
  </si>
  <si>
    <t>100.329.350</t>
  </si>
  <si>
    <t>1882109-63-8</t>
  </si>
  <si>
    <t>100.329.351</t>
  </si>
  <si>
    <t>1882109-69-4</t>
  </si>
  <si>
    <t>100.329.352</t>
  </si>
  <si>
    <t>1882109-62-7</t>
  </si>
  <si>
    <t>100.329.353</t>
  </si>
  <si>
    <t>1882109-61-6</t>
  </si>
  <si>
    <t>100.329.354</t>
  </si>
  <si>
    <t>1882109-60-5</t>
  </si>
  <si>
    <t>100.329.435</t>
  </si>
  <si>
    <t>13058-06-5</t>
  </si>
  <si>
    <t>100.329.436</t>
  </si>
  <si>
    <t>1195164-59-0</t>
  </si>
  <si>
    <t>100.329.437</t>
  </si>
  <si>
    <t>19742-57-5</t>
  </si>
  <si>
    <t>100.329.438</t>
  </si>
  <si>
    <t>61436-04-2</t>
  </si>
  <si>
    <t>100.329.439</t>
  </si>
  <si>
    <t>29457-73-6</t>
  </si>
  <si>
    <t>100.329.440</t>
  </si>
  <si>
    <t>18017-22-6</t>
  </si>
  <si>
    <t>100.329.441</t>
  </si>
  <si>
    <t>15739-82-9</t>
  </si>
  <si>
    <t>100.329.442</t>
  </si>
  <si>
    <t>15715-47-6</t>
  </si>
  <si>
    <t>100.329.443</t>
  </si>
  <si>
    <t>40143-79-1</t>
  </si>
  <si>
    <t>100.329.444</t>
  </si>
  <si>
    <t>610800-34-5</t>
  </si>
  <si>
    <t>100.329.445</t>
  </si>
  <si>
    <t>307-50-6</t>
  </si>
  <si>
    <t>100.329.446</t>
  </si>
  <si>
    <t>335-79-5</t>
  </si>
  <si>
    <t>100.329.447</t>
  </si>
  <si>
    <t>376-04-5</t>
  </si>
  <si>
    <t>100.329.448</t>
  </si>
  <si>
    <t>68390-33-0</t>
  </si>
  <si>
    <t>100.329.449</t>
  </si>
  <si>
    <t>70887-94-4</t>
  </si>
  <si>
    <t>100.329.450</t>
  </si>
  <si>
    <t>53826-13-4</t>
  </si>
  <si>
    <t>100.329.451</t>
  </si>
  <si>
    <t>115592-83-1</t>
  </si>
  <si>
    <t>100.329.452</t>
  </si>
  <si>
    <t>116984-14-6</t>
  </si>
  <si>
    <t>100.329.453</t>
  </si>
  <si>
    <t>125328-29-2</t>
  </si>
  <si>
    <t>100.068.483</t>
  </si>
  <si>
    <t>275-354-4</t>
  </si>
  <si>
    <t>71356-38-2</t>
  </si>
  <si>
    <t>100.070.696</t>
  </si>
  <si>
    <t>277-789-5</t>
  </si>
  <si>
    <t>74256-14-7</t>
  </si>
  <si>
    <t>100.070.697</t>
  </si>
  <si>
    <t>277-790-0</t>
  </si>
  <si>
    <t>74256-15-8</t>
  </si>
  <si>
    <t>100.044.278</t>
  </si>
  <si>
    <t>248-722-7</t>
  </si>
  <si>
    <t>27905-45-9</t>
  </si>
  <si>
    <t>100.045.453</t>
  </si>
  <si>
    <t>250-014-8</t>
  </si>
  <si>
    <t>30046-31-2</t>
  </si>
  <si>
    <t>100.045.598</t>
  </si>
  <si>
    <t>250-173-3</t>
  </si>
  <si>
    <t>30389-25-4</t>
  </si>
  <si>
    <t>100.083.414</t>
  </si>
  <si>
    <t>291-790-8</t>
  </si>
  <si>
    <t>90480-55-0</t>
  </si>
  <si>
    <t>100.083.415</t>
  </si>
  <si>
    <t>291-791-3</t>
  </si>
  <si>
    <t>90480-56-1</t>
  </si>
  <si>
    <t>100.084.036</t>
  </si>
  <si>
    <t>292-474-2</t>
  </si>
  <si>
    <t>90622-71-2</t>
  </si>
  <si>
    <t>100.085.279</t>
  </si>
  <si>
    <t>293-843-0</t>
  </si>
  <si>
    <t>91615-22-4</t>
  </si>
  <si>
    <t>100.087.966</t>
  </si>
  <si>
    <t>296-807-2</t>
  </si>
  <si>
    <t>93062-53-4</t>
  </si>
  <si>
    <t>100.088.981</t>
  </si>
  <si>
    <t>297-925-7</t>
  </si>
  <si>
    <t>93776-00-2</t>
  </si>
  <si>
    <t>100.088.993</t>
  </si>
  <si>
    <t>297-938-8</t>
  </si>
  <si>
    <t>93776-12-6</t>
  </si>
  <si>
    <t>100.088.994</t>
  </si>
  <si>
    <t>297-939-3</t>
  </si>
  <si>
    <t>93776-13-7</t>
  </si>
  <si>
    <t>100.088.996</t>
  </si>
  <si>
    <t>297-941-4</t>
  </si>
  <si>
    <t>93776-15-9</t>
  </si>
  <si>
    <t>100.093.717</t>
  </si>
  <si>
    <t>303-135-6</t>
  </si>
  <si>
    <t>94158-63-1</t>
  </si>
  <si>
    <t>100.093.718</t>
  </si>
  <si>
    <t>303-136-1</t>
  </si>
  <si>
    <t>94158-64-2</t>
  </si>
  <si>
    <t>100.093.719</t>
  </si>
  <si>
    <t>303-137-7</t>
  </si>
  <si>
    <t>94158-65-3</t>
  </si>
  <si>
    <t>100.093.724</t>
  </si>
  <si>
    <t>303-142-4</t>
  </si>
  <si>
    <t>94158-70-0</t>
  </si>
  <si>
    <t>100.093.830</t>
  </si>
  <si>
    <t>303-260-6</t>
  </si>
  <si>
    <t>94159-79-2</t>
  </si>
  <si>
    <t>100.093.831</t>
  </si>
  <si>
    <t>303-261-1</t>
  </si>
  <si>
    <t>94159-80-5</t>
  </si>
  <si>
    <t>100.093.833</t>
  </si>
  <si>
    <t>303-263-2</t>
  </si>
  <si>
    <t>94159-82-7</t>
  </si>
  <si>
    <t>100.093.834</t>
  </si>
  <si>
    <t>303-264-8</t>
  </si>
  <si>
    <t>94159-83-8</t>
  </si>
  <si>
    <t>100.094.070</t>
  </si>
  <si>
    <t>303-524-0</t>
  </si>
  <si>
    <t>94200-46-1</t>
  </si>
  <si>
    <t>100.094.071</t>
  </si>
  <si>
    <t>303-525-6</t>
  </si>
  <si>
    <t>94200-47-2</t>
  </si>
  <si>
    <t>100.094.072</t>
  </si>
  <si>
    <t>303-526-1</t>
  </si>
  <si>
    <t>94200-48-3</t>
  </si>
  <si>
    <t>100.094.074</t>
  </si>
  <si>
    <t>303-528-2</t>
  </si>
  <si>
    <t>94200-50-7</t>
  </si>
  <si>
    <t>100.094.075</t>
  </si>
  <si>
    <t>303-529-8</t>
  </si>
  <si>
    <t>94200-51-8</t>
  </si>
  <si>
    <t>100.094.076</t>
  </si>
  <si>
    <t>303-530-3</t>
  </si>
  <si>
    <t>94200-52-9</t>
  </si>
  <si>
    <t>3,3,4,4,5,5,6,6,7,7,8,8,9,9,10,10,11,11,12,12,12-henicosafluorododecyl acrylate</t>
  </si>
  <si>
    <t>3,3,4,4,5,5,6,6,7,7,8,8,9,9,10,10,11,11,12,12,13,13,14,14,14-pentacosafluorotetradecanol</t>
  </si>
  <si>
    <t>3,3,4,4,5,5,6,6,7,7,8,8,9,9,10,10,11,11,12,12,13,14,14,14-tetracosafluoro-13-(trifluoromethyl)tetradecyl acrylate</t>
  </si>
  <si>
    <t>3,3,4,4,5,5,6,6,7,7,8,8,9,9,10,10,11,11,12,12,12-henicosafluorododecyl dihydrogen phosphate</t>
  </si>
  <si>
    <t>3,3,4,4,5,5,6,6,7,7,8,8,9,9,10,10,11,11,12,12,13,13,14,14,15,15,16,16,16-nonacosafluorohexadecanol</t>
  </si>
  <si>
    <t>4,4,5,5,6,6,7,7,8,8,9,9,10,10,11,11,12,13,13,13-icosafluoro-2-hydroxy-12-(trifluoromethyl)tridecyl dihydrogen phosphate</t>
  </si>
  <si>
    <t>4,4,5,5,6,6,7,7,8,8,9,9,10,10,11,11,12,12,13,13,14,15,15,15-tetracosafluoro-2-hydroxy-14-(trifluoromethyl)pentadecyl dihydrogen phosphate</t>
  </si>
  <si>
    <t>4,4,5,5,6,6,7,7,8,8,9,9,10,10,11,11,12,12,13,13,14,14,15,15,16,17,17,17-octacosafluoro-2-hydroxy-16-(trifluoromethyl)heptadecyl dihydrogen phosphate</t>
  </si>
  <si>
    <t>1,1,1,2,2,3,3,4,4,5,5,6,6,7,7,8,8,9,9,10,10,11,11,12,12,13,13,14,14-nonacosafluoro-16-iodohexadecane</t>
  </si>
  <si>
    <t>1,1,1,2,2,3,3,4,4,5,5,6,6,7,7,8,8,9,9-nonadecafluoro-11-iodoundecane</t>
  </si>
  <si>
    <t>Propanamide, 3-[(γ-ω-perfluoro-C4-10-alkyl)thio] derivs.</t>
  </si>
  <si>
    <t>Alkyl iodides, C4-20, γ-ω-perfluoro</t>
  </si>
  <si>
    <t>Fatty acids, C7-13, perfluoro</t>
  </si>
  <si>
    <t>Phosphinic acid, bis(perfluoro-C6-12-alkyl) derivs.</t>
  </si>
  <si>
    <t>1,1,1,2,3,3,4,4,5,5,6,6,7,7,8,8,9,9,10,10,11,11,12,12-tetracosafluoro-12-iodo-2-(trifluoromethyl)dodecane</t>
  </si>
  <si>
    <t>Octacosafluoro-14-iodo-2-(trifluoromethyl)tetradecane</t>
  </si>
  <si>
    <t>3,3,4,4,5,5,6,6,7,7,8,8,9,9,10,10,11,11,12,12,13,13,14,14,15,15,16,16,16-nonacosafluorohexadecyl methacrylate</t>
  </si>
  <si>
    <t>3,3,4,4,5,5,6,6,7,7,8,8,9,9,10,10,11,11,12,12,13,13,14,14,14-pentacosafluorotetradecyl methacrylate</t>
  </si>
  <si>
    <t>1-bromohenicosafluorodecane</t>
  </si>
  <si>
    <t>1,1,1,2,2,3,3,4,4,5,5,6,6,7,7,8,8,9,9,10,10,11,11,12,12-pentacosafluoro-12-iodododecane</t>
  </si>
  <si>
    <t>Nonacosafluoro-1-iodotetradecane</t>
  </si>
  <si>
    <t>Henicosafluoro-10-iododecane</t>
  </si>
  <si>
    <t>Nonadecafluoro-9-iodononane</t>
  </si>
  <si>
    <t>Icosafluoro-10-iodo-2-(trifluoromethyl)decane</t>
  </si>
  <si>
    <t>3,3,4,4,5,5,6,6,7,7,8,8,9,9,10,10,10-heptadecafluorodecan-1-ol</t>
  </si>
  <si>
    <t>Bis(3,3,4,4,5,5,6,6,7,7,8,8,9,9,10,10,10-heptadecafluorodecyl) hydrogen phosphate</t>
  </si>
  <si>
    <t>3,3,4,4,5,5,6,6,7,7,8,8,9,9,10,10,11,11,12,12,12-henicosafluorododecanol</t>
  </si>
  <si>
    <t>Bis[3,3,4,4,5,5,6,6,7,7,8,8,9,9,10,10,11,11,12,12,12-henicosafluorododecyl] hydrogen phosphate</t>
  </si>
  <si>
    <t>3,3,4,4,5,5,6,6,7,7,8,8,9,9,10,10,10-heptadecafluorodecyl methacrylate</t>
  </si>
  <si>
    <t>1,1,1,2,2,3,3,4,4,5,5,6,6,7,7,8,8,9,9,10,10-henicosafluoro-12-iodododecane</t>
  </si>
  <si>
    <t>3,3,4,4,5,5,6,6,7,7,8,8,9,9,10,10,11,11,12,12,12-henicosafluorododecyl methacrylate</t>
  </si>
  <si>
    <t>4,4,5,5,6,6,7,7,8,8,9,9,10,10,11,11,12,12,13,13,14,14,15,15,16,17,17,17-octacosafluoro-2-hydroxy-16-(trifluoromethyl)heptadecyl acrylate</t>
  </si>
  <si>
    <t>4,4,5,5,6,6,7,7,8,8,9,9,10,10,11,11,12,12,13,13,14,15,15,15-tetracosafluoro-2-hydroxy-14-(trifluoromethyl)pentadecyl acrylate</t>
  </si>
  <si>
    <t>Triethoxy(3,3,4,4,5,5,6,6,7,7,8,8,9,9,10,10,10-heptadecafluorodecyl)silane</t>
  </si>
  <si>
    <t>2-Propenoic acid, γ-ω-perfluoro-C8-14-alkyl esters</t>
  </si>
  <si>
    <t>2-Propenoic acid, perfluoro-C8-16-alkyl esters</t>
  </si>
  <si>
    <t>Perfluorooctylethyldichloromethyl silane</t>
  </si>
  <si>
    <t>Butanoic acid, 3,3,4,4,4-pentafluoro-2-[1,2,2,2-tetrafluoro-1-(trifluoromethyl)ethyl]-2-(trifluoromethyl)-</t>
  </si>
  <si>
    <t>Hexanoic acid, 2,2,4,4,5,5,6,6,6-nonafluoro-3,3-bis(trifluoromethyl)-</t>
  </si>
  <si>
    <t>Hexanoic acid, 2,3,4,4,5,5,6,6,6-nonafluoro-2,3-bis(trifluoromethyl)-</t>
  </si>
  <si>
    <t>Hexanoic acid, 2,2,3,3,4,5,6,6,6-nonafluoro-4,5-bis(trifluoromethyl)-</t>
  </si>
  <si>
    <t>Hexanoic acid, 2,2,3,3,4,4,6,6,6-nonafluoro-5,5-bis(trifluoromethyl)-</t>
  </si>
  <si>
    <t>Heptanoic acid, 2,2,3,3,4,4,5,6,6,7,7,7-dodecafluoro-5-(trifluoromethyl)-</t>
  </si>
  <si>
    <t>Heptanoic acid, 2,3,3,4,4,5,5,6,6,7,7,7-dodecafluoro-2-(trifluoromethyl)-</t>
  </si>
  <si>
    <t>Hexanoic acid, 2,3,3,4,4,5,5,6,6,6-decafluoro-2-(1,1,2,2,2-pentafluoroethyl)-</t>
  </si>
  <si>
    <t>Ethanaminium, N,N,N-triethyl-, 2,2,3,3,4,4,5,5,6,6,7,7,8,8,8-pentadecafluorooctanoate (1:1)</t>
  </si>
  <si>
    <t>Decanoic acid, 3,3,4,4,5,5,6,6,7,7,8,8,9,9,10,10,10-heptadecafluoro-</t>
  </si>
  <si>
    <t>2-Decenoic acid, 3,4,4,5,5,6,6,7,7,8,8,9,9,10,10,10-hexadecafluoro-</t>
  </si>
  <si>
    <t>1-Decanol, 3,3,4,4,5,5,6,6,7,7,8,8,9,9,10,10,10-heptadecafluoro-, 1-(dihydrogen phosphate)</t>
  </si>
  <si>
    <t>Hexanoic acid, 2,3,3,4,4,5,6,6,6-nonafluoro-2,5-bis(trifluoromethyl)-</t>
  </si>
  <si>
    <t>1-Propanaminium,N,N,N-trimethyl-3- [(2,2,3,3,4,4,5,5,6,6,7,7,8,8,8-pentadecafluoro-1-oxooctyl) amino]-, chloride (1:1)</t>
  </si>
  <si>
    <t>1-Propanesulfonic acid,3-[ethyl (2,2,3,3,4,4,5,5,6,6,7,7,8,8,8-pentadecafluoro-1-oxooctyl)amino]-,sodium salt (1:1)</t>
  </si>
  <si>
    <t>Phosphine, tris[4-(3,3,4,4,5,5,6,6,7,7,8,8,9,9,10,10,10-heptadecafluorodecyl)phenyl]-</t>
  </si>
  <si>
    <t>Palladium, dichlorobis[tris[4-(3,3,4,4,5,5,6,6,7,7,8,8,9,9,10,10,10-heptadecafluorodecyl)phenyl]phosphine-κP]-</t>
  </si>
  <si>
    <t>Butanoic acid, 3,3,4,4,4-pentafluoro-2,2-bis(1,1,2,2,2-pentafluoroethyl)-</t>
  </si>
  <si>
    <t>Hexanoic acid, 2,3,3,4,5,5,6,6,6-nonafluoro-2,4-bis(trifluoromethyl)-</t>
  </si>
  <si>
    <t>Hexanoic acid, 3,3,4,4,5,5,6,6,6-nonafluoro-2,2-bis(trifluoromethyl)-</t>
  </si>
  <si>
    <t>Hexanoic acid, 2,2,3,3,5,5,6,6,6-nonafluoro-4,4-bis(trifluoromethyl)-</t>
  </si>
  <si>
    <t>Hexanoic acid, 2,2,3,4,4,5,6,6,6-nonafluoro-3,5-bis(trifluoromethyl)-</t>
  </si>
  <si>
    <t>Heptanoic acid, 2,2,3,3,4,5,5,6,6,7,7,7-dodecafluoro-4-(trifluoromethyl)-</t>
  </si>
  <si>
    <t>Heptanoic acid, 2,2,3,4,4,5,5,6,6,7,7,7-dodecafluoro-3-(trifluoromethyl)-</t>
  </si>
  <si>
    <t>Isooctanoic acid, pentadecafluoro-</t>
  </si>
  <si>
    <t>Heptanoic acid, 2,2,3,3,4,4,5,5,6,7,7,7-dodecafluoro-6-(trifluoromethyl)-</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</si>
  <si>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</si>
  <si>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</si>
  <si>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</si>
  <si>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</si>
  <si>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1,3-Propanediol, 2,2-bis[[(γ-ω-perfluoro-C10-20-alkyl)thio]methyl] derivs.,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</si>
  <si>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</si>
  <si>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</si>
  <si>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</si>
  <si>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</si>
  <si>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</si>
  <si>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</si>
  <si>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t>
  </si>
  <si>
    <t>Hexanoic acid, 2,2,3,4,5,5,6,6,6-nonafluoro-3,4-bis(trifluoromethyl)-</t>
  </si>
  <si>
    <t>Hexanoic acid, 2,2,3,3,4,5,5,6,6,6-decafluoro-4-(1,1,2,2,2-pentafluoroethyl)-</t>
  </si>
  <si>
    <t>Hexanoic acid, 2,2,3,4,4,5,5,6,6,6-decafluoro-3-(1,1,2,2,2-pentafluoroethyl)-</t>
  </si>
  <si>
    <t>Pentanoic acid, 2,3,3,4,4,5,5,5-octafluoro-2-(1,1,2,2,3,3,3-heptafluoropropyl)-</t>
  </si>
  <si>
    <t>Pentanoic acid, 2,3,3,4,4,5,5,5-octafluoro-2-[1,2,2,2-tetrafluoro-1-(trifluoromethyl)ethyl]-</t>
  </si>
  <si>
    <t>Pentanoic acid, 2,2,3,5,5,5-hexafluoro-3,4,4-tris(trifluoromethyl)-</t>
  </si>
  <si>
    <t>Pentanoic acid, 2,2,4,5,5,5-hexafluoro-3,3,4-tris(trifluoromethyl)-</t>
  </si>
  <si>
    <t>Pentanoic acid, 2,3,3,5,5,5-hexafluoro-2,4,4-tris(trifluoromethyl)-</t>
  </si>
  <si>
    <t>Pentanoic acid, 2,3,4,5,5,5-hexafluoro-2,3,4-tris(trifluoromethyl)-</t>
  </si>
  <si>
    <t>Pentanoic acid, 2,4,4,5,5,5-hexafluoro-2,3,3-tris(trifluoromethyl)-</t>
  </si>
  <si>
    <t>Pentanoic acid, 3,3,4,5,5,5-hexafluoro-2,2,4-tris(trifluoromethyl)-</t>
  </si>
  <si>
    <t>Pentanoic acid, 2,2,3,4,5,5,5-heptafluoro-3-(1,1,2,2,2-pentafluoroethyl)-4-(trifluoromethyl)-</t>
  </si>
  <si>
    <t>Pentanoic acid, 2,2,4,4,5,5,5-heptafluoro-3-(1,1,2,2,2-pentafluoroethyl)-3-(trifluoromethyl)-</t>
  </si>
  <si>
    <t>Pentanoic acid, 2,3,4,4,5,5,5-heptafluoro-3-(1,1,2,2,2-pentafluoroethyl)-2-(trifluoromethyl)-</t>
  </si>
  <si>
    <t>Pentanoic acid, 2,3,3,4,5,5,5-heptafluoro-2-(1,1,2,2,2-pentafluoroethyl)-4-(trifluoromethyl)-</t>
  </si>
  <si>
    <t>Pentanoic acid, 2,3,4,4,5,5,5-heptafluoro-2-(1,1,2,2,2-pentafluoroethyl)-3-(trifluoromethyl)-</t>
  </si>
  <si>
    <t>Pentanoic acid, 3,3,4,4,5,5,5-heptafluoro-2-(1,1,2,2,2-pentafluoroethyl)-2-(trifluoromethyl)-</t>
  </si>
  <si>
    <t>Pentanoic acid, 3,4,4,5,5,5-hexafluoro-2,2,3-(trifluoromethyl)-</t>
  </si>
  <si>
    <t>Butanoic acid, 4,4,4-trifluoro-2,2,3,3-tetrakis(trifluoromethyl)-</t>
  </si>
  <si>
    <t>Butanoic acid, 2,3,4,4,4-pentafluoro-2-[1,2,2,2-tetrafluoro-1-(trifluoromethyl)ethyl]-3-(trifluoromethyl)-</t>
  </si>
  <si>
    <t>Butanoic acid, 2,3,3,4,4,4-hexafluoro-2-[2,2,2-trifluoro-1,1-bis(trifluoromethyl)ethyl]-</t>
  </si>
  <si>
    <t>Hexanoic acid, 2,3,3,4,4,5,5,6,6,6-decafluoro-2-(1,1,2,2,2- pentafluoroethyl)-, ammonium salt (1:1)</t>
  </si>
  <si>
    <t>Hexanoic acid, 2,3,3,4,4,5,5,6,6,6-decafluoro-2-(1,1,2,2,2-pentafluoroethyl)-, sodium salt (1:1)</t>
  </si>
  <si>
    <t>Heptanoic acid, 2,2,3,3,4,4,5,5,6,7,7,7-dodecafluoro-6-(trifluoromethyl)-, ammonium salt (1:1)</t>
  </si>
  <si>
    <t>Heptanoic acid, 2,2,3,3,4,4,5,5,6,7,7,7-dodecafluoro-6-(trifluoromethyl)-, iron salt (1:x)</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</si>
  <si>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</si>
  <si>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</si>
  <si>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</si>
  <si>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</si>
  <si>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Bis(perfluorooctyl)phosphinic acid</t>
  </si>
  <si>
    <t>Perfluorohexylperfluorooctyl phosphinate</t>
  </si>
  <si>
    <t>Undecane, 1,1,1,2,2,3,3,4,4,5,5,6,6,7,7,8,8,9,9,10,10,11,11-tricosafluoro-11-iodo-</t>
  </si>
  <si>
    <t>Pentadecane, 1,1,1,2,2,3,3,4,4,5,5,6,6,7,7,8,8,9,9,10,10,11,11,12,12,13,13,14,14,15,15-hentriacontafluoro-15-iodo-</t>
  </si>
  <si>
    <t>Tridecane, 1,1,1,2,2,3,3,4,4,5,5,6,6,7,7,8,8,9,9,10,10,11,11,12,12,13,13-heptacosafluoro-13-iodo-</t>
  </si>
  <si>
    <t>Alkyl iodides, C10-12, γ-ω-perfluoro</t>
  </si>
  <si>
    <t>2-Dodecenoic acid, 3,4,4,5,5,6,6,7,7,8,8,9,9,10,10,11,11,12,12,12-eicosafluoro-</t>
  </si>
  <si>
    <t>Dodecanoic acid, 3,3,4,4,5,5,6,6,7,7,8,8,9,9,10,10,11,11,12,12,12-heneicosafluoro-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</si>
  <si>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</si>
  <si>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</si>
  <si>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</si>
  <si>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1-(carboxylatomethyl)-1-(2-hydroxyethyl)-4-(2,2,3,3,4,4,5,5,6,6,7,7,8,8,9,9,10,10,10-nonadecafluoro-1-oxodecyl)piperazinium</t>
  </si>
  <si>
    <t>3,3,4,4,5,5,6,6,7,7,8,8,9,9,10,10,11,12,12,12-icosafluoro-11-(trifluoromethyl)dodecyl methacrylate</t>
  </si>
  <si>
    <t>3,3,4,4,5,5,6,6,7,7,8,8,9,9,10,10,11,11,12,12,13,14,14,14-tetracosafluoro-13-(trifluoromethyl)tetradecyl methacrylate</t>
  </si>
  <si>
    <t>3,3,4,4,5,5,6,6,7,7,8,8,9,9,10,10,10-heptadecafluorodecyl acrylate</t>
  </si>
  <si>
    <t>1,1,1,2,2,3,3,4,4,5,5,6,6,7,7,8,8,9,9,10,10,11,11,12,12-pentacosafluoro-14-iodotetradecane</t>
  </si>
  <si>
    <t>3,3,4,4,5,5,6,6,7,7,8,8,9,9,10,10,11,11,12,12,12-henicosafluorododecene</t>
  </si>
  <si>
    <t>Octanoic acid, pentadecafluoro-, branched</t>
  </si>
  <si>
    <t>Octanoic acid, pentadecafluoro-, branched, ammonium salt</t>
  </si>
  <si>
    <t>Alkyl iodides, C6-18, perfluoro</t>
  </si>
  <si>
    <t>Fatty acids, C7-19, perfluoro</t>
  </si>
  <si>
    <t>3,3,4,4,5,5,6,6,7,7,8,8,9,9,10,10,11,11,12,12,13,13,14,14,15,16,16,16-octacosafluoro-15-(trifluoromethyl)hexadecyl acrylate</t>
  </si>
  <si>
    <t>Phosphinic acid, bis(perfluoro-C6-12-alkyl) derivs., aluminum salts</t>
  </si>
  <si>
    <t>1,1'-[oxybis[(1-methylethylene)oxy]]bis[4,4,5,5,6,6,7,7,8,8,9,9,10,10,11,11,12,12,13,13,14,14,15,15,15-pentacosafluoropentadecan-2-ol]</t>
  </si>
  <si>
    <t>(2-carboxylatoethyl)(dimethyl)[3-[(4,4,5,5,6,6,7,7,8,8,9,9,10,10,11,11,12,12,13,13,14,14,15,15,15-pentacosafluoro-2-hydroxypentadecyl)amino]propyl]ammonium</t>
  </si>
  <si>
    <t>(2-carboxylatoethyl)[3-[(4,4,5,5,6,6,7,7,8,8,9,9,10,10,11,11,12,12,13,13,13-henicosafluoro-2-hydroxytridecyl)amino]propyl]dimethylammonium</t>
  </si>
  <si>
    <t>(2-carboxylatoethyl)(dimethyl)[[[4,4,5,5,6,6,7,7,8,8,9,9,10,10,11,11,12,12,13,13,14,15,15,15-tetracosafluoro-2-hydroxy-14-(trifluoromethyl)pentadecyl]amino]propyl]mmonium</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</si>
  <si>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</si>
  <si>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</si>
  <si>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</si>
  <si>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4,4,5,5,6,6,7,7,8,8,9,9,10,10,11,11,12,12,13,13,13-henicosafluoro-2-hydroxytridecyl dihydrogen phosphate</t>
  </si>
  <si>
    <t>1-[[3-(dimethylamino)propyl]amino]-4,4,5,5,6,6,7,7,8,8,9,9,10,10,11,11,12,12,13,13,14,14,15,15,15-pentacosafluoropentadecan-2-ol</t>
  </si>
  <si>
    <t>1-[[3-(dimethylamino)propyl]amino]-4,4,5,5,6,6,7,7,8,8,9,9,10,10,11,11,12,12,13,13,13-henicosafluorotridecan-2-ol</t>
  </si>
  <si>
    <t>1-[[3-(dimethylamino)propyl]amino]-4,4,5,5,6,6,7,7,8,8,9,9,10,10,11,11,12,12,13,13,14,15,15,15-tetracosafluoro-14-(trifluoromethyl)pentadecan-2-ol</t>
  </si>
  <si>
    <t>1-[[3-(dimethylamino)propyl]amino]-4,4,5,5,6,6,7,7,8,8,9,9,10,10,11,11,12,13,13,13-icosafluoro-12-(trifluoromethyl)tridecan-1-ol</t>
  </si>
  <si>
    <t>Diammonium 4,4,5,5,6,6,7,7,8,8,9,9,10,10,11,11,12,12,13,13,13-henicosafluoro-2-hydroxytridecyl phosphate</t>
  </si>
  <si>
    <t>Diammonium 4,4,5,5,6,6,7,7,8,8,9,9,10,10,11,11,12,12,13,13,14,14,15,15,15-pentacosafluoro-2-hydroxypentadecyl phosphate</t>
  </si>
  <si>
    <t>Diammonium 4,4,5,5,6,6,7,7,8,8,9,9,10,10,11,11,12,12,13,13,14,14,15,15,16,16,17,17,17-nonacosafluoro-2-hydroxyheptadecyl phosphate</t>
  </si>
  <si>
    <t>Diammonium 4,4,5,5,6,6,7,7,8,8,9,9,10,10,11,11,12,13,13,13-icosafluoro-2-hydroxy-12-(trifluoromethyl)tridecyl phosphate</t>
  </si>
  <si>
    <t>Diammonium 4,4,5,5,6,6,7,7,8,8,9,9,10,10,11,11,12,12,13,13,14,15,15,15-tetracosafluoro-2-hydroxy-14-(trifluoromethyl)pentadecyl phosphate</t>
  </si>
  <si>
    <t>Diammonium 4,4,5,5,6,6,7,7,8,8,9,9,10,10,11,11,12,12,13,13,14,14,15,15,16,17,17,17-octacosafluoro-2-hydroxy-16-(trifluoromethyl)heptadecyl phosphate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</si>
</sst>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4" x14ac:knownFonts="1">
    <font>
      <sz val="11"/>
      <color theme="1"/>
      <name val="Calibri"/>
      <family val="2"/>
      <scheme val="minor"/>
    </font>
    <font>
      <sz val="11"/>
      <color theme="1"/>
      <name val="Calibri"/>
      <family val="2"/>
      <scheme val="minor"/>
    </font>
    <font>
      <b/>
      <sz val="11"/>
      <color theme="1"/>
      <name val="Calibri"/>
      <family val="2"/>
      <scheme val="minor"/>
    </font>
    <font>
      <sz val="11"/>
      <color rgb="FF3F3F76"/>
      <name val="Calibri"/>
      <family val="2"/>
      <scheme val="minor"/>
    </font>
    <font>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u/>
      <sz val="11"/>
      <color theme="10"/>
      <name val="Calibri"/>
      <family val="2"/>
      <scheme val="minor"/>
    </font>
    <font>
      <b/>
      <sz val="12"/>
      <name val="Calibri"/>
      <family val="2"/>
      <scheme val="minor"/>
    </font>
    <font>
      <sz val="8"/>
      <name val="Calibri"/>
      <family val="2"/>
      <scheme val="minor"/>
    </font>
    <font>
      <b/>
      <sz val="14"/>
      <color rgb="FFFF0000"/>
      <name val="Calibri"/>
      <family val="2"/>
      <scheme val="minor"/>
    </font>
    <font>
      <b/>
      <sz val="14"/>
      <color theme="0"/>
      <name val="Calibri"/>
      <family val="2"/>
      <scheme val="minor"/>
    </font>
    <font>
      <sz val="9"/>
      <color theme="0"/>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sz val="10"/>
      <color rgb="FF3F3F76"/>
      <name val="Calibri"/>
      <family val="2"/>
      <scheme val="minor"/>
    </font>
    <font>
      <b/>
      <sz val="10"/>
      <color rgb="FFFF0000"/>
      <name val="Calibri"/>
      <family val="2"/>
      <scheme val="minor"/>
    </font>
    <font>
      <sz val="10"/>
      <color theme="0"/>
      <name val="Calibri"/>
      <family val="2"/>
      <scheme val="minor"/>
    </font>
    <font>
      <sz val="12"/>
      <name val="Calibri"/>
      <family val="2"/>
      <scheme val="minor"/>
    </font>
    <font>
      <sz val="11"/>
      <color theme="1"/>
      <name val="Times New Roman"/>
      <family val="1"/>
    </font>
    <font>
      <b/>
      <sz val="12"/>
      <color theme="0"/>
      <name val="Calibri"/>
      <family val="2"/>
      <scheme val="minor"/>
    </font>
    <font>
      <sz val="10"/>
      <color theme="1"/>
      <name val="Verdana"/>
      <family val="2"/>
    </font>
    <font>
      <sz val="9"/>
      <color theme="1"/>
      <name val="Calibri"/>
      <family val="2"/>
      <scheme val="minor"/>
    </font>
    <font>
      <sz val="8"/>
      <color theme="1"/>
      <name val="Calibri"/>
      <family val="2"/>
      <scheme val="minor"/>
    </font>
    <font>
      <sz val="9"/>
      <name val="Calibri"/>
      <family val="2"/>
      <scheme val="minor"/>
    </font>
    <font>
      <b/>
      <sz val="9"/>
      <color rgb="FFFF0000"/>
      <name val="Calibri"/>
      <family val="2"/>
      <scheme val="minor"/>
    </font>
    <font>
      <b/>
      <sz val="11"/>
      <color theme="1" tint="4.9989318521683403E-2"/>
      <name val="Calibri"/>
      <family val="2"/>
      <scheme val="minor"/>
    </font>
    <font>
      <sz val="11"/>
      <color theme="1" tint="4.9989318521683403E-2"/>
      <name val="Calibri"/>
      <family val="2"/>
      <scheme val="minor"/>
    </font>
    <font>
      <sz val="9"/>
      <color rgb="FFFF0000"/>
      <name val="Calibri"/>
      <family val="2"/>
      <scheme val="minor"/>
    </font>
    <font>
      <sz val="11"/>
      <color theme="1"/>
      <name val="Calibri"/>
      <scheme val="minor"/>
    </font>
  </fonts>
  <fills count="28">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CC99"/>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0"/>
        <bgColor indexed="64"/>
      </patternFill>
    </fill>
    <fill>
      <patternFill patternType="solid">
        <fgColor theme="4"/>
      </patternFill>
    </fill>
    <fill>
      <patternFill patternType="solid">
        <fgColor theme="9"/>
      </patternFill>
    </fill>
    <fill>
      <patternFill patternType="solid">
        <fgColor theme="3" tint="0.79998168889431442"/>
        <bgColor indexed="64"/>
      </patternFill>
    </fill>
    <fill>
      <patternFill patternType="solid">
        <fgColor theme="7" tint="0.59999389629810485"/>
        <bgColor indexed="65"/>
      </patternFill>
    </fill>
    <fill>
      <patternFill patternType="solid">
        <fgColor theme="6" tint="0.39997558519241921"/>
        <bgColor indexed="64"/>
      </patternFill>
    </fill>
    <fill>
      <patternFill patternType="solid">
        <fgColor rgb="FFABABAB"/>
        <bgColor indexed="64"/>
      </patternFill>
    </fill>
    <fill>
      <patternFill patternType="solid">
        <fgColor theme="9" tint="-0.249977111117893"/>
        <bgColor indexed="64"/>
      </patternFill>
    </fill>
    <fill>
      <patternFill patternType="solid">
        <fgColor rgb="FFF2F2F2"/>
      </patternFill>
    </fill>
    <fill>
      <patternFill patternType="solid">
        <fgColor rgb="FFFFFF0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rgb="FFC7DDF1"/>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3886CC"/>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auto="1"/>
      </right>
      <top/>
      <bottom style="thin">
        <color indexed="64"/>
      </bottom>
      <diagonal/>
    </border>
    <border>
      <left style="thin">
        <color theme="4" tint="0.39997558519241921"/>
      </left>
      <right/>
      <top style="thin">
        <color theme="4" tint="0.39997558519241921"/>
      </top>
      <bottom/>
      <diagonal/>
    </border>
    <border>
      <left style="thin">
        <color rgb="FFB2B2B2"/>
      </left>
      <right style="thin">
        <color rgb="FFB2B2B2"/>
      </right>
      <top/>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auto="1"/>
      </right>
      <top/>
      <bottom/>
      <diagonal/>
    </border>
    <border>
      <left/>
      <right style="thin">
        <color theme="4" tint="0.39997558519241921"/>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s>
  <cellStyleXfs count="13">
    <xf numFmtId="0" fontId="0" fillId="0" borderId="0"/>
    <xf numFmtId="0" fontId="3" fillId="5" borderId="7" applyNumberFormat="0" applyAlignment="0" applyProtection="0"/>
    <xf numFmtId="0" fontId="4" fillId="6" borderId="8" applyNumberFormat="0" applyFont="0" applyAlignment="0" applyProtection="0"/>
    <xf numFmtId="0" fontId="5" fillId="7" borderId="0" applyNumberFormat="0" applyBorder="0" applyAlignment="0" applyProtection="0"/>
    <xf numFmtId="0" fontId="4" fillId="8"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8" fillId="0" borderId="0" applyNumberFormat="0" applyFill="0" applyBorder="0" applyAlignment="0" applyProtection="0"/>
    <xf numFmtId="0" fontId="4" fillId="16" borderId="0" applyNumberFormat="0" applyBorder="0" applyAlignment="0" applyProtection="0"/>
    <xf numFmtId="0" fontId="6" fillId="20" borderId="7"/>
  </cellStyleXfs>
  <cellXfs count="377">
    <xf numFmtId="0" fontId="0" fillId="0" borderId="0" xfId="0"/>
    <xf numFmtId="0" fontId="0" fillId="0" borderId="0" xfId="0" applyAlignment="1">
      <alignment wrapText="1"/>
    </xf>
    <xf numFmtId="0" fontId="0" fillId="0" borderId="0" xfId="0" applyProtection="1">
      <protection locked="0"/>
    </xf>
    <xf numFmtId="0" fontId="0" fillId="0" borderId="0" xfId="0" applyProtection="1"/>
    <xf numFmtId="0" fontId="0" fillId="0" borderId="0" xfId="0" applyFill="1"/>
    <xf numFmtId="0" fontId="0" fillId="3" borderId="1" xfId="0" applyFill="1" applyBorder="1"/>
    <xf numFmtId="0" fontId="0" fillId="3" borderId="1" xfId="0" applyFill="1" applyBorder="1" applyAlignment="1">
      <alignment wrapText="1"/>
    </xf>
    <xf numFmtId="0" fontId="3" fillId="5" borderId="7" xfId="1" applyProtection="1"/>
    <xf numFmtId="0" fontId="5" fillId="7" borderId="7" xfId="3" applyBorder="1" applyProtection="1"/>
    <xf numFmtId="0" fontId="5" fillId="9" borderId="0" xfId="5" applyProtection="1"/>
    <xf numFmtId="0" fontId="5" fillId="9" borderId="0" xfId="5" applyAlignment="1" applyProtection="1">
      <alignment horizontal="left"/>
    </xf>
    <xf numFmtId="0" fontId="4" fillId="10" borderId="7" xfId="6" applyBorder="1" applyProtection="1"/>
    <xf numFmtId="0" fontId="4" fillId="10" borderId="7" xfId="6" applyBorder="1" applyAlignment="1" applyProtection="1">
      <alignment vertical="center" wrapText="1"/>
    </xf>
    <xf numFmtId="0" fontId="4" fillId="11" borderId="1" xfId="7" applyBorder="1"/>
    <xf numFmtId="0" fontId="5" fillId="9" borderId="1" xfId="5" applyBorder="1"/>
    <xf numFmtId="0" fontId="5" fillId="9" borderId="1" xfId="5" applyBorder="1" applyAlignment="1">
      <alignment wrapText="1"/>
    </xf>
    <xf numFmtId="0" fontId="0" fillId="6" borderId="8" xfId="2" applyFont="1"/>
    <xf numFmtId="0" fontId="4" fillId="11" borderId="8" xfId="7" applyBorder="1"/>
    <xf numFmtId="0" fontId="5" fillId="9" borderId="5" xfId="5" applyBorder="1" applyAlignment="1">
      <alignment wrapText="1"/>
    </xf>
    <xf numFmtId="0" fontId="0" fillId="10" borderId="7" xfId="6" applyFont="1" applyBorder="1" applyProtection="1"/>
    <xf numFmtId="0" fontId="0" fillId="6" borderId="8" xfId="2" applyFont="1" applyProtection="1">
      <protection locked="0"/>
    </xf>
    <xf numFmtId="0" fontId="0" fillId="0" borderId="1" xfId="0" applyBorder="1" applyAlignment="1" applyProtection="1">
      <alignment horizontal="left" vertical="center" wrapText="1"/>
      <protection locked="0"/>
    </xf>
    <xf numFmtId="0" fontId="0" fillId="11" borderId="8" xfId="7" applyFont="1" applyBorder="1"/>
    <xf numFmtId="0" fontId="8" fillId="0" borderId="0" xfId="10"/>
    <xf numFmtId="0" fontId="0" fillId="12" borderId="0" xfId="0" applyFill="1" applyAlignment="1" applyProtection="1">
      <alignment wrapText="1"/>
    </xf>
    <xf numFmtId="0" fontId="6" fillId="4" borderId="10" xfId="0" applyFont="1" applyFill="1" applyBorder="1" applyAlignment="1" applyProtection="1">
      <alignment horizontal="left" vertical="center" wrapText="1"/>
      <protection hidden="1"/>
    </xf>
    <xf numFmtId="0" fontId="0" fillId="0" borderId="1" xfId="0" applyBorder="1" applyAlignment="1" applyProtection="1">
      <alignment wrapText="1"/>
      <protection locked="0"/>
    </xf>
    <xf numFmtId="0" fontId="0" fillId="12" borderId="0" xfId="0" applyFill="1" applyAlignment="1" applyProtection="1">
      <alignment wrapText="1"/>
      <protection hidden="1"/>
    </xf>
    <xf numFmtId="0" fontId="13" fillId="12" borderId="0" xfId="8" applyFont="1" applyFill="1" applyBorder="1" applyAlignment="1" applyProtection="1">
      <alignment horizontal="left" wrapText="1"/>
    </xf>
    <xf numFmtId="0" fontId="13" fillId="12" borderId="0" xfId="8" applyFont="1" applyFill="1" applyBorder="1" applyAlignment="1" applyProtection="1">
      <alignment wrapText="1"/>
    </xf>
    <xf numFmtId="0" fontId="13" fillId="12" borderId="0" xfId="0" applyFont="1" applyFill="1" applyBorder="1" applyAlignment="1" applyProtection="1">
      <alignment horizontal="left" wrapText="1"/>
    </xf>
    <xf numFmtId="0" fontId="0" fillId="12" borderId="0" xfId="0" applyFill="1" applyBorder="1" applyAlignment="1" applyProtection="1">
      <alignment wrapText="1"/>
    </xf>
    <xf numFmtId="0" fontId="0" fillId="11" borderId="14" xfId="7" applyFont="1" applyBorder="1"/>
    <xf numFmtId="164" fontId="13" fillId="12" borderId="0" xfId="0" applyNumberFormat="1" applyFont="1" applyFill="1" applyBorder="1" applyAlignment="1" applyProtection="1">
      <alignment wrapText="1"/>
    </xf>
    <xf numFmtId="14" fontId="0" fillId="0" borderId="1" xfId="0" applyNumberFormat="1" applyBorder="1" applyAlignment="1" applyProtection="1">
      <alignment wrapText="1"/>
      <protection locked="0"/>
    </xf>
    <xf numFmtId="0" fontId="0" fillId="0" borderId="1" xfId="0" applyBorder="1" applyAlignment="1" applyProtection="1">
      <alignment horizontal="left" vertical="center" wrapText="1"/>
    </xf>
    <xf numFmtId="0" fontId="17" fillId="4" borderId="10" xfId="0" applyFont="1" applyFill="1" applyBorder="1" applyAlignment="1" applyProtection="1">
      <alignment horizontal="center" vertical="center" wrapText="1"/>
      <protection hidden="1"/>
    </xf>
    <xf numFmtId="0" fontId="15" fillId="0" borderId="1" xfId="0" applyFont="1" applyBorder="1" applyAlignment="1" applyProtection="1">
      <alignment horizontal="left" vertical="center" wrapText="1"/>
      <protection locked="0"/>
    </xf>
    <xf numFmtId="0" fontId="15" fillId="15" borderId="1" xfId="4" applyFont="1" applyFill="1" applyBorder="1" applyAlignment="1" applyProtection="1">
      <alignment horizontal="left" vertical="center" wrapText="1"/>
    </xf>
    <xf numFmtId="0" fontId="15" fillId="12" borderId="0" xfId="0" applyFont="1" applyFill="1" applyAlignment="1" applyProtection="1">
      <alignment wrapText="1"/>
    </xf>
    <xf numFmtId="0" fontId="18" fillId="12" borderId="0" xfId="8" applyFont="1" applyFill="1" applyBorder="1" applyAlignment="1" applyProtection="1">
      <alignment horizontal="center" vertical="center" wrapText="1"/>
    </xf>
    <xf numFmtId="0" fontId="18" fillId="12" borderId="0" xfId="3" applyFont="1" applyFill="1" applyBorder="1" applyAlignment="1" applyProtection="1">
      <alignment horizontal="center" vertical="center" wrapText="1"/>
      <protection hidden="1"/>
    </xf>
    <xf numFmtId="0" fontId="18" fillId="12" borderId="0" xfId="3" applyFont="1" applyFill="1" applyBorder="1" applyAlignment="1" applyProtection="1">
      <alignment horizontal="center" vertical="center" wrapText="1"/>
    </xf>
    <xf numFmtId="0" fontId="15" fillId="12" borderId="0" xfId="0" applyFont="1" applyFill="1" applyBorder="1" applyAlignment="1" applyProtection="1">
      <alignment horizontal="center" vertical="center" wrapText="1"/>
    </xf>
    <xf numFmtId="0" fontId="15" fillId="12" borderId="0" xfId="0" applyFont="1" applyFill="1" applyBorder="1" applyAlignment="1" applyProtection="1">
      <alignment wrapText="1"/>
    </xf>
    <xf numFmtId="0" fontId="16" fillId="19" borderId="10" xfId="11" applyFont="1" applyFill="1" applyBorder="1" applyAlignment="1" applyProtection="1">
      <alignment horizontal="center" vertical="center" wrapText="1"/>
      <protection hidden="1"/>
    </xf>
    <xf numFmtId="0" fontId="17" fillId="4" borderId="12" xfId="0" applyFont="1" applyFill="1" applyBorder="1" applyAlignment="1" applyProtection="1">
      <alignment horizontal="center" vertical="center" wrapText="1"/>
      <protection hidden="1"/>
    </xf>
    <xf numFmtId="0" fontId="15" fillId="15" borderId="1" xfId="0" applyFont="1" applyFill="1" applyBorder="1" applyAlignment="1" applyProtection="1">
      <alignment horizontal="left" vertical="center" wrapText="1"/>
    </xf>
    <xf numFmtId="0" fontId="15" fillId="12" borderId="0" xfId="0" applyFont="1" applyFill="1" applyAlignment="1" applyProtection="1">
      <protection hidden="1"/>
    </xf>
    <xf numFmtId="164" fontId="15" fillId="12" borderId="0" xfId="0" applyNumberFormat="1" applyFont="1" applyFill="1" applyAlignment="1" applyProtection="1">
      <alignment wrapText="1"/>
      <protection locked="0" hidden="1"/>
    </xf>
    <xf numFmtId="0" fontId="15" fillId="0" borderId="1"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wrapText="1"/>
      <protection hidden="1"/>
    </xf>
    <xf numFmtId="0" fontId="21" fillId="9" borderId="1" xfId="5" applyFont="1" applyBorder="1" applyAlignment="1">
      <alignment wrapText="1"/>
    </xf>
    <xf numFmtId="0" fontId="15" fillId="11" borderId="1" xfId="7" applyFont="1" applyBorder="1"/>
    <xf numFmtId="0" fontId="15" fillId="11" borderId="16" xfId="7" applyFont="1" applyBorder="1"/>
    <xf numFmtId="0" fontId="15" fillId="0" borderId="0" xfId="0" applyFont="1"/>
    <xf numFmtId="0" fontId="15" fillId="0" borderId="0" xfId="0" applyFont="1" applyAlignment="1">
      <alignment wrapText="1"/>
    </xf>
    <xf numFmtId="0" fontId="15" fillId="6" borderId="8" xfId="2" applyFont="1" applyAlignment="1">
      <alignment wrapText="1"/>
    </xf>
    <xf numFmtId="0" fontId="15" fillId="11" borderId="8" xfId="7" applyFont="1" applyBorder="1" applyAlignment="1">
      <alignment wrapText="1"/>
    </xf>
    <xf numFmtId="0" fontId="16" fillId="18" borderId="1" xfId="11" applyFont="1" applyFill="1" applyBorder="1" applyAlignment="1" applyProtection="1">
      <alignment vertical="center" wrapText="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7" fillId="4" borderId="10" xfId="0" applyFont="1" applyFill="1" applyBorder="1" applyAlignment="1" applyProtection="1">
      <alignment horizontal="center" vertical="center" wrapText="1"/>
      <protection hidden="1"/>
    </xf>
    <xf numFmtId="0" fontId="7" fillId="4" borderId="10" xfId="0" applyFont="1" applyFill="1" applyBorder="1" applyAlignment="1" applyProtection="1">
      <alignment horizontal="left" vertical="center" wrapText="1"/>
      <protection hidden="1"/>
    </xf>
    <xf numFmtId="0" fontId="15" fillId="15" borderId="1" xfId="4" applyFont="1" applyFill="1" applyBorder="1" applyAlignment="1" applyProtection="1">
      <alignment horizontal="left" vertical="center" wrapText="1"/>
      <protection hidden="1"/>
    </xf>
    <xf numFmtId="0" fontId="15" fillId="15" borderId="1" xfId="0" applyNumberFormat="1" applyFont="1" applyFill="1" applyBorder="1" applyAlignment="1" applyProtection="1">
      <alignment horizontal="left" vertical="center" wrapText="1"/>
    </xf>
    <xf numFmtId="0" fontId="0" fillId="0" borderId="27" xfId="0" applyBorder="1" applyAlignment="1" applyProtection="1">
      <alignment wrapText="1"/>
      <protection locked="0"/>
    </xf>
    <xf numFmtId="0" fontId="0" fillId="25" borderId="1" xfId="0" applyFill="1" applyBorder="1" applyAlignment="1" applyProtection="1">
      <alignment wrapText="1"/>
      <protection locked="0"/>
    </xf>
    <xf numFmtId="0" fontId="4" fillId="10" borderId="8" xfId="6" applyBorder="1" applyProtection="1"/>
    <xf numFmtId="0" fontId="0" fillId="6" borderId="8" xfId="2" applyFont="1" applyBorder="1" applyProtection="1">
      <protection locked="0"/>
    </xf>
    <xf numFmtId="0" fontId="15" fillId="0" borderId="1" xfId="0" applyFont="1" applyBorder="1" applyAlignment="1" applyProtection="1">
      <alignment horizontal="left" vertical="center" wrapText="1"/>
      <protection hidden="1"/>
    </xf>
    <xf numFmtId="0" fontId="18" fillId="2" borderId="2" xfId="0" applyFont="1" applyFill="1" applyBorder="1" applyAlignment="1" applyProtection="1">
      <alignment horizontal="center" vertical="center" wrapText="1"/>
    </xf>
    <xf numFmtId="164" fontId="18" fillId="2" borderId="1" xfId="0" applyNumberFormat="1" applyFont="1" applyFill="1" applyBorder="1" applyAlignment="1" applyProtection="1">
      <alignment horizontal="center" vertical="center" wrapText="1"/>
    </xf>
    <xf numFmtId="0" fontId="27" fillId="15" borderId="1" xfId="0" applyFont="1" applyFill="1" applyBorder="1" applyAlignment="1" applyProtection="1">
      <alignment horizontal="left" vertical="center" wrapText="1"/>
    </xf>
    <xf numFmtId="0" fontId="7" fillId="22" borderId="1" xfId="0" applyFont="1" applyFill="1" applyBorder="1" applyAlignment="1" applyProtection="1">
      <alignment horizontal="center" vertical="center" wrapText="1"/>
    </xf>
    <xf numFmtId="0" fontId="17" fillId="12" borderId="0" xfId="0" applyFont="1" applyFill="1" applyAlignment="1" applyProtection="1">
      <alignment horizontal="center" vertical="center" wrapText="1"/>
    </xf>
    <xf numFmtId="0" fontId="7" fillId="2" borderId="1" xfId="0" applyFont="1" applyFill="1" applyBorder="1" applyAlignment="1" applyProtection="1">
      <alignment vertical="center" wrapText="1"/>
    </xf>
    <xf numFmtId="0" fontId="6" fillId="12" borderId="0" xfId="0" applyFont="1" applyFill="1" applyBorder="1" applyAlignment="1" applyProtection="1">
      <alignment horizontal="center" vertical="center" wrapText="1"/>
    </xf>
    <xf numFmtId="0" fontId="28" fillId="12" borderId="0" xfId="8" applyFont="1" applyFill="1" applyBorder="1" applyAlignment="1" applyProtection="1">
      <alignment horizontal="center" vertical="center" wrapText="1"/>
    </xf>
    <xf numFmtId="0" fontId="28" fillId="12" borderId="0" xfId="3"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26" fillId="12" borderId="0" xfId="0" applyFont="1" applyFill="1" applyBorder="1" applyAlignment="1" applyProtection="1">
      <alignment wrapText="1"/>
    </xf>
    <xf numFmtId="0" fontId="0" fillId="12" borderId="0" xfId="0" applyFill="1" applyProtection="1"/>
    <xf numFmtId="0" fontId="6" fillId="17" borderId="1" xfId="11"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0" fillId="12" borderId="0" xfId="0" applyFill="1" applyAlignment="1" applyProtection="1"/>
    <xf numFmtId="0" fontId="0" fillId="12" borderId="0" xfId="0" applyFill="1" applyBorder="1" applyAlignment="1" applyProtection="1">
      <alignment horizontal="left" vertical="center" wrapText="1"/>
    </xf>
    <xf numFmtId="0" fontId="15" fillId="12" borderId="0" xfId="0" applyFont="1" applyFill="1" applyAlignment="1" applyProtection="1">
      <alignment horizontal="left" vertical="center" wrapText="1"/>
    </xf>
    <xf numFmtId="164" fontId="0" fillId="12" borderId="0" xfId="0" applyNumberFormat="1" applyFill="1" applyAlignment="1" applyProtection="1">
      <alignment wrapText="1"/>
    </xf>
    <xf numFmtId="0" fontId="15" fillId="12" borderId="0" xfId="0" applyFont="1" applyFill="1" applyAlignment="1" applyProtection="1">
      <alignment wrapText="1"/>
      <protection locked="0" hidden="1"/>
    </xf>
    <xf numFmtId="0" fontId="15" fillId="12" borderId="0" xfId="0" applyFont="1" applyFill="1" applyAlignment="1" applyProtection="1">
      <alignment horizontal="left" vertical="center" wrapText="1"/>
      <protection locked="0" hidden="1"/>
    </xf>
    <xf numFmtId="0" fontId="15" fillId="12" borderId="0" xfId="0" applyFont="1" applyFill="1" applyAlignment="1" applyProtection="1">
      <alignment horizontal="center" wrapText="1"/>
      <protection locked="0" hidden="1"/>
    </xf>
    <xf numFmtId="0" fontId="15" fillId="12" borderId="0" xfId="0" applyFont="1" applyFill="1" applyAlignment="1" applyProtection="1">
      <alignment wrapText="1"/>
      <protection hidden="1"/>
    </xf>
    <xf numFmtId="164" fontId="15" fillId="12" borderId="0" xfId="0" applyNumberFormat="1" applyFont="1" applyFill="1" applyAlignment="1" applyProtection="1">
      <alignment wrapText="1"/>
    </xf>
    <xf numFmtId="164" fontId="15" fillId="12" borderId="0" xfId="0" applyNumberFormat="1" applyFont="1" applyFill="1" applyAlignment="1" applyProtection="1">
      <alignment wrapText="1"/>
      <protection hidden="1"/>
    </xf>
    <xf numFmtId="0" fontId="15" fillId="12" borderId="0" xfId="0" applyFont="1" applyFill="1" applyAlignment="1" applyProtection="1">
      <alignment horizontal="center" wrapText="1"/>
    </xf>
    <xf numFmtId="0" fontId="0" fillId="12" borderId="0" xfId="0" applyFill="1" applyAlignment="1" applyProtection="1">
      <alignment vertical="center"/>
    </xf>
    <xf numFmtId="0" fontId="6" fillId="2" borderId="6" xfId="0" applyFont="1" applyFill="1" applyBorder="1" applyAlignment="1" applyProtection="1">
      <alignment horizontal="center" vertical="center" wrapText="1"/>
    </xf>
    <xf numFmtId="0" fontId="0" fillId="12" borderId="0" xfId="0" applyFill="1" applyAlignment="1" applyProtection="1">
      <alignment horizontal="center" vertical="center"/>
    </xf>
    <xf numFmtId="0" fontId="7" fillId="2" borderId="6" xfId="0" applyFont="1" applyFill="1" applyBorder="1" applyAlignment="1" applyProtection="1">
      <alignment horizontal="center" vertical="center" wrapText="1"/>
    </xf>
    <xf numFmtId="0" fontId="11" fillId="0" borderId="0" xfId="9" applyFont="1" applyFill="1" applyBorder="1" applyAlignment="1" applyProtection="1">
      <alignment vertical="center"/>
      <protection hidden="1"/>
    </xf>
    <xf numFmtId="0" fontId="10" fillId="0" borderId="0" xfId="9" applyFont="1" applyFill="1" applyBorder="1" applyAlignment="1" applyProtection="1">
      <alignment vertical="center"/>
      <protection hidden="1"/>
    </xf>
    <xf numFmtId="0" fontId="0" fillId="0" borderId="0" xfId="0" applyAlignment="1" applyProtection="1">
      <protection hidden="1"/>
    </xf>
    <xf numFmtId="0" fontId="0" fillId="12" borderId="0" xfId="0" applyFont="1" applyFill="1" applyAlignment="1" applyProtection="1">
      <alignment wrapText="1"/>
    </xf>
    <xf numFmtId="0" fontId="14" fillId="13" borderId="19" xfId="8" applyFont="1" applyBorder="1" applyAlignment="1" applyProtection="1">
      <alignment vertical="center" wrapText="1"/>
    </xf>
    <xf numFmtId="0" fontId="0" fillId="25" borderId="29" xfId="0" applyFill="1" applyBorder="1" applyAlignment="1" applyProtection="1">
      <alignment horizontal="center" wrapText="1"/>
    </xf>
    <xf numFmtId="0" fontId="0" fillId="0" borderId="29" xfId="0" applyBorder="1" applyAlignment="1" applyProtection="1">
      <alignment horizontal="center" wrapText="1"/>
    </xf>
    <xf numFmtId="0" fontId="0" fillId="0" borderId="30" xfId="0" applyBorder="1" applyAlignment="1" applyProtection="1">
      <alignment horizontal="center" wrapText="1"/>
    </xf>
    <xf numFmtId="0" fontId="23" fillId="12" borderId="0" xfId="0" applyFont="1" applyFill="1" applyAlignment="1" applyProtection="1">
      <alignment horizontal="center" vertical="center" wrapText="1"/>
    </xf>
    <xf numFmtId="0" fontId="0" fillId="12" borderId="0" xfId="0" applyFont="1" applyFill="1" applyProtection="1"/>
    <xf numFmtId="0" fontId="6" fillId="2" borderId="1" xfId="0" applyFont="1" applyFill="1" applyBorder="1" applyAlignment="1" applyProtection="1">
      <alignment horizontal="center" vertical="center" wrapText="1"/>
    </xf>
    <xf numFmtId="0" fontId="0" fillId="0" borderId="1" xfId="0" applyNumberFormat="1" applyBorder="1" applyAlignment="1" applyProtection="1">
      <alignment wrapText="1"/>
      <protection locked="0"/>
    </xf>
    <xf numFmtId="0" fontId="0" fillId="12" borderId="1" xfId="0" applyFill="1" applyBorder="1" applyAlignment="1" applyProtection="1">
      <alignment wrapText="1"/>
      <protection locked="0"/>
    </xf>
    <xf numFmtId="0" fontId="25" fillId="12" borderId="0" xfId="0" applyFont="1" applyFill="1" applyAlignment="1" applyProtection="1">
      <alignment horizontal="left" vertical="center" wrapText="1"/>
    </xf>
    <xf numFmtId="0" fontId="25" fillId="12" borderId="0" xfId="0" applyFont="1" applyFill="1" applyAlignment="1" applyProtection="1">
      <alignment wrapText="1"/>
    </xf>
    <xf numFmtId="0" fontId="18" fillId="12" borderId="0" xfId="9" applyFont="1" applyFill="1" applyBorder="1" applyAlignment="1" applyProtection="1">
      <alignment vertical="center" wrapText="1"/>
      <protection hidden="1"/>
    </xf>
    <xf numFmtId="0" fontId="20" fillId="12" borderId="0" xfId="9" applyFont="1" applyFill="1" applyBorder="1" applyAlignment="1" applyProtection="1">
      <alignment vertical="center" wrapText="1"/>
      <protection hidden="1"/>
    </xf>
    <xf numFmtId="0" fontId="19" fillId="5" borderId="1" xfId="1" applyFont="1" applyBorder="1" applyAlignment="1" applyProtection="1">
      <alignment horizontal="left" vertical="center" wrapText="1"/>
      <protection hidden="1"/>
    </xf>
    <xf numFmtId="0" fontId="28" fillId="12" borderId="0" xfId="9" applyFont="1" applyFill="1" applyBorder="1" applyAlignment="1" applyProtection="1">
      <alignment vertical="center" wrapText="1"/>
      <protection hidden="1"/>
    </xf>
    <xf numFmtId="0" fontId="29" fillId="12" borderId="0" xfId="9" applyFont="1" applyFill="1" applyBorder="1" applyAlignment="1" applyProtection="1">
      <alignment vertical="center" wrapText="1"/>
      <protection hidden="1"/>
    </xf>
    <xf numFmtId="0" fontId="16" fillId="19" borderId="1" xfId="11" applyFont="1" applyFill="1" applyBorder="1" applyAlignment="1" applyProtection="1">
      <alignment vertical="center" wrapText="1"/>
      <protection hidden="1"/>
    </xf>
    <xf numFmtId="0" fontId="0" fillId="0" borderId="13" xfId="0" applyFont="1" applyBorder="1" applyAlignment="1" applyProtection="1">
      <alignment horizontal="left" wrapText="1"/>
    </xf>
    <xf numFmtId="0" fontId="0" fillId="0" borderId="13" xfId="0" applyFont="1" applyBorder="1" applyAlignment="1" applyProtection="1">
      <alignment wrapText="1"/>
    </xf>
    <xf numFmtId="0" fontId="0" fillId="0" borderId="13" xfId="0" applyFont="1" applyBorder="1" applyAlignment="1" applyProtection="1">
      <alignment wrapText="1"/>
      <protection hidden="1"/>
    </xf>
    <xf numFmtId="0" fontId="0" fillId="0" borderId="13" xfId="0" applyFont="1" applyBorder="1" applyAlignment="1" applyProtection="1">
      <alignment wrapText="1"/>
      <protection locked="0"/>
    </xf>
    <xf numFmtId="0" fontId="1" fillId="0" borderId="13" xfId="0" applyFont="1" applyBorder="1" applyAlignment="1" applyProtection="1">
      <alignment wrapText="1"/>
    </xf>
    <xf numFmtId="0" fontId="1" fillId="0" borderId="13" xfId="0" applyFont="1" applyBorder="1" applyAlignment="1" applyProtection="1">
      <alignment wrapText="1"/>
      <protection hidden="1"/>
    </xf>
    <xf numFmtId="0" fontId="1" fillId="0" borderId="13" xfId="0" applyFont="1" applyBorder="1" applyAlignment="1" applyProtection="1">
      <alignment wrapText="1"/>
      <protection locked="0"/>
    </xf>
    <xf numFmtId="0" fontId="1" fillId="0" borderId="13" xfId="0" applyFont="1" applyBorder="1" applyAlignment="1" applyProtection="1">
      <alignment horizontal="left" wrapText="1"/>
    </xf>
    <xf numFmtId="0" fontId="0" fillId="12" borderId="0" xfId="0" applyFill="1" applyAlignment="1" applyProtection="1">
      <alignment horizontal="left" wrapText="1"/>
    </xf>
    <xf numFmtId="0" fontId="0" fillId="10" borderId="7" xfId="6" applyFont="1" applyBorder="1" applyAlignment="1" applyProtection="1">
      <alignment wrapText="1"/>
    </xf>
    <xf numFmtId="0" fontId="0" fillId="0" borderId="33" xfId="0" applyBorder="1" applyAlignment="1" applyProtection="1">
      <alignment horizontal="center" wrapText="1"/>
    </xf>
    <xf numFmtId="0" fontId="0" fillId="0" borderId="10" xfId="0" applyBorder="1" applyAlignment="1" applyProtection="1">
      <alignment wrapText="1"/>
      <protection locked="0"/>
    </xf>
    <xf numFmtId="0" fontId="0" fillId="12" borderId="0" xfId="0" applyFill="1" applyBorder="1" applyProtection="1"/>
    <xf numFmtId="0" fontId="0" fillId="25" borderId="33" xfId="0" applyFill="1" applyBorder="1" applyAlignment="1" applyProtection="1">
      <alignment horizontal="center" wrapText="1"/>
    </xf>
    <xf numFmtId="0" fontId="0" fillId="25" borderId="10" xfId="0" applyFill="1" applyBorder="1" applyAlignment="1" applyProtection="1">
      <alignment wrapText="1"/>
      <protection locked="0"/>
    </xf>
    <xf numFmtId="0" fontId="18" fillId="2" borderId="34" xfId="0" applyFont="1" applyFill="1" applyBorder="1" applyAlignment="1" applyProtection="1">
      <alignment horizontal="center" vertical="center" wrapText="1"/>
    </xf>
    <xf numFmtId="0" fontId="18" fillId="2" borderId="36" xfId="0" applyFont="1" applyFill="1" applyBorder="1" applyAlignment="1" applyProtection="1">
      <alignment horizontal="center" vertical="center" wrapText="1"/>
    </xf>
    <xf numFmtId="0" fontId="18" fillId="2" borderId="37" xfId="0" applyFont="1" applyFill="1" applyBorder="1" applyAlignment="1" applyProtection="1">
      <alignment horizontal="center" vertical="center" wrapText="1"/>
    </xf>
    <xf numFmtId="0" fontId="0" fillId="25" borderId="33" xfId="0" applyFill="1" applyBorder="1" applyAlignment="1" applyProtection="1">
      <alignment horizontal="center" wrapText="1"/>
      <protection locked="0"/>
    </xf>
    <xf numFmtId="0" fontId="0" fillId="0" borderId="33" xfId="0" applyBorder="1" applyAlignment="1" applyProtection="1">
      <alignment horizontal="center" wrapText="1"/>
      <protection locked="0"/>
    </xf>
    <xf numFmtId="0" fontId="0" fillId="25" borderId="29" xfId="0" applyFill="1" applyBorder="1" applyAlignment="1" applyProtection="1">
      <alignment horizontal="center" wrapText="1"/>
      <protection locked="0"/>
    </xf>
    <xf numFmtId="0" fontId="0" fillId="0" borderId="29" xfId="0" applyBorder="1" applyAlignment="1" applyProtection="1">
      <alignment horizontal="center" wrapText="1"/>
      <protection locked="0"/>
    </xf>
    <xf numFmtId="0" fontId="0" fillId="0" borderId="30" xfId="0" applyBorder="1" applyAlignment="1" applyProtection="1">
      <alignment horizontal="center" wrapText="1"/>
      <protection locked="0"/>
    </xf>
    <xf numFmtId="0" fontId="0" fillId="26" borderId="6" xfId="0" applyFont="1" applyFill="1" applyBorder="1" applyAlignment="1" applyProtection="1">
      <alignment horizontal="left" vertical="center" wrapText="1"/>
      <protection locked="0"/>
    </xf>
    <xf numFmtId="14" fontId="0" fillId="26" borderId="6" xfId="0" applyNumberFormat="1" applyFont="1" applyFill="1" applyBorder="1" applyAlignment="1" applyProtection="1">
      <alignment horizontal="left" vertical="center" wrapText="1"/>
      <protection locked="0"/>
    </xf>
    <xf numFmtId="0" fontId="15" fillId="26" borderId="6" xfId="0" applyFont="1" applyFill="1" applyBorder="1" applyAlignment="1" applyProtection="1">
      <alignment horizontal="left" vertical="center" wrapText="1"/>
      <protection locked="0"/>
    </xf>
    <xf numFmtId="0" fontId="0" fillId="0" borderId="6" xfId="0" applyFont="1" applyBorder="1" applyAlignment="1" applyProtection="1">
      <alignment horizontal="left" vertical="center" wrapText="1"/>
      <protection locked="0"/>
    </xf>
    <xf numFmtId="0" fontId="15" fillId="15" borderId="6" xfId="4" applyFont="1" applyFill="1" applyBorder="1" applyAlignment="1" applyProtection="1">
      <alignment horizontal="left" vertical="center" wrapText="1"/>
    </xf>
    <xf numFmtId="0" fontId="0" fillId="15" borderId="6" xfId="0" applyFont="1" applyFill="1" applyBorder="1" applyAlignment="1" applyProtection="1">
      <alignment wrapText="1"/>
    </xf>
    <xf numFmtId="0" fontId="0" fillId="0" borderId="1" xfId="0"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xf>
    <xf numFmtId="0" fontId="18" fillId="2" borderId="6" xfId="0" applyFont="1" applyFill="1" applyBorder="1" applyAlignment="1" applyProtection="1">
      <alignment horizontal="center" vertical="center" wrapText="1"/>
    </xf>
    <xf numFmtId="0" fontId="18" fillId="2" borderId="41" xfId="0" applyFont="1" applyFill="1" applyBorder="1" applyAlignment="1" applyProtection="1">
      <alignment horizontal="center" vertical="center" wrapText="1"/>
    </xf>
    <xf numFmtId="0" fontId="0" fillId="25" borderId="1" xfId="0" applyFill="1" applyBorder="1" applyAlignment="1" applyProtection="1">
      <alignment horizontal="center" wrapText="1"/>
      <protection locked="0"/>
    </xf>
    <xf numFmtId="0" fontId="0" fillId="0" borderId="1" xfId="0" applyBorder="1" applyAlignment="1" applyProtection="1">
      <alignment horizontal="center" wrapText="1"/>
      <protection locked="0"/>
    </xf>
    <xf numFmtId="0" fontId="0" fillId="25" borderId="12" xfId="0" applyFill="1" applyBorder="1" applyAlignment="1" applyProtection="1">
      <alignment wrapText="1"/>
      <protection locked="0"/>
    </xf>
    <xf numFmtId="0" fontId="0" fillId="0" borderId="12" xfId="0" applyBorder="1" applyAlignment="1" applyProtection="1">
      <alignment wrapText="1"/>
      <protection locked="0"/>
    </xf>
    <xf numFmtId="0" fontId="0" fillId="25" borderId="4" xfId="0" applyFill="1" applyBorder="1" applyAlignment="1" applyProtection="1">
      <alignment wrapText="1"/>
      <protection locked="0"/>
    </xf>
    <xf numFmtId="0" fontId="0" fillId="0" borderId="4" xfId="0" applyBorder="1" applyAlignment="1" applyProtection="1">
      <alignment wrapText="1"/>
      <protection locked="0"/>
    </xf>
    <xf numFmtId="0" fontId="0" fillId="0" borderId="42" xfId="0" applyBorder="1" applyAlignment="1" applyProtection="1">
      <alignment wrapText="1"/>
      <protection locked="0"/>
    </xf>
    <xf numFmtId="0" fontId="0" fillId="25" borderId="43" xfId="0" applyFill="1" applyBorder="1" applyAlignment="1" applyProtection="1">
      <alignment horizontal="center" wrapText="1"/>
      <protection locked="0"/>
    </xf>
    <xf numFmtId="0" fontId="0" fillId="25" borderId="44" xfId="0" applyFill="1" applyBorder="1" applyAlignment="1" applyProtection="1">
      <alignment horizontal="center" wrapText="1"/>
      <protection locked="0"/>
    </xf>
    <xf numFmtId="0" fontId="0" fillId="25" borderId="45" xfId="0" applyFill="1"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47" xfId="0" applyBorder="1" applyAlignment="1" applyProtection="1">
      <alignment horizontal="center" wrapText="1"/>
      <protection locked="0"/>
    </xf>
    <xf numFmtId="0" fontId="0" fillId="25" borderId="46" xfId="0" applyFill="1" applyBorder="1" applyAlignment="1" applyProtection="1">
      <alignment horizontal="center" wrapText="1"/>
      <protection locked="0"/>
    </xf>
    <xf numFmtId="0" fontId="0" fillId="25" borderId="47" xfId="0" applyFill="1" applyBorder="1" applyAlignment="1" applyProtection="1">
      <alignment horizontal="center" wrapText="1"/>
      <protection locked="0"/>
    </xf>
    <xf numFmtId="0" fontId="0" fillId="0" borderId="48" xfId="0" applyBorder="1" applyAlignment="1" applyProtection="1">
      <alignment horizontal="center" wrapText="1"/>
      <protection locked="0"/>
    </xf>
    <xf numFmtId="0" fontId="0" fillId="0" borderId="27" xfId="0" applyBorder="1" applyAlignment="1" applyProtection="1">
      <alignment horizontal="center" wrapText="1"/>
      <protection locked="0"/>
    </xf>
    <xf numFmtId="0" fontId="0" fillId="0" borderId="36" xfId="0" applyBorder="1" applyAlignment="1" applyProtection="1">
      <alignment horizontal="center" wrapText="1"/>
      <protection locked="0"/>
    </xf>
    <xf numFmtId="0" fontId="0" fillId="25" borderId="31" xfId="0" applyFill="1"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25" borderId="4" xfId="0" applyFill="1" applyBorder="1" applyAlignment="1" applyProtection="1">
      <alignment horizontal="center" wrapText="1"/>
      <protection locked="0"/>
    </xf>
    <xf numFmtId="0" fontId="0" fillId="0" borderId="42" xfId="0" applyBorder="1" applyAlignment="1" applyProtection="1">
      <alignment horizontal="center" wrapText="1"/>
      <protection locked="0"/>
    </xf>
    <xf numFmtId="0" fontId="18" fillId="2" borderId="15" xfId="0" applyFont="1" applyFill="1" applyBorder="1" applyAlignment="1" applyProtection="1">
      <alignment horizontal="center" vertical="center" wrapText="1"/>
    </xf>
    <xf numFmtId="14" fontId="0" fillId="0" borderId="6" xfId="0" applyNumberFormat="1" applyFont="1" applyBorder="1" applyAlignment="1" applyProtection="1">
      <alignment horizontal="left" vertical="center" wrapText="1"/>
      <protection locked="0"/>
    </xf>
    <xf numFmtId="0" fontId="0" fillId="17" borderId="1" xfId="11" applyFont="1" applyFill="1" applyBorder="1" applyAlignment="1" applyProtection="1">
      <alignment horizontal="center" vertical="center" wrapText="1"/>
      <protection hidden="1"/>
    </xf>
    <xf numFmtId="0" fontId="9" fillId="13" borderId="0" xfId="8" applyFont="1" applyBorder="1" applyAlignment="1" applyProtection="1">
      <alignment horizontal="center" vertical="center"/>
      <protection hidden="1"/>
    </xf>
    <xf numFmtId="0" fontId="22" fillId="3" borderId="0" xfId="8" applyFont="1" applyFill="1" applyBorder="1" applyAlignment="1" applyProtection="1">
      <alignment horizontal="center" vertical="center"/>
      <protection hidden="1"/>
    </xf>
    <xf numFmtId="164" fontId="6" fillId="2" borderId="0" xfId="0" applyNumberFormat="1" applyFont="1" applyFill="1" applyBorder="1" applyAlignment="1" applyProtection="1">
      <alignment horizontal="center" vertical="center"/>
      <protection hidden="1"/>
    </xf>
    <xf numFmtId="0" fontId="0" fillId="12" borderId="0" xfId="0" applyFill="1" applyAlignment="1" applyProtection="1">
      <protection hidden="1"/>
    </xf>
    <xf numFmtId="164" fontId="6" fillId="2" borderId="1" xfId="0" applyNumberFormat="1" applyFont="1" applyFill="1" applyBorder="1" applyAlignment="1" applyProtection="1">
      <alignment horizontal="center" vertical="center" wrapText="1"/>
      <protection hidden="1"/>
    </xf>
    <xf numFmtId="0" fontId="0" fillId="25" borderId="1" xfId="0" applyFill="1" applyBorder="1" applyAlignment="1" applyProtection="1">
      <protection hidden="1"/>
    </xf>
    <xf numFmtId="0" fontId="13" fillId="12" borderId="0" xfId="3" applyFont="1" applyFill="1" applyBorder="1" applyAlignment="1" applyProtection="1">
      <alignment horizontal="left" wrapText="1"/>
    </xf>
    <xf numFmtId="0" fontId="30" fillId="27" borderId="16" xfId="11" applyFont="1" applyFill="1" applyBorder="1" applyAlignment="1" applyProtection="1">
      <alignment horizontal="center" vertical="center" wrapText="1"/>
    </xf>
    <xf numFmtId="164" fontId="6" fillId="2" borderId="18" xfId="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164" fontId="30" fillId="2" borderId="18" xfId="0" applyNumberFormat="1" applyFont="1" applyFill="1" applyBorder="1" applyAlignment="1" applyProtection="1">
      <alignment horizontal="center" vertical="center" wrapText="1"/>
    </xf>
    <xf numFmtId="0" fontId="30" fillId="17" borderId="18" xfId="11" applyFont="1" applyFill="1" applyBorder="1" applyAlignment="1" applyProtection="1">
      <alignment horizontal="center" vertical="center" wrapText="1"/>
    </xf>
    <xf numFmtId="0" fontId="30" fillId="17" borderId="18" xfId="11" applyFont="1" applyFill="1" applyBorder="1" applyAlignment="1" applyProtection="1">
      <alignment horizontal="center" vertical="center" wrapText="1"/>
      <protection hidden="1"/>
    </xf>
    <xf numFmtId="0" fontId="0" fillId="26" borderId="6" xfId="0" applyFont="1" applyFill="1" applyBorder="1" applyAlignment="1" applyProtection="1">
      <alignment horizontal="left" vertical="center" wrapText="1"/>
      <protection hidden="1"/>
    </xf>
    <xf numFmtId="0" fontId="0" fillId="0" borderId="6" xfId="0" applyFont="1" applyBorder="1" applyAlignment="1" applyProtection="1">
      <alignment horizontal="left" vertical="center" wrapText="1"/>
      <protection hidden="1"/>
    </xf>
    <xf numFmtId="0" fontId="32" fillId="12" borderId="0" xfId="3" applyFont="1" applyFill="1" applyBorder="1" applyAlignment="1" applyProtection="1">
      <alignment wrapText="1"/>
    </xf>
    <xf numFmtId="0" fontId="6" fillId="13" borderId="2" xfId="8" applyFont="1" applyBorder="1" applyAlignment="1" applyProtection="1">
      <alignment horizontal="center" vertical="center"/>
      <protection hidden="1"/>
    </xf>
    <xf numFmtId="164" fontId="7" fillId="2" borderId="1" xfId="0" applyNumberFormat="1" applyFont="1" applyFill="1" applyBorder="1" applyAlignment="1" applyProtection="1">
      <alignment horizontal="center" vertical="center"/>
      <protection hidden="1"/>
    </xf>
    <xf numFmtId="0" fontId="0" fillId="0" borderId="1" xfId="0" applyBorder="1" applyAlignment="1" applyProtection="1">
      <protection hidden="1"/>
    </xf>
    <xf numFmtId="0" fontId="0" fillId="25" borderId="1" xfId="0" quotePrefix="1" applyFill="1" applyBorder="1" applyAlignment="1" applyProtection="1">
      <alignment wrapText="1"/>
      <protection locked="0"/>
    </xf>
    <xf numFmtId="0" fontId="13" fillId="12" borderId="0" xfId="9" applyFont="1" applyFill="1" applyBorder="1" applyAlignment="1" applyProtection="1">
      <protection hidden="1"/>
    </xf>
    <xf numFmtId="0" fontId="12" fillId="12" borderId="0" xfId="9" applyFont="1" applyFill="1" applyBorder="1" applyAlignment="1" applyProtection="1">
      <protection hidden="1"/>
    </xf>
    <xf numFmtId="0" fontId="18" fillId="12" borderId="0" xfId="9" applyFont="1" applyFill="1" applyBorder="1" applyAlignment="1" applyProtection="1">
      <alignment vertical="center"/>
      <protection hidden="1"/>
    </xf>
    <xf numFmtId="0" fontId="13" fillId="12" borderId="0" xfId="0" applyFont="1" applyFill="1" applyBorder="1" applyAlignment="1" applyProtection="1">
      <alignment horizontal="left"/>
      <protection hidden="1"/>
    </xf>
    <xf numFmtId="0" fontId="16" fillId="19" borderId="1" xfId="11" applyFont="1" applyFill="1" applyBorder="1" applyAlignment="1" applyProtection="1">
      <alignment vertical="center"/>
      <protection hidden="1"/>
    </xf>
    <xf numFmtId="0" fontId="16" fillId="19" borderId="5" xfId="11" applyFont="1" applyFill="1" applyBorder="1" applyAlignment="1" applyProtection="1">
      <alignment vertical="center"/>
      <protection hidden="1"/>
    </xf>
    <xf numFmtId="0" fontId="6" fillId="4" borderId="18" xfId="0" applyFont="1" applyFill="1" applyBorder="1" applyAlignment="1" applyProtection="1">
      <alignment vertical="center"/>
      <protection hidden="1"/>
    </xf>
    <xf numFmtId="0" fontId="17" fillId="4" borderId="18" xfId="0" applyFont="1" applyFill="1" applyBorder="1" applyAlignment="1" applyProtection="1">
      <alignment vertical="center"/>
      <protection hidden="1"/>
    </xf>
    <xf numFmtId="0" fontId="17" fillId="4" borderId="0" xfId="0" applyFont="1" applyFill="1" applyBorder="1" applyAlignment="1" applyProtection="1">
      <alignment vertical="center"/>
      <protection hidden="1"/>
    </xf>
    <xf numFmtId="0" fontId="17" fillId="4" borderId="18" xfId="0" applyFont="1" applyFill="1" applyBorder="1" applyAlignment="1" applyProtection="1">
      <alignment horizontal="center" vertical="center"/>
      <protection hidden="1"/>
    </xf>
    <xf numFmtId="0" fontId="17" fillId="4" borderId="0" xfId="0" applyFont="1" applyFill="1" applyBorder="1" applyAlignment="1" applyProtection="1">
      <alignment horizontal="center" vertical="center"/>
      <protection hidden="1"/>
    </xf>
    <xf numFmtId="0" fontId="17" fillId="4" borderId="39" xfId="0" applyFont="1" applyFill="1" applyBorder="1" applyAlignment="1" applyProtection="1">
      <alignment horizontal="center" vertical="center"/>
      <protection hidden="1"/>
    </xf>
    <xf numFmtId="0" fontId="3" fillId="5" borderId="6" xfId="1" applyFont="1" applyFill="1" applyBorder="1" applyAlignment="1" applyProtection="1">
      <alignment horizontal="left" vertical="center"/>
      <protection hidden="1"/>
    </xf>
    <xf numFmtId="0" fontId="19" fillId="5" borderId="6" xfId="1" applyFont="1" applyFill="1" applyBorder="1" applyAlignment="1" applyProtection="1">
      <alignment horizontal="left" vertical="center"/>
      <protection hidden="1"/>
    </xf>
    <xf numFmtId="0" fontId="19" fillId="5" borderId="5" xfId="1" applyFont="1" applyFill="1" applyBorder="1" applyAlignment="1" applyProtection="1">
      <alignment horizontal="left" vertical="center"/>
      <protection hidden="1"/>
    </xf>
    <xf numFmtId="0" fontId="0" fillId="12" borderId="0" xfId="0" applyFill="1" applyBorder="1" applyAlignment="1" applyProtection="1">
      <protection hidden="1"/>
    </xf>
    <xf numFmtId="0" fontId="15" fillId="0" borderId="0" xfId="0" applyFont="1" applyAlignment="1">
      <alignment vertical="center"/>
    </xf>
    <xf numFmtId="0" fontId="0" fillId="0" borderId="0" xfId="0" applyAlignment="1">
      <alignment vertical="center"/>
    </xf>
    <xf numFmtId="0" fontId="5" fillId="9" borderId="1" xfId="5" applyBorder="1" applyAlignment="1">
      <alignment vertical="center"/>
    </xf>
    <xf numFmtId="0" fontId="5" fillId="9" borderId="5" xfId="5" applyBorder="1" applyAlignment="1">
      <alignment vertical="center" wrapText="1"/>
    </xf>
    <xf numFmtId="0" fontId="0" fillId="3" borderId="1" xfId="0" applyFill="1" applyBorder="1" applyAlignment="1">
      <alignment vertical="center"/>
    </xf>
    <xf numFmtId="0" fontId="0" fillId="0" borderId="0" xfId="0" applyAlignment="1">
      <alignment vertical="center" wrapText="1"/>
    </xf>
    <xf numFmtId="0" fontId="5" fillId="9" borderId="1" xfId="5" applyBorder="1" applyAlignment="1">
      <alignment vertical="center" wrapText="1"/>
    </xf>
    <xf numFmtId="0" fontId="0" fillId="3" borderId="1" xfId="0" applyFill="1" applyBorder="1" applyAlignment="1">
      <alignment vertical="center" wrapText="1"/>
    </xf>
    <xf numFmtId="0" fontId="15" fillId="0" borderId="0" xfId="0" applyFont="1" applyAlignment="1">
      <alignment vertical="center" wrapText="1"/>
    </xf>
    <xf numFmtId="0" fontId="15" fillId="6" borderId="8" xfId="2" applyFont="1" applyAlignment="1">
      <alignment vertical="center" wrapText="1"/>
    </xf>
    <xf numFmtId="0" fontId="15" fillId="11" borderId="8" xfId="7" applyFont="1" applyBorder="1" applyAlignment="1">
      <alignment vertical="center" wrapText="1"/>
    </xf>
    <xf numFmtId="0" fontId="15" fillId="11" borderId="1" xfId="7" applyFont="1" applyBorder="1" applyAlignment="1">
      <alignment wrapText="1"/>
    </xf>
    <xf numFmtId="0" fontId="15" fillId="11" borderId="16" xfId="7" applyFont="1" applyBorder="1" applyAlignment="1">
      <alignment wrapText="1"/>
    </xf>
    <xf numFmtId="0" fontId="7" fillId="2" borderId="1" xfId="0" applyFont="1" applyFill="1" applyBorder="1" applyAlignment="1" applyProtection="1">
      <alignment horizontal="center" vertical="center" wrapText="1"/>
    </xf>
    <xf numFmtId="164" fontId="7" fillId="2" borderId="1" xfId="0" applyNumberFormat="1" applyFont="1" applyFill="1" applyBorder="1" applyAlignment="1" applyProtection="1">
      <alignment horizontal="center" vertical="center" wrapText="1"/>
    </xf>
    <xf numFmtId="0" fontId="16" fillId="19" borderId="12" xfId="11" applyFont="1" applyFill="1" applyBorder="1" applyAlignment="1" applyProtection="1">
      <alignment horizontal="center" vertical="center" wrapText="1"/>
      <protection hidden="1"/>
    </xf>
    <xf numFmtId="0" fontId="6" fillId="13" borderId="17" xfId="8" applyFont="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4" fillId="19" borderId="5" xfId="11" applyFont="1" applyFill="1" applyBorder="1" applyAlignment="1" applyProtection="1">
      <alignment horizontal="center" vertical="center"/>
      <protection hidden="1"/>
    </xf>
    <xf numFmtId="164" fontId="6" fillId="2" borderId="1" xfId="0" applyNumberFormat="1" applyFont="1" applyFill="1" applyBorder="1" applyAlignment="1" applyProtection="1">
      <alignment horizontal="center" vertical="center" wrapText="1"/>
    </xf>
    <xf numFmtId="14" fontId="0" fillId="0" borderId="1" xfId="0" applyNumberFormat="1" applyBorder="1" applyAlignment="1" applyProtection="1">
      <alignment horizontal="center" wrapText="1"/>
      <protection locked="0"/>
    </xf>
    <xf numFmtId="0" fontId="0" fillId="15" borderId="1" xfId="0" applyFill="1" applyBorder="1" applyAlignment="1" applyProtection="1">
      <alignment horizontal="center" wrapText="1"/>
      <protection hidden="1"/>
    </xf>
    <xf numFmtId="0" fontId="15" fillId="15" borderId="1" xfId="4" applyFont="1" applyFill="1" applyBorder="1" applyAlignment="1" applyProtection="1">
      <alignment horizontal="center" wrapText="1"/>
      <protection hidden="1"/>
    </xf>
    <xf numFmtId="0" fontId="15" fillId="15" borderId="1" xfId="4" applyFont="1" applyFill="1" applyBorder="1" applyAlignment="1" applyProtection="1">
      <alignment horizontal="center" wrapText="1"/>
    </xf>
    <xf numFmtId="0" fontId="3" fillId="5" borderId="1" xfId="1" applyBorder="1" applyAlignment="1" applyProtection="1">
      <alignment horizontal="center" wrapText="1"/>
      <protection hidden="1"/>
    </xf>
    <xf numFmtId="0" fontId="0" fillId="12" borderId="0" xfId="0" applyFill="1" applyAlignment="1" applyProtection="1">
      <alignment horizontal="center" wrapText="1"/>
    </xf>
    <xf numFmtId="0" fontId="1" fillId="18" borderId="3" xfId="11" applyFont="1" applyFill="1" applyBorder="1" applyAlignment="1" applyProtection="1">
      <alignment horizontal="center" vertical="center" wrapText="1"/>
      <protection hidden="1"/>
    </xf>
    <xf numFmtId="0" fontId="1" fillId="17" borderId="1" xfId="11" applyFont="1" applyFill="1" applyBorder="1" applyAlignment="1" applyProtection="1">
      <alignment horizontal="center" vertical="center" wrapText="1"/>
      <protection hidden="1"/>
    </xf>
    <xf numFmtId="0" fontId="1" fillId="17" borderId="1" xfId="11" applyFont="1" applyFill="1" applyBorder="1" applyAlignment="1" applyProtection="1">
      <alignment horizontal="center" vertical="center" wrapText="1"/>
    </xf>
    <xf numFmtId="0" fontId="33" fillId="0" borderId="13" xfId="0" applyFont="1" applyBorder="1" applyAlignment="1" applyProtection="1">
      <alignment horizontal="left" wrapText="1"/>
    </xf>
    <xf numFmtId="0" fontId="33" fillId="0" borderId="13" xfId="0" applyNumberFormat="1" applyFont="1" applyBorder="1" applyAlignment="1" applyProtection="1">
      <alignment wrapText="1"/>
      <protection hidden="1"/>
    </xf>
    <xf numFmtId="0" fontId="33" fillId="0" borderId="13" xfId="0" applyFont="1" applyBorder="1" applyAlignment="1" applyProtection="1">
      <alignment wrapText="1"/>
    </xf>
    <xf numFmtId="0" fontId="33" fillId="0" borderId="13" xfId="0" applyFont="1" applyBorder="1" applyAlignment="1" applyProtection="1">
      <alignment wrapText="1"/>
      <protection locked="0"/>
    </xf>
    <xf numFmtId="0" fontId="0" fillId="0" borderId="51" xfId="0" applyFont="1" applyBorder="1" applyAlignment="1" applyProtection="1">
      <alignment wrapText="1"/>
    </xf>
    <xf numFmtId="0" fontId="1" fillId="0" borderId="51" xfId="0" applyFont="1" applyBorder="1" applyAlignment="1" applyProtection="1">
      <alignment wrapText="1"/>
    </xf>
    <xf numFmtId="0" fontId="14" fillId="21" borderId="0" xfId="0" applyFont="1" applyFill="1" applyAlignment="1" applyProtection="1">
      <alignment horizontal="center" vertical="center" wrapText="1"/>
    </xf>
    <xf numFmtId="0" fontId="14" fillId="21" borderId="0" xfId="0" applyFont="1" applyFill="1" applyAlignment="1" applyProtection="1">
      <alignment horizontal="center" vertical="center"/>
    </xf>
    <xf numFmtId="0" fontId="2" fillId="14" borderId="2" xfId="9" applyFont="1" applyBorder="1" applyAlignment="1" applyProtection="1">
      <alignment horizontal="center" vertical="center" wrapText="1"/>
      <protection hidden="1"/>
    </xf>
    <xf numFmtId="0" fontId="2" fillId="14" borderId="3" xfId="9" applyFont="1" applyBorder="1" applyAlignment="1" applyProtection="1">
      <alignment horizontal="center" vertical="center" wrapText="1"/>
      <protection hidden="1"/>
    </xf>
    <xf numFmtId="0" fontId="16" fillId="19" borderId="6" xfId="11" applyFont="1" applyFill="1" applyBorder="1" applyAlignment="1" applyProtection="1">
      <alignment horizontal="center" vertical="center" wrapText="1"/>
      <protection hidden="1"/>
    </xf>
    <xf numFmtId="0" fontId="16" fillId="19" borderId="15" xfId="11" applyFont="1" applyFill="1" applyBorder="1" applyAlignment="1" applyProtection="1">
      <alignment horizontal="center" vertical="center" wrapText="1"/>
      <protection hidden="1"/>
    </xf>
    <xf numFmtId="0" fontId="16" fillId="19" borderId="17" xfId="11" applyFont="1" applyFill="1" applyBorder="1" applyAlignment="1" applyProtection="1">
      <alignment horizontal="center" vertical="center" wrapText="1"/>
      <protection hidden="1"/>
    </xf>
    <xf numFmtId="0" fontId="16" fillId="19" borderId="11" xfId="11" applyFont="1" applyFill="1" applyBorder="1" applyAlignment="1" applyProtection="1">
      <alignment horizontal="center" vertical="center" wrapText="1"/>
      <protection hidden="1"/>
    </xf>
    <xf numFmtId="0" fontId="16" fillId="19" borderId="9" xfId="11" applyFont="1" applyFill="1" applyBorder="1" applyAlignment="1" applyProtection="1">
      <alignment horizontal="center" vertical="center" wrapText="1"/>
      <protection hidden="1"/>
    </xf>
    <xf numFmtId="0" fontId="16" fillId="19" borderId="12" xfId="11" applyFont="1" applyFill="1" applyBorder="1" applyAlignment="1" applyProtection="1">
      <alignment horizontal="center" vertical="center" wrapText="1"/>
      <protection hidden="1"/>
    </xf>
    <xf numFmtId="0" fontId="6" fillId="13" borderId="6" xfId="8" applyFont="1" applyBorder="1" applyAlignment="1" applyProtection="1">
      <alignment horizontal="center" vertical="center" wrapText="1"/>
    </xf>
    <xf numFmtId="0" fontId="6" fillId="13" borderId="15" xfId="8" applyFont="1" applyBorder="1" applyAlignment="1" applyProtection="1">
      <alignment horizontal="center" vertical="center" wrapText="1"/>
    </xf>
    <xf numFmtId="0" fontId="6" fillId="13" borderId="17" xfId="8" applyFont="1" applyBorder="1" applyAlignment="1" applyProtection="1">
      <alignment horizontal="center" vertical="center" wrapText="1"/>
    </xf>
    <xf numFmtId="0" fontId="6" fillId="13" borderId="11" xfId="8" applyFont="1" applyBorder="1" applyAlignment="1" applyProtection="1">
      <alignment horizontal="center" vertical="center" wrapText="1"/>
    </xf>
    <xf numFmtId="0" fontId="6" fillId="13" borderId="9" xfId="8" applyFont="1" applyBorder="1" applyAlignment="1" applyProtection="1">
      <alignment horizontal="center" vertical="center" wrapText="1"/>
    </xf>
    <xf numFmtId="0" fontId="6" fillId="13" borderId="12" xfId="8" applyFont="1" applyBorder="1" applyAlignment="1" applyProtection="1">
      <alignment horizontal="center" vertical="center" wrapText="1"/>
    </xf>
    <xf numFmtId="0" fontId="15" fillId="17" borderId="5" xfId="11" applyFont="1" applyFill="1" applyBorder="1" applyAlignment="1" applyProtection="1">
      <alignment horizontal="center" vertical="center" wrapText="1"/>
      <protection hidden="1"/>
    </xf>
    <xf numFmtId="0" fontId="15" fillId="17" borderId="10" xfId="11" applyFont="1" applyFill="1" applyBorder="1" applyAlignment="1" applyProtection="1">
      <alignment horizontal="center" vertical="center" wrapText="1"/>
      <protection hidden="1"/>
    </xf>
    <xf numFmtId="0" fontId="2" fillId="14" borderId="4" xfId="9" applyFont="1" applyBorder="1" applyAlignment="1" applyProtection="1">
      <alignment horizontal="center" vertical="center" wrapText="1"/>
      <protection hidden="1"/>
    </xf>
    <xf numFmtId="0" fontId="17" fillId="23" borderId="1" xfId="8" applyFont="1" applyFill="1" applyBorder="1" applyAlignment="1" applyProtection="1">
      <alignment horizontal="center" vertical="center" wrapText="1"/>
    </xf>
    <xf numFmtId="0" fontId="17" fillId="13" borderId="5" xfId="8" applyFont="1" applyBorder="1" applyAlignment="1" applyProtection="1">
      <alignment horizontal="center" vertical="center" wrapText="1"/>
    </xf>
    <xf numFmtId="0" fontId="17" fillId="13" borderId="10" xfId="8" applyFont="1" applyBorder="1" applyAlignment="1" applyProtection="1">
      <alignment horizontal="center" vertical="center" wrapText="1"/>
    </xf>
    <xf numFmtId="0" fontId="16" fillId="18" borderId="1" xfId="11"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1" fillId="17" borderId="1" xfId="11"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4"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6" fillId="13" borderId="2" xfId="8" applyFont="1" applyBorder="1" applyAlignment="1" applyProtection="1">
      <alignment horizontal="center" vertical="center" wrapText="1"/>
    </xf>
    <xf numFmtId="0" fontId="6" fillId="13" borderId="3" xfId="8" applyFont="1" applyBorder="1" applyAlignment="1" applyProtection="1">
      <alignment horizontal="center" vertical="center" wrapText="1"/>
    </xf>
    <xf numFmtId="0" fontId="6" fillId="13" borderId="4" xfId="8" applyFont="1" applyBorder="1" applyAlignment="1" applyProtection="1">
      <alignment horizontal="center" vertical="center" wrapText="1"/>
    </xf>
    <xf numFmtId="0" fontId="1" fillId="18" borderId="2" xfId="11" applyFont="1" applyFill="1" applyBorder="1" applyAlignment="1" applyProtection="1">
      <alignment horizontal="center" vertical="center" wrapText="1"/>
    </xf>
    <xf numFmtId="0" fontId="1" fillId="18" borderId="3" xfId="11" applyFont="1" applyFill="1" applyBorder="1" applyAlignment="1" applyProtection="1">
      <alignment horizontal="center" vertical="center" wrapText="1"/>
    </xf>
    <xf numFmtId="0" fontId="1" fillId="18" borderId="4" xfId="11" applyFont="1" applyFill="1" applyBorder="1" applyAlignment="1" applyProtection="1">
      <alignment horizontal="center" vertical="center" wrapText="1"/>
    </xf>
    <xf numFmtId="164" fontId="7" fillId="2" borderId="1" xfId="0" applyNumberFormat="1" applyFont="1" applyFill="1" applyBorder="1" applyAlignment="1" applyProtection="1">
      <alignment horizontal="center" vertical="center" wrapText="1"/>
    </xf>
    <xf numFmtId="0" fontId="7" fillId="13" borderId="2" xfId="8" applyFont="1" applyBorder="1" applyAlignment="1" applyProtection="1">
      <alignment horizontal="center" vertical="center" wrapText="1"/>
    </xf>
    <xf numFmtId="0" fontId="7" fillId="13" borderId="3" xfId="8" applyFont="1" applyBorder="1" applyAlignment="1" applyProtection="1">
      <alignment horizontal="center" vertical="center" wrapText="1"/>
    </xf>
    <xf numFmtId="0" fontId="7" fillId="13" borderId="4" xfId="8" applyFont="1" applyBorder="1" applyAlignment="1" applyProtection="1">
      <alignment horizontal="center" vertical="center" wrapText="1"/>
    </xf>
    <xf numFmtId="0" fontId="0" fillId="18" borderId="3" xfId="11" applyFont="1" applyFill="1" applyBorder="1" applyAlignment="1" applyProtection="1">
      <alignment horizontal="center" vertical="center" wrapText="1"/>
      <protection hidden="1"/>
    </xf>
    <xf numFmtId="0" fontId="0" fillId="18" borderId="4" xfId="11" applyFont="1" applyFill="1" applyBorder="1" applyAlignment="1" applyProtection="1">
      <alignment horizontal="center" vertical="center" wrapText="1"/>
      <protection hidden="1"/>
    </xf>
    <xf numFmtId="0" fontId="1" fillId="17" borderId="5" xfId="11" applyFont="1" applyFill="1" applyBorder="1" applyAlignment="1" applyProtection="1">
      <alignment horizontal="center" vertical="center" wrapText="1"/>
      <protection hidden="1"/>
    </xf>
    <xf numFmtId="0" fontId="1" fillId="17" borderId="10" xfId="11" applyFont="1" applyFill="1" applyBorder="1" applyAlignment="1" applyProtection="1">
      <alignment horizontal="center" vertical="center" wrapText="1"/>
      <protection hidden="1"/>
    </xf>
    <xf numFmtId="0" fontId="0" fillId="17" borderId="5" xfId="11" applyFont="1" applyFill="1" applyBorder="1" applyAlignment="1" applyProtection="1">
      <alignment horizontal="center" vertical="center" wrapText="1"/>
      <protection hidden="1"/>
    </xf>
    <xf numFmtId="0" fontId="28" fillId="12" borderId="9" xfId="8" applyFont="1" applyFill="1" applyBorder="1" applyAlignment="1" applyProtection="1">
      <alignment horizontal="center" vertical="center" wrapText="1"/>
    </xf>
    <xf numFmtId="0" fontId="16" fillId="18" borderId="0" xfId="11" applyFont="1" applyFill="1" applyBorder="1" applyAlignment="1" applyProtection="1">
      <alignment horizontal="center" vertical="center" wrapText="1"/>
    </xf>
    <xf numFmtId="0" fontId="16" fillId="18" borderId="9" xfId="11" applyFont="1" applyFill="1" applyBorder="1" applyAlignment="1" applyProtection="1">
      <alignment horizontal="center" vertical="center" wrapText="1"/>
    </xf>
    <xf numFmtId="0" fontId="15" fillId="17" borderId="6" xfId="11" applyFont="1" applyFill="1" applyBorder="1" applyAlignment="1" applyProtection="1">
      <alignment horizontal="center" vertical="center" wrapText="1"/>
    </xf>
    <xf numFmtId="0" fontId="15" fillId="17" borderId="11" xfId="1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6" fillId="13" borderId="1" xfId="8" applyFont="1" applyBorder="1" applyAlignment="1" applyProtection="1">
      <alignment horizontal="center" vertical="center" wrapText="1"/>
    </xf>
    <xf numFmtId="0" fontId="18" fillId="2" borderId="5"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7" fillId="13" borderId="17" xfId="8" applyFont="1" applyBorder="1" applyAlignment="1" applyProtection="1">
      <alignment horizontal="center" vertical="center" wrapText="1"/>
    </xf>
    <xf numFmtId="0" fontId="17" fillId="13" borderId="12" xfId="8" applyFont="1" applyBorder="1" applyAlignment="1" applyProtection="1">
      <alignment horizontal="center" vertical="center" wrapText="1"/>
    </xf>
    <xf numFmtId="0" fontId="17" fillId="13" borderId="6" xfId="8" applyFont="1" applyBorder="1" applyAlignment="1" applyProtection="1">
      <alignment horizontal="center" vertical="center" wrapText="1"/>
    </xf>
    <xf numFmtId="0" fontId="17" fillId="13" borderId="11" xfId="8" applyFont="1" applyBorder="1" applyAlignment="1" applyProtection="1">
      <alignment horizontal="center" vertical="center" wrapText="1"/>
    </xf>
    <xf numFmtId="0" fontId="2" fillId="18" borderId="6" xfId="11" applyFont="1" applyFill="1" applyBorder="1" applyAlignment="1" applyProtection="1">
      <alignment horizontal="center" vertical="center" wrapText="1"/>
      <protection hidden="1"/>
    </xf>
    <xf numFmtId="0" fontId="2" fillId="18" borderId="15" xfId="11" applyFont="1" applyFill="1" applyBorder="1" applyAlignment="1" applyProtection="1">
      <alignment horizontal="center" vertical="center" wrapText="1"/>
      <protection hidden="1"/>
    </xf>
    <xf numFmtId="0" fontId="2" fillId="18" borderId="17" xfId="11" applyFont="1" applyFill="1" applyBorder="1" applyAlignment="1" applyProtection="1">
      <alignment horizontal="center" vertical="center" wrapText="1"/>
      <protection hidden="1"/>
    </xf>
    <xf numFmtId="0" fontId="30" fillId="27" borderId="11" xfId="8" applyFont="1" applyFill="1" applyBorder="1" applyAlignment="1" applyProtection="1">
      <alignment horizontal="left" vertical="center"/>
    </xf>
    <xf numFmtId="0" fontId="30" fillId="27" borderId="9" xfId="8" applyFont="1" applyFill="1" applyBorder="1" applyAlignment="1" applyProtection="1">
      <alignment horizontal="left" vertical="center"/>
    </xf>
    <xf numFmtId="164" fontId="6" fillId="2" borderId="5" xfId="0" applyNumberFormat="1" applyFont="1" applyFill="1" applyBorder="1" applyAlignment="1" applyProtection="1">
      <alignment horizontal="center" vertical="center" wrapText="1"/>
    </xf>
    <xf numFmtId="164" fontId="6" fillId="2" borderId="10" xfId="0" applyNumberFormat="1" applyFont="1" applyFill="1" applyBorder="1" applyAlignment="1" applyProtection="1">
      <alignment horizontal="center" vertical="center" wrapText="1"/>
    </xf>
    <xf numFmtId="0" fontId="18" fillId="12" borderId="9" xfId="8" applyFont="1" applyFill="1" applyBorder="1" applyAlignment="1" applyProtection="1">
      <alignment horizontal="center" vertical="center" wrapText="1"/>
    </xf>
    <xf numFmtId="0" fontId="14" fillId="19" borderId="5" xfId="11" applyFont="1" applyFill="1" applyBorder="1" applyAlignment="1" applyProtection="1">
      <alignment horizontal="center" vertical="center"/>
      <protection hidden="1"/>
    </xf>
    <xf numFmtId="0" fontId="14" fillId="19" borderId="2" xfId="11" applyFont="1" applyFill="1" applyBorder="1" applyAlignment="1" applyProtection="1">
      <alignment horizontal="center" vertical="center"/>
      <protection hidden="1"/>
    </xf>
    <xf numFmtId="0" fontId="14" fillId="19" borderId="3" xfId="11" applyFont="1" applyFill="1" applyBorder="1" applyAlignment="1" applyProtection="1">
      <alignment horizontal="center" vertical="center"/>
      <protection hidden="1"/>
    </xf>
    <xf numFmtId="0" fontId="6" fillId="13" borderId="18" xfId="8" applyFont="1" applyBorder="1" applyAlignment="1" applyProtection="1">
      <alignment horizontal="center" vertical="center" wrapText="1"/>
    </xf>
    <xf numFmtId="0" fontId="6" fillId="13" borderId="0" xfId="8" applyFont="1" applyBorder="1" applyAlignment="1" applyProtection="1">
      <alignment horizontal="center" vertical="center" wrapText="1"/>
    </xf>
    <xf numFmtId="0" fontId="6" fillId="13" borderId="38" xfId="8" applyFont="1" applyBorder="1" applyAlignment="1" applyProtection="1">
      <alignment horizontal="center" vertical="center" wrapText="1"/>
    </xf>
    <xf numFmtId="0" fontId="6" fillId="13" borderId="5" xfId="8" applyFont="1" applyBorder="1" applyAlignment="1" applyProtection="1">
      <alignment horizontal="center" vertical="center" wrapText="1"/>
    </xf>
    <xf numFmtId="0" fontId="6" fillId="13" borderId="16" xfId="8" applyFont="1" applyBorder="1" applyAlignment="1" applyProtection="1">
      <alignment horizontal="center" vertical="center" wrapText="1"/>
    </xf>
    <xf numFmtId="0" fontId="2" fillId="18" borderId="5" xfId="11" applyFont="1" applyFill="1" applyBorder="1" applyAlignment="1" applyProtection="1">
      <alignment horizontal="center" vertical="center" wrapText="1"/>
    </xf>
    <xf numFmtId="0" fontId="2" fillId="18" borderId="16" xfId="11" applyFont="1" applyFill="1" applyBorder="1" applyAlignment="1" applyProtection="1">
      <alignment horizontal="center" vertical="center" wrapText="1"/>
    </xf>
    <xf numFmtId="0" fontId="9" fillId="24" borderId="3" xfId="8" applyFont="1" applyFill="1" applyBorder="1" applyAlignment="1" applyProtection="1">
      <alignment horizontal="left" vertical="center" wrapText="1"/>
    </xf>
    <xf numFmtId="0" fontId="9" fillId="24" borderId="4" xfId="8" applyFont="1" applyFill="1" applyBorder="1" applyAlignment="1" applyProtection="1">
      <alignment horizontal="left" vertical="center" wrapText="1"/>
    </xf>
    <xf numFmtId="0" fontId="9" fillId="13" borderId="2" xfId="8" applyFont="1" applyBorder="1" applyAlignment="1" applyProtection="1">
      <alignment horizontal="center" vertical="center" wrapText="1"/>
      <protection hidden="1"/>
    </xf>
    <xf numFmtId="0" fontId="9" fillId="13" borderId="3" xfId="8" applyFont="1" applyBorder="1" applyAlignment="1" applyProtection="1">
      <alignment horizontal="center" vertical="center" wrapText="1"/>
      <protection hidden="1"/>
    </xf>
    <xf numFmtId="0" fontId="9" fillId="13" borderId="4" xfId="8" applyFont="1" applyBorder="1" applyAlignment="1" applyProtection="1">
      <alignment horizontal="center" vertical="center" wrapText="1"/>
      <protection hidden="1"/>
    </xf>
    <xf numFmtId="0" fontId="9" fillId="13" borderId="2" xfId="8" applyFont="1" applyBorder="1" applyAlignment="1" applyProtection="1">
      <alignment horizontal="center" vertical="center" wrapText="1"/>
    </xf>
    <xf numFmtId="0" fontId="9" fillId="13" borderId="3" xfId="8" applyFont="1" applyBorder="1" applyAlignment="1" applyProtection="1">
      <alignment horizontal="center" vertical="center" wrapText="1"/>
    </xf>
    <xf numFmtId="0" fontId="6" fillId="13" borderId="10" xfId="8" applyFont="1" applyBorder="1" applyAlignment="1" applyProtection="1">
      <alignment horizontal="center" vertical="center" wrapText="1"/>
    </xf>
    <xf numFmtId="0" fontId="6" fillId="24" borderId="2" xfId="8" applyFont="1" applyFill="1" applyBorder="1" applyAlignment="1" applyProtection="1">
      <alignment horizontal="left" vertical="center" wrapText="1"/>
    </xf>
    <xf numFmtId="0" fontId="6" fillId="24" borderId="3" xfId="8" applyFont="1" applyFill="1" applyBorder="1" applyAlignment="1" applyProtection="1">
      <alignment horizontal="left" vertical="center" wrapText="1"/>
    </xf>
    <xf numFmtId="0" fontId="30" fillId="24" borderId="18" xfId="8" applyFont="1" applyFill="1" applyBorder="1" applyAlignment="1" applyProtection="1">
      <alignment horizontal="left" vertical="center" wrapText="1"/>
    </xf>
    <xf numFmtId="0" fontId="30" fillId="24" borderId="0" xfId="8" applyFont="1" applyFill="1" applyBorder="1" applyAlignment="1" applyProtection="1">
      <alignment horizontal="left" vertical="center" wrapText="1"/>
    </xf>
    <xf numFmtId="0" fontId="9" fillId="13" borderId="4" xfId="8" applyFont="1" applyBorder="1" applyAlignment="1" applyProtection="1">
      <alignment horizontal="center" vertical="center" wrapText="1"/>
    </xf>
    <xf numFmtId="0" fontId="9" fillId="13" borderId="11" xfId="8" applyFont="1" applyBorder="1" applyAlignment="1" applyProtection="1">
      <alignment horizontal="center" vertical="center" wrapText="1"/>
    </xf>
    <xf numFmtId="0" fontId="9" fillId="13" borderId="9" xfId="8" applyFont="1" applyBorder="1" applyAlignment="1" applyProtection="1">
      <alignment horizontal="center" vertical="center" wrapText="1"/>
    </xf>
    <xf numFmtId="0" fontId="14" fillId="18" borderId="2" xfId="11" applyFont="1" applyFill="1" applyBorder="1" applyAlignment="1" applyProtection="1">
      <alignment horizontal="center" vertical="center" wrapText="1"/>
    </xf>
    <xf numFmtId="0" fontId="14" fillId="18" borderId="3" xfId="11" applyFont="1" applyFill="1" applyBorder="1" applyAlignment="1" applyProtection="1">
      <alignment horizontal="center" vertical="center" wrapText="1"/>
    </xf>
    <xf numFmtId="0" fontId="14" fillId="18" borderId="4" xfId="11" applyFont="1" applyFill="1" applyBorder="1" applyAlignment="1" applyProtection="1">
      <alignment horizontal="center" vertical="center" wrapText="1"/>
    </xf>
    <xf numFmtId="0" fontId="9" fillId="18" borderId="2" xfId="8" applyFont="1" applyFill="1" applyBorder="1" applyAlignment="1" applyProtection="1">
      <alignment horizontal="center" vertical="center" wrapText="1"/>
      <protection hidden="1"/>
    </xf>
    <xf numFmtId="0" fontId="9" fillId="18" borderId="3" xfId="8" applyFont="1" applyFill="1" applyBorder="1" applyAlignment="1" applyProtection="1">
      <alignment horizontal="center" vertical="center" wrapText="1"/>
      <protection hidden="1"/>
    </xf>
    <xf numFmtId="0" fontId="9" fillId="18" borderId="4" xfId="8" applyFont="1" applyFill="1" applyBorder="1" applyAlignment="1" applyProtection="1">
      <alignment horizontal="center" vertical="center" wrapText="1"/>
      <protection hidden="1"/>
    </xf>
    <xf numFmtId="0" fontId="18" fillId="24" borderId="20" xfId="8" applyFont="1" applyFill="1" applyBorder="1" applyAlignment="1" applyProtection="1">
      <alignment horizontal="center" vertical="top" wrapText="1"/>
    </xf>
    <xf numFmtId="0" fontId="18" fillId="24" borderId="21" xfId="8" applyFont="1" applyFill="1" applyBorder="1" applyAlignment="1" applyProtection="1">
      <alignment horizontal="center" vertical="top" wrapText="1"/>
    </xf>
    <xf numFmtId="0" fontId="18" fillId="24" borderId="22" xfId="8" applyFont="1" applyFill="1" applyBorder="1" applyAlignment="1" applyProtection="1">
      <alignment horizontal="center" vertical="top" wrapText="1"/>
    </xf>
    <xf numFmtId="0" fontId="16" fillId="13" borderId="9" xfId="8" applyFont="1" applyBorder="1" applyAlignment="1" applyProtection="1">
      <alignment horizontal="center" vertical="center" wrapText="1"/>
    </xf>
    <xf numFmtId="0" fontId="16" fillId="13" borderId="28" xfId="8" applyFont="1" applyBorder="1" applyAlignment="1" applyProtection="1">
      <alignment horizontal="center" vertical="center" wrapText="1"/>
    </xf>
    <xf numFmtId="0" fontId="24" fillId="13" borderId="21" xfId="8" applyFont="1" applyBorder="1" applyAlignment="1" applyProtection="1">
      <alignment horizontal="center" vertical="center" wrapText="1"/>
    </xf>
    <xf numFmtId="0" fontId="24" fillId="13" borderId="22" xfId="8" applyFont="1" applyBorder="1" applyAlignment="1" applyProtection="1">
      <alignment horizontal="center" vertical="center" wrapText="1"/>
    </xf>
    <xf numFmtId="0" fontId="24" fillId="13" borderId="20" xfId="8" applyFont="1" applyBorder="1" applyAlignment="1" applyProtection="1">
      <alignment horizontal="center" vertical="center" wrapText="1"/>
    </xf>
    <xf numFmtId="0" fontId="16" fillId="13" borderId="24" xfId="8" applyFont="1" applyBorder="1" applyAlignment="1" applyProtection="1">
      <alignment horizontal="center" vertical="center" wrapText="1"/>
    </xf>
    <xf numFmtId="0" fontId="17" fillId="13" borderId="25" xfId="8" applyFont="1" applyBorder="1" applyAlignment="1" applyProtection="1">
      <alignment horizontal="center" vertical="center" wrapText="1"/>
    </xf>
    <xf numFmtId="0" fontId="17" fillId="13" borderId="26" xfId="8" applyFont="1" applyBorder="1" applyAlignment="1" applyProtection="1">
      <alignment horizontal="center" vertical="center" wrapText="1"/>
    </xf>
    <xf numFmtId="0" fontId="18" fillId="24" borderId="32" xfId="8" applyFont="1" applyFill="1" applyBorder="1" applyAlignment="1" applyProtection="1">
      <alignment horizontal="left" vertical="center" wrapText="1"/>
    </xf>
    <xf numFmtId="0" fontId="18" fillId="24" borderId="9" xfId="8" applyFont="1" applyFill="1" applyBorder="1" applyAlignment="1" applyProtection="1">
      <alignment horizontal="left" vertical="center" wrapText="1"/>
    </xf>
    <xf numFmtId="0" fontId="18" fillId="24" borderId="12" xfId="8" applyFont="1" applyFill="1" applyBorder="1" applyAlignment="1" applyProtection="1">
      <alignment horizontal="left" vertical="center" wrapText="1"/>
    </xf>
    <xf numFmtId="0" fontId="16" fillId="13" borderId="25" xfId="8" applyFont="1" applyBorder="1" applyAlignment="1" applyProtection="1">
      <alignment horizontal="center" vertical="center" wrapText="1"/>
    </xf>
    <xf numFmtId="0" fontId="17" fillId="13" borderId="49" xfId="8" applyFont="1" applyBorder="1" applyAlignment="1" applyProtection="1">
      <alignment horizontal="center" vertical="center" wrapText="1"/>
    </xf>
    <xf numFmtId="0" fontId="17" fillId="13" borderId="50" xfId="8" applyFont="1" applyBorder="1" applyAlignment="1" applyProtection="1">
      <alignment horizontal="center" vertical="center" wrapText="1"/>
    </xf>
    <xf numFmtId="0" fontId="17" fillId="13" borderId="23" xfId="8" applyFont="1" applyBorder="1" applyAlignment="1" applyProtection="1">
      <alignment horizontal="center" vertical="center" wrapText="1"/>
    </xf>
    <xf numFmtId="0" fontId="17" fillId="13" borderId="35" xfId="8" applyFont="1" applyBorder="1" applyAlignment="1" applyProtection="1">
      <alignment horizontal="center" vertical="center" wrapText="1"/>
    </xf>
    <xf numFmtId="164" fontId="6" fillId="2" borderId="1" xfId="0" applyNumberFormat="1" applyFont="1" applyFill="1" applyBorder="1" applyAlignment="1" applyProtection="1">
      <alignment horizontal="center" vertical="center" wrapText="1"/>
    </xf>
    <xf numFmtId="164" fontId="6" fillId="2" borderId="2" xfId="0" applyNumberFormat="1" applyFont="1" applyFill="1" applyBorder="1" applyAlignment="1" applyProtection="1">
      <alignment horizontal="center" vertical="center" wrapText="1"/>
    </xf>
    <xf numFmtId="164" fontId="6" fillId="2" borderId="3" xfId="0" applyNumberFormat="1" applyFont="1" applyFill="1" applyBorder="1" applyAlignment="1" applyProtection="1">
      <alignment horizontal="center" vertical="center" wrapText="1"/>
    </xf>
    <xf numFmtId="164" fontId="6" fillId="2" borderId="4" xfId="0" applyNumberFormat="1" applyFont="1" applyFill="1" applyBorder="1" applyAlignment="1" applyProtection="1">
      <alignment horizontal="center" vertical="center" wrapText="1"/>
    </xf>
    <xf numFmtId="0" fontId="22" fillId="3" borderId="1" xfId="8" applyFont="1" applyFill="1" applyBorder="1" applyAlignment="1" applyProtection="1">
      <alignment horizontal="center" vertical="center" wrapText="1"/>
      <protection locked="0"/>
    </xf>
    <xf numFmtId="0" fontId="2" fillId="13" borderId="24" xfId="8" applyFont="1" applyBorder="1" applyAlignment="1" applyProtection="1">
      <alignment horizontal="center" vertical="center" wrapText="1"/>
    </xf>
    <xf numFmtId="0" fontId="6" fillId="13" borderId="25" xfId="8" applyFont="1" applyBorder="1" applyAlignment="1" applyProtection="1">
      <alignment horizontal="center" vertical="center" wrapText="1"/>
    </xf>
    <xf numFmtId="0" fontId="6" fillId="13" borderId="26" xfId="8" applyFont="1" applyBorder="1" applyAlignment="1" applyProtection="1">
      <alignment horizontal="center" vertical="center" wrapText="1"/>
    </xf>
    <xf numFmtId="0" fontId="6" fillId="21" borderId="9" xfId="0" applyFont="1" applyFill="1" applyBorder="1" applyAlignment="1">
      <alignment horizontal="left" vertical="center"/>
    </xf>
    <xf numFmtId="0" fontId="6" fillId="21" borderId="9" xfId="0" applyFont="1" applyFill="1" applyBorder="1" applyAlignment="1">
      <alignment horizontal="left" vertical="center" wrapText="1"/>
    </xf>
  </cellXfs>
  <cellStyles count="13">
    <cellStyle name="20% - Accent5" xfId="6" builtinId="46"/>
    <cellStyle name="40% - Accent2" xfId="4" builtinId="35"/>
    <cellStyle name="40% - Accent4" xfId="11" builtinId="43"/>
    <cellStyle name="40% - Accent5" xfId="7" builtinId="47"/>
    <cellStyle name="Accent1" xfId="8" builtinId="29"/>
    <cellStyle name="Accent2" xfId="3" builtinId="33"/>
    <cellStyle name="Accent5" xfId="5" builtinId="45"/>
    <cellStyle name="Accent6" xfId="9" builtinId="49"/>
    <cellStyle name="Hyperlink" xfId="10" builtinId="8"/>
    <cellStyle name="Input" xfId="1" builtinId="20"/>
    <cellStyle name="Normal" xfId="0" builtinId="0"/>
    <cellStyle name="Note" xfId="2" builtinId="10"/>
    <cellStyle name="Style 1" xfId="12"/>
  </cellStyles>
  <dxfs count="119">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protection locked="1" hidden="1"/>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alignment horizontal="left" vertical="bottom" textRotation="0" wrapText="1" indent="0" justifyLastLine="0" shrinkToFit="0" readingOrder="0"/>
      <border diagonalUp="0" diagonalDown="0" outline="0">
        <left style="thin">
          <color theme="4" tint="0.39997558519241921"/>
        </left>
        <right/>
        <top style="thin">
          <color theme="4" tint="0.39997558519241921"/>
        </top>
        <bottom/>
      </border>
      <protection locked="1" hidden="0"/>
    </dxf>
    <dxf>
      <border outline="0">
        <right style="thin">
          <color theme="4" tint="0.39997558519241921"/>
        </right>
        <top style="thin">
          <color indexed="64"/>
        </top>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protection locked="1" hidden="0"/>
    </dxf>
    <dxf>
      <font>
        <b/>
        <i val="0"/>
        <strike val="0"/>
        <condense val="0"/>
        <extend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0"/>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0"/>
        <color rgb="FF3F3F76"/>
        <name val="Calibri"/>
        <scheme val="minor"/>
      </font>
      <numFmt numFmtId="0" formatCode="General"/>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numFmt numFmtId="0" formatCode="General"/>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numFmt numFmtId="0" formatCode="General"/>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numFmt numFmtId="0" formatCode="General"/>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vertical/>
        <horizontal/>
      </border>
      <protection locked="1" hidden="1"/>
    </dxf>
    <dxf>
      <font>
        <b val="0"/>
        <i val="0"/>
        <strike val="0"/>
        <condense val="0"/>
        <extend val="0"/>
        <outline val="0"/>
        <shadow val="0"/>
        <u val="none"/>
        <vertAlign val="baseline"/>
        <sz val="11"/>
        <color rgb="FF3F3F76"/>
        <name val="Calibri"/>
        <scheme val="minor"/>
      </font>
      <numFmt numFmtId="0" formatCode="General"/>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vertical/>
        <horizontal/>
      </border>
      <protection locked="1" hidden="1"/>
    </dxf>
    <dxf>
      <font>
        <b val="0"/>
        <i val="0"/>
        <strike val="0"/>
        <condense val="0"/>
        <extend val="0"/>
        <outline val="0"/>
        <shadow val="0"/>
        <u val="none"/>
        <vertAlign val="baseline"/>
        <sz val="11"/>
        <color rgb="FF3F3F76"/>
        <name val="Calibri"/>
        <scheme val="minor"/>
      </font>
      <numFmt numFmtId="0" formatCode="General"/>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vertical/>
        <horizontal/>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0" justifyLastLine="0" shrinkToFit="0" readingOrder="0"/>
      <border diagonalUp="0" diagonalDown="0">
        <left style="thin">
          <color indexed="64"/>
        </left>
        <right/>
        <top style="thin">
          <color indexed="64"/>
        </top>
        <bottom/>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1"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1" hidden="1"/>
    </dxf>
    <dxf>
      <numFmt numFmtId="0" formatCode="General"/>
      <protection locked="1" hidden="1"/>
    </dxf>
    <dxf>
      <numFmt numFmtId="0" formatCode="General"/>
      <protection locked="1" hidden="1"/>
    </dxf>
    <dxf>
      <protection locked="0" hidden="0"/>
    </dxf>
    <dxf>
      <protection locked="0" hidden="0"/>
    </dxf>
    <dxf>
      <protection locked="0" hidden="0"/>
    </dxf>
    <dxf>
      <protection locked="0" hidden="0"/>
    </dxf>
    <dxf>
      <protection locked="0" hidden="0"/>
    </dxf>
    <dxf>
      <protection locked="0" hidden="0"/>
    </dxf>
    <dxf>
      <border outline="0">
        <left style="thin">
          <color indexed="64"/>
        </left>
        <top style="thin">
          <color indexed="64"/>
        </top>
      </border>
    </dxf>
    <dxf>
      <protection locked="1" hidden="0"/>
    </dxf>
    <dxf>
      <font>
        <strike val="0"/>
        <outline val="0"/>
        <shadow val="0"/>
        <u val="none"/>
        <vertAlign val="baseline"/>
        <color auto="1"/>
        <name val="Calibri"/>
        <scheme val="minor"/>
      </font>
      <protection locked="1" hidden="0"/>
    </dxf>
    <dxf>
      <fill>
        <patternFill>
          <bgColor theme="3" tint="0.79998168889431442"/>
        </patternFill>
      </fill>
    </dxf>
    <dxf>
      <fill>
        <patternFill>
          <bgColor theme="3"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FF0000"/>
      </font>
      <fill>
        <patternFill>
          <bgColor rgb="FFFFFF00"/>
        </patternFill>
      </fill>
    </dxf>
    <dxf>
      <font>
        <color rgb="FFFF0000"/>
      </font>
      <fill>
        <patternFill>
          <bgColor rgb="FFFFFF00"/>
        </patternFill>
      </fill>
    </dxf>
    <dxf>
      <fill>
        <patternFill>
          <bgColor theme="3" tint="0.79998168889431442"/>
        </patternFill>
      </fill>
    </dxf>
    <dxf>
      <fill>
        <patternFill>
          <bgColor theme="3"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3" tint="0.79998168889431442"/>
        </patternFill>
      </fill>
    </dxf>
    <dxf>
      <fill>
        <patternFill>
          <bgColor theme="3" tint="0.79998168889431442"/>
        </patternFill>
      </fill>
    </dxf>
    <dxf>
      <font>
        <color rgb="FFFF0000"/>
      </font>
      <fill>
        <patternFill>
          <bgColor rgb="FFFFFF00"/>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3" tint="0.79998168889431442"/>
        </patternFill>
      </fill>
    </dxf>
    <dxf>
      <fill>
        <patternFill>
          <bgColor theme="3" tint="0.79998168889431442"/>
        </patternFill>
      </fill>
    </dxf>
    <dxf>
      <font>
        <color rgb="FF9C0006"/>
      </font>
      <fill>
        <patternFill>
          <bgColor rgb="FFFFC7CE"/>
        </patternFill>
      </fill>
    </dxf>
  </dxfs>
  <tableStyles count="0" defaultTableStyle="TableStyleMedium2" defaultPivotStyle="PivotStyleLight16"/>
  <colors>
    <mruColors>
      <color rgb="FFABABAB"/>
      <color rgb="FF3886CC"/>
      <color rgb="FF458DCF"/>
      <color rgb="FF5B9BD5"/>
      <color rgb="FF3E89CE"/>
      <color rgb="FFC7DDF1"/>
      <color rgb="FF9D9D9D"/>
      <color rgb="FF7EB0DE"/>
      <color rgb="FF79ADDD"/>
      <color rgb="FF84B4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ables/table1.xml><?xml version="1.0" encoding="utf-8"?>
<table xmlns="http://schemas.openxmlformats.org/spreadsheetml/2006/main" id="6" name="Table6" displayName="Table6" ref="C5:AR502" totalsRowShown="0" headerRowDxfId="59" dataDxfId="58" tableBorderDxfId="57">
  <autoFilter ref="C5:AR502"/>
  <tableColumns count="42">
    <tableColumn id="2" name="Stockpile holder. Name of the legal entity that has notified the stockpile" dataDxfId="56"/>
    <tableColumn id="3" name="Date (dd/mm/yyyy) on which the stockpile notification has been issued by the stockpile holder" dataDxfId="55"/>
    <tableColumn id="4" name="Stockpile holder name to be treated as confidential (TRUE/FALSE)" dataDxfId="54"/>
    <tableColumn id="5" name="Substance or group of substances as laid down in the Annex I and II entries of the POPs Regulation" dataDxfId="53"/>
    <tableColumn id="6" name="EC number/List number" dataDxfId="52"/>
    <tableColumn id="7" name="CAS number" dataDxfId="51"/>
    <tableColumn id="42" name="RMLD entry" dataDxfId="50">
      <calculatedColumnFormula>_xlfn.IFNA(VLOOKUP(F6,'Reference data SID'!$D$2:$Q$673,14,FALSE),"")</calculatedColumnFormula>
    </tableColumn>
    <tableColumn id="43" name="Group entry" dataDxfId="49">
      <calculatedColumnFormula>_xlfn.IFNA(VLOOKUP(I6,'Reference data SID'!$C$3:$E$673,3,FALSE),"")</calculatedColumnFormula>
    </tableColumn>
    <tableColumn id="8" name="RMLID substance" dataDxfId="48" dataCellStyle="40% - Accent2">
      <calculatedColumnFormula>_xlfn.IFNA(IF(J6=FALSE,I6,IF(ISBLANK(G6),VLOOKUP(H6,'Reference data SID'!$N:$P,3,FALSE),VLOOKUP(G6,'Reference data SID'!$M:$P,4,FALSE))),"")</calculatedColumnFormula>
    </tableColumn>
    <tableColumn id="9" name="EC number/ List number" dataDxfId="47" dataCellStyle="40% - Accent2"/>
    <tableColumn id="10" name="CAS number " dataDxfId="46" dataCellStyle="40% - Accent2"/>
    <tableColumn id="11" name="Substance name" dataDxfId="45" dataCellStyle="40% - Accent2">
      <calculatedColumnFormula>_xlfn.IFNA(VLOOKUP(K6,'Reference data SID'!L:O,4,FALSE),"")</calculatedColumnFormula>
    </tableColumn>
    <tableColumn id="12" name="stockpile type (substance,  mixture or article)" dataDxfId="44"/>
    <tableColumn id="13" name="Description of the mixture (optional)" dataDxfId="43"/>
    <tableColumn id="14" name="Total mass of the stockpile  (tonnes)" dataDxfId="42"/>
    <tableColumn id="15" name="Concentration of the POP in the mixture or article (mg/kg)" dataDxfId="41"/>
    <tableColumn id="16" name="Details provided by the stockpile holder about how the stockpile is stored, and what measures have been taken to prevent release of POPs into the environment (demonstrating safe, efficient and environmental sound management)" dataDxfId="40"/>
    <tableColumn id="17" name="Use description / article description" dataDxfId="39"/>
    <tableColumn id="18" name="Further use/article description (1)" dataDxfId="38"/>
    <tableColumn id="19" name="Further use/article description (2)" dataDxfId="37"/>
    <tableColumn id="20" name="Additional information in relation to this stockpile" dataDxfId="36"/>
    <tableColumn id="21" name="Validation messages" dataDxfId="35"/>
    <tableColumn id="22" name="Group entry2" dataDxfId="34" dataCellStyle="Input">
      <calculatedColumnFormula>_xlfn.IFNA(VLOOKUP(F6,'Reference data SID'!D:E,2,FALSE),"")</calculatedColumnFormula>
    </tableColumn>
    <tableColumn id="23" name="OK to modify EC number column" dataDxfId="33" dataCellStyle="Input">
      <calculatedColumnFormula>IF(AND(Y6=TRUE,LEN(H6)&lt;1),"ok","not ok")</calculatedColumnFormula>
    </tableColumn>
    <tableColumn id="24" name="OK to modify CAS number column" dataDxfId="32" dataCellStyle="Input">
      <calculatedColumnFormula>IF(AND(Y6=TRUE, LEN(G6)&lt;1),"ok","not ok")</calculatedColumnFormula>
    </tableColumn>
    <tableColumn id="25" name="OK to modify substance entry name" dataDxfId="31" dataCellStyle="Input">
      <calculatedColumnFormula>IF(LEN(CONCATENATE(G6,H6))&gt;0, "not ok", "ok")</calculatedColumnFormula>
    </tableColumn>
    <tableColumn id="26" name="Entry EC convertor for dropdown menu" dataDxfId="30" dataCellStyle="Input">
      <calculatedColumnFormula>CONCATENATE(SUBSTITUTE(SUBSTITUTE(SUBSTITUTE(SUBSTITUTE(SUBSTITUTE(SUBSTITUTE(F6," ","_"),"(","_"),")","_"),"-","_"),";","_"),",","_"),"_EC")</calculatedColumnFormula>
    </tableColumn>
    <tableColumn id="27" name="Entry CAS convertor for dropdown menu" dataDxfId="29" dataCellStyle="Input">
      <calculatedColumnFormula>CONCATENATE(SUBSTITUTE(SUBSTITUTE(SUBSTITUTE(SUBSTITUTE(SUBSTITUTE(SUBSTITUTE(F6," ","_"),"(","_"),")","_"),"-","_"),";","_"),",","_"),"_CAS")</calculatedColumnFormula>
    </tableColumn>
    <tableColumn id="28" name="Entry derogated use convertor for dropdown menu" dataDxfId="28" dataCellStyle="Input">
      <calculatedColumnFormula>CONCATENATE(SUBSTITUTE(SUBSTITUTE(SUBSTITUTE(SUBSTITUTE(SUBSTITUTE(SUBSTITUTE(F6," ","_"),"(","_"),")","_"),"-","_"),";","_"),",","_"),"_uses")</calculatedColumnFormula>
    </tableColumn>
    <tableColumn id="29" name="Substance use 1st level convertor for dropdown menu" dataDxfId="27" dataCellStyle="Input">
      <calculatedColumnFormula>IF(RIGHT(SUBSTITUTE(SUBSTITUTE(SUBSTITUTE(SUBSTITUTE(SUBSTITUTE(SUBSTITUTE(T6," ","_"),"(","_"),")","_"),"-","_"),";","_"),"/","_"),1)="_",LEFT(SUBSTITUTE(SUBSTITUTE(SUBSTITUTE(SUBSTITUTE(SUBSTITUTE(SUBSTITUTE(T6," ","_"),"(","_"),")","_"),"-","_"),";","_"),"/","_"),LEN(T6)-1),(SUBSTITUTE(SUBSTITUTE(SUBSTITUTE(SUBSTITUTE(SUBSTITUTE(SUBSTITUTE(T6," ","_"),"(","_"),")","_"),"-","_"),";","_"),"/","_")))</calculatedColumnFormula>
    </tableColumn>
    <tableColumn id="30" name="Substance use 2nd level convertor for dropdown menu" dataDxfId="26" dataCellStyle="Input">
      <calculatedColumnFormula>IF(RIGHT(SUBSTITUTE(SUBSTITUTE(SUBSTITUTE(SUBSTITUTE(SUBSTITUTE(SUBSTITUTE(U6," ","_"),"(","_"),")","_"),"-","_"),";","_"),"/","_"),1)="_",LEFT(SUBSTITUTE(SUBSTITUTE(SUBSTITUTE(SUBSTITUTE(SUBSTITUTE(SUBSTITUTE(U6," ","_"),"(","_"),")","_"),"-","_"),";","_"),"/","_"),LEN(U6)-1),(SUBSTITUTE(SUBSTITUTE(SUBSTITUTE(SUBSTITUTE(SUBSTITUTE(SUBSTITUTE(U6," ","_"),"(","_"),")","_"),"-","_"),";","_"),"/","_")))</calculatedColumnFormula>
    </tableColumn>
    <tableColumn id="1" name="Article description convertor for dropdown menu" dataDxfId="25" dataCellStyle="Input">
      <calculatedColumnFormula>CONCATENATE(SUBSTITUTE(SUBSTITUTE(SUBSTITUTE(SUBSTITUTE(SUBSTITUTE(SUBSTITUTE(F6," ","_"),"(","_"),")","_"),"-","_"),";","_"),",","_"),"_articles")</calculatedColumnFormula>
    </tableColumn>
    <tableColumn id="40" name="Article description convertor for dropdown menu (2nd level)" dataDxfId="24" dataCellStyle="Input">
      <calculatedColumnFormula>IF(RIGHT(SUBSTITUTE(SUBSTITUTE(SUBSTITUTE(SUBSTITUTE(SUBSTITUTE(SUBSTITUTE(T6," ","_"),"(","_"),")","_"),"-","_"),";","_"),"/","_"),1)="_",LEFT(SUBSTITUTE(SUBSTITUTE(SUBSTITUTE(SUBSTITUTE(SUBSTITUTE(SUBSTITUTE(T6," ","_"),"(","_"),")","_"),"-","_"),";","_"),"/","_"),LEN(T6)-1),(SUBSTITUTE(SUBSTITUTE(SUBSTITUTE(SUBSTITUTE(SUBSTITUTE(SUBSTITUTE(T6," ","_"),"(","_"),")","_"),"-","_"),";","_"),"/","_")))</calculatedColumnFormula>
    </tableColumn>
    <tableColumn id="39" name="Article description convertor for dropdown menu (3rd level)" dataDxfId="23" dataCellStyle="Input">
      <calculatedColumnFormula>IF(RIGHT(SUBSTITUTE(SUBSTITUTE(SUBSTITUTE(SUBSTITUTE(SUBSTITUTE(SUBSTITUTE(U6," ","_"),"(","_"),")","_"),"-","_"),";","_"),"/","_"),1)="_",LEFT(SUBSTITUTE(SUBSTITUTE(SUBSTITUTE(SUBSTITUTE(SUBSTITUTE(SUBSTITUTE(U6," ","_"),"(","_"),")","_"),"-","_"),";","_"),"/","_"),LEN(U6)-1),(SUBSTITUTE(SUBSTITUTE(SUBSTITUTE(SUBSTITUTE(SUBSTITUTE(SUBSTITUTE(U6," ","_"),"(","_"),")","_"),"-","_"),";","_"),"/","_")))</calculatedColumnFormula>
    </tableColumn>
    <tableColumn id="31" name="Error duplicate entry (helper column)" dataDxfId="22" dataCellStyle="Input">
      <calculatedColumnFormula>IF(LEN(F6)&gt;1,CONCATENATE(Table6[[#This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calculatedColumnFormula>
    </tableColumn>
    <tableColumn id="32" name="Error duplicate entry_x000a_(note max 250 character check)" dataDxfId="21" dataCellStyle="Input">
      <calculatedColumnFormula>IF(LEN(F6)&gt;1,IF(COUNTIFS($AK$6:AK$502,LEFT(AK6,250))&gt;1,"Duplicate entry: it seems that you have two rows reporting the same stockpile, please verify that it is not a duplicate",""),"")</calculatedColumnFormula>
    </tableColumn>
    <tableColumn id="33" name="Error message: substance entry not in the list, or not matching EC, CAS numbers" dataDxfId="20" dataCellStyle="Input">
      <calculatedColumnFormula>IF(LEN(F6)&gt;0,IF(ISNUMBER(MATCH(F6,Annex_I_II_entries,0)),"","The Entry name is not within the dropdown list, make sure that you have not copied and pasted overwritting the cell format (with its correponding dropdown list) in column A"),"")</calculatedColumnFormula>
    </tableColumn>
    <tableColumn id="34" name="Error message: EC number not matching substance entry" dataDxfId="19" dataCellStyle="Input">
      <calculatedColumnFormula>IF(LEN(G6)&gt;0,IF(ISNUMBER(MATCH(G6,INDIRECT(AC6),0)),"","The EC number is not within the dropdown list, make sure that you have not copied and pasted overwritting the cell format (with its correponding dropdown list) in column B or that you have not removed/modified the name of the entry in column E"),"")</calculatedColumnFormula>
    </tableColumn>
    <tableColumn id="35" name="Error message: CAS number not matching substance entry" dataDxfId="18" dataCellStyle="Input">
      <calculatedColumnFormula>IF(LEN(H6)&gt;0,IF(ISNUMBER(MATCH(H6,INDIRECT(AD6),0)),"","The CAS number is not within the dropdown list, make sure that you have not copied and pasted overwritting the cell format (with its correponding dropdown list) in column C, or that you have not removed/modified the name of the entry in column E"),"")</calculatedColumnFormula>
    </tableColumn>
    <tableColumn id="36" name="Error derogated use not matching substance entry (note that only checks the first 250 characters of the use)" dataDxfId="17" dataCellStyle="Input">
      <calculatedColumnFormula>IF(AND(LEN(T6)&gt;0,O6&lt;&gt;"article"),IF(ISNUMBER(MATCH(T6,INDIRECT(AE6),0)),"","The derogated use is not within the dropdown list, make sure that you have not copied and pasted overwritting the cell format (with its correponding dropdown list) in column R"),IF(AND(LEN(T6)&gt;0,O6="article"),IF(ISNUMBER(MATCH(T6,INDIRECT(AH6),0)),"","The derogated use is not within the dropdown list, make sure that you have not copied and pasted overwritting the cell format (with its correponding dropdown list) in column R"),""))</calculatedColumnFormula>
    </tableColumn>
    <tableColumn id="37" name="Error derogated use not matching substance entry (note that only checks the first 250 characters of the use)3" dataDxfId="16" dataCellStyle="Input">
      <calculatedColumnFormula>IF(LEN(U6)&gt;0,IF(ISNUMBER(MATCH(U6,INDIRECT(AF6),0)),"","The derogated use is not within the dropdown list, make sure that you have not copied and pasted overwritting the cell format (with its correponding dropdown list) in column S"),"")</calculatedColumnFormula>
    </tableColumn>
    <tableColumn id="38" name="Error derogated use not matching substance entry (note that only checks the first 250 characters of the use)4" dataDxfId="15" dataCellStyle="Input">
      <calculatedColumnFormula>IF(LEN(V6)&gt;0,IF(ISNUMBER(MATCH(V6,INDIRECT(AG6),0)),"","The derogated use is not within the dropdown list, make sure that you have not copied and pasted overwritting the cell format (with its correponding dropdown list) in column 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3:G785" totalsRowShown="0" headerRowDxfId="14" dataDxfId="13" tableBorderDxfId="12">
  <autoFilter ref="A3:G785"/>
  <tableColumns count="7">
    <tableColumn id="1" name="Year" dataDxfId="11"/>
    <tableColumn id="2" name="Substance" dataDxfId="10"/>
    <tableColumn id="3" name="RMLID (to be hidden)" dataDxfId="9">
      <calculatedColumnFormula>VLOOKUP(Table13[[#This Row],[Substance]],'Reference data SID'!D:Q,14,FALSE)</calculatedColumnFormula>
    </tableColumn>
    <tableColumn id="4" name="Environmental compartment" dataDxfId="8"/>
    <tableColumn id="9" name="Value  " dataDxfId="7"/>
    <tableColumn id="10" name="Units  " dataDxfId="6"/>
    <tableColumn id="11" name="Brief description of the methodology used for deriving the estimate" dataDxfId="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Q673"/>
  <sheetViews>
    <sheetView zoomScale="85" zoomScaleNormal="85" workbookViewId="0">
      <pane ySplit="2" topLeftCell="A22" activePane="bottomLeft" state="frozen"/>
      <selection pane="bottomLeft" activeCell="D32" sqref="D32"/>
    </sheetView>
  </sheetViews>
  <sheetFormatPr defaultColWidth="9.140625" defaultRowHeight="15" x14ac:dyDescent="0.25"/>
  <cols>
    <col min="1" max="1" width="17.7109375" style="3" customWidth="1"/>
    <col min="2" max="2" width="24" style="3" customWidth="1"/>
    <col min="3" max="3" width="24.85546875" style="2" customWidth="1"/>
    <col min="4" max="4" width="60.28515625" style="2" customWidth="1"/>
    <col min="5" max="5" width="24" style="2" customWidth="1"/>
    <col min="6" max="6" width="26.140625" style="2" customWidth="1"/>
    <col min="7" max="8" width="14.28515625" style="2" customWidth="1"/>
    <col min="9" max="9" width="13.7109375" style="2" customWidth="1"/>
    <col min="10" max="10" width="14.42578125" style="2" customWidth="1"/>
    <col min="11" max="11" width="14.42578125" style="3" customWidth="1"/>
    <col min="12" max="12" width="23.28515625" style="2" customWidth="1"/>
    <col min="13" max="13" width="23.7109375" style="2" customWidth="1"/>
    <col min="14" max="14" width="19" style="2" customWidth="1"/>
    <col min="15" max="15" width="72.140625" style="2" customWidth="1"/>
    <col min="16" max="17" width="31.7109375" style="3" customWidth="1"/>
    <col min="18" max="16384" width="9.140625" style="2"/>
  </cols>
  <sheetData>
    <row r="1" spans="1:17" ht="95.25" customHeight="1" x14ac:dyDescent="0.25">
      <c r="A1" s="250" t="s">
        <v>0</v>
      </c>
      <c r="B1" s="251"/>
      <c r="C1" s="251"/>
      <c r="D1" s="251"/>
      <c r="E1" s="251"/>
      <c r="F1" s="251"/>
      <c r="G1" s="251"/>
      <c r="H1" s="251"/>
      <c r="I1" s="251"/>
      <c r="J1" s="251"/>
      <c r="K1" s="251"/>
      <c r="L1" s="251"/>
      <c r="M1" s="251"/>
      <c r="N1" s="251"/>
      <c r="O1" s="251"/>
      <c r="P1" s="251"/>
      <c r="Q1" s="251"/>
    </row>
    <row r="2" spans="1:17" x14ac:dyDescent="0.25">
      <c r="A2" s="8" t="s">
        <v>1</v>
      </c>
      <c r="B2" s="8" t="s">
        <v>2</v>
      </c>
      <c r="C2" s="9" t="s">
        <v>3</v>
      </c>
      <c r="D2" s="9" t="s">
        <v>4</v>
      </c>
      <c r="E2" s="10" t="s">
        <v>5</v>
      </c>
      <c r="F2" s="10" t="s">
        <v>6</v>
      </c>
      <c r="G2" s="10" t="s">
        <v>7</v>
      </c>
      <c r="H2" s="10" t="s">
        <v>8</v>
      </c>
      <c r="I2" s="10" t="s">
        <v>9</v>
      </c>
      <c r="J2" s="10" t="s">
        <v>10</v>
      </c>
      <c r="K2" s="8" t="s">
        <v>11</v>
      </c>
      <c r="L2" s="9" t="s">
        <v>12</v>
      </c>
      <c r="M2" s="9" t="s">
        <v>13</v>
      </c>
      <c r="N2" s="9" t="s">
        <v>14</v>
      </c>
      <c r="O2" s="9" t="s">
        <v>15</v>
      </c>
      <c r="P2" s="8" t="s">
        <v>16</v>
      </c>
      <c r="Q2" s="8" t="s">
        <v>17</v>
      </c>
    </row>
    <row r="3" spans="1:17" x14ac:dyDescent="0.25">
      <c r="A3" s="7">
        <f>COUNTIF($C$3:C3,C3)</f>
        <v>1</v>
      </c>
      <c r="B3" s="7" t="str">
        <f t="shared" ref="B3:B66" si="0">CONCATENATE(A3,"_",C3)</f>
        <v>1_100.005.652</v>
      </c>
      <c r="C3" s="11" t="s">
        <v>18</v>
      </c>
      <c r="D3" s="11" t="s">
        <v>19</v>
      </c>
      <c r="E3" s="11" t="b">
        <v>0</v>
      </c>
      <c r="F3" s="11" t="s">
        <v>20</v>
      </c>
      <c r="G3" s="11" t="b">
        <v>1</v>
      </c>
      <c r="H3" s="11" t="b">
        <v>0</v>
      </c>
      <c r="I3" s="11" t="b">
        <v>0</v>
      </c>
      <c r="J3" s="11" t="b">
        <v>1</v>
      </c>
      <c r="K3" s="7" t="str">
        <f t="shared" ref="K3:K66" si="1">CONCATENATE(IF(G3=TRUE,"I",""),
IF(AND(G3=TRUE)*AND(OR(H3=TRUE,I3=TRUE,J3=TRUE)=TRUE),", ",""),
IF(H3=TRUE,"II",""),
IF(AND(H3=TRUE)*AND(OR(I3=TRUE,J3=TRUE)=TRUE),", ",""),
IF(I3=TRUE,"III",""),
IF(AND(I3=TRUE)*AND(J3=TRUE),", ",""),
IF(J3=TRUE,"IV",""))</f>
        <v>I, IV</v>
      </c>
      <c r="L3" s="11" t="s">
        <v>18</v>
      </c>
      <c r="M3" s="11" t="s">
        <v>21</v>
      </c>
      <c r="N3" s="11" t="s">
        <v>22</v>
      </c>
      <c r="O3" s="11" t="s">
        <v>19</v>
      </c>
      <c r="P3" s="7" t="str">
        <f t="shared" ref="P3:P66" si="2">IF(LEN(L3)&gt;1,L3,"")</f>
        <v>100.005.652</v>
      </c>
      <c r="Q3" s="7" t="str">
        <f t="shared" ref="Q3:Q66" si="3">C3</f>
        <v>100.005.652</v>
      </c>
    </row>
    <row r="4" spans="1:17" x14ac:dyDescent="0.25">
      <c r="A4" s="7">
        <f>COUNTIF($C$3:C4,C4)</f>
        <v>1</v>
      </c>
      <c r="B4" s="7" t="str">
        <f t="shared" si="0"/>
        <v>1_100.079.496</v>
      </c>
      <c r="C4" s="11" t="s">
        <v>23</v>
      </c>
      <c r="D4" s="11" t="s">
        <v>24</v>
      </c>
      <c r="E4" s="11" t="b">
        <v>0</v>
      </c>
      <c r="F4" s="11" t="s">
        <v>20</v>
      </c>
      <c r="G4" s="11" t="b">
        <v>1</v>
      </c>
      <c r="H4" s="11" t="b">
        <v>0</v>
      </c>
      <c r="I4" s="11" t="b">
        <v>0</v>
      </c>
      <c r="J4" s="11" t="b">
        <v>1</v>
      </c>
      <c r="K4" s="7" t="str">
        <f t="shared" si="1"/>
        <v>I, IV</v>
      </c>
      <c r="L4" s="11" t="s">
        <v>23</v>
      </c>
      <c r="M4" s="11" t="s">
        <v>25</v>
      </c>
      <c r="N4" s="11" t="s">
        <v>26</v>
      </c>
      <c r="O4" s="11" t="s">
        <v>24</v>
      </c>
      <c r="P4" s="7" t="str">
        <f t="shared" si="2"/>
        <v>100.079.496</v>
      </c>
      <c r="Q4" s="7" t="str">
        <f t="shared" si="3"/>
        <v>100.079.496</v>
      </c>
    </row>
    <row r="5" spans="1:17" x14ac:dyDescent="0.25">
      <c r="A5" s="7">
        <f>COUNTIF($C$3:C5,C5)</f>
        <v>1</v>
      </c>
      <c r="B5" s="7" t="str">
        <f t="shared" si="0"/>
        <v>1_100.013.277</v>
      </c>
      <c r="C5" s="11" t="s">
        <v>27</v>
      </c>
      <c r="D5" s="11" t="s">
        <v>28</v>
      </c>
      <c r="E5" s="11" t="b">
        <v>0</v>
      </c>
      <c r="F5" s="11" t="s">
        <v>20</v>
      </c>
      <c r="G5" s="11" t="b">
        <v>1</v>
      </c>
      <c r="H5" s="11" t="b">
        <v>0</v>
      </c>
      <c r="I5" s="11" t="b">
        <v>0</v>
      </c>
      <c r="J5" s="11" t="b">
        <v>1</v>
      </c>
      <c r="K5" s="7" t="str">
        <f t="shared" si="1"/>
        <v>I, IV</v>
      </c>
      <c r="L5" s="11" t="s">
        <v>27</v>
      </c>
      <c r="M5" s="11" t="s">
        <v>29</v>
      </c>
      <c r="N5" s="11" t="s">
        <v>30</v>
      </c>
      <c r="O5" s="11" t="s">
        <v>28</v>
      </c>
      <c r="P5" s="7" t="str">
        <f t="shared" si="2"/>
        <v>100.013.277</v>
      </c>
      <c r="Q5" s="7" t="str">
        <f t="shared" si="3"/>
        <v>100.013.277</v>
      </c>
    </row>
    <row r="6" spans="1:17" x14ac:dyDescent="0.25">
      <c r="A6" s="7">
        <f>COUNTIF($C$3:C6,C6)</f>
        <v>1</v>
      </c>
      <c r="B6" s="7" t="str">
        <f t="shared" si="0"/>
        <v>1_100.000.317</v>
      </c>
      <c r="C6" s="11" t="s">
        <v>31</v>
      </c>
      <c r="D6" s="11" t="s">
        <v>32</v>
      </c>
      <c r="E6" s="11" t="b">
        <v>0</v>
      </c>
      <c r="F6" s="11" t="s">
        <v>20</v>
      </c>
      <c r="G6" s="11" t="b">
        <v>1</v>
      </c>
      <c r="H6" s="11" t="b">
        <v>0</v>
      </c>
      <c r="I6" s="11" t="b">
        <v>0</v>
      </c>
      <c r="J6" s="11" t="b">
        <v>1</v>
      </c>
      <c r="K6" s="7" t="str">
        <f t="shared" si="1"/>
        <v>I, IV</v>
      </c>
      <c r="L6" s="11" t="s">
        <v>31</v>
      </c>
      <c r="M6" s="11" t="s">
        <v>33</v>
      </c>
      <c r="N6" s="11" t="s">
        <v>34</v>
      </c>
      <c r="O6" s="11" t="s">
        <v>32</v>
      </c>
      <c r="P6" s="7" t="str">
        <f t="shared" si="2"/>
        <v>100.000.317</v>
      </c>
      <c r="Q6" s="7" t="str">
        <f t="shared" si="3"/>
        <v>100.000.317</v>
      </c>
    </row>
    <row r="7" spans="1:17" x14ac:dyDescent="0.25">
      <c r="A7" s="7">
        <f>COUNTIF($C$3:C7,C7)</f>
        <v>1</v>
      </c>
      <c r="B7" s="7" t="str">
        <f t="shared" si="0"/>
        <v>1_100.005.093</v>
      </c>
      <c r="C7" s="11" t="s">
        <v>35</v>
      </c>
      <c r="D7" s="11" t="s">
        <v>36</v>
      </c>
      <c r="E7" s="11" t="b">
        <v>0</v>
      </c>
      <c r="F7" s="11" t="s">
        <v>20</v>
      </c>
      <c r="G7" s="11" t="b">
        <v>1</v>
      </c>
      <c r="H7" s="11" t="b">
        <v>0</v>
      </c>
      <c r="I7" s="11" t="b">
        <v>0</v>
      </c>
      <c r="J7" s="11" t="b">
        <v>1</v>
      </c>
      <c r="K7" s="7" t="str">
        <f t="shared" si="1"/>
        <v>I, IV</v>
      </c>
      <c r="L7" s="11" t="s">
        <v>35</v>
      </c>
      <c r="M7" s="11" t="s">
        <v>37</v>
      </c>
      <c r="N7" s="11" t="s">
        <v>38</v>
      </c>
      <c r="O7" s="11" t="s">
        <v>36</v>
      </c>
      <c r="P7" s="7" t="str">
        <f t="shared" si="2"/>
        <v>100.005.093</v>
      </c>
      <c r="Q7" s="7" t="str">
        <f t="shared" si="3"/>
        <v>100.005.093</v>
      </c>
    </row>
    <row r="8" spans="1:17" x14ac:dyDescent="0.25">
      <c r="A8" s="7">
        <f>COUNTIF($C$3:C8,C8)</f>
        <v>1</v>
      </c>
      <c r="B8" s="7" t="str">
        <f t="shared" si="0"/>
        <v>1_100.000.023</v>
      </c>
      <c r="C8" s="11" t="s">
        <v>43</v>
      </c>
      <c r="D8" s="11" t="s">
        <v>44</v>
      </c>
      <c r="E8" s="11" t="b">
        <v>0</v>
      </c>
      <c r="F8" s="11" t="s">
        <v>20</v>
      </c>
      <c r="G8" s="11" t="b">
        <v>1</v>
      </c>
      <c r="H8" s="11" t="b">
        <v>0</v>
      </c>
      <c r="I8" s="11" t="b">
        <v>0</v>
      </c>
      <c r="J8" s="11" t="b">
        <v>1</v>
      </c>
      <c r="K8" s="7" t="str">
        <f t="shared" si="1"/>
        <v>I, IV</v>
      </c>
      <c r="L8" s="11" t="s">
        <v>43</v>
      </c>
      <c r="M8" s="11" t="s">
        <v>45</v>
      </c>
      <c r="N8" s="11" t="s">
        <v>46</v>
      </c>
      <c r="O8" s="11" t="s">
        <v>44</v>
      </c>
      <c r="P8" s="7" t="str">
        <f t="shared" si="2"/>
        <v>100.000.023</v>
      </c>
      <c r="Q8" s="7" t="str">
        <f t="shared" si="3"/>
        <v>100.000.023</v>
      </c>
    </row>
    <row r="9" spans="1:17" x14ac:dyDescent="0.25">
      <c r="A9" s="7">
        <f>COUNTIF($C$3:C9,C9)</f>
        <v>1</v>
      </c>
      <c r="B9" s="7" t="str">
        <f t="shared" si="0"/>
        <v>1_100.003.711</v>
      </c>
      <c r="C9" s="19" t="s">
        <v>39</v>
      </c>
      <c r="D9" s="19" t="s">
        <v>40</v>
      </c>
      <c r="E9" s="11" t="b">
        <v>0</v>
      </c>
      <c r="F9" s="11" t="s">
        <v>20</v>
      </c>
      <c r="G9" s="11" t="b">
        <v>1</v>
      </c>
      <c r="H9" s="11" t="b">
        <v>0</v>
      </c>
      <c r="I9" s="11" t="b">
        <v>0</v>
      </c>
      <c r="J9" s="11" t="b">
        <v>0</v>
      </c>
      <c r="K9" s="7" t="str">
        <f t="shared" si="1"/>
        <v>I</v>
      </c>
      <c r="L9" s="11" t="s">
        <v>39</v>
      </c>
      <c r="M9" s="11" t="s">
        <v>41</v>
      </c>
      <c r="N9" s="19" t="s">
        <v>42</v>
      </c>
      <c r="O9" s="19" t="s">
        <v>40</v>
      </c>
      <c r="P9" s="7" t="str">
        <f t="shared" si="2"/>
        <v>100.003.711</v>
      </c>
      <c r="Q9" s="7" t="str">
        <f t="shared" si="3"/>
        <v>100.003.711</v>
      </c>
    </row>
    <row r="10" spans="1:17" x14ac:dyDescent="0.25">
      <c r="A10" s="7">
        <f>COUNTIF($C$3:C10,C10)</f>
        <v>1</v>
      </c>
      <c r="B10" s="7" t="str">
        <f t="shared" si="0"/>
        <v>1_100.000.440</v>
      </c>
      <c r="C10" s="11" t="s">
        <v>47</v>
      </c>
      <c r="D10" s="11" t="s">
        <v>48</v>
      </c>
      <c r="E10" s="11" t="b">
        <v>0</v>
      </c>
      <c r="F10" s="11" t="s">
        <v>20</v>
      </c>
      <c r="G10" s="11" t="b">
        <v>1</v>
      </c>
      <c r="H10" s="11" t="b">
        <v>0</v>
      </c>
      <c r="I10" s="11" t="b">
        <v>0</v>
      </c>
      <c r="J10" s="11" t="b">
        <v>1</v>
      </c>
      <c r="K10" s="7" t="str">
        <f t="shared" si="1"/>
        <v>I, IV</v>
      </c>
      <c r="L10" s="11" t="s">
        <v>47</v>
      </c>
      <c r="M10" s="11" t="s">
        <v>49</v>
      </c>
      <c r="N10" s="11" t="s">
        <v>50</v>
      </c>
      <c r="O10" s="11" t="s">
        <v>48</v>
      </c>
      <c r="P10" s="7" t="str">
        <f t="shared" si="2"/>
        <v>100.000.440</v>
      </c>
      <c r="Q10" s="7" t="str">
        <f t="shared" si="3"/>
        <v>100.000.440</v>
      </c>
    </row>
    <row r="11" spans="1:17" x14ac:dyDescent="0.25">
      <c r="A11" s="7">
        <f>COUNTIF($C$3:C11,C11)</f>
        <v>1</v>
      </c>
      <c r="B11" s="7" t="str">
        <f t="shared" si="0"/>
        <v>1_100.003.709</v>
      </c>
      <c r="C11" s="11" t="s">
        <v>51</v>
      </c>
      <c r="D11" s="11" t="s">
        <v>52</v>
      </c>
      <c r="E11" s="11" t="b">
        <v>1</v>
      </c>
      <c r="F11" s="11" t="b">
        <v>0</v>
      </c>
      <c r="G11" s="11" t="b">
        <v>1</v>
      </c>
      <c r="H11" s="11" t="b">
        <v>0</v>
      </c>
      <c r="I11" s="11" t="b">
        <v>0</v>
      </c>
      <c r="J11" s="11" t="b">
        <v>1</v>
      </c>
      <c r="K11" s="7" t="str">
        <f t="shared" si="1"/>
        <v>I, IV</v>
      </c>
      <c r="L11" s="11" t="s">
        <v>59</v>
      </c>
      <c r="M11" s="11" t="s">
        <v>60</v>
      </c>
      <c r="N11" s="11" t="s">
        <v>61</v>
      </c>
      <c r="O11" s="19" t="s">
        <v>62</v>
      </c>
      <c r="P11" s="7" t="str">
        <f t="shared" si="2"/>
        <v>100.154.112</v>
      </c>
      <c r="Q11" s="7" t="str">
        <f t="shared" si="3"/>
        <v>100.003.709</v>
      </c>
    </row>
    <row r="12" spans="1:17" x14ac:dyDescent="0.25">
      <c r="A12" s="7">
        <f>COUNTIF($C$3:C12,C12)</f>
        <v>2</v>
      </c>
      <c r="B12" s="7" t="str">
        <f t="shared" si="0"/>
        <v>2_100.003.709</v>
      </c>
      <c r="C12" s="11" t="s">
        <v>51</v>
      </c>
      <c r="D12" s="11" t="s">
        <v>52</v>
      </c>
      <c r="E12" s="11" t="b">
        <v>1</v>
      </c>
      <c r="F12" s="11" t="b">
        <v>0</v>
      </c>
      <c r="G12" s="11" t="b">
        <v>1</v>
      </c>
      <c r="H12" s="11" t="b">
        <v>0</v>
      </c>
      <c r="I12" s="11" t="b">
        <v>0</v>
      </c>
      <c r="J12" s="11" t="b">
        <v>1</v>
      </c>
      <c r="K12" s="7" t="str">
        <f t="shared" si="1"/>
        <v>I, IV</v>
      </c>
      <c r="L12" s="11" t="s">
        <v>55</v>
      </c>
      <c r="M12" s="11" t="s">
        <v>56</v>
      </c>
      <c r="N12" s="11" t="s">
        <v>57</v>
      </c>
      <c r="O12" s="19" t="s">
        <v>58</v>
      </c>
      <c r="P12" s="7" t="str">
        <f t="shared" si="2"/>
        <v>100.153.568</v>
      </c>
      <c r="Q12" s="7" t="str">
        <f t="shared" si="3"/>
        <v>100.003.709</v>
      </c>
    </row>
    <row r="13" spans="1:17" x14ac:dyDescent="0.25">
      <c r="A13" s="7">
        <f>COUNTIF($C$3:C13,C13)</f>
        <v>3</v>
      </c>
      <c r="B13" s="7" t="str">
        <f t="shared" si="0"/>
        <v>3_100.003.709</v>
      </c>
      <c r="C13" s="11" t="s">
        <v>51</v>
      </c>
      <c r="D13" s="11" t="s">
        <v>52</v>
      </c>
      <c r="E13" s="11" t="b">
        <v>1</v>
      </c>
      <c r="F13" s="11" t="b">
        <v>0</v>
      </c>
      <c r="G13" s="11" t="b">
        <v>1</v>
      </c>
      <c r="H13" s="11" t="b">
        <v>0</v>
      </c>
      <c r="I13" s="11" t="b">
        <v>0</v>
      </c>
      <c r="J13" s="11" t="b">
        <v>1</v>
      </c>
      <c r="K13" s="7" t="str">
        <f t="shared" si="1"/>
        <v>I, IV</v>
      </c>
      <c r="L13" s="11" t="s">
        <v>51</v>
      </c>
      <c r="M13" s="11" t="s">
        <v>53</v>
      </c>
      <c r="N13" s="11" t="s">
        <v>54</v>
      </c>
      <c r="O13" s="11" t="s">
        <v>52</v>
      </c>
      <c r="P13" s="7" t="str">
        <f t="shared" si="2"/>
        <v>100.003.709</v>
      </c>
      <c r="Q13" s="7" t="str">
        <f t="shared" si="3"/>
        <v>100.003.709</v>
      </c>
    </row>
    <row r="14" spans="1:17" x14ac:dyDescent="0.25">
      <c r="A14" s="7">
        <f>COUNTIF($C$3:C14,C14)</f>
        <v>1</v>
      </c>
      <c r="B14" s="7" t="str">
        <f t="shared" si="0"/>
        <v>1_100.000.705</v>
      </c>
      <c r="C14" s="11" t="s">
        <v>63</v>
      </c>
      <c r="D14" s="11" t="s">
        <v>64</v>
      </c>
      <c r="E14" s="11" t="b">
        <v>0</v>
      </c>
      <c r="F14" s="11" t="s">
        <v>20</v>
      </c>
      <c r="G14" s="11" t="b">
        <v>1</v>
      </c>
      <c r="H14" s="11" t="b">
        <v>0</v>
      </c>
      <c r="I14" s="11" t="b">
        <v>0</v>
      </c>
      <c r="J14" s="11" t="b">
        <v>1</v>
      </c>
      <c r="K14" s="7" t="str">
        <f t="shared" si="1"/>
        <v>I, IV</v>
      </c>
      <c r="L14" s="11" t="s">
        <v>63</v>
      </c>
      <c r="M14" s="11" t="s">
        <v>65</v>
      </c>
      <c r="N14" s="11" t="s">
        <v>66</v>
      </c>
      <c r="O14" s="11" t="s">
        <v>64</v>
      </c>
      <c r="P14" s="7" t="str">
        <f t="shared" si="2"/>
        <v>100.000.705</v>
      </c>
      <c r="Q14" s="7" t="str">
        <f t="shared" si="3"/>
        <v>100.000.705</v>
      </c>
    </row>
    <row r="15" spans="1:17" x14ac:dyDescent="0.25">
      <c r="A15" s="7">
        <f>COUNTIF($C$3:C15,C15)</f>
        <v>1</v>
      </c>
      <c r="B15" s="7" t="str">
        <f t="shared" si="0"/>
        <v>1_100.276.816</v>
      </c>
      <c r="C15" s="11" t="s">
        <v>67</v>
      </c>
      <c r="D15" s="11" t="s">
        <v>68</v>
      </c>
      <c r="E15" s="11" t="b">
        <v>1</v>
      </c>
      <c r="F15" s="11" t="b">
        <v>1</v>
      </c>
      <c r="G15" s="11" t="b">
        <v>1</v>
      </c>
      <c r="H15" s="11" t="b">
        <v>0</v>
      </c>
      <c r="I15" s="11" t="b">
        <v>0</v>
      </c>
      <c r="J15" s="11" t="b">
        <v>1</v>
      </c>
      <c r="K15" s="7" t="str">
        <f t="shared" si="1"/>
        <v>I, IV</v>
      </c>
      <c r="L15" s="11" t="s">
        <v>69</v>
      </c>
      <c r="M15" s="11" t="s">
        <v>70</v>
      </c>
      <c r="N15" s="11" t="s">
        <v>71</v>
      </c>
      <c r="O15" s="11" t="s">
        <v>72</v>
      </c>
      <c r="P15" s="7" t="str">
        <f t="shared" si="2"/>
        <v>100.066.372</v>
      </c>
      <c r="Q15" s="7" t="str">
        <f t="shared" si="3"/>
        <v>100.276.816</v>
      </c>
    </row>
    <row r="16" spans="1:17" x14ac:dyDescent="0.25">
      <c r="A16" s="7">
        <f>COUNTIF($C$3:C16,C16)</f>
        <v>1</v>
      </c>
      <c r="B16" s="7" t="str">
        <f t="shared" si="0"/>
        <v>1_100.000.876</v>
      </c>
      <c r="C16" s="11" t="s">
        <v>73</v>
      </c>
      <c r="D16" s="11" t="s">
        <v>74</v>
      </c>
      <c r="E16" s="11" t="b">
        <v>0</v>
      </c>
      <c r="F16" s="11" t="s">
        <v>20</v>
      </c>
      <c r="G16" s="11" t="b">
        <v>1</v>
      </c>
      <c r="H16" s="11" t="b">
        <v>0</v>
      </c>
      <c r="I16" s="11" t="b">
        <v>0</v>
      </c>
      <c r="J16" s="11" t="b">
        <v>1</v>
      </c>
      <c r="K16" s="7" t="str">
        <f t="shared" si="1"/>
        <v>I, IV</v>
      </c>
      <c r="L16" s="11" t="s">
        <v>73</v>
      </c>
      <c r="M16" s="11" t="s">
        <v>75</v>
      </c>
      <c r="N16" s="11" t="s">
        <v>76</v>
      </c>
      <c r="O16" s="19" t="s">
        <v>77</v>
      </c>
      <c r="P16" s="7" t="str">
        <f t="shared" si="2"/>
        <v>100.000.876</v>
      </c>
      <c r="Q16" s="7" t="str">
        <f t="shared" si="3"/>
        <v>100.000.876</v>
      </c>
    </row>
    <row r="17" spans="1:17" x14ac:dyDescent="0.25">
      <c r="A17" s="7">
        <f>COUNTIF($C$3:C17,C17)</f>
        <v>1</v>
      </c>
      <c r="B17" s="7" t="str">
        <f t="shared" si="0"/>
        <v>1_100.048.162</v>
      </c>
      <c r="C17" s="11" t="s">
        <v>78</v>
      </c>
      <c r="D17" s="11" t="s">
        <v>79</v>
      </c>
      <c r="E17" s="11" t="b">
        <v>0</v>
      </c>
      <c r="F17" s="11" t="s">
        <v>20</v>
      </c>
      <c r="G17" s="11" t="b">
        <v>1</v>
      </c>
      <c r="H17" s="11" t="b">
        <v>0</v>
      </c>
      <c r="I17" s="11" t="b">
        <v>0</v>
      </c>
      <c r="J17" s="11" t="b">
        <v>1</v>
      </c>
      <c r="K17" s="7" t="str">
        <f t="shared" si="1"/>
        <v>I, IV</v>
      </c>
      <c r="L17" s="11" t="s">
        <v>78</v>
      </c>
      <c r="M17" s="11" t="s">
        <v>80</v>
      </c>
      <c r="N17" s="11" t="s">
        <v>81</v>
      </c>
      <c r="O17" s="19" t="s">
        <v>82</v>
      </c>
      <c r="P17" s="7" t="str">
        <f t="shared" si="2"/>
        <v>100.048.162</v>
      </c>
      <c r="Q17" s="7" t="str">
        <f t="shared" si="3"/>
        <v>100.048.162</v>
      </c>
    </row>
    <row r="18" spans="1:17" x14ac:dyDescent="0.25">
      <c r="A18" s="7">
        <f>COUNTIF($C$3:C18,C18)</f>
        <v>1</v>
      </c>
      <c r="B18" s="7" t="str">
        <f t="shared" si="0"/>
        <v>1_100.239.157</v>
      </c>
      <c r="C18" s="11" t="s">
        <v>83</v>
      </c>
      <c r="D18" s="11" t="s">
        <v>84</v>
      </c>
      <c r="E18" s="11" t="b">
        <v>1</v>
      </c>
      <c r="F18" s="11" t="b">
        <v>0</v>
      </c>
      <c r="G18" s="11" t="b">
        <v>1</v>
      </c>
      <c r="H18" s="11" t="b">
        <v>0</v>
      </c>
      <c r="I18" s="11" t="b">
        <v>0</v>
      </c>
      <c r="J18" s="11" t="b">
        <v>1</v>
      </c>
      <c r="K18" s="7" t="str">
        <f t="shared" si="1"/>
        <v>I, IV</v>
      </c>
      <c r="L18" s="11" t="s">
        <v>100</v>
      </c>
      <c r="M18" s="11" t="s">
        <v>101</v>
      </c>
      <c r="N18" s="11" t="s">
        <v>102</v>
      </c>
      <c r="O18" s="11" t="s">
        <v>103</v>
      </c>
      <c r="P18" s="7" t="str">
        <f t="shared" si="2"/>
        <v>100.130.841</v>
      </c>
      <c r="Q18" s="7" t="str">
        <f t="shared" si="3"/>
        <v>100.239.157</v>
      </c>
    </row>
    <row r="19" spans="1:17" x14ac:dyDescent="0.25">
      <c r="A19" s="7">
        <f>COUNTIF($C$3:C19,C19)</f>
        <v>2</v>
      </c>
      <c r="B19" s="7" t="str">
        <f t="shared" si="0"/>
        <v>2_100.239.157</v>
      </c>
      <c r="C19" s="11" t="s">
        <v>83</v>
      </c>
      <c r="D19" s="11" t="s">
        <v>84</v>
      </c>
      <c r="E19" s="11" t="b">
        <v>1</v>
      </c>
      <c r="F19" s="11" t="b">
        <v>0</v>
      </c>
      <c r="G19" s="11" t="b">
        <v>1</v>
      </c>
      <c r="H19" s="11" t="b">
        <v>0</v>
      </c>
      <c r="I19" s="11" t="b">
        <v>0</v>
      </c>
      <c r="J19" s="11" t="b">
        <v>1</v>
      </c>
      <c r="K19" s="7" t="str">
        <f t="shared" si="1"/>
        <v>I, IV</v>
      </c>
      <c r="L19" s="11" t="s">
        <v>96</v>
      </c>
      <c r="M19" s="11" t="s">
        <v>97</v>
      </c>
      <c r="N19" s="11" t="s">
        <v>98</v>
      </c>
      <c r="O19" s="11" t="s">
        <v>99</v>
      </c>
      <c r="P19" s="7" t="str">
        <f t="shared" si="2"/>
        <v>100.131.015</v>
      </c>
      <c r="Q19" s="7" t="str">
        <f t="shared" si="3"/>
        <v>100.239.157</v>
      </c>
    </row>
    <row r="20" spans="1:17" x14ac:dyDescent="0.25">
      <c r="A20" s="7">
        <f>COUNTIF($C$3:C20,C20)</f>
        <v>3</v>
      </c>
      <c r="B20" s="7" t="str">
        <f t="shared" si="0"/>
        <v>3_100.239.157</v>
      </c>
      <c r="C20" s="11" t="s">
        <v>83</v>
      </c>
      <c r="D20" s="11" t="s">
        <v>84</v>
      </c>
      <c r="E20" s="11" t="b">
        <v>1</v>
      </c>
      <c r="F20" s="11" t="b">
        <v>0</v>
      </c>
      <c r="G20" s="11" t="b">
        <v>1</v>
      </c>
      <c r="H20" s="11" t="b">
        <v>0</v>
      </c>
      <c r="I20" s="11" t="b">
        <v>0</v>
      </c>
      <c r="J20" s="11" t="b">
        <v>1</v>
      </c>
      <c r="K20" s="7" t="str">
        <f t="shared" si="1"/>
        <v>I, IV</v>
      </c>
      <c r="L20" s="11" t="s">
        <v>92</v>
      </c>
      <c r="M20" s="11" t="s">
        <v>93</v>
      </c>
      <c r="N20" s="11" t="s">
        <v>94</v>
      </c>
      <c r="O20" s="11" t="s">
        <v>95</v>
      </c>
      <c r="P20" s="7" t="str">
        <f t="shared" si="2"/>
        <v>100.131.125</v>
      </c>
      <c r="Q20" s="7" t="str">
        <f t="shared" si="3"/>
        <v>100.239.157</v>
      </c>
    </row>
    <row r="21" spans="1:17" x14ac:dyDescent="0.25">
      <c r="A21" s="7">
        <f>COUNTIF($C$3:C21,C21)</f>
        <v>4</v>
      </c>
      <c r="B21" s="7" t="str">
        <f t="shared" si="0"/>
        <v>4_100.239.157</v>
      </c>
      <c r="C21" s="11" t="s">
        <v>83</v>
      </c>
      <c r="D21" s="11" t="s">
        <v>84</v>
      </c>
      <c r="E21" s="11" t="b">
        <v>1</v>
      </c>
      <c r="F21" s="11" t="b">
        <v>0</v>
      </c>
      <c r="G21" s="11" t="b">
        <v>1</v>
      </c>
      <c r="H21" s="11" t="b">
        <v>0</v>
      </c>
      <c r="I21" s="11" t="b">
        <v>0</v>
      </c>
      <c r="J21" s="11" t="b">
        <v>1</v>
      </c>
      <c r="K21" s="7" t="str">
        <f t="shared" si="1"/>
        <v>I, IV</v>
      </c>
      <c r="L21" s="11" t="s">
        <v>89</v>
      </c>
      <c r="M21" s="11" t="s">
        <v>90</v>
      </c>
      <c r="N21" s="11" t="s">
        <v>91</v>
      </c>
      <c r="O21" s="11" t="s">
        <v>84</v>
      </c>
      <c r="P21" s="7" t="str">
        <f t="shared" si="2"/>
        <v>100.042.848</v>
      </c>
      <c r="Q21" s="7" t="str">
        <f t="shared" si="3"/>
        <v>100.239.157</v>
      </c>
    </row>
    <row r="22" spans="1:17" x14ac:dyDescent="0.25">
      <c r="A22" s="7">
        <f>COUNTIF($C$3:C22,C22)</f>
        <v>5</v>
      </c>
      <c r="B22" s="7" t="str">
        <f t="shared" si="0"/>
        <v>5_100.239.157</v>
      </c>
      <c r="C22" s="11" t="s">
        <v>83</v>
      </c>
      <c r="D22" s="11" t="s">
        <v>84</v>
      </c>
      <c r="E22" s="11" t="b">
        <v>1</v>
      </c>
      <c r="F22" s="11" t="b">
        <v>0</v>
      </c>
      <c r="G22" s="11" t="b">
        <v>1</v>
      </c>
      <c r="H22" s="11" t="b">
        <v>0</v>
      </c>
      <c r="I22" s="11" t="b">
        <v>0</v>
      </c>
      <c r="J22" s="11" t="b">
        <v>1</v>
      </c>
      <c r="K22" s="7" t="str">
        <f t="shared" si="1"/>
        <v>I, IV</v>
      </c>
      <c r="L22" s="11" t="s">
        <v>85</v>
      </c>
      <c r="M22" s="11" t="s">
        <v>86</v>
      </c>
      <c r="N22" s="11" t="s">
        <v>87</v>
      </c>
      <c r="O22" s="11" t="s">
        <v>88</v>
      </c>
      <c r="P22" s="7" t="str">
        <f t="shared" si="2"/>
        <v>100.019.724</v>
      </c>
      <c r="Q22" s="7" t="str">
        <f t="shared" si="3"/>
        <v>100.239.157</v>
      </c>
    </row>
    <row r="23" spans="1:17" x14ac:dyDescent="0.25">
      <c r="A23" s="7">
        <f>COUNTIF($C$3:C23,C23)</f>
        <v>1</v>
      </c>
      <c r="B23" s="7" t="str">
        <f t="shared" si="0"/>
        <v>1_100.276.817</v>
      </c>
      <c r="C23" s="11" t="s">
        <v>104</v>
      </c>
      <c r="D23" s="11" t="s">
        <v>105</v>
      </c>
      <c r="E23" s="11" t="b">
        <v>1</v>
      </c>
      <c r="F23" s="11" t="b">
        <v>1</v>
      </c>
      <c r="G23" s="11" t="b">
        <v>1</v>
      </c>
      <c r="H23" s="11" t="b">
        <v>0</v>
      </c>
      <c r="I23" s="11" t="b">
        <v>0</v>
      </c>
      <c r="J23" s="11" t="b">
        <v>1</v>
      </c>
      <c r="K23" s="7" t="str">
        <f t="shared" si="1"/>
        <v>I, IV</v>
      </c>
      <c r="L23" s="11" t="s">
        <v>106</v>
      </c>
      <c r="M23" s="11" t="s">
        <v>107</v>
      </c>
      <c r="N23" s="11" t="s">
        <v>108</v>
      </c>
      <c r="O23" s="11" t="s">
        <v>109</v>
      </c>
      <c r="P23" s="7" t="str">
        <f t="shared" si="2"/>
        <v>100.048.219</v>
      </c>
      <c r="Q23" s="7" t="str">
        <f t="shared" si="3"/>
        <v>100.276.817</v>
      </c>
    </row>
    <row r="24" spans="1:17" x14ac:dyDescent="0.25">
      <c r="A24" s="7">
        <f>COUNTIF($C$3:C24,C24)</f>
        <v>1</v>
      </c>
      <c r="B24" s="7" t="str">
        <f t="shared" si="0"/>
        <v>1_100.003.886</v>
      </c>
      <c r="C24" s="11" t="s">
        <v>110</v>
      </c>
      <c r="D24" s="11" t="s">
        <v>111</v>
      </c>
      <c r="E24" s="11" t="b">
        <v>0</v>
      </c>
      <c r="F24" s="11" t="s">
        <v>20</v>
      </c>
      <c r="G24" s="11" t="b">
        <v>1</v>
      </c>
      <c r="H24" s="11" t="b">
        <v>0</v>
      </c>
      <c r="I24" s="11" t="b">
        <v>1</v>
      </c>
      <c r="J24" s="11" t="b">
        <v>1</v>
      </c>
      <c r="K24" s="7" t="str">
        <f t="shared" si="1"/>
        <v>I, III, IV</v>
      </c>
      <c r="L24" s="11" t="s">
        <v>110</v>
      </c>
      <c r="M24" s="11" t="s">
        <v>112</v>
      </c>
      <c r="N24" s="11" t="s">
        <v>113</v>
      </c>
      <c r="O24" s="11" t="s">
        <v>111</v>
      </c>
      <c r="P24" s="7" t="str">
        <f t="shared" si="2"/>
        <v>100.003.886</v>
      </c>
      <c r="Q24" s="7" t="str">
        <f t="shared" si="3"/>
        <v>100.003.886</v>
      </c>
    </row>
    <row r="25" spans="1:17" x14ac:dyDescent="0.25">
      <c r="A25" s="7">
        <f>COUNTIF($C$3:C25,C25)</f>
        <v>1</v>
      </c>
      <c r="B25" s="7" t="str">
        <f t="shared" si="0"/>
        <v>1_100.001.605</v>
      </c>
      <c r="C25" s="11" t="s">
        <v>114</v>
      </c>
      <c r="D25" s="11" t="s">
        <v>115</v>
      </c>
      <c r="E25" s="11" t="b">
        <v>0</v>
      </c>
      <c r="F25" s="11" t="s">
        <v>20</v>
      </c>
      <c r="G25" s="11" t="b">
        <v>1</v>
      </c>
      <c r="H25" s="11" t="b">
        <v>0</v>
      </c>
      <c r="I25" s="11" t="b">
        <v>1</v>
      </c>
      <c r="J25" s="11" t="b">
        <v>1</v>
      </c>
      <c r="K25" s="7" t="str">
        <f t="shared" si="1"/>
        <v>I, III, IV</v>
      </c>
      <c r="L25" s="11" t="s">
        <v>114</v>
      </c>
      <c r="M25" s="11" t="s">
        <v>116</v>
      </c>
      <c r="N25" s="11" t="s">
        <v>117</v>
      </c>
      <c r="O25" s="11" t="s">
        <v>115</v>
      </c>
      <c r="P25" s="7" t="str">
        <f t="shared" si="2"/>
        <v>100.001.605</v>
      </c>
      <c r="Q25" s="7" t="str">
        <f t="shared" si="3"/>
        <v>100.001.605</v>
      </c>
    </row>
    <row r="26" spans="1:17" x14ac:dyDescent="0.25">
      <c r="A26" s="7">
        <f>COUNTIF($C$3:C26,C26)</f>
        <v>1</v>
      </c>
      <c r="B26" s="7" t="str">
        <f t="shared" si="0"/>
        <v>1_100.276.818</v>
      </c>
      <c r="C26" s="11" t="s">
        <v>118</v>
      </c>
      <c r="D26" s="11" t="s">
        <v>119</v>
      </c>
      <c r="E26" s="11" t="b">
        <v>1</v>
      </c>
      <c r="F26" s="11" t="b">
        <v>0</v>
      </c>
      <c r="G26" s="11" t="b">
        <v>1</v>
      </c>
      <c r="H26" s="11" t="b">
        <v>0</v>
      </c>
      <c r="I26" s="11" t="b">
        <v>0</v>
      </c>
      <c r="J26" s="11" t="b">
        <v>1</v>
      </c>
      <c r="K26" s="7" t="str">
        <f t="shared" si="1"/>
        <v>I, IV</v>
      </c>
      <c r="L26" s="11" t="s">
        <v>132</v>
      </c>
      <c r="M26" s="11" t="s">
        <v>133</v>
      </c>
      <c r="N26" s="11" t="s">
        <v>134</v>
      </c>
      <c r="O26" s="11" t="s">
        <v>135</v>
      </c>
      <c r="P26" s="7" t="str">
        <f t="shared" si="2"/>
        <v>100.009.245</v>
      </c>
      <c r="Q26" s="7" t="str">
        <f t="shared" si="3"/>
        <v>100.276.818</v>
      </c>
    </row>
    <row r="27" spans="1:17" x14ac:dyDescent="0.25">
      <c r="A27" s="7">
        <f>COUNTIF($C$3:C27,C27)</f>
        <v>2</v>
      </c>
      <c r="B27" s="7" t="str">
        <f t="shared" si="0"/>
        <v>2_100.276.818</v>
      </c>
      <c r="C27" s="11" t="s">
        <v>118</v>
      </c>
      <c r="D27" s="11" t="s">
        <v>119</v>
      </c>
      <c r="E27" s="11" t="b">
        <v>1</v>
      </c>
      <c r="F27" s="11" t="b">
        <v>0</v>
      </c>
      <c r="G27" s="11" t="b">
        <v>1</v>
      </c>
      <c r="H27" s="11" t="b">
        <v>0</v>
      </c>
      <c r="I27" s="11" t="b">
        <v>0</v>
      </c>
      <c r="J27" s="11" t="b">
        <v>1</v>
      </c>
      <c r="K27" s="7" t="str">
        <f t="shared" si="1"/>
        <v>I, IV</v>
      </c>
      <c r="L27" s="11" t="s">
        <v>128</v>
      </c>
      <c r="M27" s="11" t="s">
        <v>129</v>
      </c>
      <c r="N27" s="11" t="s">
        <v>130</v>
      </c>
      <c r="O27" s="11" t="s">
        <v>131</v>
      </c>
      <c r="P27" s="7" t="str">
        <f t="shared" si="2"/>
        <v>100.005.703</v>
      </c>
      <c r="Q27" s="7" t="str">
        <f t="shared" si="3"/>
        <v>100.276.818</v>
      </c>
    </row>
    <row r="28" spans="1:17" x14ac:dyDescent="0.25">
      <c r="A28" s="7">
        <f>COUNTIF($C$3:C28,C28)</f>
        <v>3</v>
      </c>
      <c r="B28" s="7" t="str">
        <f t="shared" si="0"/>
        <v>3_100.276.818</v>
      </c>
      <c r="C28" s="11" t="s">
        <v>118</v>
      </c>
      <c r="D28" s="11" t="s">
        <v>119</v>
      </c>
      <c r="E28" s="11" t="b">
        <v>1</v>
      </c>
      <c r="F28" s="11" t="b">
        <v>0</v>
      </c>
      <c r="G28" s="11" t="b">
        <v>1</v>
      </c>
      <c r="H28" s="11" t="b">
        <v>0</v>
      </c>
      <c r="I28" s="11" t="b">
        <v>0</v>
      </c>
      <c r="J28" s="11" t="b">
        <v>1</v>
      </c>
      <c r="K28" s="7" t="str">
        <f t="shared" si="1"/>
        <v>I, IV</v>
      </c>
      <c r="L28" s="11" t="s">
        <v>124</v>
      </c>
      <c r="M28" s="11" t="s">
        <v>125</v>
      </c>
      <c r="N28" s="11" t="s">
        <v>126</v>
      </c>
      <c r="O28" s="11" t="s">
        <v>127</v>
      </c>
      <c r="P28" s="7" t="str">
        <f t="shared" si="2"/>
        <v>100.005.702</v>
      </c>
      <c r="Q28" s="7" t="str">
        <f t="shared" si="3"/>
        <v>100.276.818</v>
      </c>
    </row>
    <row r="29" spans="1:17" x14ac:dyDescent="0.25">
      <c r="A29" s="7">
        <f>COUNTIF($C$3:C29,C29)</f>
        <v>4</v>
      </c>
      <c r="B29" s="7" t="str">
        <f t="shared" si="0"/>
        <v>4_100.276.818</v>
      </c>
      <c r="C29" s="11" t="s">
        <v>118</v>
      </c>
      <c r="D29" s="11" t="s">
        <v>119</v>
      </c>
      <c r="E29" s="11" t="b">
        <v>1</v>
      </c>
      <c r="F29" s="11" t="b">
        <v>0</v>
      </c>
      <c r="G29" s="11" t="b">
        <v>1</v>
      </c>
      <c r="H29" s="11" t="b">
        <v>0</v>
      </c>
      <c r="I29" s="11" t="b">
        <v>0</v>
      </c>
      <c r="J29" s="11" t="b">
        <v>1</v>
      </c>
      <c r="K29" s="7" t="str">
        <f t="shared" si="1"/>
        <v>I, IV</v>
      </c>
      <c r="L29" s="11" t="s">
        <v>120</v>
      </c>
      <c r="M29" s="11" t="s">
        <v>121</v>
      </c>
      <c r="N29" s="11" t="s">
        <v>122</v>
      </c>
      <c r="O29" s="11" t="s">
        <v>123</v>
      </c>
      <c r="P29" s="7" t="str">
        <f t="shared" si="2"/>
        <v>100.000.365</v>
      </c>
      <c r="Q29" s="7" t="str">
        <f t="shared" si="3"/>
        <v>100.276.818</v>
      </c>
    </row>
    <row r="30" spans="1:17" x14ac:dyDescent="0.25">
      <c r="A30" s="7">
        <f>COUNTIF($C$3:C30,C30)</f>
        <v>1</v>
      </c>
      <c r="B30" s="7" t="str">
        <f t="shared" si="0"/>
        <v>1_100.017.452</v>
      </c>
      <c r="C30" s="11" t="s">
        <v>136</v>
      </c>
      <c r="D30" s="11" t="s">
        <v>137</v>
      </c>
      <c r="E30" s="11" t="b">
        <v>0</v>
      </c>
      <c r="F30" s="11" t="s">
        <v>20</v>
      </c>
      <c r="G30" s="11" t="b">
        <v>1</v>
      </c>
      <c r="H30" s="11" t="b">
        <v>0</v>
      </c>
      <c r="I30" s="11" t="b">
        <v>0</v>
      </c>
      <c r="J30" s="11" t="b">
        <v>1</v>
      </c>
      <c r="K30" s="7" t="str">
        <f t="shared" si="1"/>
        <v>I, IV</v>
      </c>
      <c r="L30" s="11" t="s">
        <v>136</v>
      </c>
      <c r="M30" s="11" t="s">
        <v>138</v>
      </c>
      <c r="N30" s="11" t="s">
        <v>139</v>
      </c>
      <c r="O30" s="11" t="s">
        <v>137</v>
      </c>
      <c r="P30" s="7" t="str">
        <f t="shared" si="2"/>
        <v>100.017.452</v>
      </c>
      <c r="Q30" s="7" t="str">
        <f t="shared" si="3"/>
        <v>100.017.452</v>
      </c>
    </row>
    <row r="31" spans="1:17" x14ac:dyDescent="0.25">
      <c r="A31" s="7">
        <f>COUNTIF($C$3:C31,C31)</f>
        <v>1</v>
      </c>
      <c r="B31" s="7" t="str">
        <f t="shared" si="0"/>
        <v>1_100.276.819</v>
      </c>
      <c r="C31" s="11" t="s">
        <v>140</v>
      </c>
      <c r="D31" s="11" t="s">
        <v>141</v>
      </c>
      <c r="E31" s="19" t="b">
        <v>1</v>
      </c>
      <c r="F31" s="11" t="b">
        <v>1</v>
      </c>
      <c r="G31" s="11" t="b">
        <v>1</v>
      </c>
      <c r="H31" s="11" t="b">
        <v>0</v>
      </c>
      <c r="I31" s="11" t="b">
        <v>0</v>
      </c>
      <c r="J31" s="11" t="b">
        <v>1</v>
      </c>
      <c r="K31" s="7" t="str">
        <f t="shared" si="1"/>
        <v>I, IV</v>
      </c>
      <c r="L31" s="11" t="s">
        <v>142</v>
      </c>
      <c r="M31" s="11" t="s">
        <v>143</v>
      </c>
      <c r="N31" s="11" t="s">
        <v>144</v>
      </c>
      <c r="O31" s="11" t="s">
        <v>145</v>
      </c>
      <c r="P31" s="7" t="str">
        <f t="shared" si="2"/>
        <v>100.046.425</v>
      </c>
      <c r="Q31" s="7" t="str">
        <f t="shared" si="3"/>
        <v>100.276.819</v>
      </c>
    </row>
    <row r="32" spans="1:17" x14ac:dyDescent="0.25">
      <c r="A32" s="7">
        <f>COUNTIF($C$3:C32,C32)</f>
        <v>1</v>
      </c>
      <c r="B32" s="7" t="str">
        <f t="shared" si="0"/>
        <v>1_100.009.248</v>
      </c>
      <c r="C32" s="11" t="s">
        <v>146</v>
      </c>
      <c r="D32" s="11" t="s">
        <v>147</v>
      </c>
      <c r="E32" s="11" t="b">
        <v>0</v>
      </c>
      <c r="F32" s="11" t="s">
        <v>20</v>
      </c>
      <c r="G32" s="11" t="b">
        <v>1</v>
      </c>
      <c r="H32" s="11" t="b">
        <v>0</v>
      </c>
      <c r="I32" s="11" t="b">
        <v>1</v>
      </c>
      <c r="J32" s="11" t="b">
        <v>1</v>
      </c>
      <c r="K32" s="7" t="str">
        <f t="shared" si="1"/>
        <v>I, III, IV</v>
      </c>
      <c r="L32" s="11" t="s">
        <v>146</v>
      </c>
      <c r="M32" s="11" t="s">
        <v>148</v>
      </c>
      <c r="N32" s="11" t="s">
        <v>149</v>
      </c>
      <c r="O32" s="11" t="s">
        <v>147</v>
      </c>
      <c r="P32" s="7" t="str">
        <f t="shared" si="2"/>
        <v>100.009.248</v>
      </c>
      <c r="Q32" s="7" t="str">
        <f t="shared" si="3"/>
        <v>100.009.248</v>
      </c>
    </row>
    <row r="33" spans="1:17" x14ac:dyDescent="0.25">
      <c r="A33" s="7">
        <f>COUNTIF($C$3:C33,C33)</f>
        <v>1</v>
      </c>
      <c r="B33" s="7" t="str">
        <f t="shared" si="0"/>
        <v>1_100.239.202</v>
      </c>
      <c r="C33" s="11" t="s">
        <v>150</v>
      </c>
      <c r="D33" s="11" t="s">
        <v>151</v>
      </c>
      <c r="E33" s="11" t="b">
        <v>1</v>
      </c>
      <c r="F33" s="11" t="b">
        <v>1</v>
      </c>
      <c r="G33" s="11" t="b">
        <v>1</v>
      </c>
      <c r="H33" s="11" t="b">
        <v>0</v>
      </c>
      <c r="I33" s="11" t="b">
        <v>0</v>
      </c>
      <c r="J33" s="11" t="b">
        <v>0</v>
      </c>
      <c r="K33" s="7" t="str">
        <f t="shared" si="1"/>
        <v>I</v>
      </c>
      <c r="L33" s="11" t="s">
        <v>188</v>
      </c>
      <c r="M33" s="12" t="s">
        <v>189</v>
      </c>
      <c r="N33" s="12" t="s">
        <v>190</v>
      </c>
      <c r="O33" s="11" t="s">
        <v>191</v>
      </c>
      <c r="P33" s="7" t="str">
        <f t="shared" si="2"/>
        <v>100.044.859</v>
      </c>
      <c r="Q33" s="7" t="str">
        <f t="shared" si="3"/>
        <v>100.239.202</v>
      </c>
    </row>
    <row r="34" spans="1:17" x14ac:dyDescent="0.25">
      <c r="A34" s="7">
        <f>COUNTIF($C$3:C34,C34)</f>
        <v>2</v>
      </c>
      <c r="B34" s="7" t="str">
        <f t="shared" si="0"/>
        <v>2_100.239.202</v>
      </c>
      <c r="C34" s="11" t="s">
        <v>150</v>
      </c>
      <c r="D34" s="11" t="s">
        <v>151</v>
      </c>
      <c r="E34" s="11" t="b">
        <v>1</v>
      </c>
      <c r="F34" s="11" t="b">
        <v>1</v>
      </c>
      <c r="G34" s="11" t="b">
        <v>1</v>
      </c>
      <c r="H34" s="11" t="b">
        <v>0</v>
      </c>
      <c r="I34" s="11" t="b">
        <v>0</v>
      </c>
      <c r="J34" s="11" t="b">
        <v>0</v>
      </c>
      <c r="K34" s="7" t="str">
        <f t="shared" si="1"/>
        <v>I</v>
      </c>
      <c r="L34" s="11" t="s">
        <v>184</v>
      </c>
      <c r="M34" s="12" t="s">
        <v>185</v>
      </c>
      <c r="N34" s="12" t="s">
        <v>186</v>
      </c>
      <c r="O34" s="11" t="s">
        <v>187</v>
      </c>
      <c r="P34" s="7" t="str">
        <f t="shared" si="2"/>
        <v>100.041.356</v>
      </c>
      <c r="Q34" s="7" t="str">
        <f t="shared" si="3"/>
        <v>100.239.202</v>
      </c>
    </row>
    <row r="35" spans="1:17" x14ac:dyDescent="0.25">
      <c r="A35" s="7">
        <f>COUNTIF($C$3:C35,C35)</f>
        <v>3</v>
      </c>
      <c r="B35" s="7" t="str">
        <f t="shared" si="0"/>
        <v>3_100.239.202</v>
      </c>
      <c r="C35" s="11" t="s">
        <v>150</v>
      </c>
      <c r="D35" s="11" t="s">
        <v>151</v>
      </c>
      <c r="E35" s="11" t="b">
        <v>1</v>
      </c>
      <c r="F35" s="11" t="b">
        <v>1</v>
      </c>
      <c r="G35" s="11" t="b">
        <v>1</v>
      </c>
      <c r="H35" s="11" t="b">
        <v>0</v>
      </c>
      <c r="I35" s="11" t="b">
        <v>0</v>
      </c>
      <c r="J35" s="11" t="b">
        <v>0</v>
      </c>
      <c r="K35" s="7" t="str">
        <f t="shared" si="1"/>
        <v>I</v>
      </c>
      <c r="L35" s="11" t="s">
        <v>180</v>
      </c>
      <c r="M35" s="12" t="s">
        <v>181</v>
      </c>
      <c r="N35" s="12" t="s">
        <v>182</v>
      </c>
      <c r="O35" s="11" t="s">
        <v>183</v>
      </c>
      <c r="P35" s="7" t="str">
        <f t="shared" si="2"/>
        <v>100.033.765</v>
      </c>
      <c r="Q35" s="7" t="str">
        <f t="shared" si="3"/>
        <v>100.239.202</v>
      </c>
    </row>
    <row r="36" spans="1:17" x14ac:dyDescent="0.25">
      <c r="A36" s="7">
        <f>COUNTIF($C$3:C36,C36)</f>
        <v>4</v>
      </c>
      <c r="B36" s="7" t="str">
        <f t="shared" si="0"/>
        <v>4_100.239.202</v>
      </c>
      <c r="C36" s="11" t="s">
        <v>150</v>
      </c>
      <c r="D36" s="11" t="s">
        <v>151</v>
      </c>
      <c r="E36" s="11" t="b">
        <v>1</v>
      </c>
      <c r="F36" s="11" t="b">
        <v>1</v>
      </c>
      <c r="G36" s="11" t="b">
        <v>1</v>
      </c>
      <c r="H36" s="11" t="b">
        <v>0</v>
      </c>
      <c r="I36" s="11" t="b">
        <v>0</v>
      </c>
      <c r="J36" s="11" t="b">
        <v>0</v>
      </c>
      <c r="K36" s="7" t="str">
        <f t="shared" si="1"/>
        <v>I</v>
      </c>
      <c r="L36" s="11" t="s">
        <v>176</v>
      </c>
      <c r="M36" s="12" t="s">
        <v>177</v>
      </c>
      <c r="N36" s="12" t="s">
        <v>178</v>
      </c>
      <c r="O36" s="11" t="s">
        <v>179</v>
      </c>
      <c r="P36" s="7" t="str">
        <f t="shared" si="2"/>
        <v>100.033.764</v>
      </c>
      <c r="Q36" s="7" t="str">
        <f t="shared" si="3"/>
        <v>100.239.202</v>
      </c>
    </row>
    <row r="37" spans="1:17" x14ac:dyDescent="0.25">
      <c r="A37" s="7">
        <f>COUNTIF($C$3:C37,C37)</f>
        <v>5</v>
      </c>
      <c r="B37" s="7" t="str">
        <f t="shared" si="0"/>
        <v>5_100.239.202</v>
      </c>
      <c r="C37" s="11" t="s">
        <v>150</v>
      </c>
      <c r="D37" s="11" t="s">
        <v>151</v>
      </c>
      <c r="E37" s="11" t="b">
        <v>1</v>
      </c>
      <c r="F37" s="11" t="b">
        <v>1</v>
      </c>
      <c r="G37" s="11" t="b">
        <v>1</v>
      </c>
      <c r="H37" s="11" t="b">
        <v>0</v>
      </c>
      <c r="I37" s="11" t="b">
        <v>0</v>
      </c>
      <c r="J37" s="11" t="b">
        <v>0</v>
      </c>
      <c r="K37" s="7" t="str">
        <f t="shared" si="1"/>
        <v>I</v>
      </c>
      <c r="L37" s="11" t="s">
        <v>172</v>
      </c>
      <c r="M37" s="12" t="s">
        <v>173</v>
      </c>
      <c r="N37" s="12" t="s">
        <v>174</v>
      </c>
      <c r="O37" s="11" t="s">
        <v>175</v>
      </c>
      <c r="P37" s="7" t="str">
        <f t="shared" si="2"/>
        <v>100.033.763</v>
      </c>
      <c r="Q37" s="7" t="str">
        <f t="shared" si="3"/>
        <v>100.239.202</v>
      </c>
    </row>
    <row r="38" spans="1:17" x14ac:dyDescent="0.25">
      <c r="A38" s="7">
        <f>COUNTIF($C$3:C38,C38)</f>
        <v>6</v>
      </c>
      <c r="B38" s="7" t="str">
        <f t="shared" si="0"/>
        <v>6_100.239.202</v>
      </c>
      <c r="C38" s="11" t="s">
        <v>150</v>
      </c>
      <c r="D38" s="11" t="s">
        <v>151</v>
      </c>
      <c r="E38" s="11" t="b">
        <v>1</v>
      </c>
      <c r="F38" s="11" t="b">
        <v>1</v>
      </c>
      <c r="G38" s="11" t="b">
        <v>1</v>
      </c>
      <c r="H38" s="11" t="b">
        <v>0</v>
      </c>
      <c r="I38" s="11" t="b">
        <v>0</v>
      </c>
      <c r="J38" s="11" t="b">
        <v>0</v>
      </c>
      <c r="K38" s="7" t="str">
        <f t="shared" si="1"/>
        <v>I</v>
      </c>
      <c r="L38" s="11" t="s">
        <v>168</v>
      </c>
      <c r="M38" s="12" t="s">
        <v>169</v>
      </c>
      <c r="N38" s="12" t="s">
        <v>170</v>
      </c>
      <c r="O38" s="11" t="s">
        <v>171</v>
      </c>
      <c r="P38" s="7" t="str">
        <f t="shared" si="2"/>
        <v>100.029.010</v>
      </c>
      <c r="Q38" s="7" t="str">
        <f t="shared" si="3"/>
        <v>100.239.202</v>
      </c>
    </row>
    <row r="39" spans="1:17" x14ac:dyDescent="0.25">
      <c r="A39" s="7">
        <f>COUNTIF($C$3:C39,C39)</f>
        <v>7</v>
      </c>
      <c r="B39" s="7" t="str">
        <f t="shared" si="0"/>
        <v>7_100.239.202</v>
      </c>
      <c r="C39" s="11" t="s">
        <v>150</v>
      </c>
      <c r="D39" s="11" t="s">
        <v>151</v>
      </c>
      <c r="E39" s="11" t="b">
        <v>1</v>
      </c>
      <c r="F39" s="11" t="b">
        <v>1</v>
      </c>
      <c r="G39" s="11" t="b">
        <v>1</v>
      </c>
      <c r="H39" s="11" t="b">
        <v>0</v>
      </c>
      <c r="I39" s="11" t="b">
        <v>0</v>
      </c>
      <c r="J39" s="11" t="b">
        <v>0</v>
      </c>
      <c r="K39" s="7" t="str">
        <f t="shared" si="1"/>
        <v>I</v>
      </c>
      <c r="L39" s="11" t="s">
        <v>164</v>
      </c>
      <c r="M39" s="12" t="s">
        <v>165</v>
      </c>
      <c r="N39" s="12" t="s">
        <v>166</v>
      </c>
      <c r="O39" s="11" t="s">
        <v>167</v>
      </c>
      <c r="P39" s="7" t="str">
        <f t="shared" si="2"/>
        <v>100.021.110</v>
      </c>
      <c r="Q39" s="7" t="str">
        <f t="shared" si="3"/>
        <v>100.239.202</v>
      </c>
    </row>
    <row r="40" spans="1:17" x14ac:dyDescent="0.25">
      <c r="A40" s="7">
        <f>COUNTIF($C$3:C40,C40)</f>
        <v>8</v>
      </c>
      <c r="B40" s="7" t="str">
        <f t="shared" si="0"/>
        <v>8_100.239.202</v>
      </c>
      <c r="C40" s="11" t="s">
        <v>150</v>
      </c>
      <c r="D40" s="11" t="s">
        <v>151</v>
      </c>
      <c r="E40" s="11" t="b">
        <v>1</v>
      </c>
      <c r="F40" s="11" t="b">
        <v>1</v>
      </c>
      <c r="G40" s="11" t="b">
        <v>1</v>
      </c>
      <c r="H40" s="11" t="b">
        <v>0</v>
      </c>
      <c r="I40" s="11" t="b">
        <v>0</v>
      </c>
      <c r="J40" s="11" t="b">
        <v>0</v>
      </c>
      <c r="K40" s="7" t="str">
        <f t="shared" si="1"/>
        <v>I</v>
      </c>
      <c r="L40" s="11" t="s">
        <v>160</v>
      </c>
      <c r="M40" s="12" t="s">
        <v>161</v>
      </c>
      <c r="N40" s="12" t="s">
        <v>162</v>
      </c>
      <c r="O40" s="11" t="s">
        <v>163</v>
      </c>
      <c r="P40" s="7" t="str">
        <f t="shared" si="2"/>
        <v>100.018.953</v>
      </c>
      <c r="Q40" s="7" t="str">
        <f t="shared" si="3"/>
        <v>100.239.202</v>
      </c>
    </row>
    <row r="41" spans="1:17" x14ac:dyDescent="0.25">
      <c r="A41" s="7">
        <f>COUNTIF($C$3:C41,C41)</f>
        <v>9</v>
      </c>
      <c r="B41" s="7" t="str">
        <f t="shared" si="0"/>
        <v>9_100.239.202</v>
      </c>
      <c r="C41" s="11" t="s">
        <v>150</v>
      </c>
      <c r="D41" s="11" t="s">
        <v>151</v>
      </c>
      <c r="E41" s="11" t="b">
        <v>1</v>
      </c>
      <c r="F41" s="11" t="b">
        <v>1</v>
      </c>
      <c r="G41" s="11" t="b">
        <v>1</v>
      </c>
      <c r="H41" s="11" t="b">
        <v>0</v>
      </c>
      <c r="I41" s="11" t="b">
        <v>0</v>
      </c>
      <c r="J41" s="11" t="b">
        <v>0</v>
      </c>
      <c r="K41" s="7" t="str">
        <f t="shared" si="1"/>
        <v>I</v>
      </c>
      <c r="L41" s="11" t="s">
        <v>156</v>
      </c>
      <c r="M41" s="12" t="s">
        <v>157</v>
      </c>
      <c r="N41" s="12" t="s">
        <v>158</v>
      </c>
      <c r="O41" s="11" t="s">
        <v>159</v>
      </c>
      <c r="P41" s="7" t="str">
        <f t="shared" si="2"/>
        <v>100.004.570</v>
      </c>
      <c r="Q41" s="7" t="str">
        <f t="shared" si="3"/>
        <v>100.239.202</v>
      </c>
    </row>
    <row r="42" spans="1:17" x14ac:dyDescent="0.25">
      <c r="A42" s="7">
        <f>COUNTIF($C$3:C42,C42)</f>
        <v>10</v>
      </c>
      <c r="B42" s="7" t="str">
        <f t="shared" si="0"/>
        <v>10_100.239.202</v>
      </c>
      <c r="C42" s="11" t="s">
        <v>150</v>
      </c>
      <c r="D42" s="11" t="s">
        <v>151</v>
      </c>
      <c r="E42" s="11" t="b">
        <v>1</v>
      </c>
      <c r="F42" s="11" t="b">
        <v>1</v>
      </c>
      <c r="G42" s="11" t="b">
        <v>1</v>
      </c>
      <c r="H42" s="11" t="b">
        <v>0</v>
      </c>
      <c r="I42" s="11" t="b">
        <v>0</v>
      </c>
      <c r="J42" s="11" t="b">
        <v>0</v>
      </c>
      <c r="K42" s="7" t="str">
        <f t="shared" si="1"/>
        <v>I</v>
      </c>
      <c r="L42" s="11" t="s">
        <v>152</v>
      </c>
      <c r="M42" s="11" t="s">
        <v>153</v>
      </c>
      <c r="N42" s="11" t="s">
        <v>154</v>
      </c>
      <c r="O42" s="11" t="s">
        <v>155</v>
      </c>
      <c r="P42" s="7" t="str">
        <f t="shared" si="2"/>
        <v>100.001.617</v>
      </c>
      <c r="Q42" s="7" t="str">
        <f t="shared" si="3"/>
        <v>100.239.202</v>
      </c>
    </row>
    <row r="43" spans="1:17" x14ac:dyDescent="0.25">
      <c r="A43" s="7">
        <f>COUNTIF($C$3:C43,C43)</f>
        <v>1</v>
      </c>
      <c r="B43" s="7" t="str">
        <f t="shared" si="0"/>
        <v>1_100.240.868</v>
      </c>
      <c r="C43" s="11" t="s">
        <v>192</v>
      </c>
      <c r="D43" s="11" t="s">
        <v>193</v>
      </c>
      <c r="E43" s="11" t="b">
        <v>1</v>
      </c>
      <c r="F43" s="11" t="b">
        <v>1</v>
      </c>
      <c r="G43" s="11" t="b">
        <v>1</v>
      </c>
      <c r="H43" s="11" t="b">
        <v>0</v>
      </c>
      <c r="I43" s="11" t="b">
        <v>0</v>
      </c>
      <c r="J43" s="11" t="b">
        <v>1</v>
      </c>
      <c r="K43" s="7" t="str">
        <f t="shared" si="1"/>
        <v>I, IV</v>
      </c>
      <c r="L43" s="11" t="s">
        <v>234</v>
      </c>
      <c r="M43" s="11" t="s">
        <v>235</v>
      </c>
      <c r="N43" s="11" t="s">
        <v>236</v>
      </c>
      <c r="O43" s="11" t="s">
        <v>237</v>
      </c>
      <c r="P43" s="7" t="str">
        <f t="shared" si="2"/>
        <v>100.067.670</v>
      </c>
      <c r="Q43" s="7" t="str">
        <f t="shared" si="3"/>
        <v>100.240.868</v>
      </c>
    </row>
    <row r="44" spans="1:17" x14ac:dyDescent="0.25">
      <c r="A44" s="7">
        <f>COUNTIF($C$3:C44,C44)</f>
        <v>2</v>
      </c>
      <c r="B44" s="7" t="str">
        <f t="shared" si="0"/>
        <v>2_100.240.868</v>
      </c>
      <c r="C44" s="11" t="s">
        <v>192</v>
      </c>
      <c r="D44" s="11" t="s">
        <v>193</v>
      </c>
      <c r="E44" s="11" t="b">
        <v>1</v>
      </c>
      <c r="F44" s="11" t="b">
        <v>1</v>
      </c>
      <c r="G44" s="11" t="b">
        <v>1</v>
      </c>
      <c r="H44" s="11" t="b">
        <v>0</v>
      </c>
      <c r="I44" s="11" t="b">
        <v>0</v>
      </c>
      <c r="J44" s="11" t="b">
        <v>1</v>
      </c>
      <c r="K44" s="7" t="str">
        <f t="shared" si="1"/>
        <v>I, IV</v>
      </c>
      <c r="L44" s="11" t="s">
        <v>230</v>
      </c>
      <c r="M44" s="11" t="s">
        <v>231</v>
      </c>
      <c r="N44" s="11" t="s">
        <v>232</v>
      </c>
      <c r="O44" s="11" t="s">
        <v>233</v>
      </c>
      <c r="P44" s="7" t="str">
        <f t="shared" si="2"/>
        <v>100.054.869</v>
      </c>
      <c r="Q44" s="7" t="str">
        <f t="shared" si="3"/>
        <v>100.240.868</v>
      </c>
    </row>
    <row r="45" spans="1:17" x14ac:dyDescent="0.25">
      <c r="A45" s="7">
        <f>COUNTIF($C$3:C45,C45)</f>
        <v>3</v>
      </c>
      <c r="B45" s="7" t="str">
        <f t="shared" si="0"/>
        <v>3_100.240.868</v>
      </c>
      <c r="C45" s="11" t="s">
        <v>192</v>
      </c>
      <c r="D45" s="11" t="s">
        <v>193</v>
      </c>
      <c r="E45" s="11" t="b">
        <v>1</v>
      </c>
      <c r="F45" s="11" t="b">
        <v>1</v>
      </c>
      <c r="G45" s="11" t="b">
        <v>1</v>
      </c>
      <c r="H45" s="11" t="b">
        <v>0</v>
      </c>
      <c r="I45" s="11" t="b">
        <v>0</v>
      </c>
      <c r="J45" s="11" t="b">
        <v>1</v>
      </c>
      <c r="K45" s="7" t="str">
        <f t="shared" si="1"/>
        <v>I, IV</v>
      </c>
      <c r="L45" s="11" t="s">
        <v>226</v>
      </c>
      <c r="M45" s="11" t="s">
        <v>227</v>
      </c>
      <c r="N45" s="11" t="s">
        <v>228</v>
      </c>
      <c r="O45" s="11" t="s">
        <v>229</v>
      </c>
      <c r="P45" s="7" t="str">
        <f t="shared" si="2"/>
        <v>100.046.044</v>
      </c>
      <c r="Q45" s="7" t="str">
        <f t="shared" si="3"/>
        <v>100.240.868</v>
      </c>
    </row>
    <row r="46" spans="1:17" x14ac:dyDescent="0.25">
      <c r="A46" s="7">
        <f>COUNTIF($C$3:C46,C46)</f>
        <v>4</v>
      </c>
      <c r="B46" s="7" t="str">
        <f t="shared" si="0"/>
        <v>4_100.240.868</v>
      </c>
      <c r="C46" s="11" t="s">
        <v>192</v>
      </c>
      <c r="D46" s="11" t="s">
        <v>193</v>
      </c>
      <c r="E46" s="11" t="b">
        <v>1</v>
      </c>
      <c r="F46" s="11" t="b">
        <v>1</v>
      </c>
      <c r="G46" s="11" t="b">
        <v>1</v>
      </c>
      <c r="H46" s="11" t="b">
        <v>0</v>
      </c>
      <c r="I46" s="11" t="b">
        <v>0</v>
      </c>
      <c r="J46" s="11" t="b">
        <v>1</v>
      </c>
      <c r="K46" s="7" t="str">
        <f t="shared" si="1"/>
        <v>I, IV</v>
      </c>
      <c r="L46" s="11" t="s">
        <v>222</v>
      </c>
      <c r="M46" s="11" t="s">
        <v>223</v>
      </c>
      <c r="N46" s="11" t="s">
        <v>224</v>
      </c>
      <c r="O46" s="11" t="s">
        <v>225</v>
      </c>
      <c r="P46" s="7" t="str">
        <f t="shared" si="2"/>
        <v>100.045.117</v>
      </c>
      <c r="Q46" s="7" t="str">
        <f t="shared" si="3"/>
        <v>100.240.868</v>
      </c>
    </row>
    <row r="47" spans="1:17" x14ac:dyDescent="0.25">
      <c r="A47" s="7">
        <f>COUNTIF($C$3:C47,C47)</f>
        <v>5</v>
      </c>
      <c r="B47" s="7" t="str">
        <f t="shared" si="0"/>
        <v>5_100.240.868</v>
      </c>
      <c r="C47" s="11" t="s">
        <v>192</v>
      </c>
      <c r="D47" s="11" t="s">
        <v>193</v>
      </c>
      <c r="E47" s="11" t="b">
        <v>1</v>
      </c>
      <c r="F47" s="11" t="b">
        <v>1</v>
      </c>
      <c r="G47" s="11" t="b">
        <v>1</v>
      </c>
      <c r="H47" s="11" t="b">
        <v>0</v>
      </c>
      <c r="I47" s="11" t="b">
        <v>0</v>
      </c>
      <c r="J47" s="11" t="b">
        <v>1</v>
      </c>
      <c r="K47" s="7" t="str">
        <f t="shared" si="1"/>
        <v>I, IV</v>
      </c>
      <c r="L47" s="11" t="s">
        <v>218</v>
      </c>
      <c r="M47" s="11" t="s">
        <v>219</v>
      </c>
      <c r="N47" s="11" t="s">
        <v>220</v>
      </c>
      <c r="O47" s="11" t="s">
        <v>221</v>
      </c>
      <c r="P47" s="7" t="str">
        <f t="shared" si="2"/>
        <v>100.044.908</v>
      </c>
      <c r="Q47" s="7" t="str">
        <f t="shared" si="3"/>
        <v>100.240.868</v>
      </c>
    </row>
    <row r="48" spans="1:17" x14ac:dyDescent="0.25">
      <c r="A48" s="7">
        <f>COUNTIF($C$3:C48,C48)</f>
        <v>6</v>
      </c>
      <c r="B48" s="7" t="str">
        <f t="shared" si="0"/>
        <v>6_100.240.868</v>
      </c>
      <c r="C48" s="11" t="s">
        <v>192</v>
      </c>
      <c r="D48" s="11" t="s">
        <v>193</v>
      </c>
      <c r="E48" s="11" t="b">
        <v>1</v>
      </c>
      <c r="F48" s="11" t="b">
        <v>1</v>
      </c>
      <c r="G48" s="11" t="b">
        <v>1</v>
      </c>
      <c r="H48" s="11" t="b">
        <v>0</v>
      </c>
      <c r="I48" s="11" t="b">
        <v>0</v>
      </c>
      <c r="J48" s="11" t="b">
        <v>1</v>
      </c>
      <c r="K48" s="7" t="str">
        <f t="shared" si="1"/>
        <v>I, IV</v>
      </c>
      <c r="L48" s="11" t="s">
        <v>214</v>
      </c>
      <c r="M48" s="11" t="s">
        <v>215</v>
      </c>
      <c r="N48" s="11" t="s">
        <v>216</v>
      </c>
      <c r="O48" s="11" t="s">
        <v>217</v>
      </c>
      <c r="P48" s="7" t="str">
        <f t="shared" si="2"/>
        <v>100.042.041</v>
      </c>
      <c r="Q48" s="7" t="str">
        <f t="shared" si="3"/>
        <v>100.240.868</v>
      </c>
    </row>
    <row r="49" spans="1:17" x14ac:dyDescent="0.25">
      <c r="A49" s="7">
        <f>COUNTIF($C$3:C49,C49)</f>
        <v>7</v>
      </c>
      <c r="B49" s="7" t="str">
        <f t="shared" si="0"/>
        <v>7_100.240.868</v>
      </c>
      <c r="C49" s="11" t="s">
        <v>192</v>
      </c>
      <c r="D49" s="11" t="s">
        <v>193</v>
      </c>
      <c r="E49" s="11" t="b">
        <v>1</v>
      </c>
      <c r="F49" s="11" t="b">
        <v>1</v>
      </c>
      <c r="G49" s="11" t="b">
        <v>1</v>
      </c>
      <c r="H49" s="11" t="b">
        <v>0</v>
      </c>
      <c r="I49" s="11" t="b">
        <v>0</v>
      </c>
      <c r="J49" s="11" t="b">
        <v>1</v>
      </c>
      <c r="K49" s="7" t="str">
        <f t="shared" si="1"/>
        <v>I, IV</v>
      </c>
      <c r="L49" s="11" t="s">
        <v>210</v>
      </c>
      <c r="M49" s="11" t="s">
        <v>211</v>
      </c>
      <c r="N49" s="11" t="s">
        <v>212</v>
      </c>
      <c r="O49" s="11" t="s">
        <v>213</v>
      </c>
      <c r="P49" s="7" t="str">
        <f t="shared" si="2"/>
        <v>100.021.801</v>
      </c>
      <c r="Q49" s="7" t="str">
        <f t="shared" si="3"/>
        <v>100.240.868</v>
      </c>
    </row>
    <row r="50" spans="1:17" x14ac:dyDescent="0.25">
      <c r="A50" s="7">
        <f>COUNTIF($C$3:C50,C50)</f>
        <v>8</v>
      </c>
      <c r="B50" s="7" t="str">
        <f t="shared" si="0"/>
        <v>8_100.240.868</v>
      </c>
      <c r="C50" s="11" t="s">
        <v>192</v>
      </c>
      <c r="D50" s="11" t="s">
        <v>193</v>
      </c>
      <c r="E50" s="11" t="b">
        <v>1</v>
      </c>
      <c r="F50" s="11" t="b">
        <v>1</v>
      </c>
      <c r="G50" s="11" t="b">
        <v>1</v>
      </c>
      <c r="H50" s="11" t="b">
        <v>0</v>
      </c>
      <c r="I50" s="11" t="b">
        <v>0</v>
      </c>
      <c r="J50" s="11" t="b">
        <v>1</v>
      </c>
      <c r="K50" s="7" t="str">
        <f t="shared" si="1"/>
        <v>I, IV</v>
      </c>
      <c r="L50" s="11" t="s">
        <v>206</v>
      </c>
      <c r="M50" s="11" t="s">
        <v>207</v>
      </c>
      <c r="N50" s="11" t="s">
        <v>208</v>
      </c>
      <c r="O50" s="11" t="s">
        <v>209</v>
      </c>
      <c r="P50" s="7" t="str">
        <f t="shared" si="2"/>
        <v>100.018.661</v>
      </c>
      <c r="Q50" s="7" t="str">
        <f t="shared" si="3"/>
        <v>100.240.868</v>
      </c>
    </row>
    <row r="51" spans="1:17" x14ac:dyDescent="0.25">
      <c r="A51" s="7">
        <f>COUNTIF($C$3:C51,C51)</f>
        <v>9</v>
      </c>
      <c r="B51" s="7" t="str">
        <f t="shared" si="0"/>
        <v>9_100.240.868</v>
      </c>
      <c r="C51" s="11" t="s">
        <v>192</v>
      </c>
      <c r="D51" s="11" t="s">
        <v>193</v>
      </c>
      <c r="E51" s="11" t="b">
        <v>1</v>
      </c>
      <c r="F51" s="11" t="b">
        <v>1</v>
      </c>
      <c r="G51" s="11" t="b">
        <v>1</v>
      </c>
      <c r="H51" s="11" t="b">
        <v>0</v>
      </c>
      <c r="I51" s="11" t="b">
        <v>0</v>
      </c>
      <c r="J51" s="11" t="b">
        <v>1</v>
      </c>
      <c r="K51" s="7" t="str">
        <f t="shared" si="1"/>
        <v>I, IV</v>
      </c>
      <c r="L51" s="11" t="s">
        <v>202</v>
      </c>
      <c r="M51" s="11" t="s">
        <v>203</v>
      </c>
      <c r="N51" s="11" t="s">
        <v>204</v>
      </c>
      <c r="O51" s="11" t="s">
        <v>205</v>
      </c>
      <c r="P51" s="7" t="str">
        <f t="shared" si="2"/>
        <v>100.015.618</v>
      </c>
      <c r="Q51" s="7" t="str">
        <f t="shared" si="3"/>
        <v>100.240.868</v>
      </c>
    </row>
    <row r="52" spans="1:17" x14ac:dyDescent="0.25">
      <c r="A52" s="7">
        <f>COUNTIF($C$3:C52,C52)</f>
        <v>10</v>
      </c>
      <c r="B52" s="7" t="str">
        <f t="shared" si="0"/>
        <v>10_100.240.868</v>
      </c>
      <c r="C52" s="11" t="s">
        <v>192</v>
      </c>
      <c r="D52" s="11" t="s">
        <v>193</v>
      </c>
      <c r="E52" s="11" t="b">
        <v>1</v>
      </c>
      <c r="F52" s="11" t="b">
        <v>1</v>
      </c>
      <c r="G52" s="11" t="b">
        <v>1</v>
      </c>
      <c r="H52" s="11" t="b">
        <v>0</v>
      </c>
      <c r="I52" s="11" t="b">
        <v>0</v>
      </c>
      <c r="J52" s="11" t="b">
        <v>1</v>
      </c>
      <c r="K52" s="7" t="str">
        <f t="shared" si="1"/>
        <v>I, IV</v>
      </c>
      <c r="L52" s="11" t="s">
        <v>198</v>
      </c>
      <c r="M52" s="11" t="s">
        <v>199</v>
      </c>
      <c r="N52" s="11" t="s">
        <v>200</v>
      </c>
      <c r="O52" s="11" t="s">
        <v>201</v>
      </c>
      <c r="P52" s="7" t="str">
        <f t="shared" si="2"/>
        <v>100.005.638</v>
      </c>
      <c r="Q52" s="7" t="str">
        <f t="shared" si="3"/>
        <v>100.240.868</v>
      </c>
    </row>
    <row r="53" spans="1:17" x14ac:dyDescent="0.25">
      <c r="A53" s="7">
        <f>COUNTIF($C$3:C53,C53)</f>
        <v>11</v>
      </c>
      <c r="B53" s="7" t="str">
        <f t="shared" si="0"/>
        <v>11_100.240.868</v>
      </c>
      <c r="C53" s="11" t="s">
        <v>192</v>
      </c>
      <c r="D53" s="11" t="s">
        <v>193</v>
      </c>
      <c r="E53" s="11" t="b">
        <v>1</v>
      </c>
      <c r="F53" s="11" t="b">
        <v>1</v>
      </c>
      <c r="G53" s="11" t="b">
        <v>1</v>
      </c>
      <c r="H53" s="11" t="b">
        <v>0</v>
      </c>
      <c r="I53" s="11" t="b">
        <v>0</v>
      </c>
      <c r="J53" s="11" t="b">
        <v>1</v>
      </c>
      <c r="K53" s="7" t="str">
        <f t="shared" si="1"/>
        <v>I, IV</v>
      </c>
      <c r="L53" s="11" t="s">
        <v>194</v>
      </c>
      <c r="M53" s="11" t="s">
        <v>195</v>
      </c>
      <c r="N53" s="11" t="s">
        <v>196</v>
      </c>
      <c r="O53" s="11" t="s">
        <v>197</v>
      </c>
      <c r="P53" s="7" t="str">
        <f t="shared" si="2"/>
        <v>100.240.900</v>
      </c>
      <c r="Q53" s="7" t="str">
        <f t="shared" si="3"/>
        <v>100.240.868</v>
      </c>
    </row>
    <row r="54" spans="1:17" x14ac:dyDescent="0.25">
      <c r="A54" s="7">
        <f>COUNTIF($C$3:C54,C54)</f>
        <v>1</v>
      </c>
      <c r="B54" s="7" t="str">
        <f t="shared" si="0"/>
        <v>1_100.251.389</v>
      </c>
      <c r="C54" s="11" t="s">
        <v>238</v>
      </c>
      <c r="D54" s="11" t="s">
        <v>239</v>
      </c>
      <c r="E54" s="11" t="b">
        <v>1</v>
      </c>
      <c r="F54" s="11" t="b">
        <v>1</v>
      </c>
      <c r="G54" s="11" t="b">
        <v>1</v>
      </c>
      <c r="H54" s="11" t="b">
        <v>0</v>
      </c>
      <c r="I54" s="11" t="b">
        <v>0</v>
      </c>
      <c r="J54" s="11" t="b">
        <v>0</v>
      </c>
      <c r="K54" s="7" t="str">
        <f t="shared" si="1"/>
        <v>I</v>
      </c>
      <c r="L54" s="19" t="s">
        <v>357</v>
      </c>
      <c r="M54" s="19" t="s">
        <v>358</v>
      </c>
      <c r="N54" s="19" t="s">
        <v>359</v>
      </c>
      <c r="O54" s="19" t="s">
        <v>1119</v>
      </c>
      <c r="P54" s="7" t="str">
        <f t="shared" si="2"/>
        <v>100.197.118</v>
      </c>
      <c r="Q54" s="7" t="str">
        <f t="shared" si="3"/>
        <v>100.251.389</v>
      </c>
    </row>
    <row r="55" spans="1:17" x14ac:dyDescent="0.25">
      <c r="A55" s="7">
        <f>COUNTIF($C$3:C55,C55)</f>
        <v>2</v>
      </c>
      <c r="B55" s="7" t="str">
        <f t="shared" si="0"/>
        <v>2_100.251.389</v>
      </c>
      <c r="C55" s="11" t="s">
        <v>238</v>
      </c>
      <c r="D55" s="11" t="s">
        <v>239</v>
      </c>
      <c r="E55" s="11" t="b">
        <v>1</v>
      </c>
      <c r="F55" s="11" t="b">
        <v>1</v>
      </c>
      <c r="G55" s="11" t="b">
        <v>1</v>
      </c>
      <c r="H55" s="11" t="b">
        <v>0</v>
      </c>
      <c r="I55" s="11" t="b">
        <v>0</v>
      </c>
      <c r="J55" s="11" t="b">
        <v>0</v>
      </c>
      <c r="K55" s="7" t="str">
        <f t="shared" si="1"/>
        <v>I</v>
      </c>
      <c r="L55" s="19" t="s">
        <v>353</v>
      </c>
      <c r="M55" s="19" t="s">
        <v>354</v>
      </c>
      <c r="N55" s="19" t="s">
        <v>355</v>
      </c>
      <c r="O55" s="19" t="s">
        <v>356</v>
      </c>
      <c r="P55" s="7" t="str">
        <f t="shared" si="2"/>
        <v>100.161.410</v>
      </c>
      <c r="Q55" s="7" t="str">
        <f t="shared" si="3"/>
        <v>100.251.389</v>
      </c>
    </row>
    <row r="56" spans="1:17" x14ac:dyDescent="0.25">
      <c r="A56" s="7">
        <f>COUNTIF($C$3:C56,C56)</f>
        <v>3</v>
      </c>
      <c r="B56" s="7" t="str">
        <f t="shared" si="0"/>
        <v>3_100.251.389</v>
      </c>
      <c r="C56" s="11" t="s">
        <v>238</v>
      </c>
      <c r="D56" s="11" t="s">
        <v>239</v>
      </c>
      <c r="E56" s="11" t="b">
        <v>1</v>
      </c>
      <c r="F56" s="11" t="b">
        <v>1</v>
      </c>
      <c r="G56" s="11" t="b">
        <v>1</v>
      </c>
      <c r="H56" s="11" t="b">
        <v>0</v>
      </c>
      <c r="I56" s="11" t="b">
        <v>0</v>
      </c>
      <c r="J56" s="11" t="b">
        <v>0</v>
      </c>
      <c r="K56" s="7" t="str">
        <f t="shared" si="1"/>
        <v>I</v>
      </c>
      <c r="L56" s="19" t="s">
        <v>349</v>
      </c>
      <c r="M56" s="19" t="s">
        <v>350</v>
      </c>
      <c r="N56" s="19" t="s">
        <v>351</v>
      </c>
      <c r="O56" s="19" t="s">
        <v>352</v>
      </c>
      <c r="P56" s="7" t="str">
        <f t="shared" si="2"/>
        <v>100.131.351</v>
      </c>
      <c r="Q56" s="7" t="str">
        <f t="shared" si="3"/>
        <v>100.251.389</v>
      </c>
    </row>
    <row r="57" spans="1:17" x14ac:dyDescent="0.25">
      <c r="A57" s="7">
        <f>COUNTIF($C$3:C57,C57)</f>
        <v>4</v>
      </c>
      <c r="B57" s="7" t="str">
        <f t="shared" si="0"/>
        <v>4_100.251.389</v>
      </c>
      <c r="C57" s="11" t="s">
        <v>238</v>
      </c>
      <c r="D57" s="11" t="s">
        <v>239</v>
      </c>
      <c r="E57" s="11" t="b">
        <v>1</v>
      </c>
      <c r="F57" s="11" t="b">
        <v>1</v>
      </c>
      <c r="G57" s="11" t="b">
        <v>1</v>
      </c>
      <c r="H57" s="11" t="b">
        <v>0</v>
      </c>
      <c r="I57" s="11" t="b">
        <v>0</v>
      </c>
      <c r="J57" s="11" t="b">
        <v>0</v>
      </c>
      <c r="K57" s="7" t="str">
        <f t="shared" si="1"/>
        <v>I</v>
      </c>
      <c r="L57" s="19" t="s">
        <v>345</v>
      </c>
      <c r="M57" s="19" t="s">
        <v>346</v>
      </c>
      <c r="N57" s="19" t="s">
        <v>347</v>
      </c>
      <c r="O57" s="19" t="s">
        <v>348</v>
      </c>
      <c r="P57" s="7" t="str">
        <f t="shared" si="2"/>
        <v>100.110.513</v>
      </c>
      <c r="Q57" s="7" t="str">
        <f t="shared" si="3"/>
        <v>100.251.389</v>
      </c>
    </row>
    <row r="58" spans="1:17" x14ac:dyDescent="0.25">
      <c r="A58" s="7">
        <f>COUNTIF($C$3:C58,C58)</f>
        <v>5</v>
      </c>
      <c r="B58" s="7" t="str">
        <f t="shared" si="0"/>
        <v>5_100.251.389</v>
      </c>
      <c r="C58" s="11" t="s">
        <v>238</v>
      </c>
      <c r="D58" s="11" t="s">
        <v>239</v>
      </c>
      <c r="E58" s="11" t="b">
        <v>1</v>
      </c>
      <c r="F58" s="11" t="b">
        <v>1</v>
      </c>
      <c r="G58" s="11" t="b">
        <v>1</v>
      </c>
      <c r="H58" s="11" t="b">
        <v>0</v>
      </c>
      <c r="I58" s="11" t="b">
        <v>0</v>
      </c>
      <c r="J58" s="11" t="b">
        <v>0</v>
      </c>
      <c r="K58" s="7" t="str">
        <f t="shared" si="1"/>
        <v>I</v>
      </c>
      <c r="L58" s="19" t="s">
        <v>342</v>
      </c>
      <c r="M58" s="19" t="s">
        <v>343</v>
      </c>
      <c r="N58" s="19" t="s">
        <v>344</v>
      </c>
      <c r="O58" s="19" t="s">
        <v>1116</v>
      </c>
      <c r="P58" s="7" t="str">
        <f t="shared" si="2"/>
        <v>100.103.343</v>
      </c>
      <c r="Q58" s="7" t="str">
        <f t="shared" si="3"/>
        <v>100.251.389</v>
      </c>
    </row>
    <row r="59" spans="1:17" x14ac:dyDescent="0.25">
      <c r="A59" s="7">
        <f>COUNTIF($C$3:C59,C59)</f>
        <v>6</v>
      </c>
      <c r="B59" s="7" t="str">
        <f t="shared" si="0"/>
        <v>6_100.251.389</v>
      </c>
      <c r="C59" s="11" t="s">
        <v>238</v>
      </c>
      <c r="D59" s="11" t="s">
        <v>239</v>
      </c>
      <c r="E59" s="11" t="b">
        <v>1</v>
      </c>
      <c r="F59" s="11" t="b">
        <v>1</v>
      </c>
      <c r="G59" s="11" t="b">
        <v>1</v>
      </c>
      <c r="H59" s="11" t="b">
        <v>0</v>
      </c>
      <c r="I59" s="11" t="b">
        <v>0</v>
      </c>
      <c r="J59" s="11" t="b">
        <v>0</v>
      </c>
      <c r="K59" s="7" t="str">
        <f t="shared" si="1"/>
        <v>I</v>
      </c>
      <c r="L59" s="19" t="s">
        <v>338</v>
      </c>
      <c r="M59" s="19" t="s">
        <v>339</v>
      </c>
      <c r="N59" s="19" t="s">
        <v>340</v>
      </c>
      <c r="O59" s="19" t="s">
        <v>341</v>
      </c>
      <c r="P59" s="7" t="str">
        <f t="shared" si="2"/>
        <v>100.096.239</v>
      </c>
      <c r="Q59" s="7" t="str">
        <f t="shared" si="3"/>
        <v>100.251.389</v>
      </c>
    </row>
    <row r="60" spans="1:17" x14ac:dyDescent="0.25">
      <c r="A60" s="7">
        <f>COUNTIF($C$3:C60,C60)</f>
        <v>7</v>
      </c>
      <c r="B60" s="7" t="str">
        <f t="shared" si="0"/>
        <v>7_100.251.389</v>
      </c>
      <c r="C60" s="11" t="s">
        <v>238</v>
      </c>
      <c r="D60" s="11" t="s">
        <v>239</v>
      </c>
      <c r="E60" s="11" t="b">
        <v>1</v>
      </c>
      <c r="F60" s="11" t="b">
        <v>1</v>
      </c>
      <c r="G60" s="11" t="b">
        <v>1</v>
      </c>
      <c r="H60" s="11" t="b">
        <v>0</v>
      </c>
      <c r="I60" s="11" t="b">
        <v>0</v>
      </c>
      <c r="J60" s="11" t="b">
        <v>0</v>
      </c>
      <c r="K60" s="7" t="str">
        <f t="shared" si="1"/>
        <v>I</v>
      </c>
      <c r="L60" s="19" t="s">
        <v>1080</v>
      </c>
      <c r="M60" s="19" t="s">
        <v>1081</v>
      </c>
      <c r="N60" s="19" t="s">
        <v>1082</v>
      </c>
      <c r="O60" s="19" t="s">
        <v>1227</v>
      </c>
      <c r="P60" s="7" t="str">
        <f t="shared" si="2"/>
        <v>100.094.076</v>
      </c>
      <c r="Q60" s="7" t="str">
        <f t="shared" si="3"/>
        <v>100.251.389</v>
      </c>
    </row>
    <row r="61" spans="1:17" x14ac:dyDescent="0.25">
      <c r="A61" s="7">
        <f>COUNTIF($C$3:C61,C61)</f>
        <v>8</v>
      </c>
      <c r="B61" s="7" t="str">
        <f t="shared" si="0"/>
        <v>8_100.251.389</v>
      </c>
      <c r="C61" s="11" t="s">
        <v>238</v>
      </c>
      <c r="D61" s="11" t="s">
        <v>239</v>
      </c>
      <c r="E61" s="11" t="b">
        <v>1</v>
      </c>
      <c r="F61" s="11" t="b">
        <v>1</v>
      </c>
      <c r="G61" s="11" t="b">
        <v>1</v>
      </c>
      <c r="H61" s="11" t="b">
        <v>0</v>
      </c>
      <c r="I61" s="11" t="b">
        <v>0</v>
      </c>
      <c r="J61" s="11" t="b">
        <v>0</v>
      </c>
      <c r="K61" s="7" t="str">
        <f t="shared" si="1"/>
        <v>I</v>
      </c>
      <c r="L61" s="19" t="s">
        <v>1077</v>
      </c>
      <c r="M61" s="19" t="s">
        <v>1078</v>
      </c>
      <c r="N61" s="19" t="s">
        <v>1079</v>
      </c>
      <c r="O61" s="19" t="s">
        <v>1226</v>
      </c>
      <c r="P61" s="7" t="str">
        <f t="shared" si="2"/>
        <v>100.094.075</v>
      </c>
      <c r="Q61" s="7" t="str">
        <f t="shared" si="3"/>
        <v>100.251.389</v>
      </c>
    </row>
    <row r="62" spans="1:17" x14ac:dyDescent="0.25">
      <c r="A62" s="7">
        <f>COUNTIF($C$3:C62,C62)</f>
        <v>9</v>
      </c>
      <c r="B62" s="7" t="str">
        <f t="shared" si="0"/>
        <v>9_100.251.389</v>
      </c>
      <c r="C62" s="11" t="s">
        <v>238</v>
      </c>
      <c r="D62" s="11" t="s">
        <v>239</v>
      </c>
      <c r="E62" s="11" t="b">
        <v>1</v>
      </c>
      <c r="F62" s="11" t="b">
        <v>1</v>
      </c>
      <c r="G62" s="11" t="b">
        <v>1</v>
      </c>
      <c r="H62" s="11" t="b">
        <v>0</v>
      </c>
      <c r="I62" s="11" t="b">
        <v>0</v>
      </c>
      <c r="J62" s="11" t="b">
        <v>0</v>
      </c>
      <c r="K62" s="7" t="str">
        <f t="shared" si="1"/>
        <v>I</v>
      </c>
      <c r="L62" s="19" t="s">
        <v>1074</v>
      </c>
      <c r="M62" s="19" t="s">
        <v>1075</v>
      </c>
      <c r="N62" s="19" t="s">
        <v>1076</v>
      </c>
      <c r="O62" s="19" t="s">
        <v>1225</v>
      </c>
      <c r="P62" s="7" t="str">
        <f t="shared" si="2"/>
        <v>100.094.074</v>
      </c>
      <c r="Q62" s="7" t="str">
        <f t="shared" si="3"/>
        <v>100.251.389</v>
      </c>
    </row>
    <row r="63" spans="1:17" x14ac:dyDescent="0.25">
      <c r="A63" s="7">
        <f>COUNTIF($C$3:C63,C63)</f>
        <v>10</v>
      </c>
      <c r="B63" s="7" t="str">
        <f t="shared" si="0"/>
        <v>10_100.251.389</v>
      </c>
      <c r="C63" s="11" t="s">
        <v>238</v>
      </c>
      <c r="D63" s="11" t="s">
        <v>239</v>
      </c>
      <c r="E63" s="11" t="b">
        <v>1</v>
      </c>
      <c r="F63" s="11" t="b">
        <v>1</v>
      </c>
      <c r="G63" s="11" t="b">
        <v>1</v>
      </c>
      <c r="H63" s="11" t="b">
        <v>0</v>
      </c>
      <c r="I63" s="11" t="b">
        <v>0</v>
      </c>
      <c r="J63" s="11" t="b">
        <v>0</v>
      </c>
      <c r="K63" s="7" t="str">
        <f t="shared" si="1"/>
        <v>I</v>
      </c>
      <c r="L63" s="19" t="s">
        <v>1071</v>
      </c>
      <c r="M63" s="19" t="s">
        <v>1072</v>
      </c>
      <c r="N63" s="19" t="s">
        <v>1073</v>
      </c>
      <c r="O63" s="19" t="s">
        <v>1224</v>
      </c>
      <c r="P63" s="7" t="str">
        <f t="shared" si="2"/>
        <v>100.094.072</v>
      </c>
      <c r="Q63" s="7" t="str">
        <f t="shared" si="3"/>
        <v>100.251.389</v>
      </c>
    </row>
    <row r="64" spans="1:17" x14ac:dyDescent="0.25">
      <c r="A64" s="7">
        <f>COUNTIF($C$3:C64,C64)</f>
        <v>11</v>
      </c>
      <c r="B64" s="7" t="str">
        <f t="shared" si="0"/>
        <v>11_100.251.389</v>
      </c>
      <c r="C64" s="11" t="s">
        <v>238</v>
      </c>
      <c r="D64" s="11" t="s">
        <v>239</v>
      </c>
      <c r="E64" s="11" t="b">
        <v>1</v>
      </c>
      <c r="F64" s="11" t="b">
        <v>1</v>
      </c>
      <c r="G64" s="11" t="b">
        <v>1</v>
      </c>
      <c r="H64" s="11" t="b">
        <v>0</v>
      </c>
      <c r="I64" s="11" t="b">
        <v>0</v>
      </c>
      <c r="J64" s="11" t="b">
        <v>0</v>
      </c>
      <c r="K64" s="7" t="str">
        <f t="shared" si="1"/>
        <v>I</v>
      </c>
      <c r="L64" s="19" t="s">
        <v>1068</v>
      </c>
      <c r="M64" s="19" t="s">
        <v>1069</v>
      </c>
      <c r="N64" s="19" t="s">
        <v>1070</v>
      </c>
      <c r="O64" s="19" t="s">
        <v>1223</v>
      </c>
      <c r="P64" s="7" t="str">
        <f t="shared" si="2"/>
        <v>100.094.071</v>
      </c>
      <c r="Q64" s="7" t="str">
        <f t="shared" si="3"/>
        <v>100.251.389</v>
      </c>
    </row>
    <row r="65" spans="1:17" x14ac:dyDescent="0.25">
      <c r="A65" s="7">
        <f>COUNTIF($C$3:C65,C65)</f>
        <v>12</v>
      </c>
      <c r="B65" s="7" t="str">
        <f t="shared" si="0"/>
        <v>12_100.251.389</v>
      </c>
      <c r="C65" s="11" t="s">
        <v>238</v>
      </c>
      <c r="D65" s="11" t="s">
        <v>239</v>
      </c>
      <c r="E65" s="11" t="b">
        <v>1</v>
      </c>
      <c r="F65" s="11" t="b">
        <v>1</v>
      </c>
      <c r="G65" s="11" t="b">
        <v>1</v>
      </c>
      <c r="H65" s="11" t="b">
        <v>0</v>
      </c>
      <c r="I65" s="11" t="b">
        <v>0</v>
      </c>
      <c r="J65" s="11" t="b">
        <v>0</v>
      </c>
      <c r="K65" s="7" t="str">
        <f t="shared" si="1"/>
        <v>I</v>
      </c>
      <c r="L65" s="19" t="s">
        <v>1065</v>
      </c>
      <c r="M65" s="19" t="s">
        <v>1066</v>
      </c>
      <c r="N65" s="19" t="s">
        <v>1067</v>
      </c>
      <c r="O65" s="19" t="s">
        <v>1222</v>
      </c>
      <c r="P65" s="7" t="str">
        <f t="shared" si="2"/>
        <v>100.094.070</v>
      </c>
      <c r="Q65" s="7" t="str">
        <f t="shared" si="3"/>
        <v>100.251.389</v>
      </c>
    </row>
    <row r="66" spans="1:17" x14ac:dyDescent="0.25">
      <c r="A66" s="7">
        <f>COUNTIF($C$3:C66,C66)</f>
        <v>13</v>
      </c>
      <c r="B66" s="7" t="str">
        <f t="shared" si="0"/>
        <v>13_100.251.389</v>
      </c>
      <c r="C66" s="11" t="s">
        <v>238</v>
      </c>
      <c r="D66" s="11" t="s">
        <v>239</v>
      </c>
      <c r="E66" s="11" t="b">
        <v>1</v>
      </c>
      <c r="F66" s="11" t="b">
        <v>1</v>
      </c>
      <c r="G66" s="11" t="b">
        <v>1</v>
      </c>
      <c r="H66" s="11" t="b">
        <v>0</v>
      </c>
      <c r="I66" s="11" t="b">
        <v>0</v>
      </c>
      <c r="J66" s="11" t="b">
        <v>0</v>
      </c>
      <c r="K66" s="7" t="str">
        <f t="shared" si="1"/>
        <v>I</v>
      </c>
      <c r="L66" s="19" t="s">
        <v>334</v>
      </c>
      <c r="M66" s="19" t="s">
        <v>335</v>
      </c>
      <c r="N66" s="19" t="s">
        <v>336</v>
      </c>
      <c r="O66" s="19" t="s">
        <v>337</v>
      </c>
      <c r="P66" s="7" t="str">
        <f t="shared" si="2"/>
        <v>100.094.069</v>
      </c>
      <c r="Q66" s="7" t="str">
        <f t="shared" si="3"/>
        <v>100.251.389</v>
      </c>
    </row>
    <row r="67" spans="1:17" x14ac:dyDescent="0.25">
      <c r="A67" s="7">
        <f>COUNTIF($C$3:C67,C67)</f>
        <v>14</v>
      </c>
      <c r="B67" s="7" t="str">
        <f t="shared" ref="B67:B130" si="4">CONCATENATE(A67,"_",C67)</f>
        <v>14_100.251.389</v>
      </c>
      <c r="C67" s="11" t="s">
        <v>238</v>
      </c>
      <c r="D67" s="11" t="s">
        <v>239</v>
      </c>
      <c r="E67" s="11" t="b">
        <v>1</v>
      </c>
      <c r="F67" s="11" t="b">
        <v>1</v>
      </c>
      <c r="G67" s="11" t="b">
        <v>1</v>
      </c>
      <c r="H67" s="11" t="b">
        <v>0</v>
      </c>
      <c r="I67" s="11" t="b">
        <v>0</v>
      </c>
      <c r="J67" s="11" t="b">
        <v>0</v>
      </c>
      <c r="K67" s="7" t="str">
        <f t="shared" ref="K67:K130" si="5">CONCATENATE(IF(G67=TRUE,"I",""),
IF(AND(G67=TRUE)*AND(OR(H67=TRUE,I67=TRUE,J67=TRUE)=TRUE),", ",""),
IF(H67=TRUE,"II",""),
IF(AND(H67=TRUE)*AND(OR(I67=TRUE,J67=TRUE)=TRUE),", ",""),
IF(I67=TRUE,"III",""),
IF(AND(I67=TRUE)*AND(J67=TRUE),", ",""),
IF(J67=TRUE,"IV",""))</f>
        <v>I</v>
      </c>
      <c r="L67" s="19" t="s">
        <v>1062</v>
      </c>
      <c r="M67" s="19" t="s">
        <v>1063</v>
      </c>
      <c r="N67" s="19" t="s">
        <v>1064</v>
      </c>
      <c r="O67" s="19" t="s">
        <v>1221</v>
      </c>
      <c r="P67" s="7" t="str">
        <f t="shared" ref="P67:P130" si="6">IF(LEN(L67)&gt;1,L67,"")</f>
        <v>100.093.834</v>
      </c>
      <c r="Q67" s="7" t="str">
        <f t="shared" ref="Q67:Q130" si="7">C67</f>
        <v>100.251.389</v>
      </c>
    </row>
    <row r="68" spans="1:17" x14ac:dyDescent="0.25">
      <c r="A68" s="7">
        <f>COUNTIF($C$3:C68,C68)</f>
        <v>15</v>
      </c>
      <c r="B68" s="7" t="str">
        <f t="shared" si="4"/>
        <v>15_100.251.389</v>
      </c>
      <c r="C68" s="11" t="s">
        <v>238</v>
      </c>
      <c r="D68" s="11" t="s">
        <v>239</v>
      </c>
      <c r="E68" s="11" t="b">
        <v>1</v>
      </c>
      <c r="F68" s="11" t="b">
        <v>1</v>
      </c>
      <c r="G68" s="11" t="b">
        <v>1</v>
      </c>
      <c r="H68" s="11" t="b">
        <v>0</v>
      </c>
      <c r="I68" s="11" t="b">
        <v>0</v>
      </c>
      <c r="J68" s="11" t="b">
        <v>0</v>
      </c>
      <c r="K68" s="7" t="str">
        <f t="shared" si="5"/>
        <v>I</v>
      </c>
      <c r="L68" s="19" t="s">
        <v>1059</v>
      </c>
      <c r="M68" s="19" t="s">
        <v>1060</v>
      </c>
      <c r="N68" s="19" t="s">
        <v>1061</v>
      </c>
      <c r="O68" s="19" t="s">
        <v>1220</v>
      </c>
      <c r="P68" s="7" t="str">
        <f t="shared" si="6"/>
        <v>100.093.833</v>
      </c>
      <c r="Q68" s="7" t="str">
        <f t="shared" si="7"/>
        <v>100.251.389</v>
      </c>
    </row>
    <row r="69" spans="1:17" x14ac:dyDescent="0.25">
      <c r="A69" s="7">
        <f>COUNTIF($C$3:C69,C69)</f>
        <v>16</v>
      </c>
      <c r="B69" s="7" t="str">
        <f t="shared" si="4"/>
        <v>16_100.251.389</v>
      </c>
      <c r="C69" s="11" t="s">
        <v>238</v>
      </c>
      <c r="D69" s="11" t="s">
        <v>239</v>
      </c>
      <c r="E69" s="11" t="b">
        <v>1</v>
      </c>
      <c r="F69" s="11" t="b">
        <v>1</v>
      </c>
      <c r="G69" s="11" t="b">
        <v>1</v>
      </c>
      <c r="H69" s="11" t="b">
        <v>0</v>
      </c>
      <c r="I69" s="11" t="b">
        <v>0</v>
      </c>
      <c r="J69" s="11" t="b">
        <v>0</v>
      </c>
      <c r="K69" s="7" t="str">
        <f t="shared" si="5"/>
        <v>I</v>
      </c>
      <c r="L69" s="19" t="s">
        <v>1056</v>
      </c>
      <c r="M69" s="19" t="s">
        <v>1057</v>
      </c>
      <c r="N69" s="19" t="s">
        <v>1058</v>
      </c>
      <c r="O69" s="19" t="s">
        <v>1219</v>
      </c>
      <c r="P69" s="7" t="str">
        <f t="shared" si="6"/>
        <v>100.093.831</v>
      </c>
      <c r="Q69" s="7" t="str">
        <f t="shared" si="7"/>
        <v>100.251.389</v>
      </c>
    </row>
    <row r="70" spans="1:17" x14ac:dyDescent="0.25">
      <c r="A70" s="7">
        <f>COUNTIF($C$3:C70,C70)</f>
        <v>17</v>
      </c>
      <c r="B70" s="7" t="str">
        <f t="shared" si="4"/>
        <v>17_100.251.389</v>
      </c>
      <c r="C70" s="11" t="s">
        <v>238</v>
      </c>
      <c r="D70" s="11" t="s">
        <v>239</v>
      </c>
      <c r="E70" s="11" t="b">
        <v>1</v>
      </c>
      <c r="F70" s="11" t="b">
        <v>1</v>
      </c>
      <c r="G70" s="11" t="b">
        <v>1</v>
      </c>
      <c r="H70" s="11" t="b">
        <v>0</v>
      </c>
      <c r="I70" s="11" t="b">
        <v>0</v>
      </c>
      <c r="J70" s="11" t="b">
        <v>0</v>
      </c>
      <c r="K70" s="7" t="str">
        <f t="shared" si="5"/>
        <v>I</v>
      </c>
      <c r="L70" s="19" t="s">
        <v>1053</v>
      </c>
      <c r="M70" s="19" t="s">
        <v>1054</v>
      </c>
      <c r="N70" s="19" t="s">
        <v>1055</v>
      </c>
      <c r="O70" s="19" t="s">
        <v>1218</v>
      </c>
      <c r="P70" s="7" t="str">
        <f t="shared" si="6"/>
        <v>100.093.830</v>
      </c>
      <c r="Q70" s="7" t="str">
        <f t="shared" si="7"/>
        <v>100.251.389</v>
      </c>
    </row>
    <row r="71" spans="1:17" x14ac:dyDescent="0.25">
      <c r="A71" s="7">
        <f>COUNTIF($C$3:C71,C71)</f>
        <v>18</v>
      </c>
      <c r="B71" s="7" t="str">
        <f t="shared" si="4"/>
        <v>18_100.251.389</v>
      </c>
      <c r="C71" s="11" t="s">
        <v>238</v>
      </c>
      <c r="D71" s="11" t="s">
        <v>239</v>
      </c>
      <c r="E71" s="11" t="b">
        <v>1</v>
      </c>
      <c r="F71" s="11" t="b">
        <v>1</v>
      </c>
      <c r="G71" s="11" t="b">
        <v>1</v>
      </c>
      <c r="H71" s="11" t="b">
        <v>0</v>
      </c>
      <c r="I71" s="11" t="b">
        <v>0</v>
      </c>
      <c r="J71" s="11" t="b">
        <v>0</v>
      </c>
      <c r="K71" s="7" t="str">
        <f t="shared" si="5"/>
        <v>I</v>
      </c>
      <c r="L71" s="19" t="s">
        <v>1050</v>
      </c>
      <c r="M71" s="19" t="s">
        <v>1051</v>
      </c>
      <c r="N71" s="19" t="s">
        <v>1052</v>
      </c>
      <c r="O71" s="19" t="s">
        <v>1217</v>
      </c>
      <c r="P71" s="7" t="str">
        <f t="shared" si="6"/>
        <v>100.093.724</v>
      </c>
      <c r="Q71" s="7" t="str">
        <f t="shared" si="7"/>
        <v>100.251.389</v>
      </c>
    </row>
    <row r="72" spans="1:17" x14ac:dyDescent="0.25">
      <c r="A72" s="7">
        <f>COUNTIF($C$3:C72,C72)</f>
        <v>19</v>
      </c>
      <c r="B72" s="7" t="str">
        <f t="shared" si="4"/>
        <v>19_100.251.389</v>
      </c>
      <c r="C72" s="11" t="s">
        <v>238</v>
      </c>
      <c r="D72" s="11" t="s">
        <v>239</v>
      </c>
      <c r="E72" s="11" t="b">
        <v>1</v>
      </c>
      <c r="F72" s="11" t="b">
        <v>1</v>
      </c>
      <c r="G72" s="11" t="b">
        <v>1</v>
      </c>
      <c r="H72" s="11" t="b">
        <v>0</v>
      </c>
      <c r="I72" s="11" t="b">
        <v>0</v>
      </c>
      <c r="J72" s="11" t="b">
        <v>0</v>
      </c>
      <c r="K72" s="7" t="str">
        <f t="shared" si="5"/>
        <v>I</v>
      </c>
      <c r="L72" s="19" t="s">
        <v>1047</v>
      </c>
      <c r="M72" s="19" t="s">
        <v>1048</v>
      </c>
      <c r="N72" s="19" t="s">
        <v>1049</v>
      </c>
      <c r="O72" s="19" t="s">
        <v>1216</v>
      </c>
      <c r="P72" s="7" t="str">
        <f t="shared" si="6"/>
        <v>100.093.719</v>
      </c>
      <c r="Q72" s="7" t="str">
        <f t="shared" si="7"/>
        <v>100.251.389</v>
      </c>
    </row>
    <row r="73" spans="1:17" x14ac:dyDescent="0.25">
      <c r="A73" s="7">
        <f>COUNTIF($C$3:C73,C73)</f>
        <v>20</v>
      </c>
      <c r="B73" s="7" t="str">
        <f t="shared" si="4"/>
        <v>20_100.251.389</v>
      </c>
      <c r="C73" s="11" t="s">
        <v>238</v>
      </c>
      <c r="D73" s="11" t="s">
        <v>239</v>
      </c>
      <c r="E73" s="11" t="b">
        <v>1</v>
      </c>
      <c r="F73" s="11" t="b">
        <v>1</v>
      </c>
      <c r="G73" s="11" t="b">
        <v>1</v>
      </c>
      <c r="H73" s="11" t="b">
        <v>0</v>
      </c>
      <c r="I73" s="11" t="b">
        <v>0</v>
      </c>
      <c r="J73" s="11" t="b">
        <v>0</v>
      </c>
      <c r="K73" s="7" t="str">
        <f t="shared" si="5"/>
        <v>I</v>
      </c>
      <c r="L73" s="19" t="s">
        <v>1044</v>
      </c>
      <c r="M73" s="19" t="s">
        <v>1045</v>
      </c>
      <c r="N73" s="19" t="s">
        <v>1046</v>
      </c>
      <c r="O73" s="19" t="s">
        <v>1215</v>
      </c>
      <c r="P73" s="7" t="str">
        <f t="shared" si="6"/>
        <v>100.093.718</v>
      </c>
      <c r="Q73" s="7" t="str">
        <f t="shared" si="7"/>
        <v>100.251.389</v>
      </c>
    </row>
    <row r="74" spans="1:17" x14ac:dyDescent="0.25">
      <c r="A74" s="7">
        <f>COUNTIF($C$3:C74,C74)</f>
        <v>21</v>
      </c>
      <c r="B74" s="7" t="str">
        <f t="shared" si="4"/>
        <v>21_100.251.389</v>
      </c>
      <c r="C74" s="11" t="s">
        <v>238</v>
      </c>
      <c r="D74" s="11" t="s">
        <v>239</v>
      </c>
      <c r="E74" s="11" t="b">
        <v>1</v>
      </c>
      <c r="F74" s="11" t="b">
        <v>1</v>
      </c>
      <c r="G74" s="11" t="b">
        <v>1</v>
      </c>
      <c r="H74" s="11" t="b">
        <v>0</v>
      </c>
      <c r="I74" s="11" t="b">
        <v>0</v>
      </c>
      <c r="J74" s="11" t="b">
        <v>0</v>
      </c>
      <c r="K74" s="7" t="str">
        <f t="shared" si="5"/>
        <v>I</v>
      </c>
      <c r="L74" s="19" t="s">
        <v>1041</v>
      </c>
      <c r="M74" s="19" t="s">
        <v>1042</v>
      </c>
      <c r="N74" s="19" t="s">
        <v>1043</v>
      </c>
      <c r="O74" s="19" t="s">
        <v>1214</v>
      </c>
      <c r="P74" s="7" t="str">
        <f t="shared" si="6"/>
        <v>100.093.717</v>
      </c>
      <c r="Q74" s="7" t="str">
        <f t="shared" si="7"/>
        <v>100.251.389</v>
      </c>
    </row>
    <row r="75" spans="1:17" x14ac:dyDescent="0.25">
      <c r="A75" s="7">
        <f>COUNTIF($C$3:C75,C75)</f>
        <v>22</v>
      </c>
      <c r="B75" s="7" t="str">
        <f t="shared" si="4"/>
        <v>22_100.251.389</v>
      </c>
      <c r="C75" s="11" t="s">
        <v>238</v>
      </c>
      <c r="D75" s="11" t="s">
        <v>239</v>
      </c>
      <c r="E75" s="11" t="b">
        <v>1</v>
      </c>
      <c r="F75" s="11" t="b">
        <v>1</v>
      </c>
      <c r="G75" s="11" t="b">
        <v>1</v>
      </c>
      <c r="H75" s="11" t="b">
        <v>0</v>
      </c>
      <c r="I75" s="11" t="b">
        <v>0</v>
      </c>
      <c r="J75" s="11" t="b">
        <v>0</v>
      </c>
      <c r="K75" s="7" t="str">
        <f t="shared" si="5"/>
        <v>I</v>
      </c>
      <c r="L75" s="19" t="s">
        <v>330</v>
      </c>
      <c r="M75" s="19" t="s">
        <v>331</v>
      </c>
      <c r="N75" s="19" t="s">
        <v>332</v>
      </c>
      <c r="O75" s="19" t="s">
        <v>333</v>
      </c>
      <c r="P75" s="7" t="str">
        <f t="shared" si="6"/>
        <v>100.090.119</v>
      </c>
      <c r="Q75" s="7" t="str">
        <f t="shared" si="7"/>
        <v>100.251.389</v>
      </c>
    </row>
    <row r="76" spans="1:17" x14ac:dyDescent="0.25">
      <c r="A76" s="7">
        <f>COUNTIF($C$3:C76,C76)</f>
        <v>23</v>
      </c>
      <c r="B76" s="7" t="str">
        <f t="shared" si="4"/>
        <v>23_100.251.389</v>
      </c>
      <c r="C76" s="11" t="s">
        <v>238</v>
      </c>
      <c r="D76" s="11" t="s">
        <v>239</v>
      </c>
      <c r="E76" s="11" t="b">
        <v>1</v>
      </c>
      <c r="F76" s="11" t="b">
        <v>1</v>
      </c>
      <c r="G76" s="11" t="b">
        <v>1</v>
      </c>
      <c r="H76" s="11" t="b">
        <v>0</v>
      </c>
      <c r="I76" s="11" t="b">
        <v>0</v>
      </c>
      <c r="J76" s="11" t="b">
        <v>0</v>
      </c>
      <c r="K76" s="7" t="str">
        <f t="shared" si="5"/>
        <v>I</v>
      </c>
      <c r="L76" s="19" t="s">
        <v>1038</v>
      </c>
      <c r="M76" s="19" t="s">
        <v>1039</v>
      </c>
      <c r="N76" s="19" t="s">
        <v>1040</v>
      </c>
      <c r="O76" s="19" t="s">
        <v>1213</v>
      </c>
      <c r="P76" s="7" t="str">
        <f t="shared" si="6"/>
        <v>100.088.996</v>
      </c>
      <c r="Q76" s="7" t="str">
        <f t="shared" si="7"/>
        <v>100.251.389</v>
      </c>
    </row>
    <row r="77" spans="1:17" x14ac:dyDescent="0.25">
      <c r="A77" s="7">
        <f>COUNTIF($C$3:C77,C77)</f>
        <v>24</v>
      </c>
      <c r="B77" s="7" t="str">
        <f t="shared" si="4"/>
        <v>24_100.251.389</v>
      </c>
      <c r="C77" s="11" t="s">
        <v>238</v>
      </c>
      <c r="D77" s="11" t="s">
        <v>239</v>
      </c>
      <c r="E77" s="11" t="b">
        <v>1</v>
      </c>
      <c r="F77" s="11" t="b">
        <v>1</v>
      </c>
      <c r="G77" s="11" t="b">
        <v>1</v>
      </c>
      <c r="H77" s="11" t="b">
        <v>0</v>
      </c>
      <c r="I77" s="11" t="b">
        <v>0</v>
      </c>
      <c r="J77" s="11" t="b">
        <v>0</v>
      </c>
      <c r="K77" s="7" t="str">
        <f t="shared" si="5"/>
        <v>I</v>
      </c>
      <c r="L77" s="19" t="s">
        <v>1035</v>
      </c>
      <c r="M77" s="19" t="s">
        <v>1036</v>
      </c>
      <c r="N77" s="19" t="s">
        <v>1037</v>
      </c>
      <c r="O77" s="19" t="s">
        <v>1212</v>
      </c>
      <c r="P77" s="7" t="str">
        <f t="shared" si="6"/>
        <v>100.088.994</v>
      </c>
      <c r="Q77" s="7" t="str">
        <f t="shared" si="7"/>
        <v>100.251.389</v>
      </c>
    </row>
    <row r="78" spans="1:17" x14ac:dyDescent="0.25">
      <c r="A78" s="7">
        <f>COUNTIF($C$3:C78,C78)</f>
        <v>25</v>
      </c>
      <c r="B78" s="7" t="str">
        <f t="shared" si="4"/>
        <v>25_100.251.389</v>
      </c>
      <c r="C78" s="11" t="s">
        <v>238</v>
      </c>
      <c r="D78" s="11" t="s">
        <v>239</v>
      </c>
      <c r="E78" s="11" t="b">
        <v>1</v>
      </c>
      <c r="F78" s="11" t="b">
        <v>1</v>
      </c>
      <c r="G78" s="11" t="b">
        <v>1</v>
      </c>
      <c r="H78" s="11" t="b">
        <v>0</v>
      </c>
      <c r="I78" s="11" t="b">
        <v>0</v>
      </c>
      <c r="J78" s="11" t="b">
        <v>0</v>
      </c>
      <c r="K78" s="7" t="str">
        <f t="shared" si="5"/>
        <v>I</v>
      </c>
      <c r="L78" s="19" t="s">
        <v>1032</v>
      </c>
      <c r="M78" s="19" t="s">
        <v>1033</v>
      </c>
      <c r="N78" s="19" t="s">
        <v>1034</v>
      </c>
      <c r="O78" s="19" t="s">
        <v>1211</v>
      </c>
      <c r="P78" s="7" t="str">
        <f t="shared" si="6"/>
        <v>100.088.993</v>
      </c>
      <c r="Q78" s="7" t="str">
        <f t="shared" si="7"/>
        <v>100.251.389</v>
      </c>
    </row>
    <row r="79" spans="1:17" x14ac:dyDescent="0.25">
      <c r="A79" s="7">
        <f>COUNTIF($C$3:C79,C79)</f>
        <v>26</v>
      </c>
      <c r="B79" s="7" t="str">
        <f t="shared" si="4"/>
        <v>26_100.251.389</v>
      </c>
      <c r="C79" s="11" t="s">
        <v>238</v>
      </c>
      <c r="D79" s="11" t="s">
        <v>239</v>
      </c>
      <c r="E79" s="11" t="b">
        <v>1</v>
      </c>
      <c r="F79" s="11" t="b">
        <v>1</v>
      </c>
      <c r="G79" s="11" t="b">
        <v>1</v>
      </c>
      <c r="H79" s="11" t="b">
        <v>0</v>
      </c>
      <c r="I79" s="11" t="b">
        <v>0</v>
      </c>
      <c r="J79" s="11" t="b">
        <v>0</v>
      </c>
      <c r="K79" s="7" t="str">
        <f t="shared" si="5"/>
        <v>I</v>
      </c>
      <c r="L79" s="19" t="s">
        <v>1029</v>
      </c>
      <c r="M79" s="19" t="s">
        <v>1030</v>
      </c>
      <c r="N79" s="19" t="s">
        <v>1031</v>
      </c>
      <c r="O79" s="19" t="s">
        <v>1210</v>
      </c>
      <c r="P79" s="7" t="str">
        <f t="shared" si="6"/>
        <v>100.088.981</v>
      </c>
      <c r="Q79" s="7" t="str">
        <f t="shared" si="7"/>
        <v>100.251.389</v>
      </c>
    </row>
    <row r="80" spans="1:17" x14ac:dyDescent="0.25">
      <c r="A80" s="7">
        <f>COUNTIF($C$3:C80,C80)</f>
        <v>27</v>
      </c>
      <c r="B80" s="7" t="str">
        <f t="shared" si="4"/>
        <v>27_100.251.389</v>
      </c>
      <c r="C80" s="11" t="s">
        <v>238</v>
      </c>
      <c r="D80" s="11" t="s">
        <v>239</v>
      </c>
      <c r="E80" s="11" t="b">
        <v>1</v>
      </c>
      <c r="F80" s="11" t="b">
        <v>1</v>
      </c>
      <c r="G80" s="11" t="b">
        <v>1</v>
      </c>
      <c r="H80" s="11" t="b">
        <v>0</v>
      </c>
      <c r="I80" s="11" t="b">
        <v>0</v>
      </c>
      <c r="J80" s="11" t="b">
        <v>0</v>
      </c>
      <c r="K80" s="7" t="str">
        <f t="shared" si="5"/>
        <v>I</v>
      </c>
      <c r="L80" s="19" t="s">
        <v>1026</v>
      </c>
      <c r="M80" s="19" t="s">
        <v>1027</v>
      </c>
      <c r="N80" s="19" t="s">
        <v>1028</v>
      </c>
      <c r="O80" s="19" t="s">
        <v>1209</v>
      </c>
      <c r="P80" s="7" t="str">
        <f t="shared" si="6"/>
        <v>100.087.966</v>
      </c>
      <c r="Q80" s="7" t="str">
        <f t="shared" si="7"/>
        <v>100.251.389</v>
      </c>
    </row>
    <row r="81" spans="1:17" x14ac:dyDescent="0.25">
      <c r="A81" s="7">
        <f>COUNTIF($C$3:C81,C81)</f>
        <v>28</v>
      </c>
      <c r="B81" s="7" t="str">
        <f t="shared" si="4"/>
        <v>28_100.251.389</v>
      </c>
      <c r="C81" s="11" t="s">
        <v>238</v>
      </c>
      <c r="D81" s="11" t="s">
        <v>239</v>
      </c>
      <c r="E81" s="11" t="b">
        <v>1</v>
      </c>
      <c r="F81" s="11" t="b">
        <v>1</v>
      </c>
      <c r="G81" s="11" t="b">
        <v>1</v>
      </c>
      <c r="H81" s="11" t="b">
        <v>0</v>
      </c>
      <c r="I81" s="11" t="b">
        <v>0</v>
      </c>
      <c r="J81" s="11" t="b">
        <v>0</v>
      </c>
      <c r="K81" s="7" t="str">
        <f t="shared" si="5"/>
        <v>I</v>
      </c>
      <c r="L81" s="19" t="s">
        <v>1023</v>
      </c>
      <c r="M81" s="19" t="s">
        <v>1024</v>
      </c>
      <c r="N81" s="19" t="s">
        <v>1025</v>
      </c>
      <c r="O81" s="19" t="s">
        <v>1208</v>
      </c>
      <c r="P81" s="7" t="str">
        <f t="shared" si="6"/>
        <v>100.085.279</v>
      </c>
      <c r="Q81" s="7" t="str">
        <f t="shared" si="7"/>
        <v>100.251.389</v>
      </c>
    </row>
    <row r="82" spans="1:17" x14ac:dyDescent="0.25">
      <c r="A82" s="7">
        <f>COUNTIF($C$3:C82,C82)</f>
        <v>29</v>
      </c>
      <c r="B82" s="7" t="str">
        <f t="shared" si="4"/>
        <v>29_100.251.389</v>
      </c>
      <c r="C82" s="11" t="s">
        <v>238</v>
      </c>
      <c r="D82" s="11" t="s">
        <v>239</v>
      </c>
      <c r="E82" s="11" t="b">
        <v>1</v>
      </c>
      <c r="F82" s="11" t="b">
        <v>1</v>
      </c>
      <c r="G82" s="11" t="b">
        <v>1</v>
      </c>
      <c r="H82" s="11" t="b">
        <v>0</v>
      </c>
      <c r="I82" s="11" t="b">
        <v>0</v>
      </c>
      <c r="J82" s="11" t="b">
        <v>0</v>
      </c>
      <c r="K82" s="7" t="str">
        <f t="shared" si="5"/>
        <v>I</v>
      </c>
      <c r="L82" s="19" t="s">
        <v>327</v>
      </c>
      <c r="M82" s="19" t="s">
        <v>328</v>
      </c>
      <c r="N82" s="19" t="s">
        <v>329</v>
      </c>
      <c r="O82" s="19" t="s">
        <v>1207</v>
      </c>
      <c r="P82" s="7" t="str">
        <f t="shared" si="6"/>
        <v>100.084.520</v>
      </c>
      <c r="Q82" s="7" t="str">
        <f t="shared" si="7"/>
        <v>100.251.389</v>
      </c>
    </row>
    <row r="83" spans="1:17" x14ac:dyDescent="0.25">
      <c r="A83" s="7">
        <f>COUNTIF($C$3:C83,C83)</f>
        <v>30</v>
      </c>
      <c r="B83" s="7" t="str">
        <f t="shared" si="4"/>
        <v>30_100.251.389</v>
      </c>
      <c r="C83" s="11" t="s">
        <v>238</v>
      </c>
      <c r="D83" s="11" t="s">
        <v>239</v>
      </c>
      <c r="E83" s="11" t="b">
        <v>1</v>
      </c>
      <c r="F83" s="11" t="b">
        <v>1</v>
      </c>
      <c r="G83" s="11" t="b">
        <v>1</v>
      </c>
      <c r="H83" s="11" t="b">
        <v>0</v>
      </c>
      <c r="I83" s="11" t="b">
        <v>0</v>
      </c>
      <c r="J83" s="11" t="b">
        <v>0</v>
      </c>
      <c r="K83" s="7" t="str">
        <f t="shared" si="5"/>
        <v>I</v>
      </c>
      <c r="L83" s="19" t="s">
        <v>323</v>
      </c>
      <c r="M83" s="19" t="s">
        <v>324</v>
      </c>
      <c r="N83" s="19" t="s">
        <v>325</v>
      </c>
      <c r="O83" s="19" t="s">
        <v>326</v>
      </c>
      <c r="P83" s="7" t="str">
        <f t="shared" si="6"/>
        <v>100.084.064</v>
      </c>
      <c r="Q83" s="7" t="str">
        <f t="shared" si="7"/>
        <v>100.251.389</v>
      </c>
    </row>
    <row r="84" spans="1:17" x14ac:dyDescent="0.25">
      <c r="A84" s="7">
        <f>COUNTIF($C$3:C84,C84)</f>
        <v>31</v>
      </c>
      <c r="B84" s="7" t="str">
        <f t="shared" si="4"/>
        <v>31_100.251.389</v>
      </c>
      <c r="C84" s="11" t="s">
        <v>238</v>
      </c>
      <c r="D84" s="11" t="s">
        <v>239</v>
      </c>
      <c r="E84" s="11" t="b">
        <v>1</v>
      </c>
      <c r="F84" s="11" t="b">
        <v>1</v>
      </c>
      <c r="G84" s="11" t="b">
        <v>1</v>
      </c>
      <c r="H84" s="11" t="b">
        <v>0</v>
      </c>
      <c r="I84" s="11" t="b">
        <v>0</v>
      </c>
      <c r="J84" s="11" t="b">
        <v>0</v>
      </c>
      <c r="K84" s="7" t="str">
        <f t="shared" si="5"/>
        <v>I</v>
      </c>
      <c r="L84" s="19" t="s">
        <v>1020</v>
      </c>
      <c r="M84" s="19" t="s">
        <v>1021</v>
      </c>
      <c r="N84" s="19" t="s">
        <v>1022</v>
      </c>
      <c r="O84" s="19" t="s">
        <v>1206</v>
      </c>
      <c r="P84" s="7" t="str">
        <f t="shared" si="6"/>
        <v>100.084.036</v>
      </c>
      <c r="Q84" s="7" t="str">
        <f t="shared" si="7"/>
        <v>100.251.389</v>
      </c>
    </row>
    <row r="85" spans="1:17" x14ac:dyDescent="0.25">
      <c r="A85" s="7">
        <f>COUNTIF($C$3:C85,C85)</f>
        <v>32</v>
      </c>
      <c r="B85" s="7" t="str">
        <f t="shared" si="4"/>
        <v>32_100.251.389</v>
      </c>
      <c r="C85" s="11" t="s">
        <v>238</v>
      </c>
      <c r="D85" s="11" t="s">
        <v>239</v>
      </c>
      <c r="E85" s="11" t="b">
        <v>1</v>
      </c>
      <c r="F85" s="11" t="b">
        <v>1</v>
      </c>
      <c r="G85" s="11" t="b">
        <v>1</v>
      </c>
      <c r="H85" s="11" t="b">
        <v>0</v>
      </c>
      <c r="I85" s="11" t="b">
        <v>0</v>
      </c>
      <c r="J85" s="11" t="b">
        <v>0</v>
      </c>
      <c r="K85" s="7" t="str">
        <f t="shared" si="5"/>
        <v>I</v>
      </c>
      <c r="L85" s="19" t="s">
        <v>319</v>
      </c>
      <c r="M85" s="19" t="s">
        <v>320</v>
      </c>
      <c r="N85" s="19" t="s">
        <v>321</v>
      </c>
      <c r="O85" s="19" t="s">
        <v>322</v>
      </c>
      <c r="P85" s="7" t="str">
        <f t="shared" si="6"/>
        <v>100.083.416</v>
      </c>
      <c r="Q85" s="7" t="str">
        <f t="shared" si="7"/>
        <v>100.251.389</v>
      </c>
    </row>
    <row r="86" spans="1:17" x14ac:dyDescent="0.25">
      <c r="A86" s="7">
        <f>COUNTIF($C$3:C86,C86)</f>
        <v>33</v>
      </c>
      <c r="B86" s="7" t="str">
        <f t="shared" si="4"/>
        <v>33_100.251.389</v>
      </c>
      <c r="C86" s="11" t="s">
        <v>238</v>
      </c>
      <c r="D86" s="11" t="s">
        <v>239</v>
      </c>
      <c r="E86" s="11" t="b">
        <v>1</v>
      </c>
      <c r="F86" s="11" t="b">
        <v>1</v>
      </c>
      <c r="G86" s="11" t="b">
        <v>1</v>
      </c>
      <c r="H86" s="11" t="b">
        <v>0</v>
      </c>
      <c r="I86" s="11" t="b">
        <v>0</v>
      </c>
      <c r="J86" s="11" t="b">
        <v>0</v>
      </c>
      <c r="K86" s="7" t="str">
        <f t="shared" si="5"/>
        <v>I</v>
      </c>
      <c r="L86" s="19" t="s">
        <v>1017</v>
      </c>
      <c r="M86" s="19" t="s">
        <v>1018</v>
      </c>
      <c r="N86" s="19" t="s">
        <v>1019</v>
      </c>
      <c r="O86" s="19" t="s">
        <v>1205</v>
      </c>
      <c r="P86" s="7" t="str">
        <f t="shared" si="6"/>
        <v>100.083.415</v>
      </c>
      <c r="Q86" s="7" t="str">
        <f t="shared" si="7"/>
        <v>100.251.389</v>
      </c>
    </row>
    <row r="87" spans="1:17" x14ac:dyDescent="0.25">
      <c r="A87" s="7">
        <f>COUNTIF($C$3:C87,C87)</f>
        <v>34</v>
      </c>
      <c r="B87" s="7" t="str">
        <f t="shared" si="4"/>
        <v>34_100.251.389</v>
      </c>
      <c r="C87" s="11" t="s">
        <v>238</v>
      </c>
      <c r="D87" s="11" t="s">
        <v>239</v>
      </c>
      <c r="E87" s="11" t="b">
        <v>1</v>
      </c>
      <c r="F87" s="11" t="b">
        <v>1</v>
      </c>
      <c r="G87" s="11" t="b">
        <v>1</v>
      </c>
      <c r="H87" s="11" t="b">
        <v>0</v>
      </c>
      <c r="I87" s="11" t="b">
        <v>0</v>
      </c>
      <c r="J87" s="11" t="b">
        <v>0</v>
      </c>
      <c r="K87" s="7" t="str">
        <f t="shared" si="5"/>
        <v>I</v>
      </c>
      <c r="L87" s="19" t="s">
        <v>1014</v>
      </c>
      <c r="M87" s="19" t="s">
        <v>1015</v>
      </c>
      <c r="N87" s="19" t="s">
        <v>1016</v>
      </c>
      <c r="O87" s="19" t="s">
        <v>1204</v>
      </c>
      <c r="P87" s="7" t="str">
        <f t="shared" si="6"/>
        <v>100.083.414</v>
      </c>
      <c r="Q87" s="7" t="str">
        <f t="shared" si="7"/>
        <v>100.251.389</v>
      </c>
    </row>
    <row r="88" spans="1:17" x14ac:dyDescent="0.25">
      <c r="A88" s="7">
        <f>COUNTIF($C$3:C88,C88)</f>
        <v>35</v>
      </c>
      <c r="B88" s="7" t="str">
        <f t="shared" si="4"/>
        <v>35_100.251.389</v>
      </c>
      <c r="C88" s="11" t="s">
        <v>238</v>
      </c>
      <c r="D88" s="11" t="s">
        <v>239</v>
      </c>
      <c r="E88" s="11" t="b">
        <v>1</v>
      </c>
      <c r="F88" s="11" t="b">
        <v>1</v>
      </c>
      <c r="G88" s="11" t="b">
        <v>1</v>
      </c>
      <c r="H88" s="11" t="b">
        <v>0</v>
      </c>
      <c r="I88" s="11" t="b">
        <v>0</v>
      </c>
      <c r="J88" s="11" t="b">
        <v>0</v>
      </c>
      <c r="K88" s="7" t="str">
        <f t="shared" si="5"/>
        <v>I</v>
      </c>
      <c r="L88" s="19" t="s">
        <v>315</v>
      </c>
      <c r="M88" s="19" t="s">
        <v>316</v>
      </c>
      <c r="N88" s="19" t="s">
        <v>317</v>
      </c>
      <c r="O88" s="19" t="s">
        <v>318</v>
      </c>
      <c r="P88" s="7" t="str">
        <f t="shared" si="6"/>
        <v>100.080.782</v>
      </c>
      <c r="Q88" s="7" t="str">
        <f t="shared" si="7"/>
        <v>100.251.389</v>
      </c>
    </row>
    <row r="89" spans="1:17" x14ac:dyDescent="0.25">
      <c r="A89" s="7">
        <f>COUNTIF($C$3:C89,C89)</f>
        <v>36</v>
      </c>
      <c r="B89" s="7" t="str">
        <f t="shared" si="4"/>
        <v>36_100.251.389</v>
      </c>
      <c r="C89" s="11" t="s">
        <v>238</v>
      </c>
      <c r="D89" s="11" t="s">
        <v>239</v>
      </c>
      <c r="E89" s="11" t="b">
        <v>1</v>
      </c>
      <c r="F89" s="11" t="b">
        <v>1</v>
      </c>
      <c r="G89" s="11" t="b">
        <v>1</v>
      </c>
      <c r="H89" s="11" t="b">
        <v>0</v>
      </c>
      <c r="I89" s="11" t="b">
        <v>0</v>
      </c>
      <c r="J89" s="11" t="b">
        <v>0</v>
      </c>
      <c r="K89" s="7" t="str">
        <f t="shared" si="5"/>
        <v>I</v>
      </c>
      <c r="L89" s="19" t="s">
        <v>837</v>
      </c>
      <c r="M89" s="19" t="s">
        <v>838</v>
      </c>
      <c r="N89" s="19" t="s">
        <v>839</v>
      </c>
      <c r="O89" s="19" t="s">
        <v>1118</v>
      </c>
      <c r="P89" s="7" t="str">
        <f t="shared" si="6"/>
        <v>100.080.157</v>
      </c>
      <c r="Q89" s="7" t="str">
        <f t="shared" si="7"/>
        <v>100.251.389</v>
      </c>
    </row>
    <row r="90" spans="1:17" x14ac:dyDescent="0.25">
      <c r="A90" s="7">
        <f>COUNTIF($C$3:C90,C90)</f>
        <v>37</v>
      </c>
      <c r="B90" s="7" t="str">
        <f t="shared" si="4"/>
        <v>37_100.251.389</v>
      </c>
      <c r="C90" s="11" t="s">
        <v>238</v>
      </c>
      <c r="D90" s="11" t="s">
        <v>239</v>
      </c>
      <c r="E90" s="11" t="b">
        <v>1</v>
      </c>
      <c r="F90" s="11" t="b">
        <v>1</v>
      </c>
      <c r="G90" s="11" t="b">
        <v>1</v>
      </c>
      <c r="H90" s="11" t="b">
        <v>0</v>
      </c>
      <c r="I90" s="11" t="b">
        <v>0</v>
      </c>
      <c r="J90" s="11" t="b">
        <v>0</v>
      </c>
      <c r="K90" s="7" t="str">
        <f t="shared" si="5"/>
        <v>I</v>
      </c>
      <c r="L90" s="19" t="s">
        <v>834</v>
      </c>
      <c r="M90" s="19" t="s">
        <v>835</v>
      </c>
      <c r="N90" s="19" t="s">
        <v>836</v>
      </c>
      <c r="O90" s="19" t="s">
        <v>1117</v>
      </c>
      <c r="P90" s="7" t="str">
        <f t="shared" si="6"/>
        <v>100.079.975</v>
      </c>
      <c r="Q90" s="7" t="str">
        <f t="shared" si="7"/>
        <v>100.251.389</v>
      </c>
    </row>
    <row r="91" spans="1:17" x14ac:dyDescent="0.25">
      <c r="A91" s="7">
        <f>COUNTIF($C$3:C91,C91)</f>
        <v>38</v>
      </c>
      <c r="B91" s="7" t="str">
        <f t="shared" si="4"/>
        <v>38_100.251.389</v>
      </c>
      <c r="C91" s="11" t="s">
        <v>238</v>
      </c>
      <c r="D91" s="11" t="s">
        <v>239</v>
      </c>
      <c r="E91" s="11" t="b">
        <v>1</v>
      </c>
      <c r="F91" s="11" t="b">
        <v>1</v>
      </c>
      <c r="G91" s="11" t="b">
        <v>1</v>
      </c>
      <c r="H91" s="11" t="b">
        <v>0</v>
      </c>
      <c r="I91" s="11" t="b">
        <v>0</v>
      </c>
      <c r="J91" s="11" t="b">
        <v>0</v>
      </c>
      <c r="K91" s="7" t="str">
        <f t="shared" si="5"/>
        <v>I</v>
      </c>
      <c r="L91" s="19" t="s">
        <v>311</v>
      </c>
      <c r="M91" s="19" t="s">
        <v>312</v>
      </c>
      <c r="N91" s="19" t="s">
        <v>313</v>
      </c>
      <c r="O91" s="19" t="s">
        <v>314</v>
      </c>
      <c r="P91" s="7" t="str">
        <f t="shared" si="6"/>
        <v>100.074.275</v>
      </c>
      <c r="Q91" s="7" t="str">
        <f t="shared" si="7"/>
        <v>100.251.389</v>
      </c>
    </row>
    <row r="92" spans="1:17" x14ac:dyDescent="0.25">
      <c r="A92" s="7">
        <f>COUNTIF($C$3:C92,C92)</f>
        <v>39</v>
      </c>
      <c r="B92" s="7" t="str">
        <f t="shared" si="4"/>
        <v>39_100.251.389</v>
      </c>
      <c r="C92" s="11" t="s">
        <v>238</v>
      </c>
      <c r="D92" s="11" t="s">
        <v>239</v>
      </c>
      <c r="E92" s="11" t="b">
        <v>1</v>
      </c>
      <c r="F92" s="11" t="b">
        <v>1</v>
      </c>
      <c r="G92" s="11" t="b">
        <v>1</v>
      </c>
      <c r="H92" s="11" t="b">
        <v>0</v>
      </c>
      <c r="I92" s="11" t="b">
        <v>0</v>
      </c>
      <c r="J92" s="11" t="b">
        <v>0</v>
      </c>
      <c r="K92" s="7" t="str">
        <f t="shared" si="5"/>
        <v>I</v>
      </c>
      <c r="L92" s="19" t="s">
        <v>1002</v>
      </c>
      <c r="M92" s="19" t="s">
        <v>1003</v>
      </c>
      <c r="N92" s="19" t="s">
        <v>1004</v>
      </c>
      <c r="O92" s="19" t="s">
        <v>1200</v>
      </c>
      <c r="P92" s="7" t="str">
        <f t="shared" si="6"/>
        <v>100.070.697</v>
      </c>
      <c r="Q92" s="7" t="str">
        <f t="shared" si="7"/>
        <v>100.251.389</v>
      </c>
    </row>
    <row r="93" spans="1:17" x14ac:dyDescent="0.25">
      <c r="A93" s="7">
        <f>COUNTIF($C$3:C93,C93)</f>
        <v>40</v>
      </c>
      <c r="B93" s="7" t="str">
        <f t="shared" si="4"/>
        <v>40_100.251.389</v>
      </c>
      <c r="C93" s="11" t="s">
        <v>238</v>
      </c>
      <c r="D93" s="11" t="s">
        <v>239</v>
      </c>
      <c r="E93" s="11" t="b">
        <v>1</v>
      </c>
      <c r="F93" s="11" t="b">
        <v>1</v>
      </c>
      <c r="G93" s="11" t="b">
        <v>1</v>
      </c>
      <c r="H93" s="11" t="b">
        <v>0</v>
      </c>
      <c r="I93" s="11" t="b">
        <v>0</v>
      </c>
      <c r="J93" s="11" t="b">
        <v>0</v>
      </c>
      <c r="K93" s="7" t="str">
        <f t="shared" si="5"/>
        <v>I</v>
      </c>
      <c r="L93" s="19" t="s">
        <v>999</v>
      </c>
      <c r="M93" s="19" t="s">
        <v>1000</v>
      </c>
      <c r="N93" s="19" t="s">
        <v>1001</v>
      </c>
      <c r="O93" s="19" t="s">
        <v>1199</v>
      </c>
      <c r="P93" s="7" t="str">
        <f t="shared" si="6"/>
        <v>100.070.696</v>
      </c>
      <c r="Q93" s="7" t="str">
        <f t="shared" si="7"/>
        <v>100.251.389</v>
      </c>
    </row>
    <row r="94" spans="1:17" x14ac:dyDescent="0.25">
      <c r="A94" s="7">
        <f>COUNTIF($C$3:C94,C94)</f>
        <v>41</v>
      </c>
      <c r="B94" s="7" t="str">
        <f t="shared" si="4"/>
        <v>41_100.251.389</v>
      </c>
      <c r="C94" s="11" t="s">
        <v>238</v>
      </c>
      <c r="D94" s="11" t="s">
        <v>239</v>
      </c>
      <c r="E94" s="11" t="b">
        <v>1</v>
      </c>
      <c r="F94" s="11" t="b">
        <v>1</v>
      </c>
      <c r="G94" s="11" t="b">
        <v>1</v>
      </c>
      <c r="H94" s="11" t="b">
        <v>0</v>
      </c>
      <c r="I94" s="11" t="b">
        <v>0</v>
      </c>
      <c r="J94" s="11" t="b">
        <v>0</v>
      </c>
      <c r="K94" s="7" t="str">
        <f t="shared" si="5"/>
        <v>I</v>
      </c>
      <c r="L94" s="19" t="s">
        <v>307</v>
      </c>
      <c r="M94" s="19" t="s">
        <v>308</v>
      </c>
      <c r="N94" s="19" t="s">
        <v>309</v>
      </c>
      <c r="O94" s="19" t="s">
        <v>310</v>
      </c>
      <c r="P94" s="7" t="str">
        <f t="shared" si="6"/>
        <v>100.070.104</v>
      </c>
      <c r="Q94" s="7" t="str">
        <f t="shared" si="7"/>
        <v>100.251.389</v>
      </c>
    </row>
    <row r="95" spans="1:17" x14ac:dyDescent="0.25">
      <c r="A95" s="7">
        <f>COUNTIF($C$3:C95,C95)</f>
        <v>42</v>
      </c>
      <c r="B95" s="7" t="str">
        <f t="shared" si="4"/>
        <v>42_100.251.389</v>
      </c>
      <c r="C95" s="11" t="s">
        <v>238</v>
      </c>
      <c r="D95" s="11" t="s">
        <v>239</v>
      </c>
      <c r="E95" s="11" t="b">
        <v>1</v>
      </c>
      <c r="F95" s="11" t="b">
        <v>1</v>
      </c>
      <c r="G95" s="11" t="b">
        <v>1</v>
      </c>
      <c r="H95" s="11" t="b">
        <v>0</v>
      </c>
      <c r="I95" s="11" t="b">
        <v>0</v>
      </c>
      <c r="J95" s="11" t="b">
        <v>0</v>
      </c>
      <c r="K95" s="7" t="str">
        <f t="shared" si="5"/>
        <v>I</v>
      </c>
      <c r="L95" s="19" t="s">
        <v>996</v>
      </c>
      <c r="M95" s="19" t="s">
        <v>997</v>
      </c>
      <c r="N95" s="19" t="s">
        <v>998</v>
      </c>
      <c r="O95" s="19" t="s">
        <v>1198</v>
      </c>
      <c r="P95" s="7" t="str">
        <f t="shared" si="6"/>
        <v>100.068.483</v>
      </c>
      <c r="Q95" s="7" t="str">
        <f t="shared" si="7"/>
        <v>100.251.389</v>
      </c>
    </row>
    <row r="96" spans="1:17" x14ac:dyDescent="0.25">
      <c r="A96" s="7">
        <f>COUNTIF($C$3:C96,C96)</f>
        <v>43</v>
      </c>
      <c r="B96" s="7" t="str">
        <f t="shared" si="4"/>
        <v>43_100.251.389</v>
      </c>
      <c r="C96" s="11" t="s">
        <v>238</v>
      </c>
      <c r="D96" s="11" t="s">
        <v>239</v>
      </c>
      <c r="E96" s="11" t="b">
        <v>1</v>
      </c>
      <c r="F96" s="11" t="b">
        <v>1</v>
      </c>
      <c r="G96" s="11" t="b">
        <v>1</v>
      </c>
      <c r="H96" s="11" t="b">
        <v>0</v>
      </c>
      <c r="I96" s="11" t="b">
        <v>0</v>
      </c>
      <c r="J96" s="11" t="b">
        <v>0</v>
      </c>
      <c r="K96" s="7" t="str">
        <f t="shared" si="5"/>
        <v>I</v>
      </c>
      <c r="L96" s="19" t="s">
        <v>777</v>
      </c>
      <c r="M96" s="19" t="s">
        <v>778</v>
      </c>
      <c r="N96" s="19" t="s">
        <v>779</v>
      </c>
      <c r="O96" s="19" t="s">
        <v>1096</v>
      </c>
      <c r="P96" s="7" t="str">
        <f t="shared" si="6"/>
        <v>100.063.804</v>
      </c>
      <c r="Q96" s="7" t="str">
        <f t="shared" si="7"/>
        <v>100.251.389</v>
      </c>
    </row>
    <row r="97" spans="1:17" x14ac:dyDescent="0.25">
      <c r="A97" s="7">
        <f>COUNTIF($C$3:C97,C97)</f>
        <v>44</v>
      </c>
      <c r="B97" s="7" t="str">
        <f t="shared" si="4"/>
        <v>44_100.251.389</v>
      </c>
      <c r="C97" s="11" t="s">
        <v>238</v>
      </c>
      <c r="D97" s="11" t="s">
        <v>239</v>
      </c>
      <c r="E97" s="11" t="b">
        <v>1</v>
      </c>
      <c r="F97" s="11" t="b">
        <v>1</v>
      </c>
      <c r="G97" s="11" t="b">
        <v>1</v>
      </c>
      <c r="H97" s="11" t="b">
        <v>0</v>
      </c>
      <c r="I97" s="11" t="b">
        <v>0</v>
      </c>
      <c r="J97" s="11" t="b">
        <v>0</v>
      </c>
      <c r="K97" s="7" t="str">
        <f t="shared" si="5"/>
        <v>I</v>
      </c>
      <c r="L97" s="19" t="s">
        <v>774</v>
      </c>
      <c r="M97" s="19" t="s">
        <v>775</v>
      </c>
      <c r="N97" s="19" t="s">
        <v>776</v>
      </c>
      <c r="O97" s="19" t="s">
        <v>1095</v>
      </c>
      <c r="P97" s="7" t="str">
        <f t="shared" si="6"/>
        <v>100.063.436</v>
      </c>
      <c r="Q97" s="7" t="str">
        <f t="shared" si="7"/>
        <v>100.251.389</v>
      </c>
    </row>
    <row r="98" spans="1:17" x14ac:dyDescent="0.25">
      <c r="A98" s="7">
        <f>COUNTIF($C$3:C98,C98)</f>
        <v>45</v>
      </c>
      <c r="B98" s="7" t="str">
        <f t="shared" si="4"/>
        <v>45_100.251.389</v>
      </c>
      <c r="C98" s="11" t="s">
        <v>238</v>
      </c>
      <c r="D98" s="11" t="s">
        <v>239</v>
      </c>
      <c r="E98" s="11" t="b">
        <v>1</v>
      </c>
      <c r="F98" s="11" t="b">
        <v>1</v>
      </c>
      <c r="G98" s="11" t="b">
        <v>1</v>
      </c>
      <c r="H98" s="11" t="b">
        <v>0</v>
      </c>
      <c r="I98" s="11" t="b">
        <v>0</v>
      </c>
      <c r="J98" s="11" t="b">
        <v>0</v>
      </c>
      <c r="K98" s="7" t="str">
        <f t="shared" si="5"/>
        <v>I</v>
      </c>
      <c r="L98" s="19" t="s">
        <v>771</v>
      </c>
      <c r="M98" s="19" t="s">
        <v>772</v>
      </c>
      <c r="N98" s="19" t="s">
        <v>773</v>
      </c>
      <c r="O98" s="19" t="s">
        <v>1094</v>
      </c>
      <c r="P98" s="7" t="str">
        <f t="shared" si="6"/>
        <v>100.062.836</v>
      </c>
      <c r="Q98" s="7" t="str">
        <f t="shared" si="7"/>
        <v>100.251.389</v>
      </c>
    </row>
    <row r="99" spans="1:17" x14ac:dyDescent="0.25">
      <c r="A99" s="7">
        <f>COUNTIF($C$3:C99,C99)</f>
        <v>46</v>
      </c>
      <c r="B99" s="7" t="str">
        <f t="shared" si="4"/>
        <v>46_100.251.389</v>
      </c>
      <c r="C99" s="11" t="s">
        <v>238</v>
      </c>
      <c r="D99" s="11" t="s">
        <v>239</v>
      </c>
      <c r="E99" s="11" t="b">
        <v>1</v>
      </c>
      <c r="F99" s="11" t="b">
        <v>1</v>
      </c>
      <c r="G99" s="11" t="b">
        <v>1</v>
      </c>
      <c r="H99" s="11" t="b">
        <v>0</v>
      </c>
      <c r="I99" s="11" t="b">
        <v>0</v>
      </c>
      <c r="J99" s="11" t="b">
        <v>0</v>
      </c>
      <c r="K99" s="7" t="str">
        <f t="shared" si="5"/>
        <v>I</v>
      </c>
      <c r="L99" s="19" t="s">
        <v>768</v>
      </c>
      <c r="M99" s="19" t="s">
        <v>769</v>
      </c>
      <c r="N99" s="19" t="s">
        <v>770</v>
      </c>
      <c r="O99" s="19" t="s">
        <v>1093</v>
      </c>
      <c r="P99" s="7" t="str">
        <f t="shared" si="6"/>
        <v>100.062.794</v>
      </c>
      <c r="Q99" s="7" t="str">
        <f t="shared" si="7"/>
        <v>100.251.389</v>
      </c>
    </row>
    <row r="100" spans="1:17" x14ac:dyDescent="0.25">
      <c r="A100" s="7">
        <f>COUNTIF($C$3:C100,C100)</f>
        <v>47</v>
      </c>
      <c r="B100" s="7" t="str">
        <f t="shared" si="4"/>
        <v>47_100.251.389</v>
      </c>
      <c r="C100" s="11" t="s">
        <v>238</v>
      </c>
      <c r="D100" s="11" t="s">
        <v>239</v>
      </c>
      <c r="E100" s="11" t="b">
        <v>1</v>
      </c>
      <c r="F100" s="11" t="b">
        <v>1</v>
      </c>
      <c r="G100" s="11" t="b">
        <v>1</v>
      </c>
      <c r="H100" s="11" t="b">
        <v>0</v>
      </c>
      <c r="I100" s="11" t="b">
        <v>0</v>
      </c>
      <c r="J100" s="11" t="b">
        <v>0</v>
      </c>
      <c r="K100" s="7" t="str">
        <f t="shared" si="5"/>
        <v>I</v>
      </c>
      <c r="L100" s="19" t="s">
        <v>303</v>
      </c>
      <c r="M100" s="19" t="s">
        <v>304</v>
      </c>
      <c r="N100" s="19" t="s">
        <v>305</v>
      </c>
      <c r="O100" s="19" t="s">
        <v>306</v>
      </c>
      <c r="P100" s="7" t="str">
        <f t="shared" si="6"/>
        <v>100.062.548</v>
      </c>
      <c r="Q100" s="7" t="str">
        <f t="shared" si="7"/>
        <v>100.251.389</v>
      </c>
    </row>
    <row r="101" spans="1:17" x14ac:dyDescent="0.25">
      <c r="A101" s="7">
        <f>COUNTIF($C$3:C101,C101)</f>
        <v>48</v>
      </c>
      <c r="B101" s="7" t="str">
        <f t="shared" si="4"/>
        <v>48_100.251.389</v>
      </c>
      <c r="C101" s="11" t="s">
        <v>238</v>
      </c>
      <c r="D101" s="11" t="s">
        <v>239</v>
      </c>
      <c r="E101" s="11" t="b">
        <v>1</v>
      </c>
      <c r="F101" s="11" t="b">
        <v>1</v>
      </c>
      <c r="G101" s="11" t="b">
        <v>1</v>
      </c>
      <c r="H101" s="11" t="b">
        <v>0</v>
      </c>
      <c r="I101" s="11" t="b">
        <v>0</v>
      </c>
      <c r="J101" s="11" t="b">
        <v>0</v>
      </c>
      <c r="K101" s="7" t="str">
        <f t="shared" si="5"/>
        <v>I</v>
      </c>
      <c r="L101" s="19" t="s">
        <v>765</v>
      </c>
      <c r="M101" s="19" t="s">
        <v>766</v>
      </c>
      <c r="N101" s="19" t="s">
        <v>767</v>
      </c>
      <c r="O101" s="19" t="s">
        <v>1092</v>
      </c>
      <c r="P101" s="7" t="str">
        <f t="shared" si="6"/>
        <v>100.059.802</v>
      </c>
      <c r="Q101" s="7" t="str">
        <f t="shared" si="7"/>
        <v>100.251.389</v>
      </c>
    </row>
    <row r="102" spans="1:17" x14ac:dyDescent="0.25">
      <c r="A102" s="7">
        <f>COUNTIF($C$3:C102,C102)</f>
        <v>49</v>
      </c>
      <c r="B102" s="7" t="str">
        <f t="shared" si="4"/>
        <v>49_100.251.389</v>
      </c>
      <c r="C102" s="11" t="s">
        <v>238</v>
      </c>
      <c r="D102" s="11" t="s">
        <v>239</v>
      </c>
      <c r="E102" s="11" t="b">
        <v>1</v>
      </c>
      <c r="F102" s="11" t="b">
        <v>1</v>
      </c>
      <c r="G102" s="11" t="b">
        <v>1</v>
      </c>
      <c r="H102" s="11" t="b">
        <v>0</v>
      </c>
      <c r="I102" s="11" t="b">
        <v>0</v>
      </c>
      <c r="J102" s="11" t="b">
        <v>0</v>
      </c>
      <c r="K102" s="7" t="str">
        <f t="shared" si="5"/>
        <v>I</v>
      </c>
      <c r="L102" s="19" t="s">
        <v>762</v>
      </c>
      <c r="M102" s="19" t="s">
        <v>763</v>
      </c>
      <c r="N102" s="19" t="s">
        <v>764</v>
      </c>
      <c r="O102" s="19" t="s">
        <v>1091</v>
      </c>
      <c r="P102" s="7" t="str">
        <f t="shared" si="6"/>
        <v>100.059.801</v>
      </c>
      <c r="Q102" s="7" t="str">
        <f t="shared" si="7"/>
        <v>100.251.389</v>
      </c>
    </row>
    <row r="103" spans="1:17" x14ac:dyDescent="0.25">
      <c r="A103" s="7">
        <f>COUNTIF($C$3:C103,C103)</f>
        <v>50</v>
      </c>
      <c r="B103" s="7" t="str">
        <f t="shared" si="4"/>
        <v>50_100.251.389</v>
      </c>
      <c r="C103" s="11" t="s">
        <v>238</v>
      </c>
      <c r="D103" s="11" t="s">
        <v>239</v>
      </c>
      <c r="E103" s="11" t="b">
        <v>1</v>
      </c>
      <c r="F103" s="11" t="b">
        <v>1</v>
      </c>
      <c r="G103" s="11" t="b">
        <v>1</v>
      </c>
      <c r="H103" s="11" t="b">
        <v>0</v>
      </c>
      <c r="I103" s="11" t="b">
        <v>0</v>
      </c>
      <c r="J103" s="11" t="b">
        <v>0</v>
      </c>
      <c r="K103" s="7" t="str">
        <f t="shared" si="5"/>
        <v>I</v>
      </c>
      <c r="L103" s="19" t="s">
        <v>759</v>
      </c>
      <c r="M103" s="19" t="s">
        <v>760</v>
      </c>
      <c r="N103" s="19" t="s">
        <v>761</v>
      </c>
      <c r="O103" s="19" t="s">
        <v>1090</v>
      </c>
      <c r="P103" s="7" t="str">
        <f t="shared" si="6"/>
        <v>100.058.235</v>
      </c>
      <c r="Q103" s="7" t="str">
        <f t="shared" si="7"/>
        <v>100.251.389</v>
      </c>
    </row>
    <row r="104" spans="1:17" x14ac:dyDescent="0.25">
      <c r="A104" s="7">
        <f>COUNTIF($C$3:C104,C104)</f>
        <v>51</v>
      </c>
      <c r="B104" s="7" t="str">
        <f t="shared" si="4"/>
        <v>51_100.251.389</v>
      </c>
      <c r="C104" s="11" t="s">
        <v>238</v>
      </c>
      <c r="D104" s="11" t="s">
        <v>239</v>
      </c>
      <c r="E104" s="11" t="b">
        <v>1</v>
      </c>
      <c r="F104" s="11" t="b">
        <v>1</v>
      </c>
      <c r="G104" s="11" t="b">
        <v>1</v>
      </c>
      <c r="H104" s="11" t="b">
        <v>0</v>
      </c>
      <c r="I104" s="11" t="b">
        <v>0</v>
      </c>
      <c r="J104" s="11" t="b">
        <v>0</v>
      </c>
      <c r="K104" s="7" t="str">
        <f t="shared" si="5"/>
        <v>I</v>
      </c>
      <c r="L104" s="19" t="s">
        <v>756</v>
      </c>
      <c r="M104" s="19" t="s">
        <v>757</v>
      </c>
      <c r="N104" s="19" t="s">
        <v>758</v>
      </c>
      <c r="O104" s="19" t="s">
        <v>1089</v>
      </c>
      <c r="P104" s="7" t="str">
        <f t="shared" si="6"/>
        <v>100.058.234</v>
      </c>
      <c r="Q104" s="7" t="str">
        <f t="shared" si="7"/>
        <v>100.251.389</v>
      </c>
    </row>
    <row r="105" spans="1:17" x14ac:dyDescent="0.25">
      <c r="A105" s="7">
        <f>COUNTIF($C$3:C105,C105)</f>
        <v>52</v>
      </c>
      <c r="B105" s="7" t="str">
        <f t="shared" si="4"/>
        <v>52_100.251.389</v>
      </c>
      <c r="C105" s="11" t="s">
        <v>238</v>
      </c>
      <c r="D105" s="11" t="s">
        <v>239</v>
      </c>
      <c r="E105" s="11" t="b">
        <v>1</v>
      </c>
      <c r="F105" s="11" t="b">
        <v>1</v>
      </c>
      <c r="G105" s="11" t="b">
        <v>1</v>
      </c>
      <c r="H105" s="11" t="b">
        <v>0</v>
      </c>
      <c r="I105" s="11" t="b">
        <v>0</v>
      </c>
      <c r="J105" s="11" t="b">
        <v>0</v>
      </c>
      <c r="K105" s="7" t="str">
        <f t="shared" si="5"/>
        <v>I</v>
      </c>
      <c r="L105" s="19" t="s">
        <v>753</v>
      </c>
      <c r="M105" s="19" t="s">
        <v>754</v>
      </c>
      <c r="N105" s="19" t="s">
        <v>755</v>
      </c>
      <c r="O105" s="19" t="s">
        <v>1088</v>
      </c>
      <c r="P105" s="7" t="str">
        <f t="shared" si="6"/>
        <v>100.058.233</v>
      </c>
      <c r="Q105" s="7" t="str">
        <f t="shared" si="7"/>
        <v>100.251.389</v>
      </c>
    </row>
    <row r="106" spans="1:17" x14ac:dyDescent="0.25">
      <c r="A106" s="7">
        <f>COUNTIF($C$3:C106,C106)</f>
        <v>53</v>
      </c>
      <c r="B106" s="7" t="str">
        <f t="shared" si="4"/>
        <v>53_100.251.389</v>
      </c>
      <c r="C106" s="11" t="s">
        <v>238</v>
      </c>
      <c r="D106" s="11" t="s">
        <v>239</v>
      </c>
      <c r="E106" s="11" t="b">
        <v>1</v>
      </c>
      <c r="F106" s="11" t="b">
        <v>1</v>
      </c>
      <c r="G106" s="11" t="b">
        <v>1</v>
      </c>
      <c r="H106" s="11" t="b">
        <v>0</v>
      </c>
      <c r="I106" s="11" t="b">
        <v>0</v>
      </c>
      <c r="J106" s="11" t="b">
        <v>0</v>
      </c>
      <c r="K106" s="7" t="str">
        <f t="shared" si="5"/>
        <v>I</v>
      </c>
      <c r="L106" s="19" t="s">
        <v>750</v>
      </c>
      <c r="M106" s="19" t="s">
        <v>751</v>
      </c>
      <c r="N106" s="19" t="s">
        <v>752</v>
      </c>
      <c r="O106" s="19" t="s">
        <v>1087</v>
      </c>
      <c r="P106" s="7" t="str">
        <f t="shared" si="6"/>
        <v>100.056.693</v>
      </c>
      <c r="Q106" s="7" t="str">
        <f t="shared" si="7"/>
        <v>100.251.389</v>
      </c>
    </row>
    <row r="107" spans="1:17" x14ac:dyDescent="0.25">
      <c r="A107" s="7">
        <f>COUNTIF($C$3:C107,C107)</f>
        <v>54</v>
      </c>
      <c r="B107" s="7" t="str">
        <f t="shared" si="4"/>
        <v>54_100.251.389</v>
      </c>
      <c r="C107" s="11" t="s">
        <v>238</v>
      </c>
      <c r="D107" s="11" t="s">
        <v>239</v>
      </c>
      <c r="E107" s="11" t="b">
        <v>1</v>
      </c>
      <c r="F107" s="11" t="b">
        <v>1</v>
      </c>
      <c r="G107" s="11" t="b">
        <v>1</v>
      </c>
      <c r="H107" s="11" t="b">
        <v>0</v>
      </c>
      <c r="I107" s="11" t="b">
        <v>0</v>
      </c>
      <c r="J107" s="11" t="b">
        <v>0</v>
      </c>
      <c r="K107" s="7" t="str">
        <f t="shared" si="5"/>
        <v>I</v>
      </c>
      <c r="L107" s="19" t="s">
        <v>747</v>
      </c>
      <c r="M107" s="19" t="s">
        <v>748</v>
      </c>
      <c r="N107" s="19" t="s">
        <v>749</v>
      </c>
      <c r="O107" s="19" t="s">
        <v>1086</v>
      </c>
      <c r="P107" s="7" t="str">
        <f t="shared" si="6"/>
        <v>100.055.346</v>
      </c>
      <c r="Q107" s="7" t="str">
        <f t="shared" si="7"/>
        <v>100.251.389</v>
      </c>
    </row>
    <row r="108" spans="1:17" x14ac:dyDescent="0.25">
      <c r="A108" s="7">
        <f>COUNTIF($C$3:C108,C108)</f>
        <v>55</v>
      </c>
      <c r="B108" s="7" t="str">
        <f t="shared" si="4"/>
        <v>55_100.251.389</v>
      </c>
      <c r="C108" s="11" t="s">
        <v>238</v>
      </c>
      <c r="D108" s="11" t="s">
        <v>239</v>
      </c>
      <c r="E108" s="11" t="b">
        <v>1</v>
      </c>
      <c r="F108" s="11" t="b">
        <v>1</v>
      </c>
      <c r="G108" s="11" t="b">
        <v>1</v>
      </c>
      <c r="H108" s="11" t="b">
        <v>0</v>
      </c>
      <c r="I108" s="11" t="b">
        <v>0</v>
      </c>
      <c r="J108" s="11" t="b">
        <v>0</v>
      </c>
      <c r="K108" s="7" t="str">
        <f t="shared" si="5"/>
        <v>I</v>
      </c>
      <c r="L108" s="19" t="s">
        <v>744</v>
      </c>
      <c r="M108" s="19" t="s">
        <v>745</v>
      </c>
      <c r="N108" s="19" t="s">
        <v>746</v>
      </c>
      <c r="O108" s="19" t="s">
        <v>1085</v>
      </c>
      <c r="P108" s="7" t="str">
        <f t="shared" si="6"/>
        <v>100.052.962</v>
      </c>
      <c r="Q108" s="7" t="str">
        <f t="shared" si="7"/>
        <v>100.251.389</v>
      </c>
    </row>
    <row r="109" spans="1:17" x14ac:dyDescent="0.25">
      <c r="A109" s="7">
        <f>COUNTIF($C$3:C109,C109)</f>
        <v>56</v>
      </c>
      <c r="B109" s="7" t="str">
        <f t="shared" si="4"/>
        <v>56_100.251.389</v>
      </c>
      <c r="C109" s="11" t="s">
        <v>238</v>
      </c>
      <c r="D109" s="11" t="s">
        <v>239</v>
      </c>
      <c r="E109" s="11" t="b">
        <v>1</v>
      </c>
      <c r="F109" s="11" t="b">
        <v>1</v>
      </c>
      <c r="G109" s="11" t="b">
        <v>1</v>
      </c>
      <c r="H109" s="11" t="b">
        <v>0</v>
      </c>
      <c r="I109" s="11" t="b">
        <v>0</v>
      </c>
      <c r="J109" s="11" t="b">
        <v>0</v>
      </c>
      <c r="K109" s="7" t="str">
        <f t="shared" si="5"/>
        <v>I</v>
      </c>
      <c r="L109" s="19" t="s">
        <v>299</v>
      </c>
      <c r="M109" s="19" t="s">
        <v>300</v>
      </c>
      <c r="N109" s="19" t="s">
        <v>301</v>
      </c>
      <c r="O109" s="19" t="s">
        <v>302</v>
      </c>
      <c r="P109" s="7" t="str">
        <f t="shared" si="6"/>
        <v>100.050.281</v>
      </c>
      <c r="Q109" s="7" t="str">
        <f t="shared" si="7"/>
        <v>100.251.389</v>
      </c>
    </row>
    <row r="110" spans="1:17" x14ac:dyDescent="0.25">
      <c r="A110" s="7">
        <f>COUNTIF($C$3:C110,C110)</f>
        <v>57</v>
      </c>
      <c r="B110" s="7" t="str">
        <f t="shared" si="4"/>
        <v>57_100.251.389</v>
      </c>
      <c r="C110" s="11" t="s">
        <v>238</v>
      </c>
      <c r="D110" s="11" t="s">
        <v>239</v>
      </c>
      <c r="E110" s="11" t="b">
        <v>1</v>
      </c>
      <c r="F110" s="11" t="b">
        <v>1</v>
      </c>
      <c r="G110" s="11" t="b">
        <v>1</v>
      </c>
      <c r="H110" s="11" t="b">
        <v>0</v>
      </c>
      <c r="I110" s="11" t="b">
        <v>0</v>
      </c>
      <c r="J110" s="11" t="b">
        <v>0</v>
      </c>
      <c r="K110" s="7" t="str">
        <f t="shared" si="5"/>
        <v>I</v>
      </c>
      <c r="L110" s="19" t="s">
        <v>741</v>
      </c>
      <c r="M110" s="19" t="s">
        <v>742</v>
      </c>
      <c r="N110" s="19" t="s">
        <v>743</v>
      </c>
      <c r="O110" s="19" t="s">
        <v>1084</v>
      </c>
      <c r="P110" s="7" t="str">
        <f t="shared" si="6"/>
        <v>100.049.412</v>
      </c>
      <c r="Q110" s="7" t="str">
        <f t="shared" si="7"/>
        <v>100.251.389</v>
      </c>
    </row>
    <row r="111" spans="1:17" x14ac:dyDescent="0.25">
      <c r="A111" s="7">
        <f>COUNTIF($C$3:C111,C111)</f>
        <v>58</v>
      </c>
      <c r="B111" s="7" t="str">
        <f t="shared" si="4"/>
        <v>58_100.251.389</v>
      </c>
      <c r="C111" s="11" t="s">
        <v>238</v>
      </c>
      <c r="D111" s="11" t="s">
        <v>239</v>
      </c>
      <c r="E111" s="11" t="b">
        <v>1</v>
      </c>
      <c r="F111" s="11" t="b">
        <v>1</v>
      </c>
      <c r="G111" s="11" t="b">
        <v>1</v>
      </c>
      <c r="H111" s="11" t="b">
        <v>0</v>
      </c>
      <c r="I111" s="11" t="b">
        <v>0</v>
      </c>
      <c r="J111" s="11" t="b">
        <v>0</v>
      </c>
      <c r="K111" s="7" t="str">
        <f t="shared" si="5"/>
        <v>I</v>
      </c>
      <c r="L111" s="19" t="s">
        <v>295</v>
      </c>
      <c r="M111" s="19" t="s">
        <v>296</v>
      </c>
      <c r="N111" s="19" t="s">
        <v>297</v>
      </c>
      <c r="O111" s="19" t="s">
        <v>298</v>
      </c>
      <c r="P111" s="7" t="str">
        <f t="shared" si="6"/>
        <v>100.049.380</v>
      </c>
      <c r="Q111" s="7" t="str">
        <f t="shared" si="7"/>
        <v>100.251.389</v>
      </c>
    </row>
    <row r="112" spans="1:17" x14ac:dyDescent="0.25">
      <c r="A112" s="7">
        <f>COUNTIF($C$3:C112,C112)</f>
        <v>59</v>
      </c>
      <c r="B112" s="7" t="str">
        <f t="shared" si="4"/>
        <v>59_100.251.389</v>
      </c>
      <c r="C112" s="11" t="s">
        <v>238</v>
      </c>
      <c r="D112" s="11" t="s">
        <v>239</v>
      </c>
      <c r="E112" s="11" t="b">
        <v>1</v>
      </c>
      <c r="F112" s="11" t="b">
        <v>1</v>
      </c>
      <c r="G112" s="11" t="b">
        <v>1</v>
      </c>
      <c r="H112" s="11" t="b">
        <v>0</v>
      </c>
      <c r="I112" s="11" t="b">
        <v>0</v>
      </c>
      <c r="J112" s="11" t="b">
        <v>0</v>
      </c>
      <c r="K112" s="7" t="str">
        <f t="shared" si="5"/>
        <v>I</v>
      </c>
      <c r="L112" s="19" t="s">
        <v>291</v>
      </c>
      <c r="M112" s="19" t="s">
        <v>292</v>
      </c>
      <c r="N112" s="19" t="s">
        <v>293</v>
      </c>
      <c r="O112" s="19" t="s">
        <v>294</v>
      </c>
      <c r="P112" s="7" t="str">
        <f t="shared" si="6"/>
        <v>100.046.843</v>
      </c>
      <c r="Q112" s="7" t="str">
        <f t="shared" si="7"/>
        <v>100.251.389</v>
      </c>
    </row>
    <row r="113" spans="1:17" x14ac:dyDescent="0.25">
      <c r="A113" s="7">
        <f>COUNTIF($C$3:C113,C113)</f>
        <v>60</v>
      </c>
      <c r="B113" s="7" t="str">
        <f t="shared" si="4"/>
        <v>60_100.251.389</v>
      </c>
      <c r="C113" s="11" t="s">
        <v>238</v>
      </c>
      <c r="D113" s="11" t="s">
        <v>239</v>
      </c>
      <c r="E113" s="11" t="b">
        <v>1</v>
      </c>
      <c r="F113" s="11" t="b">
        <v>1</v>
      </c>
      <c r="G113" s="11" t="b">
        <v>1</v>
      </c>
      <c r="H113" s="11" t="b">
        <v>0</v>
      </c>
      <c r="I113" s="11" t="b">
        <v>0</v>
      </c>
      <c r="J113" s="11" t="b">
        <v>0</v>
      </c>
      <c r="K113" s="7" t="str">
        <f t="shared" si="5"/>
        <v>I</v>
      </c>
      <c r="L113" s="19" t="s">
        <v>1011</v>
      </c>
      <c r="M113" s="19" t="s">
        <v>1012</v>
      </c>
      <c r="N113" s="19" t="s">
        <v>1013</v>
      </c>
      <c r="O113" s="19" t="s">
        <v>1203</v>
      </c>
      <c r="P113" s="7" t="str">
        <f t="shared" si="6"/>
        <v>100.045.598</v>
      </c>
      <c r="Q113" s="7" t="str">
        <f t="shared" si="7"/>
        <v>100.251.389</v>
      </c>
    </row>
    <row r="114" spans="1:17" x14ac:dyDescent="0.25">
      <c r="A114" s="7">
        <f>COUNTIF($C$3:C114,C114)</f>
        <v>61</v>
      </c>
      <c r="B114" s="7" t="str">
        <f t="shared" si="4"/>
        <v>61_100.251.389</v>
      </c>
      <c r="C114" s="11" t="s">
        <v>238</v>
      </c>
      <c r="D114" s="11" t="s">
        <v>239</v>
      </c>
      <c r="E114" s="11" t="b">
        <v>1</v>
      </c>
      <c r="F114" s="11" t="b">
        <v>1</v>
      </c>
      <c r="G114" s="11" t="b">
        <v>1</v>
      </c>
      <c r="H114" s="11" t="b">
        <v>0</v>
      </c>
      <c r="I114" s="11" t="b">
        <v>0</v>
      </c>
      <c r="J114" s="11" t="b">
        <v>0</v>
      </c>
      <c r="K114" s="7" t="str">
        <f t="shared" si="5"/>
        <v>I</v>
      </c>
      <c r="L114" s="19" t="s">
        <v>1008</v>
      </c>
      <c r="M114" s="19" t="s">
        <v>1009</v>
      </c>
      <c r="N114" s="19" t="s">
        <v>1010</v>
      </c>
      <c r="O114" s="19" t="s">
        <v>1202</v>
      </c>
      <c r="P114" s="7" t="str">
        <f t="shared" si="6"/>
        <v>100.045.453</v>
      </c>
      <c r="Q114" s="7" t="str">
        <f t="shared" si="7"/>
        <v>100.251.389</v>
      </c>
    </row>
    <row r="115" spans="1:17" x14ac:dyDescent="0.25">
      <c r="A115" s="7">
        <f>COUNTIF($C$3:C115,C115)</f>
        <v>62</v>
      </c>
      <c r="B115" s="7" t="str">
        <f t="shared" si="4"/>
        <v>62_100.251.389</v>
      </c>
      <c r="C115" s="11" t="s">
        <v>238</v>
      </c>
      <c r="D115" s="11" t="s">
        <v>239</v>
      </c>
      <c r="E115" s="11" t="b">
        <v>1</v>
      </c>
      <c r="F115" s="11" t="b">
        <v>1</v>
      </c>
      <c r="G115" s="11" t="b">
        <v>1</v>
      </c>
      <c r="H115" s="11" t="b">
        <v>0</v>
      </c>
      <c r="I115" s="11" t="b">
        <v>0</v>
      </c>
      <c r="J115" s="11" t="b">
        <v>0</v>
      </c>
      <c r="K115" s="7" t="str">
        <f t="shared" si="5"/>
        <v>I</v>
      </c>
      <c r="L115" s="19" t="s">
        <v>1005</v>
      </c>
      <c r="M115" s="19" t="s">
        <v>1006</v>
      </c>
      <c r="N115" s="19" t="s">
        <v>1007</v>
      </c>
      <c r="O115" s="19" t="s">
        <v>1201</v>
      </c>
      <c r="P115" s="7" t="str">
        <f t="shared" si="6"/>
        <v>100.044.278</v>
      </c>
      <c r="Q115" s="7" t="str">
        <f t="shared" si="7"/>
        <v>100.251.389</v>
      </c>
    </row>
    <row r="116" spans="1:17" x14ac:dyDescent="0.25">
      <c r="A116" s="7">
        <f>COUNTIF($C$3:C116,C116)</f>
        <v>63</v>
      </c>
      <c r="B116" s="7" t="str">
        <f t="shared" si="4"/>
        <v>63_100.251.389</v>
      </c>
      <c r="C116" s="11" t="s">
        <v>238</v>
      </c>
      <c r="D116" s="11" t="s">
        <v>239</v>
      </c>
      <c r="E116" s="11" t="b">
        <v>1</v>
      </c>
      <c r="F116" s="11" t="b">
        <v>1</v>
      </c>
      <c r="G116" s="11" t="b">
        <v>1</v>
      </c>
      <c r="H116" s="11" t="b">
        <v>0</v>
      </c>
      <c r="I116" s="11" t="b">
        <v>0</v>
      </c>
      <c r="J116" s="11" t="b">
        <v>0</v>
      </c>
      <c r="K116" s="7" t="str">
        <f t="shared" si="5"/>
        <v>I</v>
      </c>
      <c r="L116" s="19" t="s">
        <v>287</v>
      </c>
      <c r="M116" s="19" t="s">
        <v>288</v>
      </c>
      <c r="N116" s="19" t="s">
        <v>289</v>
      </c>
      <c r="O116" s="19" t="s">
        <v>290</v>
      </c>
      <c r="P116" s="7" t="str">
        <f t="shared" si="6"/>
        <v>100.041.880</v>
      </c>
      <c r="Q116" s="7" t="str">
        <f t="shared" si="7"/>
        <v>100.251.389</v>
      </c>
    </row>
    <row r="117" spans="1:17" x14ac:dyDescent="0.25">
      <c r="A117" s="7">
        <f>COUNTIF($C$3:C117,C117)</f>
        <v>64</v>
      </c>
      <c r="B117" s="7" t="str">
        <f t="shared" si="4"/>
        <v>64_100.251.389</v>
      </c>
      <c r="C117" s="11" t="s">
        <v>238</v>
      </c>
      <c r="D117" s="11" t="s">
        <v>239</v>
      </c>
      <c r="E117" s="11" t="b">
        <v>1</v>
      </c>
      <c r="F117" s="11" t="b">
        <v>1</v>
      </c>
      <c r="G117" s="11" t="b">
        <v>1</v>
      </c>
      <c r="H117" s="11" t="b">
        <v>0</v>
      </c>
      <c r="I117" s="11" t="b">
        <v>0</v>
      </c>
      <c r="J117" s="11" t="b">
        <v>0</v>
      </c>
      <c r="K117" s="7" t="str">
        <f t="shared" si="5"/>
        <v>I</v>
      </c>
      <c r="L117" s="19" t="s">
        <v>283</v>
      </c>
      <c r="M117" s="19" t="s">
        <v>284</v>
      </c>
      <c r="N117" s="19" t="s">
        <v>285</v>
      </c>
      <c r="O117" s="19" t="s">
        <v>286</v>
      </c>
      <c r="P117" s="7" t="str">
        <f t="shared" si="6"/>
        <v>100.040.442</v>
      </c>
      <c r="Q117" s="7" t="str">
        <f t="shared" si="7"/>
        <v>100.251.389</v>
      </c>
    </row>
    <row r="118" spans="1:17" x14ac:dyDescent="0.25">
      <c r="A118" s="7">
        <f>COUNTIF($C$3:C118,C118)</f>
        <v>65</v>
      </c>
      <c r="B118" s="7" t="str">
        <f t="shared" si="4"/>
        <v>65_100.251.389</v>
      </c>
      <c r="C118" s="11" t="s">
        <v>238</v>
      </c>
      <c r="D118" s="11" t="s">
        <v>239</v>
      </c>
      <c r="E118" s="11" t="b">
        <v>1</v>
      </c>
      <c r="F118" s="11" t="b">
        <v>1</v>
      </c>
      <c r="G118" s="11" t="b">
        <v>1</v>
      </c>
      <c r="H118" s="11" t="b">
        <v>0</v>
      </c>
      <c r="I118" s="11" t="b">
        <v>0</v>
      </c>
      <c r="J118" s="11" t="b">
        <v>0</v>
      </c>
      <c r="K118" s="7" t="str">
        <f t="shared" si="5"/>
        <v>I</v>
      </c>
      <c r="L118" s="19" t="s">
        <v>738</v>
      </c>
      <c r="M118" s="19" t="s">
        <v>739</v>
      </c>
      <c r="N118" s="19" t="s">
        <v>740</v>
      </c>
      <c r="O118" s="19" t="s">
        <v>1083</v>
      </c>
      <c r="P118" s="7" t="str">
        <f t="shared" si="6"/>
        <v>100.037.923</v>
      </c>
      <c r="Q118" s="7" t="str">
        <f t="shared" si="7"/>
        <v>100.251.389</v>
      </c>
    </row>
    <row r="119" spans="1:17" x14ac:dyDescent="0.25">
      <c r="A119" s="7">
        <f>COUNTIF($C$3:C119,C119)</f>
        <v>66</v>
      </c>
      <c r="B119" s="7" t="str">
        <f t="shared" si="4"/>
        <v>66_100.251.389</v>
      </c>
      <c r="C119" s="11" t="s">
        <v>238</v>
      </c>
      <c r="D119" s="11" t="s">
        <v>239</v>
      </c>
      <c r="E119" s="11" t="b">
        <v>1</v>
      </c>
      <c r="F119" s="11" t="b">
        <v>1</v>
      </c>
      <c r="G119" s="11" t="b">
        <v>1</v>
      </c>
      <c r="H119" s="11" t="b">
        <v>0</v>
      </c>
      <c r="I119" s="11" t="b">
        <v>0</v>
      </c>
      <c r="J119" s="11" t="b">
        <v>0</v>
      </c>
      <c r="K119" s="7" t="str">
        <f t="shared" si="5"/>
        <v>I</v>
      </c>
      <c r="L119" s="19" t="s">
        <v>831</v>
      </c>
      <c r="M119" s="19" t="s">
        <v>832</v>
      </c>
      <c r="N119" s="19" t="s">
        <v>833</v>
      </c>
      <c r="O119" s="19" t="s">
        <v>1115</v>
      </c>
      <c r="P119" s="7" t="str">
        <f t="shared" si="6"/>
        <v>100.036.564</v>
      </c>
      <c r="Q119" s="7" t="str">
        <f t="shared" si="7"/>
        <v>100.251.389</v>
      </c>
    </row>
    <row r="120" spans="1:17" x14ac:dyDescent="0.25">
      <c r="A120" s="7">
        <f>COUNTIF($C$3:C120,C120)</f>
        <v>67</v>
      </c>
      <c r="B120" s="7" t="str">
        <f t="shared" si="4"/>
        <v>67_100.251.389</v>
      </c>
      <c r="C120" s="11" t="s">
        <v>238</v>
      </c>
      <c r="D120" s="11" t="s">
        <v>239</v>
      </c>
      <c r="E120" s="11" t="b">
        <v>1</v>
      </c>
      <c r="F120" s="11" t="b">
        <v>1</v>
      </c>
      <c r="G120" s="11" t="b">
        <v>1</v>
      </c>
      <c r="H120" s="11" t="b">
        <v>0</v>
      </c>
      <c r="I120" s="11" t="b">
        <v>0</v>
      </c>
      <c r="J120" s="11" t="b">
        <v>0</v>
      </c>
      <c r="K120" s="7" t="str">
        <f t="shared" si="5"/>
        <v>I</v>
      </c>
      <c r="L120" s="19" t="s">
        <v>828</v>
      </c>
      <c r="M120" s="19" t="s">
        <v>829</v>
      </c>
      <c r="N120" s="19" t="s">
        <v>830</v>
      </c>
      <c r="O120" s="19" t="s">
        <v>1114</v>
      </c>
      <c r="P120" s="7" t="str">
        <f t="shared" si="6"/>
        <v>100.036.563</v>
      </c>
      <c r="Q120" s="7" t="str">
        <f t="shared" si="7"/>
        <v>100.251.389</v>
      </c>
    </row>
    <row r="121" spans="1:17" x14ac:dyDescent="0.25">
      <c r="A121" s="7">
        <f>COUNTIF($C$3:C121,C121)</f>
        <v>68</v>
      </c>
      <c r="B121" s="7" t="str">
        <f t="shared" si="4"/>
        <v>68_100.251.389</v>
      </c>
      <c r="C121" s="11" t="s">
        <v>238</v>
      </c>
      <c r="D121" s="11" t="s">
        <v>239</v>
      </c>
      <c r="E121" s="11" t="b">
        <v>1</v>
      </c>
      <c r="F121" s="11" t="b">
        <v>1</v>
      </c>
      <c r="G121" s="11" t="b">
        <v>1</v>
      </c>
      <c r="H121" s="11" t="b">
        <v>0</v>
      </c>
      <c r="I121" s="11" t="b">
        <v>0</v>
      </c>
      <c r="J121" s="11" t="b">
        <v>0</v>
      </c>
      <c r="K121" s="7" t="str">
        <f t="shared" si="5"/>
        <v>I</v>
      </c>
      <c r="L121" s="19" t="s">
        <v>789</v>
      </c>
      <c r="M121" s="19" t="s">
        <v>790</v>
      </c>
      <c r="N121" s="19" t="s">
        <v>791</v>
      </c>
      <c r="O121" s="19" t="s">
        <v>1100</v>
      </c>
      <c r="P121" s="7" t="str">
        <f t="shared" si="6"/>
        <v>100.025.336</v>
      </c>
      <c r="Q121" s="7" t="str">
        <f t="shared" si="7"/>
        <v>100.251.389</v>
      </c>
    </row>
    <row r="122" spans="1:17" x14ac:dyDescent="0.25">
      <c r="A122" s="7">
        <f>COUNTIF($C$3:C122,C122)</f>
        <v>69</v>
      </c>
      <c r="B122" s="7" t="str">
        <f t="shared" si="4"/>
        <v>69_100.251.389</v>
      </c>
      <c r="C122" s="11" t="s">
        <v>238</v>
      </c>
      <c r="D122" s="11" t="s">
        <v>239</v>
      </c>
      <c r="E122" s="11" t="b">
        <v>1</v>
      </c>
      <c r="F122" s="11" t="b">
        <v>1</v>
      </c>
      <c r="G122" s="11" t="b">
        <v>1</v>
      </c>
      <c r="H122" s="11" t="b">
        <v>0</v>
      </c>
      <c r="I122" s="11" t="b">
        <v>0</v>
      </c>
      <c r="J122" s="11" t="b">
        <v>0</v>
      </c>
      <c r="K122" s="7" t="str">
        <f t="shared" si="5"/>
        <v>I</v>
      </c>
      <c r="L122" s="19" t="s">
        <v>786</v>
      </c>
      <c r="M122" s="19" t="s">
        <v>787</v>
      </c>
      <c r="N122" s="19" t="s">
        <v>788</v>
      </c>
      <c r="O122" s="19" t="s">
        <v>1099</v>
      </c>
      <c r="P122" s="7" t="str">
        <f t="shared" si="6"/>
        <v>100.023.298</v>
      </c>
      <c r="Q122" s="7" t="str">
        <f t="shared" si="7"/>
        <v>100.251.389</v>
      </c>
    </row>
    <row r="123" spans="1:17" x14ac:dyDescent="0.25">
      <c r="A123" s="7">
        <f>COUNTIF($C$3:C123,C123)</f>
        <v>70</v>
      </c>
      <c r="B123" s="7" t="str">
        <f t="shared" si="4"/>
        <v>70_100.251.389</v>
      </c>
      <c r="C123" s="11" t="s">
        <v>238</v>
      </c>
      <c r="D123" s="11" t="s">
        <v>239</v>
      </c>
      <c r="E123" s="11" t="b">
        <v>1</v>
      </c>
      <c r="F123" s="11" t="b">
        <v>1</v>
      </c>
      <c r="G123" s="11" t="b">
        <v>1</v>
      </c>
      <c r="H123" s="11" t="b">
        <v>0</v>
      </c>
      <c r="I123" s="11" t="b">
        <v>0</v>
      </c>
      <c r="J123" s="11" t="b">
        <v>0</v>
      </c>
      <c r="K123" s="7" t="str">
        <f t="shared" si="5"/>
        <v>I</v>
      </c>
      <c r="L123" s="19" t="s">
        <v>210</v>
      </c>
      <c r="M123" s="19" t="s">
        <v>211</v>
      </c>
      <c r="N123" s="19" t="s">
        <v>212</v>
      </c>
      <c r="O123" s="19" t="s">
        <v>213</v>
      </c>
      <c r="P123" s="7" t="str">
        <f t="shared" si="6"/>
        <v>100.021.801</v>
      </c>
      <c r="Q123" s="7" t="str">
        <f t="shared" si="7"/>
        <v>100.251.389</v>
      </c>
    </row>
    <row r="124" spans="1:17" x14ac:dyDescent="0.25">
      <c r="A124" s="7">
        <f>COUNTIF($C$3:C124,C124)</f>
        <v>71</v>
      </c>
      <c r="B124" s="7" t="str">
        <f t="shared" si="4"/>
        <v>71_100.251.389</v>
      </c>
      <c r="C124" s="11" t="s">
        <v>238</v>
      </c>
      <c r="D124" s="11" t="s">
        <v>239</v>
      </c>
      <c r="E124" s="11" t="b">
        <v>1</v>
      </c>
      <c r="F124" s="11" t="b">
        <v>1</v>
      </c>
      <c r="G124" s="11" t="b">
        <v>1</v>
      </c>
      <c r="H124" s="11" t="b">
        <v>0</v>
      </c>
      <c r="I124" s="11" t="b">
        <v>0</v>
      </c>
      <c r="J124" s="11" t="b">
        <v>0</v>
      </c>
      <c r="K124" s="7" t="str">
        <f t="shared" si="5"/>
        <v>I</v>
      </c>
      <c r="L124" s="19" t="s">
        <v>279</v>
      </c>
      <c r="M124" s="19" t="s">
        <v>280</v>
      </c>
      <c r="N124" s="19" t="s">
        <v>281</v>
      </c>
      <c r="O124" s="130" t="s">
        <v>282</v>
      </c>
      <c r="P124" s="7" t="str">
        <f t="shared" si="6"/>
        <v>100.021.202</v>
      </c>
      <c r="Q124" s="7" t="str">
        <f t="shared" si="7"/>
        <v>100.251.389</v>
      </c>
    </row>
    <row r="125" spans="1:17" x14ac:dyDescent="0.25">
      <c r="A125" s="7">
        <f>COUNTIF($C$3:C125,C125)</f>
        <v>72</v>
      </c>
      <c r="B125" s="7" t="str">
        <f t="shared" si="4"/>
        <v>72_100.251.389</v>
      </c>
      <c r="C125" s="11" t="s">
        <v>238</v>
      </c>
      <c r="D125" s="11" t="s">
        <v>239</v>
      </c>
      <c r="E125" s="11" t="b">
        <v>1</v>
      </c>
      <c r="F125" s="11" t="b">
        <v>1</v>
      </c>
      <c r="G125" s="11" t="b">
        <v>1</v>
      </c>
      <c r="H125" s="11" t="b">
        <v>0</v>
      </c>
      <c r="I125" s="11" t="b">
        <v>0</v>
      </c>
      <c r="J125" s="11" t="b">
        <v>0</v>
      </c>
      <c r="K125" s="7" t="str">
        <f t="shared" si="5"/>
        <v>I</v>
      </c>
      <c r="L125" s="19" t="s">
        <v>783</v>
      </c>
      <c r="M125" s="19" t="s">
        <v>784</v>
      </c>
      <c r="N125" s="19" t="s">
        <v>785</v>
      </c>
      <c r="O125" s="19" t="s">
        <v>1098</v>
      </c>
      <c r="P125" s="7" t="str">
        <f t="shared" si="6"/>
        <v>100.019.846</v>
      </c>
      <c r="Q125" s="7" t="str">
        <f t="shared" si="7"/>
        <v>100.251.389</v>
      </c>
    </row>
    <row r="126" spans="1:17" x14ac:dyDescent="0.25">
      <c r="A126" s="7">
        <f>COUNTIF($C$3:C126,C126)</f>
        <v>73</v>
      </c>
      <c r="B126" s="7" t="str">
        <f t="shared" si="4"/>
        <v>73_100.251.389</v>
      </c>
      <c r="C126" s="11" t="s">
        <v>238</v>
      </c>
      <c r="D126" s="11" t="s">
        <v>239</v>
      </c>
      <c r="E126" s="11" t="b">
        <v>1</v>
      </c>
      <c r="F126" s="11" t="b">
        <v>1</v>
      </c>
      <c r="G126" s="11" t="b">
        <v>1</v>
      </c>
      <c r="H126" s="11" t="b">
        <v>0</v>
      </c>
      <c r="I126" s="11" t="b">
        <v>0</v>
      </c>
      <c r="J126" s="11" t="b">
        <v>0</v>
      </c>
      <c r="K126" s="7" t="str">
        <f t="shared" si="5"/>
        <v>I</v>
      </c>
      <c r="L126" s="19" t="s">
        <v>780</v>
      </c>
      <c r="M126" s="19" t="s">
        <v>781</v>
      </c>
      <c r="N126" s="19" t="s">
        <v>782</v>
      </c>
      <c r="O126" s="19" t="s">
        <v>1097</v>
      </c>
      <c r="P126" s="7" t="str">
        <f t="shared" si="6"/>
        <v>100.019.845</v>
      </c>
      <c r="Q126" s="7" t="str">
        <f t="shared" si="7"/>
        <v>100.251.389</v>
      </c>
    </row>
    <row r="127" spans="1:17" x14ac:dyDescent="0.25">
      <c r="A127" s="7">
        <f>COUNTIF($C$3:C127,C127)</f>
        <v>74</v>
      </c>
      <c r="B127" s="7" t="str">
        <f t="shared" si="4"/>
        <v>74_100.251.389</v>
      </c>
      <c r="C127" s="11" t="s">
        <v>238</v>
      </c>
      <c r="D127" s="11" t="s">
        <v>239</v>
      </c>
      <c r="E127" s="11" t="b">
        <v>1</v>
      </c>
      <c r="F127" s="11" t="b">
        <v>1</v>
      </c>
      <c r="G127" s="11" t="b">
        <v>1</v>
      </c>
      <c r="H127" s="11" t="b">
        <v>0</v>
      </c>
      <c r="I127" s="11" t="b">
        <v>0</v>
      </c>
      <c r="J127" s="11" t="b">
        <v>0</v>
      </c>
      <c r="K127" s="7" t="str">
        <f t="shared" si="5"/>
        <v>I</v>
      </c>
      <c r="L127" s="19" t="s">
        <v>275</v>
      </c>
      <c r="M127" s="19" t="s">
        <v>276</v>
      </c>
      <c r="N127" s="19" t="s">
        <v>277</v>
      </c>
      <c r="O127" s="19" t="s">
        <v>278</v>
      </c>
      <c r="P127" s="7" t="str">
        <f t="shared" si="6"/>
        <v>100.019.517</v>
      </c>
      <c r="Q127" s="7" t="str">
        <f t="shared" si="7"/>
        <v>100.251.389</v>
      </c>
    </row>
    <row r="128" spans="1:17" x14ac:dyDescent="0.25">
      <c r="A128" s="7">
        <f>COUNTIF($C$3:C128,C128)</f>
        <v>75</v>
      </c>
      <c r="B128" s="7" t="str">
        <f t="shared" si="4"/>
        <v>75_100.251.389</v>
      </c>
      <c r="C128" s="11" t="s">
        <v>238</v>
      </c>
      <c r="D128" s="11" t="s">
        <v>239</v>
      </c>
      <c r="E128" s="11" t="b">
        <v>1</v>
      </c>
      <c r="F128" s="11" t="b">
        <v>1</v>
      </c>
      <c r="G128" s="11" t="b">
        <v>1</v>
      </c>
      <c r="H128" s="11" t="b">
        <v>0</v>
      </c>
      <c r="I128" s="11" t="b">
        <v>0</v>
      </c>
      <c r="J128" s="11" t="b">
        <v>0</v>
      </c>
      <c r="K128" s="7" t="str">
        <f t="shared" si="5"/>
        <v>I</v>
      </c>
      <c r="L128" s="19" t="s">
        <v>271</v>
      </c>
      <c r="M128" s="19" t="s">
        <v>272</v>
      </c>
      <c r="N128" s="19" t="s">
        <v>273</v>
      </c>
      <c r="O128" s="19" t="s">
        <v>274</v>
      </c>
      <c r="P128" s="7" t="str">
        <f t="shared" si="6"/>
        <v>100.017.500</v>
      </c>
      <c r="Q128" s="7" t="str">
        <f t="shared" si="7"/>
        <v>100.251.389</v>
      </c>
    </row>
    <row r="129" spans="1:17" x14ac:dyDescent="0.25">
      <c r="A129" s="7">
        <f>COUNTIF($C$3:C129,C129)</f>
        <v>76</v>
      </c>
      <c r="B129" s="7" t="str">
        <f t="shared" si="4"/>
        <v>76_100.251.389</v>
      </c>
      <c r="C129" s="11" t="s">
        <v>238</v>
      </c>
      <c r="D129" s="11" t="s">
        <v>239</v>
      </c>
      <c r="E129" s="11" t="b">
        <v>1</v>
      </c>
      <c r="F129" s="11" t="b">
        <v>1</v>
      </c>
      <c r="G129" s="11" t="b">
        <v>1</v>
      </c>
      <c r="H129" s="11" t="b">
        <v>0</v>
      </c>
      <c r="I129" s="11" t="b">
        <v>0</v>
      </c>
      <c r="J129" s="11" t="b">
        <v>0</v>
      </c>
      <c r="K129" s="7" t="str">
        <f t="shared" si="5"/>
        <v>I</v>
      </c>
      <c r="L129" s="19" t="s">
        <v>825</v>
      </c>
      <c r="M129" s="19" t="s">
        <v>826</v>
      </c>
      <c r="N129" s="19" t="s">
        <v>827</v>
      </c>
      <c r="O129" s="19" t="s">
        <v>1113</v>
      </c>
      <c r="P129" s="7" t="str">
        <f t="shared" si="6"/>
        <v>100.016.736</v>
      </c>
      <c r="Q129" s="7" t="str">
        <f t="shared" si="7"/>
        <v>100.251.389</v>
      </c>
    </row>
    <row r="130" spans="1:17" x14ac:dyDescent="0.25">
      <c r="A130" s="7">
        <f>COUNTIF($C$3:C130,C130)</f>
        <v>77</v>
      </c>
      <c r="B130" s="7" t="str">
        <f t="shared" si="4"/>
        <v>77_100.251.389</v>
      </c>
      <c r="C130" s="11" t="s">
        <v>238</v>
      </c>
      <c r="D130" s="11" t="s">
        <v>239</v>
      </c>
      <c r="E130" s="11" t="b">
        <v>1</v>
      </c>
      <c r="F130" s="11" t="b">
        <v>1</v>
      </c>
      <c r="G130" s="11" t="b">
        <v>1</v>
      </c>
      <c r="H130" s="11" t="b">
        <v>0</v>
      </c>
      <c r="I130" s="11" t="b">
        <v>0</v>
      </c>
      <c r="J130" s="11" t="b">
        <v>0</v>
      </c>
      <c r="K130" s="7" t="str">
        <f t="shared" si="5"/>
        <v>I</v>
      </c>
      <c r="L130" s="19" t="s">
        <v>822</v>
      </c>
      <c r="M130" s="19" t="s">
        <v>823</v>
      </c>
      <c r="N130" s="19" t="s">
        <v>824</v>
      </c>
      <c r="O130" s="19" t="s">
        <v>1112</v>
      </c>
      <c r="P130" s="7" t="str">
        <f t="shared" si="6"/>
        <v>100.016.414</v>
      </c>
      <c r="Q130" s="7" t="str">
        <f t="shared" si="7"/>
        <v>100.251.389</v>
      </c>
    </row>
    <row r="131" spans="1:17" x14ac:dyDescent="0.25">
      <c r="A131" s="7">
        <f>COUNTIF($C$3:C131,C131)</f>
        <v>78</v>
      </c>
      <c r="B131" s="7" t="str">
        <f t="shared" ref="B131:B194" si="8">CONCATENATE(A131,"_",C131)</f>
        <v>78_100.251.389</v>
      </c>
      <c r="C131" s="11" t="s">
        <v>238</v>
      </c>
      <c r="D131" s="11" t="s">
        <v>239</v>
      </c>
      <c r="E131" s="11" t="b">
        <v>1</v>
      </c>
      <c r="F131" s="11" t="b">
        <v>1</v>
      </c>
      <c r="G131" s="11" t="b">
        <v>1</v>
      </c>
      <c r="H131" s="11" t="b">
        <v>0</v>
      </c>
      <c r="I131" s="11" t="b">
        <v>0</v>
      </c>
      <c r="J131" s="11" t="b">
        <v>0</v>
      </c>
      <c r="K131" s="7" t="str">
        <f t="shared" ref="K131:K194" si="9">CONCATENATE(IF(G131=TRUE,"I",""),
IF(AND(G131=TRUE)*AND(OR(H131=TRUE,I131=TRUE,J131=TRUE)=TRUE),", ",""),
IF(H131=TRUE,"II",""),
IF(AND(H131=TRUE)*AND(OR(I131=TRUE,J131=TRUE)=TRUE),", ",""),
IF(I131=TRUE,"III",""),
IF(AND(I131=TRUE)*AND(J131=TRUE),", ",""),
IF(J131=TRUE,"IV",""))</f>
        <v>I</v>
      </c>
      <c r="L131" s="19" t="s">
        <v>267</v>
      </c>
      <c r="M131" s="19" t="s">
        <v>268</v>
      </c>
      <c r="N131" s="19" t="s">
        <v>269</v>
      </c>
      <c r="O131" s="19" t="s">
        <v>270</v>
      </c>
      <c r="P131" s="7" t="str">
        <f t="shared" ref="P131:P194" si="10">IF(LEN(L131)&gt;1,L131,"")</f>
        <v>100.016.413</v>
      </c>
      <c r="Q131" s="7" t="str">
        <f t="shared" ref="Q131:Q194" si="11">C131</f>
        <v>100.251.389</v>
      </c>
    </row>
    <row r="132" spans="1:17" x14ac:dyDescent="0.25">
      <c r="A132" s="7">
        <f>COUNTIF($C$3:C132,C132)</f>
        <v>79</v>
      </c>
      <c r="B132" s="7" t="str">
        <f t="shared" si="8"/>
        <v>79_100.251.389</v>
      </c>
      <c r="C132" s="11" t="s">
        <v>238</v>
      </c>
      <c r="D132" s="11" t="s">
        <v>239</v>
      </c>
      <c r="E132" s="11" t="b">
        <v>1</v>
      </c>
      <c r="F132" s="11" t="b">
        <v>1</v>
      </c>
      <c r="G132" s="11" t="b">
        <v>1</v>
      </c>
      <c r="H132" s="11" t="b">
        <v>0</v>
      </c>
      <c r="I132" s="11" t="b">
        <v>0</v>
      </c>
      <c r="J132" s="11" t="b">
        <v>0</v>
      </c>
      <c r="K132" s="7" t="str">
        <f t="shared" si="9"/>
        <v>I</v>
      </c>
      <c r="L132" s="19" t="s">
        <v>264</v>
      </c>
      <c r="M132" s="19" t="s">
        <v>265</v>
      </c>
      <c r="N132" s="19" t="s">
        <v>266</v>
      </c>
      <c r="O132" s="19" t="s">
        <v>1111</v>
      </c>
      <c r="P132" s="7" t="str">
        <f t="shared" si="10"/>
        <v>100.016.253</v>
      </c>
      <c r="Q132" s="7" t="str">
        <f t="shared" si="11"/>
        <v>100.251.389</v>
      </c>
    </row>
    <row r="133" spans="1:17" x14ac:dyDescent="0.25">
      <c r="A133" s="7">
        <f>COUNTIF($C$3:C133,C133)</f>
        <v>80</v>
      </c>
      <c r="B133" s="7" t="str">
        <f t="shared" si="8"/>
        <v>80_100.251.389</v>
      </c>
      <c r="C133" s="11" t="s">
        <v>238</v>
      </c>
      <c r="D133" s="11" t="s">
        <v>239</v>
      </c>
      <c r="E133" s="11" t="b">
        <v>1</v>
      </c>
      <c r="F133" s="11" t="b">
        <v>1</v>
      </c>
      <c r="G133" s="11" t="b">
        <v>1</v>
      </c>
      <c r="H133" s="11" t="b">
        <v>0</v>
      </c>
      <c r="I133" s="11" t="b">
        <v>0</v>
      </c>
      <c r="J133" s="11" t="b">
        <v>0</v>
      </c>
      <c r="K133" s="7" t="str">
        <f t="shared" si="9"/>
        <v>I</v>
      </c>
      <c r="L133" s="19" t="s">
        <v>819</v>
      </c>
      <c r="M133" s="19" t="s">
        <v>820</v>
      </c>
      <c r="N133" s="19" t="s">
        <v>821</v>
      </c>
      <c r="O133" s="19" t="s">
        <v>1110</v>
      </c>
      <c r="P133" s="7" t="str">
        <f t="shared" si="10"/>
        <v>100.015.987</v>
      </c>
      <c r="Q133" s="7" t="str">
        <f t="shared" si="11"/>
        <v>100.251.389</v>
      </c>
    </row>
    <row r="134" spans="1:17" x14ac:dyDescent="0.25">
      <c r="A134" s="7">
        <f>COUNTIF($C$3:C134,C134)</f>
        <v>81</v>
      </c>
      <c r="B134" s="7" t="str">
        <f t="shared" si="8"/>
        <v>81_100.251.389</v>
      </c>
      <c r="C134" s="11" t="s">
        <v>238</v>
      </c>
      <c r="D134" s="11" t="s">
        <v>239</v>
      </c>
      <c r="E134" s="11" t="b">
        <v>1</v>
      </c>
      <c r="F134" s="11" t="b">
        <v>1</v>
      </c>
      <c r="G134" s="11" t="b">
        <v>1</v>
      </c>
      <c r="H134" s="11" t="b">
        <v>0</v>
      </c>
      <c r="I134" s="11" t="b">
        <v>0</v>
      </c>
      <c r="J134" s="11" t="b">
        <v>0</v>
      </c>
      <c r="K134" s="7" t="str">
        <f t="shared" si="9"/>
        <v>I</v>
      </c>
      <c r="L134" s="19" t="s">
        <v>816</v>
      </c>
      <c r="M134" s="19" t="s">
        <v>817</v>
      </c>
      <c r="N134" s="19" t="s">
        <v>818</v>
      </c>
      <c r="O134" s="19" t="s">
        <v>1109</v>
      </c>
      <c r="P134" s="7" t="str">
        <f t="shared" si="10"/>
        <v>100.011.590</v>
      </c>
      <c r="Q134" s="7" t="str">
        <f t="shared" si="11"/>
        <v>100.251.389</v>
      </c>
    </row>
    <row r="135" spans="1:17" x14ac:dyDescent="0.25">
      <c r="A135" s="7">
        <f>COUNTIF($C$3:C135,C135)</f>
        <v>82</v>
      </c>
      <c r="B135" s="7" t="str">
        <f t="shared" si="8"/>
        <v>82_100.251.389</v>
      </c>
      <c r="C135" s="11" t="s">
        <v>238</v>
      </c>
      <c r="D135" s="11" t="s">
        <v>239</v>
      </c>
      <c r="E135" s="11" t="b">
        <v>1</v>
      </c>
      <c r="F135" s="11" t="b">
        <v>1</v>
      </c>
      <c r="G135" s="11" t="b">
        <v>1</v>
      </c>
      <c r="H135" s="11" t="b">
        <v>0</v>
      </c>
      <c r="I135" s="11" t="b">
        <v>0</v>
      </c>
      <c r="J135" s="11" t="b">
        <v>0</v>
      </c>
      <c r="K135" s="7" t="str">
        <f t="shared" si="9"/>
        <v>I</v>
      </c>
      <c r="L135" s="19" t="s">
        <v>813</v>
      </c>
      <c r="M135" s="19" t="s">
        <v>814</v>
      </c>
      <c r="N135" s="19" t="s">
        <v>815</v>
      </c>
      <c r="O135" s="19" t="s">
        <v>1108</v>
      </c>
      <c r="P135" s="7" t="str">
        <f t="shared" si="10"/>
        <v>100.010.591</v>
      </c>
      <c r="Q135" s="7" t="str">
        <f t="shared" si="11"/>
        <v>100.251.389</v>
      </c>
    </row>
    <row r="136" spans="1:17" x14ac:dyDescent="0.25">
      <c r="A136" s="7">
        <f>COUNTIF($C$3:C136,C136)</f>
        <v>83</v>
      </c>
      <c r="B136" s="7" t="str">
        <f t="shared" si="8"/>
        <v>83_100.251.389</v>
      </c>
      <c r="C136" s="11" t="s">
        <v>238</v>
      </c>
      <c r="D136" s="11" t="s">
        <v>239</v>
      </c>
      <c r="E136" s="11" t="b">
        <v>1</v>
      </c>
      <c r="F136" s="11" t="b">
        <v>1</v>
      </c>
      <c r="G136" s="11" t="b">
        <v>1</v>
      </c>
      <c r="H136" s="11" t="b">
        <v>0</v>
      </c>
      <c r="I136" s="11" t="b">
        <v>0</v>
      </c>
      <c r="J136" s="11" t="b">
        <v>0</v>
      </c>
      <c r="K136" s="7" t="str">
        <f t="shared" si="9"/>
        <v>I</v>
      </c>
      <c r="L136" s="19" t="s">
        <v>810</v>
      </c>
      <c r="M136" s="19" t="s">
        <v>811</v>
      </c>
      <c r="N136" s="19" t="s">
        <v>812</v>
      </c>
      <c r="O136" s="19" t="s">
        <v>1107</v>
      </c>
      <c r="P136" s="7" t="str">
        <f t="shared" si="10"/>
        <v>100.010.590</v>
      </c>
      <c r="Q136" s="7" t="str">
        <f t="shared" si="11"/>
        <v>100.251.389</v>
      </c>
    </row>
    <row r="137" spans="1:17" x14ac:dyDescent="0.25">
      <c r="A137" s="7">
        <f>COUNTIF($C$3:C137,C137)</f>
        <v>84</v>
      </c>
      <c r="B137" s="7" t="str">
        <f t="shared" si="8"/>
        <v>84_100.251.389</v>
      </c>
      <c r="C137" s="11" t="s">
        <v>238</v>
      </c>
      <c r="D137" s="11" t="s">
        <v>239</v>
      </c>
      <c r="E137" s="11" t="b">
        <v>1</v>
      </c>
      <c r="F137" s="11" t="b">
        <v>1</v>
      </c>
      <c r="G137" s="11" t="b">
        <v>1</v>
      </c>
      <c r="H137" s="11" t="b">
        <v>0</v>
      </c>
      <c r="I137" s="11" t="b">
        <v>0</v>
      </c>
      <c r="J137" s="11" t="b">
        <v>0</v>
      </c>
      <c r="K137" s="7" t="str">
        <f t="shared" si="9"/>
        <v>I</v>
      </c>
      <c r="L137" s="19" t="s">
        <v>807</v>
      </c>
      <c r="M137" s="19" t="s">
        <v>808</v>
      </c>
      <c r="N137" s="19" t="s">
        <v>809</v>
      </c>
      <c r="O137" s="19" t="s">
        <v>1106</v>
      </c>
      <c r="P137" s="7" t="str">
        <f t="shared" si="10"/>
        <v>100.010.588</v>
      </c>
      <c r="Q137" s="7" t="str">
        <f t="shared" si="11"/>
        <v>100.251.389</v>
      </c>
    </row>
    <row r="138" spans="1:17" x14ac:dyDescent="0.25">
      <c r="A138" s="7">
        <f>COUNTIF($C$3:C138,C138)</f>
        <v>85</v>
      </c>
      <c r="B138" s="7" t="str">
        <f t="shared" si="8"/>
        <v>85_100.251.389</v>
      </c>
      <c r="C138" s="11" t="s">
        <v>238</v>
      </c>
      <c r="D138" s="11" t="s">
        <v>239</v>
      </c>
      <c r="E138" s="11" t="b">
        <v>1</v>
      </c>
      <c r="F138" s="11" t="b">
        <v>1</v>
      </c>
      <c r="G138" s="11" t="b">
        <v>1</v>
      </c>
      <c r="H138" s="11" t="b">
        <v>0</v>
      </c>
      <c r="I138" s="11" t="b">
        <v>0</v>
      </c>
      <c r="J138" s="11" t="b">
        <v>0</v>
      </c>
      <c r="K138" s="7" t="str">
        <f t="shared" si="9"/>
        <v>I</v>
      </c>
      <c r="L138" s="19" t="s">
        <v>804</v>
      </c>
      <c r="M138" s="19" t="s">
        <v>805</v>
      </c>
      <c r="N138" s="19" t="s">
        <v>806</v>
      </c>
      <c r="O138" s="19" t="s">
        <v>1105</v>
      </c>
      <c r="P138" s="7" t="str">
        <f t="shared" si="10"/>
        <v>100.008.364</v>
      </c>
      <c r="Q138" s="7" t="str">
        <f t="shared" si="11"/>
        <v>100.251.389</v>
      </c>
    </row>
    <row r="139" spans="1:17" x14ac:dyDescent="0.25">
      <c r="A139" s="7">
        <f>COUNTIF($C$3:C139,C139)</f>
        <v>86</v>
      </c>
      <c r="B139" s="7" t="str">
        <f t="shared" si="8"/>
        <v>86_100.251.389</v>
      </c>
      <c r="C139" s="11" t="s">
        <v>238</v>
      </c>
      <c r="D139" s="11" t="s">
        <v>239</v>
      </c>
      <c r="E139" s="11" t="b">
        <v>1</v>
      </c>
      <c r="F139" s="11" t="b">
        <v>1</v>
      </c>
      <c r="G139" s="11" t="b">
        <v>1</v>
      </c>
      <c r="H139" s="11" t="b">
        <v>0</v>
      </c>
      <c r="I139" s="11" t="b">
        <v>0</v>
      </c>
      <c r="J139" s="11" t="b">
        <v>0</v>
      </c>
      <c r="K139" s="7" t="str">
        <f t="shared" si="9"/>
        <v>I</v>
      </c>
      <c r="L139" s="19" t="s">
        <v>260</v>
      </c>
      <c r="M139" s="19" t="s">
        <v>261</v>
      </c>
      <c r="N139" s="19" t="s">
        <v>262</v>
      </c>
      <c r="O139" s="19" t="s">
        <v>263</v>
      </c>
      <c r="P139" s="7" t="str">
        <f t="shared" si="10"/>
        <v>100.007.345</v>
      </c>
      <c r="Q139" s="7" t="str">
        <f t="shared" si="11"/>
        <v>100.251.389</v>
      </c>
    </row>
    <row r="140" spans="1:17" x14ac:dyDescent="0.25">
      <c r="A140" s="7">
        <f>COUNTIF($C$3:C140,C140)</f>
        <v>87</v>
      </c>
      <c r="B140" s="7" t="str">
        <f t="shared" si="8"/>
        <v>87_100.251.389</v>
      </c>
      <c r="C140" s="11" t="s">
        <v>238</v>
      </c>
      <c r="D140" s="11" t="s">
        <v>239</v>
      </c>
      <c r="E140" s="11" t="b">
        <v>1</v>
      </c>
      <c r="F140" s="11" t="b">
        <v>1</v>
      </c>
      <c r="G140" s="11" t="b">
        <v>1</v>
      </c>
      <c r="H140" s="11" t="b">
        <v>0</v>
      </c>
      <c r="I140" s="11" t="b">
        <v>0</v>
      </c>
      <c r="J140" s="11" t="b">
        <v>0</v>
      </c>
      <c r="K140" s="7" t="str">
        <f t="shared" si="9"/>
        <v>I</v>
      </c>
      <c r="L140" s="19" t="s">
        <v>801</v>
      </c>
      <c r="M140" s="19" t="s">
        <v>802</v>
      </c>
      <c r="N140" s="19" t="s">
        <v>803</v>
      </c>
      <c r="O140" s="19" t="s">
        <v>1104</v>
      </c>
      <c r="P140" s="7" t="str">
        <f t="shared" si="10"/>
        <v>100.006.392</v>
      </c>
      <c r="Q140" s="7" t="str">
        <f t="shared" si="11"/>
        <v>100.251.389</v>
      </c>
    </row>
    <row r="141" spans="1:17" x14ac:dyDescent="0.25">
      <c r="A141" s="7">
        <f>COUNTIF($C$3:C141,C141)</f>
        <v>88</v>
      </c>
      <c r="B141" s="7" t="str">
        <f t="shared" si="8"/>
        <v>88_100.251.389</v>
      </c>
      <c r="C141" s="11" t="s">
        <v>238</v>
      </c>
      <c r="D141" s="11" t="s">
        <v>239</v>
      </c>
      <c r="E141" s="11" t="b">
        <v>1</v>
      </c>
      <c r="F141" s="11" t="b">
        <v>1</v>
      </c>
      <c r="G141" s="11" t="b">
        <v>1</v>
      </c>
      <c r="H141" s="11" t="b">
        <v>0</v>
      </c>
      <c r="I141" s="11" t="b">
        <v>0</v>
      </c>
      <c r="J141" s="11" t="b">
        <v>0</v>
      </c>
      <c r="K141" s="7" t="str">
        <f t="shared" si="9"/>
        <v>I</v>
      </c>
      <c r="L141" s="19" t="s">
        <v>256</v>
      </c>
      <c r="M141" s="19" t="s">
        <v>257</v>
      </c>
      <c r="N141" s="19" t="s">
        <v>258</v>
      </c>
      <c r="O141" s="19" t="s">
        <v>259</v>
      </c>
      <c r="P141" s="7" t="str">
        <f t="shared" si="10"/>
        <v>100.006.190</v>
      </c>
      <c r="Q141" s="7" t="str">
        <f t="shared" si="11"/>
        <v>100.251.389</v>
      </c>
    </row>
    <row r="142" spans="1:17" x14ac:dyDescent="0.25">
      <c r="A142" s="7">
        <f>COUNTIF($C$3:C142,C142)</f>
        <v>89</v>
      </c>
      <c r="B142" s="7" t="str">
        <f t="shared" si="8"/>
        <v>89_100.251.389</v>
      </c>
      <c r="C142" s="11" t="s">
        <v>238</v>
      </c>
      <c r="D142" s="11" t="s">
        <v>239</v>
      </c>
      <c r="E142" s="11" t="b">
        <v>1</v>
      </c>
      <c r="F142" s="11" t="b">
        <v>1</v>
      </c>
      <c r="G142" s="11" t="b">
        <v>1</v>
      </c>
      <c r="H142" s="11" t="b">
        <v>0</v>
      </c>
      <c r="I142" s="11" t="b">
        <v>0</v>
      </c>
      <c r="J142" s="11" t="b">
        <v>0</v>
      </c>
      <c r="K142" s="7" t="str">
        <f t="shared" si="9"/>
        <v>I</v>
      </c>
      <c r="L142" s="19" t="s">
        <v>252</v>
      </c>
      <c r="M142" s="19" t="s">
        <v>253</v>
      </c>
      <c r="N142" s="19" t="s">
        <v>254</v>
      </c>
      <c r="O142" s="19" t="s">
        <v>255</v>
      </c>
      <c r="P142" s="7" t="str">
        <f t="shared" si="10"/>
        <v>100.005.822</v>
      </c>
      <c r="Q142" s="7" t="str">
        <f t="shared" si="11"/>
        <v>100.251.389</v>
      </c>
    </row>
    <row r="143" spans="1:17" x14ac:dyDescent="0.25">
      <c r="A143" s="7">
        <f>COUNTIF($C$3:C143,C143)</f>
        <v>90</v>
      </c>
      <c r="B143" s="7" t="str">
        <f t="shared" si="8"/>
        <v>90_100.251.389</v>
      </c>
      <c r="C143" s="11" t="s">
        <v>238</v>
      </c>
      <c r="D143" s="11" t="s">
        <v>239</v>
      </c>
      <c r="E143" s="11" t="b">
        <v>1</v>
      </c>
      <c r="F143" s="11" t="b">
        <v>1</v>
      </c>
      <c r="G143" s="11" t="b">
        <v>1</v>
      </c>
      <c r="H143" s="11" t="b">
        <v>0</v>
      </c>
      <c r="I143" s="11" t="b">
        <v>0</v>
      </c>
      <c r="J143" s="11" t="b">
        <v>0</v>
      </c>
      <c r="K143" s="7" t="str">
        <f t="shared" si="9"/>
        <v>I</v>
      </c>
      <c r="L143" s="11" t="s">
        <v>248</v>
      </c>
      <c r="M143" s="19" t="s">
        <v>249</v>
      </c>
      <c r="N143" s="19" t="s">
        <v>250</v>
      </c>
      <c r="O143" s="130" t="s">
        <v>251</v>
      </c>
      <c r="P143" s="7" t="str">
        <f t="shared" si="10"/>
        <v>100.005.821</v>
      </c>
      <c r="Q143" s="7" t="str">
        <f t="shared" si="11"/>
        <v>100.251.389</v>
      </c>
    </row>
    <row r="144" spans="1:17" x14ac:dyDescent="0.25">
      <c r="A144" s="7">
        <f>COUNTIF($C$3:C144,C144)</f>
        <v>91</v>
      </c>
      <c r="B144" s="7" t="str">
        <f t="shared" si="8"/>
        <v>91_100.251.389</v>
      </c>
      <c r="C144" s="11" t="s">
        <v>238</v>
      </c>
      <c r="D144" s="11" t="s">
        <v>239</v>
      </c>
      <c r="E144" s="11" t="b">
        <v>1</v>
      </c>
      <c r="F144" s="11" t="b">
        <v>1</v>
      </c>
      <c r="G144" s="11" t="b">
        <v>1</v>
      </c>
      <c r="H144" s="11" t="b">
        <v>0</v>
      </c>
      <c r="I144" s="11" t="b">
        <v>0</v>
      </c>
      <c r="J144" s="11" t="b">
        <v>0</v>
      </c>
      <c r="K144" s="7" t="str">
        <f t="shared" si="9"/>
        <v>I</v>
      </c>
      <c r="L144" s="19" t="s">
        <v>244</v>
      </c>
      <c r="M144" s="19" t="s">
        <v>245</v>
      </c>
      <c r="N144" s="19" t="s">
        <v>246</v>
      </c>
      <c r="O144" s="19" t="s">
        <v>247</v>
      </c>
      <c r="P144" s="7" t="str">
        <f t="shared" si="10"/>
        <v>100.005.817</v>
      </c>
      <c r="Q144" s="7" t="str">
        <f t="shared" si="11"/>
        <v>100.251.389</v>
      </c>
    </row>
    <row r="145" spans="1:17" x14ac:dyDescent="0.25">
      <c r="A145" s="7">
        <f>COUNTIF($C$3:C145,C145)</f>
        <v>92</v>
      </c>
      <c r="B145" s="7" t="str">
        <f t="shared" si="8"/>
        <v>92_100.251.389</v>
      </c>
      <c r="C145" s="11" t="s">
        <v>238</v>
      </c>
      <c r="D145" s="11" t="s">
        <v>239</v>
      </c>
      <c r="E145" s="11" t="b">
        <v>1</v>
      </c>
      <c r="F145" s="11" t="b">
        <v>1</v>
      </c>
      <c r="G145" s="11" t="b">
        <v>1</v>
      </c>
      <c r="H145" s="11" t="b">
        <v>0</v>
      </c>
      <c r="I145" s="11" t="b">
        <v>0</v>
      </c>
      <c r="J145" s="11" t="b">
        <v>0</v>
      </c>
      <c r="K145" s="7" t="str">
        <f t="shared" si="9"/>
        <v>I</v>
      </c>
      <c r="L145" s="19" t="s">
        <v>240</v>
      </c>
      <c r="M145" s="19" t="s">
        <v>241</v>
      </c>
      <c r="N145" s="19" t="s">
        <v>242</v>
      </c>
      <c r="O145" s="19" t="s">
        <v>243</v>
      </c>
      <c r="P145" s="7" t="str">
        <f t="shared" si="10"/>
        <v>100.005.816</v>
      </c>
      <c r="Q145" s="7" t="str">
        <f t="shared" si="11"/>
        <v>100.251.389</v>
      </c>
    </row>
    <row r="146" spans="1:17" x14ac:dyDescent="0.25">
      <c r="A146" s="7">
        <f>COUNTIF($C$3:C146,C146)</f>
        <v>93</v>
      </c>
      <c r="B146" s="7" t="str">
        <f t="shared" si="8"/>
        <v>93_100.251.389</v>
      </c>
      <c r="C146" s="11" t="s">
        <v>238</v>
      </c>
      <c r="D146" s="11" t="s">
        <v>239</v>
      </c>
      <c r="E146" s="11" t="b">
        <v>1</v>
      </c>
      <c r="F146" s="11" t="b">
        <v>1</v>
      </c>
      <c r="G146" s="11" t="b">
        <v>1</v>
      </c>
      <c r="H146" s="11" t="b">
        <v>0</v>
      </c>
      <c r="I146" s="11" t="b">
        <v>0</v>
      </c>
      <c r="J146" s="11" t="b">
        <v>0</v>
      </c>
      <c r="K146" s="7" t="str">
        <f t="shared" si="9"/>
        <v>I</v>
      </c>
      <c r="L146" s="19" t="s">
        <v>798</v>
      </c>
      <c r="M146" s="19" t="s">
        <v>799</v>
      </c>
      <c r="N146" s="19" t="s">
        <v>800</v>
      </c>
      <c r="O146" s="19" t="s">
        <v>1103</v>
      </c>
      <c r="P146" s="7" t="str">
        <f t="shared" si="10"/>
        <v>100.005.645</v>
      </c>
      <c r="Q146" s="7" t="str">
        <f t="shared" si="11"/>
        <v>100.251.389</v>
      </c>
    </row>
    <row r="147" spans="1:17" x14ac:dyDescent="0.25">
      <c r="A147" s="7">
        <f>COUNTIF($C$3:C147,C147)</f>
        <v>94</v>
      </c>
      <c r="B147" s="7" t="str">
        <f t="shared" si="8"/>
        <v>94_100.251.389</v>
      </c>
      <c r="C147" s="11" t="s">
        <v>238</v>
      </c>
      <c r="D147" s="11" t="s">
        <v>239</v>
      </c>
      <c r="E147" s="11" t="b">
        <v>1</v>
      </c>
      <c r="F147" s="11" t="b">
        <v>1</v>
      </c>
      <c r="G147" s="11" t="b">
        <v>1</v>
      </c>
      <c r="H147" s="11" t="b">
        <v>0</v>
      </c>
      <c r="I147" s="11" t="b">
        <v>0</v>
      </c>
      <c r="J147" s="11" t="b">
        <v>0</v>
      </c>
      <c r="K147" s="7" t="str">
        <f t="shared" si="9"/>
        <v>I</v>
      </c>
      <c r="L147" s="19" t="s">
        <v>795</v>
      </c>
      <c r="M147" s="19" t="s">
        <v>796</v>
      </c>
      <c r="N147" s="19" t="s">
        <v>797</v>
      </c>
      <c r="O147" s="19" t="s">
        <v>1102</v>
      </c>
      <c r="P147" s="7" t="str">
        <f t="shared" si="10"/>
        <v>100.005.643</v>
      </c>
      <c r="Q147" s="7" t="str">
        <f t="shared" si="11"/>
        <v>100.251.389</v>
      </c>
    </row>
    <row r="148" spans="1:17" x14ac:dyDescent="0.25">
      <c r="A148" s="7">
        <f>COUNTIF($C$3:C148,C148)</f>
        <v>95</v>
      </c>
      <c r="B148" s="7" t="str">
        <f t="shared" si="8"/>
        <v>95_100.251.389</v>
      </c>
      <c r="C148" s="11" t="s">
        <v>238</v>
      </c>
      <c r="D148" s="11" t="s">
        <v>239</v>
      </c>
      <c r="E148" s="11" t="b">
        <v>1</v>
      </c>
      <c r="F148" s="11" t="b">
        <v>1</v>
      </c>
      <c r="G148" s="11" t="b">
        <v>1</v>
      </c>
      <c r="H148" s="11" t="b">
        <v>0</v>
      </c>
      <c r="I148" s="11" t="b">
        <v>0</v>
      </c>
      <c r="J148" s="11" t="b">
        <v>0</v>
      </c>
      <c r="K148" s="7" t="str">
        <f t="shared" si="9"/>
        <v>I</v>
      </c>
      <c r="L148" s="19" t="s">
        <v>792</v>
      </c>
      <c r="M148" s="19" t="s">
        <v>793</v>
      </c>
      <c r="N148" s="19" t="s">
        <v>794</v>
      </c>
      <c r="O148" s="19" t="s">
        <v>1101</v>
      </c>
      <c r="P148" s="7" t="str">
        <f t="shared" si="10"/>
        <v>100.005.639</v>
      </c>
      <c r="Q148" s="7" t="str">
        <f t="shared" si="11"/>
        <v>100.251.389</v>
      </c>
    </row>
    <row r="149" spans="1:17" x14ac:dyDescent="0.25">
      <c r="A149" s="7">
        <f>COUNTIF($C$3:C149,C149)</f>
        <v>96</v>
      </c>
      <c r="B149" s="7" t="str">
        <f t="shared" si="8"/>
        <v>96_100.251.389</v>
      </c>
      <c r="C149" s="11" t="s">
        <v>238</v>
      </c>
      <c r="D149" s="11" t="s">
        <v>239</v>
      </c>
      <c r="E149" s="11" t="b">
        <v>1</v>
      </c>
      <c r="F149" s="11" t="b">
        <v>1</v>
      </c>
      <c r="G149" s="11" t="b">
        <v>1</v>
      </c>
      <c r="H149" s="11" t="b">
        <v>0</v>
      </c>
      <c r="I149" s="11" t="b">
        <v>0</v>
      </c>
      <c r="J149" s="11" t="b">
        <v>0</v>
      </c>
      <c r="K149" s="7" t="str">
        <f t="shared" si="9"/>
        <v>I</v>
      </c>
      <c r="L149" s="19" t="s">
        <v>884</v>
      </c>
      <c r="M149" s="19" t="s">
        <v>195</v>
      </c>
      <c r="N149" s="19" t="s">
        <v>885</v>
      </c>
      <c r="O149" s="19" t="s">
        <v>1142</v>
      </c>
      <c r="P149" s="7" t="str">
        <f t="shared" si="10"/>
        <v>100.329.318</v>
      </c>
      <c r="Q149" s="7" t="str">
        <f t="shared" si="11"/>
        <v>100.251.389</v>
      </c>
    </row>
    <row r="150" spans="1:17" x14ac:dyDescent="0.25">
      <c r="A150" s="7">
        <f>COUNTIF($C$3:C150,C150)</f>
        <v>97</v>
      </c>
      <c r="B150" s="7" t="str">
        <f t="shared" si="8"/>
        <v>97_100.251.389</v>
      </c>
      <c r="C150" s="11" t="s">
        <v>238</v>
      </c>
      <c r="D150" s="11" t="s">
        <v>239</v>
      </c>
      <c r="E150" s="11" t="b">
        <v>1</v>
      </c>
      <c r="F150" s="11" t="b">
        <v>1</v>
      </c>
      <c r="G150" s="11" t="b">
        <v>1</v>
      </c>
      <c r="H150" s="11" t="b">
        <v>0</v>
      </c>
      <c r="I150" s="11" t="b">
        <v>0</v>
      </c>
      <c r="J150" s="11" t="b">
        <v>0</v>
      </c>
      <c r="K150" s="7" t="str">
        <f t="shared" si="9"/>
        <v>I</v>
      </c>
      <c r="L150" s="19" t="s">
        <v>848</v>
      </c>
      <c r="M150" s="19" t="s">
        <v>195</v>
      </c>
      <c r="N150" s="19" t="s">
        <v>849</v>
      </c>
      <c r="O150" s="19" t="s">
        <v>1124</v>
      </c>
      <c r="P150" s="7" t="str">
        <f t="shared" si="10"/>
        <v>100.329.300</v>
      </c>
      <c r="Q150" s="7" t="str">
        <f t="shared" si="11"/>
        <v>100.251.389</v>
      </c>
    </row>
    <row r="151" spans="1:17" x14ac:dyDescent="0.25">
      <c r="A151" s="7">
        <f>COUNTIF($C$3:C151,C151)</f>
        <v>98</v>
      </c>
      <c r="B151" s="7" t="str">
        <f t="shared" si="8"/>
        <v>98_100.251.389</v>
      </c>
      <c r="C151" s="11" t="s">
        <v>238</v>
      </c>
      <c r="D151" s="11" t="s">
        <v>239</v>
      </c>
      <c r="E151" s="11" t="b">
        <v>1</v>
      </c>
      <c r="F151" s="11" t="b">
        <v>1</v>
      </c>
      <c r="G151" s="11" t="b">
        <v>1</v>
      </c>
      <c r="H151" s="11" t="b">
        <v>0</v>
      </c>
      <c r="I151" s="11" t="b">
        <v>0</v>
      </c>
      <c r="J151" s="11" t="b">
        <v>0</v>
      </c>
      <c r="K151" s="7" t="str">
        <f t="shared" si="9"/>
        <v>I</v>
      </c>
      <c r="L151" s="19" t="s">
        <v>882</v>
      </c>
      <c r="M151" s="19" t="s">
        <v>195</v>
      </c>
      <c r="N151" s="19" t="s">
        <v>883</v>
      </c>
      <c r="O151" s="19" t="s">
        <v>1141</v>
      </c>
      <c r="P151" s="7" t="str">
        <f t="shared" si="10"/>
        <v>100.329.317</v>
      </c>
      <c r="Q151" s="7" t="str">
        <f t="shared" si="11"/>
        <v>100.251.389</v>
      </c>
    </row>
    <row r="152" spans="1:17" x14ac:dyDescent="0.25">
      <c r="A152" s="7">
        <f>COUNTIF($C$3:C152,C152)</f>
        <v>99</v>
      </c>
      <c r="B152" s="7" t="str">
        <f t="shared" si="8"/>
        <v>99_100.251.389</v>
      </c>
      <c r="C152" s="11" t="s">
        <v>238</v>
      </c>
      <c r="D152" s="11" t="s">
        <v>239</v>
      </c>
      <c r="E152" s="11" t="b">
        <v>1</v>
      </c>
      <c r="F152" s="11" t="b">
        <v>1</v>
      </c>
      <c r="G152" s="11" t="b">
        <v>1</v>
      </c>
      <c r="H152" s="11" t="b">
        <v>0</v>
      </c>
      <c r="I152" s="11" t="b">
        <v>0</v>
      </c>
      <c r="J152" s="11" t="b">
        <v>0</v>
      </c>
      <c r="K152" s="7" t="str">
        <f t="shared" si="9"/>
        <v>I</v>
      </c>
      <c r="L152" s="19" t="s">
        <v>846</v>
      </c>
      <c r="M152" s="19" t="s">
        <v>195</v>
      </c>
      <c r="N152" s="19" t="s">
        <v>847</v>
      </c>
      <c r="O152" s="19" t="s">
        <v>1123</v>
      </c>
      <c r="P152" s="7" t="str">
        <f t="shared" si="10"/>
        <v>100.329.299</v>
      </c>
      <c r="Q152" s="7" t="str">
        <f t="shared" si="11"/>
        <v>100.251.389</v>
      </c>
    </row>
    <row r="153" spans="1:17" x14ac:dyDescent="0.25">
      <c r="A153" s="7">
        <f>COUNTIF($C$3:C153,C153)</f>
        <v>100</v>
      </c>
      <c r="B153" s="7" t="str">
        <f t="shared" si="8"/>
        <v>100_100.251.389</v>
      </c>
      <c r="C153" s="11" t="s">
        <v>238</v>
      </c>
      <c r="D153" s="11" t="s">
        <v>239</v>
      </c>
      <c r="E153" s="11" t="b">
        <v>1</v>
      </c>
      <c r="F153" s="11" t="b">
        <v>1</v>
      </c>
      <c r="G153" s="11" t="b">
        <v>1</v>
      </c>
      <c r="H153" s="11" t="b">
        <v>0</v>
      </c>
      <c r="I153" s="11" t="b">
        <v>0</v>
      </c>
      <c r="J153" s="11" t="b">
        <v>0</v>
      </c>
      <c r="K153" s="7" t="str">
        <f t="shared" si="9"/>
        <v>I</v>
      </c>
      <c r="L153" s="19" t="s">
        <v>990</v>
      </c>
      <c r="M153" s="19" t="s">
        <v>195</v>
      </c>
      <c r="N153" s="19" t="s">
        <v>991</v>
      </c>
      <c r="O153" s="19" t="s">
        <v>1195</v>
      </c>
      <c r="P153" s="7" t="str">
        <f t="shared" si="10"/>
        <v>100.329.451</v>
      </c>
      <c r="Q153" s="7" t="str">
        <f t="shared" si="11"/>
        <v>100.251.389</v>
      </c>
    </row>
    <row r="154" spans="1:17" x14ac:dyDescent="0.25">
      <c r="A154" s="7">
        <f>COUNTIF($C$3:C154,C154)</f>
        <v>101</v>
      </c>
      <c r="B154" s="7" t="str">
        <f t="shared" si="8"/>
        <v>101_100.251.389</v>
      </c>
      <c r="C154" s="11" t="s">
        <v>238</v>
      </c>
      <c r="D154" s="11" t="s">
        <v>239</v>
      </c>
      <c r="E154" s="11" t="b">
        <v>1</v>
      </c>
      <c r="F154" s="11" t="b">
        <v>1</v>
      </c>
      <c r="G154" s="11" t="b">
        <v>1</v>
      </c>
      <c r="H154" s="11" t="b">
        <v>0</v>
      </c>
      <c r="I154" s="11" t="b">
        <v>0</v>
      </c>
      <c r="J154" s="11" t="b">
        <v>0</v>
      </c>
      <c r="K154" s="7" t="str">
        <f t="shared" si="9"/>
        <v>I</v>
      </c>
      <c r="L154" s="19" t="s">
        <v>992</v>
      </c>
      <c r="M154" s="19" t="s">
        <v>195</v>
      </c>
      <c r="N154" s="19" t="s">
        <v>993</v>
      </c>
      <c r="O154" s="19" t="s">
        <v>1196</v>
      </c>
      <c r="P154" s="7" t="str">
        <f t="shared" si="10"/>
        <v>100.329.452</v>
      </c>
      <c r="Q154" s="7" t="str">
        <f t="shared" si="11"/>
        <v>100.251.389</v>
      </c>
    </row>
    <row r="155" spans="1:17" x14ac:dyDescent="0.25">
      <c r="A155" s="7">
        <f>COUNTIF($C$3:C155,C155)</f>
        <v>102</v>
      </c>
      <c r="B155" s="7" t="str">
        <f t="shared" si="8"/>
        <v>102_100.251.389</v>
      </c>
      <c r="C155" s="11" t="s">
        <v>238</v>
      </c>
      <c r="D155" s="11" t="s">
        <v>239</v>
      </c>
      <c r="E155" s="11" t="b">
        <v>1</v>
      </c>
      <c r="F155" s="11" t="b">
        <v>1</v>
      </c>
      <c r="G155" s="11" t="b">
        <v>1</v>
      </c>
      <c r="H155" s="11" t="b">
        <v>0</v>
      </c>
      <c r="I155" s="11" t="b">
        <v>0</v>
      </c>
      <c r="J155" s="11" t="b">
        <v>0</v>
      </c>
      <c r="K155" s="7" t="str">
        <f t="shared" si="9"/>
        <v>I</v>
      </c>
      <c r="L155" s="19" t="s">
        <v>880</v>
      </c>
      <c r="M155" s="19" t="s">
        <v>195</v>
      </c>
      <c r="N155" s="19" t="s">
        <v>881</v>
      </c>
      <c r="O155" s="19" t="s">
        <v>1140</v>
      </c>
      <c r="P155" s="7" t="str">
        <f t="shared" si="10"/>
        <v>100.329.316</v>
      </c>
      <c r="Q155" s="7" t="str">
        <f t="shared" si="11"/>
        <v>100.251.389</v>
      </c>
    </row>
    <row r="156" spans="1:17" x14ac:dyDescent="0.25">
      <c r="A156" s="7">
        <f>COUNTIF($C$3:C156,C156)</f>
        <v>103</v>
      </c>
      <c r="B156" s="7" t="str">
        <f t="shared" si="8"/>
        <v>103_100.251.389</v>
      </c>
      <c r="C156" s="11" t="s">
        <v>238</v>
      </c>
      <c r="D156" s="11" t="s">
        <v>239</v>
      </c>
      <c r="E156" s="11" t="b">
        <v>1</v>
      </c>
      <c r="F156" s="11" t="b">
        <v>1</v>
      </c>
      <c r="G156" s="11" t="b">
        <v>1</v>
      </c>
      <c r="H156" s="11" t="b">
        <v>0</v>
      </c>
      <c r="I156" s="11" t="b">
        <v>0</v>
      </c>
      <c r="J156" s="11" t="b">
        <v>0</v>
      </c>
      <c r="K156" s="7" t="str">
        <f t="shared" si="9"/>
        <v>I</v>
      </c>
      <c r="L156" s="19" t="s">
        <v>960</v>
      </c>
      <c r="M156" s="19" t="s">
        <v>195</v>
      </c>
      <c r="N156" s="19" t="s">
        <v>961</v>
      </c>
      <c r="O156" s="19" t="s">
        <v>1180</v>
      </c>
      <c r="P156" s="7" t="str">
        <f t="shared" si="10"/>
        <v>100.329.436</v>
      </c>
      <c r="Q156" s="7" t="str">
        <f t="shared" si="11"/>
        <v>100.251.389</v>
      </c>
    </row>
    <row r="157" spans="1:17" x14ac:dyDescent="0.25">
      <c r="A157" s="7">
        <f>COUNTIF($C$3:C157,C157)</f>
        <v>104</v>
      </c>
      <c r="B157" s="7" t="str">
        <f t="shared" si="8"/>
        <v>104_100.251.389</v>
      </c>
      <c r="C157" s="11" t="s">
        <v>238</v>
      </c>
      <c r="D157" s="11" t="s">
        <v>239</v>
      </c>
      <c r="E157" s="11" t="b">
        <v>1</v>
      </c>
      <c r="F157" s="11" t="b">
        <v>1</v>
      </c>
      <c r="G157" s="11" t="b">
        <v>1</v>
      </c>
      <c r="H157" s="11" t="b">
        <v>0</v>
      </c>
      <c r="I157" s="11" t="b">
        <v>0</v>
      </c>
      <c r="J157" s="11" t="b">
        <v>0</v>
      </c>
      <c r="K157" s="7" t="str">
        <f t="shared" si="9"/>
        <v>I</v>
      </c>
      <c r="L157" s="19" t="s">
        <v>888</v>
      </c>
      <c r="M157" s="19" t="s">
        <v>195</v>
      </c>
      <c r="N157" s="19" t="s">
        <v>889</v>
      </c>
      <c r="O157" s="19" t="s">
        <v>1144</v>
      </c>
      <c r="P157" s="7" t="str">
        <f t="shared" si="10"/>
        <v>100.329.320</v>
      </c>
      <c r="Q157" s="7" t="str">
        <f t="shared" si="11"/>
        <v>100.251.389</v>
      </c>
    </row>
    <row r="158" spans="1:17" x14ac:dyDescent="0.25">
      <c r="A158" s="7">
        <f>COUNTIF($C$3:C158,C158)</f>
        <v>105</v>
      </c>
      <c r="B158" s="7" t="str">
        <f t="shared" si="8"/>
        <v>105_100.251.389</v>
      </c>
      <c r="C158" s="11" t="s">
        <v>238</v>
      </c>
      <c r="D158" s="11" t="s">
        <v>239</v>
      </c>
      <c r="E158" s="11" t="b">
        <v>1</v>
      </c>
      <c r="F158" s="11" t="b">
        <v>1</v>
      </c>
      <c r="G158" s="11" t="b">
        <v>1</v>
      </c>
      <c r="H158" s="11" t="b">
        <v>0</v>
      </c>
      <c r="I158" s="11" t="b">
        <v>0</v>
      </c>
      <c r="J158" s="11" t="b">
        <v>0</v>
      </c>
      <c r="K158" s="7" t="str">
        <f t="shared" si="9"/>
        <v>I</v>
      </c>
      <c r="L158" s="19" t="s">
        <v>994</v>
      </c>
      <c r="M158" s="19" t="s">
        <v>195</v>
      </c>
      <c r="N158" s="19" t="s">
        <v>995</v>
      </c>
      <c r="O158" s="19" t="s">
        <v>1197</v>
      </c>
      <c r="P158" s="7" t="str">
        <f t="shared" si="10"/>
        <v>100.329.453</v>
      </c>
      <c r="Q158" s="7" t="str">
        <f t="shared" si="11"/>
        <v>100.251.389</v>
      </c>
    </row>
    <row r="159" spans="1:17" x14ac:dyDescent="0.25">
      <c r="A159" s="7">
        <f>COUNTIF($C$3:C159,C159)</f>
        <v>106</v>
      </c>
      <c r="B159" s="7" t="str">
        <f t="shared" si="8"/>
        <v>106_100.251.389</v>
      </c>
      <c r="C159" s="11" t="s">
        <v>238</v>
      </c>
      <c r="D159" s="11" t="s">
        <v>239</v>
      </c>
      <c r="E159" s="11" t="b">
        <v>1</v>
      </c>
      <c r="F159" s="11" t="b">
        <v>1</v>
      </c>
      <c r="G159" s="11" t="b">
        <v>1</v>
      </c>
      <c r="H159" s="11" t="b">
        <v>0</v>
      </c>
      <c r="I159" s="11" t="b">
        <v>0</v>
      </c>
      <c r="J159" s="11" t="b">
        <v>0</v>
      </c>
      <c r="K159" s="7" t="str">
        <f t="shared" si="9"/>
        <v>I</v>
      </c>
      <c r="L159" s="19" t="s">
        <v>906</v>
      </c>
      <c r="M159" s="19" t="s">
        <v>195</v>
      </c>
      <c r="N159" s="19" t="s">
        <v>907</v>
      </c>
      <c r="O159" s="19" t="s">
        <v>1153</v>
      </c>
      <c r="P159" s="7" t="str">
        <f t="shared" si="10"/>
        <v>100.329.329</v>
      </c>
      <c r="Q159" s="7" t="str">
        <f t="shared" si="11"/>
        <v>100.251.389</v>
      </c>
    </row>
    <row r="160" spans="1:17" x14ac:dyDescent="0.25">
      <c r="A160" s="7">
        <f>COUNTIF($C$3:C160,C160)</f>
        <v>107</v>
      </c>
      <c r="B160" s="7" t="str">
        <f t="shared" si="8"/>
        <v>107_100.251.389</v>
      </c>
      <c r="C160" s="11" t="s">
        <v>238</v>
      </c>
      <c r="D160" s="11" t="s">
        <v>239</v>
      </c>
      <c r="E160" s="11" t="b">
        <v>1</v>
      </c>
      <c r="F160" s="11" t="b">
        <v>1</v>
      </c>
      <c r="G160" s="11" t="b">
        <v>1</v>
      </c>
      <c r="H160" s="11" t="b">
        <v>0</v>
      </c>
      <c r="I160" s="11" t="b">
        <v>0</v>
      </c>
      <c r="J160" s="11" t="b">
        <v>0</v>
      </c>
      <c r="K160" s="7" t="str">
        <f t="shared" si="9"/>
        <v>I</v>
      </c>
      <c r="L160" s="19" t="s">
        <v>958</v>
      </c>
      <c r="M160" s="19" t="s">
        <v>195</v>
      </c>
      <c r="N160" s="19" t="s">
        <v>959</v>
      </c>
      <c r="O160" s="19" t="s">
        <v>1179</v>
      </c>
      <c r="P160" s="7" t="str">
        <f t="shared" si="10"/>
        <v>100.329.435</v>
      </c>
      <c r="Q160" s="7" t="str">
        <f t="shared" si="11"/>
        <v>100.251.389</v>
      </c>
    </row>
    <row r="161" spans="1:17" x14ac:dyDescent="0.25">
      <c r="A161" s="7">
        <f>COUNTIF($C$3:C161,C161)</f>
        <v>108</v>
      </c>
      <c r="B161" s="7" t="str">
        <f t="shared" si="8"/>
        <v>108_100.251.389</v>
      </c>
      <c r="C161" s="11" t="s">
        <v>238</v>
      </c>
      <c r="D161" s="11" t="s">
        <v>239</v>
      </c>
      <c r="E161" s="11" t="b">
        <v>1</v>
      </c>
      <c r="F161" s="11" t="b">
        <v>1</v>
      </c>
      <c r="G161" s="11" t="b">
        <v>1</v>
      </c>
      <c r="H161" s="11" t="b">
        <v>0</v>
      </c>
      <c r="I161" s="11" t="b">
        <v>0</v>
      </c>
      <c r="J161" s="11" t="b">
        <v>0</v>
      </c>
      <c r="K161" s="7" t="str">
        <f t="shared" si="9"/>
        <v>I</v>
      </c>
      <c r="L161" s="19" t="s">
        <v>908</v>
      </c>
      <c r="M161" s="19" t="s">
        <v>195</v>
      </c>
      <c r="N161" s="19" t="s">
        <v>909</v>
      </c>
      <c r="O161" s="19" t="s">
        <v>1154</v>
      </c>
      <c r="P161" s="7" t="str">
        <f t="shared" si="10"/>
        <v>100.329.330</v>
      </c>
      <c r="Q161" s="7" t="str">
        <f t="shared" si="11"/>
        <v>100.251.389</v>
      </c>
    </row>
    <row r="162" spans="1:17" x14ac:dyDescent="0.25">
      <c r="A162" s="7">
        <f>COUNTIF($C$3:C162,C162)</f>
        <v>109</v>
      </c>
      <c r="B162" s="7" t="str">
        <f t="shared" si="8"/>
        <v>109_100.251.389</v>
      </c>
      <c r="C162" s="11" t="s">
        <v>238</v>
      </c>
      <c r="D162" s="11" t="s">
        <v>239</v>
      </c>
      <c r="E162" s="11" t="b">
        <v>1</v>
      </c>
      <c r="F162" s="11" t="b">
        <v>1</v>
      </c>
      <c r="G162" s="11" t="b">
        <v>1</v>
      </c>
      <c r="H162" s="11" t="b">
        <v>0</v>
      </c>
      <c r="I162" s="11" t="b">
        <v>0</v>
      </c>
      <c r="J162" s="11" t="b">
        <v>0</v>
      </c>
      <c r="K162" s="7" t="str">
        <f t="shared" si="9"/>
        <v>I</v>
      </c>
      <c r="L162" s="19" t="s">
        <v>896</v>
      </c>
      <c r="M162" s="19" t="s">
        <v>195</v>
      </c>
      <c r="N162" s="19" t="s">
        <v>897</v>
      </c>
      <c r="O162" s="19" t="s">
        <v>1148</v>
      </c>
      <c r="P162" s="7" t="str">
        <f t="shared" si="10"/>
        <v>100.329.324</v>
      </c>
      <c r="Q162" s="7" t="str">
        <f t="shared" si="11"/>
        <v>100.251.389</v>
      </c>
    </row>
    <row r="163" spans="1:17" x14ac:dyDescent="0.25">
      <c r="A163" s="7">
        <f>COUNTIF($C$3:C163,C163)</f>
        <v>110</v>
      </c>
      <c r="B163" s="7" t="str">
        <f t="shared" si="8"/>
        <v>110_100.251.389</v>
      </c>
      <c r="C163" s="11" t="s">
        <v>238</v>
      </c>
      <c r="D163" s="11" t="s">
        <v>239</v>
      </c>
      <c r="E163" s="11" t="b">
        <v>1</v>
      </c>
      <c r="F163" s="11" t="b">
        <v>1</v>
      </c>
      <c r="G163" s="11" t="b">
        <v>1</v>
      </c>
      <c r="H163" s="11" t="b">
        <v>0</v>
      </c>
      <c r="I163" s="11" t="b">
        <v>0</v>
      </c>
      <c r="J163" s="11" t="b">
        <v>0</v>
      </c>
      <c r="K163" s="7" t="str">
        <f t="shared" si="9"/>
        <v>I</v>
      </c>
      <c r="L163" s="19" t="s">
        <v>898</v>
      </c>
      <c r="M163" s="19" t="s">
        <v>195</v>
      </c>
      <c r="N163" s="19" t="s">
        <v>899</v>
      </c>
      <c r="O163" s="19" t="s">
        <v>1149</v>
      </c>
      <c r="P163" s="7" t="str">
        <f t="shared" si="10"/>
        <v>100.329.325</v>
      </c>
      <c r="Q163" s="7" t="str">
        <f t="shared" si="11"/>
        <v>100.251.389</v>
      </c>
    </row>
    <row r="164" spans="1:17" x14ac:dyDescent="0.25">
      <c r="A164" s="7">
        <f>COUNTIF($C$3:C164,C164)</f>
        <v>111</v>
      </c>
      <c r="B164" s="7" t="str">
        <f t="shared" si="8"/>
        <v>111_100.251.389</v>
      </c>
      <c r="C164" s="11" t="s">
        <v>238</v>
      </c>
      <c r="D164" s="11" t="s">
        <v>239</v>
      </c>
      <c r="E164" s="11" t="b">
        <v>1</v>
      </c>
      <c r="F164" s="11" t="b">
        <v>1</v>
      </c>
      <c r="G164" s="11" t="b">
        <v>1</v>
      </c>
      <c r="H164" s="11" t="b">
        <v>0</v>
      </c>
      <c r="I164" s="11" t="b">
        <v>0</v>
      </c>
      <c r="J164" s="11" t="b">
        <v>0</v>
      </c>
      <c r="K164" s="7" t="str">
        <f t="shared" si="9"/>
        <v>I</v>
      </c>
      <c r="L164" s="19" t="s">
        <v>900</v>
      </c>
      <c r="M164" s="19" t="s">
        <v>195</v>
      </c>
      <c r="N164" s="19" t="s">
        <v>901</v>
      </c>
      <c r="O164" s="19" t="s">
        <v>1150</v>
      </c>
      <c r="P164" s="7" t="str">
        <f t="shared" si="10"/>
        <v>100.329.326</v>
      </c>
      <c r="Q164" s="7" t="str">
        <f t="shared" si="11"/>
        <v>100.251.389</v>
      </c>
    </row>
    <row r="165" spans="1:17" x14ac:dyDescent="0.25">
      <c r="A165" s="7">
        <f>COUNTIF($C$3:C165,C165)</f>
        <v>112</v>
      </c>
      <c r="B165" s="7" t="str">
        <f t="shared" si="8"/>
        <v>112_100.251.389</v>
      </c>
      <c r="C165" s="11" t="s">
        <v>238</v>
      </c>
      <c r="D165" s="11" t="s">
        <v>239</v>
      </c>
      <c r="E165" s="11" t="b">
        <v>1</v>
      </c>
      <c r="F165" s="11" t="b">
        <v>1</v>
      </c>
      <c r="G165" s="11" t="b">
        <v>1</v>
      </c>
      <c r="H165" s="11" t="b">
        <v>0</v>
      </c>
      <c r="I165" s="11" t="b">
        <v>0</v>
      </c>
      <c r="J165" s="11" t="b">
        <v>0</v>
      </c>
      <c r="K165" s="7" t="str">
        <f t="shared" si="9"/>
        <v>I</v>
      </c>
      <c r="L165" s="19" t="s">
        <v>890</v>
      </c>
      <c r="M165" s="19" t="s">
        <v>195</v>
      </c>
      <c r="N165" s="19" t="s">
        <v>891</v>
      </c>
      <c r="O165" s="19" t="s">
        <v>1145</v>
      </c>
      <c r="P165" s="7" t="str">
        <f t="shared" si="10"/>
        <v>100.329.321</v>
      </c>
      <c r="Q165" s="7" t="str">
        <f t="shared" si="11"/>
        <v>100.251.389</v>
      </c>
    </row>
    <row r="166" spans="1:17" x14ac:dyDescent="0.25">
      <c r="A166" s="7">
        <f>COUNTIF($C$3:C166,C166)</f>
        <v>113</v>
      </c>
      <c r="B166" s="7" t="str">
        <f t="shared" si="8"/>
        <v>113_100.251.389</v>
      </c>
      <c r="C166" s="11" t="s">
        <v>238</v>
      </c>
      <c r="D166" s="11" t="s">
        <v>239</v>
      </c>
      <c r="E166" s="11" t="b">
        <v>1</v>
      </c>
      <c r="F166" s="11" t="b">
        <v>1</v>
      </c>
      <c r="G166" s="11" t="b">
        <v>1</v>
      </c>
      <c r="H166" s="11" t="b">
        <v>0</v>
      </c>
      <c r="I166" s="11" t="b">
        <v>0</v>
      </c>
      <c r="J166" s="11" t="b">
        <v>0</v>
      </c>
      <c r="K166" s="7" t="str">
        <f t="shared" si="9"/>
        <v>I</v>
      </c>
      <c r="L166" s="19" t="s">
        <v>972</v>
      </c>
      <c r="M166" s="19" t="s">
        <v>195</v>
      </c>
      <c r="N166" s="19" t="s">
        <v>973</v>
      </c>
      <c r="O166" s="19" t="s">
        <v>1186</v>
      </c>
      <c r="P166" s="7" t="str">
        <f t="shared" si="10"/>
        <v>100.329.442</v>
      </c>
      <c r="Q166" s="7" t="str">
        <f t="shared" si="11"/>
        <v>100.251.389</v>
      </c>
    </row>
    <row r="167" spans="1:17" x14ac:dyDescent="0.25">
      <c r="A167" s="7">
        <f>COUNTIF($C$3:C167,C167)</f>
        <v>114</v>
      </c>
      <c r="B167" s="7" t="str">
        <f t="shared" si="8"/>
        <v>114_100.251.389</v>
      </c>
      <c r="C167" s="11" t="s">
        <v>238</v>
      </c>
      <c r="D167" s="11" t="s">
        <v>239</v>
      </c>
      <c r="E167" s="11" t="b">
        <v>1</v>
      </c>
      <c r="F167" s="11" t="b">
        <v>1</v>
      </c>
      <c r="G167" s="11" t="b">
        <v>1</v>
      </c>
      <c r="H167" s="11" t="b">
        <v>0</v>
      </c>
      <c r="I167" s="11" t="b">
        <v>0</v>
      </c>
      <c r="J167" s="11" t="b">
        <v>0</v>
      </c>
      <c r="K167" s="7" t="str">
        <f t="shared" si="9"/>
        <v>I</v>
      </c>
      <c r="L167" s="19" t="s">
        <v>970</v>
      </c>
      <c r="M167" s="19" t="s">
        <v>195</v>
      </c>
      <c r="N167" s="19" t="s">
        <v>971</v>
      </c>
      <c r="O167" s="19" t="s">
        <v>1185</v>
      </c>
      <c r="P167" s="7" t="str">
        <f t="shared" si="10"/>
        <v>100.329.441</v>
      </c>
      <c r="Q167" s="7" t="str">
        <f t="shared" si="11"/>
        <v>100.251.389</v>
      </c>
    </row>
    <row r="168" spans="1:17" x14ac:dyDescent="0.25">
      <c r="A168" s="7">
        <f>COUNTIF($C$3:C168,C168)</f>
        <v>115</v>
      </c>
      <c r="B168" s="7" t="str">
        <f t="shared" si="8"/>
        <v>115_100.251.389</v>
      </c>
      <c r="C168" s="11" t="s">
        <v>238</v>
      </c>
      <c r="D168" s="11" t="s">
        <v>239</v>
      </c>
      <c r="E168" s="11" t="b">
        <v>1</v>
      </c>
      <c r="F168" s="11" t="b">
        <v>1</v>
      </c>
      <c r="G168" s="11" t="b">
        <v>1</v>
      </c>
      <c r="H168" s="11" t="b">
        <v>0</v>
      </c>
      <c r="I168" s="11" t="b">
        <v>0</v>
      </c>
      <c r="J168" s="11" t="b">
        <v>0</v>
      </c>
      <c r="K168" s="7" t="str">
        <f t="shared" si="9"/>
        <v>I</v>
      </c>
      <c r="L168" s="19" t="s">
        <v>968</v>
      </c>
      <c r="M168" s="19" t="s">
        <v>195</v>
      </c>
      <c r="N168" s="19" t="s">
        <v>969</v>
      </c>
      <c r="O168" s="19" t="s">
        <v>1184</v>
      </c>
      <c r="P168" s="7" t="str">
        <f t="shared" si="10"/>
        <v>100.329.440</v>
      </c>
      <c r="Q168" s="7" t="str">
        <f t="shared" si="11"/>
        <v>100.251.389</v>
      </c>
    </row>
    <row r="169" spans="1:17" x14ac:dyDescent="0.25">
      <c r="A169" s="7">
        <f>COUNTIF($C$3:C169,C169)</f>
        <v>116</v>
      </c>
      <c r="B169" s="7" t="str">
        <f t="shared" si="8"/>
        <v>116_100.251.389</v>
      </c>
      <c r="C169" s="11" t="s">
        <v>238</v>
      </c>
      <c r="D169" s="11" t="s">
        <v>239</v>
      </c>
      <c r="E169" s="11" t="b">
        <v>1</v>
      </c>
      <c r="F169" s="11" t="b">
        <v>1</v>
      </c>
      <c r="G169" s="11" t="b">
        <v>1</v>
      </c>
      <c r="H169" s="11" t="b">
        <v>0</v>
      </c>
      <c r="I169" s="11" t="b">
        <v>0</v>
      </c>
      <c r="J169" s="11" t="b">
        <v>0</v>
      </c>
      <c r="K169" s="7" t="str">
        <f t="shared" si="9"/>
        <v>I</v>
      </c>
      <c r="L169" s="19" t="s">
        <v>878</v>
      </c>
      <c r="M169" s="19" t="s">
        <v>195</v>
      </c>
      <c r="N169" s="19" t="s">
        <v>879</v>
      </c>
      <c r="O169" s="19" t="s">
        <v>1139</v>
      </c>
      <c r="P169" s="7" t="str">
        <f t="shared" si="10"/>
        <v>100.329.315</v>
      </c>
      <c r="Q169" s="7" t="str">
        <f t="shared" si="11"/>
        <v>100.251.389</v>
      </c>
    </row>
    <row r="170" spans="1:17" x14ac:dyDescent="0.25">
      <c r="A170" s="7">
        <f>COUNTIF($C$3:C170,C170)</f>
        <v>117</v>
      </c>
      <c r="B170" s="7" t="str">
        <f t="shared" si="8"/>
        <v>117_100.251.389</v>
      </c>
      <c r="C170" s="11" t="s">
        <v>238</v>
      </c>
      <c r="D170" s="11" t="s">
        <v>239</v>
      </c>
      <c r="E170" s="11" t="b">
        <v>1</v>
      </c>
      <c r="F170" s="11" t="b">
        <v>1</v>
      </c>
      <c r="G170" s="11" t="b">
        <v>1</v>
      </c>
      <c r="H170" s="11" t="b">
        <v>0</v>
      </c>
      <c r="I170" s="11" t="b">
        <v>0</v>
      </c>
      <c r="J170" s="11" t="b">
        <v>0</v>
      </c>
      <c r="K170" s="7" t="str">
        <f t="shared" si="9"/>
        <v>I</v>
      </c>
      <c r="L170" s="19" t="s">
        <v>844</v>
      </c>
      <c r="M170" s="19" t="s">
        <v>195</v>
      </c>
      <c r="N170" s="19" t="s">
        <v>845</v>
      </c>
      <c r="O170" s="19" t="s">
        <v>1122</v>
      </c>
      <c r="P170" s="7" t="str">
        <f t="shared" si="10"/>
        <v>100.329.298</v>
      </c>
      <c r="Q170" s="7" t="str">
        <f t="shared" si="11"/>
        <v>100.251.389</v>
      </c>
    </row>
    <row r="171" spans="1:17" x14ac:dyDescent="0.25">
      <c r="A171" s="7">
        <f>COUNTIF($C$3:C171,C171)</f>
        <v>118</v>
      </c>
      <c r="B171" s="7" t="str">
        <f t="shared" si="8"/>
        <v>118_100.251.389</v>
      </c>
      <c r="C171" s="11" t="s">
        <v>238</v>
      </c>
      <c r="D171" s="11" t="s">
        <v>239</v>
      </c>
      <c r="E171" s="11" t="b">
        <v>1</v>
      </c>
      <c r="F171" s="11" t="b">
        <v>1</v>
      </c>
      <c r="G171" s="11" t="b">
        <v>1</v>
      </c>
      <c r="H171" s="11" t="b">
        <v>0</v>
      </c>
      <c r="I171" s="11" t="b">
        <v>0</v>
      </c>
      <c r="J171" s="11" t="b">
        <v>0</v>
      </c>
      <c r="K171" s="7" t="str">
        <f t="shared" si="9"/>
        <v>I</v>
      </c>
      <c r="L171" s="19" t="s">
        <v>876</v>
      </c>
      <c r="M171" s="19" t="s">
        <v>195</v>
      </c>
      <c r="N171" s="19" t="s">
        <v>877</v>
      </c>
      <c r="O171" s="19" t="s">
        <v>1138</v>
      </c>
      <c r="P171" s="7" t="str">
        <f t="shared" si="10"/>
        <v>100.329.314</v>
      </c>
      <c r="Q171" s="7" t="str">
        <f t="shared" si="11"/>
        <v>100.251.389</v>
      </c>
    </row>
    <row r="172" spans="1:17" x14ac:dyDescent="0.25">
      <c r="A172" s="7">
        <f>COUNTIF($C$3:C172,C172)</f>
        <v>119</v>
      </c>
      <c r="B172" s="7" t="str">
        <f t="shared" si="8"/>
        <v>119_100.251.389</v>
      </c>
      <c r="C172" s="11" t="s">
        <v>238</v>
      </c>
      <c r="D172" s="11" t="s">
        <v>239</v>
      </c>
      <c r="E172" s="11" t="b">
        <v>1</v>
      </c>
      <c r="F172" s="11" t="b">
        <v>1</v>
      </c>
      <c r="G172" s="11" t="b">
        <v>1</v>
      </c>
      <c r="H172" s="11" t="b">
        <v>0</v>
      </c>
      <c r="I172" s="11" t="b">
        <v>0</v>
      </c>
      <c r="J172" s="11" t="b">
        <v>0</v>
      </c>
      <c r="K172" s="7" t="str">
        <f t="shared" si="9"/>
        <v>I</v>
      </c>
      <c r="L172" s="19" t="s">
        <v>842</v>
      </c>
      <c r="M172" s="19" t="s">
        <v>195</v>
      </c>
      <c r="N172" s="19" t="s">
        <v>843</v>
      </c>
      <c r="O172" s="19" t="s">
        <v>1121</v>
      </c>
      <c r="P172" s="7" t="str">
        <f t="shared" si="10"/>
        <v>100.329.297</v>
      </c>
      <c r="Q172" s="7" t="str">
        <f t="shared" si="11"/>
        <v>100.251.389</v>
      </c>
    </row>
    <row r="173" spans="1:17" x14ac:dyDescent="0.25">
      <c r="A173" s="7">
        <f>COUNTIF($C$3:C173,C173)</f>
        <v>120</v>
      </c>
      <c r="B173" s="7" t="str">
        <f t="shared" si="8"/>
        <v>120_100.251.389</v>
      </c>
      <c r="C173" s="11" t="s">
        <v>238</v>
      </c>
      <c r="D173" s="11" t="s">
        <v>239</v>
      </c>
      <c r="E173" s="11" t="b">
        <v>1</v>
      </c>
      <c r="F173" s="11" t="b">
        <v>1</v>
      </c>
      <c r="G173" s="11" t="b">
        <v>1</v>
      </c>
      <c r="H173" s="11" t="b">
        <v>0</v>
      </c>
      <c r="I173" s="11" t="b">
        <v>0</v>
      </c>
      <c r="J173" s="11" t="b">
        <v>0</v>
      </c>
      <c r="K173" s="7" t="str">
        <f t="shared" si="9"/>
        <v>I</v>
      </c>
      <c r="L173" s="19" t="s">
        <v>902</v>
      </c>
      <c r="M173" s="19" t="s">
        <v>195</v>
      </c>
      <c r="N173" s="19" t="s">
        <v>903</v>
      </c>
      <c r="O173" s="19" t="s">
        <v>1151</v>
      </c>
      <c r="P173" s="7" t="str">
        <f t="shared" si="10"/>
        <v>100.329.327</v>
      </c>
      <c r="Q173" s="7" t="str">
        <f t="shared" si="11"/>
        <v>100.251.389</v>
      </c>
    </row>
    <row r="174" spans="1:17" x14ac:dyDescent="0.25">
      <c r="A174" s="7">
        <f>COUNTIF($C$3:C174,C174)</f>
        <v>121</v>
      </c>
      <c r="B174" s="7" t="str">
        <f t="shared" si="8"/>
        <v>121_100.251.389</v>
      </c>
      <c r="C174" s="11" t="s">
        <v>238</v>
      </c>
      <c r="D174" s="11" t="s">
        <v>239</v>
      </c>
      <c r="E174" s="11" t="b">
        <v>1</v>
      </c>
      <c r="F174" s="11" t="b">
        <v>1</v>
      </c>
      <c r="G174" s="11" t="b">
        <v>1</v>
      </c>
      <c r="H174" s="11" t="b">
        <v>0</v>
      </c>
      <c r="I174" s="11" t="b">
        <v>0</v>
      </c>
      <c r="J174" s="11" t="b">
        <v>0</v>
      </c>
      <c r="K174" s="7" t="str">
        <f t="shared" si="9"/>
        <v>I</v>
      </c>
      <c r="L174" s="19" t="s">
        <v>874</v>
      </c>
      <c r="M174" s="19" t="s">
        <v>195</v>
      </c>
      <c r="N174" s="19" t="s">
        <v>875</v>
      </c>
      <c r="O174" s="19" t="s">
        <v>1137</v>
      </c>
      <c r="P174" s="7" t="str">
        <f t="shared" si="10"/>
        <v>100.329.313</v>
      </c>
      <c r="Q174" s="7" t="str">
        <f t="shared" si="11"/>
        <v>100.251.389</v>
      </c>
    </row>
    <row r="175" spans="1:17" x14ac:dyDescent="0.25">
      <c r="A175" s="7">
        <f>COUNTIF($C$3:C175,C175)</f>
        <v>122</v>
      </c>
      <c r="B175" s="7" t="str">
        <f t="shared" si="8"/>
        <v>122_100.251.389</v>
      </c>
      <c r="C175" s="11" t="s">
        <v>238</v>
      </c>
      <c r="D175" s="11" t="s">
        <v>239</v>
      </c>
      <c r="E175" s="11" t="b">
        <v>1</v>
      </c>
      <c r="F175" s="11" t="b">
        <v>1</v>
      </c>
      <c r="G175" s="11" t="b">
        <v>1</v>
      </c>
      <c r="H175" s="11" t="b">
        <v>0</v>
      </c>
      <c r="I175" s="11" t="b">
        <v>0</v>
      </c>
      <c r="J175" s="11" t="b">
        <v>0</v>
      </c>
      <c r="K175" s="7" t="str">
        <f t="shared" si="9"/>
        <v>I</v>
      </c>
      <c r="L175" s="19" t="s">
        <v>840</v>
      </c>
      <c r="M175" s="19" t="s">
        <v>195</v>
      </c>
      <c r="N175" s="19" t="s">
        <v>841</v>
      </c>
      <c r="O175" s="19" t="s">
        <v>1120</v>
      </c>
      <c r="P175" s="7" t="str">
        <f t="shared" si="10"/>
        <v>100.329.296</v>
      </c>
      <c r="Q175" s="7" t="str">
        <f t="shared" si="11"/>
        <v>100.251.389</v>
      </c>
    </row>
    <row r="176" spans="1:17" x14ac:dyDescent="0.25">
      <c r="A176" s="7">
        <f>COUNTIF($C$3:C176,C176)</f>
        <v>123</v>
      </c>
      <c r="B176" s="7" t="str">
        <f t="shared" si="8"/>
        <v>123_100.251.389</v>
      </c>
      <c r="C176" s="11" t="s">
        <v>238</v>
      </c>
      <c r="D176" s="11" t="s">
        <v>239</v>
      </c>
      <c r="E176" s="11" t="b">
        <v>1</v>
      </c>
      <c r="F176" s="11" t="b">
        <v>1</v>
      </c>
      <c r="G176" s="11" t="b">
        <v>1</v>
      </c>
      <c r="H176" s="11" t="b">
        <v>0</v>
      </c>
      <c r="I176" s="11" t="b">
        <v>0</v>
      </c>
      <c r="J176" s="11" t="b">
        <v>0</v>
      </c>
      <c r="K176" s="7" t="str">
        <f t="shared" si="9"/>
        <v>I</v>
      </c>
      <c r="L176" s="19" t="s">
        <v>956</v>
      </c>
      <c r="M176" s="19" t="s">
        <v>195</v>
      </c>
      <c r="N176" s="19" t="s">
        <v>957</v>
      </c>
      <c r="O176" s="19" t="s">
        <v>1178</v>
      </c>
      <c r="P176" s="7" t="str">
        <f t="shared" si="10"/>
        <v>100.329.354</v>
      </c>
      <c r="Q176" s="7" t="str">
        <f t="shared" si="11"/>
        <v>100.251.389</v>
      </c>
    </row>
    <row r="177" spans="1:17" x14ac:dyDescent="0.25">
      <c r="A177" s="7">
        <f>COUNTIF($C$3:C177,C177)</f>
        <v>124</v>
      </c>
      <c r="B177" s="7" t="str">
        <f t="shared" si="8"/>
        <v>124_100.251.389</v>
      </c>
      <c r="C177" s="11" t="s">
        <v>238</v>
      </c>
      <c r="D177" s="11" t="s">
        <v>239</v>
      </c>
      <c r="E177" s="11" t="b">
        <v>1</v>
      </c>
      <c r="F177" s="11" t="b">
        <v>1</v>
      </c>
      <c r="G177" s="11" t="b">
        <v>1</v>
      </c>
      <c r="H177" s="11" t="b">
        <v>0</v>
      </c>
      <c r="I177" s="11" t="b">
        <v>0</v>
      </c>
      <c r="J177" s="11" t="b">
        <v>0</v>
      </c>
      <c r="K177" s="7" t="str">
        <f t="shared" si="9"/>
        <v>I</v>
      </c>
      <c r="L177" s="19" t="s">
        <v>954</v>
      </c>
      <c r="M177" s="19" t="s">
        <v>195</v>
      </c>
      <c r="N177" s="19" t="s">
        <v>955</v>
      </c>
      <c r="O177" s="19" t="s">
        <v>1177</v>
      </c>
      <c r="P177" s="7" t="str">
        <f t="shared" si="10"/>
        <v>100.329.353</v>
      </c>
      <c r="Q177" s="7" t="str">
        <f t="shared" si="11"/>
        <v>100.251.389</v>
      </c>
    </row>
    <row r="178" spans="1:17" x14ac:dyDescent="0.25">
      <c r="A178" s="7">
        <f>COUNTIF($C$3:C178,C178)</f>
        <v>125</v>
      </c>
      <c r="B178" s="7" t="str">
        <f t="shared" si="8"/>
        <v>125_100.251.389</v>
      </c>
      <c r="C178" s="11" t="s">
        <v>238</v>
      </c>
      <c r="D178" s="11" t="s">
        <v>239</v>
      </c>
      <c r="E178" s="11" t="b">
        <v>1</v>
      </c>
      <c r="F178" s="11" t="b">
        <v>1</v>
      </c>
      <c r="G178" s="11" t="b">
        <v>1</v>
      </c>
      <c r="H178" s="11" t="b">
        <v>0</v>
      </c>
      <c r="I178" s="11" t="b">
        <v>0</v>
      </c>
      <c r="J178" s="11" t="b">
        <v>0</v>
      </c>
      <c r="K178" s="7" t="str">
        <f t="shared" si="9"/>
        <v>I</v>
      </c>
      <c r="L178" s="19" t="s">
        <v>952</v>
      </c>
      <c r="M178" s="19" t="s">
        <v>195</v>
      </c>
      <c r="N178" s="19" t="s">
        <v>953</v>
      </c>
      <c r="O178" s="19" t="s">
        <v>1176</v>
      </c>
      <c r="P178" s="7" t="str">
        <f t="shared" si="10"/>
        <v>100.329.352</v>
      </c>
      <c r="Q178" s="7" t="str">
        <f t="shared" si="11"/>
        <v>100.251.389</v>
      </c>
    </row>
    <row r="179" spans="1:17" x14ac:dyDescent="0.25">
      <c r="A179" s="7">
        <f>COUNTIF($C$3:C179,C179)</f>
        <v>126</v>
      </c>
      <c r="B179" s="7" t="str">
        <f t="shared" si="8"/>
        <v>126_100.251.389</v>
      </c>
      <c r="C179" s="11" t="s">
        <v>238</v>
      </c>
      <c r="D179" s="11" t="s">
        <v>239</v>
      </c>
      <c r="E179" s="11" t="b">
        <v>1</v>
      </c>
      <c r="F179" s="11" t="b">
        <v>1</v>
      </c>
      <c r="G179" s="11" t="b">
        <v>1</v>
      </c>
      <c r="H179" s="11" t="b">
        <v>0</v>
      </c>
      <c r="I179" s="11" t="b">
        <v>0</v>
      </c>
      <c r="J179" s="11" t="b">
        <v>0</v>
      </c>
      <c r="K179" s="7" t="str">
        <f t="shared" si="9"/>
        <v>I</v>
      </c>
      <c r="L179" s="19" t="s">
        <v>948</v>
      </c>
      <c r="M179" s="19" t="s">
        <v>195</v>
      </c>
      <c r="N179" s="19" t="s">
        <v>949</v>
      </c>
      <c r="O179" s="19" t="s">
        <v>1174</v>
      </c>
      <c r="P179" s="7" t="str">
        <f t="shared" si="10"/>
        <v>100.329.350</v>
      </c>
      <c r="Q179" s="7" t="str">
        <f t="shared" si="11"/>
        <v>100.251.389</v>
      </c>
    </row>
    <row r="180" spans="1:17" x14ac:dyDescent="0.25">
      <c r="A180" s="7">
        <f>COUNTIF($C$3:C180,C180)</f>
        <v>127</v>
      </c>
      <c r="B180" s="7" t="str">
        <f t="shared" si="8"/>
        <v>127_100.251.389</v>
      </c>
      <c r="C180" s="11" t="s">
        <v>238</v>
      </c>
      <c r="D180" s="11" t="s">
        <v>239</v>
      </c>
      <c r="E180" s="11" t="b">
        <v>1</v>
      </c>
      <c r="F180" s="11" t="b">
        <v>1</v>
      </c>
      <c r="G180" s="11" t="b">
        <v>1</v>
      </c>
      <c r="H180" s="11" t="b">
        <v>0</v>
      </c>
      <c r="I180" s="11" t="b">
        <v>0</v>
      </c>
      <c r="J180" s="11" t="b">
        <v>0</v>
      </c>
      <c r="K180" s="7" t="str">
        <f t="shared" si="9"/>
        <v>I</v>
      </c>
      <c r="L180" s="19" t="s">
        <v>946</v>
      </c>
      <c r="M180" s="19" t="s">
        <v>195</v>
      </c>
      <c r="N180" s="19" t="s">
        <v>947</v>
      </c>
      <c r="O180" s="19" t="s">
        <v>1173</v>
      </c>
      <c r="P180" s="7" t="str">
        <f t="shared" si="10"/>
        <v>100.329.349</v>
      </c>
      <c r="Q180" s="7" t="str">
        <f t="shared" si="11"/>
        <v>100.251.389</v>
      </c>
    </row>
    <row r="181" spans="1:17" x14ac:dyDescent="0.25">
      <c r="A181" s="7">
        <f>COUNTIF($C$3:C181,C181)</f>
        <v>128</v>
      </c>
      <c r="B181" s="7" t="str">
        <f t="shared" si="8"/>
        <v>128_100.251.389</v>
      </c>
      <c r="C181" s="11" t="s">
        <v>238</v>
      </c>
      <c r="D181" s="11" t="s">
        <v>239</v>
      </c>
      <c r="E181" s="11" t="b">
        <v>1</v>
      </c>
      <c r="F181" s="11" t="b">
        <v>1</v>
      </c>
      <c r="G181" s="11" t="b">
        <v>1</v>
      </c>
      <c r="H181" s="11" t="b">
        <v>0</v>
      </c>
      <c r="I181" s="11" t="b">
        <v>0</v>
      </c>
      <c r="J181" s="11" t="b">
        <v>0</v>
      </c>
      <c r="K181" s="7" t="str">
        <f t="shared" si="9"/>
        <v>I</v>
      </c>
      <c r="L181" s="19" t="s">
        <v>944</v>
      </c>
      <c r="M181" s="19" t="s">
        <v>195</v>
      </c>
      <c r="N181" s="19" t="s">
        <v>945</v>
      </c>
      <c r="O181" s="19" t="s">
        <v>1172</v>
      </c>
      <c r="P181" s="7" t="str">
        <f t="shared" si="10"/>
        <v>100.329.348</v>
      </c>
      <c r="Q181" s="7" t="str">
        <f t="shared" si="11"/>
        <v>100.251.389</v>
      </c>
    </row>
    <row r="182" spans="1:17" x14ac:dyDescent="0.25">
      <c r="A182" s="7">
        <f>COUNTIF($C$3:C182,C182)</f>
        <v>129</v>
      </c>
      <c r="B182" s="7" t="str">
        <f t="shared" si="8"/>
        <v>129_100.251.389</v>
      </c>
      <c r="C182" s="11" t="s">
        <v>238</v>
      </c>
      <c r="D182" s="11" t="s">
        <v>239</v>
      </c>
      <c r="E182" s="11" t="b">
        <v>1</v>
      </c>
      <c r="F182" s="11" t="b">
        <v>1</v>
      </c>
      <c r="G182" s="11" t="b">
        <v>1</v>
      </c>
      <c r="H182" s="11" t="b">
        <v>0</v>
      </c>
      <c r="I182" s="11" t="b">
        <v>0</v>
      </c>
      <c r="J182" s="11" t="b">
        <v>0</v>
      </c>
      <c r="K182" s="7" t="str">
        <f t="shared" si="9"/>
        <v>I</v>
      </c>
      <c r="L182" s="19" t="s">
        <v>942</v>
      </c>
      <c r="M182" s="19" t="s">
        <v>195</v>
      </c>
      <c r="N182" s="19" t="s">
        <v>943</v>
      </c>
      <c r="O182" s="19" t="s">
        <v>1171</v>
      </c>
      <c r="P182" s="7" t="str">
        <f t="shared" si="10"/>
        <v>100.329.347</v>
      </c>
      <c r="Q182" s="7" t="str">
        <f t="shared" si="11"/>
        <v>100.251.389</v>
      </c>
    </row>
    <row r="183" spans="1:17" x14ac:dyDescent="0.25">
      <c r="A183" s="7">
        <f>COUNTIF($C$3:C183,C183)</f>
        <v>130</v>
      </c>
      <c r="B183" s="7" t="str">
        <f t="shared" si="8"/>
        <v>130_100.251.389</v>
      </c>
      <c r="C183" s="11" t="s">
        <v>238</v>
      </c>
      <c r="D183" s="11" t="s">
        <v>239</v>
      </c>
      <c r="E183" s="11" t="b">
        <v>1</v>
      </c>
      <c r="F183" s="11" t="b">
        <v>1</v>
      </c>
      <c r="G183" s="11" t="b">
        <v>1</v>
      </c>
      <c r="H183" s="11" t="b">
        <v>0</v>
      </c>
      <c r="I183" s="11" t="b">
        <v>0</v>
      </c>
      <c r="J183" s="11" t="b">
        <v>0</v>
      </c>
      <c r="K183" s="7" t="str">
        <f t="shared" si="9"/>
        <v>I</v>
      </c>
      <c r="L183" s="19" t="s">
        <v>940</v>
      </c>
      <c r="M183" s="19" t="s">
        <v>195</v>
      </c>
      <c r="N183" s="19" t="s">
        <v>941</v>
      </c>
      <c r="O183" s="19" t="s">
        <v>1170</v>
      </c>
      <c r="P183" s="7" t="str">
        <f t="shared" si="10"/>
        <v>100.329.346</v>
      </c>
      <c r="Q183" s="7" t="str">
        <f t="shared" si="11"/>
        <v>100.251.389</v>
      </c>
    </row>
    <row r="184" spans="1:17" x14ac:dyDescent="0.25">
      <c r="A184" s="7">
        <f>COUNTIF($C$3:C184,C184)</f>
        <v>131</v>
      </c>
      <c r="B184" s="7" t="str">
        <f t="shared" si="8"/>
        <v>131_100.251.389</v>
      </c>
      <c r="C184" s="11" t="s">
        <v>238</v>
      </c>
      <c r="D184" s="11" t="s">
        <v>239</v>
      </c>
      <c r="E184" s="11" t="b">
        <v>1</v>
      </c>
      <c r="F184" s="11" t="b">
        <v>1</v>
      </c>
      <c r="G184" s="11" t="b">
        <v>1</v>
      </c>
      <c r="H184" s="11" t="b">
        <v>0</v>
      </c>
      <c r="I184" s="11" t="b">
        <v>0</v>
      </c>
      <c r="J184" s="11" t="b">
        <v>0</v>
      </c>
      <c r="K184" s="7" t="str">
        <f t="shared" si="9"/>
        <v>I</v>
      </c>
      <c r="L184" s="19" t="s">
        <v>938</v>
      </c>
      <c r="M184" s="19" t="s">
        <v>195</v>
      </c>
      <c r="N184" s="19" t="s">
        <v>939</v>
      </c>
      <c r="O184" s="19" t="s">
        <v>1169</v>
      </c>
      <c r="P184" s="7" t="str">
        <f t="shared" si="10"/>
        <v>100.329.345</v>
      </c>
      <c r="Q184" s="7" t="str">
        <f t="shared" si="11"/>
        <v>100.251.389</v>
      </c>
    </row>
    <row r="185" spans="1:17" x14ac:dyDescent="0.25">
      <c r="A185" s="7">
        <f>COUNTIF($C$3:C185,C185)</f>
        <v>132</v>
      </c>
      <c r="B185" s="7" t="str">
        <f t="shared" si="8"/>
        <v>132_100.251.389</v>
      </c>
      <c r="C185" s="11" t="s">
        <v>238</v>
      </c>
      <c r="D185" s="11" t="s">
        <v>239</v>
      </c>
      <c r="E185" s="11" t="b">
        <v>1</v>
      </c>
      <c r="F185" s="11" t="b">
        <v>1</v>
      </c>
      <c r="G185" s="11" t="b">
        <v>1</v>
      </c>
      <c r="H185" s="11" t="b">
        <v>0</v>
      </c>
      <c r="I185" s="11" t="b">
        <v>0</v>
      </c>
      <c r="J185" s="11" t="b">
        <v>0</v>
      </c>
      <c r="K185" s="7" t="str">
        <f t="shared" si="9"/>
        <v>I</v>
      </c>
      <c r="L185" s="19" t="s">
        <v>950</v>
      </c>
      <c r="M185" s="19" t="s">
        <v>195</v>
      </c>
      <c r="N185" s="19" t="s">
        <v>951</v>
      </c>
      <c r="O185" s="19" t="s">
        <v>1175</v>
      </c>
      <c r="P185" s="7" t="str">
        <f t="shared" si="10"/>
        <v>100.329.351</v>
      </c>
      <c r="Q185" s="7" t="str">
        <f t="shared" si="11"/>
        <v>100.251.389</v>
      </c>
    </row>
    <row r="186" spans="1:17" x14ac:dyDescent="0.25">
      <c r="A186" s="7">
        <f>COUNTIF($C$3:C186,C186)</f>
        <v>133</v>
      </c>
      <c r="B186" s="7" t="str">
        <f t="shared" si="8"/>
        <v>133_100.251.389</v>
      </c>
      <c r="C186" s="11" t="s">
        <v>238</v>
      </c>
      <c r="D186" s="11" t="s">
        <v>239</v>
      </c>
      <c r="E186" s="11" t="b">
        <v>1</v>
      </c>
      <c r="F186" s="11" t="b">
        <v>1</v>
      </c>
      <c r="G186" s="11" t="b">
        <v>1</v>
      </c>
      <c r="H186" s="11" t="b">
        <v>0</v>
      </c>
      <c r="I186" s="11" t="b">
        <v>0</v>
      </c>
      <c r="J186" s="11" t="b">
        <v>0</v>
      </c>
      <c r="K186" s="7" t="str">
        <f t="shared" si="9"/>
        <v>I</v>
      </c>
      <c r="L186" s="19" t="s">
        <v>936</v>
      </c>
      <c r="M186" s="19" t="s">
        <v>195</v>
      </c>
      <c r="N186" s="19" t="s">
        <v>937</v>
      </c>
      <c r="O186" s="19" t="s">
        <v>1168</v>
      </c>
      <c r="P186" s="7" t="str">
        <f t="shared" si="10"/>
        <v>100.329.344</v>
      </c>
      <c r="Q186" s="7" t="str">
        <f t="shared" si="11"/>
        <v>100.251.389</v>
      </c>
    </row>
    <row r="187" spans="1:17" x14ac:dyDescent="0.25">
      <c r="A187" s="7">
        <f>COUNTIF($C$3:C187,C187)</f>
        <v>134</v>
      </c>
      <c r="B187" s="7" t="str">
        <f t="shared" si="8"/>
        <v>134_100.251.389</v>
      </c>
      <c r="C187" s="11" t="s">
        <v>238</v>
      </c>
      <c r="D187" s="11" t="s">
        <v>239</v>
      </c>
      <c r="E187" s="11" t="b">
        <v>1</v>
      </c>
      <c r="F187" s="11" t="b">
        <v>1</v>
      </c>
      <c r="G187" s="11" t="b">
        <v>1</v>
      </c>
      <c r="H187" s="11" t="b">
        <v>0</v>
      </c>
      <c r="I187" s="11" t="b">
        <v>0</v>
      </c>
      <c r="J187" s="11" t="b">
        <v>0</v>
      </c>
      <c r="K187" s="7" t="str">
        <f t="shared" si="9"/>
        <v>I</v>
      </c>
      <c r="L187" s="19" t="s">
        <v>934</v>
      </c>
      <c r="M187" s="19" t="s">
        <v>195</v>
      </c>
      <c r="N187" s="19" t="s">
        <v>935</v>
      </c>
      <c r="O187" s="19" t="s">
        <v>1167</v>
      </c>
      <c r="P187" s="7" t="str">
        <f t="shared" si="10"/>
        <v>100.329.343</v>
      </c>
      <c r="Q187" s="7" t="str">
        <f t="shared" si="11"/>
        <v>100.251.389</v>
      </c>
    </row>
    <row r="188" spans="1:17" x14ac:dyDescent="0.25">
      <c r="A188" s="7">
        <f>COUNTIF($C$3:C188,C188)</f>
        <v>135</v>
      </c>
      <c r="B188" s="7" t="str">
        <f t="shared" si="8"/>
        <v>135_100.251.389</v>
      </c>
      <c r="C188" s="11" t="s">
        <v>238</v>
      </c>
      <c r="D188" s="11" t="s">
        <v>239</v>
      </c>
      <c r="E188" s="11" t="b">
        <v>1</v>
      </c>
      <c r="F188" s="11" t="b">
        <v>1</v>
      </c>
      <c r="G188" s="11" t="b">
        <v>1</v>
      </c>
      <c r="H188" s="11" t="b">
        <v>0</v>
      </c>
      <c r="I188" s="11" t="b">
        <v>0</v>
      </c>
      <c r="J188" s="11" t="b">
        <v>0</v>
      </c>
      <c r="K188" s="7" t="str">
        <f t="shared" si="9"/>
        <v>I</v>
      </c>
      <c r="L188" s="19" t="s">
        <v>932</v>
      </c>
      <c r="M188" s="19" t="s">
        <v>195</v>
      </c>
      <c r="N188" s="19" t="s">
        <v>933</v>
      </c>
      <c r="O188" s="19" t="s">
        <v>1166</v>
      </c>
      <c r="P188" s="7" t="str">
        <f t="shared" si="10"/>
        <v>100.329.342</v>
      </c>
      <c r="Q188" s="7" t="str">
        <f t="shared" si="11"/>
        <v>100.251.389</v>
      </c>
    </row>
    <row r="189" spans="1:17" x14ac:dyDescent="0.25">
      <c r="A189" s="7">
        <f>COUNTIF($C$3:C189,C189)</f>
        <v>136</v>
      </c>
      <c r="B189" s="7" t="str">
        <f t="shared" si="8"/>
        <v>136_100.251.389</v>
      </c>
      <c r="C189" s="11" t="s">
        <v>238</v>
      </c>
      <c r="D189" s="11" t="s">
        <v>239</v>
      </c>
      <c r="E189" s="11" t="b">
        <v>1</v>
      </c>
      <c r="F189" s="11" t="b">
        <v>1</v>
      </c>
      <c r="G189" s="11" t="b">
        <v>1</v>
      </c>
      <c r="H189" s="11" t="b">
        <v>0</v>
      </c>
      <c r="I189" s="11" t="b">
        <v>0</v>
      </c>
      <c r="J189" s="11" t="b">
        <v>0</v>
      </c>
      <c r="K189" s="7" t="str">
        <f t="shared" si="9"/>
        <v>I</v>
      </c>
      <c r="L189" s="19" t="s">
        <v>930</v>
      </c>
      <c r="M189" s="19" t="s">
        <v>195</v>
      </c>
      <c r="N189" s="19" t="s">
        <v>931</v>
      </c>
      <c r="O189" s="19" t="s">
        <v>1165</v>
      </c>
      <c r="P189" s="7" t="str">
        <f t="shared" si="10"/>
        <v>100.329.341</v>
      </c>
      <c r="Q189" s="7" t="str">
        <f t="shared" si="11"/>
        <v>100.251.389</v>
      </c>
    </row>
    <row r="190" spans="1:17" x14ac:dyDescent="0.25">
      <c r="A190" s="7">
        <f>COUNTIF($C$3:C190,C190)</f>
        <v>137</v>
      </c>
      <c r="B190" s="7" t="str">
        <f t="shared" si="8"/>
        <v>137_100.251.389</v>
      </c>
      <c r="C190" s="11" t="s">
        <v>238</v>
      </c>
      <c r="D190" s="11" t="s">
        <v>239</v>
      </c>
      <c r="E190" s="11" t="b">
        <v>1</v>
      </c>
      <c r="F190" s="11" t="b">
        <v>1</v>
      </c>
      <c r="G190" s="11" t="b">
        <v>1</v>
      </c>
      <c r="H190" s="11" t="b">
        <v>0</v>
      </c>
      <c r="I190" s="11" t="b">
        <v>0</v>
      </c>
      <c r="J190" s="11" t="b">
        <v>0</v>
      </c>
      <c r="K190" s="7" t="str">
        <f t="shared" si="9"/>
        <v>I</v>
      </c>
      <c r="L190" s="19" t="s">
        <v>928</v>
      </c>
      <c r="M190" s="19" t="s">
        <v>195</v>
      </c>
      <c r="N190" s="19" t="s">
        <v>929</v>
      </c>
      <c r="O190" s="19" t="s">
        <v>1164</v>
      </c>
      <c r="P190" s="7" t="str">
        <f t="shared" si="10"/>
        <v>100.329.340</v>
      </c>
      <c r="Q190" s="7" t="str">
        <f t="shared" si="11"/>
        <v>100.251.389</v>
      </c>
    </row>
    <row r="191" spans="1:17" x14ac:dyDescent="0.25">
      <c r="A191" s="7">
        <f>COUNTIF($C$3:C191,C191)</f>
        <v>138</v>
      </c>
      <c r="B191" s="7" t="str">
        <f t="shared" si="8"/>
        <v>138_100.251.389</v>
      </c>
      <c r="C191" s="11" t="s">
        <v>238</v>
      </c>
      <c r="D191" s="11" t="s">
        <v>239</v>
      </c>
      <c r="E191" s="11" t="b">
        <v>1</v>
      </c>
      <c r="F191" s="11" t="b">
        <v>1</v>
      </c>
      <c r="G191" s="11" t="b">
        <v>1</v>
      </c>
      <c r="H191" s="11" t="b">
        <v>0</v>
      </c>
      <c r="I191" s="11" t="b">
        <v>0</v>
      </c>
      <c r="J191" s="11" t="b">
        <v>0</v>
      </c>
      <c r="K191" s="7" t="str">
        <f t="shared" si="9"/>
        <v>I</v>
      </c>
      <c r="L191" s="19" t="s">
        <v>926</v>
      </c>
      <c r="M191" s="19" t="s">
        <v>195</v>
      </c>
      <c r="N191" s="19" t="s">
        <v>927</v>
      </c>
      <c r="O191" s="19" t="s">
        <v>1163</v>
      </c>
      <c r="P191" s="7" t="str">
        <f t="shared" si="10"/>
        <v>100.329.339</v>
      </c>
      <c r="Q191" s="7" t="str">
        <f t="shared" si="11"/>
        <v>100.251.389</v>
      </c>
    </row>
    <row r="192" spans="1:17" x14ac:dyDescent="0.25">
      <c r="A192" s="7">
        <f>COUNTIF($C$3:C192,C192)</f>
        <v>139</v>
      </c>
      <c r="B192" s="7" t="str">
        <f t="shared" si="8"/>
        <v>139_100.251.389</v>
      </c>
      <c r="C192" s="11" t="s">
        <v>238</v>
      </c>
      <c r="D192" s="11" t="s">
        <v>239</v>
      </c>
      <c r="E192" s="11" t="b">
        <v>1</v>
      </c>
      <c r="F192" s="11" t="b">
        <v>1</v>
      </c>
      <c r="G192" s="11" t="b">
        <v>1</v>
      </c>
      <c r="H192" s="11" t="b">
        <v>0</v>
      </c>
      <c r="I192" s="11" t="b">
        <v>0</v>
      </c>
      <c r="J192" s="11" t="b">
        <v>0</v>
      </c>
      <c r="K192" s="7" t="str">
        <f t="shared" si="9"/>
        <v>I</v>
      </c>
      <c r="L192" s="19" t="s">
        <v>924</v>
      </c>
      <c r="M192" s="19" t="s">
        <v>195</v>
      </c>
      <c r="N192" s="19" t="s">
        <v>925</v>
      </c>
      <c r="O192" s="19" t="s">
        <v>1162</v>
      </c>
      <c r="P192" s="7" t="str">
        <f t="shared" si="10"/>
        <v>100.329.338</v>
      </c>
      <c r="Q192" s="7" t="str">
        <f t="shared" si="11"/>
        <v>100.251.389</v>
      </c>
    </row>
    <row r="193" spans="1:17" x14ac:dyDescent="0.25">
      <c r="A193" s="7">
        <f>COUNTIF($C$3:C193,C193)</f>
        <v>140</v>
      </c>
      <c r="B193" s="7" t="str">
        <f t="shared" si="8"/>
        <v>140_100.251.389</v>
      </c>
      <c r="C193" s="11" t="s">
        <v>238</v>
      </c>
      <c r="D193" s="11" t="s">
        <v>239</v>
      </c>
      <c r="E193" s="11" t="b">
        <v>1</v>
      </c>
      <c r="F193" s="11" t="b">
        <v>1</v>
      </c>
      <c r="G193" s="11" t="b">
        <v>1</v>
      </c>
      <c r="H193" s="11" t="b">
        <v>0</v>
      </c>
      <c r="I193" s="11" t="b">
        <v>0</v>
      </c>
      <c r="J193" s="11" t="b">
        <v>0</v>
      </c>
      <c r="K193" s="7" t="str">
        <f t="shared" si="9"/>
        <v>I</v>
      </c>
      <c r="L193" s="19" t="s">
        <v>922</v>
      </c>
      <c r="M193" s="19" t="s">
        <v>195</v>
      </c>
      <c r="N193" s="19" t="s">
        <v>923</v>
      </c>
      <c r="O193" s="19" t="s">
        <v>1161</v>
      </c>
      <c r="P193" s="7" t="str">
        <f t="shared" si="10"/>
        <v>100.329.337</v>
      </c>
      <c r="Q193" s="7" t="str">
        <f t="shared" si="11"/>
        <v>100.251.389</v>
      </c>
    </row>
    <row r="194" spans="1:17" x14ac:dyDescent="0.25">
      <c r="A194" s="7">
        <f>COUNTIF($C$3:C194,C194)</f>
        <v>141</v>
      </c>
      <c r="B194" s="7" t="str">
        <f t="shared" si="8"/>
        <v>141_100.251.389</v>
      </c>
      <c r="C194" s="11" t="s">
        <v>238</v>
      </c>
      <c r="D194" s="11" t="s">
        <v>239</v>
      </c>
      <c r="E194" s="11" t="b">
        <v>1</v>
      </c>
      <c r="F194" s="11" t="b">
        <v>1</v>
      </c>
      <c r="G194" s="11" t="b">
        <v>1</v>
      </c>
      <c r="H194" s="11" t="b">
        <v>0</v>
      </c>
      <c r="I194" s="11" t="b">
        <v>0</v>
      </c>
      <c r="J194" s="11" t="b">
        <v>0</v>
      </c>
      <c r="K194" s="7" t="str">
        <f t="shared" si="9"/>
        <v>I</v>
      </c>
      <c r="L194" s="19" t="s">
        <v>920</v>
      </c>
      <c r="M194" s="19" t="s">
        <v>195</v>
      </c>
      <c r="N194" s="19" t="s">
        <v>921</v>
      </c>
      <c r="O194" s="19" t="s">
        <v>1160</v>
      </c>
      <c r="P194" s="7" t="str">
        <f t="shared" si="10"/>
        <v>100.329.336</v>
      </c>
      <c r="Q194" s="7" t="str">
        <f t="shared" si="11"/>
        <v>100.251.389</v>
      </c>
    </row>
    <row r="195" spans="1:17" x14ac:dyDescent="0.25">
      <c r="A195" s="7">
        <f>COUNTIF($C$3:C195,C195)</f>
        <v>142</v>
      </c>
      <c r="B195" s="7" t="str">
        <f t="shared" ref="B195:B258" si="12">CONCATENATE(A195,"_",C195)</f>
        <v>142_100.251.389</v>
      </c>
      <c r="C195" s="11" t="s">
        <v>238</v>
      </c>
      <c r="D195" s="11" t="s">
        <v>239</v>
      </c>
      <c r="E195" s="11" t="b">
        <v>1</v>
      </c>
      <c r="F195" s="11" t="b">
        <v>1</v>
      </c>
      <c r="G195" s="11" t="b">
        <v>1</v>
      </c>
      <c r="H195" s="11" t="b">
        <v>0</v>
      </c>
      <c r="I195" s="11" t="b">
        <v>0</v>
      </c>
      <c r="J195" s="11" t="b">
        <v>0</v>
      </c>
      <c r="K195" s="7" t="str">
        <f t="shared" ref="K195:K258" si="13">CONCATENATE(IF(G195=TRUE,"I",""),
IF(AND(G195=TRUE)*AND(OR(H195=TRUE,I195=TRUE,J195=TRUE)=TRUE),", ",""),
IF(H195=TRUE,"II",""),
IF(AND(H195=TRUE)*AND(OR(I195=TRUE,J195=TRUE)=TRUE),", ",""),
IF(I195=TRUE,"III",""),
IF(AND(I195=TRUE)*AND(J195=TRUE),", ",""),
IF(J195=TRUE,"IV",""))</f>
        <v>I</v>
      </c>
      <c r="L195" s="19" t="s">
        <v>918</v>
      </c>
      <c r="M195" s="19" t="s">
        <v>195</v>
      </c>
      <c r="N195" s="19" t="s">
        <v>919</v>
      </c>
      <c r="O195" s="19" t="s">
        <v>1159</v>
      </c>
      <c r="P195" s="7" t="str">
        <f t="shared" ref="P195:P258" si="14">IF(LEN(L195)&gt;1,L195,"")</f>
        <v>100.329.335</v>
      </c>
      <c r="Q195" s="7" t="str">
        <f t="shared" ref="Q195:Q258" si="15">C195</f>
        <v>100.251.389</v>
      </c>
    </row>
    <row r="196" spans="1:17" x14ac:dyDescent="0.25">
      <c r="A196" s="7">
        <f>COUNTIF($C$3:C196,C196)</f>
        <v>143</v>
      </c>
      <c r="B196" s="7" t="str">
        <f t="shared" si="12"/>
        <v>143_100.251.389</v>
      </c>
      <c r="C196" s="11" t="s">
        <v>238</v>
      </c>
      <c r="D196" s="11" t="s">
        <v>239</v>
      </c>
      <c r="E196" s="11" t="b">
        <v>1</v>
      </c>
      <c r="F196" s="11" t="b">
        <v>1</v>
      </c>
      <c r="G196" s="11" t="b">
        <v>1</v>
      </c>
      <c r="H196" s="11" t="b">
        <v>0</v>
      </c>
      <c r="I196" s="11" t="b">
        <v>0</v>
      </c>
      <c r="J196" s="11" t="b">
        <v>0</v>
      </c>
      <c r="K196" s="7" t="str">
        <f t="shared" si="13"/>
        <v>I</v>
      </c>
      <c r="L196" s="19" t="s">
        <v>864</v>
      </c>
      <c r="M196" s="19" t="s">
        <v>195</v>
      </c>
      <c r="N196" s="19" t="s">
        <v>865</v>
      </c>
      <c r="O196" s="19" t="s">
        <v>1132</v>
      </c>
      <c r="P196" s="7" t="str">
        <f t="shared" si="14"/>
        <v>100.329.308</v>
      </c>
      <c r="Q196" s="7" t="str">
        <f t="shared" si="15"/>
        <v>100.251.389</v>
      </c>
    </row>
    <row r="197" spans="1:17" x14ac:dyDescent="0.25">
      <c r="A197" s="7">
        <f>COUNTIF($C$3:C197,C197)</f>
        <v>144</v>
      </c>
      <c r="B197" s="7" t="str">
        <f t="shared" si="12"/>
        <v>144_100.251.389</v>
      </c>
      <c r="C197" s="11" t="s">
        <v>238</v>
      </c>
      <c r="D197" s="11" t="s">
        <v>239</v>
      </c>
      <c r="E197" s="11" t="b">
        <v>1</v>
      </c>
      <c r="F197" s="11" t="b">
        <v>1</v>
      </c>
      <c r="G197" s="11" t="b">
        <v>1</v>
      </c>
      <c r="H197" s="11" t="b">
        <v>0</v>
      </c>
      <c r="I197" s="11" t="b">
        <v>0</v>
      </c>
      <c r="J197" s="11" t="b">
        <v>0</v>
      </c>
      <c r="K197" s="7" t="str">
        <f t="shared" si="13"/>
        <v>I</v>
      </c>
      <c r="L197" s="19" t="s">
        <v>916</v>
      </c>
      <c r="M197" s="19" t="s">
        <v>195</v>
      </c>
      <c r="N197" s="19" t="s">
        <v>917</v>
      </c>
      <c r="O197" s="19" t="s">
        <v>1158</v>
      </c>
      <c r="P197" s="7" t="str">
        <f t="shared" si="14"/>
        <v>100.329.334</v>
      </c>
      <c r="Q197" s="7" t="str">
        <f t="shared" si="15"/>
        <v>100.251.389</v>
      </c>
    </row>
    <row r="198" spans="1:17" x14ac:dyDescent="0.25">
      <c r="A198" s="7">
        <f>COUNTIF($C$3:C198,C198)</f>
        <v>145</v>
      </c>
      <c r="B198" s="7" t="str">
        <f t="shared" si="12"/>
        <v>145_100.251.389</v>
      </c>
      <c r="C198" s="11" t="s">
        <v>238</v>
      </c>
      <c r="D198" s="11" t="s">
        <v>239</v>
      </c>
      <c r="E198" s="11" t="b">
        <v>1</v>
      </c>
      <c r="F198" s="11" t="b">
        <v>1</v>
      </c>
      <c r="G198" s="11" t="b">
        <v>1</v>
      </c>
      <c r="H198" s="11" t="b">
        <v>0</v>
      </c>
      <c r="I198" s="11" t="b">
        <v>0</v>
      </c>
      <c r="J198" s="11" t="b">
        <v>0</v>
      </c>
      <c r="K198" s="7" t="str">
        <f t="shared" si="13"/>
        <v>I</v>
      </c>
      <c r="L198" s="19" t="s">
        <v>962</v>
      </c>
      <c r="M198" s="19" t="s">
        <v>195</v>
      </c>
      <c r="N198" s="19" t="s">
        <v>963</v>
      </c>
      <c r="O198" s="19" t="s">
        <v>1181</v>
      </c>
      <c r="P198" s="7" t="str">
        <f t="shared" si="14"/>
        <v>100.329.437</v>
      </c>
      <c r="Q198" s="7" t="str">
        <f t="shared" si="15"/>
        <v>100.251.389</v>
      </c>
    </row>
    <row r="199" spans="1:17" x14ac:dyDescent="0.25">
      <c r="A199" s="7">
        <f>COUNTIF($C$3:C199,C199)</f>
        <v>146</v>
      </c>
      <c r="B199" s="7" t="str">
        <f t="shared" si="12"/>
        <v>146_100.251.389</v>
      </c>
      <c r="C199" s="11" t="s">
        <v>238</v>
      </c>
      <c r="D199" s="11" t="s">
        <v>239</v>
      </c>
      <c r="E199" s="11" t="b">
        <v>1</v>
      </c>
      <c r="F199" s="11" t="b">
        <v>1</v>
      </c>
      <c r="G199" s="11" t="b">
        <v>1</v>
      </c>
      <c r="H199" s="11" t="b">
        <v>0</v>
      </c>
      <c r="I199" s="11" t="b">
        <v>0</v>
      </c>
      <c r="J199" s="11" t="b">
        <v>0</v>
      </c>
      <c r="K199" s="7" t="str">
        <f t="shared" si="13"/>
        <v>I</v>
      </c>
      <c r="L199" s="19" t="s">
        <v>852</v>
      </c>
      <c r="M199" s="19" t="s">
        <v>195</v>
      </c>
      <c r="N199" s="19" t="s">
        <v>853</v>
      </c>
      <c r="O199" s="19" t="s">
        <v>1126</v>
      </c>
      <c r="P199" s="7" t="str">
        <f t="shared" si="14"/>
        <v>100.329.302</v>
      </c>
      <c r="Q199" s="7" t="str">
        <f t="shared" si="15"/>
        <v>100.251.389</v>
      </c>
    </row>
    <row r="200" spans="1:17" x14ac:dyDescent="0.25">
      <c r="A200" s="7">
        <f>COUNTIF($C$3:C200,C200)</f>
        <v>147</v>
      </c>
      <c r="B200" s="7" t="str">
        <f t="shared" si="12"/>
        <v>147_100.251.389</v>
      </c>
      <c r="C200" s="11" t="s">
        <v>238</v>
      </c>
      <c r="D200" s="11" t="s">
        <v>239</v>
      </c>
      <c r="E200" s="11" t="b">
        <v>1</v>
      </c>
      <c r="F200" s="11" t="b">
        <v>1</v>
      </c>
      <c r="G200" s="11" t="b">
        <v>1</v>
      </c>
      <c r="H200" s="11" t="b">
        <v>0</v>
      </c>
      <c r="I200" s="11" t="b">
        <v>0</v>
      </c>
      <c r="J200" s="11" t="b">
        <v>0</v>
      </c>
      <c r="K200" s="7" t="str">
        <f t="shared" si="13"/>
        <v>I</v>
      </c>
      <c r="L200" s="19" t="s">
        <v>858</v>
      </c>
      <c r="M200" s="19" t="s">
        <v>195</v>
      </c>
      <c r="N200" s="19" t="s">
        <v>859</v>
      </c>
      <c r="O200" s="19" t="s">
        <v>1129</v>
      </c>
      <c r="P200" s="7" t="str">
        <f t="shared" si="14"/>
        <v>100.329.305</v>
      </c>
      <c r="Q200" s="7" t="str">
        <f t="shared" si="15"/>
        <v>100.251.389</v>
      </c>
    </row>
    <row r="201" spans="1:17" x14ac:dyDescent="0.25">
      <c r="A201" s="7">
        <f>COUNTIF($C$3:C201,C201)</f>
        <v>148</v>
      </c>
      <c r="B201" s="7" t="str">
        <f t="shared" si="12"/>
        <v>148_100.251.389</v>
      </c>
      <c r="C201" s="11" t="s">
        <v>238</v>
      </c>
      <c r="D201" s="11" t="s">
        <v>239</v>
      </c>
      <c r="E201" s="11" t="b">
        <v>1</v>
      </c>
      <c r="F201" s="11" t="b">
        <v>1</v>
      </c>
      <c r="G201" s="11" t="b">
        <v>1</v>
      </c>
      <c r="H201" s="11" t="b">
        <v>0</v>
      </c>
      <c r="I201" s="11" t="b">
        <v>0</v>
      </c>
      <c r="J201" s="11" t="b">
        <v>0</v>
      </c>
      <c r="K201" s="7" t="str">
        <f t="shared" si="13"/>
        <v>I</v>
      </c>
      <c r="L201" s="19" t="s">
        <v>966</v>
      </c>
      <c r="M201" s="19" t="s">
        <v>195</v>
      </c>
      <c r="N201" s="19" t="s">
        <v>967</v>
      </c>
      <c r="O201" s="19" t="s">
        <v>1183</v>
      </c>
      <c r="P201" s="7" t="str">
        <f t="shared" si="14"/>
        <v>100.329.439</v>
      </c>
      <c r="Q201" s="7" t="str">
        <f t="shared" si="15"/>
        <v>100.251.389</v>
      </c>
    </row>
    <row r="202" spans="1:17" x14ac:dyDescent="0.25">
      <c r="A202" s="7">
        <f>COUNTIF($C$3:C202,C202)</f>
        <v>149</v>
      </c>
      <c r="B202" s="7" t="str">
        <f t="shared" si="12"/>
        <v>149_100.251.389</v>
      </c>
      <c r="C202" s="11" t="s">
        <v>238</v>
      </c>
      <c r="D202" s="11" t="s">
        <v>239</v>
      </c>
      <c r="E202" s="11" t="b">
        <v>1</v>
      </c>
      <c r="F202" s="11" t="b">
        <v>1</v>
      </c>
      <c r="G202" s="11" t="b">
        <v>1</v>
      </c>
      <c r="H202" s="11" t="b">
        <v>0</v>
      </c>
      <c r="I202" s="11" t="b">
        <v>0</v>
      </c>
      <c r="J202" s="11" t="b">
        <v>0</v>
      </c>
      <c r="K202" s="7" t="str">
        <f t="shared" si="13"/>
        <v>I</v>
      </c>
      <c r="L202" s="19" t="s">
        <v>894</v>
      </c>
      <c r="M202" s="19" t="s">
        <v>195</v>
      </c>
      <c r="N202" s="19" t="s">
        <v>895</v>
      </c>
      <c r="O202" s="19" t="s">
        <v>1147</v>
      </c>
      <c r="P202" s="7" t="str">
        <f t="shared" si="14"/>
        <v>100.329.323</v>
      </c>
      <c r="Q202" s="7" t="str">
        <f t="shared" si="15"/>
        <v>100.251.389</v>
      </c>
    </row>
    <row r="203" spans="1:17" x14ac:dyDescent="0.25">
      <c r="A203" s="7">
        <f>COUNTIF($C$3:C203,C203)</f>
        <v>150</v>
      </c>
      <c r="B203" s="7" t="str">
        <f t="shared" si="12"/>
        <v>150_100.251.389</v>
      </c>
      <c r="C203" s="11" t="s">
        <v>238</v>
      </c>
      <c r="D203" s="11" t="s">
        <v>239</v>
      </c>
      <c r="E203" s="11" t="b">
        <v>1</v>
      </c>
      <c r="F203" s="11" t="b">
        <v>1</v>
      </c>
      <c r="G203" s="11" t="b">
        <v>1</v>
      </c>
      <c r="H203" s="11" t="b">
        <v>0</v>
      </c>
      <c r="I203" s="11" t="b">
        <v>0</v>
      </c>
      <c r="J203" s="11" t="b">
        <v>0</v>
      </c>
      <c r="K203" s="7" t="str">
        <f t="shared" si="13"/>
        <v>I</v>
      </c>
      <c r="L203" s="19" t="s">
        <v>978</v>
      </c>
      <c r="M203" s="19" t="s">
        <v>195</v>
      </c>
      <c r="N203" s="19" t="s">
        <v>979</v>
      </c>
      <c r="O203" s="19" t="s">
        <v>1189</v>
      </c>
      <c r="P203" s="7" t="str">
        <f t="shared" si="14"/>
        <v>100.329.445</v>
      </c>
      <c r="Q203" s="7" t="str">
        <f t="shared" si="15"/>
        <v>100.251.389</v>
      </c>
    </row>
    <row r="204" spans="1:17" x14ac:dyDescent="0.25">
      <c r="A204" s="7">
        <f>COUNTIF($C$3:C204,C204)</f>
        <v>151</v>
      </c>
      <c r="B204" s="7" t="str">
        <f t="shared" si="12"/>
        <v>151_100.251.389</v>
      </c>
      <c r="C204" s="11" t="s">
        <v>238</v>
      </c>
      <c r="D204" s="11" t="s">
        <v>239</v>
      </c>
      <c r="E204" s="11" t="b">
        <v>1</v>
      </c>
      <c r="F204" s="11" t="b">
        <v>1</v>
      </c>
      <c r="G204" s="11" t="b">
        <v>1</v>
      </c>
      <c r="H204" s="11" t="b">
        <v>0</v>
      </c>
      <c r="I204" s="11" t="b">
        <v>0</v>
      </c>
      <c r="J204" s="11" t="b">
        <v>0</v>
      </c>
      <c r="K204" s="7" t="str">
        <f t="shared" si="13"/>
        <v>I</v>
      </c>
      <c r="L204" s="19" t="s">
        <v>870</v>
      </c>
      <c r="M204" s="19" t="s">
        <v>195</v>
      </c>
      <c r="N204" s="19" t="s">
        <v>871</v>
      </c>
      <c r="O204" s="19" t="s">
        <v>1135</v>
      </c>
      <c r="P204" s="7" t="str">
        <f t="shared" si="14"/>
        <v>100.329.311</v>
      </c>
      <c r="Q204" s="7" t="str">
        <f t="shared" si="15"/>
        <v>100.251.389</v>
      </c>
    </row>
    <row r="205" spans="1:17" x14ac:dyDescent="0.25">
      <c r="A205" s="7">
        <f>COUNTIF($C$3:C205,C205)</f>
        <v>152</v>
      </c>
      <c r="B205" s="7" t="str">
        <f t="shared" si="12"/>
        <v>152_100.251.389</v>
      </c>
      <c r="C205" s="11" t="s">
        <v>238</v>
      </c>
      <c r="D205" s="11" t="s">
        <v>239</v>
      </c>
      <c r="E205" s="11" t="b">
        <v>1</v>
      </c>
      <c r="F205" s="11" t="b">
        <v>1</v>
      </c>
      <c r="G205" s="11" t="b">
        <v>1</v>
      </c>
      <c r="H205" s="11" t="b">
        <v>0</v>
      </c>
      <c r="I205" s="11" t="b">
        <v>0</v>
      </c>
      <c r="J205" s="11" t="b">
        <v>0</v>
      </c>
      <c r="K205" s="7" t="str">
        <f t="shared" si="13"/>
        <v>I</v>
      </c>
      <c r="L205" s="19" t="s">
        <v>872</v>
      </c>
      <c r="M205" s="19" t="s">
        <v>195</v>
      </c>
      <c r="N205" s="19" t="s">
        <v>873</v>
      </c>
      <c r="O205" s="19" t="s">
        <v>1136</v>
      </c>
      <c r="P205" s="7" t="str">
        <f t="shared" si="14"/>
        <v>100.329.312</v>
      </c>
      <c r="Q205" s="7" t="str">
        <f t="shared" si="15"/>
        <v>100.251.389</v>
      </c>
    </row>
    <row r="206" spans="1:17" x14ac:dyDescent="0.25">
      <c r="A206" s="7">
        <f>COUNTIF($C$3:C206,C206)</f>
        <v>153</v>
      </c>
      <c r="B206" s="7" t="str">
        <f t="shared" si="12"/>
        <v>153_100.251.389</v>
      </c>
      <c r="C206" s="11" t="s">
        <v>238</v>
      </c>
      <c r="D206" s="11" t="s">
        <v>239</v>
      </c>
      <c r="E206" s="11" t="b">
        <v>1</v>
      </c>
      <c r="F206" s="11" t="b">
        <v>1</v>
      </c>
      <c r="G206" s="11" t="b">
        <v>1</v>
      </c>
      <c r="H206" s="11" t="b">
        <v>0</v>
      </c>
      <c r="I206" s="11" t="b">
        <v>0</v>
      </c>
      <c r="J206" s="11" t="b">
        <v>0</v>
      </c>
      <c r="K206" s="7" t="str">
        <f t="shared" si="13"/>
        <v>I</v>
      </c>
      <c r="L206" s="19" t="s">
        <v>980</v>
      </c>
      <c r="M206" s="19" t="s">
        <v>195</v>
      </c>
      <c r="N206" s="19" t="s">
        <v>981</v>
      </c>
      <c r="O206" s="19" t="s">
        <v>1190</v>
      </c>
      <c r="P206" s="7" t="str">
        <f t="shared" si="14"/>
        <v>100.329.446</v>
      </c>
      <c r="Q206" s="7" t="str">
        <f t="shared" si="15"/>
        <v>100.251.389</v>
      </c>
    </row>
    <row r="207" spans="1:17" x14ac:dyDescent="0.25">
      <c r="A207" s="7">
        <f>COUNTIF($C$3:C207,C207)</f>
        <v>154</v>
      </c>
      <c r="B207" s="7" t="str">
        <f t="shared" si="12"/>
        <v>154_100.251.389</v>
      </c>
      <c r="C207" s="11" t="s">
        <v>238</v>
      </c>
      <c r="D207" s="11" t="s">
        <v>239</v>
      </c>
      <c r="E207" s="11" t="b">
        <v>1</v>
      </c>
      <c r="F207" s="11" t="b">
        <v>1</v>
      </c>
      <c r="G207" s="11" t="b">
        <v>1</v>
      </c>
      <c r="H207" s="11" t="b">
        <v>0</v>
      </c>
      <c r="I207" s="11" t="b">
        <v>0</v>
      </c>
      <c r="J207" s="11" t="b">
        <v>0</v>
      </c>
      <c r="K207" s="7" t="str">
        <f t="shared" si="13"/>
        <v>I</v>
      </c>
      <c r="L207" s="19" t="s">
        <v>854</v>
      </c>
      <c r="M207" s="19" t="s">
        <v>195</v>
      </c>
      <c r="N207" s="19" t="s">
        <v>855</v>
      </c>
      <c r="O207" s="19" t="s">
        <v>1127</v>
      </c>
      <c r="P207" s="7" t="str">
        <f t="shared" si="14"/>
        <v>100.329.303</v>
      </c>
      <c r="Q207" s="7" t="str">
        <f t="shared" si="15"/>
        <v>100.251.389</v>
      </c>
    </row>
    <row r="208" spans="1:17" x14ac:dyDescent="0.25">
      <c r="A208" s="7">
        <f>COUNTIF($C$3:C208,C208)</f>
        <v>155</v>
      </c>
      <c r="B208" s="7" t="str">
        <f t="shared" si="12"/>
        <v>155_100.251.389</v>
      </c>
      <c r="C208" s="11" t="s">
        <v>238</v>
      </c>
      <c r="D208" s="11" t="s">
        <v>239</v>
      </c>
      <c r="E208" s="11" t="b">
        <v>1</v>
      </c>
      <c r="F208" s="11" t="b">
        <v>1</v>
      </c>
      <c r="G208" s="11" t="b">
        <v>1</v>
      </c>
      <c r="H208" s="11" t="b">
        <v>0</v>
      </c>
      <c r="I208" s="11" t="b">
        <v>0</v>
      </c>
      <c r="J208" s="11" t="b">
        <v>0</v>
      </c>
      <c r="K208" s="7" t="str">
        <f t="shared" si="13"/>
        <v>I</v>
      </c>
      <c r="L208" s="19" t="s">
        <v>982</v>
      </c>
      <c r="M208" s="19" t="s">
        <v>195</v>
      </c>
      <c r="N208" s="19" t="s">
        <v>983</v>
      </c>
      <c r="O208" s="19" t="s">
        <v>1191</v>
      </c>
      <c r="P208" s="7" t="str">
        <f t="shared" si="14"/>
        <v>100.329.447</v>
      </c>
      <c r="Q208" s="7" t="str">
        <f t="shared" si="15"/>
        <v>100.251.389</v>
      </c>
    </row>
    <row r="209" spans="1:17" x14ac:dyDescent="0.25">
      <c r="A209" s="7">
        <f>COUNTIF($C$3:C209,C209)</f>
        <v>156</v>
      </c>
      <c r="B209" s="7" t="str">
        <f t="shared" si="12"/>
        <v>156_100.251.389</v>
      </c>
      <c r="C209" s="11" t="s">
        <v>238</v>
      </c>
      <c r="D209" s="11" t="s">
        <v>239</v>
      </c>
      <c r="E209" s="11" t="b">
        <v>1</v>
      </c>
      <c r="F209" s="11" t="b">
        <v>1</v>
      </c>
      <c r="G209" s="11" t="b">
        <v>1</v>
      </c>
      <c r="H209" s="11" t="b">
        <v>0</v>
      </c>
      <c r="I209" s="11" t="b">
        <v>0</v>
      </c>
      <c r="J209" s="11" t="b">
        <v>0</v>
      </c>
      <c r="K209" s="7" t="str">
        <f t="shared" si="13"/>
        <v>I</v>
      </c>
      <c r="L209" s="19" t="s">
        <v>974</v>
      </c>
      <c r="M209" s="19" t="s">
        <v>195</v>
      </c>
      <c r="N209" s="19" t="s">
        <v>975</v>
      </c>
      <c r="O209" s="19" t="s">
        <v>1187</v>
      </c>
      <c r="P209" s="7" t="str">
        <f t="shared" si="14"/>
        <v>100.329.443</v>
      </c>
      <c r="Q209" s="7" t="str">
        <f t="shared" si="15"/>
        <v>100.251.389</v>
      </c>
    </row>
    <row r="210" spans="1:17" x14ac:dyDescent="0.25">
      <c r="A210" s="7">
        <f>COUNTIF($C$3:C210,C210)</f>
        <v>157</v>
      </c>
      <c r="B210" s="7" t="str">
        <f t="shared" si="12"/>
        <v>157_100.251.389</v>
      </c>
      <c r="C210" s="11" t="s">
        <v>238</v>
      </c>
      <c r="D210" s="11" t="s">
        <v>239</v>
      </c>
      <c r="E210" s="11" t="b">
        <v>1</v>
      </c>
      <c r="F210" s="11" t="b">
        <v>1</v>
      </c>
      <c r="G210" s="11" t="b">
        <v>1</v>
      </c>
      <c r="H210" s="11" t="b">
        <v>0</v>
      </c>
      <c r="I210" s="11" t="b">
        <v>0</v>
      </c>
      <c r="J210" s="11" t="b">
        <v>0</v>
      </c>
      <c r="K210" s="7" t="str">
        <f t="shared" si="13"/>
        <v>I</v>
      </c>
      <c r="L210" s="19" t="s">
        <v>914</v>
      </c>
      <c r="M210" s="19" t="s">
        <v>195</v>
      </c>
      <c r="N210" s="19" t="s">
        <v>915</v>
      </c>
      <c r="O210" s="19" t="s">
        <v>1157</v>
      </c>
      <c r="P210" s="7" t="str">
        <f t="shared" si="14"/>
        <v>100.329.333</v>
      </c>
      <c r="Q210" s="7" t="str">
        <f t="shared" si="15"/>
        <v>100.251.389</v>
      </c>
    </row>
    <row r="211" spans="1:17" x14ac:dyDescent="0.25">
      <c r="A211" s="7">
        <f>COUNTIF($C$3:C211,C211)</f>
        <v>158</v>
      </c>
      <c r="B211" s="7" t="str">
        <f t="shared" si="12"/>
        <v>158_100.251.389</v>
      </c>
      <c r="C211" s="11" t="s">
        <v>238</v>
      </c>
      <c r="D211" s="11" t="s">
        <v>239</v>
      </c>
      <c r="E211" s="11" t="b">
        <v>1</v>
      </c>
      <c r="F211" s="11" t="b">
        <v>1</v>
      </c>
      <c r="G211" s="11" t="b">
        <v>1</v>
      </c>
      <c r="H211" s="11" t="b">
        <v>0</v>
      </c>
      <c r="I211" s="11" t="b">
        <v>0</v>
      </c>
      <c r="J211" s="11" t="b">
        <v>0</v>
      </c>
      <c r="K211" s="7" t="str">
        <f t="shared" si="13"/>
        <v>I</v>
      </c>
      <c r="L211" s="19" t="s">
        <v>866</v>
      </c>
      <c r="M211" s="19" t="s">
        <v>195</v>
      </c>
      <c r="N211" s="19" t="s">
        <v>867</v>
      </c>
      <c r="O211" s="19" t="s">
        <v>1133</v>
      </c>
      <c r="P211" s="7" t="str">
        <f t="shared" si="14"/>
        <v>100.329.309</v>
      </c>
      <c r="Q211" s="7" t="str">
        <f t="shared" si="15"/>
        <v>100.251.389</v>
      </c>
    </row>
    <row r="212" spans="1:17" x14ac:dyDescent="0.25">
      <c r="A212" s="7">
        <f>COUNTIF($C$3:C212,C212)</f>
        <v>159</v>
      </c>
      <c r="B212" s="7" t="str">
        <f t="shared" si="12"/>
        <v>159_100.251.389</v>
      </c>
      <c r="C212" s="11" t="s">
        <v>238</v>
      </c>
      <c r="D212" s="11" t="s">
        <v>239</v>
      </c>
      <c r="E212" s="11" t="b">
        <v>1</v>
      </c>
      <c r="F212" s="11" t="b">
        <v>1</v>
      </c>
      <c r="G212" s="11" t="b">
        <v>1</v>
      </c>
      <c r="H212" s="11" t="b">
        <v>0</v>
      </c>
      <c r="I212" s="11" t="b">
        <v>0</v>
      </c>
      <c r="J212" s="11" t="b">
        <v>0</v>
      </c>
      <c r="K212" s="7" t="str">
        <f t="shared" si="13"/>
        <v>I</v>
      </c>
      <c r="L212" s="19" t="s">
        <v>988</v>
      </c>
      <c r="M212" s="19" t="s">
        <v>195</v>
      </c>
      <c r="N212" s="19" t="s">
        <v>989</v>
      </c>
      <c r="O212" s="19" t="s">
        <v>1194</v>
      </c>
      <c r="P212" s="7" t="str">
        <f t="shared" si="14"/>
        <v>100.329.450</v>
      </c>
      <c r="Q212" s="7" t="str">
        <f t="shared" si="15"/>
        <v>100.251.389</v>
      </c>
    </row>
    <row r="213" spans="1:17" x14ac:dyDescent="0.25">
      <c r="A213" s="7">
        <f>COUNTIF($C$3:C213,C213)</f>
        <v>160</v>
      </c>
      <c r="B213" s="7" t="str">
        <f t="shared" si="12"/>
        <v>160_100.251.389</v>
      </c>
      <c r="C213" s="11" t="s">
        <v>238</v>
      </c>
      <c r="D213" s="11" t="s">
        <v>239</v>
      </c>
      <c r="E213" s="11" t="b">
        <v>1</v>
      </c>
      <c r="F213" s="11" t="b">
        <v>1</v>
      </c>
      <c r="G213" s="11" t="b">
        <v>1</v>
      </c>
      <c r="H213" s="11" t="b">
        <v>0</v>
      </c>
      <c r="I213" s="11" t="b">
        <v>0</v>
      </c>
      <c r="J213" s="11" t="b">
        <v>0</v>
      </c>
      <c r="K213" s="7" t="str">
        <f t="shared" si="13"/>
        <v>I</v>
      </c>
      <c r="L213" s="19" t="s">
        <v>862</v>
      </c>
      <c r="M213" s="19" t="s">
        <v>195</v>
      </c>
      <c r="N213" s="19" t="s">
        <v>863</v>
      </c>
      <c r="O213" s="19" t="s">
        <v>1131</v>
      </c>
      <c r="P213" s="7" t="str">
        <f t="shared" si="14"/>
        <v>100.329.307</v>
      </c>
      <c r="Q213" s="7" t="str">
        <f t="shared" si="15"/>
        <v>100.251.389</v>
      </c>
    </row>
    <row r="214" spans="1:17" x14ac:dyDescent="0.25">
      <c r="A214" s="7">
        <f>COUNTIF($C$3:C214,C214)</f>
        <v>161</v>
      </c>
      <c r="B214" s="7" t="str">
        <f t="shared" si="12"/>
        <v>161_100.251.389</v>
      </c>
      <c r="C214" s="11" t="s">
        <v>238</v>
      </c>
      <c r="D214" s="11" t="s">
        <v>239</v>
      </c>
      <c r="E214" s="11" t="b">
        <v>1</v>
      </c>
      <c r="F214" s="11" t="b">
        <v>1</v>
      </c>
      <c r="G214" s="11" t="b">
        <v>1</v>
      </c>
      <c r="H214" s="11" t="b">
        <v>0</v>
      </c>
      <c r="I214" s="11" t="b">
        <v>0</v>
      </c>
      <c r="J214" s="11" t="b">
        <v>0</v>
      </c>
      <c r="K214" s="7" t="str">
        <f t="shared" si="13"/>
        <v>I</v>
      </c>
      <c r="L214" s="19" t="s">
        <v>976</v>
      </c>
      <c r="M214" s="19" t="s">
        <v>195</v>
      </c>
      <c r="N214" s="19" t="s">
        <v>977</v>
      </c>
      <c r="O214" s="19" t="s">
        <v>1188</v>
      </c>
      <c r="P214" s="7" t="str">
        <f t="shared" si="14"/>
        <v>100.329.444</v>
      </c>
      <c r="Q214" s="7" t="str">
        <f t="shared" si="15"/>
        <v>100.251.389</v>
      </c>
    </row>
    <row r="215" spans="1:17" x14ac:dyDescent="0.25">
      <c r="A215" s="7">
        <f>COUNTIF($C$3:C215,C215)</f>
        <v>162</v>
      </c>
      <c r="B215" s="7" t="str">
        <f t="shared" si="12"/>
        <v>162_100.251.389</v>
      </c>
      <c r="C215" s="11" t="s">
        <v>238</v>
      </c>
      <c r="D215" s="11" t="s">
        <v>239</v>
      </c>
      <c r="E215" s="11" t="b">
        <v>1</v>
      </c>
      <c r="F215" s="11" t="b">
        <v>1</v>
      </c>
      <c r="G215" s="11" t="b">
        <v>1</v>
      </c>
      <c r="H215" s="11" t="b">
        <v>0</v>
      </c>
      <c r="I215" s="11" t="b">
        <v>0</v>
      </c>
      <c r="J215" s="11" t="b">
        <v>0</v>
      </c>
      <c r="K215" s="7" t="str">
        <f t="shared" si="13"/>
        <v>I</v>
      </c>
      <c r="L215" s="19" t="s">
        <v>964</v>
      </c>
      <c r="M215" s="19" t="s">
        <v>195</v>
      </c>
      <c r="N215" s="19" t="s">
        <v>965</v>
      </c>
      <c r="O215" s="19" t="s">
        <v>1182</v>
      </c>
      <c r="P215" s="7" t="str">
        <f t="shared" si="14"/>
        <v>100.329.438</v>
      </c>
      <c r="Q215" s="7" t="str">
        <f t="shared" si="15"/>
        <v>100.251.389</v>
      </c>
    </row>
    <row r="216" spans="1:17" x14ac:dyDescent="0.25">
      <c r="A216" s="7">
        <f>COUNTIF($C$3:C216,C216)</f>
        <v>163</v>
      </c>
      <c r="B216" s="7" t="str">
        <f t="shared" si="12"/>
        <v>163_100.251.389</v>
      </c>
      <c r="C216" s="11" t="s">
        <v>238</v>
      </c>
      <c r="D216" s="11" t="s">
        <v>239</v>
      </c>
      <c r="E216" s="11" t="b">
        <v>1</v>
      </c>
      <c r="F216" s="11" t="b">
        <v>1</v>
      </c>
      <c r="G216" s="11" t="b">
        <v>1</v>
      </c>
      <c r="H216" s="11" t="b">
        <v>0</v>
      </c>
      <c r="I216" s="11" t="b">
        <v>0</v>
      </c>
      <c r="J216" s="11" t="b">
        <v>0</v>
      </c>
      <c r="K216" s="7" t="str">
        <f t="shared" si="13"/>
        <v>I</v>
      </c>
      <c r="L216" s="19" t="s">
        <v>912</v>
      </c>
      <c r="M216" s="19" t="s">
        <v>195</v>
      </c>
      <c r="N216" s="19" t="s">
        <v>913</v>
      </c>
      <c r="O216" s="19" t="s">
        <v>1156</v>
      </c>
      <c r="P216" s="7" t="str">
        <f t="shared" si="14"/>
        <v>100.329.332</v>
      </c>
      <c r="Q216" s="7" t="str">
        <f t="shared" si="15"/>
        <v>100.251.389</v>
      </c>
    </row>
    <row r="217" spans="1:17" x14ac:dyDescent="0.25">
      <c r="A217" s="7">
        <f>COUNTIF($C$3:C217,C217)</f>
        <v>164</v>
      </c>
      <c r="B217" s="7" t="str">
        <f t="shared" si="12"/>
        <v>164_100.251.389</v>
      </c>
      <c r="C217" s="11" t="s">
        <v>238</v>
      </c>
      <c r="D217" s="11" t="s">
        <v>239</v>
      </c>
      <c r="E217" s="11" t="b">
        <v>1</v>
      </c>
      <c r="F217" s="11" t="b">
        <v>1</v>
      </c>
      <c r="G217" s="11" t="b">
        <v>1</v>
      </c>
      <c r="H217" s="11" t="b">
        <v>0</v>
      </c>
      <c r="I217" s="11" t="b">
        <v>0</v>
      </c>
      <c r="J217" s="11" t="b">
        <v>0</v>
      </c>
      <c r="K217" s="7" t="str">
        <f t="shared" si="13"/>
        <v>I</v>
      </c>
      <c r="L217" s="19" t="s">
        <v>984</v>
      </c>
      <c r="M217" s="19" t="s">
        <v>195</v>
      </c>
      <c r="N217" s="19" t="s">
        <v>985</v>
      </c>
      <c r="O217" s="19" t="s">
        <v>1192</v>
      </c>
      <c r="P217" s="7" t="str">
        <f t="shared" si="14"/>
        <v>100.329.448</v>
      </c>
      <c r="Q217" s="7" t="str">
        <f t="shared" si="15"/>
        <v>100.251.389</v>
      </c>
    </row>
    <row r="218" spans="1:17" x14ac:dyDescent="0.25">
      <c r="A218" s="7">
        <f>COUNTIF($C$3:C218,C218)</f>
        <v>165</v>
      </c>
      <c r="B218" s="7" t="str">
        <f t="shared" si="12"/>
        <v>165_100.251.389</v>
      </c>
      <c r="C218" s="11" t="s">
        <v>238</v>
      </c>
      <c r="D218" s="11" t="s">
        <v>239</v>
      </c>
      <c r="E218" s="11" t="b">
        <v>1</v>
      </c>
      <c r="F218" s="11" t="b">
        <v>1</v>
      </c>
      <c r="G218" s="11" t="b">
        <v>1</v>
      </c>
      <c r="H218" s="11" t="b">
        <v>0</v>
      </c>
      <c r="I218" s="11" t="b">
        <v>0</v>
      </c>
      <c r="J218" s="11" t="b">
        <v>0</v>
      </c>
      <c r="K218" s="7" t="str">
        <f t="shared" si="13"/>
        <v>I</v>
      </c>
      <c r="L218" s="19" t="s">
        <v>886</v>
      </c>
      <c r="M218" s="19" t="s">
        <v>195</v>
      </c>
      <c r="N218" s="19" t="s">
        <v>887</v>
      </c>
      <c r="O218" s="19" t="s">
        <v>1143</v>
      </c>
      <c r="P218" s="7" t="str">
        <f t="shared" si="14"/>
        <v>100.329.319</v>
      </c>
      <c r="Q218" s="7" t="str">
        <f t="shared" si="15"/>
        <v>100.251.389</v>
      </c>
    </row>
    <row r="219" spans="1:17" x14ac:dyDescent="0.25">
      <c r="A219" s="7">
        <f>COUNTIF($C$3:C219,C219)</f>
        <v>166</v>
      </c>
      <c r="B219" s="7" t="str">
        <f t="shared" si="12"/>
        <v>166_100.251.389</v>
      </c>
      <c r="C219" s="11" t="s">
        <v>238</v>
      </c>
      <c r="D219" s="11" t="s">
        <v>239</v>
      </c>
      <c r="E219" s="11" t="b">
        <v>1</v>
      </c>
      <c r="F219" s="11" t="b">
        <v>1</v>
      </c>
      <c r="G219" s="11" t="b">
        <v>1</v>
      </c>
      <c r="H219" s="11" t="b">
        <v>0</v>
      </c>
      <c r="I219" s="11" t="b">
        <v>0</v>
      </c>
      <c r="J219" s="11" t="b">
        <v>0</v>
      </c>
      <c r="K219" s="7" t="str">
        <f t="shared" si="13"/>
        <v>I</v>
      </c>
      <c r="L219" s="19" t="s">
        <v>860</v>
      </c>
      <c r="M219" s="19" t="s">
        <v>195</v>
      </c>
      <c r="N219" s="19" t="s">
        <v>861</v>
      </c>
      <c r="O219" s="19" t="s">
        <v>1130</v>
      </c>
      <c r="P219" s="7" t="str">
        <f t="shared" si="14"/>
        <v>100.329.306</v>
      </c>
      <c r="Q219" s="7" t="str">
        <f t="shared" si="15"/>
        <v>100.251.389</v>
      </c>
    </row>
    <row r="220" spans="1:17" x14ac:dyDescent="0.25">
      <c r="A220" s="7">
        <f>COUNTIF($C$3:C220,C220)</f>
        <v>167</v>
      </c>
      <c r="B220" s="7" t="str">
        <f t="shared" si="12"/>
        <v>167_100.251.389</v>
      </c>
      <c r="C220" s="11" t="s">
        <v>238</v>
      </c>
      <c r="D220" s="11" t="s">
        <v>239</v>
      </c>
      <c r="E220" s="11" t="b">
        <v>1</v>
      </c>
      <c r="F220" s="11" t="b">
        <v>1</v>
      </c>
      <c r="G220" s="11" t="b">
        <v>1</v>
      </c>
      <c r="H220" s="11" t="b">
        <v>0</v>
      </c>
      <c r="I220" s="11" t="b">
        <v>0</v>
      </c>
      <c r="J220" s="11" t="b">
        <v>0</v>
      </c>
      <c r="K220" s="7" t="str">
        <f t="shared" si="13"/>
        <v>I</v>
      </c>
      <c r="L220" s="19" t="s">
        <v>986</v>
      </c>
      <c r="M220" s="19" t="s">
        <v>195</v>
      </c>
      <c r="N220" s="19" t="s">
        <v>987</v>
      </c>
      <c r="O220" s="19" t="s">
        <v>1193</v>
      </c>
      <c r="P220" s="7" t="str">
        <f t="shared" si="14"/>
        <v>100.329.449</v>
      </c>
      <c r="Q220" s="7" t="str">
        <f t="shared" si="15"/>
        <v>100.251.389</v>
      </c>
    </row>
    <row r="221" spans="1:17" x14ac:dyDescent="0.25">
      <c r="A221" s="7">
        <f>COUNTIF($C$3:C221,C221)</f>
        <v>168</v>
      </c>
      <c r="B221" s="7" t="str">
        <f t="shared" si="12"/>
        <v>168_100.251.389</v>
      </c>
      <c r="C221" s="11" t="s">
        <v>238</v>
      </c>
      <c r="D221" s="11" t="s">
        <v>239</v>
      </c>
      <c r="E221" s="11" t="b">
        <v>1</v>
      </c>
      <c r="F221" s="11" t="b">
        <v>1</v>
      </c>
      <c r="G221" s="11" t="b">
        <v>1</v>
      </c>
      <c r="H221" s="11" t="b">
        <v>0</v>
      </c>
      <c r="I221" s="11" t="b">
        <v>0</v>
      </c>
      <c r="J221" s="11" t="b">
        <v>0</v>
      </c>
      <c r="K221" s="7" t="str">
        <f t="shared" si="13"/>
        <v>I</v>
      </c>
      <c r="L221" s="19" t="s">
        <v>904</v>
      </c>
      <c r="M221" s="19" t="s">
        <v>195</v>
      </c>
      <c r="N221" s="19" t="s">
        <v>905</v>
      </c>
      <c r="O221" s="19" t="s">
        <v>1152</v>
      </c>
      <c r="P221" s="7" t="str">
        <f t="shared" si="14"/>
        <v>100.329.328</v>
      </c>
      <c r="Q221" s="7" t="str">
        <f t="shared" si="15"/>
        <v>100.251.389</v>
      </c>
    </row>
    <row r="222" spans="1:17" x14ac:dyDescent="0.25">
      <c r="A222" s="7">
        <f>COUNTIF($C$3:C222,C222)</f>
        <v>169</v>
      </c>
      <c r="B222" s="7" t="str">
        <f t="shared" si="12"/>
        <v>169_100.251.389</v>
      </c>
      <c r="C222" s="11" t="s">
        <v>238</v>
      </c>
      <c r="D222" s="11" t="s">
        <v>239</v>
      </c>
      <c r="E222" s="11" t="b">
        <v>1</v>
      </c>
      <c r="F222" s="11" t="b">
        <v>1</v>
      </c>
      <c r="G222" s="11" t="b">
        <v>1</v>
      </c>
      <c r="H222" s="11" t="b">
        <v>0</v>
      </c>
      <c r="I222" s="11" t="b">
        <v>0</v>
      </c>
      <c r="J222" s="11" t="b">
        <v>0</v>
      </c>
      <c r="K222" s="7" t="str">
        <f t="shared" si="13"/>
        <v>I</v>
      </c>
      <c r="L222" s="19" t="s">
        <v>910</v>
      </c>
      <c r="M222" s="19" t="s">
        <v>195</v>
      </c>
      <c r="N222" s="19" t="s">
        <v>911</v>
      </c>
      <c r="O222" s="19" t="s">
        <v>1155</v>
      </c>
      <c r="P222" s="7" t="str">
        <f t="shared" si="14"/>
        <v>100.329.331</v>
      </c>
      <c r="Q222" s="7" t="str">
        <f t="shared" si="15"/>
        <v>100.251.389</v>
      </c>
    </row>
    <row r="223" spans="1:17" x14ac:dyDescent="0.25">
      <c r="A223" s="7">
        <f>COUNTIF($C$3:C223,C223)</f>
        <v>170</v>
      </c>
      <c r="B223" s="7" t="str">
        <f t="shared" si="12"/>
        <v>170_100.251.389</v>
      </c>
      <c r="C223" s="11" t="s">
        <v>238</v>
      </c>
      <c r="D223" s="11" t="s">
        <v>239</v>
      </c>
      <c r="E223" s="11" t="b">
        <v>1</v>
      </c>
      <c r="F223" s="11" t="b">
        <v>1</v>
      </c>
      <c r="G223" s="11" t="b">
        <v>1</v>
      </c>
      <c r="H223" s="11" t="b">
        <v>0</v>
      </c>
      <c r="I223" s="11" t="b">
        <v>0</v>
      </c>
      <c r="J223" s="11" t="b">
        <v>0</v>
      </c>
      <c r="K223" s="7" t="str">
        <f t="shared" si="13"/>
        <v>I</v>
      </c>
      <c r="L223" s="19" t="s">
        <v>868</v>
      </c>
      <c r="M223" s="19" t="s">
        <v>195</v>
      </c>
      <c r="N223" s="19" t="s">
        <v>869</v>
      </c>
      <c r="O223" s="19" t="s">
        <v>1134</v>
      </c>
      <c r="P223" s="7" t="str">
        <f t="shared" si="14"/>
        <v>100.329.310</v>
      </c>
      <c r="Q223" s="7" t="str">
        <f t="shared" si="15"/>
        <v>100.251.389</v>
      </c>
    </row>
    <row r="224" spans="1:17" x14ac:dyDescent="0.25">
      <c r="A224" s="7">
        <f>COUNTIF($C$3:C224,C224)</f>
        <v>171</v>
      </c>
      <c r="B224" s="7" t="str">
        <f t="shared" si="12"/>
        <v>171_100.251.389</v>
      </c>
      <c r="C224" s="11" t="s">
        <v>238</v>
      </c>
      <c r="D224" s="11" t="s">
        <v>239</v>
      </c>
      <c r="E224" s="11" t="b">
        <v>1</v>
      </c>
      <c r="F224" s="11" t="b">
        <v>1</v>
      </c>
      <c r="G224" s="11" t="b">
        <v>1</v>
      </c>
      <c r="H224" s="11" t="b">
        <v>0</v>
      </c>
      <c r="I224" s="11" t="b">
        <v>0</v>
      </c>
      <c r="J224" s="11" t="b">
        <v>0</v>
      </c>
      <c r="K224" s="7" t="str">
        <f t="shared" si="13"/>
        <v>I</v>
      </c>
      <c r="L224" s="19" t="s">
        <v>850</v>
      </c>
      <c r="M224" s="19" t="s">
        <v>195</v>
      </c>
      <c r="N224" s="19" t="s">
        <v>851</v>
      </c>
      <c r="O224" s="19" t="s">
        <v>1125</v>
      </c>
      <c r="P224" s="7" t="str">
        <f t="shared" si="14"/>
        <v>100.329.301</v>
      </c>
      <c r="Q224" s="7" t="str">
        <f t="shared" si="15"/>
        <v>100.251.389</v>
      </c>
    </row>
    <row r="225" spans="1:17" x14ac:dyDescent="0.25">
      <c r="A225" s="7">
        <f>COUNTIF($C$3:C225,C225)</f>
        <v>172</v>
      </c>
      <c r="B225" s="7" t="str">
        <f t="shared" si="12"/>
        <v>172_100.251.389</v>
      </c>
      <c r="C225" s="11" t="s">
        <v>238</v>
      </c>
      <c r="D225" s="11" t="s">
        <v>239</v>
      </c>
      <c r="E225" s="11" t="b">
        <v>1</v>
      </c>
      <c r="F225" s="11" t="b">
        <v>1</v>
      </c>
      <c r="G225" s="11" t="b">
        <v>1</v>
      </c>
      <c r="H225" s="11" t="b">
        <v>0</v>
      </c>
      <c r="I225" s="11" t="b">
        <v>0</v>
      </c>
      <c r="J225" s="11" t="b">
        <v>0</v>
      </c>
      <c r="K225" s="7" t="str">
        <f t="shared" si="13"/>
        <v>I</v>
      </c>
      <c r="L225" s="19" t="s">
        <v>856</v>
      </c>
      <c r="M225" s="19" t="s">
        <v>195</v>
      </c>
      <c r="N225" s="19" t="s">
        <v>857</v>
      </c>
      <c r="O225" s="19" t="s">
        <v>1128</v>
      </c>
      <c r="P225" s="7" t="str">
        <f t="shared" si="14"/>
        <v>100.329.304</v>
      </c>
      <c r="Q225" s="7" t="str">
        <f t="shared" si="15"/>
        <v>100.251.389</v>
      </c>
    </row>
    <row r="226" spans="1:17" x14ac:dyDescent="0.25">
      <c r="A226" s="7">
        <f>COUNTIF($C$3:C226,C226)</f>
        <v>173</v>
      </c>
      <c r="B226" s="7" t="str">
        <f t="shared" si="12"/>
        <v>173_100.251.389</v>
      </c>
      <c r="C226" s="11" t="s">
        <v>238</v>
      </c>
      <c r="D226" s="11" t="s">
        <v>239</v>
      </c>
      <c r="E226" s="11" t="b">
        <v>1</v>
      </c>
      <c r="F226" s="11" t="b">
        <v>1</v>
      </c>
      <c r="G226" s="11" t="b">
        <v>1</v>
      </c>
      <c r="H226" s="11" t="b">
        <v>0</v>
      </c>
      <c r="I226" s="11" t="b">
        <v>0</v>
      </c>
      <c r="J226" s="11" t="b">
        <v>0</v>
      </c>
      <c r="K226" s="7" t="str">
        <f t="shared" si="13"/>
        <v>I</v>
      </c>
      <c r="L226" s="19" t="s">
        <v>892</v>
      </c>
      <c r="M226" s="19" t="s">
        <v>195</v>
      </c>
      <c r="N226" s="19" t="s">
        <v>893</v>
      </c>
      <c r="O226" s="19" t="s">
        <v>1146</v>
      </c>
      <c r="P226" s="7" t="str">
        <f t="shared" si="14"/>
        <v>100.329.322</v>
      </c>
      <c r="Q226" s="7" t="str">
        <f t="shared" si="15"/>
        <v>100.251.389</v>
      </c>
    </row>
    <row r="227" spans="1:17" x14ac:dyDescent="0.25">
      <c r="A227" s="7">
        <f>COUNTIF($C$3:C227,C227)</f>
        <v>1</v>
      </c>
      <c r="B227" s="7" t="str">
        <f t="shared" si="12"/>
        <v>1_100.240.854</v>
      </c>
      <c r="C227" s="11" t="s">
        <v>360</v>
      </c>
      <c r="D227" s="11" t="s">
        <v>361</v>
      </c>
      <c r="E227" s="11" t="b">
        <v>1</v>
      </c>
      <c r="F227" s="11" t="b">
        <v>1</v>
      </c>
      <c r="G227" s="11" t="b">
        <v>1</v>
      </c>
      <c r="H227" s="11" t="b">
        <v>0</v>
      </c>
      <c r="I227" s="11" t="b">
        <v>1</v>
      </c>
      <c r="J227" s="11" t="b">
        <v>1</v>
      </c>
      <c r="K227" s="7" t="str">
        <f t="shared" si="13"/>
        <v>I, III, IV</v>
      </c>
      <c r="L227" s="11" t="s">
        <v>362</v>
      </c>
      <c r="M227" s="11" t="s">
        <v>363</v>
      </c>
      <c r="N227" s="11" t="s">
        <v>364</v>
      </c>
      <c r="O227" s="11" t="s">
        <v>365</v>
      </c>
      <c r="P227" s="7" t="str">
        <f t="shared" si="14"/>
        <v>100.014.226</v>
      </c>
      <c r="Q227" s="7" t="str">
        <f t="shared" si="15"/>
        <v>100.240.854</v>
      </c>
    </row>
    <row r="228" spans="1:17" x14ac:dyDescent="0.25">
      <c r="A228" s="7">
        <f>COUNTIF($C$3:C228,C228)</f>
        <v>1</v>
      </c>
      <c r="B228" s="7" t="str">
        <f t="shared" si="12"/>
        <v>1_100.276.820</v>
      </c>
      <c r="C228" s="11" t="s">
        <v>366</v>
      </c>
      <c r="D228" s="11" t="s">
        <v>367</v>
      </c>
      <c r="E228" s="11" t="b">
        <v>0</v>
      </c>
      <c r="F228" s="11" t="b">
        <v>0</v>
      </c>
      <c r="G228" s="11" t="b">
        <v>0</v>
      </c>
      <c r="H228" s="11" t="b">
        <v>0</v>
      </c>
      <c r="I228" s="11" t="b">
        <v>1</v>
      </c>
      <c r="J228" s="11" t="b">
        <v>1</v>
      </c>
      <c r="K228" s="7" t="str">
        <f t="shared" si="13"/>
        <v>III, IV</v>
      </c>
      <c r="L228" s="11" t="s">
        <v>366</v>
      </c>
      <c r="M228" s="11" t="s">
        <v>195</v>
      </c>
      <c r="N228" s="11" t="s">
        <v>195</v>
      </c>
      <c r="O228" s="11" t="s">
        <v>367</v>
      </c>
      <c r="P228" s="7" t="str">
        <f t="shared" si="14"/>
        <v>100.276.820</v>
      </c>
      <c r="Q228" s="7" t="str">
        <f t="shared" si="15"/>
        <v>100.276.820</v>
      </c>
    </row>
    <row r="229" spans="1:17" x14ac:dyDescent="0.25">
      <c r="A229" s="7">
        <f>COUNTIF($C$3:C229,C229)</f>
        <v>1</v>
      </c>
      <c r="B229" s="7" t="str">
        <f t="shared" si="12"/>
        <v>1_100.255.717</v>
      </c>
      <c r="C229" s="11" t="s">
        <v>368</v>
      </c>
      <c r="D229" s="11" t="s">
        <v>369</v>
      </c>
      <c r="E229" s="11" t="b">
        <v>1</v>
      </c>
      <c r="F229" s="11" t="b">
        <v>1</v>
      </c>
      <c r="G229" s="11" t="b">
        <v>1</v>
      </c>
      <c r="H229" s="11" t="b">
        <v>0</v>
      </c>
      <c r="I229" s="11" t="b">
        <v>1</v>
      </c>
      <c r="J229" s="11" t="b">
        <v>1</v>
      </c>
      <c r="K229" s="7" t="str">
        <f t="shared" si="13"/>
        <v>I, III, IV</v>
      </c>
      <c r="L229" s="11" t="s">
        <v>370</v>
      </c>
      <c r="M229" s="11" t="s">
        <v>371</v>
      </c>
      <c r="N229" s="11" t="s">
        <v>372</v>
      </c>
      <c r="O229" s="11" t="s">
        <v>373</v>
      </c>
      <c r="P229" s="7" t="str">
        <f t="shared" si="14"/>
        <v>100.068.038</v>
      </c>
      <c r="Q229" s="7" t="str">
        <f t="shared" si="15"/>
        <v>100.255.717</v>
      </c>
    </row>
    <row r="230" spans="1:17" x14ac:dyDescent="0.25">
      <c r="A230" s="7">
        <f>COUNTIF($C$3:C230,C230)</f>
        <v>1</v>
      </c>
      <c r="B230" s="7" t="str">
        <f t="shared" si="12"/>
        <v>1_100.278.037</v>
      </c>
      <c r="C230" s="11" t="s">
        <v>374</v>
      </c>
      <c r="D230" s="11" t="s">
        <v>375</v>
      </c>
      <c r="E230" s="11" t="b">
        <v>1</v>
      </c>
      <c r="F230" s="11" t="b">
        <v>0</v>
      </c>
      <c r="G230" s="11" t="b">
        <v>0</v>
      </c>
      <c r="H230" s="11" t="b">
        <v>0</v>
      </c>
      <c r="I230" s="11" t="b">
        <v>1</v>
      </c>
      <c r="J230" s="11" t="b">
        <v>0</v>
      </c>
      <c r="K230" s="7" t="str">
        <f t="shared" si="13"/>
        <v>III</v>
      </c>
      <c r="L230" s="11" t="s">
        <v>388</v>
      </c>
      <c r="M230" s="11" t="s">
        <v>389</v>
      </c>
      <c r="N230" s="11" t="s">
        <v>390</v>
      </c>
      <c r="O230" s="11" t="s">
        <v>391</v>
      </c>
      <c r="P230" s="7" t="str">
        <f t="shared" si="14"/>
        <v>100.005.379</v>
      </c>
      <c r="Q230" s="7" t="str">
        <f t="shared" si="15"/>
        <v>100.278.037</v>
      </c>
    </row>
    <row r="231" spans="1:17" x14ac:dyDescent="0.25">
      <c r="A231" s="7">
        <f>COUNTIF($C$3:C231,C231)</f>
        <v>2</v>
      </c>
      <c r="B231" s="7" t="str">
        <f t="shared" si="12"/>
        <v>2_100.278.037</v>
      </c>
      <c r="C231" s="11" t="s">
        <v>374</v>
      </c>
      <c r="D231" s="11" t="s">
        <v>375</v>
      </c>
      <c r="E231" s="11" t="b">
        <v>1</v>
      </c>
      <c r="F231" s="11" t="b">
        <v>0</v>
      </c>
      <c r="G231" s="11" t="b">
        <v>0</v>
      </c>
      <c r="H231" s="11" t="b">
        <v>0</v>
      </c>
      <c r="I231" s="11" t="b">
        <v>1</v>
      </c>
      <c r="J231" s="11" t="b">
        <v>0</v>
      </c>
      <c r="K231" s="7" t="str">
        <f t="shared" si="13"/>
        <v>III</v>
      </c>
      <c r="L231" s="11" t="s">
        <v>384</v>
      </c>
      <c r="M231" s="11" t="s">
        <v>385</v>
      </c>
      <c r="N231" s="11" t="s">
        <v>386</v>
      </c>
      <c r="O231" s="11" t="s">
        <v>387</v>
      </c>
      <c r="P231" s="7" t="str">
        <f t="shared" si="14"/>
        <v>100.005.375</v>
      </c>
      <c r="Q231" s="7" t="str">
        <f t="shared" si="15"/>
        <v>100.278.037</v>
      </c>
    </row>
    <row r="232" spans="1:17" x14ac:dyDescent="0.25">
      <c r="A232" s="7">
        <f>COUNTIF($C$3:C232,C232)</f>
        <v>3</v>
      </c>
      <c r="B232" s="7" t="str">
        <f t="shared" si="12"/>
        <v>3_100.278.037</v>
      </c>
      <c r="C232" s="11" t="s">
        <v>374</v>
      </c>
      <c r="D232" s="11" t="s">
        <v>375</v>
      </c>
      <c r="E232" s="11" t="b">
        <v>1</v>
      </c>
      <c r="F232" s="11" t="b">
        <v>0</v>
      </c>
      <c r="G232" s="11" t="b">
        <v>0</v>
      </c>
      <c r="H232" s="11" t="b">
        <v>0</v>
      </c>
      <c r="I232" s="11" t="b">
        <v>1</v>
      </c>
      <c r="J232" s="11" t="b">
        <v>0</v>
      </c>
      <c r="K232" s="7" t="str">
        <f t="shared" si="13"/>
        <v>III</v>
      </c>
      <c r="L232" s="11" t="s">
        <v>380</v>
      </c>
      <c r="M232" s="11" t="s">
        <v>381</v>
      </c>
      <c r="N232" s="11" t="s">
        <v>382</v>
      </c>
      <c r="O232" s="11" t="s">
        <v>383</v>
      </c>
      <c r="P232" s="7" t="str">
        <f t="shared" si="14"/>
        <v>100.005.359</v>
      </c>
      <c r="Q232" s="7" t="str">
        <f t="shared" si="15"/>
        <v>100.278.037</v>
      </c>
    </row>
    <row r="233" spans="1:17" x14ac:dyDescent="0.25">
      <c r="A233" s="7">
        <f>COUNTIF($C$3:C233,C233)</f>
        <v>4</v>
      </c>
      <c r="B233" s="7" t="str">
        <f t="shared" si="12"/>
        <v>4_100.278.037</v>
      </c>
      <c r="C233" s="11" t="s">
        <v>374</v>
      </c>
      <c r="D233" s="11" t="s">
        <v>375</v>
      </c>
      <c r="E233" s="11" t="b">
        <v>1</v>
      </c>
      <c r="F233" s="11" t="b">
        <v>0</v>
      </c>
      <c r="G233" s="11" t="b">
        <v>0</v>
      </c>
      <c r="H233" s="11" t="b">
        <v>0</v>
      </c>
      <c r="I233" s="11" t="b">
        <v>1</v>
      </c>
      <c r="J233" s="11" t="b">
        <v>0</v>
      </c>
      <c r="K233" s="7" t="str">
        <f t="shared" si="13"/>
        <v>III</v>
      </c>
      <c r="L233" s="11" t="s">
        <v>376</v>
      </c>
      <c r="M233" s="11" t="s">
        <v>377</v>
      </c>
      <c r="N233" s="11" t="s">
        <v>378</v>
      </c>
      <c r="O233" s="11" t="s">
        <v>379</v>
      </c>
      <c r="P233" s="7" t="str">
        <f t="shared" si="14"/>
        <v>100.000.026</v>
      </c>
      <c r="Q233" s="7" t="str">
        <f t="shared" si="15"/>
        <v>100.278.037</v>
      </c>
    </row>
    <row r="234" spans="1:17" x14ac:dyDescent="0.25">
      <c r="A234" s="7">
        <f>COUNTIF($C$3:C234,C234)</f>
        <v>1</v>
      </c>
      <c r="B234" s="7" t="str">
        <f t="shared" si="12"/>
        <v>1_100.276.821</v>
      </c>
      <c r="C234" s="11" t="s">
        <v>392</v>
      </c>
      <c r="D234" s="11" t="s">
        <v>393</v>
      </c>
      <c r="E234" s="11" t="b">
        <v>1</v>
      </c>
      <c r="F234" s="11" t="b">
        <v>1</v>
      </c>
      <c r="G234" s="11" t="b">
        <v>1</v>
      </c>
      <c r="H234" s="11" t="b">
        <v>0</v>
      </c>
      <c r="I234" s="11" t="b">
        <v>0</v>
      </c>
      <c r="J234" s="11" t="b">
        <v>1</v>
      </c>
      <c r="K234" s="7" t="str">
        <f t="shared" si="13"/>
        <v>I, IV</v>
      </c>
      <c r="L234" s="11" t="s">
        <v>410</v>
      </c>
      <c r="M234" s="11" t="s">
        <v>411</v>
      </c>
      <c r="N234" s="11" t="s">
        <v>412</v>
      </c>
      <c r="O234" s="11" t="s">
        <v>413</v>
      </c>
      <c r="P234" s="7" t="str">
        <f t="shared" si="14"/>
        <v>100.150.654</v>
      </c>
      <c r="Q234" s="7" t="str">
        <f t="shared" si="15"/>
        <v>100.276.821</v>
      </c>
    </row>
    <row r="235" spans="1:17" x14ac:dyDescent="0.25">
      <c r="A235" s="7">
        <f>COUNTIF($C$3:C235,C235)</f>
        <v>2</v>
      </c>
      <c r="B235" s="7" t="str">
        <f t="shared" si="12"/>
        <v>2_100.276.821</v>
      </c>
      <c r="C235" s="11" t="s">
        <v>392</v>
      </c>
      <c r="D235" s="11" t="s">
        <v>393</v>
      </c>
      <c r="E235" s="11" t="b">
        <v>1</v>
      </c>
      <c r="F235" s="11" t="b">
        <v>1</v>
      </c>
      <c r="G235" s="11" t="b">
        <v>1</v>
      </c>
      <c r="H235" s="11" t="b">
        <v>0</v>
      </c>
      <c r="I235" s="11" t="b">
        <v>0</v>
      </c>
      <c r="J235" s="11" t="b">
        <v>1</v>
      </c>
      <c r="K235" s="7" t="str">
        <f t="shared" si="13"/>
        <v>I, IV</v>
      </c>
      <c r="L235" s="11" t="s">
        <v>406</v>
      </c>
      <c r="M235" s="11" t="s">
        <v>407</v>
      </c>
      <c r="N235" s="11" t="s">
        <v>408</v>
      </c>
      <c r="O235" s="11" t="s">
        <v>409</v>
      </c>
      <c r="P235" s="7" t="str">
        <f t="shared" si="14"/>
        <v>100.150.386</v>
      </c>
      <c r="Q235" s="7" t="str">
        <f t="shared" si="15"/>
        <v>100.276.821</v>
      </c>
    </row>
    <row r="236" spans="1:17" x14ac:dyDescent="0.25">
      <c r="A236" s="7">
        <f>COUNTIF($C$3:C236,C236)</f>
        <v>3</v>
      </c>
      <c r="B236" s="7" t="str">
        <f t="shared" si="12"/>
        <v>3_100.276.821</v>
      </c>
      <c r="C236" s="11" t="s">
        <v>392</v>
      </c>
      <c r="D236" s="11" t="s">
        <v>393</v>
      </c>
      <c r="E236" s="11" t="b">
        <v>1</v>
      </c>
      <c r="F236" s="11" t="b">
        <v>1</v>
      </c>
      <c r="G236" s="11" t="b">
        <v>1</v>
      </c>
      <c r="H236" s="11" t="b">
        <v>0</v>
      </c>
      <c r="I236" s="11" t="b">
        <v>0</v>
      </c>
      <c r="J236" s="11" t="b">
        <v>1</v>
      </c>
      <c r="K236" s="7" t="str">
        <f t="shared" si="13"/>
        <v>I, IV</v>
      </c>
      <c r="L236" s="11" t="s">
        <v>402</v>
      </c>
      <c r="M236" s="11" t="s">
        <v>403</v>
      </c>
      <c r="N236" s="11" t="s">
        <v>404</v>
      </c>
      <c r="O236" s="11" t="s">
        <v>405</v>
      </c>
      <c r="P236" s="7" t="str">
        <f t="shared" si="14"/>
        <v>100.150.385</v>
      </c>
      <c r="Q236" s="7" t="str">
        <f t="shared" si="15"/>
        <v>100.276.821</v>
      </c>
    </row>
    <row r="237" spans="1:17" x14ac:dyDescent="0.25">
      <c r="A237" s="7">
        <f>COUNTIF($C$3:C237,C237)</f>
        <v>4</v>
      </c>
      <c r="B237" s="7" t="str">
        <f t="shared" si="12"/>
        <v>4_100.276.821</v>
      </c>
      <c r="C237" s="11" t="s">
        <v>392</v>
      </c>
      <c r="D237" s="11" t="s">
        <v>393</v>
      </c>
      <c r="E237" s="11" t="b">
        <v>1</v>
      </c>
      <c r="F237" s="11" t="b">
        <v>1</v>
      </c>
      <c r="G237" s="11" t="b">
        <v>1</v>
      </c>
      <c r="H237" s="11" t="b">
        <v>0</v>
      </c>
      <c r="I237" s="11" t="b">
        <v>0</v>
      </c>
      <c r="J237" s="11" t="b">
        <v>1</v>
      </c>
      <c r="K237" s="7" t="str">
        <f t="shared" si="13"/>
        <v>I, IV</v>
      </c>
      <c r="L237" s="11" t="s">
        <v>398</v>
      </c>
      <c r="M237" s="11" t="s">
        <v>399</v>
      </c>
      <c r="N237" s="11" t="s">
        <v>400</v>
      </c>
      <c r="O237" s="11" t="s">
        <v>401</v>
      </c>
      <c r="P237" s="7" t="str">
        <f t="shared" si="14"/>
        <v>100.149.791</v>
      </c>
      <c r="Q237" s="7" t="str">
        <f t="shared" si="15"/>
        <v>100.276.821</v>
      </c>
    </row>
    <row r="238" spans="1:17" x14ac:dyDescent="0.25">
      <c r="A238" s="7">
        <f>COUNTIF($C$3:C238,C238)</f>
        <v>5</v>
      </c>
      <c r="B238" s="7" t="str">
        <f t="shared" si="12"/>
        <v>5_100.276.821</v>
      </c>
      <c r="C238" s="11" t="s">
        <v>392</v>
      </c>
      <c r="D238" s="11" t="s">
        <v>393</v>
      </c>
      <c r="E238" s="11" t="b">
        <v>1</v>
      </c>
      <c r="F238" s="11" t="b">
        <v>1</v>
      </c>
      <c r="G238" s="11" t="b">
        <v>1</v>
      </c>
      <c r="H238" s="11" t="b">
        <v>0</v>
      </c>
      <c r="I238" s="11" t="b">
        <v>0</v>
      </c>
      <c r="J238" s="11" t="b">
        <v>1</v>
      </c>
      <c r="K238" s="7" t="str">
        <f t="shared" si="13"/>
        <v>I, IV</v>
      </c>
      <c r="L238" s="11" t="s">
        <v>394</v>
      </c>
      <c r="M238" s="11" t="s">
        <v>395</v>
      </c>
      <c r="N238" s="11" t="s">
        <v>396</v>
      </c>
      <c r="O238" s="11" t="s">
        <v>397</v>
      </c>
      <c r="P238" s="7" t="str">
        <f t="shared" si="14"/>
        <v>100.049.789</v>
      </c>
      <c r="Q238" s="7" t="str">
        <f t="shared" si="15"/>
        <v>100.276.821</v>
      </c>
    </row>
    <row r="239" spans="1:17" x14ac:dyDescent="0.25">
      <c r="A239" s="7">
        <f>COUNTIF($C$3:C239,C239)</f>
        <v>1</v>
      </c>
      <c r="B239" s="7" t="str">
        <f t="shared" si="12"/>
        <v>1_100.029.348</v>
      </c>
      <c r="C239" s="68" t="s">
        <v>414</v>
      </c>
      <c r="D239" s="68" t="s">
        <v>415</v>
      </c>
      <c r="E239" s="68" t="b">
        <v>0</v>
      </c>
      <c r="F239" s="68" t="s">
        <v>20</v>
      </c>
      <c r="G239" s="68" t="b">
        <v>1</v>
      </c>
      <c r="H239" s="68" t="b">
        <v>0</v>
      </c>
      <c r="I239" s="68" t="b">
        <v>0</v>
      </c>
      <c r="J239" s="68" t="b">
        <v>1</v>
      </c>
      <c r="K239" s="7" t="str">
        <f t="shared" si="13"/>
        <v>I, IV</v>
      </c>
      <c r="L239" s="68" t="s">
        <v>414</v>
      </c>
      <c r="M239" s="68" t="s">
        <v>416</v>
      </c>
      <c r="N239" s="68" t="s">
        <v>417</v>
      </c>
      <c r="O239" s="68" t="s">
        <v>415</v>
      </c>
      <c r="P239" s="7" t="str">
        <f t="shared" si="14"/>
        <v>100.029.348</v>
      </c>
      <c r="Q239" s="7" t="str">
        <f t="shared" si="15"/>
        <v>100.029.348</v>
      </c>
    </row>
    <row r="240" spans="1:17" x14ac:dyDescent="0.25">
      <c r="A240" s="7">
        <f>COUNTIF($C$3:C240,C240)</f>
        <v>0</v>
      </c>
      <c r="B240" s="7" t="str">
        <f t="shared" si="12"/>
        <v>0_</v>
      </c>
      <c r="C240" s="69"/>
      <c r="D240" s="69"/>
      <c r="E240" s="69"/>
      <c r="F240" s="69"/>
      <c r="G240" s="69"/>
      <c r="H240" s="69"/>
      <c r="I240" s="69"/>
      <c r="J240" s="69"/>
      <c r="K240" s="7" t="str">
        <f t="shared" si="13"/>
        <v/>
      </c>
      <c r="L240" s="69"/>
      <c r="M240" s="69"/>
      <c r="N240" s="69"/>
      <c r="O240" s="69"/>
      <c r="P240" s="7" t="str">
        <f t="shared" si="14"/>
        <v/>
      </c>
      <c r="Q240" s="7">
        <f t="shared" si="15"/>
        <v>0</v>
      </c>
    </row>
    <row r="241" spans="1:17" x14ac:dyDescent="0.25">
      <c r="A241" s="7">
        <f>COUNTIF($C$3:C241,C241)</f>
        <v>0</v>
      </c>
      <c r="B241" s="7" t="str">
        <f t="shared" si="12"/>
        <v>0_</v>
      </c>
      <c r="C241" s="69"/>
      <c r="D241" s="69"/>
      <c r="E241" s="69"/>
      <c r="F241" s="69"/>
      <c r="G241" s="69"/>
      <c r="H241" s="69"/>
      <c r="I241" s="69"/>
      <c r="J241" s="69"/>
      <c r="K241" s="7" t="str">
        <f t="shared" si="13"/>
        <v/>
      </c>
      <c r="L241" s="69"/>
      <c r="M241" s="69"/>
      <c r="N241" s="69"/>
      <c r="O241" s="69"/>
      <c r="P241" s="7" t="str">
        <f t="shared" si="14"/>
        <v/>
      </c>
      <c r="Q241" s="7">
        <f t="shared" si="15"/>
        <v>0</v>
      </c>
    </row>
    <row r="242" spans="1:17" x14ac:dyDescent="0.25">
      <c r="A242" s="7">
        <f>COUNTIF($C$3:C242,C242)</f>
        <v>0</v>
      </c>
      <c r="B242" s="7" t="str">
        <f t="shared" si="12"/>
        <v>0_</v>
      </c>
      <c r="C242" s="69"/>
      <c r="D242" s="69"/>
      <c r="E242" s="69"/>
      <c r="F242" s="69"/>
      <c r="G242" s="69"/>
      <c r="H242" s="69"/>
      <c r="I242" s="69"/>
      <c r="J242" s="69"/>
      <c r="K242" s="7" t="str">
        <f t="shared" si="13"/>
        <v/>
      </c>
      <c r="L242" s="69"/>
      <c r="M242" s="69"/>
      <c r="N242" s="69"/>
      <c r="O242" s="69"/>
      <c r="P242" s="7" t="str">
        <f t="shared" si="14"/>
        <v/>
      </c>
      <c r="Q242" s="7">
        <f t="shared" si="15"/>
        <v>0</v>
      </c>
    </row>
    <row r="243" spans="1:17" x14ac:dyDescent="0.25">
      <c r="A243" s="7">
        <f>COUNTIF($C$3:C243,C243)</f>
        <v>0</v>
      </c>
      <c r="B243" s="7" t="str">
        <f t="shared" si="12"/>
        <v>0_</v>
      </c>
      <c r="C243" s="69"/>
      <c r="D243" s="69"/>
      <c r="E243" s="69"/>
      <c r="F243" s="69"/>
      <c r="G243" s="69"/>
      <c r="H243" s="69"/>
      <c r="I243" s="69"/>
      <c r="J243" s="69"/>
      <c r="K243" s="7" t="str">
        <f t="shared" si="13"/>
        <v/>
      </c>
      <c r="L243" s="69"/>
      <c r="M243" s="69"/>
      <c r="N243" s="69"/>
      <c r="O243" s="69"/>
      <c r="P243" s="7" t="str">
        <f t="shared" si="14"/>
        <v/>
      </c>
      <c r="Q243" s="7">
        <f t="shared" si="15"/>
        <v>0</v>
      </c>
    </row>
    <row r="244" spans="1:17" x14ac:dyDescent="0.25">
      <c r="A244" s="7">
        <f>COUNTIF($C$3:C244,C244)</f>
        <v>0</v>
      </c>
      <c r="B244" s="7" t="str">
        <f t="shared" si="12"/>
        <v>0_</v>
      </c>
      <c r="C244" s="69"/>
      <c r="D244" s="69"/>
      <c r="E244" s="69"/>
      <c r="F244" s="69"/>
      <c r="G244" s="69"/>
      <c r="H244" s="69"/>
      <c r="I244" s="69"/>
      <c r="J244" s="69"/>
      <c r="K244" s="7" t="str">
        <f t="shared" si="13"/>
        <v/>
      </c>
      <c r="L244" s="69"/>
      <c r="M244" s="69"/>
      <c r="N244" s="69"/>
      <c r="O244" s="69"/>
      <c r="P244" s="7" t="str">
        <f t="shared" si="14"/>
        <v/>
      </c>
      <c r="Q244" s="7">
        <f t="shared" si="15"/>
        <v>0</v>
      </c>
    </row>
    <row r="245" spans="1:17" x14ac:dyDescent="0.25">
      <c r="A245" s="7">
        <f>COUNTIF($C$3:C245,C245)</f>
        <v>0</v>
      </c>
      <c r="B245" s="7" t="str">
        <f t="shared" si="12"/>
        <v>0_</v>
      </c>
      <c r="C245" s="69"/>
      <c r="D245" s="69"/>
      <c r="E245" s="69"/>
      <c r="F245" s="69"/>
      <c r="G245" s="69"/>
      <c r="H245" s="69"/>
      <c r="I245" s="69"/>
      <c r="J245" s="69"/>
      <c r="K245" s="7" t="str">
        <f t="shared" si="13"/>
        <v/>
      </c>
      <c r="L245" s="69"/>
      <c r="M245" s="69"/>
      <c r="N245" s="69"/>
      <c r="O245" s="69"/>
      <c r="P245" s="7" t="str">
        <f t="shared" si="14"/>
        <v/>
      </c>
      <c r="Q245" s="7">
        <f t="shared" si="15"/>
        <v>0</v>
      </c>
    </row>
    <row r="246" spans="1:17" x14ac:dyDescent="0.25">
      <c r="A246" s="7">
        <f>COUNTIF($C$3:C246,C246)</f>
        <v>0</v>
      </c>
      <c r="B246" s="7" t="str">
        <f t="shared" si="12"/>
        <v>0_</v>
      </c>
      <c r="C246" s="69"/>
      <c r="D246" s="69"/>
      <c r="E246" s="69"/>
      <c r="F246" s="69"/>
      <c r="G246" s="69"/>
      <c r="H246" s="69"/>
      <c r="I246" s="69"/>
      <c r="J246" s="69"/>
      <c r="K246" s="7" t="str">
        <f t="shared" si="13"/>
        <v/>
      </c>
      <c r="L246" s="69"/>
      <c r="M246" s="69"/>
      <c r="N246" s="69"/>
      <c r="O246" s="69"/>
      <c r="P246" s="7" t="str">
        <f t="shared" si="14"/>
        <v/>
      </c>
      <c r="Q246" s="7">
        <f t="shared" si="15"/>
        <v>0</v>
      </c>
    </row>
    <row r="247" spans="1:17" x14ac:dyDescent="0.25">
      <c r="A247" s="7">
        <f>COUNTIF($C$3:C247,C247)</f>
        <v>0</v>
      </c>
      <c r="B247" s="7" t="str">
        <f t="shared" si="12"/>
        <v>0_</v>
      </c>
      <c r="C247" s="69"/>
      <c r="D247" s="69"/>
      <c r="E247" s="69"/>
      <c r="F247" s="69"/>
      <c r="G247" s="69"/>
      <c r="H247" s="69"/>
      <c r="I247" s="69"/>
      <c r="J247" s="69"/>
      <c r="K247" s="7" t="str">
        <f t="shared" si="13"/>
        <v/>
      </c>
      <c r="L247" s="69"/>
      <c r="M247" s="69"/>
      <c r="N247" s="69"/>
      <c r="O247" s="69"/>
      <c r="P247" s="7" t="str">
        <f t="shared" si="14"/>
        <v/>
      </c>
      <c r="Q247" s="7">
        <f t="shared" si="15"/>
        <v>0</v>
      </c>
    </row>
    <row r="248" spans="1:17" x14ac:dyDescent="0.25">
      <c r="A248" s="7">
        <f>COUNTIF($C$3:C248,C248)</f>
        <v>0</v>
      </c>
      <c r="B248" s="7" t="str">
        <f t="shared" si="12"/>
        <v>0_</v>
      </c>
      <c r="C248" s="69"/>
      <c r="D248" s="69"/>
      <c r="E248" s="69"/>
      <c r="F248" s="69"/>
      <c r="G248" s="69"/>
      <c r="H248" s="69"/>
      <c r="I248" s="69"/>
      <c r="J248" s="69"/>
      <c r="K248" s="7" t="str">
        <f t="shared" si="13"/>
        <v/>
      </c>
      <c r="L248" s="69"/>
      <c r="M248" s="69"/>
      <c r="N248" s="69"/>
      <c r="O248" s="69"/>
      <c r="P248" s="7" t="str">
        <f t="shared" si="14"/>
        <v/>
      </c>
      <c r="Q248" s="7">
        <f t="shared" si="15"/>
        <v>0</v>
      </c>
    </row>
    <row r="249" spans="1:17" x14ac:dyDescent="0.25">
      <c r="A249" s="7">
        <f>COUNTIF($C$3:C249,C249)</f>
        <v>0</v>
      </c>
      <c r="B249" s="7" t="str">
        <f t="shared" si="12"/>
        <v>0_</v>
      </c>
      <c r="C249" s="69"/>
      <c r="D249" s="69"/>
      <c r="E249" s="69"/>
      <c r="F249" s="69"/>
      <c r="G249" s="69"/>
      <c r="H249" s="69"/>
      <c r="I249" s="69"/>
      <c r="J249" s="69"/>
      <c r="K249" s="7" t="str">
        <f t="shared" si="13"/>
        <v/>
      </c>
      <c r="L249" s="69"/>
      <c r="M249" s="69"/>
      <c r="N249" s="69"/>
      <c r="O249" s="69"/>
      <c r="P249" s="7" t="str">
        <f t="shared" si="14"/>
        <v/>
      </c>
      <c r="Q249" s="7">
        <f t="shared" si="15"/>
        <v>0</v>
      </c>
    </row>
    <row r="250" spans="1:17" x14ac:dyDescent="0.25">
      <c r="A250" s="7">
        <f>COUNTIF($C$3:C250,C250)</f>
        <v>0</v>
      </c>
      <c r="B250" s="7" t="str">
        <f t="shared" si="12"/>
        <v>0_</v>
      </c>
      <c r="C250" s="69"/>
      <c r="D250" s="69"/>
      <c r="E250" s="69"/>
      <c r="F250" s="69"/>
      <c r="G250" s="69"/>
      <c r="H250" s="69"/>
      <c r="I250" s="69"/>
      <c r="J250" s="69"/>
      <c r="K250" s="7" t="str">
        <f t="shared" si="13"/>
        <v/>
      </c>
      <c r="L250" s="69"/>
      <c r="M250" s="69"/>
      <c r="N250" s="69"/>
      <c r="O250" s="69"/>
      <c r="P250" s="7" t="str">
        <f t="shared" si="14"/>
        <v/>
      </c>
      <c r="Q250" s="7">
        <f t="shared" si="15"/>
        <v>0</v>
      </c>
    </row>
    <row r="251" spans="1:17" x14ac:dyDescent="0.25">
      <c r="A251" s="7">
        <f>COUNTIF($C$3:C251,C251)</f>
        <v>0</v>
      </c>
      <c r="B251" s="7" t="str">
        <f t="shared" si="12"/>
        <v>0_</v>
      </c>
      <c r="C251" s="69"/>
      <c r="D251" s="69"/>
      <c r="E251" s="69"/>
      <c r="F251" s="69"/>
      <c r="G251" s="69"/>
      <c r="H251" s="69"/>
      <c r="I251" s="69"/>
      <c r="J251" s="69"/>
      <c r="K251" s="7" t="str">
        <f t="shared" si="13"/>
        <v/>
      </c>
      <c r="L251" s="69"/>
      <c r="M251" s="69"/>
      <c r="N251" s="69"/>
      <c r="O251" s="69"/>
      <c r="P251" s="7" t="str">
        <f t="shared" si="14"/>
        <v/>
      </c>
      <c r="Q251" s="7">
        <f t="shared" si="15"/>
        <v>0</v>
      </c>
    </row>
    <row r="252" spans="1:17" x14ac:dyDescent="0.25">
      <c r="A252" s="7">
        <f>COUNTIF($C$3:C252,C252)</f>
        <v>0</v>
      </c>
      <c r="B252" s="7" t="str">
        <f t="shared" si="12"/>
        <v>0_</v>
      </c>
      <c r="C252" s="69"/>
      <c r="D252" s="69"/>
      <c r="E252" s="69"/>
      <c r="F252" s="69"/>
      <c r="G252" s="69"/>
      <c r="H252" s="69"/>
      <c r="I252" s="69"/>
      <c r="J252" s="69"/>
      <c r="K252" s="7" t="str">
        <f t="shared" si="13"/>
        <v/>
      </c>
      <c r="L252" s="69"/>
      <c r="M252" s="69"/>
      <c r="N252" s="69"/>
      <c r="O252" s="69"/>
      <c r="P252" s="7" t="str">
        <f t="shared" si="14"/>
        <v/>
      </c>
      <c r="Q252" s="7">
        <f t="shared" si="15"/>
        <v>0</v>
      </c>
    </row>
    <row r="253" spans="1:17" x14ac:dyDescent="0.25">
      <c r="A253" s="7">
        <f>COUNTIF($C$3:C253,C253)</f>
        <v>0</v>
      </c>
      <c r="B253" s="7" t="str">
        <f t="shared" si="12"/>
        <v>0_</v>
      </c>
      <c r="C253" s="69"/>
      <c r="D253" s="69"/>
      <c r="E253" s="69"/>
      <c r="F253" s="69"/>
      <c r="G253" s="69"/>
      <c r="H253" s="69"/>
      <c r="I253" s="69"/>
      <c r="J253" s="69"/>
      <c r="K253" s="7" t="str">
        <f t="shared" si="13"/>
        <v/>
      </c>
      <c r="L253" s="69"/>
      <c r="M253" s="69"/>
      <c r="N253" s="69"/>
      <c r="O253" s="69"/>
      <c r="P253" s="7" t="str">
        <f t="shared" si="14"/>
        <v/>
      </c>
      <c r="Q253" s="7">
        <f t="shared" si="15"/>
        <v>0</v>
      </c>
    </row>
    <row r="254" spans="1:17" x14ac:dyDescent="0.25">
      <c r="A254" s="7">
        <f>COUNTIF($C$3:C254,C254)</f>
        <v>0</v>
      </c>
      <c r="B254" s="7" t="str">
        <f t="shared" si="12"/>
        <v>0_</v>
      </c>
      <c r="C254" s="69"/>
      <c r="D254" s="69"/>
      <c r="E254" s="69"/>
      <c r="F254" s="69"/>
      <c r="G254" s="69"/>
      <c r="H254" s="69"/>
      <c r="I254" s="69"/>
      <c r="J254" s="69"/>
      <c r="K254" s="7" t="str">
        <f t="shared" si="13"/>
        <v/>
      </c>
      <c r="L254" s="69"/>
      <c r="M254" s="69"/>
      <c r="N254" s="69"/>
      <c r="O254" s="69"/>
      <c r="P254" s="7" t="str">
        <f t="shared" si="14"/>
        <v/>
      </c>
      <c r="Q254" s="7">
        <f t="shared" si="15"/>
        <v>0</v>
      </c>
    </row>
    <row r="255" spans="1:17" x14ac:dyDescent="0.25">
      <c r="A255" s="7">
        <f>COUNTIF($C$3:C255,C255)</f>
        <v>0</v>
      </c>
      <c r="B255" s="7" t="str">
        <f t="shared" si="12"/>
        <v>0_</v>
      </c>
      <c r="C255" s="69"/>
      <c r="D255" s="69"/>
      <c r="E255" s="69"/>
      <c r="F255" s="69"/>
      <c r="G255" s="69"/>
      <c r="H255" s="69"/>
      <c r="I255" s="69"/>
      <c r="J255" s="69"/>
      <c r="K255" s="7" t="str">
        <f t="shared" si="13"/>
        <v/>
      </c>
      <c r="L255" s="69"/>
      <c r="M255" s="69"/>
      <c r="N255" s="69"/>
      <c r="O255" s="69"/>
      <c r="P255" s="7" t="str">
        <f t="shared" si="14"/>
        <v/>
      </c>
      <c r="Q255" s="7">
        <f t="shared" si="15"/>
        <v>0</v>
      </c>
    </row>
    <row r="256" spans="1:17" x14ac:dyDescent="0.25">
      <c r="A256" s="7">
        <f>COUNTIF($C$3:C256,C256)</f>
        <v>0</v>
      </c>
      <c r="B256" s="7" t="str">
        <f t="shared" si="12"/>
        <v>0_</v>
      </c>
      <c r="C256" s="69"/>
      <c r="D256" s="69"/>
      <c r="E256" s="69"/>
      <c r="F256" s="69"/>
      <c r="G256" s="69"/>
      <c r="H256" s="69"/>
      <c r="I256" s="69"/>
      <c r="J256" s="69"/>
      <c r="K256" s="7" t="str">
        <f t="shared" si="13"/>
        <v/>
      </c>
      <c r="L256" s="69"/>
      <c r="M256" s="69"/>
      <c r="N256" s="69"/>
      <c r="O256" s="69"/>
      <c r="P256" s="7" t="str">
        <f t="shared" si="14"/>
        <v/>
      </c>
      <c r="Q256" s="7">
        <f t="shared" si="15"/>
        <v>0</v>
      </c>
    </row>
    <row r="257" spans="1:17" x14ac:dyDescent="0.25">
      <c r="A257" s="7">
        <f>COUNTIF($C$3:C257,C257)</f>
        <v>0</v>
      </c>
      <c r="B257" s="7" t="str">
        <f t="shared" si="12"/>
        <v>0_</v>
      </c>
      <c r="C257" s="69"/>
      <c r="D257" s="69"/>
      <c r="E257" s="69"/>
      <c r="F257" s="69"/>
      <c r="G257" s="69"/>
      <c r="H257" s="69"/>
      <c r="I257" s="69"/>
      <c r="J257" s="69"/>
      <c r="K257" s="7" t="str">
        <f t="shared" si="13"/>
        <v/>
      </c>
      <c r="L257" s="69"/>
      <c r="M257" s="69"/>
      <c r="N257" s="69"/>
      <c r="O257" s="69"/>
      <c r="P257" s="7" t="str">
        <f t="shared" si="14"/>
        <v/>
      </c>
      <c r="Q257" s="7">
        <f t="shared" si="15"/>
        <v>0</v>
      </c>
    </row>
    <row r="258" spans="1:17" x14ac:dyDescent="0.25">
      <c r="A258" s="7">
        <f>COUNTIF($C$3:C258,C258)</f>
        <v>0</v>
      </c>
      <c r="B258" s="7" t="str">
        <f t="shared" si="12"/>
        <v>0_</v>
      </c>
      <c r="C258" s="69"/>
      <c r="D258" s="69"/>
      <c r="E258" s="69"/>
      <c r="F258" s="69"/>
      <c r="G258" s="69"/>
      <c r="H258" s="69"/>
      <c r="I258" s="69"/>
      <c r="J258" s="69"/>
      <c r="K258" s="7" t="str">
        <f t="shared" si="13"/>
        <v/>
      </c>
      <c r="L258" s="69"/>
      <c r="M258" s="69"/>
      <c r="N258" s="69"/>
      <c r="O258" s="69"/>
      <c r="P258" s="7" t="str">
        <f t="shared" si="14"/>
        <v/>
      </c>
      <c r="Q258" s="7">
        <f t="shared" si="15"/>
        <v>0</v>
      </c>
    </row>
    <row r="259" spans="1:17" x14ac:dyDescent="0.25">
      <c r="A259" s="7">
        <f>COUNTIF($C$3:C259,C259)</f>
        <v>0</v>
      </c>
      <c r="B259" s="7" t="str">
        <f t="shared" ref="B259:B322" si="16">CONCATENATE(A259,"_",C259)</f>
        <v>0_</v>
      </c>
      <c r="C259" s="69"/>
      <c r="D259" s="69"/>
      <c r="E259" s="69"/>
      <c r="F259" s="69"/>
      <c r="G259" s="69"/>
      <c r="H259" s="69"/>
      <c r="I259" s="69"/>
      <c r="J259" s="69"/>
      <c r="K259" s="7" t="str">
        <f t="shared" ref="K259:K322" si="17">CONCATENATE(IF(G259=TRUE,"I",""),
IF(AND(G259=TRUE)*AND(OR(H259=TRUE,I259=TRUE,J259=TRUE)=TRUE),", ",""),
IF(H259=TRUE,"II",""),
IF(AND(H259=TRUE)*AND(OR(I259=TRUE,J259=TRUE)=TRUE),", ",""),
IF(I259=TRUE,"III",""),
IF(AND(I259=TRUE)*AND(J259=TRUE),", ",""),
IF(J259=TRUE,"IV",""))</f>
        <v/>
      </c>
      <c r="L259" s="69"/>
      <c r="M259" s="69"/>
      <c r="N259" s="69"/>
      <c r="O259" s="69"/>
      <c r="P259" s="7" t="str">
        <f t="shared" ref="P259:P322" si="18">IF(LEN(L259)&gt;1,L259,"")</f>
        <v/>
      </c>
      <c r="Q259" s="7">
        <f t="shared" ref="Q259:Q322" si="19">C259</f>
        <v>0</v>
      </c>
    </row>
    <row r="260" spans="1:17" x14ac:dyDescent="0.25">
      <c r="A260" s="7">
        <f>COUNTIF($C$3:C260,C260)</f>
        <v>0</v>
      </c>
      <c r="B260" s="7" t="str">
        <f t="shared" si="16"/>
        <v>0_</v>
      </c>
      <c r="C260" s="69"/>
      <c r="D260" s="69"/>
      <c r="E260" s="69"/>
      <c r="F260" s="69"/>
      <c r="G260" s="69"/>
      <c r="H260" s="69"/>
      <c r="I260" s="69"/>
      <c r="J260" s="69"/>
      <c r="K260" s="7" t="str">
        <f t="shared" si="17"/>
        <v/>
      </c>
      <c r="L260" s="69"/>
      <c r="M260" s="69"/>
      <c r="N260" s="69"/>
      <c r="O260" s="69"/>
      <c r="P260" s="7" t="str">
        <f t="shared" si="18"/>
        <v/>
      </c>
      <c r="Q260" s="7">
        <f t="shared" si="19"/>
        <v>0</v>
      </c>
    </row>
    <row r="261" spans="1:17" x14ac:dyDescent="0.25">
      <c r="A261" s="7">
        <f>COUNTIF($C$3:C261,C261)</f>
        <v>0</v>
      </c>
      <c r="B261" s="7" t="str">
        <f t="shared" si="16"/>
        <v>0_</v>
      </c>
      <c r="C261" s="69"/>
      <c r="D261" s="69"/>
      <c r="E261" s="69"/>
      <c r="F261" s="69"/>
      <c r="G261" s="69"/>
      <c r="H261" s="69"/>
      <c r="I261" s="69"/>
      <c r="J261" s="69"/>
      <c r="K261" s="7" t="str">
        <f t="shared" si="17"/>
        <v/>
      </c>
      <c r="L261" s="69"/>
      <c r="M261" s="69"/>
      <c r="N261" s="69"/>
      <c r="O261" s="69"/>
      <c r="P261" s="7" t="str">
        <f t="shared" si="18"/>
        <v/>
      </c>
      <c r="Q261" s="7">
        <f t="shared" si="19"/>
        <v>0</v>
      </c>
    </row>
    <row r="262" spans="1:17" x14ac:dyDescent="0.25">
      <c r="A262" s="7">
        <f>COUNTIF($C$3:C262,C262)</f>
        <v>0</v>
      </c>
      <c r="B262" s="7" t="str">
        <f t="shared" si="16"/>
        <v>0_</v>
      </c>
      <c r="C262" s="69"/>
      <c r="D262" s="69"/>
      <c r="E262" s="69"/>
      <c r="F262" s="69"/>
      <c r="G262" s="69"/>
      <c r="H262" s="69"/>
      <c r="I262" s="69"/>
      <c r="J262" s="69"/>
      <c r="K262" s="7" t="str">
        <f t="shared" si="17"/>
        <v/>
      </c>
      <c r="L262" s="69"/>
      <c r="M262" s="69"/>
      <c r="N262" s="69"/>
      <c r="O262" s="69"/>
      <c r="P262" s="7" t="str">
        <f t="shared" si="18"/>
        <v/>
      </c>
      <c r="Q262" s="7">
        <f t="shared" si="19"/>
        <v>0</v>
      </c>
    </row>
    <row r="263" spans="1:17" x14ac:dyDescent="0.25">
      <c r="A263" s="7">
        <f>COUNTIF($C$3:C263,C263)</f>
        <v>0</v>
      </c>
      <c r="B263" s="7" t="str">
        <f t="shared" si="16"/>
        <v>0_</v>
      </c>
      <c r="C263" s="69"/>
      <c r="D263" s="69"/>
      <c r="E263" s="69"/>
      <c r="F263" s="69"/>
      <c r="G263" s="69"/>
      <c r="H263" s="69"/>
      <c r="I263" s="69"/>
      <c r="J263" s="69"/>
      <c r="K263" s="7" t="str">
        <f t="shared" si="17"/>
        <v/>
      </c>
      <c r="L263" s="69"/>
      <c r="M263" s="69"/>
      <c r="N263" s="69"/>
      <c r="O263" s="69"/>
      <c r="P263" s="7" t="str">
        <f t="shared" si="18"/>
        <v/>
      </c>
      <c r="Q263" s="7">
        <f t="shared" si="19"/>
        <v>0</v>
      </c>
    </row>
    <row r="264" spans="1:17" x14ac:dyDescent="0.25">
      <c r="A264" s="7">
        <f>COUNTIF($C$3:C264,C264)</f>
        <v>0</v>
      </c>
      <c r="B264" s="7" t="str">
        <f t="shared" si="16"/>
        <v>0_</v>
      </c>
      <c r="C264" s="69"/>
      <c r="D264" s="69"/>
      <c r="E264" s="69"/>
      <c r="F264" s="69"/>
      <c r="G264" s="69"/>
      <c r="H264" s="69"/>
      <c r="I264" s="69"/>
      <c r="J264" s="69"/>
      <c r="K264" s="7" t="str">
        <f t="shared" si="17"/>
        <v/>
      </c>
      <c r="L264" s="69"/>
      <c r="M264" s="69"/>
      <c r="N264" s="69"/>
      <c r="O264" s="69"/>
      <c r="P264" s="7" t="str">
        <f t="shared" si="18"/>
        <v/>
      </c>
      <c r="Q264" s="7">
        <f t="shared" si="19"/>
        <v>0</v>
      </c>
    </row>
    <row r="265" spans="1:17" x14ac:dyDescent="0.25">
      <c r="A265" s="7">
        <f>COUNTIF($C$3:C265,C265)</f>
        <v>0</v>
      </c>
      <c r="B265" s="7" t="str">
        <f t="shared" si="16"/>
        <v>0_</v>
      </c>
      <c r="C265" s="69"/>
      <c r="D265" s="69"/>
      <c r="E265" s="69"/>
      <c r="F265" s="69"/>
      <c r="G265" s="69"/>
      <c r="H265" s="69"/>
      <c r="I265" s="69"/>
      <c r="J265" s="69"/>
      <c r="K265" s="7" t="str">
        <f t="shared" si="17"/>
        <v/>
      </c>
      <c r="L265" s="69"/>
      <c r="M265" s="69"/>
      <c r="N265" s="69"/>
      <c r="O265" s="69"/>
      <c r="P265" s="7" t="str">
        <f t="shared" si="18"/>
        <v/>
      </c>
      <c r="Q265" s="7">
        <f t="shared" si="19"/>
        <v>0</v>
      </c>
    </row>
    <row r="266" spans="1:17" x14ac:dyDescent="0.25">
      <c r="A266" s="7">
        <f>COUNTIF($C$3:C266,C266)</f>
        <v>0</v>
      </c>
      <c r="B266" s="7" t="str">
        <f t="shared" si="16"/>
        <v>0_</v>
      </c>
      <c r="C266" s="69"/>
      <c r="D266" s="69"/>
      <c r="E266" s="69"/>
      <c r="F266" s="69"/>
      <c r="G266" s="69"/>
      <c r="H266" s="69"/>
      <c r="I266" s="69"/>
      <c r="J266" s="69"/>
      <c r="K266" s="7" t="str">
        <f t="shared" si="17"/>
        <v/>
      </c>
      <c r="L266" s="69"/>
      <c r="M266" s="69"/>
      <c r="N266" s="69"/>
      <c r="O266" s="69"/>
      <c r="P266" s="7" t="str">
        <f t="shared" si="18"/>
        <v/>
      </c>
      <c r="Q266" s="7">
        <f t="shared" si="19"/>
        <v>0</v>
      </c>
    </row>
    <row r="267" spans="1:17" x14ac:dyDescent="0.25">
      <c r="A267" s="7">
        <f>COUNTIF($C$3:C267,C267)</f>
        <v>0</v>
      </c>
      <c r="B267" s="7" t="str">
        <f t="shared" si="16"/>
        <v>0_</v>
      </c>
      <c r="C267" s="69"/>
      <c r="D267" s="69"/>
      <c r="E267" s="69"/>
      <c r="F267" s="69"/>
      <c r="G267" s="69"/>
      <c r="H267" s="69"/>
      <c r="I267" s="69"/>
      <c r="J267" s="69"/>
      <c r="K267" s="7" t="str">
        <f t="shared" si="17"/>
        <v/>
      </c>
      <c r="L267" s="69"/>
      <c r="M267" s="69"/>
      <c r="N267" s="69"/>
      <c r="O267" s="69"/>
      <c r="P267" s="7" t="str">
        <f t="shared" si="18"/>
        <v/>
      </c>
      <c r="Q267" s="7">
        <f t="shared" si="19"/>
        <v>0</v>
      </c>
    </row>
    <row r="268" spans="1:17" x14ac:dyDescent="0.25">
      <c r="A268" s="7">
        <f>COUNTIF($C$3:C268,C268)</f>
        <v>0</v>
      </c>
      <c r="B268" s="7" t="str">
        <f t="shared" si="16"/>
        <v>0_</v>
      </c>
      <c r="C268" s="69"/>
      <c r="D268" s="69"/>
      <c r="E268" s="69"/>
      <c r="F268" s="69"/>
      <c r="G268" s="69"/>
      <c r="H268" s="69"/>
      <c r="I268" s="69"/>
      <c r="J268" s="69"/>
      <c r="K268" s="7" t="str">
        <f t="shared" si="17"/>
        <v/>
      </c>
      <c r="L268" s="69"/>
      <c r="M268" s="69"/>
      <c r="N268" s="69"/>
      <c r="O268" s="69"/>
      <c r="P268" s="7" t="str">
        <f t="shared" si="18"/>
        <v/>
      </c>
      <c r="Q268" s="7">
        <f t="shared" si="19"/>
        <v>0</v>
      </c>
    </row>
    <row r="269" spans="1:17" x14ac:dyDescent="0.25">
      <c r="A269" s="7">
        <f>COUNTIF($C$3:C269,C269)</f>
        <v>0</v>
      </c>
      <c r="B269" s="7" t="str">
        <f t="shared" si="16"/>
        <v>0_</v>
      </c>
      <c r="C269" s="69"/>
      <c r="D269" s="69"/>
      <c r="E269" s="69"/>
      <c r="F269" s="69"/>
      <c r="G269" s="69"/>
      <c r="H269" s="69"/>
      <c r="I269" s="69"/>
      <c r="J269" s="69"/>
      <c r="K269" s="7" t="str">
        <f t="shared" si="17"/>
        <v/>
      </c>
      <c r="L269" s="69"/>
      <c r="M269" s="69"/>
      <c r="N269" s="69"/>
      <c r="O269" s="69"/>
      <c r="P269" s="7" t="str">
        <f t="shared" si="18"/>
        <v/>
      </c>
      <c r="Q269" s="7">
        <f t="shared" si="19"/>
        <v>0</v>
      </c>
    </row>
    <row r="270" spans="1:17" x14ac:dyDescent="0.25">
      <c r="A270" s="7">
        <f>COUNTIF($C$3:C270,C270)</f>
        <v>0</v>
      </c>
      <c r="B270" s="7" t="str">
        <f t="shared" si="16"/>
        <v>0_</v>
      </c>
      <c r="C270" s="69"/>
      <c r="D270" s="69"/>
      <c r="E270" s="69"/>
      <c r="F270" s="69"/>
      <c r="G270" s="69"/>
      <c r="H270" s="69"/>
      <c r="I270" s="69"/>
      <c r="J270" s="69"/>
      <c r="K270" s="7" t="str">
        <f t="shared" si="17"/>
        <v/>
      </c>
      <c r="L270" s="69"/>
      <c r="M270" s="69"/>
      <c r="N270" s="69"/>
      <c r="O270" s="69"/>
      <c r="P270" s="7" t="str">
        <f t="shared" si="18"/>
        <v/>
      </c>
      <c r="Q270" s="7">
        <f t="shared" si="19"/>
        <v>0</v>
      </c>
    </row>
    <row r="271" spans="1:17" x14ac:dyDescent="0.25">
      <c r="A271" s="7">
        <f>COUNTIF($C$3:C271,C271)</f>
        <v>0</v>
      </c>
      <c r="B271" s="7" t="str">
        <f t="shared" si="16"/>
        <v>0_</v>
      </c>
      <c r="C271" s="69"/>
      <c r="D271" s="69"/>
      <c r="E271" s="69"/>
      <c r="F271" s="69"/>
      <c r="G271" s="69"/>
      <c r="H271" s="69"/>
      <c r="I271" s="69"/>
      <c r="J271" s="69"/>
      <c r="K271" s="7" t="str">
        <f t="shared" si="17"/>
        <v/>
      </c>
      <c r="L271" s="69"/>
      <c r="M271" s="69"/>
      <c r="N271" s="69"/>
      <c r="O271" s="69"/>
      <c r="P271" s="7" t="str">
        <f t="shared" si="18"/>
        <v/>
      </c>
      <c r="Q271" s="7">
        <f t="shared" si="19"/>
        <v>0</v>
      </c>
    </row>
    <row r="272" spans="1:17" x14ac:dyDescent="0.25">
      <c r="A272" s="7">
        <f>COUNTIF($C$3:C272,C272)</f>
        <v>0</v>
      </c>
      <c r="B272" s="7" t="str">
        <f t="shared" si="16"/>
        <v>0_</v>
      </c>
      <c r="C272" s="69"/>
      <c r="D272" s="69"/>
      <c r="E272" s="69"/>
      <c r="F272" s="69"/>
      <c r="G272" s="69"/>
      <c r="H272" s="69"/>
      <c r="I272" s="69"/>
      <c r="J272" s="69"/>
      <c r="K272" s="7" t="str">
        <f t="shared" si="17"/>
        <v/>
      </c>
      <c r="L272" s="69"/>
      <c r="M272" s="69"/>
      <c r="N272" s="69"/>
      <c r="O272" s="69"/>
      <c r="P272" s="7" t="str">
        <f t="shared" si="18"/>
        <v/>
      </c>
      <c r="Q272" s="7">
        <f t="shared" si="19"/>
        <v>0</v>
      </c>
    </row>
    <row r="273" spans="1:17" x14ac:dyDescent="0.25">
      <c r="A273" s="7">
        <f>COUNTIF($C$3:C273,C273)</f>
        <v>0</v>
      </c>
      <c r="B273" s="7" t="str">
        <f t="shared" si="16"/>
        <v>0_</v>
      </c>
      <c r="C273" s="69"/>
      <c r="D273" s="69"/>
      <c r="E273" s="69"/>
      <c r="F273" s="69"/>
      <c r="G273" s="69"/>
      <c r="H273" s="69"/>
      <c r="I273" s="69"/>
      <c r="J273" s="69"/>
      <c r="K273" s="7" t="str">
        <f t="shared" si="17"/>
        <v/>
      </c>
      <c r="L273" s="69"/>
      <c r="M273" s="69"/>
      <c r="N273" s="69"/>
      <c r="O273" s="69"/>
      <c r="P273" s="7" t="str">
        <f t="shared" si="18"/>
        <v/>
      </c>
      <c r="Q273" s="7">
        <f t="shared" si="19"/>
        <v>0</v>
      </c>
    </row>
    <row r="274" spans="1:17" x14ac:dyDescent="0.25">
      <c r="A274" s="7">
        <f>COUNTIF($C$3:C274,C274)</f>
        <v>0</v>
      </c>
      <c r="B274" s="7" t="str">
        <f t="shared" si="16"/>
        <v>0_</v>
      </c>
      <c r="C274" s="69"/>
      <c r="D274" s="69"/>
      <c r="E274" s="69"/>
      <c r="F274" s="69"/>
      <c r="G274" s="69"/>
      <c r="H274" s="69"/>
      <c r="I274" s="69"/>
      <c r="J274" s="69"/>
      <c r="K274" s="7" t="str">
        <f t="shared" si="17"/>
        <v/>
      </c>
      <c r="L274" s="69"/>
      <c r="M274" s="69"/>
      <c r="N274" s="69"/>
      <c r="O274" s="69"/>
      <c r="P274" s="7" t="str">
        <f t="shared" si="18"/>
        <v/>
      </c>
      <c r="Q274" s="7">
        <f t="shared" si="19"/>
        <v>0</v>
      </c>
    </row>
    <row r="275" spans="1:17" x14ac:dyDescent="0.25">
      <c r="A275" s="7">
        <f>COUNTIF($C$3:C275,C275)</f>
        <v>0</v>
      </c>
      <c r="B275" s="7" t="str">
        <f t="shared" si="16"/>
        <v>0_</v>
      </c>
      <c r="C275" s="69"/>
      <c r="D275" s="69"/>
      <c r="E275" s="69"/>
      <c r="F275" s="69"/>
      <c r="G275" s="69"/>
      <c r="H275" s="69"/>
      <c r="I275" s="69"/>
      <c r="J275" s="69"/>
      <c r="K275" s="7" t="str">
        <f t="shared" si="17"/>
        <v/>
      </c>
      <c r="L275" s="69"/>
      <c r="M275" s="69"/>
      <c r="N275" s="69"/>
      <c r="O275" s="69"/>
      <c r="P275" s="7" t="str">
        <f t="shared" si="18"/>
        <v/>
      </c>
      <c r="Q275" s="7">
        <f t="shared" si="19"/>
        <v>0</v>
      </c>
    </row>
    <row r="276" spans="1:17" x14ac:dyDescent="0.25">
      <c r="A276" s="7">
        <f>COUNTIF($C$3:C276,C276)</f>
        <v>0</v>
      </c>
      <c r="B276" s="7" t="str">
        <f t="shared" si="16"/>
        <v>0_</v>
      </c>
      <c r="C276" s="69"/>
      <c r="D276" s="69"/>
      <c r="E276" s="69"/>
      <c r="F276" s="69"/>
      <c r="G276" s="69"/>
      <c r="H276" s="69"/>
      <c r="I276" s="69"/>
      <c r="J276" s="69"/>
      <c r="K276" s="7" t="str">
        <f t="shared" si="17"/>
        <v/>
      </c>
      <c r="L276" s="69"/>
      <c r="M276" s="69"/>
      <c r="N276" s="69"/>
      <c r="O276" s="69"/>
      <c r="P276" s="7" t="str">
        <f t="shared" si="18"/>
        <v/>
      </c>
      <c r="Q276" s="7">
        <f t="shared" si="19"/>
        <v>0</v>
      </c>
    </row>
    <row r="277" spans="1:17" x14ac:dyDescent="0.25">
      <c r="A277" s="7">
        <f>COUNTIF($C$3:C277,C277)</f>
        <v>0</v>
      </c>
      <c r="B277" s="7" t="str">
        <f t="shared" si="16"/>
        <v>0_</v>
      </c>
      <c r="C277" s="69"/>
      <c r="D277" s="69"/>
      <c r="E277" s="69"/>
      <c r="F277" s="69"/>
      <c r="G277" s="69"/>
      <c r="H277" s="69"/>
      <c r="I277" s="69"/>
      <c r="J277" s="69"/>
      <c r="K277" s="7" t="str">
        <f t="shared" si="17"/>
        <v/>
      </c>
      <c r="L277" s="69"/>
      <c r="M277" s="69"/>
      <c r="N277" s="69"/>
      <c r="O277" s="69"/>
      <c r="P277" s="7" t="str">
        <f t="shared" si="18"/>
        <v/>
      </c>
      <c r="Q277" s="7">
        <f t="shared" si="19"/>
        <v>0</v>
      </c>
    </row>
    <row r="278" spans="1:17" x14ac:dyDescent="0.25">
      <c r="A278" s="7">
        <f>COUNTIF($C$3:C278,C278)</f>
        <v>0</v>
      </c>
      <c r="B278" s="7" t="str">
        <f t="shared" si="16"/>
        <v>0_</v>
      </c>
      <c r="C278" s="69"/>
      <c r="D278" s="69"/>
      <c r="E278" s="69"/>
      <c r="F278" s="69"/>
      <c r="G278" s="69"/>
      <c r="H278" s="69"/>
      <c r="I278" s="69"/>
      <c r="J278" s="69"/>
      <c r="K278" s="7" t="str">
        <f t="shared" si="17"/>
        <v/>
      </c>
      <c r="L278" s="69"/>
      <c r="M278" s="69"/>
      <c r="N278" s="69"/>
      <c r="O278" s="69"/>
      <c r="P278" s="7" t="str">
        <f t="shared" si="18"/>
        <v/>
      </c>
      <c r="Q278" s="7">
        <f t="shared" si="19"/>
        <v>0</v>
      </c>
    </row>
    <row r="279" spans="1:17" x14ac:dyDescent="0.25">
      <c r="A279" s="7">
        <f>COUNTIF($C$3:C279,C279)</f>
        <v>0</v>
      </c>
      <c r="B279" s="7" t="str">
        <f t="shared" si="16"/>
        <v>0_</v>
      </c>
      <c r="C279" s="69"/>
      <c r="D279" s="69"/>
      <c r="E279" s="69"/>
      <c r="F279" s="69"/>
      <c r="G279" s="69"/>
      <c r="H279" s="69"/>
      <c r="I279" s="69"/>
      <c r="J279" s="69"/>
      <c r="K279" s="7" t="str">
        <f t="shared" si="17"/>
        <v/>
      </c>
      <c r="L279" s="69"/>
      <c r="M279" s="69"/>
      <c r="N279" s="69"/>
      <c r="O279" s="69"/>
      <c r="P279" s="7" t="str">
        <f t="shared" si="18"/>
        <v/>
      </c>
      <c r="Q279" s="7">
        <f t="shared" si="19"/>
        <v>0</v>
      </c>
    </row>
    <row r="280" spans="1:17" x14ac:dyDescent="0.25">
      <c r="A280" s="7">
        <f>COUNTIF($C$3:C280,C280)</f>
        <v>0</v>
      </c>
      <c r="B280" s="7" t="str">
        <f t="shared" si="16"/>
        <v>0_</v>
      </c>
      <c r="C280" s="69"/>
      <c r="D280" s="69"/>
      <c r="E280" s="69"/>
      <c r="F280" s="69"/>
      <c r="G280" s="69"/>
      <c r="H280" s="69"/>
      <c r="I280" s="69"/>
      <c r="J280" s="69"/>
      <c r="K280" s="7" t="str">
        <f t="shared" si="17"/>
        <v/>
      </c>
      <c r="L280" s="69"/>
      <c r="M280" s="69"/>
      <c r="N280" s="69"/>
      <c r="O280" s="69"/>
      <c r="P280" s="7" t="str">
        <f t="shared" si="18"/>
        <v/>
      </c>
      <c r="Q280" s="7">
        <f t="shared" si="19"/>
        <v>0</v>
      </c>
    </row>
    <row r="281" spans="1:17" x14ac:dyDescent="0.25">
      <c r="A281" s="7">
        <f>COUNTIF($C$3:C281,C281)</f>
        <v>0</v>
      </c>
      <c r="B281" s="7" t="str">
        <f t="shared" si="16"/>
        <v>0_</v>
      </c>
      <c r="C281" s="69"/>
      <c r="D281" s="69"/>
      <c r="E281" s="69"/>
      <c r="F281" s="69"/>
      <c r="G281" s="69"/>
      <c r="H281" s="69"/>
      <c r="I281" s="69"/>
      <c r="J281" s="69"/>
      <c r="K281" s="7" t="str">
        <f t="shared" si="17"/>
        <v/>
      </c>
      <c r="L281" s="69"/>
      <c r="M281" s="69"/>
      <c r="N281" s="69"/>
      <c r="O281" s="69"/>
      <c r="P281" s="7" t="str">
        <f t="shared" si="18"/>
        <v/>
      </c>
      <c r="Q281" s="7">
        <f t="shared" si="19"/>
        <v>0</v>
      </c>
    </row>
    <row r="282" spans="1:17" x14ac:dyDescent="0.25">
      <c r="A282" s="7">
        <f>COUNTIF($C$3:C282,C282)</f>
        <v>0</v>
      </c>
      <c r="B282" s="7" t="str">
        <f t="shared" si="16"/>
        <v>0_</v>
      </c>
      <c r="C282" s="69"/>
      <c r="D282" s="69"/>
      <c r="E282" s="69"/>
      <c r="F282" s="69"/>
      <c r="G282" s="69"/>
      <c r="H282" s="69"/>
      <c r="I282" s="69"/>
      <c r="J282" s="69"/>
      <c r="K282" s="7" t="str">
        <f t="shared" si="17"/>
        <v/>
      </c>
      <c r="L282" s="69"/>
      <c r="M282" s="69"/>
      <c r="N282" s="69"/>
      <c r="O282" s="69"/>
      <c r="P282" s="7" t="str">
        <f t="shared" si="18"/>
        <v/>
      </c>
      <c r="Q282" s="7">
        <f t="shared" si="19"/>
        <v>0</v>
      </c>
    </row>
    <row r="283" spans="1:17" x14ac:dyDescent="0.25">
      <c r="A283" s="7">
        <f>COUNTIF($C$3:C283,C283)</f>
        <v>0</v>
      </c>
      <c r="B283" s="7" t="str">
        <f t="shared" si="16"/>
        <v>0_</v>
      </c>
      <c r="C283" s="69"/>
      <c r="D283" s="69"/>
      <c r="E283" s="69"/>
      <c r="F283" s="69"/>
      <c r="G283" s="69"/>
      <c r="H283" s="69"/>
      <c r="I283" s="69"/>
      <c r="J283" s="69"/>
      <c r="K283" s="7" t="str">
        <f t="shared" si="17"/>
        <v/>
      </c>
      <c r="L283" s="69"/>
      <c r="M283" s="69"/>
      <c r="N283" s="69"/>
      <c r="O283" s="69"/>
      <c r="P283" s="7" t="str">
        <f t="shared" si="18"/>
        <v/>
      </c>
      <c r="Q283" s="7">
        <f t="shared" si="19"/>
        <v>0</v>
      </c>
    </row>
    <row r="284" spans="1:17" x14ac:dyDescent="0.25">
      <c r="A284" s="7">
        <f>COUNTIF($C$3:C284,C284)</f>
        <v>0</v>
      </c>
      <c r="B284" s="7" t="str">
        <f t="shared" si="16"/>
        <v>0_</v>
      </c>
      <c r="C284" s="69"/>
      <c r="D284" s="69"/>
      <c r="E284" s="69"/>
      <c r="F284" s="69"/>
      <c r="G284" s="69"/>
      <c r="H284" s="69"/>
      <c r="I284" s="69"/>
      <c r="J284" s="69"/>
      <c r="K284" s="7" t="str">
        <f t="shared" si="17"/>
        <v/>
      </c>
      <c r="L284" s="69"/>
      <c r="M284" s="69"/>
      <c r="N284" s="69"/>
      <c r="O284" s="69"/>
      <c r="P284" s="7" t="str">
        <f t="shared" si="18"/>
        <v/>
      </c>
      <c r="Q284" s="7">
        <f t="shared" si="19"/>
        <v>0</v>
      </c>
    </row>
    <row r="285" spans="1:17" x14ac:dyDescent="0.25">
      <c r="A285" s="7">
        <f>COUNTIF($C$3:C285,C285)</f>
        <v>0</v>
      </c>
      <c r="B285" s="7" t="str">
        <f t="shared" si="16"/>
        <v>0_</v>
      </c>
      <c r="C285" s="69"/>
      <c r="D285" s="69"/>
      <c r="E285" s="69"/>
      <c r="F285" s="69"/>
      <c r="G285" s="69"/>
      <c r="H285" s="69"/>
      <c r="I285" s="69"/>
      <c r="J285" s="69"/>
      <c r="K285" s="7" t="str">
        <f t="shared" si="17"/>
        <v/>
      </c>
      <c r="L285" s="69"/>
      <c r="M285" s="69"/>
      <c r="N285" s="69"/>
      <c r="O285" s="69"/>
      <c r="P285" s="7" t="str">
        <f t="shared" si="18"/>
        <v/>
      </c>
      <c r="Q285" s="7">
        <f t="shared" si="19"/>
        <v>0</v>
      </c>
    </row>
    <row r="286" spans="1:17" x14ac:dyDescent="0.25">
      <c r="A286" s="7">
        <f>COUNTIF($C$3:C286,C286)</f>
        <v>0</v>
      </c>
      <c r="B286" s="7" t="str">
        <f t="shared" si="16"/>
        <v>0_</v>
      </c>
      <c r="C286" s="69"/>
      <c r="D286" s="69"/>
      <c r="E286" s="69"/>
      <c r="F286" s="69"/>
      <c r="G286" s="69"/>
      <c r="H286" s="69"/>
      <c r="I286" s="69"/>
      <c r="J286" s="69"/>
      <c r="K286" s="7" t="str">
        <f t="shared" si="17"/>
        <v/>
      </c>
      <c r="L286" s="69"/>
      <c r="M286" s="69"/>
      <c r="N286" s="69"/>
      <c r="O286" s="69"/>
      <c r="P286" s="7" t="str">
        <f t="shared" si="18"/>
        <v/>
      </c>
      <c r="Q286" s="7">
        <f t="shared" si="19"/>
        <v>0</v>
      </c>
    </row>
    <row r="287" spans="1:17" x14ac:dyDescent="0.25">
      <c r="A287" s="7">
        <f>COUNTIF($C$3:C287,C287)</f>
        <v>0</v>
      </c>
      <c r="B287" s="7" t="str">
        <f t="shared" si="16"/>
        <v>0_</v>
      </c>
      <c r="C287" s="69"/>
      <c r="D287" s="69"/>
      <c r="E287" s="69"/>
      <c r="F287" s="69"/>
      <c r="G287" s="69"/>
      <c r="H287" s="69"/>
      <c r="I287" s="69"/>
      <c r="J287" s="69"/>
      <c r="K287" s="7" t="str">
        <f t="shared" si="17"/>
        <v/>
      </c>
      <c r="L287" s="69"/>
      <c r="M287" s="69"/>
      <c r="N287" s="69"/>
      <c r="O287" s="69"/>
      <c r="P287" s="7" t="str">
        <f t="shared" si="18"/>
        <v/>
      </c>
      <c r="Q287" s="7">
        <f t="shared" si="19"/>
        <v>0</v>
      </c>
    </row>
    <row r="288" spans="1:17" x14ac:dyDescent="0.25">
      <c r="A288" s="7">
        <f>COUNTIF($C$3:C288,C288)</f>
        <v>0</v>
      </c>
      <c r="B288" s="7" t="str">
        <f t="shared" si="16"/>
        <v>0_</v>
      </c>
      <c r="C288" s="69"/>
      <c r="D288" s="69"/>
      <c r="E288" s="69"/>
      <c r="F288" s="69"/>
      <c r="G288" s="69"/>
      <c r="H288" s="69"/>
      <c r="I288" s="69"/>
      <c r="J288" s="69"/>
      <c r="K288" s="7" t="str">
        <f t="shared" si="17"/>
        <v/>
      </c>
      <c r="L288" s="69"/>
      <c r="M288" s="69"/>
      <c r="N288" s="69"/>
      <c r="O288" s="69"/>
      <c r="P288" s="7" t="str">
        <f t="shared" si="18"/>
        <v/>
      </c>
      <c r="Q288" s="7">
        <f t="shared" si="19"/>
        <v>0</v>
      </c>
    </row>
    <row r="289" spans="1:17" x14ac:dyDescent="0.25">
      <c r="A289" s="7">
        <f>COUNTIF($C$3:C289,C289)</f>
        <v>0</v>
      </c>
      <c r="B289" s="7" t="str">
        <f t="shared" si="16"/>
        <v>0_</v>
      </c>
      <c r="C289" s="69"/>
      <c r="D289" s="69"/>
      <c r="E289" s="69"/>
      <c r="F289" s="69"/>
      <c r="G289" s="69"/>
      <c r="H289" s="69"/>
      <c r="I289" s="69"/>
      <c r="J289" s="69"/>
      <c r="K289" s="7" t="str">
        <f t="shared" si="17"/>
        <v/>
      </c>
      <c r="L289" s="69"/>
      <c r="M289" s="69"/>
      <c r="N289" s="69"/>
      <c r="O289" s="69"/>
      <c r="P289" s="7" t="str">
        <f t="shared" si="18"/>
        <v/>
      </c>
      <c r="Q289" s="7">
        <f t="shared" si="19"/>
        <v>0</v>
      </c>
    </row>
    <row r="290" spans="1:17" x14ac:dyDescent="0.25">
      <c r="A290" s="7">
        <f>COUNTIF($C$3:C290,C290)</f>
        <v>0</v>
      </c>
      <c r="B290" s="7" t="str">
        <f t="shared" si="16"/>
        <v>0_</v>
      </c>
      <c r="C290" s="69"/>
      <c r="D290" s="69"/>
      <c r="E290" s="69"/>
      <c r="F290" s="69"/>
      <c r="G290" s="69"/>
      <c r="H290" s="69"/>
      <c r="I290" s="69"/>
      <c r="J290" s="69"/>
      <c r="K290" s="7" t="str">
        <f t="shared" si="17"/>
        <v/>
      </c>
      <c r="L290" s="69"/>
      <c r="M290" s="69"/>
      <c r="N290" s="69"/>
      <c r="O290" s="69"/>
      <c r="P290" s="7" t="str">
        <f t="shared" si="18"/>
        <v/>
      </c>
      <c r="Q290" s="7">
        <f t="shared" si="19"/>
        <v>0</v>
      </c>
    </row>
    <row r="291" spans="1:17" x14ac:dyDescent="0.25">
      <c r="A291" s="7">
        <f>COUNTIF($C$3:C291,C291)</f>
        <v>0</v>
      </c>
      <c r="B291" s="7" t="str">
        <f t="shared" si="16"/>
        <v>0_</v>
      </c>
      <c r="C291" s="69"/>
      <c r="D291" s="69"/>
      <c r="E291" s="69"/>
      <c r="F291" s="69"/>
      <c r="G291" s="69"/>
      <c r="H291" s="69"/>
      <c r="I291" s="69"/>
      <c r="J291" s="69"/>
      <c r="K291" s="7" t="str">
        <f t="shared" si="17"/>
        <v/>
      </c>
      <c r="L291" s="69"/>
      <c r="M291" s="69"/>
      <c r="N291" s="69"/>
      <c r="O291" s="69"/>
      <c r="P291" s="7" t="str">
        <f t="shared" si="18"/>
        <v/>
      </c>
      <c r="Q291" s="7">
        <f t="shared" si="19"/>
        <v>0</v>
      </c>
    </row>
    <row r="292" spans="1:17" x14ac:dyDescent="0.25">
      <c r="A292" s="7">
        <f>COUNTIF($C$3:C292,C292)</f>
        <v>0</v>
      </c>
      <c r="B292" s="7" t="str">
        <f t="shared" si="16"/>
        <v>0_</v>
      </c>
      <c r="C292" s="69"/>
      <c r="D292" s="69"/>
      <c r="E292" s="69"/>
      <c r="F292" s="69"/>
      <c r="G292" s="69"/>
      <c r="H292" s="69"/>
      <c r="I292" s="69"/>
      <c r="J292" s="69"/>
      <c r="K292" s="7" t="str">
        <f t="shared" si="17"/>
        <v/>
      </c>
      <c r="L292" s="69"/>
      <c r="M292" s="69"/>
      <c r="N292" s="69"/>
      <c r="O292" s="69"/>
      <c r="P292" s="7" t="str">
        <f t="shared" si="18"/>
        <v/>
      </c>
      <c r="Q292" s="7">
        <f t="shared" si="19"/>
        <v>0</v>
      </c>
    </row>
    <row r="293" spans="1:17" x14ac:dyDescent="0.25">
      <c r="A293" s="7">
        <f>COUNTIF($C$3:C293,C293)</f>
        <v>0</v>
      </c>
      <c r="B293" s="7" t="str">
        <f t="shared" si="16"/>
        <v>0_</v>
      </c>
      <c r="C293" s="69"/>
      <c r="D293" s="69"/>
      <c r="E293" s="69"/>
      <c r="F293" s="69"/>
      <c r="G293" s="69"/>
      <c r="H293" s="69"/>
      <c r="I293" s="69"/>
      <c r="J293" s="69"/>
      <c r="K293" s="7" t="str">
        <f t="shared" si="17"/>
        <v/>
      </c>
      <c r="L293" s="69"/>
      <c r="M293" s="69"/>
      <c r="N293" s="69"/>
      <c r="O293" s="69"/>
      <c r="P293" s="7" t="str">
        <f t="shared" si="18"/>
        <v/>
      </c>
      <c r="Q293" s="7">
        <f t="shared" si="19"/>
        <v>0</v>
      </c>
    </row>
    <row r="294" spans="1:17" x14ac:dyDescent="0.25">
      <c r="A294" s="7">
        <f>COUNTIF($C$3:C294,C294)</f>
        <v>0</v>
      </c>
      <c r="B294" s="7" t="str">
        <f t="shared" si="16"/>
        <v>0_</v>
      </c>
      <c r="C294" s="69"/>
      <c r="D294" s="69"/>
      <c r="E294" s="69"/>
      <c r="F294" s="69"/>
      <c r="G294" s="69"/>
      <c r="H294" s="69"/>
      <c r="I294" s="69"/>
      <c r="J294" s="69"/>
      <c r="K294" s="7" t="str">
        <f t="shared" si="17"/>
        <v/>
      </c>
      <c r="L294" s="69"/>
      <c r="M294" s="69"/>
      <c r="N294" s="69"/>
      <c r="O294" s="69"/>
      <c r="P294" s="7" t="str">
        <f t="shared" si="18"/>
        <v/>
      </c>
      <c r="Q294" s="7">
        <f t="shared" si="19"/>
        <v>0</v>
      </c>
    </row>
    <row r="295" spans="1:17" x14ac:dyDescent="0.25">
      <c r="A295" s="7">
        <f>COUNTIF($C$3:C295,C295)</f>
        <v>0</v>
      </c>
      <c r="B295" s="7" t="str">
        <f t="shared" si="16"/>
        <v>0_</v>
      </c>
      <c r="C295" s="69"/>
      <c r="D295" s="69"/>
      <c r="E295" s="69"/>
      <c r="F295" s="69"/>
      <c r="G295" s="69"/>
      <c r="H295" s="69"/>
      <c r="I295" s="69"/>
      <c r="J295" s="69"/>
      <c r="K295" s="7" t="str">
        <f t="shared" si="17"/>
        <v/>
      </c>
      <c r="L295" s="69"/>
      <c r="M295" s="69"/>
      <c r="N295" s="69"/>
      <c r="O295" s="69"/>
      <c r="P295" s="7" t="str">
        <f t="shared" si="18"/>
        <v/>
      </c>
      <c r="Q295" s="7">
        <f t="shared" si="19"/>
        <v>0</v>
      </c>
    </row>
    <row r="296" spans="1:17" x14ac:dyDescent="0.25">
      <c r="A296" s="7">
        <f>COUNTIF($C$3:C296,C296)</f>
        <v>0</v>
      </c>
      <c r="B296" s="7" t="str">
        <f t="shared" si="16"/>
        <v>0_</v>
      </c>
      <c r="C296" s="69"/>
      <c r="D296" s="69"/>
      <c r="E296" s="69"/>
      <c r="F296" s="69"/>
      <c r="G296" s="69"/>
      <c r="H296" s="69"/>
      <c r="I296" s="69"/>
      <c r="J296" s="69"/>
      <c r="K296" s="7" t="str">
        <f t="shared" si="17"/>
        <v/>
      </c>
      <c r="L296" s="69"/>
      <c r="M296" s="69"/>
      <c r="N296" s="69"/>
      <c r="O296" s="69"/>
      <c r="P296" s="7" t="str">
        <f t="shared" si="18"/>
        <v/>
      </c>
      <c r="Q296" s="7">
        <f t="shared" si="19"/>
        <v>0</v>
      </c>
    </row>
    <row r="297" spans="1:17" x14ac:dyDescent="0.25">
      <c r="A297" s="7">
        <f>COUNTIF($C$3:C297,C297)</f>
        <v>0</v>
      </c>
      <c r="B297" s="7" t="str">
        <f t="shared" si="16"/>
        <v>0_</v>
      </c>
      <c r="C297" s="69"/>
      <c r="D297" s="69"/>
      <c r="E297" s="69"/>
      <c r="F297" s="69"/>
      <c r="G297" s="69"/>
      <c r="H297" s="69"/>
      <c r="I297" s="69"/>
      <c r="J297" s="69"/>
      <c r="K297" s="7" t="str">
        <f t="shared" si="17"/>
        <v/>
      </c>
      <c r="L297" s="69"/>
      <c r="M297" s="69"/>
      <c r="N297" s="69"/>
      <c r="O297" s="69"/>
      <c r="P297" s="7" t="str">
        <f t="shared" si="18"/>
        <v/>
      </c>
      <c r="Q297" s="7">
        <f t="shared" si="19"/>
        <v>0</v>
      </c>
    </row>
    <row r="298" spans="1:17" x14ac:dyDescent="0.25">
      <c r="A298" s="7">
        <f>COUNTIF($C$3:C298,C298)</f>
        <v>0</v>
      </c>
      <c r="B298" s="7" t="str">
        <f t="shared" si="16"/>
        <v>0_</v>
      </c>
      <c r="C298" s="69"/>
      <c r="D298" s="69"/>
      <c r="E298" s="69"/>
      <c r="F298" s="69"/>
      <c r="G298" s="69"/>
      <c r="H298" s="69"/>
      <c r="I298" s="69"/>
      <c r="J298" s="69"/>
      <c r="K298" s="7" t="str">
        <f t="shared" si="17"/>
        <v/>
      </c>
      <c r="L298" s="69"/>
      <c r="M298" s="69"/>
      <c r="N298" s="69"/>
      <c r="O298" s="69"/>
      <c r="P298" s="7" t="str">
        <f t="shared" si="18"/>
        <v/>
      </c>
      <c r="Q298" s="7">
        <f t="shared" si="19"/>
        <v>0</v>
      </c>
    </row>
    <row r="299" spans="1:17" x14ac:dyDescent="0.25">
      <c r="A299" s="7">
        <f>COUNTIF($C$3:C299,C299)</f>
        <v>0</v>
      </c>
      <c r="B299" s="7" t="str">
        <f t="shared" si="16"/>
        <v>0_</v>
      </c>
      <c r="C299" s="69"/>
      <c r="D299" s="69"/>
      <c r="E299" s="69"/>
      <c r="F299" s="69"/>
      <c r="G299" s="69"/>
      <c r="H299" s="69"/>
      <c r="I299" s="69"/>
      <c r="J299" s="69"/>
      <c r="K299" s="7" t="str">
        <f t="shared" si="17"/>
        <v/>
      </c>
      <c r="L299" s="69"/>
      <c r="M299" s="69"/>
      <c r="N299" s="69"/>
      <c r="O299" s="69"/>
      <c r="P299" s="7" t="str">
        <f t="shared" si="18"/>
        <v/>
      </c>
      <c r="Q299" s="7">
        <f t="shared" si="19"/>
        <v>0</v>
      </c>
    </row>
    <row r="300" spans="1:17" x14ac:dyDescent="0.25">
      <c r="A300" s="7">
        <f>COUNTIF($C$3:C300,C300)</f>
        <v>0</v>
      </c>
      <c r="B300" s="7" t="str">
        <f t="shared" si="16"/>
        <v>0_</v>
      </c>
      <c r="C300" s="69"/>
      <c r="D300" s="69"/>
      <c r="E300" s="69"/>
      <c r="F300" s="69"/>
      <c r="G300" s="69"/>
      <c r="H300" s="69"/>
      <c r="I300" s="69"/>
      <c r="J300" s="69"/>
      <c r="K300" s="7" t="str">
        <f t="shared" si="17"/>
        <v/>
      </c>
      <c r="L300" s="69"/>
      <c r="M300" s="69"/>
      <c r="N300" s="69"/>
      <c r="O300" s="69"/>
      <c r="P300" s="7" t="str">
        <f t="shared" si="18"/>
        <v/>
      </c>
      <c r="Q300" s="7">
        <f t="shared" si="19"/>
        <v>0</v>
      </c>
    </row>
    <row r="301" spans="1:17" x14ac:dyDescent="0.25">
      <c r="A301" s="7">
        <f>COUNTIF($C$3:C301,C301)</f>
        <v>0</v>
      </c>
      <c r="B301" s="7" t="str">
        <f t="shared" si="16"/>
        <v>0_</v>
      </c>
      <c r="C301" s="69"/>
      <c r="D301" s="69"/>
      <c r="E301" s="69"/>
      <c r="F301" s="69"/>
      <c r="G301" s="69"/>
      <c r="H301" s="69"/>
      <c r="I301" s="69"/>
      <c r="J301" s="69"/>
      <c r="K301" s="7" t="str">
        <f t="shared" si="17"/>
        <v/>
      </c>
      <c r="L301" s="69"/>
      <c r="M301" s="69"/>
      <c r="N301" s="69"/>
      <c r="O301" s="69"/>
      <c r="P301" s="7" t="str">
        <f t="shared" si="18"/>
        <v/>
      </c>
      <c r="Q301" s="7">
        <f t="shared" si="19"/>
        <v>0</v>
      </c>
    </row>
    <row r="302" spans="1:17" x14ac:dyDescent="0.25">
      <c r="A302" s="7">
        <f>COUNTIF($C$3:C302,C302)</f>
        <v>0</v>
      </c>
      <c r="B302" s="7" t="str">
        <f t="shared" si="16"/>
        <v>0_</v>
      </c>
      <c r="C302" s="69"/>
      <c r="D302" s="69"/>
      <c r="E302" s="69"/>
      <c r="F302" s="69"/>
      <c r="G302" s="69"/>
      <c r="H302" s="69"/>
      <c r="I302" s="69"/>
      <c r="J302" s="69"/>
      <c r="K302" s="7" t="str">
        <f t="shared" si="17"/>
        <v/>
      </c>
      <c r="L302" s="69"/>
      <c r="M302" s="69"/>
      <c r="N302" s="69"/>
      <c r="O302" s="69"/>
      <c r="P302" s="7" t="str">
        <f t="shared" si="18"/>
        <v/>
      </c>
      <c r="Q302" s="7">
        <f t="shared" si="19"/>
        <v>0</v>
      </c>
    </row>
    <row r="303" spans="1:17" x14ac:dyDescent="0.25">
      <c r="A303" s="7">
        <f>COUNTIF($C$3:C303,C303)</f>
        <v>0</v>
      </c>
      <c r="B303" s="7" t="str">
        <f t="shared" si="16"/>
        <v>0_</v>
      </c>
      <c r="C303" s="69"/>
      <c r="D303" s="69"/>
      <c r="E303" s="69"/>
      <c r="F303" s="69"/>
      <c r="G303" s="69"/>
      <c r="H303" s="69"/>
      <c r="I303" s="69"/>
      <c r="J303" s="69"/>
      <c r="K303" s="7" t="str">
        <f t="shared" si="17"/>
        <v/>
      </c>
      <c r="L303" s="69"/>
      <c r="M303" s="69"/>
      <c r="N303" s="69"/>
      <c r="O303" s="69"/>
      <c r="P303" s="7" t="str">
        <f t="shared" si="18"/>
        <v/>
      </c>
      <c r="Q303" s="7">
        <f t="shared" si="19"/>
        <v>0</v>
      </c>
    </row>
    <row r="304" spans="1:17" x14ac:dyDescent="0.25">
      <c r="A304" s="7">
        <f>COUNTIF($C$3:C304,C304)</f>
        <v>0</v>
      </c>
      <c r="B304" s="7" t="str">
        <f t="shared" si="16"/>
        <v>0_</v>
      </c>
      <c r="C304" s="20"/>
      <c r="D304" s="20"/>
      <c r="E304" s="20"/>
      <c r="F304" s="20"/>
      <c r="G304" s="20"/>
      <c r="H304" s="20"/>
      <c r="I304" s="20"/>
      <c r="J304" s="20"/>
      <c r="K304" s="7" t="str">
        <f t="shared" si="17"/>
        <v/>
      </c>
      <c r="L304" s="20"/>
      <c r="M304" s="20"/>
      <c r="N304" s="20"/>
      <c r="O304" s="20"/>
      <c r="P304" s="7" t="str">
        <f t="shared" si="18"/>
        <v/>
      </c>
      <c r="Q304" s="7">
        <f t="shared" si="19"/>
        <v>0</v>
      </c>
    </row>
    <row r="305" spans="1:17" x14ac:dyDescent="0.25">
      <c r="A305" s="7">
        <f>COUNTIF($C$3:C305,C305)</f>
        <v>0</v>
      </c>
      <c r="B305" s="7" t="str">
        <f t="shared" si="16"/>
        <v>0_</v>
      </c>
      <c r="C305" s="20"/>
      <c r="D305" s="20"/>
      <c r="E305" s="20"/>
      <c r="F305" s="20"/>
      <c r="G305" s="20"/>
      <c r="H305" s="20"/>
      <c r="I305" s="20"/>
      <c r="J305" s="20"/>
      <c r="K305" s="7" t="str">
        <f t="shared" si="17"/>
        <v/>
      </c>
      <c r="L305" s="20"/>
      <c r="M305" s="20"/>
      <c r="N305" s="20"/>
      <c r="O305" s="20"/>
      <c r="P305" s="7" t="str">
        <f t="shared" si="18"/>
        <v/>
      </c>
      <c r="Q305" s="7">
        <f t="shared" si="19"/>
        <v>0</v>
      </c>
    </row>
    <row r="306" spans="1:17" x14ac:dyDescent="0.25">
      <c r="A306" s="7">
        <f>COUNTIF($C$3:C306,C306)</f>
        <v>0</v>
      </c>
      <c r="B306" s="7" t="str">
        <f t="shared" si="16"/>
        <v>0_</v>
      </c>
      <c r="C306" s="20"/>
      <c r="D306" s="20"/>
      <c r="E306" s="20"/>
      <c r="F306" s="20"/>
      <c r="G306" s="20"/>
      <c r="H306" s="20"/>
      <c r="I306" s="20"/>
      <c r="J306" s="20"/>
      <c r="K306" s="7" t="str">
        <f t="shared" si="17"/>
        <v/>
      </c>
      <c r="L306" s="20"/>
      <c r="M306" s="20"/>
      <c r="N306" s="20"/>
      <c r="O306" s="20"/>
      <c r="P306" s="7" t="str">
        <f t="shared" si="18"/>
        <v/>
      </c>
      <c r="Q306" s="7">
        <f t="shared" si="19"/>
        <v>0</v>
      </c>
    </row>
    <row r="307" spans="1:17" x14ac:dyDescent="0.25">
      <c r="A307" s="7">
        <f>COUNTIF($C$3:C307,C307)</f>
        <v>0</v>
      </c>
      <c r="B307" s="7" t="str">
        <f t="shared" si="16"/>
        <v>0_</v>
      </c>
      <c r="C307" s="20"/>
      <c r="D307" s="20"/>
      <c r="E307" s="20"/>
      <c r="F307" s="20"/>
      <c r="G307" s="20"/>
      <c r="H307" s="20"/>
      <c r="I307" s="20"/>
      <c r="J307" s="20"/>
      <c r="K307" s="7" t="str">
        <f t="shared" si="17"/>
        <v/>
      </c>
      <c r="L307" s="20"/>
      <c r="M307" s="20"/>
      <c r="N307" s="20"/>
      <c r="O307" s="20"/>
      <c r="P307" s="7" t="str">
        <f t="shared" si="18"/>
        <v/>
      </c>
      <c r="Q307" s="7">
        <f t="shared" si="19"/>
        <v>0</v>
      </c>
    </row>
    <row r="308" spans="1:17" x14ac:dyDescent="0.25">
      <c r="A308" s="7">
        <f>COUNTIF($C$3:C308,C308)</f>
        <v>0</v>
      </c>
      <c r="B308" s="7" t="str">
        <f t="shared" si="16"/>
        <v>0_</v>
      </c>
      <c r="C308" s="20"/>
      <c r="D308" s="20"/>
      <c r="E308" s="20"/>
      <c r="F308" s="20"/>
      <c r="G308" s="20"/>
      <c r="H308" s="20"/>
      <c r="I308" s="20"/>
      <c r="J308" s="20"/>
      <c r="K308" s="7" t="str">
        <f t="shared" si="17"/>
        <v/>
      </c>
      <c r="L308" s="20"/>
      <c r="M308" s="20"/>
      <c r="N308" s="20"/>
      <c r="O308" s="20"/>
      <c r="P308" s="7" t="str">
        <f t="shared" si="18"/>
        <v/>
      </c>
      <c r="Q308" s="7">
        <f t="shared" si="19"/>
        <v>0</v>
      </c>
    </row>
    <row r="309" spans="1:17" x14ac:dyDescent="0.25">
      <c r="A309" s="7">
        <f>COUNTIF($C$3:C309,C309)</f>
        <v>0</v>
      </c>
      <c r="B309" s="7" t="str">
        <f t="shared" si="16"/>
        <v>0_</v>
      </c>
      <c r="C309" s="20"/>
      <c r="D309" s="20"/>
      <c r="E309" s="20"/>
      <c r="F309" s="20"/>
      <c r="G309" s="20"/>
      <c r="H309" s="20"/>
      <c r="I309" s="20"/>
      <c r="J309" s="20"/>
      <c r="K309" s="7" t="str">
        <f t="shared" si="17"/>
        <v/>
      </c>
      <c r="L309" s="20"/>
      <c r="M309" s="20"/>
      <c r="N309" s="20"/>
      <c r="O309" s="20"/>
      <c r="P309" s="7" t="str">
        <f t="shared" si="18"/>
        <v/>
      </c>
      <c r="Q309" s="7">
        <f t="shared" si="19"/>
        <v>0</v>
      </c>
    </row>
    <row r="310" spans="1:17" x14ac:dyDescent="0.25">
      <c r="A310" s="7">
        <f>COUNTIF($C$3:C310,C310)</f>
        <v>0</v>
      </c>
      <c r="B310" s="7" t="str">
        <f t="shared" si="16"/>
        <v>0_</v>
      </c>
      <c r="C310" s="20"/>
      <c r="D310" s="20"/>
      <c r="E310" s="20"/>
      <c r="F310" s="20"/>
      <c r="G310" s="20"/>
      <c r="H310" s="20"/>
      <c r="I310" s="20"/>
      <c r="J310" s="20"/>
      <c r="K310" s="7" t="str">
        <f t="shared" si="17"/>
        <v/>
      </c>
      <c r="L310" s="20"/>
      <c r="M310" s="20"/>
      <c r="N310" s="20"/>
      <c r="O310" s="20"/>
      <c r="P310" s="7" t="str">
        <f t="shared" si="18"/>
        <v/>
      </c>
      <c r="Q310" s="7">
        <f t="shared" si="19"/>
        <v>0</v>
      </c>
    </row>
    <row r="311" spans="1:17" x14ac:dyDescent="0.25">
      <c r="A311" s="7">
        <f>COUNTIF($C$3:C311,C311)</f>
        <v>0</v>
      </c>
      <c r="B311" s="7" t="str">
        <f t="shared" si="16"/>
        <v>0_</v>
      </c>
      <c r="C311" s="20"/>
      <c r="D311" s="20"/>
      <c r="E311" s="20"/>
      <c r="F311" s="20"/>
      <c r="G311" s="20"/>
      <c r="H311" s="20"/>
      <c r="I311" s="20"/>
      <c r="J311" s="20"/>
      <c r="K311" s="7" t="str">
        <f t="shared" si="17"/>
        <v/>
      </c>
      <c r="L311" s="20"/>
      <c r="M311" s="20"/>
      <c r="N311" s="20"/>
      <c r="O311" s="20"/>
      <c r="P311" s="7" t="str">
        <f t="shared" si="18"/>
        <v/>
      </c>
      <c r="Q311" s="7">
        <f t="shared" si="19"/>
        <v>0</v>
      </c>
    </row>
    <row r="312" spans="1:17" x14ac:dyDescent="0.25">
      <c r="A312" s="7">
        <f>COUNTIF($C$3:C312,C312)</f>
        <v>0</v>
      </c>
      <c r="B312" s="7" t="str">
        <f t="shared" si="16"/>
        <v>0_</v>
      </c>
      <c r="C312" s="20"/>
      <c r="D312" s="20"/>
      <c r="E312" s="20"/>
      <c r="F312" s="20"/>
      <c r="G312" s="20"/>
      <c r="H312" s="20"/>
      <c r="I312" s="20"/>
      <c r="J312" s="20"/>
      <c r="K312" s="7" t="str">
        <f t="shared" si="17"/>
        <v/>
      </c>
      <c r="L312" s="20"/>
      <c r="M312" s="20"/>
      <c r="N312" s="20"/>
      <c r="O312" s="20"/>
      <c r="P312" s="7" t="str">
        <f t="shared" si="18"/>
        <v/>
      </c>
      <c r="Q312" s="7">
        <f t="shared" si="19"/>
        <v>0</v>
      </c>
    </row>
    <row r="313" spans="1:17" x14ac:dyDescent="0.25">
      <c r="A313" s="7">
        <f>COUNTIF($C$3:C313,C313)</f>
        <v>0</v>
      </c>
      <c r="B313" s="7" t="str">
        <f t="shared" si="16"/>
        <v>0_</v>
      </c>
      <c r="C313" s="20"/>
      <c r="D313" s="20"/>
      <c r="E313" s="20"/>
      <c r="F313" s="20"/>
      <c r="G313" s="20"/>
      <c r="H313" s="20"/>
      <c r="I313" s="20"/>
      <c r="J313" s="20"/>
      <c r="K313" s="7" t="str">
        <f t="shared" si="17"/>
        <v/>
      </c>
      <c r="L313" s="20"/>
      <c r="M313" s="20"/>
      <c r="N313" s="20"/>
      <c r="O313" s="20"/>
      <c r="P313" s="7" t="str">
        <f t="shared" si="18"/>
        <v/>
      </c>
      <c r="Q313" s="7">
        <f t="shared" si="19"/>
        <v>0</v>
      </c>
    </row>
    <row r="314" spans="1:17" x14ac:dyDescent="0.25">
      <c r="A314" s="7">
        <f>COUNTIF($C$3:C314,C314)</f>
        <v>0</v>
      </c>
      <c r="B314" s="7" t="str">
        <f t="shared" si="16"/>
        <v>0_</v>
      </c>
      <c r="C314" s="20"/>
      <c r="D314" s="20"/>
      <c r="E314" s="20"/>
      <c r="F314" s="20"/>
      <c r="G314" s="20"/>
      <c r="H314" s="20"/>
      <c r="I314" s="20"/>
      <c r="J314" s="20"/>
      <c r="K314" s="7" t="str">
        <f t="shared" si="17"/>
        <v/>
      </c>
      <c r="L314" s="20"/>
      <c r="M314" s="20"/>
      <c r="N314" s="20"/>
      <c r="O314" s="20"/>
      <c r="P314" s="7" t="str">
        <f t="shared" si="18"/>
        <v/>
      </c>
      <c r="Q314" s="7">
        <f t="shared" si="19"/>
        <v>0</v>
      </c>
    </row>
    <row r="315" spans="1:17" x14ac:dyDescent="0.25">
      <c r="A315" s="7">
        <f>COUNTIF($C$3:C315,C315)</f>
        <v>0</v>
      </c>
      <c r="B315" s="7" t="str">
        <f t="shared" si="16"/>
        <v>0_</v>
      </c>
      <c r="C315" s="20"/>
      <c r="D315" s="20"/>
      <c r="E315" s="20"/>
      <c r="F315" s="20"/>
      <c r="G315" s="20"/>
      <c r="H315" s="20"/>
      <c r="I315" s="20"/>
      <c r="J315" s="20"/>
      <c r="K315" s="7" t="str">
        <f t="shared" si="17"/>
        <v/>
      </c>
      <c r="L315" s="20"/>
      <c r="M315" s="20"/>
      <c r="N315" s="20"/>
      <c r="O315" s="20"/>
      <c r="P315" s="7" t="str">
        <f t="shared" si="18"/>
        <v/>
      </c>
      <c r="Q315" s="7">
        <f t="shared" si="19"/>
        <v>0</v>
      </c>
    </row>
    <row r="316" spans="1:17" x14ac:dyDescent="0.25">
      <c r="A316" s="7">
        <f>COUNTIF($C$3:C316,C316)</f>
        <v>0</v>
      </c>
      <c r="B316" s="7" t="str">
        <f t="shared" si="16"/>
        <v>0_</v>
      </c>
      <c r="C316" s="20"/>
      <c r="D316" s="20"/>
      <c r="E316" s="20"/>
      <c r="F316" s="20"/>
      <c r="G316" s="20"/>
      <c r="H316" s="20"/>
      <c r="I316" s="20"/>
      <c r="J316" s="20"/>
      <c r="K316" s="7" t="str">
        <f t="shared" si="17"/>
        <v/>
      </c>
      <c r="L316" s="20"/>
      <c r="M316" s="20"/>
      <c r="N316" s="20"/>
      <c r="O316" s="20"/>
      <c r="P316" s="7" t="str">
        <f t="shared" si="18"/>
        <v/>
      </c>
      <c r="Q316" s="7">
        <f t="shared" si="19"/>
        <v>0</v>
      </c>
    </row>
    <row r="317" spans="1:17" x14ac:dyDescent="0.25">
      <c r="A317" s="7">
        <f>COUNTIF($C$3:C317,C317)</f>
        <v>0</v>
      </c>
      <c r="B317" s="7" t="str">
        <f t="shared" si="16"/>
        <v>0_</v>
      </c>
      <c r="C317" s="20"/>
      <c r="D317" s="20"/>
      <c r="E317" s="20"/>
      <c r="F317" s="20"/>
      <c r="G317" s="20"/>
      <c r="H317" s="20"/>
      <c r="I317" s="20"/>
      <c r="J317" s="20"/>
      <c r="K317" s="7" t="str">
        <f t="shared" si="17"/>
        <v/>
      </c>
      <c r="L317" s="20"/>
      <c r="M317" s="20"/>
      <c r="N317" s="20"/>
      <c r="O317" s="20"/>
      <c r="P317" s="7" t="str">
        <f t="shared" si="18"/>
        <v/>
      </c>
      <c r="Q317" s="7">
        <f t="shared" si="19"/>
        <v>0</v>
      </c>
    </row>
    <row r="318" spans="1:17" x14ac:dyDescent="0.25">
      <c r="A318" s="7">
        <f>COUNTIF($C$3:C318,C318)</f>
        <v>0</v>
      </c>
      <c r="B318" s="7" t="str">
        <f t="shared" si="16"/>
        <v>0_</v>
      </c>
      <c r="C318" s="20"/>
      <c r="D318" s="20"/>
      <c r="E318" s="20"/>
      <c r="F318" s="20"/>
      <c r="G318" s="20"/>
      <c r="H318" s="20"/>
      <c r="I318" s="20"/>
      <c r="J318" s="20"/>
      <c r="K318" s="7" t="str">
        <f t="shared" si="17"/>
        <v/>
      </c>
      <c r="L318" s="20"/>
      <c r="M318" s="20"/>
      <c r="N318" s="20"/>
      <c r="O318" s="20"/>
      <c r="P318" s="7" t="str">
        <f t="shared" si="18"/>
        <v/>
      </c>
      <c r="Q318" s="7">
        <f t="shared" si="19"/>
        <v>0</v>
      </c>
    </row>
    <row r="319" spans="1:17" x14ac:dyDescent="0.25">
      <c r="A319" s="7">
        <f>COUNTIF($C$3:C319,C319)</f>
        <v>0</v>
      </c>
      <c r="B319" s="7" t="str">
        <f t="shared" si="16"/>
        <v>0_</v>
      </c>
      <c r="C319" s="20"/>
      <c r="D319" s="20"/>
      <c r="E319" s="20"/>
      <c r="F319" s="20"/>
      <c r="G319" s="20"/>
      <c r="H319" s="20"/>
      <c r="I319" s="20"/>
      <c r="J319" s="20"/>
      <c r="K319" s="7" t="str">
        <f t="shared" si="17"/>
        <v/>
      </c>
      <c r="L319" s="20"/>
      <c r="M319" s="20"/>
      <c r="N319" s="20"/>
      <c r="O319" s="20"/>
      <c r="P319" s="7" t="str">
        <f t="shared" si="18"/>
        <v/>
      </c>
      <c r="Q319" s="7">
        <f t="shared" si="19"/>
        <v>0</v>
      </c>
    </row>
    <row r="320" spans="1:17" x14ac:dyDescent="0.25">
      <c r="A320" s="7">
        <f>COUNTIF($C$3:C320,C320)</f>
        <v>0</v>
      </c>
      <c r="B320" s="7" t="str">
        <f t="shared" si="16"/>
        <v>0_</v>
      </c>
      <c r="C320" s="20"/>
      <c r="D320" s="20"/>
      <c r="E320" s="20"/>
      <c r="F320" s="20"/>
      <c r="G320" s="20"/>
      <c r="H320" s="20"/>
      <c r="I320" s="20"/>
      <c r="J320" s="20"/>
      <c r="K320" s="7" t="str">
        <f t="shared" si="17"/>
        <v/>
      </c>
      <c r="L320" s="20"/>
      <c r="M320" s="20"/>
      <c r="N320" s="20"/>
      <c r="O320" s="20"/>
      <c r="P320" s="7" t="str">
        <f t="shared" si="18"/>
        <v/>
      </c>
      <c r="Q320" s="7">
        <f t="shared" si="19"/>
        <v>0</v>
      </c>
    </row>
    <row r="321" spans="1:17" x14ac:dyDescent="0.25">
      <c r="A321" s="7">
        <f>COUNTIF($C$3:C321,C321)</f>
        <v>0</v>
      </c>
      <c r="B321" s="7" t="str">
        <f t="shared" si="16"/>
        <v>0_</v>
      </c>
      <c r="C321" s="20"/>
      <c r="D321" s="20"/>
      <c r="E321" s="20"/>
      <c r="F321" s="20"/>
      <c r="G321" s="20"/>
      <c r="H321" s="20"/>
      <c r="I321" s="20"/>
      <c r="J321" s="20"/>
      <c r="K321" s="7" t="str">
        <f t="shared" si="17"/>
        <v/>
      </c>
      <c r="L321" s="20"/>
      <c r="M321" s="20"/>
      <c r="N321" s="20"/>
      <c r="O321" s="20"/>
      <c r="P321" s="7" t="str">
        <f t="shared" si="18"/>
        <v/>
      </c>
      <c r="Q321" s="7">
        <f t="shared" si="19"/>
        <v>0</v>
      </c>
    </row>
    <row r="322" spans="1:17" x14ac:dyDescent="0.25">
      <c r="A322" s="7">
        <f>COUNTIF($C$3:C322,C322)</f>
        <v>0</v>
      </c>
      <c r="B322" s="7" t="str">
        <f t="shared" si="16"/>
        <v>0_</v>
      </c>
      <c r="C322" s="20"/>
      <c r="D322" s="20"/>
      <c r="E322" s="20"/>
      <c r="F322" s="20"/>
      <c r="G322" s="20"/>
      <c r="H322" s="20"/>
      <c r="I322" s="20"/>
      <c r="J322" s="20"/>
      <c r="K322" s="7" t="str">
        <f t="shared" si="17"/>
        <v/>
      </c>
      <c r="L322" s="20"/>
      <c r="M322" s="20"/>
      <c r="N322" s="20"/>
      <c r="O322" s="20"/>
      <c r="P322" s="7" t="str">
        <f t="shared" si="18"/>
        <v/>
      </c>
      <c r="Q322" s="7">
        <f t="shared" si="19"/>
        <v>0</v>
      </c>
    </row>
    <row r="323" spans="1:17" x14ac:dyDescent="0.25">
      <c r="A323" s="7">
        <f>COUNTIF($C$3:C323,C323)</f>
        <v>0</v>
      </c>
      <c r="B323" s="7" t="str">
        <f t="shared" ref="B323:B386" si="20">CONCATENATE(A323,"_",C323)</f>
        <v>0_</v>
      </c>
      <c r="C323" s="20"/>
      <c r="D323" s="20"/>
      <c r="E323" s="20"/>
      <c r="F323" s="20"/>
      <c r="G323" s="20"/>
      <c r="H323" s="20"/>
      <c r="I323" s="20"/>
      <c r="J323" s="20"/>
      <c r="K323" s="7" t="str">
        <f t="shared" ref="K323:K386" si="21">CONCATENATE(IF(G323=TRUE,"I",""),
IF(AND(G323=TRUE)*AND(OR(H323=TRUE,I323=TRUE,J323=TRUE)=TRUE),", ",""),
IF(H323=TRUE,"II",""),
IF(AND(H323=TRUE)*AND(OR(I323=TRUE,J323=TRUE)=TRUE),", ",""),
IF(I323=TRUE,"III",""),
IF(AND(I323=TRUE)*AND(J323=TRUE),", ",""),
IF(J323=TRUE,"IV",""))</f>
        <v/>
      </c>
      <c r="L323" s="20"/>
      <c r="M323" s="20"/>
      <c r="N323" s="20"/>
      <c r="O323" s="20"/>
      <c r="P323" s="7" t="str">
        <f t="shared" ref="P323:P386" si="22">IF(LEN(L323)&gt;1,L323,"")</f>
        <v/>
      </c>
      <c r="Q323" s="7">
        <f t="shared" ref="Q323:Q386" si="23">C323</f>
        <v>0</v>
      </c>
    </row>
    <row r="324" spans="1:17" x14ac:dyDescent="0.25">
      <c r="A324" s="7">
        <f>COUNTIF($C$3:C324,C324)</f>
        <v>0</v>
      </c>
      <c r="B324" s="7" t="str">
        <f t="shared" si="20"/>
        <v>0_</v>
      </c>
      <c r="C324" s="20"/>
      <c r="D324" s="20"/>
      <c r="E324" s="20"/>
      <c r="F324" s="20"/>
      <c r="G324" s="20"/>
      <c r="H324" s="20"/>
      <c r="I324" s="20"/>
      <c r="J324" s="20"/>
      <c r="K324" s="7" t="str">
        <f t="shared" si="21"/>
        <v/>
      </c>
      <c r="L324" s="20"/>
      <c r="M324" s="20"/>
      <c r="N324" s="20"/>
      <c r="O324" s="20"/>
      <c r="P324" s="7" t="str">
        <f t="shared" si="22"/>
        <v/>
      </c>
      <c r="Q324" s="7">
        <f t="shared" si="23"/>
        <v>0</v>
      </c>
    </row>
    <row r="325" spans="1:17" x14ac:dyDescent="0.25">
      <c r="A325" s="7">
        <f>COUNTIF($C$3:C325,C325)</f>
        <v>0</v>
      </c>
      <c r="B325" s="7" t="str">
        <f t="shared" si="20"/>
        <v>0_</v>
      </c>
      <c r="C325" s="20"/>
      <c r="D325" s="20"/>
      <c r="E325" s="20"/>
      <c r="F325" s="20"/>
      <c r="G325" s="20"/>
      <c r="H325" s="20"/>
      <c r="I325" s="20"/>
      <c r="J325" s="20"/>
      <c r="K325" s="7" t="str">
        <f t="shared" si="21"/>
        <v/>
      </c>
      <c r="L325" s="20"/>
      <c r="M325" s="20"/>
      <c r="N325" s="20"/>
      <c r="O325" s="20"/>
      <c r="P325" s="7" t="str">
        <f t="shared" si="22"/>
        <v/>
      </c>
      <c r="Q325" s="7">
        <f t="shared" si="23"/>
        <v>0</v>
      </c>
    </row>
    <row r="326" spans="1:17" x14ac:dyDescent="0.25">
      <c r="A326" s="7">
        <f>COUNTIF($C$3:C326,C326)</f>
        <v>0</v>
      </c>
      <c r="B326" s="7" t="str">
        <f t="shared" si="20"/>
        <v>0_</v>
      </c>
      <c r="C326" s="20"/>
      <c r="D326" s="20"/>
      <c r="E326" s="20"/>
      <c r="F326" s="20"/>
      <c r="G326" s="20"/>
      <c r="H326" s="20"/>
      <c r="I326" s="20"/>
      <c r="J326" s="20"/>
      <c r="K326" s="7" t="str">
        <f t="shared" si="21"/>
        <v/>
      </c>
      <c r="L326" s="20"/>
      <c r="M326" s="20"/>
      <c r="N326" s="20"/>
      <c r="O326" s="20"/>
      <c r="P326" s="7" t="str">
        <f t="shared" si="22"/>
        <v/>
      </c>
      <c r="Q326" s="7">
        <f t="shared" si="23"/>
        <v>0</v>
      </c>
    </row>
    <row r="327" spans="1:17" x14ac:dyDescent="0.25">
      <c r="A327" s="7">
        <f>COUNTIF($C$3:C327,C327)</f>
        <v>0</v>
      </c>
      <c r="B327" s="7" t="str">
        <f t="shared" si="20"/>
        <v>0_</v>
      </c>
      <c r="C327" s="20"/>
      <c r="D327" s="20"/>
      <c r="E327" s="20"/>
      <c r="F327" s="20"/>
      <c r="G327" s="20"/>
      <c r="H327" s="20"/>
      <c r="I327" s="20"/>
      <c r="J327" s="20"/>
      <c r="K327" s="7" t="str">
        <f t="shared" si="21"/>
        <v/>
      </c>
      <c r="L327" s="20"/>
      <c r="M327" s="20"/>
      <c r="N327" s="20"/>
      <c r="O327" s="20"/>
      <c r="P327" s="7" t="str">
        <f t="shared" si="22"/>
        <v/>
      </c>
      <c r="Q327" s="7">
        <f t="shared" si="23"/>
        <v>0</v>
      </c>
    </row>
    <row r="328" spans="1:17" x14ac:dyDescent="0.25">
      <c r="A328" s="7">
        <f>COUNTIF($C$3:C328,C328)</f>
        <v>0</v>
      </c>
      <c r="B328" s="7" t="str">
        <f t="shared" si="20"/>
        <v>0_</v>
      </c>
      <c r="C328" s="20"/>
      <c r="D328" s="20"/>
      <c r="E328" s="20"/>
      <c r="F328" s="20"/>
      <c r="G328" s="20"/>
      <c r="H328" s="20"/>
      <c r="I328" s="20"/>
      <c r="J328" s="20"/>
      <c r="K328" s="7" t="str">
        <f t="shared" si="21"/>
        <v/>
      </c>
      <c r="L328" s="20"/>
      <c r="M328" s="20"/>
      <c r="N328" s="20"/>
      <c r="O328" s="20"/>
      <c r="P328" s="7" t="str">
        <f t="shared" si="22"/>
        <v/>
      </c>
      <c r="Q328" s="7">
        <f t="shared" si="23"/>
        <v>0</v>
      </c>
    </row>
    <row r="329" spans="1:17" x14ac:dyDescent="0.25">
      <c r="A329" s="7">
        <f>COUNTIF($C$3:C329,C329)</f>
        <v>0</v>
      </c>
      <c r="B329" s="7" t="str">
        <f t="shared" si="20"/>
        <v>0_</v>
      </c>
      <c r="C329" s="20"/>
      <c r="D329" s="20"/>
      <c r="E329" s="20"/>
      <c r="F329" s="20"/>
      <c r="G329" s="20"/>
      <c r="H329" s="20"/>
      <c r="I329" s="20"/>
      <c r="J329" s="20"/>
      <c r="K329" s="7" t="str">
        <f t="shared" si="21"/>
        <v/>
      </c>
      <c r="L329" s="20"/>
      <c r="M329" s="20"/>
      <c r="N329" s="20"/>
      <c r="O329" s="20"/>
      <c r="P329" s="7" t="str">
        <f t="shared" si="22"/>
        <v/>
      </c>
      <c r="Q329" s="7">
        <f t="shared" si="23"/>
        <v>0</v>
      </c>
    </row>
    <row r="330" spans="1:17" x14ac:dyDescent="0.25">
      <c r="A330" s="7">
        <f>COUNTIF($C$3:C330,C330)</f>
        <v>0</v>
      </c>
      <c r="B330" s="7" t="str">
        <f t="shared" si="20"/>
        <v>0_</v>
      </c>
      <c r="C330" s="20"/>
      <c r="D330" s="20"/>
      <c r="E330" s="20"/>
      <c r="F330" s="20"/>
      <c r="G330" s="20"/>
      <c r="H330" s="20"/>
      <c r="I330" s="20"/>
      <c r="J330" s="20"/>
      <c r="K330" s="7" t="str">
        <f t="shared" si="21"/>
        <v/>
      </c>
      <c r="L330" s="20"/>
      <c r="M330" s="20"/>
      <c r="N330" s="20"/>
      <c r="O330" s="20"/>
      <c r="P330" s="7" t="str">
        <f t="shared" si="22"/>
        <v/>
      </c>
      <c r="Q330" s="7">
        <f t="shared" si="23"/>
        <v>0</v>
      </c>
    </row>
    <row r="331" spans="1:17" x14ac:dyDescent="0.25">
      <c r="A331" s="7">
        <f>COUNTIF($C$3:C331,C331)</f>
        <v>0</v>
      </c>
      <c r="B331" s="7" t="str">
        <f t="shared" si="20"/>
        <v>0_</v>
      </c>
      <c r="C331" s="20"/>
      <c r="D331" s="20"/>
      <c r="E331" s="20"/>
      <c r="F331" s="20"/>
      <c r="G331" s="20"/>
      <c r="H331" s="20"/>
      <c r="I331" s="20"/>
      <c r="J331" s="20"/>
      <c r="K331" s="7" t="str">
        <f t="shared" si="21"/>
        <v/>
      </c>
      <c r="L331" s="20"/>
      <c r="M331" s="20"/>
      <c r="N331" s="20"/>
      <c r="O331" s="20"/>
      <c r="P331" s="7" t="str">
        <f t="shared" si="22"/>
        <v/>
      </c>
      <c r="Q331" s="7">
        <f t="shared" si="23"/>
        <v>0</v>
      </c>
    </row>
    <row r="332" spans="1:17" x14ac:dyDescent="0.25">
      <c r="A332" s="7">
        <f>COUNTIF($C$3:C332,C332)</f>
        <v>0</v>
      </c>
      <c r="B332" s="7" t="str">
        <f t="shared" si="20"/>
        <v>0_</v>
      </c>
      <c r="C332" s="20"/>
      <c r="D332" s="20"/>
      <c r="E332" s="20"/>
      <c r="F332" s="20"/>
      <c r="G332" s="20"/>
      <c r="H332" s="20"/>
      <c r="I332" s="20"/>
      <c r="J332" s="20"/>
      <c r="K332" s="7" t="str">
        <f t="shared" si="21"/>
        <v/>
      </c>
      <c r="L332" s="20"/>
      <c r="M332" s="20"/>
      <c r="N332" s="20"/>
      <c r="O332" s="20"/>
      <c r="P332" s="7" t="str">
        <f t="shared" si="22"/>
        <v/>
      </c>
      <c r="Q332" s="7">
        <f t="shared" si="23"/>
        <v>0</v>
      </c>
    </row>
    <row r="333" spans="1:17" x14ac:dyDescent="0.25">
      <c r="A333" s="7">
        <f>COUNTIF($C$3:C333,C333)</f>
        <v>0</v>
      </c>
      <c r="B333" s="7" t="str">
        <f t="shared" si="20"/>
        <v>0_</v>
      </c>
      <c r="C333" s="20"/>
      <c r="D333" s="20"/>
      <c r="E333" s="20"/>
      <c r="F333" s="20"/>
      <c r="G333" s="20"/>
      <c r="H333" s="20"/>
      <c r="I333" s="20"/>
      <c r="J333" s="20"/>
      <c r="K333" s="7" t="str">
        <f t="shared" si="21"/>
        <v/>
      </c>
      <c r="L333" s="20"/>
      <c r="M333" s="20"/>
      <c r="N333" s="20"/>
      <c r="O333" s="20"/>
      <c r="P333" s="7" t="str">
        <f t="shared" si="22"/>
        <v/>
      </c>
      <c r="Q333" s="7">
        <f t="shared" si="23"/>
        <v>0</v>
      </c>
    </row>
    <row r="334" spans="1:17" x14ac:dyDescent="0.25">
      <c r="A334" s="7">
        <f>COUNTIF($C$3:C334,C334)</f>
        <v>0</v>
      </c>
      <c r="B334" s="7" t="str">
        <f t="shared" si="20"/>
        <v>0_</v>
      </c>
      <c r="C334" s="20"/>
      <c r="D334" s="20"/>
      <c r="E334" s="20"/>
      <c r="F334" s="20"/>
      <c r="G334" s="20"/>
      <c r="H334" s="20"/>
      <c r="I334" s="20"/>
      <c r="J334" s="20"/>
      <c r="K334" s="7" t="str">
        <f t="shared" si="21"/>
        <v/>
      </c>
      <c r="L334" s="20"/>
      <c r="M334" s="20"/>
      <c r="N334" s="20"/>
      <c r="O334" s="20"/>
      <c r="P334" s="7" t="str">
        <f t="shared" si="22"/>
        <v/>
      </c>
      <c r="Q334" s="7">
        <f t="shared" si="23"/>
        <v>0</v>
      </c>
    </row>
    <row r="335" spans="1:17" x14ac:dyDescent="0.25">
      <c r="A335" s="7">
        <f>COUNTIF($C$3:C335,C335)</f>
        <v>0</v>
      </c>
      <c r="B335" s="7" t="str">
        <f t="shared" si="20"/>
        <v>0_</v>
      </c>
      <c r="C335" s="20"/>
      <c r="D335" s="20"/>
      <c r="E335" s="20"/>
      <c r="F335" s="20"/>
      <c r="G335" s="20"/>
      <c r="H335" s="20"/>
      <c r="I335" s="20"/>
      <c r="J335" s="20"/>
      <c r="K335" s="7" t="str">
        <f t="shared" si="21"/>
        <v/>
      </c>
      <c r="L335" s="20"/>
      <c r="M335" s="20"/>
      <c r="N335" s="20"/>
      <c r="O335" s="20"/>
      <c r="P335" s="7" t="str">
        <f t="shared" si="22"/>
        <v/>
      </c>
      <c r="Q335" s="7">
        <f t="shared" si="23"/>
        <v>0</v>
      </c>
    </row>
    <row r="336" spans="1:17" x14ac:dyDescent="0.25">
      <c r="A336" s="7">
        <f>COUNTIF($C$3:C336,C336)</f>
        <v>0</v>
      </c>
      <c r="B336" s="7" t="str">
        <f t="shared" si="20"/>
        <v>0_</v>
      </c>
      <c r="C336" s="20"/>
      <c r="D336" s="20"/>
      <c r="E336" s="20"/>
      <c r="F336" s="20"/>
      <c r="G336" s="20"/>
      <c r="H336" s="20"/>
      <c r="I336" s="20"/>
      <c r="J336" s="20"/>
      <c r="K336" s="7" t="str">
        <f t="shared" si="21"/>
        <v/>
      </c>
      <c r="L336" s="20"/>
      <c r="M336" s="20"/>
      <c r="N336" s="20"/>
      <c r="O336" s="20"/>
      <c r="P336" s="7" t="str">
        <f t="shared" si="22"/>
        <v/>
      </c>
      <c r="Q336" s="7">
        <f t="shared" si="23"/>
        <v>0</v>
      </c>
    </row>
    <row r="337" spans="1:17" x14ac:dyDescent="0.25">
      <c r="A337" s="7">
        <f>COUNTIF($C$3:C337,C337)</f>
        <v>0</v>
      </c>
      <c r="B337" s="7" t="str">
        <f t="shared" si="20"/>
        <v>0_</v>
      </c>
      <c r="C337" s="20"/>
      <c r="D337" s="20"/>
      <c r="E337" s="20"/>
      <c r="F337" s="20"/>
      <c r="G337" s="20"/>
      <c r="H337" s="20"/>
      <c r="I337" s="20"/>
      <c r="J337" s="20"/>
      <c r="K337" s="7" t="str">
        <f t="shared" si="21"/>
        <v/>
      </c>
      <c r="L337" s="20"/>
      <c r="M337" s="20"/>
      <c r="N337" s="20"/>
      <c r="O337" s="20"/>
      <c r="P337" s="7" t="str">
        <f t="shared" si="22"/>
        <v/>
      </c>
      <c r="Q337" s="7">
        <f t="shared" si="23"/>
        <v>0</v>
      </c>
    </row>
    <row r="338" spans="1:17" x14ac:dyDescent="0.25">
      <c r="A338" s="7">
        <f>COUNTIF($C$3:C338,C338)</f>
        <v>0</v>
      </c>
      <c r="B338" s="7" t="str">
        <f t="shared" si="20"/>
        <v>0_</v>
      </c>
      <c r="C338" s="20"/>
      <c r="D338" s="20"/>
      <c r="E338" s="20"/>
      <c r="F338" s="20"/>
      <c r="G338" s="20"/>
      <c r="H338" s="20"/>
      <c r="I338" s="20"/>
      <c r="J338" s="20"/>
      <c r="K338" s="7" t="str">
        <f t="shared" si="21"/>
        <v/>
      </c>
      <c r="L338" s="20"/>
      <c r="M338" s="20"/>
      <c r="N338" s="20"/>
      <c r="O338" s="20"/>
      <c r="P338" s="7" t="str">
        <f t="shared" si="22"/>
        <v/>
      </c>
      <c r="Q338" s="7">
        <f t="shared" si="23"/>
        <v>0</v>
      </c>
    </row>
    <row r="339" spans="1:17" x14ac:dyDescent="0.25">
      <c r="A339" s="7">
        <f>COUNTIF($C$3:C339,C339)</f>
        <v>0</v>
      </c>
      <c r="B339" s="7" t="str">
        <f t="shared" si="20"/>
        <v>0_</v>
      </c>
      <c r="C339" s="20"/>
      <c r="D339" s="20"/>
      <c r="E339" s="20"/>
      <c r="F339" s="20"/>
      <c r="G339" s="20"/>
      <c r="H339" s="20"/>
      <c r="I339" s="20"/>
      <c r="J339" s="20"/>
      <c r="K339" s="7" t="str">
        <f t="shared" si="21"/>
        <v/>
      </c>
      <c r="L339" s="20"/>
      <c r="M339" s="20"/>
      <c r="N339" s="20"/>
      <c r="O339" s="20"/>
      <c r="P339" s="7" t="str">
        <f t="shared" si="22"/>
        <v/>
      </c>
      <c r="Q339" s="7">
        <f t="shared" si="23"/>
        <v>0</v>
      </c>
    </row>
    <row r="340" spans="1:17" x14ac:dyDescent="0.25">
      <c r="A340" s="7">
        <f>COUNTIF($C$3:C340,C340)</f>
        <v>0</v>
      </c>
      <c r="B340" s="7" t="str">
        <f t="shared" si="20"/>
        <v>0_</v>
      </c>
      <c r="C340" s="20"/>
      <c r="D340" s="20"/>
      <c r="E340" s="20"/>
      <c r="F340" s="20"/>
      <c r="G340" s="20"/>
      <c r="H340" s="20"/>
      <c r="I340" s="20"/>
      <c r="J340" s="20"/>
      <c r="K340" s="7" t="str">
        <f t="shared" si="21"/>
        <v/>
      </c>
      <c r="L340" s="20"/>
      <c r="M340" s="20"/>
      <c r="N340" s="20"/>
      <c r="O340" s="20"/>
      <c r="P340" s="7" t="str">
        <f t="shared" si="22"/>
        <v/>
      </c>
      <c r="Q340" s="7">
        <f t="shared" si="23"/>
        <v>0</v>
      </c>
    </row>
    <row r="341" spans="1:17" x14ac:dyDescent="0.25">
      <c r="A341" s="7">
        <f>COUNTIF($C$3:C341,C341)</f>
        <v>0</v>
      </c>
      <c r="B341" s="7" t="str">
        <f t="shared" si="20"/>
        <v>0_</v>
      </c>
      <c r="C341" s="20"/>
      <c r="D341" s="20"/>
      <c r="E341" s="20"/>
      <c r="F341" s="20"/>
      <c r="G341" s="20"/>
      <c r="H341" s="20"/>
      <c r="I341" s="20"/>
      <c r="J341" s="20"/>
      <c r="K341" s="7" t="str">
        <f t="shared" si="21"/>
        <v/>
      </c>
      <c r="L341" s="20"/>
      <c r="M341" s="20"/>
      <c r="N341" s="20"/>
      <c r="O341" s="20"/>
      <c r="P341" s="7" t="str">
        <f t="shared" si="22"/>
        <v/>
      </c>
      <c r="Q341" s="7">
        <f t="shared" si="23"/>
        <v>0</v>
      </c>
    </row>
    <row r="342" spans="1:17" x14ac:dyDescent="0.25">
      <c r="A342" s="7">
        <f>COUNTIF($C$3:C342,C342)</f>
        <v>0</v>
      </c>
      <c r="B342" s="7" t="str">
        <f t="shared" si="20"/>
        <v>0_</v>
      </c>
      <c r="C342" s="20"/>
      <c r="D342" s="20"/>
      <c r="E342" s="20"/>
      <c r="F342" s="20"/>
      <c r="G342" s="20"/>
      <c r="H342" s="20"/>
      <c r="I342" s="20"/>
      <c r="J342" s="20"/>
      <c r="K342" s="7" t="str">
        <f t="shared" si="21"/>
        <v/>
      </c>
      <c r="L342" s="20"/>
      <c r="M342" s="20"/>
      <c r="N342" s="20"/>
      <c r="O342" s="20"/>
      <c r="P342" s="7" t="str">
        <f t="shared" si="22"/>
        <v/>
      </c>
      <c r="Q342" s="7">
        <f t="shared" si="23"/>
        <v>0</v>
      </c>
    </row>
    <row r="343" spans="1:17" x14ac:dyDescent="0.25">
      <c r="A343" s="7">
        <f>COUNTIF($C$3:C343,C343)</f>
        <v>0</v>
      </c>
      <c r="B343" s="7" t="str">
        <f t="shared" si="20"/>
        <v>0_</v>
      </c>
      <c r="C343" s="20"/>
      <c r="D343" s="20"/>
      <c r="E343" s="20"/>
      <c r="F343" s="20"/>
      <c r="G343" s="20"/>
      <c r="H343" s="20"/>
      <c r="I343" s="20"/>
      <c r="J343" s="20"/>
      <c r="K343" s="7" t="str">
        <f t="shared" si="21"/>
        <v/>
      </c>
      <c r="L343" s="20"/>
      <c r="M343" s="20"/>
      <c r="N343" s="20"/>
      <c r="O343" s="20"/>
      <c r="P343" s="7" t="str">
        <f t="shared" si="22"/>
        <v/>
      </c>
      <c r="Q343" s="7">
        <f t="shared" si="23"/>
        <v>0</v>
      </c>
    </row>
    <row r="344" spans="1:17" x14ac:dyDescent="0.25">
      <c r="A344" s="7">
        <f>COUNTIF($C$3:C344,C344)</f>
        <v>0</v>
      </c>
      <c r="B344" s="7" t="str">
        <f t="shared" si="20"/>
        <v>0_</v>
      </c>
      <c r="C344" s="20"/>
      <c r="D344" s="20"/>
      <c r="E344" s="20"/>
      <c r="F344" s="20"/>
      <c r="G344" s="20"/>
      <c r="H344" s="20"/>
      <c r="I344" s="20"/>
      <c r="J344" s="20"/>
      <c r="K344" s="7" t="str">
        <f t="shared" si="21"/>
        <v/>
      </c>
      <c r="L344" s="20"/>
      <c r="M344" s="20"/>
      <c r="N344" s="20"/>
      <c r="O344" s="20"/>
      <c r="P344" s="7" t="str">
        <f t="shared" si="22"/>
        <v/>
      </c>
      <c r="Q344" s="7">
        <f t="shared" si="23"/>
        <v>0</v>
      </c>
    </row>
    <row r="345" spans="1:17" x14ac:dyDescent="0.25">
      <c r="A345" s="7">
        <f>COUNTIF($C$3:C345,C345)</f>
        <v>0</v>
      </c>
      <c r="B345" s="7" t="str">
        <f t="shared" si="20"/>
        <v>0_</v>
      </c>
      <c r="C345" s="20"/>
      <c r="D345" s="20"/>
      <c r="E345" s="20"/>
      <c r="F345" s="20"/>
      <c r="G345" s="20"/>
      <c r="H345" s="20"/>
      <c r="I345" s="20"/>
      <c r="J345" s="20"/>
      <c r="K345" s="7" t="str">
        <f t="shared" si="21"/>
        <v/>
      </c>
      <c r="L345" s="20"/>
      <c r="M345" s="20"/>
      <c r="N345" s="20"/>
      <c r="O345" s="20"/>
      <c r="P345" s="7" t="str">
        <f t="shared" si="22"/>
        <v/>
      </c>
      <c r="Q345" s="7">
        <f t="shared" si="23"/>
        <v>0</v>
      </c>
    </row>
    <row r="346" spans="1:17" x14ac:dyDescent="0.25">
      <c r="A346" s="7">
        <f>COUNTIF($C$3:C346,C346)</f>
        <v>0</v>
      </c>
      <c r="B346" s="7" t="str">
        <f t="shared" si="20"/>
        <v>0_</v>
      </c>
      <c r="C346" s="20"/>
      <c r="D346" s="20"/>
      <c r="E346" s="20"/>
      <c r="F346" s="20"/>
      <c r="G346" s="20"/>
      <c r="H346" s="20"/>
      <c r="I346" s="20"/>
      <c r="J346" s="20"/>
      <c r="K346" s="7" t="str">
        <f t="shared" si="21"/>
        <v/>
      </c>
      <c r="L346" s="20"/>
      <c r="M346" s="20"/>
      <c r="N346" s="20"/>
      <c r="O346" s="20"/>
      <c r="P346" s="7" t="str">
        <f t="shared" si="22"/>
        <v/>
      </c>
      <c r="Q346" s="7">
        <f t="shared" si="23"/>
        <v>0</v>
      </c>
    </row>
    <row r="347" spans="1:17" x14ac:dyDescent="0.25">
      <c r="A347" s="7">
        <f>COUNTIF($C$3:C347,C347)</f>
        <v>0</v>
      </c>
      <c r="B347" s="7" t="str">
        <f t="shared" si="20"/>
        <v>0_</v>
      </c>
      <c r="C347" s="20"/>
      <c r="D347" s="20"/>
      <c r="E347" s="20"/>
      <c r="F347" s="20"/>
      <c r="G347" s="20"/>
      <c r="H347" s="20"/>
      <c r="I347" s="20"/>
      <c r="J347" s="20"/>
      <c r="K347" s="7" t="str">
        <f t="shared" si="21"/>
        <v/>
      </c>
      <c r="L347" s="20"/>
      <c r="M347" s="20"/>
      <c r="N347" s="20"/>
      <c r="O347" s="20"/>
      <c r="P347" s="7" t="str">
        <f t="shared" si="22"/>
        <v/>
      </c>
      <c r="Q347" s="7">
        <f t="shared" si="23"/>
        <v>0</v>
      </c>
    </row>
    <row r="348" spans="1:17" x14ac:dyDescent="0.25">
      <c r="A348" s="7">
        <f>COUNTIF($C$3:C348,C348)</f>
        <v>0</v>
      </c>
      <c r="B348" s="7" t="str">
        <f t="shared" si="20"/>
        <v>0_</v>
      </c>
      <c r="C348" s="20"/>
      <c r="D348" s="20"/>
      <c r="E348" s="20"/>
      <c r="F348" s="20"/>
      <c r="G348" s="20"/>
      <c r="H348" s="20"/>
      <c r="I348" s="20"/>
      <c r="J348" s="20"/>
      <c r="K348" s="7" t="str">
        <f t="shared" si="21"/>
        <v/>
      </c>
      <c r="L348" s="20"/>
      <c r="M348" s="20"/>
      <c r="N348" s="20"/>
      <c r="O348" s="20"/>
      <c r="P348" s="7" t="str">
        <f t="shared" si="22"/>
        <v/>
      </c>
      <c r="Q348" s="7">
        <f t="shared" si="23"/>
        <v>0</v>
      </c>
    </row>
    <row r="349" spans="1:17" x14ac:dyDescent="0.25">
      <c r="A349" s="7">
        <f>COUNTIF($C$3:C349,C349)</f>
        <v>0</v>
      </c>
      <c r="B349" s="7" t="str">
        <f t="shared" si="20"/>
        <v>0_</v>
      </c>
      <c r="C349" s="20"/>
      <c r="D349" s="20"/>
      <c r="E349" s="20"/>
      <c r="F349" s="20"/>
      <c r="G349" s="20"/>
      <c r="H349" s="20"/>
      <c r="I349" s="20"/>
      <c r="J349" s="20"/>
      <c r="K349" s="7" t="str">
        <f t="shared" si="21"/>
        <v/>
      </c>
      <c r="L349" s="20"/>
      <c r="M349" s="20"/>
      <c r="N349" s="20"/>
      <c r="O349" s="20"/>
      <c r="P349" s="7" t="str">
        <f t="shared" si="22"/>
        <v/>
      </c>
      <c r="Q349" s="7">
        <f t="shared" si="23"/>
        <v>0</v>
      </c>
    </row>
    <row r="350" spans="1:17" x14ac:dyDescent="0.25">
      <c r="A350" s="7">
        <f>COUNTIF($C$3:C350,C350)</f>
        <v>0</v>
      </c>
      <c r="B350" s="7" t="str">
        <f t="shared" si="20"/>
        <v>0_</v>
      </c>
      <c r="C350" s="20"/>
      <c r="D350" s="20"/>
      <c r="E350" s="20"/>
      <c r="F350" s="20"/>
      <c r="G350" s="20"/>
      <c r="H350" s="20"/>
      <c r="I350" s="20"/>
      <c r="J350" s="20"/>
      <c r="K350" s="7" t="str">
        <f t="shared" si="21"/>
        <v/>
      </c>
      <c r="L350" s="20"/>
      <c r="M350" s="20"/>
      <c r="N350" s="20"/>
      <c r="O350" s="20"/>
      <c r="P350" s="7" t="str">
        <f t="shared" si="22"/>
        <v/>
      </c>
      <c r="Q350" s="7">
        <f t="shared" si="23"/>
        <v>0</v>
      </c>
    </row>
    <row r="351" spans="1:17" x14ac:dyDescent="0.25">
      <c r="A351" s="7">
        <f>COUNTIF($C$3:C351,C351)</f>
        <v>0</v>
      </c>
      <c r="B351" s="7" t="str">
        <f t="shared" si="20"/>
        <v>0_</v>
      </c>
      <c r="C351" s="20"/>
      <c r="D351" s="20"/>
      <c r="E351" s="20"/>
      <c r="F351" s="20"/>
      <c r="G351" s="20"/>
      <c r="H351" s="20"/>
      <c r="I351" s="20"/>
      <c r="J351" s="20"/>
      <c r="K351" s="7" t="str">
        <f t="shared" si="21"/>
        <v/>
      </c>
      <c r="L351" s="20"/>
      <c r="M351" s="20"/>
      <c r="N351" s="20"/>
      <c r="O351" s="20"/>
      <c r="P351" s="7" t="str">
        <f t="shared" si="22"/>
        <v/>
      </c>
      <c r="Q351" s="7">
        <f t="shared" si="23"/>
        <v>0</v>
      </c>
    </row>
    <row r="352" spans="1:17" x14ac:dyDescent="0.25">
      <c r="A352" s="7">
        <f>COUNTIF($C$3:C352,C352)</f>
        <v>0</v>
      </c>
      <c r="B352" s="7" t="str">
        <f t="shared" si="20"/>
        <v>0_</v>
      </c>
      <c r="C352" s="20"/>
      <c r="D352" s="20"/>
      <c r="E352" s="20"/>
      <c r="F352" s="20"/>
      <c r="G352" s="20"/>
      <c r="H352" s="20"/>
      <c r="I352" s="20"/>
      <c r="J352" s="20"/>
      <c r="K352" s="7" t="str">
        <f t="shared" si="21"/>
        <v/>
      </c>
      <c r="L352" s="20"/>
      <c r="M352" s="20"/>
      <c r="N352" s="20"/>
      <c r="O352" s="20"/>
      <c r="P352" s="7" t="str">
        <f t="shared" si="22"/>
        <v/>
      </c>
      <c r="Q352" s="7">
        <f t="shared" si="23"/>
        <v>0</v>
      </c>
    </row>
    <row r="353" spans="1:17" x14ac:dyDescent="0.25">
      <c r="A353" s="7">
        <f>COUNTIF($C$3:C353,C353)</f>
        <v>0</v>
      </c>
      <c r="B353" s="7" t="str">
        <f t="shared" si="20"/>
        <v>0_</v>
      </c>
      <c r="C353" s="20"/>
      <c r="D353" s="20"/>
      <c r="E353" s="20"/>
      <c r="F353" s="20"/>
      <c r="G353" s="20"/>
      <c r="H353" s="20"/>
      <c r="I353" s="20"/>
      <c r="J353" s="20"/>
      <c r="K353" s="7" t="str">
        <f t="shared" si="21"/>
        <v/>
      </c>
      <c r="L353" s="20"/>
      <c r="M353" s="20"/>
      <c r="N353" s="20"/>
      <c r="O353" s="20"/>
      <c r="P353" s="7" t="str">
        <f t="shared" si="22"/>
        <v/>
      </c>
      <c r="Q353" s="7">
        <f t="shared" si="23"/>
        <v>0</v>
      </c>
    </row>
    <row r="354" spans="1:17" x14ac:dyDescent="0.25">
      <c r="A354" s="7">
        <f>COUNTIF($C$3:C354,C354)</f>
        <v>0</v>
      </c>
      <c r="B354" s="7" t="str">
        <f t="shared" si="20"/>
        <v>0_</v>
      </c>
      <c r="C354" s="20"/>
      <c r="D354" s="20"/>
      <c r="E354" s="20"/>
      <c r="F354" s="20"/>
      <c r="G354" s="20"/>
      <c r="H354" s="20"/>
      <c r="I354" s="20"/>
      <c r="J354" s="20"/>
      <c r="K354" s="7" t="str">
        <f t="shared" si="21"/>
        <v/>
      </c>
      <c r="L354" s="20"/>
      <c r="M354" s="20"/>
      <c r="N354" s="20"/>
      <c r="O354" s="20"/>
      <c r="P354" s="7" t="str">
        <f t="shared" si="22"/>
        <v/>
      </c>
      <c r="Q354" s="7">
        <f t="shared" si="23"/>
        <v>0</v>
      </c>
    </row>
    <row r="355" spans="1:17" x14ac:dyDescent="0.25">
      <c r="A355" s="7">
        <f>COUNTIF($C$3:C355,C355)</f>
        <v>0</v>
      </c>
      <c r="B355" s="7" t="str">
        <f t="shared" si="20"/>
        <v>0_</v>
      </c>
      <c r="C355" s="20"/>
      <c r="D355" s="20"/>
      <c r="E355" s="20"/>
      <c r="F355" s="20"/>
      <c r="G355" s="20"/>
      <c r="H355" s="20"/>
      <c r="I355" s="20"/>
      <c r="J355" s="20"/>
      <c r="K355" s="7" t="str">
        <f t="shared" si="21"/>
        <v/>
      </c>
      <c r="L355" s="20"/>
      <c r="M355" s="20"/>
      <c r="N355" s="20"/>
      <c r="O355" s="20"/>
      <c r="P355" s="7" t="str">
        <f t="shared" si="22"/>
        <v/>
      </c>
      <c r="Q355" s="7">
        <f t="shared" si="23"/>
        <v>0</v>
      </c>
    </row>
    <row r="356" spans="1:17" x14ac:dyDescent="0.25">
      <c r="A356" s="7">
        <f>COUNTIF($C$3:C356,C356)</f>
        <v>0</v>
      </c>
      <c r="B356" s="7" t="str">
        <f t="shared" si="20"/>
        <v>0_</v>
      </c>
      <c r="C356" s="20"/>
      <c r="D356" s="20"/>
      <c r="E356" s="20"/>
      <c r="F356" s="20"/>
      <c r="G356" s="20"/>
      <c r="H356" s="20"/>
      <c r="I356" s="20"/>
      <c r="J356" s="20"/>
      <c r="K356" s="7" t="str">
        <f t="shared" si="21"/>
        <v/>
      </c>
      <c r="L356" s="20"/>
      <c r="M356" s="20"/>
      <c r="N356" s="20"/>
      <c r="O356" s="20"/>
      <c r="P356" s="7" t="str">
        <f t="shared" si="22"/>
        <v/>
      </c>
      <c r="Q356" s="7">
        <f t="shared" si="23"/>
        <v>0</v>
      </c>
    </row>
    <row r="357" spans="1:17" x14ac:dyDescent="0.25">
      <c r="A357" s="7">
        <f>COUNTIF($C$3:C357,C357)</f>
        <v>0</v>
      </c>
      <c r="B357" s="7" t="str">
        <f t="shared" si="20"/>
        <v>0_</v>
      </c>
      <c r="C357" s="20"/>
      <c r="D357" s="20"/>
      <c r="E357" s="20"/>
      <c r="F357" s="20"/>
      <c r="G357" s="20"/>
      <c r="H357" s="20"/>
      <c r="I357" s="20"/>
      <c r="J357" s="20"/>
      <c r="K357" s="7" t="str">
        <f t="shared" si="21"/>
        <v/>
      </c>
      <c r="L357" s="20"/>
      <c r="M357" s="20"/>
      <c r="N357" s="20"/>
      <c r="O357" s="20"/>
      <c r="P357" s="7" t="str">
        <f t="shared" si="22"/>
        <v/>
      </c>
      <c r="Q357" s="7">
        <f t="shared" si="23"/>
        <v>0</v>
      </c>
    </row>
    <row r="358" spans="1:17" x14ac:dyDescent="0.25">
      <c r="A358" s="7">
        <f>COUNTIF($C$3:C358,C358)</f>
        <v>0</v>
      </c>
      <c r="B358" s="7" t="str">
        <f t="shared" si="20"/>
        <v>0_</v>
      </c>
      <c r="C358" s="20"/>
      <c r="D358" s="20"/>
      <c r="E358" s="20"/>
      <c r="F358" s="20"/>
      <c r="G358" s="20"/>
      <c r="H358" s="20"/>
      <c r="I358" s="20"/>
      <c r="J358" s="20"/>
      <c r="K358" s="7" t="str">
        <f t="shared" si="21"/>
        <v/>
      </c>
      <c r="L358" s="20"/>
      <c r="M358" s="20"/>
      <c r="N358" s="20"/>
      <c r="O358" s="20"/>
      <c r="P358" s="7" t="str">
        <f t="shared" si="22"/>
        <v/>
      </c>
      <c r="Q358" s="7">
        <f t="shared" si="23"/>
        <v>0</v>
      </c>
    </row>
    <row r="359" spans="1:17" x14ac:dyDescent="0.25">
      <c r="A359" s="7">
        <f>COUNTIF($C$3:C359,C359)</f>
        <v>0</v>
      </c>
      <c r="B359" s="7" t="str">
        <f t="shared" si="20"/>
        <v>0_</v>
      </c>
      <c r="C359" s="20"/>
      <c r="D359" s="20"/>
      <c r="E359" s="20"/>
      <c r="F359" s="20"/>
      <c r="G359" s="20"/>
      <c r="H359" s="20"/>
      <c r="I359" s="20"/>
      <c r="J359" s="20"/>
      <c r="K359" s="7" t="str">
        <f t="shared" si="21"/>
        <v/>
      </c>
      <c r="L359" s="20"/>
      <c r="M359" s="20"/>
      <c r="N359" s="20"/>
      <c r="O359" s="20"/>
      <c r="P359" s="7" t="str">
        <f t="shared" si="22"/>
        <v/>
      </c>
      <c r="Q359" s="7">
        <f t="shared" si="23"/>
        <v>0</v>
      </c>
    </row>
    <row r="360" spans="1:17" x14ac:dyDescent="0.25">
      <c r="A360" s="7">
        <f>COUNTIF($C$3:C360,C360)</f>
        <v>0</v>
      </c>
      <c r="B360" s="7" t="str">
        <f t="shared" si="20"/>
        <v>0_</v>
      </c>
      <c r="C360" s="20"/>
      <c r="D360" s="20"/>
      <c r="E360" s="20"/>
      <c r="F360" s="20"/>
      <c r="G360" s="20"/>
      <c r="H360" s="20"/>
      <c r="I360" s="20"/>
      <c r="J360" s="20"/>
      <c r="K360" s="7" t="str">
        <f t="shared" si="21"/>
        <v/>
      </c>
      <c r="L360" s="20"/>
      <c r="M360" s="20"/>
      <c r="N360" s="20"/>
      <c r="O360" s="20"/>
      <c r="P360" s="7" t="str">
        <f t="shared" si="22"/>
        <v/>
      </c>
      <c r="Q360" s="7">
        <f t="shared" si="23"/>
        <v>0</v>
      </c>
    </row>
    <row r="361" spans="1:17" x14ac:dyDescent="0.25">
      <c r="A361" s="7">
        <f>COUNTIF($C$3:C361,C361)</f>
        <v>0</v>
      </c>
      <c r="B361" s="7" t="str">
        <f t="shared" si="20"/>
        <v>0_</v>
      </c>
      <c r="C361" s="20"/>
      <c r="D361" s="20"/>
      <c r="E361" s="20"/>
      <c r="F361" s="20"/>
      <c r="G361" s="20"/>
      <c r="H361" s="20"/>
      <c r="I361" s="20"/>
      <c r="J361" s="20"/>
      <c r="K361" s="7" t="str">
        <f t="shared" si="21"/>
        <v/>
      </c>
      <c r="L361" s="20"/>
      <c r="M361" s="20"/>
      <c r="N361" s="20"/>
      <c r="O361" s="20"/>
      <c r="P361" s="7" t="str">
        <f t="shared" si="22"/>
        <v/>
      </c>
      <c r="Q361" s="7">
        <f t="shared" si="23"/>
        <v>0</v>
      </c>
    </row>
    <row r="362" spans="1:17" x14ac:dyDescent="0.25">
      <c r="A362" s="7">
        <f>COUNTIF($C$3:C362,C362)</f>
        <v>0</v>
      </c>
      <c r="B362" s="7" t="str">
        <f t="shared" si="20"/>
        <v>0_</v>
      </c>
      <c r="C362" s="20"/>
      <c r="D362" s="20"/>
      <c r="E362" s="20"/>
      <c r="F362" s="20"/>
      <c r="G362" s="20"/>
      <c r="H362" s="20"/>
      <c r="I362" s="20"/>
      <c r="J362" s="20"/>
      <c r="K362" s="7" t="str">
        <f t="shared" si="21"/>
        <v/>
      </c>
      <c r="L362" s="20"/>
      <c r="M362" s="20"/>
      <c r="N362" s="20"/>
      <c r="O362" s="20"/>
      <c r="P362" s="7" t="str">
        <f t="shared" si="22"/>
        <v/>
      </c>
      <c r="Q362" s="7">
        <f t="shared" si="23"/>
        <v>0</v>
      </c>
    </row>
    <row r="363" spans="1:17" x14ac:dyDescent="0.25">
      <c r="A363" s="7">
        <f>COUNTIF($C$3:C363,C363)</f>
        <v>0</v>
      </c>
      <c r="B363" s="7" t="str">
        <f t="shared" si="20"/>
        <v>0_</v>
      </c>
      <c r="C363" s="20"/>
      <c r="D363" s="20"/>
      <c r="E363" s="20"/>
      <c r="F363" s="20"/>
      <c r="G363" s="20"/>
      <c r="H363" s="20"/>
      <c r="I363" s="20"/>
      <c r="J363" s="20"/>
      <c r="K363" s="7" t="str">
        <f t="shared" si="21"/>
        <v/>
      </c>
      <c r="L363" s="20"/>
      <c r="M363" s="20"/>
      <c r="N363" s="20"/>
      <c r="O363" s="20"/>
      <c r="P363" s="7" t="str">
        <f t="shared" si="22"/>
        <v/>
      </c>
      <c r="Q363" s="7">
        <f t="shared" si="23"/>
        <v>0</v>
      </c>
    </row>
    <row r="364" spans="1:17" x14ac:dyDescent="0.25">
      <c r="A364" s="7">
        <f>COUNTIF($C$3:C364,C364)</f>
        <v>0</v>
      </c>
      <c r="B364" s="7" t="str">
        <f t="shared" si="20"/>
        <v>0_</v>
      </c>
      <c r="C364" s="20"/>
      <c r="D364" s="20"/>
      <c r="E364" s="20"/>
      <c r="F364" s="20"/>
      <c r="G364" s="20"/>
      <c r="H364" s="20"/>
      <c r="I364" s="20"/>
      <c r="J364" s="20"/>
      <c r="K364" s="7" t="str">
        <f t="shared" si="21"/>
        <v/>
      </c>
      <c r="L364" s="20"/>
      <c r="M364" s="20"/>
      <c r="N364" s="20"/>
      <c r="O364" s="20"/>
      <c r="P364" s="7" t="str">
        <f t="shared" si="22"/>
        <v/>
      </c>
      <c r="Q364" s="7">
        <f t="shared" si="23"/>
        <v>0</v>
      </c>
    </row>
    <row r="365" spans="1:17" x14ac:dyDescent="0.25">
      <c r="A365" s="7">
        <f>COUNTIF($C$3:C365,C365)</f>
        <v>0</v>
      </c>
      <c r="B365" s="7" t="str">
        <f t="shared" si="20"/>
        <v>0_</v>
      </c>
      <c r="C365" s="20"/>
      <c r="D365" s="20"/>
      <c r="E365" s="20"/>
      <c r="F365" s="20"/>
      <c r="G365" s="20"/>
      <c r="H365" s="20"/>
      <c r="I365" s="20"/>
      <c r="J365" s="20"/>
      <c r="K365" s="7" t="str">
        <f t="shared" si="21"/>
        <v/>
      </c>
      <c r="L365" s="20"/>
      <c r="M365" s="20"/>
      <c r="N365" s="20"/>
      <c r="O365" s="20"/>
      <c r="P365" s="7" t="str">
        <f t="shared" si="22"/>
        <v/>
      </c>
      <c r="Q365" s="7">
        <f t="shared" si="23"/>
        <v>0</v>
      </c>
    </row>
    <row r="366" spans="1:17" x14ac:dyDescent="0.25">
      <c r="A366" s="7">
        <f>COUNTIF($C$3:C366,C366)</f>
        <v>0</v>
      </c>
      <c r="B366" s="7" t="str">
        <f t="shared" si="20"/>
        <v>0_</v>
      </c>
      <c r="C366" s="20"/>
      <c r="D366" s="20"/>
      <c r="E366" s="20"/>
      <c r="F366" s="20"/>
      <c r="G366" s="20"/>
      <c r="H366" s="20"/>
      <c r="I366" s="20"/>
      <c r="J366" s="20"/>
      <c r="K366" s="7" t="str">
        <f t="shared" si="21"/>
        <v/>
      </c>
      <c r="L366" s="20"/>
      <c r="M366" s="20"/>
      <c r="N366" s="20"/>
      <c r="O366" s="20"/>
      <c r="P366" s="7" t="str">
        <f t="shared" si="22"/>
        <v/>
      </c>
      <c r="Q366" s="7">
        <f t="shared" si="23"/>
        <v>0</v>
      </c>
    </row>
    <row r="367" spans="1:17" x14ac:dyDescent="0.25">
      <c r="A367" s="7">
        <f>COUNTIF($C$3:C367,C367)</f>
        <v>0</v>
      </c>
      <c r="B367" s="7" t="str">
        <f t="shared" si="20"/>
        <v>0_</v>
      </c>
      <c r="C367" s="20"/>
      <c r="D367" s="20"/>
      <c r="E367" s="20"/>
      <c r="F367" s="20"/>
      <c r="G367" s="20"/>
      <c r="H367" s="20"/>
      <c r="I367" s="20"/>
      <c r="J367" s="20"/>
      <c r="K367" s="7" t="str">
        <f t="shared" si="21"/>
        <v/>
      </c>
      <c r="L367" s="20"/>
      <c r="M367" s="20"/>
      <c r="N367" s="20"/>
      <c r="O367" s="20"/>
      <c r="P367" s="7" t="str">
        <f t="shared" si="22"/>
        <v/>
      </c>
      <c r="Q367" s="7">
        <f t="shared" si="23"/>
        <v>0</v>
      </c>
    </row>
    <row r="368" spans="1:17" x14ac:dyDescent="0.25">
      <c r="A368" s="7">
        <f>COUNTIF($C$3:C368,C368)</f>
        <v>0</v>
      </c>
      <c r="B368" s="7" t="str">
        <f t="shared" si="20"/>
        <v>0_</v>
      </c>
      <c r="C368" s="20"/>
      <c r="D368" s="20"/>
      <c r="E368" s="20"/>
      <c r="F368" s="20"/>
      <c r="G368" s="20"/>
      <c r="H368" s="20"/>
      <c r="I368" s="20"/>
      <c r="J368" s="20"/>
      <c r="K368" s="7" t="str">
        <f t="shared" si="21"/>
        <v/>
      </c>
      <c r="L368" s="20"/>
      <c r="M368" s="20"/>
      <c r="N368" s="20"/>
      <c r="O368" s="20"/>
      <c r="P368" s="7" t="str">
        <f t="shared" si="22"/>
        <v/>
      </c>
      <c r="Q368" s="7">
        <f t="shared" si="23"/>
        <v>0</v>
      </c>
    </row>
    <row r="369" spans="1:17" x14ac:dyDescent="0.25">
      <c r="A369" s="7">
        <f>COUNTIF($C$3:C369,C369)</f>
        <v>0</v>
      </c>
      <c r="B369" s="7" t="str">
        <f t="shared" si="20"/>
        <v>0_</v>
      </c>
      <c r="C369" s="20"/>
      <c r="D369" s="20"/>
      <c r="E369" s="20"/>
      <c r="F369" s="20"/>
      <c r="G369" s="20"/>
      <c r="H369" s="20"/>
      <c r="I369" s="20"/>
      <c r="J369" s="20"/>
      <c r="K369" s="7" t="str">
        <f t="shared" si="21"/>
        <v/>
      </c>
      <c r="L369" s="20"/>
      <c r="M369" s="20"/>
      <c r="N369" s="20"/>
      <c r="O369" s="20"/>
      <c r="P369" s="7" t="str">
        <f t="shared" si="22"/>
        <v/>
      </c>
      <c r="Q369" s="7">
        <f t="shared" si="23"/>
        <v>0</v>
      </c>
    </row>
    <row r="370" spans="1:17" x14ac:dyDescent="0.25">
      <c r="A370" s="7">
        <f>COUNTIF($C$3:C370,C370)</f>
        <v>0</v>
      </c>
      <c r="B370" s="7" t="str">
        <f t="shared" si="20"/>
        <v>0_</v>
      </c>
      <c r="C370" s="20"/>
      <c r="D370" s="20"/>
      <c r="E370" s="20"/>
      <c r="F370" s="20"/>
      <c r="G370" s="20"/>
      <c r="H370" s="20"/>
      <c r="I370" s="20"/>
      <c r="J370" s="20"/>
      <c r="K370" s="7" t="str">
        <f t="shared" si="21"/>
        <v/>
      </c>
      <c r="L370" s="20"/>
      <c r="M370" s="20"/>
      <c r="N370" s="20"/>
      <c r="O370" s="20"/>
      <c r="P370" s="7" t="str">
        <f t="shared" si="22"/>
        <v/>
      </c>
      <c r="Q370" s="7">
        <f t="shared" si="23"/>
        <v>0</v>
      </c>
    </row>
    <row r="371" spans="1:17" x14ac:dyDescent="0.25">
      <c r="A371" s="7">
        <f>COUNTIF($C$3:C371,C371)</f>
        <v>0</v>
      </c>
      <c r="B371" s="7" t="str">
        <f t="shared" si="20"/>
        <v>0_</v>
      </c>
      <c r="C371" s="20"/>
      <c r="D371" s="20"/>
      <c r="E371" s="20"/>
      <c r="F371" s="20"/>
      <c r="G371" s="20"/>
      <c r="H371" s="20"/>
      <c r="I371" s="20"/>
      <c r="J371" s="20"/>
      <c r="K371" s="7" t="str">
        <f t="shared" si="21"/>
        <v/>
      </c>
      <c r="L371" s="20"/>
      <c r="M371" s="20"/>
      <c r="N371" s="20"/>
      <c r="O371" s="20"/>
      <c r="P371" s="7" t="str">
        <f t="shared" si="22"/>
        <v/>
      </c>
      <c r="Q371" s="7">
        <f t="shared" si="23"/>
        <v>0</v>
      </c>
    </row>
    <row r="372" spans="1:17" x14ac:dyDescent="0.25">
      <c r="A372" s="7">
        <f>COUNTIF($C$3:C372,C372)</f>
        <v>0</v>
      </c>
      <c r="B372" s="7" t="str">
        <f t="shared" si="20"/>
        <v>0_</v>
      </c>
      <c r="C372" s="20"/>
      <c r="D372" s="20"/>
      <c r="E372" s="20"/>
      <c r="F372" s="20"/>
      <c r="G372" s="20"/>
      <c r="H372" s="20"/>
      <c r="I372" s="20"/>
      <c r="J372" s="20"/>
      <c r="K372" s="7" t="str">
        <f t="shared" si="21"/>
        <v/>
      </c>
      <c r="L372" s="20"/>
      <c r="M372" s="20"/>
      <c r="N372" s="20"/>
      <c r="O372" s="20"/>
      <c r="P372" s="7" t="str">
        <f t="shared" si="22"/>
        <v/>
      </c>
      <c r="Q372" s="7">
        <f t="shared" si="23"/>
        <v>0</v>
      </c>
    </row>
    <row r="373" spans="1:17" x14ac:dyDescent="0.25">
      <c r="A373" s="7">
        <f>COUNTIF($C$3:C373,C373)</f>
        <v>0</v>
      </c>
      <c r="B373" s="7" t="str">
        <f t="shared" si="20"/>
        <v>0_</v>
      </c>
      <c r="C373" s="20"/>
      <c r="D373" s="20"/>
      <c r="E373" s="20"/>
      <c r="F373" s="20"/>
      <c r="G373" s="20"/>
      <c r="H373" s="20"/>
      <c r="I373" s="20"/>
      <c r="J373" s="20"/>
      <c r="K373" s="7" t="str">
        <f t="shared" si="21"/>
        <v/>
      </c>
      <c r="L373" s="20"/>
      <c r="M373" s="20"/>
      <c r="N373" s="20"/>
      <c r="O373" s="20"/>
      <c r="P373" s="7" t="str">
        <f t="shared" si="22"/>
        <v/>
      </c>
      <c r="Q373" s="7">
        <f t="shared" si="23"/>
        <v>0</v>
      </c>
    </row>
    <row r="374" spans="1:17" x14ac:dyDescent="0.25">
      <c r="A374" s="7">
        <f>COUNTIF($C$3:C374,C374)</f>
        <v>0</v>
      </c>
      <c r="B374" s="7" t="str">
        <f t="shared" si="20"/>
        <v>0_</v>
      </c>
      <c r="C374" s="20"/>
      <c r="D374" s="20"/>
      <c r="E374" s="20"/>
      <c r="F374" s="20"/>
      <c r="G374" s="20"/>
      <c r="H374" s="20"/>
      <c r="I374" s="20"/>
      <c r="J374" s="20"/>
      <c r="K374" s="7" t="str">
        <f t="shared" si="21"/>
        <v/>
      </c>
      <c r="L374" s="20"/>
      <c r="M374" s="20"/>
      <c r="N374" s="20"/>
      <c r="O374" s="20"/>
      <c r="P374" s="7" t="str">
        <f t="shared" si="22"/>
        <v/>
      </c>
      <c r="Q374" s="7">
        <f t="shared" si="23"/>
        <v>0</v>
      </c>
    </row>
    <row r="375" spans="1:17" x14ac:dyDescent="0.25">
      <c r="A375" s="7">
        <f>COUNTIF($C$3:C375,C375)</f>
        <v>0</v>
      </c>
      <c r="B375" s="7" t="str">
        <f t="shared" si="20"/>
        <v>0_</v>
      </c>
      <c r="C375" s="20"/>
      <c r="D375" s="20"/>
      <c r="E375" s="20"/>
      <c r="F375" s="20"/>
      <c r="G375" s="20"/>
      <c r="H375" s="20"/>
      <c r="I375" s="20"/>
      <c r="J375" s="20"/>
      <c r="K375" s="7" t="str">
        <f t="shared" si="21"/>
        <v/>
      </c>
      <c r="L375" s="20"/>
      <c r="M375" s="20"/>
      <c r="N375" s="20"/>
      <c r="O375" s="20"/>
      <c r="P375" s="7" t="str">
        <f t="shared" si="22"/>
        <v/>
      </c>
      <c r="Q375" s="7">
        <f t="shared" si="23"/>
        <v>0</v>
      </c>
    </row>
    <row r="376" spans="1:17" x14ac:dyDescent="0.25">
      <c r="A376" s="7">
        <f>COUNTIF($C$3:C376,C376)</f>
        <v>0</v>
      </c>
      <c r="B376" s="7" t="str">
        <f t="shared" si="20"/>
        <v>0_</v>
      </c>
      <c r="C376" s="20"/>
      <c r="D376" s="20"/>
      <c r="E376" s="20"/>
      <c r="F376" s="20"/>
      <c r="G376" s="20"/>
      <c r="H376" s="20"/>
      <c r="I376" s="20"/>
      <c r="J376" s="20"/>
      <c r="K376" s="7" t="str">
        <f t="shared" si="21"/>
        <v/>
      </c>
      <c r="L376" s="20"/>
      <c r="M376" s="20"/>
      <c r="N376" s="20"/>
      <c r="O376" s="20"/>
      <c r="P376" s="7" t="str">
        <f t="shared" si="22"/>
        <v/>
      </c>
      <c r="Q376" s="7">
        <f t="shared" si="23"/>
        <v>0</v>
      </c>
    </row>
    <row r="377" spans="1:17" x14ac:dyDescent="0.25">
      <c r="A377" s="7">
        <f>COUNTIF($C$3:C377,C377)</f>
        <v>0</v>
      </c>
      <c r="B377" s="7" t="str">
        <f t="shared" si="20"/>
        <v>0_</v>
      </c>
      <c r="C377" s="20"/>
      <c r="D377" s="20"/>
      <c r="E377" s="20"/>
      <c r="F377" s="20"/>
      <c r="G377" s="20"/>
      <c r="H377" s="20"/>
      <c r="I377" s="20"/>
      <c r="J377" s="20"/>
      <c r="K377" s="7" t="str">
        <f t="shared" si="21"/>
        <v/>
      </c>
      <c r="L377" s="20"/>
      <c r="M377" s="20"/>
      <c r="N377" s="20"/>
      <c r="O377" s="20"/>
      <c r="P377" s="7" t="str">
        <f t="shared" si="22"/>
        <v/>
      </c>
      <c r="Q377" s="7">
        <f t="shared" si="23"/>
        <v>0</v>
      </c>
    </row>
    <row r="378" spans="1:17" x14ac:dyDescent="0.25">
      <c r="A378" s="7">
        <f>COUNTIF($C$3:C378,C378)</f>
        <v>0</v>
      </c>
      <c r="B378" s="7" t="str">
        <f t="shared" si="20"/>
        <v>0_</v>
      </c>
      <c r="C378" s="20"/>
      <c r="D378" s="20"/>
      <c r="E378" s="20"/>
      <c r="F378" s="20"/>
      <c r="G378" s="20"/>
      <c r="H378" s="20"/>
      <c r="I378" s="20"/>
      <c r="J378" s="20"/>
      <c r="K378" s="7" t="str">
        <f t="shared" si="21"/>
        <v/>
      </c>
      <c r="L378" s="20"/>
      <c r="M378" s="20"/>
      <c r="N378" s="20"/>
      <c r="O378" s="20"/>
      <c r="P378" s="7" t="str">
        <f t="shared" si="22"/>
        <v/>
      </c>
      <c r="Q378" s="7">
        <f t="shared" si="23"/>
        <v>0</v>
      </c>
    </row>
    <row r="379" spans="1:17" x14ac:dyDescent="0.25">
      <c r="A379" s="7">
        <f>COUNTIF($C$3:C379,C379)</f>
        <v>0</v>
      </c>
      <c r="B379" s="7" t="str">
        <f t="shared" si="20"/>
        <v>0_</v>
      </c>
      <c r="C379" s="20"/>
      <c r="D379" s="20"/>
      <c r="E379" s="20"/>
      <c r="F379" s="20"/>
      <c r="G379" s="20"/>
      <c r="H379" s="20"/>
      <c r="I379" s="20"/>
      <c r="J379" s="20"/>
      <c r="K379" s="7" t="str">
        <f t="shared" si="21"/>
        <v/>
      </c>
      <c r="L379" s="20"/>
      <c r="M379" s="20"/>
      <c r="N379" s="20"/>
      <c r="O379" s="20"/>
      <c r="P379" s="7" t="str">
        <f t="shared" si="22"/>
        <v/>
      </c>
      <c r="Q379" s="7">
        <f t="shared" si="23"/>
        <v>0</v>
      </c>
    </row>
    <row r="380" spans="1:17" x14ac:dyDescent="0.25">
      <c r="A380" s="7">
        <f>COUNTIF($C$3:C380,C380)</f>
        <v>0</v>
      </c>
      <c r="B380" s="7" t="str">
        <f t="shared" si="20"/>
        <v>0_</v>
      </c>
      <c r="C380" s="20"/>
      <c r="D380" s="20"/>
      <c r="E380" s="20"/>
      <c r="F380" s="20"/>
      <c r="G380" s="20"/>
      <c r="H380" s="20"/>
      <c r="I380" s="20"/>
      <c r="J380" s="20"/>
      <c r="K380" s="7" t="str">
        <f t="shared" si="21"/>
        <v/>
      </c>
      <c r="L380" s="20"/>
      <c r="M380" s="20"/>
      <c r="N380" s="20"/>
      <c r="O380" s="20"/>
      <c r="P380" s="7" t="str">
        <f t="shared" si="22"/>
        <v/>
      </c>
      <c r="Q380" s="7">
        <f t="shared" si="23"/>
        <v>0</v>
      </c>
    </row>
    <row r="381" spans="1:17" x14ac:dyDescent="0.25">
      <c r="A381" s="7">
        <f>COUNTIF($C$3:C381,C381)</f>
        <v>0</v>
      </c>
      <c r="B381" s="7" t="str">
        <f t="shared" si="20"/>
        <v>0_</v>
      </c>
      <c r="C381" s="20"/>
      <c r="D381" s="20"/>
      <c r="E381" s="20"/>
      <c r="F381" s="20"/>
      <c r="G381" s="20"/>
      <c r="H381" s="20"/>
      <c r="I381" s="20"/>
      <c r="J381" s="20"/>
      <c r="K381" s="7" t="str">
        <f t="shared" si="21"/>
        <v/>
      </c>
      <c r="L381" s="20"/>
      <c r="M381" s="20"/>
      <c r="N381" s="20"/>
      <c r="O381" s="20"/>
      <c r="P381" s="7" t="str">
        <f t="shared" si="22"/>
        <v/>
      </c>
      <c r="Q381" s="7">
        <f t="shared" si="23"/>
        <v>0</v>
      </c>
    </row>
    <row r="382" spans="1:17" x14ac:dyDescent="0.25">
      <c r="A382" s="7">
        <f>COUNTIF($C$3:C382,C382)</f>
        <v>0</v>
      </c>
      <c r="B382" s="7" t="str">
        <f t="shared" si="20"/>
        <v>0_</v>
      </c>
      <c r="C382" s="20"/>
      <c r="D382" s="20"/>
      <c r="E382" s="20"/>
      <c r="F382" s="20"/>
      <c r="G382" s="20"/>
      <c r="H382" s="20"/>
      <c r="I382" s="20"/>
      <c r="J382" s="20"/>
      <c r="K382" s="7" t="str">
        <f t="shared" si="21"/>
        <v/>
      </c>
      <c r="L382" s="20"/>
      <c r="M382" s="20"/>
      <c r="N382" s="20"/>
      <c r="O382" s="20"/>
      <c r="P382" s="7" t="str">
        <f t="shared" si="22"/>
        <v/>
      </c>
      <c r="Q382" s="7">
        <f t="shared" si="23"/>
        <v>0</v>
      </c>
    </row>
    <row r="383" spans="1:17" x14ac:dyDescent="0.25">
      <c r="A383" s="7">
        <f>COUNTIF($C$3:C383,C383)</f>
        <v>0</v>
      </c>
      <c r="B383" s="7" t="str">
        <f t="shared" si="20"/>
        <v>0_</v>
      </c>
      <c r="C383" s="20"/>
      <c r="D383" s="20"/>
      <c r="E383" s="20"/>
      <c r="F383" s="20"/>
      <c r="G383" s="20"/>
      <c r="H383" s="20"/>
      <c r="I383" s="20"/>
      <c r="J383" s="20"/>
      <c r="K383" s="7" t="str">
        <f t="shared" si="21"/>
        <v/>
      </c>
      <c r="L383" s="20"/>
      <c r="M383" s="20"/>
      <c r="N383" s="20"/>
      <c r="O383" s="20"/>
      <c r="P383" s="7" t="str">
        <f t="shared" si="22"/>
        <v/>
      </c>
      <c r="Q383" s="7">
        <f t="shared" si="23"/>
        <v>0</v>
      </c>
    </row>
    <row r="384" spans="1:17" x14ac:dyDescent="0.25">
      <c r="A384" s="7">
        <f>COUNTIF($C$3:C384,C384)</f>
        <v>0</v>
      </c>
      <c r="B384" s="7" t="str">
        <f t="shared" si="20"/>
        <v>0_</v>
      </c>
      <c r="C384" s="20"/>
      <c r="D384" s="20"/>
      <c r="E384" s="20"/>
      <c r="F384" s="20"/>
      <c r="G384" s="20"/>
      <c r="H384" s="20"/>
      <c r="I384" s="20"/>
      <c r="J384" s="20"/>
      <c r="K384" s="7" t="str">
        <f t="shared" si="21"/>
        <v/>
      </c>
      <c r="L384" s="20"/>
      <c r="M384" s="20"/>
      <c r="N384" s="20"/>
      <c r="O384" s="20"/>
      <c r="P384" s="7" t="str">
        <f t="shared" si="22"/>
        <v/>
      </c>
      <c r="Q384" s="7">
        <f t="shared" si="23"/>
        <v>0</v>
      </c>
    </row>
    <row r="385" spans="1:17" x14ac:dyDescent="0.25">
      <c r="A385" s="7">
        <f>COUNTIF($C$3:C385,C385)</f>
        <v>0</v>
      </c>
      <c r="B385" s="7" t="str">
        <f t="shared" si="20"/>
        <v>0_</v>
      </c>
      <c r="C385" s="20"/>
      <c r="D385" s="20"/>
      <c r="E385" s="20"/>
      <c r="F385" s="20"/>
      <c r="G385" s="20"/>
      <c r="H385" s="20"/>
      <c r="I385" s="20"/>
      <c r="J385" s="20"/>
      <c r="K385" s="7" t="str">
        <f t="shared" si="21"/>
        <v/>
      </c>
      <c r="L385" s="20"/>
      <c r="M385" s="20"/>
      <c r="N385" s="20"/>
      <c r="O385" s="20"/>
      <c r="P385" s="7" t="str">
        <f t="shared" si="22"/>
        <v/>
      </c>
      <c r="Q385" s="7">
        <f t="shared" si="23"/>
        <v>0</v>
      </c>
    </row>
    <row r="386" spans="1:17" x14ac:dyDescent="0.25">
      <c r="A386" s="7">
        <f>COUNTIF($C$3:C386,C386)</f>
        <v>0</v>
      </c>
      <c r="B386" s="7" t="str">
        <f t="shared" si="20"/>
        <v>0_</v>
      </c>
      <c r="C386" s="20"/>
      <c r="D386" s="20"/>
      <c r="E386" s="20"/>
      <c r="F386" s="20"/>
      <c r="G386" s="20"/>
      <c r="H386" s="20"/>
      <c r="I386" s="20"/>
      <c r="J386" s="20"/>
      <c r="K386" s="7" t="str">
        <f t="shared" si="21"/>
        <v/>
      </c>
      <c r="L386" s="20"/>
      <c r="M386" s="20"/>
      <c r="N386" s="20"/>
      <c r="O386" s="20"/>
      <c r="P386" s="7" t="str">
        <f t="shared" si="22"/>
        <v/>
      </c>
      <c r="Q386" s="7">
        <f t="shared" si="23"/>
        <v>0</v>
      </c>
    </row>
    <row r="387" spans="1:17" x14ac:dyDescent="0.25">
      <c r="A387" s="7">
        <f>COUNTIF($C$3:C387,C387)</f>
        <v>0</v>
      </c>
      <c r="B387" s="7" t="str">
        <f t="shared" ref="B387:B450" si="24">CONCATENATE(A387,"_",C387)</f>
        <v>0_</v>
      </c>
      <c r="C387" s="20"/>
      <c r="D387" s="20"/>
      <c r="E387" s="20"/>
      <c r="F387" s="20"/>
      <c r="G387" s="20"/>
      <c r="H387" s="20"/>
      <c r="I387" s="20"/>
      <c r="J387" s="20"/>
      <c r="K387" s="7" t="str">
        <f t="shared" ref="K387:K450" si="25">CONCATENATE(IF(G387=TRUE,"I",""),
IF(AND(G387=TRUE)*AND(OR(H387=TRUE,I387=TRUE,J387=TRUE)=TRUE),", ",""),
IF(H387=TRUE,"II",""),
IF(AND(H387=TRUE)*AND(OR(I387=TRUE,J387=TRUE)=TRUE),", ",""),
IF(I387=TRUE,"III",""),
IF(AND(I387=TRUE)*AND(J387=TRUE),", ",""),
IF(J387=TRUE,"IV",""))</f>
        <v/>
      </c>
      <c r="L387" s="20"/>
      <c r="M387" s="20"/>
      <c r="N387" s="20"/>
      <c r="O387" s="20"/>
      <c r="P387" s="7" t="str">
        <f t="shared" ref="P387:P450" si="26">IF(LEN(L387)&gt;1,L387,"")</f>
        <v/>
      </c>
      <c r="Q387" s="7">
        <f t="shared" ref="Q387:Q450" si="27">C387</f>
        <v>0</v>
      </c>
    </row>
    <row r="388" spans="1:17" x14ac:dyDescent="0.25">
      <c r="A388" s="7">
        <f>COUNTIF($C$3:C388,C388)</f>
        <v>0</v>
      </c>
      <c r="B388" s="7" t="str">
        <f t="shared" si="24"/>
        <v>0_</v>
      </c>
      <c r="C388" s="20"/>
      <c r="D388" s="20"/>
      <c r="E388" s="20"/>
      <c r="F388" s="20"/>
      <c r="G388" s="20"/>
      <c r="H388" s="20"/>
      <c r="I388" s="20"/>
      <c r="J388" s="20"/>
      <c r="K388" s="7" t="str">
        <f t="shared" si="25"/>
        <v/>
      </c>
      <c r="L388" s="20"/>
      <c r="M388" s="20"/>
      <c r="N388" s="20"/>
      <c r="O388" s="20"/>
      <c r="P388" s="7" t="str">
        <f t="shared" si="26"/>
        <v/>
      </c>
      <c r="Q388" s="7">
        <f t="shared" si="27"/>
        <v>0</v>
      </c>
    </row>
    <row r="389" spans="1:17" x14ac:dyDescent="0.25">
      <c r="A389" s="7">
        <f>COUNTIF($C$3:C389,C389)</f>
        <v>0</v>
      </c>
      <c r="B389" s="7" t="str">
        <f t="shared" si="24"/>
        <v>0_</v>
      </c>
      <c r="C389" s="20"/>
      <c r="D389" s="20"/>
      <c r="E389" s="20"/>
      <c r="F389" s="20"/>
      <c r="G389" s="20"/>
      <c r="H389" s="20"/>
      <c r="I389" s="20"/>
      <c r="J389" s="20"/>
      <c r="K389" s="7" t="str">
        <f t="shared" si="25"/>
        <v/>
      </c>
      <c r="L389" s="20"/>
      <c r="M389" s="20"/>
      <c r="N389" s="20"/>
      <c r="O389" s="20"/>
      <c r="P389" s="7" t="str">
        <f t="shared" si="26"/>
        <v/>
      </c>
      <c r="Q389" s="7">
        <f t="shared" si="27"/>
        <v>0</v>
      </c>
    </row>
    <row r="390" spans="1:17" x14ac:dyDescent="0.25">
      <c r="A390" s="7">
        <f>COUNTIF($C$3:C390,C390)</f>
        <v>0</v>
      </c>
      <c r="B390" s="7" t="str">
        <f t="shared" si="24"/>
        <v>0_</v>
      </c>
      <c r="C390" s="20"/>
      <c r="D390" s="20"/>
      <c r="E390" s="20"/>
      <c r="F390" s="20"/>
      <c r="G390" s="20"/>
      <c r="H390" s="20"/>
      <c r="I390" s="20"/>
      <c r="J390" s="20"/>
      <c r="K390" s="7" t="str">
        <f t="shared" si="25"/>
        <v/>
      </c>
      <c r="L390" s="20"/>
      <c r="M390" s="20"/>
      <c r="N390" s="20"/>
      <c r="O390" s="20"/>
      <c r="P390" s="7" t="str">
        <f t="shared" si="26"/>
        <v/>
      </c>
      <c r="Q390" s="7">
        <f t="shared" si="27"/>
        <v>0</v>
      </c>
    </row>
    <row r="391" spans="1:17" x14ac:dyDescent="0.25">
      <c r="A391" s="7">
        <f>COUNTIF($C$3:C391,C391)</f>
        <v>0</v>
      </c>
      <c r="B391" s="7" t="str">
        <f t="shared" si="24"/>
        <v>0_</v>
      </c>
      <c r="C391" s="20"/>
      <c r="D391" s="20"/>
      <c r="E391" s="20"/>
      <c r="F391" s="20"/>
      <c r="G391" s="20"/>
      <c r="H391" s="20"/>
      <c r="I391" s="20"/>
      <c r="J391" s="20"/>
      <c r="K391" s="7" t="str">
        <f t="shared" si="25"/>
        <v/>
      </c>
      <c r="L391" s="20"/>
      <c r="M391" s="20"/>
      <c r="N391" s="20"/>
      <c r="O391" s="20"/>
      <c r="P391" s="7" t="str">
        <f t="shared" si="26"/>
        <v/>
      </c>
      <c r="Q391" s="7">
        <f t="shared" si="27"/>
        <v>0</v>
      </c>
    </row>
    <row r="392" spans="1:17" x14ac:dyDescent="0.25">
      <c r="A392" s="7">
        <f>COUNTIF($C$3:C392,C392)</f>
        <v>0</v>
      </c>
      <c r="B392" s="7" t="str">
        <f t="shared" si="24"/>
        <v>0_</v>
      </c>
      <c r="C392" s="20"/>
      <c r="D392" s="20"/>
      <c r="E392" s="20"/>
      <c r="F392" s="20"/>
      <c r="G392" s="20"/>
      <c r="H392" s="20"/>
      <c r="I392" s="20"/>
      <c r="J392" s="20"/>
      <c r="K392" s="7" t="str">
        <f t="shared" si="25"/>
        <v/>
      </c>
      <c r="L392" s="20"/>
      <c r="M392" s="20"/>
      <c r="N392" s="20"/>
      <c r="O392" s="20"/>
      <c r="P392" s="7" t="str">
        <f t="shared" si="26"/>
        <v/>
      </c>
      <c r="Q392" s="7">
        <f t="shared" si="27"/>
        <v>0</v>
      </c>
    </row>
    <row r="393" spans="1:17" x14ac:dyDescent="0.25">
      <c r="A393" s="7">
        <f>COUNTIF($C$3:C393,C393)</f>
        <v>0</v>
      </c>
      <c r="B393" s="7" t="str">
        <f t="shared" si="24"/>
        <v>0_</v>
      </c>
      <c r="C393" s="20"/>
      <c r="D393" s="20"/>
      <c r="E393" s="20"/>
      <c r="F393" s="20"/>
      <c r="G393" s="20"/>
      <c r="H393" s="20"/>
      <c r="I393" s="20"/>
      <c r="J393" s="20"/>
      <c r="K393" s="7" t="str">
        <f t="shared" si="25"/>
        <v/>
      </c>
      <c r="L393" s="20"/>
      <c r="M393" s="20"/>
      <c r="N393" s="20"/>
      <c r="O393" s="20"/>
      <c r="P393" s="7" t="str">
        <f t="shared" si="26"/>
        <v/>
      </c>
      <c r="Q393" s="7">
        <f t="shared" si="27"/>
        <v>0</v>
      </c>
    </row>
    <row r="394" spans="1:17" x14ac:dyDescent="0.25">
      <c r="A394" s="7">
        <f>COUNTIF($C$3:C394,C394)</f>
        <v>0</v>
      </c>
      <c r="B394" s="7" t="str">
        <f t="shared" si="24"/>
        <v>0_</v>
      </c>
      <c r="C394" s="20"/>
      <c r="D394" s="20"/>
      <c r="E394" s="20"/>
      <c r="F394" s="20"/>
      <c r="G394" s="20"/>
      <c r="H394" s="20"/>
      <c r="I394" s="20"/>
      <c r="J394" s="20"/>
      <c r="K394" s="7" t="str">
        <f t="shared" si="25"/>
        <v/>
      </c>
      <c r="L394" s="20"/>
      <c r="M394" s="20"/>
      <c r="N394" s="20"/>
      <c r="O394" s="20"/>
      <c r="P394" s="7" t="str">
        <f t="shared" si="26"/>
        <v/>
      </c>
      <c r="Q394" s="7">
        <f t="shared" si="27"/>
        <v>0</v>
      </c>
    </row>
    <row r="395" spans="1:17" x14ac:dyDescent="0.25">
      <c r="A395" s="7">
        <f>COUNTIF($C$3:C395,C395)</f>
        <v>0</v>
      </c>
      <c r="B395" s="7" t="str">
        <f t="shared" si="24"/>
        <v>0_</v>
      </c>
      <c r="C395" s="20"/>
      <c r="D395" s="20"/>
      <c r="E395" s="20"/>
      <c r="F395" s="20"/>
      <c r="G395" s="20"/>
      <c r="H395" s="20"/>
      <c r="I395" s="20"/>
      <c r="J395" s="20"/>
      <c r="K395" s="7" t="str">
        <f t="shared" si="25"/>
        <v/>
      </c>
      <c r="L395" s="20"/>
      <c r="M395" s="20"/>
      <c r="N395" s="20"/>
      <c r="O395" s="20"/>
      <c r="P395" s="7" t="str">
        <f t="shared" si="26"/>
        <v/>
      </c>
      <c r="Q395" s="7">
        <f t="shared" si="27"/>
        <v>0</v>
      </c>
    </row>
    <row r="396" spans="1:17" x14ac:dyDescent="0.25">
      <c r="A396" s="7">
        <f>COUNTIF($C$3:C396,C396)</f>
        <v>0</v>
      </c>
      <c r="B396" s="7" t="str">
        <f t="shared" si="24"/>
        <v>0_</v>
      </c>
      <c r="C396" s="20"/>
      <c r="D396" s="20"/>
      <c r="E396" s="20"/>
      <c r="F396" s="20"/>
      <c r="G396" s="20"/>
      <c r="H396" s="20"/>
      <c r="I396" s="20"/>
      <c r="J396" s="20"/>
      <c r="K396" s="7" t="str">
        <f t="shared" si="25"/>
        <v/>
      </c>
      <c r="L396" s="20"/>
      <c r="M396" s="20"/>
      <c r="N396" s="20"/>
      <c r="O396" s="20"/>
      <c r="P396" s="7" t="str">
        <f t="shared" si="26"/>
        <v/>
      </c>
      <c r="Q396" s="7">
        <f t="shared" si="27"/>
        <v>0</v>
      </c>
    </row>
    <row r="397" spans="1:17" x14ac:dyDescent="0.25">
      <c r="A397" s="7">
        <f>COUNTIF($C$3:C397,C397)</f>
        <v>0</v>
      </c>
      <c r="B397" s="7" t="str">
        <f t="shared" si="24"/>
        <v>0_</v>
      </c>
      <c r="C397" s="20"/>
      <c r="D397" s="20"/>
      <c r="E397" s="20"/>
      <c r="F397" s="20"/>
      <c r="G397" s="20"/>
      <c r="H397" s="20"/>
      <c r="I397" s="20"/>
      <c r="J397" s="20"/>
      <c r="K397" s="7" t="str">
        <f t="shared" si="25"/>
        <v/>
      </c>
      <c r="L397" s="20"/>
      <c r="M397" s="20"/>
      <c r="N397" s="20"/>
      <c r="O397" s="20"/>
      <c r="P397" s="7" t="str">
        <f t="shared" si="26"/>
        <v/>
      </c>
      <c r="Q397" s="7">
        <f t="shared" si="27"/>
        <v>0</v>
      </c>
    </row>
    <row r="398" spans="1:17" x14ac:dyDescent="0.25">
      <c r="A398" s="7">
        <f>COUNTIF($C$3:C398,C398)</f>
        <v>0</v>
      </c>
      <c r="B398" s="7" t="str">
        <f t="shared" si="24"/>
        <v>0_</v>
      </c>
      <c r="C398" s="20"/>
      <c r="D398" s="20"/>
      <c r="E398" s="20"/>
      <c r="F398" s="20"/>
      <c r="G398" s="20"/>
      <c r="H398" s="20"/>
      <c r="I398" s="20"/>
      <c r="J398" s="20"/>
      <c r="K398" s="7" t="str">
        <f t="shared" si="25"/>
        <v/>
      </c>
      <c r="L398" s="20"/>
      <c r="M398" s="20"/>
      <c r="N398" s="20"/>
      <c r="O398" s="20"/>
      <c r="P398" s="7" t="str">
        <f t="shared" si="26"/>
        <v/>
      </c>
      <c r="Q398" s="7">
        <f t="shared" si="27"/>
        <v>0</v>
      </c>
    </row>
    <row r="399" spans="1:17" x14ac:dyDescent="0.25">
      <c r="A399" s="7">
        <f>COUNTIF($C$3:C399,C399)</f>
        <v>0</v>
      </c>
      <c r="B399" s="7" t="str">
        <f t="shared" si="24"/>
        <v>0_</v>
      </c>
      <c r="C399" s="20"/>
      <c r="D399" s="20"/>
      <c r="E399" s="20"/>
      <c r="F399" s="20"/>
      <c r="G399" s="20"/>
      <c r="H399" s="20"/>
      <c r="I399" s="20"/>
      <c r="J399" s="20"/>
      <c r="K399" s="7" t="str">
        <f t="shared" si="25"/>
        <v/>
      </c>
      <c r="L399" s="20"/>
      <c r="M399" s="20"/>
      <c r="N399" s="20"/>
      <c r="O399" s="20"/>
      <c r="P399" s="7" t="str">
        <f t="shared" si="26"/>
        <v/>
      </c>
      <c r="Q399" s="7">
        <f t="shared" si="27"/>
        <v>0</v>
      </c>
    </row>
    <row r="400" spans="1:17" x14ac:dyDescent="0.25">
      <c r="A400" s="7">
        <f>COUNTIF($C$3:C400,C400)</f>
        <v>0</v>
      </c>
      <c r="B400" s="7" t="str">
        <f t="shared" si="24"/>
        <v>0_</v>
      </c>
      <c r="C400" s="20"/>
      <c r="D400" s="20"/>
      <c r="E400" s="20"/>
      <c r="F400" s="20"/>
      <c r="G400" s="20"/>
      <c r="H400" s="20"/>
      <c r="I400" s="20"/>
      <c r="J400" s="20"/>
      <c r="K400" s="7" t="str">
        <f t="shared" si="25"/>
        <v/>
      </c>
      <c r="L400" s="20"/>
      <c r="M400" s="20"/>
      <c r="N400" s="20"/>
      <c r="O400" s="20"/>
      <c r="P400" s="7" t="str">
        <f t="shared" si="26"/>
        <v/>
      </c>
      <c r="Q400" s="7">
        <f t="shared" si="27"/>
        <v>0</v>
      </c>
    </row>
    <row r="401" spans="1:17" x14ac:dyDescent="0.25">
      <c r="A401" s="7">
        <f>COUNTIF($C$3:C401,C401)</f>
        <v>0</v>
      </c>
      <c r="B401" s="7" t="str">
        <f t="shared" si="24"/>
        <v>0_</v>
      </c>
      <c r="C401" s="20"/>
      <c r="D401" s="20"/>
      <c r="E401" s="20"/>
      <c r="F401" s="20"/>
      <c r="G401" s="20"/>
      <c r="H401" s="20"/>
      <c r="I401" s="20"/>
      <c r="J401" s="20"/>
      <c r="K401" s="7" t="str">
        <f t="shared" si="25"/>
        <v/>
      </c>
      <c r="L401" s="20"/>
      <c r="M401" s="20"/>
      <c r="N401" s="20"/>
      <c r="O401" s="20"/>
      <c r="P401" s="7" t="str">
        <f t="shared" si="26"/>
        <v/>
      </c>
      <c r="Q401" s="7">
        <f t="shared" si="27"/>
        <v>0</v>
      </c>
    </row>
    <row r="402" spans="1:17" x14ac:dyDescent="0.25">
      <c r="A402" s="7">
        <f>COUNTIF($C$3:C402,C402)</f>
        <v>0</v>
      </c>
      <c r="B402" s="7" t="str">
        <f t="shared" si="24"/>
        <v>0_</v>
      </c>
      <c r="C402" s="20"/>
      <c r="D402" s="20"/>
      <c r="E402" s="20"/>
      <c r="F402" s="20"/>
      <c r="G402" s="20"/>
      <c r="H402" s="20"/>
      <c r="I402" s="20"/>
      <c r="J402" s="20"/>
      <c r="K402" s="7" t="str">
        <f t="shared" si="25"/>
        <v/>
      </c>
      <c r="L402" s="20"/>
      <c r="M402" s="20"/>
      <c r="N402" s="20"/>
      <c r="O402" s="20"/>
      <c r="P402" s="7" t="str">
        <f t="shared" si="26"/>
        <v/>
      </c>
      <c r="Q402" s="7">
        <f t="shared" si="27"/>
        <v>0</v>
      </c>
    </row>
    <row r="403" spans="1:17" x14ac:dyDescent="0.25">
      <c r="A403" s="7">
        <f>COUNTIF($C$3:C403,C403)</f>
        <v>0</v>
      </c>
      <c r="B403" s="7" t="str">
        <f t="shared" si="24"/>
        <v>0_</v>
      </c>
      <c r="C403" s="20"/>
      <c r="D403" s="20"/>
      <c r="E403" s="20"/>
      <c r="F403" s="20"/>
      <c r="G403" s="20"/>
      <c r="H403" s="20"/>
      <c r="I403" s="20"/>
      <c r="J403" s="20"/>
      <c r="K403" s="7" t="str">
        <f t="shared" si="25"/>
        <v/>
      </c>
      <c r="L403" s="20"/>
      <c r="M403" s="20"/>
      <c r="N403" s="20"/>
      <c r="O403" s="20"/>
      <c r="P403" s="7" t="str">
        <f t="shared" si="26"/>
        <v/>
      </c>
      <c r="Q403" s="7">
        <f t="shared" si="27"/>
        <v>0</v>
      </c>
    </row>
    <row r="404" spans="1:17" x14ac:dyDescent="0.25">
      <c r="A404" s="7">
        <f>COUNTIF($C$3:C404,C404)</f>
        <v>0</v>
      </c>
      <c r="B404" s="7" t="str">
        <f t="shared" si="24"/>
        <v>0_</v>
      </c>
      <c r="C404" s="20"/>
      <c r="D404" s="20"/>
      <c r="E404" s="20"/>
      <c r="F404" s="20"/>
      <c r="G404" s="20"/>
      <c r="H404" s="20"/>
      <c r="I404" s="20"/>
      <c r="J404" s="20"/>
      <c r="K404" s="7" t="str">
        <f t="shared" si="25"/>
        <v/>
      </c>
      <c r="L404" s="20"/>
      <c r="M404" s="20"/>
      <c r="N404" s="20"/>
      <c r="O404" s="20"/>
      <c r="P404" s="7" t="str">
        <f t="shared" si="26"/>
        <v/>
      </c>
      <c r="Q404" s="7">
        <f t="shared" si="27"/>
        <v>0</v>
      </c>
    </row>
    <row r="405" spans="1:17" x14ac:dyDescent="0.25">
      <c r="A405" s="7">
        <f>COUNTIF($C$3:C405,C405)</f>
        <v>0</v>
      </c>
      <c r="B405" s="7" t="str">
        <f t="shared" si="24"/>
        <v>0_</v>
      </c>
      <c r="C405" s="20"/>
      <c r="D405" s="20"/>
      <c r="E405" s="20"/>
      <c r="F405" s="20"/>
      <c r="G405" s="20"/>
      <c r="H405" s="20"/>
      <c r="I405" s="20"/>
      <c r="J405" s="20"/>
      <c r="K405" s="7" t="str">
        <f t="shared" si="25"/>
        <v/>
      </c>
      <c r="L405" s="20"/>
      <c r="M405" s="20"/>
      <c r="N405" s="20"/>
      <c r="O405" s="20"/>
      <c r="P405" s="7" t="str">
        <f t="shared" si="26"/>
        <v/>
      </c>
      <c r="Q405" s="7">
        <f t="shared" si="27"/>
        <v>0</v>
      </c>
    </row>
    <row r="406" spans="1:17" x14ac:dyDescent="0.25">
      <c r="A406" s="7">
        <f>COUNTIF($C$3:C406,C406)</f>
        <v>0</v>
      </c>
      <c r="B406" s="7" t="str">
        <f t="shared" si="24"/>
        <v>0_</v>
      </c>
      <c r="C406" s="20"/>
      <c r="D406" s="20"/>
      <c r="E406" s="20"/>
      <c r="F406" s="20"/>
      <c r="G406" s="20"/>
      <c r="H406" s="20"/>
      <c r="I406" s="20"/>
      <c r="J406" s="20"/>
      <c r="K406" s="7" t="str">
        <f t="shared" si="25"/>
        <v/>
      </c>
      <c r="L406" s="20"/>
      <c r="M406" s="20"/>
      <c r="N406" s="20"/>
      <c r="O406" s="20"/>
      <c r="P406" s="7" t="str">
        <f t="shared" si="26"/>
        <v/>
      </c>
      <c r="Q406" s="7">
        <f t="shared" si="27"/>
        <v>0</v>
      </c>
    </row>
    <row r="407" spans="1:17" x14ac:dyDescent="0.25">
      <c r="A407" s="7">
        <f>COUNTIF($C$3:C407,C407)</f>
        <v>0</v>
      </c>
      <c r="B407" s="7" t="str">
        <f t="shared" si="24"/>
        <v>0_</v>
      </c>
      <c r="C407" s="20"/>
      <c r="D407" s="20"/>
      <c r="E407" s="20"/>
      <c r="F407" s="20"/>
      <c r="G407" s="20"/>
      <c r="H407" s="20"/>
      <c r="I407" s="20"/>
      <c r="J407" s="20"/>
      <c r="K407" s="7" t="str">
        <f t="shared" si="25"/>
        <v/>
      </c>
      <c r="L407" s="20"/>
      <c r="M407" s="20"/>
      <c r="N407" s="20"/>
      <c r="O407" s="20"/>
      <c r="P407" s="7" t="str">
        <f t="shared" si="26"/>
        <v/>
      </c>
      <c r="Q407" s="7">
        <f t="shared" si="27"/>
        <v>0</v>
      </c>
    </row>
    <row r="408" spans="1:17" x14ac:dyDescent="0.25">
      <c r="A408" s="7">
        <f>COUNTIF($C$3:C408,C408)</f>
        <v>0</v>
      </c>
      <c r="B408" s="7" t="str">
        <f t="shared" si="24"/>
        <v>0_</v>
      </c>
      <c r="C408" s="20"/>
      <c r="D408" s="20"/>
      <c r="E408" s="20"/>
      <c r="F408" s="20"/>
      <c r="G408" s="20"/>
      <c r="H408" s="20"/>
      <c r="I408" s="20"/>
      <c r="J408" s="20"/>
      <c r="K408" s="7" t="str">
        <f t="shared" si="25"/>
        <v/>
      </c>
      <c r="L408" s="20"/>
      <c r="M408" s="20"/>
      <c r="N408" s="20"/>
      <c r="O408" s="20"/>
      <c r="P408" s="7" t="str">
        <f t="shared" si="26"/>
        <v/>
      </c>
      <c r="Q408" s="7">
        <f t="shared" si="27"/>
        <v>0</v>
      </c>
    </row>
    <row r="409" spans="1:17" x14ac:dyDescent="0.25">
      <c r="A409" s="7">
        <f>COUNTIF($C$3:C409,C409)</f>
        <v>0</v>
      </c>
      <c r="B409" s="7" t="str">
        <f t="shared" si="24"/>
        <v>0_</v>
      </c>
      <c r="C409" s="20"/>
      <c r="D409" s="20"/>
      <c r="E409" s="20"/>
      <c r="F409" s="20"/>
      <c r="G409" s="20"/>
      <c r="H409" s="20"/>
      <c r="I409" s="20"/>
      <c r="J409" s="20"/>
      <c r="K409" s="7" t="str">
        <f t="shared" si="25"/>
        <v/>
      </c>
      <c r="L409" s="20"/>
      <c r="M409" s="20"/>
      <c r="N409" s="20"/>
      <c r="O409" s="20"/>
      <c r="P409" s="7" t="str">
        <f t="shared" si="26"/>
        <v/>
      </c>
      <c r="Q409" s="7">
        <f t="shared" si="27"/>
        <v>0</v>
      </c>
    </row>
    <row r="410" spans="1:17" x14ac:dyDescent="0.25">
      <c r="A410" s="7">
        <f>COUNTIF($C$3:C410,C410)</f>
        <v>0</v>
      </c>
      <c r="B410" s="7" t="str">
        <f t="shared" si="24"/>
        <v>0_</v>
      </c>
      <c r="C410" s="20"/>
      <c r="D410" s="20"/>
      <c r="E410" s="20"/>
      <c r="F410" s="20"/>
      <c r="G410" s="20"/>
      <c r="H410" s="20"/>
      <c r="I410" s="20"/>
      <c r="J410" s="20"/>
      <c r="K410" s="7" t="str">
        <f t="shared" si="25"/>
        <v/>
      </c>
      <c r="L410" s="20"/>
      <c r="M410" s="20"/>
      <c r="N410" s="20"/>
      <c r="O410" s="20"/>
      <c r="P410" s="7" t="str">
        <f t="shared" si="26"/>
        <v/>
      </c>
      <c r="Q410" s="7">
        <f t="shared" si="27"/>
        <v>0</v>
      </c>
    </row>
    <row r="411" spans="1:17" x14ac:dyDescent="0.25">
      <c r="A411" s="7">
        <f>COUNTIF($C$3:C411,C411)</f>
        <v>0</v>
      </c>
      <c r="B411" s="7" t="str">
        <f t="shared" si="24"/>
        <v>0_</v>
      </c>
      <c r="C411" s="20"/>
      <c r="D411" s="20"/>
      <c r="E411" s="20"/>
      <c r="F411" s="20"/>
      <c r="G411" s="20"/>
      <c r="H411" s="20"/>
      <c r="I411" s="20"/>
      <c r="J411" s="20"/>
      <c r="K411" s="7" t="str">
        <f t="shared" si="25"/>
        <v/>
      </c>
      <c r="L411" s="20"/>
      <c r="M411" s="20"/>
      <c r="N411" s="20"/>
      <c r="O411" s="20"/>
      <c r="P411" s="7" t="str">
        <f t="shared" si="26"/>
        <v/>
      </c>
      <c r="Q411" s="7">
        <f t="shared" si="27"/>
        <v>0</v>
      </c>
    </row>
    <row r="412" spans="1:17" x14ac:dyDescent="0.25">
      <c r="A412" s="7">
        <f>COUNTIF($C$3:C412,C412)</f>
        <v>0</v>
      </c>
      <c r="B412" s="7" t="str">
        <f t="shared" si="24"/>
        <v>0_</v>
      </c>
      <c r="C412" s="20"/>
      <c r="D412" s="20"/>
      <c r="E412" s="20"/>
      <c r="F412" s="20"/>
      <c r="G412" s="20"/>
      <c r="H412" s="20"/>
      <c r="I412" s="20"/>
      <c r="J412" s="20"/>
      <c r="K412" s="7" t="str">
        <f t="shared" si="25"/>
        <v/>
      </c>
      <c r="L412" s="20"/>
      <c r="M412" s="20"/>
      <c r="N412" s="20"/>
      <c r="O412" s="20"/>
      <c r="P412" s="7" t="str">
        <f t="shared" si="26"/>
        <v/>
      </c>
      <c r="Q412" s="7">
        <f t="shared" si="27"/>
        <v>0</v>
      </c>
    </row>
    <row r="413" spans="1:17" x14ac:dyDescent="0.25">
      <c r="A413" s="7">
        <f>COUNTIF($C$3:C413,C413)</f>
        <v>0</v>
      </c>
      <c r="B413" s="7" t="str">
        <f t="shared" si="24"/>
        <v>0_</v>
      </c>
      <c r="C413" s="20"/>
      <c r="D413" s="20"/>
      <c r="E413" s="20"/>
      <c r="F413" s="20"/>
      <c r="G413" s="20"/>
      <c r="H413" s="20"/>
      <c r="I413" s="20"/>
      <c r="J413" s="20"/>
      <c r="K413" s="7" t="str">
        <f t="shared" si="25"/>
        <v/>
      </c>
      <c r="L413" s="20"/>
      <c r="M413" s="20"/>
      <c r="N413" s="20"/>
      <c r="O413" s="20"/>
      <c r="P413" s="7" t="str">
        <f t="shared" si="26"/>
        <v/>
      </c>
      <c r="Q413" s="7">
        <f t="shared" si="27"/>
        <v>0</v>
      </c>
    </row>
    <row r="414" spans="1:17" x14ac:dyDescent="0.25">
      <c r="A414" s="7">
        <f>COUNTIF($C$3:C414,C414)</f>
        <v>0</v>
      </c>
      <c r="B414" s="7" t="str">
        <f t="shared" si="24"/>
        <v>0_</v>
      </c>
      <c r="C414" s="20"/>
      <c r="D414" s="20"/>
      <c r="E414" s="20"/>
      <c r="F414" s="20"/>
      <c r="G414" s="20"/>
      <c r="H414" s="20"/>
      <c r="I414" s="20"/>
      <c r="J414" s="20"/>
      <c r="K414" s="7" t="str">
        <f t="shared" si="25"/>
        <v/>
      </c>
      <c r="L414" s="20"/>
      <c r="M414" s="20"/>
      <c r="N414" s="20"/>
      <c r="O414" s="20"/>
      <c r="P414" s="7" t="str">
        <f t="shared" si="26"/>
        <v/>
      </c>
      <c r="Q414" s="7">
        <f t="shared" si="27"/>
        <v>0</v>
      </c>
    </row>
    <row r="415" spans="1:17" x14ac:dyDescent="0.25">
      <c r="A415" s="7">
        <f>COUNTIF($C$3:C415,C415)</f>
        <v>0</v>
      </c>
      <c r="B415" s="7" t="str">
        <f t="shared" si="24"/>
        <v>0_</v>
      </c>
      <c r="C415" s="20"/>
      <c r="D415" s="20"/>
      <c r="E415" s="20"/>
      <c r="F415" s="20"/>
      <c r="G415" s="20"/>
      <c r="H415" s="20"/>
      <c r="I415" s="20"/>
      <c r="J415" s="20"/>
      <c r="K415" s="7" t="str">
        <f t="shared" si="25"/>
        <v/>
      </c>
      <c r="L415" s="20"/>
      <c r="M415" s="20"/>
      <c r="N415" s="20"/>
      <c r="O415" s="20"/>
      <c r="P415" s="7" t="str">
        <f t="shared" si="26"/>
        <v/>
      </c>
      <c r="Q415" s="7">
        <f t="shared" si="27"/>
        <v>0</v>
      </c>
    </row>
    <row r="416" spans="1:17" x14ac:dyDescent="0.25">
      <c r="A416" s="7">
        <f>COUNTIF($C$3:C416,C416)</f>
        <v>0</v>
      </c>
      <c r="B416" s="7" t="str">
        <f t="shared" si="24"/>
        <v>0_</v>
      </c>
      <c r="C416" s="20"/>
      <c r="D416" s="20"/>
      <c r="E416" s="20"/>
      <c r="F416" s="20"/>
      <c r="G416" s="20"/>
      <c r="H416" s="20"/>
      <c r="I416" s="20"/>
      <c r="J416" s="20"/>
      <c r="K416" s="7" t="str">
        <f t="shared" si="25"/>
        <v/>
      </c>
      <c r="L416" s="20"/>
      <c r="M416" s="20"/>
      <c r="N416" s="20"/>
      <c r="O416" s="20"/>
      <c r="P416" s="7" t="str">
        <f t="shared" si="26"/>
        <v/>
      </c>
      <c r="Q416" s="7">
        <f t="shared" si="27"/>
        <v>0</v>
      </c>
    </row>
    <row r="417" spans="1:17" x14ac:dyDescent="0.25">
      <c r="A417" s="7">
        <f>COUNTIF($C$3:C417,C417)</f>
        <v>0</v>
      </c>
      <c r="B417" s="7" t="str">
        <f t="shared" si="24"/>
        <v>0_</v>
      </c>
      <c r="C417" s="20"/>
      <c r="D417" s="20"/>
      <c r="E417" s="20"/>
      <c r="F417" s="20"/>
      <c r="G417" s="20"/>
      <c r="H417" s="20"/>
      <c r="I417" s="20"/>
      <c r="J417" s="20"/>
      <c r="K417" s="7" t="str">
        <f t="shared" si="25"/>
        <v/>
      </c>
      <c r="L417" s="20"/>
      <c r="M417" s="20"/>
      <c r="N417" s="20"/>
      <c r="O417" s="20"/>
      <c r="P417" s="7" t="str">
        <f t="shared" si="26"/>
        <v/>
      </c>
      <c r="Q417" s="7">
        <f t="shared" si="27"/>
        <v>0</v>
      </c>
    </row>
    <row r="418" spans="1:17" x14ac:dyDescent="0.25">
      <c r="A418" s="7">
        <f>COUNTIF($C$3:C418,C418)</f>
        <v>0</v>
      </c>
      <c r="B418" s="7" t="str">
        <f t="shared" si="24"/>
        <v>0_</v>
      </c>
      <c r="C418" s="20"/>
      <c r="D418" s="20"/>
      <c r="E418" s="20"/>
      <c r="F418" s="20"/>
      <c r="G418" s="20"/>
      <c r="H418" s="20"/>
      <c r="I418" s="20"/>
      <c r="J418" s="20"/>
      <c r="K418" s="7" t="str">
        <f t="shared" si="25"/>
        <v/>
      </c>
      <c r="L418" s="20"/>
      <c r="M418" s="20"/>
      <c r="N418" s="20"/>
      <c r="O418" s="20"/>
      <c r="P418" s="7" t="str">
        <f t="shared" si="26"/>
        <v/>
      </c>
      <c r="Q418" s="7">
        <f t="shared" si="27"/>
        <v>0</v>
      </c>
    </row>
    <row r="419" spans="1:17" x14ac:dyDescent="0.25">
      <c r="A419" s="7">
        <f>COUNTIF($C$3:C419,C419)</f>
        <v>0</v>
      </c>
      <c r="B419" s="7" t="str">
        <f t="shared" si="24"/>
        <v>0_</v>
      </c>
      <c r="C419" s="20"/>
      <c r="D419" s="20"/>
      <c r="E419" s="20"/>
      <c r="F419" s="20"/>
      <c r="G419" s="20"/>
      <c r="H419" s="20"/>
      <c r="I419" s="20"/>
      <c r="J419" s="20"/>
      <c r="K419" s="7" t="str">
        <f t="shared" si="25"/>
        <v/>
      </c>
      <c r="L419" s="20"/>
      <c r="M419" s="20"/>
      <c r="N419" s="20"/>
      <c r="O419" s="20"/>
      <c r="P419" s="7" t="str">
        <f t="shared" si="26"/>
        <v/>
      </c>
      <c r="Q419" s="7">
        <f t="shared" si="27"/>
        <v>0</v>
      </c>
    </row>
    <row r="420" spans="1:17" x14ac:dyDescent="0.25">
      <c r="A420" s="7">
        <f>COUNTIF($C$3:C420,C420)</f>
        <v>0</v>
      </c>
      <c r="B420" s="7" t="str">
        <f t="shared" si="24"/>
        <v>0_</v>
      </c>
      <c r="C420" s="20"/>
      <c r="D420" s="20"/>
      <c r="E420" s="20"/>
      <c r="F420" s="20"/>
      <c r="G420" s="20"/>
      <c r="H420" s="20"/>
      <c r="I420" s="20"/>
      <c r="J420" s="20"/>
      <c r="K420" s="7" t="str">
        <f t="shared" si="25"/>
        <v/>
      </c>
      <c r="L420" s="20"/>
      <c r="M420" s="20"/>
      <c r="N420" s="20"/>
      <c r="O420" s="20"/>
      <c r="P420" s="7" t="str">
        <f t="shared" si="26"/>
        <v/>
      </c>
      <c r="Q420" s="7">
        <f t="shared" si="27"/>
        <v>0</v>
      </c>
    </row>
    <row r="421" spans="1:17" x14ac:dyDescent="0.25">
      <c r="A421" s="7">
        <f>COUNTIF($C$3:C421,C421)</f>
        <v>0</v>
      </c>
      <c r="B421" s="7" t="str">
        <f t="shared" si="24"/>
        <v>0_</v>
      </c>
      <c r="C421" s="20"/>
      <c r="D421" s="20"/>
      <c r="E421" s="20"/>
      <c r="F421" s="20"/>
      <c r="G421" s="20"/>
      <c r="H421" s="20"/>
      <c r="I421" s="20"/>
      <c r="J421" s="20"/>
      <c r="K421" s="7" t="str">
        <f t="shared" si="25"/>
        <v/>
      </c>
      <c r="L421" s="20"/>
      <c r="M421" s="20"/>
      <c r="N421" s="20"/>
      <c r="O421" s="20"/>
      <c r="P421" s="7" t="str">
        <f t="shared" si="26"/>
        <v/>
      </c>
      <c r="Q421" s="7">
        <f t="shared" si="27"/>
        <v>0</v>
      </c>
    </row>
    <row r="422" spans="1:17" x14ac:dyDescent="0.25">
      <c r="A422" s="7">
        <f>COUNTIF($C$3:C422,C422)</f>
        <v>0</v>
      </c>
      <c r="B422" s="7" t="str">
        <f t="shared" si="24"/>
        <v>0_</v>
      </c>
      <c r="C422" s="20"/>
      <c r="D422" s="20"/>
      <c r="E422" s="20"/>
      <c r="F422" s="20"/>
      <c r="G422" s="20"/>
      <c r="H422" s="20"/>
      <c r="I422" s="20"/>
      <c r="J422" s="20"/>
      <c r="K422" s="7" t="str">
        <f t="shared" si="25"/>
        <v/>
      </c>
      <c r="L422" s="20"/>
      <c r="M422" s="20"/>
      <c r="N422" s="20"/>
      <c r="O422" s="20"/>
      <c r="P422" s="7" t="str">
        <f t="shared" si="26"/>
        <v/>
      </c>
      <c r="Q422" s="7">
        <f t="shared" si="27"/>
        <v>0</v>
      </c>
    </row>
    <row r="423" spans="1:17" x14ac:dyDescent="0.25">
      <c r="A423" s="7">
        <f>COUNTIF($C$3:C423,C423)</f>
        <v>0</v>
      </c>
      <c r="B423" s="7" t="str">
        <f t="shared" si="24"/>
        <v>0_</v>
      </c>
      <c r="C423" s="20"/>
      <c r="D423" s="20"/>
      <c r="E423" s="20"/>
      <c r="F423" s="20"/>
      <c r="G423" s="20"/>
      <c r="H423" s="20"/>
      <c r="I423" s="20"/>
      <c r="J423" s="20"/>
      <c r="K423" s="7" t="str">
        <f t="shared" si="25"/>
        <v/>
      </c>
      <c r="L423" s="20"/>
      <c r="M423" s="20"/>
      <c r="N423" s="20"/>
      <c r="O423" s="20"/>
      <c r="P423" s="7" t="str">
        <f t="shared" si="26"/>
        <v/>
      </c>
      <c r="Q423" s="7">
        <f t="shared" si="27"/>
        <v>0</v>
      </c>
    </row>
    <row r="424" spans="1:17" x14ac:dyDescent="0.25">
      <c r="A424" s="7">
        <f>COUNTIF($C$3:C424,C424)</f>
        <v>0</v>
      </c>
      <c r="B424" s="7" t="str">
        <f t="shared" si="24"/>
        <v>0_</v>
      </c>
      <c r="C424" s="20"/>
      <c r="D424" s="20"/>
      <c r="E424" s="20"/>
      <c r="F424" s="20"/>
      <c r="G424" s="20"/>
      <c r="H424" s="20"/>
      <c r="I424" s="20"/>
      <c r="J424" s="20"/>
      <c r="K424" s="7" t="str">
        <f t="shared" si="25"/>
        <v/>
      </c>
      <c r="L424" s="20"/>
      <c r="M424" s="20"/>
      <c r="N424" s="20"/>
      <c r="O424" s="20"/>
      <c r="P424" s="7" t="str">
        <f t="shared" si="26"/>
        <v/>
      </c>
      <c r="Q424" s="7">
        <f t="shared" si="27"/>
        <v>0</v>
      </c>
    </row>
    <row r="425" spans="1:17" x14ac:dyDescent="0.25">
      <c r="A425" s="7">
        <f>COUNTIF($C$3:C425,C425)</f>
        <v>0</v>
      </c>
      <c r="B425" s="7" t="str">
        <f t="shared" si="24"/>
        <v>0_</v>
      </c>
      <c r="C425" s="20"/>
      <c r="D425" s="20"/>
      <c r="E425" s="20"/>
      <c r="F425" s="20"/>
      <c r="G425" s="20"/>
      <c r="H425" s="20"/>
      <c r="I425" s="20"/>
      <c r="J425" s="20"/>
      <c r="K425" s="7" t="str">
        <f t="shared" si="25"/>
        <v/>
      </c>
      <c r="L425" s="20"/>
      <c r="M425" s="20"/>
      <c r="N425" s="20"/>
      <c r="O425" s="20"/>
      <c r="P425" s="7" t="str">
        <f t="shared" si="26"/>
        <v/>
      </c>
      <c r="Q425" s="7">
        <f t="shared" si="27"/>
        <v>0</v>
      </c>
    </row>
    <row r="426" spans="1:17" x14ac:dyDescent="0.25">
      <c r="A426" s="7">
        <f>COUNTIF($C$3:C426,C426)</f>
        <v>0</v>
      </c>
      <c r="B426" s="7" t="str">
        <f t="shared" si="24"/>
        <v>0_</v>
      </c>
      <c r="C426" s="20"/>
      <c r="D426" s="20"/>
      <c r="E426" s="20"/>
      <c r="F426" s="20"/>
      <c r="G426" s="20"/>
      <c r="H426" s="20"/>
      <c r="I426" s="20"/>
      <c r="J426" s="20"/>
      <c r="K426" s="7" t="str">
        <f t="shared" si="25"/>
        <v/>
      </c>
      <c r="L426" s="20"/>
      <c r="M426" s="20"/>
      <c r="N426" s="20"/>
      <c r="O426" s="20"/>
      <c r="P426" s="7" t="str">
        <f t="shared" si="26"/>
        <v/>
      </c>
      <c r="Q426" s="7">
        <f t="shared" si="27"/>
        <v>0</v>
      </c>
    </row>
    <row r="427" spans="1:17" x14ac:dyDescent="0.25">
      <c r="A427" s="7">
        <f>COUNTIF($C$3:C427,C427)</f>
        <v>0</v>
      </c>
      <c r="B427" s="7" t="str">
        <f t="shared" si="24"/>
        <v>0_</v>
      </c>
      <c r="C427" s="20"/>
      <c r="D427" s="20"/>
      <c r="E427" s="20"/>
      <c r="F427" s="20"/>
      <c r="G427" s="20"/>
      <c r="H427" s="20"/>
      <c r="I427" s="20"/>
      <c r="J427" s="20"/>
      <c r="K427" s="7" t="str">
        <f t="shared" si="25"/>
        <v/>
      </c>
      <c r="L427" s="20"/>
      <c r="M427" s="20"/>
      <c r="N427" s="20"/>
      <c r="O427" s="20"/>
      <c r="P427" s="7" t="str">
        <f t="shared" si="26"/>
        <v/>
      </c>
      <c r="Q427" s="7">
        <f t="shared" si="27"/>
        <v>0</v>
      </c>
    </row>
    <row r="428" spans="1:17" x14ac:dyDescent="0.25">
      <c r="A428" s="7">
        <f>COUNTIF($C$3:C428,C428)</f>
        <v>0</v>
      </c>
      <c r="B428" s="7" t="str">
        <f t="shared" si="24"/>
        <v>0_</v>
      </c>
      <c r="C428" s="20"/>
      <c r="D428" s="20"/>
      <c r="E428" s="20"/>
      <c r="F428" s="20"/>
      <c r="G428" s="20"/>
      <c r="H428" s="20"/>
      <c r="I428" s="20"/>
      <c r="J428" s="20"/>
      <c r="K428" s="7" t="str">
        <f t="shared" si="25"/>
        <v/>
      </c>
      <c r="L428" s="20"/>
      <c r="M428" s="20"/>
      <c r="N428" s="20"/>
      <c r="O428" s="20"/>
      <c r="P428" s="7" t="str">
        <f t="shared" si="26"/>
        <v/>
      </c>
      <c r="Q428" s="7">
        <f t="shared" si="27"/>
        <v>0</v>
      </c>
    </row>
    <row r="429" spans="1:17" x14ac:dyDescent="0.25">
      <c r="A429" s="7">
        <f>COUNTIF($C$3:C429,C429)</f>
        <v>0</v>
      </c>
      <c r="B429" s="7" t="str">
        <f t="shared" si="24"/>
        <v>0_</v>
      </c>
      <c r="C429" s="20"/>
      <c r="D429" s="20"/>
      <c r="E429" s="20"/>
      <c r="F429" s="20"/>
      <c r="G429" s="20"/>
      <c r="H429" s="20"/>
      <c r="I429" s="20"/>
      <c r="J429" s="20"/>
      <c r="K429" s="7" t="str">
        <f t="shared" si="25"/>
        <v/>
      </c>
      <c r="L429" s="20"/>
      <c r="M429" s="20"/>
      <c r="N429" s="20"/>
      <c r="O429" s="20"/>
      <c r="P429" s="7" t="str">
        <f t="shared" si="26"/>
        <v/>
      </c>
      <c r="Q429" s="7">
        <f t="shared" si="27"/>
        <v>0</v>
      </c>
    </row>
    <row r="430" spans="1:17" x14ac:dyDescent="0.25">
      <c r="A430" s="7">
        <f>COUNTIF($C$3:C430,C430)</f>
        <v>0</v>
      </c>
      <c r="B430" s="7" t="str">
        <f t="shared" si="24"/>
        <v>0_</v>
      </c>
      <c r="C430" s="20"/>
      <c r="D430" s="20"/>
      <c r="E430" s="20"/>
      <c r="F430" s="20"/>
      <c r="G430" s="20"/>
      <c r="H430" s="20"/>
      <c r="I430" s="20"/>
      <c r="J430" s="20"/>
      <c r="K430" s="7" t="str">
        <f t="shared" si="25"/>
        <v/>
      </c>
      <c r="L430" s="20"/>
      <c r="M430" s="20"/>
      <c r="N430" s="20"/>
      <c r="O430" s="20"/>
      <c r="P430" s="7" t="str">
        <f t="shared" si="26"/>
        <v/>
      </c>
      <c r="Q430" s="7">
        <f t="shared" si="27"/>
        <v>0</v>
      </c>
    </row>
    <row r="431" spans="1:17" x14ac:dyDescent="0.25">
      <c r="A431" s="7">
        <f>COUNTIF($C$3:C431,C431)</f>
        <v>0</v>
      </c>
      <c r="B431" s="7" t="str">
        <f t="shared" si="24"/>
        <v>0_</v>
      </c>
      <c r="C431" s="20"/>
      <c r="D431" s="20"/>
      <c r="E431" s="20"/>
      <c r="F431" s="20"/>
      <c r="G431" s="20"/>
      <c r="H431" s="20"/>
      <c r="I431" s="20"/>
      <c r="J431" s="20"/>
      <c r="K431" s="7" t="str">
        <f t="shared" si="25"/>
        <v/>
      </c>
      <c r="L431" s="20"/>
      <c r="M431" s="20"/>
      <c r="N431" s="20"/>
      <c r="O431" s="20"/>
      <c r="P431" s="7" t="str">
        <f t="shared" si="26"/>
        <v/>
      </c>
      <c r="Q431" s="7">
        <f t="shared" si="27"/>
        <v>0</v>
      </c>
    </row>
    <row r="432" spans="1:17" x14ac:dyDescent="0.25">
      <c r="A432" s="7">
        <f>COUNTIF($C$3:C432,C432)</f>
        <v>0</v>
      </c>
      <c r="B432" s="7" t="str">
        <f t="shared" si="24"/>
        <v>0_</v>
      </c>
      <c r="C432" s="20"/>
      <c r="D432" s="20"/>
      <c r="E432" s="20"/>
      <c r="F432" s="20"/>
      <c r="G432" s="20"/>
      <c r="H432" s="20"/>
      <c r="I432" s="20"/>
      <c r="J432" s="20"/>
      <c r="K432" s="7" t="str">
        <f t="shared" si="25"/>
        <v/>
      </c>
      <c r="L432" s="20"/>
      <c r="M432" s="20"/>
      <c r="N432" s="20"/>
      <c r="O432" s="20"/>
      <c r="P432" s="7" t="str">
        <f t="shared" si="26"/>
        <v/>
      </c>
      <c r="Q432" s="7">
        <f t="shared" si="27"/>
        <v>0</v>
      </c>
    </row>
    <row r="433" spans="1:17" x14ac:dyDescent="0.25">
      <c r="A433" s="7">
        <f>COUNTIF($C$3:C433,C433)</f>
        <v>0</v>
      </c>
      <c r="B433" s="7" t="str">
        <f t="shared" si="24"/>
        <v>0_</v>
      </c>
      <c r="C433" s="20"/>
      <c r="D433" s="20"/>
      <c r="E433" s="20"/>
      <c r="F433" s="20"/>
      <c r="G433" s="20"/>
      <c r="H433" s="20"/>
      <c r="I433" s="20"/>
      <c r="J433" s="20"/>
      <c r="K433" s="7" t="str">
        <f t="shared" si="25"/>
        <v/>
      </c>
      <c r="L433" s="20"/>
      <c r="M433" s="20"/>
      <c r="N433" s="20"/>
      <c r="O433" s="20"/>
      <c r="P433" s="7" t="str">
        <f t="shared" si="26"/>
        <v/>
      </c>
      <c r="Q433" s="7">
        <f t="shared" si="27"/>
        <v>0</v>
      </c>
    </row>
    <row r="434" spans="1:17" x14ac:dyDescent="0.25">
      <c r="A434" s="7">
        <f>COUNTIF($C$3:C434,C434)</f>
        <v>0</v>
      </c>
      <c r="B434" s="7" t="str">
        <f t="shared" si="24"/>
        <v>0_</v>
      </c>
      <c r="C434" s="20"/>
      <c r="D434" s="20"/>
      <c r="E434" s="20"/>
      <c r="F434" s="20"/>
      <c r="G434" s="20"/>
      <c r="H434" s="20"/>
      <c r="I434" s="20"/>
      <c r="J434" s="20"/>
      <c r="K434" s="7" t="str">
        <f t="shared" si="25"/>
        <v/>
      </c>
      <c r="L434" s="20"/>
      <c r="M434" s="20"/>
      <c r="N434" s="20"/>
      <c r="O434" s="20"/>
      <c r="P434" s="7" t="str">
        <f t="shared" si="26"/>
        <v/>
      </c>
      <c r="Q434" s="7">
        <f t="shared" si="27"/>
        <v>0</v>
      </c>
    </row>
    <row r="435" spans="1:17" x14ac:dyDescent="0.25">
      <c r="A435" s="7">
        <f>COUNTIF($C$3:C435,C435)</f>
        <v>0</v>
      </c>
      <c r="B435" s="7" t="str">
        <f t="shared" si="24"/>
        <v>0_</v>
      </c>
      <c r="C435" s="20"/>
      <c r="D435" s="20"/>
      <c r="E435" s="20"/>
      <c r="F435" s="20"/>
      <c r="G435" s="20"/>
      <c r="H435" s="20"/>
      <c r="I435" s="20"/>
      <c r="J435" s="20"/>
      <c r="K435" s="7" t="str">
        <f t="shared" si="25"/>
        <v/>
      </c>
      <c r="L435" s="20"/>
      <c r="M435" s="20"/>
      <c r="N435" s="20"/>
      <c r="O435" s="20"/>
      <c r="P435" s="7" t="str">
        <f t="shared" si="26"/>
        <v/>
      </c>
      <c r="Q435" s="7">
        <f t="shared" si="27"/>
        <v>0</v>
      </c>
    </row>
    <row r="436" spans="1:17" x14ac:dyDescent="0.25">
      <c r="A436" s="7">
        <f>COUNTIF($C$3:C436,C436)</f>
        <v>0</v>
      </c>
      <c r="B436" s="7" t="str">
        <f t="shared" si="24"/>
        <v>0_</v>
      </c>
      <c r="C436" s="20"/>
      <c r="D436" s="20"/>
      <c r="E436" s="20"/>
      <c r="F436" s="20"/>
      <c r="G436" s="20"/>
      <c r="H436" s="20"/>
      <c r="I436" s="20"/>
      <c r="J436" s="20"/>
      <c r="K436" s="7" t="str">
        <f t="shared" si="25"/>
        <v/>
      </c>
      <c r="L436" s="20"/>
      <c r="M436" s="20"/>
      <c r="N436" s="20"/>
      <c r="O436" s="20"/>
      <c r="P436" s="7" t="str">
        <f t="shared" si="26"/>
        <v/>
      </c>
      <c r="Q436" s="7">
        <f t="shared" si="27"/>
        <v>0</v>
      </c>
    </row>
    <row r="437" spans="1:17" x14ac:dyDescent="0.25">
      <c r="A437" s="7">
        <f>COUNTIF($C$3:C437,C437)</f>
        <v>0</v>
      </c>
      <c r="B437" s="7" t="str">
        <f t="shared" si="24"/>
        <v>0_</v>
      </c>
      <c r="C437" s="20"/>
      <c r="D437" s="20"/>
      <c r="E437" s="20"/>
      <c r="F437" s="20"/>
      <c r="G437" s="20"/>
      <c r="H437" s="20"/>
      <c r="I437" s="20"/>
      <c r="J437" s="20"/>
      <c r="K437" s="7" t="str">
        <f t="shared" si="25"/>
        <v/>
      </c>
      <c r="L437" s="20"/>
      <c r="M437" s="20"/>
      <c r="N437" s="20"/>
      <c r="O437" s="20"/>
      <c r="P437" s="7" t="str">
        <f t="shared" si="26"/>
        <v/>
      </c>
      <c r="Q437" s="7">
        <f t="shared" si="27"/>
        <v>0</v>
      </c>
    </row>
    <row r="438" spans="1:17" x14ac:dyDescent="0.25">
      <c r="A438" s="7">
        <f>COUNTIF($C$3:C438,C438)</f>
        <v>0</v>
      </c>
      <c r="B438" s="7" t="str">
        <f t="shared" si="24"/>
        <v>0_</v>
      </c>
      <c r="C438" s="20"/>
      <c r="D438" s="20"/>
      <c r="E438" s="20"/>
      <c r="F438" s="20"/>
      <c r="G438" s="20"/>
      <c r="H438" s="20"/>
      <c r="I438" s="20"/>
      <c r="J438" s="20"/>
      <c r="K438" s="7" t="str">
        <f t="shared" si="25"/>
        <v/>
      </c>
      <c r="L438" s="20"/>
      <c r="M438" s="20"/>
      <c r="N438" s="20"/>
      <c r="O438" s="20"/>
      <c r="P438" s="7" t="str">
        <f t="shared" si="26"/>
        <v/>
      </c>
      <c r="Q438" s="7">
        <f t="shared" si="27"/>
        <v>0</v>
      </c>
    </row>
    <row r="439" spans="1:17" x14ac:dyDescent="0.25">
      <c r="A439" s="7">
        <f>COUNTIF($C$3:C439,C439)</f>
        <v>0</v>
      </c>
      <c r="B439" s="7" t="str">
        <f t="shared" si="24"/>
        <v>0_</v>
      </c>
      <c r="C439" s="20"/>
      <c r="D439" s="20"/>
      <c r="E439" s="20"/>
      <c r="F439" s="20"/>
      <c r="G439" s="20"/>
      <c r="H439" s="20"/>
      <c r="I439" s="20"/>
      <c r="J439" s="20"/>
      <c r="K439" s="7" t="str">
        <f t="shared" si="25"/>
        <v/>
      </c>
      <c r="L439" s="20"/>
      <c r="M439" s="20"/>
      <c r="N439" s="20"/>
      <c r="O439" s="20"/>
      <c r="P439" s="7" t="str">
        <f t="shared" si="26"/>
        <v/>
      </c>
      <c r="Q439" s="7">
        <f t="shared" si="27"/>
        <v>0</v>
      </c>
    </row>
    <row r="440" spans="1:17" x14ac:dyDescent="0.25">
      <c r="A440" s="7">
        <f>COUNTIF($C$3:C440,C440)</f>
        <v>0</v>
      </c>
      <c r="B440" s="7" t="str">
        <f t="shared" si="24"/>
        <v>0_</v>
      </c>
      <c r="C440" s="20"/>
      <c r="D440" s="20"/>
      <c r="E440" s="20"/>
      <c r="F440" s="20"/>
      <c r="G440" s="20"/>
      <c r="H440" s="20"/>
      <c r="I440" s="20"/>
      <c r="J440" s="20"/>
      <c r="K440" s="7" t="str">
        <f t="shared" si="25"/>
        <v/>
      </c>
      <c r="L440" s="20"/>
      <c r="M440" s="20"/>
      <c r="N440" s="20"/>
      <c r="O440" s="20"/>
      <c r="P440" s="7" t="str">
        <f t="shared" si="26"/>
        <v/>
      </c>
      <c r="Q440" s="7">
        <f t="shared" si="27"/>
        <v>0</v>
      </c>
    </row>
    <row r="441" spans="1:17" x14ac:dyDescent="0.25">
      <c r="A441" s="7">
        <f>COUNTIF($C$3:C441,C441)</f>
        <v>0</v>
      </c>
      <c r="B441" s="7" t="str">
        <f t="shared" si="24"/>
        <v>0_</v>
      </c>
      <c r="C441" s="20"/>
      <c r="D441" s="20"/>
      <c r="E441" s="20"/>
      <c r="F441" s="20"/>
      <c r="G441" s="20"/>
      <c r="H441" s="20"/>
      <c r="I441" s="20"/>
      <c r="J441" s="20"/>
      <c r="K441" s="7" t="str">
        <f t="shared" si="25"/>
        <v/>
      </c>
      <c r="L441" s="20"/>
      <c r="M441" s="20"/>
      <c r="N441" s="20"/>
      <c r="O441" s="20"/>
      <c r="P441" s="7" t="str">
        <f t="shared" si="26"/>
        <v/>
      </c>
      <c r="Q441" s="7">
        <f t="shared" si="27"/>
        <v>0</v>
      </c>
    </row>
    <row r="442" spans="1:17" x14ac:dyDescent="0.25">
      <c r="A442" s="7">
        <f>COUNTIF($C$3:C442,C442)</f>
        <v>0</v>
      </c>
      <c r="B442" s="7" t="str">
        <f t="shared" si="24"/>
        <v>0_</v>
      </c>
      <c r="C442" s="20"/>
      <c r="D442" s="20"/>
      <c r="E442" s="20"/>
      <c r="F442" s="20"/>
      <c r="G442" s="20"/>
      <c r="H442" s="20"/>
      <c r="I442" s="20"/>
      <c r="J442" s="20"/>
      <c r="K442" s="7" t="str">
        <f t="shared" si="25"/>
        <v/>
      </c>
      <c r="L442" s="20"/>
      <c r="M442" s="20"/>
      <c r="N442" s="20"/>
      <c r="O442" s="20"/>
      <c r="P442" s="7" t="str">
        <f t="shared" si="26"/>
        <v/>
      </c>
      <c r="Q442" s="7">
        <f t="shared" si="27"/>
        <v>0</v>
      </c>
    </row>
    <row r="443" spans="1:17" x14ac:dyDescent="0.25">
      <c r="A443" s="7">
        <f>COUNTIF($C$3:C443,C443)</f>
        <v>0</v>
      </c>
      <c r="B443" s="7" t="str">
        <f t="shared" si="24"/>
        <v>0_</v>
      </c>
      <c r="C443" s="20"/>
      <c r="D443" s="20"/>
      <c r="E443" s="20"/>
      <c r="F443" s="20"/>
      <c r="G443" s="20"/>
      <c r="H443" s="20"/>
      <c r="I443" s="20"/>
      <c r="J443" s="20"/>
      <c r="K443" s="7" t="str">
        <f t="shared" si="25"/>
        <v/>
      </c>
      <c r="L443" s="20"/>
      <c r="M443" s="20"/>
      <c r="N443" s="20"/>
      <c r="O443" s="20"/>
      <c r="P443" s="7" t="str">
        <f t="shared" si="26"/>
        <v/>
      </c>
      <c r="Q443" s="7">
        <f t="shared" si="27"/>
        <v>0</v>
      </c>
    </row>
    <row r="444" spans="1:17" x14ac:dyDescent="0.25">
      <c r="A444" s="7">
        <f>COUNTIF($C$3:C444,C444)</f>
        <v>0</v>
      </c>
      <c r="B444" s="7" t="str">
        <f t="shared" si="24"/>
        <v>0_</v>
      </c>
      <c r="C444" s="20"/>
      <c r="D444" s="20"/>
      <c r="E444" s="20"/>
      <c r="F444" s="20"/>
      <c r="G444" s="20"/>
      <c r="H444" s="20"/>
      <c r="I444" s="20"/>
      <c r="J444" s="20"/>
      <c r="K444" s="7" t="str">
        <f t="shared" si="25"/>
        <v/>
      </c>
      <c r="L444" s="20"/>
      <c r="M444" s="20"/>
      <c r="N444" s="20"/>
      <c r="O444" s="20"/>
      <c r="P444" s="7" t="str">
        <f t="shared" si="26"/>
        <v/>
      </c>
      <c r="Q444" s="7">
        <f t="shared" si="27"/>
        <v>0</v>
      </c>
    </row>
    <row r="445" spans="1:17" x14ac:dyDescent="0.25">
      <c r="A445" s="7">
        <f>COUNTIF($C$3:C445,C445)</f>
        <v>0</v>
      </c>
      <c r="B445" s="7" t="str">
        <f t="shared" si="24"/>
        <v>0_</v>
      </c>
      <c r="C445" s="20"/>
      <c r="D445" s="20"/>
      <c r="E445" s="20"/>
      <c r="F445" s="20"/>
      <c r="G445" s="20"/>
      <c r="H445" s="20"/>
      <c r="I445" s="20"/>
      <c r="J445" s="20"/>
      <c r="K445" s="7" t="str">
        <f t="shared" si="25"/>
        <v/>
      </c>
      <c r="L445" s="20"/>
      <c r="M445" s="20"/>
      <c r="N445" s="20"/>
      <c r="O445" s="20"/>
      <c r="P445" s="7" t="str">
        <f t="shared" si="26"/>
        <v/>
      </c>
      <c r="Q445" s="7">
        <f t="shared" si="27"/>
        <v>0</v>
      </c>
    </row>
    <row r="446" spans="1:17" x14ac:dyDescent="0.25">
      <c r="A446" s="7">
        <f>COUNTIF($C$3:C446,C446)</f>
        <v>0</v>
      </c>
      <c r="B446" s="7" t="str">
        <f t="shared" si="24"/>
        <v>0_</v>
      </c>
      <c r="C446" s="20"/>
      <c r="D446" s="20"/>
      <c r="E446" s="20"/>
      <c r="F446" s="20"/>
      <c r="G446" s="20"/>
      <c r="H446" s="20"/>
      <c r="I446" s="20"/>
      <c r="J446" s="20"/>
      <c r="K446" s="7" t="str">
        <f t="shared" si="25"/>
        <v/>
      </c>
      <c r="L446" s="20"/>
      <c r="M446" s="20"/>
      <c r="N446" s="20"/>
      <c r="O446" s="20"/>
      <c r="P446" s="7" t="str">
        <f t="shared" si="26"/>
        <v/>
      </c>
      <c r="Q446" s="7">
        <f t="shared" si="27"/>
        <v>0</v>
      </c>
    </row>
    <row r="447" spans="1:17" x14ac:dyDescent="0.25">
      <c r="A447" s="7">
        <f>COUNTIF($C$3:C447,C447)</f>
        <v>0</v>
      </c>
      <c r="B447" s="7" t="str">
        <f t="shared" si="24"/>
        <v>0_</v>
      </c>
      <c r="C447" s="20"/>
      <c r="D447" s="20"/>
      <c r="E447" s="20"/>
      <c r="F447" s="20"/>
      <c r="G447" s="20"/>
      <c r="H447" s="20"/>
      <c r="I447" s="20"/>
      <c r="J447" s="20"/>
      <c r="K447" s="7" t="str">
        <f t="shared" si="25"/>
        <v/>
      </c>
      <c r="L447" s="20"/>
      <c r="M447" s="20"/>
      <c r="N447" s="20"/>
      <c r="O447" s="20"/>
      <c r="P447" s="7" t="str">
        <f t="shared" si="26"/>
        <v/>
      </c>
      <c r="Q447" s="7">
        <f t="shared" si="27"/>
        <v>0</v>
      </c>
    </row>
    <row r="448" spans="1:17" x14ac:dyDescent="0.25">
      <c r="A448" s="7">
        <f>COUNTIF($C$3:C448,C448)</f>
        <v>0</v>
      </c>
      <c r="B448" s="7" t="str">
        <f t="shared" si="24"/>
        <v>0_</v>
      </c>
      <c r="C448" s="20"/>
      <c r="D448" s="20"/>
      <c r="E448" s="20"/>
      <c r="F448" s="20"/>
      <c r="G448" s="20"/>
      <c r="H448" s="20"/>
      <c r="I448" s="20"/>
      <c r="J448" s="20"/>
      <c r="K448" s="7" t="str">
        <f t="shared" si="25"/>
        <v/>
      </c>
      <c r="L448" s="20"/>
      <c r="M448" s="20"/>
      <c r="N448" s="20"/>
      <c r="O448" s="20"/>
      <c r="P448" s="7" t="str">
        <f t="shared" si="26"/>
        <v/>
      </c>
      <c r="Q448" s="7">
        <f t="shared" si="27"/>
        <v>0</v>
      </c>
    </row>
    <row r="449" spans="1:17" x14ac:dyDescent="0.25">
      <c r="A449" s="7">
        <f>COUNTIF($C$3:C449,C449)</f>
        <v>0</v>
      </c>
      <c r="B449" s="7" t="str">
        <f t="shared" si="24"/>
        <v>0_</v>
      </c>
      <c r="C449" s="20"/>
      <c r="D449" s="20"/>
      <c r="E449" s="20"/>
      <c r="F449" s="20"/>
      <c r="G449" s="20"/>
      <c r="H449" s="20"/>
      <c r="I449" s="20"/>
      <c r="J449" s="20"/>
      <c r="K449" s="7" t="str">
        <f t="shared" si="25"/>
        <v/>
      </c>
      <c r="L449" s="20"/>
      <c r="M449" s="20"/>
      <c r="N449" s="20"/>
      <c r="O449" s="20"/>
      <c r="P449" s="7" t="str">
        <f t="shared" si="26"/>
        <v/>
      </c>
      <c r="Q449" s="7">
        <f t="shared" si="27"/>
        <v>0</v>
      </c>
    </row>
    <row r="450" spans="1:17" x14ac:dyDescent="0.25">
      <c r="A450" s="7">
        <f>COUNTIF($C$3:C450,C450)</f>
        <v>0</v>
      </c>
      <c r="B450" s="7" t="str">
        <f t="shared" si="24"/>
        <v>0_</v>
      </c>
      <c r="C450" s="20"/>
      <c r="D450" s="20"/>
      <c r="E450" s="20"/>
      <c r="F450" s="20"/>
      <c r="G450" s="20"/>
      <c r="H450" s="20"/>
      <c r="I450" s="20"/>
      <c r="J450" s="20"/>
      <c r="K450" s="7" t="str">
        <f t="shared" si="25"/>
        <v/>
      </c>
      <c r="L450" s="20"/>
      <c r="M450" s="20"/>
      <c r="N450" s="20"/>
      <c r="O450" s="20"/>
      <c r="P450" s="7" t="str">
        <f t="shared" si="26"/>
        <v/>
      </c>
      <c r="Q450" s="7">
        <f t="shared" si="27"/>
        <v>0</v>
      </c>
    </row>
    <row r="451" spans="1:17" x14ac:dyDescent="0.25">
      <c r="A451" s="7">
        <f>COUNTIF($C$3:C451,C451)</f>
        <v>0</v>
      </c>
      <c r="B451" s="7" t="str">
        <f t="shared" ref="B451:B514" si="28">CONCATENATE(A451,"_",C451)</f>
        <v>0_</v>
      </c>
      <c r="C451" s="20"/>
      <c r="D451" s="20"/>
      <c r="E451" s="20"/>
      <c r="F451" s="20"/>
      <c r="G451" s="20"/>
      <c r="H451" s="20"/>
      <c r="I451" s="20"/>
      <c r="J451" s="20"/>
      <c r="K451" s="7" t="str">
        <f t="shared" ref="K451:K514" si="29">CONCATENATE(IF(G451=TRUE,"I",""),
IF(AND(G451=TRUE)*AND(OR(H451=TRUE,I451=TRUE,J451=TRUE)=TRUE),", ",""),
IF(H451=TRUE,"II",""),
IF(AND(H451=TRUE)*AND(OR(I451=TRUE,J451=TRUE)=TRUE),", ",""),
IF(I451=TRUE,"III",""),
IF(AND(I451=TRUE)*AND(J451=TRUE),", ",""),
IF(J451=TRUE,"IV",""))</f>
        <v/>
      </c>
      <c r="L451" s="20"/>
      <c r="M451" s="20"/>
      <c r="N451" s="20"/>
      <c r="O451" s="20"/>
      <c r="P451" s="7" t="str">
        <f t="shared" ref="P451:P514" si="30">IF(LEN(L451)&gt;1,L451,"")</f>
        <v/>
      </c>
      <c r="Q451" s="7">
        <f t="shared" ref="Q451:Q514" si="31">C451</f>
        <v>0</v>
      </c>
    </row>
    <row r="452" spans="1:17" x14ac:dyDescent="0.25">
      <c r="A452" s="7">
        <f>COUNTIF($C$3:C452,C452)</f>
        <v>0</v>
      </c>
      <c r="B452" s="7" t="str">
        <f t="shared" si="28"/>
        <v>0_</v>
      </c>
      <c r="C452" s="20"/>
      <c r="D452" s="20"/>
      <c r="E452" s="20"/>
      <c r="F452" s="20"/>
      <c r="G452" s="20"/>
      <c r="H452" s="20"/>
      <c r="I452" s="20"/>
      <c r="J452" s="20"/>
      <c r="K452" s="7" t="str">
        <f t="shared" si="29"/>
        <v/>
      </c>
      <c r="L452" s="20"/>
      <c r="M452" s="20"/>
      <c r="N452" s="20"/>
      <c r="O452" s="20"/>
      <c r="P452" s="7" t="str">
        <f t="shared" si="30"/>
        <v/>
      </c>
      <c r="Q452" s="7">
        <f t="shared" si="31"/>
        <v>0</v>
      </c>
    </row>
    <row r="453" spans="1:17" x14ac:dyDescent="0.25">
      <c r="A453" s="7">
        <f>COUNTIF($C$3:C453,C453)</f>
        <v>0</v>
      </c>
      <c r="B453" s="7" t="str">
        <f t="shared" si="28"/>
        <v>0_</v>
      </c>
      <c r="C453" s="20"/>
      <c r="D453" s="20"/>
      <c r="E453" s="20"/>
      <c r="F453" s="20"/>
      <c r="G453" s="20"/>
      <c r="H453" s="20"/>
      <c r="I453" s="20"/>
      <c r="J453" s="20"/>
      <c r="K453" s="7" t="str">
        <f t="shared" si="29"/>
        <v/>
      </c>
      <c r="L453" s="20"/>
      <c r="M453" s="20"/>
      <c r="N453" s="20"/>
      <c r="O453" s="20"/>
      <c r="P453" s="7" t="str">
        <f t="shared" si="30"/>
        <v/>
      </c>
      <c r="Q453" s="7">
        <f t="shared" si="31"/>
        <v>0</v>
      </c>
    </row>
    <row r="454" spans="1:17" x14ac:dyDescent="0.25">
      <c r="A454" s="7">
        <f>COUNTIF($C$3:C454,C454)</f>
        <v>0</v>
      </c>
      <c r="B454" s="7" t="str">
        <f t="shared" si="28"/>
        <v>0_</v>
      </c>
      <c r="C454" s="20"/>
      <c r="D454" s="20"/>
      <c r="E454" s="20"/>
      <c r="F454" s="20"/>
      <c r="G454" s="20"/>
      <c r="H454" s="20"/>
      <c r="I454" s="20"/>
      <c r="J454" s="20"/>
      <c r="K454" s="7" t="str">
        <f t="shared" si="29"/>
        <v/>
      </c>
      <c r="L454" s="20"/>
      <c r="M454" s="20"/>
      <c r="N454" s="20"/>
      <c r="O454" s="20"/>
      <c r="P454" s="7" t="str">
        <f t="shared" si="30"/>
        <v/>
      </c>
      <c r="Q454" s="7">
        <f t="shared" si="31"/>
        <v>0</v>
      </c>
    </row>
    <row r="455" spans="1:17" x14ac:dyDescent="0.25">
      <c r="A455" s="7">
        <f>COUNTIF($C$3:C455,C455)</f>
        <v>0</v>
      </c>
      <c r="B455" s="7" t="str">
        <f t="shared" si="28"/>
        <v>0_</v>
      </c>
      <c r="C455" s="20"/>
      <c r="D455" s="20"/>
      <c r="E455" s="20"/>
      <c r="F455" s="20"/>
      <c r="G455" s="20"/>
      <c r="H455" s="20"/>
      <c r="I455" s="20"/>
      <c r="J455" s="20"/>
      <c r="K455" s="7" t="str">
        <f t="shared" si="29"/>
        <v/>
      </c>
      <c r="L455" s="20"/>
      <c r="M455" s="20"/>
      <c r="N455" s="20"/>
      <c r="O455" s="20"/>
      <c r="P455" s="7" t="str">
        <f t="shared" si="30"/>
        <v/>
      </c>
      <c r="Q455" s="7">
        <f t="shared" si="31"/>
        <v>0</v>
      </c>
    </row>
    <row r="456" spans="1:17" x14ac:dyDescent="0.25">
      <c r="A456" s="7">
        <f>COUNTIF($C$3:C456,C456)</f>
        <v>0</v>
      </c>
      <c r="B456" s="7" t="str">
        <f t="shared" si="28"/>
        <v>0_</v>
      </c>
      <c r="C456" s="20"/>
      <c r="D456" s="20"/>
      <c r="E456" s="20"/>
      <c r="F456" s="20"/>
      <c r="G456" s="20"/>
      <c r="H456" s="20"/>
      <c r="I456" s="20"/>
      <c r="J456" s="20"/>
      <c r="K456" s="7" t="str">
        <f t="shared" si="29"/>
        <v/>
      </c>
      <c r="L456" s="20"/>
      <c r="M456" s="20"/>
      <c r="N456" s="20"/>
      <c r="O456" s="20"/>
      <c r="P456" s="7" t="str">
        <f t="shared" si="30"/>
        <v/>
      </c>
      <c r="Q456" s="7">
        <f t="shared" si="31"/>
        <v>0</v>
      </c>
    </row>
    <row r="457" spans="1:17" x14ac:dyDescent="0.25">
      <c r="A457" s="7">
        <f>COUNTIF($C$3:C457,C457)</f>
        <v>0</v>
      </c>
      <c r="B457" s="7" t="str">
        <f t="shared" si="28"/>
        <v>0_</v>
      </c>
      <c r="C457" s="20"/>
      <c r="D457" s="20"/>
      <c r="E457" s="20"/>
      <c r="F457" s="20"/>
      <c r="G457" s="20"/>
      <c r="H457" s="20"/>
      <c r="I457" s="20"/>
      <c r="J457" s="20"/>
      <c r="K457" s="7" t="str">
        <f t="shared" si="29"/>
        <v/>
      </c>
      <c r="L457" s="20"/>
      <c r="M457" s="20"/>
      <c r="N457" s="20"/>
      <c r="O457" s="20"/>
      <c r="P457" s="7" t="str">
        <f t="shared" si="30"/>
        <v/>
      </c>
      <c r="Q457" s="7">
        <f t="shared" si="31"/>
        <v>0</v>
      </c>
    </row>
    <row r="458" spans="1:17" x14ac:dyDescent="0.25">
      <c r="A458" s="7">
        <f>COUNTIF($C$3:C458,C458)</f>
        <v>0</v>
      </c>
      <c r="B458" s="7" t="str">
        <f t="shared" si="28"/>
        <v>0_</v>
      </c>
      <c r="C458" s="20"/>
      <c r="D458" s="20"/>
      <c r="E458" s="20"/>
      <c r="F458" s="20"/>
      <c r="G458" s="20"/>
      <c r="H458" s="20"/>
      <c r="I458" s="20"/>
      <c r="J458" s="20"/>
      <c r="K458" s="7" t="str">
        <f t="shared" si="29"/>
        <v/>
      </c>
      <c r="L458" s="20"/>
      <c r="M458" s="20"/>
      <c r="N458" s="20"/>
      <c r="O458" s="20"/>
      <c r="P458" s="7" t="str">
        <f t="shared" si="30"/>
        <v/>
      </c>
      <c r="Q458" s="7">
        <f t="shared" si="31"/>
        <v>0</v>
      </c>
    </row>
    <row r="459" spans="1:17" x14ac:dyDescent="0.25">
      <c r="A459" s="7">
        <f>COUNTIF($C$3:C459,C459)</f>
        <v>0</v>
      </c>
      <c r="B459" s="7" t="str">
        <f t="shared" si="28"/>
        <v>0_</v>
      </c>
      <c r="C459" s="20"/>
      <c r="D459" s="20"/>
      <c r="E459" s="20"/>
      <c r="F459" s="20"/>
      <c r="G459" s="20"/>
      <c r="H459" s="20"/>
      <c r="I459" s="20"/>
      <c r="J459" s="20"/>
      <c r="K459" s="7" t="str">
        <f t="shared" si="29"/>
        <v/>
      </c>
      <c r="L459" s="20"/>
      <c r="M459" s="20"/>
      <c r="N459" s="20"/>
      <c r="O459" s="20"/>
      <c r="P459" s="7" t="str">
        <f t="shared" si="30"/>
        <v/>
      </c>
      <c r="Q459" s="7">
        <f t="shared" si="31"/>
        <v>0</v>
      </c>
    </row>
    <row r="460" spans="1:17" x14ac:dyDescent="0.25">
      <c r="A460" s="7">
        <f>COUNTIF($C$3:C460,C460)</f>
        <v>0</v>
      </c>
      <c r="B460" s="7" t="str">
        <f t="shared" si="28"/>
        <v>0_</v>
      </c>
      <c r="C460" s="20"/>
      <c r="D460" s="20"/>
      <c r="E460" s="20"/>
      <c r="F460" s="20"/>
      <c r="G460" s="20"/>
      <c r="H460" s="20"/>
      <c r="I460" s="20"/>
      <c r="J460" s="20"/>
      <c r="K460" s="7" t="str">
        <f t="shared" si="29"/>
        <v/>
      </c>
      <c r="L460" s="20"/>
      <c r="M460" s="20"/>
      <c r="N460" s="20"/>
      <c r="O460" s="20"/>
      <c r="P460" s="7" t="str">
        <f t="shared" si="30"/>
        <v/>
      </c>
      <c r="Q460" s="7">
        <f t="shared" si="31"/>
        <v>0</v>
      </c>
    </row>
    <row r="461" spans="1:17" x14ac:dyDescent="0.25">
      <c r="A461" s="7">
        <f>COUNTIF($C$3:C461,C461)</f>
        <v>0</v>
      </c>
      <c r="B461" s="7" t="str">
        <f t="shared" si="28"/>
        <v>0_</v>
      </c>
      <c r="C461" s="20"/>
      <c r="D461" s="20"/>
      <c r="E461" s="20"/>
      <c r="F461" s="20"/>
      <c r="G461" s="20"/>
      <c r="H461" s="20"/>
      <c r="I461" s="20"/>
      <c r="J461" s="20"/>
      <c r="K461" s="7" t="str">
        <f t="shared" si="29"/>
        <v/>
      </c>
      <c r="L461" s="20"/>
      <c r="M461" s="20"/>
      <c r="N461" s="20"/>
      <c r="O461" s="20"/>
      <c r="P461" s="7" t="str">
        <f t="shared" si="30"/>
        <v/>
      </c>
      <c r="Q461" s="7">
        <f t="shared" si="31"/>
        <v>0</v>
      </c>
    </row>
    <row r="462" spans="1:17" x14ac:dyDescent="0.25">
      <c r="A462" s="7">
        <f>COUNTIF($C$3:C462,C462)</f>
        <v>0</v>
      </c>
      <c r="B462" s="7" t="str">
        <f t="shared" si="28"/>
        <v>0_</v>
      </c>
      <c r="C462" s="20"/>
      <c r="D462" s="20"/>
      <c r="E462" s="20"/>
      <c r="F462" s="20"/>
      <c r="G462" s="20"/>
      <c r="H462" s="20"/>
      <c r="I462" s="20"/>
      <c r="J462" s="20"/>
      <c r="K462" s="7" t="str">
        <f t="shared" si="29"/>
        <v/>
      </c>
      <c r="L462" s="20"/>
      <c r="M462" s="20"/>
      <c r="N462" s="20"/>
      <c r="O462" s="20"/>
      <c r="P462" s="7" t="str">
        <f t="shared" si="30"/>
        <v/>
      </c>
      <c r="Q462" s="7">
        <f t="shared" si="31"/>
        <v>0</v>
      </c>
    </row>
    <row r="463" spans="1:17" x14ac:dyDescent="0.25">
      <c r="A463" s="7">
        <f>COUNTIF($C$3:C463,C463)</f>
        <v>0</v>
      </c>
      <c r="B463" s="7" t="str">
        <f t="shared" si="28"/>
        <v>0_</v>
      </c>
      <c r="C463" s="20"/>
      <c r="D463" s="20"/>
      <c r="E463" s="20"/>
      <c r="F463" s="20"/>
      <c r="G463" s="20"/>
      <c r="H463" s="20"/>
      <c r="I463" s="20"/>
      <c r="J463" s="20"/>
      <c r="K463" s="7" t="str">
        <f t="shared" si="29"/>
        <v/>
      </c>
      <c r="L463" s="20"/>
      <c r="M463" s="20"/>
      <c r="N463" s="20"/>
      <c r="O463" s="20"/>
      <c r="P463" s="7" t="str">
        <f t="shared" si="30"/>
        <v/>
      </c>
      <c r="Q463" s="7">
        <f t="shared" si="31"/>
        <v>0</v>
      </c>
    </row>
    <row r="464" spans="1:17" x14ac:dyDescent="0.25">
      <c r="A464" s="7">
        <f>COUNTIF($C$3:C464,C464)</f>
        <v>0</v>
      </c>
      <c r="B464" s="7" t="str">
        <f t="shared" si="28"/>
        <v>0_</v>
      </c>
      <c r="C464" s="20"/>
      <c r="D464" s="20"/>
      <c r="E464" s="20"/>
      <c r="F464" s="20"/>
      <c r="G464" s="20"/>
      <c r="H464" s="20"/>
      <c r="I464" s="20"/>
      <c r="J464" s="20"/>
      <c r="K464" s="7" t="str">
        <f t="shared" si="29"/>
        <v/>
      </c>
      <c r="L464" s="20"/>
      <c r="M464" s="20"/>
      <c r="N464" s="20"/>
      <c r="O464" s="20"/>
      <c r="P464" s="7" t="str">
        <f t="shared" si="30"/>
        <v/>
      </c>
      <c r="Q464" s="7">
        <f t="shared" si="31"/>
        <v>0</v>
      </c>
    </row>
    <row r="465" spans="1:17" x14ac:dyDescent="0.25">
      <c r="A465" s="7">
        <f>COUNTIF($C$3:C465,C465)</f>
        <v>0</v>
      </c>
      <c r="B465" s="7" t="str">
        <f t="shared" si="28"/>
        <v>0_</v>
      </c>
      <c r="C465" s="20"/>
      <c r="D465" s="20"/>
      <c r="E465" s="20"/>
      <c r="F465" s="20"/>
      <c r="G465" s="20"/>
      <c r="H465" s="20"/>
      <c r="I465" s="20"/>
      <c r="J465" s="20"/>
      <c r="K465" s="7" t="str">
        <f t="shared" si="29"/>
        <v/>
      </c>
      <c r="L465" s="20"/>
      <c r="M465" s="20"/>
      <c r="N465" s="20"/>
      <c r="O465" s="20"/>
      <c r="P465" s="7" t="str">
        <f t="shared" si="30"/>
        <v/>
      </c>
      <c r="Q465" s="7">
        <f t="shared" si="31"/>
        <v>0</v>
      </c>
    </row>
    <row r="466" spans="1:17" x14ac:dyDescent="0.25">
      <c r="A466" s="7">
        <f>COUNTIF($C$3:C466,C466)</f>
        <v>0</v>
      </c>
      <c r="B466" s="7" t="str">
        <f t="shared" si="28"/>
        <v>0_</v>
      </c>
      <c r="C466" s="20"/>
      <c r="D466" s="20"/>
      <c r="E466" s="20"/>
      <c r="F466" s="20"/>
      <c r="G466" s="20"/>
      <c r="H466" s="20"/>
      <c r="I466" s="20"/>
      <c r="J466" s="20"/>
      <c r="K466" s="7" t="str">
        <f t="shared" si="29"/>
        <v/>
      </c>
      <c r="L466" s="20"/>
      <c r="M466" s="20"/>
      <c r="N466" s="20"/>
      <c r="O466" s="20"/>
      <c r="P466" s="7" t="str">
        <f t="shared" si="30"/>
        <v/>
      </c>
      <c r="Q466" s="7">
        <f t="shared" si="31"/>
        <v>0</v>
      </c>
    </row>
    <row r="467" spans="1:17" x14ac:dyDescent="0.25">
      <c r="A467" s="7">
        <f>COUNTIF($C$3:C467,C467)</f>
        <v>0</v>
      </c>
      <c r="B467" s="7" t="str">
        <f t="shared" si="28"/>
        <v>0_</v>
      </c>
      <c r="C467" s="20"/>
      <c r="D467" s="20"/>
      <c r="E467" s="20"/>
      <c r="F467" s="20"/>
      <c r="G467" s="20"/>
      <c r="H467" s="20"/>
      <c r="I467" s="20"/>
      <c r="J467" s="20"/>
      <c r="K467" s="7" t="str">
        <f t="shared" si="29"/>
        <v/>
      </c>
      <c r="L467" s="20"/>
      <c r="M467" s="20"/>
      <c r="N467" s="20"/>
      <c r="O467" s="20"/>
      <c r="P467" s="7" t="str">
        <f t="shared" si="30"/>
        <v/>
      </c>
      <c r="Q467" s="7">
        <f t="shared" si="31"/>
        <v>0</v>
      </c>
    </row>
    <row r="468" spans="1:17" x14ac:dyDescent="0.25">
      <c r="A468" s="7">
        <f>COUNTIF($C$3:C468,C468)</f>
        <v>0</v>
      </c>
      <c r="B468" s="7" t="str">
        <f t="shared" si="28"/>
        <v>0_</v>
      </c>
      <c r="C468" s="20"/>
      <c r="D468" s="20"/>
      <c r="E468" s="20"/>
      <c r="F468" s="20"/>
      <c r="G468" s="20"/>
      <c r="H468" s="20"/>
      <c r="I468" s="20"/>
      <c r="J468" s="20"/>
      <c r="K468" s="7" t="str">
        <f t="shared" si="29"/>
        <v/>
      </c>
      <c r="L468" s="20"/>
      <c r="M468" s="20"/>
      <c r="N468" s="20"/>
      <c r="O468" s="20"/>
      <c r="P468" s="7" t="str">
        <f t="shared" si="30"/>
        <v/>
      </c>
      <c r="Q468" s="7">
        <f t="shared" si="31"/>
        <v>0</v>
      </c>
    </row>
    <row r="469" spans="1:17" x14ac:dyDescent="0.25">
      <c r="A469" s="7">
        <f>COUNTIF($C$3:C469,C469)</f>
        <v>0</v>
      </c>
      <c r="B469" s="7" t="str">
        <f t="shared" si="28"/>
        <v>0_</v>
      </c>
      <c r="C469" s="20"/>
      <c r="D469" s="20"/>
      <c r="E469" s="20"/>
      <c r="F469" s="20"/>
      <c r="G469" s="20"/>
      <c r="H469" s="20"/>
      <c r="I469" s="20"/>
      <c r="J469" s="20"/>
      <c r="K469" s="7" t="str">
        <f t="shared" si="29"/>
        <v/>
      </c>
      <c r="L469" s="20"/>
      <c r="M469" s="20"/>
      <c r="N469" s="20"/>
      <c r="O469" s="20"/>
      <c r="P469" s="7" t="str">
        <f t="shared" si="30"/>
        <v/>
      </c>
      <c r="Q469" s="7">
        <f t="shared" si="31"/>
        <v>0</v>
      </c>
    </row>
    <row r="470" spans="1:17" x14ac:dyDescent="0.25">
      <c r="A470" s="7">
        <f>COUNTIF($C$3:C470,C470)</f>
        <v>0</v>
      </c>
      <c r="B470" s="7" t="str">
        <f t="shared" si="28"/>
        <v>0_</v>
      </c>
      <c r="C470" s="20"/>
      <c r="D470" s="20"/>
      <c r="E470" s="20"/>
      <c r="F470" s="20"/>
      <c r="G470" s="20"/>
      <c r="H470" s="20"/>
      <c r="I470" s="20"/>
      <c r="J470" s="20"/>
      <c r="K470" s="7" t="str">
        <f t="shared" si="29"/>
        <v/>
      </c>
      <c r="L470" s="20"/>
      <c r="M470" s="20"/>
      <c r="N470" s="20"/>
      <c r="O470" s="20"/>
      <c r="P470" s="7" t="str">
        <f t="shared" si="30"/>
        <v/>
      </c>
      <c r="Q470" s="7">
        <f t="shared" si="31"/>
        <v>0</v>
      </c>
    </row>
    <row r="471" spans="1:17" x14ac:dyDescent="0.25">
      <c r="A471" s="7">
        <f>COUNTIF($C$3:C471,C471)</f>
        <v>0</v>
      </c>
      <c r="B471" s="7" t="str">
        <f t="shared" si="28"/>
        <v>0_</v>
      </c>
      <c r="C471" s="20"/>
      <c r="D471" s="20"/>
      <c r="E471" s="20"/>
      <c r="F471" s="20"/>
      <c r="G471" s="20"/>
      <c r="H471" s="20"/>
      <c r="I471" s="20"/>
      <c r="J471" s="20"/>
      <c r="K471" s="7" t="str">
        <f t="shared" si="29"/>
        <v/>
      </c>
      <c r="L471" s="20"/>
      <c r="M471" s="20"/>
      <c r="N471" s="20"/>
      <c r="O471" s="20"/>
      <c r="P471" s="7" t="str">
        <f t="shared" si="30"/>
        <v/>
      </c>
      <c r="Q471" s="7">
        <f t="shared" si="31"/>
        <v>0</v>
      </c>
    </row>
    <row r="472" spans="1:17" x14ac:dyDescent="0.25">
      <c r="A472" s="7">
        <f>COUNTIF($C$3:C472,C472)</f>
        <v>0</v>
      </c>
      <c r="B472" s="7" t="str">
        <f t="shared" si="28"/>
        <v>0_</v>
      </c>
      <c r="C472" s="20"/>
      <c r="D472" s="20"/>
      <c r="E472" s="20"/>
      <c r="F472" s="20"/>
      <c r="G472" s="20"/>
      <c r="H472" s="20"/>
      <c r="I472" s="20"/>
      <c r="J472" s="20"/>
      <c r="K472" s="7" t="str">
        <f t="shared" si="29"/>
        <v/>
      </c>
      <c r="L472" s="20"/>
      <c r="M472" s="20"/>
      <c r="N472" s="20"/>
      <c r="O472" s="20"/>
      <c r="P472" s="7" t="str">
        <f t="shared" si="30"/>
        <v/>
      </c>
      <c r="Q472" s="7">
        <f t="shared" si="31"/>
        <v>0</v>
      </c>
    </row>
    <row r="473" spans="1:17" x14ac:dyDescent="0.25">
      <c r="A473" s="7">
        <f>COUNTIF($C$3:C473,C473)</f>
        <v>0</v>
      </c>
      <c r="B473" s="7" t="str">
        <f t="shared" si="28"/>
        <v>0_</v>
      </c>
      <c r="C473" s="20"/>
      <c r="D473" s="20"/>
      <c r="E473" s="20"/>
      <c r="F473" s="20"/>
      <c r="G473" s="20"/>
      <c r="H473" s="20"/>
      <c r="I473" s="20"/>
      <c r="J473" s="20"/>
      <c r="K473" s="7" t="str">
        <f t="shared" si="29"/>
        <v/>
      </c>
      <c r="L473" s="20"/>
      <c r="M473" s="20"/>
      <c r="N473" s="20"/>
      <c r="O473" s="20"/>
      <c r="P473" s="7" t="str">
        <f t="shared" si="30"/>
        <v/>
      </c>
      <c r="Q473" s="7">
        <f t="shared" si="31"/>
        <v>0</v>
      </c>
    </row>
    <row r="474" spans="1:17" x14ac:dyDescent="0.25">
      <c r="A474" s="7">
        <f>COUNTIF($C$3:C474,C474)</f>
        <v>0</v>
      </c>
      <c r="B474" s="7" t="str">
        <f t="shared" si="28"/>
        <v>0_</v>
      </c>
      <c r="C474" s="20"/>
      <c r="D474" s="20"/>
      <c r="E474" s="20"/>
      <c r="F474" s="20"/>
      <c r="G474" s="20"/>
      <c r="H474" s="20"/>
      <c r="I474" s="20"/>
      <c r="J474" s="20"/>
      <c r="K474" s="7" t="str">
        <f t="shared" si="29"/>
        <v/>
      </c>
      <c r="L474" s="20"/>
      <c r="M474" s="20"/>
      <c r="N474" s="20"/>
      <c r="O474" s="20"/>
      <c r="P474" s="7" t="str">
        <f t="shared" si="30"/>
        <v/>
      </c>
      <c r="Q474" s="7">
        <f t="shared" si="31"/>
        <v>0</v>
      </c>
    </row>
    <row r="475" spans="1:17" x14ac:dyDescent="0.25">
      <c r="A475" s="7">
        <f>COUNTIF($C$3:C475,C475)</f>
        <v>0</v>
      </c>
      <c r="B475" s="7" t="str">
        <f t="shared" si="28"/>
        <v>0_</v>
      </c>
      <c r="C475" s="20"/>
      <c r="D475" s="20"/>
      <c r="E475" s="20"/>
      <c r="F475" s="20"/>
      <c r="G475" s="20"/>
      <c r="H475" s="20"/>
      <c r="I475" s="20"/>
      <c r="J475" s="20"/>
      <c r="K475" s="7" t="str">
        <f t="shared" si="29"/>
        <v/>
      </c>
      <c r="L475" s="20"/>
      <c r="M475" s="20"/>
      <c r="N475" s="20"/>
      <c r="O475" s="20"/>
      <c r="P475" s="7" t="str">
        <f t="shared" si="30"/>
        <v/>
      </c>
      <c r="Q475" s="7">
        <f t="shared" si="31"/>
        <v>0</v>
      </c>
    </row>
    <row r="476" spans="1:17" x14ac:dyDescent="0.25">
      <c r="A476" s="7">
        <f>COUNTIF($C$3:C476,C476)</f>
        <v>0</v>
      </c>
      <c r="B476" s="7" t="str">
        <f t="shared" si="28"/>
        <v>0_</v>
      </c>
      <c r="C476" s="20"/>
      <c r="D476" s="20"/>
      <c r="E476" s="20"/>
      <c r="F476" s="20"/>
      <c r="G476" s="20"/>
      <c r="H476" s="20"/>
      <c r="I476" s="20"/>
      <c r="J476" s="20"/>
      <c r="K476" s="7" t="str">
        <f t="shared" si="29"/>
        <v/>
      </c>
      <c r="L476" s="20"/>
      <c r="M476" s="20"/>
      <c r="N476" s="20"/>
      <c r="O476" s="20"/>
      <c r="P476" s="7" t="str">
        <f t="shared" si="30"/>
        <v/>
      </c>
      <c r="Q476" s="7">
        <f t="shared" si="31"/>
        <v>0</v>
      </c>
    </row>
    <row r="477" spans="1:17" x14ac:dyDescent="0.25">
      <c r="A477" s="7">
        <f>COUNTIF($C$3:C477,C477)</f>
        <v>0</v>
      </c>
      <c r="B477" s="7" t="str">
        <f t="shared" si="28"/>
        <v>0_</v>
      </c>
      <c r="C477" s="20"/>
      <c r="D477" s="20"/>
      <c r="E477" s="20"/>
      <c r="F477" s="20"/>
      <c r="G477" s="20"/>
      <c r="H477" s="20"/>
      <c r="I477" s="20"/>
      <c r="J477" s="20"/>
      <c r="K477" s="7" t="str">
        <f t="shared" si="29"/>
        <v/>
      </c>
      <c r="L477" s="20"/>
      <c r="M477" s="20"/>
      <c r="N477" s="20"/>
      <c r="O477" s="20"/>
      <c r="P477" s="7" t="str">
        <f t="shared" si="30"/>
        <v/>
      </c>
      <c r="Q477" s="7">
        <f t="shared" si="31"/>
        <v>0</v>
      </c>
    </row>
    <row r="478" spans="1:17" x14ac:dyDescent="0.25">
      <c r="A478" s="7">
        <f>COUNTIF($C$3:C478,C478)</f>
        <v>0</v>
      </c>
      <c r="B478" s="7" t="str">
        <f t="shared" si="28"/>
        <v>0_</v>
      </c>
      <c r="C478" s="20"/>
      <c r="D478" s="20"/>
      <c r="E478" s="20"/>
      <c r="F478" s="20"/>
      <c r="G478" s="20"/>
      <c r="H478" s="20"/>
      <c r="I478" s="20"/>
      <c r="J478" s="20"/>
      <c r="K478" s="7" t="str">
        <f t="shared" si="29"/>
        <v/>
      </c>
      <c r="L478" s="20"/>
      <c r="M478" s="20"/>
      <c r="N478" s="20"/>
      <c r="O478" s="20"/>
      <c r="P478" s="7" t="str">
        <f t="shared" si="30"/>
        <v/>
      </c>
      <c r="Q478" s="7">
        <f t="shared" si="31"/>
        <v>0</v>
      </c>
    </row>
    <row r="479" spans="1:17" x14ac:dyDescent="0.25">
      <c r="A479" s="7">
        <f>COUNTIF($C$3:C479,C479)</f>
        <v>0</v>
      </c>
      <c r="B479" s="7" t="str">
        <f t="shared" si="28"/>
        <v>0_</v>
      </c>
      <c r="C479" s="20"/>
      <c r="D479" s="20"/>
      <c r="E479" s="20"/>
      <c r="F479" s="20"/>
      <c r="G479" s="20"/>
      <c r="H479" s="20"/>
      <c r="I479" s="20"/>
      <c r="J479" s="20"/>
      <c r="K479" s="7" t="str">
        <f t="shared" si="29"/>
        <v/>
      </c>
      <c r="L479" s="20"/>
      <c r="M479" s="20"/>
      <c r="N479" s="20"/>
      <c r="O479" s="20"/>
      <c r="P479" s="7" t="str">
        <f t="shared" si="30"/>
        <v/>
      </c>
      <c r="Q479" s="7">
        <f t="shared" si="31"/>
        <v>0</v>
      </c>
    </row>
    <row r="480" spans="1:17" x14ac:dyDescent="0.25">
      <c r="A480" s="7">
        <f>COUNTIF($C$3:C480,C480)</f>
        <v>0</v>
      </c>
      <c r="B480" s="7" t="str">
        <f t="shared" si="28"/>
        <v>0_</v>
      </c>
      <c r="C480" s="20"/>
      <c r="D480" s="20"/>
      <c r="E480" s="20"/>
      <c r="F480" s="20"/>
      <c r="G480" s="20"/>
      <c r="H480" s="20"/>
      <c r="I480" s="20"/>
      <c r="J480" s="20"/>
      <c r="K480" s="7" t="str">
        <f t="shared" si="29"/>
        <v/>
      </c>
      <c r="L480" s="20"/>
      <c r="M480" s="20"/>
      <c r="N480" s="20"/>
      <c r="O480" s="20"/>
      <c r="P480" s="7" t="str">
        <f t="shared" si="30"/>
        <v/>
      </c>
      <c r="Q480" s="7">
        <f t="shared" si="31"/>
        <v>0</v>
      </c>
    </row>
    <row r="481" spans="1:17" x14ac:dyDescent="0.25">
      <c r="A481" s="7">
        <f>COUNTIF($C$3:C481,C481)</f>
        <v>0</v>
      </c>
      <c r="B481" s="7" t="str">
        <f t="shared" si="28"/>
        <v>0_</v>
      </c>
      <c r="C481" s="20"/>
      <c r="D481" s="20"/>
      <c r="E481" s="20"/>
      <c r="F481" s="20"/>
      <c r="G481" s="20"/>
      <c r="H481" s="20"/>
      <c r="I481" s="20"/>
      <c r="J481" s="20"/>
      <c r="K481" s="7" t="str">
        <f t="shared" si="29"/>
        <v/>
      </c>
      <c r="L481" s="20"/>
      <c r="M481" s="20"/>
      <c r="N481" s="20"/>
      <c r="O481" s="20"/>
      <c r="P481" s="7" t="str">
        <f t="shared" si="30"/>
        <v/>
      </c>
      <c r="Q481" s="7">
        <f t="shared" si="31"/>
        <v>0</v>
      </c>
    </row>
    <row r="482" spans="1:17" x14ac:dyDescent="0.25">
      <c r="A482" s="7">
        <f>COUNTIF($C$3:C482,C482)</f>
        <v>0</v>
      </c>
      <c r="B482" s="7" t="str">
        <f t="shared" si="28"/>
        <v>0_</v>
      </c>
      <c r="C482" s="20"/>
      <c r="D482" s="20"/>
      <c r="E482" s="20"/>
      <c r="F482" s="20"/>
      <c r="G482" s="20"/>
      <c r="H482" s="20"/>
      <c r="I482" s="20"/>
      <c r="J482" s="20"/>
      <c r="K482" s="7" t="str">
        <f t="shared" si="29"/>
        <v/>
      </c>
      <c r="L482" s="20"/>
      <c r="M482" s="20"/>
      <c r="N482" s="20"/>
      <c r="O482" s="20"/>
      <c r="P482" s="7" t="str">
        <f t="shared" si="30"/>
        <v/>
      </c>
      <c r="Q482" s="7">
        <f t="shared" si="31"/>
        <v>0</v>
      </c>
    </row>
    <row r="483" spans="1:17" x14ac:dyDescent="0.25">
      <c r="A483" s="7">
        <f>COUNTIF($C$3:C483,C483)</f>
        <v>0</v>
      </c>
      <c r="B483" s="7" t="str">
        <f t="shared" si="28"/>
        <v>0_</v>
      </c>
      <c r="C483" s="20"/>
      <c r="D483" s="20"/>
      <c r="E483" s="20"/>
      <c r="F483" s="20"/>
      <c r="G483" s="20"/>
      <c r="H483" s="20"/>
      <c r="I483" s="20"/>
      <c r="J483" s="20"/>
      <c r="K483" s="7" t="str">
        <f t="shared" si="29"/>
        <v/>
      </c>
      <c r="L483" s="20"/>
      <c r="M483" s="20"/>
      <c r="N483" s="20"/>
      <c r="O483" s="20"/>
      <c r="P483" s="7" t="str">
        <f t="shared" si="30"/>
        <v/>
      </c>
      <c r="Q483" s="7">
        <f t="shared" si="31"/>
        <v>0</v>
      </c>
    </row>
    <row r="484" spans="1:17" x14ac:dyDescent="0.25">
      <c r="A484" s="7">
        <f>COUNTIF($C$3:C484,C484)</f>
        <v>0</v>
      </c>
      <c r="B484" s="7" t="str">
        <f t="shared" si="28"/>
        <v>0_</v>
      </c>
      <c r="C484" s="20"/>
      <c r="D484" s="20"/>
      <c r="E484" s="20"/>
      <c r="F484" s="20"/>
      <c r="G484" s="20"/>
      <c r="H484" s="20"/>
      <c r="I484" s="20"/>
      <c r="J484" s="20"/>
      <c r="K484" s="7" t="str">
        <f t="shared" si="29"/>
        <v/>
      </c>
      <c r="L484" s="20"/>
      <c r="M484" s="20"/>
      <c r="N484" s="20"/>
      <c r="O484" s="20"/>
      <c r="P484" s="7" t="str">
        <f t="shared" si="30"/>
        <v/>
      </c>
      <c r="Q484" s="7">
        <f t="shared" si="31"/>
        <v>0</v>
      </c>
    </row>
    <row r="485" spans="1:17" x14ac:dyDescent="0.25">
      <c r="A485" s="7">
        <f>COUNTIF($C$3:C485,C485)</f>
        <v>0</v>
      </c>
      <c r="B485" s="7" t="str">
        <f t="shared" si="28"/>
        <v>0_</v>
      </c>
      <c r="C485" s="20"/>
      <c r="D485" s="20"/>
      <c r="E485" s="20"/>
      <c r="F485" s="20"/>
      <c r="G485" s="20"/>
      <c r="H485" s="20"/>
      <c r="I485" s="20"/>
      <c r="J485" s="20"/>
      <c r="K485" s="7" t="str">
        <f t="shared" si="29"/>
        <v/>
      </c>
      <c r="L485" s="20"/>
      <c r="M485" s="20"/>
      <c r="N485" s="20"/>
      <c r="O485" s="20"/>
      <c r="P485" s="7" t="str">
        <f t="shared" si="30"/>
        <v/>
      </c>
      <c r="Q485" s="7">
        <f t="shared" si="31"/>
        <v>0</v>
      </c>
    </row>
    <row r="486" spans="1:17" x14ac:dyDescent="0.25">
      <c r="A486" s="7">
        <f>COUNTIF($C$3:C486,C486)</f>
        <v>0</v>
      </c>
      <c r="B486" s="7" t="str">
        <f t="shared" si="28"/>
        <v>0_</v>
      </c>
      <c r="C486" s="20"/>
      <c r="D486" s="20"/>
      <c r="E486" s="20"/>
      <c r="F486" s="20"/>
      <c r="G486" s="20"/>
      <c r="H486" s="20"/>
      <c r="I486" s="20"/>
      <c r="J486" s="20"/>
      <c r="K486" s="7" t="str">
        <f t="shared" si="29"/>
        <v/>
      </c>
      <c r="L486" s="20"/>
      <c r="M486" s="20"/>
      <c r="N486" s="20"/>
      <c r="O486" s="20"/>
      <c r="P486" s="7" t="str">
        <f t="shared" si="30"/>
        <v/>
      </c>
      <c r="Q486" s="7">
        <f t="shared" si="31"/>
        <v>0</v>
      </c>
    </row>
    <row r="487" spans="1:17" x14ac:dyDescent="0.25">
      <c r="A487" s="7">
        <f>COUNTIF($C$3:C487,C487)</f>
        <v>0</v>
      </c>
      <c r="B487" s="7" t="str">
        <f t="shared" si="28"/>
        <v>0_</v>
      </c>
      <c r="C487" s="20"/>
      <c r="D487" s="20"/>
      <c r="E487" s="20"/>
      <c r="F487" s="20"/>
      <c r="G487" s="20"/>
      <c r="H487" s="20"/>
      <c r="I487" s="20"/>
      <c r="J487" s="20"/>
      <c r="K487" s="7" t="str">
        <f t="shared" si="29"/>
        <v/>
      </c>
      <c r="L487" s="20"/>
      <c r="M487" s="20"/>
      <c r="N487" s="20"/>
      <c r="O487" s="20"/>
      <c r="P487" s="7" t="str">
        <f t="shared" si="30"/>
        <v/>
      </c>
      <c r="Q487" s="7">
        <f t="shared" si="31"/>
        <v>0</v>
      </c>
    </row>
    <row r="488" spans="1:17" x14ac:dyDescent="0.25">
      <c r="A488" s="7">
        <f>COUNTIF($C$3:C488,C488)</f>
        <v>0</v>
      </c>
      <c r="B488" s="7" t="str">
        <f t="shared" si="28"/>
        <v>0_</v>
      </c>
      <c r="C488" s="20"/>
      <c r="D488" s="20"/>
      <c r="E488" s="20"/>
      <c r="F488" s="20"/>
      <c r="G488" s="20"/>
      <c r="H488" s="20"/>
      <c r="I488" s="20"/>
      <c r="J488" s="20"/>
      <c r="K488" s="7" t="str">
        <f t="shared" si="29"/>
        <v/>
      </c>
      <c r="L488" s="20"/>
      <c r="M488" s="20"/>
      <c r="N488" s="20"/>
      <c r="O488" s="20"/>
      <c r="P488" s="7" t="str">
        <f t="shared" si="30"/>
        <v/>
      </c>
      <c r="Q488" s="7">
        <f t="shared" si="31"/>
        <v>0</v>
      </c>
    </row>
    <row r="489" spans="1:17" x14ac:dyDescent="0.25">
      <c r="A489" s="7">
        <f>COUNTIF($C$3:C489,C489)</f>
        <v>0</v>
      </c>
      <c r="B489" s="7" t="str">
        <f t="shared" si="28"/>
        <v>0_</v>
      </c>
      <c r="C489" s="20"/>
      <c r="D489" s="20"/>
      <c r="E489" s="20"/>
      <c r="F489" s="20"/>
      <c r="G489" s="20"/>
      <c r="H489" s="20"/>
      <c r="I489" s="20"/>
      <c r="J489" s="20"/>
      <c r="K489" s="7" t="str">
        <f t="shared" si="29"/>
        <v/>
      </c>
      <c r="L489" s="20"/>
      <c r="M489" s="20"/>
      <c r="N489" s="20"/>
      <c r="O489" s="20"/>
      <c r="P489" s="7" t="str">
        <f t="shared" si="30"/>
        <v/>
      </c>
      <c r="Q489" s="7">
        <f t="shared" si="31"/>
        <v>0</v>
      </c>
    </row>
    <row r="490" spans="1:17" x14ac:dyDescent="0.25">
      <c r="A490" s="7">
        <f>COUNTIF($C$3:C490,C490)</f>
        <v>0</v>
      </c>
      <c r="B490" s="7" t="str">
        <f t="shared" si="28"/>
        <v>0_</v>
      </c>
      <c r="C490" s="20"/>
      <c r="D490" s="20"/>
      <c r="E490" s="20"/>
      <c r="F490" s="20"/>
      <c r="G490" s="20"/>
      <c r="H490" s="20"/>
      <c r="I490" s="20"/>
      <c r="J490" s="20"/>
      <c r="K490" s="7" t="str">
        <f t="shared" si="29"/>
        <v/>
      </c>
      <c r="L490" s="20"/>
      <c r="M490" s="20"/>
      <c r="N490" s="20"/>
      <c r="O490" s="20"/>
      <c r="P490" s="7" t="str">
        <f t="shared" si="30"/>
        <v/>
      </c>
      <c r="Q490" s="7">
        <f t="shared" si="31"/>
        <v>0</v>
      </c>
    </row>
    <row r="491" spans="1:17" x14ac:dyDescent="0.25">
      <c r="A491" s="7">
        <f>COUNTIF($C$3:C491,C491)</f>
        <v>0</v>
      </c>
      <c r="B491" s="7" t="str">
        <f t="shared" si="28"/>
        <v>0_</v>
      </c>
      <c r="C491" s="20"/>
      <c r="D491" s="20"/>
      <c r="E491" s="20"/>
      <c r="F491" s="20"/>
      <c r="G491" s="20"/>
      <c r="H491" s="20"/>
      <c r="I491" s="20"/>
      <c r="J491" s="20"/>
      <c r="K491" s="7" t="str">
        <f t="shared" si="29"/>
        <v/>
      </c>
      <c r="L491" s="20"/>
      <c r="M491" s="20"/>
      <c r="N491" s="20"/>
      <c r="O491" s="20"/>
      <c r="P491" s="7" t="str">
        <f t="shared" si="30"/>
        <v/>
      </c>
      <c r="Q491" s="7">
        <f t="shared" si="31"/>
        <v>0</v>
      </c>
    </row>
    <row r="492" spans="1:17" x14ac:dyDescent="0.25">
      <c r="A492" s="7">
        <f>COUNTIF($C$3:C492,C492)</f>
        <v>0</v>
      </c>
      <c r="B492" s="7" t="str">
        <f t="shared" si="28"/>
        <v>0_</v>
      </c>
      <c r="C492" s="20"/>
      <c r="D492" s="20"/>
      <c r="E492" s="20"/>
      <c r="F492" s="20"/>
      <c r="G492" s="20"/>
      <c r="H492" s="20"/>
      <c r="I492" s="20"/>
      <c r="J492" s="20"/>
      <c r="K492" s="7" t="str">
        <f t="shared" si="29"/>
        <v/>
      </c>
      <c r="L492" s="20"/>
      <c r="M492" s="20"/>
      <c r="N492" s="20"/>
      <c r="O492" s="20"/>
      <c r="P492" s="7" t="str">
        <f t="shared" si="30"/>
        <v/>
      </c>
      <c r="Q492" s="7">
        <f t="shared" si="31"/>
        <v>0</v>
      </c>
    </row>
    <row r="493" spans="1:17" x14ac:dyDescent="0.25">
      <c r="A493" s="7">
        <f>COUNTIF($C$3:C493,C493)</f>
        <v>0</v>
      </c>
      <c r="B493" s="7" t="str">
        <f t="shared" si="28"/>
        <v>0_</v>
      </c>
      <c r="C493" s="20"/>
      <c r="D493" s="20"/>
      <c r="E493" s="20"/>
      <c r="F493" s="20"/>
      <c r="G493" s="20"/>
      <c r="H493" s="20"/>
      <c r="I493" s="20"/>
      <c r="J493" s="20"/>
      <c r="K493" s="7" t="str">
        <f t="shared" si="29"/>
        <v/>
      </c>
      <c r="L493" s="20"/>
      <c r="M493" s="20"/>
      <c r="N493" s="20"/>
      <c r="O493" s="20"/>
      <c r="P493" s="7" t="str">
        <f t="shared" si="30"/>
        <v/>
      </c>
      <c r="Q493" s="7">
        <f t="shared" si="31"/>
        <v>0</v>
      </c>
    </row>
    <row r="494" spans="1:17" x14ac:dyDescent="0.25">
      <c r="A494" s="7">
        <f>COUNTIF($C$3:C494,C494)</f>
        <v>0</v>
      </c>
      <c r="B494" s="7" t="str">
        <f t="shared" si="28"/>
        <v>0_</v>
      </c>
      <c r="C494" s="20"/>
      <c r="D494" s="20"/>
      <c r="E494" s="20"/>
      <c r="F494" s="20"/>
      <c r="G494" s="20"/>
      <c r="H494" s="20"/>
      <c r="I494" s="20"/>
      <c r="J494" s="20"/>
      <c r="K494" s="7" t="str">
        <f t="shared" si="29"/>
        <v/>
      </c>
      <c r="L494" s="20"/>
      <c r="M494" s="20"/>
      <c r="N494" s="20"/>
      <c r="O494" s="20"/>
      <c r="P494" s="7" t="str">
        <f t="shared" si="30"/>
        <v/>
      </c>
      <c r="Q494" s="7">
        <f t="shared" si="31"/>
        <v>0</v>
      </c>
    </row>
    <row r="495" spans="1:17" x14ac:dyDescent="0.25">
      <c r="A495" s="7">
        <f>COUNTIF($C$3:C495,C495)</f>
        <v>0</v>
      </c>
      <c r="B495" s="7" t="str">
        <f t="shared" si="28"/>
        <v>0_</v>
      </c>
      <c r="C495" s="20"/>
      <c r="D495" s="20"/>
      <c r="E495" s="20"/>
      <c r="F495" s="20"/>
      <c r="G495" s="20"/>
      <c r="H495" s="20"/>
      <c r="I495" s="20"/>
      <c r="J495" s="20"/>
      <c r="K495" s="7" t="str">
        <f t="shared" si="29"/>
        <v/>
      </c>
      <c r="L495" s="20"/>
      <c r="M495" s="20"/>
      <c r="N495" s="20"/>
      <c r="O495" s="20"/>
      <c r="P495" s="7" t="str">
        <f t="shared" si="30"/>
        <v/>
      </c>
      <c r="Q495" s="7">
        <f t="shared" si="31"/>
        <v>0</v>
      </c>
    </row>
    <row r="496" spans="1:17" x14ac:dyDescent="0.25">
      <c r="A496" s="7">
        <f>COUNTIF($C$3:C496,C496)</f>
        <v>0</v>
      </c>
      <c r="B496" s="7" t="str">
        <f t="shared" si="28"/>
        <v>0_</v>
      </c>
      <c r="C496" s="20"/>
      <c r="D496" s="20"/>
      <c r="E496" s="20"/>
      <c r="F496" s="20"/>
      <c r="G496" s="20"/>
      <c r="H496" s="20"/>
      <c r="I496" s="20"/>
      <c r="J496" s="20"/>
      <c r="K496" s="7" t="str">
        <f t="shared" si="29"/>
        <v/>
      </c>
      <c r="L496" s="20"/>
      <c r="M496" s="20"/>
      <c r="N496" s="20"/>
      <c r="O496" s="20"/>
      <c r="P496" s="7" t="str">
        <f t="shared" si="30"/>
        <v/>
      </c>
      <c r="Q496" s="7">
        <f t="shared" si="31"/>
        <v>0</v>
      </c>
    </row>
    <row r="497" spans="1:17" x14ac:dyDescent="0.25">
      <c r="A497" s="7">
        <f>COUNTIF($C$3:C497,C497)</f>
        <v>0</v>
      </c>
      <c r="B497" s="7" t="str">
        <f t="shared" si="28"/>
        <v>0_</v>
      </c>
      <c r="C497" s="20"/>
      <c r="D497" s="20"/>
      <c r="E497" s="20"/>
      <c r="F497" s="20"/>
      <c r="G497" s="20"/>
      <c r="H497" s="20"/>
      <c r="I497" s="20"/>
      <c r="J497" s="20"/>
      <c r="K497" s="7" t="str">
        <f t="shared" si="29"/>
        <v/>
      </c>
      <c r="L497" s="20"/>
      <c r="M497" s="20"/>
      <c r="N497" s="20"/>
      <c r="O497" s="20"/>
      <c r="P497" s="7" t="str">
        <f t="shared" si="30"/>
        <v/>
      </c>
      <c r="Q497" s="7">
        <f t="shared" si="31"/>
        <v>0</v>
      </c>
    </row>
    <row r="498" spans="1:17" x14ac:dyDescent="0.25">
      <c r="A498" s="7">
        <f>COUNTIF($C$3:C498,C498)</f>
        <v>0</v>
      </c>
      <c r="B498" s="7" t="str">
        <f t="shared" si="28"/>
        <v>0_</v>
      </c>
      <c r="C498" s="20"/>
      <c r="D498" s="20"/>
      <c r="E498" s="20"/>
      <c r="F498" s="20"/>
      <c r="G498" s="20"/>
      <c r="H498" s="20"/>
      <c r="I498" s="20"/>
      <c r="J498" s="20"/>
      <c r="K498" s="7" t="str">
        <f t="shared" si="29"/>
        <v/>
      </c>
      <c r="L498" s="20"/>
      <c r="M498" s="20"/>
      <c r="N498" s="20"/>
      <c r="O498" s="20"/>
      <c r="P498" s="7" t="str">
        <f t="shared" si="30"/>
        <v/>
      </c>
      <c r="Q498" s="7">
        <f t="shared" si="31"/>
        <v>0</v>
      </c>
    </row>
    <row r="499" spans="1:17" x14ac:dyDescent="0.25">
      <c r="A499" s="7">
        <f>COUNTIF($C$3:C499,C499)</f>
        <v>0</v>
      </c>
      <c r="B499" s="7" t="str">
        <f t="shared" si="28"/>
        <v>0_</v>
      </c>
      <c r="C499" s="20"/>
      <c r="D499" s="20"/>
      <c r="E499" s="20"/>
      <c r="F499" s="20"/>
      <c r="G499" s="20"/>
      <c r="H499" s="20"/>
      <c r="I499" s="20"/>
      <c r="J499" s="20"/>
      <c r="K499" s="7" t="str">
        <f t="shared" si="29"/>
        <v/>
      </c>
      <c r="L499" s="20"/>
      <c r="M499" s="20"/>
      <c r="N499" s="20"/>
      <c r="O499" s="20"/>
      <c r="P499" s="7" t="str">
        <f t="shared" si="30"/>
        <v/>
      </c>
      <c r="Q499" s="7">
        <f t="shared" si="31"/>
        <v>0</v>
      </c>
    </row>
    <row r="500" spans="1:17" x14ac:dyDescent="0.25">
      <c r="A500" s="7">
        <f>COUNTIF($C$3:C500,C500)</f>
        <v>0</v>
      </c>
      <c r="B500" s="7" t="str">
        <f t="shared" si="28"/>
        <v>0_</v>
      </c>
      <c r="C500" s="20"/>
      <c r="D500" s="20"/>
      <c r="E500" s="20"/>
      <c r="F500" s="20"/>
      <c r="G500" s="20"/>
      <c r="H500" s="20"/>
      <c r="I500" s="20"/>
      <c r="J500" s="20"/>
      <c r="K500" s="7" t="str">
        <f t="shared" si="29"/>
        <v/>
      </c>
      <c r="L500" s="20"/>
      <c r="M500" s="20"/>
      <c r="N500" s="20"/>
      <c r="O500" s="20"/>
      <c r="P500" s="7" t="str">
        <f t="shared" si="30"/>
        <v/>
      </c>
      <c r="Q500" s="7">
        <f t="shared" si="31"/>
        <v>0</v>
      </c>
    </row>
    <row r="501" spans="1:17" x14ac:dyDescent="0.25">
      <c r="A501" s="7">
        <f>COUNTIF($C$3:C501,C501)</f>
        <v>0</v>
      </c>
      <c r="B501" s="7" t="str">
        <f t="shared" si="28"/>
        <v>0_</v>
      </c>
      <c r="C501" s="20"/>
      <c r="D501" s="20"/>
      <c r="E501" s="20"/>
      <c r="F501" s="20"/>
      <c r="G501" s="20"/>
      <c r="H501" s="20"/>
      <c r="I501" s="20"/>
      <c r="J501" s="20"/>
      <c r="K501" s="7" t="str">
        <f t="shared" si="29"/>
        <v/>
      </c>
      <c r="L501" s="20"/>
      <c r="M501" s="20"/>
      <c r="N501" s="20"/>
      <c r="O501" s="20"/>
      <c r="P501" s="7" t="str">
        <f t="shared" si="30"/>
        <v/>
      </c>
      <c r="Q501" s="7">
        <f t="shared" si="31"/>
        <v>0</v>
      </c>
    </row>
    <row r="502" spans="1:17" x14ac:dyDescent="0.25">
      <c r="A502" s="7">
        <f>COUNTIF($C$3:C502,C502)</f>
        <v>0</v>
      </c>
      <c r="B502" s="7" t="str">
        <f t="shared" si="28"/>
        <v>0_</v>
      </c>
      <c r="C502" s="20"/>
      <c r="D502" s="20"/>
      <c r="E502" s="20"/>
      <c r="F502" s="20"/>
      <c r="G502" s="20"/>
      <c r="H502" s="20"/>
      <c r="I502" s="20"/>
      <c r="J502" s="20"/>
      <c r="K502" s="7" t="str">
        <f t="shared" si="29"/>
        <v/>
      </c>
      <c r="L502" s="20"/>
      <c r="M502" s="20"/>
      <c r="N502" s="20"/>
      <c r="O502" s="20"/>
      <c r="P502" s="7" t="str">
        <f t="shared" si="30"/>
        <v/>
      </c>
      <c r="Q502" s="7">
        <f t="shared" si="31"/>
        <v>0</v>
      </c>
    </row>
    <row r="503" spans="1:17" x14ac:dyDescent="0.25">
      <c r="A503" s="7">
        <f>COUNTIF($C$3:C503,C503)</f>
        <v>0</v>
      </c>
      <c r="B503" s="7" t="str">
        <f t="shared" si="28"/>
        <v>0_</v>
      </c>
      <c r="C503" s="20"/>
      <c r="D503" s="20"/>
      <c r="E503" s="20"/>
      <c r="F503" s="20"/>
      <c r="G503" s="20"/>
      <c r="H503" s="20"/>
      <c r="I503" s="20"/>
      <c r="J503" s="20"/>
      <c r="K503" s="7" t="str">
        <f t="shared" si="29"/>
        <v/>
      </c>
      <c r="L503" s="20"/>
      <c r="M503" s="20"/>
      <c r="N503" s="20"/>
      <c r="O503" s="20"/>
      <c r="P503" s="7" t="str">
        <f t="shared" si="30"/>
        <v/>
      </c>
      <c r="Q503" s="7">
        <f t="shared" si="31"/>
        <v>0</v>
      </c>
    </row>
    <row r="504" spans="1:17" x14ac:dyDescent="0.25">
      <c r="A504" s="7">
        <f>COUNTIF($C$3:C504,C504)</f>
        <v>0</v>
      </c>
      <c r="B504" s="7" t="str">
        <f t="shared" si="28"/>
        <v>0_</v>
      </c>
      <c r="C504" s="20"/>
      <c r="D504" s="20"/>
      <c r="E504" s="20"/>
      <c r="F504" s="20"/>
      <c r="G504" s="20"/>
      <c r="H504" s="20"/>
      <c r="I504" s="20"/>
      <c r="J504" s="20"/>
      <c r="K504" s="7" t="str">
        <f t="shared" si="29"/>
        <v/>
      </c>
      <c r="L504" s="20"/>
      <c r="M504" s="20"/>
      <c r="N504" s="20"/>
      <c r="O504" s="20"/>
      <c r="P504" s="7" t="str">
        <f t="shared" si="30"/>
        <v/>
      </c>
      <c r="Q504" s="7">
        <f t="shared" si="31"/>
        <v>0</v>
      </c>
    </row>
    <row r="505" spans="1:17" x14ac:dyDescent="0.25">
      <c r="A505" s="7">
        <f>COUNTIF($C$3:C505,C505)</f>
        <v>0</v>
      </c>
      <c r="B505" s="7" t="str">
        <f t="shared" si="28"/>
        <v>0_</v>
      </c>
      <c r="C505" s="20"/>
      <c r="D505" s="20"/>
      <c r="E505" s="20"/>
      <c r="F505" s="20"/>
      <c r="G505" s="20"/>
      <c r="H505" s="20"/>
      <c r="I505" s="20"/>
      <c r="J505" s="20"/>
      <c r="K505" s="7" t="str">
        <f t="shared" si="29"/>
        <v/>
      </c>
      <c r="L505" s="20"/>
      <c r="M505" s="20"/>
      <c r="N505" s="20"/>
      <c r="O505" s="20"/>
      <c r="P505" s="7" t="str">
        <f t="shared" si="30"/>
        <v/>
      </c>
      <c r="Q505" s="7">
        <f t="shared" si="31"/>
        <v>0</v>
      </c>
    </row>
    <row r="506" spans="1:17" x14ac:dyDescent="0.25">
      <c r="A506" s="7">
        <f>COUNTIF($C$3:C506,C506)</f>
        <v>0</v>
      </c>
      <c r="B506" s="7" t="str">
        <f t="shared" si="28"/>
        <v>0_</v>
      </c>
      <c r="C506" s="20"/>
      <c r="D506" s="20"/>
      <c r="E506" s="20"/>
      <c r="F506" s="20"/>
      <c r="G506" s="20"/>
      <c r="H506" s="20"/>
      <c r="I506" s="20"/>
      <c r="J506" s="20"/>
      <c r="K506" s="7" t="str">
        <f t="shared" si="29"/>
        <v/>
      </c>
      <c r="L506" s="20"/>
      <c r="M506" s="20"/>
      <c r="N506" s="20"/>
      <c r="O506" s="20"/>
      <c r="P506" s="7" t="str">
        <f t="shared" si="30"/>
        <v/>
      </c>
      <c r="Q506" s="7">
        <f t="shared" si="31"/>
        <v>0</v>
      </c>
    </row>
    <row r="507" spans="1:17" x14ac:dyDescent="0.25">
      <c r="A507" s="7">
        <f>COUNTIF($C$3:C507,C507)</f>
        <v>0</v>
      </c>
      <c r="B507" s="7" t="str">
        <f t="shared" si="28"/>
        <v>0_</v>
      </c>
      <c r="C507" s="20"/>
      <c r="D507" s="20"/>
      <c r="E507" s="20"/>
      <c r="F507" s="20"/>
      <c r="G507" s="20"/>
      <c r="H507" s="20"/>
      <c r="I507" s="20"/>
      <c r="J507" s="20"/>
      <c r="K507" s="7" t="str">
        <f t="shared" si="29"/>
        <v/>
      </c>
      <c r="L507" s="20"/>
      <c r="M507" s="20"/>
      <c r="N507" s="20"/>
      <c r="O507" s="20"/>
      <c r="P507" s="7" t="str">
        <f t="shared" si="30"/>
        <v/>
      </c>
      <c r="Q507" s="7">
        <f t="shared" si="31"/>
        <v>0</v>
      </c>
    </row>
    <row r="508" spans="1:17" x14ac:dyDescent="0.25">
      <c r="A508" s="7">
        <f>COUNTIF($C$3:C508,C508)</f>
        <v>0</v>
      </c>
      <c r="B508" s="7" t="str">
        <f t="shared" si="28"/>
        <v>0_</v>
      </c>
      <c r="C508" s="20"/>
      <c r="D508" s="20"/>
      <c r="E508" s="20"/>
      <c r="F508" s="20"/>
      <c r="G508" s="20"/>
      <c r="H508" s="20"/>
      <c r="I508" s="20"/>
      <c r="J508" s="20"/>
      <c r="K508" s="7" t="str">
        <f t="shared" si="29"/>
        <v/>
      </c>
      <c r="L508" s="20"/>
      <c r="M508" s="20"/>
      <c r="N508" s="20"/>
      <c r="O508" s="20"/>
      <c r="P508" s="7" t="str">
        <f t="shared" si="30"/>
        <v/>
      </c>
      <c r="Q508" s="7">
        <f t="shared" si="31"/>
        <v>0</v>
      </c>
    </row>
    <row r="509" spans="1:17" x14ac:dyDescent="0.25">
      <c r="A509" s="7">
        <f>COUNTIF($C$3:C509,C509)</f>
        <v>0</v>
      </c>
      <c r="B509" s="7" t="str">
        <f t="shared" si="28"/>
        <v>0_</v>
      </c>
      <c r="C509" s="20"/>
      <c r="D509" s="20"/>
      <c r="E509" s="20"/>
      <c r="F509" s="20"/>
      <c r="G509" s="20"/>
      <c r="H509" s="20"/>
      <c r="I509" s="20"/>
      <c r="J509" s="20"/>
      <c r="K509" s="7" t="str">
        <f t="shared" si="29"/>
        <v/>
      </c>
      <c r="L509" s="20"/>
      <c r="M509" s="20"/>
      <c r="N509" s="20"/>
      <c r="O509" s="20"/>
      <c r="P509" s="7" t="str">
        <f t="shared" si="30"/>
        <v/>
      </c>
      <c r="Q509" s="7">
        <f t="shared" si="31"/>
        <v>0</v>
      </c>
    </row>
    <row r="510" spans="1:17" x14ac:dyDescent="0.25">
      <c r="A510" s="7">
        <f>COUNTIF($C$3:C510,C510)</f>
        <v>0</v>
      </c>
      <c r="B510" s="7" t="str">
        <f t="shared" si="28"/>
        <v>0_</v>
      </c>
      <c r="C510" s="20"/>
      <c r="D510" s="20"/>
      <c r="E510" s="20"/>
      <c r="F510" s="20"/>
      <c r="G510" s="20"/>
      <c r="H510" s="20"/>
      <c r="I510" s="20"/>
      <c r="J510" s="20"/>
      <c r="K510" s="7" t="str">
        <f t="shared" si="29"/>
        <v/>
      </c>
      <c r="L510" s="20"/>
      <c r="M510" s="20"/>
      <c r="N510" s="20"/>
      <c r="O510" s="20"/>
      <c r="P510" s="7" t="str">
        <f t="shared" si="30"/>
        <v/>
      </c>
      <c r="Q510" s="7">
        <f t="shared" si="31"/>
        <v>0</v>
      </c>
    </row>
    <row r="511" spans="1:17" x14ac:dyDescent="0.25">
      <c r="A511" s="7">
        <f>COUNTIF($C$3:C511,C511)</f>
        <v>0</v>
      </c>
      <c r="B511" s="7" t="str">
        <f t="shared" si="28"/>
        <v>0_</v>
      </c>
      <c r="C511" s="20"/>
      <c r="D511" s="20"/>
      <c r="E511" s="20"/>
      <c r="F511" s="20"/>
      <c r="G511" s="20"/>
      <c r="H511" s="20"/>
      <c r="I511" s="20"/>
      <c r="J511" s="20"/>
      <c r="K511" s="7" t="str">
        <f t="shared" si="29"/>
        <v/>
      </c>
      <c r="L511" s="20"/>
      <c r="M511" s="20"/>
      <c r="N511" s="20"/>
      <c r="O511" s="20"/>
      <c r="P511" s="7" t="str">
        <f t="shared" si="30"/>
        <v/>
      </c>
      <c r="Q511" s="7">
        <f t="shared" si="31"/>
        <v>0</v>
      </c>
    </row>
    <row r="512" spans="1:17" x14ac:dyDescent="0.25">
      <c r="A512" s="7">
        <f>COUNTIF($C$3:C512,C512)</f>
        <v>0</v>
      </c>
      <c r="B512" s="7" t="str">
        <f t="shared" si="28"/>
        <v>0_</v>
      </c>
      <c r="C512" s="20"/>
      <c r="D512" s="20"/>
      <c r="E512" s="20"/>
      <c r="F512" s="20"/>
      <c r="G512" s="20"/>
      <c r="H512" s="20"/>
      <c r="I512" s="20"/>
      <c r="J512" s="20"/>
      <c r="K512" s="7" t="str">
        <f t="shared" si="29"/>
        <v/>
      </c>
      <c r="L512" s="20"/>
      <c r="M512" s="20"/>
      <c r="N512" s="20"/>
      <c r="O512" s="20"/>
      <c r="P512" s="7" t="str">
        <f t="shared" si="30"/>
        <v/>
      </c>
      <c r="Q512" s="7">
        <f t="shared" si="31"/>
        <v>0</v>
      </c>
    </row>
    <row r="513" spans="1:17" x14ac:dyDescent="0.25">
      <c r="A513" s="7">
        <f>COUNTIF($C$3:C513,C513)</f>
        <v>0</v>
      </c>
      <c r="B513" s="7" t="str">
        <f t="shared" si="28"/>
        <v>0_</v>
      </c>
      <c r="C513" s="20"/>
      <c r="D513" s="20"/>
      <c r="E513" s="20"/>
      <c r="F513" s="20"/>
      <c r="G513" s="20"/>
      <c r="H513" s="20"/>
      <c r="I513" s="20"/>
      <c r="J513" s="20"/>
      <c r="K513" s="7" t="str">
        <f t="shared" si="29"/>
        <v/>
      </c>
      <c r="L513" s="20"/>
      <c r="M513" s="20"/>
      <c r="N513" s="20"/>
      <c r="O513" s="20"/>
      <c r="P513" s="7" t="str">
        <f t="shared" si="30"/>
        <v/>
      </c>
      <c r="Q513" s="7">
        <f t="shared" si="31"/>
        <v>0</v>
      </c>
    </row>
    <row r="514" spans="1:17" x14ac:dyDescent="0.25">
      <c r="A514" s="7">
        <f>COUNTIF($C$3:C514,C514)</f>
        <v>0</v>
      </c>
      <c r="B514" s="7" t="str">
        <f t="shared" si="28"/>
        <v>0_</v>
      </c>
      <c r="C514" s="20"/>
      <c r="D514" s="20"/>
      <c r="E514" s="20"/>
      <c r="F514" s="20"/>
      <c r="G514" s="20"/>
      <c r="H514" s="20"/>
      <c r="I514" s="20"/>
      <c r="J514" s="20"/>
      <c r="K514" s="7" t="str">
        <f t="shared" si="29"/>
        <v/>
      </c>
      <c r="L514" s="20"/>
      <c r="M514" s="20"/>
      <c r="N514" s="20"/>
      <c r="O514" s="20"/>
      <c r="P514" s="7" t="str">
        <f t="shared" si="30"/>
        <v/>
      </c>
      <c r="Q514" s="7">
        <f t="shared" si="31"/>
        <v>0</v>
      </c>
    </row>
    <row r="515" spans="1:17" x14ac:dyDescent="0.25">
      <c r="A515" s="7">
        <f>COUNTIF($C$3:C515,C515)</f>
        <v>0</v>
      </c>
      <c r="B515" s="7" t="str">
        <f t="shared" ref="B515:B578" si="32">CONCATENATE(A515,"_",C515)</f>
        <v>0_</v>
      </c>
      <c r="C515" s="20"/>
      <c r="D515" s="20"/>
      <c r="E515" s="20"/>
      <c r="F515" s="20"/>
      <c r="G515" s="20"/>
      <c r="H515" s="20"/>
      <c r="I515" s="20"/>
      <c r="J515" s="20"/>
      <c r="K515" s="7" t="str">
        <f t="shared" ref="K515:K578" si="33">CONCATENATE(IF(G515=TRUE,"I",""),
IF(AND(G515=TRUE)*AND(OR(H515=TRUE,I515=TRUE,J515=TRUE)=TRUE),", ",""),
IF(H515=TRUE,"II",""),
IF(AND(H515=TRUE)*AND(OR(I515=TRUE,J515=TRUE)=TRUE),", ",""),
IF(I515=TRUE,"III",""),
IF(AND(I515=TRUE)*AND(J515=TRUE),", ",""),
IF(J515=TRUE,"IV",""))</f>
        <v/>
      </c>
      <c r="L515" s="20"/>
      <c r="M515" s="20"/>
      <c r="N515" s="20"/>
      <c r="O515" s="20"/>
      <c r="P515" s="7" t="str">
        <f t="shared" ref="P515:P578" si="34">IF(LEN(L515)&gt;1,L515,"")</f>
        <v/>
      </c>
      <c r="Q515" s="7">
        <f t="shared" ref="Q515:Q578" si="35">C515</f>
        <v>0</v>
      </c>
    </row>
    <row r="516" spans="1:17" x14ac:dyDescent="0.25">
      <c r="A516" s="7">
        <f>COUNTIF($C$3:C516,C516)</f>
        <v>0</v>
      </c>
      <c r="B516" s="7" t="str">
        <f t="shared" si="32"/>
        <v>0_</v>
      </c>
      <c r="C516" s="20"/>
      <c r="D516" s="20"/>
      <c r="E516" s="20"/>
      <c r="F516" s="20"/>
      <c r="G516" s="20"/>
      <c r="H516" s="20"/>
      <c r="I516" s="20"/>
      <c r="J516" s="20"/>
      <c r="K516" s="7" t="str">
        <f t="shared" si="33"/>
        <v/>
      </c>
      <c r="L516" s="20"/>
      <c r="M516" s="20"/>
      <c r="N516" s="20"/>
      <c r="O516" s="20"/>
      <c r="P516" s="7" t="str">
        <f t="shared" si="34"/>
        <v/>
      </c>
      <c r="Q516" s="7">
        <f t="shared" si="35"/>
        <v>0</v>
      </c>
    </row>
    <row r="517" spans="1:17" x14ac:dyDescent="0.25">
      <c r="A517" s="7">
        <f>COUNTIF($C$3:C517,C517)</f>
        <v>0</v>
      </c>
      <c r="B517" s="7" t="str">
        <f t="shared" si="32"/>
        <v>0_</v>
      </c>
      <c r="C517" s="20"/>
      <c r="D517" s="20"/>
      <c r="E517" s="20"/>
      <c r="F517" s="20"/>
      <c r="G517" s="20"/>
      <c r="H517" s="20"/>
      <c r="I517" s="20"/>
      <c r="J517" s="20"/>
      <c r="K517" s="7" t="str">
        <f t="shared" si="33"/>
        <v/>
      </c>
      <c r="L517" s="20"/>
      <c r="M517" s="20"/>
      <c r="N517" s="20"/>
      <c r="O517" s="20"/>
      <c r="P517" s="7" t="str">
        <f t="shared" si="34"/>
        <v/>
      </c>
      <c r="Q517" s="7">
        <f t="shared" si="35"/>
        <v>0</v>
      </c>
    </row>
    <row r="518" spans="1:17" x14ac:dyDescent="0.25">
      <c r="A518" s="7">
        <f>COUNTIF($C$3:C518,C518)</f>
        <v>0</v>
      </c>
      <c r="B518" s="7" t="str">
        <f t="shared" si="32"/>
        <v>0_</v>
      </c>
      <c r="C518" s="20"/>
      <c r="D518" s="20"/>
      <c r="E518" s="20"/>
      <c r="F518" s="20"/>
      <c r="G518" s="20"/>
      <c r="H518" s="20"/>
      <c r="I518" s="20"/>
      <c r="J518" s="20"/>
      <c r="K518" s="7" t="str">
        <f t="shared" si="33"/>
        <v/>
      </c>
      <c r="L518" s="20"/>
      <c r="M518" s="20"/>
      <c r="N518" s="20"/>
      <c r="O518" s="20"/>
      <c r="P518" s="7" t="str">
        <f t="shared" si="34"/>
        <v/>
      </c>
      <c r="Q518" s="7">
        <f t="shared" si="35"/>
        <v>0</v>
      </c>
    </row>
    <row r="519" spans="1:17" x14ac:dyDescent="0.25">
      <c r="A519" s="7">
        <f>COUNTIF($C$3:C519,C519)</f>
        <v>0</v>
      </c>
      <c r="B519" s="7" t="str">
        <f t="shared" si="32"/>
        <v>0_</v>
      </c>
      <c r="C519" s="20"/>
      <c r="D519" s="20"/>
      <c r="E519" s="20"/>
      <c r="F519" s="20"/>
      <c r="G519" s="20"/>
      <c r="H519" s="20"/>
      <c r="I519" s="20"/>
      <c r="J519" s="20"/>
      <c r="K519" s="7" t="str">
        <f t="shared" si="33"/>
        <v/>
      </c>
      <c r="L519" s="20"/>
      <c r="M519" s="20"/>
      <c r="N519" s="20"/>
      <c r="O519" s="20"/>
      <c r="P519" s="7" t="str">
        <f t="shared" si="34"/>
        <v/>
      </c>
      <c r="Q519" s="7">
        <f t="shared" si="35"/>
        <v>0</v>
      </c>
    </row>
    <row r="520" spans="1:17" x14ac:dyDescent="0.25">
      <c r="A520" s="7">
        <f>COUNTIF($C$3:C520,C520)</f>
        <v>0</v>
      </c>
      <c r="B520" s="7" t="str">
        <f t="shared" si="32"/>
        <v>0_</v>
      </c>
      <c r="C520" s="20"/>
      <c r="D520" s="20"/>
      <c r="E520" s="20"/>
      <c r="F520" s="20"/>
      <c r="G520" s="20"/>
      <c r="H520" s="20"/>
      <c r="I520" s="20"/>
      <c r="J520" s="20"/>
      <c r="K520" s="7" t="str">
        <f t="shared" si="33"/>
        <v/>
      </c>
      <c r="L520" s="20"/>
      <c r="M520" s="20"/>
      <c r="N520" s="20"/>
      <c r="O520" s="20"/>
      <c r="P520" s="7" t="str">
        <f t="shared" si="34"/>
        <v/>
      </c>
      <c r="Q520" s="7">
        <f t="shared" si="35"/>
        <v>0</v>
      </c>
    </row>
    <row r="521" spans="1:17" x14ac:dyDescent="0.25">
      <c r="A521" s="7">
        <f>COUNTIF($C$3:C521,C521)</f>
        <v>0</v>
      </c>
      <c r="B521" s="7" t="str">
        <f t="shared" si="32"/>
        <v>0_</v>
      </c>
      <c r="C521" s="20"/>
      <c r="D521" s="20"/>
      <c r="E521" s="20"/>
      <c r="F521" s="20"/>
      <c r="G521" s="20"/>
      <c r="H521" s="20"/>
      <c r="I521" s="20"/>
      <c r="J521" s="20"/>
      <c r="K521" s="7" t="str">
        <f t="shared" si="33"/>
        <v/>
      </c>
      <c r="L521" s="20"/>
      <c r="M521" s="20"/>
      <c r="N521" s="20"/>
      <c r="O521" s="20"/>
      <c r="P521" s="7" t="str">
        <f t="shared" si="34"/>
        <v/>
      </c>
      <c r="Q521" s="7">
        <f t="shared" si="35"/>
        <v>0</v>
      </c>
    </row>
    <row r="522" spans="1:17" x14ac:dyDescent="0.25">
      <c r="A522" s="7">
        <f>COUNTIF($C$3:C522,C522)</f>
        <v>0</v>
      </c>
      <c r="B522" s="7" t="str">
        <f t="shared" si="32"/>
        <v>0_</v>
      </c>
      <c r="C522" s="20"/>
      <c r="D522" s="20"/>
      <c r="E522" s="20"/>
      <c r="F522" s="20"/>
      <c r="G522" s="20"/>
      <c r="H522" s="20"/>
      <c r="I522" s="20"/>
      <c r="J522" s="20"/>
      <c r="K522" s="7" t="str">
        <f t="shared" si="33"/>
        <v/>
      </c>
      <c r="L522" s="20"/>
      <c r="M522" s="20"/>
      <c r="N522" s="20"/>
      <c r="O522" s="20"/>
      <c r="P522" s="7" t="str">
        <f t="shared" si="34"/>
        <v/>
      </c>
      <c r="Q522" s="7">
        <f t="shared" si="35"/>
        <v>0</v>
      </c>
    </row>
    <row r="523" spans="1:17" x14ac:dyDescent="0.25">
      <c r="A523" s="7">
        <f>COUNTIF($C$3:C523,C523)</f>
        <v>0</v>
      </c>
      <c r="B523" s="7" t="str">
        <f t="shared" si="32"/>
        <v>0_</v>
      </c>
      <c r="C523" s="20"/>
      <c r="D523" s="20"/>
      <c r="E523" s="20"/>
      <c r="F523" s="20"/>
      <c r="G523" s="20"/>
      <c r="H523" s="20"/>
      <c r="I523" s="20"/>
      <c r="J523" s="20"/>
      <c r="K523" s="7" t="str">
        <f t="shared" si="33"/>
        <v/>
      </c>
      <c r="L523" s="20"/>
      <c r="M523" s="20"/>
      <c r="N523" s="20"/>
      <c r="O523" s="20"/>
      <c r="P523" s="7" t="str">
        <f t="shared" si="34"/>
        <v/>
      </c>
      <c r="Q523" s="7">
        <f t="shared" si="35"/>
        <v>0</v>
      </c>
    </row>
    <row r="524" spans="1:17" x14ac:dyDescent="0.25">
      <c r="A524" s="7">
        <f>COUNTIF($C$3:C524,C524)</f>
        <v>0</v>
      </c>
      <c r="B524" s="7" t="str">
        <f t="shared" si="32"/>
        <v>0_</v>
      </c>
      <c r="C524" s="20"/>
      <c r="D524" s="20"/>
      <c r="E524" s="20"/>
      <c r="F524" s="20"/>
      <c r="G524" s="20"/>
      <c r="H524" s="20"/>
      <c r="I524" s="20"/>
      <c r="J524" s="20"/>
      <c r="K524" s="7" t="str">
        <f t="shared" si="33"/>
        <v/>
      </c>
      <c r="L524" s="20"/>
      <c r="M524" s="20"/>
      <c r="N524" s="20"/>
      <c r="O524" s="20"/>
      <c r="P524" s="7" t="str">
        <f t="shared" si="34"/>
        <v/>
      </c>
      <c r="Q524" s="7">
        <f t="shared" si="35"/>
        <v>0</v>
      </c>
    </row>
    <row r="525" spans="1:17" x14ac:dyDescent="0.25">
      <c r="A525" s="7">
        <f>COUNTIF($C$3:C525,C525)</f>
        <v>0</v>
      </c>
      <c r="B525" s="7" t="str">
        <f t="shared" si="32"/>
        <v>0_</v>
      </c>
      <c r="C525" s="20"/>
      <c r="D525" s="20"/>
      <c r="E525" s="20"/>
      <c r="F525" s="20"/>
      <c r="G525" s="20"/>
      <c r="H525" s="20"/>
      <c r="I525" s="20"/>
      <c r="J525" s="20"/>
      <c r="K525" s="7" t="str">
        <f t="shared" si="33"/>
        <v/>
      </c>
      <c r="L525" s="20"/>
      <c r="M525" s="20"/>
      <c r="N525" s="20"/>
      <c r="O525" s="20"/>
      <c r="P525" s="7" t="str">
        <f t="shared" si="34"/>
        <v/>
      </c>
      <c r="Q525" s="7">
        <f t="shared" si="35"/>
        <v>0</v>
      </c>
    </row>
    <row r="526" spans="1:17" x14ac:dyDescent="0.25">
      <c r="A526" s="7">
        <f>COUNTIF($C$3:C526,C526)</f>
        <v>0</v>
      </c>
      <c r="B526" s="7" t="str">
        <f t="shared" si="32"/>
        <v>0_</v>
      </c>
      <c r="C526" s="20"/>
      <c r="D526" s="20"/>
      <c r="E526" s="20"/>
      <c r="F526" s="20"/>
      <c r="G526" s="20"/>
      <c r="H526" s="20"/>
      <c r="I526" s="20"/>
      <c r="J526" s="20"/>
      <c r="K526" s="7" t="str">
        <f t="shared" si="33"/>
        <v/>
      </c>
      <c r="L526" s="20"/>
      <c r="M526" s="20"/>
      <c r="N526" s="20"/>
      <c r="O526" s="20"/>
      <c r="P526" s="7" t="str">
        <f t="shared" si="34"/>
        <v/>
      </c>
      <c r="Q526" s="7">
        <f t="shared" si="35"/>
        <v>0</v>
      </c>
    </row>
    <row r="527" spans="1:17" x14ac:dyDescent="0.25">
      <c r="A527" s="7">
        <f>COUNTIF($C$3:C527,C527)</f>
        <v>0</v>
      </c>
      <c r="B527" s="7" t="str">
        <f t="shared" si="32"/>
        <v>0_</v>
      </c>
      <c r="C527" s="20"/>
      <c r="D527" s="20"/>
      <c r="E527" s="20"/>
      <c r="F527" s="20"/>
      <c r="G527" s="20"/>
      <c r="H527" s="20"/>
      <c r="I527" s="20"/>
      <c r="J527" s="20"/>
      <c r="K527" s="7" t="str">
        <f t="shared" si="33"/>
        <v/>
      </c>
      <c r="L527" s="20"/>
      <c r="M527" s="20"/>
      <c r="N527" s="20"/>
      <c r="O527" s="20"/>
      <c r="P527" s="7" t="str">
        <f t="shared" si="34"/>
        <v/>
      </c>
      <c r="Q527" s="7">
        <f t="shared" si="35"/>
        <v>0</v>
      </c>
    </row>
    <row r="528" spans="1:17" x14ac:dyDescent="0.25">
      <c r="A528" s="7">
        <f>COUNTIF($C$3:C528,C528)</f>
        <v>0</v>
      </c>
      <c r="B528" s="7" t="str">
        <f t="shared" si="32"/>
        <v>0_</v>
      </c>
      <c r="C528" s="20"/>
      <c r="D528" s="20"/>
      <c r="E528" s="20"/>
      <c r="F528" s="20"/>
      <c r="G528" s="20"/>
      <c r="H528" s="20"/>
      <c r="I528" s="20"/>
      <c r="J528" s="20"/>
      <c r="K528" s="7" t="str">
        <f t="shared" si="33"/>
        <v/>
      </c>
      <c r="L528" s="20"/>
      <c r="M528" s="20"/>
      <c r="N528" s="20"/>
      <c r="O528" s="20"/>
      <c r="P528" s="7" t="str">
        <f t="shared" si="34"/>
        <v/>
      </c>
      <c r="Q528" s="7">
        <f t="shared" si="35"/>
        <v>0</v>
      </c>
    </row>
    <row r="529" spans="1:17" x14ac:dyDescent="0.25">
      <c r="A529" s="7">
        <f>COUNTIF($C$3:C529,C529)</f>
        <v>0</v>
      </c>
      <c r="B529" s="7" t="str">
        <f t="shared" si="32"/>
        <v>0_</v>
      </c>
      <c r="C529" s="20"/>
      <c r="D529" s="20"/>
      <c r="E529" s="20"/>
      <c r="F529" s="20"/>
      <c r="G529" s="20"/>
      <c r="H529" s="20"/>
      <c r="I529" s="20"/>
      <c r="J529" s="20"/>
      <c r="K529" s="7" t="str">
        <f t="shared" si="33"/>
        <v/>
      </c>
      <c r="L529" s="20"/>
      <c r="M529" s="20"/>
      <c r="N529" s="20"/>
      <c r="O529" s="20"/>
      <c r="P529" s="7" t="str">
        <f t="shared" si="34"/>
        <v/>
      </c>
      <c r="Q529" s="7">
        <f t="shared" si="35"/>
        <v>0</v>
      </c>
    </row>
    <row r="530" spans="1:17" x14ac:dyDescent="0.25">
      <c r="A530" s="7">
        <f>COUNTIF($C$3:C530,C530)</f>
        <v>0</v>
      </c>
      <c r="B530" s="7" t="str">
        <f t="shared" si="32"/>
        <v>0_</v>
      </c>
      <c r="C530" s="20"/>
      <c r="D530" s="20"/>
      <c r="E530" s="20"/>
      <c r="F530" s="20"/>
      <c r="G530" s="20"/>
      <c r="H530" s="20"/>
      <c r="I530" s="20"/>
      <c r="J530" s="20"/>
      <c r="K530" s="7" t="str">
        <f t="shared" si="33"/>
        <v/>
      </c>
      <c r="L530" s="20"/>
      <c r="M530" s="20"/>
      <c r="N530" s="20"/>
      <c r="O530" s="20"/>
      <c r="P530" s="7" t="str">
        <f t="shared" si="34"/>
        <v/>
      </c>
      <c r="Q530" s="7">
        <f t="shared" si="35"/>
        <v>0</v>
      </c>
    </row>
    <row r="531" spans="1:17" x14ac:dyDescent="0.25">
      <c r="A531" s="7">
        <f>COUNTIF($C$3:C531,C531)</f>
        <v>0</v>
      </c>
      <c r="B531" s="7" t="str">
        <f t="shared" si="32"/>
        <v>0_</v>
      </c>
      <c r="C531" s="20"/>
      <c r="D531" s="20"/>
      <c r="E531" s="20"/>
      <c r="F531" s="20"/>
      <c r="G531" s="20"/>
      <c r="H531" s="20"/>
      <c r="I531" s="20"/>
      <c r="J531" s="20"/>
      <c r="K531" s="7" t="str">
        <f t="shared" si="33"/>
        <v/>
      </c>
      <c r="L531" s="20"/>
      <c r="M531" s="20"/>
      <c r="N531" s="20"/>
      <c r="O531" s="20"/>
      <c r="P531" s="7" t="str">
        <f t="shared" si="34"/>
        <v/>
      </c>
      <c r="Q531" s="7">
        <f t="shared" si="35"/>
        <v>0</v>
      </c>
    </row>
    <row r="532" spans="1:17" x14ac:dyDescent="0.25">
      <c r="A532" s="7">
        <f>COUNTIF($C$3:C532,C532)</f>
        <v>0</v>
      </c>
      <c r="B532" s="7" t="str">
        <f t="shared" si="32"/>
        <v>0_</v>
      </c>
      <c r="C532" s="20"/>
      <c r="D532" s="20"/>
      <c r="E532" s="20"/>
      <c r="F532" s="20"/>
      <c r="G532" s="20"/>
      <c r="H532" s="20"/>
      <c r="I532" s="20"/>
      <c r="J532" s="20"/>
      <c r="K532" s="7" t="str">
        <f t="shared" si="33"/>
        <v/>
      </c>
      <c r="L532" s="20"/>
      <c r="M532" s="20"/>
      <c r="N532" s="20"/>
      <c r="O532" s="20"/>
      <c r="P532" s="7" t="str">
        <f t="shared" si="34"/>
        <v/>
      </c>
      <c r="Q532" s="7">
        <f t="shared" si="35"/>
        <v>0</v>
      </c>
    </row>
    <row r="533" spans="1:17" x14ac:dyDescent="0.25">
      <c r="A533" s="7">
        <f>COUNTIF($C$3:C533,C533)</f>
        <v>0</v>
      </c>
      <c r="B533" s="7" t="str">
        <f t="shared" si="32"/>
        <v>0_</v>
      </c>
      <c r="C533" s="20"/>
      <c r="D533" s="20"/>
      <c r="E533" s="20"/>
      <c r="F533" s="20"/>
      <c r="G533" s="20"/>
      <c r="H533" s="20"/>
      <c r="I533" s="20"/>
      <c r="J533" s="20"/>
      <c r="K533" s="7" t="str">
        <f t="shared" si="33"/>
        <v/>
      </c>
      <c r="L533" s="20"/>
      <c r="M533" s="20"/>
      <c r="N533" s="20"/>
      <c r="O533" s="20"/>
      <c r="P533" s="7" t="str">
        <f t="shared" si="34"/>
        <v/>
      </c>
      <c r="Q533" s="7">
        <f t="shared" si="35"/>
        <v>0</v>
      </c>
    </row>
    <row r="534" spans="1:17" x14ac:dyDescent="0.25">
      <c r="A534" s="7">
        <f>COUNTIF($C$3:C534,C534)</f>
        <v>0</v>
      </c>
      <c r="B534" s="7" t="str">
        <f t="shared" si="32"/>
        <v>0_</v>
      </c>
      <c r="C534" s="20"/>
      <c r="D534" s="20"/>
      <c r="E534" s="20"/>
      <c r="F534" s="20"/>
      <c r="G534" s="20"/>
      <c r="H534" s="20"/>
      <c r="I534" s="20"/>
      <c r="J534" s="20"/>
      <c r="K534" s="7" t="str">
        <f t="shared" si="33"/>
        <v/>
      </c>
      <c r="L534" s="20"/>
      <c r="M534" s="20"/>
      <c r="N534" s="20"/>
      <c r="O534" s="20"/>
      <c r="P534" s="7" t="str">
        <f t="shared" si="34"/>
        <v/>
      </c>
      <c r="Q534" s="7">
        <f t="shared" si="35"/>
        <v>0</v>
      </c>
    </row>
    <row r="535" spans="1:17" x14ac:dyDescent="0.25">
      <c r="A535" s="7">
        <f>COUNTIF($C$3:C535,C535)</f>
        <v>0</v>
      </c>
      <c r="B535" s="7" t="str">
        <f t="shared" si="32"/>
        <v>0_</v>
      </c>
      <c r="C535" s="20"/>
      <c r="D535" s="20"/>
      <c r="E535" s="20"/>
      <c r="F535" s="20"/>
      <c r="G535" s="20"/>
      <c r="H535" s="20"/>
      <c r="I535" s="20"/>
      <c r="J535" s="20"/>
      <c r="K535" s="7" t="str">
        <f t="shared" si="33"/>
        <v/>
      </c>
      <c r="L535" s="20"/>
      <c r="M535" s="20"/>
      <c r="N535" s="20"/>
      <c r="O535" s="20"/>
      <c r="P535" s="7" t="str">
        <f t="shared" si="34"/>
        <v/>
      </c>
      <c r="Q535" s="7">
        <f t="shared" si="35"/>
        <v>0</v>
      </c>
    </row>
    <row r="536" spans="1:17" x14ac:dyDescent="0.25">
      <c r="A536" s="7">
        <f>COUNTIF($C$3:C536,C536)</f>
        <v>0</v>
      </c>
      <c r="B536" s="7" t="str">
        <f t="shared" si="32"/>
        <v>0_</v>
      </c>
      <c r="C536" s="20"/>
      <c r="D536" s="20"/>
      <c r="E536" s="20"/>
      <c r="F536" s="20"/>
      <c r="G536" s="20"/>
      <c r="H536" s="20"/>
      <c r="I536" s="20"/>
      <c r="J536" s="20"/>
      <c r="K536" s="7" t="str">
        <f t="shared" si="33"/>
        <v/>
      </c>
      <c r="L536" s="20"/>
      <c r="M536" s="20"/>
      <c r="N536" s="20"/>
      <c r="O536" s="20"/>
      <c r="P536" s="7" t="str">
        <f t="shared" si="34"/>
        <v/>
      </c>
      <c r="Q536" s="7">
        <f t="shared" si="35"/>
        <v>0</v>
      </c>
    </row>
    <row r="537" spans="1:17" x14ac:dyDescent="0.25">
      <c r="A537" s="7">
        <f>COUNTIF($C$3:C537,C537)</f>
        <v>0</v>
      </c>
      <c r="B537" s="7" t="str">
        <f t="shared" si="32"/>
        <v>0_</v>
      </c>
      <c r="C537" s="20"/>
      <c r="D537" s="20"/>
      <c r="E537" s="20"/>
      <c r="F537" s="20"/>
      <c r="G537" s="20"/>
      <c r="H537" s="20"/>
      <c r="I537" s="20"/>
      <c r="J537" s="20"/>
      <c r="K537" s="7" t="str">
        <f t="shared" si="33"/>
        <v/>
      </c>
      <c r="L537" s="20"/>
      <c r="M537" s="20"/>
      <c r="N537" s="20"/>
      <c r="O537" s="20"/>
      <c r="P537" s="7" t="str">
        <f t="shared" si="34"/>
        <v/>
      </c>
      <c r="Q537" s="7">
        <f t="shared" si="35"/>
        <v>0</v>
      </c>
    </row>
    <row r="538" spans="1:17" x14ac:dyDescent="0.25">
      <c r="A538" s="7">
        <f>COUNTIF($C$3:C538,C538)</f>
        <v>0</v>
      </c>
      <c r="B538" s="7" t="str">
        <f t="shared" si="32"/>
        <v>0_</v>
      </c>
      <c r="C538" s="20"/>
      <c r="D538" s="20"/>
      <c r="E538" s="20"/>
      <c r="F538" s="20"/>
      <c r="G538" s="20"/>
      <c r="H538" s="20"/>
      <c r="I538" s="20"/>
      <c r="J538" s="20"/>
      <c r="K538" s="7" t="str">
        <f t="shared" si="33"/>
        <v/>
      </c>
      <c r="L538" s="20"/>
      <c r="M538" s="20"/>
      <c r="N538" s="20"/>
      <c r="O538" s="20"/>
      <c r="P538" s="7" t="str">
        <f t="shared" si="34"/>
        <v/>
      </c>
      <c r="Q538" s="7">
        <f t="shared" si="35"/>
        <v>0</v>
      </c>
    </row>
    <row r="539" spans="1:17" x14ac:dyDescent="0.25">
      <c r="A539" s="7">
        <f>COUNTIF($C$3:C539,C539)</f>
        <v>0</v>
      </c>
      <c r="B539" s="7" t="str">
        <f t="shared" si="32"/>
        <v>0_</v>
      </c>
      <c r="C539" s="20"/>
      <c r="D539" s="20"/>
      <c r="E539" s="20"/>
      <c r="F539" s="20"/>
      <c r="G539" s="20"/>
      <c r="H539" s="20"/>
      <c r="I539" s="20"/>
      <c r="J539" s="20"/>
      <c r="K539" s="7" t="str">
        <f t="shared" si="33"/>
        <v/>
      </c>
      <c r="L539" s="20"/>
      <c r="M539" s="20"/>
      <c r="N539" s="20"/>
      <c r="O539" s="20"/>
      <c r="P539" s="7" t="str">
        <f t="shared" si="34"/>
        <v/>
      </c>
      <c r="Q539" s="7">
        <f t="shared" si="35"/>
        <v>0</v>
      </c>
    </row>
    <row r="540" spans="1:17" x14ac:dyDescent="0.25">
      <c r="A540" s="7">
        <f>COUNTIF($C$3:C540,C540)</f>
        <v>0</v>
      </c>
      <c r="B540" s="7" t="str">
        <f t="shared" si="32"/>
        <v>0_</v>
      </c>
      <c r="C540" s="20"/>
      <c r="D540" s="20"/>
      <c r="E540" s="20"/>
      <c r="F540" s="20"/>
      <c r="G540" s="20"/>
      <c r="H540" s="20"/>
      <c r="I540" s="20"/>
      <c r="J540" s="20"/>
      <c r="K540" s="7" t="str">
        <f t="shared" si="33"/>
        <v/>
      </c>
      <c r="L540" s="20"/>
      <c r="M540" s="20"/>
      <c r="N540" s="20"/>
      <c r="O540" s="20"/>
      <c r="P540" s="7" t="str">
        <f t="shared" si="34"/>
        <v/>
      </c>
      <c r="Q540" s="7">
        <f t="shared" si="35"/>
        <v>0</v>
      </c>
    </row>
    <row r="541" spans="1:17" x14ac:dyDescent="0.25">
      <c r="A541" s="7">
        <f>COUNTIF($C$3:C541,C541)</f>
        <v>0</v>
      </c>
      <c r="B541" s="7" t="str">
        <f t="shared" si="32"/>
        <v>0_</v>
      </c>
      <c r="C541" s="20"/>
      <c r="D541" s="20"/>
      <c r="E541" s="20"/>
      <c r="F541" s="20"/>
      <c r="G541" s="20"/>
      <c r="H541" s="20"/>
      <c r="I541" s="20"/>
      <c r="J541" s="20"/>
      <c r="K541" s="7" t="str">
        <f t="shared" si="33"/>
        <v/>
      </c>
      <c r="L541" s="20"/>
      <c r="M541" s="20"/>
      <c r="N541" s="20"/>
      <c r="O541" s="20"/>
      <c r="P541" s="7" t="str">
        <f t="shared" si="34"/>
        <v/>
      </c>
      <c r="Q541" s="7">
        <f t="shared" si="35"/>
        <v>0</v>
      </c>
    </row>
    <row r="542" spans="1:17" x14ac:dyDescent="0.25">
      <c r="A542" s="7">
        <f>COUNTIF($C$3:C542,C542)</f>
        <v>0</v>
      </c>
      <c r="B542" s="7" t="str">
        <f t="shared" si="32"/>
        <v>0_</v>
      </c>
      <c r="C542" s="20"/>
      <c r="D542" s="20"/>
      <c r="E542" s="20"/>
      <c r="F542" s="20"/>
      <c r="G542" s="20"/>
      <c r="H542" s="20"/>
      <c r="I542" s="20"/>
      <c r="J542" s="20"/>
      <c r="K542" s="7" t="str">
        <f t="shared" si="33"/>
        <v/>
      </c>
      <c r="L542" s="20"/>
      <c r="M542" s="20"/>
      <c r="N542" s="20"/>
      <c r="O542" s="20"/>
      <c r="P542" s="7" t="str">
        <f t="shared" si="34"/>
        <v/>
      </c>
      <c r="Q542" s="7">
        <f t="shared" si="35"/>
        <v>0</v>
      </c>
    </row>
    <row r="543" spans="1:17" x14ac:dyDescent="0.25">
      <c r="A543" s="7">
        <f>COUNTIF($C$3:C543,C543)</f>
        <v>0</v>
      </c>
      <c r="B543" s="7" t="str">
        <f t="shared" si="32"/>
        <v>0_</v>
      </c>
      <c r="C543" s="20"/>
      <c r="D543" s="20"/>
      <c r="E543" s="20"/>
      <c r="F543" s="20"/>
      <c r="G543" s="20"/>
      <c r="H543" s="20"/>
      <c r="I543" s="20"/>
      <c r="J543" s="20"/>
      <c r="K543" s="7" t="str">
        <f t="shared" si="33"/>
        <v/>
      </c>
      <c r="L543" s="20"/>
      <c r="M543" s="20"/>
      <c r="N543" s="20"/>
      <c r="O543" s="20"/>
      <c r="P543" s="7" t="str">
        <f t="shared" si="34"/>
        <v/>
      </c>
      <c r="Q543" s="7">
        <f t="shared" si="35"/>
        <v>0</v>
      </c>
    </row>
    <row r="544" spans="1:17" x14ac:dyDescent="0.25">
      <c r="A544" s="7">
        <f>COUNTIF($C$3:C544,C544)</f>
        <v>0</v>
      </c>
      <c r="B544" s="7" t="str">
        <f t="shared" si="32"/>
        <v>0_</v>
      </c>
      <c r="C544" s="20"/>
      <c r="D544" s="20"/>
      <c r="E544" s="20"/>
      <c r="F544" s="20"/>
      <c r="G544" s="20"/>
      <c r="H544" s="20"/>
      <c r="I544" s="20"/>
      <c r="J544" s="20"/>
      <c r="K544" s="7" t="str">
        <f t="shared" si="33"/>
        <v/>
      </c>
      <c r="L544" s="20"/>
      <c r="M544" s="20"/>
      <c r="N544" s="20"/>
      <c r="O544" s="20"/>
      <c r="P544" s="7" t="str">
        <f t="shared" si="34"/>
        <v/>
      </c>
      <c r="Q544" s="7">
        <f t="shared" si="35"/>
        <v>0</v>
      </c>
    </row>
    <row r="545" spans="1:17" x14ac:dyDescent="0.25">
      <c r="A545" s="7">
        <f>COUNTIF($C$3:C545,C545)</f>
        <v>0</v>
      </c>
      <c r="B545" s="7" t="str">
        <f t="shared" si="32"/>
        <v>0_</v>
      </c>
      <c r="C545" s="20"/>
      <c r="D545" s="20"/>
      <c r="E545" s="20"/>
      <c r="F545" s="20"/>
      <c r="G545" s="20"/>
      <c r="H545" s="20"/>
      <c r="I545" s="20"/>
      <c r="J545" s="20"/>
      <c r="K545" s="7" t="str">
        <f t="shared" si="33"/>
        <v/>
      </c>
      <c r="L545" s="20"/>
      <c r="M545" s="20"/>
      <c r="N545" s="20"/>
      <c r="O545" s="20"/>
      <c r="P545" s="7" t="str">
        <f t="shared" si="34"/>
        <v/>
      </c>
      <c r="Q545" s="7">
        <f t="shared" si="35"/>
        <v>0</v>
      </c>
    </row>
    <row r="546" spans="1:17" x14ac:dyDescent="0.25">
      <c r="A546" s="7">
        <f>COUNTIF($C$3:C546,C546)</f>
        <v>0</v>
      </c>
      <c r="B546" s="7" t="str">
        <f t="shared" si="32"/>
        <v>0_</v>
      </c>
      <c r="C546" s="20"/>
      <c r="D546" s="20"/>
      <c r="E546" s="20"/>
      <c r="F546" s="20"/>
      <c r="G546" s="20"/>
      <c r="H546" s="20"/>
      <c r="I546" s="20"/>
      <c r="J546" s="20"/>
      <c r="K546" s="7" t="str">
        <f t="shared" si="33"/>
        <v/>
      </c>
      <c r="L546" s="20"/>
      <c r="M546" s="20"/>
      <c r="N546" s="20"/>
      <c r="O546" s="20"/>
      <c r="P546" s="7" t="str">
        <f t="shared" si="34"/>
        <v/>
      </c>
      <c r="Q546" s="7">
        <f t="shared" si="35"/>
        <v>0</v>
      </c>
    </row>
    <row r="547" spans="1:17" x14ac:dyDescent="0.25">
      <c r="A547" s="7">
        <f>COUNTIF($C$3:C547,C547)</f>
        <v>0</v>
      </c>
      <c r="B547" s="7" t="str">
        <f t="shared" si="32"/>
        <v>0_</v>
      </c>
      <c r="C547" s="20"/>
      <c r="D547" s="20"/>
      <c r="E547" s="20"/>
      <c r="F547" s="20"/>
      <c r="G547" s="20"/>
      <c r="H547" s="20"/>
      <c r="I547" s="20"/>
      <c r="J547" s="20"/>
      <c r="K547" s="7" t="str">
        <f t="shared" si="33"/>
        <v/>
      </c>
      <c r="L547" s="20"/>
      <c r="M547" s="20"/>
      <c r="N547" s="20"/>
      <c r="O547" s="20"/>
      <c r="P547" s="7" t="str">
        <f t="shared" si="34"/>
        <v/>
      </c>
      <c r="Q547" s="7">
        <f t="shared" si="35"/>
        <v>0</v>
      </c>
    </row>
    <row r="548" spans="1:17" x14ac:dyDescent="0.25">
      <c r="A548" s="7">
        <f>COUNTIF($C$3:C548,C548)</f>
        <v>0</v>
      </c>
      <c r="B548" s="7" t="str">
        <f t="shared" si="32"/>
        <v>0_</v>
      </c>
      <c r="C548" s="20"/>
      <c r="D548" s="20"/>
      <c r="E548" s="20"/>
      <c r="F548" s="20"/>
      <c r="G548" s="20"/>
      <c r="H548" s="20"/>
      <c r="I548" s="20"/>
      <c r="J548" s="20"/>
      <c r="K548" s="7" t="str">
        <f t="shared" si="33"/>
        <v/>
      </c>
      <c r="L548" s="20"/>
      <c r="M548" s="20"/>
      <c r="N548" s="20"/>
      <c r="O548" s="20"/>
      <c r="P548" s="7" t="str">
        <f t="shared" si="34"/>
        <v/>
      </c>
      <c r="Q548" s="7">
        <f t="shared" si="35"/>
        <v>0</v>
      </c>
    </row>
    <row r="549" spans="1:17" x14ac:dyDescent="0.25">
      <c r="A549" s="7">
        <f>COUNTIF($C$3:C549,C549)</f>
        <v>0</v>
      </c>
      <c r="B549" s="7" t="str">
        <f t="shared" si="32"/>
        <v>0_</v>
      </c>
      <c r="C549" s="20"/>
      <c r="D549" s="20"/>
      <c r="E549" s="20"/>
      <c r="F549" s="20"/>
      <c r="G549" s="20"/>
      <c r="H549" s="20"/>
      <c r="I549" s="20"/>
      <c r="J549" s="20"/>
      <c r="K549" s="7" t="str">
        <f t="shared" si="33"/>
        <v/>
      </c>
      <c r="L549" s="20"/>
      <c r="M549" s="20"/>
      <c r="N549" s="20"/>
      <c r="O549" s="20"/>
      <c r="P549" s="7" t="str">
        <f t="shared" si="34"/>
        <v/>
      </c>
      <c r="Q549" s="7">
        <f t="shared" si="35"/>
        <v>0</v>
      </c>
    </row>
    <row r="550" spans="1:17" x14ac:dyDescent="0.25">
      <c r="A550" s="7">
        <f>COUNTIF($C$3:C550,C550)</f>
        <v>0</v>
      </c>
      <c r="B550" s="7" t="str">
        <f t="shared" si="32"/>
        <v>0_</v>
      </c>
      <c r="C550" s="20"/>
      <c r="D550" s="20"/>
      <c r="E550" s="20"/>
      <c r="F550" s="20"/>
      <c r="G550" s="20"/>
      <c r="H550" s="20"/>
      <c r="I550" s="20"/>
      <c r="J550" s="20"/>
      <c r="K550" s="7" t="str">
        <f t="shared" si="33"/>
        <v/>
      </c>
      <c r="L550" s="20"/>
      <c r="M550" s="20"/>
      <c r="N550" s="20"/>
      <c r="O550" s="20"/>
      <c r="P550" s="7" t="str">
        <f t="shared" si="34"/>
        <v/>
      </c>
      <c r="Q550" s="7">
        <f t="shared" si="35"/>
        <v>0</v>
      </c>
    </row>
    <row r="551" spans="1:17" x14ac:dyDescent="0.25">
      <c r="A551" s="7">
        <f>COUNTIF($C$3:C551,C551)</f>
        <v>0</v>
      </c>
      <c r="B551" s="7" t="str">
        <f t="shared" si="32"/>
        <v>0_</v>
      </c>
      <c r="C551" s="20"/>
      <c r="D551" s="20"/>
      <c r="E551" s="20"/>
      <c r="F551" s="20"/>
      <c r="G551" s="20"/>
      <c r="H551" s="20"/>
      <c r="I551" s="20"/>
      <c r="J551" s="20"/>
      <c r="K551" s="7" t="str">
        <f t="shared" si="33"/>
        <v/>
      </c>
      <c r="L551" s="20"/>
      <c r="M551" s="20"/>
      <c r="N551" s="20"/>
      <c r="O551" s="20"/>
      <c r="P551" s="7" t="str">
        <f t="shared" si="34"/>
        <v/>
      </c>
      <c r="Q551" s="7">
        <f t="shared" si="35"/>
        <v>0</v>
      </c>
    </row>
    <row r="552" spans="1:17" x14ac:dyDescent="0.25">
      <c r="A552" s="7">
        <f>COUNTIF($C$3:C552,C552)</f>
        <v>0</v>
      </c>
      <c r="B552" s="7" t="str">
        <f t="shared" si="32"/>
        <v>0_</v>
      </c>
      <c r="C552" s="20"/>
      <c r="D552" s="20"/>
      <c r="E552" s="20"/>
      <c r="F552" s="20"/>
      <c r="G552" s="20"/>
      <c r="H552" s="20"/>
      <c r="I552" s="20"/>
      <c r="J552" s="20"/>
      <c r="K552" s="7" t="str">
        <f t="shared" si="33"/>
        <v/>
      </c>
      <c r="L552" s="20"/>
      <c r="M552" s="20"/>
      <c r="N552" s="20"/>
      <c r="O552" s="20"/>
      <c r="P552" s="7" t="str">
        <f t="shared" si="34"/>
        <v/>
      </c>
      <c r="Q552" s="7">
        <f t="shared" si="35"/>
        <v>0</v>
      </c>
    </row>
    <row r="553" spans="1:17" x14ac:dyDescent="0.25">
      <c r="A553" s="7">
        <f>COUNTIF($C$3:C553,C553)</f>
        <v>0</v>
      </c>
      <c r="B553" s="7" t="str">
        <f t="shared" si="32"/>
        <v>0_</v>
      </c>
      <c r="C553" s="20"/>
      <c r="D553" s="20"/>
      <c r="E553" s="20"/>
      <c r="F553" s="20"/>
      <c r="G553" s="20"/>
      <c r="H553" s="20"/>
      <c r="I553" s="20"/>
      <c r="J553" s="20"/>
      <c r="K553" s="7" t="str">
        <f t="shared" si="33"/>
        <v/>
      </c>
      <c r="L553" s="20"/>
      <c r="M553" s="20"/>
      <c r="N553" s="20"/>
      <c r="O553" s="20"/>
      <c r="P553" s="7" t="str">
        <f t="shared" si="34"/>
        <v/>
      </c>
      <c r="Q553" s="7">
        <f t="shared" si="35"/>
        <v>0</v>
      </c>
    </row>
    <row r="554" spans="1:17" x14ac:dyDescent="0.25">
      <c r="A554" s="7">
        <f>COUNTIF($C$3:C554,C554)</f>
        <v>0</v>
      </c>
      <c r="B554" s="7" t="str">
        <f t="shared" si="32"/>
        <v>0_</v>
      </c>
      <c r="C554" s="20"/>
      <c r="D554" s="20"/>
      <c r="E554" s="20"/>
      <c r="F554" s="20"/>
      <c r="G554" s="20"/>
      <c r="H554" s="20"/>
      <c r="I554" s="20"/>
      <c r="J554" s="20"/>
      <c r="K554" s="7" t="str">
        <f t="shared" si="33"/>
        <v/>
      </c>
      <c r="L554" s="20"/>
      <c r="M554" s="20"/>
      <c r="N554" s="20"/>
      <c r="O554" s="20"/>
      <c r="P554" s="7" t="str">
        <f t="shared" si="34"/>
        <v/>
      </c>
      <c r="Q554" s="7">
        <f t="shared" si="35"/>
        <v>0</v>
      </c>
    </row>
    <row r="555" spans="1:17" x14ac:dyDescent="0.25">
      <c r="A555" s="7">
        <f>COUNTIF($C$3:C555,C555)</f>
        <v>0</v>
      </c>
      <c r="B555" s="7" t="str">
        <f t="shared" si="32"/>
        <v>0_</v>
      </c>
      <c r="C555" s="20"/>
      <c r="D555" s="20"/>
      <c r="E555" s="20"/>
      <c r="F555" s="20"/>
      <c r="G555" s="20"/>
      <c r="H555" s="20"/>
      <c r="I555" s="20"/>
      <c r="J555" s="20"/>
      <c r="K555" s="7" t="str">
        <f t="shared" si="33"/>
        <v/>
      </c>
      <c r="L555" s="20"/>
      <c r="M555" s="20"/>
      <c r="N555" s="20"/>
      <c r="O555" s="20"/>
      <c r="P555" s="7" t="str">
        <f t="shared" si="34"/>
        <v/>
      </c>
      <c r="Q555" s="7">
        <f t="shared" si="35"/>
        <v>0</v>
      </c>
    </row>
    <row r="556" spans="1:17" x14ac:dyDescent="0.25">
      <c r="A556" s="7">
        <f>COUNTIF($C$3:C556,C556)</f>
        <v>0</v>
      </c>
      <c r="B556" s="7" t="str">
        <f t="shared" si="32"/>
        <v>0_</v>
      </c>
      <c r="C556" s="20"/>
      <c r="D556" s="20"/>
      <c r="E556" s="20"/>
      <c r="F556" s="20"/>
      <c r="G556" s="20"/>
      <c r="H556" s="20"/>
      <c r="I556" s="20"/>
      <c r="J556" s="20"/>
      <c r="K556" s="7" t="str">
        <f t="shared" si="33"/>
        <v/>
      </c>
      <c r="L556" s="20"/>
      <c r="M556" s="20"/>
      <c r="N556" s="20"/>
      <c r="O556" s="20"/>
      <c r="P556" s="7" t="str">
        <f t="shared" si="34"/>
        <v/>
      </c>
      <c r="Q556" s="7">
        <f t="shared" si="35"/>
        <v>0</v>
      </c>
    </row>
    <row r="557" spans="1:17" x14ac:dyDescent="0.25">
      <c r="A557" s="7">
        <f>COUNTIF($C$3:C557,C557)</f>
        <v>0</v>
      </c>
      <c r="B557" s="7" t="str">
        <f t="shared" si="32"/>
        <v>0_</v>
      </c>
      <c r="C557" s="20"/>
      <c r="D557" s="20"/>
      <c r="E557" s="20"/>
      <c r="F557" s="20"/>
      <c r="G557" s="20"/>
      <c r="H557" s="20"/>
      <c r="I557" s="20"/>
      <c r="J557" s="20"/>
      <c r="K557" s="7" t="str">
        <f t="shared" si="33"/>
        <v/>
      </c>
      <c r="L557" s="20"/>
      <c r="M557" s="20"/>
      <c r="N557" s="20"/>
      <c r="O557" s="20"/>
      <c r="P557" s="7" t="str">
        <f t="shared" si="34"/>
        <v/>
      </c>
      <c r="Q557" s="7">
        <f t="shared" si="35"/>
        <v>0</v>
      </c>
    </row>
    <row r="558" spans="1:17" x14ac:dyDescent="0.25">
      <c r="A558" s="7">
        <f>COUNTIF($C$3:C558,C558)</f>
        <v>0</v>
      </c>
      <c r="B558" s="7" t="str">
        <f t="shared" si="32"/>
        <v>0_</v>
      </c>
      <c r="C558" s="20"/>
      <c r="D558" s="20"/>
      <c r="E558" s="20"/>
      <c r="F558" s="20"/>
      <c r="G558" s="20"/>
      <c r="H558" s="20"/>
      <c r="I558" s="20"/>
      <c r="J558" s="20"/>
      <c r="K558" s="7" t="str">
        <f t="shared" si="33"/>
        <v/>
      </c>
      <c r="L558" s="20"/>
      <c r="M558" s="20"/>
      <c r="N558" s="20"/>
      <c r="O558" s="20"/>
      <c r="P558" s="7" t="str">
        <f t="shared" si="34"/>
        <v/>
      </c>
      <c r="Q558" s="7">
        <f t="shared" si="35"/>
        <v>0</v>
      </c>
    </row>
    <row r="559" spans="1:17" x14ac:dyDescent="0.25">
      <c r="A559" s="7">
        <f>COUNTIF($C$3:C559,C559)</f>
        <v>0</v>
      </c>
      <c r="B559" s="7" t="str">
        <f t="shared" si="32"/>
        <v>0_</v>
      </c>
      <c r="C559" s="20"/>
      <c r="D559" s="20"/>
      <c r="E559" s="20"/>
      <c r="F559" s="20"/>
      <c r="G559" s="20"/>
      <c r="H559" s="20"/>
      <c r="I559" s="20"/>
      <c r="J559" s="20"/>
      <c r="K559" s="7" t="str">
        <f t="shared" si="33"/>
        <v/>
      </c>
      <c r="L559" s="20"/>
      <c r="M559" s="20"/>
      <c r="N559" s="20"/>
      <c r="O559" s="20"/>
      <c r="P559" s="7" t="str">
        <f t="shared" si="34"/>
        <v/>
      </c>
      <c r="Q559" s="7">
        <f t="shared" si="35"/>
        <v>0</v>
      </c>
    </row>
    <row r="560" spans="1:17" x14ac:dyDescent="0.25">
      <c r="A560" s="7">
        <f>COUNTIF($C$3:C560,C560)</f>
        <v>0</v>
      </c>
      <c r="B560" s="7" t="str">
        <f t="shared" si="32"/>
        <v>0_</v>
      </c>
      <c r="C560" s="20"/>
      <c r="D560" s="20"/>
      <c r="E560" s="20"/>
      <c r="F560" s="20"/>
      <c r="G560" s="20"/>
      <c r="H560" s="20"/>
      <c r="I560" s="20"/>
      <c r="J560" s="20"/>
      <c r="K560" s="7" t="str">
        <f t="shared" si="33"/>
        <v/>
      </c>
      <c r="L560" s="20"/>
      <c r="M560" s="20"/>
      <c r="N560" s="20"/>
      <c r="O560" s="20"/>
      <c r="P560" s="7" t="str">
        <f t="shared" si="34"/>
        <v/>
      </c>
      <c r="Q560" s="7">
        <f t="shared" si="35"/>
        <v>0</v>
      </c>
    </row>
    <row r="561" spans="1:17" x14ac:dyDescent="0.25">
      <c r="A561" s="7">
        <f>COUNTIF($C$3:C561,C561)</f>
        <v>0</v>
      </c>
      <c r="B561" s="7" t="str">
        <f t="shared" si="32"/>
        <v>0_</v>
      </c>
      <c r="C561" s="20"/>
      <c r="D561" s="20"/>
      <c r="E561" s="20"/>
      <c r="F561" s="20"/>
      <c r="G561" s="20"/>
      <c r="H561" s="20"/>
      <c r="I561" s="20"/>
      <c r="J561" s="20"/>
      <c r="K561" s="7" t="str">
        <f t="shared" si="33"/>
        <v/>
      </c>
      <c r="L561" s="20"/>
      <c r="M561" s="20"/>
      <c r="N561" s="20"/>
      <c r="O561" s="20"/>
      <c r="P561" s="7" t="str">
        <f t="shared" si="34"/>
        <v/>
      </c>
      <c r="Q561" s="7">
        <f t="shared" si="35"/>
        <v>0</v>
      </c>
    </row>
    <row r="562" spans="1:17" x14ac:dyDescent="0.25">
      <c r="A562" s="7">
        <f>COUNTIF($C$3:C562,C562)</f>
        <v>0</v>
      </c>
      <c r="B562" s="7" t="str">
        <f t="shared" si="32"/>
        <v>0_</v>
      </c>
      <c r="C562" s="20"/>
      <c r="D562" s="20"/>
      <c r="E562" s="20"/>
      <c r="F562" s="20"/>
      <c r="G562" s="20"/>
      <c r="H562" s="20"/>
      <c r="I562" s="20"/>
      <c r="J562" s="20"/>
      <c r="K562" s="7" t="str">
        <f t="shared" si="33"/>
        <v/>
      </c>
      <c r="L562" s="20"/>
      <c r="M562" s="20"/>
      <c r="N562" s="20"/>
      <c r="O562" s="20"/>
      <c r="P562" s="7" t="str">
        <f t="shared" si="34"/>
        <v/>
      </c>
      <c r="Q562" s="7">
        <f t="shared" si="35"/>
        <v>0</v>
      </c>
    </row>
    <row r="563" spans="1:17" x14ac:dyDescent="0.25">
      <c r="A563" s="7">
        <f>COUNTIF($C$3:C563,C563)</f>
        <v>0</v>
      </c>
      <c r="B563" s="7" t="str">
        <f t="shared" si="32"/>
        <v>0_</v>
      </c>
      <c r="C563" s="20"/>
      <c r="D563" s="20"/>
      <c r="E563" s="20"/>
      <c r="F563" s="20"/>
      <c r="G563" s="20"/>
      <c r="H563" s="20"/>
      <c r="I563" s="20"/>
      <c r="J563" s="20"/>
      <c r="K563" s="7" t="str">
        <f t="shared" si="33"/>
        <v/>
      </c>
      <c r="L563" s="20"/>
      <c r="M563" s="20"/>
      <c r="N563" s="20"/>
      <c r="O563" s="20"/>
      <c r="P563" s="7" t="str">
        <f t="shared" si="34"/>
        <v/>
      </c>
      <c r="Q563" s="7">
        <f t="shared" si="35"/>
        <v>0</v>
      </c>
    </row>
    <row r="564" spans="1:17" x14ac:dyDescent="0.25">
      <c r="A564" s="7">
        <f>COUNTIF($C$3:C564,C564)</f>
        <v>0</v>
      </c>
      <c r="B564" s="7" t="str">
        <f t="shared" si="32"/>
        <v>0_</v>
      </c>
      <c r="C564" s="20"/>
      <c r="D564" s="20"/>
      <c r="E564" s="20"/>
      <c r="F564" s="20"/>
      <c r="G564" s="20"/>
      <c r="H564" s="20"/>
      <c r="I564" s="20"/>
      <c r="J564" s="20"/>
      <c r="K564" s="7" t="str">
        <f t="shared" si="33"/>
        <v/>
      </c>
      <c r="L564" s="20"/>
      <c r="M564" s="20"/>
      <c r="N564" s="20"/>
      <c r="O564" s="20"/>
      <c r="P564" s="7" t="str">
        <f t="shared" si="34"/>
        <v/>
      </c>
      <c r="Q564" s="7">
        <f t="shared" si="35"/>
        <v>0</v>
      </c>
    </row>
    <row r="565" spans="1:17" x14ac:dyDescent="0.25">
      <c r="A565" s="7">
        <f>COUNTIF($C$3:C565,C565)</f>
        <v>0</v>
      </c>
      <c r="B565" s="7" t="str">
        <f t="shared" si="32"/>
        <v>0_</v>
      </c>
      <c r="C565" s="20"/>
      <c r="D565" s="20"/>
      <c r="E565" s="20"/>
      <c r="F565" s="20"/>
      <c r="G565" s="20"/>
      <c r="H565" s="20"/>
      <c r="I565" s="20"/>
      <c r="J565" s="20"/>
      <c r="K565" s="7" t="str">
        <f t="shared" si="33"/>
        <v/>
      </c>
      <c r="L565" s="20"/>
      <c r="M565" s="20"/>
      <c r="N565" s="20"/>
      <c r="O565" s="20"/>
      <c r="P565" s="7" t="str">
        <f t="shared" si="34"/>
        <v/>
      </c>
      <c r="Q565" s="7">
        <f t="shared" si="35"/>
        <v>0</v>
      </c>
    </row>
    <row r="566" spans="1:17" x14ac:dyDescent="0.25">
      <c r="A566" s="7">
        <f>COUNTIF($C$3:C566,C566)</f>
        <v>0</v>
      </c>
      <c r="B566" s="7" t="str">
        <f t="shared" si="32"/>
        <v>0_</v>
      </c>
      <c r="C566" s="20"/>
      <c r="D566" s="20"/>
      <c r="E566" s="20"/>
      <c r="F566" s="20"/>
      <c r="G566" s="20"/>
      <c r="H566" s="20"/>
      <c r="I566" s="20"/>
      <c r="J566" s="20"/>
      <c r="K566" s="7" t="str">
        <f t="shared" si="33"/>
        <v/>
      </c>
      <c r="L566" s="20"/>
      <c r="M566" s="20"/>
      <c r="N566" s="20"/>
      <c r="O566" s="20"/>
      <c r="P566" s="7" t="str">
        <f t="shared" si="34"/>
        <v/>
      </c>
      <c r="Q566" s="7">
        <f t="shared" si="35"/>
        <v>0</v>
      </c>
    </row>
    <row r="567" spans="1:17" x14ac:dyDescent="0.25">
      <c r="A567" s="7">
        <f>COUNTIF($C$3:C567,C567)</f>
        <v>0</v>
      </c>
      <c r="B567" s="7" t="str">
        <f t="shared" si="32"/>
        <v>0_</v>
      </c>
      <c r="C567" s="20"/>
      <c r="D567" s="20"/>
      <c r="E567" s="20"/>
      <c r="F567" s="20"/>
      <c r="G567" s="20"/>
      <c r="H567" s="20"/>
      <c r="I567" s="20"/>
      <c r="J567" s="20"/>
      <c r="K567" s="7" t="str">
        <f t="shared" si="33"/>
        <v/>
      </c>
      <c r="L567" s="20"/>
      <c r="M567" s="20"/>
      <c r="N567" s="20"/>
      <c r="O567" s="20"/>
      <c r="P567" s="7" t="str">
        <f t="shared" si="34"/>
        <v/>
      </c>
      <c r="Q567" s="7">
        <f t="shared" si="35"/>
        <v>0</v>
      </c>
    </row>
    <row r="568" spans="1:17" x14ac:dyDescent="0.25">
      <c r="A568" s="7">
        <f>COUNTIF($C$3:C568,C568)</f>
        <v>0</v>
      </c>
      <c r="B568" s="7" t="str">
        <f t="shared" si="32"/>
        <v>0_</v>
      </c>
      <c r="C568" s="20"/>
      <c r="D568" s="20"/>
      <c r="E568" s="20"/>
      <c r="F568" s="20"/>
      <c r="G568" s="20"/>
      <c r="H568" s="20"/>
      <c r="I568" s="20"/>
      <c r="J568" s="20"/>
      <c r="K568" s="7" t="str">
        <f t="shared" si="33"/>
        <v/>
      </c>
      <c r="L568" s="20"/>
      <c r="M568" s="20"/>
      <c r="N568" s="20"/>
      <c r="O568" s="20"/>
      <c r="P568" s="7" t="str">
        <f t="shared" si="34"/>
        <v/>
      </c>
      <c r="Q568" s="7">
        <f t="shared" si="35"/>
        <v>0</v>
      </c>
    </row>
    <row r="569" spans="1:17" x14ac:dyDescent="0.25">
      <c r="A569" s="7">
        <f>COUNTIF($C$3:C569,C569)</f>
        <v>0</v>
      </c>
      <c r="B569" s="7" t="str">
        <f t="shared" si="32"/>
        <v>0_</v>
      </c>
      <c r="C569" s="20"/>
      <c r="D569" s="20"/>
      <c r="E569" s="20"/>
      <c r="F569" s="20"/>
      <c r="G569" s="20"/>
      <c r="H569" s="20"/>
      <c r="I569" s="20"/>
      <c r="J569" s="20"/>
      <c r="K569" s="7" t="str">
        <f t="shared" si="33"/>
        <v/>
      </c>
      <c r="L569" s="20"/>
      <c r="M569" s="20"/>
      <c r="N569" s="20"/>
      <c r="O569" s="20"/>
      <c r="P569" s="7" t="str">
        <f t="shared" si="34"/>
        <v/>
      </c>
      <c r="Q569" s="7">
        <f t="shared" si="35"/>
        <v>0</v>
      </c>
    </row>
    <row r="570" spans="1:17" x14ac:dyDescent="0.25">
      <c r="A570" s="7">
        <f>COUNTIF($C$3:C570,C570)</f>
        <v>0</v>
      </c>
      <c r="B570" s="7" t="str">
        <f t="shared" si="32"/>
        <v>0_</v>
      </c>
      <c r="C570" s="20"/>
      <c r="D570" s="20"/>
      <c r="E570" s="20"/>
      <c r="F570" s="20"/>
      <c r="G570" s="20"/>
      <c r="H570" s="20"/>
      <c r="I570" s="20"/>
      <c r="J570" s="20"/>
      <c r="K570" s="7" t="str">
        <f t="shared" si="33"/>
        <v/>
      </c>
      <c r="L570" s="20"/>
      <c r="M570" s="20"/>
      <c r="N570" s="20"/>
      <c r="O570" s="20"/>
      <c r="P570" s="7" t="str">
        <f t="shared" si="34"/>
        <v/>
      </c>
      <c r="Q570" s="7">
        <f t="shared" si="35"/>
        <v>0</v>
      </c>
    </row>
    <row r="571" spans="1:17" x14ac:dyDescent="0.25">
      <c r="A571" s="7">
        <f>COUNTIF($C$3:C571,C571)</f>
        <v>0</v>
      </c>
      <c r="B571" s="7" t="str">
        <f t="shared" si="32"/>
        <v>0_</v>
      </c>
      <c r="C571" s="20"/>
      <c r="D571" s="20"/>
      <c r="E571" s="20"/>
      <c r="F571" s="20"/>
      <c r="G571" s="20"/>
      <c r="H571" s="20"/>
      <c r="I571" s="20"/>
      <c r="J571" s="20"/>
      <c r="K571" s="7" t="str">
        <f t="shared" si="33"/>
        <v/>
      </c>
      <c r="L571" s="20"/>
      <c r="M571" s="20"/>
      <c r="N571" s="20"/>
      <c r="O571" s="20"/>
      <c r="P571" s="7" t="str">
        <f t="shared" si="34"/>
        <v/>
      </c>
      <c r="Q571" s="7">
        <f t="shared" si="35"/>
        <v>0</v>
      </c>
    </row>
    <row r="572" spans="1:17" x14ac:dyDescent="0.25">
      <c r="A572" s="7">
        <f>COUNTIF($C$3:C572,C572)</f>
        <v>0</v>
      </c>
      <c r="B572" s="7" t="str">
        <f t="shared" si="32"/>
        <v>0_</v>
      </c>
      <c r="C572" s="20"/>
      <c r="D572" s="20"/>
      <c r="E572" s="20"/>
      <c r="F572" s="20"/>
      <c r="G572" s="20"/>
      <c r="H572" s="20"/>
      <c r="I572" s="20"/>
      <c r="J572" s="20"/>
      <c r="K572" s="7" t="str">
        <f t="shared" si="33"/>
        <v/>
      </c>
      <c r="L572" s="20"/>
      <c r="M572" s="20"/>
      <c r="N572" s="20"/>
      <c r="O572" s="20"/>
      <c r="P572" s="7" t="str">
        <f t="shared" si="34"/>
        <v/>
      </c>
      <c r="Q572" s="7">
        <f t="shared" si="35"/>
        <v>0</v>
      </c>
    </row>
    <row r="573" spans="1:17" x14ac:dyDescent="0.25">
      <c r="A573" s="7">
        <f>COUNTIF($C$3:C573,C573)</f>
        <v>0</v>
      </c>
      <c r="B573" s="7" t="str">
        <f t="shared" si="32"/>
        <v>0_</v>
      </c>
      <c r="C573" s="20"/>
      <c r="D573" s="20"/>
      <c r="E573" s="20"/>
      <c r="F573" s="20"/>
      <c r="G573" s="20"/>
      <c r="H573" s="20"/>
      <c r="I573" s="20"/>
      <c r="J573" s="20"/>
      <c r="K573" s="7" t="str">
        <f t="shared" si="33"/>
        <v/>
      </c>
      <c r="L573" s="20"/>
      <c r="M573" s="20"/>
      <c r="N573" s="20"/>
      <c r="O573" s="20"/>
      <c r="P573" s="7" t="str">
        <f t="shared" si="34"/>
        <v/>
      </c>
      <c r="Q573" s="7">
        <f t="shared" si="35"/>
        <v>0</v>
      </c>
    </row>
    <row r="574" spans="1:17" x14ac:dyDescent="0.25">
      <c r="A574" s="7">
        <f>COUNTIF($C$3:C574,C574)</f>
        <v>0</v>
      </c>
      <c r="B574" s="7" t="str">
        <f t="shared" si="32"/>
        <v>0_</v>
      </c>
      <c r="C574" s="20"/>
      <c r="D574" s="20"/>
      <c r="E574" s="20"/>
      <c r="F574" s="20"/>
      <c r="G574" s="20"/>
      <c r="H574" s="20"/>
      <c r="I574" s="20"/>
      <c r="J574" s="20"/>
      <c r="K574" s="7" t="str">
        <f t="shared" si="33"/>
        <v/>
      </c>
      <c r="L574" s="20"/>
      <c r="M574" s="20"/>
      <c r="N574" s="20"/>
      <c r="O574" s="20"/>
      <c r="P574" s="7" t="str">
        <f t="shared" si="34"/>
        <v/>
      </c>
      <c r="Q574" s="7">
        <f t="shared" si="35"/>
        <v>0</v>
      </c>
    </row>
    <row r="575" spans="1:17" x14ac:dyDescent="0.25">
      <c r="A575" s="7">
        <f>COUNTIF($C$3:C575,C575)</f>
        <v>0</v>
      </c>
      <c r="B575" s="7" t="str">
        <f t="shared" si="32"/>
        <v>0_</v>
      </c>
      <c r="C575" s="20"/>
      <c r="D575" s="20"/>
      <c r="E575" s="20"/>
      <c r="F575" s="20"/>
      <c r="G575" s="20"/>
      <c r="H575" s="20"/>
      <c r="I575" s="20"/>
      <c r="J575" s="20"/>
      <c r="K575" s="7" t="str">
        <f t="shared" si="33"/>
        <v/>
      </c>
      <c r="L575" s="20"/>
      <c r="M575" s="20"/>
      <c r="N575" s="20"/>
      <c r="O575" s="20"/>
      <c r="P575" s="7" t="str">
        <f t="shared" si="34"/>
        <v/>
      </c>
      <c r="Q575" s="7">
        <f t="shared" si="35"/>
        <v>0</v>
      </c>
    </row>
    <row r="576" spans="1:17" x14ac:dyDescent="0.25">
      <c r="A576" s="7">
        <f>COUNTIF($C$3:C576,C576)</f>
        <v>0</v>
      </c>
      <c r="B576" s="7" t="str">
        <f t="shared" si="32"/>
        <v>0_</v>
      </c>
      <c r="C576" s="20"/>
      <c r="D576" s="20"/>
      <c r="E576" s="20"/>
      <c r="F576" s="20"/>
      <c r="G576" s="20"/>
      <c r="H576" s="20"/>
      <c r="I576" s="20"/>
      <c r="J576" s="20"/>
      <c r="K576" s="7" t="str">
        <f t="shared" si="33"/>
        <v/>
      </c>
      <c r="L576" s="20"/>
      <c r="M576" s="20"/>
      <c r="N576" s="20"/>
      <c r="O576" s="20"/>
      <c r="P576" s="7" t="str">
        <f t="shared" si="34"/>
        <v/>
      </c>
      <c r="Q576" s="7">
        <f t="shared" si="35"/>
        <v>0</v>
      </c>
    </row>
    <row r="577" spans="1:17" x14ac:dyDescent="0.25">
      <c r="A577" s="7">
        <f>COUNTIF($C$3:C577,C577)</f>
        <v>0</v>
      </c>
      <c r="B577" s="7" t="str">
        <f t="shared" si="32"/>
        <v>0_</v>
      </c>
      <c r="C577" s="20"/>
      <c r="D577" s="20"/>
      <c r="E577" s="20"/>
      <c r="F577" s="20"/>
      <c r="G577" s="20"/>
      <c r="H577" s="20"/>
      <c r="I577" s="20"/>
      <c r="J577" s="20"/>
      <c r="K577" s="7" t="str">
        <f t="shared" si="33"/>
        <v/>
      </c>
      <c r="L577" s="20"/>
      <c r="M577" s="20"/>
      <c r="N577" s="20"/>
      <c r="O577" s="20"/>
      <c r="P577" s="7" t="str">
        <f t="shared" si="34"/>
        <v/>
      </c>
      <c r="Q577" s="7">
        <f t="shared" si="35"/>
        <v>0</v>
      </c>
    </row>
    <row r="578" spans="1:17" x14ac:dyDescent="0.25">
      <c r="A578" s="7">
        <f>COUNTIF($C$3:C578,C578)</f>
        <v>0</v>
      </c>
      <c r="B578" s="7" t="str">
        <f t="shared" si="32"/>
        <v>0_</v>
      </c>
      <c r="C578" s="20"/>
      <c r="D578" s="20"/>
      <c r="E578" s="20"/>
      <c r="F578" s="20"/>
      <c r="G578" s="20"/>
      <c r="H578" s="20"/>
      <c r="I578" s="20"/>
      <c r="J578" s="20"/>
      <c r="K578" s="7" t="str">
        <f t="shared" si="33"/>
        <v/>
      </c>
      <c r="L578" s="20"/>
      <c r="M578" s="20"/>
      <c r="N578" s="20"/>
      <c r="O578" s="20"/>
      <c r="P578" s="7" t="str">
        <f t="shared" si="34"/>
        <v/>
      </c>
      <c r="Q578" s="7">
        <f t="shared" si="35"/>
        <v>0</v>
      </c>
    </row>
    <row r="579" spans="1:17" x14ac:dyDescent="0.25">
      <c r="A579" s="7">
        <f>COUNTIF($C$3:C579,C579)</f>
        <v>0</v>
      </c>
      <c r="B579" s="7" t="str">
        <f t="shared" ref="B579:B642" si="36">CONCATENATE(A579,"_",C579)</f>
        <v>0_</v>
      </c>
      <c r="C579" s="20"/>
      <c r="D579" s="20"/>
      <c r="E579" s="20"/>
      <c r="F579" s="20"/>
      <c r="G579" s="20"/>
      <c r="H579" s="20"/>
      <c r="I579" s="20"/>
      <c r="J579" s="20"/>
      <c r="K579" s="7" t="str">
        <f t="shared" ref="K579:K642" si="37">CONCATENATE(IF(G579=TRUE,"I",""),
IF(AND(G579=TRUE)*AND(OR(H579=TRUE,I579=TRUE,J579=TRUE)=TRUE),", ",""),
IF(H579=TRUE,"II",""),
IF(AND(H579=TRUE)*AND(OR(I579=TRUE,J579=TRUE)=TRUE),", ",""),
IF(I579=TRUE,"III",""),
IF(AND(I579=TRUE)*AND(J579=TRUE),", ",""),
IF(J579=TRUE,"IV",""))</f>
        <v/>
      </c>
      <c r="L579" s="20"/>
      <c r="M579" s="20"/>
      <c r="N579" s="20"/>
      <c r="O579" s="20"/>
      <c r="P579" s="7" t="str">
        <f t="shared" ref="P579:P642" si="38">IF(LEN(L579)&gt;1,L579,"")</f>
        <v/>
      </c>
      <c r="Q579" s="7">
        <f t="shared" ref="Q579:Q642" si="39">C579</f>
        <v>0</v>
      </c>
    </row>
    <row r="580" spans="1:17" x14ac:dyDescent="0.25">
      <c r="A580" s="7">
        <f>COUNTIF($C$3:C580,C580)</f>
        <v>0</v>
      </c>
      <c r="B580" s="7" t="str">
        <f t="shared" si="36"/>
        <v>0_</v>
      </c>
      <c r="C580" s="20"/>
      <c r="D580" s="20"/>
      <c r="E580" s="20"/>
      <c r="F580" s="20"/>
      <c r="G580" s="20"/>
      <c r="H580" s="20"/>
      <c r="I580" s="20"/>
      <c r="J580" s="20"/>
      <c r="K580" s="7" t="str">
        <f t="shared" si="37"/>
        <v/>
      </c>
      <c r="L580" s="20"/>
      <c r="M580" s="20"/>
      <c r="N580" s="20"/>
      <c r="O580" s="20"/>
      <c r="P580" s="7" t="str">
        <f t="shared" si="38"/>
        <v/>
      </c>
      <c r="Q580" s="7">
        <f t="shared" si="39"/>
        <v>0</v>
      </c>
    </row>
    <row r="581" spans="1:17" x14ac:dyDescent="0.25">
      <c r="A581" s="7">
        <f>COUNTIF($C$3:C581,C581)</f>
        <v>0</v>
      </c>
      <c r="B581" s="7" t="str">
        <f t="shared" si="36"/>
        <v>0_</v>
      </c>
      <c r="C581" s="20"/>
      <c r="D581" s="20"/>
      <c r="E581" s="20"/>
      <c r="F581" s="20"/>
      <c r="G581" s="20"/>
      <c r="H581" s="20"/>
      <c r="I581" s="20"/>
      <c r="J581" s="20"/>
      <c r="K581" s="7" t="str">
        <f t="shared" si="37"/>
        <v/>
      </c>
      <c r="L581" s="20"/>
      <c r="M581" s="20"/>
      <c r="N581" s="20"/>
      <c r="O581" s="20"/>
      <c r="P581" s="7" t="str">
        <f t="shared" si="38"/>
        <v/>
      </c>
      <c r="Q581" s="7">
        <f t="shared" si="39"/>
        <v>0</v>
      </c>
    </row>
    <row r="582" spans="1:17" x14ac:dyDescent="0.25">
      <c r="A582" s="7">
        <f>COUNTIF($C$3:C582,C582)</f>
        <v>0</v>
      </c>
      <c r="B582" s="7" t="str">
        <f t="shared" si="36"/>
        <v>0_</v>
      </c>
      <c r="C582" s="20"/>
      <c r="D582" s="20"/>
      <c r="E582" s="20"/>
      <c r="F582" s="20"/>
      <c r="G582" s="20"/>
      <c r="H582" s="20"/>
      <c r="I582" s="20"/>
      <c r="J582" s="20"/>
      <c r="K582" s="7" t="str">
        <f t="shared" si="37"/>
        <v/>
      </c>
      <c r="L582" s="20"/>
      <c r="M582" s="20"/>
      <c r="N582" s="20"/>
      <c r="O582" s="20"/>
      <c r="P582" s="7" t="str">
        <f t="shared" si="38"/>
        <v/>
      </c>
      <c r="Q582" s="7">
        <f t="shared" si="39"/>
        <v>0</v>
      </c>
    </row>
    <row r="583" spans="1:17" x14ac:dyDescent="0.25">
      <c r="A583" s="7">
        <f>COUNTIF($C$3:C583,C583)</f>
        <v>0</v>
      </c>
      <c r="B583" s="7" t="str">
        <f t="shared" si="36"/>
        <v>0_</v>
      </c>
      <c r="C583" s="20"/>
      <c r="D583" s="20"/>
      <c r="E583" s="20"/>
      <c r="F583" s="20"/>
      <c r="G583" s="20"/>
      <c r="H583" s="20"/>
      <c r="I583" s="20"/>
      <c r="J583" s="20"/>
      <c r="K583" s="7" t="str">
        <f t="shared" si="37"/>
        <v/>
      </c>
      <c r="L583" s="20"/>
      <c r="M583" s="20"/>
      <c r="N583" s="20"/>
      <c r="O583" s="20"/>
      <c r="P583" s="7" t="str">
        <f t="shared" si="38"/>
        <v/>
      </c>
      <c r="Q583" s="7">
        <f t="shared" si="39"/>
        <v>0</v>
      </c>
    </row>
    <row r="584" spans="1:17" x14ac:dyDescent="0.25">
      <c r="A584" s="7">
        <f>COUNTIF($C$3:C584,C584)</f>
        <v>0</v>
      </c>
      <c r="B584" s="7" t="str">
        <f t="shared" si="36"/>
        <v>0_</v>
      </c>
      <c r="C584" s="20"/>
      <c r="D584" s="20"/>
      <c r="E584" s="20"/>
      <c r="F584" s="20"/>
      <c r="G584" s="20"/>
      <c r="H584" s="20"/>
      <c r="I584" s="20"/>
      <c r="J584" s="20"/>
      <c r="K584" s="7" t="str">
        <f t="shared" si="37"/>
        <v/>
      </c>
      <c r="L584" s="20"/>
      <c r="M584" s="20"/>
      <c r="N584" s="20"/>
      <c r="O584" s="20"/>
      <c r="P584" s="7" t="str">
        <f t="shared" si="38"/>
        <v/>
      </c>
      <c r="Q584" s="7">
        <f t="shared" si="39"/>
        <v>0</v>
      </c>
    </row>
    <row r="585" spans="1:17" x14ac:dyDescent="0.25">
      <c r="A585" s="7">
        <f>COUNTIF($C$3:C585,C585)</f>
        <v>0</v>
      </c>
      <c r="B585" s="7" t="str">
        <f t="shared" si="36"/>
        <v>0_</v>
      </c>
      <c r="C585" s="20"/>
      <c r="D585" s="20"/>
      <c r="E585" s="20"/>
      <c r="F585" s="20"/>
      <c r="G585" s="20"/>
      <c r="H585" s="20"/>
      <c r="I585" s="20"/>
      <c r="J585" s="20"/>
      <c r="K585" s="7" t="str">
        <f t="shared" si="37"/>
        <v/>
      </c>
      <c r="L585" s="20"/>
      <c r="M585" s="20"/>
      <c r="N585" s="20"/>
      <c r="O585" s="20"/>
      <c r="P585" s="7" t="str">
        <f t="shared" si="38"/>
        <v/>
      </c>
      <c r="Q585" s="7">
        <f t="shared" si="39"/>
        <v>0</v>
      </c>
    </row>
    <row r="586" spans="1:17" x14ac:dyDescent="0.25">
      <c r="A586" s="7">
        <f>COUNTIF($C$3:C586,C586)</f>
        <v>0</v>
      </c>
      <c r="B586" s="7" t="str">
        <f t="shared" si="36"/>
        <v>0_</v>
      </c>
      <c r="C586" s="20"/>
      <c r="D586" s="20"/>
      <c r="E586" s="20"/>
      <c r="F586" s="20"/>
      <c r="G586" s="20"/>
      <c r="H586" s="20"/>
      <c r="I586" s="20"/>
      <c r="J586" s="20"/>
      <c r="K586" s="7" t="str">
        <f t="shared" si="37"/>
        <v/>
      </c>
      <c r="L586" s="20"/>
      <c r="M586" s="20"/>
      <c r="N586" s="20"/>
      <c r="O586" s="20"/>
      <c r="P586" s="7" t="str">
        <f t="shared" si="38"/>
        <v/>
      </c>
      <c r="Q586" s="7">
        <f t="shared" si="39"/>
        <v>0</v>
      </c>
    </row>
    <row r="587" spans="1:17" x14ac:dyDescent="0.25">
      <c r="A587" s="7">
        <f>COUNTIF($C$3:C587,C587)</f>
        <v>0</v>
      </c>
      <c r="B587" s="7" t="str">
        <f t="shared" si="36"/>
        <v>0_</v>
      </c>
      <c r="C587" s="20"/>
      <c r="D587" s="20"/>
      <c r="E587" s="20"/>
      <c r="F587" s="20"/>
      <c r="G587" s="20"/>
      <c r="H587" s="20"/>
      <c r="I587" s="20"/>
      <c r="J587" s="20"/>
      <c r="K587" s="7" t="str">
        <f t="shared" si="37"/>
        <v/>
      </c>
      <c r="L587" s="20"/>
      <c r="M587" s="20"/>
      <c r="N587" s="20"/>
      <c r="O587" s="20"/>
      <c r="P587" s="7" t="str">
        <f t="shared" si="38"/>
        <v/>
      </c>
      <c r="Q587" s="7">
        <f t="shared" si="39"/>
        <v>0</v>
      </c>
    </row>
    <row r="588" spans="1:17" x14ac:dyDescent="0.25">
      <c r="A588" s="7">
        <f>COUNTIF($C$3:C588,C588)</f>
        <v>0</v>
      </c>
      <c r="B588" s="7" t="str">
        <f t="shared" si="36"/>
        <v>0_</v>
      </c>
      <c r="C588" s="20"/>
      <c r="D588" s="20"/>
      <c r="E588" s="20"/>
      <c r="F588" s="20"/>
      <c r="G588" s="20"/>
      <c r="H588" s="20"/>
      <c r="I588" s="20"/>
      <c r="J588" s="20"/>
      <c r="K588" s="7" t="str">
        <f t="shared" si="37"/>
        <v/>
      </c>
      <c r="L588" s="20"/>
      <c r="M588" s="20"/>
      <c r="N588" s="20"/>
      <c r="O588" s="20"/>
      <c r="P588" s="7" t="str">
        <f t="shared" si="38"/>
        <v/>
      </c>
      <c r="Q588" s="7">
        <f t="shared" si="39"/>
        <v>0</v>
      </c>
    </row>
    <row r="589" spans="1:17" x14ac:dyDescent="0.25">
      <c r="A589" s="7">
        <f>COUNTIF($C$3:C589,C589)</f>
        <v>0</v>
      </c>
      <c r="B589" s="7" t="str">
        <f t="shared" si="36"/>
        <v>0_</v>
      </c>
      <c r="C589" s="20"/>
      <c r="D589" s="20"/>
      <c r="E589" s="20"/>
      <c r="F589" s="20"/>
      <c r="G589" s="20"/>
      <c r="H589" s="20"/>
      <c r="I589" s="20"/>
      <c r="J589" s="20"/>
      <c r="K589" s="7" t="str">
        <f t="shared" si="37"/>
        <v/>
      </c>
      <c r="L589" s="20"/>
      <c r="M589" s="20"/>
      <c r="N589" s="20"/>
      <c r="O589" s="20"/>
      <c r="P589" s="7" t="str">
        <f t="shared" si="38"/>
        <v/>
      </c>
      <c r="Q589" s="7">
        <f t="shared" si="39"/>
        <v>0</v>
      </c>
    </row>
    <row r="590" spans="1:17" x14ac:dyDescent="0.25">
      <c r="A590" s="7">
        <f>COUNTIF($C$3:C590,C590)</f>
        <v>0</v>
      </c>
      <c r="B590" s="7" t="str">
        <f t="shared" si="36"/>
        <v>0_</v>
      </c>
      <c r="C590" s="20"/>
      <c r="D590" s="20"/>
      <c r="E590" s="20"/>
      <c r="F590" s="20"/>
      <c r="G590" s="20"/>
      <c r="H590" s="20"/>
      <c r="I590" s="20"/>
      <c r="J590" s="20"/>
      <c r="K590" s="7" t="str">
        <f t="shared" si="37"/>
        <v/>
      </c>
      <c r="L590" s="20"/>
      <c r="M590" s="20"/>
      <c r="N590" s="20"/>
      <c r="O590" s="20"/>
      <c r="P590" s="7" t="str">
        <f t="shared" si="38"/>
        <v/>
      </c>
      <c r="Q590" s="7">
        <f t="shared" si="39"/>
        <v>0</v>
      </c>
    </row>
    <row r="591" spans="1:17" x14ac:dyDescent="0.25">
      <c r="A591" s="7">
        <f>COUNTIF($C$3:C591,C591)</f>
        <v>0</v>
      </c>
      <c r="B591" s="7" t="str">
        <f t="shared" si="36"/>
        <v>0_</v>
      </c>
      <c r="C591" s="20"/>
      <c r="D591" s="20"/>
      <c r="E591" s="20"/>
      <c r="F591" s="20"/>
      <c r="G591" s="20"/>
      <c r="H591" s="20"/>
      <c r="I591" s="20"/>
      <c r="J591" s="20"/>
      <c r="K591" s="7" t="str">
        <f t="shared" si="37"/>
        <v/>
      </c>
      <c r="L591" s="20"/>
      <c r="M591" s="20"/>
      <c r="N591" s="20"/>
      <c r="O591" s="20"/>
      <c r="P591" s="7" t="str">
        <f t="shared" si="38"/>
        <v/>
      </c>
      <c r="Q591" s="7">
        <f t="shared" si="39"/>
        <v>0</v>
      </c>
    </row>
    <row r="592" spans="1:17" x14ac:dyDescent="0.25">
      <c r="A592" s="7">
        <f>COUNTIF($C$3:C592,C592)</f>
        <v>0</v>
      </c>
      <c r="B592" s="7" t="str">
        <f t="shared" si="36"/>
        <v>0_</v>
      </c>
      <c r="C592" s="20"/>
      <c r="D592" s="20"/>
      <c r="E592" s="20"/>
      <c r="F592" s="20"/>
      <c r="G592" s="20"/>
      <c r="H592" s="20"/>
      <c r="I592" s="20"/>
      <c r="J592" s="20"/>
      <c r="K592" s="7" t="str">
        <f t="shared" si="37"/>
        <v/>
      </c>
      <c r="L592" s="20"/>
      <c r="M592" s="20"/>
      <c r="N592" s="20"/>
      <c r="O592" s="20"/>
      <c r="P592" s="7" t="str">
        <f t="shared" si="38"/>
        <v/>
      </c>
      <c r="Q592" s="7">
        <f t="shared" si="39"/>
        <v>0</v>
      </c>
    </row>
    <row r="593" spans="1:17" x14ac:dyDescent="0.25">
      <c r="A593" s="7">
        <f>COUNTIF($C$3:C593,C593)</f>
        <v>0</v>
      </c>
      <c r="B593" s="7" t="str">
        <f t="shared" si="36"/>
        <v>0_</v>
      </c>
      <c r="C593" s="20"/>
      <c r="D593" s="20"/>
      <c r="E593" s="20"/>
      <c r="F593" s="20"/>
      <c r="G593" s="20"/>
      <c r="H593" s="20"/>
      <c r="I593" s="20"/>
      <c r="J593" s="20"/>
      <c r="K593" s="7" t="str">
        <f t="shared" si="37"/>
        <v/>
      </c>
      <c r="L593" s="20"/>
      <c r="M593" s="20"/>
      <c r="N593" s="20"/>
      <c r="O593" s="20"/>
      <c r="P593" s="7" t="str">
        <f t="shared" si="38"/>
        <v/>
      </c>
      <c r="Q593" s="7">
        <f t="shared" si="39"/>
        <v>0</v>
      </c>
    </row>
    <row r="594" spans="1:17" x14ac:dyDescent="0.25">
      <c r="A594" s="7">
        <f>COUNTIF($C$3:C594,C594)</f>
        <v>0</v>
      </c>
      <c r="B594" s="7" t="str">
        <f t="shared" si="36"/>
        <v>0_</v>
      </c>
      <c r="C594" s="20"/>
      <c r="D594" s="20"/>
      <c r="E594" s="20"/>
      <c r="F594" s="20"/>
      <c r="G594" s="20"/>
      <c r="H594" s="20"/>
      <c r="I594" s="20"/>
      <c r="J594" s="20"/>
      <c r="K594" s="7" t="str">
        <f t="shared" si="37"/>
        <v/>
      </c>
      <c r="L594" s="20"/>
      <c r="M594" s="20"/>
      <c r="N594" s="20"/>
      <c r="O594" s="20"/>
      <c r="P594" s="7" t="str">
        <f t="shared" si="38"/>
        <v/>
      </c>
      <c r="Q594" s="7">
        <f t="shared" si="39"/>
        <v>0</v>
      </c>
    </row>
    <row r="595" spans="1:17" x14ac:dyDescent="0.25">
      <c r="A595" s="7">
        <f>COUNTIF($C$3:C595,C595)</f>
        <v>0</v>
      </c>
      <c r="B595" s="7" t="str">
        <f t="shared" si="36"/>
        <v>0_</v>
      </c>
      <c r="C595" s="20"/>
      <c r="D595" s="20"/>
      <c r="E595" s="20"/>
      <c r="F595" s="20"/>
      <c r="G595" s="20"/>
      <c r="H595" s="20"/>
      <c r="I595" s="20"/>
      <c r="J595" s="20"/>
      <c r="K595" s="7" t="str">
        <f t="shared" si="37"/>
        <v/>
      </c>
      <c r="L595" s="20"/>
      <c r="M595" s="20"/>
      <c r="N595" s="20"/>
      <c r="O595" s="20"/>
      <c r="P595" s="7" t="str">
        <f t="shared" si="38"/>
        <v/>
      </c>
      <c r="Q595" s="7">
        <f t="shared" si="39"/>
        <v>0</v>
      </c>
    </row>
    <row r="596" spans="1:17" x14ac:dyDescent="0.25">
      <c r="A596" s="7">
        <f>COUNTIF($C$3:C596,C596)</f>
        <v>0</v>
      </c>
      <c r="B596" s="7" t="str">
        <f t="shared" si="36"/>
        <v>0_</v>
      </c>
      <c r="C596" s="20"/>
      <c r="D596" s="20"/>
      <c r="E596" s="20"/>
      <c r="F596" s="20"/>
      <c r="G596" s="20"/>
      <c r="H596" s="20"/>
      <c r="I596" s="20"/>
      <c r="J596" s="20"/>
      <c r="K596" s="7" t="str">
        <f t="shared" si="37"/>
        <v/>
      </c>
      <c r="L596" s="20"/>
      <c r="M596" s="20"/>
      <c r="N596" s="20"/>
      <c r="O596" s="20"/>
      <c r="P596" s="7" t="str">
        <f t="shared" si="38"/>
        <v/>
      </c>
      <c r="Q596" s="7">
        <f t="shared" si="39"/>
        <v>0</v>
      </c>
    </row>
    <row r="597" spans="1:17" x14ac:dyDescent="0.25">
      <c r="A597" s="7">
        <f>COUNTIF($C$3:C597,C597)</f>
        <v>0</v>
      </c>
      <c r="B597" s="7" t="str">
        <f t="shared" si="36"/>
        <v>0_</v>
      </c>
      <c r="C597" s="20"/>
      <c r="D597" s="20"/>
      <c r="E597" s="20"/>
      <c r="F597" s="20"/>
      <c r="G597" s="20"/>
      <c r="H597" s="20"/>
      <c r="I597" s="20"/>
      <c r="J597" s="20"/>
      <c r="K597" s="7" t="str">
        <f t="shared" si="37"/>
        <v/>
      </c>
      <c r="L597" s="20"/>
      <c r="M597" s="20"/>
      <c r="N597" s="20"/>
      <c r="O597" s="20"/>
      <c r="P597" s="7" t="str">
        <f t="shared" si="38"/>
        <v/>
      </c>
      <c r="Q597" s="7">
        <f t="shared" si="39"/>
        <v>0</v>
      </c>
    </row>
    <row r="598" spans="1:17" x14ac:dyDescent="0.25">
      <c r="A598" s="7">
        <f>COUNTIF($C$3:C598,C598)</f>
        <v>0</v>
      </c>
      <c r="B598" s="7" t="str">
        <f t="shared" si="36"/>
        <v>0_</v>
      </c>
      <c r="C598" s="20"/>
      <c r="D598" s="20"/>
      <c r="E598" s="20"/>
      <c r="F598" s="20"/>
      <c r="G598" s="20"/>
      <c r="H598" s="20"/>
      <c r="I598" s="20"/>
      <c r="J598" s="20"/>
      <c r="K598" s="7" t="str">
        <f t="shared" si="37"/>
        <v/>
      </c>
      <c r="L598" s="20"/>
      <c r="M598" s="20"/>
      <c r="N598" s="20"/>
      <c r="O598" s="20"/>
      <c r="P598" s="7" t="str">
        <f t="shared" si="38"/>
        <v/>
      </c>
      <c r="Q598" s="7">
        <f t="shared" si="39"/>
        <v>0</v>
      </c>
    </row>
    <row r="599" spans="1:17" x14ac:dyDescent="0.25">
      <c r="A599" s="7">
        <f>COUNTIF($C$3:C599,C599)</f>
        <v>0</v>
      </c>
      <c r="B599" s="7" t="str">
        <f t="shared" si="36"/>
        <v>0_</v>
      </c>
      <c r="C599" s="20"/>
      <c r="D599" s="20"/>
      <c r="E599" s="20"/>
      <c r="F599" s="20"/>
      <c r="G599" s="20"/>
      <c r="H599" s="20"/>
      <c r="I599" s="20"/>
      <c r="J599" s="20"/>
      <c r="K599" s="7" t="str">
        <f t="shared" si="37"/>
        <v/>
      </c>
      <c r="L599" s="20"/>
      <c r="M599" s="20"/>
      <c r="N599" s="20"/>
      <c r="O599" s="20"/>
      <c r="P599" s="7" t="str">
        <f t="shared" si="38"/>
        <v/>
      </c>
      <c r="Q599" s="7">
        <f t="shared" si="39"/>
        <v>0</v>
      </c>
    </row>
    <row r="600" spans="1:17" x14ac:dyDescent="0.25">
      <c r="A600" s="7">
        <f>COUNTIF($C$3:C600,C600)</f>
        <v>0</v>
      </c>
      <c r="B600" s="7" t="str">
        <f t="shared" si="36"/>
        <v>0_</v>
      </c>
      <c r="C600" s="20"/>
      <c r="D600" s="20"/>
      <c r="E600" s="20"/>
      <c r="F600" s="20"/>
      <c r="G600" s="20"/>
      <c r="H600" s="20"/>
      <c r="I600" s="20"/>
      <c r="J600" s="20"/>
      <c r="K600" s="7" t="str">
        <f t="shared" si="37"/>
        <v/>
      </c>
      <c r="L600" s="20"/>
      <c r="M600" s="20"/>
      <c r="N600" s="20"/>
      <c r="O600" s="20"/>
      <c r="P600" s="7" t="str">
        <f t="shared" si="38"/>
        <v/>
      </c>
      <c r="Q600" s="7">
        <f t="shared" si="39"/>
        <v>0</v>
      </c>
    </row>
    <row r="601" spans="1:17" x14ac:dyDescent="0.25">
      <c r="A601" s="7">
        <f>COUNTIF($C$3:C601,C601)</f>
        <v>0</v>
      </c>
      <c r="B601" s="7" t="str">
        <f t="shared" si="36"/>
        <v>0_</v>
      </c>
      <c r="C601" s="20"/>
      <c r="D601" s="20"/>
      <c r="E601" s="20"/>
      <c r="F601" s="20"/>
      <c r="G601" s="20"/>
      <c r="H601" s="20"/>
      <c r="I601" s="20"/>
      <c r="J601" s="20"/>
      <c r="K601" s="7" t="str">
        <f t="shared" si="37"/>
        <v/>
      </c>
      <c r="L601" s="20"/>
      <c r="M601" s="20"/>
      <c r="N601" s="20"/>
      <c r="O601" s="20"/>
      <c r="P601" s="7" t="str">
        <f t="shared" si="38"/>
        <v/>
      </c>
      <c r="Q601" s="7">
        <f t="shared" si="39"/>
        <v>0</v>
      </c>
    </row>
    <row r="602" spans="1:17" x14ac:dyDescent="0.25">
      <c r="A602" s="7">
        <f>COUNTIF($C$3:C602,C602)</f>
        <v>0</v>
      </c>
      <c r="B602" s="7" t="str">
        <f t="shared" si="36"/>
        <v>0_</v>
      </c>
      <c r="C602" s="20"/>
      <c r="D602" s="20"/>
      <c r="E602" s="20"/>
      <c r="F602" s="20"/>
      <c r="G602" s="20"/>
      <c r="H602" s="20"/>
      <c r="I602" s="20"/>
      <c r="J602" s="20"/>
      <c r="K602" s="7" t="str">
        <f t="shared" si="37"/>
        <v/>
      </c>
      <c r="L602" s="20"/>
      <c r="M602" s="20"/>
      <c r="N602" s="20"/>
      <c r="O602" s="20"/>
      <c r="P602" s="7" t="str">
        <f t="shared" si="38"/>
        <v/>
      </c>
      <c r="Q602" s="7">
        <f t="shared" si="39"/>
        <v>0</v>
      </c>
    </row>
    <row r="603" spans="1:17" x14ac:dyDescent="0.25">
      <c r="A603" s="7">
        <f>COUNTIF($C$3:C603,C603)</f>
        <v>0</v>
      </c>
      <c r="B603" s="7" t="str">
        <f t="shared" si="36"/>
        <v>0_</v>
      </c>
      <c r="C603" s="20"/>
      <c r="D603" s="20"/>
      <c r="E603" s="20"/>
      <c r="F603" s="20"/>
      <c r="G603" s="20"/>
      <c r="H603" s="20"/>
      <c r="I603" s="20"/>
      <c r="J603" s="20"/>
      <c r="K603" s="7" t="str">
        <f t="shared" si="37"/>
        <v/>
      </c>
      <c r="L603" s="20"/>
      <c r="M603" s="20"/>
      <c r="N603" s="20"/>
      <c r="O603" s="20"/>
      <c r="P603" s="7" t="str">
        <f t="shared" si="38"/>
        <v/>
      </c>
      <c r="Q603" s="7">
        <f t="shared" si="39"/>
        <v>0</v>
      </c>
    </row>
    <row r="604" spans="1:17" x14ac:dyDescent="0.25">
      <c r="A604" s="7">
        <f>COUNTIF($C$3:C604,C604)</f>
        <v>0</v>
      </c>
      <c r="B604" s="7" t="str">
        <f t="shared" si="36"/>
        <v>0_</v>
      </c>
      <c r="C604" s="20"/>
      <c r="D604" s="20"/>
      <c r="E604" s="20"/>
      <c r="F604" s="20"/>
      <c r="G604" s="20"/>
      <c r="H604" s="20"/>
      <c r="I604" s="20"/>
      <c r="J604" s="20"/>
      <c r="K604" s="7" t="str">
        <f t="shared" si="37"/>
        <v/>
      </c>
      <c r="L604" s="20"/>
      <c r="M604" s="20"/>
      <c r="N604" s="20"/>
      <c r="O604" s="20"/>
      <c r="P604" s="7" t="str">
        <f t="shared" si="38"/>
        <v/>
      </c>
      <c r="Q604" s="7">
        <f t="shared" si="39"/>
        <v>0</v>
      </c>
    </row>
    <row r="605" spans="1:17" x14ac:dyDescent="0.25">
      <c r="A605" s="7">
        <f>COUNTIF($C$3:C605,C605)</f>
        <v>0</v>
      </c>
      <c r="B605" s="7" t="str">
        <f t="shared" si="36"/>
        <v>0_</v>
      </c>
      <c r="C605" s="20"/>
      <c r="D605" s="20"/>
      <c r="E605" s="20"/>
      <c r="F605" s="20"/>
      <c r="G605" s="20"/>
      <c r="H605" s="20"/>
      <c r="I605" s="20"/>
      <c r="J605" s="20"/>
      <c r="K605" s="7" t="str">
        <f t="shared" si="37"/>
        <v/>
      </c>
      <c r="L605" s="20"/>
      <c r="M605" s="20"/>
      <c r="N605" s="20"/>
      <c r="O605" s="20"/>
      <c r="P605" s="7" t="str">
        <f t="shared" si="38"/>
        <v/>
      </c>
      <c r="Q605" s="7">
        <f t="shared" si="39"/>
        <v>0</v>
      </c>
    </row>
    <row r="606" spans="1:17" x14ac:dyDescent="0.25">
      <c r="A606" s="7">
        <f>COUNTIF($C$3:C606,C606)</f>
        <v>0</v>
      </c>
      <c r="B606" s="7" t="str">
        <f t="shared" si="36"/>
        <v>0_</v>
      </c>
      <c r="C606" s="20"/>
      <c r="D606" s="20"/>
      <c r="E606" s="20"/>
      <c r="F606" s="20"/>
      <c r="G606" s="20"/>
      <c r="H606" s="20"/>
      <c r="I606" s="20"/>
      <c r="J606" s="20"/>
      <c r="K606" s="7" t="str">
        <f t="shared" si="37"/>
        <v/>
      </c>
      <c r="L606" s="20"/>
      <c r="M606" s="20"/>
      <c r="N606" s="20"/>
      <c r="O606" s="20"/>
      <c r="P606" s="7" t="str">
        <f t="shared" si="38"/>
        <v/>
      </c>
      <c r="Q606" s="7">
        <f t="shared" si="39"/>
        <v>0</v>
      </c>
    </row>
    <row r="607" spans="1:17" x14ac:dyDescent="0.25">
      <c r="A607" s="7">
        <f>COUNTIF($C$3:C607,C607)</f>
        <v>0</v>
      </c>
      <c r="B607" s="7" t="str">
        <f t="shared" si="36"/>
        <v>0_</v>
      </c>
      <c r="C607" s="20"/>
      <c r="D607" s="20"/>
      <c r="E607" s="20"/>
      <c r="F607" s="20"/>
      <c r="G607" s="20"/>
      <c r="H607" s="20"/>
      <c r="I607" s="20"/>
      <c r="J607" s="20"/>
      <c r="K607" s="7" t="str">
        <f t="shared" si="37"/>
        <v/>
      </c>
      <c r="L607" s="20"/>
      <c r="M607" s="20"/>
      <c r="N607" s="20"/>
      <c r="O607" s="20"/>
      <c r="P607" s="7" t="str">
        <f t="shared" si="38"/>
        <v/>
      </c>
      <c r="Q607" s="7">
        <f t="shared" si="39"/>
        <v>0</v>
      </c>
    </row>
    <row r="608" spans="1:17" x14ac:dyDescent="0.25">
      <c r="A608" s="7">
        <f>COUNTIF($C$3:C608,C608)</f>
        <v>0</v>
      </c>
      <c r="B608" s="7" t="str">
        <f t="shared" si="36"/>
        <v>0_</v>
      </c>
      <c r="C608" s="20"/>
      <c r="D608" s="20"/>
      <c r="E608" s="20"/>
      <c r="F608" s="20"/>
      <c r="G608" s="20"/>
      <c r="H608" s="20"/>
      <c r="I608" s="20"/>
      <c r="J608" s="20"/>
      <c r="K608" s="7" t="str">
        <f t="shared" si="37"/>
        <v/>
      </c>
      <c r="L608" s="20"/>
      <c r="M608" s="20"/>
      <c r="N608" s="20"/>
      <c r="O608" s="20"/>
      <c r="P608" s="7" t="str">
        <f t="shared" si="38"/>
        <v/>
      </c>
      <c r="Q608" s="7">
        <f t="shared" si="39"/>
        <v>0</v>
      </c>
    </row>
    <row r="609" spans="1:17" x14ac:dyDescent="0.25">
      <c r="A609" s="7">
        <f>COUNTIF($C$3:C609,C609)</f>
        <v>0</v>
      </c>
      <c r="B609" s="7" t="str">
        <f t="shared" si="36"/>
        <v>0_</v>
      </c>
      <c r="C609" s="20"/>
      <c r="D609" s="20"/>
      <c r="E609" s="20"/>
      <c r="F609" s="20"/>
      <c r="G609" s="20"/>
      <c r="H609" s="20"/>
      <c r="I609" s="20"/>
      <c r="J609" s="20"/>
      <c r="K609" s="7" t="str">
        <f t="shared" si="37"/>
        <v/>
      </c>
      <c r="L609" s="20"/>
      <c r="M609" s="20"/>
      <c r="N609" s="20"/>
      <c r="O609" s="20"/>
      <c r="P609" s="7" t="str">
        <f t="shared" si="38"/>
        <v/>
      </c>
      <c r="Q609" s="7">
        <f t="shared" si="39"/>
        <v>0</v>
      </c>
    </row>
    <row r="610" spans="1:17" x14ac:dyDescent="0.25">
      <c r="A610" s="7">
        <f>COUNTIF($C$3:C610,C610)</f>
        <v>0</v>
      </c>
      <c r="B610" s="7" t="str">
        <f t="shared" si="36"/>
        <v>0_</v>
      </c>
      <c r="C610" s="20"/>
      <c r="D610" s="20"/>
      <c r="E610" s="20"/>
      <c r="F610" s="20"/>
      <c r="G610" s="20"/>
      <c r="H610" s="20"/>
      <c r="I610" s="20"/>
      <c r="J610" s="20"/>
      <c r="K610" s="7" t="str">
        <f t="shared" si="37"/>
        <v/>
      </c>
      <c r="L610" s="20"/>
      <c r="M610" s="20"/>
      <c r="N610" s="20"/>
      <c r="O610" s="20"/>
      <c r="P610" s="7" t="str">
        <f t="shared" si="38"/>
        <v/>
      </c>
      <c r="Q610" s="7">
        <f t="shared" si="39"/>
        <v>0</v>
      </c>
    </row>
    <row r="611" spans="1:17" x14ac:dyDescent="0.25">
      <c r="A611" s="7">
        <f>COUNTIF($C$3:C611,C611)</f>
        <v>0</v>
      </c>
      <c r="B611" s="7" t="str">
        <f t="shared" si="36"/>
        <v>0_</v>
      </c>
      <c r="C611" s="20"/>
      <c r="D611" s="20"/>
      <c r="E611" s="20"/>
      <c r="F611" s="20"/>
      <c r="G611" s="20"/>
      <c r="H611" s="20"/>
      <c r="I611" s="20"/>
      <c r="J611" s="20"/>
      <c r="K611" s="7" t="str">
        <f t="shared" si="37"/>
        <v/>
      </c>
      <c r="L611" s="20"/>
      <c r="M611" s="20"/>
      <c r="N611" s="20"/>
      <c r="O611" s="20"/>
      <c r="P611" s="7" t="str">
        <f t="shared" si="38"/>
        <v/>
      </c>
      <c r="Q611" s="7">
        <f t="shared" si="39"/>
        <v>0</v>
      </c>
    </row>
    <row r="612" spans="1:17" x14ac:dyDescent="0.25">
      <c r="A612" s="7">
        <f>COUNTIF($C$3:C612,C612)</f>
        <v>0</v>
      </c>
      <c r="B612" s="7" t="str">
        <f t="shared" si="36"/>
        <v>0_</v>
      </c>
      <c r="C612" s="20"/>
      <c r="D612" s="20"/>
      <c r="E612" s="20"/>
      <c r="F612" s="20"/>
      <c r="G612" s="20"/>
      <c r="H612" s="20"/>
      <c r="I612" s="20"/>
      <c r="J612" s="20"/>
      <c r="K612" s="7" t="str">
        <f t="shared" si="37"/>
        <v/>
      </c>
      <c r="L612" s="20"/>
      <c r="M612" s="20"/>
      <c r="N612" s="20"/>
      <c r="O612" s="20"/>
      <c r="P612" s="7" t="str">
        <f t="shared" si="38"/>
        <v/>
      </c>
      <c r="Q612" s="7">
        <f t="shared" si="39"/>
        <v>0</v>
      </c>
    </row>
    <row r="613" spans="1:17" x14ac:dyDescent="0.25">
      <c r="A613" s="7">
        <f>COUNTIF($C$3:C613,C613)</f>
        <v>0</v>
      </c>
      <c r="B613" s="7" t="str">
        <f t="shared" si="36"/>
        <v>0_</v>
      </c>
      <c r="C613" s="20"/>
      <c r="D613" s="20"/>
      <c r="E613" s="20"/>
      <c r="F613" s="20"/>
      <c r="G613" s="20"/>
      <c r="H613" s="20"/>
      <c r="I613" s="20"/>
      <c r="J613" s="20"/>
      <c r="K613" s="7" t="str">
        <f t="shared" si="37"/>
        <v/>
      </c>
      <c r="L613" s="20"/>
      <c r="M613" s="20"/>
      <c r="N613" s="20"/>
      <c r="O613" s="20"/>
      <c r="P613" s="7" t="str">
        <f t="shared" si="38"/>
        <v/>
      </c>
      <c r="Q613" s="7">
        <f t="shared" si="39"/>
        <v>0</v>
      </c>
    </row>
    <row r="614" spans="1:17" x14ac:dyDescent="0.25">
      <c r="A614" s="7">
        <f>COUNTIF($C$3:C614,C614)</f>
        <v>0</v>
      </c>
      <c r="B614" s="7" t="str">
        <f t="shared" si="36"/>
        <v>0_</v>
      </c>
      <c r="C614" s="20"/>
      <c r="D614" s="20"/>
      <c r="E614" s="20"/>
      <c r="F614" s="20"/>
      <c r="G614" s="20"/>
      <c r="H614" s="20"/>
      <c r="I614" s="20"/>
      <c r="J614" s="20"/>
      <c r="K614" s="7" t="str">
        <f t="shared" si="37"/>
        <v/>
      </c>
      <c r="L614" s="20"/>
      <c r="M614" s="20"/>
      <c r="N614" s="20"/>
      <c r="O614" s="20"/>
      <c r="P614" s="7" t="str">
        <f t="shared" si="38"/>
        <v/>
      </c>
      <c r="Q614" s="7">
        <f t="shared" si="39"/>
        <v>0</v>
      </c>
    </row>
    <row r="615" spans="1:17" x14ac:dyDescent="0.25">
      <c r="A615" s="7">
        <f>COUNTIF($C$3:C615,C615)</f>
        <v>0</v>
      </c>
      <c r="B615" s="7" t="str">
        <f t="shared" si="36"/>
        <v>0_</v>
      </c>
      <c r="C615" s="20"/>
      <c r="D615" s="20"/>
      <c r="E615" s="20"/>
      <c r="F615" s="20"/>
      <c r="G615" s="20"/>
      <c r="H615" s="20"/>
      <c r="I615" s="20"/>
      <c r="J615" s="20"/>
      <c r="K615" s="7" t="str">
        <f t="shared" si="37"/>
        <v/>
      </c>
      <c r="L615" s="20"/>
      <c r="M615" s="20"/>
      <c r="N615" s="20"/>
      <c r="O615" s="20"/>
      <c r="P615" s="7" t="str">
        <f t="shared" si="38"/>
        <v/>
      </c>
      <c r="Q615" s="7">
        <f t="shared" si="39"/>
        <v>0</v>
      </c>
    </row>
    <row r="616" spans="1:17" x14ac:dyDescent="0.25">
      <c r="A616" s="7">
        <f>COUNTIF($C$3:C616,C616)</f>
        <v>0</v>
      </c>
      <c r="B616" s="7" t="str">
        <f t="shared" si="36"/>
        <v>0_</v>
      </c>
      <c r="C616" s="20"/>
      <c r="D616" s="20"/>
      <c r="E616" s="20"/>
      <c r="F616" s="20"/>
      <c r="G616" s="20"/>
      <c r="H616" s="20"/>
      <c r="I616" s="20"/>
      <c r="J616" s="20"/>
      <c r="K616" s="7" t="str">
        <f t="shared" si="37"/>
        <v/>
      </c>
      <c r="L616" s="20"/>
      <c r="M616" s="20"/>
      <c r="N616" s="20"/>
      <c r="O616" s="20"/>
      <c r="P616" s="7" t="str">
        <f t="shared" si="38"/>
        <v/>
      </c>
      <c r="Q616" s="7">
        <f t="shared" si="39"/>
        <v>0</v>
      </c>
    </row>
    <row r="617" spans="1:17" x14ac:dyDescent="0.25">
      <c r="A617" s="7">
        <f>COUNTIF($C$3:C617,C617)</f>
        <v>0</v>
      </c>
      <c r="B617" s="7" t="str">
        <f t="shared" si="36"/>
        <v>0_</v>
      </c>
      <c r="C617" s="20"/>
      <c r="D617" s="20"/>
      <c r="E617" s="20"/>
      <c r="F617" s="20"/>
      <c r="G617" s="20"/>
      <c r="H617" s="20"/>
      <c r="I617" s="20"/>
      <c r="J617" s="20"/>
      <c r="K617" s="7" t="str">
        <f t="shared" si="37"/>
        <v/>
      </c>
      <c r="L617" s="20"/>
      <c r="M617" s="20"/>
      <c r="N617" s="20"/>
      <c r="O617" s="20"/>
      <c r="P617" s="7" t="str">
        <f t="shared" si="38"/>
        <v/>
      </c>
      <c r="Q617" s="7">
        <f t="shared" si="39"/>
        <v>0</v>
      </c>
    </row>
    <row r="618" spans="1:17" x14ac:dyDescent="0.25">
      <c r="A618" s="7">
        <f>COUNTIF($C$3:C618,C618)</f>
        <v>0</v>
      </c>
      <c r="B618" s="7" t="str">
        <f t="shared" si="36"/>
        <v>0_</v>
      </c>
      <c r="C618" s="20"/>
      <c r="D618" s="20"/>
      <c r="E618" s="20"/>
      <c r="F618" s="20"/>
      <c r="G618" s="20"/>
      <c r="H618" s="20"/>
      <c r="I618" s="20"/>
      <c r="J618" s="20"/>
      <c r="K618" s="7" t="str">
        <f t="shared" si="37"/>
        <v/>
      </c>
      <c r="L618" s="20"/>
      <c r="M618" s="20"/>
      <c r="N618" s="20"/>
      <c r="O618" s="20"/>
      <c r="P618" s="7" t="str">
        <f t="shared" si="38"/>
        <v/>
      </c>
      <c r="Q618" s="7">
        <f t="shared" si="39"/>
        <v>0</v>
      </c>
    </row>
    <row r="619" spans="1:17" x14ac:dyDescent="0.25">
      <c r="A619" s="7">
        <f>COUNTIF($C$3:C619,C619)</f>
        <v>0</v>
      </c>
      <c r="B619" s="7" t="str">
        <f t="shared" si="36"/>
        <v>0_</v>
      </c>
      <c r="C619" s="20"/>
      <c r="D619" s="20"/>
      <c r="E619" s="20"/>
      <c r="F619" s="20"/>
      <c r="G619" s="20"/>
      <c r="H619" s="20"/>
      <c r="I619" s="20"/>
      <c r="J619" s="20"/>
      <c r="K619" s="7" t="str">
        <f t="shared" si="37"/>
        <v/>
      </c>
      <c r="L619" s="20"/>
      <c r="M619" s="20"/>
      <c r="N619" s="20"/>
      <c r="O619" s="20"/>
      <c r="P619" s="7" t="str">
        <f t="shared" si="38"/>
        <v/>
      </c>
      <c r="Q619" s="7">
        <f t="shared" si="39"/>
        <v>0</v>
      </c>
    </row>
    <row r="620" spans="1:17" x14ac:dyDescent="0.25">
      <c r="A620" s="7">
        <f>COUNTIF($C$3:C620,C620)</f>
        <v>0</v>
      </c>
      <c r="B620" s="7" t="str">
        <f t="shared" si="36"/>
        <v>0_</v>
      </c>
      <c r="C620" s="20"/>
      <c r="D620" s="20"/>
      <c r="E620" s="20"/>
      <c r="F620" s="20"/>
      <c r="G620" s="20"/>
      <c r="H620" s="20"/>
      <c r="I620" s="20"/>
      <c r="J620" s="20"/>
      <c r="K620" s="7" t="str">
        <f t="shared" si="37"/>
        <v/>
      </c>
      <c r="L620" s="20"/>
      <c r="M620" s="20"/>
      <c r="N620" s="20"/>
      <c r="O620" s="20"/>
      <c r="P620" s="7" t="str">
        <f t="shared" si="38"/>
        <v/>
      </c>
      <c r="Q620" s="7">
        <f t="shared" si="39"/>
        <v>0</v>
      </c>
    </row>
    <row r="621" spans="1:17" x14ac:dyDescent="0.25">
      <c r="A621" s="7">
        <f>COUNTIF($C$3:C621,C621)</f>
        <v>0</v>
      </c>
      <c r="B621" s="7" t="str">
        <f t="shared" si="36"/>
        <v>0_</v>
      </c>
      <c r="C621" s="20"/>
      <c r="D621" s="20"/>
      <c r="E621" s="20"/>
      <c r="F621" s="20"/>
      <c r="G621" s="20"/>
      <c r="H621" s="20"/>
      <c r="I621" s="20"/>
      <c r="J621" s="20"/>
      <c r="K621" s="7" t="str">
        <f t="shared" si="37"/>
        <v/>
      </c>
      <c r="L621" s="20"/>
      <c r="M621" s="20"/>
      <c r="N621" s="20"/>
      <c r="O621" s="20"/>
      <c r="P621" s="7" t="str">
        <f t="shared" si="38"/>
        <v/>
      </c>
      <c r="Q621" s="7">
        <f t="shared" si="39"/>
        <v>0</v>
      </c>
    </row>
    <row r="622" spans="1:17" x14ac:dyDescent="0.25">
      <c r="A622" s="7">
        <f>COUNTIF($C$3:C622,C622)</f>
        <v>0</v>
      </c>
      <c r="B622" s="7" t="str">
        <f t="shared" si="36"/>
        <v>0_</v>
      </c>
      <c r="C622" s="20"/>
      <c r="D622" s="20"/>
      <c r="E622" s="20"/>
      <c r="F622" s="20"/>
      <c r="G622" s="20"/>
      <c r="H622" s="20"/>
      <c r="I622" s="20"/>
      <c r="J622" s="20"/>
      <c r="K622" s="7" t="str">
        <f t="shared" si="37"/>
        <v/>
      </c>
      <c r="L622" s="20"/>
      <c r="M622" s="20"/>
      <c r="N622" s="20"/>
      <c r="O622" s="20"/>
      <c r="P622" s="7" t="str">
        <f t="shared" si="38"/>
        <v/>
      </c>
      <c r="Q622" s="7">
        <f t="shared" si="39"/>
        <v>0</v>
      </c>
    </row>
    <row r="623" spans="1:17" x14ac:dyDescent="0.25">
      <c r="A623" s="7">
        <f>COUNTIF($C$3:C623,C623)</f>
        <v>0</v>
      </c>
      <c r="B623" s="7" t="str">
        <f t="shared" si="36"/>
        <v>0_</v>
      </c>
      <c r="C623" s="20"/>
      <c r="D623" s="20"/>
      <c r="E623" s="20"/>
      <c r="F623" s="20"/>
      <c r="G623" s="20"/>
      <c r="H623" s="20"/>
      <c r="I623" s="20"/>
      <c r="J623" s="20"/>
      <c r="K623" s="7" t="str">
        <f t="shared" si="37"/>
        <v/>
      </c>
      <c r="L623" s="20"/>
      <c r="M623" s="20"/>
      <c r="N623" s="20"/>
      <c r="O623" s="20"/>
      <c r="P623" s="7" t="str">
        <f t="shared" si="38"/>
        <v/>
      </c>
      <c r="Q623" s="7">
        <f t="shared" si="39"/>
        <v>0</v>
      </c>
    </row>
    <row r="624" spans="1:17" x14ac:dyDescent="0.25">
      <c r="A624" s="7">
        <f>COUNTIF($C$3:C624,C624)</f>
        <v>0</v>
      </c>
      <c r="B624" s="7" t="str">
        <f t="shared" si="36"/>
        <v>0_</v>
      </c>
      <c r="C624" s="20"/>
      <c r="D624" s="20"/>
      <c r="E624" s="20"/>
      <c r="F624" s="20"/>
      <c r="G624" s="20"/>
      <c r="H624" s="20"/>
      <c r="I624" s="20"/>
      <c r="J624" s="20"/>
      <c r="K624" s="7" t="str">
        <f t="shared" si="37"/>
        <v/>
      </c>
      <c r="L624" s="20"/>
      <c r="M624" s="20"/>
      <c r="N624" s="20"/>
      <c r="O624" s="20"/>
      <c r="P624" s="7" t="str">
        <f t="shared" si="38"/>
        <v/>
      </c>
      <c r="Q624" s="7">
        <f t="shared" si="39"/>
        <v>0</v>
      </c>
    </row>
    <row r="625" spans="1:17" x14ac:dyDescent="0.25">
      <c r="A625" s="7">
        <f>COUNTIF($C$3:C625,C625)</f>
        <v>0</v>
      </c>
      <c r="B625" s="7" t="str">
        <f t="shared" si="36"/>
        <v>0_</v>
      </c>
      <c r="C625" s="20"/>
      <c r="D625" s="20"/>
      <c r="E625" s="20"/>
      <c r="F625" s="20"/>
      <c r="G625" s="20"/>
      <c r="H625" s="20"/>
      <c r="I625" s="20"/>
      <c r="J625" s="20"/>
      <c r="K625" s="7" t="str">
        <f t="shared" si="37"/>
        <v/>
      </c>
      <c r="L625" s="20"/>
      <c r="M625" s="20"/>
      <c r="N625" s="20"/>
      <c r="O625" s="20"/>
      <c r="P625" s="7" t="str">
        <f t="shared" si="38"/>
        <v/>
      </c>
      <c r="Q625" s="7">
        <f t="shared" si="39"/>
        <v>0</v>
      </c>
    </row>
    <row r="626" spans="1:17" x14ac:dyDescent="0.25">
      <c r="A626" s="7">
        <f>COUNTIF($C$3:C626,C626)</f>
        <v>0</v>
      </c>
      <c r="B626" s="7" t="str">
        <f t="shared" si="36"/>
        <v>0_</v>
      </c>
      <c r="C626" s="20"/>
      <c r="D626" s="20"/>
      <c r="E626" s="20"/>
      <c r="F626" s="20"/>
      <c r="G626" s="20"/>
      <c r="H626" s="20"/>
      <c r="I626" s="20"/>
      <c r="J626" s="20"/>
      <c r="K626" s="7" t="str">
        <f t="shared" si="37"/>
        <v/>
      </c>
      <c r="L626" s="20"/>
      <c r="M626" s="20"/>
      <c r="N626" s="20"/>
      <c r="O626" s="20"/>
      <c r="P626" s="7" t="str">
        <f t="shared" si="38"/>
        <v/>
      </c>
      <c r="Q626" s="7">
        <f t="shared" si="39"/>
        <v>0</v>
      </c>
    </row>
    <row r="627" spans="1:17" x14ac:dyDescent="0.25">
      <c r="A627" s="7">
        <f>COUNTIF($C$3:C627,C627)</f>
        <v>0</v>
      </c>
      <c r="B627" s="7" t="str">
        <f t="shared" si="36"/>
        <v>0_</v>
      </c>
      <c r="C627" s="20"/>
      <c r="D627" s="20"/>
      <c r="E627" s="20"/>
      <c r="F627" s="20"/>
      <c r="G627" s="20"/>
      <c r="H627" s="20"/>
      <c r="I627" s="20"/>
      <c r="J627" s="20"/>
      <c r="K627" s="7" t="str">
        <f t="shared" si="37"/>
        <v/>
      </c>
      <c r="L627" s="20"/>
      <c r="M627" s="20"/>
      <c r="N627" s="20"/>
      <c r="O627" s="20"/>
      <c r="P627" s="7" t="str">
        <f t="shared" si="38"/>
        <v/>
      </c>
      <c r="Q627" s="7">
        <f t="shared" si="39"/>
        <v>0</v>
      </c>
    </row>
    <row r="628" spans="1:17" x14ac:dyDescent="0.25">
      <c r="A628" s="7">
        <f>COUNTIF($C$3:C628,C628)</f>
        <v>0</v>
      </c>
      <c r="B628" s="7" t="str">
        <f t="shared" si="36"/>
        <v>0_</v>
      </c>
      <c r="C628" s="20"/>
      <c r="D628" s="20"/>
      <c r="E628" s="20"/>
      <c r="F628" s="20"/>
      <c r="G628" s="20"/>
      <c r="H628" s="20"/>
      <c r="I628" s="20"/>
      <c r="J628" s="20"/>
      <c r="K628" s="7" t="str">
        <f t="shared" si="37"/>
        <v/>
      </c>
      <c r="L628" s="20"/>
      <c r="M628" s="20"/>
      <c r="N628" s="20"/>
      <c r="O628" s="20"/>
      <c r="P628" s="7" t="str">
        <f t="shared" si="38"/>
        <v/>
      </c>
      <c r="Q628" s="7">
        <f t="shared" si="39"/>
        <v>0</v>
      </c>
    </row>
    <row r="629" spans="1:17" x14ac:dyDescent="0.25">
      <c r="A629" s="7">
        <f>COUNTIF($C$3:C629,C629)</f>
        <v>0</v>
      </c>
      <c r="B629" s="7" t="str">
        <f t="shared" si="36"/>
        <v>0_</v>
      </c>
      <c r="C629" s="20"/>
      <c r="D629" s="20"/>
      <c r="E629" s="20"/>
      <c r="F629" s="20"/>
      <c r="G629" s="20"/>
      <c r="H629" s="20"/>
      <c r="I629" s="20"/>
      <c r="J629" s="20"/>
      <c r="K629" s="7" t="str">
        <f t="shared" si="37"/>
        <v/>
      </c>
      <c r="L629" s="20"/>
      <c r="M629" s="20"/>
      <c r="N629" s="20"/>
      <c r="O629" s="20"/>
      <c r="P629" s="7" t="str">
        <f t="shared" si="38"/>
        <v/>
      </c>
      <c r="Q629" s="7">
        <f t="shared" si="39"/>
        <v>0</v>
      </c>
    </row>
    <row r="630" spans="1:17" x14ac:dyDescent="0.25">
      <c r="A630" s="7">
        <f>COUNTIF($C$3:C630,C630)</f>
        <v>0</v>
      </c>
      <c r="B630" s="7" t="str">
        <f t="shared" si="36"/>
        <v>0_</v>
      </c>
      <c r="C630" s="20"/>
      <c r="D630" s="20"/>
      <c r="E630" s="20"/>
      <c r="F630" s="20"/>
      <c r="G630" s="20"/>
      <c r="H630" s="20"/>
      <c r="I630" s="20"/>
      <c r="J630" s="20"/>
      <c r="K630" s="7" t="str">
        <f t="shared" si="37"/>
        <v/>
      </c>
      <c r="L630" s="20"/>
      <c r="M630" s="20"/>
      <c r="N630" s="20"/>
      <c r="O630" s="20"/>
      <c r="P630" s="7" t="str">
        <f t="shared" si="38"/>
        <v/>
      </c>
      <c r="Q630" s="7">
        <f t="shared" si="39"/>
        <v>0</v>
      </c>
    </row>
    <row r="631" spans="1:17" x14ac:dyDescent="0.25">
      <c r="A631" s="7">
        <f>COUNTIF($C$3:C631,C631)</f>
        <v>0</v>
      </c>
      <c r="B631" s="7" t="str">
        <f t="shared" si="36"/>
        <v>0_</v>
      </c>
      <c r="C631" s="20"/>
      <c r="D631" s="20"/>
      <c r="E631" s="20"/>
      <c r="F631" s="20"/>
      <c r="G631" s="20"/>
      <c r="H631" s="20"/>
      <c r="I631" s="20"/>
      <c r="J631" s="20"/>
      <c r="K631" s="7" t="str">
        <f t="shared" si="37"/>
        <v/>
      </c>
      <c r="L631" s="20"/>
      <c r="M631" s="20"/>
      <c r="N631" s="20"/>
      <c r="O631" s="20"/>
      <c r="P631" s="7" t="str">
        <f t="shared" si="38"/>
        <v/>
      </c>
      <c r="Q631" s="7">
        <f t="shared" si="39"/>
        <v>0</v>
      </c>
    </row>
    <row r="632" spans="1:17" x14ac:dyDescent="0.25">
      <c r="A632" s="7">
        <f>COUNTIF($C$3:C632,C632)</f>
        <v>0</v>
      </c>
      <c r="B632" s="7" t="str">
        <f t="shared" si="36"/>
        <v>0_</v>
      </c>
      <c r="C632" s="20"/>
      <c r="D632" s="20"/>
      <c r="E632" s="20"/>
      <c r="F632" s="20"/>
      <c r="G632" s="20"/>
      <c r="H632" s="20"/>
      <c r="I632" s="20"/>
      <c r="J632" s="20"/>
      <c r="K632" s="7" t="str">
        <f t="shared" si="37"/>
        <v/>
      </c>
      <c r="L632" s="20"/>
      <c r="M632" s="20"/>
      <c r="N632" s="20"/>
      <c r="O632" s="20"/>
      <c r="P632" s="7" t="str">
        <f t="shared" si="38"/>
        <v/>
      </c>
      <c r="Q632" s="7">
        <f t="shared" si="39"/>
        <v>0</v>
      </c>
    </row>
    <row r="633" spans="1:17" x14ac:dyDescent="0.25">
      <c r="A633" s="7">
        <f>COUNTIF($C$3:C633,C633)</f>
        <v>0</v>
      </c>
      <c r="B633" s="7" t="str">
        <f t="shared" si="36"/>
        <v>0_</v>
      </c>
      <c r="C633" s="20"/>
      <c r="D633" s="20"/>
      <c r="E633" s="20"/>
      <c r="F633" s="20"/>
      <c r="G633" s="20"/>
      <c r="H633" s="20"/>
      <c r="I633" s="20"/>
      <c r="J633" s="20"/>
      <c r="K633" s="7" t="str">
        <f t="shared" si="37"/>
        <v/>
      </c>
      <c r="L633" s="20"/>
      <c r="M633" s="20"/>
      <c r="N633" s="20"/>
      <c r="O633" s="20"/>
      <c r="P633" s="7" t="str">
        <f t="shared" si="38"/>
        <v/>
      </c>
      <c r="Q633" s="7">
        <f t="shared" si="39"/>
        <v>0</v>
      </c>
    </row>
    <row r="634" spans="1:17" x14ac:dyDescent="0.25">
      <c r="A634" s="7">
        <f>COUNTIF($C$3:C634,C634)</f>
        <v>0</v>
      </c>
      <c r="B634" s="7" t="str">
        <f t="shared" si="36"/>
        <v>0_</v>
      </c>
      <c r="C634" s="20"/>
      <c r="D634" s="20"/>
      <c r="E634" s="20"/>
      <c r="F634" s="20"/>
      <c r="G634" s="20"/>
      <c r="H634" s="20"/>
      <c r="I634" s="20"/>
      <c r="J634" s="20"/>
      <c r="K634" s="7" t="str">
        <f t="shared" si="37"/>
        <v/>
      </c>
      <c r="L634" s="20"/>
      <c r="M634" s="20"/>
      <c r="N634" s="20"/>
      <c r="O634" s="20"/>
      <c r="P634" s="7" t="str">
        <f t="shared" si="38"/>
        <v/>
      </c>
      <c r="Q634" s="7">
        <f t="shared" si="39"/>
        <v>0</v>
      </c>
    </row>
    <row r="635" spans="1:17" x14ac:dyDescent="0.25">
      <c r="A635" s="7">
        <f>COUNTIF($C$3:C635,C635)</f>
        <v>0</v>
      </c>
      <c r="B635" s="7" t="str">
        <f t="shared" si="36"/>
        <v>0_</v>
      </c>
      <c r="C635" s="20"/>
      <c r="D635" s="20"/>
      <c r="E635" s="20"/>
      <c r="F635" s="20"/>
      <c r="G635" s="20"/>
      <c r="H635" s="20"/>
      <c r="I635" s="20"/>
      <c r="J635" s="20"/>
      <c r="K635" s="7" t="str">
        <f t="shared" si="37"/>
        <v/>
      </c>
      <c r="L635" s="20"/>
      <c r="M635" s="20"/>
      <c r="N635" s="20"/>
      <c r="O635" s="20"/>
      <c r="P635" s="7" t="str">
        <f t="shared" si="38"/>
        <v/>
      </c>
      <c r="Q635" s="7">
        <f t="shared" si="39"/>
        <v>0</v>
      </c>
    </row>
    <row r="636" spans="1:17" x14ac:dyDescent="0.25">
      <c r="A636" s="7">
        <f>COUNTIF($C$3:C636,C636)</f>
        <v>0</v>
      </c>
      <c r="B636" s="7" t="str">
        <f t="shared" si="36"/>
        <v>0_</v>
      </c>
      <c r="C636" s="20"/>
      <c r="D636" s="20"/>
      <c r="E636" s="20"/>
      <c r="F636" s="20"/>
      <c r="G636" s="20"/>
      <c r="H636" s="20"/>
      <c r="I636" s="20"/>
      <c r="J636" s="20"/>
      <c r="K636" s="7" t="str">
        <f t="shared" si="37"/>
        <v/>
      </c>
      <c r="L636" s="20"/>
      <c r="M636" s="20"/>
      <c r="N636" s="20"/>
      <c r="O636" s="20"/>
      <c r="P636" s="7" t="str">
        <f t="shared" si="38"/>
        <v/>
      </c>
      <c r="Q636" s="7">
        <f t="shared" si="39"/>
        <v>0</v>
      </c>
    </row>
    <row r="637" spans="1:17" x14ac:dyDescent="0.25">
      <c r="A637" s="7">
        <f>COUNTIF($C$3:C637,C637)</f>
        <v>0</v>
      </c>
      <c r="B637" s="7" t="str">
        <f t="shared" si="36"/>
        <v>0_</v>
      </c>
      <c r="C637" s="20"/>
      <c r="D637" s="20"/>
      <c r="E637" s="20"/>
      <c r="F637" s="20"/>
      <c r="G637" s="20"/>
      <c r="H637" s="20"/>
      <c r="I637" s="20"/>
      <c r="J637" s="20"/>
      <c r="K637" s="7" t="str">
        <f t="shared" si="37"/>
        <v/>
      </c>
      <c r="L637" s="20"/>
      <c r="M637" s="20"/>
      <c r="N637" s="20"/>
      <c r="O637" s="20"/>
      <c r="P637" s="7" t="str">
        <f t="shared" si="38"/>
        <v/>
      </c>
      <c r="Q637" s="7">
        <f t="shared" si="39"/>
        <v>0</v>
      </c>
    </row>
    <row r="638" spans="1:17" x14ac:dyDescent="0.25">
      <c r="A638" s="7">
        <f>COUNTIF($C$3:C638,C638)</f>
        <v>0</v>
      </c>
      <c r="B638" s="7" t="str">
        <f t="shared" si="36"/>
        <v>0_</v>
      </c>
      <c r="C638" s="20"/>
      <c r="D638" s="20"/>
      <c r="E638" s="20"/>
      <c r="F638" s="20"/>
      <c r="G638" s="20"/>
      <c r="H638" s="20"/>
      <c r="I638" s="20"/>
      <c r="J638" s="20"/>
      <c r="K638" s="7" t="str">
        <f t="shared" si="37"/>
        <v/>
      </c>
      <c r="L638" s="20"/>
      <c r="M638" s="20"/>
      <c r="N638" s="20"/>
      <c r="O638" s="20"/>
      <c r="P638" s="7" t="str">
        <f t="shared" si="38"/>
        <v/>
      </c>
      <c r="Q638" s="7">
        <f t="shared" si="39"/>
        <v>0</v>
      </c>
    </row>
    <row r="639" spans="1:17" x14ac:dyDescent="0.25">
      <c r="A639" s="7">
        <f>COUNTIF($C$3:C639,C639)</f>
        <v>0</v>
      </c>
      <c r="B639" s="7" t="str">
        <f t="shared" si="36"/>
        <v>0_</v>
      </c>
      <c r="C639" s="20"/>
      <c r="D639" s="20"/>
      <c r="E639" s="20"/>
      <c r="F639" s="20"/>
      <c r="G639" s="20"/>
      <c r="H639" s="20"/>
      <c r="I639" s="20"/>
      <c r="J639" s="20"/>
      <c r="K639" s="7" t="str">
        <f t="shared" si="37"/>
        <v/>
      </c>
      <c r="L639" s="20"/>
      <c r="M639" s="20"/>
      <c r="N639" s="20"/>
      <c r="O639" s="20"/>
      <c r="P639" s="7" t="str">
        <f t="shared" si="38"/>
        <v/>
      </c>
      <c r="Q639" s="7">
        <f t="shared" si="39"/>
        <v>0</v>
      </c>
    </row>
    <row r="640" spans="1:17" x14ac:dyDescent="0.25">
      <c r="A640" s="7">
        <f>COUNTIF($C$3:C640,C640)</f>
        <v>0</v>
      </c>
      <c r="B640" s="7" t="str">
        <f t="shared" si="36"/>
        <v>0_</v>
      </c>
      <c r="C640" s="20"/>
      <c r="D640" s="20"/>
      <c r="E640" s="20"/>
      <c r="F640" s="20"/>
      <c r="G640" s="20"/>
      <c r="H640" s="20"/>
      <c r="I640" s="20"/>
      <c r="J640" s="20"/>
      <c r="K640" s="7" t="str">
        <f t="shared" si="37"/>
        <v/>
      </c>
      <c r="L640" s="20"/>
      <c r="M640" s="20"/>
      <c r="N640" s="20"/>
      <c r="O640" s="20"/>
      <c r="P640" s="7" t="str">
        <f t="shared" si="38"/>
        <v/>
      </c>
      <c r="Q640" s="7">
        <f t="shared" si="39"/>
        <v>0</v>
      </c>
    </row>
    <row r="641" spans="1:17" x14ac:dyDescent="0.25">
      <c r="A641" s="7">
        <f>COUNTIF($C$3:C641,C641)</f>
        <v>0</v>
      </c>
      <c r="B641" s="7" t="str">
        <f t="shared" si="36"/>
        <v>0_</v>
      </c>
      <c r="C641" s="20"/>
      <c r="D641" s="20"/>
      <c r="E641" s="20"/>
      <c r="F641" s="20"/>
      <c r="G641" s="20"/>
      <c r="H641" s="20"/>
      <c r="I641" s="20"/>
      <c r="J641" s="20"/>
      <c r="K641" s="7" t="str">
        <f t="shared" si="37"/>
        <v/>
      </c>
      <c r="L641" s="20"/>
      <c r="M641" s="20"/>
      <c r="N641" s="20"/>
      <c r="O641" s="20"/>
      <c r="P641" s="7" t="str">
        <f t="shared" si="38"/>
        <v/>
      </c>
      <c r="Q641" s="7">
        <f t="shared" si="39"/>
        <v>0</v>
      </c>
    </row>
    <row r="642" spans="1:17" x14ac:dyDescent="0.25">
      <c r="A642" s="7">
        <f>COUNTIF($C$3:C642,C642)</f>
        <v>0</v>
      </c>
      <c r="B642" s="7" t="str">
        <f t="shared" si="36"/>
        <v>0_</v>
      </c>
      <c r="C642" s="20"/>
      <c r="D642" s="20"/>
      <c r="E642" s="20"/>
      <c r="F642" s="20"/>
      <c r="G642" s="20"/>
      <c r="H642" s="20"/>
      <c r="I642" s="20"/>
      <c r="J642" s="20"/>
      <c r="K642" s="7" t="str">
        <f t="shared" si="37"/>
        <v/>
      </c>
      <c r="L642" s="20"/>
      <c r="M642" s="20"/>
      <c r="N642" s="20"/>
      <c r="O642" s="20"/>
      <c r="P642" s="7" t="str">
        <f t="shared" si="38"/>
        <v/>
      </c>
      <c r="Q642" s="7">
        <f t="shared" si="39"/>
        <v>0</v>
      </c>
    </row>
    <row r="643" spans="1:17" x14ac:dyDescent="0.25">
      <c r="A643" s="7">
        <f>COUNTIF($C$3:C643,C643)</f>
        <v>0</v>
      </c>
      <c r="B643" s="7" t="str">
        <f t="shared" ref="B643:B673" si="40">CONCATENATE(A643,"_",C643)</f>
        <v>0_</v>
      </c>
      <c r="C643" s="20"/>
      <c r="D643" s="20"/>
      <c r="E643" s="20"/>
      <c r="F643" s="20"/>
      <c r="G643" s="20"/>
      <c r="H643" s="20"/>
      <c r="I643" s="20"/>
      <c r="J643" s="20"/>
      <c r="K643" s="7" t="str">
        <f t="shared" ref="K643:K673" si="41">CONCATENATE(IF(G643=TRUE,"I",""),
IF(AND(G643=TRUE)*AND(OR(H643=TRUE,I643=TRUE,J643=TRUE)=TRUE),", ",""),
IF(H643=TRUE,"II",""),
IF(AND(H643=TRUE)*AND(OR(I643=TRUE,J643=TRUE)=TRUE),", ",""),
IF(I643=TRUE,"III",""),
IF(AND(I643=TRUE)*AND(J643=TRUE),", ",""),
IF(J643=TRUE,"IV",""))</f>
        <v/>
      </c>
      <c r="L643" s="20"/>
      <c r="M643" s="20"/>
      <c r="N643" s="20"/>
      <c r="O643" s="20"/>
      <c r="P643" s="7" t="str">
        <f t="shared" ref="P643:P673" si="42">IF(LEN(L643)&gt;1,L643,"")</f>
        <v/>
      </c>
      <c r="Q643" s="7">
        <f t="shared" ref="Q643:Q673" si="43">C643</f>
        <v>0</v>
      </c>
    </row>
    <row r="644" spans="1:17" x14ac:dyDescent="0.25">
      <c r="A644" s="7">
        <f>COUNTIF($C$3:C644,C644)</f>
        <v>0</v>
      </c>
      <c r="B644" s="7" t="str">
        <f t="shared" si="40"/>
        <v>0_</v>
      </c>
      <c r="C644" s="20"/>
      <c r="D644" s="20"/>
      <c r="E644" s="20"/>
      <c r="F644" s="20"/>
      <c r="G644" s="20"/>
      <c r="H644" s="20"/>
      <c r="I644" s="20"/>
      <c r="J644" s="20"/>
      <c r="K644" s="7" t="str">
        <f t="shared" si="41"/>
        <v/>
      </c>
      <c r="L644" s="20"/>
      <c r="M644" s="20"/>
      <c r="N644" s="20"/>
      <c r="O644" s="20"/>
      <c r="P644" s="7" t="str">
        <f t="shared" si="42"/>
        <v/>
      </c>
      <c r="Q644" s="7">
        <f t="shared" si="43"/>
        <v>0</v>
      </c>
    </row>
    <row r="645" spans="1:17" x14ac:dyDescent="0.25">
      <c r="A645" s="7">
        <f>COUNTIF($C$3:C645,C645)</f>
        <v>0</v>
      </c>
      <c r="B645" s="7" t="str">
        <f t="shared" si="40"/>
        <v>0_</v>
      </c>
      <c r="C645" s="20"/>
      <c r="D645" s="20"/>
      <c r="E645" s="20"/>
      <c r="F645" s="20"/>
      <c r="G645" s="20"/>
      <c r="H645" s="20"/>
      <c r="I645" s="20"/>
      <c r="J645" s="20"/>
      <c r="K645" s="7" t="str">
        <f t="shared" si="41"/>
        <v/>
      </c>
      <c r="L645" s="20"/>
      <c r="M645" s="20"/>
      <c r="N645" s="20"/>
      <c r="O645" s="20"/>
      <c r="P645" s="7" t="str">
        <f t="shared" si="42"/>
        <v/>
      </c>
      <c r="Q645" s="7">
        <f t="shared" si="43"/>
        <v>0</v>
      </c>
    </row>
    <row r="646" spans="1:17" x14ac:dyDescent="0.25">
      <c r="A646" s="7">
        <f>COUNTIF($C$3:C646,C646)</f>
        <v>0</v>
      </c>
      <c r="B646" s="7" t="str">
        <f t="shared" si="40"/>
        <v>0_</v>
      </c>
      <c r="C646" s="20"/>
      <c r="D646" s="20"/>
      <c r="E646" s="20"/>
      <c r="F646" s="20"/>
      <c r="G646" s="20"/>
      <c r="H646" s="20"/>
      <c r="I646" s="20"/>
      <c r="J646" s="20"/>
      <c r="K646" s="7" t="str">
        <f t="shared" si="41"/>
        <v/>
      </c>
      <c r="L646" s="20"/>
      <c r="M646" s="20"/>
      <c r="N646" s="20"/>
      <c r="O646" s="20"/>
      <c r="P646" s="7" t="str">
        <f t="shared" si="42"/>
        <v/>
      </c>
      <c r="Q646" s="7">
        <f t="shared" si="43"/>
        <v>0</v>
      </c>
    </row>
    <row r="647" spans="1:17" x14ac:dyDescent="0.25">
      <c r="A647" s="7">
        <f>COUNTIF($C$3:C647,C647)</f>
        <v>0</v>
      </c>
      <c r="B647" s="7" t="str">
        <f t="shared" si="40"/>
        <v>0_</v>
      </c>
      <c r="C647" s="20"/>
      <c r="D647" s="20"/>
      <c r="E647" s="20"/>
      <c r="F647" s="20"/>
      <c r="G647" s="20"/>
      <c r="H647" s="20"/>
      <c r="I647" s="20"/>
      <c r="J647" s="20"/>
      <c r="K647" s="7" t="str">
        <f t="shared" si="41"/>
        <v/>
      </c>
      <c r="L647" s="20"/>
      <c r="M647" s="20"/>
      <c r="N647" s="20"/>
      <c r="O647" s="20"/>
      <c r="P647" s="7" t="str">
        <f t="shared" si="42"/>
        <v/>
      </c>
      <c r="Q647" s="7">
        <f t="shared" si="43"/>
        <v>0</v>
      </c>
    </row>
    <row r="648" spans="1:17" x14ac:dyDescent="0.25">
      <c r="A648" s="7">
        <f>COUNTIF($C$3:C648,C648)</f>
        <v>0</v>
      </c>
      <c r="B648" s="7" t="str">
        <f t="shared" si="40"/>
        <v>0_</v>
      </c>
      <c r="C648" s="20"/>
      <c r="D648" s="20"/>
      <c r="E648" s="20"/>
      <c r="F648" s="20"/>
      <c r="G648" s="20"/>
      <c r="H648" s="20"/>
      <c r="I648" s="20"/>
      <c r="J648" s="20"/>
      <c r="K648" s="7" t="str">
        <f t="shared" si="41"/>
        <v/>
      </c>
      <c r="L648" s="20"/>
      <c r="M648" s="20"/>
      <c r="N648" s="20"/>
      <c r="O648" s="20"/>
      <c r="P648" s="7" t="str">
        <f t="shared" si="42"/>
        <v/>
      </c>
      <c r="Q648" s="7">
        <f t="shared" si="43"/>
        <v>0</v>
      </c>
    </row>
    <row r="649" spans="1:17" x14ac:dyDescent="0.25">
      <c r="A649" s="7">
        <f>COUNTIF($C$3:C649,C649)</f>
        <v>0</v>
      </c>
      <c r="B649" s="7" t="str">
        <f t="shared" si="40"/>
        <v>0_</v>
      </c>
      <c r="C649" s="20"/>
      <c r="D649" s="20"/>
      <c r="E649" s="20"/>
      <c r="F649" s="20"/>
      <c r="G649" s="20"/>
      <c r="H649" s="20"/>
      <c r="I649" s="20"/>
      <c r="J649" s="20"/>
      <c r="K649" s="7" t="str">
        <f t="shared" si="41"/>
        <v/>
      </c>
      <c r="L649" s="20"/>
      <c r="M649" s="20"/>
      <c r="N649" s="20"/>
      <c r="O649" s="20"/>
      <c r="P649" s="7" t="str">
        <f t="shared" si="42"/>
        <v/>
      </c>
      <c r="Q649" s="7">
        <f t="shared" si="43"/>
        <v>0</v>
      </c>
    </row>
    <row r="650" spans="1:17" x14ac:dyDescent="0.25">
      <c r="A650" s="7">
        <f>COUNTIF($C$3:C650,C650)</f>
        <v>0</v>
      </c>
      <c r="B650" s="7" t="str">
        <f t="shared" si="40"/>
        <v>0_</v>
      </c>
      <c r="C650" s="20"/>
      <c r="D650" s="20"/>
      <c r="E650" s="20"/>
      <c r="F650" s="20"/>
      <c r="G650" s="20"/>
      <c r="H650" s="20"/>
      <c r="I650" s="20"/>
      <c r="J650" s="20"/>
      <c r="K650" s="7" t="str">
        <f t="shared" si="41"/>
        <v/>
      </c>
      <c r="L650" s="20"/>
      <c r="M650" s="20"/>
      <c r="N650" s="20"/>
      <c r="O650" s="20"/>
      <c r="P650" s="7" t="str">
        <f t="shared" si="42"/>
        <v/>
      </c>
      <c r="Q650" s="7">
        <f t="shared" si="43"/>
        <v>0</v>
      </c>
    </row>
    <row r="651" spans="1:17" x14ac:dyDescent="0.25">
      <c r="A651" s="7">
        <f>COUNTIF($C$3:C651,C651)</f>
        <v>0</v>
      </c>
      <c r="B651" s="7" t="str">
        <f t="shared" si="40"/>
        <v>0_</v>
      </c>
      <c r="C651" s="20"/>
      <c r="D651" s="20"/>
      <c r="E651" s="20"/>
      <c r="F651" s="20"/>
      <c r="G651" s="20"/>
      <c r="H651" s="20"/>
      <c r="I651" s="20"/>
      <c r="J651" s="20"/>
      <c r="K651" s="7" t="str">
        <f t="shared" si="41"/>
        <v/>
      </c>
      <c r="L651" s="20"/>
      <c r="M651" s="20"/>
      <c r="N651" s="20"/>
      <c r="O651" s="20"/>
      <c r="P651" s="7" t="str">
        <f t="shared" si="42"/>
        <v/>
      </c>
      <c r="Q651" s="7">
        <f t="shared" si="43"/>
        <v>0</v>
      </c>
    </row>
    <row r="652" spans="1:17" x14ac:dyDescent="0.25">
      <c r="A652" s="7">
        <f>COUNTIF($C$3:C652,C652)</f>
        <v>0</v>
      </c>
      <c r="B652" s="7" t="str">
        <f t="shared" si="40"/>
        <v>0_</v>
      </c>
      <c r="C652" s="20"/>
      <c r="D652" s="20"/>
      <c r="E652" s="20"/>
      <c r="F652" s="20"/>
      <c r="G652" s="20"/>
      <c r="H652" s="20"/>
      <c r="I652" s="20"/>
      <c r="J652" s="20"/>
      <c r="K652" s="7" t="str">
        <f t="shared" si="41"/>
        <v/>
      </c>
      <c r="L652" s="20"/>
      <c r="M652" s="20"/>
      <c r="N652" s="20"/>
      <c r="O652" s="20"/>
      <c r="P652" s="7" t="str">
        <f t="shared" si="42"/>
        <v/>
      </c>
      <c r="Q652" s="7">
        <f t="shared" si="43"/>
        <v>0</v>
      </c>
    </row>
    <row r="653" spans="1:17" x14ac:dyDescent="0.25">
      <c r="A653" s="7">
        <f>COUNTIF($C$3:C653,C653)</f>
        <v>0</v>
      </c>
      <c r="B653" s="7" t="str">
        <f t="shared" si="40"/>
        <v>0_</v>
      </c>
      <c r="C653" s="20"/>
      <c r="D653" s="20"/>
      <c r="E653" s="20"/>
      <c r="F653" s="20"/>
      <c r="G653" s="20"/>
      <c r="H653" s="20"/>
      <c r="I653" s="20"/>
      <c r="J653" s="20"/>
      <c r="K653" s="7" t="str">
        <f t="shared" si="41"/>
        <v/>
      </c>
      <c r="L653" s="20"/>
      <c r="M653" s="20"/>
      <c r="N653" s="20"/>
      <c r="O653" s="20"/>
      <c r="P653" s="7" t="str">
        <f t="shared" si="42"/>
        <v/>
      </c>
      <c r="Q653" s="7">
        <f t="shared" si="43"/>
        <v>0</v>
      </c>
    </row>
    <row r="654" spans="1:17" x14ac:dyDescent="0.25">
      <c r="A654" s="7">
        <f>COUNTIF($C$3:C654,C654)</f>
        <v>0</v>
      </c>
      <c r="B654" s="7" t="str">
        <f t="shared" si="40"/>
        <v>0_</v>
      </c>
      <c r="C654" s="20"/>
      <c r="D654" s="20"/>
      <c r="E654" s="20"/>
      <c r="F654" s="20"/>
      <c r="G654" s="20"/>
      <c r="H654" s="20"/>
      <c r="I654" s="20"/>
      <c r="J654" s="20"/>
      <c r="K654" s="7" t="str">
        <f t="shared" si="41"/>
        <v/>
      </c>
      <c r="L654" s="20"/>
      <c r="M654" s="20"/>
      <c r="N654" s="20"/>
      <c r="O654" s="20"/>
      <c r="P654" s="7" t="str">
        <f t="shared" si="42"/>
        <v/>
      </c>
      <c r="Q654" s="7">
        <f t="shared" si="43"/>
        <v>0</v>
      </c>
    </row>
    <row r="655" spans="1:17" x14ac:dyDescent="0.25">
      <c r="A655" s="7">
        <f>COUNTIF($C$3:C655,C655)</f>
        <v>0</v>
      </c>
      <c r="B655" s="7" t="str">
        <f t="shared" si="40"/>
        <v>0_</v>
      </c>
      <c r="C655" s="20"/>
      <c r="D655" s="20"/>
      <c r="E655" s="20"/>
      <c r="F655" s="20"/>
      <c r="G655" s="20"/>
      <c r="H655" s="20"/>
      <c r="I655" s="20"/>
      <c r="J655" s="20"/>
      <c r="K655" s="7" t="str">
        <f t="shared" si="41"/>
        <v/>
      </c>
      <c r="L655" s="20"/>
      <c r="M655" s="20"/>
      <c r="N655" s="20"/>
      <c r="O655" s="20"/>
      <c r="P655" s="7" t="str">
        <f t="shared" si="42"/>
        <v/>
      </c>
      <c r="Q655" s="7">
        <f t="shared" si="43"/>
        <v>0</v>
      </c>
    </row>
    <row r="656" spans="1:17" x14ac:dyDescent="0.25">
      <c r="A656" s="7">
        <f>COUNTIF($C$3:C656,C656)</f>
        <v>0</v>
      </c>
      <c r="B656" s="7" t="str">
        <f t="shared" si="40"/>
        <v>0_</v>
      </c>
      <c r="C656" s="20"/>
      <c r="D656" s="20"/>
      <c r="E656" s="20"/>
      <c r="F656" s="20"/>
      <c r="G656" s="20"/>
      <c r="H656" s="20"/>
      <c r="I656" s="20"/>
      <c r="J656" s="20"/>
      <c r="K656" s="7" t="str">
        <f t="shared" si="41"/>
        <v/>
      </c>
      <c r="L656" s="20"/>
      <c r="M656" s="20"/>
      <c r="N656" s="20"/>
      <c r="O656" s="20"/>
      <c r="P656" s="7" t="str">
        <f t="shared" si="42"/>
        <v/>
      </c>
      <c r="Q656" s="7">
        <f t="shared" si="43"/>
        <v>0</v>
      </c>
    </row>
    <row r="657" spans="1:17" x14ac:dyDescent="0.25">
      <c r="A657" s="7">
        <f>COUNTIF($C$3:C657,C657)</f>
        <v>0</v>
      </c>
      <c r="B657" s="7" t="str">
        <f t="shared" si="40"/>
        <v>0_</v>
      </c>
      <c r="C657" s="20"/>
      <c r="D657" s="20"/>
      <c r="E657" s="20"/>
      <c r="F657" s="20"/>
      <c r="G657" s="20"/>
      <c r="H657" s="20"/>
      <c r="I657" s="20"/>
      <c r="J657" s="20"/>
      <c r="K657" s="7" t="str">
        <f t="shared" si="41"/>
        <v/>
      </c>
      <c r="L657" s="20"/>
      <c r="M657" s="20"/>
      <c r="N657" s="20"/>
      <c r="O657" s="20"/>
      <c r="P657" s="7" t="str">
        <f t="shared" si="42"/>
        <v/>
      </c>
      <c r="Q657" s="7">
        <f t="shared" si="43"/>
        <v>0</v>
      </c>
    </row>
    <row r="658" spans="1:17" x14ac:dyDescent="0.25">
      <c r="A658" s="7">
        <f>COUNTIF($C$3:C658,C658)</f>
        <v>0</v>
      </c>
      <c r="B658" s="7" t="str">
        <f t="shared" si="40"/>
        <v>0_</v>
      </c>
      <c r="C658" s="20"/>
      <c r="D658" s="20"/>
      <c r="E658" s="20"/>
      <c r="F658" s="20"/>
      <c r="G658" s="20"/>
      <c r="H658" s="20"/>
      <c r="I658" s="20"/>
      <c r="J658" s="20"/>
      <c r="K658" s="7" t="str">
        <f t="shared" si="41"/>
        <v/>
      </c>
      <c r="L658" s="20"/>
      <c r="M658" s="20"/>
      <c r="N658" s="20"/>
      <c r="O658" s="20"/>
      <c r="P658" s="7" t="str">
        <f t="shared" si="42"/>
        <v/>
      </c>
      <c r="Q658" s="7">
        <f t="shared" si="43"/>
        <v>0</v>
      </c>
    </row>
    <row r="659" spans="1:17" x14ac:dyDescent="0.25">
      <c r="A659" s="7">
        <f>COUNTIF($C$3:C659,C659)</f>
        <v>0</v>
      </c>
      <c r="B659" s="7" t="str">
        <f t="shared" si="40"/>
        <v>0_</v>
      </c>
      <c r="C659" s="20"/>
      <c r="D659" s="20"/>
      <c r="E659" s="20"/>
      <c r="F659" s="20"/>
      <c r="G659" s="20"/>
      <c r="H659" s="20"/>
      <c r="I659" s="20"/>
      <c r="J659" s="20"/>
      <c r="K659" s="7" t="str">
        <f t="shared" si="41"/>
        <v/>
      </c>
      <c r="L659" s="20"/>
      <c r="M659" s="20"/>
      <c r="N659" s="20"/>
      <c r="O659" s="20"/>
      <c r="P659" s="7" t="str">
        <f t="shared" si="42"/>
        <v/>
      </c>
      <c r="Q659" s="7">
        <f t="shared" si="43"/>
        <v>0</v>
      </c>
    </row>
    <row r="660" spans="1:17" x14ac:dyDescent="0.25">
      <c r="A660" s="7">
        <f>COUNTIF($C$3:C660,C660)</f>
        <v>0</v>
      </c>
      <c r="B660" s="7" t="str">
        <f t="shared" si="40"/>
        <v>0_</v>
      </c>
      <c r="C660" s="20"/>
      <c r="D660" s="20"/>
      <c r="E660" s="20"/>
      <c r="F660" s="20"/>
      <c r="G660" s="20"/>
      <c r="H660" s="20"/>
      <c r="I660" s="20"/>
      <c r="J660" s="20"/>
      <c r="K660" s="7" t="str">
        <f t="shared" si="41"/>
        <v/>
      </c>
      <c r="L660" s="20"/>
      <c r="M660" s="20"/>
      <c r="N660" s="20"/>
      <c r="O660" s="20"/>
      <c r="P660" s="7" t="str">
        <f t="shared" si="42"/>
        <v/>
      </c>
      <c r="Q660" s="7">
        <f t="shared" si="43"/>
        <v>0</v>
      </c>
    </row>
    <row r="661" spans="1:17" x14ac:dyDescent="0.25">
      <c r="A661" s="7">
        <f>COUNTIF($C$3:C661,C661)</f>
        <v>0</v>
      </c>
      <c r="B661" s="7" t="str">
        <f t="shared" si="40"/>
        <v>0_</v>
      </c>
      <c r="C661" s="20"/>
      <c r="D661" s="20"/>
      <c r="E661" s="20"/>
      <c r="F661" s="20"/>
      <c r="G661" s="20"/>
      <c r="H661" s="20"/>
      <c r="I661" s="20"/>
      <c r="J661" s="20"/>
      <c r="K661" s="7" t="str">
        <f t="shared" si="41"/>
        <v/>
      </c>
      <c r="L661" s="20"/>
      <c r="M661" s="20"/>
      <c r="N661" s="20"/>
      <c r="O661" s="20"/>
      <c r="P661" s="7" t="str">
        <f t="shared" si="42"/>
        <v/>
      </c>
      <c r="Q661" s="7">
        <f t="shared" si="43"/>
        <v>0</v>
      </c>
    </row>
    <row r="662" spans="1:17" x14ac:dyDescent="0.25">
      <c r="A662" s="7">
        <f>COUNTIF($C$3:C662,C662)</f>
        <v>0</v>
      </c>
      <c r="B662" s="7" t="str">
        <f t="shared" si="40"/>
        <v>0_</v>
      </c>
      <c r="C662" s="20"/>
      <c r="D662" s="20"/>
      <c r="E662" s="20"/>
      <c r="F662" s="20"/>
      <c r="G662" s="20"/>
      <c r="H662" s="20"/>
      <c r="I662" s="20"/>
      <c r="J662" s="20"/>
      <c r="K662" s="7" t="str">
        <f t="shared" si="41"/>
        <v/>
      </c>
      <c r="L662" s="20"/>
      <c r="M662" s="20"/>
      <c r="N662" s="20"/>
      <c r="O662" s="20"/>
      <c r="P662" s="7" t="str">
        <f t="shared" si="42"/>
        <v/>
      </c>
      <c r="Q662" s="7">
        <f t="shared" si="43"/>
        <v>0</v>
      </c>
    </row>
    <row r="663" spans="1:17" x14ac:dyDescent="0.25">
      <c r="A663" s="7">
        <f>COUNTIF($C$3:C663,C663)</f>
        <v>0</v>
      </c>
      <c r="B663" s="7" t="str">
        <f t="shared" si="40"/>
        <v>0_</v>
      </c>
      <c r="C663" s="20"/>
      <c r="D663" s="20"/>
      <c r="E663" s="20"/>
      <c r="F663" s="20"/>
      <c r="G663" s="20"/>
      <c r="H663" s="20"/>
      <c r="I663" s="20"/>
      <c r="J663" s="20"/>
      <c r="K663" s="7" t="str">
        <f t="shared" si="41"/>
        <v/>
      </c>
      <c r="L663" s="20"/>
      <c r="M663" s="20"/>
      <c r="N663" s="20"/>
      <c r="O663" s="20"/>
      <c r="P663" s="7" t="str">
        <f t="shared" si="42"/>
        <v/>
      </c>
      <c r="Q663" s="7">
        <f t="shared" si="43"/>
        <v>0</v>
      </c>
    </row>
    <row r="664" spans="1:17" x14ac:dyDescent="0.25">
      <c r="A664" s="7">
        <f>COUNTIF($C$3:C664,C664)</f>
        <v>0</v>
      </c>
      <c r="B664" s="7" t="str">
        <f t="shared" si="40"/>
        <v>0_</v>
      </c>
      <c r="C664" s="20"/>
      <c r="D664" s="20"/>
      <c r="E664" s="20"/>
      <c r="F664" s="20"/>
      <c r="G664" s="20"/>
      <c r="H664" s="20"/>
      <c r="I664" s="20"/>
      <c r="J664" s="20"/>
      <c r="K664" s="7" t="str">
        <f t="shared" si="41"/>
        <v/>
      </c>
      <c r="L664" s="20"/>
      <c r="M664" s="20"/>
      <c r="N664" s="20"/>
      <c r="O664" s="20"/>
      <c r="P664" s="7" t="str">
        <f t="shared" si="42"/>
        <v/>
      </c>
      <c r="Q664" s="7">
        <f t="shared" si="43"/>
        <v>0</v>
      </c>
    </row>
    <row r="665" spans="1:17" x14ac:dyDescent="0.25">
      <c r="A665" s="7">
        <f>COUNTIF($C$3:C665,C665)</f>
        <v>0</v>
      </c>
      <c r="B665" s="7" t="str">
        <f t="shared" si="40"/>
        <v>0_</v>
      </c>
      <c r="C665" s="20"/>
      <c r="D665" s="20"/>
      <c r="E665" s="20"/>
      <c r="F665" s="20"/>
      <c r="G665" s="20"/>
      <c r="H665" s="20"/>
      <c r="I665" s="20"/>
      <c r="J665" s="20"/>
      <c r="K665" s="7" t="str">
        <f t="shared" si="41"/>
        <v/>
      </c>
      <c r="L665" s="20"/>
      <c r="M665" s="20"/>
      <c r="N665" s="20"/>
      <c r="O665" s="20"/>
      <c r="P665" s="7" t="str">
        <f t="shared" si="42"/>
        <v/>
      </c>
      <c r="Q665" s="7">
        <f t="shared" si="43"/>
        <v>0</v>
      </c>
    </row>
    <row r="666" spans="1:17" x14ac:dyDescent="0.25">
      <c r="A666" s="7">
        <f>COUNTIF($C$3:C666,C666)</f>
        <v>0</v>
      </c>
      <c r="B666" s="7" t="str">
        <f t="shared" si="40"/>
        <v>0_</v>
      </c>
      <c r="C666" s="20"/>
      <c r="D666" s="20"/>
      <c r="E666" s="20"/>
      <c r="F666" s="20"/>
      <c r="G666" s="20"/>
      <c r="H666" s="20"/>
      <c r="I666" s="20"/>
      <c r="J666" s="20"/>
      <c r="K666" s="7" t="str">
        <f t="shared" si="41"/>
        <v/>
      </c>
      <c r="L666" s="20"/>
      <c r="M666" s="20"/>
      <c r="N666" s="20"/>
      <c r="O666" s="20"/>
      <c r="P666" s="7" t="str">
        <f t="shared" si="42"/>
        <v/>
      </c>
      <c r="Q666" s="7">
        <f t="shared" si="43"/>
        <v>0</v>
      </c>
    </row>
    <row r="667" spans="1:17" x14ac:dyDescent="0.25">
      <c r="A667" s="7">
        <f>COUNTIF($C$3:C667,C667)</f>
        <v>0</v>
      </c>
      <c r="B667" s="7" t="str">
        <f t="shared" si="40"/>
        <v>0_</v>
      </c>
      <c r="C667" s="20"/>
      <c r="D667" s="20"/>
      <c r="E667" s="20"/>
      <c r="F667" s="20"/>
      <c r="G667" s="20"/>
      <c r="H667" s="20"/>
      <c r="I667" s="20"/>
      <c r="J667" s="20"/>
      <c r="K667" s="7" t="str">
        <f t="shared" si="41"/>
        <v/>
      </c>
      <c r="L667" s="20"/>
      <c r="M667" s="20"/>
      <c r="N667" s="20"/>
      <c r="O667" s="20"/>
      <c r="P667" s="7" t="str">
        <f t="shared" si="42"/>
        <v/>
      </c>
      <c r="Q667" s="7">
        <f t="shared" si="43"/>
        <v>0</v>
      </c>
    </row>
    <row r="668" spans="1:17" x14ac:dyDescent="0.25">
      <c r="A668" s="7">
        <f>COUNTIF($C$3:C668,C668)</f>
        <v>0</v>
      </c>
      <c r="B668" s="7" t="str">
        <f t="shared" si="40"/>
        <v>0_</v>
      </c>
      <c r="C668" s="20"/>
      <c r="D668" s="20"/>
      <c r="E668" s="20"/>
      <c r="F668" s="20"/>
      <c r="G668" s="20"/>
      <c r="H668" s="20"/>
      <c r="I668" s="20"/>
      <c r="J668" s="20"/>
      <c r="K668" s="7" t="str">
        <f t="shared" si="41"/>
        <v/>
      </c>
      <c r="L668" s="20"/>
      <c r="M668" s="20"/>
      <c r="N668" s="20"/>
      <c r="O668" s="20"/>
      <c r="P668" s="7" t="str">
        <f t="shared" si="42"/>
        <v/>
      </c>
      <c r="Q668" s="7">
        <f t="shared" si="43"/>
        <v>0</v>
      </c>
    </row>
    <row r="669" spans="1:17" x14ac:dyDescent="0.25">
      <c r="A669" s="7">
        <f>COUNTIF($C$3:C669,C669)</f>
        <v>0</v>
      </c>
      <c r="B669" s="7" t="str">
        <f t="shared" si="40"/>
        <v>0_</v>
      </c>
      <c r="C669" s="20"/>
      <c r="D669" s="20"/>
      <c r="E669" s="20"/>
      <c r="F669" s="20"/>
      <c r="G669" s="20"/>
      <c r="H669" s="20"/>
      <c r="I669" s="20"/>
      <c r="J669" s="20"/>
      <c r="K669" s="7" t="str">
        <f t="shared" si="41"/>
        <v/>
      </c>
      <c r="L669" s="20"/>
      <c r="M669" s="20"/>
      <c r="N669" s="20"/>
      <c r="O669" s="20"/>
      <c r="P669" s="7" t="str">
        <f t="shared" si="42"/>
        <v/>
      </c>
      <c r="Q669" s="7">
        <f t="shared" si="43"/>
        <v>0</v>
      </c>
    </row>
    <row r="670" spans="1:17" x14ac:dyDescent="0.25">
      <c r="A670" s="7">
        <f>COUNTIF($C$3:C670,C670)</f>
        <v>0</v>
      </c>
      <c r="B670" s="7" t="str">
        <f t="shared" si="40"/>
        <v>0_</v>
      </c>
      <c r="C670" s="20"/>
      <c r="D670" s="20"/>
      <c r="E670" s="20"/>
      <c r="F670" s="20"/>
      <c r="G670" s="20"/>
      <c r="H670" s="20"/>
      <c r="I670" s="20"/>
      <c r="J670" s="20"/>
      <c r="K670" s="7" t="str">
        <f t="shared" si="41"/>
        <v/>
      </c>
      <c r="L670" s="20"/>
      <c r="M670" s="20"/>
      <c r="N670" s="20"/>
      <c r="O670" s="20"/>
      <c r="P670" s="7" t="str">
        <f t="shared" si="42"/>
        <v/>
      </c>
      <c r="Q670" s="7">
        <f t="shared" si="43"/>
        <v>0</v>
      </c>
    </row>
    <row r="671" spans="1:17" x14ac:dyDescent="0.25">
      <c r="A671" s="7">
        <f>COUNTIF($C$3:C671,C671)</f>
        <v>0</v>
      </c>
      <c r="B671" s="7" t="str">
        <f t="shared" si="40"/>
        <v>0_</v>
      </c>
      <c r="C671" s="20"/>
      <c r="D671" s="20"/>
      <c r="E671" s="20"/>
      <c r="F671" s="20"/>
      <c r="G671" s="20"/>
      <c r="H671" s="20"/>
      <c r="I671" s="20"/>
      <c r="J671" s="20"/>
      <c r="K671" s="7" t="str">
        <f t="shared" si="41"/>
        <v/>
      </c>
      <c r="L671" s="20"/>
      <c r="M671" s="20"/>
      <c r="N671" s="20"/>
      <c r="O671" s="20"/>
      <c r="P671" s="7" t="str">
        <f t="shared" si="42"/>
        <v/>
      </c>
      <c r="Q671" s="7">
        <f t="shared" si="43"/>
        <v>0</v>
      </c>
    </row>
    <row r="672" spans="1:17" x14ac:dyDescent="0.25">
      <c r="A672" s="7">
        <f>COUNTIF($C$3:C672,C672)</f>
        <v>0</v>
      </c>
      <c r="B672" s="7" t="str">
        <f t="shared" si="40"/>
        <v>0_</v>
      </c>
      <c r="C672" s="20"/>
      <c r="D672" s="20"/>
      <c r="E672" s="20"/>
      <c r="F672" s="20"/>
      <c r="G672" s="20"/>
      <c r="H672" s="20"/>
      <c r="I672" s="20"/>
      <c r="J672" s="20"/>
      <c r="K672" s="7" t="str">
        <f t="shared" si="41"/>
        <v/>
      </c>
      <c r="L672" s="20"/>
      <c r="M672" s="20"/>
      <c r="N672" s="20"/>
      <c r="O672" s="20"/>
      <c r="P672" s="7" t="str">
        <f t="shared" si="42"/>
        <v/>
      </c>
      <c r="Q672" s="7">
        <f t="shared" si="43"/>
        <v>0</v>
      </c>
    </row>
    <row r="673" spans="1:17" x14ac:dyDescent="0.25">
      <c r="A673" s="7">
        <f>COUNTIF($C$3:C673,C673)</f>
        <v>0</v>
      </c>
      <c r="B673" s="7" t="str">
        <f t="shared" si="40"/>
        <v>0_</v>
      </c>
      <c r="C673" s="20"/>
      <c r="D673" s="20"/>
      <c r="E673" s="20"/>
      <c r="F673" s="20"/>
      <c r="G673" s="20"/>
      <c r="H673" s="20"/>
      <c r="I673" s="20"/>
      <c r="J673" s="20"/>
      <c r="K673" s="7" t="str">
        <f t="shared" si="41"/>
        <v/>
      </c>
      <c r="L673" s="20"/>
      <c r="M673" s="20"/>
      <c r="N673" s="20"/>
      <c r="O673" s="20"/>
      <c r="P673" s="7" t="str">
        <f t="shared" si="42"/>
        <v/>
      </c>
      <c r="Q673" s="7">
        <f t="shared" si="43"/>
        <v>0</v>
      </c>
    </row>
  </sheetData>
  <autoFilter ref="A2:Q673">
    <sortState ref="A3:Q673">
      <sortCondition ref="D2:D673"/>
    </sortState>
  </autoFilter>
  <mergeCells count="1">
    <mergeCell ref="A1:Q1"/>
  </mergeCells>
  <conditionalFormatting sqref="N1:N1048576">
    <cfRule type="duplicateValues" dxfId="118"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T26"/>
  <sheetViews>
    <sheetView zoomScaleNormal="100" workbookViewId="0">
      <selection activeCell="S5" sqref="S5"/>
    </sheetView>
  </sheetViews>
  <sheetFormatPr defaultColWidth="9.140625" defaultRowHeight="15" x14ac:dyDescent="0.25"/>
  <cols>
    <col min="1" max="1" width="9.85546875" style="82" customWidth="1"/>
    <col min="2" max="2" width="22.7109375" style="82" customWidth="1"/>
    <col min="3" max="3" width="18.42578125" style="82" customWidth="1"/>
    <col min="4" max="4" width="10" style="82" customWidth="1"/>
    <col min="5" max="5" width="13.5703125" style="82" customWidth="1"/>
    <col min="6" max="6" width="18.5703125" style="82" customWidth="1"/>
    <col min="7" max="7" width="10.7109375" style="82" customWidth="1"/>
    <col min="8" max="8" width="13.28515625" style="82" customWidth="1"/>
    <col min="9" max="11" width="9.140625" style="82"/>
    <col min="12" max="12" width="13.28515625" style="82" customWidth="1"/>
    <col min="13" max="13" width="16.28515625" style="82" customWidth="1"/>
    <col min="14" max="14" width="23" style="82" customWidth="1"/>
    <col min="15" max="15" width="13.7109375" style="82" customWidth="1"/>
    <col min="16" max="16" width="14.7109375" style="82" customWidth="1"/>
    <col min="17" max="17" width="12.5703125" style="82" customWidth="1"/>
    <col min="18" max="18" width="14.85546875" style="82" customWidth="1"/>
    <col min="19" max="19" width="16.140625" style="82" customWidth="1"/>
    <col min="20" max="16384" width="9.140625" style="133"/>
  </cols>
  <sheetData>
    <row r="1" spans="1:20" ht="27" customHeight="1" thickBot="1" x14ac:dyDescent="0.3">
      <c r="A1" s="104"/>
      <c r="B1" s="355" t="s">
        <v>597</v>
      </c>
      <c r="C1" s="353"/>
      <c r="D1" s="353"/>
      <c r="E1" s="354"/>
      <c r="F1" s="355" t="s">
        <v>598</v>
      </c>
      <c r="G1" s="353"/>
      <c r="H1" s="354"/>
      <c r="I1" s="353" t="s">
        <v>599</v>
      </c>
      <c r="J1" s="353"/>
      <c r="K1" s="353"/>
      <c r="L1" s="353"/>
      <c r="M1" s="353"/>
      <c r="N1" s="353"/>
      <c r="O1" s="353"/>
      <c r="P1" s="353"/>
      <c r="Q1" s="353"/>
      <c r="R1" s="353"/>
      <c r="S1" s="354"/>
    </row>
    <row r="2" spans="1:20" ht="77.25" customHeight="1" x14ac:dyDescent="0.25">
      <c r="A2" s="365" t="s">
        <v>523</v>
      </c>
      <c r="B2" s="363" t="s">
        <v>600</v>
      </c>
      <c r="C2" s="362" t="s">
        <v>601</v>
      </c>
      <c r="D2" s="357"/>
      <c r="E2" s="358"/>
      <c r="F2" s="356" t="s">
        <v>602</v>
      </c>
      <c r="G2" s="357"/>
      <c r="H2" s="358"/>
      <c r="I2" s="351" t="s">
        <v>603</v>
      </c>
      <c r="J2" s="351"/>
      <c r="K2" s="351"/>
      <c r="L2" s="351"/>
      <c r="M2" s="351"/>
      <c r="N2" s="351"/>
      <c r="O2" s="351"/>
      <c r="P2" s="351"/>
      <c r="Q2" s="351"/>
      <c r="R2" s="351"/>
      <c r="S2" s="352"/>
      <c r="T2" s="133" t="s">
        <v>604</v>
      </c>
    </row>
    <row r="3" spans="1:20" s="31" customFormat="1" ht="82.5" customHeight="1" thickBot="1" x14ac:dyDescent="0.3">
      <c r="A3" s="366"/>
      <c r="B3" s="364"/>
      <c r="C3" s="175" t="s">
        <v>605</v>
      </c>
      <c r="D3" s="152" t="s">
        <v>606</v>
      </c>
      <c r="E3" s="153" t="s">
        <v>607</v>
      </c>
      <c r="F3" s="151" t="s">
        <v>605</v>
      </c>
      <c r="G3" s="152" t="s">
        <v>606</v>
      </c>
      <c r="H3" s="153" t="s">
        <v>607</v>
      </c>
      <c r="I3" s="138" t="s">
        <v>608</v>
      </c>
      <c r="J3" s="136" t="s">
        <v>609</v>
      </c>
      <c r="K3" s="136" t="s">
        <v>610</v>
      </c>
      <c r="L3" s="136" t="s">
        <v>611</v>
      </c>
      <c r="M3" s="136" t="s">
        <v>612</v>
      </c>
      <c r="N3" s="136" t="s">
        <v>613</v>
      </c>
      <c r="O3" s="136" t="s">
        <v>614</v>
      </c>
      <c r="P3" s="136" t="s">
        <v>615</v>
      </c>
      <c r="Q3" s="136" t="s">
        <v>616</v>
      </c>
      <c r="R3" s="136" t="s">
        <v>617</v>
      </c>
      <c r="S3" s="137" t="s">
        <v>618</v>
      </c>
    </row>
    <row r="4" spans="1:20" x14ac:dyDescent="0.25">
      <c r="A4" s="134">
        <v>2019</v>
      </c>
      <c r="B4" s="139">
        <v>50</v>
      </c>
      <c r="C4" s="161">
        <v>50</v>
      </c>
      <c r="D4" s="162">
        <v>0</v>
      </c>
      <c r="E4" s="163">
        <v>0</v>
      </c>
      <c r="F4" s="171">
        <v>5</v>
      </c>
      <c r="G4" s="162">
        <v>0</v>
      </c>
      <c r="H4" s="163">
        <v>0</v>
      </c>
      <c r="I4" s="156">
        <v>45</v>
      </c>
      <c r="J4" s="135">
        <v>0</v>
      </c>
      <c r="K4" s="135">
        <v>0</v>
      </c>
      <c r="L4" s="135">
        <v>5</v>
      </c>
      <c r="M4" s="135">
        <v>5</v>
      </c>
      <c r="N4" s="135">
        <v>5</v>
      </c>
      <c r="O4" s="135">
        <v>0</v>
      </c>
      <c r="P4" s="135">
        <v>0</v>
      </c>
      <c r="Q4" s="135">
        <v>0</v>
      </c>
      <c r="R4" s="135">
        <v>0</v>
      </c>
      <c r="S4" s="135"/>
    </row>
    <row r="5" spans="1:20" x14ac:dyDescent="0.25">
      <c r="A5" s="131">
        <v>2020</v>
      </c>
      <c r="B5" s="140">
        <v>33</v>
      </c>
      <c r="C5" s="164">
        <v>33</v>
      </c>
      <c r="D5" s="155">
        <v>0</v>
      </c>
      <c r="E5" s="165">
        <v>0</v>
      </c>
      <c r="F5" s="172">
        <v>1</v>
      </c>
      <c r="G5" s="155">
        <v>0</v>
      </c>
      <c r="H5" s="165">
        <v>0</v>
      </c>
      <c r="I5" s="157">
        <v>32</v>
      </c>
      <c r="J5" s="132">
        <v>0</v>
      </c>
      <c r="K5" s="132">
        <v>0</v>
      </c>
      <c r="L5" s="132">
        <v>1</v>
      </c>
      <c r="M5" s="132">
        <v>1</v>
      </c>
      <c r="N5" s="132">
        <v>1</v>
      </c>
      <c r="O5" s="132">
        <v>0</v>
      </c>
      <c r="P5" s="132">
        <v>0</v>
      </c>
      <c r="Q5" s="132">
        <v>0</v>
      </c>
      <c r="R5" s="132">
        <v>0</v>
      </c>
      <c r="S5" s="26"/>
    </row>
    <row r="6" spans="1:20" x14ac:dyDescent="0.25">
      <c r="A6" s="105">
        <v>2021</v>
      </c>
      <c r="B6" s="141"/>
      <c r="C6" s="166"/>
      <c r="D6" s="154"/>
      <c r="E6" s="167"/>
      <c r="F6" s="173"/>
      <c r="G6" s="154"/>
      <c r="H6" s="167"/>
      <c r="I6" s="158"/>
      <c r="J6" s="67"/>
      <c r="K6" s="67"/>
      <c r="L6" s="67"/>
      <c r="M6" s="67"/>
      <c r="N6" s="67"/>
      <c r="O6" s="67"/>
      <c r="P6" s="67"/>
      <c r="Q6" s="67"/>
      <c r="R6" s="67"/>
      <c r="S6" s="67"/>
    </row>
    <row r="7" spans="1:20" x14ac:dyDescent="0.25">
      <c r="A7" s="106">
        <v>2022</v>
      </c>
      <c r="B7" s="142"/>
      <c r="C7" s="164"/>
      <c r="D7" s="155"/>
      <c r="E7" s="165"/>
      <c r="F7" s="172"/>
      <c r="G7" s="155"/>
      <c r="H7" s="165"/>
      <c r="I7" s="159"/>
      <c r="J7" s="26"/>
      <c r="K7" s="26"/>
      <c r="L7" s="26"/>
      <c r="M7" s="26"/>
      <c r="N7" s="26"/>
      <c r="O7" s="26"/>
      <c r="P7" s="26"/>
      <c r="Q7" s="26"/>
      <c r="R7" s="26"/>
      <c r="S7" s="26"/>
    </row>
    <row r="8" spans="1:20" x14ac:dyDescent="0.25">
      <c r="A8" s="105">
        <v>2023</v>
      </c>
      <c r="B8" s="141"/>
      <c r="C8" s="166"/>
      <c r="D8" s="154"/>
      <c r="E8" s="167"/>
      <c r="F8" s="173"/>
      <c r="G8" s="154"/>
      <c r="H8" s="167"/>
      <c r="I8" s="158"/>
      <c r="J8" s="67"/>
      <c r="K8" s="67"/>
      <c r="L8" s="67"/>
      <c r="M8" s="67"/>
      <c r="N8" s="67"/>
      <c r="O8" s="67"/>
      <c r="P8" s="67"/>
      <c r="Q8" s="67"/>
      <c r="R8" s="67"/>
      <c r="S8" s="67"/>
    </row>
    <row r="9" spans="1:20" x14ac:dyDescent="0.25">
      <c r="A9" s="106">
        <v>2024</v>
      </c>
      <c r="B9" s="142"/>
      <c r="C9" s="164"/>
      <c r="D9" s="155"/>
      <c r="E9" s="165"/>
      <c r="F9" s="172"/>
      <c r="G9" s="155"/>
      <c r="H9" s="165"/>
      <c r="I9" s="159"/>
      <c r="J9" s="26"/>
      <c r="K9" s="26"/>
      <c r="L9" s="26"/>
      <c r="M9" s="26"/>
      <c r="N9" s="26"/>
      <c r="O9" s="26"/>
      <c r="P9" s="26"/>
      <c r="Q9" s="26"/>
      <c r="R9" s="26"/>
      <c r="S9" s="26"/>
    </row>
    <row r="10" spans="1:20" x14ac:dyDescent="0.25">
      <c r="A10" s="105">
        <v>2025</v>
      </c>
      <c r="B10" s="141"/>
      <c r="C10" s="166"/>
      <c r="D10" s="154"/>
      <c r="E10" s="167"/>
      <c r="F10" s="173"/>
      <c r="G10" s="154"/>
      <c r="H10" s="167"/>
      <c r="I10" s="158"/>
      <c r="J10" s="67"/>
      <c r="K10" s="67"/>
      <c r="L10" s="67"/>
      <c r="M10" s="67"/>
      <c r="N10" s="67"/>
      <c r="O10" s="67"/>
      <c r="P10" s="67"/>
      <c r="Q10" s="67"/>
      <c r="R10" s="67"/>
      <c r="S10" s="67"/>
    </row>
    <row r="11" spans="1:20" x14ac:dyDescent="0.25">
      <c r="A11" s="106">
        <v>2026</v>
      </c>
      <c r="B11" s="142"/>
      <c r="C11" s="164"/>
      <c r="D11" s="155"/>
      <c r="E11" s="165"/>
      <c r="F11" s="172"/>
      <c r="G11" s="155"/>
      <c r="H11" s="165"/>
      <c r="I11" s="159"/>
      <c r="J11" s="26"/>
      <c r="K11" s="26"/>
      <c r="L11" s="26"/>
      <c r="M11" s="26"/>
      <c r="N11" s="26"/>
      <c r="O11" s="26"/>
      <c r="P11" s="26"/>
      <c r="Q11" s="26"/>
      <c r="R11" s="26"/>
      <c r="S11" s="26"/>
    </row>
    <row r="12" spans="1:20" x14ac:dyDescent="0.25">
      <c r="A12" s="105">
        <v>2027</v>
      </c>
      <c r="B12" s="141"/>
      <c r="C12" s="166"/>
      <c r="D12" s="154"/>
      <c r="E12" s="167"/>
      <c r="F12" s="173"/>
      <c r="G12" s="154"/>
      <c r="H12" s="167"/>
      <c r="I12" s="158"/>
      <c r="J12" s="67"/>
      <c r="K12" s="67"/>
      <c r="L12" s="67"/>
      <c r="M12" s="67"/>
      <c r="N12" s="67"/>
      <c r="O12" s="67"/>
      <c r="P12" s="67"/>
      <c r="Q12" s="67"/>
      <c r="R12" s="67"/>
      <c r="S12" s="67"/>
    </row>
    <row r="13" spans="1:20" x14ac:dyDescent="0.25">
      <c r="A13" s="106">
        <v>2028</v>
      </c>
      <c r="B13" s="142"/>
      <c r="C13" s="164"/>
      <c r="D13" s="155"/>
      <c r="E13" s="165"/>
      <c r="F13" s="172"/>
      <c r="G13" s="155"/>
      <c r="H13" s="165"/>
      <c r="I13" s="159"/>
      <c r="J13" s="26"/>
      <c r="K13" s="26"/>
      <c r="L13" s="26"/>
      <c r="M13" s="26"/>
      <c r="N13" s="26"/>
      <c r="O13" s="26"/>
      <c r="P13" s="26"/>
      <c r="Q13" s="26"/>
      <c r="R13" s="26"/>
      <c r="S13" s="26"/>
    </row>
    <row r="14" spans="1:20" x14ac:dyDescent="0.25">
      <c r="A14" s="105">
        <v>2029</v>
      </c>
      <c r="B14" s="141"/>
      <c r="C14" s="166"/>
      <c r="D14" s="154"/>
      <c r="E14" s="167"/>
      <c r="F14" s="173"/>
      <c r="G14" s="154"/>
      <c r="H14" s="167"/>
      <c r="I14" s="158"/>
      <c r="J14" s="67"/>
      <c r="K14" s="67"/>
      <c r="L14" s="67"/>
      <c r="M14" s="67"/>
      <c r="N14" s="67"/>
      <c r="O14" s="67"/>
      <c r="P14" s="67"/>
      <c r="Q14" s="67"/>
      <c r="R14" s="67"/>
      <c r="S14" s="67"/>
    </row>
    <row r="15" spans="1:20" x14ac:dyDescent="0.25">
      <c r="A15" s="106">
        <v>2030</v>
      </c>
      <c r="B15" s="142"/>
      <c r="C15" s="164"/>
      <c r="D15" s="155"/>
      <c r="E15" s="165"/>
      <c r="F15" s="172"/>
      <c r="G15" s="155"/>
      <c r="H15" s="165"/>
      <c r="I15" s="159"/>
      <c r="J15" s="26"/>
      <c r="K15" s="26"/>
      <c r="L15" s="26"/>
      <c r="M15" s="26"/>
      <c r="N15" s="26"/>
      <c r="O15" s="26"/>
      <c r="P15" s="26"/>
      <c r="Q15" s="26"/>
      <c r="R15" s="26"/>
      <c r="S15" s="26"/>
    </row>
    <row r="16" spans="1:20" x14ac:dyDescent="0.25">
      <c r="A16" s="105">
        <v>2031</v>
      </c>
      <c r="B16" s="141"/>
      <c r="C16" s="166"/>
      <c r="D16" s="154"/>
      <c r="E16" s="167"/>
      <c r="F16" s="173"/>
      <c r="G16" s="154"/>
      <c r="H16" s="167"/>
      <c r="I16" s="158"/>
      <c r="J16" s="67"/>
      <c r="K16" s="67"/>
      <c r="L16" s="67"/>
      <c r="M16" s="67"/>
      <c r="N16" s="67"/>
      <c r="O16" s="67"/>
      <c r="P16" s="67"/>
      <c r="Q16" s="67"/>
      <c r="R16" s="67"/>
      <c r="S16" s="67"/>
    </row>
    <row r="17" spans="1:19" x14ac:dyDescent="0.25">
      <c r="A17" s="106">
        <v>2032</v>
      </c>
      <c r="B17" s="142"/>
      <c r="C17" s="164"/>
      <c r="D17" s="155"/>
      <c r="E17" s="165"/>
      <c r="F17" s="172"/>
      <c r="G17" s="155"/>
      <c r="H17" s="165"/>
      <c r="I17" s="159"/>
      <c r="J17" s="26"/>
      <c r="K17" s="26"/>
      <c r="L17" s="26"/>
      <c r="M17" s="26"/>
      <c r="N17" s="26"/>
      <c r="O17" s="26"/>
      <c r="P17" s="26"/>
      <c r="Q17" s="26"/>
      <c r="R17" s="26"/>
      <c r="S17" s="26"/>
    </row>
    <row r="18" spans="1:19" x14ac:dyDescent="0.25">
      <c r="A18" s="105">
        <v>2033</v>
      </c>
      <c r="B18" s="141"/>
      <c r="C18" s="166"/>
      <c r="D18" s="154"/>
      <c r="E18" s="167"/>
      <c r="F18" s="173"/>
      <c r="G18" s="154"/>
      <c r="H18" s="167"/>
      <c r="I18" s="158"/>
      <c r="J18" s="67"/>
      <c r="K18" s="67"/>
      <c r="L18" s="67"/>
      <c r="M18" s="67"/>
      <c r="N18" s="67"/>
      <c r="O18" s="67"/>
      <c r="P18" s="67"/>
      <c r="Q18" s="67"/>
      <c r="R18" s="67"/>
      <c r="S18" s="67"/>
    </row>
    <row r="19" spans="1:19" x14ac:dyDescent="0.25">
      <c r="A19" s="106">
        <v>2034</v>
      </c>
      <c r="B19" s="142"/>
      <c r="C19" s="164"/>
      <c r="D19" s="155"/>
      <c r="E19" s="165"/>
      <c r="F19" s="172"/>
      <c r="G19" s="155"/>
      <c r="H19" s="165"/>
      <c r="I19" s="159"/>
      <c r="J19" s="26"/>
      <c r="K19" s="26"/>
      <c r="L19" s="26"/>
      <c r="M19" s="26"/>
      <c r="N19" s="26"/>
      <c r="O19" s="26"/>
      <c r="P19" s="26"/>
      <c r="Q19" s="26"/>
      <c r="R19" s="26"/>
      <c r="S19" s="26"/>
    </row>
    <row r="20" spans="1:19" x14ac:dyDescent="0.25">
      <c r="A20" s="105">
        <v>2035</v>
      </c>
      <c r="B20" s="141"/>
      <c r="C20" s="166"/>
      <c r="D20" s="154"/>
      <c r="E20" s="167"/>
      <c r="F20" s="173"/>
      <c r="G20" s="154"/>
      <c r="H20" s="167"/>
      <c r="I20" s="158"/>
      <c r="J20" s="67"/>
      <c r="K20" s="67"/>
      <c r="L20" s="67"/>
      <c r="M20" s="67"/>
      <c r="N20" s="67"/>
      <c r="O20" s="67"/>
      <c r="P20" s="67"/>
      <c r="Q20" s="67"/>
      <c r="R20" s="67"/>
      <c r="S20" s="67"/>
    </row>
    <row r="21" spans="1:19" x14ac:dyDescent="0.25">
      <c r="A21" s="106">
        <v>2036</v>
      </c>
      <c r="B21" s="142"/>
      <c r="C21" s="164"/>
      <c r="D21" s="155"/>
      <c r="E21" s="165"/>
      <c r="F21" s="172"/>
      <c r="G21" s="155"/>
      <c r="H21" s="165"/>
      <c r="I21" s="159"/>
      <c r="J21" s="26"/>
      <c r="K21" s="26"/>
      <c r="L21" s="26"/>
      <c r="M21" s="26"/>
      <c r="N21" s="26"/>
      <c r="O21" s="26"/>
      <c r="P21" s="26"/>
      <c r="Q21" s="26"/>
      <c r="R21" s="26"/>
      <c r="S21" s="26"/>
    </row>
    <row r="22" spans="1:19" x14ac:dyDescent="0.25">
      <c r="A22" s="105">
        <v>2037</v>
      </c>
      <c r="B22" s="141"/>
      <c r="C22" s="166"/>
      <c r="D22" s="154"/>
      <c r="E22" s="167"/>
      <c r="F22" s="173"/>
      <c r="G22" s="154"/>
      <c r="H22" s="167"/>
      <c r="I22" s="158"/>
      <c r="J22" s="67"/>
      <c r="K22" s="67"/>
      <c r="L22" s="67"/>
      <c r="M22" s="67"/>
      <c r="N22" s="67"/>
      <c r="O22" s="67"/>
      <c r="P22" s="67"/>
      <c r="Q22" s="67"/>
      <c r="R22" s="67"/>
      <c r="S22" s="67"/>
    </row>
    <row r="23" spans="1:19" x14ac:dyDescent="0.25">
      <c r="A23" s="106">
        <v>2038</v>
      </c>
      <c r="B23" s="142"/>
      <c r="C23" s="164"/>
      <c r="D23" s="155"/>
      <c r="E23" s="165"/>
      <c r="F23" s="172"/>
      <c r="G23" s="155"/>
      <c r="H23" s="165"/>
      <c r="I23" s="159"/>
      <c r="J23" s="26"/>
      <c r="K23" s="26"/>
      <c r="L23" s="26"/>
      <c r="M23" s="26"/>
      <c r="N23" s="26"/>
      <c r="O23" s="26"/>
      <c r="P23" s="26"/>
      <c r="Q23" s="26"/>
      <c r="R23" s="26"/>
      <c r="S23" s="26"/>
    </row>
    <row r="24" spans="1:19" x14ac:dyDescent="0.25">
      <c r="A24" s="105">
        <v>2039</v>
      </c>
      <c r="B24" s="141"/>
      <c r="C24" s="166"/>
      <c r="D24" s="154"/>
      <c r="E24" s="167"/>
      <c r="F24" s="173"/>
      <c r="G24" s="154"/>
      <c r="H24" s="167"/>
      <c r="I24" s="158"/>
      <c r="J24" s="67"/>
      <c r="K24" s="67"/>
      <c r="L24" s="67"/>
      <c r="M24" s="67"/>
      <c r="N24" s="67"/>
      <c r="O24" s="67"/>
      <c r="P24" s="67"/>
      <c r="Q24" s="67"/>
      <c r="R24" s="67"/>
      <c r="S24" s="67"/>
    </row>
    <row r="25" spans="1:19" ht="15.75" thickBot="1" x14ac:dyDescent="0.3">
      <c r="A25" s="107">
        <v>2040</v>
      </c>
      <c r="B25" s="143"/>
      <c r="C25" s="168"/>
      <c r="D25" s="169"/>
      <c r="E25" s="170"/>
      <c r="F25" s="174"/>
      <c r="G25" s="169"/>
      <c r="H25" s="170"/>
      <c r="I25" s="160"/>
      <c r="J25" s="66"/>
      <c r="K25" s="66"/>
      <c r="L25" s="66"/>
      <c r="M25" s="66"/>
      <c r="N25" s="66"/>
      <c r="O25" s="66"/>
      <c r="P25" s="66"/>
      <c r="Q25" s="66"/>
      <c r="R25" s="66"/>
      <c r="S25" s="66"/>
    </row>
    <row r="26" spans="1:19" ht="161.25" customHeight="1" thickBot="1" x14ac:dyDescent="0.3">
      <c r="A26" s="108"/>
      <c r="B26" s="359" t="s">
        <v>619</v>
      </c>
      <c r="C26" s="360"/>
      <c r="D26" s="360"/>
      <c r="E26" s="361"/>
      <c r="F26" s="109"/>
      <c r="G26" s="109"/>
      <c r="H26" s="109"/>
      <c r="I26" s="348" t="s">
        <v>620</v>
      </c>
      <c r="J26" s="349"/>
      <c r="K26" s="349"/>
      <c r="L26" s="349"/>
      <c r="M26" s="349"/>
      <c r="N26" s="349"/>
      <c r="O26" s="349"/>
      <c r="P26" s="349"/>
      <c r="Q26" s="349"/>
      <c r="R26" s="349"/>
      <c r="S26" s="350"/>
    </row>
  </sheetData>
  <sheetProtection sheet="1" objects="1" scenarios="1" selectLockedCells="1"/>
  <protectedRanges>
    <protectedRange sqref="A1:XFD1048576" name="Range1"/>
  </protectedRanges>
  <mergeCells count="10">
    <mergeCell ref="B1:E1"/>
    <mergeCell ref="B26:E26"/>
    <mergeCell ref="C2:E2"/>
    <mergeCell ref="B2:B3"/>
    <mergeCell ref="A2:A3"/>
    <mergeCell ref="I26:S26"/>
    <mergeCell ref="I2:S2"/>
    <mergeCell ref="I1:S1"/>
    <mergeCell ref="F1:H1"/>
    <mergeCell ref="F2:H2"/>
  </mergeCells>
  <dataValidations count="3">
    <dataValidation type="custom" allowBlank="1" showInputMessage="1" showErrorMessage="1" error="Insert a numeric value or type &quot;measure not available&quot;" sqref="I4:R25">
      <formula1>OR(ISNUMBER(I4),I4="measure not available",I4="N/A")</formula1>
    </dataValidation>
    <dataValidation allowBlank="1" showInputMessage="1" showErrorMessage="1" error="Insert a numeric value or type &quot;measure not available&quot;" sqref="S4:S25"/>
    <dataValidation type="custom" allowBlank="1" showInputMessage="1" showErrorMessage="1" error="insert a numeric value or type &quot;N/A&quot; if no information is available for this specific year_x000a_" sqref="B4:H25">
      <formula1>OR(ISNUMBER(B4),B4="N/A")</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G33"/>
  <sheetViews>
    <sheetView workbookViewId="0">
      <selection activeCell="A5" sqref="A5"/>
    </sheetView>
  </sheetViews>
  <sheetFormatPr defaultColWidth="9.140625" defaultRowHeight="15" x14ac:dyDescent="0.25"/>
  <cols>
    <col min="1" max="1" width="21.42578125" style="24" customWidth="1"/>
    <col min="2" max="2" width="18.28515625" style="24" customWidth="1"/>
    <col min="3" max="3" width="25.28515625" style="24" customWidth="1"/>
    <col min="4" max="4" width="19.85546875" style="24" customWidth="1"/>
    <col min="5" max="5" width="13.140625" style="24" customWidth="1"/>
    <col min="6" max="6" width="32.7109375" style="24" customWidth="1"/>
    <col min="7" max="7" width="27.85546875" style="181" hidden="1" customWidth="1"/>
    <col min="8" max="8" width="42.7109375" style="24" customWidth="1"/>
    <col min="9" max="16384" width="9.140625" style="24"/>
  </cols>
  <sheetData>
    <row r="1" spans="1:7" ht="38.25" customHeight="1" x14ac:dyDescent="0.25">
      <c r="A1" s="340" t="s">
        <v>621</v>
      </c>
      <c r="B1" s="341"/>
      <c r="C1" s="341"/>
      <c r="D1" s="341"/>
      <c r="E1" s="341"/>
      <c r="F1" s="341"/>
      <c r="G1" s="178"/>
    </row>
    <row r="2" spans="1:7" ht="37.5" customHeight="1" x14ac:dyDescent="0.25">
      <c r="A2" s="371" t="s">
        <v>622</v>
      </c>
      <c r="B2" s="371"/>
      <c r="C2" s="371"/>
      <c r="D2" s="371"/>
      <c r="E2" s="371"/>
      <c r="F2" s="371"/>
      <c r="G2" s="179"/>
    </row>
    <row r="3" spans="1:7" ht="36" customHeight="1" x14ac:dyDescent="0.25">
      <c r="A3" s="367" t="s">
        <v>623</v>
      </c>
      <c r="B3" s="367" t="s">
        <v>624</v>
      </c>
      <c r="C3" s="368" t="s">
        <v>625</v>
      </c>
      <c r="D3" s="369"/>
      <c r="E3" s="369"/>
      <c r="F3" s="370"/>
      <c r="G3" s="180" t="s">
        <v>626</v>
      </c>
    </row>
    <row r="4" spans="1:7" ht="51.75" customHeight="1" x14ac:dyDescent="0.25">
      <c r="A4" s="367"/>
      <c r="B4" s="367"/>
      <c r="C4" s="234" t="s">
        <v>367</v>
      </c>
      <c r="D4" s="234" t="s">
        <v>361</v>
      </c>
      <c r="E4" s="234" t="s">
        <v>627</v>
      </c>
      <c r="F4" s="234" t="s">
        <v>628</v>
      </c>
      <c r="G4" s="182" t="s">
        <v>629</v>
      </c>
    </row>
    <row r="5" spans="1:7" x14ac:dyDescent="0.25">
      <c r="A5" s="26"/>
      <c r="B5" s="26"/>
      <c r="C5" s="26"/>
      <c r="D5" s="26"/>
      <c r="E5" s="26"/>
      <c r="F5" s="26"/>
      <c r="G5" s="183"/>
    </row>
    <row r="6" spans="1:7" x14ac:dyDescent="0.25">
      <c r="A6" s="67"/>
      <c r="B6" s="67"/>
      <c r="C6" s="67"/>
      <c r="D6" s="67"/>
      <c r="E6" s="67"/>
      <c r="F6" s="197"/>
      <c r="G6" s="183" t="str">
        <f t="shared" ref="G6:G33" si="0">CONCATENATE(
IF(C6=TRUE,C$4,""),
IF(AND(D6=TRUE,C6=TRUE,E6=FALSE),", and ",IF(AND(D6=TRUE,C6=TRUE,E6=TRUE),", ","")),
IF(D6=TRUE,D$4,""),
IF(AND(E6=TRUE,OR(D6=TRUE,C6=TRUE)), ", and ",""),
IF(E6=TRUE,F6,""))</f>
        <v/>
      </c>
    </row>
    <row r="7" spans="1:7" x14ac:dyDescent="0.25">
      <c r="A7" s="26"/>
      <c r="B7" s="26"/>
      <c r="C7" s="26"/>
      <c r="D7" s="26"/>
      <c r="E7" s="26"/>
      <c r="F7" s="26"/>
      <c r="G7" s="183" t="str">
        <f t="shared" si="0"/>
        <v/>
      </c>
    </row>
    <row r="8" spans="1:7" x14ac:dyDescent="0.25">
      <c r="A8" s="67"/>
      <c r="B8" s="67"/>
      <c r="C8" s="67"/>
      <c r="D8" s="67"/>
      <c r="E8" s="67"/>
      <c r="F8" s="67"/>
      <c r="G8" s="183" t="str">
        <f t="shared" si="0"/>
        <v/>
      </c>
    </row>
    <row r="9" spans="1:7" x14ac:dyDescent="0.25">
      <c r="A9" s="26"/>
      <c r="B9" s="26"/>
      <c r="C9" s="26"/>
      <c r="D9" s="26"/>
      <c r="E9" s="26"/>
      <c r="F9" s="26"/>
      <c r="G9" s="183" t="str">
        <f t="shared" si="0"/>
        <v/>
      </c>
    </row>
    <row r="10" spans="1:7" x14ac:dyDescent="0.25">
      <c r="A10" s="67"/>
      <c r="B10" s="67"/>
      <c r="C10" s="67"/>
      <c r="D10" s="67"/>
      <c r="E10" s="67"/>
      <c r="F10" s="67"/>
      <c r="G10" s="183" t="str">
        <f t="shared" si="0"/>
        <v/>
      </c>
    </row>
    <row r="11" spans="1:7" x14ac:dyDescent="0.25">
      <c r="A11" s="26"/>
      <c r="B11" s="26"/>
      <c r="C11" s="26"/>
      <c r="D11" s="26"/>
      <c r="E11" s="26"/>
      <c r="F11" s="26"/>
      <c r="G11" s="183" t="str">
        <f t="shared" si="0"/>
        <v/>
      </c>
    </row>
    <row r="12" spans="1:7" x14ac:dyDescent="0.25">
      <c r="A12" s="67"/>
      <c r="B12" s="67"/>
      <c r="C12" s="67"/>
      <c r="D12" s="67"/>
      <c r="E12" s="67"/>
      <c r="F12" s="67"/>
      <c r="G12" s="183" t="str">
        <f t="shared" si="0"/>
        <v/>
      </c>
    </row>
    <row r="13" spans="1:7" x14ac:dyDescent="0.25">
      <c r="A13" s="26"/>
      <c r="B13" s="26"/>
      <c r="C13" s="26"/>
      <c r="D13" s="26"/>
      <c r="E13" s="26"/>
      <c r="F13" s="26"/>
      <c r="G13" s="183" t="str">
        <f t="shared" si="0"/>
        <v/>
      </c>
    </row>
    <row r="14" spans="1:7" x14ac:dyDescent="0.25">
      <c r="A14" s="67"/>
      <c r="B14" s="67"/>
      <c r="C14" s="67"/>
      <c r="D14" s="67"/>
      <c r="E14" s="67"/>
      <c r="F14" s="67"/>
      <c r="G14" s="183" t="str">
        <f t="shared" si="0"/>
        <v/>
      </c>
    </row>
    <row r="15" spans="1:7" x14ac:dyDescent="0.25">
      <c r="A15" s="26"/>
      <c r="B15" s="26"/>
      <c r="C15" s="26"/>
      <c r="D15" s="26"/>
      <c r="E15" s="26"/>
      <c r="F15" s="26"/>
      <c r="G15" s="183" t="str">
        <f t="shared" si="0"/>
        <v/>
      </c>
    </row>
    <row r="16" spans="1:7" x14ac:dyDescent="0.25">
      <c r="A16" s="67"/>
      <c r="B16" s="67"/>
      <c r="C16" s="67"/>
      <c r="D16" s="67"/>
      <c r="E16" s="67"/>
      <c r="F16" s="67"/>
      <c r="G16" s="183" t="str">
        <f t="shared" si="0"/>
        <v/>
      </c>
    </row>
    <row r="17" spans="1:7" x14ac:dyDescent="0.25">
      <c r="A17" s="26"/>
      <c r="B17" s="26"/>
      <c r="C17" s="26"/>
      <c r="D17" s="26"/>
      <c r="E17" s="26"/>
      <c r="F17" s="26"/>
      <c r="G17" s="183" t="str">
        <f t="shared" si="0"/>
        <v/>
      </c>
    </row>
    <row r="18" spans="1:7" x14ac:dyDescent="0.25">
      <c r="A18" s="67"/>
      <c r="B18" s="67"/>
      <c r="C18" s="67"/>
      <c r="D18" s="67"/>
      <c r="E18" s="67"/>
      <c r="F18" s="67"/>
      <c r="G18" s="183" t="str">
        <f t="shared" si="0"/>
        <v/>
      </c>
    </row>
    <row r="19" spans="1:7" x14ac:dyDescent="0.25">
      <c r="A19" s="26"/>
      <c r="B19" s="26"/>
      <c r="C19" s="26"/>
      <c r="D19" s="26"/>
      <c r="E19" s="26"/>
      <c r="F19" s="26"/>
      <c r="G19" s="183" t="str">
        <f t="shared" si="0"/>
        <v/>
      </c>
    </row>
    <row r="20" spans="1:7" x14ac:dyDescent="0.25">
      <c r="A20" s="67"/>
      <c r="B20" s="67"/>
      <c r="C20" s="67"/>
      <c r="D20" s="67"/>
      <c r="E20" s="67"/>
      <c r="F20" s="67"/>
      <c r="G20" s="183" t="str">
        <f t="shared" si="0"/>
        <v/>
      </c>
    </row>
    <row r="21" spans="1:7" x14ac:dyDescent="0.25">
      <c r="A21" s="26"/>
      <c r="B21" s="26"/>
      <c r="C21" s="26"/>
      <c r="D21" s="26"/>
      <c r="E21" s="26"/>
      <c r="F21" s="26"/>
      <c r="G21" s="183" t="str">
        <f t="shared" si="0"/>
        <v/>
      </c>
    </row>
    <row r="22" spans="1:7" x14ac:dyDescent="0.25">
      <c r="A22" s="67"/>
      <c r="B22" s="67"/>
      <c r="C22" s="67"/>
      <c r="D22" s="67"/>
      <c r="E22" s="67"/>
      <c r="F22" s="67"/>
      <c r="G22" s="183" t="str">
        <f t="shared" si="0"/>
        <v/>
      </c>
    </row>
    <row r="23" spans="1:7" x14ac:dyDescent="0.25">
      <c r="A23" s="26"/>
      <c r="B23" s="26"/>
      <c r="C23" s="26"/>
      <c r="D23" s="26"/>
      <c r="E23" s="26"/>
      <c r="F23" s="26"/>
      <c r="G23" s="183" t="str">
        <f t="shared" si="0"/>
        <v/>
      </c>
    </row>
    <row r="24" spans="1:7" x14ac:dyDescent="0.25">
      <c r="A24" s="67"/>
      <c r="B24" s="67"/>
      <c r="C24" s="67"/>
      <c r="D24" s="67"/>
      <c r="E24" s="67"/>
      <c r="F24" s="67"/>
      <c r="G24" s="183" t="str">
        <f t="shared" si="0"/>
        <v/>
      </c>
    </row>
    <row r="25" spans="1:7" x14ac:dyDescent="0.25">
      <c r="A25" s="26"/>
      <c r="B25" s="26"/>
      <c r="C25" s="26"/>
      <c r="D25" s="26"/>
      <c r="E25" s="26"/>
      <c r="F25" s="26"/>
      <c r="G25" s="183" t="str">
        <f t="shared" si="0"/>
        <v/>
      </c>
    </row>
    <row r="26" spans="1:7" x14ac:dyDescent="0.25">
      <c r="A26" s="67"/>
      <c r="B26" s="67"/>
      <c r="C26" s="67"/>
      <c r="D26" s="67"/>
      <c r="E26" s="67"/>
      <c r="F26" s="67"/>
      <c r="G26" s="183" t="str">
        <f t="shared" si="0"/>
        <v/>
      </c>
    </row>
    <row r="27" spans="1:7" x14ac:dyDescent="0.25">
      <c r="A27" s="26"/>
      <c r="B27" s="26"/>
      <c r="C27" s="26"/>
      <c r="D27" s="26"/>
      <c r="E27" s="26"/>
      <c r="F27" s="26"/>
      <c r="G27" s="183" t="str">
        <f t="shared" si="0"/>
        <v/>
      </c>
    </row>
    <row r="28" spans="1:7" x14ac:dyDescent="0.25">
      <c r="A28" s="67"/>
      <c r="B28" s="67"/>
      <c r="C28" s="67"/>
      <c r="D28" s="67"/>
      <c r="E28" s="67"/>
      <c r="F28" s="67"/>
      <c r="G28" s="183" t="str">
        <f t="shared" si="0"/>
        <v/>
      </c>
    </row>
    <row r="29" spans="1:7" x14ac:dyDescent="0.25">
      <c r="A29" s="26"/>
      <c r="B29" s="26"/>
      <c r="C29" s="26"/>
      <c r="D29" s="26"/>
      <c r="E29" s="26"/>
      <c r="F29" s="26"/>
      <c r="G29" s="183" t="str">
        <f t="shared" si="0"/>
        <v/>
      </c>
    </row>
    <row r="30" spans="1:7" x14ac:dyDescent="0.25">
      <c r="A30" s="67"/>
      <c r="B30" s="67"/>
      <c r="C30" s="67"/>
      <c r="D30" s="67"/>
      <c r="E30" s="67"/>
      <c r="F30" s="67"/>
      <c r="G30" s="183" t="str">
        <f t="shared" si="0"/>
        <v/>
      </c>
    </row>
    <row r="31" spans="1:7" x14ac:dyDescent="0.25">
      <c r="A31" s="26"/>
      <c r="B31" s="26"/>
      <c r="C31" s="26"/>
      <c r="D31" s="26"/>
      <c r="E31" s="26"/>
      <c r="F31" s="26"/>
      <c r="G31" s="183" t="str">
        <f t="shared" si="0"/>
        <v/>
      </c>
    </row>
    <row r="32" spans="1:7" x14ac:dyDescent="0.25">
      <c r="A32" s="67"/>
      <c r="B32" s="67"/>
      <c r="C32" s="67"/>
      <c r="D32" s="67"/>
      <c r="E32" s="67"/>
      <c r="F32" s="67"/>
      <c r="G32" s="183" t="str">
        <f t="shared" si="0"/>
        <v/>
      </c>
    </row>
    <row r="33" spans="1:7" x14ac:dyDescent="0.25">
      <c r="A33" s="26"/>
      <c r="B33" s="26"/>
      <c r="C33" s="26"/>
      <c r="D33" s="26"/>
      <c r="E33" s="26"/>
      <c r="F33" s="26"/>
      <c r="G33" s="183" t="str">
        <f t="shared" si="0"/>
        <v/>
      </c>
    </row>
  </sheetData>
  <sheetProtection algorithmName="SHA-512" hashValue="4b50e/qbajAEPSP2wVf7B44hX8y88HXXOR8ELzsVSTVcubMTsLD5V44AXfBs4RZXCnrwLpeSeGdKHR1QR1c4/w==" saltValue="aUBATlfMfvh+B8fbx8ZUrw==" spinCount="100000" sheet="1" objects="1" scenarios="1" selectLockedCells="1"/>
  <protectedRanges>
    <protectedRange sqref="A1:G4 A5:F33" name="Range1"/>
    <protectedRange sqref="G5:G33" name="Range1_1"/>
  </protectedRanges>
  <mergeCells count="5">
    <mergeCell ref="B3:B4"/>
    <mergeCell ref="A3:A4"/>
    <mergeCell ref="C3:F3"/>
    <mergeCell ref="A1:F1"/>
    <mergeCell ref="A2:F2"/>
  </mergeCells>
  <dataValidations count="1">
    <dataValidation type="list" allowBlank="1" showInputMessage="1" showErrorMessage="1" sqref="C5:E33">
      <formula1>TRUE_FALSE</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G60"/>
  <sheetViews>
    <sheetView tabSelected="1" zoomScaleNormal="100" workbookViewId="0">
      <selection activeCell="B2" sqref="B2"/>
    </sheetView>
  </sheetViews>
  <sheetFormatPr defaultColWidth="9.140625" defaultRowHeight="15" x14ac:dyDescent="0.25"/>
  <cols>
    <col min="1" max="1" width="29.42578125" style="24" customWidth="1"/>
    <col min="2" max="2" width="22.85546875" style="24" customWidth="1"/>
    <col min="3" max="3" width="9.140625" style="24"/>
    <col min="4" max="4" width="34.5703125" style="24" customWidth="1"/>
    <col min="5" max="6" width="35.85546875" style="24" customWidth="1"/>
    <col min="7" max="7" width="48.140625" style="24" customWidth="1"/>
    <col min="8" max="16384" width="9.140625" style="24"/>
  </cols>
  <sheetData>
    <row r="1" spans="1:7" ht="57" customHeight="1" x14ac:dyDescent="0.25">
      <c r="A1" s="230" t="s">
        <v>630</v>
      </c>
      <c r="B1" s="230" t="s">
        <v>631</v>
      </c>
      <c r="D1" s="372" t="s">
        <v>632</v>
      </c>
      <c r="E1" s="373"/>
      <c r="F1" s="373"/>
      <c r="G1" s="374"/>
    </row>
    <row r="2" spans="1:7" ht="35.25" customHeight="1" x14ac:dyDescent="0.25">
      <c r="A2" s="112"/>
      <c r="B2" s="112"/>
      <c r="D2" s="110" t="s">
        <v>633</v>
      </c>
      <c r="E2" s="110" t="s">
        <v>634</v>
      </c>
      <c r="F2" s="110" t="s">
        <v>635</v>
      </c>
      <c r="G2" s="110" t="s">
        <v>636</v>
      </c>
    </row>
    <row r="3" spans="1:7" x14ac:dyDescent="0.25">
      <c r="D3" s="26"/>
      <c r="E3" s="26"/>
      <c r="F3" s="26"/>
      <c r="G3" s="26"/>
    </row>
    <row r="4" spans="1:7" x14ac:dyDescent="0.25">
      <c r="C4" s="113"/>
      <c r="D4" s="67"/>
      <c r="E4" s="67"/>
      <c r="F4" s="67"/>
      <c r="G4" s="67"/>
    </row>
    <row r="5" spans="1:7" x14ac:dyDescent="0.25">
      <c r="C5" s="113"/>
      <c r="D5" s="26"/>
      <c r="E5" s="26"/>
      <c r="F5" s="26"/>
      <c r="G5" s="26"/>
    </row>
    <row r="6" spans="1:7" x14ac:dyDescent="0.25">
      <c r="C6" s="113"/>
      <c r="D6" s="67"/>
      <c r="E6" s="67"/>
      <c r="F6" s="67"/>
      <c r="G6" s="67"/>
    </row>
    <row r="7" spans="1:7" x14ac:dyDescent="0.25">
      <c r="C7" s="114"/>
      <c r="D7" s="26"/>
      <c r="E7" s="26"/>
      <c r="F7" s="26"/>
      <c r="G7" s="26"/>
    </row>
    <row r="8" spans="1:7" x14ac:dyDescent="0.25">
      <c r="D8" s="67"/>
      <c r="E8" s="67"/>
      <c r="F8" s="67"/>
      <c r="G8" s="67"/>
    </row>
    <row r="9" spans="1:7" x14ac:dyDescent="0.25">
      <c r="D9" s="26"/>
      <c r="E9" s="26"/>
      <c r="F9" s="26"/>
      <c r="G9" s="26"/>
    </row>
    <row r="10" spans="1:7" x14ac:dyDescent="0.25">
      <c r="D10" s="67"/>
      <c r="E10" s="67"/>
      <c r="F10" s="67"/>
      <c r="G10" s="67"/>
    </row>
    <row r="11" spans="1:7" x14ac:dyDescent="0.25">
      <c r="D11" s="26"/>
      <c r="E11" s="26"/>
      <c r="F11" s="26"/>
      <c r="G11" s="26"/>
    </row>
    <row r="12" spans="1:7" x14ac:dyDescent="0.25">
      <c r="D12" s="67"/>
      <c r="E12" s="67"/>
      <c r="F12" s="67"/>
      <c r="G12" s="67"/>
    </row>
    <row r="13" spans="1:7" x14ac:dyDescent="0.25">
      <c r="D13" s="26"/>
      <c r="E13" s="26"/>
      <c r="F13" s="26"/>
      <c r="G13" s="26"/>
    </row>
    <row r="14" spans="1:7" x14ac:dyDescent="0.25">
      <c r="D14" s="67"/>
      <c r="E14" s="67"/>
      <c r="F14" s="67"/>
      <c r="G14" s="67"/>
    </row>
    <row r="15" spans="1:7" x14ac:dyDescent="0.25">
      <c r="D15" s="26"/>
      <c r="E15" s="26"/>
      <c r="F15" s="26"/>
      <c r="G15" s="26"/>
    </row>
    <row r="16" spans="1:7" x14ac:dyDescent="0.25">
      <c r="D16" s="67"/>
      <c r="E16" s="67"/>
      <c r="F16" s="67"/>
      <c r="G16" s="67"/>
    </row>
    <row r="17" spans="4:7" x14ac:dyDescent="0.25">
      <c r="D17" s="26"/>
      <c r="E17" s="26"/>
      <c r="F17" s="26"/>
      <c r="G17" s="26"/>
    </row>
    <row r="18" spans="4:7" x14ac:dyDescent="0.25">
      <c r="D18" s="67"/>
      <c r="E18" s="67"/>
      <c r="F18" s="67"/>
      <c r="G18" s="67"/>
    </row>
    <row r="19" spans="4:7" x14ac:dyDescent="0.25">
      <c r="D19" s="26"/>
      <c r="E19" s="26"/>
      <c r="F19" s="26"/>
      <c r="G19" s="26"/>
    </row>
    <row r="20" spans="4:7" x14ac:dyDescent="0.25">
      <c r="D20" s="67"/>
      <c r="E20" s="67"/>
      <c r="F20" s="67"/>
      <c r="G20" s="67"/>
    </row>
    <row r="21" spans="4:7" x14ac:dyDescent="0.25">
      <c r="D21" s="26"/>
      <c r="E21" s="26"/>
      <c r="F21" s="26"/>
      <c r="G21" s="26"/>
    </row>
    <row r="22" spans="4:7" x14ac:dyDescent="0.25">
      <c r="D22" s="67"/>
      <c r="E22" s="67"/>
      <c r="F22" s="67"/>
      <c r="G22" s="67"/>
    </row>
    <row r="23" spans="4:7" x14ac:dyDescent="0.25">
      <c r="D23" s="26"/>
      <c r="E23" s="26"/>
      <c r="F23" s="26"/>
      <c r="G23" s="26"/>
    </row>
    <row r="24" spans="4:7" x14ac:dyDescent="0.25">
      <c r="D24" s="67"/>
      <c r="E24" s="67"/>
      <c r="F24" s="67"/>
      <c r="G24" s="67"/>
    </row>
    <row r="25" spans="4:7" x14ac:dyDescent="0.25">
      <c r="D25" s="26"/>
      <c r="E25" s="26"/>
      <c r="F25" s="26"/>
      <c r="G25" s="26"/>
    </row>
    <row r="26" spans="4:7" x14ac:dyDescent="0.25">
      <c r="D26" s="67"/>
      <c r="E26" s="67"/>
      <c r="F26" s="67"/>
      <c r="G26" s="67"/>
    </row>
    <row r="27" spans="4:7" x14ac:dyDescent="0.25">
      <c r="D27" s="26"/>
      <c r="E27" s="26"/>
      <c r="F27" s="26"/>
      <c r="G27" s="26"/>
    </row>
    <row r="28" spans="4:7" x14ac:dyDescent="0.25">
      <c r="D28" s="67"/>
      <c r="E28" s="67"/>
      <c r="F28" s="67"/>
      <c r="G28" s="67"/>
    </row>
    <row r="29" spans="4:7" x14ac:dyDescent="0.25">
      <c r="D29" s="26"/>
      <c r="E29" s="26"/>
      <c r="F29" s="26"/>
      <c r="G29" s="26"/>
    </row>
    <row r="30" spans="4:7" x14ac:dyDescent="0.25">
      <c r="D30" s="67"/>
      <c r="E30" s="67"/>
      <c r="F30" s="67"/>
      <c r="G30" s="67"/>
    </row>
    <row r="31" spans="4:7" x14ac:dyDescent="0.25">
      <c r="D31" s="26"/>
      <c r="E31" s="26"/>
      <c r="F31" s="26"/>
      <c r="G31" s="26"/>
    </row>
    <row r="32" spans="4:7" x14ac:dyDescent="0.25">
      <c r="D32" s="67"/>
      <c r="E32" s="67"/>
      <c r="F32" s="67"/>
      <c r="G32" s="67"/>
    </row>
    <row r="33" spans="4:7" x14ac:dyDescent="0.25">
      <c r="D33" s="26"/>
      <c r="E33" s="26"/>
      <c r="F33" s="26"/>
      <c r="G33" s="26"/>
    </row>
    <row r="34" spans="4:7" x14ac:dyDescent="0.25">
      <c r="D34" s="67"/>
      <c r="E34" s="67"/>
      <c r="F34" s="67"/>
      <c r="G34" s="67"/>
    </row>
    <row r="35" spans="4:7" x14ac:dyDescent="0.25">
      <c r="D35" s="26"/>
      <c r="E35" s="26"/>
      <c r="F35" s="26"/>
      <c r="G35" s="26"/>
    </row>
    <row r="36" spans="4:7" x14ac:dyDescent="0.25">
      <c r="D36" s="67"/>
      <c r="E36" s="67"/>
      <c r="F36" s="67"/>
      <c r="G36" s="67"/>
    </row>
    <row r="37" spans="4:7" x14ac:dyDescent="0.25">
      <c r="D37" s="26"/>
      <c r="E37" s="26"/>
      <c r="F37" s="26"/>
      <c r="G37" s="26"/>
    </row>
    <row r="38" spans="4:7" x14ac:dyDescent="0.25">
      <c r="D38" s="67"/>
      <c r="E38" s="67"/>
      <c r="F38" s="67"/>
      <c r="G38" s="67"/>
    </row>
    <row r="39" spans="4:7" x14ac:dyDescent="0.25">
      <c r="D39" s="26"/>
      <c r="E39" s="26"/>
      <c r="F39" s="26"/>
      <c r="G39" s="26"/>
    </row>
    <row r="40" spans="4:7" x14ac:dyDescent="0.25">
      <c r="D40" s="67"/>
      <c r="E40" s="67"/>
      <c r="F40" s="67"/>
      <c r="G40" s="67"/>
    </row>
    <row r="41" spans="4:7" x14ac:dyDescent="0.25">
      <c r="D41" s="26"/>
      <c r="E41" s="26"/>
      <c r="F41" s="26"/>
      <c r="G41" s="26"/>
    </row>
    <row r="42" spans="4:7" x14ac:dyDescent="0.25">
      <c r="D42" s="67"/>
      <c r="E42" s="67"/>
      <c r="F42" s="67"/>
      <c r="G42" s="67"/>
    </row>
    <row r="43" spans="4:7" x14ac:dyDescent="0.25">
      <c r="D43" s="26"/>
      <c r="E43" s="26"/>
      <c r="F43" s="26"/>
      <c r="G43" s="26"/>
    </row>
    <row r="44" spans="4:7" x14ac:dyDescent="0.25">
      <c r="D44" s="67"/>
      <c r="E44" s="67"/>
      <c r="F44" s="67"/>
      <c r="G44" s="67"/>
    </row>
    <row r="45" spans="4:7" x14ac:dyDescent="0.25">
      <c r="D45" s="26"/>
      <c r="E45" s="26"/>
      <c r="F45" s="26"/>
      <c r="G45" s="26"/>
    </row>
    <row r="46" spans="4:7" x14ac:dyDescent="0.25">
      <c r="D46" s="67"/>
      <c r="E46" s="67"/>
      <c r="F46" s="67"/>
      <c r="G46" s="67"/>
    </row>
    <row r="47" spans="4:7" x14ac:dyDescent="0.25">
      <c r="D47" s="26"/>
      <c r="E47" s="26"/>
      <c r="F47" s="26"/>
      <c r="G47" s="26"/>
    </row>
    <row r="48" spans="4:7" x14ac:dyDescent="0.25">
      <c r="D48" s="67"/>
      <c r="E48" s="67"/>
      <c r="F48" s="67"/>
      <c r="G48" s="67"/>
    </row>
    <row r="49" spans="4:7" x14ac:dyDescent="0.25">
      <c r="D49" s="26"/>
      <c r="E49" s="26"/>
      <c r="F49" s="26"/>
      <c r="G49" s="26"/>
    </row>
    <row r="50" spans="4:7" x14ac:dyDescent="0.25">
      <c r="D50" s="67"/>
      <c r="E50" s="67"/>
      <c r="F50" s="67"/>
      <c r="G50" s="67"/>
    </row>
    <row r="51" spans="4:7" x14ac:dyDescent="0.25">
      <c r="D51" s="26"/>
      <c r="E51" s="26"/>
      <c r="F51" s="26"/>
      <c r="G51" s="26"/>
    </row>
    <row r="52" spans="4:7" x14ac:dyDescent="0.25">
      <c r="D52" s="67"/>
      <c r="E52" s="67"/>
      <c r="F52" s="67"/>
      <c r="G52" s="67"/>
    </row>
    <row r="53" spans="4:7" x14ac:dyDescent="0.25">
      <c r="D53" s="26"/>
      <c r="E53" s="26"/>
      <c r="F53" s="26"/>
      <c r="G53" s="26"/>
    </row>
    <row r="54" spans="4:7" x14ac:dyDescent="0.25">
      <c r="D54" s="67"/>
      <c r="E54" s="67"/>
      <c r="F54" s="67"/>
      <c r="G54" s="67"/>
    </row>
    <row r="55" spans="4:7" x14ac:dyDescent="0.25">
      <c r="D55" s="26"/>
      <c r="E55" s="26"/>
      <c r="F55" s="26"/>
      <c r="G55" s="26"/>
    </row>
    <row r="56" spans="4:7" x14ac:dyDescent="0.25">
      <c r="D56" s="67"/>
      <c r="E56" s="67"/>
      <c r="F56" s="67"/>
      <c r="G56" s="67"/>
    </row>
    <row r="57" spans="4:7" x14ac:dyDescent="0.25">
      <c r="D57" s="26"/>
      <c r="E57" s="26"/>
      <c r="F57" s="26"/>
      <c r="G57" s="26"/>
    </row>
    <row r="58" spans="4:7" x14ac:dyDescent="0.25">
      <c r="D58" s="67"/>
      <c r="E58" s="67"/>
      <c r="F58" s="67"/>
      <c r="G58" s="67"/>
    </row>
    <row r="59" spans="4:7" x14ac:dyDescent="0.25">
      <c r="D59" s="26"/>
      <c r="E59" s="26"/>
      <c r="F59" s="26"/>
      <c r="G59" s="26"/>
    </row>
    <row r="60" spans="4:7" x14ac:dyDescent="0.25">
      <c r="D60" s="67"/>
      <c r="E60" s="67"/>
      <c r="F60" s="67"/>
      <c r="G60" s="67"/>
    </row>
  </sheetData>
  <sheetProtection sheet="1" selectLockedCells="1"/>
  <protectedRanges>
    <protectedRange sqref="D1:XFD1048576 A1:C1048576" name="Range1"/>
  </protectedRanges>
  <mergeCells count="1">
    <mergeCell ref="D1:G1"/>
  </mergeCells>
  <dataValidations count="1">
    <dataValidation type="list" allowBlank="1" showInputMessage="1" showErrorMessage="1" sqref="A2:B2">
      <formula1>Yes_No</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B2:O26"/>
  <sheetViews>
    <sheetView zoomScale="70" zoomScaleNormal="70" workbookViewId="0">
      <selection activeCell="G7" sqref="G4:G7"/>
    </sheetView>
  </sheetViews>
  <sheetFormatPr defaultRowHeight="15" x14ac:dyDescent="0.25"/>
  <cols>
    <col min="1" max="1" width="10.28515625" customWidth="1"/>
    <col min="2" max="2" width="26.42578125" customWidth="1"/>
    <col min="3" max="3" width="12.140625" customWidth="1"/>
    <col min="4" max="4" width="21.140625" customWidth="1"/>
    <col min="5" max="6" width="12.140625" customWidth="1"/>
    <col min="7" max="7" width="41.140625" customWidth="1"/>
    <col min="8" max="8" width="14.85546875" customWidth="1"/>
    <col min="9" max="9" width="33.42578125" customWidth="1"/>
    <col min="10" max="10" width="15.140625" customWidth="1"/>
    <col min="11" max="11" width="50.42578125" customWidth="1"/>
    <col min="12" max="12" width="13.85546875" customWidth="1"/>
    <col min="13" max="13" width="28.28515625" customWidth="1"/>
    <col min="14" max="14" width="11.140625" customWidth="1"/>
    <col min="15" max="15" width="37.7109375" customWidth="1"/>
    <col min="16" max="16" width="17" customWidth="1"/>
  </cols>
  <sheetData>
    <row r="2" spans="2:15" x14ac:dyDescent="0.25">
      <c r="M2" s="23"/>
    </row>
    <row r="3" spans="2:15" x14ac:dyDescent="0.25">
      <c r="M3" s="23"/>
    </row>
    <row r="4" spans="2:15" x14ac:dyDescent="0.25">
      <c r="B4" s="18" t="s">
        <v>637</v>
      </c>
      <c r="D4" s="18" t="s">
        <v>638</v>
      </c>
      <c r="G4" s="18" t="s">
        <v>639</v>
      </c>
      <c r="I4" s="18" t="s">
        <v>640</v>
      </c>
      <c r="K4" s="18" t="s">
        <v>641</v>
      </c>
      <c r="M4" s="18" t="s">
        <v>642</v>
      </c>
      <c r="O4" s="18" t="s">
        <v>643</v>
      </c>
    </row>
    <row r="5" spans="2:15" x14ac:dyDescent="0.25">
      <c r="B5" s="17" t="s">
        <v>644</v>
      </c>
      <c r="D5" s="22" t="s">
        <v>645</v>
      </c>
      <c r="G5" s="17" t="s">
        <v>646</v>
      </c>
      <c r="I5" s="17" t="s">
        <v>647</v>
      </c>
      <c r="K5" s="22" t="s">
        <v>648</v>
      </c>
      <c r="M5" s="22" t="s">
        <v>649</v>
      </c>
      <c r="O5" s="22" t="s">
        <v>650</v>
      </c>
    </row>
    <row r="6" spans="2:15" x14ac:dyDescent="0.25">
      <c r="B6" s="22" t="s">
        <v>651</v>
      </c>
      <c r="D6" s="22" t="s">
        <v>652</v>
      </c>
      <c r="G6" s="17" t="s">
        <v>653</v>
      </c>
      <c r="I6" s="22" t="s">
        <v>654</v>
      </c>
      <c r="K6" s="22" t="s">
        <v>655</v>
      </c>
      <c r="M6" s="17" t="s">
        <v>656</v>
      </c>
      <c r="O6" s="22" t="s">
        <v>657</v>
      </c>
    </row>
    <row r="7" spans="2:15" x14ac:dyDescent="0.25">
      <c r="D7" s="22" t="s">
        <v>658</v>
      </c>
      <c r="G7" s="17" t="s">
        <v>659</v>
      </c>
      <c r="I7" s="17" t="s">
        <v>660</v>
      </c>
      <c r="K7" s="22" t="s">
        <v>661</v>
      </c>
      <c r="M7" s="23"/>
      <c r="O7" s="22" t="s">
        <v>662</v>
      </c>
    </row>
    <row r="8" spans="2:15" x14ac:dyDescent="0.25">
      <c r="D8" s="22" t="s">
        <v>663</v>
      </c>
      <c r="K8" s="22" t="s">
        <v>664</v>
      </c>
      <c r="M8" s="23"/>
      <c r="O8" s="22" t="s">
        <v>665</v>
      </c>
    </row>
    <row r="9" spans="2:15" x14ac:dyDescent="0.25">
      <c r="D9" s="22" t="s">
        <v>666</v>
      </c>
      <c r="K9" s="22" t="s">
        <v>667</v>
      </c>
      <c r="M9" s="23"/>
      <c r="O9" s="22" t="s">
        <v>668</v>
      </c>
    </row>
    <row r="10" spans="2:15" x14ac:dyDescent="0.25">
      <c r="B10" s="18" t="s">
        <v>669</v>
      </c>
      <c r="K10" s="32" t="s">
        <v>670</v>
      </c>
      <c r="M10" s="23"/>
    </row>
    <row r="11" spans="2:15" x14ac:dyDescent="0.25">
      <c r="B11" s="22" t="b">
        <v>1</v>
      </c>
      <c r="K11" s="32" t="s">
        <v>671</v>
      </c>
    </row>
    <row r="12" spans="2:15" x14ac:dyDescent="0.25">
      <c r="B12" s="22" t="b">
        <v>0</v>
      </c>
    </row>
    <row r="15" spans="2:15" ht="14.25" customHeight="1" x14ac:dyDescent="0.25">
      <c r="I15" s="18" t="s">
        <v>672</v>
      </c>
    </row>
    <row r="16" spans="2:15" x14ac:dyDescent="0.25">
      <c r="I16" s="17" t="s">
        <v>673</v>
      </c>
    </row>
    <row r="17" spans="9:9" x14ac:dyDescent="0.25">
      <c r="I17" s="22" t="s">
        <v>674</v>
      </c>
    </row>
    <row r="23" spans="9:9" x14ac:dyDescent="0.25">
      <c r="I23" s="18" t="s">
        <v>675</v>
      </c>
    </row>
    <row r="24" spans="9:9" x14ac:dyDescent="0.25">
      <c r="I24" s="17" t="s">
        <v>676</v>
      </c>
    </row>
    <row r="25" spans="9:9" x14ac:dyDescent="0.25">
      <c r="I25" s="22" t="s">
        <v>677</v>
      </c>
    </row>
    <row r="26" spans="9:9" x14ac:dyDescent="0.25">
      <c r="I26" s="22" t="s">
        <v>678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Q201"/>
  <sheetViews>
    <sheetView zoomScale="70" zoomScaleNormal="70" workbookViewId="0">
      <selection activeCell="A32" sqref="A32"/>
    </sheetView>
  </sheetViews>
  <sheetFormatPr defaultRowHeight="15" x14ac:dyDescent="0.25"/>
  <cols>
    <col min="1" max="1" width="19.5703125" customWidth="1"/>
    <col min="2" max="2" width="67.42578125" bestFit="1" customWidth="1"/>
    <col min="3" max="3" width="14.28515625" customWidth="1"/>
    <col min="4" max="4" width="20.28515625" customWidth="1"/>
    <col min="5" max="5" width="12.5703125" customWidth="1"/>
    <col min="6" max="6" width="16.85546875" customWidth="1"/>
    <col min="10" max="10" width="66.85546875" customWidth="1"/>
    <col min="11" max="12" width="66.85546875" bestFit="1" customWidth="1"/>
    <col min="14" max="14" width="19.7109375" customWidth="1"/>
    <col min="15" max="15" width="51.140625" customWidth="1"/>
    <col min="16" max="17" width="67.42578125" bestFit="1" customWidth="1"/>
  </cols>
  <sheetData>
    <row r="1" spans="1:17" ht="78" customHeight="1" x14ac:dyDescent="0.25">
      <c r="A1" s="251" t="s">
        <v>679</v>
      </c>
      <c r="B1" s="251"/>
      <c r="C1" s="251"/>
      <c r="D1" s="251"/>
      <c r="E1" s="251"/>
      <c r="F1" s="251"/>
      <c r="G1" s="251"/>
      <c r="H1" s="251"/>
      <c r="I1" s="251"/>
      <c r="J1" s="251"/>
      <c r="K1" s="251"/>
      <c r="L1" s="251"/>
    </row>
    <row r="2" spans="1:17" x14ac:dyDescent="0.25">
      <c r="A2" s="14" t="s">
        <v>427</v>
      </c>
      <c r="B2" s="14" t="s">
        <v>680</v>
      </c>
      <c r="C2" s="14" t="s">
        <v>7</v>
      </c>
      <c r="D2" s="14" t="s">
        <v>8</v>
      </c>
      <c r="E2" s="14" t="s">
        <v>9</v>
      </c>
      <c r="F2" s="14" t="s">
        <v>10</v>
      </c>
      <c r="J2" s="14" t="s">
        <v>681</v>
      </c>
      <c r="K2" s="14" t="s">
        <v>682</v>
      </c>
      <c r="L2" s="14" t="s">
        <v>683</v>
      </c>
      <c r="O2" s="14" t="s">
        <v>684</v>
      </c>
      <c r="P2" s="14" t="s">
        <v>685</v>
      </c>
      <c r="Q2" s="14" t="s">
        <v>686</v>
      </c>
    </row>
    <row r="3" spans="1:17" x14ac:dyDescent="0.25">
      <c r="A3" s="13" t="str">
        <f t="array" ref="A3">IFERROR(INDEX('Reference data SID'!$C$3:$C$673,MATCH(0,COUNTIF($A$2:A2,'Reference data SID'!$C$3:$C$673),0)),"")</f>
        <v>100.005.652</v>
      </c>
      <c r="B3" s="13" t="str">
        <f>_xlfn.IFNA(VLOOKUP($A3,'Reference data SID'!$C:$K,2,FALSE),"")</f>
        <v>Aldrin</v>
      </c>
      <c r="C3" s="13" t="b">
        <f>_xlfn.IFNA(VLOOKUP($A3,'Reference data SID'!$C:$K,5,FALSE),"")</f>
        <v>1</v>
      </c>
      <c r="D3" s="13" t="b">
        <f>_xlfn.IFNA(VLOOKUP($A3,'Reference data SID'!$C:$K,6,FALSE),"")</f>
        <v>0</v>
      </c>
      <c r="E3" s="13" t="b">
        <f>_xlfn.IFNA(VLOOKUP($A3,'Reference data SID'!$C:$K,7,FALSE),"")</f>
        <v>0</v>
      </c>
      <c r="F3" s="13" t="b">
        <f>_xlfn.IFNA(VLOOKUP($A3,'Reference data SID'!$C:$K,8,FALSE),"")</f>
        <v>1</v>
      </c>
      <c r="J3" s="13" t="str">
        <f>IF(ISNA(B3),"",IF(OR(C3=TRUE(),D3=TRUE()),B3,""))</f>
        <v>Aldrin</v>
      </c>
      <c r="K3" s="13" t="str">
        <f t="array" ref="K3">IF(ROWS(K$3:K3)&gt;COUNTA($J$3:$J$61),"",INDEX($J$3:$J$61,SMALL(IF($J$3:$J$61&lt;&gt;"",ROW($J$3:$J$61)-ROW($J$3)+1),ROWS(K$3:K3))))</f>
        <v>Aldrin</v>
      </c>
      <c r="L3" s="13" t="str" cm="1">
        <f t="array" ref="L3">IFERROR(_xlfn.SINGLE(INDEX($J$3:$J$61,_xlfn.AGGREGATE(15,6,(ROW($J$3:$J$61)-ROW($J$3)+1)/($J$3:$J$61&lt;&gt;""),ROWS(K$3:K3)))),"")</f>
        <v>Aldrin</v>
      </c>
      <c r="O3" s="13" t="str">
        <f>IF(ISNA(B3),"",IF(F3=TRUE(),B3,""))</f>
        <v>Aldrin</v>
      </c>
      <c r="P3" s="13" t="str" cm="1">
        <f t="array" ref="P3">IF(ROWS(P$2:P3)&gt;COUNTA($O$2:$O$61),"",INDEX($O$2:$O$61,SMALL(IF($O$2:$O$61&lt;&gt;"",ROW($O$2:$O$61)-ROW($B$2)+1),ROWS(P$2:P3))))</f>
        <v>Aldrin</v>
      </c>
      <c r="Q3" s="13" t="str" cm="1">
        <f t="array" ref="Q3">IFERROR(_xlfn.SINGLE(INDEX($O$2:$O$61,_xlfn.AGGREGATE(15,6,(ROW($O$2:$O$61)-ROW($O$2)+1)/($O$2:$O$61&lt;&gt;""),ROWS(P$2:P3)))),"")</f>
        <v>Aldrin</v>
      </c>
    </row>
    <row r="4" spans="1:17" x14ac:dyDescent="0.25">
      <c r="A4" s="13" t="str">
        <f t="array" ref="A4">IFERROR(INDEX('Reference data SID'!$C$3:$C$673,MATCH(0,COUNTIF($A$2:A3,'Reference data SID'!$C$3:$C$673),0)),"")</f>
        <v>100.079.496</v>
      </c>
      <c r="B4" s="13" t="str">
        <f>_xlfn.IFNA(VLOOKUP($A4,'Reference data SID'!$C:$K,2,FALSE),"")</f>
        <v>Alkanes C10-C13, chloro (short-chain chlorinated paraffins) (SCCPs)</v>
      </c>
      <c r="C4" s="13" t="b">
        <f>_xlfn.IFNA(VLOOKUP($A4,'Reference data SID'!$C:$K,5,FALSE),"")</f>
        <v>1</v>
      </c>
      <c r="D4" s="13" t="b">
        <f>_xlfn.IFNA(VLOOKUP($A4,'Reference data SID'!$C:$K,6,FALSE),"")</f>
        <v>0</v>
      </c>
      <c r="E4" s="13" t="b">
        <f>_xlfn.IFNA(VLOOKUP($A4,'Reference data SID'!$C:$K,7,FALSE),"")</f>
        <v>0</v>
      </c>
      <c r="F4" s="13" t="b">
        <f>_xlfn.IFNA(VLOOKUP($A4,'Reference data SID'!$C:$K,8,FALSE),"")</f>
        <v>1</v>
      </c>
      <c r="J4" s="13" t="str">
        <f t="shared" ref="J4:J34" si="0">IF(ISNA(B4),"",IF(OR(C4=TRUE(),D4=TRUE()),B4,""))</f>
        <v>Alkanes C10-C13, chloro (short-chain chlorinated paraffins) (SCCPs)</v>
      </c>
      <c r="K4" s="13" t="str">
        <f t="array" ref="K4">IF(ROWS(K$3:K4)&gt;COUNTA($J$3:$J$61),"",INDEX($J$3:$J$61,SMALL(IF($J$3:$J$61&lt;&gt;"",ROW($J$3:$J$61)-ROW($J$3)+1),ROWS(K$3:K4))))</f>
        <v>Alkanes C10-C13, chloro (short-chain chlorinated paraffins) (SCCPs)</v>
      </c>
      <c r="L4" s="13" t="str" cm="1">
        <f t="array" ref="L4">IFERROR(_xlfn.SINGLE(INDEX($J$3:$J$61,_xlfn.AGGREGATE(15,6,(ROW($J$3:$J$61)-ROW($J$3)+1)/($J$3:$J$61&lt;&gt;""),ROWS(K$3:K4)))),"")</f>
        <v>Alkanes C10-C13, chloro (short-chain chlorinated paraffins) (SCCPs)</v>
      </c>
      <c r="O4" s="13" t="str">
        <f t="shared" ref="O4:O61" si="1">IF(ISNA(B4),"",IF(F4=TRUE(),B4,""))</f>
        <v>Alkanes C10-C13, chloro (short-chain chlorinated paraffins) (SCCPs)</v>
      </c>
      <c r="P4" s="13" t="str" cm="1">
        <f t="array" ref="P4">IF(ROWS(P$2:P4)&gt;COUNTA($O$2:$O$61),"",INDEX($O$2:$O$61,SMALL(IF($O$2:$O$61&lt;&gt;"",ROW($O$2:$O$61)-ROW($B$2)+1),ROWS(P$2:P4))))</f>
        <v>Alkanes C10-C13, chloro (short-chain chlorinated paraffins) (SCCPs)</v>
      </c>
      <c r="Q4" s="13" t="str" cm="1">
        <f t="array" ref="Q4">IFERROR(_xlfn.SINGLE(INDEX($O$2:$O$61,_xlfn.AGGREGATE(15,6,(ROW($O$2:$O$61)-ROW($O$2)+1)/($O$2:$O$61&lt;&gt;""),ROWS(P$2:P4)))),"")</f>
        <v>Alkanes C10-C13, chloro (short-chain chlorinated paraffins) (SCCPs)</v>
      </c>
    </row>
    <row r="5" spans="1:17" x14ac:dyDescent="0.25">
      <c r="A5" s="13" t="str">
        <f t="array" ref="A5">IFERROR(INDEX('Reference data SID'!$C$3:$C$673,MATCH(0,COUNTIF($A$2:A4,'Reference data SID'!$C$3:$C$673),0)),"")</f>
        <v>100.013.277</v>
      </c>
      <c r="B5" s="13" t="str">
        <f>_xlfn.IFNA(VLOOKUP($A5,'Reference data SID'!$C:$K,2,FALSE),"")</f>
        <v>Bis(pentabromophenyl)ether; (decabromodiphenyl ether; decaBDE)</v>
      </c>
      <c r="C5" s="13" t="b">
        <f>_xlfn.IFNA(VLOOKUP($A5,'Reference data SID'!$C:$K,5,FALSE),"")</f>
        <v>1</v>
      </c>
      <c r="D5" s="13" t="b">
        <f>_xlfn.IFNA(VLOOKUP($A5,'Reference data SID'!$C:$K,6,FALSE),"")</f>
        <v>0</v>
      </c>
      <c r="E5" s="13" t="b">
        <f>_xlfn.IFNA(VLOOKUP($A5,'Reference data SID'!$C:$K,7,FALSE),"")</f>
        <v>0</v>
      </c>
      <c r="F5" s="13" t="b">
        <f>_xlfn.IFNA(VLOOKUP($A5,'Reference data SID'!$C:$K,8,FALSE),"")</f>
        <v>1</v>
      </c>
      <c r="J5" s="13" t="str">
        <f t="shared" si="0"/>
        <v>Bis(pentabromophenyl)ether; (decabromodiphenyl ether; decaBDE)</v>
      </c>
      <c r="K5" s="13" t="str">
        <f t="array" ref="K5">IF(ROWS(K$3:K5)&gt;COUNTA($J$3:$J$61),"",INDEX($J$3:$J$61,SMALL(IF($J$3:$J$61&lt;&gt;"",ROW($J$3:$J$61)-ROW($J$3)+1),ROWS(K$3:K5))))</f>
        <v>Bis(pentabromophenyl)ether; (decabromodiphenyl ether; decaBDE)</v>
      </c>
      <c r="L5" s="13" t="str" cm="1">
        <f t="array" ref="L5">IFERROR(_xlfn.SINGLE(INDEX($J$3:$J$61,_xlfn.AGGREGATE(15,6,(ROW($J$3:$J$61)-ROW($J$3)+1)/($J$3:$J$61&lt;&gt;""),ROWS(K$3:K5)))),"")</f>
        <v>Bis(pentabromophenyl)ether; (decabromodiphenyl ether; decaBDE)</v>
      </c>
      <c r="O5" s="13" t="str">
        <f t="shared" si="1"/>
        <v>Bis(pentabromophenyl)ether; (decabromodiphenyl ether; decaBDE)</v>
      </c>
      <c r="P5" s="13" t="str" cm="1">
        <f t="array" ref="P5">IF(ROWS(P$2:P5)&gt;COUNTA($O$2:$O$61),"",INDEX($O$2:$O$61,SMALL(IF($O$2:$O$61&lt;&gt;"",ROW($O$2:$O$61)-ROW($B$2)+1),ROWS(P$2:P5))))</f>
        <v>Bis(pentabromophenyl)ether; (decabromodiphenyl ether; decaBDE)</v>
      </c>
      <c r="Q5" s="13" t="str" cm="1">
        <f t="array" ref="Q5">IFERROR(_xlfn.SINGLE(INDEX($O$2:$O$61,_xlfn.AGGREGATE(15,6,(ROW($O$2:$O$61)-ROW($O$2)+1)/($O$2:$O$61&lt;&gt;""),ROWS(P$2:P5)))),"")</f>
        <v>Bis(pentabromophenyl)ether; (decabromodiphenyl ether; decaBDE)</v>
      </c>
    </row>
    <row r="6" spans="1:17" x14ac:dyDescent="0.25">
      <c r="A6" s="13" t="str">
        <f t="array" ref="A6">IFERROR(INDEX('Reference data SID'!$C$3:$C$673,MATCH(0,COUNTIF($A$2:A5,'Reference data SID'!$C$3:$C$673),0)),"")</f>
        <v>100.000.317</v>
      </c>
      <c r="B6" s="13" t="str">
        <f>_xlfn.IFNA(VLOOKUP($A6,'Reference data SID'!$C:$K,2,FALSE),"")</f>
        <v>Chlordane</v>
      </c>
      <c r="C6" s="13" t="b">
        <f>_xlfn.IFNA(VLOOKUP($A6,'Reference data SID'!$C:$K,5,FALSE),"")</f>
        <v>1</v>
      </c>
      <c r="D6" s="13" t="b">
        <f>_xlfn.IFNA(VLOOKUP($A6,'Reference data SID'!$C:$K,6,FALSE),"")</f>
        <v>0</v>
      </c>
      <c r="E6" s="13" t="b">
        <f>_xlfn.IFNA(VLOOKUP($A6,'Reference data SID'!$C:$K,7,FALSE),"")</f>
        <v>0</v>
      </c>
      <c r="F6" s="13" t="b">
        <f>_xlfn.IFNA(VLOOKUP($A6,'Reference data SID'!$C:$K,8,FALSE),"")</f>
        <v>1</v>
      </c>
      <c r="J6" s="13" t="str">
        <f t="shared" si="0"/>
        <v>Chlordane</v>
      </c>
      <c r="K6" s="13" t="str">
        <f t="array" ref="K6">IF(ROWS(K$3:K6)&gt;COUNTA($J$3:$J$61),"",INDEX($J$3:$J$61,SMALL(IF($J$3:$J$61&lt;&gt;"",ROW($J$3:$J$61)-ROW($J$3)+1),ROWS(K$3:K6))))</f>
        <v>Chlordane</v>
      </c>
      <c r="L6" s="13" t="str" cm="1">
        <f t="array" ref="L6">IFERROR(_xlfn.SINGLE(INDEX($J$3:$J$61,_xlfn.AGGREGATE(15,6,(ROW($J$3:$J$61)-ROW($J$3)+1)/($J$3:$J$61&lt;&gt;""),ROWS(K$3:K6)))),"")</f>
        <v>Chlordane</v>
      </c>
      <c r="O6" s="13" t="str">
        <f t="shared" si="1"/>
        <v>Chlordane</v>
      </c>
      <c r="P6" s="13" t="str" cm="1">
        <f t="array" ref="P6">IF(ROWS(P$2:P6)&gt;COUNTA($O$2:$O$61),"",INDEX($O$2:$O$61,SMALL(IF($O$2:$O$61&lt;&gt;"",ROW($O$2:$O$61)-ROW($B$2)+1),ROWS(P$2:P6))))</f>
        <v>Chlordane</v>
      </c>
      <c r="Q6" s="13" t="str" cm="1">
        <f t="array" ref="Q6">IFERROR(_xlfn.SINGLE(INDEX($O$2:$O$61,_xlfn.AGGREGATE(15,6,(ROW($O$2:$O$61)-ROW($O$2)+1)/($O$2:$O$61&lt;&gt;""),ROWS(P$2:P6)))),"")</f>
        <v>Chlordane</v>
      </c>
    </row>
    <row r="7" spans="1:17" x14ac:dyDescent="0.25">
      <c r="A7" s="13" t="str">
        <f t="array" ref="A7">IFERROR(INDEX('Reference data SID'!$C$3:$C$673,MATCH(0,COUNTIF($A$2:A6,'Reference data SID'!$C$3:$C$673),0)),"")</f>
        <v>100.005.093</v>
      </c>
      <c r="B7" s="13" t="str">
        <f>_xlfn.IFNA(VLOOKUP($A7,'Reference data SID'!$C:$K,2,FALSE),"")</f>
        <v>Chlordecone</v>
      </c>
      <c r="C7" s="13" t="b">
        <f>_xlfn.IFNA(VLOOKUP($A7,'Reference data SID'!$C:$K,5,FALSE),"")</f>
        <v>1</v>
      </c>
      <c r="D7" s="13" t="b">
        <f>_xlfn.IFNA(VLOOKUP($A7,'Reference data SID'!$C:$K,6,FALSE),"")</f>
        <v>0</v>
      </c>
      <c r="E7" s="13" t="b">
        <f>_xlfn.IFNA(VLOOKUP($A7,'Reference data SID'!$C:$K,7,FALSE),"")</f>
        <v>0</v>
      </c>
      <c r="F7" s="13" t="b">
        <f>_xlfn.IFNA(VLOOKUP($A7,'Reference data SID'!$C:$K,8,FALSE),"")</f>
        <v>1</v>
      </c>
      <c r="J7" s="13" t="str">
        <f t="shared" si="0"/>
        <v>Chlordecone</v>
      </c>
      <c r="K7" s="13" t="str">
        <f t="array" ref="K7">IF(ROWS(K$3:K7)&gt;COUNTA($J$3:$J$61),"",INDEX($J$3:$J$61,SMALL(IF($J$3:$J$61&lt;&gt;"",ROW($J$3:$J$61)-ROW($J$3)+1),ROWS(K$3:K7))))</f>
        <v>Chlordecone</v>
      </c>
      <c r="L7" s="13" t="str" cm="1">
        <f t="array" ref="L7">IFERROR(_xlfn.SINGLE(INDEX($J$3:$J$61,_xlfn.AGGREGATE(15,6,(ROW($J$3:$J$61)-ROW($J$3)+1)/($J$3:$J$61&lt;&gt;""),ROWS(K$3:K7)))),"")</f>
        <v>Chlordecone</v>
      </c>
      <c r="O7" s="13" t="str">
        <f t="shared" si="1"/>
        <v>Chlordecone</v>
      </c>
      <c r="P7" s="13" t="str" cm="1">
        <f t="array" ref="P7">IF(ROWS(P$2:P7)&gt;COUNTA($O$2:$O$61),"",INDEX($O$2:$O$61,SMALL(IF($O$2:$O$61&lt;&gt;"",ROW($O$2:$O$61)-ROW($B$2)+1),ROWS(P$2:P7))))</f>
        <v>Chlordecone</v>
      </c>
      <c r="Q7" s="13" t="str" cm="1">
        <f t="array" ref="Q7">IFERROR(_xlfn.SINGLE(INDEX($O$2:$O$61,_xlfn.AGGREGATE(15,6,(ROW($O$2:$O$61)-ROW($O$2)+1)/($O$2:$O$61&lt;&gt;""),ROWS(P$2:P7)))),"")</f>
        <v>Chlordecone</v>
      </c>
    </row>
    <row r="8" spans="1:17" x14ac:dyDescent="0.25">
      <c r="A8" s="13" t="str">
        <f t="array" ref="A8">IFERROR(INDEX('Reference data SID'!$C$3:$C$673,MATCH(0,COUNTIF($A$2:A7,'Reference data SID'!$C$3:$C$673),0)),"")</f>
        <v>100.000.023</v>
      </c>
      <c r="B8" s="13" t="str">
        <f>_xlfn.IFNA(VLOOKUP($A8,'Reference data SID'!$C:$K,2,FALSE),"")</f>
        <v>DDT (1,1,1-trichloro-2,2-bis(4-chlorophenyl)ethane)</v>
      </c>
      <c r="C8" s="13" t="b">
        <f>_xlfn.IFNA(VLOOKUP($A8,'Reference data SID'!$C:$K,5,FALSE),"")</f>
        <v>1</v>
      </c>
      <c r="D8" s="13" t="b">
        <f>_xlfn.IFNA(VLOOKUP($A8,'Reference data SID'!$C:$K,6,FALSE),"")</f>
        <v>0</v>
      </c>
      <c r="E8" s="13" t="b">
        <f>_xlfn.IFNA(VLOOKUP($A8,'Reference data SID'!$C:$K,7,FALSE),"")</f>
        <v>0</v>
      </c>
      <c r="F8" s="13" t="b">
        <f>_xlfn.IFNA(VLOOKUP($A8,'Reference data SID'!$C:$K,8,FALSE),"")</f>
        <v>1</v>
      </c>
      <c r="J8" s="13" t="str">
        <f t="shared" si="0"/>
        <v>DDT (1,1,1-trichloro-2,2-bis(4-chlorophenyl)ethane)</v>
      </c>
      <c r="K8" s="13" t="str">
        <f t="array" ref="K8">IF(ROWS(K$3:K8)&gt;COUNTA($J$3:$J$61),"",INDEX($J$3:$J$61,SMALL(IF($J$3:$J$61&lt;&gt;"",ROW($J$3:$J$61)-ROW($J$3)+1),ROWS(K$3:K8))))</f>
        <v>DDT (1,1,1-trichloro-2,2-bis(4-chlorophenyl)ethane)</v>
      </c>
      <c r="L8" s="13" t="str" cm="1">
        <f t="array" ref="L8">IFERROR(_xlfn.SINGLE(INDEX($J$3:$J$61,_xlfn.AGGREGATE(15,6,(ROW($J$3:$J$61)-ROW($J$3)+1)/($J$3:$J$61&lt;&gt;""),ROWS(K$3:K8)))),"")</f>
        <v>DDT (1,1,1-trichloro-2,2-bis(4-chlorophenyl)ethane)</v>
      </c>
      <c r="O8" s="13" t="str">
        <f t="shared" si="1"/>
        <v>DDT (1,1,1-trichloro-2,2-bis(4-chlorophenyl)ethane)</v>
      </c>
      <c r="P8" s="13" t="str" cm="1">
        <f t="array" ref="P8">IF(ROWS(P$2:P8)&gt;COUNTA($O$2:$O$61),"",INDEX($O$2:$O$61,SMALL(IF($O$2:$O$61&lt;&gt;"",ROW($O$2:$O$61)-ROW($B$2)+1),ROWS(P$2:P8))))</f>
        <v>DDT (1,1,1-trichloro-2,2-bis(4-chlorophenyl)ethane)</v>
      </c>
      <c r="Q8" s="13" t="str" cm="1">
        <f t="array" ref="Q8">IFERROR(_xlfn.SINGLE(INDEX($O$2:$O$61,_xlfn.AGGREGATE(15,6,(ROW($O$2:$O$61)-ROW($O$2)+1)/($O$2:$O$61&lt;&gt;""),ROWS(P$2:P8)))),"")</f>
        <v>DDT (1,1,1-trichloro-2,2-bis(4-chlorophenyl)ethane)</v>
      </c>
    </row>
    <row r="9" spans="1:17" x14ac:dyDescent="0.25">
      <c r="A9" s="13" t="str">
        <f t="array" ref="A9">IFERROR(INDEX('Reference data SID'!$C$3:$C$673,MATCH(0,COUNTIF($A$2:A8,'Reference data SID'!$C$3:$C$673),0)),"")</f>
        <v>100.003.711</v>
      </c>
      <c r="B9" s="13" t="str">
        <f>_xlfn.IFNA(VLOOKUP($A9,'Reference data SID'!$C:$K,2,FALSE),"")</f>
        <v>Dicofol</v>
      </c>
      <c r="C9" s="13" t="b">
        <f>_xlfn.IFNA(VLOOKUP($A9,'Reference data SID'!$C:$K,5,FALSE),"")</f>
        <v>1</v>
      </c>
      <c r="D9" s="13" t="b">
        <f>_xlfn.IFNA(VLOOKUP($A9,'Reference data SID'!$C:$K,6,FALSE),"")</f>
        <v>0</v>
      </c>
      <c r="E9" s="13" t="b">
        <f>_xlfn.IFNA(VLOOKUP($A9,'Reference data SID'!$C:$K,7,FALSE),"")</f>
        <v>0</v>
      </c>
      <c r="F9" s="13" t="b">
        <f>_xlfn.IFNA(VLOOKUP($A9,'Reference data SID'!$C:$K,8,FALSE),"")</f>
        <v>0</v>
      </c>
      <c r="J9" s="13" t="str">
        <f t="shared" si="0"/>
        <v>Dicofol</v>
      </c>
      <c r="K9" s="13" t="str">
        <f t="array" ref="K9">IF(ROWS(K$3:K9)&gt;COUNTA($J$3:$J$61),"",INDEX($J$3:$J$61,SMALL(IF($J$3:$J$61&lt;&gt;"",ROW($J$3:$J$61)-ROW($J$3)+1),ROWS(K$3:K9))))</f>
        <v>Dicofol</v>
      </c>
      <c r="L9" s="13" t="str" cm="1">
        <f t="array" ref="L9">IFERROR(_xlfn.SINGLE(INDEX($J$3:$J$61,_xlfn.AGGREGATE(15,6,(ROW($J$3:$J$61)-ROW($J$3)+1)/($J$3:$J$61&lt;&gt;""),ROWS(K$3:K9)))),"")</f>
        <v>Dicofol</v>
      </c>
      <c r="O9" s="13" t="str">
        <f t="shared" si="1"/>
        <v/>
      </c>
      <c r="P9" s="13" t="str" cm="1">
        <f t="array" ref="P9">IF(ROWS(P$2:P9)&gt;COUNTA($O$2:$O$61),"",INDEX($O$2:$O$61,SMALL(IF($O$2:$O$61&lt;&gt;"",ROW($O$2:$O$61)-ROW($B$2)+1),ROWS(P$2:P9))))</f>
        <v>Dieldrin</v>
      </c>
      <c r="Q9" s="13" t="str" cm="1">
        <f t="array" ref="Q9">IFERROR(_xlfn.SINGLE(INDEX($O$2:$O$61,_xlfn.AGGREGATE(15,6,(ROW($O$2:$O$61)-ROW($O$2)+1)/($O$2:$O$61&lt;&gt;""),ROWS(P$2:P9)))),"")</f>
        <v>Dieldrin</v>
      </c>
    </row>
    <row r="10" spans="1:17" x14ac:dyDescent="0.25">
      <c r="A10" s="13" t="str">
        <f t="array" ref="A10">IFERROR(INDEX('Reference data SID'!$C$3:$C$673,MATCH(0,COUNTIF($A$2:A9,'Reference data SID'!$C$3:$C$673),0)),"")</f>
        <v>100.000.440</v>
      </c>
      <c r="B10" s="13" t="str">
        <f>_xlfn.IFNA(VLOOKUP($A10,'Reference data SID'!$C:$K,2,FALSE),"")</f>
        <v>Dieldrin</v>
      </c>
      <c r="C10" s="13" t="b">
        <f>_xlfn.IFNA(VLOOKUP($A10,'Reference data SID'!$C:$K,5,FALSE),"")</f>
        <v>1</v>
      </c>
      <c r="D10" s="13" t="b">
        <f>_xlfn.IFNA(VLOOKUP($A10,'Reference data SID'!$C:$K,6,FALSE),"")</f>
        <v>0</v>
      </c>
      <c r="E10" s="13" t="b">
        <f>_xlfn.IFNA(VLOOKUP($A10,'Reference data SID'!$C:$K,7,FALSE),"")</f>
        <v>0</v>
      </c>
      <c r="F10" s="13" t="b">
        <f>_xlfn.IFNA(VLOOKUP($A10,'Reference data SID'!$C:$K,8,FALSE),"")</f>
        <v>1</v>
      </c>
      <c r="J10" s="13" t="str">
        <f t="shared" si="0"/>
        <v>Dieldrin</v>
      </c>
      <c r="K10" s="13" t="str">
        <f t="array" ref="K10">IF(ROWS(K$3:K10)&gt;COUNTA($J$3:$J$61),"",INDEX($J$3:$J$61,SMALL(IF($J$3:$J$61&lt;&gt;"",ROW($J$3:$J$61)-ROW($J$3)+1),ROWS(K$3:K10))))</f>
        <v>Dieldrin</v>
      </c>
      <c r="L10" s="13" t="str" cm="1">
        <f t="array" ref="L10">IFERROR(_xlfn.SINGLE(INDEX($J$3:$J$61,_xlfn.AGGREGATE(15,6,(ROW($J$3:$J$61)-ROW($J$3)+1)/($J$3:$J$61&lt;&gt;""),ROWS(K$3:K10)))),"")</f>
        <v>Dieldrin</v>
      </c>
      <c r="O10" s="13" t="str">
        <f t="shared" si="1"/>
        <v>Dieldrin</v>
      </c>
      <c r="P10" s="13" t="str" cm="1">
        <f t="array" ref="P10">IF(ROWS(P$2:P10)&gt;COUNTA($O$2:$O$61),"",INDEX($O$2:$O$61,SMALL(IF($O$2:$O$61&lt;&gt;"",ROW($O$2:$O$61)-ROW($B$2)+1),ROWS(P$2:P10))))</f>
        <v>Endosulfan</v>
      </c>
      <c r="Q10" s="13" t="str" cm="1">
        <f t="array" ref="Q10">IFERROR(_xlfn.SINGLE(INDEX($O$2:$O$61,_xlfn.AGGREGATE(15,6,(ROW($O$2:$O$61)-ROW($O$2)+1)/($O$2:$O$61&lt;&gt;""),ROWS(P$2:P10)))),"")</f>
        <v>Endosulfan</v>
      </c>
    </row>
    <row r="11" spans="1:17" x14ac:dyDescent="0.25">
      <c r="A11" s="13" t="str">
        <f t="array" ref="A11">IFERROR(INDEX('Reference data SID'!$C$3:$C$673,MATCH(0,COUNTIF($A$2:A10,'Reference data SID'!$C$3:$C$673),0)),"")</f>
        <v>100.003.709</v>
      </c>
      <c r="B11" s="13" t="str">
        <f>_xlfn.IFNA(VLOOKUP($A11,'Reference data SID'!$C:$K,2,FALSE),"")</f>
        <v>Endosulfan</v>
      </c>
      <c r="C11" s="13" t="b">
        <f>_xlfn.IFNA(VLOOKUP($A11,'Reference data SID'!$C:$K,5,FALSE),"")</f>
        <v>1</v>
      </c>
      <c r="D11" s="13" t="b">
        <f>_xlfn.IFNA(VLOOKUP($A11,'Reference data SID'!$C:$K,6,FALSE),"")</f>
        <v>0</v>
      </c>
      <c r="E11" s="13" t="b">
        <f>_xlfn.IFNA(VLOOKUP($A11,'Reference data SID'!$C:$K,7,FALSE),"")</f>
        <v>0</v>
      </c>
      <c r="F11" s="13" t="b">
        <f>_xlfn.IFNA(VLOOKUP($A11,'Reference data SID'!$C:$K,8,FALSE),"")</f>
        <v>1</v>
      </c>
      <c r="J11" s="13" t="str">
        <f t="shared" si="0"/>
        <v>Endosulfan</v>
      </c>
      <c r="K11" s="13" t="str">
        <f t="array" ref="K11">IF(ROWS(K$3:K11)&gt;COUNTA($J$3:$J$61),"",INDEX($J$3:$J$61,SMALL(IF($J$3:$J$61&lt;&gt;"",ROW($J$3:$J$61)-ROW($J$3)+1),ROWS(K$3:K11))))</f>
        <v>Endosulfan</v>
      </c>
      <c r="L11" s="13" t="str" cm="1">
        <f t="array" ref="L11">IFERROR(_xlfn.SINGLE(INDEX($J$3:$J$61,_xlfn.AGGREGATE(15,6,(ROW($J$3:$J$61)-ROW($J$3)+1)/($J$3:$J$61&lt;&gt;""),ROWS(K$3:K11)))),"")</f>
        <v>Endosulfan</v>
      </c>
      <c r="O11" s="13" t="str">
        <f t="shared" si="1"/>
        <v>Endosulfan</v>
      </c>
      <c r="P11" s="13" t="str" cm="1">
        <f t="array" ref="P11">IF(ROWS(P$2:P11)&gt;COUNTA($O$2:$O$61),"",INDEX($O$2:$O$61,SMALL(IF($O$2:$O$61&lt;&gt;"",ROW($O$2:$O$61)-ROW($B$2)+1),ROWS(P$2:P11))))</f>
        <v>Endrin</v>
      </c>
      <c r="Q11" s="13" t="str" cm="1">
        <f t="array" ref="Q11">IFERROR(_xlfn.SINGLE(INDEX($O$2:$O$61,_xlfn.AGGREGATE(15,6,(ROW($O$2:$O$61)-ROW($O$2)+1)/($O$2:$O$61&lt;&gt;""),ROWS(P$2:P11)))),"")</f>
        <v>Endrin</v>
      </c>
    </row>
    <row r="12" spans="1:17" x14ac:dyDescent="0.25">
      <c r="A12" s="13" t="str">
        <f t="array" ref="A12">IFERROR(INDEX('Reference data SID'!$C$3:$C$673,MATCH(0,COUNTIF($A$2:A11,'Reference data SID'!$C$3:$C$673),0)),"")</f>
        <v>100.000.705</v>
      </c>
      <c r="B12" s="13" t="str">
        <f>_xlfn.IFNA(VLOOKUP($A12,'Reference data SID'!$C:$K,2,FALSE),"")</f>
        <v>Endrin</v>
      </c>
      <c r="C12" s="13" t="b">
        <f>_xlfn.IFNA(VLOOKUP($A12,'Reference data SID'!$C:$K,5,FALSE),"")</f>
        <v>1</v>
      </c>
      <c r="D12" s="13" t="b">
        <f>_xlfn.IFNA(VLOOKUP($A12,'Reference data SID'!$C:$K,6,FALSE),"")</f>
        <v>0</v>
      </c>
      <c r="E12" s="13" t="b">
        <f>_xlfn.IFNA(VLOOKUP($A12,'Reference data SID'!$C:$K,7,FALSE),"")</f>
        <v>0</v>
      </c>
      <c r="F12" s="13" t="b">
        <f>_xlfn.IFNA(VLOOKUP($A12,'Reference data SID'!$C:$K,8,FALSE),"")</f>
        <v>1</v>
      </c>
      <c r="J12" s="13" t="str">
        <f t="shared" si="0"/>
        <v>Endrin</v>
      </c>
      <c r="K12" s="13" t="str">
        <f t="array" ref="K12">IF(ROWS(K$3:K12)&gt;COUNTA($J$3:$J$61),"",INDEX($J$3:$J$61,SMALL(IF($J$3:$J$61&lt;&gt;"",ROW($J$3:$J$61)-ROW($J$3)+1),ROWS(K$3:K12))))</f>
        <v>Endrin</v>
      </c>
      <c r="L12" s="13" t="str" cm="1">
        <f t="array" ref="L12">IFERROR(_xlfn.SINGLE(INDEX($J$3:$J$61,_xlfn.AGGREGATE(15,6,(ROW($J$3:$J$61)-ROW($J$3)+1)/($J$3:$J$61&lt;&gt;""),ROWS(K$3:K12)))),"")</f>
        <v>Endrin</v>
      </c>
      <c r="O12" s="13" t="str">
        <f t="shared" si="1"/>
        <v>Endrin</v>
      </c>
      <c r="P12" s="13" t="str" cm="1">
        <f t="array" ref="P12">IF(ROWS(P$2:P12)&gt;COUNTA($O$2:$O$61),"",INDEX($O$2:$O$61,SMALL(IF($O$2:$O$61&lt;&gt;"",ROW($O$2:$O$61)-ROW($B$2)+1),ROWS(P$2:P12))))</f>
        <v>Heptabromodiphenyl ether</v>
      </c>
      <c r="Q12" s="13" t="str" cm="1">
        <f t="array" ref="Q12">IFERROR(_xlfn.SINGLE(INDEX($O$2:$O$61,_xlfn.AGGREGATE(15,6,(ROW($O$2:$O$61)-ROW($O$2)+1)/($O$2:$O$61&lt;&gt;""),ROWS(P$2:P12)))),"")</f>
        <v>Heptabromodiphenyl ether</v>
      </c>
    </row>
    <row r="13" spans="1:17" x14ac:dyDescent="0.25">
      <c r="A13" s="13" t="str">
        <f t="array" ref="A13">IFERROR(INDEX('Reference data SID'!$C$3:$C$673,MATCH(0,COUNTIF($A$2:A12,'Reference data SID'!$C$3:$C$673),0)),"")</f>
        <v>100.276.816</v>
      </c>
      <c r="B13" s="13" t="str">
        <f>_xlfn.IFNA(VLOOKUP($A13,'Reference data SID'!$C:$K,2,FALSE),"")</f>
        <v>Heptabromodiphenyl ether</v>
      </c>
      <c r="C13" s="13" t="b">
        <f>_xlfn.IFNA(VLOOKUP($A13,'Reference data SID'!$C:$K,5,FALSE),"")</f>
        <v>1</v>
      </c>
      <c r="D13" s="13" t="b">
        <f>_xlfn.IFNA(VLOOKUP($A13,'Reference data SID'!$C:$K,6,FALSE),"")</f>
        <v>0</v>
      </c>
      <c r="E13" s="13" t="b">
        <f>_xlfn.IFNA(VLOOKUP($A13,'Reference data SID'!$C:$K,7,FALSE),"")</f>
        <v>0</v>
      </c>
      <c r="F13" s="13" t="b">
        <f>_xlfn.IFNA(VLOOKUP($A13,'Reference data SID'!$C:$K,8,FALSE),"")</f>
        <v>1</v>
      </c>
      <c r="J13" s="13" t="str">
        <f t="shared" si="0"/>
        <v>Heptabromodiphenyl ether</v>
      </c>
      <c r="K13" s="13" t="str">
        <f t="array" ref="K13">IF(ROWS(K$3:K13)&gt;COUNTA($J$3:$J$61),"",INDEX($J$3:$J$61,SMALL(IF($J$3:$J$61&lt;&gt;"",ROW($J$3:$J$61)-ROW($J$3)+1),ROWS(K$3:K13))))</f>
        <v>Heptabromodiphenyl ether</v>
      </c>
      <c r="L13" s="13" t="str" cm="1">
        <f t="array" ref="L13">IFERROR(_xlfn.SINGLE(INDEX($J$3:$J$61,_xlfn.AGGREGATE(15,6,(ROW($J$3:$J$61)-ROW($J$3)+1)/($J$3:$J$61&lt;&gt;""),ROWS(K$3:K13)))),"")</f>
        <v>Heptabromodiphenyl ether</v>
      </c>
      <c r="O13" s="13" t="str">
        <f t="shared" si="1"/>
        <v>Heptabromodiphenyl ether</v>
      </c>
      <c r="P13" s="13" t="str" cm="1">
        <f t="array" ref="P13">IF(ROWS(P$2:P13)&gt;COUNTA($O$2:$O$61),"",INDEX($O$2:$O$61,SMALL(IF($O$2:$O$61&lt;&gt;"",ROW($O$2:$O$61)-ROW($B$2)+1),ROWS(P$2:P13))))</f>
        <v>Heptachlor</v>
      </c>
      <c r="Q13" s="13" t="str" cm="1">
        <f t="array" ref="Q13">IFERROR(_xlfn.SINGLE(INDEX($O$2:$O$61,_xlfn.AGGREGATE(15,6,(ROW($O$2:$O$61)-ROW($O$2)+1)/($O$2:$O$61&lt;&gt;""),ROWS(P$2:P13)))),"")</f>
        <v>Heptachlor</v>
      </c>
    </row>
    <row r="14" spans="1:17" x14ac:dyDescent="0.25">
      <c r="A14" s="13" t="str">
        <f t="array" ref="A14">IFERROR(INDEX('Reference data SID'!$C$3:$C$673,MATCH(0,COUNTIF($A$2:A13,'Reference data SID'!$C$3:$C$673),0)),"")</f>
        <v>100.000.876</v>
      </c>
      <c r="B14" s="13" t="str">
        <f>_xlfn.IFNA(VLOOKUP($A14,'Reference data SID'!$C:$K,2,FALSE),"")</f>
        <v>Heptachlor</v>
      </c>
      <c r="C14" s="13" t="b">
        <f>_xlfn.IFNA(VLOOKUP($A14,'Reference data SID'!$C:$K,5,FALSE),"")</f>
        <v>1</v>
      </c>
      <c r="D14" s="13" t="b">
        <f>_xlfn.IFNA(VLOOKUP($A14,'Reference data SID'!$C:$K,6,FALSE),"")</f>
        <v>0</v>
      </c>
      <c r="E14" s="13" t="b">
        <f>_xlfn.IFNA(VLOOKUP($A14,'Reference data SID'!$C:$K,7,FALSE),"")</f>
        <v>0</v>
      </c>
      <c r="F14" s="13" t="b">
        <f>_xlfn.IFNA(VLOOKUP($A14,'Reference data SID'!$C:$K,8,FALSE),"")</f>
        <v>1</v>
      </c>
      <c r="J14" s="13" t="str">
        <f t="shared" si="0"/>
        <v>Heptachlor</v>
      </c>
      <c r="K14" s="13" t="str">
        <f t="array" ref="K14">IF(ROWS(K$3:K14)&gt;COUNTA($J$3:$J$61),"",INDEX($J$3:$J$61,SMALL(IF($J$3:$J$61&lt;&gt;"",ROW($J$3:$J$61)-ROW($J$3)+1),ROWS(K$3:K14))))</f>
        <v>Heptachlor</v>
      </c>
      <c r="L14" s="13" t="str" cm="1">
        <f t="array" ref="L14">IFERROR(_xlfn.SINGLE(INDEX($J$3:$J$61,_xlfn.AGGREGATE(15,6,(ROW($J$3:$J$61)-ROW($J$3)+1)/($J$3:$J$61&lt;&gt;""),ROWS(K$3:K14)))),"")</f>
        <v>Heptachlor</v>
      </c>
      <c r="O14" s="13" t="str">
        <f t="shared" si="1"/>
        <v>Heptachlor</v>
      </c>
      <c r="P14" s="13" t="str" cm="1">
        <f t="array" ref="P14">IF(ROWS(P$2:P14)&gt;COUNTA($O$2:$O$61),"",INDEX($O$2:$O$61,SMALL(IF($O$2:$O$61&lt;&gt;"",ROW($O$2:$O$61)-ROW($B$2)+1),ROWS(P$2:P14))))</f>
        <v>Hexabromobiphenyl</v>
      </c>
      <c r="Q14" s="13" t="str" cm="1">
        <f t="array" ref="Q14">IFERROR(_xlfn.SINGLE(INDEX($O$2:$O$61,_xlfn.AGGREGATE(15,6,(ROW($O$2:$O$61)-ROW($O$2)+1)/($O$2:$O$61&lt;&gt;""),ROWS(P$2:P14)))),"")</f>
        <v>Hexabromobiphenyl</v>
      </c>
    </row>
    <row r="15" spans="1:17" x14ac:dyDescent="0.25">
      <c r="A15" s="13" t="str">
        <f t="array" ref="A15">IFERROR(INDEX('Reference data SID'!$C$3:$C$673,MATCH(0,COUNTIF($A$2:A14,'Reference data SID'!$C$3:$C$673),0)),"")</f>
        <v>100.048.162</v>
      </c>
      <c r="B15" s="13" t="str">
        <f>_xlfn.IFNA(VLOOKUP($A15,'Reference data SID'!$C:$K,2,FALSE),"")</f>
        <v>Hexabromobiphenyl</v>
      </c>
      <c r="C15" s="13" t="b">
        <f>_xlfn.IFNA(VLOOKUP($A15,'Reference data SID'!$C:$K,5,FALSE),"")</f>
        <v>1</v>
      </c>
      <c r="D15" s="13" t="b">
        <f>_xlfn.IFNA(VLOOKUP($A15,'Reference data SID'!$C:$K,6,FALSE),"")</f>
        <v>0</v>
      </c>
      <c r="E15" s="13" t="b">
        <f>_xlfn.IFNA(VLOOKUP($A15,'Reference data SID'!$C:$K,7,FALSE),"")</f>
        <v>0</v>
      </c>
      <c r="F15" s="13" t="b">
        <f>_xlfn.IFNA(VLOOKUP($A15,'Reference data SID'!$C:$K,8,FALSE),"")</f>
        <v>1</v>
      </c>
      <c r="J15" s="13" t="str">
        <f t="shared" si="0"/>
        <v>Hexabromobiphenyl</v>
      </c>
      <c r="K15" s="13" t="str">
        <f t="array" ref="K15">IF(ROWS(K$3:K15)&gt;COUNTA($J$3:$J$61),"",INDEX($J$3:$J$61,SMALL(IF($J$3:$J$61&lt;&gt;"",ROW($J$3:$J$61)-ROW($J$3)+1),ROWS(K$3:K15))))</f>
        <v>Hexabromobiphenyl</v>
      </c>
      <c r="L15" s="13" t="str" cm="1">
        <f t="array" ref="L15">IFERROR(_xlfn.SINGLE(INDEX($J$3:$J$61,_xlfn.AGGREGATE(15,6,(ROW($J$3:$J$61)-ROW($J$3)+1)/($J$3:$J$61&lt;&gt;""),ROWS(K$3:K15)))),"")</f>
        <v>Hexabromobiphenyl</v>
      </c>
      <c r="O15" s="13" t="str">
        <f t="shared" si="1"/>
        <v>Hexabromobiphenyl</v>
      </c>
      <c r="P15" s="13" t="str" cm="1">
        <f t="array" ref="P15">IF(ROWS(P$2:P15)&gt;COUNTA($O$2:$O$61),"",INDEX($O$2:$O$61,SMALL(IF($O$2:$O$61&lt;&gt;"",ROW($O$2:$O$61)-ROW($B$2)+1),ROWS(P$2:P15))))</f>
        <v>Hexabromocyclododecane</v>
      </c>
      <c r="Q15" s="13" t="str" cm="1">
        <f t="array" ref="Q15">IFERROR(_xlfn.SINGLE(INDEX($O$2:$O$61,_xlfn.AGGREGATE(15,6,(ROW($O$2:$O$61)-ROW($O$2)+1)/($O$2:$O$61&lt;&gt;""),ROWS(P$2:P15)))),"")</f>
        <v>Hexabromocyclododecane</v>
      </c>
    </row>
    <row r="16" spans="1:17" x14ac:dyDescent="0.25">
      <c r="A16" s="13" t="str">
        <f t="array" ref="A16">IFERROR(INDEX('Reference data SID'!$C$3:$C$673,MATCH(0,COUNTIF($A$2:A15,'Reference data SID'!$C$3:$C$673),0)),"")</f>
        <v>100.239.157</v>
      </c>
      <c r="B16" s="13" t="str">
        <f>_xlfn.IFNA(VLOOKUP($A16,'Reference data SID'!$C:$K,2,FALSE),"")</f>
        <v>Hexabromocyclododecane</v>
      </c>
      <c r="C16" s="13" t="b">
        <f>_xlfn.IFNA(VLOOKUP($A16,'Reference data SID'!$C:$K,5,FALSE),"")</f>
        <v>1</v>
      </c>
      <c r="D16" s="13" t="b">
        <f>_xlfn.IFNA(VLOOKUP($A16,'Reference data SID'!$C:$K,6,FALSE),"")</f>
        <v>0</v>
      </c>
      <c r="E16" s="13" t="b">
        <f>_xlfn.IFNA(VLOOKUP($A16,'Reference data SID'!$C:$K,7,FALSE),"")</f>
        <v>0</v>
      </c>
      <c r="F16" s="13" t="b">
        <f>_xlfn.IFNA(VLOOKUP($A16,'Reference data SID'!$C:$K,8,FALSE),"")</f>
        <v>1</v>
      </c>
      <c r="J16" s="13" t="str">
        <f t="shared" si="0"/>
        <v>Hexabromocyclododecane</v>
      </c>
      <c r="K16" s="13" t="str">
        <f t="array" ref="K16">IF(ROWS(K$3:K16)&gt;COUNTA($J$3:$J$61),"",INDEX($J$3:$J$61,SMALL(IF($J$3:$J$61&lt;&gt;"",ROW($J$3:$J$61)-ROW($J$3)+1),ROWS(K$3:K16))))</f>
        <v>Hexabromocyclododecane</v>
      </c>
      <c r="L16" s="13" t="str" cm="1">
        <f t="array" ref="L16">IFERROR(_xlfn.SINGLE(INDEX($J$3:$J$61,_xlfn.AGGREGATE(15,6,(ROW($J$3:$J$61)-ROW($J$3)+1)/($J$3:$J$61&lt;&gt;""),ROWS(K$3:K16)))),"")</f>
        <v>Hexabromocyclododecane</v>
      </c>
      <c r="O16" s="13" t="str">
        <f t="shared" si="1"/>
        <v>Hexabromocyclododecane</v>
      </c>
      <c r="P16" s="13" t="str" cm="1">
        <f t="array" ref="P16">IF(ROWS(P$2:P16)&gt;COUNTA($O$2:$O$61),"",INDEX($O$2:$O$61,SMALL(IF($O$2:$O$61&lt;&gt;"",ROW($O$2:$O$61)-ROW($B$2)+1),ROWS(P$2:P16))))</f>
        <v>Hexabromodiphenyl ether</v>
      </c>
      <c r="Q16" s="13" t="str" cm="1">
        <f t="array" ref="Q16">IFERROR(_xlfn.SINGLE(INDEX($O$2:$O$61,_xlfn.AGGREGATE(15,6,(ROW($O$2:$O$61)-ROW($O$2)+1)/($O$2:$O$61&lt;&gt;""),ROWS(P$2:P16)))),"")</f>
        <v>Hexabromodiphenyl ether</v>
      </c>
    </row>
    <row r="17" spans="1:17" x14ac:dyDescent="0.25">
      <c r="A17" s="13" t="str">
        <f t="array" ref="A17">IFERROR(INDEX('Reference data SID'!$C$3:$C$673,MATCH(0,COUNTIF($A$2:A16,'Reference data SID'!$C$3:$C$673),0)),"")</f>
        <v>100.276.817</v>
      </c>
      <c r="B17" s="13" t="str">
        <f>_xlfn.IFNA(VLOOKUP($A17,'Reference data SID'!$C:$K,2,FALSE),"")</f>
        <v>Hexabromodiphenyl ether</v>
      </c>
      <c r="C17" s="13" t="b">
        <f>_xlfn.IFNA(VLOOKUP($A17,'Reference data SID'!$C:$K,5,FALSE),"")</f>
        <v>1</v>
      </c>
      <c r="D17" s="13" t="b">
        <f>_xlfn.IFNA(VLOOKUP($A17,'Reference data SID'!$C:$K,6,FALSE),"")</f>
        <v>0</v>
      </c>
      <c r="E17" s="13" t="b">
        <f>_xlfn.IFNA(VLOOKUP($A17,'Reference data SID'!$C:$K,7,FALSE),"")</f>
        <v>0</v>
      </c>
      <c r="F17" s="13" t="b">
        <f>_xlfn.IFNA(VLOOKUP($A17,'Reference data SID'!$C:$K,8,FALSE),"")</f>
        <v>1</v>
      </c>
      <c r="J17" s="13" t="str">
        <f t="shared" si="0"/>
        <v>Hexabromodiphenyl ether</v>
      </c>
      <c r="K17" s="13" t="str">
        <f t="array" ref="K17">IF(ROWS(K$3:K17)&gt;COUNTA($J$3:$J$61),"",INDEX($J$3:$J$61,SMALL(IF($J$3:$J$61&lt;&gt;"",ROW($J$3:$J$61)-ROW($J$3)+1),ROWS(K$3:K17))))</f>
        <v>Hexabromodiphenyl ether</v>
      </c>
      <c r="L17" s="13" t="str" cm="1">
        <f t="array" ref="L17">IFERROR(_xlfn.SINGLE(INDEX($J$3:$J$61,_xlfn.AGGREGATE(15,6,(ROW($J$3:$J$61)-ROW($J$3)+1)/($J$3:$J$61&lt;&gt;""),ROWS(K$3:K17)))),"")</f>
        <v>Hexabromodiphenyl ether</v>
      </c>
      <c r="O17" s="13" t="str">
        <f t="shared" si="1"/>
        <v>Hexabromodiphenyl ether</v>
      </c>
      <c r="P17" s="13" t="str" cm="1">
        <f t="array" ref="P17">IF(ROWS(P$2:P17)&gt;COUNTA($O$2:$O$61),"",INDEX($O$2:$O$61,SMALL(IF($O$2:$O$61&lt;&gt;"",ROW($O$2:$O$61)-ROW($B$2)+1),ROWS(P$2:P17))))</f>
        <v>Hexachlorobenzene</v>
      </c>
      <c r="Q17" s="13" t="str" cm="1">
        <f t="array" ref="Q17">IFERROR(_xlfn.SINGLE(INDEX($O$2:$O$61,_xlfn.AGGREGATE(15,6,(ROW($O$2:$O$61)-ROW($O$2)+1)/($O$2:$O$61&lt;&gt;""),ROWS(P$2:P17)))),"")</f>
        <v>Hexachlorobenzene</v>
      </c>
    </row>
    <row r="18" spans="1:17" x14ac:dyDescent="0.25">
      <c r="A18" s="13" t="str">
        <f t="array" ref="A18">IFERROR(INDEX('Reference data SID'!$C$3:$C$673,MATCH(0,COUNTIF($A$2:A17,'Reference data SID'!$C$3:$C$673),0)),"")</f>
        <v>100.003.886</v>
      </c>
      <c r="B18" s="13" t="str">
        <f>_xlfn.IFNA(VLOOKUP($A18,'Reference data SID'!$C:$K,2,FALSE),"")</f>
        <v>Hexachlorobenzene</v>
      </c>
      <c r="C18" s="13" t="b">
        <f>_xlfn.IFNA(VLOOKUP($A18,'Reference data SID'!$C:$K,5,FALSE),"")</f>
        <v>1</v>
      </c>
      <c r="D18" s="13" t="b">
        <f>_xlfn.IFNA(VLOOKUP($A18,'Reference data SID'!$C:$K,6,FALSE),"")</f>
        <v>0</v>
      </c>
      <c r="E18" s="13" t="b">
        <f>_xlfn.IFNA(VLOOKUP($A18,'Reference data SID'!$C:$K,7,FALSE),"")</f>
        <v>1</v>
      </c>
      <c r="F18" s="13" t="b">
        <f>_xlfn.IFNA(VLOOKUP($A18,'Reference data SID'!$C:$K,8,FALSE),"")</f>
        <v>1</v>
      </c>
      <c r="J18" s="13" t="str">
        <f t="shared" si="0"/>
        <v>Hexachlorobenzene</v>
      </c>
      <c r="K18" s="13" t="str">
        <f t="array" ref="K18">IF(ROWS(K$3:K18)&gt;COUNTA($J$3:$J$61),"",INDEX($J$3:$J$61,SMALL(IF($J$3:$J$61&lt;&gt;"",ROW($J$3:$J$61)-ROW($J$3)+1),ROWS(K$3:K18))))</f>
        <v>Hexachlorobenzene</v>
      </c>
      <c r="L18" s="13" t="str" cm="1">
        <f t="array" ref="L18">IFERROR(_xlfn.SINGLE(INDEX($J$3:$J$61,_xlfn.AGGREGATE(15,6,(ROW($J$3:$J$61)-ROW($J$3)+1)/($J$3:$J$61&lt;&gt;""),ROWS(K$3:K18)))),"")</f>
        <v>Hexachlorobenzene</v>
      </c>
      <c r="O18" s="13" t="str">
        <f t="shared" si="1"/>
        <v>Hexachlorobenzene</v>
      </c>
      <c r="P18" s="13" t="str" cm="1">
        <f t="array" ref="P18">IF(ROWS(P$2:P18)&gt;COUNTA($O$2:$O$61),"",INDEX($O$2:$O$61,SMALL(IF($O$2:$O$61&lt;&gt;"",ROW($O$2:$O$61)-ROW($B$2)+1),ROWS(P$2:P18))))</f>
        <v>Hexachlorobutadiene</v>
      </c>
      <c r="Q18" s="13" t="str" cm="1">
        <f t="array" ref="Q18">IFERROR(_xlfn.SINGLE(INDEX($O$2:$O$61,_xlfn.AGGREGATE(15,6,(ROW($O$2:$O$61)-ROW($O$2)+1)/($O$2:$O$61&lt;&gt;""),ROWS(P$2:P18)))),"")</f>
        <v>Hexachlorobutadiene</v>
      </c>
    </row>
    <row r="19" spans="1:17" x14ac:dyDescent="0.25">
      <c r="A19" s="13" t="str">
        <f t="array" ref="A19">IFERROR(INDEX('Reference data SID'!$C$3:$C$673,MATCH(0,COUNTIF($A$2:A18,'Reference data SID'!$C$3:$C$673),0)),"")</f>
        <v>100.001.605</v>
      </c>
      <c r="B19" s="13" t="str">
        <f>_xlfn.IFNA(VLOOKUP($A19,'Reference data SID'!$C:$K,2,FALSE),"")</f>
        <v>Hexachlorobutadiene</v>
      </c>
      <c r="C19" s="13" t="b">
        <f>_xlfn.IFNA(VLOOKUP($A19,'Reference data SID'!$C:$K,5,FALSE),"")</f>
        <v>1</v>
      </c>
      <c r="D19" s="13" t="b">
        <f>_xlfn.IFNA(VLOOKUP($A19,'Reference data SID'!$C:$K,6,FALSE),"")</f>
        <v>0</v>
      </c>
      <c r="E19" s="13" t="b">
        <f>_xlfn.IFNA(VLOOKUP($A19,'Reference data SID'!$C:$K,7,FALSE),"")</f>
        <v>1</v>
      </c>
      <c r="F19" s="13" t="b">
        <f>_xlfn.IFNA(VLOOKUP($A19,'Reference data SID'!$C:$K,8,FALSE),"")</f>
        <v>1</v>
      </c>
      <c r="J19" s="13" t="str">
        <f t="shared" si="0"/>
        <v>Hexachlorobutadiene</v>
      </c>
      <c r="K19" s="13" t="str">
        <f t="array" ref="K19">IF(ROWS(K$3:K19)&gt;COUNTA($J$3:$J$61),"",INDEX($J$3:$J$61,SMALL(IF($J$3:$J$61&lt;&gt;"",ROW($J$3:$J$61)-ROW($J$3)+1),ROWS(K$3:K19))))</f>
        <v>Hexachlorobutadiene</v>
      </c>
      <c r="L19" s="13" t="str" cm="1">
        <f t="array" ref="L19">IFERROR(_xlfn.SINGLE(INDEX($J$3:$J$61,_xlfn.AGGREGATE(15,6,(ROW($J$3:$J$61)-ROW($J$3)+1)/($J$3:$J$61&lt;&gt;""),ROWS(K$3:K19)))),"")</f>
        <v>Hexachlorobutadiene</v>
      </c>
      <c r="O19" s="13" t="str">
        <f t="shared" si="1"/>
        <v>Hexachlorobutadiene</v>
      </c>
      <c r="P19" s="13" t="str" cm="1">
        <f t="array" ref="P19">IF(ROWS(P$2:P19)&gt;COUNTA($O$2:$O$61),"",INDEX($O$2:$O$61,SMALL(IF($O$2:$O$61&lt;&gt;"",ROW($O$2:$O$61)-ROW($B$2)+1),ROWS(P$2:P19))))</f>
        <v>Hexachlorocyclohexanes, including lindane</v>
      </c>
      <c r="Q19" s="13" t="str" cm="1">
        <f t="array" ref="Q19">IFERROR(_xlfn.SINGLE(INDEX($O$2:$O$61,_xlfn.AGGREGATE(15,6,(ROW($O$2:$O$61)-ROW($O$2)+1)/($O$2:$O$61&lt;&gt;""),ROWS(P$2:P19)))),"")</f>
        <v>Hexachlorocyclohexanes, including lindane</v>
      </c>
    </row>
    <row r="20" spans="1:17" x14ac:dyDescent="0.25">
      <c r="A20" s="13" t="str">
        <f t="array" ref="A20">IFERROR(INDEX('Reference data SID'!$C$3:$C$673,MATCH(0,COUNTIF($A$2:A19,'Reference data SID'!$C$3:$C$673),0)),"")</f>
        <v>100.276.818</v>
      </c>
      <c r="B20" s="13" t="str">
        <f>_xlfn.IFNA(VLOOKUP($A20,'Reference data SID'!$C:$K,2,FALSE),"")</f>
        <v>Hexachlorocyclohexanes, including lindane</v>
      </c>
      <c r="C20" s="13" t="b">
        <f>_xlfn.IFNA(VLOOKUP($A20,'Reference data SID'!$C:$K,5,FALSE),"")</f>
        <v>1</v>
      </c>
      <c r="D20" s="13" t="b">
        <f>_xlfn.IFNA(VLOOKUP($A20,'Reference data SID'!$C:$K,6,FALSE),"")</f>
        <v>0</v>
      </c>
      <c r="E20" s="13" t="b">
        <f>_xlfn.IFNA(VLOOKUP($A20,'Reference data SID'!$C:$K,7,FALSE),"")</f>
        <v>0</v>
      </c>
      <c r="F20" s="13" t="b">
        <f>_xlfn.IFNA(VLOOKUP($A20,'Reference data SID'!$C:$K,8,FALSE),"")</f>
        <v>1</v>
      </c>
      <c r="J20" s="13" t="str">
        <f t="shared" si="0"/>
        <v>Hexachlorocyclohexanes, including lindane</v>
      </c>
      <c r="K20" s="13" t="str">
        <f t="array" ref="K20">IF(ROWS(K$3:K20)&gt;COUNTA($J$3:$J$61),"",INDEX($J$3:$J$61,SMALL(IF($J$3:$J$61&lt;&gt;"",ROW($J$3:$J$61)-ROW($J$3)+1),ROWS(K$3:K20))))</f>
        <v>Hexachlorocyclohexanes, including lindane</v>
      </c>
      <c r="L20" s="13" t="str" cm="1">
        <f t="array" ref="L20">IFERROR(_xlfn.SINGLE(INDEX($J$3:$J$61,_xlfn.AGGREGATE(15,6,(ROW($J$3:$J$61)-ROW($J$3)+1)/($J$3:$J$61&lt;&gt;""),ROWS(K$3:K20)))),"")</f>
        <v>Hexachlorocyclohexanes, including lindane</v>
      </c>
      <c r="O20" s="13" t="str">
        <f t="shared" si="1"/>
        <v>Hexachlorocyclohexanes, including lindane</v>
      </c>
      <c r="P20" s="13" t="str" cm="1">
        <f t="array" ref="P20">IF(ROWS(P$2:P20)&gt;COUNTA($O$2:$O$61),"",INDEX($O$2:$O$61,SMALL(IF($O$2:$O$61&lt;&gt;"",ROW($O$2:$O$61)-ROW($B$2)+1),ROWS(P$2:P20))))</f>
        <v>Mirex</v>
      </c>
      <c r="Q20" s="13" t="str" cm="1">
        <f t="array" ref="Q20">IFERROR(_xlfn.SINGLE(INDEX($O$2:$O$61,_xlfn.AGGREGATE(15,6,(ROW($O$2:$O$61)-ROW($O$2)+1)/($O$2:$O$61&lt;&gt;""),ROWS(P$2:P20)))),"")</f>
        <v>Mirex</v>
      </c>
    </row>
    <row r="21" spans="1:17" x14ac:dyDescent="0.25">
      <c r="A21" s="13" t="str">
        <f t="array" ref="A21">IFERROR(INDEX('Reference data SID'!$C$3:$C$673,MATCH(0,COUNTIF($A$2:A20,'Reference data SID'!$C$3:$C$673),0)),"")</f>
        <v>100.017.452</v>
      </c>
      <c r="B21" s="13" t="str">
        <f>_xlfn.IFNA(VLOOKUP($A21,'Reference data SID'!$C:$K,2,FALSE),"")</f>
        <v>Mirex</v>
      </c>
      <c r="C21" s="13" t="b">
        <f>_xlfn.IFNA(VLOOKUP($A21,'Reference data SID'!$C:$K,5,FALSE),"")</f>
        <v>1</v>
      </c>
      <c r="D21" s="13" t="b">
        <f>_xlfn.IFNA(VLOOKUP($A21,'Reference data SID'!$C:$K,6,FALSE),"")</f>
        <v>0</v>
      </c>
      <c r="E21" s="13" t="b">
        <f>_xlfn.IFNA(VLOOKUP($A21,'Reference data SID'!$C:$K,7,FALSE),"")</f>
        <v>0</v>
      </c>
      <c r="F21" s="13" t="b">
        <f>_xlfn.IFNA(VLOOKUP($A21,'Reference data SID'!$C:$K,8,FALSE),"")</f>
        <v>1</v>
      </c>
      <c r="J21" s="13" t="str">
        <f t="shared" si="0"/>
        <v>Mirex</v>
      </c>
      <c r="K21" s="13" t="str">
        <f t="array" ref="K21">IF(ROWS(K$3:K21)&gt;COUNTA($J$3:$J$61),"",INDEX($J$3:$J$61,SMALL(IF($J$3:$J$61&lt;&gt;"",ROW($J$3:$J$61)-ROW($J$3)+1),ROWS(K$3:K21))))</f>
        <v>Mirex</v>
      </c>
      <c r="L21" s="13" t="str" cm="1">
        <f t="array" ref="L21">IFERROR(_xlfn.SINGLE(INDEX($J$3:$J$61,_xlfn.AGGREGATE(15,6,(ROW($J$3:$J$61)-ROW($J$3)+1)/($J$3:$J$61&lt;&gt;""),ROWS(K$3:K21)))),"")</f>
        <v>Mirex</v>
      </c>
      <c r="O21" s="13" t="str">
        <f t="shared" si="1"/>
        <v>Mirex</v>
      </c>
      <c r="P21" s="13" t="str" cm="1">
        <f t="array" ref="P21">IF(ROWS(P$2:P21)&gt;COUNTA($O$2:$O$61),"",INDEX($O$2:$O$61,SMALL(IF($O$2:$O$61&lt;&gt;"",ROW($O$2:$O$61)-ROW($B$2)+1),ROWS(P$2:P21))))</f>
        <v>Pentabromodiphenyl ether</v>
      </c>
      <c r="Q21" s="13" t="str" cm="1">
        <f t="array" ref="Q21">IFERROR(_xlfn.SINGLE(INDEX($O$2:$O$61,_xlfn.AGGREGATE(15,6,(ROW($O$2:$O$61)-ROW($O$2)+1)/($O$2:$O$61&lt;&gt;""),ROWS(P$2:P21)))),"")</f>
        <v>Pentabromodiphenyl ether</v>
      </c>
    </row>
    <row r="22" spans="1:17" x14ac:dyDescent="0.25">
      <c r="A22" s="13" t="str">
        <f t="array" ref="A22">IFERROR(INDEX('Reference data SID'!$C$3:$C$673,MATCH(0,COUNTIF($A$2:A21,'Reference data SID'!$C$3:$C$673),0)),"")</f>
        <v>100.276.819</v>
      </c>
      <c r="B22" s="13" t="str">
        <f>_xlfn.IFNA(VLOOKUP($A22,'Reference data SID'!$C:$K,2,FALSE),"")</f>
        <v>Pentabromodiphenyl ether</v>
      </c>
      <c r="C22" s="13" t="b">
        <f>_xlfn.IFNA(VLOOKUP($A22,'Reference data SID'!$C:$K,5,FALSE),"")</f>
        <v>1</v>
      </c>
      <c r="D22" s="13" t="b">
        <f>_xlfn.IFNA(VLOOKUP($A22,'Reference data SID'!$C:$K,6,FALSE),"")</f>
        <v>0</v>
      </c>
      <c r="E22" s="13" t="b">
        <f>_xlfn.IFNA(VLOOKUP($A22,'Reference data SID'!$C:$K,7,FALSE),"")</f>
        <v>0</v>
      </c>
      <c r="F22" s="13" t="b">
        <f>_xlfn.IFNA(VLOOKUP($A22,'Reference data SID'!$C:$K,8,FALSE),"")</f>
        <v>1</v>
      </c>
      <c r="J22" s="13" t="str">
        <f t="shared" si="0"/>
        <v>Pentabromodiphenyl ether</v>
      </c>
      <c r="K22" s="13" t="str">
        <f t="array" ref="K22">IF(ROWS(K$3:K22)&gt;COUNTA($J$3:$J$61),"",INDEX($J$3:$J$61,SMALL(IF($J$3:$J$61&lt;&gt;"",ROW($J$3:$J$61)-ROW($J$3)+1),ROWS(K$3:K22))))</f>
        <v>Pentabromodiphenyl ether</v>
      </c>
      <c r="L22" s="13" t="str" cm="1">
        <f t="array" ref="L22">IFERROR(_xlfn.SINGLE(INDEX($J$3:$J$61,_xlfn.AGGREGATE(15,6,(ROW($J$3:$J$61)-ROW($J$3)+1)/($J$3:$J$61&lt;&gt;""),ROWS(K$3:K22)))),"")</f>
        <v>Pentabromodiphenyl ether</v>
      </c>
      <c r="O22" s="13" t="str">
        <f t="shared" si="1"/>
        <v>Pentabromodiphenyl ether</v>
      </c>
      <c r="P22" s="13" t="str" cm="1">
        <f t="array" ref="P22">IF(ROWS(P$2:P22)&gt;COUNTA($O$2:$O$61),"",INDEX($O$2:$O$61,SMALL(IF($O$2:$O$61&lt;&gt;"",ROW($O$2:$O$61)-ROW($B$2)+1),ROWS(P$2:P22))))</f>
        <v>Pentachlorobenzene</v>
      </c>
      <c r="Q22" s="13" t="str" cm="1">
        <f t="array" ref="Q22">IFERROR(_xlfn.SINGLE(INDEX($O$2:$O$61,_xlfn.AGGREGATE(15,6,(ROW($O$2:$O$61)-ROW($O$2)+1)/($O$2:$O$61&lt;&gt;""),ROWS(P$2:P22)))),"")</f>
        <v>Pentachlorobenzene</v>
      </c>
    </row>
    <row r="23" spans="1:17" x14ac:dyDescent="0.25">
      <c r="A23" s="13" t="str">
        <f t="array" ref="A23">IFERROR(INDEX('Reference data SID'!$C$3:$C$673,MATCH(0,COUNTIF($A$2:A22,'Reference data SID'!$C$3:$C$673),0)),"")</f>
        <v>100.009.248</v>
      </c>
      <c r="B23" s="13" t="str">
        <f>_xlfn.IFNA(VLOOKUP($A23,'Reference data SID'!$C:$K,2,FALSE),"")</f>
        <v>Pentachlorobenzene</v>
      </c>
      <c r="C23" s="13" t="b">
        <f>_xlfn.IFNA(VLOOKUP($A23,'Reference data SID'!$C:$K,5,FALSE),"")</f>
        <v>1</v>
      </c>
      <c r="D23" s="13" t="b">
        <f>_xlfn.IFNA(VLOOKUP($A23,'Reference data SID'!$C:$K,6,FALSE),"")</f>
        <v>0</v>
      </c>
      <c r="E23" s="13" t="b">
        <f>_xlfn.IFNA(VLOOKUP($A23,'Reference data SID'!$C:$K,7,FALSE),"")</f>
        <v>1</v>
      </c>
      <c r="F23" s="13" t="b">
        <f>_xlfn.IFNA(VLOOKUP($A23,'Reference data SID'!$C:$K,8,FALSE),"")</f>
        <v>1</v>
      </c>
      <c r="J23" s="13" t="str">
        <f t="shared" si="0"/>
        <v>Pentachlorobenzene</v>
      </c>
      <c r="K23" s="13" t="str">
        <f t="array" ref="K23">IF(ROWS(K$3:K23)&gt;COUNTA($J$3:$J$61),"",INDEX($J$3:$J$61,SMALL(IF($J$3:$J$61&lt;&gt;"",ROW($J$3:$J$61)-ROW($J$3)+1),ROWS(K$3:K23))))</f>
        <v>Pentachlorobenzene</v>
      </c>
      <c r="L23" s="13" t="str" cm="1">
        <f t="array" ref="L23">IFERROR(_xlfn.SINGLE(INDEX($J$3:$J$61,_xlfn.AGGREGATE(15,6,(ROW($J$3:$J$61)-ROW($J$3)+1)/($J$3:$J$61&lt;&gt;""),ROWS(K$3:K23)))),"")</f>
        <v>Pentachlorobenzene</v>
      </c>
      <c r="O23" s="13" t="str">
        <f t="shared" si="1"/>
        <v>Pentachlorobenzene</v>
      </c>
      <c r="P23" s="13" t="str" cm="1">
        <f t="array" ref="P23">IF(ROWS(P$2:P23)&gt;COUNTA($O$2:$O$61),"",INDEX($O$2:$O$61,SMALL(IF($O$2:$O$61&lt;&gt;"",ROW($O$2:$O$61)-ROW($B$2)+1),ROWS(P$2:P23))))</f>
        <v>Perfluorooctane sulfonic acid and its derivatives (PFOS)</v>
      </c>
      <c r="Q23" s="13" t="str" cm="1">
        <f t="array" ref="Q23">IFERROR(_xlfn.SINGLE(INDEX($O$2:$O$61,_xlfn.AGGREGATE(15,6,(ROW($O$2:$O$61)-ROW($O$2)+1)/($O$2:$O$61&lt;&gt;""),ROWS(P$2:P23)))),"")</f>
        <v>Perfluorooctane sulfonic acid and its derivatives (PFOS)</v>
      </c>
    </row>
    <row r="24" spans="1:17" x14ac:dyDescent="0.25">
      <c r="A24" s="13" t="str">
        <f t="array" ref="A24">IFERROR(INDEX('Reference data SID'!$C$3:$C$673,MATCH(0,COUNTIF($A$2:A23,'Reference data SID'!$C$3:$C$673),0)),"")</f>
        <v>100.239.202</v>
      </c>
      <c r="B24" s="13" t="str">
        <f>_xlfn.IFNA(VLOOKUP($A24,'Reference data SID'!$C:$K,2,FALSE),"")</f>
        <v>Pentachlorophenol and its salts and esters</v>
      </c>
      <c r="C24" s="13" t="b">
        <f>_xlfn.IFNA(VLOOKUP($A24,'Reference data SID'!$C:$K,5,FALSE),"")</f>
        <v>1</v>
      </c>
      <c r="D24" s="13" t="b">
        <f>_xlfn.IFNA(VLOOKUP($A24,'Reference data SID'!$C:$K,6,FALSE),"")</f>
        <v>0</v>
      </c>
      <c r="E24" s="13" t="b">
        <f>_xlfn.IFNA(VLOOKUP($A24,'Reference data SID'!$C:$K,7,FALSE),"")</f>
        <v>0</v>
      </c>
      <c r="F24" s="13" t="b">
        <f>_xlfn.IFNA(VLOOKUP($A24,'Reference data SID'!$C:$K,8,FALSE),"")</f>
        <v>0</v>
      </c>
      <c r="J24" s="13" t="str">
        <f t="shared" si="0"/>
        <v>Pentachlorophenol and its salts and esters</v>
      </c>
      <c r="K24" s="13" t="str">
        <f t="array" ref="K24">IF(ROWS(K$3:K24)&gt;COUNTA($J$3:$J$61),"",INDEX($J$3:$J$61,SMALL(IF($J$3:$J$61&lt;&gt;"",ROW($J$3:$J$61)-ROW($J$3)+1),ROWS(K$3:K24))))</f>
        <v>Pentachlorophenol and its salts and esters</v>
      </c>
      <c r="L24" s="13" t="str" cm="1">
        <f t="array" ref="L24">IFERROR(_xlfn.SINGLE(INDEX($J$3:$J$61,_xlfn.AGGREGATE(15,6,(ROW($J$3:$J$61)-ROW($J$3)+1)/($J$3:$J$61&lt;&gt;""),ROWS(K$3:K24)))),"")</f>
        <v>Pentachlorophenol and its salts and esters</v>
      </c>
      <c r="O24" s="13" t="str">
        <f t="shared" si="1"/>
        <v/>
      </c>
      <c r="P24" s="13" t="str" cm="1">
        <f t="array" ref="P24">IF(ROWS(P$2:P24)&gt;COUNTA($O$2:$O$61),"",INDEX($O$2:$O$61,SMALL(IF($O$2:$O$61&lt;&gt;"",ROW($O$2:$O$61)-ROW($B$2)+1),ROWS(P$2:P24))))</f>
        <v>Polychlorinated Biphenyls (PCB)</v>
      </c>
      <c r="Q24" s="13" t="str" cm="1">
        <f t="array" ref="Q24">IFERROR(_xlfn.SINGLE(INDEX($O$2:$O$61,_xlfn.AGGREGATE(15,6,(ROW($O$2:$O$61)-ROW($O$2)+1)/($O$2:$O$61&lt;&gt;""),ROWS(P$2:P24)))),"")</f>
        <v>Polychlorinated Biphenyls (PCB)</v>
      </c>
    </row>
    <row r="25" spans="1:17" x14ac:dyDescent="0.25">
      <c r="A25" s="13" t="str">
        <f t="array" ref="A25">IFERROR(INDEX('Reference data SID'!$C$3:$C$673,MATCH(0,COUNTIF($A$2:A24,'Reference data SID'!$C$3:$C$673),0)),"")</f>
        <v>100.240.868</v>
      </c>
      <c r="B25" s="13" t="str">
        <f>_xlfn.IFNA(VLOOKUP($A25,'Reference data SID'!$C:$K,2,FALSE),"")</f>
        <v>Perfluorooctane sulfonic acid and its derivatives (PFOS)</v>
      </c>
      <c r="C25" s="13" t="b">
        <f>_xlfn.IFNA(VLOOKUP($A25,'Reference data SID'!$C:$K,5,FALSE),"")</f>
        <v>1</v>
      </c>
      <c r="D25" s="13" t="b">
        <f>_xlfn.IFNA(VLOOKUP($A25,'Reference data SID'!$C:$K,6,FALSE),"")</f>
        <v>0</v>
      </c>
      <c r="E25" s="13" t="b">
        <f>_xlfn.IFNA(VLOOKUP($A25,'Reference data SID'!$C:$K,7,FALSE),"")</f>
        <v>0</v>
      </c>
      <c r="F25" s="13" t="b">
        <f>_xlfn.IFNA(VLOOKUP($A25,'Reference data SID'!$C:$K,8,FALSE),"")</f>
        <v>1</v>
      </c>
      <c r="J25" s="13" t="str">
        <f t="shared" si="0"/>
        <v>Perfluorooctane sulfonic acid and its derivatives (PFOS)</v>
      </c>
      <c r="K25" s="13" t="str">
        <f t="array" ref="K25">IF(ROWS(K$3:K25)&gt;COUNTA($J$3:$J$61),"",INDEX($J$3:$J$61,SMALL(IF($J$3:$J$61&lt;&gt;"",ROW($J$3:$J$61)-ROW($J$3)+1),ROWS(K$3:K25))))</f>
        <v>Perfluorooctane sulfonic acid and its derivatives (PFOS)</v>
      </c>
      <c r="L25" s="13" t="str" cm="1">
        <f t="array" ref="L25">IFERROR(_xlfn.SINGLE(INDEX($J$3:$J$61,_xlfn.AGGREGATE(15,6,(ROW($J$3:$J$61)-ROW($J$3)+1)/($J$3:$J$61&lt;&gt;""),ROWS(K$3:K25)))),"")</f>
        <v>Perfluorooctane sulfonic acid and its derivatives (PFOS)</v>
      </c>
      <c r="O25" s="13" t="str">
        <f t="shared" si="1"/>
        <v>Perfluorooctane sulfonic acid and its derivatives (PFOS)</v>
      </c>
      <c r="P25" s="13" t="str" cm="1">
        <f t="array" ref="P25">IF(ROWS(P$2:P25)&gt;COUNTA($O$2:$O$61),"",INDEX($O$2:$O$61,SMALL(IF($O$2:$O$61&lt;&gt;"",ROW($O$2:$O$61)-ROW($B$2)+1),ROWS(P$2:P25))))</f>
        <v>Polychlorinated dibenzo-p-dioxins and dibenzofurans (PCDD/PCDF)</v>
      </c>
      <c r="Q25" s="13" t="str" cm="1">
        <f t="array" ref="Q25">IFERROR(_xlfn.SINGLE(INDEX($O$2:$O$61,_xlfn.AGGREGATE(15,6,(ROW($O$2:$O$61)-ROW($O$2)+1)/($O$2:$O$61&lt;&gt;""),ROWS(P$2:P25)))),"")</f>
        <v>Polychlorinated dibenzo-p-dioxins and dibenzofurans (PCDD/PCDF)</v>
      </c>
    </row>
    <row r="26" spans="1:17" x14ac:dyDescent="0.25">
      <c r="A26" s="13" t="str">
        <f t="array" ref="A26">IFERROR(INDEX('Reference data SID'!$C$3:$C$673,MATCH(0,COUNTIF($A$2:A25,'Reference data SID'!$C$3:$C$673),0)),"")</f>
        <v>100.251.389</v>
      </c>
      <c r="B26" s="13" t="str">
        <f>_xlfn.IFNA(VLOOKUP($A26,'Reference data SID'!$C:$K,2,FALSE),"")</f>
        <v>Perfluorooctanoic acid (PFOA), its salts and PFOA-related compounds</v>
      </c>
      <c r="C26" s="13" t="b">
        <f>_xlfn.IFNA(VLOOKUP($A26,'Reference data SID'!$C:$K,5,FALSE),"")</f>
        <v>1</v>
      </c>
      <c r="D26" s="13" t="b">
        <f>_xlfn.IFNA(VLOOKUP($A26,'Reference data SID'!$C:$K,6,FALSE),"")</f>
        <v>0</v>
      </c>
      <c r="E26" s="13" t="b">
        <f>_xlfn.IFNA(VLOOKUP($A26,'Reference data SID'!$C:$K,7,FALSE),"")</f>
        <v>0</v>
      </c>
      <c r="F26" s="13" t="b">
        <f>_xlfn.IFNA(VLOOKUP($A26,'Reference data SID'!$C:$K,8,FALSE),"")</f>
        <v>0</v>
      </c>
      <c r="J26" s="13" t="str">
        <f t="shared" si="0"/>
        <v>Perfluorooctanoic acid (PFOA), its salts and PFOA-related compounds</v>
      </c>
      <c r="K26" s="13" t="str">
        <f t="array" ref="K26">IF(ROWS(K$3:K26)&gt;COUNTA($J$3:$J$61),"",INDEX($J$3:$J$61,SMALL(IF($J$3:$J$61&lt;&gt;"",ROW($J$3:$J$61)-ROW($J$3)+1),ROWS(K$3:K26))))</f>
        <v>Perfluorooctanoic acid (PFOA), its salts and PFOA-related compounds</v>
      </c>
      <c r="L26" s="13" t="str" cm="1">
        <f t="array" ref="L26">IFERROR(_xlfn.SINGLE(INDEX($J$3:$J$61,_xlfn.AGGREGATE(15,6,(ROW($J$3:$J$61)-ROW($J$3)+1)/($J$3:$J$61&lt;&gt;""),ROWS(K$3:K26)))),"")</f>
        <v>Perfluorooctanoic acid (PFOA), its salts and PFOA-related compounds</v>
      </c>
      <c r="O26" s="13" t="str">
        <f t="shared" si="1"/>
        <v/>
      </c>
      <c r="P26" s="13" t="str" cm="1">
        <f t="array" ref="P26">IF(ROWS(P$2:P26)&gt;COUNTA($O$2:$O$61),"",INDEX($O$2:$O$61,SMALL(IF($O$2:$O$61&lt;&gt;"",ROW($O$2:$O$61)-ROW($B$2)+1),ROWS(P$2:P26))))</f>
        <v>Polychlorinated naphthalenes</v>
      </c>
      <c r="Q26" s="13" t="str" cm="1">
        <f t="array" ref="Q26">IFERROR(_xlfn.SINGLE(INDEX($O$2:$O$61,_xlfn.AGGREGATE(15,6,(ROW($O$2:$O$61)-ROW($O$2)+1)/($O$2:$O$61&lt;&gt;""),ROWS(P$2:P26)))),"")</f>
        <v>Polychlorinated naphthalenes</v>
      </c>
    </row>
    <row r="27" spans="1:17" x14ac:dyDescent="0.25">
      <c r="A27" s="13" t="str">
        <f t="array" ref="A27">IFERROR(INDEX('Reference data SID'!$C$3:$C$673,MATCH(0,COUNTIF($A$2:A26,'Reference data SID'!$C$3:$C$673),0)),"")</f>
        <v>100.240.854</v>
      </c>
      <c r="B27" s="13" t="str">
        <f>_xlfn.IFNA(VLOOKUP($A27,'Reference data SID'!$C:$K,2,FALSE),"")</f>
        <v>Polychlorinated Biphenyls (PCB)</v>
      </c>
      <c r="C27" s="13" t="b">
        <f>_xlfn.IFNA(VLOOKUP($A27,'Reference data SID'!$C:$K,5,FALSE),"")</f>
        <v>1</v>
      </c>
      <c r="D27" s="13" t="b">
        <f>_xlfn.IFNA(VLOOKUP($A27,'Reference data SID'!$C:$K,6,FALSE),"")</f>
        <v>0</v>
      </c>
      <c r="E27" s="13" t="b">
        <f>_xlfn.IFNA(VLOOKUP($A27,'Reference data SID'!$C:$K,7,FALSE),"")</f>
        <v>1</v>
      </c>
      <c r="F27" s="13" t="b">
        <f>_xlfn.IFNA(VLOOKUP($A27,'Reference data SID'!$C:$K,8,FALSE),"")</f>
        <v>1</v>
      </c>
      <c r="J27" s="13" t="str">
        <f t="shared" si="0"/>
        <v>Polychlorinated Biphenyls (PCB)</v>
      </c>
      <c r="K27" s="13" t="str">
        <f t="array" ref="K27">IF(ROWS(K$3:K27)&gt;COUNTA($J$3:$J$61),"",INDEX($J$3:$J$61,SMALL(IF($J$3:$J$61&lt;&gt;"",ROW($J$3:$J$61)-ROW($J$3)+1),ROWS(K$3:K27))))</f>
        <v>Polychlorinated Biphenyls (PCB)</v>
      </c>
      <c r="L27" s="13" t="str" cm="1">
        <f t="array" ref="L27">IFERROR(_xlfn.SINGLE(INDEX($J$3:$J$61,_xlfn.AGGREGATE(15,6,(ROW($J$3:$J$61)-ROW($J$3)+1)/($J$3:$J$61&lt;&gt;""),ROWS(K$3:K27)))),"")</f>
        <v>Polychlorinated Biphenyls (PCB)</v>
      </c>
      <c r="O27" s="13" t="str">
        <f t="shared" si="1"/>
        <v>Polychlorinated Biphenyls (PCB)</v>
      </c>
      <c r="P27" s="13" t="str" cm="1">
        <f t="array" ref="P27">IF(ROWS(P$2:P27)&gt;COUNTA($O$2:$O$61),"",INDEX($O$2:$O$61,SMALL(IF($O$2:$O$61&lt;&gt;"",ROW($O$2:$O$61)-ROW($B$2)+1),ROWS(P$2:P27))))</f>
        <v>Tetrabromodiphenyl ether</v>
      </c>
      <c r="Q27" s="13" t="str" cm="1">
        <f t="array" ref="Q27">IFERROR(_xlfn.SINGLE(INDEX($O$2:$O$61,_xlfn.AGGREGATE(15,6,(ROW($O$2:$O$61)-ROW($O$2)+1)/($O$2:$O$61&lt;&gt;""),ROWS(P$2:P27)))),"")</f>
        <v>Tetrabromodiphenyl ether</v>
      </c>
    </row>
    <row r="28" spans="1:17" x14ac:dyDescent="0.25">
      <c r="A28" s="13" t="str">
        <f t="array" ref="A28">IFERROR(INDEX('Reference data SID'!$C$3:$C$673,MATCH(0,COUNTIF($A$2:A27,'Reference data SID'!$C$3:$C$673),0)),"")</f>
        <v>100.276.820</v>
      </c>
      <c r="B28" s="13" t="str">
        <f>_xlfn.IFNA(VLOOKUP($A28,'Reference data SID'!$C:$K,2,FALSE),"")</f>
        <v>Polychlorinated dibenzo-p-dioxins and dibenzofurans (PCDD/PCDF)</v>
      </c>
      <c r="C28" s="13" t="b">
        <f>_xlfn.IFNA(VLOOKUP($A28,'Reference data SID'!$C:$K,5,FALSE),"")</f>
        <v>0</v>
      </c>
      <c r="D28" s="13" t="b">
        <f>_xlfn.IFNA(VLOOKUP($A28,'Reference data SID'!$C:$K,6,FALSE),"")</f>
        <v>0</v>
      </c>
      <c r="E28" s="13" t="b">
        <f>_xlfn.IFNA(VLOOKUP($A28,'Reference data SID'!$C:$K,7,FALSE),"")</f>
        <v>1</v>
      </c>
      <c r="F28" s="13" t="b">
        <f>_xlfn.IFNA(VLOOKUP($A28,'Reference data SID'!$C:$K,8,FALSE),"")</f>
        <v>1</v>
      </c>
      <c r="J28" s="13" t="str">
        <f t="shared" si="0"/>
        <v/>
      </c>
      <c r="K28" s="13" t="str">
        <f t="array" ref="K28">IF(ROWS(K$3:K28)&gt;COUNTA($J$3:$J$61),"",INDEX($J$3:$J$61,SMALL(IF($J$3:$J$61&lt;&gt;"",ROW($J$3:$J$61)-ROW($J$3)+1),ROWS(K$3:K28))))</f>
        <v>Polychlorinated naphthalenes</v>
      </c>
      <c r="L28" s="13" t="str" cm="1">
        <f t="array" ref="L28">IFERROR(_xlfn.SINGLE(INDEX($J$3:$J$61,_xlfn.AGGREGATE(15,6,(ROW($J$3:$J$61)-ROW($J$3)+1)/($J$3:$J$61&lt;&gt;""),ROWS(K$3:K28)))),"")</f>
        <v>Polychlorinated naphthalenes</v>
      </c>
      <c r="O28" s="13" t="str">
        <f t="shared" si="1"/>
        <v>Polychlorinated dibenzo-p-dioxins and dibenzofurans (PCDD/PCDF)</v>
      </c>
      <c r="P28" s="13" t="str" cm="1">
        <f t="array" ref="P28">IF(ROWS(P$2:P28)&gt;COUNTA($O$2:$O$61),"",INDEX($O$2:$O$61,SMALL(IF($O$2:$O$61&lt;&gt;"",ROW($O$2:$O$61)-ROW($B$2)+1),ROWS(P$2:P28))))</f>
        <v>Toxaphene</v>
      </c>
      <c r="Q28" s="13" t="str" cm="1">
        <f t="array" ref="Q28">IFERROR(_xlfn.SINGLE(INDEX($O$2:$O$61,_xlfn.AGGREGATE(15,6,(ROW($O$2:$O$61)-ROW($O$2)+1)/($O$2:$O$61&lt;&gt;""),ROWS(P$2:P28)))),"")</f>
        <v>Toxaphene</v>
      </c>
    </row>
    <row r="29" spans="1:17" x14ac:dyDescent="0.25">
      <c r="A29" s="13" t="str">
        <f t="array" ref="A29">IFERROR(INDEX('Reference data SID'!$C$3:$C$673,MATCH(0,COUNTIF($A$2:A28,'Reference data SID'!$C$3:$C$673),0)),"")</f>
        <v>100.255.717</v>
      </c>
      <c r="B29" s="13" t="str">
        <f>_xlfn.IFNA(VLOOKUP($A29,'Reference data SID'!$C:$K,2,FALSE),"")</f>
        <v>Polychlorinated naphthalenes</v>
      </c>
      <c r="C29" s="13" t="b">
        <f>_xlfn.IFNA(VLOOKUP($A29,'Reference data SID'!$C:$K,5,FALSE),"")</f>
        <v>1</v>
      </c>
      <c r="D29" s="13" t="b">
        <f>_xlfn.IFNA(VLOOKUP($A29,'Reference data SID'!$C:$K,6,FALSE),"")</f>
        <v>0</v>
      </c>
      <c r="E29" s="13" t="b">
        <f>_xlfn.IFNA(VLOOKUP($A29,'Reference data SID'!$C:$K,7,FALSE),"")</f>
        <v>1</v>
      </c>
      <c r="F29" s="13" t="b">
        <f>_xlfn.IFNA(VLOOKUP($A29,'Reference data SID'!$C:$K,8,FALSE),"")</f>
        <v>1</v>
      </c>
      <c r="J29" s="13" t="str">
        <f t="shared" si="0"/>
        <v>Polychlorinated naphthalenes</v>
      </c>
      <c r="K29" s="13" t="str">
        <f t="array" ref="K29">IF(ROWS(K$3:K29)&gt;COUNTA($J$3:$J$61),"",INDEX($J$3:$J$61,SMALL(IF($J$3:$J$61&lt;&gt;"",ROW($J$3:$J$61)-ROW($J$3)+1),ROWS(K$3:K29))))</f>
        <v>Tetrabromodiphenyl ether</v>
      </c>
      <c r="L29" s="13" t="str" cm="1">
        <f t="array" ref="L29">IFERROR(_xlfn.SINGLE(INDEX($J$3:$J$61,_xlfn.AGGREGATE(15,6,(ROW($J$3:$J$61)-ROW($J$3)+1)/($J$3:$J$61&lt;&gt;""),ROWS(K$3:K29)))),"")</f>
        <v>Tetrabromodiphenyl ether</v>
      </c>
      <c r="O29" s="13" t="str">
        <f t="shared" si="1"/>
        <v>Polychlorinated naphthalenes</v>
      </c>
      <c r="P29" s="13" t="e" cm="1">
        <f t="array" ref="P29">IF(ROWS(P$2:P29)&gt;COUNTA($O$2:$O$61),"",INDEX($O$2:$O$61,SMALL(IF($O$2:$O$61&lt;&gt;"",ROW($O$2:$O$61)-ROW($B$2)+1),ROWS(P$2:P29))))</f>
        <v>#NUM!</v>
      </c>
      <c r="Q29" s="13" t="str" cm="1">
        <f t="array" ref="Q29">IFERROR(_xlfn.SINGLE(INDEX($O$2:$O$61,_xlfn.AGGREGATE(15,6,(ROW($O$2:$O$61)-ROW($O$2)+1)/($O$2:$O$61&lt;&gt;""),ROWS(P$2:P29)))),"")</f>
        <v/>
      </c>
    </row>
    <row r="30" spans="1:17" x14ac:dyDescent="0.25">
      <c r="A30" s="13" t="str">
        <f t="array" ref="A30">IFERROR(INDEX('Reference data SID'!$C$3:$C$673,MATCH(0,COUNTIF($A$2:A29,'Reference data SID'!$C$3:$C$673),0)),"")</f>
        <v>100.278.037</v>
      </c>
      <c r="B30" s="13" t="str">
        <f>_xlfn.IFNA(VLOOKUP($A30,'Reference data SID'!$C:$K,2,FALSE),"")</f>
        <v>Polycyclic aromatic hydrocarbons (PAHs)</v>
      </c>
      <c r="C30" s="13" t="b">
        <f>_xlfn.IFNA(VLOOKUP($A30,'Reference data SID'!$C:$K,5,FALSE),"")</f>
        <v>0</v>
      </c>
      <c r="D30" s="13" t="b">
        <f>_xlfn.IFNA(VLOOKUP($A30,'Reference data SID'!$C:$K,6,FALSE),"")</f>
        <v>0</v>
      </c>
      <c r="E30" s="13" t="b">
        <f>_xlfn.IFNA(VLOOKUP($A30,'Reference data SID'!$C:$K,7,FALSE),"")</f>
        <v>1</v>
      </c>
      <c r="F30" s="13" t="b">
        <f>_xlfn.IFNA(VLOOKUP($A30,'Reference data SID'!$C:$K,8,FALSE),"")</f>
        <v>0</v>
      </c>
      <c r="J30" s="13" t="str">
        <f t="shared" si="0"/>
        <v/>
      </c>
      <c r="K30" s="13" t="str">
        <f t="array" ref="K30">IF(ROWS(K$3:K30)&gt;COUNTA($J$3:$J$61),"",INDEX($J$3:$J$61,SMALL(IF($J$3:$J$61&lt;&gt;"",ROW($J$3:$J$61)-ROW($J$3)+1),ROWS(K$3:K30))))</f>
        <v>Toxaphene</v>
      </c>
      <c r="L30" s="13" t="str" cm="1">
        <f t="array" ref="L30">IFERROR(_xlfn.SINGLE(INDEX($J$3:$J$61,_xlfn.AGGREGATE(15,6,(ROW($J$3:$J$61)-ROW($J$3)+1)/($J$3:$J$61&lt;&gt;""),ROWS(K$3:K30)))),"")</f>
        <v>Toxaphene</v>
      </c>
      <c r="O30" s="13" t="str">
        <f t="shared" si="1"/>
        <v/>
      </c>
      <c r="P30" s="13" t="e" cm="1">
        <f t="array" ref="P30">IF(ROWS(P$2:P30)&gt;COUNTA($O$2:$O$61),"",INDEX($O$2:$O$61,SMALL(IF($O$2:$O$61&lt;&gt;"",ROW($O$2:$O$61)-ROW($B$2)+1),ROWS(P$2:P30))))</f>
        <v>#NUM!</v>
      </c>
      <c r="Q30" s="13" t="str" cm="1">
        <f t="array" ref="Q30">IFERROR(_xlfn.SINGLE(INDEX($O$2:$O$61,_xlfn.AGGREGATE(15,6,(ROW($O$2:$O$61)-ROW($O$2)+1)/($O$2:$O$61&lt;&gt;""),ROWS(P$2:P30)))),"")</f>
        <v/>
      </c>
    </row>
    <row r="31" spans="1:17" x14ac:dyDescent="0.25">
      <c r="A31" s="13" t="str">
        <f t="array" ref="A31">IFERROR(INDEX('Reference data SID'!$C$3:$C$673,MATCH(0,COUNTIF($A$2:A30,'Reference data SID'!$C$3:$C$673),0)),"")</f>
        <v>100.276.821</v>
      </c>
      <c r="B31" s="13" t="str">
        <f>_xlfn.IFNA(VLOOKUP($A31,'Reference data SID'!$C:$K,2,FALSE),"")</f>
        <v>Tetrabromodiphenyl ether</v>
      </c>
      <c r="C31" s="13" t="b">
        <f>_xlfn.IFNA(VLOOKUP($A31,'Reference data SID'!$C:$K,5,FALSE),"")</f>
        <v>1</v>
      </c>
      <c r="D31" s="13" t="b">
        <f>_xlfn.IFNA(VLOOKUP($A31,'Reference data SID'!$C:$K,6,FALSE),"")</f>
        <v>0</v>
      </c>
      <c r="E31" s="13" t="b">
        <f>_xlfn.IFNA(VLOOKUP($A31,'Reference data SID'!$C:$K,7,FALSE),"")</f>
        <v>0</v>
      </c>
      <c r="F31" s="13" t="b">
        <f>_xlfn.IFNA(VLOOKUP($A31,'Reference data SID'!$C:$K,8,FALSE),"")</f>
        <v>1</v>
      </c>
      <c r="J31" s="13" t="str">
        <f t="shared" si="0"/>
        <v>Tetrabromodiphenyl ether</v>
      </c>
      <c r="K31" s="13" t="e">
        <f t="array" ref="K31">IF(ROWS(K$3:K31)&gt;COUNTA($J$3:$J$61),"",INDEX($J$3:$J$61,SMALL(IF($J$3:$J$61&lt;&gt;"",ROW($J$3:$J$61)-ROW($J$3)+1),ROWS(K$3:K31))))</f>
        <v>#NUM!</v>
      </c>
      <c r="L31" s="13" t="str" cm="1">
        <f t="array" ref="L31">IFERROR(_xlfn.SINGLE(INDEX($J$3:$J$61,_xlfn.AGGREGATE(15,6,(ROW($J$3:$J$61)-ROW($J$3)+1)/($J$3:$J$61&lt;&gt;""),ROWS(K$3:K31)))),"")</f>
        <v/>
      </c>
      <c r="O31" s="13" t="str">
        <f t="shared" si="1"/>
        <v>Tetrabromodiphenyl ether</v>
      </c>
      <c r="P31" s="13" t="e" cm="1">
        <f t="array" ref="P31">IF(ROWS(P$2:P31)&gt;COUNTA($O$2:$O$61),"",INDEX($O$2:$O$61,SMALL(IF($O$2:$O$61&lt;&gt;"",ROW($O$2:$O$61)-ROW($B$2)+1),ROWS(P$2:P31))))</f>
        <v>#NUM!</v>
      </c>
      <c r="Q31" s="13" t="str" cm="1">
        <f t="array" ref="Q31">IFERROR(_xlfn.SINGLE(INDEX($O$2:$O$61,_xlfn.AGGREGATE(15,6,(ROW($O$2:$O$61)-ROW($O$2)+1)/($O$2:$O$61&lt;&gt;""),ROWS(P$2:P31)))),"")</f>
        <v/>
      </c>
    </row>
    <row r="32" spans="1:17" x14ac:dyDescent="0.25">
      <c r="A32" s="13" t="str">
        <f t="array" ref="A32">IFERROR(INDEX('Reference data SID'!$C$3:$C$673,MATCH(0,COUNTIF($A$2:A31,'Reference data SID'!$C$3:$C$673),0)),"")</f>
        <v>100.029.348</v>
      </c>
      <c r="B32" s="13" t="str">
        <f>_xlfn.IFNA(VLOOKUP($A32,'Reference data SID'!$C:$K,2,FALSE),"")</f>
        <v>Toxaphene</v>
      </c>
      <c r="C32" s="13" t="b">
        <f>_xlfn.IFNA(VLOOKUP($A32,'Reference data SID'!$C:$K,5,FALSE),"")</f>
        <v>1</v>
      </c>
      <c r="D32" s="13" t="b">
        <f>_xlfn.IFNA(VLOOKUP($A32,'Reference data SID'!$C:$K,6,FALSE),"")</f>
        <v>0</v>
      </c>
      <c r="E32" s="13" t="b">
        <f>_xlfn.IFNA(VLOOKUP($A32,'Reference data SID'!$C:$K,7,FALSE),"")</f>
        <v>0</v>
      </c>
      <c r="F32" s="13" t="b">
        <f>_xlfn.IFNA(VLOOKUP($A32,'Reference data SID'!$C:$K,8,FALSE),"")</f>
        <v>1</v>
      </c>
      <c r="J32" s="13" t="str">
        <f t="shared" si="0"/>
        <v>Toxaphene</v>
      </c>
      <c r="K32" s="13" t="e">
        <f t="array" ref="K32">IF(ROWS(K$3:K32)&gt;COUNTA($J$3:$J$61),"",INDEX($J$3:$J$61,SMALL(IF($J$3:$J$61&lt;&gt;"",ROW($J$3:$J$61)-ROW($J$3)+1),ROWS(K$3:K32))))</f>
        <v>#NUM!</v>
      </c>
      <c r="L32" s="13" t="str" cm="1">
        <f t="array" ref="L32">IFERROR(_xlfn.SINGLE(INDEX($J$3:$J$61,_xlfn.AGGREGATE(15,6,(ROW($J$3:$J$61)-ROW($J$3)+1)/($J$3:$J$61&lt;&gt;""),ROWS(K$3:K32)))),"")</f>
        <v/>
      </c>
      <c r="O32" s="13" t="str">
        <f t="shared" si="1"/>
        <v>Toxaphene</v>
      </c>
      <c r="P32" s="13" t="e" cm="1">
        <f t="array" ref="P32">IF(ROWS(P$2:P32)&gt;COUNTA($O$2:$O$61),"",INDEX($O$2:$O$61,SMALL(IF($O$2:$O$61&lt;&gt;"",ROW($O$2:$O$61)-ROW($B$2)+1),ROWS(P$2:P32))))</f>
        <v>#NUM!</v>
      </c>
      <c r="Q32" s="13" t="str" cm="1">
        <f t="array" ref="Q32">IFERROR(_xlfn.SINGLE(INDEX($O$2:$O$61,_xlfn.AGGREGATE(15,6,(ROW($O$2:$O$61)-ROW($O$2)+1)/($O$2:$O$61&lt;&gt;""),ROWS(P$2:P32)))),"")</f>
        <v/>
      </c>
    </row>
    <row r="33" spans="1:17" x14ac:dyDescent="0.25">
      <c r="A33" s="13">
        <f t="array" ref="A33">IFERROR(INDEX('Reference data SID'!$C$3:$C$673,MATCH(0,COUNTIF($A$2:A32,'Reference data SID'!$C$3:$C$673),0)),"")</f>
        <v>0</v>
      </c>
      <c r="B33" s="13" t="str">
        <f>_xlfn.IFNA(VLOOKUP($A33,'Reference data SID'!$C:$K,2,FALSE),"")</f>
        <v/>
      </c>
      <c r="C33" s="13" t="str">
        <f>_xlfn.IFNA(VLOOKUP($A33,'Reference data SID'!$C:$K,5,FALSE),"")</f>
        <v/>
      </c>
      <c r="D33" s="13" t="str">
        <f>_xlfn.IFNA(VLOOKUP($A33,'Reference data SID'!$C:$K,6,FALSE),"")</f>
        <v/>
      </c>
      <c r="E33" s="13" t="str">
        <f>_xlfn.IFNA(VLOOKUP($A33,'Reference data SID'!$C:$K,7,FALSE),"")</f>
        <v/>
      </c>
      <c r="F33" s="13" t="str">
        <f>_xlfn.IFNA(VLOOKUP($A33,'Reference data SID'!$C:$K,8,FALSE),"")</f>
        <v/>
      </c>
      <c r="J33" s="13" t="str">
        <f t="shared" si="0"/>
        <v/>
      </c>
      <c r="K33" s="13" t="e">
        <f t="array" ref="K33">IF(ROWS(K$3:K33)&gt;COUNTA($J$3:$J$61),"",INDEX($J$3:$J$61,SMALL(IF($J$3:$J$61&lt;&gt;"",ROW($J$3:$J$61)-ROW($J$3)+1),ROWS(K$3:K33))))</f>
        <v>#NUM!</v>
      </c>
      <c r="L33" s="13" t="str" cm="1">
        <f t="array" ref="L33">IFERROR(_xlfn.SINGLE(INDEX($J$3:$J$61,_xlfn.AGGREGATE(15,6,(ROW($J$3:$J$61)-ROW($J$3)+1)/($J$3:$J$61&lt;&gt;""),ROWS(K$3:K33)))),"")</f>
        <v/>
      </c>
      <c r="O33" s="13" t="str">
        <f t="shared" si="1"/>
        <v/>
      </c>
      <c r="P33" s="13" t="e" cm="1">
        <f t="array" ref="P33">IF(ROWS(P$2:P33)&gt;COUNTA($O$2:$O$61),"",INDEX($O$2:$O$61,SMALL(IF($O$2:$O$61&lt;&gt;"",ROW($O$2:$O$61)-ROW($B$2)+1),ROWS(P$2:P33))))</f>
        <v>#NUM!</v>
      </c>
      <c r="Q33" s="13" t="str" cm="1">
        <f t="array" ref="Q33">IFERROR(_xlfn.SINGLE(INDEX($O$2:$O$61,_xlfn.AGGREGATE(15,6,(ROW($O$2:$O$61)-ROW($O$2)+1)/($O$2:$O$61&lt;&gt;""),ROWS(P$2:P33)))),"")</f>
        <v/>
      </c>
    </row>
    <row r="34" spans="1:17" x14ac:dyDescent="0.25">
      <c r="A34" s="13" t="str">
        <f t="array" ref="A34">IFERROR(INDEX('Reference data SID'!$C$3:$C$673,MATCH(0,COUNTIF($A$2:A33,'Reference data SID'!$C$3:$C$673),0)),"")</f>
        <v/>
      </c>
      <c r="B34" s="13" t="str">
        <f>_xlfn.IFNA(VLOOKUP($A34,'Reference data SID'!$C:$K,2,FALSE),"")</f>
        <v/>
      </c>
      <c r="C34" s="13" t="str">
        <f>_xlfn.IFNA(VLOOKUP($A34,'Reference data SID'!$C:$K,5,FALSE),"")</f>
        <v/>
      </c>
      <c r="D34" s="13" t="str">
        <f>_xlfn.IFNA(VLOOKUP($A34,'Reference data SID'!$C:$K,6,FALSE),"")</f>
        <v/>
      </c>
      <c r="E34" s="13" t="str">
        <f>_xlfn.IFNA(VLOOKUP($A34,'Reference data SID'!$C:$K,7,FALSE),"")</f>
        <v/>
      </c>
      <c r="F34" s="13" t="str">
        <f>_xlfn.IFNA(VLOOKUP($A34,'Reference data SID'!$C:$K,8,FALSE),"")</f>
        <v/>
      </c>
      <c r="J34" s="13" t="str">
        <f t="shared" si="0"/>
        <v/>
      </c>
      <c r="K34" s="13" t="e">
        <f t="array" ref="K34">IF(ROWS(K$3:K34)&gt;COUNTA($J$3:$J$61),"",INDEX($J$3:$J$61,SMALL(IF($J$3:$J$61&lt;&gt;"",ROW($J$3:$J$61)-ROW($J$3)+1),ROWS(K$3:K34))))</f>
        <v>#NUM!</v>
      </c>
      <c r="L34" s="13" t="str" cm="1">
        <f t="array" ref="L34">IFERROR(_xlfn.SINGLE(INDEX($J$3:$J$61,_xlfn.AGGREGATE(15,6,(ROW($J$3:$J$61)-ROW($J$3)+1)/($J$3:$J$61&lt;&gt;""),ROWS(K$3:K34)))),"")</f>
        <v/>
      </c>
      <c r="O34" s="13" t="str">
        <f t="shared" si="1"/>
        <v/>
      </c>
      <c r="P34" s="13" t="e" cm="1">
        <f t="array" ref="P34">IF(ROWS(P$2:P34)&gt;COUNTA($O$2:$O$61),"",INDEX($O$2:$O$61,SMALL(IF($O$2:$O$61&lt;&gt;"",ROW($O$2:$O$61)-ROW($B$2)+1),ROWS(P$2:P34))))</f>
        <v>#NUM!</v>
      </c>
      <c r="Q34" s="13" t="str" cm="1">
        <f t="array" ref="Q34">IFERROR(_xlfn.SINGLE(INDEX($O$2:$O$61,_xlfn.AGGREGATE(15,6,(ROW($O$2:$O$61)-ROW($O$2)+1)/($O$2:$O$61&lt;&gt;""),ROWS(P$2:P34)))),"")</f>
        <v/>
      </c>
    </row>
    <row r="35" spans="1:17" x14ac:dyDescent="0.25">
      <c r="A35" s="13" t="str">
        <f t="array" ref="A35">IFERROR(INDEX('Reference data SID'!$C$3:$C$673,MATCH(0,COUNTIF($A$2:A34,'Reference data SID'!$C$3:$C$673),0)),"")</f>
        <v/>
      </c>
      <c r="B35" s="13" t="str">
        <f>_xlfn.IFNA(VLOOKUP($A35,'Reference data SID'!$C:$K,2,FALSE),"")</f>
        <v/>
      </c>
      <c r="C35" s="13" t="str">
        <f>_xlfn.IFNA(VLOOKUP($A35,'Reference data SID'!$C:$K,5,FALSE),"")</f>
        <v/>
      </c>
      <c r="D35" s="13" t="str">
        <f>_xlfn.IFNA(VLOOKUP($A35,'Reference data SID'!$C:$K,6,FALSE),"")</f>
        <v/>
      </c>
      <c r="E35" s="13" t="str">
        <f>_xlfn.IFNA(VLOOKUP($A35,'Reference data SID'!$C:$K,7,FALSE),"")</f>
        <v/>
      </c>
      <c r="F35" s="13" t="str">
        <f>_xlfn.IFNA(VLOOKUP($A35,'Reference data SID'!$C:$K,8,FALSE),"")</f>
        <v/>
      </c>
      <c r="J35" s="13" t="str">
        <f t="shared" ref="J35:J50" si="2">IF(ISNA(B35),"",IF(OR(C35=TRUE(),D35=TRUE()),B35,""))</f>
        <v/>
      </c>
      <c r="K35" s="13" t="e">
        <f t="array" ref="K35">IF(ROWS(K$3:K35)&gt;COUNTA($J$3:$J$61),"",INDEX($J$3:$J$61,SMALL(IF($J$3:$J$61&lt;&gt;"",ROW($J$3:$J$61)-ROW($J$3)+1),ROWS(K$3:K35))))</f>
        <v>#NUM!</v>
      </c>
      <c r="L35" s="13" t="str" cm="1">
        <f t="array" ref="L35">IFERROR(_xlfn.SINGLE(INDEX($J$3:$J$61,_xlfn.AGGREGATE(15,6,(ROW($J$3:$J$61)-ROW($J$3)+1)/($J$3:$J$61&lt;&gt;""),ROWS(K$3:K35)))),"")</f>
        <v/>
      </c>
      <c r="O35" s="13" t="str">
        <f t="shared" si="1"/>
        <v/>
      </c>
      <c r="P35" s="13" t="e" cm="1">
        <f t="array" ref="P35">IF(ROWS(P$2:P35)&gt;COUNTA($O$2:$O$61),"",INDEX($O$2:$O$61,SMALL(IF($O$2:$O$61&lt;&gt;"",ROW($O$2:$O$61)-ROW($B$2)+1),ROWS(P$2:P35))))</f>
        <v>#NUM!</v>
      </c>
      <c r="Q35" s="13" t="str" cm="1">
        <f t="array" ref="Q35">IFERROR(_xlfn.SINGLE(INDEX($O$2:$O$61,_xlfn.AGGREGATE(15,6,(ROW($O$2:$O$61)-ROW($O$2)+1)/($O$2:$O$61&lt;&gt;""),ROWS(P$2:P35)))),"")</f>
        <v/>
      </c>
    </row>
    <row r="36" spans="1:17" x14ac:dyDescent="0.25">
      <c r="A36" s="13" t="str">
        <f t="array" ref="A36">IFERROR(INDEX('Reference data SID'!$C$3:$C$673,MATCH(0,COUNTIF($A$2:A35,'Reference data SID'!$C$3:$C$673),0)),"")</f>
        <v/>
      </c>
      <c r="B36" s="13" t="str">
        <f>_xlfn.IFNA(VLOOKUP($A36,'Reference data SID'!$C:$K,2,FALSE),"")</f>
        <v/>
      </c>
      <c r="C36" s="13" t="str">
        <f>_xlfn.IFNA(VLOOKUP($A36,'Reference data SID'!$C:$K,5,FALSE),"")</f>
        <v/>
      </c>
      <c r="D36" s="13" t="str">
        <f>_xlfn.IFNA(VLOOKUP($A36,'Reference data SID'!$C:$K,6,FALSE),"")</f>
        <v/>
      </c>
      <c r="E36" s="13" t="str">
        <f>_xlfn.IFNA(VLOOKUP($A36,'Reference data SID'!$C:$K,7,FALSE),"")</f>
        <v/>
      </c>
      <c r="F36" s="13" t="str">
        <f>_xlfn.IFNA(VLOOKUP($A36,'Reference data SID'!$C:$K,8,FALSE),"")</f>
        <v/>
      </c>
      <c r="J36" s="13" t="str">
        <f t="shared" si="2"/>
        <v/>
      </c>
      <c r="K36" s="13" t="e">
        <f t="array" ref="K36">IF(ROWS(K$3:K36)&gt;COUNTA($J$3:$J$61),"",INDEX($J$3:$J$61,SMALL(IF($J$3:$J$61&lt;&gt;"",ROW($J$3:$J$61)-ROW($J$3)+1),ROWS(K$3:K36))))</f>
        <v>#NUM!</v>
      </c>
      <c r="L36" s="13" t="str" cm="1">
        <f t="array" ref="L36">IFERROR(_xlfn.SINGLE(INDEX($J$3:$J$61,_xlfn.AGGREGATE(15,6,(ROW($J$3:$J$61)-ROW($J$3)+1)/($J$3:$J$61&lt;&gt;""),ROWS(K$3:K36)))),"")</f>
        <v/>
      </c>
      <c r="O36" s="13" t="str">
        <f t="shared" si="1"/>
        <v/>
      </c>
      <c r="P36" s="13" t="e" cm="1">
        <f t="array" ref="P36">IF(ROWS(P$2:P36)&gt;COUNTA($O$2:$O$61),"",INDEX($O$2:$O$61,SMALL(IF($O$2:$O$61&lt;&gt;"",ROW($O$2:$O$61)-ROW($B$2)+1),ROWS(P$2:P36))))</f>
        <v>#NUM!</v>
      </c>
      <c r="Q36" s="13" t="str" cm="1">
        <f t="array" ref="Q36">IFERROR(_xlfn.SINGLE(INDEX($O$2:$O$61,_xlfn.AGGREGATE(15,6,(ROW($O$2:$O$61)-ROW($O$2)+1)/($O$2:$O$61&lt;&gt;""),ROWS(P$2:P36)))),"")</f>
        <v/>
      </c>
    </row>
    <row r="37" spans="1:17" x14ac:dyDescent="0.25">
      <c r="A37" s="13" t="str">
        <f t="array" ref="A37">IFERROR(INDEX('Reference data SID'!$C$3:$C$673,MATCH(0,COUNTIF($A$2:A36,'Reference data SID'!$C$3:$C$673),0)),"")</f>
        <v/>
      </c>
      <c r="B37" s="13" t="str">
        <f>_xlfn.IFNA(VLOOKUP($A37,'Reference data SID'!$C:$K,2,FALSE),"")</f>
        <v/>
      </c>
      <c r="C37" s="13" t="str">
        <f>_xlfn.IFNA(VLOOKUP($A37,'Reference data SID'!$C:$K,5,FALSE),"")</f>
        <v/>
      </c>
      <c r="D37" s="13" t="str">
        <f>_xlfn.IFNA(VLOOKUP($A37,'Reference data SID'!$C:$K,6,FALSE),"")</f>
        <v/>
      </c>
      <c r="E37" s="13" t="str">
        <f>_xlfn.IFNA(VLOOKUP($A37,'Reference data SID'!$C:$K,7,FALSE),"")</f>
        <v/>
      </c>
      <c r="F37" s="13" t="str">
        <f>_xlfn.IFNA(VLOOKUP($A37,'Reference data SID'!$C:$K,8,FALSE),"")</f>
        <v/>
      </c>
      <c r="J37" s="13" t="str">
        <f t="shared" si="2"/>
        <v/>
      </c>
      <c r="K37" s="13" t="e">
        <f t="array" ref="K37">IF(ROWS(K$3:K37)&gt;COUNTA($J$3:$J$61),"",INDEX($J$3:$J$61,SMALL(IF($J$3:$J$61&lt;&gt;"",ROW($J$3:$J$61)-ROW($J$3)+1),ROWS(K$3:K37))))</f>
        <v>#NUM!</v>
      </c>
      <c r="L37" s="13" t="str" cm="1">
        <f t="array" ref="L37">IFERROR(_xlfn.SINGLE(INDEX($J$3:$J$61,_xlfn.AGGREGATE(15,6,(ROW($J$3:$J$61)-ROW($J$3)+1)/($J$3:$J$61&lt;&gt;""),ROWS(K$3:K37)))),"")</f>
        <v/>
      </c>
      <c r="O37" s="13" t="str">
        <f t="shared" si="1"/>
        <v/>
      </c>
      <c r="P37" s="13" t="e" cm="1">
        <f t="array" ref="P37">IF(ROWS(P$2:P37)&gt;COUNTA($O$2:$O$61),"",INDEX($O$2:$O$61,SMALL(IF($O$2:$O$61&lt;&gt;"",ROW($O$2:$O$61)-ROW($B$2)+1),ROWS(P$2:P37))))</f>
        <v>#NUM!</v>
      </c>
      <c r="Q37" s="13" t="str" cm="1">
        <f t="array" ref="Q37">IFERROR(_xlfn.SINGLE(INDEX($O$2:$O$61,_xlfn.AGGREGATE(15,6,(ROW($O$2:$O$61)-ROW($O$2)+1)/($O$2:$O$61&lt;&gt;""),ROWS(P$2:P37)))),"")</f>
        <v/>
      </c>
    </row>
    <row r="38" spans="1:17" x14ac:dyDescent="0.25">
      <c r="A38" s="13" t="str">
        <f t="array" ref="A38">IFERROR(INDEX('Reference data SID'!$C$3:$C$673,MATCH(0,COUNTIF($A$2:A37,'Reference data SID'!$C$3:$C$673),0)),"")</f>
        <v/>
      </c>
      <c r="B38" s="13" t="str">
        <f>_xlfn.IFNA(VLOOKUP($A38,'Reference data SID'!$C:$K,2,FALSE),"")</f>
        <v/>
      </c>
      <c r="C38" s="13" t="str">
        <f>_xlfn.IFNA(VLOOKUP($A38,'Reference data SID'!$C:$K,5,FALSE),"")</f>
        <v/>
      </c>
      <c r="D38" s="13" t="str">
        <f>_xlfn.IFNA(VLOOKUP($A38,'Reference data SID'!$C:$K,6,FALSE),"")</f>
        <v/>
      </c>
      <c r="E38" s="13" t="str">
        <f>_xlfn.IFNA(VLOOKUP($A38,'Reference data SID'!$C:$K,7,FALSE),"")</f>
        <v/>
      </c>
      <c r="F38" s="13" t="str">
        <f>_xlfn.IFNA(VLOOKUP($A38,'Reference data SID'!$C:$K,8,FALSE),"")</f>
        <v/>
      </c>
      <c r="J38" s="13" t="str">
        <f t="shared" si="2"/>
        <v/>
      </c>
      <c r="K38" s="13" t="e">
        <f t="array" ref="K38">IF(ROWS(K$3:K38)&gt;COUNTA($J$3:$J$61),"",INDEX($J$3:$J$61,SMALL(IF($J$3:$J$61&lt;&gt;"",ROW($J$3:$J$61)-ROW($J$3)+1),ROWS(K$3:K38))))</f>
        <v>#NUM!</v>
      </c>
      <c r="L38" s="13" t="str" cm="1">
        <f t="array" ref="L38">IFERROR(_xlfn.SINGLE(INDEX($J$3:$J$61,_xlfn.AGGREGATE(15,6,(ROW($J$3:$J$61)-ROW($J$3)+1)/($J$3:$J$61&lt;&gt;""),ROWS(K$3:K38)))),"")</f>
        <v/>
      </c>
      <c r="O38" s="13" t="str">
        <f t="shared" si="1"/>
        <v/>
      </c>
      <c r="P38" s="13" t="e" cm="1">
        <f t="array" ref="P38">IF(ROWS(P$2:P38)&gt;COUNTA($O$2:$O$61),"",INDEX($O$2:$O$61,SMALL(IF($O$2:$O$61&lt;&gt;"",ROW($O$2:$O$61)-ROW($B$2)+1),ROWS(P$2:P38))))</f>
        <v>#NUM!</v>
      </c>
      <c r="Q38" s="13" t="str" cm="1">
        <f t="array" ref="Q38">IFERROR(_xlfn.SINGLE(INDEX($O$2:$O$61,_xlfn.AGGREGATE(15,6,(ROW($O$2:$O$61)-ROW($O$2)+1)/($O$2:$O$61&lt;&gt;""),ROWS(P$2:P38)))),"")</f>
        <v/>
      </c>
    </row>
    <row r="39" spans="1:17" x14ac:dyDescent="0.25">
      <c r="A39" s="13" t="str">
        <f t="array" ref="A39">IFERROR(INDEX('Reference data SID'!$C$3:$C$673,MATCH(0,COUNTIF($A$2:A38,'Reference data SID'!$C$3:$C$673),0)),"")</f>
        <v/>
      </c>
      <c r="B39" s="13" t="str">
        <f>_xlfn.IFNA(VLOOKUP($A39,'Reference data SID'!$C:$K,2,FALSE),"")</f>
        <v/>
      </c>
      <c r="C39" s="13" t="str">
        <f>_xlfn.IFNA(VLOOKUP($A39,'Reference data SID'!$C:$K,5,FALSE),"")</f>
        <v/>
      </c>
      <c r="D39" s="13" t="str">
        <f>_xlfn.IFNA(VLOOKUP($A39,'Reference data SID'!$C:$K,6,FALSE),"")</f>
        <v/>
      </c>
      <c r="E39" s="13" t="str">
        <f>_xlfn.IFNA(VLOOKUP($A39,'Reference data SID'!$C:$K,7,FALSE),"")</f>
        <v/>
      </c>
      <c r="F39" s="13" t="str">
        <f>_xlfn.IFNA(VLOOKUP($A39,'Reference data SID'!$C:$K,8,FALSE),"")</f>
        <v/>
      </c>
      <c r="J39" s="13" t="str">
        <f t="shared" si="2"/>
        <v/>
      </c>
      <c r="K39" s="13" t="e">
        <f t="array" ref="K39">IF(ROWS(K$3:K39)&gt;COUNTA($J$3:$J$61),"",INDEX($J$3:$J$61,SMALL(IF($J$3:$J$61&lt;&gt;"",ROW($J$3:$J$61)-ROW($J$3)+1),ROWS(K$3:K39))))</f>
        <v>#NUM!</v>
      </c>
      <c r="L39" s="13" t="str" cm="1">
        <f t="array" ref="L39">IFERROR(_xlfn.SINGLE(INDEX($J$3:$J$61,_xlfn.AGGREGATE(15,6,(ROW($J$3:$J$61)-ROW($J$3)+1)/($J$3:$J$61&lt;&gt;""),ROWS(K$3:K39)))),"")</f>
        <v/>
      </c>
      <c r="O39" s="13" t="str">
        <f t="shared" si="1"/>
        <v/>
      </c>
      <c r="P39" s="13" t="e" cm="1">
        <f t="array" ref="P39">IF(ROWS(P$2:P39)&gt;COUNTA($O$2:$O$61),"",INDEX($O$2:$O$61,SMALL(IF($O$2:$O$61&lt;&gt;"",ROW($O$2:$O$61)-ROW($B$2)+1),ROWS(P$2:P39))))</f>
        <v>#NUM!</v>
      </c>
      <c r="Q39" s="13" t="str" cm="1">
        <f t="array" ref="Q39">IFERROR(_xlfn.SINGLE(INDEX($O$2:$O$61,_xlfn.AGGREGATE(15,6,(ROW($O$2:$O$61)-ROW($O$2)+1)/($O$2:$O$61&lt;&gt;""),ROWS(P$2:P39)))),"")</f>
        <v/>
      </c>
    </row>
    <row r="40" spans="1:17" x14ac:dyDescent="0.25">
      <c r="A40" s="13" t="str">
        <f t="array" ref="A40">IFERROR(INDEX('Reference data SID'!$C$3:$C$673,MATCH(0,COUNTIF($A$2:A39,'Reference data SID'!$C$3:$C$673),0)),"")</f>
        <v/>
      </c>
      <c r="B40" s="13" t="str">
        <f>_xlfn.IFNA(VLOOKUP($A40,'Reference data SID'!$C:$K,2,FALSE),"")</f>
        <v/>
      </c>
      <c r="C40" s="13" t="str">
        <f>_xlfn.IFNA(VLOOKUP($A40,'Reference data SID'!$C:$K,5,FALSE),"")</f>
        <v/>
      </c>
      <c r="D40" s="13" t="str">
        <f>_xlfn.IFNA(VLOOKUP($A40,'Reference data SID'!$C:$K,6,FALSE),"")</f>
        <v/>
      </c>
      <c r="E40" s="13" t="str">
        <f>_xlfn.IFNA(VLOOKUP($A40,'Reference data SID'!$C:$K,7,FALSE),"")</f>
        <v/>
      </c>
      <c r="F40" s="13" t="str">
        <f>_xlfn.IFNA(VLOOKUP($A40,'Reference data SID'!$C:$K,8,FALSE),"")</f>
        <v/>
      </c>
      <c r="J40" s="13" t="str">
        <f t="shared" si="2"/>
        <v/>
      </c>
      <c r="K40" s="13" t="e">
        <f t="array" ref="K40">IF(ROWS(K$3:K40)&gt;COUNTA($J$3:$J$61),"",INDEX($J$3:$J$61,SMALL(IF($J$3:$J$61&lt;&gt;"",ROW($J$3:$J$61)-ROW($J$3)+1),ROWS(K$3:K40))))</f>
        <v>#NUM!</v>
      </c>
      <c r="L40" s="13" t="str" cm="1">
        <f t="array" ref="L40">IFERROR(_xlfn.SINGLE(INDEX($J$3:$J$61,_xlfn.AGGREGATE(15,6,(ROW($J$3:$J$61)-ROW($J$3)+1)/($J$3:$J$61&lt;&gt;""),ROWS(K$3:K40)))),"")</f>
        <v/>
      </c>
      <c r="O40" s="13" t="str">
        <f t="shared" si="1"/>
        <v/>
      </c>
      <c r="P40" s="13" t="e" cm="1">
        <f t="array" ref="P40">IF(ROWS(P$2:P40)&gt;COUNTA($O$2:$O$61),"",INDEX($O$2:$O$61,SMALL(IF($O$2:$O$61&lt;&gt;"",ROW($O$2:$O$61)-ROW($B$2)+1),ROWS(P$2:P40))))</f>
        <v>#NUM!</v>
      </c>
      <c r="Q40" s="13" t="str" cm="1">
        <f t="array" ref="Q40">IFERROR(_xlfn.SINGLE(INDEX($O$2:$O$61,_xlfn.AGGREGATE(15,6,(ROW($O$2:$O$61)-ROW($O$2)+1)/($O$2:$O$61&lt;&gt;""),ROWS(P$2:P40)))),"")</f>
        <v/>
      </c>
    </row>
    <row r="41" spans="1:17" x14ac:dyDescent="0.25">
      <c r="A41" s="13" t="str">
        <f t="array" ref="A41">IFERROR(INDEX('Reference data SID'!$C$3:$C$673,MATCH(0,COUNTIF($A$2:A40,'Reference data SID'!$C$3:$C$673),0)),"")</f>
        <v/>
      </c>
      <c r="B41" s="13" t="str">
        <f>_xlfn.IFNA(VLOOKUP($A41,'Reference data SID'!$C:$K,2,FALSE),"")</f>
        <v/>
      </c>
      <c r="C41" s="13" t="str">
        <f>_xlfn.IFNA(VLOOKUP($A41,'Reference data SID'!$C:$K,5,FALSE),"")</f>
        <v/>
      </c>
      <c r="D41" s="13" t="str">
        <f>_xlfn.IFNA(VLOOKUP($A41,'Reference data SID'!$C:$K,6,FALSE),"")</f>
        <v/>
      </c>
      <c r="E41" s="13" t="str">
        <f>_xlfn.IFNA(VLOOKUP($A41,'Reference data SID'!$C:$K,7,FALSE),"")</f>
        <v/>
      </c>
      <c r="F41" s="13" t="str">
        <f>_xlfn.IFNA(VLOOKUP($A41,'Reference data SID'!$C:$K,8,FALSE),"")</f>
        <v/>
      </c>
      <c r="J41" s="13" t="str">
        <f t="shared" si="2"/>
        <v/>
      </c>
      <c r="K41" s="13" t="e">
        <f t="array" ref="K41">IF(ROWS(K$3:K41)&gt;COUNTA($J$3:$J$61),"",INDEX($J$3:$J$61,SMALL(IF($J$3:$J$61&lt;&gt;"",ROW($J$3:$J$61)-ROW($J$3)+1),ROWS(K$3:K41))))</f>
        <v>#NUM!</v>
      </c>
      <c r="L41" s="13" t="str" cm="1">
        <f t="array" ref="L41">IFERROR(_xlfn.SINGLE(INDEX($J$3:$J$61,_xlfn.AGGREGATE(15,6,(ROW($J$3:$J$61)-ROW($J$3)+1)/($J$3:$J$61&lt;&gt;""),ROWS(K$3:K41)))),"")</f>
        <v/>
      </c>
      <c r="O41" s="13" t="str">
        <f t="shared" si="1"/>
        <v/>
      </c>
      <c r="P41" s="13" t="e" cm="1">
        <f t="array" ref="P41">IF(ROWS(P$2:P41)&gt;COUNTA($O$2:$O$61),"",INDEX($O$2:$O$61,SMALL(IF($O$2:$O$61&lt;&gt;"",ROW($O$2:$O$61)-ROW($B$2)+1),ROWS(P$2:P41))))</f>
        <v>#NUM!</v>
      </c>
      <c r="Q41" s="13" t="str" cm="1">
        <f t="array" ref="Q41">IFERROR(_xlfn.SINGLE(INDEX($O$2:$O$61,_xlfn.AGGREGATE(15,6,(ROW($O$2:$O$61)-ROW($O$2)+1)/($O$2:$O$61&lt;&gt;""),ROWS(P$2:P41)))),"")</f>
        <v/>
      </c>
    </row>
    <row r="42" spans="1:17" x14ac:dyDescent="0.25">
      <c r="A42" s="13" t="str">
        <f t="array" ref="A42">IFERROR(INDEX('Reference data SID'!$C$3:$C$673,MATCH(0,COUNTIF($A$2:A41,'Reference data SID'!$C$3:$C$673),0)),"")</f>
        <v/>
      </c>
      <c r="B42" s="13" t="str">
        <f>_xlfn.IFNA(VLOOKUP($A42,'Reference data SID'!$C:$K,2,FALSE),"")</f>
        <v/>
      </c>
      <c r="C42" s="13" t="str">
        <f>_xlfn.IFNA(VLOOKUP($A42,'Reference data SID'!$C:$K,5,FALSE),"")</f>
        <v/>
      </c>
      <c r="D42" s="13" t="str">
        <f>_xlfn.IFNA(VLOOKUP($A42,'Reference data SID'!$C:$K,6,FALSE),"")</f>
        <v/>
      </c>
      <c r="E42" s="13" t="str">
        <f>_xlfn.IFNA(VLOOKUP($A42,'Reference data SID'!$C:$K,7,FALSE),"")</f>
        <v/>
      </c>
      <c r="F42" s="13" t="str">
        <f>_xlfn.IFNA(VLOOKUP($A42,'Reference data SID'!$C:$K,8,FALSE),"")</f>
        <v/>
      </c>
      <c r="J42" s="13" t="str">
        <f t="shared" si="2"/>
        <v/>
      </c>
      <c r="K42" s="13" t="e">
        <f t="array" ref="K42">IF(ROWS(K$3:K42)&gt;COUNTA($J$3:$J$61),"",INDEX($J$3:$J$61,SMALL(IF($J$3:$J$61&lt;&gt;"",ROW($J$3:$J$61)-ROW($J$3)+1),ROWS(K$3:K42))))</f>
        <v>#NUM!</v>
      </c>
      <c r="L42" s="13" t="str" cm="1">
        <f t="array" ref="L42">IFERROR(_xlfn.SINGLE(INDEX($J$3:$J$61,_xlfn.AGGREGATE(15,6,(ROW($J$3:$J$61)-ROW($J$3)+1)/($J$3:$J$61&lt;&gt;""),ROWS(K$3:K42)))),"")</f>
        <v/>
      </c>
      <c r="O42" s="13" t="str">
        <f t="shared" si="1"/>
        <v/>
      </c>
      <c r="P42" s="13" t="e" cm="1">
        <f t="array" ref="P42">IF(ROWS(P$2:P42)&gt;COUNTA($O$2:$O$61),"",INDEX($O$2:$O$61,SMALL(IF($O$2:$O$61&lt;&gt;"",ROW($O$2:$O$61)-ROW($B$2)+1),ROWS(P$2:P42))))</f>
        <v>#NUM!</v>
      </c>
      <c r="Q42" s="13" t="str" cm="1">
        <f t="array" ref="Q42">IFERROR(_xlfn.SINGLE(INDEX($O$2:$O$61,_xlfn.AGGREGATE(15,6,(ROW($O$2:$O$61)-ROW($O$2)+1)/($O$2:$O$61&lt;&gt;""),ROWS(P$2:P42)))),"")</f>
        <v/>
      </c>
    </row>
    <row r="43" spans="1:17" x14ac:dyDescent="0.25">
      <c r="A43" s="13" t="str">
        <f t="array" ref="A43">IFERROR(INDEX('Reference data SID'!$C$3:$C$673,MATCH(0,COUNTIF($A$2:A42,'Reference data SID'!$C$3:$C$673),0)),"")</f>
        <v/>
      </c>
      <c r="B43" s="13" t="str">
        <f>_xlfn.IFNA(VLOOKUP($A43,'Reference data SID'!$C:$K,2,FALSE),"")</f>
        <v/>
      </c>
      <c r="C43" s="13" t="str">
        <f>_xlfn.IFNA(VLOOKUP($A43,'Reference data SID'!$C:$K,5,FALSE),"")</f>
        <v/>
      </c>
      <c r="D43" s="13" t="str">
        <f>_xlfn.IFNA(VLOOKUP($A43,'Reference data SID'!$C:$K,6,FALSE),"")</f>
        <v/>
      </c>
      <c r="E43" s="13" t="str">
        <f>_xlfn.IFNA(VLOOKUP($A43,'Reference data SID'!$C:$K,7,FALSE),"")</f>
        <v/>
      </c>
      <c r="F43" s="13" t="str">
        <f>_xlfn.IFNA(VLOOKUP($A43,'Reference data SID'!$C:$K,8,FALSE),"")</f>
        <v/>
      </c>
      <c r="J43" s="13" t="str">
        <f t="shared" si="2"/>
        <v/>
      </c>
      <c r="K43" s="13" t="e">
        <f t="array" ref="K43">IF(ROWS(K$3:K43)&gt;COUNTA($J$3:$J$61),"",INDEX($J$3:$J$61,SMALL(IF($J$3:$J$61&lt;&gt;"",ROW($J$3:$J$61)-ROW($J$3)+1),ROWS(K$3:K43))))</f>
        <v>#NUM!</v>
      </c>
      <c r="L43" s="13" t="str" cm="1">
        <f t="array" ref="L43">IFERROR(_xlfn.SINGLE(INDEX($J$3:$J$61,_xlfn.AGGREGATE(15,6,(ROW($J$3:$J$61)-ROW($J$3)+1)/($J$3:$J$61&lt;&gt;""),ROWS(K$3:K43)))),"")</f>
        <v/>
      </c>
      <c r="O43" s="13" t="str">
        <f t="shared" si="1"/>
        <v/>
      </c>
      <c r="P43" s="13" t="e" cm="1">
        <f t="array" ref="P43">IF(ROWS(P$2:P43)&gt;COUNTA($O$2:$O$61),"",INDEX($O$2:$O$61,SMALL(IF($O$2:$O$61&lt;&gt;"",ROW($O$2:$O$61)-ROW($B$2)+1),ROWS(P$2:P43))))</f>
        <v>#NUM!</v>
      </c>
      <c r="Q43" s="13" t="str" cm="1">
        <f t="array" ref="Q43">IFERROR(_xlfn.SINGLE(INDEX($O$2:$O$61,_xlfn.AGGREGATE(15,6,(ROW($O$2:$O$61)-ROW($O$2)+1)/($O$2:$O$61&lt;&gt;""),ROWS(P$2:P43)))),"")</f>
        <v/>
      </c>
    </row>
    <row r="44" spans="1:17" x14ac:dyDescent="0.25">
      <c r="A44" s="13" t="str">
        <f t="array" ref="A44">IFERROR(INDEX('Reference data SID'!$C$3:$C$673,MATCH(0,COUNTIF($A$2:A43,'Reference data SID'!$C$3:$C$673),0)),"")</f>
        <v/>
      </c>
      <c r="B44" s="13" t="str">
        <f>_xlfn.IFNA(VLOOKUP($A44,'Reference data SID'!$C:$K,2,FALSE),"")</f>
        <v/>
      </c>
      <c r="C44" s="13" t="str">
        <f>_xlfn.IFNA(VLOOKUP($A44,'Reference data SID'!$C:$K,5,FALSE),"")</f>
        <v/>
      </c>
      <c r="D44" s="13" t="str">
        <f>_xlfn.IFNA(VLOOKUP($A44,'Reference data SID'!$C:$K,6,FALSE),"")</f>
        <v/>
      </c>
      <c r="E44" s="13" t="str">
        <f>_xlfn.IFNA(VLOOKUP($A44,'Reference data SID'!$C:$K,7,FALSE),"")</f>
        <v/>
      </c>
      <c r="F44" s="13" t="str">
        <f>_xlfn.IFNA(VLOOKUP($A44,'Reference data SID'!$C:$K,8,FALSE),"")</f>
        <v/>
      </c>
      <c r="J44" s="13" t="str">
        <f t="shared" si="2"/>
        <v/>
      </c>
      <c r="K44" s="13" t="e">
        <f t="array" ref="K44">IF(ROWS(K$3:K44)&gt;COUNTA($J$3:$J$61),"",INDEX($J$3:$J$61,SMALL(IF($J$3:$J$61&lt;&gt;"",ROW($J$3:$J$61)-ROW($J$3)+1),ROWS(K$3:K44))))</f>
        <v>#NUM!</v>
      </c>
      <c r="L44" s="13" t="str" cm="1">
        <f t="array" ref="L44">IFERROR(_xlfn.SINGLE(INDEX($J$3:$J$61,_xlfn.AGGREGATE(15,6,(ROW($J$3:$J$61)-ROW($J$3)+1)/($J$3:$J$61&lt;&gt;""),ROWS(K$3:K44)))),"")</f>
        <v/>
      </c>
      <c r="O44" s="13" t="str">
        <f t="shared" si="1"/>
        <v/>
      </c>
      <c r="P44" s="13" t="e" cm="1">
        <f t="array" ref="P44">IF(ROWS(P$2:P44)&gt;COUNTA($O$2:$O$61),"",INDEX($O$2:$O$61,SMALL(IF($O$2:$O$61&lt;&gt;"",ROW($O$2:$O$61)-ROW($B$2)+1),ROWS(P$2:P44))))</f>
        <v>#NUM!</v>
      </c>
      <c r="Q44" s="13" t="str" cm="1">
        <f t="array" ref="Q44">IFERROR(_xlfn.SINGLE(INDEX($O$2:$O$61,_xlfn.AGGREGATE(15,6,(ROW($O$2:$O$61)-ROW($O$2)+1)/($O$2:$O$61&lt;&gt;""),ROWS(P$2:P44)))),"")</f>
        <v/>
      </c>
    </row>
    <row r="45" spans="1:17" x14ac:dyDescent="0.25">
      <c r="A45" s="13" t="str">
        <f t="array" ref="A45">IFERROR(INDEX('Reference data SID'!$C$3:$C$673,MATCH(0,COUNTIF($A$2:A44,'Reference data SID'!$C$3:$C$673),0)),"")</f>
        <v/>
      </c>
      <c r="B45" s="13" t="str">
        <f>_xlfn.IFNA(VLOOKUP($A45,'Reference data SID'!$C:$K,2,FALSE),"")</f>
        <v/>
      </c>
      <c r="C45" s="13" t="str">
        <f>_xlfn.IFNA(VLOOKUP($A45,'Reference data SID'!$C:$K,5,FALSE),"")</f>
        <v/>
      </c>
      <c r="D45" s="13" t="str">
        <f>_xlfn.IFNA(VLOOKUP($A45,'Reference data SID'!$C:$K,6,FALSE),"")</f>
        <v/>
      </c>
      <c r="E45" s="13" t="str">
        <f>_xlfn.IFNA(VLOOKUP($A45,'Reference data SID'!$C:$K,7,FALSE),"")</f>
        <v/>
      </c>
      <c r="F45" s="13" t="str">
        <f>_xlfn.IFNA(VLOOKUP($A45,'Reference data SID'!$C:$K,8,FALSE),"")</f>
        <v/>
      </c>
      <c r="J45" s="13" t="str">
        <f t="shared" si="2"/>
        <v/>
      </c>
      <c r="K45" s="13" t="e">
        <f t="array" ref="K45">IF(ROWS(K$3:K45)&gt;COUNTA($J$3:$J$61),"",INDEX($J$3:$J$61,SMALL(IF($J$3:$J$61&lt;&gt;"",ROW($J$3:$J$61)-ROW($J$3)+1),ROWS(K$3:K45))))</f>
        <v>#NUM!</v>
      </c>
      <c r="L45" s="13" t="str" cm="1">
        <f t="array" ref="L45">IFERROR(_xlfn.SINGLE(INDEX($J$3:$J$61,_xlfn.AGGREGATE(15,6,(ROW($J$3:$J$61)-ROW($J$3)+1)/($J$3:$J$61&lt;&gt;""),ROWS(K$3:K45)))),"")</f>
        <v/>
      </c>
      <c r="O45" s="13" t="str">
        <f t="shared" si="1"/>
        <v/>
      </c>
      <c r="P45" s="13" t="e" cm="1">
        <f t="array" ref="P45">IF(ROWS(P$2:P45)&gt;COUNTA($O$2:$O$61),"",INDEX($O$2:$O$61,SMALL(IF($O$2:$O$61&lt;&gt;"",ROW($O$2:$O$61)-ROW($B$2)+1),ROWS(P$2:P45))))</f>
        <v>#NUM!</v>
      </c>
      <c r="Q45" s="13" t="str" cm="1">
        <f t="array" ref="Q45">IFERROR(_xlfn.SINGLE(INDEX($O$2:$O$61,_xlfn.AGGREGATE(15,6,(ROW($O$2:$O$61)-ROW($O$2)+1)/($O$2:$O$61&lt;&gt;""),ROWS(P$2:P45)))),"")</f>
        <v/>
      </c>
    </row>
    <row r="46" spans="1:17" x14ac:dyDescent="0.25">
      <c r="A46" s="13" t="str">
        <f t="array" ref="A46">IFERROR(INDEX('Reference data SID'!$C$3:$C$673,MATCH(0,COUNTIF($A$2:A45,'Reference data SID'!$C$3:$C$673),0)),"")</f>
        <v/>
      </c>
      <c r="B46" s="13" t="str">
        <f>_xlfn.IFNA(VLOOKUP($A46,'Reference data SID'!$C:$K,2,FALSE),"")</f>
        <v/>
      </c>
      <c r="C46" s="13" t="str">
        <f>_xlfn.IFNA(VLOOKUP($A46,'Reference data SID'!$C:$K,5,FALSE),"")</f>
        <v/>
      </c>
      <c r="D46" s="13" t="str">
        <f>_xlfn.IFNA(VLOOKUP($A46,'Reference data SID'!$C:$K,6,FALSE),"")</f>
        <v/>
      </c>
      <c r="E46" s="13" t="str">
        <f>_xlfn.IFNA(VLOOKUP($A46,'Reference data SID'!$C:$K,7,FALSE),"")</f>
        <v/>
      </c>
      <c r="F46" s="13" t="str">
        <f>_xlfn.IFNA(VLOOKUP($A46,'Reference data SID'!$C:$K,8,FALSE),"")</f>
        <v/>
      </c>
      <c r="J46" s="13" t="str">
        <f t="shared" si="2"/>
        <v/>
      </c>
      <c r="K46" s="13" t="e">
        <f t="array" ref="K46">IF(ROWS(K$3:K46)&gt;COUNTA($J$3:$J$61),"",INDEX($J$3:$J$61,SMALL(IF($J$3:$J$61&lt;&gt;"",ROW($J$3:$J$61)-ROW($J$3)+1),ROWS(K$3:K46))))</f>
        <v>#NUM!</v>
      </c>
      <c r="L46" s="13" t="str" cm="1">
        <f t="array" ref="L46">IFERROR(_xlfn.SINGLE(INDEX($J$3:$J$61,_xlfn.AGGREGATE(15,6,(ROW($J$3:$J$61)-ROW($J$3)+1)/($J$3:$J$61&lt;&gt;""),ROWS(K$3:K46)))),"")</f>
        <v/>
      </c>
      <c r="O46" s="13" t="str">
        <f t="shared" si="1"/>
        <v/>
      </c>
      <c r="P46" s="13" t="e" cm="1">
        <f t="array" ref="P46">IF(ROWS(P$2:P46)&gt;COUNTA($O$2:$O$61),"",INDEX($O$2:$O$61,SMALL(IF($O$2:$O$61&lt;&gt;"",ROW($O$2:$O$61)-ROW($B$2)+1),ROWS(P$2:P46))))</f>
        <v>#NUM!</v>
      </c>
      <c r="Q46" s="13" t="str" cm="1">
        <f t="array" ref="Q46">IFERROR(_xlfn.SINGLE(INDEX($O$2:$O$61,_xlfn.AGGREGATE(15,6,(ROW($O$2:$O$61)-ROW($O$2)+1)/($O$2:$O$61&lt;&gt;""),ROWS(P$2:P46)))),"")</f>
        <v/>
      </c>
    </row>
    <row r="47" spans="1:17" x14ac:dyDescent="0.25">
      <c r="A47" s="13" t="str">
        <f t="array" ref="A47">IFERROR(INDEX('Reference data SID'!$C$3:$C$673,MATCH(0,COUNTIF($A$2:A46,'Reference data SID'!$C$3:$C$673),0)),"")</f>
        <v/>
      </c>
      <c r="B47" s="13" t="str">
        <f>_xlfn.IFNA(VLOOKUP($A47,'Reference data SID'!$C:$K,2,FALSE),"")</f>
        <v/>
      </c>
      <c r="C47" s="13" t="str">
        <f>_xlfn.IFNA(VLOOKUP($A47,'Reference data SID'!$C:$K,5,FALSE),"")</f>
        <v/>
      </c>
      <c r="D47" s="13" t="str">
        <f>_xlfn.IFNA(VLOOKUP($A47,'Reference data SID'!$C:$K,6,FALSE),"")</f>
        <v/>
      </c>
      <c r="E47" s="13" t="str">
        <f>_xlfn.IFNA(VLOOKUP($A47,'Reference data SID'!$C:$K,7,FALSE),"")</f>
        <v/>
      </c>
      <c r="F47" s="13" t="str">
        <f>_xlfn.IFNA(VLOOKUP($A47,'Reference data SID'!$C:$K,8,FALSE),"")</f>
        <v/>
      </c>
      <c r="J47" s="13" t="str">
        <f t="shared" si="2"/>
        <v/>
      </c>
      <c r="K47" s="13" t="e">
        <f t="array" ref="K47">IF(ROWS(K$3:K47)&gt;COUNTA($J$3:$J$61),"",INDEX($J$3:$J$61,SMALL(IF($J$3:$J$61&lt;&gt;"",ROW($J$3:$J$61)-ROW($J$3)+1),ROWS(K$3:K47))))</f>
        <v>#NUM!</v>
      </c>
      <c r="L47" s="13" t="str" cm="1">
        <f t="array" ref="L47">IFERROR(_xlfn.SINGLE(INDEX($J$3:$J$61,_xlfn.AGGREGATE(15,6,(ROW($J$3:$J$61)-ROW($J$3)+1)/($J$3:$J$61&lt;&gt;""),ROWS(K$3:K47)))),"")</f>
        <v/>
      </c>
      <c r="O47" s="13" t="str">
        <f t="shared" si="1"/>
        <v/>
      </c>
      <c r="P47" s="13" t="e" cm="1">
        <f t="array" ref="P47">IF(ROWS(P$2:P47)&gt;COUNTA($O$2:$O$61),"",INDEX($O$2:$O$61,SMALL(IF($O$2:$O$61&lt;&gt;"",ROW($O$2:$O$61)-ROW($B$2)+1),ROWS(P$2:P47))))</f>
        <v>#NUM!</v>
      </c>
      <c r="Q47" s="13" t="str" cm="1">
        <f t="array" ref="Q47">IFERROR(_xlfn.SINGLE(INDEX($O$2:$O$61,_xlfn.AGGREGATE(15,6,(ROW($O$2:$O$61)-ROW($O$2)+1)/($O$2:$O$61&lt;&gt;""),ROWS(P$2:P47)))),"")</f>
        <v/>
      </c>
    </row>
    <row r="48" spans="1:17" x14ac:dyDescent="0.25">
      <c r="A48" s="13" t="str">
        <f t="array" ref="A48">IFERROR(INDEX('Reference data SID'!$C$3:$C$673,MATCH(0,COUNTIF($A$2:A47,'Reference data SID'!$C$3:$C$673),0)),"")</f>
        <v/>
      </c>
      <c r="B48" s="13" t="str">
        <f>_xlfn.IFNA(VLOOKUP($A48,'Reference data SID'!$C:$K,2,FALSE),"")</f>
        <v/>
      </c>
      <c r="C48" s="13" t="str">
        <f>_xlfn.IFNA(VLOOKUP($A48,'Reference data SID'!$C:$K,5,FALSE),"")</f>
        <v/>
      </c>
      <c r="D48" s="13" t="str">
        <f>_xlfn.IFNA(VLOOKUP($A48,'Reference data SID'!$C:$K,6,FALSE),"")</f>
        <v/>
      </c>
      <c r="E48" s="13" t="str">
        <f>_xlfn.IFNA(VLOOKUP($A48,'Reference data SID'!$C:$K,7,FALSE),"")</f>
        <v/>
      </c>
      <c r="F48" s="13" t="str">
        <f>_xlfn.IFNA(VLOOKUP($A48,'Reference data SID'!$C:$K,8,FALSE),"")</f>
        <v/>
      </c>
      <c r="J48" s="13" t="str">
        <f t="shared" si="2"/>
        <v/>
      </c>
      <c r="K48" s="13" t="e">
        <f t="array" ref="K48">IF(ROWS(K$3:K48)&gt;COUNTA($J$3:$J$61),"",INDEX($J$3:$J$61,SMALL(IF($J$3:$J$61&lt;&gt;"",ROW($J$3:$J$61)-ROW($J$3)+1),ROWS(K$3:K48))))</f>
        <v>#NUM!</v>
      </c>
      <c r="L48" s="13" t="str" cm="1">
        <f t="array" ref="L48">IFERROR(_xlfn.SINGLE(INDEX($J$3:$J$61,_xlfn.AGGREGATE(15,6,(ROW($J$3:$J$61)-ROW($J$3)+1)/($J$3:$J$61&lt;&gt;""),ROWS(K$3:K48)))),"")</f>
        <v/>
      </c>
      <c r="O48" s="13" t="str">
        <f t="shared" si="1"/>
        <v/>
      </c>
      <c r="P48" s="13" t="e" cm="1">
        <f t="array" ref="P48">IF(ROWS(P$2:P48)&gt;COUNTA($O$2:$O$61),"",INDEX($O$2:$O$61,SMALL(IF($O$2:$O$61&lt;&gt;"",ROW($O$2:$O$61)-ROW($B$2)+1),ROWS(P$2:P48))))</f>
        <v>#NUM!</v>
      </c>
      <c r="Q48" s="13" t="str" cm="1">
        <f t="array" ref="Q48">IFERROR(_xlfn.SINGLE(INDEX($O$2:$O$61,_xlfn.AGGREGATE(15,6,(ROW($O$2:$O$61)-ROW($O$2)+1)/($O$2:$O$61&lt;&gt;""),ROWS(P$2:P48)))),"")</f>
        <v/>
      </c>
    </row>
    <row r="49" spans="1:17" x14ac:dyDescent="0.25">
      <c r="A49" s="13" t="str">
        <f t="array" ref="A49">IFERROR(INDEX('Reference data SID'!$C$3:$C$673,MATCH(0,COUNTIF($A$2:A48,'Reference data SID'!$C$3:$C$673),0)),"")</f>
        <v/>
      </c>
      <c r="B49" s="13" t="str">
        <f>_xlfn.IFNA(VLOOKUP($A49,'Reference data SID'!$C:$K,2,FALSE),"")</f>
        <v/>
      </c>
      <c r="C49" s="13" t="str">
        <f>_xlfn.IFNA(VLOOKUP($A49,'Reference data SID'!$C:$K,5,FALSE),"")</f>
        <v/>
      </c>
      <c r="D49" s="13" t="str">
        <f>_xlfn.IFNA(VLOOKUP($A49,'Reference data SID'!$C:$K,6,FALSE),"")</f>
        <v/>
      </c>
      <c r="E49" s="13" t="str">
        <f>_xlfn.IFNA(VLOOKUP($A49,'Reference data SID'!$C:$K,7,FALSE),"")</f>
        <v/>
      </c>
      <c r="F49" s="13" t="str">
        <f>_xlfn.IFNA(VLOOKUP($A49,'Reference data SID'!$C:$K,8,FALSE),"")</f>
        <v/>
      </c>
      <c r="J49" s="13" t="str">
        <f t="shared" si="2"/>
        <v/>
      </c>
      <c r="K49" s="13" t="e">
        <f t="array" ref="K49">IF(ROWS(K$3:K49)&gt;COUNTA($J$3:$J$61),"",INDEX($J$3:$J$61,SMALL(IF($J$3:$J$61&lt;&gt;"",ROW($J$3:$J$61)-ROW($J$3)+1),ROWS(K$3:K49))))</f>
        <v>#NUM!</v>
      </c>
      <c r="L49" s="13" t="str" cm="1">
        <f t="array" ref="L49">IFERROR(_xlfn.SINGLE(INDEX($J$3:$J$61,_xlfn.AGGREGATE(15,6,(ROW($J$3:$J$61)-ROW($J$3)+1)/($J$3:$J$61&lt;&gt;""),ROWS(K$3:K49)))),"")</f>
        <v/>
      </c>
      <c r="O49" s="13" t="str">
        <f t="shared" si="1"/>
        <v/>
      </c>
      <c r="P49" s="13" t="e" cm="1">
        <f t="array" ref="P49">IF(ROWS(P$2:P49)&gt;COUNTA($O$2:$O$61),"",INDEX($O$2:$O$61,SMALL(IF($O$2:$O$61&lt;&gt;"",ROW($O$2:$O$61)-ROW($B$2)+1),ROWS(P$2:P49))))</f>
        <v>#NUM!</v>
      </c>
      <c r="Q49" s="13" t="str" cm="1">
        <f t="array" ref="Q49">IFERROR(_xlfn.SINGLE(INDEX($O$2:$O$61,_xlfn.AGGREGATE(15,6,(ROW($O$2:$O$61)-ROW($O$2)+1)/($O$2:$O$61&lt;&gt;""),ROWS(P$2:P49)))),"")</f>
        <v/>
      </c>
    </row>
    <row r="50" spans="1:17" x14ac:dyDescent="0.25">
      <c r="A50" s="13" t="str">
        <f t="array" ref="A50">IFERROR(INDEX('Reference data SID'!$C$3:$C$673,MATCH(0,COUNTIF($A$2:A49,'Reference data SID'!$C$3:$C$673),0)),"")</f>
        <v/>
      </c>
      <c r="B50" s="13" t="str">
        <f>_xlfn.IFNA(VLOOKUP($A50,'Reference data SID'!$C:$K,2,FALSE),"")</f>
        <v/>
      </c>
      <c r="C50" s="13" t="str">
        <f>_xlfn.IFNA(VLOOKUP($A50,'Reference data SID'!$C:$K,5,FALSE),"")</f>
        <v/>
      </c>
      <c r="D50" s="13" t="str">
        <f>_xlfn.IFNA(VLOOKUP($A50,'Reference data SID'!$C:$K,6,FALSE),"")</f>
        <v/>
      </c>
      <c r="E50" s="13" t="str">
        <f>_xlfn.IFNA(VLOOKUP($A50,'Reference data SID'!$C:$K,7,FALSE),"")</f>
        <v/>
      </c>
      <c r="F50" s="13" t="str">
        <f>_xlfn.IFNA(VLOOKUP($A50,'Reference data SID'!$C:$K,8,FALSE),"")</f>
        <v/>
      </c>
      <c r="J50" s="13" t="str">
        <f t="shared" si="2"/>
        <v/>
      </c>
      <c r="K50" s="13" t="e">
        <f t="array" ref="K50">IF(ROWS(K$3:K50)&gt;COUNTA($J$3:$J$61),"",INDEX($J$3:$J$61,SMALL(IF($J$3:$J$61&lt;&gt;"",ROW($J$3:$J$61)-ROW($J$3)+1),ROWS(K$3:K50))))</f>
        <v>#NUM!</v>
      </c>
      <c r="L50" s="13" t="str" cm="1">
        <f t="array" ref="L50">IFERROR(_xlfn.SINGLE(INDEX($J$3:$J$61,_xlfn.AGGREGATE(15,6,(ROW($J$3:$J$61)-ROW($J$3)+1)/($J$3:$J$61&lt;&gt;""),ROWS(K$3:K50)))),"")</f>
        <v/>
      </c>
      <c r="O50" s="13" t="str">
        <f t="shared" si="1"/>
        <v/>
      </c>
      <c r="P50" s="13" t="e" cm="1">
        <f t="array" ref="P50">IF(ROWS(P$2:P50)&gt;COUNTA($O$2:$O$61),"",INDEX($O$2:$O$61,SMALL(IF($O$2:$O$61&lt;&gt;"",ROW($O$2:$O$61)-ROW($B$2)+1),ROWS(P$2:P50))))</f>
        <v>#NUM!</v>
      </c>
      <c r="Q50" s="13" t="str" cm="1">
        <f t="array" ref="Q50">IFERROR(_xlfn.SINGLE(INDEX($O$2:$O$61,_xlfn.AGGREGATE(15,6,(ROW($O$2:$O$61)-ROW($O$2)+1)/($O$2:$O$61&lt;&gt;""),ROWS(P$2:P50)))),"")</f>
        <v/>
      </c>
    </row>
    <row r="51" spans="1:17" x14ac:dyDescent="0.25">
      <c r="A51" s="13" t="str">
        <f t="array" ref="A51">IFERROR(INDEX('Reference data SID'!$C$3:$C$673,MATCH(0,COUNTIF($A$2:A50,'Reference data SID'!$C$3:$C$673),0)),"")</f>
        <v/>
      </c>
      <c r="B51" s="13" t="str">
        <f>_xlfn.IFNA(VLOOKUP($A51,'Reference data SID'!$C:$K,2,FALSE),"")</f>
        <v/>
      </c>
      <c r="C51" s="13" t="str">
        <f>_xlfn.IFNA(VLOOKUP($A51,'Reference data SID'!$C:$K,5,FALSE),"")</f>
        <v/>
      </c>
      <c r="D51" s="13" t="str">
        <f>_xlfn.IFNA(VLOOKUP($A51,'Reference data SID'!$C:$K,6,FALSE),"")</f>
        <v/>
      </c>
      <c r="E51" s="13" t="str">
        <f>_xlfn.IFNA(VLOOKUP($A51,'Reference data SID'!$C:$K,7,FALSE),"")</f>
        <v/>
      </c>
      <c r="F51" s="13" t="str">
        <f>_xlfn.IFNA(VLOOKUP($A51,'Reference data SID'!$C:$K,8,FALSE),"")</f>
        <v/>
      </c>
      <c r="J51" s="13" t="str">
        <f t="shared" ref="J51:J61" si="3">IF(ISNA(B51),"",IF(OR(C51=TRUE(),D51=TRUE()),B51,""))</f>
        <v/>
      </c>
      <c r="K51" s="13" t="e">
        <f t="array" ref="K51">IF(ROWS(K$3:K51)&gt;COUNTA($J$3:$J$61),"",INDEX($J$3:$J$61,SMALL(IF($J$3:$J$61&lt;&gt;"",ROW($J$3:$J$61)-ROW($J$3)+1),ROWS(K$3:K51))))</f>
        <v>#NUM!</v>
      </c>
      <c r="L51" s="13" t="str" cm="1">
        <f t="array" ref="L51">IFERROR(_xlfn.SINGLE(INDEX($J$3:$J$61,_xlfn.AGGREGATE(15,6,(ROW($J$3:$J$61)-ROW($J$3)+1)/($J$3:$J$61&lt;&gt;""),ROWS(K$3:K51)))),"")</f>
        <v/>
      </c>
      <c r="O51" s="13" t="str">
        <f t="shared" si="1"/>
        <v/>
      </c>
      <c r="P51" s="13" t="e" cm="1">
        <f t="array" ref="P51">IF(ROWS(P$2:P51)&gt;COUNTA($O$2:$O$61),"",INDEX($O$2:$O$61,SMALL(IF($O$2:$O$61&lt;&gt;"",ROW($O$2:$O$61)-ROW($B$2)+1),ROWS(P$2:P51))))</f>
        <v>#NUM!</v>
      </c>
      <c r="Q51" s="13" t="str" cm="1">
        <f t="array" ref="Q51">IFERROR(_xlfn.SINGLE(INDEX($O$2:$O$61,_xlfn.AGGREGATE(15,6,(ROW($O$2:$O$61)-ROW($O$2)+1)/($O$2:$O$61&lt;&gt;""),ROWS(P$2:P51)))),"")</f>
        <v/>
      </c>
    </row>
    <row r="52" spans="1:17" x14ac:dyDescent="0.25">
      <c r="A52" s="13" t="str">
        <f t="array" ref="A52">IFERROR(INDEX('Reference data SID'!$C$3:$C$673,MATCH(0,COUNTIF($A$2:A51,'Reference data SID'!$C$3:$C$673),0)),"")</f>
        <v/>
      </c>
      <c r="B52" s="13" t="str">
        <f>_xlfn.IFNA(VLOOKUP($A52,'Reference data SID'!$C:$K,2,FALSE),"")</f>
        <v/>
      </c>
      <c r="C52" s="13" t="str">
        <f>_xlfn.IFNA(VLOOKUP($A52,'Reference data SID'!$C:$K,5,FALSE),"")</f>
        <v/>
      </c>
      <c r="D52" s="13" t="str">
        <f>_xlfn.IFNA(VLOOKUP($A52,'Reference data SID'!$C:$K,6,FALSE),"")</f>
        <v/>
      </c>
      <c r="E52" s="13" t="str">
        <f>_xlfn.IFNA(VLOOKUP($A52,'Reference data SID'!$C:$K,7,FALSE),"")</f>
        <v/>
      </c>
      <c r="F52" s="13" t="str">
        <f>_xlfn.IFNA(VLOOKUP($A52,'Reference data SID'!$C:$K,8,FALSE),"")</f>
        <v/>
      </c>
      <c r="J52" s="13" t="str">
        <f t="shared" si="3"/>
        <v/>
      </c>
      <c r="K52" s="13" t="e">
        <f t="array" ref="K52">IF(ROWS(K$3:K52)&gt;COUNTA($J$3:$J$61),"",INDEX($J$3:$J$61,SMALL(IF($J$3:$J$61&lt;&gt;"",ROW($J$3:$J$61)-ROW($J$3)+1),ROWS(K$3:K52))))</f>
        <v>#NUM!</v>
      </c>
      <c r="L52" s="13" t="str" cm="1">
        <f t="array" ref="L52">IFERROR(_xlfn.SINGLE(INDEX($J$3:$J$61,_xlfn.AGGREGATE(15,6,(ROW($J$3:$J$61)-ROW($J$3)+1)/($J$3:$J$61&lt;&gt;""),ROWS(K$3:K52)))),"")</f>
        <v/>
      </c>
      <c r="O52" s="13" t="str">
        <f t="shared" si="1"/>
        <v/>
      </c>
      <c r="P52" s="13" t="e" cm="1">
        <f t="array" ref="P52">IF(ROWS(P$2:P52)&gt;COUNTA($O$2:$O$61),"",INDEX($O$2:$O$61,SMALL(IF($O$2:$O$61&lt;&gt;"",ROW($O$2:$O$61)-ROW($B$2)+1),ROWS(P$2:P52))))</f>
        <v>#NUM!</v>
      </c>
      <c r="Q52" s="13" t="str" cm="1">
        <f t="array" ref="Q52">IFERROR(_xlfn.SINGLE(INDEX($O$2:$O$61,_xlfn.AGGREGATE(15,6,(ROW($O$2:$O$61)-ROW($O$2)+1)/($O$2:$O$61&lt;&gt;""),ROWS(P$2:P52)))),"")</f>
        <v/>
      </c>
    </row>
    <row r="53" spans="1:17" x14ac:dyDescent="0.25">
      <c r="A53" s="13" t="str">
        <f t="array" ref="A53">IFERROR(INDEX('Reference data SID'!$C$3:$C$673,MATCH(0,COUNTIF($A$2:A52,'Reference data SID'!$C$3:$C$673),0)),"")</f>
        <v/>
      </c>
      <c r="B53" s="13" t="str">
        <f>_xlfn.IFNA(VLOOKUP($A53,'Reference data SID'!$C:$K,2,FALSE),"")</f>
        <v/>
      </c>
      <c r="C53" s="13" t="str">
        <f>_xlfn.IFNA(VLOOKUP($A53,'Reference data SID'!$C:$K,5,FALSE),"")</f>
        <v/>
      </c>
      <c r="D53" s="13" t="str">
        <f>_xlfn.IFNA(VLOOKUP($A53,'Reference data SID'!$C:$K,6,FALSE),"")</f>
        <v/>
      </c>
      <c r="E53" s="13" t="str">
        <f>_xlfn.IFNA(VLOOKUP($A53,'Reference data SID'!$C:$K,7,FALSE),"")</f>
        <v/>
      </c>
      <c r="F53" s="13" t="str">
        <f>_xlfn.IFNA(VLOOKUP($A53,'Reference data SID'!$C:$K,8,FALSE),"")</f>
        <v/>
      </c>
      <c r="J53" s="13" t="str">
        <f t="shared" si="3"/>
        <v/>
      </c>
      <c r="K53" s="13" t="e">
        <f t="array" ref="K53">IF(ROWS(K$3:K53)&gt;COUNTA($J$3:$J$61),"",INDEX($J$3:$J$61,SMALL(IF($J$3:$J$61&lt;&gt;"",ROW($J$3:$J$61)-ROW($J$3)+1),ROWS(K$3:K53))))</f>
        <v>#NUM!</v>
      </c>
      <c r="L53" s="13" t="str" cm="1">
        <f t="array" ref="L53">IFERROR(_xlfn.SINGLE(INDEX($J$3:$J$61,_xlfn.AGGREGATE(15,6,(ROW($J$3:$J$61)-ROW($J$3)+1)/($J$3:$J$61&lt;&gt;""),ROWS(K$3:K53)))),"")</f>
        <v/>
      </c>
      <c r="O53" s="13" t="str">
        <f t="shared" si="1"/>
        <v/>
      </c>
      <c r="P53" s="13" t="e" cm="1">
        <f t="array" ref="P53">IF(ROWS(P$2:P53)&gt;COUNTA($O$2:$O$61),"",INDEX($O$2:$O$61,SMALL(IF($O$2:$O$61&lt;&gt;"",ROW($O$2:$O$61)-ROW($B$2)+1),ROWS(P$2:P53))))</f>
        <v>#NUM!</v>
      </c>
      <c r="Q53" s="13" t="str" cm="1">
        <f t="array" ref="Q53">IFERROR(_xlfn.SINGLE(INDEX($O$2:$O$61,_xlfn.AGGREGATE(15,6,(ROW($O$2:$O$61)-ROW($O$2)+1)/($O$2:$O$61&lt;&gt;""),ROWS(P$2:P53)))),"")</f>
        <v/>
      </c>
    </row>
    <row r="54" spans="1:17" x14ac:dyDescent="0.25">
      <c r="A54" s="13" t="str">
        <f t="array" ref="A54">IFERROR(INDEX('Reference data SID'!$C$3:$C$673,MATCH(0,COUNTIF($A$2:A53,'Reference data SID'!$C$3:$C$673),0)),"")</f>
        <v/>
      </c>
      <c r="B54" s="13" t="str">
        <f>_xlfn.IFNA(VLOOKUP($A54,'Reference data SID'!$C:$K,2,FALSE),"")</f>
        <v/>
      </c>
      <c r="C54" s="13" t="str">
        <f>_xlfn.IFNA(VLOOKUP($A54,'Reference data SID'!$C:$K,5,FALSE),"")</f>
        <v/>
      </c>
      <c r="D54" s="13" t="str">
        <f>_xlfn.IFNA(VLOOKUP($A54,'Reference data SID'!$C:$K,6,FALSE),"")</f>
        <v/>
      </c>
      <c r="E54" s="13" t="str">
        <f>_xlfn.IFNA(VLOOKUP($A54,'Reference data SID'!$C:$K,7,FALSE),"")</f>
        <v/>
      </c>
      <c r="F54" s="13" t="str">
        <f>_xlfn.IFNA(VLOOKUP($A54,'Reference data SID'!$C:$K,8,FALSE),"")</f>
        <v/>
      </c>
      <c r="J54" s="13" t="str">
        <f t="shared" si="3"/>
        <v/>
      </c>
      <c r="K54" s="13" t="e">
        <f t="array" ref="K54">IF(ROWS(K$3:K54)&gt;COUNTA($J$3:$J$61),"",INDEX($J$3:$J$61,SMALL(IF($J$3:$J$61&lt;&gt;"",ROW($J$3:$J$61)-ROW($J$3)+1),ROWS(K$3:K54))))</f>
        <v>#NUM!</v>
      </c>
      <c r="L54" s="13" t="str" cm="1">
        <f t="array" ref="L54">IFERROR(_xlfn.SINGLE(INDEX($J$3:$J$61,_xlfn.AGGREGATE(15,6,(ROW($J$3:$J$61)-ROW($J$3)+1)/($J$3:$J$61&lt;&gt;""),ROWS(K$3:K54)))),"")</f>
        <v/>
      </c>
      <c r="O54" s="13" t="str">
        <f t="shared" si="1"/>
        <v/>
      </c>
      <c r="P54" s="13" t="e" cm="1">
        <f t="array" ref="P54">IF(ROWS(P$2:P54)&gt;COUNTA($O$2:$O$61),"",INDEX($O$2:$O$61,SMALL(IF($O$2:$O$61&lt;&gt;"",ROW($O$2:$O$61)-ROW($B$2)+1),ROWS(P$2:P54))))</f>
        <v>#NUM!</v>
      </c>
      <c r="Q54" s="13" t="str" cm="1">
        <f t="array" ref="Q54">IFERROR(_xlfn.SINGLE(INDEX($O$2:$O$61,_xlfn.AGGREGATE(15,6,(ROW($O$2:$O$61)-ROW($O$2)+1)/($O$2:$O$61&lt;&gt;""),ROWS(P$2:P54)))),"")</f>
        <v/>
      </c>
    </row>
    <row r="55" spans="1:17" x14ac:dyDescent="0.25">
      <c r="A55" s="13" t="str">
        <f t="array" ref="A55">IFERROR(INDEX('Reference data SID'!$C$3:$C$673,MATCH(0,COUNTIF($A$2:A54,'Reference data SID'!$C$3:$C$673),0)),"")</f>
        <v/>
      </c>
      <c r="B55" s="13" t="str">
        <f>_xlfn.IFNA(VLOOKUP($A55,'Reference data SID'!$C:$K,2,FALSE),"")</f>
        <v/>
      </c>
      <c r="C55" s="13" t="str">
        <f>_xlfn.IFNA(VLOOKUP($A55,'Reference data SID'!$C:$K,5,FALSE),"")</f>
        <v/>
      </c>
      <c r="D55" s="13" t="str">
        <f>_xlfn.IFNA(VLOOKUP($A55,'Reference data SID'!$C:$K,6,FALSE),"")</f>
        <v/>
      </c>
      <c r="E55" s="13" t="str">
        <f>_xlfn.IFNA(VLOOKUP($A55,'Reference data SID'!$C:$K,7,FALSE),"")</f>
        <v/>
      </c>
      <c r="F55" s="13" t="str">
        <f>_xlfn.IFNA(VLOOKUP($A55,'Reference data SID'!$C:$K,8,FALSE),"")</f>
        <v/>
      </c>
      <c r="J55" s="13" t="str">
        <f t="shared" si="3"/>
        <v/>
      </c>
      <c r="K55" s="13" t="e">
        <f t="array" ref="K55">IF(ROWS(K$3:K55)&gt;COUNTA($J$3:$J$61),"",INDEX($J$3:$J$61,SMALL(IF($J$3:$J$61&lt;&gt;"",ROW($J$3:$J$61)-ROW($J$3)+1),ROWS(K$3:K55))))</f>
        <v>#NUM!</v>
      </c>
      <c r="L55" s="13" t="str" cm="1">
        <f t="array" ref="L55">IFERROR(_xlfn.SINGLE(INDEX($J$3:$J$61,_xlfn.AGGREGATE(15,6,(ROW($J$3:$J$61)-ROW($J$3)+1)/($J$3:$J$61&lt;&gt;""),ROWS(K$3:K55)))),"")</f>
        <v/>
      </c>
      <c r="O55" s="13" t="str">
        <f t="shared" si="1"/>
        <v/>
      </c>
      <c r="P55" s="13" t="e" cm="1">
        <f t="array" ref="P55">IF(ROWS(P$2:P55)&gt;COUNTA($O$2:$O$61),"",INDEX($O$2:$O$61,SMALL(IF($O$2:$O$61&lt;&gt;"",ROW($O$2:$O$61)-ROW($B$2)+1),ROWS(P$2:P55))))</f>
        <v>#NUM!</v>
      </c>
      <c r="Q55" s="13" t="str" cm="1">
        <f t="array" ref="Q55">IFERROR(_xlfn.SINGLE(INDEX($O$2:$O$61,_xlfn.AGGREGATE(15,6,(ROW($O$2:$O$61)-ROW($O$2)+1)/($O$2:$O$61&lt;&gt;""),ROWS(P$2:P55)))),"")</f>
        <v/>
      </c>
    </row>
    <row r="56" spans="1:17" x14ac:dyDescent="0.25">
      <c r="A56" s="13" t="str">
        <f t="array" ref="A56">IFERROR(INDEX('Reference data SID'!$C$3:$C$673,MATCH(0,COUNTIF($A$2:A55,'Reference data SID'!$C$3:$C$673),0)),"")</f>
        <v/>
      </c>
      <c r="B56" s="13" t="str">
        <f>_xlfn.IFNA(VLOOKUP($A56,'Reference data SID'!$C:$K,2,FALSE),"")</f>
        <v/>
      </c>
      <c r="C56" s="13" t="str">
        <f>_xlfn.IFNA(VLOOKUP($A56,'Reference data SID'!$C:$K,5,FALSE),"")</f>
        <v/>
      </c>
      <c r="D56" s="13" t="str">
        <f>_xlfn.IFNA(VLOOKUP($A56,'Reference data SID'!$C:$K,6,FALSE),"")</f>
        <v/>
      </c>
      <c r="E56" s="13" t="str">
        <f>_xlfn.IFNA(VLOOKUP($A56,'Reference data SID'!$C:$K,7,FALSE),"")</f>
        <v/>
      </c>
      <c r="F56" s="13" t="str">
        <f>_xlfn.IFNA(VLOOKUP($A56,'Reference data SID'!$C:$K,8,FALSE),"")</f>
        <v/>
      </c>
      <c r="J56" s="13" t="str">
        <f t="shared" si="3"/>
        <v/>
      </c>
      <c r="K56" s="13" t="e">
        <f t="array" ref="K56">IF(ROWS(K$3:K56)&gt;COUNTA($J$3:$J$61),"",INDEX($J$3:$J$61,SMALL(IF($J$3:$J$61&lt;&gt;"",ROW($J$3:$J$61)-ROW($J$3)+1),ROWS(K$3:K56))))</f>
        <v>#NUM!</v>
      </c>
      <c r="L56" s="13" t="str" cm="1">
        <f t="array" ref="L56">IFERROR(_xlfn.SINGLE(INDEX($J$3:$J$61,_xlfn.AGGREGATE(15,6,(ROW($J$3:$J$61)-ROW($J$3)+1)/($J$3:$J$61&lt;&gt;""),ROWS(K$3:K56)))),"")</f>
        <v/>
      </c>
      <c r="O56" s="13" t="str">
        <f t="shared" si="1"/>
        <v/>
      </c>
      <c r="P56" s="13" t="e" cm="1">
        <f t="array" ref="P56">IF(ROWS(P$2:P56)&gt;COUNTA($O$2:$O$61),"",INDEX($O$2:$O$61,SMALL(IF($O$2:$O$61&lt;&gt;"",ROW($O$2:$O$61)-ROW($B$2)+1),ROWS(P$2:P56))))</f>
        <v>#NUM!</v>
      </c>
      <c r="Q56" s="13" t="str" cm="1">
        <f t="array" ref="Q56">IFERROR(_xlfn.SINGLE(INDEX($O$2:$O$61,_xlfn.AGGREGATE(15,6,(ROW($O$2:$O$61)-ROW($O$2)+1)/($O$2:$O$61&lt;&gt;""),ROWS(P$2:P56)))),"")</f>
        <v/>
      </c>
    </row>
    <row r="57" spans="1:17" x14ac:dyDescent="0.25">
      <c r="A57" s="13" t="str">
        <f t="array" ref="A57">IFERROR(INDEX('Reference data SID'!$C$3:$C$673,MATCH(0,COUNTIF($A$2:A56,'Reference data SID'!$C$3:$C$673),0)),"")</f>
        <v/>
      </c>
      <c r="B57" s="13" t="str">
        <f>_xlfn.IFNA(VLOOKUP($A57,'Reference data SID'!$C:$K,2,FALSE),"")</f>
        <v/>
      </c>
      <c r="C57" s="13" t="str">
        <f>_xlfn.IFNA(VLOOKUP($A57,'Reference data SID'!$C:$K,5,FALSE),"")</f>
        <v/>
      </c>
      <c r="D57" s="13" t="str">
        <f>_xlfn.IFNA(VLOOKUP($A57,'Reference data SID'!$C:$K,6,FALSE),"")</f>
        <v/>
      </c>
      <c r="E57" s="13" t="str">
        <f>_xlfn.IFNA(VLOOKUP($A57,'Reference data SID'!$C:$K,7,FALSE),"")</f>
        <v/>
      </c>
      <c r="F57" s="13" t="str">
        <f>_xlfn.IFNA(VLOOKUP($A57,'Reference data SID'!$C:$K,8,FALSE),"")</f>
        <v/>
      </c>
      <c r="J57" s="13" t="str">
        <f t="shared" si="3"/>
        <v/>
      </c>
      <c r="K57" s="13" t="e">
        <f t="array" ref="K57">IF(ROWS(K$3:K57)&gt;COUNTA($J$3:$J$61),"",INDEX($J$3:$J$61,SMALL(IF($J$3:$J$61&lt;&gt;"",ROW($J$3:$J$61)-ROW($J$3)+1),ROWS(K$3:K57))))</f>
        <v>#NUM!</v>
      </c>
      <c r="L57" s="13" t="str" cm="1">
        <f t="array" ref="L57">IFERROR(_xlfn.SINGLE(INDEX($J$3:$J$61,_xlfn.AGGREGATE(15,6,(ROW($J$3:$J$61)-ROW($J$3)+1)/($J$3:$J$61&lt;&gt;""),ROWS(K$3:K57)))),"")</f>
        <v/>
      </c>
      <c r="O57" s="13" t="str">
        <f t="shared" si="1"/>
        <v/>
      </c>
      <c r="P57" s="13" t="e" cm="1">
        <f t="array" ref="P57">IF(ROWS(P$2:P57)&gt;COUNTA($O$2:$O$61),"",INDEX($O$2:$O$61,SMALL(IF($O$2:$O$61&lt;&gt;"",ROW($O$2:$O$61)-ROW($B$2)+1),ROWS(P$2:P57))))</f>
        <v>#NUM!</v>
      </c>
      <c r="Q57" s="13" t="str" cm="1">
        <f t="array" ref="Q57">IFERROR(_xlfn.SINGLE(INDEX($O$2:$O$61,_xlfn.AGGREGATE(15,6,(ROW($O$2:$O$61)-ROW($O$2)+1)/($O$2:$O$61&lt;&gt;""),ROWS(P$2:P57)))),"")</f>
        <v/>
      </c>
    </row>
    <row r="58" spans="1:17" x14ac:dyDescent="0.25">
      <c r="A58" s="13" t="str">
        <f t="array" ref="A58">IFERROR(INDEX('Reference data SID'!$C$3:$C$673,MATCH(0,COUNTIF($A$2:A57,'Reference data SID'!$C$3:$C$673),0)),"")</f>
        <v/>
      </c>
      <c r="B58" s="13" t="str">
        <f>_xlfn.IFNA(VLOOKUP($A58,'Reference data SID'!$C:$K,2,FALSE),"")</f>
        <v/>
      </c>
      <c r="C58" s="13" t="str">
        <f>_xlfn.IFNA(VLOOKUP($A58,'Reference data SID'!$C:$K,5,FALSE),"")</f>
        <v/>
      </c>
      <c r="D58" s="13" t="str">
        <f>_xlfn.IFNA(VLOOKUP($A58,'Reference data SID'!$C:$K,6,FALSE),"")</f>
        <v/>
      </c>
      <c r="E58" s="13" t="str">
        <f>_xlfn.IFNA(VLOOKUP($A58,'Reference data SID'!$C:$K,7,FALSE),"")</f>
        <v/>
      </c>
      <c r="F58" s="13" t="str">
        <f>_xlfn.IFNA(VLOOKUP($A58,'Reference data SID'!$C:$K,8,FALSE),"")</f>
        <v/>
      </c>
      <c r="J58" s="13" t="str">
        <f t="shared" si="3"/>
        <v/>
      </c>
      <c r="K58" s="13" t="e">
        <f t="array" ref="K58">IF(ROWS(K$3:K58)&gt;COUNTA($J$3:$J$61),"",INDEX($J$3:$J$61,SMALL(IF($J$3:$J$61&lt;&gt;"",ROW($J$3:$J$61)-ROW($J$3)+1),ROWS(K$3:K58))))</f>
        <v>#NUM!</v>
      </c>
      <c r="L58" s="13" t="str" cm="1">
        <f t="array" ref="L58">IFERROR(_xlfn.SINGLE(INDEX($J$3:$J$61,_xlfn.AGGREGATE(15,6,(ROW($J$3:$J$61)-ROW($J$3)+1)/($J$3:$J$61&lt;&gt;""),ROWS(K$3:K58)))),"")</f>
        <v/>
      </c>
      <c r="O58" s="13" t="str">
        <f t="shared" si="1"/>
        <v/>
      </c>
      <c r="P58" s="13" t="e" cm="1">
        <f t="array" ref="P58">IF(ROWS(P$2:P58)&gt;COUNTA($O$2:$O$61),"",INDEX($O$2:$O$61,SMALL(IF($O$2:$O$61&lt;&gt;"",ROW($O$2:$O$61)-ROW($B$2)+1),ROWS(P$2:P58))))</f>
        <v>#NUM!</v>
      </c>
      <c r="Q58" s="13" t="str" cm="1">
        <f t="array" ref="Q58">IFERROR(_xlfn.SINGLE(INDEX($O$2:$O$61,_xlfn.AGGREGATE(15,6,(ROW($O$2:$O$61)-ROW($O$2)+1)/($O$2:$O$61&lt;&gt;""),ROWS(P$2:P58)))),"")</f>
        <v/>
      </c>
    </row>
    <row r="59" spans="1:17" x14ac:dyDescent="0.25">
      <c r="A59" s="13" t="str">
        <f t="array" ref="A59">IFERROR(INDEX('Reference data SID'!$C$3:$C$673,MATCH(0,COUNTIF($A$2:A58,'Reference data SID'!$C$3:$C$673),0)),"")</f>
        <v/>
      </c>
      <c r="B59" s="13" t="str">
        <f>_xlfn.IFNA(VLOOKUP($A59,'Reference data SID'!$C:$K,2,FALSE),"")</f>
        <v/>
      </c>
      <c r="C59" s="13" t="str">
        <f>_xlfn.IFNA(VLOOKUP($A59,'Reference data SID'!$C:$K,5,FALSE),"")</f>
        <v/>
      </c>
      <c r="D59" s="13" t="str">
        <f>_xlfn.IFNA(VLOOKUP($A59,'Reference data SID'!$C:$K,6,FALSE),"")</f>
        <v/>
      </c>
      <c r="E59" s="13" t="str">
        <f>_xlfn.IFNA(VLOOKUP($A59,'Reference data SID'!$C:$K,7,FALSE),"")</f>
        <v/>
      </c>
      <c r="F59" s="13" t="str">
        <f>_xlfn.IFNA(VLOOKUP($A59,'Reference data SID'!$C:$K,8,FALSE),"")</f>
        <v/>
      </c>
      <c r="J59" s="13" t="str">
        <f t="shared" si="3"/>
        <v/>
      </c>
      <c r="K59" s="13" t="e">
        <f t="array" ref="K59">IF(ROWS(K$3:K59)&gt;COUNTA($J$3:$J$61),"",INDEX($J$3:$J$61,SMALL(IF($J$3:$J$61&lt;&gt;"",ROW($J$3:$J$61)-ROW($J$3)+1),ROWS(K$3:K59))))</f>
        <v>#NUM!</v>
      </c>
      <c r="L59" s="13" t="str" cm="1">
        <f t="array" ref="L59">IFERROR(_xlfn.SINGLE(INDEX($J$3:$J$61,_xlfn.AGGREGATE(15,6,(ROW($J$3:$J$61)-ROW($J$3)+1)/($J$3:$J$61&lt;&gt;""),ROWS(K$3:K59)))),"")</f>
        <v/>
      </c>
      <c r="O59" s="13" t="str">
        <f t="shared" si="1"/>
        <v/>
      </c>
      <c r="P59" s="13" t="e" cm="1">
        <f t="array" ref="P59">IF(ROWS(P$2:P59)&gt;COUNTA($O$2:$O$61),"",INDEX($O$2:$O$61,SMALL(IF($O$2:$O$61&lt;&gt;"",ROW($O$2:$O$61)-ROW($B$2)+1),ROWS(P$2:P59))))</f>
        <v>#NUM!</v>
      </c>
      <c r="Q59" s="13" t="str" cm="1">
        <f t="array" ref="Q59">IFERROR(_xlfn.SINGLE(INDEX($O$2:$O$61,_xlfn.AGGREGATE(15,6,(ROW($O$2:$O$61)-ROW($O$2)+1)/($O$2:$O$61&lt;&gt;""),ROWS(P$2:P59)))),"")</f>
        <v/>
      </c>
    </row>
    <row r="60" spans="1:17" x14ac:dyDescent="0.25">
      <c r="A60" s="13" t="str">
        <f t="array" ref="A60">IFERROR(INDEX('Reference data SID'!$C$3:$C$673,MATCH(0,COUNTIF($A$2:A59,'Reference data SID'!$C$3:$C$673),0)),"")</f>
        <v/>
      </c>
      <c r="B60" s="13" t="str">
        <f>_xlfn.IFNA(VLOOKUP($A60,'Reference data SID'!$C:$K,2,FALSE),"")</f>
        <v/>
      </c>
      <c r="C60" s="13" t="str">
        <f>_xlfn.IFNA(VLOOKUP($A60,'Reference data SID'!$C:$K,5,FALSE),"")</f>
        <v/>
      </c>
      <c r="D60" s="13" t="str">
        <f>_xlfn.IFNA(VLOOKUP($A60,'Reference data SID'!$C:$K,6,FALSE),"")</f>
        <v/>
      </c>
      <c r="E60" s="13" t="str">
        <f>_xlfn.IFNA(VLOOKUP($A60,'Reference data SID'!$C:$K,7,FALSE),"")</f>
        <v/>
      </c>
      <c r="F60" s="13" t="str">
        <f>_xlfn.IFNA(VLOOKUP($A60,'Reference data SID'!$C:$K,8,FALSE),"")</f>
        <v/>
      </c>
      <c r="J60" s="13" t="str">
        <f t="shared" si="3"/>
        <v/>
      </c>
      <c r="K60" s="13" t="e">
        <f t="array" ref="K60">IF(ROWS(K$3:K60)&gt;COUNTA($J$3:$J$61),"",INDEX($J$3:$J$61,SMALL(IF($J$3:$J$61&lt;&gt;"",ROW($J$3:$J$61)-ROW($J$3)+1),ROWS(K$3:K60))))</f>
        <v>#NUM!</v>
      </c>
      <c r="L60" s="13" t="str" cm="1">
        <f t="array" ref="L60">IFERROR(_xlfn.SINGLE(INDEX($J$3:$J$61,_xlfn.AGGREGATE(15,6,(ROW($J$3:$J$61)-ROW($J$3)+1)/($J$3:$J$61&lt;&gt;""),ROWS(K$3:K60)))),"")</f>
        <v/>
      </c>
      <c r="O60" s="13" t="str">
        <f t="shared" si="1"/>
        <v/>
      </c>
      <c r="P60" s="13" t="e" cm="1">
        <f t="array" ref="P60">IF(ROWS(P$2:P60)&gt;COUNTA($O$2:$O$61),"",INDEX($O$2:$O$61,SMALL(IF($O$2:$O$61&lt;&gt;"",ROW($O$2:$O$61)-ROW($B$2)+1),ROWS(P$2:P60))))</f>
        <v>#NUM!</v>
      </c>
      <c r="Q60" s="13" t="str" cm="1">
        <f t="array" ref="Q60">IFERROR(_xlfn.SINGLE(INDEX($O$2:$O$61,_xlfn.AGGREGATE(15,6,(ROW($O$2:$O$61)-ROW($O$2)+1)/($O$2:$O$61&lt;&gt;""),ROWS(P$2:P60)))),"")</f>
        <v/>
      </c>
    </row>
    <row r="61" spans="1:17" ht="18" customHeight="1" x14ac:dyDescent="0.25">
      <c r="A61" s="13" t="str">
        <f t="array" ref="A61">IFERROR(INDEX('Reference data SID'!$C$3:$C$673,MATCH(0,COUNTIF($A$2:A60,'Reference data SID'!$C$3:$C$673),0)),"")</f>
        <v/>
      </c>
      <c r="B61" s="13" t="str">
        <f>_xlfn.IFNA(VLOOKUP($A61,'Reference data SID'!$C:$K,2,FALSE),"")</f>
        <v/>
      </c>
      <c r="C61" s="13" t="str">
        <f>_xlfn.IFNA(VLOOKUP($A61,'Reference data SID'!$C:$K,5,FALSE),"")</f>
        <v/>
      </c>
      <c r="D61" s="13" t="str">
        <f>_xlfn.IFNA(VLOOKUP($A61,'Reference data SID'!$C:$K,6,FALSE),"")</f>
        <v/>
      </c>
      <c r="E61" s="13" t="str">
        <f>_xlfn.IFNA(VLOOKUP($A61,'Reference data SID'!$C:$K,7,FALSE),"")</f>
        <v/>
      </c>
      <c r="F61" s="13" t="str">
        <f>_xlfn.IFNA(VLOOKUP($A61,'Reference data SID'!$C:$K,8,FALSE),"")</f>
        <v/>
      </c>
      <c r="J61" s="13" t="str">
        <f t="shared" si="3"/>
        <v/>
      </c>
      <c r="K61" s="13" t="e">
        <f t="array" ref="K61">IF(ROWS(K$3:K61)&gt;COUNTA($J$3:$J$61),"",INDEX($J$3:$J$61,SMALL(IF($J$3:$J$61&lt;&gt;"",ROW($J$3:$J$61)-ROW($J$3)+1),ROWS(K$3:K61))))</f>
        <v>#NUM!</v>
      </c>
      <c r="L61" s="13" t="str" cm="1">
        <f t="array" ref="L61">IFERROR(_xlfn.SINGLE(INDEX($J$3:$J$61,_xlfn.AGGREGATE(15,6,(ROW($J$3:$J$61)-ROW($J$3)+1)/($J$3:$J$61&lt;&gt;""),ROWS(K$3:K61)))),"")</f>
        <v/>
      </c>
      <c r="O61" s="13" t="str">
        <f t="shared" si="1"/>
        <v/>
      </c>
      <c r="P61" s="13" t="e" cm="1">
        <f t="array" ref="P61">IF(ROWS(P$2:P61)&gt;COUNTA($O$2:$O$61),"",INDEX($O$2:$O$61,SMALL(IF($O$2:$O$61&lt;&gt;"",ROW($O$2:$O$61)-ROW($B$2)+1),ROWS(P$2:P61))))</f>
        <v>#NUM!</v>
      </c>
      <c r="Q61" s="13" t="str" cm="1">
        <f t="array" ref="Q61">IFERROR(_xlfn.SINGLE(INDEX($O$2:$O$61,_xlfn.AGGREGATE(15,6,(ROW($O$2:$O$61)-ROW($O$2)+1)/($O$2:$O$61&lt;&gt;""),ROWS(P$2:P61)))),"")</f>
        <v/>
      </c>
    </row>
    <row r="62" spans="1:17" x14ac:dyDescent="0.25">
      <c r="A62" s="4"/>
    </row>
    <row r="63" spans="1:17" x14ac:dyDescent="0.25">
      <c r="A63" s="4"/>
    </row>
    <row r="64" spans="1:17"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sheetData>
  <mergeCells count="1">
    <mergeCell ref="A1:L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AT500"/>
  <sheetViews>
    <sheetView topLeftCell="Y2" zoomScale="70" zoomScaleNormal="70" workbookViewId="0">
      <selection activeCell="AH2" sqref="AH2"/>
    </sheetView>
  </sheetViews>
  <sheetFormatPr defaultColWidth="18" defaultRowHeight="15" x14ac:dyDescent="0.25"/>
  <cols>
    <col min="2" max="2" width="20.5703125" customWidth="1"/>
    <col min="3" max="3" width="37" customWidth="1"/>
    <col min="4" max="4" width="54.42578125" customWidth="1"/>
    <col min="5" max="5" width="41.85546875" customWidth="1"/>
    <col min="6" max="6" width="84.7109375" customWidth="1"/>
    <col min="7" max="7" width="44.42578125" customWidth="1"/>
    <col min="8" max="8" width="71.28515625" customWidth="1"/>
    <col min="9" max="9" width="56.140625" customWidth="1"/>
    <col min="10" max="10" width="31.5703125" customWidth="1"/>
    <col min="11" max="11" width="37.7109375" customWidth="1"/>
    <col min="13" max="13" width="57.28515625" customWidth="1"/>
    <col min="14" max="14" width="32.28515625" customWidth="1"/>
    <col min="15" max="15" width="30.5703125" customWidth="1"/>
    <col min="16" max="16" width="36.7109375" customWidth="1"/>
    <col min="17" max="17" width="38.140625" customWidth="1"/>
    <col min="18" max="18" width="30.140625" customWidth="1"/>
    <col min="19" max="19" width="20.42578125" customWidth="1"/>
    <col min="20" max="20" width="37.7109375" customWidth="1"/>
    <col min="22" max="22" width="20.5703125" customWidth="1"/>
    <col min="24" max="24" width="66.5703125" customWidth="1"/>
    <col min="25" max="25" width="22.42578125" customWidth="1"/>
    <col min="26" max="26" width="19.5703125" customWidth="1"/>
    <col min="27" max="27" width="83.7109375" customWidth="1"/>
    <col min="28" max="28" width="85.140625" customWidth="1"/>
  </cols>
  <sheetData>
    <row r="1" spans="1:46" x14ac:dyDescent="0.25">
      <c r="B1" s="375" t="s">
        <v>687</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row>
    <row r="2" spans="1:46" x14ac:dyDescent="0.25">
      <c r="B2" s="14" t="str" cm="1">
        <f t="array" ref="B2">INDEX('Reference data SID'!$C$3:$C$673,MATCH(0,COUNTIF($A$2:A2,'Reference data SID'!$C$3:$C$673),0))</f>
        <v>100.005.652</v>
      </c>
      <c r="C2" s="14" t="str" cm="1">
        <f t="array" ref="C2">INDEX('Reference data SID'!$C$3:$C$673,MATCH(0,COUNTIF($A$2:B2,'Reference data SID'!$C$3:$C$673),0))</f>
        <v>100.079.496</v>
      </c>
      <c r="D2" s="14" t="str" cm="1">
        <f t="array" ref="D2">INDEX('Reference data SID'!$C$3:$C$673,MATCH(0,COUNTIF($A$2:C2,'Reference data SID'!$C$3:$C$673),0))</f>
        <v>100.013.277</v>
      </c>
      <c r="E2" s="14" t="str" cm="1">
        <f t="array" ref="E2">INDEX('Reference data SID'!$C$3:$C$673,MATCH(0,COUNTIF($A$2:D2,'Reference data SID'!$C$3:$C$673),0))</f>
        <v>100.000.317</v>
      </c>
      <c r="F2" s="14" t="str" cm="1">
        <f t="array" ref="F2">INDEX('Reference data SID'!$C$3:$C$673,MATCH(0,COUNTIF($A$2:E2,'Reference data SID'!$C$3:$C$673),0))</f>
        <v>100.005.093</v>
      </c>
      <c r="G2" s="14" t="str" cm="1">
        <f t="array" ref="G2">INDEX('Reference data SID'!$C$3:$C$673,MATCH(0,COUNTIF($A$2:F2,'Reference data SID'!$C$3:$C$673),0))</f>
        <v>100.000.023</v>
      </c>
      <c r="H2" s="14" t="str" cm="1">
        <f t="array" ref="H2">INDEX('Reference data SID'!$C$3:$C$673,MATCH(0,COUNTIF($A$2:G2,'Reference data SID'!$C$3:$C$673),0))</f>
        <v>100.003.711</v>
      </c>
      <c r="I2" s="14" t="str" cm="1">
        <f t="array" ref="I2">INDEX('Reference data SID'!$C$3:$C$673,MATCH(0,COUNTIF($A$2:H2,'Reference data SID'!$C$3:$C$673),0))</f>
        <v>100.000.440</v>
      </c>
      <c r="J2" s="14" t="str" cm="1">
        <f t="array" ref="J2">INDEX('Reference data SID'!$C$3:$C$673,MATCH(0,COUNTIF($A$2:I2,'Reference data SID'!$C$3:$C$673),0))</f>
        <v>100.003.709</v>
      </c>
      <c r="K2" s="14" t="str" cm="1">
        <f t="array" ref="K2">INDEX('Reference data SID'!$C$3:$C$673,MATCH(0,COUNTIF($A$2:J2,'Reference data SID'!$C$3:$C$673),0))</f>
        <v>100.000.705</v>
      </c>
      <c r="L2" s="14" t="str" cm="1">
        <f t="array" ref="L2">INDEX('Reference data SID'!$C$3:$C$673,MATCH(0,COUNTIF($A$2:K2,'Reference data SID'!$C$3:$C$673),0))</f>
        <v>100.276.816</v>
      </c>
      <c r="M2" s="14" t="str" cm="1">
        <f t="array" ref="M2">INDEX('Reference data SID'!$C$3:$C$673,MATCH(0,COUNTIF($A$2:L2,'Reference data SID'!$C$3:$C$673),0))</f>
        <v>100.000.876</v>
      </c>
      <c r="N2" s="14" t="str" cm="1">
        <f t="array" ref="N2">INDEX('Reference data SID'!$C$3:$C$673,MATCH(0,COUNTIF($A$2:M2,'Reference data SID'!$C$3:$C$673),0))</f>
        <v>100.048.162</v>
      </c>
      <c r="O2" s="14" t="str" cm="1">
        <f t="array" ref="O2">INDEX('Reference data SID'!$C$3:$C$673,MATCH(0,COUNTIF($A$2:N2,'Reference data SID'!$C$3:$C$673),0))</f>
        <v>100.239.157</v>
      </c>
      <c r="P2" s="14" t="str" cm="1">
        <f t="array" ref="P2">INDEX('Reference data SID'!$C$3:$C$673,MATCH(0,COUNTIF($A$2:O2,'Reference data SID'!$C$3:$C$673),0))</f>
        <v>100.276.817</v>
      </c>
      <c r="Q2" s="14" t="str" cm="1">
        <f t="array" ref="Q2">INDEX('Reference data SID'!$C$3:$C$673,MATCH(0,COUNTIF($A$2:P2,'Reference data SID'!$C$3:$C$673),0))</f>
        <v>100.003.886</v>
      </c>
      <c r="R2" s="14" t="str" cm="1">
        <f t="array" ref="R2">INDEX('Reference data SID'!$C$3:$C$673,MATCH(0,COUNTIF($A$2:Q2,'Reference data SID'!$C$3:$C$673),0))</f>
        <v>100.001.605</v>
      </c>
      <c r="S2" s="14" t="str" cm="1">
        <f t="array" ref="S2">INDEX('Reference data SID'!$C$3:$C$673,MATCH(0,COUNTIF($A$2:R2,'Reference data SID'!$C$3:$C$673),0))</f>
        <v>100.276.818</v>
      </c>
      <c r="T2" s="14" t="str" cm="1">
        <f t="array" ref="T2">INDEX('Reference data SID'!$C$3:$C$673,MATCH(0,COUNTIF($A$2:S2,'Reference data SID'!$C$3:$C$673),0))</f>
        <v>100.017.452</v>
      </c>
      <c r="U2" s="14" t="str" cm="1">
        <f t="array" ref="U2">INDEX('Reference data SID'!$C$3:$C$673,MATCH(0,COUNTIF($A$2:T2,'Reference data SID'!$C$3:$C$673),0))</f>
        <v>100.276.819</v>
      </c>
      <c r="V2" s="14" t="str" cm="1">
        <f t="array" ref="V2">INDEX('Reference data SID'!$C$3:$C$673,MATCH(0,COUNTIF($A$2:U2,'Reference data SID'!$C$3:$C$673),0))</f>
        <v>100.009.248</v>
      </c>
      <c r="W2" s="14" t="str" cm="1">
        <f t="array" ref="W2">INDEX('Reference data SID'!$C$3:$C$673,MATCH(0,COUNTIF($A$2:V2,'Reference data SID'!$C$3:$C$673),0))</f>
        <v>100.239.202</v>
      </c>
      <c r="X2" s="14" t="str" cm="1">
        <f t="array" ref="X2">INDEX('Reference data SID'!$C$3:$C$673,MATCH(0,COUNTIF($A$2:W2,'Reference data SID'!$C$3:$C$673),0))</f>
        <v>100.240.868</v>
      </c>
      <c r="Y2" s="14" t="str" cm="1">
        <f t="array" ref="Y2">INDEX('Reference data SID'!$C$3:$C$673,MATCH(0,COUNTIF($A$2:X2,'Reference data SID'!$C$3:$C$673),0))</f>
        <v>100.251.389</v>
      </c>
      <c r="Z2" s="14" t="str" cm="1">
        <f t="array" ref="Z2">INDEX('Reference data SID'!$C$3:$C$673,MATCH(0,COUNTIF($A$2:Y2,'Reference data SID'!$C$3:$C$673),0))</f>
        <v>100.240.854</v>
      </c>
      <c r="AA2" s="14" t="str" cm="1">
        <f t="array" ref="AA2">INDEX('Reference data SID'!$C$3:$C$673,MATCH(0,COUNTIF($A$2:Z2,'Reference data SID'!$C$3:$C$673),0))</f>
        <v>100.276.820</v>
      </c>
      <c r="AB2" s="14" t="str" cm="1">
        <f t="array" ref="AB2">INDEX('Reference data SID'!$C$3:$C$673,MATCH(0,COUNTIF($A$2:AA2,'Reference data SID'!$C$3:$C$673),0))</f>
        <v>100.255.717</v>
      </c>
      <c r="AC2" s="14" t="str" cm="1">
        <f t="array" ref="AC2">INDEX('Reference data SID'!$C$3:$C$673,MATCH(0,COUNTIF($A$2:AB2,'Reference data SID'!$C$3:$C$673),0))</f>
        <v>100.278.037</v>
      </c>
      <c r="AD2" s="14" t="str" cm="1">
        <f t="array" ref="AD2">INDEX('Reference data SID'!$C$3:$C$673,MATCH(0,COUNTIF($A$2:AC2,'Reference data SID'!$C$3:$C$673),0))</f>
        <v>100.276.821</v>
      </c>
      <c r="AE2" s="14" t="str" cm="1">
        <f t="array" ref="AE2">INDEX('Reference data SID'!$C$3:$C$673,MATCH(0,COUNTIF($A$2:AD2,'Reference data SID'!$C$3:$C$673),0))</f>
        <v>100.029.348</v>
      </c>
      <c r="AF2" s="14" cm="1">
        <f t="array" ref="AF2">INDEX('Reference data SID'!$C$3:$C$673,MATCH(0,COUNTIF($A$2:AE2,'Reference data SID'!$C$3:$C$673),0))</f>
        <v>0</v>
      </c>
      <c r="AG2" s="14" t="e" cm="1">
        <f t="array" ref="AG2">INDEX('Reference data SID'!$C$3:$C$673,MATCH(0,COUNTIF($A$2:AF2,'Reference data SID'!$C$3:$C$673),0))</f>
        <v>#N/A</v>
      </c>
      <c r="AH2" s="14" t="e" cm="1">
        <f t="array" ref="AH2">INDEX('Reference data SID'!$C$3:$C$673,MATCH(0,COUNTIF($A$2:AG2,'Reference data SID'!$C$3:$C$673),0))</f>
        <v>#N/A</v>
      </c>
      <c r="AI2" s="14" t="e" cm="1">
        <f t="array" ref="AI2">INDEX('Reference data SID'!$C$3:$C$673,MATCH(0,COUNTIF($A$2:AH2,'Reference data SID'!$C$3:$C$673),0))</f>
        <v>#N/A</v>
      </c>
      <c r="AJ2" s="14" t="e" cm="1">
        <f t="array" ref="AJ2">INDEX('Reference data SID'!$C$3:$C$673,MATCH(0,COUNTIF($A$2:AI2,'Reference data SID'!$C$3:$C$673),0))</f>
        <v>#N/A</v>
      </c>
      <c r="AK2" s="14" t="e" cm="1">
        <f t="array" ref="AK2">INDEX('Reference data SID'!$C$3:$C$673,MATCH(0,COUNTIF($A$2:AJ2,'Reference data SID'!$C$3:$C$673),0))</f>
        <v>#N/A</v>
      </c>
      <c r="AL2" s="14" t="e" cm="1">
        <f t="array" ref="AL2">INDEX('Reference data SID'!$C$3:$C$673,MATCH(0,COUNTIF($A$2:AK2,'Reference data SID'!$C$3:$C$673),0))</f>
        <v>#N/A</v>
      </c>
      <c r="AM2" s="14" t="e" cm="1">
        <f t="array" ref="AM2">INDEX('Reference data SID'!$C$3:$C$673,MATCH(0,COUNTIF($A$2:AL2,'Reference data SID'!$C$3:$C$673),0))</f>
        <v>#N/A</v>
      </c>
      <c r="AN2" s="14" t="e" cm="1">
        <f t="array" ref="AN2">INDEX('Reference data SID'!$C$3:$C$673,MATCH(0,COUNTIF($A$2:AM2,'Reference data SID'!$C$3:$C$673),0))</f>
        <v>#N/A</v>
      </c>
      <c r="AO2" s="14" t="e" cm="1">
        <f t="array" ref="AO2">INDEX('Reference data SID'!$C$3:$C$673,MATCH(0,COUNTIF($A$2:AN2,'Reference data SID'!$C$3:$C$673),0))</f>
        <v>#N/A</v>
      </c>
      <c r="AP2" s="14" t="e" cm="1">
        <f t="array" ref="AP2">INDEX('Reference data SID'!$C$3:$C$673,MATCH(0,COUNTIF($A$2:AO2,'Reference data SID'!$C$3:$C$673),0))</f>
        <v>#N/A</v>
      </c>
      <c r="AQ2" s="14" t="e" cm="1">
        <f t="array" ref="AQ2">INDEX('Reference data SID'!$C$3:$C$673,MATCH(0,COUNTIF($A$2:AP2,'Reference data SID'!$C$3:$C$673),0))</f>
        <v>#N/A</v>
      </c>
      <c r="AR2" s="14" t="e" cm="1">
        <f t="array" ref="AR2">INDEX('Reference data SID'!$C$3:$C$673,MATCH(0,COUNTIF($A$2:AQ2,'Reference data SID'!$C$3:$C$673),0))</f>
        <v>#N/A</v>
      </c>
      <c r="AS2" s="14" t="e" cm="1">
        <f t="array" ref="AS2">INDEX('Reference data SID'!$C$3:$C$673,MATCH(0,COUNTIF($A$2:AR2,'Reference data SID'!$C$3:$C$673),0))</f>
        <v>#N/A</v>
      </c>
      <c r="AT2" s="14" t="e" cm="1">
        <f t="array" ref="AT2">INDEX('Reference data SID'!$C$3:$C$673,MATCH(0,COUNTIF($A$2:AS2,'Reference data SID'!$C$3:$C$673),0))</f>
        <v>#N/A</v>
      </c>
    </row>
    <row r="3" spans="1:46" s="1" customFormat="1" ht="60" x14ac:dyDescent="0.25">
      <c r="B3" s="15" t="str">
        <f>_xlfn.IFNA(VLOOKUP(B2,'Reference data SID'!$C:$D,2,FALSE),"")</f>
        <v>Aldrin</v>
      </c>
      <c r="C3" s="15" t="str">
        <f>_xlfn.IFNA(VLOOKUP(C2,'Reference data SID'!$C:$D,2,FALSE),"")</f>
        <v>Alkanes C10-C13, chloro (short-chain chlorinated paraffins) (SCCPs)</v>
      </c>
      <c r="D3" s="15" t="str">
        <f>_xlfn.IFNA(VLOOKUP(D2,'Reference data SID'!$C:$D,2,FALSE),"")</f>
        <v>Bis(pentabromophenyl)ether; (decabromodiphenyl ether; decaBDE)</v>
      </c>
      <c r="E3" s="15" t="str">
        <f>_xlfn.IFNA(VLOOKUP(E2,'Reference data SID'!$C:$D,2,FALSE),"")</f>
        <v>Chlordane</v>
      </c>
      <c r="F3" s="15" t="str">
        <f>_xlfn.IFNA(VLOOKUP(F2,'Reference data SID'!$C:$D,2,FALSE),"")</f>
        <v>Chlordecone</v>
      </c>
      <c r="G3" s="15" t="str">
        <f>_xlfn.IFNA(VLOOKUP(G2,'Reference data SID'!$C:$D,2,FALSE),"")</f>
        <v>DDT (1,1,1-trichloro-2,2-bis(4-chlorophenyl)ethane)</v>
      </c>
      <c r="H3" s="15" t="str">
        <f>_xlfn.IFNA(VLOOKUP(H2,'Reference data SID'!$C:$D,2,FALSE),"")</f>
        <v>Dicofol</v>
      </c>
      <c r="I3" s="15" t="str">
        <f>_xlfn.IFNA(VLOOKUP(I2,'Reference data SID'!$C:$D,2,FALSE),"")</f>
        <v>Dieldrin</v>
      </c>
      <c r="J3" s="15" t="str">
        <f>_xlfn.IFNA(VLOOKUP(J2,'Reference data SID'!$C:$D,2,FALSE),"")</f>
        <v>Endosulfan</v>
      </c>
      <c r="K3" s="15" t="str">
        <f>_xlfn.IFNA(VLOOKUP(K2,'Reference data SID'!$C:$D,2,FALSE),"")</f>
        <v>Endrin</v>
      </c>
      <c r="L3" s="15" t="str">
        <f>_xlfn.IFNA(VLOOKUP(L2,'Reference data SID'!$C:$D,2,FALSE),"")</f>
        <v>Heptabromodiphenyl ether</v>
      </c>
      <c r="M3" s="15" t="str">
        <f>_xlfn.IFNA(VLOOKUP(M2,'Reference data SID'!$C:$D,2,FALSE),"")</f>
        <v>Heptachlor</v>
      </c>
      <c r="N3" s="15" t="str">
        <f>_xlfn.IFNA(VLOOKUP(N2,'Reference data SID'!$C:$D,2,FALSE),"")</f>
        <v>Hexabromobiphenyl</v>
      </c>
      <c r="O3" s="15" t="str">
        <f>_xlfn.IFNA(VLOOKUP(O2,'Reference data SID'!$C:$D,2,FALSE),"")</f>
        <v>Hexabromocyclododecane</v>
      </c>
      <c r="P3" s="15" t="str">
        <f>_xlfn.IFNA(VLOOKUP(P2,'Reference data SID'!$C:$D,2,FALSE),"")</f>
        <v>Hexabromodiphenyl ether</v>
      </c>
      <c r="Q3" s="15" t="str">
        <f>_xlfn.IFNA(VLOOKUP(Q2,'Reference data SID'!$C:$D,2,FALSE),"")</f>
        <v>Hexachlorobenzene</v>
      </c>
      <c r="R3" s="15" t="str">
        <f>_xlfn.IFNA(VLOOKUP(R2,'Reference data SID'!$C:$D,2,FALSE),"")</f>
        <v>Hexachlorobutadiene</v>
      </c>
      <c r="S3" s="15" t="str">
        <f>_xlfn.IFNA(VLOOKUP(S2,'Reference data SID'!$C:$D,2,FALSE),"")</f>
        <v>Hexachlorocyclohexanes, including lindane</v>
      </c>
      <c r="T3" s="15" t="str">
        <f>_xlfn.IFNA(VLOOKUP(T2,'Reference data SID'!$C:$D,2,FALSE),"")</f>
        <v>Mirex</v>
      </c>
      <c r="U3" s="15" t="str">
        <f>_xlfn.IFNA(VLOOKUP(U2,'Reference data SID'!$C:$D,2,FALSE),"")</f>
        <v>Pentabromodiphenyl ether</v>
      </c>
      <c r="V3" s="15" t="str">
        <f>_xlfn.IFNA(VLOOKUP(V2,'Reference data SID'!$C:$D,2,FALSE),"")</f>
        <v>Pentachlorobenzene</v>
      </c>
      <c r="W3" s="15" t="str">
        <f>_xlfn.IFNA(VLOOKUP(W2,'Reference data SID'!$C:$D,2,FALSE),"")</f>
        <v>Pentachlorophenol and its salts and esters</v>
      </c>
      <c r="X3" s="15" t="str">
        <f>_xlfn.IFNA(VLOOKUP(X2,'Reference data SID'!$C:$D,2,FALSE),"")</f>
        <v>Perfluorooctane sulfonic acid and its derivatives (PFOS)</v>
      </c>
      <c r="Y3" s="15" t="str">
        <f>_xlfn.IFNA(VLOOKUP(Y2,'Reference data SID'!$C:$D,2,FALSE),"")</f>
        <v>Perfluorooctanoic acid (PFOA), its salts and PFOA-related compounds</v>
      </c>
      <c r="Z3" s="15" t="str">
        <f>_xlfn.IFNA(VLOOKUP(Z2,'Reference data SID'!$C:$D,2,FALSE),"")</f>
        <v>Polychlorinated Biphenyls (PCB)</v>
      </c>
      <c r="AA3" s="15" t="str">
        <f>_xlfn.IFNA(VLOOKUP(AA2,'Reference data SID'!$C:$D,2,FALSE),"")</f>
        <v>Polychlorinated dibenzo-p-dioxins and dibenzofurans (PCDD/PCDF)</v>
      </c>
      <c r="AB3" s="15" t="str">
        <f>_xlfn.IFNA(VLOOKUP(AB2,'Reference data SID'!$C:$D,2,FALSE),"")</f>
        <v>Polychlorinated naphthalenes</v>
      </c>
      <c r="AC3" s="15" t="str">
        <f>_xlfn.IFNA(VLOOKUP(AC2,'Reference data SID'!$C:$D,2,FALSE),"")</f>
        <v>Polycyclic aromatic hydrocarbons (PAHs)</v>
      </c>
      <c r="AD3" s="15" t="str">
        <f>_xlfn.IFNA(VLOOKUP(AD2,'Reference data SID'!$C:$D,2,FALSE),"")</f>
        <v>Tetrabromodiphenyl ether</v>
      </c>
      <c r="AE3" s="15" t="str">
        <f>_xlfn.IFNA(VLOOKUP(AE2,'Reference data SID'!$C:$D,2,FALSE),"")</f>
        <v>Toxaphene</v>
      </c>
      <c r="AF3" s="6" t="str">
        <f>_xlfn.IFNA(VLOOKUP(AF2,'Reference data SID'!$C:$D,2,FALSE),"")</f>
        <v/>
      </c>
      <c r="AG3" s="6" t="str">
        <f>_xlfn.IFNA(VLOOKUP(AG2,'Reference data SID'!$C:$D,2,FALSE),"")</f>
        <v/>
      </c>
      <c r="AH3" s="6" t="str">
        <f>_xlfn.IFNA(VLOOKUP(AH2,'Reference data SID'!$C:$D,2,FALSE),"")</f>
        <v/>
      </c>
      <c r="AI3" s="6" t="str">
        <f>_xlfn.IFNA(VLOOKUP(AI2,'Reference data SID'!$C:$D,2,FALSE),"")</f>
        <v/>
      </c>
      <c r="AJ3" s="6" t="str">
        <f>_xlfn.IFNA(VLOOKUP(AJ2,'Reference data SID'!$C:$D,2,FALSE),"")</f>
        <v/>
      </c>
      <c r="AK3" s="6" t="str">
        <f>_xlfn.IFNA(VLOOKUP(AK2,'Reference data SID'!$C:$D,2,FALSE),"")</f>
        <v/>
      </c>
      <c r="AL3" s="6" t="str">
        <f>_xlfn.IFNA(VLOOKUP(AL2,'Reference data SID'!$C:$D,2,FALSE),"")</f>
        <v/>
      </c>
      <c r="AM3" s="6" t="str">
        <f>_xlfn.IFNA(VLOOKUP(AM2,'Reference data SID'!$C:$D,2,FALSE),"")</f>
        <v/>
      </c>
      <c r="AN3" s="6" t="str">
        <f>_xlfn.IFNA(VLOOKUP(AN2,'Reference data SID'!$C:$D,2,FALSE),"")</f>
        <v/>
      </c>
      <c r="AO3" s="6" t="str">
        <f>_xlfn.IFNA(VLOOKUP(AO2,'Reference data SID'!$C:$D,2,FALSE),"")</f>
        <v/>
      </c>
      <c r="AP3" s="6" t="str">
        <f>_xlfn.IFNA(VLOOKUP(AP2,'Reference data SID'!$C:$D,2,FALSE),"")</f>
        <v/>
      </c>
      <c r="AQ3" s="6" t="str">
        <f>_xlfn.IFNA(VLOOKUP(AQ2,'Reference data SID'!$C:$D,2,FALSE),"")</f>
        <v/>
      </c>
      <c r="AR3" s="6" t="str">
        <f>_xlfn.IFNA(VLOOKUP(AR2,'Reference data SID'!$C:$D,2,FALSE),"")</f>
        <v/>
      </c>
      <c r="AS3" s="6" t="str">
        <f>_xlfn.IFNA(VLOOKUP(AS2,'Reference data SID'!$C:$D,2,FALSE),"")</f>
        <v/>
      </c>
      <c r="AT3" s="6" t="str">
        <f>_xlfn.IFNA(VLOOKUP(AT2,'Reference data SID'!$C:$D,2,FALSE),"")</f>
        <v/>
      </c>
    </row>
    <row r="4" spans="1:46" s="1" customFormat="1" ht="60" x14ac:dyDescent="0.25">
      <c r="B4" s="18" t="str">
        <f t="shared" ref="B4:AT4" si="0">IF(LEN(B3)&gt;0,CONCATENATE(B3,"_EC"),"")</f>
        <v>Aldrin_EC</v>
      </c>
      <c r="C4" s="18" t="str">
        <f t="shared" si="0"/>
        <v>Alkanes C10-C13, chloro (short-chain chlorinated paraffins) (SCCPs)_EC</v>
      </c>
      <c r="D4" s="18" t="str">
        <f t="shared" si="0"/>
        <v>Bis(pentabromophenyl)ether; (decabromodiphenyl ether; decaBDE)_EC</v>
      </c>
      <c r="E4" s="18" t="str">
        <f t="shared" si="0"/>
        <v>Chlordane_EC</v>
      </c>
      <c r="F4" s="18" t="str">
        <f t="shared" si="0"/>
        <v>Chlordecone_EC</v>
      </c>
      <c r="G4" s="18" t="str">
        <f t="shared" si="0"/>
        <v>DDT (1,1,1-trichloro-2,2-bis(4-chlorophenyl)ethane)_EC</v>
      </c>
      <c r="H4" s="18" t="str">
        <f t="shared" si="0"/>
        <v>Dicofol_EC</v>
      </c>
      <c r="I4" s="18" t="str">
        <f t="shared" si="0"/>
        <v>Dieldrin_EC</v>
      </c>
      <c r="J4" s="18" t="str">
        <f t="shared" si="0"/>
        <v>Endosulfan_EC</v>
      </c>
      <c r="K4" s="18" t="str">
        <f t="shared" si="0"/>
        <v>Endrin_EC</v>
      </c>
      <c r="L4" s="18" t="str">
        <f t="shared" si="0"/>
        <v>Heptabromodiphenyl ether_EC</v>
      </c>
      <c r="M4" s="18" t="str">
        <f t="shared" si="0"/>
        <v>Heptachlor_EC</v>
      </c>
      <c r="N4" s="18" t="str">
        <f t="shared" si="0"/>
        <v>Hexabromobiphenyl_EC</v>
      </c>
      <c r="O4" s="18" t="str">
        <f t="shared" si="0"/>
        <v>Hexabromocyclododecane_EC</v>
      </c>
      <c r="P4" s="18" t="str">
        <f t="shared" si="0"/>
        <v>Hexabromodiphenyl ether_EC</v>
      </c>
      <c r="Q4" s="18" t="str">
        <f t="shared" si="0"/>
        <v>Hexachlorobenzene_EC</v>
      </c>
      <c r="R4" s="18" t="str">
        <f t="shared" si="0"/>
        <v>Hexachlorobutadiene_EC</v>
      </c>
      <c r="S4" s="18" t="str">
        <f t="shared" si="0"/>
        <v>Hexachlorocyclohexanes, including lindane_EC</v>
      </c>
      <c r="T4" s="18" t="str">
        <f t="shared" si="0"/>
        <v>Mirex_EC</v>
      </c>
      <c r="U4" s="18" t="str">
        <f t="shared" si="0"/>
        <v>Pentabromodiphenyl ether_EC</v>
      </c>
      <c r="V4" s="18" t="str">
        <f t="shared" si="0"/>
        <v>Pentachlorobenzene_EC</v>
      </c>
      <c r="W4" s="18" t="str">
        <f t="shared" si="0"/>
        <v>Pentachlorophenol and its salts and esters_EC</v>
      </c>
      <c r="X4" s="18" t="str">
        <f t="shared" si="0"/>
        <v>Perfluorooctane sulfonic acid and its derivatives (PFOS)_EC</v>
      </c>
      <c r="Y4" s="18" t="str">
        <f t="shared" si="0"/>
        <v>Perfluorooctanoic acid (PFOA), its salts and PFOA-related compounds_EC</v>
      </c>
      <c r="Z4" s="18" t="str">
        <f t="shared" si="0"/>
        <v>Polychlorinated Biphenyls (PCB)_EC</v>
      </c>
      <c r="AA4" s="18" t="str">
        <f t="shared" si="0"/>
        <v>Polychlorinated dibenzo-p-dioxins and dibenzofurans (PCDD/PCDF)_EC</v>
      </c>
      <c r="AB4" s="18" t="str">
        <f t="shared" si="0"/>
        <v>Polychlorinated naphthalenes_EC</v>
      </c>
      <c r="AC4" s="15" t="str">
        <f t="shared" si="0"/>
        <v>Polycyclic aromatic hydrocarbons (PAHs)_EC</v>
      </c>
      <c r="AD4" s="15" t="str">
        <f t="shared" si="0"/>
        <v>Tetrabromodiphenyl ether_EC</v>
      </c>
      <c r="AE4" s="15" t="str">
        <f t="shared" si="0"/>
        <v>Toxaphene_EC</v>
      </c>
      <c r="AF4" s="6" t="str">
        <f t="shared" si="0"/>
        <v/>
      </c>
      <c r="AG4" s="6" t="str">
        <f t="shared" si="0"/>
        <v/>
      </c>
      <c r="AH4" s="6" t="str">
        <f t="shared" si="0"/>
        <v/>
      </c>
      <c r="AI4" s="6" t="str">
        <f t="shared" si="0"/>
        <v/>
      </c>
      <c r="AJ4" s="6" t="str">
        <f t="shared" si="0"/>
        <v/>
      </c>
      <c r="AK4" s="6" t="str">
        <f t="shared" si="0"/>
        <v/>
      </c>
      <c r="AL4" s="6" t="str">
        <f t="shared" si="0"/>
        <v/>
      </c>
      <c r="AM4" s="6" t="str">
        <f t="shared" si="0"/>
        <v/>
      </c>
      <c r="AN4" s="6" t="str">
        <f t="shared" si="0"/>
        <v/>
      </c>
      <c r="AO4" s="6" t="str">
        <f t="shared" si="0"/>
        <v/>
      </c>
      <c r="AP4" s="6" t="str">
        <f t="shared" si="0"/>
        <v/>
      </c>
      <c r="AQ4" s="6" t="str">
        <f t="shared" si="0"/>
        <v/>
      </c>
      <c r="AR4" s="6" t="str">
        <f t="shared" si="0"/>
        <v/>
      </c>
      <c r="AS4" s="6" t="str">
        <f t="shared" si="0"/>
        <v/>
      </c>
      <c r="AT4" s="6" t="str">
        <f t="shared" si="0"/>
        <v/>
      </c>
    </row>
    <row r="5" spans="1:46" x14ac:dyDescent="0.25">
      <c r="A5">
        <v>1</v>
      </c>
      <c r="B5" s="17" t="str">
        <f>IF(ISERROR(VLOOKUP(CONCATENATE($A5,"_",B$2),'Reference data SID'!$B:$M,12,FALSE)),"",VLOOKUP(CONCATENATE($A5,"_",B$2),'Reference data SID'!$B:$M,12,FALSE))</f>
        <v>206-215-8</v>
      </c>
      <c r="C5" s="17" t="str">
        <f>IF(ISERROR(VLOOKUP(CONCATENATE($A5,"_",C$2),'Reference data SID'!$B:$M,12,FALSE)),"",VLOOKUP(CONCATENATE($A5,"_",C$2),'Reference data SID'!$B:$M,12,FALSE))</f>
        <v>287-476-5</v>
      </c>
      <c r="D5" s="17" t="str">
        <f>IF(ISERROR(VLOOKUP(CONCATENATE($A5,"_",D$2),'Reference data SID'!$B:$M,12,FALSE)),"",VLOOKUP(CONCATENATE($A5,"_",D$2),'Reference data SID'!$B:$M,12,FALSE))</f>
        <v>214-604-9</v>
      </c>
      <c r="E5" s="17" t="str">
        <f>IF(ISERROR(VLOOKUP(CONCATENATE($A5,"_",E$2),'Reference data SID'!$B:$M,12,FALSE)),"",VLOOKUP(CONCATENATE($A5,"_",E$2),'Reference data SID'!$B:$M,12,FALSE))</f>
        <v>200-349-0</v>
      </c>
      <c r="F5" s="17" t="str">
        <f>IF(ISERROR(VLOOKUP(CONCATENATE($A5,"_",F$2),'Reference data SID'!$B:$M,12,FALSE)),"",VLOOKUP(CONCATENATE($A5,"_",F$2),'Reference data SID'!$B:$M,12,FALSE))</f>
        <v>205-601-3</v>
      </c>
      <c r="G5" s="17" t="str">
        <f>IF(ISERROR(VLOOKUP(CONCATENATE($A5,"_",G$2),'Reference data SID'!$B:$M,12,FALSE)),"",VLOOKUP(CONCATENATE($A5,"_",G$2),'Reference data SID'!$B:$M,12,FALSE))</f>
        <v>200-024-3</v>
      </c>
      <c r="H5" s="17" t="str">
        <f>IF(ISERROR(VLOOKUP(CONCATENATE($A5,"_",H$2),'Reference data SID'!$B:$M,12,FALSE)),"",VLOOKUP(CONCATENATE($A5,"_",H$2),'Reference data SID'!$B:$M,12,FALSE))</f>
        <v>204-082-0</v>
      </c>
      <c r="I5" s="17" t="str">
        <f>IF(ISERROR(VLOOKUP(CONCATENATE($A5,"_",I$2),'Reference data SID'!$B:$M,12,FALSE)),"",VLOOKUP(CONCATENATE($A5,"_",I$2),'Reference data SID'!$B:$M,12,FALSE))</f>
        <v>200-484-5</v>
      </c>
      <c r="J5" s="17" t="str">
        <f>IF(ISERROR(VLOOKUP(CONCATENATE($A5,"_",J$2),'Reference data SID'!$B:$M,12,FALSE)),"",VLOOKUP(CONCATENATE($A5,"_",J$2),'Reference data SID'!$B:$M,12,FALSE))</f>
        <v>625-635-6</v>
      </c>
      <c r="K5" s="17" t="str">
        <f>IF(ISERROR(VLOOKUP(CONCATENATE($A5,"_",K$2),'Reference data SID'!$B:$M,12,FALSE)),"",VLOOKUP(CONCATENATE($A5,"_",K$2),'Reference data SID'!$B:$M,12,FALSE))</f>
        <v>200-775-7</v>
      </c>
      <c r="L5" s="17" t="str">
        <f>IF(ISERROR(VLOOKUP(CONCATENATE($A5,"_",L$2),'Reference data SID'!$B:$M,12,FALSE)),"",VLOOKUP(CONCATENATE($A5,"_",L$2),'Reference data SID'!$B:$M,12,FALSE))</f>
        <v>273-031-2</v>
      </c>
      <c r="M5" s="17" t="str">
        <f>IF(ISERROR(VLOOKUP(CONCATENATE($A5,"_",M$2),'Reference data SID'!$B:$M,12,FALSE)),"",VLOOKUP(CONCATENATE($A5,"_",M$2),'Reference data SID'!$B:$M,12,FALSE))</f>
        <v>200-962-3</v>
      </c>
      <c r="N5" s="17" t="str">
        <f>IF(ISERROR(VLOOKUP(CONCATENATE($A5,"_",N$2),'Reference data SID'!$B:$M,12,FALSE)),"",VLOOKUP(CONCATENATE($A5,"_",N$2),'Reference data SID'!$B:$M,12,FALSE))</f>
        <v>252-994-2</v>
      </c>
      <c r="O5" s="17" t="str">
        <f>IF(ISERROR(VLOOKUP(CONCATENATE($A5,"_",O$2),'Reference data SID'!$B:$M,12,FALSE)),"",VLOOKUP(CONCATENATE($A5,"_",O$2),'Reference data SID'!$B:$M,12,FALSE))</f>
        <v>603-804-5</v>
      </c>
      <c r="P5" s="17" t="str">
        <f>IF(ISERROR(VLOOKUP(CONCATENATE($A5,"_",P$2),'Reference data SID'!$B:$M,12,FALSE)),"",VLOOKUP(CONCATENATE($A5,"_",P$2),'Reference data SID'!$B:$M,12,FALSE))</f>
        <v>253-058-6</v>
      </c>
      <c r="Q5" s="17" t="str">
        <f>IF(ISERROR(VLOOKUP(CONCATENATE($A5,"_",Q$2),'Reference data SID'!$B:$M,12,FALSE)),"",VLOOKUP(CONCATENATE($A5,"_",Q$2),'Reference data SID'!$B:$M,12,FALSE))</f>
        <v>204-273-9</v>
      </c>
      <c r="R5" s="17" t="str">
        <f>IF(ISERROR(VLOOKUP(CONCATENATE($A5,"_",R$2),'Reference data SID'!$B:$M,12,FALSE)),"",VLOOKUP(CONCATENATE($A5,"_",R$2),'Reference data SID'!$B:$M,12,FALSE))</f>
        <v>201-765-5</v>
      </c>
      <c r="S5" s="17" t="str">
        <f>IF(ISERROR(VLOOKUP(CONCATENATE($A5,"_",S$2),'Reference data SID'!$B:$M,12,FALSE)),"",VLOOKUP(CONCATENATE($A5,"_",S$2),'Reference data SID'!$B:$M,12,FALSE))</f>
        <v>210-168-9</v>
      </c>
      <c r="T5" s="17" t="str">
        <f>IF(ISERROR(VLOOKUP(CONCATENATE($A5,"_",T$2),'Reference data SID'!$B:$M,12,FALSE)),"",VLOOKUP(CONCATENATE($A5,"_",T$2),'Reference data SID'!$B:$M,12,FALSE))</f>
        <v>219-196-6</v>
      </c>
      <c r="U5" s="17" t="str">
        <f>IF(ISERROR(VLOOKUP(CONCATENATE($A5,"_",U$2),'Reference data SID'!$B:$M,12,FALSE)),"",VLOOKUP(CONCATENATE($A5,"_",U$2),'Reference data SID'!$B:$M,12,FALSE))</f>
        <v>251-084-2</v>
      </c>
      <c r="V5" s="17" t="str">
        <f>IF(ISERROR(VLOOKUP(CONCATENATE($A5,"_",V$2),'Reference data SID'!$B:$M,12,FALSE)),"",VLOOKUP(CONCATENATE($A5,"_",V$2),'Reference data SID'!$B:$M,12,FALSE))</f>
        <v>210-172-0</v>
      </c>
      <c r="W5" s="17" t="str">
        <f>IF(ISERROR(VLOOKUP(CONCATENATE($A5,"_",W$2),'Reference data SID'!$B:$M,12,FALSE)),"",VLOOKUP(CONCATENATE($A5,"_",W$2),'Reference data SID'!$B:$M,12,FALSE))</f>
        <v>249-360-2</v>
      </c>
      <c r="X5" s="17" t="str">
        <f>IF(ISERROR(VLOOKUP(CONCATENATE($A5,"_",X$2),'Reference data SID'!$B:$M,12,FALSE)),"",VLOOKUP(CONCATENATE($A5,"_",X$2),'Reference data SID'!$B:$M,12,FALSE))</f>
        <v>274-460-8</v>
      </c>
      <c r="Y5" s="17" t="str">
        <f>IF(ISERROR(VLOOKUP(CONCATENATE($A5,"_",Y$2),'Reference data SID'!$B:$M,12,FALSE)),"",VLOOKUP(CONCATENATE($A5,"_",Y$2),'Reference data SID'!$B:$M,12,FALSE))</f>
        <v>671-486-5</v>
      </c>
      <c r="Z5" s="17" t="str">
        <f>IF(ISERROR(VLOOKUP(CONCATENATE($A5,"_",Z$2),'Reference data SID'!$B:$M,12,FALSE)),"",VLOOKUP(CONCATENATE($A5,"_",Z$2),'Reference data SID'!$B:$M,12,FALSE))</f>
        <v>215-648-1</v>
      </c>
      <c r="AA5" s="17" t="str">
        <f>IF(ISERROR(VLOOKUP(CONCATENATE($A5,"_",AA$2),'Reference data SID'!$B:$M,12,FALSE)),"",VLOOKUP(CONCATENATE($A5,"_",AA$2),'Reference data SID'!$B:$M,12,FALSE))</f>
        <v>-</v>
      </c>
      <c r="AB5" s="17" t="str">
        <f>IF(ISERROR(VLOOKUP(CONCATENATE($A5,"_",AB$2),'Reference data SID'!$B:$M,12,FALSE)),"",VLOOKUP(CONCATENATE($A5,"_",AB$2),'Reference data SID'!$B:$M,12,FALSE))</f>
        <v>274-864-4</v>
      </c>
      <c r="AC5" s="17" t="str">
        <f>IF(ISERROR(VLOOKUP(CONCATENATE($A5,"_",AC$2),'Reference data SID'!$B:$M,12,FALSE)),"",VLOOKUP(CONCATENATE($A5,"_",AC$2),'Reference data SID'!$B:$M,12,FALSE))</f>
        <v>205-916-6</v>
      </c>
      <c r="AD5" s="17" t="str">
        <f>IF(ISERROR(VLOOKUP(CONCATENATE($A5,"_",AD$2),'Reference data SID'!$B:$M,12,FALSE)),"",VLOOKUP(CONCATENATE($A5,"_",AD$2),'Reference data SID'!$B:$M,12,FALSE))</f>
        <v>621-837-3</v>
      </c>
      <c r="AE5" s="17" t="str">
        <f>IF(ISERROR(VLOOKUP(CONCATENATE($A5,"_",AE$2),'Reference data SID'!$B:$M,12,FALSE)),"",VLOOKUP(CONCATENATE($A5,"_",AE$2),'Reference data SID'!$B:$M,12,FALSE))</f>
        <v>232-283-3</v>
      </c>
      <c r="AF5" s="16" t="str">
        <f>IF(ISERROR(VLOOKUP(CONCATENATE($A5,"_",AF$2),'Reference data SID'!$B:$M,12,FALSE)),"",VLOOKUP(CONCATENATE($A5,"_",AF$2),'Reference data SID'!$B:$M,12,FALSE))</f>
        <v/>
      </c>
      <c r="AG5" s="16" t="str">
        <f>IF(ISERROR(VLOOKUP(CONCATENATE($A5,"_",AG$2),'Reference data SID'!$B:$M,12,FALSE)),"",VLOOKUP(CONCATENATE($A5,"_",AG$2),'Reference data SID'!$B:$M,12,FALSE))</f>
        <v/>
      </c>
      <c r="AH5" s="16" t="str">
        <f>IF(ISERROR(VLOOKUP(CONCATENATE($A5,"_",AH$2),'Reference data SID'!$B:$M,12,FALSE)),"",VLOOKUP(CONCATENATE($A5,"_",AH$2),'Reference data SID'!$B:$M,12,FALSE))</f>
        <v/>
      </c>
      <c r="AI5" s="16" t="str">
        <f>IF(ISERROR(VLOOKUP(CONCATENATE($A5,"_",AI$2),'Reference data SID'!$B:$M,12,FALSE)),"",VLOOKUP(CONCATENATE($A5,"_",AI$2),'Reference data SID'!$B:$M,12,FALSE))</f>
        <v/>
      </c>
      <c r="AJ5" s="16" t="str">
        <f>IF(ISERROR(VLOOKUP(CONCATENATE($A5,"_",AJ$2),'Reference data SID'!$B:$M,12,FALSE)),"",VLOOKUP(CONCATENATE($A5,"_",AJ$2),'Reference data SID'!$B:$M,12,FALSE))</f>
        <v/>
      </c>
      <c r="AK5" s="16" t="str">
        <f>IF(ISERROR(VLOOKUP(CONCATENATE($A5,"_",AK$2),'Reference data SID'!$B:$M,12,FALSE)),"",VLOOKUP(CONCATENATE($A5,"_",AK$2),'Reference data SID'!$B:$M,12,FALSE))</f>
        <v/>
      </c>
      <c r="AL5" s="16" t="str">
        <f>IF(ISERROR(VLOOKUP(CONCATENATE($A5,"_",AL$2),'Reference data SID'!$B:$M,12,FALSE)),"",VLOOKUP(CONCATENATE($A5,"_",AL$2),'Reference data SID'!$B:$M,12,FALSE))</f>
        <v/>
      </c>
      <c r="AM5" s="16" t="str">
        <f>IF(ISERROR(VLOOKUP(CONCATENATE($A5,"_",AM$2),'Reference data SID'!$B:$M,12,FALSE)),"",VLOOKUP(CONCATENATE($A5,"_",AM$2),'Reference data SID'!$B:$M,12,FALSE))</f>
        <v/>
      </c>
      <c r="AN5" s="16" t="str">
        <f>IF(ISERROR(VLOOKUP(CONCATENATE($A5,"_",AN$2),'Reference data SID'!$B:$M,12,FALSE)),"",VLOOKUP(CONCATENATE($A5,"_",AN$2),'Reference data SID'!$B:$M,12,FALSE))</f>
        <v/>
      </c>
      <c r="AO5" s="16" t="str">
        <f>IF(ISERROR(VLOOKUP(CONCATENATE($A5,"_",AO$2),'Reference data SID'!$B:$M,12,FALSE)),"",VLOOKUP(CONCATENATE($A5,"_",AO$2),'Reference data SID'!$B:$M,12,FALSE))</f>
        <v/>
      </c>
      <c r="AP5" s="16" t="str">
        <f>IF(ISERROR(VLOOKUP(CONCATENATE($A5,"_",AP$2),'Reference data SID'!$B:$M,12,FALSE)),"",VLOOKUP(CONCATENATE($A5,"_",AP$2),'Reference data SID'!$B:$M,12,FALSE))</f>
        <v/>
      </c>
      <c r="AQ5" s="16" t="str">
        <f>IF(ISERROR(VLOOKUP(CONCATENATE($A5,"_",AQ$2),'Reference data SID'!$B:$M,12,FALSE)),"",VLOOKUP(CONCATENATE($A5,"_",AQ$2),'Reference data SID'!$B:$M,12,FALSE))</f>
        <v/>
      </c>
      <c r="AR5" s="16" t="str">
        <f>IF(ISERROR(VLOOKUP(CONCATENATE($A5,"_",AR$2),'Reference data SID'!$B:$M,12,FALSE)),"",VLOOKUP(CONCATENATE($A5,"_",AR$2),'Reference data SID'!$B:$M,12,FALSE))</f>
        <v/>
      </c>
      <c r="AS5" s="16" t="str">
        <f>IF(ISERROR(VLOOKUP(CONCATENATE($A5,"_",AS$2),'Reference data SID'!$B:$M,12,FALSE)),"",VLOOKUP(CONCATENATE($A5,"_",AS$2),'Reference data SID'!$B:$M,12,FALSE))</f>
        <v/>
      </c>
      <c r="AT5" s="16" t="str">
        <f>IF(ISERROR(VLOOKUP(CONCATENATE($A5,"_",AT$2),'Reference data SID'!$B:$M,12,FALSE)),"",VLOOKUP(CONCATENATE($A5,"_",AT$2),'Reference data SID'!$B:$M,12,FALSE))</f>
        <v/>
      </c>
    </row>
    <row r="6" spans="1:46" x14ac:dyDescent="0.25">
      <c r="A6">
        <v>2</v>
      </c>
      <c r="B6" s="16" t="str">
        <f>IF(ISERROR(VLOOKUP(CONCATENATE($A6,"_",B$2),'Reference data SID'!$B:$M,12,FALSE)),"",VLOOKUP(CONCATENATE($A6,"_",B$2),'Reference data SID'!$B:$M,12,FALSE))</f>
        <v/>
      </c>
      <c r="C6" s="16" t="str">
        <f>IF(ISERROR(VLOOKUP(CONCATENATE($A6,"_",C$2),'Reference data SID'!$B:$M,12,FALSE)),"",VLOOKUP(CONCATENATE($A6,"_",C$2),'Reference data SID'!$B:$M,12,FALSE))</f>
        <v/>
      </c>
      <c r="D6" s="16" t="str">
        <f>IF(ISERROR(VLOOKUP(CONCATENATE($A6,"_",D$2),'Reference data SID'!$B:$M,12,FALSE)),"",VLOOKUP(CONCATENATE($A6,"_",D$2),'Reference data SID'!$B:$M,12,FALSE))</f>
        <v/>
      </c>
      <c r="E6" s="16" t="str">
        <f>IF(ISERROR(VLOOKUP(CONCATENATE($A6,"_",E$2),'Reference data SID'!$B:$M,12,FALSE)),"",VLOOKUP(CONCATENATE($A6,"_",E$2),'Reference data SID'!$B:$M,12,FALSE))</f>
        <v/>
      </c>
      <c r="F6" s="16" t="str">
        <f>IF(ISERROR(VLOOKUP(CONCATENATE($A6,"_",F$2),'Reference data SID'!$B:$M,12,FALSE)),"",VLOOKUP(CONCATENATE($A6,"_",F$2),'Reference data SID'!$B:$M,12,FALSE))</f>
        <v/>
      </c>
      <c r="G6" s="16" t="str">
        <f>IF(ISERROR(VLOOKUP(CONCATENATE($A6,"_",G$2),'Reference data SID'!$B:$M,12,FALSE)),"",VLOOKUP(CONCATENATE($A6,"_",G$2),'Reference data SID'!$B:$M,12,FALSE))</f>
        <v/>
      </c>
      <c r="H6" s="16" t="str">
        <f>IF(ISERROR(VLOOKUP(CONCATENATE($A6,"_",H$2),'Reference data SID'!$B:$M,12,FALSE)),"",VLOOKUP(CONCATENATE($A6,"_",H$2),'Reference data SID'!$B:$M,12,FALSE))</f>
        <v/>
      </c>
      <c r="I6" s="16" t="str">
        <f>IF(ISERROR(VLOOKUP(CONCATENATE($A6,"_",I$2),'Reference data SID'!$B:$M,12,FALSE)),"",VLOOKUP(CONCATENATE($A6,"_",I$2),'Reference data SID'!$B:$M,12,FALSE))</f>
        <v/>
      </c>
      <c r="J6" s="17" t="str">
        <f>IF(ISERROR(VLOOKUP(CONCATENATE($A6,"_",J$2),'Reference data SID'!$B:$M,12,FALSE)),"",VLOOKUP(CONCATENATE($A6,"_",J$2),'Reference data SID'!$B:$M,12,FALSE))</f>
        <v>625-034-9</v>
      </c>
      <c r="K6" s="16" t="str">
        <f>IF(ISERROR(VLOOKUP(CONCATENATE($A6,"_",K$2),'Reference data SID'!$B:$M,12,FALSE)),"",VLOOKUP(CONCATENATE($A6,"_",K$2),'Reference data SID'!$B:$M,12,FALSE))</f>
        <v/>
      </c>
      <c r="L6" s="16" t="str">
        <f>IF(ISERROR(VLOOKUP(CONCATENATE($A6,"_",L$2),'Reference data SID'!$B:$M,12,FALSE)),"",VLOOKUP(CONCATENATE($A6,"_",L$2),'Reference data SID'!$B:$M,12,FALSE))</f>
        <v/>
      </c>
      <c r="M6" s="16" t="str">
        <f>IF(ISERROR(VLOOKUP(CONCATENATE($A6,"_",M$2),'Reference data SID'!$B:$M,12,FALSE)),"",VLOOKUP(CONCATENATE($A6,"_",M$2),'Reference data SID'!$B:$M,12,FALSE))</f>
        <v/>
      </c>
      <c r="N6" s="16" t="str">
        <f>IF(ISERROR(VLOOKUP(CONCATENATE($A6,"_",N$2),'Reference data SID'!$B:$M,12,FALSE)),"",VLOOKUP(CONCATENATE($A6,"_",N$2),'Reference data SID'!$B:$M,12,FALSE))</f>
        <v/>
      </c>
      <c r="O6" s="17" t="str">
        <f>IF(ISERROR(VLOOKUP(CONCATENATE($A6,"_",O$2),'Reference data SID'!$B:$M,12,FALSE)),"",VLOOKUP(CONCATENATE($A6,"_",O$2),'Reference data SID'!$B:$M,12,FALSE))</f>
        <v>603-802-4</v>
      </c>
      <c r="P6" s="16" t="str">
        <f>IF(ISERROR(VLOOKUP(CONCATENATE($A6,"_",P$2),'Reference data SID'!$B:$M,12,FALSE)),"",VLOOKUP(CONCATENATE($A6,"_",P$2),'Reference data SID'!$B:$M,12,FALSE))</f>
        <v/>
      </c>
      <c r="Q6" s="16" t="str">
        <f>IF(ISERROR(VLOOKUP(CONCATENATE($A6,"_",Q$2),'Reference data SID'!$B:$M,12,FALSE)),"",VLOOKUP(CONCATENATE($A6,"_",Q$2),'Reference data SID'!$B:$M,12,FALSE))</f>
        <v/>
      </c>
      <c r="R6" s="16" t="str">
        <f>IF(ISERROR(VLOOKUP(CONCATENATE($A6,"_",R$2),'Reference data SID'!$B:$M,12,FALSE)),"",VLOOKUP(CONCATENATE($A6,"_",R$2),'Reference data SID'!$B:$M,12,FALSE))</f>
        <v/>
      </c>
      <c r="S6" s="17" t="str">
        <f>IF(ISERROR(VLOOKUP(CONCATENATE($A6,"_",S$2),'Reference data SID'!$B:$M,12,FALSE)),"",VLOOKUP(CONCATENATE($A6,"_",S$2),'Reference data SID'!$B:$M,12,FALSE))</f>
        <v>206-271-3</v>
      </c>
      <c r="T6" s="16" t="str">
        <f>IF(ISERROR(VLOOKUP(CONCATENATE($A6,"_",T$2),'Reference data SID'!$B:$M,12,FALSE)),"",VLOOKUP(CONCATENATE($A6,"_",T$2),'Reference data SID'!$B:$M,12,FALSE))</f>
        <v/>
      </c>
      <c r="U6" s="16" t="str">
        <f>IF(ISERROR(VLOOKUP(CONCATENATE($A6,"_",U$2),'Reference data SID'!$B:$M,12,FALSE)),"",VLOOKUP(CONCATENATE($A6,"_",U$2),'Reference data SID'!$B:$M,12,FALSE))</f>
        <v/>
      </c>
      <c r="V6" s="16" t="str">
        <f>IF(ISERROR(VLOOKUP(CONCATENATE($A6,"_",V$2),'Reference data SID'!$B:$M,12,FALSE)),"",VLOOKUP(CONCATENATE($A6,"_",V$2),'Reference data SID'!$B:$M,12,FALSE))</f>
        <v/>
      </c>
      <c r="W6" s="17" t="str">
        <f>IF(ISERROR(VLOOKUP(CONCATENATE($A6,"_",W$2),'Reference data SID'!$B:$M,12,FALSE)),"",VLOOKUP(CONCATENATE($A6,"_",W$2),'Reference data SID'!$B:$M,12,FALSE))</f>
        <v>245-508-5</v>
      </c>
      <c r="X6" s="17" t="str">
        <f>IF(ISERROR(VLOOKUP(CONCATENATE($A6,"_",X$2),'Reference data SID'!$B:$M,12,FALSE)),"",VLOOKUP(CONCATENATE($A6,"_",X$2),'Reference data SID'!$B:$M,12,FALSE))</f>
        <v>260-375-3</v>
      </c>
      <c r="Y6" s="17" t="str">
        <f>IF(ISERROR(VLOOKUP(CONCATENATE($A6,"_",Y$2),'Reference data SID'!$B:$M,12,FALSE)),"",VLOOKUP(CONCATENATE($A6,"_",Y$2),'Reference data SID'!$B:$M,12,FALSE))</f>
        <v>633-334-6</v>
      </c>
      <c r="Z6" s="16" t="str">
        <f>IF(ISERROR(VLOOKUP(CONCATENATE($A6,"_",Z$2),'Reference data SID'!$B:$M,12,FALSE)),"",VLOOKUP(CONCATENATE($A6,"_",Z$2),'Reference data SID'!$B:$M,12,FALSE))</f>
        <v/>
      </c>
      <c r="AA6" s="16" t="str">
        <f>IF(ISERROR(VLOOKUP(CONCATENATE($A6,"_",AA$2),'Reference data SID'!$B:$M,12,FALSE)),"",VLOOKUP(CONCATENATE($A6,"_",AA$2),'Reference data SID'!$B:$M,12,FALSE))</f>
        <v/>
      </c>
      <c r="AB6" s="16" t="str">
        <f>IF(ISERROR(VLOOKUP(CONCATENATE($A6,"_",AB$2),'Reference data SID'!$B:$M,12,FALSE)),"",VLOOKUP(CONCATENATE($A6,"_",AB$2),'Reference data SID'!$B:$M,12,FALSE))</f>
        <v/>
      </c>
      <c r="AC6" s="17" t="str">
        <f>IF(ISERROR(VLOOKUP(CONCATENATE($A6,"_",AC$2),'Reference data SID'!$B:$M,12,FALSE)),"",VLOOKUP(CONCATENATE($A6,"_",AC$2),'Reference data SID'!$B:$M,12,FALSE))</f>
        <v>205-911-9</v>
      </c>
      <c r="AD6" s="17" t="str">
        <f>IF(ISERROR(VLOOKUP(CONCATENATE($A6,"_",AD$2),'Reference data SID'!$B:$M,12,FALSE)),"",VLOOKUP(CONCATENATE($A6,"_",AD$2),'Reference data SID'!$B:$M,12,FALSE))</f>
        <v>621-543-5</v>
      </c>
      <c r="AE6" s="16" t="str">
        <f>IF(ISERROR(VLOOKUP(CONCATENATE($A6,"_",AE$2),'Reference data SID'!$B:$M,12,FALSE)),"",VLOOKUP(CONCATENATE($A6,"_",AE$2),'Reference data SID'!$B:$M,12,FALSE))</f>
        <v/>
      </c>
      <c r="AF6" s="16" t="str">
        <f>IF(ISERROR(VLOOKUP(CONCATENATE($A6,"_",AF$2),'Reference data SID'!$B:$M,12,FALSE)),"",VLOOKUP(CONCATENATE($A6,"_",AF$2),'Reference data SID'!$B:$M,12,FALSE))</f>
        <v/>
      </c>
      <c r="AG6" s="16" t="str">
        <f>IF(ISERROR(VLOOKUP(CONCATENATE($A6,"_",AG$2),'Reference data SID'!$B:$M,12,FALSE)),"",VLOOKUP(CONCATENATE($A6,"_",AG$2),'Reference data SID'!$B:$M,12,FALSE))</f>
        <v/>
      </c>
      <c r="AH6" s="16" t="str">
        <f>IF(ISERROR(VLOOKUP(CONCATENATE($A6,"_",AH$2),'Reference data SID'!$B:$M,12,FALSE)),"",VLOOKUP(CONCATENATE($A6,"_",AH$2),'Reference data SID'!$B:$M,12,FALSE))</f>
        <v/>
      </c>
      <c r="AI6" s="16" t="str">
        <f>IF(ISERROR(VLOOKUP(CONCATENATE($A6,"_",AI$2),'Reference data SID'!$B:$M,12,FALSE)),"",VLOOKUP(CONCATENATE($A6,"_",AI$2),'Reference data SID'!$B:$M,12,FALSE))</f>
        <v/>
      </c>
      <c r="AJ6" s="16" t="str">
        <f>IF(ISERROR(VLOOKUP(CONCATENATE($A6,"_",AJ$2),'Reference data SID'!$B:$M,12,FALSE)),"",VLOOKUP(CONCATENATE($A6,"_",AJ$2),'Reference data SID'!$B:$M,12,FALSE))</f>
        <v/>
      </c>
      <c r="AK6" s="16" t="str">
        <f>IF(ISERROR(VLOOKUP(CONCATENATE($A6,"_",AK$2),'Reference data SID'!$B:$M,12,FALSE)),"",VLOOKUP(CONCATENATE($A6,"_",AK$2),'Reference data SID'!$B:$M,12,FALSE))</f>
        <v/>
      </c>
      <c r="AL6" s="16" t="str">
        <f>IF(ISERROR(VLOOKUP(CONCATENATE($A6,"_",AL$2),'Reference data SID'!$B:$M,12,FALSE)),"",VLOOKUP(CONCATENATE($A6,"_",AL$2),'Reference data SID'!$B:$M,12,FALSE))</f>
        <v/>
      </c>
      <c r="AM6" s="16" t="str">
        <f>IF(ISERROR(VLOOKUP(CONCATENATE($A6,"_",AM$2),'Reference data SID'!$B:$M,12,FALSE)),"",VLOOKUP(CONCATENATE($A6,"_",AM$2),'Reference data SID'!$B:$M,12,FALSE))</f>
        <v/>
      </c>
      <c r="AN6" s="16" t="str">
        <f>IF(ISERROR(VLOOKUP(CONCATENATE($A6,"_",AN$2),'Reference data SID'!$B:$M,12,FALSE)),"",VLOOKUP(CONCATENATE($A6,"_",AN$2),'Reference data SID'!$B:$M,12,FALSE))</f>
        <v/>
      </c>
      <c r="AO6" s="16" t="str">
        <f>IF(ISERROR(VLOOKUP(CONCATENATE($A6,"_",AO$2),'Reference data SID'!$B:$M,12,FALSE)),"",VLOOKUP(CONCATENATE($A6,"_",AO$2),'Reference data SID'!$B:$M,12,FALSE))</f>
        <v/>
      </c>
      <c r="AP6" s="16" t="str">
        <f>IF(ISERROR(VLOOKUP(CONCATENATE($A6,"_",AP$2),'Reference data SID'!$B:$M,12,FALSE)),"",VLOOKUP(CONCATENATE($A6,"_",AP$2),'Reference data SID'!$B:$M,12,FALSE))</f>
        <v/>
      </c>
      <c r="AQ6" s="16" t="str">
        <f>IF(ISERROR(VLOOKUP(CONCATENATE($A6,"_",AQ$2),'Reference data SID'!$B:$M,12,FALSE)),"",VLOOKUP(CONCATENATE($A6,"_",AQ$2),'Reference data SID'!$B:$M,12,FALSE))</f>
        <v/>
      </c>
      <c r="AR6" s="16" t="str">
        <f>IF(ISERROR(VLOOKUP(CONCATENATE($A6,"_",AR$2),'Reference data SID'!$B:$M,12,FALSE)),"",VLOOKUP(CONCATENATE($A6,"_",AR$2),'Reference data SID'!$B:$M,12,FALSE))</f>
        <v/>
      </c>
      <c r="AS6" s="16" t="str">
        <f>IF(ISERROR(VLOOKUP(CONCATENATE($A6,"_",AS$2),'Reference data SID'!$B:$M,12,FALSE)),"",VLOOKUP(CONCATENATE($A6,"_",AS$2),'Reference data SID'!$B:$M,12,FALSE))</f>
        <v/>
      </c>
      <c r="AT6" s="16" t="str">
        <f>IF(ISERROR(VLOOKUP(CONCATENATE($A6,"_",AT$2),'Reference data SID'!$B:$M,12,FALSE)),"",VLOOKUP(CONCATENATE($A6,"_",AT$2),'Reference data SID'!$B:$M,12,FALSE))</f>
        <v/>
      </c>
    </row>
    <row r="7" spans="1:46" x14ac:dyDescent="0.25">
      <c r="A7">
        <v>3</v>
      </c>
      <c r="B7" s="16" t="str">
        <f>IF(ISERROR(VLOOKUP(CONCATENATE($A7,"_",B$2),'Reference data SID'!$B:$M,12,FALSE)),"",VLOOKUP(CONCATENATE($A7,"_",B$2),'Reference data SID'!$B:$M,12,FALSE))</f>
        <v/>
      </c>
      <c r="C7" s="16" t="str">
        <f>IF(ISERROR(VLOOKUP(CONCATENATE($A7,"_",C$2),'Reference data SID'!$B:$M,12,FALSE)),"",VLOOKUP(CONCATENATE($A7,"_",C$2),'Reference data SID'!$B:$M,12,FALSE))</f>
        <v/>
      </c>
      <c r="D7" s="16" t="str">
        <f>IF(ISERROR(VLOOKUP(CONCATENATE($A7,"_",D$2),'Reference data SID'!$B:$M,12,FALSE)),"",VLOOKUP(CONCATENATE($A7,"_",D$2),'Reference data SID'!$B:$M,12,FALSE))</f>
        <v/>
      </c>
      <c r="E7" s="16" t="str">
        <f>IF(ISERROR(VLOOKUP(CONCATENATE($A7,"_",E$2),'Reference data SID'!$B:$M,12,FALSE)),"",VLOOKUP(CONCATENATE($A7,"_",E$2),'Reference data SID'!$B:$M,12,FALSE))</f>
        <v/>
      </c>
      <c r="F7" s="16" t="str">
        <f>IF(ISERROR(VLOOKUP(CONCATENATE($A7,"_",F$2),'Reference data SID'!$B:$M,12,FALSE)),"",VLOOKUP(CONCATENATE($A7,"_",F$2),'Reference data SID'!$B:$M,12,FALSE))</f>
        <v/>
      </c>
      <c r="G7" s="16" t="str">
        <f>IF(ISERROR(VLOOKUP(CONCATENATE($A7,"_",G$2),'Reference data SID'!$B:$M,12,FALSE)),"",VLOOKUP(CONCATENATE($A7,"_",G$2),'Reference data SID'!$B:$M,12,FALSE))</f>
        <v/>
      </c>
      <c r="H7" s="16" t="str">
        <f>IF(ISERROR(VLOOKUP(CONCATENATE($A7,"_",H$2),'Reference data SID'!$B:$M,12,FALSE)),"",VLOOKUP(CONCATENATE($A7,"_",H$2),'Reference data SID'!$B:$M,12,FALSE))</f>
        <v/>
      </c>
      <c r="I7" s="16" t="str">
        <f>IF(ISERROR(VLOOKUP(CONCATENATE($A7,"_",I$2),'Reference data SID'!$B:$M,12,FALSE)),"",VLOOKUP(CONCATENATE($A7,"_",I$2),'Reference data SID'!$B:$M,12,FALSE))</f>
        <v/>
      </c>
      <c r="J7" s="17" t="str">
        <f>IF(ISERROR(VLOOKUP(CONCATENATE($A7,"_",J$2),'Reference data SID'!$B:$M,12,FALSE)),"",VLOOKUP(CONCATENATE($A7,"_",J$2),'Reference data SID'!$B:$M,12,FALSE))</f>
        <v>204-079-4</v>
      </c>
      <c r="K7" s="16" t="str">
        <f>IF(ISERROR(VLOOKUP(CONCATENATE($A7,"_",K$2),'Reference data SID'!$B:$M,12,FALSE)),"",VLOOKUP(CONCATENATE($A7,"_",K$2),'Reference data SID'!$B:$M,12,FALSE))</f>
        <v/>
      </c>
      <c r="L7" s="16" t="str">
        <f>IF(ISERROR(VLOOKUP(CONCATENATE($A7,"_",L$2),'Reference data SID'!$B:$M,12,FALSE)),"",VLOOKUP(CONCATENATE($A7,"_",L$2),'Reference data SID'!$B:$M,12,FALSE))</f>
        <v/>
      </c>
      <c r="M7" s="16" t="str">
        <f>IF(ISERROR(VLOOKUP(CONCATENATE($A7,"_",M$2),'Reference data SID'!$B:$M,12,FALSE)),"",VLOOKUP(CONCATENATE($A7,"_",M$2),'Reference data SID'!$B:$M,12,FALSE))</f>
        <v/>
      </c>
      <c r="N7" s="16" t="str">
        <f>IF(ISERROR(VLOOKUP(CONCATENATE($A7,"_",N$2),'Reference data SID'!$B:$M,12,FALSE)),"",VLOOKUP(CONCATENATE($A7,"_",N$2),'Reference data SID'!$B:$M,12,FALSE))</f>
        <v/>
      </c>
      <c r="O7" s="17" t="str">
        <f>IF(ISERROR(VLOOKUP(CONCATENATE($A7,"_",O$2),'Reference data SID'!$B:$M,12,FALSE)),"",VLOOKUP(CONCATENATE($A7,"_",O$2),'Reference data SID'!$B:$M,12,FALSE))</f>
        <v>603-801-9</v>
      </c>
      <c r="P7" s="16" t="str">
        <f>IF(ISERROR(VLOOKUP(CONCATENATE($A7,"_",P$2),'Reference data SID'!$B:$M,12,FALSE)),"",VLOOKUP(CONCATENATE($A7,"_",P$2),'Reference data SID'!$B:$M,12,FALSE))</f>
        <v/>
      </c>
      <c r="Q7" s="16" t="str">
        <f>IF(ISERROR(VLOOKUP(CONCATENATE($A7,"_",Q$2),'Reference data SID'!$B:$M,12,FALSE)),"",VLOOKUP(CONCATENATE($A7,"_",Q$2),'Reference data SID'!$B:$M,12,FALSE))</f>
        <v/>
      </c>
      <c r="R7" s="16" t="str">
        <f>IF(ISERROR(VLOOKUP(CONCATENATE($A7,"_",R$2),'Reference data SID'!$B:$M,12,FALSE)),"",VLOOKUP(CONCATENATE($A7,"_",R$2),'Reference data SID'!$B:$M,12,FALSE))</f>
        <v/>
      </c>
      <c r="S7" s="17" t="str">
        <f>IF(ISERROR(VLOOKUP(CONCATENATE($A7,"_",S$2),'Reference data SID'!$B:$M,12,FALSE)),"",VLOOKUP(CONCATENATE($A7,"_",S$2),'Reference data SID'!$B:$M,12,FALSE))</f>
        <v>206-270-8</v>
      </c>
      <c r="T7" s="16" t="str">
        <f>IF(ISERROR(VLOOKUP(CONCATENATE($A7,"_",T$2),'Reference data SID'!$B:$M,12,FALSE)),"",VLOOKUP(CONCATENATE($A7,"_",T$2),'Reference data SID'!$B:$M,12,FALSE))</f>
        <v/>
      </c>
      <c r="U7" s="16" t="str">
        <f>IF(ISERROR(VLOOKUP(CONCATENATE($A7,"_",U$2),'Reference data SID'!$B:$M,12,FALSE)),"",VLOOKUP(CONCATENATE($A7,"_",U$2),'Reference data SID'!$B:$M,12,FALSE))</f>
        <v/>
      </c>
      <c r="V7" s="16" t="str">
        <f>IF(ISERROR(VLOOKUP(CONCATENATE($A7,"_",V$2),'Reference data SID'!$B:$M,12,FALSE)),"",VLOOKUP(CONCATENATE($A7,"_",V$2),'Reference data SID'!$B:$M,12,FALSE))</f>
        <v/>
      </c>
      <c r="W7" s="17" t="str">
        <f>IF(ISERROR(VLOOKUP(CONCATENATE($A7,"_",W$2),'Reference data SID'!$B:$M,12,FALSE)),"",VLOOKUP(CONCATENATE($A7,"_",W$2),'Reference data SID'!$B:$M,12,FALSE))</f>
        <v>237-157-1</v>
      </c>
      <c r="X7" s="17" t="str">
        <f>IF(ISERROR(VLOOKUP(CONCATENATE($A7,"_",X$2),'Reference data SID'!$B:$M,12,FALSE)),"",VLOOKUP(CONCATENATE($A7,"_",X$2),'Reference data SID'!$B:$M,12,FALSE))</f>
        <v>250-665-8</v>
      </c>
      <c r="Y7" s="17" t="str">
        <f>IF(ISERROR(VLOOKUP(CONCATENATE($A7,"_",Y$2),'Reference data SID'!$B:$M,12,FALSE)),"",VLOOKUP(CONCATENATE($A7,"_",Y$2),'Reference data SID'!$B:$M,12,FALSE))</f>
        <v>617-434-7</v>
      </c>
      <c r="Z7" s="16" t="str">
        <f>IF(ISERROR(VLOOKUP(CONCATENATE($A7,"_",Z$2),'Reference data SID'!$B:$M,12,FALSE)),"",VLOOKUP(CONCATENATE($A7,"_",Z$2),'Reference data SID'!$B:$M,12,FALSE))</f>
        <v/>
      </c>
      <c r="AA7" s="16" t="str">
        <f>IF(ISERROR(VLOOKUP(CONCATENATE($A7,"_",AA$2),'Reference data SID'!$B:$M,12,FALSE)),"",VLOOKUP(CONCATENATE($A7,"_",AA$2),'Reference data SID'!$B:$M,12,FALSE))</f>
        <v/>
      </c>
      <c r="AB7" s="16" t="str">
        <f>IF(ISERROR(VLOOKUP(CONCATENATE($A7,"_",AB$2),'Reference data SID'!$B:$M,12,FALSE)),"",VLOOKUP(CONCATENATE($A7,"_",AB$2),'Reference data SID'!$B:$M,12,FALSE))</f>
        <v/>
      </c>
      <c r="AC7" s="17" t="str">
        <f>IF(ISERROR(VLOOKUP(CONCATENATE($A7,"_",AC$2),'Reference data SID'!$B:$M,12,FALSE)),"",VLOOKUP(CONCATENATE($A7,"_",AC$2),'Reference data SID'!$B:$M,12,FALSE))</f>
        <v>205-893-2</v>
      </c>
      <c r="AD7" s="17" t="str">
        <f>IF(ISERROR(VLOOKUP(CONCATENATE($A7,"_",AD$2),'Reference data SID'!$B:$M,12,FALSE)),"",VLOOKUP(CONCATENATE($A7,"_",AD$2),'Reference data SID'!$B:$M,12,FALSE))</f>
        <v>621-541-4</v>
      </c>
      <c r="AE7" s="16" t="str">
        <f>IF(ISERROR(VLOOKUP(CONCATENATE($A7,"_",AE$2),'Reference data SID'!$B:$M,12,FALSE)),"",VLOOKUP(CONCATENATE($A7,"_",AE$2),'Reference data SID'!$B:$M,12,FALSE))</f>
        <v/>
      </c>
      <c r="AF7" s="16" t="str">
        <f>IF(ISERROR(VLOOKUP(CONCATENATE($A7,"_",AF$2),'Reference data SID'!$B:$M,12,FALSE)),"",VLOOKUP(CONCATENATE($A7,"_",AF$2),'Reference data SID'!$B:$M,12,FALSE))</f>
        <v/>
      </c>
      <c r="AG7" s="16" t="str">
        <f>IF(ISERROR(VLOOKUP(CONCATENATE($A7,"_",AG$2),'Reference data SID'!$B:$M,12,FALSE)),"",VLOOKUP(CONCATENATE($A7,"_",AG$2),'Reference data SID'!$B:$M,12,FALSE))</f>
        <v/>
      </c>
      <c r="AH7" s="16" t="str">
        <f>IF(ISERROR(VLOOKUP(CONCATENATE($A7,"_",AH$2),'Reference data SID'!$B:$M,12,FALSE)),"",VLOOKUP(CONCATENATE($A7,"_",AH$2),'Reference data SID'!$B:$M,12,FALSE))</f>
        <v/>
      </c>
      <c r="AI7" s="16" t="str">
        <f>IF(ISERROR(VLOOKUP(CONCATENATE($A7,"_",AI$2),'Reference data SID'!$B:$M,12,FALSE)),"",VLOOKUP(CONCATENATE($A7,"_",AI$2),'Reference data SID'!$B:$M,12,FALSE))</f>
        <v/>
      </c>
      <c r="AJ7" s="16" t="str">
        <f>IF(ISERROR(VLOOKUP(CONCATENATE($A7,"_",AJ$2),'Reference data SID'!$B:$M,12,FALSE)),"",VLOOKUP(CONCATENATE($A7,"_",AJ$2),'Reference data SID'!$B:$M,12,FALSE))</f>
        <v/>
      </c>
      <c r="AK7" s="16" t="str">
        <f>IF(ISERROR(VLOOKUP(CONCATENATE($A7,"_",AK$2),'Reference data SID'!$B:$M,12,FALSE)),"",VLOOKUP(CONCATENATE($A7,"_",AK$2),'Reference data SID'!$B:$M,12,FALSE))</f>
        <v/>
      </c>
      <c r="AL7" s="16" t="str">
        <f>IF(ISERROR(VLOOKUP(CONCATENATE($A7,"_",AL$2),'Reference data SID'!$B:$M,12,FALSE)),"",VLOOKUP(CONCATENATE($A7,"_",AL$2),'Reference data SID'!$B:$M,12,FALSE))</f>
        <v/>
      </c>
      <c r="AM7" s="16" t="str">
        <f>IF(ISERROR(VLOOKUP(CONCATENATE($A7,"_",AM$2),'Reference data SID'!$B:$M,12,FALSE)),"",VLOOKUP(CONCATENATE($A7,"_",AM$2),'Reference data SID'!$B:$M,12,FALSE))</f>
        <v/>
      </c>
      <c r="AN7" s="16" t="str">
        <f>IF(ISERROR(VLOOKUP(CONCATENATE($A7,"_",AN$2),'Reference data SID'!$B:$M,12,FALSE)),"",VLOOKUP(CONCATENATE($A7,"_",AN$2),'Reference data SID'!$B:$M,12,FALSE))</f>
        <v/>
      </c>
      <c r="AO7" s="16" t="str">
        <f>IF(ISERROR(VLOOKUP(CONCATENATE($A7,"_",AO$2),'Reference data SID'!$B:$M,12,FALSE)),"",VLOOKUP(CONCATENATE($A7,"_",AO$2),'Reference data SID'!$B:$M,12,FALSE))</f>
        <v/>
      </c>
      <c r="AP7" s="16" t="str">
        <f>IF(ISERROR(VLOOKUP(CONCATENATE($A7,"_",AP$2),'Reference data SID'!$B:$M,12,FALSE)),"",VLOOKUP(CONCATENATE($A7,"_",AP$2),'Reference data SID'!$B:$M,12,FALSE))</f>
        <v/>
      </c>
      <c r="AQ7" s="16" t="str">
        <f>IF(ISERROR(VLOOKUP(CONCATENATE($A7,"_",AQ$2),'Reference data SID'!$B:$M,12,FALSE)),"",VLOOKUP(CONCATENATE($A7,"_",AQ$2),'Reference data SID'!$B:$M,12,FALSE))</f>
        <v/>
      </c>
      <c r="AR7" s="16" t="str">
        <f>IF(ISERROR(VLOOKUP(CONCATENATE($A7,"_",AR$2),'Reference data SID'!$B:$M,12,FALSE)),"",VLOOKUP(CONCATENATE($A7,"_",AR$2),'Reference data SID'!$B:$M,12,FALSE))</f>
        <v/>
      </c>
      <c r="AS7" s="16" t="str">
        <f>IF(ISERROR(VLOOKUP(CONCATENATE($A7,"_",AS$2),'Reference data SID'!$B:$M,12,FALSE)),"",VLOOKUP(CONCATENATE($A7,"_",AS$2),'Reference data SID'!$B:$M,12,FALSE))</f>
        <v/>
      </c>
      <c r="AT7" s="16" t="str">
        <f>IF(ISERROR(VLOOKUP(CONCATENATE($A7,"_",AT$2),'Reference data SID'!$B:$M,12,FALSE)),"",VLOOKUP(CONCATENATE($A7,"_",AT$2),'Reference data SID'!$B:$M,12,FALSE))</f>
        <v/>
      </c>
    </row>
    <row r="8" spans="1:46" x14ac:dyDescent="0.25">
      <c r="A8">
        <v>4</v>
      </c>
      <c r="B8" s="16" t="str">
        <f>IF(ISERROR(VLOOKUP(CONCATENATE($A8,"_",B$2),'Reference data SID'!$B:$M,12,FALSE)),"",VLOOKUP(CONCATENATE($A8,"_",B$2),'Reference data SID'!$B:$M,12,FALSE))</f>
        <v/>
      </c>
      <c r="C8" s="16" t="str">
        <f>IF(ISERROR(VLOOKUP(CONCATENATE($A8,"_",C$2),'Reference data SID'!$B:$M,12,FALSE)),"",VLOOKUP(CONCATENATE($A8,"_",C$2),'Reference data SID'!$B:$M,12,FALSE))</f>
        <v/>
      </c>
      <c r="D8" s="16" t="str">
        <f>IF(ISERROR(VLOOKUP(CONCATENATE($A8,"_",D$2),'Reference data SID'!$B:$M,12,FALSE)),"",VLOOKUP(CONCATENATE($A8,"_",D$2),'Reference data SID'!$B:$M,12,FALSE))</f>
        <v/>
      </c>
      <c r="E8" s="16" t="str">
        <f>IF(ISERROR(VLOOKUP(CONCATENATE($A8,"_",E$2),'Reference data SID'!$B:$M,12,FALSE)),"",VLOOKUP(CONCATENATE($A8,"_",E$2),'Reference data SID'!$B:$M,12,FALSE))</f>
        <v/>
      </c>
      <c r="F8" s="16" t="str">
        <f>IF(ISERROR(VLOOKUP(CONCATENATE($A8,"_",F$2),'Reference data SID'!$B:$M,12,FALSE)),"",VLOOKUP(CONCATENATE($A8,"_",F$2),'Reference data SID'!$B:$M,12,FALSE))</f>
        <v/>
      </c>
      <c r="G8" s="16" t="str">
        <f>IF(ISERROR(VLOOKUP(CONCATENATE($A8,"_",G$2),'Reference data SID'!$B:$M,12,FALSE)),"",VLOOKUP(CONCATENATE($A8,"_",G$2),'Reference data SID'!$B:$M,12,FALSE))</f>
        <v/>
      </c>
      <c r="H8" s="16" t="str">
        <f>IF(ISERROR(VLOOKUP(CONCATENATE($A8,"_",H$2),'Reference data SID'!$B:$M,12,FALSE)),"",VLOOKUP(CONCATENATE($A8,"_",H$2),'Reference data SID'!$B:$M,12,FALSE))</f>
        <v/>
      </c>
      <c r="I8" s="16" t="str">
        <f>IF(ISERROR(VLOOKUP(CONCATENATE($A8,"_",I$2),'Reference data SID'!$B:$M,12,FALSE)),"",VLOOKUP(CONCATENATE($A8,"_",I$2),'Reference data SID'!$B:$M,12,FALSE))</f>
        <v/>
      </c>
      <c r="J8" s="16" t="str">
        <f>IF(ISERROR(VLOOKUP(CONCATENATE($A8,"_",J$2),'Reference data SID'!$B:$M,12,FALSE)),"",VLOOKUP(CONCATENATE($A8,"_",J$2),'Reference data SID'!$B:$M,12,FALSE))</f>
        <v/>
      </c>
      <c r="K8" s="16" t="str">
        <f>IF(ISERROR(VLOOKUP(CONCATENATE($A8,"_",K$2),'Reference data SID'!$B:$M,12,FALSE)),"",VLOOKUP(CONCATENATE($A8,"_",K$2),'Reference data SID'!$B:$M,12,FALSE))</f>
        <v/>
      </c>
      <c r="L8" s="16" t="str">
        <f>IF(ISERROR(VLOOKUP(CONCATENATE($A8,"_",L$2),'Reference data SID'!$B:$M,12,FALSE)),"",VLOOKUP(CONCATENATE($A8,"_",L$2),'Reference data SID'!$B:$M,12,FALSE))</f>
        <v/>
      </c>
      <c r="M8" s="16" t="str">
        <f>IF(ISERROR(VLOOKUP(CONCATENATE($A8,"_",M$2),'Reference data SID'!$B:$M,12,FALSE)),"",VLOOKUP(CONCATENATE($A8,"_",M$2),'Reference data SID'!$B:$M,12,FALSE))</f>
        <v/>
      </c>
      <c r="N8" s="16" t="str">
        <f>IF(ISERROR(VLOOKUP(CONCATENATE($A8,"_",N$2),'Reference data SID'!$B:$M,12,FALSE)),"",VLOOKUP(CONCATENATE($A8,"_",N$2),'Reference data SID'!$B:$M,12,FALSE))</f>
        <v/>
      </c>
      <c r="O8" s="17" t="str">
        <f>IF(ISERROR(VLOOKUP(CONCATENATE($A8,"_",O$2),'Reference data SID'!$B:$M,12,FALSE)),"",VLOOKUP(CONCATENATE($A8,"_",O$2),'Reference data SID'!$B:$M,12,FALSE))</f>
        <v>247-148-4</v>
      </c>
      <c r="P8" s="16" t="str">
        <f>IF(ISERROR(VLOOKUP(CONCATENATE($A8,"_",P$2),'Reference data SID'!$B:$M,12,FALSE)),"",VLOOKUP(CONCATENATE($A8,"_",P$2),'Reference data SID'!$B:$M,12,FALSE))</f>
        <v/>
      </c>
      <c r="Q8" s="16" t="str">
        <f>IF(ISERROR(VLOOKUP(CONCATENATE($A8,"_",Q$2),'Reference data SID'!$B:$M,12,FALSE)),"",VLOOKUP(CONCATENATE($A8,"_",Q$2),'Reference data SID'!$B:$M,12,FALSE))</f>
        <v/>
      </c>
      <c r="R8" s="16" t="str">
        <f>IF(ISERROR(VLOOKUP(CONCATENATE($A8,"_",R$2),'Reference data SID'!$B:$M,12,FALSE)),"",VLOOKUP(CONCATENATE($A8,"_",R$2),'Reference data SID'!$B:$M,12,FALSE))</f>
        <v/>
      </c>
      <c r="S8" s="17" t="str">
        <f>IF(ISERROR(VLOOKUP(CONCATENATE($A8,"_",S$2),'Reference data SID'!$B:$M,12,FALSE)),"",VLOOKUP(CONCATENATE($A8,"_",S$2),'Reference data SID'!$B:$M,12,FALSE))</f>
        <v>200-401-2</v>
      </c>
      <c r="T8" s="16" t="str">
        <f>IF(ISERROR(VLOOKUP(CONCATENATE($A8,"_",T$2),'Reference data SID'!$B:$M,12,FALSE)),"",VLOOKUP(CONCATENATE($A8,"_",T$2),'Reference data SID'!$B:$M,12,FALSE))</f>
        <v/>
      </c>
      <c r="U8" s="16" t="str">
        <f>IF(ISERROR(VLOOKUP(CONCATENATE($A8,"_",U$2),'Reference data SID'!$B:$M,12,FALSE)),"",VLOOKUP(CONCATENATE($A8,"_",U$2),'Reference data SID'!$B:$M,12,FALSE))</f>
        <v/>
      </c>
      <c r="V8" s="16" t="str">
        <f>IF(ISERROR(VLOOKUP(CONCATENATE($A8,"_",V$2),'Reference data SID'!$B:$M,12,FALSE)),"",VLOOKUP(CONCATENATE($A8,"_",V$2),'Reference data SID'!$B:$M,12,FALSE))</f>
        <v/>
      </c>
      <c r="W8" s="17" t="str">
        <f>IF(ISERROR(VLOOKUP(CONCATENATE($A8,"_",W$2),'Reference data SID'!$B:$M,12,FALSE)),"",VLOOKUP(CONCATENATE($A8,"_",W$2),'Reference data SID'!$B:$M,12,FALSE))</f>
        <v>237-156-6</v>
      </c>
      <c r="X8" s="17" t="str">
        <f>IF(ISERROR(VLOOKUP(CONCATENATE($A8,"_",X$2),'Reference data SID'!$B:$M,12,FALSE)),"",VLOOKUP(CONCATENATE($A8,"_",X$2),'Reference data SID'!$B:$M,12,FALSE))</f>
        <v>249-644-6</v>
      </c>
      <c r="Y8" s="17" t="str">
        <f>IF(ISERROR(VLOOKUP(CONCATENATE($A8,"_",Y$2),'Reference data SID'!$B:$M,12,FALSE)),"",VLOOKUP(CONCATENATE($A8,"_",Y$2),'Reference data SID'!$B:$M,12,FALSE))</f>
        <v>616-629-4</v>
      </c>
      <c r="Z8" s="16" t="str">
        <f>IF(ISERROR(VLOOKUP(CONCATENATE($A8,"_",Z$2),'Reference data SID'!$B:$M,12,FALSE)),"",VLOOKUP(CONCATENATE($A8,"_",Z$2),'Reference data SID'!$B:$M,12,FALSE))</f>
        <v/>
      </c>
      <c r="AA8" s="16" t="str">
        <f>IF(ISERROR(VLOOKUP(CONCATENATE($A8,"_",AA$2),'Reference data SID'!$B:$M,12,FALSE)),"",VLOOKUP(CONCATENATE($A8,"_",AA$2),'Reference data SID'!$B:$M,12,FALSE))</f>
        <v/>
      </c>
      <c r="AB8" s="16" t="str">
        <f>IF(ISERROR(VLOOKUP(CONCATENATE($A8,"_",AB$2),'Reference data SID'!$B:$M,12,FALSE)),"",VLOOKUP(CONCATENATE($A8,"_",AB$2),'Reference data SID'!$B:$M,12,FALSE))</f>
        <v/>
      </c>
      <c r="AC8" s="17" t="str">
        <f>IF(ISERROR(VLOOKUP(CONCATENATE($A8,"_",AC$2),'Reference data SID'!$B:$M,12,FALSE)),"",VLOOKUP(CONCATENATE($A8,"_",AC$2),'Reference data SID'!$B:$M,12,FALSE))</f>
        <v>200-028-5</v>
      </c>
      <c r="AD8" s="17" t="str">
        <f>IF(ISERROR(VLOOKUP(CONCATENATE($A8,"_",AD$2),'Reference data SID'!$B:$M,12,FALSE)),"",VLOOKUP(CONCATENATE($A8,"_",AD$2),'Reference data SID'!$B:$M,12,FALSE))</f>
        <v>620-888-9</v>
      </c>
      <c r="AE8" s="16" t="str">
        <f>IF(ISERROR(VLOOKUP(CONCATENATE($A8,"_",AE$2),'Reference data SID'!$B:$M,12,FALSE)),"",VLOOKUP(CONCATENATE($A8,"_",AE$2),'Reference data SID'!$B:$M,12,FALSE))</f>
        <v/>
      </c>
      <c r="AF8" s="16" t="str">
        <f>IF(ISERROR(VLOOKUP(CONCATENATE($A8,"_",AF$2),'Reference data SID'!$B:$M,12,FALSE)),"",VLOOKUP(CONCATENATE($A8,"_",AF$2),'Reference data SID'!$B:$M,12,FALSE))</f>
        <v/>
      </c>
      <c r="AG8" s="16" t="str">
        <f>IF(ISERROR(VLOOKUP(CONCATENATE($A8,"_",AG$2),'Reference data SID'!$B:$M,12,FALSE)),"",VLOOKUP(CONCATENATE($A8,"_",AG$2),'Reference data SID'!$B:$M,12,FALSE))</f>
        <v/>
      </c>
      <c r="AH8" s="16" t="str">
        <f>IF(ISERROR(VLOOKUP(CONCATENATE($A8,"_",AH$2),'Reference data SID'!$B:$M,12,FALSE)),"",VLOOKUP(CONCATENATE($A8,"_",AH$2),'Reference data SID'!$B:$M,12,FALSE))</f>
        <v/>
      </c>
      <c r="AI8" s="16" t="str">
        <f>IF(ISERROR(VLOOKUP(CONCATENATE($A8,"_",AI$2),'Reference data SID'!$B:$M,12,FALSE)),"",VLOOKUP(CONCATENATE($A8,"_",AI$2),'Reference data SID'!$B:$M,12,FALSE))</f>
        <v/>
      </c>
      <c r="AJ8" s="16" t="str">
        <f>IF(ISERROR(VLOOKUP(CONCATENATE($A8,"_",AJ$2),'Reference data SID'!$B:$M,12,FALSE)),"",VLOOKUP(CONCATENATE($A8,"_",AJ$2),'Reference data SID'!$B:$M,12,FALSE))</f>
        <v/>
      </c>
      <c r="AK8" s="16" t="str">
        <f>IF(ISERROR(VLOOKUP(CONCATENATE($A8,"_",AK$2),'Reference data SID'!$B:$M,12,FALSE)),"",VLOOKUP(CONCATENATE($A8,"_",AK$2),'Reference data SID'!$B:$M,12,FALSE))</f>
        <v/>
      </c>
      <c r="AL8" s="16" t="str">
        <f>IF(ISERROR(VLOOKUP(CONCATENATE($A8,"_",AL$2),'Reference data SID'!$B:$M,12,FALSE)),"",VLOOKUP(CONCATENATE($A8,"_",AL$2),'Reference data SID'!$B:$M,12,FALSE))</f>
        <v/>
      </c>
      <c r="AM8" s="16" t="str">
        <f>IF(ISERROR(VLOOKUP(CONCATENATE($A8,"_",AM$2),'Reference data SID'!$B:$M,12,FALSE)),"",VLOOKUP(CONCATENATE($A8,"_",AM$2),'Reference data SID'!$B:$M,12,FALSE))</f>
        <v/>
      </c>
      <c r="AN8" s="16" t="str">
        <f>IF(ISERROR(VLOOKUP(CONCATENATE($A8,"_",AN$2),'Reference data SID'!$B:$M,12,FALSE)),"",VLOOKUP(CONCATENATE($A8,"_",AN$2),'Reference data SID'!$B:$M,12,FALSE))</f>
        <v/>
      </c>
      <c r="AO8" s="16" t="str">
        <f>IF(ISERROR(VLOOKUP(CONCATENATE($A8,"_",AO$2),'Reference data SID'!$B:$M,12,FALSE)),"",VLOOKUP(CONCATENATE($A8,"_",AO$2),'Reference data SID'!$B:$M,12,FALSE))</f>
        <v/>
      </c>
      <c r="AP8" s="16" t="str">
        <f>IF(ISERROR(VLOOKUP(CONCATENATE($A8,"_",AP$2),'Reference data SID'!$B:$M,12,FALSE)),"",VLOOKUP(CONCATENATE($A8,"_",AP$2),'Reference data SID'!$B:$M,12,FALSE))</f>
        <v/>
      </c>
      <c r="AQ8" s="16" t="str">
        <f>IF(ISERROR(VLOOKUP(CONCATENATE($A8,"_",AQ$2),'Reference data SID'!$B:$M,12,FALSE)),"",VLOOKUP(CONCATENATE($A8,"_",AQ$2),'Reference data SID'!$B:$M,12,FALSE))</f>
        <v/>
      </c>
      <c r="AR8" s="16" t="str">
        <f>IF(ISERROR(VLOOKUP(CONCATENATE($A8,"_",AR$2),'Reference data SID'!$B:$M,12,FALSE)),"",VLOOKUP(CONCATENATE($A8,"_",AR$2),'Reference data SID'!$B:$M,12,FALSE))</f>
        <v/>
      </c>
      <c r="AS8" s="16" t="str">
        <f>IF(ISERROR(VLOOKUP(CONCATENATE($A8,"_",AS$2),'Reference data SID'!$B:$M,12,FALSE)),"",VLOOKUP(CONCATENATE($A8,"_",AS$2),'Reference data SID'!$B:$M,12,FALSE))</f>
        <v/>
      </c>
      <c r="AT8" s="16" t="str">
        <f>IF(ISERROR(VLOOKUP(CONCATENATE($A8,"_",AT$2),'Reference data SID'!$B:$M,12,FALSE)),"",VLOOKUP(CONCATENATE($A8,"_",AT$2),'Reference data SID'!$B:$M,12,FALSE))</f>
        <v/>
      </c>
    </row>
    <row r="9" spans="1:46" x14ac:dyDescent="0.25">
      <c r="A9">
        <v>5</v>
      </c>
      <c r="B9" s="16" t="str">
        <f>IF(ISERROR(VLOOKUP(CONCATENATE($A9,"_",B$2),'Reference data SID'!$B:$M,12,FALSE)),"",VLOOKUP(CONCATENATE($A9,"_",B$2),'Reference data SID'!$B:$M,12,FALSE))</f>
        <v/>
      </c>
      <c r="C9" s="16" t="str">
        <f>IF(ISERROR(VLOOKUP(CONCATENATE($A9,"_",C$2),'Reference data SID'!$B:$M,12,FALSE)),"",VLOOKUP(CONCATENATE($A9,"_",C$2),'Reference data SID'!$B:$M,12,FALSE))</f>
        <v/>
      </c>
      <c r="D9" s="16" t="str">
        <f>IF(ISERROR(VLOOKUP(CONCATENATE($A9,"_",D$2),'Reference data SID'!$B:$M,12,FALSE)),"",VLOOKUP(CONCATENATE($A9,"_",D$2),'Reference data SID'!$B:$M,12,FALSE))</f>
        <v/>
      </c>
      <c r="E9" s="16" t="str">
        <f>IF(ISERROR(VLOOKUP(CONCATENATE($A9,"_",E$2),'Reference data SID'!$B:$M,12,FALSE)),"",VLOOKUP(CONCATENATE($A9,"_",E$2),'Reference data SID'!$B:$M,12,FALSE))</f>
        <v/>
      </c>
      <c r="F9" s="16" t="str">
        <f>IF(ISERROR(VLOOKUP(CONCATENATE($A9,"_",F$2),'Reference data SID'!$B:$M,12,FALSE)),"",VLOOKUP(CONCATENATE($A9,"_",F$2),'Reference data SID'!$B:$M,12,FALSE))</f>
        <v/>
      </c>
      <c r="G9" s="16" t="str">
        <f>IF(ISERROR(VLOOKUP(CONCATENATE($A9,"_",G$2),'Reference data SID'!$B:$M,12,FALSE)),"",VLOOKUP(CONCATENATE($A9,"_",G$2),'Reference data SID'!$B:$M,12,FALSE))</f>
        <v/>
      </c>
      <c r="H9" s="16" t="str">
        <f>IF(ISERROR(VLOOKUP(CONCATENATE($A9,"_",H$2),'Reference data SID'!$B:$M,12,FALSE)),"",VLOOKUP(CONCATENATE($A9,"_",H$2),'Reference data SID'!$B:$M,12,FALSE))</f>
        <v/>
      </c>
      <c r="I9" s="16" t="str">
        <f>IF(ISERROR(VLOOKUP(CONCATENATE($A9,"_",I$2),'Reference data SID'!$B:$M,12,FALSE)),"",VLOOKUP(CONCATENATE($A9,"_",I$2),'Reference data SID'!$B:$M,12,FALSE))</f>
        <v/>
      </c>
      <c r="J9" s="16" t="str">
        <f>IF(ISERROR(VLOOKUP(CONCATENATE($A9,"_",J$2),'Reference data SID'!$B:$M,12,FALSE)),"",VLOOKUP(CONCATENATE($A9,"_",J$2),'Reference data SID'!$B:$M,12,FALSE))</f>
        <v/>
      </c>
      <c r="K9" s="16" t="str">
        <f>IF(ISERROR(VLOOKUP(CONCATENATE($A9,"_",K$2),'Reference data SID'!$B:$M,12,FALSE)),"",VLOOKUP(CONCATENATE($A9,"_",K$2),'Reference data SID'!$B:$M,12,FALSE))</f>
        <v/>
      </c>
      <c r="L9" s="16" t="str">
        <f>IF(ISERROR(VLOOKUP(CONCATENATE($A9,"_",L$2),'Reference data SID'!$B:$M,12,FALSE)),"",VLOOKUP(CONCATENATE($A9,"_",L$2),'Reference data SID'!$B:$M,12,FALSE))</f>
        <v/>
      </c>
      <c r="M9" s="16" t="str">
        <f>IF(ISERROR(VLOOKUP(CONCATENATE($A9,"_",M$2),'Reference data SID'!$B:$M,12,FALSE)),"",VLOOKUP(CONCATENATE($A9,"_",M$2),'Reference data SID'!$B:$M,12,FALSE))</f>
        <v/>
      </c>
      <c r="N9" s="16" t="str">
        <f>IF(ISERROR(VLOOKUP(CONCATENATE($A9,"_",N$2),'Reference data SID'!$B:$M,12,FALSE)),"",VLOOKUP(CONCATENATE($A9,"_",N$2),'Reference data SID'!$B:$M,12,FALSE))</f>
        <v/>
      </c>
      <c r="O9" s="17" t="str">
        <f>IF(ISERROR(VLOOKUP(CONCATENATE($A9,"_",O$2),'Reference data SID'!$B:$M,12,FALSE)),"",VLOOKUP(CONCATENATE($A9,"_",O$2),'Reference data SID'!$B:$M,12,FALSE))</f>
        <v>221-695-9</v>
      </c>
      <c r="P9" s="16" t="str">
        <f>IF(ISERROR(VLOOKUP(CONCATENATE($A9,"_",P$2),'Reference data SID'!$B:$M,12,FALSE)),"",VLOOKUP(CONCATENATE($A9,"_",P$2),'Reference data SID'!$B:$M,12,FALSE))</f>
        <v/>
      </c>
      <c r="Q9" s="16" t="str">
        <f>IF(ISERROR(VLOOKUP(CONCATENATE($A9,"_",Q$2),'Reference data SID'!$B:$M,12,FALSE)),"",VLOOKUP(CONCATENATE($A9,"_",Q$2),'Reference data SID'!$B:$M,12,FALSE))</f>
        <v/>
      </c>
      <c r="R9" s="16" t="str">
        <f>IF(ISERROR(VLOOKUP(CONCATENATE($A9,"_",R$2),'Reference data SID'!$B:$M,12,FALSE)),"",VLOOKUP(CONCATENATE($A9,"_",R$2),'Reference data SID'!$B:$M,12,FALSE))</f>
        <v/>
      </c>
      <c r="S9" s="16" t="str">
        <f>IF(ISERROR(VLOOKUP(CONCATENATE($A9,"_",S$2),'Reference data SID'!$B:$M,12,FALSE)),"",VLOOKUP(CONCATENATE($A9,"_",S$2),'Reference data SID'!$B:$M,12,FALSE))</f>
        <v/>
      </c>
      <c r="T9" s="16" t="str">
        <f>IF(ISERROR(VLOOKUP(CONCATENATE($A9,"_",T$2),'Reference data SID'!$B:$M,12,FALSE)),"",VLOOKUP(CONCATENATE($A9,"_",T$2),'Reference data SID'!$B:$M,12,FALSE))</f>
        <v/>
      </c>
      <c r="U9" s="16" t="str">
        <f>IF(ISERROR(VLOOKUP(CONCATENATE($A9,"_",U$2),'Reference data SID'!$B:$M,12,FALSE)),"",VLOOKUP(CONCATENATE($A9,"_",U$2),'Reference data SID'!$B:$M,12,FALSE))</f>
        <v/>
      </c>
      <c r="V9" s="16" t="str">
        <f>IF(ISERROR(VLOOKUP(CONCATENATE($A9,"_",V$2),'Reference data SID'!$B:$M,12,FALSE)),"",VLOOKUP(CONCATENATE($A9,"_",V$2),'Reference data SID'!$B:$M,12,FALSE))</f>
        <v/>
      </c>
      <c r="W9" s="17" t="str">
        <f>IF(ISERROR(VLOOKUP(CONCATENATE($A9,"_",W$2),'Reference data SID'!$B:$M,12,FALSE)),"",VLOOKUP(CONCATENATE($A9,"_",W$2),'Reference data SID'!$B:$M,12,FALSE))</f>
        <v>237-155-0</v>
      </c>
      <c r="X9" s="17" t="str">
        <f>IF(ISERROR(VLOOKUP(CONCATENATE($A9,"_",X$2),'Reference data SID'!$B:$M,12,FALSE)),"",VLOOKUP(CONCATENATE($A9,"_",X$2),'Reference data SID'!$B:$M,12,FALSE))</f>
        <v>249-415-0</v>
      </c>
      <c r="Y9" s="17" t="str">
        <f>IF(ISERROR(VLOOKUP(CONCATENATE($A9,"_",Y$2),'Reference data SID'!$B:$M,12,FALSE)),"",VLOOKUP(CONCATENATE($A9,"_",Y$2),'Reference data SID'!$B:$M,12,FALSE))</f>
        <v>435-230-4</v>
      </c>
      <c r="Z9" s="16" t="str">
        <f>IF(ISERROR(VLOOKUP(CONCATENATE($A9,"_",Z$2),'Reference data SID'!$B:$M,12,FALSE)),"",VLOOKUP(CONCATENATE($A9,"_",Z$2),'Reference data SID'!$B:$M,12,FALSE))</f>
        <v/>
      </c>
      <c r="AA9" s="16" t="str">
        <f>IF(ISERROR(VLOOKUP(CONCATENATE($A9,"_",AA$2),'Reference data SID'!$B:$M,12,FALSE)),"",VLOOKUP(CONCATENATE($A9,"_",AA$2),'Reference data SID'!$B:$M,12,FALSE))</f>
        <v/>
      </c>
      <c r="AB9" s="16" t="str">
        <f>IF(ISERROR(VLOOKUP(CONCATENATE($A9,"_",AB$2),'Reference data SID'!$B:$M,12,FALSE)),"",VLOOKUP(CONCATENATE($A9,"_",AB$2),'Reference data SID'!$B:$M,12,FALSE))</f>
        <v/>
      </c>
      <c r="AC9" s="16" t="str">
        <f>IF(ISERROR(VLOOKUP(CONCATENATE($A9,"_",AC$2),'Reference data SID'!$B:$M,12,FALSE)),"",VLOOKUP(CONCATENATE($A9,"_",AC$2),'Reference data SID'!$B:$M,12,FALSE))</f>
        <v/>
      </c>
      <c r="AD9" s="17" t="str">
        <f>IF(ISERROR(VLOOKUP(CONCATENATE($A9,"_",AD$2),'Reference data SID'!$B:$M,12,FALSE)),"",VLOOKUP(CONCATENATE($A9,"_",AD$2),'Reference data SID'!$B:$M,12,FALSE))</f>
        <v>254-787-2</v>
      </c>
      <c r="AE9" s="16" t="str">
        <f>IF(ISERROR(VLOOKUP(CONCATENATE($A9,"_",AE$2),'Reference data SID'!$B:$M,12,FALSE)),"",VLOOKUP(CONCATENATE($A9,"_",AE$2),'Reference data SID'!$B:$M,12,FALSE))</f>
        <v/>
      </c>
      <c r="AF9" s="16" t="str">
        <f>IF(ISERROR(VLOOKUP(CONCATENATE($A9,"_",AF$2),'Reference data SID'!$B:$M,12,FALSE)),"",VLOOKUP(CONCATENATE($A9,"_",AF$2),'Reference data SID'!$B:$M,12,FALSE))</f>
        <v/>
      </c>
      <c r="AG9" s="16" t="str">
        <f>IF(ISERROR(VLOOKUP(CONCATENATE($A9,"_",AG$2),'Reference data SID'!$B:$M,12,FALSE)),"",VLOOKUP(CONCATENATE($A9,"_",AG$2),'Reference data SID'!$B:$M,12,FALSE))</f>
        <v/>
      </c>
      <c r="AH9" s="16" t="str">
        <f>IF(ISERROR(VLOOKUP(CONCATENATE($A9,"_",AH$2),'Reference data SID'!$B:$M,12,FALSE)),"",VLOOKUP(CONCATENATE($A9,"_",AH$2),'Reference data SID'!$B:$M,12,FALSE))</f>
        <v/>
      </c>
      <c r="AI9" s="16" t="str">
        <f>IF(ISERROR(VLOOKUP(CONCATENATE($A9,"_",AI$2),'Reference data SID'!$B:$M,12,FALSE)),"",VLOOKUP(CONCATENATE($A9,"_",AI$2),'Reference data SID'!$B:$M,12,FALSE))</f>
        <v/>
      </c>
      <c r="AJ9" s="16" t="str">
        <f>IF(ISERROR(VLOOKUP(CONCATENATE($A9,"_",AJ$2),'Reference data SID'!$B:$M,12,FALSE)),"",VLOOKUP(CONCATENATE($A9,"_",AJ$2),'Reference data SID'!$B:$M,12,FALSE))</f>
        <v/>
      </c>
      <c r="AK9" s="16" t="str">
        <f>IF(ISERROR(VLOOKUP(CONCATENATE($A9,"_",AK$2),'Reference data SID'!$B:$M,12,FALSE)),"",VLOOKUP(CONCATENATE($A9,"_",AK$2),'Reference data SID'!$B:$M,12,FALSE))</f>
        <v/>
      </c>
      <c r="AL9" s="16" t="str">
        <f>IF(ISERROR(VLOOKUP(CONCATENATE($A9,"_",AL$2),'Reference data SID'!$B:$M,12,FALSE)),"",VLOOKUP(CONCATENATE($A9,"_",AL$2),'Reference data SID'!$B:$M,12,FALSE))</f>
        <v/>
      </c>
      <c r="AM9" s="16" t="str">
        <f>IF(ISERROR(VLOOKUP(CONCATENATE($A9,"_",AM$2),'Reference data SID'!$B:$M,12,FALSE)),"",VLOOKUP(CONCATENATE($A9,"_",AM$2),'Reference data SID'!$B:$M,12,FALSE))</f>
        <v/>
      </c>
      <c r="AN9" s="16" t="str">
        <f>IF(ISERROR(VLOOKUP(CONCATENATE($A9,"_",AN$2),'Reference data SID'!$B:$M,12,FALSE)),"",VLOOKUP(CONCATENATE($A9,"_",AN$2),'Reference data SID'!$B:$M,12,FALSE))</f>
        <v/>
      </c>
      <c r="AO9" s="16" t="str">
        <f>IF(ISERROR(VLOOKUP(CONCATENATE($A9,"_",AO$2),'Reference data SID'!$B:$M,12,FALSE)),"",VLOOKUP(CONCATENATE($A9,"_",AO$2),'Reference data SID'!$B:$M,12,FALSE))</f>
        <v/>
      </c>
      <c r="AP9" s="16" t="str">
        <f>IF(ISERROR(VLOOKUP(CONCATENATE($A9,"_",AP$2),'Reference data SID'!$B:$M,12,FALSE)),"",VLOOKUP(CONCATENATE($A9,"_",AP$2),'Reference data SID'!$B:$M,12,FALSE))</f>
        <v/>
      </c>
      <c r="AQ9" s="16" t="str">
        <f>IF(ISERROR(VLOOKUP(CONCATENATE($A9,"_",AQ$2),'Reference data SID'!$B:$M,12,FALSE)),"",VLOOKUP(CONCATENATE($A9,"_",AQ$2),'Reference data SID'!$B:$M,12,FALSE))</f>
        <v/>
      </c>
      <c r="AR9" s="16" t="str">
        <f>IF(ISERROR(VLOOKUP(CONCATENATE($A9,"_",AR$2),'Reference data SID'!$B:$M,12,FALSE)),"",VLOOKUP(CONCATENATE($A9,"_",AR$2),'Reference data SID'!$B:$M,12,FALSE))</f>
        <v/>
      </c>
      <c r="AS9" s="16" t="str">
        <f>IF(ISERROR(VLOOKUP(CONCATENATE($A9,"_",AS$2),'Reference data SID'!$B:$M,12,FALSE)),"",VLOOKUP(CONCATENATE($A9,"_",AS$2),'Reference data SID'!$B:$M,12,FALSE))</f>
        <v/>
      </c>
      <c r="AT9" s="16" t="str">
        <f>IF(ISERROR(VLOOKUP(CONCATENATE($A9,"_",AT$2),'Reference data SID'!$B:$M,12,FALSE)),"",VLOOKUP(CONCATENATE($A9,"_",AT$2),'Reference data SID'!$B:$M,12,FALSE))</f>
        <v/>
      </c>
    </row>
    <row r="10" spans="1:46" x14ac:dyDescent="0.25">
      <c r="A10">
        <v>6</v>
      </c>
      <c r="B10" s="16" t="str">
        <f>IF(ISERROR(VLOOKUP(CONCATENATE($A10,"_",B$2),'Reference data SID'!$B:$M,12,FALSE)),"",VLOOKUP(CONCATENATE($A10,"_",B$2),'Reference data SID'!$B:$M,12,FALSE))</f>
        <v/>
      </c>
      <c r="C10" s="16" t="str">
        <f>IF(ISERROR(VLOOKUP(CONCATENATE($A10,"_",C$2),'Reference data SID'!$B:$M,12,FALSE)),"",VLOOKUP(CONCATENATE($A10,"_",C$2),'Reference data SID'!$B:$M,12,FALSE))</f>
        <v/>
      </c>
      <c r="D10" s="16" t="str">
        <f>IF(ISERROR(VLOOKUP(CONCATENATE($A10,"_",D$2),'Reference data SID'!$B:$M,12,FALSE)),"",VLOOKUP(CONCATENATE($A10,"_",D$2),'Reference data SID'!$B:$M,12,FALSE))</f>
        <v/>
      </c>
      <c r="E10" s="16" t="str">
        <f>IF(ISERROR(VLOOKUP(CONCATENATE($A10,"_",E$2),'Reference data SID'!$B:$M,12,FALSE)),"",VLOOKUP(CONCATENATE($A10,"_",E$2),'Reference data SID'!$B:$M,12,FALSE))</f>
        <v/>
      </c>
      <c r="F10" s="16" t="str">
        <f>IF(ISERROR(VLOOKUP(CONCATENATE($A10,"_",F$2),'Reference data SID'!$B:$M,12,FALSE)),"",VLOOKUP(CONCATENATE($A10,"_",F$2),'Reference data SID'!$B:$M,12,FALSE))</f>
        <v/>
      </c>
      <c r="G10" s="16" t="str">
        <f>IF(ISERROR(VLOOKUP(CONCATENATE($A10,"_",G$2),'Reference data SID'!$B:$M,12,FALSE)),"",VLOOKUP(CONCATENATE($A10,"_",G$2),'Reference data SID'!$B:$M,12,FALSE))</f>
        <v/>
      </c>
      <c r="H10" s="16" t="str">
        <f>IF(ISERROR(VLOOKUP(CONCATENATE($A10,"_",H$2),'Reference data SID'!$B:$M,12,FALSE)),"",VLOOKUP(CONCATENATE($A10,"_",H$2),'Reference data SID'!$B:$M,12,FALSE))</f>
        <v/>
      </c>
      <c r="I10" s="16" t="str">
        <f>IF(ISERROR(VLOOKUP(CONCATENATE($A10,"_",I$2),'Reference data SID'!$B:$M,12,FALSE)),"",VLOOKUP(CONCATENATE($A10,"_",I$2),'Reference data SID'!$B:$M,12,FALSE))</f>
        <v/>
      </c>
      <c r="J10" s="16" t="str">
        <f>IF(ISERROR(VLOOKUP(CONCATENATE($A10,"_",J$2),'Reference data SID'!$B:$M,12,FALSE)),"",VLOOKUP(CONCATENATE($A10,"_",J$2),'Reference data SID'!$B:$M,12,FALSE))</f>
        <v/>
      </c>
      <c r="K10" s="16" t="str">
        <f>IF(ISERROR(VLOOKUP(CONCATENATE($A10,"_",K$2),'Reference data SID'!$B:$M,12,FALSE)),"",VLOOKUP(CONCATENATE($A10,"_",K$2),'Reference data SID'!$B:$M,12,FALSE))</f>
        <v/>
      </c>
      <c r="L10" s="16" t="str">
        <f>IF(ISERROR(VLOOKUP(CONCATENATE($A10,"_",L$2),'Reference data SID'!$B:$M,12,FALSE)),"",VLOOKUP(CONCATENATE($A10,"_",L$2),'Reference data SID'!$B:$M,12,FALSE))</f>
        <v/>
      </c>
      <c r="M10" s="16" t="str">
        <f>IF(ISERROR(VLOOKUP(CONCATENATE($A10,"_",M$2),'Reference data SID'!$B:$M,12,FALSE)),"",VLOOKUP(CONCATENATE($A10,"_",M$2),'Reference data SID'!$B:$M,12,FALSE))</f>
        <v/>
      </c>
      <c r="N10" s="16" t="str">
        <f>IF(ISERROR(VLOOKUP(CONCATENATE($A10,"_",N$2),'Reference data SID'!$B:$M,12,FALSE)),"",VLOOKUP(CONCATENATE($A10,"_",N$2),'Reference data SID'!$B:$M,12,FALSE))</f>
        <v/>
      </c>
      <c r="O10" s="16" t="str">
        <f>IF(ISERROR(VLOOKUP(CONCATENATE($A10,"_",O$2),'Reference data SID'!$B:$M,12,FALSE)),"",VLOOKUP(CONCATENATE($A10,"_",O$2),'Reference data SID'!$B:$M,12,FALSE))</f>
        <v/>
      </c>
      <c r="P10" s="16" t="str">
        <f>IF(ISERROR(VLOOKUP(CONCATENATE($A10,"_",P$2),'Reference data SID'!$B:$M,12,FALSE)),"",VLOOKUP(CONCATENATE($A10,"_",P$2),'Reference data SID'!$B:$M,12,FALSE))</f>
        <v/>
      </c>
      <c r="Q10" s="16" t="str">
        <f>IF(ISERROR(VLOOKUP(CONCATENATE($A10,"_",Q$2),'Reference data SID'!$B:$M,12,FALSE)),"",VLOOKUP(CONCATENATE($A10,"_",Q$2),'Reference data SID'!$B:$M,12,FALSE))</f>
        <v/>
      </c>
      <c r="R10" s="16" t="str">
        <f>IF(ISERROR(VLOOKUP(CONCATENATE($A10,"_",R$2),'Reference data SID'!$B:$M,12,FALSE)),"",VLOOKUP(CONCATENATE($A10,"_",R$2),'Reference data SID'!$B:$M,12,FALSE))</f>
        <v/>
      </c>
      <c r="S10" s="16" t="str">
        <f>IF(ISERROR(VLOOKUP(CONCATENATE($A10,"_",S$2),'Reference data SID'!$B:$M,12,FALSE)),"",VLOOKUP(CONCATENATE($A10,"_",S$2),'Reference data SID'!$B:$M,12,FALSE))</f>
        <v/>
      </c>
      <c r="T10" s="16" t="str">
        <f>IF(ISERROR(VLOOKUP(CONCATENATE($A10,"_",T$2),'Reference data SID'!$B:$M,12,FALSE)),"",VLOOKUP(CONCATENATE($A10,"_",T$2),'Reference data SID'!$B:$M,12,FALSE))</f>
        <v/>
      </c>
      <c r="U10" s="16" t="str">
        <f>IF(ISERROR(VLOOKUP(CONCATENATE($A10,"_",U$2),'Reference data SID'!$B:$M,12,FALSE)),"",VLOOKUP(CONCATENATE($A10,"_",U$2),'Reference data SID'!$B:$M,12,FALSE))</f>
        <v/>
      </c>
      <c r="V10" s="16" t="str">
        <f>IF(ISERROR(VLOOKUP(CONCATENATE($A10,"_",V$2),'Reference data SID'!$B:$M,12,FALSE)),"",VLOOKUP(CONCATENATE($A10,"_",V$2),'Reference data SID'!$B:$M,12,FALSE))</f>
        <v/>
      </c>
      <c r="W10" s="17" t="str">
        <f>IF(ISERROR(VLOOKUP(CONCATENATE($A10,"_",W$2),'Reference data SID'!$B:$M,12,FALSE)),"",VLOOKUP(CONCATENATE($A10,"_",W$2),'Reference data SID'!$B:$M,12,FALSE))</f>
        <v>231-911-3</v>
      </c>
      <c r="X10" s="17" t="str">
        <f>IF(ISERROR(VLOOKUP(CONCATENATE($A10,"_",X$2),'Reference data SID'!$B:$M,12,FALSE)),"",VLOOKUP(CONCATENATE($A10,"_",X$2),'Reference data SID'!$B:$M,12,FALSE))</f>
        <v>246-262-1</v>
      </c>
      <c r="Y10" s="17" t="str">
        <f>IF(ISERROR(VLOOKUP(CONCATENATE($A10,"_",Y$2),'Reference data SID'!$B:$M,12,FALSE)),"",VLOOKUP(CONCATENATE($A10,"_",Y$2),'Reference data SID'!$B:$M,12,FALSE))</f>
        <v>305-913-0</v>
      </c>
      <c r="Z10" s="16" t="str">
        <f>IF(ISERROR(VLOOKUP(CONCATENATE($A10,"_",Z$2),'Reference data SID'!$B:$M,12,FALSE)),"",VLOOKUP(CONCATENATE($A10,"_",Z$2),'Reference data SID'!$B:$M,12,FALSE))</f>
        <v/>
      </c>
      <c r="AA10" s="16" t="str">
        <f>IF(ISERROR(VLOOKUP(CONCATENATE($A10,"_",AA$2),'Reference data SID'!$B:$M,12,FALSE)),"",VLOOKUP(CONCATENATE($A10,"_",AA$2),'Reference data SID'!$B:$M,12,FALSE))</f>
        <v/>
      </c>
      <c r="AB10" s="16" t="str">
        <f>IF(ISERROR(VLOOKUP(CONCATENATE($A10,"_",AB$2),'Reference data SID'!$B:$M,12,FALSE)),"",VLOOKUP(CONCATENATE($A10,"_",AB$2),'Reference data SID'!$B:$M,12,FALSE))</f>
        <v/>
      </c>
      <c r="AC10" s="16" t="str">
        <f>IF(ISERROR(VLOOKUP(CONCATENATE($A10,"_",AC$2),'Reference data SID'!$B:$M,12,FALSE)),"",VLOOKUP(CONCATENATE($A10,"_",AC$2),'Reference data SID'!$B:$M,12,FALSE))</f>
        <v/>
      </c>
      <c r="AD10" s="16" t="str">
        <f>IF(ISERROR(VLOOKUP(CONCATENATE($A10,"_",AD$2),'Reference data SID'!$B:$M,12,FALSE)),"",VLOOKUP(CONCATENATE($A10,"_",AD$2),'Reference data SID'!$B:$M,12,FALSE))</f>
        <v/>
      </c>
      <c r="AE10" s="16" t="str">
        <f>IF(ISERROR(VLOOKUP(CONCATENATE($A10,"_",AE$2),'Reference data SID'!$B:$M,12,FALSE)),"",VLOOKUP(CONCATENATE($A10,"_",AE$2),'Reference data SID'!$B:$M,12,FALSE))</f>
        <v/>
      </c>
      <c r="AF10" s="16" t="str">
        <f>IF(ISERROR(VLOOKUP(CONCATENATE($A10,"_",AF$2),'Reference data SID'!$B:$M,12,FALSE)),"",VLOOKUP(CONCATENATE($A10,"_",AF$2),'Reference data SID'!$B:$M,12,FALSE))</f>
        <v/>
      </c>
      <c r="AG10" s="16" t="str">
        <f>IF(ISERROR(VLOOKUP(CONCATENATE($A10,"_",AG$2),'Reference data SID'!$B:$M,12,FALSE)),"",VLOOKUP(CONCATENATE($A10,"_",AG$2),'Reference data SID'!$B:$M,12,FALSE))</f>
        <v/>
      </c>
      <c r="AH10" s="16" t="str">
        <f>IF(ISERROR(VLOOKUP(CONCATENATE($A10,"_",AH$2),'Reference data SID'!$B:$M,12,FALSE)),"",VLOOKUP(CONCATENATE($A10,"_",AH$2),'Reference data SID'!$B:$M,12,FALSE))</f>
        <v/>
      </c>
      <c r="AI10" s="16" t="str">
        <f>IF(ISERROR(VLOOKUP(CONCATENATE($A10,"_",AI$2),'Reference data SID'!$B:$M,12,FALSE)),"",VLOOKUP(CONCATENATE($A10,"_",AI$2),'Reference data SID'!$B:$M,12,FALSE))</f>
        <v/>
      </c>
      <c r="AJ10" s="16" t="str">
        <f>IF(ISERROR(VLOOKUP(CONCATENATE($A10,"_",AJ$2),'Reference data SID'!$B:$M,12,FALSE)),"",VLOOKUP(CONCATENATE($A10,"_",AJ$2),'Reference data SID'!$B:$M,12,FALSE))</f>
        <v/>
      </c>
      <c r="AK10" s="16" t="str">
        <f>IF(ISERROR(VLOOKUP(CONCATENATE($A10,"_",AK$2),'Reference data SID'!$B:$M,12,FALSE)),"",VLOOKUP(CONCATENATE($A10,"_",AK$2),'Reference data SID'!$B:$M,12,FALSE))</f>
        <v/>
      </c>
      <c r="AL10" s="16" t="str">
        <f>IF(ISERROR(VLOOKUP(CONCATENATE($A10,"_",AL$2),'Reference data SID'!$B:$M,12,FALSE)),"",VLOOKUP(CONCATENATE($A10,"_",AL$2),'Reference data SID'!$B:$M,12,FALSE))</f>
        <v/>
      </c>
      <c r="AM10" s="16" t="str">
        <f>IF(ISERROR(VLOOKUP(CONCATENATE($A10,"_",AM$2),'Reference data SID'!$B:$M,12,FALSE)),"",VLOOKUP(CONCATENATE($A10,"_",AM$2),'Reference data SID'!$B:$M,12,FALSE))</f>
        <v/>
      </c>
      <c r="AN10" s="16" t="str">
        <f>IF(ISERROR(VLOOKUP(CONCATENATE($A10,"_",AN$2),'Reference data SID'!$B:$M,12,FALSE)),"",VLOOKUP(CONCATENATE($A10,"_",AN$2),'Reference data SID'!$B:$M,12,FALSE))</f>
        <v/>
      </c>
      <c r="AO10" s="16" t="str">
        <f>IF(ISERROR(VLOOKUP(CONCATENATE($A10,"_",AO$2),'Reference data SID'!$B:$M,12,FALSE)),"",VLOOKUP(CONCATENATE($A10,"_",AO$2),'Reference data SID'!$B:$M,12,FALSE))</f>
        <v/>
      </c>
      <c r="AP10" s="16" t="str">
        <f>IF(ISERROR(VLOOKUP(CONCATENATE($A10,"_",AP$2),'Reference data SID'!$B:$M,12,FALSE)),"",VLOOKUP(CONCATENATE($A10,"_",AP$2),'Reference data SID'!$B:$M,12,FALSE))</f>
        <v/>
      </c>
      <c r="AQ10" s="16" t="str">
        <f>IF(ISERROR(VLOOKUP(CONCATENATE($A10,"_",AQ$2),'Reference data SID'!$B:$M,12,FALSE)),"",VLOOKUP(CONCATENATE($A10,"_",AQ$2),'Reference data SID'!$B:$M,12,FALSE))</f>
        <v/>
      </c>
      <c r="AR10" s="16" t="str">
        <f>IF(ISERROR(VLOOKUP(CONCATENATE($A10,"_",AR$2),'Reference data SID'!$B:$M,12,FALSE)),"",VLOOKUP(CONCATENATE($A10,"_",AR$2),'Reference data SID'!$B:$M,12,FALSE))</f>
        <v/>
      </c>
      <c r="AS10" s="16" t="str">
        <f>IF(ISERROR(VLOOKUP(CONCATENATE($A10,"_",AS$2),'Reference data SID'!$B:$M,12,FALSE)),"",VLOOKUP(CONCATENATE($A10,"_",AS$2),'Reference data SID'!$B:$M,12,FALSE))</f>
        <v/>
      </c>
      <c r="AT10" s="16" t="str">
        <f>IF(ISERROR(VLOOKUP(CONCATENATE($A10,"_",AT$2),'Reference data SID'!$B:$M,12,FALSE)),"",VLOOKUP(CONCATENATE($A10,"_",AT$2),'Reference data SID'!$B:$M,12,FALSE))</f>
        <v/>
      </c>
    </row>
    <row r="11" spans="1:46" x14ac:dyDescent="0.25">
      <c r="A11">
        <v>7</v>
      </c>
      <c r="B11" s="16" t="str">
        <f>IF(ISERROR(VLOOKUP(CONCATENATE($A11,"_",B$2),'Reference data SID'!$B:$M,12,FALSE)),"",VLOOKUP(CONCATENATE($A11,"_",B$2),'Reference data SID'!$B:$M,12,FALSE))</f>
        <v/>
      </c>
      <c r="C11" s="16" t="str">
        <f>IF(ISERROR(VLOOKUP(CONCATENATE($A11,"_",C$2),'Reference data SID'!$B:$M,12,FALSE)),"",VLOOKUP(CONCATENATE($A11,"_",C$2),'Reference data SID'!$B:$M,12,FALSE))</f>
        <v/>
      </c>
      <c r="D11" s="16" t="str">
        <f>IF(ISERROR(VLOOKUP(CONCATENATE($A11,"_",D$2),'Reference data SID'!$B:$M,12,FALSE)),"",VLOOKUP(CONCATENATE($A11,"_",D$2),'Reference data SID'!$B:$M,12,FALSE))</f>
        <v/>
      </c>
      <c r="E11" s="16" t="str">
        <f>IF(ISERROR(VLOOKUP(CONCATENATE($A11,"_",E$2),'Reference data SID'!$B:$M,12,FALSE)),"",VLOOKUP(CONCATENATE($A11,"_",E$2),'Reference data SID'!$B:$M,12,FALSE))</f>
        <v/>
      </c>
      <c r="F11" s="16" t="str">
        <f>IF(ISERROR(VLOOKUP(CONCATENATE($A11,"_",F$2),'Reference data SID'!$B:$M,12,FALSE)),"",VLOOKUP(CONCATENATE($A11,"_",F$2),'Reference data SID'!$B:$M,12,FALSE))</f>
        <v/>
      </c>
      <c r="G11" s="16" t="str">
        <f>IF(ISERROR(VLOOKUP(CONCATENATE($A11,"_",G$2),'Reference data SID'!$B:$M,12,FALSE)),"",VLOOKUP(CONCATENATE($A11,"_",G$2),'Reference data SID'!$B:$M,12,FALSE))</f>
        <v/>
      </c>
      <c r="H11" s="16" t="str">
        <f>IF(ISERROR(VLOOKUP(CONCATENATE($A11,"_",H$2),'Reference data SID'!$B:$M,12,FALSE)),"",VLOOKUP(CONCATENATE($A11,"_",H$2),'Reference data SID'!$B:$M,12,FALSE))</f>
        <v/>
      </c>
      <c r="I11" s="16" t="str">
        <f>IF(ISERROR(VLOOKUP(CONCATENATE($A11,"_",I$2),'Reference data SID'!$B:$M,12,FALSE)),"",VLOOKUP(CONCATENATE($A11,"_",I$2),'Reference data SID'!$B:$M,12,FALSE))</f>
        <v/>
      </c>
      <c r="J11" s="16" t="str">
        <f>IF(ISERROR(VLOOKUP(CONCATENATE($A11,"_",J$2),'Reference data SID'!$B:$M,12,FALSE)),"",VLOOKUP(CONCATENATE($A11,"_",J$2),'Reference data SID'!$B:$M,12,FALSE))</f>
        <v/>
      </c>
      <c r="K11" s="16" t="str">
        <f>IF(ISERROR(VLOOKUP(CONCATENATE($A11,"_",K$2),'Reference data SID'!$B:$M,12,FALSE)),"",VLOOKUP(CONCATENATE($A11,"_",K$2),'Reference data SID'!$B:$M,12,FALSE))</f>
        <v/>
      </c>
      <c r="L11" s="16" t="str">
        <f>IF(ISERROR(VLOOKUP(CONCATENATE($A11,"_",L$2),'Reference data SID'!$B:$M,12,FALSE)),"",VLOOKUP(CONCATENATE($A11,"_",L$2),'Reference data SID'!$B:$M,12,FALSE))</f>
        <v/>
      </c>
      <c r="M11" s="16" t="str">
        <f>IF(ISERROR(VLOOKUP(CONCATENATE($A11,"_",M$2),'Reference data SID'!$B:$M,12,FALSE)),"",VLOOKUP(CONCATENATE($A11,"_",M$2),'Reference data SID'!$B:$M,12,FALSE))</f>
        <v/>
      </c>
      <c r="N11" s="16" t="str">
        <f>IF(ISERROR(VLOOKUP(CONCATENATE($A11,"_",N$2),'Reference data SID'!$B:$M,12,FALSE)),"",VLOOKUP(CONCATENATE($A11,"_",N$2),'Reference data SID'!$B:$M,12,FALSE))</f>
        <v/>
      </c>
      <c r="O11" s="16" t="str">
        <f>IF(ISERROR(VLOOKUP(CONCATENATE($A11,"_",O$2),'Reference data SID'!$B:$M,12,FALSE)),"",VLOOKUP(CONCATENATE($A11,"_",O$2),'Reference data SID'!$B:$M,12,FALSE))</f>
        <v/>
      </c>
      <c r="P11" s="16" t="str">
        <f>IF(ISERROR(VLOOKUP(CONCATENATE($A11,"_",P$2),'Reference data SID'!$B:$M,12,FALSE)),"",VLOOKUP(CONCATENATE($A11,"_",P$2),'Reference data SID'!$B:$M,12,FALSE))</f>
        <v/>
      </c>
      <c r="Q11" s="16" t="str">
        <f>IF(ISERROR(VLOOKUP(CONCATENATE($A11,"_",Q$2),'Reference data SID'!$B:$M,12,FALSE)),"",VLOOKUP(CONCATENATE($A11,"_",Q$2),'Reference data SID'!$B:$M,12,FALSE))</f>
        <v/>
      </c>
      <c r="R11" s="16" t="str">
        <f>IF(ISERROR(VLOOKUP(CONCATENATE($A11,"_",R$2),'Reference data SID'!$B:$M,12,FALSE)),"",VLOOKUP(CONCATENATE($A11,"_",R$2),'Reference data SID'!$B:$M,12,FALSE))</f>
        <v/>
      </c>
      <c r="S11" s="16" t="str">
        <f>IF(ISERROR(VLOOKUP(CONCATENATE($A11,"_",S$2),'Reference data SID'!$B:$M,12,FALSE)),"",VLOOKUP(CONCATENATE($A11,"_",S$2),'Reference data SID'!$B:$M,12,FALSE))</f>
        <v/>
      </c>
      <c r="T11" s="16" t="str">
        <f>IF(ISERROR(VLOOKUP(CONCATENATE($A11,"_",T$2),'Reference data SID'!$B:$M,12,FALSE)),"",VLOOKUP(CONCATENATE($A11,"_",T$2),'Reference data SID'!$B:$M,12,FALSE))</f>
        <v/>
      </c>
      <c r="U11" s="16" t="str">
        <f>IF(ISERROR(VLOOKUP(CONCATENATE($A11,"_",U$2),'Reference data SID'!$B:$M,12,FALSE)),"",VLOOKUP(CONCATENATE($A11,"_",U$2),'Reference data SID'!$B:$M,12,FALSE))</f>
        <v/>
      </c>
      <c r="V11" s="16" t="str">
        <f>IF(ISERROR(VLOOKUP(CONCATENATE($A11,"_",V$2),'Reference data SID'!$B:$M,12,FALSE)),"",VLOOKUP(CONCATENATE($A11,"_",V$2),'Reference data SID'!$B:$M,12,FALSE))</f>
        <v/>
      </c>
      <c r="W11" s="17" t="str">
        <f>IF(ISERROR(VLOOKUP(CONCATENATE($A11,"_",W$2),'Reference data SID'!$B:$M,12,FALSE)),"",VLOOKUP(CONCATENATE($A11,"_",W$2),'Reference data SID'!$B:$M,12,FALSE))</f>
        <v>223-220-0</v>
      </c>
      <c r="X11" s="17" t="str">
        <f>IF(ISERROR(VLOOKUP(CONCATENATE($A11,"_",X$2),'Reference data SID'!$B:$M,12,FALSE)),"",VLOOKUP(CONCATENATE($A11,"_",X$2),'Reference data SID'!$B:$M,12,FALSE))</f>
        <v>223-980-3</v>
      </c>
      <c r="Y11" s="17" t="str">
        <f>IF(ISERROR(VLOOKUP(CONCATENATE($A11,"_",Y$2),'Reference data SID'!$B:$M,12,FALSE)),"",VLOOKUP(CONCATENATE($A11,"_",Y$2),'Reference data SID'!$B:$M,12,FALSE))</f>
        <v>303-530-3</v>
      </c>
      <c r="Z11" s="16" t="str">
        <f>IF(ISERROR(VLOOKUP(CONCATENATE($A11,"_",Z$2),'Reference data SID'!$B:$M,12,FALSE)),"",VLOOKUP(CONCATENATE($A11,"_",Z$2),'Reference data SID'!$B:$M,12,FALSE))</f>
        <v/>
      </c>
      <c r="AA11" s="16" t="str">
        <f>IF(ISERROR(VLOOKUP(CONCATENATE($A11,"_",AA$2),'Reference data SID'!$B:$M,12,FALSE)),"",VLOOKUP(CONCATENATE($A11,"_",AA$2),'Reference data SID'!$B:$M,12,FALSE))</f>
        <v/>
      </c>
      <c r="AB11" s="16" t="str">
        <f>IF(ISERROR(VLOOKUP(CONCATENATE($A11,"_",AB$2),'Reference data SID'!$B:$M,12,FALSE)),"",VLOOKUP(CONCATENATE($A11,"_",AB$2),'Reference data SID'!$B:$M,12,FALSE))</f>
        <v/>
      </c>
      <c r="AC11" s="16" t="str">
        <f>IF(ISERROR(VLOOKUP(CONCATENATE($A11,"_",AC$2),'Reference data SID'!$B:$M,12,FALSE)),"",VLOOKUP(CONCATENATE($A11,"_",AC$2),'Reference data SID'!$B:$M,12,FALSE))</f>
        <v/>
      </c>
      <c r="AD11" s="16" t="str">
        <f>IF(ISERROR(VLOOKUP(CONCATENATE($A11,"_",AD$2),'Reference data SID'!$B:$M,12,FALSE)),"",VLOOKUP(CONCATENATE($A11,"_",AD$2),'Reference data SID'!$B:$M,12,FALSE))</f>
        <v/>
      </c>
      <c r="AE11" s="16" t="str">
        <f>IF(ISERROR(VLOOKUP(CONCATENATE($A11,"_",AE$2),'Reference data SID'!$B:$M,12,FALSE)),"",VLOOKUP(CONCATENATE($A11,"_",AE$2),'Reference data SID'!$B:$M,12,FALSE))</f>
        <v/>
      </c>
      <c r="AF11" s="16" t="str">
        <f>IF(ISERROR(VLOOKUP(CONCATENATE($A11,"_",AF$2),'Reference data SID'!$B:$M,12,FALSE)),"",VLOOKUP(CONCATENATE($A11,"_",AF$2),'Reference data SID'!$B:$M,12,FALSE))</f>
        <v/>
      </c>
      <c r="AG11" s="16" t="str">
        <f>IF(ISERROR(VLOOKUP(CONCATENATE($A11,"_",AG$2),'Reference data SID'!$B:$M,12,FALSE)),"",VLOOKUP(CONCATENATE($A11,"_",AG$2),'Reference data SID'!$B:$M,12,FALSE))</f>
        <v/>
      </c>
      <c r="AH11" s="16" t="str">
        <f>IF(ISERROR(VLOOKUP(CONCATENATE($A11,"_",AH$2),'Reference data SID'!$B:$M,12,FALSE)),"",VLOOKUP(CONCATENATE($A11,"_",AH$2),'Reference data SID'!$B:$M,12,FALSE))</f>
        <v/>
      </c>
      <c r="AI11" s="16" t="str">
        <f>IF(ISERROR(VLOOKUP(CONCATENATE($A11,"_",AI$2),'Reference data SID'!$B:$M,12,FALSE)),"",VLOOKUP(CONCATENATE($A11,"_",AI$2),'Reference data SID'!$B:$M,12,FALSE))</f>
        <v/>
      </c>
      <c r="AJ11" s="16" t="str">
        <f>IF(ISERROR(VLOOKUP(CONCATENATE($A11,"_",AJ$2),'Reference data SID'!$B:$M,12,FALSE)),"",VLOOKUP(CONCATENATE($A11,"_",AJ$2),'Reference data SID'!$B:$M,12,FALSE))</f>
        <v/>
      </c>
      <c r="AK11" s="16" t="str">
        <f>IF(ISERROR(VLOOKUP(CONCATENATE($A11,"_",AK$2),'Reference data SID'!$B:$M,12,FALSE)),"",VLOOKUP(CONCATENATE($A11,"_",AK$2),'Reference data SID'!$B:$M,12,FALSE))</f>
        <v/>
      </c>
      <c r="AL11" s="16" t="str">
        <f>IF(ISERROR(VLOOKUP(CONCATENATE($A11,"_",AL$2),'Reference data SID'!$B:$M,12,FALSE)),"",VLOOKUP(CONCATENATE($A11,"_",AL$2),'Reference data SID'!$B:$M,12,FALSE))</f>
        <v/>
      </c>
      <c r="AM11" s="16" t="str">
        <f>IF(ISERROR(VLOOKUP(CONCATENATE($A11,"_",AM$2),'Reference data SID'!$B:$M,12,FALSE)),"",VLOOKUP(CONCATENATE($A11,"_",AM$2),'Reference data SID'!$B:$M,12,FALSE))</f>
        <v/>
      </c>
      <c r="AN11" s="16" t="str">
        <f>IF(ISERROR(VLOOKUP(CONCATENATE($A11,"_",AN$2),'Reference data SID'!$B:$M,12,FALSE)),"",VLOOKUP(CONCATENATE($A11,"_",AN$2),'Reference data SID'!$B:$M,12,FALSE))</f>
        <v/>
      </c>
      <c r="AO11" s="16" t="str">
        <f>IF(ISERROR(VLOOKUP(CONCATENATE($A11,"_",AO$2),'Reference data SID'!$B:$M,12,FALSE)),"",VLOOKUP(CONCATENATE($A11,"_",AO$2),'Reference data SID'!$B:$M,12,FALSE))</f>
        <v/>
      </c>
      <c r="AP11" s="16" t="str">
        <f>IF(ISERROR(VLOOKUP(CONCATENATE($A11,"_",AP$2),'Reference data SID'!$B:$M,12,FALSE)),"",VLOOKUP(CONCATENATE($A11,"_",AP$2),'Reference data SID'!$B:$M,12,FALSE))</f>
        <v/>
      </c>
      <c r="AQ11" s="16" t="str">
        <f>IF(ISERROR(VLOOKUP(CONCATENATE($A11,"_",AQ$2),'Reference data SID'!$B:$M,12,FALSE)),"",VLOOKUP(CONCATENATE($A11,"_",AQ$2),'Reference data SID'!$B:$M,12,FALSE))</f>
        <v/>
      </c>
      <c r="AR11" s="16" t="str">
        <f>IF(ISERROR(VLOOKUP(CONCATENATE($A11,"_",AR$2),'Reference data SID'!$B:$M,12,FALSE)),"",VLOOKUP(CONCATENATE($A11,"_",AR$2),'Reference data SID'!$B:$M,12,FALSE))</f>
        <v/>
      </c>
      <c r="AS11" s="16" t="str">
        <f>IF(ISERROR(VLOOKUP(CONCATENATE($A11,"_",AS$2),'Reference data SID'!$B:$M,12,FALSE)),"",VLOOKUP(CONCATENATE($A11,"_",AS$2),'Reference data SID'!$B:$M,12,FALSE))</f>
        <v/>
      </c>
      <c r="AT11" s="16" t="str">
        <f>IF(ISERROR(VLOOKUP(CONCATENATE($A11,"_",AT$2),'Reference data SID'!$B:$M,12,FALSE)),"",VLOOKUP(CONCATENATE($A11,"_",AT$2),'Reference data SID'!$B:$M,12,FALSE))</f>
        <v/>
      </c>
    </row>
    <row r="12" spans="1:46" x14ac:dyDescent="0.25">
      <c r="A12">
        <v>8</v>
      </c>
      <c r="B12" s="16" t="str">
        <f>IF(ISERROR(VLOOKUP(CONCATENATE($A12,"_",B$2),'Reference data SID'!$B:$M,12,FALSE)),"",VLOOKUP(CONCATENATE($A12,"_",B$2),'Reference data SID'!$B:$M,12,FALSE))</f>
        <v/>
      </c>
      <c r="C12" s="16" t="str">
        <f>IF(ISERROR(VLOOKUP(CONCATENATE($A12,"_",C$2),'Reference data SID'!$B:$M,12,FALSE)),"",VLOOKUP(CONCATENATE($A12,"_",C$2),'Reference data SID'!$B:$M,12,FALSE))</f>
        <v/>
      </c>
      <c r="D12" s="16" t="str">
        <f>IF(ISERROR(VLOOKUP(CONCATENATE($A12,"_",D$2),'Reference data SID'!$B:$M,12,FALSE)),"",VLOOKUP(CONCATENATE($A12,"_",D$2),'Reference data SID'!$B:$M,12,FALSE))</f>
        <v/>
      </c>
      <c r="E12" s="16" t="str">
        <f>IF(ISERROR(VLOOKUP(CONCATENATE($A12,"_",E$2),'Reference data SID'!$B:$M,12,FALSE)),"",VLOOKUP(CONCATENATE($A12,"_",E$2),'Reference data SID'!$B:$M,12,FALSE))</f>
        <v/>
      </c>
      <c r="F12" s="16" t="str">
        <f>IF(ISERROR(VLOOKUP(CONCATENATE($A12,"_",F$2),'Reference data SID'!$B:$M,12,FALSE)),"",VLOOKUP(CONCATENATE($A12,"_",F$2),'Reference data SID'!$B:$M,12,FALSE))</f>
        <v/>
      </c>
      <c r="G12" s="16" t="str">
        <f>IF(ISERROR(VLOOKUP(CONCATENATE($A12,"_",G$2),'Reference data SID'!$B:$M,12,FALSE)),"",VLOOKUP(CONCATENATE($A12,"_",G$2),'Reference data SID'!$B:$M,12,FALSE))</f>
        <v/>
      </c>
      <c r="H12" s="16" t="str">
        <f>IF(ISERROR(VLOOKUP(CONCATENATE($A12,"_",H$2),'Reference data SID'!$B:$M,12,FALSE)),"",VLOOKUP(CONCATENATE($A12,"_",H$2),'Reference data SID'!$B:$M,12,FALSE))</f>
        <v/>
      </c>
      <c r="I12" s="16" t="str">
        <f>IF(ISERROR(VLOOKUP(CONCATENATE($A12,"_",I$2),'Reference data SID'!$B:$M,12,FALSE)),"",VLOOKUP(CONCATENATE($A12,"_",I$2),'Reference data SID'!$B:$M,12,FALSE))</f>
        <v/>
      </c>
      <c r="J12" s="16" t="str">
        <f>IF(ISERROR(VLOOKUP(CONCATENATE($A12,"_",J$2),'Reference data SID'!$B:$M,12,FALSE)),"",VLOOKUP(CONCATENATE($A12,"_",J$2),'Reference data SID'!$B:$M,12,FALSE))</f>
        <v/>
      </c>
      <c r="K12" s="16" t="str">
        <f>IF(ISERROR(VLOOKUP(CONCATENATE($A12,"_",K$2),'Reference data SID'!$B:$M,12,FALSE)),"",VLOOKUP(CONCATENATE($A12,"_",K$2),'Reference data SID'!$B:$M,12,FALSE))</f>
        <v/>
      </c>
      <c r="L12" s="16" t="str">
        <f>IF(ISERROR(VLOOKUP(CONCATENATE($A12,"_",L$2),'Reference data SID'!$B:$M,12,FALSE)),"",VLOOKUP(CONCATENATE($A12,"_",L$2),'Reference data SID'!$B:$M,12,FALSE))</f>
        <v/>
      </c>
      <c r="M12" s="16" t="str">
        <f>IF(ISERROR(VLOOKUP(CONCATENATE($A12,"_",M$2),'Reference data SID'!$B:$M,12,FALSE)),"",VLOOKUP(CONCATENATE($A12,"_",M$2),'Reference data SID'!$B:$M,12,FALSE))</f>
        <v/>
      </c>
      <c r="N12" s="16" t="str">
        <f>IF(ISERROR(VLOOKUP(CONCATENATE($A12,"_",N$2),'Reference data SID'!$B:$M,12,FALSE)),"",VLOOKUP(CONCATENATE($A12,"_",N$2),'Reference data SID'!$B:$M,12,FALSE))</f>
        <v/>
      </c>
      <c r="O12" s="16" t="str">
        <f>IF(ISERROR(VLOOKUP(CONCATENATE($A12,"_",O$2),'Reference data SID'!$B:$M,12,FALSE)),"",VLOOKUP(CONCATENATE($A12,"_",O$2),'Reference data SID'!$B:$M,12,FALSE))</f>
        <v/>
      </c>
      <c r="P12" s="16" t="str">
        <f>IF(ISERROR(VLOOKUP(CONCATENATE($A12,"_",P$2),'Reference data SID'!$B:$M,12,FALSE)),"",VLOOKUP(CONCATENATE($A12,"_",P$2),'Reference data SID'!$B:$M,12,FALSE))</f>
        <v/>
      </c>
      <c r="Q12" s="16" t="str">
        <f>IF(ISERROR(VLOOKUP(CONCATENATE($A12,"_",Q$2),'Reference data SID'!$B:$M,12,FALSE)),"",VLOOKUP(CONCATENATE($A12,"_",Q$2),'Reference data SID'!$B:$M,12,FALSE))</f>
        <v/>
      </c>
      <c r="R12" s="16" t="str">
        <f>IF(ISERROR(VLOOKUP(CONCATENATE($A12,"_",R$2),'Reference data SID'!$B:$M,12,FALSE)),"",VLOOKUP(CONCATENATE($A12,"_",R$2),'Reference data SID'!$B:$M,12,FALSE))</f>
        <v/>
      </c>
      <c r="S12" s="16" t="str">
        <f>IF(ISERROR(VLOOKUP(CONCATENATE($A12,"_",S$2),'Reference data SID'!$B:$M,12,FALSE)),"",VLOOKUP(CONCATENATE($A12,"_",S$2),'Reference data SID'!$B:$M,12,FALSE))</f>
        <v/>
      </c>
      <c r="T12" s="16" t="str">
        <f>IF(ISERROR(VLOOKUP(CONCATENATE($A12,"_",T$2),'Reference data SID'!$B:$M,12,FALSE)),"",VLOOKUP(CONCATENATE($A12,"_",T$2),'Reference data SID'!$B:$M,12,FALSE))</f>
        <v/>
      </c>
      <c r="U12" s="16" t="str">
        <f>IF(ISERROR(VLOOKUP(CONCATENATE($A12,"_",U$2),'Reference data SID'!$B:$M,12,FALSE)),"",VLOOKUP(CONCATENATE($A12,"_",U$2),'Reference data SID'!$B:$M,12,FALSE))</f>
        <v/>
      </c>
      <c r="V12" s="16" t="str">
        <f>IF(ISERROR(VLOOKUP(CONCATENATE($A12,"_",V$2),'Reference data SID'!$B:$M,12,FALSE)),"",VLOOKUP(CONCATENATE($A12,"_",V$2),'Reference data SID'!$B:$M,12,FALSE))</f>
        <v/>
      </c>
      <c r="W12" s="17" t="str">
        <f>IF(ISERROR(VLOOKUP(CONCATENATE($A12,"_",W$2),'Reference data SID'!$B:$M,12,FALSE)),"",VLOOKUP(CONCATENATE($A12,"_",W$2),'Reference data SID'!$B:$M,12,FALSE))</f>
        <v>220-847-1</v>
      </c>
      <c r="X12" s="17" t="str">
        <f>IF(ISERROR(VLOOKUP(CONCATENATE($A12,"_",X$2),'Reference data SID'!$B:$M,12,FALSE)),"",VLOOKUP(CONCATENATE($A12,"_",X$2),'Reference data SID'!$B:$M,12,FALSE))</f>
        <v>220-527-1</v>
      </c>
      <c r="Y12" s="17" t="str">
        <f>IF(ISERROR(VLOOKUP(CONCATENATE($A12,"_",Y$2),'Reference data SID'!$B:$M,12,FALSE)),"",VLOOKUP(CONCATENATE($A12,"_",Y$2),'Reference data SID'!$B:$M,12,FALSE))</f>
        <v>303-529-8</v>
      </c>
      <c r="Z12" s="16" t="str">
        <f>IF(ISERROR(VLOOKUP(CONCATENATE($A12,"_",Z$2),'Reference data SID'!$B:$M,12,FALSE)),"",VLOOKUP(CONCATENATE($A12,"_",Z$2),'Reference data SID'!$B:$M,12,FALSE))</f>
        <v/>
      </c>
      <c r="AA12" s="16" t="str">
        <f>IF(ISERROR(VLOOKUP(CONCATENATE($A12,"_",AA$2),'Reference data SID'!$B:$M,12,FALSE)),"",VLOOKUP(CONCATENATE($A12,"_",AA$2),'Reference data SID'!$B:$M,12,FALSE))</f>
        <v/>
      </c>
      <c r="AB12" s="16" t="str">
        <f>IF(ISERROR(VLOOKUP(CONCATENATE($A12,"_",AB$2),'Reference data SID'!$B:$M,12,FALSE)),"",VLOOKUP(CONCATENATE($A12,"_",AB$2),'Reference data SID'!$B:$M,12,FALSE))</f>
        <v/>
      </c>
      <c r="AC12" s="16" t="str">
        <f>IF(ISERROR(VLOOKUP(CONCATENATE($A12,"_",AC$2),'Reference data SID'!$B:$M,12,FALSE)),"",VLOOKUP(CONCATENATE($A12,"_",AC$2),'Reference data SID'!$B:$M,12,FALSE))</f>
        <v/>
      </c>
      <c r="AD12" s="16" t="str">
        <f>IF(ISERROR(VLOOKUP(CONCATENATE($A12,"_",AD$2),'Reference data SID'!$B:$M,12,FALSE)),"",VLOOKUP(CONCATENATE($A12,"_",AD$2),'Reference data SID'!$B:$M,12,FALSE))</f>
        <v/>
      </c>
      <c r="AE12" s="16" t="str">
        <f>IF(ISERROR(VLOOKUP(CONCATENATE($A12,"_",AE$2),'Reference data SID'!$B:$M,12,FALSE)),"",VLOOKUP(CONCATENATE($A12,"_",AE$2),'Reference data SID'!$B:$M,12,FALSE))</f>
        <v/>
      </c>
      <c r="AF12" s="16" t="str">
        <f>IF(ISERROR(VLOOKUP(CONCATENATE($A12,"_",AF$2),'Reference data SID'!$B:$M,12,FALSE)),"",VLOOKUP(CONCATENATE($A12,"_",AF$2),'Reference data SID'!$B:$M,12,FALSE))</f>
        <v/>
      </c>
      <c r="AG12" s="16" t="str">
        <f>IF(ISERROR(VLOOKUP(CONCATENATE($A12,"_",AG$2),'Reference data SID'!$B:$M,12,FALSE)),"",VLOOKUP(CONCATENATE($A12,"_",AG$2),'Reference data SID'!$B:$M,12,FALSE))</f>
        <v/>
      </c>
      <c r="AH12" s="16" t="str">
        <f>IF(ISERROR(VLOOKUP(CONCATENATE($A12,"_",AH$2),'Reference data SID'!$B:$M,12,FALSE)),"",VLOOKUP(CONCATENATE($A12,"_",AH$2),'Reference data SID'!$B:$M,12,FALSE))</f>
        <v/>
      </c>
      <c r="AI12" s="16" t="str">
        <f>IF(ISERROR(VLOOKUP(CONCATENATE($A12,"_",AI$2),'Reference data SID'!$B:$M,12,FALSE)),"",VLOOKUP(CONCATENATE($A12,"_",AI$2),'Reference data SID'!$B:$M,12,FALSE))</f>
        <v/>
      </c>
      <c r="AJ12" s="16" t="str">
        <f>IF(ISERROR(VLOOKUP(CONCATENATE($A12,"_",AJ$2),'Reference data SID'!$B:$M,12,FALSE)),"",VLOOKUP(CONCATENATE($A12,"_",AJ$2),'Reference data SID'!$B:$M,12,FALSE))</f>
        <v/>
      </c>
      <c r="AK12" s="16" t="str">
        <f>IF(ISERROR(VLOOKUP(CONCATENATE($A12,"_",AK$2),'Reference data SID'!$B:$M,12,FALSE)),"",VLOOKUP(CONCATENATE($A12,"_",AK$2),'Reference data SID'!$B:$M,12,FALSE))</f>
        <v/>
      </c>
      <c r="AL12" s="16" t="str">
        <f>IF(ISERROR(VLOOKUP(CONCATENATE($A12,"_",AL$2),'Reference data SID'!$B:$M,12,FALSE)),"",VLOOKUP(CONCATENATE($A12,"_",AL$2),'Reference data SID'!$B:$M,12,FALSE))</f>
        <v/>
      </c>
      <c r="AM12" s="16" t="str">
        <f>IF(ISERROR(VLOOKUP(CONCATENATE($A12,"_",AM$2),'Reference data SID'!$B:$M,12,FALSE)),"",VLOOKUP(CONCATENATE($A12,"_",AM$2),'Reference data SID'!$B:$M,12,FALSE))</f>
        <v/>
      </c>
      <c r="AN12" s="16" t="str">
        <f>IF(ISERROR(VLOOKUP(CONCATENATE($A12,"_",AN$2),'Reference data SID'!$B:$M,12,FALSE)),"",VLOOKUP(CONCATENATE($A12,"_",AN$2),'Reference data SID'!$B:$M,12,FALSE))</f>
        <v/>
      </c>
      <c r="AO12" s="16" t="str">
        <f>IF(ISERROR(VLOOKUP(CONCATENATE($A12,"_",AO$2),'Reference data SID'!$B:$M,12,FALSE)),"",VLOOKUP(CONCATENATE($A12,"_",AO$2),'Reference data SID'!$B:$M,12,FALSE))</f>
        <v/>
      </c>
      <c r="AP12" s="16" t="str">
        <f>IF(ISERROR(VLOOKUP(CONCATENATE($A12,"_",AP$2),'Reference data SID'!$B:$M,12,FALSE)),"",VLOOKUP(CONCATENATE($A12,"_",AP$2),'Reference data SID'!$B:$M,12,FALSE))</f>
        <v/>
      </c>
      <c r="AQ12" s="16" t="str">
        <f>IF(ISERROR(VLOOKUP(CONCATENATE($A12,"_",AQ$2),'Reference data SID'!$B:$M,12,FALSE)),"",VLOOKUP(CONCATENATE($A12,"_",AQ$2),'Reference data SID'!$B:$M,12,FALSE))</f>
        <v/>
      </c>
      <c r="AR12" s="16" t="str">
        <f>IF(ISERROR(VLOOKUP(CONCATENATE($A12,"_",AR$2),'Reference data SID'!$B:$M,12,FALSE)),"",VLOOKUP(CONCATENATE($A12,"_",AR$2),'Reference data SID'!$B:$M,12,FALSE))</f>
        <v/>
      </c>
      <c r="AS12" s="16" t="str">
        <f>IF(ISERROR(VLOOKUP(CONCATENATE($A12,"_",AS$2),'Reference data SID'!$B:$M,12,FALSE)),"",VLOOKUP(CONCATENATE($A12,"_",AS$2),'Reference data SID'!$B:$M,12,FALSE))</f>
        <v/>
      </c>
      <c r="AT12" s="16" t="str">
        <f>IF(ISERROR(VLOOKUP(CONCATENATE($A12,"_",AT$2),'Reference data SID'!$B:$M,12,FALSE)),"",VLOOKUP(CONCATENATE($A12,"_",AT$2),'Reference data SID'!$B:$M,12,FALSE))</f>
        <v/>
      </c>
    </row>
    <row r="13" spans="1:46" x14ac:dyDescent="0.25">
      <c r="A13">
        <v>9</v>
      </c>
      <c r="B13" s="16" t="str">
        <f>IF(ISERROR(VLOOKUP(CONCATENATE($A13,"_",B$2),'Reference data SID'!$B:$M,12,FALSE)),"",VLOOKUP(CONCATENATE($A13,"_",B$2),'Reference data SID'!$B:$M,12,FALSE))</f>
        <v/>
      </c>
      <c r="C13" s="16" t="str">
        <f>IF(ISERROR(VLOOKUP(CONCATENATE($A13,"_",C$2),'Reference data SID'!$B:$M,12,FALSE)),"",VLOOKUP(CONCATENATE($A13,"_",C$2),'Reference data SID'!$B:$M,12,FALSE))</f>
        <v/>
      </c>
      <c r="D13" s="16" t="str">
        <f>IF(ISERROR(VLOOKUP(CONCATENATE($A13,"_",D$2),'Reference data SID'!$B:$M,12,FALSE)),"",VLOOKUP(CONCATENATE($A13,"_",D$2),'Reference data SID'!$B:$M,12,FALSE))</f>
        <v/>
      </c>
      <c r="E13" s="16" t="str">
        <f>IF(ISERROR(VLOOKUP(CONCATENATE($A13,"_",E$2),'Reference data SID'!$B:$M,12,FALSE)),"",VLOOKUP(CONCATENATE($A13,"_",E$2),'Reference data SID'!$B:$M,12,FALSE))</f>
        <v/>
      </c>
      <c r="F13" s="16" t="str">
        <f>IF(ISERROR(VLOOKUP(CONCATENATE($A13,"_",F$2),'Reference data SID'!$B:$M,12,FALSE)),"",VLOOKUP(CONCATENATE($A13,"_",F$2),'Reference data SID'!$B:$M,12,FALSE))</f>
        <v/>
      </c>
      <c r="G13" s="16" t="str">
        <f>IF(ISERROR(VLOOKUP(CONCATENATE($A13,"_",G$2),'Reference data SID'!$B:$M,12,FALSE)),"",VLOOKUP(CONCATENATE($A13,"_",G$2),'Reference data SID'!$B:$M,12,FALSE))</f>
        <v/>
      </c>
      <c r="H13" s="16" t="str">
        <f>IF(ISERROR(VLOOKUP(CONCATENATE($A13,"_",H$2),'Reference data SID'!$B:$M,12,FALSE)),"",VLOOKUP(CONCATENATE($A13,"_",H$2),'Reference data SID'!$B:$M,12,FALSE))</f>
        <v/>
      </c>
      <c r="I13" s="16" t="str">
        <f>IF(ISERROR(VLOOKUP(CONCATENATE($A13,"_",I$2),'Reference data SID'!$B:$M,12,FALSE)),"",VLOOKUP(CONCATENATE($A13,"_",I$2),'Reference data SID'!$B:$M,12,FALSE))</f>
        <v/>
      </c>
      <c r="J13" s="16" t="str">
        <f>IF(ISERROR(VLOOKUP(CONCATENATE($A13,"_",J$2),'Reference data SID'!$B:$M,12,FALSE)),"",VLOOKUP(CONCATENATE($A13,"_",J$2),'Reference data SID'!$B:$M,12,FALSE))</f>
        <v/>
      </c>
      <c r="K13" s="16" t="str">
        <f>IF(ISERROR(VLOOKUP(CONCATENATE($A13,"_",K$2),'Reference data SID'!$B:$M,12,FALSE)),"",VLOOKUP(CONCATENATE($A13,"_",K$2),'Reference data SID'!$B:$M,12,FALSE))</f>
        <v/>
      </c>
      <c r="L13" s="16" t="str">
        <f>IF(ISERROR(VLOOKUP(CONCATENATE($A13,"_",L$2),'Reference data SID'!$B:$M,12,FALSE)),"",VLOOKUP(CONCATENATE($A13,"_",L$2),'Reference data SID'!$B:$M,12,FALSE))</f>
        <v/>
      </c>
      <c r="M13" s="16" t="str">
        <f>IF(ISERROR(VLOOKUP(CONCATENATE($A13,"_",M$2),'Reference data SID'!$B:$M,12,FALSE)),"",VLOOKUP(CONCATENATE($A13,"_",M$2),'Reference data SID'!$B:$M,12,FALSE))</f>
        <v/>
      </c>
      <c r="N13" s="16" t="str">
        <f>IF(ISERROR(VLOOKUP(CONCATENATE($A13,"_",N$2),'Reference data SID'!$B:$M,12,FALSE)),"",VLOOKUP(CONCATENATE($A13,"_",N$2),'Reference data SID'!$B:$M,12,FALSE))</f>
        <v/>
      </c>
      <c r="O13" s="16" t="str">
        <f>IF(ISERROR(VLOOKUP(CONCATENATE($A13,"_",O$2),'Reference data SID'!$B:$M,12,FALSE)),"",VLOOKUP(CONCATENATE($A13,"_",O$2),'Reference data SID'!$B:$M,12,FALSE))</f>
        <v/>
      </c>
      <c r="P13" s="16" t="str">
        <f>IF(ISERROR(VLOOKUP(CONCATENATE($A13,"_",P$2),'Reference data SID'!$B:$M,12,FALSE)),"",VLOOKUP(CONCATENATE($A13,"_",P$2),'Reference data SID'!$B:$M,12,FALSE))</f>
        <v/>
      </c>
      <c r="Q13" s="16" t="str">
        <f>IF(ISERROR(VLOOKUP(CONCATENATE($A13,"_",Q$2),'Reference data SID'!$B:$M,12,FALSE)),"",VLOOKUP(CONCATENATE($A13,"_",Q$2),'Reference data SID'!$B:$M,12,FALSE))</f>
        <v/>
      </c>
      <c r="R13" s="16" t="str">
        <f>IF(ISERROR(VLOOKUP(CONCATENATE($A13,"_",R$2),'Reference data SID'!$B:$M,12,FALSE)),"",VLOOKUP(CONCATENATE($A13,"_",R$2),'Reference data SID'!$B:$M,12,FALSE))</f>
        <v/>
      </c>
      <c r="S13" s="16" t="str">
        <f>IF(ISERROR(VLOOKUP(CONCATENATE($A13,"_",S$2),'Reference data SID'!$B:$M,12,FALSE)),"",VLOOKUP(CONCATENATE($A13,"_",S$2),'Reference data SID'!$B:$M,12,FALSE))</f>
        <v/>
      </c>
      <c r="T13" s="16" t="str">
        <f>IF(ISERROR(VLOOKUP(CONCATENATE($A13,"_",T$2),'Reference data SID'!$B:$M,12,FALSE)),"",VLOOKUP(CONCATENATE($A13,"_",T$2),'Reference data SID'!$B:$M,12,FALSE))</f>
        <v/>
      </c>
      <c r="U13" s="16" t="str">
        <f>IF(ISERROR(VLOOKUP(CONCATENATE($A13,"_",U$2),'Reference data SID'!$B:$M,12,FALSE)),"",VLOOKUP(CONCATENATE($A13,"_",U$2),'Reference data SID'!$B:$M,12,FALSE))</f>
        <v/>
      </c>
      <c r="V13" s="16" t="str">
        <f>IF(ISERROR(VLOOKUP(CONCATENATE($A13,"_",V$2),'Reference data SID'!$B:$M,12,FALSE)),"",VLOOKUP(CONCATENATE($A13,"_",V$2),'Reference data SID'!$B:$M,12,FALSE))</f>
        <v/>
      </c>
      <c r="W13" s="17" t="str">
        <f>IF(ISERROR(VLOOKUP(CONCATENATE($A13,"_",W$2),'Reference data SID'!$B:$M,12,FALSE)),"",VLOOKUP(CONCATENATE($A13,"_",W$2),'Reference data SID'!$B:$M,12,FALSE))</f>
        <v>205-025-2</v>
      </c>
      <c r="X13" s="17" t="str">
        <f>IF(ISERROR(VLOOKUP(CONCATENATE($A13,"_",X$2),'Reference data SID'!$B:$M,12,FALSE)),"",VLOOKUP(CONCATENATE($A13,"_",X$2),'Reference data SID'!$B:$M,12,FALSE))</f>
        <v>217-179-8</v>
      </c>
      <c r="Y13" s="17" t="str">
        <f>IF(ISERROR(VLOOKUP(CONCATENATE($A13,"_",Y$2),'Reference data SID'!$B:$M,12,FALSE)),"",VLOOKUP(CONCATENATE($A13,"_",Y$2),'Reference data SID'!$B:$M,12,FALSE))</f>
        <v>303-528-2</v>
      </c>
      <c r="Z13" s="16" t="str">
        <f>IF(ISERROR(VLOOKUP(CONCATENATE($A13,"_",Z$2),'Reference data SID'!$B:$M,12,FALSE)),"",VLOOKUP(CONCATENATE($A13,"_",Z$2),'Reference data SID'!$B:$M,12,FALSE))</f>
        <v/>
      </c>
      <c r="AA13" s="16" t="str">
        <f>IF(ISERROR(VLOOKUP(CONCATENATE($A13,"_",AA$2),'Reference data SID'!$B:$M,12,FALSE)),"",VLOOKUP(CONCATENATE($A13,"_",AA$2),'Reference data SID'!$B:$M,12,FALSE))</f>
        <v/>
      </c>
      <c r="AB13" s="16" t="str">
        <f>IF(ISERROR(VLOOKUP(CONCATENATE($A13,"_",AB$2),'Reference data SID'!$B:$M,12,FALSE)),"",VLOOKUP(CONCATENATE($A13,"_",AB$2),'Reference data SID'!$B:$M,12,FALSE))</f>
        <v/>
      </c>
      <c r="AC13" s="16" t="str">
        <f>IF(ISERROR(VLOOKUP(CONCATENATE($A13,"_",AC$2),'Reference data SID'!$B:$M,12,FALSE)),"",VLOOKUP(CONCATENATE($A13,"_",AC$2),'Reference data SID'!$B:$M,12,FALSE))</f>
        <v/>
      </c>
      <c r="AD13" s="16" t="str">
        <f>IF(ISERROR(VLOOKUP(CONCATENATE($A13,"_",AD$2),'Reference data SID'!$B:$M,12,FALSE)),"",VLOOKUP(CONCATENATE($A13,"_",AD$2),'Reference data SID'!$B:$M,12,FALSE))</f>
        <v/>
      </c>
      <c r="AE13" s="16" t="str">
        <f>IF(ISERROR(VLOOKUP(CONCATENATE($A13,"_",AE$2),'Reference data SID'!$B:$M,12,FALSE)),"",VLOOKUP(CONCATENATE($A13,"_",AE$2),'Reference data SID'!$B:$M,12,FALSE))</f>
        <v/>
      </c>
      <c r="AF13" s="16" t="str">
        <f>IF(ISERROR(VLOOKUP(CONCATENATE($A13,"_",AF$2),'Reference data SID'!$B:$M,12,FALSE)),"",VLOOKUP(CONCATENATE($A13,"_",AF$2),'Reference data SID'!$B:$M,12,FALSE))</f>
        <v/>
      </c>
      <c r="AG13" s="16" t="str">
        <f>IF(ISERROR(VLOOKUP(CONCATENATE($A13,"_",AG$2),'Reference data SID'!$B:$M,12,FALSE)),"",VLOOKUP(CONCATENATE($A13,"_",AG$2),'Reference data SID'!$B:$M,12,FALSE))</f>
        <v/>
      </c>
      <c r="AH13" s="16" t="str">
        <f>IF(ISERROR(VLOOKUP(CONCATENATE($A13,"_",AH$2),'Reference data SID'!$B:$M,12,FALSE)),"",VLOOKUP(CONCATENATE($A13,"_",AH$2),'Reference data SID'!$B:$M,12,FALSE))</f>
        <v/>
      </c>
      <c r="AI13" s="16" t="str">
        <f>IF(ISERROR(VLOOKUP(CONCATENATE($A13,"_",AI$2),'Reference data SID'!$B:$M,12,FALSE)),"",VLOOKUP(CONCATENATE($A13,"_",AI$2),'Reference data SID'!$B:$M,12,FALSE))</f>
        <v/>
      </c>
      <c r="AJ13" s="16" t="str">
        <f>IF(ISERROR(VLOOKUP(CONCATENATE($A13,"_",AJ$2),'Reference data SID'!$B:$M,12,FALSE)),"",VLOOKUP(CONCATENATE($A13,"_",AJ$2),'Reference data SID'!$B:$M,12,FALSE))</f>
        <v/>
      </c>
      <c r="AK13" s="16" t="str">
        <f>IF(ISERROR(VLOOKUP(CONCATENATE($A13,"_",AK$2),'Reference data SID'!$B:$M,12,FALSE)),"",VLOOKUP(CONCATENATE($A13,"_",AK$2),'Reference data SID'!$B:$M,12,FALSE))</f>
        <v/>
      </c>
      <c r="AL13" s="16" t="str">
        <f>IF(ISERROR(VLOOKUP(CONCATENATE($A13,"_",AL$2),'Reference data SID'!$B:$M,12,FALSE)),"",VLOOKUP(CONCATENATE($A13,"_",AL$2),'Reference data SID'!$B:$M,12,FALSE))</f>
        <v/>
      </c>
      <c r="AM13" s="16" t="str">
        <f>IF(ISERROR(VLOOKUP(CONCATENATE($A13,"_",AM$2),'Reference data SID'!$B:$M,12,FALSE)),"",VLOOKUP(CONCATENATE($A13,"_",AM$2),'Reference data SID'!$B:$M,12,FALSE))</f>
        <v/>
      </c>
      <c r="AN13" s="16" t="str">
        <f>IF(ISERROR(VLOOKUP(CONCATENATE($A13,"_",AN$2),'Reference data SID'!$B:$M,12,FALSE)),"",VLOOKUP(CONCATENATE($A13,"_",AN$2),'Reference data SID'!$B:$M,12,FALSE))</f>
        <v/>
      </c>
      <c r="AO13" s="16" t="str">
        <f>IF(ISERROR(VLOOKUP(CONCATENATE($A13,"_",AO$2),'Reference data SID'!$B:$M,12,FALSE)),"",VLOOKUP(CONCATENATE($A13,"_",AO$2),'Reference data SID'!$B:$M,12,FALSE))</f>
        <v/>
      </c>
      <c r="AP13" s="16" t="str">
        <f>IF(ISERROR(VLOOKUP(CONCATENATE($A13,"_",AP$2),'Reference data SID'!$B:$M,12,FALSE)),"",VLOOKUP(CONCATENATE($A13,"_",AP$2),'Reference data SID'!$B:$M,12,FALSE))</f>
        <v/>
      </c>
      <c r="AQ13" s="16" t="str">
        <f>IF(ISERROR(VLOOKUP(CONCATENATE($A13,"_",AQ$2),'Reference data SID'!$B:$M,12,FALSE)),"",VLOOKUP(CONCATENATE($A13,"_",AQ$2),'Reference data SID'!$B:$M,12,FALSE))</f>
        <v/>
      </c>
      <c r="AR13" s="16" t="str">
        <f>IF(ISERROR(VLOOKUP(CONCATENATE($A13,"_",AR$2),'Reference data SID'!$B:$M,12,FALSE)),"",VLOOKUP(CONCATENATE($A13,"_",AR$2),'Reference data SID'!$B:$M,12,FALSE))</f>
        <v/>
      </c>
      <c r="AS13" s="16" t="str">
        <f>IF(ISERROR(VLOOKUP(CONCATENATE($A13,"_",AS$2),'Reference data SID'!$B:$M,12,FALSE)),"",VLOOKUP(CONCATENATE($A13,"_",AS$2),'Reference data SID'!$B:$M,12,FALSE))</f>
        <v/>
      </c>
      <c r="AT13" s="16" t="str">
        <f>IF(ISERROR(VLOOKUP(CONCATENATE($A13,"_",AT$2),'Reference data SID'!$B:$M,12,FALSE)),"",VLOOKUP(CONCATENATE($A13,"_",AT$2),'Reference data SID'!$B:$M,12,FALSE))</f>
        <v/>
      </c>
    </row>
    <row r="14" spans="1:46" x14ac:dyDescent="0.25">
      <c r="A14">
        <v>10</v>
      </c>
      <c r="B14" s="16" t="str">
        <f>IF(ISERROR(VLOOKUP(CONCATENATE($A14,"_",B$2),'Reference data SID'!$B:$M,12,FALSE)),"",VLOOKUP(CONCATENATE($A14,"_",B$2),'Reference data SID'!$B:$M,12,FALSE))</f>
        <v/>
      </c>
      <c r="C14" s="16" t="str">
        <f>IF(ISERROR(VLOOKUP(CONCATENATE($A14,"_",C$2),'Reference data SID'!$B:$M,12,FALSE)),"",VLOOKUP(CONCATENATE($A14,"_",C$2),'Reference data SID'!$B:$M,12,FALSE))</f>
        <v/>
      </c>
      <c r="D14" s="16" t="str">
        <f>IF(ISERROR(VLOOKUP(CONCATENATE($A14,"_",D$2),'Reference data SID'!$B:$M,12,FALSE)),"",VLOOKUP(CONCATENATE($A14,"_",D$2),'Reference data SID'!$B:$M,12,FALSE))</f>
        <v/>
      </c>
      <c r="E14" s="16" t="str">
        <f>IF(ISERROR(VLOOKUP(CONCATENATE($A14,"_",E$2),'Reference data SID'!$B:$M,12,FALSE)),"",VLOOKUP(CONCATENATE($A14,"_",E$2),'Reference data SID'!$B:$M,12,FALSE))</f>
        <v/>
      </c>
      <c r="F14" s="16" t="str">
        <f>IF(ISERROR(VLOOKUP(CONCATENATE($A14,"_",F$2),'Reference data SID'!$B:$M,12,FALSE)),"",VLOOKUP(CONCATENATE($A14,"_",F$2),'Reference data SID'!$B:$M,12,FALSE))</f>
        <v/>
      </c>
      <c r="G14" s="16" t="str">
        <f>IF(ISERROR(VLOOKUP(CONCATENATE($A14,"_",G$2),'Reference data SID'!$B:$M,12,FALSE)),"",VLOOKUP(CONCATENATE($A14,"_",G$2),'Reference data SID'!$B:$M,12,FALSE))</f>
        <v/>
      </c>
      <c r="H14" s="16" t="str">
        <f>IF(ISERROR(VLOOKUP(CONCATENATE($A14,"_",H$2),'Reference data SID'!$B:$M,12,FALSE)),"",VLOOKUP(CONCATENATE($A14,"_",H$2),'Reference data SID'!$B:$M,12,FALSE))</f>
        <v/>
      </c>
      <c r="I14" s="16" t="str">
        <f>IF(ISERROR(VLOOKUP(CONCATENATE($A14,"_",I$2),'Reference data SID'!$B:$M,12,FALSE)),"",VLOOKUP(CONCATENATE($A14,"_",I$2),'Reference data SID'!$B:$M,12,FALSE))</f>
        <v/>
      </c>
      <c r="J14" s="16" t="str">
        <f>IF(ISERROR(VLOOKUP(CONCATENATE($A14,"_",J$2),'Reference data SID'!$B:$M,12,FALSE)),"",VLOOKUP(CONCATENATE($A14,"_",J$2),'Reference data SID'!$B:$M,12,FALSE))</f>
        <v/>
      </c>
      <c r="K14" s="16" t="str">
        <f>IF(ISERROR(VLOOKUP(CONCATENATE($A14,"_",K$2),'Reference data SID'!$B:$M,12,FALSE)),"",VLOOKUP(CONCATENATE($A14,"_",K$2),'Reference data SID'!$B:$M,12,FALSE))</f>
        <v/>
      </c>
      <c r="L14" s="16" t="str">
        <f>IF(ISERROR(VLOOKUP(CONCATENATE($A14,"_",L$2),'Reference data SID'!$B:$M,12,FALSE)),"",VLOOKUP(CONCATENATE($A14,"_",L$2),'Reference data SID'!$B:$M,12,FALSE))</f>
        <v/>
      </c>
      <c r="M14" s="16" t="str">
        <f>IF(ISERROR(VLOOKUP(CONCATENATE($A14,"_",M$2),'Reference data SID'!$B:$M,12,FALSE)),"",VLOOKUP(CONCATENATE($A14,"_",M$2),'Reference data SID'!$B:$M,12,FALSE))</f>
        <v/>
      </c>
      <c r="N14" s="16" t="str">
        <f>IF(ISERROR(VLOOKUP(CONCATENATE($A14,"_",N$2),'Reference data SID'!$B:$M,12,FALSE)),"",VLOOKUP(CONCATENATE($A14,"_",N$2),'Reference data SID'!$B:$M,12,FALSE))</f>
        <v/>
      </c>
      <c r="O14" s="16" t="str">
        <f>IF(ISERROR(VLOOKUP(CONCATENATE($A14,"_",O$2),'Reference data SID'!$B:$M,12,FALSE)),"",VLOOKUP(CONCATENATE($A14,"_",O$2),'Reference data SID'!$B:$M,12,FALSE))</f>
        <v/>
      </c>
      <c r="P14" s="16" t="str">
        <f>IF(ISERROR(VLOOKUP(CONCATENATE($A14,"_",P$2),'Reference data SID'!$B:$M,12,FALSE)),"",VLOOKUP(CONCATENATE($A14,"_",P$2),'Reference data SID'!$B:$M,12,FALSE))</f>
        <v/>
      </c>
      <c r="Q14" s="16" t="str">
        <f>IF(ISERROR(VLOOKUP(CONCATENATE($A14,"_",Q$2),'Reference data SID'!$B:$M,12,FALSE)),"",VLOOKUP(CONCATENATE($A14,"_",Q$2),'Reference data SID'!$B:$M,12,FALSE))</f>
        <v/>
      </c>
      <c r="R14" s="16" t="str">
        <f>IF(ISERROR(VLOOKUP(CONCATENATE($A14,"_",R$2),'Reference data SID'!$B:$M,12,FALSE)),"",VLOOKUP(CONCATENATE($A14,"_",R$2),'Reference data SID'!$B:$M,12,FALSE))</f>
        <v/>
      </c>
      <c r="S14" s="16" t="str">
        <f>IF(ISERROR(VLOOKUP(CONCATENATE($A14,"_",S$2),'Reference data SID'!$B:$M,12,FALSE)),"",VLOOKUP(CONCATENATE($A14,"_",S$2),'Reference data SID'!$B:$M,12,FALSE))</f>
        <v/>
      </c>
      <c r="T14" s="16" t="str">
        <f>IF(ISERROR(VLOOKUP(CONCATENATE($A14,"_",T$2),'Reference data SID'!$B:$M,12,FALSE)),"",VLOOKUP(CONCATENATE($A14,"_",T$2),'Reference data SID'!$B:$M,12,FALSE))</f>
        <v/>
      </c>
      <c r="U14" s="16" t="str">
        <f>IF(ISERROR(VLOOKUP(CONCATENATE($A14,"_",U$2),'Reference data SID'!$B:$M,12,FALSE)),"",VLOOKUP(CONCATENATE($A14,"_",U$2),'Reference data SID'!$B:$M,12,FALSE))</f>
        <v/>
      </c>
      <c r="V14" s="16" t="str">
        <f>IF(ISERROR(VLOOKUP(CONCATENATE($A14,"_",V$2),'Reference data SID'!$B:$M,12,FALSE)),"",VLOOKUP(CONCATENATE($A14,"_",V$2),'Reference data SID'!$B:$M,12,FALSE))</f>
        <v/>
      </c>
      <c r="W14" s="17" t="str">
        <f>IF(ISERROR(VLOOKUP(CONCATENATE($A14,"_",W$2),'Reference data SID'!$B:$M,12,FALSE)),"",VLOOKUP(CONCATENATE($A14,"_",W$2),'Reference data SID'!$B:$M,12,FALSE))</f>
        <v>201-778-6</v>
      </c>
      <c r="X14" s="17" t="str">
        <f>IF(ISERROR(VLOOKUP(CONCATENATE($A14,"_",X$2),'Reference data SID'!$B:$M,12,FALSE)),"",VLOOKUP(CONCATENATE($A14,"_",X$2),'Reference data SID'!$B:$M,12,FALSE))</f>
        <v>206-200-6</v>
      </c>
      <c r="Y14" s="17" t="str">
        <f>IF(ISERROR(VLOOKUP(CONCATENATE($A14,"_",Y$2),'Reference data SID'!$B:$M,12,FALSE)),"",VLOOKUP(CONCATENATE($A14,"_",Y$2),'Reference data SID'!$B:$M,12,FALSE))</f>
        <v>303-526-1</v>
      </c>
      <c r="Z14" s="16" t="str">
        <f>IF(ISERROR(VLOOKUP(CONCATENATE($A14,"_",Z$2),'Reference data SID'!$B:$M,12,FALSE)),"",VLOOKUP(CONCATENATE($A14,"_",Z$2),'Reference data SID'!$B:$M,12,FALSE))</f>
        <v/>
      </c>
      <c r="AA14" s="16" t="str">
        <f>IF(ISERROR(VLOOKUP(CONCATENATE($A14,"_",AA$2),'Reference data SID'!$B:$M,12,FALSE)),"",VLOOKUP(CONCATENATE($A14,"_",AA$2),'Reference data SID'!$B:$M,12,FALSE))</f>
        <v/>
      </c>
      <c r="AB14" s="16" t="str">
        <f>IF(ISERROR(VLOOKUP(CONCATENATE($A14,"_",AB$2),'Reference data SID'!$B:$M,12,FALSE)),"",VLOOKUP(CONCATENATE($A14,"_",AB$2),'Reference data SID'!$B:$M,12,FALSE))</f>
        <v/>
      </c>
      <c r="AC14" s="16" t="str">
        <f>IF(ISERROR(VLOOKUP(CONCATENATE($A14,"_",AC$2),'Reference data SID'!$B:$M,12,FALSE)),"",VLOOKUP(CONCATENATE($A14,"_",AC$2),'Reference data SID'!$B:$M,12,FALSE))</f>
        <v/>
      </c>
      <c r="AD14" s="16" t="str">
        <f>IF(ISERROR(VLOOKUP(CONCATENATE($A14,"_",AD$2),'Reference data SID'!$B:$M,12,FALSE)),"",VLOOKUP(CONCATENATE($A14,"_",AD$2),'Reference data SID'!$B:$M,12,FALSE))</f>
        <v/>
      </c>
      <c r="AE14" s="16" t="str">
        <f>IF(ISERROR(VLOOKUP(CONCATENATE($A14,"_",AE$2),'Reference data SID'!$B:$M,12,FALSE)),"",VLOOKUP(CONCATENATE($A14,"_",AE$2),'Reference data SID'!$B:$M,12,FALSE))</f>
        <v/>
      </c>
      <c r="AF14" s="16" t="str">
        <f>IF(ISERROR(VLOOKUP(CONCATENATE($A14,"_",AF$2),'Reference data SID'!$B:$M,12,FALSE)),"",VLOOKUP(CONCATENATE($A14,"_",AF$2),'Reference data SID'!$B:$M,12,FALSE))</f>
        <v/>
      </c>
      <c r="AG14" s="16" t="str">
        <f>IF(ISERROR(VLOOKUP(CONCATENATE($A14,"_",AG$2),'Reference data SID'!$B:$M,12,FALSE)),"",VLOOKUP(CONCATENATE($A14,"_",AG$2),'Reference data SID'!$B:$M,12,FALSE))</f>
        <v/>
      </c>
      <c r="AH14" s="16" t="str">
        <f>IF(ISERROR(VLOOKUP(CONCATENATE($A14,"_",AH$2),'Reference data SID'!$B:$M,12,FALSE)),"",VLOOKUP(CONCATENATE($A14,"_",AH$2),'Reference data SID'!$B:$M,12,FALSE))</f>
        <v/>
      </c>
      <c r="AI14" s="16" t="str">
        <f>IF(ISERROR(VLOOKUP(CONCATENATE($A14,"_",AI$2),'Reference data SID'!$B:$M,12,FALSE)),"",VLOOKUP(CONCATENATE($A14,"_",AI$2),'Reference data SID'!$B:$M,12,FALSE))</f>
        <v/>
      </c>
      <c r="AJ14" s="16" t="str">
        <f>IF(ISERROR(VLOOKUP(CONCATENATE($A14,"_",AJ$2),'Reference data SID'!$B:$M,12,FALSE)),"",VLOOKUP(CONCATENATE($A14,"_",AJ$2),'Reference data SID'!$B:$M,12,FALSE))</f>
        <v/>
      </c>
      <c r="AK14" s="16" t="str">
        <f>IF(ISERROR(VLOOKUP(CONCATENATE($A14,"_",AK$2),'Reference data SID'!$B:$M,12,FALSE)),"",VLOOKUP(CONCATENATE($A14,"_",AK$2),'Reference data SID'!$B:$M,12,FALSE))</f>
        <v/>
      </c>
      <c r="AL14" s="16" t="str">
        <f>IF(ISERROR(VLOOKUP(CONCATENATE($A14,"_",AL$2),'Reference data SID'!$B:$M,12,FALSE)),"",VLOOKUP(CONCATENATE($A14,"_",AL$2),'Reference data SID'!$B:$M,12,FALSE))</f>
        <v/>
      </c>
      <c r="AM14" s="16" t="str">
        <f>IF(ISERROR(VLOOKUP(CONCATENATE($A14,"_",AM$2),'Reference data SID'!$B:$M,12,FALSE)),"",VLOOKUP(CONCATENATE($A14,"_",AM$2),'Reference data SID'!$B:$M,12,FALSE))</f>
        <v/>
      </c>
      <c r="AN14" s="16" t="str">
        <f>IF(ISERROR(VLOOKUP(CONCATENATE($A14,"_",AN$2),'Reference data SID'!$B:$M,12,FALSE)),"",VLOOKUP(CONCATENATE($A14,"_",AN$2),'Reference data SID'!$B:$M,12,FALSE))</f>
        <v/>
      </c>
      <c r="AO14" s="16" t="str">
        <f>IF(ISERROR(VLOOKUP(CONCATENATE($A14,"_",AO$2),'Reference data SID'!$B:$M,12,FALSE)),"",VLOOKUP(CONCATENATE($A14,"_",AO$2),'Reference data SID'!$B:$M,12,FALSE))</f>
        <v/>
      </c>
      <c r="AP14" s="16" t="str">
        <f>IF(ISERROR(VLOOKUP(CONCATENATE($A14,"_",AP$2),'Reference data SID'!$B:$M,12,FALSE)),"",VLOOKUP(CONCATENATE($A14,"_",AP$2),'Reference data SID'!$B:$M,12,FALSE))</f>
        <v/>
      </c>
      <c r="AQ14" s="16" t="str">
        <f>IF(ISERROR(VLOOKUP(CONCATENATE($A14,"_",AQ$2),'Reference data SID'!$B:$M,12,FALSE)),"",VLOOKUP(CONCATENATE($A14,"_",AQ$2),'Reference data SID'!$B:$M,12,FALSE))</f>
        <v/>
      </c>
      <c r="AR14" s="16" t="str">
        <f>IF(ISERROR(VLOOKUP(CONCATENATE($A14,"_",AR$2),'Reference data SID'!$B:$M,12,FALSE)),"",VLOOKUP(CONCATENATE($A14,"_",AR$2),'Reference data SID'!$B:$M,12,FALSE))</f>
        <v/>
      </c>
      <c r="AS14" s="16" t="str">
        <f>IF(ISERROR(VLOOKUP(CONCATENATE($A14,"_",AS$2),'Reference data SID'!$B:$M,12,FALSE)),"",VLOOKUP(CONCATENATE($A14,"_",AS$2),'Reference data SID'!$B:$M,12,FALSE))</f>
        <v/>
      </c>
      <c r="AT14" s="16" t="str">
        <f>IF(ISERROR(VLOOKUP(CONCATENATE($A14,"_",AT$2),'Reference data SID'!$B:$M,12,FALSE)),"",VLOOKUP(CONCATENATE($A14,"_",AT$2),'Reference data SID'!$B:$M,12,FALSE))</f>
        <v/>
      </c>
    </row>
    <row r="15" spans="1:46" x14ac:dyDescent="0.25">
      <c r="A15">
        <v>11</v>
      </c>
      <c r="B15" s="16" t="str">
        <f>IF(ISERROR(VLOOKUP(CONCATENATE($A15,"_",B$2),'Reference data SID'!$B:$M,12,FALSE)),"",VLOOKUP(CONCATENATE($A15,"_",B$2),'Reference data SID'!$B:$M,12,FALSE))</f>
        <v/>
      </c>
      <c r="C15" s="16" t="str">
        <f>IF(ISERROR(VLOOKUP(CONCATENATE($A15,"_",C$2),'Reference data SID'!$B:$M,12,FALSE)),"",VLOOKUP(CONCATENATE($A15,"_",C$2),'Reference data SID'!$B:$M,12,FALSE))</f>
        <v/>
      </c>
      <c r="D15" s="16" t="str">
        <f>IF(ISERROR(VLOOKUP(CONCATENATE($A15,"_",D$2),'Reference data SID'!$B:$M,12,FALSE)),"",VLOOKUP(CONCATENATE($A15,"_",D$2),'Reference data SID'!$B:$M,12,FALSE))</f>
        <v/>
      </c>
      <c r="E15" s="16" t="str">
        <f>IF(ISERROR(VLOOKUP(CONCATENATE($A15,"_",E$2),'Reference data SID'!$B:$M,12,FALSE)),"",VLOOKUP(CONCATENATE($A15,"_",E$2),'Reference data SID'!$B:$M,12,FALSE))</f>
        <v/>
      </c>
      <c r="F15" s="16" t="str">
        <f>IF(ISERROR(VLOOKUP(CONCATENATE($A15,"_",F$2),'Reference data SID'!$B:$M,12,FALSE)),"",VLOOKUP(CONCATENATE($A15,"_",F$2),'Reference data SID'!$B:$M,12,FALSE))</f>
        <v/>
      </c>
      <c r="G15" s="16" t="str">
        <f>IF(ISERROR(VLOOKUP(CONCATENATE($A15,"_",G$2),'Reference data SID'!$B:$M,12,FALSE)),"",VLOOKUP(CONCATENATE($A15,"_",G$2),'Reference data SID'!$B:$M,12,FALSE))</f>
        <v/>
      </c>
      <c r="H15" s="16" t="str">
        <f>IF(ISERROR(VLOOKUP(CONCATENATE($A15,"_",H$2),'Reference data SID'!$B:$M,12,FALSE)),"",VLOOKUP(CONCATENATE($A15,"_",H$2),'Reference data SID'!$B:$M,12,FALSE))</f>
        <v/>
      </c>
      <c r="I15" s="16" t="str">
        <f>IF(ISERROR(VLOOKUP(CONCATENATE($A15,"_",I$2),'Reference data SID'!$B:$M,12,FALSE)),"",VLOOKUP(CONCATENATE($A15,"_",I$2),'Reference data SID'!$B:$M,12,FALSE))</f>
        <v/>
      </c>
      <c r="J15" s="16" t="str">
        <f>IF(ISERROR(VLOOKUP(CONCATENATE($A15,"_",J$2),'Reference data SID'!$B:$M,12,FALSE)),"",VLOOKUP(CONCATENATE($A15,"_",J$2),'Reference data SID'!$B:$M,12,FALSE))</f>
        <v/>
      </c>
      <c r="K15" s="16" t="str">
        <f>IF(ISERROR(VLOOKUP(CONCATENATE($A15,"_",K$2),'Reference data SID'!$B:$M,12,FALSE)),"",VLOOKUP(CONCATENATE($A15,"_",K$2),'Reference data SID'!$B:$M,12,FALSE))</f>
        <v/>
      </c>
      <c r="L15" s="16" t="str">
        <f>IF(ISERROR(VLOOKUP(CONCATENATE($A15,"_",L$2),'Reference data SID'!$B:$M,12,FALSE)),"",VLOOKUP(CONCATENATE($A15,"_",L$2),'Reference data SID'!$B:$M,12,FALSE))</f>
        <v/>
      </c>
      <c r="M15" s="16" t="str">
        <f>IF(ISERROR(VLOOKUP(CONCATENATE($A15,"_",M$2),'Reference data SID'!$B:$M,12,FALSE)),"",VLOOKUP(CONCATENATE($A15,"_",M$2),'Reference data SID'!$B:$M,12,FALSE))</f>
        <v/>
      </c>
      <c r="N15" s="16" t="str">
        <f>IF(ISERROR(VLOOKUP(CONCATENATE($A15,"_",N$2),'Reference data SID'!$B:$M,12,FALSE)),"",VLOOKUP(CONCATENATE($A15,"_",N$2),'Reference data SID'!$B:$M,12,FALSE))</f>
        <v/>
      </c>
      <c r="O15" s="16" t="str">
        <f>IF(ISERROR(VLOOKUP(CONCATENATE($A15,"_",O$2),'Reference data SID'!$B:$M,12,FALSE)),"",VLOOKUP(CONCATENATE($A15,"_",O$2),'Reference data SID'!$B:$M,12,FALSE))</f>
        <v/>
      </c>
      <c r="P15" s="16" t="str">
        <f>IF(ISERROR(VLOOKUP(CONCATENATE($A15,"_",P$2),'Reference data SID'!$B:$M,12,FALSE)),"",VLOOKUP(CONCATENATE($A15,"_",P$2),'Reference data SID'!$B:$M,12,FALSE))</f>
        <v/>
      </c>
      <c r="Q15" s="16" t="str">
        <f>IF(ISERROR(VLOOKUP(CONCATENATE($A15,"_",Q$2),'Reference data SID'!$B:$M,12,FALSE)),"",VLOOKUP(CONCATENATE($A15,"_",Q$2),'Reference data SID'!$B:$M,12,FALSE))</f>
        <v/>
      </c>
      <c r="R15" s="16" t="str">
        <f>IF(ISERROR(VLOOKUP(CONCATENATE($A15,"_",R$2),'Reference data SID'!$B:$M,12,FALSE)),"",VLOOKUP(CONCATENATE($A15,"_",R$2),'Reference data SID'!$B:$M,12,FALSE))</f>
        <v/>
      </c>
      <c r="S15" s="16" t="str">
        <f>IF(ISERROR(VLOOKUP(CONCATENATE($A15,"_",S$2),'Reference data SID'!$B:$M,12,FALSE)),"",VLOOKUP(CONCATENATE($A15,"_",S$2),'Reference data SID'!$B:$M,12,FALSE))</f>
        <v/>
      </c>
      <c r="T15" s="16" t="str">
        <f>IF(ISERROR(VLOOKUP(CONCATENATE($A15,"_",T$2),'Reference data SID'!$B:$M,12,FALSE)),"",VLOOKUP(CONCATENATE($A15,"_",T$2),'Reference data SID'!$B:$M,12,FALSE))</f>
        <v/>
      </c>
      <c r="U15" s="16" t="str">
        <f>IF(ISERROR(VLOOKUP(CONCATENATE($A15,"_",U$2),'Reference data SID'!$B:$M,12,FALSE)),"",VLOOKUP(CONCATENATE($A15,"_",U$2),'Reference data SID'!$B:$M,12,FALSE))</f>
        <v/>
      </c>
      <c r="V15" s="16" t="str">
        <f>IF(ISERROR(VLOOKUP(CONCATENATE($A15,"_",V$2),'Reference data SID'!$B:$M,12,FALSE)),"",VLOOKUP(CONCATENATE($A15,"_",V$2),'Reference data SID'!$B:$M,12,FALSE))</f>
        <v/>
      </c>
      <c r="W15" s="16" t="str">
        <f>IF(ISERROR(VLOOKUP(CONCATENATE($A15,"_",W$2),'Reference data SID'!$B:$M,12,FALSE)),"",VLOOKUP(CONCATENATE($A15,"_",W$2),'Reference data SID'!$B:$M,12,FALSE))</f>
        <v/>
      </c>
      <c r="X15" s="17" t="str">
        <f>IF(ISERROR(VLOOKUP(CONCATENATE($A15,"_",X$2),'Reference data SID'!$B:$M,12,FALSE)),"",VLOOKUP(CONCATENATE($A15,"_",X$2),'Reference data SID'!$B:$M,12,FALSE))</f>
        <v>-</v>
      </c>
      <c r="Y15" s="17" t="str">
        <f>IF(ISERROR(VLOOKUP(CONCATENATE($A15,"_",Y$2),'Reference data SID'!$B:$M,12,FALSE)),"",VLOOKUP(CONCATENATE($A15,"_",Y$2),'Reference data SID'!$B:$M,12,FALSE))</f>
        <v>303-525-6</v>
      </c>
      <c r="Z15" s="16" t="str">
        <f>IF(ISERROR(VLOOKUP(CONCATENATE($A15,"_",Z$2),'Reference data SID'!$B:$M,12,FALSE)),"",VLOOKUP(CONCATENATE($A15,"_",Z$2),'Reference data SID'!$B:$M,12,FALSE))</f>
        <v/>
      </c>
      <c r="AA15" s="16" t="str">
        <f>IF(ISERROR(VLOOKUP(CONCATENATE($A15,"_",AA$2),'Reference data SID'!$B:$M,12,FALSE)),"",VLOOKUP(CONCATENATE($A15,"_",AA$2),'Reference data SID'!$B:$M,12,FALSE))</f>
        <v/>
      </c>
      <c r="AB15" s="16" t="str">
        <f>IF(ISERROR(VLOOKUP(CONCATENATE($A15,"_",AB$2),'Reference data SID'!$B:$M,12,FALSE)),"",VLOOKUP(CONCATENATE($A15,"_",AB$2),'Reference data SID'!$B:$M,12,FALSE))</f>
        <v/>
      </c>
      <c r="AC15" s="16" t="str">
        <f>IF(ISERROR(VLOOKUP(CONCATENATE($A15,"_",AC$2),'Reference data SID'!$B:$M,12,FALSE)),"",VLOOKUP(CONCATENATE($A15,"_",AC$2),'Reference data SID'!$B:$M,12,FALSE))</f>
        <v/>
      </c>
      <c r="AD15" s="16" t="str">
        <f>IF(ISERROR(VLOOKUP(CONCATENATE($A15,"_",AD$2),'Reference data SID'!$B:$M,12,FALSE)),"",VLOOKUP(CONCATENATE($A15,"_",AD$2),'Reference data SID'!$B:$M,12,FALSE))</f>
        <v/>
      </c>
      <c r="AE15" s="16" t="str">
        <f>IF(ISERROR(VLOOKUP(CONCATENATE($A15,"_",AE$2),'Reference data SID'!$B:$M,12,FALSE)),"",VLOOKUP(CONCATENATE($A15,"_",AE$2),'Reference data SID'!$B:$M,12,FALSE))</f>
        <v/>
      </c>
      <c r="AF15" s="16" t="str">
        <f>IF(ISERROR(VLOOKUP(CONCATENATE($A15,"_",AF$2),'Reference data SID'!$B:$M,12,FALSE)),"",VLOOKUP(CONCATENATE($A15,"_",AF$2),'Reference data SID'!$B:$M,12,FALSE))</f>
        <v/>
      </c>
      <c r="AG15" s="16" t="str">
        <f>IF(ISERROR(VLOOKUP(CONCATENATE($A15,"_",AG$2),'Reference data SID'!$B:$M,12,FALSE)),"",VLOOKUP(CONCATENATE($A15,"_",AG$2),'Reference data SID'!$B:$M,12,FALSE))</f>
        <v/>
      </c>
      <c r="AH15" s="16" t="str">
        <f>IF(ISERROR(VLOOKUP(CONCATENATE($A15,"_",AH$2),'Reference data SID'!$B:$M,12,FALSE)),"",VLOOKUP(CONCATENATE($A15,"_",AH$2),'Reference data SID'!$B:$M,12,FALSE))</f>
        <v/>
      </c>
      <c r="AI15" s="16" t="str">
        <f>IF(ISERROR(VLOOKUP(CONCATENATE($A15,"_",AI$2),'Reference data SID'!$B:$M,12,FALSE)),"",VLOOKUP(CONCATENATE($A15,"_",AI$2),'Reference data SID'!$B:$M,12,FALSE))</f>
        <v/>
      </c>
      <c r="AJ15" s="16" t="str">
        <f>IF(ISERROR(VLOOKUP(CONCATENATE($A15,"_",AJ$2),'Reference data SID'!$B:$M,12,FALSE)),"",VLOOKUP(CONCATENATE($A15,"_",AJ$2),'Reference data SID'!$B:$M,12,FALSE))</f>
        <v/>
      </c>
      <c r="AK15" s="16" t="str">
        <f>IF(ISERROR(VLOOKUP(CONCATENATE($A15,"_",AK$2),'Reference data SID'!$B:$M,12,FALSE)),"",VLOOKUP(CONCATENATE($A15,"_",AK$2),'Reference data SID'!$B:$M,12,FALSE))</f>
        <v/>
      </c>
      <c r="AL15" s="16" t="str">
        <f>IF(ISERROR(VLOOKUP(CONCATENATE($A15,"_",AL$2),'Reference data SID'!$B:$M,12,FALSE)),"",VLOOKUP(CONCATENATE($A15,"_",AL$2),'Reference data SID'!$B:$M,12,FALSE))</f>
        <v/>
      </c>
      <c r="AM15" s="16" t="str">
        <f>IF(ISERROR(VLOOKUP(CONCATENATE($A15,"_",AM$2),'Reference data SID'!$B:$M,12,FALSE)),"",VLOOKUP(CONCATENATE($A15,"_",AM$2),'Reference data SID'!$B:$M,12,FALSE))</f>
        <v/>
      </c>
      <c r="AN15" s="16" t="str">
        <f>IF(ISERROR(VLOOKUP(CONCATENATE($A15,"_",AN$2),'Reference data SID'!$B:$M,12,FALSE)),"",VLOOKUP(CONCATENATE($A15,"_",AN$2),'Reference data SID'!$B:$M,12,FALSE))</f>
        <v/>
      </c>
      <c r="AO15" s="16" t="str">
        <f>IF(ISERROR(VLOOKUP(CONCATENATE($A15,"_",AO$2),'Reference data SID'!$B:$M,12,FALSE)),"",VLOOKUP(CONCATENATE($A15,"_",AO$2),'Reference data SID'!$B:$M,12,FALSE))</f>
        <v/>
      </c>
      <c r="AP15" s="16" t="str">
        <f>IF(ISERROR(VLOOKUP(CONCATENATE($A15,"_",AP$2),'Reference data SID'!$B:$M,12,FALSE)),"",VLOOKUP(CONCATENATE($A15,"_",AP$2),'Reference data SID'!$B:$M,12,FALSE))</f>
        <v/>
      </c>
      <c r="AQ15" s="16" t="str">
        <f>IF(ISERROR(VLOOKUP(CONCATENATE($A15,"_",AQ$2),'Reference data SID'!$B:$M,12,FALSE)),"",VLOOKUP(CONCATENATE($A15,"_",AQ$2),'Reference data SID'!$B:$M,12,FALSE))</f>
        <v/>
      </c>
      <c r="AR15" s="16" t="str">
        <f>IF(ISERROR(VLOOKUP(CONCATENATE($A15,"_",AR$2),'Reference data SID'!$B:$M,12,FALSE)),"",VLOOKUP(CONCATENATE($A15,"_",AR$2),'Reference data SID'!$B:$M,12,FALSE))</f>
        <v/>
      </c>
      <c r="AS15" s="16" t="str">
        <f>IF(ISERROR(VLOOKUP(CONCATENATE($A15,"_",AS$2),'Reference data SID'!$B:$M,12,FALSE)),"",VLOOKUP(CONCATENATE($A15,"_",AS$2),'Reference data SID'!$B:$M,12,FALSE))</f>
        <v/>
      </c>
      <c r="AT15" s="16" t="str">
        <f>IF(ISERROR(VLOOKUP(CONCATENATE($A15,"_",AT$2),'Reference data SID'!$B:$M,12,FALSE)),"",VLOOKUP(CONCATENATE($A15,"_",AT$2),'Reference data SID'!$B:$M,12,FALSE))</f>
        <v/>
      </c>
    </row>
    <row r="16" spans="1:46" x14ac:dyDescent="0.25">
      <c r="A16">
        <v>12</v>
      </c>
      <c r="B16" s="16" t="str">
        <f>IF(ISERROR(VLOOKUP(CONCATENATE($A16,"_",B$2),'Reference data SID'!$B:$M,12,FALSE)),"",VLOOKUP(CONCATENATE($A16,"_",B$2),'Reference data SID'!$B:$M,12,FALSE))</f>
        <v/>
      </c>
      <c r="C16" s="16" t="str">
        <f>IF(ISERROR(VLOOKUP(CONCATENATE($A16,"_",C$2),'Reference data SID'!$B:$M,12,FALSE)),"",VLOOKUP(CONCATENATE($A16,"_",C$2),'Reference data SID'!$B:$M,12,FALSE))</f>
        <v/>
      </c>
      <c r="D16" s="16" t="str">
        <f>IF(ISERROR(VLOOKUP(CONCATENATE($A16,"_",D$2),'Reference data SID'!$B:$M,12,FALSE)),"",VLOOKUP(CONCATENATE($A16,"_",D$2),'Reference data SID'!$B:$M,12,FALSE))</f>
        <v/>
      </c>
      <c r="E16" s="16" t="str">
        <f>IF(ISERROR(VLOOKUP(CONCATENATE($A16,"_",E$2),'Reference data SID'!$B:$M,12,FALSE)),"",VLOOKUP(CONCATENATE($A16,"_",E$2),'Reference data SID'!$B:$M,12,FALSE))</f>
        <v/>
      </c>
      <c r="F16" s="16" t="str">
        <f>IF(ISERROR(VLOOKUP(CONCATENATE($A16,"_",F$2),'Reference data SID'!$B:$M,12,FALSE)),"",VLOOKUP(CONCATENATE($A16,"_",F$2),'Reference data SID'!$B:$M,12,FALSE))</f>
        <v/>
      </c>
      <c r="G16" s="16" t="str">
        <f>IF(ISERROR(VLOOKUP(CONCATENATE($A16,"_",G$2),'Reference data SID'!$B:$M,12,FALSE)),"",VLOOKUP(CONCATENATE($A16,"_",G$2),'Reference data SID'!$B:$M,12,FALSE))</f>
        <v/>
      </c>
      <c r="H16" s="16" t="str">
        <f>IF(ISERROR(VLOOKUP(CONCATENATE($A16,"_",H$2),'Reference data SID'!$B:$M,12,FALSE)),"",VLOOKUP(CONCATENATE($A16,"_",H$2),'Reference data SID'!$B:$M,12,FALSE))</f>
        <v/>
      </c>
      <c r="I16" s="16" t="str">
        <f>IF(ISERROR(VLOOKUP(CONCATENATE($A16,"_",I$2),'Reference data SID'!$B:$M,12,FALSE)),"",VLOOKUP(CONCATENATE($A16,"_",I$2),'Reference data SID'!$B:$M,12,FALSE))</f>
        <v/>
      </c>
      <c r="J16" s="16" t="str">
        <f>IF(ISERROR(VLOOKUP(CONCATENATE($A16,"_",J$2),'Reference data SID'!$B:$M,12,FALSE)),"",VLOOKUP(CONCATENATE($A16,"_",J$2),'Reference data SID'!$B:$M,12,FALSE))</f>
        <v/>
      </c>
      <c r="K16" s="16" t="str">
        <f>IF(ISERROR(VLOOKUP(CONCATENATE($A16,"_",K$2),'Reference data SID'!$B:$M,12,FALSE)),"",VLOOKUP(CONCATENATE($A16,"_",K$2),'Reference data SID'!$B:$M,12,FALSE))</f>
        <v/>
      </c>
      <c r="L16" s="16" t="str">
        <f>IF(ISERROR(VLOOKUP(CONCATENATE($A16,"_",L$2),'Reference data SID'!$B:$M,12,FALSE)),"",VLOOKUP(CONCATENATE($A16,"_",L$2),'Reference data SID'!$B:$M,12,FALSE))</f>
        <v/>
      </c>
      <c r="M16" s="16" t="str">
        <f>IF(ISERROR(VLOOKUP(CONCATENATE($A16,"_",M$2),'Reference data SID'!$B:$M,12,FALSE)),"",VLOOKUP(CONCATENATE($A16,"_",M$2),'Reference data SID'!$B:$M,12,FALSE))</f>
        <v/>
      </c>
      <c r="N16" s="16" t="str">
        <f>IF(ISERROR(VLOOKUP(CONCATENATE($A16,"_",N$2),'Reference data SID'!$B:$M,12,FALSE)),"",VLOOKUP(CONCATENATE($A16,"_",N$2),'Reference data SID'!$B:$M,12,FALSE))</f>
        <v/>
      </c>
      <c r="O16" s="16" t="str">
        <f>IF(ISERROR(VLOOKUP(CONCATENATE($A16,"_",O$2),'Reference data SID'!$B:$M,12,FALSE)),"",VLOOKUP(CONCATENATE($A16,"_",O$2),'Reference data SID'!$B:$M,12,FALSE))</f>
        <v/>
      </c>
      <c r="P16" s="16" t="str">
        <f>IF(ISERROR(VLOOKUP(CONCATENATE($A16,"_",P$2),'Reference data SID'!$B:$M,12,FALSE)),"",VLOOKUP(CONCATENATE($A16,"_",P$2),'Reference data SID'!$B:$M,12,FALSE))</f>
        <v/>
      </c>
      <c r="Q16" s="16" t="str">
        <f>IF(ISERROR(VLOOKUP(CONCATENATE($A16,"_",Q$2),'Reference data SID'!$B:$M,12,FALSE)),"",VLOOKUP(CONCATENATE($A16,"_",Q$2),'Reference data SID'!$B:$M,12,FALSE))</f>
        <v/>
      </c>
      <c r="R16" s="16" t="str">
        <f>IF(ISERROR(VLOOKUP(CONCATENATE($A16,"_",R$2),'Reference data SID'!$B:$M,12,FALSE)),"",VLOOKUP(CONCATENATE($A16,"_",R$2),'Reference data SID'!$B:$M,12,FALSE))</f>
        <v/>
      </c>
      <c r="S16" s="16" t="str">
        <f>IF(ISERROR(VLOOKUP(CONCATENATE($A16,"_",S$2),'Reference data SID'!$B:$M,12,FALSE)),"",VLOOKUP(CONCATENATE($A16,"_",S$2),'Reference data SID'!$B:$M,12,FALSE))</f>
        <v/>
      </c>
      <c r="T16" s="16" t="str">
        <f>IF(ISERROR(VLOOKUP(CONCATENATE($A16,"_",T$2),'Reference data SID'!$B:$M,12,FALSE)),"",VLOOKUP(CONCATENATE($A16,"_",T$2),'Reference data SID'!$B:$M,12,FALSE))</f>
        <v/>
      </c>
      <c r="U16" s="16" t="str">
        <f>IF(ISERROR(VLOOKUP(CONCATENATE($A16,"_",U$2),'Reference data SID'!$B:$M,12,FALSE)),"",VLOOKUP(CONCATENATE($A16,"_",U$2),'Reference data SID'!$B:$M,12,FALSE))</f>
        <v/>
      </c>
      <c r="V16" s="16" t="str">
        <f>IF(ISERROR(VLOOKUP(CONCATENATE($A16,"_",V$2),'Reference data SID'!$B:$M,12,FALSE)),"",VLOOKUP(CONCATENATE($A16,"_",V$2),'Reference data SID'!$B:$M,12,FALSE))</f>
        <v/>
      </c>
      <c r="W16" s="16" t="str">
        <f>IF(ISERROR(VLOOKUP(CONCATENATE($A16,"_",W$2),'Reference data SID'!$B:$M,12,FALSE)),"",VLOOKUP(CONCATENATE($A16,"_",W$2),'Reference data SID'!$B:$M,12,FALSE))</f>
        <v/>
      </c>
      <c r="X16" s="16" t="str">
        <f>IF(ISERROR(VLOOKUP(CONCATENATE($A16,"_",X$2),'Reference data SID'!$B:$M,12,FALSE)),"",VLOOKUP(CONCATENATE($A16,"_",X$2),'Reference data SID'!$B:$M,12,FALSE))</f>
        <v/>
      </c>
      <c r="Y16" s="17" t="str">
        <f>IF(ISERROR(VLOOKUP(CONCATENATE($A16,"_",Y$2),'Reference data SID'!$B:$M,12,FALSE)),"",VLOOKUP(CONCATENATE($A16,"_",Y$2),'Reference data SID'!$B:$M,12,FALSE))</f>
        <v>303-524-0</v>
      </c>
      <c r="Z16" s="16" t="str">
        <f>IF(ISERROR(VLOOKUP(CONCATENATE($A16,"_",Z$2),'Reference data SID'!$B:$M,12,FALSE)),"",VLOOKUP(CONCATENATE($A16,"_",Z$2),'Reference data SID'!$B:$M,12,FALSE))</f>
        <v/>
      </c>
      <c r="AA16" s="16" t="str">
        <f>IF(ISERROR(VLOOKUP(CONCATENATE($A16,"_",AA$2),'Reference data SID'!$B:$M,12,FALSE)),"",VLOOKUP(CONCATENATE($A16,"_",AA$2),'Reference data SID'!$B:$M,12,FALSE))</f>
        <v/>
      </c>
      <c r="AB16" s="16" t="str">
        <f>IF(ISERROR(VLOOKUP(CONCATENATE($A16,"_",AB$2),'Reference data SID'!$B:$M,12,FALSE)),"",VLOOKUP(CONCATENATE($A16,"_",AB$2),'Reference data SID'!$B:$M,12,FALSE))</f>
        <v/>
      </c>
      <c r="AC16" s="16" t="str">
        <f>IF(ISERROR(VLOOKUP(CONCATENATE($A16,"_",AC$2),'Reference data SID'!$B:$M,12,FALSE)),"",VLOOKUP(CONCATENATE($A16,"_",AC$2),'Reference data SID'!$B:$M,12,FALSE))</f>
        <v/>
      </c>
      <c r="AD16" s="16" t="str">
        <f>IF(ISERROR(VLOOKUP(CONCATENATE($A16,"_",AD$2),'Reference data SID'!$B:$M,12,FALSE)),"",VLOOKUP(CONCATENATE($A16,"_",AD$2),'Reference data SID'!$B:$M,12,FALSE))</f>
        <v/>
      </c>
      <c r="AE16" s="16" t="str">
        <f>IF(ISERROR(VLOOKUP(CONCATENATE($A16,"_",AE$2),'Reference data SID'!$B:$M,12,FALSE)),"",VLOOKUP(CONCATENATE($A16,"_",AE$2),'Reference data SID'!$B:$M,12,FALSE))</f>
        <v/>
      </c>
      <c r="AF16" s="16" t="str">
        <f>IF(ISERROR(VLOOKUP(CONCATENATE($A16,"_",AF$2),'Reference data SID'!$B:$M,12,FALSE)),"",VLOOKUP(CONCATENATE($A16,"_",AF$2),'Reference data SID'!$B:$M,12,FALSE))</f>
        <v/>
      </c>
      <c r="AG16" s="16" t="str">
        <f>IF(ISERROR(VLOOKUP(CONCATENATE($A16,"_",AG$2),'Reference data SID'!$B:$M,12,FALSE)),"",VLOOKUP(CONCATENATE($A16,"_",AG$2),'Reference data SID'!$B:$M,12,FALSE))</f>
        <v/>
      </c>
      <c r="AH16" s="16" t="str">
        <f>IF(ISERROR(VLOOKUP(CONCATENATE($A16,"_",AH$2),'Reference data SID'!$B:$M,12,FALSE)),"",VLOOKUP(CONCATENATE($A16,"_",AH$2),'Reference data SID'!$B:$M,12,FALSE))</f>
        <v/>
      </c>
      <c r="AI16" s="16" t="str">
        <f>IF(ISERROR(VLOOKUP(CONCATENATE($A16,"_",AI$2),'Reference data SID'!$B:$M,12,FALSE)),"",VLOOKUP(CONCATENATE($A16,"_",AI$2),'Reference data SID'!$B:$M,12,FALSE))</f>
        <v/>
      </c>
      <c r="AJ16" s="16" t="str">
        <f>IF(ISERROR(VLOOKUP(CONCATENATE($A16,"_",AJ$2),'Reference data SID'!$B:$M,12,FALSE)),"",VLOOKUP(CONCATENATE($A16,"_",AJ$2),'Reference data SID'!$B:$M,12,FALSE))</f>
        <v/>
      </c>
      <c r="AK16" s="16" t="str">
        <f>IF(ISERROR(VLOOKUP(CONCATENATE($A16,"_",AK$2),'Reference data SID'!$B:$M,12,FALSE)),"",VLOOKUP(CONCATENATE($A16,"_",AK$2),'Reference data SID'!$B:$M,12,FALSE))</f>
        <v/>
      </c>
      <c r="AL16" s="16" t="str">
        <f>IF(ISERROR(VLOOKUP(CONCATENATE($A16,"_",AL$2),'Reference data SID'!$B:$M,12,FALSE)),"",VLOOKUP(CONCATENATE($A16,"_",AL$2),'Reference data SID'!$B:$M,12,FALSE))</f>
        <v/>
      </c>
      <c r="AM16" s="16" t="str">
        <f>IF(ISERROR(VLOOKUP(CONCATENATE($A16,"_",AM$2),'Reference data SID'!$B:$M,12,FALSE)),"",VLOOKUP(CONCATENATE($A16,"_",AM$2),'Reference data SID'!$B:$M,12,FALSE))</f>
        <v/>
      </c>
      <c r="AN16" s="16" t="str">
        <f>IF(ISERROR(VLOOKUP(CONCATENATE($A16,"_",AN$2),'Reference data SID'!$B:$M,12,FALSE)),"",VLOOKUP(CONCATENATE($A16,"_",AN$2),'Reference data SID'!$B:$M,12,FALSE))</f>
        <v/>
      </c>
      <c r="AO16" s="16" t="str">
        <f>IF(ISERROR(VLOOKUP(CONCATENATE($A16,"_",AO$2),'Reference data SID'!$B:$M,12,FALSE)),"",VLOOKUP(CONCATENATE($A16,"_",AO$2),'Reference data SID'!$B:$M,12,FALSE))</f>
        <v/>
      </c>
      <c r="AP16" s="16" t="str">
        <f>IF(ISERROR(VLOOKUP(CONCATENATE($A16,"_",AP$2),'Reference data SID'!$B:$M,12,FALSE)),"",VLOOKUP(CONCATENATE($A16,"_",AP$2),'Reference data SID'!$B:$M,12,FALSE))</f>
        <v/>
      </c>
      <c r="AQ16" s="16" t="str">
        <f>IF(ISERROR(VLOOKUP(CONCATENATE($A16,"_",AQ$2),'Reference data SID'!$B:$M,12,FALSE)),"",VLOOKUP(CONCATENATE($A16,"_",AQ$2),'Reference data SID'!$B:$M,12,FALSE))</f>
        <v/>
      </c>
      <c r="AR16" s="16" t="str">
        <f>IF(ISERROR(VLOOKUP(CONCATENATE($A16,"_",AR$2),'Reference data SID'!$B:$M,12,FALSE)),"",VLOOKUP(CONCATENATE($A16,"_",AR$2),'Reference data SID'!$B:$M,12,FALSE))</f>
        <v/>
      </c>
      <c r="AS16" s="16" t="str">
        <f>IF(ISERROR(VLOOKUP(CONCATENATE($A16,"_",AS$2),'Reference data SID'!$B:$M,12,FALSE)),"",VLOOKUP(CONCATENATE($A16,"_",AS$2),'Reference data SID'!$B:$M,12,FALSE))</f>
        <v/>
      </c>
      <c r="AT16" s="16" t="str">
        <f>IF(ISERROR(VLOOKUP(CONCATENATE($A16,"_",AT$2),'Reference data SID'!$B:$M,12,FALSE)),"",VLOOKUP(CONCATENATE($A16,"_",AT$2),'Reference data SID'!$B:$M,12,FALSE))</f>
        <v/>
      </c>
    </row>
    <row r="17" spans="1:46" x14ac:dyDescent="0.25">
      <c r="A17">
        <v>13</v>
      </c>
      <c r="B17" s="16" t="str">
        <f>IF(ISERROR(VLOOKUP(CONCATENATE($A17,"_",B$2),'Reference data SID'!$B:$M,12,FALSE)),"",VLOOKUP(CONCATENATE($A17,"_",B$2),'Reference data SID'!$B:$M,12,FALSE))</f>
        <v/>
      </c>
      <c r="C17" s="16" t="str">
        <f>IF(ISERROR(VLOOKUP(CONCATENATE($A17,"_",C$2),'Reference data SID'!$B:$M,12,FALSE)),"",VLOOKUP(CONCATENATE($A17,"_",C$2),'Reference data SID'!$B:$M,12,FALSE))</f>
        <v/>
      </c>
      <c r="D17" s="16" t="str">
        <f>IF(ISERROR(VLOOKUP(CONCATENATE($A17,"_",D$2),'Reference data SID'!$B:$M,12,FALSE)),"",VLOOKUP(CONCATENATE($A17,"_",D$2),'Reference data SID'!$B:$M,12,FALSE))</f>
        <v/>
      </c>
      <c r="E17" s="16" t="str">
        <f>IF(ISERROR(VLOOKUP(CONCATENATE($A17,"_",E$2),'Reference data SID'!$B:$M,12,FALSE)),"",VLOOKUP(CONCATENATE($A17,"_",E$2),'Reference data SID'!$B:$M,12,FALSE))</f>
        <v/>
      </c>
      <c r="F17" s="16" t="str">
        <f>IF(ISERROR(VLOOKUP(CONCATENATE($A17,"_",F$2),'Reference data SID'!$B:$M,12,FALSE)),"",VLOOKUP(CONCATENATE($A17,"_",F$2),'Reference data SID'!$B:$M,12,FALSE))</f>
        <v/>
      </c>
      <c r="G17" s="16" t="str">
        <f>IF(ISERROR(VLOOKUP(CONCATENATE($A17,"_",G$2),'Reference data SID'!$B:$M,12,FALSE)),"",VLOOKUP(CONCATENATE($A17,"_",G$2),'Reference data SID'!$B:$M,12,FALSE))</f>
        <v/>
      </c>
      <c r="H17" s="16" t="str">
        <f>IF(ISERROR(VLOOKUP(CONCATENATE($A17,"_",H$2),'Reference data SID'!$B:$M,12,FALSE)),"",VLOOKUP(CONCATENATE($A17,"_",H$2),'Reference data SID'!$B:$M,12,FALSE))</f>
        <v/>
      </c>
      <c r="I17" s="16" t="str">
        <f>IF(ISERROR(VLOOKUP(CONCATENATE($A17,"_",I$2),'Reference data SID'!$B:$M,12,FALSE)),"",VLOOKUP(CONCATENATE($A17,"_",I$2),'Reference data SID'!$B:$M,12,FALSE))</f>
        <v/>
      </c>
      <c r="J17" s="16" t="str">
        <f>IF(ISERROR(VLOOKUP(CONCATENATE($A17,"_",J$2),'Reference data SID'!$B:$M,12,FALSE)),"",VLOOKUP(CONCATENATE($A17,"_",J$2),'Reference data SID'!$B:$M,12,FALSE))</f>
        <v/>
      </c>
      <c r="K17" s="16" t="str">
        <f>IF(ISERROR(VLOOKUP(CONCATENATE($A17,"_",K$2),'Reference data SID'!$B:$M,12,FALSE)),"",VLOOKUP(CONCATENATE($A17,"_",K$2),'Reference data SID'!$B:$M,12,FALSE))</f>
        <v/>
      </c>
      <c r="L17" s="16" t="str">
        <f>IF(ISERROR(VLOOKUP(CONCATENATE($A17,"_",L$2),'Reference data SID'!$B:$M,12,FALSE)),"",VLOOKUP(CONCATENATE($A17,"_",L$2),'Reference data SID'!$B:$M,12,FALSE))</f>
        <v/>
      </c>
      <c r="M17" s="16" t="str">
        <f>IF(ISERROR(VLOOKUP(CONCATENATE($A17,"_",M$2),'Reference data SID'!$B:$M,12,FALSE)),"",VLOOKUP(CONCATENATE($A17,"_",M$2),'Reference data SID'!$B:$M,12,FALSE))</f>
        <v/>
      </c>
      <c r="N17" s="16" t="str">
        <f>IF(ISERROR(VLOOKUP(CONCATENATE($A17,"_",N$2),'Reference data SID'!$B:$M,12,FALSE)),"",VLOOKUP(CONCATENATE($A17,"_",N$2),'Reference data SID'!$B:$M,12,FALSE))</f>
        <v/>
      </c>
      <c r="O17" s="16" t="str">
        <f>IF(ISERROR(VLOOKUP(CONCATENATE($A17,"_",O$2),'Reference data SID'!$B:$M,12,FALSE)),"",VLOOKUP(CONCATENATE($A17,"_",O$2),'Reference data SID'!$B:$M,12,FALSE))</f>
        <v/>
      </c>
      <c r="P17" s="16" t="str">
        <f>IF(ISERROR(VLOOKUP(CONCATENATE($A17,"_",P$2),'Reference data SID'!$B:$M,12,FALSE)),"",VLOOKUP(CONCATENATE($A17,"_",P$2),'Reference data SID'!$B:$M,12,FALSE))</f>
        <v/>
      </c>
      <c r="Q17" s="16" t="str">
        <f>IF(ISERROR(VLOOKUP(CONCATENATE($A17,"_",Q$2),'Reference data SID'!$B:$M,12,FALSE)),"",VLOOKUP(CONCATENATE($A17,"_",Q$2),'Reference data SID'!$B:$M,12,FALSE))</f>
        <v/>
      </c>
      <c r="R17" s="16" t="str">
        <f>IF(ISERROR(VLOOKUP(CONCATENATE($A17,"_",R$2),'Reference data SID'!$B:$M,12,FALSE)),"",VLOOKUP(CONCATENATE($A17,"_",R$2),'Reference data SID'!$B:$M,12,FALSE))</f>
        <v/>
      </c>
      <c r="S17" s="16" t="str">
        <f>IF(ISERROR(VLOOKUP(CONCATENATE($A17,"_",S$2),'Reference data SID'!$B:$M,12,FALSE)),"",VLOOKUP(CONCATENATE($A17,"_",S$2),'Reference data SID'!$B:$M,12,FALSE))</f>
        <v/>
      </c>
      <c r="T17" s="16" t="str">
        <f>IF(ISERROR(VLOOKUP(CONCATENATE($A17,"_",T$2),'Reference data SID'!$B:$M,12,FALSE)),"",VLOOKUP(CONCATENATE($A17,"_",T$2),'Reference data SID'!$B:$M,12,FALSE))</f>
        <v/>
      </c>
      <c r="U17" s="16" t="str">
        <f>IF(ISERROR(VLOOKUP(CONCATENATE($A17,"_",U$2),'Reference data SID'!$B:$M,12,FALSE)),"",VLOOKUP(CONCATENATE($A17,"_",U$2),'Reference data SID'!$B:$M,12,FALSE))</f>
        <v/>
      </c>
      <c r="V17" s="16" t="str">
        <f>IF(ISERROR(VLOOKUP(CONCATENATE($A17,"_",V$2),'Reference data SID'!$B:$M,12,FALSE)),"",VLOOKUP(CONCATENATE($A17,"_",V$2),'Reference data SID'!$B:$M,12,FALSE))</f>
        <v/>
      </c>
      <c r="W17" s="16" t="str">
        <f>IF(ISERROR(VLOOKUP(CONCATENATE($A17,"_",W$2),'Reference data SID'!$B:$M,12,FALSE)),"",VLOOKUP(CONCATENATE($A17,"_",W$2),'Reference data SID'!$B:$M,12,FALSE))</f>
        <v/>
      </c>
      <c r="X17" s="16" t="str">
        <f>IF(ISERROR(VLOOKUP(CONCATENATE($A17,"_",X$2),'Reference data SID'!$B:$M,12,FALSE)),"",VLOOKUP(CONCATENATE($A17,"_",X$2),'Reference data SID'!$B:$M,12,FALSE))</f>
        <v/>
      </c>
      <c r="Y17" s="17" t="str">
        <f>IF(ISERROR(VLOOKUP(CONCATENATE($A17,"_",Y$2),'Reference data SID'!$B:$M,12,FALSE)),"",VLOOKUP(CONCATENATE($A17,"_",Y$2),'Reference data SID'!$B:$M,12,FALSE))</f>
        <v>303-523-5</v>
      </c>
      <c r="Z17" s="16" t="str">
        <f>IF(ISERROR(VLOOKUP(CONCATENATE($A17,"_",Z$2),'Reference data SID'!$B:$M,12,FALSE)),"",VLOOKUP(CONCATENATE($A17,"_",Z$2),'Reference data SID'!$B:$M,12,FALSE))</f>
        <v/>
      </c>
      <c r="AA17" s="16" t="str">
        <f>IF(ISERROR(VLOOKUP(CONCATENATE($A17,"_",AA$2),'Reference data SID'!$B:$M,12,FALSE)),"",VLOOKUP(CONCATENATE($A17,"_",AA$2),'Reference data SID'!$B:$M,12,FALSE))</f>
        <v/>
      </c>
      <c r="AB17" s="16" t="str">
        <f>IF(ISERROR(VLOOKUP(CONCATENATE($A17,"_",AB$2),'Reference data SID'!$B:$M,12,FALSE)),"",VLOOKUP(CONCATENATE($A17,"_",AB$2),'Reference data SID'!$B:$M,12,FALSE))</f>
        <v/>
      </c>
      <c r="AC17" s="16" t="str">
        <f>IF(ISERROR(VLOOKUP(CONCATENATE($A17,"_",AC$2),'Reference data SID'!$B:$M,12,FALSE)),"",VLOOKUP(CONCATENATE($A17,"_",AC$2),'Reference data SID'!$B:$M,12,FALSE))</f>
        <v/>
      </c>
      <c r="AD17" s="16" t="str">
        <f>IF(ISERROR(VLOOKUP(CONCATENATE($A17,"_",AD$2),'Reference data SID'!$B:$M,12,FALSE)),"",VLOOKUP(CONCATENATE($A17,"_",AD$2),'Reference data SID'!$B:$M,12,FALSE))</f>
        <v/>
      </c>
      <c r="AE17" s="16" t="str">
        <f>IF(ISERROR(VLOOKUP(CONCATENATE($A17,"_",AE$2),'Reference data SID'!$B:$M,12,FALSE)),"",VLOOKUP(CONCATENATE($A17,"_",AE$2),'Reference data SID'!$B:$M,12,FALSE))</f>
        <v/>
      </c>
      <c r="AF17" s="16" t="str">
        <f>IF(ISERROR(VLOOKUP(CONCATENATE($A17,"_",AF$2),'Reference data SID'!$B:$M,12,FALSE)),"",VLOOKUP(CONCATENATE($A17,"_",AF$2),'Reference data SID'!$B:$M,12,FALSE))</f>
        <v/>
      </c>
      <c r="AG17" s="16" t="str">
        <f>IF(ISERROR(VLOOKUP(CONCATENATE($A17,"_",AG$2),'Reference data SID'!$B:$M,12,FALSE)),"",VLOOKUP(CONCATENATE($A17,"_",AG$2),'Reference data SID'!$B:$M,12,FALSE))</f>
        <v/>
      </c>
      <c r="AH17" s="16" t="str">
        <f>IF(ISERROR(VLOOKUP(CONCATENATE($A17,"_",AH$2),'Reference data SID'!$B:$M,12,FALSE)),"",VLOOKUP(CONCATENATE($A17,"_",AH$2),'Reference data SID'!$B:$M,12,FALSE))</f>
        <v/>
      </c>
      <c r="AI17" s="16" t="str">
        <f>IF(ISERROR(VLOOKUP(CONCATENATE($A17,"_",AI$2),'Reference data SID'!$B:$M,12,FALSE)),"",VLOOKUP(CONCATENATE($A17,"_",AI$2),'Reference data SID'!$B:$M,12,FALSE))</f>
        <v/>
      </c>
      <c r="AJ17" s="16" t="str">
        <f>IF(ISERROR(VLOOKUP(CONCATENATE($A17,"_",AJ$2),'Reference data SID'!$B:$M,12,FALSE)),"",VLOOKUP(CONCATENATE($A17,"_",AJ$2),'Reference data SID'!$B:$M,12,FALSE))</f>
        <v/>
      </c>
      <c r="AK17" s="16" t="str">
        <f>IF(ISERROR(VLOOKUP(CONCATENATE($A17,"_",AK$2),'Reference data SID'!$B:$M,12,FALSE)),"",VLOOKUP(CONCATENATE($A17,"_",AK$2),'Reference data SID'!$B:$M,12,FALSE))</f>
        <v/>
      </c>
      <c r="AL17" s="16" t="str">
        <f>IF(ISERROR(VLOOKUP(CONCATENATE($A17,"_",AL$2),'Reference data SID'!$B:$M,12,FALSE)),"",VLOOKUP(CONCATENATE($A17,"_",AL$2),'Reference data SID'!$B:$M,12,FALSE))</f>
        <v/>
      </c>
      <c r="AM17" s="16" t="str">
        <f>IF(ISERROR(VLOOKUP(CONCATENATE($A17,"_",AM$2),'Reference data SID'!$B:$M,12,FALSE)),"",VLOOKUP(CONCATENATE($A17,"_",AM$2),'Reference data SID'!$B:$M,12,FALSE))</f>
        <v/>
      </c>
      <c r="AN17" s="16" t="str">
        <f>IF(ISERROR(VLOOKUP(CONCATENATE($A17,"_",AN$2),'Reference data SID'!$B:$M,12,FALSE)),"",VLOOKUP(CONCATENATE($A17,"_",AN$2),'Reference data SID'!$B:$M,12,FALSE))</f>
        <v/>
      </c>
      <c r="AO17" s="16" t="str">
        <f>IF(ISERROR(VLOOKUP(CONCATENATE($A17,"_",AO$2),'Reference data SID'!$B:$M,12,FALSE)),"",VLOOKUP(CONCATENATE($A17,"_",AO$2),'Reference data SID'!$B:$M,12,FALSE))</f>
        <v/>
      </c>
      <c r="AP17" s="16" t="str">
        <f>IF(ISERROR(VLOOKUP(CONCATENATE($A17,"_",AP$2),'Reference data SID'!$B:$M,12,FALSE)),"",VLOOKUP(CONCATENATE($A17,"_",AP$2),'Reference data SID'!$B:$M,12,FALSE))</f>
        <v/>
      </c>
      <c r="AQ17" s="16" t="str">
        <f>IF(ISERROR(VLOOKUP(CONCATENATE($A17,"_",AQ$2),'Reference data SID'!$B:$M,12,FALSE)),"",VLOOKUP(CONCATENATE($A17,"_",AQ$2),'Reference data SID'!$B:$M,12,FALSE))</f>
        <v/>
      </c>
      <c r="AR17" s="16" t="str">
        <f>IF(ISERROR(VLOOKUP(CONCATENATE($A17,"_",AR$2),'Reference data SID'!$B:$M,12,FALSE)),"",VLOOKUP(CONCATENATE($A17,"_",AR$2),'Reference data SID'!$B:$M,12,FALSE))</f>
        <v/>
      </c>
      <c r="AS17" s="16" t="str">
        <f>IF(ISERROR(VLOOKUP(CONCATENATE($A17,"_",AS$2),'Reference data SID'!$B:$M,12,FALSE)),"",VLOOKUP(CONCATENATE($A17,"_",AS$2),'Reference data SID'!$B:$M,12,FALSE))</f>
        <v/>
      </c>
      <c r="AT17" s="16" t="str">
        <f>IF(ISERROR(VLOOKUP(CONCATENATE($A17,"_",AT$2),'Reference data SID'!$B:$M,12,FALSE)),"",VLOOKUP(CONCATENATE($A17,"_",AT$2),'Reference data SID'!$B:$M,12,FALSE))</f>
        <v/>
      </c>
    </row>
    <row r="18" spans="1:46" x14ac:dyDescent="0.25">
      <c r="A18">
        <v>14</v>
      </c>
      <c r="B18" s="16" t="str">
        <f>IF(ISERROR(VLOOKUP(CONCATENATE($A18,"_",B$2),'Reference data SID'!$B:$M,12,FALSE)),"",VLOOKUP(CONCATENATE($A18,"_",B$2),'Reference data SID'!$B:$M,12,FALSE))</f>
        <v/>
      </c>
      <c r="C18" s="16" t="str">
        <f>IF(ISERROR(VLOOKUP(CONCATENATE($A18,"_",C$2),'Reference data SID'!$B:$M,12,FALSE)),"",VLOOKUP(CONCATENATE($A18,"_",C$2),'Reference data SID'!$B:$M,12,FALSE))</f>
        <v/>
      </c>
      <c r="D18" s="16" t="str">
        <f>IF(ISERROR(VLOOKUP(CONCATENATE($A18,"_",D$2),'Reference data SID'!$B:$M,12,FALSE)),"",VLOOKUP(CONCATENATE($A18,"_",D$2),'Reference data SID'!$B:$M,12,FALSE))</f>
        <v/>
      </c>
      <c r="E18" s="16" t="str">
        <f>IF(ISERROR(VLOOKUP(CONCATENATE($A18,"_",E$2),'Reference data SID'!$B:$M,12,FALSE)),"",VLOOKUP(CONCATENATE($A18,"_",E$2),'Reference data SID'!$B:$M,12,FALSE))</f>
        <v/>
      </c>
      <c r="F18" s="16" t="str">
        <f>IF(ISERROR(VLOOKUP(CONCATENATE($A18,"_",F$2),'Reference data SID'!$B:$M,12,FALSE)),"",VLOOKUP(CONCATENATE($A18,"_",F$2),'Reference data SID'!$B:$M,12,FALSE))</f>
        <v/>
      </c>
      <c r="G18" s="16" t="str">
        <f>IF(ISERROR(VLOOKUP(CONCATENATE($A18,"_",G$2),'Reference data SID'!$B:$M,12,FALSE)),"",VLOOKUP(CONCATENATE($A18,"_",G$2),'Reference data SID'!$B:$M,12,FALSE))</f>
        <v/>
      </c>
      <c r="H18" s="16" t="str">
        <f>IF(ISERROR(VLOOKUP(CONCATENATE($A18,"_",H$2),'Reference data SID'!$B:$M,12,FALSE)),"",VLOOKUP(CONCATENATE($A18,"_",H$2),'Reference data SID'!$B:$M,12,FALSE))</f>
        <v/>
      </c>
      <c r="I18" s="16" t="str">
        <f>IF(ISERROR(VLOOKUP(CONCATENATE($A18,"_",I$2),'Reference data SID'!$B:$M,12,FALSE)),"",VLOOKUP(CONCATENATE($A18,"_",I$2),'Reference data SID'!$B:$M,12,FALSE))</f>
        <v/>
      </c>
      <c r="J18" s="16" t="str">
        <f>IF(ISERROR(VLOOKUP(CONCATENATE($A18,"_",J$2),'Reference data SID'!$B:$M,12,FALSE)),"",VLOOKUP(CONCATENATE($A18,"_",J$2),'Reference data SID'!$B:$M,12,FALSE))</f>
        <v/>
      </c>
      <c r="K18" s="16" t="str">
        <f>IF(ISERROR(VLOOKUP(CONCATENATE($A18,"_",K$2),'Reference data SID'!$B:$M,12,FALSE)),"",VLOOKUP(CONCATENATE($A18,"_",K$2),'Reference data SID'!$B:$M,12,FALSE))</f>
        <v/>
      </c>
      <c r="L18" s="16" t="str">
        <f>IF(ISERROR(VLOOKUP(CONCATENATE($A18,"_",L$2),'Reference data SID'!$B:$M,12,FALSE)),"",VLOOKUP(CONCATENATE($A18,"_",L$2),'Reference data SID'!$B:$M,12,FALSE))</f>
        <v/>
      </c>
      <c r="M18" s="16" t="str">
        <f>IF(ISERROR(VLOOKUP(CONCATENATE($A18,"_",M$2),'Reference data SID'!$B:$M,12,FALSE)),"",VLOOKUP(CONCATENATE($A18,"_",M$2),'Reference data SID'!$B:$M,12,FALSE))</f>
        <v/>
      </c>
      <c r="N18" s="16" t="str">
        <f>IF(ISERROR(VLOOKUP(CONCATENATE($A18,"_",N$2),'Reference data SID'!$B:$M,12,FALSE)),"",VLOOKUP(CONCATENATE($A18,"_",N$2),'Reference data SID'!$B:$M,12,FALSE))</f>
        <v/>
      </c>
      <c r="O18" s="16" t="str">
        <f>IF(ISERROR(VLOOKUP(CONCATENATE($A18,"_",O$2),'Reference data SID'!$B:$M,12,FALSE)),"",VLOOKUP(CONCATENATE($A18,"_",O$2),'Reference data SID'!$B:$M,12,FALSE))</f>
        <v/>
      </c>
      <c r="P18" s="16" t="str">
        <f>IF(ISERROR(VLOOKUP(CONCATENATE($A18,"_",P$2),'Reference data SID'!$B:$M,12,FALSE)),"",VLOOKUP(CONCATENATE($A18,"_",P$2),'Reference data SID'!$B:$M,12,FALSE))</f>
        <v/>
      </c>
      <c r="Q18" s="16" t="str">
        <f>IF(ISERROR(VLOOKUP(CONCATENATE($A18,"_",Q$2),'Reference data SID'!$B:$M,12,FALSE)),"",VLOOKUP(CONCATENATE($A18,"_",Q$2),'Reference data SID'!$B:$M,12,FALSE))</f>
        <v/>
      </c>
      <c r="R18" s="16" t="str">
        <f>IF(ISERROR(VLOOKUP(CONCATENATE($A18,"_",R$2),'Reference data SID'!$B:$M,12,FALSE)),"",VLOOKUP(CONCATENATE($A18,"_",R$2),'Reference data SID'!$B:$M,12,FALSE))</f>
        <v/>
      </c>
      <c r="S18" s="16" t="str">
        <f>IF(ISERROR(VLOOKUP(CONCATENATE($A18,"_",S$2),'Reference data SID'!$B:$M,12,FALSE)),"",VLOOKUP(CONCATENATE($A18,"_",S$2),'Reference data SID'!$B:$M,12,FALSE))</f>
        <v/>
      </c>
      <c r="T18" s="16" t="str">
        <f>IF(ISERROR(VLOOKUP(CONCATENATE($A18,"_",T$2),'Reference data SID'!$B:$M,12,FALSE)),"",VLOOKUP(CONCATENATE($A18,"_",T$2),'Reference data SID'!$B:$M,12,FALSE))</f>
        <v/>
      </c>
      <c r="U18" s="16" t="str">
        <f>IF(ISERROR(VLOOKUP(CONCATENATE($A18,"_",U$2),'Reference data SID'!$B:$M,12,FALSE)),"",VLOOKUP(CONCATENATE($A18,"_",U$2),'Reference data SID'!$B:$M,12,FALSE))</f>
        <v/>
      </c>
      <c r="V18" s="16" t="str">
        <f>IF(ISERROR(VLOOKUP(CONCATENATE($A18,"_",V$2),'Reference data SID'!$B:$M,12,FALSE)),"",VLOOKUP(CONCATENATE($A18,"_",V$2),'Reference data SID'!$B:$M,12,FALSE))</f>
        <v/>
      </c>
      <c r="W18" s="16" t="str">
        <f>IF(ISERROR(VLOOKUP(CONCATENATE($A18,"_",W$2),'Reference data SID'!$B:$M,12,FALSE)),"",VLOOKUP(CONCATENATE($A18,"_",W$2),'Reference data SID'!$B:$M,12,FALSE))</f>
        <v/>
      </c>
      <c r="X18" s="16" t="str">
        <f>IF(ISERROR(VLOOKUP(CONCATENATE($A18,"_",X$2),'Reference data SID'!$B:$M,12,FALSE)),"",VLOOKUP(CONCATENATE($A18,"_",X$2),'Reference data SID'!$B:$M,12,FALSE))</f>
        <v/>
      </c>
      <c r="Y18" s="17" t="str">
        <f>IF(ISERROR(VLOOKUP(CONCATENATE($A18,"_",Y$2),'Reference data SID'!$B:$M,12,FALSE)),"",VLOOKUP(CONCATENATE($A18,"_",Y$2),'Reference data SID'!$B:$M,12,FALSE))</f>
        <v>303-264-8</v>
      </c>
      <c r="Z18" s="16" t="str">
        <f>IF(ISERROR(VLOOKUP(CONCATENATE($A18,"_",Z$2),'Reference data SID'!$B:$M,12,FALSE)),"",VLOOKUP(CONCATENATE($A18,"_",Z$2),'Reference data SID'!$B:$M,12,FALSE))</f>
        <v/>
      </c>
      <c r="AA18" s="16" t="str">
        <f>IF(ISERROR(VLOOKUP(CONCATENATE($A18,"_",AA$2),'Reference data SID'!$B:$M,12,FALSE)),"",VLOOKUP(CONCATENATE($A18,"_",AA$2),'Reference data SID'!$B:$M,12,FALSE))</f>
        <v/>
      </c>
      <c r="AB18" s="16" t="str">
        <f>IF(ISERROR(VLOOKUP(CONCATENATE($A18,"_",AB$2),'Reference data SID'!$B:$M,12,FALSE)),"",VLOOKUP(CONCATENATE($A18,"_",AB$2),'Reference data SID'!$B:$M,12,FALSE))</f>
        <v/>
      </c>
      <c r="AC18" s="16" t="str">
        <f>IF(ISERROR(VLOOKUP(CONCATENATE($A18,"_",AC$2),'Reference data SID'!$B:$M,12,FALSE)),"",VLOOKUP(CONCATENATE($A18,"_",AC$2),'Reference data SID'!$B:$M,12,FALSE))</f>
        <v/>
      </c>
      <c r="AD18" s="16" t="str">
        <f>IF(ISERROR(VLOOKUP(CONCATENATE($A18,"_",AD$2),'Reference data SID'!$B:$M,12,FALSE)),"",VLOOKUP(CONCATENATE($A18,"_",AD$2),'Reference data SID'!$B:$M,12,FALSE))</f>
        <v/>
      </c>
      <c r="AE18" s="16" t="str">
        <f>IF(ISERROR(VLOOKUP(CONCATENATE($A18,"_",AE$2),'Reference data SID'!$B:$M,12,FALSE)),"",VLOOKUP(CONCATENATE($A18,"_",AE$2),'Reference data SID'!$B:$M,12,FALSE))</f>
        <v/>
      </c>
      <c r="AF18" s="16" t="str">
        <f>IF(ISERROR(VLOOKUP(CONCATENATE($A18,"_",AF$2),'Reference data SID'!$B:$M,12,FALSE)),"",VLOOKUP(CONCATENATE($A18,"_",AF$2),'Reference data SID'!$B:$M,12,FALSE))</f>
        <v/>
      </c>
      <c r="AG18" s="16" t="str">
        <f>IF(ISERROR(VLOOKUP(CONCATENATE($A18,"_",AG$2),'Reference data SID'!$B:$M,12,FALSE)),"",VLOOKUP(CONCATENATE($A18,"_",AG$2),'Reference data SID'!$B:$M,12,FALSE))</f>
        <v/>
      </c>
      <c r="AH18" s="16" t="str">
        <f>IF(ISERROR(VLOOKUP(CONCATENATE($A18,"_",AH$2),'Reference data SID'!$B:$M,12,FALSE)),"",VLOOKUP(CONCATENATE($A18,"_",AH$2),'Reference data SID'!$B:$M,12,FALSE))</f>
        <v/>
      </c>
      <c r="AI18" s="16" t="str">
        <f>IF(ISERROR(VLOOKUP(CONCATENATE($A18,"_",AI$2),'Reference data SID'!$B:$M,12,FALSE)),"",VLOOKUP(CONCATENATE($A18,"_",AI$2),'Reference data SID'!$B:$M,12,FALSE))</f>
        <v/>
      </c>
      <c r="AJ18" s="16" t="str">
        <f>IF(ISERROR(VLOOKUP(CONCATENATE($A18,"_",AJ$2),'Reference data SID'!$B:$M,12,FALSE)),"",VLOOKUP(CONCATENATE($A18,"_",AJ$2),'Reference data SID'!$B:$M,12,FALSE))</f>
        <v/>
      </c>
      <c r="AK18" s="16" t="str">
        <f>IF(ISERROR(VLOOKUP(CONCATENATE($A18,"_",AK$2),'Reference data SID'!$B:$M,12,FALSE)),"",VLOOKUP(CONCATENATE($A18,"_",AK$2),'Reference data SID'!$B:$M,12,FALSE))</f>
        <v/>
      </c>
      <c r="AL18" s="16" t="str">
        <f>IF(ISERROR(VLOOKUP(CONCATENATE($A18,"_",AL$2),'Reference data SID'!$B:$M,12,FALSE)),"",VLOOKUP(CONCATENATE($A18,"_",AL$2),'Reference data SID'!$B:$M,12,FALSE))</f>
        <v/>
      </c>
      <c r="AM18" s="16" t="str">
        <f>IF(ISERROR(VLOOKUP(CONCATENATE($A18,"_",AM$2),'Reference data SID'!$B:$M,12,FALSE)),"",VLOOKUP(CONCATENATE($A18,"_",AM$2),'Reference data SID'!$B:$M,12,FALSE))</f>
        <v/>
      </c>
      <c r="AN18" s="16" t="str">
        <f>IF(ISERROR(VLOOKUP(CONCATENATE($A18,"_",AN$2),'Reference data SID'!$B:$M,12,FALSE)),"",VLOOKUP(CONCATENATE($A18,"_",AN$2),'Reference data SID'!$B:$M,12,FALSE))</f>
        <v/>
      </c>
      <c r="AO18" s="16" t="str">
        <f>IF(ISERROR(VLOOKUP(CONCATENATE($A18,"_",AO$2),'Reference data SID'!$B:$M,12,FALSE)),"",VLOOKUP(CONCATENATE($A18,"_",AO$2),'Reference data SID'!$B:$M,12,FALSE))</f>
        <v/>
      </c>
      <c r="AP18" s="16" t="str">
        <f>IF(ISERROR(VLOOKUP(CONCATENATE($A18,"_",AP$2),'Reference data SID'!$B:$M,12,FALSE)),"",VLOOKUP(CONCATENATE($A18,"_",AP$2),'Reference data SID'!$B:$M,12,FALSE))</f>
        <v/>
      </c>
      <c r="AQ18" s="16" t="str">
        <f>IF(ISERROR(VLOOKUP(CONCATENATE($A18,"_",AQ$2),'Reference data SID'!$B:$M,12,FALSE)),"",VLOOKUP(CONCATENATE($A18,"_",AQ$2),'Reference data SID'!$B:$M,12,FALSE))</f>
        <v/>
      </c>
      <c r="AR18" s="16" t="str">
        <f>IF(ISERROR(VLOOKUP(CONCATENATE($A18,"_",AR$2),'Reference data SID'!$B:$M,12,FALSE)),"",VLOOKUP(CONCATENATE($A18,"_",AR$2),'Reference data SID'!$B:$M,12,FALSE))</f>
        <v/>
      </c>
      <c r="AS18" s="16" t="str">
        <f>IF(ISERROR(VLOOKUP(CONCATENATE($A18,"_",AS$2),'Reference data SID'!$B:$M,12,FALSE)),"",VLOOKUP(CONCATENATE($A18,"_",AS$2),'Reference data SID'!$B:$M,12,FALSE))</f>
        <v/>
      </c>
      <c r="AT18" s="16" t="str">
        <f>IF(ISERROR(VLOOKUP(CONCATENATE($A18,"_",AT$2),'Reference data SID'!$B:$M,12,FALSE)),"",VLOOKUP(CONCATENATE($A18,"_",AT$2),'Reference data SID'!$B:$M,12,FALSE))</f>
        <v/>
      </c>
    </row>
    <row r="19" spans="1:46" x14ac:dyDescent="0.25">
      <c r="A19">
        <v>15</v>
      </c>
      <c r="B19" s="16" t="str">
        <f>IF(ISERROR(VLOOKUP(CONCATENATE($A19,"_",B$2),'Reference data SID'!$B:$M,12,FALSE)),"",VLOOKUP(CONCATENATE($A19,"_",B$2),'Reference data SID'!$B:$M,12,FALSE))</f>
        <v/>
      </c>
      <c r="C19" s="16" t="str">
        <f>IF(ISERROR(VLOOKUP(CONCATENATE($A19,"_",C$2),'Reference data SID'!$B:$M,12,FALSE)),"",VLOOKUP(CONCATENATE($A19,"_",C$2),'Reference data SID'!$B:$M,12,FALSE))</f>
        <v/>
      </c>
      <c r="D19" s="16" t="str">
        <f>IF(ISERROR(VLOOKUP(CONCATENATE($A19,"_",D$2),'Reference data SID'!$B:$M,12,FALSE)),"",VLOOKUP(CONCATENATE($A19,"_",D$2),'Reference data SID'!$B:$M,12,FALSE))</f>
        <v/>
      </c>
      <c r="E19" s="16" t="str">
        <f>IF(ISERROR(VLOOKUP(CONCATENATE($A19,"_",E$2),'Reference data SID'!$B:$M,12,FALSE)),"",VLOOKUP(CONCATENATE($A19,"_",E$2),'Reference data SID'!$B:$M,12,FALSE))</f>
        <v/>
      </c>
      <c r="F19" s="16" t="str">
        <f>IF(ISERROR(VLOOKUP(CONCATENATE($A19,"_",F$2),'Reference data SID'!$B:$M,12,FALSE)),"",VLOOKUP(CONCATENATE($A19,"_",F$2),'Reference data SID'!$B:$M,12,FALSE))</f>
        <v/>
      </c>
      <c r="G19" s="16" t="str">
        <f>IF(ISERROR(VLOOKUP(CONCATENATE($A19,"_",G$2),'Reference data SID'!$B:$M,12,FALSE)),"",VLOOKUP(CONCATENATE($A19,"_",G$2),'Reference data SID'!$B:$M,12,FALSE))</f>
        <v/>
      </c>
      <c r="H19" s="16" t="str">
        <f>IF(ISERROR(VLOOKUP(CONCATENATE($A19,"_",H$2),'Reference data SID'!$B:$M,12,FALSE)),"",VLOOKUP(CONCATENATE($A19,"_",H$2),'Reference data SID'!$B:$M,12,FALSE))</f>
        <v/>
      </c>
      <c r="I19" s="16" t="str">
        <f>IF(ISERROR(VLOOKUP(CONCATENATE($A19,"_",I$2),'Reference data SID'!$B:$M,12,FALSE)),"",VLOOKUP(CONCATENATE($A19,"_",I$2),'Reference data SID'!$B:$M,12,FALSE))</f>
        <v/>
      </c>
      <c r="J19" s="16" t="str">
        <f>IF(ISERROR(VLOOKUP(CONCATENATE($A19,"_",J$2),'Reference data SID'!$B:$M,12,FALSE)),"",VLOOKUP(CONCATENATE($A19,"_",J$2),'Reference data SID'!$B:$M,12,FALSE))</f>
        <v/>
      </c>
      <c r="K19" s="16" t="str">
        <f>IF(ISERROR(VLOOKUP(CONCATENATE($A19,"_",K$2),'Reference data SID'!$B:$M,12,FALSE)),"",VLOOKUP(CONCATENATE($A19,"_",K$2),'Reference data SID'!$B:$M,12,FALSE))</f>
        <v/>
      </c>
      <c r="L19" s="16" t="str">
        <f>IF(ISERROR(VLOOKUP(CONCATENATE($A19,"_",L$2),'Reference data SID'!$B:$M,12,FALSE)),"",VLOOKUP(CONCATENATE($A19,"_",L$2),'Reference data SID'!$B:$M,12,FALSE))</f>
        <v/>
      </c>
      <c r="M19" s="16" t="str">
        <f>IF(ISERROR(VLOOKUP(CONCATENATE($A19,"_",M$2),'Reference data SID'!$B:$M,12,FALSE)),"",VLOOKUP(CONCATENATE($A19,"_",M$2),'Reference data SID'!$B:$M,12,FALSE))</f>
        <v/>
      </c>
      <c r="N19" s="16" t="str">
        <f>IF(ISERROR(VLOOKUP(CONCATENATE($A19,"_",N$2),'Reference data SID'!$B:$M,12,FALSE)),"",VLOOKUP(CONCATENATE($A19,"_",N$2),'Reference data SID'!$B:$M,12,FALSE))</f>
        <v/>
      </c>
      <c r="O19" s="16" t="str">
        <f>IF(ISERROR(VLOOKUP(CONCATENATE($A19,"_",O$2),'Reference data SID'!$B:$M,12,FALSE)),"",VLOOKUP(CONCATENATE($A19,"_",O$2),'Reference data SID'!$B:$M,12,FALSE))</f>
        <v/>
      </c>
      <c r="P19" s="16" t="str">
        <f>IF(ISERROR(VLOOKUP(CONCATENATE($A19,"_",P$2),'Reference data SID'!$B:$M,12,FALSE)),"",VLOOKUP(CONCATENATE($A19,"_",P$2),'Reference data SID'!$B:$M,12,FALSE))</f>
        <v/>
      </c>
      <c r="Q19" s="16" t="str">
        <f>IF(ISERROR(VLOOKUP(CONCATENATE($A19,"_",Q$2),'Reference data SID'!$B:$M,12,FALSE)),"",VLOOKUP(CONCATENATE($A19,"_",Q$2),'Reference data SID'!$B:$M,12,FALSE))</f>
        <v/>
      </c>
      <c r="R19" s="16" t="str">
        <f>IF(ISERROR(VLOOKUP(CONCATENATE($A19,"_",R$2),'Reference data SID'!$B:$M,12,FALSE)),"",VLOOKUP(CONCATENATE($A19,"_",R$2),'Reference data SID'!$B:$M,12,FALSE))</f>
        <v/>
      </c>
      <c r="S19" s="16" t="str">
        <f>IF(ISERROR(VLOOKUP(CONCATENATE($A19,"_",S$2),'Reference data SID'!$B:$M,12,FALSE)),"",VLOOKUP(CONCATENATE($A19,"_",S$2),'Reference data SID'!$B:$M,12,FALSE))</f>
        <v/>
      </c>
      <c r="T19" s="16" t="str">
        <f>IF(ISERROR(VLOOKUP(CONCATENATE($A19,"_",T$2),'Reference data SID'!$B:$M,12,FALSE)),"",VLOOKUP(CONCATENATE($A19,"_",T$2),'Reference data SID'!$B:$M,12,FALSE))</f>
        <v/>
      </c>
      <c r="U19" s="16" t="str">
        <f>IF(ISERROR(VLOOKUP(CONCATENATE($A19,"_",U$2),'Reference data SID'!$B:$M,12,FALSE)),"",VLOOKUP(CONCATENATE($A19,"_",U$2),'Reference data SID'!$B:$M,12,FALSE))</f>
        <v/>
      </c>
      <c r="V19" s="16" t="str">
        <f>IF(ISERROR(VLOOKUP(CONCATENATE($A19,"_",V$2),'Reference data SID'!$B:$M,12,FALSE)),"",VLOOKUP(CONCATENATE($A19,"_",V$2),'Reference data SID'!$B:$M,12,FALSE))</f>
        <v/>
      </c>
      <c r="W19" s="16" t="str">
        <f>IF(ISERROR(VLOOKUP(CONCATENATE($A19,"_",W$2),'Reference data SID'!$B:$M,12,FALSE)),"",VLOOKUP(CONCATENATE($A19,"_",W$2),'Reference data SID'!$B:$M,12,FALSE))</f>
        <v/>
      </c>
      <c r="X19" s="16" t="str">
        <f>IF(ISERROR(VLOOKUP(CONCATENATE($A19,"_",X$2),'Reference data SID'!$B:$M,12,FALSE)),"",VLOOKUP(CONCATENATE($A19,"_",X$2),'Reference data SID'!$B:$M,12,FALSE))</f>
        <v/>
      </c>
      <c r="Y19" s="17" t="str">
        <f>IF(ISERROR(VLOOKUP(CONCATENATE($A19,"_",Y$2),'Reference data SID'!$B:$M,12,FALSE)),"",VLOOKUP(CONCATENATE($A19,"_",Y$2),'Reference data SID'!$B:$M,12,FALSE))</f>
        <v>303-263-2</v>
      </c>
      <c r="Z19" s="16" t="str">
        <f>IF(ISERROR(VLOOKUP(CONCATENATE($A19,"_",Z$2),'Reference data SID'!$B:$M,12,FALSE)),"",VLOOKUP(CONCATENATE($A19,"_",Z$2),'Reference data SID'!$B:$M,12,FALSE))</f>
        <v/>
      </c>
      <c r="AA19" s="16" t="str">
        <f>IF(ISERROR(VLOOKUP(CONCATENATE($A19,"_",AA$2),'Reference data SID'!$B:$M,12,FALSE)),"",VLOOKUP(CONCATENATE($A19,"_",AA$2),'Reference data SID'!$B:$M,12,FALSE))</f>
        <v/>
      </c>
      <c r="AB19" s="16" t="str">
        <f>IF(ISERROR(VLOOKUP(CONCATENATE($A19,"_",AB$2),'Reference data SID'!$B:$M,12,FALSE)),"",VLOOKUP(CONCATENATE($A19,"_",AB$2),'Reference data SID'!$B:$M,12,FALSE))</f>
        <v/>
      </c>
      <c r="AC19" s="16" t="str">
        <f>IF(ISERROR(VLOOKUP(CONCATENATE($A19,"_",AC$2),'Reference data SID'!$B:$M,12,FALSE)),"",VLOOKUP(CONCATENATE($A19,"_",AC$2),'Reference data SID'!$B:$M,12,FALSE))</f>
        <v/>
      </c>
      <c r="AD19" s="16" t="str">
        <f>IF(ISERROR(VLOOKUP(CONCATENATE($A19,"_",AD$2),'Reference data SID'!$B:$M,12,FALSE)),"",VLOOKUP(CONCATENATE($A19,"_",AD$2),'Reference data SID'!$B:$M,12,FALSE))</f>
        <v/>
      </c>
      <c r="AE19" s="16" t="str">
        <f>IF(ISERROR(VLOOKUP(CONCATENATE($A19,"_",AE$2),'Reference data SID'!$B:$M,12,FALSE)),"",VLOOKUP(CONCATENATE($A19,"_",AE$2),'Reference data SID'!$B:$M,12,FALSE))</f>
        <v/>
      </c>
      <c r="AF19" s="16" t="str">
        <f>IF(ISERROR(VLOOKUP(CONCATENATE($A19,"_",AF$2),'Reference data SID'!$B:$M,12,FALSE)),"",VLOOKUP(CONCATENATE($A19,"_",AF$2),'Reference data SID'!$B:$M,12,FALSE))</f>
        <v/>
      </c>
      <c r="AG19" s="16" t="str">
        <f>IF(ISERROR(VLOOKUP(CONCATENATE($A19,"_",AG$2),'Reference data SID'!$B:$M,12,FALSE)),"",VLOOKUP(CONCATENATE($A19,"_",AG$2),'Reference data SID'!$B:$M,12,FALSE))</f>
        <v/>
      </c>
      <c r="AH19" s="16" t="str">
        <f>IF(ISERROR(VLOOKUP(CONCATENATE($A19,"_",AH$2),'Reference data SID'!$B:$M,12,FALSE)),"",VLOOKUP(CONCATENATE($A19,"_",AH$2),'Reference data SID'!$B:$M,12,FALSE))</f>
        <v/>
      </c>
      <c r="AI19" s="16" t="str">
        <f>IF(ISERROR(VLOOKUP(CONCATENATE($A19,"_",AI$2),'Reference data SID'!$B:$M,12,FALSE)),"",VLOOKUP(CONCATENATE($A19,"_",AI$2),'Reference data SID'!$B:$M,12,FALSE))</f>
        <v/>
      </c>
      <c r="AJ19" s="16" t="str">
        <f>IF(ISERROR(VLOOKUP(CONCATENATE($A19,"_",AJ$2),'Reference data SID'!$B:$M,12,FALSE)),"",VLOOKUP(CONCATENATE($A19,"_",AJ$2),'Reference data SID'!$B:$M,12,FALSE))</f>
        <v/>
      </c>
      <c r="AK19" s="16" t="str">
        <f>IF(ISERROR(VLOOKUP(CONCATENATE($A19,"_",AK$2),'Reference data SID'!$B:$M,12,FALSE)),"",VLOOKUP(CONCATENATE($A19,"_",AK$2),'Reference data SID'!$B:$M,12,FALSE))</f>
        <v/>
      </c>
      <c r="AL19" s="16" t="str">
        <f>IF(ISERROR(VLOOKUP(CONCATENATE($A19,"_",AL$2),'Reference data SID'!$B:$M,12,FALSE)),"",VLOOKUP(CONCATENATE($A19,"_",AL$2),'Reference data SID'!$B:$M,12,FALSE))</f>
        <v/>
      </c>
      <c r="AM19" s="16" t="str">
        <f>IF(ISERROR(VLOOKUP(CONCATENATE($A19,"_",AM$2),'Reference data SID'!$B:$M,12,FALSE)),"",VLOOKUP(CONCATENATE($A19,"_",AM$2),'Reference data SID'!$B:$M,12,FALSE))</f>
        <v/>
      </c>
      <c r="AN19" s="16" t="str">
        <f>IF(ISERROR(VLOOKUP(CONCATENATE($A19,"_",AN$2),'Reference data SID'!$B:$M,12,FALSE)),"",VLOOKUP(CONCATENATE($A19,"_",AN$2),'Reference data SID'!$B:$M,12,FALSE))</f>
        <v/>
      </c>
      <c r="AO19" s="16" t="str">
        <f>IF(ISERROR(VLOOKUP(CONCATENATE($A19,"_",AO$2),'Reference data SID'!$B:$M,12,FALSE)),"",VLOOKUP(CONCATENATE($A19,"_",AO$2),'Reference data SID'!$B:$M,12,FALSE))</f>
        <v/>
      </c>
      <c r="AP19" s="16" t="str">
        <f>IF(ISERROR(VLOOKUP(CONCATENATE($A19,"_",AP$2),'Reference data SID'!$B:$M,12,FALSE)),"",VLOOKUP(CONCATENATE($A19,"_",AP$2),'Reference data SID'!$B:$M,12,FALSE))</f>
        <v/>
      </c>
      <c r="AQ19" s="16" t="str">
        <f>IF(ISERROR(VLOOKUP(CONCATENATE($A19,"_",AQ$2),'Reference data SID'!$B:$M,12,FALSE)),"",VLOOKUP(CONCATENATE($A19,"_",AQ$2),'Reference data SID'!$B:$M,12,FALSE))</f>
        <v/>
      </c>
      <c r="AR19" s="16" t="str">
        <f>IF(ISERROR(VLOOKUP(CONCATENATE($A19,"_",AR$2),'Reference data SID'!$B:$M,12,FALSE)),"",VLOOKUP(CONCATENATE($A19,"_",AR$2),'Reference data SID'!$B:$M,12,FALSE))</f>
        <v/>
      </c>
      <c r="AS19" s="16" t="str">
        <f>IF(ISERROR(VLOOKUP(CONCATENATE($A19,"_",AS$2),'Reference data SID'!$B:$M,12,FALSE)),"",VLOOKUP(CONCATENATE($A19,"_",AS$2),'Reference data SID'!$B:$M,12,FALSE))</f>
        <v/>
      </c>
      <c r="AT19" s="16" t="str">
        <f>IF(ISERROR(VLOOKUP(CONCATENATE($A19,"_",AT$2),'Reference data SID'!$B:$M,12,FALSE)),"",VLOOKUP(CONCATENATE($A19,"_",AT$2),'Reference data SID'!$B:$M,12,FALSE))</f>
        <v/>
      </c>
    </row>
    <row r="20" spans="1:46" x14ac:dyDescent="0.25">
      <c r="A20">
        <v>16</v>
      </c>
      <c r="B20" s="16" t="str">
        <f>IF(ISERROR(VLOOKUP(CONCATENATE($A20,"_",B$2),'Reference data SID'!$B:$M,12,FALSE)),"",VLOOKUP(CONCATENATE($A20,"_",B$2),'Reference data SID'!$B:$M,12,FALSE))</f>
        <v/>
      </c>
      <c r="C20" s="16" t="str">
        <f>IF(ISERROR(VLOOKUP(CONCATENATE($A20,"_",C$2),'Reference data SID'!$B:$M,12,FALSE)),"",VLOOKUP(CONCATENATE($A20,"_",C$2),'Reference data SID'!$B:$M,12,FALSE))</f>
        <v/>
      </c>
      <c r="D20" s="16" t="str">
        <f>IF(ISERROR(VLOOKUP(CONCATENATE($A20,"_",D$2),'Reference data SID'!$B:$M,12,FALSE)),"",VLOOKUP(CONCATENATE($A20,"_",D$2),'Reference data SID'!$B:$M,12,FALSE))</f>
        <v/>
      </c>
      <c r="E20" s="16" t="str">
        <f>IF(ISERROR(VLOOKUP(CONCATENATE($A20,"_",E$2),'Reference data SID'!$B:$M,12,FALSE)),"",VLOOKUP(CONCATENATE($A20,"_",E$2),'Reference data SID'!$B:$M,12,FALSE))</f>
        <v/>
      </c>
      <c r="F20" s="16" t="str">
        <f>IF(ISERROR(VLOOKUP(CONCATENATE($A20,"_",F$2),'Reference data SID'!$B:$M,12,FALSE)),"",VLOOKUP(CONCATENATE($A20,"_",F$2),'Reference data SID'!$B:$M,12,FALSE))</f>
        <v/>
      </c>
      <c r="G20" s="16" t="str">
        <f>IF(ISERROR(VLOOKUP(CONCATENATE($A20,"_",G$2),'Reference data SID'!$B:$M,12,FALSE)),"",VLOOKUP(CONCATENATE($A20,"_",G$2),'Reference data SID'!$B:$M,12,FALSE))</f>
        <v/>
      </c>
      <c r="H20" s="16" t="str">
        <f>IF(ISERROR(VLOOKUP(CONCATENATE($A20,"_",H$2),'Reference data SID'!$B:$M,12,FALSE)),"",VLOOKUP(CONCATENATE($A20,"_",H$2),'Reference data SID'!$B:$M,12,FALSE))</f>
        <v/>
      </c>
      <c r="I20" s="16" t="str">
        <f>IF(ISERROR(VLOOKUP(CONCATENATE($A20,"_",I$2),'Reference data SID'!$B:$M,12,FALSE)),"",VLOOKUP(CONCATENATE($A20,"_",I$2),'Reference data SID'!$B:$M,12,FALSE))</f>
        <v/>
      </c>
      <c r="J20" s="16" t="str">
        <f>IF(ISERROR(VLOOKUP(CONCATENATE($A20,"_",J$2),'Reference data SID'!$B:$M,12,FALSE)),"",VLOOKUP(CONCATENATE($A20,"_",J$2),'Reference data SID'!$B:$M,12,FALSE))</f>
        <v/>
      </c>
      <c r="K20" s="16" t="str">
        <f>IF(ISERROR(VLOOKUP(CONCATENATE($A20,"_",K$2),'Reference data SID'!$B:$M,12,FALSE)),"",VLOOKUP(CONCATENATE($A20,"_",K$2),'Reference data SID'!$B:$M,12,FALSE))</f>
        <v/>
      </c>
      <c r="L20" s="16" t="str">
        <f>IF(ISERROR(VLOOKUP(CONCATENATE($A20,"_",L$2),'Reference data SID'!$B:$M,12,FALSE)),"",VLOOKUP(CONCATENATE($A20,"_",L$2),'Reference data SID'!$B:$M,12,FALSE))</f>
        <v/>
      </c>
      <c r="M20" s="16" t="str">
        <f>IF(ISERROR(VLOOKUP(CONCATENATE($A20,"_",M$2),'Reference data SID'!$B:$M,12,FALSE)),"",VLOOKUP(CONCATENATE($A20,"_",M$2),'Reference data SID'!$B:$M,12,FALSE))</f>
        <v/>
      </c>
      <c r="N20" s="16" t="str">
        <f>IF(ISERROR(VLOOKUP(CONCATENATE($A20,"_",N$2),'Reference data SID'!$B:$M,12,FALSE)),"",VLOOKUP(CONCATENATE($A20,"_",N$2),'Reference data SID'!$B:$M,12,FALSE))</f>
        <v/>
      </c>
      <c r="O20" s="16" t="str">
        <f>IF(ISERROR(VLOOKUP(CONCATENATE($A20,"_",O$2),'Reference data SID'!$B:$M,12,FALSE)),"",VLOOKUP(CONCATENATE($A20,"_",O$2),'Reference data SID'!$B:$M,12,FALSE))</f>
        <v/>
      </c>
      <c r="P20" s="16" t="str">
        <f>IF(ISERROR(VLOOKUP(CONCATENATE($A20,"_",P$2),'Reference data SID'!$B:$M,12,FALSE)),"",VLOOKUP(CONCATENATE($A20,"_",P$2),'Reference data SID'!$B:$M,12,FALSE))</f>
        <v/>
      </c>
      <c r="Q20" s="16" t="str">
        <f>IF(ISERROR(VLOOKUP(CONCATENATE($A20,"_",Q$2),'Reference data SID'!$B:$M,12,FALSE)),"",VLOOKUP(CONCATENATE($A20,"_",Q$2),'Reference data SID'!$B:$M,12,FALSE))</f>
        <v/>
      </c>
      <c r="R20" s="16" t="str">
        <f>IF(ISERROR(VLOOKUP(CONCATENATE($A20,"_",R$2),'Reference data SID'!$B:$M,12,FALSE)),"",VLOOKUP(CONCATENATE($A20,"_",R$2),'Reference data SID'!$B:$M,12,FALSE))</f>
        <v/>
      </c>
      <c r="S20" s="16" t="str">
        <f>IF(ISERROR(VLOOKUP(CONCATENATE($A20,"_",S$2),'Reference data SID'!$B:$M,12,FALSE)),"",VLOOKUP(CONCATENATE($A20,"_",S$2),'Reference data SID'!$B:$M,12,FALSE))</f>
        <v/>
      </c>
      <c r="T20" s="16" t="str">
        <f>IF(ISERROR(VLOOKUP(CONCATENATE($A20,"_",T$2),'Reference data SID'!$B:$M,12,FALSE)),"",VLOOKUP(CONCATENATE($A20,"_",T$2),'Reference data SID'!$B:$M,12,FALSE))</f>
        <v/>
      </c>
      <c r="U20" s="16" t="str">
        <f>IF(ISERROR(VLOOKUP(CONCATENATE($A20,"_",U$2),'Reference data SID'!$B:$M,12,FALSE)),"",VLOOKUP(CONCATENATE($A20,"_",U$2),'Reference data SID'!$B:$M,12,FALSE))</f>
        <v/>
      </c>
      <c r="V20" s="16" t="str">
        <f>IF(ISERROR(VLOOKUP(CONCATENATE($A20,"_",V$2),'Reference data SID'!$B:$M,12,FALSE)),"",VLOOKUP(CONCATENATE($A20,"_",V$2),'Reference data SID'!$B:$M,12,FALSE))</f>
        <v/>
      </c>
      <c r="W20" s="16" t="str">
        <f>IF(ISERROR(VLOOKUP(CONCATENATE($A20,"_",W$2),'Reference data SID'!$B:$M,12,FALSE)),"",VLOOKUP(CONCATENATE($A20,"_",W$2),'Reference data SID'!$B:$M,12,FALSE))</f>
        <v/>
      </c>
      <c r="X20" s="16" t="str">
        <f>IF(ISERROR(VLOOKUP(CONCATENATE($A20,"_",X$2),'Reference data SID'!$B:$M,12,FALSE)),"",VLOOKUP(CONCATENATE($A20,"_",X$2),'Reference data SID'!$B:$M,12,FALSE))</f>
        <v/>
      </c>
      <c r="Y20" s="17" t="str">
        <f>IF(ISERROR(VLOOKUP(CONCATENATE($A20,"_",Y$2),'Reference data SID'!$B:$M,12,FALSE)),"",VLOOKUP(CONCATENATE($A20,"_",Y$2),'Reference data SID'!$B:$M,12,FALSE))</f>
        <v>303-261-1</v>
      </c>
      <c r="Z20" s="16" t="str">
        <f>IF(ISERROR(VLOOKUP(CONCATENATE($A20,"_",Z$2),'Reference data SID'!$B:$M,12,FALSE)),"",VLOOKUP(CONCATENATE($A20,"_",Z$2),'Reference data SID'!$B:$M,12,FALSE))</f>
        <v/>
      </c>
      <c r="AA20" s="16" t="str">
        <f>IF(ISERROR(VLOOKUP(CONCATENATE($A20,"_",AA$2),'Reference data SID'!$B:$M,12,FALSE)),"",VLOOKUP(CONCATENATE($A20,"_",AA$2),'Reference data SID'!$B:$M,12,FALSE))</f>
        <v/>
      </c>
      <c r="AB20" s="16" t="str">
        <f>IF(ISERROR(VLOOKUP(CONCATENATE($A20,"_",AB$2),'Reference data SID'!$B:$M,12,FALSE)),"",VLOOKUP(CONCATENATE($A20,"_",AB$2),'Reference data SID'!$B:$M,12,FALSE))</f>
        <v/>
      </c>
      <c r="AC20" s="16" t="str">
        <f>IF(ISERROR(VLOOKUP(CONCATENATE($A20,"_",AC$2),'Reference data SID'!$B:$M,12,FALSE)),"",VLOOKUP(CONCATENATE($A20,"_",AC$2),'Reference data SID'!$B:$M,12,FALSE))</f>
        <v/>
      </c>
      <c r="AD20" s="16" t="str">
        <f>IF(ISERROR(VLOOKUP(CONCATENATE($A20,"_",AD$2),'Reference data SID'!$B:$M,12,FALSE)),"",VLOOKUP(CONCATENATE($A20,"_",AD$2),'Reference data SID'!$B:$M,12,FALSE))</f>
        <v/>
      </c>
      <c r="AE20" s="16" t="str">
        <f>IF(ISERROR(VLOOKUP(CONCATENATE($A20,"_",AE$2),'Reference data SID'!$B:$M,12,FALSE)),"",VLOOKUP(CONCATENATE($A20,"_",AE$2),'Reference data SID'!$B:$M,12,FALSE))</f>
        <v/>
      </c>
      <c r="AF20" s="16" t="str">
        <f>IF(ISERROR(VLOOKUP(CONCATENATE($A20,"_",AF$2),'Reference data SID'!$B:$M,12,FALSE)),"",VLOOKUP(CONCATENATE($A20,"_",AF$2),'Reference data SID'!$B:$M,12,FALSE))</f>
        <v/>
      </c>
      <c r="AG20" s="16" t="str">
        <f>IF(ISERROR(VLOOKUP(CONCATENATE($A20,"_",AG$2),'Reference data SID'!$B:$M,12,FALSE)),"",VLOOKUP(CONCATENATE($A20,"_",AG$2),'Reference data SID'!$B:$M,12,FALSE))</f>
        <v/>
      </c>
      <c r="AH20" s="16" t="str">
        <f>IF(ISERROR(VLOOKUP(CONCATENATE($A20,"_",AH$2),'Reference data SID'!$B:$M,12,FALSE)),"",VLOOKUP(CONCATENATE($A20,"_",AH$2),'Reference data SID'!$B:$M,12,FALSE))</f>
        <v/>
      </c>
      <c r="AI20" s="16" t="str">
        <f>IF(ISERROR(VLOOKUP(CONCATENATE($A20,"_",AI$2),'Reference data SID'!$B:$M,12,FALSE)),"",VLOOKUP(CONCATENATE($A20,"_",AI$2),'Reference data SID'!$B:$M,12,FALSE))</f>
        <v/>
      </c>
      <c r="AJ20" s="16" t="str">
        <f>IF(ISERROR(VLOOKUP(CONCATENATE($A20,"_",AJ$2),'Reference data SID'!$B:$M,12,FALSE)),"",VLOOKUP(CONCATENATE($A20,"_",AJ$2),'Reference data SID'!$B:$M,12,FALSE))</f>
        <v/>
      </c>
      <c r="AK20" s="16" t="str">
        <f>IF(ISERROR(VLOOKUP(CONCATENATE($A20,"_",AK$2),'Reference data SID'!$B:$M,12,FALSE)),"",VLOOKUP(CONCATENATE($A20,"_",AK$2),'Reference data SID'!$B:$M,12,FALSE))</f>
        <v/>
      </c>
      <c r="AL20" s="16" t="str">
        <f>IF(ISERROR(VLOOKUP(CONCATENATE($A20,"_",AL$2),'Reference data SID'!$B:$M,12,FALSE)),"",VLOOKUP(CONCATENATE($A20,"_",AL$2),'Reference data SID'!$B:$M,12,FALSE))</f>
        <v/>
      </c>
      <c r="AM20" s="16" t="str">
        <f>IF(ISERROR(VLOOKUP(CONCATENATE($A20,"_",AM$2),'Reference data SID'!$B:$M,12,FALSE)),"",VLOOKUP(CONCATENATE($A20,"_",AM$2),'Reference data SID'!$B:$M,12,FALSE))</f>
        <v/>
      </c>
      <c r="AN20" s="16" t="str">
        <f>IF(ISERROR(VLOOKUP(CONCATENATE($A20,"_",AN$2),'Reference data SID'!$B:$M,12,FALSE)),"",VLOOKUP(CONCATENATE($A20,"_",AN$2),'Reference data SID'!$B:$M,12,FALSE))</f>
        <v/>
      </c>
      <c r="AO20" s="16" t="str">
        <f>IF(ISERROR(VLOOKUP(CONCATENATE($A20,"_",AO$2),'Reference data SID'!$B:$M,12,FALSE)),"",VLOOKUP(CONCATENATE($A20,"_",AO$2),'Reference data SID'!$B:$M,12,FALSE))</f>
        <v/>
      </c>
      <c r="AP20" s="16" t="str">
        <f>IF(ISERROR(VLOOKUP(CONCATENATE($A20,"_",AP$2),'Reference data SID'!$B:$M,12,FALSE)),"",VLOOKUP(CONCATENATE($A20,"_",AP$2),'Reference data SID'!$B:$M,12,FALSE))</f>
        <v/>
      </c>
      <c r="AQ20" s="16" t="str">
        <f>IF(ISERROR(VLOOKUP(CONCATENATE($A20,"_",AQ$2),'Reference data SID'!$B:$M,12,FALSE)),"",VLOOKUP(CONCATENATE($A20,"_",AQ$2),'Reference data SID'!$B:$M,12,FALSE))</f>
        <v/>
      </c>
      <c r="AR20" s="16" t="str">
        <f>IF(ISERROR(VLOOKUP(CONCATENATE($A20,"_",AR$2),'Reference data SID'!$B:$M,12,FALSE)),"",VLOOKUP(CONCATENATE($A20,"_",AR$2),'Reference data SID'!$B:$M,12,FALSE))</f>
        <v/>
      </c>
      <c r="AS20" s="16" t="str">
        <f>IF(ISERROR(VLOOKUP(CONCATENATE($A20,"_",AS$2),'Reference data SID'!$B:$M,12,FALSE)),"",VLOOKUP(CONCATENATE($A20,"_",AS$2),'Reference data SID'!$B:$M,12,FALSE))</f>
        <v/>
      </c>
      <c r="AT20" s="16" t="str">
        <f>IF(ISERROR(VLOOKUP(CONCATENATE($A20,"_",AT$2),'Reference data SID'!$B:$M,12,FALSE)),"",VLOOKUP(CONCATENATE($A20,"_",AT$2),'Reference data SID'!$B:$M,12,FALSE))</f>
        <v/>
      </c>
    </row>
    <row r="21" spans="1:46" x14ac:dyDescent="0.25">
      <c r="A21">
        <v>17</v>
      </c>
      <c r="B21" s="16" t="str">
        <f>IF(ISERROR(VLOOKUP(CONCATENATE($A21,"_",B$2),'Reference data SID'!$B:$M,12,FALSE)),"",VLOOKUP(CONCATENATE($A21,"_",B$2),'Reference data SID'!$B:$M,12,FALSE))</f>
        <v/>
      </c>
      <c r="C21" s="16" t="str">
        <f>IF(ISERROR(VLOOKUP(CONCATENATE($A21,"_",C$2),'Reference data SID'!$B:$M,12,FALSE)),"",VLOOKUP(CONCATENATE($A21,"_",C$2),'Reference data SID'!$B:$M,12,FALSE))</f>
        <v/>
      </c>
      <c r="D21" s="16" t="str">
        <f>IF(ISERROR(VLOOKUP(CONCATENATE($A21,"_",D$2),'Reference data SID'!$B:$M,12,FALSE)),"",VLOOKUP(CONCATENATE($A21,"_",D$2),'Reference data SID'!$B:$M,12,FALSE))</f>
        <v/>
      </c>
      <c r="E21" s="16" t="str">
        <f>IF(ISERROR(VLOOKUP(CONCATENATE($A21,"_",E$2),'Reference data SID'!$B:$M,12,FALSE)),"",VLOOKUP(CONCATENATE($A21,"_",E$2),'Reference data SID'!$B:$M,12,FALSE))</f>
        <v/>
      </c>
      <c r="F21" s="16" t="str">
        <f>IF(ISERROR(VLOOKUP(CONCATENATE($A21,"_",F$2),'Reference data SID'!$B:$M,12,FALSE)),"",VLOOKUP(CONCATENATE($A21,"_",F$2),'Reference data SID'!$B:$M,12,FALSE))</f>
        <v/>
      </c>
      <c r="G21" s="16" t="str">
        <f>IF(ISERROR(VLOOKUP(CONCATENATE($A21,"_",G$2),'Reference data SID'!$B:$M,12,FALSE)),"",VLOOKUP(CONCATENATE($A21,"_",G$2),'Reference data SID'!$B:$M,12,FALSE))</f>
        <v/>
      </c>
      <c r="H21" s="16" t="str">
        <f>IF(ISERROR(VLOOKUP(CONCATENATE($A21,"_",H$2),'Reference data SID'!$B:$M,12,FALSE)),"",VLOOKUP(CONCATENATE($A21,"_",H$2),'Reference data SID'!$B:$M,12,FALSE))</f>
        <v/>
      </c>
      <c r="I21" s="16" t="str">
        <f>IF(ISERROR(VLOOKUP(CONCATENATE($A21,"_",I$2),'Reference data SID'!$B:$M,12,FALSE)),"",VLOOKUP(CONCATENATE($A21,"_",I$2),'Reference data SID'!$B:$M,12,FALSE))</f>
        <v/>
      </c>
      <c r="J21" s="16" t="str">
        <f>IF(ISERROR(VLOOKUP(CONCATENATE($A21,"_",J$2),'Reference data SID'!$B:$M,12,FALSE)),"",VLOOKUP(CONCATENATE($A21,"_",J$2),'Reference data SID'!$B:$M,12,FALSE))</f>
        <v/>
      </c>
      <c r="K21" s="16" t="str">
        <f>IF(ISERROR(VLOOKUP(CONCATENATE($A21,"_",K$2),'Reference data SID'!$B:$M,12,FALSE)),"",VLOOKUP(CONCATENATE($A21,"_",K$2),'Reference data SID'!$B:$M,12,FALSE))</f>
        <v/>
      </c>
      <c r="L21" s="16" t="str">
        <f>IF(ISERROR(VLOOKUP(CONCATENATE($A21,"_",L$2),'Reference data SID'!$B:$M,12,FALSE)),"",VLOOKUP(CONCATENATE($A21,"_",L$2),'Reference data SID'!$B:$M,12,FALSE))</f>
        <v/>
      </c>
      <c r="M21" s="16" t="str">
        <f>IF(ISERROR(VLOOKUP(CONCATENATE($A21,"_",M$2),'Reference data SID'!$B:$M,12,FALSE)),"",VLOOKUP(CONCATENATE($A21,"_",M$2),'Reference data SID'!$B:$M,12,FALSE))</f>
        <v/>
      </c>
      <c r="N21" s="16" t="str">
        <f>IF(ISERROR(VLOOKUP(CONCATENATE($A21,"_",N$2),'Reference data SID'!$B:$M,12,FALSE)),"",VLOOKUP(CONCATENATE($A21,"_",N$2),'Reference data SID'!$B:$M,12,FALSE))</f>
        <v/>
      </c>
      <c r="O21" s="16" t="str">
        <f>IF(ISERROR(VLOOKUP(CONCATENATE($A21,"_",O$2),'Reference data SID'!$B:$M,12,FALSE)),"",VLOOKUP(CONCATENATE($A21,"_",O$2),'Reference data SID'!$B:$M,12,FALSE))</f>
        <v/>
      </c>
      <c r="P21" s="16" t="str">
        <f>IF(ISERROR(VLOOKUP(CONCATENATE($A21,"_",P$2),'Reference data SID'!$B:$M,12,FALSE)),"",VLOOKUP(CONCATENATE($A21,"_",P$2),'Reference data SID'!$B:$M,12,FALSE))</f>
        <v/>
      </c>
      <c r="Q21" s="16" t="str">
        <f>IF(ISERROR(VLOOKUP(CONCATENATE($A21,"_",Q$2),'Reference data SID'!$B:$M,12,FALSE)),"",VLOOKUP(CONCATENATE($A21,"_",Q$2),'Reference data SID'!$B:$M,12,FALSE))</f>
        <v/>
      </c>
      <c r="R21" s="16" t="str">
        <f>IF(ISERROR(VLOOKUP(CONCATENATE($A21,"_",R$2),'Reference data SID'!$B:$M,12,FALSE)),"",VLOOKUP(CONCATENATE($A21,"_",R$2),'Reference data SID'!$B:$M,12,FALSE))</f>
        <v/>
      </c>
      <c r="S21" s="16" t="str">
        <f>IF(ISERROR(VLOOKUP(CONCATENATE($A21,"_",S$2),'Reference data SID'!$B:$M,12,FALSE)),"",VLOOKUP(CONCATENATE($A21,"_",S$2),'Reference data SID'!$B:$M,12,FALSE))</f>
        <v/>
      </c>
      <c r="T21" s="16" t="str">
        <f>IF(ISERROR(VLOOKUP(CONCATENATE($A21,"_",T$2),'Reference data SID'!$B:$M,12,FALSE)),"",VLOOKUP(CONCATENATE($A21,"_",T$2),'Reference data SID'!$B:$M,12,FALSE))</f>
        <v/>
      </c>
      <c r="U21" s="16" t="str">
        <f>IF(ISERROR(VLOOKUP(CONCATENATE($A21,"_",U$2),'Reference data SID'!$B:$M,12,FALSE)),"",VLOOKUP(CONCATENATE($A21,"_",U$2),'Reference data SID'!$B:$M,12,FALSE))</f>
        <v/>
      </c>
      <c r="V21" s="16" t="str">
        <f>IF(ISERROR(VLOOKUP(CONCATENATE($A21,"_",V$2),'Reference data SID'!$B:$M,12,FALSE)),"",VLOOKUP(CONCATENATE($A21,"_",V$2),'Reference data SID'!$B:$M,12,FALSE))</f>
        <v/>
      </c>
      <c r="W21" s="16" t="str">
        <f>IF(ISERROR(VLOOKUP(CONCATENATE($A21,"_",W$2),'Reference data SID'!$B:$M,12,FALSE)),"",VLOOKUP(CONCATENATE($A21,"_",W$2),'Reference data SID'!$B:$M,12,FALSE))</f>
        <v/>
      </c>
      <c r="X21" s="16" t="str">
        <f>IF(ISERROR(VLOOKUP(CONCATENATE($A21,"_",X$2),'Reference data SID'!$B:$M,12,FALSE)),"",VLOOKUP(CONCATENATE($A21,"_",X$2),'Reference data SID'!$B:$M,12,FALSE))</f>
        <v/>
      </c>
      <c r="Y21" s="17" t="str">
        <f>IF(ISERROR(VLOOKUP(CONCATENATE($A21,"_",Y$2),'Reference data SID'!$B:$M,12,FALSE)),"",VLOOKUP(CONCATENATE($A21,"_",Y$2),'Reference data SID'!$B:$M,12,FALSE))</f>
        <v>303-260-6</v>
      </c>
      <c r="Z21" s="16" t="str">
        <f>IF(ISERROR(VLOOKUP(CONCATENATE($A21,"_",Z$2),'Reference data SID'!$B:$M,12,FALSE)),"",VLOOKUP(CONCATENATE($A21,"_",Z$2),'Reference data SID'!$B:$M,12,FALSE))</f>
        <v/>
      </c>
      <c r="AA21" s="16" t="str">
        <f>IF(ISERROR(VLOOKUP(CONCATENATE($A21,"_",AA$2),'Reference data SID'!$B:$M,12,FALSE)),"",VLOOKUP(CONCATENATE($A21,"_",AA$2),'Reference data SID'!$B:$M,12,FALSE))</f>
        <v/>
      </c>
      <c r="AB21" s="16" t="str">
        <f>IF(ISERROR(VLOOKUP(CONCATENATE($A21,"_",AB$2),'Reference data SID'!$B:$M,12,FALSE)),"",VLOOKUP(CONCATENATE($A21,"_",AB$2),'Reference data SID'!$B:$M,12,FALSE))</f>
        <v/>
      </c>
      <c r="AC21" s="16" t="str">
        <f>IF(ISERROR(VLOOKUP(CONCATENATE($A21,"_",AC$2),'Reference data SID'!$B:$M,12,FALSE)),"",VLOOKUP(CONCATENATE($A21,"_",AC$2),'Reference data SID'!$B:$M,12,FALSE))</f>
        <v/>
      </c>
      <c r="AD21" s="16" t="str">
        <f>IF(ISERROR(VLOOKUP(CONCATENATE($A21,"_",AD$2),'Reference data SID'!$B:$M,12,FALSE)),"",VLOOKUP(CONCATENATE($A21,"_",AD$2),'Reference data SID'!$B:$M,12,FALSE))</f>
        <v/>
      </c>
      <c r="AE21" s="16" t="str">
        <f>IF(ISERROR(VLOOKUP(CONCATENATE($A21,"_",AE$2),'Reference data SID'!$B:$M,12,FALSE)),"",VLOOKUP(CONCATENATE($A21,"_",AE$2),'Reference data SID'!$B:$M,12,FALSE))</f>
        <v/>
      </c>
      <c r="AF21" s="16" t="str">
        <f>IF(ISERROR(VLOOKUP(CONCATENATE($A21,"_",AF$2),'Reference data SID'!$B:$M,12,FALSE)),"",VLOOKUP(CONCATENATE($A21,"_",AF$2),'Reference data SID'!$B:$M,12,FALSE))</f>
        <v/>
      </c>
      <c r="AG21" s="16" t="str">
        <f>IF(ISERROR(VLOOKUP(CONCATENATE($A21,"_",AG$2),'Reference data SID'!$B:$M,12,FALSE)),"",VLOOKUP(CONCATENATE($A21,"_",AG$2),'Reference data SID'!$B:$M,12,FALSE))</f>
        <v/>
      </c>
      <c r="AH21" s="16" t="str">
        <f>IF(ISERROR(VLOOKUP(CONCATENATE($A21,"_",AH$2),'Reference data SID'!$B:$M,12,FALSE)),"",VLOOKUP(CONCATENATE($A21,"_",AH$2),'Reference data SID'!$B:$M,12,FALSE))</f>
        <v/>
      </c>
      <c r="AI21" s="16" t="str">
        <f>IF(ISERROR(VLOOKUP(CONCATENATE($A21,"_",AI$2),'Reference data SID'!$B:$M,12,FALSE)),"",VLOOKUP(CONCATENATE($A21,"_",AI$2),'Reference data SID'!$B:$M,12,FALSE))</f>
        <v/>
      </c>
      <c r="AJ21" s="16" t="str">
        <f>IF(ISERROR(VLOOKUP(CONCATENATE($A21,"_",AJ$2),'Reference data SID'!$B:$M,12,FALSE)),"",VLOOKUP(CONCATENATE($A21,"_",AJ$2),'Reference data SID'!$B:$M,12,FALSE))</f>
        <v/>
      </c>
      <c r="AK21" s="16" t="str">
        <f>IF(ISERROR(VLOOKUP(CONCATENATE($A21,"_",AK$2),'Reference data SID'!$B:$M,12,FALSE)),"",VLOOKUP(CONCATENATE($A21,"_",AK$2),'Reference data SID'!$B:$M,12,FALSE))</f>
        <v/>
      </c>
      <c r="AL21" s="16" t="str">
        <f>IF(ISERROR(VLOOKUP(CONCATENATE($A21,"_",AL$2),'Reference data SID'!$B:$M,12,FALSE)),"",VLOOKUP(CONCATENATE($A21,"_",AL$2),'Reference data SID'!$B:$M,12,FALSE))</f>
        <v/>
      </c>
      <c r="AM21" s="16" t="str">
        <f>IF(ISERROR(VLOOKUP(CONCATENATE($A21,"_",AM$2),'Reference data SID'!$B:$M,12,FALSE)),"",VLOOKUP(CONCATENATE($A21,"_",AM$2),'Reference data SID'!$B:$M,12,FALSE))</f>
        <v/>
      </c>
      <c r="AN21" s="16" t="str">
        <f>IF(ISERROR(VLOOKUP(CONCATENATE($A21,"_",AN$2),'Reference data SID'!$B:$M,12,FALSE)),"",VLOOKUP(CONCATENATE($A21,"_",AN$2),'Reference data SID'!$B:$M,12,FALSE))</f>
        <v/>
      </c>
      <c r="AO21" s="16" t="str">
        <f>IF(ISERROR(VLOOKUP(CONCATENATE($A21,"_",AO$2),'Reference data SID'!$B:$M,12,FALSE)),"",VLOOKUP(CONCATENATE($A21,"_",AO$2),'Reference data SID'!$B:$M,12,FALSE))</f>
        <v/>
      </c>
      <c r="AP21" s="16" t="str">
        <f>IF(ISERROR(VLOOKUP(CONCATENATE($A21,"_",AP$2),'Reference data SID'!$B:$M,12,FALSE)),"",VLOOKUP(CONCATENATE($A21,"_",AP$2),'Reference data SID'!$B:$M,12,FALSE))</f>
        <v/>
      </c>
      <c r="AQ21" s="16" t="str">
        <f>IF(ISERROR(VLOOKUP(CONCATENATE($A21,"_",AQ$2),'Reference data SID'!$B:$M,12,FALSE)),"",VLOOKUP(CONCATENATE($A21,"_",AQ$2),'Reference data SID'!$B:$M,12,FALSE))</f>
        <v/>
      </c>
      <c r="AR21" s="16" t="str">
        <f>IF(ISERROR(VLOOKUP(CONCATENATE($A21,"_",AR$2),'Reference data SID'!$B:$M,12,FALSE)),"",VLOOKUP(CONCATENATE($A21,"_",AR$2),'Reference data SID'!$B:$M,12,FALSE))</f>
        <v/>
      </c>
      <c r="AS21" s="16" t="str">
        <f>IF(ISERROR(VLOOKUP(CONCATENATE($A21,"_",AS$2),'Reference data SID'!$B:$M,12,FALSE)),"",VLOOKUP(CONCATENATE($A21,"_",AS$2),'Reference data SID'!$B:$M,12,FALSE))</f>
        <v/>
      </c>
      <c r="AT21" s="16" t="str">
        <f>IF(ISERROR(VLOOKUP(CONCATENATE($A21,"_",AT$2),'Reference data SID'!$B:$M,12,FALSE)),"",VLOOKUP(CONCATENATE($A21,"_",AT$2),'Reference data SID'!$B:$M,12,FALSE))</f>
        <v/>
      </c>
    </row>
    <row r="22" spans="1:46" x14ac:dyDescent="0.25">
      <c r="A22">
        <v>18</v>
      </c>
      <c r="B22" s="16" t="str">
        <f>IF(ISERROR(VLOOKUP(CONCATENATE($A22,"_",B$2),'Reference data SID'!$B:$M,12,FALSE)),"",VLOOKUP(CONCATENATE($A22,"_",B$2),'Reference data SID'!$B:$M,12,FALSE))</f>
        <v/>
      </c>
      <c r="C22" s="16" t="str">
        <f>IF(ISERROR(VLOOKUP(CONCATENATE($A22,"_",C$2),'Reference data SID'!$B:$M,12,FALSE)),"",VLOOKUP(CONCATENATE($A22,"_",C$2),'Reference data SID'!$B:$M,12,FALSE))</f>
        <v/>
      </c>
      <c r="D22" s="16" t="str">
        <f>IF(ISERROR(VLOOKUP(CONCATENATE($A22,"_",D$2),'Reference data SID'!$B:$M,12,FALSE)),"",VLOOKUP(CONCATENATE($A22,"_",D$2),'Reference data SID'!$B:$M,12,FALSE))</f>
        <v/>
      </c>
      <c r="E22" s="16" t="str">
        <f>IF(ISERROR(VLOOKUP(CONCATENATE($A22,"_",E$2),'Reference data SID'!$B:$M,12,FALSE)),"",VLOOKUP(CONCATENATE($A22,"_",E$2),'Reference data SID'!$B:$M,12,FALSE))</f>
        <v/>
      </c>
      <c r="F22" s="16" t="str">
        <f>IF(ISERROR(VLOOKUP(CONCATENATE($A22,"_",F$2),'Reference data SID'!$B:$M,12,FALSE)),"",VLOOKUP(CONCATENATE($A22,"_",F$2),'Reference data SID'!$B:$M,12,FALSE))</f>
        <v/>
      </c>
      <c r="G22" s="16" t="str">
        <f>IF(ISERROR(VLOOKUP(CONCATENATE($A22,"_",G$2),'Reference data SID'!$B:$M,12,FALSE)),"",VLOOKUP(CONCATENATE($A22,"_",G$2),'Reference data SID'!$B:$M,12,FALSE))</f>
        <v/>
      </c>
      <c r="H22" s="16" t="str">
        <f>IF(ISERROR(VLOOKUP(CONCATENATE($A22,"_",H$2),'Reference data SID'!$B:$M,12,FALSE)),"",VLOOKUP(CONCATENATE($A22,"_",H$2),'Reference data SID'!$B:$M,12,FALSE))</f>
        <v/>
      </c>
      <c r="I22" s="16" t="str">
        <f>IF(ISERROR(VLOOKUP(CONCATENATE($A22,"_",I$2),'Reference data SID'!$B:$M,12,FALSE)),"",VLOOKUP(CONCATENATE($A22,"_",I$2),'Reference data SID'!$B:$M,12,FALSE))</f>
        <v/>
      </c>
      <c r="J22" s="16" t="str">
        <f>IF(ISERROR(VLOOKUP(CONCATENATE($A22,"_",J$2),'Reference data SID'!$B:$M,12,FALSE)),"",VLOOKUP(CONCATENATE($A22,"_",J$2),'Reference data SID'!$B:$M,12,FALSE))</f>
        <v/>
      </c>
      <c r="K22" s="16" t="str">
        <f>IF(ISERROR(VLOOKUP(CONCATENATE($A22,"_",K$2),'Reference data SID'!$B:$M,12,FALSE)),"",VLOOKUP(CONCATENATE($A22,"_",K$2),'Reference data SID'!$B:$M,12,FALSE))</f>
        <v/>
      </c>
      <c r="L22" s="16" t="str">
        <f>IF(ISERROR(VLOOKUP(CONCATENATE($A22,"_",L$2),'Reference data SID'!$B:$M,12,FALSE)),"",VLOOKUP(CONCATENATE($A22,"_",L$2),'Reference data SID'!$B:$M,12,FALSE))</f>
        <v/>
      </c>
      <c r="M22" s="16" t="str">
        <f>IF(ISERROR(VLOOKUP(CONCATENATE($A22,"_",M$2),'Reference data SID'!$B:$M,12,FALSE)),"",VLOOKUP(CONCATENATE($A22,"_",M$2),'Reference data SID'!$B:$M,12,FALSE))</f>
        <v/>
      </c>
      <c r="N22" s="16" t="str">
        <f>IF(ISERROR(VLOOKUP(CONCATENATE($A22,"_",N$2),'Reference data SID'!$B:$M,12,FALSE)),"",VLOOKUP(CONCATENATE($A22,"_",N$2),'Reference data SID'!$B:$M,12,FALSE))</f>
        <v/>
      </c>
      <c r="O22" s="16" t="str">
        <f>IF(ISERROR(VLOOKUP(CONCATENATE($A22,"_",O$2),'Reference data SID'!$B:$M,12,FALSE)),"",VLOOKUP(CONCATENATE($A22,"_",O$2),'Reference data SID'!$B:$M,12,FALSE))</f>
        <v/>
      </c>
      <c r="P22" s="16" t="str">
        <f>IF(ISERROR(VLOOKUP(CONCATENATE($A22,"_",P$2),'Reference data SID'!$B:$M,12,FALSE)),"",VLOOKUP(CONCATENATE($A22,"_",P$2),'Reference data SID'!$B:$M,12,FALSE))</f>
        <v/>
      </c>
      <c r="Q22" s="16" t="str">
        <f>IF(ISERROR(VLOOKUP(CONCATENATE($A22,"_",Q$2),'Reference data SID'!$B:$M,12,FALSE)),"",VLOOKUP(CONCATENATE($A22,"_",Q$2),'Reference data SID'!$B:$M,12,FALSE))</f>
        <v/>
      </c>
      <c r="R22" s="16" t="str">
        <f>IF(ISERROR(VLOOKUP(CONCATENATE($A22,"_",R$2),'Reference data SID'!$B:$M,12,FALSE)),"",VLOOKUP(CONCATENATE($A22,"_",R$2),'Reference data SID'!$B:$M,12,FALSE))</f>
        <v/>
      </c>
      <c r="S22" s="16" t="str">
        <f>IF(ISERROR(VLOOKUP(CONCATENATE($A22,"_",S$2),'Reference data SID'!$B:$M,12,FALSE)),"",VLOOKUP(CONCATENATE($A22,"_",S$2),'Reference data SID'!$B:$M,12,FALSE))</f>
        <v/>
      </c>
      <c r="T22" s="16" t="str">
        <f>IF(ISERROR(VLOOKUP(CONCATENATE($A22,"_",T$2),'Reference data SID'!$B:$M,12,FALSE)),"",VLOOKUP(CONCATENATE($A22,"_",T$2),'Reference data SID'!$B:$M,12,FALSE))</f>
        <v/>
      </c>
      <c r="U22" s="16" t="str">
        <f>IF(ISERROR(VLOOKUP(CONCATENATE($A22,"_",U$2),'Reference data SID'!$B:$M,12,FALSE)),"",VLOOKUP(CONCATENATE($A22,"_",U$2),'Reference data SID'!$B:$M,12,FALSE))</f>
        <v/>
      </c>
      <c r="V22" s="16" t="str">
        <f>IF(ISERROR(VLOOKUP(CONCATENATE($A22,"_",V$2),'Reference data SID'!$B:$M,12,FALSE)),"",VLOOKUP(CONCATENATE($A22,"_",V$2),'Reference data SID'!$B:$M,12,FALSE))</f>
        <v/>
      </c>
      <c r="W22" s="16" t="str">
        <f>IF(ISERROR(VLOOKUP(CONCATENATE($A22,"_",W$2),'Reference data SID'!$B:$M,12,FALSE)),"",VLOOKUP(CONCATENATE($A22,"_",W$2),'Reference data SID'!$B:$M,12,FALSE))</f>
        <v/>
      </c>
      <c r="X22" s="16" t="str">
        <f>IF(ISERROR(VLOOKUP(CONCATENATE($A22,"_",X$2),'Reference data SID'!$B:$M,12,FALSE)),"",VLOOKUP(CONCATENATE($A22,"_",X$2),'Reference data SID'!$B:$M,12,FALSE))</f>
        <v/>
      </c>
      <c r="Y22" s="17" t="str">
        <f>IF(ISERROR(VLOOKUP(CONCATENATE($A22,"_",Y$2),'Reference data SID'!$B:$M,12,FALSE)),"",VLOOKUP(CONCATENATE($A22,"_",Y$2),'Reference data SID'!$B:$M,12,FALSE))</f>
        <v>303-142-4</v>
      </c>
      <c r="Z22" s="16" t="str">
        <f>IF(ISERROR(VLOOKUP(CONCATENATE($A22,"_",Z$2),'Reference data SID'!$B:$M,12,FALSE)),"",VLOOKUP(CONCATENATE($A22,"_",Z$2),'Reference data SID'!$B:$M,12,FALSE))</f>
        <v/>
      </c>
      <c r="AA22" s="16" t="str">
        <f>IF(ISERROR(VLOOKUP(CONCATENATE($A22,"_",AA$2),'Reference data SID'!$B:$M,12,FALSE)),"",VLOOKUP(CONCATENATE($A22,"_",AA$2),'Reference data SID'!$B:$M,12,FALSE))</f>
        <v/>
      </c>
      <c r="AB22" s="16" t="str">
        <f>IF(ISERROR(VLOOKUP(CONCATENATE($A22,"_",AB$2),'Reference data SID'!$B:$M,12,FALSE)),"",VLOOKUP(CONCATENATE($A22,"_",AB$2),'Reference data SID'!$B:$M,12,FALSE))</f>
        <v/>
      </c>
      <c r="AC22" s="16" t="str">
        <f>IF(ISERROR(VLOOKUP(CONCATENATE($A22,"_",AC$2),'Reference data SID'!$B:$M,12,FALSE)),"",VLOOKUP(CONCATENATE($A22,"_",AC$2),'Reference data SID'!$B:$M,12,FALSE))</f>
        <v/>
      </c>
      <c r="AD22" s="16" t="str">
        <f>IF(ISERROR(VLOOKUP(CONCATENATE($A22,"_",AD$2),'Reference data SID'!$B:$M,12,FALSE)),"",VLOOKUP(CONCATENATE($A22,"_",AD$2),'Reference data SID'!$B:$M,12,FALSE))</f>
        <v/>
      </c>
      <c r="AE22" s="16" t="str">
        <f>IF(ISERROR(VLOOKUP(CONCATENATE($A22,"_",AE$2),'Reference data SID'!$B:$M,12,FALSE)),"",VLOOKUP(CONCATENATE($A22,"_",AE$2),'Reference data SID'!$B:$M,12,FALSE))</f>
        <v/>
      </c>
      <c r="AF22" s="16" t="str">
        <f>IF(ISERROR(VLOOKUP(CONCATENATE($A22,"_",AF$2),'Reference data SID'!$B:$M,12,FALSE)),"",VLOOKUP(CONCATENATE($A22,"_",AF$2),'Reference data SID'!$B:$M,12,FALSE))</f>
        <v/>
      </c>
      <c r="AG22" s="16" t="str">
        <f>IF(ISERROR(VLOOKUP(CONCATENATE($A22,"_",AG$2),'Reference data SID'!$B:$M,12,FALSE)),"",VLOOKUP(CONCATENATE($A22,"_",AG$2),'Reference data SID'!$B:$M,12,FALSE))</f>
        <v/>
      </c>
      <c r="AH22" s="16" t="str">
        <f>IF(ISERROR(VLOOKUP(CONCATENATE($A22,"_",AH$2),'Reference data SID'!$B:$M,12,FALSE)),"",VLOOKUP(CONCATENATE($A22,"_",AH$2),'Reference data SID'!$B:$M,12,FALSE))</f>
        <v/>
      </c>
      <c r="AI22" s="16" t="str">
        <f>IF(ISERROR(VLOOKUP(CONCATENATE($A22,"_",AI$2),'Reference data SID'!$B:$M,12,FALSE)),"",VLOOKUP(CONCATENATE($A22,"_",AI$2),'Reference data SID'!$B:$M,12,FALSE))</f>
        <v/>
      </c>
      <c r="AJ22" s="16" t="str">
        <f>IF(ISERROR(VLOOKUP(CONCATENATE($A22,"_",AJ$2),'Reference data SID'!$B:$M,12,FALSE)),"",VLOOKUP(CONCATENATE($A22,"_",AJ$2),'Reference data SID'!$B:$M,12,FALSE))</f>
        <v/>
      </c>
      <c r="AK22" s="16" t="str">
        <f>IF(ISERROR(VLOOKUP(CONCATENATE($A22,"_",AK$2),'Reference data SID'!$B:$M,12,FALSE)),"",VLOOKUP(CONCATENATE($A22,"_",AK$2),'Reference data SID'!$B:$M,12,FALSE))</f>
        <v/>
      </c>
      <c r="AL22" s="16" t="str">
        <f>IF(ISERROR(VLOOKUP(CONCATENATE($A22,"_",AL$2),'Reference data SID'!$B:$M,12,FALSE)),"",VLOOKUP(CONCATENATE($A22,"_",AL$2),'Reference data SID'!$B:$M,12,FALSE))</f>
        <v/>
      </c>
      <c r="AM22" s="16" t="str">
        <f>IF(ISERROR(VLOOKUP(CONCATENATE($A22,"_",AM$2),'Reference data SID'!$B:$M,12,FALSE)),"",VLOOKUP(CONCATENATE($A22,"_",AM$2),'Reference data SID'!$B:$M,12,FALSE))</f>
        <v/>
      </c>
      <c r="AN22" s="16" t="str">
        <f>IF(ISERROR(VLOOKUP(CONCATENATE($A22,"_",AN$2),'Reference data SID'!$B:$M,12,FALSE)),"",VLOOKUP(CONCATENATE($A22,"_",AN$2),'Reference data SID'!$B:$M,12,FALSE))</f>
        <v/>
      </c>
      <c r="AO22" s="16" t="str">
        <f>IF(ISERROR(VLOOKUP(CONCATENATE($A22,"_",AO$2),'Reference data SID'!$B:$M,12,FALSE)),"",VLOOKUP(CONCATENATE($A22,"_",AO$2),'Reference data SID'!$B:$M,12,FALSE))</f>
        <v/>
      </c>
      <c r="AP22" s="16" t="str">
        <f>IF(ISERROR(VLOOKUP(CONCATENATE($A22,"_",AP$2),'Reference data SID'!$B:$M,12,FALSE)),"",VLOOKUP(CONCATENATE($A22,"_",AP$2),'Reference data SID'!$B:$M,12,FALSE))</f>
        <v/>
      </c>
      <c r="AQ22" s="16" t="str">
        <f>IF(ISERROR(VLOOKUP(CONCATENATE($A22,"_",AQ$2),'Reference data SID'!$B:$M,12,FALSE)),"",VLOOKUP(CONCATENATE($A22,"_",AQ$2),'Reference data SID'!$B:$M,12,FALSE))</f>
        <v/>
      </c>
      <c r="AR22" s="16" t="str">
        <f>IF(ISERROR(VLOOKUP(CONCATENATE($A22,"_",AR$2),'Reference data SID'!$B:$M,12,FALSE)),"",VLOOKUP(CONCATENATE($A22,"_",AR$2),'Reference data SID'!$B:$M,12,FALSE))</f>
        <v/>
      </c>
      <c r="AS22" s="16" t="str">
        <f>IF(ISERROR(VLOOKUP(CONCATENATE($A22,"_",AS$2),'Reference data SID'!$B:$M,12,FALSE)),"",VLOOKUP(CONCATENATE($A22,"_",AS$2),'Reference data SID'!$B:$M,12,FALSE))</f>
        <v/>
      </c>
      <c r="AT22" s="16" t="str">
        <f>IF(ISERROR(VLOOKUP(CONCATENATE($A22,"_",AT$2),'Reference data SID'!$B:$M,12,FALSE)),"",VLOOKUP(CONCATENATE($A22,"_",AT$2),'Reference data SID'!$B:$M,12,FALSE))</f>
        <v/>
      </c>
    </row>
    <row r="23" spans="1:46" x14ac:dyDescent="0.25">
      <c r="A23">
        <v>19</v>
      </c>
      <c r="B23" s="16" t="str">
        <f>IF(ISERROR(VLOOKUP(CONCATENATE($A23,"_",B$2),'Reference data SID'!$B:$M,12,FALSE)),"",VLOOKUP(CONCATENATE($A23,"_",B$2),'Reference data SID'!$B:$M,12,FALSE))</f>
        <v/>
      </c>
      <c r="C23" s="16" t="str">
        <f>IF(ISERROR(VLOOKUP(CONCATENATE($A23,"_",C$2),'Reference data SID'!$B:$M,12,FALSE)),"",VLOOKUP(CONCATENATE($A23,"_",C$2),'Reference data SID'!$B:$M,12,FALSE))</f>
        <v/>
      </c>
      <c r="D23" s="16" t="str">
        <f>IF(ISERROR(VLOOKUP(CONCATENATE($A23,"_",D$2),'Reference data SID'!$B:$M,12,FALSE)),"",VLOOKUP(CONCATENATE($A23,"_",D$2),'Reference data SID'!$B:$M,12,FALSE))</f>
        <v/>
      </c>
      <c r="E23" s="16" t="str">
        <f>IF(ISERROR(VLOOKUP(CONCATENATE($A23,"_",E$2),'Reference data SID'!$B:$M,12,FALSE)),"",VLOOKUP(CONCATENATE($A23,"_",E$2),'Reference data SID'!$B:$M,12,FALSE))</f>
        <v/>
      </c>
      <c r="F23" s="16" t="str">
        <f>IF(ISERROR(VLOOKUP(CONCATENATE($A23,"_",F$2),'Reference data SID'!$B:$M,12,FALSE)),"",VLOOKUP(CONCATENATE($A23,"_",F$2),'Reference data SID'!$B:$M,12,FALSE))</f>
        <v/>
      </c>
      <c r="G23" s="16" t="str">
        <f>IF(ISERROR(VLOOKUP(CONCATENATE($A23,"_",G$2),'Reference data SID'!$B:$M,12,FALSE)),"",VLOOKUP(CONCATENATE($A23,"_",G$2),'Reference data SID'!$B:$M,12,FALSE))</f>
        <v/>
      </c>
      <c r="H23" s="16" t="str">
        <f>IF(ISERROR(VLOOKUP(CONCATENATE($A23,"_",H$2),'Reference data SID'!$B:$M,12,FALSE)),"",VLOOKUP(CONCATENATE($A23,"_",H$2),'Reference data SID'!$B:$M,12,FALSE))</f>
        <v/>
      </c>
      <c r="I23" s="16" t="str">
        <f>IF(ISERROR(VLOOKUP(CONCATENATE($A23,"_",I$2),'Reference data SID'!$B:$M,12,FALSE)),"",VLOOKUP(CONCATENATE($A23,"_",I$2),'Reference data SID'!$B:$M,12,FALSE))</f>
        <v/>
      </c>
      <c r="J23" s="16" t="str">
        <f>IF(ISERROR(VLOOKUP(CONCATENATE($A23,"_",J$2),'Reference data SID'!$B:$M,12,FALSE)),"",VLOOKUP(CONCATENATE($A23,"_",J$2),'Reference data SID'!$B:$M,12,FALSE))</f>
        <v/>
      </c>
      <c r="K23" s="16" t="str">
        <f>IF(ISERROR(VLOOKUP(CONCATENATE($A23,"_",K$2),'Reference data SID'!$B:$M,12,FALSE)),"",VLOOKUP(CONCATENATE($A23,"_",K$2),'Reference data SID'!$B:$M,12,FALSE))</f>
        <v/>
      </c>
      <c r="L23" s="16" t="str">
        <f>IF(ISERROR(VLOOKUP(CONCATENATE($A23,"_",L$2),'Reference data SID'!$B:$M,12,FALSE)),"",VLOOKUP(CONCATENATE($A23,"_",L$2),'Reference data SID'!$B:$M,12,FALSE))</f>
        <v/>
      </c>
      <c r="M23" s="16" t="str">
        <f>IF(ISERROR(VLOOKUP(CONCATENATE($A23,"_",M$2),'Reference data SID'!$B:$M,12,FALSE)),"",VLOOKUP(CONCATENATE($A23,"_",M$2),'Reference data SID'!$B:$M,12,FALSE))</f>
        <v/>
      </c>
      <c r="N23" s="16" t="str">
        <f>IF(ISERROR(VLOOKUP(CONCATENATE($A23,"_",N$2),'Reference data SID'!$B:$M,12,FALSE)),"",VLOOKUP(CONCATENATE($A23,"_",N$2),'Reference data SID'!$B:$M,12,FALSE))</f>
        <v/>
      </c>
      <c r="O23" s="16" t="str">
        <f>IF(ISERROR(VLOOKUP(CONCATENATE($A23,"_",O$2),'Reference data SID'!$B:$M,12,FALSE)),"",VLOOKUP(CONCATENATE($A23,"_",O$2),'Reference data SID'!$B:$M,12,FALSE))</f>
        <v/>
      </c>
      <c r="P23" s="16" t="str">
        <f>IF(ISERROR(VLOOKUP(CONCATENATE($A23,"_",P$2),'Reference data SID'!$B:$M,12,FALSE)),"",VLOOKUP(CONCATENATE($A23,"_",P$2),'Reference data SID'!$B:$M,12,FALSE))</f>
        <v/>
      </c>
      <c r="Q23" s="16" t="str">
        <f>IF(ISERROR(VLOOKUP(CONCATENATE($A23,"_",Q$2),'Reference data SID'!$B:$M,12,FALSE)),"",VLOOKUP(CONCATENATE($A23,"_",Q$2),'Reference data SID'!$B:$M,12,FALSE))</f>
        <v/>
      </c>
      <c r="R23" s="16" t="str">
        <f>IF(ISERROR(VLOOKUP(CONCATENATE($A23,"_",R$2),'Reference data SID'!$B:$M,12,FALSE)),"",VLOOKUP(CONCATENATE($A23,"_",R$2),'Reference data SID'!$B:$M,12,FALSE))</f>
        <v/>
      </c>
      <c r="S23" s="16" t="str">
        <f>IF(ISERROR(VLOOKUP(CONCATENATE($A23,"_",S$2),'Reference data SID'!$B:$M,12,FALSE)),"",VLOOKUP(CONCATENATE($A23,"_",S$2),'Reference data SID'!$B:$M,12,FALSE))</f>
        <v/>
      </c>
      <c r="T23" s="16" t="str">
        <f>IF(ISERROR(VLOOKUP(CONCATENATE($A23,"_",T$2),'Reference data SID'!$B:$M,12,FALSE)),"",VLOOKUP(CONCATENATE($A23,"_",T$2),'Reference data SID'!$B:$M,12,FALSE))</f>
        <v/>
      </c>
      <c r="U23" s="16" t="str">
        <f>IF(ISERROR(VLOOKUP(CONCATENATE($A23,"_",U$2),'Reference data SID'!$B:$M,12,FALSE)),"",VLOOKUP(CONCATENATE($A23,"_",U$2),'Reference data SID'!$B:$M,12,FALSE))</f>
        <v/>
      </c>
      <c r="V23" s="16" t="str">
        <f>IF(ISERROR(VLOOKUP(CONCATENATE($A23,"_",V$2),'Reference data SID'!$B:$M,12,FALSE)),"",VLOOKUP(CONCATENATE($A23,"_",V$2),'Reference data SID'!$B:$M,12,FALSE))</f>
        <v/>
      </c>
      <c r="W23" s="16" t="str">
        <f>IF(ISERROR(VLOOKUP(CONCATENATE($A23,"_",W$2),'Reference data SID'!$B:$M,12,FALSE)),"",VLOOKUP(CONCATENATE($A23,"_",W$2),'Reference data SID'!$B:$M,12,FALSE))</f>
        <v/>
      </c>
      <c r="X23" s="16" t="str">
        <f>IF(ISERROR(VLOOKUP(CONCATENATE($A23,"_",X$2),'Reference data SID'!$B:$M,12,FALSE)),"",VLOOKUP(CONCATENATE($A23,"_",X$2),'Reference data SID'!$B:$M,12,FALSE))</f>
        <v/>
      </c>
      <c r="Y23" s="17" t="str">
        <f>IF(ISERROR(VLOOKUP(CONCATENATE($A23,"_",Y$2),'Reference data SID'!$B:$M,12,FALSE)),"",VLOOKUP(CONCATENATE($A23,"_",Y$2),'Reference data SID'!$B:$M,12,FALSE))</f>
        <v>303-137-7</v>
      </c>
      <c r="Z23" s="16" t="str">
        <f>IF(ISERROR(VLOOKUP(CONCATENATE($A23,"_",Z$2),'Reference data SID'!$B:$M,12,FALSE)),"",VLOOKUP(CONCATENATE($A23,"_",Z$2),'Reference data SID'!$B:$M,12,FALSE))</f>
        <v/>
      </c>
      <c r="AA23" s="16" t="str">
        <f>IF(ISERROR(VLOOKUP(CONCATENATE($A23,"_",AA$2),'Reference data SID'!$B:$M,12,FALSE)),"",VLOOKUP(CONCATENATE($A23,"_",AA$2),'Reference data SID'!$B:$M,12,FALSE))</f>
        <v/>
      </c>
      <c r="AB23" s="16" t="str">
        <f>IF(ISERROR(VLOOKUP(CONCATENATE($A23,"_",AB$2),'Reference data SID'!$B:$M,12,FALSE)),"",VLOOKUP(CONCATENATE($A23,"_",AB$2),'Reference data SID'!$B:$M,12,FALSE))</f>
        <v/>
      </c>
      <c r="AC23" s="16" t="str">
        <f>IF(ISERROR(VLOOKUP(CONCATENATE($A23,"_",AC$2),'Reference data SID'!$B:$M,12,FALSE)),"",VLOOKUP(CONCATENATE($A23,"_",AC$2),'Reference data SID'!$B:$M,12,FALSE))</f>
        <v/>
      </c>
      <c r="AD23" s="16" t="str">
        <f>IF(ISERROR(VLOOKUP(CONCATENATE($A23,"_",AD$2),'Reference data SID'!$B:$M,12,FALSE)),"",VLOOKUP(CONCATENATE($A23,"_",AD$2),'Reference data SID'!$B:$M,12,FALSE))</f>
        <v/>
      </c>
      <c r="AE23" s="16" t="str">
        <f>IF(ISERROR(VLOOKUP(CONCATENATE($A23,"_",AE$2),'Reference data SID'!$B:$M,12,FALSE)),"",VLOOKUP(CONCATENATE($A23,"_",AE$2),'Reference data SID'!$B:$M,12,FALSE))</f>
        <v/>
      </c>
      <c r="AF23" s="16" t="str">
        <f>IF(ISERROR(VLOOKUP(CONCATENATE($A23,"_",AF$2),'Reference data SID'!$B:$M,12,FALSE)),"",VLOOKUP(CONCATENATE($A23,"_",AF$2),'Reference data SID'!$B:$M,12,FALSE))</f>
        <v/>
      </c>
      <c r="AG23" s="16" t="str">
        <f>IF(ISERROR(VLOOKUP(CONCATENATE($A23,"_",AG$2),'Reference data SID'!$B:$M,12,FALSE)),"",VLOOKUP(CONCATENATE($A23,"_",AG$2),'Reference data SID'!$B:$M,12,FALSE))</f>
        <v/>
      </c>
      <c r="AH23" s="16" t="str">
        <f>IF(ISERROR(VLOOKUP(CONCATENATE($A23,"_",AH$2),'Reference data SID'!$B:$M,12,FALSE)),"",VLOOKUP(CONCATENATE($A23,"_",AH$2),'Reference data SID'!$B:$M,12,FALSE))</f>
        <v/>
      </c>
      <c r="AI23" s="16" t="str">
        <f>IF(ISERROR(VLOOKUP(CONCATENATE($A23,"_",AI$2),'Reference data SID'!$B:$M,12,FALSE)),"",VLOOKUP(CONCATENATE($A23,"_",AI$2),'Reference data SID'!$B:$M,12,FALSE))</f>
        <v/>
      </c>
      <c r="AJ23" s="16" t="str">
        <f>IF(ISERROR(VLOOKUP(CONCATENATE($A23,"_",AJ$2),'Reference data SID'!$B:$M,12,FALSE)),"",VLOOKUP(CONCATENATE($A23,"_",AJ$2),'Reference data SID'!$B:$M,12,FALSE))</f>
        <v/>
      </c>
      <c r="AK23" s="16" t="str">
        <f>IF(ISERROR(VLOOKUP(CONCATENATE($A23,"_",AK$2),'Reference data SID'!$B:$M,12,FALSE)),"",VLOOKUP(CONCATENATE($A23,"_",AK$2),'Reference data SID'!$B:$M,12,FALSE))</f>
        <v/>
      </c>
      <c r="AL23" s="16" t="str">
        <f>IF(ISERROR(VLOOKUP(CONCATENATE($A23,"_",AL$2),'Reference data SID'!$B:$M,12,FALSE)),"",VLOOKUP(CONCATENATE($A23,"_",AL$2),'Reference data SID'!$B:$M,12,FALSE))</f>
        <v/>
      </c>
      <c r="AM23" s="16" t="str">
        <f>IF(ISERROR(VLOOKUP(CONCATENATE($A23,"_",AM$2),'Reference data SID'!$B:$M,12,FALSE)),"",VLOOKUP(CONCATENATE($A23,"_",AM$2),'Reference data SID'!$B:$M,12,FALSE))</f>
        <v/>
      </c>
      <c r="AN23" s="16" t="str">
        <f>IF(ISERROR(VLOOKUP(CONCATENATE($A23,"_",AN$2),'Reference data SID'!$B:$M,12,FALSE)),"",VLOOKUP(CONCATENATE($A23,"_",AN$2),'Reference data SID'!$B:$M,12,FALSE))</f>
        <v/>
      </c>
      <c r="AO23" s="16" t="str">
        <f>IF(ISERROR(VLOOKUP(CONCATENATE($A23,"_",AO$2),'Reference data SID'!$B:$M,12,FALSE)),"",VLOOKUP(CONCATENATE($A23,"_",AO$2),'Reference data SID'!$B:$M,12,FALSE))</f>
        <v/>
      </c>
      <c r="AP23" s="16" t="str">
        <f>IF(ISERROR(VLOOKUP(CONCATENATE($A23,"_",AP$2),'Reference data SID'!$B:$M,12,FALSE)),"",VLOOKUP(CONCATENATE($A23,"_",AP$2),'Reference data SID'!$B:$M,12,FALSE))</f>
        <v/>
      </c>
      <c r="AQ23" s="16" t="str">
        <f>IF(ISERROR(VLOOKUP(CONCATENATE($A23,"_",AQ$2),'Reference data SID'!$B:$M,12,FALSE)),"",VLOOKUP(CONCATENATE($A23,"_",AQ$2),'Reference data SID'!$B:$M,12,FALSE))</f>
        <v/>
      </c>
      <c r="AR23" s="16" t="str">
        <f>IF(ISERROR(VLOOKUP(CONCATENATE($A23,"_",AR$2),'Reference data SID'!$B:$M,12,FALSE)),"",VLOOKUP(CONCATENATE($A23,"_",AR$2),'Reference data SID'!$B:$M,12,FALSE))</f>
        <v/>
      </c>
      <c r="AS23" s="16" t="str">
        <f>IF(ISERROR(VLOOKUP(CONCATENATE($A23,"_",AS$2),'Reference data SID'!$B:$M,12,FALSE)),"",VLOOKUP(CONCATENATE($A23,"_",AS$2),'Reference data SID'!$B:$M,12,FALSE))</f>
        <v/>
      </c>
      <c r="AT23" s="16" t="str">
        <f>IF(ISERROR(VLOOKUP(CONCATENATE($A23,"_",AT$2),'Reference data SID'!$B:$M,12,FALSE)),"",VLOOKUP(CONCATENATE($A23,"_",AT$2),'Reference data SID'!$B:$M,12,FALSE))</f>
        <v/>
      </c>
    </row>
    <row r="24" spans="1:46" x14ac:dyDescent="0.25">
      <c r="A24">
        <v>20</v>
      </c>
      <c r="B24" s="16" t="str">
        <f>IF(ISERROR(VLOOKUP(CONCATENATE($A24,"_",B$2),'Reference data SID'!$B:$M,12,FALSE)),"",VLOOKUP(CONCATENATE($A24,"_",B$2),'Reference data SID'!$B:$M,12,FALSE))</f>
        <v/>
      </c>
      <c r="C24" s="16" t="str">
        <f>IF(ISERROR(VLOOKUP(CONCATENATE($A24,"_",C$2),'Reference data SID'!$B:$M,12,FALSE)),"",VLOOKUP(CONCATENATE($A24,"_",C$2),'Reference data SID'!$B:$M,12,FALSE))</f>
        <v/>
      </c>
      <c r="D24" s="16" t="str">
        <f>IF(ISERROR(VLOOKUP(CONCATENATE($A24,"_",D$2),'Reference data SID'!$B:$M,12,FALSE)),"",VLOOKUP(CONCATENATE($A24,"_",D$2),'Reference data SID'!$B:$M,12,FALSE))</f>
        <v/>
      </c>
      <c r="E24" s="16" t="str">
        <f>IF(ISERROR(VLOOKUP(CONCATENATE($A24,"_",E$2),'Reference data SID'!$B:$M,12,FALSE)),"",VLOOKUP(CONCATENATE($A24,"_",E$2),'Reference data SID'!$B:$M,12,FALSE))</f>
        <v/>
      </c>
      <c r="F24" s="16" t="str">
        <f>IF(ISERROR(VLOOKUP(CONCATENATE($A24,"_",F$2),'Reference data SID'!$B:$M,12,FALSE)),"",VLOOKUP(CONCATENATE($A24,"_",F$2),'Reference data SID'!$B:$M,12,FALSE))</f>
        <v/>
      </c>
      <c r="G24" s="16" t="str">
        <f>IF(ISERROR(VLOOKUP(CONCATENATE($A24,"_",G$2),'Reference data SID'!$B:$M,12,FALSE)),"",VLOOKUP(CONCATENATE($A24,"_",G$2),'Reference data SID'!$B:$M,12,FALSE))</f>
        <v/>
      </c>
      <c r="H24" s="16" t="str">
        <f>IF(ISERROR(VLOOKUP(CONCATENATE($A24,"_",H$2),'Reference data SID'!$B:$M,12,FALSE)),"",VLOOKUP(CONCATENATE($A24,"_",H$2),'Reference data SID'!$B:$M,12,FALSE))</f>
        <v/>
      </c>
      <c r="I24" s="16" t="str">
        <f>IF(ISERROR(VLOOKUP(CONCATENATE($A24,"_",I$2),'Reference data SID'!$B:$M,12,FALSE)),"",VLOOKUP(CONCATENATE($A24,"_",I$2),'Reference data SID'!$B:$M,12,FALSE))</f>
        <v/>
      </c>
      <c r="J24" s="16" t="str">
        <f>IF(ISERROR(VLOOKUP(CONCATENATE($A24,"_",J$2),'Reference data SID'!$B:$M,12,FALSE)),"",VLOOKUP(CONCATENATE($A24,"_",J$2),'Reference data SID'!$B:$M,12,FALSE))</f>
        <v/>
      </c>
      <c r="K24" s="16" t="str">
        <f>IF(ISERROR(VLOOKUP(CONCATENATE($A24,"_",K$2),'Reference data SID'!$B:$M,12,FALSE)),"",VLOOKUP(CONCATENATE($A24,"_",K$2),'Reference data SID'!$B:$M,12,FALSE))</f>
        <v/>
      </c>
      <c r="L24" s="16" t="str">
        <f>IF(ISERROR(VLOOKUP(CONCATENATE($A24,"_",L$2),'Reference data SID'!$B:$M,12,FALSE)),"",VLOOKUP(CONCATENATE($A24,"_",L$2),'Reference data SID'!$B:$M,12,FALSE))</f>
        <v/>
      </c>
      <c r="M24" s="16" t="str">
        <f>IF(ISERROR(VLOOKUP(CONCATENATE($A24,"_",M$2),'Reference data SID'!$B:$M,12,FALSE)),"",VLOOKUP(CONCATENATE($A24,"_",M$2),'Reference data SID'!$B:$M,12,FALSE))</f>
        <v/>
      </c>
      <c r="N24" s="16" t="str">
        <f>IF(ISERROR(VLOOKUP(CONCATENATE($A24,"_",N$2),'Reference data SID'!$B:$M,12,FALSE)),"",VLOOKUP(CONCATENATE($A24,"_",N$2),'Reference data SID'!$B:$M,12,FALSE))</f>
        <v/>
      </c>
      <c r="O24" s="16" t="str">
        <f>IF(ISERROR(VLOOKUP(CONCATENATE($A24,"_",O$2),'Reference data SID'!$B:$M,12,FALSE)),"",VLOOKUP(CONCATENATE($A24,"_",O$2),'Reference data SID'!$B:$M,12,FALSE))</f>
        <v/>
      </c>
      <c r="P24" s="16" t="str">
        <f>IF(ISERROR(VLOOKUP(CONCATENATE($A24,"_",P$2),'Reference data SID'!$B:$M,12,FALSE)),"",VLOOKUP(CONCATENATE($A24,"_",P$2),'Reference data SID'!$B:$M,12,FALSE))</f>
        <v/>
      </c>
      <c r="Q24" s="16" t="str">
        <f>IF(ISERROR(VLOOKUP(CONCATENATE($A24,"_",Q$2),'Reference data SID'!$B:$M,12,FALSE)),"",VLOOKUP(CONCATENATE($A24,"_",Q$2),'Reference data SID'!$B:$M,12,FALSE))</f>
        <v/>
      </c>
      <c r="R24" s="16" t="str">
        <f>IF(ISERROR(VLOOKUP(CONCATENATE($A24,"_",R$2),'Reference data SID'!$B:$M,12,FALSE)),"",VLOOKUP(CONCATENATE($A24,"_",R$2),'Reference data SID'!$B:$M,12,FALSE))</f>
        <v/>
      </c>
      <c r="S24" s="16" t="str">
        <f>IF(ISERROR(VLOOKUP(CONCATENATE($A24,"_",S$2),'Reference data SID'!$B:$M,12,FALSE)),"",VLOOKUP(CONCATENATE($A24,"_",S$2),'Reference data SID'!$B:$M,12,FALSE))</f>
        <v/>
      </c>
      <c r="T24" s="16" t="str">
        <f>IF(ISERROR(VLOOKUP(CONCATENATE($A24,"_",T$2),'Reference data SID'!$B:$M,12,FALSE)),"",VLOOKUP(CONCATENATE($A24,"_",T$2),'Reference data SID'!$B:$M,12,FALSE))</f>
        <v/>
      </c>
      <c r="U24" s="16" t="str">
        <f>IF(ISERROR(VLOOKUP(CONCATENATE($A24,"_",U$2),'Reference data SID'!$B:$M,12,FALSE)),"",VLOOKUP(CONCATENATE($A24,"_",U$2),'Reference data SID'!$B:$M,12,FALSE))</f>
        <v/>
      </c>
      <c r="V24" s="16" t="str">
        <f>IF(ISERROR(VLOOKUP(CONCATENATE($A24,"_",V$2),'Reference data SID'!$B:$M,12,FALSE)),"",VLOOKUP(CONCATENATE($A24,"_",V$2),'Reference data SID'!$B:$M,12,FALSE))</f>
        <v/>
      </c>
      <c r="W24" s="16" t="str">
        <f>IF(ISERROR(VLOOKUP(CONCATENATE($A24,"_",W$2),'Reference data SID'!$B:$M,12,FALSE)),"",VLOOKUP(CONCATENATE($A24,"_",W$2),'Reference data SID'!$B:$M,12,FALSE))</f>
        <v/>
      </c>
      <c r="X24" s="16" t="str">
        <f>IF(ISERROR(VLOOKUP(CONCATENATE($A24,"_",X$2),'Reference data SID'!$B:$M,12,FALSE)),"",VLOOKUP(CONCATENATE($A24,"_",X$2),'Reference data SID'!$B:$M,12,FALSE))</f>
        <v/>
      </c>
      <c r="Y24" s="17" t="str">
        <f>IF(ISERROR(VLOOKUP(CONCATENATE($A24,"_",Y$2),'Reference data SID'!$B:$M,12,FALSE)),"",VLOOKUP(CONCATENATE($A24,"_",Y$2),'Reference data SID'!$B:$M,12,FALSE))</f>
        <v>303-136-1</v>
      </c>
      <c r="Z24" s="16" t="str">
        <f>IF(ISERROR(VLOOKUP(CONCATENATE($A24,"_",Z$2),'Reference data SID'!$B:$M,12,FALSE)),"",VLOOKUP(CONCATENATE($A24,"_",Z$2),'Reference data SID'!$B:$M,12,FALSE))</f>
        <v/>
      </c>
      <c r="AA24" s="16" t="str">
        <f>IF(ISERROR(VLOOKUP(CONCATENATE($A24,"_",AA$2),'Reference data SID'!$B:$M,12,FALSE)),"",VLOOKUP(CONCATENATE($A24,"_",AA$2),'Reference data SID'!$B:$M,12,FALSE))</f>
        <v/>
      </c>
      <c r="AB24" s="16" t="str">
        <f>IF(ISERROR(VLOOKUP(CONCATENATE($A24,"_",AB$2),'Reference data SID'!$B:$M,12,FALSE)),"",VLOOKUP(CONCATENATE($A24,"_",AB$2),'Reference data SID'!$B:$M,12,FALSE))</f>
        <v/>
      </c>
      <c r="AC24" s="16" t="str">
        <f>IF(ISERROR(VLOOKUP(CONCATENATE($A24,"_",AC$2),'Reference data SID'!$B:$M,12,FALSE)),"",VLOOKUP(CONCATENATE($A24,"_",AC$2),'Reference data SID'!$B:$M,12,FALSE))</f>
        <v/>
      </c>
      <c r="AD24" s="16" t="str">
        <f>IF(ISERROR(VLOOKUP(CONCATENATE($A24,"_",AD$2),'Reference data SID'!$B:$M,12,FALSE)),"",VLOOKUP(CONCATENATE($A24,"_",AD$2),'Reference data SID'!$B:$M,12,FALSE))</f>
        <v/>
      </c>
      <c r="AE24" s="16" t="str">
        <f>IF(ISERROR(VLOOKUP(CONCATENATE($A24,"_",AE$2),'Reference data SID'!$B:$M,12,FALSE)),"",VLOOKUP(CONCATENATE($A24,"_",AE$2),'Reference data SID'!$B:$M,12,FALSE))</f>
        <v/>
      </c>
      <c r="AF24" s="16" t="str">
        <f>IF(ISERROR(VLOOKUP(CONCATENATE($A24,"_",AF$2),'Reference data SID'!$B:$M,12,FALSE)),"",VLOOKUP(CONCATENATE($A24,"_",AF$2),'Reference data SID'!$B:$M,12,FALSE))</f>
        <v/>
      </c>
      <c r="AG24" s="16" t="str">
        <f>IF(ISERROR(VLOOKUP(CONCATENATE($A24,"_",AG$2),'Reference data SID'!$B:$M,12,FALSE)),"",VLOOKUP(CONCATENATE($A24,"_",AG$2),'Reference data SID'!$B:$M,12,FALSE))</f>
        <v/>
      </c>
      <c r="AH24" s="16" t="str">
        <f>IF(ISERROR(VLOOKUP(CONCATENATE($A24,"_",AH$2),'Reference data SID'!$B:$M,12,FALSE)),"",VLOOKUP(CONCATENATE($A24,"_",AH$2),'Reference data SID'!$B:$M,12,FALSE))</f>
        <v/>
      </c>
      <c r="AI24" s="16" t="str">
        <f>IF(ISERROR(VLOOKUP(CONCATENATE($A24,"_",AI$2),'Reference data SID'!$B:$M,12,FALSE)),"",VLOOKUP(CONCATENATE($A24,"_",AI$2),'Reference data SID'!$B:$M,12,FALSE))</f>
        <v/>
      </c>
      <c r="AJ24" s="16" t="str">
        <f>IF(ISERROR(VLOOKUP(CONCATENATE($A24,"_",AJ$2),'Reference data SID'!$B:$M,12,FALSE)),"",VLOOKUP(CONCATENATE($A24,"_",AJ$2),'Reference data SID'!$B:$M,12,FALSE))</f>
        <v/>
      </c>
      <c r="AK24" s="16" t="str">
        <f>IF(ISERROR(VLOOKUP(CONCATENATE($A24,"_",AK$2),'Reference data SID'!$B:$M,12,FALSE)),"",VLOOKUP(CONCATENATE($A24,"_",AK$2),'Reference data SID'!$B:$M,12,FALSE))</f>
        <v/>
      </c>
      <c r="AL24" s="16" t="str">
        <f>IF(ISERROR(VLOOKUP(CONCATENATE($A24,"_",AL$2),'Reference data SID'!$B:$M,12,FALSE)),"",VLOOKUP(CONCATENATE($A24,"_",AL$2),'Reference data SID'!$B:$M,12,FALSE))</f>
        <v/>
      </c>
      <c r="AM24" s="16" t="str">
        <f>IF(ISERROR(VLOOKUP(CONCATENATE($A24,"_",AM$2),'Reference data SID'!$B:$M,12,FALSE)),"",VLOOKUP(CONCATENATE($A24,"_",AM$2),'Reference data SID'!$B:$M,12,FALSE))</f>
        <v/>
      </c>
      <c r="AN24" s="16" t="str">
        <f>IF(ISERROR(VLOOKUP(CONCATENATE($A24,"_",AN$2),'Reference data SID'!$B:$M,12,FALSE)),"",VLOOKUP(CONCATENATE($A24,"_",AN$2),'Reference data SID'!$B:$M,12,FALSE))</f>
        <v/>
      </c>
      <c r="AO24" s="16" t="str">
        <f>IF(ISERROR(VLOOKUP(CONCATENATE($A24,"_",AO$2),'Reference data SID'!$B:$M,12,FALSE)),"",VLOOKUP(CONCATENATE($A24,"_",AO$2),'Reference data SID'!$B:$M,12,FALSE))</f>
        <v/>
      </c>
      <c r="AP24" s="16" t="str">
        <f>IF(ISERROR(VLOOKUP(CONCATENATE($A24,"_",AP$2),'Reference data SID'!$B:$M,12,FALSE)),"",VLOOKUP(CONCATENATE($A24,"_",AP$2),'Reference data SID'!$B:$M,12,FALSE))</f>
        <v/>
      </c>
      <c r="AQ24" s="16" t="str">
        <f>IF(ISERROR(VLOOKUP(CONCATENATE($A24,"_",AQ$2),'Reference data SID'!$B:$M,12,FALSE)),"",VLOOKUP(CONCATENATE($A24,"_",AQ$2),'Reference data SID'!$B:$M,12,FALSE))</f>
        <v/>
      </c>
      <c r="AR24" s="16" t="str">
        <f>IF(ISERROR(VLOOKUP(CONCATENATE($A24,"_",AR$2),'Reference data SID'!$B:$M,12,FALSE)),"",VLOOKUP(CONCATENATE($A24,"_",AR$2),'Reference data SID'!$B:$M,12,FALSE))</f>
        <v/>
      </c>
      <c r="AS24" s="16" t="str">
        <f>IF(ISERROR(VLOOKUP(CONCATENATE($A24,"_",AS$2),'Reference data SID'!$B:$M,12,FALSE)),"",VLOOKUP(CONCATENATE($A24,"_",AS$2),'Reference data SID'!$B:$M,12,FALSE))</f>
        <v/>
      </c>
      <c r="AT24" s="16" t="str">
        <f>IF(ISERROR(VLOOKUP(CONCATENATE($A24,"_",AT$2),'Reference data SID'!$B:$M,12,FALSE)),"",VLOOKUP(CONCATENATE($A24,"_",AT$2),'Reference data SID'!$B:$M,12,FALSE))</f>
        <v/>
      </c>
    </row>
    <row r="25" spans="1:46" x14ac:dyDescent="0.25">
      <c r="A25">
        <v>21</v>
      </c>
      <c r="B25" s="16" t="str">
        <f>IF(ISERROR(VLOOKUP(CONCATENATE($A25,"_",B$2),'Reference data SID'!$B:$M,12,FALSE)),"",VLOOKUP(CONCATENATE($A25,"_",B$2),'Reference data SID'!$B:$M,12,FALSE))</f>
        <v/>
      </c>
      <c r="C25" s="16" t="str">
        <f>IF(ISERROR(VLOOKUP(CONCATENATE($A25,"_",C$2),'Reference data SID'!$B:$M,12,FALSE)),"",VLOOKUP(CONCATENATE($A25,"_",C$2),'Reference data SID'!$B:$M,12,FALSE))</f>
        <v/>
      </c>
      <c r="D25" s="16" t="str">
        <f>IF(ISERROR(VLOOKUP(CONCATENATE($A25,"_",D$2),'Reference data SID'!$B:$M,12,FALSE)),"",VLOOKUP(CONCATENATE($A25,"_",D$2),'Reference data SID'!$B:$M,12,FALSE))</f>
        <v/>
      </c>
      <c r="E25" s="16" t="str">
        <f>IF(ISERROR(VLOOKUP(CONCATENATE($A25,"_",E$2),'Reference data SID'!$B:$M,12,FALSE)),"",VLOOKUP(CONCATENATE($A25,"_",E$2),'Reference data SID'!$B:$M,12,FALSE))</f>
        <v/>
      </c>
      <c r="F25" s="16" t="str">
        <f>IF(ISERROR(VLOOKUP(CONCATENATE($A25,"_",F$2),'Reference data SID'!$B:$M,12,FALSE)),"",VLOOKUP(CONCATENATE($A25,"_",F$2),'Reference data SID'!$B:$M,12,FALSE))</f>
        <v/>
      </c>
      <c r="G25" s="16" t="str">
        <f>IF(ISERROR(VLOOKUP(CONCATENATE($A25,"_",G$2),'Reference data SID'!$B:$M,12,FALSE)),"",VLOOKUP(CONCATENATE($A25,"_",G$2),'Reference data SID'!$B:$M,12,FALSE))</f>
        <v/>
      </c>
      <c r="H25" s="16" t="str">
        <f>IF(ISERROR(VLOOKUP(CONCATENATE($A25,"_",H$2),'Reference data SID'!$B:$M,12,FALSE)),"",VLOOKUP(CONCATENATE($A25,"_",H$2),'Reference data SID'!$B:$M,12,FALSE))</f>
        <v/>
      </c>
      <c r="I25" s="16" t="str">
        <f>IF(ISERROR(VLOOKUP(CONCATENATE($A25,"_",I$2),'Reference data SID'!$B:$M,12,FALSE)),"",VLOOKUP(CONCATENATE($A25,"_",I$2),'Reference data SID'!$B:$M,12,FALSE))</f>
        <v/>
      </c>
      <c r="J25" s="16" t="str">
        <f>IF(ISERROR(VLOOKUP(CONCATENATE($A25,"_",J$2),'Reference data SID'!$B:$M,12,FALSE)),"",VLOOKUP(CONCATENATE($A25,"_",J$2),'Reference data SID'!$B:$M,12,FALSE))</f>
        <v/>
      </c>
      <c r="K25" s="16" t="str">
        <f>IF(ISERROR(VLOOKUP(CONCATENATE($A25,"_",K$2),'Reference data SID'!$B:$M,12,FALSE)),"",VLOOKUP(CONCATENATE($A25,"_",K$2),'Reference data SID'!$B:$M,12,FALSE))</f>
        <v/>
      </c>
      <c r="L25" s="16" t="str">
        <f>IF(ISERROR(VLOOKUP(CONCATENATE($A25,"_",L$2),'Reference data SID'!$B:$M,12,FALSE)),"",VLOOKUP(CONCATENATE($A25,"_",L$2),'Reference data SID'!$B:$M,12,FALSE))</f>
        <v/>
      </c>
      <c r="M25" s="16" t="str">
        <f>IF(ISERROR(VLOOKUP(CONCATENATE($A25,"_",M$2),'Reference data SID'!$B:$M,12,FALSE)),"",VLOOKUP(CONCATENATE($A25,"_",M$2),'Reference data SID'!$B:$M,12,FALSE))</f>
        <v/>
      </c>
      <c r="N25" s="16" t="str">
        <f>IF(ISERROR(VLOOKUP(CONCATENATE($A25,"_",N$2),'Reference data SID'!$B:$M,12,FALSE)),"",VLOOKUP(CONCATENATE($A25,"_",N$2),'Reference data SID'!$B:$M,12,FALSE))</f>
        <v/>
      </c>
      <c r="O25" s="16" t="str">
        <f>IF(ISERROR(VLOOKUP(CONCATENATE($A25,"_",O$2),'Reference data SID'!$B:$M,12,FALSE)),"",VLOOKUP(CONCATENATE($A25,"_",O$2),'Reference data SID'!$B:$M,12,FALSE))</f>
        <v/>
      </c>
      <c r="P25" s="16" t="str">
        <f>IF(ISERROR(VLOOKUP(CONCATENATE($A25,"_",P$2),'Reference data SID'!$B:$M,12,FALSE)),"",VLOOKUP(CONCATENATE($A25,"_",P$2),'Reference data SID'!$B:$M,12,FALSE))</f>
        <v/>
      </c>
      <c r="Q25" s="16" t="str">
        <f>IF(ISERROR(VLOOKUP(CONCATENATE($A25,"_",Q$2),'Reference data SID'!$B:$M,12,FALSE)),"",VLOOKUP(CONCATENATE($A25,"_",Q$2),'Reference data SID'!$B:$M,12,FALSE))</f>
        <v/>
      </c>
      <c r="R25" s="16" t="str">
        <f>IF(ISERROR(VLOOKUP(CONCATENATE($A25,"_",R$2),'Reference data SID'!$B:$M,12,FALSE)),"",VLOOKUP(CONCATENATE($A25,"_",R$2),'Reference data SID'!$B:$M,12,FALSE))</f>
        <v/>
      </c>
      <c r="S25" s="16" t="str">
        <f>IF(ISERROR(VLOOKUP(CONCATENATE($A25,"_",S$2),'Reference data SID'!$B:$M,12,FALSE)),"",VLOOKUP(CONCATENATE($A25,"_",S$2),'Reference data SID'!$B:$M,12,FALSE))</f>
        <v/>
      </c>
      <c r="T25" s="16" t="str">
        <f>IF(ISERROR(VLOOKUP(CONCATENATE($A25,"_",T$2),'Reference data SID'!$B:$M,12,FALSE)),"",VLOOKUP(CONCATENATE($A25,"_",T$2),'Reference data SID'!$B:$M,12,FALSE))</f>
        <v/>
      </c>
      <c r="U25" s="16" t="str">
        <f>IF(ISERROR(VLOOKUP(CONCATENATE($A25,"_",U$2),'Reference data SID'!$B:$M,12,FALSE)),"",VLOOKUP(CONCATENATE($A25,"_",U$2),'Reference data SID'!$B:$M,12,FALSE))</f>
        <v/>
      </c>
      <c r="V25" s="16" t="str">
        <f>IF(ISERROR(VLOOKUP(CONCATENATE($A25,"_",V$2),'Reference data SID'!$B:$M,12,FALSE)),"",VLOOKUP(CONCATENATE($A25,"_",V$2),'Reference data SID'!$B:$M,12,FALSE))</f>
        <v/>
      </c>
      <c r="W25" s="16" t="str">
        <f>IF(ISERROR(VLOOKUP(CONCATENATE($A25,"_",W$2),'Reference data SID'!$B:$M,12,FALSE)),"",VLOOKUP(CONCATENATE($A25,"_",W$2),'Reference data SID'!$B:$M,12,FALSE))</f>
        <v/>
      </c>
      <c r="X25" s="16" t="str">
        <f>IF(ISERROR(VLOOKUP(CONCATENATE($A25,"_",X$2),'Reference data SID'!$B:$M,12,FALSE)),"",VLOOKUP(CONCATENATE($A25,"_",X$2),'Reference data SID'!$B:$M,12,FALSE))</f>
        <v/>
      </c>
      <c r="Y25" s="17" t="str">
        <f>IF(ISERROR(VLOOKUP(CONCATENATE($A25,"_",Y$2),'Reference data SID'!$B:$M,12,FALSE)),"",VLOOKUP(CONCATENATE($A25,"_",Y$2),'Reference data SID'!$B:$M,12,FALSE))</f>
        <v>303-135-6</v>
      </c>
      <c r="Z25" s="16" t="str">
        <f>IF(ISERROR(VLOOKUP(CONCATENATE($A25,"_",Z$2),'Reference data SID'!$B:$M,12,FALSE)),"",VLOOKUP(CONCATENATE($A25,"_",Z$2),'Reference data SID'!$B:$M,12,FALSE))</f>
        <v/>
      </c>
      <c r="AA25" s="16" t="str">
        <f>IF(ISERROR(VLOOKUP(CONCATENATE($A25,"_",AA$2),'Reference data SID'!$B:$M,12,FALSE)),"",VLOOKUP(CONCATENATE($A25,"_",AA$2),'Reference data SID'!$B:$M,12,FALSE))</f>
        <v/>
      </c>
      <c r="AB25" s="16" t="str">
        <f>IF(ISERROR(VLOOKUP(CONCATENATE($A25,"_",AB$2),'Reference data SID'!$B:$M,12,FALSE)),"",VLOOKUP(CONCATENATE($A25,"_",AB$2),'Reference data SID'!$B:$M,12,FALSE))</f>
        <v/>
      </c>
      <c r="AC25" s="16" t="str">
        <f>IF(ISERROR(VLOOKUP(CONCATENATE($A25,"_",AC$2),'Reference data SID'!$B:$M,12,FALSE)),"",VLOOKUP(CONCATENATE($A25,"_",AC$2),'Reference data SID'!$B:$M,12,FALSE))</f>
        <v/>
      </c>
      <c r="AD25" s="16" t="str">
        <f>IF(ISERROR(VLOOKUP(CONCATENATE($A25,"_",AD$2),'Reference data SID'!$B:$M,12,FALSE)),"",VLOOKUP(CONCATENATE($A25,"_",AD$2),'Reference data SID'!$B:$M,12,FALSE))</f>
        <v/>
      </c>
      <c r="AE25" s="16" t="str">
        <f>IF(ISERROR(VLOOKUP(CONCATENATE($A25,"_",AE$2),'Reference data SID'!$B:$M,12,FALSE)),"",VLOOKUP(CONCATENATE($A25,"_",AE$2),'Reference data SID'!$B:$M,12,FALSE))</f>
        <v/>
      </c>
      <c r="AF25" s="16" t="str">
        <f>IF(ISERROR(VLOOKUP(CONCATENATE($A25,"_",AF$2),'Reference data SID'!$B:$M,12,FALSE)),"",VLOOKUP(CONCATENATE($A25,"_",AF$2),'Reference data SID'!$B:$M,12,FALSE))</f>
        <v/>
      </c>
      <c r="AG25" s="16" t="str">
        <f>IF(ISERROR(VLOOKUP(CONCATENATE($A25,"_",AG$2),'Reference data SID'!$B:$M,12,FALSE)),"",VLOOKUP(CONCATENATE($A25,"_",AG$2),'Reference data SID'!$B:$M,12,FALSE))</f>
        <v/>
      </c>
      <c r="AH25" s="16" t="str">
        <f>IF(ISERROR(VLOOKUP(CONCATENATE($A25,"_",AH$2),'Reference data SID'!$B:$M,12,FALSE)),"",VLOOKUP(CONCATENATE($A25,"_",AH$2),'Reference data SID'!$B:$M,12,FALSE))</f>
        <v/>
      </c>
      <c r="AI25" s="16" t="str">
        <f>IF(ISERROR(VLOOKUP(CONCATENATE($A25,"_",AI$2),'Reference data SID'!$B:$M,12,FALSE)),"",VLOOKUP(CONCATENATE($A25,"_",AI$2),'Reference data SID'!$B:$M,12,FALSE))</f>
        <v/>
      </c>
      <c r="AJ25" s="16" t="str">
        <f>IF(ISERROR(VLOOKUP(CONCATENATE($A25,"_",AJ$2),'Reference data SID'!$B:$M,12,FALSE)),"",VLOOKUP(CONCATENATE($A25,"_",AJ$2),'Reference data SID'!$B:$M,12,FALSE))</f>
        <v/>
      </c>
      <c r="AK25" s="16" t="str">
        <f>IF(ISERROR(VLOOKUP(CONCATENATE($A25,"_",AK$2),'Reference data SID'!$B:$M,12,FALSE)),"",VLOOKUP(CONCATENATE($A25,"_",AK$2),'Reference data SID'!$B:$M,12,FALSE))</f>
        <v/>
      </c>
      <c r="AL25" s="16" t="str">
        <f>IF(ISERROR(VLOOKUP(CONCATENATE($A25,"_",AL$2),'Reference data SID'!$B:$M,12,FALSE)),"",VLOOKUP(CONCATENATE($A25,"_",AL$2),'Reference data SID'!$B:$M,12,FALSE))</f>
        <v/>
      </c>
      <c r="AM25" s="16" t="str">
        <f>IF(ISERROR(VLOOKUP(CONCATENATE($A25,"_",AM$2),'Reference data SID'!$B:$M,12,FALSE)),"",VLOOKUP(CONCATENATE($A25,"_",AM$2),'Reference data SID'!$B:$M,12,FALSE))</f>
        <v/>
      </c>
      <c r="AN25" s="16" t="str">
        <f>IF(ISERROR(VLOOKUP(CONCATENATE($A25,"_",AN$2),'Reference data SID'!$B:$M,12,FALSE)),"",VLOOKUP(CONCATENATE($A25,"_",AN$2),'Reference data SID'!$B:$M,12,FALSE))</f>
        <v/>
      </c>
      <c r="AO25" s="16" t="str">
        <f>IF(ISERROR(VLOOKUP(CONCATENATE($A25,"_",AO$2),'Reference data SID'!$B:$M,12,FALSE)),"",VLOOKUP(CONCATENATE($A25,"_",AO$2),'Reference data SID'!$B:$M,12,FALSE))</f>
        <v/>
      </c>
      <c r="AP25" s="16" t="str">
        <f>IF(ISERROR(VLOOKUP(CONCATENATE($A25,"_",AP$2),'Reference data SID'!$B:$M,12,FALSE)),"",VLOOKUP(CONCATENATE($A25,"_",AP$2),'Reference data SID'!$B:$M,12,FALSE))</f>
        <v/>
      </c>
      <c r="AQ25" s="16" t="str">
        <f>IF(ISERROR(VLOOKUP(CONCATENATE($A25,"_",AQ$2),'Reference data SID'!$B:$M,12,FALSE)),"",VLOOKUP(CONCATENATE($A25,"_",AQ$2),'Reference data SID'!$B:$M,12,FALSE))</f>
        <v/>
      </c>
      <c r="AR25" s="16" t="str">
        <f>IF(ISERROR(VLOOKUP(CONCATENATE($A25,"_",AR$2),'Reference data SID'!$B:$M,12,FALSE)),"",VLOOKUP(CONCATENATE($A25,"_",AR$2),'Reference data SID'!$B:$M,12,FALSE))</f>
        <v/>
      </c>
      <c r="AS25" s="16" t="str">
        <f>IF(ISERROR(VLOOKUP(CONCATENATE($A25,"_",AS$2),'Reference data SID'!$B:$M,12,FALSE)),"",VLOOKUP(CONCATENATE($A25,"_",AS$2),'Reference data SID'!$B:$M,12,FALSE))</f>
        <v/>
      </c>
      <c r="AT25" s="16" t="str">
        <f>IF(ISERROR(VLOOKUP(CONCATENATE($A25,"_",AT$2),'Reference data SID'!$B:$M,12,FALSE)),"",VLOOKUP(CONCATENATE($A25,"_",AT$2),'Reference data SID'!$B:$M,12,FALSE))</f>
        <v/>
      </c>
    </row>
    <row r="26" spans="1:46" x14ac:dyDescent="0.25">
      <c r="A26">
        <v>22</v>
      </c>
      <c r="B26" s="16" t="str">
        <f>IF(ISERROR(VLOOKUP(CONCATENATE($A26,"_",B$2),'Reference data SID'!$B:$M,12,FALSE)),"",VLOOKUP(CONCATENATE($A26,"_",B$2),'Reference data SID'!$B:$M,12,FALSE))</f>
        <v/>
      </c>
      <c r="C26" s="16" t="str">
        <f>IF(ISERROR(VLOOKUP(CONCATENATE($A26,"_",C$2),'Reference data SID'!$B:$M,12,FALSE)),"",VLOOKUP(CONCATENATE($A26,"_",C$2),'Reference data SID'!$B:$M,12,FALSE))</f>
        <v/>
      </c>
      <c r="D26" s="16" t="str">
        <f>IF(ISERROR(VLOOKUP(CONCATENATE($A26,"_",D$2),'Reference data SID'!$B:$M,12,FALSE)),"",VLOOKUP(CONCATENATE($A26,"_",D$2),'Reference data SID'!$B:$M,12,FALSE))</f>
        <v/>
      </c>
      <c r="E26" s="16" t="str">
        <f>IF(ISERROR(VLOOKUP(CONCATENATE($A26,"_",E$2),'Reference data SID'!$B:$M,12,FALSE)),"",VLOOKUP(CONCATENATE($A26,"_",E$2),'Reference data SID'!$B:$M,12,FALSE))</f>
        <v/>
      </c>
      <c r="F26" s="16" t="str">
        <f>IF(ISERROR(VLOOKUP(CONCATENATE($A26,"_",F$2),'Reference data SID'!$B:$M,12,FALSE)),"",VLOOKUP(CONCATENATE($A26,"_",F$2),'Reference data SID'!$B:$M,12,FALSE))</f>
        <v/>
      </c>
      <c r="G26" s="16" t="str">
        <f>IF(ISERROR(VLOOKUP(CONCATENATE($A26,"_",G$2),'Reference data SID'!$B:$M,12,FALSE)),"",VLOOKUP(CONCATENATE($A26,"_",G$2),'Reference data SID'!$B:$M,12,FALSE))</f>
        <v/>
      </c>
      <c r="H26" s="16" t="str">
        <f>IF(ISERROR(VLOOKUP(CONCATENATE($A26,"_",H$2),'Reference data SID'!$B:$M,12,FALSE)),"",VLOOKUP(CONCATENATE($A26,"_",H$2),'Reference data SID'!$B:$M,12,FALSE))</f>
        <v/>
      </c>
      <c r="I26" s="16" t="str">
        <f>IF(ISERROR(VLOOKUP(CONCATENATE($A26,"_",I$2),'Reference data SID'!$B:$M,12,FALSE)),"",VLOOKUP(CONCATENATE($A26,"_",I$2),'Reference data SID'!$B:$M,12,FALSE))</f>
        <v/>
      </c>
      <c r="J26" s="16" t="str">
        <f>IF(ISERROR(VLOOKUP(CONCATENATE($A26,"_",J$2),'Reference data SID'!$B:$M,12,FALSE)),"",VLOOKUP(CONCATENATE($A26,"_",J$2),'Reference data SID'!$B:$M,12,FALSE))</f>
        <v/>
      </c>
      <c r="K26" s="16" t="str">
        <f>IF(ISERROR(VLOOKUP(CONCATENATE($A26,"_",K$2),'Reference data SID'!$B:$M,12,FALSE)),"",VLOOKUP(CONCATENATE($A26,"_",K$2),'Reference data SID'!$B:$M,12,FALSE))</f>
        <v/>
      </c>
      <c r="L26" s="16" t="str">
        <f>IF(ISERROR(VLOOKUP(CONCATENATE($A26,"_",L$2),'Reference data SID'!$B:$M,12,FALSE)),"",VLOOKUP(CONCATENATE($A26,"_",L$2),'Reference data SID'!$B:$M,12,FALSE))</f>
        <v/>
      </c>
      <c r="M26" s="16" t="str">
        <f>IF(ISERROR(VLOOKUP(CONCATENATE($A26,"_",M$2),'Reference data SID'!$B:$M,12,FALSE)),"",VLOOKUP(CONCATENATE($A26,"_",M$2),'Reference data SID'!$B:$M,12,FALSE))</f>
        <v/>
      </c>
      <c r="N26" s="16" t="str">
        <f>IF(ISERROR(VLOOKUP(CONCATENATE($A26,"_",N$2),'Reference data SID'!$B:$M,12,FALSE)),"",VLOOKUP(CONCATENATE($A26,"_",N$2),'Reference data SID'!$B:$M,12,FALSE))</f>
        <v/>
      </c>
      <c r="O26" s="16" t="str">
        <f>IF(ISERROR(VLOOKUP(CONCATENATE($A26,"_",O$2),'Reference data SID'!$B:$M,12,FALSE)),"",VLOOKUP(CONCATENATE($A26,"_",O$2),'Reference data SID'!$B:$M,12,FALSE))</f>
        <v/>
      </c>
      <c r="P26" s="16" t="str">
        <f>IF(ISERROR(VLOOKUP(CONCATENATE($A26,"_",P$2),'Reference data SID'!$B:$M,12,FALSE)),"",VLOOKUP(CONCATENATE($A26,"_",P$2),'Reference data SID'!$B:$M,12,FALSE))</f>
        <v/>
      </c>
      <c r="Q26" s="16" t="str">
        <f>IF(ISERROR(VLOOKUP(CONCATENATE($A26,"_",Q$2),'Reference data SID'!$B:$M,12,FALSE)),"",VLOOKUP(CONCATENATE($A26,"_",Q$2),'Reference data SID'!$B:$M,12,FALSE))</f>
        <v/>
      </c>
      <c r="R26" s="16" t="str">
        <f>IF(ISERROR(VLOOKUP(CONCATENATE($A26,"_",R$2),'Reference data SID'!$B:$M,12,FALSE)),"",VLOOKUP(CONCATENATE($A26,"_",R$2),'Reference data SID'!$B:$M,12,FALSE))</f>
        <v/>
      </c>
      <c r="S26" s="16" t="str">
        <f>IF(ISERROR(VLOOKUP(CONCATENATE($A26,"_",S$2),'Reference data SID'!$B:$M,12,FALSE)),"",VLOOKUP(CONCATENATE($A26,"_",S$2),'Reference data SID'!$B:$M,12,FALSE))</f>
        <v/>
      </c>
      <c r="T26" s="16" t="str">
        <f>IF(ISERROR(VLOOKUP(CONCATENATE($A26,"_",T$2),'Reference data SID'!$B:$M,12,FALSE)),"",VLOOKUP(CONCATENATE($A26,"_",T$2),'Reference data SID'!$B:$M,12,FALSE))</f>
        <v/>
      </c>
      <c r="U26" s="16" t="str">
        <f>IF(ISERROR(VLOOKUP(CONCATENATE($A26,"_",U$2),'Reference data SID'!$B:$M,12,FALSE)),"",VLOOKUP(CONCATENATE($A26,"_",U$2),'Reference data SID'!$B:$M,12,FALSE))</f>
        <v/>
      </c>
      <c r="V26" s="16" t="str">
        <f>IF(ISERROR(VLOOKUP(CONCATENATE($A26,"_",V$2),'Reference data SID'!$B:$M,12,FALSE)),"",VLOOKUP(CONCATENATE($A26,"_",V$2),'Reference data SID'!$B:$M,12,FALSE))</f>
        <v/>
      </c>
      <c r="W26" s="16" t="str">
        <f>IF(ISERROR(VLOOKUP(CONCATENATE($A26,"_",W$2),'Reference data SID'!$B:$M,12,FALSE)),"",VLOOKUP(CONCATENATE($A26,"_",W$2),'Reference data SID'!$B:$M,12,FALSE))</f>
        <v/>
      </c>
      <c r="X26" s="16" t="str">
        <f>IF(ISERROR(VLOOKUP(CONCATENATE($A26,"_",X$2),'Reference data SID'!$B:$M,12,FALSE)),"",VLOOKUP(CONCATENATE($A26,"_",X$2),'Reference data SID'!$B:$M,12,FALSE))</f>
        <v/>
      </c>
      <c r="Y26" s="17" t="str">
        <f>IF(ISERROR(VLOOKUP(CONCATENATE($A26,"_",Y$2),'Reference data SID'!$B:$M,12,FALSE)),"",VLOOKUP(CONCATENATE($A26,"_",Y$2),'Reference data SID'!$B:$M,12,FALSE))</f>
        <v>299-178-2</v>
      </c>
      <c r="Z26" s="16" t="str">
        <f>IF(ISERROR(VLOOKUP(CONCATENATE($A26,"_",Z$2),'Reference data SID'!$B:$M,12,FALSE)),"",VLOOKUP(CONCATENATE($A26,"_",Z$2),'Reference data SID'!$B:$M,12,FALSE))</f>
        <v/>
      </c>
      <c r="AA26" s="16" t="str">
        <f>IF(ISERROR(VLOOKUP(CONCATENATE($A26,"_",AA$2),'Reference data SID'!$B:$M,12,FALSE)),"",VLOOKUP(CONCATENATE($A26,"_",AA$2),'Reference data SID'!$B:$M,12,FALSE))</f>
        <v/>
      </c>
      <c r="AB26" s="16" t="str">
        <f>IF(ISERROR(VLOOKUP(CONCATENATE($A26,"_",AB$2),'Reference data SID'!$B:$M,12,FALSE)),"",VLOOKUP(CONCATENATE($A26,"_",AB$2),'Reference data SID'!$B:$M,12,FALSE))</f>
        <v/>
      </c>
      <c r="AC26" s="16" t="str">
        <f>IF(ISERROR(VLOOKUP(CONCATENATE($A26,"_",AC$2),'Reference data SID'!$B:$M,12,FALSE)),"",VLOOKUP(CONCATENATE($A26,"_",AC$2),'Reference data SID'!$B:$M,12,FALSE))</f>
        <v/>
      </c>
      <c r="AD26" s="16" t="str">
        <f>IF(ISERROR(VLOOKUP(CONCATENATE($A26,"_",AD$2),'Reference data SID'!$B:$M,12,FALSE)),"",VLOOKUP(CONCATENATE($A26,"_",AD$2),'Reference data SID'!$B:$M,12,FALSE))</f>
        <v/>
      </c>
      <c r="AE26" s="16" t="str">
        <f>IF(ISERROR(VLOOKUP(CONCATENATE($A26,"_",AE$2),'Reference data SID'!$B:$M,12,FALSE)),"",VLOOKUP(CONCATENATE($A26,"_",AE$2),'Reference data SID'!$B:$M,12,FALSE))</f>
        <v/>
      </c>
      <c r="AF26" s="16" t="str">
        <f>IF(ISERROR(VLOOKUP(CONCATENATE($A26,"_",AF$2),'Reference data SID'!$B:$M,12,FALSE)),"",VLOOKUP(CONCATENATE($A26,"_",AF$2),'Reference data SID'!$B:$M,12,FALSE))</f>
        <v/>
      </c>
      <c r="AG26" s="16" t="str">
        <f>IF(ISERROR(VLOOKUP(CONCATENATE($A26,"_",AG$2),'Reference data SID'!$B:$M,12,FALSE)),"",VLOOKUP(CONCATENATE($A26,"_",AG$2),'Reference data SID'!$B:$M,12,FALSE))</f>
        <v/>
      </c>
      <c r="AH26" s="16" t="str">
        <f>IF(ISERROR(VLOOKUP(CONCATENATE($A26,"_",AH$2),'Reference data SID'!$B:$M,12,FALSE)),"",VLOOKUP(CONCATENATE($A26,"_",AH$2),'Reference data SID'!$B:$M,12,FALSE))</f>
        <v/>
      </c>
      <c r="AI26" s="16" t="str">
        <f>IF(ISERROR(VLOOKUP(CONCATENATE($A26,"_",AI$2),'Reference data SID'!$B:$M,12,FALSE)),"",VLOOKUP(CONCATENATE($A26,"_",AI$2),'Reference data SID'!$B:$M,12,FALSE))</f>
        <v/>
      </c>
      <c r="AJ26" s="16" t="str">
        <f>IF(ISERROR(VLOOKUP(CONCATENATE($A26,"_",AJ$2),'Reference data SID'!$B:$M,12,FALSE)),"",VLOOKUP(CONCATENATE($A26,"_",AJ$2),'Reference data SID'!$B:$M,12,FALSE))</f>
        <v/>
      </c>
      <c r="AK26" s="16" t="str">
        <f>IF(ISERROR(VLOOKUP(CONCATENATE($A26,"_",AK$2),'Reference data SID'!$B:$M,12,FALSE)),"",VLOOKUP(CONCATENATE($A26,"_",AK$2),'Reference data SID'!$B:$M,12,FALSE))</f>
        <v/>
      </c>
      <c r="AL26" s="16" t="str">
        <f>IF(ISERROR(VLOOKUP(CONCATENATE($A26,"_",AL$2),'Reference data SID'!$B:$M,12,FALSE)),"",VLOOKUP(CONCATENATE($A26,"_",AL$2),'Reference data SID'!$B:$M,12,FALSE))</f>
        <v/>
      </c>
      <c r="AM26" s="16" t="str">
        <f>IF(ISERROR(VLOOKUP(CONCATENATE($A26,"_",AM$2),'Reference data SID'!$B:$M,12,FALSE)),"",VLOOKUP(CONCATENATE($A26,"_",AM$2),'Reference data SID'!$B:$M,12,FALSE))</f>
        <v/>
      </c>
      <c r="AN26" s="16" t="str">
        <f>IF(ISERROR(VLOOKUP(CONCATENATE($A26,"_",AN$2),'Reference data SID'!$B:$M,12,FALSE)),"",VLOOKUP(CONCATENATE($A26,"_",AN$2),'Reference data SID'!$B:$M,12,FALSE))</f>
        <v/>
      </c>
      <c r="AO26" s="16" t="str">
        <f>IF(ISERROR(VLOOKUP(CONCATENATE($A26,"_",AO$2),'Reference data SID'!$B:$M,12,FALSE)),"",VLOOKUP(CONCATENATE($A26,"_",AO$2),'Reference data SID'!$B:$M,12,FALSE))</f>
        <v/>
      </c>
      <c r="AP26" s="16" t="str">
        <f>IF(ISERROR(VLOOKUP(CONCATENATE($A26,"_",AP$2),'Reference data SID'!$B:$M,12,FALSE)),"",VLOOKUP(CONCATENATE($A26,"_",AP$2),'Reference data SID'!$B:$M,12,FALSE))</f>
        <v/>
      </c>
      <c r="AQ26" s="16" t="str">
        <f>IF(ISERROR(VLOOKUP(CONCATENATE($A26,"_",AQ$2),'Reference data SID'!$B:$M,12,FALSE)),"",VLOOKUP(CONCATENATE($A26,"_",AQ$2),'Reference data SID'!$B:$M,12,FALSE))</f>
        <v/>
      </c>
      <c r="AR26" s="16" t="str">
        <f>IF(ISERROR(VLOOKUP(CONCATENATE($A26,"_",AR$2),'Reference data SID'!$B:$M,12,FALSE)),"",VLOOKUP(CONCATENATE($A26,"_",AR$2),'Reference data SID'!$B:$M,12,FALSE))</f>
        <v/>
      </c>
      <c r="AS26" s="16" t="str">
        <f>IF(ISERROR(VLOOKUP(CONCATENATE($A26,"_",AS$2),'Reference data SID'!$B:$M,12,FALSE)),"",VLOOKUP(CONCATENATE($A26,"_",AS$2),'Reference data SID'!$B:$M,12,FALSE))</f>
        <v/>
      </c>
      <c r="AT26" s="16" t="str">
        <f>IF(ISERROR(VLOOKUP(CONCATENATE($A26,"_",AT$2),'Reference data SID'!$B:$M,12,FALSE)),"",VLOOKUP(CONCATENATE($A26,"_",AT$2),'Reference data SID'!$B:$M,12,FALSE))</f>
        <v/>
      </c>
    </row>
    <row r="27" spans="1:46" x14ac:dyDescent="0.25">
      <c r="A27">
        <v>23</v>
      </c>
      <c r="B27" s="16" t="str">
        <f>IF(ISERROR(VLOOKUP(CONCATENATE($A27,"_",B$2),'Reference data SID'!$B:$M,12,FALSE)),"",VLOOKUP(CONCATENATE($A27,"_",B$2),'Reference data SID'!$B:$M,12,FALSE))</f>
        <v/>
      </c>
      <c r="C27" s="16" t="str">
        <f>IF(ISERROR(VLOOKUP(CONCATENATE($A27,"_",C$2),'Reference data SID'!$B:$M,12,FALSE)),"",VLOOKUP(CONCATENATE($A27,"_",C$2),'Reference data SID'!$B:$M,12,FALSE))</f>
        <v/>
      </c>
      <c r="D27" s="16" t="str">
        <f>IF(ISERROR(VLOOKUP(CONCATENATE($A27,"_",D$2),'Reference data SID'!$B:$M,12,FALSE)),"",VLOOKUP(CONCATENATE($A27,"_",D$2),'Reference data SID'!$B:$M,12,FALSE))</f>
        <v/>
      </c>
      <c r="E27" s="16" t="str">
        <f>IF(ISERROR(VLOOKUP(CONCATENATE($A27,"_",E$2),'Reference data SID'!$B:$M,12,FALSE)),"",VLOOKUP(CONCATENATE($A27,"_",E$2),'Reference data SID'!$B:$M,12,FALSE))</f>
        <v/>
      </c>
      <c r="F27" s="16" t="str">
        <f>IF(ISERROR(VLOOKUP(CONCATENATE($A27,"_",F$2),'Reference data SID'!$B:$M,12,FALSE)),"",VLOOKUP(CONCATENATE($A27,"_",F$2),'Reference data SID'!$B:$M,12,FALSE))</f>
        <v/>
      </c>
      <c r="G27" s="16" t="str">
        <f>IF(ISERROR(VLOOKUP(CONCATENATE($A27,"_",G$2),'Reference data SID'!$B:$M,12,FALSE)),"",VLOOKUP(CONCATENATE($A27,"_",G$2),'Reference data SID'!$B:$M,12,FALSE))</f>
        <v/>
      </c>
      <c r="H27" s="16" t="str">
        <f>IF(ISERROR(VLOOKUP(CONCATENATE($A27,"_",H$2),'Reference data SID'!$B:$M,12,FALSE)),"",VLOOKUP(CONCATENATE($A27,"_",H$2),'Reference data SID'!$B:$M,12,FALSE))</f>
        <v/>
      </c>
      <c r="I27" s="16" t="str">
        <f>IF(ISERROR(VLOOKUP(CONCATENATE($A27,"_",I$2),'Reference data SID'!$B:$M,12,FALSE)),"",VLOOKUP(CONCATENATE($A27,"_",I$2),'Reference data SID'!$B:$M,12,FALSE))</f>
        <v/>
      </c>
      <c r="J27" s="16" t="str">
        <f>IF(ISERROR(VLOOKUP(CONCATENATE($A27,"_",J$2),'Reference data SID'!$B:$M,12,FALSE)),"",VLOOKUP(CONCATENATE($A27,"_",J$2),'Reference data SID'!$B:$M,12,FALSE))</f>
        <v/>
      </c>
      <c r="K27" s="16" t="str">
        <f>IF(ISERROR(VLOOKUP(CONCATENATE($A27,"_",K$2),'Reference data SID'!$B:$M,12,FALSE)),"",VLOOKUP(CONCATENATE($A27,"_",K$2),'Reference data SID'!$B:$M,12,FALSE))</f>
        <v/>
      </c>
      <c r="L27" s="16" t="str">
        <f>IF(ISERROR(VLOOKUP(CONCATENATE($A27,"_",L$2),'Reference data SID'!$B:$M,12,FALSE)),"",VLOOKUP(CONCATENATE($A27,"_",L$2),'Reference data SID'!$B:$M,12,FALSE))</f>
        <v/>
      </c>
      <c r="M27" s="16" t="str">
        <f>IF(ISERROR(VLOOKUP(CONCATENATE($A27,"_",M$2),'Reference data SID'!$B:$M,12,FALSE)),"",VLOOKUP(CONCATENATE($A27,"_",M$2),'Reference data SID'!$B:$M,12,FALSE))</f>
        <v/>
      </c>
      <c r="N27" s="16" t="str">
        <f>IF(ISERROR(VLOOKUP(CONCATENATE($A27,"_",N$2),'Reference data SID'!$B:$M,12,FALSE)),"",VLOOKUP(CONCATENATE($A27,"_",N$2),'Reference data SID'!$B:$M,12,FALSE))</f>
        <v/>
      </c>
      <c r="O27" s="16" t="str">
        <f>IF(ISERROR(VLOOKUP(CONCATENATE($A27,"_",O$2),'Reference data SID'!$B:$M,12,FALSE)),"",VLOOKUP(CONCATENATE($A27,"_",O$2),'Reference data SID'!$B:$M,12,FALSE))</f>
        <v/>
      </c>
      <c r="P27" s="16" t="str">
        <f>IF(ISERROR(VLOOKUP(CONCATENATE($A27,"_",P$2),'Reference data SID'!$B:$M,12,FALSE)),"",VLOOKUP(CONCATENATE($A27,"_",P$2),'Reference data SID'!$B:$M,12,FALSE))</f>
        <v/>
      </c>
      <c r="Q27" s="16" t="str">
        <f>IF(ISERROR(VLOOKUP(CONCATENATE($A27,"_",Q$2),'Reference data SID'!$B:$M,12,FALSE)),"",VLOOKUP(CONCATENATE($A27,"_",Q$2),'Reference data SID'!$B:$M,12,FALSE))</f>
        <v/>
      </c>
      <c r="R27" s="16" t="str">
        <f>IF(ISERROR(VLOOKUP(CONCATENATE($A27,"_",R$2),'Reference data SID'!$B:$M,12,FALSE)),"",VLOOKUP(CONCATENATE($A27,"_",R$2),'Reference data SID'!$B:$M,12,FALSE))</f>
        <v/>
      </c>
      <c r="S27" s="16" t="str">
        <f>IF(ISERROR(VLOOKUP(CONCATENATE($A27,"_",S$2),'Reference data SID'!$B:$M,12,FALSE)),"",VLOOKUP(CONCATENATE($A27,"_",S$2),'Reference data SID'!$B:$M,12,FALSE))</f>
        <v/>
      </c>
      <c r="T27" s="16" t="str">
        <f>IF(ISERROR(VLOOKUP(CONCATENATE($A27,"_",T$2),'Reference data SID'!$B:$M,12,FALSE)),"",VLOOKUP(CONCATENATE($A27,"_",T$2),'Reference data SID'!$B:$M,12,FALSE))</f>
        <v/>
      </c>
      <c r="U27" s="16" t="str">
        <f>IF(ISERROR(VLOOKUP(CONCATENATE($A27,"_",U$2),'Reference data SID'!$B:$M,12,FALSE)),"",VLOOKUP(CONCATENATE($A27,"_",U$2),'Reference data SID'!$B:$M,12,FALSE))</f>
        <v/>
      </c>
      <c r="V27" s="16" t="str">
        <f>IF(ISERROR(VLOOKUP(CONCATENATE($A27,"_",V$2),'Reference data SID'!$B:$M,12,FALSE)),"",VLOOKUP(CONCATENATE($A27,"_",V$2),'Reference data SID'!$B:$M,12,FALSE))</f>
        <v/>
      </c>
      <c r="W27" s="16" t="str">
        <f>IF(ISERROR(VLOOKUP(CONCATENATE($A27,"_",W$2),'Reference data SID'!$B:$M,12,FALSE)),"",VLOOKUP(CONCATENATE($A27,"_",W$2),'Reference data SID'!$B:$M,12,FALSE))</f>
        <v/>
      </c>
      <c r="X27" s="16" t="str">
        <f>IF(ISERROR(VLOOKUP(CONCATENATE($A27,"_",X$2),'Reference data SID'!$B:$M,12,FALSE)),"",VLOOKUP(CONCATENATE($A27,"_",X$2),'Reference data SID'!$B:$M,12,FALSE))</f>
        <v/>
      </c>
      <c r="Y27" s="17" t="str">
        <f>IF(ISERROR(VLOOKUP(CONCATENATE($A27,"_",Y$2),'Reference data SID'!$B:$M,12,FALSE)),"",VLOOKUP(CONCATENATE($A27,"_",Y$2),'Reference data SID'!$B:$M,12,FALSE))</f>
        <v>297-941-4</v>
      </c>
      <c r="Z27" s="16" t="str">
        <f>IF(ISERROR(VLOOKUP(CONCATENATE($A27,"_",Z$2),'Reference data SID'!$B:$M,12,FALSE)),"",VLOOKUP(CONCATENATE($A27,"_",Z$2),'Reference data SID'!$B:$M,12,FALSE))</f>
        <v/>
      </c>
      <c r="AA27" s="16" t="str">
        <f>IF(ISERROR(VLOOKUP(CONCATENATE($A27,"_",AA$2),'Reference data SID'!$B:$M,12,FALSE)),"",VLOOKUP(CONCATENATE($A27,"_",AA$2),'Reference data SID'!$B:$M,12,FALSE))</f>
        <v/>
      </c>
      <c r="AB27" s="16" t="str">
        <f>IF(ISERROR(VLOOKUP(CONCATENATE($A27,"_",AB$2),'Reference data SID'!$B:$M,12,FALSE)),"",VLOOKUP(CONCATENATE($A27,"_",AB$2),'Reference data SID'!$B:$M,12,FALSE))</f>
        <v/>
      </c>
      <c r="AC27" s="16" t="str">
        <f>IF(ISERROR(VLOOKUP(CONCATENATE($A27,"_",AC$2),'Reference data SID'!$B:$M,12,FALSE)),"",VLOOKUP(CONCATENATE($A27,"_",AC$2),'Reference data SID'!$B:$M,12,FALSE))</f>
        <v/>
      </c>
      <c r="AD27" s="16" t="str">
        <f>IF(ISERROR(VLOOKUP(CONCATENATE($A27,"_",AD$2),'Reference data SID'!$B:$M,12,FALSE)),"",VLOOKUP(CONCATENATE($A27,"_",AD$2),'Reference data SID'!$B:$M,12,FALSE))</f>
        <v/>
      </c>
      <c r="AE27" s="16" t="str">
        <f>IF(ISERROR(VLOOKUP(CONCATENATE($A27,"_",AE$2),'Reference data SID'!$B:$M,12,FALSE)),"",VLOOKUP(CONCATENATE($A27,"_",AE$2),'Reference data SID'!$B:$M,12,FALSE))</f>
        <v/>
      </c>
      <c r="AF27" s="16" t="str">
        <f>IF(ISERROR(VLOOKUP(CONCATENATE($A27,"_",AF$2),'Reference data SID'!$B:$M,12,FALSE)),"",VLOOKUP(CONCATENATE($A27,"_",AF$2),'Reference data SID'!$B:$M,12,FALSE))</f>
        <v/>
      </c>
      <c r="AG27" s="16" t="str">
        <f>IF(ISERROR(VLOOKUP(CONCATENATE($A27,"_",AG$2),'Reference data SID'!$B:$M,12,FALSE)),"",VLOOKUP(CONCATENATE($A27,"_",AG$2),'Reference data SID'!$B:$M,12,FALSE))</f>
        <v/>
      </c>
      <c r="AH27" s="16" t="str">
        <f>IF(ISERROR(VLOOKUP(CONCATENATE($A27,"_",AH$2),'Reference data SID'!$B:$M,12,FALSE)),"",VLOOKUP(CONCATENATE($A27,"_",AH$2),'Reference data SID'!$B:$M,12,FALSE))</f>
        <v/>
      </c>
      <c r="AI27" s="16" t="str">
        <f>IF(ISERROR(VLOOKUP(CONCATENATE($A27,"_",AI$2),'Reference data SID'!$B:$M,12,FALSE)),"",VLOOKUP(CONCATENATE($A27,"_",AI$2),'Reference data SID'!$B:$M,12,FALSE))</f>
        <v/>
      </c>
      <c r="AJ27" s="16" t="str">
        <f>IF(ISERROR(VLOOKUP(CONCATENATE($A27,"_",AJ$2),'Reference data SID'!$B:$M,12,FALSE)),"",VLOOKUP(CONCATENATE($A27,"_",AJ$2),'Reference data SID'!$B:$M,12,FALSE))</f>
        <v/>
      </c>
      <c r="AK27" s="16" t="str">
        <f>IF(ISERROR(VLOOKUP(CONCATENATE($A27,"_",AK$2),'Reference data SID'!$B:$M,12,FALSE)),"",VLOOKUP(CONCATENATE($A27,"_",AK$2),'Reference data SID'!$B:$M,12,FALSE))</f>
        <v/>
      </c>
      <c r="AL27" s="16" t="str">
        <f>IF(ISERROR(VLOOKUP(CONCATENATE($A27,"_",AL$2),'Reference data SID'!$B:$M,12,FALSE)),"",VLOOKUP(CONCATENATE($A27,"_",AL$2),'Reference data SID'!$B:$M,12,FALSE))</f>
        <v/>
      </c>
      <c r="AM27" s="16" t="str">
        <f>IF(ISERROR(VLOOKUP(CONCATENATE($A27,"_",AM$2),'Reference data SID'!$B:$M,12,FALSE)),"",VLOOKUP(CONCATENATE($A27,"_",AM$2),'Reference data SID'!$B:$M,12,FALSE))</f>
        <v/>
      </c>
      <c r="AN27" s="16" t="str">
        <f>IF(ISERROR(VLOOKUP(CONCATENATE($A27,"_",AN$2),'Reference data SID'!$B:$M,12,FALSE)),"",VLOOKUP(CONCATENATE($A27,"_",AN$2),'Reference data SID'!$B:$M,12,FALSE))</f>
        <v/>
      </c>
      <c r="AO27" s="16" t="str">
        <f>IF(ISERROR(VLOOKUP(CONCATENATE($A27,"_",AO$2),'Reference data SID'!$B:$M,12,FALSE)),"",VLOOKUP(CONCATENATE($A27,"_",AO$2),'Reference data SID'!$B:$M,12,FALSE))</f>
        <v/>
      </c>
      <c r="AP27" s="16" t="str">
        <f>IF(ISERROR(VLOOKUP(CONCATENATE($A27,"_",AP$2),'Reference data SID'!$B:$M,12,FALSE)),"",VLOOKUP(CONCATENATE($A27,"_",AP$2),'Reference data SID'!$B:$M,12,FALSE))</f>
        <v/>
      </c>
      <c r="AQ27" s="16" t="str">
        <f>IF(ISERROR(VLOOKUP(CONCATENATE($A27,"_",AQ$2),'Reference data SID'!$B:$M,12,FALSE)),"",VLOOKUP(CONCATENATE($A27,"_",AQ$2),'Reference data SID'!$B:$M,12,FALSE))</f>
        <v/>
      </c>
      <c r="AR27" s="16" t="str">
        <f>IF(ISERROR(VLOOKUP(CONCATENATE($A27,"_",AR$2),'Reference data SID'!$B:$M,12,FALSE)),"",VLOOKUP(CONCATENATE($A27,"_",AR$2),'Reference data SID'!$B:$M,12,FALSE))</f>
        <v/>
      </c>
      <c r="AS27" s="16" t="str">
        <f>IF(ISERROR(VLOOKUP(CONCATENATE($A27,"_",AS$2),'Reference data SID'!$B:$M,12,FALSE)),"",VLOOKUP(CONCATENATE($A27,"_",AS$2),'Reference data SID'!$B:$M,12,FALSE))</f>
        <v/>
      </c>
      <c r="AT27" s="16" t="str">
        <f>IF(ISERROR(VLOOKUP(CONCATENATE($A27,"_",AT$2),'Reference data SID'!$B:$M,12,FALSE)),"",VLOOKUP(CONCATENATE($A27,"_",AT$2),'Reference data SID'!$B:$M,12,FALSE))</f>
        <v/>
      </c>
    </row>
    <row r="28" spans="1:46" x14ac:dyDescent="0.25">
      <c r="A28">
        <v>24</v>
      </c>
      <c r="B28" s="16" t="str">
        <f>IF(ISERROR(VLOOKUP(CONCATENATE($A28,"_",B$2),'Reference data SID'!$B:$M,12,FALSE)),"",VLOOKUP(CONCATENATE($A28,"_",B$2),'Reference data SID'!$B:$M,12,FALSE))</f>
        <v/>
      </c>
      <c r="C28" s="16" t="str">
        <f>IF(ISERROR(VLOOKUP(CONCATENATE($A28,"_",C$2),'Reference data SID'!$B:$M,12,FALSE)),"",VLOOKUP(CONCATENATE($A28,"_",C$2),'Reference data SID'!$B:$M,12,FALSE))</f>
        <v/>
      </c>
      <c r="D28" s="16" t="str">
        <f>IF(ISERROR(VLOOKUP(CONCATENATE($A28,"_",D$2),'Reference data SID'!$B:$M,12,FALSE)),"",VLOOKUP(CONCATENATE($A28,"_",D$2),'Reference data SID'!$B:$M,12,FALSE))</f>
        <v/>
      </c>
      <c r="E28" s="16" t="str">
        <f>IF(ISERROR(VLOOKUP(CONCATENATE($A28,"_",E$2),'Reference data SID'!$B:$M,12,FALSE)),"",VLOOKUP(CONCATENATE($A28,"_",E$2),'Reference data SID'!$B:$M,12,FALSE))</f>
        <v/>
      </c>
      <c r="F28" s="16" t="str">
        <f>IF(ISERROR(VLOOKUP(CONCATENATE($A28,"_",F$2),'Reference data SID'!$B:$M,12,FALSE)),"",VLOOKUP(CONCATENATE($A28,"_",F$2),'Reference data SID'!$B:$M,12,FALSE))</f>
        <v/>
      </c>
      <c r="G28" s="16" t="str">
        <f>IF(ISERROR(VLOOKUP(CONCATENATE($A28,"_",G$2),'Reference data SID'!$B:$M,12,FALSE)),"",VLOOKUP(CONCATENATE($A28,"_",G$2),'Reference data SID'!$B:$M,12,FALSE))</f>
        <v/>
      </c>
      <c r="H28" s="16" t="str">
        <f>IF(ISERROR(VLOOKUP(CONCATENATE($A28,"_",H$2),'Reference data SID'!$B:$M,12,FALSE)),"",VLOOKUP(CONCATENATE($A28,"_",H$2),'Reference data SID'!$B:$M,12,FALSE))</f>
        <v/>
      </c>
      <c r="I28" s="16" t="str">
        <f>IF(ISERROR(VLOOKUP(CONCATENATE($A28,"_",I$2),'Reference data SID'!$B:$M,12,FALSE)),"",VLOOKUP(CONCATENATE($A28,"_",I$2),'Reference data SID'!$B:$M,12,FALSE))</f>
        <v/>
      </c>
      <c r="J28" s="16" t="str">
        <f>IF(ISERROR(VLOOKUP(CONCATENATE($A28,"_",J$2),'Reference data SID'!$B:$M,12,FALSE)),"",VLOOKUP(CONCATENATE($A28,"_",J$2),'Reference data SID'!$B:$M,12,FALSE))</f>
        <v/>
      </c>
      <c r="K28" s="16" t="str">
        <f>IF(ISERROR(VLOOKUP(CONCATENATE($A28,"_",K$2),'Reference data SID'!$B:$M,12,FALSE)),"",VLOOKUP(CONCATENATE($A28,"_",K$2),'Reference data SID'!$B:$M,12,FALSE))</f>
        <v/>
      </c>
      <c r="L28" s="16" t="str">
        <f>IF(ISERROR(VLOOKUP(CONCATENATE($A28,"_",L$2),'Reference data SID'!$B:$M,12,FALSE)),"",VLOOKUP(CONCATENATE($A28,"_",L$2),'Reference data SID'!$B:$M,12,FALSE))</f>
        <v/>
      </c>
      <c r="M28" s="16" t="str">
        <f>IF(ISERROR(VLOOKUP(CONCATENATE($A28,"_",M$2),'Reference data SID'!$B:$M,12,FALSE)),"",VLOOKUP(CONCATENATE($A28,"_",M$2),'Reference data SID'!$B:$M,12,FALSE))</f>
        <v/>
      </c>
      <c r="N28" s="16" t="str">
        <f>IF(ISERROR(VLOOKUP(CONCATENATE($A28,"_",N$2),'Reference data SID'!$B:$M,12,FALSE)),"",VLOOKUP(CONCATENATE($A28,"_",N$2),'Reference data SID'!$B:$M,12,FALSE))</f>
        <v/>
      </c>
      <c r="O28" s="16" t="str">
        <f>IF(ISERROR(VLOOKUP(CONCATENATE($A28,"_",O$2),'Reference data SID'!$B:$M,12,FALSE)),"",VLOOKUP(CONCATENATE($A28,"_",O$2),'Reference data SID'!$B:$M,12,FALSE))</f>
        <v/>
      </c>
      <c r="P28" s="16" t="str">
        <f>IF(ISERROR(VLOOKUP(CONCATENATE($A28,"_",P$2),'Reference data SID'!$B:$M,12,FALSE)),"",VLOOKUP(CONCATENATE($A28,"_",P$2),'Reference data SID'!$B:$M,12,FALSE))</f>
        <v/>
      </c>
      <c r="Q28" s="16" t="str">
        <f>IF(ISERROR(VLOOKUP(CONCATENATE($A28,"_",Q$2),'Reference data SID'!$B:$M,12,FALSE)),"",VLOOKUP(CONCATENATE($A28,"_",Q$2),'Reference data SID'!$B:$M,12,FALSE))</f>
        <v/>
      </c>
      <c r="R28" s="16" t="str">
        <f>IF(ISERROR(VLOOKUP(CONCATENATE($A28,"_",R$2),'Reference data SID'!$B:$M,12,FALSE)),"",VLOOKUP(CONCATENATE($A28,"_",R$2),'Reference data SID'!$B:$M,12,FALSE))</f>
        <v/>
      </c>
      <c r="S28" s="16" t="str">
        <f>IF(ISERROR(VLOOKUP(CONCATENATE($A28,"_",S$2),'Reference data SID'!$B:$M,12,FALSE)),"",VLOOKUP(CONCATENATE($A28,"_",S$2),'Reference data SID'!$B:$M,12,FALSE))</f>
        <v/>
      </c>
      <c r="T28" s="16" t="str">
        <f>IF(ISERROR(VLOOKUP(CONCATENATE($A28,"_",T$2),'Reference data SID'!$B:$M,12,FALSE)),"",VLOOKUP(CONCATENATE($A28,"_",T$2),'Reference data SID'!$B:$M,12,FALSE))</f>
        <v/>
      </c>
      <c r="U28" s="16" t="str">
        <f>IF(ISERROR(VLOOKUP(CONCATENATE($A28,"_",U$2),'Reference data SID'!$B:$M,12,FALSE)),"",VLOOKUP(CONCATENATE($A28,"_",U$2),'Reference data SID'!$B:$M,12,FALSE))</f>
        <v/>
      </c>
      <c r="V28" s="16" t="str">
        <f>IF(ISERROR(VLOOKUP(CONCATENATE($A28,"_",V$2),'Reference data SID'!$B:$M,12,FALSE)),"",VLOOKUP(CONCATENATE($A28,"_",V$2),'Reference data SID'!$B:$M,12,FALSE))</f>
        <v/>
      </c>
      <c r="W28" s="16" t="str">
        <f>IF(ISERROR(VLOOKUP(CONCATENATE($A28,"_",W$2),'Reference data SID'!$B:$M,12,FALSE)),"",VLOOKUP(CONCATENATE($A28,"_",W$2),'Reference data SID'!$B:$M,12,FALSE))</f>
        <v/>
      </c>
      <c r="X28" s="16" t="str">
        <f>IF(ISERROR(VLOOKUP(CONCATENATE($A28,"_",X$2),'Reference data SID'!$B:$M,12,FALSE)),"",VLOOKUP(CONCATENATE($A28,"_",X$2),'Reference data SID'!$B:$M,12,FALSE))</f>
        <v/>
      </c>
      <c r="Y28" s="17" t="str">
        <f>IF(ISERROR(VLOOKUP(CONCATENATE($A28,"_",Y$2),'Reference data SID'!$B:$M,12,FALSE)),"",VLOOKUP(CONCATENATE($A28,"_",Y$2),'Reference data SID'!$B:$M,12,FALSE))</f>
        <v>297-939-3</v>
      </c>
      <c r="Z28" s="16" t="str">
        <f>IF(ISERROR(VLOOKUP(CONCATENATE($A28,"_",Z$2),'Reference data SID'!$B:$M,12,FALSE)),"",VLOOKUP(CONCATENATE($A28,"_",Z$2),'Reference data SID'!$B:$M,12,FALSE))</f>
        <v/>
      </c>
      <c r="AA28" s="16" t="str">
        <f>IF(ISERROR(VLOOKUP(CONCATENATE($A28,"_",AA$2),'Reference data SID'!$B:$M,12,FALSE)),"",VLOOKUP(CONCATENATE($A28,"_",AA$2),'Reference data SID'!$B:$M,12,FALSE))</f>
        <v/>
      </c>
      <c r="AB28" s="16" t="str">
        <f>IF(ISERROR(VLOOKUP(CONCATENATE($A28,"_",AB$2),'Reference data SID'!$B:$M,12,FALSE)),"",VLOOKUP(CONCATENATE($A28,"_",AB$2),'Reference data SID'!$B:$M,12,FALSE))</f>
        <v/>
      </c>
      <c r="AC28" s="16" t="str">
        <f>IF(ISERROR(VLOOKUP(CONCATENATE($A28,"_",AC$2),'Reference data SID'!$B:$M,12,FALSE)),"",VLOOKUP(CONCATENATE($A28,"_",AC$2),'Reference data SID'!$B:$M,12,FALSE))</f>
        <v/>
      </c>
      <c r="AD28" s="16" t="str">
        <f>IF(ISERROR(VLOOKUP(CONCATENATE($A28,"_",AD$2),'Reference data SID'!$B:$M,12,FALSE)),"",VLOOKUP(CONCATENATE($A28,"_",AD$2),'Reference data SID'!$B:$M,12,FALSE))</f>
        <v/>
      </c>
      <c r="AE28" s="16" t="str">
        <f>IF(ISERROR(VLOOKUP(CONCATENATE($A28,"_",AE$2),'Reference data SID'!$B:$M,12,FALSE)),"",VLOOKUP(CONCATENATE($A28,"_",AE$2),'Reference data SID'!$B:$M,12,FALSE))</f>
        <v/>
      </c>
      <c r="AF28" s="16" t="str">
        <f>IF(ISERROR(VLOOKUP(CONCATENATE($A28,"_",AF$2),'Reference data SID'!$B:$M,12,FALSE)),"",VLOOKUP(CONCATENATE($A28,"_",AF$2),'Reference data SID'!$B:$M,12,FALSE))</f>
        <v/>
      </c>
      <c r="AG28" s="16" t="str">
        <f>IF(ISERROR(VLOOKUP(CONCATENATE($A28,"_",AG$2),'Reference data SID'!$B:$M,12,FALSE)),"",VLOOKUP(CONCATENATE($A28,"_",AG$2),'Reference data SID'!$B:$M,12,FALSE))</f>
        <v/>
      </c>
      <c r="AH28" s="16" t="str">
        <f>IF(ISERROR(VLOOKUP(CONCATENATE($A28,"_",AH$2),'Reference data SID'!$B:$M,12,FALSE)),"",VLOOKUP(CONCATENATE($A28,"_",AH$2),'Reference data SID'!$B:$M,12,FALSE))</f>
        <v/>
      </c>
      <c r="AI28" s="16" t="str">
        <f>IF(ISERROR(VLOOKUP(CONCATENATE($A28,"_",AI$2),'Reference data SID'!$B:$M,12,FALSE)),"",VLOOKUP(CONCATENATE($A28,"_",AI$2),'Reference data SID'!$B:$M,12,FALSE))</f>
        <v/>
      </c>
      <c r="AJ28" s="16" t="str">
        <f>IF(ISERROR(VLOOKUP(CONCATENATE($A28,"_",AJ$2),'Reference data SID'!$B:$M,12,FALSE)),"",VLOOKUP(CONCATENATE($A28,"_",AJ$2),'Reference data SID'!$B:$M,12,FALSE))</f>
        <v/>
      </c>
      <c r="AK28" s="16" t="str">
        <f>IF(ISERROR(VLOOKUP(CONCATENATE($A28,"_",AK$2),'Reference data SID'!$B:$M,12,FALSE)),"",VLOOKUP(CONCATENATE($A28,"_",AK$2),'Reference data SID'!$B:$M,12,FALSE))</f>
        <v/>
      </c>
      <c r="AL28" s="16" t="str">
        <f>IF(ISERROR(VLOOKUP(CONCATENATE($A28,"_",AL$2),'Reference data SID'!$B:$M,12,FALSE)),"",VLOOKUP(CONCATENATE($A28,"_",AL$2),'Reference data SID'!$B:$M,12,FALSE))</f>
        <v/>
      </c>
      <c r="AM28" s="16" t="str">
        <f>IF(ISERROR(VLOOKUP(CONCATENATE($A28,"_",AM$2),'Reference data SID'!$B:$M,12,FALSE)),"",VLOOKUP(CONCATENATE($A28,"_",AM$2),'Reference data SID'!$B:$M,12,FALSE))</f>
        <v/>
      </c>
      <c r="AN28" s="16" t="str">
        <f>IF(ISERROR(VLOOKUP(CONCATENATE($A28,"_",AN$2),'Reference data SID'!$B:$M,12,FALSE)),"",VLOOKUP(CONCATENATE($A28,"_",AN$2),'Reference data SID'!$B:$M,12,FALSE))</f>
        <v/>
      </c>
      <c r="AO28" s="16" t="str">
        <f>IF(ISERROR(VLOOKUP(CONCATENATE($A28,"_",AO$2),'Reference data SID'!$B:$M,12,FALSE)),"",VLOOKUP(CONCATENATE($A28,"_",AO$2),'Reference data SID'!$B:$M,12,FALSE))</f>
        <v/>
      </c>
      <c r="AP28" s="16" t="str">
        <f>IF(ISERROR(VLOOKUP(CONCATENATE($A28,"_",AP$2),'Reference data SID'!$B:$M,12,FALSE)),"",VLOOKUP(CONCATENATE($A28,"_",AP$2),'Reference data SID'!$B:$M,12,FALSE))</f>
        <v/>
      </c>
      <c r="AQ28" s="16" t="str">
        <f>IF(ISERROR(VLOOKUP(CONCATENATE($A28,"_",AQ$2),'Reference data SID'!$B:$M,12,FALSE)),"",VLOOKUP(CONCATENATE($A28,"_",AQ$2),'Reference data SID'!$B:$M,12,FALSE))</f>
        <v/>
      </c>
      <c r="AR28" s="16" t="str">
        <f>IF(ISERROR(VLOOKUP(CONCATENATE($A28,"_",AR$2),'Reference data SID'!$B:$M,12,FALSE)),"",VLOOKUP(CONCATENATE($A28,"_",AR$2),'Reference data SID'!$B:$M,12,FALSE))</f>
        <v/>
      </c>
      <c r="AS28" s="16" t="str">
        <f>IF(ISERROR(VLOOKUP(CONCATENATE($A28,"_",AS$2),'Reference data SID'!$B:$M,12,FALSE)),"",VLOOKUP(CONCATENATE($A28,"_",AS$2),'Reference data SID'!$B:$M,12,FALSE))</f>
        <v/>
      </c>
      <c r="AT28" s="16" t="str">
        <f>IF(ISERROR(VLOOKUP(CONCATENATE($A28,"_",AT$2),'Reference data SID'!$B:$M,12,FALSE)),"",VLOOKUP(CONCATENATE($A28,"_",AT$2),'Reference data SID'!$B:$M,12,FALSE))</f>
        <v/>
      </c>
    </row>
    <row r="29" spans="1:46" x14ac:dyDescent="0.25">
      <c r="A29">
        <v>25</v>
      </c>
      <c r="B29" s="16" t="str">
        <f>IF(ISERROR(VLOOKUP(CONCATENATE($A29,"_",B$2),'Reference data SID'!$B:$M,12,FALSE)),"",VLOOKUP(CONCATENATE($A29,"_",B$2),'Reference data SID'!$B:$M,12,FALSE))</f>
        <v/>
      </c>
      <c r="C29" s="16" t="str">
        <f>IF(ISERROR(VLOOKUP(CONCATENATE($A29,"_",C$2),'Reference data SID'!$B:$M,12,FALSE)),"",VLOOKUP(CONCATENATE($A29,"_",C$2),'Reference data SID'!$B:$M,12,FALSE))</f>
        <v/>
      </c>
      <c r="D29" s="16" t="str">
        <f>IF(ISERROR(VLOOKUP(CONCATENATE($A29,"_",D$2),'Reference data SID'!$B:$M,12,FALSE)),"",VLOOKUP(CONCATENATE($A29,"_",D$2),'Reference data SID'!$B:$M,12,FALSE))</f>
        <v/>
      </c>
      <c r="E29" s="16" t="str">
        <f>IF(ISERROR(VLOOKUP(CONCATENATE($A29,"_",E$2),'Reference data SID'!$B:$M,12,FALSE)),"",VLOOKUP(CONCATENATE($A29,"_",E$2),'Reference data SID'!$B:$M,12,FALSE))</f>
        <v/>
      </c>
      <c r="F29" s="16" t="str">
        <f>IF(ISERROR(VLOOKUP(CONCATENATE($A29,"_",F$2),'Reference data SID'!$B:$M,12,FALSE)),"",VLOOKUP(CONCATENATE($A29,"_",F$2),'Reference data SID'!$B:$M,12,FALSE))</f>
        <v/>
      </c>
      <c r="G29" s="16" t="str">
        <f>IF(ISERROR(VLOOKUP(CONCATENATE($A29,"_",G$2),'Reference data SID'!$B:$M,12,FALSE)),"",VLOOKUP(CONCATENATE($A29,"_",G$2),'Reference data SID'!$B:$M,12,FALSE))</f>
        <v/>
      </c>
      <c r="H29" s="16" t="str">
        <f>IF(ISERROR(VLOOKUP(CONCATENATE($A29,"_",H$2),'Reference data SID'!$B:$M,12,FALSE)),"",VLOOKUP(CONCATENATE($A29,"_",H$2),'Reference data SID'!$B:$M,12,FALSE))</f>
        <v/>
      </c>
      <c r="I29" s="16" t="str">
        <f>IF(ISERROR(VLOOKUP(CONCATENATE($A29,"_",I$2),'Reference data SID'!$B:$M,12,FALSE)),"",VLOOKUP(CONCATENATE($A29,"_",I$2),'Reference data SID'!$B:$M,12,FALSE))</f>
        <v/>
      </c>
      <c r="J29" s="16" t="str">
        <f>IF(ISERROR(VLOOKUP(CONCATENATE($A29,"_",J$2),'Reference data SID'!$B:$M,12,FALSE)),"",VLOOKUP(CONCATENATE($A29,"_",J$2),'Reference data SID'!$B:$M,12,FALSE))</f>
        <v/>
      </c>
      <c r="K29" s="16" t="str">
        <f>IF(ISERROR(VLOOKUP(CONCATENATE($A29,"_",K$2),'Reference data SID'!$B:$M,12,FALSE)),"",VLOOKUP(CONCATENATE($A29,"_",K$2),'Reference data SID'!$B:$M,12,FALSE))</f>
        <v/>
      </c>
      <c r="L29" s="16" t="str">
        <f>IF(ISERROR(VLOOKUP(CONCATENATE($A29,"_",L$2),'Reference data SID'!$B:$M,12,FALSE)),"",VLOOKUP(CONCATENATE($A29,"_",L$2),'Reference data SID'!$B:$M,12,FALSE))</f>
        <v/>
      </c>
      <c r="M29" s="16" t="str">
        <f>IF(ISERROR(VLOOKUP(CONCATENATE($A29,"_",M$2),'Reference data SID'!$B:$M,12,FALSE)),"",VLOOKUP(CONCATENATE($A29,"_",M$2),'Reference data SID'!$B:$M,12,FALSE))</f>
        <v/>
      </c>
      <c r="N29" s="16" t="str">
        <f>IF(ISERROR(VLOOKUP(CONCATENATE($A29,"_",N$2),'Reference data SID'!$B:$M,12,FALSE)),"",VLOOKUP(CONCATENATE($A29,"_",N$2),'Reference data SID'!$B:$M,12,FALSE))</f>
        <v/>
      </c>
      <c r="O29" s="16" t="str">
        <f>IF(ISERROR(VLOOKUP(CONCATENATE($A29,"_",O$2),'Reference data SID'!$B:$M,12,FALSE)),"",VLOOKUP(CONCATENATE($A29,"_",O$2),'Reference data SID'!$B:$M,12,FALSE))</f>
        <v/>
      </c>
      <c r="P29" s="16" t="str">
        <f>IF(ISERROR(VLOOKUP(CONCATENATE($A29,"_",P$2),'Reference data SID'!$B:$M,12,FALSE)),"",VLOOKUP(CONCATENATE($A29,"_",P$2),'Reference data SID'!$B:$M,12,FALSE))</f>
        <v/>
      </c>
      <c r="Q29" s="16" t="str">
        <f>IF(ISERROR(VLOOKUP(CONCATENATE($A29,"_",Q$2),'Reference data SID'!$B:$M,12,FALSE)),"",VLOOKUP(CONCATENATE($A29,"_",Q$2),'Reference data SID'!$B:$M,12,FALSE))</f>
        <v/>
      </c>
      <c r="R29" s="16" t="str">
        <f>IF(ISERROR(VLOOKUP(CONCATENATE($A29,"_",R$2),'Reference data SID'!$B:$M,12,FALSE)),"",VLOOKUP(CONCATENATE($A29,"_",R$2),'Reference data SID'!$B:$M,12,FALSE))</f>
        <v/>
      </c>
      <c r="S29" s="16" t="str">
        <f>IF(ISERROR(VLOOKUP(CONCATENATE($A29,"_",S$2),'Reference data SID'!$B:$M,12,FALSE)),"",VLOOKUP(CONCATENATE($A29,"_",S$2),'Reference data SID'!$B:$M,12,FALSE))</f>
        <v/>
      </c>
      <c r="T29" s="16" t="str">
        <f>IF(ISERROR(VLOOKUP(CONCATENATE($A29,"_",T$2),'Reference data SID'!$B:$M,12,FALSE)),"",VLOOKUP(CONCATENATE($A29,"_",T$2),'Reference data SID'!$B:$M,12,FALSE))</f>
        <v/>
      </c>
      <c r="U29" s="16" t="str">
        <f>IF(ISERROR(VLOOKUP(CONCATENATE($A29,"_",U$2),'Reference data SID'!$B:$M,12,FALSE)),"",VLOOKUP(CONCATENATE($A29,"_",U$2),'Reference data SID'!$B:$M,12,FALSE))</f>
        <v/>
      </c>
      <c r="V29" s="16" t="str">
        <f>IF(ISERROR(VLOOKUP(CONCATENATE($A29,"_",V$2),'Reference data SID'!$B:$M,12,FALSE)),"",VLOOKUP(CONCATENATE($A29,"_",V$2),'Reference data SID'!$B:$M,12,FALSE))</f>
        <v/>
      </c>
      <c r="W29" s="16" t="str">
        <f>IF(ISERROR(VLOOKUP(CONCATENATE($A29,"_",W$2),'Reference data SID'!$B:$M,12,FALSE)),"",VLOOKUP(CONCATENATE($A29,"_",W$2),'Reference data SID'!$B:$M,12,FALSE))</f>
        <v/>
      </c>
      <c r="X29" s="16" t="str">
        <f>IF(ISERROR(VLOOKUP(CONCATENATE($A29,"_",X$2),'Reference data SID'!$B:$M,12,FALSE)),"",VLOOKUP(CONCATENATE($A29,"_",X$2),'Reference data SID'!$B:$M,12,FALSE))</f>
        <v/>
      </c>
      <c r="Y29" s="17" t="str">
        <f>IF(ISERROR(VLOOKUP(CONCATENATE($A29,"_",Y$2),'Reference data SID'!$B:$M,12,FALSE)),"",VLOOKUP(CONCATENATE($A29,"_",Y$2),'Reference data SID'!$B:$M,12,FALSE))</f>
        <v>297-938-8</v>
      </c>
      <c r="Z29" s="16" t="str">
        <f>IF(ISERROR(VLOOKUP(CONCATENATE($A29,"_",Z$2),'Reference data SID'!$B:$M,12,FALSE)),"",VLOOKUP(CONCATENATE($A29,"_",Z$2),'Reference data SID'!$B:$M,12,FALSE))</f>
        <v/>
      </c>
      <c r="AA29" s="16" t="str">
        <f>IF(ISERROR(VLOOKUP(CONCATENATE($A29,"_",AA$2),'Reference data SID'!$B:$M,12,FALSE)),"",VLOOKUP(CONCATENATE($A29,"_",AA$2),'Reference data SID'!$B:$M,12,FALSE))</f>
        <v/>
      </c>
      <c r="AB29" s="16" t="str">
        <f>IF(ISERROR(VLOOKUP(CONCATENATE($A29,"_",AB$2),'Reference data SID'!$B:$M,12,FALSE)),"",VLOOKUP(CONCATENATE($A29,"_",AB$2),'Reference data SID'!$B:$M,12,FALSE))</f>
        <v/>
      </c>
      <c r="AC29" s="16" t="str">
        <f>IF(ISERROR(VLOOKUP(CONCATENATE($A29,"_",AC$2),'Reference data SID'!$B:$M,12,FALSE)),"",VLOOKUP(CONCATENATE($A29,"_",AC$2),'Reference data SID'!$B:$M,12,FALSE))</f>
        <v/>
      </c>
      <c r="AD29" s="16" t="str">
        <f>IF(ISERROR(VLOOKUP(CONCATENATE($A29,"_",AD$2),'Reference data SID'!$B:$M,12,FALSE)),"",VLOOKUP(CONCATENATE($A29,"_",AD$2),'Reference data SID'!$B:$M,12,FALSE))</f>
        <v/>
      </c>
      <c r="AE29" s="16" t="str">
        <f>IF(ISERROR(VLOOKUP(CONCATENATE($A29,"_",AE$2),'Reference data SID'!$B:$M,12,FALSE)),"",VLOOKUP(CONCATENATE($A29,"_",AE$2),'Reference data SID'!$B:$M,12,FALSE))</f>
        <v/>
      </c>
      <c r="AF29" s="16" t="str">
        <f>IF(ISERROR(VLOOKUP(CONCATENATE($A29,"_",AF$2),'Reference data SID'!$B:$M,12,FALSE)),"",VLOOKUP(CONCATENATE($A29,"_",AF$2),'Reference data SID'!$B:$M,12,FALSE))</f>
        <v/>
      </c>
      <c r="AG29" s="16" t="str">
        <f>IF(ISERROR(VLOOKUP(CONCATENATE($A29,"_",AG$2),'Reference data SID'!$B:$M,12,FALSE)),"",VLOOKUP(CONCATENATE($A29,"_",AG$2),'Reference data SID'!$B:$M,12,FALSE))</f>
        <v/>
      </c>
      <c r="AH29" s="16" t="str">
        <f>IF(ISERROR(VLOOKUP(CONCATENATE($A29,"_",AH$2),'Reference data SID'!$B:$M,12,FALSE)),"",VLOOKUP(CONCATENATE($A29,"_",AH$2),'Reference data SID'!$B:$M,12,FALSE))</f>
        <v/>
      </c>
      <c r="AI29" s="16" t="str">
        <f>IF(ISERROR(VLOOKUP(CONCATENATE($A29,"_",AI$2),'Reference data SID'!$B:$M,12,FALSE)),"",VLOOKUP(CONCATENATE($A29,"_",AI$2),'Reference data SID'!$B:$M,12,FALSE))</f>
        <v/>
      </c>
      <c r="AJ29" s="16" t="str">
        <f>IF(ISERROR(VLOOKUP(CONCATENATE($A29,"_",AJ$2),'Reference data SID'!$B:$M,12,FALSE)),"",VLOOKUP(CONCATENATE($A29,"_",AJ$2),'Reference data SID'!$B:$M,12,FALSE))</f>
        <v/>
      </c>
      <c r="AK29" s="16" t="str">
        <f>IF(ISERROR(VLOOKUP(CONCATENATE($A29,"_",AK$2),'Reference data SID'!$B:$M,12,FALSE)),"",VLOOKUP(CONCATENATE($A29,"_",AK$2),'Reference data SID'!$B:$M,12,FALSE))</f>
        <v/>
      </c>
      <c r="AL29" s="16" t="str">
        <f>IF(ISERROR(VLOOKUP(CONCATENATE($A29,"_",AL$2),'Reference data SID'!$B:$M,12,FALSE)),"",VLOOKUP(CONCATENATE($A29,"_",AL$2),'Reference data SID'!$B:$M,12,FALSE))</f>
        <v/>
      </c>
      <c r="AM29" s="16" t="str">
        <f>IF(ISERROR(VLOOKUP(CONCATENATE($A29,"_",AM$2),'Reference data SID'!$B:$M,12,FALSE)),"",VLOOKUP(CONCATENATE($A29,"_",AM$2),'Reference data SID'!$B:$M,12,FALSE))</f>
        <v/>
      </c>
      <c r="AN29" s="16" t="str">
        <f>IF(ISERROR(VLOOKUP(CONCATENATE($A29,"_",AN$2),'Reference data SID'!$B:$M,12,FALSE)),"",VLOOKUP(CONCATENATE($A29,"_",AN$2),'Reference data SID'!$B:$M,12,FALSE))</f>
        <v/>
      </c>
      <c r="AO29" s="16" t="str">
        <f>IF(ISERROR(VLOOKUP(CONCATENATE($A29,"_",AO$2),'Reference data SID'!$B:$M,12,FALSE)),"",VLOOKUP(CONCATENATE($A29,"_",AO$2),'Reference data SID'!$B:$M,12,FALSE))</f>
        <v/>
      </c>
      <c r="AP29" s="16" t="str">
        <f>IF(ISERROR(VLOOKUP(CONCATENATE($A29,"_",AP$2),'Reference data SID'!$B:$M,12,FALSE)),"",VLOOKUP(CONCATENATE($A29,"_",AP$2),'Reference data SID'!$B:$M,12,FALSE))</f>
        <v/>
      </c>
      <c r="AQ29" s="16" t="str">
        <f>IF(ISERROR(VLOOKUP(CONCATENATE($A29,"_",AQ$2),'Reference data SID'!$B:$M,12,FALSE)),"",VLOOKUP(CONCATENATE($A29,"_",AQ$2),'Reference data SID'!$B:$M,12,FALSE))</f>
        <v/>
      </c>
      <c r="AR29" s="16" t="str">
        <f>IF(ISERROR(VLOOKUP(CONCATENATE($A29,"_",AR$2),'Reference data SID'!$B:$M,12,FALSE)),"",VLOOKUP(CONCATENATE($A29,"_",AR$2),'Reference data SID'!$B:$M,12,FALSE))</f>
        <v/>
      </c>
      <c r="AS29" s="16" t="str">
        <f>IF(ISERROR(VLOOKUP(CONCATENATE($A29,"_",AS$2),'Reference data SID'!$B:$M,12,FALSE)),"",VLOOKUP(CONCATENATE($A29,"_",AS$2),'Reference data SID'!$B:$M,12,FALSE))</f>
        <v/>
      </c>
      <c r="AT29" s="16" t="str">
        <f>IF(ISERROR(VLOOKUP(CONCATENATE($A29,"_",AT$2),'Reference data SID'!$B:$M,12,FALSE)),"",VLOOKUP(CONCATENATE($A29,"_",AT$2),'Reference data SID'!$B:$M,12,FALSE))</f>
        <v/>
      </c>
    </row>
    <row r="30" spans="1:46" x14ac:dyDescent="0.25">
      <c r="A30">
        <v>26</v>
      </c>
      <c r="B30" s="16" t="str">
        <f>IF(ISERROR(VLOOKUP(CONCATENATE($A30,"_",B$2),'Reference data SID'!$B:$M,12,FALSE)),"",VLOOKUP(CONCATENATE($A30,"_",B$2),'Reference data SID'!$B:$M,12,FALSE))</f>
        <v/>
      </c>
      <c r="C30" s="16" t="str">
        <f>IF(ISERROR(VLOOKUP(CONCATENATE($A30,"_",C$2),'Reference data SID'!$B:$M,12,FALSE)),"",VLOOKUP(CONCATENATE($A30,"_",C$2),'Reference data SID'!$B:$M,12,FALSE))</f>
        <v/>
      </c>
      <c r="D30" s="16" t="str">
        <f>IF(ISERROR(VLOOKUP(CONCATENATE($A30,"_",D$2),'Reference data SID'!$B:$M,12,FALSE)),"",VLOOKUP(CONCATENATE($A30,"_",D$2),'Reference data SID'!$B:$M,12,FALSE))</f>
        <v/>
      </c>
      <c r="E30" s="16" t="str">
        <f>IF(ISERROR(VLOOKUP(CONCATENATE($A30,"_",E$2),'Reference data SID'!$B:$M,12,FALSE)),"",VLOOKUP(CONCATENATE($A30,"_",E$2),'Reference data SID'!$B:$M,12,FALSE))</f>
        <v/>
      </c>
      <c r="F30" s="16" t="str">
        <f>IF(ISERROR(VLOOKUP(CONCATENATE($A30,"_",F$2),'Reference data SID'!$B:$M,12,FALSE)),"",VLOOKUP(CONCATENATE($A30,"_",F$2),'Reference data SID'!$B:$M,12,FALSE))</f>
        <v/>
      </c>
      <c r="G30" s="16" t="str">
        <f>IF(ISERROR(VLOOKUP(CONCATENATE($A30,"_",G$2),'Reference data SID'!$B:$M,12,FALSE)),"",VLOOKUP(CONCATENATE($A30,"_",G$2),'Reference data SID'!$B:$M,12,FALSE))</f>
        <v/>
      </c>
      <c r="H30" s="16" t="str">
        <f>IF(ISERROR(VLOOKUP(CONCATENATE($A30,"_",H$2),'Reference data SID'!$B:$M,12,FALSE)),"",VLOOKUP(CONCATENATE($A30,"_",H$2),'Reference data SID'!$B:$M,12,FALSE))</f>
        <v/>
      </c>
      <c r="I30" s="16" t="str">
        <f>IF(ISERROR(VLOOKUP(CONCATENATE($A30,"_",I$2),'Reference data SID'!$B:$M,12,FALSE)),"",VLOOKUP(CONCATENATE($A30,"_",I$2),'Reference data SID'!$B:$M,12,FALSE))</f>
        <v/>
      </c>
      <c r="J30" s="16" t="str">
        <f>IF(ISERROR(VLOOKUP(CONCATENATE($A30,"_",J$2),'Reference data SID'!$B:$M,12,FALSE)),"",VLOOKUP(CONCATENATE($A30,"_",J$2),'Reference data SID'!$B:$M,12,FALSE))</f>
        <v/>
      </c>
      <c r="K30" s="16" t="str">
        <f>IF(ISERROR(VLOOKUP(CONCATENATE($A30,"_",K$2),'Reference data SID'!$B:$M,12,FALSE)),"",VLOOKUP(CONCATENATE($A30,"_",K$2),'Reference data SID'!$B:$M,12,FALSE))</f>
        <v/>
      </c>
      <c r="L30" s="16" t="str">
        <f>IF(ISERROR(VLOOKUP(CONCATENATE($A30,"_",L$2),'Reference data SID'!$B:$M,12,FALSE)),"",VLOOKUP(CONCATENATE($A30,"_",L$2),'Reference data SID'!$B:$M,12,FALSE))</f>
        <v/>
      </c>
      <c r="M30" s="16" t="str">
        <f>IF(ISERROR(VLOOKUP(CONCATENATE($A30,"_",M$2),'Reference data SID'!$B:$M,12,FALSE)),"",VLOOKUP(CONCATENATE($A30,"_",M$2),'Reference data SID'!$B:$M,12,FALSE))</f>
        <v/>
      </c>
      <c r="N30" s="16" t="str">
        <f>IF(ISERROR(VLOOKUP(CONCATENATE($A30,"_",N$2),'Reference data SID'!$B:$M,12,FALSE)),"",VLOOKUP(CONCATENATE($A30,"_",N$2),'Reference data SID'!$B:$M,12,FALSE))</f>
        <v/>
      </c>
      <c r="O30" s="16" t="str">
        <f>IF(ISERROR(VLOOKUP(CONCATENATE($A30,"_",O$2),'Reference data SID'!$B:$M,12,FALSE)),"",VLOOKUP(CONCATENATE($A30,"_",O$2),'Reference data SID'!$B:$M,12,FALSE))</f>
        <v/>
      </c>
      <c r="P30" s="16" t="str">
        <f>IF(ISERROR(VLOOKUP(CONCATENATE($A30,"_",P$2),'Reference data SID'!$B:$M,12,FALSE)),"",VLOOKUP(CONCATENATE($A30,"_",P$2),'Reference data SID'!$B:$M,12,FALSE))</f>
        <v/>
      </c>
      <c r="Q30" s="16" t="str">
        <f>IF(ISERROR(VLOOKUP(CONCATENATE($A30,"_",Q$2),'Reference data SID'!$B:$M,12,FALSE)),"",VLOOKUP(CONCATENATE($A30,"_",Q$2),'Reference data SID'!$B:$M,12,FALSE))</f>
        <v/>
      </c>
      <c r="R30" s="16" t="str">
        <f>IF(ISERROR(VLOOKUP(CONCATENATE($A30,"_",R$2),'Reference data SID'!$B:$M,12,FALSE)),"",VLOOKUP(CONCATENATE($A30,"_",R$2),'Reference data SID'!$B:$M,12,FALSE))</f>
        <v/>
      </c>
      <c r="S30" s="16" t="str">
        <f>IF(ISERROR(VLOOKUP(CONCATENATE($A30,"_",S$2),'Reference data SID'!$B:$M,12,FALSE)),"",VLOOKUP(CONCATENATE($A30,"_",S$2),'Reference data SID'!$B:$M,12,FALSE))</f>
        <v/>
      </c>
      <c r="T30" s="16" t="str">
        <f>IF(ISERROR(VLOOKUP(CONCATENATE($A30,"_",T$2),'Reference data SID'!$B:$M,12,FALSE)),"",VLOOKUP(CONCATENATE($A30,"_",T$2),'Reference data SID'!$B:$M,12,FALSE))</f>
        <v/>
      </c>
      <c r="U30" s="16" t="str">
        <f>IF(ISERROR(VLOOKUP(CONCATENATE($A30,"_",U$2),'Reference data SID'!$B:$M,12,FALSE)),"",VLOOKUP(CONCATENATE($A30,"_",U$2),'Reference data SID'!$B:$M,12,FALSE))</f>
        <v/>
      </c>
      <c r="V30" s="16" t="str">
        <f>IF(ISERROR(VLOOKUP(CONCATENATE($A30,"_",V$2),'Reference data SID'!$B:$M,12,FALSE)),"",VLOOKUP(CONCATENATE($A30,"_",V$2),'Reference data SID'!$B:$M,12,FALSE))</f>
        <v/>
      </c>
      <c r="W30" s="16" t="str">
        <f>IF(ISERROR(VLOOKUP(CONCATENATE($A30,"_",W$2),'Reference data SID'!$B:$M,12,FALSE)),"",VLOOKUP(CONCATENATE($A30,"_",W$2),'Reference data SID'!$B:$M,12,FALSE))</f>
        <v/>
      </c>
      <c r="X30" s="16" t="str">
        <f>IF(ISERROR(VLOOKUP(CONCATENATE($A30,"_",X$2),'Reference data SID'!$B:$M,12,FALSE)),"",VLOOKUP(CONCATENATE($A30,"_",X$2),'Reference data SID'!$B:$M,12,FALSE))</f>
        <v/>
      </c>
      <c r="Y30" s="17" t="str">
        <f>IF(ISERROR(VLOOKUP(CONCATENATE($A30,"_",Y$2),'Reference data SID'!$B:$M,12,FALSE)),"",VLOOKUP(CONCATENATE($A30,"_",Y$2),'Reference data SID'!$B:$M,12,FALSE))</f>
        <v>297-925-7</v>
      </c>
      <c r="Z30" s="16" t="str">
        <f>IF(ISERROR(VLOOKUP(CONCATENATE($A30,"_",Z$2),'Reference data SID'!$B:$M,12,FALSE)),"",VLOOKUP(CONCATENATE($A30,"_",Z$2),'Reference data SID'!$B:$M,12,FALSE))</f>
        <v/>
      </c>
      <c r="AA30" s="16" t="str">
        <f>IF(ISERROR(VLOOKUP(CONCATENATE($A30,"_",AA$2),'Reference data SID'!$B:$M,12,FALSE)),"",VLOOKUP(CONCATENATE($A30,"_",AA$2),'Reference data SID'!$B:$M,12,FALSE))</f>
        <v/>
      </c>
      <c r="AB30" s="16" t="str">
        <f>IF(ISERROR(VLOOKUP(CONCATENATE($A30,"_",AB$2),'Reference data SID'!$B:$M,12,FALSE)),"",VLOOKUP(CONCATENATE($A30,"_",AB$2),'Reference data SID'!$B:$M,12,FALSE))</f>
        <v/>
      </c>
      <c r="AC30" s="16" t="str">
        <f>IF(ISERROR(VLOOKUP(CONCATENATE($A30,"_",AC$2),'Reference data SID'!$B:$M,12,FALSE)),"",VLOOKUP(CONCATENATE($A30,"_",AC$2),'Reference data SID'!$B:$M,12,FALSE))</f>
        <v/>
      </c>
      <c r="AD30" s="16" t="str">
        <f>IF(ISERROR(VLOOKUP(CONCATENATE($A30,"_",AD$2),'Reference data SID'!$B:$M,12,FALSE)),"",VLOOKUP(CONCATENATE($A30,"_",AD$2),'Reference data SID'!$B:$M,12,FALSE))</f>
        <v/>
      </c>
      <c r="AE30" s="16" t="str">
        <f>IF(ISERROR(VLOOKUP(CONCATENATE($A30,"_",AE$2),'Reference data SID'!$B:$M,12,FALSE)),"",VLOOKUP(CONCATENATE($A30,"_",AE$2),'Reference data SID'!$B:$M,12,FALSE))</f>
        <v/>
      </c>
      <c r="AF30" s="16" t="str">
        <f>IF(ISERROR(VLOOKUP(CONCATENATE($A30,"_",AF$2),'Reference data SID'!$B:$M,12,FALSE)),"",VLOOKUP(CONCATENATE($A30,"_",AF$2),'Reference data SID'!$B:$M,12,FALSE))</f>
        <v/>
      </c>
      <c r="AG30" s="16" t="str">
        <f>IF(ISERROR(VLOOKUP(CONCATENATE($A30,"_",AG$2),'Reference data SID'!$B:$M,12,FALSE)),"",VLOOKUP(CONCATENATE($A30,"_",AG$2),'Reference data SID'!$B:$M,12,FALSE))</f>
        <v/>
      </c>
      <c r="AH30" s="16" t="str">
        <f>IF(ISERROR(VLOOKUP(CONCATENATE($A30,"_",AH$2),'Reference data SID'!$B:$M,12,FALSE)),"",VLOOKUP(CONCATENATE($A30,"_",AH$2),'Reference data SID'!$B:$M,12,FALSE))</f>
        <v/>
      </c>
      <c r="AI30" s="16" t="str">
        <f>IF(ISERROR(VLOOKUP(CONCATENATE($A30,"_",AI$2),'Reference data SID'!$B:$M,12,FALSE)),"",VLOOKUP(CONCATENATE($A30,"_",AI$2),'Reference data SID'!$B:$M,12,FALSE))</f>
        <v/>
      </c>
      <c r="AJ30" s="16" t="str">
        <f>IF(ISERROR(VLOOKUP(CONCATENATE($A30,"_",AJ$2),'Reference data SID'!$B:$M,12,FALSE)),"",VLOOKUP(CONCATENATE($A30,"_",AJ$2),'Reference data SID'!$B:$M,12,FALSE))</f>
        <v/>
      </c>
      <c r="AK30" s="16" t="str">
        <f>IF(ISERROR(VLOOKUP(CONCATENATE($A30,"_",AK$2),'Reference data SID'!$B:$M,12,FALSE)),"",VLOOKUP(CONCATENATE($A30,"_",AK$2),'Reference data SID'!$B:$M,12,FALSE))</f>
        <v/>
      </c>
      <c r="AL30" s="16" t="str">
        <f>IF(ISERROR(VLOOKUP(CONCATENATE($A30,"_",AL$2),'Reference data SID'!$B:$M,12,FALSE)),"",VLOOKUP(CONCATENATE($A30,"_",AL$2),'Reference data SID'!$B:$M,12,FALSE))</f>
        <v/>
      </c>
      <c r="AM30" s="16" t="str">
        <f>IF(ISERROR(VLOOKUP(CONCATENATE($A30,"_",AM$2),'Reference data SID'!$B:$M,12,FALSE)),"",VLOOKUP(CONCATENATE($A30,"_",AM$2),'Reference data SID'!$B:$M,12,FALSE))</f>
        <v/>
      </c>
      <c r="AN30" s="16" t="str">
        <f>IF(ISERROR(VLOOKUP(CONCATENATE($A30,"_",AN$2),'Reference data SID'!$B:$M,12,FALSE)),"",VLOOKUP(CONCATENATE($A30,"_",AN$2),'Reference data SID'!$B:$M,12,FALSE))</f>
        <v/>
      </c>
      <c r="AO30" s="16" t="str">
        <f>IF(ISERROR(VLOOKUP(CONCATENATE($A30,"_",AO$2),'Reference data SID'!$B:$M,12,FALSE)),"",VLOOKUP(CONCATENATE($A30,"_",AO$2),'Reference data SID'!$B:$M,12,FALSE))</f>
        <v/>
      </c>
      <c r="AP30" s="16" t="str">
        <f>IF(ISERROR(VLOOKUP(CONCATENATE($A30,"_",AP$2),'Reference data SID'!$B:$M,12,FALSE)),"",VLOOKUP(CONCATENATE($A30,"_",AP$2),'Reference data SID'!$B:$M,12,FALSE))</f>
        <v/>
      </c>
      <c r="AQ30" s="16" t="str">
        <f>IF(ISERROR(VLOOKUP(CONCATENATE($A30,"_",AQ$2),'Reference data SID'!$B:$M,12,FALSE)),"",VLOOKUP(CONCATENATE($A30,"_",AQ$2),'Reference data SID'!$B:$M,12,FALSE))</f>
        <v/>
      </c>
      <c r="AR30" s="16" t="str">
        <f>IF(ISERROR(VLOOKUP(CONCATENATE($A30,"_",AR$2),'Reference data SID'!$B:$M,12,FALSE)),"",VLOOKUP(CONCATENATE($A30,"_",AR$2),'Reference data SID'!$B:$M,12,FALSE))</f>
        <v/>
      </c>
      <c r="AS30" s="16" t="str">
        <f>IF(ISERROR(VLOOKUP(CONCATENATE($A30,"_",AS$2),'Reference data SID'!$B:$M,12,FALSE)),"",VLOOKUP(CONCATENATE($A30,"_",AS$2),'Reference data SID'!$B:$M,12,FALSE))</f>
        <v/>
      </c>
      <c r="AT30" s="16" t="str">
        <f>IF(ISERROR(VLOOKUP(CONCATENATE($A30,"_",AT$2),'Reference data SID'!$B:$M,12,FALSE)),"",VLOOKUP(CONCATENATE($A30,"_",AT$2),'Reference data SID'!$B:$M,12,FALSE))</f>
        <v/>
      </c>
    </row>
    <row r="31" spans="1:46" x14ac:dyDescent="0.25">
      <c r="A31">
        <v>27</v>
      </c>
      <c r="B31" s="16" t="str">
        <f>IF(ISERROR(VLOOKUP(CONCATENATE($A31,"_",B$2),'Reference data SID'!$B:$M,12,FALSE)),"",VLOOKUP(CONCATENATE($A31,"_",B$2),'Reference data SID'!$B:$M,12,FALSE))</f>
        <v/>
      </c>
      <c r="C31" s="16" t="str">
        <f>IF(ISERROR(VLOOKUP(CONCATENATE($A31,"_",C$2),'Reference data SID'!$B:$M,12,FALSE)),"",VLOOKUP(CONCATENATE($A31,"_",C$2),'Reference data SID'!$B:$M,12,FALSE))</f>
        <v/>
      </c>
      <c r="D31" s="16" t="str">
        <f>IF(ISERROR(VLOOKUP(CONCATENATE($A31,"_",D$2),'Reference data SID'!$B:$M,12,FALSE)),"",VLOOKUP(CONCATENATE($A31,"_",D$2),'Reference data SID'!$B:$M,12,FALSE))</f>
        <v/>
      </c>
      <c r="E31" s="16" t="str">
        <f>IF(ISERROR(VLOOKUP(CONCATENATE($A31,"_",E$2),'Reference data SID'!$B:$M,12,FALSE)),"",VLOOKUP(CONCATENATE($A31,"_",E$2),'Reference data SID'!$B:$M,12,FALSE))</f>
        <v/>
      </c>
      <c r="F31" s="16" t="str">
        <f>IF(ISERROR(VLOOKUP(CONCATENATE($A31,"_",F$2),'Reference data SID'!$B:$M,12,FALSE)),"",VLOOKUP(CONCATENATE($A31,"_",F$2),'Reference data SID'!$B:$M,12,FALSE))</f>
        <v/>
      </c>
      <c r="G31" s="16" t="str">
        <f>IF(ISERROR(VLOOKUP(CONCATENATE($A31,"_",G$2),'Reference data SID'!$B:$M,12,FALSE)),"",VLOOKUP(CONCATENATE($A31,"_",G$2),'Reference data SID'!$B:$M,12,FALSE))</f>
        <v/>
      </c>
      <c r="H31" s="16" t="str">
        <f>IF(ISERROR(VLOOKUP(CONCATENATE($A31,"_",H$2),'Reference data SID'!$B:$M,12,FALSE)),"",VLOOKUP(CONCATENATE($A31,"_",H$2),'Reference data SID'!$B:$M,12,FALSE))</f>
        <v/>
      </c>
      <c r="I31" s="16" t="str">
        <f>IF(ISERROR(VLOOKUP(CONCATENATE($A31,"_",I$2),'Reference data SID'!$B:$M,12,FALSE)),"",VLOOKUP(CONCATENATE($A31,"_",I$2),'Reference data SID'!$B:$M,12,FALSE))</f>
        <v/>
      </c>
      <c r="J31" s="16" t="str">
        <f>IF(ISERROR(VLOOKUP(CONCATENATE($A31,"_",J$2),'Reference data SID'!$B:$M,12,FALSE)),"",VLOOKUP(CONCATENATE($A31,"_",J$2),'Reference data SID'!$B:$M,12,FALSE))</f>
        <v/>
      </c>
      <c r="K31" s="16" t="str">
        <f>IF(ISERROR(VLOOKUP(CONCATENATE($A31,"_",K$2),'Reference data SID'!$B:$M,12,FALSE)),"",VLOOKUP(CONCATENATE($A31,"_",K$2),'Reference data SID'!$B:$M,12,FALSE))</f>
        <v/>
      </c>
      <c r="L31" s="16" t="str">
        <f>IF(ISERROR(VLOOKUP(CONCATENATE($A31,"_",L$2),'Reference data SID'!$B:$M,12,FALSE)),"",VLOOKUP(CONCATENATE($A31,"_",L$2),'Reference data SID'!$B:$M,12,FALSE))</f>
        <v/>
      </c>
      <c r="M31" s="16" t="str">
        <f>IF(ISERROR(VLOOKUP(CONCATENATE($A31,"_",M$2),'Reference data SID'!$B:$M,12,FALSE)),"",VLOOKUP(CONCATENATE($A31,"_",M$2),'Reference data SID'!$B:$M,12,FALSE))</f>
        <v/>
      </c>
      <c r="N31" s="16" t="str">
        <f>IF(ISERROR(VLOOKUP(CONCATENATE($A31,"_",N$2),'Reference data SID'!$B:$M,12,FALSE)),"",VLOOKUP(CONCATENATE($A31,"_",N$2),'Reference data SID'!$B:$M,12,FALSE))</f>
        <v/>
      </c>
      <c r="O31" s="16" t="str">
        <f>IF(ISERROR(VLOOKUP(CONCATENATE($A31,"_",O$2),'Reference data SID'!$B:$M,12,FALSE)),"",VLOOKUP(CONCATENATE($A31,"_",O$2),'Reference data SID'!$B:$M,12,FALSE))</f>
        <v/>
      </c>
      <c r="P31" s="16" t="str">
        <f>IF(ISERROR(VLOOKUP(CONCATENATE($A31,"_",P$2),'Reference data SID'!$B:$M,12,FALSE)),"",VLOOKUP(CONCATENATE($A31,"_",P$2),'Reference data SID'!$B:$M,12,FALSE))</f>
        <v/>
      </c>
      <c r="Q31" s="16" t="str">
        <f>IF(ISERROR(VLOOKUP(CONCATENATE($A31,"_",Q$2),'Reference data SID'!$B:$M,12,FALSE)),"",VLOOKUP(CONCATENATE($A31,"_",Q$2),'Reference data SID'!$B:$M,12,FALSE))</f>
        <v/>
      </c>
      <c r="R31" s="16" t="str">
        <f>IF(ISERROR(VLOOKUP(CONCATENATE($A31,"_",R$2),'Reference data SID'!$B:$M,12,FALSE)),"",VLOOKUP(CONCATENATE($A31,"_",R$2),'Reference data SID'!$B:$M,12,FALSE))</f>
        <v/>
      </c>
      <c r="S31" s="16" t="str">
        <f>IF(ISERROR(VLOOKUP(CONCATENATE($A31,"_",S$2),'Reference data SID'!$B:$M,12,FALSE)),"",VLOOKUP(CONCATENATE($A31,"_",S$2),'Reference data SID'!$B:$M,12,FALSE))</f>
        <v/>
      </c>
      <c r="T31" s="16" t="str">
        <f>IF(ISERROR(VLOOKUP(CONCATENATE($A31,"_",T$2),'Reference data SID'!$B:$M,12,FALSE)),"",VLOOKUP(CONCATENATE($A31,"_",T$2),'Reference data SID'!$B:$M,12,FALSE))</f>
        <v/>
      </c>
      <c r="U31" s="16" t="str">
        <f>IF(ISERROR(VLOOKUP(CONCATENATE($A31,"_",U$2),'Reference data SID'!$B:$M,12,FALSE)),"",VLOOKUP(CONCATENATE($A31,"_",U$2),'Reference data SID'!$B:$M,12,FALSE))</f>
        <v/>
      </c>
      <c r="V31" s="16" t="str">
        <f>IF(ISERROR(VLOOKUP(CONCATENATE($A31,"_",V$2),'Reference data SID'!$B:$M,12,FALSE)),"",VLOOKUP(CONCATENATE($A31,"_",V$2),'Reference data SID'!$B:$M,12,FALSE))</f>
        <v/>
      </c>
      <c r="W31" s="16" t="str">
        <f>IF(ISERROR(VLOOKUP(CONCATENATE($A31,"_",W$2),'Reference data SID'!$B:$M,12,FALSE)),"",VLOOKUP(CONCATENATE($A31,"_",W$2),'Reference data SID'!$B:$M,12,FALSE))</f>
        <v/>
      </c>
      <c r="X31" s="16" t="str">
        <f>IF(ISERROR(VLOOKUP(CONCATENATE($A31,"_",X$2),'Reference data SID'!$B:$M,12,FALSE)),"",VLOOKUP(CONCATENATE($A31,"_",X$2),'Reference data SID'!$B:$M,12,FALSE))</f>
        <v/>
      </c>
      <c r="Y31" s="17" t="str">
        <f>IF(ISERROR(VLOOKUP(CONCATENATE($A31,"_",Y$2),'Reference data SID'!$B:$M,12,FALSE)),"",VLOOKUP(CONCATENATE($A31,"_",Y$2),'Reference data SID'!$B:$M,12,FALSE))</f>
        <v>296-807-2</v>
      </c>
      <c r="Z31" s="16" t="str">
        <f>IF(ISERROR(VLOOKUP(CONCATENATE($A31,"_",Z$2),'Reference data SID'!$B:$M,12,FALSE)),"",VLOOKUP(CONCATENATE($A31,"_",Z$2),'Reference data SID'!$B:$M,12,FALSE))</f>
        <v/>
      </c>
      <c r="AA31" s="16" t="str">
        <f>IF(ISERROR(VLOOKUP(CONCATENATE($A31,"_",AA$2),'Reference data SID'!$B:$M,12,FALSE)),"",VLOOKUP(CONCATENATE($A31,"_",AA$2),'Reference data SID'!$B:$M,12,FALSE))</f>
        <v/>
      </c>
      <c r="AB31" s="16" t="str">
        <f>IF(ISERROR(VLOOKUP(CONCATENATE($A31,"_",AB$2),'Reference data SID'!$B:$M,12,FALSE)),"",VLOOKUP(CONCATENATE($A31,"_",AB$2),'Reference data SID'!$B:$M,12,FALSE))</f>
        <v/>
      </c>
      <c r="AC31" s="16" t="str">
        <f>IF(ISERROR(VLOOKUP(CONCATENATE($A31,"_",AC$2),'Reference data SID'!$B:$M,12,FALSE)),"",VLOOKUP(CONCATENATE($A31,"_",AC$2),'Reference data SID'!$B:$M,12,FALSE))</f>
        <v/>
      </c>
      <c r="AD31" s="16" t="str">
        <f>IF(ISERROR(VLOOKUP(CONCATENATE($A31,"_",AD$2),'Reference data SID'!$B:$M,12,FALSE)),"",VLOOKUP(CONCATENATE($A31,"_",AD$2),'Reference data SID'!$B:$M,12,FALSE))</f>
        <v/>
      </c>
      <c r="AE31" s="16" t="str">
        <f>IF(ISERROR(VLOOKUP(CONCATENATE($A31,"_",AE$2),'Reference data SID'!$B:$M,12,FALSE)),"",VLOOKUP(CONCATENATE($A31,"_",AE$2),'Reference data SID'!$B:$M,12,FALSE))</f>
        <v/>
      </c>
      <c r="AF31" s="16" t="str">
        <f>IF(ISERROR(VLOOKUP(CONCATENATE($A31,"_",AF$2),'Reference data SID'!$B:$M,12,FALSE)),"",VLOOKUP(CONCATENATE($A31,"_",AF$2),'Reference data SID'!$B:$M,12,FALSE))</f>
        <v/>
      </c>
      <c r="AG31" s="16" t="str">
        <f>IF(ISERROR(VLOOKUP(CONCATENATE($A31,"_",AG$2),'Reference data SID'!$B:$M,12,FALSE)),"",VLOOKUP(CONCATENATE($A31,"_",AG$2),'Reference data SID'!$B:$M,12,FALSE))</f>
        <v/>
      </c>
      <c r="AH31" s="16" t="str">
        <f>IF(ISERROR(VLOOKUP(CONCATENATE($A31,"_",AH$2),'Reference data SID'!$B:$M,12,FALSE)),"",VLOOKUP(CONCATENATE($A31,"_",AH$2),'Reference data SID'!$B:$M,12,FALSE))</f>
        <v/>
      </c>
      <c r="AI31" s="16" t="str">
        <f>IF(ISERROR(VLOOKUP(CONCATENATE($A31,"_",AI$2),'Reference data SID'!$B:$M,12,FALSE)),"",VLOOKUP(CONCATENATE($A31,"_",AI$2),'Reference data SID'!$B:$M,12,FALSE))</f>
        <v/>
      </c>
      <c r="AJ31" s="16" t="str">
        <f>IF(ISERROR(VLOOKUP(CONCATENATE($A31,"_",AJ$2),'Reference data SID'!$B:$M,12,FALSE)),"",VLOOKUP(CONCATENATE($A31,"_",AJ$2),'Reference data SID'!$B:$M,12,FALSE))</f>
        <v/>
      </c>
      <c r="AK31" s="16" t="str">
        <f>IF(ISERROR(VLOOKUP(CONCATENATE($A31,"_",AK$2),'Reference data SID'!$B:$M,12,FALSE)),"",VLOOKUP(CONCATENATE($A31,"_",AK$2),'Reference data SID'!$B:$M,12,FALSE))</f>
        <v/>
      </c>
      <c r="AL31" s="16" t="str">
        <f>IF(ISERROR(VLOOKUP(CONCATENATE($A31,"_",AL$2),'Reference data SID'!$B:$M,12,FALSE)),"",VLOOKUP(CONCATENATE($A31,"_",AL$2),'Reference data SID'!$B:$M,12,FALSE))</f>
        <v/>
      </c>
      <c r="AM31" s="16" t="str">
        <f>IF(ISERROR(VLOOKUP(CONCATENATE($A31,"_",AM$2),'Reference data SID'!$B:$M,12,FALSE)),"",VLOOKUP(CONCATENATE($A31,"_",AM$2),'Reference data SID'!$B:$M,12,FALSE))</f>
        <v/>
      </c>
      <c r="AN31" s="16" t="str">
        <f>IF(ISERROR(VLOOKUP(CONCATENATE($A31,"_",AN$2),'Reference data SID'!$B:$M,12,FALSE)),"",VLOOKUP(CONCATENATE($A31,"_",AN$2),'Reference data SID'!$B:$M,12,FALSE))</f>
        <v/>
      </c>
      <c r="AO31" s="16" t="str">
        <f>IF(ISERROR(VLOOKUP(CONCATENATE($A31,"_",AO$2),'Reference data SID'!$B:$M,12,FALSE)),"",VLOOKUP(CONCATENATE($A31,"_",AO$2),'Reference data SID'!$B:$M,12,FALSE))</f>
        <v/>
      </c>
      <c r="AP31" s="16" t="str">
        <f>IF(ISERROR(VLOOKUP(CONCATENATE($A31,"_",AP$2),'Reference data SID'!$B:$M,12,FALSE)),"",VLOOKUP(CONCATENATE($A31,"_",AP$2),'Reference data SID'!$B:$M,12,FALSE))</f>
        <v/>
      </c>
      <c r="AQ31" s="16" t="str">
        <f>IF(ISERROR(VLOOKUP(CONCATENATE($A31,"_",AQ$2),'Reference data SID'!$B:$M,12,FALSE)),"",VLOOKUP(CONCATENATE($A31,"_",AQ$2),'Reference data SID'!$B:$M,12,FALSE))</f>
        <v/>
      </c>
      <c r="AR31" s="16" t="str">
        <f>IF(ISERROR(VLOOKUP(CONCATENATE($A31,"_",AR$2),'Reference data SID'!$B:$M,12,FALSE)),"",VLOOKUP(CONCATENATE($A31,"_",AR$2),'Reference data SID'!$B:$M,12,FALSE))</f>
        <v/>
      </c>
      <c r="AS31" s="16" t="str">
        <f>IF(ISERROR(VLOOKUP(CONCATENATE($A31,"_",AS$2),'Reference data SID'!$B:$M,12,FALSE)),"",VLOOKUP(CONCATENATE($A31,"_",AS$2),'Reference data SID'!$B:$M,12,FALSE))</f>
        <v/>
      </c>
      <c r="AT31" s="16" t="str">
        <f>IF(ISERROR(VLOOKUP(CONCATENATE($A31,"_",AT$2),'Reference data SID'!$B:$M,12,FALSE)),"",VLOOKUP(CONCATENATE($A31,"_",AT$2),'Reference data SID'!$B:$M,12,FALSE))</f>
        <v/>
      </c>
    </row>
    <row r="32" spans="1:46" x14ac:dyDescent="0.25">
      <c r="A32">
        <v>28</v>
      </c>
      <c r="B32" s="16" t="str">
        <f>IF(ISERROR(VLOOKUP(CONCATENATE($A32,"_",B$2),'Reference data SID'!$B:$M,12,FALSE)),"",VLOOKUP(CONCATENATE($A32,"_",B$2),'Reference data SID'!$B:$M,12,FALSE))</f>
        <v/>
      </c>
      <c r="C32" s="16" t="str">
        <f>IF(ISERROR(VLOOKUP(CONCATENATE($A32,"_",C$2),'Reference data SID'!$B:$M,12,FALSE)),"",VLOOKUP(CONCATENATE($A32,"_",C$2),'Reference data SID'!$B:$M,12,FALSE))</f>
        <v/>
      </c>
      <c r="D32" s="16" t="str">
        <f>IF(ISERROR(VLOOKUP(CONCATENATE($A32,"_",D$2),'Reference data SID'!$B:$M,12,FALSE)),"",VLOOKUP(CONCATENATE($A32,"_",D$2),'Reference data SID'!$B:$M,12,FALSE))</f>
        <v/>
      </c>
      <c r="E32" s="16" t="str">
        <f>IF(ISERROR(VLOOKUP(CONCATENATE($A32,"_",E$2),'Reference data SID'!$B:$M,12,FALSE)),"",VLOOKUP(CONCATENATE($A32,"_",E$2),'Reference data SID'!$B:$M,12,FALSE))</f>
        <v/>
      </c>
      <c r="F32" s="16" t="str">
        <f>IF(ISERROR(VLOOKUP(CONCATENATE($A32,"_",F$2),'Reference data SID'!$B:$M,12,FALSE)),"",VLOOKUP(CONCATENATE($A32,"_",F$2),'Reference data SID'!$B:$M,12,FALSE))</f>
        <v/>
      </c>
      <c r="G32" s="16" t="str">
        <f>IF(ISERROR(VLOOKUP(CONCATENATE($A32,"_",G$2),'Reference data SID'!$B:$M,12,FALSE)),"",VLOOKUP(CONCATENATE($A32,"_",G$2),'Reference data SID'!$B:$M,12,FALSE))</f>
        <v/>
      </c>
      <c r="H32" s="16" t="str">
        <f>IF(ISERROR(VLOOKUP(CONCATENATE($A32,"_",H$2),'Reference data SID'!$B:$M,12,FALSE)),"",VLOOKUP(CONCATENATE($A32,"_",H$2),'Reference data SID'!$B:$M,12,FALSE))</f>
        <v/>
      </c>
      <c r="I32" s="16" t="str">
        <f>IF(ISERROR(VLOOKUP(CONCATENATE($A32,"_",I$2),'Reference data SID'!$B:$M,12,FALSE)),"",VLOOKUP(CONCATENATE($A32,"_",I$2),'Reference data SID'!$B:$M,12,FALSE))</f>
        <v/>
      </c>
      <c r="J32" s="16" t="str">
        <f>IF(ISERROR(VLOOKUP(CONCATENATE($A32,"_",J$2),'Reference data SID'!$B:$M,12,FALSE)),"",VLOOKUP(CONCATENATE($A32,"_",J$2),'Reference data SID'!$B:$M,12,FALSE))</f>
        <v/>
      </c>
      <c r="K32" s="16" t="str">
        <f>IF(ISERROR(VLOOKUP(CONCATENATE($A32,"_",K$2),'Reference data SID'!$B:$M,12,FALSE)),"",VLOOKUP(CONCATENATE($A32,"_",K$2),'Reference data SID'!$B:$M,12,FALSE))</f>
        <v/>
      </c>
      <c r="L32" s="16" t="str">
        <f>IF(ISERROR(VLOOKUP(CONCATENATE($A32,"_",L$2),'Reference data SID'!$B:$M,12,FALSE)),"",VLOOKUP(CONCATENATE($A32,"_",L$2),'Reference data SID'!$B:$M,12,FALSE))</f>
        <v/>
      </c>
      <c r="M32" s="16" t="str">
        <f>IF(ISERROR(VLOOKUP(CONCATENATE($A32,"_",M$2),'Reference data SID'!$B:$M,12,FALSE)),"",VLOOKUP(CONCATENATE($A32,"_",M$2),'Reference data SID'!$B:$M,12,FALSE))</f>
        <v/>
      </c>
      <c r="N32" s="16" t="str">
        <f>IF(ISERROR(VLOOKUP(CONCATENATE($A32,"_",N$2),'Reference data SID'!$B:$M,12,FALSE)),"",VLOOKUP(CONCATENATE($A32,"_",N$2),'Reference data SID'!$B:$M,12,FALSE))</f>
        <v/>
      </c>
      <c r="O32" s="16" t="str">
        <f>IF(ISERROR(VLOOKUP(CONCATENATE($A32,"_",O$2),'Reference data SID'!$B:$M,12,FALSE)),"",VLOOKUP(CONCATENATE($A32,"_",O$2),'Reference data SID'!$B:$M,12,FALSE))</f>
        <v/>
      </c>
      <c r="P32" s="16" t="str">
        <f>IF(ISERROR(VLOOKUP(CONCATENATE($A32,"_",P$2),'Reference data SID'!$B:$M,12,FALSE)),"",VLOOKUP(CONCATENATE($A32,"_",P$2),'Reference data SID'!$B:$M,12,FALSE))</f>
        <v/>
      </c>
      <c r="Q32" s="16" t="str">
        <f>IF(ISERROR(VLOOKUP(CONCATENATE($A32,"_",Q$2),'Reference data SID'!$B:$M,12,FALSE)),"",VLOOKUP(CONCATENATE($A32,"_",Q$2),'Reference data SID'!$B:$M,12,FALSE))</f>
        <v/>
      </c>
      <c r="R32" s="16" t="str">
        <f>IF(ISERROR(VLOOKUP(CONCATENATE($A32,"_",R$2),'Reference data SID'!$B:$M,12,FALSE)),"",VLOOKUP(CONCATENATE($A32,"_",R$2),'Reference data SID'!$B:$M,12,FALSE))</f>
        <v/>
      </c>
      <c r="S32" s="16" t="str">
        <f>IF(ISERROR(VLOOKUP(CONCATENATE($A32,"_",S$2),'Reference data SID'!$B:$M,12,FALSE)),"",VLOOKUP(CONCATENATE($A32,"_",S$2),'Reference data SID'!$B:$M,12,FALSE))</f>
        <v/>
      </c>
      <c r="T32" s="16" t="str">
        <f>IF(ISERROR(VLOOKUP(CONCATENATE($A32,"_",T$2),'Reference data SID'!$B:$M,12,FALSE)),"",VLOOKUP(CONCATENATE($A32,"_",T$2),'Reference data SID'!$B:$M,12,FALSE))</f>
        <v/>
      </c>
      <c r="U32" s="16" t="str">
        <f>IF(ISERROR(VLOOKUP(CONCATENATE($A32,"_",U$2),'Reference data SID'!$B:$M,12,FALSE)),"",VLOOKUP(CONCATENATE($A32,"_",U$2),'Reference data SID'!$B:$M,12,FALSE))</f>
        <v/>
      </c>
      <c r="V32" s="16" t="str">
        <f>IF(ISERROR(VLOOKUP(CONCATENATE($A32,"_",V$2),'Reference data SID'!$B:$M,12,FALSE)),"",VLOOKUP(CONCATENATE($A32,"_",V$2),'Reference data SID'!$B:$M,12,FALSE))</f>
        <v/>
      </c>
      <c r="W32" s="16" t="str">
        <f>IF(ISERROR(VLOOKUP(CONCATENATE($A32,"_",W$2),'Reference data SID'!$B:$M,12,FALSE)),"",VLOOKUP(CONCATENATE($A32,"_",W$2),'Reference data SID'!$B:$M,12,FALSE))</f>
        <v/>
      </c>
      <c r="X32" s="16" t="str">
        <f>IF(ISERROR(VLOOKUP(CONCATENATE($A32,"_",X$2),'Reference data SID'!$B:$M,12,FALSE)),"",VLOOKUP(CONCATENATE($A32,"_",X$2),'Reference data SID'!$B:$M,12,FALSE))</f>
        <v/>
      </c>
      <c r="Y32" s="17" t="str">
        <f>IF(ISERROR(VLOOKUP(CONCATENATE($A32,"_",Y$2),'Reference data SID'!$B:$M,12,FALSE)),"",VLOOKUP(CONCATENATE($A32,"_",Y$2),'Reference data SID'!$B:$M,12,FALSE))</f>
        <v>293-843-0</v>
      </c>
      <c r="Z32" s="16" t="str">
        <f>IF(ISERROR(VLOOKUP(CONCATENATE($A32,"_",Z$2),'Reference data SID'!$B:$M,12,FALSE)),"",VLOOKUP(CONCATENATE($A32,"_",Z$2),'Reference data SID'!$B:$M,12,FALSE))</f>
        <v/>
      </c>
      <c r="AA32" s="16" t="str">
        <f>IF(ISERROR(VLOOKUP(CONCATENATE($A32,"_",AA$2),'Reference data SID'!$B:$M,12,FALSE)),"",VLOOKUP(CONCATENATE($A32,"_",AA$2),'Reference data SID'!$B:$M,12,FALSE))</f>
        <v/>
      </c>
      <c r="AB32" s="16" t="str">
        <f>IF(ISERROR(VLOOKUP(CONCATENATE($A32,"_",AB$2),'Reference data SID'!$B:$M,12,FALSE)),"",VLOOKUP(CONCATENATE($A32,"_",AB$2),'Reference data SID'!$B:$M,12,FALSE))</f>
        <v/>
      </c>
      <c r="AC32" s="16" t="str">
        <f>IF(ISERROR(VLOOKUP(CONCATENATE($A32,"_",AC$2),'Reference data SID'!$B:$M,12,FALSE)),"",VLOOKUP(CONCATENATE($A32,"_",AC$2),'Reference data SID'!$B:$M,12,FALSE))</f>
        <v/>
      </c>
      <c r="AD32" s="16" t="str">
        <f>IF(ISERROR(VLOOKUP(CONCATENATE($A32,"_",AD$2),'Reference data SID'!$B:$M,12,FALSE)),"",VLOOKUP(CONCATENATE($A32,"_",AD$2),'Reference data SID'!$B:$M,12,FALSE))</f>
        <v/>
      </c>
      <c r="AE32" s="16" t="str">
        <f>IF(ISERROR(VLOOKUP(CONCATENATE($A32,"_",AE$2),'Reference data SID'!$B:$M,12,FALSE)),"",VLOOKUP(CONCATENATE($A32,"_",AE$2),'Reference data SID'!$B:$M,12,FALSE))</f>
        <v/>
      </c>
      <c r="AF32" s="16" t="str">
        <f>IF(ISERROR(VLOOKUP(CONCATENATE($A32,"_",AF$2),'Reference data SID'!$B:$M,12,FALSE)),"",VLOOKUP(CONCATENATE($A32,"_",AF$2),'Reference data SID'!$B:$M,12,FALSE))</f>
        <v/>
      </c>
      <c r="AG32" s="16" t="str">
        <f>IF(ISERROR(VLOOKUP(CONCATENATE($A32,"_",AG$2),'Reference data SID'!$B:$M,12,FALSE)),"",VLOOKUP(CONCATENATE($A32,"_",AG$2),'Reference data SID'!$B:$M,12,FALSE))</f>
        <v/>
      </c>
      <c r="AH32" s="16" t="str">
        <f>IF(ISERROR(VLOOKUP(CONCATENATE($A32,"_",AH$2),'Reference data SID'!$B:$M,12,FALSE)),"",VLOOKUP(CONCATENATE($A32,"_",AH$2),'Reference data SID'!$B:$M,12,FALSE))</f>
        <v/>
      </c>
      <c r="AI32" s="16" t="str">
        <f>IF(ISERROR(VLOOKUP(CONCATENATE($A32,"_",AI$2),'Reference data SID'!$B:$M,12,FALSE)),"",VLOOKUP(CONCATENATE($A32,"_",AI$2),'Reference data SID'!$B:$M,12,FALSE))</f>
        <v/>
      </c>
      <c r="AJ32" s="16" t="str">
        <f>IF(ISERROR(VLOOKUP(CONCATENATE($A32,"_",AJ$2),'Reference data SID'!$B:$M,12,FALSE)),"",VLOOKUP(CONCATENATE($A32,"_",AJ$2),'Reference data SID'!$B:$M,12,FALSE))</f>
        <v/>
      </c>
      <c r="AK32" s="16" t="str">
        <f>IF(ISERROR(VLOOKUP(CONCATENATE($A32,"_",AK$2),'Reference data SID'!$B:$M,12,FALSE)),"",VLOOKUP(CONCATENATE($A32,"_",AK$2),'Reference data SID'!$B:$M,12,FALSE))</f>
        <v/>
      </c>
      <c r="AL32" s="16" t="str">
        <f>IF(ISERROR(VLOOKUP(CONCATENATE($A32,"_",AL$2),'Reference data SID'!$B:$M,12,FALSE)),"",VLOOKUP(CONCATENATE($A32,"_",AL$2),'Reference data SID'!$B:$M,12,FALSE))</f>
        <v/>
      </c>
      <c r="AM32" s="16" t="str">
        <f>IF(ISERROR(VLOOKUP(CONCATENATE($A32,"_",AM$2),'Reference data SID'!$B:$M,12,FALSE)),"",VLOOKUP(CONCATENATE($A32,"_",AM$2),'Reference data SID'!$B:$M,12,FALSE))</f>
        <v/>
      </c>
      <c r="AN32" s="16" t="str">
        <f>IF(ISERROR(VLOOKUP(CONCATENATE($A32,"_",AN$2),'Reference data SID'!$B:$M,12,FALSE)),"",VLOOKUP(CONCATENATE($A32,"_",AN$2),'Reference data SID'!$B:$M,12,FALSE))</f>
        <v/>
      </c>
      <c r="AO32" s="16" t="str">
        <f>IF(ISERROR(VLOOKUP(CONCATENATE($A32,"_",AO$2),'Reference data SID'!$B:$M,12,FALSE)),"",VLOOKUP(CONCATENATE($A32,"_",AO$2),'Reference data SID'!$B:$M,12,FALSE))</f>
        <v/>
      </c>
      <c r="AP32" s="16" t="str">
        <f>IF(ISERROR(VLOOKUP(CONCATENATE($A32,"_",AP$2),'Reference data SID'!$B:$M,12,FALSE)),"",VLOOKUP(CONCATENATE($A32,"_",AP$2),'Reference data SID'!$B:$M,12,FALSE))</f>
        <v/>
      </c>
      <c r="AQ32" s="16" t="str">
        <f>IF(ISERROR(VLOOKUP(CONCATENATE($A32,"_",AQ$2),'Reference data SID'!$B:$M,12,FALSE)),"",VLOOKUP(CONCATENATE($A32,"_",AQ$2),'Reference data SID'!$B:$M,12,FALSE))</f>
        <v/>
      </c>
      <c r="AR32" s="16" t="str">
        <f>IF(ISERROR(VLOOKUP(CONCATENATE($A32,"_",AR$2),'Reference data SID'!$B:$M,12,FALSE)),"",VLOOKUP(CONCATENATE($A32,"_",AR$2),'Reference data SID'!$B:$M,12,FALSE))</f>
        <v/>
      </c>
      <c r="AS32" s="16" t="str">
        <f>IF(ISERROR(VLOOKUP(CONCATENATE($A32,"_",AS$2),'Reference data SID'!$B:$M,12,FALSE)),"",VLOOKUP(CONCATENATE($A32,"_",AS$2),'Reference data SID'!$B:$M,12,FALSE))</f>
        <v/>
      </c>
      <c r="AT32" s="16" t="str">
        <f>IF(ISERROR(VLOOKUP(CONCATENATE($A32,"_",AT$2),'Reference data SID'!$B:$M,12,FALSE)),"",VLOOKUP(CONCATENATE($A32,"_",AT$2),'Reference data SID'!$B:$M,12,FALSE))</f>
        <v/>
      </c>
    </row>
    <row r="33" spans="1:46" x14ac:dyDescent="0.25">
      <c r="A33">
        <v>29</v>
      </c>
      <c r="B33" s="16" t="str">
        <f>IF(ISERROR(VLOOKUP(CONCATENATE($A33,"_",B$2),'Reference data SID'!$B:$M,12,FALSE)),"",VLOOKUP(CONCATENATE($A33,"_",B$2),'Reference data SID'!$B:$M,12,FALSE))</f>
        <v/>
      </c>
      <c r="C33" s="16" t="str">
        <f>IF(ISERROR(VLOOKUP(CONCATENATE($A33,"_",C$2),'Reference data SID'!$B:$M,12,FALSE)),"",VLOOKUP(CONCATENATE($A33,"_",C$2),'Reference data SID'!$B:$M,12,FALSE))</f>
        <v/>
      </c>
      <c r="D33" s="16" t="str">
        <f>IF(ISERROR(VLOOKUP(CONCATENATE($A33,"_",D$2),'Reference data SID'!$B:$M,12,FALSE)),"",VLOOKUP(CONCATENATE($A33,"_",D$2),'Reference data SID'!$B:$M,12,FALSE))</f>
        <v/>
      </c>
      <c r="E33" s="16" t="str">
        <f>IF(ISERROR(VLOOKUP(CONCATENATE($A33,"_",E$2),'Reference data SID'!$B:$M,12,FALSE)),"",VLOOKUP(CONCATENATE($A33,"_",E$2),'Reference data SID'!$B:$M,12,FALSE))</f>
        <v/>
      </c>
      <c r="F33" s="16" t="str">
        <f>IF(ISERROR(VLOOKUP(CONCATENATE($A33,"_",F$2),'Reference data SID'!$B:$M,12,FALSE)),"",VLOOKUP(CONCATENATE($A33,"_",F$2),'Reference data SID'!$B:$M,12,FALSE))</f>
        <v/>
      </c>
      <c r="G33" s="16" t="str">
        <f>IF(ISERROR(VLOOKUP(CONCATENATE($A33,"_",G$2),'Reference data SID'!$B:$M,12,FALSE)),"",VLOOKUP(CONCATENATE($A33,"_",G$2),'Reference data SID'!$B:$M,12,FALSE))</f>
        <v/>
      </c>
      <c r="H33" s="16" t="str">
        <f>IF(ISERROR(VLOOKUP(CONCATENATE($A33,"_",H$2),'Reference data SID'!$B:$M,12,FALSE)),"",VLOOKUP(CONCATENATE($A33,"_",H$2),'Reference data SID'!$B:$M,12,FALSE))</f>
        <v/>
      </c>
      <c r="I33" s="16" t="str">
        <f>IF(ISERROR(VLOOKUP(CONCATENATE($A33,"_",I$2),'Reference data SID'!$B:$M,12,FALSE)),"",VLOOKUP(CONCATENATE($A33,"_",I$2),'Reference data SID'!$B:$M,12,FALSE))</f>
        <v/>
      </c>
      <c r="J33" s="16" t="str">
        <f>IF(ISERROR(VLOOKUP(CONCATENATE($A33,"_",J$2),'Reference data SID'!$B:$M,12,FALSE)),"",VLOOKUP(CONCATENATE($A33,"_",J$2),'Reference data SID'!$B:$M,12,FALSE))</f>
        <v/>
      </c>
      <c r="K33" s="16" t="str">
        <f>IF(ISERROR(VLOOKUP(CONCATENATE($A33,"_",K$2),'Reference data SID'!$B:$M,12,FALSE)),"",VLOOKUP(CONCATENATE($A33,"_",K$2),'Reference data SID'!$B:$M,12,FALSE))</f>
        <v/>
      </c>
      <c r="L33" s="16" t="str">
        <f>IF(ISERROR(VLOOKUP(CONCATENATE($A33,"_",L$2),'Reference data SID'!$B:$M,12,FALSE)),"",VLOOKUP(CONCATENATE($A33,"_",L$2),'Reference data SID'!$B:$M,12,FALSE))</f>
        <v/>
      </c>
      <c r="M33" s="16" t="str">
        <f>IF(ISERROR(VLOOKUP(CONCATENATE($A33,"_",M$2),'Reference data SID'!$B:$M,12,FALSE)),"",VLOOKUP(CONCATENATE($A33,"_",M$2),'Reference data SID'!$B:$M,12,FALSE))</f>
        <v/>
      </c>
      <c r="N33" s="16" t="str">
        <f>IF(ISERROR(VLOOKUP(CONCATENATE($A33,"_",N$2),'Reference data SID'!$B:$M,12,FALSE)),"",VLOOKUP(CONCATENATE($A33,"_",N$2),'Reference data SID'!$B:$M,12,FALSE))</f>
        <v/>
      </c>
      <c r="O33" s="16" t="str">
        <f>IF(ISERROR(VLOOKUP(CONCATENATE($A33,"_",O$2),'Reference data SID'!$B:$M,12,FALSE)),"",VLOOKUP(CONCATENATE($A33,"_",O$2),'Reference data SID'!$B:$M,12,FALSE))</f>
        <v/>
      </c>
      <c r="P33" s="16" t="str">
        <f>IF(ISERROR(VLOOKUP(CONCATENATE($A33,"_",P$2),'Reference data SID'!$B:$M,12,FALSE)),"",VLOOKUP(CONCATENATE($A33,"_",P$2),'Reference data SID'!$B:$M,12,FALSE))</f>
        <v/>
      </c>
      <c r="Q33" s="16" t="str">
        <f>IF(ISERROR(VLOOKUP(CONCATENATE($A33,"_",Q$2),'Reference data SID'!$B:$M,12,FALSE)),"",VLOOKUP(CONCATENATE($A33,"_",Q$2),'Reference data SID'!$B:$M,12,FALSE))</f>
        <v/>
      </c>
      <c r="R33" s="16" t="str">
        <f>IF(ISERROR(VLOOKUP(CONCATENATE($A33,"_",R$2),'Reference data SID'!$B:$M,12,FALSE)),"",VLOOKUP(CONCATENATE($A33,"_",R$2),'Reference data SID'!$B:$M,12,FALSE))</f>
        <v/>
      </c>
      <c r="S33" s="16" t="str">
        <f>IF(ISERROR(VLOOKUP(CONCATENATE($A33,"_",S$2),'Reference data SID'!$B:$M,12,FALSE)),"",VLOOKUP(CONCATENATE($A33,"_",S$2),'Reference data SID'!$B:$M,12,FALSE))</f>
        <v/>
      </c>
      <c r="T33" s="16" t="str">
        <f>IF(ISERROR(VLOOKUP(CONCATENATE($A33,"_",T$2),'Reference data SID'!$B:$M,12,FALSE)),"",VLOOKUP(CONCATENATE($A33,"_",T$2),'Reference data SID'!$B:$M,12,FALSE))</f>
        <v/>
      </c>
      <c r="U33" s="16" t="str">
        <f>IF(ISERROR(VLOOKUP(CONCATENATE($A33,"_",U$2),'Reference data SID'!$B:$M,12,FALSE)),"",VLOOKUP(CONCATENATE($A33,"_",U$2),'Reference data SID'!$B:$M,12,FALSE))</f>
        <v/>
      </c>
      <c r="V33" s="16" t="str">
        <f>IF(ISERROR(VLOOKUP(CONCATENATE($A33,"_",V$2),'Reference data SID'!$B:$M,12,FALSE)),"",VLOOKUP(CONCATENATE($A33,"_",V$2),'Reference data SID'!$B:$M,12,FALSE))</f>
        <v/>
      </c>
      <c r="W33" s="16" t="str">
        <f>IF(ISERROR(VLOOKUP(CONCATENATE($A33,"_",W$2),'Reference data SID'!$B:$M,12,FALSE)),"",VLOOKUP(CONCATENATE($A33,"_",W$2),'Reference data SID'!$B:$M,12,FALSE))</f>
        <v/>
      </c>
      <c r="X33" s="16" t="str">
        <f>IF(ISERROR(VLOOKUP(CONCATENATE($A33,"_",X$2),'Reference data SID'!$B:$M,12,FALSE)),"",VLOOKUP(CONCATENATE($A33,"_",X$2),'Reference data SID'!$B:$M,12,FALSE))</f>
        <v/>
      </c>
      <c r="Y33" s="17" t="str">
        <f>IF(ISERROR(VLOOKUP(CONCATENATE($A33,"_",Y$2),'Reference data SID'!$B:$M,12,FALSE)),"",VLOOKUP(CONCATENATE($A33,"_",Y$2),'Reference data SID'!$B:$M,12,FALSE))</f>
        <v>293-007-5</v>
      </c>
      <c r="Z33" s="16" t="str">
        <f>IF(ISERROR(VLOOKUP(CONCATENATE($A33,"_",Z$2),'Reference data SID'!$B:$M,12,FALSE)),"",VLOOKUP(CONCATENATE($A33,"_",Z$2),'Reference data SID'!$B:$M,12,FALSE))</f>
        <v/>
      </c>
      <c r="AA33" s="16" t="str">
        <f>IF(ISERROR(VLOOKUP(CONCATENATE($A33,"_",AA$2),'Reference data SID'!$B:$M,12,FALSE)),"",VLOOKUP(CONCATENATE($A33,"_",AA$2),'Reference data SID'!$B:$M,12,FALSE))</f>
        <v/>
      </c>
      <c r="AB33" s="16" t="str">
        <f>IF(ISERROR(VLOOKUP(CONCATENATE($A33,"_",AB$2),'Reference data SID'!$B:$M,12,FALSE)),"",VLOOKUP(CONCATENATE($A33,"_",AB$2),'Reference data SID'!$B:$M,12,FALSE))</f>
        <v/>
      </c>
      <c r="AC33" s="16" t="str">
        <f>IF(ISERROR(VLOOKUP(CONCATENATE($A33,"_",AC$2),'Reference data SID'!$B:$M,12,FALSE)),"",VLOOKUP(CONCATENATE($A33,"_",AC$2),'Reference data SID'!$B:$M,12,FALSE))</f>
        <v/>
      </c>
      <c r="AD33" s="16" t="str">
        <f>IF(ISERROR(VLOOKUP(CONCATENATE($A33,"_",AD$2),'Reference data SID'!$B:$M,12,FALSE)),"",VLOOKUP(CONCATENATE($A33,"_",AD$2),'Reference data SID'!$B:$M,12,FALSE))</f>
        <v/>
      </c>
      <c r="AE33" s="16" t="str">
        <f>IF(ISERROR(VLOOKUP(CONCATENATE($A33,"_",AE$2),'Reference data SID'!$B:$M,12,FALSE)),"",VLOOKUP(CONCATENATE($A33,"_",AE$2),'Reference data SID'!$B:$M,12,FALSE))</f>
        <v/>
      </c>
      <c r="AF33" s="16" t="str">
        <f>IF(ISERROR(VLOOKUP(CONCATENATE($A33,"_",AF$2),'Reference data SID'!$B:$M,12,FALSE)),"",VLOOKUP(CONCATENATE($A33,"_",AF$2),'Reference data SID'!$B:$M,12,FALSE))</f>
        <v/>
      </c>
      <c r="AG33" s="16" t="str">
        <f>IF(ISERROR(VLOOKUP(CONCATENATE($A33,"_",AG$2),'Reference data SID'!$B:$M,12,FALSE)),"",VLOOKUP(CONCATENATE($A33,"_",AG$2),'Reference data SID'!$B:$M,12,FALSE))</f>
        <v/>
      </c>
      <c r="AH33" s="16" t="str">
        <f>IF(ISERROR(VLOOKUP(CONCATENATE($A33,"_",AH$2),'Reference data SID'!$B:$M,12,FALSE)),"",VLOOKUP(CONCATENATE($A33,"_",AH$2),'Reference data SID'!$B:$M,12,FALSE))</f>
        <v/>
      </c>
      <c r="AI33" s="16" t="str">
        <f>IF(ISERROR(VLOOKUP(CONCATENATE($A33,"_",AI$2),'Reference data SID'!$B:$M,12,FALSE)),"",VLOOKUP(CONCATENATE($A33,"_",AI$2),'Reference data SID'!$B:$M,12,FALSE))</f>
        <v/>
      </c>
      <c r="AJ33" s="16" t="str">
        <f>IF(ISERROR(VLOOKUP(CONCATENATE($A33,"_",AJ$2),'Reference data SID'!$B:$M,12,FALSE)),"",VLOOKUP(CONCATENATE($A33,"_",AJ$2),'Reference data SID'!$B:$M,12,FALSE))</f>
        <v/>
      </c>
      <c r="AK33" s="16" t="str">
        <f>IF(ISERROR(VLOOKUP(CONCATENATE($A33,"_",AK$2),'Reference data SID'!$B:$M,12,FALSE)),"",VLOOKUP(CONCATENATE($A33,"_",AK$2),'Reference data SID'!$B:$M,12,FALSE))</f>
        <v/>
      </c>
      <c r="AL33" s="16" t="str">
        <f>IF(ISERROR(VLOOKUP(CONCATENATE($A33,"_",AL$2),'Reference data SID'!$B:$M,12,FALSE)),"",VLOOKUP(CONCATENATE($A33,"_",AL$2),'Reference data SID'!$B:$M,12,FALSE))</f>
        <v/>
      </c>
      <c r="AM33" s="16" t="str">
        <f>IF(ISERROR(VLOOKUP(CONCATENATE($A33,"_",AM$2),'Reference data SID'!$B:$M,12,FALSE)),"",VLOOKUP(CONCATENATE($A33,"_",AM$2),'Reference data SID'!$B:$M,12,FALSE))</f>
        <v/>
      </c>
      <c r="AN33" s="16" t="str">
        <f>IF(ISERROR(VLOOKUP(CONCATENATE($A33,"_",AN$2),'Reference data SID'!$B:$M,12,FALSE)),"",VLOOKUP(CONCATENATE($A33,"_",AN$2),'Reference data SID'!$B:$M,12,FALSE))</f>
        <v/>
      </c>
      <c r="AO33" s="16" t="str">
        <f>IF(ISERROR(VLOOKUP(CONCATENATE($A33,"_",AO$2),'Reference data SID'!$B:$M,12,FALSE)),"",VLOOKUP(CONCATENATE($A33,"_",AO$2),'Reference data SID'!$B:$M,12,FALSE))</f>
        <v/>
      </c>
      <c r="AP33" s="16" t="str">
        <f>IF(ISERROR(VLOOKUP(CONCATENATE($A33,"_",AP$2),'Reference data SID'!$B:$M,12,FALSE)),"",VLOOKUP(CONCATENATE($A33,"_",AP$2),'Reference data SID'!$B:$M,12,FALSE))</f>
        <v/>
      </c>
      <c r="AQ33" s="16" t="str">
        <f>IF(ISERROR(VLOOKUP(CONCATENATE($A33,"_",AQ$2),'Reference data SID'!$B:$M,12,FALSE)),"",VLOOKUP(CONCATENATE($A33,"_",AQ$2),'Reference data SID'!$B:$M,12,FALSE))</f>
        <v/>
      </c>
      <c r="AR33" s="16" t="str">
        <f>IF(ISERROR(VLOOKUP(CONCATENATE($A33,"_",AR$2),'Reference data SID'!$B:$M,12,FALSE)),"",VLOOKUP(CONCATENATE($A33,"_",AR$2),'Reference data SID'!$B:$M,12,FALSE))</f>
        <v/>
      </c>
      <c r="AS33" s="16" t="str">
        <f>IF(ISERROR(VLOOKUP(CONCATENATE($A33,"_",AS$2),'Reference data SID'!$B:$M,12,FALSE)),"",VLOOKUP(CONCATENATE($A33,"_",AS$2),'Reference data SID'!$B:$M,12,FALSE))</f>
        <v/>
      </c>
      <c r="AT33" s="16" t="str">
        <f>IF(ISERROR(VLOOKUP(CONCATENATE($A33,"_",AT$2),'Reference data SID'!$B:$M,12,FALSE)),"",VLOOKUP(CONCATENATE($A33,"_",AT$2),'Reference data SID'!$B:$M,12,FALSE))</f>
        <v/>
      </c>
    </row>
    <row r="34" spans="1:46" x14ac:dyDescent="0.25">
      <c r="A34">
        <v>30</v>
      </c>
      <c r="B34" s="16" t="str">
        <f>IF(ISERROR(VLOOKUP(CONCATENATE($A34,"_",B$2),'Reference data SID'!$B:$M,12,FALSE)),"",VLOOKUP(CONCATENATE($A34,"_",B$2),'Reference data SID'!$B:$M,12,FALSE))</f>
        <v/>
      </c>
      <c r="C34" s="16" t="str">
        <f>IF(ISERROR(VLOOKUP(CONCATENATE($A34,"_",C$2),'Reference data SID'!$B:$M,12,FALSE)),"",VLOOKUP(CONCATENATE($A34,"_",C$2),'Reference data SID'!$B:$M,12,FALSE))</f>
        <v/>
      </c>
      <c r="D34" s="16" t="str">
        <f>IF(ISERROR(VLOOKUP(CONCATENATE($A34,"_",D$2),'Reference data SID'!$B:$M,12,FALSE)),"",VLOOKUP(CONCATENATE($A34,"_",D$2),'Reference data SID'!$B:$M,12,FALSE))</f>
        <v/>
      </c>
      <c r="E34" s="16" t="str">
        <f>IF(ISERROR(VLOOKUP(CONCATENATE($A34,"_",E$2),'Reference data SID'!$B:$M,12,FALSE)),"",VLOOKUP(CONCATENATE($A34,"_",E$2),'Reference data SID'!$B:$M,12,FALSE))</f>
        <v/>
      </c>
      <c r="F34" s="16" t="str">
        <f>IF(ISERROR(VLOOKUP(CONCATENATE($A34,"_",F$2),'Reference data SID'!$B:$M,12,FALSE)),"",VLOOKUP(CONCATENATE($A34,"_",F$2),'Reference data SID'!$B:$M,12,FALSE))</f>
        <v/>
      </c>
      <c r="G34" s="16" t="str">
        <f>IF(ISERROR(VLOOKUP(CONCATENATE($A34,"_",G$2),'Reference data SID'!$B:$M,12,FALSE)),"",VLOOKUP(CONCATENATE($A34,"_",G$2),'Reference data SID'!$B:$M,12,FALSE))</f>
        <v/>
      </c>
      <c r="H34" s="16" t="str">
        <f>IF(ISERROR(VLOOKUP(CONCATENATE($A34,"_",H$2),'Reference data SID'!$B:$M,12,FALSE)),"",VLOOKUP(CONCATENATE($A34,"_",H$2),'Reference data SID'!$B:$M,12,FALSE))</f>
        <v/>
      </c>
      <c r="I34" s="16" t="str">
        <f>IF(ISERROR(VLOOKUP(CONCATENATE($A34,"_",I$2),'Reference data SID'!$B:$M,12,FALSE)),"",VLOOKUP(CONCATENATE($A34,"_",I$2),'Reference data SID'!$B:$M,12,FALSE))</f>
        <v/>
      </c>
      <c r="J34" s="16" t="str">
        <f>IF(ISERROR(VLOOKUP(CONCATENATE($A34,"_",J$2),'Reference data SID'!$B:$M,12,FALSE)),"",VLOOKUP(CONCATENATE($A34,"_",J$2),'Reference data SID'!$B:$M,12,FALSE))</f>
        <v/>
      </c>
      <c r="K34" s="16" t="str">
        <f>IF(ISERROR(VLOOKUP(CONCATENATE($A34,"_",K$2),'Reference data SID'!$B:$M,12,FALSE)),"",VLOOKUP(CONCATENATE($A34,"_",K$2),'Reference data SID'!$B:$M,12,FALSE))</f>
        <v/>
      </c>
      <c r="L34" s="16" t="str">
        <f>IF(ISERROR(VLOOKUP(CONCATENATE($A34,"_",L$2),'Reference data SID'!$B:$M,12,FALSE)),"",VLOOKUP(CONCATENATE($A34,"_",L$2),'Reference data SID'!$B:$M,12,FALSE))</f>
        <v/>
      </c>
      <c r="M34" s="16" t="str">
        <f>IF(ISERROR(VLOOKUP(CONCATENATE($A34,"_",M$2),'Reference data SID'!$B:$M,12,FALSE)),"",VLOOKUP(CONCATENATE($A34,"_",M$2),'Reference data SID'!$B:$M,12,FALSE))</f>
        <v/>
      </c>
      <c r="N34" s="16" t="str">
        <f>IF(ISERROR(VLOOKUP(CONCATENATE($A34,"_",N$2),'Reference data SID'!$B:$M,12,FALSE)),"",VLOOKUP(CONCATENATE($A34,"_",N$2),'Reference data SID'!$B:$M,12,FALSE))</f>
        <v/>
      </c>
      <c r="O34" s="16" t="str">
        <f>IF(ISERROR(VLOOKUP(CONCATENATE($A34,"_",O$2),'Reference data SID'!$B:$M,12,FALSE)),"",VLOOKUP(CONCATENATE($A34,"_",O$2),'Reference data SID'!$B:$M,12,FALSE))</f>
        <v/>
      </c>
      <c r="P34" s="16" t="str">
        <f>IF(ISERROR(VLOOKUP(CONCATENATE($A34,"_",P$2),'Reference data SID'!$B:$M,12,FALSE)),"",VLOOKUP(CONCATENATE($A34,"_",P$2),'Reference data SID'!$B:$M,12,FALSE))</f>
        <v/>
      </c>
      <c r="Q34" s="16" t="str">
        <f>IF(ISERROR(VLOOKUP(CONCATENATE($A34,"_",Q$2),'Reference data SID'!$B:$M,12,FALSE)),"",VLOOKUP(CONCATENATE($A34,"_",Q$2),'Reference data SID'!$B:$M,12,FALSE))</f>
        <v/>
      </c>
      <c r="R34" s="16" t="str">
        <f>IF(ISERROR(VLOOKUP(CONCATENATE($A34,"_",R$2),'Reference data SID'!$B:$M,12,FALSE)),"",VLOOKUP(CONCATENATE($A34,"_",R$2),'Reference data SID'!$B:$M,12,FALSE))</f>
        <v/>
      </c>
      <c r="S34" s="16" t="str">
        <f>IF(ISERROR(VLOOKUP(CONCATENATE($A34,"_",S$2),'Reference data SID'!$B:$M,12,FALSE)),"",VLOOKUP(CONCATENATE($A34,"_",S$2),'Reference data SID'!$B:$M,12,FALSE))</f>
        <v/>
      </c>
      <c r="T34" s="16" t="str">
        <f>IF(ISERROR(VLOOKUP(CONCATENATE($A34,"_",T$2),'Reference data SID'!$B:$M,12,FALSE)),"",VLOOKUP(CONCATENATE($A34,"_",T$2),'Reference data SID'!$B:$M,12,FALSE))</f>
        <v/>
      </c>
      <c r="U34" s="16" t="str">
        <f>IF(ISERROR(VLOOKUP(CONCATENATE($A34,"_",U$2),'Reference data SID'!$B:$M,12,FALSE)),"",VLOOKUP(CONCATENATE($A34,"_",U$2),'Reference data SID'!$B:$M,12,FALSE))</f>
        <v/>
      </c>
      <c r="V34" s="16" t="str">
        <f>IF(ISERROR(VLOOKUP(CONCATENATE($A34,"_",V$2),'Reference data SID'!$B:$M,12,FALSE)),"",VLOOKUP(CONCATENATE($A34,"_",V$2),'Reference data SID'!$B:$M,12,FALSE))</f>
        <v/>
      </c>
      <c r="W34" s="16" t="str">
        <f>IF(ISERROR(VLOOKUP(CONCATENATE($A34,"_",W$2),'Reference data SID'!$B:$M,12,FALSE)),"",VLOOKUP(CONCATENATE($A34,"_",W$2),'Reference data SID'!$B:$M,12,FALSE))</f>
        <v/>
      </c>
      <c r="X34" s="16" t="str">
        <f>IF(ISERROR(VLOOKUP(CONCATENATE($A34,"_",X$2),'Reference data SID'!$B:$M,12,FALSE)),"",VLOOKUP(CONCATENATE($A34,"_",X$2),'Reference data SID'!$B:$M,12,FALSE))</f>
        <v/>
      </c>
      <c r="Y34" s="17" t="str">
        <f>IF(ISERROR(VLOOKUP(CONCATENATE($A34,"_",Y$2),'Reference data SID'!$B:$M,12,FALSE)),"",VLOOKUP(CONCATENATE($A34,"_",Y$2),'Reference data SID'!$B:$M,12,FALSE))</f>
        <v>292-504-4</v>
      </c>
      <c r="Z34" s="16" t="str">
        <f>IF(ISERROR(VLOOKUP(CONCATENATE($A34,"_",Z$2),'Reference data SID'!$B:$M,12,FALSE)),"",VLOOKUP(CONCATENATE($A34,"_",Z$2),'Reference data SID'!$B:$M,12,FALSE))</f>
        <v/>
      </c>
      <c r="AA34" s="16" t="str">
        <f>IF(ISERROR(VLOOKUP(CONCATENATE($A34,"_",AA$2),'Reference data SID'!$B:$M,12,FALSE)),"",VLOOKUP(CONCATENATE($A34,"_",AA$2),'Reference data SID'!$B:$M,12,FALSE))</f>
        <v/>
      </c>
      <c r="AB34" s="16" t="str">
        <f>IF(ISERROR(VLOOKUP(CONCATENATE($A34,"_",AB$2),'Reference data SID'!$B:$M,12,FALSE)),"",VLOOKUP(CONCATENATE($A34,"_",AB$2),'Reference data SID'!$B:$M,12,FALSE))</f>
        <v/>
      </c>
      <c r="AC34" s="16" t="str">
        <f>IF(ISERROR(VLOOKUP(CONCATENATE($A34,"_",AC$2),'Reference data SID'!$B:$M,12,FALSE)),"",VLOOKUP(CONCATENATE($A34,"_",AC$2),'Reference data SID'!$B:$M,12,FALSE))</f>
        <v/>
      </c>
      <c r="AD34" s="16" t="str">
        <f>IF(ISERROR(VLOOKUP(CONCATENATE($A34,"_",AD$2),'Reference data SID'!$B:$M,12,FALSE)),"",VLOOKUP(CONCATENATE($A34,"_",AD$2),'Reference data SID'!$B:$M,12,FALSE))</f>
        <v/>
      </c>
      <c r="AE34" s="16" t="str">
        <f>IF(ISERROR(VLOOKUP(CONCATENATE($A34,"_",AE$2),'Reference data SID'!$B:$M,12,FALSE)),"",VLOOKUP(CONCATENATE($A34,"_",AE$2),'Reference data SID'!$B:$M,12,FALSE))</f>
        <v/>
      </c>
      <c r="AF34" s="16" t="str">
        <f>IF(ISERROR(VLOOKUP(CONCATENATE($A34,"_",AF$2),'Reference data SID'!$B:$M,12,FALSE)),"",VLOOKUP(CONCATENATE($A34,"_",AF$2),'Reference data SID'!$B:$M,12,FALSE))</f>
        <v/>
      </c>
      <c r="AG34" s="16" t="str">
        <f>IF(ISERROR(VLOOKUP(CONCATENATE($A34,"_",AG$2),'Reference data SID'!$B:$M,12,FALSE)),"",VLOOKUP(CONCATENATE($A34,"_",AG$2),'Reference data SID'!$B:$M,12,FALSE))</f>
        <v/>
      </c>
      <c r="AH34" s="16" t="str">
        <f>IF(ISERROR(VLOOKUP(CONCATENATE($A34,"_",AH$2),'Reference data SID'!$B:$M,12,FALSE)),"",VLOOKUP(CONCATENATE($A34,"_",AH$2),'Reference data SID'!$B:$M,12,FALSE))</f>
        <v/>
      </c>
      <c r="AI34" s="16" t="str">
        <f>IF(ISERROR(VLOOKUP(CONCATENATE($A34,"_",AI$2),'Reference data SID'!$B:$M,12,FALSE)),"",VLOOKUP(CONCATENATE($A34,"_",AI$2),'Reference data SID'!$B:$M,12,FALSE))</f>
        <v/>
      </c>
      <c r="AJ34" s="16" t="str">
        <f>IF(ISERROR(VLOOKUP(CONCATENATE($A34,"_",AJ$2),'Reference data SID'!$B:$M,12,FALSE)),"",VLOOKUP(CONCATENATE($A34,"_",AJ$2),'Reference data SID'!$B:$M,12,FALSE))</f>
        <v/>
      </c>
      <c r="AK34" s="16" t="str">
        <f>IF(ISERROR(VLOOKUP(CONCATENATE($A34,"_",AK$2),'Reference data SID'!$B:$M,12,FALSE)),"",VLOOKUP(CONCATENATE($A34,"_",AK$2),'Reference data SID'!$B:$M,12,FALSE))</f>
        <v/>
      </c>
      <c r="AL34" s="16" t="str">
        <f>IF(ISERROR(VLOOKUP(CONCATENATE($A34,"_",AL$2),'Reference data SID'!$B:$M,12,FALSE)),"",VLOOKUP(CONCATENATE($A34,"_",AL$2),'Reference data SID'!$B:$M,12,FALSE))</f>
        <v/>
      </c>
      <c r="AM34" s="16" t="str">
        <f>IF(ISERROR(VLOOKUP(CONCATENATE($A34,"_",AM$2),'Reference data SID'!$B:$M,12,FALSE)),"",VLOOKUP(CONCATENATE($A34,"_",AM$2),'Reference data SID'!$B:$M,12,FALSE))</f>
        <v/>
      </c>
      <c r="AN34" s="16" t="str">
        <f>IF(ISERROR(VLOOKUP(CONCATENATE($A34,"_",AN$2),'Reference data SID'!$B:$M,12,FALSE)),"",VLOOKUP(CONCATENATE($A34,"_",AN$2),'Reference data SID'!$B:$M,12,FALSE))</f>
        <v/>
      </c>
      <c r="AO34" s="16" t="str">
        <f>IF(ISERROR(VLOOKUP(CONCATENATE($A34,"_",AO$2),'Reference data SID'!$B:$M,12,FALSE)),"",VLOOKUP(CONCATENATE($A34,"_",AO$2),'Reference data SID'!$B:$M,12,FALSE))</f>
        <v/>
      </c>
      <c r="AP34" s="16" t="str">
        <f>IF(ISERROR(VLOOKUP(CONCATENATE($A34,"_",AP$2),'Reference data SID'!$B:$M,12,FALSE)),"",VLOOKUP(CONCATENATE($A34,"_",AP$2),'Reference data SID'!$B:$M,12,FALSE))</f>
        <v/>
      </c>
      <c r="AQ34" s="16" t="str">
        <f>IF(ISERROR(VLOOKUP(CONCATENATE($A34,"_",AQ$2),'Reference data SID'!$B:$M,12,FALSE)),"",VLOOKUP(CONCATENATE($A34,"_",AQ$2),'Reference data SID'!$B:$M,12,FALSE))</f>
        <v/>
      </c>
      <c r="AR34" s="16" t="str">
        <f>IF(ISERROR(VLOOKUP(CONCATENATE($A34,"_",AR$2),'Reference data SID'!$B:$M,12,FALSE)),"",VLOOKUP(CONCATENATE($A34,"_",AR$2),'Reference data SID'!$B:$M,12,FALSE))</f>
        <v/>
      </c>
      <c r="AS34" s="16" t="str">
        <f>IF(ISERROR(VLOOKUP(CONCATENATE($A34,"_",AS$2),'Reference data SID'!$B:$M,12,FALSE)),"",VLOOKUP(CONCATENATE($A34,"_",AS$2),'Reference data SID'!$B:$M,12,FALSE))</f>
        <v/>
      </c>
      <c r="AT34" s="16" t="str">
        <f>IF(ISERROR(VLOOKUP(CONCATENATE($A34,"_",AT$2),'Reference data SID'!$B:$M,12,FALSE)),"",VLOOKUP(CONCATENATE($A34,"_",AT$2),'Reference data SID'!$B:$M,12,FALSE))</f>
        <v/>
      </c>
    </row>
    <row r="35" spans="1:46" x14ac:dyDescent="0.25">
      <c r="A35">
        <v>31</v>
      </c>
      <c r="B35" s="16" t="str">
        <f>IF(ISERROR(VLOOKUP(CONCATENATE($A35,"_",B$2),'Reference data SID'!$B:$M,12,FALSE)),"",VLOOKUP(CONCATENATE($A35,"_",B$2),'Reference data SID'!$B:$M,12,FALSE))</f>
        <v/>
      </c>
      <c r="C35" s="16" t="str">
        <f>IF(ISERROR(VLOOKUP(CONCATENATE($A35,"_",C$2),'Reference data SID'!$B:$M,12,FALSE)),"",VLOOKUP(CONCATENATE($A35,"_",C$2),'Reference data SID'!$B:$M,12,FALSE))</f>
        <v/>
      </c>
      <c r="D35" s="16" t="str">
        <f>IF(ISERROR(VLOOKUP(CONCATENATE($A35,"_",D$2),'Reference data SID'!$B:$M,12,FALSE)),"",VLOOKUP(CONCATENATE($A35,"_",D$2),'Reference data SID'!$B:$M,12,FALSE))</f>
        <v/>
      </c>
      <c r="E35" s="16" t="str">
        <f>IF(ISERROR(VLOOKUP(CONCATENATE($A35,"_",E$2),'Reference data SID'!$B:$M,12,FALSE)),"",VLOOKUP(CONCATENATE($A35,"_",E$2),'Reference data SID'!$B:$M,12,FALSE))</f>
        <v/>
      </c>
      <c r="F35" s="16" t="str">
        <f>IF(ISERROR(VLOOKUP(CONCATENATE($A35,"_",F$2),'Reference data SID'!$B:$M,12,FALSE)),"",VLOOKUP(CONCATENATE($A35,"_",F$2),'Reference data SID'!$B:$M,12,FALSE))</f>
        <v/>
      </c>
      <c r="G35" s="16" t="str">
        <f>IF(ISERROR(VLOOKUP(CONCATENATE($A35,"_",G$2),'Reference data SID'!$B:$M,12,FALSE)),"",VLOOKUP(CONCATENATE($A35,"_",G$2),'Reference data SID'!$B:$M,12,FALSE))</f>
        <v/>
      </c>
      <c r="H35" s="16" t="str">
        <f>IF(ISERROR(VLOOKUP(CONCATENATE($A35,"_",H$2),'Reference data SID'!$B:$M,12,FALSE)),"",VLOOKUP(CONCATENATE($A35,"_",H$2),'Reference data SID'!$B:$M,12,FALSE))</f>
        <v/>
      </c>
      <c r="I35" s="16" t="str">
        <f>IF(ISERROR(VLOOKUP(CONCATENATE($A35,"_",I$2),'Reference data SID'!$B:$M,12,FALSE)),"",VLOOKUP(CONCATENATE($A35,"_",I$2),'Reference data SID'!$B:$M,12,FALSE))</f>
        <v/>
      </c>
      <c r="J35" s="16" t="str">
        <f>IF(ISERROR(VLOOKUP(CONCATENATE($A35,"_",J$2),'Reference data SID'!$B:$M,12,FALSE)),"",VLOOKUP(CONCATENATE($A35,"_",J$2),'Reference data SID'!$B:$M,12,FALSE))</f>
        <v/>
      </c>
      <c r="K35" s="16" t="str">
        <f>IF(ISERROR(VLOOKUP(CONCATENATE($A35,"_",K$2),'Reference data SID'!$B:$M,12,FALSE)),"",VLOOKUP(CONCATENATE($A35,"_",K$2),'Reference data SID'!$B:$M,12,FALSE))</f>
        <v/>
      </c>
      <c r="L35" s="16" t="str">
        <f>IF(ISERROR(VLOOKUP(CONCATENATE($A35,"_",L$2),'Reference data SID'!$B:$M,12,FALSE)),"",VLOOKUP(CONCATENATE($A35,"_",L$2),'Reference data SID'!$B:$M,12,FALSE))</f>
        <v/>
      </c>
      <c r="M35" s="16" t="str">
        <f>IF(ISERROR(VLOOKUP(CONCATENATE($A35,"_",M$2),'Reference data SID'!$B:$M,12,FALSE)),"",VLOOKUP(CONCATENATE($A35,"_",M$2),'Reference data SID'!$B:$M,12,FALSE))</f>
        <v/>
      </c>
      <c r="N35" s="16" t="str">
        <f>IF(ISERROR(VLOOKUP(CONCATENATE($A35,"_",N$2),'Reference data SID'!$B:$M,12,FALSE)),"",VLOOKUP(CONCATENATE($A35,"_",N$2),'Reference data SID'!$B:$M,12,FALSE))</f>
        <v/>
      </c>
      <c r="O35" s="16" t="str">
        <f>IF(ISERROR(VLOOKUP(CONCATENATE($A35,"_",O$2),'Reference data SID'!$B:$M,12,FALSE)),"",VLOOKUP(CONCATENATE($A35,"_",O$2),'Reference data SID'!$B:$M,12,FALSE))</f>
        <v/>
      </c>
      <c r="P35" s="16" t="str">
        <f>IF(ISERROR(VLOOKUP(CONCATENATE($A35,"_",P$2),'Reference data SID'!$B:$M,12,FALSE)),"",VLOOKUP(CONCATENATE($A35,"_",P$2),'Reference data SID'!$B:$M,12,FALSE))</f>
        <v/>
      </c>
      <c r="Q35" s="16" t="str">
        <f>IF(ISERROR(VLOOKUP(CONCATENATE($A35,"_",Q$2),'Reference data SID'!$B:$M,12,FALSE)),"",VLOOKUP(CONCATENATE($A35,"_",Q$2),'Reference data SID'!$B:$M,12,FALSE))</f>
        <v/>
      </c>
      <c r="R35" s="16" t="str">
        <f>IF(ISERROR(VLOOKUP(CONCATENATE($A35,"_",R$2),'Reference data SID'!$B:$M,12,FALSE)),"",VLOOKUP(CONCATENATE($A35,"_",R$2),'Reference data SID'!$B:$M,12,FALSE))</f>
        <v/>
      </c>
      <c r="S35" s="16" t="str">
        <f>IF(ISERROR(VLOOKUP(CONCATENATE($A35,"_",S$2),'Reference data SID'!$B:$M,12,FALSE)),"",VLOOKUP(CONCATENATE($A35,"_",S$2),'Reference data SID'!$B:$M,12,FALSE))</f>
        <v/>
      </c>
      <c r="T35" s="16" t="str">
        <f>IF(ISERROR(VLOOKUP(CONCATENATE($A35,"_",T$2),'Reference data SID'!$B:$M,12,FALSE)),"",VLOOKUP(CONCATENATE($A35,"_",T$2),'Reference data SID'!$B:$M,12,FALSE))</f>
        <v/>
      </c>
      <c r="U35" s="16" t="str">
        <f>IF(ISERROR(VLOOKUP(CONCATENATE($A35,"_",U$2),'Reference data SID'!$B:$M,12,FALSE)),"",VLOOKUP(CONCATENATE($A35,"_",U$2),'Reference data SID'!$B:$M,12,FALSE))</f>
        <v/>
      </c>
      <c r="V35" s="16" t="str">
        <f>IF(ISERROR(VLOOKUP(CONCATENATE($A35,"_",V$2),'Reference data SID'!$B:$M,12,FALSE)),"",VLOOKUP(CONCATENATE($A35,"_",V$2),'Reference data SID'!$B:$M,12,FALSE))</f>
        <v/>
      </c>
      <c r="W35" s="16" t="str">
        <f>IF(ISERROR(VLOOKUP(CONCATENATE($A35,"_",W$2),'Reference data SID'!$B:$M,12,FALSE)),"",VLOOKUP(CONCATENATE($A35,"_",W$2),'Reference data SID'!$B:$M,12,FALSE))</f>
        <v/>
      </c>
      <c r="X35" s="16" t="str">
        <f>IF(ISERROR(VLOOKUP(CONCATENATE($A35,"_",X$2),'Reference data SID'!$B:$M,12,FALSE)),"",VLOOKUP(CONCATENATE($A35,"_",X$2),'Reference data SID'!$B:$M,12,FALSE))</f>
        <v/>
      </c>
      <c r="Y35" s="17" t="str">
        <f>IF(ISERROR(VLOOKUP(CONCATENATE($A35,"_",Y$2),'Reference data SID'!$B:$M,12,FALSE)),"",VLOOKUP(CONCATENATE($A35,"_",Y$2),'Reference data SID'!$B:$M,12,FALSE))</f>
        <v>292-474-2</v>
      </c>
      <c r="Z35" s="16" t="str">
        <f>IF(ISERROR(VLOOKUP(CONCATENATE($A35,"_",Z$2),'Reference data SID'!$B:$M,12,FALSE)),"",VLOOKUP(CONCATENATE($A35,"_",Z$2),'Reference data SID'!$B:$M,12,FALSE))</f>
        <v/>
      </c>
      <c r="AA35" s="16" t="str">
        <f>IF(ISERROR(VLOOKUP(CONCATENATE($A35,"_",AA$2),'Reference data SID'!$B:$M,12,FALSE)),"",VLOOKUP(CONCATENATE($A35,"_",AA$2),'Reference data SID'!$B:$M,12,FALSE))</f>
        <v/>
      </c>
      <c r="AB35" s="16" t="str">
        <f>IF(ISERROR(VLOOKUP(CONCATENATE($A35,"_",AB$2),'Reference data SID'!$B:$M,12,FALSE)),"",VLOOKUP(CONCATENATE($A35,"_",AB$2),'Reference data SID'!$B:$M,12,FALSE))</f>
        <v/>
      </c>
      <c r="AC35" s="16" t="str">
        <f>IF(ISERROR(VLOOKUP(CONCATENATE($A35,"_",AC$2),'Reference data SID'!$B:$M,12,FALSE)),"",VLOOKUP(CONCATENATE($A35,"_",AC$2),'Reference data SID'!$B:$M,12,FALSE))</f>
        <v/>
      </c>
      <c r="AD35" s="16" t="str">
        <f>IF(ISERROR(VLOOKUP(CONCATENATE($A35,"_",AD$2),'Reference data SID'!$B:$M,12,FALSE)),"",VLOOKUP(CONCATENATE($A35,"_",AD$2),'Reference data SID'!$B:$M,12,FALSE))</f>
        <v/>
      </c>
      <c r="AE35" s="16" t="str">
        <f>IF(ISERROR(VLOOKUP(CONCATENATE($A35,"_",AE$2),'Reference data SID'!$B:$M,12,FALSE)),"",VLOOKUP(CONCATENATE($A35,"_",AE$2),'Reference data SID'!$B:$M,12,FALSE))</f>
        <v/>
      </c>
      <c r="AF35" s="16" t="str">
        <f>IF(ISERROR(VLOOKUP(CONCATENATE($A35,"_",AF$2),'Reference data SID'!$B:$M,12,FALSE)),"",VLOOKUP(CONCATENATE($A35,"_",AF$2),'Reference data SID'!$B:$M,12,FALSE))</f>
        <v/>
      </c>
      <c r="AG35" s="16" t="str">
        <f>IF(ISERROR(VLOOKUP(CONCATENATE($A35,"_",AG$2),'Reference data SID'!$B:$M,12,FALSE)),"",VLOOKUP(CONCATENATE($A35,"_",AG$2),'Reference data SID'!$B:$M,12,FALSE))</f>
        <v/>
      </c>
      <c r="AH35" s="16" t="str">
        <f>IF(ISERROR(VLOOKUP(CONCATENATE($A35,"_",AH$2),'Reference data SID'!$B:$M,12,FALSE)),"",VLOOKUP(CONCATENATE($A35,"_",AH$2),'Reference data SID'!$B:$M,12,FALSE))</f>
        <v/>
      </c>
      <c r="AI35" s="16" t="str">
        <f>IF(ISERROR(VLOOKUP(CONCATENATE($A35,"_",AI$2),'Reference data SID'!$B:$M,12,FALSE)),"",VLOOKUP(CONCATENATE($A35,"_",AI$2),'Reference data SID'!$B:$M,12,FALSE))</f>
        <v/>
      </c>
      <c r="AJ35" s="16" t="str">
        <f>IF(ISERROR(VLOOKUP(CONCATENATE($A35,"_",AJ$2),'Reference data SID'!$B:$M,12,FALSE)),"",VLOOKUP(CONCATENATE($A35,"_",AJ$2),'Reference data SID'!$B:$M,12,FALSE))</f>
        <v/>
      </c>
      <c r="AK35" s="16" t="str">
        <f>IF(ISERROR(VLOOKUP(CONCATENATE($A35,"_",AK$2),'Reference data SID'!$B:$M,12,FALSE)),"",VLOOKUP(CONCATENATE($A35,"_",AK$2),'Reference data SID'!$B:$M,12,FALSE))</f>
        <v/>
      </c>
      <c r="AL35" s="16" t="str">
        <f>IF(ISERROR(VLOOKUP(CONCATENATE($A35,"_",AL$2),'Reference data SID'!$B:$M,12,FALSE)),"",VLOOKUP(CONCATENATE($A35,"_",AL$2),'Reference data SID'!$B:$M,12,FALSE))</f>
        <v/>
      </c>
      <c r="AM35" s="16" t="str">
        <f>IF(ISERROR(VLOOKUP(CONCATENATE($A35,"_",AM$2),'Reference data SID'!$B:$M,12,FALSE)),"",VLOOKUP(CONCATENATE($A35,"_",AM$2),'Reference data SID'!$B:$M,12,FALSE))</f>
        <v/>
      </c>
      <c r="AN35" s="16" t="str">
        <f>IF(ISERROR(VLOOKUP(CONCATENATE($A35,"_",AN$2),'Reference data SID'!$B:$M,12,FALSE)),"",VLOOKUP(CONCATENATE($A35,"_",AN$2),'Reference data SID'!$B:$M,12,FALSE))</f>
        <v/>
      </c>
      <c r="AO35" s="16" t="str">
        <f>IF(ISERROR(VLOOKUP(CONCATENATE($A35,"_",AO$2),'Reference data SID'!$B:$M,12,FALSE)),"",VLOOKUP(CONCATENATE($A35,"_",AO$2),'Reference data SID'!$B:$M,12,FALSE))</f>
        <v/>
      </c>
      <c r="AP35" s="16" t="str">
        <f>IF(ISERROR(VLOOKUP(CONCATENATE($A35,"_",AP$2),'Reference data SID'!$B:$M,12,FALSE)),"",VLOOKUP(CONCATENATE($A35,"_",AP$2),'Reference data SID'!$B:$M,12,FALSE))</f>
        <v/>
      </c>
      <c r="AQ35" s="16" t="str">
        <f>IF(ISERROR(VLOOKUP(CONCATENATE($A35,"_",AQ$2),'Reference data SID'!$B:$M,12,FALSE)),"",VLOOKUP(CONCATENATE($A35,"_",AQ$2),'Reference data SID'!$B:$M,12,FALSE))</f>
        <v/>
      </c>
      <c r="AR35" s="16" t="str">
        <f>IF(ISERROR(VLOOKUP(CONCATENATE($A35,"_",AR$2),'Reference data SID'!$B:$M,12,FALSE)),"",VLOOKUP(CONCATENATE($A35,"_",AR$2),'Reference data SID'!$B:$M,12,FALSE))</f>
        <v/>
      </c>
      <c r="AS35" s="16" t="str">
        <f>IF(ISERROR(VLOOKUP(CONCATENATE($A35,"_",AS$2),'Reference data SID'!$B:$M,12,FALSE)),"",VLOOKUP(CONCATENATE($A35,"_",AS$2),'Reference data SID'!$B:$M,12,FALSE))</f>
        <v/>
      </c>
      <c r="AT35" s="16" t="str">
        <f>IF(ISERROR(VLOOKUP(CONCATENATE($A35,"_",AT$2),'Reference data SID'!$B:$M,12,FALSE)),"",VLOOKUP(CONCATENATE($A35,"_",AT$2),'Reference data SID'!$B:$M,12,FALSE))</f>
        <v/>
      </c>
    </row>
    <row r="36" spans="1:46" x14ac:dyDescent="0.25">
      <c r="A36">
        <v>32</v>
      </c>
      <c r="B36" s="16" t="str">
        <f>IF(ISERROR(VLOOKUP(CONCATENATE($A36,"_",B$2),'Reference data SID'!$B:$M,12,FALSE)),"",VLOOKUP(CONCATENATE($A36,"_",B$2),'Reference data SID'!$B:$M,12,FALSE))</f>
        <v/>
      </c>
      <c r="C36" s="16" t="str">
        <f>IF(ISERROR(VLOOKUP(CONCATENATE($A36,"_",C$2),'Reference data SID'!$B:$M,12,FALSE)),"",VLOOKUP(CONCATENATE($A36,"_",C$2),'Reference data SID'!$B:$M,12,FALSE))</f>
        <v/>
      </c>
      <c r="D36" s="16" t="str">
        <f>IF(ISERROR(VLOOKUP(CONCATENATE($A36,"_",D$2),'Reference data SID'!$B:$M,12,FALSE)),"",VLOOKUP(CONCATENATE($A36,"_",D$2),'Reference data SID'!$B:$M,12,FALSE))</f>
        <v/>
      </c>
      <c r="E36" s="16" t="str">
        <f>IF(ISERROR(VLOOKUP(CONCATENATE($A36,"_",E$2),'Reference data SID'!$B:$M,12,FALSE)),"",VLOOKUP(CONCATENATE($A36,"_",E$2),'Reference data SID'!$B:$M,12,FALSE))</f>
        <v/>
      </c>
      <c r="F36" s="16" t="str">
        <f>IF(ISERROR(VLOOKUP(CONCATENATE($A36,"_",F$2),'Reference data SID'!$B:$M,12,FALSE)),"",VLOOKUP(CONCATENATE($A36,"_",F$2),'Reference data SID'!$B:$M,12,FALSE))</f>
        <v/>
      </c>
      <c r="G36" s="16" t="str">
        <f>IF(ISERROR(VLOOKUP(CONCATENATE($A36,"_",G$2),'Reference data SID'!$B:$M,12,FALSE)),"",VLOOKUP(CONCATENATE($A36,"_",G$2),'Reference data SID'!$B:$M,12,FALSE))</f>
        <v/>
      </c>
      <c r="H36" s="16" t="str">
        <f>IF(ISERROR(VLOOKUP(CONCATENATE($A36,"_",H$2),'Reference data SID'!$B:$M,12,FALSE)),"",VLOOKUP(CONCATENATE($A36,"_",H$2),'Reference data SID'!$B:$M,12,FALSE))</f>
        <v/>
      </c>
      <c r="I36" s="16" t="str">
        <f>IF(ISERROR(VLOOKUP(CONCATENATE($A36,"_",I$2),'Reference data SID'!$B:$M,12,FALSE)),"",VLOOKUP(CONCATENATE($A36,"_",I$2),'Reference data SID'!$B:$M,12,FALSE))</f>
        <v/>
      </c>
      <c r="J36" s="16" t="str">
        <f>IF(ISERROR(VLOOKUP(CONCATENATE($A36,"_",J$2),'Reference data SID'!$B:$M,12,FALSE)),"",VLOOKUP(CONCATENATE($A36,"_",J$2),'Reference data SID'!$B:$M,12,FALSE))</f>
        <v/>
      </c>
      <c r="K36" s="16" t="str">
        <f>IF(ISERROR(VLOOKUP(CONCATENATE($A36,"_",K$2),'Reference data SID'!$B:$M,12,FALSE)),"",VLOOKUP(CONCATENATE($A36,"_",K$2),'Reference data SID'!$B:$M,12,FALSE))</f>
        <v/>
      </c>
      <c r="L36" s="16" t="str">
        <f>IF(ISERROR(VLOOKUP(CONCATENATE($A36,"_",L$2),'Reference data SID'!$B:$M,12,FALSE)),"",VLOOKUP(CONCATENATE($A36,"_",L$2),'Reference data SID'!$B:$M,12,FALSE))</f>
        <v/>
      </c>
      <c r="M36" s="16" t="str">
        <f>IF(ISERROR(VLOOKUP(CONCATENATE($A36,"_",M$2),'Reference data SID'!$B:$M,12,FALSE)),"",VLOOKUP(CONCATENATE($A36,"_",M$2),'Reference data SID'!$B:$M,12,FALSE))</f>
        <v/>
      </c>
      <c r="N36" s="16" t="str">
        <f>IF(ISERROR(VLOOKUP(CONCATENATE($A36,"_",N$2),'Reference data SID'!$B:$M,12,FALSE)),"",VLOOKUP(CONCATENATE($A36,"_",N$2),'Reference data SID'!$B:$M,12,FALSE))</f>
        <v/>
      </c>
      <c r="O36" s="16" t="str">
        <f>IF(ISERROR(VLOOKUP(CONCATENATE($A36,"_",O$2),'Reference data SID'!$B:$M,12,FALSE)),"",VLOOKUP(CONCATENATE($A36,"_",O$2),'Reference data SID'!$B:$M,12,FALSE))</f>
        <v/>
      </c>
      <c r="P36" s="16" t="str">
        <f>IF(ISERROR(VLOOKUP(CONCATENATE($A36,"_",P$2),'Reference data SID'!$B:$M,12,FALSE)),"",VLOOKUP(CONCATENATE($A36,"_",P$2),'Reference data SID'!$B:$M,12,FALSE))</f>
        <v/>
      </c>
      <c r="Q36" s="16" t="str">
        <f>IF(ISERROR(VLOOKUP(CONCATENATE($A36,"_",Q$2),'Reference data SID'!$B:$M,12,FALSE)),"",VLOOKUP(CONCATENATE($A36,"_",Q$2),'Reference data SID'!$B:$M,12,FALSE))</f>
        <v/>
      </c>
      <c r="R36" s="16" t="str">
        <f>IF(ISERROR(VLOOKUP(CONCATENATE($A36,"_",R$2),'Reference data SID'!$B:$M,12,FALSE)),"",VLOOKUP(CONCATENATE($A36,"_",R$2),'Reference data SID'!$B:$M,12,FALSE))</f>
        <v/>
      </c>
      <c r="S36" s="16" t="str">
        <f>IF(ISERROR(VLOOKUP(CONCATENATE($A36,"_",S$2),'Reference data SID'!$B:$M,12,FALSE)),"",VLOOKUP(CONCATENATE($A36,"_",S$2),'Reference data SID'!$B:$M,12,FALSE))</f>
        <v/>
      </c>
      <c r="T36" s="16" t="str">
        <f>IF(ISERROR(VLOOKUP(CONCATENATE($A36,"_",T$2),'Reference data SID'!$B:$M,12,FALSE)),"",VLOOKUP(CONCATENATE($A36,"_",T$2),'Reference data SID'!$B:$M,12,FALSE))</f>
        <v/>
      </c>
      <c r="U36" s="16" t="str">
        <f>IF(ISERROR(VLOOKUP(CONCATENATE($A36,"_",U$2),'Reference data SID'!$B:$M,12,FALSE)),"",VLOOKUP(CONCATENATE($A36,"_",U$2),'Reference data SID'!$B:$M,12,FALSE))</f>
        <v/>
      </c>
      <c r="V36" s="16" t="str">
        <f>IF(ISERROR(VLOOKUP(CONCATENATE($A36,"_",V$2),'Reference data SID'!$B:$M,12,FALSE)),"",VLOOKUP(CONCATENATE($A36,"_",V$2),'Reference data SID'!$B:$M,12,FALSE))</f>
        <v/>
      </c>
      <c r="W36" s="16" t="str">
        <f>IF(ISERROR(VLOOKUP(CONCATENATE($A36,"_",W$2),'Reference data SID'!$B:$M,12,FALSE)),"",VLOOKUP(CONCATENATE($A36,"_",W$2),'Reference data SID'!$B:$M,12,FALSE))</f>
        <v/>
      </c>
      <c r="X36" s="16" t="str">
        <f>IF(ISERROR(VLOOKUP(CONCATENATE($A36,"_",X$2),'Reference data SID'!$B:$M,12,FALSE)),"",VLOOKUP(CONCATENATE($A36,"_",X$2),'Reference data SID'!$B:$M,12,FALSE))</f>
        <v/>
      </c>
      <c r="Y36" s="17" t="str">
        <f>IF(ISERROR(VLOOKUP(CONCATENATE($A36,"_",Y$2),'Reference data SID'!$B:$M,12,FALSE)),"",VLOOKUP(CONCATENATE($A36,"_",Y$2),'Reference data SID'!$B:$M,12,FALSE))</f>
        <v>291-792-9</v>
      </c>
      <c r="Z36" s="16" t="str">
        <f>IF(ISERROR(VLOOKUP(CONCATENATE($A36,"_",Z$2),'Reference data SID'!$B:$M,12,FALSE)),"",VLOOKUP(CONCATENATE($A36,"_",Z$2),'Reference data SID'!$B:$M,12,FALSE))</f>
        <v/>
      </c>
      <c r="AA36" s="16" t="str">
        <f>IF(ISERROR(VLOOKUP(CONCATENATE($A36,"_",AA$2),'Reference data SID'!$B:$M,12,FALSE)),"",VLOOKUP(CONCATENATE($A36,"_",AA$2),'Reference data SID'!$B:$M,12,FALSE))</f>
        <v/>
      </c>
      <c r="AB36" s="16" t="str">
        <f>IF(ISERROR(VLOOKUP(CONCATENATE($A36,"_",AB$2),'Reference data SID'!$B:$M,12,FALSE)),"",VLOOKUP(CONCATENATE($A36,"_",AB$2),'Reference data SID'!$B:$M,12,FALSE))</f>
        <v/>
      </c>
      <c r="AC36" s="16" t="str">
        <f>IF(ISERROR(VLOOKUP(CONCATENATE($A36,"_",AC$2),'Reference data SID'!$B:$M,12,FALSE)),"",VLOOKUP(CONCATENATE($A36,"_",AC$2),'Reference data SID'!$B:$M,12,FALSE))</f>
        <v/>
      </c>
      <c r="AD36" s="16" t="str">
        <f>IF(ISERROR(VLOOKUP(CONCATENATE($A36,"_",AD$2),'Reference data SID'!$B:$M,12,FALSE)),"",VLOOKUP(CONCATENATE($A36,"_",AD$2),'Reference data SID'!$B:$M,12,FALSE))</f>
        <v/>
      </c>
      <c r="AE36" s="16" t="str">
        <f>IF(ISERROR(VLOOKUP(CONCATENATE($A36,"_",AE$2),'Reference data SID'!$B:$M,12,FALSE)),"",VLOOKUP(CONCATENATE($A36,"_",AE$2),'Reference data SID'!$B:$M,12,FALSE))</f>
        <v/>
      </c>
      <c r="AF36" s="16" t="str">
        <f>IF(ISERROR(VLOOKUP(CONCATENATE($A36,"_",AF$2),'Reference data SID'!$B:$M,12,FALSE)),"",VLOOKUP(CONCATENATE($A36,"_",AF$2),'Reference data SID'!$B:$M,12,FALSE))</f>
        <v/>
      </c>
      <c r="AG36" s="16" t="str">
        <f>IF(ISERROR(VLOOKUP(CONCATENATE($A36,"_",AG$2),'Reference data SID'!$B:$M,12,FALSE)),"",VLOOKUP(CONCATENATE($A36,"_",AG$2),'Reference data SID'!$B:$M,12,FALSE))</f>
        <v/>
      </c>
      <c r="AH36" s="16" t="str">
        <f>IF(ISERROR(VLOOKUP(CONCATENATE($A36,"_",AH$2),'Reference data SID'!$B:$M,12,FALSE)),"",VLOOKUP(CONCATENATE($A36,"_",AH$2),'Reference data SID'!$B:$M,12,FALSE))</f>
        <v/>
      </c>
      <c r="AI36" s="16" t="str">
        <f>IF(ISERROR(VLOOKUP(CONCATENATE($A36,"_",AI$2),'Reference data SID'!$B:$M,12,FALSE)),"",VLOOKUP(CONCATENATE($A36,"_",AI$2),'Reference data SID'!$B:$M,12,FALSE))</f>
        <v/>
      </c>
      <c r="AJ36" s="16" t="str">
        <f>IF(ISERROR(VLOOKUP(CONCATENATE($A36,"_",AJ$2),'Reference data SID'!$B:$M,12,FALSE)),"",VLOOKUP(CONCATENATE($A36,"_",AJ$2),'Reference data SID'!$B:$M,12,FALSE))</f>
        <v/>
      </c>
      <c r="AK36" s="16" t="str">
        <f>IF(ISERROR(VLOOKUP(CONCATENATE($A36,"_",AK$2),'Reference data SID'!$B:$M,12,FALSE)),"",VLOOKUP(CONCATENATE($A36,"_",AK$2),'Reference data SID'!$B:$M,12,FALSE))</f>
        <v/>
      </c>
      <c r="AL36" s="16" t="str">
        <f>IF(ISERROR(VLOOKUP(CONCATENATE($A36,"_",AL$2),'Reference data SID'!$B:$M,12,FALSE)),"",VLOOKUP(CONCATENATE($A36,"_",AL$2),'Reference data SID'!$B:$M,12,FALSE))</f>
        <v/>
      </c>
      <c r="AM36" s="16" t="str">
        <f>IF(ISERROR(VLOOKUP(CONCATENATE($A36,"_",AM$2),'Reference data SID'!$B:$M,12,FALSE)),"",VLOOKUP(CONCATENATE($A36,"_",AM$2),'Reference data SID'!$B:$M,12,FALSE))</f>
        <v/>
      </c>
      <c r="AN36" s="16" t="str">
        <f>IF(ISERROR(VLOOKUP(CONCATENATE($A36,"_",AN$2),'Reference data SID'!$B:$M,12,FALSE)),"",VLOOKUP(CONCATENATE($A36,"_",AN$2),'Reference data SID'!$B:$M,12,FALSE))</f>
        <v/>
      </c>
      <c r="AO36" s="16" t="str">
        <f>IF(ISERROR(VLOOKUP(CONCATENATE($A36,"_",AO$2),'Reference data SID'!$B:$M,12,FALSE)),"",VLOOKUP(CONCATENATE($A36,"_",AO$2),'Reference data SID'!$B:$M,12,FALSE))</f>
        <v/>
      </c>
      <c r="AP36" s="16" t="str">
        <f>IF(ISERROR(VLOOKUP(CONCATENATE($A36,"_",AP$2),'Reference data SID'!$B:$M,12,FALSE)),"",VLOOKUP(CONCATENATE($A36,"_",AP$2),'Reference data SID'!$B:$M,12,FALSE))</f>
        <v/>
      </c>
      <c r="AQ36" s="16" t="str">
        <f>IF(ISERROR(VLOOKUP(CONCATENATE($A36,"_",AQ$2),'Reference data SID'!$B:$M,12,FALSE)),"",VLOOKUP(CONCATENATE($A36,"_",AQ$2),'Reference data SID'!$B:$M,12,FALSE))</f>
        <v/>
      </c>
      <c r="AR36" s="16" t="str">
        <f>IF(ISERROR(VLOOKUP(CONCATENATE($A36,"_",AR$2),'Reference data SID'!$B:$M,12,FALSE)),"",VLOOKUP(CONCATENATE($A36,"_",AR$2),'Reference data SID'!$B:$M,12,FALSE))</f>
        <v/>
      </c>
      <c r="AS36" s="16" t="str">
        <f>IF(ISERROR(VLOOKUP(CONCATENATE($A36,"_",AS$2),'Reference data SID'!$B:$M,12,FALSE)),"",VLOOKUP(CONCATENATE($A36,"_",AS$2),'Reference data SID'!$B:$M,12,FALSE))</f>
        <v/>
      </c>
      <c r="AT36" s="16" t="str">
        <f>IF(ISERROR(VLOOKUP(CONCATENATE($A36,"_",AT$2),'Reference data SID'!$B:$M,12,FALSE)),"",VLOOKUP(CONCATENATE($A36,"_",AT$2),'Reference data SID'!$B:$M,12,FALSE))</f>
        <v/>
      </c>
    </row>
    <row r="37" spans="1:46" x14ac:dyDescent="0.25">
      <c r="A37">
        <v>33</v>
      </c>
      <c r="B37" s="16" t="str">
        <f>IF(ISERROR(VLOOKUP(CONCATENATE($A37,"_",B$2),'Reference data SID'!$B:$M,12,FALSE)),"",VLOOKUP(CONCATENATE($A37,"_",B$2),'Reference data SID'!$B:$M,12,FALSE))</f>
        <v/>
      </c>
      <c r="C37" s="16" t="str">
        <f>IF(ISERROR(VLOOKUP(CONCATENATE($A37,"_",C$2),'Reference data SID'!$B:$M,12,FALSE)),"",VLOOKUP(CONCATENATE($A37,"_",C$2),'Reference data SID'!$B:$M,12,FALSE))</f>
        <v/>
      </c>
      <c r="D37" s="16" t="str">
        <f>IF(ISERROR(VLOOKUP(CONCATENATE($A37,"_",D$2),'Reference data SID'!$B:$M,12,FALSE)),"",VLOOKUP(CONCATENATE($A37,"_",D$2),'Reference data SID'!$B:$M,12,FALSE))</f>
        <v/>
      </c>
      <c r="E37" s="16" t="str">
        <f>IF(ISERROR(VLOOKUP(CONCATENATE($A37,"_",E$2),'Reference data SID'!$B:$M,12,FALSE)),"",VLOOKUP(CONCATENATE($A37,"_",E$2),'Reference data SID'!$B:$M,12,FALSE))</f>
        <v/>
      </c>
      <c r="F37" s="16" t="str">
        <f>IF(ISERROR(VLOOKUP(CONCATENATE($A37,"_",F$2),'Reference data SID'!$B:$M,12,FALSE)),"",VLOOKUP(CONCATENATE($A37,"_",F$2),'Reference data SID'!$B:$M,12,FALSE))</f>
        <v/>
      </c>
      <c r="G37" s="16" t="str">
        <f>IF(ISERROR(VLOOKUP(CONCATENATE($A37,"_",G$2),'Reference data SID'!$B:$M,12,FALSE)),"",VLOOKUP(CONCATENATE($A37,"_",G$2),'Reference data SID'!$B:$M,12,FALSE))</f>
        <v/>
      </c>
      <c r="H37" s="16" t="str">
        <f>IF(ISERROR(VLOOKUP(CONCATENATE($A37,"_",H$2),'Reference data SID'!$B:$M,12,FALSE)),"",VLOOKUP(CONCATENATE($A37,"_",H$2),'Reference data SID'!$B:$M,12,FALSE))</f>
        <v/>
      </c>
      <c r="I37" s="16" t="str">
        <f>IF(ISERROR(VLOOKUP(CONCATENATE($A37,"_",I$2),'Reference data SID'!$B:$M,12,FALSE)),"",VLOOKUP(CONCATENATE($A37,"_",I$2),'Reference data SID'!$B:$M,12,FALSE))</f>
        <v/>
      </c>
      <c r="J37" s="16" t="str">
        <f>IF(ISERROR(VLOOKUP(CONCATENATE($A37,"_",J$2),'Reference data SID'!$B:$M,12,FALSE)),"",VLOOKUP(CONCATENATE($A37,"_",J$2),'Reference data SID'!$B:$M,12,FALSE))</f>
        <v/>
      </c>
      <c r="K37" s="16" t="str">
        <f>IF(ISERROR(VLOOKUP(CONCATENATE($A37,"_",K$2),'Reference data SID'!$B:$M,12,FALSE)),"",VLOOKUP(CONCATENATE($A37,"_",K$2),'Reference data SID'!$B:$M,12,FALSE))</f>
        <v/>
      </c>
      <c r="L37" s="16" t="str">
        <f>IF(ISERROR(VLOOKUP(CONCATENATE($A37,"_",L$2),'Reference data SID'!$B:$M,12,FALSE)),"",VLOOKUP(CONCATENATE($A37,"_",L$2),'Reference data SID'!$B:$M,12,FALSE))</f>
        <v/>
      </c>
      <c r="M37" s="16" t="str">
        <f>IF(ISERROR(VLOOKUP(CONCATENATE($A37,"_",M$2),'Reference data SID'!$B:$M,12,FALSE)),"",VLOOKUP(CONCATENATE($A37,"_",M$2),'Reference data SID'!$B:$M,12,FALSE))</f>
        <v/>
      </c>
      <c r="N37" s="16" t="str">
        <f>IF(ISERROR(VLOOKUP(CONCATENATE($A37,"_",N$2),'Reference data SID'!$B:$M,12,FALSE)),"",VLOOKUP(CONCATENATE($A37,"_",N$2),'Reference data SID'!$B:$M,12,FALSE))</f>
        <v/>
      </c>
      <c r="O37" s="16" t="str">
        <f>IF(ISERROR(VLOOKUP(CONCATENATE($A37,"_",O$2),'Reference data SID'!$B:$M,12,FALSE)),"",VLOOKUP(CONCATENATE($A37,"_",O$2),'Reference data SID'!$B:$M,12,FALSE))</f>
        <v/>
      </c>
      <c r="P37" s="16" t="str">
        <f>IF(ISERROR(VLOOKUP(CONCATENATE($A37,"_",P$2),'Reference data SID'!$B:$M,12,FALSE)),"",VLOOKUP(CONCATENATE($A37,"_",P$2),'Reference data SID'!$B:$M,12,FALSE))</f>
        <v/>
      </c>
      <c r="Q37" s="16" t="str">
        <f>IF(ISERROR(VLOOKUP(CONCATENATE($A37,"_",Q$2),'Reference data SID'!$B:$M,12,FALSE)),"",VLOOKUP(CONCATENATE($A37,"_",Q$2),'Reference data SID'!$B:$M,12,FALSE))</f>
        <v/>
      </c>
      <c r="R37" s="16" t="str">
        <f>IF(ISERROR(VLOOKUP(CONCATENATE($A37,"_",R$2),'Reference data SID'!$B:$M,12,FALSE)),"",VLOOKUP(CONCATENATE($A37,"_",R$2),'Reference data SID'!$B:$M,12,FALSE))</f>
        <v/>
      </c>
      <c r="S37" s="16" t="str">
        <f>IF(ISERROR(VLOOKUP(CONCATENATE($A37,"_",S$2),'Reference data SID'!$B:$M,12,FALSE)),"",VLOOKUP(CONCATENATE($A37,"_",S$2),'Reference data SID'!$B:$M,12,FALSE))</f>
        <v/>
      </c>
      <c r="T37" s="16" t="str">
        <f>IF(ISERROR(VLOOKUP(CONCATENATE($A37,"_",T$2),'Reference data SID'!$B:$M,12,FALSE)),"",VLOOKUP(CONCATENATE($A37,"_",T$2),'Reference data SID'!$B:$M,12,FALSE))</f>
        <v/>
      </c>
      <c r="U37" s="16" t="str">
        <f>IF(ISERROR(VLOOKUP(CONCATENATE($A37,"_",U$2),'Reference data SID'!$B:$M,12,FALSE)),"",VLOOKUP(CONCATENATE($A37,"_",U$2),'Reference data SID'!$B:$M,12,FALSE))</f>
        <v/>
      </c>
      <c r="V37" s="16" t="str">
        <f>IF(ISERROR(VLOOKUP(CONCATENATE($A37,"_",V$2),'Reference data SID'!$B:$M,12,FALSE)),"",VLOOKUP(CONCATENATE($A37,"_",V$2),'Reference data SID'!$B:$M,12,FALSE))</f>
        <v/>
      </c>
      <c r="W37" s="16" t="str">
        <f>IF(ISERROR(VLOOKUP(CONCATENATE($A37,"_",W$2),'Reference data SID'!$B:$M,12,FALSE)),"",VLOOKUP(CONCATENATE($A37,"_",W$2),'Reference data SID'!$B:$M,12,FALSE))</f>
        <v/>
      </c>
      <c r="X37" s="16" t="str">
        <f>IF(ISERROR(VLOOKUP(CONCATENATE($A37,"_",X$2),'Reference data SID'!$B:$M,12,FALSE)),"",VLOOKUP(CONCATENATE($A37,"_",X$2),'Reference data SID'!$B:$M,12,FALSE))</f>
        <v/>
      </c>
      <c r="Y37" s="17" t="str">
        <f>IF(ISERROR(VLOOKUP(CONCATENATE($A37,"_",Y$2),'Reference data SID'!$B:$M,12,FALSE)),"",VLOOKUP(CONCATENATE($A37,"_",Y$2),'Reference data SID'!$B:$M,12,FALSE))</f>
        <v>291-791-3</v>
      </c>
      <c r="Z37" s="16" t="str">
        <f>IF(ISERROR(VLOOKUP(CONCATENATE($A37,"_",Z$2),'Reference data SID'!$B:$M,12,FALSE)),"",VLOOKUP(CONCATENATE($A37,"_",Z$2),'Reference data SID'!$B:$M,12,FALSE))</f>
        <v/>
      </c>
      <c r="AA37" s="16" t="str">
        <f>IF(ISERROR(VLOOKUP(CONCATENATE($A37,"_",AA$2),'Reference data SID'!$B:$M,12,FALSE)),"",VLOOKUP(CONCATENATE($A37,"_",AA$2),'Reference data SID'!$B:$M,12,FALSE))</f>
        <v/>
      </c>
      <c r="AB37" s="16" t="str">
        <f>IF(ISERROR(VLOOKUP(CONCATENATE($A37,"_",AB$2),'Reference data SID'!$B:$M,12,FALSE)),"",VLOOKUP(CONCATENATE($A37,"_",AB$2),'Reference data SID'!$B:$M,12,FALSE))</f>
        <v/>
      </c>
      <c r="AC37" s="16" t="str">
        <f>IF(ISERROR(VLOOKUP(CONCATENATE($A37,"_",AC$2),'Reference data SID'!$B:$M,12,FALSE)),"",VLOOKUP(CONCATENATE($A37,"_",AC$2),'Reference data SID'!$B:$M,12,FALSE))</f>
        <v/>
      </c>
      <c r="AD37" s="16" t="str">
        <f>IF(ISERROR(VLOOKUP(CONCATENATE($A37,"_",AD$2),'Reference data SID'!$B:$M,12,FALSE)),"",VLOOKUP(CONCATENATE($A37,"_",AD$2),'Reference data SID'!$B:$M,12,FALSE))</f>
        <v/>
      </c>
      <c r="AE37" s="16" t="str">
        <f>IF(ISERROR(VLOOKUP(CONCATENATE($A37,"_",AE$2),'Reference data SID'!$B:$M,12,FALSE)),"",VLOOKUP(CONCATENATE($A37,"_",AE$2),'Reference data SID'!$B:$M,12,FALSE))</f>
        <v/>
      </c>
      <c r="AF37" s="16" t="str">
        <f>IF(ISERROR(VLOOKUP(CONCATENATE($A37,"_",AF$2),'Reference data SID'!$B:$M,12,FALSE)),"",VLOOKUP(CONCATENATE($A37,"_",AF$2),'Reference data SID'!$B:$M,12,FALSE))</f>
        <v/>
      </c>
      <c r="AG37" s="16" t="str">
        <f>IF(ISERROR(VLOOKUP(CONCATENATE($A37,"_",AG$2),'Reference data SID'!$B:$M,12,FALSE)),"",VLOOKUP(CONCATENATE($A37,"_",AG$2),'Reference data SID'!$B:$M,12,FALSE))</f>
        <v/>
      </c>
      <c r="AH37" s="16" t="str">
        <f>IF(ISERROR(VLOOKUP(CONCATENATE($A37,"_",AH$2),'Reference data SID'!$B:$M,12,FALSE)),"",VLOOKUP(CONCATENATE($A37,"_",AH$2),'Reference data SID'!$B:$M,12,FALSE))</f>
        <v/>
      </c>
      <c r="AI37" s="16" t="str">
        <f>IF(ISERROR(VLOOKUP(CONCATENATE($A37,"_",AI$2),'Reference data SID'!$B:$M,12,FALSE)),"",VLOOKUP(CONCATENATE($A37,"_",AI$2),'Reference data SID'!$B:$M,12,FALSE))</f>
        <v/>
      </c>
      <c r="AJ37" s="16" t="str">
        <f>IF(ISERROR(VLOOKUP(CONCATENATE($A37,"_",AJ$2),'Reference data SID'!$B:$M,12,FALSE)),"",VLOOKUP(CONCATENATE($A37,"_",AJ$2),'Reference data SID'!$B:$M,12,FALSE))</f>
        <v/>
      </c>
      <c r="AK37" s="16" t="str">
        <f>IF(ISERROR(VLOOKUP(CONCATENATE($A37,"_",AK$2),'Reference data SID'!$B:$M,12,FALSE)),"",VLOOKUP(CONCATENATE($A37,"_",AK$2),'Reference data SID'!$B:$M,12,FALSE))</f>
        <v/>
      </c>
      <c r="AL37" s="16" t="str">
        <f>IF(ISERROR(VLOOKUP(CONCATENATE($A37,"_",AL$2),'Reference data SID'!$B:$M,12,FALSE)),"",VLOOKUP(CONCATENATE($A37,"_",AL$2),'Reference data SID'!$B:$M,12,FALSE))</f>
        <v/>
      </c>
      <c r="AM37" s="16" t="str">
        <f>IF(ISERROR(VLOOKUP(CONCATENATE($A37,"_",AM$2),'Reference data SID'!$B:$M,12,FALSE)),"",VLOOKUP(CONCATENATE($A37,"_",AM$2),'Reference data SID'!$B:$M,12,FALSE))</f>
        <v/>
      </c>
      <c r="AN37" s="16" t="str">
        <f>IF(ISERROR(VLOOKUP(CONCATENATE($A37,"_",AN$2),'Reference data SID'!$B:$M,12,FALSE)),"",VLOOKUP(CONCATENATE($A37,"_",AN$2),'Reference data SID'!$B:$M,12,FALSE))</f>
        <v/>
      </c>
      <c r="AO37" s="16" t="str">
        <f>IF(ISERROR(VLOOKUP(CONCATENATE($A37,"_",AO$2),'Reference data SID'!$B:$M,12,FALSE)),"",VLOOKUP(CONCATENATE($A37,"_",AO$2),'Reference data SID'!$B:$M,12,FALSE))</f>
        <v/>
      </c>
      <c r="AP37" s="16" t="str">
        <f>IF(ISERROR(VLOOKUP(CONCATENATE($A37,"_",AP$2),'Reference data SID'!$B:$M,12,FALSE)),"",VLOOKUP(CONCATENATE($A37,"_",AP$2),'Reference data SID'!$B:$M,12,FALSE))</f>
        <v/>
      </c>
      <c r="AQ37" s="16" t="str">
        <f>IF(ISERROR(VLOOKUP(CONCATENATE($A37,"_",AQ$2),'Reference data SID'!$B:$M,12,FALSE)),"",VLOOKUP(CONCATENATE($A37,"_",AQ$2),'Reference data SID'!$B:$M,12,FALSE))</f>
        <v/>
      </c>
      <c r="AR37" s="16" t="str">
        <f>IF(ISERROR(VLOOKUP(CONCATENATE($A37,"_",AR$2),'Reference data SID'!$B:$M,12,FALSE)),"",VLOOKUP(CONCATENATE($A37,"_",AR$2),'Reference data SID'!$B:$M,12,FALSE))</f>
        <v/>
      </c>
      <c r="AS37" s="16" t="str">
        <f>IF(ISERROR(VLOOKUP(CONCATENATE($A37,"_",AS$2),'Reference data SID'!$B:$M,12,FALSE)),"",VLOOKUP(CONCATENATE($A37,"_",AS$2),'Reference data SID'!$B:$M,12,FALSE))</f>
        <v/>
      </c>
      <c r="AT37" s="16" t="str">
        <f>IF(ISERROR(VLOOKUP(CONCATENATE($A37,"_",AT$2),'Reference data SID'!$B:$M,12,FALSE)),"",VLOOKUP(CONCATENATE($A37,"_",AT$2),'Reference data SID'!$B:$M,12,FALSE))</f>
        <v/>
      </c>
    </row>
    <row r="38" spans="1:46" x14ac:dyDescent="0.25">
      <c r="A38">
        <v>34</v>
      </c>
      <c r="B38" s="16" t="str">
        <f>IF(ISERROR(VLOOKUP(CONCATENATE($A38,"_",B$2),'Reference data SID'!$B:$M,12,FALSE)),"",VLOOKUP(CONCATENATE($A38,"_",B$2),'Reference data SID'!$B:$M,12,FALSE))</f>
        <v/>
      </c>
      <c r="C38" s="16" t="str">
        <f>IF(ISERROR(VLOOKUP(CONCATENATE($A38,"_",C$2),'Reference data SID'!$B:$M,12,FALSE)),"",VLOOKUP(CONCATENATE($A38,"_",C$2),'Reference data SID'!$B:$M,12,FALSE))</f>
        <v/>
      </c>
      <c r="D38" s="16" t="str">
        <f>IF(ISERROR(VLOOKUP(CONCATENATE($A38,"_",D$2),'Reference data SID'!$B:$M,12,FALSE)),"",VLOOKUP(CONCATENATE($A38,"_",D$2),'Reference data SID'!$B:$M,12,FALSE))</f>
        <v/>
      </c>
      <c r="E38" s="16" t="str">
        <f>IF(ISERROR(VLOOKUP(CONCATENATE($A38,"_",E$2),'Reference data SID'!$B:$M,12,FALSE)),"",VLOOKUP(CONCATENATE($A38,"_",E$2),'Reference data SID'!$B:$M,12,FALSE))</f>
        <v/>
      </c>
      <c r="F38" s="16" t="str">
        <f>IF(ISERROR(VLOOKUP(CONCATENATE($A38,"_",F$2),'Reference data SID'!$B:$M,12,FALSE)),"",VLOOKUP(CONCATENATE($A38,"_",F$2),'Reference data SID'!$B:$M,12,FALSE))</f>
        <v/>
      </c>
      <c r="G38" s="16" t="str">
        <f>IF(ISERROR(VLOOKUP(CONCATENATE($A38,"_",G$2),'Reference data SID'!$B:$M,12,FALSE)),"",VLOOKUP(CONCATENATE($A38,"_",G$2),'Reference data SID'!$B:$M,12,FALSE))</f>
        <v/>
      </c>
      <c r="H38" s="16" t="str">
        <f>IF(ISERROR(VLOOKUP(CONCATENATE($A38,"_",H$2),'Reference data SID'!$B:$M,12,FALSE)),"",VLOOKUP(CONCATENATE($A38,"_",H$2),'Reference data SID'!$B:$M,12,FALSE))</f>
        <v/>
      </c>
      <c r="I38" s="16" t="str">
        <f>IF(ISERROR(VLOOKUP(CONCATENATE($A38,"_",I$2),'Reference data SID'!$B:$M,12,FALSE)),"",VLOOKUP(CONCATENATE($A38,"_",I$2),'Reference data SID'!$B:$M,12,FALSE))</f>
        <v/>
      </c>
      <c r="J38" s="16" t="str">
        <f>IF(ISERROR(VLOOKUP(CONCATENATE($A38,"_",J$2),'Reference data SID'!$B:$M,12,FALSE)),"",VLOOKUP(CONCATENATE($A38,"_",J$2),'Reference data SID'!$B:$M,12,FALSE))</f>
        <v/>
      </c>
      <c r="K38" s="16" t="str">
        <f>IF(ISERROR(VLOOKUP(CONCATENATE($A38,"_",K$2),'Reference data SID'!$B:$M,12,FALSE)),"",VLOOKUP(CONCATENATE($A38,"_",K$2),'Reference data SID'!$B:$M,12,FALSE))</f>
        <v/>
      </c>
      <c r="L38" s="16" t="str">
        <f>IF(ISERROR(VLOOKUP(CONCATENATE($A38,"_",L$2),'Reference data SID'!$B:$M,12,FALSE)),"",VLOOKUP(CONCATENATE($A38,"_",L$2),'Reference data SID'!$B:$M,12,FALSE))</f>
        <v/>
      </c>
      <c r="M38" s="16" t="str">
        <f>IF(ISERROR(VLOOKUP(CONCATENATE($A38,"_",M$2),'Reference data SID'!$B:$M,12,FALSE)),"",VLOOKUP(CONCATENATE($A38,"_",M$2),'Reference data SID'!$B:$M,12,FALSE))</f>
        <v/>
      </c>
      <c r="N38" s="16" t="str">
        <f>IF(ISERROR(VLOOKUP(CONCATENATE($A38,"_",N$2),'Reference data SID'!$B:$M,12,FALSE)),"",VLOOKUP(CONCATENATE($A38,"_",N$2),'Reference data SID'!$B:$M,12,FALSE))</f>
        <v/>
      </c>
      <c r="O38" s="16" t="str">
        <f>IF(ISERROR(VLOOKUP(CONCATENATE($A38,"_",O$2),'Reference data SID'!$B:$M,12,FALSE)),"",VLOOKUP(CONCATENATE($A38,"_",O$2),'Reference data SID'!$B:$M,12,FALSE))</f>
        <v/>
      </c>
      <c r="P38" s="16" t="str">
        <f>IF(ISERROR(VLOOKUP(CONCATENATE($A38,"_",P$2),'Reference data SID'!$B:$M,12,FALSE)),"",VLOOKUP(CONCATENATE($A38,"_",P$2),'Reference data SID'!$B:$M,12,FALSE))</f>
        <v/>
      </c>
      <c r="Q38" s="16" t="str">
        <f>IF(ISERROR(VLOOKUP(CONCATENATE($A38,"_",Q$2),'Reference data SID'!$B:$M,12,FALSE)),"",VLOOKUP(CONCATENATE($A38,"_",Q$2),'Reference data SID'!$B:$M,12,FALSE))</f>
        <v/>
      </c>
      <c r="R38" s="16" t="str">
        <f>IF(ISERROR(VLOOKUP(CONCATENATE($A38,"_",R$2),'Reference data SID'!$B:$M,12,FALSE)),"",VLOOKUP(CONCATENATE($A38,"_",R$2),'Reference data SID'!$B:$M,12,FALSE))</f>
        <v/>
      </c>
      <c r="S38" s="16" t="str">
        <f>IF(ISERROR(VLOOKUP(CONCATENATE($A38,"_",S$2),'Reference data SID'!$B:$M,12,FALSE)),"",VLOOKUP(CONCATENATE($A38,"_",S$2),'Reference data SID'!$B:$M,12,FALSE))</f>
        <v/>
      </c>
      <c r="T38" s="16" t="str">
        <f>IF(ISERROR(VLOOKUP(CONCATENATE($A38,"_",T$2),'Reference data SID'!$B:$M,12,FALSE)),"",VLOOKUP(CONCATENATE($A38,"_",T$2),'Reference data SID'!$B:$M,12,FALSE))</f>
        <v/>
      </c>
      <c r="U38" s="16" t="str">
        <f>IF(ISERROR(VLOOKUP(CONCATENATE($A38,"_",U$2),'Reference data SID'!$B:$M,12,FALSE)),"",VLOOKUP(CONCATENATE($A38,"_",U$2),'Reference data SID'!$B:$M,12,FALSE))</f>
        <v/>
      </c>
      <c r="V38" s="16" t="str">
        <f>IF(ISERROR(VLOOKUP(CONCATENATE($A38,"_",V$2),'Reference data SID'!$B:$M,12,FALSE)),"",VLOOKUP(CONCATENATE($A38,"_",V$2),'Reference data SID'!$B:$M,12,FALSE))</f>
        <v/>
      </c>
      <c r="W38" s="16" t="str">
        <f>IF(ISERROR(VLOOKUP(CONCATENATE($A38,"_",W$2),'Reference data SID'!$B:$M,12,FALSE)),"",VLOOKUP(CONCATENATE($A38,"_",W$2),'Reference data SID'!$B:$M,12,FALSE))</f>
        <v/>
      </c>
      <c r="X38" s="16" t="str">
        <f>IF(ISERROR(VLOOKUP(CONCATENATE($A38,"_",X$2),'Reference data SID'!$B:$M,12,FALSE)),"",VLOOKUP(CONCATENATE($A38,"_",X$2),'Reference data SID'!$B:$M,12,FALSE))</f>
        <v/>
      </c>
      <c r="Y38" s="17" t="str">
        <f>IF(ISERROR(VLOOKUP(CONCATENATE($A38,"_",Y$2),'Reference data SID'!$B:$M,12,FALSE)),"",VLOOKUP(CONCATENATE($A38,"_",Y$2),'Reference data SID'!$B:$M,12,FALSE))</f>
        <v>291-790-8</v>
      </c>
      <c r="Z38" s="16" t="str">
        <f>IF(ISERROR(VLOOKUP(CONCATENATE($A38,"_",Z$2),'Reference data SID'!$B:$M,12,FALSE)),"",VLOOKUP(CONCATENATE($A38,"_",Z$2),'Reference data SID'!$B:$M,12,FALSE))</f>
        <v/>
      </c>
      <c r="AA38" s="16" t="str">
        <f>IF(ISERROR(VLOOKUP(CONCATENATE($A38,"_",AA$2),'Reference data SID'!$B:$M,12,FALSE)),"",VLOOKUP(CONCATENATE($A38,"_",AA$2),'Reference data SID'!$B:$M,12,FALSE))</f>
        <v/>
      </c>
      <c r="AB38" s="16" t="str">
        <f>IF(ISERROR(VLOOKUP(CONCATENATE($A38,"_",AB$2),'Reference data SID'!$B:$M,12,FALSE)),"",VLOOKUP(CONCATENATE($A38,"_",AB$2),'Reference data SID'!$B:$M,12,FALSE))</f>
        <v/>
      </c>
      <c r="AC38" s="16" t="str">
        <f>IF(ISERROR(VLOOKUP(CONCATENATE($A38,"_",AC$2),'Reference data SID'!$B:$M,12,FALSE)),"",VLOOKUP(CONCATENATE($A38,"_",AC$2),'Reference data SID'!$B:$M,12,FALSE))</f>
        <v/>
      </c>
      <c r="AD38" s="16" t="str">
        <f>IF(ISERROR(VLOOKUP(CONCATENATE($A38,"_",AD$2),'Reference data SID'!$B:$M,12,FALSE)),"",VLOOKUP(CONCATENATE($A38,"_",AD$2),'Reference data SID'!$B:$M,12,FALSE))</f>
        <v/>
      </c>
      <c r="AE38" s="16" t="str">
        <f>IF(ISERROR(VLOOKUP(CONCATENATE($A38,"_",AE$2),'Reference data SID'!$B:$M,12,FALSE)),"",VLOOKUP(CONCATENATE($A38,"_",AE$2),'Reference data SID'!$B:$M,12,FALSE))</f>
        <v/>
      </c>
      <c r="AF38" s="16" t="str">
        <f>IF(ISERROR(VLOOKUP(CONCATENATE($A38,"_",AF$2),'Reference data SID'!$B:$M,12,FALSE)),"",VLOOKUP(CONCATENATE($A38,"_",AF$2),'Reference data SID'!$B:$M,12,FALSE))</f>
        <v/>
      </c>
      <c r="AG38" s="16" t="str">
        <f>IF(ISERROR(VLOOKUP(CONCATENATE($A38,"_",AG$2),'Reference data SID'!$B:$M,12,FALSE)),"",VLOOKUP(CONCATENATE($A38,"_",AG$2),'Reference data SID'!$B:$M,12,FALSE))</f>
        <v/>
      </c>
      <c r="AH38" s="16" t="str">
        <f>IF(ISERROR(VLOOKUP(CONCATENATE($A38,"_",AH$2),'Reference data SID'!$B:$M,12,FALSE)),"",VLOOKUP(CONCATENATE($A38,"_",AH$2),'Reference data SID'!$B:$M,12,FALSE))</f>
        <v/>
      </c>
      <c r="AI38" s="16" t="str">
        <f>IF(ISERROR(VLOOKUP(CONCATENATE($A38,"_",AI$2),'Reference data SID'!$B:$M,12,FALSE)),"",VLOOKUP(CONCATENATE($A38,"_",AI$2),'Reference data SID'!$B:$M,12,FALSE))</f>
        <v/>
      </c>
      <c r="AJ38" s="16" t="str">
        <f>IF(ISERROR(VLOOKUP(CONCATENATE($A38,"_",AJ$2),'Reference data SID'!$B:$M,12,FALSE)),"",VLOOKUP(CONCATENATE($A38,"_",AJ$2),'Reference data SID'!$B:$M,12,FALSE))</f>
        <v/>
      </c>
      <c r="AK38" s="16" t="str">
        <f>IF(ISERROR(VLOOKUP(CONCATENATE($A38,"_",AK$2),'Reference data SID'!$B:$M,12,FALSE)),"",VLOOKUP(CONCATENATE($A38,"_",AK$2),'Reference data SID'!$B:$M,12,FALSE))</f>
        <v/>
      </c>
      <c r="AL38" s="16" t="str">
        <f>IF(ISERROR(VLOOKUP(CONCATENATE($A38,"_",AL$2),'Reference data SID'!$B:$M,12,FALSE)),"",VLOOKUP(CONCATENATE($A38,"_",AL$2),'Reference data SID'!$B:$M,12,FALSE))</f>
        <v/>
      </c>
      <c r="AM38" s="16" t="str">
        <f>IF(ISERROR(VLOOKUP(CONCATENATE($A38,"_",AM$2),'Reference data SID'!$B:$M,12,FALSE)),"",VLOOKUP(CONCATENATE($A38,"_",AM$2),'Reference data SID'!$B:$M,12,FALSE))</f>
        <v/>
      </c>
      <c r="AN38" s="16" t="str">
        <f>IF(ISERROR(VLOOKUP(CONCATENATE($A38,"_",AN$2),'Reference data SID'!$B:$M,12,FALSE)),"",VLOOKUP(CONCATENATE($A38,"_",AN$2),'Reference data SID'!$B:$M,12,FALSE))</f>
        <v/>
      </c>
      <c r="AO38" s="16" t="str">
        <f>IF(ISERROR(VLOOKUP(CONCATENATE($A38,"_",AO$2),'Reference data SID'!$B:$M,12,FALSE)),"",VLOOKUP(CONCATENATE($A38,"_",AO$2),'Reference data SID'!$B:$M,12,FALSE))</f>
        <v/>
      </c>
      <c r="AP38" s="16" t="str">
        <f>IF(ISERROR(VLOOKUP(CONCATENATE($A38,"_",AP$2),'Reference data SID'!$B:$M,12,FALSE)),"",VLOOKUP(CONCATENATE($A38,"_",AP$2),'Reference data SID'!$B:$M,12,FALSE))</f>
        <v/>
      </c>
      <c r="AQ38" s="16" t="str">
        <f>IF(ISERROR(VLOOKUP(CONCATENATE($A38,"_",AQ$2),'Reference data SID'!$B:$M,12,FALSE)),"",VLOOKUP(CONCATENATE($A38,"_",AQ$2),'Reference data SID'!$B:$M,12,FALSE))</f>
        <v/>
      </c>
      <c r="AR38" s="16" t="str">
        <f>IF(ISERROR(VLOOKUP(CONCATENATE($A38,"_",AR$2),'Reference data SID'!$B:$M,12,FALSE)),"",VLOOKUP(CONCATENATE($A38,"_",AR$2),'Reference data SID'!$B:$M,12,FALSE))</f>
        <v/>
      </c>
      <c r="AS38" s="16" t="str">
        <f>IF(ISERROR(VLOOKUP(CONCATENATE($A38,"_",AS$2),'Reference data SID'!$B:$M,12,FALSE)),"",VLOOKUP(CONCATENATE($A38,"_",AS$2),'Reference data SID'!$B:$M,12,FALSE))</f>
        <v/>
      </c>
      <c r="AT38" s="16" t="str">
        <f>IF(ISERROR(VLOOKUP(CONCATENATE($A38,"_",AT$2),'Reference data SID'!$B:$M,12,FALSE)),"",VLOOKUP(CONCATENATE($A38,"_",AT$2),'Reference data SID'!$B:$M,12,FALSE))</f>
        <v/>
      </c>
    </row>
    <row r="39" spans="1:46" x14ac:dyDescent="0.25">
      <c r="A39">
        <v>35</v>
      </c>
      <c r="B39" s="16" t="str">
        <f>IF(ISERROR(VLOOKUP(CONCATENATE($A39,"_",B$2),'Reference data SID'!$B:$M,12,FALSE)),"",VLOOKUP(CONCATENATE($A39,"_",B$2),'Reference data SID'!$B:$M,12,FALSE))</f>
        <v/>
      </c>
      <c r="C39" s="16" t="str">
        <f>IF(ISERROR(VLOOKUP(CONCATENATE($A39,"_",C$2),'Reference data SID'!$B:$M,12,FALSE)),"",VLOOKUP(CONCATENATE($A39,"_",C$2),'Reference data SID'!$B:$M,12,FALSE))</f>
        <v/>
      </c>
      <c r="D39" s="16" t="str">
        <f>IF(ISERROR(VLOOKUP(CONCATENATE($A39,"_",D$2),'Reference data SID'!$B:$M,12,FALSE)),"",VLOOKUP(CONCATENATE($A39,"_",D$2),'Reference data SID'!$B:$M,12,FALSE))</f>
        <v/>
      </c>
      <c r="E39" s="16" t="str">
        <f>IF(ISERROR(VLOOKUP(CONCATENATE($A39,"_",E$2),'Reference data SID'!$B:$M,12,FALSE)),"",VLOOKUP(CONCATENATE($A39,"_",E$2),'Reference data SID'!$B:$M,12,FALSE))</f>
        <v/>
      </c>
      <c r="F39" s="16" t="str">
        <f>IF(ISERROR(VLOOKUP(CONCATENATE($A39,"_",F$2),'Reference data SID'!$B:$M,12,FALSE)),"",VLOOKUP(CONCATENATE($A39,"_",F$2),'Reference data SID'!$B:$M,12,FALSE))</f>
        <v/>
      </c>
      <c r="G39" s="16" t="str">
        <f>IF(ISERROR(VLOOKUP(CONCATENATE($A39,"_",G$2),'Reference data SID'!$B:$M,12,FALSE)),"",VLOOKUP(CONCATENATE($A39,"_",G$2),'Reference data SID'!$B:$M,12,FALSE))</f>
        <v/>
      </c>
      <c r="H39" s="16" t="str">
        <f>IF(ISERROR(VLOOKUP(CONCATENATE($A39,"_",H$2),'Reference data SID'!$B:$M,12,FALSE)),"",VLOOKUP(CONCATENATE($A39,"_",H$2),'Reference data SID'!$B:$M,12,FALSE))</f>
        <v/>
      </c>
      <c r="I39" s="16" t="str">
        <f>IF(ISERROR(VLOOKUP(CONCATENATE($A39,"_",I$2),'Reference data SID'!$B:$M,12,FALSE)),"",VLOOKUP(CONCATENATE($A39,"_",I$2),'Reference data SID'!$B:$M,12,FALSE))</f>
        <v/>
      </c>
      <c r="J39" s="16" t="str">
        <f>IF(ISERROR(VLOOKUP(CONCATENATE($A39,"_",J$2),'Reference data SID'!$B:$M,12,FALSE)),"",VLOOKUP(CONCATENATE($A39,"_",J$2),'Reference data SID'!$B:$M,12,FALSE))</f>
        <v/>
      </c>
      <c r="K39" s="16" t="str">
        <f>IF(ISERROR(VLOOKUP(CONCATENATE($A39,"_",K$2),'Reference data SID'!$B:$M,12,FALSE)),"",VLOOKUP(CONCATENATE($A39,"_",K$2),'Reference data SID'!$B:$M,12,FALSE))</f>
        <v/>
      </c>
      <c r="L39" s="16" t="str">
        <f>IF(ISERROR(VLOOKUP(CONCATENATE($A39,"_",L$2),'Reference data SID'!$B:$M,12,FALSE)),"",VLOOKUP(CONCATENATE($A39,"_",L$2),'Reference data SID'!$B:$M,12,FALSE))</f>
        <v/>
      </c>
      <c r="M39" s="16" t="str">
        <f>IF(ISERROR(VLOOKUP(CONCATENATE($A39,"_",M$2),'Reference data SID'!$B:$M,12,FALSE)),"",VLOOKUP(CONCATENATE($A39,"_",M$2),'Reference data SID'!$B:$M,12,FALSE))</f>
        <v/>
      </c>
      <c r="N39" s="16" t="str">
        <f>IF(ISERROR(VLOOKUP(CONCATENATE($A39,"_",N$2),'Reference data SID'!$B:$M,12,FALSE)),"",VLOOKUP(CONCATENATE($A39,"_",N$2),'Reference data SID'!$B:$M,12,FALSE))</f>
        <v/>
      </c>
      <c r="O39" s="16" t="str">
        <f>IF(ISERROR(VLOOKUP(CONCATENATE($A39,"_",O$2),'Reference data SID'!$B:$M,12,FALSE)),"",VLOOKUP(CONCATENATE($A39,"_",O$2),'Reference data SID'!$B:$M,12,FALSE))</f>
        <v/>
      </c>
      <c r="P39" s="16" t="str">
        <f>IF(ISERROR(VLOOKUP(CONCATENATE($A39,"_",P$2),'Reference data SID'!$B:$M,12,FALSE)),"",VLOOKUP(CONCATENATE($A39,"_",P$2),'Reference data SID'!$B:$M,12,FALSE))</f>
        <v/>
      </c>
      <c r="Q39" s="16" t="str">
        <f>IF(ISERROR(VLOOKUP(CONCATENATE($A39,"_",Q$2),'Reference data SID'!$B:$M,12,FALSE)),"",VLOOKUP(CONCATENATE($A39,"_",Q$2),'Reference data SID'!$B:$M,12,FALSE))</f>
        <v/>
      </c>
      <c r="R39" s="16" t="str">
        <f>IF(ISERROR(VLOOKUP(CONCATENATE($A39,"_",R$2),'Reference data SID'!$B:$M,12,FALSE)),"",VLOOKUP(CONCATENATE($A39,"_",R$2),'Reference data SID'!$B:$M,12,FALSE))</f>
        <v/>
      </c>
      <c r="S39" s="16" t="str">
        <f>IF(ISERROR(VLOOKUP(CONCATENATE($A39,"_",S$2),'Reference data SID'!$B:$M,12,FALSE)),"",VLOOKUP(CONCATENATE($A39,"_",S$2),'Reference data SID'!$B:$M,12,FALSE))</f>
        <v/>
      </c>
      <c r="T39" s="16" t="str">
        <f>IF(ISERROR(VLOOKUP(CONCATENATE($A39,"_",T$2),'Reference data SID'!$B:$M,12,FALSE)),"",VLOOKUP(CONCATENATE($A39,"_",T$2),'Reference data SID'!$B:$M,12,FALSE))</f>
        <v/>
      </c>
      <c r="U39" s="16" t="str">
        <f>IF(ISERROR(VLOOKUP(CONCATENATE($A39,"_",U$2),'Reference data SID'!$B:$M,12,FALSE)),"",VLOOKUP(CONCATENATE($A39,"_",U$2),'Reference data SID'!$B:$M,12,FALSE))</f>
        <v/>
      </c>
      <c r="V39" s="16" t="str">
        <f>IF(ISERROR(VLOOKUP(CONCATENATE($A39,"_",V$2),'Reference data SID'!$B:$M,12,FALSE)),"",VLOOKUP(CONCATENATE($A39,"_",V$2),'Reference data SID'!$B:$M,12,FALSE))</f>
        <v/>
      </c>
      <c r="W39" s="16" t="str">
        <f>IF(ISERROR(VLOOKUP(CONCATENATE($A39,"_",W$2),'Reference data SID'!$B:$M,12,FALSE)),"",VLOOKUP(CONCATENATE($A39,"_",W$2),'Reference data SID'!$B:$M,12,FALSE))</f>
        <v/>
      </c>
      <c r="X39" s="16" t="str">
        <f>IF(ISERROR(VLOOKUP(CONCATENATE($A39,"_",X$2),'Reference data SID'!$B:$M,12,FALSE)),"",VLOOKUP(CONCATENATE($A39,"_",X$2),'Reference data SID'!$B:$M,12,FALSE))</f>
        <v/>
      </c>
      <c r="Y39" s="17" t="str">
        <f>IF(ISERROR(VLOOKUP(CONCATENATE($A39,"_",Y$2),'Reference data SID'!$B:$M,12,FALSE)),"",VLOOKUP(CONCATENATE($A39,"_",Y$2),'Reference data SID'!$B:$M,12,FALSE))</f>
        <v>288-891-4</v>
      </c>
      <c r="Z39" s="16" t="str">
        <f>IF(ISERROR(VLOOKUP(CONCATENATE($A39,"_",Z$2),'Reference data SID'!$B:$M,12,FALSE)),"",VLOOKUP(CONCATENATE($A39,"_",Z$2),'Reference data SID'!$B:$M,12,FALSE))</f>
        <v/>
      </c>
      <c r="AA39" s="16" t="str">
        <f>IF(ISERROR(VLOOKUP(CONCATENATE($A39,"_",AA$2),'Reference data SID'!$B:$M,12,FALSE)),"",VLOOKUP(CONCATENATE($A39,"_",AA$2),'Reference data SID'!$B:$M,12,FALSE))</f>
        <v/>
      </c>
      <c r="AB39" s="16" t="str">
        <f>IF(ISERROR(VLOOKUP(CONCATENATE($A39,"_",AB$2),'Reference data SID'!$B:$M,12,FALSE)),"",VLOOKUP(CONCATENATE($A39,"_",AB$2),'Reference data SID'!$B:$M,12,FALSE))</f>
        <v/>
      </c>
      <c r="AC39" s="16" t="str">
        <f>IF(ISERROR(VLOOKUP(CONCATENATE($A39,"_",AC$2),'Reference data SID'!$B:$M,12,FALSE)),"",VLOOKUP(CONCATENATE($A39,"_",AC$2),'Reference data SID'!$B:$M,12,FALSE))</f>
        <v/>
      </c>
      <c r="AD39" s="16" t="str">
        <f>IF(ISERROR(VLOOKUP(CONCATENATE($A39,"_",AD$2),'Reference data SID'!$B:$M,12,FALSE)),"",VLOOKUP(CONCATENATE($A39,"_",AD$2),'Reference data SID'!$B:$M,12,FALSE))</f>
        <v/>
      </c>
      <c r="AE39" s="16" t="str">
        <f>IF(ISERROR(VLOOKUP(CONCATENATE($A39,"_",AE$2),'Reference data SID'!$B:$M,12,FALSE)),"",VLOOKUP(CONCATENATE($A39,"_",AE$2),'Reference data SID'!$B:$M,12,FALSE))</f>
        <v/>
      </c>
      <c r="AF39" s="16" t="str">
        <f>IF(ISERROR(VLOOKUP(CONCATENATE($A39,"_",AF$2),'Reference data SID'!$B:$M,12,FALSE)),"",VLOOKUP(CONCATENATE($A39,"_",AF$2),'Reference data SID'!$B:$M,12,FALSE))</f>
        <v/>
      </c>
      <c r="AG39" s="16" t="str">
        <f>IF(ISERROR(VLOOKUP(CONCATENATE($A39,"_",AG$2),'Reference data SID'!$B:$M,12,FALSE)),"",VLOOKUP(CONCATENATE($A39,"_",AG$2),'Reference data SID'!$B:$M,12,FALSE))</f>
        <v/>
      </c>
      <c r="AH39" s="16" t="str">
        <f>IF(ISERROR(VLOOKUP(CONCATENATE($A39,"_",AH$2),'Reference data SID'!$B:$M,12,FALSE)),"",VLOOKUP(CONCATENATE($A39,"_",AH$2),'Reference data SID'!$B:$M,12,FALSE))</f>
        <v/>
      </c>
      <c r="AI39" s="16" t="str">
        <f>IF(ISERROR(VLOOKUP(CONCATENATE($A39,"_",AI$2),'Reference data SID'!$B:$M,12,FALSE)),"",VLOOKUP(CONCATENATE($A39,"_",AI$2),'Reference data SID'!$B:$M,12,FALSE))</f>
        <v/>
      </c>
      <c r="AJ39" s="16" t="str">
        <f>IF(ISERROR(VLOOKUP(CONCATENATE($A39,"_",AJ$2),'Reference data SID'!$B:$M,12,FALSE)),"",VLOOKUP(CONCATENATE($A39,"_",AJ$2),'Reference data SID'!$B:$M,12,FALSE))</f>
        <v/>
      </c>
      <c r="AK39" s="16" t="str">
        <f>IF(ISERROR(VLOOKUP(CONCATENATE($A39,"_",AK$2),'Reference data SID'!$B:$M,12,FALSE)),"",VLOOKUP(CONCATENATE($A39,"_",AK$2),'Reference data SID'!$B:$M,12,FALSE))</f>
        <v/>
      </c>
      <c r="AL39" s="16" t="str">
        <f>IF(ISERROR(VLOOKUP(CONCATENATE($A39,"_",AL$2),'Reference data SID'!$B:$M,12,FALSE)),"",VLOOKUP(CONCATENATE($A39,"_",AL$2),'Reference data SID'!$B:$M,12,FALSE))</f>
        <v/>
      </c>
      <c r="AM39" s="16" t="str">
        <f>IF(ISERROR(VLOOKUP(CONCATENATE($A39,"_",AM$2),'Reference data SID'!$B:$M,12,FALSE)),"",VLOOKUP(CONCATENATE($A39,"_",AM$2),'Reference data SID'!$B:$M,12,FALSE))</f>
        <v/>
      </c>
      <c r="AN39" s="16" t="str">
        <f>IF(ISERROR(VLOOKUP(CONCATENATE($A39,"_",AN$2),'Reference data SID'!$B:$M,12,FALSE)),"",VLOOKUP(CONCATENATE($A39,"_",AN$2),'Reference data SID'!$B:$M,12,FALSE))</f>
        <v/>
      </c>
      <c r="AO39" s="16" t="str">
        <f>IF(ISERROR(VLOOKUP(CONCATENATE($A39,"_",AO$2),'Reference data SID'!$B:$M,12,FALSE)),"",VLOOKUP(CONCATENATE($A39,"_",AO$2),'Reference data SID'!$B:$M,12,FALSE))</f>
        <v/>
      </c>
      <c r="AP39" s="16" t="str">
        <f>IF(ISERROR(VLOOKUP(CONCATENATE($A39,"_",AP$2),'Reference data SID'!$B:$M,12,FALSE)),"",VLOOKUP(CONCATENATE($A39,"_",AP$2),'Reference data SID'!$B:$M,12,FALSE))</f>
        <v/>
      </c>
      <c r="AQ39" s="16" t="str">
        <f>IF(ISERROR(VLOOKUP(CONCATENATE($A39,"_",AQ$2),'Reference data SID'!$B:$M,12,FALSE)),"",VLOOKUP(CONCATENATE($A39,"_",AQ$2),'Reference data SID'!$B:$M,12,FALSE))</f>
        <v/>
      </c>
      <c r="AR39" s="16" t="str">
        <f>IF(ISERROR(VLOOKUP(CONCATENATE($A39,"_",AR$2),'Reference data SID'!$B:$M,12,FALSE)),"",VLOOKUP(CONCATENATE($A39,"_",AR$2),'Reference data SID'!$B:$M,12,FALSE))</f>
        <v/>
      </c>
      <c r="AS39" s="16" t="str">
        <f>IF(ISERROR(VLOOKUP(CONCATENATE($A39,"_",AS$2),'Reference data SID'!$B:$M,12,FALSE)),"",VLOOKUP(CONCATENATE($A39,"_",AS$2),'Reference data SID'!$B:$M,12,FALSE))</f>
        <v/>
      </c>
      <c r="AT39" s="16" t="str">
        <f>IF(ISERROR(VLOOKUP(CONCATENATE($A39,"_",AT$2),'Reference data SID'!$B:$M,12,FALSE)),"",VLOOKUP(CONCATENATE($A39,"_",AT$2),'Reference data SID'!$B:$M,12,FALSE))</f>
        <v/>
      </c>
    </row>
    <row r="40" spans="1:46" x14ac:dyDescent="0.25">
      <c r="A40">
        <v>36</v>
      </c>
      <c r="B40" s="16" t="str">
        <f>IF(ISERROR(VLOOKUP(CONCATENATE($A40,"_",B$2),'Reference data SID'!$B:$M,12,FALSE)),"",VLOOKUP(CONCATENATE($A40,"_",B$2),'Reference data SID'!$B:$M,12,FALSE))</f>
        <v/>
      </c>
      <c r="C40" s="16" t="str">
        <f>IF(ISERROR(VLOOKUP(CONCATENATE($A40,"_",C$2),'Reference data SID'!$B:$M,12,FALSE)),"",VLOOKUP(CONCATENATE($A40,"_",C$2),'Reference data SID'!$B:$M,12,FALSE))</f>
        <v/>
      </c>
      <c r="D40" s="16" t="str">
        <f>IF(ISERROR(VLOOKUP(CONCATENATE($A40,"_",D$2),'Reference data SID'!$B:$M,12,FALSE)),"",VLOOKUP(CONCATENATE($A40,"_",D$2),'Reference data SID'!$B:$M,12,FALSE))</f>
        <v/>
      </c>
      <c r="E40" s="16" t="str">
        <f>IF(ISERROR(VLOOKUP(CONCATENATE($A40,"_",E$2),'Reference data SID'!$B:$M,12,FALSE)),"",VLOOKUP(CONCATENATE($A40,"_",E$2),'Reference data SID'!$B:$M,12,FALSE))</f>
        <v/>
      </c>
      <c r="F40" s="16" t="str">
        <f>IF(ISERROR(VLOOKUP(CONCATENATE($A40,"_",F$2),'Reference data SID'!$B:$M,12,FALSE)),"",VLOOKUP(CONCATENATE($A40,"_",F$2),'Reference data SID'!$B:$M,12,FALSE))</f>
        <v/>
      </c>
      <c r="G40" s="16" t="str">
        <f>IF(ISERROR(VLOOKUP(CONCATENATE($A40,"_",G$2),'Reference data SID'!$B:$M,12,FALSE)),"",VLOOKUP(CONCATENATE($A40,"_",G$2),'Reference data SID'!$B:$M,12,FALSE))</f>
        <v/>
      </c>
      <c r="H40" s="16" t="str">
        <f>IF(ISERROR(VLOOKUP(CONCATENATE($A40,"_",H$2),'Reference data SID'!$B:$M,12,FALSE)),"",VLOOKUP(CONCATENATE($A40,"_",H$2),'Reference data SID'!$B:$M,12,FALSE))</f>
        <v/>
      </c>
      <c r="I40" s="16" t="str">
        <f>IF(ISERROR(VLOOKUP(CONCATENATE($A40,"_",I$2),'Reference data SID'!$B:$M,12,FALSE)),"",VLOOKUP(CONCATENATE($A40,"_",I$2),'Reference data SID'!$B:$M,12,FALSE))</f>
        <v/>
      </c>
      <c r="J40" s="16" t="str">
        <f>IF(ISERROR(VLOOKUP(CONCATENATE($A40,"_",J$2),'Reference data SID'!$B:$M,12,FALSE)),"",VLOOKUP(CONCATENATE($A40,"_",J$2),'Reference data SID'!$B:$M,12,FALSE))</f>
        <v/>
      </c>
      <c r="K40" s="16" t="str">
        <f>IF(ISERROR(VLOOKUP(CONCATENATE($A40,"_",K$2),'Reference data SID'!$B:$M,12,FALSE)),"",VLOOKUP(CONCATENATE($A40,"_",K$2),'Reference data SID'!$B:$M,12,FALSE))</f>
        <v/>
      </c>
      <c r="L40" s="16" t="str">
        <f>IF(ISERROR(VLOOKUP(CONCATENATE($A40,"_",L$2),'Reference data SID'!$B:$M,12,FALSE)),"",VLOOKUP(CONCATENATE($A40,"_",L$2),'Reference data SID'!$B:$M,12,FALSE))</f>
        <v/>
      </c>
      <c r="M40" s="16" t="str">
        <f>IF(ISERROR(VLOOKUP(CONCATENATE($A40,"_",M$2),'Reference data SID'!$B:$M,12,FALSE)),"",VLOOKUP(CONCATENATE($A40,"_",M$2),'Reference data SID'!$B:$M,12,FALSE))</f>
        <v/>
      </c>
      <c r="N40" s="16" t="str">
        <f>IF(ISERROR(VLOOKUP(CONCATENATE($A40,"_",N$2),'Reference data SID'!$B:$M,12,FALSE)),"",VLOOKUP(CONCATENATE($A40,"_",N$2),'Reference data SID'!$B:$M,12,FALSE))</f>
        <v/>
      </c>
      <c r="O40" s="16" t="str">
        <f>IF(ISERROR(VLOOKUP(CONCATENATE($A40,"_",O$2),'Reference data SID'!$B:$M,12,FALSE)),"",VLOOKUP(CONCATENATE($A40,"_",O$2),'Reference data SID'!$B:$M,12,FALSE))</f>
        <v/>
      </c>
      <c r="P40" s="16" t="str">
        <f>IF(ISERROR(VLOOKUP(CONCATENATE($A40,"_",P$2),'Reference data SID'!$B:$M,12,FALSE)),"",VLOOKUP(CONCATENATE($A40,"_",P$2),'Reference data SID'!$B:$M,12,FALSE))</f>
        <v/>
      </c>
      <c r="Q40" s="16" t="str">
        <f>IF(ISERROR(VLOOKUP(CONCATENATE($A40,"_",Q$2),'Reference data SID'!$B:$M,12,FALSE)),"",VLOOKUP(CONCATENATE($A40,"_",Q$2),'Reference data SID'!$B:$M,12,FALSE))</f>
        <v/>
      </c>
      <c r="R40" s="16" t="str">
        <f>IF(ISERROR(VLOOKUP(CONCATENATE($A40,"_",R$2),'Reference data SID'!$B:$M,12,FALSE)),"",VLOOKUP(CONCATENATE($A40,"_",R$2),'Reference data SID'!$B:$M,12,FALSE))</f>
        <v/>
      </c>
      <c r="S40" s="16" t="str">
        <f>IF(ISERROR(VLOOKUP(CONCATENATE($A40,"_",S$2),'Reference data SID'!$B:$M,12,FALSE)),"",VLOOKUP(CONCATENATE($A40,"_",S$2),'Reference data SID'!$B:$M,12,FALSE))</f>
        <v/>
      </c>
      <c r="T40" s="16" t="str">
        <f>IF(ISERROR(VLOOKUP(CONCATENATE($A40,"_",T$2),'Reference data SID'!$B:$M,12,FALSE)),"",VLOOKUP(CONCATENATE($A40,"_",T$2),'Reference data SID'!$B:$M,12,FALSE))</f>
        <v/>
      </c>
      <c r="U40" s="16" t="str">
        <f>IF(ISERROR(VLOOKUP(CONCATENATE($A40,"_",U$2),'Reference data SID'!$B:$M,12,FALSE)),"",VLOOKUP(CONCATENATE($A40,"_",U$2),'Reference data SID'!$B:$M,12,FALSE))</f>
        <v/>
      </c>
      <c r="V40" s="16" t="str">
        <f>IF(ISERROR(VLOOKUP(CONCATENATE($A40,"_",V$2),'Reference data SID'!$B:$M,12,FALSE)),"",VLOOKUP(CONCATENATE($A40,"_",V$2),'Reference data SID'!$B:$M,12,FALSE))</f>
        <v/>
      </c>
      <c r="W40" s="16" t="str">
        <f>IF(ISERROR(VLOOKUP(CONCATENATE($A40,"_",W$2),'Reference data SID'!$B:$M,12,FALSE)),"",VLOOKUP(CONCATENATE($A40,"_",W$2),'Reference data SID'!$B:$M,12,FALSE))</f>
        <v/>
      </c>
      <c r="X40" s="16" t="str">
        <f>IF(ISERROR(VLOOKUP(CONCATENATE($A40,"_",X$2),'Reference data SID'!$B:$M,12,FALSE)),"",VLOOKUP(CONCATENATE($A40,"_",X$2),'Reference data SID'!$B:$M,12,FALSE))</f>
        <v/>
      </c>
      <c r="Y40" s="17" t="str">
        <f>IF(ISERROR(VLOOKUP(CONCATENATE($A40,"_",Y$2),'Reference data SID'!$B:$M,12,FALSE)),"",VLOOKUP(CONCATENATE($A40,"_",Y$2),'Reference data SID'!$B:$M,12,FALSE))</f>
        <v>288-202-7</v>
      </c>
      <c r="Z40" s="16" t="str">
        <f>IF(ISERROR(VLOOKUP(CONCATENATE($A40,"_",Z$2),'Reference data SID'!$B:$M,12,FALSE)),"",VLOOKUP(CONCATENATE($A40,"_",Z$2),'Reference data SID'!$B:$M,12,FALSE))</f>
        <v/>
      </c>
      <c r="AA40" s="16" t="str">
        <f>IF(ISERROR(VLOOKUP(CONCATENATE($A40,"_",AA$2),'Reference data SID'!$B:$M,12,FALSE)),"",VLOOKUP(CONCATENATE($A40,"_",AA$2),'Reference data SID'!$B:$M,12,FALSE))</f>
        <v/>
      </c>
      <c r="AB40" s="16" t="str">
        <f>IF(ISERROR(VLOOKUP(CONCATENATE($A40,"_",AB$2),'Reference data SID'!$B:$M,12,FALSE)),"",VLOOKUP(CONCATENATE($A40,"_",AB$2),'Reference data SID'!$B:$M,12,FALSE))</f>
        <v/>
      </c>
      <c r="AC40" s="16" t="str">
        <f>IF(ISERROR(VLOOKUP(CONCATENATE($A40,"_",AC$2),'Reference data SID'!$B:$M,12,FALSE)),"",VLOOKUP(CONCATENATE($A40,"_",AC$2),'Reference data SID'!$B:$M,12,FALSE))</f>
        <v/>
      </c>
      <c r="AD40" s="16" t="str">
        <f>IF(ISERROR(VLOOKUP(CONCATENATE($A40,"_",AD$2),'Reference data SID'!$B:$M,12,FALSE)),"",VLOOKUP(CONCATENATE($A40,"_",AD$2),'Reference data SID'!$B:$M,12,FALSE))</f>
        <v/>
      </c>
      <c r="AE40" s="16" t="str">
        <f>IF(ISERROR(VLOOKUP(CONCATENATE($A40,"_",AE$2),'Reference data SID'!$B:$M,12,FALSE)),"",VLOOKUP(CONCATENATE($A40,"_",AE$2),'Reference data SID'!$B:$M,12,FALSE))</f>
        <v/>
      </c>
      <c r="AF40" s="16" t="str">
        <f>IF(ISERROR(VLOOKUP(CONCATENATE($A40,"_",AF$2),'Reference data SID'!$B:$M,12,FALSE)),"",VLOOKUP(CONCATENATE($A40,"_",AF$2),'Reference data SID'!$B:$M,12,FALSE))</f>
        <v/>
      </c>
      <c r="AG40" s="16" t="str">
        <f>IF(ISERROR(VLOOKUP(CONCATENATE($A40,"_",AG$2),'Reference data SID'!$B:$M,12,FALSE)),"",VLOOKUP(CONCATENATE($A40,"_",AG$2),'Reference data SID'!$B:$M,12,FALSE))</f>
        <v/>
      </c>
      <c r="AH40" s="16" t="str">
        <f>IF(ISERROR(VLOOKUP(CONCATENATE($A40,"_",AH$2),'Reference data SID'!$B:$M,12,FALSE)),"",VLOOKUP(CONCATENATE($A40,"_",AH$2),'Reference data SID'!$B:$M,12,FALSE))</f>
        <v/>
      </c>
      <c r="AI40" s="16" t="str">
        <f>IF(ISERROR(VLOOKUP(CONCATENATE($A40,"_",AI$2),'Reference data SID'!$B:$M,12,FALSE)),"",VLOOKUP(CONCATENATE($A40,"_",AI$2),'Reference data SID'!$B:$M,12,FALSE))</f>
        <v/>
      </c>
      <c r="AJ40" s="16" t="str">
        <f>IF(ISERROR(VLOOKUP(CONCATENATE($A40,"_",AJ$2),'Reference data SID'!$B:$M,12,FALSE)),"",VLOOKUP(CONCATENATE($A40,"_",AJ$2),'Reference data SID'!$B:$M,12,FALSE))</f>
        <v/>
      </c>
      <c r="AK40" s="16" t="str">
        <f>IF(ISERROR(VLOOKUP(CONCATENATE($A40,"_",AK$2),'Reference data SID'!$B:$M,12,FALSE)),"",VLOOKUP(CONCATENATE($A40,"_",AK$2),'Reference data SID'!$B:$M,12,FALSE))</f>
        <v/>
      </c>
      <c r="AL40" s="16" t="str">
        <f>IF(ISERROR(VLOOKUP(CONCATENATE($A40,"_",AL$2),'Reference data SID'!$B:$M,12,FALSE)),"",VLOOKUP(CONCATENATE($A40,"_",AL$2),'Reference data SID'!$B:$M,12,FALSE))</f>
        <v/>
      </c>
      <c r="AM40" s="16" t="str">
        <f>IF(ISERROR(VLOOKUP(CONCATENATE($A40,"_",AM$2),'Reference data SID'!$B:$M,12,FALSE)),"",VLOOKUP(CONCATENATE($A40,"_",AM$2),'Reference data SID'!$B:$M,12,FALSE))</f>
        <v/>
      </c>
      <c r="AN40" s="16" t="str">
        <f>IF(ISERROR(VLOOKUP(CONCATENATE($A40,"_",AN$2),'Reference data SID'!$B:$M,12,FALSE)),"",VLOOKUP(CONCATENATE($A40,"_",AN$2),'Reference data SID'!$B:$M,12,FALSE))</f>
        <v/>
      </c>
      <c r="AO40" s="16" t="str">
        <f>IF(ISERROR(VLOOKUP(CONCATENATE($A40,"_",AO$2),'Reference data SID'!$B:$M,12,FALSE)),"",VLOOKUP(CONCATENATE($A40,"_",AO$2),'Reference data SID'!$B:$M,12,FALSE))</f>
        <v/>
      </c>
      <c r="AP40" s="16" t="str">
        <f>IF(ISERROR(VLOOKUP(CONCATENATE($A40,"_",AP$2),'Reference data SID'!$B:$M,12,FALSE)),"",VLOOKUP(CONCATENATE($A40,"_",AP$2),'Reference data SID'!$B:$M,12,FALSE))</f>
        <v/>
      </c>
      <c r="AQ40" s="16" t="str">
        <f>IF(ISERROR(VLOOKUP(CONCATENATE($A40,"_",AQ$2),'Reference data SID'!$B:$M,12,FALSE)),"",VLOOKUP(CONCATENATE($A40,"_",AQ$2),'Reference data SID'!$B:$M,12,FALSE))</f>
        <v/>
      </c>
      <c r="AR40" s="16" t="str">
        <f>IF(ISERROR(VLOOKUP(CONCATENATE($A40,"_",AR$2),'Reference data SID'!$B:$M,12,FALSE)),"",VLOOKUP(CONCATENATE($A40,"_",AR$2),'Reference data SID'!$B:$M,12,FALSE))</f>
        <v/>
      </c>
      <c r="AS40" s="16" t="str">
        <f>IF(ISERROR(VLOOKUP(CONCATENATE($A40,"_",AS$2),'Reference data SID'!$B:$M,12,FALSE)),"",VLOOKUP(CONCATENATE($A40,"_",AS$2),'Reference data SID'!$B:$M,12,FALSE))</f>
        <v/>
      </c>
      <c r="AT40" s="16" t="str">
        <f>IF(ISERROR(VLOOKUP(CONCATENATE($A40,"_",AT$2),'Reference data SID'!$B:$M,12,FALSE)),"",VLOOKUP(CONCATENATE($A40,"_",AT$2),'Reference data SID'!$B:$M,12,FALSE))</f>
        <v/>
      </c>
    </row>
    <row r="41" spans="1:46" x14ac:dyDescent="0.25">
      <c r="A41">
        <v>37</v>
      </c>
      <c r="B41" s="16" t="str">
        <f>IF(ISERROR(VLOOKUP(CONCATENATE($A41,"_",B$2),'Reference data SID'!$B:$M,12,FALSE)),"",VLOOKUP(CONCATENATE($A41,"_",B$2),'Reference data SID'!$B:$M,12,FALSE))</f>
        <v/>
      </c>
      <c r="C41" s="16" t="str">
        <f>IF(ISERROR(VLOOKUP(CONCATENATE($A41,"_",C$2),'Reference data SID'!$B:$M,12,FALSE)),"",VLOOKUP(CONCATENATE($A41,"_",C$2),'Reference data SID'!$B:$M,12,FALSE))</f>
        <v/>
      </c>
      <c r="D41" s="16" t="str">
        <f>IF(ISERROR(VLOOKUP(CONCATENATE($A41,"_",D$2),'Reference data SID'!$B:$M,12,FALSE)),"",VLOOKUP(CONCATENATE($A41,"_",D$2),'Reference data SID'!$B:$M,12,FALSE))</f>
        <v/>
      </c>
      <c r="E41" s="16" t="str">
        <f>IF(ISERROR(VLOOKUP(CONCATENATE($A41,"_",E$2),'Reference data SID'!$B:$M,12,FALSE)),"",VLOOKUP(CONCATENATE($A41,"_",E$2),'Reference data SID'!$B:$M,12,FALSE))</f>
        <v/>
      </c>
      <c r="F41" s="16" t="str">
        <f>IF(ISERROR(VLOOKUP(CONCATENATE($A41,"_",F$2),'Reference data SID'!$B:$M,12,FALSE)),"",VLOOKUP(CONCATENATE($A41,"_",F$2),'Reference data SID'!$B:$M,12,FALSE))</f>
        <v/>
      </c>
      <c r="G41" s="16" t="str">
        <f>IF(ISERROR(VLOOKUP(CONCATENATE($A41,"_",G$2),'Reference data SID'!$B:$M,12,FALSE)),"",VLOOKUP(CONCATENATE($A41,"_",G$2),'Reference data SID'!$B:$M,12,FALSE))</f>
        <v/>
      </c>
      <c r="H41" s="16" t="str">
        <f>IF(ISERROR(VLOOKUP(CONCATENATE($A41,"_",H$2),'Reference data SID'!$B:$M,12,FALSE)),"",VLOOKUP(CONCATENATE($A41,"_",H$2),'Reference data SID'!$B:$M,12,FALSE))</f>
        <v/>
      </c>
      <c r="I41" s="16" t="str">
        <f>IF(ISERROR(VLOOKUP(CONCATENATE($A41,"_",I$2),'Reference data SID'!$B:$M,12,FALSE)),"",VLOOKUP(CONCATENATE($A41,"_",I$2),'Reference data SID'!$B:$M,12,FALSE))</f>
        <v/>
      </c>
      <c r="J41" s="16" t="str">
        <f>IF(ISERROR(VLOOKUP(CONCATENATE($A41,"_",J$2),'Reference data SID'!$B:$M,12,FALSE)),"",VLOOKUP(CONCATENATE($A41,"_",J$2),'Reference data SID'!$B:$M,12,FALSE))</f>
        <v/>
      </c>
      <c r="K41" s="16" t="str">
        <f>IF(ISERROR(VLOOKUP(CONCATENATE($A41,"_",K$2),'Reference data SID'!$B:$M,12,FALSE)),"",VLOOKUP(CONCATENATE($A41,"_",K$2),'Reference data SID'!$B:$M,12,FALSE))</f>
        <v/>
      </c>
      <c r="L41" s="16" t="str">
        <f>IF(ISERROR(VLOOKUP(CONCATENATE($A41,"_",L$2),'Reference data SID'!$B:$M,12,FALSE)),"",VLOOKUP(CONCATENATE($A41,"_",L$2),'Reference data SID'!$B:$M,12,FALSE))</f>
        <v/>
      </c>
      <c r="M41" s="16" t="str">
        <f>IF(ISERROR(VLOOKUP(CONCATENATE($A41,"_",M$2),'Reference data SID'!$B:$M,12,FALSE)),"",VLOOKUP(CONCATENATE($A41,"_",M$2),'Reference data SID'!$B:$M,12,FALSE))</f>
        <v/>
      </c>
      <c r="N41" s="16" t="str">
        <f>IF(ISERROR(VLOOKUP(CONCATENATE($A41,"_",N$2),'Reference data SID'!$B:$M,12,FALSE)),"",VLOOKUP(CONCATENATE($A41,"_",N$2),'Reference data SID'!$B:$M,12,FALSE))</f>
        <v/>
      </c>
      <c r="O41" s="16" t="str">
        <f>IF(ISERROR(VLOOKUP(CONCATENATE($A41,"_",O$2),'Reference data SID'!$B:$M,12,FALSE)),"",VLOOKUP(CONCATENATE($A41,"_",O$2),'Reference data SID'!$B:$M,12,FALSE))</f>
        <v/>
      </c>
      <c r="P41" s="16" t="str">
        <f>IF(ISERROR(VLOOKUP(CONCATENATE($A41,"_",P$2),'Reference data SID'!$B:$M,12,FALSE)),"",VLOOKUP(CONCATENATE($A41,"_",P$2),'Reference data SID'!$B:$M,12,FALSE))</f>
        <v/>
      </c>
      <c r="Q41" s="16" t="str">
        <f>IF(ISERROR(VLOOKUP(CONCATENATE($A41,"_",Q$2),'Reference data SID'!$B:$M,12,FALSE)),"",VLOOKUP(CONCATENATE($A41,"_",Q$2),'Reference data SID'!$B:$M,12,FALSE))</f>
        <v/>
      </c>
      <c r="R41" s="16" t="str">
        <f>IF(ISERROR(VLOOKUP(CONCATENATE($A41,"_",R$2),'Reference data SID'!$B:$M,12,FALSE)),"",VLOOKUP(CONCATENATE($A41,"_",R$2),'Reference data SID'!$B:$M,12,FALSE))</f>
        <v/>
      </c>
      <c r="S41" s="16" t="str">
        <f>IF(ISERROR(VLOOKUP(CONCATENATE($A41,"_",S$2),'Reference data SID'!$B:$M,12,FALSE)),"",VLOOKUP(CONCATENATE($A41,"_",S$2),'Reference data SID'!$B:$M,12,FALSE))</f>
        <v/>
      </c>
      <c r="T41" s="16" t="str">
        <f>IF(ISERROR(VLOOKUP(CONCATENATE($A41,"_",T$2),'Reference data SID'!$B:$M,12,FALSE)),"",VLOOKUP(CONCATENATE($A41,"_",T$2),'Reference data SID'!$B:$M,12,FALSE))</f>
        <v/>
      </c>
      <c r="U41" s="16" t="str">
        <f>IF(ISERROR(VLOOKUP(CONCATENATE($A41,"_",U$2),'Reference data SID'!$B:$M,12,FALSE)),"",VLOOKUP(CONCATENATE($A41,"_",U$2),'Reference data SID'!$B:$M,12,FALSE))</f>
        <v/>
      </c>
      <c r="V41" s="16" t="str">
        <f>IF(ISERROR(VLOOKUP(CONCATENATE($A41,"_",V$2),'Reference data SID'!$B:$M,12,FALSE)),"",VLOOKUP(CONCATENATE($A41,"_",V$2),'Reference data SID'!$B:$M,12,FALSE))</f>
        <v/>
      </c>
      <c r="W41" s="16" t="str">
        <f>IF(ISERROR(VLOOKUP(CONCATENATE($A41,"_",W$2),'Reference data SID'!$B:$M,12,FALSE)),"",VLOOKUP(CONCATENATE($A41,"_",W$2),'Reference data SID'!$B:$M,12,FALSE))</f>
        <v/>
      </c>
      <c r="X41" s="16" t="str">
        <f>IF(ISERROR(VLOOKUP(CONCATENATE($A41,"_",X$2),'Reference data SID'!$B:$M,12,FALSE)),"",VLOOKUP(CONCATENATE($A41,"_",X$2),'Reference data SID'!$B:$M,12,FALSE))</f>
        <v/>
      </c>
      <c r="Y41" s="17" t="str">
        <f>IF(ISERROR(VLOOKUP(CONCATENATE($A41,"_",Y$2),'Reference data SID'!$B:$M,12,FALSE)),"",VLOOKUP(CONCATENATE($A41,"_",Y$2),'Reference data SID'!$B:$M,12,FALSE))</f>
        <v>288-003-5</v>
      </c>
      <c r="Z41" s="16" t="str">
        <f>IF(ISERROR(VLOOKUP(CONCATENATE($A41,"_",Z$2),'Reference data SID'!$B:$M,12,FALSE)),"",VLOOKUP(CONCATENATE($A41,"_",Z$2),'Reference data SID'!$B:$M,12,FALSE))</f>
        <v/>
      </c>
      <c r="AA41" s="16" t="str">
        <f>IF(ISERROR(VLOOKUP(CONCATENATE($A41,"_",AA$2),'Reference data SID'!$B:$M,12,FALSE)),"",VLOOKUP(CONCATENATE($A41,"_",AA$2),'Reference data SID'!$B:$M,12,FALSE))</f>
        <v/>
      </c>
      <c r="AB41" s="16" t="str">
        <f>IF(ISERROR(VLOOKUP(CONCATENATE($A41,"_",AB$2),'Reference data SID'!$B:$M,12,FALSE)),"",VLOOKUP(CONCATENATE($A41,"_",AB$2),'Reference data SID'!$B:$M,12,FALSE))</f>
        <v/>
      </c>
      <c r="AC41" s="16" t="str">
        <f>IF(ISERROR(VLOOKUP(CONCATENATE($A41,"_",AC$2),'Reference data SID'!$B:$M,12,FALSE)),"",VLOOKUP(CONCATENATE($A41,"_",AC$2),'Reference data SID'!$B:$M,12,FALSE))</f>
        <v/>
      </c>
      <c r="AD41" s="16" t="str">
        <f>IF(ISERROR(VLOOKUP(CONCATENATE($A41,"_",AD$2),'Reference data SID'!$B:$M,12,FALSE)),"",VLOOKUP(CONCATENATE($A41,"_",AD$2),'Reference data SID'!$B:$M,12,FALSE))</f>
        <v/>
      </c>
      <c r="AE41" s="16" t="str">
        <f>IF(ISERROR(VLOOKUP(CONCATENATE($A41,"_",AE$2),'Reference data SID'!$B:$M,12,FALSE)),"",VLOOKUP(CONCATENATE($A41,"_",AE$2),'Reference data SID'!$B:$M,12,FALSE))</f>
        <v/>
      </c>
      <c r="AF41" s="16" t="str">
        <f>IF(ISERROR(VLOOKUP(CONCATENATE($A41,"_",AF$2),'Reference data SID'!$B:$M,12,FALSE)),"",VLOOKUP(CONCATENATE($A41,"_",AF$2),'Reference data SID'!$B:$M,12,FALSE))</f>
        <v/>
      </c>
      <c r="AG41" s="16" t="str">
        <f>IF(ISERROR(VLOOKUP(CONCATENATE($A41,"_",AG$2),'Reference data SID'!$B:$M,12,FALSE)),"",VLOOKUP(CONCATENATE($A41,"_",AG$2),'Reference data SID'!$B:$M,12,FALSE))</f>
        <v/>
      </c>
      <c r="AH41" s="16" t="str">
        <f>IF(ISERROR(VLOOKUP(CONCATENATE($A41,"_",AH$2),'Reference data SID'!$B:$M,12,FALSE)),"",VLOOKUP(CONCATENATE($A41,"_",AH$2),'Reference data SID'!$B:$M,12,FALSE))</f>
        <v/>
      </c>
      <c r="AI41" s="16" t="str">
        <f>IF(ISERROR(VLOOKUP(CONCATENATE($A41,"_",AI$2),'Reference data SID'!$B:$M,12,FALSE)),"",VLOOKUP(CONCATENATE($A41,"_",AI$2),'Reference data SID'!$B:$M,12,FALSE))</f>
        <v/>
      </c>
      <c r="AJ41" s="16" t="str">
        <f>IF(ISERROR(VLOOKUP(CONCATENATE($A41,"_",AJ$2),'Reference data SID'!$B:$M,12,FALSE)),"",VLOOKUP(CONCATENATE($A41,"_",AJ$2),'Reference data SID'!$B:$M,12,FALSE))</f>
        <v/>
      </c>
      <c r="AK41" s="16" t="str">
        <f>IF(ISERROR(VLOOKUP(CONCATENATE($A41,"_",AK$2),'Reference data SID'!$B:$M,12,FALSE)),"",VLOOKUP(CONCATENATE($A41,"_",AK$2),'Reference data SID'!$B:$M,12,FALSE))</f>
        <v/>
      </c>
      <c r="AL41" s="16" t="str">
        <f>IF(ISERROR(VLOOKUP(CONCATENATE($A41,"_",AL$2),'Reference data SID'!$B:$M,12,FALSE)),"",VLOOKUP(CONCATENATE($A41,"_",AL$2),'Reference data SID'!$B:$M,12,FALSE))</f>
        <v/>
      </c>
      <c r="AM41" s="16" t="str">
        <f>IF(ISERROR(VLOOKUP(CONCATENATE($A41,"_",AM$2),'Reference data SID'!$B:$M,12,FALSE)),"",VLOOKUP(CONCATENATE($A41,"_",AM$2),'Reference data SID'!$B:$M,12,FALSE))</f>
        <v/>
      </c>
      <c r="AN41" s="16" t="str">
        <f>IF(ISERROR(VLOOKUP(CONCATENATE($A41,"_",AN$2),'Reference data SID'!$B:$M,12,FALSE)),"",VLOOKUP(CONCATENATE($A41,"_",AN$2),'Reference data SID'!$B:$M,12,FALSE))</f>
        <v/>
      </c>
      <c r="AO41" s="16" t="str">
        <f>IF(ISERROR(VLOOKUP(CONCATENATE($A41,"_",AO$2),'Reference data SID'!$B:$M,12,FALSE)),"",VLOOKUP(CONCATENATE($A41,"_",AO$2),'Reference data SID'!$B:$M,12,FALSE))</f>
        <v/>
      </c>
      <c r="AP41" s="16" t="str">
        <f>IF(ISERROR(VLOOKUP(CONCATENATE($A41,"_",AP$2),'Reference data SID'!$B:$M,12,FALSE)),"",VLOOKUP(CONCATENATE($A41,"_",AP$2),'Reference data SID'!$B:$M,12,FALSE))</f>
        <v/>
      </c>
      <c r="AQ41" s="16" t="str">
        <f>IF(ISERROR(VLOOKUP(CONCATENATE($A41,"_",AQ$2),'Reference data SID'!$B:$M,12,FALSE)),"",VLOOKUP(CONCATENATE($A41,"_",AQ$2),'Reference data SID'!$B:$M,12,FALSE))</f>
        <v/>
      </c>
      <c r="AR41" s="16" t="str">
        <f>IF(ISERROR(VLOOKUP(CONCATENATE($A41,"_",AR$2),'Reference data SID'!$B:$M,12,FALSE)),"",VLOOKUP(CONCATENATE($A41,"_",AR$2),'Reference data SID'!$B:$M,12,FALSE))</f>
        <v/>
      </c>
      <c r="AS41" s="16" t="str">
        <f>IF(ISERROR(VLOOKUP(CONCATENATE($A41,"_",AS$2),'Reference data SID'!$B:$M,12,FALSE)),"",VLOOKUP(CONCATENATE($A41,"_",AS$2),'Reference data SID'!$B:$M,12,FALSE))</f>
        <v/>
      </c>
      <c r="AT41" s="16" t="str">
        <f>IF(ISERROR(VLOOKUP(CONCATENATE($A41,"_",AT$2),'Reference data SID'!$B:$M,12,FALSE)),"",VLOOKUP(CONCATENATE($A41,"_",AT$2),'Reference data SID'!$B:$M,12,FALSE))</f>
        <v/>
      </c>
    </row>
    <row r="42" spans="1:46" x14ac:dyDescent="0.25">
      <c r="A42">
        <v>38</v>
      </c>
      <c r="B42" s="16" t="str">
        <f>IF(ISERROR(VLOOKUP(CONCATENATE($A42,"_",B$2),'Reference data SID'!$B:$M,12,FALSE)),"",VLOOKUP(CONCATENATE($A42,"_",B$2),'Reference data SID'!$B:$M,12,FALSE))</f>
        <v/>
      </c>
      <c r="C42" s="16" t="str">
        <f>IF(ISERROR(VLOOKUP(CONCATENATE($A42,"_",C$2),'Reference data SID'!$B:$M,12,FALSE)),"",VLOOKUP(CONCATENATE($A42,"_",C$2),'Reference data SID'!$B:$M,12,FALSE))</f>
        <v/>
      </c>
      <c r="D42" s="16" t="str">
        <f>IF(ISERROR(VLOOKUP(CONCATENATE($A42,"_",D$2),'Reference data SID'!$B:$M,12,FALSE)),"",VLOOKUP(CONCATENATE($A42,"_",D$2),'Reference data SID'!$B:$M,12,FALSE))</f>
        <v/>
      </c>
      <c r="E42" s="16" t="str">
        <f>IF(ISERROR(VLOOKUP(CONCATENATE($A42,"_",E$2),'Reference data SID'!$B:$M,12,FALSE)),"",VLOOKUP(CONCATENATE($A42,"_",E$2),'Reference data SID'!$B:$M,12,FALSE))</f>
        <v/>
      </c>
      <c r="F42" s="16" t="str">
        <f>IF(ISERROR(VLOOKUP(CONCATENATE($A42,"_",F$2),'Reference data SID'!$B:$M,12,FALSE)),"",VLOOKUP(CONCATENATE($A42,"_",F$2),'Reference data SID'!$B:$M,12,FALSE))</f>
        <v/>
      </c>
      <c r="G42" s="16" t="str">
        <f>IF(ISERROR(VLOOKUP(CONCATENATE($A42,"_",G$2),'Reference data SID'!$B:$M,12,FALSE)),"",VLOOKUP(CONCATENATE($A42,"_",G$2),'Reference data SID'!$B:$M,12,FALSE))</f>
        <v/>
      </c>
      <c r="H42" s="16" t="str">
        <f>IF(ISERROR(VLOOKUP(CONCATENATE($A42,"_",H$2),'Reference data SID'!$B:$M,12,FALSE)),"",VLOOKUP(CONCATENATE($A42,"_",H$2),'Reference data SID'!$B:$M,12,FALSE))</f>
        <v/>
      </c>
      <c r="I42" s="16" t="str">
        <f>IF(ISERROR(VLOOKUP(CONCATENATE($A42,"_",I$2),'Reference data SID'!$B:$M,12,FALSE)),"",VLOOKUP(CONCATENATE($A42,"_",I$2),'Reference data SID'!$B:$M,12,FALSE))</f>
        <v/>
      </c>
      <c r="J42" s="16" t="str">
        <f>IF(ISERROR(VLOOKUP(CONCATENATE($A42,"_",J$2),'Reference data SID'!$B:$M,12,FALSE)),"",VLOOKUP(CONCATENATE($A42,"_",J$2),'Reference data SID'!$B:$M,12,FALSE))</f>
        <v/>
      </c>
      <c r="K42" s="16" t="str">
        <f>IF(ISERROR(VLOOKUP(CONCATENATE($A42,"_",K$2),'Reference data SID'!$B:$M,12,FALSE)),"",VLOOKUP(CONCATENATE($A42,"_",K$2),'Reference data SID'!$B:$M,12,FALSE))</f>
        <v/>
      </c>
      <c r="L42" s="16" t="str">
        <f>IF(ISERROR(VLOOKUP(CONCATENATE($A42,"_",L$2),'Reference data SID'!$B:$M,12,FALSE)),"",VLOOKUP(CONCATENATE($A42,"_",L$2),'Reference data SID'!$B:$M,12,FALSE))</f>
        <v/>
      </c>
      <c r="M42" s="16" t="str">
        <f>IF(ISERROR(VLOOKUP(CONCATENATE($A42,"_",M$2),'Reference data SID'!$B:$M,12,FALSE)),"",VLOOKUP(CONCATENATE($A42,"_",M$2),'Reference data SID'!$B:$M,12,FALSE))</f>
        <v/>
      </c>
      <c r="N42" s="16" t="str">
        <f>IF(ISERROR(VLOOKUP(CONCATENATE($A42,"_",N$2),'Reference data SID'!$B:$M,12,FALSE)),"",VLOOKUP(CONCATENATE($A42,"_",N$2),'Reference data SID'!$B:$M,12,FALSE))</f>
        <v/>
      </c>
      <c r="O42" s="16" t="str">
        <f>IF(ISERROR(VLOOKUP(CONCATENATE($A42,"_",O$2),'Reference data SID'!$B:$M,12,FALSE)),"",VLOOKUP(CONCATENATE($A42,"_",O$2),'Reference data SID'!$B:$M,12,FALSE))</f>
        <v/>
      </c>
      <c r="P42" s="16" t="str">
        <f>IF(ISERROR(VLOOKUP(CONCATENATE($A42,"_",P$2),'Reference data SID'!$B:$M,12,FALSE)),"",VLOOKUP(CONCATENATE($A42,"_",P$2),'Reference data SID'!$B:$M,12,FALSE))</f>
        <v/>
      </c>
      <c r="Q42" s="16" t="str">
        <f>IF(ISERROR(VLOOKUP(CONCATENATE($A42,"_",Q$2),'Reference data SID'!$B:$M,12,FALSE)),"",VLOOKUP(CONCATENATE($A42,"_",Q$2),'Reference data SID'!$B:$M,12,FALSE))</f>
        <v/>
      </c>
      <c r="R42" s="16" t="str">
        <f>IF(ISERROR(VLOOKUP(CONCATENATE($A42,"_",R$2),'Reference data SID'!$B:$M,12,FALSE)),"",VLOOKUP(CONCATENATE($A42,"_",R$2),'Reference data SID'!$B:$M,12,FALSE))</f>
        <v/>
      </c>
      <c r="S42" s="16" t="str">
        <f>IF(ISERROR(VLOOKUP(CONCATENATE($A42,"_",S$2),'Reference data SID'!$B:$M,12,FALSE)),"",VLOOKUP(CONCATENATE($A42,"_",S$2),'Reference data SID'!$B:$M,12,FALSE))</f>
        <v/>
      </c>
      <c r="T42" s="16" t="str">
        <f>IF(ISERROR(VLOOKUP(CONCATENATE($A42,"_",T$2),'Reference data SID'!$B:$M,12,FALSE)),"",VLOOKUP(CONCATENATE($A42,"_",T$2),'Reference data SID'!$B:$M,12,FALSE))</f>
        <v/>
      </c>
      <c r="U42" s="16" t="str">
        <f>IF(ISERROR(VLOOKUP(CONCATENATE($A42,"_",U$2),'Reference data SID'!$B:$M,12,FALSE)),"",VLOOKUP(CONCATENATE($A42,"_",U$2),'Reference data SID'!$B:$M,12,FALSE))</f>
        <v/>
      </c>
      <c r="V42" s="16" t="str">
        <f>IF(ISERROR(VLOOKUP(CONCATENATE($A42,"_",V$2),'Reference data SID'!$B:$M,12,FALSE)),"",VLOOKUP(CONCATENATE($A42,"_",V$2),'Reference data SID'!$B:$M,12,FALSE))</f>
        <v/>
      </c>
      <c r="W42" s="16" t="str">
        <f>IF(ISERROR(VLOOKUP(CONCATENATE($A42,"_",W$2),'Reference data SID'!$B:$M,12,FALSE)),"",VLOOKUP(CONCATENATE($A42,"_",W$2),'Reference data SID'!$B:$M,12,FALSE))</f>
        <v/>
      </c>
      <c r="X42" s="16" t="str">
        <f>IF(ISERROR(VLOOKUP(CONCATENATE($A42,"_",X$2),'Reference data SID'!$B:$M,12,FALSE)),"",VLOOKUP(CONCATENATE($A42,"_",X$2),'Reference data SID'!$B:$M,12,FALSE))</f>
        <v/>
      </c>
      <c r="Y42" s="17" t="str">
        <f>IF(ISERROR(VLOOKUP(CONCATENATE($A42,"_",Y$2),'Reference data SID'!$B:$M,12,FALSE)),"",VLOOKUP(CONCATENATE($A42,"_",Y$2),'Reference data SID'!$B:$M,12,FALSE))</f>
        <v>281-728-8</v>
      </c>
      <c r="Z42" s="16" t="str">
        <f>IF(ISERROR(VLOOKUP(CONCATENATE($A42,"_",Z$2),'Reference data SID'!$B:$M,12,FALSE)),"",VLOOKUP(CONCATENATE($A42,"_",Z$2),'Reference data SID'!$B:$M,12,FALSE))</f>
        <v/>
      </c>
      <c r="AA42" s="16" t="str">
        <f>IF(ISERROR(VLOOKUP(CONCATENATE($A42,"_",AA$2),'Reference data SID'!$B:$M,12,FALSE)),"",VLOOKUP(CONCATENATE($A42,"_",AA$2),'Reference data SID'!$B:$M,12,FALSE))</f>
        <v/>
      </c>
      <c r="AB42" s="16" t="str">
        <f>IF(ISERROR(VLOOKUP(CONCATENATE($A42,"_",AB$2),'Reference data SID'!$B:$M,12,FALSE)),"",VLOOKUP(CONCATENATE($A42,"_",AB$2),'Reference data SID'!$B:$M,12,FALSE))</f>
        <v/>
      </c>
      <c r="AC42" s="16" t="str">
        <f>IF(ISERROR(VLOOKUP(CONCATENATE($A42,"_",AC$2),'Reference data SID'!$B:$M,12,FALSE)),"",VLOOKUP(CONCATENATE($A42,"_",AC$2),'Reference data SID'!$B:$M,12,FALSE))</f>
        <v/>
      </c>
      <c r="AD42" s="16" t="str">
        <f>IF(ISERROR(VLOOKUP(CONCATENATE($A42,"_",AD$2),'Reference data SID'!$B:$M,12,FALSE)),"",VLOOKUP(CONCATENATE($A42,"_",AD$2),'Reference data SID'!$B:$M,12,FALSE))</f>
        <v/>
      </c>
      <c r="AE42" s="16" t="str">
        <f>IF(ISERROR(VLOOKUP(CONCATENATE($A42,"_",AE$2),'Reference data SID'!$B:$M,12,FALSE)),"",VLOOKUP(CONCATENATE($A42,"_",AE$2),'Reference data SID'!$B:$M,12,FALSE))</f>
        <v/>
      </c>
      <c r="AF42" s="16" t="str">
        <f>IF(ISERROR(VLOOKUP(CONCATENATE($A42,"_",AF$2),'Reference data SID'!$B:$M,12,FALSE)),"",VLOOKUP(CONCATENATE($A42,"_",AF$2),'Reference data SID'!$B:$M,12,FALSE))</f>
        <v/>
      </c>
      <c r="AG42" s="16" t="str">
        <f>IF(ISERROR(VLOOKUP(CONCATENATE($A42,"_",AG$2),'Reference data SID'!$B:$M,12,FALSE)),"",VLOOKUP(CONCATENATE($A42,"_",AG$2),'Reference data SID'!$B:$M,12,FALSE))</f>
        <v/>
      </c>
      <c r="AH42" s="16" t="str">
        <f>IF(ISERROR(VLOOKUP(CONCATENATE($A42,"_",AH$2),'Reference data SID'!$B:$M,12,FALSE)),"",VLOOKUP(CONCATENATE($A42,"_",AH$2),'Reference data SID'!$B:$M,12,FALSE))</f>
        <v/>
      </c>
      <c r="AI42" s="16" t="str">
        <f>IF(ISERROR(VLOOKUP(CONCATENATE($A42,"_",AI$2),'Reference data SID'!$B:$M,12,FALSE)),"",VLOOKUP(CONCATENATE($A42,"_",AI$2),'Reference data SID'!$B:$M,12,FALSE))</f>
        <v/>
      </c>
      <c r="AJ42" s="16" t="str">
        <f>IF(ISERROR(VLOOKUP(CONCATENATE($A42,"_",AJ$2),'Reference data SID'!$B:$M,12,FALSE)),"",VLOOKUP(CONCATENATE($A42,"_",AJ$2),'Reference data SID'!$B:$M,12,FALSE))</f>
        <v/>
      </c>
      <c r="AK42" s="16" t="str">
        <f>IF(ISERROR(VLOOKUP(CONCATENATE($A42,"_",AK$2),'Reference data SID'!$B:$M,12,FALSE)),"",VLOOKUP(CONCATENATE($A42,"_",AK$2),'Reference data SID'!$B:$M,12,FALSE))</f>
        <v/>
      </c>
      <c r="AL42" s="16" t="str">
        <f>IF(ISERROR(VLOOKUP(CONCATENATE($A42,"_",AL$2),'Reference data SID'!$B:$M,12,FALSE)),"",VLOOKUP(CONCATENATE($A42,"_",AL$2),'Reference data SID'!$B:$M,12,FALSE))</f>
        <v/>
      </c>
      <c r="AM42" s="16" t="str">
        <f>IF(ISERROR(VLOOKUP(CONCATENATE($A42,"_",AM$2),'Reference data SID'!$B:$M,12,FALSE)),"",VLOOKUP(CONCATENATE($A42,"_",AM$2),'Reference data SID'!$B:$M,12,FALSE))</f>
        <v/>
      </c>
      <c r="AN42" s="16" t="str">
        <f>IF(ISERROR(VLOOKUP(CONCATENATE($A42,"_",AN$2),'Reference data SID'!$B:$M,12,FALSE)),"",VLOOKUP(CONCATENATE($A42,"_",AN$2),'Reference data SID'!$B:$M,12,FALSE))</f>
        <v/>
      </c>
      <c r="AO42" s="16" t="str">
        <f>IF(ISERROR(VLOOKUP(CONCATENATE($A42,"_",AO$2),'Reference data SID'!$B:$M,12,FALSE)),"",VLOOKUP(CONCATENATE($A42,"_",AO$2),'Reference data SID'!$B:$M,12,FALSE))</f>
        <v/>
      </c>
      <c r="AP42" s="16" t="str">
        <f>IF(ISERROR(VLOOKUP(CONCATENATE($A42,"_",AP$2),'Reference data SID'!$B:$M,12,FALSE)),"",VLOOKUP(CONCATENATE($A42,"_",AP$2),'Reference data SID'!$B:$M,12,FALSE))</f>
        <v/>
      </c>
      <c r="AQ42" s="16" t="str">
        <f>IF(ISERROR(VLOOKUP(CONCATENATE($A42,"_",AQ$2),'Reference data SID'!$B:$M,12,FALSE)),"",VLOOKUP(CONCATENATE($A42,"_",AQ$2),'Reference data SID'!$B:$M,12,FALSE))</f>
        <v/>
      </c>
      <c r="AR42" s="16" t="str">
        <f>IF(ISERROR(VLOOKUP(CONCATENATE($A42,"_",AR$2),'Reference data SID'!$B:$M,12,FALSE)),"",VLOOKUP(CONCATENATE($A42,"_",AR$2),'Reference data SID'!$B:$M,12,FALSE))</f>
        <v/>
      </c>
      <c r="AS42" s="16" t="str">
        <f>IF(ISERROR(VLOOKUP(CONCATENATE($A42,"_",AS$2),'Reference data SID'!$B:$M,12,FALSE)),"",VLOOKUP(CONCATENATE($A42,"_",AS$2),'Reference data SID'!$B:$M,12,FALSE))</f>
        <v/>
      </c>
      <c r="AT42" s="16" t="str">
        <f>IF(ISERROR(VLOOKUP(CONCATENATE($A42,"_",AT$2),'Reference data SID'!$B:$M,12,FALSE)),"",VLOOKUP(CONCATENATE($A42,"_",AT$2),'Reference data SID'!$B:$M,12,FALSE))</f>
        <v/>
      </c>
    </row>
    <row r="43" spans="1:46" x14ac:dyDescent="0.25">
      <c r="A43">
        <v>39</v>
      </c>
      <c r="B43" s="16" t="str">
        <f>IF(ISERROR(VLOOKUP(CONCATENATE($A43,"_",B$2),'Reference data SID'!$B:$M,12,FALSE)),"",VLOOKUP(CONCATENATE($A43,"_",B$2),'Reference data SID'!$B:$M,12,FALSE))</f>
        <v/>
      </c>
      <c r="C43" s="16" t="str">
        <f>IF(ISERROR(VLOOKUP(CONCATENATE($A43,"_",C$2),'Reference data SID'!$B:$M,12,FALSE)),"",VLOOKUP(CONCATENATE($A43,"_",C$2),'Reference data SID'!$B:$M,12,FALSE))</f>
        <v/>
      </c>
      <c r="D43" s="16" t="str">
        <f>IF(ISERROR(VLOOKUP(CONCATENATE($A43,"_",D$2),'Reference data SID'!$B:$M,12,FALSE)),"",VLOOKUP(CONCATENATE($A43,"_",D$2),'Reference data SID'!$B:$M,12,FALSE))</f>
        <v/>
      </c>
      <c r="E43" s="16" t="str">
        <f>IF(ISERROR(VLOOKUP(CONCATENATE($A43,"_",E$2),'Reference data SID'!$B:$M,12,FALSE)),"",VLOOKUP(CONCATENATE($A43,"_",E$2),'Reference data SID'!$B:$M,12,FALSE))</f>
        <v/>
      </c>
      <c r="F43" s="16" t="str">
        <f>IF(ISERROR(VLOOKUP(CONCATENATE($A43,"_",F$2),'Reference data SID'!$B:$M,12,FALSE)),"",VLOOKUP(CONCATENATE($A43,"_",F$2),'Reference data SID'!$B:$M,12,FALSE))</f>
        <v/>
      </c>
      <c r="G43" s="16" t="str">
        <f>IF(ISERROR(VLOOKUP(CONCATENATE($A43,"_",G$2),'Reference data SID'!$B:$M,12,FALSE)),"",VLOOKUP(CONCATENATE($A43,"_",G$2),'Reference data SID'!$B:$M,12,FALSE))</f>
        <v/>
      </c>
      <c r="H43" s="16" t="str">
        <f>IF(ISERROR(VLOOKUP(CONCATENATE($A43,"_",H$2),'Reference data SID'!$B:$M,12,FALSE)),"",VLOOKUP(CONCATENATE($A43,"_",H$2),'Reference data SID'!$B:$M,12,FALSE))</f>
        <v/>
      </c>
      <c r="I43" s="16" t="str">
        <f>IF(ISERROR(VLOOKUP(CONCATENATE($A43,"_",I$2),'Reference data SID'!$B:$M,12,FALSE)),"",VLOOKUP(CONCATENATE($A43,"_",I$2),'Reference data SID'!$B:$M,12,FALSE))</f>
        <v/>
      </c>
      <c r="J43" s="16" t="str">
        <f>IF(ISERROR(VLOOKUP(CONCATENATE($A43,"_",J$2),'Reference data SID'!$B:$M,12,FALSE)),"",VLOOKUP(CONCATENATE($A43,"_",J$2),'Reference data SID'!$B:$M,12,FALSE))</f>
        <v/>
      </c>
      <c r="K43" s="16" t="str">
        <f>IF(ISERROR(VLOOKUP(CONCATENATE($A43,"_",K$2),'Reference data SID'!$B:$M,12,FALSE)),"",VLOOKUP(CONCATENATE($A43,"_",K$2),'Reference data SID'!$B:$M,12,FALSE))</f>
        <v/>
      </c>
      <c r="L43" s="16" t="str">
        <f>IF(ISERROR(VLOOKUP(CONCATENATE($A43,"_",L$2),'Reference data SID'!$B:$M,12,FALSE)),"",VLOOKUP(CONCATENATE($A43,"_",L$2),'Reference data SID'!$B:$M,12,FALSE))</f>
        <v/>
      </c>
      <c r="M43" s="16" t="str">
        <f>IF(ISERROR(VLOOKUP(CONCATENATE($A43,"_",M$2),'Reference data SID'!$B:$M,12,FALSE)),"",VLOOKUP(CONCATENATE($A43,"_",M$2),'Reference data SID'!$B:$M,12,FALSE))</f>
        <v/>
      </c>
      <c r="N43" s="16" t="str">
        <f>IF(ISERROR(VLOOKUP(CONCATENATE($A43,"_",N$2),'Reference data SID'!$B:$M,12,FALSE)),"",VLOOKUP(CONCATENATE($A43,"_",N$2),'Reference data SID'!$B:$M,12,FALSE))</f>
        <v/>
      </c>
      <c r="O43" s="16" t="str">
        <f>IF(ISERROR(VLOOKUP(CONCATENATE($A43,"_",O$2),'Reference data SID'!$B:$M,12,FALSE)),"",VLOOKUP(CONCATENATE($A43,"_",O$2),'Reference data SID'!$B:$M,12,FALSE))</f>
        <v/>
      </c>
      <c r="P43" s="16" t="str">
        <f>IF(ISERROR(VLOOKUP(CONCATENATE($A43,"_",P$2),'Reference data SID'!$B:$M,12,FALSE)),"",VLOOKUP(CONCATENATE($A43,"_",P$2),'Reference data SID'!$B:$M,12,FALSE))</f>
        <v/>
      </c>
      <c r="Q43" s="16" t="str">
        <f>IF(ISERROR(VLOOKUP(CONCATENATE($A43,"_",Q$2),'Reference data SID'!$B:$M,12,FALSE)),"",VLOOKUP(CONCATENATE($A43,"_",Q$2),'Reference data SID'!$B:$M,12,FALSE))</f>
        <v/>
      </c>
      <c r="R43" s="16" t="str">
        <f>IF(ISERROR(VLOOKUP(CONCATENATE($A43,"_",R$2),'Reference data SID'!$B:$M,12,FALSE)),"",VLOOKUP(CONCATENATE($A43,"_",R$2),'Reference data SID'!$B:$M,12,FALSE))</f>
        <v/>
      </c>
      <c r="S43" s="16" t="str">
        <f>IF(ISERROR(VLOOKUP(CONCATENATE($A43,"_",S$2),'Reference data SID'!$B:$M,12,FALSE)),"",VLOOKUP(CONCATENATE($A43,"_",S$2),'Reference data SID'!$B:$M,12,FALSE))</f>
        <v/>
      </c>
      <c r="T43" s="16" t="str">
        <f>IF(ISERROR(VLOOKUP(CONCATENATE($A43,"_",T$2),'Reference data SID'!$B:$M,12,FALSE)),"",VLOOKUP(CONCATENATE($A43,"_",T$2),'Reference data SID'!$B:$M,12,FALSE))</f>
        <v/>
      </c>
      <c r="U43" s="16" t="str">
        <f>IF(ISERROR(VLOOKUP(CONCATENATE($A43,"_",U$2),'Reference data SID'!$B:$M,12,FALSE)),"",VLOOKUP(CONCATENATE($A43,"_",U$2),'Reference data SID'!$B:$M,12,FALSE))</f>
        <v/>
      </c>
      <c r="V43" s="16" t="str">
        <f>IF(ISERROR(VLOOKUP(CONCATENATE($A43,"_",V$2),'Reference data SID'!$B:$M,12,FALSE)),"",VLOOKUP(CONCATENATE($A43,"_",V$2),'Reference data SID'!$B:$M,12,FALSE))</f>
        <v/>
      </c>
      <c r="W43" s="16" t="str">
        <f>IF(ISERROR(VLOOKUP(CONCATENATE($A43,"_",W$2),'Reference data SID'!$B:$M,12,FALSE)),"",VLOOKUP(CONCATENATE($A43,"_",W$2),'Reference data SID'!$B:$M,12,FALSE))</f>
        <v/>
      </c>
      <c r="X43" s="16" t="str">
        <f>IF(ISERROR(VLOOKUP(CONCATENATE($A43,"_",X$2),'Reference data SID'!$B:$M,12,FALSE)),"",VLOOKUP(CONCATENATE($A43,"_",X$2),'Reference data SID'!$B:$M,12,FALSE))</f>
        <v/>
      </c>
      <c r="Y43" s="17" t="str">
        <f>IF(ISERROR(VLOOKUP(CONCATENATE($A43,"_",Y$2),'Reference data SID'!$B:$M,12,FALSE)),"",VLOOKUP(CONCATENATE($A43,"_",Y$2),'Reference data SID'!$B:$M,12,FALSE))</f>
        <v>277-790-0</v>
      </c>
      <c r="Z43" s="16" t="str">
        <f>IF(ISERROR(VLOOKUP(CONCATENATE($A43,"_",Z$2),'Reference data SID'!$B:$M,12,FALSE)),"",VLOOKUP(CONCATENATE($A43,"_",Z$2),'Reference data SID'!$B:$M,12,FALSE))</f>
        <v/>
      </c>
      <c r="AA43" s="16" t="str">
        <f>IF(ISERROR(VLOOKUP(CONCATENATE($A43,"_",AA$2),'Reference data SID'!$B:$M,12,FALSE)),"",VLOOKUP(CONCATENATE($A43,"_",AA$2),'Reference data SID'!$B:$M,12,FALSE))</f>
        <v/>
      </c>
      <c r="AB43" s="16" t="str">
        <f>IF(ISERROR(VLOOKUP(CONCATENATE($A43,"_",AB$2),'Reference data SID'!$B:$M,12,FALSE)),"",VLOOKUP(CONCATENATE($A43,"_",AB$2),'Reference data SID'!$B:$M,12,FALSE))</f>
        <v/>
      </c>
      <c r="AC43" s="16" t="str">
        <f>IF(ISERROR(VLOOKUP(CONCATENATE($A43,"_",AC$2),'Reference data SID'!$B:$M,12,FALSE)),"",VLOOKUP(CONCATENATE($A43,"_",AC$2),'Reference data SID'!$B:$M,12,FALSE))</f>
        <v/>
      </c>
      <c r="AD43" s="16" t="str">
        <f>IF(ISERROR(VLOOKUP(CONCATENATE($A43,"_",AD$2),'Reference data SID'!$B:$M,12,FALSE)),"",VLOOKUP(CONCATENATE($A43,"_",AD$2),'Reference data SID'!$B:$M,12,FALSE))</f>
        <v/>
      </c>
      <c r="AE43" s="16" t="str">
        <f>IF(ISERROR(VLOOKUP(CONCATENATE($A43,"_",AE$2),'Reference data SID'!$B:$M,12,FALSE)),"",VLOOKUP(CONCATENATE($A43,"_",AE$2),'Reference data SID'!$B:$M,12,FALSE))</f>
        <v/>
      </c>
      <c r="AF43" s="16" t="str">
        <f>IF(ISERROR(VLOOKUP(CONCATENATE($A43,"_",AF$2),'Reference data SID'!$B:$M,12,FALSE)),"",VLOOKUP(CONCATENATE($A43,"_",AF$2),'Reference data SID'!$B:$M,12,FALSE))</f>
        <v/>
      </c>
      <c r="AG43" s="16" t="str">
        <f>IF(ISERROR(VLOOKUP(CONCATENATE($A43,"_",AG$2),'Reference data SID'!$B:$M,12,FALSE)),"",VLOOKUP(CONCATENATE($A43,"_",AG$2),'Reference data SID'!$B:$M,12,FALSE))</f>
        <v/>
      </c>
      <c r="AH43" s="16" t="str">
        <f>IF(ISERROR(VLOOKUP(CONCATENATE($A43,"_",AH$2),'Reference data SID'!$B:$M,12,FALSE)),"",VLOOKUP(CONCATENATE($A43,"_",AH$2),'Reference data SID'!$B:$M,12,FALSE))</f>
        <v/>
      </c>
      <c r="AI43" s="16" t="str">
        <f>IF(ISERROR(VLOOKUP(CONCATENATE($A43,"_",AI$2),'Reference data SID'!$B:$M,12,FALSE)),"",VLOOKUP(CONCATENATE($A43,"_",AI$2),'Reference data SID'!$B:$M,12,FALSE))</f>
        <v/>
      </c>
      <c r="AJ43" s="16" t="str">
        <f>IF(ISERROR(VLOOKUP(CONCATENATE($A43,"_",AJ$2),'Reference data SID'!$B:$M,12,FALSE)),"",VLOOKUP(CONCATENATE($A43,"_",AJ$2),'Reference data SID'!$B:$M,12,FALSE))</f>
        <v/>
      </c>
      <c r="AK43" s="16" t="str">
        <f>IF(ISERROR(VLOOKUP(CONCATENATE($A43,"_",AK$2),'Reference data SID'!$B:$M,12,FALSE)),"",VLOOKUP(CONCATENATE($A43,"_",AK$2),'Reference data SID'!$B:$M,12,FALSE))</f>
        <v/>
      </c>
      <c r="AL43" s="16" t="str">
        <f>IF(ISERROR(VLOOKUP(CONCATENATE($A43,"_",AL$2),'Reference data SID'!$B:$M,12,FALSE)),"",VLOOKUP(CONCATENATE($A43,"_",AL$2),'Reference data SID'!$B:$M,12,FALSE))</f>
        <v/>
      </c>
      <c r="AM43" s="16" t="str">
        <f>IF(ISERROR(VLOOKUP(CONCATENATE($A43,"_",AM$2),'Reference data SID'!$B:$M,12,FALSE)),"",VLOOKUP(CONCATENATE($A43,"_",AM$2),'Reference data SID'!$B:$M,12,FALSE))</f>
        <v/>
      </c>
      <c r="AN43" s="16" t="str">
        <f>IF(ISERROR(VLOOKUP(CONCATENATE($A43,"_",AN$2),'Reference data SID'!$B:$M,12,FALSE)),"",VLOOKUP(CONCATENATE($A43,"_",AN$2),'Reference data SID'!$B:$M,12,FALSE))</f>
        <v/>
      </c>
      <c r="AO43" s="16" t="str">
        <f>IF(ISERROR(VLOOKUP(CONCATENATE($A43,"_",AO$2),'Reference data SID'!$B:$M,12,FALSE)),"",VLOOKUP(CONCATENATE($A43,"_",AO$2),'Reference data SID'!$B:$M,12,FALSE))</f>
        <v/>
      </c>
      <c r="AP43" s="16" t="str">
        <f>IF(ISERROR(VLOOKUP(CONCATENATE($A43,"_",AP$2),'Reference data SID'!$B:$M,12,FALSE)),"",VLOOKUP(CONCATENATE($A43,"_",AP$2),'Reference data SID'!$B:$M,12,FALSE))</f>
        <v/>
      </c>
      <c r="AQ43" s="16" t="str">
        <f>IF(ISERROR(VLOOKUP(CONCATENATE($A43,"_",AQ$2),'Reference data SID'!$B:$M,12,FALSE)),"",VLOOKUP(CONCATENATE($A43,"_",AQ$2),'Reference data SID'!$B:$M,12,FALSE))</f>
        <v/>
      </c>
      <c r="AR43" s="16" t="str">
        <f>IF(ISERROR(VLOOKUP(CONCATENATE($A43,"_",AR$2),'Reference data SID'!$B:$M,12,FALSE)),"",VLOOKUP(CONCATENATE($A43,"_",AR$2),'Reference data SID'!$B:$M,12,FALSE))</f>
        <v/>
      </c>
      <c r="AS43" s="16" t="str">
        <f>IF(ISERROR(VLOOKUP(CONCATENATE($A43,"_",AS$2),'Reference data SID'!$B:$M,12,FALSE)),"",VLOOKUP(CONCATENATE($A43,"_",AS$2),'Reference data SID'!$B:$M,12,FALSE))</f>
        <v/>
      </c>
      <c r="AT43" s="16" t="str">
        <f>IF(ISERROR(VLOOKUP(CONCATENATE($A43,"_",AT$2),'Reference data SID'!$B:$M,12,FALSE)),"",VLOOKUP(CONCATENATE($A43,"_",AT$2),'Reference data SID'!$B:$M,12,FALSE))</f>
        <v/>
      </c>
    </row>
    <row r="44" spans="1:46" x14ac:dyDescent="0.25">
      <c r="A44">
        <v>40</v>
      </c>
      <c r="B44" s="16" t="str">
        <f>IF(ISERROR(VLOOKUP(CONCATENATE($A44,"_",B$2),'Reference data SID'!$B:$M,12,FALSE)),"",VLOOKUP(CONCATENATE($A44,"_",B$2),'Reference data SID'!$B:$M,12,FALSE))</f>
        <v/>
      </c>
      <c r="C44" s="16" t="str">
        <f>IF(ISERROR(VLOOKUP(CONCATENATE($A44,"_",C$2),'Reference data SID'!$B:$M,12,FALSE)),"",VLOOKUP(CONCATENATE($A44,"_",C$2),'Reference data SID'!$B:$M,12,FALSE))</f>
        <v/>
      </c>
      <c r="D44" s="16" t="str">
        <f>IF(ISERROR(VLOOKUP(CONCATENATE($A44,"_",D$2),'Reference data SID'!$B:$M,12,FALSE)),"",VLOOKUP(CONCATENATE($A44,"_",D$2),'Reference data SID'!$B:$M,12,FALSE))</f>
        <v/>
      </c>
      <c r="E44" s="16" t="str">
        <f>IF(ISERROR(VLOOKUP(CONCATENATE($A44,"_",E$2),'Reference data SID'!$B:$M,12,FALSE)),"",VLOOKUP(CONCATENATE($A44,"_",E$2),'Reference data SID'!$B:$M,12,FALSE))</f>
        <v/>
      </c>
      <c r="F44" s="16" t="str">
        <f>IF(ISERROR(VLOOKUP(CONCATENATE($A44,"_",F$2),'Reference data SID'!$B:$M,12,FALSE)),"",VLOOKUP(CONCATENATE($A44,"_",F$2),'Reference data SID'!$B:$M,12,FALSE))</f>
        <v/>
      </c>
      <c r="G44" s="16" t="str">
        <f>IF(ISERROR(VLOOKUP(CONCATENATE($A44,"_",G$2),'Reference data SID'!$B:$M,12,FALSE)),"",VLOOKUP(CONCATENATE($A44,"_",G$2),'Reference data SID'!$B:$M,12,FALSE))</f>
        <v/>
      </c>
      <c r="H44" s="16" t="str">
        <f>IF(ISERROR(VLOOKUP(CONCATENATE($A44,"_",H$2),'Reference data SID'!$B:$M,12,FALSE)),"",VLOOKUP(CONCATENATE($A44,"_",H$2),'Reference data SID'!$B:$M,12,FALSE))</f>
        <v/>
      </c>
      <c r="I44" s="16" t="str">
        <f>IF(ISERROR(VLOOKUP(CONCATENATE($A44,"_",I$2),'Reference data SID'!$B:$M,12,FALSE)),"",VLOOKUP(CONCATENATE($A44,"_",I$2),'Reference data SID'!$B:$M,12,FALSE))</f>
        <v/>
      </c>
      <c r="J44" s="16" t="str">
        <f>IF(ISERROR(VLOOKUP(CONCATENATE($A44,"_",J$2),'Reference data SID'!$B:$M,12,FALSE)),"",VLOOKUP(CONCATENATE($A44,"_",J$2),'Reference data SID'!$B:$M,12,FALSE))</f>
        <v/>
      </c>
      <c r="K44" s="16" t="str">
        <f>IF(ISERROR(VLOOKUP(CONCATENATE($A44,"_",K$2),'Reference data SID'!$B:$M,12,FALSE)),"",VLOOKUP(CONCATENATE($A44,"_",K$2),'Reference data SID'!$B:$M,12,FALSE))</f>
        <v/>
      </c>
      <c r="L44" s="16" t="str">
        <f>IF(ISERROR(VLOOKUP(CONCATENATE($A44,"_",L$2),'Reference data SID'!$B:$M,12,FALSE)),"",VLOOKUP(CONCATENATE($A44,"_",L$2),'Reference data SID'!$B:$M,12,FALSE))</f>
        <v/>
      </c>
      <c r="M44" s="16" t="str">
        <f>IF(ISERROR(VLOOKUP(CONCATENATE($A44,"_",M$2),'Reference data SID'!$B:$M,12,FALSE)),"",VLOOKUP(CONCATENATE($A44,"_",M$2),'Reference data SID'!$B:$M,12,FALSE))</f>
        <v/>
      </c>
      <c r="N44" s="16" t="str">
        <f>IF(ISERROR(VLOOKUP(CONCATENATE($A44,"_",N$2),'Reference data SID'!$B:$M,12,FALSE)),"",VLOOKUP(CONCATENATE($A44,"_",N$2),'Reference data SID'!$B:$M,12,FALSE))</f>
        <v/>
      </c>
      <c r="O44" s="16" t="str">
        <f>IF(ISERROR(VLOOKUP(CONCATENATE($A44,"_",O$2),'Reference data SID'!$B:$M,12,FALSE)),"",VLOOKUP(CONCATENATE($A44,"_",O$2),'Reference data SID'!$B:$M,12,FALSE))</f>
        <v/>
      </c>
      <c r="P44" s="16" t="str">
        <f>IF(ISERROR(VLOOKUP(CONCATENATE($A44,"_",P$2),'Reference data SID'!$B:$M,12,FALSE)),"",VLOOKUP(CONCATENATE($A44,"_",P$2),'Reference data SID'!$B:$M,12,FALSE))</f>
        <v/>
      </c>
      <c r="Q44" s="16" t="str">
        <f>IF(ISERROR(VLOOKUP(CONCATENATE($A44,"_",Q$2),'Reference data SID'!$B:$M,12,FALSE)),"",VLOOKUP(CONCATENATE($A44,"_",Q$2),'Reference data SID'!$B:$M,12,FALSE))</f>
        <v/>
      </c>
      <c r="R44" s="16" t="str">
        <f>IF(ISERROR(VLOOKUP(CONCATENATE($A44,"_",R$2),'Reference data SID'!$B:$M,12,FALSE)),"",VLOOKUP(CONCATENATE($A44,"_",R$2),'Reference data SID'!$B:$M,12,FALSE))</f>
        <v/>
      </c>
      <c r="S44" s="16" t="str">
        <f>IF(ISERROR(VLOOKUP(CONCATENATE($A44,"_",S$2),'Reference data SID'!$B:$M,12,FALSE)),"",VLOOKUP(CONCATENATE($A44,"_",S$2),'Reference data SID'!$B:$M,12,FALSE))</f>
        <v/>
      </c>
      <c r="T44" s="16" t="str">
        <f>IF(ISERROR(VLOOKUP(CONCATENATE($A44,"_",T$2),'Reference data SID'!$B:$M,12,FALSE)),"",VLOOKUP(CONCATENATE($A44,"_",T$2),'Reference data SID'!$B:$M,12,FALSE))</f>
        <v/>
      </c>
      <c r="U44" s="16" t="str">
        <f>IF(ISERROR(VLOOKUP(CONCATENATE($A44,"_",U$2),'Reference data SID'!$B:$M,12,FALSE)),"",VLOOKUP(CONCATENATE($A44,"_",U$2),'Reference data SID'!$B:$M,12,FALSE))</f>
        <v/>
      </c>
      <c r="V44" s="16" t="str">
        <f>IF(ISERROR(VLOOKUP(CONCATENATE($A44,"_",V$2),'Reference data SID'!$B:$M,12,FALSE)),"",VLOOKUP(CONCATENATE($A44,"_",V$2),'Reference data SID'!$B:$M,12,FALSE))</f>
        <v/>
      </c>
      <c r="W44" s="16" t="str">
        <f>IF(ISERROR(VLOOKUP(CONCATENATE($A44,"_",W$2),'Reference data SID'!$B:$M,12,FALSE)),"",VLOOKUP(CONCATENATE($A44,"_",W$2),'Reference data SID'!$B:$M,12,FALSE))</f>
        <v/>
      </c>
      <c r="X44" s="16" t="str">
        <f>IF(ISERROR(VLOOKUP(CONCATENATE($A44,"_",X$2),'Reference data SID'!$B:$M,12,FALSE)),"",VLOOKUP(CONCATENATE($A44,"_",X$2),'Reference data SID'!$B:$M,12,FALSE))</f>
        <v/>
      </c>
      <c r="Y44" s="17" t="str">
        <f>IF(ISERROR(VLOOKUP(CONCATENATE($A44,"_",Y$2),'Reference data SID'!$B:$M,12,FALSE)),"",VLOOKUP(CONCATENATE($A44,"_",Y$2),'Reference data SID'!$B:$M,12,FALSE))</f>
        <v>277-789-5</v>
      </c>
      <c r="Z44" s="16" t="str">
        <f>IF(ISERROR(VLOOKUP(CONCATENATE($A44,"_",Z$2),'Reference data SID'!$B:$M,12,FALSE)),"",VLOOKUP(CONCATENATE($A44,"_",Z$2),'Reference data SID'!$B:$M,12,FALSE))</f>
        <v/>
      </c>
      <c r="AA44" s="16" t="str">
        <f>IF(ISERROR(VLOOKUP(CONCATENATE($A44,"_",AA$2),'Reference data SID'!$B:$M,12,FALSE)),"",VLOOKUP(CONCATENATE($A44,"_",AA$2),'Reference data SID'!$B:$M,12,FALSE))</f>
        <v/>
      </c>
      <c r="AB44" s="16" t="str">
        <f>IF(ISERROR(VLOOKUP(CONCATENATE($A44,"_",AB$2),'Reference data SID'!$B:$M,12,FALSE)),"",VLOOKUP(CONCATENATE($A44,"_",AB$2),'Reference data SID'!$B:$M,12,FALSE))</f>
        <v/>
      </c>
      <c r="AC44" s="16" t="str">
        <f>IF(ISERROR(VLOOKUP(CONCATENATE($A44,"_",AC$2),'Reference data SID'!$B:$M,12,FALSE)),"",VLOOKUP(CONCATENATE($A44,"_",AC$2),'Reference data SID'!$B:$M,12,FALSE))</f>
        <v/>
      </c>
      <c r="AD44" s="16" t="str">
        <f>IF(ISERROR(VLOOKUP(CONCATENATE($A44,"_",AD$2),'Reference data SID'!$B:$M,12,FALSE)),"",VLOOKUP(CONCATENATE($A44,"_",AD$2),'Reference data SID'!$B:$M,12,FALSE))</f>
        <v/>
      </c>
      <c r="AE44" s="16" t="str">
        <f>IF(ISERROR(VLOOKUP(CONCATENATE($A44,"_",AE$2),'Reference data SID'!$B:$M,12,FALSE)),"",VLOOKUP(CONCATENATE($A44,"_",AE$2),'Reference data SID'!$B:$M,12,FALSE))</f>
        <v/>
      </c>
      <c r="AF44" s="16" t="str">
        <f>IF(ISERROR(VLOOKUP(CONCATENATE($A44,"_",AF$2),'Reference data SID'!$B:$M,12,FALSE)),"",VLOOKUP(CONCATENATE($A44,"_",AF$2),'Reference data SID'!$B:$M,12,FALSE))</f>
        <v/>
      </c>
      <c r="AG44" s="16" t="str">
        <f>IF(ISERROR(VLOOKUP(CONCATENATE($A44,"_",AG$2),'Reference data SID'!$B:$M,12,FALSE)),"",VLOOKUP(CONCATENATE($A44,"_",AG$2),'Reference data SID'!$B:$M,12,FALSE))</f>
        <v/>
      </c>
      <c r="AH44" s="16" t="str">
        <f>IF(ISERROR(VLOOKUP(CONCATENATE($A44,"_",AH$2),'Reference data SID'!$B:$M,12,FALSE)),"",VLOOKUP(CONCATENATE($A44,"_",AH$2),'Reference data SID'!$B:$M,12,FALSE))</f>
        <v/>
      </c>
      <c r="AI44" s="16" t="str">
        <f>IF(ISERROR(VLOOKUP(CONCATENATE($A44,"_",AI$2),'Reference data SID'!$B:$M,12,FALSE)),"",VLOOKUP(CONCATENATE($A44,"_",AI$2),'Reference data SID'!$B:$M,12,FALSE))</f>
        <v/>
      </c>
      <c r="AJ44" s="16" t="str">
        <f>IF(ISERROR(VLOOKUP(CONCATENATE($A44,"_",AJ$2),'Reference data SID'!$B:$M,12,FALSE)),"",VLOOKUP(CONCATENATE($A44,"_",AJ$2),'Reference data SID'!$B:$M,12,FALSE))</f>
        <v/>
      </c>
      <c r="AK44" s="16" t="str">
        <f>IF(ISERROR(VLOOKUP(CONCATENATE($A44,"_",AK$2),'Reference data SID'!$B:$M,12,FALSE)),"",VLOOKUP(CONCATENATE($A44,"_",AK$2),'Reference data SID'!$B:$M,12,FALSE))</f>
        <v/>
      </c>
      <c r="AL44" s="16" t="str">
        <f>IF(ISERROR(VLOOKUP(CONCATENATE($A44,"_",AL$2),'Reference data SID'!$B:$M,12,FALSE)),"",VLOOKUP(CONCATENATE($A44,"_",AL$2),'Reference data SID'!$B:$M,12,FALSE))</f>
        <v/>
      </c>
      <c r="AM44" s="16" t="str">
        <f>IF(ISERROR(VLOOKUP(CONCATENATE($A44,"_",AM$2),'Reference data SID'!$B:$M,12,FALSE)),"",VLOOKUP(CONCATENATE($A44,"_",AM$2),'Reference data SID'!$B:$M,12,FALSE))</f>
        <v/>
      </c>
      <c r="AN44" s="16" t="str">
        <f>IF(ISERROR(VLOOKUP(CONCATENATE($A44,"_",AN$2),'Reference data SID'!$B:$M,12,FALSE)),"",VLOOKUP(CONCATENATE($A44,"_",AN$2),'Reference data SID'!$B:$M,12,FALSE))</f>
        <v/>
      </c>
      <c r="AO44" s="16" t="str">
        <f>IF(ISERROR(VLOOKUP(CONCATENATE($A44,"_",AO$2),'Reference data SID'!$B:$M,12,FALSE)),"",VLOOKUP(CONCATENATE($A44,"_",AO$2),'Reference data SID'!$B:$M,12,FALSE))</f>
        <v/>
      </c>
      <c r="AP44" s="16" t="str">
        <f>IF(ISERROR(VLOOKUP(CONCATENATE($A44,"_",AP$2),'Reference data SID'!$B:$M,12,FALSE)),"",VLOOKUP(CONCATENATE($A44,"_",AP$2),'Reference data SID'!$B:$M,12,FALSE))</f>
        <v/>
      </c>
      <c r="AQ44" s="16" t="str">
        <f>IF(ISERROR(VLOOKUP(CONCATENATE($A44,"_",AQ$2),'Reference data SID'!$B:$M,12,FALSE)),"",VLOOKUP(CONCATENATE($A44,"_",AQ$2),'Reference data SID'!$B:$M,12,FALSE))</f>
        <v/>
      </c>
      <c r="AR44" s="16" t="str">
        <f>IF(ISERROR(VLOOKUP(CONCATENATE($A44,"_",AR$2),'Reference data SID'!$B:$M,12,FALSE)),"",VLOOKUP(CONCATENATE($A44,"_",AR$2),'Reference data SID'!$B:$M,12,FALSE))</f>
        <v/>
      </c>
      <c r="AS44" s="16" t="str">
        <f>IF(ISERROR(VLOOKUP(CONCATENATE($A44,"_",AS$2),'Reference data SID'!$B:$M,12,FALSE)),"",VLOOKUP(CONCATENATE($A44,"_",AS$2),'Reference data SID'!$B:$M,12,FALSE))</f>
        <v/>
      </c>
      <c r="AT44" s="16" t="str">
        <f>IF(ISERROR(VLOOKUP(CONCATENATE($A44,"_",AT$2),'Reference data SID'!$B:$M,12,FALSE)),"",VLOOKUP(CONCATENATE($A44,"_",AT$2),'Reference data SID'!$B:$M,12,FALSE))</f>
        <v/>
      </c>
    </row>
    <row r="45" spans="1:46" x14ac:dyDescent="0.25">
      <c r="A45">
        <v>41</v>
      </c>
      <c r="B45" s="16" t="str">
        <f>IF(ISERROR(VLOOKUP(CONCATENATE($A45,"_",B$2),'Reference data SID'!$B:$M,12,FALSE)),"",VLOOKUP(CONCATENATE($A45,"_",B$2),'Reference data SID'!$B:$M,12,FALSE))</f>
        <v/>
      </c>
      <c r="C45" s="16" t="str">
        <f>IF(ISERROR(VLOOKUP(CONCATENATE($A45,"_",C$2),'Reference data SID'!$B:$M,12,FALSE)),"",VLOOKUP(CONCATENATE($A45,"_",C$2),'Reference data SID'!$B:$M,12,FALSE))</f>
        <v/>
      </c>
      <c r="D45" s="16" t="str">
        <f>IF(ISERROR(VLOOKUP(CONCATENATE($A45,"_",D$2),'Reference data SID'!$B:$M,12,FALSE)),"",VLOOKUP(CONCATENATE($A45,"_",D$2),'Reference data SID'!$B:$M,12,FALSE))</f>
        <v/>
      </c>
      <c r="E45" s="16" t="str">
        <f>IF(ISERROR(VLOOKUP(CONCATENATE($A45,"_",E$2),'Reference data SID'!$B:$M,12,FALSE)),"",VLOOKUP(CONCATENATE($A45,"_",E$2),'Reference data SID'!$B:$M,12,FALSE))</f>
        <v/>
      </c>
      <c r="F45" s="16" t="str">
        <f>IF(ISERROR(VLOOKUP(CONCATENATE($A45,"_",F$2),'Reference data SID'!$B:$M,12,FALSE)),"",VLOOKUP(CONCATENATE($A45,"_",F$2),'Reference data SID'!$B:$M,12,FALSE))</f>
        <v/>
      </c>
      <c r="G45" s="16" t="str">
        <f>IF(ISERROR(VLOOKUP(CONCATENATE($A45,"_",G$2),'Reference data SID'!$B:$M,12,FALSE)),"",VLOOKUP(CONCATENATE($A45,"_",G$2),'Reference data SID'!$B:$M,12,FALSE))</f>
        <v/>
      </c>
      <c r="H45" s="16" t="str">
        <f>IF(ISERROR(VLOOKUP(CONCATENATE($A45,"_",H$2),'Reference data SID'!$B:$M,12,FALSE)),"",VLOOKUP(CONCATENATE($A45,"_",H$2),'Reference data SID'!$B:$M,12,FALSE))</f>
        <v/>
      </c>
      <c r="I45" s="16" t="str">
        <f>IF(ISERROR(VLOOKUP(CONCATENATE($A45,"_",I$2),'Reference data SID'!$B:$M,12,FALSE)),"",VLOOKUP(CONCATENATE($A45,"_",I$2),'Reference data SID'!$B:$M,12,FALSE))</f>
        <v/>
      </c>
      <c r="J45" s="16" t="str">
        <f>IF(ISERROR(VLOOKUP(CONCATENATE($A45,"_",J$2),'Reference data SID'!$B:$M,12,FALSE)),"",VLOOKUP(CONCATENATE($A45,"_",J$2),'Reference data SID'!$B:$M,12,FALSE))</f>
        <v/>
      </c>
      <c r="K45" s="16" t="str">
        <f>IF(ISERROR(VLOOKUP(CONCATENATE($A45,"_",K$2),'Reference data SID'!$B:$M,12,FALSE)),"",VLOOKUP(CONCATENATE($A45,"_",K$2),'Reference data SID'!$B:$M,12,FALSE))</f>
        <v/>
      </c>
      <c r="L45" s="16" t="str">
        <f>IF(ISERROR(VLOOKUP(CONCATENATE($A45,"_",L$2),'Reference data SID'!$B:$M,12,FALSE)),"",VLOOKUP(CONCATENATE($A45,"_",L$2),'Reference data SID'!$B:$M,12,FALSE))</f>
        <v/>
      </c>
      <c r="M45" s="16" t="str">
        <f>IF(ISERROR(VLOOKUP(CONCATENATE($A45,"_",M$2),'Reference data SID'!$B:$M,12,FALSE)),"",VLOOKUP(CONCATENATE($A45,"_",M$2),'Reference data SID'!$B:$M,12,FALSE))</f>
        <v/>
      </c>
      <c r="N45" s="16" t="str">
        <f>IF(ISERROR(VLOOKUP(CONCATENATE($A45,"_",N$2),'Reference data SID'!$B:$M,12,FALSE)),"",VLOOKUP(CONCATENATE($A45,"_",N$2),'Reference data SID'!$B:$M,12,FALSE))</f>
        <v/>
      </c>
      <c r="O45" s="16" t="str">
        <f>IF(ISERROR(VLOOKUP(CONCATENATE($A45,"_",O$2),'Reference data SID'!$B:$M,12,FALSE)),"",VLOOKUP(CONCATENATE($A45,"_",O$2),'Reference data SID'!$B:$M,12,FALSE))</f>
        <v/>
      </c>
      <c r="P45" s="16" t="str">
        <f>IF(ISERROR(VLOOKUP(CONCATENATE($A45,"_",P$2),'Reference data SID'!$B:$M,12,FALSE)),"",VLOOKUP(CONCATENATE($A45,"_",P$2),'Reference data SID'!$B:$M,12,FALSE))</f>
        <v/>
      </c>
      <c r="Q45" s="16" t="str">
        <f>IF(ISERROR(VLOOKUP(CONCATENATE($A45,"_",Q$2),'Reference data SID'!$B:$M,12,FALSE)),"",VLOOKUP(CONCATENATE($A45,"_",Q$2),'Reference data SID'!$B:$M,12,FALSE))</f>
        <v/>
      </c>
      <c r="R45" s="16" t="str">
        <f>IF(ISERROR(VLOOKUP(CONCATENATE($A45,"_",R$2),'Reference data SID'!$B:$M,12,FALSE)),"",VLOOKUP(CONCATENATE($A45,"_",R$2),'Reference data SID'!$B:$M,12,FALSE))</f>
        <v/>
      </c>
      <c r="S45" s="16" t="str">
        <f>IF(ISERROR(VLOOKUP(CONCATENATE($A45,"_",S$2),'Reference data SID'!$B:$M,12,FALSE)),"",VLOOKUP(CONCATENATE($A45,"_",S$2),'Reference data SID'!$B:$M,12,FALSE))</f>
        <v/>
      </c>
      <c r="T45" s="16" t="str">
        <f>IF(ISERROR(VLOOKUP(CONCATENATE($A45,"_",T$2),'Reference data SID'!$B:$M,12,FALSE)),"",VLOOKUP(CONCATENATE($A45,"_",T$2),'Reference data SID'!$B:$M,12,FALSE))</f>
        <v/>
      </c>
      <c r="U45" s="16" t="str">
        <f>IF(ISERROR(VLOOKUP(CONCATENATE($A45,"_",U$2),'Reference data SID'!$B:$M,12,FALSE)),"",VLOOKUP(CONCATENATE($A45,"_",U$2),'Reference data SID'!$B:$M,12,FALSE))</f>
        <v/>
      </c>
      <c r="V45" s="16" t="str">
        <f>IF(ISERROR(VLOOKUP(CONCATENATE($A45,"_",V$2),'Reference data SID'!$B:$M,12,FALSE)),"",VLOOKUP(CONCATENATE($A45,"_",V$2),'Reference data SID'!$B:$M,12,FALSE))</f>
        <v/>
      </c>
      <c r="W45" s="16" t="str">
        <f>IF(ISERROR(VLOOKUP(CONCATENATE($A45,"_",W$2),'Reference data SID'!$B:$M,12,FALSE)),"",VLOOKUP(CONCATENATE($A45,"_",W$2),'Reference data SID'!$B:$M,12,FALSE))</f>
        <v/>
      </c>
      <c r="X45" s="16" t="str">
        <f>IF(ISERROR(VLOOKUP(CONCATENATE($A45,"_",X$2),'Reference data SID'!$B:$M,12,FALSE)),"",VLOOKUP(CONCATENATE($A45,"_",X$2),'Reference data SID'!$B:$M,12,FALSE))</f>
        <v/>
      </c>
      <c r="Y45" s="17" t="str">
        <f>IF(ISERROR(VLOOKUP(CONCATENATE($A45,"_",Y$2),'Reference data SID'!$B:$M,12,FALSE)),"",VLOOKUP(CONCATENATE($A45,"_",Y$2),'Reference data SID'!$B:$M,12,FALSE))</f>
        <v>277-138-5</v>
      </c>
      <c r="Z45" s="16" t="str">
        <f>IF(ISERROR(VLOOKUP(CONCATENATE($A45,"_",Z$2),'Reference data SID'!$B:$M,12,FALSE)),"",VLOOKUP(CONCATENATE($A45,"_",Z$2),'Reference data SID'!$B:$M,12,FALSE))</f>
        <v/>
      </c>
      <c r="AA45" s="16" t="str">
        <f>IF(ISERROR(VLOOKUP(CONCATENATE($A45,"_",AA$2),'Reference data SID'!$B:$M,12,FALSE)),"",VLOOKUP(CONCATENATE($A45,"_",AA$2),'Reference data SID'!$B:$M,12,FALSE))</f>
        <v/>
      </c>
      <c r="AB45" s="16" t="str">
        <f>IF(ISERROR(VLOOKUP(CONCATENATE($A45,"_",AB$2),'Reference data SID'!$B:$M,12,FALSE)),"",VLOOKUP(CONCATENATE($A45,"_",AB$2),'Reference data SID'!$B:$M,12,FALSE))</f>
        <v/>
      </c>
      <c r="AC45" s="16" t="str">
        <f>IF(ISERROR(VLOOKUP(CONCATENATE($A45,"_",AC$2),'Reference data SID'!$B:$M,12,FALSE)),"",VLOOKUP(CONCATENATE($A45,"_",AC$2),'Reference data SID'!$B:$M,12,FALSE))</f>
        <v/>
      </c>
      <c r="AD45" s="16" t="str">
        <f>IF(ISERROR(VLOOKUP(CONCATENATE($A45,"_",AD$2),'Reference data SID'!$B:$M,12,FALSE)),"",VLOOKUP(CONCATENATE($A45,"_",AD$2),'Reference data SID'!$B:$M,12,FALSE))</f>
        <v/>
      </c>
      <c r="AE45" s="16" t="str">
        <f>IF(ISERROR(VLOOKUP(CONCATENATE($A45,"_",AE$2),'Reference data SID'!$B:$M,12,FALSE)),"",VLOOKUP(CONCATENATE($A45,"_",AE$2),'Reference data SID'!$B:$M,12,FALSE))</f>
        <v/>
      </c>
      <c r="AF45" s="16" t="str">
        <f>IF(ISERROR(VLOOKUP(CONCATENATE($A45,"_",AF$2),'Reference data SID'!$B:$M,12,FALSE)),"",VLOOKUP(CONCATENATE($A45,"_",AF$2),'Reference data SID'!$B:$M,12,FALSE))</f>
        <v/>
      </c>
      <c r="AG45" s="16" t="str">
        <f>IF(ISERROR(VLOOKUP(CONCATENATE($A45,"_",AG$2),'Reference data SID'!$B:$M,12,FALSE)),"",VLOOKUP(CONCATENATE($A45,"_",AG$2),'Reference data SID'!$B:$M,12,FALSE))</f>
        <v/>
      </c>
      <c r="AH45" s="16" t="str">
        <f>IF(ISERROR(VLOOKUP(CONCATENATE($A45,"_",AH$2),'Reference data SID'!$B:$M,12,FALSE)),"",VLOOKUP(CONCATENATE($A45,"_",AH$2),'Reference data SID'!$B:$M,12,FALSE))</f>
        <v/>
      </c>
      <c r="AI45" s="16" t="str">
        <f>IF(ISERROR(VLOOKUP(CONCATENATE($A45,"_",AI$2),'Reference data SID'!$B:$M,12,FALSE)),"",VLOOKUP(CONCATENATE($A45,"_",AI$2),'Reference data SID'!$B:$M,12,FALSE))</f>
        <v/>
      </c>
      <c r="AJ45" s="16" t="str">
        <f>IF(ISERROR(VLOOKUP(CONCATENATE($A45,"_",AJ$2),'Reference data SID'!$B:$M,12,FALSE)),"",VLOOKUP(CONCATENATE($A45,"_",AJ$2),'Reference data SID'!$B:$M,12,FALSE))</f>
        <v/>
      </c>
      <c r="AK45" s="16" t="str">
        <f>IF(ISERROR(VLOOKUP(CONCATENATE($A45,"_",AK$2),'Reference data SID'!$B:$M,12,FALSE)),"",VLOOKUP(CONCATENATE($A45,"_",AK$2),'Reference data SID'!$B:$M,12,FALSE))</f>
        <v/>
      </c>
      <c r="AL45" s="16" t="str">
        <f>IF(ISERROR(VLOOKUP(CONCATENATE($A45,"_",AL$2),'Reference data SID'!$B:$M,12,FALSE)),"",VLOOKUP(CONCATENATE($A45,"_",AL$2),'Reference data SID'!$B:$M,12,FALSE))</f>
        <v/>
      </c>
      <c r="AM45" s="16" t="str">
        <f>IF(ISERROR(VLOOKUP(CONCATENATE($A45,"_",AM$2),'Reference data SID'!$B:$M,12,FALSE)),"",VLOOKUP(CONCATENATE($A45,"_",AM$2),'Reference data SID'!$B:$M,12,FALSE))</f>
        <v/>
      </c>
      <c r="AN45" s="16" t="str">
        <f>IF(ISERROR(VLOOKUP(CONCATENATE($A45,"_",AN$2),'Reference data SID'!$B:$M,12,FALSE)),"",VLOOKUP(CONCATENATE($A45,"_",AN$2),'Reference data SID'!$B:$M,12,FALSE))</f>
        <v/>
      </c>
      <c r="AO45" s="16" t="str">
        <f>IF(ISERROR(VLOOKUP(CONCATENATE($A45,"_",AO$2),'Reference data SID'!$B:$M,12,FALSE)),"",VLOOKUP(CONCATENATE($A45,"_",AO$2),'Reference data SID'!$B:$M,12,FALSE))</f>
        <v/>
      </c>
      <c r="AP45" s="16" t="str">
        <f>IF(ISERROR(VLOOKUP(CONCATENATE($A45,"_",AP$2),'Reference data SID'!$B:$M,12,FALSE)),"",VLOOKUP(CONCATENATE($A45,"_",AP$2),'Reference data SID'!$B:$M,12,FALSE))</f>
        <v/>
      </c>
      <c r="AQ45" s="16" t="str">
        <f>IF(ISERROR(VLOOKUP(CONCATENATE($A45,"_",AQ$2),'Reference data SID'!$B:$M,12,FALSE)),"",VLOOKUP(CONCATENATE($A45,"_",AQ$2),'Reference data SID'!$B:$M,12,FALSE))</f>
        <v/>
      </c>
      <c r="AR45" s="16" t="str">
        <f>IF(ISERROR(VLOOKUP(CONCATENATE($A45,"_",AR$2),'Reference data SID'!$B:$M,12,FALSE)),"",VLOOKUP(CONCATENATE($A45,"_",AR$2),'Reference data SID'!$B:$M,12,FALSE))</f>
        <v/>
      </c>
      <c r="AS45" s="16" t="str">
        <f>IF(ISERROR(VLOOKUP(CONCATENATE($A45,"_",AS$2),'Reference data SID'!$B:$M,12,FALSE)),"",VLOOKUP(CONCATENATE($A45,"_",AS$2),'Reference data SID'!$B:$M,12,FALSE))</f>
        <v/>
      </c>
      <c r="AT45" s="16" t="str">
        <f>IF(ISERROR(VLOOKUP(CONCATENATE($A45,"_",AT$2),'Reference data SID'!$B:$M,12,FALSE)),"",VLOOKUP(CONCATENATE($A45,"_",AT$2),'Reference data SID'!$B:$M,12,FALSE))</f>
        <v/>
      </c>
    </row>
    <row r="46" spans="1:46" x14ac:dyDescent="0.25">
      <c r="A46">
        <v>42</v>
      </c>
      <c r="B46" s="16" t="str">
        <f>IF(ISERROR(VLOOKUP(CONCATENATE($A46,"_",B$2),'Reference data SID'!$B:$M,12,FALSE)),"",VLOOKUP(CONCATENATE($A46,"_",B$2),'Reference data SID'!$B:$M,12,FALSE))</f>
        <v/>
      </c>
      <c r="C46" s="16" t="str">
        <f>IF(ISERROR(VLOOKUP(CONCATENATE($A46,"_",C$2),'Reference data SID'!$B:$M,12,FALSE)),"",VLOOKUP(CONCATENATE($A46,"_",C$2),'Reference data SID'!$B:$M,12,FALSE))</f>
        <v/>
      </c>
      <c r="D46" s="16" t="str">
        <f>IF(ISERROR(VLOOKUP(CONCATENATE($A46,"_",D$2),'Reference data SID'!$B:$M,12,FALSE)),"",VLOOKUP(CONCATENATE($A46,"_",D$2),'Reference data SID'!$B:$M,12,FALSE))</f>
        <v/>
      </c>
      <c r="E46" s="16" t="str">
        <f>IF(ISERROR(VLOOKUP(CONCATENATE($A46,"_",E$2),'Reference data SID'!$B:$M,12,FALSE)),"",VLOOKUP(CONCATENATE($A46,"_",E$2),'Reference data SID'!$B:$M,12,FALSE))</f>
        <v/>
      </c>
      <c r="F46" s="16" t="str">
        <f>IF(ISERROR(VLOOKUP(CONCATENATE($A46,"_",F$2),'Reference data SID'!$B:$M,12,FALSE)),"",VLOOKUP(CONCATENATE($A46,"_",F$2),'Reference data SID'!$B:$M,12,FALSE))</f>
        <v/>
      </c>
      <c r="G46" s="16" t="str">
        <f>IF(ISERROR(VLOOKUP(CONCATENATE($A46,"_",G$2),'Reference data SID'!$B:$M,12,FALSE)),"",VLOOKUP(CONCATENATE($A46,"_",G$2),'Reference data SID'!$B:$M,12,FALSE))</f>
        <v/>
      </c>
      <c r="H46" s="16" t="str">
        <f>IF(ISERROR(VLOOKUP(CONCATENATE($A46,"_",H$2),'Reference data SID'!$B:$M,12,FALSE)),"",VLOOKUP(CONCATENATE($A46,"_",H$2),'Reference data SID'!$B:$M,12,FALSE))</f>
        <v/>
      </c>
      <c r="I46" s="16" t="str">
        <f>IF(ISERROR(VLOOKUP(CONCATENATE($A46,"_",I$2),'Reference data SID'!$B:$M,12,FALSE)),"",VLOOKUP(CONCATENATE($A46,"_",I$2),'Reference data SID'!$B:$M,12,FALSE))</f>
        <v/>
      </c>
      <c r="J46" s="16" t="str">
        <f>IF(ISERROR(VLOOKUP(CONCATENATE($A46,"_",J$2),'Reference data SID'!$B:$M,12,FALSE)),"",VLOOKUP(CONCATENATE($A46,"_",J$2),'Reference data SID'!$B:$M,12,FALSE))</f>
        <v/>
      </c>
      <c r="K46" s="16" t="str">
        <f>IF(ISERROR(VLOOKUP(CONCATENATE($A46,"_",K$2),'Reference data SID'!$B:$M,12,FALSE)),"",VLOOKUP(CONCATENATE($A46,"_",K$2),'Reference data SID'!$B:$M,12,FALSE))</f>
        <v/>
      </c>
      <c r="L46" s="16" t="str">
        <f>IF(ISERROR(VLOOKUP(CONCATENATE($A46,"_",L$2),'Reference data SID'!$B:$M,12,FALSE)),"",VLOOKUP(CONCATENATE($A46,"_",L$2),'Reference data SID'!$B:$M,12,FALSE))</f>
        <v/>
      </c>
      <c r="M46" s="16" t="str">
        <f>IF(ISERROR(VLOOKUP(CONCATENATE($A46,"_",M$2),'Reference data SID'!$B:$M,12,FALSE)),"",VLOOKUP(CONCATENATE($A46,"_",M$2),'Reference data SID'!$B:$M,12,FALSE))</f>
        <v/>
      </c>
      <c r="N46" s="16" t="str">
        <f>IF(ISERROR(VLOOKUP(CONCATENATE($A46,"_",N$2),'Reference data SID'!$B:$M,12,FALSE)),"",VLOOKUP(CONCATENATE($A46,"_",N$2),'Reference data SID'!$B:$M,12,FALSE))</f>
        <v/>
      </c>
      <c r="O46" s="16" t="str">
        <f>IF(ISERROR(VLOOKUP(CONCATENATE($A46,"_",O$2),'Reference data SID'!$B:$M,12,FALSE)),"",VLOOKUP(CONCATENATE($A46,"_",O$2),'Reference data SID'!$B:$M,12,FALSE))</f>
        <v/>
      </c>
      <c r="P46" s="16" t="str">
        <f>IF(ISERROR(VLOOKUP(CONCATENATE($A46,"_",P$2),'Reference data SID'!$B:$M,12,FALSE)),"",VLOOKUP(CONCATENATE($A46,"_",P$2),'Reference data SID'!$B:$M,12,FALSE))</f>
        <v/>
      </c>
      <c r="Q46" s="16" t="str">
        <f>IF(ISERROR(VLOOKUP(CONCATENATE($A46,"_",Q$2),'Reference data SID'!$B:$M,12,FALSE)),"",VLOOKUP(CONCATENATE($A46,"_",Q$2),'Reference data SID'!$B:$M,12,FALSE))</f>
        <v/>
      </c>
      <c r="R46" s="16" t="str">
        <f>IF(ISERROR(VLOOKUP(CONCATENATE($A46,"_",R$2),'Reference data SID'!$B:$M,12,FALSE)),"",VLOOKUP(CONCATENATE($A46,"_",R$2),'Reference data SID'!$B:$M,12,FALSE))</f>
        <v/>
      </c>
      <c r="S46" s="16" t="str">
        <f>IF(ISERROR(VLOOKUP(CONCATENATE($A46,"_",S$2),'Reference data SID'!$B:$M,12,FALSE)),"",VLOOKUP(CONCATENATE($A46,"_",S$2),'Reference data SID'!$B:$M,12,FALSE))</f>
        <v/>
      </c>
      <c r="T46" s="16" t="str">
        <f>IF(ISERROR(VLOOKUP(CONCATENATE($A46,"_",T$2),'Reference data SID'!$B:$M,12,FALSE)),"",VLOOKUP(CONCATENATE($A46,"_",T$2),'Reference data SID'!$B:$M,12,FALSE))</f>
        <v/>
      </c>
      <c r="U46" s="16" t="str">
        <f>IF(ISERROR(VLOOKUP(CONCATENATE($A46,"_",U$2),'Reference data SID'!$B:$M,12,FALSE)),"",VLOOKUP(CONCATENATE($A46,"_",U$2),'Reference data SID'!$B:$M,12,FALSE))</f>
        <v/>
      </c>
      <c r="V46" s="16" t="str">
        <f>IF(ISERROR(VLOOKUP(CONCATENATE($A46,"_",V$2),'Reference data SID'!$B:$M,12,FALSE)),"",VLOOKUP(CONCATENATE($A46,"_",V$2),'Reference data SID'!$B:$M,12,FALSE))</f>
        <v/>
      </c>
      <c r="W46" s="16" t="str">
        <f>IF(ISERROR(VLOOKUP(CONCATENATE($A46,"_",W$2),'Reference data SID'!$B:$M,12,FALSE)),"",VLOOKUP(CONCATENATE($A46,"_",W$2),'Reference data SID'!$B:$M,12,FALSE))</f>
        <v/>
      </c>
      <c r="X46" s="16" t="str">
        <f>IF(ISERROR(VLOOKUP(CONCATENATE($A46,"_",X$2),'Reference data SID'!$B:$M,12,FALSE)),"",VLOOKUP(CONCATENATE($A46,"_",X$2),'Reference data SID'!$B:$M,12,FALSE))</f>
        <v/>
      </c>
      <c r="Y46" s="17" t="str">
        <f>IF(ISERROR(VLOOKUP(CONCATENATE($A46,"_",Y$2),'Reference data SID'!$B:$M,12,FALSE)),"",VLOOKUP(CONCATENATE($A46,"_",Y$2),'Reference data SID'!$B:$M,12,FALSE))</f>
        <v>275-354-4</v>
      </c>
      <c r="Z46" s="16" t="str">
        <f>IF(ISERROR(VLOOKUP(CONCATENATE($A46,"_",Z$2),'Reference data SID'!$B:$M,12,FALSE)),"",VLOOKUP(CONCATENATE($A46,"_",Z$2),'Reference data SID'!$B:$M,12,FALSE))</f>
        <v/>
      </c>
      <c r="AA46" s="16" t="str">
        <f>IF(ISERROR(VLOOKUP(CONCATENATE($A46,"_",AA$2),'Reference data SID'!$B:$M,12,FALSE)),"",VLOOKUP(CONCATENATE($A46,"_",AA$2),'Reference data SID'!$B:$M,12,FALSE))</f>
        <v/>
      </c>
      <c r="AB46" s="16" t="str">
        <f>IF(ISERROR(VLOOKUP(CONCATENATE($A46,"_",AB$2),'Reference data SID'!$B:$M,12,FALSE)),"",VLOOKUP(CONCATENATE($A46,"_",AB$2),'Reference data SID'!$B:$M,12,FALSE))</f>
        <v/>
      </c>
      <c r="AC46" s="16" t="str">
        <f>IF(ISERROR(VLOOKUP(CONCATENATE($A46,"_",AC$2),'Reference data SID'!$B:$M,12,FALSE)),"",VLOOKUP(CONCATENATE($A46,"_",AC$2),'Reference data SID'!$B:$M,12,FALSE))</f>
        <v/>
      </c>
      <c r="AD46" s="16" t="str">
        <f>IF(ISERROR(VLOOKUP(CONCATENATE($A46,"_",AD$2),'Reference data SID'!$B:$M,12,FALSE)),"",VLOOKUP(CONCATENATE($A46,"_",AD$2),'Reference data SID'!$B:$M,12,FALSE))</f>
        <v/>
      </c>
      <c r="AE46" s="16" t="str">
        <f>IF(ISERROR(VLOOKUP(CONCATENATE($A46,"_",AE$2),'Reference data SID'!$B:$M,12,FALSE)),"",VLOOKUP(CONCATENATE($A46,"_",AE$2),'Reference data SID'!$B:$M,12,FALSE))</f>
        <v/>
      </c>
      <c r="AF46" s="16" t="str">
        <f>IF(ISERROR(VLOOKUP(CONCATENATE($A46,"_",AF$2),'Reference data SID'!$B:$M,12,FALSE)),"",VLOOKUP(CONCATENATE($A46,"_",AF$2),'Reference data SID'!$B:$M,12,FALSE))</f>
        <v/>
      </c>
      <c r="AG46" s="16" t="str">
        <f>IF(ISERROR(VLOOKUP(CONCATENATE($A46,"_",AG$2),'Reference data SID'!$B:$M,12,FALSE)),"",VLOOKUP(CONCATENATE($A46,"_",AG$2),'Reference data SID'!$B:$M,12,FALSE))</f>
        <v/>
      </c>
      <c r="AH46" s="16" t="str">
        <f>IF(ISERROR(VLOOKUP(CONCATENATE($A46,"_",AH$2),'Reference data SID'!$B:$M,12,FALSE)),"",VLOOKUP(CONCATENATE($A46,"_",AH$2),'Reference data SID'!$B:$M,12,FALSE))</f>
        <v/>
      </c>
      <c r="AI46" s="16" t="str">
        <f>IF(ISERROR(VLOOKUP(CONCATENATE($A46,"_",AI$2),'Reference data SID'!$B:$M,12,FALSE)),"",VLOOKUP(CONCATENATE($A46,"_",AI$2),'Reference data SID'!$B:$M,12,FALSE))</f>
        <v/>
      </c>
      <c r="AJ46" s="16" t="str">
        <f>IF(ISERROR(VLOOKUP(CONCATENATE($A46,"_",AJ$2),'Reference data SID'!$B:$M,12,FALSE)),"",VLOOKUP(CONCATENATE($A46,"_",AJ$2),'Reference data SID'!$B:$M,12,FALSE))</f>
        <v/>
      </c>
      <c r="AK46" s="16" t="str">
        <f>IF(ISERROR(VLOOKUP(CONCATENATE($A46,"_",AK$2),'Reference data SID'!$B:$M,12,FALSE)),"",VLOOKUP(CONCATENATE($A46,"_",AK$2),'Reference data SID'!$B:$M,12,FALSE))</f>
        <v/>
      </c>
      <c r="AL46" s="16" t="str">
        <f>IF(ISERROR(VLOOKUP(CONCATENATE($A46,"_",AL$2),'Reference data SID'!$B:$M,12,FALSE)),"",VLOOKUP(CONCATENATE($A46,"_",AL$2),'Reference data SID'!$B:$M,12,FALSE))</f>
        <v/>
      </c>
      <c r="AM46" s="16" t="str">
        <f>IF(ISERROR(VLOOKUP(CONCATENATE($A46,"_",AM$2),'Reference data SID'!$B:$M,12,FALSE)),"",VLOOKUP(CONCATENATE($A46,"_",AM$2),'Reference data SID'!$B:$M,12,FALSE))</f>
        <v/>
      </c>
      <c r="AN46" s="16" t="str">
        <f>IF(ISERROR(VLOOKUP(CONCATENATE($A46,"_",AN$2),'Reference data SID'!$B:$M,12,FALSE)),"",VLOOKUP(CONCATENATE($A46,"_",AN$2),'Reference data SID'!$B:$M,12,FALSE))</f>
        <v/>
      </c>
      <c r="AO46" s="16" t="str">
        <f>IF(ISERROR(VLOOKUP(CONCATENATE($A46,"_",AO$2),'Reference data SID'!$B:$M,12,FALSE)),"",VLOOKUP(CONCATENATE($A46,"_",AO$2),'Reference data SID'!$B:$M,12,FALSE))</f>
        <v/>
      </c>
      <c r="AP46" s="16" t="str">
        <f>IF(ISERROR(VLOOKUP(CONCATENATE($A46,"_",AP$2),'Reference data SID'!$B:$M,12,FALSE)),"",VLOOKUP(CONCATENATE($A46,"_",AP$2),'Reference data SID'!$B:$M,12,FALSE))</f>
        <v/>
      </c>
      <c r="AQ46" s="16" t="str">
        <f>IF(ISERROR(VLOOKUP(CONCATENATE($A46,"_",AQ$2),'Reference data SID'!$B:$M,12,FALSE)),"",VLOOKUP(CONCATENATE($A46,"_",AQ$2),'Reference data SID'!$B:$M,12,FALSE))</f>
        <v/>
      </c>
      <c r="AR46" s="16" t="str">
        <f>IF(ISERROR(VLOOKUP(CONCATENATE($A46,"_",AR$2),'Reference data SID'!$B:$M,12,FALSE)),"",VLOOKUP(CONCATENATE($A46,"_",AR$2),'Reference data SID'!$B:$M,12,FALSE))</f>
        <v/>
      </c>
      <c r="AS46" s="16" t="str">
        <f>IF(ISERROR(VLOOKUP(CONCATENATE($A46,"_",AS$2),'Reference data SID'!$B:$M,12,FALSE)),"",VLOOKUP(CONCATENATE($A46,"_",AS$2),'Reference data SID'!$B:$M,12,FALSE))</f>
        <v/>
      </c>
      <c r="AT46" s="16" t="str">
        <f>IF(ISERROR(VLOOKUP(CONCATENATE($A46,"_",AT$2),'Reference data SID'!$B:$M,12,FALSE)),"",VLOOKUP(CONCATENATE($A46,"_",AT$2),'Reference data SID'!$B:$M,12,FALSE))</f>
        <v/>
      </c>
    </row>
    <row r="47" spans="1:46" x14ac:dyDescent="0.25">
      <c r="A47">
        <v>43</v>
      </c>
      <c r="B47" s="16" t="str">
        <f>IF(ISERROR(VLOOKUP(CONCATENATE($A47,"_",B$2),'Reference data SID'!$B:$M,12,FALSE)),"",VLOOKUP(CONCATENATE($A47,"_",B$2),'Reference data SID'!$B:$M,12,FALSE))</f>
        <v/>
      </c>
      <c r="C47" s="16" t="str">
        <f>IF(ISERROR(VLOOKUP(CONCATENATE($A47,"_",C$2),'Reference data SID'!$B:$M,12,FALSE)),"",VLOOKUP(CONCATENATE($A47,"_",C$2),'Reference data SID'!$B:$M,12,FALSE))</f>
        <v/>
      </c>
      <c r="D47" s="16" t="str">
        <f>IF(ISERROR(VLOOKUP(CONCATENATE($A47,"_",D$2),'Reference data SID'!$B:$M,12,FALSE)),"",VLOOKUP(CONCATENATE($A47,"_",D$2),'Reference data SID'!$B:$M,12,FALSE))</f>
        <v/>
      </c>
      <c r="E47" s="16" t="str">
        <f>IF(ISERROR(VLOOKUP(CONCATENATE($A47,"_",E$2),'Reference data SID'!$B:$M,12,FALSE)),"",VLOOKUP(CONCATENATE($A47,"_",E$2),'Reference data SID'!$B:$M,12,FALSE))</f>
        <v/>
      </c>
      <c r="F47" s="16" t="str">
        <f>IF(ISERROR(VLOOKUP(CONCATENATE($A47,"_",F$2),'Reference data SID'!$B:$M,12,FALSE)),"",VLOOKUP(CONCATENATE($A47,"_",F$2),'Reference data SID'!$B:$M,12,FALSE))</f>
        <v/>
      </c>
      <c r="G47" s="16" t="str">
        <f>IF(ISERROR(VLOOKUP(CONCATENATE($A47,"_",G$2),'Reference data SID'!$B:$M,12,FALSE)),"",VLOOKUP(CONCATENATE($A47,"_",G$2),'Reference data SID'!$B:$M,12,FALSE))</f>
        <v/>
      </c>
      <c r="H47" s="16" t="str">
        <f>IF(ISERROR(VLOOKUP(CONCATENATE($A47,"_",H$2),'Reference data SID'!$B:$M,12,FALSE)),"",VLOOKUP(CONCATENATE($A47,"_",H$2),'Reference data SID'!$B:$M,12,FALSE))</f>
        <v/>
      </c>
      <c r="I47" s="16" t="str">
        <f>IF(ISERROR(VLOOKUP(CONCATENATE($A47,"_",I$2),'Reference data SID'!$B:$M,12,FALSE)),"",VLOOKUP(CONCATENATE($A47,"_",I$2),'Reference data SID'!$B:$M,12,FALSE))</f>
        <v/>
      </c>
      <c r="J47" s="16" t="str">
        <f>IF(ISERROR(VLOOKUP(CONCATENATE($A47,"_",J$2),'Reference data SID'!$B:$M,12,FALSE)),"",VLOOKUP(CONCATENATE($A47,"_",J$2),'Reference data SID'!$B:$M,12,FALSE))</f>
        <v/>
      </c>
      <c r="K47" s="16" t="str">
        <f>IF(ISERROR(VLOOKUP(CONCATENATE($A47,"_",K$2),'Reference data SID'!$B:$M,12,FALSE)),"",VLOOKUP(CONCATENATE($A47,"_",K$2),'Reference data SID'!$B:$M,12,FALSE))</f>
        <v/>
      </c>
      <c r="L47" s="16" t="str">
        <f>IF(ISERROR(VLOOKUP(CONCATENATE($A47,"_",L$2),'Reference data SID'!$B:$M,12,FALSE)),"",VLOOKUP(CONCATENATE($A47,"_",L$2),'Reference data SID'!$B:$M,12,FALSE))</f>
        <v/>
      </c>
      <c r="M47" s="16" t="str">
        <f>IF(ISERROR(VLOOKUP(CONCATENATE($A47,"_",M$2),'Reference data SID'!$B:$M,12,FALSE)),"",VLOOKUP(CONCATENATE($A47,"_",M$2),'Reference data SID'!$B:$M,12,FALSE))</f>
        <v/>
      </c>
      <c r="N47" s="16" t="str">
        <f>IF(ISERROR(VLOOKUP(CONCATENATE($A47,"_",N$2),'Reference data SID'!$B:$M,12,FALSE)),"",VLOOKUP(CONCATENATE($A47,"_",N$2),'Reference data SID'!$B:$M,12,FALSE))</f>
        <v/>
      </c>
      <c r="O47" s="16" t="str">
        <f>IF(ISERROR(VLOOKUP(CONCATENATE($A47,"_",O$2),'Reference data SID'!$B:$M,12,FALSE)),"",VLOOKUP(CONCATENATE($A47,"_",O$2),'Reference data SID'!$B:$M,12,FALSE))</f>
        <v/>
      </c>
      <c r="P47" s="16" t="str">
        <f>IF(ISERROR(VLOOKUP(CONCATENATE($A47,"_",P$2),'Reference data SID'!$B:$M,12,FALSE)),"",VLOOKUP(CONCATENATE($A47,"_",P$2),'Reference data SID'!$B:$M,12,FALSE))</f>
        <v/>
      </c>
      <c r="Q47" s="16" t="str">
        <f>IF(ISERROR(VLOOKUP(CONCATENATE($A47,"_",Q$2),'Reference data SID'!$B:$M,12,FALSE)),"",VLOOKUP(CONCATENATE($A47,"_",Q$2),'Reference data SID'!$B:$M,12,FALSE))</f>
        <v/>
      </c>
      <c r="R47" s="16" t="str">
        <f>IF(ISERROR(VLOOKUP(CONCATENATE($A47,"_",R$2),'Reference data SID'!$B:$M,12,FALSE)),"",VLOOKUP(CONCATENATE($A47,"_",R$2),'Reference data SID'!$B:$M,12,FALSE))</f>
        <v/>
      </c>
      <c r="S47" s="16" t="str">
        <f>IF(ISERROR(VLOOKUP(CONCATENATE($A47,"_",S$2),'Reference data SID'!$B:$M,12,FALSE)),"",VLOOKUP(CONCATENATE($A47,"_",S$2),'Reference data SID'!$B:$M,12,FALSE))</f>
        <v/>
      </c>
      <c r="T47" s="16" t="str">
        <f>IF(ISERROR(VLOOKUP(CONCATENATE($A47,"_",T$2),'Reference data SID'!$B:$M,12,FALSE)),"",VLOOKUP(CONCATENATE($A47,"_",T$2),'Reference data SID'!$B:$M,12,FALSE))</f>
        <v/>
      </c>
      <c r="U47" s="16" t="str">
        <f>IF(ISERROR(VLOOKUP(CONCATENATE($A47,"_",U$2),'Reference data SID'!$B:$M,12,FALSE)),"",VLOOKUP(CONCATENATE($A47,"_",U$2),'Reference data SID'!$B:$M,12,FALSE))</f>
        <v/>
      </c>
      <c r="V47" s="16" t="str">
        <f>IF(ISERROR(VLOOKUP(CONCATENATE($A47,"_",V$2),'Reference data SID'!$B:$M,12,FALSE)),"",VLOOKUP(CONCATENATE($A47,"_",V$2),'Reference data SID'!$B:$M,12,FALSE))</f>
        <v/>
      </c>
      <c r="W47" s="16" t="str">
        <f>IF(ISERROR(VLOOKUP(CONCATENATE($A47,"_",W$2),'Reference data SID'!$B:$M,12,FALSE)),"",VLOOKUP(CONCATENATE($A47,"_",W$2),'Reference data SID'!$B:$M,12,FALSE))</f>
        <v/>
      </c>
      <c r="X47" s="16" t="str">
        <f>IF(ISERROR(VLOOKUP(CONCATENATE($A47,"_",X$2),'Reference data SID'!$B:$M,12,FALSE)),"",VLOOKUP(CONCATENATE($A47,"_",X$2),'Reference data SID'!$B:$M,12,FALSE))</f>
        <v/>
      </c>
      <c r="Y47" s="17" t="str">
        <f>IF(ISERROR(VLOOKUP(CONCATENATE($A47,"_",Y$2),'Reference data SID'!$B:$M,12,FALSE)),"",VLOOKUP(CONCATENATE($A47,"_",Y$2),'Reference data SID'!$B:$M,12,FALSE))</f>
        <v>270-206-5</v>
      </c>
      <c r="Z47" s="16" t="str">
        <f>IF(ISERROR(VLOOKUP(CONCATENATE($A47,"_",Z$2),'Reference data SID'!$B:$M,12,FALSE)),"",VLOOKUP(CONCATENATE($A47,"_",Z$2),'Reference data SID'!$B:$M,12,FALSE))</f>
        <v/>
      </c>
      <c r="AA47" s="16" t="str">
        <f>IF(ISERROR(VLOOKUP(CONCATENATE($A47,"_",AA$2),'Reference data SID'!$B:$M,12,FALSE)),"",VLOOKUP(CONCATENATE($A47,"_",AA$2),'Reference data SID'!$B:$M,12,FALSE))</f>
        <v/>
      </c>
      <c r="AB47" s="16" t="str">
        <f>IF(ISERROR(VLOOKUP(CONCATENATE($A47,"_",AB$2),'Reference data SID'!$B:$M,12,FALSE)),"",VLOOKUP(CONCATENATE($A47,"_",AB$2),'Reference data SID'!$B:$M,12,FALSE))</f>
        <v/>
      </c>
      <c r="AC47" s="16" t="str">
        <f>IF(ISERROR(VLOOKUP(CONCATENATE($A47,"_",AC$2),'Reference data SID'!$B:$M,12,FALSE)),"",VLOOKUP(CONCATENATE($A47,"_",AC$2),'Reference data SID'!$B:$M,12,FALSE))</f>
        <v/>
      </c>
      <c r="AD47" s="16" t="str">
        <f>IF(ISERROR(VLOOKUP(CONCATENATE($A47,"_",AD$2),'Reference data SID'!$B:$M,12,FALSE)),"",VLOOKUP(CONCATENATE($A47,"_",AD$2),'Reference data SID'!$B:$M,12,FALSE))</f>
        <v/>
      </c>
      <c r="AE47" s="16" t="str">
        <f>IF(ISERROR(VLOOKUP(CONCATENATE($A47,"_",AE$2),'Reference data SID'!$B:$M,12,FALSE)),"",VLOOKUP(CONCATENATE($A47,"_",AE$2),'Reference data SID'!$B:$M,12,FALSE))</f>
        <v/>
      </c>
      <c r="AF47" s="16" t="str">
        <f>IF(ISERROR(VLOOKUP(CONCATENATE($A47,"_",AF$2),'Reference data SID'!$B:$M,12,FALSE)),"",VLOOKUP(CONCATENATE($A47,"_",AF$2),'Reference data SID'!$B:$M,12,FALSE))</f>
        <v/>
      </c>
      <c r="AG47" s="16" t="str">
        <f>IF(ISERROR(VLOOKUP(CONCATENATE($A47,"_",AG$2),'Reference data SID'!$B:$M,12,FALSE)),"",VLOOKUP(CONCATENATE($A47,"_",AG$2),'Reference data SID'!$B:$M,12,FALSE))</f>
        <v/>
      </c>
      <c r="AH47" s="16" t="str">
        <f>IF(ISERROR(VLOOKUP(CONCATENATE($A47,"_",AH$2),'Reference data SID'!$B:$M,12,FALSE)),"",VLOOKUP(CONCATENATE($A47,"_",AH$2),'Reference data SID'!$B:$M,12,FALSE))</f>
        <v/>
      </c>
      <c r="AI47" s="16" t="str">
        <f>IF(ISERROR(VLOOKUP(CONCATENATE($A47,"_",AI$2),'Reference data SID'!$B:$M,12,FALSE)),"",VLOOKUP(CONCATENATE($A47,"_",AI$2),'Reference data SID'!$B:$M,12,FALSE))</f>
        <v/>
      </c>
      <c r="AJ47" s="16" t="str">
        <f>IF(ISERROR(VLOOKUP(CONCATENATE($A47,"_",AJ$2),'Reference data SID'!$B:$M,12,FALSE)),"",VLOOKUP(CONCATENATE($A47,"_",AJ$2),'Reference data SID'!$B:$M,12,FALSE))</f>
        <v/>
      </c>
      <c r="AK47" s="16" t="str">
        <f>IF(ISERROR(VLOOKUP(CONCATENATE($A47,"_",AK$2),'Reference data SID'!$B:$M,12,FALSE)),"",VLOOKUP(CONCATENATE($A47,"_",AK$2),'Reference data SID'!$B:$M,12,FALSE))</f>
        <v/>
      </c>
      <c r="AL47" s="16" t="str">
        <f>IF(ISERROR(VLOOKUP(CONCATENATE($A47,"_",AL$2),'Reference data SID'!$B:$M,12,FALSE)),"",VLOOKUP(CONCATENATE($A47,"_",AL$2),'Reference data SID'!$B:$M,12,FALSE))</f>
        <v/>
      </c>
      <c r="AM47" s="16" t="str">
        <f>IF(ISERROR(VLOOKUP(CONCATENATE($A47,"_",AM$2),'Reference data SID'!$B:$M,12,FALSE)),"",VLOOKUP(CONCATENATE($A47,"_",AM$2),'Reference data SID'!$B:$M,12,FALSE))</f>
        <v/>
      </c>
      <c r="AN47" s="16" t="str">
        <f>IF(ISERROR(VLOOKUP(CONCATENATE($A47,"_",AN$2),'Reference data SID'!$B:$M,12,FALSE)),"",VLOOKUP(CONCATENATE($A47,"_",AN$2),'Reference data SID'!$B:$M,12,FALSE))</f>
        <v/>
      </c>
      <c r="AO47" s="16" t="str">
        <f>IF(ISERROR(VLOOKUP(CONCATENATE($A47,"_",AO$2),'Reference data SID'!$B:$M,12,FALSE)),"",VLOOKUP(CONCATENATE($A47,"_",AO$2),'Reference data SID'!$B:$M,12,FALSE))</f>
        <v/>
      </c>
      <c r="AP47" s="16" t="str">
        <f>IF(ISERROR(VLOOKUP(CONCATENATE($A47,"_",AP$2),'Reference data SID'!$B:$M,12,FALSE)),"",VLOOKUP(CONCATENATE($A47,"_",AP$2),'Reference data SID'!$B:$M,12,FALSE))</f>
        <v/>
      </c>
      <c r="AQ47" s="16" t="str">
        <f>IF(ISERROR(VLOOKUP(CONCATENATE($A47,"_",AQ$2),'Reference data SID'!$B:$M,12,FALSE)),"",VLOOKUP(CONCATENATE($A47,"_",AQ$2),'Reference data SID'!$B:$M,12,FALSE))</f>
        <v/>
      </c>
      <c r="AR47" s="16" t="str">
        <f>IF(ISERROR(VLOOKUP(CONCATENATE($A47,"_",AR$2),'Reference data SID'!$B:$M,12,FALSE)),"",VLOOKUP(CONCATENATE($A47,"_",AR$2),'Reference data SID'!$B:$M,12,FALSE))</f>
        <v/>
      </c>
      <c r="AS47" s="16" t="str">
        <f>IF(ISERROR(VLOOKUP(CONCATENATE($A47,"_",AS$2),'Reference data SID'!$B:$M,12,FALSE)),"",VLOOKUP(CONCATENATE($A47,"_",AS$2),'Reference data SID'!$B:$M,12,FALSE))</f>
        <v/>
      </c>
      <c r="AT47" s="16" t="str">
        <f>IF(ISERROR(VLOOKUP(CONCATENATE($A47,"_",AT$2),'Reference data SID'!$B:$M,12,FALSE)),"",VLOOKUP(CONCATENATE($A47,"_",AT$2),'Reference data SID'!$B:$M,12,FALSE))</f>
        <v/>
      </c>
    </row>
    <row r="48" spans="1:46" x14ac:dyDescent="0.25">
      <c r="A48">
        <v>44</v>
      </c>
      <c r="B48" s="16" t="str">
        <f>IF(ISERROR(VLOOKUP(CONCATENATE($A48,"_",B$2),'Reference data SID'!$B:$M,12,FALSE)),"",VLOOKUP(CONCATENATE($A48,"_",B$2),'Reference data SID'!$B:$M,12,FALSE))</f>
        <v/>
      </c>
      <c r="C48" s="16" t="str">
        <f>IF(ISERROR(VLOOKUP(CONCATENATE($A48,"_",C$2),'Reference data SID'!$B:$M,12,FALSE)),"",VLOOKUP(CONCATENATE($A48,"_",C$2),'Reference data SID'!$B:$M,12,FALSE))</f>
        <v/>
      </c>
      <c r="D48" s="16" t="str">
        <f>IF(ISERROR(VLOOKUP(CONCATENATE($A48,"_",D$2),'Reference data SID'!$B:$M,12,FALSE)),"",VLOOKUP(CONCATENATE($A48,"_",D$2),'Reference data SID'!$B:$M,12,FALSE))</f>
        <v/>
      </c>
      <c r="E48" s="16" t="str">
        <f>IF(ISERROR(VLOOKUP(CONCATENATE($A48,"_",E$2),'Reference data SID'!$B:$M,12,FALSE)),"",VLOOKUP(CONCATENATE($A48,"_",E$2),'Reference data SID'!$B:$M,12,FALSE))</f>
        <v/>
      </c>
      <c r="F48" s="16" t="str">
        <f>IF(ISERROR(VLOOKUP(CONCATENATE($A48,"_",F$2),'Reference data SID'!$B:$M,12,FALSE)),"",VLOOKUP(CONCATENATE($A48,"_",F$2),'Reference data SID'!$B:$M,12,FALSE))</f>
        <v/>
      </c>
      <c r="G48" s="16" t="str">
        <f>IF(ISERROR(VLOOKUP(CONCATENATE($A48,"_",G$2),'Reference data SID'!$B:$M,12,FALSE)),"",VLOOKUP(CONCATENATE($A48,"_",G$2),'Reference data SID'!$B:$M,12,FALSE))</f>
        <v/>
      </c>
      <c r="H48" s="16" t="str">
        <f>IF(ISERROR(VLOOKUP(CONCATENATE($A48,"_",H$2),'Reference data SID'!$B:$M,12,FALSE)),"",VLOOKUP(CONCATENATE($A48,"_",H$2),'Reference data SID'!$B:$M,12,FALSE))</f>
        <v/>
      </c>
      <c r="I48" s="16" t="str">
        <f>IF(ISERROR(VLOOKUP(CONCATENATE($A48,"_",I$2),'Reference data SID'!$B:$M,12,FALSE)),"",VLOOKUP(CONCATENATE($A48,"_",I$2),'Reference data SID'!$B:$M,12,FALSE))</f>
        <v/>
      </c>
      <c r="J48" s="16" t="str">
        <f>IF(ISERROR(VLOOKUP(CONCATENATE($A48,"_",J$2),'Reference data SID'!$B:$M,12,FALSE)),"",VLOOKUP(CONCATENATE($A48,"_",J$2),'Reference data SID'!$B:$M,12,FALSE))</f>
        <v/>
      </c>
      <c r="K48" s="16" t="str">
        <f>IF(ISERROR(VLOOKUP(CONCATENATE($A48,"_",K$2),'Reference data SID'!$B:$M,12,FALSE)),"",VLOOKUP(CONCATENATE($A48,"_",K$2),'Reference data SID'!$B:$M,12,FALSE))</f>
        <v/>
      </c>
      <c r="L48" s="16" t="str">
        <f>IF(ISERROR(VLOOKUP(CONCATENATE($A48,"_",L$2),'Reference data SID'!$B:$M,12,FALSE)),"",VLOOKUP(CONCATENATE($A48,"_",L$2),'Reference data SID'!$B:$M,12,FALSE))</f>
        <v/>
      </c>
      <c r="M48" s="16" t="str">
        <f>IF(ISERROR(VLOOKUP(CONCATENATE($A48,"_",M$2),'Reference data SID'!$B:$M,12,FALSE)),"",VLOOKUP(CONCATENATE($A48,"_",M$2),'Reference data SID'!$B:$M,12,FALSE))</f>
        <v/>
      </c>
      <c r="N48" s="16" t="str">
        <f>IF(ISERROR(VLOOKUP(CONCATENATE($A48,"_",N$2),'Reference data SID'!$B:$M,12,FALSE)),"",VLOOKUP(CONCATENATE($A48,"_",N$2),'Reference data SID'!$B:$M,12,FALSE))</f>
        <v/>
      </c>
      <c r="O48" s="16" t="str">
        <f>IF(ISERROR(VLOOKUP(CONCATENATE($A48,"_",O$2),'Reference data SID'!$B:$M,12,FALSE)),"",VLOOKUP(CONCATENATE($A48,"_",O$2),'Reference data SID'!$B:$M,12,FALSE))</f>
        <v/>
      </c>
      <c r="P48" s="16" t="str">
        <f>IF(ISERROR(VLOOKUP(CONCATENATE($A48,"_",P$2),'Reference data SID'!$B:$M,12,FALSE)),"",VLOOKUP(CONCATENATE($A48,"_",P$2),'Reference data SID'!$B:$M,12,FALSE))</f>
        <v/>
      </c>
      <c r="Q48" s="16" t="str">
        <f>IF(ISERROR(VLOOKUP(CONCATENATE($A48,"_",Q$2),'Reference data SID'!$B:$M,12,FALSE)),"",VLOOKUP(CONCATENATE($A48,"_",Q$2),'Reference data SID'!$B:$M,12,FALSE))</f>
        <v/>
      </c>
      <c r="R48" s="16" t="str">
        <f>IF(ISERROR(VLOOKUP(CONCATENATE($A48,"_",R$2),'Reference data SID'!$B:$M,12,FALSE)),"",VLOOKUP(CONCATENATE($A48,"_",R$2),'Reference data SID'!$B:$M,12,FALSE))</f>
        <v/>
      </c>
      <c r="S48" s="16" t="str">
        <f>IF(ISERROR(VLOOKUP(CONCATENATE($A48,"_",S$2),'Reference data SID'!$B:$M,12,FALSE)),"",VLOOKUP(CONCATENATE($A48,"_",S$2),'Reference data SID'!$B:$M,12,FALSE))</f>
        <v/>
      </c>
      <c r="T48" s="16" t="str">
        <f>IF(ISERROR(VLOOKUP(CONCATENATE($A48,"_",T$2),'Reference data SID'!$B:$M,12,FALSE)),"",VLOOKUP(CONCATENATE($A48,"_",T$2),'Reference data SID'!$B:$M,12,FALSE))</f>
        <v/>
      </c>
      <c r="U48" s="16" t="str">
        <f>IF(ISERROR(VLOOKUP(CONCATENATE($A48,"_",U$2),'Reference data SID'!$B:$M,12,FALSE)),"",VLOOKUP(CONCATENATE($A48,"_",U$2),'Reference data SID'!$B:$M,12,FALSE))</f>
        <v/>
      </c>
      <c r="V48" s="16" t="str">
        <f>IF(ISERROR(VLOOKUP(CONCATENATE($A48,"_",V$2),'Reference data SID'!$B:$M,12,FALSE)),"",VLOOKUP(CONCATENATE($A48,"_",V$2),'Reference data SID'!$B:$M,12,FALSE))</f>
        <v/>
      </c>
      <c r="W48" s="16" t="str">
        <f>IF(ISERROR(VLOOKUP(CONCATENATE($A48,"_",W$2),'Reference data SID'!$B:$M,12,FALSE)),"",VLOOKUP(CONCATENATE($A48,"_",W$2),'Reference data SID'!$B:$M,12,FALSE))</f>
        <v/>
      </c>
      <c r="X48" s="16" t="str">
        <f>IF(ISERROR(VLOOKUP(CONCATENATE($A48,"_",X$2),'Reference data SID'!$B:$M,12,FALSE)),"",VLOOKUP(CONCATENATE($A48,"_",X$2),'Reference data SID'!$B:$M,12,FALSE))</f>
        <v/>
      </c>
      <c r="Y48" s="17" t="str">
        <f>IF(ISERROR(VLOOKUP(CONCATENATE($A48,"_",Y$2),'Reference data SID'!$B:$M,12,FALSE)),"",VLOOKUP(CONCATENATE($A48,"_",Y$2),'Reference data SID'!$B:$M,12,FALSE))</f>
        <v>269-801-2</v>
      </c>
      <c r="Z48" s="16" t="str">
        <f>IF(ISERROR(VLOOKUP(CONCATENATE($A48,"_",Z$2),'Reference data SID'!$B:$M,12,FALSE)),"",VLOOKUP(CONCATENATE($A48,"_",Z$2),'Reference data SID'!$B:$M,12,FALSE))</f>
        <v/>
      </c>
      <c r="AA48" s="16" t="str">
        <f>IF(ISERROR(VLOOKUP(CONCATENATE($A48,"_",AA$2),'Reference data SID'!$B:$M,12,FALSE)),"",VLOOKUP(CONCATENATE($A48,"_",AA$2),'Reference data SID'!$B:$M,12,FALSE))</f>
        <v/>
      </c>
      <c r="AB48" s="16" t="str">
        <f>IF(ISERROR(VLOOKUP(CONCATENATE($A48,"_",AB$2),'Reference data SID'!$B:$M,12,FALSE)),"",VLOOKUP(CONCATENATE($A48,"_",AB$2),'Reference data SID'!$B:$M,12,FALSE))</f>
        <v/>
      </c>
      <c r="AC48" s="16" t="str">
        <f>IF(ISERROR(VLOOKUP(CONCATENATE($A48,"_",AC$2),'Reference data SID'!$B:$M,12,FALSE)),"",VLOOKUP(CONCATENATE($A48,"_",AC$2),'Reference data SID'!$B:$M,12,FALSE))</f>
        <v/>
      </c>
      <c r="AD48" s="16" t="str">
        <f>IF(ISERROR(VLOOKUP(CONCATENATE($A48,"_",AD$2),'Reference data SID'!$B:$M,12,FALSE)),"",VLOOKUP(CONCATENATE($A48,"_",AD$2),'Reference data SID'!$B:$M,12,FALSE))</f>
        <v/>
      </c>
      <c r="AE48" s="16" t="str">
        <f>IF(ISERROR(VLOOKUP(CONCATENATE($A48,"_",AE$2),'Reference data SID'!$B:$M,12,FALSE)),"",VLOOKUP(CONCATENATE($A48,"_",AE$2),'Reference data SID'!$B:$M,12,FALSE))</f>
        <v/>
      </c>
      <c r="AF48" s="16" t="str">
        <f>IF(ISERROR(VLOOKUP(CONCATENATE($A48,"_",AF$2),'Reference data SID'!$B:$M,12,FALSE)),"",VLOOKUP(CONCATENATE($A48,"_",AF$2),'Reference data SID'!$B:$M,12,FALSE))</f>
        <v/>
      </c>
      <c r="AG48" s="16" t="str">
        <f>IF(ISERROR(VLOOKUP(CONCATENATE($A48,"_",AG$2),'Reference data SID'!$B:$M,12,FALSE)),"",VLOOKUP(CONCATENATE($A48,"_",AG$2),'Reference data SID'!$B:$M,12,FALSE))</f>
        <v/>
      </c>
      <c r="AH48" s="16" t="str">
        <f>IF(ISERROR(VLOOKUP(CONCATENATE($A48,"_",AH$2),'Reference data SID'!$B:$M,12,FALSE)),"",VLOOKUP(CONCATENATE($A48,"_",AH$2),'Reference data SID'!$B:$M,12,FALSE))</f>
        <v/>
      </c>
      <c r="AI48" s="16" t="str">
        <f>IF(ISERROR(VLOOKUP(CONCATENATE($A48,"_",AI$2),'Reference data SID'!$B:$M,12,FALSE)),"",VLOOKUP(CONCATENATE($A48,"_",AI$2),'Reference data SID'!$B:$M,12,FALSE))</f>
        <v/>
      </c>
      <c r="AJ48" s="16" t="str">
        <f>IF(ISERROR(VLOOKUP(CONCATENATE($A48,"_",AJ$2),'Reference data SID'!$B:$M,12,FALSE)),"",VLOOKUP(CONCATENATE($A48,"_",AJ$2),'Reference data SID'!$B:$M,12,FALSE))</f>
        <v/>
      </c>
      <c r="AK48" s="16" t="str">
        <f>IF(ISERROR(VLOOKUP(CONCATENATE($A48,"_",AK$2),'Reference data SID'!$B:$M,12,FALSE)),"",VLOOKUP(CONCATENATE($A48,"_",AK$2),'Reference data SID'!$B:$M,12,FALSE))</f>
        <v/>
      </c>
      <c r="AL48" s="16" t="str">
        <f>IF(ISERROR(VLOOKUP(CONCATENATE($A48,"_",AL$2),'Reference data SID'!$B:$M,12,FALSE)),"",VLOOKUP(CONCATENATE($A48,"_",AL$2),'Reference data SID'!$B:$M,12,FALSE))</f>
        <v/>
      </c>
      <c r="AM48" s="16" t="str">
        <f>IF(ISERROR(VLOOKUP(CONCATENATE($A48,"_",AM$2),'Reference data SID'!$B:$M,12,FALSE)),"",VLOOKUP(CONCATENATE($A48,"_",AM$2),'Reference data SID'!$B:$M,12,FALSE))</f>
        <v/>
      </c>
      <c r="AN48" s="16" t="str">
        <f>IF(ISERROR(VLOOKUP(CONCATENATE($A48,"_",AN$2),'Reference data SID'!$B:$M,12,FALSE)),"",VLOOKUP(CONCATENATE($A48,"_",AN$2),'Reference data SID'!$B:$M,12,FALSE))</f>
        <v/>
      </c>
      <c r="AO48" s="16" t="str">
        <f>IF(ISERROR(VLOOKUP(CONCATENATE($A48,"_",AO$2),'Reference data SID'!$B:$M,12,FALSE)),"",VLOOKUP(CONCATENATE($A48,"_",AO$2),'Reference data SID'!$B:$M,12,FALSE))</f>
        <v/>
      </c>
      <c r="AP48" s="16" t="str">
        <f>IF(ISERROR(VLOOKUP(CONCATENATE($A48,"_",AP$2),'Reference data SID'!$B:$M,12,FALSE)),"",VLOOKUP(CONCATENATE($A48,"_",AP$2),'Reference data SID'!$B:$M,12,FALSE))</f>
        <v/>
      </c>
      <c r="AQ48" s="16" t="str">
        <f>IF(ISERROR(VLOOKUP(CONCATENATE($A48,"_",AQ$2),'Reference data SID'!$B:$M,12,FALSE)),"",VLOOKUP(CONCATENATE($A48,"_",AQ$2),'Reference data SID'!$B:$M,12,FALSE))</f>
        <v/>
      </c>
      <c r="AR48" s="16" t="str">
        <f>IF(ISERROR(VLOOKUP(CONCATENATE($A48,"_",AR$2),'Reference data SID'!$B:$M,12,FALSE)),"",VLOOKUP(CONCATENATE($A48,"_",AR$2),'Reference data SID'!$B:$M,12,FALSE))</f>
        <v/>
      </c>
      <c r="AS48" s="16" t="str">
        <f>IF(ISERROR(VLOOKUP(CONCATENATE($A48,"_",AS$2),'Reference data SID'!$B:$M,12,FALSE)),"",VLOOKUP(CONCATENATE($A48,"_",AS$2),'Reference data SID'!$B:$M,12,FALSE))</f>
        <v/>
      </c>
      <c r="AT48" s="16" t="str">
        <f>IF(ISERROR(VLOOKUP(CONCATENATE($A48,"_",AT$2),'Reference data SID'!$B:$M,12,FALSE)),"",VLOOKUP(CONCATENATE($A48,"_",AT$2),'Reference data SID'!$B:$M,12,FALSE))</f>
        <v/>
      </c>
    </row>
    <row r="49" spans="1:46" x14ac:dyDescent="0.25">
      <c r="A49">
        <v>45</v>
      </c>
      <c r="B49" s="16" t="str">
        <f>IF(ISERROR(VLOOKUP(CONCATENATE($A49,"_",B$2),'Reference data SID'!$B:$M,12,FALSE)),"",VLOOKUP(CONCATENATE($A49,"_",B$2),'Reference data SID'!$B:$M,12,FALSE))</f>
        <v/>
      </c>
      <c r="C49" s="16" t="str">
        <f>IF(ISERROR(VLOOKUP(CONCATENATE($A49,"_",C$2),'Reference data SID'!$B:$M,12,FALSE)),"",VLOOKUP(CONCATENATE($A49,"_",C$2),'Reference data SID'!$B:$M,12,FALSE))</f>
        <v/>
      </c>
      <c r="D49" s="16" t="str">
        <f>IF(ISERROR(VLOOKUP(CONCATENATE($A49,"_",D$2),'Reference data SID'!$B:$M,12,FALSE)),"",VLOOKUP(CONCATENATE($A49,"_",D$2),'Reference data SID'!$B:$M,12,FALSE))</f>
        <v/>
      </c>
      <c r="E49" s="16" t="str">
        <f>IF(ISERROR(VLOOKUP(CONCATENATE($A49,"_",E$2),'Reference data SID'!$B:$M,12,FALSE)),"",VLOOKUP(CONCATENATE($A49,"_",E$2),'Reference data SID'!$B:$M,12,FALSE))</f>
        <v/>
      </c>
      <c r="F49" s="16" t="str">
        <f>IF(ISERROR(VLOOKUP(CONCATENATE($A49,"_",F$2),'Reference data SID'!$B:$M,12,FALSE)),"",VLOOKUP(CONCATENATE($A49,"_",F$2),'Reference data SID'!$B:$M,12,FALSE))</f>
        <v/>
      </c>
      <c r="G49" s="16" t="str">
        <f>IF(ISERROR(VLOOKUP(CONCATENATE($A49,"_",G$2),'Reference data SID'!$B:$M,12,FALSE)),"",VLOOKUP(CONCATENATE($A49,"_",G$2),'Reference data SID'!$B:$M,12,FALSE))</f>
        <v/>
      </c>
      <c r="H49" s="16" t="str">
        <f>IF(ISERROR(VLOOKUP(CONCATENATE($A49,"_",H$2),'Reference data SID'!$B:$M,12,FALSE)),"",VLOOKUP(CONCATENATE($A49,"_",H$2),'Reference data SID'!$B:$M,12,FALSE))</f>
        <v/>
      </c>
      <c r="I49" s="16" t="str">
        <f>IF(ISERROR(VLOOKUP(CONCATENATE($A49,"_",I$2),'Reference data SID'!$B:$M,12,FALSE)),"",VLOOKUP(CONCATENATE($A49,"_",I$2),'Reference data SID'!$B:$M,12,FALSE))</f>
        <v/>
      </c>
      <c r="J49" s="16" t="str">
        <f>IF(ISERROR(VLOOKUP(CONCATENATE($A49,"_",J$2),'Reference data SID'!$B:$M,12,FALSE)),"",VLOOKUP(CONCATENATE($A49,"_",J$2),'Reference data SID'!$B:$M,12,FALSE))</f>
        <v/>
      </c>
      <c r="K49" s="16" t="str">
        <f>IF(ISERROR(VLOOKUP(CONCATENATE($A49,"_",K$2),'Reference data SID'!$B:$M,12,FALSE)),"",VLOOKUP(CONCATENATE($A49,"_",K$2),'Reference data SID'!$B:$M,12,FALSE))</f>
        <v/>
      </c>
      <c r="L49" s="16" t="str">
        <f>IF(ISERROR(VLOOKUP(CONCATENATE($A49,"_",L$2),'Reference data SID'!$B:$M,12,FALSE)),"",VLOOKUP(CONCATENATE($A49,"_",L$2),'Reference data SID'!$B:$M,12,FALSE))</f>
        <v/>
      </c>
      <c r="M49" s="16" t="str">
        <f>IF(ISERROR(VLOOKUP(CONCATENATE($A49,"_",M$2),'Reference data SID'!$B:$M,12,FALSE)),"",VLOOKUP(CONCATENATE($A49,"_",M$2),'Reference data SID'!$B:$M,12,FALSE))</f>
        <v/>
      </c>
      <c r="N49" s="16" t="str">
        <f>IF(ISERROR(VLOOKUP(CONCATENATE($A49,"_",N$2),'Reference data SID'!$B:$M,12,FALSE)),"",VLOOKUP(CONCATENATE($A49,"_",N$2),'Reference data SID'!$B:$M,12,FALSE))</f>
        <v/>
      </c>
      <c r="O49" s="16" t="str">
        <f>IF(ISERROR(VLOOKUP(CONCATENATE($A49,"_",O$2),'Reference data SID'!$B:$M,12,FALSE)),"",VLOOKUP(CONCATENATE($A49,"_",O$2),'Reference data SID'!$B:$M,12,FALSE))</f>
        <v/>
      </c>
      <c r="P49" s="16" t="str">
        <f>IF(ISERROR(VLOOKUP(CONCATENATE($A49,"_",P$2),'Reference data SID'!$B:$M,12,FALSE)),"",VLOOKUP(CONCATENATE($A49,"_",P$2),'Reference data SID'!$B:$M,12,FALSE))</f>
        <v/>
      </c>
      <c r="Q49" s="16" t="str">
        <f>IF(ISERROR(VLOOKUP(CONCATENATE($A49,"_",Q$2),'Reference data SID'!$B:$M,12,FALSE)),"",VLOOKUP(CONCATENATE($A49,"_",Q$2),'Reference data SID'!$B:$M,12,FALSE))</f>
        <v/>
      </c>
      <c r="R49" s="16" t="str">
        <f>IF(ISERROR(VLOOKUP(CONCATENATE($A49,"_",R$2),'Reference data SID'!$B:$M,12,FALSE)),"",VLOOKUP(CONCATENATE($A49,"_",R$2),'Reference data SID'!$B:$M,12,FALSE))</f>
        <v/>
      </c>
      <c r="S49" s="16" t="str">
        <f>IF(ISERROR(VLOOKUP(CONCATENATE($A49,"_",S$2),'Reference data SID'!$B:$M,12,FALSE)),"",VLOOKUP(CONCATENATE($A49,"_",S$2),'Reference data SID'!$B:$M,12,FALSE))</f>
        <v/>
      </c>
      <c r="T49" s="16" t="str">
        <f>IF(ISERROR(VLOOKUP(CONCATENATE($A49,"_",T$2),'Reference data SID'!$B:$M,12,FALSE)),"",VLOOKUP(CONCATENATE($A49,"_",T$2),'Reference data SID'!$B:$M,12,FALSE))</f>
        <v/>
      </c>
      <c r="U49" s="16" t="str">
        <f>IF(ISERROR(VLOOKUP(CONCATENATE($A49,"_",U$2),'Reference data SID'!$B:$M,12,FALSE)),"",VLOOKUP(CONCATENATE($A49,"_",U$2),'Reference data SID'!$B:$M,12,FALSE))</f>
        <v/>
      </c>
      <c r="V49" s="16" t="str">
        <f>IF(ISERROR(VLOOKUP(CONCATENATE($A49,"_",V$2),'Reference data SID'!$B:$M,12,FALSE)),"",VLOOKUP(CONCATENATE($A49,"_",V$2),'Reference data SID'!$B:$M,12,FALSE))</f>
        <v/>
      </c>
      <c r="W49" s="16" t="str">
        <f>IF(ISERROR(VLOOKUP(CONCATENATE($A49,"_",W$2),'Reference data SID'!$B:$M,12,FALSE)),"",VLOOKUP(CONCATENATE($A49,"_",W$2),'Reference data SID'!$B:$M,12,FALSE))</f>
        <v/>
      </c>
      <c r="X49" s="16" t="str">
        <f>IF(ISERROR(VLOOKUP(CONCATENATE($A49,"_",X$2),'Reference data SID'!$B:$M,12,FALSE)),"",VLOOKUP(CONCATENATE($A49,"_",X$2),'Reference data SID'!$B:$M,12,FALSE))</f>
        <v/>
      </c>
      <c r="Y49" s="17" t="str">
        <f>IF(ISERROR(VLOOKUP(CONCATENATE($A49,"_",Y$2),'Reference data SID'!$B:$M,12,FALSE)),"",VLOOKUP(CONCATENATE($A49,"_",Y$2),'Reference data SID'!$B:$M,12,FALSE))</f>
        <v>269-141-5</v>
      </c>
      <c r="Z49" s="16" t="str">
        <f>IF(ISERROR(VLOOKUP(CONCATENATE($A49,"_",Z$2),'Reference data SID'!$B:$M,12,FALSE)),"",VLOOKUP(CONCATENATE($A49,"_",Z$2),'Reference data SID'!$B:$M,12,FALSE))</f>
        <v/>
      </c>
      <c r="AA49" s="16" t="str">
        <f>IF(ISERROR(VLOOKUP(CONCATENATE($A49,"_",AA$2),'Reference data SID'!$B:$M,12,FALSE)),"",VLOOKUP(CONCATENATE($A49,"_",AA$2),'Reference data SID'!$B:$M,12,FALSE))</f>
        <v/>
      </c>
      <c r="AB49" s="16" t="str">
        <f>IF(ISERROR(VLOOKUP(CONCATENATE($A49,"_",AB$2),'Reference data SID'!$B:$M,12,FALSE)),"",VLOOKUP(CONCATENATE($A49,"_",AB$2),'Reference data SID'!$B:$M,12,FALSE))</f>
        <v/>
      </c>
      <c r="AC49" s="16" t="str">
        <f>IF(ISERROR(VLOOKUP(CONCATENATE($A49,"_",AC$2),'Reference data SID'!$B:$M,12,FALSE)),"",VLOOKUP(CONCATENATE($A49,"_",AC$2),'Reference data SID'!$B:$M,12,FALSE))</f>
        <v/>
      </c>
      <c r="AD49" s="16" t="str">
        <f>IF(ISERROR(VLOOKUP(CONCATENATE($A49,"_",AD$2),'Reference data SID'!$B:$M,12,FALSE)),"",VLOOKUP(CONCATENATE($A49,"_",AD$2),'Reference data SID'!$B:$M,12,FALSE))</f>
        <v/>
      </c>
      <c r="AE49" s="16" t="str">
        <f>IF(ISERROR(VLOOKUP(CONCATENATE($A49,"_",AE$2),'Reference data SID'!$B:$M,12,FALSE)),"",VLOOKUP(CONCATENATE($A49,"_",AE$2),'Reference data SID'!$B:$M,12,FALSE))</f>
        <v/>
      </c>
      <c r="AF49" s="16" t="str">
        <f>IF(ISERROR(VLOOKUP(CONCATENATE($A49,"_",AF$2),'Reference data SID'!$B:$M,12,FALSE)),"",VLOOKUP(CONCATENATE($A49,"_",AF$2),'Reference data SID'!$B:$M,12,FALSE))</f>
        <v/>
      </c>
      <c r="AG49" s="16" t="str">
        <f>IF(ISERROR(VLOOKUP(CONCATENATE($A49,"_",AG$2),'Reference data SID'!$B:$M,12,FALSE)),"",VLOOKUP(CONCATENATE($A49,"_",AG$2),'Reference data SID'!$B:$M,12,FALSE))</f>
        <v/>
      </c>
      <c r="AH49" s="16" t="str">
        <f>IF(ISERROR(VLOOKUP(CONCATENATE($A49,"_",AH$2),'Reference data SID'!$B:$M,12,FALSE)),"",VLOOKUP(CONCATENATE($A49,"_",AH$2),'Reference data SID'!$B:$M,12,FALSE))</f>
        <v/>
      </c>
      <c r="AI49" s="16" t="str">
        <f>IF(ISERROR(VLOOKUP(CONCATENATE($A49,"_",AI$2),'Reference data SID'!$B:$M,12,FALSE)),"",VLOOKUP(CONCATENATE($A49,"_",AI$2),'Reference data SID'!$B:$M,12,FALSE))</f>
        <v/>
      </c>
      <c r="AJ49" s="16" t="str">
        <f>IF(ISERROR(VLOOKUP(CONCATENATE($A49,"_",AJ$2),'Reference data SID'!$B:$M,12,FALSE)),"",VLOOKUP(CONCATENATE($A49,"_",AJ$2),'Reference data SID'!$B:$M,12,FALSE))</f>
        <v/>
      </c>
      <c r="AK49" s="16" t="str">
        <f>IF(ISERROR(VLOOKUP(CONCATENATE($A49,"_",AK$2),'Reference data SID'!$B:$M,12,FALSE)),"",VLOOKUP(CONCATENATE($A49,"_",AK$2),'Reference data SID'!$B:$M,12,FALSE))</f>
        <v/>
      </c>
      <c r="AL49" s="16" t="str">
        <f>IF(ISERROR(VLOOKUP(CONCATENATE($A49,"_",AL$2),'Reference data SID'!$B:$M,12,FALSE)),"",VLOOKUP(CONCATENATE($A49,"_",AL$2),'Reference data SID'!$B:$M,12,FALSE))</f>
        <v/>
      </c>
      <c r="AM49" s="16" t="str">
        <f>IF(ISERROR(VLOOKUP(CONCATENATE($A49,"_",AM$2),'Reference data SID'!$B:$M,12,FALSE)),"",VLOOKUP(CONCATENATE($A49,"_",AM$2),'Reference data SID'!$B:$M,12,FALSE))</f>
        <v/>
      </c>
      <c r="AN49" s="16" t="str">
        <f>IF(ISERROR(VLOOKUP(CONCATENATE($A49,"_",AN$2),'Reference data SID'!$B:$M,12,FALSE)),"",VLOOKUP(CONCATENATE($A49,"_",AN$2),'Reference data SID'!$B:$M,12,FALSE))</f>
        <v/>
      </c>
      <c r="AO49" s="16" t="str">
        <f>IF(ISERROR(VLOOKUP(CONCATENATE($A49,"_",AO$2),'Reference data SID'!$B:$M,12,FALSE)),"",VLOOKUP(CONCATENATE($A49,"_",AO$2),'Reference data SID'!$B:$M,12,FALSE))</f>
        <v/>
      </c>
      <c r="AP49" s="16" t="str">
        <f>IF(ISERROR(VLOOKUP(CONCATENATE($A49,"_",AP$2),'Reference data SID'!$B:$M,12,FALSE)),"",VLOOKUP(CONCATENATE($A49,"_",AP$2),'Reference data SID'!$B:$M,12,FALSE))</f>
        <v/>
      </c>
      <c r="AQ49" s="16" t="str">
        <f>IF(ISERROR(VLOOKUP(CONCATENATE($A49,"_",AQ$2),'Reference data SID'!$B:$M,12,FALSE)),"",VLOOKUP(CONCATENATE($A49,"_",AQ$2),'Reference data SID'!$B:$M,12,FALSE))</f>
        <v/>
      </c>
      <c r="AR49" s="16" t="str">
        <f>IF(ISERROR(VLOOKUP(CONCATENATE($A49,"_",AR$2),'Reference data SID'!$B:$M,12,FALSE)),"",VLOOKUP(CONCATENATE($A49,"_",AR$2),'Reference data SID'!$B:$M,12,FALSE))</f>
        <v/>
      </c>
      <c r="AS49" s="16" t="str">
        <f>IF(ISERROR(VLOOKUP(CONCATENATE($A49,"_",AS$2),'Reference data SID'!$B:$M,12,FALSE)),"",VLOOKUP(CONCATENATE($A49,"_",AS$2),'Reference data SID'!$B:$M,12,FALSE))</f>
        <v/>
      </c>
      <c r="AT49" s="16" t="str">
        <f>IF(ISERROR(VLOOKUP(CONCATENATE($A49,"_",AT$2),'Reference data SID'!$B:$M,12,FALSE)),"",VLOOKUP(CONCATENATE($A49,"_",AT$2),'Reference data SID'!$B:$M,12,FALSE))</f>
        <v/>
      </c>
    </row>
    <row r="50" spans="1:46" x14ac:dyDescent="0.25">
      <c r="A50">
        <v>46</v>
      </c>
      <c r="B50" s="16" t="str">
        <f>IF(ISERROR(VLOOKUP(CONCATENATE($A50,"_",B$2),'Reference data SID'!$B:$M,12,FALSE)),"",VLOOKUP(CONCATENATE($A50,"_",B$2),'Reference data SID'!$B:$M,12,FALSE))</f>
        <v/>
      </c>
      <c r="C50" s="16" t="str">
        <f>IF(ISERROR(VLOOKUP(CONCATENATE($A50,"_",C$2),'Reference data SID'!$B:$M,12,FALSE)),"",VLOOKUP(CONCATENATE($A50,"_",C$2),'Reference data SID'!$B:$M,12,FALSE))</f>
        <v/>
      </c>
      <c r="D50" s="16" t="str">
        <f>IF(ISERROR(VLOOKUP(CONCATENATE($A50,"_",D$2),'Reference data SID'!$B:$M,12,FALSE)),"",VLOOKUP(CONCATENATE($A50,"_",D$2),'Reference data SID'!$B:$M,12,FALSE))</f>
        <v/>
      </c>
      <c r="E50" s="16" t="str">
        <f>IF(ISERROR(VLOOKUP(CONCATENATE($A50,"_",E$2),'Reference data SID'!$B:$M,12,FALSE)),"",VLOOKUP(CONCATENATE($A50,"_",E$2),'Reference data SID'!$B:$M,12,FALSE))</f>
        <v/>
      </c>
      <c r="F50" s="16" t="str">
        <f>IF(ISERROR(VLOOKUP(CONCATENATE($A50,"_",F$2),'Reference data SID'!$B:$M,12,FALSE)),"",VLOOKUP(CONCATENATE($A50,"_",F$2),'Reference data SID'!$B:$M,12,FALSE))</f>
        <v/>
      </c>
      <c r="G50" s="16" t="str">
        <f>IF(ISERROR(VLOOKUP(CONCATENATE($A50,"_",G$2),'Reference data SID'!$B:$M,12,FALSE)),"",VLOOKUP(CONCATENATE($A50,"_",G$2),'Reference data SID'!$B:$M,12,FALSE))</f>
        <v/>
      </c>
      <c r="H50" s="16" t="str">
        <f>IF(ISERROR(VLOOKUP(CONCATENATE($A50,"_",H$2),'Reference data SID'!$B:$M,12,FALSE)),"",VLOOKUP(CONCATENATE($A50,"_",H$2),'Reference data SID'!$B:$M,12,FALSE))</f>
        <v/>
      </c>
      <c r="I50" s="16" t="str">
        <f>IF(ISERROR(VLOOKUP(CONCATENATE($A50,"_",I$2),'Reference data SID'!$B:$M,12,FALSE)),"",VLOOKUP(CONCATENATE($A50,"_",I$2),'Reference data SID'!$B:$M,12,FALSE))</f>
        <v/>
      </c>
      <c r="J50" s="16" t="str">
        <f>IF(ISERROR(VLOOKUP(CONCATENATE($A50,"_",J$2),'Reference data SID'!$B:$M,12,FALSE)),"",VLOOKUP(CONCATENATE($A50,"_",J$2),'Reference data SID'!$B:$M,12,FALSE))</f>
        <v/>
      </c>
      <c r="K50" s="16" t="str">
        <f>IF(ISERROR(VLOOKUP(CONCATENATE($A50,"_",K$2),'Reference data SID'!$B:$M,12,FALSE)),"",VLOOKUP(CONCATENATE($A50,"_",K$2),'Reference data SID'!$B:$M,12,FALSE))</f>
        <v/>
      </c>
      <c r="L50" s="16" t="str">
        <f>IF(ISERROR(VLOOKUP(CONCATENATE($A50,"_",L$2),'Reference data SID'!$B:$M,12,FALSE)),"",VLOOKUP(CONCATENATE($A50,"_",L$2),'Reference data SID'!$B:$M,12,FALSE))</f>
        <v/>
      </c>
      <c r="M50" s="16" t="str">
        <f>IF(ISERROR(VLOOKUP(CONCATENATE($A50,"_",M$2),'Reference data SID'!$B:$M,12,FALSE)),"",VLOOKUP(CONCATENATE($A50,"_",M$2),'Reference data SID'!$B:$M,12,FALSE))</f>
        <v/>
      </c>
      <c r="N50" s="16" t="str">
        <f>IF(ISERROR(VLOOKUP(CONCATENATE($A50,"_",N$2),'Reference data SID'!$B:$M,12,FALSE)),"",VLOOKUP(CONCATENATE($A50,"_",N$2),'Reference data SID'!$B:$M,12,FALSE))</f>
        <v/>
      </c>
      <c r="O50" s="16" t="str">
        <f>IF(ISERROR(VLOOKUP(CONCATENATE($A50,"_",O$2),'Reference data SID'!$B:$M,12,FALSE)),"",VLOOKUP(CONCATENATE($A50,"_",O$2),'Reference data SID'!$B:$M,12,FALSE))</f>
        <v/>
      </c>
      <c r="P50" s="16" t="str">
        <f>IF(ISERROR(VLOOKUP(CONCATENATE($A50,"_",P$2),'Reference data SID'!$B:$M,12,FALSE)),"",VLOOKUP(CONCATENATE($A50,"_",P$2),'Reference data SID'!$B:$M,12,FALSE))</f>
        <v/>
      </c>
      <c r="Q50" s="16" t="str">
        <f>IF(ISERROR(VLOOKUP(CONCATENATE($A50,"_",Q$2),'Reference data SID'!$B:$M,12,FALSE)),"",VLOOKUP(CONCATENATE($A50,"_",Q$2),'Reference data SID'!$B:$M,12,FALSE))</f>
        <v/>
      </c>
      <c r="R50" s="16" t="str">
        <f>IF(ISERROR(VLOOKUP(CONCATENATE($A50,"_",R$2),'Reference data SID'!$B:$M,12,FALSE)),"",VLOOKUP(CONCATENATE($A50,"_",R$2),'Reference data SID'!$B:$M,12,FALSE))</f>
        <v/>
      </c>
      <c r="S50" s="16" t="str">
        <f>IF(ISERROR(VLOOKUP(CONCATENATE($A50,"_",S$2),'Reference data SID'!$B:$M,12,FALSE)),"",VLOOKUP(CONCATENATE($A50,"_",S$2),'Reference data SID'!$B:$M,12,FALSE))</f>
        <v/>
      </c>
      <c r="T50" s="16" t="str">
        <f>IF(ISERROR(VLOOKUP(CONCATENATE($A50,"_",T$2),'Reference data SID'!$B:$M,12,FALSE)),"",VLOOKUP(CONCATENATE($A50,"_",T$2),'Reference data SID'!$B:$M,12,FALSE))</f>
        <v/>
      </c>
      <c r="U50" s="16" t="str">
        <f>IF(ISERROR(VLOOKUP(CONCATENATE($A50,"_",U$2),'Reference data SID'!$B:$M,12,FALSE)),"",VLOOKUP(CONCATENATE($A50,"_",U$2),'Reference data SID'!$B:$M,12,FALSE))</f>
        <v/>
      </c>
      <c r="V50" s="16" t="str">
        <f>IF(ISERROR(VLOOKUP(CONCATENATE($A50,"_",V$2),'Reference data SID'!$B:$M,12,FALSE)),"",VLOOKUP(CONCATENATE($A50,"_",V$2),'Reference data SID'!$B:$M,12,FALSE))</f>
        <v/>
      </c>
      <c r="W50" s="16" t="str">
        <f>IF(ISERROR(VLOOKUP(CONCATENATE($A50,"_",W$2),'Reference data SID'!$B:$M,12,FALSE)),"",VLOOKUP(CONCATENATE($A50,"_",W$2),'Reference data SID'!$B:$M,12,FALSE))</f>
        <v/>
      </c>
      <c r="X50" s="16" t="str">
        <f>IF(ISERROR(VLOOKUP(CONCATENATE($A50,"_",X$2),'Reference data SID'!$B:$M,12,FALSE)),"",VLOOKUP(CONCATENATE($A50,"_",X$2),'Reference data SID'!$B:$M,12,FALSE))</f>
        <v/>
      </c>
      <c r="Y50" s="17" t="str">
        <f>IF(ISERROR(VLOOKUP(CONCATENATE($A50,"_",Y$2),'Reference data SID'!$B:$M,12,FALSE)),"",VLOOKUP(CONCATENATE($A50,"_",Y$2),'Reference data SID'!$B:$M,12,FALSE))</f>
        <v>269-095-6</v>
      </c>
      <c r="Z50" s="16" t="str">
        <f>IF(ISERROR(VLOOKUP(CONCATENATE($A50,"_",Z$2),'Reference data SID'!$B:$M,12,FALSE)),"",VLOOKUP(CONCATENATE($A50,"_",Z$2),'Reference data SID'!$B:$M,12,FALSE))</f>
        <v/>
      </c>
      <c r="AA50" s="16" t="str">
        <f>IF(ISERROR(VLOOKUP(CONCATENATE($A50,"_",AA$2),'Reference data SID'!$B:$M,12,FALSE)),"",VLOOKUP(CONCATENATE($A50,"_",AA$2),'Reference data SID'!$B:$M,12,FALSE))</f>
        <v/>
      </c>
      <c r="AB50" s="16" t="str">
        <f>IF(ISERROR(VLOOKUP(CONCATENATE($A50,"_",AB$2),'Reference data SID'!$B:$M,12,FALSE)),"",VLOOKUP(CONCATENATE($A50,"_",AB$2),'Reference data SID'!$B:$M,12,FALSE))</f>
        <v/>
      </c>
      <c r="AC50" s="16" t="str">
        <f>IF(ISERROR(VLOOKUP(CONCATENATE($A50,"_",AC$2),'Reference data SID'!$B:$M,12,FALSE)),"",VLOOKUP(CONCATENATE($A50,"_",AC$2),'Reference data SID'!$B:$M,12,FALSE))</f>
        <v/>
      </c>
      <c r="AD50" s="16" t="str">
        <f>IF(ISERROR(VLOOKUP(CONCATENATE($A50,"_",AD$2),'Reference data SID'!$B:$M,12,FALSE)),"",VLOOKUP(CONCATENATE($A50,"_",AD$2),'Reference data SID'!$B:$M,12,FALSE))</f>
        <v/>
      </c>
      <c r="AE50" s="16" t="str">
        <f>IF(ISERROR(VLOOKUP(CONCATENATE($A50,"_",AE$2),'Reference data SID'!$B:$M,12,FALSE)),"",VLOOKUP(CONCATENATE($A50,"_",AE$2),'Reference data SID'!$B:$M,12,FALSE))</f>
        <v/>
      </c>
      <c r="AF50" s="16" t="str">
        <f>IF(ISERROR(VLOOKUP(CONCATENATE($A50,"_",AF$2),'Reference data SID'!$B:$M,12,FALSE)),"",VLOOKUP(CONCATENATE($A50,"_",AF$2),'Reference data SID'!$B:$M,12,FALSE))</f>
        <v/>
      </c>
      <c r="AG50" s="16" t="str">
        <f>IF(ISERROR(VLOOKUP(CONCATENATE($A50,"_",AG$2),'Reference data SID'!$B:$M,12,FALSE)),"",VLOOKUP(CONCATENATE($A50,"_",AG$2),'Reference data SID'!$B:$M,12,FALSE))</f>
        <v/>
      </c>
      <c r="AH50" s="16" t="str">
        <f>IF(ISERROR(VLOOKUP(CONCATENATE($A50,"_",AH$2),'Reference data SID'!$B:$M,12,FALSE)),"",VLOOKUP(CONCATENATE($A50,"_",AH$2),'Reference data SID'!$B:$M,12,FALSE))</f>
        <v/>
      </c>
      <c r="AI50" s="16" t="str">
        <f>IF(ISERROR(VLOOKUP(CONCATENATE($A50,"_",AI$2),'Reference data SID'!$B:$M,12,FALSE)),"",VLOOKUP(CONCATENATE($A50,"_",AI$2),'Reference data SID'!$B:$M,12,FALSE))</f>
        <v/>
      </c>
      <c r="AJ50" s="16" t="str">
        <f>IF(ISERROR(VLOOKUP(CONCATENATE($A50,"_",AJ$2),'Reference data SID'!$B:$M,12,FALSE)),"",VLOOKUP(CONCATENATE($A50,"_",AJ$2),'Reference data SID'!$B:$M,12,FALSE))</f>
        <v/>
      </c>
      <c r="AK50" s="16" t="str">
        <f>IF(ISERROR(VLOOKUP(CONCATENATE($A50,"_",AK$2),'Reference data SID'!$B:$M,12,FALSE)),"",VLOOKUP(CONCATENATE($A50,"_",AK$2),'Reference data SID'!$B:$M,12,FALSE))</f>
        <v/>
      </c>
      <c r="AL50" s="16" t="str">
        <f>IF(ISERROR(VLOOKUP(CONCATENATE($A50,"_",AL$2),'Reference data SID'!$B:$M,12,FALSE)),"",VLOOKUP(CONCATENATE($A50,"_",AL$2),'Reference data SID'!$B:$M,12,FALSE))</f>
        <v/>
      </c>
      <c r="AM50" s="16" t="str">
        <f>IF(ISERROR(VLOOKUP(CONCATENATE($A50,"_",AM$2),'Reference data SID'!$B:$M,12,FALSE)),"",VLOOKUP(CONCATENATE($A50,"_",AM$2),'Reference data SID'!$B:$M,12,FALSE))</f>
        <v/>
      </c>
      <c r="AN50" s="16" t="str">
        <f>IF(ISERROR(VLOOKUP(CONCATENATE($A50,"_",AN$2),'Reference data SID'!$B:$M,12,FALSE)),"",VLOOKUP(CONCATENATE($A50,"_",AN$2),'Reference data SID'!$B:$M,12,FALSE))</f>
        <v/>
      </c>
      <c r="AO50" s="16" t="str">
        <f>IF(ISERROR(VLOOKUP(CONCATENATE($A50,"_",AO$2),'Reference data SID'!$B:$M,12,FALSE)),"",VLOOKUP(CONCATENATE($A50,"_",AO$2),'Reference data SID'!$B:$M,12,FALSE))</f>
        <v/>
      </c>
      <c r="AP50" s="16" t="str">
        <f>IF(ISERROR(VLOOKUP(CONCATENATE($A50,"_",AP$2),'Reference data SID'!$B:$M,12,FALSE)),"",VLOOKUP(CONCATENATE($A50,"_",AP$2),'Reference data SID'!$B:$M,12,FALSE))</f>
        <v/>
      </c>
      <c r="AQ50" s="16" t="str">
        <f>IF(ISERROR(VLOOKUP(CONCATENATE($A50,"_",AQ$2),'Reference data SID'!$B:$M,12,FALSE)),"",VLOOKUP(CONCATENATE($A50,"_",AQ$2),'Reference data SID'!$B:$M,12,FALSE))</f>
        <v/>
      </c>
      <c r="AR50" s="16" t="str">
        <f>IF(ISERROR(VLOOKUP(CONCATENATE($A50,"_",AR$2),'Reference data SID'!$B:$M,12,FALSE)),"",VLOOKUP(CONCATENATE($A50,"_",AR$2),'Reference data SID'!$B:$M,12,FALSE))</f>
        <v/>
      </c>
      <c r="AS50" s="16" t="str">
        <f>IF(ISERROR(VLOOKUP(CONCATENATE($A50,"_",AS$2),'Reference data SID'!$B:$M,12,FALSE)),"",VLOOKUP(CONCATENATE($A50,"_",AS$2),'Reference data SID'!$B:$M,12,FALSE))</f>
        <v/>
      </c>
      <c r="AT50" s="16" t="str">
        <f>IF(ISERROR(VLOOKUP(CONCATENATE($A50,"_",AT$2),'Reference data SID'!$B:$M,12,FALSE)),"",VLOOKUP(CONCATENATE($A50,"_",AT$2),'Reference data SID'!$B:$M,12,FALSE))</f>
        <v/>
      </c>
    </row>
    <row r="51" spans="1:46" x14ac:dyDescent="0.25">
      <c r="A51">
        <v>47</v>
      </c>
      <c r="B51" s="16" t="str">
        <f>IF(ISERROR(VLOOKUP(CONCATENATE($A51,"_",B$2),'Reference data SID'!$B:$M,12,FALSE)),"",VLOOKUP(CONCATENATE($A51,"_",B$2),'Reference data SID'!$B:$M,12,FALSE))</f>
        <v/>
      </c>
      <c r="C51" s="16" t="str">
        <f>IF(ISERROR(VLOOKUP(CONCATENATE($A51,"_",C$2),'Reference data SID'!$B:$M,12,FALSE)),"",VLOOKUP(CONCATENATE($A51,"_",C$2),'Reference data SID'!$B:$M,12,FALSE))</f>
        <v/>
      </c>
      <c r="D51" s="16" t="str">
        <f>IF(ISERROR(VLOOKUP(CONCATENATE($A51,"_",D$2),'Reference data SID'!$B:$M,12,FALSE)),"",VLOOKUP(CONCATENATE($A51,"_",D$2),'Reference data SID'!$B:$M,12,FALSE))</f>
        <v/>
      </c>
      <c r="E51" s="16" t="str">
        <f>IF(ISERROR(VLOOKUP(CONCATENATE($A51,"_",E$2),'Reference data SID'!$B:$M,12,FALSE)),"",VLOOKUP(CONCATENATE($A51,"_",E$2),'Reference data SID'!$B:$M,12,FALSE))</f>
        <v/>
      </c>
      <c r="F51" s="16" t="str">
        <f>IF(ISERROR(VLOOKUP(CONCATENATE($A51,"_",F$2),'Reference data SID'!$B:$M,12,FALSE)),"",VLOOKUP(CONCATENATE($A51,"_",F$2),'Reference data SID'!$B:$M,12,FALSE))</f>
        <v/>
      </c>
      <c r="G51" s="16" t="str">
        <f>IF(ISERROR(VLOOKUP(CONCATENATE($A51,"_",G$2),'Reference data SID'!$B:$M,12,FALSE)),"",VLOOKUP(CONCATENATE($A51,"_",G$2),'Reference data SID'!$B:$M,12,FALSE))</f>
        <v/>
      </c>
      <c r="H51" s="16" t="str">
        <f>IF(ISERROR(VLOOKUP(CONCATENATE($A51,"_",H$2),'Reference data SID'!$B:$M,12,FALSE)),"",VLOOKUP(CONCATENATE($A51,"_",H$2),'Reference data SID'!$B:$M,12,FALSE))</f>
        <v/>
      </c>
      <c r="I51" s="16" t="str">
        <f>IF(ISERROR(VLOOKUP(CONCATENATE($A51,"_",I$2),'Reference data SID'!$B:$M,12,FALSE)),"",VLOOKUP(CONCATENATE($A51,"_",I$2),'Reference data SID'!$B:$M,12,FALSE))</f>
        <v/>
      </c>
      <c r="J51" s="16" t="str">
        <f>IF(ISERROR(VLOOKUP(CONCATENATE($A51,"_",J$2),'Reference data SID'!$B:$M,12,FALSE)),"",VLOOKUP(CONCATENATE($A51,"_",J$2),'Reference data SID'!$B:$M,12,FALSE))</f>
        <v/>
      </c>
      <c r="K51" s="16" t="str">
        <f>IF(ISERROR(VLOOKUP(CONCATENATE($A51,"_",K$2),'Reference data SID'!$B:$M,12,FALSE)),"",VLOOKUP(CONCATENATE($A51,"_",K$2),'Reference data SID'!$B:$M,12,FALSE))</f>
        <v/>
      </c>
      <c r="L51" s="16" t="str">
        <f>IF(ISERROR(VLOOKUP(CONCATENATE($A51,"_",L$2),'Reference data SID'!$B:$M,12,FALSE)),"",VLOOKUP(CONCATENATE($A51,"_",L$2),'Reference data SID'!$B:$M,12,FALSE))</f>
        <v/>
      </c>
      <c r="M51" s="16" t="str">
        <f>IF(ISERROR(VLOOKUP(CONCATENATE($A51,"_",M$2),'Reference data SID'!$B:$M,12,FALSE)),"",VLOOKUP(CONCATENATE($A51,"_",M$2),'Reference data SID'!$B:$M,12,FALSE))</f>
        <v/>
      </c>
      <c r="N51" s="16" t="str">
        <f>IF(ISERROR(VLOOKUP(CONCATENATE($A51,"_",N$2),'Reference data SID'!$B:$M,12,FALSE)),"",VLOOKUP(CONCATENATE($A51,"_",N$2),'Reference data SID'!$B:$M,12,FALSE))</f>
        <v/>
      </c>
      <c r="O51" s="16" t="str">
        <f>IF(ISERROR(VLOOKUP(CONCATENATE($A51,"_",O$2),'Reference data SID'!$B:$M,12,FALSE)),"",VLOOKUP(CONCATENATE($A51,"_",O$2),'Reference data SID'!$B:$M,12,FALSE))</f>
        <v/>
      </c>
      <c r="P51" s="16" t="str">
        <f>IF(ISERROR(VLOOKUP(CONCATENATE($A51,"_",P$2),'Reference data SID'!$B:$M,12,FALSE)),"",VLOOKUP(CONCATENATE($A51,"_",P$2),'Reference data SID'!$B:$M,12,FALSE))</f>
        <v/>
      </c>
      <c r="Q51" s="16" t="str">
        <f>IF(ISERROR(VLOOKUP(CONCATENATE($A51,"_",Q$2),'Reference data SID'!$B:$M,12,FALSE)),"",VLOOKUP(CONCATENATE($A51,"_",Q$2),'Reference data SID'!$B:$M,12,FALSE))</f>
        <v/>
      </c>
      <c r="R51" s="16" t="str">
        <f>IF(ISERROR(VLOOKUP(CONCATENATE($A51,"_",R$2),'Reference data SID'!$B:$M,12,FALSE)),"",VLOOKUP(CONCATENATE($A51,"_",R$2),'Reference data SID'!$B:$M,12,FALSE))</f>
        <v/>
      </c>
      <c r="S51" s="16" t="str">
        <f>IF(ISERROR(VLOOKUP(CONCATENATE($A51,"_",S$2),'Reference data SID'!$B:$M,12,FALSE)),"",VLOOKUP(CONCATENATE($A51,"_",S$2),'Reference data SID'!$B:$M,12,FALSE))</f>
        <v/>
      </c>
      <c r="T51" s="16" t="str">
        <f>IF(ISERROR(VLOOKUP(CONCATENATE($A51,"_",T$2),'Reference data SID'!$B:$M,12,FALSE)),"",VLOOKUP(CONCATENATE($A51,"_",T$2),'Reference data SID'!$B:$M,12,FALSE))</f>
        <v/>
      </c>
      <c r="U51" s="16" t="str">
        <f>IF(ISERROR(VLOOKUP(CONCATENATE($A51,"_",U$2),'Reference data SID'!$B:$M,12,FALSE)),"",VLOOKUP(CONCATENATE($A51,"_",U$2),'Reference data SID'!$B:$M,12,FALSE))</f>
        <v/>
      </c>
      <c r="V51" s="16" t="str">
        <f>IF(ISERROR(VLOOKUP(CONCATENATE($A51,"_",V$2),'Reference data SID'!$B:$M,12,FALSE)),"",VLOOKUP(CONCATENATE($A51,"_",V$2),'Reference data SID'!$B:$M,12,FALSE))</f>
        <v/>
      </c>
      <c r="W51" s="16" t="str">
        <f>IF(ISERROR(VLOOKUP(CONCATENATE($A51,"_",W$2),'Reference data SID'!$B:$M,12,FALSE)),"",VLOOKUP(CONCATENATE($A51,"_",W$2),'Reference data SID'!$B:$M,12,FALSE))</f>
        <v/>
      </c>
      <c r="X51" s="16" t="str">
        <f>IF(ISERROR(VLOOKUP(CONCATENATE($A51,"_",X$2),'Reference data SID'!$B:$M,12,FALSE)),"",VLOOKUP(CONCATENATE($A51,"_",X$2),'Reference data SID'!$B:$M,12,FALSE))</f>
        <v/>
      </c>
      <c r="Y51" s="17" t="str">
        <f>IF(ISERROR(VLOOKUP(CONCATENATE($A51,"_",Y$2),'Reference data SID'!$B:$M,12,FALSE)),"",VLOOKUP(CONCATENATE($A51,"_",Y$2),'Reference data SID'!$B:$M,12,FALSE))</f>
        <v>268-824-5</v>
      </c>
      <c r="Z51" s="16" t="str">
        <f>IF(ISERROR(VLOOKUP(CONCATENATE($A51,"_",Z$2),'Reference data SID'!$B:$M,12,FALSE)),"",VLOOKUP(CONCATENATE($A51,"_",Z$2),'Reference data SID'!$B:$M,12,FALSE))</f>
        <v/>
      </c>
      <c r="AA51" s="16" t="str">
        <f>IF(ISERROR(VLOOKUP(CONCATENATE($A51,"_",AA$2),'Reference data SID'!$B:$M,12,FALSE)),"",VLOOKUP(CONCATENATE($A51,"_",AA$2),'Reference data SID'!$B:$M,12,FALSE))</f>
        <v/>
      </c>
      <c r="AB51" s="16" t="str">
        <f>IF(ISERROR(VLOOKUP(CONCATENATE($A51,"_",AB$2),'Reference data SID'!$B:$M,12,FALSE)),"",VLOOKUP(CONCATENATE($A51,"_",AB$2),'Reference data SID'!$B:$M,12,FALSE))</f>
        <v/>
      </c>
      <c r="AC51" s="16" t="str">
        <f>IF(ISERROR(VLOOKUP(CONCATENATE($A51,"_",AC$2),'Reference data SID'!$B:$M,12,FALSE)),"",VLOOKUP(CONCATENATE($A51,"_",AC$2),'Reference data SID'!$B:$M,12,FALSE))</f>
        <v/>
      </c>
      <c r="AD51" s="16" t="str">
        <f>IF(ISERROR(VLOOKUP(CONCATENATE($A51,"_",AD$2),'Reference data SID'!$B:$M,12,FALSE)),"",VLOOKUP(CONCATENATE($A51,"_",AD$2),'Reference data SID'!$B:$M,12,FALSE))</f>
        <v/>
      </c>
      <c r="AE51" s="16" t="str">
        <f>IF(ISERROR(VLOOKUP(CONCATENATE($A51,"_",AE$2),'Reference data SID'!$B:$M,12,FALSE)),"",VLOOKUP(CONCATENATE($A51,"_",AE$2),'Reference data SID'!$B:$M,12,FALSE))</f>
        <v/>
      </c>
      <c r="AF51" s="16" t="str">
        <f>IF(ISERROR(VLOOKUP(CONCATENATE($A51,"_",AF$2),'Reference data SID'!$B:$M,12,FALSE)),"",VLOOKUP(CONCATENATE($A51,"_",AF$2),'Reference data SID'!$B:$M,12,FALSE))</f>
        <v/>
      </c>
      <c r="AG51" s="16" t="str">
        <f>IF(ISERROR(VLOOKUP(CONCATENATE($A51,"_",AG$2),'Reference data SID'!$B:$M,12,FALSE)),"",VLOOKUP(CONCATENATE($A51,"_",AG$2),'Reference data SID'!$B:$M,12,FALSE))</f>
        <v/>
      </c>
      <c r="AH51" s="16" t="str">
        <f>IF(ISERROR(VLOOKUP(CONCATENATE($A51,"_",AH$2),'Reference data SID'!$B:$M,12,FALSE)),"",VLOOKUP(CONCATENATE($A51,"_",AH$2),'Reference data SID'!$B:$M,12,FALSE))</f>
        <v/>
      </c>
      <c r="AI51" s="16" t="str">
        <f>IF(ISERROR(VLOOKUP(CONCATENATE($A51,"_",AI$2),'Reference data SID'!$B:$M,12,FALSE)),"",VLOOKUP(CONCATENATE($A51,"_",AI$2),'Reference data SID'!$B:$M,12,FALSE))</f>
        <v/>
      </c>
      <c r="AJ51" s="16" t="str">
        <f>IF(ISERROR(VLOOKUP(CONCATENATE($A51,"_",AJ$2),'Reference data SID'!$B:$M,12,FALSE)),"",VLOOKUP(CONCATENATE($A51,"_",AJ$2),'Reference data SID'!$B:$M,12,FALSE))</f>
        <v/>
      </c>
      <c r="AK51" s="16" t="str">
        <f>IF(ISERROR(VLOOKUP(CONCATENATE($A51,"_",AK$2),'Reference data SID'!$B:$M,12,FALSE)),"",VLOOKUP(CONCATENATE($A51,"_",AK$2),'Reference data SID'!$B:$M,12,FALSE))</f>
        <v/>
      </c>
      <c r="AL51" s="16" t="str">
        <f>IF(ISERROR(VLOOKUP(CONCATENATE($A51,"_",AL$2),'Reference data SID'!$B:$M,12,FALSE)),"",VLOOKUP(CONCATENATE($A51,"_",AL$2),'Reference data SID'!$B:$M,12,FALSE))</f>
        <v/>
      </c>
      <c r="AM51" s="16" t="str">
        <f>IF(ISERROR(VLOOKUP(CONCATENATE($A51,"_",AM$2),'Reference data SID'!$B:$M,12,FALSE)),"",VLOOKUP(CONCATENATE($A51,"_",AM$2),'Reference data SID'!$B:$M,12,FALSE))</f>
        <v/>
      </c>
      <c r="AN51" s="16" t="str">
        <f>IF(ISERROR(VLOOKUP(CONCATENATE($A51,"_",AN$2),'Reference data SID'!$B:$M,12,FALSE)),"",VLOOKUP(CONCATENATE($A51,"_",AN$2),'Reference data SID'!$B:$M,12,FALSE))</f>
        <v/>
      </c>
      <c r="AO51" s="16" t="str">
        <f>IF(ISERROR(VLOOKUP(CONCATENATE($A51,"_",AO$2),'Reference data SID'!$B:$M,12,FALSE)),"",VLOOKUP(CONCATENATE($A51,"_",AO$2),'Reference data SID'!$B:$M,12,FALSE))</f>
        <v/>
      </c>
      <c r="AP51" s="16" t="str">
        <f>IF(ISERROR(VLOOKUP(CONCATENATE($A51,"_",AP$2),'Reference data SID'!$B:$M,12,FALSE)),"",VLOOKUP(CONCATENATE($A51,"_",AP$2),'Reference data SID'!$B:$M,12,FALSE))</f>
        <v/>
      </c>
      <c r="AQ51" s="16" t="str">
        <f>IF(ISERROR(VLOOKUP(CONCATENATE($A51,"_",AQ$2),'Reference data SID'!$B:$M,12,FALSE)),"",VLOOKUP(CONCATENATE($A51,"_",AQ$2),'Reference data SID'!$B:$M,12,FALSE))</f>
        <v/>
      </c>
      <c r="AR51" s="16" t="str">
        <f>IF(ISERROR(VLOOKUP(CONCATENATE($A51,"_",AR$2),'Reference data SID'!$B:$M,12,FALSE)),"",VLOOKUP(CONCATENATE($A51,"_",AR$2),'Reference data SID'!$B:$M,12,FALSE))</f>
        <v/>
      </c>
      <c r="AS51" s="16" t="str">
        <f>IF(ISERROR(VLOOKUP(CONCATENATE($A51,"_",AS$2),'Reference data SID'!$B:$M,12,FALSE)),"",VLOOKUP(CONCATENATE($A51,"_",AS$2),'Reference data SID'!$B:$M,12,FALSE))</f>
        <v/>
      </c>
      <c r="AT51" s="16" t="str">
        <f>IF(ISERROR(VLOOKUP(CONCATENATE($A51,"_",AT$2),'Reference data SID'!$B:$M,12,FALSE)),"",VLOOKUP(CONCATENATE($A51,"_",AT$2),'Reference data SID'!$B:$M,12,FALSE))</f>
        <v/>
      </c>
    </row>
    <row r="52" spans="1:46" x14ac:dyDescent="0.25">
      <c r="A52">
        <v>48</v>
      </c>
      <c r="B52" s="16" t="str">
        <f>IF(ISERROR(VLOOKUP(CONCATENATE($A52,"_",B$2),'Reference data SID'!$B:$M,12,FALSE)),"",VLOOKUP(CONCATENATE($A52,"_",B$2),'Reference data SID'!$B:$M,12,FALSE))</f>
        <v/>
      </c>
      <c r="C52" s="16" t="str">
        <f>IF(ISERROR(VLOOKUP(CONCATENATE($A52,"_",C$2),'Reference data SID'!$B:$M,12,FALSE)),"",VLOOKUP(CONCATENATE($A52,"_",C$2),'Reference data SID'!$B:$M,12,FALSE))</f>
        <v/>
      </c>
      <c r="D52" s="16" t="str">
        <f>IF(ISERROR(VLOOKUP(CONCATENATE($A52,"_",D$2),'Reference data SID'!$B:$M,12,FALSE)),"",VLOOKUP(CONCATENATE($A52,"_",D$2),'Reference data SID'!$B:$M,12,FALSE))</f>
        <v/>
      </c>
      <c r="E52" s="16" t="str">
        <f>IF(ISERROR(VLOOKUP(CONCATENATE($A52,"_",E$2),'Reference data SID'!$B:$M,12,FALSE)),"",VLOOKUP(CONCATENATE($A52,"_",E$2),'Reference data SID'!$B:$M,12,FALSE))</f>
        <v/>
      </c>
      <c r="F52" s="16" t="str">
        <f>IF(ISERROR(VLOOKUP(CONCATENATE($A52,"_",F$2),'Reference data SID'!$B:$M,12,FALSE)),"",VLOOKUP(CONCATENATE($A52,"_",F$2),'Reference data SID'!$B:$M,12,FALSE))</f>
        <v/>
      </c>
      <c r="G52" s="16" t="str">
        <f>IF(ISERROR(VLOOKUP(CONCATENATE($A52,"_",G$2),'Reference data SID'!$B:$M,12,FALSE)),"",VLOOKUP(CONCATENATE($A52,"_",G$2),'Reference data SID'!$B:$M,12,FALSE))</f>
        <v/>
      </c>
      <c r="H52" s="16" t="str">
        <f>IF(ISERROR(VLOOKUP(CONCATENATE($A52,"_",H$2),'Reference data SID'!$B:$M,12,FALSE)),"",VLOOKUP(CONCATENATE($A52,"_",H$2),'Reference data SID'!$B:$M,12,FALSE))</f>
        <v/>
      </c>
      <c r="I52" s="16" t="str">
        <f>IF(ISERROR(VLOOKUP(CONCATENATE($A52,"_",I$2),'Reference data SID'!$B:$M,12,FALSE)),"",VLOOKUP(CONCATENATE($A52,"_",I$2),'Reference data SID'!$B:$M,12,FALSE))</f>
        <v/>
      </c>
      <c r="J52" s="16" t="str">
        <f>IF(ISERROR(VLOOKUP(CONCATENATE($A52,"_",J$2),'Reference data SID'!$B:$M,12,FALSE)),"",VLOOKUP(CONCATENATE($A52,"_",J$2),'Reference data SID'!$B:$M,12,FALSE))</f>
        <v/>
      </c>
      <c r="K52" s="16" t="str">
        <f>IF(ISERROR(VLOOKUP(CONCATENATE($A52,"_",K$2),'Reference data SID'!$B:$M,12,FALSE)),"",VLOOKUP(CONCATENATE($A52,"_",K$2),'Reference data SID'!$B:$M,12,FALSE))</f>
        <v/>
      </c>
      <c r="L52" s="16" t="str">
        <f>IF(ISERROR(VLOOKUP(CONCATENATE($A52,"_",L$2),'Reference data SID'!$B:$M,12,FALSE)),"",VLOOKUP(CONCATENATE($A52,"_",L$2),'Reference data SID'!$B:$M,12,FALSE))</f>
        <v/>
      </c>
      <c r="M52" s="16" t="str">
        <f>IF(ISERROR(VLOOKUP(CONCATENATE($A52,"_",M$2),'Reference data SID'!$B:$M,12,FALSE)),"",VLOOKUP(CONCATENATE($A52,"_",M$2),'Reference data SID'!$B:$M,12,FALSE))</f>
        <v/>
      </c>
      <c r="N52" s="16" t="str">
        <f>IF(ISERROR(VLOOKUP(CONCATENATE($A52,"_",N$2),'Reference data SID'!$B:$M,12,FALSE)),"",VLOOKUP(CONCATENATE($A52,"_",N$2),'Reference data SID'!$B:$M,12,FALSE))</f>
        <v/>
      </c>
      <c r="O52" s="16" t="str">
        <f>IF(ISERROR(VLOOKUP(CONCATENATE($A52,"_",O$2),'Reference data SID'!$B:$M,12,FALSE)),"",VLOOKUP(CONCATENATE($A52,"_",O$2),'Reference data SID'!$B:$M,12,FALSE))</f>
        <v/>
      </c>
      <c r="P52" s="16" t="str">
        <f>IF(ISERROR(VLOOKUP(CONCATENATE($A52,"_",P$2),'Reference data SID'!$B:$M,12,FALSE)),"",VLOOKUP(CONCATENATE($A52,"_",P$2),'Reference data SID'!$B:$M,12,FALSE))</f>
        <v/>
      </c>
      <c r="Q52" s="16" t="str">
        <f>IF(ISERROR(VLOOKUP(CONCATENATE($A52,"_",Q$2),'Reference data SID'!$B:$M,12,FALSE)),"",VLOOKUP(CONCATENATE($A52,"_",Q$2),'Reference data SID'!$B:$M,12,FALSE))</f>
        <v/>
      </c>
      <c r="R52" s="16" t="str">
        <f>IF(ISERROR(VLOOKUP(CONCATENATE($A52,"_",R$2),'Reference data SID'!$B:$M,12,FALSE)),"",VLOOKUP(CONCATENATE($A52,"_",R$2),'Reference data SID'!$B:$M,12,FALSE))</f>
        <v/>
      </c>
      <c r="S52" s="16" t="str">
        <f>IF(ISERROR(VLOOKUP(CONCATENATE($A52,"_",S$2),'Reference data SID'!$B:$M,12,FALSE)),"",VLOOKUP(CONCATENATE($A52,"_",S$2),'Reference data SID'!$B:$M,12,FALSE))</f>
        <v/>
      </c>
      <c r="T52" s="16" t="str">
        <f>IF(ISERROR(VLOOKUP(CONCATENATE($A52,"_",T$2),'Reference data SID'!$B:$M,12,FALSE)),"",VLOOKUP(CONCATENATE($A52,"_",T$2),'Reference data SID'!$B:$M,12,FALSE))</f>
        <v/>
      </c>
      <c r="U52" s="16" t="str">
        <f>IF(ISERROR(VLOOKUP(CONCATENATE($A52,"_",U$2),'Reference data SID'!$B:$M,12,FALSE)),"",VLOOKUP(CONCATENATE($A52,"_",U$2),'Reference data SID'!$B:$M,12,FALSE))</f>
        <v/>
      </c>
      <c r="V52" s="16" t="str">
        <f>IF(ISERROR(VLOOKUP(CONCATENATE($A52,"_",V$2),'Reference data SID'!$B:$M,12,FALSE)),"",VLOOKUP(CONCATENATE($A52,"_",V$2),'Reference data SID'!$B:$M,12,FALSE))</f>
        <v/>
      </c>
      <c r="W52" s="16" t="str">
        <f>IF(ISERROR(VLOOKUP(CONCATENATE($A52,"_",W$2),'Reference data SID'!$B:$M,12,FALSE)),"",VLOOKUP(CONCATENATE($A52,"_",W$2),'Reference data SID'!$B:$M,12,FALSE))</f>
        <v/>
      </c>
      <c r="X52" s="16" t="str">
        <f>IF(ISERROR(VLOOKUP(CONCATENATE($A52,"_",X$2),'Reference data SID'!$B:$M,12,FALSE)),"",VLOOKUP(CONCATENATE($A52,"_",X$2),'Reference data SID'!$B:$M,12,FALSE))</f>
        <v/>
      </c>
      <c r="Y52" s="17" t="str">
        <f>IF(ISERROR(VLOOKUP(CONCATENATE($A52,"_",Y$2),'Reference data SID'!$B:$M,12,FALSE)),"",VLOOKUP(CONCATENATE($A52,"_",Y$2),'Reference data SID'!$B:$M,12,FALSE))</f>
        <v>265-801-1</v>
      </c>
      <c r="Z52" s="16" t="str">
        <f>IF(ISERROR(VLOOKUP(CONCATENATE($A52,"_",Z$2),'Reference data SID'!$B:$M,12,FALSE)),"",VLOOKUP(CONCATENATE($A52,"_",Z$2),'Reference data SID'!$B:$M,12,FALSE))</f>
        <v/>
      </c>
      <c r="AA52" s="16" t="str">
        <f>IF(ISERROR(VLOOKUP(CONCATENATE($A52,"_",AA$2),'Reference data SID'!$B:$M,12,FALSE)),"",VLOOKUP(CONCATENATE($A52,"_",AA$2),'Reference data SID'!$B:$M,12,FALSE))</f>
        <v/>
      </c>
      <c r="AB52" s="16" t="str">
        <f>IF(ISERROR(VLOOKUP(CONCATENATE($A52,"_",AB$2),'Reference data SID'!$B:$M,12,FALSE)),"",VLOOKUP(CONCATENATE($A52,"_",AB$2),'Reference data SID'!$B:$M,12,FALSE))</f>
        <v/>
      </c>
      <c r="AC52" s="16" t="str">
        <f>IF(ISERROR(VLOOKUP(CONCATENATE($A52,"_",AC$2),'Reference data SID'!$B:$M,12,FALSE)),"",VLOOKUP(CONCATENATE($A52,"_",AC$2),'Reference data SID'!$B:$M,12,FALSE))</f>
        <v/>
      </c>
      <c r="AD52" s="16" t="str">
        <f>IF(ISERROR(VLOOKUP(CONCATENATE($A52,"_",AD$2),'Reference data SID'!$B:$M,12,FALSE)),"",VLOOKUP(CONCATENATE($A52,"_",AD$2),'Reference data SID'!$B:$M,12,FALSE))</f>
        <v/>
      </c>
      <c r="AE52" s="16" t="str">
        <f>IF(ISERROR(VLOOKUP(CONCATENATE($A52,"_",AE$2),'Reference data SID'!$B:$M,12,FALSE)),"",VLOOKUP(CONCATENATE($A52,"_",AE$2),'Reference data SID'!$B:$M,12,FALSE))</f>
        <v/>
      </c>
      <c r="AF52" s="16" t="str">
        <f>IF(ISERROR(VLOOKUP(CONCATENATE($A52,"_",AF$2),'Reference data SID'!$B:$M,12,FALSE)),"",VLOOKUP(CONCATENATE($A52,"_",AF$2),'Reference data SID'!$B:$M,12,FALSE))</f>
        <v/>
      </c>
      <c r="AG52" s="16" t="str">
        <f>IF(ISERROR(VLOOKUP(CONCATENATE($A52,"_",AG$2),'Reference data SID'!$B:$M,12,FALSE)),"",VLOOKUP(CONCATENATE($A52,"_",AG$2),'Reference data SID'!$B:$M,12,FALSE))</f>
        <v/>
      </c>
      <c r="AH52" s="16" t="str">
        <f>IF(ISERROR(VLOOKUP(CONCATENATE($A52,"_",AH$2),'Reference data SID'!$B:$M,12,FALSE)),"",VLOOKUP(CONCATENATE($A52,"_",AH$2),'Reference data SID'!$B:$M,12,FALSE))</f>
        <v/>
      </c>
      <c r="AI52" s="16" t="str">
        <f>IF(ISERROR(VLOOKUP(CONCATENATE($A52,"_",AI$2),'Reference data SID'!$B:$M,12,FALSE)),"",VLOOKUP(CONCATENATE($A52,"_",AI$2),'Reference data SID'!$B:$M,12,FALSE))</f>
        <v/>
      </c>
      <c r="AJ52" s="16" t="str">
        <f>IF(ISERROR(VLOOKUP(CONCATENATE($A52,"_",AJ$2),'Reference data SID'!$B:$M,12,FALSE)),"",VLOOKUP(CONCATENATE($A52,"_",AJ$2),'Reference data SID'!$B:$M,12,FALSE))</f>
        <v/>
      </c>
      <c r="AK52" s="16" t="str">
        <f>IF(ISERROR(VLOOKUP(CONCATENATE($A52,"_",AK$2),'Reference data SID'!$B:$M,12,FALSE)),"",VLOOKUP(CONCATENATE($A52,"_",AK$2),'Reference data SID'!$B:$M,12,FALSE))</f>
        <v/>
      </c>
      <c r="AL52" s="16" t="str">
        <f>IF(ISERROR(VLOOKUP(CONCATENATE($A52,"_",AL$2),'Reference data SID'!$B:$M,12,FALSE)),"",VLOOKUP(CONCATENATE($A52,"_",AL$2),'Reference data SID'!$B:$M,12,FALSE))</f>
        <v/>
      </c>
      <c r="AM52" s="16" t="str">
        <f>IF(ISERROR(VLOOKUP(CONCATENATE($A52,"_",AM$2),'Reference data SID'!$B:$M,12,FALSE)),"",VLOOKUP(CONCATENATE($A52,"_",AM$2),'Reference data SID'!$B:$M,12,FALSE))</f>
        <v/>
      </c>
      <c r="AN52" s="16" t="str">
        <f>IF(ISERROR(VLOOKUP(CONCATENATE($A52,"_",AN$2),'Reference data SID'!$B:$M,12,FALSE)),"",VLOOKUP(CONCATENATE($A52,"_",AN$2),'Reference data SID'!$B:$M,12,FALSE))</f>
        <v/>
      </c>
      <c r="AO52" s="16" t="str">
        <f>IF(ISERROR(VLOOKUP(CONCATENATE($A52,"_",AO$2),'Reference data SID'!$B:$M,12,FALSE)),"",VLOOKUP(CONCATENATE($A52,"_",AO$2),'Reference data SID'!$B:$M,12,FALSE))</f>
        <v/>
      </c>
      <c r="AP52" s="16" t="str">
        <f>IF(ISERROR(VLOOKUP(CONCATENATE($A52,"_",AP$2),'Reference data SID'!$B:$M,12,FALSE)),"",VLOOKUP(CONCATENATE($A52,"_",AP$2),'Reference data SID'!$B:$M,12,FALSE))</f>
        <v/>
      </c>
      <c r="AQ52" s="16" t="str">
        <f>IF(ISERROR(VLOOKUP(CONCATENATE($A52,"_",AQ$2),'Reference data SID'!$B:$M,12,FALSE)),"",VLOOKUP(CONCATENATE($A52,"_",AQ$2),'Reference data SID'!$B:$M,12,FALSE))</f>
        <v/>
      </c>
      <c r="AR52" s="16" t="str">
        <f>IF(ISERROR(VLOOKUP(CONCATENATE($A52,"_",AR$2),'Reference data SID'!$B:$M,12,FALSE)),"",VLOOKUP(CONCATENATE($A52,"_",AR$2),'Reference data SID'!$B:$M,12,FALSE))</f>
        <v/>
      </c>
      <c r="AS52" s="16" t="str">
        <f>IF(ISERROR(VLOOKUP(CONCATENATE($A52,"_",AS$2),'Reference data SID'!$B:$M,12,FALSE)),"",VLOOKUP(CONCATENATE($A52,"_",AS$2),'Reference data SID'!$B:$M,12,FALSE))</f>
        <v/>
      </c>
      <c r="AT52" s="16" t="str">
        <f>IF(ISERROR(VLOOKUP(CONCATENATE($A52,"_",AT$2),'Reference data SID'!$B:$M,12,FALSE)),"",VLOOKUP(CONCATENATE($A52,"_",AT$2),'Reference data SID'!$B:$M,12,FALSE))</f>
        <v/>
      </c>
    </row>
    <row r="53" spans="1:46" x14ac:dyDescent="0.25">
      <c r="A53">
        <v>49</v>
      </c>
      <c r="B53" s="16" t="str">
        <f>IF(ISERROR(VLOOKUP(CONCATENATE($A53,"_",B$2),'Reference data SID'!$B:$M,12,FALSE)),"",VLOOKUP(CONCATENATE($A53,"_",B$2),'Reference data SID'!$B:$M,12,FALSE))</f>
        <v/>
      </c>
      <c r="C53" s="16" t="str">
        <f>IF(ISERROR(VLOOKUP(CONCATENATE($A53,"_",C$2),'Reference data SID'!$B:$M,12,FALSE)),"",VLOOKUP(CONCATENATE($A53,"_",C$2),'Reference data SID'!$B:$M,12,FALSE))</f>
        <v/>
      </c>
      <c r="D53" s="16" t="str">
        <f>IF(ISERROR(VLOOKUP(CONCATENATE($A53,"_",D$2),'Reference data SID'!$B:$M,12,FALSE)),"",VLOOKUP(CONCATENATE($A53,"_",D$2),'Reference data SID'!$B:$M,12,FALSE))</f>
        <v/>
      </c>
      <c r="E53" s="16" t="str">
        <f>IF(ISERROR(VLOOKUP(CONCATENATE($A53,"_",E$2),'Reference data SID'!$B:$M,12,FALSE)),"",VLOOKUP(CONCATENATE($A53,"_",E$2),'Reference data SID'!$B:$M,12,FALSE))</f>
        <v/>
      </c>
      <c r="F53" s="16" t="str">
        <f>IF(ISERROR(VLOOKUP(CONCATENATE($A53,"_",F$2),'Reference data SID'!$B:$M,12,FALSE)),"",VLOOKUP(CONCATENATE($A53,"_",F$2),'Reference data SID'!$B:$M,12,FALSE))</f>
        <v/>
      </c>
      <c r="G53" s="16" t="str">
        <f>IF(ISERROR(VLOOKUP(CONCATENATE($A53,"_",G$2),'Reference data SID'!$B:$M,12,FALSE)),"",VLOOKUP(CONCATENATE($A53,"_",G$2),'Reference data SID'!$B:$M,12,FALSE))</f>
        <v/>
      </c>
      <c r="H53" s="16" t="str">
        <f>IF(ISERROR(VLOOKUP(CONCATENATE($A53,"_",H$2),'Reference data SID'!$B:$M,12,FALSE)),"",VLOOKUP(CONCATENATE($A53,"_",H$2),'Reference data SID'!$B:$M,12,FALSE))</f>
        <v/>
      </c>
      <c r="I53" s="16" t="str">
        <f>IF(ISERROR(VLOOKUP(CONCATENATE($A53,"_",I$2),'Reference data SID'!$B:$M,12,FALSE)),"",VLOOKUP(CONCATENATE($A53,"_",I$2),'Reference data SID'!$B:$M,12,FALSE))</f>
        <v/>
      </c>
      <c r="J53" s="16" t="str">
        <f>IF(ISERROR(VLOOKUP(CONCATENATE($A53,"_",J$2),'Reference data SID'!$B:$M,12,FALSE)),"",VLOOKUP(CONCATENATE($A53,"_",J$2),'Reference data SID'!$B:$M,12,FALSE))</f>
        <v/>
      </c>
      <c r="K53" s="16" t="str">
        <f>IF(ISERROR(VLOOKUP(CONCATENATE($A53,"_",K$2),'Reference data SID'!$B:$M,12,FALSE)),"",VLOOKUP(CONCATENATE($A53,"_",K$2),'Reference data SID'!$B:$M,12,FALSE))</f>
        <v/>
      </c>
      <c r="L53" s="16" t="str">
        <f>IF(ISERROR(VLOOKUP(CONCATENATE($A53,"_",L$2),'Reference data SID'!$B:$M,12,FALSE)),"",VLOOKUP(CONCATENATE($A53,"_",L$2),'Reference data SID'!$B:$M,12,FALSE))</f>
        <v/>
      </c>
      <c r="M53" s="16" t="str">
        <f>IF(ISERROR(VLOOKUP(CONCATENATE($A53,"_",M$2),'Reference data SID'!$B:$M,12,FALSE)),"",VLOOKUP(CONCATENATE($A53,"_",M$2),'Reference data SID'!$B:$M,12,FALSE))</f>
        <v/>
      </c>
      <c r="N53" s="16" t="str">
        <f>IF(ISERROR(VLOOKUP(CONCATENATE($A53,"_",N$2),'Reference data SID'!$B:$M,12,FALSE)),"",VLOOKUP(CONCATENATE($A53,"_",N$2),'Reference data SID'!$B:$M,12,FALSE))</f>
        <v/>
      </c>
      <c r="O53" s="16" t="str">
        <f>IF(ISERROR(VLOOKUP(CONCATENATE($A53,"_",O$2),'Reference data SID'!$B:$M,12,FALSE)),"",VLOOKUP(CONCATENATE($A53,"_",O$2),'Reference data SID'!$B:$M,12,FALSE))</f>
        <v/>
      </c>
      <c r="P53" s="16" t="str">
        <f>IF(ISERROR(VLOOKUP(CONCATENATE($A53,"_",P$2),'Reference data SID'!$B:$M,12,FALSE)),"",VLOOKUP(CONCATENATE($A53,"_",P$2),'Reference data SID'!$B:$M,12,FALSE))</f>
        <v/>
      </c>
      <c r="Q53" s="16" t="str">
        <f>IF(ISERROR(VLOOKUP(CONCATENATE($A53,"_",Q$2),'Reference data SID'!$B:$M,12,FALSE)),"",VLOOKUP(CONCATENATE($A53,"_",Q$2),'Reference data SID'!$B:$M,12,FALSE))</f>
        <v/>
      </c>
      <c r="R53" s="16" t="str">
        <f>IF(ISERROR(VLOOKUP(CONCATENATE($A53,"_",R$2),'Reference data SID'!$B:$M,12,FALSE)),"",VLOOKUP(CONCATENATE($A53,"_",R$2),'Reference data SID'!$B:$M,12,FALSE))</f>
        <v/>
      </c>
      <c r="S53" s="16" t="str">
        <f>IF(ISERROR(VLOOKUP(CONCATENATE($A53,"_",S$2),'Reference data SID'!$B:$M,12,FALSE)),"",VLOOKUP(CONCATENATE($A53,"_",S$2),'Reference data SID'!$B:$M,12,FALSE))</f>
        <v/>
      </c>
      <c r="T53" s="16" t="str">
        <f>IF(ISERROR(VLOOKUP(CONCATENATE($A53,"_",T$2),'Reference data SID'!$B:$M,12,FALSE)),"",VLOOKUP(CONCATENATE($A53,"_",T$2),'Reference data SID'!$B:$M,12,FALSE))</f>
        <v/>
      </c>
      <c r="U53" s="16" t="str">
        <f>IF(ISERROR(VLOOKUP(CONCATENATE($A53,"_",U$2),'Reference data SID'!$B:$M,12,FALSE)),"",VLOOKUP(CONCATENATE($A53,"_",U$2),'Reference data SID'!$B:$M,12,FALSE))</f>
        <v/>
      </c>
      <c r="V53" s="16" t="str">
        <f>IF(ISERROR(VLOOKUP(CONCATENATE($A53,"_",V$2),'Reference data SID'!$B:$M,12,FALSE)),"",VLOOKUP(CONCATENATE($A53,"_",V$2),'Reference data SID'!$B:$M,12,FALSE))</f>
        <v/>
      </c>
      <c r="W53" s="16" t="str">
        <f>IF(ISERROR(VLOOKUP(CONCATENATE($A53,"_",W$2),'Reference data SID'!$B:$M,12,FALSE)),"",VLOOKUP(CONCATENATE($A53,"_",W$2),'Reference data SID'!$B:$M,12,FALSE))</f>
        <v/>
      </c>
      <c r="X53" s="16" t="str">
        <f>IF(ISERROR(VLOOKUP(CONCATENATE($A53,"_",X$2),'Reference data SID'!$B:$M,12,FALSE)),"",VLOOKUP(CONCATENATE($A53,"_",X$2),'Reference data SID'!$B:$M,12,FALSE))</f>
        <v/>
      </c>
      <c r="Y53" s="17" t="str">
        <f>IF(ISERROR(VLOOKUP(CONCATENATE($A53,"_",Y$2),'Reference data SID'!$B:$M,12,FALSE)),"",VLOOKUP(CONCATENATE($A53,"_",Y$2),'Reference data SID'!$B:$M,12,FALSE))</f>
        <v>265-800-6</v>
      </c>
      <c r="Z53" s="16" t="str">
        <f>IF(ISERROR(VLOOKUP(CONCATENATE($A53,"_",Z$2),'Reference data SID'!$B:$M,12,FALSE)),"",VLOOKUP(CONCATENATE($A53,"_",Z$2),'Reference data SID'!$B:$M,12,FALSE))</f>
        <v/>
      </c>
      <c r="AA53" s="16" t="str">
        <f>IF(ISERROR(VLOOKUP(CONCATENATE($A53,"_",AA$2),'Reference data SID'!$B:$M,12,FALSE)),"",VLOOKUP(CONCATENATE($A53,"_",AA$2),'Reference data SID'!$B:$M,12,FALSE))</f>
        <v/>
      </c>
      <c r="AB53" s="16" t="str">
        <f>IF(ISERROR(VLOOKUP(CONCATENATE($A53,"_",AB$2),'Reference data SID'!$B:$M,12,FALSE)),"",VLOOKUP(CONCATENATE($A53,"_",AB$2),'Reference data SID'!$B:$M,12,FALSE))</f>
        <v/>
      </c>
      <c r="AC53" s="16" t="str">
        <f>IF(ISERROR(VLOOKUP(CONCATENATE($A53,"_",AC$2),'Reference data SID'!$B:$M,12,FALSE)),"",VLOOKUP(CONCATENATE($A53,"_",AC$2),'Reference data SID'!$B:$M,12,FALSE))</f>
        <v/>
      </c>
      <c r="AD53" s="16" t="str">
        <f>IF(ISERROR(VLOOKUP(CONCATENATE($A53,"_",AD$2),'Reference data SID'!$B:$M,12,FALSE)),"",VLOOKUP(CONCATENATE($A53,"_",AD$2),'Reference data SID'!$B:$M,12,FALSE))</f>
        <v/>
      </c>
      <c r="AE53" s="16" t="str">
        <f>IF(ISERROR(VLOOKUP(CONCATENATE($A53,"_",AE$2),'Reference data SID'!$B:$M,12,FALSE)),"",VLOOKUP(CONCATENATE($A53,"_",AE$2),'Reference data SID'!$B:$M,12,FALSE))</f>
        <v/>
      </c>
      <c r="AF53" s="16" t="str">
        <f>IF(ISERROR(VLOOKUP(CONCATENATE($A53,"_",AF$2),'Reference data SID'!$B:$M,12,FALSE)),"",VLOOKUP(CONCATENATE($A53,"_",AF$2),'Reference data SID'!$B:$M,12,FALSE))</f>
        <v/>
      </c>
      <c r="AG53" s="16" t="str">
        <f>IF(ISERROR(VLOOKUP(CONCATENATE($A53,"_",AG$2),'Reference data SID'!$B:$M,12,FALSE)),"",VLOOKUP(CONCATENATE($A53,"_",AG$2),'Reference data SID'!$B:$M,12,FALSE))</f>
        <v/>
      </c>
      <c r="AH53" s="16" t="str">
        <f>IF(ISERROR(VLOOKUP(CONCATENATE($A53,"_",AH$2),'Reference data SID'!$B:$M,12,FALSE)),"",VLOOKUP(CONCATENATE($A53,"_",AH$2),'Reference data SID'!$B:$M,12,FALSE))</f>
        <v/>
      </c>
      <c r="AI53" s="16" t="str">
        <f>IF(ISERROR(VLOOKUP(CONCATENATE($A53,"_",AI$2),'Reference data SID'!$B:$M,12,FALSE)),"",VLOOKUP(CONCATENATE($A53,"_",AI$2),'Reference data SID'!$B:$M,12,FALSE))</f>
        <v/>
      </c>
      <c r="AJ53" s="16" t="str">
        <f>IF(ISERROR(VLOOKUP(CONCATENATE($A53,"_",AJ$2),'Reference data SID'!$B:$M,12,FALSE)),"",VLOOKUP(CONCATENATE($A53,"_",AJ$2),'Reference data SID'!$B:$M,12,FALSE))</f>
        <v/>
      </c>
      <c r="AK53" s="16" t="str">
        <f>IF(ISERROR(VLOOKUP(CONCATENATE($A53,"_",AK$2),'Reference data SID'!$B:$M,12,FALSE)),"",VLOOKUP(CONCATENATE($A53,"_",AK$2),'Reference data SID'!$B:$M,12,FALSE))</f>
        <v/>
      </c>
      <c r="AL53" s="16" t="str">
        <f>IF(ISERROR(VLOOKUP(CONCATENATE($A53,"_",AL$2),'Reference data SID'!$B:$M,12,FALSE)),"",VLOOKUP(CONCATENATE($A53,"_",AL$2),'Reference data SID'!$B:$M,12,FALSE))</f>
        <v/>
      </c>
      <c r="AM53" s="16" t="str">
        <f>IF(ISERROR(VLOOKUP(CONCATENATE($A53,"_",AM$2),'Reference data SID'!$B:$M,12,FALSE)),"",VLOOKUP(CONCATENATE($A53,"_",AM$2),'Reference data SID'!$B:$M,12,FALSE))</f>
        <v/>
      </c>
      <c r="AN53" s="16" t="str">
        <f>IF(ISERROR(VLOOKUP(CONCATENATE($A53,"_",AN$2),'Reference data SID'!$B:$M,12,FALSE)),"",VLOOKUP(CONCATENATE($A53,"_",AN$2),'Reference data SID'!$B:$M,12,FALSE))</f>
        <v/>
      </c>
      <c r="AO53" s="16" t="str">
        <f>IF(ISERROR(VLOOKUP(CONCATENATE($A53,"_",AO$2),'Reference data SID'!$B:$M,12,FALSE)),"",VLOOKUP(CONCATENATE($A53,"_",AO$2),'Reference data SID'!$B:$M,12,FALSE))</f>
        <v/>
      </c>
      <c r="AP53" s="16" t="str">
        <f>IF(ISERROR(VLOOKUP(CONCATENATE($A53,"_",AP$2),'Reference data SID'!$B:$M,12,FALSE)),"",VLOOKUP(CONCATENATE($A53,"_",AP$2),'Reference data SID'!$B:$M,12,FALSE))</f>
        <v/>
      </c>
      <c r="AQ53" s="16" t="str">
        <f>IF(ISERROR(VLOOKUP(CONCATENATE($A53,"_",AQ$2),'Reference data SID'!$B:$M,12,FALSE)),"",VLOOKUP(CONCATENATE($A53,"_",AQ$2),'Reference data SID'!$B:$M,12,FALSE))</f>
        <v/>
      </c>
      <c r="AR53" s="16" t="str">
        <f>IF(ISERROR(VLOOKUP(CONCATENATE($A53,"_",AR$2),'Reference data SID'!$B:$M,12,FALSE)),"",VLOOKUP(CONCATENATE($A53,"_",AR$2),'Reference data SID'!$B:$M,12,FALSE))</f>
        <v/>
      </c>
      <c r="AS53" s="16" t="str">
        <f>IF(ISERROR(VLOOKUP(CONCATENATE($A53,"_",AS$2),'Reference data SID'!$B:$M,12,FALSE)),"",VLOOKUP(CONCATENATE($A53,"_",AS$2),'Reference data SID'!$B:$M,12,FALSE))</f>
        <v/>
      </c>
      <c r="AT53" s="16" t="str">
        <f>IF(ISERROR(VLOOKUP(CONCATENATE($A53,"_",AT$2),'Reference data SID'!$B:$M,12,FALSE)),"",VLOOKUP(CONCATENATE($A53,"_",AT$2),'Reference data SID'!$B:$M,12,FALSE))</f>
        <v/>
      </c>
    </row>
    <row r="54" spans="1:46" x14ac:dyDescent="0.25">
      <c r="A54">
        <v>50</v>
      </c>
      <c r="B54" s="16" t="str">
        <f>IF(ISERROR(VLOOKUP(CONCATENATE($A54,"_",B$2),'Reference data SID'!$B:$M,12,FALSE)),"",VLOOKUP(CONCATENATE($A54,"_",B$2),'Reference data SID'!$B:$M,12,FALSE))</f>
        <v/>
      </c>
      <c r="C54" s="16" t="str">
        <f>IF(ISERROR(VLOOKUP(CONCATENATE($A54,"_",C$2),'Reference data SID'!$B:$M,12,FALSE)),"",VLOOKUP(CONCATENATE($A54,"_",C$2),'Reference data SID'!$B:$M,12,FALSE))</f>
        <v/>
      </c>
      <c r="D54" s="16" t="str">
        <f>IF(ISERROR(VLOOKUP(CONCATENATE($A54,"_",D$2),'Reference data SID'!$B:$M,12,FALSE)),"",VLOOKUP(CONCATENATE($A54,"_",D$2),'Reference data SID'!$B:$M,12,FALSE))</f>
        <v/>
      </c>
      <c r="E54" s="16" t="str">
        <f>IF(ISERROR(VLOOKUP(CONCATENATE($A54,"_",E$2),'Reference data SID'!$B:$M,12,FALSE)),"",VLOOKUP(CONCATENATE($A54,"_",E$2),'Reference data SID'!$B:$M,12,FALSE))</f>
        <v/>
      </c>
      <c r="F54" s="16" t="str">
        <f>IF(ISERROR(VLOOKUP(CONCATENATE($A54,"_",F$2),'Reference data SID'!$B:$M,12,FALSE)),"",VLOOKUP(CONCATENATE($A54,"_",F$2),'Reference data SID'!$B:$M,12,FALSE))</f>
        <v/>
      </c>
      <c r="G54" s="16" t="str">
        <f>IF(ISERROR(VLOOKUP(CONCATENATE($A54,"_",G$2),'Reference data SID'!$B:$M,12,FALSE)),"",VLOOKUP(CONCATENATE($A54,"_",G$2),'Reference data SID'!$B:$M,12,FALSE))</f>
        <v/>
      </c>
      <c r="H54" s="16" t="str">
        <f>IF(ISERROR(VLOOKUP(CONCATENATE($A54,"_",H$2),'Reference data SID'!$B:$M,12,FALSE)),"",VLOOKUP(CONCATENATE($A54,"_",H$2),'Reference data SID'!$B:$M,12,FALSE))</f>
        <v/>
      </c>
      <c r="I54" s="16" t="str">
        <f>IF(ISERROR(VLOOKUP(CONCATENATE($A54,"_",I$2),'Reference data SID'!$B:$M,12,FALSE)),"",VLOOKUP(CONCATENATE($A54,"_",I$2),'Reference data SID'!$B:$M,12,FALSE))</f>
        <v/>
      </c>
      <c r="J54" s="16" t="str">
        <f>IF(ISERROR(VLOOKUP(CONCATENATE($A54,"_",J$2),'Reference data SID'!$B:$M,12,FALSE)),"",VLOOKUP(CONCATENATE($A54,"_",J$2),'Reference data SID'!$B:$M,12,FALSE))</f>
        <v/>
      </c>
      <c r="K54" s="16" t="str">
        <f>IF(ISERROR(VLOOKUP(CONCATENATE($A54,"_",K$2),'Reference data SID'!$B:$M,12,FALSE)),"",VLOOKUP(CONCATENATE($A54,"_",K$2),'Reference data SID'!$B:$M,12,FALSE))</f>
        <v/>
      </c>
      <c r="L54" s="16" t="str">
        <f>IF(ISERROR(VLOOKUP(CONCATENATE($A54,"_",L$2),'Reference data SID'!$B:$M,12,FALSE)),"",VLOOKUP(CONCATENATE($A54,"_",L$2),'Reference data SID'!$B:$M,12,FALSE))</f>
        <v/>
      </c>
      <c r="M54" s="16" t="str">
        <f>IF(ISERROR(VLOOKUP(CONCATENATE($A54,"_",M$2),'Reference data SID'!$B:$M,12,FALSE)),"",VLOOKUP(CONCATENATE($A54,"_",M$2),'Reference data SID'!$B:$M,12,FALSE))</f>
        <v/>
      </c>
      <c r="N54" s="16" t="str">
        <f>IF(ISERROR(VLOOKUP(CONCATENATE($A54,"_",N$2),'Reference data SID'!$B:$M,12,FALSE)),"",VLOOKUP(CONCATENATE($A54,"_",N$2),'Reference data SID'!$B:$M,12,FALSE))</f>
        <v/>
      </c>
      <c r="O54" s="16" t="str">
        <f>IF(ISERROR(VLOOKUP(CONCATENATE($A54,"_",O$2),'Reference data SID'!$B:$M,12,FALSE)),"",VLOOKUP(CONCATENATE($A54,"_",O$2),'Reference data SID'!$B:$M,12,FALSE))</f>
        <v/>
      </c>
      <c r="P54" s="16" t="str">
        <f>IF(ISERROR(VLOOKUP(CONCATENATE($A54,"_",P$2),'Reference data SID'!$B:$M,12,FALSE)),"",VLOOKUP(CONCATENATE($A54,"_",P$2),'Reference data SID'!$B:$M,12,FALSE))</f>
        <v/>
      </c>
      <c r="Q54" s="16" t="str">
        <f>IF(ISERROR(VLOOKUP(CONCATENATE($A54,"_",Q$2),'Reference data SID'!$B:$M,12,FALSE)),"",VLOOKUP(CONCATENATE($A54,"_",Q$2),'Reference data SID'!$B:$M,12,FALSE))</f>
        <v/>
      </c>
      <c r="R54" s="16" t="str">
        <f>IF(ISERROR(VLOOKUP(CONCATENATE($A54,"_",R$2),'Reference data SID'!$B:$M,12,FALSE)),"",VLOOKUP(CONCATENATE($A54,"_",R$2),'Reference data SID'!$B:$M,12,FALSE))</f>
        <v/>
      </c>
      <c r="S54" s="16" t="str">
        <f>IF(ISERROR(VLOOKUP(CONCATENATE($A54,"_",S$2),'Reference data SID'!$B:$M,12,FALSE)),"",VLOOKUP(CONCATENATE($A54,"_",S$2),'Reference data SID'!$B:$M,12,FALSE))</f>
        <v/>
      </c>
      <c r="T54" s="16" t="str">
        <f>IF(ISERROR(VLOOKUP(CONCATENATE($A54,"_",T$2),'Reference data SID'!$B:$M,12,FALSE)),"",VLOOKUP(CONCATENATE($A54,"_",T$2),'Reference data SID'!$B:$M,12,FALSE))</f>
        <v/>
      </c>
      <c r="U54" s="16" t="str">
        <f>IF(ISERROR(VLOOKUP(CONCATENATE($A54,"_",U$2),'Reference data SID'!$B:$M,12,FALSE)),"",VLOOKUP(CONCATENATE($A54,"_",U$2),'Reference data SID'!$B:$M,12,FALSE))</f>
        <v/>
      </c>
      <c r="V54" s="16" t="str">
        <f>IF(ISERROR(VLOOKUP(CONCATENATE($A54,"_",V$2),'Reference data SID'!$B:$M,12,FALSE)),"",VLOOKUP(CONCATENATE($A54,"_",V$2),'Reference data SID'!$B:$M,12,FALSE))</f>
        <v/>
      </c>
      <c r="W54" s="16" t="str">
        <f>IF(ISERROR(VLOOKUP(CONCATENATE($A54,"_",W$2),'Reference data SID'!$B:$M,12,FALSE)),"",VLOOKUP(CONCATENATE($A54,"_",W$2),'Reference data SID'!$B:$M,12,FALSE))</f>
        <v/>
      </c>
      <c r="X54" s="16" t="str">
        <f>IF(ISERROR(VLOOKUP(CONCATENATE($A54,"_",X$2),'Reference data SID'!$B:$M,12,FALSE)),"",VLOOKUP(CONCATENATE($A54,"_",X$2),'Reference data SID'!$B:$M,12,FALSE))</f>
        <v/>
      </c>
      <c r="Y54" s="17" t="str">
        <f>IF(ISERROR(VLOOKUP(CONCATENATE($A54,"_",Y$2),'Reference data SID'!$B:$M,12,FALSE)),"",VLOOKUP(CONCATENATE($A54,"_",Y$2),'Reference data SID'!$B:$M,12,FALSE))</f>
        <v>264-079-5</v>
      </c>
      <c r="Z54" s="16" t="str">
        <f>IF(ISERROR(VLOOKUP(CONCATENATE($A54,"_",Z$2),'Reference data SID'!$B:$M,12,FALSE)),"",VLOOKUP(CONCATENATE($A54,"_",Z$2),'Reference data SID'!$B:$M,12,FALSE))</f>
        <v/>
      </c>
      <c r="AA54" s="16" t="str">
        <f>IF(ISERROR(VLOOKUP(CONCATENATE($A54,"_",AA$2),'Reference data SID'!$B:$M,12,FALSE)),"",VLOOKUP(CONCATENATE($A54,"_",AA$2),'Reference data SID'!$B:$M,12,FALSE))</f>
        <v/>
      </c>
      <c r="AB54" s="16" t="str">
        <f>IF(ISERROR(VLOOKUP(CONCATENATE($A54,"_",AB$2),'Reference data SID'!$B:$M,12,FALSE)),"",VLOOKUP(CONCATENATE($A54,"_",AB$2),'Reference data SID'!$B:$M,12,FALSE))</f>
        <v/>
      </c>
      <c r="AC54" s="16" t="str">
        <f>IF(ISERROR(VLOOKUP(CONCATENATE($A54,"_",AC$2),'Reference data SID'!$B:$M,12,FALSE)),"",VLOOKUP(CONCATENATE($A54,"_",AC$2),'Reference data SID'!$B:$M,12,FALSE))</f>
        <v/>
      </c>
      <c r="AD54" s="16" t="str">
        <f>IF(ISERROR(VLOOKUP(CONCATENATE($A54,"_",AD$2),'Reference data SID'!$B:$M,12,FALSE)),"",VLOOKUP(CONCATENATE($A54,"_",AD$2),'Reference data SID'!$B:$M,12,FALSE))</f>
        <v/>
      </c>
      <c r="AE54" s="16" t="str">
        <f>IF(ISERROR(VLOOKUP(CONCATENATE($A54,"_",AE$2),'Reference data SID'!$B:$M,12,FALSE)),"",VLOOKUP(CONCATENATE($A54,"_",AE$2),'Reference data SID'!$B:$M,12,FALSE))</f>
        <v/>
      </c>
      <c r="AF54" s="16" t="str">
        <f>IF(ISERROR(VLOOKUP(CONCATENATE($A54,"_",AF$2),'Reference data SID'!$B:$M,12,FALSE)),"",VLOOKUP(CONCATENATE($A54,"_",AF$2),'Reference data SID'!$B:$M,12,FALSE))</f>
        <v/>
      </c>
      <c r="AG54" s="16" t="str">
        <f>IF(ISERROR(VLOOKUP(CONCATENATE($A54,"_",AG$2),'Reference data SID'!$B:$M,12,FALSE)),"",VLOOKUP(CONCATENATE($A54,"_",AG$2),'Reference data SID'!$B:$M,12,FALSE))</f>
        <v/>
      </c>
      <c r="AH54" s="16" t="str">
        <f>IF(ISERROR(VLOOKUP(CONCATENATE($A54,"_",AH$2),'Reference data SID'!$B:$M,12,FALSE)),"",VLOOKUP(CONCATENATE($A54,"_",AH$2),'Reference data SID'!$B:$M,12,FALSE))</f>
        <v/>
      </c>
      <c r="AI54" s="16" t="str">
        <f>IF(ISERROR(VLOOKUP(CONCATENATE($A54,"_",AI$2),'Reference data SID'!$B:$M,12,FALSE)),"",VLOOKUP(CONCATENATE($A54,"_",AI$2),'Reference data SID'!$B:$M,12,FALSE))</f>
        <v/>
      </c>
      <c r="AJ54" s="16" t="str">
        <f>IF(ISERROR(VLOOKUP(CONCATENATE($A54,"_",AJ$2),'Reference data SID'!$B:$M,12,FALSE)),"",VLOOKUP(CONCATENATE($A54,"_",AJ$2),'Reference data SID'!$B:$M,12,FALSE))</f>
        <v/>
      </c>
      <c r="AK54" s="16" t="str">
        <f>IF(ISERROR(VLOOKUP(CONCATENATE($A54,"_",AK$2),'Reference data SID'!$B:$M,12,FALSE)),"",VLOOKUP(CONCATENATE($A54,"_",AK$2),'Reference data SID'!$B:$M,12,FALSE))</f>
        <v/>
      </c>
      <c r="AL54" s="16" t="str">
        <f>IF(ISERROR(VLOOKUP(CONCATENATE($A54,"_",AL$2),'Reference data SID'!$B:$M,12,FALSE)),"",VLOOKUP(CONCATENATE($A54,"_",AL$2),'Reference data SID'!$B:$M,12,FALSE))</f>
        <v/>
      </c>
      <c r="AM54" s="16" t="str">
        <f>IF(ISERROR(VLOOKUP(CONCATENATE($A54,"_",AM$2),'Reference data SID'!$B:$M,12,FALSE)),"",VLOOKUP(CONCATENATE($A54,"_",AM$2),'Reference data SID'!$B:$M,12,FALSE))</f>
        <v/>
      </c>
      <c r="AN54" s="16" t="str">
        <f>IF(ISERROR(VLOOKUP(CONCATENATE($A54,"_",AN$2),'Reference data SID'!$B:$M,12,FALSE)),"",VLOOKUP(CONCATENATE($A54,"_",AN$2),'Reference data SID'!$B:$M,12,FALSE))</f>
        <v/>
      </c>
      <c r="AO54" s="16" t="str">
        <f>IF(ISERROR(VLOOKUP(CONCATENATE($A54,"_",AO$2),'Reference data SID'!$B:$M,12,FALSE)),"",VLOOKUP(CONCATENATE($A54,"_",AO$2),'Reference data SID'!$B:$M,12,FALSE))</f>
        <v/>
      </c>
      <c r="AP54" s="16" t="str">
        <f>IF(ISERROR(VLOOKUP(CONCATENATE($A54,"_",AP$2),'Reference data SID'!$B:$M,12,FALSE)),"",VLOOKUP(CONCATENATE($A54,"_",AP$2),'Reference data SID'!$B:$M,12,FALSE))</f>
        <v/>
      </c>
      <c r="AQ54" s="16" t="str">
        <f>IF(ISERROR(VLOOKUP(CONCATENATE($A54,"_",AQ$2),'Reference data SID'!$B:$M,12,FALSE)),"",VLOOKUP(CONCATENATE($A54,"_",AQ$2),'Reference data SID'!$B:$M,12,FALSE))</f>
        <v/>
      </c>
      <c r="AR54" s="16" t="str">
        <f>IF(ISERROR(VLOOKUP(CONCATENATE($A54,"_",AR$2),'Reference data SID'!$B:$M,12,FALSE)),"",VLOOKUP(CONCATENATE($A54,"_",AR$2),'Reference data SID'!$B:$M,12,FALSE))</f>
        <v/>
      </c>
      <c r="AS54" s="16" t="str">
        <f>IF(ISERROR(VLOOKUP(CONCATENATE($A54,"_",AS$2),'Reference data SID'!$B:$M,12,FALSE)),"",VLOOKUP(CONCATENATE($A54,"_",AS$2),'Reference data SID'!$B:$M,12,FALSE))</f>
        <v/>
      </c>
      <c r="AT54" s="16" t="str">
        <f>IF(ISERROR(VLOOKUP(CONCATENATE($A54,"_",AT$2),'Reference data SID'!$B:$M,12,FALSE)),"",VLOOKUP(CONCATENATE($A54,"_",AT$2),'Reference data SID'!$B:$M,12,FALSE))</f>
        <v/>
      </c>
    </row>
    <row r="55" spans="1:46" x14ac:dyDescent="0.25">
      <c r="A55">
        <v>51</v>
      </c>
      <c r="B55" s="16" t="str">
        <f>IF(ISERROR(VLOOKUP(CONCATENATE($A55,"_",B$2),'Reference data SID'!$B:$M,12,FALSE)),"",VLOOKUP(CONCATENATE($A55,"_",B$2),'Reference data SID'!$B:$M,12,FALSE))</f>
        <v/>
      </c>
      <c r="C55" s="16" t="str">
        <f>IF(ISERROR(VLOOKUP(CONCATENATE($A55,"_",C$2),'Reference data SID'!$B:$M,12,FALSE)),"",VLOOKUP(CONCATENATE($A55,"_",C$2),'Reference data SID'!$B:$M,12,FALSE))</f>
        <v/>
      </c>
      <c r="D55" s="16" t="str">
        <f>IF(ISERROR(VLOOKUP(CONCATENATE($A55,"_",D$2),'Reference data SID'!$B:$M,12,FALSE)),"",VLOOKUP(CONCATENATE($A55,"_",D$2),'Reference data SID'!$B:$M,12,FALSE))</f>
        <v/>
      </c>
      <c r="E55" s="16" t="str">
        <f>IF(ISERROR(VLOOKUP(CONCATENATE($A55,"_",E$2),'Reference data SID'!$B:$M,12,FALSE)),"",VLOOKUP(CONCATENATE($A55,"_",E$2),'Reference data SID'!$B:$M,12,FALSE))</f>
        <v/>
      </c>
      <c r="F55" s="16" t="str">
        <f>IF(ISERROR(VLOOKUP(CONCATENATE($A55,"_",F$2),'Reference data SID'!$B:$M,12,FALSE)),"",VLOOKUP(CONCATENATE($A55,"_",F$2),'Reference data SID'!$B:$M,12,FALSE))</f>
        <v/>
      </c>
      <c r="G55" s="16" t="str">
        <f>IF(ISERROR(VLOOKUP(CONCATENATE($A55,"_",G$2),'Reference data SID'!$B:$M,12,FALSE)),"",VLOOKUP(CONCATENATE($A55,"_",G$2),'Reference data SID'!$B:$M,12,FALSE))</f>
        <v/>
      </c>
      <c r="H55" s="16" t="str">
        <f>IF(ISERROR(VLOOKUP(CONCATENATE($A55,"_",H$2),'Reference data SID'!$B:$M,12,FALSE)),"",VLOOKUP(CONCATENATE($A55,"_",H$2),'Reference data SID'!$B:$M,12,FALSE))</f>
        <v/>
      </c>
      <c r="I55" s="16" t="str">
        <f>IF(ISERROR(VLOOKUP(CONCATENATE($A55,"_",I$2),'Reference data SID'!$B:$M,12,FALSE)),"",VLOOKUP(CONCATENATE($A55,"_",I$2),'Reference data SID'!$B:$M,12,FALSE))</f>
        <v/>
      </c>
      <c r="J55" s="16" t="str">
        <f>IF(ISERROR(VLOOKUP(CONCATENATE($A55,"_",J$2),'Reference data SID'!$B:$M,12,FALSE)),"",VLOOKUP(CONCATENATE($A55,"_",J$2),'Reference data SID'!$B:$M,12,FALSE))</f>
        <v/>
      </c>
      <c r="K55" s="16" t="str">
        <f>IF(ISERROR(VLOOKUP(CONCATENATE($A55,"_",K$2),'Reference data SID'!$B:$M,12,FALSE)),"",VLOOKUP(CONCATENATE($A55,"_",K$2),'Reference data SID'!$B:$M,12,FALSE))</f>
        <v/>
      </c>
      <c r="L55" s="16" t="str">
        <f>IF(ISERROR(VLOOKUP(CONCATENATE($A55,"_",L$2),'Reference data SID'!$B:$M,12,FALSE)),"",VLOOKUP(CONCATENATE($A55,"_",L$2),'Reference data SID'!$B:$M,12,FALSE))</f>
        <v/>
      </c>
      <c r="M55" s="16" t="str">
        <f>IF(ISERROR(VLOOKUP(CONCATENATE($A55,"_",M$2),'Reference data SID'!$B:$M,12,FALSE)),"",VLOOKUP(CONCATENATE($A55,"_",M$2),'Reference data SID'!$B:$M,12,FALSE))</f>
        <v/>
      </c>
      <c r="N55" s="16" t="str">
        <f>IF(ISERROR(VLOOKUP(CONCATENATE($A55,"_",N$2),'Reference data SID'!$B:$M,12,FALSE)),"",VLOOKUP(CONCATENATE($A55,"_",N$2),'Reference data SID'!$B:$M,12,FALSE))</f>
        <v/>
      </c>
      <c r="O55" s="16" t="str">
        <f>IF(ISERROR(VLOOKUP(CONCATENATE($A55,"_",O$2),'Reference data SID'!$B:$M,12,FALSE)),"",VLOOKUP(CONCATENATE($A55,"_",O$2),'Reference data SID'!$B:$M,12,FALSE))</f>
        <v/>
      </c>
      <c r="P55" s="16" t="str">
        <f>IF(ISERROR(VLOOKUP(CONCATENATE($A55,"_",P$2),'Reference data SID'!$B:$M,12,FALSE)),"",VLOOKUP(CONCATENATE($A55,"_",P$2),'Reference data SID'!$B:$M,12,FALSE))</f>
        <v/>
      </c>
      <c r="Q55" s="16" t="str">
        <f>IF(ISERROR(VLOOKUP(CONCATENATE($A55,"_",Q$2),'Reference data SID'!$B:$M,12,FALSE)),"",VLOOKUP(CONCATENATE($A55,"_",Q$2),'Reference data SID'!$B:$M,12,FALSE))</f>
        <v/>
      </c>
      <c r="R55" s="16" t="str">
        <f>IF(ISERROR(VLOOKUP(CONCATENATE($A55,"_",R$2),'Reference data SID'!$B:$M,12,FALSE)),"",VLOOKUP(CONCATENATE($A55,"_",R$2),'Reference data SID'!$B:$M,12,FALSE))</f>
        <v/>
      </c>
      <c r="S55" s="16" t="str">
        <f>IF(ISERROR(VLOOKUP(CONCATENATE($A55,"_",S$2),'Reference data SID'!$B:$M,12,FALSE)),"",VLOOKUP(CONCATENATE($A55,"_",S$2),'Reference data SID'!$B:$M,12,FALSE))</f>
        <v/>
      </c>
      <c r="T55" s="16" t="str">
        <f>IF(ISERROR(VLOOKUP(CONCATENATE($A55,"_",T$2),'Reference data SID'!$B:$M,12,FALSE)),"",VLOOKUP(CONCATENATE($A55,"_",T$2),'Reference data SID'!$B:$M,12,FALSE))</f>
        <v/>
      </c>
      <c r="U55" s="16" t="str">
        <f>IF(ISERROR(VLOOKUP(CONCATENATE($A55,"_",U$2),'Reference data SID'!$B:$M,12,FALSE)),"",VLOOKUP(CONCATENATE($A55,"_",U$2),'Reference data SID'!$B:$M,12,FALSE))</f>
        <v/>
      </c>
      <c r="V55" s="16" t="str">
        <f>IF(ISERROR(VLOOKUP(CONCATENATE($A55,"_",V$2),'Reference data SID'!$B:$M,12,FALSE)),"",VLOOKUP(CONCATENATE($A55,"_",V$2),'Reference data SID'!$B:$M,12,FALSE))</f>
        <v/>
      </c>
      <c r="W55" s="16" t="str">
        <f>IF(ISERROR(VLOOKUP(CONCATENATE($A55,"_",W$2),'Reference data SID'!$B:$M,12,FALSE)),"",VLOOKUP(CONCATENATE($A55,"_",W$2),'Reference data SID'!$B:$M,12,FALSE))</f>
        <v/>
      </c>
      <c r="X55" s="16" t="str">
        <f>IF(ISERROR(VLOOKUP(CONCATENATE($A55,"_",X$2),'Reference data SID'!$B:$M,12,FALSE)),"",VLOOKUP(CONCATENATE($A55,"_",X$2),'Reference data SID'!$B:$M,12,FALSE))</f>
        <v/>
      </c>
      <c r="Y55" s="17" t="str">
        <f>IF(ISERROR(VLOOKUP(CONCATENATE($A55,"_",Y$2),'Reference data SID'!$B:$M,12,FALSE)),"",VLOOKUP(CONCATENATE($A55,"_",Y$2),'Reference data SID'!$B:$M,12,FALSE))</f>
        <v>264-077-4</v>
      </c>
      <c r="Z55" s="16" t="str">
        <f>IF(ISERROR(VLOOKUP(CONCATENATE($A55,"_",Z$2),'Reference data SID'!$B:$M,12,FALSE)),"",VLOOKUP(CONCATENATE($A55,"_",Z$2),'Reference data SID'!$B:$M,12,FALSE))</f>
        <v/>
      </c>
      <c r="AA55" s="16" t="str">
        <f>IF(ISERROR(VLOOKUP(CONCATENATE($A55,"_",AA$2),'Reference data SID'!$B:$M,12,FALSE)),"",VLOOKUP(CONCATENATE($A55,"_",AA$2),'Reference data SID'!$B:$M,12,FALSE))</f>
        <v/>
      </c>
      <c r="AB55" s="16" t="str">
        <f>IF(ISERROR(VLOOKUP(CONCATENATE($A55,"_",AB$2),'Reference data SID'!$B:$M,12,FALSE)),"",VLOOKUP(CONCATENATE($A55,"_",AB$2),'Reference data SID'!$B:$M,12,FALSE))</f>
        <v/>
      </c>
      <c r="AC55" s="16" t="str">
        <f>IF(ISERROR(VLOOKUP(CONCATENATE($A55,"_",AC$2),'Reference data SID'!$B:$M,12,FALSE)),"",VLOOKUP(CONCATENATE($A55,"_",AC$2),'Reference data SID'!$B:$M,12,FALSE))</f>
        <v/>
      </c>
      <c r="AD55" s="16" t="str">
        <f>IF(ISERROR(VLOOKUP(CONCATENATE($A55,"_",AD$2),'Reference data SID'!$B:$M,12,FALSE)),"",VLOOKUP(CONCATENATE($A55,"_",AD$2),'Reference data SID'!$B:$M,12,FALSE))</f>
        <v/>
      </c>
      <c r="AE55" s="16" t="str">
        <f>IF(ISERROR(VLOOKUP(CONCATENATE($A55,"_",AE$2),'Reference data SID'!$B:$M,12,FALSE)),"",VLOOKUP(CONCATENATE($A55,"_",AE$2),'Reference data SID'!$B:$M,12,FALSE))</f>
        <v/>
      </c>
      <c r="AF55" s="16" t="str">
        <f>IF(ISERROR(VLOOKUP(CONCATENATE($A55,"_",AF$2),'Reference data SID'!$B:$M,12,FALSE)),"",VLOOKUP(CONCATENATE($A55,"_",AF$2),'Reference data SID'!$B:$M,12,FALSE))</f>
        <v/>
      </c>
      <c r="AG55" s="16" t="str">
        <f>IF(ISERROR(VLOOKUP(CONCATENATE($A55,"_",AG$2),'Reference data SID'!$B:$M,12,FALSE)),"",VLOOKUP(CONCATENATE($A55,"_",AG$2),'Reference data SID'!$B:$M,12,FALSE))</f>
        <v/>
      </c>
      <c r="AH55" s="16" t="str">
        <f>IF(ISERROR(VLOOKUP(CONCATENATE($A55,"_",AH$2),'Reference data SID'!$B:$M,12,FALSE)),"",VLOOKUP(CONCATENATE($A55,"_",AH$2),'Reference data SID'!$B:$M,12,FALSE))</f>
        <v/>
      </c>
      <c r="AI55" s="16" t="str">
        <f>IF(ISERROR(VLOOKUP(CONCATENATE($A55,"_",AI$2),'Reference data SID'!$B:$M,12,FALSE)),"",VLOOKUP(CONCATENATE($A55,"_",AI$2),'Reference data SID'!$B:$M,12,FALSE))</f>
        <v/>
      </c>
      <c r="AJ55" s="16" t="str">
        <f>IF(ISERROR(VLOOKUP(CONCATENATE($A55,"_",AJ$2),'Reference data SID'!$B:$M,12,FALSE)),"",VLOOKUP(CONCATENATE($A55,"_",AJ$2),'Reference data SID'!$B:$M,12,FALSE))</f>
        <v/>
      </c>
      <c r="AK55" s="16" t="str">
        <f>IF(ISERROR(VLOOKUP(CONCATENATE($A55,"_",AK$2),'Reference data SID'!$B:$M,12,FALSE)),"",VLOOKUP(CONCATENATE($A55,"_",AK$2),'Reference data SID'!$B:$M,12,FALSE))</f>
        <v/>
      </c>
      <c r="AL55" s="16" t="str">
        <f>IF(ISERROR(VLOOKUP(CONCATENATE($A55,"_",AL$2),'Reference data SID'!$B:$M,12,FALSE)),"",VLOOKUP(CONCATENATE($A55,"_",AL$2),'Reference data SID'!$B:$M,12,FALSE))</f>
        <v/>
      </c>
      <c r="AM55" s="16" t="str">
        <f>IF(ISERROR(VLOOKUP(CONCATENATE($A55,"_",AM$2),'Reference data SID'!$B:$M,12,FALSE)),"",VLOOKUP(CONCATENATE($A55,"_",AM$2),'Reference data SID'!$B:$M,12,FALSE))</f>
        <v/>
      </c>
      <c r="AN55" s="16" t="str">
        <f>IF(ISERROR(VLOOKUP(CONCATENATE($A55,"_",AN$2),'Reference data SID'!$B:$M,12,FALSE)),"",VLOOKUP(CONCATENATE($A55,"_",AN$2),'Reference data SID'!$B:$M,12,FALSE))</f>
        <v/>
      </c>
      <c r="AO55" s="16" t="str">
        <f>IF(ISERROR(VLOOKUP(CONCATENATE($A55,"_",AO$2),'Reference data SID'!$B:$M,12,FALSE)),"",VLOOKUP(CONCATENATE($A55,"_",AO$2),'Reference data SID'!$B:$M,12,FALSE))</f>
        <v/>
      </c>
      <c r="AP55" s="16" t="str">
        <f>IF(ISERROR(VLOOKUP(CONCATENATE($A55,"_",AP$2),'Reference data SID'!$B:$M,12,FALSE)),"",VLOOKUP(CONCATENATE($A55,"_",AP$2),'Reference data SID'!$B:$M,12,FALSE))</f>
        <v/>
      </c>
      <c r="AQ55" s="16" t="str">
        <f>IF(ISERROR(VLOOKUP(CONCATENATE($A55,"_",AQ$2),'Reference data SID'!$B:$M,12,FALSE)),"",VLOOKUP(CONCATENATE($A55,"_",AQ$2),'Reference data SID'!$B:$M,12,FALSE))</f>
        <v/>
      </c>
      <c r="AR55" s="16" t="str">
        <f>IF(ISERROR(VLOOKUP(CONCATENATE($A55,"_",AR$2),'Reference data SID'!$B:$M,12,FALSE)),"",VLOOKUP(CONCATENATE($A55,"_",AR$2),'Reference data SID'!$B:$M,12,FALSE))</f>
        <v/>
      </c>
      <c r="AS55" s="16" t="str">
        <f>IF(ISERROR(VLOOKUP(CONCATENATE($A55,"_",AS$2),'Reference data SID'!$B:$M,12,FALSE)),"",VLOOKUP(CONCATENATE($A55,"_",AS$2),'Reference data SID'!$B:$M,12,FALSE))</f>
        <v/>
      </c>
      <c r="AT55" s="16" t="str">
        <f>IF(ISERROR(VLOOKUP(CONCATENATE($A55,"_",AT$2),'Reference data SID'!$B:$M,12,FALSE)),"",VLOOKUP(CONCATENATE($A55,"_",AT$2),'Reference data SID'!$B:$M,12,FALSE))</f>
        <v/>
      </c>
    </row>
    <row r="56" spans="1:46" x14ac:dyDescent="0.25">
      <c r="A56">
        <v>52</v>
      </c>
      <c r="B56" s="16" t="str">
        <f>IF(ISERROR(VLOOKUP(CONCATENATE($A56,"_",B$2),'Reference data SID'!$B:$M,12,FALSE)),"",VLOOKUP(CONCATENATE($A56,"_",B$2),'Reference data SID'!$B:$M,12,FALSE))</f>
        <v/>
      </c>
      <c r="C56" s="16" t="str">
        <f>IF(ISERROR(VLOOKUP(CONCATENATE($A56,"_",C$2),'Reference data SID'!$B:$M,12,FALSE)),"",VLOOKUP(CONCATENATE($A56,"_",C$2),'Reference data SID'!$B:$M,12,FALSE))</f>
        <v/>
      </c>
      <c r="D56" s="16" t="str">
        <f>IF(ISERROR(VLOOKUP(CONCATENATE($A56,"_",D$2),'Reference data SID'!$B:$M,12,FALSE)),"",VLOOKUP(CONCATENATE($A56,"_",D$2),'Reference data SID'!$B:$M,12,FALSE))</f>
        <v/>
      </c>
      <c r="E56" s="16" t="str">
        <f>IF(ISERROR(VLOOKUP(CONCATENATE($A56,"_",E$2),'Reference data SID'!$B:$M,12,FALSE)),"",VLOOKUP(CONCATENATE($A56,"_",E$2),'Reference data SID'!$B:$M,12,FALSE))</f>
        <v/>
      </c>
      <c r="F56" s="16" t="str">
        <f>IF(ISERROR(VLOOKUP(CONCATENATE($A56,"_",F$2),'Reference data SID'!$B:$M,12,FALSE)),"",VLOOKUP(CONCATENATE($A56,"_",F$2),'Reference data SID'!$B:$M,12,FALSE))</f>
        <v/>
      </c>
      <c r="G56" s="16" t="str">
        <f>IF(ISERROR(VLOOKUP(CONCATENATE($A56,"_",G$2),'Reference data SID'!$B:$M,12,FALSE)),"",VLOOKUP(CONCATENATE($A56,"_",G$2),'Reference data SID'!$B:$M,12,FALSE))</f>
        <v/>
      </c>
      <c r="H56" s="16" t="str">
        <f>IF(ISERROR(VLOOKUP(CONCATENATE($A56,"_",H$2),'Reference data SID'!$B:$M,12,FALSE)),"",VLOOKUP(CONCATENATE($A56,"_",H$2),'Reference data SID'!$B:$M,12,FALSE))</f>
        <v/>
      </c>
      <c r="I56" s="16" t="str">
        <f>IF(ISERROR(VLOOKUP(CONCATENATE($A56,"_",I$2),'Reference data SID'!$B:$M,12,FALSE)),"",VLOOKUP(CONCATENATE($A56,"_",I$2),'Reference data SID'!$B:$M,12,FALSE))</f>
        <v/>
      </c>
      <c r="J56" s="16" t="str">
        <f>IF(ISERROR(VLOOKUP(CONCATENATE($A56,"_",J$2),'Reference data SID'!$B:$M,12,FALSE)),"",VLOOKUP(CONCATENATE($A56,"_",J$2),'Reference data SID'!$B:$M,12,FALSE))</f>
        <v/>
      </c>
      <c r="K56" s="16" t="str">
        <f>IF(ISERROR(VLOOKUP(CONCATENATE($A56,"_",K$2),'Reference data SID'!$B:$M,12,FALSE)),"",VLOOKUP(CONCATENATE($A56,"_",K$2),'Reference data SID'!$B:$M,12,FALSE))</f>
        <v/>
      </c>
      <c r="L56" s="16" t="str">
        <f>IF(ISERROR(VLOOKUP(CONCATENATE($A56,"_",L$2),'Reference data SID'!$B:$M,12,FALSE)),"",VLOOKUP(CONCATENATE($A56,"_",L$2),'Reference data SID'!$B:$M,12,FALSE))</f>
        <v/>
      </c>
      <c r="M56" s="16" t="str">
        <f>IF(ISERROR(VLOOKUP(CONCATENATE($A56,"_",M$2),'Reference data SID'!$B:$M,12,FALSE)),"",VLOOKUP(CONCATENATE($A56,"_",M$2),'Reference data SID'!$B:$M,12,FALSE))</f>
        <v/>
      </c>
      <c r="N56" s="16" t="str">
        <f>IF(ISERROR(VLOOKUP(CONCATENATE($A56,"_",N$2),'Reference data SID'!$B:$M,12,FALSE)),"",VLOOKUP(CONCATENATE($A56,"_",N$2),'Reference data SID'!$B:$M,12,FALSE))</f>
        <v/>
      </c>
      <c r="O56" s="16" t="str">
        <f>IF(ISERROR(VLOOKUP(CONCATENATE($A56,"_",O$2),'Reference data SID'!$B:$M,12,FALSE)),"",VLOOKUP(CONCATENATE($A56,"_",O$2),'Reference data SID'!$B:$M,12,FALSE))</f>
        <v/>
      </c>
      <c r="P56" s="16" t="str">
        <f>IF(ISERROR(VLOOKUP(CONCATENATE($A56,"_",P$2),'Reference data SID'!$B:$M,12,FALSE)),"",VLOOKUP(CONCATENATE($A56,"_",P$2),'Reference data SID'!$B:$M,12,FALSE))</f>
        <v/>
      </c>
      <c r="Q56" s="16" t="str">
        <f>IF(ISERROR(VLOOKUP(CONCATENATE($A56,"_",Q$2),'Reference data SID'!$B:$M,12,FALSE)),"",VLOOKUP(CONCATENATE($A56,"_",Q$2),'Reference data SID'!$B:$M,12,FALSE))</f>
        <v/>
      </c>
      <c r="R56" s="16" t="str">
        <f>IF(ISERROR(VLOOKUP(CONCATENATE($A56,"_",R$2),'Reference data SID'!$B:$M,12,FALSE)),"",VLOOKUP(CONCATENATE($A56,"_",R$2),'Reference data SID'!$B:$M,12,FALSE))</f>
        <v/>
      </c>
      <c r="S56" s="16" t="str">
        <f>IF(ISERROR(VLOOKUP(CONCATENATE($A56,"_",S$2),'Reference data SID'!$B:$M,12,FALSE)),"",VLOOKUP(CONCATENATE($A56,"_",S$2),'Reference data SID'!$B:$M,12,FALSE))</f>
        <v/>
      </c>
      <c r="T56" s="16" t="str">
        <f>IF(ISERROR(VLOOKUP(CONCATENATE($A56,"_",T$2),'Reference data SID'!$B:$M,12,FALSE)),"",VLOOKUP(CONCATENATE($A56,"_",T$2),'Reference data SID'!$B:$M,12,FALSE))</f>
        <v/>
      </c>
      <c r="U56" s="16" t="str">
        <f>IF(ISERROR(VLOOKUP(CONCATENATE($A56,"_",U$2),'Reference data SID'!$B:$M,12,FALSE)),"",VLOOKUP(CONCATENATE($A56,"_",U$2),'Reference data SID'!$B:$M,12,FALSE))</f>
        <v/>
      </c>
      <c r="V56" s="16" t="str">
        <f>IF(ISERROR(VLOOKUP(CONCATENATE($A56,"_",V$2),'Reference data SID'!$B:$M,12,FALSE)),"",VLOOKUP(CONCATENATE($A56,"_",V$2),'Reference data SID'!$B:$M,12,FALSE))</f>
        <v/>
      </c>
      <c r="W56" s="16" t="str">
        <f>IF(ISERROR(VLOOKUP(CONCATENATE($A56,"_",W$2),'Reference data SID'!$B:$M,12,FALSE)),"",VLOOKUP(CONCATENATE($A56,"_",W$2),'Reference data SID'!$B:$M,12,FALSE))</f>
        <v/>
      </c>
      <c r="X56" s="16" t="str">
        <f>IF(ISERROR(VLOOKUP(CONCATENATE($A56,"_",X$2),'Reference data SID'!$B:$M,12,FALSE)),"",VLOOKUP(CONCATENATE($A56,"_",X$2),'Reference data SID'!$B:$M,12,FALSE))</f>
        <v/>
      </c>
      <c r="Y56" s="17" t="str">
        <f>IF(ISERROR(VLOOKUP(CONCATENATE($A56,"_",Y$2),'Reference data SID'!$B:$M,12,FALSE)),"",VLOOKUP(CONCATENATE($A56,"_",Y$2),'Reference data SID'!$B:$M,12,FALSE))</f>
        <v>264-076-9</v>
      </c>
      <c r="Z56" s="16" t="str">
        <f>IF(ISERROR(VLOOKUP(CONCATENATE($A56,"_",Z$2),'Reference data SID'!$B:$M,12,FALSE)),"",VLOOKUP(CONCATENATE($A56,"_",Z$2),'Reference data SID'!$B:$M,12,FALSE))</f>
        <v/>
      </c>
      <c r="AA56" s="16" t="str">
        <f>IF(ISERROR(VLOOKUP(CONCATENATE($A56,"_",AA$2),'Reference data SID'!$B:$M,12,FALSE)),"",VLOOKUP(CONCATENATE($A56,"_",AA$2),'Reference data SID'!$B:$M,12,FALSE))</f>
        <v/>
      </c>
      <c r="AB56" s="16" t="str">
        <f>IF(ISERROR(VLOOKUP(CONCATENATE($A56,"_",AB$2),'Reference data SID'!$B:$M,12,FALSE)),"",VLOOKUP(CONCATENATE($A56,"_",AB$2),'Reference data SID'!$B:$M,12,FALSE))</f>
        <v/>
      </c>
      <c r="AC56" s="16" t="str">
        <f>IF(ISERROR(VLOOKUP(CONCATENATE($A56,"_",AC$2),'Reference data SID'!$B:$M,12,FALSE)),"",VLOOKUP(CONCATENATE($A56,"_",AC$2),'Reference data SID'!$B:$M,12,FALSE))</f>
        <v/>
      </c>
      <c r="AD56" s="16" t="str">
        <f>IF(ISERROR(VLOOKUP(CONCATENATE($A56,"_",AD$2),'Reference data SID'!$B:$M,12,FALSE)),"",VLOOKUP(CONCATENATE($A56,"_",AD$2),'Reference data SID'!$B:$M,12,FALSE))</f>
        <v/>
      </c>
      <c r="AE56" s="16" t="str">
        <f>IF(ISERROR(VLOOKUP(CONCATENATE($A56,"_",AE$2),'Reference data SID'!$B:$M,12,FALSE)),"",VLOOKUP(CONCATENATE($A56,"_",AE$2),'Reference data SID'!$B:$M,12,FALSE))</f>
        <v/>
      </c>
      <c r="AF56" s="16" t="str">
        <f>IF(ISERROR(VLOOKUP(CONCATENATE($A56,"_",AF$2),'Reference data SID'!$B:$M,12,FALSE)),"",VLOOKUP(CONCATENATE($A56,"_",AF$2),'Reference data SID'!$B:$M,12,FALSE))</f>
        <v/>
      </c>
      <c r="AG56" s="16" t="str">
        <f>IF(ISERROR(VLOOKUP(CONCATENATE($A56,"_",AG$2),'Reference data SID'!$B:$M,12,FALSE)),"",VLOOKUP(CONCATENATE($A56,"_",AG$2),'Reference data SID'!$B:$M,12,FALSE))</f>
        <v/>
      </c>
      <c r="AH56" s="16" t="str">
        <f>IF(ISERROR(VLOOKUP(CONCATENATE($A56,"_",AH$2),'Reference data SID'!$B:$M,12,FALSE)),"",VLOOKUP(CONCATENATE($A56,"_",AH$2),'Reference data SID'!$B:$M,12,FALSE))</f>
        <v/>
      </c>
      <c r="AI56" s="16" t="str">
        <f>IF(ISERROR(VLOOKUP(CONCATENATE($A56,"_",AI$2),'Reference data SID'!$B:$M,12,FALSE)),"",VLOOKUP(CONCATENATE($A56,"_",AI$2),'Reference data SID'!$B:$M,12,FALSE))</f>
        <v/>
      </c>
      <c r="AJ56" s="16" t="str">
        <f>IF(ISERROR(VLOOKUP(CONCATENATE($A56,"_",AJ$2),'Reference data SID'!$B:$M,12,FALSE)),"",VLOOKUP(CONCATENATE($A56,"_",AJ$2),'Reference data SID'!$B:$M,12,FALSE))</f>
        <v/>
      </c>
      <c r="AK56" s="16" t="str">
        <f>IF(ISERROR(VLOOKUP(CONCATENATE($A56,"_",AK$2),'Reference data SID'!$B:$M,12,FALSE)),"",VLOOKUP(CONCATENATE($A56,"_",AK$2),'Reference data SID'!$B:$M,12,FALSE))</f>
        <v/>
      </c>
      <c r="AL56" s="16" t="str">
        <f>IF(ISERROR(VLOOKUP(CONCATENATE($A56,"_",AL$2),'Reference data SID'!$B:$M,12,FALSE)),"",VLOOKUP(CONCATENATE($A56,"_",AL$2),'Reference data SID'!$B:$M,12,FALSE))</f>
        <v/>
      </c>
      <c r="AM56" s="16" t="str">
        <f>IF(ISERROR(VLOOKUP(CONCATENATE($A56,"_",AM$2),'Reference data SID'!$B:$M,12,FALSE)),"",VLOOKUP(CONCATENATE($A56,"_",AM$2),'Reference data SID'!$B:$M,12,FALSE))</f>
        <v/>
      </c>
      <c r="AN56" s="16" t="str">
        <f>IF(ISERROR(VLOOKUP(CONCATENATE($A56,"_",AN$2),'Reference data SID'!$B:$M,12,FALSE)),"",VLOOKUP(CONCATENATE($A56,"_",AN$2),'Reference data SID'!$B:$M,12,FALSE))</f>
        <v/>
      </c>
      <c r="AO56" s="16" t="str">
        <f>IF(ISERROR(VLOOKUP(CONCATENATE($A56,"_",AO$2),'Reference data SID'!$B:$M,12,FALSE)),"",VLOOKUP(CONCATENATE($A56,"_",AO$2),'Reference data SID'!$B:$M,12,FALSE))</f>
        <v/>
      </c>
      <c r="AP56" s="16" t="str">
        <f>IF(ISERROR(VLOOKUP(CONCATENATE($A56,"_",AP$2),'Reference data SID'!$B:$M,12,FALSE)),"",VLOOKUP(CONCATENATE($A56,"_",AP$2),'Reference data SID'!$B:$M,12,FALSE))</f>
        <v/>
      </c>
      <c r="AQ56" s="16" t="str">
        <f>IF(ISERROR(VLOOKUP(CONCATENATE($A56,"_",AQ$2),'Reference data SID'!$B:$M,12,FALSE)),"",VLOOKUP(CONCATENATE($A56,"_",AQ$2),'Reference data SID'!$B:$M,12,FALSE))</f>
        <v/>
      </c>
      <c r="AR56" s="16" t="str">
        <f>IF(ISERROR(VLOOKUP(CONCATENATE($A56,"_",AR$2),'Reference data SID'!$B:$M,12,FALSE)),"",VLOOKUP(CONCATENATE($A56,"_",AR$2),'Reference data SID'!$B:$M,12,FALSE))</f>
        <v/>
      </c>
      <c r="AS56" s="16" t="str">
        <f>IF(ISERROR(VLOOKUP(CONCATENATE($A56,"_",AS$2),'Reference data SID'!$B:$M,12,FALSE)),"",VLOOKUP(CONCATENATE($A56,"_",AS$2),'Reference data SID'!$B:$M,12,FALSE))</f>
        <v/>
      </c>
      <c r="AT56" s="16" t="str">
        <f>IF(ISERROR(VLOOKUP(CONCATENATE($A56,"_",AT$2),'Reference data SID'!$B:$M,12,FALSE)),"",VLOOKUP(CONCATENATE($A56,"_",AT$2),'Reference data SID'!$B:$M,12,FALSE))</f>
        <v/>
      </c>
    </row>
    <row r="57" spans="1:46" x14ac:dyDescent="0.25">
      <c r="A57">
        <v>53</v>
      </c>
      <c r="B57" s="16" t="str">
        <f>IF(ISERROR(VLOOKUP(CONCATENATE($A57,"_",B$2),'Reference data SID'!$B:$M,12,FALSE)),"",VLOOKUP(CONCATENATE($A57,"_",B$2),'Reference data SID'!$B:$M,12,FALSE))</f>
        <v/>
      </c>
      <c r="C57" s="16" t="str">
        <f>IF(ISERROR(VLOOKUP(CONCATENATE($A57,"_",C$2),'Reference data SID'!$B:$M,12,FALSE)),"",VLOOKUP(CONCATENATE($A57,"_",C$2),'Reference data SID'!$B:$M,12,FALSE))</f>
        <v/>
      </c>
      <c r="D57" s="16" t="str">
        <f>IF(ISERROR(VLOOKUP(CONCATENATE($A57,"_",D$2),'Reference data SID'!$B:$M,12,FALSE)),"",VLOOKUP(CONCATENATE($A57,"_",D$2),'Reference data SID'!$B:$M,12,FALSE))</f>
        <v/>
      </c>
      <c r="E57" s="16" t="str">
        <f>IF(ISERROR(VLOOKUP(CONCATENATE($A57,"_",E$2),'Reference data SID'!$B:$M,12,FALSE)),"",VLOOKUP(CONCATENATE($A57,"_",E$2),'Reference data SID'!$B:$M,12,FALSE))</f>
        <v/>
      </c>
      <c r="F57" s="16" t="str">
        <f>IF(ISERROR(VLOOKUP(CONCATENATE($A57,"_",F$2),'Reference data SID'!$B:$M,12,FALSE)),"",VLOOKUP(CONCATENATE($A57,"_",F$2),'Reference data SID'!$B:$M,12,FALSE))</f>
        <v/>
      </c>
      <c r="G57" s="16" t="str">
        <f>IF(ISERROR(VLOOKUP(CONCATENATE($A57,"_",G$2),'Reference data SID'!$B:$M,12,FALSE)),"",VLOOKUP(CONCATENATE($A57,"_",G$2),'Reference data SID'!$B:$M,12,FALSE))</f>
        <v/>
      </c>
      <c r="H57" s="16" t="str">
        <f>IF(ISERROR(VLOOKUP(CONCATENATE($A57,"_",H$2),'Reference data SID'!$B:$M,12,FALSE)),"",VLOOKUP(CONCATENATE($A57,"_",H$2),'Reference data SID'!$B:$M,12,FALSE))</f>
        <v/>
      </c>
      <c r="I57" s="16" t="str">
        <f>IF(ISERROR(VLOOKUP(CONCATENATE($A57,"_",I$2),'Reference data SID'!$B:$M,12,FALSE)),"",VLOOKUP(CONCATENATE($A57,"_",I$2),'Reference data SID'!$B:$M,12,FALSE))</f>
        <v/>
      </c>
      <c r="J57" s="16" t="str">
        <f>IF(ISERROR(VLOOKUP(CONCATENATE($A57,"_",J$2),'Reference data SID'!$B:$M,12,FALSE)),"",VLOOKUP(CONCATENATE($A57,"_",J$2),'Reference data SID'!$B:$M,12,FALSE))</f>
        <v/>
      </c>
      <c r="K57" s="16" t="str">
        <f>IF(ISERROR(VLOOKUP(CONCATENATE($A57,"_",K$2),'Reference data SID'!$B:$M,12,FALSE)),"",VLOOKUP(CONCATENATE($A57,"_",K$2),'Reference data SID'!$B:$M,12,FALSE))</f>
        <v/>
      </c>
      <c r="L57" s="16" t="str">
        <f>IF(ISERROR(VLOOKUP(CONCATENATE($A57,"_",L$2),'Reference data SID'!$B:$M,12,FALSE)),"",VLOOKUP(CONCATENATE($A57,"_",L$2),'Reference data SID'!$B:$M,12,FALSE))</f>
        <v/>
      </c>
      <c r="M57" s="16" t="str">
        <f>IF(ISERROR(VLOOKUP(CONCATENATE($A57,"_",M$2),'Reference data SID'!$B:$M,12,FALSE)),"",VLOOKUP(CONCATENATE($A57,"_",M$2),'Reference data SID'!$B:$M,12,FALSE))</f>
        <v/>
      </c>
      <c r="N57" s="16" t="str">
        <f>IF(ISERROR(VLOOKUP(CONCATENATE($A57,"_",N$2),'Reference data SID'!$B:$M,12,FALSE)),"",VLOOKUP(CONCATENATE($A57,"_",N$2),'Reference data SID'!$B:$M,12,FALSE))</f>
        <v/>
      </c>
      <c r="O57" s="16" t="str">
        <f>IF(ISERROR(VLOOKUP(CONCATENATE($A57,"_",O$2),'Reference data SID'!$B:$M,12,FALSE)),"",VLOOKUP(CONCATENATE($A57,"_",O$2),'Reference data SID'!$B:$M,12,FALSE))</f>
        <v/>
      </c>
      <c r="P57" s="16" t="str">
        <f>IF(ISERROR(VLOOKUP(CONCATENATE($A57,"_",P$2),'Reference data SID'!$B:$M,12,FALSE)),"",VLOOKUP(CONCATENATE($A57,"_",P$2),'Reference data SID'!$B:$M,12,FALSE))</f>
        <v/>
      </c>
      <c r="Q57" s="16" t="str">
        <f>IF(ISERROR(VLOOKUP(CONCATENATE($A57,"_",Q$2),'Reference data SID'!$B:$M,12,FALSE)),"",VLOOKUP(CONCATENATE($A57,"_",Q$2),'Reference data SID'!$B:$M,12,FALSE))</f>
        <v/>
      </c>
      <c r="R57" s="16" t="str">
        <f>IF(ISERROR(VLOOKUP(CONCATENATE($A57,"_",R$2),'Reference data SID'!$B:$M,12,FALSE)),"",VLOOKUP(CONCATENATE($A57,"_",R$2),'Reference data SID'!$B:$M,12,FALSE))</f>
        <v/>
      </c>
      <c r="S57" s="16" t="str">
        <f>IF(ISERROR(VLOOKUP(CONCATENATE($A57,"_",S$2),'Reference data SID'!$B:$M,12,FALSE)),"",VLOOKUP(CONCATENATE($A57,"_",S$2),'Reference data SID'!$B:$M,12,FALSE))</f>
        <v/>
      </c>
      <c r="T57" s="16" t="str">
        <f>IF(ISERROR(VLOOKUP(CONCATENATE($A57,"_",T$2),'Reference data SID'!$B:$M,12,FALSE)),"",VLOOKUP(CONCATENATE($A57,"_",T$2),'Reference data SID'!$B:$M,12,FALSE))</f>
        <v/>
      </c>
      <c r="U57" s="16" t="str">
        <f>IF(ISERROR(VLOOKUP(CONCATENATE($A57,"_",U$2),'Reference data SID'!$B:$M,12,FALSE)),"",VLOOKUP(CONCATENATE($A57,"_",U$2),'Reference data SID'!$B:$M,12,FALSE))</f>
        <v/>
      </c>
      <c r="V57" s="16" t="str">
        <f>IF(ISERROR(VLOOKUP(CONCATENATE($A57,"_",V$2),'Reference data SID'!$B:$M,12,FALSE)),"",VLOOKUP(CONCATENATE($A57,"_",V$2),'Reference data SID'!$B:$M,12,FALSE))</f>
        <v/>
      </c>
      <c r="W57" s="16" t="str">
        <f>IF(ISERROR(VLOOKUP(CONCATENATE($A57,"_",W$2),'Reference data SID'!$B:$M,12,FALSE)),"",VLOOKUP(CONCATENATE($A57,"_",W$2),'Reference data SID'!$B:$M,12,FALSE))</f>
        <v/>
      </c>
      <c r="X57" s="16" t="str">
        <f>IF(ISERROR(VLOOKUP(CONCATENATE($A57,"_",X$2),'Reference data SID'!$B:$M,12,FALSE)),"",VLOOKUP(CONCATENATE($A57,"_",X$2),'Reference data SID'!$B:$M,12,FALSE))</f>
        <v/>
      </c>
      <c r="Y57" s="17" t="str">
        <f>IF(ISERROR(VLOOKUP(CONCATENATE($A57,"_",Y$2),'Reference data SID'!$B:$M,12,FALSE)),"",VLOOKUP(CONCATENATE($A57,"_",Y$2),'Reference data SID'!$B:$M,12,FALSE))</f>
        <v>262-382-7</v>
      </c>
      <c r="Z57" s="16" t="str">
        <f>IF(ISERROR(VLOOKUP(CONCATENATE($A57,"_",Z$2),'Reference data SID'!$B:$M,12,FALSE)),"",VLOOKUP(CONCATENATE($A57,"_",Z$2),'Reference data SID'!$B:$M,12,FALSE))</f>
        <v/>
      </c>
      <c r="AA57" s="16" t="str">
        <f>IF(ISERROR(VLOOKUP(CONCATENATE($A57,"_",AA$2),'Reference data SID'!$B:$M,12,FALSE)),"",VLOOKUP(CONCATENATE($A57,"_",AA$2),'Reference data SID'!$B:$M,12,FALSE))</f>
        <v/>
      </c>
      <c r="AB57" s="16" t="str">
        <f>IF(ISERROR(VLOOKUP(CONCATENATE($A57,"_",AB$2),'Reference data SID'!$B:$M,12,FALSE)),"",VLOOKUP(CONCATENATE($A57,"_",AB$2),'Reference data SID'!$B:$M,12,FALSE))</f>
        <v/>
      </c>
      <c r="AC57" s="16" t="str">
        <f>IF(ISERROR(VLOOKUP(CONCATENATE($A57,"_",AC$2),'Reference data SID'!$B:$M,12,FALSE)),"",VLOOKUP(CONCATENATE($A57,"_",AC$2),'Reference data SID'!$B:$M,12,FALSE))</f>
        <v/>
      </c>
      <c r="AD57" s="16" t="str">
        <f>IF(ISERROR(VLOOKUP(CONCATENATE($A57,"_",AD$2),'Reference data SID'!$B:$M,12,FALSE)),"",VLOOKUP(CONCATENATE($A57,"_",AD$2),'Reference data SID'!$B:$M,12,FALSE))</f>
        <v/>
      </c>
      <c r="AE57" s="16" t="str">
        <f>IF(ISERROR(VLOOKUP(CONCATENATE($A57,"_",AE$2),'Reference data SID'!$B:$M,12,FALSE)),"",VLOOKUP(CONCATENATE($A57,"_",AE$2),'Reference data SID'!$B:$M,12,FALSE))</f>
        <v/>
      </c>
      <c r="AF57" s="16" t="str">
        <f>IF(ISERROR(VLOOKUP(CONCATENATE($A57,"_",AF$2),'Reference data SID'!$B:$M,12,FALSE)),"",VLOOKUP(CONCATENATE($A57,"_",AF$2),'Reference data SID'!$B:$M,12,FALSE))</f>
        <v/>
      </c>
      <c r="AG57" s="16" t="str">
        <f>IF(ISERROR(VLOOKUP(CONCATENATE($A57,"_",AG$2),'Reference data SID'!$B:$M,12,FALSE)),"",VLOOKUP(CONCATENATE($A57,"_",AG$2),'Reference data SID'!$B:$M,12,FALSE))</f>
        <v/>
      </c>
      <c r="AH57" s="16" t="str">
        <f>IF(ISERROR(VLOOKUP(CONCATENATE($A57,"_",AH$2),'Reference data SID'!$B:$M,12,FALSE)),"",VLOOKUP(CONCATENATE($A57,"_",AH$2),'Reference data SID'!$B:$M,12,FALSE))</f>
        <v/>
      </c>
      <c r="AI57" s="16" t="str">
        <f>IF(ISERROR(VLOOKUP(CONCATENATE($A57,"_",AI$2),'Reference data SID'!$B:$M,12,FALSE)),"",VLOOKUP(CONCATENATE($A57,"_",AI$2),'Reference data SID'!$B:$M,12,FALSE))</f>
        <v/>
      </c>
      <c r="AJ57" s="16" t="str">
        <f>IF(ISERROR(VLOOKUP(CONCATENATE($A57,"_",AJ$2),'Reference data SID'!$B:$M,12,FALSE)),"",VLOOKUP(CONCATENATE($A57,"_",AJ$2),'Reference data SID'!$B:$M,12,FALSE))</f>
        <v/>
      </c>
      <c r="AK57" s="16" t="str">
        <f>IF(ISERROR(VLOOKUP(CONCATENATE($A57,"_",AK$2),'Reference data SID'!$B:$M,12,FALSE)),"",VLOOKUP(CONCATENATE($A57,"_",AK$2),'Reference data SID'!$B:$M,12,FALSE))</f>
        <v/>
      </c>
      <c r="AL57" s="16" t="str">
        <f>IF(ISERROR(VLOOKUP(CONCATENATE($A57,"_",AL$2),'Reference data SID'!$B:$M,12,FALSE)),"",VLOOKUP(CONCATENATE($A57,"_",AL$2),'Reference data SID'!$B:$M,12,FALSE))</f>
        <v/>
      </c>
      <c r="AM57" s="16" t="str">
        <f>IF(ISERROR(VLOOKUP(CONCATENATE($A57,"_",AM$2),'Reference data SID'!$B:$M,12,FALSE)),"",VLOOKUP(CONCATENATE($A57,"_",AM$2),'Reference data SID'!$B:$M,12,FALSE))</f>
        <v/>
      </c>
      <c r="AN57" s="16" t="str">
        <f>IF(ISERROR(VLOOKUP(CONCATENATE($A57,"_",AN$2),'Reference data SID'!$B:$M,12,FALSE)),"",VLOOKUP(CONCATENATE($A57,"_",AN$2),'Reference data SID'!$B:$M,12,FALSE))</f>
        <v/>
      </c>
      <c r="AO57" s="16" t="str">
        <f>IF(ISERROR(VLOOKUP(CONCATENATE($A57,"_",AO$2),'Reference data SID'!$B:$M,12,FALSE)),"",VLOOKUP(CONCATENATE($A57,"_",AO$2),'Reference data SID'!$B:$M,12,FALSE))</f>
        <v/>
      </c>
      <c r="AP57" s="16" t="str">
        <f>IF(ISERROR(VLOOKUP(CONCATENATE($A57,"_",AP$2),'Reference data SID'!$B:$M,12,FALSE)),"",VLOOKUP(CONCATENATE($A57,"_",AP$2),'Reference data SID'!$B:$M,12,FALSE))</f>
        <v/>
      </c>
      <c r="AQ57" s="16" t="str">
        <f>IF(ISERROR(VLOOKUP(CONCATENATE($A57,"_",AQ$2),'Reference data SID'!$B:$M,12,FALSE)),"",VLOOKUP(CONCATENATE($A57,"_",AQ$2),'Reference data SID'!$B:$M,12,FALSE))</f>
        <v/>
      </c>
      <c r="AR57" s="16" t="str">
        <f>IF(ISERROR(VLOOKUP(CONCATENATE($A57,"_",AR$2),'Reference data SID'!$B:$M,12,FALSE)),"",VLOOKUP(CONCATENATE($A57,"_",AR$2),'Reference data SID'!$B:$M,12,FALSE))</f>
        <v/>
      </c>
      <c r="AS57" s="16" t="str">
        <f>IF(ISERROR(VLOOKUP(CONCATENATE($A57,"_",AS$2),'Reference data SID'!$B:$M,12,FALSE)),"",VLOOKUP(CONCATENATE($A57,"_",AS$2),'Reference data SID'!$B:$M,12,FALSE))</f>
        <v/>
      </c>
      <c r="AT57" s="16" t="str">
        <f>IF(ISERROR(VLOOKUP(CONCATENATE($A57,"_",AT$2),'Reference data SID'!$B:$M,12,FALSE)),"",VLOOKUP(CONCATENATE($A57,"_",AT$2),'Reference data SID'!$B:$M,12,FALSE))</f>
        <v/>
      </c>
    </row>
    <row r="58" spans="1:46" x14ac:dyDescent="0.25">
      <c r="A58">
        <v>54</v>
      </c>
      <c r="B58" s="16" t="str">
        <f>IF(ISERROR(VLOOKUP(CONCATENATE($A58,"_",B$2),'Reference data SID'!$B:$M,12,FALSE)),"",VLOOKUP(CONCATENATE($A58,"_",B$2),'Reference data SID'!$B:$M,12,FALSE))</f>
        <v/>
      </c>
      <c r="C58" s="16" t="str">
        <f>IF(ISERROR(VLOOKUP(CONCATENATE($A58,"_",C$2),'Reference data SID'!$B:$M,12,FALSE)),"",VLOOKUP(CONCATENATE($A58,"_",C$2),'Reference data SID'!$B:$M,12,FALSE))</f>
        <v/>
      </c>
      <c r="D58" s="16" t="str">
        <f>IF(ISERROR(VLOOKUP(CONCATENATE($A58,"_",D$2),'Reference data SID'!$B:$M,12,FALSE)),"",VLOOKUP(CONCATENATE($A58,"_",D$2),'Reference data SID'!$B:$M,12,FALSE))</f>
        <v/>
      </c>
      <c r="E58" s="16" t="str">
        <f>IF(ISERROR(VLOOKUP(CONCATENATE($A58,"_",E$2),'Reference data SID'!$B:$M,12,FALSE)),"",VLOOKUP(CONCATENATE($A58,"_",E$2),'Reference data SID'!$B:$M,12,FALSE))</f>
        <v/>
      </c>
      <c r="F58" s="16" t="str">
        <f>IF(ISERROR(VLOOKUP(CONCATENATE($A58,"_",F$2),'Reference data SID'!$B:$M,12,FALSE)),"",VLOOKUP(CONCATENATE($A58,"_",F$2),'Reference data SID'!$B:$M,12,FALSE))</f>
        <v/>
      </c>
      <c r="G58" s="16" t="str">
        <f>IF(ISERROR(VLOOKUP(CONCATENATE($A58,"_",G$2),'Reference data SID'!$B:$M,12,FALSE)),"",VLOOKUP(CONCATENATE($A58,"_",G$2),'Reference data SID'!$B:$M,12,FALSE))</f>
        <v/>
      </c>
      <c r="H58" s="16" t="str">
        <f>IF(ISERROR(VLOOKUP(CONCATENATE($A58,"_",H$2),'Reference data SID'!$B:$M,12,FALSE)),"",VLOOKUP(CONCATENATE($A58,"_",H$2),'Reference data SID'!$B:$M,12,FALSE))</f>
        <v/>
      </c>
      <c r="I58" s="16" t="str">
        <f>IF(ISERROR(VLOOKUP(CONCATENATE($A58,"_",I$2),'Reference data SID'!$B:$M,12,FALSE)),"",VLOOKUP(CONCATENATE($A58,"_",I$2),'Reference data SID'!$B:$M,12,FALSE))</f>
        <v/>
      </c>
      <c r="J58" s="16" t="str">
        <f>IF(ISERROR(VLOOKUP(CONCATENATE($A58,"_",J$2),'Reference data SID'!$B:$M,12,FALSE)),"",VLOOKUP(CONCATENATE($A58,"_",J$2),'Reference data SID'!$B:$M,12,FALSE))</f>
        <v/>
      </c>
      <c r="K58" s="16" t="str">
        <f>IF(ISERROR(VLOOKUP(CONCATENATE($A58,"_",K$2),'Reference data SID'!$B:$M,12,FALSE)),"",VLOOKUP(CONCATENATE($A58,"_",K$2),'Reference data SID'!$B:$M,12,FALSE))</f>
        <v/>
      </c>
      <c r="L58" s="16" t="str">
        <f>IF(ISERROR(VLOOKUP(CONCATENATE($A58,"_",L$2),'Reference data SID'!$B:$M,12,FALSE)),"",VLOOKUP(CONCATENATE($A58,"_",L$2),'Reference data SID'!$B:$M,12,FALSE))</f>
        <v/>
      </c>
      <c r="M58" s="16" t="str">
        <f>IF(ISERROR(VLOOKUP(CONCATENATE($A58,"_",M$2),'Reference data SID'!$B:$M,12,FALSE)),"",VLOOKUP(CONCATENATE($A58,"_",M$2),'Reference data SID'!$B:$M,12,FALSE))</f>
        <v/>
      </c>
      <c r="N58" s="16" t="str">
        <f>IF(ISERROR(VLOOKUP(CONCATENATE($A58,"_",N$2),'Reference data SID'!$B:$M,12,FALSE)),"",VLOOKUP(CONCATENATE($A58,"_",N$2),'Reference data SID'!$B:$M,12,FALSE))</f>
        <v/>
      </c>
      <c r="O58" s="16" t="str">
        <f>IF(ISERROR(VLOOKUP(CONCATENATE($A58,"_",O$2),'Reference data SID'!$B:$M,12,FALSE)),"",VLOOKUP(CONCATENATE($A58,"_",O$2),'Reference data SID'!$B:$M,12,FALSE))</f>
        <v/>
      </c>
      <c r="P58" s="16" t="str">
        <f>IF(ISERROR(VLOOKUP(CONCATENATE($A58,"_",P$2),'Reference data SID'!$B:$M,12,FALSE)),"",VLOOKUP(CONCATENATE($A58,"_",P$2),'Reference data SID'!$B:$M,12,FALSE))</f>
        <v/>
      </c>
      <c r="Q58" s="16" t="str">
        <f>IF(ISERROR(VLOOKUP(CONCATENATE($A58,"_",Q$2),'Reference data SID'!$B:$M,12,FALSE)),"",VLOOKUP(CONCATENATE($A58,"_",Q$2),'Reference data SID'!$B:$M,12,FALSE))</f>
        <v/>
      </c>
      <c r="R58" s="16" t="str">
        <f>IF(ISERROR(VLOOKUP(CONCATENATE($A58,"_",R$2),'Reference data SID'!$B:$M,12,FALSE)),"",VLOOKUP(CONCATENATE($A58,"_",R$2),'Reference data SID'!$B:$M,12,FALSE))</f>
        <v/>
      </c>
      <c r="S58" s="16" t="str">
        <f>IF(ISERROR(VLOOKUP(CONCATENATE($A58,"_",S$2),'Reference data SID'!$B:$M,12,FALSE)),"",VLOOKUP(CONCATENATE($A58,"_",S$2),'Reference data SID'!$B:$M,12,FALSE))</f>
        <v/>
      </c>
      <c r="T58" s="16" t="str">
        <f>IF(ISERROR(VLOOKUP(CONCATENATE($A58,"_",T$2),'Reference data SID'!$B:$M,12,FALSE)),"",VLOOKUP(CONCATENATE($A58,"_",T$2),'Reference data SID'!$B:$M,12,FALSE))</f>
        <v/>
      </c>
      <c r="U58" s="16" t="str">
        <f>IF(ISERROR(VLOOKUP(CONCATENATE($A58,"_",U$2),'Reference data SID'!$B:$M,12,FALSE)),"",VLOOKUP(CONCATENATE($A58,"_",U$2),'Reference data SID'!$B:$M,12,FALSE))</f>
        <v/>
      </c>
      <c r="V58" s="16" t="str">
        <f>IF(ISERROR(VLOOKUP(CONCATENATE($A58,"_",V$2),'Reference data SID'!$B:$M,12,FALSE)),"",VLOOKUP(CONCATENATE($A58,"_",V$2),'Reference data SID'!$B:$M,12,FALSE))</f>
        <v/>
      </c>
      <c r="W58" s="16" t="str">
        <f>IF(ISERROR(VLOOKUP(CONCATENATE($A58,"_",W$2),'Reference data SID'!$B:$M,12,FALSE)),"",VLOOKUP(CONCATENATE($A58,"_",W$2),'Reference data SID'!$B:$M,12,FALSE))</f>
        <v/>
      </c>
      <c r="X58" s="16" t="str">
        <f>IF(ISERROR(VLOOKUP(CONCATENATE($A58,"_",X$2),'Reference data SID'!$B:$M,12,FALSE)),"",VLOOKUP(CONCATENATE($A58,"_",X$2),'Reference data SID'!$B:$M,12,FALSE))</f>
        <v/>
      </c>
      <c r="Y58" s="17" t="str">
        <f>IF(ISERROR(VLOOKUP(CONCATENATE($A58,"_",Y$2),'Reference data SID'!$B:$M,12,FALSE)),"",VLOOKUP(CONCATENATE($A58,"_",Y$2),'Reference data SID'!$B:$M,12,FALSE))</f>
        <v>260-900-6</v>
      </c>
      <c r="Z58" s="16" t="str">
        <f>IF(ISERROR(VLOOKUP(CONCATENATE($A58,"_",Z$2),'Reference data SID'!$B:$M,12,FALSE)),"",VLOOKUP(CONCATENATE($A58,"_",Z$2),'Reference data SID'!$B:$M,12,FALSE))</f>
        <v/>
      </c>
      <c r="AA58" s="16" t="str">
        <f>IF(ISERROR(VLOOKUP(CONCATENATE($A58,"_",AA$2),'Reference data SID'!$B:$M,12,FALSE)),"",VLOOKUP(CONCATENATE($A58,"_",AA$2),'Reference data SID'!$B:$M,12,FALSE))</f>
        <v/>
      </c>
      <c r="AB58" s="16" t="str">
        <f>IF(ISERROR(VLOOKUP(CONCATENATE($A58,"_",AB$2),'Reference data SID'!$B:$M,12,FALSE)),"",VLOOKUP(CONCATENATE($A58,"_",AB$2),'Reference data SID'!$B:$M,12,FALSE))</f>
        <v/>
      </c>
      <c r="AC58" s="16" t="str">
        <f>IF(ISERROR(VLOOKUP(CONCATENATE($A58,"_",AC$2),'Reference data SID'!$B:$M,12,FALSE)),"",VLOOKUP(CONCATENATE($A58,"_",AC$2),'Reference data SID'!$B:$M,12,FALSE))</f>
        <v/>
      </c>
      <c r="AD58" s="16" t="str">
        <f>IF(ISERROR(VLOOKUP(CONCATENATE($A58,"_",AD$2),'Reference data SID'!$B:$M,12,FALSE)),"",VLOOKUP(CONCATENATE($A58,"_",AD$2),'Reference data SID'!$B:$M,12,FALSE))</f>
        <v/>
      </c>
      <c r="AE58" s="16" t="str">
        <f>IF(ISERROR(VLOOKUP(CONCATENATE($A58,"_",AE$2),'Reference data SID'!$B:$M,12,FALSE)),"",VLOOKUP(CONCATENATE($A58,"_",AE$2),'Reference data SID'!$B:$M,12,FALSE))</f>
        <v/>
      </c>
      <c r="AF58" s="16" t="str">
        <f>IF(ISERROR(VLOOKUP(CONCATENATE($A58,"_",AF$2),'Reference data SID'!$B:$M,12,FALSE)),"",VLOOKUP(CONCATENATE($A58,"_",AF$2),'Reference data SID'!$B:$M,12,FALSE))</f>
        <v/>
      </c>
      <c r="AG58" s="16" t="str">
        <f>IF(ISERROR(VLOOKUP(CONCATENATE($A58,"_",AG$2),'Reference data SID'!$B:$M,12,FALSE)),"",VLOOKUP(CONCATENATE($A58,"_",AG$2),'Reference data SID'!$B:$M,12,FALSE))</f>
        <v/>
      </c>
      <c r="AH58" s="16" t="str">
        <f>IF(ISERROR(VLOOKUP(CONCATENATE($A58,"_",AH$2),'Reference data SID'!$B:$M,12,FALSE)),"",VLOOKUP(CONCATENATE($A58,"_",AH$2),'Reference data SID'!$B:$M,12,FALSE))</f>
        <v/>
      </c>
      <c r="AI58" s="16" t="str">
        <f>IF(ISERROR(VLOOKUP(CONCATENATE($A58,"_",AI$2),'Reference data SID'!$B:$M,12,FALSE)),"",VLOOKUP(CONCATENATE($A58,"_",AI$2),'Reference data SID'!$B:$M,12,FALSE))</f>
        <v/>
      </c>
      <c r="AJ58" s="16" t="str">
        <f>IF(ISERROR(VLOOKUP(CONCATENATE($A58,"_",AJ$2),'Reference data SID'!$B:$M,12,FALSE)),"",VLOOKUP(CONCATENATE($A58,"_",AJ$2),'Reference data SID'!$B:$M,12,FALSE))</f>
        <v/>
      </c>
      <c r="AK58" s="16" t="str">
        <f>IF(ISERROR(VLOOKUP(CONCATENATE($A58,"_",AK$2),'Reference data SID'!$B:$M,12,FALSE)),"",VLOOKUP(CONCATENATE($A58,"_",AK$2),'Reference data SID'!$B:$M,12,FALSE))</f>
        <v/>
      </c>
      <c r="AL58" s="16" t="str">
        <f>IF(ISERROR(VLOOKUP(CONCATENATE($A58,"_",AL$2),'Reference data SID'!$B:$M,12,FALSE)),"",VLOOKUP(CONCATENATE($A58,"_",AL$2),'Reference data SID'!$B:$M,12,FALSE))</f>
        <v/>
      </c>
      <c r="AM58" s="16" t="str">
        <f>IF(ISERROR(VLOOKUP(CONCATENATE($A58,"_",AM$2),'Reference data SID'!$B:$M,12,FALSE)),"",VLOOKUP(CONCATENATE($A58,"_",AM$2),'Reference data SID'!$B:$M,12,FALSE))</f>
        <v/>
      </c>
      <c r="AN58" s="16" t="str">
        <f>IF(ISERROR(VLOOKUP(CONCATENATE($A58,"_",AN$2),'Reference data SID'!$B:$M,12,FALSE)),"",VLOOKUP(CONCATENATE($A58,"_",AN$2),'Reference data SID'!$B:$M,12,FALSE))</f>
        <v/>
      </c>
      <c r="AO58" s="16" t="str">
        <f>IF(ISERROR(VLOOKUP(CONCATENATE($A58,"_",AO$2),'Reference data SID'!$B:$M,12,FALSE)),"",VLOOKUP(CONCATENATE($A58,"_",AO$2),'Reference data SID'!$B:$M,12,FALSE))</f>
        <v/>
      </c>
      <c r="AP58" s="16" t="str">
        <f>IF(ISERROR(VLOOKUP(CONCATENATE($A58,"_",AP$2),'Reference data SID'!$B:$M,12,FALSE)),"",VLOOKUP(CONCATENATE($A58,"_",AP$2),'Reference data SID'!$B:$M,12,FALSE))</f>
        <v/>
      </c>
      <c r="AQ58" s="16" t="str">
        <f>IF(ISERROR(VLOOKUP(CONCATENATE($A58,"_",AQ$2),'Reference data SID'!$B:$M,12,FALSE)),"",VLOOKUP(CONCATENATE($A58,"_",AQ$2),'Reference data SID'!$B:$M,12,FALSE))</f>
        <v/>
      </c>
      <c r="AR58" s="16" t="str">
        <f>IF(ISERROR(VLOOKUP(CONCATENATE($A58,"_",AR$2),'Reference data SID'!$B:$M,12,FALSE)),"",VLOOKUP(CONCATENATE($A58,"_",AR$2),'Reference data SID'!$B:$M,12,FALSE))</f>
        <v/>
      </c>
      <c r="AS58" s="16" t="str">
        <f>IF(ISERROR(VLOOKUP(CONCATENATE($A58,"_",AS$2),'Reference data SID'!$B:$M,12,FALSE)),"",VLOOKUP(CONCATENATE($A58,"_",AS$2),'Reference data SID'!$B:$M,12,FALSE))</f>
        <v/>
      </c>
      <c r="AT58" s="16" t="str">
        <f>IF(ISERROR(VLOOKUP(CONCATENATE($A58,"_",AT$2),'Reference data SID'!$B:$M,12,FALSE)),"",VLOOKUP(CONCATENATE($A58,"_",AT$2),'Reference data SID'!$B:$M,12,FALSE))</f>
        <v/>
      </c>
    </row>
    <row r="59" spans="1:46" x14ac:dyDescent="0.25">
      <c r="A59">
        <v>55</v>
      </c>
      <c r="B59" s="16" t="str">
        <f>IF(ISERROR(VLOOKUP(CONCATENATE($A59,"_",B$2),'Reference data SID'!$B:$M,12,FALSE)),"",VLOOKUP(CONCATENATE($A59,"_",B$2),'Reference data SID'!$B:$M,12,FALSE))</f>
        <v/>
      </c>
      <c r="C59" s="16" t="str">
        <f>IF(ISERROR(VLOOKUP(CONCATENATE($A59,"_",C$2),'Reference data SID'!$B:$M,12,FALSE)),"",VLOOKUP(CONCATENATE($A59,"_",C$2),'Reference data SID'!$B:$M,12,FALSE))</f>
        <v/>
      </c>
      <c r="D59" s="16" t="str">
        <f>IF(ISERROR(VLOOKUP(CONCATENATE($A59,"_",D$2),'Reference data SID'!$B:$M,12,FALSE)),"",VLOOKUP(CONCATENATE($A59,"_",D$2),'Reference data SID'!$B:$M,12,FALSE))</f>
        <v/>
      </c>
      <c r="E59" s="16" t="str">
        <f>IF(ISERROR(VLOOKUP(CONCATENATE($A59,"_",E$2),'Reference data SID'!$B:$M,12,FALSE)),"",VLOOKUP(CONCATENATE($A59,"_",E$2),'Reference data SID'!$B:$M,12,FALSE))</f>
        <v/>
      </c>
      <c r="F59" s="16" t="str">
        <f>IF(ISERROR(VLOOKUP(CONCATENATE($A59,"_",F$2),'Reference data SID'!$B:$M,12,FALSE)),"",VLOOKUP(CONCATENATE($A59,"_",F$2),'Reference data SID'!$B:$M,12,FALSE))</f>
        <v/>
      </c>
      <c r="G59" s="16" t="str">
        <f>IF(ISERROR(VLOOKUP(CONCATENATE($A59,"_",G$2),'Reference data SID'!$B:$M,12,FALSE)),"",VLOOKUP(CONCATENATE($A59,"_",G$2),'Reference data SID'!$B:$M,12,FALSE))</f>
        <v/>
      </c>
      <c r="H59" s="16" t="str">
        <f>IF(ISERROR(VLOOKUP(CONCATENATE($A59,"_",H$2),'Reference data SID'!$B:$M,12,FALSE)),"",VLOOKUP(CONCATENATE($A59,"_",H$2),'Reference data SID'!$B:$M,12,FALSE))</f>
        <v/>
      </c>
      <c r="I59" s="16" t="str">
        <f>IF(ISERROR(VLOOKUP(CONCATENATE($A59,"_",I$2),'Reference data SID'!$B:$M,12,FALSE)),"",VLOOKUP(CONCATENATE($A59,"_",I$2),'Reference data SID'!$B:$M,12,FALSE))</f>
        <v/>
      </c>
      <c r="J59" s="16" t="str">
        <f>IF(ISERROR(VLOOKUP(CONCATENATE($A59,"_",J$2),'Reference data SID'!$B:$M,12,FALSE)),"",VLOOKUP(CONCATENATE($A59,"_",J$2),'Reference data SID'!$B:$M,12,FALSE))</f>
        <v/>
      </c>
      <c r="K59" s="16" t="str">
        <f>IF(ISERROR(VLOOKUP(CONCATENATE($A59,"_",K$2),'Reference data SID'!$B:$M,12,FALSE)),"",VLOOKUP(CONCATENATE($A59,"_",K$2),'Reference data SID'!$B:$M,12,FALSE))</f>
        <v/>
      </c>
      <c r="L59" s="16" t="str">
        <f>IF(ISERROR(VLOOKUP(CONCATENATE($A59,"_",L$2),'Reference data SID'!$B:$M,12,FALSE)),"",VLOOKUP(CONCATENATE($A59,"_",L$2),'Reference data SID'!$B:$M,12,FALSE))</f>
        <v/>
      </c>
      <c r="M59" s="16" t="str">
        <f>IF(ISERROR(VLOOKUP(CONCATENATE($A59,"_",M$2),'Reference data SID'!$B:$M,12,FALSE)),"",VLOOKUP(CONCATENATE($A59,"_",M$2),'Reference data SID'!$B:$M,12,FALSE))</f>
        <v/>
      </c>
      <c r="N59" s="16" t="str">
        <f>IF(ISERROR(VLOOKUP(CONCATENATE($A59,"_",N$2),'Reference data SID'!$B:$M,12,FALSE)),"",VLOOKUP(CONCATENATE($A59,"_",N$2),'Reference data SID'!$B:$M,12,FALSE))</f>
        <v/>
      </c>
      <c r="O59" s="16" t="str">
        <f>IF(ISERROR(VLOOKUP(CONCATENATE($A59,"_",O$2),'Reference data SID'!$B:$M,12,FALSE)),"",VLOOKUP(CONCATENATE($A59,"_",O$2),'Reference data SID'!$B:$M,12,FALSE))</f>
        <v/>
      </c>
      <c r="P59" s="16" t="str">
        <f>IF(ISERROR(VLOOKUP(CONCATENATE($A59,"_",P$2),'Reference data SID'!$B:$M,12,FALSE)),"",VLOOKUP(CONCATENATE($A59,"_",P$2),'Reference data SID'!$B:$M,12,FALSE))</f>
        <v/>
      </c>
      <c r="Q59" s="16" t="str">
        <f>IF(ISERROR(VLOOKUP(CONCATENATE($A59,"_",Q$2),'Reference data SID'!$B:$M,12,FALSE)),"",VLOOKUP(CONCATENATE($A59,"_",Q$2),'Reference data SID'!$B:$M,12,FALSE))</f>
        <v/>
      </c>
      <c r="R59" s="16" t="str">
        <f>IF(ISERROR(VLOOKUP(CONCATENATE($A59,"_",R$2),'Reference data SID'!$B:$M,12,FALSE)),"",VLOOKUP(CONCATENATE($A59,"_",R$2),'Reference data SID'!$B:$M,12,FALSE))</f>
        <v/>
      </c>
      <c r="S59" s="16" t="str">
        <f>IF(ISERROR(VLOOKUP(CONCATENATE($A59,"_",S$2),'Reference data SID'!$B:$M,12,FALSE)),"",VLOOKUP(CONCATENATE($A59,"_",S$2),'Reference data SID'!$B:$M,12,FALSE))</f>
        <v/>
      </c>
      <c r="T59" s="16" t="str">
        <f>IF(ISERROR(VLOOKUP(CONCATENATE($A59,"_",T$2),'Reference data SID'!$B:$M,12,FALSE)),"",VLOOKUP(CONCATENATE($A59,"_",T$2),'Reference data SID'!$B:$M,12,FALSE))</f>
        <v/>
      </c>
      <c r="U59" s="16" t="str">
        <f>IF(ISERROR(VLOOKUP(CONCATENATE($A59,"_",U$2),'Reference data SID'!$B:$M,12,FALSE)),"",VLOOKUP(CONCATENATE($A59,"_",U$2),'Reference data SID'!$B:$M,12,FALSE))</f>
        <v/>
      </c>
      <c r="V59" s="16" t="str">
        <f>IF(ISERROR(VLOOKUP(CONCATENATE($A59,"_",V$2),'Reference data SID'!$B:$M,12,FALSE)),"",VLOOKUP(CONCATENATE($A59,"_",V$2),'Reference data SID'!$B:$M,12,FALSE))</f>
        <v/>
      </c>
      <c r="W59" s="16" t="str">
        <f>IF(ISERROR(VLOOKUP(CONCATENATE($A59,"_",W$2),'Reference data SID'!$B:$M,12,FALSE)),"",VLOOKUP(CONCATENATE($A59,"_",W$2),'Reference data SID'!$B:$M,12,FALSE))</f>
        <v/>
      </c>
      <c r="X59" s="16" t="str">
        <f>IF(ISERROR(VLOOKUP(CONCATENATE($A59,"_",X$2),'Reference data SID'!$B:$M,12,FALSE)),"",VLOOKUP(CONCATENATE($A59,"_",X$2),'Reference data SID'!$B:$M,12,FALSE))</f>
        <v/>
      </c>
      <c r="Y59" s="17" t="str">
        <f>IF(ISERROR(VLOOKUP(CONCATENATE($A59,"_",Y$2),'Reference data SID'!$B:$M,12,FALSE)),"",VLOOKUP(CONCATENATE($A59,"_",Y$2),'Reference data SID'!$B:$M,12,FALSE))</f>
        <v>258-277-0</v>
      </c>
      <c r="Z59" s="16" t="str">
        <f>IF(ISERROR(VLOOKUP(CONCATENATE($A59,"_",Z$2),'Reference data SID'!$B:$M,12,FALSE)),"",VLOOKUP(CONCATENATE($A59,"_",Z$2),'Reference data SID'!$B:$M,12,FALSE))</f>
        <v/>
      </c>
      <c r="AA59" s="16" t="str">
        <f>IF(ISERROR(VLOOKUP(CONCATENATE($A59,"_",AA$2),'Reference data SID'!$B:$M,12,FALSE)),"",VLOOKUP(CONCATENATE($A59,"_",AA$2),'Reference data SID'!$B:$M,12,FALSE))</f>
        <v/>
      </c>
      <c r="AB59" s="16" t="str">
        <f>IF(ISERROR(VLOOKUP(CONCATENATE($A59,"_",AB$2),'Reference data SID'!$B:$M,12,FALSE)),"",VLOOKUP(CONCATENATE($A59,"_",AB$2),'Reference data SID'!$B:$M,12,FALSE))</f>
        <v/>
      </c>
      <c r="AC59" s="16" t="str">
        <f>IF(ISERROR(VLOOKUP(CONCATENATE($A59,"_",AC$2),'Reference data SID'!$B:$M,12,FALSE)),"",VLOOKUP(CONCATENATE($A59,"_",AC$2),'Reference data SID'!$B:$M,12,FALSE))</f>
        <v/>
      </c>
      <c r="AD59" s="16" t="str">
        <f>IF(ISERROR(VLOOKUP(CONCATENATE($A59,"_",AD$2),'Reference data SID'!$B:$M,12,FALSE)),"",VLOOKUP(CONCATENATE($A59,"_",AD$2),'Reference data SID'!$B:$M,12,FALSE))</f>
        <v/>
      </c>
      <c r="AE59" s="16" t="str">
        <f>IF(ISERROR(VLOOKUP(CONCATENATE($A59,"_",AE$2),'Reference data SID'!$B:$M,12,FALSE)),"",VLOOKUP(CONCATENATE($A59,"_",AE$2),'Reference data SID'!$B:$M,12,FALSE))</f>
        <v/>
      </c>
      <c r="AF59" s="16" t="str">
        <f>IF(ISERROR(VLOOKUP(CONCATENATE($A59,"_",AF$2),'Reference data SID'!$B:$M,12,FALSE)),"",VLOOKUP(CONCATENATE($A59,"_",AF$2),'Reference data SID'!$B:$M,12,FALSE))</f>
        <v/>
      </c>
      <c r="AG59" s="16" t="str">
        <f>IF(ISERROR(VLOOKUP(CONCATENATE($A59,"_",AG$2),'Reference data SID'!$B:$M,12,FALSE)),"",VLOOKUP(CONCATENATE($A59,"_",AG$2),'Reference data SID'!$B:$M,12,FALSE))</f>
        <v/>
      </c>
      <c r="AH59" s="16" t="str">
        <f>IF(ISERROR(VLOOKUP(CONCATENATE($A59,"_",AH$2),'Reference data SID'!$B:$M,12,FALSE)),"",VLOOKUP(CONCATENATE($A59,"_",AH$2),'Reference data SID'!$B:$M,12,FALSE))</f>
        <v/>
      </c>
      <c r="AI59" s="16" t="str">
        <f>IF(ISERROR(VLOOKUP(CONCATENATE($A59,"_",AI$2),'Reference data SID'!$B:$M,12,FALSE)),"",VLOOKUP(CONCATENATE($A59,"_",AI$2),'Reference data SID'!$B:$M,12,FALSE))</f>
        <v/>
      </c>
      <c r="AJ59" s="16" t="str">
        <f>IF(ISERROR(VLOOKUP(CONCATENATE($A59,"_",AJ$2),'Reference data SID'!$B:$M,12,FALSE)),"",VLOOKUP(CONCATENATE($A59,"_",AJ$2),'Reference data SID'!$B:$M,12,FALSE))</f>
        <v/>
      </c>
      <c r="AK59" s="16" t="str">
        <f>IF(ISERROR(VLOOKUP(CONCATENATE($A59,"_",AK$2),'Reference data SID'!$B:$M,12,FALSE)),"",VLOOKUP(CONCATENATE($A59,"_",AK$2),'Reference data SID'!$B:$M,12,FALSE))</f>
        <v/>
      </c>
      <c r="AL59" s="16" t="str">
        <f>IF(ISERROR(VLOOKUP(CONCATENATE($A59,"_",AL$2),'Reference data SID'!$B:$M,12,FALSE)),"",VLOOKUP(CONCATENATE($A59,"_",AL$2),'Reference data SID'!$B:$M,12,FALSE))</f>
        <v/>
      </c>
      <c r="AM59" s="16" t="str">
        <f>IF(ISERROR(VLOOKUP(CONCATENATE($A59,"_",AM$2),'Reference data SID'!$B:$M,12,FALSE)),"",VLOOKUP(CONCATENATE($A59,"_",AM$2),'Reference data SID'!$B:$M,12,FALSE))</f>
        <v/>
      </c>
      <c r="AN59" s="16" t="str">
        <f>IF(ISERROR(VLOOKUP(CONCATENATE($A59,"_",AN$2),'Reference data SID'!$B:$M,12,FALSE)),"",VLOOKUP(CONCATENATE($A59,"_",AN$2),'Reference data SID'!$B:$M,12,FALSE))</f>
        <v/>
      </c>
      <c r="AO59" s="16" t="str">
        <f>IF(ISERROR(VLOOKUP(CONCATENATE($A59,"_",AO$2),'Reference data SID'!$B:$M,12,FALSE)),"",VLOOKUP(CONCATENATE($A59,"_",AO$2),'Reference data SID'!$B:$M,12,FALSE))</f>
        <v/>
      </c>
      <c r="AP59" s="16" t="str">
        <f>IF(ISERROR(VLOOKUP(CONCATENATE($A59,"_",AP$2),'Reference data SID'!$B:$M,12,FALSE)),"",VLOOKUP(CONCATENATE($A59,"_",AP$2),'Reference data SID'!$B:$M,12,FALSE))</f>
        <v/>
      </c>
      <c r="AQ59" s="16" t="str">
        <f>IF(ISERROR(VLOOKUP(CONCATENATE($A59,"_",AQ$2),'Reference data SID'!$B:$M,12,FALSE)),"",VLOOKUP(CONCATENATE($A59,"_",AQ$2),'Reference data SID'!$B:$M,12,FALSE))</f>
        <v/>
      </c>
      <c r="AR59" s="16" t="str">
        <f>IF(ISERROR(VLOOKUP(CONCATENATE($A59,"_",AR$2),'Reference data SID'!$B:$M,12,FALSE)),"",VLOOKUP(CONCATENATE($A59,"_",AR$2),'Reference data SID'!$B:$M,12,FALSE))</f>
        <v/>
      </c>
      <c r="AS59" s="16" t="str">
        <f>IF(ISERROR(VLOOKUP(CONCATENATE($A59,"_",AS$2),'Reference data SID'!$B:$M,12,FALSE)),"",VLOOKUP(CONCATENATE($A59,"_",AS$2),'Reference data SID'!$B:$M,12,FALSE))</f>
        <v/>
      </c>
      <c r="AT59" s="16" t="str">
        <f>IF(ISERROR(VLOOKUP(CONCATENATE($A59,"_",AT$2),'Reference data SID'!$B:$M,12,FALSE)),"",VLOOKUP(CONCATENATE($A59,"_",AT$2),'Reference data SID'!$B:$M,12,FALSE))</f>
        <v/>
      </c>
    </row>
    <row r="60" spans="1:46" x14ac:dyDescent="0.25">
      <c r="A60">
        <v>56</v>
      </c>
      <c r="B60" s="16" t="str">
        <f>IF(ISERROR(VLOOKUP(CONCATENATE($A60,"_",B$2),'Reference data SID'!$B:$M,12,FALSE)),"",VLOOKUP(CONCATENATE($A60,"_",B$2),'Reference data SID'!$B:$M,12,FALSE))</f>
        <v/>
      </c>
      <c r="C60" s="16" t="str">
        <f>IF(ISERROR(VLOOKUP(CONCATENATE($A60,"_",C$2),'Reference data SID'!$B:$M,12,FALSE)),"",VLOOKUP(CONCATENATE($A60,"_",C$2),'Reference data SID'!$B:$M,12,FALSE))</f>
        <v/>
      </c>
      <c r="D60" s="16" t="str">
        <f>IF(ISERROR(VLOOKUP(CONCATENATE($A60,"_",D$2),'Reference data SID'!$B:$M,12,FALSE)),"",VLOOKUP(CONCATENATE($A60,"_",D$2),'Reference data SID'!$B:$M,12,FALSE))</f>
        <v/>
      </c>
      <c r="E60" s="16" t="str">
        <f>IF(ISERROR(VLOOKUP(CONCATENATE($A60,"_",E$2),'Reference data SID'!$B:$M,12,FALSE)),"",VLOOKUP(CONCATENATE($A60,"_",E$2),'Reference data SID'!$B:$M,12,FALSE))</f>
        <v/>
      </c>
      <c r="F60" s="16" t="str">
        <f>IF(ISERROR(VLOOKUP(CONCATENATE($A60,"_",F$2),'Reference data SID'!$B:$M,12,FALSE)),"",VLOOKUP(CONCATENATE($A60,"_",F$2),'Reference data SID'!$B:$M,12,FALSE))</f>
        <v/>
      </c>
      <c r="G60" s="16" t="str">
        <f>IF(ISERROR(VLOOKUP(CONCATENATE($A60,"_",G$2),'Reference data SID'!$B:$M,12,FALSE)),"",VLOOKUP(CONCATENATE($A60,"_",G$2),'Reference data SID'!$B:$M,12,FALSE))</f>
        <v/>
      </c>
      <c r="H60" s="16" t="str">
        <f>IF(ISERROR(VLOOKUP(CONCATENATE($A60,"_",H$2),'Reference data SID'!$B:$M,12,FALSE)),"",VLOOKUP(CONCATENATE($A60,"_",H$2),'Reference data SID'!$B:$M,12,FALSE))</f>
        <v/>
      </c>
      <c r="I60" s="16" t="str">
        <f>IF(ISERROR(VLOOKUP(CONCATENATE($A60,"_",I$2),'Reference data SID'!$B:$M,12,FALSE)),"",VLOOKUP(CONCATENATE($A60,"_",I$2),'Reference data SID'!$B:$M,12,FALSE))</f>
        <v/>
      </c>
      <c r="J60" s="16" t="str">
        <f>IF(ISERROR(VLOOKUP(CONCATENATE($A60,"_",J$2),'Reference data SID'!$B:$M,12,FALSE)),"",VLOOKUP(CONCATENATE($A60,"_",J$2),'Reference data SID'!$B:$M,12,FALSE))</f>
        <v/>
      </c>
      <c r="K60" s="16" t="str">
        <f>IF(ISERROR(VLOOKUP(CONCATENATE($A60,"_",K$2),'Reference data SID'!$B:$M,12,FALSE)),"",VLOOKUP(CONCATENATE($A60,"_",K$2),'Reference data SID'!$B:$M,12,FALSE))</f>
        <v/>
      </c>
      <c r="L60" s="16" t="str">
        <f>IF(ISERROR(VLOOKUP(CONCATENATE($A60,"_",L$2),'Reference data SID'!$B:$M,12,FALSE)),"",VLOOKUP(CONCATENATE($A60,"_",L$2),'Reference data SID'!$B:$M,12,FALSE))</f>
        <v/>
      </c>
      <c r="M60" s="16" t="str">
        <f>IF(ISERROR(VLOOKUP(CONCATENATE($A60,"_",M$2),'Reference data SID'!$B:$M,12,FALSE)),"",VLOOKUP(CONCATENATE($A60,"_",M$2),'Reference data SID'!$B:$M,12,FALSE))</f>
        <v/>
      </c>
      <c r="N60" s="16" t="str">
        <f>IF(ISERROR(VLOOKUP(CONCATENATE($A60,"_",N$2),'Reference data SID'!$B:$M,12,FALSE)),"",VLOOKUP(CONCATENATE($A60,"_",N$2),'Reference data SID'!$B:$M,12,FALSE))</f>
        <v/>
      </c>
      <c r="O60" s="16" t="str">
        <f>IF(ISERROR(VLOOKUP(CONCATENATE($A60,"_",O$2),'Reference data SID'!$B:$M,12,FALSE)),"",VLOOKUP(CONCATENATE($A60,"_",O$2),'Reference data SID'!$B:$M,12,FALSE))</f>
        <v/>
      </c>
      <c r="P60" s="16" t="str">
        <f>IF(ISERROR(VLOOKUP(CONCATENATE($A60,"_",P$2),'Reference data SID'!$B:$M,12,FALSE)),"",VLOOKUP(CONCATENATE($A60,"_",P$2),'Reference data SID'!$B:$M,12,FALSE))</f>
        <v/>
      </c>
      <c r="Q60" s="16" t="str">
        <f>IF(ISERROR(VLOOKUP(CONCATENATE($A60,"_",Q$2),'Reference data SID'!$B:$M,12,FALSE)),"",VLOOKUP(CONCATENATE($A60,"_",Q$2),'Reference data SID'!$B:$M,12,FALSE))</f>
        <v/>
      </c>
      <c r="R60" s="16" t="str">
        <f>IF(ISERROR(VLOOKUP(CONCATENATE($A60,"_",R$2),'Reference data SID'!$B:$M,12,FALSE)),"",VLOOKUP(CONCATENATE($A60,"_",R$2),'Reference data SID'!$B:$M,12,FALSE))</f>
        <v/>
      </c>
      <c r="S60" s="16" t="str">
        <f>IF(ISERROR(VLOOKUP(CONCATENATE($A60,"_",S$2),'Reference data SID'!$B:$M,12,FALSE)),"",VLOOKUP(CONCATENATE($A60,"_",S$2),'Reference data SID'!$B:$M,12,FALSE))</f>
        <v/>
      </c>
      <c r="T60" s="16" t="str">
        <f>IF(ISERROR(VLOOKUP(CONCATENATE($A60,"_",T$2),'Reference data SID'!$B:$M,12,FALSE)),"",VLOOKUP(CONCATENATE($A60,"_",T$2),'Reference data SID'!$B:$M,12,FALSE))</f>
        <v/>
      </c>
      <c r="U60" s="16" t="str">
        <f>IF(ISERROR(VLOOKUP(CONCATENATE($A60,"_",U$2),'Reference data SID'!$B:$M,12,FALSE)),"",VLOOKUP(CONCATENATE($A60,"_",U$2),'Reference data SID'!$B:$M,12,FALSE))</f>
        <v/>
      </c>
      <c r="V60" s="16" t="str">
        <f>IF(ISERROR(VLOOKUP(CONCATENATE($A60,"_",V$2),'Reference data SID'!$B:$M,12,FALSE)),"",VLOOKUP(CONCATENATE($A60,"_",V$2),'Reference data SID'!$B:$M,12,FALSE))</f>
        <v/>
      </c>
      <c r="W60" s="16" t="str">
        <f>IF(ISERROR(VLOOKUP(CONCATENATE($A60,"_",W$2),'Reference data SID'!$B:$M,12,FALSE)),"",VLOOKUP(CONCATENATE($A60,"_",W$2),'Reference data SID'!$B:$M,12,FALSE))</f>
        <v/>
      </c>
      <c r="X60" s="16" t="str">
        <f>IF(ISERROR(VLOOKUP(CONCATENATE($A60,"_",X$2),'Reference data SID'!$B:$M,12,FALSE)),"",VLOOKUP(CONCATENATE($A60,"_",X$2),'Reference data SID'!$B:$M,12,FALSE))</f>
        <v/>
      </c>
      <c r="Y60" s="17" t="str">
        <f>IF(ISERROR(VLOOKUP(CONCATENATE($A60,"_",Y$2),'Reference data SID'!$B:$M,12,FALSE)),"",VLOOKUP(CONCATENATE($A60,"_",Y$2),'Reference data SID'!$B:$M,12,FALSE))</f>
        <v>255-327-3</v>
      </c>
      <c r="Z60" s="16" t="str">
        <f>IF(ISERROR(VLOOKUP(CONCATENATE($A60,"_",Z$2),'Reference data SID'!$B:$M,12,FALSE)),"",VLOOKUP(CONCATENATE($A60,"_",Z$2),'Reference data SID'!$B:$M,12,FALSE))</f>
        <v/>
      </c>
      <c r="AA60" s="16" t="str">
        <f>IF(ISERROR(VLOOKUP(CONCATENATE($A60,"_",AA$2),'Reference data SID'!$B:$M,12,FALSE)),"",VLOOKUP(CONCATENATE($A60,"_",AA$2),'Reference data SID'!$B:$M,12,FALSE))</f>
        <v/>
      </c>
      <c r="AB60" s="16" t="str">
        <f>IF(ISERROR(VLOOKUP(CONCATENATE($A60,"_",AB$2),'Reference data SID'!$B:$M,12,FALSE)),"",VLOOKUP(CONCATENATE($A60,"_",AB$2),'Reference data SID'!$B:$M,12,FALSE))</f>
        <v/>
      </c>
      <c r="AC60" s="16" t="str">
        <f>IF(ISERROR(VLOOKUP(CONCATENATE($A60,"_",AC$2),'Reference data SID'!$B:$M,12,FALSE)),"",VLOOKUP(CONCATENATE($A60,"_",AC$2),'Reference data SID'!$B:$M,12,FALSE))</f>
        <v/>
      </c>
      <c r="AD60" s="16" t="str">
        <f>IF(ISERROR(VLOOKUP(CONCATENATE($A60,"_",AD$2),'Reference data SID'!$B:$M,12,FALSE)),"",VLOOKUP(CONCATENATE($A60,"_",AD$2),'Reference data SID'!$B:$M,12,FALSE))</f>
        <v/>
      </c>
      <c r="AE60" s="16" t="str">
        <f>IF(ISERROR(VLOOKUP(CONCATENATE($A60,"_",AE$2),'Reference data SID'!$B:$M,12,FALSE)),"",VLOOKUP(CONCATENATE($A60,"_",AE$2),'Reference data SID'!$B:$M,12,FALSE))</f>
        <v/>
      </c>
      <c r="AF60" s="16" t="str">
        <f>IF(ISERROR(VLOOKUP(CONCATENATE($A60,"_",AF$2),'Reference data SID'!$B:$M,12,FALSE)),"",VLOOKUP(CONCATENATE($A60,"_",AF$2),'Reference data SID'!$B:$M,12,FALSE))</f>
        <v/>
      </c>
      <c r="AG60" s="16" t="str">
        <f>IF(ISERROR(VLOOKUP(CONCATENATE($A60,"_",AG$2),'Reference data SID'!$B:$M,12,FALSE)),"",VLOOKUP(CONCATENATE($A60,"_",AG$2),'Reference data SID'!$B:$M,12,FALSE))</f>
        <v/>
      </c>
      <c r="AH60" s="16" t="str">
        <f>IF(ISERROR(VLOOKUP(CONCATENATE($A60,"_",AH$2),'Reference data SID'!$B:$M,12,FALSE)),"",VLOOKUP(CONCATENATE($A60,"_",AH$2),'Reference data SID'!$B:$M,12,FALSE))</f>
        <v/>
      </c>
      <c r="AI60" s="16" t="str">
        <f>IF(ISERROR(VLOOKUP(CONCATENATE($A60,"_",AI$2),'Reference data SID'!$B:$M,12,FALSE)),"",VLOOKUP(CONCATENATE($A60,"_",AI$2),'Reference data SID'!$B:$M,12,FALSE))</f>
        <v/>
      </c>
      <c r="AJ60" s="16" t="str">
        <f>IF(ISERROR(VLOOKUP(CONCATENATE($A60,"_",AJ$2),'Reference data SID'!$B:$M,12,FALSE)),"",VLOOKUP(CONCATENATE($A60,"_",AJ$2),'Reference data SID'!$B:$M,12,FALSE))</f>
        <v/>
      </c>
      <c r="AK60" s="16" t="str">
        <f>IF(ISERROR(VLOOKUP(CONCATENATE($A60,"_",AK$2),'Reference data SID'!$B:$M,12,FALSE)),"",VLOOKUP(CONCATENATE($A60,"_",AK$2),'Reference data SID'!$B:$M,12,FALSE))</f>
        <v/>
      </c>
      <c r="AL60" s="16" t="str">
        <f>IF(ISERROR(VLOOKUP(CONCATENATE($A60,"_",AL$2),'Reference data SID'!$B:$M,12,FALSE)),"",VLOOKUP(CONCATENATE($A60,"_",AL$2),'Reference data SID'!$B:$M,12,FALSE))</f>
        <v/>
      </c>
      <c r="AM60" s="16" t="str">
        <f>IF(ISERROR(VLOOKUP(CONCATENATE($A60,"_",AM$2),'Reference data SID'!$B:$M,12,FALSE)),"",VLOOKUP(CONCATENATE($A60,"_",AM$2),'Reference data SID'!$B:$M,12,FALSE))</f>
        <v/>
      </c>
      <c r="AN60" s="16" t="str">
        <f>IF(ISERROR(VLOOKUP(CONCATENATE($A60,"_",AN$2),'Reference data SID'!$B:$M,12,FALSE)),"",VLOOKUP(CONCATENATE($A60,"_",AN$2),'Reference data SID'!$B:$M,12,FALSE))</f>
        <v/>
      </c>
      <c r="AO60" s="16" t="str">
        <f>IF(ISERROR(VLOOKUP(CONCATENATE($A60,"_",AO$2),'Reference data SID'!$B:$M,12,FALSE)),"",VLOOKUP(CONCATENATE($A60,"_",AO$2),'Reference data SID'!$B:$M,12,FALSE))</f>
        <v/>
      </c>
      <c r="AP60" s="16" t="str">
        <f>IF(ISERROR(VLOOKUP(CONCATENATE($A60,"_",AP$2),'Reference data SID'!$B:$M,12,FALSE)),"",VLOOKUP(CONCATENATE($A60,"_",AP$2),'Reference data SID'!$B:$M,12,FALSE))</f>
        <v/>
      </c>
      <c r="AQ60" s="16" t="str">
        <f>IF(ISERROR(VLOOKUP(CONCATENATE($A60,"_",AQ$2),'Reference data SID'!$B:$M,12,FALSE)),"",VLOOKUP(CONCATENATE($A60,"_",AQ$2),'Reference data SID'!$B:$M,12,FALSE))</f>
        <v/>
      </c>
      <c r="AR60" s="16" t="str">
        <f>IF(ISERROR(VLOOKUP(CONCATENATE($A60,"_",AR$2),'Reference data SID'!$B:$M,12,FALSE)),"",VLOOKUP(CONCATENATE($A60,"_",AR$2),'Reference data SID'!$B:$M,12,FALSE))</f>
        <v/>
      </c>
      <c r="AS60" s="16" t="str">
        <f>IF(ISERROR(VLOOKUP(CONCATENATE($A60,"_",AS$2),'Reference data SID'!$B:$M,12,FALSE)),"",VLOOKUP(CONCATENATE($A60,"_",AS$2),'Reference data SID'!$B:$M,12,FALSE))</f>
        <v/>
      </c>
      <c r="AT60" s="16" t="str">
        <f>IF(ISERROR(VLOOKUP(CONCATENATE($A60,"_",AT$2),'Reference data SID'!$B:$M,12,FALSE)),"",VLOOKUP(CONCATENATE($A60,"_",AT$2),'Reference data SID'!$B:$M,12,FALSE))</f>
        <v/>
      </c>
    </row>
    <row r="61" spans="1:46" x14ac:dyDescent="0.25">
      <c r="A61">
        <v>57</v>
      </c>
      <c r="B61" s="16" t="str">
        <f>IF(ISERROR(VLOOKUP(CONCATENATE($A61,"_",B$2),'Reference data SID'!$B:$M,12,FALSE)),"",VLOOKUP(CONCATENATE($A61,"_",B$2),'Reference data SID'!$B:$M,12,FALSE))</f>
        <v/>
      </c>
      <c r="C61" s="16" t="str">
        <f>IF(ISERROR(VLOOKUP(CONCATENATE($A61,"_",C$2),'Reference data SID'!$B:$M,12,FALSE)),"",VLOOKUP(CONCATENATE($A61,"_",C$2),'Reference data SID'!$B:$M,12,FALSE))</f>
        <v/>
      </c>
      <c r="D61" s="16" t="str">
        <f>IF(ISERROR(VLOOKUP(CONCATENATE($A61,"_",D$2),'Reference data SID'!$B:$M,12,FALSE)),"",VLOOKUP(CONCATENATE($A61,"_",D$2),'Reference data SID'!$B:$M,12,FALSE))</f>
        <v/>
      </c>
      <c r="E61" s="16" t="str">
        <f>IF(ISERROR(VLOOKUP(CONCATENATE($A61,"_",E$2),'Reference data SID'!$B:$M,12,FALSE)),"",VLOOKUP(CONCATENATE($A61,"_",E$2),'Reference data SID'!$B:$M,12,FALSE))</f>
        <v/>
      </c>
      <c r="F61" s="16" t="str">
        <f>IF(ISERROR(VLOOKUP(CONCATENATE($A61,"_",F$2),'Reference data SID'!$B:$M,12,FALSE)),"",VLOOKUP(CONCATENATE($A61,"_",F$2),'Reference data SID'!$B:$M,12,FALSE))</f>
        <v/>
      </c>
      <c r="G61" s="16" t="str">
        <f>IF(ISERROR(VLOOKUP(CONCATENATE($A61,"_",G$2),'Reference data SID'!$B:$M,12,FALSE)),"",VLOOKUP(CONCATENATE($A61,"_",G$2),'Reference data SID'!$B:$M,12,FALSE))</f>
        <v/>
      </c>
      <c r="H61" s="16" t="str">
        <f>IF(ISERROR(VLOOKUP(CONCATENATE($A61,"_",H$2),'Reference data SID'!$B:$M,12,FALSE)),"",VLOOKUP(CONCATENATE($A61,"_",H$2),'Reference data SID'!$B:$M,12,FALSE))</f>
        <v/>
      </c>
      <c r="I61" s="16" t="str">
        <f>IF(ISERROR(VLOOKUP(CONCATENATE($A61,"_",I$2),'Reference data SID'!$B:$M,12,FALSE)),"",VLOOKUP(CONCATENATE($A61,"_",I$2),'Reference data SID'!$B:$M,12,FALSE))</f>
        <v/>
      </c>
      <c r="J61" s="16" t="str">
        <f>IF(ISERROR(VLOOKUP(CONCATENATE($A61,"_",J$2),'Reference data SID'!$B:$M,12,FALSE)),"",VLOOKUP(CONCATENATE($A61,"_",J$2),'Reference data SID'!$B:$M,12,FALSE))</f>
        <v/>
      </c>
      <c r="K61" s="16" t="str">
        <f>IF(ISERROR(VLOOKUP(CONCATENATE($A61,"_",K$2),'Reference data SID'!$B:$M,12,FALSE)),"",VLOOKUP(CONCATENATE($A61,"_",K$2),'Reference data SID'!$B:$M,12,FALSE))</f>
        <v/>
      </c>
      <c r="L61" s="16" t="str">
        <f>IF(ISERROR(VLOOKUP(CONCATENATE($A61,"_",L$2),'Reference data SID'!$B:$M,12,FALSE)),"",VLOOKUP(CONCATENATE($A61,"_",L$2),'Reference data SID'!$B:$M,12,FALSE))</f>
        <v/>
      </c>
      <c r="M61" s="16" t="str">
        <f>IF(ISERROR(VLOOKUP(CONCATENATE($A61,"_",M$2),'Reference data SID'!$B:$M,12,FALSE)),"",VLOOKUP(CONCATENATE($A61,"_",M$2),'Reference data SID'!$B:$M,12,FALSE))</f>
        <v/>
      </c>
      <c r="N61" s="16" t="str">
        <f>IF(ISERROR(VLOOKUP(CONCATENATE($A61,"_",N$2),'Reference data SID'!$B:$M,12,FALSE)),"",VLOOKUP(CONCATENATE($A61,"_",N$2),'Reference data SID'!$B:$M,12,FALSE))</f>
        <v/>
      </c>
      <c r="O61" s="16" t="str">
        <f>IF(ISERROR(VLOOKUP(CONCATENATE($A61,"_",O$2),'Reference data SID'!$B:$M,12,FALSE)),"",VLOOKUP(CONCATENATE($A61,"_",O$2),'Reference data SID'!$B:$M,12,FALSE))</f>
        <v/>
      </c>
      <c r="P61" s="16" t="str">
        <f>IF(ISERROR(VLOOKUP(CONCATENATE($A61,"_",P$2),'Reference data SID'!$B:$M,12,FALSE)),"",VLOOKUP(CONCATENATE($A61,"_",P$2),'Reference data SID'!$B:$M,12,FALSE))</f>
        <v/>
      </c>
      <c r="Q61" s="16" t="str">
        <f>IF(ISERROR(VLOOKUP(CONCATENATE($A61,"_",Q$2),'Reference data SID'!$B:$M,12,FALSE)),"",VLOOKUP(CONCATENATE($A61,"_",Q$2),'Reference data SID'!$B:$M,12,FALSE))</f>
        <v/>
      </c>
      <c r="R61" s="16" t="str">
        <f>IF(ISERROR(VLOOKUP(CONCATENATE($A61,"_",R$2),'Reference data SID'!$B:$M,12,FALSE)),"",VLOOKUP(CONCATENATE($A61,"_",R$2),'Reference data SID'!$B:$M,12,FALSE))</f>
        <v/>
      </c>
      <c r="S61" s="16" t="str">
        <f>IF(ISERROR(VLOOKUP(CONCATENATE($A61,"_",S$2),'Reference data SID'!$B:$M,12,FALSE)),"",VLOOKUP(CONCATENATE($A61,"_",S$2),'Reference data SID'!$B:$M,12,FALSE))</f>
        <v/>
      </c>
      <c r="T61" s="16" t="str">
        <f>IF(ISERROR(VLOOKUP(CONCATENATE($A61,"_",T$2),'Reference data SID'!$B:$M,12,FALSE)),"",VLOOKUP(CONCATENATE($A61,"_",T$2),'Reference data SID'!$B:$M,12,FALSE))</f>
        <v/>
      </c>
      <c r="U61" s="16" t="str">
        <f>IF(ISERROR(VLOOKUP(CONCATENATE($A61,"_",U$2),'Reference data SID'!$B:$M,12,FALSE)),"",VLOOKUP(CONCATENATE($A61,"_",U$2),'Reference data SID'!$B:$M,12,FALSE))</f>
        <v/>
      </c>
      <c r="V61" s="16" t="str">
        <f>IF(ISERROR(VLOOKUP(CONCATENATE($A61,"_",V$2),'Reference data SID'!$B:$M,12,FALSE)),"",VLOOKUP(CONCATENATE($A61,"_",V$2),'Reference data SID'!$B:$M,12,FALSE))</f>
        <v/>
      </c>
      <c r="W61" s="16" t="str">
        <f>IF(ISERROR(VLOOKUP(CONCATENATE($A61,"_",W$2),'Reference data SID'!$B:$M,12,FALSE)),"",VLOOKUP(CONCATENATE($A61,"_",W$2),'Reference data SID'!$B:$M,12,FALSE))</f>
        <v/>
      </c>
      <c r="X61" s="16" t="str">
        <f>IF(ISERROR(VLOOKUP(CONCATENATE($A61,"_",X$2),'Reference data SID'!$B:$M,12,FALSE)),"",VLOOKUP(CONCATENATE($A61,"_",X$2),'Reference data SID'!$B:$M,12,FALSE))</f>
        <v/>
      </c>
      <c r="Y61" s="17" t="str">
        <f>IF(ISERROR(VLOOKUP(CONCATENATE($A61,"_",Y$2),'Reference data SID'!$B:$M,12,FALSE)),"",VLOOKUP(CONCATENATE($A61,"_",Y$2),'Reference data SID'!$B:$M,12,FALSE))</f>
        <v>254-373-1</v>
      </c>
      <c r="Z61" s="16" t="str">
        <f>IF(ISERROR(VLOOKUP(CONCATENATE($A61,"_",Z$2),'Reference data SID'!$B:$M,12,FALSE)),"",VLOOKUP(CONCATENATE($A61,"_",Z$2),'Reference data SID'!$B:$M,12,FALSE))</f>
        <v/>
      </c>
      <c r="AA61" s="16" t="str">
        <f>IF(ISERROR(VLOOKUP(CONCATENATE($A61,"_",AA$2),'Reference data SID'!$B:$M,12,FALSE)),"",VLOOKUP(CONCATENATE($A61,"_",AA$2),'Reference data SID'!$B:$M,12,FALSE))</f>
        <v/>
      </c>
      <c r="AB61" s="16" t="str">
        <f>IF(ISERROR(VLOOKUP(CONCATENATE($A61,"_",AB$2),'Reference data SID'!$B:$M,12,FALSE)),"",VLOOKUP(CONCATENATE($A61,"_",AB$2),'Reference data SID'!$B:$M,12,FALSE))</f>
        <v/>
      </c>
      <c r="AC61" s="16" t="str">
        <f>IF(ISERROR(VLOOKUP(CONCATENATE($A61,"_",AC$2),'Reference data SID'!$B:$M,12,FALSE)),"",VLOOKUP(CONCATENATE($A61,"_",AC$2),'Reference data SID'!$B:$M,12,FALSE))</f>
        <v/>
      </c>
      <c r="AD61" s="16" t="str">
        <f>IF(ISERROR(VLOOKUP(CONCATENATE($A61,"_",AD$2),'Reference data SID'!$B:$M,12,FALSE)),"",VLOOKUP(CONCATENATE($A61,"_",AD$2),'Reference data SID'!$B:$M,12,FALSE))</f>
        <v/>
      </c>
      <c r="AE61" s="16" t="str">
        <f>IF(ISERROR(VLOOKUP(CONCATENATE($A61,"_",AE$2),'Reference data SID'!$B:$M,12,FALSE)),"",VLOOKUP(CONCATENATE($A61,"_",AE$2),'Reference data SID'!$B:$M,12,FALSE))</f>
        <v/>
      </c>
      <c r="AF61" s="16" t="str">
        <f>IF(ISERROR(VLOOKUP(CONCATENATE($A61,"_",AF$2),'Reference data SID'!$B:$M,12,FALSE)),"",VLOOKUP(CONCATENATE($A61,"_",AF$2),'Reference data SID'!$B:$M,12,FALSE))</f>
        <v/>
      </c>
      <c r="AG61" s="16" t="str">
        <f>IF(ISERROR(VLOOKUP(CONCATENATE($A61,"_",AG$2),'Reference data SID'!$B:$M,12,FALSE)),"",VLOOKUP(CONCATENATE($A61,"_",AG$2),'Reference data SID'!$B:$M,12,FALSE))</f>
        <v/>
      </c>
      <c r="AH61" s="16" t="str">
        <f>IF(ISERROR(VLOOKUP(CONCATENATE($A61,"_",AH$2),'Reference data SID'!$B:$M,12,FALSE)),"",VLOOKUP(CONCATENATE($A61,"_",AH$2),'Reference data SID'!$B:$M,12,FALSE))</f>
        <v/>
      </c>
      <c r="AI61" s="16" t="str">
        <f>IF(ISERROR(VLOOKUP(CONCATENATE($A61,"_",AI$2),'Reference data SID'!$B:$M,12,FALSE)),"",VLOOKUP(CONCATENATE($A61,"_",AI$2),'Reference data SID'!$B:$M,12,FALSE))</f>
        <v/>
      </c>
      <c r="AJ61" s="16" t="str">
        <f>IF(ISERROR(VLOOKUP(CONCATENATE($A61,"_",AJ$2),'Reference data SID'!$B:$M,12,FALSE)),"",VLOOKUP(CONCATENATE($A61,"_",AJ$2),'Reference data SID'!$B:$M,12,FALSE))</f>
        <v/>
      </c>
      <c r="AK61" s="16" t="str">
        <f>IF(ISERROR(VLOOKUP(CONCATENATE($A61,"_",AK$2),'Reference data SID'!$B:$M,12,FALSE)),"",VLOOKUP(CONCATENATE($A61,"_",AK$2),'Reference data SID'!$B:$M,12,FALSE))</f>
        <v/>
      </c>
      <c r="AL61" s="16" t="str">
        <f>IF(ISERROR(VLOOKUP(CONCATENATE($A61,"_",AL$2),'Reference data SID'!$B:$M,12,FALSE)),"",VLOOKUP(CONCATENATE($A61,"_",AL$2),'Reference data SID'!$B:$M,12,FALSE))</f>
        <v/>
      </c>
      <c r="AM61" s="16" t="str">
        <f>IF(ISERROR(VLOOKUP(CONCATENATE($A61,"_",AM$2),'Reference data SID'!$B:$M,12,FALSE)),"",VLOOKUP(CONCATENATE($A61,"_",AM$2),'Reference data SID'!$B:$M,12,FALSE))</f>
        <v/>
      </c>
      <c r="AN61" s="16" t="str">
        <f>IF(ISERROR(VLOOKUP(CONCATENATE($A61,"_",AN$2),'Reference data SID'!$B:$M,12,FALSE)),"",VLOOKUP(CONCATENATE($A61,"_",AN$2),'Reference data SID'!$B:$M,12,FALSE))</f>
        <v/>
      </c>
      <c r="AO61" s="16" t="str">
        <f>IF(ISERROR(VLOOKUP(CONCATENATE($A61,"_",AO$2),'Reference data SID'!$B:$M,12,FALSE)),"",VLOOKUP(CONCATENATE($A61,"_",AO$2),'Reference data SID'!$B:$M,12,FALSE))</f>
        <v/>
      </c>
      <c r="AP61" s="16" t="str">
        <f>IF(ISERROR(VLOOKUP(CONCATENATE($A61,"_",AP$2),'Reference data SID'!$B:$M,12,FALSE)),"",VLOOKUP(CONCATENATE($A61,"_",AP$2),'Reference data SID'!$B:$M,12,FALSE))</f>
        <v/>
      </c>
      <c r="AQ61" s="16" t="str">
        <f>IF(ISERROR(VLOOKUP(CONCATENATE($A61,"_",AQ$2),'Reference data SID'!$B:$M,12,FALSE)),"",VLOOKUP(CONCATENATE($A61,"_",AQ$2),'Reference data SID'!$B:$M,12,FALSE))</f>
        <v/>
      </c>
      <c r="AR61" s="16" t="str">
        <f>IF(ISERROR(VLOOKUP(CONCATENATE($A61,"_",AR$2),'Reference data SID'!$B:$M,12,FALSE)),"",VLOOKUP(CONCATENATE($A61,"_",AR$2),'Reference data SID'!$B:$M,12,FALSE))</f>
        <v/>
      </c>
      <c r="AS61" s="16" t="str">
        <f>IF(ISERROR(VLOOKUP(CONCATENATE($A61,"_",AS$2),'Reference data SID'!$B:$M,12,FALSE)),"",VLOOKUP(CONCATENATE($A61,"_",AS$2),'Reference data SID'!$B:$M,12,FALSE))</f>
        <v/>
      </c>
      <c r="AT61" s="16" t="str">
        <f>IF(ISERROR(VLOOKUP(CONCATENATE($A61,"_",AT$2),'Reference data SID'!$B:$M,12,FALSE)),"",VLOOKUP(CONCATENATE($A61,"_",AT$2),'Reference data SID'!$B:$M,12,FALSE))</f>
        <v/>
      </c>
    </row>
    <row r="62" spans="1:46" x14ac:dyDescent="0.25">
      <c r="A62">
        <v>58</v>
      </c>
      <c r="B62" s="16" t="str">
        <f>IF(ISERROR(VLOOKUP(CONCATENATE($A62,"_",B$2),'Reference data SID'!$B:$M,12,FALSE)),"",VLOOKUP(CONCATENATE($A62,"_",B$2),'Reference data SID'!$B:$M,12,FALSE))</f>
        <v/>
      </c>
      <c r="C62" s="16" t="str">
        <f>IF(ISERROR(VLOOKUP(CONCATENATE($A62,"_",C$2),'Reference data SID'!$B:$M,12,FALSE)),"",VLOOKUP(CONCATENATE($A62,"_",C$2),'Reference data SID'!$B:$M,12,FALSE))</f>
        <v/>
      </c>
      <c r="D62" s="16" t="str">
        <f>IF(ISERROR(VLOOKUP(CONCATENATE($A62,"_",D$2),'Reference data SID'!$B:$M,12,FALSE)),"",VLOOKUP(CONCATENATE($A62,"_",D$2),'Reference data SID'!$B:$M,12,FALSE))</f>
        <v/>
      </c>
      <c r="E62" s="16" t="str">
        <f>IF(ISERROR(VLOOKUP(CONCATENATE($A62,"_",E$2),'Reference data SID'!$B:$M,12,FALSE)),"",VLOOKUP(CONCATENATE($A62,"_",E$2),'Reference data SID'!$B:$M,12,FALSE))</f>
        <v/>
      </c>
      <c r="F62" s="16" t="str">
        <f>IF(ISERROR(VLOOKUP(CONCATENATE($A62,"_",F$2),'Reference data SID'!$B:$M,12,FALSE)),"",VLOOKUP(CONCATENATE($A62,"_",F$2),'Reference data SID'!$B:$M,12,FALSE))</f>
        <v/>
      </c>
      <c r="G62" s="16" t="str">
        <f>IF(ISERROR(VLOOKUP(CONCATENATE($A62,"_",G$2),'Reference data SID'!$B:$M,12,FALSE)),"",VLOOKUP(CONCATENATE($A62,"_",G$2),'Reference data SID'!$B:$M,12,FALSE))</f>
        <v/>
      </c>
      <c r="H62" s="16" t="str">
        <f>IF(ISERROR(VLOOKUP(CONCATENATE($A62,"_",H$2),'Reference data SID'!$B:$M,12,FALSE)),"",VLOOKUP(CONCATENATE($A62,"_",H$2),'Reference data SID'!$B:$M,12,FALSE))</f>
        <v/>
      </c>
      <c r="I62" s="16" t="str">
        <f>IF(ISERROR(VLOOKUP(CONCATENATE($A62,"_",I$2),'Reference data SID'!$B:$M,12,FALSE)),"",VLOOKUP(CONCATENATE($A62,"_",I$2),'Reference data SID'!$B:$M,12,FALSE))</f>
        <v/>
      </c>
      <c r="J62" s="16" t="str">
        <f>IF(ISERROR(VLOOKUP(CONCATENATE($A62,"_",J$2),'Reference data SID'!$B:$M,12,FALSE)),"",VLOOKUP(CONCATENATE($A62,"_",J$2),'Reference data SID'!$B:$M,12,FALSE))</f>
        <v/>
      </c>
      <c r="K62" s="16" t="str">
        <f>IF(ISERROR(VLOOKUP(CONCATENATE($A62,"_",K$2),'Reference data SID'!$B:$M,12,FALSE)),"",VLOOKUP(CONCATENATE($A62,"_",K$2),'Reference data SID'!$B:$M,12,FALSE))</f>
        <v/>
      </c>
      <c r="L62" s="16" t="str">
        <f>IF(ISERROR(VLOOKUP(CONCATENATE($A62,"_",L$2),'Reference data SID'!$B:$M,12,FALSE)),"",VLOOKUP(CONCATENATE($A62,"_",L$2),'Reference data SID'!$B:$M,12,FALSE))</f>
        <v/>
      </c>
      <c r="M62" s="16" t="str">
        <f>IF(ISERROR(VLOOKUP(CONCATENATE($A62,"_",M$2),'Reference data SID'!$B:$M,12,FALSE)),"",VLOOKUP(CONCATENATE($A62,"_",M$2),'Reference data SID'!$B:$M,12,FALSE))</f>
        <v/>
      </c>
      <c r="N62" s="16" t="str">
        <f>IF(ISERROR(VLOOKUP(CONCATENATE($A62,"_",N$2),'Reference data SID'!$B:$M,12,FALSE)),"",VLOOKUP(CONCATENATE($A62,"_",N$2),'Reference data SID'!$B:$M,12,FALSE))</f>
        <v/>
      </c>
      <c r="O62" s="16" t="str">
        <f>IF(ISERROR(VLOOKUP(CONCATENATE($A62,"_",O$2),'Reference data SID'!$B:$M,12,FALSE)),"",VLOOKUP(CONCATENATE($A62,"_",O$2),'Reference data SID'!$B:$M,12,FALSE))</f>
        <v/>
      </c>
      <c r="P62" s="16" t="str">
        <f>IF(ISERROR(VLOOKUP(CONCATENATE($A62,"_",P$2),'Reference data SID'!$B:$M,12,FALSE)),"",VLOOKUP(CONCATENATE($A62,"_",P$2),'Reference data SID'!$B:$M,12,FALSE))</f>
        <v/>
      </c>
      <c r="Q62" s="16" t="str">
        <f>IF(ISERROR(VLOOKUP(CONCATENATE($A62,"_",Q$2),'Reference data SID'!$B:$M,12,FALSE)),"",VLOOKUP(CONCATENATE($A62,"_",Q$2),'Reference data SID'!$B:$M,12,FALSE))</f>
        <v/>
      </c>
      <c r="R62" s="16" t="str">
        <f>IF(ISERROR(VLOOKUP(CONCATENATE($A62,"_",R$2),'Reference data SID'!$B:$M,12,FALSE)),"",VLOOKUP(CONCATENATE($A62,"_",R$2),'Reference data SID'!$B:$M,12,FALSE))</f>
        <v/>
      </c>
      <c r="S62" s="16" t="str">
        <f>IF(ISERROR(VLOOKUP(CONCATENATE($A62,"_",S$2),'Reference data SID'!$B:$M,12,FALSE)),"",VLOOKUP(CONCATENATE($A62,"_",S$2),'Reference data SID'!$B:$M,12,FALSE))</f>
        <v/>
      </c>
      <c r="T62" s="16" t="str">
        <f>IF(ISERROR(VLOOKUP(CONCATENATE($A62,"_",T$2),'Reference data SID'!$B:$M,12,FALSE)),"",VLOOKUP(CONCATENATE($A62,"_",T$2),'Reference data SID'!$B:$M,12,FALSE))</f>
        <v/>
      </c>
      <c r="U62" s="16" t="str">
        <f>IF(ISERROR(VLOOKUP(CONCATENATE($A62,"_",U$2),'Reference data SID'!$B:$M,12,FALSE)),"",VLOOKUP(CONCATENATE($A62,"_",U$2),'Reference data SID'!$B:$M,12,FALSE))</f>
        <v/>
      </c>
      <c r="V62" s="16" t="str">
        <f>IF(ISERROR(VLOOKUP(CONCATENATE($A62,"_",V$2),'Reference data SID'!$B:$M,12,FALSE)),"",VLOOKUP(CONCATENATE($A62,"_",V$2),'Reference data SID'!$B:$M,12,FALSE))</f>
        <v/>
      </c>
      <c r="W62" s="16" t="str">
        <f>IF(ISERROR(VLOOKUP(CONCATENATE($A62,"_",W$2),'Reference data SID'!$B:$M,12,FALSE)),"",VLOOKUP(CONCATENATE($A62,"_",W$2),'Reference data SID'!$B:$M,12,FALSE))</f>
        <v/>
      </c>
      <c r="X62" s="16" t="str">
        <f>IF(ISERROR(VLOOKUP(CONCATENATE($A62,"_",X$2),'Reference data SID'!$B:$M,12,FALSE)),"",VLOOKUP(CONCATENATE($A62,"_",X$2),'Reference data SID'!$B:$M,12,FALSE))</f>
        <v/>
      </c>
      <c r="Y62" s="17" t="str">
        <f>IF(ISERROR(VLOOKUP(CONCATENATE($A62,"_",Y$2),'Reference data SID'!$B:$M,12,FALSE)),"",VLOOKUP(CONCATENATE($A62,"_",Y$2),'Reference data SID'!$B:$M,12,FALSE))</f>
        <v>254-338-0</v>
      </c>
      <c r="Z62" s="16" t="str">
        <f>IF(ISERROR(VLOOKUP(CONCATENATE($A62,"_",Z$2),'Reference data SID'!$B:$M,12,FALSE)),"",VLOOKUP(CONCATENATE($A62,"_",Z$2),'Reference data SID'!$B:$M,12,FALSE))</f>
        <v/>
      </c>
      <c r="AA62" s="16" t="str">
        <f>IF(ISERROR(VLOOKUP(CONCATENATE($A62,"_",AA$2),'Reference data SID'!$B:$M,12,FALSE)),"",VLOOKUP(CONCATENATE($A62,"_",AA$2),'Reference data SID'!$B:$M,12,FALSE))</f>
        <v/>
      </c>
      <c r="AB62" s="16" t="str">
        <f>IF(ISERROR(VLOOKUP(CONCATENATE($A62,"_",AB$2),'Reference data SID'!$B:$M,12,FALSE)),"",VLOOKUP(CONCATENATE($A62,"_",AB$2),'Reference data SID'!$B:$M,12,FALSE))</f>
        <v/>
      </c>
      <c r="AC62" s="16" t="str">
        <f>IF(ISERROR(VLOOKUP(CONCATENATE($A62,"_",AC$2),'Reference data SID'!$B:$M,12,FALSE)),"",VLOOKUP(CONCATENATE($A62,"_",AC$2),'Reference data SID'!$B:$M,12,FALSE))</f>
        <v/>
      </c>
      <c r="AD62" s="16" t="str">
        <f>IF(ISERROR(VLOOKUP(CONCATENATE($A62,"_",AD$2),'Reference data SID'!$B:$M,12,FALSE)),"",VLOOKUP(CONCATENATE($A62,"_",AD$2),'Reference data SID'!$B:$M,12,FALSE))</f>
        <v/>
      </c>
      <c r="AE62" s="16" t="str">
        <f>IF(ISERROR(VLOOKUP(CONCATENATE($A62,"_",AE$2),'Reference data SID'!$B:$M,12,FALSE)),"",VLOOKUP(CONCATENATE($A62,"_",AE$2),'Reference data SID'!$B:$M,12,FALSE))</f>
        <v/>
      </c>
      <c r="AF62" s="16" t="str">
        <f>IF(ISERROR(VLOOKUP(CONCATENATE($A62,"_",AF$2),'Reference data SID'!$B:$M,12,FALSE)),"",VLOOKUP(CONCATENATE($A62,"_",AF$2),'Reference data SID'!$B:$M,12,FALSE))</f>
        <v/>
      </c>
      <c r="AG62" s="16" t="str">
        <f>IF(ISERROR(VLOOKUP(CONCATENATE($A62,"_",AG$2),'Reference data SID'!$B:$M,12,FALSE)),"",VLOOKUP(CONCATENATE($A62,"_",AG$2),'Reference data SID'!$B:$M,12,FALSE))</f>
        <v/>
      </c>
      <c r="AH62" s="16" t="str">
        <f>IF(ISERROR(VLOOKUP(CONCATENATE($A62,"_",AH$2),'Reference data SID'!$B:$M,12,FALSE)),"",VLOOKUP(CONCATENATE($A62,"_",AH$2),'Reference data SID'!$B:$M,12,FALSE))</f>
        <v/>
      </c>
      <c r="AI62" s="16" t="str">
        <f>IF(ISERROR(VLOOKUP(CONCATENATE($A62,"_",AI$2),'Reference data SID'!$B:$M,12,FALSE)),"",VLOOKUP(CONCATENATE($A62,"_",AI$2),'Reference data SID'!$B:$M,12,FALSE))</f>
        <v/>
      </c>
      <c r="AJ62" s="16" t="str">
        <f>IF(ISERROR(VLOOKUP(CONCATENATE($A62,"_",AJ$2),'Reference data SID'!$B:$M,12,FALSE)),"",VLOOKUP(CONCATENATE($A62,"_",AJ$2),'Reference data SID'!$B:$M,12,FALSE))</f>
        <v/>
      </c>
      <c r="AK62" s="16" t="str">
        <f>IF(ISERROR(VLOOKUP(CONCATENATE($A62,"_",AK$2),'Reference data SID'!$B:$M,12,FALSE)),"",VLOOKUP(CONCATENATE($A62,"_",AK$2),'Reference data SID'!$B:$M,12,FALSE))</f>
        <v/>
      </c>
      <c r="AL62" s="16" t="str">
        <f>IF(ISERROR(VLOOKUP(CONCATENATE($A62,"_",AL$2),'Reference data SID'!$B:$M,12,FALSE)),"",VLOOKUP(CONCATENATE($A62,"_",AL$2),'Reference data SID'!$B:$M,12,FALSE))</f>
        <v/>
      </c>
      <c r="AM62" s="16" t="str">
        <f>IF(ISERROR(VLOOKUP(CONCATENATE($A62,"_",AM$2),'Reference data SID'!$B:$M,12,FALSE)),"",VLOOKUP(CONCATENATE($A62,"_",AM$2),'Reference data SID'!$B:$M,12,FALSE))</f>
        <v/>
      </c>
      <c r="AN62" s="16" t="str">
        <f>IF(ISERROR(VLOOKUP(CONCATENATE($A62,"_",AN$2),'Reference data SID'!$B:$M,12,FALSE)),"",VLOOKUP(CONCATENATE($A62,"_",AN$2),'Reference data SID'!$B:$M,12,FALSE))</f>
        <v/>
      </c>
      <c r="AO62" s="16" t="str">
        <f>IF(ISERROR(VLOOKUP(CONCATENATE($A62,"_",AO$2),'Reference data SID'!$B:$M,12,FALSE)),"",VLOOKUP(CONCATENATE($A62,"_",AO$2),'Reference data SID'!$B:$M,12,FALSE))</f>
        <v/>
      </c>
      <c r="AP62" s="16" t="str">
        <f>IF(ISERROR(VLOOKUP(CONCATENATE($A62,"_",AP$2),'Reference data SID'!$B:$M,12,FALSE)),"",VLOOKUP(CONCATENATE($A62,"_",AP$2),'Reference data SID'!$B:$M,12,FALSE))</f>
        <v/>
      </c>
      <c r="AQ62" s="16" t="str">
        <f>IF(ISERROR(VLOOKUP(CONCATENATE($A62,"_",AQ$2),'Reference data SID'!$B:$M,12,FALSE)),"",VLOOKUP(CONCATENATE($A62,"_",AQ$2),'Reference data SID'!$B:$M,12,FALSE))</f>
        <v/>
      </c>
      <c r="AR62" s="16" t="str">
        <f>IF(ISERROR(VLOOKUP(CONCATENATE($A62,"_",AR$2),'Reference data SID'!$B:$M,12,FALSE)),"",VLOOKUP(CONCATENATE($A62,"_",AR$2),'Reference data SID'!$B:$M,12,FALSE))</f>
        <v/>
      </c>
      <c r="AS62" s="16" t="str">
        <f>IF(ISERROR(VLOOKUP(CONCATENATE($A62,"_",AS$2),'Reference data SID'!$B:$M,12,FALSE)),"",VLOOKUP(CONCATENATE($A62,"_",AS$2),'Reference data SID'!$B:$M,12,FALSE))</f>
        <v/>
      </c>
      <c r="AT62" s="16" t="str">
        <f>IF(ISERROR(VLOOKUP(CONCATENATE($A62,"_",AT$2),'Reference data SID'!$B:$M,12,FALSE)),"",VLOOKUP(CONCATENATE($A62,"_",AT$2),'Reference data SID'!$B:$M,12,FALSE))</f>
        <v/>
      </c>
    </row>
    <row r="63" spans="1:46" x14ac:dyDescent="0.25">
      <c r="A63">
        <v>59</v>
      </c>
      <c r="B63" s="16" t="str">
        <f>IF(ISERROR(VLOOKUP(CONCATENATE($A63,"_",B$2),'Reference data SID'!$B:$M,12,FALSE)),"",VLOOKUP(CONCATENATE($A63,"_",B$2),'Reference data SID'!$B:$M,12,FALSE))</f>
        <v/>
      </c>
      <c r="C63" s="16" t="str">
        <f>IF(ISERROR(VLOOKUP(CONCATENATE($A63,"_",C$2),'Reference data SID'!$B:$M,12,FALSE)),"",VLOOKUP(CONCATENATE($A63,"_",C$2),'Reference data SID'!$B:$M,12,FALSE))</f>
        <v/>
      </c>
      <c r="D63" s="16" t="str">
        <f>IF(ISERROR(VLOOKUP(CONCATENATE($A63,"_",D$2),'Reference data SID'!$B:$M,12,FALSE)),"",VLOOKUP(CONCATENATE($A63,"_",D$2),'Reference data SID'!$B:$M,12,FALSE))</f>
        <v/>
      </c>
      <c r="E63" s="16" t="str">
        <f>IF(ISERROR(VLOOKUP(CONCATENATE($A63,"_",E$2),'Reference data SID'!$B:$M,12,FALSE)),"",VLOOKUP(CONCATENATE($A63,"_",E$2),'Reference data SID'!$B:$M,12,FALSE))</f>
        <v/>
      </c>
      <c r="F63" s="16" t="str">
        <f>IF(ISERROR(VLOOKUP(CONCATENATE($A63,"_",F$2),'Reference data SID'!$B:$M,12,FALSE)),"",VLOOKUP(CONCATENATE($A63,"_",F$2),'Reference data SID'!$B:$M,12,FALSE))</f>
        <v/>
      </c>
      <c r="G63" s="16" t="str">
        <f>IF(ISERROR(VLOOKUP(CONCATENATE($A63,"_",G$2),'Reference data SID'!$B:$M,12,FALSE)),"",VLOOKUP(CONCATENATE($A63,"_",G$2),'Reference data SID'!$B:$M,12,FALSE))</f>
        <v/>
      </c>
      <c r="H63" s="16" t="str">
        <f>IF(ISERROR(VLOOKUP(CONCATENATE($A63,"_",H$2),'Reference data SID'!$B:$M,12,FALSE)),"",VLOOKUP(CONCATENATE($A63,"_",H$2),'Reference data SID'!$B:$M,12,FALSE))</f>
        <v/>
      </c>
      <c r="I63" s="16" t="str">
        <f>IF(ISERROR(VLOOKUP(CONCATENATE($A63,"_",I$2),'Reference data SID'!$B:$M,12,FALSE)),"",VLOOKUP(CONCATENATE($A63,"_",I$2),'Reference data SID'!$B:$M,12,FALSE))</f>
        <v/>
      </c>
      <c r="J63" s="16" t="str">
        <f>IF(ISERROR(VLOOKUP(CONCATENATE($A63,"_",J$2),'Reference data SID'!$B:$M,12,FALSE)),"",VLOOKUP(CONCATENATE($A63,"_",J$2),'Reference data SID'!$B:$M,12,FALSE))</f>
        <v/>
      </c>
      <c r="K63" s="16" t="str">
        <f>IF(ISERROR(VLOOKUP(CONCATENATE($A63,"_",K$2),'Reference data SID'!$B:$M,12,FALSE)),"",VLOOKUP(CONCATENATE($A63,"_",K$2),'Reference data SID'!$B:$M,12,FALSE))</f>
        <v/>
      </c>
      <c r="L63" s="16" t="str">
        <f>IF(ISERROR(VLOOKUP(CONCATENATE($A63,"_",L$2),'Reference data SID'!$B:$M,12,FALSE)),"",VLOOKUP(CONCATENATE($A63,"_",L$2),'Reference data SID'!$B:$M,12,FALSE))</f>
        <v/>
      </c>
      <c r="M63" s="16" t="str">
        <f>IF(ISERROR(VLOOKUP(CONCATENATE($A63,"_",M$2),'Reference data SID'!$B:$M,12,FALSE)),"",VLOOKUP(CONCATENATE($A63,"_",M$2),'Reference data SID'!$B:$M,12,FALSE))</f>
        <v/>
      </c>
      <c r="N63" s="16" t="str">
        <f>IF(ISERROR(VLOOKUP(CONCATENATE($A63,"_",N$2),'Reference data SID'!$B:$M,12,FALSE)),"",VLOOKUP(CONCATENATE($A63,"_",N$2),'Reference data SID'!$B:$M,12,FALSE))</f>
        <v/>
      </c>
      <c r="O63" s="16" t="str">
        <f>IF(ISERROR(VLOOKUP(CONCATENATE($A63,"_",O$2),'Reference data SID'!$B:$M,12,FALSE)),"",VLOOKUP(CONCATENATE($A63,"_",O$2),'Reference data SID'!$B:$M,12,FALSE))</f>
        <v/>
      </c>
      <c r="P63" s="16" t="str">
        <f>IF(ISERROR(VLOOKUP(CONCATENATE($A63,"_",P$2),'Reference data SID'!$B:$M,12,FALSE)),"",VLOOKUP(CONCATENATE($A63,"_",P$2),'Reference data SID'!$B:$M,12,FALSE))</f>
        <v/>
      </c>
      <c r="Q63" s="16" t="str">
        <f>IF(ISERROR(VLOOKUP(CONCATENATE($A63,"_",Q$2),'Reference data SID'!$B:$M,12,FALSE)),"",VLOOKUP(CONCATENATE($A63,"_",Q$2),'Reference data SID'!$B:$M,12,FALSE))</f>
        <v/>
      </c>
      <c r="R63" s="16" t="str">
        <f>IF(ISERROR(VLOOKUP(CONCATENATE($A63,"_",R$2),'Reference data SID'!$B:$M,12,FALSE)),"",VLOOKUP(CONCATENATE($A63,"_",R$2),'Reference data SID'!$B:$M,12,FALSE))</f>
        <v/>
      </c>
      <c r="S63" s="16" t="str">
        <f>IF(ISERROR(VLOOKUP(CONCATENATE($A63,"_",S$2),'Reference data SID'!$B:$M,12,FALSE)),"",VLOOKUP(CONCATENATE($A63,"_",S$2),'Reference data SID'!$B:$M,12,FALSE))</f>
        <v/>
      </c>
      <c r="T63" s="16" t="str">
        <f>IF(ISERROR(VLOOKUP(CONCATENATE($A63,"_",T$2),'Reference data SID'!$B:$M,12,FALSE)),"",VLOOKUP(CONCATENATE($A63,"_",T$2),'Reference data SID'!$B:$M,12,FALSE))</f>
        <v/>
      </c>
      <c r="U63" s="16" t="str">
        <f>IF(ISERROR(VLOOKUP(CONCATENATE($A63,"_",U$2),'Reference data SID'!$B:$M,12,FALSE)),"",VLOOKUP(CONCATENATE($A63,"_",U$2),'Reference data SID'!$B:$M,12,FALSE))</f>
        <v/>
      </c>
      <c r="V63" s="16" t="str">
        <f>IF(ISERROR(VLOOKUP(CONCATENATE($A63,"_",V$2),'Reference data SID'!$B:$M,12,FALSE)),"",VLOOKUP(CONCATENATE($A63,"_",V$2),'Reference data SID'!$B:$M,12,FALSE))</f>
        <v/>
      </c>
      <c r="W63" s="16" t="str">
        <f>IF(ISERROR(VLOOKUP(CONCATENATE($A63,"_",W$2),'Reference data SID'!$B:$M,12,FALSE)),"",VLOOKUP(CONCATENATE($A63,"_",W$2),'Reference data SID'!$B:$M,12,FALSE))</f>
        <v/>
      </c>
      <c r="X63" s="16" t="str">
        <f>IF(ISERROR(VLOOKUP(CONCATENATE($A63,"_",X$2),'Reference data SID'!$B:$M,12,FALSE)),"",VLOOKUP(CONCATENATE($A63,"_",X$2),'Reference data SID'!$B:$M,12,FALSE))</f>
        <v/>
      </c>
      <c r="Y63" s="17" t="str">
        <f>IF(ISERROR(VLOOKUP(CONCATENATE($A63,"_",Y$2),'Reference data SID'!$B:$M,12,FALSE)),"",VLOOKUP(CONCATENATE($A63,"_",Y$2),'Reference data SID'!$B:$M,12,FALSE))</f>
        <v>251-543-7</v>
      </c>
      <c r="Z63" s="16" t="str">
        <f>IF(ISERROR(VLOOKUP(CONCATENATE($A63,"_",Z$2),'Reference data SID'!$B:$M,12,FALSE)),"",VLOOKUP(CONCATENATE($A63,"_",Z$2),'Reference data SID'!$B:$M,12,FALSE))</f>
        <v/>
      </c>
      <c r="AA63" s="16" t="str">
        <f>IF(ISERROR(VLOOKUP(CONCATENATE($A63,"_",AA$2),'Reference data SID'!$B:$M,12,FALSE)),"",VLOOKUP(CONCATENATE($A63,"_",AA$2),'Reference data SID'!$B:$M,12,FALSE))</f>
        <v/>
      </c>
      <c r="AB63" s="16" t="str">
        <f>IF(ISERROR(VLOOKUP(CONCATENATE($A63,"_",AB$2),'Reference data SID'!$B:$M,12,FALSE)),"",VLOOKUP(CONCATENATE($A63,"_",AB$2),'Reference data SID'!$B:$M,12,FALSE))</f>
        <v/>
      </c>
      <c r="AC63" s="16" t="str">
        <f>IF(ISERROR(VLOOKUP(CONCATENATE($A63,"_",AC$2),'Reference data SID'!$B:$M,12,FALSE)),"",VLOOKUP(CONCATENATE($A63,"_",AC$2),'Reference data SID'!$B:$M,12,FALSE))</f>
        <v/>
      </c>
      <c r="AD63" s="16" t="str">
        <f>IF(ISERROR(VLOOKUP(CONCATENATE($A63,"_",AD$2),'Reference data SID'!$B:$M,12,FALSE)),"",VLOOKUP(CONCATENATE($A63,"_",AD$2),'Reference data SID'!$B:$M,12,FALSE))</f>
        <v/>
      </c>
      <c r="AE63" s="16" t="str">
        <f>IF(ISERROR(VLOOKUP(CONCATENATE($A63,"_",AE$2),'Reference data SID'!$B:$M,12,FALSE)),"",VLOOKUP(CONCATENATE($A63,"_",AE$2),'Reference data SID'!$B:$M,12,FALSE))</f>
        <v/>
      </c>
      <c r="AF63" s="16" t="str">
        <f>IF(ISERROR(VLOOKUP(CONCATENATE($A63,"_",AF$2),'Reference data SID'!$B:$M,12,FALSE)),"",VLOOKUP(CONCATENATE($A63,"_",AF$2),'Reference data SID'!$B:$M,12,FALSE))</f>
        <v/>
      </c>
      <c r="AG63" s="16" t="str">
        <f>IF(ISERROR(VLOOKUP(CONCATENATE($A63,"_",AG$2),'Reference data SID'!$B:$M,12,FALSE)),"",VLOOKUP(CONCATENATE($A63,"_",AG$2),'Reference data SID'!$B:$M,12,FALSE))</f>
        <v/>
      </c>
      <c r="AH63" s="16" t="str">
        <f>IF(ISERROR(VLOOKUP(CONCATENATE($A63,"_",AH$2),'Reference data SID'!$B:$M,12,FALSE)),"",VLOOKUP(CONCATENATE($A63,"_",AH$2),'Reference data SID'!$B:$M,12,FALSE))</f>
        <v/>
      </c>
      <c r="AI63" s="16" t="str">
        <f>IF(ISERROR(VLOOKUP(CONCATENATE($A63,"_",AI$2),'Reference data SID'!$B:$M,12,FALSE)),"",VLOOKUP(CONCATENATE($A63,"_",AI$2),'Reference data SID'!$B:$M,12,FALSE))</f>
        <v/>
      </c>
      <c r="AJ63" s="16" t="str">
        <f>IF(ISERROR(VLOOKUP(CONCATENATE($A63,"_",AJ$2),'Reference data SID'!$B:$M,12,FALSE)),"",VLOOKUP(CONCATENATE($A63,"_",AJ$2),'Reference data SID'!$B:$M,12,FALSE))</f>
        <v/>
      </c>
      <c r="AK63" s="16" t="str">
        <f>IF(ISERROR(VLOOKUP(CONCATENATE($A63,"_",AK$2),'Reference data SID'!$B:$M,12,FALSE)),"",VLOOKUP(CONCATENATE($A63,"_",AK$2),'Reference data SID'!$B:$M,12,FALSE))</f>
        <v/>
      </c>
      <c r="AL63" s="16" t="str">
        <f>IF(ISERROR(VLOOKUP(CONCATENATE($A63,"_",AL$2),'Reference data SID'!$B:$M,12,FALSE)),"",VLOOKUP(CONCATENATE($A63,"_",AL$2),'Reference data SID'!$B:$M,12,FALSE))</f>
        <v/>
      </c>
      <c r="AM63" s="16" t="str">
        <f>IF(ISERROR(VLOOKUP(CONCATENATE($A63,"_",AM$2),'Reference data SID'!$B:$M,12,FALSE)),"",VLOOKUP(CONCATENATE($A63,"_",AM$2),'Reference data SID'!$B:$M,12,FALSE))</f>
        <v/>
      </c>
      <c r="AN63" s="16" t="str">
        <f>IF(ISERROR(VLOOKUP(CONCATENATE($A63,"_",AN$2),'Reference data SID'!$B:$M,12,FALSE)),"",VLOOKUP(CONCATENATE($A63,"_",AN$2),'Reference data SID'!$B:$M,12,FALSE))</f>
        <v/>
      </c>
      <c r="AO63" s="16" t="str">
        <f>IF(ISERROR(VLOOKUP(CONCATENATE($A63,"_",AO$2),'Reference data SID'!$B:$M,12,FALSE)),"",VLOOKUP(CONCATENATE($A63,"_",AO$2),'Reference data SID'!$B:$M,12,FALSE))</f>
        <v/>
      </c>
      <c r="AP63" s="16" t="str">
        <f>IF(ISERROR(VLOOKUP(CONCATENATE($A63,"_",AP$2),'Reference data SID'!$B:$M,12,FALSE)),"",VLOOKUP(CONCATENATE($A63,"_",AP$2),'Reference data SID'!$B:$M,12,FALSE))</f>
        <v/>
      </c>
      <c r="AQ63" s="16" t="str">
        <f>IF(ISERROR(VLOOKUP(CONCATENATE($A63,"_",AQ$2),'Reference data SID'!$B:$M,12,FALSE)),"",VLOOKUP(CONCATENATE($A63,"_",AQ$2),'Reference data SID'!$B:$M,12,FALSE))</f>
        <v/>
      </c>
      <c r="AR63" s="16" t="str">
        <f>IF(ISERROR(VLOOKUP(CONCATENATE($A63,"_",AR$2),'Reference data SID'!$B:$M,12,FALSE)),"",VLOOKUP(CONCATENATE($A63,"_",AR$2),'Reference data SID'!$B:$M,12,FALSE))</f>
        <v/>
      </c>
      <c r="AS63" s="16" t="str">
        <f>IF(ISERROR(VLOOKUP(CONCATENATE($A63,"_",AS$2),'Reference data SID'!$B:$M,12,FALSE)),"",VLOOKUP(CONCATENATE($A63,"_",AS$2),'Reference data SID'!$B:$M,12,FALSE))</f>
        <v/>
      </c>
      <c r="AT63" s="16" t="str">
        <f>IF(ISERROR(VLOOKUP(CONCATENATE($A63,"_",AT$2),'Reference data SID'!$B:$M,12,FALSE)),"",VLOOKUP(CONCATENATE($A63,"_",AT$2),'Reference data SID'!$B:$M,12,FALSE))</f>
        <v/>
      </c>
    </row>
    <row r="64" spans="1:46" x14ac:dyDescent="0.25">
      <c r="A64">
        <v>60</v>
      </c>
      <c r="B64" s="16" t="str">
        <f>IF(ISERROR(VLOOKUP(CONCATENATE($A64,"_",B$2),'Reference data SID'!$B:$M,12,FALSE)),"",VLOOKUP(CONCATENATE($A64,"_",B$2),'Reference data SID'!$B:$M,12,FALSE))</f>
        <v/>
      </c>
      <c r="C64" s="16" t="str">
        <f>IF(ISERROR(VLOOKUP(CONCATENATE($A64,"_",C$2),'Reference data SID'!$B:$M,12,FALSE)),"",VLOOKUP(CONCATENATE($A64,"_",C$2),'Reference data SID'!$B:$M,12,FALSE))</f>
        <v/>
      </c>
      <c r="D64" s="16" t="str">
        <f>IF(ISERROR(VLOOKUP(CONCATENATE($A64,"_",D$2),'Reference data SID'!$B:$M,12,FALSE)),"",VLOOKUP(CONCATENATE($A64,"_",D$2),'Reference data SID'!$B:$M,12,FALSE))</f>
        <v/>
      </c>
      <c r="E64" s="16" t="str">
        <f>IF(ISERROR(VLOOKUP(CONCATENATE($A64,"_",E$2),'Reference data SID'!$B:$M,12,FALSE)),"",VLOOKUP(CONCATENATE($A64,"_",E$2),'Reference data SID'!$B:$M,12,FALSE))</f>
        <v/>
      </c>
      <c r="F64" s="16" t="str">
        <f>IF(ISERROR(VLOOKUP(CONCATENATE($A64,"_",F$2),'Reference data SID'!$B:$M,12,FALSE)),"",VLOOKUP(CONCATENATE($A64,"_",F$2),'Reference data SID'!$B:$M,12,FALSE))</f>
        <v/>
      </c>
      <c r="G64" s="16" t="str">
        <f>IF(ISERROR(VLOOKUP(CONCATENATE($A64,"_",G$2),'Reference data SID'!$B:$M,12,FALSE)),"",VLOOKUP(CONCATENATE($A64,"_",G$2),'Reference data SID'!$B:$M,12,FALSE))</f>
        <v/>
      </c>
      <c r="H64" s="16" t="str">
        <f>IF(ISERROR(VLOOKUP(CONCATENATE($A64,"_",H$2),'Reference data SID'!$B:$M,12,FALSE)),"",VLOOKUP(CONCATENATE($A64,"_",H$2),'Reference data SID'!$B:$M,12,FALSE))</f>
        <v/>
      </c>
      <c r="I64" s="16" t="str">
        <f>IF(ISERROR(VLOOKUP(CONCATENATE($A64,"_",I$2),'Reference data SID'!$B:$M,12,FALSE)),"",VLOOKUP(CONCATENATE($A64,"_",I$2),'Reference data SID'!$B:$M,12,FALSE))</f>
        <v/>
      </c>
      <c r="J64" s="16" t="str">
        <f>IF(ISERROR(VLOOKUP(CONCATENATE($A64,"_",J$2),'Reference data SID'!$B:$M,12,FALSE)),"",VLOOKUP(CONCATENATE($A64,"_",J$2),'Reference data SID'!$B:$M,12,FALSE))</f>
        <v/>
      </c>
      <c r="K64" s="16" t="str">
        <f>IF(ISERROR(VLOOKUP(CONCATENATE($A64,"_",K$2),'Reference data SID'!$B:$M,12,FALSE)),"",VLOOKUP(CONCATENATE($A64,"_",K$2),'Reference data SID'!$B:$M,12,FALSE))</f>
        <v/>
      </c>
      <c r="L64" s="16" t="str">
        <f>IF(ISERROR(VLOOKUP(CONCATENATE($A64,"_",L$2),'Reference data SID'!$B:$M,12,FALSE)),"",VLOOKUP(CONCATENATE($A64,"_",L$2),'Reference data SID'!$B:$M,12,FALSE))</f>
        <v/>
      </c>
      <c r="M64" s="16" t="str">
        <f>IF(ISERROR(VLOOKUP(CONCATENATE($A64,"_",M$2),'Reference data SID'!$B:$M,12,FALSE)),"",VLOOKUP(CONCATENATE($A64,"_",M$2),'Reference data SID'!$B:$M,12,FALSE))</f>
        <v/>
      </c>
      <c r="N64" s="16" t="str">
        <f>IF(ISERROR(VLOOKUP(CONCATENATE($A64,"_",N$2),'Reference data SID'!$B:$M,12,FALSE)),"",VLOOKUP(CONCATENATE($A64,"_",N$2),'Reference data SID'!$B:$M,12,FALSE))</f>
        <v/>
      </c>
      <c r="O64" s="16" t="str">
        <f>IF(ISERROR(VLOOKUP(CONCATENATE($A64,"_",O$2),'Reference data SID'!$B:$M,12,FALSE)),"",VLOOKUP(CONCATENATE($A64,"_",O$2),'Reference data SID'!$B:$M,12,FALSE))</f>
        <v/>
      </c>
      <c r="P64" s="16" t="str">
        <f>IF(ISERROR(VLOOKUP(CONCATENATE($A64,"_",P$2),'Reference data SID'!$B:$M,12,FALSE)),"",VLOOKUP(CONCATENATE($A64,"_",P$2),'Reference data SID'!$B:$M,12,FALSE))</f>
        <v/>
      </c>
      <c r="Q64" s="16" t="str">
        <f>IF(ISERROR(VLOOKUP(CONCATENATE($A64,"_",Q$2),'Reference data SID'!$B:$M,12,FALSE)),"",VLOOKUP(CONCATENATE($A64,"_",Q$2),'Reference data SID'!$B:$M,12,FALSE))</f>
        <v/>
      </c>
      <c r="R64" s="16" t="str">
        <f>IF(ISERROR(VLOOKUP(CONCATENATE($A64,"_",R$2),'Reference data SID'!$B:$M,12,FALSE)),"",VLOOKUP(CONCATENATE($A64,"_",R$2),'Reference data SID'!$B:$M,12,FALSE))</f>
        <v/>
      </c>
      <c r="S64" s="16" t="str">
        <f>IF(ISERROR(VLOOKUP(CONCATENATE($A64,"_",S$2),'Reference data SID'!$B:$M,12,FALSE)),"",VLOOKUP(CONCATENATE($A64,"_",S$2),'Reference data SID'!$B:$M,12,FALSE))</f>
        <v/>
      </c>
      <c r="T64" s="16" t="str">
        <f>IF(ISERROR(VLOOKUP(CONCATENATE($A64,"_",T$2),'Reference data SID'!$B:$M,12,FALSE)),"",VLOOKUP(CONCATENATE($A64,"_",T$2),'Reference data SID'!$B:$M,12,FALSE))</f>
        <v/>
      </c>
      <c r="U64" s="16" t="str">
        <f>IF(ISERROR(VLOOKUP(CONCATENATE($A64,"_",U$2),'Reference data SID'!$B:$M,12,FALSE)),"",VLOOKUP(CONCATENATE($A64,"_",U$2),'Reference data SID'!$B:$M,12,FALSE))</f>
        <v/>
      </c>
      <c r="V64" s="16" t="str">
        <f>IF(ISERROR(VLOOKUP(CONCATENATE($A64,"_",V$2),'Reference data SID'!$B:$M,12,FALSE)),"",VLOOKUP(CONCATENATE($A64,"_",V$2),'Reference data SID'!$B:$M,12,FALSE))</f>
        <v/>
      </c>
      <c r="W64" s="16" t="str">
        <f>IF(ISERROR(VLOOKUP(CONCATENATE($A64,"_",W$2),'Reference data SID'!$B:$M,12,FALSE)),"",VLOOKUP(CONCATENATE($A64,"_",W$2),'Reference data SID'!$B:$M,12,FALSE))</f>
        <v/>
      </c>
      <c r="X64" s="16" t="str">
        <f>IF(ISERROR(VLOOKUP(CONCATENATE($A64,"_",X$2),'Reference data SID'!$B:$M,12,FALSE)),"",VLOOKUP(CONCATENATE($A64,"_",X$2),'Reference data SID'!$B:$M,12,FALSE))</f>
        <v/>
      </c>
      <c r="Y64" s="17" t="str">
        <f>IF(ISERROR(VLOOKUP(CONCATENATE($A64,"_",Y$2),'Reference data SID'!$B:$M,12,FALSE)),"",VLOOKUP(CONCATENATE($A64,"_",Y$2),'Reference data SID'!$B:$M,12,FALSE))</f>
        <v>250-173-3</v>
      </c>
      <c r="Z64" s="16" t="str">
        <f>IF(ISERROR(VLOOKUP(CONCATENATE($A64,"_",Z$2),'Reference data SID'!$B:$M,12,FALSE)),"",VLOOKUP(CONCATENATE($A64,"_",Z$2),'Reference data SID'!$B:$M,12,FALSE))</f>
        <v/>
      </c>
      <c r="AA64" s="16" t="str">
        <f>IF(ISERROR(VLOOKUP(CONCATENATE($A64,"_",AA$2),'Reference data SID'!$B:$M,12,FALSE)),"",VLOOKUP(CONCATENATE($A64,"_",AA$2),'Reference data SID'!$B:$M,12,FALSE))</f>
        <v/>
      </c>
      <c r="AB64" s="16" t="str">
        <f>IF(ISERROR(VLOOKUP(CONCATENATE($A64,"_",AB$2),'Reference data SID'!$B:$M,12,FALSE)),"",VLOOKUP(CONCATENATE($A64,"_",AB$2),'Reference data SID'!$B:$M,12,FALSE))</f>
        <v/>
      </c>
      <c r="AC64" s="16" t="str">
        <f>IF(ISERROR(VLOOKUP(CONCATENATE($A64,"_",AC$2),'Reference data SID'!$B:$M,12,FALSE)),"",VLOOKUP(CONCATENATE($A64,"_",AC$2),'Reference data SID'!$B:$M,12,FALSE))</f>
        <v/>
      </c>
      <c r="AD64" s="16" t="str">
        <f>IF(ISERROR(VLOOKUP(CONCATENATE($A64,"_",AD$2),'Reference data SID'!$B:$M,12,FALSE)),"",VLOOKUP(CONCATENATE($A64,"_",AD$2),'Reference data SID'!$B:$M,12,FALSE))</f>
        <v/>
      </c>
      <c r="AE64" s="16" t="str">
        <f>IF(ISERROR(VLOOKUP(CONCATENATE($A64,"_",AE$2),'Reference data SID'!$B:$M,12,FALSE)),"",VLOOKUP(CONCATENATE($A64,"_",AE$2),'Reference data SID'!$B:$M,12,FALSE))</f>
        <v/>
      </c>
      <c r="AF64" s="16" t="str">
        <f>IF(ISERROR(VLOOKUP(CONCATENATE($A64,"_",AF$2),'Reference data SID'!$B:$M,12,FALSE)),"",VLOOKUP(CONCATENATE($A64,"_",AF$2),'Reference data SID'!$B:$M,12,FALSE))</f>
        <v/>
      </c>
      <c r="AG64" s="16" t="str">
        <f>IF(ISERROR(VLOOKUP(CONCATENATE($A64,"_",AG$2),'Reference data SID'!$B:$M,12,FALSE)),"",VLOOKUP(CONCATENATE($A64,"_",AG$2),'Reference data SID'!$B:$M,12,FALSE))</f>
        <v/>
      </c>
      <c r="AH64" s="16" t="str">
        <f>IF(ISERROR(VLOOKUP(CONCATENATE($A64,"_",AH$2),'Reference data SID'!$B:$M,12,FALSE)),"",VLOOKUP(CONCATENATE($A64,"_",AH$2),'Reference data SID'!$B:$M,12,FALSE))</f>
        <v/>
      </c>
      <c r="AI64" s="16" t="str">
        <f>IF(ISERROR(VLOOKUP(CONCATENATE($A64,"_",AI$2),'Reference data SID'!$B:$M,12,FALSE)),"",VLOOKUP(CONCATENATE($A64,"_",AI$2),'Reference data SID'!$B:$M,12,FALSE))</f>
        <v/>
      </c>
      <c r="AJ64" s="16" t="str">
        <f>IF(ISERROR(VLOOKUP(CONCATENATE($A64,"_",AJ$2),'Reference data SID'!$B:$M,12,FALSE)),"",VLOOKUP(CONCATENATE($A64,"_",AJ$2),'Reference data SID'!$B:$M,12,FALSE))</f>
        <v/>
      </c>
      <c r="AK64" s="16" t="str">
        <f>IF(ISERROR(VLOOKUP(CONCATENATE($A64,"_",AK$2),'Reference data SID'!$B:$M,12,FALSE)),"",VLOOKUP(CONCATENATE($A64,"_",AK$2),'Reference data SID'!$B:$M,12,FALSE))</f>
        <v/>
      </c>
      <c r="AL64" s="16" t="str">
        <f>IF(ISERROR(VLOOKUP(CONCATENATE($A64,"_",AL$2),'Reference data SID'!$B:$M,12,FALSE)),"",VLOOKUP(CONCATENATE($A64,"_",AL$2),'Reference data SID'!$B:$M,12,FALSE))</f>
        <v/>
      </c>
      <c r="AM64" s="16" t="str">
        <f>IF(ISERROR(VLOOKUP(CONCATENATE($A64,"_",AM$2),'Reference data SID'!$B:$M,12,FALSE)),"",VLOOKUP(CONCATENATE($A64,"_",AM$2),'Reference data SID'!$B:$M,12,FALSE))</f>
        <v/>
      </c>
      <c r="AN64" s="16" t="str">
        <f>IF(ISERROR(VLOOKUP(CONCATENATE($A64,"_",AN$2),'Reference data SID'!$B:$M,12,FALSE)),"",VLOOKUP(CONCATENATE($A64,"_",AN$2),'Reference data SID'!$B:$M,12,FALSE))</f>
        <v/>
      </c>
      <c r="AO64" s="16" t="str">
        <f>IF(ISERROR(VLOOKUP(CONCATENATE($A64,"_",AO$2),'Reference data SID'!$B:$M,12,FALSE)),"",VLOOKUP(CONCATENATE($A64,"_",AO$2),'Reference data SID'!$B:$M,12,FALSE))</f>
        <v/>
      </c>
      <c r="AP64" s="16" t="str">
        <f>IF(ISERROR(VLOOKUP(CONCATENATE($A64,"_",AP$2),'Reference data SID'!$B:$M,12,FALSE)),"",VLOOKUP(CONCATENATE($A64,"_",AP$2),'Reference data SID'!$B:$M,12,FALSE))</f>
        <v/>
      </c>
      <c r="AQ64" s="16" t="str">
        <f>IF(ISERROR(VLOOKUP(CONCATENATE($A64,"_",AQ$2),'Reference data SID'!$B:$M,12,FALSE)),"",VLOOKUP(CONCATENATE($A64,"_",AQ$2),'Reference data SID'!$B:$M,12,FALSE))</f>
        <v/>
      </c>
      <c r="AR64" s="16" t="str">
        <f>IF(ISERROR(VLOOKUP(CONCATENATE($A64,"_",AR$2),'Reference data SID'!$B:$M,12,FALSE)),"",VLOOKUP(CONCATENATE($A64,"_",AR$2),'Reference data SID'!$B:$M,12,FALSE))</f>
        <v/>
      </c>
      <c r="AS64" s="16" t="str">
        <f>IF(ISERROR(VLOOKUP(CONCATENATE($A64,"_",AS$2),'Reference data SID'!$B:$M,12,FALSE)),"",VLOOKUP(CONCATENATE($A64,"_",AS$2),'Reference data SID'!$B:$M,12,FALSE))</f>
        <v/>
      </c>
      <c r="AT64" s="16" t="str">
        <f>IF(ISERROR(VLOOKUP(CONCATENATE($A64,"_",AT$2),'Reference data SID'!$B:$M,12,FALSE)),"",VLOOKUP(CONCATENATE($A64,"_",AT$2),'Reference data SID'!$B:$M,12,FALSE))</f>
        <v/>
      </c>
    </row>
    <row r="65" spans="1:46" x14ac:dyDescent="0.25">
      <c r="A65">
        <v>61</v>
      </c>
      <c r="B65" s="16" t="str">
        <f>IF(ISERROR(VLOOKUP(CONCATENATE($A65,"_",B$2),'Reference data SID'!$B:$M,12,FALSE)),"",VLOOKUP(CONCATENATE($A65,"_",B$2),'Reference data SID'!$B:$M,12,FALSE))</f>
        <v/>
      </c>
      <c r="C65" s="16" t="str">
        <f>IF(ISERROR(VLOOKUP(CONCATENATE($A65,"_",C$2),'Reference data SID'!$B:$M,12,FALSE)),"",VLOOKUP(CONCATENATE($A65,"_",C$2),'Reference data SID'!$B:$M,12,FALSE))</f>
        <v/>
      </c>
      <c r="D65" s="16" t="str">
        <f>IF(ISERROR(VLOOKUP(CONCATENATE($A65,"_",D$2),'Reference data SID'!$B:$M,12,FALSE)),"",VLOOKUP(CONCATENATE($A65,"_",D$2),'Reference data SID'!$B:$M,12,FALSE))</f>
        <v/>
      </c>
      <c r="E65" s="16" t="str">
        <f>IF(ISERROR(VLOOKUP(CONCATENATE($A65,"_",E$2),'Reference data SID'!$B:$M,12,FALSE)),"",VLOOKUP(CONCATENATE($A65,"_",E$2),'Reference data SID'!$B:$M,12,FALSE))</f>
        <v/>
      </c>
      <c r="F65" s="16" t="str">
        <f>IF(ISERROR(VLOOKUP(CONCATENATE($A65,"_",F$2),'Reference data SID'!$B:$M,12,FALSE)),"",VLOOKUP(CONCATENATE($A65,"_",F$2),'Reference data SID'!$B:$M,12,FALSE))</f>
        <v/>
      </c>
      <c r="G65" s="16" t="str">
        <f>IF(ISERROR(VLOOKUP(CONCATENATE($A65,"_",G$2),'Reference data SID'!$B:$M,12,FALSE)),"",VLOOKUP(CONCATENATE($A65,"_",G$2),'Reference data SID'!$B:$M,12,FALSE))</f>
        <v/>
      </c>
      <c r="H65" s="16" t="str">
        <f>IF(ISERROR(VLOOKUP(CONCATENATE($A65,"_",H$2),'Reference data SID'!$B:$M,12,FALSE)),"",VLOOKUP(CONCATENATE($A65,"_",H$2),'Reference data SID'!$B:$M,12,FALSE))</f>
        <v/>
      </c>
      <c r="I65" s="16" t="str">
        <f>IF(ISERROR(VLOOKUP(CONCATENATE($A65,"_",I$2),'Reference data SID'!$B:$M,12,FALSE)),"",VLOOKUP(CONCATENATE($A65,"_",I$2),'Reference data SID'!$B:$M,12,FALSE))</f>
        <v/>
      </c>
      <c r="J65" s="16" t="str">
        <f>IF(ISERROR(VLOOKUP(CONCATENATE($A65,"_",J$2),'Reference data SID'!$B:$M,12,FALSE)),"",VLOOKUP(CONCATENATE($A65,"_",J$2),'Reference data SID'!$B:$M,12,FALSE))</f>
        <v/>
      </c>
      <c r="K65" s="16" t="str">
        <f>IF(ISERROR(VLOOKUP(CONCATENATE($A65,"_",K$2),'Reference data SID'!$B:$M,12,FALSE)),"",VLOOKUP(CONCATENATE($A65,"_",K$2),'Reference data SID'!$B:$M,12,FALSE))</f>
        <v/>
      </c>
      <c r="L65" s="16" t="str">
        <f>IF(ISERROR(VLOOKUP(CONCATENATE($A65,"_",L$2),'Reference data SID'!$B:$M,12,FALSE)),"",VLOOKUP(CONCATENATE($A65,"_",L$2),'Reference data SID'!$B:$M,12,FALSE))</f>
        <v/>
      </c>
      <c r="M65" s="16" t="str">
        <f>IF(ISERROR(VLOOKUP(CONCATENATE($A65,"_",M$2),'Reference data SID'!$B:$M,12,FALSE)),"",VLOOKUP(CONCATENATE($A65,"_",M$2),'Reference data SID'!$B:$M,12,FALSE))</f>
        <v/>
      </c>
      <c r="N65" s="16" t="str">
        <f>IF(ISERROR(VLOOKUP(CONCATENATE($A65,"_",N$2),'Reference data SID'!$B:$M,12,FALSE)),"",VLOOKUP(CONCATENATE($A65,"_",N$2),'Reference data SID'!$B:$M,12,FALSE))</f>
        <v/>
      </c>
      <c r="O65" s="16" t="str">
        <f>IF(ISERROR(VLOOKUP(CONCATENATE($A65,"_",O$2),'Reference data SID'!$B:$M,12,FALSE)),"",VLOOKUP(CONCATENATE($A65,"_",O$2),'Reference data SID'!$B:$M,12,FALSE))</f>
        <v/>
      </c>
      <c r="P65" s="16" t="str">
        <f>IF(ISERROR(VLOOKUP(CONCATENATE($A65,"_",P$2),'Reference data SID'!$B:$M,12,FALSE)),"",VLOOKUP(CONCATENATE($A65,"_",P$2),'Reference data SID'!$B:$M,12,FALSE))</f>
        <v/>
      </c>
      <c r="Q65" s="16" t="str">
        <f>IF(ISERROR(VLOOKUP(CONCATENATE($A65,"_",Q$2),'Reference data SID'!$B:$M,12,FALSE)),"",VLOOKUP(CONCATENATE($A65,"_",Q$2),'Reference data SID'!$B:$M,12,FALSE))</f>
        <v/>
      </c>
      <c r="R65" s="16" t="str">
        <f>IF(ISERROR(VLOOKUP(CONCATENATE($A65,"_",R$2),'Reference data SID'!$B:$M,12,FALSE)),"",VLOOKUP(CONCATENATE($A65,"_",R$2),'Reference data SID'!$B:$M,12,FALSE))</f>
        <v/>
      </c>
      <c r="S65" s="16" t="str">
        <f>IF(ISERROR(VLOOKUP(CONCATENATE($A65,"_",S$2),'Reference data SID'!$B:$M,12,FALSE)),"",VLOOKUP(CONCATENATE($A65,"_",S$2),'Reference data SID'!$B:$M,12,FALSE))</f>
        <v/>
      </c>
      <c r="T65" s="16" t="str">
        <f>IF(ISERROR(VLOOKUP(CONCATENATE($A65,"_",T$2),'Reference data SID'!$B:$M,12,FALSE)),"",VLOOKUP(CONCATENATE($A65,"_",T$2),'Reference data SID'!$B:$M,12,FALSE))</f>
        <v/>
      </c>
      <c r="U65" s="16" t="str">
        <f>IF(ISERROR(VLOOKUP(CONCATENATE($A65,"_",U$2),'Reference data SID'!$B:$M,12,FALSE)),"",VLOOKUP(CONCATENATE($A65,"_",U$2),'Reference data SID'!$B:$M,12,FALSE))</f>
        <v/>
      </c>
      <c r="V65" s="16" t="str">
        <f>IF(ISERROR(VLOOKUP(CONCATENATE($A65,"_",V$2),'Reference data SID'!$B:$M,12,FALSE)),"",VLOOKUP(CONCATENATE($A65,"_",V$2),'Reference data SID'!$B:$M,12,FALSE))</f>
        <v/>
      </c>
      <c r="W65" s="16" t="str">
        <f>IF(ISERROR(VLOOKUP(CONCATENATE($A65,"_",W$2),'Reference data SID'!$B:$M,12,FALSE)),"",VLOOKUP(CONCATENATE($A65,"_",W$2),'Reference data SID'!$B:$M,12,FALSE))</f>
        <v/>
      </c>
      <c r="X65" s="16" t="str">
        <f>IF(ISERROR(VLOOKUP(CONCATENATE($A65,"_",X$2),'Reference data SID'!$B:$M,12,FALSE)),"",VLOOKUP(CONCATENATE($A65,"_",X$2),'Reference data SID'!$B:$M,12,FALSE))</f>
        <v/>
      </c>
      <c r="Y65" s="17" t="str">
        <f>IF(ISERROR(VLOOKUP(CONCATENATE($A65,"_",Y$2),'Reference data SID'!$B:$M,12,FALSE)),"",VLOOKUP(CONCATENATE($A65,"_",Y$2),'Reference data SID'!$B:$M,12,FALSE))</f>
        <v>250-014-8</v>
      </c>
      <c r="Z65" s="16" t="str">
        <f>IF(ISERROR(VLOOKUP(CONCATENATE($A65,"_",Z$2),'Reference data SID'!$B:$M,12,FALSE)),"",VLOOKUP(CONCATENATE($A65,"_",Z$2),'Reference data SID'!$B:$M,12,FALSE))</f>
        <v/>
      </c>
      <c r="AA65" s="16" t="str">
        <f>IF(ISERROR(VLOOKUP(CONCATENATE($A65,"_",AA$2),'Reference data SID'!$B:$M,12,FALSE)),"",VLOOKUP(CONCATENATE($A65,"_",AA$2),'Reference data SID'!$B:$M,12,FALSE))</f>
        <v/>
      </c>
      <c r="AB65" s="16" t="str">
        <f>IF(ISERROR(VLOOKUP(CONCATENATE($A65,"_",AB$2),'Reference data SID'!$B:$M,12,FALSE)),"",VLOOKUP(CONCATENATE($A65,"_",AB$2),'Reference data SID'!$B:$M,12,FALSE))</f>
        <v/>
      </c>
      <c r="AC65" s="16" t="str">
        <f>IF(ISERROR(VLOOKUP(CONCATENATE($A65,"_",AC$2),'Reference data SID'!$B:$M,12,FALSE)),"",VLOOKUP(CONCATENATE($A65,"_",AC$2),'Reference data SID'!$B:$M,12,FALSE))</f>
        <v/>
      </c>
      <c r="AD65" s="16" t="str">
        <f>IF(ISERROR(VLOOKUP(CONCATENATE($A65,"_",AD$2),'Reference data SID'!$B:$M,12,FALSE)),"",VLOOKUP(CONCATENATE($A65,"_",AD$2),'Reference data SID'!$B:$M,12,FALSE))</f>
        <v/>
      </c>
      <c r="AE65" s="16" t="str">
        <f>IF(ISERROR(VLOOKUP(CONCATENATE($A65,"_",AE$2),'Reference data SID'!$B:$M,12,FALSE)),"",VLOOKUP(CONCATENATE($A65,"_",AE$2),'Reference data SID'!$B:$M,12,FALSE))</f>
        <v/>
      </c>
      <c r="AF65" s="16" t="str">
        <f>IF(ISERROR(VLOOKUP(CONCATENATE($A65,"_",AF$2),'Reference data SID'!$B:$M,12,FALSE)),"",VLOOKUP(CONCATENATE($A65,"_",AF$2),'Reference data SID'!$B:$M,12,FALSE))</f>
        <v/>
      </c>
      <c r="AG65" s="16" t="str">
        <f>IF(ISERROR(VLOOKUP(CONCATENATE($A65,"_",AG$2),'Reference data SID'!$B:$M,12,FALSE)),"",VLOOKUP(CONCATENATE($A65,"_",AG$2),'Reference data SID'!$B:$M,12,FALSE))</f>
        <v/>
      </c>
      <c r="AH65" s="16" t="str">
        <f>IF(ISERROR(VLOOKUP(CONCATENATE($A65,"_",AH$2),'Reference data SID'!$B:$M,12,FALSE)),"",VLOOKUP(CONCATENATE($A65,"_",AH$2),'Reference data SID'!$B:$M,12,FALSE))</f>
        <v/>
      </c>
      <c r="AI65" s="16" t="str">
        <f>IF(ISERROR(VLOOKUP(CONCATENATE($A65,"_",AI$2),'Reference data SID'!$B:$M,12,FALSE)),"",VLOOKUP(CONCATENATE($A65,"_",AI$2),'Reference data SID'!$B:$M,12,FALSE))</f>
        <v/>
      </c>
      <c r="AJ65" s="16" t="str">
        <f>IF(ISERROR(VLOOKUP(CONCATENATE($A65,"_",AJ$2),'Reference data SID'!$B:$M,12,FALSE)),"",VLOOKUP(CONCATENATE($A65,"_",AJ$2),'Reference data SID'!$B:$M,12,FALSE))</f>
        <v/>
      </c>
      <c r="AK65" s="16" t="str">
        <f>IF(ISERROR(VLOOKUP(CONCATENATE($A65,"_",AK$2),'Reference data SID'!$B:$M,12,FALSE)),"",VLOOKUP(CONCATENATE($A65,"_",AK$2),'Reference data SID'!$B:$M,12,FALSE))</f>
        <v/>
      </c>
      <c r="AL65" s="16" t="str">
        <f>IF(ISERROR(VLOOKUP(CONCATENATE($A65,"_",AL$2),'Reference data SID'!$B:$M,12,FALSE)),"",VLOOKUP(CONCATENATE($A65,"_",AL$2),'Reference data SID'!$B:$M,12,FALSE))</f>
        <v/>
      </c>
      <c r="AM65" s="16" t="str">
        <f>IF(ISERROR(VLOOKUP(CONCATENATE($A65,"_",AM$2),'Reference data SID'!$B:$M,12,FALSE)),"",VLOOKUP(CONCATENATE($A65,"_",AM$2),'Reference data SID'!$B:$M,12,FALSE))</f>
        <v/>
      </c>
      <c r="AN65" s="16" t="str">
        <f>IF(ISERROR(VLOOKUP(CONCATENATE($A65,"_",AN$2),'Reference data SID'!$B:$M,12,FALSE)),"",VLOOKUP(CONCATENATE($A65,"_",AN$2),'Reference data SID'!$B:$M,12,FALSE))</f>
        <v/>
      </c>
      <c r="AO65" s="16" t="str">
        <f>IF(ISERROR(VLOOKUP(CONCATENATE($A65,"_",AO$2),'Reference data SID'!$B:$M,12,FALSE)),"",VLOOKUP(CONCATENATE($A65,"_",AO$2),'Reference data SID'!$B:$M,12,FALSE))</f>
        <v/>
      </c>
      <c r="AP65" s="16" t="str">
        <f>IF(ISERROR(VLOOKUP(CONCATENATE($A65,"_",AP$2),'Reference data SID'!$B:$M,12,FALSE)),"",VLOOKUP(CONCATENATE($A65,"_",AP$2),'Reference data SID'!$B:$M,12,FALSE))</f>
        <v/>
      </c>
      <c r="AQ65" s="16" t="str">
        <f>IF(ISERROR(VLOOKUP(CONCATENATE($A65,"_",AQ$2),'Reference data SID'!$B:$M,12,FALSE)),"",VLOOKUP(CONCATENATE($A65,"_",AQ$2),'Reference data SID'!$B:$M,12,FALSE))</f>
        <v/>
      </c>
      <c r="AR65" s="16" t="str">
        <f>IF(ISERROR(VLOOKUP(CONCATENATE($A65,"_",AR$2),'Reference data SID'!$B:$M,12,FALSE)),"",VLOOKUP(CONCATENATE($A65,"_",AR$2),'Reference data SID'!$B:$M,12,FALSE))</f>
        <v/>
      </c>
      <c r="AS65" s="16" t="str">
        <f>IF(ISERROR(VLOOKUP(CONCATENATE($A65,"_",AS$2),'Reference data SID'!$B:$M,12,FALSE)),"",VLOOKUP(CONCATENATE($A65,"_",AS$2),'Reference data SID'!$B:$M,12,FALSE))</f>
        <v/>
      </c>
      <c r="AT65" s="16" t="str">
        <f>IF(ISERROR(VLOOKUP(CONCATENATE($A65,"_",AT$2),'Reference data SID'!$B:$M,12,FALSE)),"",VLOOKUP(CONCATENATE($A65,"_",AT$2),'Reference data SID'!$B:$M,12,FALSE))</f>
        <v/>
      </c>
    </row>
    <row r="66" spans="1:46" x14ac:dyDescent="0.25">
      <c r="A66">
        <v>62</v>
      </c>
      <c r="B66" s="16" t="str">
        <f>IF(ISERROR(VLOOKUP(CONCATENATE($A66,"_",B$2),'Reference data SID'!$B:$M,12,FALSE)),"",VLOOKUP(CONCATENATE($A66,"_",B$2),'Reference data SID'!$B:$M,12,FALSE))</f>
        <v/>
      </c>
      <c r="C66" s="16" t="str">
        <f>IF(ISERROR(VLOOKUP(CONCATENATE($A66,"_",C$2),'Reference data SID'!$B:$M,12,FALSE)),"",VLOOKUP(CONCATENATE($A66,"_",C$2),'Reference data SID'!$B:$M,12,FALSE))</f>
        <v/>
      </c>
      <c r="D66" s="16" t="str">
        <f>IF(ISERROR(VLOOKUP(CONCATENATE($A66,"_",D$2),'Reference data SID'!$B:$M,12,FALSE)),"",VLOOKUP(CONCATENATE($A66,"_",D$2),'Reference data SID'!$B:$M,12,FALSE))</f>
        <v/>
      </c>
      <c r="E66" s="16" t="str">
        <f>IF(ISERROR(VLOOKUP(CONCATENATE($A66,"_",E$2),'Reference data SID'!$B:$M,12,FALSE)),"",VLOOKUP(CONCATENATE($A66,"_",E$2),'Reference data SID'!$B:$M,12,FALSE))</f>
        <v/>
      </c>
      <c r="F66" s="16" t="str">
        <f>IF(ISERROR(VLOOKUP(CONCATENATE($A66,"_",F$2),'Reference data SID'!$B:$M,12,FALSE)),"",VLOOKUP(CONCATENATE($A66,"_",F$2),'Reference data SID'!$B:$M,12,FALSE))</f>
        <v/>
      </c>
      <c r="G66" s="16" t="str">
        <f>IF(ISERROR(VLOOKUP(CONCATENATE($A66,"_",G$2),'Reference data SID'!$B:$M,12,FALSE)),"",VLOOKUP(CONCATENATE($A66,"_",G$2),'Reference data SID'!$B:$M,12,FALSE))</f>
        <v/>
      </c>
      <c r="H66" s="16" t="str">
        <f>IF(ISERROR(VLOOKUP(CONCATENATE($A66,"_",H$2),'Reference data SID'!$B:$M,12,FALSE)),"",VLOOKUP(CONCATENATE($A66,"_",H$2),'Reference data SID'!$B:$M,12,FALSE))</f>
        <v/>
      </c>
      <c r="I66" s="16" t="str">
        <f>IF(ISERROR(VLOOKUP(CONCATENATE($A66,"_",I$2),'Reference data SID'!$B:$M,12,FALSE)),"",VLOOKUP(CONCATENATE($A66,"_",I$2),'Reference data SID'!$B:$M,12,FALSE))</f>
        <v/>
      </c>
      <c r="J66" s="16" t="str">
        <f>IF(ISERROR(VLOOKUP(CONCATENATE($A66,"_",J$2),'Reference data SID'!$B:$M,12,FALSE)),"",VLOOKUP(CONCATENATE($A66,"_",J$2),'Reference data SID'!$B:$M,12,FALSE))</f>
        <v/>
      </c>
      <c r="K66" s="16" t="str">
        <f>IF(ISERROR(VLOOKUP(CONCATENATE($A66,"_",K$2),'Reference data SID'!$B:$M,12,FALSE)),"",VLOOKUP(CONCATENATE($A66,"_",K$2),'Reference data SID'!$B:$M,12,FALSE))</f>
        <v/>
      </c>
      <c r="L66" s="16" t="str">
        <f>IF(ISERROR(VLOOKUP(CONCATENATE($A66,"_",L$2),'Reference data SID'!$B:$M,12,FALSE)),"",VLOOKUP(CONCATENATE($A66,"_",L$2),'Reference data SID'!$B:$M,12,FALSE))</f>
        <v/>
      </c>
      <c r="M66" s="16" t="str">
        <f>IF(ISERROR(VLOOKUP(CONCATENATE($A66,"_",M$2),'Reference data SID'!$B:$M,12,FALSE)),"",VLOOKUP(CONCATENATE($A66,"_",M$2),'Reference data SID'!$B:$M,12,FALSE))</f>
        <v/>
      </c>
      <c r="N66" s="16" t="str">
        <f>IF(ISERROR(VLOOKUP(CONCATENATE($A66,"_",N$2),'Reference data SID'!$B:$M,12,FALSE)),"",VLOOKUP(CONCATENATE($A66,"_",N$2),'Reference data SID'!$B:$M,12,FALSE))</f>
        <v/>
      </c>
      <c r="O66" s="16" t="str">
        <f>IF(ISERROR(VLOOKUP(CONCATENATE($A66,"_",O$2),'Reference data SID'!$B:$M,12,FALSE)),"",VLOOKUP(CONCATENATE($A66,"_",O$2),'Reference data SID'!$B:$M,12,FALSE))</f>
        <v/>
      </c>
      <c r="P66" s="16" t="str">
        <f>IF(ISERROR(VLOOKUP(CONCATENATE($A66,"_",P$2),'Reference data SID'!$B:$M,12,FALSE)),"",VLOOKUP(CONCATENATE($A66,"_",P$2),'Reference data SID'!$B:$M,12,FALSE))</f>
        <v/>
      </c>
      <c r="Q66" s="16" t="str">
        <f>IF(ISERROR(VLOOKUP(CONCATENATE($A66,"_",Q$2),'Reference data SID'!$B:$M,12,FALSE)),"",VLOOKUP(CONCATENATE($A66,"_",Q$2),'Reference data SID'!$B:$M,12,FALSE))</f>
        <v/>
      </c>
      <c r="R66" s="16" t="str">
        <f>IF(ISERROR(VLOOKUP(CONCATENATE($A66,"_",R$2),'Reference data SID'!$B:$M,12,FALSE)),"",VLOOKUP(CONCATENATE($A66,"_",R$2),'Reference data SID'!$B:$M,12,FALSE))</f>
        <v/>
      </c>
      <c r="S66" s="16" t="str">
        <f>IF(ISERROR(VLOOKUP(CONCATENATE($A66,"_",S$2),'Reference data SID'!$B:$M,12,FALSE)),"",VLOOKUP(CONCATENATE($A66,"_",S$2),'Reference data SID'!$B:$M,12,FALSE))</f>
        <v/>
      </c>
      <c r="T66" s="16" t="str">
        <f>IF(ISERROR(VLOOKUP(CONCATENATE($A66,"_",T$2),'Reference data SID'!$B:$M,12,FALSE)),"",VLOOKUP(CONCATENATE($A66,"_",T$2),'Reference data SID'!$B:$M,12,FALSE))</f>
        <v/>
      </c>
      <c r="U66" s="16" t="str">
        <f>IF(ISERROR(VLOOKUP(CONCATENATE($A66,"_",U$2),'Reference data SID'!$B:$M,12,FALSE)),"",VLOOKUP(CONCATENATE($A66,"_",U$2),'Reference data SID'!$B:$M,12,FALSE))</f>
        <v/>
      </c>
      <c r="V66" s="16" t="str">
        <f>IF(ISERROR(VLOOKUP(CONCATENATE($A66,"_",V$2),'Reference data SID'!$B:$M,12,FALSE)),"",VLOOKUP(CONCATENATE($A66,"_",V$2),'Reference data SID'!$B:$M,12,FALSE))</f>
        <v/>
      </c>
      <c r="W66" s="16" t="str">
        <f>IF(ISERROR(VLOOKUP(CONCATENATE($A66,"_",W$2),'Reference data SID'!$B:$M,12,FALSE)),"",VLOOKUP(CONCATENATE($A66,"_",W$2),'Reference data SID'!$B:$M,12,FALSE))</f>
        <v/>
      </c>
      <c r="X66" s="16" t="str">
        <f>IF(ISERROR(VLOOKUP(CONCATENATE($A66,"_",X$2),'Reference data SID'!$B:$M,12,FALSE)),"",VLOOKUP(CONCATENATE($A66,"_",X$2),'Reference data SID'!$B:$M,12,FALSE))</f>
        <v/>
      </c>
      <c r="Y66" s="17" t="str">
        <f>IF(ISERROR(VLOOKUP(CONCATENATE($A66,"_",Y$2),'Reference data SID'!$B:$M,12,FALSE)),"",VLOOKUP(CONCATENATE($A66,"_",Y$2),'Reference data SID'!$B:$M,12,FALSE))</f>
        <v>248-722-7</v>
      </c>
      <c r="Z66" s="16" t="str">
        <f>IF(ISERROR(VLOOKUP(CONCATENATE($A66,"_",Z$2),'Reference data SID'!$B:$M,12,FALSE)),"",VLOOKUP(CONCATENATE($A66,"_",Z$2),'Reference data SID'!$B:$M,12,FALSE))</f>
        <v/>
      </c>
      <c r="AA66" s="16" t="str">
        <f>IF(ISERROR(VLOOKUP(CONCATENATE($A66,"_",AA$2),'Reference data SID'!$B:$M,12,FALSE)),"",VLOOKUP(CONCATENATE($A66,"_",AA$2),'Reference data SID'!$B:$M,12,FALSE))</f>
        <v/>
      </c>
      <c r="AB66" s="16" t="str">
        <f>IF(ISERROR(VLOOKUP(CONCATENATE($A66,"_",AB$2),'Reference data SID'!$B:$M,12,FALSE)),"",VLOOKUP(CONCATENATE($A66,"_",AB$2),'Reference data SID'!$B:$M,12,FALSE))</f>
        <v/>
      </c>
      <c r="AC66" s="16" t="str">
        <f>IF(ISERROR(VLOOKUP(CONCATENATE($A66,"_",AC$2),'Reference data SID'!$B:$M,12,FALSE)),"",VLOOKUP(CONCATENATE($A66,"_",AC$2),'Reference data SID'!$B:$M,12,FALSE))</f>
        <v/>
      </c>
      <c r="AD66" s="16" t="str">
        <f>IF(ISERROR(VLOOKUP(CONCATENATE($A66,"_",AD$2),'Reference data SID'!$B:$M,12,FALSE)),"",VLOOKUP(CONCATENATE($A66,"_",AD$2),'Reference data SID'!$B:$M,12,FALSE))</f>
        <v/>
      </c>
      <c r="AE66" s="16" t="str">
        <f>IF(ISERROR(VLOOKUP(CONCATENATE($A66,"_",AE$2),'Reference data SID'!$B:$M,12,FALSE)),"",VLOOKUP(CONCATENATE($A66,"_",AE$2),'Reference data SID'!$B:$M,12,FALSE))</f>
        <v/>
      </c>
      <c r="AF66" s="16" t="str">
        <f>IF(ISERROR(VLOOKUP(CONCATENATE($A66,"_",AF$2),'Reference data SID'!$B:$M,12,FALSE)),"",VLOOKUP(CONCATENATE($A66,"_",AF$2),'Reference data SID'!$B:$M,12,FALSE))</f>
        <v/>
      </c>
      <c r="AG66" s="16" t="str">
        <f>IF(ISERROR(VLOOKUP(CONCATENATE($A66,"_",AG$2),'Reference data SID'!$B:$M,12,FALSE)),"",VLOOKUP(CONCATENATE($A66,"_",AG$2),'Reference data SID'!$B:$M,12,FALSE))</f>
        <v/>
      </c>
      <c r="AH66" s="16" t="str">
        <f>IF(ISERROR(VLOOKUP(CONCATENATE($A66,"_",AH$2),'Reference data SID'!$B:$M,12,FALSE)),"",VLOOKUP(CONCATENATE($A66,"_",AH$2),'Reference data SID'!$B:$M,12,FALSE))</f>
        <v/>
      </c>
      <c r="AI66" s="16" t="str">
        <f>IF(ISERROR(VLOOKUP(CONCATENATE($A66,"_",AI$2),'Reference data SID'!$B:$M,12,FALSE)),"",VLOOKUP(CONCATENATE($A66,"_",AI$2),'Reference data SID'!$B:$M,12,FALSE))</f>
        <v/>
      </c>
      <c r="AJ66" s="16" t="str">
        <f>IF(ISERROR(VLOOKUP(CONCATENATE($A66,"_",AJ$2),'Reference data SID'!$B:$M,12,FALSE)),"",VLOOKUP(CONCATENATE($A66,"_",AJ$2),'Reference data SID'!$B:$M,12,FALSE))</f>
        <v/>
      </c>
      <c r="AK66" s="16" t="str">
        <f>IF(ISERROR(VLOOKUP(CONCATENATE($A66,"_",AK$2),'Reference data SID'!$B:$M,12,FALSE)),"",VLOOKUP(CONCATENATE($A66,"_",AK$2),'Reference data SID'!$B:$M,12,FALSE))</f>
        <v/>
      </c>
      <c r="AL66" s="16" t="str">
        <f>IF(ISERROR(VLOOKUP(CONCATENATE($A66,"_",AL$2),'Reference data SID'!$B:$M,12,FALSE)),"",VLOOKUP(CONCATENATE($A66,"_",AL$2),'Reference data SID'!$B:$M,12,FALSE))</f>
        <v/>
      </c>
      <c r="AM66" s="16" t="str">
        <f>IF(ISERROR(VLOOKUP(CONCATENATE($A66,"_",AM$2),'Reference data SID'!$B:$M,12,FALSE)),"",VLOOKUP(CONCATENATE($A66,"_",AM$2),'Reference data SID'!$B:$M,12,FALSE))</f>
        <v/>
      </c>
      <c r="AN66" s="16" t="str">
        <f>IF(ISERROR(VLOOKUP(CONCATENATE($A66,"_",AN$2),'Reference data SID'!$B:$M,12,FALSE)),"",VLOOKUP(CONCATENATE($A66,"_",AN$2),'Reference data SID'!$B:$M,12,FALSE))</f>
        <v/>
      </c>
      <c r="AO66" s="16" t="str">
        <f>IF(ISERROR(VLOOKUP(CONCATENATE($A66,"_",AO$2),'Reference data SID'!$B:$M,12,FALSE)),"",VLOOKUP(CONCATENATE($A66,"_",AO$2),'Reference data SID'!$B:$M,12,FALSE))</f>
        <v/>
      </c>
      <c r="AP66" s="16" t="str">
        <f>IF(ISERROR(VLOOKUP(CONCATENATE($A66,"_",AP$2),'Reference data SID'!$B:$M,12,FALSE)),"",VLOOKUP(CONCATENATE($A66,"_",AP$2),'Reference data SID'!$B:$M,12,FALSE))</f>
        <v/>
      </c>
      <c r="AQ66" s="16" t="str">
        <f>IF(ISERROR(VLOOKUP(CONCATENATE($A66,"_",AQ$2),'Reference data SID'!$B:$M,12,FALSE)),"",VLOOKUP(CONCATENATE($A66,"_",AQ$2),'Reference data SID'!$B:$M,12,FALSE))</f>
        <v/>
      </c>
      <c r="AR66" s="16" t="str">
        <f>IF(ISERROR(VLOOKUP(CONCATENATE($A66,"_",AR$2),'Reference data SID'!$B:$M,12,FALSE)),"",VLOOKUP(CONCATENATE($A66,"_",AR$2),'Reference data SID'!$B:$M,12,FALSE))</f>
        <v/>
      </c>
      <c r="AS66" s="16" t="str">
        <f>IF(ISERROR(VLOOKUP(CONCATENATE($A66,"_",AS$2),'Reference data SID'!$B:$M,12,FALSE)),"",VLOOKUP(CONCATENATE($A66,"_",AS$2),'Reference data SID'!$B:$M,12,FALSE))</f>
        <v/>
      </c>
      <c r="AT66" s="16" t="str">
        <f>IF(ISERROR(VLOOKUP(CONCATENATE($A66,"_",AT$2),'Reference data SID'!$B:$M,12,FALSE)),"",VLOOKUP(CONCATENATE($A66,"_",AT$2),'Reference data SID'!$B:$M,12,FALSE))</f>
        <v/>
      </c>
    </row>
    <row r="67" spans="1:46" x14ac:dyDescent="0.25">
      <c r="A67">
        <v>63</v>
      </c>
      <c r="B67" s="16" t="str">
        <f>IF(ISERROR(VLOOKUP(CONCATENATE($A67,"_",B$2),'Reference data SID'!$B:$M,12,FALSE)),"",VLOOKUP(CONCATENATE($A67,"_",B$2),'Reference data SID'!$B:$M,12,FALSE))</f>
        <v/>
      </c>
      <c r="C67" s="16" t="str">
        <f>IF(ISERROR(VLOOKUP(CONCATENATE($A67,"_",C$2),'Reference data SID'!$B:$M,12,FALSE)),"",VLOOKUP(CONCATENATE($A67,"_",C$2),'Reference data SID'!$B:$M,12,FALSE))</f>
        <v/>
      </c>
      <c r="D67" s="16" t="str">
        <f>IF(ISERROR(VLOOKUP(CONCATENATE($A67,"_",D$2),'Reference data SID'!$B:$M,12,FALSE)),"",VLOOKUP(CONCATENATE($A67,"_",D$2),'Reference data SID'!$B:$M,12,FALSE))</f>
        <v/>
      </c>
      <c r="E67" s="16" t="str">
        <f>IF(ISERROR(VLOOKUP(CONCATENATE($A67,"_",E$2),'Reference data SID'!$B:$M,12,FALSE)),"",VLOOKUP(CONCATENATE($A67,"_",E$2),'Reference data SID'!$B:$M,12,FALSE))</f>
        <v/>
      </c>
      <c r="F67" s="16" t="str">
        <f>IF(ISERROR(VLOOKUP(CONCATENATE($A67,"_",F$2),'Reference data SID'!$B:$M,12,FALSE)),"",VLOOKUP(CONCATENATE($A67,"_",F$2),'Reference data SID'!$B:$M,12,FALSE))</f>
        <v/>
      </c>
      <c r="G67" s="16" t="str">
        <f>IF(ISERROR(VLOOKUP(CONCATENATE($A67,"_",G$2),'Reference data SID'!$B:$M,12,FALSE)),"",VLOOKUP(CONCATENATE($A67,"_",G$2),'Reference data SID'!$B:$M,12,FALSE))</f>
        <v/>
      </c>
      <c r="H67" s="16" t="str">
        <f>IF(ISERROR(VLOOKUP(CONCATENATE($A67,"_",H$2),'Reference data SID'!$B:$M,12,FALSE)),"",VLOOKUP(CONCATENATE($A67,"_",H$2),'Reference data SID'!$B:$M,12,FALSE))</f>
        <v/>
      </c>
      <c r="I67" s="16" t="str">
        <f>IF(ISERROR(VLOOKUP(CONCATENATE($A67,"_",I$2),'Reference data SID'!$B:$M,12,FALSE)),"",VLOOKUP(CONCATENATE($A67,"_",I$2),'Reference data SID'!$B:$M,12,FALSE))</f>
        <v/>
      </c>
      <c r="J67" s="16" t="str">
        <f>IF(ISERROR(VLOOKUP(CONCATENATE($A67,"_",J$2),'Reference data SID'!$B:$M,12,FALSE)),"",VLOOKUP(CONCATENATE($A67,"_",J$2),'Reference data SID'!$B:$M,12,FALSE))</f>
        <v/>
      </c>
      <c r="K67" s="16" t="str">
        <f>IF(ISERROR(VLOOKUP(CONCATENATE($A67,"_",K$2),'Reference data SID'!$B:$M,12,FALSE)),"",VLOOKUP(CONCATENATE($A67,"_",K$2),'Reference data SID'!$B:$M,12,FALSE))</f>
        <v/>
      </c>
      <c r="L67" s="16" t="str">
        <f>IF(ISERROR(VLOOKUP(CONCATENATE($A67,"_",L$2),'Reference data SID'!$B:$M,12,FALSE)),"",VLOOKUP(CONCATENATE($A67,"_",L$2),'Reference data SID'!$B:$M,12,FALSE))</f>
        <v/>
      </c>
      <c r="M67" s="16" t="str">
        <f>IF(ISERROR(VLOOKUP(CONCATENATE($A67,"_",M$2),'Reference data SID'!$B:$M,12,FALSE)),"",VLOOKUP(CONCATENATE($A67,"_",M$2),'Reference data SID'!$B:$M,12,FALSE))</f>
        <v/>
      </c>
      <c r="N67" s="16" t="str">
        <f>IF(ISERROR(VLOOKUP(CONCATENATE($A67,"_",N$2),'Reference data SID'!$B:$M,12,FALSE)),"",VLOOKUP(CONCATENATE($A67,"_",N$2),'Reference data SID'!$B:$M,12,FALSE))</f>
        <v/>
      </c>
      <c r="O67" s="16" t="str">
        <f>IF(ISERROR(VLOOKUP(CONCATENATE($A67,"_",O$2),'Reference data SID'!$B:$M,12,FALSE)),"",VLOOKUP(CONCATENATE($A67,"_",O$2),'Reference data SID'!$B:$M,12,FALSE))</f>
        <v/>
      </c>
      <c r="P67" s="16" t="str">
        <f>IF(ISERROR(VLOOKUP(CONCATENATE($A67,"_",P$2),'Reference data SID'!$B:$M,12,FALSE)),"",VLOOKUP(CONCATENATE($A67,"_",P$2),'Reference data SID'!$B:$M,12,FALSE))</f>
        <v/>
      </c>
      <c r="Q67" s="16" t="str">
        <f>IF(ISERROR(VLOOKUP(CONCATENATE($A67,"_",Q$2),'Reference data SID'!$B:$M,12,FALSE)),"",VLOOKUP(CONCATENATE($A67,"_",Q$2),'Reference data SID'!$B:$M,12,FALSE))</f>
        <v/>
      </c>
      <c r="R67" s="16" t="str">
        <f>IF(ISERROR(VLOOKUP(CONCATENATE($A67,"_",R$2),'Reference data SID'!$B:$M,12,FALSE)),"",VLOOKUP(CONCATENATE($A67,"_",R$2),'Reference data SID'!$B:$M,12,FALSE))</f>
        <v/>
      </c>
      <c r="S67" s="16" t="str">
        <f>IF(ISERROR(VLOOKUP(CONCATENATE($A67,"_",S$2),'Reference data SID'!$B:$M,12,FALSE)),"",VLOOKUP(CONCATENATE($A67,"_",S$2),'Reference data SID'!$B:$M,12,FALSE))</f>
        <v/>
      </c>
      <c r="T67" s="16" t="str">
        <f>IF(ISERROR(VLOOKUP(CONCATENATE($A67,"_",T$2),'Reference data SID'!$B:$M,12,FALSE)),"",VLOOKUP(CONCATENATE($A67,"_",T$2),'Reference data SID'!$B:$M,12,FALSE))</f>
        <v/>
      </c>
      <c r="U67" s="16" t="str">
        <f>IF(ISERROR(VLOOKUP(CONCATENATE($A67,"_",U$2),'Reference data SID'!$B:$M,12,FALSE)),"",VLOOKUP(CONCATENATE($A67,"_",U$2),'Reference data SID'!$B:$M,12,FALSE))</f>
        <v/>
      </c>
      <c r="V67" s="16" t="str">
        <f>IF(ISERROR(VLOOKUP(CONCATENATE($A67,"_",V$2),'Reference data SID'!$B:$M,12,FALSE)),"",VLOOKUP(CONCATENATE($A67,"_",V$2),'Reference data SID'!$B:$M,12,FALSE))</f>
        <v/>
      </c>
      <c r="W67" s="16" t="str">
        <f>IF(ISERROR(VLOOKUP(CONCATENATE($A67,"_",W$2),'Reference data SID'!$B:$M,12,FALSE)),"",VLOOKUP(CONCATENATE($A67,"_",W$2),'Reference data SID'!$B:$M,12,FALSE))</f>
        <v/>
      </c>
      <c r="X67" s="16" t="str">
        <f>IF(ISERROR(VLOOKUP(CONCATENATE($A67,"_",X$2),'Reference data SID'!$B:$M,12,FALSE)),"",VLOOKUP(CONCATENATE($A67,"_",X$2),'Reference data SID'!$B:$M,12,FALSE))</f>
        <v/>
      </c>
      <c r="Y67" s="17" t="str">
        <f>IF(ISERROR(VLOOKUP(CONCATENATE($A67,"_",Y$2),'Reference data SID'!$B:$M,12,FALSE)),"",VLOOKUP(CONCATENATE($A67,"_",Y$2),'Reference data SID'!$B:$M,12,FALSE))</f>
        <v>246-083-9</v>
      </c>
      <c r="Z67" s="16" t="str">
        <f>IF(ISERROR(VLOOKUP(CONCATENATE($A67,"_",Z$2),'Reference data SID'!$B:$M,12,FALSE)),"",VLOOKUP(CONCATENATE($A67,"_",Z$2),'Reference data SID'!$B:$M,12,FALSE))</f>
        <v/>
      </c>
      <c r="AA67" s="16" t="str">
        <f>IF(ISERROR(VLOOKUP(CONCATENATE($A67,"_",AA$2),'Reference data SID'!$B:$M,12,FALSE)),"",VLOOKUP(CONCATENATE($A67,"_",AA$2),'Reference data SID'!$B:$M,12,FALSE))</f>
        <v/>
      </c>
      <c r="AB67" s="16" t="str">
        <f>IF(ISERROR(VLOOKUP(CONCATENATE($A67,"_",AB$2),'Reference data SID'!$B:$M,12,FALSE)),"",VLOOKUP(CONCATENATE($A67,"_",AB$2),'Reference data SID'!$B:$M,12,FALSE))</f>
        <v/>
      </c>
      <c r="AC67" s="16" t="str">
        <f>IF(ISERROR(VLOOKUP(CONCATENATE($A67,"_",AC$2),'Reference data SID'!$B:$M,12,FALSE)),"",VLOOKUP(CONCATENATE($A67,"_",AC$2),'Reference data SID'!$B:$M,12,FALSE))</f>
        <v/>
      </c>
      <c r="AD67" s="16" t="str">
        <f>IF(ISERROR(VLOOKUP(CONCATENATE($A67,"_",AD$2),'Reference data SID'!$B:$M,12,FALSE)),"",VLOOKUP(CONCATENATE($A67,"_",AD$2),'Reference data SID'!$B:$M,12,FALSE))</f>
        <v/>
      </c>
      <c r="AE67" s="16" t="str">
        <f>IF(ISERROR(VLOOKUP(CONCATENATE($A67,"_",AE$2),'Reference data SID'!$B:$M,12,FALSE)),"",VLOOKUP(CONCATENATE($A67,"_",AE$2),'Reference data SID'!$B:$M,12,FALSE))</f>
        <v/>
      </c>
      <c r="AF67" s="16" t="str">
        <f>IF(ISERROR(VLOOKUP(CONCATENATE($A67,"_",AF$2),'Reference data SID'!$B:$M,12,FALSE)),"",VLOOKUP(CONCATENATE($A67,"_",AF$2),'Reference data SID'!$B:$M,12,FALSE))</f>
        <v/>
      </c>
      <c r="AG67" s="16" t="str">
        <f>IF(ISERROR(VLOOKUP(CONCATENATE($A67,"_",AG$2),'Reference data SID'!$B:$M,12,FALSE)),"",VLOOKUP(CONCATENATE($A67,"_",AG$2),'Reference data SID'!$B:$M,12,FALSE))</f>
        <v/>
      </c>
      <c r="AH67" s="16" t="str">
        <f>IF(ISERROR(VLOOKUP(CONCATENATE($A67,"_",AH$2),'Reference data SID'!$B:$M,12,FALSE)),"",VLOOKUP(CONCATENATE($A67,"_",AH$2),'Reference data SID'!$B:$M,12,FALSE))</f>
        <v/>
      </c>
      <c r="AI67" s="16" t="str">
        <f>IF(ISERROR(VLOOKUP(CONCATENATE($A67,"_",AI$2),'Reference data SID'!$B:$M,12,FALSE)),"",VLOOKUP(CONCATENATE($A67,"_",AI$2),'Reference data SID'!$B:$M,12,FALSE))</f>
        <v/>
      </c>
      <c r="AJ67" s="16" t="str">
        <f>IF(ISERROR(VLOOKUP(CONCATENATE($A67,"_",AJ$2),'Reference data SID'!$B:$M,12,FALSE)),"",VLOOKUP(CONCATENATE($A67,"_",AJ$2),'Reference data SID'!$B:$M,12,FALSE))</f>
        <v/>
      </c>
      <c r="AK67" s="16" t="str">
        <f>IF(ISERROR(VLOOKUP(CONCATENATE($A67,"_",AK$2),'Reference data SID'!$B:$M,12,FALSE)),"",VLOOKUP(CONCATENATE($A67,"_",AK$2),'Reference data SID'!$B:$M,12,FALSE))</f>
        <v/>
      </c>
      <c r="AL67" s="16" t="str">
        <f>IF(ISERROR(VLOOKUP(CONCATENATE($A67,"_",AL$2),'Reference data SID'!$B:$M,12,FALSE)),"",VLOOKUP(CONCATENATE($A67,"_",AL$2),'Reference data SID'!$B:$M,12,FALSE))</f>
        <v/>
      </c>
      <c r="AM67" s="16" t="str">
        <f>IF(ISERROR(VLOOKUP(CONCATENATE($A67,"_",AM$2),'Reference data SID'!$B:$M,12,FALSE)),"",VLOOKUP(CONCATENATE($A67,"_",AM$2),'Reference data SID'!$B:$M,12,FALSE))</f>
        <v/>
      </c>
      <c r="AN67" s="16" t="str">
        <f>IF(ISERROR(VLOOKUP(CONCATENATE($A67,"_",AN$2),'Reference data SID'!$B:$M,12,FALSE)),"",VLOOKUP(CONCATENATE($A67,"_",AN$2),'Reference data SID'!$B:$M,12,FALSE))</f>
        <v/>
      </c>
      <c r="AO67" s="16" t="str">
        <f>IF(ISERROR(VLOOKUP(CONCATENATE($A67,"_",AO$2),'Reference data SID'!$B:$M,12,FALSE)),"",VLOOKUP(CONCATENATE($A67,"_",AO$2),'Reference data SID'!$B:$M,12,FALSE))</f>
        <v/>
      </c>
      <c r="AP67" s="16" t="str">
        <f>IF(ISERROR(VLOOKUP(CONCATENATE($A67,"_",AP$2),'Reference data SID'!$B:$M,12,FALSE)),"",VLOOKUP(CONCATENATE($A67,"_",AP$2),'Reference data SID'!$B:$M,12,FALSE))</f>
        <v/>
      </c>
      <c r="AQ67" s="16" t="str">
        <f>IF(ISERROR(VLOOKUP(CONCATENATE($A67,"_",AQ$2),'Reference data SID'!$B:$M,12,FALSE)),"",VLOOKUP(CONCATENATE($A67,"_",AQ$2),'Reference data SID'!$B:$M,12,FALSE))</f>
        <v/>
      </c>
      <c r="AR67" s="16" t="str">
        <f>IF(ISERROR(VLOOKUP(CONCATENATE($A67,"_",AR$2),'Reference data SID'!$B:$M,12,FALSE)),"",VLOOKUP(CONCATENATE($A67,"_",AR$2),'Reference data SID'!$B:$M,12,FALSE))</f>
        <v/>
      </c>
      <c r="AS67" s="16" t="str">
        <f>IF(ISERROR(VLOOKUP(CONCATENATE($A67,"_",AS$2),'Reference data SID'!$B:$M,12,FALSE)),"",VLOOKUP(CONCATENATE($A67,"_",AS$2),'Reference data SID'!$B:$M,12,FALSE))</f>
        <v/>
      </c>
      <c r="AT67" s="16" t="str">
        <f>IF(ISERROR(VLOOKUP(CONCATENATE($A67,"_",AT$2),'Reference data SID'!$B:$M,12,FALSE)),"",VLOOKUP(CONCATENATE($A67,"_",AT$2),'Reference data SID'!$B:$M,12,FALSE))</f>
        <v/>
      </c>
    </row>
    <row r="68" spans="1:46" x14ac:dyDescent="0.25">
      <c r="A68">
        <v>64</v>
      </c>
      <c r="B68" s="16" t="str">
        <f>IF(ISERROR(VLOOKUP(CONCATENATE($A68,"_",B$2),'Reference data SID'!$B:$M,12,FALSE)),"",VLOOKUP(CONCATENATE($A68,"_",B$2),'Reference data SID'!$B:$M,12,FALSE))</f>
        <v/>
      </c>
      <c r="C68" s="16" t="str">
        <f>IF(ISERROR(VLOOKUP(CONCATENATE($A68,"_",C$2),'Reference data SID'!$B:$M,12,FALSE)),"",VLOOKUP(CONCATENATE($A68,"_",C$2),'Reference data SID'!$B:$M,12,FALSE))</f>
        <v/>
      </c>
      <c r="D68" s="16" t="str">
        <f>IF(ISERROR(VLOOKUP(CONCATENATE($A68,"_",D$2),'Reference data SID'!$B:$M,12,FALSE)),"",VLOOKUP(CONCATENATE($A68,"_",D$2),'Reference data SID'!$B:$M,12,FALSE))</f>
        <v/>
      </c>
      <c r="E68" s="16" t="str">
        <f>IF(ISERROR(VLOOKUP(CONCATENATE($A68,"_",E$2),'Reference data SID'!$B:$M,12,FALSE)),"",VLOOKUP(CONCATENATE($A68,"_",E$2),'Reference data SID'!$B:$M,12,FALSE))</f>
        <v/>
      </c>
      <c r="F68" s="16" t="str">
        <f>IF(ISERROR(VLOOKUP(CONCATENATE($A68,"_",F$2),'Reference data SID'!$B:$M,12,FALSE)),"",VLOOKUP(CONCATENATE($A68,"_",F$2),'Reference data SID'!$B:$M,12,FALSE))</f>
        <v/>
      </c>
      <c r="G68" s="16" t="str">
        <f>IF(ISERROR(VLOOKUP(CONCATENATE($A68,"_",G$2),'Reference data SID'!$B:$M,12,FALSE)),"",VLOOKUP(CONCATENATE($A68,"_",G$2),'Reference data SID'!$B:$M,12,FALSE))</f>
        <v/>
      </c>
      <c r="H68" s="16" t="str">
        <f>IF(ISERROR(VLOOKUP(CONCATENATE($A68,"_",H$2),'Reference data SID'!$B:$M,12,FALSE)),"",VLOOKUP(CONCATENATE($A68,"_",H$2),'Reference data SID'!$B:$M,12,FALSE))</f>
        <v/>
      </c>
      <c r="I68" s="16" t="str">
        <f>IF(ISERROR(VLOOKUP(CONCATENATE($A68,"_",I$2),'Reference data SID'!$B:$M,12,FALSE)),"",VLOOKUP(CONCATENATE($A68,"_",I$2),'Reference data SID'!$B:$M,12,FALSE))</f>
        <v/>
      </c>
      <c r="J68" s="16" t="str">
        <f>IF(ISERROR(VLOOKUP(CONCATENATE($A68,"_",J$2),'Reference data SID'!$B:$M,12,FALSE)),"",VLOOKUP(CONCATENATE($A68,"_",J$2),'Reference data SID'!$B:$M,12,FALSE))</f>
        <v/>
      </c>
      <c r="K68" s="16" t="str">
        <f>IF(ISERROR(VLOOKUP(CONCATENATE($A68,"_",K$2),'Reference data SID'!$B:$M,12,FALSE)),"",VLOOKUP(CONCATENATE($A68,"_",K$2),'Reference data SID'!$B:$M,12,FALSE))</f>
        <v/>
      </c>
      <c r="L68" s="16" t="str">
        <f>IF(ISERROR(VLOOKUP(CONCATENATE($A68,"_",L$2),'Reference data SID'!$B:$M,12,FALSE)),"",VLOOKUP(CONCATENATE($A68,"_",L$2),'Reference data SID'!$B:$M,12,FALSE))</f>
        <v/>
      </c>
      <c r="M68" s="16" t="str">
        <f>IF(ISERROR(VLOOKUP(CONCATENATE($A68,"_",M$2),'Reference data SID'!$B:$M,12,FALSE)),"",VLOOKUP(CONCATENATE($A68,"_",M$2),'Reference data SID'!$B:$M,12,FALSE))</f>
        <v/>
      </c>
      <c r="N68" s="16" t="str">
        <f>IF(ISERROR(VLOOKUP(CONCATENATE($A68,"_",N$2),'Reference data SID'!$B:$M,12,FALSE)),"",VLOOKUP(CONCATENATE($A68,"_",N$2),'Reference data SID'!$B:$M,12,FALSE))</f>
        <v/>
      </c>
      <c r="O68" s="16" t="str">
        <f>IF(ISERROR(VLOOKUP(CONCATENATE($A68,"_",O$2),'Reference data SID'!$B:$M,12,FALSE)),"",VLOOKUP(CONCATENATE($A68,"_",O$2),'Reference data SID'!$B:$M,12,FALSE))</f>
        <v/>
      </c>
      <c r="P68" s="16" t="str">
        <f>IF(ISERROR(VLOOKUP(CONCATENATE($A68,"_",P$2),'Reference data SID'!$B:$M,12,FALSE)),"",VLOOKUP(CONCATENATE($A68,"_",P$2),'Reference data SID'!$B:$M,12,FALSE))</f>
        <v/>
      </c>
      <c r="Q68" s="16" t="str">
        <f>IF(ISERROR(VLOOKUP(CONCATENATE($A68,"_",Q$2),'Reference data SID'!$B:$M,12,FALSE)),"",VLOOKUP(CONCATENATE($A68,"_",Q$2),'Reference data SID'!$B:$M,12,FALSE))</f>
        <v/>
      </c>
      <c r="R68" s="16" t="str">
        <f>IF(ISERROR(VLOOKUP(CONCATENATE($A68,"_",R$2),'Reference data SID'!$B:$M,12,FALSE)),"",VLOOKUP(CONCATENATE($A68,"_",R$2),'Reference data SID'!$B:$M,12,FALSE))</f>
        <v/>
      </c>
      <c r="S68" s="16" t="str">
        <f>IF(ISERROR(VLOOKUP(CONCATENATE($A68,"_",S$2),'Reference data SID'!$B:$M,12,FALSE)),"",VLOOKUP(CONCATENATE($A68,"_",S$2),'Reference data SID'!$B:$M,12,FALSE))</f>
        <v/>
      </c>
      <c r="T68" s="16" t="str">
        <f>IF(ISERROR(VLOOKUP(CONCATENATE($A68,"_",T$2),'Reference data SID'!$B:$M,12,FALSE)),"",VLOOKUP(CONCATENATE($A68,"_",T$2),'Reference data SID'!$B:$M,12,FALSE))</f>
        <v/>
      </c>
      <c r="U68" s="16" t="str">
        <f>IF(ISERROR(VLOOKUP(CONCATENATE($A68,"_",U$2),'Reference data SID'!$B:$M,12,FALSE)),"",VLOOKUP(CONCATENATE($A68,"_",U$2),'Reference data SID'!$B:$M,12,FALSE))</f>
        <v/>
      </c>
      <c r="V68" s="16" t="str">
        <f>IF(ISERROR(VLOOKUP(CONCATENATE($A68,"_",V$2),'Reference data SID'!$B:$M,12,FALSE)),"",VLOOKUP(CONCATENATE($A68,"_",V$2),'Reference data SID'!$B:$M,12,FALSE))</f>
        <v/>
      </c>
      <c r="W68" s="16" t="str">
        <f>IF(ISERROR(VLOOKUP(CONCATENATE($A68,"_",W$2),'Reference data SID'!$B:$M,12,FALSE)),"",VLOOKUP(CONCATENATE($A68,"_",W$2),'Reference data SID'!$B:$M,12,FALSE))</f>
        <v/>
      </c>
      <c r="X68" s="16" t="str">
        <f>IF(ISERROR(VLOOKUP(CONCATENATE($A68,"_",X$2),'Reference data SID'!$B:$M,12,FALSE)),"",VLOOKUP(CONCATENATE($A68,"_",X$2),'Reference data SID'!$B:$M,12,FALSE))</f>
        <v/>
      </c>
      <c r="Y68" s="17" t="str">
        <f>IF(ISERROR(VLOOKUP(CONCATENATE($A68,"_",Y$2),'Reference data SID'!$B:$M,12,FALSE)),"",VLOOKUP(CONCATENATE($A68,"_",Y$2),'Reference data SID'!$B:$M,12,FALSE))</f>
        <v>244-503-5</v>
      </c>
      <c r="Z68" s="16" t="str">
        <f>IF(ISERROR(VLOOKUP(CONCATENATE($A68,"_",Z$2),'Reference data SID'!$B:$M,12,FALSE)),"",VLOOKUP(CONCATENATE($A68,"_",Z$2),'Reference data SID'!$B:$M,12,FALSE))</f>
        <v/>
      </c>
      <c r="AA68" s="16" t="str">
        <f>IF(ISERROR(VLOOKUP(CONCATENATE($A68,"_",AA$2),'Reference data SID'!$B:$M,12,FALSE)),"",VLOOKUP(CONCATENATE($A68,"_",AA$2),'Reference data SID'!$B:$M,12,FALSE))</f>
        <v/>
      </c>
      <c r="AB68" s="16" t="str">
        <f>IF(ISERROR(VLOOKUP(CONCATENATE($A68,"_",AB$2),'Reference data SID'!$B:$M,12,FALSE)),"",VLOOKUP(CONCATENATE($A68,"_",AB$2),'Reference data SID'!$B:$M,12,FALSE))</f>
        <v/>
      </c>
      <c r="AC68" s="16" t="str">
        <f>IF(ISERROR(VLOOKUP(CONCATENATE($A68,"_",AC$2),'Reference data SID'!$B:$M,12,FALSE)),"",VLOOKUP(CONCATENATE($A68,"_",AC$2),'Reference data SID'!$B:$M,12,FALSE))</f>
        <v/>
      </c>
      <c r="AD68" s="16" t="str">
        <f>IF(ISERROR(VLOOKUP(CONCATENATE($A68,"_",AD$2),'Reference data SID'!$B:$M,12,FALSE)),"",VLOOKUP(CONCATENATE($A68,"_",AD$2),'Reference data SID'!$B:$M,12,FALSE))</f>
        <v/>
      </c>
      <c r="AE68" s="16" t="str">
        <f>IF(ISERROR(VLOOKUP(CONCATENATE($A68,"_",AE$2),'Reference data SID'!$B:$M,12,FALSE)),"",VLOOKUP(CONCATENATE($A68,"_",AE$2),'Reference data SID'!$B:$M,12,FALSE))</f>
        <v/>
      </c>
      <c r="AF68" s="16" t="str">
        <f>IF(ISERROR(VLOOKUP(CONCATENATE($A68,"_",AF$2),'Reference data SID'!$B:$M,12,FALSE)),"",VLOOKUP(CONCATENATE($A68,"_",AF$2),'Reference data SID'!$B:$M,12,FALSE))</f>
        <v/>
      </c>
      <c r="AG68" s="16" t="str">
        <f>IF(ISERROR(VLOOKUP(CONCATENATE($A68,"_",AG$2),'Reference data SID'!$B:$M,12,FALSE)),"",VLOOKUP(CONCATENATE($A68,"_",AG$2),'Reference data SID'!$B:$M,12,FALSE))</f>
        <v/>
      </c>
      <c r="AH68" s="16" t="str">
        <f>IF(ISERROR(VLOOKUP(CONCATENATE($A68,"_",AH$2),'Reference data SID'!$B:$M,12,FALSE)),"",VLOOKUP(CONCATENATE($A68,"_",AH$2),'Reference data SID'!$B:$M,12,FALSE))</f>
        <v/>
      </c>
      <c r="AI68" s="16" t="str">
        <f>IF(ISERROR(VLOOKUP(CONCATENATE($A68,"_",AI$2),'Reference data SID'!$B:$M,12,FALSE)),"",VLOOKUP(CONCATENATE($A68,"_",AI$2),'Reference data SID'!$B:$M,12,FALSE))</f>
        <v/>
      </c>
      <c r="AJ68" s="16" t="str">
        <f>IF(ISERROR(VLOOKUP(CONCATENATE($A68,"_",AJ$2),'Reference data SID'!$B:$M,12,FALSE)),"",VLOOKUP(CONCATENATE($A68,"_",AJ$2),'Reference data SID'!$B:$M,12,FALSE))</f>
        <v/>
      </c>
      <c r="AK68" s="16" t="str">
        <f>IF(ISERROR(VLOOKUP(CONCATENATE($A68,"_",AK$2),'Reference data SID'!$B:$M,12,FALSE)),"",VLOOKUP(CONCATENATE($A68,"_",AK$2),'Reference data SID'!$B:$M,12,FALSE))</f>
        <v/>
      </c>
      <c r="AL68" s="16" t="str">
        <f>IF(ISERROR(VLOOKUP(CONCATENATE($A68,"_",AL$2),'Reference data SID'!$B:$M,12,FALSE)),"",VLOOKUP(CONCATENATE($A68,"_",AL$2),'Reference data SID'!$B:$M,12,FALSE))</f>
        <v/>
      </c>
      <c r="AM68" s="16" t="str">
        <f>IF(ISERROR(VLOOKUP(CONCATENATE($A68,"_",AM$2),'Reference data SID'!$B:$M,12,FALSE)),"",VLOOKUP(CONCATENATE($A68,"_",AM$2),'Reference data SID'!$B:$M,12,FALSE))</f>
        <v/>
      </c>
      <c r="AN68" s="16" t="str">
        <f>IF(ISERROR(VLOOKUP(CONCATENATE($A68,"_",AN$2),'Reference data SID'!$B:$M,12,FALSE)),"",VLOOKUP(CONCATENATE($A68,"_",AN$2),'Reference data SID'!$B:$M,12,FALSE))</f>
        <v/>
      </c>
      <c r="AO68" s="16" t="str">
        <f>IF(ISERROR(VLOOKUP(CONCATENATE($A68,"_",AO$2),'Reference data SID'!$B:$M,12,FALSE)),"",VLOOKUP(CONCATENATE($A68,"_",AO$2),'Reference data SID'!$B:$M,12,FALSE))</f>
        <v/>
      </c>
      <c r="AP68" s="16" t="str">
        <f>IF(ISERROR(VLOOKUP(CONCATENATE($A68,"_",AP$2),'Reference data SID'!$B:$M,12,FALSE)),"",VLOOKUP(CONCATENATE($A68,"_",AP$2),'Reference data SID'!$B:$M,12,FALSE))</f>
        <v/>
      </c>
      <c r="AQ68" s="16" t="str">
        <f>IF(ISERROR(VLOOKUP(CONCATENATE($A68,"_",AQ$2),'Reference data SID'!$B:$M,12,FALSE)),"",VLOOKUP(CONCATENATE($A68,"_",AQ$2),'Reference data SID'!$B:$M,12,FALSE))</f>
        <v/>
      </c>
      <c r="AR68" s="16" t="str">
        <f>IF(ISERROR(VLOOKUP(CONCATENATE($A68,"_",AR$2),'Reference data SID'!$B:$M,12,FALSE)),"",VLOOKUP(CONCATENATE($A68,"_",AR$2),'Reference data SID'!$B:$M,12,FALSE))</f>
        <v/>
      </c>
      <c r="AS68" s="16" t="str">
        <f>IF(ISERROR(VLOOKUP(CONCATENATE($A68,"_",AS$2),'Reference data SID'!$B:$M,12,FALSE)),"",VLOOKUP(CONCATENATE($A68,"_",AS$2),'Reference data SID'!$B:$M,12,FALSE))</f>
        <v/>
      </c>
      <c r="AT68" s="16" t="str">
        <f>IF(ISERROR(VLOOKUP(CONCATENATE($A68,"_",AT$2),'Reference data SID'!$B:$M,12,FALSE)),"",VLOOKUP(CONCATENATE($A68,"_",AT$2),'Reference data SID'!$B:$M,12,FALSE))</f>
        <v/>
      </c>
    </row>
    <row r="69" spans="1:46" x14ac:dyDescent="0.25">
      <c r="A69">
        <v>65</v>
      </c>
      <c r="B69" s="16" t="str">
        <f>IF(ISERROR(VLOOKUP(CONCATENATE($A69,"_",B$2),'Reference data SID'!$B:$M,12,FALSE)),"",VLOOKUP(CONCATENATE($A69,"_",B$2),'Reference data SID'!$B:$M,12,FALSE))</f>
        <v/>
      </c>
      <c r="C69" s="16" t="str">
        <f>IF(ISERROR(VLOOKUP(CONCATENATE($A69,"_",C$2),'Reference data SID'!$B:$M,12,FALSE)),"",VLOOKUP(CONCATENATE($A69,"_",C$2),'Reference data SID'!$B:$M,12,FALSE))</f>
        <v/>
      </c>
      <c r="D69" s="16" t="str">
        <f>IF(ISERROR(VLOOKUP(CONCATENATE($A69,"_",D$2),'Reference data SID'!$B:$M,12,FALSE)),"",VLOOKUP(CONCATENATE($A69,"_",D$2),'Reference data SID'!$B:$M,12,FALSE))</f>
        <v/>
      </c>
      <c r="E69" s="16" t="str">
        <f>IF(ISERROR(VLOOKUP(CONCATENATE($A69,"_",E$2),'Reference data SID'!$B:$M,12,FALSE)),"",VLOOKUP(CONCATENATE($A69,"_",E$2),'Reference data SID'!$B:$M,12,FALSE))</f>
        <v/>
      </c>
      <c r="F69" s="16" t="str">
        <f>IF(ISERROR(VLOOKUP(CONCATENATE($A69,"_",F$2),'Reference data SID'!$B:$M,12,FALSE)),"",VLOOKUP(CONCATENATE($A69,"_",F$2),'Reference data SID'!$B:$M,12,FALSE))</f>
        <v/>
      </c>
      <c r="G69" s="16" t="str">
        <f>IF(ISERROR(VLOOKUP(CONCATENATE($A69,"_",G$2),'Reference data SID'!$B:$M,12,FALSE)),"",VLOOKUP(CONCATENATE($A69,"_",G$2),'Reference data SID'!$B:$M,12,FALSE))</f>
        <v/>
      </c>
      <c r="H69" s="16" t="str">
        <f>IF(ISERROR(VLOOKUP(CONCATENATE($A69,"_",H$2),'Reference data SID'!$B:$M,12,FALSE)),"",VLOOKUP(CONCATENATE($A69,"_",H$2),'Reference data SID'!$B:$M,12,FALSE))</f>
        <v/>
      </c>
      <c r="I69" s="16" t="str">
        <f>IF(ISERROR(VLOOKUP(CONCATENATE($A69,"_",I$2),'Reference data SID'!$B:$M,12,FALSE)),"",VLOOKUP(CONCATENATE($A69,"_",I$2),'Reference data SID'!$B:$M,12,FALSE))</f>
        <v/>
      </c>
      <c r="J69" s="16" t="str">
        <f>IF(ISERROR(VLOOKUP(CONCATENATE($A69,"_",J$2),'Reference data SID'!$B:$M,12,FALSE)),"",VLOOKUP(CONCATENATE($A69,"_",J$2),'Reference data SID'!$B:$M,12,FALSE))</f>
        <v/>
      </c>
      <c r="K69" s="16" t="str">
        <f>IF(ISERROR(VLOOKUP(CONCATENATE($A69,"_",K$2),'Reference data SID'!$B:$M,12,FALSE)),"",VLOOKUP(CONCATENATE($A69,"_",K$2),'Reference data SID'!$B:$M,12,FALSE))</f>
        <v/>
      </c>
      <c r="L69" s="16" t="str">
        <f>IF(ISERROR(VLOOKUP(CONCATENATE($A69,"_",L$2),'Reference data SID'!$B:$M,12,FALSE)),"",VLOOKUP(CONCATENATE($A69,"_",L$2),'Reference data SID'!$B:$M,12,FALSE))</f>
        <v/>
      </c>
      <c r="M69" s="16" t="str">
        <f>IF(ISERROR(VLOOKUP(CONCATENATE($A69,"_",M$2),'Reference data SID'!$B:$M,12,FALSE)),"",VLOOKUP(CONCATENATE($A69,"_",M$2),'Reference data SID'!$B:$M,12,FALSE))</f>
        <v/>
      </c>
      <c r="N69" s="16" t="str">
        <f>IF(ISERROR(VLOOKUP(CONCATENATE($A69,"_",N$2),'Reference data SID'!$B:$M,12,FALSE)),"",VLOOKUP(CONCATENATE($A69,"_",N$2),'Reference data SID'!$B:$M,12,FALSE))</f>
        <v/>
      </c>
      <c r="O69" s="16" t="str">
        <f>IF(ISERROR(VLOOKUP(CONCATENATE($A69,"_",O$2),'Reference data SID'!$B:$M,12,FALSE)),"",VLOOKUP(CONCATENATE($A69,"_",O$2),'Reference data SID'!$B:$M,12,FALSE))</f>
        <v/>
      </c>
      <c r="P69" s="16" t="str">
        <f>IF(ISERROR(VLOOKUP(CONCATENATE($A69,"_",P$2),'Reference data SID'!$B:$M,12,FALSE)),"",VLOOKUP(CONCATENATE($A69,"_",P$2),'Reference data SID'!$B:$M,12,FALSE))</f>
        <v/>
      </c>
      <c r="Q69" s="16" t="str">
        <f>IF(ISERROR(VLOOKUP(CONCATENATE($A69,"_",Q$2),'Reference data SID'!$B:$M,12,FALSE)),"",VLOOKUP(CONCATENATE($A69,"_",Q$2),'Reference data SID'!$B:$M,12,FALSE))</f>
        <v/>
      </c>
      <c r="R69" s="16" t="str">
        <f>IF(ISERROR(VLOOKUP(CONCATENATE($A69,"_",R$2),'Reference data SID'!$B:$M,12,FALSE)),"",VLOOKUP(CONCATENATE($A69,"_",R$2),'Reference data SID'!$B:$M,12,FALSE))</f>
        <v/>
      </c>
      <c r="S69" s="16" t="str">
        <f>IF(ISERROR(VLOOKUP(CONCATENATE($A69,"_",S$2),'Reference data SID'!$B:$M,12,FALSE)),"",VLOOKUP(CONCATENATE($A69,"_",S$2),'Reference data SID'!$B:$M,12,FALSE))</f>
        <v/>
      </c>
      <c r="T69" s="16" t="str">
        <f>IF(ISERROR(VLOOKUP(CONCATENATE($A69,"_",T$2),'Reference data SID'!$B:$M,12,FALSE)),"",VLOOKUP(CONCATENATE($A69,"_",T$2),'Reference data SID'!$B:$M,12,FALSE))</f>
        <v/>
      </c>
      <c r="U69" s="16" t="str">
        <f>IF(ISERROR(VLOOKUP(CONCATENATE($A69,"_",U$2),'Reference data SID'!$B:$M,12,FALSE)),"",VLOOKUP(CONCATENATE($A69,"_",U$2),'Reference data SID'!$B:$M,12,FALSE))</f>
        <v/>
      </c>
      <c r="V69" s="16" t="str">
        <f>IF(ISERROR(VLOOKUP(CONCATENATE($A69,"_",V$2),'Reference data SID'!$B:$M,12,FALSE)),"",VLOOKUP(CONCATENATE($A69,"_",V$2),'Reference data SID'!$B:$M,12,FALSE))</f>
        <v/>
      </c>
      <c r="W69" s="16" t="str">
        <f>IF(ISERROR(VLOOKUP(CONCATENATE($A69,"_",W$2),'Reference data SID'!$B:$M,12,FALSE)),"",VLOOKUP(CONCATENATE($A69,"_",W$2),'Reference data SID'!$B:$M,12,FALSE))</f>
        <v/>
      </c>
      <c r="X69" s="16" t="str">
        <f>IF(ISERROR(VLOOKUP(CONCATENATE($A69,"_",X$2),'Reference data SID'!$B:$M,12,FALSE)),"",VLOOKUP(CONCATENATE($A69,"_",X$2),'Reference data SID'!$B:$M,12,FALSE))</f>
        <v/>
      </c>
      <c r="Y69" s="17" t="str">
        <f>IF(ISERROR(VLOOKUP(CONCATENATE($A69,"_",Y$2),'Reference data SID'!$B:$M,12,FALSE)),"",VLOOKUP(CONCATENATE($A69,"_",Y$2),'Reference data SID'!$B:$M,12,FALSE))</f>
        <v>241-732-2</v>
      </c>
      <c r="Z69" s="16" t="str">
        <f>IF(ISERROR(VLOOKUP(CONCATENATE($A69,"_",Z$2),'Reference data SID'!$B:$M,12,FALSE)),"",VLOOKUP(CONCATENATE($A69,"_",Z$2),'Reference data SID'!$B:$M,12,FALSE))</f>
        <v/>
      </c>
      <c r="AA69" s="16" t="str">
        <f>IF(ISERROR(VLOOKUP(CONCATENATE($A69,"_",AA$2),'Reference data SID'!$B:$M,12,FALSE)),"",VLOOKUP(CONCATENATE($A69,"_",AA$2),'Reference data SID'!$B:$M,12,FALSE))</f>
        <v/>
      </c>
      <c r="AB69" s="16" t="str">
        <f>IF(ISERROR(VLOOKUP(CONCATENATE($A69,"_",AB$2),'Reference data SID'!$B:$M,12,FALSE)),"",VLOOKUP(CONCATENATE($A69,"_",AB$2),'Reference data SID'!$B:$M,12,FALSE))</f>
        <v/>
      </c>
      <c r="AC69" s="16" t="str">
        <f>IF(ISERROR(VLOOKUP(CONCATENATE($A69,"_",AC$2),'Reference data SID'!$B:$M,12,FALSE)),"",VLOOKUP(CONCATENATE($A69,"_",AC$2),'Reference data SID'!$B:$M,12,FALSE))</f>
        <v/>
      </c>
      <c r="AD69" s="16" t="str">
        <f>IF(ISERROR(VLOOKUP(CONCATENATE($A69,"_",AD$2),'Reference data SID'!$B:$M,12,FALSE)),"",VLOOKUP(CONCATENATE($A69,"_",AD$2),'Reference data SID'!$B:$M,12,FALSE))</f>
        <v/>
      </c>
      <c r="AE69" s="16" t="str">
        <f>IF(ISERROR(VLOOKUP(CONCATENATE($A69,"_",AE$2),'Reference data SID'!$B:$M,12,FALSE)),"",VLOOKUP(CONCATENATE($A69,"_",AE$2),'Reference data SID'!$B:$M,12,FALSE))</f>
        <v/>
      </c>
      <c r="AF69" s="16" t="str">
        <f>IF(ISERROR(VLOOKUP(CONCATENATE($A69,"_",AF$2),'Reference data SID'!$B:$M,12,FALSE)),"",VLOOKUP(CONCATENATE($A69,"_",AF$2),'Reference data SID'!$B:$M,12,FALSE))</f>
        <v/>
      </c>
      <c r="AG69" s="16" t="str">
        <f>IF(ISERROR(VLOOKUP(CONCATENATE($A69,"_",AG$2),'Reference data SID'!$B:$M,12,FALSE)),"",VLOOKUP(CONCATENATE($A69,"_",AG$2),'Reference data SID'!$B:$M,12,FALSE))</f>
        <v/>
      </c>
      <c r="AH69" s="16" t="str">
        <f>IF(ISERROR(VLOOKUP(CONCATENATE($A69,"_",AH$2),'Reference data SID'!$B:$M,12,FALSE)),"",VLOOKUP(CONCATENATE($A69,"_",AH$2),'Reference data SID'!$B:$M,12,FALSE))</f>
        <v/>
      </c>
      <c r="AI69" s="16" t="str">
        <f>IF(ISERROR(VLOOKUP(CONCATENATE($A69,"_",AI$2),'Reference data SID'!$B:$M,12,FALSE)),"",VLOOKUP(CONCATENATE($A69,"_",AI$2),'Reference data SID'!$B:$M,12,FALSE))</f>
        <v/>
      </c>
      <c r="AJ69" s="16" t="str">
        <f>IF(ISERROR(VLOOKUP(CONCATENATE($A69,"_",AJ$2),'Reference data SID'!$B:$M,12,FALSE)),"",VLOOKUP(CONCATENATE($A69,"_",AJ$2),'Reference data SID'!$B:$M,12,FALSE))</f>
        <v/>
      </c>
      <c r="AK69" s="16" t="str">
        <f>IF(ISERROR(VLOOKUP(CONCATENATE($A69,"_",AK$2),'Reference data SID'!$B:$M,12,FALSE)),"",VLOOKUP(CONCATENATE($A69,"_",AK$2),'Reference data SID'!$B:$M,12,FALSE))</f>
        <v/>
      </c>
      <c r="AL69" s="16" t="str">
        <f>IF(ISERROR(VLOOKUP(CONCATENATE($A69,"_",AL$2),'Reference data SID'!$B:$M,12,FALSE)),"",VLOOKUP(CONCATENATE($A69,"_",AL$2),'Reference data SID'!$B:$M,12,FALSE))</f>
        <v/>
      </c>
      <c r="AM69" s="16" t="str">
        <f>IF(ISERROR(VLOOKUP(CONCATENATE($A69,"_",AM$2),'Reference data SID'!$B:$M,12,FALSE)),"",VLOOKUP(CONCATENATE($A69,"_",AM$2),'Reference data SID'!$B:$M,12,FALSE))</f>
        <v/>
      </c>
      <c r="AN69" s="16" t="str">
        <f>IF(ISERROR(VLOOKUP(CONCATENATE($A69,"_",AN$2),'Reference data SID'!$B:$M,12,FALSE)),"",VLOOKUP(CONCATENATE($A69,"_",AN$2),'Reference data SID'!$B:$M,12,FALSE))</f>
        <v/>
      </c>
      <c r="AO69" s="16" t="str">
        <f>IF(ISERROR(VLOOKUP(CONCATENATE($A69,"_",AO$2),'Reference data SID'!$B:$M,12,FALSE)),"",VLOOKUP(CONCATENATE($A69,"_",AO$2),'Reference data SID'!$B:$M,12,FALSE))</f>
        <v/>
      </c>
      <c r="AP69" s="16" t="str">
        <f>IF(ISERROR(VLOOKUP(CONCATENATE($A69,"_",AP$2),'Reference data SID'!$B:$M,12,FALSE)),"",VLOOKUP(CONCATENATE($A69,"_",AP$2),'Reference data SID'!$B:$M,12,FALSE))</f>
        <v/>
      </c>
      <c r="AQ69" s="16" t="str">
        <f>IF(ISERROR(VLOOKUP(CONCATENATE($A69,"_",AQ$2),'Reference data SID'!$B:$M,12,FALSE)),"",VLOOKUP(CONCATENATE($A69,"_",AQ$2),'Reference data SID'!$B:$M,12,FALSE))</f>
        <v/>
      </c>
      <c r="AR69" s="16" t="str">
        <f>IF(ISERROR(VLOOKUP(CONCATENATE($A69,"_",AR$2),'Reference data SID'!$B:$M,12,FALSE)),"",VLOOKUP(CONCATENATE($A69,"_",AR$2),'Reference data SID'!$B:$M,12,FALSE))</f>
        <v/>
      </c>
      <c r="AS69" s="16" t="str">
        <f>IF(ISERROR(VLOOKUP(CONCATENATE($A69,"_",AS$2),'Reference data SID'!$B:$M,12,FALSE)),"",VLOOKUP(CONCATENATE($A69,"_",AS$2),'Reference data SID'!$B:$M,12,FALSE))</f>
        <v/>
      </c>
      <c r="AT69" s="16" t="str">
        <f>IF(ISERROR(VLOOKUP(CONCATENATE($A69,"_",AT$2),'Reference data SID'!$B:$M,12,FALSE)),"",VLOOKUP(CONCATENATE($A69,"_",AT$2),'Reference data SID'!$B:$M,12,FALSE))</f>
        <v/>
      </c>
    </row>
    <row r="70" spans="1:46" x14ac:dyDescent="0.25">
      <c r="A70">
        <v>66</v>
      </c>
      <c r="B70" s="16" t="str">
        <f>IF(ISERROR(VLOOKUP(CONCATENATE($A70,"_",B$2),'Reference data SID'!$B:$M,12,FALSE)),"",VLOOKUP(CONCATENATE($A70,"_",B$2),'Reference data SID'!$B:$M,12,FALSE))</f>
        <v/>
      </c>
      <c r="C70" s="16" t="str">
        <f>IF(ISERROR(VLOOKUP(CONCATENATE($A70,"_",C$2),'Reference data SID'!$B:$M,12,FALSE)),"",VLOOKUP(CONCATENATE($A70,"_",C$2),'Reference data SID'!$B:$M,12,FALSE))</f>
        <v/>
      </c>
      <c r="D70" s="16" t="str">
        <f>IF(ISERROR(VLOOKUP(CONCATENATE($A70,"_",D$2),'Reference data SID'!$B:$M,12,FALSE)),"",VLOOKUP(CONCATENATE($A70,"_",D$2),'Reference data SID'!$B:$M,12,FALSE))</f>
        <v/>
      </c>
      <c r="E70" s="16" t="str">
        <f>IF(ISERROR(VLOOKUP(CONCATENATE($A70,"_",E$2),'Reference data SID'!$B:$M,12,FALSE)),"",VLOOKUP(CONCATENATE($A70,"_",E$2),'Reference data SID'!$B:$M,12,FALSE))</f>
        <v/>
      </c>
      <c r="F70" s="16" t="str">
        <f>IF(ISERROR(VLOOKUP(CONCATENATE($A70,"_",F$2),'Reference data SID'!$B:$M,12,FALSE)),"",VLOOKUP(CONCATENATE($A70,"_",F$2),'Reference data SID'!$B:$M,12,FALSE))</f>
        <v/>
      </c>
      <c r="G70" s="16" t="str">
        <f>IF(ISERROR(VLOOKUP(CONCATENATE($A70,"_",G$2),'Reference data SID'!$B:$M,12,FALSE)),"",VLOOKUP(CONCATENATE($A70,"_",G$2),'Reference data SID'!$B:$M,12,FALSE))</f>
        <v/>
      </c>
      <c r="H70" s="16" t="str">
        <f>IF(ISERROR(VLOOKUP(CONCATENATE($A70,"_",H$2),'Reference data SID'!$B:$M,12,FALSE)),"",VLOOKUP(CONCATENATE($A70,"_",H$2),'Reference data SID'!$B:$M,12,FALSE))</f>
        <v/>
      </c>
      <c r="I70" s="16" t="str">
        <f>IF(ISERROR(VLOOKUP(CONCATENATE($A70,"_",I$2),'Reference data SID'!$B:$M,12,FALSE)),"",VLOOKUP(CONCATENATE($A70,"_",I$2),'Reference data SID'!$B:$M,12,FALSE))</f>
        <v/>
      </c>
      <c r="J70" s="16" t="str">
        <f>IF(ISERROR(VLOOKUP(CONCATENATE($A70,"_",J$2),'Reference data SID'!$B:$M,12,FALSE)),"",VLOOKUP(CONCATENATE($A70,"_",J$2),'Reference data SID'!$B:$M,12,FALSE))</f>
        <v/>
      </c>
      <c r="K70" s="16" t="str">
        <f>IF(ISERROR(VLOOKUP(CONCATENATE($A70,"_",K$2),'Reference data SID'!$B:$M,12,FALSE)),"",VLOOKUP(CONCATENATE($A70,"_",K$2),'Reference data SID'!$B:$M,12,FALSE))</f>
        <v/>
      </c>
      <c r="L70" s="16" t="str">
        <f>IF(ISERROR(VLOOKUP(CONCATENATE($A70,"_",L$2),'Reference data SID'!$B:$M,12,FALSE)),"",VLOOKUP(CONCATENATE($A70,"_",L$2),'Reference data SID'!$B:$M,12,FALSE))</f>
        <v/>
      </c>
      <c r="M70" s="16" t="str">
        <f>IF(ISERROR(VLOOKUP(CONCATENATE($A70,"_",M$2),'Reference data SID'!$B:$M,12,FALSE)),"",VLOOKUP(CONCATENATE($A70,"_",M$2),'Reference data SID'!$B:$M,12,FALSE))</f>
        <v/>
      </c>
      <c r="N70" s="16" t="str">
        <f>IF(ISERROR(VLOOKUP(CONCATENATE($A70,"_",N$2),'Reference data SID'!$B:$M,12,FALSE)),"",VLOOKUP(CONCATENATE($A70,"_",N$2),'Reference data SID'!$B:$M,12,FALSE))</f>
        <v/>
      </c>
      <c r="O70" s="16" t="str">
        <f>IF(ISERROR(VLOOKUP(CONCATENATE($A70,"_",O$2),'Reference data SID'!$B:$M,12,FALSE)),"",VLOOKUP(CONCATENATE($A70,"_",O$2),'Reference data SID'!$B:$M,12,FALSE))</f>
        <v/>
      </c>
      <c r="P70" s="16" t="str">
        <f>IF(ISERROR(VLOOKUP(CONCATENATE($A70,"_",P$2),'Reference data SID'!$B:$M,12,FALSE)),"",VLOOKUP(CONCATENATE($A70,"_",P$2),'Reference data SID'!$B:$M,12,FALSE))</f>
        <v/>
      </c>
      <c r="Q70" s="16" t="str">
        <f>IF(ISERROR(VLOOKUP(CONCATENATE($A70,"_",Q$2),'Reference data SID'!$B:$M,12,FALSE)),"",VLOOKUP(CONCATENATE($A70,"_",Q$2),'Reference data SID'!$B:$M,12,FALSE))</f>
        <v/>
      </c>
      <c r="R70" s="16" t="str">
        <f>IF(ISERROR(VLOOKUP(CONCATENATE($A70,"_",R$2),'Reference data SID'!$B:$M,12,FALSE)),"",VLOOKUP(CONCATENATE($A70,"_",R$2),'Reference data SID'!$B:$M,12,FALSE))</f>
        <v/>
      </c>
      <c r="S70" s="16" t="str">
        <f>IF(ISERROR(VLOOKUP(CONCATENATE($A70,"_",S$2),'Reference data SID'!$B:$M,12,FALSE)),"",VLOOKUP(CONCATENATE($A70,"_",S$2),'Reference data SID'!$B:$M,12,FALSE))</f>
        <v/>
      </c>
      <c r="T70" s="16" t="str">
        <f>IF(ISERROR(VLOOKUP(CONCATENATE($A70,"_",T$2),'Reference data SID'!$B:$M,12,FALSE)),"",VLOOKUP(CONCATENATE($A70,"_",T$2),'Reference data SID'!$B:$M,12,FALSE))</f>
        <v/>
      </c>
      <c r="U70" s="16" t="str">
        <f>IF(ISERROR(VLOOKUP(CONCATENATE($A70,"_",U$2),'Reference data SID'!$B:$M,12,FALSE)),"",VLOOKUP(CONCATENATE($A70,"_",U$2),'Reference data SID'!$B:$M,12,FALSE))</f>
        <v/>
      </c>
      <c r="V70" s="16" t="str">
        <f>IF(ISERROR(VLOOKUP(CONCATENATE($A70,"_",V$2),'Reference data SID'!$B:$M,12,FALSE)),"",VLOOKUP(CONCATENATE($A70,"_",V$2),'Reference data SID'!$B:$M,12,FALSE))</f>
        <v/>
      </c>
      <c r="W70" s="16" t="str">
        <f>IF(ISERROR(VLOOKUP(CONCATENATE($A70,"_",W$2),'Reference data SID'!$B:$M,12,FALSE)),"",VLOOKUP(CONCATENATE($A70,"_",W$2),'Reference data SID'!$B:$M,12,FALSE))</f>
        <v/>
      </c>
      <c r="X70" s="16" t="str">
        <f>IF(ISERROR(VLOOKUP(CONCATENATE($A70,"_",X$2),'Reference data SID'!$B:$M,12,FALSE)),"",VLOOKUP(CONCATENATE($A70,"_",X$2),'Reference data SID'!$B:$M,12,FALSE))</f>
        <v/>
      </c>
      <c r="Y70" s="17" t="str">
        <f>IF(ISERROR(VLOOKUP(CONCATENATE($A70,"_",Y$2),'Reference data SID'!$B:$M,12,FALSE)),"",VLOOKUP(CONCATENATE($A70,"_",Y$2),'Reference data SID'!$B:$M,12,FALSE))</f>
        <v>240-237-9</v>
      </c>
      <c r="Z70" s="16" t="str">
        <f>IF(ISERROR(VLOOKUP(CONCATENATE($A70,"_",Z$2),'Reference data SID'!$B:$M,12,FALSE)),"",VLOOKUP(CONCATENATE($A70,"_",Z$2),'Reference data SID'!$B:$M,12,FALSE))</f>
        <v/>
      </c>
      <c r="AA70" s="16" t="str">
        <f>IF(ISERROR(VLOOKUP(CONCATENATE($A70,"_",AA$2),'Reference data SID'!$B:$M,12,FALSE)),"",VLOOKUP(CONCATENATE($A70,"_",AA$2),'Reference data SID'!$B:$M,12,FALSE))</f>
        <v/>
      </c>
      <c r="AB70" s="16" t="str">
        <f>IF(ISERROR(VLOOKUP(CONCATENATE($A70,"_",AB$2),'Reference data SID'!$B:$M,12,FALSE)),"",VLOOKUP(CONCATENATE($A70,"_",AB$2),'Reference data SID'!$B:$M,12,FALSE))</f>
        <v/>
      </c>
      <c r="AC70" s="16" t="str">
        <f>IF(ISERROR(VLOOKUP(CONCATENATE($A70,"_",AC$2),'Reference data SID'!$B:$M,12,FALSE)),"",VLOOKUP(CONCATENATE($A70,"_",AC$2),'Reference data SID'!$B:$M,12,FALSE))</f>
        <v/>
      </c>
      <c r="AD70" s="16" t="str">
        <f>IF(ISERROR(VLOOKUP(CONCATENATE($A70,"_",AD$2),'Reference data SID'!$B:$M,12,FALSE)),"",VLOOKUP(CONCATENATE($A70,"_",AD$2),'Reference data SID'!$B:$M,12,FALSE))</f>
        <v/>
      </c>
      <c r="AE70" s="16" t="str">
        <f>IF(ISERROR(VLOOKUP(CONCATENATE($A70,"_",AE$2),'Reference data SID'!$B:$M,12,FALSE)),"",VLOOKUP(CONCATENATE($A70,"_",AE$2),'Reference data SID'!$B:$M,12,FALSE))</f>
        <v/>
      </c>
      <c r="AF70" s="16" t="str">
        <f>IF(ISERROR(VLOOKUP(CONCATENATE($A70,"_",AF$2),'Reference data SID'!$B:$M,12,FALSE)),"",VLOOKUP(CONCATENATE($A70,"_",AF$2),'Reference data SID'!$B:$M,12,FALSE))</f>
        <v/>
      </c>
      <c r="AG70" s="16" t="str">
        <f>IF(ISERROR(VLOOKUP(CONCATENATE($A70,"_",AG$2),'Reference data SID'!$B:$M,12,FALSE)),"",VLOOKUP(CONCATENATE($A70,"_",AG$2),'Reference data SID'!$B:$M,12,FALSE))</f>
        <v/>
      </c>
      <c r="AH70" s="16" t="str">
        <f>IF(ISERROR(VLOOKUP(CONCATENATE($A70,"_",AH$2),'Reference data SID'!$B:$M,12,FALSE)),"",VLOOKUP(CONCATENATE($A70,"_",AH$2),'Reference data SID'!$B:$M,12,FALSE))</f>
        <v/>
      </c>
      <c r="AI70" s="16" t="str">
        <f>IF(ISERROR(VLOOKUP(CONCATENATE($A70,"_",AI$2),'Reference data SID'!$B:$M,12,FALSE)),"",VLOOKUP(CONCATENATE($A70,"_",AI$2),'Reference data SID'!$B:$M,12,FALSE))</f>
        <v/>
      </c>
      <c r="AJ70" s="16" t="str">
        <f>IF(ISERROR(VLOOKUP(CONCATENATE($A70,"_",AJ$2),'Reference data SID'!$B:$M,12,FALSE)),"",VLOOKUP(CONCATENATE($A70,"_",AJ$2),'Reference data SID'!$B:$M,12,FALSE))</f>
        <v/>
      </c>
      <c r="AK70" s="16" t="str">
        <f>IF(ISERROR(VLOOKUP(CONCATENATE($A70,"_",AK$2),'Reference data SID'!$B:$M,12,FALSE)),"",VLOOKUP(CONCATENATE($A70,"_",AK$2),'Reference data SID'!$B:$M,12,FALSE))</f>
        <v/>
      </c>
      <c r="AL70" s="16" t="str">
        <f>IF(ISERROR(VLOOKUP(CONCATENATE($A70,"_",AL$2),'Reference data SID'!$B:$M,12,FALSE)),"",VLOOKUP(CONCATENATE($A70,"_",AL$2),'Reference data SID'!$B:$M,12,FALSE))</f>
        <v/>
      </c>
      <c r="AM70" s="16" t="str">
        <f>IF(ISERROR(VLOOKUP(CONCATENATE($A70,"_",AM$2),'Reference data SID'!$B:$M,12,FALSE)),"",VLOOKUP(CONCATENATE($A70,"_",AM$2),'Reference data SID'!$B:$M,12,FALSE))</f>
        <v/>
      </c>
      <c r="AN70" s="16" t="str">
        <f>IF(ISERROR(VLOOKUP(CONCATENATE($A70,"_",AN$2),'Reference data SID'!$B:$M,12,FALSE)),"",VLOOKUP(CONCATENATE($A70,"_",AN$2),'Reference data SID'!$B:$M,12,FALSE))</f>
        <v/>
      </c>
      <c r="AO70" s="16" t="str">
        <f>IF(ISERROR(VLOOKUP(CONCATENATE($A70,"_",AO$2),'Reference data SID'!$B:$M,12,FALSE)),"",VLOOKUP(CONCATENATE($A70,"_",AO$2),'Reference data SID'!$B:$M,12,FALSE))</f>
        <v/>
      </c>
      <c r="AP70" s="16" t="str">
        <f>IF(ISERROR(VLOOKUP(CONCATENATE($A70,"_",AP$2),'Reference data SID'!$B:$M,12,FALSE)),"",VLOOKUP(CONCATENATE($A70,"_",AP$2),'Reference data SID'!$B:$M,12,FALSE))</f>
        <v/>
      </c>
      <c r="AQ70" s="16" t="str">
        <f>IF(ISERROR(VLOOKUP(CONCATENATE($A70,"_",AQ$2),'Reference data SID'!$B:$M,12,FALSE)),"",VLOOKUP(CONCATENATE($A70,"_",AQ$2),'Reference data SID'!$B:$M,12,FALSE))</f>
        <v/>
      </c>
      <c r="AR70" s="16" t="str">
        <f>IF(ISERROR(VLOOKUP(CONCATENATE($A70,"_",AR$2),'Reference data SID'!$B:$M,12,FALSE)),"",VLOOKUP(CONCATENATE($A70,"_",AR$2),'Reference data SID'!$B:$M,12,FALSE))</f>
        <v/>
      </c>
      <c r="AS70" s="16" t="str">
        <f>IF(ISERROR(VLOOKUP(CONCATENATE($A70,"_",AS$2),'Reference data SID'!$B:$M,12,FALSE)),"",VLOOKUP(CONCATENATE($A70,"_",AS$2),'Reference data SID'!$B:$M,12,FALSE))</f>
        <v/>
      </c>
      <c r="AT70" s="16" t="str">
        <f>IF(ISERROR(VLOOKUP(CONCATENATE($A70,"_",AT$2),'Reference data SID'!$B:$M,12,FALSE)),"",VLOOKUP(CONCATENATE($A70,"_",AT$2),'Reference data SID'!$B:$M,12,FALSE))</f>
        <v/>
      </c>
    </row>
    <row r="71" spans="1:46" x14ac:dyDescent="0.25">
      <c r="A71">
        <v>67</v>
      </c>
      <c r="B71" s="16" t="str">
        <f>IF(ISERROR(VLOOKUP(CONCATENATE($A71,"_",B$2),'Reference data SID'!$B:$M,12,FALSE)),"",VLOOKUP(CONCATENATE($A71,"_",B$2),'Reference data SID'!$B:$M,12,FALSE))</f>
        <v/>
      </c>
      <c r="C71" s="16" t="str">
        <f>IF(ISERROR(VLOOKUP(CONCATENATE($A71,"_",C$2),'Reference data SID'!$B:$M,12,FALSE)),"",VLOOKUP(CONCATENATE($A71,"_",C$2),'Reference data SID'!$B:$M,12,FALSE))</f>
        <v/>
      </c>
      <c r="D71" s="16" t="str">
        <f>IF(ISERROR(VLOOKUP(CONCATENATE($A71,"_",D$2),'Reference data SID'!$B:$M,12,FALSE)),"",VLOOKUP(CONCATENATE($A71,"_",D$2),'Reference data SID'!$B:$M,12,FALSE))</f>
        <v/>
      </c>
      <c r="E71" s="16" t="str">
        <f>IF(ISERROR(VLOOKUP(CONCATENATE($A71,"_",E$2),'Reference data SID'!$B:$M,12,FALSE)),"",VLOOKUP(CONCATENATE($A71,"_",E$2),'Reference data SID'!$B:$M,12,FALSE))</f>
        <v/>
      </c>
      <c r="F71" s="16" t="str">
        <f>IF(ISERROR(VLOOKUP(CONCATENATE($A71,"_",F$2),'Reference data SID'!$B:$M,12,FALSE)),"",VLOOKUP(CONCATENATE($A71,"_",F$2),'Reference data SID'!$B:$M,12,FALSE))</f>
        <v/>
      </c>
      <c r="G71" s="16" t="str">
        <f>IF(ISERROR(VLOOKUP(CONCATENATE($A71,"_",G$2),'Reference data SID'!$B:$M,12,FALSE)),"",VLOOKUP(CONCATENATE($A71,"_",G$2),'Reference data SID'!$B:$M,12,FALSE))</f>
        <v/>
      </c>
      <c r="H71" s="16" t="str">
        <f>IF(ISERROR(VLOOKUP(CONCATENATE($A71,"_",H$2),'Reference data SID'!$B:$M,12,FALSE)),"",VLOOKUP(CONCATENATE($A71,"_",H$2),'Reference data SID'!$B:$M,12,FALSE))</f>
        <v/>
      </c>
      <c r="I71" s="16" t="str">
        <f>IF(ISERROR(VLOOKUP(CONCATENATE($A71,"_",I$2),'Reference data SID'!$B:$M,12,FALSE)),"",VLOOKUP(CONCATENATE($A71,"_",I$2),'Reference data SID'!$B:$M,12,FALSE))</f>
        <v/>
      </c>
      <c r="J71" s="16" t="str">
        <f>IF(ISERROR(VLOOKUP(CONCATENATE($A71,"_",J$2),'Reference data SID'!$B:$M,12,FALSE)),"",VLOOKUP(CONCATENATE($A71,"_",J$2),'Reference data SID'!$B:$M,12,FALSE))</f>
        <v/>
      </c>
      <c r="K71" s="16" t="str">
        <f>IF(ISERROR(VLOOKUP(CONCATENATE($A71,"_",K$2),'Reference data SID'!$B:$M,12,FALSE)),"",VLOOKUP(CONCATENATE($A71,"_",K$2),'Reference data SID'!$B:$M,12,FALSE))</f>
        <v/>
      </c>
      <c r="L71" s="16" t="str">
        <f>IF(ISERROR(VLOOKUP(CONCATENATE($A71,"_",L$2),'Reference data SID'!$B:$M,12,FALSE)),"",VLOOKUP(CONCATENATE($A71,"_",L$2),'Reference data SID'!$B:$M,12,FALSE))</f>
        <v/>
      </c>
      <c r="M71" s="16" t="str">
        <f>IF(ISERROR(VLOOKUP(CONCATENATE($A71,"_",M$2),'Reference data SID'!$B:$M,12,FALSE)),"",VLOOKUP(CONCATENATE($A71,"_",M$2),'Reference data SID'!$B:$M,12,FALSE))</f>
        <v/>
      </c>
      <c r="N71" s="16" t="str">
        <f>IF(ISERROR(VLOOKUP(CONCATENATE($A71,"_",N$2),'Reference data SID'!$B:$M,12,FALSE)),"",VLOOKUP(CONCATENATE($A71,"_",N$2),'Reference data SID'!$B:$M,12,FALSE))</f>
        <v/>
      </c>
      <c r="O71" s="16" t="str">
        <f>IF(ISERROR(VLOOKUP(CONCATENATE($A71,"_",O$2),'Reference data SID'!$B:$M,12,FALSE)),"",VLOOKUP(CONCATENATE($A71,"_",O$2),'Reference data SID'!$B:$M,12,FALSE))</f>
        <v/>
      </c>
      <c r="P71" s="16" t="str">
        <f>IF(ISERROR(VLOOKUP(CONCATENATE($A71,"_",P$2),'Reference data SID'!$B:$M,12,FALSE)),"",VLOOKUP(CONCATENATE($A71,"_",P$2),'Reference data SID'!$B:$M,12,FALSE))</f>
        <v/>
      </c>
      <c r="Q71" s="16" t="str">
        <f>IF(ISERROR(VLOOKUP(CONCATENATE($A71,"_",Q$2),'Reference data SID'!$B:$M,12,FALSE)),"",VLOOKUP(CONCATENATE($A71,"_",Q$2),'Reference data SID'!$B:$M,12,FALSE))</f>
        <v/>
      </c>
      <c r="R71" s="16" t="str">
        <f>IF(ISERROR(VLOOKUP(CONCATENATE($A71,"_",R$2),'Reference data SID'!$B:$M,12,FALSE)),"",VLOOKUP(CONCATENATE($A71,"_",R$2),'Reference data SID'!$B:$M,12,FALSE))</f>
        <v/>
      </c>
      <c r="S71" s="16" t="str">
        <f>IF(ISERROR(VLOOKUP(CONCATENATE($A71,"_",S$2),'Reference data SID'!$B:$M,12,FALSE)),"",VLOOKUP(CONCATENATE($A71,"_",S$2),'Reference data SID'!$B:$M,12,FALSE))</f>
        <v/>
      </c>
      <c r="T71" s="16" t="str">
        <f>IF(ISERROR(VLOOKUP(CONCATENATE($A71,"_",T$2),'Reference data SID'!$B:$M,12,FALSE)),"",VLOOKUP(CONCATENATE($A71,"_",T$2),'Reference data SID'!$B:$M,12,FALSE))</f>
        <v/>
      </c>
      <c r="U71" s="16" t="str">
        <f>IF(ISERROR(VLOOKUP(CONCATENATE($A71,"_",U$2),'Reference data SID'!$B:$M,12,FALSE)),"",VLOOKUP(CONCATENATE($A71,"_",U$2),'Reference data SID'!$B:$M,12,FALSE))</f>
        <v/>
      </c>
      <c r="V71" s="16" t="str">
        <f>IF(ISERROR(VLOOKUP(CONCATENATE($A71,"_",V$2),'Reference data SID'!$B:$M,12,FALSE)),"",VLOOKUP(CONCATENATE($A71,"_",V$2),'Reference data SID'!$B:$M,12,FALSE))</f>
        <v/>
      </c>
      <c r="W71" s="16" t="str">
        <f>IF(ISERROR(VLOOKUP(CONCATENATE($A71,"_",W$2),'Reference data SID'!$B:$M,12,FALSE)),"",VLOOKUP(CONCATENATE($A71,"_",W$2),'Reference data SID'!$B:$M,12,FALSE))</f>
        <v/>
      </c>
      <c r="X71" s="16" t="str">
        <f>IF(ISERROR(VLOOKUP(CONCATENATE($A71,"_",X$2),'Reference data SID'!$B:$M,12,FALSE)),"",VLOOKUP(CONCATENATE($A71,"_",X$2),'Reference data SID'!$B:$M,12,FALSE))</f>
        <v/>
      </c>
      <c r="Y71" s="17" t="str">
        <f>IF(ISERROR(VLOOKUP(CONCATENATE($A71,"_",Y$2),'Reference data SID'!$B:$M,12,FALSE)),"",VLOOKUP(CONCATENATE($A71,"_",Y$2),'Reference data SID'!$B:$M,12,FALSE))</f>
        <v>240-236-3</v>
      </c>
      <c r="Z71" s="16" t="str">
        <f>IF(ISERROR(VLOOKUP(CONCATENATE($A71,"_",Z$2),'Reference data SID'!$B:$M,12,FALSE)),"",VLOOKUP(CONCATENATE($A71,"_",Z$2),'Reference data SID'!$B:$M,12,FALSE))</f>
        <v/>
      </c>
      <c r="AA71" s="16" t="str">
        <f>IF(ISERROR(VLOOKUP(CONCATENATE($A71,"_",AA$2),'Reference data SID'!$B:$M,12,FALSE)),"",VLOOKUP(CONCATENATE($A71,"_",AA$2),'Reference data SID'!$B:$M,12,FALSE))</f>
        <v/>
      </c>
      <c r="AB71" s="16" t="str">
        <f>IF(ISERROR(VLOOKUP(CONCATENATE($A71,"_",AB$2),'Reference data SID'!$B:$M,12,FALSE)),"",VLOOKUP(CONCATENATE($A71,"_",AB$2),'Reference data SID'!$B:$M,12,FALSE))</f>
        <v/>
      </c>
      <c r="AC71" s="16" t="str">
        <f>IF(ISERROR(VLOOKUP(CONCATENATE($A71,"_",AC$2),'Reference data SID'!$B:$M,12,FALSE)),"",VLOOKUP(CONCATENATE($A71,"_",AC$2),'Reference data SID'!$B:$M,12,FALSE))</f>
        <v/>
      </c>
      <c r="AD71" s="16" t="str">
        <f>IF(ISERROR(VLOOKUP(CONCATENATE($A71,"_",AD$2),'Reference data SID'!$B:$M,12,FALSE)),"",VLOOKUP(CONCATENATE($A71,"_",AD$2),'Reference data SID'!$B:$M,12,FALSE))</f>
        <v/>
      </c>
      <c r="AE71" s="16" t="str">
        <f>IF(ISERROR(VLOOKUP(CONCATENATE($A71,"_",AE$2),'Reference data SID'!$B:$M,12,FALSE)),"",VLOOKUP(CONCATENATE($A71,"_",AE$2),'Reference data SID'!$B:$M,12,FALSE))</f>
        <v/>
      </c>
      <c r="AF71" s="16" t="str">
        <f>IF(ISERROR(VLOOKUP(CONCATENATE($A71,"_",AF$2),'Reference data SID'!$B:$M,12,FALSE)),"",VLOOKUP(CONCATENATE($A71,"_",AF$2),'Reference data SID'!$B:$M,12,FALSE))</f>
        <v/>
      </c>
      <c r="AG71" s="16" t="str">
        <f>IF(ISERROR(VLOOKUP(CONCATENATE($A71,"_",AG$2),'Reference data SID'!$B:$M,12,FALSE)),"",VLOOKUP(CONCATENATE($A71,"_",AG$2),'Reference data SID'!$B:$M,12,FALSE))</f>
        <v/>
      </c>
      <c r="AH71" s="16" t="str">
        <f>IF(ISERROR(VLOOKUP(CONCATENATE($A71,"_",AH$2),'Reference data SID'!$B:$M,12,FALSE)),"",VLOOKUP(CONCATENATE($A71,"_",AH$2),'Reference data SID'!$B:$M,12,FALSE))</f>
        <v/>
      </c>
      <c r="AI71" s="16" t="str">
        <f>IF(ISERROR(VLOOKUP(CONCATENATE($A71,"_",AI$2),'Reference data SID'!$B:$M,12,FALSE)),"",VLOOKUP(CONCATENATE($A71,"_",AI$2),'Reference data SID'!$B:$M,12,FALSE))</f>
        <v/>
      </c>
      <c r="AJ71" s="16" t="str">
        <f>IF(ISERROR(VLOOKUP(CONCATENATE($A71,"_",AJ$2),'Reference data SID'!$B:$M,12,FALSE)),"",VLOOKUP(CONCATENATE($A71,"_",AJ$2),'Reference data SID'!$B:$M,12,FALSE))</f>
        <v/>
      </c>
      <c r="AK71" s="16" t="str">
        <f>IF(ISERROR(VLOOKUP(CONCATENATE($A71,"_",AK$2),'Reference data SID'!$B:$M,12,FALSE)),"",VLOOKUP(CONCATENATE($A71,"_",AK$2),'Reference data SID'!$B:$M,12,FALSE))</f>
        <v/>
      </c>
      <c r="AL71" s="16" t="str">
        <f>IF(ISERROR(VLOOKUP(CONCATENATE($A71,"_",AL$2),'Reference data SID'!$B:$M,12,FALSE)),"",VLOOKUP(CONCATENATE($A71,"_",AL$2),'Reference data SID'!$B:$M,12,FALSE))</f>
        <v/>
      </c>
      <c r="AM71" s="16" t="str">
        <f>IF(ISERROR(VLOOKUP(CONCATENATE($A71,"_",AM$2),'Reference data SID'!$B:$M,12,FALSE)),"",VLOOKUP(CONCATENATE($A71,"_",AM$2),'Reference data SID'!$B:$M,12,FALSE))</f>
        <v/>
      </c>
      <c r="AN71" s="16" t="str">
        <f>IF(ISERROR(VLOOKUP(CONCATENATE($A71,"_",AN$2),'Reference data SID'!$B:$M,12,FALSE)),"",VLOOKUP(CONCATENATE($A71,"_",AN$2),'Reference data SID'!$B:$M,12,FALSE))</f>
        <v/>
      </c>
      <c r="AO71" s="16" t="str">
        <f>IF(ISERROR(VLOOKUP(CONCATENATE($A71,"_",AO$2),'Reference data SID'!$B:$M,12,FALSE)),"",VLOOKUP(CONCATENATE($A71,"_",AO$2),'Reference data SID'!$B:$M,12,FALSE))</f>
        <v/>
      </c>
      <c r="AP71" s="16" t="str">
        <f>IF(ISERROR(VLOOKUP(CONCATENATE($A71,"_",AP$2),'Reference data SID'!$B:$M,12,FALSE)),"",VLOOKUP(CONCATENATE($A71,"_",AP$2),'Reference data SID'!$B:$M,12,FALSE))</f>
        <v/>
      </c>
      <c r="AQ71" s="16" t="str">
        <f>IF(ISERROR(VLOOKUP(CONCATENATE($A71,"_",AQ$2),'Reference data SID'!$B:$M,12,FALSE)),"",VLOOKUP(CONCATENATE($A71,"_",AQ$2),'Reference data SID'!$B:$M,12,FALSE))</f>
        <v/>
      </c>
      <c r="AR71" s="16" t="str">
        <f>IF(ISERROR(VLOOKUP(CONCATENATE($A71,"_",AR$2),'Reference data SID'!$B:$M,12,FALSE)),"",VLOOKUP(CONCATENATE($A71,"_",AR$2),'Reference data SID'!$B:$M,12,FALSE))</f>
        <v/>
      </c>
      <c r="AS71" s="16" t="str">
        <f>IF(ISERROR(VLOOKUP(CONCATENATE($A71,"_",AS$2),'Reference data SID'!$B:$M,12,FALSE)),"",VLOOKUP(CONCATENATE($A71,"_",AS$2),'Reference data SID'!$B:$M,12,FALSE))</f>
        <v/>
      </c>
      <c r="AT71" s="16" t="str">
        <f>IF(ISERROR(VLOOKUP(CONCATENATE($A71,"_",AT$2),'Reference data SID'!$B:$M,12,FALSE)),"",VLOOKUP(CONCATENATE($A71,"_",AT$2),'Reference data SID'!$B:$M,12,FALSE))</f>
        <v/>
      </c>
    </row>
    <row r="72" spans="1:46" x14ac:dyDescent="0.25">
      <c r="A72">
        <v>68</v>
      </c>
      <c r="B72" s="16" t="str">
        <f>IF(ISERROR(VLOOKUP(CONCATENATE($A72,"_",B$2),'Reference data SID'!$B:$M,12,FALSE)),"",VLOOKUP(CONCATENATE($A72,"_",B$2),'Reference data SID'!$B:$M,12,FALSE))</f>
        <v/>
      </c>
      <c r="C72" s="16" t="str">
        <f>IF(ISERROR(VLOOKUP(CONCATENATE($A72,"_",C$2),'Reference data SID'!$B:$M,12,FALSE)),"",VLOOKUP(CONCATENATE($A72,"_",C$2),'Reference data SID'!$B:$M,12,FALSE))</f>
        <v/>
      </c>
      <c r="D72" s="16" t="str">
        <f>IF(ISERROR(VLOOKUP(CONCATENATE($A72,"_",D$2),'Reference data SID'!$B:$M,12,FALSE)),"",VLOOKUP(CONCATENATE($A72,"_",D$2),'Reference data SID'!$B:$M,12,FALSE))</f>
        <v/>
      </c>
      <c r="E72" s="16" t="str">
        <f>IF(ISERROR(VLOOKUP(CONCATENATE($A72,"_",E$2),'Reference data SID'!$B:$M,12,FALSE)),"",VLOOKUP(CONCATENATE($A72,"_",E$2),'Reference data SID'!$B:$M,12,FALSE))</f>
        <v/>
      </c>
      <c r="F72" s="16" t="str">
        <f>IF(ISERROR(VLOOKUP(CONCATENATE($A72,"_",F$2),'Reference data SID'!$B:$M,12,FALSE)),"",VLOOKUP(CONCATENATE($A72,"_",F$2),'Reference data SID'!$B:$M,12,FALSE))</f>
        <v/>
      </c>
      <c r="G72" s="16" t="str">
        <f>IF(ISERROR(VLOOKUP(CONCATENATE($A72,"_",G$2),'Reference data SID'!$B:$M,12,FALSE)),"",VLOOKUP(CONCATENATE($A72,"_",G$2),'Reference data SID'!$B:$M,12,FALSE))</f>
        <v/>
      </c>
      <c r="H72" s="16" t="str">
        <f>IF(ISERROR(VLOOKUP(CONCATENATE($A72,"_",H$2),'Reference data SID'!$B:$M,12,FALSE)),"",VLOOKUP(CONCATENATE($A72,"_",H$2),'Reference data SID'!$B:$M,12,FALSE))</f>
        <v/>
      </c>
      <c r="I72" s="16" t="str">
        <f>IF(ISERROR(VLOOKUP(CONCATENATE($A72,"_",I$2),'Reference data SID'!$B:$M,12,FALSE)),"",VLOOKUP(CONCATENATE($A72,"_",I$2),'Reference data SID'!$B:$M,12,FALSE))</f>
        <v/>
      </c>
      <c r="J72" s="16" t="str">
        <f>IF(ISERROR(VLOOKUP(CONCATENATE($A72,"_",J$2),'Reference data SID'!$B:$M,12,FALSE)),"",VLOOKUP(CONCATENATE($A72,"_",J$2),'Reference data SID'!$B:$M,12,FALSE))</f>
        <v/>
      </c>
      <c r="K72" s="16" t="str">
        <f>IF(ISERROR(VLOOKUP(CONCATENATE($A72,"_",K$2),'Reference data SID'!$B:$M,12,FALSE)),"",VLOOKUP(CONCATENATE($A72,"_",K$2),'Reference data SID'!$B:$M,12,FALSE))</f>
        <v/>
      </c>
      <c r="L72" s="16" t="str">
        <f>IF(ISERROR(VLOOKUP(CONCATENATE($A72,"_",L$2),'Reference data SID'!$B:$M,12,FALSE)),"",VLOOKUP(CONCATENATE($A72,"_",L$2),'Reference data SID'!$B:$M,12,FALSE))</f>
        <v/>
      </c>
      <c r="M72" s="16" t="str">
        <f>IF(ISERROR(VLOOKUP(CONCATENATE($A72,"_",M$2),'Reference data SID'!$B:$M,12,FALSE)),"",VLOOKUP(CONCATENATE($A72,"_",M$2),'Reference data SID'!$B:$M,12,FALSE))</f>
        <v/>
      </c>
      <c r="N72" s="16" t="str">
        <f>IF(ISERROR(VLOOKUP(CONCATENATE($A72,"_",N$2),'Reference data SID'!$B:$M,12,FALSE)),"",VLOOKUP(CONCATENATE($A72,"_",N$2),'Reference data SID'!$B:$M,12,FALSE))</f>
        <v/>
      </c>
      <c r="O72" s="16" t="str">
        <f>IF(ISERROR(VLOOKUP(CONCATENATE($A72,"_",O$2),'Reference data SID'!$B:$M,12,FALSE)),"",VLOOKUP(CONCATENATE($A72,"_",O$2),'Reference data SID'!$B:$M,12,FALSE))</f>
        <v/>
      </c>
      <c r="P72" s="16" t="str">
        <f>IF(ISERROR(VLOOKUP(CONCATENATE($A72,"_",P$2),'Reference data SID'!$B:$M,12,FALSE)),"",VLOOKUP(CONCATENATE($A72,"_",P$2),'Reference data SID'!$B:$M,12,FALSE))</f>
        <v/>
      </c>
      <c r="Q72" s="16" t="str">
        <f>IF(ISERROR(VLOOKUP(CONCATENATE($A72,"_",Q$2),'Reference data SID'!$B:$M,12,FALSE)),"",VLOOKUP(CONCATENATE($A72,"_",Q$2),'Reference data SID'!$B:$M,12,FALSE))</f>
        <v/>
      </c>
      <c r="R72" s="16" t="str">
        <f>IF(ISERROR(VLOOKUP(CONCATENATE($A72,"_",R$2),'Reference data SID'!$B:$M,12,FALSE)),"",VLOOKUP(CONCATENATE($A72,"_",R$2),'Reference data SID'!$B:$M,12,FALSE))</f>
        <v/>
      </c>
      <c r="S72" s="16" t="str">
        <f>IF(ISERROR(VLOOKUP(CONCATENATE($A72,"_",S$2),'Reference data SID'!$B:$M,12,FALSE)),"",VLOOKUP(CONCATENATE($A72,"_",S$2),'Reference data SID'!$B:$M,12,FALSE))</f>
        <v/>
      </c>
      <c r="T72" s="16" t="str">
        <f>IF(ISERROR(VLOOKUP(CONCATENATE($A72,"_",T$2),'Reference data SID'!$B:$M,12,FALSE)),"",VLOOKUP(CONCATENATE($A72,"_",T$2),'Reference data SID'!$B:$M,12,FALSE))</f>
        <v/>
      </c>
      <c r="U72" s="16" t="str">
        <f>IF(ISERROR(VLOOKUP(CONCATENATE($A72,"_",U$2),'Reference data SID'!$B:$M,12,FALSE)),"",VLOOKUP(CONCATENATE($A72,"_",U$2),'Reference data SID'!$B:$M,12,FALSE))</f>
        <v/>
      </c>
      <c r="V72" s="16" t="str">
        <f>IF(ISERROR(VLOOKUP(CONCATENATE($A72,"_",V$2),'Reference data SID'!$B:$M,12,FALSE)),"",VLOOKUP(CONCATENATE($A72,"_",V$2),'Reference data SID'!$B:$M,12,FALSE))</f>
        <v/>
      </c>
      <c r="W72" s="16" t="str">
        <f>IF(ISERROR(VLOOKUP(CONCATENATE($A72,"_",W$2),'Reference data SID'!$B:$M,12,FALSE)),"",VLOOKUP(CONCATENATE($A72,"_",W$2),'Reference data SID'!$B:$M,12,FALSE))</f>
        <v/>
      </c>
      <c r="X72" s="16" t="str">
        <f>IF(ISERROR(VLOOKUP(CONCATENATE($A72,"_",X$2),'Reference data SID'!$B:$M,12,FALSE)),"",VLOOKUP(CONCATENATE($A72,"_",X$2),'Reference data SID'!$B:$M,12,FALSE))</f>
        <v/>
      </c>
      <c r="Y72" s="17" t="str">
        <f>IF(ISERROR(VLOOKUP(CONCATENATE($A72,"_",Y$2),'Reference data SID'!$B:$M,12,FALSE)),"",VLOOKUP(CONCATENATE($A72,"_",Y$2),'Reference data SID'!$B:$M,12,FALSE))</f>
        <v>227-870-6</v>
      </c>
      <c r="Z72" s="16" t="str">
        <f>IF(ISERROR(VLOOKUP(CONCATENATE($A72,"_",Z$2),'Reference data SID'!$B:$M,12,FALSE)),"",VLOOKUP(CONCATENATE($A72,"_",Z$2),'Reference data SID'!$B:$M,12,FALSE))</f>
        <v/>
      </c>
      <c r="AA72" s="16" t="str">
        <f>IF(ISERROR(VLOOKUP(CONCATENATE($A72,"_",AA$2),'Reference data SID'!$B:$M,12,FALSE)),"",VLOOKUP(CONCATENATE($A72,"_",AA$2),'Reference data SID'!$B:$M,12,FALSE))</f>
        <v/>
      </c>
      <c r="AB72" s="16" t="str">
        <f>IF(ISERROR(VLOOKUP(CONCATENATE($A72,"_",AB$2),'Reference data SID'!$B:$M,12,FALSE)),"",VLOOKUP(CONCATENATE($A72,"_",AB$2),'Reference data SID'!$B:$M,12,FALSE))</f>
        <v/>
      </c>
      <c r="AC72" s="16" t="str">
        <f>IF(ISERROR(VLOOKUP(CONCATENATE($A72,"_",AC$2),'Reference data SID'!$B:$M,12,FALSE)),"",VLOOKUP(CONCATENATE($A72,"_",AC$2),'Reference data SID'!$B:$M,12,FALSE))</f>
        <v/>
      </c>
      <c r="AD72" s="16" t="str">
        <f>IF(ISERROR(VLOOKUP(CONCATENATE($A72,"_",AD$2),'Reference data SID'!$B:$M,12,FALSE)),"",VLOOKUP(CONCATENATE($A72,"_",AD$2),'Reference data SID'!$B:$M,12,FALSE))</f>
        <v/>
      </c>
      <c r="AE72" s="16" t="str">
        <f>IF(ISERROR(VLOOKUP(CONCATENATE($A72,"_",AE$2),'Reference data SID'!$B:$M,12,FALSE)),"",VLOOKUP(CONCATENATE($A72,"_",AE$2),'Reference data SID'!$B:$M,12,FALSE))</f>
        <v/>
      </c>
      <c r="AF72" s="16" t="str">
        <f>IF(ISERROR(VLOOKUP(CONCATENATE($A72,"_",AF$2),'Reference data SID'!$B:$M,12,FALSE)),"",VLOOKUP(CONCATENATE($A72,"_",AF$2),'Reference data SID'!$B:$M,12,FALSE))</f>
        <v/>
      </c>
      <c r="AG72" s="16" t="str">
        <f>IF(ISERROR(VLOOKUP(CONCATENATE($A72,"_",AG$2),'Reference data SID'!$B:$M,12,FALSE)),"",VLOOKUP(CONCATENATE($A72,"_",AG$2),'Reference data SID'!$B:$M,12,FALSE))</f>
        <v/>
      </c>
      <c r="AH72" s="16" t="str">
        <f>IF(ISERROR(VLOOKUP(CONCATENATE($A72,"_",AH$2),'Reference data SID'!$B:$M,12,FALSE)),"",VLOOKUP(CONCATENATE($A72,"_",AH$2),'Reference data SID'!$B:$M,12,FALSE))</f>
        <v/>
      </c>
      <c r="AI72" s="16" t="str">
        <f>IF(ISERROR(VLOOKUP(CONCATENATE($A72,"_",AI$2),'Reference data SID'!$B:$M,12,FALSE)),"",VLOOKUP(CONCATENATE($A72,"_",AI$2),'Reference data SID'!$B:$M,12,FALSE))</f>
        <v/>
      </c>
      <c r="AJ72" s="16" t="str">
        <f>IF(ISERROR(VLOOKUP(CONCATENATE($A72,"_",AJ$2),'Reference data SID'!$B:$M,12,FALSE)),"",VLOOKUP(CONCATENATE($A72,"_",AJ$2),'Reference data SID'!$B:$M,12,FALSE))</f>
        <v/>
      </c>
      <c r="AK72" s="16" t="str">
        <f>IF(ISERROR(VLOOKUP(CONCATENATE($A72,"_",AK$2),'Reference data SID'!$B:$M,12,FALSE)),"",VLOOKUP(CONCATENATE($A72,"_",AK$2),'Reference data SID'!$B:$M,12,FALSE))</f>
        <v/>
      </c>
      <c r="AL72" s="16" t="str">
        <f>IF(ISERROR(VLOOKUP(CONCATENATE($A72,"_",AL$2),'Reference data SID'!$B:$M,12,FALSE)),"",VLOOKUP(CONCATENATE($A72,"_",AL$2),'Reference data SID'!$B:$M,12,FALSE))</f>
        <v/>
      </c>
      <c r="AM72" s="16" t="str">
        <f>IF(ISERROR(VLOOKUP(CONCATENATE($A72,"_",AM$2),'Reference data SID'!$B:$M,12,FALSE)),"",VLOOKUP(CONCATENATE($A72,"_",AM$2),'Reference data SID'!$B:$M,12,FALSE))</f>
        <v/>
      </c>
      <c r="AN72" s="16" t="str">
        <f>IF(ISERROR(VLOOKUP(CONCATENATE($A72,"_",AN$2),'Reference data SID'!$B:$M,12,FALSE)),"",VLOOKUP(CONCATENATE($A72,"_",AN$2),'Reference data SID'!$B:$M,12,FALSE))</f>
        <v/>
      </c>
      <c r="AO72" s="16" t="str">
        <f>IF(ISERROR(VLOOKUP(CONCATENATE($A72,"_",AO$2),'Reference data SID'!$B:$M,12,FALSE)),"",VLOOKUP(CONCATENATE($A72,"_",AO$2),'Reference data SID'!$B:$M,12,FALSE))</f>
        <v/>
      </c>
      <c r="AP72" s="16" t="str">
        <f>IF(ISERROR(VLOOKUP(CONCATENATE($A72,"_",AP$2),'Reference data SID'!$B:$M,12,FALSE)),"",VLOOKUP(CONCATENATE($A72,"_",AP$2),'Reference data SID'!$B:$M,12,FALSE))</f>
        <v/>
      </c>
      <c r="AQ72" s="16" t="str">
        <f>IF(ISERROR(VLOOKUP(CONCATENATE($A72,"_",AQ$2),'Reference data SID'!$B:$M,12,FALSE)),"",VLOOKUP(CONCATENATE($A72,"_",AQ$2),'Reference data SID'!$B:$M,12,FALSE))</f>
        <v/>
      </c>
      <c r="AR72" s="16" t="str">
        <f>IF(ISERROR(VLOOKUP(CONCATENATE($A72,"_",AR$2),'Reference data SID'!$B:$M,12,FALSE)),"",VLOOKUP(CONCATENATE($A72,"_",AR$2),'Reference data SID'!$B:$M,12,FALSE))</f>
        <v/>
      </c>
      <c r="AS72" s="16" t="str">
        <f>IF(ISERROR(VLOOKUP(CONCATENATE($A72,"_",AS$2),'Reference data SID'!$B:$M,12,FALSE)),"",VLOOKUP(CONCATENATE($A72,"_",AS$2),'Reference data SID'!$B:$M,12,FALSE))</f>
        <v/>
      </c>
      <c r="AT72" s="16" t="str">
        <f>IF(ISERROR(VLOOKUP(CONCATENATE($A72,"_",AT$2),'Reference data SID'!$B:$M,12,FALSE)),"",VLOOKUP(CONCATENATE($A72,"_",AT$2),'Reference data SID'!$B:$M,12,FALSE))</f>
        <v/>
      </c>
    </row>
    <row r="73" spans="1:46" x14ac:dyDescent="0.25">
      <c r="A73">
        <v>69</v>
      </c>
      <c r="B73" s="16" t="str">
        <f>IF(ISERROR(VLOOKUP(CONCATENATE($A73,"_",B$2),'Reference data SID'!$B:$M,12,FALSE)),"",VLOOKUP(CONCATENATE($A73,"_",B$2),'Reference data SID'!$B:$M,12,FALSE))</f>
        <v/>
      </c>
      <c r="C73" s="16" t="str">
        <f>IF(ISERROR(VLOOKUP(CONCATENATE($A73,"_",C$2),'Reference data SID'!$B:$M,12,FALSE)),"",VLOOKUP(CONCATENATE($A73,"_",C$2),'Reference data SID'!$B:$M,12,FALSE))</f>
        <v/>
      </c>
      <c r="D73" s="16" t="str">
        <f>IF(ISERROR(VLOOKUP(CONCATENATE($A73,"_",D$2),'Reference data SID'!$B:$M,12,FALSE)),"",VLOOKUP(CONCATENATE($A73,"_",D$2),'Reference data SID'!$B:$M,12,FALSE))</f>
        <v/>
      </c>
      <c r="E73" s="16" t="str">
        <f>IF(ISERROR(VLOOKUP(CONCATENATE($A73,"_",E$2),'Reference data SID'!$B:$M,12,FALSE)),"",VLOOKUP(CONCATENATE($A73,"_",E$2),'Reference data SID'!$B:$M,12,FALSE))</f>
        <v/>
      </c>
      <c r="F73" s="16" t="str">
        <f>IF(ISERROR(VLOOKUP(CONCATENATE($A73,"_",F$2),'Reference data SID'!$B:$M,12,FALSE)),"",VLOOKUP(CONCATENATE($A73,"_",F$2),'Reference data SID'!$B:$M,12,FALSE))</f>
        <v/>
      </c>
      <c r="G73" s="16" t="str">
        <f>IF(ISERROR(VLOOKUP(CONCATENATE($A73,"_",G$2),'Reference data SID'!$B:$M,12,FALSE)),"",VLOOKUP(CONCATENATE($A73,"_",G$2),'Reference data SID'!$B:$M,12,FALSE))</f>
        <v/>
      </c>
      <c r="H73" s="16" t="str">
        <f>IF(ISERROR(VLOOKUP(CONCATENATE($A73,"_",H$2),'Reference data SID'!$B:$M,12,FALSE)),"",VLOOKUP(CONCATENATE($A73,"_",H$2),'Reference data SID'!$B:$M,12,FALSE))</f>
        <v/>
      </c>
      <c r="I73" s="16" t="str">
        <f>IF(ISERROR(VLOOKUP(CONCATENATE($A73,"_",I$2),'Reference data SID'!$B:$M,12,FALSE)),"",VLOOKUP(CONCATENATE($A73,"_",I$2),'Reference data SID'!$B:$M,12,FALSE))</f>
        <v/>
      </c>
      <c r="J73" s="16" t="str">
        <f>IF(ISERROR(VLOOKUP(CONCATENATE($A73,"_",J$2),'Reference data SID'!$B:$M,12,FALSE)),"",VLOOKUP(CONCATENATE($A73,"_",J$2),'Reference data SID'!$B:$M,12,FALSE))</f>
        <v/>
      </c>
      <c r="K73" s="16" t="str">
        <f>IF(ISERROR(VLOOKUP(CONCATENATE($A73,"_",K$2),'Reference data SID'!$B:$M,12,FALSE)),"",VLOOKUP(CONCATENATE($A73,"_",K$2),'Reference data SID'!$B:$M,12,FALSE))</f>
        <v/>
      </c>
      <c r="L73" s="16" t="str">
        <f>IF(ISERROR(VLOOKUP(CONCATENATE($A73,"_",L$2),'Reference data SID'!$B:$M,12,FALSE)),"",VLOOKUP(CONCATENATE($A73,"_",L$2),'Reference data SID'!$B:$M,12,FALSE))</f>
        <v/>
      </c>
      <c r="M73" s="16" t="str">
        <f>IF(ISERROR(VLOOKUP(CONCATENATE($A73,"_",M$2),'Reference data SID'!$B:$M,12,FALSE)),"",VLOOKUP(CONCATENATE($A73,"_",M$2),'Reference data SID'!$B:$M,12,FALSE))</f>
        <v/>
      </c>
      <c r="N73" s="16" t="str">
        <f>IF(ISERROR(VLOOKUP(CONCATENATE($A73,"_",N$2),'Reference data SID'!$B:$M,12,FALSE)),"",VLOOKUP(CONCATENATE($A73,"_",N$2),'Reference data SID'!$B:$M,12,FALSE))</f>
        <v/>
      </c>
      <c r="O73" s="16" t="str">
        <f>IF(ISERROR(VLOOKUP(CONCATENATE($A73,"_",O$2),'Reference data SID'!$B:$M,12,FALSE)),"",VLOOKUP(CONCATENATE($A73,"_",O$2),'Reference data SID'!$B:$M,12,FALSE))</f>
        <v/>
      </c>
      <c r="P73" s="16" t="str">
        <f>IF(ISERROR(VLOOKUP(CONCATENATE($A73,"_",P$2),'Reference data SID'!$B:$M,12,FALSE)),"",VLOOKUP(CONCATENATE($A73,"_",P$2),'Reference data SID'!$B:$M,12,FALSE))</f>
        <v/>
      </c>
      <c r="Q73" s="16" t="str">
        <f>IF(ISERROR(VLOOKUP(CONCATENATE($A73,"_",Q$2),'Reference data SID'!$B:$M,12,FALSE)),"",VLOOKUP(CONCATENATE($A73,"_",Q$2),'Reference data SID'!$B:$M,12,FALSE))</f>
        <v/>
      </c>
      <c r="R73" s="16" t="str">
        <f>IF(ISERROR(VLOOKUP(CONCATENATE($A73,"_",R$2),'Reference data SID'!$B:$M,12,FALSE)),"",VLOOKUP(CONCATENATE($A73,"_",R$2),'Reference data SID'!$B:$M,12,FALSE))</f>
        <v/>
      </c>
      <c r="S73" s="16" t="str">
        <f>IF(ISERROR(VLOOKUP(CONCATENATE($A73,"_",S$2),'Reference data SID'!$B:$M,12,FALSE)),"",VLOOKUP(CONCATENATE($A73,"_",S$2),'Reference data SID'!$B:$M,12,FALSE))</f>
        <v/>
      </c>
      <c r="T73" s="16" t="str">
        <f>IF(ISERROR(VLOOKUP(CONCATENATE($A73,"_",T$2),'Reference data SID'!$B:$M,12,FALSE)),"",VLOOKUP(CONCATENATE($A73,"_",T$2),'Reference data SID'!$B:$M,12,FALSE))</f>
        <v/>
      </c>
      <c r="U73" s="16" t="str">
        <f>IF(ISERROR(VLOOKUP(CONCATENATE($A73,"_",U$2),'Reference data SID'!$B:$M,12,FALSE)),"",VLOOKUP(CONCATENATE($A73,"_",U$2),'Reference data SID'!$B:$M,12,FALSE))</f>
        <v/>
      </c>
      <c r="V73" s="16" t="str">
        <f>IF(ISERROR(VLOOKUP(CONCATENATE($A73,"_",V$2),'Reference data SID'!$B:$M,12,FALSE)),"",VLOOKUP(CONCATENATE($A73,"_",V$2),'Reference data SID'!$B:$M,12,FALSE))</f>
        <v/>
      </c>
      <c r="W73" s="16" t="str">
        <f>IF(ISERROR(VLOOKUP(CONCATENATE($A73,"_",W$2),'Reference data SID'!$B:$M,12,FALSE)),"",VLOOKUP(CONCATENATE($A73,"_",W$2),'Reference data SID'!$B:$M,12,FALSE))</f>
        <v/>
      </c>
      <c r="X73" s="16" t="str">
        <f>IF(ISERROR(VLOOKUP(CONCATENATE($A73,"_",X$2),'Reference data SID'!$B:$M,12,FALSE)),"",VLOOKUP(CONCATENATE($A73,"_",X$2),'Reference data SID'!$B:$M,12,FALSE))</f>
        <v/>
      </c>
      <c r="Y73" s="17" t="str">
        <f>IF(ISERROR(VLOOKUP(CONCATENATE($A73,"_",Y$2),'Reference data SID'!$B:$M,12,FALSE)),"",VLOOKUP(CONCATENATE($A73,"_",Y$2),'Reference data SID'!$B:$M,12,FALSE))</f>
        <v>225-627-9</v>
      </c>
      <c r="Z73" s="16" t="str">
        <f>IF(ISERROR(VLOOKUP(CONCATENATE($A73,"_",Z$2),'Reference data SID'!$B:$M,12,FALSE)),"",VLOOKUP(CONCATENATE($A73,"_",Z$2),'Reference data SID'!$B:$M,12,FALSE))</f>
        <v/>
      </c>
      <c r="AA73" s="16" t="str">
        <f>IF(ISERROR(VLOOKUP(CONCATENATE($A73,"_",AA$2),'Reference data SID'!$B:$M,12,FALSE)),"",VLOOKUP(CONCATENATE($A73,"_",AA$2),'Reference data SID'!$B:$M,12,FALSE))</f>
        <v/>
      </c>
      <c r="AB73" s="16" t="str">
        <f>IF(ISERROR(VLOOKUP(CONCATENATE($A73,"_",AB$2),'Reference data SID'!$B:$M,12,FALSE)),"",VLOOKUP(CONCATENATE($A73,"_",AB$2),'Reference data SID'!$B:$M,12,FALSE))</f>
        <v/>
      </c>
      <c r="AC73" s="16" t="str">
        <f>IF(ISERROR(VLOOKUP(CONCATENATE($A73,"_",AC$2),'Reference data SID'!$B:$M,12,FALSE)),"",VLOOKUP(CONCATENATE($A73,"_",AC$2),'Reference data SID'!$B:$M,12,FALSE))</f>
        <v/>
      </c>
      <c r="AD73" s="16" t="str">
        <f>IF(ISERROR(VLOOKUP(CONCATENATE($A73,"_",AD$2),'Reference data SID'!$B:$M,12,FALSE)),"",VLOOKUP(CONCATENATE($A73,"_",AD$2),'Reference data SID'!$B:$M,12,FALSE))</f>
        <v/>
      </c>
      <c r="AE73" s="16" t="str">
        <f>IF(ISERROR(VLOOKUP(CONCATENATE($A73,"_",AE$2),'Reference data SID'!$B:$M,12,FALSE)),"",VLOOKUP(CONCATENATE($A73,"_",AE$2),'Reference data SID'!$B:$M,12,FALSE))</f>
        <v/>
      </c>
      <c r="AF73" s="16" t="str">
        <f>IF(ISERROR(VLOOKUP(CONCATENATE($A73,"_",AF$2),'Reference data SID'!$B:$M,12,FALSE)),"",VLOOKUP(CONCATENATE($A73,"_",AF$2),'Reference data SID'!$B:$M,12,FALSE))</f>
        <v/>
      </c>
      <c r="AG73" s="16" t="str">
        <f>IF(ISERROR(VLOOKUP(CONCATENATE($A73,"_",AG$2),'Reference data SID'!$B:$M,12,FALSE)),"",VLOOKUP(CONCATENATE($A73,"_",AG$2),'Reference data SID'!$B:$M,12,FALSE))</f>
        <v/>
      </c>
      <c r="AH73" s="16" t="str">
        <f>IF(ISERROR(VLOOKUP(CONCATENATE($A73,"_",AH$2),'Reference data SID'!$B:$M,12,FALSE)),"",VLOOKUP(CONCATENATE($A73,"_",AH$2),'Reference data SID'!$B:$M,12,FALSE))</f>
        <v/>
      </c>
      <c r="AI73" s="16" t="str">
        <f>IF(ISERROR(VLOOKUP(CONCATENATE($A73,"_",AI$2),'Reference data SID'!$B:$M,12,FALSE)),"",VLOOKUP(CONCATENATE($A73,"_",AI$2),'Reference data SID'!$B:$M,12,FALSE))</f>
        <v/>
      </c>
      <c r="AJ73" s="16" t="str">
        <f>IF(ISERROR(VLOOKUP(CONCATENATE($A73,"_",AJ$2),'Reference data SID'!$B:$M,12,FALSE)),"",VLOOKUP(CONCATENATE($A73,"_",AJ$2),'Reference data SID'!$B:$M,12,FALSE))</f>
        <v/>
      </c>
      <c r="AK73" s="16" t="str">
        <f>IF(ISERROR(VLOOKUP(CONCATENATE($A73,"_",AK$2),'Reference data SID'!$B:$M,12,FALSE)),"",VLOOKUP(CONCATENATE($A73,"_",AK$2),'Reference data SID'!$B:$M,12,FALSE))</f>
        <v/>
      </c>
      <c r="AL73" s="16" t="str">
        <f>IF(ISERROR(VLOOKUP(CONCATENATE($A73,"_",AL$2),'Reference data SID'!$B:$M,12,FALSE)),"",VLOOKUP(CONCATENATE($A73,"_",AL$2),'Reference data SID'!$B:$M,12,FALSE))</f>
        <v/>
      </c>
      <c r="AM73" s="16" t="str">
        <f>IF(ISERROR(VLOOKUP(CONCATENATE($A73,"_",AM$2),'Reference data SID'!$B:$M,12,FALSE)),"",VLOOKUP(CONCATENATE($A73,"_",AM$2),'Reference data SID'!$B:$M,12,FALSE))</f>
        <v/>
      </c>
      <c r="AN73" s="16" t="str">
        <f>IF(ISERROR(VLOOKUP(CONCATENATE($A73,"_",AN$2),'Reference data SID'!$B:$M,12,FALSE)),"",VLOOKUP(CONCATENATE($A73,"_",AN$2),'Reference data SID'!$B:$M,12,FALSE))</f>
        <v/>
      </c>
      <c r="AO73" s="16" t="str">
        <f>IF(ISERROR(VLOOKUP(CONCATENATE($A73,"_",AO$2),'Reference data SID'!$B:$M,12,FALSE)),"",VLOOKUP(CONCATENATE($A73,"_",AO$2),'Reference data SID'!$B:$M,12,FALSE))</f>
        <v/>
      </c>
      <c r="AP73" s="16" t="str">
        <f>IF(ISERROR(VLOOKUP(CONCATENATE($A73,"_",AP$2),'Reference data SID'!$B:$M,12,FALSE)),"",VLOOKUP(CONCATENATE($A73,"_",AP$2),'Reference data SID'!$B:$M,12,FALSE))</f>
        <v/>
      </c>
      <c r="AQ73" s="16" t="str">
        <f>IF(ISERROR(VLOOKUP(CONCATENATE($A73,"_",AQ$2),'Reference data SID'!$B:$M,12,FALSE)),"",VLOOKUP(CONCATENATE($A73,"_",AQ$2),'Reference data SID'!$B:$M,12,FALSE))</f>
        <v/>
      </c>
      <c r="AR73" s="16" t="str">
        <f>IF(ISERROR(VLOOKUP(CONCATENATE($A73,"_",AR$2),'Reference data SID'!$B:$M,12,FALSE)),"",VLOOKUP(CONCATENATE($A73,"_",AR$2),'Reference data SID'!$B:$M,12,FALSE))</f>
        <v/>
      </c>
      <c r="AS73" s="16" t="str">
        <f>IF(ISERROR(VLOOKUP(CONCATENATE($A73,"_",AS$2),'Reference data SID'!$B:$M,12,FALSE)),"",VLOOKUP(CONCATENATE($A73,"_",AS$2),'Reference data SID'!$B:$M,12,FALSE))</f>
        <v/>
      </c>
      <c r="AT73" s="16" t="str">
        <f>IF(ISERROR(VLOOKUP(CONCATENATE($A73,"_",AT$2),'Reference data SID'!$B:$M,12,FALSE)),"",VLOOKUP(CONCATENATE($A73,"_",AT$2),'Reference data SID'!$B:$M,12,FALSE))</f>
        <v/>
      </c>
    </row>
    <row r="74" spans="1:46" x14ac:dyDescent="0.25">
      <c r="A74">
        <v>70</v>
      </c>
      <c r="B74" s="16" t="str">
        <f>IF(ISERROR(VLOOKUP(CONCATENATE($A74,"_",B$2),'Reference data SID'!$B:$M,12,FALSE)),"",VLOOKUP(CONCATENATE($A74,"_",B$2),'Reference data SID'!$B:$M,12,FALSE))</f>
        <v/>
      </c>
      <c r="C74" s="16" t="str">
        <f>IF(ISERROR(VLOOKUP(CONCATENATE($A74,"_",C$2),'Reference data SID'!$B:$M,12,FALSE)),"",VLOOKUP(CONCATENATE($A74,"_",C$2),'Reference data SID'!$B:$M,12,FALSE))</f>
        <v/>
      </c>
      <c r="D74" s="16" t="str">
        <f>IF(ISERROR(VLOOKUP(CONCATENATE($A74,"_",D$2),'Reference data SID'!$B:$M,12,FALSE)),"",VLOOKUP(CONCATENATE($A74,"_",D$2),'Reference data SID'!$B:$M,12,FALSE))</f>
        <v/>
      </c>
      <c r="E74" s="16" t="str">
        <f>IF(ISERROR(VLOOKUP(CONCATENATE($A74,"_",E$2),'Reference data SID'!$B:$M,12,FALSE)),"",VLOOKUP(CONCATENATE($A74,"_",E$2),'Reference data SID'!$B:$M,12,FALSE))</f>
        <v/>
      </c>
      <c r="F74" s="16" t="str">
        <f>IF(ISERROR(VLOOKUP(CONCATENATE($A74,"_",F$2),'Reference data SID'!$B:$M,12,FALSE)),"",VLOOKUP(CONCATENATE($A74,"_",F$2),'Reference data SID'!$B:$M,12,FALSE))</f>
        <v/>
      </c>
      <c r="G74" s="16" t="str">
        <f>IF(ISERROR(VLOOKUP(CONCATENATE($A74,"_",G$2),'Reference data SID'!$B:$M,12,FALSE)),"",VLOOKUP(CONCATENATE($A74,"_",G$2),'Reference data SID'!$B:$M,12,FALSE))</f>
        <v/>
      </c>
      <c r="H74" s="16" t="str">
        <f>IF(ISERROR(VLOOKUP(CONCATENATE($A74,"_",H$2),'Reference data SID'!$B:$M,12,FALSE)),"",VLOOKUP(CONCATENATE($A74,"_",H$2),'Reference data SID'!$B:$M,12,FALSE))</f>
        <v/>
      </c>
      <c r="I74" s="16" t="str">
        <f>IF(ISERROR(VLOOKUP(CONCATENATE($A74,"_",I$2),'Reference data SID'!$B:$M,12,FALSE)),"",VLOOKUP(CONCATENATE($A74,"_",I$2),'Reference data SID'!$B:$M,12,FALSE))</f>
        <v/>
      </c>
      <c r="J74" s="16" t="str">
        <f>IF(ISERROR(VLOOKUP(CONCATENATE($A74,"_",J$2),'Reference data SID'!$B:$M,12,FALSE)),"",VLOOKUP(CONCATENATE($A74,"_",J$2),'Reference data SID'!$B:$M,12,FALSE))</f>
        <v/>
      </c>
      <c r="K74" s="16" t="str">
        <f>IF(ISERROR(VLOOKUP(CONCATENATE($A74,"_",K$2),'Reference data SID'!$B:$M,12,FALSE)),"",VLOOKUP(CONCATENATE($A74,"_",K$2),'Reference data SID'!$B:$M,12,FALSE))</f>
        <v/>
      </c>
      <c r="L74" s="16" t="str">
        <f>IF(ISERROR(VLOOKUP(CONCATENATE($A74,"_",L$2),'Reference data SID'!$B:$M,12,FALSE)),"",VLOOKUP(CONCATENATE($A74,"_",L$2),'Reference data SID'!$B:$M,12,FALSE))</f>
        <v/>
      </c>
      <c r="M74" s="16" t="str">
        <f>IF(ISERROR(VLOOKUP(CONCATENATE($A74,"_",M$2),'Reference data SID'!$B:$M,12,FALSE)),"",VLOOKUP(CONCATENATE($A74,"_",M$2),'Reference data SID'!$B:$M,12,FALSE))</f>
        <v/>
      </c>
      <c r="N74" s="16" t="str">
        <f>IF(ISERROR(VLOOKUP(CONCATENATE($A74,"_",N$2),'Reference data SID'!$B:$M,12,FALSE)),"",VLOOKUP(CONCATENATE($A74,"_",N$2),'Reference data SID'!$B:$M,12,FALSE))</f>
        <v/>
      </c>
      <c r="O74" s="16" t="str">
        <f>IF(ISERROR(VLOOKUP(CONCATENATE($A74,"_",O$2),'Reference data SID'!$B:$M,12,FALSE)),"",VLOOKUP(CONCATENATE($A74,"_",O$2),'Reference data SID'!$B:$M,12,FALSE))</f>
        <v/>
      </c>
      <c r="P74" s="16" t="str">
        <f>IF(ISERROR(VLOOKUP(CONCATENATE($A74,"_",P$2),'Reference data SID'!$B:$M,12,FALSE)),"",VLOOKUP(CONCATENATE($A74,"_",P$2),'Reference data SID'!$B:$M,12,FALSE))</f>
        <v/>
      </c>
      <c r="Q74" s="16" t="str">
        <f>IF(ISERROR(VLOOKUP(CONCATENATE($A74,"_",Q$2),'Reference data SID'!$B:$M,12,FALSE)),"",VLOOKUP(CONCATENATE($A74,"_",Q$2),'Reference data SID'!$B:$M,12,FALSE))</f>
        <v/>
      </c>
      <c r="R74" s="16" t="str">
        <f>IF(ISERROR(VLOOKUP(CONCATENATE($A74,"_",R$2),'Reference data SID'!$B:$M,12,FALSE)),"",VLOOKUP(CONCATENATE($A74,"_",R$2),'Reference data SID'!$B:$M,12,FALSE))</f>
        <v/>
      </c>
      <c r="S74" s="16" t="str">
        <f>IF(ISERROR(VLOOKUP(CONCATENATE($A74,"_",S$2),'Reference data SID'!$B:$M,12,FALSE)),"",VLOOKUP(CONCATENATE($A74,"_",S$2),'Reference data SID'!$B:$M,12,FALSE))</f>
        <v/>
      </c>
      <c r="T74" s="16" t="str">
        <f>IF(ISERROR(VLOOKUP(CONCATENATE($A74,"_",T$2),'Reference data SID'!$B:$M,12,FALSE)),"",VLOOKUP(CONCATENATE($A74,"_",T$2),'Reference data SID'!$B:$M,12,FALSE))</f>
        <v/>
      </c>
      <c r="U74" s="16" t="str">
        <f>IF(ISERROR(VLOOKUP(CONCATENATE($A74,"_",U$2),'Reference data SID'!$B:$M,12,FALSE)),"",VLOOKUP(CONCATENATE($A74,"_",U$2),'Reference data SID'!$B:$M,12,FALSE))</f>
        <v/>
      </c>
      <c r="V74" s="16" t="str">
        <f>IF(ISERROR(VLOOKUP(CONCATENATE($A74,"_",V$2),'Reference data SID'!$B:$M,12,FALSE)),"",VLOOKUP(CONCATENATE($A74,"_",V$2),'Reference data SID'!$B:$M,12,FALSE))</f>
        <v/>
      </c>
      <c r="W74" s="16" t="str">
        <f>IF(ISERROR(VLOOKUP(CONCATENATE($A74,"_",W$2),'Reference data SID'!$B:$M,12,FALSE)),"",VLOOKUP(CONCATENATE($A74,"_",W$2),'Reference data SID'!$B:$M,12,FALSE))</f>
        <v/>
      </c>
      <c r="X74" s="16" t="str">
        <f>IF(ISERROR(VLOOKUP(CONCATENATE($A74,"_",X$2),'Reference data SID'!$B:$M,12,FALSE)),"",VLOOKUP(CONCATENATE($A74,"_",X$2),'Reference data SID'!$B:$M,12,FALSE))</f>
        <v/>
      </c>
      <c r="Y74" s="17" t="str">
        <f>IF(ISERROR(VLOOKUP(CONCATENATE($A74,"_",Y$2),'Reference data SID'!$B:$M,12,FALSE)),"",VLOOKUP(CONCATENATE($A74,"_",Y$2),'Reference data SID'!$B:$M,12,FALSE))</f>
        <v>223-980-3</v>
      </c>
      <c r="Z74" s="16" t="str">
        <f>IF(ISERROR(VLOOKUP(CONCATENATE($A74,"_",Z$2),'Reference data SID'!$B:$M,12,FALSE)),"",VLOOKUP(CONCATENATE($A74,"_",Z$2),'Reference data SID'!$B:$M,12,FALSE))</f>
        <v/>
      </c>
      <c r="AA74" s="16" t="str">
        <f>IF(ISERROR(VLOOKUP(CONCATENATE($A74,"_",AA$2),'Reference data SID'!$B:$M,12,FALSE)),"",VLOOKUP(CONCATENATE($A74,"_",AA$2),'Reference data SID'!$B:$M,12,FALSE))</f>
        <v/>
      </c>
      <c r="AB74" s="16" t="str">
        <f>IF(ISERROR(VLOOKUP(CONCATENATE($A74,"_",AB$2),'Reference data SID'!$B:$M,12,FALSE)),"",VLOOKUP(CONCATENATE($A74,"_",AB$2),'Reference data SID'!$B:$M,12,FALSE))</f>
        <v/>
      </c>
      <c r="AC74" s="16" t="str">
        <f>IF(ISERROR(VLOOKUP(CONCATENATE($A74,"_",AC$2),'Reference data SID'!$B:$M,12,FALSE)),"",VLOOKUP(CONCATENATE($A74,"_",AC$2),'Reference data SID'!$B:$M,12,FALSE))</f>
        <v/>
      </c>
      <c r="AD74" s="16" t="str">
        <f>IF(ISERROR(VLOOKUP(CONCATENATE($A74,"_",AD$2),'Reference data SID'!$B:$M,12,FALSE)),"",VLOOKUP(CONCATENATE($A74,"_",AD$2),'Reference data SID'!$B:$M,12,FALSE))</f>
        <v/>
      </c>
      <c r="AE74" s="16" t="str">
        <f>IF(ISERROR(VLOOKUP(CONCATENATE($A74,"_",AE$2),'Reference data SID'!$B:$M,12,FALSE)),"",VLOOKUP(CONCATENATE($A74,"_",AE$2),'Reference data SID'!$B:$M,12,FALSE))</f>
        <v/>
      </c>
      <c r="AF74" s="16" t="str">
        <f>IF(ISERROR(VLOOKUP(CONCATENATE($A74,"_",AF$2),'Reference data SID'!$B:$M,12,FALSE)),"",VLOOKUP(CONCATENATE($A74,"_",AF$2),'Reference data SID'!$B:$M,12,FALSE))</f>
        <v/>
      </c>
      <c r="AG74" s="16" t="str">
        <f>IF(ISERROR(VLOOKUP(CONCATENATE($A74,"_",AG$2),'Reference data SID'!$B:$M,12,FALSE)),"",VLOOKUP(CONCATENATE($A74,"_",AG$2),'Reference data SID'!$B:$M,12,FALSE))</f>
        <v/>
      </c>
      <c r="AH74" s="16" t="str">
        <f>IF(ISERROR(VLOOKUP(CONCATENATE($A74,"_",AH$2),'Reference data SID'!$B:$M,12,FALSE)),"",VLOOKUP(CONCATENATE($A74,"_",AH$2),'Reference data SID'!$B:$M,12,FALSE))</f>
        <v/>
      </c>
      <c r="AI74" s="16" t="str">
        <f>IF(ISERROR(VLOOKUP(CONCATENATE($A74,"_",AI$2),'Reference data SID'!$B:$M,12,FALSE)),"",VLOOKUP(CONCATENATE($A74,"_",AI$2),'Reference data SID'!$B:$M,12,FALSE))</f>
        <v/>
      </c>
      <c r="AJ74" s="16" t="str">
        <f>IF(ISERROR(VLOOKUP(CONCATENATE($A74,"_",AJ$2),'Reference data SID'!$B:$M,12,FALSE)),"",VLOOKUP(CONCATENATE($A74,"_",AJ$2),'Reference data SID'!$B:$M,12,FALSE))</f>
        <v/>
      </c>
      <c r="AK74" s="16" t="str">
        <f>IF(ISERROR(VLOOKUP(CONCATENATE($A74,"_",AK$2),'Reference data SID'!$B:$M,12,FALSE)),"",VLOOKUP(CONCATENATE($A74,"_",AK$2),'Reference data SID'!$B:$M,12,FALSE))</f>
        <v/>
      </c>
      <c r="AL74" s="16" t="str">
        <f>IF(ISERROR(VLOOKUP(CONCATENATE($A74,"_",AL$2),'Reference data SID'!$B:$M,12,FALSE)),"",VLOOKUP(CONCATENATE($A74,"_",AL$2),'Reference data SID'!$B:$M,12,FALSE))</f>
        <v/>
      </c>
      <c r="AM74" s="16" t="str">
        <f>IF(ISERROR(VLOOKUP(CONCATENATE($A74,"_",AM$2),'Reference data SID'!$B:$M,12,FALSE)),"",VLOOKUP(CONCATENATE($A74,"_",AM$2),'Reference data SID'!$B:$M,12,FALSE))</f>
        <v/>
      </c>
      <c r="AN74" s="16" t="str">
        <f>IF(ISERROR(VLOOKUP(CONCATENATE($A74,"_",AN$2),'Reference data SID'!$B:$M,12,FALSE)),"",VLOOKUP(CONCATENATE($A74,"_",AN$2),'Reference data SID'!$B:$M,12,FALSE))</f>
        <v/>
      </c>
      <c r="AO74" s="16" t="str">
        <f>IF(ISERROR(VLOOKUP(CONCATENATE($A74,"_",AO$2),'Reference data SID'!$B:$M,12,FALSE)),"",VLOOKUP(CONCATENATE($A74,"_",AO$2),'Reference data SID'!$B:$M,12,FALSE))</f>
        <v/>
      </c>
      <c r="AP74" s="16" t="str">
        <f>IF(ISERROR(VLOOKUP(CONCATENATE($A74,"_",AP$2),'Reference data SID'!$B:$M,12,FALSE)),"",VLOOKUP(CONCATENATE($A74,"_",AP$2),'Reference data SID'!$B:$M,12,FALSE))</f>
        <v/>
      </c>
      <c r="AQ74" s="16" t="str">
        <f>IF(ISERROR(VLOOKUP(CONCATENATE($A74,"_",AQ$2),'Reference data SID'!$B:$M,12,FALSE)),"",VLOOKUP(CONCATENATE($A74,"_",AQ$2),'Reference data SID'!$B:$M,12,FALSE))</f>
        <v/>
      </c>
      <c r="AR74" s="16" t="str">
        <f>IF(ISERROR(VLOOKUP(CONCATENATE($A74,"_",AR$2),'Reference data SID'!$B:$M,12,FALSE)),"",VLOOKUP(CONCATENATE($A74,"_",AR$2),'Reference data SID'!$B:$M,12,FALSE))</f>
        <v/>
      </c>
      <c r="AS74" s="16" t="str">
        <f>IF(ISERROR(VLOOKUP(CONCATENATE($A74,"_",AS$2),'Reference data SID'!$B:$M,12,FALSE)),"",VLOOKUP(CONCATENATE($A74,"_",AS$2),'Reference data SID'!$B:$M,12,FALSE))</f>
        <v/>
      </c>
      <c r="AT74" s="16" t="str">
        <f>IF(ISERROR(VLOOKUP(CONCATENATE($A74,"_",AT$2),'Reference data SID'!$B:$M,12,FALSE)),"",VLOOKUP(CONCATENATE($A74,"_",AT$2),'Reference data SID'!$B:$M,12,FALSE))</f>
        <v/>
      </c>
    </row>
    <row r="75" spans="1:46" x14ac:dyDescent="0.25">
      <c r="A75">
        <v>71</v>
      </c>
      <c r="B75" s="16" t="str">
        <f>IF(ISERROR(VLOOKUP(CONCATENATE($A75,"_",B$2),'Reference data SID'!$B:$M,12,FALSE)),"",VLOOKUP(CONCATENATE($A75,"_",B$2),'Reference data SID'!$B:$M,12,FALSE))</f>
        <v/>
      </c>
      <c r="C75" s="16" t="str">
        <f>IF(ISERROR(VLOOKUP(CONCATENATE($A75,"_",C$2),'Reference data SID'!$B:$M,12,FALSE)),"",VLOOKUP(CONCATENATE($A75,"_",C$2),'Reference data SID'!$B:$M,12,FALSE))</f>
        <v/>
      </c>
      <c r="D75" s="16" t="str">
        <f>IF(ISERROR(VLOOKUP(CONCATENATE($A75,"_",D$2),'Reference data SID'!$B:$M,12,FALSE)),"",VLOOKUP(CONCATENATE($A75,"_",D$2),'Reference data SID'!$B:$M,12,FALSE))</f>
        <v/>
      </c>
      <c r="E75" s="16" t="str">
        <f>IF(ISERROR(VLOOKUP(CONCATENATE($A75,"_",E$2),'Reference data SID'!$B:$M,12,FALSE)),"",VLOOKUP(CONCATENATE($A75,"_",E$2),'Reference data SID'!$B:$M,12,FALSE))</f>
        <v/>
      </c>
      <c r="F75" s="16" t="str">
        <f>IF(ISERROR(VLOOKUP(CONCATENATE($A75,"_",F$2),'Reference data SID'!$B:$M,12,FALSE)),"",VLOOKUP(CONCATENATE($A75,"_",F$2),'Reference data SID'!$B:$M,12,FALSE))</f>
        <v/>
      </c>
      <c r="G75" s="16" t="str">
        <f>IF(ISERROR(VLOOKUP(CONCATENATE($A75,"_",G$2),'Reference data SID'!$B:$M,12,FALSE)),"",VLOOKUP(CONCATENATE($A75,"_",G$2),'Reference data SID'!$B:$M,12,FALSE))</f>
        <v/>
      </c>
      <c r="H75" s="16" t="str">
        <f>IF(ISERROR(VLOOKUP(CONCATENATE($A75,"_",H$2),'Reference data SID'!$B:$M,12,FALSE)),"",VLOOKUP(CONCATENATE($A75,"_",H$2),'Reference data SID'!$B:$M,12,FALSE))</f>
        <v/>
      </c>
      <c r="I75" s="16" t="str">
        <f>IF(ISERROR(VLOOKUP(CONCATENATE($A75,"_",I$2),'Reference data SID'!$B:$M,12,FALSE)),"",VLOOKUP(CONCATENATE($A75,"_",I$2),'Reference data SID'!$B:$M,12,FALSE))</f>
        <v/>
      </c>
      <c r="J75" s="16" t="str">
        <f>IF(ISERROR(VLOOKUP(CONCATENATE($A75,"_",J$2),'Reference data SID'!$B:$M,12,FALSE)),"",VLOOKUP(CONCATENATE($A75,"_",J$2),'Reference data SID'!$B:$M,12,FALSE))</f>
        <v/>
      </c>
      <c r="K75" s="16" t="str">
        <f>IF(ISERROR(VLOOKUP(CONCATENATE($A75,"_",K$2),'Reference data SID'!$B:$M,12,FALSE)),"",VLOOKUP(CONCATENATE($A75,"_",K$2),'Reference data SID'!$B:$M,12,FALSE))</f>
        <v/>
      </c>
      <c r="L75" s="16" t="str">
        <f>IF(ISERROR(VLOOKUP(CONCATENATE($A75,"_",L$2),'Reference data SID'!$B:$M,12,FALSE)),"",VLOOKUP(CONCATENATE($A75,"_",L$2),'Reference data SID'!$B:$M,12,FALSE))</f>
        <v/>
      </c>
      <c r="M75" s="16" t="str">
        <f>IF(ISERROR(VLOOKUP(CONCATENATE($A75,"_",M$2),'Reference data SID'!$B:$M,12,FALSE)),"",VLOOKUP(CONCATENATE($A75,"_",M$2),'Reference data SID'!$B:$M,12,FALSE))</f>
        <v/>
      </c>
      <c r="N75" s="16" t="str">
        <f>IF(ISERROR(VLOOKUP(CONCATENATE($A75,"_",N$2),'Reference data SID'!$B:$M,12,FALSE)),"",VLOOKUP(CONCATENATE($A75,"_",N$2),'Reference data SID'!$B:$M,12,FALSE))</f>
        <v/>
      </c>
      <c r="O75" s="16" t="str">
        <f>IF(ISERROR(VLOOKUP(CONCATENATE($A75,"_",O$2),'Reference data SID'!$B:$M,12,FALSE)),"",VLOOKUP(CONCATENATE($A75,"_",O$2),'Reference data SID'!$B:$M,12,FALSE))</f>
        <v/>
      </c>
      <c r="P75" s="16" t="str">
        <f>IF(ISERROR(VLOOKUP(CONCATENATE($A75,"_",P$2),'Reference data SID'!$B:$M,12,FALSE)),"",VLOOKUP(CONCATENATE($A75,"_",P$2),'Reference data SID'!$B:$M,12,FALSE))</f>
        <v/>
      </c>
      <c r="Q75" s="16" t="str">
        <f>IF(ISERROR(VLOOKUP(CONCATENATE($A75,"_",Q$2),'Reference data SID'!$B:$M,12,FALSE)),"",VLOOKUP(CONCATENATE($A75,"_",Q$2),'Reference data SID'!$B:$M,12,FALSE))</f>
        <v/>
      </c>
      <c r="R75" s="16" t="str">
        <f>IF(ISERROR(VLOOKUP(CONCATENATE($A75,"_",R$2),'Reference data SID'!$B:$M,12,FALSE)),"",VLOOKUP(CONCATENATE($A75,"_",R$2),'Reference data SID'!$B:$M,12,FALSE))</f>
        <v/>
      </c>
      <c r="S75" s="16" t="str">
        <f>IF(ISERROR(VLOOKUP(CONCATENATE($A75,"_",S$2),'Reference data SID'!$B:$M,12,FALSE)),"",VLOOKUP(CONCATENATE($A75,"_",S$2),'Reference data SID'!$B:$M,12,FALSE))</f>
        <v/>
      </c>
      <c r="T75" s="16" t="str">
        <f>IF(ISERROR(VLOOKUP(CONCATENATE($A75,"_",T$2),'Reference data SID'!$B:$M,12,FALSE)),"",VLOOKUP(CONCATENATE($A75,"_",T$2),'Reference data SID'!$B:$M,12,FALSE))</f>
        <v/>
      </c>
      <c r="U75" s="16" t="str">
        <f>IF(ISERROR(VLOOKUP(CONCATENATE($A75,"_",U$2),'Reference data SID'!$B:$M,12,FALSE)),"",VLOOKUP(CONCATENATE($A75,"_",U$2),'Reference data SID'!$B:$M,12,FALSE))</f>
        <v/>
      </c>
      <c r="V75" s="16" t="str">
        <f>IF(ISERROR(VLOOKUP(CONCATENATE($A75,"_",V$2),'Reference data SID'!$B:$M,12,FALSE)),"",VLOOKUP(CONCATENATE($A75,"_",V$2),'Reference data SID'!$B:$M,12,FALSE))</f>
        <v/>
      </c>
      <c r="W75" s="16" t="str">
        <f>IF(ISERROR(VLOOKUP(CONCATENATE($A75,"_",W$2),'Reference data SID'!$B:$M,12,FALSE)),"",VLOOKUP(CONCATENATE($A75,"_",W$2),'Reference data SID'!$B:$M,12,FALSE))</f>
        <v/>
      </c>
      <c r="X75" s="16" t="str">
        <f>IF(ISERROR(VLOOKUP(CONCATENATE($A75,"_",X$2),'Reference data SID'!$B:$M,12,FALSE)),"",VLOOKUP(CONCATENATE($A75,"_",X$2),'Reference data SID'!$B:$M,12,FALSE))</f>
        <v/>
      </c>
      <c r="Y75" s="17" t="str">
        <f>IF(ISERROR(VLOOKUP(CONCATENATE($A75,"_",Y$2),'Reference data SID'!$B:$M,12,FALSE)),"",VLOOKUP(CONCATENATE($A75,"_",Y$2),'Reference data SID'!$B:$M,12,FALSE))</f>
        <v>223-320-4</v>
      </c>
      <c r="Z75" s="16" t="str">
        <f>IF(ISERROR(VLOOKUP(CONCATENATE($A75,"_",Z$2),'Reference data SID'!$B:$M,12,FALSE)),"",VLOOKUP(CONCATENATE($A75,"_",Z$2),'Reference data SID'!$B:$M,12,FALSE))</f>
        <v/>
      </c>
      <c r="AA75" s="16" t="str">
        <f>IF(ISERROR(VLOOKUP(CONCATENATE($A75,"_",AA$2),'Reference data SID'!$B:$M,12,FALSE)),"",VLOOKUP(CONCATENATE($A75,"_",AA$2),'Reference data SID'!$B:$M,12,FALSE))</f>
        <v/>
      </c>
      <c r="AB75" s="16" t="str">
        <f>IF(ISERROR(VLOOKUP(CONCATENATE($A75,"_",AB$2),'Reference data SID'!$B:$M,12,FALSE)),"",VLOOKUP(CONCATENATE($A75,"_",AB$2),'Reference data SID'!$B:$M,12,FALSE))</f>
        <v/>
      </c>
      <c r="AC75" s="16" t="str">
        <f>IF(ISERROR(VLOOKUP(CONCATENATE($A75,"_",AC$2),'Reference data SID'!$B:$M,12,FALSE)),"",VLOOKUP(CONCATENATE($A75,"_",AC$2),'Reference data SID'!$B:$M,12,FALSE))</f>
        <v/>
      </c>
      <c r="AD75" s="16" t="str">
        <f>IF(ISERROR(VLOOKUP(CONCATENATE($A75,"_",AD$2),'Reference data SID'!$B:$M,12,FALSE)),"",VLOOKUP(CONCATENATE($A75,"_",AD$2),'Reference data SID'!$B:$M,12,FALSE))</f>
        <v/>
      </c>
      <c r="AE75" s="16" t="str">
        <f>IF(ISERROR(VLOOKUP(CONCATENATE($A75,"_",AE$2),'Reference data SID'!$B:$M,12,FALSE)),"",VLOOKUP(CONCATENATE($A75,"_",AE$2),'Reference data SID'!$B:$M,12,FALSE))</f>
        <v/>
      </c>
      <c r="AF75" s="16" t="str">
        <f>IF(ISERROR(VLOOKUP(CONCATENATE($A75,"_",AF$2),'Reference data SID'!$B:$M,12,FALSE)),"",VLOOKUP(CONCATENATE($A75,"_",AF$2),'Reference data SID'!$B:$M,12,FALSE))</f>
        <v/>
      </c>
      <c r="AG75" s="16" t="str">
        <f>IF(ISERROR(VLOOKUP(CONCATENATE($A75,"_",AG$2),'Reference data SID'!$B:$M,12,FALSE)),"",VLOOKUP(CONCATENATE($A75,"_",AG$2),'Reference data SID'!$B:$M,12,FALSE))</f>
        <v/>
      </c>
      <c r="AH75" s="16" t="str">
        <f>IF(ISERROR(VLOOKUP(CONCATENATE($A75,"_",AH$2),'Reference data SID'!$B:$M,12,FALSE)),"",VLOOKUP(CONCATENATE($A75,"_",AH$2),'Reference data SID'!$B:$M,12,FALSE))</f>
        <v/>
      </c>
      <c r="AI75" s="16" t="str">
        <f>IF(ISERROR(VLOOKUP(CONCATENATE($A75,"_",AI$2),'Reference data SID'!$B:$M,12,FALSE)),"",VLOOKUP(CONCATENATE($A75,"_",AI$2),'Reference data SID'!$B:$M,12,FALSE))</f>
        <v/>
      </c>
      <c r="AJ75" s="16" t="str">
        <f>IF(ISERROR(VLOOKUP(CONCATENATE($A75,"_",AJ$2),'Reference data SID'!$B:$M,12,FALSE)),"",VLOOKUP(CONCATENATE($A75,"_",AJ$2),'Reference data SID'!$B:$M,12,FALSE))</f>
        <v/>
      </c>
      <c r="AK75" s="16" t="str">
        <f>IF(ISERROR(VLOOKUP(CONCATENATE($A75,"_",AK$2),'Reference data SID'!$B:$M,12,FALSE)),"",VLOOKUP(CONCATENATE($A75,"_",AK$2),'Reference data SID'!$B:$M,12,FALSE))</f>
        <v/>
      </c>
      <c r="AL75" s="16" t="str">
        <f>IF(ISERROR(VLOOKUP(CONCATENATE($A75,"_",AL$2),'Reference data SID'!$B:$M,12,FALSE)),"",VLOOKUP(CONCATENATE($A75,"_",AL$2),'Reference data SID'!$B:$M,12,FALSE))</f>
        <v/>
      </c>
      <c r="AM75" s="16" t="str">
        <f>IF(ISERROR(VLOOKUP(CONCATENATE($A75,"_",AM$2),'Reference data SID'!$B:$M,12,FALSE)),"",VLOOKUP(CONCATENATE($A75,"_",AM$2),'Reference data SID'!$B:$M,12,FALSE))</f>
        <v/>
      </c>
      <c r="AN75" s="16" t="str">
        <f>IF(ISERROR(VLOOKUP(CONCATENATE($A75,"_",AN$2),'Reference data SID'!$B:$M,12,FALSE)),"",VLOOKUP(CONCATENATE($A75,"_",AN$2),'Reference data SID'!$B:$M,12,FALSE))</f>
        <v/>
      </c>
      <c r="AO75" s="16" t="str">
        <f>IF(ISERROR(VLOOKUP(CONCATENATE($A75,"_",AO$2),'Reference data SID'!$B:$M,12,FALSE)),"",VLOOKUP(CONCATENATE($A75,"_",AO$2),'Reference data SID'!$B:$M,12,FALSE))</f>
        <v/>
      </c>
      <c r="AP75" s="16" t="str">
        <f>IF(ISERROR(VLOOKUP(CONCATENATE($A75,"_",AP$2),'Reference data SID'!$B:$M,12,FALSE)),"",VLOOKUP(CONCATENATE($A75,"_",AP$2),'Reference data SID'!$B:$M,12,FALSE))</f>
        <v/>
      </c>
      <c r="AQ75" s="16" t="str">
        <f>IF(ISERROR(VLOOKUP(CONCATENATE($A75,"_",AQ$2),'Reference data SID'!$B:$M,12,FALSE)),"",VLOOKUP(CONCATENATE($A75,"_",AQ$2),'Reference data SID'!$B:$M,12,FALSE))</f>
        <v/>
      </c>
      <c r="AR75" s="16" t="str">
        <f>IF(ISERROR(VLOOKUP(CONCATENATE($A75,"_",AR$2),'Reference data SID'!$B:$M,12,FALSE)),"",VLOOKUP(CONCATENATE($A75,"_",AR$2),'Reference data SID'!$B:$M,12,FALSE))</f>
        <v/>
      </c>
      <c r="AS75" s="16" t="str">
        <f>IF(ISERROR(VLOOKUP(CONCATENATE($A75,"_",AS$2),'Reference data SID'!$B:$M,12,FALSE)),"",VLOOKUP(CONCATENATE($A75,"_",AS$2),'Reference data SID'!$B:$M,12,FALSE))</f>
        <v/>
      </c>
      <c r="AT75" s="16" t="str">
        <f>IF(ISERROR(VLOOKUP(CONCATENATE($A75,"_",AT$2),'Reference data SID'!$B:$M,12,FALSE)),"",VLOOKUP(CONCATENATE($A75,"_",AT$2),'Reference data SID'!$B:$M,12,FALSE))</f>
        <v/>
      </c>
    </row>
    <row r="76" spans="1:46" x14ac:dyDescent="0.25">
      <c r="A76">
        <v>72</v>
      </c>
      <c r="B76" s="16" t="str">
        <f>IF(ISERROR(VLOOKUP(CONCATENATE($A76,"_",B$2),'Reference data SID'!$B:$M,12,FALSE)),"",VLOOKUP(CONCATENATE($A76,"_",B$2),'Reference data SID'!$B:$M,12,FALSE))</f>
        <v/>
      </c>
      <c r="C76" s="16" t="str">
        <f>IF(ISERROR(VLOOKUP(CONCATENATE($A76,"_",C$2),'Reference data SID'!$B:$M,12,FALSE)),"",VLOOKUP(CONCATENATE($A76,"_",C$2),'Reference data SID'!$B:$M,12,FALSE))</f>
        <v/>
      </c>
      <c r="D76" s="16" t="str">
        <f>IF(ISERROR(VLOOKUP(CONCATENATE($A76,"_",D$2),'Reference data SID'!$B:$M,12,FALSE)),"",VLOOKUP(CONCATENATE($A76,"_",D$2),'Reference data SID'!$B:$M,12,FALSE))</f>
        <v/>
      </c>
      <c r="E76" s="16" t="str">
        <f>IF(ISERROR(VLOOKUP(CONCATENATE($A76,"_",E$2),'Reference data SID'!$B:$M,12,FALSE)),"",VLOOKUP(CONCATENATE($A76,"_",E$2),'Reference data SID'!$B:$M,12,FALSE))</f>
        <v/>
      </c>
      <c r="F76" s="16" t="str">
        <f>IF(ISERROR(VLOOKUP(CONCATENATE($A76,"_",F$2),'Reference data SID'!$B:$M,12,FALSE)),"",VLOOKUP(CONCATENATE($A76,"_",F$2),'Reference data SID'!$B:$M,12,FALSE))</f>
        <v/>
      </c>
      <c r="G76" s="16" t="str">
        <f>IF(ISERROR(VLOOKUP(CONCATENATE($A76,"_",G$2),'Reference data SID'!$B:$M,12,FALSE)),"",VLOOKUP(CONCATENATE($A76,"_",G$2),'Reference data SID'!$B:$M,12,FALSE))</f>
        <v/>
      </c>
      <c r="H76" s="16" t="str">
        <f>IF(ISERROR(VLOOKUP(CONCATENATE($A76,"_",H$2),'Reference data SID'!$B:$M,12,FALSE)),"",VLOOKUP(CONCATENATE($A76,"_",H$2),'Reference data SID'!$B:$M,12,FALSE))</f>
        <v/>
      </c>
      <c r="I76" s="16" t="str">
        <f>IF(ISERROR(VLOOKUP(CONCATENATE($A76,"_",I$2),'Reference data SID'!$B:$M,12,FALSE)),"",VLOOKUP(CONCATENATE($A76,"_",I$2),'Reference data SID'!$B:$M,12,FALSE))</f>
        <v/>
      </c>
      <c r="J76" s="16" t="str">
        <f>IF(ISERROR(VLOOKUP(CONCATENATE($A76,"_",J$2),'Reference data SID'!$B:$M,12,FALSE)),"",VLOOKUP(CONCATENATE($A76,"_",J$2),'Reference data SID'!$B:$M,12,FALSE))</f>
        <v/>
      </c>
      <c r="K76" s="16" t="str">
        <f>IF(ISERROR(VLOOKUP(CONCATENATE($A76,"_",K$2),'Reference data SID'!$B:$M,12,FALSE)),"",VLOOKUP(CONCATENATE($A76,"_",K$2),'Reference data SID'!$B:$M,12,FALSE))</f>
        <v/>
      </c>
      <c r="L76" s="16" t="str">
        <f>IF(ISERROR(VLOOKUP(CONCATENATE($A76,"_",L$2),'Reference data SID'!$B:$M,12,FALSE)),"",VLOOKUP(CONCATENATE($A76,"_",L$2),'Reference data SID'!$B:$M,12,FALSE))</f>
        <v/>
      </c>
      <c r="M76" s="16" t="str">
        <f>IF(ISERROR(VLOOKUP(CONCATENATE($A76,"_",M$2),'Reference data SID'!$B:$M,12,FALSE)),"",VLOOKUP(CONCATENATE($A76,"_",M$2),'Reference data SID'!$B:$M,12,FALSE))</f>
        <v/>
      </c>
      <c r="N76" s="16" t="str">
        <f>IF(ISERROR(VLOOKUP(CONCATENATE($A76,"_",N$2),'Reference data SID'!$B:$M,12,FALSE)),"",VLOOKUP(CONCATENATE($A76,"_",N$2),'Reference data SID'!$B:$M,12,FALSE))</f>
        <v/>
      </c>
      <c r="O76" s="16" t="str">
        <f>IF(ISERROR(VLOOKUP(CONCATENATE($A76,"_",O$2),'Reference data SID'!$B:$M,12,FALSE)),"",VLOOKUP(CONCATENATE($A76,"_",O$2),'Reference data SID'!$B:$M,12,FALSE))</f>
        <v/>
      </c>
      <c r="P76" s="16" t="str">
        <f>IF(ISERROR(VLOOKUP(CONCATENATE($A76,"_",P$2),'Reference data SID'!$B:$M,12,FALSE)),"",VLOOKUP(CONCATENATE($A76,"_",P$2),'Reference data SID'!$B:$M,12,FALSE))</f>
        <v/>
      </c>
      <c r="Q76" s="16" t="str">
        <f>IF(ISERROR(VLOOKUP(CONCATENATE($A76,"_",Q$2),'Reference data SID'!$B:$M,12,FALSE)),"",VLOOKUP(CONCATENATE($A76,"_",Q$2),'Reference data SID'!$B:$M,12,FALSE))</f>
        <v/>
      </c>
      <c r="R76" s="16" t="str">
        <f>IF(ISERROR(VLOOKUP(CONCATENATE($A76,"_",R$2),'Reference data SID'!$B:$M,12,FALSE)),"",VLOOKUP(CONCATENATE($A76,"_",R$2),'Reference data SID'!$B:$M,12,FALSE))</f>
        <v/>
      </c>
      <c r="S76" s="16" t="str">
        <f>IF(ISERROR(VLOOKUP(CONCATENATE($A76,"_",S$2),'Reference data SID'!$B:$M,12,FALSE)),"",VLOOKUP(CONCATENATE($A76,"_",S$2),'Reference data SID'!$B:$M,12,FALSE))</f>
        <v/>
      </c>
      <c r="T76" s="16" t="str">
        <f>IF(ISERROR(VLOOKUP(CONCATENATE($A76,"_",T$2),'Reference data SID'!$B:$M,12,FALSE)),"",VLOOKUP(CONCATENATE($A76,"_",T$2),'Reference data SID'!$B:$M,12,FALSE))</f>
        <v/>
      </c>
      <c r="U76" s="16" t="str">
        <f>IF(ISERROR(VLOOKUP(CONCATENATE($A76,"_",U$2),'Reference data SID'!$B:$M,12,FALSE)),"",VLOOKUP(CONCATENATE($A76,"_",U$2),'Reference data SID'!$B:$M,12,FALSE))</f>
        <v/>
      </c>
      <c r="V76" s="16" t="str">
        <f>IF(ISERROR(VLOOKUP(CONCATENATE($A76,"_",V$2),'Reference data SID'!$B:$M,12,FALSE)),"",VLOOKUP(CONCATENATE($A76,"_",V$2),'Reference data SID'!$B:$M,12,FALSE))</f>
        <v/>
      </c>
      <c r="W76" s="16" t="str">
        <f>IF(ISERROR(VLOOKUP(CONCATENATE($A76,"_",W$2),'Reference data SID'!$B:$M,12,FALSE)),"",VLOOKUP(CONCATENATE($A76,"_",W$2),'Reference data SID'!$B:$M,12,FALSE))</f>
        <v/>
      </c>
      <c r="X76" s="16" t="str">
        <f>IF(ISERROR(VLOOKUP(CONCATENATE($A76,"_",X$2),'Reference data SID'!$B:$M,12,FALSE)),"",VLOOKUP(CONCATENATE($A76,"_",X$2),'Reference data SID'!$B:$M,12,FALSE))</f>
        <v/>
      </c>
      <c r="Y76" s="17" t="str">
        <f>IF(ISERROR(VLOOKUP(CONCATENATE($A76,"_",Y$2),'Reference data SID'!$B:$M,12,FALSE)),"",VLOOKUP(CONCATENATE($A76,"_",Y$2),'Reference data SID'!$B:$M,12,FALSE))</f>
        <v>221-830-1</v>
      </c>
      <c r="Z76" s="16" t="str">
        <f>IF(ISERROR(VLOOKUP(CONCATENATE($A76,"_",Z$2),'Reference data SID'!$B:$M,12,FALSE)),"",VLOOKUP(CONCATENATE($A76,"_",Z$2),'Reference data SID'!$B:$M,12,FALSE))</f>
        <v/>
      </c>
      <c r="AA76" s="16" t="str">
        <f>IF(ISERROR(VLOOKUP(CONCATENATE($A76,"_",AA$2),'Reference data SID'!$B:$M,12,FALSE)),"",VLOOKUP(CONCATENATE($A76,"_",AA$2),'Reference data SID'!$B:$M,12,FALSE))</f>
        <v/>
      </c>
      <c r="AB76" s="16" t="str">
        <f>IF(ISERROR(VLOOKUP(CONCATENATE($A76,"_",AB$2),'Reference data SID'!$B:$M,12,FALSE)),"",VLOOKUP(CONCATENATE($A76,"_",AB$2),'Reference data SID'!$B:$M,12,FALSE))</f>
        <v/>
      </c>
      <c r="AC76" s="16" t="str">
        <f>IF(ISERROR(VLOOKUP(CONCATENATE($A76,"_",AC$2),'Reference data SID'!$B:$M,12,FALSE)),"",VLOOKUP(CONCATENATE($A76,"_",AC$2),'Reference data SID'!$B:$M,12,FALSE))</f>
        <v/>
      </c>
      <c r="AD76" s="16" t="str">
        <f>IF(ISERROR(VLOOKUP(CONCATENATE($A76,"_",AD$2),'Reference data SID'!$B:$M,12,FALSE)),"",VLOOKUP(CONCATENATE($A76,"_",AD$2),'Reference data SID'!$B:$M,12,FALSE))</f>
        <v/>
      </c>
      <c r="AE76" s="16" t="str">
        <f>IF(ISERROR(VLOOKUP(CONCATENATE($A76,"_",AE$2),'Reference data SID'!$B:$M,12,FALSE)),"",VLOOKUP(CONCATENATE($A76,"_",AE$2),'Reference data SID'!$B:$M,12,FALSE))</f>
        <v/>
      </c>
      <c r="AF76" s="16" t="str">
        <f>IF(ISERROR(VLOOKUP(CONCATENATE($A76,"_",AF$2),'Reference data SID'!$B:$M,12,FALSE)),"",VLOOKUP(CONCATENATE($A76,"_",AF$2),'Reference data SID'!$B:$M,12,FALSE))</f>
        <v/>
      </c>
      <c r="AG76" s="16" t="str">
        <f>IF(ISERROR(VLOOKUP(CONCATENATE($A76,"_",AG$2),'Reference data SID'!$B:$M,12,FALSE)),"",VLOOKUP(CONCATENATE($A76,"_",AG$2),'Reference data SID'!$B:$M,12,FALSE))</f>
        <v/>
      </c>
      <c r="AH76" s="16" t="str">
        <f>IF(ISERROR(VLOOKUP(CONCATENATE($A76,"_",AH$2),'Reference data SID'!$B:$M,12,FALSE)),"",VLOOKUP(CONCATENATE($A76,"_",AH$2),'Reference data SID'!$B:$M,12,FALSE))</f>
        <v/>
      </c>
      <c r="AI76" s="16" t="str">
        <f>IF(ISERROR(VLOOKUP(CONCATENATE($A76,"_",AI$2),'Reference data SID'!$B:$M,12,FALSE)),"",VLOOKUP(CONCATENATE($A76,"_",AI$2),'Reference data SID'!$B:$M,12,FALSE))</f>
        <v/>
      </c>
      <c r="AJ76" s="16" t="str">
        <f>IF(ISERROR(VLOOKUP(CONCATENATE($A76,"_",AJ$2),'Reference data SID'!$B:$M,12,FALSE)),"",VLOOKUP(CONCATENATE($A76,"_",AJ$2),'Reference data SID'!$B:$M,12,FALSE))</f>
        <v/>
      </c>
      <c r="AK76" s="16" t="str">
        <f>IF(ISERROR(VLOOKUP(CONCATENATE($A76,"_",AK$2),'Reference data SID'!$B:$M,12,FALSE)),"",VLOOKUP(CONCATENATE($A76,"_",AK$2),'Reference data SID'!$B:$M,12,FALSE))</f>
        <v/>
      </c>
      <c r="AL76" s="16" t="str">
        <f>IF(ISERROR(VLOOKUP(CONCATENATE($A76,"_",AL$2),'Reference data SID'!$B:$M,12,FALSE)),"",VLOOKUP(CONCATENATE($A76,"_",AL$2),'Reference data SID'!$B:$M,12,FALSE))</f>
        <v/>
      </c>
      <c r="AM76" s="16" t="str">
        <f>IF(ISERROR(VLOOKUP(CONCATENATE($A76,"_",AM$2),'Reference data SID'!$B:$M,12,FALSE)),"",VLOOKUP(CONCATENATE($A76,"_",AM$2),'Reference data SID'!$B:$M,12,FALSE))</f>
        <v/>
      </c>
      <c r="AN76" s="16" t="str">
        <f>IF(ISERROR(VLOOKUP(CONCATENATE($A76,"_",AN$2),'Reference data SID'!$B:$M,12,FALSE)),"",VLOOKUP(CONCATENATE($A76,"_",AN$2),'Reference data SID'!$B:$M,12,FALSE))</f>
        <v/>
      </c>
      <c r="AO76" s="16" t="str">
        <f>IF(ISERROR(VLOOKUP(CONCATENATE($A76,"_",AO$2),'Reference data SID'!$B:$M,12,FALSE)),"",VLOOKUP(CONCATENATE($A76,"_",AO$2),'Reference data SID'!$B:$M,12,FALSE))</f>
        <v/>
      </c>
      <c r="AP76" s="16" t="str">
        <f>IF(ISERROR(VLOOKUP(CONCATENATE($A76,"_",AP$2),'Reference data SID'!$B:$M,12,FALSE)),"",VLOOKUP(CONCATENATE($A76,"_",AP$2),'Reference data SID'!$B:$M,12,FALSE))</f>
        <v/>
      </c>
      <c r="AQ76" s="16" t="str">
        <f>IF(ISERROR(VLOOKUP(CONCATENATE($A76,"_",AQ$2),'Reference data SID'!$B:$M,12,FALSE)),"",VLOOKUP(CONCATENATE($A76,"_",AQ$2),'Reference data SID'!$B:$M,12,FALSE))</f>
        <v/>
      </c>
      <c r="AR76" s="16" t="str">
        <f>IF(ISERROR(VLOOKUP(CONCATENATE($A76,"_",AR$2),'Reference data SID'!$B:$M,12,FALSE)),"",VLOOKUP(CONCATENATE($A76,"_",AR$2),'Reference data SID'!$B:$M,12,FALSE))</f>
        <v/>
      </c>
      <c r="AS76" s="16" t="str">
        <f>IF(ISERROR(VLOOKUP(CONCATENATE($A76,"_",AS$2),'Reference data SID'!$B:$M,12,FALSE)),"",VLOOKUP(CONCATENATE($A76,"_",AS$2),'Reference data SID'!$B:$M,12,FALSE))</f>
        <v/>
      </c>
      <c r="AT76" s="16" t="str">
        <f>IF(ISERROR(VLOOKUP(CONCATENATE($A76,"_",AT$2),'Reference data SID'!$B:$M,12,FALSE)),"",VLOOKUP(CONCATENATE($A76,"_",AT$2),'Reference data SID'!$B:$M,12,FALSE))</f>
        <v/>
      </c>
    </row>
    <row r="77" spans="1:46" x14ac:dyDescent="0.25">
      <c r="A77">
        <v>73</v>
      </c>
      <c r="B77" s="16" t="str">
        <f>IF(ISERROR(VLOOKUP(CONCATENATE($A77,"_",B$2),'Reference data SID'!$B:$M,12,FALSE)),"",VLOOKUP(CONCATENATE($A77,"_",B$2),'Reference data SID'!$B:$M,12,FALSE))</f>
        <v/>
      </c>
      <c r="C77" s="16" t="str">
        <f>IF(ISERROR(VLOOKUP(CONCATENATE($A77,"_",C$2),'Reference data SID'!$B:$M,12,FALSE)),"",VLOOKUP(CONCATENATE($A77,"_",C$2),'Reference data SID'!$B:$M,12,FALSE))</f>
        <v/>
      </c>
      <c r="D77" s="16" t="str">
        <f>IF(ISERROR(VLOOKUP(CONCATENATE($A77,"_",D$2),'Reference data SID'!$B:$M,12,FALSE)),"",VLOOKUP(CONCATENATE($A77,"_",D$2),'Reference data SID'!$B:$M,12,FALSE))</f>
        <v/>
      </c>
      <c r="E77" s="16" t="str">
        <f>IF(ISERROR(VLOOKUP(CONCATENATE($A77,"_",E$2),'Reference data SID'!$B:$M,12,FALSE)),"",VLOOKUP(CONCATENATE($A77,"_",E$2),'Reference data SID'!$B:$M,12,FALSE))</f>
        <v/>
      </c>
      <c r="F77" s="16" t="str">
        <f>IF(ISERROR(VLOOKUP(CONCATENATE($A77,"_",F$2),'Reference data SID'!$B:$M,12,FALSE)),"",VLOOKUP(CONCATENATE($A77,"_",F$2),'Reference data SID'!$B:$M,12,FALSE))</f>
        <v/>
      </c>
      <c r="G77" s="16" t="str">
        <f>IF(ISERROR(VLOOKUP(CONCATENATE($A77,"_",G$2),'Reference data SID'!$B:$M,12,FALSE)),"",VLOOKUP(CONCATENATE($A77,"_",G$2),'Reference data SID'!$B:$M,12,FALSE))</f>
        <v/>
      </c>
      <c r="H77" s="16" t="str">
        <f>IF(ISERROR(VLOOKUP(CONCATENATE($A77,"_",H$2),'Reference data SID'!$B:$M,12,FALSE)),"",VLOOKUP(CONCATENATE($A77,"_",H$2),'Reference data SID'!$B:$M,12,FALSE))</f>
        <v/>
      </c>
      <c r="I77" s="16" t="str">
        <f>IF(ISERROR(VLOOKUP(CONCATENATE($A77,"_",I$2),'Reference data SID'!$B:$M,12,FALSE)),"",VLOOKUP(CONCATENATE($A77,"_",I$2),'Reference data SID'!$B:$M,12,FALSE))</f>
        <v/>
      </c>
      <c r="J77" s="16" t="str">
        <f>IF(ISERROR(VLOOKUP(CONCATENATE($A77,"_",J$2),'Reference data SID'!$B:$M,12,FALSE)),"",VLOOKUP(CONCATENATE($A77,"_",J$2),'Reference data SID'!$B:$M,12,FALSE))</f>
        <v/>
      </c>
      <c r="K77" s="16" t="str">
        <f>IF(ISERROR(VLOOKUP(CONCATENATE($A77,"_",K$2),'Reference data SID'!$B:$M,12,FALSE)),"",VLOOKUP(CONCATENATE($A77,"_",K$2),'Reference data SID'!$B:$M,12,FALSE))</f>
        <v/>
      </c>
      <c r="L77" s="16" t="str">
        <f>IF(ISERROR(VLOOKUP(CONCATENATE($A77,"_",L$2),'Reference data SID'!$B:$M,12,FALSE)),"",VLOOKUP(CONCATENATE($A77,"_",L$2),'Reference data SID'!$B:$M,12,FALSE))</f>
        <v/>
      </c>
      <c r="M77" s="16" t="str">
        <f>IF(ISERROR(VLOOKUP(CONCATENATE($A77,"_",M$2),'Reference data SID'!$B:$M,12,FALSE)),"",VLOOKUP(CONCATENATE($A77,"_",M$2),'Reference data SID'!$B:$M,12,FALSE))</f>
        <v/>
      </c>
      <c r="N77" s="16" t="str">
        <f>IF(ISERROR(VLOOKUP(CONCATENATE($A77,"_",N$2),'Reference data SID'!$B:$M,12,FALSE)),"",VLOOKUP(CONCATENATE($A77,"_",N$2),'Reference data SID'!$B:$M,12,FALSE))</f>
        <v/>
      </c>
      <c r="O77" s="16" t="str">
        <f>IF(ISERROR(VLOOKUP(CONCATENATE($A77,"_",O$2),'Reference data SID'!$B:$M,12,FALSE)),"",VLOOKUP(CONCATENATE($A77,"_",O$2),'Reference data SID'!$B:$M,12,FALSE))</f>
        <v/>
      </c>
      <c r="P77" s="16" t="str">
        <f>IF(ISERROR(VLOOKUP(CONCATENATE($A77,"_",P$2),'Reference data SID'!$B:$M,12,FALSE)),"",VLOOKUP(CONCATENATE($A77,"_",P$2),'Reference data SID'!$B:$M,12,FALSE))</f>
        <v/>
      </c>
      <c r="Q77" s="16" t="str">
        <f>IF(ISERROR(VLOOKUP(CONCATENATE($A77,"_",Q$2),'Reference data SID'!$B:$M,12,FALSE)),"",VLOOKUP(CONCATENATE($A77,"_",Q$2),'Reference data SID'!$B:$M,12,FALSE))</f>
        <v/>
      </c>
      <c r="R77" s="16" t="str">
        <f>IF(ISERROR(VLOOKUP(CONCATENATE($A77,"_",R$2),'Reference data SID'!$B:$M,12,FALSE)),"",VLOOKUP(CONCATENATE($A77,"_",R$2),'Reference data SID'!$B:$M,12,FALSE))</f>
        <v/>
      </c>
      <c r="S77" s="16" t="str">
        <f>IF(ISERROR(VLOOKUP(CONCATENATE($A77,"_",S$2),'Reference data SID'!$B:$M,12,FALSE)),"",VLOOKUP(CONCATENATE($A77,"_",S$2),'Reference data SID'!$B:$M,12,FALSE))</f>
        <v/>
      </c>
      <c r="T77" s="16" t="str">
        <f>IF(ISERROR(VLOOKUP(CONCATENATE($A77,"_",T$2),'Reference data SID'!$B:$M,12,FALSE)),"",VLOOKUP(CONCATENATE($A77,"_",T$2),'Reference data SID'!$B:$M,12,FALSE))</f>
        <v/>
      </c>
      <c r="U77" s="16" t="str">
        <f>IF(ISERROR(VLOOKUP(CONCATENATE($A77,"_",U$2),'Reference data SID'!$B:$M,12,FALSE)),"",VLOOKUP(CONCATENATE($A77,"_",U$2),'Reference data SID'!$B:$M,12,FALSE))</f>
        <v/>
      </c>
      <c r="V77" s="16" t="str">
        <f>IF(ISERROR(VLOOKUP(CONCATENATE($A77,"_",V$2),'Reference data SID'!$B:$M,12,FALSE)),"",VLOOKUP(CONCATENATE($A77,"_",V$2),'Reference data SID'!$B:$M,12,FALSE))</f>
        <v/>
      </c>
      <c r="W77" s="16" t="str">
        <f>IF(ISERROR(VLOOKUP(CONCATENATE($A77,"_",W$2),'Reference data SID'!$B:$M,12,FALSE)),"",VLOOKUP(CONCATENATE($A77,"_",W$2),'Reference data SID'!$B:$M,12,FALSE))</f>
        <v/>
      </c>
      <c r="X77" s="16" t="str">
        <f>IF(ISERROR(VLOOKUP(CONCATENATE($A77,"_",X$2),'Reference data SID'!$B:$M,12,FALSE)),"",VLOOKUP(CONCATENATE($A77,"_",X$2),'Reference data SID'!$B:$M,12,FALSE))</f>
        <v/>
      </c>
      <c r="Y77" s="17" t="str">
        <f>IF(ISERROR(VLOOKUP(CONCATENATE($A77,"_",Y$2),'Reference data SID'!$B:$M,12,FALSE)),"",VLOOKUP(CONCATENATE($A77,"_",Y$2),'Reference data SID'!$B:$M,12,FALSE))</f>
        <v>221-829-6</v>
      </c>
      <c r="Z77" s="16" t="str">
        <f>IF(ISERROR(VLOOKUP(CONCATENATE($A77,"_",Z$2),'Reference data SID'!$B:$M,12,FALSE)),"",VLOOKUP(CONCATENATE($A77,"_",Z$2),'Reference data SID'!$B:$M,12,FALSE))</f>
        <v/>
      </c>
      <c r="AA77" s="16" t="str">
        <f>IF(ISERROR(VLOOKUP(CONCATENATE($A77,"_",AA$2),'Reference data SID'!$B:$M,12,FALSE)),"",VLOOKUP(CONCATENATE($A77,"_",AA$2),'Reference data SID'!$B:$M,12,FALSE))</f>
        <v/>
      </c>
      <c r="AB77" s="16" t="str">
        <f>IF(ISERROR(VLOOKUP(CONCATENATE($A77,"_",AB$2),'Reference data SID'!$B:$M,12,FALSE)),"",VLOOKUP(CONCATENATE($A77,"_",AB$2),'Reference data SID'!$B:$M,12,FALSE))</f>
        <v/>
      </c>
      <c r="AC77" s="16" t="str">
        <f>IF(ISERROR(VLOOKUP(CONCATENATE($A77,"_",AC$2),'Reference data SID'!$B:$M,12,FALSE)),"",VLOOKUP(CONCATENATE($A77,"_",AC$2),'Reference data SID'!$B:$M,12,FALSE))</f>
        <v/>
      </c>
      <c r="AD77" s="16" t="str">
        <f>IF(ISERROR(VLOOKUP(CONCATENATE($A77,"_",AD$2),'Reference data SID'!$B:$M,12,FALSE)),"",VLOOKUP(CONCATENATE($A77,"_",AD$2),'Reference data SID'!$B:$M,12,FALSE))</f>
        <v/>
      </c>
      <c r="AE77" s="16" t="str">
        <f>IF(ISERROR(VLOOKUP(CONCATENATE($A77,"_",AE$2),'Reference data SID'!$B:$M,12,FALSE)),"",VLOOKUP(CONCATENATE($A77,"_",AE$2),'Reference data SID'!$B:$M,12,FALSE))</f>
        <v/>
      </c>
      <c r="AF77" s="16" t="str">
        <f>IF(ISERROR(VLOOKUP(CONCATENATE($A77,"_",AF$2),'Reference data SID'!$B:$M,12,FALSE)),"",VLOOKUP(CONCATENATE($A77,"_",AF$2),'Reference data SID'!$B:$M,12,FALSE))</f>
        <v/>
      </c>
      <c r="AG77" s="16" t="str">
        <f>IF(ISERROR(VLOOKUP(CONCATENATE($A77,"_",AG$2),'Reference data SID'!$B:$M,12,FALSE)),"",VLOOKUP(CONCATENATE($A77,"_",AG$2),'Reference data SID'!$B:$M,12,FALSE))</f>
        <v/>
      </c>
      <c r="AH77" s="16" t="str">
        <f>IF(ISERROR(VLOOKUP(CONCATENATE($A77,"_",AH$2),'Reference data SID'!$B:$M,12,FALSE)),"",VLOOKUP(CONCATENATE($A77,"_",AH$2),'Reference data SID'!$B:$M,12,FALSE))</f>
        <v/>
      </c>
      <c r="AI77" s="16" t="str">
        <f>IF(ISERROR(VLOOKUP(CONCATENATE($A77,"_",AI$2),'Reference data SID'!$B:$M,12,FALSE)),"",VLOOKUP(CONCATENATE($A77,"_",AI$2),'Reference data SID'!$B:$M,12,FALSE))</f>
        <v/>
      </c>
      <c r="AJ77" s="16" t="str">
        <f>IF(ISERROR(VLOOKUP(CONCATENATE($A77,"_",AJ$2),'Reference data SID'!$B:$M,12,FALSE)),"",VLOOKUP(CONCATENATE($A77,"_",AJ$2),'Reference data SID'!$B:$M,12,FALSE))</f>
        <v/>
      </c>
      <c r="AK77" s="16" t="str">
        <f>IF(ISERROR(VLOOKUP(CONCATENATE($A77,"_",AK$2),'Reference data SID'!$B:$M,12,FALSE)),"",VLOOKUP(CONCATENATE($A77,"_",AK$2),'Reference data SID'!$B:$M,12,FALSE))</f>
        <v/>
      </c>
      <c r="AL77" s="16" t="str">
        <f>IF(ISERROR(VLOOKUP(CONCATENATE($A77,"_",AL$2),'Reference data SID'!$B:$M,12,FALSE)),"",VLOOKUP(CONCATENATE($A77,"_",AL$2),'Reference data SID'!$B:$M,12,FALSE))</f>
        <v/>
      </c>
      <c r="AM77" s="16" t="str">
        <f>IF(ISERROR(VLOOKUP(CONCATENATE($A77,"_",AM$2),'Reference data SID'!$B:$M,12,FALSE)),"",VLOOKUP(CONCATENATE($A77,"_",AM$2),'Reference data SID'!$B:$M,12,FALSE))</f>
        <v/>
      </c>
      <c r="AN77" s="16" t="str">
        <f>IF(ISERROR(VLOOKUP(CONCATENATE($A77,"_",AN$2),'Reference data SID'!$B:$M,12,FALSE)),"",VLOOKUP(CONCATENATE($A77,"_",AN$2),'Reference data SID'!$B:$M,12,FALSE))</f>
        <v/>
      </c>
      <c r="AO77" s="16" t="str">
        <f>IF(ISERROR(VLOOKUP(CONCATENATE($A77,"_",AO$2),'Reference data SID'!$B:$M,12,FALSE)),"",VLOOKUP(CONCATENATE($A77,"_",AO$2),'Reference data SID'!$B:$M,12,FALSE))</f>
        <v/>
      </c>
      <c r="AP77" s="16" t="str">
        <f>IF(ISERROR(VLOOKUP(CONCATENATE($A77,"_",AP$2),'Reference data SID'!$B:$M,12,FALSE)),"",VLOOKUP(CONCATENATE($A77,"_",AP$2),'Reference data SID'!$B:$M,12,FALSE))</f>
        <v/>
      </c>
      <c r="AQ77" s="16" t="str">
        <f>IF(ISERROR(VLOOKUP(CONCATENATE($A77,"_",AQ$2),'Reference data SID'!$B:$M,12,FALSE)),"",VLOOKUP(CONCATENATE($A77,"_",AQ$2),'Reference data SID'!$B:$M,12,FALSE))</f>
        <v/>
      </c>
      <c r="AR77" s="16" t="str">
        <f>IF(ISERROR(VLOOKUP(CONCATENATE($A77,"_",AR$2),'Reference data SID'!$B:$M,12,FALSE)),"",VLOOKUP(CONCATENATE($A77,"_",AR$2),'Reference data SID'!$B:$M,12,FALSE))</f>
        <v/>
      </c>
      <c r="AS77" s="16" t="str">
        <f>IF(ISERROR(VLOOKUP(CONCATENATE($A77,"_",AS$2),'Reference data SID'!$B:$M,12,FALSE)),"",VLOOKUP(CONCATENATE($A77,"_",AS$2),'Reference data SID'!$B:$M,12,FALSE))</f>
        <v/>
      </c>
      <c r="AT77" s="16" t="str">
        <f>IF(ISERROR(VLOOKUP(CONCATENATE($A77,"_",AT$2),'Reference data SID'!$B:$M,12,FALSE)),"",VLOOKUP(CONCATENATE($A77,"_",AT$2),'Reference data SID'!$B:$M,12,FALSE))</f>
        <v/>
      </c>
    </row>
    <row r="78" spans="1:46" x14ac:dyDescent="0.25">
      <c r="A78">
        <v>74</v>
      </c>
      <c r="B78" s="16" t="str">
        <f>IF(ISERROR(VLOOKUP(CONCATENATE($A78,"_",B$2),'Reference data SID'!$B:$M,12,FALSE)),"",VLOOKUP(CONCATENATE($A78,"_",B$2),'Reference data SID'!$B:$M,12,FALSE))</f>
        <v/>
      </c>
      <c r="C78" s="16" t="str">
        <f>IF(ISERROR(VLOOKUP(CONCATENATE($A78,"_",C$2),'Reference data SID'!$B:$M,12,FALSE)),"",VLOOKUP(CONCATENATE($A78,"_",C$2),'Reference data SID'!$B:$M,12,FALSE))</f>
        <v/>
      </c>
      <c r="D78" s="16" t="str">
        <f>IF(ISERROR(VLOOKUP(CONCATENATE($A78,"_",D$2),'Reference data SID'!$B:$M,12,FALSE)),"",VLOOKUP(CONCATENATE($A78,"_",D$2),'Reference data SID'!$B:$M,12,FALSE))</f>
        <v/>
      </c>
      <c r="E78" s="16" t="str">
        <f>IF(ISERROR(VLOOKUP(CONCATENATE($A78,"_",E$2),'Reference data SID'!$B:$M,12,FALSE)),"",VLOOKUP(CONCATENATE($A78,"_",E$2),'Reference data SID'!$B:$M,12,FALSE))</f>
        <v/>
      </c>
      <c r="F78" s="16" t="str">
        <f>IF(ISERROR(VLOOKUP(CONCATENATE($A78,"_",F$2),'Reference data SID'!$B:$M,12,FALSE)),"",VLOOKUP(CONCATENATE($A78,"_",F$2),'Reference data SID'!$B:$M,12,FALSE))</f>
        <v/>
      </c>
      <c r="G78" s="16" t="str">
        <f>IF(ISERROR(VLOOKUP(CONCATENATE($A78,"_",G$2),'Reference data SID'!$B:$M,12,FALSE)),"",VLOOKUP(CONCATENATE($A78,"_",G$2),'Reference data SID'!$B:$M,12,FALSE))</f>
        <v/>
      </c>
      <c r="H78" s="16" t="str">
        <f>IF(ISERROR(VLOOKUP(CONCATENATE($A78,"_",H$2),'Reference data SID'!$B:$M,12,FALSE)),"",VLOOKUP(CONCATENATE($A78,"_",H$2),'Reference data SID'!$B:$M,12,FALSE))</f>
        <v/>
      </c>
      <c r="I78" s="16" t="str">
        <f>IF(ISERROR(VLOOKUP(CONCATENATE($A78,"_",I$2),'Reference data SID'!$B:$M,12,FALSE)),"",VLOOKUP(CONCATENATE($A78,"_",I$2),'Reference data SID'!$B:$M,12,FALSE))</f>
        <v/>
      </c>
      <c r="J78" s="16" t="str">
        <f>IF(ISERROR(VLOOKUP(CONCATENATE($A78,"_",J$2),'Reference data SID'!$B:$M,12,FALSE)),"",VLOOKUP(CONCATENATE($A78,"_",J$2),'Reference data SID'!$B:$M,12,FALSE))</f>
        <v/>
      </c>
      <c r="K78" s="16" t="str">
        <f>IF(ISERROR(VLOOKUP(CONCATENATE($A78,"_",K$2),'Reference data SID'!$B:$M,12,FALSE)),"",VLOOKUP(CONCATENATE($A78,"_",K$2),'Reference data SID'!$B:$M,12,FALSE))</f>
        <v/>
      </c>
      <c r="L78" s="16" t="str">
        <f>IF(ISERROR(VLOOKUP(CONCATENATE($A78,"_",L$2),'Reference data SID'!$B:$M,12,FALSE)),"",VLOOKUP(CONCATENATE($A78,"_",L$2),'Reference data SID'!$B:$M,12,FALSE))</f>
        <v/>
      </c>
      <c r="M78" s="16" t="str">
        <f>IF(ISERROR(VLOOKUP(CONCATENATE($A78,"_",M$2),'Reference data SID'!$B:$M,12,FALSE)),"",VLOOKUP(CONCATENATE($A78,"_",M$2),'Reference data SID'!$B:$M,12,FALSE))</f>
        <v/>
      </c>
      <c r="N78" s="16" t="str">
        <f>IF(ISERROR(VLOOKUP(CONCATENATE($A78,"_",N$2),'Reference data SID'!$B:$M,12,FALSE)),"",VLOOKUP(CONCATENATE($A78,"_",N$2),'Reference data SID'!$B:$M,12,FALSE))</f>
        <v/>
      </c>
      <c r="O78" s="16" t="str">
        <f>IF(ISERROR(VLOOKUP(CONCATENATE($A78,"_",O$2),'Reference data SID'!$B:$M,12,FALSE)),"",VLOOKUP(CONCATENATE($A78,"_",O$2),'Reference data SID'!$B:$M,12,FALSE))</f>
        <v/>
      </c>
      <c r="P78" s="16" t="str">
        <f>IF(ISERROR(VLOOKUP(CONCATENATE($A78,"_",P$2),'Reference data SID'!$B:$M,12,FALSE)),"",VLOOKUP(CONCATENATE($A78,"_",P$2),'Reference data SID'!$B:$M,12,FALSE))</f>
        <v/>
      </c>
      <c r="Q78" s="16" t="str">
        <f>IF(ISERROR(VLOOKUP(CONCATENATE($A78,"_",Q$2),'Reference data SID'!$B:$M,12,FALSE)),"",VLOOKUP(CONCATENATE($A78,"_",Q$2),'Reference data SID'!$B:$M,12,FALSE))</f>
        <v/>
      </c>
      <c r="R78" s="16" t="str">
        <f>IF(ISERROR(VLOOKUP(CONCATENATE($A78,"_",R$2),'Reference data SID'!$B:$M,12,FALSE)),"",VLOOKUP(CONCATENATE($A78,"_",R$2),'Reference data SID'!$B:$M,12,FALSE))</f>
        <v/>
      </c>
      <c r="S78" s="16" t="str">
        <f>IF(ISERROR(VLOOKUP(CONCATENATE($A78,"_",S$2),'Reference data SID'!$B:$M,12,FALSE)),"",VLOOKUP(CONCATENATE($A78,"_",S$2),'Reference data SID'!$B:$M,12,FALSE))</f>
        <v/>
      </c>
      <c r="T78" s="16" t="str">
        <f>IF(ISERROR(VLOOKUP(CONCATENATE($A78,"_",T$2),'Reference data SID'!$B:$M,12,FALSE)),"",VLOOKUP(CONCATENATE($A78,"_",T$2),'Reference data SID'!$B:$M,12,FALSE))</f>
        <v/>
      </c>
      <c r="U78" s="16" t="str">
        <f>IF(ISERROR(VLOOKUP(CONCATENATE($A78,"_",U$2),'Reference data SID'!$B:$M,12,FALSE)),"",VLOOKUP(CONCATENATE($A78,"_",U$2),'Reference data SID'!$B:$M,12,FALSE))</f>
        <v/>
      </c>
      <c r="V78" s="16" t="str">
        <f>IF(ISERROR(VLOOKUP(CONCATENATE($A78,"_",V$2),'Reference data SID'!$B:$M,12,FALSE)),"",VLOOKUP(CONCATENATE($A78,"_",V$2),'Reference data SID'!$B:$M,12,FALSE))</f>
        <v/>
      </c>
      <c r="W78" s="16" t="str">
        <f>IF(ISERROR(VLOOKUP(CONCATENATE($A78,"_",W$2),'Reference data SID'!$B:$M,12,FALSE)),"",VLOOKUP(CONCATENATE($A78,"_",W$2),'Reference data SID'!$B:$M,12,FALSE))</f>
        <v/>
      </c>
      <c r="X78" s="16" t="str">
        <f>IF(ISERROR(VLOOKUP(CONCATENATE($A78,"_",X$2),'Reference data SID'!$B:$M,12,FALSE)),"",VLOOKUP(CONCATENATE($A78,"_",X$2),'Reference data SID'!$B:$M,12,FALSE))</f>
        <v/>
      </c>
      <c r="Y78" s="17" t="str">
        <f>IF(ISERROR(VLOOKUP(CONCATENATE($A78,"_",Y$2),'Reference data SID'!$B:$M,12,FALSE)),"",VLOOKUP(CONCATENATE($A78,"_",Y$2),'Reference data SID'!$B:$M,12,FALSE))</f>
        <v>221-468-4</v>
      </c>
      <c r="Z78" s="16" t="str">
        <f>IF(ISERROR(VLOOKUP(CONCATENATE($A78,"_",Z$2),'Reference data SID'!$B:$M,12,FALSE)),"",VLOOKUP(CONCATENATE($A78,"_",Z$2),'Reference data SID'!$B:$M,12,FALSE))</f>
        <v/>
      </c>
      <c r="AA78" s="16" t="str">
        <f>IF(ISERROR(VLOOKUP(CONCATENATE($A78,"_",AA$2),'Reference data SID'!$B:$M,12,FALSE)),"",VLOOKUP(CONCATENATE($A78,"_",AA$2),'Reference data SID'!$B:$M,12,FALSE))</f>
        <v/>
      </c>
      <c r="AB78" s="16" t="str">
        <f>IF(ISERROR(VLOOKUP(CONCATENATE($A78,"_",AB$2),'Reference data SID'!$B:$M,12,FALSE)),"",VLOOKUP(CONCATENATE($A78,"_",AB$2),'Reference data SID'!$B:$M,12,FALSE))</f>
        <v/>
      </c>
      <c r="AC78" s="16" t="str">
        <f>IF(ISERROR(VLOOKUP(CONCATENATE($A78,"_",AC$2),'Reference data SID'!$B:$M,12,FALSE)),"",VLOOKUP(CONCATENATE($A78,"_",AC$2),'Reference data SID'!$B:$M,12,FALSE))</f>
        <v/>
      </c>
      <c r="AD78" s="16" t="str">
        <f>IF(ISERROR(VLOOKUP(CONCATENATE($A78,"_",AD$2),'Reference data SID'!$B:$M,12,FALSE)),"",VLOOKUP(CONCATENATE($A78,"_",AD$2),'Reference data SID'!$B:$M,12,FALSE))</f>
        <v/>
      </c>
      <c r="AE78" s="16" t="str">
        <f>IF(ISERROR(VLOOKUP(CONCATENATE($A78,"_",AE$2),'Reference data SID'!$B:$M,12,FALSE)),"",VLOOKUP(CONCATENATE($A78,"_",AE$2),'Reference data SID'!$B:$M,12,FALSE))</f>
        <v/>
      </c>
      <c r="AF78" s="16" t="str">
        <f>IF(ISERROR(VLOOKUP(CONCATENATE($A78,"_",AF$2),'Reference data SID'!$B:$M,12,FALSE)),"",VLOOKUP(CONCATENATE($A78,"_",AF$2),'Reference data SID'!$B:$M,12,FALSE))</f>
        <v/>
      </c>
      <c r="AG78" s="16" t="str">
        <f>IF(ISERROR(VLOOKUP(CONCATENATE($A78,"_",AG$2),'Reference data SID'!$B:$M,12,FALSE)),"",VLOOKUP(CONCATENATE($A78,"_",AG$2),'Reference data SID'!$B:$M,12,FALSE))</f>
        <v/>
      </c>
      <c r="AH78" s="16" t="str">
        <f>IF(ISERROR(VLOOKUP(CONCATENATE($A78,"_",AH$2),'Reference data SID'!$B:$M,12,FALSE)),"",VLOOKUP(CONCATENATE($A78,"_",AH$2),'Reference data SID'!$B:$M,12,FALSE))</f>
        <v/>
      </c>
      <c r="AI78" s="16" t="str">
        <f>IF(ISERROR(VLOOKUP(CONCATENATE($A78,"_",AI$2),'Reference data SID'!$B:$M,12,FALSE)),"",VLOOKUP(CONCATENATE($A78,"_",AI$2),'Reference data SID'!$B:$M,12,FALSE))</f>
        <v/>
      </c>
      <c r="AJ78" s="16" t="str">
        <f>IF(ISERROR(VLOOKUP(CONCATENATE($A78,"_",AJ$2),'Reference data SID'!$B:$M,12,FALSE)),"",VLOOKUP(CONCATENATE($A78,"_",AJ$2),'Reference data SID'!$B:$M,12,FALSE))</f>
        <v/>
      </c>
      <c r="AK78" s="16" t="str">
        <f>IF(ISERROR(VLOOKUP(CONCATENATE($A78,"_",AK$2),'Reference data SID'!$B:$M,12,FALSE)),"",VLOOKUP(CONCATENATE($A78,"_",AK$2),'Reference data SID'!$B:$M,12,FALSE))</f>
        <v/>
      </c>
      <c r="AL78" s="16" t="str">
        <f>IF(ISERROR(VLOOKUP(CONCATENATE($A78,"_",AL$2),'Reference data SID'!$B:$M,12,FALSE)),"",VLOOKUP(CONCATENATE($A78,"_",AL$2),'Reference data SID'!$B:$M,12,FALSE))</f>
        <v/>
      </c>
      <c r="AM78" s="16" t="str">
        <f>IF(ISERROR(VLOOKUP(CONCATENATE($A78,"_",AM$2),'Reference data SID'!$B:$M,12,FALSE)),"",VLOOKUP(CONCATENATE($A78,"_",AM$2),'Reference data SID'!$B:$M,12,FALSE))</f>
        <v/>
      </c>
      <c r="AN78" s="16" t="str">
        <f>IF(ISERROR(VLOOKUP(CONCATENATE($A78,"_",AN$2),'Reference data SID'!$B:$M,12,FALSE)),"",VLOOKUP(CONCATENATE($A78,"_",AN$2),'Reference data SID'!$B:$M,12,FALSE))</f>
        <v/>
      </c>
      <c r="AO78" s="16" t="str">
        <f>IF(ISERROR(VLOOKUP(CONCATENATE($A78,"_",AO$2),'Reference data SID'!$B:$M,12,FALSE)),"",VLOOKUP(CONCATENATE($A78,"_",AO$2),'Reference data SID'!$B:$M,12,FALSE))</f>
        <v/>
      </c>
      <c r="AP78" s="16" t="str">
        <f>IF(ISERROR(VLOOKUP(CONCATENATE($A78,"_",AP$2),'Reference data SID'!$B:$M,12,FALSE)),"",VLOOKUP(CONCATENATE($A78,"_",AP$2),'Reference data SID'!$B:$M,12,FALSE))</f>
        <v/>
      </c>
      <c r="AQ78" s="16" t="str">
        <f>IF(ISERROR(VLOOKUP(CONCATENATE($A78,"_",AQ$2),'Reference data SID'!$B:$M,12,FALSE)),"",VLOOKUP(CONCATENATE($A78,"_",AQ$2),'Reference data SID'!$B:$M,12,FALSE))</f>
        <v/>
      </c>
      <c r="AR78" s="16" t="str">
        <f>IF(ISERROR(VLOOKUP(CONCATENATE($A78,"_",AR$2),'Reference data SID'!$B:$M,12,FALSE)),"",VLOOKUP(CONCATENATE($A78,"_",AR$2),'Reference data SID'!$B:$M,12,FALSE))</f>
        <v/>
      </c>
      <c r="AS78" s="16" t="str">
        <f>IF(ISERROR(VLOOKUP(CONCATENATE($A78,"_",AS$2),'Reference data SID'!$B:$M,12,FALSE)),"",VLOOKUP(CONCATENATE($A78,"_",AS$2),'Reference data SID'!$B:$M,12,FALSE))</f>
        <v/>
      </c>
      <c r="AT78" s="16" t="str">
        <f>IF(ISERROR(VLOOKUP(CONCATENATE($A78,"_",AT$2),'Reference data SID'!$B:$M,12,FALSE)),"",VLOOKUP(CONCATENATE($A78,"_",AT$2),'Reference data SID'!$B:$M,12,FALSE))</f>
        <v/>
      </c>
    </row>
    <row r="79" spans="1:46" x14ac:dyDescent="0.25">
      <c r="A79">
        <v>75</v>
      </c>
      <c r="B79" s="16" t="str">
        <f>IF(ISERROR(VLOOKUP(CONCATENATE($A79,"_",B$2),'Reference data SID'!$B:$M,12,FALSE)),"",VLOOKUP(CONCATENATE($A79,"_",B$2),'Reference data SID'!$B:$M,12,FALSE))</f>
        <v/>
      </c>
      <c r="C79" s="16" t="str">
        <f>IF(ISERROR(VLOOKUP(CONCATENATE($A79,"_",C$2),'Reference data SID'!$B:$M,12,FALSE)),"",VLOOKUP(CONCATENATE($A79,"_",C$2),'Reference data SID'!$B:$M,12,FALSE))</f>
        <v/>
      </c>
      <c r="D79" s="16" t="str">
        <f>IF(ISERROR(VLOOKUP(CONCATENATE($A79,"_",D$2),'Reference data SID'!$B:$M,12,FALSE)),"",VLOOKUP(CONCATENATE($A79,"_",D$2),'Reference data SID'!$B:$M,12,FALSE))</f>
        <v/>
      </c>
      <c r="E79" s="16" t="str">
        <f>IF(ISERROR(VLOOKUP(CONCATENATE($A79,"_",E$2),'Reference data SID'!$B:$M,12,FALSE)),"",VLOOKUP(CONCATENATE($A79,"_",E$2),'Reference data SID'!$B:$M,12,FALSE))</f>
        <v/>
      </c>
      <c r="F79" s="16" t="str">
        <f>IF(ISERROR(VLOOKUP(CONCATENATE($A79,"_",F$2),'Reference data SID'!$B:$M,12,FALSE)),"",VLOOKUP(CONCATENATE($A79,"_",F$2),'Reference data SID'!$B:$M,12,FALSE))</f>
        <v/>
      </c>
      <c r="G79" s="16" t="str">
        <f>IF(ISERROR(VLOOKUP(CONCATENATE($A79,"_",G$2),'Reference data SID'!$B:$M,12,FALSE)),"",VLOOKUP(CONCATENATE($A79,"_",G$2),'Reference data SID'!$B:$M,12,FALSE))</f>
        <v/>
      </c>
      <c r="H79" s="16" t="str">
        <f>IF(ISERROR(VLOOKUP(CONCATENATE($A79,"_",H$2),'Reference data SID'!$B:$M,12,FALSE)),"",VLOOKUP(CONCATENATE($A79,"_",H$2),'Reference data SID'!$B:$M,12,FALSE))</f>
        <v/>
      </c>
      <c r="I79" s="16" t="str">
        <f>IF(ISERROR(VLOOKUP(CONCATENATE($A79,"_",I$2),'Reference data SID'!$B:$M,12,FALSE)),"",VLOOKUP(CONCATENATE($A79,"_",I$2),'Reference data SID'!$B:$M,12,FALSE))</f>
        <v/>
      </c>
      <c r="J79" s="16" t="str">
        <f>IF(ISERROR(VLOOKUP(CONCATENATE($A79,"_",J$2),'Reference data SID'!$B:$M,12,FALSE)),"",VLOOKUP(CONCATENATE($A79,"_",J$2),'Reference data SID'!$B:$M,12,FALSE))</f>
        <v/>
      </c>
      <c r="K79" s="16" t="str">
        <f>IF(ISERROR(VLOOKUP(CONCATENATE($A79,"_",K$2),'Reference data SID'!$B:$M,12,FALSE)),"",VLOOKUP(CONCATENATE($A79,"_",K$2),'Reference data SID'!$B:$M,12,FALSE))</f>
        <v/>
      </c>
      <c r="L79" s="16" t="str">
        <f>IF(ISERROR(VLOOKUP(CONCATENATE($A79,"_",L$2),'Reference data SID'!$B:$M,12,FALSE)),"",VLOOKUP(CONCATENATE($A79,"_",L$2),'Reference data SID'!$B:$M,12,FALSE))</f>
        <v/>
      </c>
      <c r="M79" s="16" t="str">
        <f>IF(ISERROR(VLOOKUP(CONCATENATE($A79,"_",M$2),'Reference data SID'!$B:$M,12,FALSE)),"",VLOOKUP(CONCATENATE($A79,"_",M$2),'Reference data SID'!$B:$M,12,FALSE))</f>
        <v/>
      </c>
      <c r="N79" s="16" t="str">
        <f>IF(ISERROR(VLOOKUP(CONCATENATE($A79,"_",N$2),'Reference data SID'!$B:$M,12,FALSE)),"",VLOOKUP(CONCATENATE($A79,"_",N$2),'Reference data SID'!$B:$M,12,FALSE))</f>
        <v/>
      </c>
      <c r="O79" s="16" t="str">
        <f>IF(ISERROR(VLOOKUP(CONCATENATE($A79,"_",O$2),'Reference data SID'!$B:$M,12,FALSE)),"",VLOOKUP(CONCATENATE($A79,"_",O$2),'Reference data SID'!$B:$M,12,FALSE))</f>
        <v/>
      </c>
      <c r="P79" s="16" t="str">
        <f>IF(ISERROR(VLOOKUP(CONCATENATE($A79,"_",P$2),'Reference data SID'!$B:$M,12,FALSE)),"",VLOOKUP(CONCATENATE($A79,"_",P$2),'Reference data SID'!$B:$M,12,FALSE))</f>
        <v/>
      </c>
      <c r="Q79" s="16" t="str">
        <f>IF(ISERROR(VLOOKUP(CONCATENATE($A79,"_",Q$2),'Reference data SID'!$B:$M,12,FALSE)),"",VLOOKUP(CONCATENATE($A79,"_",Q$2),'Reference data SID'!$B:$M,12,FALSE))</f>
        <v/>
      </c>
      <c r="R79" s="16" t="str">
        <f>IF(ISERROR(VLOOKUP(CONCATENATE($A79,"_",R$2),'Reference data SID'!$B:$M,12,FALSE)),"",VLOOKUP(CONCATENATE($A79,"_",R$2),'Reference data SID'!$B:$M,12,FALSE))</f>
        <v/>
      </c>
      <c r="S79" s="16" t="str">
        <f>IF(ISERROR(VLOOKUP(CONCATENATE($A79,"_",S$2),'Reference data SID'!$B:$M,12,FALSE)),"",VLOOKUP(CONCATENATE($A79,"_",S$2),'Reference data SID'!$B:$M,12,FALSE))</f>
        <v/>
      </c>
      <c r="T79" s="16" t="str">
        <f>IF(ISERROR(VLOOKUP(CONCATENATE($A79,"_",T$2),'Reference data SID'!$B:$M,12,FALSE)),"",VLOOKUP(CONCATENATE($A79,"_",T$2),'Reference data SID'!$B:$M,12,FALSE))</f>
        <v/>
      </c>
      <c r="U79" s="16" t="str">
        <f>IF(ISERROR(VLOOKUP(CONCATENATE($A79,"_",U$2),'Reference data SID'!$B:$M,12,FALSE)),"",VLOOKUP(CONCATENATE($A79,"_",U$2),'Reference data SID'!$B:$M,12,FALSE))</f>
        <v/>
      </c>
      <c r="V79" s="16" t="str">
        <f>IF(ISERROR(VLOOKUP(CONCATENATE($A79,"_",V$2),'Reference data SID'!$B:$M,12,FALSE)),"",VLOOKUP(CONCATENATE($A79,"_",V$2),'Reference data SID'!$B:$M,12,FALSE))</f>
        <v/>
      </c>
      <c r="W79" s="16" t="str">
        <f>IF(ISERROR(VLOOKUP(CONCATENATE($A79,"_",W$2),'Reference data SID'!$B:$M,12,FALSE)),"",VLOOKUP(CONCATENATE($A79,"_",W$2),'Reference data SID'!$B:$M,12,FALSE))</f>
        <v/>
      </c>
      <c r="X79" s="16" t="str">
        <f>IF(ISERROR(VLOOKUP(CONCATENATE($A79,"_",X$2),'Reference data SID'!$B:$M,12,FALSE)),"",VLOOKUP(CONCATENATE($A79,"_",X$2),'Reference data SID'!$B:$M,12,FALSE))</f>
        <v/>
      </c>
      <c r="Y79" s="17" t="str">
        <f>IF(ISERROR(VLOOKUP(CONCATENATE($A79,"_",Y$2),'Reference data SID'!$B:$M,12,FALSE)),"",VLOOKUP(CONCATENATE($A79,"_",Y$2),'Reference data SID'!$B:$M,12,FALSE))</f>
        <v>219-248-8</v>
      </c>
      <c r="Z79" s="16" t="str">
        <f>IF(ISERROR(VLOOKUP(CONCATENATE($A79,"_",Z$2),'Reference data SID'!$B:$M,12,FALSE)),"",VLOOKUP(CONCATENATE($A79,"_",Z$2),'Reference data SID'!$B:$M,12,FALSE))</f>
        <v/>
      </c>
      <c r="AA79" s="16" t="str">
        <f>IF(ISERROR(VLOOKUP(CONCATENATE($A79,"_",AA$2),'Reference data SID'!$B:$M,12,FALSE)),"",VLOOKUP(CONCATENATE($A79,"_",AA$2),'Reference data SID'!$B:$M,12,FALSE))</f>
        <v/>
      </c>
      <c r="AB79" s="16" t="str">
        <f>IF(ISERROR(VLOOKUP(CONCATENATE($A79,"_",AB$2),'Reference data SID'!$B:$M,12,FALSE)),"",VLOOKUP(CONCATENATE($A79,"_",AB$2),'Reference data SID'!$B:$M,12,FALSE))</f>
        <v/>
      </c>
      <c r="AC79" s="16" t="str">
        <f>IF(ISERROR(VLOOKUP(CONCATENATE($A79,"_",AC$2),'Reference data SID'!$B:$M,12,FALSE)),"",VLOOKUP(CONCATENATE($A79,"_",AC$2),'Reference data SID'!$B:$M,12,FALSE))</f>
        <v/>
      </c>
      <c r="AD79" s="16" t="str">
        <f>IF(ISERROR(VLOOKUP(CONCATENATE($A79,"_",AD$2),'Reference data SID'!$B:$M,12,FALSE)),"",VLOOKUP(CONCATENATE($A79,"_",AD$2),'Reference data SID'!$B:$M,12,FALSE))</f>
        <v/>
      </c>
      <c r="AE79" s="16" t="str">
        <f>IF(ISERROR(VLOOKUP(CONCATENATE($A79,"_",AE$2),'Reference data SID'!$B:$M,12,FALSE)),"",VLOOKUP(CONCATENATE($A79,"_",AE$2),'Reference data SID'!$B:$M,12,FALSE))</f>
        <v/>
      </c>
      <c r="AF79" s="16" t="str">
        <f>IF(ISERROR(VLOOKUP(CONCATENATE($A79,"_",AF$2),'Reference data SID'!$B:$M,12,FALSE)),"",VLOOKUP(CONCATENATE($A79,"_",AF$2),'Reference data SID'!$B:$M,12,FALSE))</f>
        <v/>
      </c>
      <c r="AG79" s="16" t="str">
        <f>IF(ISERROR(VLOOKUP(CONCATENATE($A79,"_",AG$2),'Reference data SID'!$B:$M,12,FALSE)),"",VLOOKUP(CONCATENATE($A79,"_",AG$2),'Reference data SID'!$B:$M,12,FALSE))</f>
        <v/>
      </c>
      <c r="AH79" s="16" t="str">
        <f>IF(ISERROR(VLOOKUP(CONCATENATE($A79,"_",AH$2),'Reference data SID'!$B:$M,12,FALSE)),"",VLOOKUP(CONCATENATE($A79,"_",AH$2),'Reference data SID'!$B:$M,12,FALSE))</f>
        <v/>
      </c>
      <c r="AI79" s="16" t="str">
        <f>IF(ISERROR(VLOOKUP(CONCATENATE($A79,"_",AI$2),'Reference data SID'!$B:$M,12,FALSE)),"",VLOOKUP(CONCATENATE($A79,"_",AI$2),'Reference data SID'!$B:$M,12,FALSE))</f>
        <v/>
      </c>
      <c r="AJ79" s="16" t="str">
        <f>IF(ISERROR(VLOOKUP(CONCATENATE($A79,"_",AJ$2),'Reference data SID'!$B:$M,12,FALSE)),"",VLOOKUP(CONCATENATE($A79,"_",AJ$2),'Reference data SID'!$B:$M,12,FALSE))</f>
        <v/>
      </c>
      <c r="AK79" s="16" t="str">
        <f>IF(ISERROR(VLOOKUP(CONCATENATE($A79,"_",AK$2),'Reference data SID'!$B:$M,12,FALSE)),"",VLOOKUP(CONCATENATE($A79,"_",AK$2),'Reference data SID'!$B:$M,12,FALSE))</f>
        <v/>
      </c>
      <c r="AL79" s="16" t="str">
        <f>IF(ISERROR(VLOOKUP(CONCATENATE($A79,"_",AL$2),'Reference data SID'!$B:$M,12,FALSE)),"",VLOOKUP(CONCATENATE($A79,"_",AL$2),'Reference data SID'!$B:$M,12,FALSE))</f>
        <v/>
      </c>
      <c r="AM79" s="16" t="str">
        <f>IF(ISERROR(VLOOKUP(CONCATENATE($A79,"_",AM$2),'Reference data SID'!$B:$M,12,FALSE)),"",VLOOKUP(CONCATENATE($A79,"_",AM$2),'Reference data SID'!$B:$M,12,FALSE))</f>
        <v/>
      </c>
      <c r="AN79" s="16" t="str">
        <f>IF(ISERROR(VLOOKUP(CONCATENATE($A79,"_",AN$2),'Reference data SID'!$B:$M,12,FALSE)),"",VLOOKUP(CONCATENATE($A79,"_",AN$2),'Reference data SID'!$B:$M,12,FALSE))</f>
        <v/>
      </c>
      <c r="AO79" s="16" t="str">
        <f>IF(ISERROR(VLOOKUP(CONCATENATE($A79,"_",AO$2),'Reference data SID'!$B:$M,12,FALSE)),"",VLOOKUP(CONCATENATE($A79,"_",AO$2),'Reference data SID'!$B:$M,12,FALSE))</f>
        <v/>
      </c>
      <c r="AP79" s="16" t="str">
        <f>IF(ISERROR(VLOOKUP(CONCATENATE($A79,"_",AP$2),'Reference data SID'!$B:$M,12,FALSE)),"",VLOOKUP(CONCATENATE($A79,"_",AP$2),'Reference data SID'!$B:$M,12,FALSE))</f>
        <v/>
      </c>
      <c r="AQ79" s="16" t="str">
        <f>IF(ISERROR(VLOOKUP(CONCATENATE($A79,"_",AQ$2),'Reference data SID'!$B:$M,12,FALSE)),"",VLOOKUP(CONCATENATE($A79,"_",AQ$2),'Reference data SID'!$B:$M,12,FALSE))</f>
        <v/>
      </c>
      <c r="AR79" s="16" t="str">
        <f>IF(ISERROR(VLOOKUP(CONCATENATE($A79,"_",AR$2),'Reference data SID'!$B:$M,12,FALSE)),"",VLOOKUP(CONCATENATE($A79,"_",AR$2),'Reference data SID'!$B:$M,12,FALSE))</f>
        <v/>
      </c>
      <c r="AS79" s="16" t="str">
        <f>IF(ISERROR(VLOOKUP(CONCATENATE($A79,"_",AS$2),'Reference data SID'!$B:$M,12,FALSE)),"",VLOOKUP(CONCATENATE($A79,"_",AS$2),'Reference data SID'!$B:$M,12,FALSE))</f>
        <v/>
      </c>
      <c r="AT79" s="16" t="str">
        <f>IF(ISERROR(VLOOKUP(CONCATENATE($A79,"_",AT$2),'Reference data SID'!$B:$M,12,FALSE)),"",VLOOKUP(CONCATENATE($A79,"_",AT$2),'Reference data SID'!$B:$M,12,FALSE))</f>
        <v/>
      </c>
    </row>
    <row r="80" spans="1:46" x14ac:dyDescent="0.25">
      <c r="A80">
        <v>76</v>
      </c>
      <c r="B80" s="16" t="str">
        <f>IF(ISERROR(VLOOKUP(CONCATENATE($A80,"_",B$2),'Reference data SID'!$B:$M,12,FALSE)),"",VLOOKUP(CONCATENATE($A80,"_",B$2),'Reference data SID'!$B:$M,12,FALSE))</f>
        <v/>
      </c>
      <c r="C80" s="16" t="str">
        <f>IF(ISERROR(VLOOKUP(CONCATENATE($A80,"_",C$2),'Reference data SID'!$B:$M,12,FALSE)),"",VLOOKUP(CONCATENATE($A80,"_",C$2),'Reference data SID'!$B:$M,12,FALSE))</f>
        <v/>
      </c>
      <c r="D80" s="16" t="str">
        <f>IF(ISERROR(VLOOKUP(CONCATENATE($A80,"_",D$2),'Reference data SID'!$B:$M,12,FALSE)),"",VLOOKUP(CONCATENATE($A80,"_",D$2),'Reference data SID'!$B:$M,12,FALSE))</f>
        <v/>
      </c>
      <c r="E80" s="16" t="str">
        <f>IF(ISERROR(VLOOKUP(CONCATENATE($A80,"_",E$2),'Reference data SID'!$B:$M,12,FALSE)),"",VLOOKUP(CONCATENATE($A80,"_",E$2),'Reference data SID'!$B:$M,12,FALSE))</f>
        <v/>
      </c>
      <c r="F80" s="16" t="str">
        <f>IF(ISERROR(VLOOKUP(CONCATENATE($A80,"_",F$2),'Reference data SID'!$B:$M,12,FALSE)),"",VLOOKUP(CONCATENATE($A80,"_",F$2),'Reference data SID'!$B:$M,12,FALSE))</f>
        <v/>
      </c>
      <c r="G80" s="16" t="str">
        <f>IF(ISERROR(VLOOKUP(CONCATENATE($A80,"_",G$2),'Reference data SID'!$B:$M,12,FALSE)),"",VLOOKUP(CONCATENATE($A80,"_",G$2),'Reference data SID'!$B:$M,12,FALSE))</f>
        <v/>
      </c>
      <c r="H80" s="16" t="str">
        <f>IF(ISERROR(VLOOKUP(CONCATENATE($A80,"_",H$2),'Reference data SID'!$B:$M,12,FALSE)),"",VLOOKUP(CONCATENATE($A80,"_",H$2),'Reference data SID'!$B:$M,12,FALSE))</f>
        <v/>
      </c>
      <c r="I80" s="16" t="str">
        <f>IF(ISERROR(VLOOKUP(CONCATENATE($A80,"_",I$2),'Reference data SID'!$B:$M,12,FALSE)),"",VLOOKUP(CONCATENATE($A80,"_",I$2),'Reference data SID'!$B:$M,12,FALSE))</f>
        <v/>
      </c>
      <c r="J80" s="16" t="str">
        <f>IF(ISERROR(VLOOKUP(CONCATENATE($A80,"_",J$2),'Reference data SID'!$B:$M,12,FALSE)),"",VLOOKUP(CONCATENATE($A80,"_",J$2),'Reference data SID'!$B:$M,12,FALSE))</f>
        <v/>
      </c>
      <c r="K80" s="16" t="str">
        <f>IF(ISERROR(VLOOKUP(CONCATENATE($A80,"_",K$2),'Reference data SID'!$B:$M,12,FALSE)),"",VLOOKUP(CONCATENATE($A80,"_",K$2),'Reference data SID'!$B:$M,12,FALSE))</f>
        <v/>
      </c>
      <c r="L80" s="16" t="str">
        <f>IF(ISERROR(VLOOKUP(CONCATENATE($A80,"_",L$2),'Reference data SID'!$B:$M,12,FALSE)),"",VLOOKUP(CONCATENATE($A80,"_",L$2),'Reference data SID'!$B:$M,12,FALSE))</f>
        <v/>
      </c>
      <c r="M80" s="16" t="str">
        <f>IF(ISERROR(VLOOKUP(CONCATENATE($A80,"_",M$2),'Reference data SID'!$B:$M,12,FALSE)),"",VLOOKUP(CONCATENATE($A80,"_",M$2),'Reference data SID'!$B:$M,12,FALSE))</f>
        <v/>
      </c>
      <c r="N80" s="16" t="str">
        <f>IF(ISERROR(VLOOKUP(CONCATENATE($A80,"_",N$2),'Reference data SID'!$B:$M,12,FALSE)),"",VLOOKUP(CONCATENATE($A80,"_",N$2),'Reference data SID'!$B:$M,12,FALSE))</f>
        <v/>
      </c>
      <c r="O80" s="16" t="str">
        <f>IF(ISERROR(VLOOKUP(CONCATENATE($A80,"_",O$2),'Reference data SID'!$B:$M,12,FALSE)),"",VLOOKUP(CONCATENATE($A80,"_",O$2),'Reference data SID'!$B:$M,12,FALSE))</f>
        <v/>
      </c>
      <c r="P80" s="16" t="str">
        <f>IF(ISERROR(VLOOKUP(CONCATENATE($A80,"_",P$2),'Reference data SID'!$B:$M,12,FALSE)),"",VLOOKUP(CONCATENATE($A80,"_",P$2),'Reference data SID'!$B:$M,12,FALSE))</f>
        <v/>
      </c>
      <c r="Q80" s="16" t="str">
        <f>IF(ISERROR(VLOOKUP(CONCATENATE($A80,"_",Q$2),'Reference data SID'!$B:$M,12,FALSE)),"",VLOOKUP(CONCATENATE($A80,"_",Q$2),'Reference data SID'!$B:$M,12,FALSE))</f>
        <v/>
      </c>
      <c r="R80" s="16" t="str">
        <f>IF(ISERROR(VLOOKUP(CONCATENATE($A80,"_",R$2),'Reference data SID'!$B:$M,12,FALSE)),"",VLOOKUP(CONCATENATE($A80,"_",R$2),'Reference data SID'!$B:$M,12,FALSE))</f>
        <v/>
      </c>
      <c r="S80" s="16" t="str">
        <f>IF(ISERROR(VLOOKUP(CONCATENATE($A80,"_",S$2),'Reference data SID'!$B:$M,12,FALSE)),"",VLOOKUP(CONCATENATE($A80,"_",S$2),'Reference data SID'!$B:$M,12,FALSE))</f>
        <v/>
      </c>
      <c r="T80" s="16" t="str">
        <f>IF(ISERROR(VLOOKUP(CONCATENATE($A80,"_",T$2),'Reference data SID'!$B:$M,12,FALSE)),"",VLOOKUP(CONCATENATE($A80,"_",T$2),'Reference data SID'!$B:$M,12,FALSE))</f>
        <v/>
      </c>
      <c r="U80" s="16" t="str">
        <f>IF(ISERROR(VLOOKUP(CONCATENATE($A80,"_",U$2),'Reference data SID'!$B:$M,12,FALSE)),"",VLOOKUP(CONCATENATE($A80,"_",U$2),'Reference data SID'!$B:$M,12,FALSE))</f>
        <v/>
      </c>
      <c r="V80" s="16" t="str">
        <f>IF(ISERROR(VLOOKUP(CONCATENATE($A80,"_",V$2),'Reference data SID'!$B:$M,12,FALSE)),"",VLOOKUP(CONCATENATE($A80,"_",V$2),'Reference data SID'!$B:$M,12,FALSE))</f>
        <v/>
      </c>
      <c r="W80" s="16" t="str">
        <f>IF(ISERROR(VLOOKUP(CONCATENATE($A80,"_",W$2),'Reference data SID'!$B:$M,12,FALSE)),"",VLOOKUP(CONCATENATE($A80,"_",W$2),'Reference data SID'!$B:$M,12,FALSE))</f>
        <v/>
      </c>
      <c r="X80" s="16" t="str">
        <f>IF(ISERROR(VLOOKUP(CONCATENATE($A80,"_",X$2),'Reference data SID'!$B:$M,12,FALSE)),"",VLOOKUP(CONCATENATE($A80,"_",X$2),'Reference data SID'!$B:$M,12,FALSE))</f>
        <v/>
      </c>
      <c r="Y80" s="17" t="str">
        <f>IF(ISERROR(VLOOKUP(CONCATENATE($A80,"_",Y$2),'Reference data SID'!$B:$M,12,FALSE)),"",VLOOKUP(CONCATENATE($A80,"_",Y$2),'Reference data SID'!$B:$M,12,FALSE))</f>
        <v>218-408-4</v>
      </c>
      <c r="Z80" s="16" t="str">
        <f>IF(ISERROR(VLOOKUP(CONCATENATE($A80,"_",Z$2),'Reference data SID'!$B:$M,12,FALSE)),"",VLOOKUP(CONCATENATE($A80,"_",Z$2),'Reference data SID'!$B:$M,12,FALSE))</f>
        <v/>
      </c>
      <c r="AA80" s="16" t="str">
        <f>IF(ISERROR(VLOOKUP(CONCATENATE($A80,"_",AA$2),'Reference data SID'!$B:$M,12,FALSE)),"",VLOOKUP(CONCATENATE($A80,"_",AA$2),'Reference data SID'!$B:$M,12,FALSE))</f>
        <v/>
      </c>
      <c r="AB80" s="16" t="str">
        <f>IF(ISERROR(VLOOKUP(CONCATENATE($A80,"_",AB$2),'Reference data SID'!$B:$M,12,FALSE)),"",VLOOKUP(CONCATENATE($A80,"_",AB$2),'Reference data SID'!$B:$M,12,FALSE))</f>
        <v/>
      </c>
      <c r="AC80" s="16" t="str">
        <f>IF(ISERROR(VLOOKUP(CONCATENATE($A80,"_",AC$2),'Reference data SID'!$B:$M,12,FALSE)),"",VLOOKUP(CONCATENATE($A80,"_",AC$2),'Reference data SID'!$B:$M,12,FALSE))</f>
        <v/>
      </c>
      <c r="AD80" s="16" t="str">
        <f>IF(ISERROR(VLOOKUP(CONCATENATE($A80,"_",AD$2),'Reference data SID'!$B:$M,12,FALSE)),"",VLOOKUP(CONCATENATE($A80,"_",AD$2),'Reference data SID'!$B:$M,12,FALSE))</f>
        <v/>
      </c>
      <c r="AE80" s="16" t="str">
        <f>IF(ISERROR(VLOOKUP(CONCATENATE($A80,"_",AE$2),'Reference data SID'!$B:$M,12,FALSE)),"",VLOOKUP(CONCATENATE($A80,"_",AE$2),'Reference data SID'!$B:$M,12,FALSE))</f>
        <v/>
      </c>
      <c r="AF80" s="16" t="str">
        <f>IF(ISERROR(VLOOKUP(CONCATENATE($A80,"_",AF$2),'Reference data SID'!$B:$M,12,FALSE)),"",VLOOKUP(CONCATENATE($A80,"_",AF$2),'Reference data SID'!$B:$M,12,FALSE))</f>
        <v/>
      </c>
      <c r="AG80" s="16" t="str">
        <f>IF(ISERROR(VLOOKUP(CONCATENATE($A80,"_",AG$2),'Reference data SID'!$B:$M,12,FALSE)),"",VLOOKUP(CONCATENATE($A80,"_",AG$2),'Reference data SID'!$B:$M,12,FALSE))</f>
        <v/>
      </c>
      <c r="AH80" s="16" t="str">
        <f>IF(ISERROR(VLOOKUP(CONCATENATE($A80,"_",AH$2),'Reference data SID'!$B:$M,12,FALSE)),"",VLOOKUP(CONCATENATE($A80,"_",AH$2),'Reference data SID'!$B:$M,12,FALSE))</f>
        <v/>
      </c>
      <c r="AI80" s="16" t="str">
        <f>IF(ISERROR(VLOOKUP(CONCATENATE($A80,"_",AI$2),'Reference data SID'!$B:$M,12,FALSE)),"",VLOOKUP(CONCATENATE($A80,"_",AI$2),'Reference data SID'!$B:$M,12,FALSE))</f>
        <v/>
      </c>
      <c r="AJ80" s="16" t="str">
        <f>IF(ISERROR(VLOOKUP(CONCATENATE($A80,"_",AJ$2),'Reference data SID'!$B:$M,12,FALSE)),"",VLOOKUP(CONCATENATE($A80,"_",AJ$2),'Reference data SID'!$B:$M,12,FALSE))</f>
        <v/>
      </c>
      <c r="AK80" s="16" t="str">
        <f>IF(ISERROR(VLOOKUP(CONCATENATE($A80,"_",AK$2),'Reference data SID'!$B:$M,12,FALSE)),"",VLOOKUP(CONCATENATE($A80,"_",AK$2),'Reference data SID'!$B:$M,12,FALSE))</f>
        <v/>
      </c>
      <c r="AL80" s="16" t="str">
        <f>IF(ISERROR(VLOOKUP(CONCATENATE($A80,"_",AL$2),'Reference data SID'!$B:$M,12,FALSE)),"",VLOOKUP(CONCATENATE($A80,"_",AL$2),'Reference data SID'!$B:$M,12,FALSE))</f>
        <v/>
      </c>
      <c r="AM80" s="16" t="str">
        <f>IF(ISERROR(VLOOKUP(CONCATENATE($A80,"_",AM$2),'Reference data SID'!$B:$M,12,FALSE)),"",VLOOKUP(CONCATENATE($A80,"_",AM$2),'Reference data SID'!$B:$M,12,FALSE))</f>
        <v/>
      </c>
      <c r="AN80" s="16" t="str">
        <f>IF(ISERROR(VLOOKUP(CONCATENATE($A80,"_",AN$2),'Reference data SID'!$B:$M,12,FALSE)),"",VLOOKUP(CONCATENATE($A80,"_",AN$2),'Reference data SID'!$B:$M,12,FALSE))</f>
        <v/>
      </c>
      <c r="AO80" s="16" t="str">
        <f>IF(ISERROR(VLOOKUP(CONCATENATE($A80,"_",AO$2),'Reference data SID'!$B:$M,12,FALSE)),"",VLOOKUP(CONCATENATE($A80,"_",AO$2),'Reference data SID'!$B:$M,12,FALSE))</f>
        <v/>
      </c>
      <c r="AP80" s="16" t="str">
        <f>IF(ISERROR(VLOOKUP(CONCATENATE($A80,"_",AP$2),'Reference data SID'!$B:$M,12,FALSE)),"",VLOOKUP(CONCATENATE($A80,"_",AP$2),'Reference data SID'!$B:$M,12,FALSE))</f>
        <v/>
      </c>
      <c r="AQ80" s="16" t="str">
        <f>IF(ISERROR(VLOOKUP(CONCATENATE($A80,"_",AQ$2),'Reference data SID'!$B:$M,12,FALSE)),"",VLOOKUP(CONCATENATE($A80,"_",AQ$2),'Reference data SID'!$B:$M,12,FALSE))</f>
        <v/>
      </c>
      <c r="AR80" s="16" t="str">
        <f>IF(ISERROR(VLOOKUP(CONCATENATE($A80,"_",AR$2),'Reference data SID'!$B:$M,12,FALSE)),"",VLOOKUP(CONCATENATE($A80,"_",AR$2),'Reference data SID'!$B:$M,12,FALSE))</f>
        <v/>
      </c>
      <c r="AS80" s="16" t="str">
        <f>IF(ISERROR(VLOOKUP(CONCATENATE($A80,"_",AS$2),'Reference data SID'!$B:$M,12,FALSE)),"",VLOOKUP(CONCATENATE($A80,"_",AS$2),'Reference data SID'!$B:$M,12,FALSE))</f>
        <v/>
      </c>
      <c r="AT80" s="16" t="str">
        <f>IF(ISERROR(VLOOKUP(CONCATENATE($A80,"_",AT$2),'Reference data SID'!$B:$M,12,FALSE)),"",VLOOKUP(CONCATENATE($A80,"_",AT$2),'Reference data SID'!$B:$M,12,FALSE))</f>
        <v/>
      </c>
    </row>
    <row r="81" spans="1:46" x14ac:dyDescent="0.25">
      <c r="A81">
        <v>77</v>
      </c>
      <c r="B81" s="16" t="str">
        <f>IF(ISERROR(VLOOKUP(CONCATENATE($A81,"_",B$2),'Reference data SID'!$B:$M,12,FALSE)),"",VLOOKUP(CONCATENATE($A81,"_",B$2),'Reference data SID'!$B:$M,12,FALSE))</f>
        <v/>
      </c>
      <c r="C81" s="16" t="str">
        <f>IF(ISERROR(VLOOKUP(CONCATENATE($A81,"_",C$2),'Reference data SID'!$B:$M,12,FALSE)),"",VLOOKUP(CONCATENATE($A81,"_",C$2),'Reference data SID'!$B:$M,12,FALSE))</f>
        <v/>
      </c>
      <c r="D81" s="16" t="str">
        <f>IF(ISERROR(VLOOKUP(CONCATENATE($A81,"_",D$2),'Reference data SID'!$B:$M,12,FALSE)),"",VLOOKUP(CONCATENATE($A81,"_",D$2),'Reference data SID'!$B:$M,12,FALSE))</f>
        <v/>
      </c>
      <c r="E81" s="16" t="str">
        <f>IF(ISERROR(VLOOKUP(CONCATENATE($A81,"_",E$2),'Reference data SID'!$B:$M,12,FALSE)),"",VLOOKUP(CONCATENATE($A81,"_",E$2),'Reference data SID'!$B:$M,12,FALSE))</f>
        <v/>
      </c>
      <c r="F81" s="16" t="str">
        <f>IF(ISERROR(VLOOKUP(CONCATENATE($A81,"_",F$2),'Reference data SID'!$B:$M,12,FALSE)),"",VLOOKUP(CONCATENATE($A81,"_",F$2),'Reference data SID'!$B:$M,12,FALSE))</f>
        <v/>
      </c>
      <c r="G81" s="16" t="str">
        <f>IF(ISERROR(VLOOKUP(CONCATENATE($A81,"_",G$2),'Reference data SID'!$B:$M,12,FALSE)),"",VLOOKUP(CONCATENATE($A81,"_",G$2),'Reference data SID'!$B:$M,12,FALSE))</f>
        <v/>
      </c>
      <c r="H81" s="16" t="str">
        <f>IF(ISERROR(VLOOKUP(CONCATENATE($A81,"_",H$2),'Reference data SID'!$B:$M,12,FALSE)),"",VLOOKUP(CONCATENATE($A81,"_",H$2),'Reference data SID'!$B:$M,12,FALSE))</f>
        <v/>
      </c>
      <c r="I81" s="16" t="str">
        <f>IF(ISERROR(VLOOKUP(CONCATENATE($A81,"_",I$2),'Reference data SID'!$B:$M,12,FALSE)),"",VLOOKUP(CONCATENATE($A81,"_",I$2),'Reference data SID'!$B:$M,12,FALSE))</f>
        <v/>
      </c>
      <c r="J81" s="16" t="str">
        <f>IF(ISERROR(VLOOKUP(CONCATENATE($A81,"_",J$2),'Reference data SID'!$B:$M,12,FALSE)),"",VLOOKUP(CONCATENATE($A81,"_",J$2),'Reference data SID'!$B:$M,12,FALSE))</f>
        <v/>
      </c>
      <c r="K81" s="16" t="str">
        <f>IF(ISERROR(VLOOKUP(CONCATENATE($A81,"_",K$2),'Reference data SID'!$B:$M,12,FALSE)),"",VLOOKUP(CONCATENATE($A81,"_",K$2),'Reference data SID'!$B:$M,12,FALSE))</f>
        <v/>
      </c>
      <c r="L81" s="16" t="str">
        <f>IF(ISERROR(VLOOKUP(CONCATENATE($A81,"_",L$2),'Reference data SID'!$B:$M,12,FALSE)),"",VLOOKUP(CONCATENATE($A81,"_",L$2),'Reference data SID'!$B:$M,12,FALSE))</f>
        <v/>
      </c>
      <c r="M81" s="16" t="str">
        <f>IF(ISERROR(VLOOKUP(CONCATENATE($A81,"_",M$2),'Reference data SID'!$B:$M,12,FALSE)),"",VLOOKUP(CONCATENATE($A81,"_",M$2),'Reference data SID'!$B:$M,12,FALSE))</f>
        <v/>
      </c>
      <c r="N81" s="16" t="str">
        <f>IF(ISERROR(VLOOKUP(CONCATENATE($A81,"_",N$2),'Reference data SID'!$B:$M,12,FALSE)),"",VLOOKUP(CONCATENATE($A81,"_",N$2),'Reference data SID'!$B:$M,12,FALSE))</f>
        <v/>
      </c>
      <c r="O81" s="16" t="str">
        <f>IF(ISERROR(VLOOKUP(CONCATENATE($A81,"_",O$2),'Reference data SID'!$B:$M,12,FALSE)),"",VLOOKUP(CONCATENATE($A81,"_",O$2),'Reference data SID'!$B:$M,12,FALSE))</f>
        <v/>
      </c>
      <c r="P81" s="16" t="str">
        <f>IF(ISERROR(VLOOKUP(CONCATENATE($A81,"_",P$2),'Reference data SID'!$B:$M,12,FALSE)),"",VLOOKUP(CONCATENATE($A81,"_",P$2),'Reference data SID'!$B:$M,12,FALSE))</f>
        <v/>
      </c>
      <c r="Q81" s="16" t="str">
        <f>IF(ISERROR(VLOOKUP(CONCATENATE($A81,"_",Q$2),'Reference data SID'!$B:$M,12,FALSE)),"",VLOOKUP(CONCATENATE($A81,"_",Q$2),'Reference data SID'!$B:$M,12,FALSE))</f>
        <v/>
      </c>
      <c r="R81" s="16" t="str">
        <f>IF(ISERROR(VLOOKUP(CONCATENATE($A81,"_",R$2),'Reference data SID'!$B:$M,12,FALSE)),"",VLOOKUP(CONCATENATE($A81,"_",R$2),'Reference data SID'!$B:$M,12,FALSE))</f>
        <v/>
      </c>
      <c r="S81" s="16" t="str">
        <f>IF(ISERROR(VLOOKUP(CONCATENATE($A81,"_",S$2),'Reference data SID'!$B:$M,12,FALSE)),"",VLOOKUP(CONCATENATE($A81,"_",S$2),'Reference data SID'!$B:$M,12,FALSE))</f>
        <v/>
      </c>
      <c r="T81" s="16" t="str">
        <f>IF(ISERROR(VLOOKUP(CONCATENATE($A81,"_",T$2),'Reference data SID'!$B:$M,12,FALSE)),"",VLOOKUP(CONCATENATE($A81,"_",T$2),'Reference data SID'!$B:$M,12,FALSE))</f>
        <v/>
      </c>
      <c r="U81" s="16" t="str">
        <f>IF(ISERROR(VLOOKUP(CONCATENATE($A81,"_",U$2),'Reference data SID'!$B:$M,12,FALSE)),"",VLOOKUP(CONCATENATE($A81,"_",U$2),'Reference data SID'!$B:$M,12,FALSE))</f>
        <v/>
      </c>
      <c r="V81" s="16" t="str">
        <f>IF(ISERROR(VLOOKUP(CONCATENATE($A81,"_",V$2),'Reference data SID'!$B:$M,12,FALSE)),"",VLOOKUP(CONCATENATE($A81,"_",V$2),'Reference data SID'!$B:$M,12,FALSE))</f>
        <v/>
      </c>
      <c r="W81" s="16" t="str">
        <f>IF(ISERROR(VLOOKUP(CONCATENATE($A81,"_",W$2),'Reference data SID'!$B:$M,12,FALSE)),"",VLOOKUP(CONCATENATE($A81,"_",W$2),'Reference data SID'!$B:$M,12,FALSE))</f>
        <v/>
      </c>
      <c r="X81" s="16" t="str">
        <f>IF(ISERROR(VLOOKUP(CONCATENATE($A81,"_",X$2),'Reference data SID'!$B:$M,12,FALSE)),"",VLOOKUP(CONCATENATE($A81,"_",X$2),'Reference data SID'!$B:$M,12,FALSE))</f>
        <v/>
      </c>
      <c r="Y81" s="17" t="str">
        <f>IF(ISERROR(VLOOKUP(CONCATENATE($A81,"_",Y$2),'Reference data SID'!$B:$M,12,FALSE)),"",VLOOKUP(CONCATENATE($A81,"_",Y$2),'Reference data SID'!$B:$M,12,FALSE))</f>
        <v>218-054-0</v>
      </c>
      <c r="Z81" s="16" t="str">
        <f>IF(ISERROR(VLOOKUP(CONCATENATE($A81,"_",Z$2),'Reference data SID'!$B:$M,12,FALSE)),"",VLOOKUP(CONCATENATE($A81,"_",Z$2),'Reference data SID'!$B:$M,12,FALSE))</f>
        <v/>
      </c>
      <c r="AA81" s="16" t="str">
        <f>IF(ISERROR(VLOOKUP(CONCATENATE($A81,"_",AA$2),'Reference data SID'!$B:$M,12,FALSE)),"",VLOOKUP(CONCATENATE($A81,"_",AA$2),'Reference data SID'!$B:$M,12,FALSE))</f>
        <v/>
      </c>
      <c r="AB81" s="16" t="str">
        <f>IF(ISERROR(VLOOKUP(CONCATENATE($A81,"_",AB$2),'Reference data SID'!$B:$M,12,FALSE)),"",VLOOKUP(CONCATENATE($A81,"_",AB$2),'Reference data SID'!$B:$M,12,FALSE))</f>
        <v/>
      </c>
      <c r="AC81" s="16" t="str">
        <f>IF(ISERROR(VLOOKUP(CONCATENATE($A81,"_",AC$2),'Reference data SID'!$B:$M,12,FALSE)),"",VLOOKUP(CONCATENATE($A81,"_",AC$2),'Reference data SID'!$B:$M,12,FALSE))</f>
        <v/>
      </c>
      <c r="AD81" s="16" t="str">
        <f>IF(ISERROR(VLOOKUP(CONCATENATE($A81,"_",AD$2),'Reference data SID'!$B:$M,12,FALSE)),"",VLOOKUP(CONCATENATE($A81,"_",AD$2),'Reference data SID'!$B:$M,12,FALSE))</f>
        <v/>
      </c>
      <c r="AE81" s="16" t="str">
        <f>IF(ISERROR(VLOOKUP(CONCATENATE($A81,"_",AE$2),'Reference data SID'!$B:$M,12,FALSE)),"",VLOOKUP(CONCATENATE($A81,"_",AE$2),'Reference data SID'!$B:$M,12,FALSE))</f>
        <v/>
      </c>
      <c r="AF81" s="16" t="str">
        <f>IF(ISERROR(VLOOKUP(CONCATENATE($A81,"_",AF$2),'Reference data SID'!$B:$M,12,FALSE)),"",VLOOKUP(CONCATENATE($A81,"_",AF$2),'Reference data SID'!$B:$M,12,FALSE))</f>
        <v/>
      </c>
      <c r="AG81" s="16" t="str">
        <f>IF(ISERROR(VLOOKUP(CONCATENATE($A81,"_",AG$2),'Reference data SID'!$B:$M,12,FALSE)),"",VLOOKUP(CONCATENATE($A81,"_",AG$2),'Reference data SID'!$B:$M,12,FALSE))</f>
        <v/>
      </c>
      <c r="AH81" s="16" t="str">
        <f>IF(ISERROR(VLOOKUP(CONCATENATE($A81,"_",AH$2),'Reference data SID'!$B:$M,12,FALSE)),"",VLOOKUP(CONCATENATE($A81,"_",AH$2),'Reference data SID'!$B:$M,12,FALSE))</f>
        <v/>
      </c>
      <c r="AI81" s="16" t="str">
        <f>IF(ISERROR(VLOOKUP(CONCATENATE($A81,"_",AI$2),'Reference data SID'!$B:$M,12,FALSE)),"",VLOOKUP(CONCATENATE($A81,"_",AI$2),'Reference data SID'!$B:$M,12,FALSE))</f>
        <v/>
      </c>
      <c r="AJ81" s="16" t="str">
        <f>IF(ISERROR(VLOOKUP(CONCATENATE($A81,"_",AJ$2),'Reference data SID'!$B:$M,12,FALSE)),"",VLOOKUP(CONCATENATE($A81,"_",AJ$2),'Reference data SID'!$B:$M,12,FALSE))</f>
        <v/>
      </c>
      <c r="AK81" s="16" t="str">
        <f>IF(ISERROR(VLOOKUP(CONCATENATE($A81,"_",AK$2),'Reference data SID'!$B:$M,12,FALSE)),"",VLOOKUP(CONCATENATE($A81,"_",AK$2),'Reference data SID'!$B:$M,12,FALSE))</f>
        <v/>
      </c>
      <c r="AL81" s="16" t="str">
        <f>IF(ISERROR(VLOOKUP(CONCATENATE($A81,"_",AL$2),'Reference data SID'!$B:$M,12,FALSE)),"",VLOOKUP(CONCATENATE($A81,"_",AL$2),'Reference data SID'!$B:$M,12,FALSE))</f>
        <v/>
      </c>
      <c r="AM81" s="16" t="str">
        <f>IF(ISERROR(VLOOKUP(CONCATENATE($A81,"_",AM$2),'Reference data SID'!$B:$M,12,FALSE)),"",VLOOKUP(CONCATENATE($A81,"_",AM$2),'Reference data SID'!$B:$M,12,FALSE))</f>
        <v/>
      </c>
      <c r="AN81" s="16" t="str">
        <f>IF(ISERROR(VLOOKUP(CONCATENATE($A81,"_",AN$2),'Reference data SID'!$B:$M,12,FALSE)),"",VLOOKUP(CONCATENATE($A81,"_",AN$2),'Reference data SID'!$B:$M,12,FALSE))</f>
        <v/>
      </c>
      <c r="AO81" s="16" t="str">
        <f>IF(ISERROR(VLOOKUP(CONCATENATE($A81,"_",AO$2),'Reference data SID'!$B:$M,12,FALSE)),"",VLOOKUP(CONCATENATE($A81,"_",AO$2),'Reference data SID'!$B:$M,12,FALSE))</f>
        <v/>
      </c>
      <c r="AP81" s="16" t="str">
        <f>IF(ISERROR(VLOOKUP(CONCATENATE($A81,"_",AP$2),'Reference data SID'!$B:$M,12,FALSE)),"",VLOOKUP(CONCATENATE($A81,"_",AP$2),'Reference data SID'!$B:$M,12,FALSE))</f>
        <v/>
      </c>
      <c r="AQ81" s="16" t="str">
        <f>IF(ISERROR(VLOOKUP(CONCATENATE($A81,"_",AQ$2),'Reference data SID'!$B:$M,12,FALSE)),"",VLOOKUP(CONCATENATE($A81,"_",AQ$2),'Reference data SID'!$B:$M,12,FALSE))</f>
        <v/>
      </c>
      <c r="AR81" s="16" t="str">
        <f>IF(ISERROR(VLOOKUP(CONCATENATE($A81,"_",AR$2),'Reference data SID'!$B:$M,12,FALSE)),"",VLOOKUP(CONCATENATE($A81,"_",AR$2),'Reference data SID'!$B:$M,12,FALSE))</f>
        <v/>
      </c>
      <c r="AS81" s="16" t="str">
        <f>IF(ISERROR(VLOOKUP(CONCATENATE($A81,"_",AS$2),'Reference data SID'!$B:$M,12,FALSE)),"",VLOOKUP(CONCATENATE($A81,"_",AS$2),'Reference data SID'!$B:$M,12,FALSE))</f>
        <v/>
      </c>
      <c r="AT81" s="16" t="str">
        <f>IF(ISERROR(VLOOKUP(CONCATENATE($A81,"_",AT$2),'Reference data SID'!$B:$M,12,FALSE)),"",VLOOKUP(CONCATENATE($A81,"_",AT$2),'Reference data SID'!$B:$M,12,FALSE))</f>
        <v/>
      </c>
    </row>
    <row r="82" spans="1:46" x14ac:dyDescent="0.25">
      <c r="A82">
        <v>78</v>
      </c>
      <c r="B82" s="16" t="str">
        <f>IF(ISERROR(VLOOKUP(CONCATENATE($A82,"_",B$2),'Reference data SID'!$B:$M,12,FALSE)),"",VLOOKUP(CONCATENATE($A82,"_",B$2),'Reference data SID'!$B:$M,12,FALSE))</f>
        <v/>
      </c>
      <c r="C82" s="16" t="str">
        <f>IF(ISERROR(VLOOKUP(CONCATENATE($A82,"_",C$2),'Reference data SID'!$B:$M,12,FALSE)),"",VLOOKUP(CONCATENATE($A82,"_",C$2),'Reference data SID'!$B:$M,12,FALSE))</f>
        <v/>
      </c>
      <c r="D82" s="16" t="str">
        <f>IF(ISERROR(VLOOKUP(CONCATENATE($A82,"_",D$2),'Reference data SID'!$B:$M,12,FALSE)),"",VLOOKUP(CONCATENATE($A82,"_",D$2),'Reference data SID'!$B:$M,12,FALSE))</f>
        <v/>
      </c>
      <c r="E82" s="16" t="str">
        <f>IF(ISERROR(VLOOKUP(CONCATENATE($A82,"_",E$2),'Reference data SID'!$B:$M,12,FALSE)),"",VLOOKUP(CONCATENATE($A82,"_",E$2),'Reference data SID'!$B:$M,12,FALSE))</f>
        <v/>
      </c>
      <c r="F82" s="16" t="str">
        <f>IF(ISERROR(VLOOKUP(CONCATENATE($A82,"_",F$2),'Reference data SID'!$B:$M,12,FALSE)),"",VLOOKUP(CONCATENATE($A82,"_",F$2),'Reference data SID'!$B:$M,12,FALSE))</f>
        <v/>
      </c>
      <c r="G82" s="16" t="str">
        <f>IF(ISERROR(VLOOKUP(CONCATENATE($A82,"_",G$2),'Reference data SID'!$B:$M,12,FALSE)),"",VLOOKUP(CONCATENATE($A82,"_",G$2),'Reference data SID'!$B:$M,12,FALSE))</f>
        <v/>
      </c>
      <c r="H82" s="16" t="str">
        <f>IF(ISERROR(VLOOKUP(CONCATENATE($A82,"_",H$2),'Reference data SID'!$B:$M,12,FALSE)),"",VLOOKUP(CONCATENATE($A82,"_",H$2),'Reference data SID'!$B:$M,12,FALSE))</f>
        <v/>
      </c>
      <c r="I82" s="16" t="str">
        <f>IF(ISERROR(VLOOKUP(CONCATENATE($A82,"_",I$2),'Reference data SID'!$B:$M,12,FALSE)),"",VLOOKUP(CONCATENATE($A82,"_",I$2),'Reference data SID'!$B:$M,12,FALSE))</f>
        <v/>
      </c>
      <c r="J82" s="16" t="str">
        <f>IF(ISERROR(VLOOKUP(CONCATENATE($A82,"_",J$2),'Reference data SID'!$B:$M,12,FALSE)),"",VLOOKUP(CONCATENATE($A82,"_",J$2),'Reference data SID'!$B:$M,12,FALSE))</f>
        <v/>
      </c>
      <c r="K82" s="16" t="str">
        <f>IF(ISERROR(VLOOKUP(CONCATENATE($A82,"_",K$2),'Reference data SID'!$B:$M,12,FALSE)),"",VLOOKUP(CONCATENATE($A82,"_",K$2),'Reference data SID'!$B:$M,12,FALSE))</f>
        <v/>
      </c>
      <c r="L82" s="16" t="str">
        <f>IF(ISERROR(VLOOKUP(CONCATENATE($A82,"_",L$2),'Reference data SID'!$B:$M,12,FALSE)),"",VLOOKUP(CONCATENATE($A82,"_",L$2),'Reference data SID'!$B:$M,12,FALSE))</f>
        <v/>
      </c>
      <c r="M82" s="16" t="str">
        <f>IF(ISERROR(VLOOKUP(CONCATENATE($A82,"_",M$2),'Reference data SID'!$B:$M,12,FALSE)),"",VLOOKUP(CONCATENATE($A82,"_",M$2),'Reference data SID'!$B:$M,12,FALSE))</f>
        <v/>
      </c>
      <c r="N82" s="16" t="str">
        <f>IF(ISERROR(VLOOKUP(CONCATENATE($A82,"_",N$2),'Reference data SID'!$B:$M,12,FALSE)),"",VLOOKUP(CONCATENATE($A82,"_",N$2),'Reference data SID'!$B:$M,12,FALSE))</f>
        <v/>
      </c>
      <c r="O82" s="16" t="str">
        <f>IF(ISERROR(VLOOKUP(CONCATENATE($A82,"_",O$2),'Reference data SID'!$B:$M,12,FALSE)),"",VLOOKUP(CONCATENATE($A82,"_",O$2),'Reference data SID'!$B:$M,12,FALSE))</f>
        <v/>
      </c>
      <c r="P82" s="16" t="str">
        <f>IF(ISERROR(VLOOKUP(CONCATENATE($A82,"_",P$2),'Reference data SID'!$B:$M,12,FALSE)),"",VLOOKUP(CONCATENATE($A82,"_",P$2),'Reference data SID'!$B:$M,12,FALSE))</f>
        <v/>
      </c>
      <c r="Q82" s="16" t="str">
        <f>IF(ISERROR(VLOOKUP(CONCATENATE($A82,"_",Q$2),'Reference data SID'!$B:$M,12,FALSE)),"",VLOOKUP(CONCATENATE($A82,"_",Q$2),'Reference data SID'!$B:$M,12,FALSE))</f>
        <v/>
      </c>
      <c r="R82" s="16" t="str">
        <f>IF(ISERROR(VLOOKUP(CONCATENATE($A82,"_",R$2),'Reference data SID'!$B:$M,12,FALSE)),"",VLOOKUP(CONCATENATE($A82,"_",R$2),'Reference data SID'!$B:$M,12,FALSE))</f>
        <v/>
      </c>
      <c r="S82" s="16" t="str">
        <f>IF(ISERROR(VLOOKUP(CONCATENATE($A82,"_",S$2),'Reference data SID'!$B:$M,12,FALSE)),"",VLOOKUP(CONCATENATE($A82,"_",S$2),'Reference data SID'!$B:$M,12,FALSE))</f>
        <v/>
      </c>
      <c r="T82" s="16" t="str">
        <f>IF(ISERROR(VLOOKUP(CONCATENATE($A82,"_",T$2),'Reference data SID'!$B:$M,12,FALSE)),"",VLOOKUP(CONCATENATE($A82,"_",T$2),'Reference data SID'!$B:$M,12,FALSE))</f>
        <v/>
      </c>
      <c r="U82" s="16" t="str">
        <f>IF(ISERROR(VLOOKUP(CONCATENATE($A82,"_",U$2),'Reference data SID'!$B:$M,12,FALSE)),"",VLOOKUP(CONCATENATE($A82,"_",U$2),'Reference data SID'!$B:$M,12,FALSE))</f>
        <v/>
      </c>
      <c r="V82" s="16" t="str">
        <f>IF(ISERROR(VLOOKUP(CONCATENATE($A82,"_",V$2),'Reference data SID'!$B:$M,12,FALSE)),"",VLOOKUP(CONCATENATE($A82,"_",V$2),'Reference data SID'!$B:$M,12,FALSE))</f>
        <v/>
      </c>
      <c r="W82" s="16" t="str">
        <f>IF(ISERROR(VLOOKUP(CONCATENATE($A82,"_",W$2),'Reference data SID'!$B:$M,12,FALSE)),"",VLOOKUP(CONCATENATE($A82,"_",W$2),'Reference data SID'!$B:$M,12,FALSE))</f>
        <v/>
      </c>
      <c r="X82" s="16" t="str">
        <f>IF(ISERROR(VLOOKUP(CONCATENATE($A82,"_",X$2),'Reference data SID'!$B:$M,12,FALSE)),"",VLOOKUP(CONCATENATE($A82,"_",X$2),'Reference data SID'!$B:$M,12,FALSE))</f>
        <v/>
      </c>
      <c r="Y82" s="17" t="str">
        <f>IF(ISERROR(VLOOKUP(CONCATENATE($A82,"_",Y$2),'Reference data SID'!$B:$M,12,FALSE)),"",VLOOKUP(CONCATENATE($A82,"_",Y$2),'Reference data SID'!$B:$M,12,FALSE))</f>
        <v>218-053-5</v>
      </c>
      <c r="Z82" s="16" t="str">
        <f>IF(ISERROR(VLOOKUP(CONCATENATE($A82,"_",Z$2),'Reference data SID'!$B:$M,12,FALSE)),"",VLOOKUP(CONCATENATE($A82,"_",Z$2),'Reference data SID'!$B:$M,12,FALSE))</f>
        <v/>
      </c>
      <c r="AA82" s="16" t="str">
        <f>IF(ISERROR(VLOOKUP(CONCATENATE($A82,"_",AA$2),'Reference data SID'!$B:$M,12,FALSE)),"",VLOOKUP(CONCATENATE($A82,"_",AA$2),'Reference data SID'!$B:$M,12,FALSE))</f>
        <v/>
      </c>
      <c r="AB82" s="16" t="str">
        <f>IF(ISERROR(VLOOKUP(CONCATENATE($A82,"_",AB$2),'Reference data SID'!$B:$M,12,FALSE)),"",VLOOKUP(CONCATENATE($A82,"_",AB$2),'Reference data SID'!$B:$M,12,FALSE))</f>
        <v/>
      </c>
      <c r="AC82" s="16" t="str">
        <f>IF(ISERROR(VLOOKUP(CONCATENATE($A82,"_",AC$2),'Reference data SID'!$B:$M,12,FALSE)),"",VLOOKUP(CONCATENATE($A82,"_",AC$2),'Reference data SID'!$B:$M,12,FALSE))</f>
        <v/>
      </c>
      <c r="AD82" s="16" t="str">
        <f>IF(ISERROR(VLOOKUP(CONCATENATE($A82,"_",AD$2),'Reference data SID'!$B:$M,12,FALSE)),"",VLOOKUP(CONCATENATE($A82,"_",AD$2),'Reference data SID'!$B:$M,12,FALSE))</f>
        <v/>
      </c>
      <c r="AE82" s="16" t="str">
        <f>IF(ISERROR(VLOOKUP(CONCATENATE($A82,"_",AE$2),'Reference data SID'!$B:$M,12,FALSE)),"",VLOOKUP(CONCATENATE($A82,"_",AE$2),'Reference data SID'!$B:$M,12,FALSE))</f>
        <v/>
      </c>
      <c r="AF82" s="16" t="str">
        <f>IF(ISERROR(VLOOKUP(CONCATENATE($A82,"_",AF$2),'Reference data SID'!$B:$M,12,FALSE)),"",VLOOKUP(CONCATENATE($A82,"_",AF$2),'Reference data SID'!$B:$M,12,FALSE))</f>
        <v/>
      </c>
      <c r="AG82" s="16" t="str">
        <f>IF(ISERROR(VLOOKUP(CONCATENATE($A82,"_",AG$2),'Reference data SID'!$B:$M,12,FALSE)),"",VLOOKUP(CONCATENATE($A82,"_",AG$2),'Reference data SID'!$B:$M,12,FALSE))</f>
        <v/>
      </c>
      <c r="AH82" s="16" t="str">
        <f>IF(ISERROR(VLOOKUP(CONCATENATE($A82,"_",AH$2),'Reference data SID'!$B:$M,12,FALSE)),"",VLOOKUP(CONCATENATE($A82,"_",AH$2),'Reference data SID'!$B:$M,12,FALSE))</f>
        <v/>
      </c>
      <c r="AI82" s="16" t="str">
        <f>IF(ISERROR(VLOOKUP(CONCATENATE($A82,"_",AI$2),'Reference data SID'!$B:$M,12,FALSE)),"",VLOOKUP(CONCATENATE($A82,"_",AI$2),'Reference data SID'!$B:$M,12,FALSE))</f>
        <v/>
      </c>
      <c r="AJ82" s="16" t="str">
        <f>IF(ISERROR(VLOOKUP(CONCATENATE($A82,"_",AJ$2),'Reference data SID'!$B:$M,12,FALSE)),"",VLOOKUP(CONCATENATE($A82,"_",AJ$2),'Reference data SID'!$B:$M,12,FALSE))</f>
        <v/>
      </c>
      <c r="AK82" s="16" t="str">
        <f>IF(ISERROR(VLOOKUP(CONCATENATE($A82,"_",AK$2),'Reference data SID'!$B:$M,12,FALSE)),"",VLOOKUP(CONCATENATE($A82,"_",AK$2),'Reference data SID'!$B:$M,12,FALSE))</f>
        <v/>
      </c>
      <c r="AL82" s="16" t="str">
        <f>IF(ISERROR(VLOOKUP(CONCATENATE($A82,"_",AL$2),'Reference data SID'!$B:$M,12,FALSE)),"",VLOOKUP(CONCATENATE($A82,"_",AL$2),'Reference data SID'!$B:$M,12,FALSE))</f>
        <v/>
      </c>
      <c r="AM82" s="16" t="str">
        <f>IF(ISERROR(VLOOKUP(CONCATENATE($A82,"_",AM$2),'Reference data SID'!$B:$M,12,FALSE)),"",VLOOKUP(CONCATENATE($A82,"_",AM$2),'Reference data SID'!$B:$M,12,FALSE))</f>
        <v/>
      </c>
      <c r="AN82" s="16" t="str">
        <f>IF(ISERROR(VLOOKUP(CONCATENATE($A82,"_",AN$2),'Reference data SID'!$B:$M,12,FALSE)),"",VLOOKUP(CONCATENATE($A82,"_",AN$2),'Reference data SID'!$B:$M,12,FALSE))</f>
        <v/>
      </c>
      <c r="AO82" s="16" t="str">
        <f>IF(ISERROR(VLOOKUP(CONCATENATE($A82,"_",AO$2),'Reference data SID'!$B:$M,12,FALSE)),"",VLOOKUP(CONCATENATE($A82,"_",AO$2),'Reference data SID'!$B:$M,12,FALSE))</f>
        <v/>
      </c>
      <c r="AP82" s="16" t="str">
        <f>IF(ISERROR(VLOOKUP(CONCATENATE($A82,"_",AP$2),'Reference data SID'!$B:$M,12,FALSE)),"",VLOOKUP(CONCATENATE($A82,"_",AP$2),'Reference data SID'!$B:$M,12,FALSE))</f>
        <v/>
      </c>
      <c r="AQ82" s="16" t="str">
        <f>IF(ISERROR(VLOOKUP(CONCATENATE($A82,"_",AQ$2),'Reference data SID'!$B:$M,12,FALSE)),"",VLOOKUP(CONCATENATE($A82,"_",AQ$2),'Reference data SID'!$B:$M,12,FALSE))</f>
        <v/>
      </c>
      <c r="AR82" s="16" t="str">
        <f>IF(ISERROR(VLOOKUP(CONCATENATE($A82,"_",AR$2),'Reference data SID'!$B:$M,12,FALSE)),"",VLOOKUP(CONCATENATE($A82,"_",AR$2),'Reference data SID'!$B:$M,12,FALSE))</f>
        <v/>
      </c>
      <c r="AS82" s="16" t="str">
        <f>IF(ISERROR(VLOOKUP(CONCATENATE($A82,"_",AS$2),'Reference data SID'!$B:$M,12,FALSE)),"",VLOOKUP(CONCATENATE($A82,"_",AS$2),'Reference data SID'!$B:$M,12,FALSE))</f>
        <v/>
      </c>
      <c r="AT82" s="16" t="str">
        <f>IF(ISERROR(VLOOKUP(CONCATENATE($A82,"_",AT$2),'Reference data SID'!$B:$M,12,FALSE)),"",VLOOKUP(CONCATENATE($A82,"_",AT$2),'Reference data SID'!$B:$M,12,FALSE))</f>
        <v/>
      </c>
    </row>
    <row r="83" spans="1:46" x14ac:dyDescent="0.25">
      <c r="A83">
        <v>79</v>
      </c>
      <c r="B83" s="16" t="str">
        <f>IF(ISERROR(VLOOKUP(CONCATENATE($A83,"_",B$2),'Reference data SID'!$B:$M,12,FALSE)),"",VLOOKUP(CONCATENATE($A83,"_",B$2),'Reference data SID'!$B:$M,12,FALSE))</f>
        <v/>
      </c>
      <c r="C83" s="16" t="str">
        <f>IF(ISERROR(VLOOKUP(CONCATENATE($A83,"_",C$2),'Reference data SID'!$B:$M,12,FALSE)),"",VLOOKUP(CONCATENATE($A83,"_",C$2),'Reference data SID'!$B:$M,12,FALSE))</f>
        <v/>
      </c>
      <c r="D83" s="16" t="str">
        <f>IF(ISERROR(VLOOKUP(CONCATENATE($A83,"_",D$2),'Reference data SID'!$B:$M,12,FALSE)),"",VLOOKUP(CONCATENATE($A83,"_",D$2),'Reference data SID'!$B:$M,12,FALSE))</f>
        <v/>
      </c>
      <c r="E83" s="16" t="str">
        <f>IF(ISERROR(VLOOKUP(CONCATENATE($A83,"_",E$2),'Reference data SID'!$B:$M,12,FALSE)),"",VLOOKUP(CONCATENATE($A83,"_",E$2),'Reference data SID'!$B:$M,12,FALSE))</f>
        <v/>
      </c>
      <c r="F83" s="16" t="str">
        <f>IF(ISERROR(VLOOKUP(CONCATENATE($A83,"_",F$2),'Reference data SID'!$B:$M,12,FALSE)),"",VLOOKUP(CONCATENATE($A83,"_",F$2),'Reference data SID'!$B:$M,12,FALSE))</f>
        <v/>
      </c>
      <c r="G83" s="16" t="str">
        <f>IF(ISERROR(VLOOKUP(CONCATENATE($A83,"_",G$2),'Reference data SID'!$B:$M,12,FALSE)),"",VLOOKUP(CONCATENATE($A83,"_",G$2),'Reference data SID'!$B:$M,12,FALSE))</f>
        <v/>
      </c>
      <c r="H83" s="16" t="str">
        <f>IF(ISERROR(VLOOKUP(CONCATENATE($A83,"_",H$2),'Reference data SID'!$B:$M,12,FALSE)),"",VLOOKUP(CONCATENATE($A83,"_",H$2),'Reference data SID'!$B:$M,12,FALSE))</f>
        <v/>
      </c>
      <c r="I83" s="16" t="str">
        <f>IF(ISERROR(VLOOKUP(CONCATENATE($A83,"_",I$2),'Reference data SID'!$B:$M,12,FALSE)),"",VLOOKUP(CONCATENATE($A83,"_",I$2),'Reference data SID'!$B:$M,12,FALSE))</f>
        <v/>
      </c>
      <c r="J83" s="16" t="str">
        <f>IF(ISERROR(VLOOKUP(CONCATENATE($A83,"_",J$2),'Reference data SID'!$B:$M,12,FALSE)),"",VLOOKUP(CONCATENATE($A83,"_",J$2),'Reference data SID'!$B:$M,12,FALSE))</f>
        <v/>
      </c>
      <c r="K83" s="16" t="str">
        <f>IF(ISERROR(VLOOKUP(CONCATENATE($A83,"_",K$2),'Reference data SID'!$B:$M,12,FALSE)),"",VLOOKUP(CONCATENATE($A83,"_",K$2),'Reference data SID'!$B:$M,12,FALSE))</f>
        <v/>
      </c>
      <c r="L83" s="16" t="str">
        <f>IF(ISERROR(VLOOKUP(CONCATENATE($A83,"_",L$2),'Reference data SID'!$B:$M,12,FALSE)),"",VLOOKUP(CONCATENATE($A83,"_",L$2),'Reference data SID'!$B:$M,12,FALSE))</f>
        <v/>
      </c>
      <c r="M83" s="16" t="str">
        <f>IF(ISERROR(VLOOKUP(CONCATENATE($A83,"_",M$2),'Reference data SID'!$B:$M,12,FALSE)),"",VLOOKUP(CONCATENATE($A83,"_",M$2),'Reference data SID'!$B:$M,12,FALSE))</f>
        <v/>
      </c>
      <c r="N83" s="16" t="str">
        <f>IF(ISERROR(VLOOKUP(CONCATENATE($A83,"_",N$2),'Reference data SID'!$B:$M,12,FALSE)),"",VLOOKUP(CONCATENATE($A83,"_",N$2),'Reference data SID'!$B:$M,12,FALSE))</f>
        <v/>
      </c>
      <c r="O83" s="16" t="str">
        <f>IF(ISERROR(VLOOKUP(CONCATENATE($A83,"_",O$2),'Reference data SID'!$B:$M,12,FALSE)),"",VLOOKUP(CONCATENATE($A83,"_",O$2),'Reference data SID'!$B:$M,12,FALSE))</f>
        <v/>
      </c>
      <c r="P83" s="16" t="str">
        <f>IF(ISERROR(VLOOKUP(CONCATENATE($A83,"_",P$2),'Reference data SID'!$B:$M,12,FALSE)),"",VLOOKUP(CONCATENATE($A83,"_",P$2),'Reference data SID'!$B:$M,12,FALSE))</f>
        <v/>
      </c>
      <c r="Q83" s="16" t="str">
        <f>IF(ISERROR(VLOOKUP(CONCATENATE($A83,"_",Q$2),'Reference data SID'!$B:$M,12,FALSE)),"",VLOOKUP(CONCATENATE($A83,"_",Q$2),'Reference data SID'!$B:$M,12,FALSE))</f>
        <v/>
      </c>
      <c r="R83" s="16" t="str">
        <f>IF(ISERROR(VLOOKUP(CONCATENATE($A83,"_",R$2),'Reference data SID'!$B:$M,12,FALSE)),"",VLOOKUP(CONCATENATE($A83,"_",R$2),'Reference data SID'!$B:$M,12,FALSE))</f>
        <v/>
      </c>
      <c r="S83" s="16" t="str">
        <f>IF(ISERROR(VLOOKUP(CONCATENATE($A83,"_",S$2),'Reference data SID'!$B:$M,12,FALSE)),"",VLOOKUP(CONCATENATE($A83,"_",S$2),'Reference data SID'!$B:$M,12,FALSE))</f>
        <v/>
      </c>
      <c r="T83" s="16" t="str">
        <f>IF(ISERROR(VLOOKUP(CONCATENATE($A83,"_",T$2),'Reference data SID'!$B:$M,12,FALSE)),"",VLOOKUP(CONCATENATE($A83,"_",T$2),'Reference data SID'!$B:$M,12,FALSE))</f>
        <v/>
      </c>
      <c r="U83" s="16" t="str">
        <f>IF(ISERROR(VLOOKUP(CONCATENATE($A83,"_",U$2),'Reference data SID'!$B:$M,12,FALSE)),"",VLOOKUP(CONCATENATE($A83,"_",U$2),'Reference data SID'!$B:$M,12,FALSE))</f>
        <v/>
      </c>
      <c r="V83" s="16" t="str">
        <f>IF(ISERROR(VLOOKUP(CONCATENATE($A83,"_",V$2),'Reference data SID'!$B:$M,12,FALSE)),"",VLOOKUP(CONCATENATE($A83,"_",V$2),'Reference data SID'!$B:$M,12,FALSE))</f>
        <v/>
      </c>
      <c r="W83" s="16" t="str">
        <f>IF(ISERROR(VLOOKUP(CONCATENATE($A83,"_",W$2),'Reference data SID'!$B:$M,12,FALSE)),"",VLOOKUP(CONCATENATE($A83,"_",W$2),'Reference data SID'!$B:$M,12,FALSE))</f>
        <v/>
      </c>
      <c r="X83" s="16" t="str">
        <f>IF(ISERROR(VLOOKUP(CONCATENATE($A83,"_",X$2),'Reference data SID'!$B:$M,12,FALSE)),"",VLOOKUP(CONCATENATE($A83,"_",X$2),'Reference data SID'!$B:$M,12,FALSE))</f>
        <v/>
      </c>
      <c r="Y83" s="17" t="str">
        <f>IF(ISERROR(VLOOKUP(CONCATENATE($A83,"_",Y$2),'Reference data SID'!$B:$M,12,FALSE)),"",VLOOKUP(CONCATENATE($A83,"_",Y$2),'Reference data SID'!$B:$M,12,FALSE))</f>
        <v>217-877-2</v>
      </c>
      <c r="Z83" s="16" t="str">
        <f>IF(ISERROR(VLOOKUP(CONCATENATE($A83,"_",Z$2),'Reference data SID'!$B:$M,12,FALSE)),"",VLOOKUP(CONCATENATE($A83,"_",Z$2),'Reference data SID'!$B:$M,12,FALSE))</f>
        <v/>
      </c>
      <c r="AA83" s="16" t="str">
        <f>IF(ISERROR(VLOOKUP(CONCATENATE($A83,"_",AA$2),'Reference data SID'!$B:$M,12,FALSE)),"",VLOOKUP(CONCATENATE($A83,"_",AA$2),'Reference data SID'!$B:$M,12,FALSE))</f>
        <v/>
      </c>
      <c r="AB83" s="16" t="str">
        <f>IF(ISERROR(VLOOKUP(CONCATENATE($A83,"_",AB$2),'Reference data SID'!$B:$M,12,FALSE)),"",VLOOKUP(CONCATENATE($A83,"_",AB$2),'Reference data SID'!$B:$M,12,FALSE))</f>
        <v/>
      </c>
      <c r="AC83" s="16" t="str">
        <f>IF(ISERROR(VLOOKUP(CONCATENATE($A83,"_",AC$2),'Reference data SID'!$B:$M,12,FALSE)),"",VLOOKUP(CONCATENATE($A83,"_",AC$2),'Reference data SID'!$B:$M,12,FALSE))</f>
        <v/>
      </c>
      <c r="AD83" s="16" t="str">
        <f>IF(ISERROR(VLOOKUP(CONCATENATE($A83,"_",AD$2),'Reference data SID'!$B:$M,12,FALSE)),"",VLOOKUP(CONCATENATE($A83,"_",AD$2),'Reference data SID'!$B:$M,12,FALSE))</f>
        <v/>
      </c>
      <c r="AE83" s="16" t="str">
        <f>IF(ISERROR(VLOOKUP(CONCATENATE($A83,"_",AE$2),'Reference data SID'!$B:$M,12,FALSE)),"",VLOOKUP(CONCATENATE($A83,"_",AE$2),'Reference data SID'!$B:$M,12,FALSE))</f>
        <v/>
      </c>
      <c r="AF83" s="16" t="str">
        <f>IF(ISERROR(VLOOKUP(CONCATENATE($A83,"_",AF$2),'Reference data SID'!$B:$M,12,FALSE)),"",VLOOKUP(CONCATENATE($A83,"_",AF$2),'Reference data SID'!$B:$M,12,FALSE))</f>
        <v/>
      </c>
      <c r="AG83" s="16" t="str">
        <f>IF(ISERROR(VLOOKUP(CONCATENATE($A83,"_",AG$2),'Reference data SID'!$B:$M,12,FALSE)),"",VLOOKUP(CONCATENATE($A83,"_",AG$2),'Reference data SID'!$B:$M,12,FALSE))</f>
        <v/>
      </c>
      <c r="AH83" s="16" t="str">
        <f>IF(ISERROR(VLOOKUP(CONCATENATE($A83,"_",AH$2),'Reference data SID'!$B:$M,12,FALSE)),"",VLOOKUP(CONCATENATE($A83,"_",AH$2),'Reference data SID'!$B:$M,12,FALSE))</f>
        <v/>
      </c>
      <c r="AI83" s="16" t="str">
        <f>IF(ISERROR(VLOOKUP(CONCATENATE($A83,"_",AI$2),'Reference data SID'!$B:$M,12,FALSE)),"",VLOOKUP(CONCATENATE($A83,"_",AI$2),'Reference data SID'!$B:$M,12,FALSE))</f>
        <v/>
      </c>
      <c r="AJ83" s="16" t="str">
        <f>IF(ISERROR(VLOOKUP(CONCATENATE($A83,"_",AJ$2),'Reference data SID'!$B:$M,12,FALSE)),"",VLOOKUP(CONCATENATE($A83,"_",AJ$2),'Reference data SID'!$B:$M,12,FALSE))</f>
        <v/>
      </c>
      <c r="AK83" s="16" t="str">
        <f>IF(ISERROR(VLOOKUP(CONCATENATE($A83,"_",AK$2),'Reference data SID'!$B:$M,12,FALSE)),"",VLOOKUP(CONCATENATE($A83,"_",AK$2),'Reference data SID'!$B:$M,12,FALSE))</f>
        <v/>
      </c>
      <c r="AL83" s="16" t="str">
        <f>IF(ISERROR(VLOOKUP(CONCATENATE($A83,"_",AL$2),'Reference data SID'!$B:$M,12,FALSE)),"",VLOOKUP(CONCATENATE($A83,"_",AL$2),'Reference data SID'!$B:$M,12,FALSE))</f>
        <v/>
      </c>
      <c r="AM83" s="16" t="str">
        <f>IF(ISERROR(VLOOKUP(CONCATENATE($A83,"_",AM$2),'Reference data SID'!$B:$M,12,FALSE)),"",VLOOKUP(CONCATENATE($A83,"_",AM$2),'Reference data SID'!$B:$M,12,FALSE))</f>
        <v/>
      </c>
      <c r="AN83" s="16" t="str">
        <f>IF(ISERROR(VLOOKUP(CONCATENATE($A83,"_",AN$2),'Reference data SID'!$B:$M,12,FALSE)),"",VLOOKUP(CONCATENATE($A83,"_",AN$2),'Reference data SID'!$B:$M,12,FALSE))</f>
        <v/>
      </c>
      <c r="AO83" s="16" t="str">
        <f>IF(ISERROR(VLOOKUP(CONCATENATE($A83,"_",AO$2),'Reference data SID'!$B:$M,12,FALSE)),"",VLOOKUP(CONCATENATE($A83,"_",AO$2),'Reference data SID'!$B:$M,12,FALSE))</f>
        <v/>
      </c>
      <c r="AP83" s="16" t="str">
        <f>IF(ISERROR(VLOOKUP(CONCATENATE($A83,"_",AP$2),'Reference data SID'!$B:$M,12,FALSE)),"",VLOOKUP(CONCATENATE($A83,"_",AP$2),'Reference data SID'!$B:$M,12,FALSE))</f>
        <v/>
      </c>
      <c r="AQ83" s="16" t="str">
        <f>IF(ISERROR(VLOOKUP(CONCATENATE($A83,"_",AQ$2),'Reference data SID'!$B:$M,12,FALSE)),"",VLOOKUP(CONCATENATE($A83,"_",AQ$2),'Reference data SID'!$B:$M,12,FALSE))</f>
        <v/>
      </c>
      <c r="AR83" s="16" t="str">
        <f>IF(ISERROR(VLOOKUP(CONCATENATE($A83,"_",AR$2),'Reference data SID'!$B:$M,12,FALSE)),"",VLOOKUP(CONCATENATE($A83,"_",AR$2),'Reference data SID'!$B:$M,12,FALSE))</f>
        <v/>
      </c>
      <c r="AS83" s="16" t="str">
        <f>IF(ISERROR(VLOOKUP(CONCATENATE($A83,"_",AS$2),'Reference data SID'!$B:$M,12,FALSE)),"",VLOOKUP(CONCATENATE($A83,"_",AS$2),'Reference data SID'!$B:$M,12,FALSE))</f>
        <v/>
      </c>
      <c r="AT83" s="16" t="str">
        <f>IF(ISERROR(VLOOKUP(CONCATENATE($A83,"_",AT$2),'Reference data SID'!$B:$M,12,FALSE)),"",VLOOKUP(CONCATENATE($A83,"_",AT$2),'Reference data SID'!$B:$M,12,FALSE))</f>
        <v/>
      </c>
    </row>
    <row r="84" spans="1:46" x14ac:dyDescent="0.25">
      <c r="A84">
        <v>80</v>
      </c>
      <c r="B84" s="16" t="str">
        <f>IF(ISERROR(VLOOKUP(CONCATENATE($A84,"_",B$2),'Reference data SID'!$B:$M,12,FALSE)),"",VLOOKUP(CONCATENATE($A84,"_",B$2),'Reference data SID'!$B:$M,12,FALSE))</f>
        <v/>
      </c>
      <c r="C84" s="16" t="str">
        <f>IF(ISERROR(VLOOKUP(CONCATENATE($A84,"_",C$2),'Reference data SID'!$B:$M,12,FALSE)),"",VLOOKUP(CONCATENATE($A84,"_",C$2),'Reference data SID'!$B:$M,12,FALSE))</f>
        <v/>
      </c>
      <c r="D84" s="16" t="str">
        <f>IF(ISERROR(VLOOKUP(CONCATENATE($A84,"_",D$2),'Reference data SID'!$B:$M,12,FALSE)),"",VLOOKUP(CONCATENATE($A84,"_",D$2),'Reference data SID'!$B:$M,12,FALSE))</f>
        <v/>
      </c>
      <c r="E84" s="16" t="str">
        <f>IF(ISERROR(VLOOKUP(CONCATENATE($A84,"_",E$2),'Reference data SID'!$B:$M,12,FALSE)),"",VLOOKUP(CONCATENATE($A84,"_",E$2),'Reference data SID'!$B:$M,12,FALSE))</f>
        <v/>
      </c>
      <c r="F84" s="16" t="str">
        <f>IF(ISERROR(VLOOKUP(CONCATENATE($A84,"_",F$2),'Reference data SID'!$B:$M,12,FALSE)),"",VLOOKUP(CONCATENATE($A84,"_",F$2),'Reference data SID'!$B:$M,12,FALSE))</f>
        <v/>
      </c>
      <c r="G84" s="16" t="str">
        <f>IF(ISERROR(VLOOKUP(CONCATENATE($A84,"_",G$2),'Reference data SID'!$B:$M,12,FALSE)),"",VLOOKUP(CONCATENATE($A84,"_",G$2),'Reference data SID'!$B:$M,12,FALSE))</f>
        <v/>
      </c>
      <c r="H84" s="16" t="str">
        <f>IF(ISERROR(VLOOKUP(CONCATENATE($A84,"_",H$2),'Reference data SID'!$B:$M,12,FALSE)),"",VLOOKUP(CONCATENATE($A84,"_",H$2),'Reference data SID'!$B:$M,12,FALSE))</f>
        <v/>
      </c>
      <c r="I84" s="16" t="str">
        <f>IF(ISERROR(VLOOKUP(CONCATENATE($A84,"_",I$2),'Reference data SID'!$B:$M,12,FALSE)),"",VLOOKUP(CONCATENATE($A84,"_",I$2),'Reference data SID'!$B:$M,12,FALSE))</f>
        <v/>
      </c>
      <c r="J84" s="16" t="str">
        <f>IF(ISERROR(VLOOKUP(CONCATENATE($A84,"_",J$2),'Reference data SID'!$B:$M,12,FALSE)),"",VLOOKUP(CONCATENATE($A84,"_",J$2),'Reference data SID'!$B:$M,12,FALSE))</f>
        <v/>
      </c>
      <c r="K84" s="16" t="str">
        <f>IF(ISERROR(VLOOKUP(CONCATENATE($A84,"_",K$2),'Reference data SID'!$B:$M,12,FALSE)),"",VLOOKUP(CONCATENATE($A84,"_",K$2),'Reference data SID'!$B:$M,12,FALSE))</f>
        <v/>
      </c>
      <c r="L84" s="16" t="str">
        <f>IF(ISERROR(VLOOKUP(CONCATENATE($A84,"_",L$2),'Reference data SID'!$B:$M,12,FALSE)),"",VLOOKUP(CONCATENATE($A84,"_",L$2),'Reference data SID'!$B:$M,12,FALSE))</f>
        <v/>
      </c>
      <c r="M84" s="16" t="str">
        <f>IF(ISERROR(VLOOKUP(CONCATENATE($A84,"_",M$2),'Reference data SID'!$B:$M,12,FALSE)),"",VLOOKUP(CONCATENATE($A84,"_",M$2),'Reference data SID'!$B:$M,12,FALSE))</f>
        <v/>
      </c>
      <c r="N84" s="16" t="str">
        <f>IF(ISERROR(VLOOKUP(CONCATENATE($A84,"_",N$2),'Reference data SID'!$B:$M,12,FALSE)),"",VLOOKUP(CONCATENATE($A84,"_",N$2),'Reference data SID'!$B:$M,12,FALSE))</f>
        <v/>
      </c>
      <c r="O84" s="16" t="str">
        <f>IF(ISERROR(VLOOKUP(CONCATENATE($A84,"_",O$2),'Reference data SID'!$B:$M,12,FALSE)),"",VLOOKUP(CONCATENATE($A84,"_",O$2),'Reference data SID'!$B:$M,12,FALSE))</f>
        <v/>
      </c>
      <c r="P84" s="16" t="str">
        <f>IF(ISERROR(VLOOKUP(CONCATENATE($A84,"_",P$2),'Reference data SID'!$B:$M,12,FALSE)),"",VLOOKUP(CONCATENATE($A84,"_",P$2),'Reference data SID'!$B:$M,12,FALSE))</f>
        <v/>
      </c>
      <c r="Q84" s="16" t="str">
        <f>IF(ISERROR(VLOOKUP(CONCATENATE($A84,"_",Q$2),'Reference data SID'!$B:$M,12,FALSE)),"",VLOOKUP(CONCATENATE($A84,"_",Q$2),'Reference data SID'!$B:$M,12,FALSE))</f>
        <v/>
      </c>
      <c r="R84" s="16" t="str">
        <f>IF(ISERROR(VLOOKUP(CONCATENATE($A84,"_",R$2),'Reference data SID'!$B:$M,12,FALSE)),"",VLOOKUP(CONCATENATE($A84,"_",R$2),'Reference data SID'!$B:$M,12,FALSE))</f>
        <v/>
      </c>
      <c r="S84" s="16" t="str">
        <f>IF(ISERROR(VLOOKUP(CONCATENATE($A84,"_",S$2),'Reference data SID'!$B:$M,12,FALSE)),"",VLOOKUP(CONCATENATE($A84,"_",S$2),'Reference data SID'!$B:$M,12,FALSE))</f>
        <v/>
      </c>
      <c r="T84" s="16" t="str">
        <f>IF(ISERROR(VLOOKUP(CONCATENATE($A84,"_",T$2),'Reference data SID'!$B:$M,12,FALSE)),"",VLOOKUP(CONCATENATE($A84,"_",T$2),'Reference data SID'!$B:$M,12,FALSE))</f>
        <v/>
      </c>
      <c r="U84" s="16" t="str">
        <f>IF(ISERROR(VLOOKUP(CONCATENATE($A84,"_",U$2),'Reference data SID'!$B:$M,12,FALSE)),"",VLOOKUP(CONCATENATE($A84,"_",U$2),'Reference data SID'!$B:$M,12,FALSE))</f>
        <v/>
      </c>
      <c r="V84" s="16" t="str">
        <f>IF(ISERROR(VLOOKUP(CONCATENATE($A84,"_",V$2),'Reference data SID'!$B:$M,12,FALSE)),"",VLOOKUP(CONCATENATE($A84,"_",V$2),'Reference data SID'!$B:$M,12,FALSE))</f>
        <v/>
      </c>
      <c r="W84" s="16" t="str">
        <f>IF(ISERROR(VLOOKUP(CONCATENATE($A84,"_",W$2),'Reference data SID'!$B:$M,12,FALSE)),"",VLOOKUP(CONCATENATE($A84,"_",W$2),'Reference data SID'!$B:$M,12,FALSE))</f>
        <v/>
      </c>
      <c r="X84" s="16" t="str">
        <f>IF(ISERROR(VLOOKUP(CONCATENATE($A84,"_",X$2),'Reference data SID'!$B:$M,12,FALSE)),"",VLOOKUP(CONCATENATE($A84,"_",X$2),'Reference data SID'!$B:$M,12,FALSE))</f>
        <v/>
      </c>
      <c r="Y84" s="17" t="str">
        <f>IF(ISERROR(VLOOKUP(CONCATENATE($A84,"_",Y$2),'Reference data SID'!$B:$M,12,FALSE)),"",VLOOKUP(CONCATENATE($A84,"_",Y$2),'Reference data SID'!$B:$M,12,FALSE))</f>
        <v>217-585-5</v>
      </c>
      <c r="Z84" s="16" t="str">
        <f>IF(ISERROR(VLOOKUP(CONCATENATE($A84,"_",Z$2),'Reference data SID'!$B:$M,12,FALSE)),"",VLOOKUP(CONCATENATE($A84,"_",Z$2),'Reference data SID'!$B:$M,12,FALSE))</f>
        <v/>
      </c>
      <c r="AA84" s="16" t="str">
        <f>IF(ISERROR(VLOOKUP(CONCATENATE($A84,"_",AA$2),'Reference data SID'!$B:$M,12,FALSE)),"",VLOOKUP(CONCATENATE($A84,"_",AA$2),'Reference data SID'!$B:$M,12,FALSE))</f>
        <v/>
      </c>
      <c r="AB84" s="16" t="str">
        <f>IF(ISERROR(VLOOKUP(CONCATENATE($A84,"_",AB$2),'Reference data SID'!$B:$M,12,FALSE)),"",VLOOKUP(CONCATENATE($A84,"_",AB$2),'Reference data SID'!$B:$M,12,FALSE))</f>
        <v/>
      </c>
      <c r="AC84" s="16" t="str">
        <f>IF(ISERROR(VLOOKUP(CONCATENATE($A84,"_",AC$2),'Reference data SID'!$B:$M,12,FALSE)),"",VLOOKUP(CONCATENATE($A84,"_",AC$2),'Reference data SID'!$B:$M,12,FALSE))</f>
        <v/>
      </c>
      <c r="AD84" s="16" t="str">
        <f>IF(ISERROR(VLOOKUP(CONCATENATE($A84,"_",AD$2),'Reference data SID'!$B:$M,12,FALSE)),"",VLOOKUP(CONCATENATE($A84,"_",AD$2),'Reference data SID'!$B:$M,12,FALSE))</f>
        <v/>
      </c>
      <c r="AE84" s="16" t="str">
        <f>IF(ISERROR(VLOOKUP(CONCATENATE($A84,"_",AE$2),'Reference data SID'!$B:$M,12,FALSE)),"",VLOOKUP(CONCATENATE($A84,"_",AE$2),'Reference data SID'!$B:$M,12,FALSE))</f>
        <v/>
      </c>
      <c r="AF84" s="16" t="str">
        <f>IF(ISERROR(VLOOKUP(CONCATENATE($A84,"_",AF$2),'Reference data SID'!$B:$M,12,FALSE)),"",VLOOKUP(CONCATENATE($A84,"_",AF$2),'Reference data SID'!$B:$M,12,FALSE))</f>
        <v/>
      </c>
      <c r="AG84" s="16" t="str">
        <f>IF(ISERROR(VLOOKUP(CONCATENATE($A84,"_",AG$2),'Reference data SID'!$B:$M,12,FALSE)),"",VLOOKUP(CONCATENATE($A84,"_",AG$2),'Reference data SID'!$B:$M,12,FALSE))</f>
        <v/>
      </c>
      <c r="AH84" s="16" t="str">
        <f>IF(ISERROR(VLOOKUP(CONCATENATE($A84,"_",AH$2),'Reference data SID'!$B:$M,12,FALSE)),"",VLOOKUP(CONCATENATE($A84,"_",AH$2),'Reference data SID'!$B:$M,12,FALSE))</f>
        <v/>
      </c>
      <c r="AI84" s="16" t="str">
        <f>IF(ISERROR(VLOOKUP(CONCATENATE($A84,"_",AI$2),'Reference data SID'!$B:$M,12,FALSE)),"",VLOOKUP(CONCATENATE($A84,"_",AI$2),'Reference data SID'!$B:$M,12,FALSE))</f>
        <v/>
      </c>
      <c r="AJ84" s="16" t="str">
        <f>IF(ISERROR(VLOOKUP(CONCATENATE($A84,"_",AJ$2),'Reference data SID'!$B:$M,12,FALSE)),"",VLOOKUP(CONCATENATE($A84,"_",AJ$2),'Reference data SID'!$B:$M,12,FALSE))</f>
        <v/>
      </c>
      <c r="AK84" s="16" t="str">
        <f>IF(ISERROR(VLOOKUP(CONCATENATE($A84,"_",AK$2),'Reference data SID'!$B:$M,12,FALSE)),"",VLOOKUP(CONCATENATE($A84,"_",AK$2),'Reference data SID'!$B:$M,12,FALSE))</f>
        <v/>
      </c>
      <c r="AL84" s="16" t="str">
        <f>IF(ISERROR(VLOOKUP(CONCATENATE($A84,"_",AL$2),'Reference data SID'!$B:$M,12,FALSE)),"",VLOOKUP(CONCATENATE($A84,"_",AL$2),'Reference data SID'!$B:$M,12,FALSE))</f>
        <v/>
      </c>
      <c r="AM84" s="16" t="str">
        <f>IF(ISERROR(VLOOKUP(CONCATENATE($A84,"_",AM$2),'Reference data SID'!$B:$M,12,FALSE)),"",VLOOKUP(CONCATENATE($A84,"_",AM$2),'Reference data SID'!$B:$M,12,FALSE))</f>
        <v/>
      </c>
      <c r="AN84" s="16" t="str">
        <f>IF(ISERROR(VLOOKUP(CONCATENATE($A84,"_",AN$2),'Reference data SID'!$B:$M,12,FALSE)),"",VLOOKUP(CONCATENATE($A84,"_",AN$2),'Reference data SID'!$B:$M,12,FALSE))</f>
        <v/>
      </c>
      <c r="AO84" s="16" t="str">
        <f>IF(ISERROR(VLOOKUP(CONCATENATE($A84,"_",AO$2),'Reference data SID'!$B:$M,12,FALSE)),"",VLOOKUP(CONCATENATE($A84,"_",AO$2),'Reference data SID'!$B:$M,12,FALSE))</f>
        <v/>
      </c>
      <c r="AP84" s="16" t="str">
        <f>IF(ISERROR(VLOOKUP(CONCATENATE($A84,"_",AP$2),'Reference data SID'!$B:$M,12,FALSE)),"",VLOOKUP(CONCATENATE($A84,"_",AP$2),'Reference data SID'!$B:$M,12,FALSE))</f>
        <v/>
      </c>
      <c r="AQ84" s="16" t="str">
        <f>IF(ISERROR(VLOOKUP(CONCATENATE($A84,"_",AQ$2),'Reference data SID'!$B:$M,12,FALSE)),"",VLOOKUP(CONCATENATE($A84,"_",AQ$2),'Reference data SID'!$B:$M,12,FALSE))</f>
        <v/>
      </c>
      <c r="AR84" s="16" t="str">
        <f>IF(ISERROR(VLOOKUP(CONCATENATE($A84,"_",AR$2),'Reference data SID'!$B:$M,12,FALSE)),"",VLOOKUP(CONCATENATE($A84,"_",AR$2),'Reference data SID'!$B:$M,12,FALSE))</f>
        <v/>
      </c>
      <c r="AS84" s="16" t="str">
        <f>IF(ISERROR(VLOOKUP(CONCATENATE($A84,"_",AS$2),'Reference data SID'!$B:$M,12,FALSE)),"",VLOOKUP(CONCATENATE($A84,"_",AS$2),'Reference data SID'!$B:$M,12,FALSE))</f>
        <v/>
      </c>
      <c r="AT84" s="16" t="str">
        <f>IF(ISERROR(VLOOKUP(CONCATENATE($A84,"_",AT$2),'Reference data SID'!$B:$M,12,FALSE)),"",VLOOKUP(CONCATENATE($A84,"_",AT$2),'Reference data SID'!$B:$M,12,FALSE))</f>
        <v/>
      </c>
    </row>
    <row r="85" spans="1:46" x14ac:dyDescent="0.25">
      <c r="A85">
        <v>81</v>
      </c>
      <c r="B85" s="16" t="str">
        <f>IF(ISERROR(VLOOKUP(CONCATENATE($A85,"_",B$2),'Reference data SID'!$B:$M,12,FALSE)),"",VLOOKUP(CONCATENATE($A85,"_",B$2),'Reference data SID'!$B:$M,12,FALSE))</f>
        <v/>
      </c>
      <c r="C85" s="16" t="str">
        <f>IF(ISERROR(VLOOKUP(CONCATENATE($A85,"_",C$2),'Reference data SID'!$B:$M,12,FALSE)),"",VLOOKUP(CONCATENATE($A85,"_",C$2),'Reference data SID'!$B:$M,12,FALSE))</f>
        <v/>
      </c>
      <c r="D85" s="16" t="str">
        <f>IF(ISERROR(VLOOKUP(CONCATENATE($A85,"_",D$2),'Reference data SID'!$B:$M,12,FALSE)),"",VLOOKUP(CONCATENATE($A85,"_",D$2),'Reference data SID'!$B:$M,12,FALSE))</f>
        <v/>
      </c>
      <c r="E85" s="16" t="str">
        <f>IF(ISERROR(VLOOKUP(CONCATENATE($A85,"_",E$2),'Reference data SID'!$B:$M,12,FALSE)),"",VLOOKUP(CONCATENATE($A85,"_",E$2),'Reference data SID'!$B:$M,12,FALSE))</f>
        <v/>
      </c>
      <c r="F85" s="16" t="str">
        <f>IF(ISERROR(VLOOKUP(CONCATENATE($A85,"_",F$2),'Reference data SID'!$B:$M,12,FALSE)),"",VLOOKUP(CONCATENATE($A85,"_",F$2),'Reference data SID'!$B:$M,12,FALSE))</f>
        <v/>
      </c>
      <c r="G85" s="16" t="str">
        <f>IF(ISERROR(VLOOKUP(CONCATENATE($A85,"_",G$2),'Reference data SID'!$B:$M,12,FALSE)),"",VLOOKUP(CONCATENATE($A85,"_",G$2),'Reference data SID'!$B:$M,12,FALSE))</f>
        <v/>
      </c>
      <c r="H85" s="16" t="str">
        <f>IF(ISERROR(VLOOKUP(CONCATENATE($A85,"_",H$2),'Reference data SID'!$B:$M,12,FALSE)),"",VLOOKUP(CONCATENATE($A85,"_",H$2),'Reference data SID'!$B:$M,12,FALSE))</f>
        <v/>
      </c>
      <c r="I85" s="16" t="str">
        <f>IF(ISERROR(VLOOKUP(CONCATENATE($A85,"_",I$2),'Reference data SID'!$B:$M,12,FALSE)),"",VLOOKUP(CONCATENATE($A85,"_",I$2),'Reference data SID'!$B:$M,12,FALSE))</f>
        <v/>
      </c>
      <c r="J85" s="16" t="str">
        <f>IF(ISERROR(VLOOKUP(CONCATENATE($A85,"_",J$2),'Reference data SID'!$B:$M,12,FALSE)),"",VLOOKUP(CONCATENATE($A85,"_",J$2),'Reference data SID'!$B:$M,12,FALSE))</f>
        <v/>
      </c>
      <c r="K85" s="16" t="str">
        <f>IF(ISERROR(VLOOKUP(CONCATENATE($A85,"_",K$2),'Reference data SID'!$B:$M,12,FALSE)),"",VLOOKUP(CONCATENATE($A85,"_",K$2),'Reference data SID'!$B:$M,12,FALSE))</f>
        <v/>
      </c>
      <c r="L85" s="16" t="str">
        <f>IF(ISERROR(VLOOKUP(CONCATENATE($A85,"_",L$2),'Reference data SID'!$B:$M,12,FALSE)),"",VLOOKUP(CONCATENATE($A85,"_",L$2),'Reference data SID'!$B:$M,12,FALSE))</f>
        <v/>
      </c>
      <c r="M85" s="16" t="str">
        <f>IF(ISERROR(VLOOKUP(CONCATENATE($A85,"_",M$2),'Reference data SID'!$B:$M,12,FALSE)),"",VLOOKUP(CONCATENATE($A85,"_",M$2),'Reference data SID'!$B:$M,12,FALSE))</f>
        <v/>
      </c>
      <c r="N85" s="16" t="str">
        <f>IF(ISERROR(VLOOKUP(CONCATENATE($A85,"_",N$2),'Reference data SID'!$B:$M,12,FALSE)),"",VLOOKUP(CONCATENATE($A85,"_",N$2),'Reference data SID'!$B:$M,12,FALSE))</f>
        <v/>
      </c>
      <c r="O85" s="16" t="str">
        <f>IF(ISERROR(VLOOKUP(CONCATENATE($A85,"_",O$2),'Reference data SID'!$B:$M,12,FALSE)),"",VLOOKUP(CONCATENATE($A85,"_",O$2),'Reference data SID'!$B:$M,12,FALSE))</f>
        <v/>
      </c>
      <c r="P85" s="16" t="str">
        <f>IF(ISERROR(VLOOKUP(CONCATENATE($A85,"_",P$2),'Reference data SID'!$B:$M,12,FALSE)),"",VLOOKUP(CONCATENATE($A85,"_",P$2),'Reference data SID'!$B:$M,12,FALSE))</f>
        <v/>
      </c>
      <c r="Q85" s="16" t="str">
        <f>IF(ISERROR(VLOOKUP(CONCATENATE($A85,"_",Q$2),'Reference data SID'!$B:$M,12,FALSE)),"",VLOOKUP(CONCATENATE($A85,"_",Q$2),'Reference data SID'!$B:$M,12,FALSE))</f>
        <v/>
      </c>
      <c r="R85" s="16" t="str">
        <f>IF(ISERROR(VLOOKUP(CONCATENATE($A85,"_",R$2),'Reference data SID'!$B:$M,12,FALSE)),"",VLOOKUP(CONCATENATE($A85,"_",R$2),'Reference data SID'!$B:$M,12,FALSE))</f>
        <v/>
      </c>
      <c r="S85" s="16" t="str">
        <f>IF(ISERROR(VLOOKUP(CONCATENATE($A85,"_",S$2),'Reference data SID'!$B:$M,12,FALSE)),"",VLOOKUP(CONCATENATE($A85,"_",S$2),'Reference data SID'!$B:$M,12,FALSE))</f>
        <v/>
      </c>
      <c r="T85" s="16" t="str">
        <f>IF(ISERROR(VLOOKUP(CONCATENATE($A85,"_",T$2),'Reference data SID'!$B:$M,12,FALSE)),"",VLOOKUP(CONCATENATE($A85,"_",T$2),'Reference data SID'!$B:$M,12,FALSE))</f>
        <v/>
      </c>
      <c r="U85" s="16" t="str">
        <f>IF(ISERROR(VLOOKUP(CONCATENATE($A85,"_",U$2),'Reference data SID'!$B:$M,12,FALSE)),"",VLOOKUP(CONCATENATE($A85,"_",U$2),'Reference data SID'!$B:$M,12,FALSE))</f>
        <v/>
      </c>
      <c r="V85" s="16" t="str">
        <f>IF(ISERROR(VLOOKUP(CONCATENATE($A85,"_",V$2),'Reference data SID'!$B:$M,12,FALSE)),"",VLOOKUP(CONCATENATE($A85,"_",V$2),'Reference data SID'!$B:$M,12,FALSE))</f>
        <v/>
      </c>
      <c r="W85" s="16" t="str">
        <f>IF(ISERROR(VLOOKUP(CONCATENATE($A85,"_",W$2),'Reference data SID'!$B:$M,12,FALSE)),"",VLOOKUP(CONCATENATE($A85,"_",W$2),'Reference data SID'!$B:$M,12,FALSE))</f>
        <v/>
      </c>
      <c r="X85" s="16" t="str">
        <f>IF(ISERROR(VLOOKUP(CONCATENATE($A85,"_",X$2),'Reference data SID'!$B:$M,12,FALSE)),"",VLOOKUP(CONCATENATE($A85,"_",X$2),'Reference data SID'!$B:$M,12,FALSE))</f>
        <v/>
      </c>
      <c r="Y85" s="17" t="str">
        <f>IF(ISERROR(VLOOKUP(CONCATENATE($A85,"_",Y$2),'Reference data SID'!$B:$M,12,FALSE)),"",VLOOKUP(CONCATENATE($A85,"_",Y$2),'Reference data SID'!$B:$M,12,FALSE))</f>
        <v>212-748-7</v>
      </c>
      <c r="Z85" s="16" t="str">
        <f>IF(ISERROR(VLOOKUP(CONCATENATE($A85,"_",Z$2),'Reference data SID'!$B:$M,12,FALSE)),"",VLOOKUP(CONCATENATE($A85,"_",Z$2),'Reference data SID'!$B:$M,12,FALSE))</f>
        <v/>
      </c>
      <c r="AA85" s="16" t="str">
        <f>IF(ISERROR(VLOOKUP(CONCATENATE($A85,"_",AA$2),'Reference data SID'!$B:$M,12,FALSE)),"",VLOOKUP(CONCATENATE($A85,"_",AA$2),'Reference data SID'!$B:$M,12,FALSE))</f>
        <v/>
      </c>
      <c r="AB85" s="16" t="str">
        <f>IF(ISERROR(VLOOKUP(CONCATENATE($A85,"_",AB$2),'Reference data SID'!$B:$M,12,FALSE)),"",VLOOKUP(CONCATENATE($A85,"_",AB$2),'Reference data SID'!$B:$M,12,FALSE))</f>
        <v/>
      </c>
      <c r="AC85" s="16" t="str">
        <f>IF(ISERROR(VLOOKUP(CONCATENATE($A85,"_",AC$2),'Reference data SID'!$B:$M,12,FALSE)),"",VLOOKUP(CONCATENATE($A85,"_",AC$2),'Reference data SID'!$B:$M,12,FALSE))</f>
        <v/>
      </c>
      <c r="AD85" s="16" t="str">
        <f>IF(ISERROR(VLOOKUP(CONCATENATE($A85,"_",AD$2),'Reference data SID'!$B:$M,12,FALSE)),"",VLOOKUP(CONCATENATE($A85,"_",AD$2),'Reference data SID'!$B:$M,12,FALSE))</f>
        <v/>
      </c>
      <c r="AE85" s="16" t="str">
        <f>IF(ISERROR(VLOOKUP(CONCATENATE($A85,"_",AE$2),'Reference data SID'!$B:$M,12,FALSE)),"",VLOOKUP(CONCATENATE($A85,"_",AE$2),'Reference data SID'!$B:$M,12,FALSE))</f>
        <v/>
      </c>
      <c r="AF85" s="16" t="str">
        <f>IF(ISERROR(VLOOKUP(CONCATENATE($A85,"_",AF$2),'Reference data SID'!$B:$M,12,FALSE)),"",VLOOKUP(CONCATENATE($A85,"_",AF$2),'Reference data SID'!$B:$M,12,FALSE))</f>
        <v/>
      </c>
      <c r="AG85" s="16" t="str">
        <f>IF(ISERROR(VLOOKUP(CONCATENATE($A85,"_",AG$2),'Reference data SID'!$B:$M,12,FALSE)),"",VLOOKUP(CONCATENATE($A85,"_",AG$2),'Reference data SID'!$B:$M,12,FALSE))</f>
        <v/>
      </c>
      <c r="AH85" s="16" t="str">
        <f>IF(ISERROR(VLOOKUP(CONCATENATE($A85,"_",AH$2),'Reference data SID'!$B:$M,12,FALSE)),"",VLOOKUP(CONCATENATE($A85,"_",AH$2),'Reference data SID'!$B:$M,12,FALSE))</f>
        <v/>
      </c>
      <c r="AI85" s="16" t="str">
        <f>IF(ISERROR(VLOOKUP(CONCATENATE($A85,"_",AI$2),'Reference data SID'!$B:$M,12,FALSE)),"",VLOOKUP(CONCATENATE($A85,"_",AI$2),'Reference data SID'!$B:$M,12,FALSE))</f>
        <v/>
      </c>
      <c r="AJ85" s="16" t="str">
        <f>IF(ISERROR(VLOOKUP(CONCATENATE($A85,"_",AJ$2),'Reference data SID'!$B:$M,12,FALSE)),"",VLOOKUP(CONCATENATE($A85,"_",AJ$2),'Reference data SID'!$B:$M,12,FALSE))</f>
        <v/>
      </c>
      <c r="AK85" s="16" t="str">
        <f>IF(ISERROR(VLOOKUP(CONCATENATE($A85,"_",AK$2),'Reference data SID'!$B:$M,12,FALSE)),"",VLOOKUP(CONCATENATE($A85,"_",AK$2),'Reference data SID'!$B:$M,12,FALSE))</f>
        <v/>
      </c>
      <c r="AL85" s="16" t="str">
        <f>IF(ISERROR(VLOOKUP(CONCATENATE($A85,"_",AL$2),'Reference data SID'!$B:$M,12,FALSE)),"",VLOOKUP(CONCATENATE($A85,"_",AL$2),'Reference data SID'!$B:$M,12,FALSE))</f>
        <v/>
      </c>
      <c r="AM85" s="16" t="str">
        <f>IF(ISERROR(VLOOKUP(CONCATENATE($A85,"_",AM$2),'Reference data SID'!$B:$M,12,FALSE)),"",VLOOKUP(CONCATENATE($A85,"_",AM$2),'Reference data SID'!$B:$M,12,FALSE))</f>
        <v/>
      </c>
      <c r="AN85" s="16" t="str">
        <f>IF(ISERROR(VLOOKUP(CONCATENATE($A85,"_",AN$2),'Reference data SID'!$B:$M,12,FALSE)),"",VLOOKUP(CONCATENATE($A85,"_",AN$2),'Reference data SID'!$B:$M,12,FALSE))</f>
        <v/>
      </c>
      <c r="AO85" s="16" t="str">
        <f>IF(ISERROR(VLOOKUP(CONCATENATE($A85,"_",AO$2),'Reference data SID'!$B:$M,12,FALSE)),"",VLOOKUP(CONCATENATE($A85,"_",AO$2),'Reference data SID'!$B:$M,12,FALSE))</f>
        <v/>
      </c>
      <c r="AP85" s="16" t="str">
        <f>IF(ISERROR(VLOOKUP(CONCATENATE($A85,"_",AP$2),'Reference data SID'!$B:$M,12,FALSE)),"",VLOOKUP(CONCATENATE($A85,"_",AP$2),'Reference data SID'!$B:$M,12,FALSE))</f>
        <v/>
      </c>
      <c r="AQ85" s="16" t="str">
        <f>IF(ISERROR(VLOOKUP(CONCATENATE($A85,"_",AQ$2),'Reference data SID'!$B:$M,12,FALSE)),"",VLOOKUP(CONCATENATE($A85,"_",AQ$2),'Reference data SID'!$B:$M,12,FALSE))</f>
        <v/>
      </c>
      <c r="AR85" s="16" t="str">
        <f>IF(ISERROR(VLOOKUP(CONCATENATE($A85,"_",AR$2),'Reference data SID'!$B:$M,12,FALSE)),"",VLOOKUP(CONCATENATE($A85,"_",AR$2),'Reference data SID'!$B:$M,12,FALSE))</f>
        <v/>
      </c>
      <c r="AS85" s="16" t="str">
        <f>IF(ISERROR(VLOOKUP(CONCATENATE($A85,"_",AS$2),'Reference data SID'!$B:$M,12,FALSE)),"",VLOOKUP(CONCATENATE($A85,"_",AS$2),'Reference data SID'!$B:$M,12,FALSE))</f>
        <v/>
      </c>
      <c r="AT85" s="16" t="str">
        <f>IF(ISERROR(VLOOKUP(CONCATENATE($A85,"_",AT$2),'Reference data SID'!$B:$M,12,FALSE)),"",VLOOKUP(CONCATENATE($A85,"_",AT$2),'Reference data SID'!$B:$M,12,FALSE))</f>
        <v/>
      </c>
    </row>
    <row r="86" spans="1:46" x14ac:dyDescent="0.25">
      <c r="A86">
        <v>82</v>
      </c>
      <c r="B86" s="16" t="str">
        <f>IF(ISERROR(VLOOKUP(CONCATENATE($A86,"_",B$2),'Reference data SID'!$B:$M,12,FALSE)),"",VLOOKUP(CONCATENATE($A86,"_",B$2),'Reference data SID'!$B:$M,12,FALSE))</f>
        <v/>
      </c>
      <c r="C86" s="16" t="str">
        <f>IF(ISERROR(VLOOKUP(CONCATENATE($A86,"_",C$2),'Reference data SID'!$B:$M,12,FALSE)),"",VLOOKUP(CONCATENATE($A86,"_",C$2),'Reference data SID'!$B:$M,12,FALSE))</f>
        <v/>
      </c>
      <c r="D86" s="16" t="str">
        <f>IF(ISERROR(VLOOKUP(CONCATENATE($A86,"_",D$2),'Reference data SID'!$B:$M,12,FALSE)),"",VLOOKUP(CONCATENATE($A86,"_",D$2),'Reference data SID'!$B:$M,12,FALSE))</f>
        <v/>
      </c>
      <c r="E86" s="16" t="str">
        <f>IF(ISERROR(VLOOKUP(CONCATENATE($A86,"_",E$2),'Reference data SID'!$B:$M,12,FALSE)),"",VLOOKUP(CONCATENATE($A86,"_",E$2),'Reference data SID'!$B:$M,12,FALSE))</f>
        <v/>
      </c>
      <c r="F86" s="16" t="str">
        <f>IF(ISERROR(VLOOKUP(CONCATENATE($A86,"_",F$2),'Reference data SID'!$B:$M,12,FALSE)),"",VLOOKUP(CONCATENATE($A86,"_",F$2),'Reference data SID'!$B:$M,12,FALSE))</f>
        <v/>
      </c>
      <c r="G86" s="16" t="str">
        <f>IF(ISERROR(VLOOKUP(CONCATENATE($A86,"_",G$2),'Reference data SID'!$B:$M,12,FALSE)),"",VLOOKUP(CONCATENATE($A86,"_",G$2),'Reference data SID'!$B:$M,12,FALSE))</f>
        <v/>
      </c>
      <c r="H86" s="16" t="str">
        <f>IF(ISERROR(VLOOKUP(CONCATENATE($A86,"_",H$2),'Reference data SID'!$B:$M,12,FALSE)),"",VLOOKUP(CONCATENATE($A86,"_",H$2),'Reference data SID'!$B:$M,12,FALSE))</f>
        <v/>
      </c>
      <c r="I86" s="16" t="str">
        <f>IF(ISERROR(VLOOKUP(CONCATENATE($A86,"_",I$2),'Reference data SID'!$B:$M,12,FALSE)),"",VLOOKUP(CONCATENATE($A86,"_",I$2),'Reference data SID'!$B:$M,12,FALSE))</f>
        <v/>
      </c>
      <c r="J86" s="16" t="str">
        <f>IF(ISERROR(VLOOKUP(CONCATENATE($A86,"_",J$2),'Reference data SID'!$B:$M,12,FALSE)),"",VLOOKUP(CONCATENATE($A86,"_",J$2),'Reference data SID'!$B:$M,12,FALSE))</f>
        <v/>
      </c>
      <c r="K86" s="16" t="str">
        <f>IF(ISERROR(VLOOKUP(CONCATENATE($A86,"_",K$2),'Reference data SID'!$B:$M,12,FALSE)),"",VLOOKUP(CONCATENATE($A86,"_",K$2),'Reference data SID'!$B:$M,12,FALSE))</f>
        <v/>
      </c>
      <c r="L86" s="16" t="str">
        <f>IF(ISERROR(VLOOKUP(CONCATENATE($A86,"_",L$2),'Reference data SID'!$B:$M,12,FALSE)),"",VLOOKUP(CONCATENATE($A86,"_",L$2),'Reference data SID'!$B:$M,12,FALSE))</f>
        <v/>
      </c>
      <c r="M86" s="16" t="str">
        <f>IF(ISERROR(VLOOKUP(CONCATENATE($A86,"_",M$2),'Reference data SID'!$B:$M,12,FALSE)),"",VLOOKUP(CONCATENATE($A86,"_",M$2),'Reference data SID'!$B:$M,12,FALSE))</f>
        <v/>
      </c>
      <c r="N86" s="16" t="str">
        <f>IF(ISERROR(VLOOKUP(CONCATENATE($A86,"_",N$2),'Reference data SID'!$B:$M,12,FALSE)),"",VLOOKUP(CONCATENATE($A86,"_",N$2),'Reference data SID'!$B:$M,12,FALSE))</f>
        <v/>
      </c>
      <c r="O86" s="16" t="str">
        <f>IF(ISERROR(VLOOKUP(CONCATENATE($A86,"_",O$2),'Reference data SID'!$B:$M,12,FALSE)),"",VLOOKUP(CONCATENATE($A86,"_",O$2),'Reference data SID'!$B:$M,12,FALSE))</f>
        <v/>
      </c>
      <c r="P86" s="16" t="str">
        <f>IF(ISERROR(VLOOKUP(CONCATENATE($A86,"_",P$2),'Reference data SID'!$B:$M,12,FALSE)),"",VLOOKUP(CONCATENATE($A86,"_",P$2),'Reference data SID'!$B:$M,12,FALSE))</f>
        <v/>
      </c>
      <c r="Q86" s="16" t="str">
        <f>IF(ISERROR(VLOOKUP(CONCATENATE($A86,"_",Q$2),'Reference data SID'!$B:$M,12,FALSE)),"",VLOOKUP(CONCATENATE($A86,"_",Q$2),'Reference data SID'!$B:$M,12,FALSE))</f>
        <v/>
      </c>
      <c r="R86" s="16" t="str">
        <f>IF(ISERROR(VLOOKUP(CONCATENATE($A86,"_",R$2),'Reference data SID'!$B:$M,12,FALSE)),"",VLOOKUP(CONCATENATE($A86,"_",R$2),'Reference data SID'!$B:$M,12,FALSE))</f>
        <v/>
      </c>
      <c r="S86" s="16" t="str">
        <f>IF(ISERROR(VLOOKUP(CONCATENATE($A86,"_",S$2),'Reference data SID'!$B:$M,12,FALSE)),"",VLOOKUP(CONCATENATE($A86,"_",S$2),'Reference data SID'!$B:$M,12,FALSE))</f>
        <v/>
      </c>
      <c r="T86" s="16" t="str">
        <f>IF(ISERROR(VLOOKUP(CONCATENATE($A86,"_",T$2),'Reference data SID'!$B:$M,12,FALSE)),"",VLOOKUP(CONCATENATE($A86,"_",T$2),'Reference data SID'!$B:$M,12,FALSE))</f>
        <v/>
      </c>
      <c r="U86" s="16" t="str">
        <f>IF(ISERROR(VLOOKUP(CONCATENATE($A86,"_",U$2),'Reference data SID'!$B:$M,12,FALSE)),"",VLOOKUP(CONCATENATE($A86,"_",U$2),'Reference data SID'!$B:$M,12,FALSE))</f>
        <v/>
      </c>
      <c r="V86" s="16" t="str">
        <f>IF(ISERROR(VLOOKUP(CONCATENATE($A86,"_",V$2),'Reference data SID'!$B:$M,12,FALSE)),"",VLOOKUP(CONCATENATE($A86,"_",V$2),'Reference data SID'!$B:$M,12,FALSE))</f>
        <v/>
      </c>
      <c r="W86" s="16" t="str">
        <f>IF(ISERROR(VLOOKUP(CONCATENATE($A86,"_",W$2),'Reference data SID'!$B:$M,12,FALSE)),"",VLOOKUP(CONCATENATE($A86,"_",W$2),'Reference data SID'!$B:$M,12,FALSE))</f>
        <v/>
      </c>
      <c r="X86" s="16" t="str">
        <f>IF(ISERROR(VLOOKUP(CONCATENATE($A86,"_",X$2),'Reference data SID'!$B:$M,12,FALSE)),"",VLOOKUP(CONCATENATE($A86,"_",X$2),'Reference data SID'!$B:$M,12,FALSE))</f>
        <v/>
      </c>
      <c r="Y86" s="17" t="str">
        <f>IF(ISERROR(VLOOKUP(CONCATENATE($A86,"_",Y$2),'Reference data SID'!$B:$M,12,FALSE)),"",VLOOKUP(CONCATENATE($A86,"_",Y$2),'Reference data SID'!$B:$M,12,FALSE))</f>
        <v>211-649-6</v>
      </c>
      <c r="Z86" s="16" t="str">
        <f>IF(ISERROR(VLOOKUP(CONCATENATE($A86,"_",Z$2),'Reference data SID'!$B:$M,12,FALSE)),"",VLOOKUP(CONCATENATE($A86,"_",Z$2),'Reference data SID'!$B:$M,12,FALSE))</f>
        <v/>
      </c>
      <c r="AA86" s="16" t="str">
        <f>IF(ISERROR(VLOOKUP(CONCATENATE($A86,"_",AA$2),'Reference data SID'!$B:$M,12,FALSE)),"",VLOOKUP(CONCATENATE($A86,"_",AA$2),'Reference data SID'!$B:$M,12,FALSE))</f>
        <v/>
      </c>
      <c r="AB86" s="16" t="str">
        <f>IF(ISERROR(VLOOKUP(CONCATENATE($A86,"_",AB$2),'Reference data SID'!$B:$M,12,FALSE)),"",VLOOKUP(CONCATENATE($A86,"_",AB$2),'Reference data SID'!$B:$M,12,FALSE))</f>
        <v/>
      </c>
      <c r="AC86" s="16" t="str">
        <f>IF(ISERROR(VLOOKUP(CONCATENATE($A86,"_",AC$2),'Reference data SID'!$B:$M,12,FALSE)),"",VLOOKUP(CONCATENATE($A86,"_",AC$2),'Reference data SID'!$B:$M,12,FALSE))</f>
        <v/>
      </c>
      <c r="AD86" s="16" t="str">
        <f>IF(ISERROR(VLOOKUP(CONCATENATE($A86,"_",AD$2),'Reference data SID'!$B:$M,12,FALSE)),"",VLOOKUP(CONCATENATE($A86,"_",AD$2),'Reference data SID'!$B:$M,12,FALSE))</f>
        <v/>
      </c>
      <c r="AE86" s="16" t="str">
        <f>IF(ISERROR(VLOOKUP(CONCATENATE($A86,"_",AE$2),'Reference data SID'!$B:$M,12,FALSE)),"",VLOOKUP(CONCATENATE($A86,"_",AE$2),'Reference data SID'!$B:$M,12,FALSE))</f>
        <v/>
      </c>
      <c r="AF86" s="16" t="str">
        <f>IF(ISERROR(VLOOKUP(CONCATENATE($A86,"_",AF$2),'Reference data SID'!$B:$M,12,FALSE)),"",VLOOKUP(CONCATENATE($A86,"_",AF$2),'Reference data SID'!$B:$M,12,FALSE))</f>
        <v/>
      </c>
      <c r="AG86" s="16" t="str">
        <f>IF(ISERROR(VLOOKUP(CONCATENATE($A86,"_",AG$2),'Reference data SID'!$B:$M,12,FALSE)),"",VLOOKUP(CONCATENATE($A86,"_",AG$2),'Reference data SID'!$B:$M,12,FALSE))</f>
        <v/>
      </c>
      <c r="AH86" s="16" t="str">
        <f>IF(ISERROR(VLOOKUP(CONCATENATE($A86,"_",AH$2),'Reference data SID'!$B:$M,12,FALSE)),"",VLOOKUP(CONCATENATE($A86,"_",AH$2),'Reference data SID'!$B:$M,12,FALSE))</f>
        <v/>
      </c>
      <c r="AI86" s="16" t="str">
        <f>IF(ISERROR(VLOOKUP(CONCATENATE($A86,"_",AI$2),'Reference data SID'!$B:$M,12,FALSE)),"",VLOOKUP(CONCATENATE($A86,"_",AI$2),'Reference data SID'!$B:$M,12,FALSE))</f>
        <v/>
      </c>
      <c r="AJ86" s="16" t="str">
        <f>IF(ISERROR(VLOOKUP(CONCATENATE($A86,"_",AJ$2),'Reference data SID'!$B:$M,12,FALSE)),"",VLOOKUP(CONCATENATE($A86,"_",AJ$2),'Reference data SID'!$B:$M,12,FALSE))</f>
        <v/>
      </c>
      <c r="AK86" s="16" t="str">
        <f>IF(ISERROR(VLOOKUP(CONCATENATE($A86,"_",AK$2),'Reference data SID'!$B:$M,12,FALSE)),"",VLOOKUP(CONCATENATE($A86,"_",AK$2),'Reference data SID'!$B:$M,12,FALSE))</f>
        <v/>
      </c>
      <c r="AL86" s="16" t="str">
        <f>IF(ISERROR(VLOOKUP(CONCATENATE($A86,"_",AL$2),'Reference data SID'!$B:$M,12,FALSE)),"",VLOOKUP(CONCATENATE($A86,"_",AL$2),'Reference data SID'!$B:$M,12,FALSE))</f>
        <v/>
      </c>
      <c r="AM86" s="16" t="str">
        <f>IF(ISERROR(VLOOKUP(CONCATENATE($A86,"_",AM$2),'Reference data SID'!$B:$M,12,FALSE)),"",VLOOKUP(CONCATENATE($A86,"_",AM$2),'Reference data SID'!$B:$M,12,FALSE))</f>
        <v/>
      </c>
      <c r="AN86" s="16" t="str">
        <f>IF(ISERROR(VLOOKUP(CONCATENATE($A86,"_",AN$2),'Reference data SID'!$B:$M,12,FALSE)),"",VLOOKUP(CONCATENATE($A86,"_",AN$2),'Reference data SID'!$B:$M,12,FALSE))</f>
        <v/>
      </c>
      <c r="AO86" s="16" t="str">
        <f>IF(ISERROR(VLOOKUP(CONCATENATE($A86,"_",AO$2),'Reference data SID'!$B:$M,12,FALSE)),"",VLOOKUP(CONCATENATE($A86,"_",AO$2),'Reference data SID'!$B:$M,12,FALSE))</f>
        <v/>
      </c>
      <c r="AP86" s="16" t="str">
        <f>IF(ISERROR(VLOOKUP(CONCATENATE($A86,"_",AP$2),'Reference data SID'!$B:$M,12,FALSE)),"",VLOOKUP(CONCATENATE($A86,"_",AP$2),'Reference data SID'!$B:$M,12,FALSE))</f>
        <v/>
      </c>
      <c r="AQ86" s="16" t="str">
        <f>IF(ISERROR(VLOOKUP(CONCATENATE($A86,"_",AQ$2),'Reference data SID'!$B:$M,12,FALSE)),"",VLOOKUP(CONCATENATE($A86,"_",AQ$2),'Reference data SID'!$B:$M,12,FALSE))</f>
        <v/>
      </c>
      <c r="AR86" s="16" t="str">
        <f>IF(ISERROR(VLOOKUP(CONCATENATE($A86,"_",AR$2),'Reference data SID'!$B:$M,12,FALSE)),"",VLOOKUP(CONCATENATE($A86,"_",AR$2),'Reference data SID'!$B:$M,12,FALSE))</f>
        <v/>
      </c>
      <c r="AS86" s="16" t="str">
        <f>IF(ISERROR(VLOOKUP(CONCATENATE($A86,"_",AS$2),'Reference data SID'!$B:$M,12,FALSE)),"",VLOOKUP(CONCATENATE($A86,"_",AS$2),'Reference data SID'!$B:$M,12,FALSE))</f>
        <v/>
      </c>
      <c r="AT86" s="16" t="str">
        <f>IF(ISERROR(VLOOKUP(CONCATENATE($A86,"_",AT$2),'Reference data SID'!$B:$M,12,FALSE)),"",VLOOKUP(CONCATENATE($A86,"_",AT$2),'Reference data SID'!$B:$M,12,FALSE))</f>
        <v/>
      </c>
    </row>
    <row r="87" spans="1:46" x14ac:dyDescent="0.25">
      <c r="A87">
        <v>83</v>
      </c>
      <c r="B87" s="16" t="str">
        <f>IF(ISERROR(VLOOKUP(CONCATENATE($A87,"_",B$2),'Reference data SID'!$B:$M,12,FALSE)),"",VLOOKUP(CONCATENATE($A87,"_",B$2),'Reference data SID'!$B:$M,12,FALSE))</f>
        <v/>
      </c>
      <c r="C87" s="16" t="str">
        <f>IF(ISERROR(VLOOKUP(CONCATENATE($A87,"_",C$2),'Reference data SID'!$B:$M,12,FALSE)),"",VLOOKUP(CONCATENATE($A87,"_",C$2),'Reference data SID'!$B:$M,12,FALSE))</f>
        <v/>
      </c>
      <c r="D87" s="16" t="str">
        <f>IF(ISERROR(VLOOKUP(CONCATENATE($A87,"_",D$2),'Reference data SID'!$B:$M,12,FALSE)),"",VLOOKUP(CONCATENATE($A87,"_",D$2),'Reference data SID'!$B:$M,12,FALSE))</f>
        <v/>
      </c>
      <c r="E87" s="16" t="str">
        <f>IF(ISERROR(VLOOKUP(CONCATENATE($A87,"_",E$2),'Reference data SID'!$B:$M,12,FALSE)),"",VLOOKUP(CONCATENATE($A87,"_",E$2),'Reference data SID'!$B:$M,12,FALSE))</f>
        <v/>
      </c>
      <c r="F87" s="16" t="str">
        <f>IF(ISERROR(VLOOKUP(CONCATENATE($A87,"_",F$2),'Reference data SID'!$B:$M,12,FALSE)),"",VLOOKUP(CONCATENATE($A87,"_",F$2),'Reference data SID'!$B:$M,12,FALSE))</f>
        <v/>
      </c>
      <c r="G87" s="16" t="str">
        <f>IF(ISERROR(VLOOKUP(CONCATENATE($A87,"_",G$2),'Reference data SID'!$B:$M,12,FALSE)),"",VLOOKUP(CONCATENATE($A87,"_",G$2),'Reference data SID'!$B:$M,12,FALSE))</f>
        <v/>
      </c>
      <c r="H87" s="16" t="str">
        <f>IF(ISERROR(VLOOKUP(CONCATENATE($A87,"_",H$2),'Reference data SID'!$B:$M,12,FALSE)),"",VLOOKUP(CONCATENATE($A87,"_",H$2),'Reference data SID'!$B:$M,12,FALSE))</f>
        <v/>
      </c>
      <c r="I87" s="16" t="str">
        <f>IF(ISERROR(VLOOKUP(CONCATENATE($A87,"_",I$2),'Reference data SID'!$B:$M,12,FALSE)),"",VLOOKUP(CONCATENATE($A87,"_",I$2),'Reference data SID'!$B:$M,12,FALSE))</f>
        <v/>
      </c>
      <c r="J87" s="16" t="str">
        <f>IF(ISERROR(VLOOKUP(CONCATENATE($A87,"_",J$2),'Reference data SID'!$B:$M,12,FALSE)),"",VLOOKUP(CONCATENATE($A87,"_",J$2),'Reference data SID'!$B:$M,12,FALSE))</f>
        <v/>
      </c>
      <c r="K87" s="16" t="str">
        <f>IF(ISERROR(VLOOKUP(CONCATENATE($A87,"_",K$2),'Reference data SID'!$B:$M,12,FALSE)),"",VLOOKUP(CONCATENATE($A87,"_",K$2),'Reference data SID'!$B:$M,12,FALSE))</f>
        <v/>
      </c>
      <c r="L87" s="16" t="str">
        <f>IF(ISERROR(VLOOKUP(CONCATENATE($A87,"_",L$2),'Reference data SID'!$B:$M,12,FALSE)),"",VLOOKUP(CONCATENATE($A87,"_",L$2),'Reference data SID'!$B:$M,12,FALSE))</f>
        <v/>
      </c>
      <c r="M87" s="16" t="str">
        <f>IF(ISERROR(VLOOKUP(CONCATENATE($A87,"_",M$2),'Reference data SID'!$B:$M,12,FALSE)),"",VLOOKUP(CONCATENATE($A87,"_",M$2),'Reference data SID'!$B:$M,12,FALSE))</f>
        <v/>
      </c>
      <c r="N87" s="16" t="str">
        <f>IF(ISERROR(VLOOKUP(CONCATENATE($A87,"_",N$2),'Reference data SID'!$B:$M,12,FALSE)),"",VLOOKUP(CONCATENATE($A87,"_",N$2),'Reference data SID'!$B:$M,12,FALSE))</f>
        <v/>
      </c>
      <c r="O87" s="16" t="str">
        <f>IF(ISERROR(VLOOKUP(CONCATENATE($A87,"_",O$2),'Reference data SID'!$B:$M,12,FALSE)),"",VLOOKUP(CONCATENATE($A87,"_",O$2),'Reference data SID'!$B:$M,12,FALSE))</f>
        <v/>
      </c>
      <c r="P87" s="16" t="str">
        <f>IF(ISERROR(VLOOKUP(CONCATENATE($A87,"_",P$2),'Reference data SID'!$B:$M,12,FALSE)),"",VLOOKUP(CONCATENATE($A87,"_",P$2),'Reference data SID'!$B:$M,12,FALSE))</f>
        <v/>
      </c>
      <c r="Q87" s="16" t="str">
        <f>IF(ISERROR(VLOOKUP(CONCATENATE($A87,"_",Q$2),'Reference data SID'!$B:$M,12,FALSE)),"",VLOOKUP(CONCATENATE($A87,"_",Q$2),'Reference data SID'!$B:$M,12,FALSE))</f>
        <v/>
      </c>
      <c r="R87" s="16" t="str">
        <f>IF(ISERROR(VLOOKUP(CONCATENATE($A87,"_",R$2),'Reference data SID'!$B:$M,12,FALSE)),"",VLOOKUP(CONCATENATE($A87,"_",R$2),'Reference data SID'!$B:$M,12,FALSE))</f>
        <v/>
      </c>
      <c r="S87" s="16" t="str">
        <f>IF(ISERROR(VLOOKUP(CONCATENATE($A87,"_",S$2),'Reference data SID'!$B:$M,12,FALSE)),"",VLOOKUP(CONCATENATE($A87,"_",S$2),'Reference data SID'!$B:$M,12,FALSE))</f>
        <v/>
      </c>
      <c r="T87" s="16" t="str">
        <f>IF(ISERROR(VLOOKUP(CONCATENATE($A87,"_",T$2),'Reference data SID'!$B:$M,12,FALSE)),"",VLOOKUP(CONCATENATE($A87,"_",T$2),'Reference data SID'!$B:$M,12,FALSE))</f>
        <v/>
      </c>
      <c r="U87" s="16" t="str">
        <f>IF(ISERROR(VLOOKUP(CONCATENATE($A87,"_",U$2),'Reference data SID'!$B:$M,12,FALSE)),"",VLOOKUP(CONCATENATE($A87,"_",U$2),'Reference data SID'!$B:$M,12,FALSE))</f>
        <v/>
      </c>
      <c r="V87" s="16" t="str">
        <f>IF(ISERROR(VLOOKUP(CONCATENATE($A87,"_",V$2),'Reference data SID'!$B:$M,12,FALSE)),"",VLOOKUP(CONCATENATE($A87,"_",V$2),'Reference data SID'!$B:$M,12,FALSE))</f>
        <v/>
      </c>
      <c r="W87" s="16" t="str">
        <f>IF(ISERROR(VLOOKUP(CONCATENATE($A87,"_",W$2),'Reference data SID'!$B:$M,12,FALSE)),"",VLOOKUP(CONCATENATE($A87,"_",W$2),'Reference data SID'!$B:$M,12,FALSE))</f>
        <v/>
      </c>
      <c r="X87" s="16" t="str">
        <f>IF(ISERROR(VLOOKUP(CONCATENATE($A87,"_",X$2),'Reference data SID'!$B:$M,12,FALSE)),"",VLOOKUP(CONCATENATE($A87,"_",X$2),'Reference data SID'!$B:$M,12,FALSE))</f>
        <v/>
      </c>
      <c r="Y87" s="17" t="str">
        <f>IF(ISERROR(VLOOKUP(CONCATENATE($A87,"_",Y$2),'Reference data SID'!$B:$M,12,FALSE)),"",VLOOKUP(CONCATENATE($A87,"_",Y$2),'Reference data SID'!$B:$M,12,FALSE))</f>
        <v>211-648-0</v>
      </c>
      <c r="Z87" s="16" t="str">
        <f>IF(ISERROR(VLOOKUP(CONCATENATE($A87,"_",Z$2),'Reference data SID'!$B:$M,12,FALSE)),"",VLOOKUP(CONCATENATE($A87,"_",Z$2),'Reference data SID'!$B:$M,12,FALSE))</f>
        <v/>
      </c>
      <c r="AA87" s="16" t="str">
        <f>IF(ISERROR(VLOOKUP(CONCATENATE($A87,"_",AA$2),'Reference data SID'!$B:$M,12,FALSE)),"",VLOOKUP(CONCATENATE($A87,"_",AA$2),'Reference data SID'!$B:$M,12,FALSE))</f>
        <v/>
      </c>
      <c r="AB87" s="16" t="str">
        <f>IF(ISERROR(VLOOKUP(CONCATENATE($A87,"_",AB$2),'Reference data SID'!$B:$M,12,FALSE)),"",VLOOKUP(CONCATENATE($A87,"_",AB$2),'Reference data SID'!$B:$M,12,FALSE))</f>
        <v/>
      </c>
      <c r="AC87" s="16" t="str">
        <f>IF(ISERROR(VLOOKUP(CONCATENATE($A87,"_",AC$2),'Reference data SID'!$B:$M,12,FALSE)),"",VLOOKUP(CONCATENATE($A87,"_",AC$2),'Reference data SID'!$B:$M,12,FALSE))</f>
        <v/>
      </c>
      <c r="AD87" s="16" t="str">
        <f>IF(ISERROR(VLOOKUP(CONCATENATE($A87,"_",AD$2),'Reference data SID'!$B:$M,12,FALSE)),"",VLOOKUP(CONCATENATE($A87,"_",AD$2),'Reference data SID'!$B:$M,12,FALSE))</f>
        <v/>
      </c>
      <c r="AE87" s="16" t="str">
        <f>IF(ISERROR(VLOOKUP(CONCATENATE($A87,"_",AE$2),'Reference data SID'!$B:$M,12,FALSE)),"",VLOOKUP(CONCATENATE($A87,"_",AE$2),'Reference data SID'!$B:$M,12,FALSE))</f>
        <v/>
      </c>
      <c r="AF87" s="16" t="str">
        <f>IF(ISERROR(VLOOKUP(CONCATENATE($A87,"_",AF$2),'Reference data SID'!$B:$M,12,FALSE)),"",VLOOKUP(CONCATENATE($A87,"_",AF$2),'Reference data SID'!$B:$M,12,FALSE))</f>
        <v/>
      </c>
      <c r="AG87" s="16" t="str">
        <f>IF(ISERROR(VLOOKUP(CONCATENATE($A87,"_",AG$2),'Reference data SID'!$B:$M,12,FALSE)),"",VLOOKUP(CONCATENATE($A87,"_",AG$2),'Reference data SID'!$B:$M,12,FALSE))</f>
        <v/>
      </c>
      <c r="AH87" s="16" t="str">
        <f>IF(ISERROR(VLOOKUP(CONCATENATE($A87,"_",AH$2),'Reference data SID'!$B:$M,12,FALSE)),"",VLOOKUP(CONCATENATE($A87,"_",AH$2),'Reference data SID'!$B:$M,12,FALSE))</f>
        <v/>
      </c>
      <c r="AI87" s="16" t="str">
        <f>IF(ISERROR(VLOOKUP(CONCATENATE($A87,"_",AI$2),'Reference data SID'!$B:$M,12,FALSE)),"",VLOOKUP(CONCATENATE($A87,"_",AI$2),'Reference data SID'!$B:$M,12,FALSE))</f>
        <v/>
      </c>
      <c r="AJ87" s="16" t="str">
        <f>IF(ISERROR(VLOOKUP(CONCATENATE($A87,"_",AJ$2),'Reference data SID'!$B:$M,12,FALSE)),"",VLOOKUP(CONCATENATE($A87,"_",AJ$2),'Reference data SID'!$B:$M,12,FALSE))</f>
        <v/>
      </c>
      <c r="AK87" s="16" t="str">
        <f>IF(ISERROR(VLOOKUP(CONCATENATE($A87,"_",AK$2),'Reference data SID'!$B:$M,12,FALSE)),"",VLOOKUP(CONCATENATE($A87,"_",AK$2),'Reference data SID'!$B:$M,12,FALSE))</f>
        <v/>
      </c>
      <c r="AL87" s="16" t="str">
        <f>IF(ISERROR(VLOOKUP(CONCATENATE($A87,"_",AL$2),'Reference data SID'!$B:$M,12,FALSE)),"",VLOOKUP(CONCATENATE($A87,"_",AL$2),'Reference data SID'!$B:$M,12,FALSE))</f>
        <v/>
      </c>
      <c r="AM87" s="16" t="str">
        <f>IF(ISERROR(VLOOKUP(CONCATENATE($A87,"_",AM$2),'Reference data SID'!$B:$M,12,FALSE)),"",VLOOKUP(CONCATENATE($A87,"_",AM$2),'Reference data SID'!$B:$M,12,FALSE))</f>
        <v/>
      </c>
      <c r="AN87" s="16" t="str">
        <f>IF(ISERROR(VLOOKUP(CONCATENATE($A87,"_",AN$2),'Reference data SID'!$B:$M,12,FALSE)),"",VLOOKUP(CONCATENATE($A87,"_",AN$2),'Reference data SID'!$B:$M,12,FALSE))</f>
        <v/>
      </c>
      <c r="AO87" s="16" t="str">
        <f>IF(ISERROR(VLOOKUP(CONCATENATE($A87,"_",AO$2),'Reference data SID'!$B:$M,12,FALSE)),"",VLOOKUP(CONCATENATE($A87,"_",AO$2),'Reference data SID'!$B:$M,12,FALSE))</f>
        <v/>
      </c>
      <c r="AP87" s="16" t="str">
        <f>IF(ISERROR(VLOOKUP(CONCATENATE($A87,"_",AP$2),'Reference data SID'!$B:$M,12,FALSE)),"",VLOOKUP(CONCATENATE($A87,"_",AP$2),'Reference data SID'!$B:$M,12,FALSE))</f>
        <v/>
      </c>
      <c r="AQ87" s="16" t="str">
        <f>IF(ISERROR(VLOOKUP(CONCATENATE($A87,"_",AQ$2),'Reference data SID'!$B:$M,12,FALSE)),"",VLOOKUP(CONCATENATE($A87,"_",AQ$2),'Reference data SID'!$B:$M,12,FALSE))</f>
        <v/>
      </c>
      <c r="AR87" s="16" t="str">
        <f>IF(ISERROR(VLOOKUP(CONCATENATE($A87,"_",AR$2),'Reference data SID'!$B:$M,12,FALSE)),"",VLOOKUP(CONCATENATE($A87,"_",AR$2),'Reference data SID'!$B:$M,12,FALSE))</f>
        <v/>
      </c>
      <c r="AS87" s="16" t="str">
        <f>IF(ISERROR(VLOOKUP(CONCATENATE($A87,"_",AS$2),'Reference data SID'!$B:$M,12,FALSE)),"",VLOOKUP(CONCATENATE($A87,"_",AS$2),'Reference data SID'!$B:$M,12,FALSE))</f>
        <v/>
      </c>
      <c r="AT87" s="16" t="str">
        <f>IF(ISERROR(VLOOKUP(CONCATENATE($A87,"_",AT$2),'Reference data SID'!$B:$M,12,FALSE)),"",VLOOKUP(CONCATENATE($A87,"_",AT$2),'Reference data SID'!$B:$M,12,FALSE))</f>
        <v/>
      </c>
    </row>
    <row r="88" spans="1:46" x14ac:dyDescent="0.25">
      <c r="A88">
        <v>84</v>
      </c>
      <c r="B88" s="16" t="str">
        <f>IF(ISERROR(VLOOKUP(CONCATENATE($A88,"_",B$2),'Reference data SID'!$B:$M,12,FALSE)),"",VLOOKUP(CONCATENATE($A88,"_",B$2),'Reference data SID'!$B:$M,12,FALSE))</f>
        <v/>
      </c>
      <c r="C88" s="16" t="str">
        <f>IF(ISERROR(VLOOKUP(CONCATENATE($A88,"_",C$2),'Reference data SID'!$B:$M,12,FALSE)),"",VLOOKUP(CONCATENATE($A88,"_",C$2),'Reference data SID'!$B:$M,12,FALSE))</f>
        <v/>
      </c>
      <c r="D88" s="16" t="str">
        <f>IF(ISERROR(VLOOKUP(CONCATENATE($A88,"_",D$2),'Reference data SID'!$B:$M,12,FALSE)),"",VLOOKUP(CONCATENATE($A88,"_",D$2),'Reference data SID'!$B:$M,12,FALSE))</f>
        <v/>
      </c>
      <c r="E88" s="16" t="str">
        <f>IF(ISERROR(VLOOKUP(CONCATENATE($A88,"_",E$2),'Reference data SID'!$B:$M,12,FALSE)),"",VLOOKUP(CONCATENATE($A88,"_",E$2),'Reference data SID'!$B:$M,12,FALSE))</f>
        <v/>
      </c>
      <c r="F88" s="16" t="str">
        <f>IF(ISERROR(VLOOKUP(CONCATENATE($A88,"_",F$2),'Reference data SID'!$B:$M,12,FALSE)),"",VLOOKUP(CONCATENATE($A88,"_",F$2),'Reference data SID'!$B:$M,12,FALSE))</f>
        <v/>
      </c>
      <c r="G88" s="16" t="str">
        <f>IF(ISERROR(VLOOKUP(CONCATENATE($A88,"_",G$2),'Reference data SID'!$B:$M,12,FALSE)),"",VLOOKUP(CONCATENATE($A88,"_",G$2),'Reference data SID'!$B:$M,12,FALSE))</f>
        <v/>
      </c>
      <c r="H88" s="16" t="str">
        <f>IF(ISERROR(VLOOKUP(CONCATENATE($A88,"_",H$2),'Reference data SID'!$B:$M,12,FALSE)),"",VLOOKUP(CONCATENATE($A88,"_",H$2),'Reference data SID'!$B:$M,12,FALSE))</f>
        <v/>
      </c>
      <c r="I88" s="16" t="str">
        <f>IF(ISERROR(VLOOKUP(CONCATENATE($A88,"_",I$2),'Reference data SID'!$B:$M,12,FALSE)),"",VLOOKUP(CONCATENATE($A88,"_",I$2),'Reference data SID'!$B:$M,12,FALSE))</f>
        <v/>
      </c>
      <c r="J88" s="16" t="str">
        <f>IF(ISERROR(VLOOKUP(CONCATENATE($A88,"_",J$2),'Reference data SID'!$B:$M,12,FALSE)),"",VLOOKUP(CONCATENATE($A88,"_",J$2),'Reference data SID'!$B:$M,12,FALSE))</f>
        <v/>
      </c>
      <c r="K88" s="16" t="str">
        <f>IF(ISERROR(VLOOKUP(CONCATENATE($A88,"_",K$2),'Reference data SID'!$B:$M,12,FALSE)),"",VLOOKUP(CONCATENATE($A88,"_",K$2),'Reference data SID'!$B:$M,12,FALSE))</f>
        <v/>
      </c>
      <c r="L88" s="16" t="str">
        <f>IF(ISERROR(VLOOKUP(CONCATENATE($A88,"_",L$2),'Reference data SID'!$B:$M,12,FALSE)),"",VLOOKUP(CONCATENATE($A88,"_",L$2),'Reference data SID'!$B:$M,12,FALSE))</f>
        <v/>
      </c>
      <c r="M88" s="16" t="str">
        <f>IF(ISERROR(VLOOKUP(CONCATENATE($A88,"_",M$2),'Reference data SID'!$B:$M,12,FALSE)),"",VLOOKUP(CONCATENATE($A88,"_",M$2),'Reference data SID'!$B:$M,12,FALSE))</f>
        <v/>
      </c>
      <c r="N88" s="16" t="str">
        <f>IF(ISERROR(VLOOKUP(CONCATENATE($A88,"_",N$2),'Reference data SID'!$B:$M,12,FALSE)),"",VLOOKUP(CONCATENATE($A88,"_",N$2),'Reference data SID'!$B:$M,12,FALSE))</f>
        <v/>
      </c>
      <c r="O88" s="16" t="str">
        <f>IF(ISERROR(VLOOKUP(CONCATENATE($A88,"_",O$2),'Reference data SID'!$B:$M,12,FALSE)),"",VLOOKUP(CONCATENATE($A88,"_",O$2),'Reference data SID'!$B:$M,12,FALSE))</f>
        <v/>
      </c>
      <c r="P88" s="16" t="str">
        <f>IF(ISERROR(VLOOKUP(CONCATENATE($A88,"_",P$2),'Reference data SID'!$B:$M,12,FALSE)),"",VLOOKUP(CONCATENATE($A88,"_",P$2),'Reference data SID'!$B:$M,12,FALSE))</f>
        <v/>
      </c>
      <c r="Q88" s="16" t="str">
        <f>IF(ISERROR(VLOOKUP(CONCATENATE($A88,"_",Q$2),'Reference data SID'!$B:$M,12,FALSE)),"",VLOOKUP(CONCATENATE($A88,"_",Q$2),'Reference data SID'!$B:$M,12,FALSE))</f>
        <v/>
      </c>
      <c r="R88" s="16" t="str">
        <f>IF(ISERROR(VLOOKUP(CONCATENATE($A88,"_",R$2),'Reference data SID'!$B:$M,12,FALSE)),"",VLOOKUP(CONCATENATE($A88,"_",R$2),'Reference data SID'!$B:$M,12,FALSE))</f>
        <v/>
      </c>
      <c r="S88" s="16" t="str">
        <f>IF(ISERROR(VLOOKUP(CONCATENATE($A88,"_",S$2),'Reference data SID'!$B:$M,12,FALSE)),"",VLOOKUP(CONCATENATE($A88,"_",S$2),'Reference data SID'!$B:$M,12,FALSE))</f>
        <v/>
      </c>
      <c r="T88" s="16" t="str">
        <f>IF(ISERROR(VLOOKUP(CONCATENATE($A88,"_",T$2),'Reference data SID'!$B:$M,12,FALSE)),"",VLOOKUP(CONCATENATE($A88,"_",T$2),'Reference data SID'!$B:$M,12,FALSE))</f>
        <v/>
      </c>
      <c r="U88" s="16" t="str">
        <f>IF(ISERROR(VLOOKUP(CONCATENATE($A88,"_",U$2),'Reference data SID'!$B:$M,12,FALSE)),"",VLOOKUP(CONCATENATE($A88,"_",U$2),'Reference data SID'!$B:$M,12,FALSE))</f>
        <v/>
      </c>
      <c r="V88" s="16" t="str">
        <f>IF(ISERROR(VLOOKUP(CONCATENATE($A88,"_",V$2),'Reference data SID'!$B:$M,12,FALSE)),"",VLOOKUP(CONCATENATE($A88,"_",V$2),'Reference data SID'!$B:$M,12,FALSE))</f>
        <v/>
      </c>
      <c r="W88" s="16" t="str">
        <f>IF(ISERROR(VLOOKUP(CONCATENATE($A88,"_",W$2),'Reference data SID'!$B:$M,12,FALSE)),"",VLOOKUP(CONCATENATE($A88,"_",W$2),'Reference data SID'!$B:$M,12,FALSE))</f>
        <v/>
      </c>
      <c r="X88" s="16" t="str">
        <f>IF(ISERROR(VLOOKUP(CONCATENATE($A88,"_",X$2),'Reference data SID'!$B:$M,12,FALSE)),"",VLOOKUP(CONCATENATE($A88,"_",X$2),'Reference data SID'!$B:$M,12,FALSE))</f>
        <v/>
      </c>
      <c r="Y88" s="17" t="str">
        <f>IF(ISERROR(VLOOKUP(CONCATENATE($A88,"_",Y$2),'Reference data SID'!$B:$M,12,FALSE)),"",VLOOKUP(CONCATENATE($A88,"_",Y$2),'Reference data SID'!$B:$M,12,FALSE))</f>
        <v>211-645-4</v>
      </c>
      <c r="Z88" s="16" t="str">
        <f>IF(ISERROR(VLOOKUP(CONCATENATE($A88,"_",Z$2),'Reference data SID'!$B:$M,12,FALSE)),"",VLOOKUP(CONCATENATE($A88,"_",Z$2),'Reference data SID'!$B:$M,12,FALSE))</f>
        <v/>
      </c>
      <c r="AA88" s="16" t="str">
        <f>IF(ISERROR(VLOOKUP(CONCATENATE($A88,"_",AA$2),'Reference data SID'!$B:$M,12,FALSE)),"",VLOOKUP(CONCATENATE($A88,"_",AA$2),'Reference data SID'!$B:$M,12,FALSE))</f>
        <v/>
      </c>
      <c r="AB88" s="16" t="str">
        <f>IF(ISERROR(VLOOKUP(CONCATENATE($A88,"_",AB$2),'Reference data SID'!$B:$M,12,FALSE)),"",VLOOKUP(CONCATENATE($A88,"_",AB$2),'Reference data SID'!$B:$M,12,FALSE))</f>
        <v/>
      </c>
      <c r="AC88" s="16" t="str">
        <f>IF(ISERROR(VLOOKUP(CONCATENATE($A88,"_",AC$2),'Reference data SID'!$B:$M,12,FALSE)),"",VLOOKUP(CONCATENATE($A88,"_",AC$2),'Reference data SID'!$B:$M,12,FALSE))</f>
        <v/>
      </c>
      <c r="AD88" s="16" t="str">
        <f>IF(ISERROR(VLOOKUP(CONCATENATE($A88,"_",AD$2),'Reference data SID'!$B:$M,12,FALSE)),"",VLOOKUP(CONCATENATE($A88,"_",AD$2),'Reference data SID'!$B:$M,12,FALSE))</f>
        <v/>
      </c>
      <c r="AE88" s="16" t="str">
        <f>IF(ISERROR(VLOOKUP(CONCATENATE($A88,"_",AE$2),'Reference data SID'!$B:$M,12,FALSE)),"",VLOOKUP(CONCATENATE($A88,"_",AE$2),'Reference data SID'!$B:$M,12,FALSE))</f>
        <v/>
      </c>
      <c r="AF88" s="16" t="str">
        <f>IF(ISERROR(VLOOKUP(CONCATENATE($A88,"_",AF$2),'Reference data SID'!$B:$M,12,FALSE)),"",VLOOKUP(CONCATENATE($A88,"_",AF$2),'Reference data SID'!$B:$M,12,FALSE))</f>
        <v/>
      </c>
      <c r="AG88" s="16" t="str">
        <f>IF(ISERROR(VLOOKUP(CONCATENATE($A88,"_",AG$2),'Reference data SID'!$B:$M,12,FALSE)),"",VLOOKUP(CONCATENATE($A88,"_",AG$2),'Reference data SID'!$B:$M,12,FALSE))</f>
        <v/>
      </c>
      <c r="AH88" s="16" t="str">
        <f>IF(ISERROR(VLOOKUP(CONCATENATE($A88,"_",AH$2),'Reference data SID'!$B:$M,12,FALSE)),"",VLOOKUP(CONCATENATE($A88,"_",AH$2),'Reference data SID'!$B:$M,12,FALSE))</f>
        <v/>
      </c>
      <c r="AI88" s="16" t="str">
        <f>IF(ISERROR(VLOOKUP(CONCATENATE($A88,"_",AI$2),'Reference data SID'!$B:$M,12,FALSE)),"",VLOOKUP(CONCATENATE($A88,"_",AI$2),'Reference data SID'!$B:$M,12,FALSE))</f>
        <v/>
      </c>
      <c r="AJ88" s="16" t="str">
        <f>IF(ISERROR(VLOOKUP(CONCATENATE($A88,"_",AJ$2),'Reference data SID'!$B:$M,12,FALSE)),"",VLOOKUP(CONCATENATE($A88,"_",AJ$2),'Reference data SID'!$B:$M,12,FALSE))</f>
        <v/>
      </c>
      <c r="AK88" s="16" t="str">
        <f>IF(ISERROR(VLOOKUP(CONCATENATE($A88,"_",AK$2),'Reference data SID'!$B:$M,12,FALSE)),"",VLOOKUP(CONCATENATE($A88,"_",AK$2),'Reference data SID'!$B:$M,12,FALSE))</f>
        <v/>
      </c>
      <c r="AL88" s="16" t="str">
        <f>IF(ISERROR(VLOOKUP(CONCATENATE($A88,"_",AL$2),'Reference data SID'!$B:$M,12,FALSE)),"",VLOOKUP(CONCATENATE($A88,"_",AL$2),'Reference data SID'!$B:$M,12,FALSE))</f>
        <v/>
      </c>
      <c r="AM88" s="16" t="str">
        <f>IF(ISERROR(VLOOKUP(CONCATENATE($A88,"_",AM$2),'Reference data SID'!$B:$M,12,FALSE)),"",VLOOKUP(CONCATENATE($A88,"_",AM$2),'Reference data SID'!$B:$M,12,FALSE))</f>
        <v/>
      </c>
      <c r="AN88" s="16" t="str">
        <f>IF(ISERROR(VLOOKUP(CONCATENATE($A88,"_",AN$2),'Reference data SID'!$B:$M,12,FALSE)),"",VLOOKUP(CONCATENATE($A88,"_",AN$2),'Reference data SID'!$B:$M,12,FALSE))</f>
        <v/>
      </c>
      <c r="AO88" s="16" t="str">
        <f>IF(ISERROR(VLOOKUP(CONCATENATE($A88,"_",AO$2),'Reference data SID'!$B:$M,12,FALSE)),"",VLOOKUP(CONCATENATE($A88,"_",AO$2),'Reference data SID'!$B:$M,12,FALSE))</f>
        <v/>
      </c>
      <c r="AP88" s="16" t="str">
        <f>IF(ISERROR(VLOOKUP(CONCATENATE($A88,"_",AP$2),'Reference data SID'!$B:$M,12,FALSE)),"",VLOOKUP(CONCATENATE($A88,"_",AP$2),'Reference data SID'!$B:$M,12,FALSE))</f>
        <v/>
      </c>
      <c r="AQ88" s="16" t="str">
        <f>IF(ISERROR(VLOOKUP(CONCATENATE($A88,"_",AQ$2),'Reference data SID'!$B:$M,12,FALSE)),"",VLOOKUP(CONCATENATE($A88,"_",AQ$2),'Reference data SID'!$B:$M,12,FALSE))</f>
        <v/>
      </c>
      <c r="AR88" s="16" t="str">
        <f>IF(ISERROR(VLOOKUP(CONCATENATE($A88,"_",AR$2),'Reference data SID'!$B:$M,12,FALSE)),"",VLOOKUP(CONCATENATE($A88,"_",AR$2),'Reference data SID'!$B:$M,12,FALSE))</f>
        <v/>
      </c>
      <c r="AS88" s="16" t="str">
        <f>IF(ISERROR(VLOOKUP(CONCATENATE($A88,"_",AS$2),'Reference data SID'!$B:$M,12,FALSE)),"",VLOOKUP(CONCATENATE($A88,"_",AS$2),'Reference data SID'!$B:$M,12,FALSE))</f>
        <v/>
      </c>
      <c r="AT88" s="16" t="str">
        <f>IF(ISERROR(VLOOKUP(CONCATENATE($A88,"_",AT$2),'Reference data SID'!$B:$M,12,FALSE)),"",VLOOKUP(CONCATENATE($A88,"_",AT$2),'Reference data SID'!$B:$M,12,FALSE))</f>
        <v/>
      </c>
    </row>
    <row r="89" spans="1:46" x14ac:dyDescent="0.25">
      <c r="A89">
        <v>85</v>
      </c>
      <c r="B89" s="16" t="str">
        <f>IF(ISERROR(VLOOKUP(CONCATENATE($A89,"_",B$2),'Reference data SID'!$B:$M,12,FALSE)),"",VLOOKUP(CONCATENATE($A89,"_",B$2),'Reference data SID'!$B:$M,12,FALSE))</f>
        <v/>
      </c>
      <c r="C89" s="16" t="str">
        <f>IF(ISERROR(VLOOKUP(CONCATENATE($A89,"_",C$2),'Reference data SID'!$B:$M,12,FALSE)),"",VLOOKUP(CONCATENATE($A89,"_",C$2),'Reference data SID'!$B:$M,12,FALSE))</f>
        <v/>
      </c>
      <c r="D89" s="16" t="str">
        <f>IF(ISERROR(VLOOKUP(CONCATENATE($A89,"_",D$2),'Reference data SID'!$B:$M,12,FALSE)),"",VLOOKUP(CONCATENATE($A89,"_",D$2),'Reference data SID'!$B:$M,12,FALSE))</f>
        <v/>
      </c>
      <c r="E89" s="16" t="str">
        <f>IF(ISERROR(VLOOKUP(CONCATENATE($A89,"_",E$2),'Reference data SID'!$B:$M,12,FALSE)),"",VLOOKUP(CONCATENATE($A89,"_",E$2),'Reference data SID'!$B:$M,12,FALSE))</f>
        <v/>
      </c>
      <c r="F89" s="16" t="str">
        <f>IF(ISERROR(VLOOKUP(CONCATENATE($A89,"_",F$2),'Reference data SID'!$B:$M,12,FALSE)),"",VLOOKUP(CONCATENATE($A89,"_",F$2),'Reference data SID'!$B:$M,12,FALSE))</f>
        <v/>
      </c>
      <c r="G89" s="16" t="str">
        <f>IF(ISERROR(VLOOKUP(CONCATENATE($A89,"_",G$2),'Reference data SID'!$B:$M,12,FALSE)),"",VLOOKUP(CONCATENATE($A89,"_",G$2),'Reference data SID'!$B:$M,12,FALSE))</f>
        <v/>
      </c>
      <c r="H89" s="16" t="str">
        <f>IF(ISERROR(VLOOKUP(CONCATENATE($A89,"_",H$2),'Reference data SID'!$B:$M,12,FALSE)),"",VLOOKUP(CONCATENATE($A89,"_",H$2),'Reference data SID'!$B:$M,12,FALSE))</f>
        <v/>
      </c>
      <c r="I89" s="16" t="str">
        <f>IF(ISERROR(VLOOKUP(CONCATENATE($A89,"_",I$2),'Reference data SID'!$B:$M,12,FALSE)),"",VLOOKUP(CONCATENATE($A89,"_",I$2),'Reference data SID'!$B:$M,12,FALSE))</f>
        <v/>
      </c>
      <c r="J89" s="16" t="str">
        <f>IF(ISERROR(VLOOKUP(CONCATENATE($A89,"_",J$2),'Reference data SID'!$B:$M,12,FALSE)),"",VLOOKUP(CONCATENATE($A89,"_",J$2),'Reference data SID'!$B:$M,12,FALSE))</f>
        <v/>
      </c>
      <c r="K89" s="16" t="str">
        <f>IF(ISERROR(VLOOKUP(CONCATENATE($A89,"_",K$2),'Reference data SID'!$B:$M,12,FALSE)),"",VLOOKUP(CONCATENATE($A89,"_",K$2),'Reference data SID'!$B:$M,12,FALSE))</f>
        <v/>
      </c>
      <c r="L89" s="16" t="str">
        <f>IF(ISERROR(VLOOKUP(CONCATENATE($A89,"_",L$2),'Reference data SID'!$B:$M,12,FALSE)),"",VLOOKUP(CONCATENATE($A89,"_",L$2),'Reference data SID'!$B:$M,12,FALSE))</f>
        <v/>
      </c>
      <c r="M89" s="16" t="str">
        <f>IF(ISERROR(VLOOKUP(CONCATENATE($A89,"_",M$2),'Reference data SID'!$B:$M,12,FALSE)),"",VLOOKUP(CONCATENATE($A89,"_",M$2),'Reference data SID'!$B:$M,12,FALSE))</f>
        <v/>
      </c>
      <c r="N89" s="16" t="str">
        <f>IF(ISERROR(VLOOKUP(CONCATENATE($A89,"_",N$2),'Reference data SID'!$B:$M,12,FALSE)),"",VLOOKUP(CONCATENATE($A89,"_",N$2),'Reference data SID'!$B:$M,12,FALSE))</f>
        <v/>
      </c>
      <c r="O89" s="16" t="str">
        <f>IF(ISERROR(VLOOKUP(CONCATENATE($A89,"_",O$2),'Reference data SID'!$B:$M,12,FALSE)),"",VLOOKUP(CONCATENATE($A89,"_",O$2),'Reference data SID'!$B:$M,12,FALSE))</f>
        <v/>
      </c>
      <c r="P89" s="16" t="str">
        <f>IF(ISERROR(VLOOKUP(CONCATENATE($A89,"_",P$2),'Reference data SID'!$B:$M,12,FALSE)),"",VLOOKUP(CONCATENATE($A89,"_",P$2),'Reference data SID'!$B:$M,12,FALSE))</f>
        <v/>
      </c>
      <c r="Q89" s="16" t="str">
        <f>IF(ISERROR(VLOOKUP(CONCATENATE($A89,"_",Q$2),'Reference data SID'!$B:$M,12,FALSE)),"",VLOOKUP(CONCATENATE($A89,"_",Q$2),'Reference data SID'!$B:$M,12,FALSE))</f>
        <v/>
      </c>
      <c r="R89" s="16" t="str">
        <f>IF(ISERROR(VLOOKUP(CONCATENATE($A89,"_",R$2),'Reference data SID'!$B:$M,12,FALSE)),"",VLOOKUP(CONCATENATE($A89,"_",R$2),'Reference data SID'!$B:$M,12,FALSE))</f>
        <v/>
      </c>
      <c r="S89" s="16" t="str">
        <f>IF(ISERROR(VLOOKUP(CONCATENATE($A89,"_",S$2),'Reference data SID'!$B:$M,12,FALSE)),"",VLOOKUP(CONCATENATE($A89,"_",S$2),'Reference data SID'!$B:$M,12,FALSE))</f>
        <v/>
      </c>
      <c r="T89" s="16" t="str">
        <f>IF(ISERROR(VLOOKUP(CONCATENATE($A89,"_",T$2),'Reference data SID'!$B:$M,12,FALSE)),"",VLOOKUP(CONCATENATE($A89,"_",T$2),'Reference data SID'!$B:$M,12,FALSE))</f>
        <v/>
      </c>
      <c r="U89" s="16" t="str">
        <f>IF(ISERROR(VLOOKUP(CONCATENATE($A89,"_",U$2),'Reference data SID'!$B:$M,12,FALSE)),"",VLOOKUP(CONCATENATE($A89,"_",U$2),'Reference data SID'!$B:$M,12,FALSE))</f>
        <v/>
      </c>
      <c r="V89" s="16" t="str">
        <f>IF(ISERROR(VLOOKUP(CONCATENATE($A89,"_",V$2),'Reference data SID'!$B:$M,12,FALSE)),"",VLOOKUP(CONCATENATE($A89,"_",V$2),'Reference data SID'!$B:$M,12,FALSE))</f>
        <v/>
      </c>
      <c r="W89" s="16" t="str">
        <f>IF(ISERROR(VLOOKUP(CONCATENATE($A89,"_",W$2),'Reference data SID'!$B:$M,12,FALSE)),"",VLOOKUP(CONCATENATE($A89,"_",W$2),'Reference data SID'!$B:$M,12,FALSE))</f>
        <v/>
      </c>
      <c r="X89" s="16" t="str">
        <f>IF(ISERROR(VLOOKUP(CONCATENATE($A89,"_",X$2),'Reference data SID'!$B:$M,12,FALSE)),"",VLOOKUP(CONCATENATE($A89,"_",X$2),'Reference data SID'!$B:$M,12,FALSE))</f>
        <v/>
      </c>
      <c r="Y89" s="17" t="str">
        <f>IF(ISERROR(VLOOKUP(CONCATENATE($A89,"_",Y$2),'Reference data SID'!$B:$M,12,FALSE)),"",VLOOKUP(CONCATENATE($A89,"_",Y$2),'Reference data SID'!$B:$M,12,FALSE))</f>
        <v>209-199-0</v>
      </c>
      <c r="Z89" s="16" t="str">
        <f>IF(ISERROR(VLOOKUP(CONCATENATE($A89,"_",Z$2),'Reference data SID'!$B:$M,12,FALSE)),"",VLOOKUP(CONCATENATE($A89,"_",Z$2),'Reference data SID'!$B:$M,12,FALSE))</f>
        <v/>
      </c>
      <c r="AA89" s="16" t="str">
        <f>IF(ISERROR(VLOOKUP(CONCATENATE($A89,"_",AA$2),'Reference data SID'!$B:$M,12,FALSE)),"",VLOOKUP(CONCATENATE($A89,"_",AA$2),'Reference data SID'!$B:$M,12,FALSE))</f>
        <v/>
      </c>
      <c r="AB89" s="16" t="str">
        <f>IF(ISERROR(VLOOKUP(CONCATENATE($A89,"_",AB$2),'Reference data SID'!$B:$M,12,FALSE)),"",VLOOKUP(CONCATENATE($A89,"_",AB$2),'Reference data SID'!$B:$M,12,FALSE))</f>
        <v/>
      </c>
      <c r="AC89" s="16" t="str">
        <f>IF(ISERROR(VLOOKUP(CONCATENATE($A89,"_",AC$2),'Reference data SID'!$B:$M,12,FALSE)),"",VLOOKUP(CONCATENATE($A89,"_",AC$2),'Reference data SID'!$B:$M,12,FALSE))</f>
        <v/>
      </c>
      <c r="AD89" s="16" t="str">
        <f>IF(ISERROR(VLOOKUP(CONCATENATE($A89,"_",AD$2),'Reference data SID'!$B:$M,12,FALSE)),"",VLOOKUP(CONCATENATE($A89,"_",AD$2),'Reference data SID'!$B:$M,12,FALSE))</f>
        <v/>
      </c>
      <c r="AE89" s="16" t="str">
        <f>IF(ISERROR(VLOOKUP(CONCATENATE($A89,"_",AE$2),'Reference data SID'!$B:$M,12,FALSE)),"",VLOOKUP(CONCATENATE($A89,"_",AE$2),'Reference data SID'!$B:$M,12,FALSE))</f>
        <v/>
      </c>
      <c r="AF89" s="16" t="str">
        <f>IF(ISERROR(VLOOKUP(CONCATENATE($A89,"_",AF$2),'Reference data SID'!$B:$M,12,FALSE)),"",VLOOKUP(CONCATENATE($A89,"_",AF$2),'Reference data SID'!$B:$M,12,FALSE))</f>
        <v/>
      </c>
      <c r="AG89" s="16" t="str">
        <f>IF(ISERROR(VLOOKUP(CONCATENATE($A89,"_",AG$2),'Reference data SID'!$B:$M,12,FALSE)),"",VLOOKUP(CONCATENATE($A89,"_",AG$2),'Reference data SID'!$B:$M,12,FALSE))</f>
        <v/>
      </c>
      <c r="AH89" s="16" t="str">
        <f>IF(ISERROR(VLOOKUP(CONCATENATE($A89,"_",AH$2),'Reference data SID'!$B:$M,12,FALSE)),"",VLOOKUP(CONCATENATE($A89,"_",AH$2),'Reference data SID'!$B:$M,12,FALSE))</f>
        <v/>
      </c>
      <c r="AI89" s="16" t="str">
        <f>IF(ISERROR(VLOOKUP(CONCATENATE($A89,"_",AI$2),'Reference data SID'!$B:$M,12,FALSE)),"",VLOOKUP(CONCATENATE($A89,"_",AI$2),'Reference data SID'!$B:$M,12,FALSE))</f>
        <v/>
      </c>
      <c r="AJ89" s="16" t="str">
        <f>IF(ISERROR(VLOOKUP(CONCATENATE($A89,"_",AJ$2),'Reference data SID'!$B:$M,12,FALSE)),"",VLOOKUP(CONCATENATE($A89,"_",AJ$2),'Reference data SID'!$B:$M,12,FALSE))</f>
        <v/>
      </c>
      <c r="AK89" s="16" t="str">
        <f>IF(ISERROR(VLOOKUP(CONCATENATE($A89,"_",AK$2),'Reference data SID'!$B:$M,12,FALSE)),"",VLOOKUP(CONCATENATE($A89,"_",AK$2),'Reference data SID'!$B:$M,12,FALSE))</f>
        <v/>
      </c>
      <c r="AL89" s="16" t="str">
        <f>IF(ISERROR(VLOOKUP(CONCATENATE($A89,"_",AL$2),'Reference data SID'!$B:$M,12,FALSE)),"",VLOOKUP(CONCATENATE($A89,"_",AL$2),'Reference data SID'!$B:$M,12,FALSE))</f>
        <v/>
      </c>
      <c r="AM89" s="16" t="str">
        <f>IF(ISERROR(VLOOKUP(CONCATENATE($A89,"_",AM$2),'Reference data SID'!$B:$M,12,FALSE)),"",VLOOKUP(CONCATENATE($A89,"_",AM$2),'Reference data SID'!$B:$M,12,FALSE))</f>
        <v/>
      </c>
      <c r="AN89" s="16" t="str">
        <f>IF(ISERROR(VLOOKUP(CONCATENATE($A89,"_",AN$2),'Reference data SID'!$B:$M,12,FALSE)),"",VLOOKUP(CONCATENATE($A89,"_",AN$2),'Reference data SID'!$B:$M,12,FALSE))</f>
        <v/>
      </c>
      <c r="AO89" s="16" t="str">
        <f>IF(ISERROR(VLOOKUP(CONCATENATE($A89,"_",AO$2),'Reference data SID'!$B:$M,12,FALSE)),"",VLOOKUP(CONCATENATE($A89,"_",AO$2),'Reference data SID'!$B:$M,12,FALSE))</f>
        <v/>
      </c>
      <c r="AP89" s="16" t="str">
        <f>IF(ISERROR(VLOOKUP(CONCATENATE($A89,"_",AP$2),'Reference data SID'!$B:$M,12,FALSE)),"",VLOOKUP(CONCATENATE($A89,"_",AP$2),'Reference data SID'!$B:$M,12,FALSE))</f>
        <v/>
      </c>
      <c r="AQ89" s="16" t="str">
        <f>IF(ISERROR(VLOOKUP(CONCATENATE($A89,"_",AQ$2),'Reference data SID'!$B:$M,12,FALSE)),"",VLOOKUP(CONCATENATE($A89,"_",AQ$2),'Reference data SID'!$B:$M,12,FALSE))</f>
        <v/>
      </c>
      <c r="AR89" s="16" t="str">
        <f>IF(ISERROR(VLOOKUP(CONCATENATE($A89,"_",AR$2),'Reference data SID'!$B:$M,12,FALSE)),"",VLOOKUP(CONCATENATE($A89,"_",AR$2),'Reference data SID'!$B:$M,12,FALSE))</f>
        <v/>
      </c>
      <c r="AS89" s="16" t="str">
        <f>IF(ISERROR(VLOOKUP(CONCATENATE($A89,"_",AS$2),'Reference data SID'!$B:$M,12,FALSE)),"",VLOOKUP(CONCATENATE($A89,"_",AS$2),'Reference data SID'!$B:$M,12,FALSE))</f>
        <v/>
      </c>
      <c r="AT89" s="16" t="str">
        <f>IF(ISERROR(VLOOKUP(CONCATENATE($A89,"_",AT$2),'Reference data SID'!$B:$M,12,FALSE)),"",VLOOKUP(CONCATENATE($A89,"_",AT$2),'Reference data SID'!$B:$M,12,FALSE))</f>
        <v/>
      </c>
    </row>
    <row r="90" spans="1:46" x14ac:dyDescent="0.25">
      <c r="A90">
        <v>86</v>
      </c>
      <c r="B90" s="16" t="str">
        <f>IF(ISERROR(VLOOKUP(CONCATENATE($A90,"_",B$2),'Reference data SID'!$B:$M,12,FALSE)),"",VLOOKUP(CONCATENATE($A90,"_",B$2),'Reference data SID'!$B:$M,12,FALSE))</f>
        <v/>
      </c>
      <c r="C90" s="16" t="str">
        <f>IF(ISERROR(VLOOKUP(CONCATENATE($A90,"_",C$2),'Reference data SID'!$B:$M,12,FALSE)),"",VLOOKUP(CONCATENATE($A90,"_",C$2),'Reference data SID'!$B:$M,12,FALSE))</f>
        <v/>
      </c>
      <c r="D90" s="16" t="str">
        <f>IF(ISERROR(VLOOKUP(CONCATENATE($A90,"_",D$2),'Reference data SID'!$B:$M,12,FALSE)),"",VLOOKUP(CONCATENATE($A90,"_",D$2),'Reference data SID'!$B:$M,12,FALSE))</f>
        <v/>
      </c>
      <c r="E90" s="16" t="str">
        <f>IF(ISERROR(VLOOKUP(CONCATENATE($A90,"_",E$2),'Reference data SID'!$B:$M,12,FALSE)),"",VLOOKUP(CONCATENATE($A90,"_",E$2),'Reference data SID'!$B:$M,12,FALSE))</f>
        <v/>
      </c>
      <c r="F90" s="16" t="str">
        <f>IF(ISERROR(VLOOKUP(CONCATENATE($A90,"_",F$2),'Reference data SID'!$B:$M,12,FALSE)),"",VLOOKUP(CONCATENATE($A90,"_",F$2),'Reference data SID'!$B:$M,12,FALSE))</f>
        <v/>
      </c>
      <c r="G90" s="16" t="str">
        <f>IF(ISERROR(VLOOKUP(CONCATENATE($A90,"_",G$2),'Reference data SID'!$B:$M,12,FALSE)),"",VLOOKUP(CONCATENATE($A90,"_",G$2),'Reference data SID'!$B:$M,12,FALSE))</f>
        <v/>
      </c>
      <c r="H90" s="16" t="str">
        <f>IF(ISERROR(VLOOKUP(CONCATENATE($A90,"_",H$2),'Reference data SID'!$B:$M,12,FALSE)),"",VLOOKUP(CONCATENATE($A90,"_",H$2),'Reference data SID'!$B:$M,12,FALSE))</f>
        <v/>
      </c>
      <c r="I90" s="16" t="str">
        <f>IF(ISERROR(VLOOKUP(CONCATENATE($A90,"_",I$2),'Reference data SID'!$B:$M,12,FALSE)),"",VLOOKUP(CONCATENATE($A90,"_",I$2),'Reference data SID'!$B:$M,12,FALSE))</f>
        <v/>
      </c>
      <c r="J90" s="16" t="str">
        <f>IF(ISERROR(VLOOKUP(CONCATENATE($A90,"_",J$2),'Reference data SID'!$B:$M,12,FALSE)),"",VLOOKUP(CONCATENATE($A90,"_",J$2),'Reference data SID'!$B:$M,12,FALSE))</f>
        <v/>
      </c>
      <c r="K90" s="16" t="str">
        <f>IF(ISERROR(VLOOKUP(CONCATENATE($A90,"_",K$2),'Reference data SID'!$B:$M,12,FALSE)),"",VLOOKUP(CONCATENATE($A90,"_",K$2),'Reference data SID'!$B:$M,12,FALSE))</f>
        <v/>
      </c>
      <c r="L90" s="16" t="str">
        <f>IF(ISERROR(VLOOKUP(CONCATENATE($A90,"_",L$2),'Reference data SID'!$B:$M,12,FALSE)),"",VLOOKUP(CONCATENATE($A90,"_",L$2),'Reference data SID'!$B:$M,12,FALSE))</f>
        <v/>
      </c>
      <c r="M90" s="16" t="str">
        <f>IF(ISERROR(VLOOKUP(CONCATENATE($A90,"_",M$2),'Reference data SID'!$B:$M,12,FALSE)),"",VLOOKUP(CONCATENATE($A90,"_",M$2),'Reference data SID'!$B:$M,12,FALSE))</f>
        <v/>
      </c>
      <c r="N90" s="16" t="str">
        <f>IF(ISERROR(VLOOKUP(CONCATENATE($A90,"_",N$2),'Reference data SID'!$B:$M,12,FALSE)),"",VLOOKUP(CONCATENATE($A90,"_",N$2),'Reference data SID'!$B:$M,12,FALSE))</f>
        <v/>
      </c>
      <c r="O90" s="16" t="str">
        <f>IF(ISERROR(VLOOKUP(CONCATENATE($A90,"_",O$2),'Reference data SID'!$B:$M,12,FALSE)),"",VLOOKUP(CONCATENATE($A90,"_",O$2),'Reference data SID'!$B:$M,12,FALSE))</f>
        <v/>
      </c>
      <c r="P90" s="16" t="str">
        <f>IF(ISERROR(VLOOKUP(CONCATENATE($A90,"_",P$2),'Reference data SID'!$B:$M,12,FALSE)),"",VLOOKUP(CONCATENATE($A90,"_",P$2),'Reference data SID'!$B:$M,12,FALSE))</f>
        <v/>
      </c>
      <c r="Q90" s="16" t="str">
        <f>IF(ISERROR(VLOOKUP(CONCATENATE($A90,"_",Q$2),'Reference data SID'!$B:$M,12,FALSE)),"",VLOOKUP(CONCATENATE($A90,"_",Q$2),'Reference data SID'!$B:$M,12,FALSE))</f>
        <v/>
      </c>
      <c r="R90" s="16" t="str">
        <f>IF(ISERROR(VLOOKUP(CONCATENATE($A90,"_",R$2),'Reference data SID'!$B:$M,12,FALSE)),"",VLOOKUP(CONCATENATE($A90,"_",R$2),'Reference data SID'!$B:$M,12,FALSE))</f>
        <v/>
      </c>
      <c r="S90" s="16" t="str">
        <f>IF(ISERROR(VLOOKUP(CONCATENATE($A90,"_",S$2),'Reference data SID'!$B:$M,12,FALSE)),"",VLOOKUP(CONCATENATE($A90,"_",S$2),'Reference data SID'!$B:$M,12,FALSE))</f>
        <v/>
      </c>
      <c r="T90" s="16" t="str">
        <f>IF(ISERROR(VLOOKUP(CONCATENATE($A90,"_",T$2),'Reference data SID'!$B:$M,12,FALSE)),"",VLOOKUP(CONCATENATE($A90,"_",T$2),'Reference data SID'!$B:$M,12,FALSE))</f>
        <v/>
      </c>
      <c r="U90" s="16" t="str">
        <f>IF(ISERROR(VLOOKUP(CONCATENATE($A90,"_",U$2),'Reference data SID'!$B:$M,12,FALSE)),"",VLOOKUP(CONCATENATE($A90,"_",U$2),'Reference data SID'!$B:$M,12,FALSE))</f>
        <v/>
      </c>
      <c r="V90" s="16" t="str">
        <f>IF(ISERROR(VLOOKUP(CONCATENATE($A90,"_",V$2),'Reference data SID'!$B:$M,12,FALSE)),"",VLOOKUP(CONCATENATE($A90,"_",V$2),'Reference data SID'!$B:$M,12,FALSE))</f>
        <v/>
      </c>
      <c r="W90" s="16" t="str">
        <f>IF(ISERROR(VLOOKUP(CONCATENATE($A90,"_",W$2),'Reference data SID'!$B:$M,12,FALSE)),"",VLOOKUP(CONCATENATE($A90,"_",W$2),'Reference data SID'!$B:$M,12,FALSE))</f>
        <v/>
      </c>
      <c r="X90" s="16" t="str">
        <f>IF(ISERROR(VLOOKUP(CONCATENATE($A90,"_",X$2),'Reference data SID'!$B:$M,12,FALSE)),"",VLOOKUP(CONCATENATE($A90,"_",X$2),'Reference data SID'!$B:$M,12,FALSE))</f>
        <v/>
      </c>
      <c r="Y90" s="17" t="str">
        <f>IF(ISERROR(VLOOKUP(CONCATENATE($A90,"_",Y$2),'Reference data SID'!$B:$M,12,FALSE)),"",VLOOKUP(CONCATENATE($A90,"_",Y$2),'Reference data SID'!$B:$M,12,FALSE))</f>
        <v>208-079-5</v>
      </c>
      <c r="Z90" s="16" t="str">
        <f>IF(ISERROR(VLOOKUP(CONCATENATE($A90,"_",Z$2),'Reference data SID'!$B:$M,12,FALSE)),"",VLOOKUP(CONCATENATE($A90,"_",Z$2),'Reference data SID'!$B:$M,12,FALSE))</f>
        <v/>
      </c>
      <c r="AA90" s="16" t="str">
        <f>IF(ISERROR(VLOOKUP(CONCATENATE($A90,"_",AA$2),'Reference data SID'!$B:$M,12,FALSE)),"",VLOOKUP(CONCATENATE($A90,"_",AA$2),'Reference data SID'!$B:$M,12,FALSE))</f>
        <v/>
      </c>
      <c r="AB90" s="16" t="str">
        <f>IF(ISERROR(VLOOKUP(CONCATENATE($A90,"_",AB$2),'Reference data SID'!$B:$M,12,FALSE)),"",VLOOKUP(CONCATENATE($A90,"_",AB$2),'Reference data SID'!$B:$M,12,FALSE))</f>
        <v/>
      </c>
      <c r="AC90" s="16" t="str">
        <f>IF(ISERROR(VLOOKUP(CONCATENATE($A90,"_",AC$2),'Reference data SID'!$B:$M,12,FALSE)),"",VLOOKUP(CONCATENATE($A90,"_",AC$2),'Reference data SID'!$B:$M,12,FALSE))</f>
        <v/>
      </c>
      <c r="AD90" s="16" t="str">
        <f>IF(ISERROR(VLOOKUP(CONCATENATE($A90,"_",AD$2),'Reference data SID'!$B:$M,12,FALSE)),"",VLOOKUP(CONCATENATE($A90,"_",AD$2),'Reference data SID'!$B:$M,12,FALSE))</f>
        <v/>
      </c>
      <c r="AE90" s="16" t="str">
        <f>IF(ISERROR(VLOOKUP(CONCATENATE($A90,"_",AE$2),'Reference data SID'!$B:$M,12,FALSE)),"",VLOOKUP(CONCATENATE($A90,"_",AE$2),'Reference data SID'!$B:$M,12,FALSE))</f>
        <v/>
      </c>
      <c r="AF90" s="16" t="str">
        <f>IF(ISERROR(VLOOKUP(CONCATENATE($A90,"_",AF$2),'Reference data SID'!$B:$M,12,FALSE)),"",VLOOKUP(CONCATENATE($A90,"_",AF$2),'Reference data SID'!$B:$M,12,FALSE))</f>
        <v/>
      </c>
      <c r="AG90" s="16" t="str">
        <f>IF(ISERROR(VLOOKUP(CONCATENATE($A90,"_",AG$2),'Reference data SID'!$B:$M,12,FALSE)),"",VLOOKUP(CONCATENATE($A90,"_",AG$2),'Reference data SID'!$B:$M,12,FALSE))</f>
        <v/>
      </c>
      <c r="AH90" s="16" t="str">
        <f>IF(ISERROR(VLOOKUP(CONCATENATE($A90,"_",AH$2),'Reference data SID'!$B:$M,12,FALSE)),"",VLOOKUP(CONCATENATE($A90,"_",AH$2),'Reference data SID'!$B:$M,12,FALSE))</f>
        <v/>
      </c>
      <c r="AI90" s="16" t="str">
        <f>IF(ISERROR(VLOOKUP(CONCATENATE($A90,"_",AI$2),'Reference data SID'!$B:$M,12,FALSE)),"",VLOOKUP(CONCATENATE($A90,"_",AI$2),'Reference data SID'!$B:$M,12,FALSE))</f>
        <v/>
      </c>
      <c r="AJ90" s="16" t="str">
        <f>IF(ISERROR(VLOOKUP(CONCATENATE($A90,"_",AJ$2),'Reference data SID'!$B:$M,12,FALSE)),"",VLOOKUP(CONCATENATE($A90,"_",AJ$2),'Reference data SID'!$B:$M,12,FALSE))</f>
        <v/>
      </c>
      <c r="AK90" s="16" t="str">
        <f>IF(ISERROR(VLOOKUP(CONCATENATE($A90,"_",AK$2),'Reference data SID'!$B:$M,12,FALSE)),"",VLOOKUP(CONCATENATE($A90,"_",AK$2),'Reference data SID'!$B:$M,12,FALSE))</f>
        <v/>
      </c>
      <c r="AL90" s="16" t="str">
        <f>IF(ISERROR(VLOOKUP(CONCATENATE($A90,"_",AL$2),'Reference data SID'!$B:$M,12,FALSE)),"",VLOOKUP(CONCATENATE($A90,"_",AL$2),'Reference data SID'!$B:$M,12,FALSE))</f>
        <v/>
      </c>
      <c r="AM90" s="16" t="str">
        <f>IF(ISERROR(VLOOKUP(CONCATENATE($A90,"_",AM$2),'Reference data SID'!$B:$M,12,FALSE)),"",VLOOKUP(CONCATENATE($A90,"_",AM$2),'Reference data SID'!$B:$M,12,FALSE))</f>
        <v/>
      </c>
      <c r="AN90" s="16" t="str">
        <f>IF(ISERROR(VLOOKUP(CONCATENATE($A90,"_",AN$2),'Reference data SID'!$B:$M,12,FALSE)),"",VLOOKUP(CONCATENATE($A90,"_",AN$2),'Reference data SID'!$B:$M,12,FALSE))</f>
        <v/>
      </c>
      <c r="AO90" s="16" t="str">
        <f>IF(ISERROR(VLOOKUP(CONCATENATE($A90,"_",AO$2),'Reference data SID'!$B:$M,12,FALSE)),"",VLOOKUP(CONCATENATE($A90,"_",AO$2),'Reference data SID'!$B:$M,12,FALSE))</f>
        <v/>
      </c>
      <c r="AP90" s="16" t="str">
        <f>IF(ISERROR(VLOOKUP(CONCATENATE($A90,"_",AP$2),'Reference data SID'!$B:$M,12,FALSE)),"",VLOOKUP(CONCATENATE($A90,"_",AP$2),'Reference data SID'!$B:$M,12,FALSE))</f>
        <v/>
      </c>
      <c r="AQ90" s="16" t="str">
        <f>IF(ISERROR(VLOOKUP(CONCATENATE($A90,"_",AQ$2),'Reference data SID'!$B:$M,12,FALSE)),"",VLOOKUP(CONCATENATE($A90,"_",AQ$2),'Reference data SID'!$B:$M,12,FALSE))</f>
        <v/>
      </c>
      <c r="AR90" s="16" t="str">
        <f>IF(ISERROR(VLOOKUP(CONCATENATE($A90,"_",AR$2),'Reference data SID'!$B:$M,12,FALSE)),"",VLOOKUP(CONCATENATE($A90,"_",AR$2),'Reference data SID'!$B:$M,12,FALSE))</f>
        <v/>
      </c>
      <c r="AS90" s="16" t="str">
        <f>IF(ISERROR(VLOOKUP(CONCATENATE($A90,"_",AS$2),'Reference data SID'!$B:$M,12,FALSE)),"",VLOOKUP(CONCATENATE($A90,"_",AS$2),'Reference data SID'!$B:$M,12,FALSE))</f>
        <v/>
      </c>
      <c r="AT90" s="16" t="str">
        <f>IF(ISERROR(VLOOKUP(CONCATENATE($A90,"_",AT$2),'Reference data SID'!$B:$M,12,FALSE)),"",VLOOKUP(CONCATENATE($A90,"_",AT$2),'Reference data SID'!$B:$M,12,FALSE))</f>
        <v/>
      </c>
    </row>
    <row r="91" spans="1:46" x14ac:dyDescent="0.25">
      <c r="A91">
        <v>87</v>
      </c>
      <c r="B91" s="16" t="str">
        <f>IF(ISERROR(VLOOKUP(CONCATENATE($A91,"_",B$2),'Reference data SID'!$B:$M,12,FALSE)),"",VLOOKUP(CONCATENATE($A91,"_",B$2),'Reference data SID'!$B:$M,12,FALSE))</f>
        <v/>
      </c>
      <c r="C91" s="16" t="str">
        <f>IF(ISERROR(VLOOKUP(CONCATENATE($A91,"_",C$2),'Reference data SID'!$B:$M,12,FALSE)),"",VLOOKUP(CONCATENATE($A91,"_",C$2),'Reference data SID'!$B:$M,12,FALSE))</f>
        <v/>
      </c>
      <c r="D91" s="16" t="str">
        <f>IF(ISERROR(VLOOKUP(CONCATENATE($A91,"_",D$2),'Reference data SID'!$B:$M,12,FALSE)),"",VLOOKUP(CONCATENATE($A91,"_",D$2),'Reference data SID'!$B:$M,12,FALSE))</f>
        <v/>
      </c>
      <c r="E91" s="16" t="str">
        <f>IF(ISERROR(VLOOKUP(CONCATENATE($A91,"_",E$2),'Reference data SID'!$B:$M,12,FALSE)),"",VLOOKUP(CONCATENATE($A91,"_",E$2),'Reference data SID'!$B:$M,12,FALSE))</f>
        <v/>
      </c>
      <c r="F91" s="16" t="str">
        <f>IF(ISERROR(VLOOKUP(CONCATENATE($A91,"_",F$2),'Reference data SID'!$B:$M,12,FALSE)),"",VLOOKUP(CONCATENATE($A91,"_",F$2),'Reference data SID'!$B:$M,12,FALSE))</f>
        <v/>
      </c>
      <c r="G91" s="16" t="str">
        <f>IF(ISERROR(VLOOKUP(CONCATENATE($A91,"_",G$2),'Reference data SID'!$B:$M,12,FALSE)),"",VLOOKUP(CONCATENATE($A91,"_",G$2),'Reference data SID'!$B:$M,12,FALSE))</f>
        <v/>
      </c>
      <c r="H91" s="16" t="str">
        <f>IF(ISERROR(VLOOKUP(CONCATENATE($A91,"_",H$2),'Reference data SID'!$B:$M,12,FALSE)),"",VLOOKUP(CONCATENATE($A91,"_",H$2),'Reference data SID'!$B:$M,12,FALSE))</f>
        <v/>
      </c>
      <c r="I91" s="16" t="str">
        <f>IF(ISERROR(VLOOKUP(CONCATENATE($A91,"_",I$2),'Reference data SID'!$B:$M,12,FALSE)),"",VLOOKUP(CONCATENATE($A91,"_",I$2),'Reference data SID'!$B:$M,12,FALSE))</f>
        <v/>
      </c>
      <c r="J91" s="16" t="str">
        <f>IF(ISERROR(VLOOKUP(CONCATENATE($A91,"_",J$2),'Reference data SID'!$B:$M,12,FALSE)),"",VLOOKUP(CONCATENATE($A91,"_",J$2),'Reference data SID'!$B:$M,12,FALSE))</f>
        <v/>
      </c>
      <c r="K91" s="16" t="str">
        <f>IF(ISERROR(VLOOKUP(CONCATENATE($A91,"_",K$2),'Reference data SID'!$B:$M,12,FALSE)),"",VLOOKUP(CONCATENATE($A91,"_",K$2),'Reference data SID'!$B:$M,12,FALSE))</f>
        <v/>
      </c>
      <c r="L91" s="16" t="str">
        <f>IF(ISERROR(VLOOKUP(CONCATENATE($A91,"_",L$2),'Reference data SID'!$B:$M,12,FALSE)),"",VLOOKUP(CONCATENATE($A91,"_",L$2),'Reference data SID'!$B:$M,12,FALSE))</f>
        <v/>
      </c>
      <c r="M91" s="16" t="str">
        <f>IF(ISERROR(VLOOKUP(CONCATENATE($A91,"_",M$2),'Reference data SID'!$B:$M,12,FALSE)),"",VLOOKUP(CONCATENATE($A91,"_",M$2),'Reference data SID'!$B:$M,12,FALSE))</f>
        <v/>
      </c>
      <c r="N91" s="16" t="str">
        <f>IF(ISERROR(VLOOKUP(CONCATENATE($A91,"_",N$2),'Reference data SID'!$B:$M,12,FALSE)),"",VLOOKUP(CONCATENATE($A91,"_",N$2),'Reference data SID'!$B:$M,12,FALSE))</f>
        <v/>
      </c>
      <c r="O91" s="16" t="str">
        <f>IF(ISERROR(VLOOKUP(CONCATENATE($A91,"_",O$2),'Reference data SID'!$B:$M,12,FALSE)),"",VLOOKUP(CONCATENATE($A91,"_",O$2),'Reference data SID'!$B:$M,12,FALSE))</f>
        <v/>
      </c>
      <c r="P91" s="16" t="str">
        <f>IF(ISERROR(VLOOKUP(CONCATENATE($A91,"_",P$2),'Reference data SID'!$B:$M,12,FALSE)),"",VLOOKUP(CONCATENATE($A91,"_",P$2),'Reference data SID'!$B:$M,12,FALSE))</f>
        <v/>
      </c>
      <c r="Q91" s="16" t="str">
        <f>IF(ISERROR(VLOOKUP(CONCATENATE($A91,"_",Q$2),'Reference data SID'!$B:$M,12,FALSE)),"",VLOOKUP(CONCATENATE($A91,"_",Q$2),'Reference data SID'!$B:$M,12,FALSE))</f>
        <v/>
      </c>
      <c r="R91" s="16" t="str">
        <f>IF(ISERROR(VLOOKUP(CONCATENATE($A91,"_",R$2),'Reference data SID'!$B:$M,12,FALSE)),"",VLOOKUP(CONCATENATE($A91,"_",R$2),'Reference data SID'!$B:$M,12,FALSE))</f>
        <v/>
      </c>
      <c r="S91" s="16" t="str">
        <f>IF(ISERROR(VLOOKUP(CONCATENATE($A91,"_",S$2),'Reference data SID'!$B:$M,12,FALSE)),"",VLOOKUP(CONCATENATE($A91,"_",S$2),'Reference data SID'!$B:$M,12,FALSE))</f>
        <v/>
      </c>
      <c r="T91" s="16" t="str">
        <f>IF(ISERROR(VLOOKUP(CONCATENATE($A91,"_",T$2),'Reference data SID'!$B:$M,12,FALSE)),"",VLOOKUP(CONCATENATE($A91,"_",T$2),'Reference data SID'!$B:$M,12,FALSE))</f>
        <v/>
      </c>
      <c r="U91" s="16" t="str">
        <f>IF(ISERROR(VLOOKUP(CONCATENATE($A91,"_",U$2),'Reference data SID'!$B:$M,12,FALSE)),"",VLOOKUP(CONCATENATE($A91,"_",U$2),'Reference data SID'!$B:$M,12,FALSE))</f>
        <v/>
      </c>
      <c r="V91" s="16" t="str">
        <f>IF(ISERROR(VLOOKUP(CONCATENATE($A91,"_",V$2),'Reference data SID'!$B:$M,12,FALSE)),"",VLOOKUP(CONCATENATE($A91,"_",V$2),'Reference data SID'!$B:$M,12,FALSE))</f>
        <v/>
      </c>
      <c r="W91" s="16" t="str">
        <f>IF(ISERROR(VLOOKUP(CONCATENATE($A91,"_",W$2),'Reference data SID'!$B:$M,12,FALSE)),"",VLOOKUP(CONCATENATE($A91,"_",W$2),'Reference data SID'!$B:$M,12,FALSE))</f>
        <v/>
      </c>
      <c r="X91" s="16" t="str">
        <f>IF(ISERROR(VLOOKUP(CONCATENATE($A91,"_",X$2),'Reference data SID'!$B:$M,12,FALSE)),"",VLOOKUP(CONCATENATE($A91,"_",X$2),'Reference data SID'!$B:$M,12,FALSE))</f>
        <v/>
      </c>
      <c r="Y91" s="17" t="str">
        <f>IF(ISERROR(VLOOKUP(CONCATENATE($A91,"_",Y$2),'Reference data SID'!$B:$M,12,FALSE)),"",VLOOKUP(CONCATENATE($A91,"_",Y$2),'Reference data SID'!$B:$M,12,FALSE))</f>
        <v>207-030-5</v>
      </c>
      <c r="Z91" s="16" t="str">
        <f>IF(ISERROR(VLOOKUP(CONCATENATE($A91,"_",Z$2),'Reference data SID'!$B:$M,12,FALSE)),"",VLOOKUP(CONCATENATE($A91,"_",Z$2),'Reference data SID'!$B:$M,12,FALSE))</f>
        <v/>
      </c>
      <c r="AA91" s="16" t="str">
        <f>IF(ISERROR(VLOOKUP(CONCATENATE($A91,"_",AA$2),'Reference data SID'!$B:$M,12,FALSE)),"",VLOOKUP(CONCATENATE($A91,"_",AA$2),'Reference data SID'!$B:$M,12,FALSE))</f>
        <v/>
      </c>
      <c r="AB91" s="16" t="str">
        <f>IF(ISERROR(VLOOKUP(CONCATENATE($A91,"_",AB$2),'Reference data SID'!$B:$M,12,FALSE)),"",VLOOKUP(CONCATENATE($A91,"_",AB$2),'Reference data SID'!$B:$M,12,FALSE))</f>
        <v/>
      </c>
      <c r="AC91" s="16" t="str">
        <f>IF(ISERROR(VLOOKUP(CONCATENATE($A91,"_",AC$2),'Reference data SID'!$B:$M,12,FALSE)),"",VLOOKUP(CONCATENATE($A91,"_",AC$2),'Reference data SID'!$B:$M,12,FALSE))</f>
        <v/>
      </c>
      <c r="AD91" s="16" t="str">
        <f>IF(ISERROR(VLOOKUP(CONCATENATE($A91,"_",AD$2),'Reference data SID'!$B:$M,12,FALSE)),"",VLOOKUP(CONCATENATE($A91,"_",AD$2),'Reference data SID'!$B:$M,12,FALSE))</f>
        <v/>
      </c>
      <c r="AE91" s="16" t="str">
        <f>IF(ISERROR(VLOOKUP(CONCATENATE($A91,"_",AE$2),'Reference data SID'!$B:$M,12,FALSE)),"",VLOOKUP(CONCATENATE($A91,"_",AE$2),'Reference data SID'!$B:$M,12,FALSE))</f>
        <v/>
      </c>
      <c r="AF91" s="16" t="str">
        <f>IF(ISERROR(VLOOKUP(CONCATENATE($A91,"_",AF$2),'Reference data SID'!$B:$M,12,FALSE)),"",VLOOKUP(CONCATENATE($A91,"_",AF$2),'Reference data SID'!$B:$M,12,FALSE))</f>
        <v/>
      </c>
      <c r="AG91" s="16" t="str">
        <f>IF(ISERROR(VLOOKUP(CONCATENATE($A91,"_",AG$2),'Reference data SID'!$B:$M,12,FALSE)),"",VLOOKUP(CONCATENATE($A91,"_",AG$2),'Reference data SID'!$B:$M,12,FALSE))</f>
        <v/>
      </c>
      <c r="AH91" s="16" t="str">
        <f>IF(ISERROR(VLOOKUP(CONCATENATE($A91,"_",AH$2),'Reference data SID'!$B:$M,12,FALSE)),"",VLOOKUP(CONCATENATE($A91,"_",AH$2),'Reference data SID'!$B:$M,12,FALSE))</f>
        <v/>
      </c>
      <c r="AI91" s="16" t="str">
        <f>IF(ISERROR(VLOOKUP(CONCATENATE($A91,"_",AI$2),'Reference data SID'!$B:$M,12,FALSE)),"",VLOOKUP(CONCATENATE($A91,"_",AI$2),'Reference data SID'!$B:$M,12,FALSE))</f>
        <v/>
      </c>
      <c r="AJ91" s="16" t="str">
        <f>IF(ISERROR(VLOOKUP(CONCATENATE($A91,"_",AJ$2),'Reference data SID'!$B:$M,12,FALSE)),"",VLOOKUP(CONCATENATE($A91,"_",AJ$2),'Reference data SID'!$B:$M,12,FALSE))</f>
        <v/>
      </c>
      <c r="AK91" s="16" t="str">
        <f>IF(ISERROR(VLOOKUP(CONCATENATE($A91,"_",AK$2),'Reference data SID'!$B:$M,12,FALSE)),"",VLOOKUP(CONCATENATE($A91,"_",AK$2),'Reference data SID'!$B:$M,12,FALSE))</f>
        <v/>
      </c>
      <c r="AL91" s="16" t="str">
        <f>IF(ISERROR(VLOOKUP(CONCATENATE($A91,"_",AL$2),'Reference data SID'!$B:$M,12,FALSE)),"",VLOOKUP(CONCATENATE($A91,"_",AL$2),'Reference data SID'!$B:$M,12,FALSE))</f>
        <v/>
      </c>
      <c r="AM91" s="16" t="str">
        <f>IF(ISERROR(VLOOKUP(CONCATENATE($A91,"_",AM$2),'Reference data SID'!$B:$M,12,FALSE)),"",VLOOKUP(CONCATENATE($A91,"_",AM$2),'Reference data SID'!$B:$M,12,FALSE))</f>
        <v/>
      </c>
      <c r="AN91" s="16" t="str">
        <f>IF(ISERROR(VLOOKUP(CONCATENATE($A91,"_",AN$2),'Reference data SID'!$B:$M,12,FALSE)),"",VLOOKUP(CONCATENATE($A91,"_",AN$2),'Reference data SID'!$B:$M,12,FALSE))</f>
        <v/>
      </c>
      <c r="AO91" s="16" t="str">
        <f>IF(ISERROR(VLOOKUP(CONCATENATE($A91,"_",AO$2),'Reference data SID'!$B:$M,12,FALSE)),"",VLOOKUP(CONCATENATE($A91,"_",AO$2),'Reference data SID'!$B:$M,12,FALSE))</f>
        <v/>
      </c>
      <c r="AP91" s="16" t="str">
        <f>IF(ISERROR(VLOOKUP(CONCATENATE($A91,"_",AP$2),'Reference data SID'!$B:$M,12,FALSE)),"",VLOOKUP(CONCATENATE($A91,"_",AP$2),'Reference data SID'!$B:$M,12,FALSE))</f>
        <v/>
      </c>
      <c r="AQ91" s="16" t="str">
        <f>IF(ISERROR(VLOOKUP(CONCATENATE($A91,"_",AQ$2),'Reference data SID'!$B:$M,12,FALSE)),"",VLOOKUP(CONCATENATE($A91,"_",AQ$2),'Reference data SID'!$B:$M,12,FALSE))</f>
        <v/>
      </c>
      <c r="AR91" s="16" t="str">
        <f>IF(ISERROR(VLOOKUP(CONCATENATE($A91,"_",AR$2),'Reference data SID'!$B:$M,12,FALSE)),"",VLOOKUP(CONCATENATE($A91,"_",AR$2),'Reference data SID'!$B:$M,12,FALSE))</f>
        <v/>
      </c>
      <c r="AS91" s="16" t="str">
        <f>IF(ISERROR(VLOOKUP(CONCATENATE($A91,"_",AS$2),'Reference data SID'!$B:$M,12,FALSE)),"",VLOOKUP(CONCATENATE($A91,"_",AS$2),'Reference data SID'!$B:$M,12,FALSE))</f>
        <v/>
      </c>
      <c r="AT91" s="16" t="str">
        <f>IF(ISERROR(VLOOKUP(CONCATENATE($A91,"_",AT$2),'Reference data SID'!$B:$M,12,FALSE)),"",VLOOKUP(CONCATENATE($A91,"_",AT$2),'Reference data SID'!$B:$M,12,FALSE))</f>
        <v/>
      </c>
    </row>
    <row r="92" spans="1:46" x14ac:dyDescent="0.25">
      <c r="A92">
        <v>88</v>
      </c>
      <c r="B92" s="16" t="str">
        <f>IF(ISERROR(VLOOKUP(CONCATENATE($A92,"_",B$2),'Reference data SID'!$B:$M,12,FALSE)),"",VLOOKUP(CONCATENATE($A92,"_",B$2),'Reference data SID'!$B:$M,12,FALSE))</f>
        <v/>
      </c>
      <c r="C92" s="16" t="str">
        <f>IF(ISERROR(VLOOKUP(CONCATENATE($A92,"_",C$2),'Reference data SID'!$B:$M,12,FALSE)),"",VLOOKUP(CONCATENATE($A92,"_",C$2),'Reference data SID'!$B:$M,12,FALSE))</f>
        <v/>
      </c>
      <c r="D92" s="16" t="str">
        <f>IF(ISERROR(VLOOKUP(CONCATENATE($A92,"_",D$2),'Reference data SID'!$B:$M,12,FALSE)),"",VLOOKUP(CONCATENATE($A92,"_",D$2),'Reference data SID'!$B:$M,12,FALSE))</f>
        <v/>
      </c>
      <c r="E92" s="16" t="str">
        <f>IF(ISERROR(VLOOKUP(CONCATENATE($A92,"_",E$2),'Reference data SID'!$B:$M,12,FALSE)),"",VLOOKUP(CONCATENATE($A92,"_",E$2),'Reference data SID'!$B:$M,12,FALSE))</f>
        <v/>
      </c>
      <c r="F92" s="16" t="str">
        <f>IF(ISERROR(VLOOKUP(CONCATENATE($A92,"_",F$2),'Reference data SID'!$B:$M,12,FALSE)),"",VLOOKUP(CONCATENATE($A92,"_",F$2),'Reference data SID'!$B:$M,12,FALSE))</f>
        <v/>
      </c>
      <c r="G92" s="16" t="str">
        <f>IF(ISERROR(VLOOKUP(CONCATENATE($A92,"_",G$2),'Reference data SID'!$B:$M,12,FALSE)),"",VLOOKUP(CONCATENATE($A92,"_",G$2),'Reference data SID'!$B:$M,12,FALSE))</f>
        <v/>
      </c>
      <c r="H92" s="16" t="str">
        <f>IF(ISERROR(VLOOKUP(CONCATENATE($A92,"_",H$2),'Reference data SID'!$B:$M,12,FALSE)),"",VLOOKUP(CONCATENATE($A92,"_",H$2),'Reference data SID'!$B:$M,12,FALSE))</f>
        <v/>
      </c>
      <c r="I92" s="16" t="str">
        <f>IF(ISERROR(VLOOKUP(CONCATENATE($A92,"_",I$2),'Reference data SID'!$B:$M,12,FALSE)),"",VLOOKUP(CONCATENATE($A92,"_",I$2),'Reference data SID'!$B:$M,12,FALSE))</f>
        <v/>
      </c>
      <c r="J92" s="16" t="str">
        <f>IF(ISERROR(VLOOKUP(CONCATENATE($A92,"_",J$2),'Reference data SID'!$B:$M,12,FALSE)),"",VLOOKUP(CONCATENATE($A92,"_",J$2),'Reference data SID'!$B:$M,12,FALSE))</f>
        <v/>
      </c>
      <c r="K92" s="16" t="str">
        <f>IF(ISERROR(VLOOKUP(CONCATENATE($A92,"_",K$2),'Reference data SID'!$B:$M,12,FALSE)),"",VLOOKUP(CONCATENATE($A92,"_",K$2),'Reference data SID'!$B:$M,12,FALSE))</f>
        <v/>
      </c>
      <c r="L92" s="16" t="str">
        <f>IF(ISERROR(VLOOKUP(CONCATENATE($A92,"_",L$2),'Reference data SID'!$B:$M,12,FALSE)),"",VLOOKUP(CONCATENATE($A92,"_",L$2),'Reference data SID'!$B:$M,12,FALSE))</f>
        <v/>
      </c>
      <c r="M92" s="16" t="str">
        <f>IF(ISERROR(VLOOKUP(CONCATENATE($A92,"_",M$2),'Reference data SID'!$B:$M,12,FALSE)),"",VLOOKUP(CONCATENATE($A92,"_",M$2),'Reference data SID'!$B:$M,12,FALSE))</f>
        <v/>
      </c>
      <c r="N92" s="16" t="str">
        <f>IF(ISERROR(VLOOKUP(CONCATENATE($A92,"_",N$2),'Reference data SID'!$B:$M,12,FALSE)),"",VLOOKUP(CONCATENATE($A92,"_",N$2),'Reference data SID'!$B:$M,12,FALSE))</f>
        <v/>
      </c>
      <c r="O92" s="16" t="str">
        <f>IF(ISERROR(VLOOKUP(CONCATENATE($A92,"_",O$2),'Reference data SID'!$B:$M,12,FALSE)),"",VLOOKUP(CONCATENATE($A92,"_",O$2),'Reference data SID'!$B:$M,12,FALSE))</f>
        <v/>
      </c>
      <c r="P92" s="16" t="str">
        <f>IF(ISERROR(VLOOKUP(CONCATENATE($A92,"_",P$2),'Reference data SID'!$B:$M,12,FALSE)),"",VLOOKUP(CONCATENATE($A92,"_",P$2),'Reference data SID'!$B:$M,12,FALSE))</f>
        <v/>
      </c>
      <c r="Q92" s="16" t="str">
        <f>IF(ISERROR(VLOOKUP(CONCATENATE($A92,"_",Q$2),'Reference data SID'!$B:$M,12,FALSE)),"",VLOOKUP(CONCATENATE($A92,"_",Q$2),'Reference data SID'!$B:$M,12,FALSE))</f>
        <v/>
      </c>
      <c r="R92" s="16" t="str">
        <f>IF(ISERROR(VLOOKUP(CONCATENATE($A92,"_",R$2),'Reference data SID'!$B:$M,12,FALSE)),"",VLOOKUP(CONCATENATE($A92,"_",R$2),'Reference data SID'!$B:$M,12,FALSE))</f>
        <v/>
      </c>
      <c r="S92" s="16" t="str">
        <f>IF(ISERROR(VLOOKUP(CONCATENATE($A92,"_",S$2),'Reference data SID'!$B:$M,12,FALSE)),"",VLOOKUP(CONCATENATE($A92,"_",S$2),'Reference data SID'!$B:$M,12,FALSE))</f>
        <v/>
      </c>
      <c r="T92" s="16" t="str">
        <f>IF(ISERROR(VLOOKUP(CONCATENATE($A92,"_",T$2),'Reference data SID'!$B:$M,12,FALSE)),"",VLOOKUP(CONCATENATE($A92,"_",T$2),'Reference data SID'!$B:$M,12,FALSE))</f>
        <v/>
      </c>
      <c r="U92" s="16" t="str">
        <f>IF(ISERROR(VLOOKUP(CONCATENATE($A92,"_",U$2),'Reference data SID'!$B:$M,12,FALSE)),"",VLOOKUP(CONCATENATE($A92,"_",U$2),'Reference data SID'!$B:$M,12,FALSE))</f>
        <v/>
      </c>
      <c r="V92" s="16" t="str">
        <f>IF(ISERROR(VLOOKUP(CONCATENATE($A92,"_",V$2),'Reference data SID'!$B:$M,12,FALSE)),"",VLOOKUP(CONCATENATE($A92,"_",V$2),'Reference data SID'!$B:$M,12,FALSE))</f>
        <v/>
      </c>
      <c r="W92" s="16" t="str">
        <f>IF(ISERROR(VLOOKUP(CONCATENATE($A92,"_",W$2),'Reference data SID'!$B:$M,12,FALSE)),"",VLOOKUP(CONCATENATE($A92,"_",W$2),'Reference data SID'!$B:$M,12,FALSE))</f>
        <v/>
      </c>
      <c r="X92" s="16" t="str">
        <f>IF(ISERROR(VLOOKUP(CONCATENATE($A92,"_",X$2),'Reference data SID'!$B:$M,12,FALSE)),"",VLOOKUP(CONCATENATE($A92,"_",X$2),'Reference data SID'!$B:$M,12,FALSE))</f>
        <v/>
      </c>
      <c r="Y92" s="17" t="str">
        <f>IF(ISERROR(VLOOKUP(CONCATENATE($A92,"_",Y$2),'Reference data SID'!$B:$M,12,FALSE)),"",VLOOKUP(CONCATENATE($A92,"_",Y$2),'Reference data SID'!$B:$M,12,FALSE))</f>
        <v>206-808-1</v>
      </c>
      <c r="Z92" s="16" t="str">
        <f>IF(ISERROR(VLOOKUP(CONCATENATE($A92,"_",Z$2),'Reference data SID'!$B:$M,12,FALSE)),"",VLOOKUP(CONCATENATE($A92,"_",Z$2),'Reference data SID'!$B:$M,12,FALSE))</f>
        <v/>
      </c>
      <c r="AA92" s="16" t="str">
        <f>IF(ISERROR(VLOOKUP(CONCATENATE($A92,"_",AA$2),'Reference data SID'!$B:$M,12,FALSE)),"",VLOOKUP(CONCATENATE($A92,"_",AA$2),'Reference data SID'!$B:$M,12,FALSE))</f>
        <v/>
      </c>
      <c r="AB92" s="16" t="str">
        <f>IF(ISERROR(VLOOKUP(CONCATENATE($A92,"_",AB$2),'Reference data SID'!$B:$M,12,FALSE)),"",VLOOKUP(CONCATENATE($A92,"_",AB$2),'Reference data SID'!$B:$M,12,FALSE))</f>
        <v/>
      </c>
      <c r="AC92" s="16" t="str">
        <f>IF(ISERROR(VLOOKUP(CONCATENATE($A92,"_",AC$2),'Reference data SID'!$B:$M,12,FALSE)),"",VLOOKUP(CONCATENATE($A92,"_",AC$2),'Reference data SID'!$B:$M,12,FALSE))</f>
        <v/>
      </c>
      <c r="AD92" s="16" t="str">
        <f>IF(ISERROR(VLOOKUP(CONCATENATE($A92,"_",AD$2),'Reference data SID'!$B:$M,12,FALSE)),"",VLOOKUP(CONCATENATE($A92,"_",AD$2),'Reference data SID'!$B:$M,12,FALSE))</f>
        <v/>
      </c>
      <c r="AE92" s="16" t="str">
        <f>IF(ISERROR(VLOOKUP(CONCATENATE($A92,"_",AE$2),'Reference data SID'!$B:$M,12,FALSE)),"",VLOOKUP(CONCATENATE($A92,"_",AE$2),'Reference data SID'!$B:$M,12,FALSE))</f>
        <v/>
      </c>
      <c r="AF92" s="16" t="str">
        <f>IF(ISERROR(VLOOKUP(CONCATENATE($A92,"_",AF$2),'Reference data SID'!$B:$M,12,FALSE)),"",VLOOKUP(CONCATENATE($A92,"_",AF$2),'Reference data SID'!$B:$M,12,FALSE))</f>
        <v/>
      </c>
      <c r="AG92" s="16" t="str">
        <f>IF(ISERROR(VLOOKUP(CONCATENATE($A92,"_",AG$2),'Reference data SID'!$B:$M,12,FALSE)),"",VLOOKUP(CONCATENATE($A92,"_",AG$2),'Reference data SID'!$B:$M,12,FALSE))</f>
        <v/>
      </c>
      <c r="AH92" s="16" t="str">
        <f>IF(ISERROR(VLOOKUP(CONCATENATE($A92,"_",AH$2),'Reference data SID'!$B:$M,12,FALSE)),"",VLOOKUP(CONCATENATE($A92,"_",AH$2),'Reference data SID'!$B:$M,12,FALSE))</f>
        <v/>
      </c>
      <c r="AI92" s="16" t="str">
        <f>IF(ISERROR(VLOOKUP(CONCATENATE($A92,"_",AI$2),'Reference data SID'!$B:$M,12,FALSE)),"",VLOOKUP(CONCATENATE($A92,"_",AI$2),'Reference data SID'!$B:$M,12,FALSE))</f>
        <v/>
      </c>
      <c r="AJ92" s="16" t="str">
        <f>IF(ISERROR(VLOOKUP(CONCATENATE($A92,"_",AJ$2),'Reference data SID'!$B:$M,12,FALSE)),"",VLOOKUP(CONCATENATE($A92,"_",AJ$2),'Reference data SID'!$B:$M,12,FALSE))</f>
        <v/>
      </c>
      <c r="AK92" s="16" t="str">
        <f>IF(ISERROR(VLOOKUP(CONCATENATE($A92,"_",AK$2),'Reference data SID'!$B:$M,12,FALSE)),"",VLOOKUP(CONCATENATE($A92,"_",AK$2),'Reference data SID'!$B:$M,12,FALSE))</f>
        <v/>
      </c>
      <c r="AL92" s="16" t="str">
        <f>IF(ISERROR(VLOOKUP(CONCATENATE($A92,"_",AL$2),'Reference data SID'!$B:$M,12,FALSE)),"",VLOOKUP(CONCATENATE($A92,"_",AL$2),'Reference data SID'!$B:$M,12,FALSE))</f>
        <v/>
      </c>
      <c r="AM92" s="16" t="str">
        <f>IF(ISERROR(VLOOKUP(CONCATENATE($A92,"_",AM$2),'Reference data SID'!$B:$M,12,FALSE)),"",VLOOKUP(CONCATENATE($A92,"_",AM$2),'Reference data SID'!$B:$M,12,FALSE))</f>
        <v/>
      </c>
      <c r="AN92" s="16" t="str">
        <f>IF(ISERROR(VLOOKUP(CONCATENATE($A92,"_",AN$2),'Reference data SID'!$B:$M,12,FALSE)),"",VLOOKUP(CONCATENATE($A92,"_",AN$2),'Reference data SID'!$B:$M,12,FALSE))</f>
        <v/>
      </c>
      <c r="AO92" s="16" t="str">
        <f>IF(ISERROR(VLOOKUP(CONCATENATE($A92,"_",AO$2),'Reference data SID'!$B:$M,12,FALSE)),"",VLOOKUP(CONCATENATE($A92,"_",AO$2),'Reference data SID'!$B:$M,12,FALSE))</f>
        <v/>
      </c>
      <c r="AP92" s="16" t="str">
        <f>IF(ISERROR(VLOOKUP(CONCATENATE($A92,"_",AP$2),'Reference data SID'!$B:$M,12,FALSE)),"",VLOOKUP(CONCATENATE($A92,"_",AP$2),'Reference data SID'!$B:$M,12,FALSE))</f>
        <v/>
      </c>
      <c r="AQ92" s="16" t="str">
        <f>IF(ISERROR(VLOOKUP(CONCATENATE($A92,"_",AQ$2),'Reference data SID'!$B:$M,12,FALSE)),"",VLOOKUP(CONCATENATE($A92,"_",AQ$2),'Reference data SID'!$B:$M,12,FALSE))</f>
        <v/>
      </c>
      <c r="AR92" s="16" t="str">
        <f>IF(ISERROR(VLOOKUP(CONCATENATE($A92,"_",AR$2),'Reference data SID'!$B:$M,12,FALSE)),"",VLOOKUP(CONCATENATE($A92,"_",AR$2),'Reference data SID'!$B:$M,12,FALSE))</f>
        <v/>
      </c>
      <c r="AS92" s="16" t="str">
        <f>IF(ISERROR(VLOOKUP(CONCATENATE($A92,"_",AS$2),'Reference data SID'!$B:$M,12,FALSE)),"",VLOOKUP(CONCATENATE($A92,"_",AS$2),'Reference data SID'!$B:$M,12,FALSE))</f>
        <v/>
      </c>
      <c r="AT92" s="16" t="str">
        <f>IF(ISERROR(VLOOKUP(CONCATENATE($A92,"_",AT$2),'Reference data SID'!$B:$M,12,FALSE)),"",VLOOKUP(CONCATENATE($A92,"_",AT$2),'Reference data SID'!$B:$M,12,FALSE))</f>
        <v/>
      </c>
    </row>
    <row r="93" spans="1:46" x14ac:dyDescent="0.25">
      <c r="A93">
        <v>89</v>
      </c>
      <c r="B93" s="16" t="str">
        <f>IF(ISERROR(VLOOKUP(CONCATENATE($A93,"_",B$2),'Reference data SID'!$B:$M,12,FALSE)),"",VLOOKUP(CONCATENATE($A93,"_",B$2),'Reference data SID'!$B:$M,12,FALSE))</f>
        <v/>
      </c>
      <c r="C93" s="16" t="str">
        <f>IF(ISERROR(VLOOKUP(CONCATENATE($A93,"_",C$2),'Reference data SID'!$B:$M,12,FALSE)),"",VLOOKUP(CONCATENATE($A93,"_",C$2),'Reference data SID'!$B:$M,12,FALSE))</f>
        <v/>
      </c>
      <c r="D93" s="16" t="str">
        <f>IF(ISERROR(VLOOKUP(CONCATENATE($A93,"_",D$2),'Reference data SID'!$B:$M,12,FALSE)),"",VLOOKUP(CONCATENATE($A93,"_",D$2),'Reference data SID'!$B:$M,12,FALSE))</f>
        <v/>
      </c>
      <c r="E93" s="16" t="str">
        <f>IF(ISERROR(VLOOKUP(CONCATENATE($A93,"_",E$2),'Reference data SID'!$B:$M,12,FALSE)),"",VLOOKUP(CONCATENATE($A93,"_",E$2),'Reference data SID'!$B:$M,12,FALSE))</f>
        <v/>
      </c>
      <c r="F93" s="16" t="str">
        <f>IF(ISERROR(VLOOKUP(CONCATENATE($A93,"_",F$2),'Reference data SID'!$B:$M,12,FALSE)),"",VLOOKUP(CONCATENATE($A93,"_",F$2),'Reference data SID'!$B:$M,12,FALSE))</f>
        <v/>
      </c>
      <c r="G93" s="16" t="str">
        <f>IF(ISERROR(VLOOKUP(CONCATENATE($A93,"_",G$2),'Reference data SID'!$B:$M,12,FALSE)),"",VLOOKUP(CONCATENATE($A93,"_",G$2),'Reference data SID'!$B:$M,12,FALSE))</f>
        <v/>
      </c>
      <c r="H93" s="16" t="str">
        <f>IF(ISERROR(VLOOKUP(CONCATENATE($A93,"_",H$2),'Reference data SID'!$B:$M,12,FALSE)),"",VLOOKUP(CONCATENATE($A93,"_",H$2),'Reference data SID'!$B:$M,12,FALSE))</f>
        <v/>
      </c>
      <c r="I93" s="16" t="str">
        <f>IF(ISERROR(VLOOKUP(CONCATENATE($A93,"_",I$2),'Reference data SID'!$B:$M,12,FALSE)),"",VLOOKUP(CONCATENATE($A93,"_",I$2),'Reference data SID'!$B:$M,12,FALSE))</f>
        <v/>
      </c>
      <c r="J93" s="16" t="str">
        <f>IF(ISERROR(VLOOKUP(CONCATENATE($A93,"_",J$2),'Reference data SID'!$B:$M,12,FALSE)),"",VLOOKUP(CONCATENATE($A93,"_",J$2),'Reference data SID'!$B:$M,12,FALSE))</f>
        <v/>
      </c>
      <c r="K93" s="16" t="str">
        <f>IF(ISERROR(VLOOKUP(CONCATENATE($A93,"_",K$2),'Reference data SID'!$B:$M,12,FALSE)),"",VLOOKUP(CONCATENATE($A93,"_",K$2),'Reference data SID'!$B:$M,12,FALSE))</f>
        <v/>
      </c>
      <c r="L93" s="16" t="str">
        <f>IF(ISERROR(VLOOKUP(CONCATENATE($A93,"_",L$2),'Reference data SID'!$B:$M,12,FALSE)),"",VLOOKUP(CONCATENATE($A93,"_",L$2),'Reference data SID'!$B:$M,12,FALSE))</f>
        <v/>
      </c>
      <c r="M93" s="16" t="str">
        <f>IF(ISERROR(VLOOKUP(CONCATENATE($A93,"_",M$2),'Reference data SID'!$B:$M,12,FALSE)),"",VLOOKUP(CONCATENATE($A93,"_",M$2),'Reference data SID'!$B:$M,12,FALSE))</f>
        <v/>
      </c>
      <c r="N93" s="16" t="str">
        <f>IF(ISERROR(VLOOKUP(CONCATENATE($A93,"_",N$2),'Reference data SID'!$B:$M,12,FALSE)),"",VLOOKUP(CONCATENATE($A93,"_",N$2),'Reference data SID'!$B:$M,12,FALSE))</f>
        <v/>
      </c>
      <c r="O93" s="16" t="str">
        <f>IF(ISERROR(VLOOKUP(CONCATENATE($A93,"_",O$2),'Reference data SID'!$B:$M,12,FALSE)),"",VLOOKUP(CONCATENATE($A93,"_",O$2),'Reference data SID'!$B:$M,12,FALSE))</f>
        <v/>
      </c>
      <c r="P93" s="16" t="str">
        <f>IF(ISERROR(VLOOKUP(CONCATENATE($A93,"_",P$2),'Reference data SID'!$B:$M,12,FALSE)),"",VLOOKUP(CONCATENATE($A93,"_",P$2),'Reference data SID'!$B:$M,12,FALSE))</f>
        <v/>
      </c>
      <c r="Q93" s="16" t="str">
        <f>IF(ISERROR(VLOOKUP(CONCATENATE($A93,"_",Q$2),'Reference data SID'!$B:$M,12,FALSE)),"",VLOOKUP(CONCATENATE($A93,"_",Q$2),'Reference data SID'!$B:$M,12,FALSE))</f>
        <v/>
      </c>
      <c r="R93" s="16" t="str">
        <f>IF(ISERROR(VLOOKUP(CONCATENATE($A93,"_",R$2),'Reference data SID'!$B:$M,12,FALSE)),"",VLOOKUP(CONCATENATE($A93,"_",R$2),'Reference data SID'!$B:$M,12,FALSE))</f>
        <v/>
      </c>
      <c r="S93" s="16" t="str">
        <f>IF(ISERROR(VLOOKUP(CONCATENATE($A93,"_",S$2),'Reference data SID'!$B:$M,12,FALSE)),"",VLOOKUP(CONCATENATE($A93,"_",S$2),'Reference data SID'!$B:$M,12,FALSE))</f>
        <v/>
      </c>
      <c r="T93" s="16" t="str">
        <f>IF(ISERROR(VLOOKUP(CONCATENATE($A93,"_",T$2),'Reference data SID'!$B:$M,12,FALSE)),"",VLOOKUP(CONCATENATE($A93,"_",T$2),'Reference data SID'!$B:$M,12,FALSE))</f>
        <v/>
      </c>
      <c r="U93" s="16" t="str">
        <f>IF(ISERROR(VLOOKUP(CONCATENATE($A93,"_",U$2),'Reference data SID'!$B:$M,12,FALSE)),"",VLOOKUP(CONCATENATE($A93,"_",U$2),'Reference data SID'!$B:$M,12,FALSE))</f>
        <v/>
      </c>
      <c r="V93" s="16" t="str">
        <f>IF(ISERROR(VLOOKUP(CONCATENATE($A93,"_",V$2),'Reference data SID'!$B:$M,12,FALSE)),"",VLOOKUP(CONCATENATE($A93,"_",V$2),'Reference data SID'!$B:$M,12,FALSE))</f>
        <v/>
      </c>
      <c r="W93" s="16" t="str">
        <f>IF(ISERROR(VLOOKUP(CONCATENATE($A93,"_",W$2),'Reference data SID'!$B:$M,12,FALSE)),"",VLOOKUP(CONCATENATE($A93,"_",W$2),'Reference data SID'!$B:$M,12,FALSE))</f>
        <v/>
      </c>
      <c r="X93" s="16" t="str">
        <f>IF(ISERROR(VLOOKUP(CONCATENATE($A93,"_",X$2),'Reference data SID'!$B:$M,12,FALSE)),"",VLOOKUP(CONCATENATE($A93,"_",X$2),'Reference data SID'!$B:$M,12,FALSE))</f>
        <v/>
      </c>
      <c r="Y93" s="17" t="str">
        <f>IF(ISERROR(VLOOKUP(CONCATENATE($A93,"_",Y$2),'Reference data SID'!$B:$M,12,FALSE)),"",VLOOKUP(CONCATENATE($A93,"_",Y$2),'Reference data SID'!$B:$M,12,FALSE))</f>
        <v>206-404-5</v>
      </c>
      <c r="Z93" s="16" t="str">
        <f>IF(ISERROR(VLOOKUP(CONCATENATE($A93,"_",Z$2),'Reference data SID'!$B:$M,12,FALSE)),"",VLOOKUP(CONCATENATE($A93,"_",Z$2),'Reference data SID'!$B:$M,12,FALSE))</f>
        <v/>
      </c>
      <c r="AA93" s="16" t="str">
        <f>IF(ISERROR(VLOOKUP(CONCATENATE($A93,"_",AA$2),'Reference data SID'!$B:$M,12,FALSE)),"",VLOOKUP(CONCATENATE($A93,"_",AA$2),'Reference data SID'!$B:$M,12,FALSE))</f>
        <v/>
      </c>
      <c r="AB93" s="16" t="str">
        <f>IF(ISERROR(VLOOKUP(CONCATENATE($A93,"_",AB$2),'Reference data SID'!$B:$M,12,FALSE)),"",VLOOKUP(CONCATENATE($A93,"_",AB$2),'Reference data SID'!$B:$M,12,FALSE))</f>
        <v/>
      </c>
      <c r="AC93" s="16" t="str">
        <f>IF(ISERROR(VLOOKUP(CONCATENATE($A93,"_",AC$2),'Reference data SID'!$B:$M,12,FALSE)),"",VLOOKUP(CONCATENATE($A93,"_",AC$2),'Reference data SID'!$B:$M,12,FALSE))</f>
        <v/>
      </c>
      <c r="AD93" s="16" t="str">
        <f>IF(ISERROR(VLOOKUP(CONCATENATE($A93,"_",AD$2),'Reference data SID'!$B:$M,12,FALSE)),"",VLOOKUP(CONCATENATE($A93,"_",AD$2),'Reference data SID'!$B:$M,12,FALSE))</f>
        <v/>
      </c>
      <c r="AE93" s="16" t="str">
        <f>IF(ISERROR(VLOOKUP(CONCATENATE($A93,"_",AE$2),'Reference data SID'!$B:$M,12,FALSE)),"",VLOOKUP(CONCATENATE($A93,"_",AE$2),'Reference data SID'!$B:$M,12,FALSE))</f>
        <v/>
      </c>
      <c r="AF93" s="16" t="str">
        <f>IF(ISERROR(VLOOKUP(CONCATENATE($A93,"_",AF$2),'Reference data SID'!$B:$M,12,FALSE)),"",VLOOKUP(CONCATENATE($A93,"_",AF$2),'Reference data SID'!$B:$M,12,FALSE))</f>
        <v/>
      </c>
      <c r="AG93" s="16" t="str">
        <f>IF(ISERROR(VLOOKUP(CONCATENATE($A93,"_",AG$2),'Reference data SID'!$B:$M,12,FALSE)),"",VLOOKUP(CONCATENATE($A93,"_",AG$2),'Reference data SID'!$B:$M,12,FALSE))</f>
        <v/>
      </c>
      <c r="AH93" s="16" t="str">
        <f>IF(ISERROR(VLOOKUP(CONCATENATE($A93,"_",AH$2),'Reference data SID'!$B:$M,12,FALSE)),"",VLOOKUP(CONCATENATE($A93,"_",AH$2),'Reference data SID'!$B:$M,12,FALSE))</f>
        <v/>
      </c>
      <c r="AI93" s="16" t="str">
        <f>IF(ISERROR(VLOOKUP(CONCATENATE($A93,"_",AI$2),'Reference data SID'!$B:$M,12,FALSE)),"",VLOOKUP(CONCATENATE($A93,"_",AI$2),'Reference data SID'!$B:$M,12,FALSE))</f>
        <v/>
      </c>
      <c r="AJ93" s="16" t="str">
        <f>IF(ISERROR(VLOOKUP(CONCATENATE($A93,"_",AJ$2),'Reference data SID'!$B:$M,12,FALSE)),"",VLOOKUP(CONCATENATE($A93,"_",AJ$2),'Reference data SID'!$B:$M,12,FALSE))</f>
        <v/>
      </c>
      <c r="AK93" s="16" t="str">
        <f>IF(ISERROR(VLOOKUP(CONCATENATE($A93,"_",AK$2),'Reference data SID'!$B:$M,12,FALSE)),"",VLOOKUP(CONCATENATE($A93,"_",AK$2),'Reference data SID'!$B:$M,12,FALSE))</f>
        <v/>
      </c>
      <c r="AL93" s="16" t="str">
        <f>IF(ISERROR(VLOOKUP(CONCATENATE($A93,"_",AL$2),'Reference data SID'!$B:$M,12,FALSE)),"",VLOOKUP(CONCATENATE($A93,"_",AL$2),'Reference data SID'!$B:$M,12,FALSE))</f>
        <v/>
      </c>
      <c r="AM93" s="16" t="str">
        <f>IF(ISERROR(VLOOKUP(CONCATENATE($A93,"_",AM$2),'Reference data SID'!$B:$M,12,FALSE)),"",VLOOKUP(CONCATENATE($A93,"_",AM$2),'Reference data SID'!$B:$M,12,FALSE))</f>
        <v/>
      </c>
      <c r="AN93" s="16" t="str">
        <f>IF(ISERROR(VLOOKUP(CONCATENATE($A93,"_",AN$2),'Reference data SID'!$B:$M,12,FALSE)),"",VLOOKUP(CONCATENATE($A93,"_",AN$2),'Reference data SID'!$B:$M,12,FALSE))</f>
        <v/>
      </c>
      <c r="AO93" s="16" t="str">
        <f>IF(ISERROR(VLOOKUP(CONCATENATE($A93,"_",AO$2),'Reference data SID'!$B:$M,12,FALSE)),"",VLOOKUP(CONCATENATE($A93,"_",AO$2),'Reference data SID'!$B:$M,12,FALSE))</f>
        <v/>
      </c>
      <c r="AP93" s="16" t="str">
        <f>IF(ISERROR(VLOOKUP(CONCATENATE($A93,"_",AP$2),'Reference data SID'!$B:$M,12,FALSE)),"",VLOOKUP(CONCATENATE($A93,"_",AP$2),'Reference data SID'!$B:$M,12,FALSE))</f>
        <v/>
      </c>
      <c r="AQ93" s="16" t="str">
        <f>IF(ISERROR(VLOOKUP(CONCATENATE($A93,"_",AQ$2),'Reference data SID'!$B:$M,12,FALSE)),"",VLOOKUP(CONCATENATE($A93,"_",AQ$2),'Reference data SID'!$B:$M,12,FALSE))</f>
        <v/>
      </c>
      <c r="AR93" s="16" t="str">
        <f>IF(ISERROR(VLOOKUP(CONCATENATE($A93,"_",AR$2),'Reference data SID'!$B:$M,12,FALSE)),"",VLOOKUP(CONCATENATE($A93,"_",AR$2),'Reference data SID'!$B:$M,12,FALSE))</f>
        <v/>
      </c>
      <c r="AS93" s="16" t="str">
        <f>IF(ISERROR(VLOOKUP(CONCATENATE($A93,"_",AS$2),'Reference data SID'!$B:$M,12,FALSE)),"",VLOOKUP(CONCATENATE($A93,"_",AS$2),'Reference data SID'!$B:$M,12,FALSE))</f>
        <v/>
      </c>
      <c r="AT93" s="16" t="str">
        <f>IF(ISERROR(VLOOKUP(CONCATENATE($A93,"_",AT$2),'Reference data SID'!$B:$M,12,FALSE)),"",VLOOKUP(CONCATENATE($A93,"_",AT$2),'Reference data SID'!$B:$M,12,FALSE))</f>
        <v/>
      </c>
    </row>
    <row r="94" spans="1:46" x14ac:dyDescent="0.25">
      <c r="A94">
        <v>90</v>
      </c>
      <c r="B94" s="16" t="str">
        <f>IF(ISERROR(VLOOKUP(CONCATENATE($A94,"_",B$2),'Reference data SID'!$B:$M,12,FALSE)),"",VLOOKUP(CONCATENATE($A94,"_",B$2),'Reference data SID'!$B:$M,12,FALSE))</f>
        <v/>
      </c>
      <c r="C94" s="16" t="str">
        <f>IF(ISERROR(VLOOKUP(CONCATENATE($A94,"_",C$2),'Reference data SID'!$B:$M,12,FALSE)),"",VLOOKUP(CONCATENATE($A94,"_",C$2),'Reference data SID'!$B:$M,12,FALSE))</f>
        <v/>
      </c>
      <c r="D94" s="16" t="str">
        <f>IF(ISERROR(VLOOKUP(CONCATENATE($A94,"_",D$2),'Reference data SID'!$B:$M,12,FALSE)),"",VLOOKUP(CONCATENATE($A94,"_",D$2),'Reference data SID'!$B:$M,12,FALSE))</f>
        <v/>
      </c>
      <c r="E94" s="16" t="str">
        <f>IF(ISERROR(VLOOKUP(CONCATENATE($A94,"_",E$2),'Reference data SID'!$B:$M,12,FALSE)),"",VLOOKUP(CONCATENATE($A94,"_",E$2),'Reference data SID'!$B:$M,12,FALSE))</f>
        <v/>
      </c>
      <c r="F94" s="16" t="str">
        <f>IF(ISERROR(VLOOKUP(CONCATENATE($A94,"_",F$2),'Reference data SID'!$B:$M,12,FALSE)),"",VLOOKUP(CONCATENATE($A94,"_",F$2),'Reference data SID'!$B:$M,12,FALSE))</f>
        <v/>
      </c>
      <c r="G94" s="16" t="str">
        <f>IF(ISERROR(VLOOKUP(CONCATENATE($A94,"_",G$2),'Reference data SID'!$B:$M,12,FALSE)),"",VLOOKUP(CONCATENATE($A94,"_",G$2),'Reference data SID'!$B:$M,12,FALSE))</f>
        <v/>
      </c>
      <c r="H94" s="16" t="str">
        <f>IF(ISERROR(VLOOKUP(CONCATENATE($A94,"_",H$2),'Reference data SID'!$B:$M,12,FALSE)),"",VLOOKUP(CONCATENATE($A94,"_",H$2),'Reference data SID'!$B:$M,12,FALSE))</f>
        <v/>
      </c>
      <c r="I94" s="16" t="str">
        <f>IF(ISERROR(VLOOKUP(CONCATENATE($A94,"_",I$2),'Reference data SID'!$B:$M,12,FALSE)),"",VLOOKUP(CONCATENATE($A94,"_",I$2),'Reference data SID'!$B:$M,12,FALSE))</f>
        <v/>
      </c>
      <c r="J94" s="16" t="str">
        <f>IF(ISERROR(VLOOKUP(CONCATENATE($A94,"_",J$2),'Reference data SID'!$B:$M,12,FALSE)),"",VLOOKUP(CONCATENATE($A94,"_",J$2),'Reference data SID'!$B:$M,12,FALSE))</f>
        <v/>
      </c>
      <c r="K94" s="16" t="str">
        <f>IF(ISERROR(VLOOKUP(CONCATENATE($A94,"_",K$2),'Reference data SID'!$B:$M,12,FALSE)),"",VLOOKUP(CONCATENATE($A94,"_",K$2),'Reference data SID'!$B:$M,12,FALSE))</f>
        <v/>
      </c>
      <c r="L94" s="16" t="str">
        <f>IF(ISERROR(VLOOKUP(CONCATENATE($A94,"_",L$2),'Reference data SID'!$B:$M,12,FALSE)),"",VLOOKUP(CONCATENATE($A94,"_",L$2),'Reference data SID'!$B:$M,12,FALSE))</f>
        <v/>
      </c>
      <c r="M94" s="16" t="str">
        <f>IF(ISERROR(VLOOKUP(CONCATENATE($A94,"_",M$2),'Reference data SID'!$B:$M,12,FALSE)),"",VLOOKUP(CONCATENATE($A94,"_",M$2),'Reference data SID'!$B:$M,12,FALSE))</f>
        <v/>
      </c>
      <c r="N94" s="16" t="str">
        <f>IF(ISERROR(VLOOKUP(CONCATENATE($A94,"_",N$2),'Reference data SID'!$B:$M,12,FALSE)),"",VLOOKUP(CONCATENATE($A94,"_",N$2),'Reference data SID'!$B:$M,12,FALSE))</f>
        <v/>
      </c>
      <c r="O94" s="16" t="str">
        <f>IF(ISERROR(VLOOKUP(CONCATENATE($A94,"_",O$2),'Reference data SID'!$B:$M,12,FALSE)),"",VLOOKUP(CONCATENATE($A94,"_",O$2),'Reference data SID'!$B:$M,12,FALSE))</f>
        <v/>
      </c>
      <c r="P94" s="16" t="str">
        <f>IF(ISERROR(VLOOKUP(CONCATENATE($A94,"_",P$2),'Reference data SID'!$B:$M,12,FALSE)),"",VLOOKUP(CONCATENATE($A94,"_",P$2),'Reference data SID'!$B:$M,12,FALSE))</f>
        <v/>
      </c>
      <c r="Q94" s="16" t="str">
        <f>IF(ISERROR(VLOOKUP(CONCATENATE($A94,"_",Q$2),'Reference data SID'!$B:$M,12,FALSE)),"",VLOOKUP(CONCATENATE($A94,"_",Q$2),'Reference data SID'!$B:$M,12,FALSE))</f>
        <v/>
      </c>
      <c r="R94" s="16" t="str">
        <f>IF(ISERROR(VLOOKUP(CONCATENATE($A94,"_",R$2),'Reference data SID'!$B:$M,12,FALSE)),"",VLOOKUP(CONCATENATE($A94,"_",R$2),'Reference data SID'!$B:$M,12,FALSE))</f>
        <v/>
      </c>
      <c r="S94" s="16" t="str">
        <f>IF(ISERROR(VLOOKUP(CONCATENATE($A94,"_",S$2),'Reference data SID'!$B:$M,12,FALSE)),"",VLOOKUP(CONCATENATE($A94,"_",S$2),'Reference data SID'!$B:$M,12,FALSE))</f>
        <v/>
      </c>
      <c r="T94" s="16" t="str">
        <f>IF(ISERROR(VLOOKUP(CONCATENATE($A94,"_",T$2),'Reference data SID'!$B:$M,12,FALSE)),"",VLOOKUP(CONCATENATE($A94,"_",T$2),'Reference data SID'!$B:$M,12,FALSE))</f>
        <v/>
      </c>
      <c r="U94" s="16" t="str">
        <f>IF(ISERROR(VLOOKUP(CONCATENATE($A94,"_",U$2),'Reference data SID'!$B:$M,12,FALSE)),"",VLOOKUP(CONCATENATE($A94,"_",U$2),'Reference data SID'!$B:$M,12,FALSE))</f>
        <v/>
      </c>
      <c r="V94" s="16" t="str">
        <f>IF(ISERROR(VLOOKUP(CONCATENATE($A94,"_",V$2),'Reference data SID'!$B:$M,12,FALSE)),"",VLOOKUP(CONCATENATE($A94,"_",V$2),'Reference data SID'!$B:$M,12,FALSE))</f>
        <v/>
      </c>
      <c r="W94" s="16" t="str">
        <f>IF(ISERROR(VLOOKUP(CONCATENATE($A94,"_",W$2),'Reference data SID'!$B:$M,12,FALSE)),"",VLOOKUP(CONCATENATE($A94,"_",W$2),'Reference data SID'!$B:$M,12,FALSE))</f>
        <v/>
      </c>
      <c r="X94" s="16" t="str">
        <f>IF(ISERROR(VLOOKUP(CONCATENATE($A94,"_",X$2),'Reference data SID'!$B:$M,12,FALSE)),"",VLOOKUP(CONCATENATE($A94,"_",X$2),'Reference data SID'!$B:$M,12,FALSE))</f>
        <v/>
      </c>
      <c r="Y94" s="17" t="str">
        <f>IF(ISERROR(VLOOKUP(CONCATENATE($A94,"_",Y$2),'Reference data SID'!$B:$M,12,FALSE)),"",VLOOKUP(CONCATENATE($A94,"_",Y$2),'Reference data SID'!$B:$M,12,FALSE))</f>
        <v>206-402-4</v>
      </c>
      <c r="Z94" s="16" t="str">
        <f>IF(ISERROR(VLOOKUP(CONCATENATE($A94,"_",Z$2),'Reference data SID'!$B:$M,12,FALSE)),"",VLOOKUP(CONCATENATE($A94,"_",Z$2),'Reference data SID'!$B:$M,12,FALSE))</f>
        <v/>
      </c>
      <c r="AA94" s="16" t="str">
        <f>IF(ISERROR(VLOOKUP(CONCATENATE($A94,"_",AA$2),'Reference data SID'!$B:$M,12,FALSE)),"",VLOOKUP(CONCATENATE($A94,"_",AA$2),'Reference data SID'!$B:$M,12,FALSE))</f>
        <v/>
      </c>
      <c r="AB94" s="16" t="str">
        <f>IF(ISERROR(VLOOKUP(CONCATENATE($A94,"_",AB$2),'Reference data SID'!$B:$M,12,FALSE)),"",VLOOKUP(CONCATENATE($A94,"_",AB$2),'Reference data SID'!$B:$M,12,FALSE))</f>
        <v/>
      </c>
      <c r="AC94" s="16" t="str">
        <f>IF(ISERROR(VLOOKUP(CONCATENATE($A94,"_",AC$2),'Reference data SID'!$B:$M,12,FALSE)),"",VLOOKUP(CONCATENATE($A94,"_",AC$2),'Reference data SID'!$B:$M,12,FALSE))</f>
        <v/>
      </c>
      <c r="AD94" s="16" t="str">
        <f>IF(ISERROR(VLOOKUP(CONCATENATE($A94,"_",AD$2),'Reference data SID'!$B:$M,12,FALSE)),"",VLOOKUP(CONCATENATE($A94,"_",AD$2),'Reference data SID'!$B:$M,12,FALSE))</f>
        <v/>
      </c>
      <c r="AE94" s="16" t="str">
        <f>IF(ISERROR(VLOOKUP(CONCATENATE($A94,"_",AE$2),'Reference data SID'!$B:$M,12,FALSE)),"",VLOOKUP(CONCATENATE($A94,"_",AE$2),'Reference data SID'!$B:$M,12,FALSE))</f>
        <v/>
      </c>
      <c r="AF94" s="16" t="str">
        <f>IF(ISERROR(VLOOKUP(CONCATENATE($A94,"_",AF$2),'Reference data SID'!$B:$M,12,FALSE)),"",VLOOKUP(CONCATENATE($A94,"_",AF$2),'Reference data SID'!$B:$M,12,FALSE))</f>
        <v/>
      </c>
      <c r="AG94" s="16" t="str">
        <f>IF(ISERROR(VLOOKUP(CONCATENATE($A94,"_",AG$2),'Reference data SID'!$B:$M,12,FALSE)),"",VLOOKUP(CONCATENATE($A94,"_",AG$2),'Reference data SID'!$B:$M,12,FALSE))</f>
        <v/>
      </c>
      <c r="AH94" s="16" t="str">
        <f>IF(ISERROR(VLOOKUP(CONCATENATE($A94,"_",AH$2),'Reference data SID'!$B:$M,12,FALSE)),"",VLOOKUP(CONCATENATE($A94,"_",AH$2),'Reference data SID'!$B:$M,12,FALSE))</f>
        <v/>
      </c>
      <c r="AI94" s="16" t="str">
        <f>IF(ISERROR(VLOOKUP(CONCATENATE($A94,"_",AI$2),'Reference data SID'!$B:$M,12,FALSE)),"",VLOOKUP(CONCATENATE($A94,"_",AI$2),'Reference data SID'!$B:$M,12,FALSE))</f>
        <v/>
      </c>
      <c r="AJ94" s="16" t="str">
        <f>IF(ISERROR(VLOOKUP(CONCATENATE($A94,"_",AJ$2),'Reference data SID'!$B:$M,12,FALSE)),"",VLOOKUP(CONCATENATE($A94,"_",AJ$2),'Reference data SID'!$B:$M,12,FALSE))</f>
        <v/>
      </c>
      <c r="AK94" s="16" t="str">
        <f>IF(ISERROR(VLOOKUP(CONCATENATE($A94,"_",AK$2),'Reference data SID'!$B:$M,12,FALSE)),"",VLOOKUP(CONCATENATE($A94,"_",AK$2),'Reference data SID'!$B:$M,12,FALSE))</f>
        <v/>
      </c>
      <c r="AL94" s="16" t="str">
        <f>IF(ISERROR(VLOOKUP(CONCATENATE($A94,"_",AL$2),'Reference data SID'!$B:$M,12,FALSE)),"",VLOOKUP(CONCATENATE($A94,"_",AL$2),'Reference data SID'!$B:$M,12,FALSE))</f>
        <v/>
      </c>
      <c r="AM94" s="16" t="str">
        <f>IF(ISERROR(VLOOKUP(CONCATENATE($A94,"_",AM$2),'Reference data SID'!$B:$M,12,FALSE)),"",VLOOKUP(CONCATENATE($A94,"_",AM$2),'Reference data SID'!$B:$M,12,FALSE))</f>
        <v/>
      </c>
      <c r="AN94" s="16" t="str">
        <f>IF(ISERROR(VLOOKUP(CONCATENATE($A94,"_",AN$2),'Reference data SID'!$B:$M,12,FALSE)),"",VLOOKUP(CONCATENATE($A94,"_",AN$2),'Reference data SID'!$B:$M,12,FALSE))</f>
        <v/>
      </c>
      <c r="AO94" s="16" t="str">
        <f>IF(ISERROR(VLOOKUP(CONCATENATE($A94,"_",AO$2),'Reference data SID'!$B:$M,12,FALSE)),"",VLOOKUP(CONCATENATE($A94,"_",AO$2),'Reference data SID'!$B:$M,12,FALSE))</f>
        <v/>
      </c>
      <c r="AP94" s="16" t="str">
        <f>IF(ISERROR(VLOOKUP(CONCATENATE($A94,"_",AP$2),'Reference data SID'!$B:$M,12,FALSE)),"",VLOOKUP(CONCATENATE($A94,"_",AP$2),'Reference data SID'!$B:$M,12,FALSE))</f>
        <v/>
      </c>
      <c r="AQ94" s="16" t="str">
        <f>IF(ISERROR(VLOOKUP(CONCATENATE($A94,"_",AQ$2),'Reference data SID'!$B:$M,12,FALSE)),"",VLOOKUP(CONCATENATE($A94,"_",AQ$2),'Reference data SID'!$B:$M,12,FALSE))</f>
        <v/>
      </c>
      <c r="AR94" s="16" t="str">
        <f>IF(ISERROR(VLOOKUP(CONCATENATE($A94,"_",AR$2),'Reference data SID'!$B:$M,12,FALSE)),"",VLOOKUP(CONCATENATE($A94,"_",AR$2),'Reference data SID'!$B:$M,12,FALSE))</f>
        <v/>
      </c>
      <c r="AS94" s="16" t="str">
        <f>IF(ISERROR(VLOOKUP(CONCATENATE($A94,"_",AS$2),'Reference data SID'!$B:$M,12,FALSE)),"",VLOOKUP(CONCATENATE($A94,"_",AS$2),'Reference data SID'!$B:$M,12,FALSE))</f>
        <v/>
      </c>
      <c r="AT94" s="16" t="str">
        <f>IF(ISERROR(VLOOKUP(CONCATENATE($A94,"_",AT$2),'Reference data SID'!$B:$M,12,FALSE)),"",VLOOKUP(CONCATENATE($A94,"_",AT$2),'Reference data SID'!$B:$M,12,FALSE))</f>
        <v/>
      </c>
    </row>
    <row r="95" spans="1:46" x14ac:dyDescent="0.25">
      <c r="A95">
        <v>91</v>
      </c>
      <c r="B95" s="16" t="str">
        <f>IF(ISERROR(VLOOKUP(CONCATENATE($A95,"_",B$2),'Reference data SID'!$B:$M,12,FALSE)),"",VLOOKUP(CONCATENATE($A95,"_",B$2),'Reference data SID'!$B:$M,12,FALSE))</f>
        <v/>
      </c>
      <c r="C95" s="16" t="str">
        <f>IF(ISERROR(VLOOKUP(CONCATENATE($A95,"_",C$2),'Reference data SID'!$B:$M,12,FALSE)),"",VLOOKUP(CONCATENATE($A95,"_",C$2),'Reference data SID'!$B:$M,12,FALSE))</f>
        <v/>
      </c>
      <c r="D95" s="16" t="str">
        <f>IF(ISERROR(VLOOKUP(CONCATENATE($A95,"_",D$2),'Reference data SID'!$B:$M,12,FALSE)),"",VLOOKUP(CONCATENATE($A95,"_",D$2),'Reference data SID'!$B:$M,12,FALSE))</f>
        <v/>
      </c>
      <c r="E95" s="16" t="str">
        <f>IF(ISERROR(VLOOKUP(CONCATENATE($A95,"_",E$2),'Reference data SID'!$B:$M,12,FALSE)),"",VLOOKUP(CONCATENATE($A95,"_",E$2),'Reference data SID'!$B:$M,12,FALSE))</f>
        <v/>
      </c>
      <c r="F95" s="16" t="str">
        <f>IF(ISERROR(VLOOKUP(CONCATENATE($A95,"_",F$2),'Reference data SID'!$B:$M,12,FALSE)),"",VLOOKUP(CONCATENATE($A95,"_",F$2),'Reference data SID'!$B:$M,12,FALSE))</f>
        <v/>
      </c>
      <c r="G95" s="16" t="str">
        <f>IF(ISERROR(VLOOKUP(CONCATENATE($A95,"_",G$2),'Reference data SID'!$B:$M,12,FALSE)),"",VLOOKUP(CONCATENATE($A95,"_",G$2),'Reference data SID'!$B:$M,12,FALSE))</f>
        <v/>
      </c>
      <c r="H95" s="16" t="str">
        <f>IF(ISERROR(VLOOKUP(CONCATENATE($A95,"_",H$2),'Reference data SID'!$B:$M,12,FALSE)),"",VLOOKUP(CONCATENATE($A95,"_",H$2),'Reference data SID'!$B:$M,12,FALSE))</f>
        <v/>
      </c>
      <c r="I95" s="16" t="str">
        <f>IF(ISERROR(VLOOKUP(CONCATENATE($A95,"_",I$2),'Reference data SID'!$B:$M,12,FALSE)),"",VLOOKUP(CONCATENATE($A95,"_",I$2),'Reference data SID'!$B:$M,12,FALSE))</f>
        <v/>
      </c>
      <c r="J95" s="16" t="str">
        <f>IF(ISERROR(VLOOKUP(CONCATENATE($A95,"_",J$2),'Reference data SID'!$B:$M,12,FALSE)),"",VLOOKUP(CONCATENATE($A95,"_",J$2),'Reference data SID'!$B:$M,12,FALSE))</f>
        <v/>
      </c>
      <c r="K95" s="16" t="str">
        <f>IF(ISERROR(VLOOKUP(CONCATENATE($A95,"_",K$2),'Reference data SID'!$B:$M,12,FALSE)),"",VLOOKUP(CONCATENATE($A95,"_",K$2),'Reference data SID'!$B:$M,12,FALSE))</f>
        <v/>
      </c>
      <c r="L95" s="16" t="str">
        <f>IF(ISERROR(VLOOKUP(CONCATENATE($A95,"_",L$2),'Reference data SID'!$B:$M,12,FALSE)),"",VLOOKUP(CONCATENATE($A95,"_",L$2),'Reference data SID'!$B:$M,12,FALSE))</f>
        <v/>
      </c>
      <c r="M95" s="16" t="str">
        <f>IF(ISERROR(VLOOKUP(CONCATENATE($A95,"_",M$2),'Reference data SID'!$B:$M,12,FALSE)),"",VLOOKUP(CONCATENATE($A95,"_",M$2),'Reference data SID'!$B:$M,12,FALSE))</f>
        <v/>
      </c>
      <c r="N95" s="16" t="str">
        <f>IF(ISERROR(VLOOKUP(CONCATENATE($A95,"_",N$2),'Reference data SID'!$B:$M,12,FALSE)),"",VLOOKUP(CONCATENATE($A95,"_",N$2),'Reference data SID'!$B:$M,12,FALSE))</f>
        <v/>
      </c>
      <c r="O95" s="16" t="str">
        <f>IF(ISERROR(VLOOKUP(CONCATENATE($A95,"_",O$2),'Reference data SID'!$B:$M,12,FALSE)),"",VLOOKUP(CONCATENATE($A95,"_",O$2),'Reference data SID'!$B:$M,12,FALSE))</f>
        <v/>
      </c>
      <c r="P95" s="16" t="str">
        <f>IF(ISERROR(VLOOKUP(CONCATENATE($A95,"_",P$2),'Reference data SID'!$B:$M,12,FALSE)),"",VLOOKUP(CONCATENATE($A95,"_",P$2),'Reference data SID'!$B:$M,12,FALSE))</f>
        <v/>
      </c>
      <c r="Q95" s="16" t="str">
        <f>IF(ISERROR(VLOOKUP(CONCATENATE($A95,"_",Q$2),'Reference data SID'!$B:$M,12,FALSE)),"",VLOOKUP(CONCATENATE($A95,"_",Q$2),'Reference data SID'!$B:$M,12,FALSE))</f>
        <v/>
      </c>
      <c r="R95" s="16" t="str">
        <f>IF(ISERROR(VLOOKUP(CONCATENATE($A95,"_",R$2),'Reference data SID'!$B:$M,12,FALSE)),"",VLOOKUP(CONCATENATE($A95,"_",R$2),'Reference data SID'!$B:$M,12,FALSE))</f>
        <v/>
      </c>
      <c r="S95" s="16" t="str">
        <f>IF(ISERROR(VLOOKUP(CONCATENATE($A95,"_",S$2),'Reference data SID'!$B:$M,12,FALSE)),"",VLOOKUP(CONCATENATE($A95,"_",S$2),'Reference data SID'!$B:$M,12,FALSE))</f>
        <v/>
      </c>
      <c r="T95" s="16" t="str">
        <f>IF(ISERROR(VLOOKUP(CONCATENATE($A95,"_",T$2),'Reference data SID'!$B:$M,12,FALSE)),"",VLOOKUP(CONCATENATE($A95,"_",T$2),'Reference data SID'!$B:$M,12,FALSE))</f>
        <v/>
      </c>
      <c r="U95" s="16" t="str">
        <f>IF(ISERROR(VLOOKUP(CONCATENATE($A95,"_",U$2),'Reference data SID'!$B:$M,12,FALSE)),"",VLOOKUP(CONCATENATE($A95,"_",U$2),'Reference data SID'!$B:$M,12,FALSE))</f>
        <v/>
      </c>
      <c r="V95" s="16" t="str">
        <f>IF(ISERROR(VLOOKUP(CONCATENATE($A95,"_",V$2),'Reference data SID'!$B:$M,12,FALSE)),"",VLOOKUP(CONCATENATE($A95,"_",V$2),'Reference data SID'!$B:$M,12,FALSE))</f>
        <v/>
      </c>
      <c r="W95" s="16" t="str">
        <f>IF(ISERROR(VLOOKUP(CONCATENATE($A95,"_",W$2),'Reference data SID'!$B:$M,12,FALSE)),"",VLOOKUP(CONCATENATE($A95,"_",W$2),'Reference data SID'!$B:$M,12,FALSE))</f>
        <v/>
      </c>
      <c r="X95" s="16" t="str">
        <f>IF(ISERROR(VLOOKUP(CONCATENATE($A95,"_",X$2),'Reference data SID'!$B:$M,12,FALSE)),"",VLOOKUP(CONCATENATE($A95,"_",X$2),'Reference data SID'!$B:$M,12,FALSE))</f>
        <v/>
      </c>
      <c r="Y95" s="17" t="str">
        <f>IF(ISERROR(VLOOKUP(CONCATENATE($A95,"_",Y$2),'Reference data SID'!$B:$M,12,FALSE)),"",VLOOKUP(CONCATENATE($A95,"_",Y$2),'Reference data SID'!$B:$M,12,FALSE))</f>
        <v>206-397-9</v>
      </c>
      <c r="Z95" s="16" t="str">
        <f>IF(ISERROR(VLOOKUP(CONCATENATE($A95,"_",Z$2),'Reference data SID'!$B:$M,12,FALSE)),"",VLOOKUP(CONCATENATE($A95,"_",Z$2),'Reference data SID'!$B:$M,12,FALSE))</f>
        <v/>
      </c>
      <c r="AA95" s="16" t="str">
        <f>IF(ISERROR(VLOOKUP(CONCATENATE($A95,"_",AA$2),'Reference data SID'!$B:$M,12,FALSE)),"",VLOOKUP(CONCATENATE($A95,"_",AA$2),'Reference data SID'!$B:$M,12,FALSE))</f>
        <v/>
      </c>
      <c r="AB95" s="16" t="str">
        <f>IF(ISERROR(VLOOKUP(CONCATENATE($A95,"_",AB$2),'Reference data SID'!$B:$M,12,FALSE)),"",VLOOKUP(CONCATENATE($A95,"_",AB$2),'Reference data SID'!$B:$M,12,FALSE))</f>
        <v/>
      </c>
      <c r="AC95" s="16" t="str">
        <f>IF(ISERROR(VLOOKUP(CONCATENATE($A95,"_",AC$2),'Reference data SID'!$B:$M,12,FALSE)),"",VLOOKUP(CONCATENATE($A95,"_",AC$2),'Reference data SID'!$B:$M,12,FALSE))</f>
        <v/>
      </c>
      <c r="AD95" s="16" t="str">
        <f>IF(ISERROR(VLOOKUP(CONCATENATE($A95,"_",AD$2),'Reference data SID'!$B:$M,12,FALSE)),"",VLOOKUP(CONCATENATE($A95,"_",AD$2),'Reference data SID'!$B:$M,12,FALSE))</f>
        <v/>
      </c>
      <c r="AE95" s="16" t="str">
        <f>IF(ISERROR(VLOOKUP(CONCATENATE($A95,"_",AE$2),'Reference data SID'!$B:$M,12,FALSE)),"",VLOOKUP(CONCATENATE($A95,"_",AE$2),'Reference data SID'!$B:$M,12,FALSE))</f>
        <v/>
      </c>
      <c r="AF95" s="16" t="str">
        <f>IF(ISERROR(VLOOKUP(CONCATENATE($A95,"_",AF$2),'Reference data SID'!$B:$M,12,FALSE)),"",VLOOKUP(CONCATENATE($A95,"_",AF$2),'Reference data SID'!$B:$M,12,FALSE))</f>
        <v/>
      </c>
      <c r="AG95" s="16" t="str">
        <f>IF(ISERROR(VLOOKUP(CONCATENATE($A95,"_",AG$2),'Reference data SID'!$B:$M,12,FALSE)),"",VLOOKUP(CONCATENATE($A95,"_",AG$2),'Reference data SID'!$B:$M,12,FALSE))</f>
        <v/>
      </c>
      <c r="AH95" s="16" t="str">
        <f>IF(ISERROR(VLOOKUP(CONCATENATE($A95,"_",AH$2),'Reference data SID'!$B:$M,12,FALSE)),"",VLOOKUP(CONCATENATE($A95,"_",AH$2),'Reference data SID'!$B:$M,12,FALSE))</f>
        <v/>
      </c>
      <c r="AI95" s="16" t="str">
        <f>IF(ISERROR(VLOOKUP(CONCATENATE($A95,"_",AI$2),'Reference data SID'!$B:$M,12,FALSE)),"",VLOOKUP(CONCATENATE($A95,"_",AI$2),'Reference data SID'!$B:$M,12,FALSE))</f>
        <v/>
      </c>
      <c r="AJ95" s="16" t="str">
        <f>IF(ISERROR(VLOOKUP(CONCATENATE($A95,"_",AJ$2),'Reference data SID'!$B:$M,12,FALSE)),"",VLOOKUP(CONCATENATE($A95,"_",AJ$2),'Reference data SID'!$B:$M,12,FALSE))</f>
        <v/>
      </c>
      <c r="AK95" s="16" t="str">
        <f>IF(ISERROR(VLOOKUP(CONCATENATE($A95,"_",AK$2),'Reference data SID'!$B:$M,12,FALSE)),"",VLOOKUP(CONCATENATE($A95,"_",AK$2),'Reference data SID'!$B:$M,12,FALSE))</f>
        <v/>
      </c>
      <c r="AL95" s="16" t="str">
        <f>IF(ISERROR(VLOOKUP(CONCATENATE($A95,"_",AL$2),'Reference data SID'!$B:$M,12,FALSE)),"",VLOOKUP(CONCATENATE($A95,"_",AL$2),'Reference data SID'!$B:$M,12,FALSE))</f>
        <v/>
      </c>
      <c r="AM95" s="16" t="str">
        <f>IF(ISERROR(VLOOKUP(CONCATENATE($A95,"_",AM$2),'Reference data SID'!$B:$M,12,FALSE)),"",VLOOKUP(CONCATENATE($A95,"_",AM$2),'Reference data SID'!$B:$M,12,FALSE))</f>
        <v/>
      </c>
      <c r="AN95" s="16" t="str">
        <f>IF(ISERROR(VLOOKUP(CONCATENATE($A95,"_",AN$2),'Reference data SID'!$B:$M,12,FALSE)),"",VLOOKUP(CONCATENATE($A95,"_",AN$2),'Reference data SID'!$B:$M,12,FALSE))</f>
        <v/>
      </c>
      <c r="AO95" s="16" t="str">
        <f>IF(ISERROR(VLOOKUP(CONCATENATE($A95,"_",AO$2),'Reference data SID'!$B:$M,12,FALSE)),"",VLOOKUP(CONCATENATE($A95,"_",AO$2),'Reference data SID'!$B:$M,12,FALSE))</f>
        <v/>
      </c>
      <c r="AP95" s="16" t="str">
        <f>IF(ISERROR(VLOOKUP(CONCATENATE($A95,"_",AP$2),'Reference data SID'!$B:$M,12,FALSE)),"",VLOOKUP(CONCATENATE($A95,"_",AP$2),'Reference data SID'!$B:$M,12,FALSE))</f>
        <v/>
      </c>
      <c r="AQ95" s="16" t="str">
        <f>IF(ISERROR(VLOOKUP(CONCATENATE($A95,"_",AQ$2),'Reference data SID'!$B:$M,12,FALSE)),"",VLOOKUP(CONCATENATE($A95,"_",AQ$2),'Reference data SID'!$B:$M,12,FALSE))</f>
        <v/>
      </c>
      <c r="AR95" s="16" t="str">
        <f>IF(ISERROR(VLOOKUP(CONCATENATE($A95,"_",AR$2),'Reference data SID'!$B:$M,12,FALSE)),"",VLOOKUP(CONCATENATE($A95,"_",AR$2),'Reference data SID'!$B:$M,12,FALSE))</f>
        <v/>
      </c>
      <c r="AS95" s="16" t="str">
        <f>IF(ISERROR(VLOOKUP(CONCATENATE($A95,"_",AS$2),'Reference data SID'!$B:$M,12,FALSE)),"",VLOOKUP(CONCATENATE($A95,"_",AS$2),'Reference data SID'!$B:$M,12,FALSE))</f>
        <v/>
      </c>
      <c r="AT95" s="16" t="str">
        <f>IF(ISERROR(VLOOKUP(CONCATENATE($A95,"_",AT$2),'Reference data SID'!$B:$M,12,FALSE)),"",VLOOKUP(CONCATENATE($A95,"_",AT$2),'Reference data SID'!$B:$M,12,FALSE))</f>
        <v/>
      </c>
    </row>
    <row r="96" spans="1:46" x14ac:dyDescent="0.25">
      <c r="A96">
        <v>92</v>
      </c>
      <c r="B96" s="16" t="str">
        <f>IF(ISERROR(VLOOKUP(CONCATENATE($A96,"_",B$2),'Reference data SID'!$B:$M,12,FALSE)),"",VLOOKUP(CONCATENATE($A96,"_",B$2),'Reference data SID'!$B:$M,12,FALSE))</f>
        <v/>
      </c>
      <c r="C96" s="16" t="str">
        <f>IF(ISERROR(VLOOKUP(CONCATENATE($A96,"_",C$2),'Reference data SID'!$B:$M,12,FALSE)),"",VLOOKUP(CONCATENATE($A96,"_",C$2),'Reference data SID'!$B:$M,12,FALSE))</f>
        <v/>
      </c>
      <c r="D96" s="16" t="str">
        <f>IF(ISERROR(VLOOKUP(CONCATENATE($A96,"_",D$2),'Reference data SID'!$B:$M,12,FALSE)),"",VLOOKUP(CONCATENATE($A96,"_",D$2),'Reference data SID'!$B:$M,12,FALSE))</f>
        <v/>
      </c>
      <c r="E96" s="16" t="str">
        <f>IF(ISERROR(VLOOKUP(CONCATENATE($A96,"_",E$2),'Reference data SID'!$B:$M,12,FALSE)),"",VLOOKUP(CONCATENATE($A96,"_",E$2),'Reference data SID'!$B:$M,12,FALSE))</f>
        <v/>
      </c>
      <c r="F96" s="16" t="str">
        <f>IF(ISERROR(VLOOKUP(CONCATENATE($A96,"_",F$2),'Reference data SID'!$B:$M,12,FALSE)),"",VLOOKUP(CONCATENATE($A96,"_",F$2),'Reference data SID'!$B:$M,12,FALSE))</f>
        <v/>
      </c>
      <c r="G96" s="16" t="str">
        <f>IF(ISERROR(VLOOKUP(CONCATENATE($A96,"_",G$2),'Reference data SID'!$B:$M,12,FALSE)),"",VLOOKUP(CONCATENATE($A96,"_",G$2),'Reference data SID'!$B:$M,12,FALSE))</f>
        <v/>
      </c>
      <c r="H96" s="16" t="str">
        <f>IF(ISERROR(VLOOKUP(CONCATENATE($A96,"_",H$2),'Reference data SID'!$B:$M,12,FALSE)),"",VLOOKUP(CONCATENATE($A96,"_",H$2),'Reference data SID'!$B:$M,12,FALSE))</f>
        <v/>
      </c>
      <c r="I96" s="16" t="str">
        <f>IF(ISERROR(VLOOKUP(CONCATENATE($A96,"_",I$2),'Reference data SID'!$B:$M,12,FALSE)),"",VLOOKUP(CONCATENATE($A96,"_",I$2),'Reference data SID'!$B:$M,12,FALSE))</f>
        <v/>
      </c>
      <c r="J96" s="16" t="str">
        <f>IF(ISERROR(VLOOKUP(CONCATENATE($A96,"_",J$2),'Reference data SID'!$B:$M,12,FALSE)),"",VLOOKUP(CONCATENATE($A96,"_",J$2),'Reference data SID'!$B:$M,12,FALSE))</f>
        <v/>
      </c>
      <c r="K96" s="16" t="str">
        <f>IF(ISERROR(VLOOKUP(CONCATENATE($A96,"_",K$2),'Reference data SID'!$B:$M,12,FALSE)),"",VLOOKUP(CONCATENATE($A96,"_",K$2),'Reference data SID'!$B:$M,12,FALSE))</f>
        <v/>
      </c>
      <c r="L96" s="16" t="str">
        <f>IF(ISERROR(VLOOKUP(CONCATENATE($A96,"_",L$2),'Reference data SID'!$B:$M,12,FALSE)),"",VLOOKUP(CONCATENATE($A96,"_",L$2),'Reference data SID'!$B:$M,12,FALSE))</f>
        <v/>
      </c>
      <c r="M96" s="16" t="str">
        <f>IF(ISERROR(VLOOKUP(CONCATENATE($A96,"_",M$2),'Reference data SID'!$B:$M,12,FALSE)),"",VLOOKUP(CONCATENATE($A96,"_",M$2),'Reference data SID'!$B:$M,12,FALSE))</f>
        <v/>
      </c>
      <c r="N96" s="16" t="str">
        <f>IF(ISERROR(VLOOKUP(CONCATENATE($A96,"_",N$2),'Reference data SID'!$B:$M,12,FALSE)),"",VLOOKUP(CONCATENATE($A96,"_",N$2),'Reference data SID'!$B:$M,12,FALSE))</f>
        <v/>
      </c>
      <c r="O96" s="16" t="str">
        <f>IF(ISERROR(VLOOKUP(CONCATENATE($A96,"_",O$2),'Reference data SID'!$B:$M,12,FALSE)),"",VLOOKUP(CONCATENATE($A96,"_",O$2),'Reference data SID'!$B:$M,12,FALSE))</f>
        <v/>
      </c>
      <c r="P96" s="16" t="str">
        <f>IF(ISERROR(VLOOKUP(CONCATENATE($A96,"_",P$2),'Reference data SID'!$B:$M,12,FALSE)),"",VLOOKUP(CONCATENATE($A96,"_",P$2),'Reference data SID'!$B:$M,12,FALSE))</f>
        <v/>
      </c>
      <c r="Q96" s="16" t="str">
        <f>IF(ISERROR(VLOOKUP(CONCATENATE($A96,"_",Q$2),'Reference data SID'!$B:$M,12,FALSE)),"",VLOOKUP(CONCATENATE($A96,"_",Q$2),'Reference data SID'!$B:$M,12,FALSE))</f>
        <v/>
      </c>
      <c r="R96" s="16" t="str">
        <f>IF(ISERROR(VLOOKUP(CONCATENATE($A96,"_",R$2),'Reference data SID'!$B:$M,12,FALSE)),"",VLOOKUP(CONCATENATE($A96,"_",R$2),'Reference data SID'!$B:$M,12,FALSE))</f>
        <v/>
      </c>
      <c r="S96" s="16" t="str">
        <f>IF(ISERROR(VLOOKUP(CONCATENATE($A96,"_",S$2),'Reference data SID'!$B:$M,12,FALSE)),"",VLOOKUP(CONCATENATE($A96,"_",S$2),'Reference data SID'!$B:$M,12,FALSE))</f>
        <v/>
      </c>
      <c r="T96" s="16" t="str">
        <f>IF(ISERROR(VLOOKUP(CONCATENATE($A96,"_",T$2),'Reference data SID'!$B:$M,12,FALSE)),"",VLOOKUP(CONCATENATE($A96,"_",T$2),'Reference data SID'!$B:$M,12,FALSE))</f>
        <v/>
      </c>
      <c r="U96" s="16" t="str">
        <f>IF(ISERROR(VLOOKUP(CONCATENATE($A96,"_",U$2),'Reference data SID'!$B:$M,12,FALSE)),"",VLOOKUP(CONCATENATE($A96,"_",U$2),'Reference data SID'!$B:$M,12,FALSE))</f>
        <v/>
      </c>
      <c r="V96" s="16" t="str">
        <f>IF(ISERROR(VLOOKUP(CONCATENATE($A96,"_",V$2),'Reference data SID'!$B:$M,12,FALSE)),"",VLOOKUP(CONCATENATE($A96,"_",V$2),'Reference data SID'!$B:$M,12,FALSE))</f>
        <v/>
      </c>
      <c r="W96" s="16" t="str">
        <f>IF(ISERROR(VLOOKUP(CONCATENATE($A96,"_",W$2),'Reference data SID'!$B:$M,12,FALSE)),"",VLOOKUP(CONCATENATE($A96,"_",W$2),'Reference data SID'!$B:$M,12,FALSE))</f>
        <v/>
      </c>
      <c r="X96" s="16" t="str">
        <f>IF(ISERROR(VLOOKUP(CONCATENATE($A96,"_",X$2),'Reference data SID'!$B:$M,12,FALSE)),"",VLOOKUP(CONCATENATE($A96,"_",X$2),'Reference data SID'!$B:$M,12,FALSE))</f>
        <v/>
      </c>
      <c r="Y96" s="17" t="str">
        <f>IF(ISERROR(VLOOKUP(CONCATENATE($A96,"_",Y$2),'Reference data SID'!$B:$M,12,FALSE)),"",VLOOKUP(CONCATENATE($A96,"_",Y$2),'Reference data SID'!$B:$M,12,FALSE))</f>
        <v>206-396-3</v>
      </c>
      <c r="Z96" s="16" t="str">
        <f>IF(ISERROR(VLOOKUP(CONCATENATE($A96,"_",Z$2),'Reference data SID'!$B:$M,12,FALSE)),"",VLOOKUP(CONCATENATE($A96,"_",Z$2),'Reference data SID'!$B:$M,12,FALSE))</f>
        <v/>
      </c>
      <c r="AA96" s="16" t="str">
        <f>IF(ISERROR(VLOOKUP(CONCATENATE($A96,"_",AA$2),'Reference data SID'!$B:$M,12,FALSE)),"",VLOOKUP(CONCATENATE($A96,"_",AA$2),'Reference data SID'!$B:$M,12,FALSE))</f>
        <v/>
      </c>
      <c r="AB96" s="16" t="str">
        <f>IF(ISERROR(VLOOKUP(CONCATENATE($A96,"_",AB$2),'Reference data SID'!$B:$M,12,FALSE)),"",VLOOKUP(CONCATENATE($A96,"_",AB$2),'Reference data SID'!$B:$M,12,FALSE))</f>
        <v/>
      </c>
      <c r="AC96" s="16" t="str">
        <f>IF(ISERROR(VLOOKUP(CONCATENATE($A96,"_",AC$2),'Reference data SID'!$B:$M,12,FALSE)),"",VLOOKUP(CONCATENATE($A96,"_",AC$2),'Reference data SID'!$B:$M,12,FALSE))</f>
        <v/>
      </c>
      <c r="AD96" s="16" t="str">
        <f>IF(ISERROR(VLOOKUP(CONCATENATE($A96,"_",AD$2),'Reference data SID'!$B:$M,12,FALSE)),"",VLOOKUP(CONCATENATE($A96,"_",AD$2),'Reference data SID'!$B:$M,12,FALSE))</f>
        <v/>
      </c>
      <c r="AE96" s="16" t="str">
        <f>IF(ISERROR(VLOOKUP(CONCATENATE($A96,"_",AE$2),'Reference data SID'!$B:$M,12,FALSE)),"",VLOOKUP(CONCATENATE($A96,"_",AE$2),'Reference data SID'!$B:$M,12,FALSE))</f>
        <v/>
      </c>
      <c r="AF96" s="16" t="str">
        <f>IF(ISERROR(VLOOKUP(CONCATENATE($A96,"_",AF$2),'Reference data SID'!$B:$M,12,FALSE)),"",VLOOKUP(CONCATENATE($A96,"_",AF$2),'Reference data SID'!$B:$M,12,FALSE))</f>
        <v/>
      </c>
      <c r="AG96" s="16" t="str">
        <f>IF(ISERROR(VLOOKUP(CONCATENATE($A96,"_",AG$2),'Reference data SID'!$B:$M,12,FALSE)),"",VLOOKUP(CONCATENATE($A96,"_",AG$2),'Reference data SID'!$B:$M,12,FALSE))</f>
        <v/>
      </c>
      <c r="AH96" s="16" t="str">
        <f>IF(ISERROR(VLOOKUP(CONCATENATE($A96,"_",AH$2),'Reference data SID'!$B:$M,12,FALSE)),"",VLOOKUP(CONCATENATE($A96,"_",AH$2),'Reference data SID'!$B:$M,12,FALSE))</f>
        <v/>
      </c>
      <c r="AI96" s="16" t="str">
        <f>IF(ISERROR(VLOOKUP(CONCATENATE($A96,"_",AI$2),'Reference data SID'!$B:$M,12,FALSE)),"",VLOOKUP(CONCATENATE($A96,"_",AI$2),'Reference data SID'!$B:$M,12,FALSE))</f>
        <v/>
      </c>
      <c r="AJ96" s="16" t="str">
        <f>IF(ISERROR(VLOOKUP(CONCATENATE($A96,"_",AJ$2),'Reference data SID'!$B:$M,12,FALSE)),"",VLOOKUP(CONCATENATE($A96,"_",AJ$2),'Reference data SID'!$B:$M,12,FALSE))</f>
        <v/>
      </c>
      <c r="AK96" s="16" t="str">
        <f>IF(ISERROR(VLOOKUP(CONCATENATE($A96,"_",AK$2),'Reference data SID'!$B:$M,12,FALSE)),"",VLOOKUP(CONCATENATE($A96,"_",AK$2),'Reference data SID'!$B:$M,12,FALSE))</f>
        <v/>
      </c>
      <c r="AL96" s="16" t="str">
        <f>IF(ISERROR(VLOOKUP(CONCATENATE($A96,"_",AL$2),'Reference data SID'!$B:$M,12,FALSE)),"",VLOOKUP(CONCATENATE($A96,"_",AL$2),'Reference data SID'!$B:$M,12,FALSE))</f>
        <v/>
      </c>
      <c r="AM96" s="16" t="str">
        <f>IF(ISERROR(VLOOKUP(CONCATENATE($A96,"_",AM$2),'Reference data SID'!$B:$M,12,FALSE)),"",VLOOKUP(CONCATENATE($A96,"_",AM$2),'Reference data SID'!$B:$M,12,FALSE))</f>
        <v/>
      </c>
      <c r="AN96" s="16" t="str">
        <f>IF(ISERROR(VLOOKUP(CONCATENATE($A96,"_",AN$2),'Reference data SID'!$B:$M,12,FALSE)),"",VLOOKUP(CONCATENATE($A96,"_",AN$2),'Reference data SID'!$B:$M,12,FALSE))</f>
        <v/>
      </c>
      <c r="AO96" s="16" t="str">
        <f>IF(ISERROR(VLOOKUP(CONCATENATE($A96,"_",AO$2),'Reference data SID'!$B:$M,12,FALSE)),"",VLOOKUP(CONCATENATE($A96,"_",AO$2),'Reference data SID'!$B:$M,12,FALSE))</f>
        <v/>
      </c>
      <c r="AP96" s="16" t="str">
        <f>IF(ISERROR(VLOOKUP(CONCATENATE($A96,"_",AP$2),'Reference data SID'!$B:$M,12,FALSE)),"",VLOOKUP(CONCATENATE($A96,"_",AP$2),'Reference data SID'!$B:$M,12,FALSE))</f>
        <v/>
      </c>
      <c r="AQ96" s="16" t="str">
        <f>IF(ISERROR(VLOOKUP(CONCATENATE($A96,"_",AQ$2),'Reference data SID'!$B:$M,12,FALSE)),"",VLOOKUP(CONCATENATE($A96,"_",AQ$2),'Reference data SID'!$B:$M,12,FALSE))</f>
        <v/>
      </c>
      <c r="AR96" s="16" t="str">
        <f>IF(ISERROR(VLOOKUP(CONCATENATE($A96,"_",AR$2),'Reference data SID'!$B:$M,12,FALSE)),"",VLOOKUP(CONCATENATE($A96,"_",AR$2),'Reference data SID'!$B:$M,12,FALSE))</f>
        <v/>
      </c>
      <c r="AS96" s="16" t="str">
        <f>IF(ISERROR(VLOOKUP(CONCATENATE($A96,"_",AS$2),'Reference data SID'!$B:$M,12,FALSE)),"",VLOOKUP(CONCATENATE($A96,"_",AS$2),'Reference data SID'!$B:$M,12,FALSE))</f>
        <v/>
      </c>
      <c r="AT96" s="16" t="str">
        <f>IF(ISERROR(VLOOKUP(CONCATENATE($A96,"_",AT$2),'Reference data SID'!$B:$M,12,FALSE)),"",VLOOKUP(CONCATENATE($A96,"_",AT$2),'Reference data SID'!$B:$M,12,FALSE))</f>
        <v/>
      </c>
    </row>
    <row r="97" spans="1:46" x14ac:dyDescent="0.25">
      <c r="A97">
        <v>93</v>
      </c>
      <c r="B97" s="16" t="str">
        <f>IF(ISERROR(VLOOKUP(CONCATENATE($A97,"_",B$2),'Reference data SID'!$B:$M,12,FALSE)),"",VLOOKUP(CONCATENATE($A97,"_",B$2),'Reference data SID'!$B:$M,12,FALSE))</f>
        <v/>
      </c>
      <c r="C97" s="16" t="str">
        <f>IF(ISERROR(VLOOKUP(CONCATENATE($A97,"_",C$2),'Reference data SID'!$B:$M,12,FALSE)),"",VLOOKUP(CONCATENATE($A97,"_",C$2),'Reference data SID'!$B:$M,12,FALSE))</f>
        <v/>
      </c>
      <c r="D97" s="16" t="str">
        <f>IF(ISERROR(VLOOKUP(CONCATENATE($A97,"_",D$2),'Reference data SID'!$B:$M,12,FALSE)),"",VLOOKUP(CONCATENATE($A97,"_",D$2),'Reference data SID'!$B:$M,12,FALSE))</f>
        <v/>
      </c>
      <c r="E97" s="16" t="str">
        <f>IF(ISERROR(VLOOKUP(CONCATENATE($A97,"_",E$2),'Reference data SID'!$B:$M,12,FALSE)),"",VLOOKUP(CONCATENATE($A97,"_",E$2),'Reference data SID'!$B:$M,12,FALSE))</f>
        <v/>
      </c>
      <c r="F97" s="16" t="str">
        <f>IF(ISERROR(VLOOKUP(CONCATENATE($A97,"_",F$2),'Reference data SID'!$B:$M,12,FALSE)),"",VLOOKUP(CONCATENATE($A97,"_",F$2),'Reference data SID'!$B:$M,12,FALSE))</f>
        <v/>
      </c>
      <c r="G97" s="16" t="str">
        <f>IF(ISERROR(VLOOKUP(CONCATENATE($A97,"_",G$2),'Reference data SID'!$B:$M,12,FALSE)),"",VLOOKUP(CONCATENATE($A97,"_",G$2),'Reference data SID'!$B:$M,12,FALSE))</f>
        <v/>
      </c>
      <c r="H97" s="16" t="str">
        <f>IF(ISERROR(VLOOKUP(CONCATENATE($A97,"_",H$2),'Reference data SID'!$B:$M,12,FALSE)),"",VLOOKUP(CONCATENATE($A97,"_",H$2),'Reference data SID'!$B:$M,12,FALSE))</f>
        <v/>
      </c>
      <c r="I97" s="16" t="str">
        <f>IF(ISERROR(VLOOKUP(CONCATENATE($A97,"_",I$2),'Reference data SID'!$B:$M,12,FALSE)),"",VLOOKUP(CONCATENATE($A97,"_",I$2),'Reference data SID'!$B:$M,12,FALSE))</f>
        <v/>
      </c>
      <c r="J97" s="16" t="str">
        <f>IF(ISERROR(VLOOKUP(CONCATENATE($A97,"_",J$2),'Reference data SID'!$B:$M,12,FALSE)),"",VLOOKUP(CONCATENATE($A97,"_",J$2),'Reference data SID'!$B:$M,12,FALSE))</f>
        <v/>
      </c>
      <c r="K97" s="16" t="str">
        <f>IF(ISERROR(VLOOKUP(CONCATENATE($A97,"_",K$2),'Reference data SID'!$B:$M,12,FALSE)),"",VLOOKUP(CONCATENATE($A97,"_",K$2),'Reference data SID'!$B:$M,12,FALSE))</f>
        <v/>
      </c>
      <c r="L97" s="16" t="str">
        <f>IF(ISERROR(VLOOKUP(CONCATENATE($A97,"_",L$2),'Reference data SID'!$B:$M,12,FALSE)),"",VLOOKUP(CONCATENATE($A97,"_",L$2),'Reference data SID'!$B:$M,12,FALSE))</f>
        <v/>
      </c>
      <c r="M97" s="16" t="str">
        <f>IF(ISERROR(VLOOKUP(CONCATENATE($A97,"_",M$2),'Reference data SID'!$B:$M,12,FALSE)),"",VLOOKUP(CONCATENATE($A97,"_",M$2),'Reference data SID'!$B:$M,12,FALSE))</f>
        <v/>
      </c>
      <c r="N97" s="16" t="str">
        <f>IF(ISERROR(VLOOKUP(CONCATENATE($A97,"_",N$2),'Reference data SID'!$B:$M,12,FALSE)),"",VLOOKUP(CONCATENATE($A97,"_",N$2),'Reference data SID'!$B:$M,12,FALSE))</f>
        <v/>
      </c>
      <c r="O97" s="16" t="str">
        <f>IF(ISERROR(VLOOKUP(CONCATENATE($A97,"_",O$2),'Reference data SID'!$B:$M,12,FALSE)),"",VLOOKUP(CONCATENATE($A97,"_",O$2),'Reference data SID'!$B:$M,12,FALSE))</f>
        <v/>
      </c>
      <c r="P97" s="16" t="str">
        <f>IF(ISERROR(VLOOKUP(CONCATENATE($A97,"_",P$2),'Reference data SID'!$B:$M,12,FALSE)),"",VLOOKUP(CONCATENATE($A97,"_",P$2),'Reference data SID'!$B:$M,12,FALSE))</f>
        <v/>
      </c>
      <c r="Q97" s="16" t="str">
        <f>IF(ISERROR(VLOOKUP(CONCATENATE($A97,"_",Q$2),'Reference data SID'!$B:$M,12,FALSE)),"",VLOOKUP(CONCATENATE($A97,"_",Q$2),'Reference data SID'!$B:$M,12,FALSE))</f>
        <v/>
      </c>
      <c r="R97" s="16" t="str">
        <f>IF(ISERROR(VLOOKUP(CONCATENATE($A97,"_",R$2),'Reference data SID'!$B:$M,12,FALSE)),"",VLOOKUP(CONCATENATE($A97,"_",R$2),'Reference data SID'!$B:$M,12,FALSE))</f>
        <v/>
      </c>
      <c r="S97" s="16" t="str">
        <f>IF(ISERROR(VLOOKUP(CONCATENATE($A97,"_",S$2),'Reference data SID'!$B:$M,12,FALSE)),"",VLOOKUP(CONCATENATE($A97,"_",S$2),'Reference data SID'!$B:$M,12,FALSE))</f>
        <v/>
      </c>
      <c r="T97" s="16" t="str">
        <f>IF(ISERROR(VLOOKUP(CONCATENATE($A97,"_",T$2),'Reference data SID'!$B:$M,12,FALSE)),"",VLOOKUP(CONCATENATE($A97,"_",T$2),'Reference data SID'!$B:$M,12,FALSE))</f>
        <v/>
      </c>
      <c r="U97" s="16" t="str">
        <f>IF(ISERROR(VLOOKUP(CONCATENATE($A97,"_",U$2),'Reference data SID'!$B:$M,12,FALSE)),"",VLOOKUP(CONCATENATE($A97,"_",U$2),'Reference data SID'!$B:$M,12,FALSE))</f>
        <v/>
      </c>
      <c r="V97" s="16" t="str">
        <f>IF(ISERROR(VLOOKUP(CONCATENATE($A97,"_",V$2),'Reference data SID'!$B:$M,12,FALSE)),"",VLOOKUP(CONCATENATE($A97,"_",V$2),'Reference data SID'!$B:$M,12,FALSE))</f>
        <v/>
      </c>
      <c r="W97" s="16" t="str">
        <f>IF(ISERROR(VLOOKUP(CONCATENATE($A97,"_",W$2),'Reference data SID'!$B:$M,12,FALSE)),"",VLOOKUP(CONCATENATE($A97,"_",W$2),'Reference data SID'!$B:$M,12,FALSE))</f>
        <v/>
      </c>
      <c r="X97" s="16" t="str">
        <f>IF(ISERROR(VLOOKUP(CONCATENATE($A97,"_",X$2),'Reference data SID'!$B:$M,12,FALSE)),"",VLOOKUP(CONCATENATE($A97,"_",X$2),'Reference data SID'!$B:$M,12,FALSE))</f>
        <v/>
      </c>
      <c r="Y97" s="17" t="str">
        <f>IF(ISERROR(VLOOKUP(CONCATENATE($A97,"_",Y$2),'Reference data SID'!$B:$M,12,FALSE)),"",VLOOKUP(CONCATENATE($A97,"_",Y$2),'Reference data SID'!$B:$M,12,FALSE))</f>
        <v>206-207-4</v>
      </c>
      <c r="Z97" s="16" t="str">
        <f>IF(ISERROR(VLOOKUP(CONCATENATE($A97,"_",Z$2),'Reference data SID'!$B:$M,12,FALSE)),"",VLOOKUP(CONCATENATE($A97,"_",Z$2),'Reference data SID'!$B:$M,12,FALSE))</f>
        <v/>
      </c>
      <c r="AA97" s="16" t="str">
        <f>IF(ISERROR(VLOOKUP(CONCATENATE($A97,"_",AA$2),'Reference data SID'!$B:$M,12,FALSE)),"",VLOOKUP(CONCATENATE($A97,"_",AA$2),'Reference data SID'!$B:$M,12,FALSE))</f>
        <v/>
      </c>
      <c r="AB97" s="16" t="str">
        <f>IF(ISERROR(VLOOKUP(CONCATENATE($A97,"_",AB$2),'Reference data SID'!$B:$M,12,FALSE)),"",VLOOKUP(CONCATENATE($A97,"_",AB$2),'Reference data SID'!$B:$M,12,FALSE))</f>
        <v/>
      </c>
      <c r="AC97" s="16" t="str">
        <f>IF(ISERROR(VLOOKUP(CONCATENATE($A97,"_",AC$2),'Reference data SID'!$B:$M,12,FALSE)),"",VLOOKUP(CONCATENATE($A97,"_",AC$2),'Reference data SID'!$B:$M,12,FALSE))</f>
        <v/>
      </c>
      <c r="AD97" s="16" t="str">
        <f>IF(ISERROR(VLOOKUP(CONCATENATE($A97,"_",AD$2),'Reference data SID'!$B:$M,12,FALSE)),"",VLOOKUP(CONCATENATE($A97,"_",AD$2),'Reference data SID'!$B:$M,12,FALSE))</f>
        <v/>
      </c>
      <c r="AE97" s="16" t="str">
        <f>IF(ISERROR(VLOOKUP(CONCATENATE($A97,"_",AE$2),'Reference data SID'!$B:$M,12,FALSE)),"",VLOOKUP(CONCATENATE($A97,"_",AE$2),'Reference data SID'!$B:$M,12,FALSE))</f>
        <v/>
      </c>
      <c r="AF97" s="16" t="str">
        <f>IF(ISERROR(VLOOKUP(CONCATENATE($A97,"_",AF$2),'Reference data SID'!$B:$M,12,FALSE)),"",VLOOKUP(CONCATENATE($A97,"_",AF$2),'Reference data SID'!$B:$M,12,FALSE))</f>
        <v/>
      </c>
      <c r="AG97" s="16" t="str">
        <f>IF(ISERROR(VLOOKUP(CONCATENATE($A97,"_",AG$2),'Reference data SID'!$B:$M,12,FALSE)),"",VLOOKUP(CONCATENATE($A97,"_",AG$2),'Reference data SID'!$B:$M,12,FALSE))</f>
        <v/>
      </c>
      <c r="AH97" s="16" t="str">
        <f>IF(ISERROR(VLOOKUP(CONCATENATE($A97,"_",AH$2),'Reference data SID'!$B:$M,12,FALSE)),"",VLOOKUP(CONCATENATE($A97,"_",AH$2),'Reference data SID'!$B:$M,12,FALSE))</f>
        <v/>
      </c>
      <c r="AI97" s="16" t="str">
        <f>IF(ISERROR(VLOOKUP(CONCATENATE($A97,"_",AI$2),'Reference data SID'!$B:$M,12,FALSE)),"",VLOOKUP(CONCATENATE($A97,"_",AI$2),'Reference data SID'!$B:$M,12,FALSE))</f>
        <v/>
      </c>
      <c r="AJ97" s="16" t="str">
        <f>IF(ISERROR(VLOOKUP(CONCATENATE($A97,"_",AJ$2),'Reference data SID'!$B:$M,12,FALSE)),"",VLOOKUP(CONCATENATE($A97,"_",AJ$2),'Reference data SID'!$B:$M,12,FALSE))</f>
        <v/>
      </c>
      <c r="AK97" s="16" t="str">
        <f>IF(ISERROR(VLOOKUP(CONCATENATE($A97,"_",AK$2),'Reference data SID'!$B:$M,12,FALSE)),"",VLOOKUP(CONCATENATE($A97,"_",AK$2),'Reference data SID'!$B:$M,12,FALSE))</f>
        <v/>
      </c>
      <c r="AL97" s="16" t="str">
        <f>IF(ISERROR(VLOOKUP(CONCATENATE($A97,"_",AL$2),'Reference data SID'!$B:$M,12,FALSE)),"",VLOOKUP(CONCATENATE($A97,"_",AL$2),'Reference data SID'!$B:$M,12,FALSE))</f>
        <v/>
      </c>
      <c r="AM97" s="16" t="str">
        <f>IF(ISERROR(VLOOKUP(CONCATENATE($A97,"_",AM$2),'Reference data SID'!$B:$M,12,FALSE)),"",VLOOKUP(CONCATENATE($A97,"_",AM$2),'Reference data SID'!$B:$M,12,FALSE))</f>
        <v/>
      </c>
      <c r="AN97" s="16" t="str">
        <f>IF(ISERROR(VLOOKUP(CONCATENATE($A97,"_",AN$2),'Reference data SID'!$B:$M,12,FALSE)),"",VLOOKUP(CONCATENATE($A97,"_",AN$2),'Reference data SID'!$B:$M,12,FALSE))</f>
        <v/>
      </c>
      <c r="AO97" s="16" t="str">
        <f>IF(ISERROR(VLOOKUP(CONCATENATE($A97,"_",AO$2),'Reference data SID'!$B:$M,12,FALSE)),"",VLOOKUP(CONCATENATE($A97,"_",AO$2),'Reference data SID'!$B:$M,12,FALSE))</f>
        <v/>
      </c>
      <c r="AP97" s="16" t="str">
        <f>IF(ISERROR(VLOOKUP(CONCATENATE($A97,"_",AP$2),'Reference data SID'!$B:$M,12,FALSE)),"",VLOOKUP(CONCATENATE($A97,"_",AP$2),'Reference data SID'!$B:$M,12,FALSE))</f>
        <v/>
      </c>
      <c r="AQ97" s="16" t="str">
        <f>IF(ISERROR(VLOOKUP(CONCATENATE($A97,"_",AQ$2),'Reference data SID'!$B:$M,12,FALSE)),"",VLOOKUP(CONCATENATE($A97,"_",AQ$2),'Reference data SID'!$B:$M,12,FALSE))</f>
        <v/>
      </c>
      <c r="AR97" s="16" t="str">
        <f>IF(ISERROR(VLOOKUP(CONCATENATE($A97,"_",AR$2),'Reference data SID'!$B:$M,12,FALSE)),"",VLOOKUP(CONCATENATE($A97,"_",AR$2),'Reference data SID'!$B:$M,12,FALSE))</f>
        <v/>
      </c>
      <c r="AS97" s="16" t="str">
        <f>IF(ISERROR(VLOOKUP(CONCATENATE($A97,"_",AS$2),'Reference data SID'!$B:$M,12,FALSE)),"",VLOOKUP(CONCATENATE($A97,"_",AS$2),'Reference data SID'!$B:$M,12,FALSE))</f>
        <v/>
      </c>
      <c r="AT97" s="16" t="str">
        <f>IF(ISERROR(VLOOKUP(CONCATENATE($A97,"_",AT$2),'Reference data SID'!$B:$M,12,FALSE)),"",VLOOKUP(CONCATENATE($A97,"_",AT$2),'Reference data SID'!$B:$M,12,FALSE))</f>
        <v/>
      </c>
    </row>
    <row r="98" spans="1:46" x14ac:dyDescent="0.25">
      <c r="A98">
        <v>94</v>
      </c>
      <c r="B98" s="16" t="str">
        <f>IF(ISERROR(VLOOKUP(CONCATENATE($A98,"_",B$2),'Reference data SID'!$B:$M,12,FALSE)),"",VLOOKUP(CONCATENATE($A98,"_",B$2),'Reference data SID'!$B:$M,12,FALSE))</f>
        <v/>
      </c>
      <c r="C98" s="16" t="str">
        <f>IF(ISERROR(VLOOKUP(CONCATENATE($A98,"_",C$2),'Reference data SID'!$B:$M,12,FALSE)),"",VLOOKUP(CONCATENATE($A98,"_",C$2),'Reference data SID'!$B:$M,12,FALSE))</f>
        <v/>
      </c>
      <c r="D98" s="16" t="str">
        <f>IF(ISERROR(VLOOKUP(CONCATENATE($A98,"_",D$2),'Reference data SID'!$B:$M,12,FALSE)),"",VLOOKUP(CONCATENATE($A98,"_",D$2),'Reference data SID'!$B:$M,12,FALSE))</f>
        <v/>
      </c>
      <c r="E98" s="16" t="str">
        <f>IF(ISERROR(VLOOKUP(CONCATENATE($A98,"_",E$2),'Reference data SID'!$B:$M,12,FALSE)),"",VLOOKUP(CONCATENATE($A98,"_",E$2),'Reference data SID'!$B:$M,12,FALSE))</f>
        <v/>
      </c>
      <c r="F98" s="16" t="str">
        <f>IF(ISERROR(VLOOKUP(CONCATENATE($A98,"_",F$2),'Reference data SID'!$B:$M,12,FALSE)),"",VLOOKUP(CONCATENATE($A98,"_",F$2),'Reference data SID'!$B:$M,12,FALSE))</f>
        <v/>
      </c>
      <c r="G98" s="16" t="str">
        <f>IF(ISERROR(VLOOKUP(CONCATENATE($A98,"_",G$2),'Reference data SID'!$B:$M,12,FALSE)),"",VLOOKUP(CONCATENATE($A98,"_",G$2),'Reference data SID'!$B:$M,12,FALSE))</f>
        <v/>
      </c>
      <c r="H98" s="16" t="str">
        <f>IF(ISERROR(VLOOKUP(CONCATENATE($A98,"_",H$2),'Reference data SID'!$B:$M,12,FALSE)),"",VLOOKUP(CONCATENATE($A98,"_",H$2),'Reference data SID'!$B:$M,12,FALSE))</f>
        <v/>
      </c>
      <c r="I98" s="16" t="str">
        <f>IF(ISERROR(VLOOKUP(CONCATENATE($A98,"_",I$2),'Reference data SID'!$B:$M,12,FALSE)),"",VLOOKUP(CONCATENATE($A98,"_",I$2),'Reference data SID'!$B:$M,12,FALSE))</f>
        <v/>
      </c>
      <c r="J98" s="16" t="str">
        <f>IF(ISERROR(VLOOKUP(CONCATENATE($A98,"_",J$2),'Reference data SID'!$B:$M,12,FALSE)),"",VLOOKUP(CONCATENATE($A98,"_",J$2),'Reference data SID'!$B:$M,12,FALSE))</f>
        <v/>
      </c>
      <c r="K98" s="16" t="str">
        <f>IF(ISERROR(VLOOKUP(CONCATENATE($A98,"_",K$2),'Reference data SID'!$B:$M,12,FALSE)),"",VLOOKUP(CONCATENATE($A98,"_",K$2),'Reference data SID'!$B:$M,12,FALSE))</f>
        <v/>
      </c>
      <c r="L98" s="16" t="str">
        <f>IF(ISERROR(VLOOKUP(CONCATENATE($A98,"_",L$2),'Reference data SID'!$B:$M,12,FALSE)),"",VLOOKUP(CONCATENATE($A98,"_",L$2),'Reference data SID'!$B:$M,12,FALSE))</f>
        <v/>
      </c>
      <c r="M98" s="16" t="str">
        <f>IF(ISERROR(VLOOKUP(CONCATENATE($A98,"_",M$2),'Reference data SID'!$B:$M,12,FALSE)),"",VLOOKUP(CONCATENATE($A98,"_",M$2),'Reference data SID'!$B:$M,12,FALSE))</f>
        <v/>
      </c>
      <c r="N98" s="16" t="str">
        <f>IF(ISERROR(VLOOKUP(CONCATENATE($A98,"_",N$2),'Reference data SID'!$B:$M,12,FALSE)),"",VLOOKUP(CONCATENATE($A98,"_",N$2),'Reference data SID'!$B:$M,12,FALSE))</f>
        <v/>
      </c>
      <c r="O98" s="16" t="str">
        <f>IF(ISERROR(VLOOKUP(CONCATENATE($A98,"_",O$2),'Reference data SID'!$B:$M,12,FALSE)),"",VLOOKUP(CONCATENATE($A98,"_",O$2),'Reference data SID'!$B:$M,12,FALSE))</f>
        <v/>
      </c>
      <c r="P98" s="16" t="str">
        <f>IF(ISERROR(VLOOKUP(CONCATENATE($A98,"_",P$2),'Reference data SID'!$B:$M,12,FALSE)),"",VLOOKUP(CONCATENATE($A98,"_",P$2),'Reference data SID'!$B:$M,12,FALSE))</f>
        <v/>
      </c>
      <c r="Q98" s="16" t="str">
        <f>IF(ISERROR(VLOOKUP(CONCATENATE($A98,"_",Q$2),'Reference data SID'!$B:$M,12,FALSE)),"",VLOOKUP(CONCATENATE($A98,"_",Q$2),'Reference data SID'!$B:$M,12,FALSE))</f>
        <v/>
      </c>
      <c r="R98" s="16" t="str">
        <f>IF(ISERROR(VLOOKUP(CONCATENATE($A98,"_",R$2),'Reference data SID'!$B:$M,12,FALSE)),"",VLOOKUP(CONCATENATE($A98,"_",R$2),'Reference data SID'!$B:$M,12,FALSE))</f>
        <v/>
      </c>
      <c r="S98" s="16" t="str">
        <f>IF(ISERROR(VLOOKUP(CONCATENATE($A98,"_",S$2),'Reference data SID'!$B:$M,12,FALSE)),"",VLOOKUP(CONCATENATE($A98,"_",S$2),'Reference data SID'!$B:$M,12,FALSE))</f>
        <v/>
      </c>
      <c r="T98" s="16" t="str">
        <f>IF(ISERROR(VLOOKUP(CONCATENATE($A98,"_",T$2),'Reference data SID'!$B:$M,12,FALSE)),"",VLOOKUP(CONCATENATE($A98,"_",T$2),'Reference data SID'!$B:$M,12,FALSE))</f>
        <v/>
      </c>
      <c r="U98" s="16" t="str">
        <f>IF(ISERROR(VLOOKUP(CONCATENATE($A98,"_",U$2),'Reference data SID'!$B:$M,12,FALSE)),"",VLOOKUP(CONCATENATE($A98,"_",U$2),'Reference data SID'!$B:$M,12,FALSE))</f>
        <v/>
      </c>
      <c r="V98" s="16" t="str">
        <f>IF(ISERROR(VLOOKUP(CONCATENATE($A98,"_",V$2),'Reference data SID'!$B:$M,12,FALSE)),"",VLOOKUP(CONCATENATE($A98,"_",V$2),'Reference data SID'!$B:$M,12,FALSE))</f>
        <v/>
      </c>
      <c r="W98" s="16" t="str">
        <f>IF(ISERROR(VLOOKUP(CONCATENATE($A98,"_",W$2),'Reference data SID'!$B:$M,12,FALSE)),"",VLOOKUP(CONCATENATE($A98,"_",W$2),'Reference data SID'!$B:$M,12,FALSE))</f>
        <v/>
      </c>
      <c r="X98" s="16" t="str">
        <f>IF(ISERROR(VLOOKUP(CONCATENATE($A98,"_",X$2),'Reference data SID'!$B:$M,12,FALSE)),"",VLOOKUP(CONCATENATE($A98,"_",X$2),'Reference data SID'!$B:$M,12,FALSE))</f>
        <v/>
      </c>
      <c r="Y98" s="17" t="str">
        <f>IF(ISERROR(VLOOKUP(CONCATENATE($A98,"_",Y$2),'Reference data SID'!$B:$M,12,FALSE)),"",VLOOKUP(CONCATENATE($A98,"_",Y$2),'Reference data SID'!$B:$M,12,FALSE))</f>
        <v>206-205-3</v>
      </c>
      <c r="Z98" s="16" t="str">
        <f>IF(ISERROR(VLOOKUP(CONCATENATE($A98,"_",Z$2),'Reference data SID'!$B:$M,12,FALSE)),"",VLOOKUP(CONCATENATE($A98,"_",Z$2),'Reference data SID'!$B:$M,12,FALSE))</f>
        <v/>
      </c>
      <c r="AA98" s="16" t="str">
        <f>IF(ISERROR(VLOOKUP(CONCATENATE($A98,"_",AA$2),'Reference data SID'!$B:$M,12,FALSE)),"",VLOOKUP(CONCATENATE($A98,"_",AA$2),'Reference data SID'!$B:$M,12,FALSE))</f>
        <v/>
      </c>
      <c r="AB98" s="16" t="str">
        <f>IF(ISERROR(VLOOKUP(CONCATENATE($A98,"_",AB$2),'Reference data SID'!$B:$M,12,FALSE)),"",VLOOKUP(CONCATENATE($A98,"_",AB$2),'Reference data SID'!$B:$M,12,FALSE))</f>
        <v/>
      </c>
      <c r="AC98" s="16" t="str">
        <f>IF(ISERROR(VLOOKUP(CONCATENATE($A98,"_",AC$2),'Reference data SID'!$B:$M,12,FALSE)),"",VLOOKUP(CONCATENATE($A98,"_",AC$2),'Reference data SID'!$B:$M,12,FALSE))</f>
        <v/>
      </c>
      <c r="AD98" s="16" t="str">
        <f>IF(ISERROR(VLOOKUP(CONCATENATE($A98,"_",AD$2),'Reference data SID'!$B:$M,12,FALSE)),"",VLOOKUP(CONCATENATE($A98,"_",AD$2),'Reference data SID'!$B:$M,12,FALSE))</f>
        <v/>
      </c>
      <c r="AE98" s="16" t="str">
        <f>IF(ISERROR(VLOOKUP(CONCATENATE($A98,"_",AE$2),'Reference data SID'!$B:$M,12,FALSE)),"",VLOOKUP(CONCATENATE($A98,"_",AE$2),'Reference data SID'!$B:$M,12,FALSE))</f>
        <v/>
      </c>
      <c r="AF98" s="16" t="str">
        <f>IF(ISERROR(VLOOKUP(CONCATENATE($A98,"_",AF$2),'Reference data SID'!$B:$M,12,FALSE)),"",VLOOKUP(CONCATENATE($A98,"_",AF$2),'Reference data SID'!$B:$M,12,FALSE))</f>
        <v/>
      </c>
      <c r="AG98" s="16" t="str">
        <f>IF(ISERROR(VLOOKUP(CONCATENATE($A98,"_",AG$2),'Reference data SID'!$B:$M,12,FALSE)),"",VLOOKUP(CONCATENATE($A98,"_",AG$2),'Reference data SID'!$B:$M,12,FALSE))</f>
        <v/>
      </c>
      <c r="AH98" s="16" t="str">
        <f>IF(ISERROR(VLOOKUP(CONCATENATE($A98,"_",AH$2),'Reference data SID'!$B:$M,12,FALSE)),"",VLOOKUP(CONCATENATE($A98,"_",AH$2),'Reference data SID'!$B:$M,12,FALSE))</f>
        <v/>
      </c>
      <c r="AI98" s="16" t="str">
        <f>IF(ISERROR(VLOOKUP(CONCATENATE($A98,"_",AI$2),'Reference data SID'!$B:$M,12,FALSE)),"",VLOOKUP(CONCATENATE($A98,"_",AI$2),'Reference data SID'!$B:$M,12,FALSE))</f>
        <v/>
      </c>
      <c r="AJ98" s="16" t="str">
        <f>IF(ISERROR(VLOOKUP(CONCATENATE($A98,"_",AJ$2),'Reference data SID'!$B:$M,12,FALSE)),"",VLOOKUP(CONCATENATE($A98,"_",AJ$2),'Reference data SID'!$B:$M,12,FALSE))</f>
        <v/>
      </c>
      <c r="AK98" s="16" t="str">
        <f>IF(ISERROR(VLOOKUP(CONCATENATE($A98,"_",AK$2),'Reference data SID'!$B:$M,12,FALSE)),"",VLOOKUP(CONCATENATE($A98,"_",AK$2),'Reference data SID'!$B:$M,12,FALSE))</f>
        <v/>
      </c>
      <c r="AL98" s="16" t="str">
        <f>IF(ISERROR(VLOOKUP(CONCATENATE($A98,"_",AL$2),'Reference data SID'!$B:$M,12,FALSE)),"",VLOOKUP(CONCATENATE($A98,"_",AL$2),'Reference data SID'!$B:$M,12,FALSE))</f>
        <v/>
      </c>
      <c r="AM98" s="16" t="str">
        <f>IF(ISERROR(VLOOKUP(CONCATENATE($A98,"_",AM$2),'Reference data SID'!$B:$M,12,FALSE)),"",VLOOKUP(CONCATENATE($A98,"_",AM$2),'Reference data SID'!$B:$M,12,FALSE))</f>
        <v/>
      </c>
      <c r="AN98" s="16" t="str">
        <f>IF(ISERROR(VLOOKUP(CONCATENATE($A98,"_",AN$2),'Reference data SID'!$B:$M,12,FALSE)),"",VLOOKUP(CONCATENATE($A98,"_",AN$2),'Reference data SID'!$B:$M,12,FALSE))</f>
        <v/>
      </c>
      <c r="AO98" s="16" t="str">
        <f>IF(ISERROR(VLOOKUP(CONCATENATE($A98,"_",AO$2),'Reference data SID'!$B:$M,12,FALSE)),"",VLOOKUP(CONCATENATE($A98,"_",AO$2),'Reference data SID'!$B:$M,12,FALSE))</f>
        <v/>
      </c>
      <c r="AP98" s="16" t="str">
        <f>IF(ISERROR(VLOOKUP(CONCATENATE($A98,"_",AP$2),'Reference data SID'!$B:$M,12,FALSE)),"",VLOOKUP(CONCATENATE($A98,"_",AP$2),'Reference data SID'!$B:$M,12,FALSE))</f>
        <v/>
      </c>
      <c r="AQ98" s="16" t="str">
        <f>IF(ISERROR(VLOOKUP(CONCATENATE($A98,"_",AQ$2),'Reference data SID'!$B:$M,12,FALSE)),"",VLOOKUP(CONCATENATE($A98,"_",AQ$2),'Reference data SID'!$B:$M,12,FALSE))</f>
        <v/>
      </c>
      <c r="AR98" s="16" t="str">
        <f>IF(ISERROR(VLOOKUP(CONCATENATE($A98,"_",AR$2),'Reference data SID'!$B:$M,12,FALSE)),"",VLOOKUP(CONCATENATE($A98,"_",AR$2),'Reference data SID'!$B:$M,12,FALSE))</f>
        <v/>
      </c>
      <c r="AS98" s="16" t="str">
        <f>IF(ISERROR(VLOOKUP(CONCATENATE($A98,"_",AS$2),'Reference data SID'!$B:$M,12,FALSE)),"",VLOOKUP(CONCATENATE($A98,"_",AS$2),'Reference data SID'!$B:$M,12,FALSE))</f>
        <v/>
      </c>
      <c r="AT98" s="16" t="str">
        <f>IF(ISERROR(VLOOKUP(CONCATENATE($A98,"_",AT$2),'Reference data SID'!$B:$M,12,FALSE)),"",VLOOKUP(CONCATENATE($A98,"_",AT$2),'Reference data SID'!$B:$M,12,FALSE))</f>
        <v/>
      </c>
    </row>
    <row r="99" spans="1:46" x14ac:dyDescent="0.25">
      <c r="A99">
        <v>95</v>
      </c>
      <c r="B99" s="16" t="str">
        <f>IF(ISERROR(VLOOKUP(CONCATENATE($A99,"_",B$2),'Reference data SID'!$B:$M,12,FALSE)),"",VLOOKUP(CONCATENATE($A99,"_",B$2),'Reference data SID'!$B:$M,12,FALSE))</f>
        <v/>
      </c>
      <c r="C99" s="16" t="str">
        <f>IF(ISERROR(VLOOKUP(CONCATENATE($A99,"_",C$2),'Reference data SID'!$B:$M,12,FALSE)),"",VLOOKUP(CONCATENATE($A99,"_",C$2),'Reference data SID'!$B:$M,12,FALSE))</f>
        <v/>
      </c>
      <c r="D99" s="16" t="str">
        <f>IF(ISERROR(VLOOKUP(CONCATENATE($A99,"_",D$2),'Reference data SID'!$B:$M,12,FALSE)),"",VLOOKUP(CONCATENATE($A99,"_",D$2),'Reference data SID'!$B:$M,12,FALSE))</f>
        <v/>
      </c>
      <c r="E99" s="16" t="str">
        <f>IF(ISERROR(VLOOKUP(CONCATENATE($A99,"_",E$2),'Reference data SID'!$B:$M,12,FALSE)),"",VLOOKUP(CONCATENATE($A99,"_",E$2),'Reference data SID'!$B:$M,12,FALSE))</f>
        <v/>
      </c>
      <c r="F99" s="16" t="str">
        <f>IF(ISERROR(VLOOKUP(CONCATENATE($A99,"_",F$2),'Reference data SID'!$B:$M,12,FALSE)),"",VLOOKUP(CONCATENATE($A99,"_",F$2),'Reference data SID'!$B:$M,12,FALSE))</f>
        <v/>
      </c>
      <c r="G99" s="16" t="str">
        <f>IF(ISERROR(VLOOKUP(CONCATENATE($A99,"_",G$2),'Reference data SID'!$B:$M,12,FALSE)),"",VLOOKUP(CONCATENATE($A99,"_",G$2),'Reference data SID'!$B:$M,12,FALSE))</f>
        <v/>
      </c>
      <c r="H99" s="16" t="str">
        <f>IF(ISERROR(VLOOKUP(CONCATENATE($A99,"_",H$2),'Reference data SID'!$B:$M,12,FALSE)),"",VLOOKUP(CONCATENATE($A99,"_",H$2),'Reference data SID'!$B:$M,12,FALSE))</f>
        <v/>
      </c>
      <c r="I99" s="16" t="str">
        <f>IF(ISERROR(VLOOKUP(CONCATENATE($A99,"_",I$2),'Reference data SID'!$B:$M,12,FALSE)),"",VLOOKUP(CONCATENATE($A99,"_",I$2),'Reference data SID'!$B:$M,12,FALSE))</f>
        <v/>
      </c>
      <c r="J99" s="16" t="str">
        <f>IF(ISERROR(VLOOKUP(CONCATENATE($A99,"_",J$2),'Reference data SID'!$B:$M,12,FALSE)),"",VLOOKUP(CONCATENATE($A99,"_",J$2),'Reference data SID'!$B:$M,12,FALSE))</f>
        <v/>
      </c>
      <c r="K99" s="16" t="str">
        <f>IF(ISERROR(VLOOKUP(CONCATENATE($A99,"_",K$2),'Reference data SID'!$B:$M,12,FALSE)),"",VLOOKUP(CONCATENATE($A99,"_",K$2),'Reference data SID'!$B:$M,12,FALSE))</f>
        <v/>
      </c>
      <c r="L99" s="16" t="str">
        <f>IF(ISERROR(VLOOKUP(CONCATENATE($A99,"_",L$2),'Reference data SID'!$B:$M,12,FALSE)),"",VLOOKUP(CONCATENATE($A99,"_",L$2),'Reference data SID'!$B:$M,12,FALSE))</f>
        <v/>
      </c>
      <c r="M99" s="16" t="str">
        <f>IF(ISERROR(VLOOKUP(CONCATENATE($A99,"_",M$2),'Reference data SID'!$B:$M,12,FALSE)),"",VLOOKUP(CONCATENATE($A99,"_",M$2),'Reference data SID'!$B:$M,12,FALSE))</f>
        <v/>
      </c>
      <c r="N99" s="16" t="str">
        <f>IF(ISERROR(VLOOKUP(CONCATENATE($A99,"_",N$2),'Reference data SID'!$B:$M,12,FALSE)),"",VLOOKUP(CONCATENATE($A99,"_",N$2),'Reference data SID'!$B:$M,12,FALSE))</f>
        <v/>
      </c>
      <c r="O99" s="16" t="str">
        <f>IF(ISERROR(VLOOKUP(CONCATENATE($A99,"_",O$2),'Reference data SID'!$B:$M,12,FALSE)),"",VLOOKUP(CONCATENATE($A99,"_",O$2),'Reference data SID'!$B:$M,12,FALSE))</f>
        <v/>
      </c>
      <c r="P99" s="16" t="str">
        <f>IF(ISERROR(VLOOKUP(CONCATENATE($A99,"_",P$2),'Reference data SID'!$B:$M,12,FALSE)),"",VLOOKUP(CONCATENATE($A99,"_",P$2),'Reference data SID'!$B:$M,12,FALSE))</f>
        <v/>
      </c>
      <c r="Q99" s="16" t="str">
        <f>IF(ISERROR(VLOOKUP(CONCATENATE($A99,"_",Q$2),'Reference data SID'!$B:$M,12,FALSE)),"",VLOOKUP(CONCATENATE($A99,"_",Q$2),'Reference data SID'!$B:$M,12,FALSE))</f>
        <v/>
      </c>
      <c r="R99" s="16" t="str">
        <f>IF(ISERROR(VLOOKUP(CONCATENATE($A99,"_",R$2),'Reference data SID'!$B:$M,12,FALSE)),"",VLOOKUP(CONCATENATE($A99,"_",R$2),'Reference data SID'!$B:$M,12,FALSE))</f>
        <v/>
      </c>
      <c r="S99" s="16" t="str">
        <f>IF(ISERROR(VLOOKUP(CONCATENATE($A99,"_",S$2),'Reference data SID'!$B:$M,12,FALSE)),"",VLOOKUP(CONCATENATE($A99,"_",S$2),'Reference data SID'!$B:$M,12,FALSE))</f>
        <v/>
      </c>
      <c r="T99" s="16" t="str">
        <f>IF(ISERROR(VLOOKUP(CONCATENATE($A99,"_",T$2),'Reference data SID'!$B:$M,12,FALSE)),"",VLOOKUP(CONCATENATE($A99,"_",T$2),'Reference data SID'!$B:$M,12,FALSE))</f>
        <v/>
      </c>
      <c r="U99" s="16" t="str">
        <f>IF(ISERROR(VLOOKUP(CONCATENATE($A99,"_",U$2),'Reference data SID'!$B:$M,12,FALSE)),"",VLOOKUP(CONCATENATE($A99,"_",U$2),'Reference data SID'!$B:$M,12,FALSE))</f>
        <v/>
      </c>
      <c r="V99" s="16" t="str">
        <f>IF(ISERROR(VLOOKUP(CONCATENATE($A99,"_",V$2),'Reference data SID'!$B:$M,12,FALSE)),"",VLOOKUP(CONCATENATE($A99,"_",V$2),'Reference data SID'!$B:$M,12,FALSE))</f>
        <v/>
      </c>
      <c r="W99" s="16" t="str">
        <f>IF(ISERROR(VLOOKUP(CONCATENATE($A99,"_",W$2),'Reference data SID'!$B:$M,12,FALSE)),"",VLOOKUP(CONCATENATE($A99,"_",W$2),'Reference data SID'!$B:$M,12,FALSE))</f>
        <v/>
      </c>
      <c r="X99" s="16" t="str">
        <f>IF(ISERROR(VLOOKUP(CONCATENATE($A99,"_",X$2),'Reference data SID'!$B:$M,12,FALSE)),"",VLOOKUP(CONCATENATE($A99,"_",X$2),'Reference data SID'!$B:$M,12,FALSE))</f>
        <v/>
      </c>
      <c r="Y99" s="17" t="str">
        <f>IF(ISERROR(VLOOKUP(CONCATENATE($A99,"_",Y$2),'Reference data SID'!$B:$M,12,FALSE)),"",VLOOKUP(CONCATENATE($A99,"_",Y$2),'Reference data SID'!$B:$M,12,FALSE))</f>
        <v>206-201-1</v>
      </c>
      <c r="Z99" s="16" t="str">
        <f>IF(ISERROR(VLOOKUP(CONCATENATE($A99,"_",Z$2),'Reference data SID'!$B:$M,12,FALSE)),"",VLOOKUP(CONCATENATE($A99,"_",Z$2),'Reference data SID'!$B:$M,12,FALSE))</f>
        <v/>
      </c>
      <c r="AA99" s="16" t="str">
        <f>IF(ISERROR(VLOOKUP(CONCATENATE($A99,"_",AA$2),'Reference data SID'!$B:$M,12,FALSE)),"",VLOOKUP(CONCATENATE($A99,"_",AA$2),'Reference data SID'!$B:$M,12,FALSE))</f>
        <v/>
      </c>
      <c r="AB99" s="16" t="str">
        <f>IF(ISERROR(VLOOKUP(CONCATENATE($A99,"_",AB$2),'Reference data SID'!$B:$M,12,FALSE)),"",VLOOKUP(CONCATENATE($A99,"_",AB$2),'Reference data SID'!$B:$M,12,FALSE))</f>
        <v/>
      </c>
      <c r="AC99" s="16" t="str">
        <f>IF(ISERROR(VLOOKUP(CONCATENATE($A99,"_",AC$2),'Reference data SID'!$B:$M,12,FALSE)),"",VLOOKUP(CONCATENATE($A99,"_",AC$2),'Reference data SID'!$B:$M,12,FALSE))</f>
        <v/>
      </c>
      <c r="AD99" s="16" t="str">
        <f>IF(ISERROR(VLOOKUP(CONCATENATE($A99,"_",AD$2),'Reference data SID'!$B:$M,12,FALSE)),"",VLOOKUP(CONCATENATE($A99,"_",AD$2),'Reference data SID'!$B:$M,12,FALSE))</f>
        <v/>
      </c>
      <c r="AE99" s="16" t="str">
        <f>IF(ISERROR(VLOOKUP(CONCATENATE($A99,"_",AE$2),'Reference data SID'!$B:$M,12,FALSE)),"",VLOOKUP(CONCATENATE($A99,"_",AE$2),'Reference data SID'!$B:$M,12,FALSE))</f>
        <v/>
      </c>
      <c r="AF99" s="16" t="str">
        <f>IF(ISERROR(VLOOKUP(CONCATENATE($A99,"_",AF$2),'Reference data SID'!$B:$M,12,FALSE)),"",VLOOKUP(CONCATENATE($A99,"_",AF$2),'Reference data SID'!$B:$M,12,FALSE))</f>
        <v/>
      </c>
      <c r="AG99" s="16" t="str">
        <f>IF(ISERROR(VLOOKUP(CONCATENATE($A99,"_",AG$2),'Reference data SID'!$B:$M,12,FALSE)),"",VLOOKUP(CONCATENATE($A99,"_",AG$2),'Reference data SID'!$B:$M,12,FALSE))</f>
        <v/>
      </c>
      <c r="AH99" s="16" t="str">
        <f>IF(ISERROR(VLOOKUP(CONCATENATE($A99,"_",AH$2),'Reference data SID'!$B:$M,12,FALSE)),"",VLOOKUP(CONCATENATE($A99,"_",AH$2),'Reference data SID'!$B:$M,12,FALSE))</f>
        <v/>
      </c>
      <c r="AI99" s="16" t="str">
        <f>IF(ISERROR(VLOOKUP(CONCATENATE($A99,"_",AI$2),'Reference data SID'!$B:$M,12,FALSE)),"",VLOOKUP(CONCATENATE($A99,"_",AI$2),'Reference data SID'!$B:$M,12,FALSE))</f>
        <v/>
      </c>
      <c r="AJ99" s="16" t="str">
        <f>IF(ISERROR(VLOOKUP(CONCATENATE($A99,"_",AJ$2),'Reference data SID'!$B:$M,12,FALSE)),"",VLOOKUP(CONCATENATE($A99,"_",AJ$2),'Reference data SID'!$B:$M,12,FALSE))</f>
        <v/>
      </c>
      <c r="AK99" s="16" t="str">
        <f>IF(ISERROR(VLOOKUP(CONCATENATE($A99,"_",AK$2),'Reference data SID'!$B:$M,12,FALSE)),"",VLOOKUP(CONCATENATE($A99,"_",AK$2),'Reference data SID'!$B:$M,12,FALSE))</f>
        <v/>
      </c>
      <c r="AL99" s="16" t="str">
        <f>IF(ISERROR(VLOOKUP(CONCATENATE($A99,"_",AL$2),'Reference data SID'!$B:$M,12,FALSE)),"",VLOOKUP(CONCATENATE($A99,"_",AL$2),'Reference data SID'!$B:$M,12,FALSE))</f>
        <v/>
      </c>
      <c r="AM99" s="16" t="str">
        <f>IF(ISERROR(VLOOKUP(CONCATENATE($A99,"_",AM$2),'Reference data SID'!$B:$M,12,FALSE)),"",VLOOKUP(CONCATENATE($A99,"_",AM$2),'Reference data SID'!$B:$M,12,FALSE))</f>
        <v/>
      </c>
      <c r="AN99" s="16" t="str">
        <f>IF(ISERROR(VLOOKUP(CONCATENATE($A99,"_",AN$2),'Reference data SID'!$B:$M,12,FALSE)),"",VLOOKUP(CONCATENATE($A99,"_",AN$2),'Reference data SID'!$B:$M,12,FALSE))</f>
        <v/>
      </c>
      <c r="AO99" s="16" t="str">
        <f>IF(ISERROR(VLOOKUP(CONCATENATE($A99,"_",AO$2),'Reference data SID'!$B:$M,12,FALSE)),"",VLOOKUP(CONCATENATE($A99,"_",AO$2),'Reference data SID'!$B:$M,12,FALSE))</f>
        <v/>
      </c>
      <c r="AP99" s="16" t="str">
        <f>IF(ISERROR(VLOOKUP(CONCATENATE($A99,"_",AP$2),'Reference data SID'!$B:$M,12,FALSE)),"",VLOOKUP(CONCATENATE($A99,"_",AP$2),'Reference data SID'!$B:$M,12,FALSE))</f>
        <v/>
      </c>
      <c r="AQ99" s="16" t="str">
        <f>IF(ISERROR(VLOOKUP(CONCATENATE($A99,"_",AQ$2),'Reference data SID'!$B:$M,12,FALSE)),"",VLOOKUP(CONCATENATE($A99,"_",AQ$2),'Reference data SID'!$B:$M,12,FALSE))</f>
        <v/>
      </c>
      <c r="AR99" s="16" t="str">
        <f>IF(ISERROR(VLOOKUP(CONCATENATE($A99,"_",AR$2),'Reference data SID'!$B:$M,12,FALSE)),"",VLOOKUP(CONCATENATE($A99,"_",AR$2),'Reference data SID'!$B:$M,12,FALSE))</f>
        <v/>
      </c>
      <c r="AS99" s="16" t="str">
        <f>IF(ISERROR(VLOOKUP(CONCATENATE($A99,"_",AS$2),'Reference data SID'!$B:$M,12,FALSE)),"",VLOOKUP(CONCATENATE($A99,"_",AS$2),'Reference data SID'!$B:$M,12,FALSE))</f>
        <v/>
      </c>
      <c r="AT99" s="16" t="str">
        <f>IF(ISERROR(VLOOKUP(CONCATENATE($A99,"_",AT$2),'Reference data SID'!$B:$M,12,FALSE)),"",VLOOKUP(CONCATENATE($A99,"_",AT$2),'Reference data SID'!$B:$M,12,FALSE))</f>
        <v/>
      </c>
    </row>
    <row r="100" spans="1:46" x14ac:dyDescent="0.25">
      <c r="A100">
        <v>96</v>
      </c>
      <c r="B100" s="16" t="str">
        <f>IF(ISERROR(VLOOKUP(CONCATENATE($A100,"_",B$2),'Reference data SID'!$B:$M,12,FALSE)),"",VLOOKUP(CONCATENATE($A100,"_",B$2),'Reference data SID'!$B:$M,12,FALSE))</f>
        <v/>
      </c>
      <c r="C100" s="16" t="str">
        <f>IF(ISERROR(VLOOKUP(CONCATENATE($A100,"_",C$2),'Reference data SID'!$B:$M,12,FALSE)),"",VLOOKUP(CONCATENATE($A100,"_",C$2),'Reference data SID'!$B:$M,12,FALSE))</f>
        <v/>
      </c>
      <c r="D100" s="16" t="str">
        <f>IF(ISERROR(VLOOKUP(CONCATENATE($A100,"_",D$2),'Reference data SID'!$B:$M,12,FALSE)),"",VLOOKUP(CONCATENATE($A100,"_",D$2),'Reference data SID'!$B:$M,12,FALSE))</f>
        <v/>
      </c>
      <c r="E100" s="16" t="str">
        <f>IF(ISERROR(VLOOKUP(CONCATENATE($A100,"_",E$2),'Reference data SID'!$B:$M,12,FALSE)),"",VLOOKUP(CONCATENATE($A100,"_",E$2),'Reference data SID'!$B:$M,12,FALSE))</f>
        <v/>
      </c>
      <c r="F100" s="16" t="str">
        <f>IF(ISERROR(VLOOKUP(CONCATENATE($A100,"_",F$2),'Reference data SID'!$B:$M,12,FALSE)),"",VLOOKUP(CONCATENATE($A100,"_",F$2),'Reference data SID'!$B:$M,12,FALSE))</f>
        <v/>
      </c>
      <c r="G100" s="16" t="str">
        <f>IF(ISERROR(VLOOKUP(CONCATENATE($A100,"_",G$2),'Reference data SID'!$B:$M,12,FALSE)),"",VLOOKUP(CONCATENATE($A100,"_",G$2),'Reference data SID'!$B:$M,12,FALSE))</f>
        <v/>
      </c>
      <c r="H100" s="16" t="str">
        <f>IF(ISERROR(VLOOKUP(CONCATENATE($A100,"_",H$2),'Reference data SID'!$B:$M,12,FALSE)),"",VLOOKUP(CONCATENATE($A100,"_",H$2),'Reference data SID'!$B:$M,12,FALSE))</f>
        <v/>
      </c>
      <c r="I100" s="16" t="str">
        <f>IF(ISERROR(VLOOKUP(CONCATENATE($A100,"_",I$2),'Reference data SID'!$B:$M,12,FALSE)),"",VLOOKUP(CONCATENATE($A100,"_",I$2),'Reference data SID'!$B:$M,12,FALSE))</f>
        <v/>
      </c>
      <c r="J100" s="16" t="str">
        <f>IF(ISERROR(VLOOKUP(CONCATENATE($A100,"_",J$2),'Reference data SID'!$B:$M,12,FALSE)),"",VLOOKUP(CONCATENATE($A100,"_",J$2),'Reference data SID'!$B:$M,12,FALSE))</f>
        <v/>
      </c>
      <c r="K100" s="16" t="str">
        <f>IF(ISERROR(VLOOKUP(CONCATENATE($A100,"_",K$2),'Reference data SID'!$B:$M,12,FALSE)),"",VLOOKUP(CONCATENATE($A100,"_",K$2),'Reference data SID'!$B:$M,12,FALSE))</f>
        <v/>
      </c>
      <c r="L100" s="16" t="str">
        <f>IF(ISERROR(VLOOKUP(CONCATENATE($A100,"_",L$2),'Reference data SID'!$B:$M,12,FALSE)),"",VLOOKUP(CONCATENATE($A100,"_",L$2),'Reference data SID'!$B:$M,12,FALSE))</f>
        <v/>
      </c>
      <c r="M100" s="16" t="str">
        <f>IF(ISERROR(VLOOKUP(CONCATENATE($A100,"_",M$2),'Reference data SID'!$B:$M,12,FALSE)),"",VLOOKUP(CONCATENATE($A100,"_",M$2),'Reference data SID'!$B:$M,12,FALSE))</f>
        <v/>
      </c>
      <c r="N100" s="16" t="str">
        <f>IF(ISERROR(VLOOKUP(CONCATENATE($A100,"_",N$2),'Reference data SID'!$B:$M,12,FALSE)),"",VLOOKUP(CONCATENATE($A100,"_",N$2),'Reference data SID'!$B:$M,12,FALSE))</f>
        <v/>
      </c>
      <c r="O100" s="16" t="str">
        <f>IF(ISERROR(VLOOKUP(CONCATENATE($A100,"_",O$2),'Reference data SID'!$B:$M,12,FALSE)),"",VLOOKUP(CONCATENATE($A100,"_",O$2),'Reference data SID'!$B:$M,12,FALSE))</f>
        <v/>
      </c>
      <c r="P100" s="16" t="str">
        <f>IF(ISERROR(VLOOKUP(CONCATENATE($A100,"_",P$2),'Reference data SID'!$B:$M,12,FALSE)),"",VLOOKUP(CONCATENATE($A100,"_",P$2),'Reference data SID'!$B:$M,12,FALSE))</f>
        <v/>
      </c>
      <c r="Q100" s="16" t="str">
        <f>IF(ISERROR(VLOOKUP(CONCATENATE($A100,"_",Q$2),'Reference data SID'!$B:$M,12,FALSE)),"",VLOOKUP(CONCATENATE($A100,"_",Q$2),'Reference data SID'!$B:$M,12,FALSE))</f>
        <v/>
      </c>
      <c r="R100" s="16" t="str">
        <f>IF(ISERROR(VLOOKUP(CONCATENATE($A100,"_",R$2),'Reference data SID'!$B:$M,12,FALSE)),"",VLOOKUP(CONCATENATE($A100,"_",R$2),'Reference data SID'!$B:$M,12,FALSE))</f>
        <v/>
      </c>
      <c r="S100" s="16" t="str">
        <f>IF(ISERROR(VLOOKUP(CONCATENATE($A100,"_",S$2),'Reference data SID'!$B:$M,12,FALSE)),"",VLOOKUP(CONCATENATE($A100,"_",S$2),'Reference data SID'!$B:$M,12,FALSE))</f>
        <v/>
      </c>
      <c r="T100" s="16" t="str">
        <f>IF(ISERROR(VLOOKUP(CONCATENATE($A100,"_",T$2),'Reference data SID'!$B:$M,12,FALSE)),"",VLOOKUP(CONCATENATE($A100,"_",T$2),'Reference data SID'!$B:$M,12,FALSE))</f>
        <v/>
      </c>
      <c r="U100" s="16" t="str">
        <f>IF(ISERROR(VLOOKUP(CONCATENATE($A100,"_",U$2),'Reference data SID'!$B:$M,12,FALSE)),"",VLOOKUP(CONCATENATE($A100,"_",U$2),'Reference data SID'!$B:$M,12,FALSE))</f>
        <v/>
      </c>
      <c r="V100" s="16" t="str">
        <f>IF(ISERROR(VLOOKUP(CONCATENATE($A100,"_",V$2),'Reference data SID'!$B:$M,12,FALSE)),"",VLOOKUP(CONCATENATE($A100,"_",V$2),'Reference data SID'!$B:$M,12,FALSE))</f>
        <v/>
      </c>
      <c r="W100" s="16" t="str">
        <f>IF(ISERROR(VLOOKUP(CONCATENATE($A100,"_",W$2),'Reference data SID'!$B:$M,12,FALSE)),"",VLOOKUP(CONCATENATE($A100,"_",W$2),'Reference data SID'!$B:$M,12,FALSE))</f>
        <v/>
      </c>
      <c r="X100" s="16" t="str">
        <f>IF(ISERROR(VLOOKUP(CONCATENATE($A100,"_",X$2),'Reference data SID'!$B:$M,12,FALSE)),"",VLOOKUP(CONCATENATE($A100,"_",X$2),'Reference data SID'!$B:$M,12,FALSE))</f>
        <v/>
      </c>
      <c r="Y100" s="17" t="str">
        <f>IF(ISERROR(VLOOKUP(CONCATENATE($A100,"_",Y$2),'Reference data SID'!$B:$M,12,FALSE)),"",VLOOKUP(CONCATENATE($A100,"_",Y$2),'Reference data SID'!$B:$M,12,FALSE))</f>
        <v>-</v>
      </c>
      <c r="Z100" s="16" t="str">
        <f>IF(ISERROR(VLOOKUP(CONCATENATE($A100,"_",Z$2),'Reference data SID'!$B:$M,12,FALSE)),"",VLOOKUP(CONCATENATE($A100,"_",Z$2),'Reference data SID'!$B:$M,12,FALSE))</f>
        <v/>
      </c>
      <c r="AA100" s="16" t="str">
        <f>IF(ISERROR(VLOOKUP(CONCATENATE($A100,"_",AA$2),'Reference data SID'!$B:$M,12,FALSE)),"",VLOOKUP(CONCATENATE($A100,"_",AA$2),'Reference data SID'!$B:$M,12,FALSE))</f>
        <v/>
      </c>
      <c r="AB100" s="16" t="str">
        <f>IF(ISERROR(VLOOKUP(CONCATENATE($A100,"_",AB$2),'Reference data SID'!$B:$M,12,FALSE)),"",VLOOKUP(CONCATENATE($A100,"_",AB$2),'Reference data SID'!$B:$M,12,FALSE))</f>
        <v/>
      </c>
      <c r="AC100" s="16" t="str">
        <f>IF(ISERROR(VLOOKUP(CONCATENATE($A100,"_",AC$2),'Reference data SID'!$B:$M,12,FALSE)),"",VLOOKUP(CONCATENATE($A100,"_",AC$2),'Reference data SID'!$B:$M,12,FALSE))</f>
        <v/>
      </c>
      <c r="AD100" s="16" t="str">
        <f>IF(ISERROR(VLOOKUP(CONCATENATE($A100,"_",AD$2),'Reference data SID'!$B:$M,12,FALSE)),"",VLOOKUP(CONCATENATE($A100,"_",AD$2),'Reference data SID'!$B:$M,12,FALSE))</f>
        <v/>
      </c>
      <c r="AE100" s="16" t="str">
        <f>IF(ISERROR(VLOOKUP(CONCATENATE($A100,"_",AE$2),'Reference data SID'!$B:$M,12,FALSE)),"",VLOOKUP(CONCATENATE($A100,"_",AE$2),'Reference data SID'!$B:$M,12,FALSE))</f>
        <v/>
      </c>
      <c r="AF100" s="16" t="str">
        <f>IF(ISERROR(VLOOKUP(CONCATENATE($A100,"_",AF$2),'Reference data SID'!$B:$M,12,FALSE)),"",VLOOKUP(CONCATENATE($A100,"_",AF$2),'Reference data SID'!$B:$M,12,FALSE))</f>
        <v/>
      </c>
      <c r="AG100" s="16" t="str">
        <f>IF(ISERROR(VLOOKUP(CONCATENATE($A100,"_",AG$2),'Reference data SID'!$B:$M,12,FALSE)),"",VLOOKUP(CONCATENATE($A100,"_",AG$2),'Reference data SID'!$B:$M,12,FALSE))</f>
        <v/>
      </c>
      <c r="AH100" s="16" t="str">
        <f>IF(ISERROR(VLOOKUP(CONCATENATE($A100,"_",AH$2),'Reference data SID'!$B:$M,12,FALSE)),"",VLOOKUP(CONCATENATE($A100,"_",AH$2),'Reference data SID'!$B:$M,12,FALSE))</f>
        <v/>
      </c>
      <c r="AI100" s="16" t="str">
        <f>IF(ISERROR(VLOOKUP(CONCATENATE($A100,"_",AI$2),'Reference data SID'!$B:$M,12,FALSE)),"",VLOOKUP(CONCATENATE($A100,"_",AI$2),'Reference data SID'!$B:$M,12,FALSE))</f>
        <v/>
      </c>
      <c r="AJ100" s="16" t="str">
        <f>IF(ISERROR(VLOOKUP(CONCATENATE($A100,"_",AJ$2),'Reference data SID'!$B:$M,12,FALSE)),"",VLOOKUP(CONCATENATE($A100,"_",AJ$2),'Reference data SID'!$B:$M,12,FALSE))</f>
        <v/>
      </c>
      <c r="AK100" s="16" t="str">
        <f>IF(ISERROR(VLOOKUP(CONCATENATE($A100,"_",AK$2),'Reference data SID'!$B:$M,12,FALSE)),"",VLOOKUP(CONCATENATE($A100,"_",AK$2),'Reference data SID'!$B:$M,12,FALSE))</f>
        <v/>
      </c>
      <c r="AL100" s="16" t="str">
        <f>IF(ISERROR(VLOOKUP(CONCATENATE($A100,"_",AL$2),'Reference data SID'!$B:$M,12,FALSE)),"",VLOOKUP(CONCATENATE($A100,"_",AL$2),'Reference data SID'!$B:$M,12,FALSE))</f>
        <v/>
      </c>
      <c r="AM100" s="16" t="str">
        <f>IF(ISERROR(VLOOKUP(CONCATENATE($A100,"_",AM$2),'Reference data SID'!$B:$M,12,FALSE)),"",VLOOKUP(CONCATENATE($A100,"_",AM$2),'Reference data SID'!$B:$M,12,FALSE))</f>
        <v/>
      </c>
      <c r="AN100" s="16" t="str">
        <f>IF(ISERROR(VLOOKUP(CONCATENATE($A100,"_",AN$2),'Reference data SID'!$B:$M,12,FALSE)),"",VLOOKUP(CONCATENATE($A100,"_",AN$2),'Reference data SID'!$B:$M,12,FALSE))</f>
        <v/>
      </c>
      <c r="AO100" s="16" t="str">
        <f>IF(ISERROR(VLOOKUP(CONCATENATE($A100,"_",AO$2),'Reference data SID'!$B:$M,12,FALSE)),"",VLOOKUP(CONCATENATE($A100,"_",AO$2),'Reference data SID'!$B:$M,12,FALSE))</f>
        <v/>
      </c>
      <c r="AP100" s="16" t="str">
        <f>IF(ISERROR(VLOOKUP(CONCATENATE($A100,"_",AP$2),'Reference data SID'!$B:$M,12,FALSE)),"",VLOOKUP(CONCATENATE($A100,"_",AP$2),'Reference data SID'!$B:$M,12,FALSE))</f>
        <v/>
      </c>
      <c r="AQ100" s="16" t="str">
        <f>IF(ISERROR(VLOOKUP(CONCATENATE($A100,"_",AQ$2),'Reference data SID'!$B:$M,12,FALSE)),"",VLOOKUP(CONCATENATE($A100,"_",AQ$2),'Reference data SID'!$B:$M,12,FALSE))</f>
        <v/>
      </c>
      <c r="AR100" s="16" t="str">
        <f>IF(ISERROR(VLOOKUP(CONCATENATE($A100,"_",AR$2),'Reference data SID'!$B:$M,12,FALSE)),"",VLOOKUP(CONCATENATE($A100,"_",AR$2),'Reference data SID'!$B:$M,12,FALSE))</f>
        <v/>
      </c>
      <c r="AS100" s="16" t="str">
        <f>IF(ISERROR(VLOOKUP(CONCATENATE($A100,"_",AS$2),'Reference data SID'!$B:$M,12,FALSE)),"",VLOOKUP(CONCATENATE($A100,"_",AS$2),'Reference data SID'!$B:$M,12,FALSE))</f>
        <v/>
      </c>
      <c r="AT100" s="16" t="str">
        <f>IF(ISERROR(VLOOKUP(CONCATENATE($A100,"_",AT$2),'Reference data SID'!$B:$M,12,FALSE)),"",VLOOKUP(CONCATENATE($A100,"_",AT$2),'Reference data SID'!$B:$M,12,FALSE))</f>
        <v/>
      </c>
    </row>
    <row r="101" spans="1:46" x14ac:dyDescent="0.25">
      <c r="A101">
        <v>97</v>
      </c>
      <c r="B101" s="16" t="str">
        <f>IF(ISERROR(VLOOKUP(CONCATENATE($A101,"_",B$2),'Reference data SID'!$B:$M,12,FALSE)),"",VLOOKUP(CONCATENATE($A101,"_",B$2),'Reference data SID'!$B:$M,12,FALSE))</f>
        <v/>
      </c>
      <c r="C101" s="16" t="str">
        <f>IF(ISERROR(VLOOKUP(CONCATENATE($A101,"_",C$2),'Reference data SID'!$B:$M,12,FALSE)),"",VLOOKUP(CONCATENATE($A101,"_",C$2),'Reference data SID'!$B:$M,12,FALSE))</f>
        <v/>
      </c>
      <c r="D101" s="16" t="str">
        <f>IF(ISERROR(VLOOKUP(CONCATENATE($A101,"_",D$2),'Reference data SID'!$B:$M,12,FALSE)),"",VLOOKUP(CONCATENATE($A101,"_",D$2),'Reference data SID'!$B:$M,12,FALSE))</f>
        <v/>
      </c>
      <c r="E101" s="16" t="str">
        <f>IF(ISERROR(VLOOKUP(CONCATENATE($A101,"_",E$2),'Reference data SID'!$B:$M,12,FALSE)),"",VLOOKUP(CONCATENATE($A101,"_",E$2),'Reference data SID'!$B:$M,12,FALSE))</f>
        <v/>
      </c>
      <c r="F101" s="16" t="str">
        <f>IF(ISERROR(VLOOKUP(CONCATENATE($A101,"_",F$2),'Reference data SID'!$B:$M,12,FALSE)),"",VLOOKUP(CONCATENATE($A101,"_",F$2),'Reference data SID'!$B:$M,12,FALSE))</f>
        <v/>
      </c>
      <c r="G101" s="16" t="str">
        <f>IF(ISERROR(VLOOKUP(CONCATENATE($A101,"_",G$2),'Reference data SID'!$B:$M,12,FALSE)),"",VLOOKUP(CONCATENATE($A101,"_",G$2),'Reference data SID'!$B:$M,12,FALSE))</f>
        <v/>
      </c>
      <c r="H101" s="16" t="str">
        <f>IF(ISERROR(VLOOKUP(CONCATENATE($A101,"_",H$2),'Reference data SID'!$B:$M,12,FALSE)),"",VLOOKUP(CONCATENATE($A101,"_",H$2),'Reference data SID'!$B:$M,12,FALSE))</f>
        <v/>
      </c>
      <c r="I101" s="16" t="str">
        <f>IF(ISERROR(VLOOKUP(CONCATENATE($A101,"_",I$2),'Reference data SID'!$B:$M,12,FALSE)),"",VLOOKUP(CONCATENATE($A101,"_",I$2),'Reference data SID'!$B:$M,12,FALSE))</f>
        <v/>
      </c>
      <c r="J101" s="16" t="str">
        <f>IF(ISERROR(VLOOKUP(CONCATENATE($A101,"_",J$2),'Reference data SID'!$B:$M,12,FALSE)),"",VLOOKUP(CONCATENATE($A101,"_",J$2),'Reference data SID'!$B:$M,12,FALSE))</f>
        <v/>
      </c>
      <c r="K101" s="16" t="str">
        <f>IF(ISERROR(VLOOKUP(CONCATENATE($A101,"_",K$2),'Reference data SID'!$B:$M,12,FALSE)),"",VLOOKUP(CONCATENATE($A101,"_",K$2),'Reference data SID'!$B:$M,12,FALSE))</f>
        <v/>
      </c>
      <c r="L101" s="16" t="str">
        <f>IF(ISERROR(VLOOKUP(CONCATENATE($A101,"_",L$2),'Reference data SID'!$B:$M,12,FALSE)),"",VLOOKUP(CONCATENATE($A101,"_",L$2),'Reference data SID'!$B:$M,12,FALSE))</f>
        <v/>
      </c>
      <c r="M101" s="16" t="str">
        <f>IF(ISERROR(VLOOKUP(CONCATENATE($A101,"_",M$2),'Reference data SID'!$B:$M,12,FALSE)),"",VLOOKUP(CONCATENATE($A101,"_",M$2),'Reference data SID'!$B:$M,12,FALSE))</f>
        <v/>
      </c>
      <c r="N101" s="16" t="str">
        <f>IF(ISERROR(VLOOKUP(CONCATENATE($A101,"_",N$2),'Reference data SID'!$B:$M,12,FALSE)),"",VLOOKUP(CONCATENATE($A101,"_",N$2),'Reference data SID'!$B:$M,12,FALSE))</f>
        <v/>
      </c>
      <c r="O101" s="16" t="str">
        <f>IF(ISERROR(VLOOKUP(CONCATENATE($A101,"_",O$2),'Reference data SID'!$B:$M,12,FALSE)),"",VLOOKUP(CONCATENATE($A101,"_",O$2),'Reference data SID'!$B:$M,12,FALSE))</f>
        <v/>
      </c>
      <c r="P101" s="16" t="str">
        <f>IF(ISERROR(VLOOKUP(CONCATENATE($A101,"_",P$2),'Reference data SID'!$B:$M,12,FALSE)),"",VLOOKUP(CONCATENATE($A101,"_",P$2),'Reference data SID'!$B:$M,12,FALSE))</f>
        <v/>
      </c>
      <c r="Q101" s="16" t="str">
        <f>IF(ISERROR(VLOOKUP(CONCATENATE($A101,"_",Q$2),'Reference data SID'!$B:$M,12,FALSE)),"",VLOOKUP(CONCATENATE($A101,"_",Q$2),'Reference data SID'!$B:$M,12,FALSE))</f>
        <v/>
      </c>
      <c r="R101" s="16" t="str">
        <f>IF(ISERROR(VLOOKUP(CONCATENATE($A101,"_",R$2),'Reference data SID'!$B:$M,12,FALSE)),"",VLOOKUP(CONCATENATE($A101,"_",R$2),'Reference data SID'!$B:$M,12,FALSE))</f>
        <v/>
      </c>
      <c r="S101" s="16" t="str">
        <f>IF(ISERROR(VLOOKUP(CONCATENATE($A101,"_",S$2),'Reference data SID'!$B:$M,12,FALSE)),"",VLOOKUP(CONCATENATE($A101,"_",S$2),'Reference data SID'!$B:$M,12,FALSE))</f>
        <v/>
      </c>
      <c r="T101" s="16" t="str">
        <f>IF(ISERROR(VLOOKUP(CONCATENATE($A101,"_",T$2),'Reference data SID'!$B:$M,12,FALSE)),"",VLOOKUP(CONCATENATE($A101,"_",T$2),'Reference data SID'!$B:$M,12,FALSE))</f>
        <v/>
      </c>
      <c r="U101" s="16" t="str">
        <f>IF(ISERROR(VLOOKUP(CONCATENATE($A101,"_",U$2),'Reference data SID'!$B:$M,12,FALSE)),"",VLOOKUP(CONCATENATE($A101,"_",U$2),'Reference data SID'!$B:$M,12,FALSE))</f>
        <v/>
      </c>
      <c r="V101" s="16" t="str">
        <f>IF(ISERROR(VLOOKUP(CONCATENATE($A101,"_",V$2),'Reference data SID'!$B:$M,12,FALSE)),"",VLOOKUP(CONCATENATE($A101,"_",V$2),'Reference data SID'!$B:$M,12,FALSE))</f>
        <v/>
      </c>
      <c r="W101" s="16" t="str">
        <f>IF(ISERROR(VLOOKUP(CONCATENATE($A101,"_",W$2),'Reference data SID'!$B:$M,12,FALSE)),"",VLOOKUP(CONCATENATE($A101,"_",W$2),'Reference data SID'!$B:$M,12,FALSE))</f>
        <v/>
      </c>
      <c r="X101" s="16" t="str">
        <f>IF(ISERROR(VLOOKUP(CONCATENATE($A101,"_",X$2),'Reference data SID'!$B:$M,12,FALSE)),"",VLOOKUP(CONCATENATE($A101,"_",X$2),'Reference data SID'!$B:$M,12,FALSE))</f>
        <v/>
      </c>
      <c r="Y101" s="17" t="str">
        <f>IF(ISERROR(VLOOKUP(CONCATENATE($A101,"_",Y$2),'Reference data SID'!$B:$M,12,FALSE)),"",VLOOKUP(CONCATENATE($A101,"_",Y$2),'Reference data SID'!$B:$M,12,FALSE))</f>
        <v>-</v>
      </c>
      <c r="Z101" s="16" t="str">
        <f>IF(ISERROR(VLOOKUP(CONCATENATE($A101,"_",Z$2),'Reference data SID'!$B:$M,12,FALSE)),"",VLOOKUP(CONCATENATE($A101,"_",Z$2),'Reference data SID'!$B:$M,12,FALSE))</f>
        <v/>
      </c>
      <c r="AA101" s="16" t="str">
        <f>IF(ISERROR(VLOOKUP(CONCATENATE($A101,"_",AA$2),'Reference data SID'!$B:$M,12,FALSE)),"",VLOOKUP(CONCATENATE($A101,"_",AA$2),'Reference data SID'!$B:$M,12,FALSE))</f>
        <v/>
      </c>
      <c r="AB101" s="16" t="str">
        <f>IF(ISERROR(VLOOKUP(CONCATENATE($A101,"_",AB$2),'Reference data SID'!$B:$M,12,FALSE)),"",VLOOKUP(CONCATENATE($A101,"_",AB$2),'Reference data SID'!$B:$M,12,FALSE))</f>
        <v/>
      </c>
      <c r="AC101" s="16" t="str">
        <f>IF(ISERROR(VLOOKUP(CONCATENATE($A101,"_",AC$2),'Reference data SID'!$B:$M,12,FALSE)),"",VLOOKUP(CONCATENATE($A101,"_",AC$2),'Reference data SID'!$B:$M,12,FALSE))</f>
        <v/>
      </c>
      <c r="AD101" s="16" t="str">
        <f>IF(ISERROR(VLOOKUP(CONCATENATE($A101,"_",AD$2),'Reference data SID'!$B:$M,12,FALSE)),"",VLOOKUP(CONCATENATE($A101,"_",AD$2),'Reference data SID'!$B:$M,12,FALSE))</f>
        <v/>
      </c>
      <c r="AE101" s="16" t="str">
        <f>IF(ISERROR(VLOOKUP(CONCATENATE($A101,"_",AE$2),'Reference data SID'!$B:$M,12,FALSE)),"",VLOOKUP(CONCATENATE($A101,"_",AE$2),'Reference data SID'!$B:$M,12,FALSE))</f>
        <v/>
      </c>
      <c r="AF101" s="16" t="str">
        <f>IF(ISERROR(VLOOKUP(CONCATENATE($A101,"_",AF$2),'Reference data SID'!$B:$M,12,FALSE)),"",VLOOKUP(CONCATENATE($A101,"_",AF$2),'Reference data SID'!$B:$M,12,FALSE))</f>
        <v/>
      </c>
      <c r="AG101" s="16" t="str">
        <f>IF(ISERROR(VLOOKUP(CONCATENATE($A101,"_",AG$2),'Reference data SID'!$B:$M,12,FALSE)),"",VLOOKUP(CONCATENATE($A101,"_",AG$2),'Reference data SID'!$B:$M,12,FALSE))</f>
        <v/>
      </c>
      <c r="AH101" s="16" t="str">
        <f>IF(ISERROR(VLOOKUP(CONCATENATE($A101,"_",AH$2),'Reference data SID'!$B:$M,12,FALSE)),"",VLOOKUP(CONCATENATE($A101,"_",AH$2),'Reference data SID'!$B:$M,12,FALSE))</f>
        <v/>
      </c>
      <c r="AI101" s="16" t="str">
        <f>IF(ISERROR(VLOOKUP(CONCATENATE($A101,"_",AI$2),'Reference data SID'!$B:$M,12,FALSE)),"",VLOOKUP(CONCATENATE($A101,"_",AI$2),'Reference data SID'!$B:$M,12,FALSE))</f>
        <v/>
      </c>
      <c r="AJ101" s="16" t="str">
        <f>IF(ISERROR(VLOOKUP(CONCATENATE($A101,"_",AJ$2),'Reference data SID'!$B:$M,12,FALSE)),"",VLOOKUP(CONCATENATE($A101,"_",AJ$2),'Reference data SID'!$B:$M,12,FALSE))</f>
        <v/>
      </c>
      <c r="AK101" s="16" t="str">
        <f>IF(ISERROR(VLOOKUP(CONCATENATE($A101,"_",AK$2),'Reference data SID'!$B:$M,12,FALSE)),"",VLOOKUP(CONCATENATE($A101,"_",AK$2),'Reference data SID'!$B:$M,12,FALSE))</f>
        <v/>
      </c>
      <c r="AL101" s="16" t="str">
        <f>IF(ISERROR(VLOOKUP(CONCATENATE($A101,"_",AL$2),'Reference data SID'!$B:$M,12,FALSE)),"",VLOOKUP(CONCATENATE($A101,"_",AL$2),'Reference data SID'!$B:$M,12,FALSE))</f>
        <v/>
      </c>
      <c r="AM101" s="16" t="str">
        <f>IF(ISERROR(VLOOKUP(CONCATENATE($A101,"_",AM$2),'Reference data SID'!$B:$M,12,FALSE)),"",VLOOKUP(CONCATENATE($A101,"_",AM$2),'Reference data SID'!$B:$M,12,FALSE))</f>
        <v/>
      </c>
      <c r="AN101" s="16" t="str">
        <f>IF(ISERROR(VLOOKUP(CONCATENATE($A101,"_",AN$2),'Reference data SID'!$B:$M,12,FALSE)),"",VLOOKUP(CONCATENATE($A101,"_",AN$2),'Reference data SID'!$B:$M,12,FALSE))</f>
        <v/>
      </c>
      <c r="AO101" s="16" t="str">
        <f>IF(ISERROR(VLOOKUP(CONCATENATE($A101,"_",AO$2),'Reference data SID'!$B:$M,12,FALSE)),"",VLOOKUP(CONCATENATE($A101,"_",AO$2),'Reference data SID'!$B:$M,12,FALSE))</f>
        <v/>
      </c>
      <c r="AP101" s="16" t="str">
        <f>IF(ISERROR(VLOOKUP(CONCATENATE($A101,"_",AP$2),'Reference data SID'!$B:$M,12,FALSE)),"",VLOOKUP(CONCATENATE($A101,"_",AP$2),'Reference data SID'!$B:$M,12,FALSE))</f>
        <v/>
      </c>
      <c r="AQ101" s="16" t="str">
        <f>IF(ISERROR(VLOOKUP(CONCATENATE($A101,"_",AQ$2),'Reference data SID'!$B:$M,12,FALSE)),"",VLOOKUP(CONCATENATE($A101,"_",AQ$2),'Reference data SID'!$B:$M,12,FALSE))</f>
        <v/>
      </c>
      <c r="AR101" s="16" t="str">
        <f>IF(ISERROR(VLOOKUP(CONCATENATE($A101,"_",AR$2),'Reference data SID'!$B:$M,12,FALSE)),"",VLOOKUP(CONCATENATE($A101,"_",AR$2),'Reference data SID'!$B:$M,12,FALSE))</f>
        <v/>
      </c>
      <c r="AS101" s="16" t="str">
        <f>IF(ISERROR(VLOOKUP(CONCATENATE($A101,"_",AS$2),'Reference data SID'!$B:$M,12,FALSE)),"",VLOOKUP(CONCATENATE($A101,"_",AS$2),'Reference data SID'!$B:$M,12,FALSE))</f>
        <v/>
      </c>
      <c r="AT101" s="16" t="str">
        <f>IF(ISERROR(VLOOKUP(CONCATENATE($A101,"_",AT$2),'Reference data SID'!$B:$M,12,FALSE)),"",VLOOKUP(CONCATENATE($A101,"_",AT$2),'Reference data SID'!$B:$M,12,FALSE))</f>
        <v/>
      </c>
    </row>
    <row r="102" spans="1:46" x14ac:dyDescent="0.25">
      <c r="A102">
        <v>98</v>
      </c>
      <c r="B102" s="16" t="str">
        <f>IF(ISERROR(VLOOKUP(CONCATENATE($A102,"_",B$2),'Reference data SID'!$B:$M,12,FALSE)),"",VLOOKUP(CONCATENATE($A102,"_",B$2),'Reference data SID'!$B:$M,12,FALSE))</f>
        <v/>
      </c>
      <c r="C102" s="16" t="str">
        <f>IF(ISERROR(VLOOKUP(CONCATENATE($A102,"_",C$2),'Reference data SID'!$B:$M,12,FALSE)),"",VLOOKUP(CONCATENATE($A102,"_",C$2),'Reference data SID'!$B:$M,12,FALSE))</f>
        <v/>
      </c>
      <c r="D102" s="16" t="str">
        <f>IF(ISERROR(VLOOKUP(CONCATENATE($A102,"_",D$2),'Reference data SID'!$B:$M,12,FALSE)),"",VLOOKUP(CONCATENATE($A102,"_",D$2),'Reference data SID'!$B:$M,12,FALSE))</f>
        <v/>
      </c>
      <c r="E102" s="16" t="str">
        <f>IF(ISERROR(VLOOKUP(CONCATENATE($A102,"_",E$2),'Reference data SID'!$B:$M,12,FALSE)),"",VLOOKUP(CONCATENATE($A102,"_",E$2),'Reference data SID'!$B:$M,12,FALSE))</f>
        <v/>
      </c>
      <c r="F102" s="16" t="str">
        <f>IF(ISERROR(VLOOKUP(CONCATENATE($A102,"_",F$2),'Reference data SID'!$B:$M,12,FALSE)),"",VLOOKUP(CONCATENATE($A102,"_",F$2),'Reference data SID'!$B:$M,12,FALSE))</f>
        <v/>
      </c>
      <c r="G102" s="16" t="str">
        <f>IF(ISERROR(VLOOKUP(CONCATENATE($A102,"_",G$2),'Reference data SID'!$B:$M,12,FALSE)),"",VLOOKUP(CONCATENATE($A102,"_",G$2),'Reference data SID'!$B:$M,12,FALSE))</f>
        <v/>
      </c>
      <c r="H102" s="16" t="str">
        <f>IF(ISERROR(VLOOKUP(CONCATENATE($A102,"_",H$2),'Reference data SID'!$B:$M,12,FALSE)),"",VLOOKUP(CONCATENATE($A102,"_",H$2),'Reference data SID'!$B:$M,12,FALSE))</f>
        <v/>
      </c>
      <c r="I102" s="16" t="str">
        <f>IF(ISERROR(VLOOKUP(CONCATENATE($A102,"_",I$2),'Reference data SID'!$B:$M,12,FALSE)),"",VLOOKUP(CONCATENATE($A102,"_",I$2),'Reference data SID'!$B:$M,12,FALSE))</f>
        <v/>
      </c>
      <c r="J102" s="16" t="str">
        <f>IF(ISERROR(VLOOKUP(CONCATENATE($A102,"_",J$2),'Reference data SID'!$B:$M,12,FALSE)),"",VLOOKUP(CONCATENATE($A102,"_",J$2),'Reference data SID'!$B:$M,12,FALSE))</f>
        <v/>
      </c>
      <c r="K102" s="16" t="str">
        <f>IF(ISERROR(VLOOKUP(CONCATENATE($A102,"_",K$2),'Reference data SID'!$B:$M,12,FALSE)),"",VLOOKUP(CONCATENATE($A102,"_",K$2),'Reference data SID'!$B:$M,12,FALSE))</f>
        <v/>
      </c>
      <c r="L102" s="16" t="str">
        <f>IF(ISERROR(VLOOKUP(CONCATENATE($A102,"_",L$2),'Reference data SID'!$B:$M,12,FALSE)),"",VLOOKUP(CONCATENATE($A102,"_",L$2),'Reference data SID'!$B:$M,12,FALSE))</f>
        <v/>
      </c>
      <c r="M102" s="16" t="str">
        <f>IF(ISERROR(VLOOKUP(CONCATENATE($A102,"_",M$2),'Reference data SID'!$B:$M,12,FALSE)),"",VLOOKUP(CONCATENATE($A102,"_",M$2),'Reference data SID'!$B:$M,12,FALSE))</f>
        <v/>
      </c>
      <c r="N102" s="16" t="str">
        <f>IF(ISERROR(VLOOKUP(CONCATENATE($A102,"_",N$2),'Reference data SID'!$B:$M,12,FALSE)),"",VLOOKUP(CONCATENATE($A102,"_",N$2),'Reference data SID'!$B:$M,12,FALSE))</f>
        <v/>
      </c>
      <c r="O102" s="16" t="str">
        <f>IF(ISERROR(VLOOKUP(CONCATENATE($A102,"_",O$2),'Reference data SID'!$B:$M,12,FALSE)),"",VLOOKUP(CONCATENATE($A102,"_",O$2),'Reference data SID'!$B:$M,12,FALSE))</f>
        <v/>
      </c>
      <c r="P102" s="16" t="str">
        <f>IF(ISERROR(VLOOKUP(CONCATENATE($A102,"_",P$2),'Reference data SID'!$B:$M,12,FALSE)),"",VLOOKUP(CONCATENATE($A102,"_",P$2),'Reference data SID'!$B:$M,12,FALSE))</f>
        <v/>
      </c>
      <c r="Q102" s="16" t="str">
        <f>IF(ISERROR(VLOOKUP(CONCATENATE($A102,"_",Q$2),'Reference data SID'!$B:$M,12,FALSE)),"",VLOOKUP(CONCATENATE($A102,"_",Q$2),'Reference data SID'!$B:$M,12,FALSE))</f>
        <v/>
      </c>
      <c r="R102" s="16" t="str">
        <f>IF(ISERROR(VLOOKUP(CONCATENATE($A102,"_",R$2),'Reference data SID'!$B:$M,12,FALSE)),"",VLOOKUP(CONCATENATE($A102,"_",R$2),'Reference data SID'!$B:$M,12,FALSE))</f>
        <v/>
      </c>
      <c r="S102" s="16" t="str">
        <f>IF(ISERROR(VLOOKUP(CONCATENATE($A102,"_",S$2),'Reference data SID'!$B:$M,12,FALSE)),"",VLOOKUP(CONCATENATE($A102,"_",S$2),'Reference data SID'!$B:$M,12,FALSE))</f>
        <v/>
      </c>
      <c r="T102" s="16" t="str">
        <f>IF(ISERROR(VLOOKUP(CONCATENATE($A102,"_",T$2),'Reference data SID'!$B:$M,12,FALSE)),"",VLOOKUP(CONCATENATE($A102,"_",T$2),'Reference data SID'!$B:$M,12,FALSE))</f>
        <v/>
      </c>
      <c r="U102" s="16" t="str">
        <f>IF(ISERROR(VLOOKUP(CONCATENATE($A102,"_",U$2),'Reference data SID'!$B:$M,12,FALSE)),"",VLOOKUP(CONCATENATE($A102,"_",U$2),'Reference data SID'!$B:$M,12,FALSE))</f>
        <v/>
      </c>
      <c r="V102" s="16" t="str">
        <f>IF(ISERROR(VLOOKUP(CONCATENATE($A102,"_",V$2),'Reference data SID'!$B:$M,12,FALSE)),"",VLOOKUP(CONCATENATE($A102,"_",V$2),'Reference data SID'!$B:$M,12,FALSE))</f>
        <v/>
      </c>
      <c r="W102" s="16" t="str">
        <f>IF(ISERROR(VLOOKUP(CONCATENATE($A102,"_",W$2),'Reference data SID'!$B:$M,12,FALSE)),"",VLOOKUP(CONCATENATE($A102,"_",W$2),'Reference data SID'!$B:$M,12,FALSE))</f>
        <v/>
      </c>
      <c r="X102" s="16" t="str">
        <f>IF(ISERROR(VLOOKUP(CONCATENATE($A102,"_",X$2),'Reference data SID'!$B:$M,12,FALSE)),"",VLOOKUP(CONCATENATE($A102,"_",X$2),'Reference data SID'!$B:$M,12,FALSE))</f>
        <v/>
      </c>
      <c r="Y102" s="17" t="str">
        <f>IF(ISERROR(VLOOKUP(CONCATENATE($A102,"_",Y$2),'Reference data SID'!$B:$M,12,FALSE)),"",VLOOKUP(CONCATENATE($A102,"_",Y$2),'Reference data SID'!$B:$M,12,FALSE))</f>
        <v>-</v>
      </c>
      <c r="Z102" s="16" t="str">
        <f>IF(ISERROR(VLOOKUP(CONCATENATE($A102,"_",Z$2),'Reference data SID'!$B:$M,12,FALSE)),"",VLOOKUP(CONCATENATE($A102,"_",Z$2),'Reference data SID'!$B:$M,12,FALSE))</f>
        <v/>
      </c>
      <c r="AA102" s="16" t="str">
        <f>IF(ISERROR(VLOOKUP(CONCATENATE($A102,"_",AA$2),'Reference data SID'!$B:$M,12,FALSE)),"",VLOOKUP(CONCATENATE($A102,"_",AA$2),'Reference data SID'!$B:$M,12,FALSE))</f>
        <v/>
      </c>
      <c r="AB102" s="16" t="str">
        <f>IF(ISERROR(VLOOKUP(CONCATENATE($A102,"_",AB$2),'Reference data SID'!$B:$M,12,FALSE)),"",VLOOKUP(CONCATENATE($A102,"_",AB$2),'Reference data SID'!$B:$M,12,FALSE))</f>
        <v/>
      </c>
      <c r="AC102" s="16" t="str">
        <f>IF(ISERROR(VLOOKUP(CONCATENATE($A102,"_",AC$2),'Reference data SID'!$B:$M,12,FALSE)),"",VLOOKUP(CONCATENATE($A102,"_",AC$2),'Reference data SID'!$B:$M,12,FALSE))</f>
        <v/>
      </c>
      <c r="AD102" s="16" t="str">
        <f>IF(ISERROR(VLOOKUP(CONCATENATE($A102,"_",AD$2),'Reference data SID'!$B:$M,12,FALSE)),"",VLOOKUP(CONCATENATE($A102,"_",AD$2),'Reference data SID'!$B:$M,12,FALSE))</f>
        <v/>
      </c>
      <c r="AE102" s="16" t="str">
        <f>IF(ISERROR(VLOOKUP(CONCATENATE($A102,"_",AE$2),'Reference data SID'!$B:$M,12,FALSE)),"",VLOOKUP(CONCATENATE($A102,"_",AE$2),'Reference data SID'!$B:$M,12,FALSE))</f>
        <v/>
      </c>
      <c r="AF102" s="16" t="str">
        <f>IF(ISERROR(VLOOKUP(CONCATENATE($A102,"_",AF$2),'Reference data SID'!$B:$M,12,FALSE)),"",VLOOKUP(CONCATENATE($A102,"_",AF$2),'Reference data SID'!$B:$M,12,FALSE))</f>
        <v/>
      </c>
      <c r="AG102" s="16" t="str">
        <f>IF(ISERROR(VLOOKUP(CONCATENATE($A102,"_",AG$2),'Reference data SID'!$B:$M,12,FALSE)),"",VLOOKUP(CONCATENATE($A102,"_",AG$2),'Reference data SID'!$B:$M,12,FALSE))</f>
        <v/>
      </c>
      <c r="AH102" s="16" t="str">
        <f>IF(ISERROR(VLOOKUP(CONCATENATE($A102,"_",AH$2),'Reference data SID'!$B:$M,12,FALSE)),"",VLOOKUP(CONCATENATE($A102,"_",AH$2),'Reference data SID'!$B:$M,12,FALSE))</f>
        <v/>
      </c>
      <c r="AI102" s="16" t="str">
        <f>IF(ISERROR(VLOOKUP(CONCATENATE($A102,"_",AI$2),'Reference data SID'!$B:$M,12,FALSE)),"",VLOOKUP(CONCATENATE($A102,"_",AI$2),'Reference data SID'!$B:$M,12,FALSE))</f>
        <v/>
      </c>
      <c r="AJ102" s="16" t="str">
        <f>IF(ISERROR(VLOOKUP(CONCATENATE($A102,"_",AJ$2),'Reference data SID'!$B:$M,12,FALSE)),"",VLOOKUP(CONCATENATE($A102,"_",AJ$2),'Reference data SID'!$B:$M,12,FALSE))</f>
        <v/>
      </c>
      <c r="AK102" s="16" t="str">
        <f>IF(ISERROR(VLOOKUP(CONCATENATE($A102,"_",AK$2),'Reference data SID'!$B:$M,12,FALSE)),"",VLOOKUP(CONCATENATE($A102,"_",AK$2),'Reference data SID'!$B:$M,12,FALSE))</f>
        <v/>
      </c>
      <c r="AL102" s="16" t="str">
        <f>IF(ISERROR(VLOOKUP(CONCATENATE($A102,"_",AL$2),'Reference data SID'!$B:$M,12,FALSE)),"",VLOOKUP(CONCATENATE($A102,"_",AL$2),'Reference data SID'!$B:$M,12,FALSE))</f>
        <v/>
      </c>
      <c r="AM102" s="16" t="str">
        <f>IF(ISERROR(VLOOKUP(CONCATENATE($A102,"_",AM$2),'Reference data SID'!$B:$M,12,FALSE)),"",VLOOKUP(CONCATENATE($A102,"_",AM$2),'Reference data SID'!$B:$M,12,FALSE))</f>
        <v/>
      </c>
      <c r="AN102" s="16" t="str">
        <f>IF(ISERROR(VLOOKUP(CONCATENATE($A102,"_",AN$2),'Reference data SID'!$B:$M,12,FALSE)),"",VLOOKUP(CONCATENATE($A102,"_",AN$2),'Reference data SID'!$B:$M,12,FALSE))</f>
        <v/>
      </c>
      <c r="AO102" s="16" t="str">
        <f>IF(ISERROR(VLOOKUP(CONCATENATE($A102,"_",AO$2),'Reference data SID'!$B:$M,12,FALSE)),"",VLOOKUP(CONCATENATE($A102,"_",AO$2),'Reference data SID'!$B:$M,12,FALSE))</f>
        <v/>
      </c>
      <c r="AP102" s="16" t="str">
        <f>IF(ISERROR(VLOOKUP(CONCATENATE($A102,"_",AP$2),'Reference data SID'!$B:$M,12,FALSE)),"",VLOOKUP(CONCATENATE($A102,"_",AP$2),'Reference data SID'!$B:$M,12,FALSE))</f>
        <v/>
      </c>
      <c r="AQ102" s="16" t="str">
        <f>IF(ISERROR(VLOOKUP(CONCATENATE($A102,"_",AQ$2),'Reference data SID'!$B:$M,12,FALSE)),"",VLOOKUP(CONCATENATE($A102,"_",AQ$2),'Reference data SID'!$B:$M,12,FALSE))</f>
        <v/>
      </c>
      <c r="AR102" s="16" t="str">
        <f>IF(ISERROR(VLOOKUP(CONCATENATE($A102,"_",AR$2),'Reference data SID'!$B:$M,12,FALSE)),"",VLOOKUP(CONCATENATE($A102,"_",AR$2),'Reference data SID'!$B:$M,12,FALSE))</f>
        <v/>
      </c>
      <c r="AS102" s="16" t="str">
        <f>IF(ISERROR(VLOOKUP(CONCATENATE($A102,"_",AS$2),'Reference data SID'!$B:$M,12,FALSE)),"",VLOOKUP(CONCATENATE($A102,"_",AS$2),'Reference data SID'!$B:$M,12,FALSE))</f>
        <v/>
      </c>
      <c r="AT102" s="16" t="str">
        <f>IF(ISERROR(VLOOKUP(CONCATENATE($A102,"_",AT$2),'Reference data SID'!$B:$M,12,FALSE)),"",VLOOKUP(CONCATENATE($A102,"_",AT$2),'Reference data SID'!$B:$M,12,FALSE))</f>
        <v/>
      </c>
    </row>
    <row r="103" spans="1:46" x14ac:dyDescent="0.25">
      <c r="A103">
        <v>99</v>
      </c>
      <c r="B103" s="16" t="str">
        <f>IF(ISERROR(VLOOKUP(CONCATENATE($A103,"_",B$2),'Reference data SID'!$B:$M,12,FALSE)),"",VLOOKUP(CONCATENATE($A103,"_",B$2),'Reference data SID'!$B:$M,12,FALSE))</f>
        <v/>
      </c>
      <c r="C103" s="16" t="str">
        <f>IF(ISERROR(VLOOKUP(CONCATENATE($A103,"_",C$2),'Reference data SID'!$B:$M,12,FALSE)),"",VLOOKUP(CONCATENATE($A103,"_",C$2),'Reference data SID'!$B:$M,12,FALSE))</f>
        <v/>
      </c>
      <c r="D103" s="16" t="str">
        <f>IF(ISERROR(VLOOKUP(CONCATENATE($A103,"_",D$2),'Reference data SID'!$B:$M,12,FALSE)),"",VLOOKUP(CONCATENATE($A103,"_",D$2),'Reference data SID'!$B:$M,12,FALSE))</f>
        <v/>
      </c>
      <c r="E103" s="16" t="str">
        <f>IF(ISERROR(VLOOKUP(CONCATENATE($A103,"_",E$2),'Reference data SID'!$B:$M,12,FALSE)),"",VLOOKUP(CONCATENATE($A103,"_",E$2),'Reference data SID'!$B:$M,12,FALSE))</f>
        <v/>
      </c>
      <c r="F103" s="16" t="str">
        <f>IF(ISERROR(VLOOKUP(CONCATENATE($A103,"_",F$2),'Reference data SID'!$B:$M,12,FALSE)),"",VLOOKUP(CONCATENATE($A103,"_",F$2),'Reference data SID'!$B:$M,12,FALSE))</f>
        <v/>
      </c>
      <c r="G103" s="16" t="str">
        <f>IF(ISERROR(VLOOKUP(CONCATENATE($A103,"_",G$2),'Reference data SID'!$B:$M,12,FALSE)),"",VLOOKUP(CONCATENATE($A103,"_",G$2),'Reference data SID'!$B:$M,12,FALSE))</f>
        <v/>
      </c>
      <c r="H103" s="16" t="str">
        <f>IF(ISERROR(VLOOKUP(CONCATENATE($A103,"_",H$2),'Reference data SID'!$B:$M,12,FALSE)),"",VLOOKUP(CONCATENATE($A103,"_",H$2),'Reference data SID'!$B:$M,12,FALSE))</f>
        <v/>
      </c>
      <c r="I103" s="16" t="str">
        <f>IF(ISERROR(VLOOKUP(CONCATENATE($A103,"_",I$2),'Reference data SID'!$B:$M,12,FALSE)),"",VLOOKUP(CONCATENATE($A103,"_",I$2),'Reference data SID'!$B:$M,12,FALSE))</f>
        <v/>
      </c>
      <c r="J103" s="16" t="str">
        <f>IF(ISERROR(VLOOKUP(CONCATENATE($A103,"_",J$2),'Reference data SID'!$B:$M,12,FALSE)),"",VLOOKUP(CONCATENATE($A103,"_",J$2),'Reference data SID'!$B:$M,12,FALSE))</f>
        <v/>
      </c>
      <c r="K103" s="16" t="str">
        <f>IF(ISERROR(VLOOKUP(CONCATENATE($A103,"_",K$2),'Reference data SID'!$B:$M,12,FALSE)),"",VLOOKUP(CONCATENATE($A103,"_",K$2),'Reference data SID'!$B:$M,12,FALSE))</f>
        <v/>
      </c>
      <c r="L103" s="16" t="str">
        <f>IF(ISERROR(VLOOKUP(CONCATENATE($A103,"_",L$2),'Reference data SID'!$B:$M,12,FALSE)),"",VLOOKUP(CONCATENATE($A103,"_",L$2),'Reference data SID'!$B:$M,12,FALSE))</f>
        <v/>
      </c>
      <c r="M103" s="16" t="str">
        <f>IF(ISERROR(VLOOKUP(CONCATENATE($A103,"_",M$2),'Reference data SID'!$B:$M,12,FALSE)),"",VLOOKUP(CONCATENATE($A103,"_",M$2),'Reference data SID'!$B:$M,12,FALSE))</f>
        <v/>
      </c>
      <c r="N103" s="16" t="str">
        <f>IF(ISERROR(VLOOKUP(CONCATENATE($A103,"_",N$2),'Reference data SID'!$B:$M,12,FALSE)),"",VLOOKUP(CONCATENATE($A103,"_",N$2),'Reference data SID'!$B:$M,12,FALSE))</f>
        <v/>
      </c>
      <c r="O103" s="16" t="str">
        <f>IF(ISERROR(VLOOKUP(CONCATENATE($A103,"_",O$2),'Reference data SID'!$B:$M,12,FALSE)),"",VLOOKUP(CONCATENATE($A103,"_",O$2),'Reference data SID'!$B:$M,12,FALSE))</f>
        <v/>
      </c>
      <c r="P103" s="16" t="str">
        <f>IF(ISERROR(VLOOKUP(CONCATENATE($A103,"_",P$2),'Reference data SID'!$B:$M,12,FALSE)),"",VLOOKUP(CONCATENATE($A103,"_",P$2),'Reference data SID'!$B:$M,12,FALSE))</f>
        <v/>
      </c>
      <c r="Q103" s="16" t="str">
        <f>IF(ISERROR(VLOOKUP(CONCATENATE($A103,"_",Q$2),'Reference data SID'!$B:$M,12,FALSE)),"",VLOOKUP(CONCATENATE($A103,"_",Q$2),'Reference data SID'!$B:$M,12,FALSE))</f>
        <v/>
      </c>
      <c r="R103" s="16" t="str">
        <f>IF(ISERROR(VLOOKUP(CONCATENATE($A103,"_",R$2),'Reference data SID'!$B:$M,12,FALSE)),"",VLOOKUP(CONCATENATE($A103,"_",R$2),'Reference data SID'!$B:$M,12,FALSE))</f>
        <v/>
      </c>
      <c r="S103" s="16" t="str">
        <f>IF(ISERROR(VLOOKUP(CONCATENATE($A103,"_",S$2),'Reference data SID'!$B:$M,12,FALSE)),"",VLOOKUP(CONCATENATE($A103,"_",S$2),'Reference data SID'!$B:$M,12,FALSE))</f>
        <v/>
      </c>
      <c r="T103" s="16" t="str">
        <f>IF(ISERROR(VLOOKUP(CONCATENATE($A103,"_",T$2),'Reference data SID'!$B:$M,12,FALSE)),"",VLOOKUP(CONCATENATE($A103,"_",T$2),'Reference data SID'!$B:$M,12,FALSE))</f>
        <v/>
      </c>
      <c r="U103" s="16" t="str">
        <f>IF(ISERROR(VLOOKUP(CONCATENATE($A103,"_",U$2),'Reference data SID'!$B:$M,12,FALSE)),"",VLOOKUP(CONCATENATE($A103,"_",U$2),'Reference data SID'!$B:$M,12,FALSE))</f>
        <v/>
      </c>
      <c r="V103" s="16" t="str">
        <f>IF(ISERROR(VLOOKUP(CONCATENATE($A103,"_",V$2),'Reference data SID'!$B:$M,12,FALSE)),"",VLOOKUP(CONCATENATE($A103,"_",V$2),'Reference data SID'!$B:$M,12,FALSE))</f>
        <v/>
      </c>
      <c r="W103" s="16" t="str">
        <f>IF(ISERROR(VLOOKUP(CONCATENATE($A103,"_",W$2),'Reference data SID'!$B:$M,12,FALSE)),"",VLOOKUP(CONCATENATE($A103,"_",W$2),'Reference data SID'!$B:$M,12,FALSE))</f>
        <v/>
      </c>
      <c r="X103" s="16" t="str">
        <f>IF(ISERROR(VLOOKUP(CONCATENATE($A103,"_",X$2),'Reference data SID'!$B:$M,12,FALSE)),"",VLOOKUP(CONCATENATE($A103,"_",X$2),'Reference data SID'!$B:$M,12,FALSE))</f>
        <v/>
      </c>
      <c r="Y103" s="17" t="str">
        <f>IF(ISERROR(VLOOKUP(CONCATENATE($A103,"_",Y$2),'Reference data SID'!$B:$M,12,FALSE)),"",VLOOKUP(CONCATENATE($A103,"_",Y$2),'Reference data SID'!$B:$M,12,FALSE))</f>
        <v>-</v>
      </c>
      <c r="Z103" s="16" t="str">
        <f>IF(ISERROR(VLOOKUP(CONCATENATE($A103,"_",Z$2),'Reference data SID'!$B:$M,12,FALSE)),"",VLOOKUP(CONCATENATE($A103,"_",Z$2),'Reference data SID'!$B:$M,12,FALSE))</f>
        <v/>
      </c>
      <c r="AA103" s="16" t="str">
        <f>IF(ISERROR(VLOOKUP(CONCATENATE($A103,"_",AA$2),'Reference data SID'!$B:$M,12,FALSE)),"",VLOOKUP(CONCATENATE($A103,"_",AA$2),'Reference data SID'!$B:$M,12,FALSE))</f>
        <v/>
      </c>
      <c r="AB103" s="16" t="str">
        <f>IF(ISERROR(VLOOKUP(CONCATENATE($A103,"_",AB$2),'Reference data SID'!$B:$M,12,FALSE)),"",VLOOKUP(CONCATENATE($A103,"_",AB$2),'Reference data SID'!$B:$M,12,FALSE))</f>
        <v/>
      </c>
      <c r="AC103" s="16" t="str">
        <f>IF(ISERROR(VLOOKUP(CONCATENATE($A103,"_",AC$2),'Reference data SID'!$B:$M,12,FALSE)),"",VLOOKUP(CONCATENATE($A103,"_",AC$2),'Reference data SID'!$B:$M,12,FALSE))</f>
        <v/>
      </c>
      <c r="AD103" s="16" t="str">
        <f>IF(ISERROR(VLOOKUP(CONCATENATE($A103,"_",AD$2),'Reference data SID'!$B:$M,12,FALSE)),"",VLOOKUP(CONCATENATE($A103,"_",AD$2),'Reference data SID'!$B:$M,12,FALSE))</f>
        <v/>
      </c>
      <c r="AE103" s="16" t="str">
        <f>IF(ISERROR(VLOOKUP(CONCATENATE($A103,"_",AE$2),'Reference data SID'!$B:$M,12,FALSE)),"",VLOOKUP(CONCATENATE($A103,"_",AE$2),'Reference data SID'!$B:$M,12,FALSE))</f>
        <v/>
      </c>
      <c r="AF103" s="16" t="str">
        <f>IF(ISERROR(VLOOKUP(CONCATENATE($A103,"_",AF$2),'Reference data SID'!$B:$M,12,FALSE)),"",VLOOKUP(CONCATENATE($A103,"_",AF$2),'Reference data SID'!$B:$M,12,FALSE))</f>
        <v/>
      </c>
      <c r="AG103" s="16" t="str">
        <f>IF(ISERROR(VLOOKUP(CONCATENATE($A103,"_",AG$2),'Reference data SID'!$B:$M,12,FALSE)),"",VLOOKUP(CONCATENATE($A103,"_",AG$2),'Reference data SID'!$B:$M,12,FALSE))</f>
        <v/>
      </c>
      <c r="AH103" s="16" t="str">
        <f>IF(ISERROR(VLOOKUP(CONCATENATE($A103,"_",AH$2),'Reference data SID'!$B:$M,12,FALSE)),"",VLOOKUP(CONCATENATE($A103,"_",AH$2),'Reference data SID'!$B:$M,12,FALSE))</f>
        <v/>
      </c>
      <c r="AI103" s="16" t="str">
        <f>IF(ISERROR(VLOOKUP(CONCATENATE($A103,"_",AI$2),'Reference data SID'!$B:$M,12,FALSE)),"",VLOOKUP(CONCATENATE($A103,"_",AI$2),'Reference data SID'!$B:$M,12,FALSE))</f>
        <v/>
      </c>
      <c r="AJ103" s="16" t="str">
        <f>IF(ISERROR(VLOOKUP(CONCATENATE($A103,"_",AJ$2),'Reference data SID'!$B:$M,12,FALSE)),"",VLOOKUP(CONCATENATE($A103,"_",AJ$2),'Reference data SID'!$B:$M,12,FALSE))</f>
        <v/>
      </c>
      <c r="AK103" s="16" t="str">
        <f>IF(ISERROR(VLOOKUP(CONCATENATE($A103,"_",AK$2),'Reference data SID'!$B:$M,12,FALSE)),"",VLOOKUP(CONCATENATE($A103,"_",AK$2),'Reference data SID'!$B:$M,12,FALSE))</f>
        <v/>
      </c>
      <c r="AL103" s="16" t="str">
        <f>IF(ISERROR(VLOOKUP(CONCATENATE($A103,"_",AL$2),'Reference data SID'!$B:$M,12,FALSE)),"",VLOOKUP(CONCATENATE($A103,"_",AL$2),'Reference data SID'!$B:$M,12,FALSE))</f>
        <v/>
      </c>
      <c r="AM103" s="16" t="str">
        <f>IF(ISERROR(VLOOKUP(CONCATENATE($A103,"_",AM$2),'Reference data SID'!$B:$M,12,FALSE)),"",VLOOKUP(CONCATENATE($A103,"_",AM$2),'Reference data SID'!$B:$M,12,FALSE))</f>
        <v/>
      </c>
      <c r="AN103" s="16" t="str">
        <f>IF(ISERROR(VLOOKUP(CONCATENATE($A103,"_",AN$2),'Reference data SID'!$B:$M,12,FALSE)),"",VLOOKUP(CONCATENATE($A103,"_",AN$2),'Reference data SID'!$B:$M,12,FALSE))</f>
        <v/>
      </c>
      <c r="AO103" s="16" t="str">
        <f>IF(ISERROR(VLOOKUP(CONCATENATE($A103,"_",AO$2),'Reference data SID'!$B:$M,12,FALSE)),"",VLOOKUP(CONCATENATE($A103,"_",AO$2),'Reference data SID'!$B:$M,12,FALSE))</f>
        <v/>
      </c>
      <c r="AP103" s="16" t="str">
        <f>IF(ISERROR(VLOOKUP(CONCATENATE($A103,"_",AP$2),'Reference data SID'!$B:$M,12,FALSE)),"",VLOOKUP(CONCATENATE($A103,"_",AP$2),'Reference data SID'!$B:$M,12,FALSE))</f>
        <v/>
      </c>
      <c r="AQ103" s="16" t="str">
        <f>IF(ISERROR(VLOOKUP(CONCATENATE($A103,"_",AQ$2),'Reference data SID'!$B:$M,12,FALSE)),"",VLOOKUP(CONCATENATE($A103,"_",AQ$2),'Reference data SID'!$B:$M,12,FALSE))</f>
        <v/>
      </c>
      <c r="AR103" s="16" t="str">
        <f>IF(ISERROR(VLOOKUP(CONCATENATE($A103,"_",AR$2),'Reference data SID'!$B:$M,12,FALSE)),"",VLOOKUP(CONCATENATE($A103,"_",AR$2),'Reference data SID'!$B:$M,12,FALSE))</f>
        <v/>
      </c>
      <c r="AS103" s="16" t="str">
        <f>IF(ISERROR(VLOOKUP(CONCATENATE($A103,"_",AS$2),'Reference data SID'!$B:$M,12,FALSE)),"",VLOOKUP(CONCATENATE($A103,"_",AS$2),'Reference data SID'!$B:$M,12,FALSE))</f>
        <v/>
      </c>
      <c r="AT103" s="16" t="str">
        <f>IF(ISERROR(VLOOKUP(CONCATENATE($A103,"_",AT$2),'Reference data SID'!$B:$M,12,FALSE)),"",VLOOKUP(CONCATENATE($A103,"_",AT$2),'Reference data SID'!$B:$M,12,FALSE))</f>
        <v/>
      </c>
    </row>
    <row r="104" spans="1:46" x14ac:dyDescent="0.25">
      <c r="A104">
        <v>100</v>
      </c>
      <c r="B104" s="16" t="str">
        <f>IF(ISERROR(VLOOKUP(CONCATENATE($A104,"_",B$2),'Reference data SID'!$B:$M,12,FALSE)),"",VLOOKUP(CONCATENATE($A104,"_",B$2),'Reference data SID'!$B:$M,12,FALSE))</f>
        <v/>
      </c>
      <c r="C104" s="16" t="str">
        <f>IF(ISERROR(VLOOKUP(CONCATENATE($A104,"_",C$2),'Reference data SID'!$B:$M,12,FALSE)),"",VLOOKUP(CONCATENATE($A104,"_",C$2),'Reference data SID'!$B:$M,12,FALSE))</f>
        <v/>
      </c>
      <c r="D104" s="16" t="str">
        <f>IF(ISERROR(VLOOKUP(CONCATENATE($A104,"_",D$2),'Reference data SID'!$B:$M,12,FALSE)),"",VLOOKUP(CONCATENATE($A104,"_",D$2),'Reference data SID'!$B:$M,12,FALSE))</f>
        <v/>
      </c>
      <c r="E104" s="16" t="str">
        <f>IF(ISERROR(VLOOKUP(CONCATENATE($A104,"_",E$2),'Reference data SID'!$B:$M,12,FALSE)),"",VLOOKUP(CONCATENATE($A104,"_",E$2),'Reference data SID'!$B:$M,12,FALSE))</f>
        <v/>
      </c>
      <c r="F104" s="16" t="str">
        <f>IF(ISERROR(VLOOKUP(CONCATENATE($A104,"_",F$2),'Reference data SID'!$B:$M,12,FALSE)),"",VLOOKUP(CONCATENATE($A104,"_",F$2),'Reference data SID'!$B:$M,12,FALSE))</f>
        <v/>
      </c>
      <c r="G104" s="16" t="str">
        <f>IF(ISERROR(VLOOKUP(CONCATENATE($A104,"_",G$2),'Reference data SID'!$B:$M,12,FALSE)),"",VLOOKUP(CONCATENATE($A104,"_",G$2),'Reference data SID'!$B:$M,12,FALSE))</f>
        <v/>
      </c>
      <c r="H104" s="16" t="str">
        <f>IF(ISERROR(VLOOKUP(CONCATENATE($A104,"_",H$2),'Reference data SID'!$B:$M,12,FALSE)),"",VLOOKUP(CONCATENATE($A104,"_",H$2),'Reference data SID'!$B:$M,12,FALSE))</f>
        <v/>
      </c>
      <c r="I104" s="16" t="str">
        <f>IF(ISERROR(VLOOKUP(CONCATENATE($A104,"_",I$2),'Reference data SID'!$B:$M,12,FALSE)),"",VLOOKUP(CONCATENATE($A104,"_",I$2),'Reference data SID'!$B:$M,12,FALSE))</f>
        <v/>
      </c>
      <c r="J104" s="16" t="str">
        <f>IF(ISERROR(VLOOKUP(CONCATENATE($A104,"_",J$2),'Reference data SID'!$B:$M,12,FALSE)),"",VLOOKUP(CONCATENATE($A104,"_",J$2),'Reference data SID'!$B:$M,12,FALSE))</f>
        <v/>
      </c>
      <c r="K104" s="16" t="str">
        <f>IF(ISERROR(VLOOKUP(CONCATENATE($A104,"_",K$2),'Reference data SID'!$B:$M,12,FALSE)),"",VLOOKUP(CONCATENATE($A104,"_",K$2),'Reference data SID'!$B:$M,12,FALSE))</f>
        <v/>
      </c>
      <c r="L104" s="16" t="str">
        <f>IF(ISERROR(VLOOKUP(CONCATENATE($A104,"_",L$2),'Reference data SID'!$B:$M,12,FALSE)),"",VLOOKUP(CONCATENATE($A104,"_",L$2),'Reference data SID'!$B:$M,12,FALSE))</f>
        <v/>
      </c>
      <c r="M104" s="16" t="str">
        <f>IF(ISERROR(VLOOKUP(CONCATENATE($A104,"_",M$2),'Reference data SID'!$B:$M,12,FALSE)),"",VLOOKUP(CONCATENATE($A104,"_",M$2),'Reference data SID'!$B:$M,12,FALSE))</f>
        <v/>
      </c>
      <c r="N104" s="16" t="str">
        <f>IF(ISERROR(VLOOKUP(CONCATENATE($A104,"_",N$2),'Reference data SID'!$B:$M,12,FALSE)),"",VLOOKUP(CONCATENATE($A104,"_",N$2),'Reference data SID'!$B:$M,12,FALSE))</f>
        <v/>
      </c>
      <c r="O104" s="16" t="str">
        <f>IF(ISERROR(VLOOKUP(CONCATENATE($A104,"_",O$2),'Reference data SID'!$B:$M,12,FALSE)),"",VLOOKUP(CONCATENATE($A104,"_",O$2),'Reference data SID'!$B:$M,12,FALSE))</f>
        <v/>
      </c>
      <c r="P104" s="16" t="str">
        <f>IF(ISERROR(VLOOKUP(CONCATENATE($A104,"_",P$2),'Reference data SID'!$B:$M,12,FALSE)),"",VLOOKUP(CONCATENATE($A104,"_",P$2),'Reference data SID'!$B:$M,12,FALSE))</f>
        <v/>
      </c>
      <c r="Q104" s="16" t="str">
        <f>IF(ISERROR(VLOOKUP(CONCATENATE($A104,"_",Q$2),'Reference data SID'!$B:$M,12,FALSE)),"",VLOOKUP(CONCATENATE($A104,"_",Q$2),'Reference data SID'!$B:$M,12,FALSE))</f>
        <v/>
      </c>
      <c r="R104" s="16" t="str">
        <f>IF(ISERROR(VLOOKUP(CONCATENATE($A104,"_",R$2),'Reference data SID'!$B:$M,12,FALSE)),"",VLOOKUP(CONCATENATE($A104,"_",R$2),'Reference data SID'!$B:$M,12,FALSE))</f>
        <v/>
      </c>
      <c r="S104" s="16" t="str">
        <f>IF(ISERROR(VLOOKUP(CONCATENATE($A104,"_",S$2),'Reference data SID'!$B:$M,12,FALSE)),"",VLOOKUP(CONCATENATE($A104,"_",S$2),'Reference data SID'!$B:$M,12,FALSE))</f>
        <v/>
      </c>
      <c r="T104" s="16" t="str">
        <f>IF(ISERROR(VLOOKUP(CONCATENATE($A104,"_",T$2),'Reference data SID'!$B:$M,12,FALSE)),"",VLOOKUP(CONCATENATE($A104,"_",T$2),'Reference data SID'!$B:$M,12,FALSE))</f>
        <v/>
      </c>
      <c r="U104" s="16" t="str">
        <f>IF(ISERROR(VLOOKUP(CONCATENATE($A104,"_",U$2),'Reference data SID'!$B:$M,12,FALSE)),"",VLOOKUP(CONCATENATE($A104,"_",U$2),'Reference data SID'!$B:$M,12,FALSE))</f>
        <v/>
      </c>
      <c r="V104" s="16" t="str">
        <f>IF(ISERROR(VLOOKUP(CONCATENATE($A104,"_",V$2),'Reference data SID'!$B:$M,12,FALSE)),"",VLOOKUP(CONCATENATE($A104,"_",V$2),'Reference data SID'!$B:$M,12,FALSE))</f>
        <v/>
      </c>
      <c r="W104" s="16" t="str">
        <f>IF(ISERROR(VLOOKUP(CONCATENATE($A104,"_",W$2),'Reference data SID'!$B:$M,12,FALSE)),"",VLOOKUP(CONCATENATE($A104,"_",W$2),'Reference data SID'!$B:$M,12,FALSE))</f>
        <v/>
      </c>
      <c r="X104" s="16" t="str">
        <f>IF(ISERROR(VLOOKUP(CONCATENATE($A104,"_",X$2),'Reference data SID'!$B:$M,12,FALSE)),"",VLOOKUP(CONCATENATE($A104,"_",X$2),'Reference data SID'!$B:$M,12,FALSE))</f>
        <v/>
      </c>
      <c r="Y104" s="17" t="str">
        <f>IF(ISERROR(VLOOKUP(CONCATENATE($A104,"_",Y$2),'Reference data SID'!$B:$M,12,FALSE)),"",VLOOKUP(CONCATENATE($A104,"_",Y$2),'Reference data SID'!$B:$M,12,FALSE))</f>
        <v>-</v>
      </c>
      <c r="Z104" s="16" t="str">
        <f>IF(ISERROR(VLOOKUP(CONCATENATE($A104,"_",Z$2),'Reference data SID'!$B:$M,12,FALSE)),"",VLOOKUP(CONCATENATE($A104,"_",Z$2),'Reference data SID'!$B:$M,12,FALSE))</f>
        <v/>
      </c>
      <c r="AA104" s="16" t="str">
        <f>IF(ISERROR(VLOOKUP(CONCATENATE($A104,"_",AA$2),'Reference data SID'!$B:$M,12,FALSE)),"",VLOOKUP(CONCATENATE($A104,"_",AA$2),'Reference data SID'!$B:$M,12,FALSE))</f>
        <v/>
      </c>
      <c r="AB104" s="16" t="str">
        <f>IF(ISERROR(VLOOKUP(CONCATENATE($A104,"_",AB$2),'Reference data SID'!$B:$M,12,FALSE)),"",VLOOKUP(CONCATENATE($A104,"_",AB$2),'Reference data SID'!$B:$M,12,FALSE))</f>
        <v/>
      </c>
      <c r="AC104" s="16" t="str">
        <f>IF(ISERROR(VLOOKUP(CONCATENATE($A104,"_",AC$2),'Reference data SID'!$B:$M,12,FALSE)),"",VLOOKUP(CONCATENATE($A104,"_",AC$2),'Reference data SID'!$B:$M,12,FALSE))</f>
        <v/>
      </c>
      <c r="AD104" s="16" t="str">
        <f>IF(ISERROR(VLOOKUP(CONCATENATE($A104,"_",AD$2),'Reference data SID'!$B:$M,12,FALSE)),"",VLOOKUP(CONCATENATE($A104,"_",AD$2),'Reference data SID'!$B:$M,12,FALSE))</f>
        <v/>
      </c>
      <c r="AE104" s="16" t="str">
        <f>IF(ISERROR(VLOOKUP(CONCATENATE($A104,"_",AE$2),'Reference data SID'!$B:$M,12,FALSE)),"",VLOOKUP(CONCATENATE($A104,"_",AE$2),'Reference data SID'!$B:$M,12,FALSE))</f>
        <v/>
      </c>
      <c r="AF104" s="16" t="str">
        <f>IF(ISERROR(VLOOKUP(CONCATENATE($A104,"_",AF$2),'Reference data SID'!$B:$M,12,FALSE)),"",VLOOKUP(CONCATENATE($A104,"_",AF$2),'Reference data SID'!$B:$M,12,FALSE))</f>
        <v/>
      </c>
      <c r="AG104" s="16" t="str">
        <f>IF(ISERROR(VLOOKUP(CONCATENATE($A104,"_",AG$2),'Reference data SID'!$B:$M,12,FALSE)),"",VLOOKUP(CONCATENATE($A104,"_",AG$2),'Reference data SID'!$B:$M,12,FALSE))</f>
        <v/>
      </c>
      <c r="AH104" s="16" t="str">
        <f>IF(ISERROR(VLOOKUP(CONCATENATE($A104,"_",AH$2),'Reference data SID'!$B:$M,12,FALSE)),"",VLOOKUP(CONCATENATE($A104,"_",AH$2),'Reference data SID'!$B:$M,12,FALSE))</f>
        <v/>
      </c>
      <c r="AI104" s="16" t="str">
        <f>IF(ISERROR(VLOOKUP(CONCATENATE($A104,"_",AI$2),'Reference data SID'!$B:$M,12,FALSE)),"",VLOOKUP(CONCATENATE($A104,"_",AI$2),'Reference data SID'!$B:$M,12,FALSE))</f>
        <v/>
      </c>
      <c r="AJ104" s="16" t="str">
        <f>IF(ISERROR(VLOOKUP(CONCATENATE($A104,"_",AJ$2),'Reference data SID'!$B:$M,12,FALSE)),"",VLOOKUP(CONCATENATE($A104,"_",AJ$2),'Reference data SID'!$B:$M,12,FALSE))</f>
        <v/>
      </c>
      <c r="AK104" s="16" t="str">
        <f>IF(ISERROR(VLOOKUP(CONCATENATE($A104,"_",AK$2),'Reference data SID'!$B:$M,12,FALSE)),"",VLOOKUP(CONCATENATE($A104,"_",AK$2),'Reference data SID'!$B:$M,12,FALSE))</f>
        <v/>
      </c>
      <c r="AL104" s="16" t="str">
        <f>IF(ISERROR(VLOOKUP(CONCATENATE($A104,"_",AL$2),'Reference data SID'!$B:$M,12,FALSE)),"",VLOOKUP(CONCATENATE($A104,"_",AL$2),'Reference data SID'!$B:$M,12,FALSE))</f>
        <v/>
      </c>
      <c r="AM104" s="16" t="str">
        <f>IF(ISERROR(VLOOKUP(CONCATENATE($A104,"_",AM$2),'Reference data SID'!$B:$M,12,FALSE)),"",VLOOKUP(CONCATENATE($A104,"_",AM$2),'Reference data SID'!$B:$M,12,FALSE))</f>
        <v/>
      </c>
      <c r="AN104" s="16" t="str">
        <f>IF(ISERROR(VLOOKUP(CONCATENATE($A104,"_",AN$2),'Reference data SID'!$B:$M,12,FALSE)),"",VLOOKUP(CONCATENATE($A104,"_",AN$2),'Reference data SID'!$B:$M,12,FALSE))</f>
        <v/>
      </c>
      <c r="AO104" s="16" t="str">
        <f>IF(ISERROR(VLOOKUP(CONCATENATE($A104,"_",AO$2),'Reference data SID'!$B:$M,12,FALSE)),"",VLOOKUP(CONCATENATE($A104,"_",AO$2),'Reference data SID'!$B:$M,12,FALSE))</f>
        <v/>
      </c>
      <c r="AP104" s="16" t="str">
        <f>IF(ISERROR(VLOOKUP(CONCATENATE($A104,"_",AP$2),'Reference data SID'!$B:$M,12,FALSE)),"",VLOOKUP(CONCATENATE($A104,"_",AP$2),'Reference data SID'!$B:$M,12,FALSE))</f>
        <v/>
      </c>
      <c r="AQ104" s="16" t="str">
        <f>IF(ISERROR(VLOOKUP(CONCATENATE($A104,"_",AQ$2),'Reference data SID'!$B:$M,12,FALSE)),"",VLOOKUP(CONCATENATE($A104,"_",AQ$2),'Reference data SID'!$B:$M,12,FALSE))</f>
        <v/>
      </c>
      <c r="AR104" s="16" t="str">
        <f>IF(ISERROR(VLOOKUP(CONCATENATE($A104,"_",AR$2),'Reference data SID'!$B:$M,12,FALSE)),"",VLOOKUP(CONCATENATE($A104,"_",AR$2),'Reference data SID'!$B:$M,12,FALSE))</f>
        <v/>
      </c>
      <c r="AS104" s="16" t="str">
        <f>IF(ISERROR(VLOOKUP(CONCATENATE($A104,"_",AS$2),'Reference data SID'!$B:$M,12,FALSE)),"",VLOOKUP(CONCATENATE($A104,"_",AS$2),'Reference data SID'!$B:$M,12,FALSE))</f>
        <v/>
      </c>
      <c r="AT104" s="16" t="str">
        <f>IF(ISERROR(VLOOKUP(CONCATENATE($A104,"_",AT$2),'Reference data SID'!$B:$M,12,FALSE)),"",VLOOKUP(CONCATENATE($A104,"_",AT$2),'Reference data SID'!$B:$M,12,FALSE))</f>
        <v/>
      </c>
    </row>
    <row r="105" spans="1:46" x14ac:dyDescent="0.25">
      <c r="A105">
        <v>101</v>
      </c>
      <c r="B105" s="16" t="str">
        <f>IF(ISERROR(VLOOKUP(CONCATENATE($A105,"_",B$2),'Reference data SID'!$B:$M,12,FALSE)),"",VLOOKUP(CONCATENATE($A105,"_",B$2),'Reference data SID'!$B:$M,12,FALSE))</f>
        <v/>
      </c>
      <c r="C105" s="16" t="str">
        <f>IF(ISERROR(VLOOKUP(CONCATENATE($A105,"_",C$2),'Reference data SID'!$B:$M,12,FALSE)),"",VLOOKUP(CONCATENATE($A105,"_",C$2),'Reference data SID'!$B:$M,12,FALSE))</f>
        <v/>
      </c>
      <c r="D105" s="16" t="str">
        <f>IF(ISERROR(VLOOKUP(CONCATENATE($A105,"_",D$2),'Reference data SID'!$B:$M,12,FALSE)),"",VLOOKUP(CONCATENATE($A105,"_",D$2),'Reference data SID'!$B:$M,12,FALSE))</f>
        <v/>
      </c>
      <c r="E105" s="16" t="str">
        <f>IF(ISERROR(VLOOKUP(CONCATENATE($A105,"_",E$2),'Reference data SID'!$B:$M,12,FALSE)),"",VLOOKUP(CONCATENATE($A105,"_",E$2),'Reference data SID'!$B:$M,12,FALSE))</f>
        <v/>
      </c>
      <c r="F105" s="16" t="str">
        <f>IF(ISERROR(VLOOKUP(CONCATENATE($A105,"_",F$2),'Reference data SID'!$B:$M,12,FALSE)),"",VLOOKUP(CONCATENATE($A105,"_",F$2),'Reference data SID'!$B:$M,12,FALSE))</f>
        <v/>
      </c>
      <c r="G105" s="16" t="str">
        <f>IF(ISERROR(VLOOKUP(CONCATENATE($A105,"_",G$2),'Reference data SID'!$B:$M,12,FALSE)),"",VLOOKUP(CONCATENATE($A105,"_",G$2),'Reference data SID'!$B:$M,12,FALSE))</f>
        <v/>
      </c>
      <c r="H105" s="16" t="str">
        <f>IF(ISERROR(VLOOKUP(CONCATENATE($A105,"_",H$2),'Reference data SID'!$B:$M,12,FALSE)),"",VLOOKUP(CONCATENATE($A105,"_",H$2),'Reference data SID'!$B:$M,12,FALSE))</f>
        <v/>
      </c>
      <c r="I105" s="16" t="str">
        <f>IF(ISERROR(VLOOKUP(CONCATENATE($A105,"_",I$2),'Reference data SID'!$B:$M,12,FALSE)),"",VLOOKUP(CONCATENATE($A105,"_",I$2),'Reference data SID'!$B:$M,12,FALSE))</f>
        <v/>
      </c>
      <c r="J105" s="16" t="str">
        <f>IF(ISERROR(VLOOKUP(CONCATENATE($A105,"_",J$2),'Reference data SID'!$B:$M,12,FALSE)),"",VLOOKUP(CONCATENATE($A105,"_",J$2),'Reference data SID'!$B:$M,12,FALSE))</f>
        <v/>
      </c>
      <c r="K105" s="16" t="str">
        <f>IF(ISERROR(VLOOKUP(CONCATENATE($A105,"_",K$2),'Reference data SID'!$B:$M,12,FALSE)),"",VLOOKUP(CONCATENATE($A105,"_",K$2),'Reference data SID'!$B:$M,12,FALSE))</f>
        <v/>
      </c>
      <c r="L105" s="16" t="str">
        <f>IF(ISERROR(VLOOKUP(CONCATENATE($A105,"_",L$2),'Reference data SID'!$B:$M,12,FALSE)),"",VLOOKUP(CONCATENATE($A105,"_",L$2),'Reference data SID'!$B:$M,12,FALSE))</f>
        <v/>
      </c>
      <c r="M105" s="16" t="str">
        <f>IF(ISERROR(VLOOKUP(CONCATENATE($A105,"_",M$2),'Reference data SID'!$B:$M,12,FALSE)),"",VLOOKUP(CONCATENATE($A105,"_",M$2),'Reference data SID'!$B:$M,12,FALSE))</f>
        <v/>
      </c>
      <c r="N105" s="16" t="str">
        <f>IF(ISERROR(VLOOKUP(CONCATENATE($A105,"_",N$2),'Reference data SID'!$B:$M,12,FALSE)),"",VLOOKUP(CONCATENATE($A105,"_",N$2),'Reference data SID'!$B:$M,12,FALSE))</f>
        <v/>
      </c>
      <c r="O105" s="16" t="str">
        <f>IF(ISERROR(VLOOKUP(CONCATENATE($A105,"_",O$2),'Reference data SID'!$B:$M,12,FALSE)),"",VLOOKUP(CONCATENATE($A105,"_",O$2),'Reference data SID'!$B:$M,12,FALSE))</f>
        <v/>
      </c>
      <c r="P105" s="16" t="str">
        <f>IF(ISERROR(VLOOKUP(CONCATENATE($A105,"_",P$2),'Reference data SID'!$B:$M,12,FALSE)),"",VLOOKUP(CONCATENATE($A105,"_",P$2),'Reference data SID'!$B:$M,12,FALSE))</f>
        <v/>
      </c>
      <c r="Q105" s="16" t="str">
        <f>IF(ISERROR(VLOOKUP(CONCATENATE($A105,"_",Q$2),'Reference data SID'!$B:$M,12,FALSE)),"",VLOOKUP(CONCATENATE($A105,"_",Q$2),'Reference data SID'!$B:$M,12,FALSE))</f>
        <v/>
      </c>
      <c r="R105" s="16" t="str">
        <f>IF(ISERROR(VLOOKUP(CONCATENATE($A105,"_",R$2),'Reference data SID'!$B:$M,12,FALSE)),"",VLOOKUP(CONCATENATE($A105,"_",R$2),'Reference data SID'!$B:$M,12,FALSE))</f>
        <v/>
      </c>
      <c r="S105" s="16" t="str">
        <f>IF(ISERROR(VLOOKUP(CONCATENATE($A105,"_",S$2),'Reference data SID'!$B:$M,12,FALSE)),"",VLOOKUP(CONCATENATE($A105,"_",S$2),'Reference data SID'!$B:$M,12,FALSE))</f>
        <v/>
      </c>
      <c r="T105" s="16" t="str">
        <f>IF(ISERROR(VLOOKUP(CONCATENATE($A105,"_",T$2),'Reference data SID'!$B:$M,12,FALSE)),"",VLOOKUP(CONCATENATE($A105,"_",T$2),'Reference data SID'!$B:$M,12,FALSE))</f>
        <v/>
      </c>
      <c r="U105" s="16" t="str">
        <f>IF(ISERROR(VLOOKUP(CONCATENATE($A105,"_",U$2),'Reference data SID'!$B:$M,12,FALSE)),"",VLOOKUP(CONCATENATE($A105,"_",U$2),'Reference data SID'!$B:$M,12,FALSE))</f>
        <v/>
      </c>
      <c r="V105" s="16" t="str">
        <f>IF(ISERROR(VLOOKUP(CONCATENATE($A105,"_",V$2),'Reference data SID'!$B:$M,12,FALSE)),"",VLOOKUP(CONCATENATE($A105,"_",V$2),'Reference data SID'!$B:$M,12,FALSE))</f>
        <v/>
      </c>
      <c r="W105" s="16" t="str">
        <f>IF(ISERROR(VLOOKUP(CONCATENATE($A105,"_",W$2),'Reference data SID'!$B:$M,12,FALSE)),"",VLOOKUP(CONCATENATE($A105,"_",W$2),'Reference data SID'!$B:$M,12,FALSE))</f>
        <v/>
      </c>
      <c r="X105" s="16" t="str">
        <f>IF(ISERROR(VLOOKUP(CONCATENATE($A105,"_",X$2),'Reference data SID'!$B:$M,12,FALSE)),"",VLOOKUP(CONCATENATE($A105,"_",X$2),'Reference data SID'!$B:$M,12,FALSE))</f>
        <v/>
      </c>
      <c r="Y105" s="17" t="str">
        <f>IF(ISERROR(VLOOKUP(CONCATENATE($A105,"_",Y$2),'Reference data SID'!$B:$M,12,FALSE)),"",VLOOKUP(CONCATENATE($A105,"_",Y$2),'Reference data SID'!$B:$M,12,FALSE))</f>
        <v>-</v>
      </c>
      <c r="Z105" s="16" t="str">
        <f>IF(ISERROR(VLOOKUP(CONCATENATE($A105,"_",Z$2),'Reference data SID'!$B:$M,12,FALSE)),"",VLOOKUP(CONCATENATE($A105,"_",Z$2),'Reference data SID'!$B:$M,12,FALSE))</f>
        <v/>
      </c>
      <c r="AA105" s="16" t="str">
        <f>IF(ISERROR(VLOOKUP(CONCATENATE($A105,"_",AA$2),'Reference data SID'!$B:$M,12,FALSE)),"",VLOOKUP(CONCATENATE($A105,"_",AA$2),'Reference data SID'!$B:$M,12,FALSE))</f>
        <v/>
      </c>
      <c r="AB105" s="16" t="str">
        <f>IF(ISERROR(VLOOKUP(CONCATENATE($A105,"_",AB$2),'Reference data SID'!$B:$M,12,FALSE)),"",VLOOKUP(CONCATENATE($A105,"_",AB$2),'Reference data SID'!$B:$M,12,FALSE))</f>
        <v/>
      </c>
      <c r="AC105" s="16" t="str">
        <f>IF(ISERROR(VLOOKUP(CONCATENATE($A105,"_",AC$2),'Reference data SID'!$B:$M,12,FALSE)),"",VLOOKUP(CONCATENATE($A105,"_",AC$2),'Reference data SID'!$B:$M,12,FALSE))</f>
        <v/>
      </c>
      <c r="AD105" s="16" t="str">
        <f>IF(ISERROR(VLOOKUP(CONCATENATE($A105,"_",AD$2),'Reference data SID'!$B:$M,12,FALSE)),"",VLOOKUP(CONCATENATE($A105,"_",AD$2),'Reference data SID'!$B:$M,12,FALSE))</f>
        <v/>
      </c>
      <c r="AE105" s="16" t="str">
        <f>IF(ISERROR(VLOOKUP(CONCATENATE($A105,"_",AE$2),'Reference data SID'!$B:$M,12,FALSE)),"",VLOOKUP(CONCATENATE($A105,"_",AE$2),'Reference data SID'!$B:$M,12,FALSE))</f>
        <v/>
      </c>
      <c r="AF105" s="16" t="str">
        <f>IF(ISERROR(VLOOKUP(CONCATENATE($A105,"_",AF$2),'Reference data SID'!$B:$M,12,FALSE)),"",VLOOKUP(CONCATENATE($A105,"_",AF$2),'Reference data SID'!$B:$M,12,FALSE))</f>
        <v/>
      </c>
      <c r="AG105" s="16" t="str">
        <f>IF(ISERROR(VLOOKUP(CONCATENATE($A105,"_",AG$2),'Reference data SID'!$B:$M,12,FALSE)),"",VLOOKUP(CONCATENATE($A105,"_",AG$2),'Reference data SID'!$B:$M,12,FALSE))</f>
        <v/>
      </c>
      <c r="AH105" s="16" t="str">
        <f>IF(ISERROR(VLOOKUP(CONCATENATE($A105,"_",AH$2),'Reference data SID'!$B:$M,12,FALSE)),"",VLOOKUP(CONCATENATE($A105,"_",AH$2),'Reference data SID'!$B:$M,12,FALSE))</f>
        <v/>
      </c>
      <c r="AI105" s="16" t="str">
        <f>IF(ISERROR(VLOOKUP(CONCATENATE($A105,"_",AI$2),'Reference data SID'!$B:$M,12,FALSE)),"",VLOOKUP(CONCATENATE($A105,"_",AI$2),'Reference data SID'!$B:$M,12,FALSE))</f>
        <v/>
      </c>
      <c r="AJ105" s="16" t="str">
        <f>IF(ISERROR(VLOOKUP(CONCATENATE($A105,"_",AJ$2),'Reference data SID'!$B:$M,12,FALSE)),"",VLOOKUP(CONCATENATE($A105,"_",AJ$2),'Reference data SID'!$B:$M,12,FALSE))</f>
        <v/>
      </c>
      <c r="AK105" s="16" t="str">
        <f>IF(ISERROR(VLOOKUP(CONCATENATE($A105,"_",AK$2),'Reference data SID'!$B:$M,12,FALSE)),"",VLOOKUP(CONCATENATE($A105,"_",AK$2),'Reference data SID'!$B:$M,12,FALSE))</f>
        <v/>
      </c>
      <c r="AL105" s="16" t="str">
        <f>IF(ISERROR(VLOOKUP(CONCATENATE($A105,"_",AL$2),'Reference data SID'!$B:$M,12,FALSE)),"",VLOOKUP(CONCATENATE($A105,"_",AL$2),'Reference data SID'!$B:$M,12,FALSE))</f>
        <v/>
      </c>
      <c r="AM105" s="16" t="str">
        <f>IF(ISERROR(VLOOKUP(CONCATENATE($A105,"_",AM$2),'Reference data SID'!$B:$M,12,FALSE)),"",VLOOKUP(CONCATENATE($A105,"_",AM$2),'Reference data SID'!$B:$M,12,FALSE))</f>
        <v/>
      </c>
      <c r="AN105" s="16" t="str">
        <f>IF(ISERROR(VLOOKUP(CONCATENATE($A105,"_",AN$2),'Reference data SID'!$B:$M,12,FALSE)),"",VLOOKUP(CONCATENATE($A105,"_",AN$2),'Reference data SID'!$B:$M,12,FALSE))</f>
        <v/>
      </c>
      <c r="AO105" s="16" t="str">
        <f>IF(ISERROR(VLOOKUP(CONCATENATE($A105,"_",AO$2),'Reference data SID'!$B:$M,12,FALSE)),"",VLOOKUP(CONCATENATE($A105,"_",AO$2),'Reference data SID'!$B:$M,12,FALSE))</f>
        <v/>
      </c>
      <c r="AP105" s="16" t="str">
        <f>IF(ISERROR(VLOOKUP(CONCATENATE($A105,"_",AP$2),'Reference data SID'!$B:$M,12,FALSE)),"",VLOOKUP(CONCATENATE($A105,"_",AP$2),'Reference data SID'!$B:$M,12,FALSE))</f>
        <v/>
      </c>
      <c r="AQ105" s="16" t="str">
        <f>IF(ISERROR(VLOOKUP(CONCATENATE($A105,"_",AQ$2),'Reference data SID'!$B:$M,12,FALSE)),"",VLOOKUP(CONCATENATE($A105,"_",AQ$2),'Reference data SID'!$B:$M,12,FALSE))</f>
        <v/>
      </c>
      <c r="AR105" s="16" t="str">
        <f>IF(ISERROR(VLOOKUP(CONCATENATE($A105,"_",AR$2),'Reference data SID'!$B:$M,12,FALSE)),"",VLOOKUP(CONCATENATE($A105,"_",AR$2),'Reference data SID'!$B:$M,12,FALSE))</f>
        <v/>
      </c>
      <c r="AS105" s="16" t="str">
        <f>IF(ISERROR(VLOOKUP(CONCATENATE($A105,"_",AS$2),'Reference data SID'!$B:$M,12,FALSE)),"",VLOOKUP(CONCATENATE($A105,"_",AS$2),'Reference data SID'!$B:$M,12,FALSE))</f>
        <v/>
      </c>
      <c r="AT105" s="16" t="str">
        <f>IF(ISERROR(VLOOKUP(CONCATENATE($A105,"_",AT$2),'Reference data SID'!$B:$M,12,FALSE)),"",VLOOKUP(CONCATENATE($A105,"_",AT$2),'Reference data SID'!$B:$M,12,FALSE))</f>
        <v/>
      </c>
    </row>
    <row r="106" spans="1:46" x14ac:dyDescent="0.25">
      <c r="A106">
        <v>102</v>
      </c>
      <c r="B106" s="16" t="str">
        <f>IF(ISERROR(VLOOKUP(CONCATENATE($A106,"_",B$2),'Reference data SID'!$B:$M,12,FALSE)),"",VLOOKUP(CONCATENATE($A106,"_",B$2),'Reference data SID'!$B:$M,12,FALSE))</f>
        <v/>
      </c>
      <c r="C106" s="16" t="str">
        <f>IF(ISERROR(VLOOKUP(CONCATENATE($A106,"_",C$2),'Reference data SID'!$B:$M,12,FALSE)),"",VLOOKUP(CONCATENATE($A106,"_",C$2),'Reference data SID'!$B:$M,12,FALSE))</f>
        <v/>
      </c>
      <c r="D106" s="16" t="str">
        <f>IF(ISERROR(VLOOKUP(CONCATENATE($A106,"_",D$2),'Reference data SID'!$B:$M,12,FALSE)),"",VLOOKUP(CONCATENATE($A106,"_",D$2),'Reference data SID'!$B:$M,12,FALSE))</f>
        <v/>
      </c>
      <c r="E106" s="16" t="str">
        <f>IF(ISERROR(VLOOKUP(CONCATENATE($A106,"_",E$2),'Reference data SID'!$B:$M,12,FALSE)),"",VLOOKUP(CONCATENATE($A106,"_",E$2),'Reference data SID'!$B:$M,12,FALSE))</f>
        <v/>
      </c>
      <c r="F106" s="16" t="str">
        <f>IF(ISERROR(VLOOKUP(CONCATENATE($A106,"_",F$2),'Reference data SID'!$B:$M,12,FALSE)),"",VLOOKUP(CONCATENATE($A106,"_",F$2),'Reference data SID'!$B:$M,12,FALSE))</f>
        <v/>
      </c>
      <c r="G106" s="16" t="str">
        <f>IF(ISERROR(VLOOKUP(CONCATENATE($A106,"_",G$2),'Reference data SID'!$B:$M,12,FALSE)),"",VLOOKUP(CONCATENATE($A106,"_",G$2),'Reference data SID'!$B:$M,12,FALSE))</f>
        <v/>
      </c>
      <c r="H106" s="16" t="str">
        <f>IF(ISERROR(VLOOKUP(CONCATENATE($A106,"_",H$2),'Reference data SID'!$B:$M,12,FALSE)),"",VLOOKUP(CONCATENATE($A106,"_",H$2),'Reference data SID'!$B:$M,12,FALSE))</f>
        <v/>
      </c>
      <c r="I106" s="16" t="str">
        <f>IF(ISERROR(VLOOKUP(CONCATENATE($A106,"_",I$2),'Reference data SID'!$B:$M,12,FALSE)),"",VLOOKUP(CONCATENATE($A106,"_",I$2),'Reference data SID'!$B:$M,12,FALSE))</f>
        <v/>
      </c>
      <c r="J106" s="16" t="str">
        <f>IF(ISERROR(VLOOKUP(CONCATENATE($A106,"_",J$2),'Reference data SID'!$B:$M,12,FALSE)),"",VLOOKUP(CONCATENATE($A106,"_",J$2),'Reference data SID'!$B:$M,12,FALSE))</f>
        <v/>
      </c>
      <c r="K106" s="16" t="str">
        <f>IF(ISERROR(VLOOKUP(CONCATENATE($A106,"_",K$2),'Reference data SID'!$B:$M,12,FALSE)),"",VLOOKUP(CONCATENATE($A106,"_",K$2),'Reference data SID'!$B:$M,12,FALSE))</f>
        <v/>
      </c>
      <c r="L106" s="16" t="str">
        <f>IF(ISERROR(VLOOKUP(CONCATENATE($A106,"_",L$2),'Reference data SID'!$B:$M,12,FALSE)),"",VLOOKUP(CONCATENATE($A106,"_",L$2),'Reference data SID'!$B:$M,12,FALSE))</f>
        <v/>
      </c>
      <c r="M106" s="16" t="str">
        <f>IF(ISERROR(VLOOKUP(CONCATENATE($A106,"_",M$2),'Reference data SID'!$B:$M,12,FALSE)),"",VLOOKUP(CONCATENATE($A106,"_",M$2),'Reference data SID'!$B:$M,12,FALSE))</f>
        <v/>
      </c>
      <c r="N106" s="16" t="str">
        <f>IF(ISERROR(VLOOKUP(CONCATENATE($A106,"_",N$2),'Reference data SID'!$B:$M,12,FALSE)),"",VLOOKUP(CONCATENATE($A106,"_",N$2),'Reference data SID'!$B:$M,12,FALSE))</f>
        <v/>
      </c>
      <c r="O106" s="16" t="str">
        <f>IF(ISERROR(VLOOKUP(CONCATENATE($A106,"_",O$2),'Reference data SID'!$B:$M,12,FALSE)),"",VLOOKUP(CONCATENATE($A106,"_",O$2),'Reference data SID'!$B:$M,12,FALSE))</f>
        <v/>
      </c>
      <c r="P106" s="16" t="str">
        <f>IF(ISERROR(VLOOKUP(CONCATENATE($A106,"_",P$2),'Reference data SID'!$B:$M,12,FALSE)),"",VLOOKUP(CONCATENATE($A106,"_",P$2),'Reference data SID'!$B:$M,12,FALSE))</f>
        <v/>
      </c>
      <c r="Q106" s="16" t="str">
        <f>IF(ISERROR(VLOOKUP(CONCATENATE($A106,"_",Q$2),'Reference data SID'!$B:$M,12,FALSE)),"",VLOOKUP(CONCATENATE($A106,"_",Q$2),'Reference data SID'!$B:$M,12,FALSE))</f>
        <v/>
      </c>
      <c r="R106" s="16" t="str">
        <f>IF(ISERROR(VLOOKUP(CONCATENATE($A106,"_",R$2),'Reference data SID'!$B:$M,12,FALSE)),"",VLOOKUP(CONCATENATE($A106,"_",R$2),'Reference data SID'!$B:$M,12,FALSE))</f>
        <v/>
      </c>
      <c r="S106" s="16" t="str">
        <f>IF(ISERROR(VLOOKUP(CONCATENATE($A106,"_",S$2),'Reference data SID'!$B:$M,12,FALSE)),"",VLOOKUP(CONCATENATE($A106,"_",S$2),'Reference data SID'!$B:$M,12,FALSE))</f>
        <v/>
      </c>
      <c r="T106" s="16" t="str">
        <f>IF(ISERROR(VLOOKUP(CONCATENATE($A106,"_",T$2),'Reference data SID'!$B:$M,12,FALSE)),"",VLOOKUP(CONCATENATE($A106,"_",T$2),'Reference data SID'!$B:$M,12,FALSE))</f>
        <v/>
      </c>
      <c r="U106" s="16" t="str">
        <f>IF(ISERROR(VLOOKUP(CONCATENATE($A106,"_",U$2),'Reference data SID'!$B:$M,12,FALSE)),"",VLOOKUP(CONCATENATE($A106,"_",U$2),'Reference data SID'!$B:$M,12,FALSE))</f>
        <v/>
      </c>
      <c r="V106" s="16" t="str">
        <f>IF(ISERROR(VLOOKUP(CONCATENATE($A106,"_",V$2),'Reference data SID'!$B:$M,12,FALSE)),"",VLOOKUP(CONCATENATE($A106,"_",V$2),'Reference data SID'!$B:$M,12,FALSE))</f>
        <v/>
      </c>
      <c r="W106" s="16" t="str">
        <f>IF(ISERROR(VLOOKUP(CONCATENATE($A106,"_",W$2),'Reference data SID'!$B:$M,12,FALSE)),"",VLOOKUP(CONCATENATE($A106,"_",W$2),'Reference data SID'!$B:$M,12,FALSE))</f>
        <v/>
      </c>
      <c r="X106" s="16" t="str">
        <f>IF(ISERROR(VLOOKUP(CONCATENATE($A106,"_",X$2),'Reference data SID'!$B:$M,12,FALSE)),"",VLOOKUP(CONCATENATE($A106,"_",X$2),'Reference data SID'!$B:$M,12,FALSE))</f>
        <v/>
      </c>
      <c r="Y106" s="17" t="str">
        <f>IF(ISERROR(VLOOKUP(CONCATENATE($A106,"_",Y$2),'Reference data SID'!$B:$M,12,FALSE)),"",VLOOKUP(CONCATENATE($A106,"_",Y$2),'Reference data SID'!$B:$M,12,FALSE))</f>
        <v>-</v>
      </c>
      <c r="Z106" s="16" t="str">
        <f>IF(ISERROR(VLOOKUP(CONCATENATE($A106,"_",Z$2),'Reference data SID'!$B:$M,12,FALSE)),"",VLOOKUP(CONCATENATE($A106,"_",Z$2),'Reference data SID'!$B:$M,12,FALSE))</f>
        <v/>
      </c>
      <c r="AA106" s="16" t="str">
        <f>IF(ISERROR(VLOOKUP(CONCATENATE($A106,"_",AA$2),'Reference data SID'!$B:$M,12,FALSE)),"",VLOOKUP(CONCATENATE($A106,"_",AA$2),'Reference data SID'!$B:$M,12,FALSE))</f>
        <v/>
      </c>
      <c r="AB106" s="16" t="str">
        <f>IF(ISERROR(VLOOKUP(CONCATENATE($A106,"_",AB$2),'Reference data SID'!$B:$M,12,FALSE)),"",VLOOKUP(CONCATENATE($A106,"_",AB$2),'Reference data SID'!$B:$M,12,FALSE))</f>
        <v/>
      </c>
      <c r="AC106" s="16" t="str">
        <f>IF(ISERROR(VLOOKUP(CONCATENATE($A106,"_",AC$2),'Reference data SID'!$B:$M,12,FALSE)),"",VLOOKUP(CONCATENATE($A106,"_",AC$2),'Reference data SID'!$B:$M,12,FALSE))</f>
        <v/>
      </c>
      <c r="AD106" s="16" t="str">
        <f>IF(ISERROR(VLOOKUP(CONCATENATE($A106,"_",AD$2),'Reference data SID'!$B:$M,12,FALSE)),"",VLOOKUP(CONCATENATE($A106,"_",AD$2),'Reference data SID'!$B:$M,12,FALSE))</f>
        <v/>
      </c>
      <c r="AE106" s="16" t="str">
        <f>IF(ISERROR(VLOOKUP(CONCATENATE($A106,"_",AE$2),'Reference data SID'!$B:$M,12,FALSE)),"",VLOOKUP(CONCATENATE($A106,"_",AE$2),'Reference data SID'!$B:$M,12,FALSE))</f>
        <v/>
      </c>
      <c r="AF106" s="16" t="str">
        <f>IF(ISERROR(VLOOKUP(CONCATENATE($A106,"_",AF$2),'Reference data SID'!$B:$M,12,FALSE)),"",VLOOKUP(CONCATENATE($A106,"_",AF$2),'Reference data SID'!$B:$M,12,FALSE))</f>
        <v/>
      </c>
      <c r="AG106" s="16" t="str">
        <f>IF(ISERROR(VLOOKUP(CONCATENATE($A106,"_",AG$2),'Reference data SID'!$B:$M,12,FALSE)),"",VLOOKUP(CONCATENATE($A106,"_",AG$2),'Reference data SID'!$B:$M,12,FALSE))</f>
        <v/>
      </c>
      <c r="AH106" s="16" t="str">
        <f>IF(ISERROR(VLOOKUP(CONCATENATE($A106,"_",AH$2),'Reference data SID'!$B:$M,12,FALSE)),"",VLOOKUP(CONCATENATE($A106,"_",AH$2),'Reference data SID'!$B:$M,12,FALSE))</f>
        <v/>
      </c>
      <c r="AI106" s="16" t="str">
        <f>IF(ISERROR(VLOOKUP(CONCATENATE($A106,"_",AI$2),'Reference data SID'!$B:$M,12,FALSE)),"",VLOOKUP(CONCATENATE($A106,"_",AI$2),'Reference data SID'!$B:$M,12,FALSE))</f>
        <v/>
      </c>
      <c r="AJ106" s="16" t="str">
        <f>IF(ISERROR(VLOOKUP(CONCATENATE($A106,"_",AJ$2),'Reference data SID'!$B:$M,12,FALSE)),"",VLOOKUP(CONCATENATE($A106,"_",AJ$2),'Reference data SID'!$B:$M,12,FALSE))</f>
        <v/>
      </c>
      <c r="AK106" s="16" t="str">
        <f>IF(ISERROR(VLOOKUP(CONCATENATE($A106,"_",AK$2),'Reference data SID'!$B:$M,12,FALSE)),"",VLOOKUP(CONCATENATE($A106,"_",AK$2),'Reference data SID'!$B:$M,12,FALSE))</f>
        <v/>
      </c>
      <c r="AL106" s="16" t="str">
        <f>IF(ISERROR(VLOOKUP(CONCATENATE($A106,"_",AL$2),'Reference data SID'!$B:$M,12,FALSE)),"",VLOOKUP(CONCATENATE($A106,"_",AL$2),'Reference data SID'!$B:$M,12,FALSE))</f>
        <v/>
      </c>
      <c r="AM106" s="16" t="str">
        <f>IF(ISERROR(VLOOKUP(CONCATENATE($A106,"_",AM$2),'Reference data SID'!$B:$M,12,FALSE)),"",VLOOKUP(CONCATENATE($A106,"_",AM$2),'Reference data SID'!$B:$M,12,FALSE))</f>
        <v/>
      </c>
      <c r="AN106" s="16" t="str">
        <f>IF(ISERROR(VLOOKUP(CONCATENATE($A106,"_",AN$2),'Reference data SID'!$B:$M,12,FALSE)),"",VLOOKUP(CONCATENATE($A106,"_",AN$2),'Reference data SID'!$B:$M,12,FALSE))</f>
        <v/>
      </c>
      <c r="AO106" s="16" t="str">
        <f>IF(ISERROR(VLOOKUP(CONCATENATE($A106,"_",AO$2),'Reference data SID'!$B:$M,12,FALSE)),"",VLOOKUP(CONCATENATE($A106,"_",AO$2),'Reference data SID'!$B:$M,12,FALSE))</f>
        <v/>
      </c>
      <c r="AP106" s="16" t="str">
        <f>IF(ISERROR(VLOOKUP(CONCATENATE($A106,"_",AP$2),'Reference data SID'!$B:$M,12,FALSE)),"",VLOOKUP(CONCATENATE($A106,"_",AP$2),'Reference data SID'!$B:$M,12,FALSE))</f>
        <v/>
      </c>
      <c r="AQ106" s="16" t="str">
        <f>IF(ISERROR(VLOOKUP(CONCATENATE($A106,"_",AQ$2),'Reference data SID'!$B:$M,12,FALSE)),"",VLOOKUP(CONCATENATE($A106,"_",AQ$2),'Reference data SID'!$B:$M,12,FALSE))</f>
        <v/>
      </c>
      <c r="AR106" s="16" t="str">
        <f>IF(ISERROR(VLOOKUP(CONCATENATE($A106,"_",AR$2),'Reference data SID'!$B:$M,12,FALSE)),"",VLOOKUP(CONCATENATE($A106,"_",AR$2),'Reference data SID'!$B:$M,12,FALSE))</f>
        <v/>
      </c>
      <c r="AS106" s="16" t="str">
        <f>IF(ISERROR(VLOOKUP(CONCATENATE($A106,"_",AS$2),'Reference data SID'!$B:$M,12,FALSE)),"",VLOOKUP(CONCATENATE($A106,"_",AS$2),'Reference data SID'!$B:$M,12,FALSE))</f>
        <v/>
      </c>
      <c r="AT106" s="16" t="str">
        <f>IF(ISERROR(VLOOKUP(CONCATENATE($A106,"_",AT$2),'Reference data SID'!$B:$M,12,FALSE)),"",VLOOKUP(CONCATENATE($A106,"_",AT$2),'Reference data SID'!$B:$M,12,FALSE))</f>
        <v/>
      </c>
    </row>
    <row r="107" spans="1:46" x14ac:dyDescent="0.25">
      <c r="A107">
        <v>103</v>
      </c>
      <c r="B107" s="16" t="str">
        <f>IF(ISERROR(VLOOKUP(CONCATENATE($A107,"_",B$2),'Reference data SID'!$B:$M,12,FALSE)),"",VLOOKUP(CONCATENATE($A107,"_",B$2),'Reference data SID'!$B:$M,12,FALSE))</f>
        <v/>
      </c>
      <c r="C107" s="16" t="str">
        <f>IF(ISERROR(VLOOKUP(CONCATENATE($A107,"_",C$2),'Reference data SID'!$B:$M,12,FALSE)),"",VLOOKUP(CONCATENATE($A107,"_",C$2),'Reference data SID'!$B:$M,12,FALSE))</f>
        <v/>
      </c>
      <c r="D107" s="16" t="str">
        <f>IF(ISERROR(VLOOKUP(CONCATENATE($A107,"_",D$2),'Reference data SID'!$B:$M,12,FALSE)),"",VLOOKUP(CONCATENATE($A107,"_",D$2),'Reference data SID'!$B:$M,12,FALSE))</f>
        <v/>
      </c>
      <c r="E107" s="16" t="str">
        <f>IF(ISERROR(VLOOKUP(CONCATENATE($A107,"_",E$2),'Reference data SID'!$B:$M,12,FALSE)),"",VLOOKUP(CONCATENATE($A107,"_",E$2),'Reference data SID'!$B:$M,12,FALSE))</f>
        <v/>
      </c>
      <c r="F107" s="16" t="str">
        <f>IF(ISERROR(VLOOKUP(CONCATENATE($A107,"_",F$2),'Reference data SID'!$B:$M,12,FALSE)),"",VLOOKUP(CONCATENATE($A107,"_",F$2),'Reference data SID'!$B:$M,12,FALSE))</f>
        <v/>
      </c>
      <c r="G107" s="16" t="str">
        <f>IF(ISERROR(VLOOKUP(CONCATENATE($A107,"_",G$2),'Reference data SID'!$B:$M,12,FALSE)),"",VLOOKUP(CONCATENATE($A107,"_",G$2),'Reference data SID'!$B:$M,12,FALSE))</f>
        <v/>
      </c>
      <c r="H107" s="16" t="str">
        <f>IF(ISERROR(VLOOKUP(CONCATENATE($A107,"_",H$2),'Reference data SID'!$B:$M,12,FALSE)),"",VLOOKUP(CONCATENATE($A107,"_",H$2),'Reference data SID'!$B:$M,12,FALSE))</f>
        <v/>
      </c>
      <c r="I107" s="16" t="str">
        <f>IF(ISERROR(VLOOKUP(CONCATENATE($A107,"_",I$2),'Reference data SID'!$B:$M,12,FALSE)),"",VLOOKUP(CONCATENATE($A107,"_",I$2),'Reference data SID'!$B:$M,12,FALSE))</f>
        <v/>
      </c>
      <c r="J107" s="16" t="str">
        <f>IF(ISERROR(VLOOKUP(CONCATENATE($A107,"_",J$2),'Reference data SID'!$B:$M,12,FALSE)),"",VLOOKUP(CONCATENATE($A107,"_",J$2),'Reference data SID'!$B:$M,12,FALSE))</f>
        <v/>
      </c>
      <c r="K107" s="16" t="str">
        <f>IF(ISERROR(VLOOKUP(CONCATENATE($A107,"_",K$2),'Reference data SID'!$B:$M,12,FALSE)),"",VLOOKUP(CONCATENATE($A107,"_",K$2),'Reference data SID'!$B:$M,12,FALSE))</f>
        <v/>
      </c>
      <c r="L107" s="16" t="str">
        <f>IF(ISERROR(VLOOKUP(CONCATENATE($A107,"_",L$2),'Reference data SID'!$B:$M,12,FALSE)),"",VLOOKUP(CONCATENATE($A107,"_",L$2),'Reference data SID'!$B:$M,12,FALSE))</f>
        <v/>
      </c>
      <c r="M107" s="16" t="str">
        <f>IF(ISERROR(VLOOKUP(CONCATENATE($A107,"_",M$2),'Reference data SID'!$B:$M,12,FALSE)),"",VLOOKUP(CONCATENATE($A107,"_",M$2),'Reference data SID'!$B:$M,12,FALSE))</f>
        <v/>
      </c>
      <c r="N107" s="16" t="str">
        <f>IF(ISERROR(VLOOKUP(CONCATENATE($A107,"_",N$2),'Reference data SID'!$B:$M,12,FALSE)),"",VLOOKUP(CONCATENATE($A107,"_",N$2),'Reference data SID'!$B:$M,12,FALSE))</f>
        <v/>
      </c>
      <c r="O107" s="16" t="str">
        <f>IF(ISERROR(VLOOKUP(CONCATENATE($A107,"_",O$2),'Reference data SID'!$B:$M,12,FALSE)),"",VLOOKUP(CONCATENATE($A107,"_",O$2),'Reference data SID'!$B:$M,12,FALSE))</f>
        <v/>
      </c>
      <c r="P107" s="16" t="str">
        <f>IF(ISERROR(VLOOKUP(CONCATENATE($A107,"_",P$2),'Reference data SID'!$B:$M,12,FALSE)),"",VLOOKUP(CONCATENATE($A107,"_",P$2),'Reference data SID'!$B:$M,12,FALSE))</f>
        <v/>
      </c>
      <c r="Q107" s="16" t="str">
        <f>IF(ISERROR(VLOOKUP(CONCATENATE($A107,"_",Q$2),'Reference data SID'!$B:$M,12,FALSE)),"",VLOOKUP(CONCATENATE($A107,"_",Q$2),'Reference data SID'!$B:$M,12,FALSE))</f>
        <v/>
      </c>
      <c r="R107" s="16" t="str">
        <f>IF(ISERROR(VLOOKUP(CONCATENATE($A107,"_",R$2),'Reference data SID'!$B:$M,12,FALSE)),"",VLOOKUP(CONCATENATE($A107,"_",R$2),'Reference data SID'!$B:$M,12,FALSE))</f>
        <v/>
      </c>
      <c r="S107" s="16" t="str">
        <f>IF(ISERROR(VLOOKUP(CONCATENATE($A107,"_",S$2),'Reference data SID'!$B:$M,12,FALSE)),"",VLOOKUP(CONCATENATE($A107,"_",S$2),'Reference data SID'!$B:$M,12,FALSE))</f>
        <v/>
      </c>
      <c r="T107" s="16" t="str">
        <f>IF(ISERROR(VLOOKUP(CONCATENATE($A107,"_",T$2),'Reference data SID'!$B:$M,12,FALSE)),"",VLOOKUP(CONCATENATE($A107,"_",T$2),'Reference data SID'!$B:$M,12,FALSE))</f>
        <v/>
      </c>
      <c r="U107" s="16" t="str">
        <f>IF(ISERROR(VLOOKUP(CONCATENATE($A107,"_",U$2),'Reference data SID'!$B:$M,12,FALSE)),"",VLOOKUP(CONCATENATE($A107,"_",U$2),'Reference data SID'!$B:$M,12,FALSE))</f>
        <v/>
      </c>
      <c r="V107" s="16" t="str">
        <f>IF(ISERROR(VLOOKUP(CONCATENATE($A107,"_",V$2),'Reference data SID'!$B:$M,12,FALSE)),"",VLOOKUP(CONCATENATE($A107,"_",V$2),'Reference data SID'!$B:$M,12,FALSE))</f>
        <v/>
      </c>
      <c r="W107" s="16" t="str">
        <f>IF(ISERROR(VLOOKUP(CONCATENATE($A107,"_",W$2),'Reference data SID'!$B:$M,12,FALSE)),"",VLOOKUP(CONCATENATE($A107,"_",W$2),'Reference data SID'!$B:$M,12,FALSE))</f>
        <v/>
      </c>
      <c r="X107" s="16" t="str">
        <f>IF(ISERROR(VLOOKUP(CONCATENATE($A107,"_",X$2),'Reference data SID'!$B:$M,12,FALSE)),"",VLOOKUP(CONCATENATE($A107,"_",X$2),'Reference data SID'!$B:$M,12,FALSE))</f>
        <v/>
      </c>
      <c r="Y107" s="17" t="str">
        <f>IF(ISERROR(VLOOKUP(CONCATENATE($A107,"_",Y$2),'Reference data SID'!$B:$M,12,FALSE)),"",VLOOKUP(CONCATENATE($A107,"_",Y$2),'Reference data SID'!$B:$M,12,FALSE))</f>
        <v>-</v>
      </c>
      <c r="Z107" s="16" t="str">
        <f>IF(ISERROR(VLOOKUP(CONCATENATE($A107,"_",Z$2),'Reference data SID'!$B:$M,12,FALSE)),"",VLOOKUP(CONCATENATE($A107,"_",Z$2),'Reference data SID'!$B:$M,12,FALSE))</f>
        <v/>
      </c>
      <c r="AA107" s="16" t="str">
        <f>IF(ISERROR(VLOOKUP(CONCATENATE($A107,"_",AA$2),'Reference data SID'!$B:$M,12,FALSE)),"",VLOOKUP(CONCATENATE($A107,"_",AA$2),'Reference data SID'!$B:$M,12,FALSE))</f>
        <v/>
      </c>
      <c r="AB107" s="16" t="str">
        <f>IF(ISERROR(VLOOKUP(CONCATENATE($A107,"_",AB$2),'Reference data SID'!$B:$M,12,FALSE)),"",VLOOKUP(CONCATENATE($A107,"_",AB$2),'Reference data SID'!$B:$M,12,FALSE))</f>
        <v/>
      </c>
      <c r="AC107" s="16" t="str">
        <f>IF(ISERROR(VLOOKUP(CONCATENATE($A107,"_",AC$2),'Reference data SID'!$B:$M,12,FALSE)),"",VLOOKUP(CONCATENATE($A107,"_",AC$2),'Reference data SID'!$B:$M,12,FALSE))</f>
        <v/>
      </c>
      <c r="AD107" s="16" t="str">
        <f>IF(ISERROR(VLOOKUP(CONCATENATE($A107,"_",AD$2),'Reference data SID'!$B:$M,12,FALSE)),"",VLOOKUP(CONCATENATE($A107,"_",AD$2),'Reference data SID'!$B:$M,12,FALSE))</f>
        <v/>
      </c>
      <c r="AE107" s="16" t="str">
        <f>IF(ISERROR(VLOOKUP(CONCATENATE($A107,"_",AE$2),'Reference data SID'!$B:$M,12,FALSE)),"",VLOOKUP(CONCATENATE($A107,"_",AE$2),'Reference data SID'!$B:$M,12,FALSE))</f>
        <v/>
      </c>
      <c r="AF107" s="16" t="str">
        <f>IF(ISERROR(VLOOKUP(CONCATENATE($A107,"_",AF$2),'Reference data SID'!$B:$M,12,FALSE)),"",VLOOKUP(CONCATENATE($A107,"_",AF$2),'Reference data SID'!$B:$M,12,FALSE))</f>
        <v/>
      </c>
      <c r="AG107" s="16" t="str">
        <f>IF(ISERROR(VLOOKUP(CONCATENATE($A107,"_",AG$2),'Reference data SID'!$B:$M,12,FALSE)),"",VLOOKUP(CONCATENATE($A107,"_",AG$2),'Reference data SID'!$B:$M,12,FALSE))</f>
        <v/>
      </c>
      <c r="AH107" s="16" t="str">
        <f>IF(ISERROR(VLOOKUP(CONCATENATE($A107,"_",AH$2),'Reference data SID'!$B:$M,12,FALSE)),"",VLOOKUP(CONCATENATE($A107,"_",AH$2),'Reference data SID'!$B:$M,12,FALSE))</f>
        <v/>
      </c>
      <c r="AI107" s="16" t="str">
        <f>IF(ISERROR(VLOOKUP(CONCATENATE($A107,"_",AI$2),'Reference data SID'!$B:$M,12,FALSE)),"",VLOOKUP(CONCATENATE($A107,"_",AI$2),'Reference data SID'!$B:$M,12,FALSE))</f>
        <v/>
      </c>
      <c r="AJ107" s="16" t="str">
        <f>IF(ISERROR(VLOOKUP(CONCATENATE($A107,"_",AJ$2),'Reference data SID'!$B:$M,12,FALSE)),"",VLOOKUP(CONCATENATE($A107,"_",AJ$2),'Reference data SID'!$B:$M,12,FALSE))</f>
        <v/>
      </c>
      <c r="AK107" s="16" t="str">
        <f>IF(ISERROR(VLOOKUP(CONCATENATE($A107,"_",AK$2),'Reference data SID'!$B:$M,12,FALSE)),"",VLOOKUP(CONCATENATE($A107,"_",AK$2),'Reference data SID'!$B:$M,12,FALSE))</f>
        <v/>
      </c>
      <c r="AL107" s="16" t="str">
        <f>IF(ISERROR(VLOOKUP(CONCATENATE($A107,"_",AL$2),'Reference data SID'!$B:$M,12,FALSE)),"",VLOOKUP(CONCATENATE($A107,"_",AL$2),'Reference data SID'!$B:$M,12,FALSE))</f>
        <v/>
      </c>
      <c r="AM107" s="16" t="str">
        <f>IF(ISERROR(VLOOKUP(CONCATENATE($A107,"_",AM$2),'Reference data SID'!$B:$M,12,FALSE)),"",VLOOKUP(CONCATENATE($A107,"_",AM$2),'Reference data SID'!$B:$M,12,FALSE))</f>
        <v/>
      </c>
      <c r="AN107" s="16" t="str">
        <f>IF(ISERROR(VLOOKUP(CONCATENATE($A107,"_",AN$2),'Reference data SID'!$B:$M,12,FALSE)),"",VLOOKUP(CONCATENATE($A107,"_",AN$2),'Reference data SID'!$B:$M,12,FALSE))</f>
        <v/>
      </c>
      <c r="AO107" s="16" t="str">
        <f>IF(ISERROR(VLOOKUP(CONCATENATE($A107,"_",AO$2),'Reference data SID'!$B:$M,12,FALSE)),"",VLOOKUP(CONCATENATE($A107,"_",AO$2),'Reference data SID'!$B:$M,12,FALSE))</f>
        <v/>
      </c>
      <c r="AP107" s="16" t="str">
        <f>IF(ISERROR(VLOOKUP(CONCATENATE($A107,"_",AP$2),'Reference data SID'!$B:$M,12,FALSE)),"",VLOOKUP(CONCATENATE($A107,"_",AP$2),'Reference data SID'!$B:$M,12,FALSE))</f>
        <v/>
      </c>
      <c r="AQ107" s="16" t="str">
        <f>IF(ISERROR(VLOOKUP(CONCATENATE($A107,"_",AQ$2),'Reference data SID'!$B:$M,12,FALSE)),"",VLOOKUP(CONCATENATE($A107,"_",AQ$2),'Reference data SID'!$B:$M,12,FALSE))</f>
        <v/>
      </c>
      <c r="AR107" s="16" t="str">
        <f>IF(ISERROR(VLOOKUP(CONCATENATE($A107,"_",AR$2),'Reference data SID'!$B:$M,12,FALSE)),"",VLOOKUP(CONCATENATE($A107,"_",AR$2),'Reference data SID'!$B:$M,12,FALSE))</f>
        <v/>
      </c>
      <c r="AS107" s="16" t="str">
        <f>IF(ISERROR(VLOOKUP(CONCATENATE($A107,"_",AS$2),'Reference data SID'!$B:$M,12,FALSE)),"",VLOOKUP(CONCATENATE($A107,"_",AS$2),'Reference data SID'!$B:$M,12,FALSE))</f>
        <v/>
      </c>
      <c r="AT107" s="16" t="str">
        <f>IF(ISERROR(VLOOKUP(CONCATENATE($A107,"_",AT$2),'Reference data SID'!$B:$M,12,FALSE)),"",VLOOKUP(CONCATENATE($A107,"_",AT$2),'Reference data SID'!$B:$M,12,FALSE))</f>
        <v/>
      </c>
    </row>
    <row r="108" spans="1:46" x14ac:dyDescent="0.25">
      <c r="A108">
        <v>104</v>
      </c>
      <c r="B108" s="16" t="str">
        <f>IF(ISERROR(VLOOKUP(CONCATENATE($A108,"_",B$2),'Reference data SID'!$B:$M,12,FALSE)),"",VLOOKUP(CONCATENATE($A108,"_",B$2),'Reference data SID'!$B:$M,12,FALSE))</f>
        <v/>
      </c>
      <c r="C108" s="16" t="str">
        <f>IF(ISERROR(VLOOKUP(CONCATENATE($A108,"_",C$2),'Reference data SID'!$B:$M,12,FALSE)),"",VLOOKUP(CONCATENATE($A108,"_",C$2),'Reference data SID'!$B:$M,12,FALSE))</f>
        <v/>
      </c>
      <c r="D108" s="16" t="str">
        <f>IF(ISERROR(VLOOKUP(CONCATENATE($A108,"_",D$2),'Reference data SID'!$B:$M,12,FALSE)),"",VLOOKUP(CONCATENATE($A108,"_",D$2),'Reference data SID'!$B:$M,12,FALSE))</f>
        <v/>
      </c>
      <c r="E108" s="16" t="str">
        <f>IF(ISERROR(VLOOKUP(CONCATENATE($A108,"_",E$2),'Reference data SID'!$B:$M,12,FALSE)),"",VLOOKUP(CONCATENATE($A108,"_",E$2),'Reference data SID'!$B:$M,12,FALSE))</f>
        <v/>
      </c>
      <c r="F108" s="16" t="str">
        <f>IF(ISERROR(VLOOKUP(CONCATENATE($A108,"_",F$2),'Reference data SID'!$B:$M,12,FALSE)),"",VLOOKUP(CONCATENATE($A108,"_",F$2),'Reference data SID'!$B:$M,12,FALSE))</f>
        <v/>
      </c>
      <c r="G108" s="16" t="str">
        <f>IF(ISERROR(VLOOKUP(CONCATENATE($A108,"_",G$2),'Reference data SID'!$B:$M,12,FALSE)),"",VLOOKUP(CONCATENATE($A108,"_",G$2),'Reference data SID'!$B:$M,12,FALSE))</f>
        <v/>
      </c>
      <c r="H108" s="16" t="str">
        <f>IF(ISERROR(VLOOKUP(CONCATENATE($A108,"_",H$2),'Reference data SID'!$B:$M,12,FALSE)),"",VLOOKUP(CONCATENATE($A108,"_",H$2),'Reference data SID'!$B:$M,12,FALSE))</f>
        <v/>
      </c>
      <c r="I108" s="16" t="str">
        <f>IF(ISERROR(VLOOKUP(CONCATENATE($A108,"_",I$2),'Reference data SID'!$B:$M,12,FALSE)),"",VLOOKUP(CONCATENATE($A108,"_",I$2),'Reference data SID'!$B:$M,12,FALSE))</f>
        <v/>
      </c>
      <c r="J108" s="16" t="str">
        <f>IF(ISERROR(VLOOKUP(CONCATENATE($A108,"_",J$2),'Reference data SID'!$B:$M,12,FALSE)),"",VLOOKUP(CONCATENATE($A108,"_",J$2),'Reference data SID'!$B:$M,12,FALSE))</f>
        <v/>
      </c>
      <c r="K108" s="16" t="str">
        <f>IF(ISERROR(VLOOKUP(CONCATENATE($A108,"_",K$2),'Reference data SID'!$B:$M,12,FALSE)),"",VLOOKUP(CONCATENATE($A108,"_",K$2),'Reference data SID'!$B:$M,12,FALSE))</f>
        <v/>
      </c>
      <c r="L108" s="16" t="str">
        <f>IF(ISERROR(VLOOKUP(CONCATENATE($A108,"_",L$2),'Reference data SID'!$B:$M,12,FALSE)),"",VLOOKUP(CONCATENATE($A108,"_",L$2),'Reference data SID'!$B:$M,12,FALSE))</f>
        <v/>
      </c>
      <c r="M108" s="16" t="str">
        <f>IF(ISERROR(VLOOKUP(CONCATENATE($A108,"_",M$2),'Reference data SID'!$B:$M,12,FALSE)),"",VLOOKUP(CONCATENATE($A108,"_",M$2),'Reference data SID'!$B:$M,12,FALSE))</f>
        <v/>
      </c>
      <c r="N108" s="16" t="str">
        <f>IF(ISERROR(VLOOKUP(CONCATENATE($A108,"_",N$2),'Reference data SID'!$B:$M,12,FALSE)),"",VLOOKUP(CONCATENATE($A108,"_",N$2),'Reference data SID'!$B:$M,12,FALSE))</f>
        <v/>
      </c>
      <c r="O108" s="16" t="str">
        <f>IF(ISERROR(VLOOKUP(CONCATENATE($A108,"_",O$2),'Reference data SID'!$B:$M,12,FALSE)),"",VLOOKUP(CONCATENATE($A108,"_",O$2),'Reference data SID'!$B:$M,12,FALSE))</f>
        <v/>
      </c>
      <c r="P108" s="16" t="str">
        <f>IF(ISERROR(VLOOKUP(CONCATENATE($A108,"_",P$2),'Reference data SID'!$B:$M,12,FALSE)),"",VLOOKUP(CONCATENATE($A108,"_",P$2),'Reference data SID'!$B:$M,12,FALSE))</f>
        <v/>
      </c>
      <c r="Q108" s="16" t="str">
        <f>IF(ISERROR(VLOOKUP(CONCATENATE($A108,"_",Q$2),'Reference data SID'!$B:$M,12,FALSE)),"",VLOOKUP(CONCATENATE($A108,"_",Q$2),'Reference data SID'!$B:$M,12,FALSE))</f>
        <v/>
      </c>
      <c r="R108" s="16" t="str">
        <f>IF(ISERROR(VLOOKUP(CONCATENATE($A108,"_",R$2),'Reference data SID'!$B:$M,12,FALSE)),"",VLOOKUP(CONCATENATE($A108,"_",R$2),'Reference data SID'!$B:$M,12,FALSE))</f>
        <v/>
      </c>
      <c r="S108" s="16" t="str">
        <f>IF(ISERROR(VLOOKUP(CONCATENATE($A108,"_",S$2),'Reference data SID'!$B:$M,12,FALSE)),"",VLOOKUP(CONCATENATE($A108,"_",S$2),'Reference data SID'!$B:$M,12,FALSE))</f>
        <v/>
      </c>
      <c r="T108" s="16" t="str">
        <f>IF(ISERROR(VLOOKUP(CONCATENATE($A108,"_",T$2),'Reference data SID'!$B:$M,12,FALSE)),"",VLOOKUP(CONCATENATE($A108,"_",T$2),'Reference data SID'!$B:$M,12,FALSE))</f>
        <v/>
      </c>
      <c r="U108" s="16" t="str">
        <f>IF(ISERROR(VLOOKUP(CONCATENATE($A108,"_",U$2),'Reference data SID'!$B:$M,12,FALSE)),"",VLOOKUP(CONCATENATE($A108,"_",U$2),'Reference data SID'!$B:$M,12,FALSE))</f>
        <v/>
      </c>
      <c r="V108" s="16" t="str">
        <f>IF(ISERROR(VLOOKUP(CONCATENATE($A108,"_",V$2),'Reference data SID'!$B:$M,12,FALSE)),"",VLOOKUP(CONCATENATE($A108,"_",V$2),'Reference data SID'!$B:$M,12,FALSE))</f>
        <v/>
      </c>
      <c r="W108" s="16" t="str">
        <f>IF(ISERROR(VLOOKUP(CONCATENATE($A108,"_",W$2),'Reference data SID'!$B:$M,12,FALSE)),"",VLOOKUP(CONCATENATE($A108,"_",W$2),'Reference data SID'!$B:$M,12,FALSE))</f>
        <v/>
      </c>
      <c r="X108" s="16" t="str">
        <f>IF(ISERROR(VLOOKUP(CONCATENATE($A108,"_",X$2),'Reference data SID'!$B:$M,12,FALSE)),"",VLOOKUP(CONCATENATE($A108,"_",X$2),'Reference data SID'!$B:$M,12,FALSE))</f>
        <v/>
      </c>
      <c r="Y108" s="17" t="str">
        <f>IF(ISERROR(VLOOKUP(CONCATENATE($A108,"_",Y$2),'Reference data SID'!$B:$M,12,FALSE)),"",VLOOKUP(CONCATENATE($A108,"_",Y$2),'Reference data SID'!$B:$M,12,FALSE))</f>
        <v>-</v>
      </c>
      <c r="Z108" s="16" t="str">
        <f>IF(ISERROR(VLOOKUP(CONCATENATE($A108,"_",Z$2),'Reference data SID'!$B:$M,12,FALSE)),"",VLOOKUP(CONCATENATE($A108,"_",Z$2),'Reference data SID'!$B:$M,12,FALSE))</f>
        <v/>
      </c>
      <c r="AA108" s="16" t="str">
        <f>IF(ISERROR(VLOOKUP(CONCATENATE($A108,"_",AA$2),'Reference data SID'!$B:$M,12,FALSE)),"",VLOOKUP(CONCATENATE($A108,"_",AA$2),'Reference data SID'!$B:$M,12,FALSE))</f>
        <v/>
      </c>
      <c r="AB108" s="16" t="str">
        <f>IF(ISERROR(VLOOKUP(CONCATENATE($A108,"_",AB$2),'Reference data SID'!$B:$M,12,FALSE)),"",VLOOKUP(CONCATENATE($A108,"_",AB$2),'Reference data SID'!$B:$M,12,FALSE))</f>
        <v/>
      </c>
      <c r="AC108" s="16" t="str">
        <f>IF(ISERROR(VLOOKUP(CONCATENATE($A108,"_",AC$2),'Reference data SID'!$B:$M,12,FALSE)),"",VLOOKUP(CONCATENATE($A108,"_",AC$2),'Reference data SID'!$B:$M,12,FALSE))</f>
        <v/>
      </c>
      <c r="AD108" s="16" t="str">
        <f>IF(ISERROR(VLOOKUP(CONCATENATE($A108,"_",AD$2),'Reference data SID'!$B:$M,12,FALSE)),"",VLOOKUP(CONCATENATE($A108,"_",AD$2),'Reference data SID'!$B:$M,12,FALSE))</f>
        <v/>
      </c>
      <c r="AE108" s="16" t="str">
        <f>IF(ISERROR(VLOOKUP(CONCATENATE($A108,"_",AE$2),'Reference data SID'!$B:$M,12,FALSE)),"",VLOOKUP(CONCATENATE($A108,"_",AE$2),'Reference data SID'!$B:$M,12,FALSE))</f>
        <v/>
      </c>
      <c r="AF108" s="16" t="str">
        <f>IF(ISERROR(VLOOKUP(CONCATENATE($A108,"_",AF$2),'Reference data SID'!$B:$M,12,FALSE)),"",VLOOKUP(CONCATENATE($A108,"_",AF$2),'Reference data SID'!$B:$M,12,FALSE))</f>
        <v/>
      </c>
      <c r="AG108" s="16" t="str">
        <f>IF(ISERROR(VLOOKUP(CONCATENATE($A108,"_",AG$2),'Reference data SID'!$B:$M,12,FALSE)),"",VLOOKUP(CONCATENATE($A108,"_",AG$2),'Reference data SID'!$B:$M,12,FALSE))</f>
        <v/>
      </c>
      <c r="AH108" s="16" t="str">
        <f>IF(ISERROR(VLOOKUP(CONCATENATE($A108,"_",AH$2),'Reference data SID'!$B:$M,12,FALSE)),"",VLOOKUP(CONCATENATE($A108,"_",AH$2),'Reference data SID'!$B:$M,12,FALSE))</f>
        <v/>
      </c>
      <c r="AI108" s="16" t="str">
        <f>IF(ISERROR(VLOOKUP(CONCATENATE($A108,"_",AI$2),'Reference data SID'!$B:$M,12,FALSE)),"",VLOOKUP(CONCATENATE($A108,"_",AI$2),'Reference data SID'!$B:$M,12,FALSE))</f>
        <v/>
      </c>
      <c r="AJ108" s="16" t="str">
        <f>IF(ISERROR(VLOOKUP(CONCATENATE($A108,"_",AJ$2),'Reference data SID'!$B:$M,12,FALSE)),"",VLOOKUP(CONCATENATE($A108,"_",AJ$2),'Reference data SID'!$B:$M,12,FALSE))</f>
        <v/>
      </c>
      <c r="AK108" s="16" t="str">
        <f>IF(ISERROR(VLOOKUP(CONCATENATE($A108,"_",AK$2),'Reference data SID'!$B:$M,12,FALSE)),"",VLOOKUP(CONCATENATE($A108,"_",AK$2),'Reference data SID'!$B:$M,12,FALSE))</f>
        <v/>
      </c>
      <c r="AL108" s="16" t="str">
        <f>IF(ISERROR(VLOOKUP(CONCATENATE($A108,"_",AL$2),'Reference data SID'!$B:$M,12,FALSE)),"",VLOOKUP(CONCATENATE($A108,"_",AL$2),'Reference data SID'!$B:$M,12,FALSE))</f>
        <v/>
      </c>
      <c r="AM108" s="16" t="str">
        <f>IF(ISERROR(VLOOKUP(CONCATENATE($A108,"_",AM$2),'Reference data SID'!$B:$M,12,FALSE)),"",VLOOKUP(CONCATENATE($A108,"_",AM$2),'Reference data SID'!$B:$M,12,FALSE))</f>
        <v/>
      </c>
      <c r="AN108" s="16" t="str">
        <f>IF(ISERROR(VLOOKUP(CONCATENATE($A108,"_",AN$2),'Reference data SID'!$B:$M,12,FALSE)),"",VLOOKUP(CONCATENATE($A108,"_",AN$2),'Reference data SID'!$B:$M,12,FALSE))</f>
        <v/>
      </c>
      <c r="AO108" s="16" t="str">
        <f>IF(ISERROR(VLOOKUP(CONCATENATE($A108,"_",AO$2),'Reference data SID'!$B:$M,12,FALSE)),"",VLOOKUP(CONCATENATE($A108,"_",AO$2),'Reference data SID'!$B:$M,12,FALSE))</f>
        <v/>
      </c>
      <c r="AP108" s="16" t="str">
        <f>IF(ISERROR(VLOOKUP(CONCATENATE($A108,"_",AP$2),'Reference data SID'!$B:$M,12,FALSE)),"",VLOOKUP(CONCATENATE($A108,"_",AP$2),'Reference data SID'!$B:$M,12,FALSE))</f>
        <v/>
      </c>
      <c r="AQ108" s="16" t="str">
        <f>IF(ISERROR(VLOOKUP(CONCATENATE($A108,"_",AQ$2),'Reference data SID'!$B:$M,12,FALSE)),"",VLOOKUP(CONCATENATE($A108,"_",AQ$2),'Reference data SID'!$B:$M,12,FALSE))</f>
        <v/>
      </c>
      <c r="AR108" s="16" t="str">
        <f>IF(ISERROR(VLOOKUP(CONCATENATE($A108,"_",AR$2),'Reference data SID'!$B:$M,12,FALSE)),"",VLOOKUP(CONCATENATE($A108,"_",AR$2),'Reference data SID'!$B:$M,12,FALSE))</f>
        <v/>
      </c>
      <c r="AS108" s="16" t="str">
        <f>IF(ISERROR(VLOOKUP(CONCATENATE($A108,"_",AS$2),'Reference data SID'!$B:$M,12,FALSE)),"",VLOOKUP(CONCATENATE($A108,"_",AS$2),'Reference data SID'!$B:$M,12,FALSE))</f>
        <v/>
      </c>
      <c r="AT108" s="16" t="str">
        <f>IF(ISERROR(VLOOKUP(CONCATENATE($A108,"_",AT$2),'Reference data SID'!$B:$M,12,FALSE)),"",VLOOKUP(CONCATENATE($A108,"_",AT$2),'Reference data SID'!$B:$M,12,FALSE))</f>
        <v/>
      </c>
    </row>
    <row r="109" spans="1:46" x14ac:dyDescent="0.25">
      <c r="A109">
        <v>105</v>
      </c>
      <c r="B109" s="16" t="str">
        <f>IF(ISERROR(VLOOKUP(CONCATENATE($A109,"_",B$2),'Reference data SID'!$B:$M,12,FALSE)),"",VLOOKUP(CONCATENATE($A109,"_",B$2),'Reference data SID'!$B:$M,12,FALSE))</f>
        <v/>
      </c>
      <c r="C109" s="16" t="str">
        <f>IF(ISERROR(VLOOKUP(CONCATENATE($A109,"_",C$2),'Reference data SID'!$B:$M,12,FALSE)),"",VLOOKUP(CONCATENATE($A109,"_",C$2),'Reference data SID'!$B:$M,12,FALSE))</f>
        <v/>
      </c>
      <c r="D109" s="16" t="str">
        <f>IF(ISERROR(VLOOKUP(CONCATENATE($A109,"_",D$2),'Reference data SID'!$B:$M,12,FALSE)),"",VLOOKUP(CONCATENATE($A109,"_",D$2),'Reference data SID'!$B:$M,12,FALSE))</f>
        <v/>
      </c>
      <c r="E109" s="16" t="str">
        <f>IF(ISERROR(VLOOKUP(CONCATENATE($A109,"_",E$2),'Reference data SID'!$B:$M,12,FALSE)),"",VLOOKUP(CONCATENATE($A109,"_",E$2),'Reference data SID'!$B:$M,12,FALSE))</f>
        <v/>
      </c>
      <c r="F109" s="16" t="str">
        <f>IF(ISERROR(VLOOKUP(CONCATENATE($A109,"_",F$2),'Reference data SID'!$B:$M,12,FALSE)),"",VLOOKUP(CONCATENATE($A109,"_",F$2),'Reference data SID'!$B:$M,12,FALSE))</f>
        <v/>
      </c>
      <c r="G109" s="16" t="str">
        <f>IF(ISERROR(VLOOKUP(CONCATENATE($A109,"_",G$2),'Reference data SID'!$B:$M,12,FALSE)),"",VLOOKUP(CONCATENATE($A109,"_",G$2),'Reference data SID'!$B:$M,12,FALSE))</f>
        <v/>
      </c>
      <c r="H109" s="16" t="str">
        <f>IF(ISERROR(VLOOKUP(CONCATENATE($A109,"_",H$2),'Reference data SID'!$B:$M,12,FALSE)),"",VLOOKUP(CONCATENATE($A109,"_",H$2),'Reference data SID'!$B:$M,12,FALSE))</f>
        <v/>
      </c>
      <c r="I109" s="16" t="str">
        <f>IF(ISERROR(VLOOKUP(CONCATENATE($A109,"_",I$2),'Reference data SID'!$B:$M,12,FALSE)),"",VLOOKUP(CONCATENATE($A109,"_",I$2),'Reference data SID'!$B:$M,12,FALSE))</f>
        <v/>
      </c>
      <c r="J109" s="16" t="str">
        <f>IF(ISERROR(VLOOKUP(CONCATENATE($A109,"_",J$2),'Reference data SID'!$B:$M,12,FALSE)),"",VLOOKUP(CONCATENATE($A109,"_",J$2),'Reference data SID'!$B:$M,12,FALSE))</f>
        <v/>
      </c>
      <c r="K109" s="16" t="str">
        <f>IF(ISERROR(VLOOKUP(CONCATENATE($A109,"_",K$2),'Reference data SID'!$B:$M,12,FALSE)),"",VLOOKUP(CONCATENATE($A109,"_",K$2),'Reference data SID'!$B:$M,12,FALSE))</f>
        <v/>
      </c>
      <c r="L109" s="16" t="str">
        <f>IF(ISERROR(VLOOKUP(CONCATENATE($A109,"_",L$2),'Reference data SID'!$B:$M,12,FALSE)),"",VLOOKUP(CONCATENATE($A109,"_",L$2),'Reference data SID'!$B:$M,12,FALSE))</f>
        <v/>
      </c>
      <c r="M109" s="16" t="str">
        <f>IF(ISERROR(VLOOKUP(CONCATENATE($A109,"_",M$2),'Reference data SID'!$B:$M,12,FALSE)),"",VLOOKUP(CONCATENATE($A109,"_",M$2),'Reference data SID'!$B:$M,12,FALSE))</f>
        <v/>
      </c>
      <c r="N109" s="16" t="str">
        <f>IF(ISERROR(VLOOKUP(CONCATENATE($A109,"_",N$2),'Reference data SID'!$B:$M,12,FALSE)),"",VLOOKUP(CONCATENATE($A109,"_",N$2),'Reference data SID'!$B:$M,12,FALSE))</f>
        <v/>
      </c>
      <c r="O109" s="16" t="str">
        <f>IF(ISERROR(VLOOKUP(CONCATENATE($A109,"_",O$2),'Reference data SID'!$B:$M,12,FALSE)),"",VLOOKUP(CONCATENATE($A109,"_",O$2),'Reference data SID'!$B:$M,12,FALSE))</f>
        <v/>
      </c>
      <c r="P109" s="16" t="str">
        <f>IF(ISERROR(VLOOKUP(CONCATENATE($A109,"_",P$2),'Reference data SID'!$B:$M,12,FALSE)),"",VLOOKUP(CONCATENATE($A109,"_",P$2),'Reference data SID'!$B:$M,12,FALSE))</f>
        <v/>
      </c>
      <c r="Q109" s="16" t="str">
        <f>IF(ISERROR(VLOOKUP(CONCATENATE($A109,"_",Q$2),'Reference data SID'!$B:$M,12,FALSE)),"",VLOOKUP(CONCATENATE($A109,"_",Q$2),'Reference data SID'!$B:$M,12,FALSE))</f>
        <v/>
      </c>
      <c r="R109" s="16" t="str">
        <f>IF(ISERROR(VLOOKUP(CONCATENATE($A109,"_",R$2),'Reference data SID'!$B:$M,12,FALSE)),"",VLOOKUP(CONCATENATE($A109,"_",R$2),'Reference data SID'!$B:$M,12,FALSE))</f>
        <v/>
      </c>
      <c r="S109" s="16" t="str">
        <f>IF(ISERROR(VLOOKUP(CONCATENATE($A109,"_",S$2),'Reference data SID'!$B:$M,12,FALSE)),"",VLOOKUP(CONCATENATE($A109,"_",S$2),'Reference data SID'!$B:$M,12,FALSE))</f>
        <v/>
      </c>
      <c r="T109" s="16" t="str">
        <f>IF(ISERROR(VLOOKUP(CONCATENATE($A109,"_",T$2),'Reference data SID'!$B:$M,12,FALSE)),"",VLOOKUP(CONCATENATE($A109,"_",T$2),'Reference data SID'!$B:$M,12,FALSE))</f>
        <v/>
      </c>
      <c r="U109" s="16" t="str">
        <f>IF(ISERROR(VLOOKUP(CONCATENATE($A109,"_",U$2),'Reference data SID'!$B:$M,12,FALSE)),"",VLOOKUP(CONCATENATE($A109,"_",U$2),'Reference data SID'!$B:$M,12,FALSE))</f>
        <v/>
      </c>
      <c r="V109" s="16" t="str">
        <f>IF(ISERROR(VLOOKUP(CONCATENATE($A109,"_",V$2),'Reference data SID'!$B:$M,12,FALSE)),"",VLOOKUP(CONCATENATE($A109,"_",V$2),'Reference data SID'!$B:$M,12,FALSE))</f>
        <v/>
      </c>
      <c r="W109" s="16" t="str">
        <f>IF(ISERROR(VLOOKUP(CONCATENATE($A109,"_",W$2),'Reference data SID'!$B:$M,12,FALSE)),"",VLOOKUP(CONCATENATE($A109,"_",W$2),'Reference data SID'!$B:$M,12,FALSE))</f>
        <v/>
      </c>
      <c r="X109" s="16" t="str">
        <f>IF(ISERROR(VLOOKUP(CONCATENATE($A109,"_",X$2),'Reference data SID'!$B:$M,12,FALSE)),"",VLOOKUP(CONCATENATE($A109,"_",X$2),'Reference data SID'!$B:$M,12,FALSE))</f>
        <v/>
      </c>
      <c r="Y109" s="17" t="str">
        <f>IF(ISERROR(VLOOKUP(CONCATENATE($A109,"_",Y$2),'Reference data SID'!$B:$M,12,FALSE)),"",VLOOKUP(CONCATENATE($A109,"_",Y$2),'Reference data SID'!$B:$M,12,FALSE))</f>
        <v>-</v>
      </c>
      <c r="Z109" s="16" t="str">
        <f>IF(ISERROR(VLOOKUP(CONCATENATE($A109,"_",Z$2),'Reference data SID'!$B:$M,12,FALSE)),"",VLOOKUP(CONCATENATE($A109,"_",Z$2),'Reference data SID'!$B:$M,12,FALSE))</f>
        <v/>
      </c>
      <c r="AA109" s="16" t="str">
        <f>IF(ISERROR(VLOOKUP(CONCATENATE($A109,"_",AA$2),'Reference data SID'!$B:$M,12,FALSE)),"",VLOOKUP(CONCATENATE($A109,"_",AA$2),'Reference data SID'!$B:$M,12,FALSE))</f>
        <v/>
      </c>
      <c r="AB109" s="16" t="str">
        <f>IF(ISERROR(VLOOKUP(CONCATENATE($A109,"_",AB$2),'Reference data SID'!$B:$M,12,FALSE)),"",VLOOKUP(CONCATENATE($A109,"_",AB$2),'Reference data SID'!$B:$M,12,FALSE))</f>
        <v/>
      </c>
      <c r="AC109" s="16" t="str">
        <f>IF(ISERROR(VLOOKUP(CONCATENATE($A109,"_",AC$2),'Reference data SID'!$B:$M,12,FALSE)),"",VLOOKUP(CONCATENATE($A109,"_",AC$2),'Reference data SID'!$B:$M,12,FALSE))</f>
        <v/>
      </c>
      <c r="AD109" s="16" t="str">
        <f>IF(ISERROR(VLOOKUP(CONCATENATE($A109,"_",AD$2),'Reference data SID'!$B:$M,12,FALSE)),"",VLOOKUP(CONCATENATE($A109,"_",AD$2),'Reference data SID'!$B:$M,12,FALSE))</f>
        <v/>
      </c>
      <c r="AE109" s="16" t="str">
        <f>IF(ISERROR(VLOOKUP(CONCATENATE($A109,"_",AE$2),'Reference data SID'!$B:$M,12,FALSE)),"",VLOOKUP(CONCATENATE($A109,"_",AE$2),'Reference data SID'!$B:$M,12,FALSE))</f>
        <v/>
      </c>
      <c r="AF109" s="16" t="str">
        <f>IF(ISERROR(VLOOKUP(CONCATENATE($A109,"_",AF$2),'Reference data SID'!$B:$M,12,FALSE)),"",VLOOKUP(CONCATENATE($A109,"_",AF$2),'Reference data SID'!$B:$M,12,FALSE))</f>
        <v/>
      </c>
      <c r="AG109" s="16" t="str">
        <f>IF(ISERROR(VLOOKUP(CONCATENATE($A109,"_",AG$2),'Reference data SID'!$B:$M,12,FALSE)),"",VLOOKUP(CONCATENATE($A109,"_",AG$2),'Reference data SID'!$B:$M,12,FALSE))</f>
        <v/>
      </c>
      <c r="AH109" s="16" t="str">
        <f>IF(ISERROR(VLOOKUP(CONCATENATE($A109,"_",AH$2),'Reference data SID'!$B:$M,12,FALSE)),"",VLOOKUP(CONCATENATE($A109,"_",AH$2),'Reference data SID'!$B:$M,12,FALSE))</f>
        <v/>
      </c>
      <c r="AI109" s="16" t="str">
        <f>IF(ISERROR(VLOOKUP(CONCATENATE($A109,"_",AI$2),'Reference data SID'!$B:$M,12,FALSE)),"",VLOOKUP(CONCATENATE($A109,"_",AI$2),'Reference data SID'!$B:$M,12,FALSE))</f>
        <v/>
      </c>
      <c r="AJ109" s="16" t="str">
        <f>IF(ISERROR(VLOOKUP(CONCATENATE($A109,"_",AJ$2),'Reference data SID'!$B:$M,12,FALSE)),"",VLOOKUP(CONCATENATE($A109,"_",AJ$2),'Reference data SID'!$B:$M,12,FALSE))</f>
        <v/>
      </c>
      <c r="AK109" s="16" t="str">
        <f>IF(ISERROR(VLOOKUP(CONCATENATE($A109,"_",AK$2),'Reference data SID'!$B:$M,12,FALSE)),"",VLOOKUP(CONCATENATE($A109,"_",AK$2),'Reference data SID'!$B:$M,12,FALSE))</f>
        <v/>
      </c>
      <c r="AL109" s="16" t="str">
        <f>IF(ISERROR(VLOOKUP(CONCATENATE($A109,"_",AL$2),'Reference data SID'!$B:$M,12,FALSE)),"",VLOOKUP(CONCATENATE($A109,"_",AL$2),'Reference data SID'!$B:$M,12,FALSE))</f>
        <v/>
      </c>
      <c r="AM109" s="16" t="str">
        <f>IF(ISERROR(VLOOKUP(CONCATENATE($A109,"_",AM$2),'Reference data SID'!$B:$M,12,FALSE)),"",VLOOKUP(CONCATENATE($A109,"_",AM$2),'Reference data SID'!$B:$M,12,FALSE))</f>
        <v/>
      </c>
      <c r="AN109" s="16" t="str">
        <f>IF(ISERROR(VLOOKUP(CONCATENATE($A109,"_",AN$2),'Reference data SID'!$B:$M,12,FALSE)),"",VLOOKUP(CONCATENATE($A109,"_",AN$2),'Reference data SID'!$B:$M,12,FALSE))</f>
        <v/>
      </c>
      <c r="AO109" s="16" t="str">
        <f>IF(ISERROR(VLOOKUP(CONCATENATE($A109,"_",AO$2),'Reference data SID'!$B:$M,12,FALSE)),"",VLOOKUP(CONCATENATE($A109,"_",AO$2),'Reference data SID'!$B:$M,12,FALSE))</f>
        <v/>
      </c>
      <c r="AP109" s="16" t="str">
        <f>IF(ISERROR(VLOOKUP(CONCATENATE($A109,"_",AP$2),'Reference data SID'!$B:$M,12,FALSE)),"",VLOOKUP(CONCATENATE($A109,"_",AP$2),'Reference data SID'!$B:$M,12,FALSE))</f>
        <v/>
      </c>
      <c r="AQ109" s="16" t="str">
        <f>IF(ISERROR(VLOOKUP(CONCATENATE($A109,"_",AQ$2),'Reference data SID'!$B:$M,12,FALSE)),"",VLOOKUP(CONCATENATE($A109,"_",AQ$2),'Reference data SID'!$B:$M,12,FALSE))</f>
        <v/>
      </c>
      <c r="AR109" s="16" t="str">
        <f>IF(ISERROR(VLOOKUP(CONCATENATE($A109,"_",AR$2),'Reference data SID'!$B:$M,12,FALSE)),"",VLOOKUP(CONCATENATE($A109,"_",AR$2),'Reference data SID'!$B:$M,12,FALSE))</f>
        <v/>
      </c>
      <c r="AS109" s="16" t="str">
        <f>IF(ISERROR(VLOOKUP(CONCATENATE($A109,"_",AS$2),'Reference data SID'!$B:$M,12,FALSE)),"",VLOOKUP(CONCATENATE($A109,"_",AS$2),'Reference data SID'!$B:$M,12,FALSE))</f>
        <v/>
      </c>
      <c r="AT109" s="16" t="str">
        <f>IF(ISERROR(VLOOKUP(CONCATENATE($A109,"_",AT$2),'Reference data SID'!$B:$M,12,FALSE)),"",VLOOKUP(CONCATENATE($A109,"_",AT$2),'Reference data SID'!$B:$M,12,FALSE))</f>
        <v/>
      </c>
    </row>
    <row r="110" spans="1:46" x14ac:dyDescent="0.25">
      <c r="A110">
        <v>106</v>
      </c>
      <c r="B110" s="16" t="str">
        <f>IF(ISERROR(VLOOKUP(CONCATENATE($A110,"_",B$2),'Reference data SID'!$B:$M,12,FALSE)),"",VLOOKUP(CONCATENATE($A110,"_",B$2),'Reference data SID'!$B:$M,12,FALSE))</f>
        <v/>
      </c>
      <c r="C110" s="16" t="str">
        <f>IF(ISERROR(VLOOKUP(CONCATENATE($A110,"_",C$2),'Reference data SID'!$B:$M,12,FALSE)),"",VLOOKUP(CONCATENATE($A110,"_",C$2),'Reference data SID'!$B:$M,12,FALSE))</f>
        <v/>
      </c>
      <c r="D110" s="16" t="str">
        <f>IF(ISERROR(VLOOKUP(CONCATENATE($A110,"_",D$2),'Reference data SID'!$B:$M,12,FALSE)),"",VLOOKUP(CONCATENATE($A110,"_",D$2),'Reference data SID'!$B:$M,12,FALSE))</f>
        <v/>
      </c>
      <c r="E110" s="16" t="str">
        <f>IF(ISERROR(VLOOKUP(CONCATENATE($A110,"_",E$2),'Reference data SID'!$B:$M,12,FALSE)),"",VLOOKUP(CONCATENATE($A110,"_",E$2),'Reference data SID'!$B:$M,12,FALSE))</f>
        <v/>
      </c>
      <c r="F110" s="16" t="str">
        <f>IF(ISERROR(VLOOKUP(CONCATENATE($A110,"_",F$2),'Reference data SID'!$B:$M,12,FALSE)),"",VLOOKUP(CONCATENATE($A110,"_",F$2),'Reference data SID'!$B:$M,12,FALSE))</f>
        <v/>
      </c>
      <c r="G110" s="16" t="str">
        <f>IF(ISERROR(VLOOKUP(CONCATENATE($A110,"_",G$2),'Reference data SID'!$B:$M,12,FALSE)),"",VLOOKUP(CONCATENATE($A110,"_",G$2),'Reference data SID'!$B:$M,12,FALSE))</f>
        <v/>
      </c>
      <c r="H110" s="16" t="str">
        <f>IF(ISERROR(VLOOKUP(CONCATENATE($A110,"_",H$2),'Reference data SID'!$B:$M,12,FALSE)),"",VLOOKUP(CONCATENATE($A110,"_",H$2),'Reference data SID'!$B:$M,12,FALSE))</f>
        <v/>
      </c>
      <c r="I110" s="16" t="str">
        <f>IF(ISERROR(VLOOKUP(CONCATENATE($A110,"_",I$2),'Reference data SID'!$B:$M,12,FALSE)),"",VLOOKUP(CONCATENATE($A110,"_",I$2),'Reference data SID'!$B:$M,12,FALSE))</f>
        <v/>
      </c>
      <c r="J110" s="16" t="str">
        <f>IF(ISERROR(VLOOKUP(CONCATENATE($A110,"_",J$2),'Reference data SID'!$B:$M,12,FALSE)),"",VLOOKUP(CONCATENATE($A110,"_",J$2),'Reference data SID'!$B:$M,12,FALSE))</f>
        <v/>
      </c>
      <c r="K110" s="16" t="str">
        <f>IF(ISERROR(VLOOKUP(CONCATENATE($A110,"_",K$2),'Reference data SID'!$B:$M,12,FALSE)),"",VLOOKUP(CONCATENATE($A110,"_",K$2),'Reference data SID'!$B:$M,12,FALSE))</f>
        <v/>
      </c>
      <c r="L110" s="16" t="str">
        <f>IF(ISERROR(VLOOKUP(CONCATENATE($A110,"_",L$2),'Reference data SID'!$B:$M,12,FALSE)),"",VLOOKUP(CONCATENATE($A110,"_",L$2),'Reference data SID'!$B:$M,12,FALSE))</f>
        <v/>
      </c>
      <c r="M110" s="16" t="str">
        <f>IF(ISERROR(VLOOKUP(CONCATENATE($A110,"_",M$2),'Reference data SID'!$B:$M,12,FALSE)),"",VLOOKUP(CONCATENATE($A110,"_",M$2),'Reference data SID'!$B:$M,12,FALSE))</f>
        <v/>
      </c>
      <c r="N110" s="16" t="str">
        <f>IF(ISERROR(VLOOKUP(CONCATENATE($A110,"_",N$2),'Reference data SID'!$B:$M,12,FALSE)),"",VLOOKUP(CONCATENATE($A110,"_",N$2),'Reference data SID'!$B:$M,12,FALSE))</f>
        <v/>
      </c>
      <c r="O110" s="16" t="str">
        <f>IF(ISERROR(VLOOKUP(CONCATENATE($A110,"_",O$2),'Reference data SID'!$B:$M,12,FALSE)),"",VLOOKUP(CONCATENATE($A110,"_",O$2),'Reference data SID'!$B:$M,12,FALSE))</f>
        <v/>
      </c>
      <c r="P110" s="16" t="str">
        <f>IF(ISERROR(VLOOKUP(CONCATENATE($A110,"_",P$2),'Reference data SID'!$B:$M,12,FALSE)),"",VLOOKUP(CONCATENATE($A110,"_",P$2),'Reference data SID'!$B:$M,12,FALSE))</f>
        <v/>
      </c>
      <c r="Q110" s="16" t="str">
        <f>IF(ISERROR(VLOOKUP(CONCATENATE($A110,"_",Q$2),'Reference data SID'!$B:$M,12,FALSE)),"",VLOOKUP(CONCATENATE($A110,"_",Q$2),'Reference data SID'!$B:$M,12,FALSE))</f>
        <v/>
      </c>
      <c r="R110" s="16" t="str">
        <f>IF(ISERROR(VLOOKUP(CONCATENATE($A110,"_",R$2),'Reference data SID'!$B:$M,12,FALSE)),"",VLOOKUP(CONCATENATE($A110,"_",R$2),'Reference data SID'!$B:$M,12,FALSE))</f>
        <v/>
      </c>
      <c r="S110" s="16" t="str">
        <f>IF(ISERROR(VLOOKUP(CONCATENATE($A110,"_",S$2),'Reference data SID'!$B:$M,12,FALSE)),"",VLOOKUP(CONCATENATE($A110,"_",S$2),'Reference data SID'!$B:$M,12,FALSE))</f>
        <v/>
      </c>
      <c r="T110" s="16" t="str">
        <f>IF(ISERROR(VLOOKUP(CONCATENATE($A110,"_",T$2),'Reference data SID'!$B:$M,12,FALSE)),"",VLOOKUP(CONCATENATE($A110,"_",T$2),'Reference data SID'!$B:$M,12,FALSE))</f>
        <v/>
      </c>
      <c r="U110" s="16" t="str">
        <f>IF(ISERROR(VLOOKUP(CONCATENATE($A110,"_",U$2),'Reference data SID'!$B:$M,12,FALSE)),"",VLOOKUP(CONCATENATE($A110,"_",U$2),'Reference data SID'!$B:$M,12,FALSE))</f>
        <v/>
      </c>
      <c r="V110" s="16" t="str">
        <f>IF(ISERROR(VLOOKUP(CONCATENATE($A110,"_",V$2),'Reference data SID'!$B:$M,12,FALSE)),"",VLOOKUP(CONCATENATE($A110,"_",V$2),'Reference data SID'!$B:$M,12,FALSE))</f>
        <v/>
      </c>
      <c r="W110" s="16" t="str">
        <f>IF(ISERROR(VLOOKUP(CONCATENATE($A110,"_",W$2),'Reference data SID'!$B:$M,12,FALSE)),"",VLOOKUP(CONCATENATE($A110,"_",W$2),'Reference data SID'!$B:$M,12,FALSE))</f>
        <v/>
      </c>
      <c r="X110" s="16" t="str">
        <f>IF(ISERROR(VLOOKUP(CONCATENATE($A110,"_",X$2),'Reference data SID'!$B:$M,12,FALSE)),"",VLOOKUP(CONCATENATE($A110,"_",X$2),'Reference data SID'!$B:$M,12,FALSE))</f>
        <v/>
      </c>
      <c r="Y110" s="17" t="str">
        <f>IF(ISERROR(VLOOKUP(CONCATENATE($A110,"_",Y$2),'Reference data SID'!$B:$M,12,FALSE)),"",VLOOKUP(CONCATENATE($A110,"_",Y$2),'Reference data SID'!$B:$M,12,FALSE))</f>
        <v>-</v>
      </c>
      <c r="Z110" s="16" t="str">
        <f>IF(ISERROR(VLOOKUP(CONCATENATE($A110,"_",Z$2),'Reference data SID'!$B:$M,12,FALSE)),"",VLOOKUP(CONCATENATE($A110,"_",Z$2),'Reference data SID'!$B:$M,12,FALSE))</f>
        <v/>
      </c>
      <c r="AA110" s="16" t="str">
        <f>IF(ISERROR(VLOOKUP(CONCATENATE($A110,"_",AA$2),'Reference data SID'!$B:$M,12,FALSE)),"",VLOOKUP(CONCATENATE($A110,"_",AA$2),'Reference data SID'!$B:$M,12,FALSE))</f>
        <v/>
      </c>
      <c r="AB110" s="16" t="str">
        <f>IF(ISERROR(VLOOKUP(CONCATENATE($A110,"_",AB$2),'Reference data SID'!$B:$M,12,FALSE)),"",VLOOKUP(CONCATENATE($A110,"_",AB$2),'Reference data SID'!$B:$M,12,FALSE))</f>
        <v/>
      </c>
      <c r="AC110" s="16" t="str">
        <f>IF(ISERROR(VLOOKUP(CONCATENATE($A110,"_",AC$2),'Reference data SID'!$B:$M,12,FALSE)),"",VLOOKUP(CONCATENATE($A110,"_",AC$2),'Reference data SID'!$B:$M,12,FALSE))</f>
        <v/>
      </c>
      <c r="AD110" s="16" t="str">
        <f>IF(ISERROR(VLOOKUP(CONCATENATE($A110,"_",AD$2),'Reference data SID'!$B:$M,12,FALSE)),"",VLOOKUP(CONCATENATE($A110,"_",AD$2),'Reference data SID'!$B:$M,12,FALSE))</f>
        <v/>
      </c>
      <c r="AE110" s="16" t="str">
        <f>IF(ISERROR(VLOOKUP(CONCATENATE($A110,"_",AE$2),'Reference data SID'!$B:$M,12,FALSE)),"",VLOOKUP(CONCATENATE($A110,"_",AE$2),'Reference data SID'!$B:$M,12,FALSE))</f>
        <v/>
      </c>
      <c r="AF110" s="16" t="str">
        <f>IF(ISERROR(VLOOKUP(CONCATENATE($A110,"_",AF$2),'Reference data SID'!$B:$M,12,FALSE)),"",VLOOKUP(CONCATENATE($A110,"_",AF$2),'Reference data SID'!$B:$M,12,FALSE))</f>
        <v/>
      </c>
      <c r="AG110" s="16" t="str">
        <f>IF(ISERROR(VLOOKUP(CONCATENATE($A110,"_",AG$2),'Reference data SID'!$B:$M,12,FALSE)),"",VLOOKUP(CONCATENATE($A110,"_",AG$2),'Reference data SID'!$B:$M,12,FALSE))</f>
        <v/>
      </c>
      <c r="AH110" s="16" t="str">
        <f>IF(ISERROR(VLOOKUP(CONCATENATE($A110,"_",AH$2),'Reference data SID'!$B:$M,12,FALSE)),"",VLOOKUP(CONCATENATE($A110,"_",AH$2),'Reference data SID'!$B:$M,12,FALSE))</f>
        <v/>
      </c>
      <c r="AI110" s="16" t="str">
        <f>IF(ISERROR(VLOOKUP(CONCATENATE($A110,"_",AI$2),'Reference data SID'!$B:$M,12,FALSE)),"",VLOOKUP(CONCATENATE($A110,"_",AI$2),'Reference data SID'!$B:$M,12,FALSE))</f>
        <v/>
      </c>
      <c r="AJ110" s="16" t="str">
        <f>IF(ISERROR(VLOOKUP(CONCATENATE($A110,"_",AJ$2),'Reference data SID'!$B:$M,12,FALSE)),"",VLOOKUP(CONCATENATE($A110,"_",AJ$2),'Reference data SID'!$B:$M,12,FALSE))</f>
        <v/>
      </c>
      <c r="AK110" s="16" t="str">
        <f>IF(ISERROR(VLOOKUP(CONCATENATE($A110,"_",AK$2),'Reference data SID'!$B:$M,12,FALSE)),"",VLOOKUP(CONCATENATE($A110,"_",AK$2),'Reference data SID'!$B:$M,12,FALSE))</f>
        <v/>
      </c>
      <c r="AL110" s="16" t="str">
        <f>IF(ISERROR(VLOOKUP(CONCATENATE($A110,"_",AL$2),'Reference data SID'!$B:$M,12,FALSE)),"",VLOOKUP(CONCATENATE($A110,"_",AL$2),'Reference data SID'!$B:$M,12,FALSE))</f>
        <v/>
      </c>
      <c r="AM110" s="16" t="str">
        <f>IF(ISERROR(VLOOKUP(CONCATENATE($A110,"_",AM$2),'Reference data SID'!$B:$M,12,FALSE)),"",VLOOKUP(CONCATENATE($A110,"_",AM$2),'Reference data SID'!$B:$M,12,FALSE))</f>
        <v/>
      </c>
      <c r="AN110" s="16" t="str">
        <f>IF(ISERROR(VLOOKUP(CONCATENATE($A110,"_",AN$2),'Reference data SID'!$B:$M,12,FALSE)),"",VLOOKUP(CONCATENATE($A110,"_",AN$2),'Reference data SID'!$B:$M,12,FALSE))</f>
        <v/>
      </c>
      <c r="AO110" s="16" t="str">
        <f>IF(ISERROR(VLOOKUP(CONCATENATE($A110,"_",AO$2),'Reference data SID'!$B:$M,12,FALSE)),"",VLOOKUP(CONCATENATE($A110,"_",AO$2),'Reference data SID'!$B:$M,12,FALSE))</f>
        <v/>
      </c>
      <c r="AP110" s="16" t="str">
        <f>IF(ISERROR(VLOOKUP(CONCATENATE($A110,"_",AP$2),'Reference data SID'!$B:$M,12,FALSE)),"",VLOOKUP(CONCATENATE($A110,"_",AP$2),'Reference data SID'!$B:$M,12,FALSE))</f>
        <v/>
      </c>
      <c r="AQ110" s="16" t="str">
        <f>IF(ISERROR(VLOOKUP(CONCATENATE($A110,"_",AQ$2),'Reference data SID'!$B:$M,12,FALSE)),"",VLOOKUP(CONCATENATE($A110,"_",AQ$2),'Reference data SID'!$B:$M,12,FALSE))</f>
        <v/>
      </c>
      <c r="AR110" s="16" t="str">
        <f>IF(ISERROR(VLOOKUP(CONCATENATE($A110,"_",AR$2),'Reference data SID'!$B:$M,12,FALSE)),"",VLOOKUP(CONCATENATE($A110,"_",AR$2),'Reference data SID'!$B:$M,12,FALSE))</f>
        <v/>
      </c>
      <c r="AS110" s="16" t="str">
        <f>IF(ISERROR(VLOOKUP(CONCATENATE($A110,"_",AS$2),'Reference data SID'!$B:$M,12,FALSE)),"",VLOOKUP(CONCATENATE($A110,"_",AS$2),'Reference data SID'!$B:$M,12,FALSE))</f>
        <v/>
      </c>
      <c r="AT110" s="16" t="str">
        <f>IF(ISERROR(VLOOKUP(CONCATENATE($A110,"_",AT$2),'Reference data SID'!$B:$M,12,FALSE)),"",VLOOKUP(CONCATENATE($A110,"_",AT$2),'Reference data SID'!$B:$M,12,FALSE))</f>
        <v/>
      </c>
    </row>
    <row r="111" spans="1:46" x14ac:dyDescent="0.25">
      <c r="A111">
        <v>107</v>
      </c>
      <c r="B111" s="16" t="str">
        <f>IF(ISERROR(VLOOKUP(CONCATENATE($A111,"_",B$2),'Reference data SID'!$B:$M,12,FALSE)),"",VLOOKUP(CONCATENATE($A111,"_",B$2),'Reference data SID'!$B:$M,12,FALSE))</f>
        <v/>
      </c>
      <c r="C111" s="16" t="str">
        <f>IF(ISERROR(VLOOKUP(CONCATENATE($A111,"_",C$2),'Reference data SID'!$B:$M,12,FALSE)),"",VLOOKUP(CONCATENATE($A111,"_",C$2),'Reference data SID'!$B:$M,12,FALSE))</f>
        <v/>
      </c>
      <c r="D111" s="16" t="str">
        <f>IF(ISERROR(VLOOKUP(CONCATENATE($A111,"_",D$2),'Reference data SID'!$B:$M,12,FALSE)),"",VLOOKUP(CONCATENATE($A111,"_",D$2),'Reference data SID'!$B:$M,12,FALSE))</f>
        <v/>
      </c>
      <c r="E111" s="16" t="str">
        <f>IF(ISERROR(VLOOKUP(CONCATENATE($A111,"_",E$2),'Reference data SID'!$B:$M,12,FALSE)),"",VLOOKUP(CONCATENATE($A111,"_",E$2),'Reference data SID'!$B:$M,12,FALSE))</f>
        <v/>
      </c>
      <c r="F111" s="16" t="str">
        <f>IF(ISERROR(VLOOKUP(CONCATENATE($A111,"_",F$2),'Reference data SID'!$B:$M,12,FALSE)),"",VLOOKUP(CONCATENATE($A111,"_",F$2),'Reference data SID'!$B:$M,12,FALSE))</f>
        <v/>
      </c>
      <c r="G111" s="16" t="str">
        <f>IF(ISERROR(VLOOKUP(CONCATENATE($A111,"_",G$2),'Reference data SID'!$B:$M,12,FALSE)),"",VLOOKUP(CONCATENATE($A111,"_",G$2),'Reference data SID'!$B:$M,12,FALSE))</f>
        <v/>
      </c>
      <c r="H111" s="16" t="str">
        <f>IF(ISERROR(VLOOKUP(CONCATENATE($A111,"_",H$2),'Reference data SID'!$B:$M,12,FALSE)),"",VLOOKUP(CONCATENATE($A111,"_",H$2),'Reference data SID'!$B:$M,12,FALSE))</f>
        <v/>
      </c>
      <c r="I111" s="16" t="str">
        <f>IF(ISERROR(VLOOKUP(CONCATENATE($A111,"_",I$2),'Reference data SID'!$B:$M,12,FALSE)),"",VLOOKUP(CONCATENATE($A111,"_",I$2),'Reference data SID'!$B:$M,12,FALSE))</f>
        <v/>
      </c>
      <c r="J111" s="16" t="str">
        <f>IF(ISERROR(VLOOKUP(CONCATENATE($A111,"_",J$2),'Reference data SID'!$B:$M,12,FALSE)),"",VLOOKUP(CONCATENATE($A111,"_",J$2),'Reference data SID'!$B:$M,12,FALSE))</f>
        <v/>
      </c>
      <c r="K111" s="16" t="str">
        <f>IF(ISERROR(VLOOKUP(CONCATENATE($A111,"_",K$2),'Reference data SID'!$B:$M,12,FALSE)),"",VLOOKUP(CONCATENATE($A111,"_",K$2),'Reference data SID'!$B:$M,12,FALSE))</f>
        <v/>
      </c>
      <c r="L111" s="16" t="str">
        <f>IF(ISERROR(VLOOKUP(CONCATENATE($A111,"_",L$2),'Reference data SID'!$B:$M,12,FALSE)),"",VLOOKUP(CONCATENATE($A111,"_",L$2),'Reference data SID'!$B:$M,12,FALSE))</f>
        <v/>
      </c>
      <c r="M111" s="16" t="str">
        <f>IF(ISERROR(VLOOKUP(CONCATENATE($A111,"_",M$2),'Reference data SID'!$B:$M,12,FALSE)),"",VLOOKUP(CONCATENATE($A111,"_",M$2),'Reference data SID'!$B:$M,12,FALSE))</f>
        <v/>
      </c>
      <c r="N111" s="16" t="str">
        <f>IF(ISERROR(VLOOKUP(CONCATENATE($A111,"_",N$2),'Reference data SID'!$B:$M,12,FALSE)),"",VLOOKUP(CONCATENATE($A111,"_",N$2),'Reference data SID'!$B:$M,12,FALSE))</f>
        <v/>
      </c>
      <c r="O111" s="16" t="str">
        <f>IF(ISERROR(VLOOKUP(CONCATENATE($A111,"_",O$2),'Reference data SID'!$B:$M,12,FALSE)),"",VLOOKUP(CONCATENATE($A111,"_",O$2),'Reference data SID'!$B:$M,12,FALSE))</f>
        <v/>
      </c>
      <c r="P111" s="16" t="str">
        <f>IF(ISERROR(VLOOKUP(CONCATENATE($A111,"_",P$2),'Reference data SID'!$B:$M,12,FALSE)),"",VLOOKUP(CONCATENATE($A111,"_",P$2),'Reference data SID'!$B:$M,12,FALSE))</f>
        <v/>
      </c>
      <c r="Q111" s="16" t="str">
        <f>IF(ISERROR(VLOOKUP(CONCATENATE($A111,"_",Q$2),'Reference data SID'!$B:$M,12,FALSE)),"",VLOOKUP(CONCATENATE($A111,"_",Q$2),'Reference data SID'!$B:$M,12,FALSE))</f>
        <v/>
      </c>
      <c r="R111" s="16" t="str">
        <f>IF(ISERROR(VLOOKUP(CONCATENATE($A111,"_",R$2),'Reference data SID'!$B:$M,12,FALSE)),"",VLOOKUP(CONCATENATE($A111,"_",R$2),'Reference data SID'!$B:$M,12,FALSE))</f>
        <v/>
      </c>
      <c r="S111" s="16" t="str">
        <f>IF(ISERROR(VLOOKUP(CONCATENATE($A111,"_",S$2),'Reference data SID'!$B:$M,12,FALSE)),"",VLOOKUP(CONCATENATE($A111,"_",S$2),'Reference data SID'!$B:$M,12,FALSE))</f>
        <v/>
      </c>
      <c r="T111" s="16" t="str">
        <f>IF(ISERROR(VLOOKUP(CONCATENATE($A111,"_",T$2),'Reference data SID'!$B:$M,12,FALSE)),"",VLOOKUP(CONCATENATE($A111,"_",T$2),'Reference data SID'!$B:$M,12,FALSE))</f>
        <v/>
      </c>
      <c r="U111" s="16" t="str">
        <f>IF(ISERROR(VLOOKUP(CONCATENATE($A111,"_",U$2),'Reference data SID'!$B:$M,12,FALSE)),"",VLOOKUP(CONCATENATE($A111,"_",U$2),'Reference data SID'!$B:$M,12,FALSE))</f>
        <v/>
      </c>
      <c r="V111" s="16" t="str">
        <f>IF(ISERROR(VLOOKUP(CONCATENATE($A111,"_",V$2),'Reference data SID'!$B:$M,12,FALSE)),"",VLOOKUP(CONCATENATE($A111,"_",V$2),'Reference data SID'!$B:$M,12,FALSE))</f>
        <v/>
      </c>
      <c r="W111" s="16" t="str">
        <f>IF(ISERROR(VLOOKUP(CONCATENATE($A111,"_",W$2),'Reference data SID'!$B:$M,12,FALSE)),"",VLOOKUP(CONCATENATE($A111,"_",W$2),'Reference data SID'!$B:$M,12,FALSE))</f>
        <v/>
      </c>
      <c r="X111" s="16" t="str">
        <f>IF(ISERROR(VLOOKUP(CONCATENATE($A111,"_",X$2),'Reference data SID'!$B:$M,12,FALSE)),"",VLOOKUP(CONCATENATE($A111,"_",X$2),'Reference data SID'!$B:$M,12,FALSE))</f>
        <v/>
      </c>
      <c r="Y111" s="17" t="str">
        <f>IF(ISERROR(VLOOKUP(CONCATENATE($A111,"_",Y$2),'Reference data SID'!$B:$M,12,FALSE)),"",VLOOKUP(CONCATENATE($A111,"_",Y$2),'Reference data SID'!$B:$M,12,FALSE))</f>
        <v>-</v>
      </c>
      <c r="Z111" s="16" t="str">
        <f>IF(ISERROR(VLOOKUP(CONCATENATE($A111,"_",Z$2),'Reference data SID'!$B:$M,12,FALSE)),"",VLOOKUP(CONCATENATE($A111,"_",Z$2),'Reference data SID'!$B:$M,12,FALSE))</f>
        <v/>
      </c>
      <c r="AA111" s="16" t="str">
        <f>IF(ISERROR(VLOOKUP(CONCATENATE($A111,"_",AA$2),'Reference data SID'!$B:$M,12,FALSE)),"",VLOOKUP(CONCATENATE($A111,"_",AA$2),'Reference data SID'!$B:$M,12,FALSE))</f>
        <v/>
      </c>
      <c r="AB111" s="16" t="str">
        <f>IF(ISERROR(VLOOKUP(CONCATENATE($A111,"_",AB$2),'Reference data SID'!$B:$M,12,FALSE)),"",VLOOKUP(CONCATENATE($A111,"_",AB$2),'Reference data SID'!$B:$M,12,FALSE))</f>
        <v/>
      </c>
      <c r="AC111" s="16" t="str">
        <f>IF(ISERROR(VLOOKUP(CONCATENATE($A111,"_",AC$2),'Reference data SID'!$B:$M,12,FALSE)),"",VLOOKUP(CONCATENATE($A111,"_",AC$2),'Reference data SID'!$B:$M,12,FALSE))</f>
        <v/>
      </c>
      <c r="AD111" s="16" t="str">
        <f>IF(ISERROR(VLOOKUP(CONCATENATE($A111,"_",AD$2),'Reference data SID'!$B:$M,12,FALSE)),"",VLOOKUP(CONCATENATE($A111,"_",AD$2),'Reference data SID'!$B:$M,12,FALSE))</f>
        <v/>
      </c>
      <c r="AE111" s="16" t="str">
        <f>IF(ISERROR(VLOOKUP(CONCATENATE($A111,"_",AE$2),'Reference data SID'!$B:$M,12,FALSE)),"",VLOOKUP(CONCATENATE($A111,"_",AE$2),'Reference data SID'!$B:$M,12,FALSE))</f>
        <v/>
      </c>
      <c r="AF111" s="16" t="str">
        <f>IF(ISERROR(VLOOKUP(CONCATENATE($A111,"_",AF$2),'Reference data SID'!$B:$M,12,FALSE)),"",VLOOKUP(CONCATENATE($A111,"_",AF$2),'Reference data SID'!$B:$M,12,FALSE))</f>
        <v/>
      </c>
      <c r="AG111" s="16" t="str">
        <f>IF(ISERROR(VLOOKUP(CONCATENATE($A111,"_",AG$2),'Reference data SID'!$B:$M,12,FALSE)),"",VLOOKUP(CONCATENATE($A111,"_",AG$2),'Reference data SID'!$B:$M,12,FALSE))</f>
        <v/>
      </c>
      <c r="AH111" s="16" t="str">
        <f>IF(ISERROR(VLOOKUP(CONCATENATE($A111,"_",AH$2),'Reference data SID'!$B:$M,12,FALSE)),"",VLOOKUP(CONCATENATE($A111,"_",AH$2),'Reference data SID'!$B:$M,12,FALSE))</f>
        <v/>
      </c>
      <c r="AI111" s="16" t="str">
        <f>IF(ISERROR(VLOOKUP(CONCATENATE($A111,"_",AI$2),'Reference data SID'!$B:$M,12,FALSE)),"",VLOOKUP(CONCATENATE($A111,"_",AI$2),'Reference data SID'!$B:$M,12,FALSE))</f>
        <v/>
      </c>
      <c r="AJ111" s="16" t="str">
        <f>IF(ISERROR(VLOOKUP(CONCATENATE($A111,"_",AJ$2),'Reference data SID'!$B:$M,12,FALSE)),"",VLOOKUP(CONCATENATE($A111,"_",AJ$2),'Reference data SID'!$B:$M,12,FALSE))</f>
        <v/>
      </c>
      <c r="AK111" s="16" t="str">
        <f>IF(ISERROR(VLOOKUP(CONCATENATE($A111,"_",AK$2),'Reference data SID'!$B:$M,12,FALSE)),"",VLOOKUP(CONCATENATE($A111,"_",AK$2),'Reference data SID'!$B:$M,12,FALSE))</f>
        <v/>
      </c>
      <c r="AL111" s="16" t="str">
        <f>IF(ISERROR(VLOOKUP(CONCATENATE($A111,"_",AL$2),'Reference data SID'!$B:$M,12,FALSE)),"",VLOOKUP(CONCATENATE($A111,"_",AL$2),'Reference data SID'!$B:$M,12,FALSE))</f>
        <v/>
      </c>
      <c r="AM111" s="16" t="str">
        <f>IF(ISERROR(VLOOKUP(CONCATENATE($A111,"_",AM$2),'Reference data SID'!$B:$M,12,FALSE)),"",VLOOKUP(CONCATENATE($A111,"_",AM$2),'Reference data SID'!$B:$M,12,FALSE))</f>
        <v/>
      </c>
      <c r="AN111" s="16" t="str">
        <f>IF(ISERROR(VLOOKUP(CONCATENATE($A111,"_",AN$2),'Reference data SID'!$B:$M,12,FALSE)),"",VLOOKUP(CONCATENATE($A111,"_",AN$2),'Reference data SID'!$B:$M,12,FALSE))</f>
        <v/>
      </c>
      <c r="AO111" s="16" t="str">
        <f>IF(ISERROR(VLOOKUP(CONCATENATE($A111,"_",AO$2),'Reference data SID'!$B:$M,12,FALSE)),"",VLOOKUP(CONCATENATE($A111,"_",AO$2),'Reference data SID'!$B:$M,12,FALSE))</f>
        <v/>
      </c>
      <c r="AP111" s="16" t="str">
        <f>IF(ISERROR(VLOOKUP(CONCATENATE($A111,"_",AP$2),'Reference data SID'!$B:$M,12,FALSE)),"",VLOOKUP(CONCATENATE($A111,"_",AP$2),'Reference data SID'!$B:$M,12,FALSE))</f>
        <v/>
      </c>
      <c r="AQ111" s="16" t="str">
        <f>IF(ISERROR(VLOOKUP(CONCATENATE($A111,"_",AQ$2),'Reference data SID'!$B:$M,12,FALSE)),"",VLOOKUP(CONCATENATE($A111,"_",AQ$2),'Reference data SID'!$B:$M,12,FALSE))</f>
        <v/>
      </c>
      <c r="AR111" s="16" t="str">
        <f>IF(ISERROR(VLOOKUP(CONCATENATE($A111,"_",AR$2),'Reference data SID'!$B:$M,12,FALSE)),"",VLOOKUP(CONCATENATE($A111,"_",AR$2),'Reference data SID'!$B:$M,12,FALSE))</f>
        <v/>
      </c>
      <c r="AS111" s="16" t="str">
        <f>IF(ISERROR(VLOOKUP(CONCATENATE($A111,"_",AS$2),'Reference data SID'!$B:$M,12,FALSE)),"",VLOOKUP(CONCATENATE($A111,"_",AS$2),'Reference data SID'!$B:$M,12,FALSE))</f>
        <v/>
      </c>
      <c r="AT111" s="16" t="str">
        <f>IF(ISERROR(VLOOKUP(CONCATENATE($A111,"_",AT$2),'Reference data SID'!$B:$M,12,FALSE)),"",VLOOKUP(CONCATENATE($A111,"_",AT$2),'Reference data SID'!$B:$M,12,FALSE))</f>
        <v/>
      </c>
    </row>
    <row r="112" spans="1:46" x14ac:dyDescent="0.25">
      <c r="A112">
        <v>108</v>
      </c>
      <c r="B112" s="16" t="str">
        <f>IF(ISERROR(VLOOKUP(CONCATENATE($A112,"_",B$2),'Reference data SID'!$B:$M,12,FALSE)),"",VLOOKUP(CONCATENATE($A112,"_",B$2),'Reference data SID'!$B:$M,12,FALSE))</f>
        <v/>
      </c>
      <c r="C112" s="16" t="str">
        <f>IF(ISERROR(VLOOKUP(CONCATENATE($A112,"_",C$2),'Reference data SID'!$B:$M,12,FALSE)),"",VLOOKUP(CONCATENATE($A112,"_",C$2),'Reference data SID'!$B:$M,12,FALSE))</f>
        <v/>
      </c>
      <c r="D112" s="16" t="str">
        <f>IF(ISERROR(VLOOKUP(CONCATENATE($A112,"_",D$2),'Reference data SID'!$B:$M,12,FALSE)),"",VLOOKUP(CONCATENATE($A112,"_",D$2),'Reference data SID'!$B:$M,12,FALSE))</f>
        <v/>
      </c>
      <c r="E112" s="16" t="str">
        <f>IF(ISERROR(VLOOKUP(CONCATENATE($A112,"_",E$2),'Reference data SID'!$B:$M,12,FALSE)),"",VLOOKUP(CONCATENATE($A112,"_",E$2),'Reference data SID'!$B:$M,12,FALSE))</f>
        <v/>
      </c>
      <c r="F112" s="16" t="str">
        <f>IF(ISERROR(VLOOKUP(CONCATENATE($A112,"_",F$2),'Reference data SID'!$B:$M,12,FALSE)),"",VLOOKUP(CONCATENATE($A112,"_",F$2),'Reference data SID'!$B:$M,12,FALSE))</f>
        <v/>
      </c>
      <c r="G112" s="16" t="str">
        <f>IF(ISERROR(VLOOKUP(CONCATENATE($A112,"_",G$2),'Reference data SID'!$B:$M,12,FALSE)),"",VLOOKUP(CONCATENATE($A112,"_",G$2),'Reference data SID'!$B:$M,12,FALSE))</f>
        <v/>
      </c>
      <c r="H112" s="16" t="str">
        <f>IF(ISERROR(VLOOKUP(CONCATENATE($A112,"_",H$2),'Reference data SID'!$B:$M,12,FALSE)),"",VLOOKUP(CONCATENATE($A112,"_",H$2),'Reference data SID'!$B:$M,12,FALSE))</f>
        <v/>
      </c>
      <c r="I112" s="16" t="str">
        <f>IF(ISERROR(VLOOKUP(CONCATENATE($A112,"_",I$2),'Reference data SID'!$B:$M,12,FALSE)),"",VLOOKUP(CONCATENATE($A112,"_",I$2),'Reference data SID'!$B:$M,12,FALSE))</f>
        <v/>
      </c>
      <c r="J112" s="16" t="str">
        <f>IF(ISERROR(VLOOKUP(CONCATENATE($A112,"_",J$2),'Reference data SID'!$B:$M,12,FALSE)),"",VLOOKUP(CONCATENATE($A112,"_",J$2),'Reference data SID'!$B:$M,12,FALSE))</f>
        <v/>
      </c>
      <c r="K112" s="16" t="str">
        <f>IF(ISERROR(VLOOKUP(CONCATENATE($A112,"_",K$2),'Reference data SID'!$B:$M,12,FALSE)),"",VLOOKUP(CONCATENATE($A112,"_",K$2),'Reference data SID'!$B:$M,12,FALSE))</f>
        <v/>
      </c>
      <c r="L112" s="16" t="str">
        <f>IF(ISERROR(VLOOKUP(CONCATENATE($A112,"_",L$2),'Reference data SID'!$B:$M,12,FALSE)),"",VLOOKUP(CONCATENATE($A112,"_",L$2),'Reference data SID'!$B:$M,12,FALSE))</f>
        <v/>
      </c>
      <c r="M112" s="16" t="str">
        <f>IF(ISERROR(VLOOKUP(CONCATENATE($A112,"_",M$2),'Reference data SID'!$B:$M,12,FALSE)),"",VLOOKUP(CONCATENATE($A112,"_",M$2),'Reference data SID'!$B:$M,12,FALSE))</f>
        <v/>
      </c>
      <c r="N112" s="16" t="str">
        <f>IF(ISERROR(VLOOKUP(CONCATENATE($A112,"_",N$2),'Reference data SID'!$B:$M,12,FALSE)),"",VLOOKUP(CONCATENATE($A112,"_",N$2),'Reference data SID'!$B:$M,12,FALSE))</f>
        <v/>
      </c>
      <c r="O112" s="16" t="str">
        <f>IF(ISERROR(VLOOKUP(CONCATENATE($A112,"_",O$2),'Reference data SID'!$B:$M,12,FALSE)),"",VLOOKUP(CONCATENATE($A112,"_",O$2),'Reference data SID'!$B:$M,12,FALSE))</f>
        <v/>
      </c>
      <c r="P112" s="16" t="str">
        <f>IF(ISERROR(VLOOKUP(CONCATENATE($A112,"_",P$2),'Reference data SID'!$B:$M,12,FALSE)),"",VLOOKUP(CONCATENATE($A112,"_",P$2),'Reference data SID'!$B:$M,12,FALSE))</f>
        <v/>
      </c>
      <c r="Q112" s="16" t="str">
        <f>IF(ISERROR(VLOOKUP(CONCATENATE($A112,"_",Q$2),'Reference data SID'!$B:$M,12,FALSE)),"",VLOOKUP(CONCATENATE($A112,"_",Q$2),'Reference data SID'!$B:$M,12,FALSE))</f>
        <v/>
      </c>
      <c r="R112" s="16" t="str">
        <f>IF(ISERROR(VLOOKUP(CONCATENATE($A112,"_",R$2),'Reference data SID'!$B:$M,12,FALSE)),"",VLOOKUP(CONCATENATE($A112,"_",R$2),'Reference data SID'!$B:$M,12,FALSE))</f>
        <v/>
      </c>
      <c r="S112" s="16" t="str">
        <f>IF(ISERROR(VLOOKUP(CONCATENATE($A112,"_",S$2),'Reference data SID'!$B:$M,12,FALSE)),"",VLOOKUP(CONCATENATE($A112,"_",S$2),'Reference data SID'!$B:$M,12,FALSE))</f>
        <v/>
      </c>
      <c r="T112" s="16" t="str">
        <f>IF(ISERROR(VLOOKUP(CONCATENATE($A112,"_",T$2),'Reference data SID'!$B:$M,12,FALSE)),"",VLOOKUP(CONCATENATE($A112,"_",T$2),'Reference data SID'!$B:$M,12,FALSE))</f>
        <v/>
      </c>
      <c r="U112" s="16" t="str">
        <f>IF(ISERROR(VLOOKUP(CONCATENATE($A112,"_",U$2),'Reference data SID'!$B:$M,12,FALSE)),"",VLOOKUP(CONCATENATE($A112,"_",U$2),'Reference data SID'!$B:$M,12,FALSE))</f>
        <v/>
      </c>
      <c r="V112" s="16" t="str">
        <f>IF(ISERROR(VLOOKUP(CONCATENATE($A112,"_",V$2),'Reference data SID'!$B:$M,12,FALSE)),"",VLOOKUP(CONCATENATE($A112,"_",V$2),'Reference data SID'!$B:$M,12,FALSE))</f>
        <v/>
      </c>
      <c r="W112" s="16" t="str">
        <f>IF(ISERROR(VLOOKUP(CONCATENATE($A112,"_",W$2),'Reference data SID'!$B:$M,12,FALSE)),"",VLOOKUP(CONCATENATE($A112,"_",W$2),'Reference data SID'!$B:$M,12,FALSE))</f>
        <v/>
      </c>
      <c r="X112" s="16" t="str">
        <f>IF(ISERROR(VLOOKUP(CONCATENATE($A112,"_",X$2),'Reference data SID'!$B:$M,12,FALSE)),"",VLOOKUP(CONCATENATE($A112,"_",X$2),'Reference data SID'!$B:$M,12,FALSE))</f>
        <v/>
      </c>
      <c r="Y112" s="17" t="str">
        <f>IF(ISERROR(VLOOKUP(CONCATENATE($A112,"_",Y$2),'Reference data SID'!$B:$M,12,FALSE)),"",VLOOKUP(CONCATENATE($A112,"_",Y$2),'Reference data SID'!$B:$M,12,FALSE))</f>
        <v>-</v>
      </c>
      <c r="Z112" s="16" t="str">
        <f>IF(ISERROR(VLOOKUP(CONCATENATE($A112,"_",Z$2),'Reference data SID'!$B:$M,12,FALSE)),"",VLOOKUP(CONCATENATE($A112,"_",Z$2),'Reference data SID'!$B:$M,12,FALSE))</f>
        <v/>
      </c>
      <c r="AA112" s="16" t="str">
        <f>IF(ISERROR(VLOOKUP(CONCATENATE($A112,"_",AA$2),'Reference data SID'!$B:$M,12,FALSE)),"",VLOOKUP(CONCATENATE($A112,"_",AA$2),'Reference data SID'!$B:$M,12,FALSE))</f>
        <v/>
      </c>
      <c r="AB112" s="16" t="str">
        <f>IF(ISERROR(VLOOKUP(CONCATENATE($A112,"_",AB$2),'Reference data SID'!$B:$M,12,FALSE)),"",VLOOKUP(CONCATENATE($A112,"_",AB$2),'Reference data SID'!$B:$M,12,FALSE))</f>
        <v/>
      </c>
      <c r="AC112" s="16" t="str">
        <f>IF(ISERROR(VLOOKUP(CONCATENATE($A112,"_",AC$2),'Reference data SID'!$B:$M,12,FALSE)),"",VLOOKUP(CONCATENATE($A112,"_",AC$2),'Reference data SID'!$B:$M,12,FALSE))</f>
        <v/>
      </c>
      <c r="AD112" s="16" t="str">
        <f>IF(ISERROR(VLOOKUP(CONCATENATE($A112,"_",AD$2),'Reference data SID'!$B:$M,12,FALSE)),"",VLOOKUP(CONCATENATE($A112,"_",AD$2),'Reference data SID'!$B:$M,12,FALSE))</f>
        <v/>
      </c>
      <c r="AE112" s="16" t="str">
        <f>IF(ISERROR(VLOOKUP(CONCATENATE($A112,"_",AE$2),'Reference data SID'!$B:$M,12,FALSE)),"",VLOOKUP(CONCATENATE($A112,"_",AE$2),'Reference data SID'!$B:$M,12,FALSE))</f>
        <v/>
      </c>
      <c r="AF112" s="16" t="str">
        <f>IF(ISERROR(VLOOKUP(CONCATENATE($A112,"_",AF$2),'Reference data SID'!$B:$M,12,FALSE)),"",VLOOKUP(CONCATENATE($A112,"_",AF$2),'Reference data SID'!$B:$M,12,FALSE))</f>
        <v/>
      </c>
      <c r="AG112" s="16" t="str">
        <f>IF(ISERROR(VLOOKUP(CONCATENATE($A112,"_",AG$2),'Reference data SID'!$B:$M,12,FALSE)),"",VLOOKUP(CONCATENATE($A112,"_",AG$2),'Reference data SID'!$B:$M,12,FALSE))</f>
        <v/>
      </c>
      <c r="AH112" s="16" t="str">
        <f>IF(ISERROR(VLOOKUP(CONCATENATE($A112,"_",AH$2),'Reference data SID'!$B:$M,12,FALSE)),"",VLOOKUP(CONCATENATE($A112,"_",AH$2),'Reference data SID'!$B:$M,12,FALSE))</f>
        <v/>
      </c>
      <c r="AI112" s="16" t="str">
        <f>IF(ISERROR(VLOOKUP(CONCATENATE($A112,"_",AI$2),'Reference data SID'!$B:$M,12,FALSE)),"",VLOOKUP(CONCATENATE($A112,"_",AI$2),'Reference data SID'!$B:$M,12,FALSE))</f>
        <v/>
      </c>
      <c r="AJ112" s="16" t="str">
        <f>IF(ISERROR(VLOOKUP(CONCATENATE($A112,"_",AJ$2),'Reference data SID'!$B:$M,12,FALSE)),"",VLOOKUP(CONCATENATE($A112,"_",AJ$2),'Reference data SID'!$B:$M,12,FALSE))</f>
        <v/>
      </c>
      <c r="AK112" s="16" t="str">
        <f>IF(ISERROR(VLOOKUP(CONCATENATE($A112,"_",AK$2),'Reference data SID'!$B:$M,12,FALSE)),"",VLOOKUP(CONCATENATE($A112,"_",AK$2),'Reference data SID'!$B:$M,12,FALSE))</f>
        <v/>
      </c>
      <c r="AL112" s="16" t="str">
        <f>IF(ISERROR(VLOOKUP(CONCATENATE($A112,"_",AL$2),'Reference data SID'!$B:$M,12,FALSE)),"",VLOOKUP(CONCATENATE($A112,"_",AL$2),'Reference data SID'!$B:$M,12,FALSE))</f>
        <v/>
      </c>
      <c r="AM112" s="16" t="str">
        <f>IF(ISERROR(VLOOKUP(CONCATENATE($A112,"_",AM$2),'Reference data SID'!$B:$M,12,FALSE)),"",VLOOKUP(CONCATENATE($A112,"_",AM$2),'Reference data SID'!$B:$M,12,FALSE))</f>
        <v/>
      </c>
      <c r="AN112" s="16" t="str">
        <f>IF(ISERROR(VLOOKUP(CONCATENATE($A112,"_",AN$2),'Reference data SID'!$B:$M,12,FALSE)),"",VLOOKUP(CONCATENATE($A112,"_",AN$2),'Reference data SID'!$B:$M,12,FALSE))</f>
        <v/>
      </c>
      <c r="AO112" s="16" t="str">
        <f>IF(ISERROR(VLOOKUP(CONCATENATE($A112,"_",AO$2),'Reference data SID'!$B:$M,12,FALSE)),"",VLOOKUP(CONCATENATE($A112,"_",AO$2),'Reference data SID'!$B:$M,12,FALSE))</f>
        <v/>
      </c>
      <c r="AP112" s="16" t="str">
        <f>IF(ISERROR(VLOOKUP(CONCATENATE($A112,"_",AP$2),'Reference data SID'!$B:$M,12,FALSE)),"",VLOOKUP(CONCATENATE($A112,"_",AP$2),'Reference data SID'!$B:$M,12,FALSE))</f>
        <v/>
      </c>
      <c r="AQ112" s="16" t="str">
        <f>IF(ISERROR(VLOOKUP(CONCATENATE($A112,"_",AQ$2),'Reference data SID'!$B:$M,12,FALSE)),"",VLOOKUP(CONCATENATE($A112,"_",AQ$2),'Reference data SID'!$B:$M,12,FALSE))</f>
        <v/>
      </c>
      <c r="AR112" s="16" t="str">
        <f>IF(ISERROR(VLOOKUP(CONCATENATE($A112,"_",AR$2),'Reference data SID'!$B:$M,12,FALSE)),"",VLOOKUP(CONCATENATE($A112,"_",AR$2),'Reference data SID'!$B:$M,12,FALSE))</f>
        <v/>
      </c>
      <c r="AS112" s="16" t="str">
        <f>IF(ISERROR(VLOOKUP(CONCATENATE($A112,"_",AS$2),'Reference data SID'!$B:$M,12,FALSE)),"",VLOOKUP(CONCATENATE($A112,"_",AS$2),'Reference data SID'!$B:$M,12,FALSE))</f>
        <v/>
      </c>
      <c r="AT112" s="16" t="str">
        <f>IF(ISERROR(VLOOKUP(CONCATENATE($A112,"_",AT$2),'Reference data SID'!$B:$M,12,FALSE)),"",VLOOKUP(CONCATENATE($A112,"_",AT$2),'Reference data SID'!$B:$M,12,FALSE))</f>
        <v/>
      </c>
    </row>
    <row r="113" spans="1:46" x14ac:dyDescent="0.25">
      <c r="A113">
        <v>109</v>
      </c>
      <c r="B113" s="16" t="str">
        <f>IF(ISERROR(VLOOKUP(CONCATENATE($A113,"_",B$2),'Reference data SID'!$B:$M,12,FALSE)),"",VLOOKUP(CONCATENATE($A113,"_",B$2),'Reference data SID'!$B:$M,12,FALSE))</f>
        <v/>
      </c>
      <c r="C113" s="16" t="str">
        <f>IF(ISERROR(VLOOKUP(CONCATENATE($A113,"_",C$2),'Reference data SID'!$B:$M,12,FALSE)),"",VLOOKUP(CONCATENATE($A113,"_",C$2),'Reference data SID'!$B:$M,12,FALSE))</f>
        <v/>
      </c>
      <c r="D113" s="16" t="str">
        <f>IF(ISERROR(VLOOKUP(CONCATENATE($A113,"_",D$2),'Reference data SID'!$B:$M,12,FALSE)),"",VLOOKUP(CONCATENATE($A113,"_",D$2),'Reference data SID'!$B:$M,12,FALSE))</f>
        <v/>
      </c>
      <c r="E113" s="16" t="str">
        <f>IF(ISERROR(VLOOKUP(CONCATENATE($A113,"_",E$2),'Reference data SID'!$B:$M,12,FALSE)),"",VLOOKUP(CONCATENATE($A113,"_",E$2),'Reference data SID'!$B:$M,12,FALSE))</f>
        <v/>
      </c>
      <c r="F113" s="16" t="str">
        <f>IF(ISERROR(VLOOKUP(CONCATENATE($A113,"_",F$2),'Reference data SID'!$B:$M,12,FALSE)),"",VLOOKUP(CONCATENATE($A113,"_",F$2),'Reference data SID'!$B:$M,12,FALSE))</f>
        <v/>
      </c>
      <c r="G113" s="16" t="str">
        <f>IF(ISERROR(VLOOKUP(CONCATENATE($A113,"_",G$2),'Reference data SID'!$B:$M,12,FALSE)),"",VLOOKUP(CONCATENATE($A113,"_",G$2),'Reference data SID'!$B:$M,12,FALSE))</f>
        <v/>
      </c>
      <c r="H113" s="16" t="str">
        <f>IF(ISERROR(VLOOKUP(CONCATENATE($A113,"_",H$2),'Reference data SID'!$B:$M,12,FALSE)),"",VLOOKUP(CONCATENATE($A113,"_",H$2),'Reference data SID'!$B:$M,12,FALSE))</f>
        <v/>
      </c>
      <c r="I113" s="16" t="str">
        <f>IF(ISERROR(VLOOKUP(CONCATENATE($A113,"_",I$2),'Reference data SID'!$B:$M,12,FALSE)),"",VLOOKUP(CONCATENATE($A113,"_",I$2),'Reference data SID'!$B:$M,12,FALSE))</f>
        <v/>
      </c>
      <c r="J113" s="16" t="str">
        <f>IF(ISERROR(VLOOKUP(CONCATENATE($A113,"_",J$2),'Reference data SID'!$B:$M,12,FALSE)),"",VLOOKUP(CONCATENATE($A113,"_",J$2),'Reference data SID'!$B:$M,12,FALSE))</f>
        <v/>
      </c>
      <c r="K113" s="16" t="str">
        <f>IF(ISERROR(VLOOKUP(CONCATENATE($A113,"_",K$2),'Reference data SID'!$B:$M,12,FALSE)),"",VLOOKUP(CONCATENATE($A113,"_",K$2),'Reference data SID'!$B:$M,12,FALSE))</f>
        <v/>
      </c>
      <c r="L113" s="16" t="str">
        <f>IF(ISERROR(VLOOKUP(CONCATENATE($A113,"_",L$2),'Reference data SID'!$B:$M,12,FALSE)),"",VLOOKUP(CONCATENATE($A113,"_",L$2),'Reference data SID'!$B:$M,12,FALSE))</f>
        <v/>
      </c>
      <c r="M113" s="16" t="str">
        <f>IF(ISERROR(VLOOKUP(CONCATENATE($A113,"_",M$2),'Reference data SID'!$B:$M,12,FALSE)),"",VLOOKUP(CONCATENATE($A113,"_",M$2),'Reference data SID'!$B:$M,12,FALSE))</f>
        <v/>
      </c>
      <c r="N113" s="16" t="str">
        <f>IF(ISERROR(VLOOKUP(CONCATENATE($A113,"_",N$2),'Reference data SID'!$B:$M,12,FALSE)),"",VLOOKUP(CONCATENATE($A113,"_",N$2),'Reference data SID'!$B:$M,12,FALSE))</f>
        <v/>
      </c>
      <c r="O113" s="16" t="str">
        <f>IF(ISERROR(VLOOKUP(CONCATENATE($A113,"_",O$2),'Reference data SID'!$B:$M,12,FALSE)),"",VLOOKUP(CONCATENATE($A113,"_",O$2),'Reference data SID'!$B:$M,12,FALSE))</f>
        <v/>
      </c>
      <c r="P113" s="16" t="str">
        <f>IF(ISERROR(VLOOKUP(CONCATENATE($A113,"_",P$2),'Reference data SID'!$B:$M,12,FALSE)),"",VLOOKUP(CONCATENATE($A113,"_",P$2),'Reference data SID'!$B:$M,12,FALSE))</f>
        <v/>
      </c>
      <c r="Q113" s="16" t="str">
        <f>IF(ISERROR(VLOOKUP(CONCATENATE($A113,"_",Q$2),'Reference data SID'!$B:$M,12,FALSE)),"",VLOOKUP(CONCATENATE($A113,"_",Q$2),'Reference data SID'!$B:$M,12,FALSE))</f>
        <v/>
      </c>
      <c r="R113" s="16" t="str">
        <f>IF(ISERROR(VLOOKUP(CONCATENATE($A113,"_",R$2),'Reference data SID'!$B:$M,12,FALSE)),"",VLOOKUP(CONCATENATE($A113,"_",R$2),'Reference data SID'!$B:$M,12,FALSE))</f>
        <v/>
      </c>
      <c r="S113" s="16" t="str">
        <f>IF(ISERROR(VLOOKUP(CONCATENATE($A113,"_",S$2),'Reference data SID'!$B:$M,12,FALSE)),"",VLOOKUP(CONCATENATE($A113,"_",S$2),'Reference data SID'!$B:$M,12,FALSE))</f>
        <v/>
      </c>
      <c r="T113" s="16" t="str">
        <f>IF(ISERROR(VLOOKUP(CONCATENATE($A113,"_",T$2),'Reference data SID'!$B:$M,12,FALSE)),"",VLOOKUP(CONCATENATE($A113,"_",T$2),'Reference data SID'!$B:$M,12,FALSE))</f>
        <v/>
      </c>
      <c r="U113" s="16" t="str">
        <f>IF(ISERROR(VLOOKUP(CONCATENATE($A113,"_",U$2),'Reference data SID'!$B:$M,12,FALSE)),"",VLOOKUP(CONCATENATE($A113,"_",U$2),'Reference data SID'!$B:$M,12,FALSE))</f>
        <v/>
      </c>
      <c r="V113" s="16" t="str">
        <f>IF(ISERROR(VLOOKUP(CONCATENATE($A113,"_",V$2),'Reference data SID'!$B:$M,12,FALSE)),"",VLOOKUP(CONCATENATE($A113,"_",V$2),'Reference data SID'!$B:$M,12,FALSE))</f>
        <v/>
      </c>
      <c r="W113" s="16" t="str">
        <f>IF(ISERROR(VLOOKUP(CONCATENATE($A113,"_",W$2),'Reference data SID'!$B:$M,12,FALSE)),"",VLOOKUP(CONCATENATE($A113,"_",W$2),'Reference data SID'!$B:$M,12,FALSE))</f>
        <v/>
      </c>
      <c r="X113" s="16" t="str">
        <f>IF(ISERROR(VLOOKUP(CONCATENATE($A113,"_",X$2),'Reference data SID'!$B:$M,12,FALSE)),"",VLOOKUP(CONCATENATE($A113,"_",X$2),'Reference data SID'!$B:$M,12,FALSE))</f>
        <v/>
      </c>
      <c r="Y113" s="17" t="str">
        <f>IF(ISERROR(VLOOKUP(CONCATENATE($A113,"_",Y$2),'Reference data SID'!$B:$M,12,FALSE)),"",VLOOKUP(CONCATENATE($A113,"_",Y$2),'Reference data SID'!$B:$M,12,FALSE))</f>
        <v>-</v>
      </c>
      <c r="Z113" s="16" t="str">
        <f>IF(ISERROR(VLOOKUP(CONCATENATE($A113,"_",Z$2),'Reference data SID'!$B:$M,12,FALSE)),"",VLOOKUP(CONCATENATE($A113,"_",Z$2),'Reference data SID'!$B:$M,12,FALSE))</f>
        <v/>
      </c>
      <c r="AA113" s="16" t="str">
        <f>IF(ISERROR(VLOOKUP(CONCATENATE($A113,"_",AA$2),'Reference data SID'!$B:$M,12,FALSE)),"",VLOOKUP(CONCATENATE($A113,"_",AA$2),'Reference data SID'!$B:$M,12,FALSE))</f>
        <v/>
      </c>
      <c r="AB113" s="16" t="str">
        <f>IF(ISERROR(VLOOKUP(CONCATENATE($A113,"_",AB$2),'Reference data SID'!$B:$M,12,FALSE)),"",VLOOKUP(CONCATENATE($A113,"_",AB$2),'Reference data SID'!$B:$M,12,FALSE))</f>
        <v/>
      </c>
      <c r="AC113" s="16" t="str">
        <f>IF(ISERROR(VLOOKUP(CONCATENATE($A113,"_",AC$2),'Reference data SID'!$B:$M,12,FALSE)),"",VLOOKUP(CONCATENATE($A113,"_",AC$2),'Reference data SID'!$B:$M,12,FALSE))</f>
        <v/>
      </c>
      <c r="AD113" s="16" t="str">
        <f>IF(ISERROR(VLOOKUP(CONCATENATE($A113,"_",AD$2),'Reference data SID'!$B:$M,12,FALSE)),"",VLOOKUP(CONCATENATE($A113,"_",AD$2),'Reference data SID'!$B:$M,12,FALSE))</f>
        <v/>
      </c>
      <c r="AE113" s="16" t="str">
        <f>IF(ISERROR(VLOOKUP(CONCATENATE($A113,"_",AE$2),'Reference data SID'!$B:$M,12,FALSE)),"",VLOOKUP(CONCATENATE($A113,"_",AE$2),'Reference data SID'!$B:$M,12,FALSE))</f>
        <v/>
      </c>
      <c r="AF113" s="16" t="str">
        <f>IF(ISERROR(VLOOKUP(CONCATENATE($A113,"_",AF$2),'Reference data SID'!$B:$M,12,FALSE)),"",VLOOKUP(CONCATENATE($A113,"_",AF$2),'Reference data SID'!$B:$M,12,FALSE))</f>
        <v/>
      </c>
      <c r="AG113" s="16" t="str">
        <f>IF(ISERROR(VLOOKUP(CONCATENATE($A113,"_",AG$2),'Reference data SID'!$B:$M,12,FALSE)),"",VLOOKUP(CONCATENATE($A113,"_",AG$2),'Reference data SID'!$B:$M,12,FALSE))</f>
        <v/>
      </c>
      <c r="AH113" s="16" t="str">
        <f>IF(ISERROR(VLOOKUP(CONCATENATE($A113,"_",AH$2),'Reference data SID'!$B:$M,12,FALSE)),"",VLOOKUP(CONCATENATE($A113,"_",AH$2),'Reference data SID'!$B:$M,12,FALSE))</f>
        <v/>
      </c>
      <c r="AI113" s="16" t="str">
        <f>IF(ISERROR(VLOOKUP(CONCATENATE($A113,"_",AI$2),'Reference data SID'!$B:$M,12,FALSE)),"",VLOOKUP(CONCATENATE($A113,"_",AI$2),'Reference data SID'!$B:$M,12,FALSE))</f>
        <v/>
      </c>
      <c r="AJ113" s="16" t="str">
        <f>IF(ISERROR(VLOOKUP(CONCATENATE($A113,"_",AJ$2),'Reference data SID'!$B:$M,12,FALSE)),"",VLOOKUP(CONCATENATE($A113,"_",AJ$2),'Reference data SID'!$B:$M,12,FALSE))</f>
        <v/>
      </c>
      <c r="AK113" s="16" t="str">
        <f>IF(ISERROR(VLOOKUP(CONCATENATE($A113,"_",AK$2),'Reference data SID'!$B:$M,12,FALSE)),"",VLOOKUP(CONCATENATE($A113,"_",AK$2),'Reference data SID'!$B:$M,12,FALSE))</f>
        <v/>
      </c>
      <c r="AL113" s="16" t="str">
        <f>IF(ISERROR(VLOOKUP(CONCATENATE($A113,"_",AL$2),'Reference data SID'!$B:$M,12,FALSE)),"",VLOOKUP(CONCATENATE($A113,"_",AL$2),'Reference data SID'!$B:$M,12,FALSE))</f>
        <v/>
      </c>
      <c r="AM113" s="16" t="str">
        <f>IF(ISERROR(VLOOKUP(CONCATENATE($A113,"_",AM$2),'Reference data SID'!$B:$M,12,FALSE)),"",VLOOKUP(CONCATENATE($A113,"_",AM$2),'Reference data SID'!$B:$M,12,FALSE))</f>
        <v/>
      </c>
      <c r="AN113" s="16" t="str">
        <f>IF(ISERROR(VLOOKUP(CONCATENATE($A113,"_",AN$2),'Reference data SID'!$B:$M,12,FALSE)),"",VLOOKUP(CONCATENATE($A113,"_",AN$2),'Reference data SID'!$B:$M,12,FALSE))</f>
        <v/>
      </c>
      <c r="AO113" s="16" t="str">
        <f>IF(ISERROR(VLOOKUP(CONCATENATE($A113,"_",AO$2),'Reference data SID'!$B:$M,12,FALSE)),"",VLOOKUP(CONCATENATE($A113,"_",AO$2),'Reference data SID'!$B:$M,12,FALSE))</f>
        <v/>
      </c>
      <c r="AP113" s="16" t="str">
        <f>IF(ISERROR(VLOOKUP(CONCATENATE($A113,"_",AP$2),'Reference data SID'!$B:$M,12,FALSE)),"",VLOOKUP(CONCATENATE($A113,"_",AP$2),'Reference data SID'!$B:$M,12,FALSE))</f>
        <v/>
      </c>
      <c r="AQ113" s="16" t="str">
        <f>IF(ISERROR(VLOOKUP(CONCATENATE($A113,"_",AQ$2),'Reference data SID'!$B:$M,12,FALSE)),"",VLOOKUP(CONCATENATE($A113,"_",AQ$2),'Reference data SID'!$B:$M,12,FALSE))</f>
        <v/>
      </c>
      <c r="AR113" s="16" t="str">
        <f>IF(ISERROR(VLOOKUP(CONCATENATE($A113,"_",AR$2),'Reference data SID'!$B:$M,12,FALSE)),"",VLOOKUP(CONCATENATE($A113,"_",AR$2),'Reference data SID'!$B:$M,12,FALSE))</f>
        <v/>
      </c>
      <c r="AS113" s="16" t="str">
        <f>IF(ISERROR(VLOOKUP(CONCATENATE($A113,"_",AS$2),'Reference data SID'!$B:$M,12,FALSE)),"",VLOOKUP(CONCATENATE($A113,"_",AS$2),'Reference data SID'!$B:$M,12,FALSE))</f>
        <v/>
      </c>
      <c r="AT113" s="16" t="str">
        <f>IF(ISERROR(VLOOKUP(CONCATENATE($A113,"_",AT$2),'Reference data SID'!$B:$M,12,FALSE)),"",VLOOKUP(CONCATENATE($A113,"_",AT$2),'Reference data SID'!$B:$M,12,FALSE))</f>
        <v/>
      </c>
    </row>
    <row r="114" spans="1:46" x14ac:dyDescent="0.25">
      <c r="A114">
        <v>110</v>
      </c>
      <c r="B114" s="16" t="str">
        <f>IF(ISERROR(VLOOKUP(CONCATENATE($A114,"_",B$2),'Reference data SID'!$B:$M,12,FALSE)),"",VLOOKUP(CONCATENATE($A114,"_",B$2),'Reference data SID'!$B:$M,12,FALSE))</f>
        <v/>
      </c>
      <c r="C114" s="16" t="str">
        <f>IF(ISERROR(VLOOKUP(CONCATENATE($A114,"_",C$2),'Reference data SID'!$B:$M,12,FALSE)),"",VLOOKUP(CONCATENATE($A114,"_",C$2),'Reference data SID'!$B:$M,12,FALSE))</f>
        <v/>
      </c>
      <c r="D114" s="16" t="str">
        <f>IF(ISERROR(VLOOKUP(CONCATENATE($A114,"_",D$2),'Reference data SID'!$B:$M,12,FALSE)),"",VLOOKUP(CONCATENATE($A114,"_",D$2),'Reference data SID'!$B:$M,12,FALSE))</f>
        <v/>
      </c>
      <c r="E114" s="16" t="str">
        <f>IF(ISERROR(VLOOKUP(CONCATENATE($A114,"_",E$2),'Reference data SID'!$B:$M,12,FALSE)),"",VLOOKUP(CONCATENATE($A114,"_",E$2),'Reference data SID'!$B:$M,12,FALSE))</f>
        <v/>
      </c>
      <c r="F114" s="16" t="str">
        <f>IF(ISERROR(VLOOKUP(CONCATENATE($A114,"_",F$2),'Reference data SID'!$B:$M,12,FALSE)),"",VLOOKUP(CONCATENATE($A114,"_",F$2),'Reference data SID'!$B:$M,12,FALSE))</f>
        <v/>
      </c>
      <c r="G114" s="16" t="str">
        <f>IF(ISERROR(VLOOKUP(CONCATENATE($A114,"_",G$2),'Reference data SID'!$B:$M,12,FALSE)),"",VLOOKUP(CONCATENATE($A114,"_",G$2),'Reference data SID'!$B:$M,12,FALSE))</f>
        <v/>
      </c>
      <c r="H114" s="16" t="str">
        <f>IF(ISERROR(VLOOKUP(CONCATENATE($A114,"_",H$2),'Reference data SID'!$B:$M,12,FALSE)),"",VLOOKUP(CONCATENATE($A114,"_",H$2),'Reference data SID'!$B:$M,12,FALSE))</f>
        <v/>
      </c>
      <c r="I114" s="16" t="str">
        <f>IF(ISERROR(VLOOKUP(CONCATENATE($A114,"_",I$2),'Reference data SID'!$B:$M,12,FALSE)),"",VLOOKUP(CONCATENATE($A114,"_",I$2),'Reference data SID'!$B:$M,12,FALSE))</f>
        <v/>
      </c>
      <c r="J114" s="16" t="str">
        <f>IF(ISERROR(VLOOKUP(CONCATENATE($A114,"_",J$2),'Reference data SID'!$B:$M,12,FALSE)),"",VLOOKUP(CONCATENATE($A114,"_",J$2),'Reference data SID'!$B:$M,12,FALSE))</f>
        <v/>
      </c>
      <c r="K114" s="16" t="str">
        <f>IF(ISERROR(VLOOKUP(CONCATENATE($A114,"_",K$2),'Reference data SID'!$B:$M,12,FALSE)),"",VLOOKUP(CONCATENATE($A114,"_",K$2),'Reference data SID'!$B:$M,12,FALSE))</f>
        <v/>
      </c>
      <c r="L114" s="16" t="str">
        <f>IF(ISERROR(VLOOKUP(CONCATENATE($A114,"_",L$2),'Reference data SID'!$B:$M,12,FALSE)),"",VLOOKUP(CONCATENATE($A114,"_",L$2),'Reference data SID'!$B:$M,12,FALSE))</f>
        <v/>
      </c>
      <c r="M114" s="16" t="str">
        <f>IF(ISERROR(VLOOKUP(CONCATENATE($A114,"_",M$2),'Reference data SID'!$B:$M,12,FALSE)),"",VLOOKUP(CONCATENATE($A114,"_",M$2),'Reference data SID'!$B:$M,12,FALSE))</f>
        <v/>
      </c>
      <c r="N114" s="16" t="str">
        <f>IF(ISERROR(VLOOKUP(CONCATENATE($A114,"_",N$2),'Reference data SID'!$B:$M,12,FALSE)),"",VLOOKUP(CONCATENATE($A114,"_",N$2),'Reference data SID'!$B:$M,12,FALSE))</f>
        <v/>
      </c>
      <c r="O114" s="16" t="str">
        <f>IF(ISERROR(VLOOKUP(CONCATENATE($A114,"_",O$2),'Reference data SID'!$B:$M,12,FALSE)),"",VLOOKUP(CONCATENATE($A114,"_",O$2),'Reference data SID'!$B:$M,12,FALSE))</f>
        <v/>
      </c>
      <c r="P114" s="16" t="str">
        <f>IF(ISERROR(VLOOKUP(CONCATENATE($A114,"_",P$2),'Reference data SID'!$B:$M,12,FALSE)),"",VLOOKUP(CONCATENATE($A114,"_",P$2),'Reference data SID'!$B:$M,12,FALSE))</f>
        <v/>
      </c>
      <c r="Q114" s="16" t="str">
        <f>IF(ISERROR(VLOOKUP(CONCATENATE($A114,"_",Q$2),'Reference data SID'!$B:$M,12,FALSE)),"",VLOOKUP(CONCATENATE($A114,"_",Q$2),'Reference data SID'!$B:$M,12,FALSE))</f>
        <v/>
      </c>
      <c r="R114" s="16" t="str">
        <f>IF(ISERROR(VLOOKUP(CONCATENATE($A114,"_",R$2),'Reference data SID'!$B:$M,12,FALSE)),"",VLOOKUP(CONCATENATE($A114,"_",R$2),'Reference data SID'!$B:$M,12,FALSE))</f>
        <v/>
      </c>
      <c r="S114" s="16" t="str">
        <f>IF(ISERROR(VLOOKUP(CONCATENATE($A114,"_",S$2),'Reference data SID'!$B:$M,12,FALSE)),"",VLOOKUP(CONCATENATE($A114,"_",S$2),'Reference data SID'!$B:$M,12,FALSE))</f>
        <v/>
      </c>
      <c r="T114" s="16" t="str">
        <f>IF(ISERROR(VLOOKUP(CONCATENATE($A114,"_",T$2),'Reference data SID'!$B:$M,12,FALSE)),"",VLOOKUP(CONCATENATE($A114,"_",T$2),'Reference data SID'!$B:$M,12,FALSE))</f>
        <v/>
      </c>
      <c r="U114" s="16" t="str">
        <f>IF(ISERROR(VLOOKUP(CONCATENATE($A114,"_",U$2),'Reference data SID'!$B:$M,12,FALSE)),"",VLOOKUP(CONCATENATE($A114,"_",U$2),'Reference data SID'!$B:$M,12,FALSE))</f>
        <v/>
      </c>
      <c r="V114" s="16" t="str">
        <f>IF(ISERROR(VLOOKUP(CONCATENATE($A114,"_",V$2),'Reference data SID'!$B:$M,12,FALSE)),"",VLOOKUP(CONCATENATE($A114,"_",V$2),'Reference data SID'!$B:$M,12,FALSE))</f>
        <v/>
      </c>
      <c r="W114" s="16" t="str">
        <f>IF(ISERROR(VLOOKUP(CONCATENATE($A114,"_",W$2),'Reference data SID'!$B:$M,12,FALSE)),"",VLOOKUP(CONCATENATE($A114,"_",W$2),'Reference data SID'!$B:$M,12,FALSE))</f>
        <v/>
      </c>
      <c r="X114" s="16" t="str">
        <f>IF(ISERROR(VLOOKUP(CONCATENATE($A114,"_",X$2),'Reference data SID'!$B:$M,12,FALSE)),"",VLOOKUP(CONCATENATE($A114,"_",X$2),'Reference data SID'!$B:$M,12,FALSE))</f>
        <v/>
      </c>
      <c r="Y114" s="17" t="str">
        <f>IF(ISERROR(VLOOKUP(CONCATENATE($A114,"_",Y$2),'Reference data SID'!$B:$M,12,FALSE)),"",VLOOKUP(CONCATENATE($A114,"_",Y$2),'Reference data SID'!$B:$M,12,FALSE))</f>
        <v>-</v>
      </c>
      <c r="Z114" s="16" t="str">
        <f>IF(ISERROR(VLOOKUP(CONCATENATE($A114,"_",Z$2),'Reference data SID'!$B:$M,12,FALSE)),"",VLOOKUP(CONCATENATE($A114,"_",Z$2),'Reference data SID'!$B:$M,12,FALSE))</f>
        <v/>
      </c>
      <c r="AA114" s="16" t="str">
        <f>IF(ISERROR(VLOOKUP(CONCATENATE($A114,"_",AA$2),'Reference data SID'!$B:$M,12,FALSE)),"",VLOOKUP(CONCATENATE($A114,"_",AA$2),'Reference data SID'!$B:$M,12,FALSE))</f>
        <v/>
      </c>
      <c r="AB114" s="16" t="str">
        <f>IF(ISERROR(VLOOKUP(CONCATENATE($A114,"_",AB$2),'Reference data SID'!$B:$M,12,FALSE)),"",VLOOKUP(CONCATENATE($A114,"_",AB$2),'Reference data SID'!$B:$M,12,FALSE))</f>
        <v/>
      </c>
      <c r="AC114" s="16" t="str">
        <f>IF(ISERROR(VLOOKUP(CONCATENATE($A114,"_",AC$2),'Reference data SID'!$B:$M,12,FALSE)),"",VLOOKUP(CONCATENATE($A114,"_",AC$2),'Reference data SID'!$B:$M,12,FALSE))</f>
        <v/>
      </c>
      <c r="AD114" s="16" t="str">
        <f>IF(ISERROR(VLOOKUP(CONCATENATE($A114,"_",AD$2),'Reference data SID'!$B:$M,12,FALSE)),"",VLOOKUP(CONCATENATE($A114,"_",AD$2),'Reference data SID'!$B:$M,12,FALSE))</f>
        <v/>
      </c>
      <c r="AE114" s="16" t="str">
        <f>IF(ISERROR(VLOOKUP(CONCATENATE($A114,"_",AE$2),'Reference data SID'!$B:$M,12,FALSE)),"",VLOOKUP(CONCATENATE($A114,"_",AE$2),'Reference data SID'!$B:$M,12,FALSE))</f>
        <v/>
      </c>
      <c r="AF114" s="16" t="str">
        <f>IF(ISERROR(VLOOKUP(CONCATENATE($A114,"_",AF$2),'Reference data SID'!$B:$M,12,FALSE)),"",VLOOKUP(CONCATENATE($A114,"_",AF$2),'Reference data SID'!$B:$M,12,FALSE))</f>
        <v/>
      </c>
      <c r="AG114" s="16" t="str">
        <f>IF(ISERROR(VLOOKUP(CONCATENATE($A114,"_",AG$2),'Reference data SID'!$B:$M,12,FALSE)),"",VLOOKUP(CONCATENATE($A114,"_",AG$2),'Reference data SID'!$B:$M,12,FALSE))</f>
        <v/>
      </c>
      <c r="AH114" s="16" t="str">
        <f>IF(ISERROR(VLOOKUP(CONCATENATE($A114,"_",AH$2),'Reference data SID'!$B:$M,12,FALSE)),"",VLOOKUP(CONCATENATE($A114,"_",AH$2),'Reference data SID'!$B:$M,12,FALSE))</f>
        <v/>
      </c>
      <c r="AI114" s="16" t="str">
        <f>IF(ISERROR(VLOOKUP(CONCATENATE($A114,"_",AI$2),'Reference data SID'!$B:$M,12,FALSE)),"",VLOOKUP(CONCATENATE($A114,"_",AI$2),'Reference data SID'!$B:$M,12,FALSE))</f>
        <v/>
      </c>
      <c r="AJ114" s="16" t="str">
        <f>IF(ISERROR(VLOOKUP(CONCATENATE($A114,"_",AJ$2),'Reference data SID'!$B:$M,12,FALSE)),"",VLOOKUP(CONCATENATE($A114,"_",AJ$2),'Reference data SID'!$B:$M,12,FALSE))</f>
        <v/>
      </c>
      <c r="AK114" s="16" t="str">
        <f>IF(ISERROR(VLOOKUP(CONCATENATE($A114,"_",AK$2),'Reference data SID'!$B:$M,12,FALSE)),"",VLOOKUP(CONCATENATE($A114,"_",AK$2),'Reference data SID'!$B:$M,12,FALSE))</f>
        <v/>
      </c>
      <c r="AL114" s="16" t="str">
        <f>IF(ISERROR(VLOOKUP(CONCATENATE($A114,"_",AL$2),'Reference data SID'!$B:$M,12,FALSE)),"",VLOOKUP(CONCATENATE($A114,"_",AL$2),'Reference data SID'!$B:$M,12,FALSE))</f>
        <v/>
      </c>
      <c r="AM114" s="16" t="str">
        <f>IF(ISERROR(VLOOKUP(CONCATENATE($A114,"_",AM$2),'Reference data SID'!$B:$M,12,FALSE)),"",VLOOKUP(CONCATENATE($A114,"_",AM$2),'Reference data SID'!$B:$M,12,FALSE))</f>
        <v/>
      </c>
      <c r="AN114" s="16" t="str">
        <f>IF(ISERROR(VLOOKUP(CONCATENATE($A114,"_",AN$2),'Reference data SID'!$B:$M,12,FALSE)),"",VLOOKUP(CONCATENATE($A114,"_",AN$2),'Reference data SID'!$B:$M,12,FALSE))</f>
        <v/>
      </c>
      <c r="AO114" s="16" t="str">
        <f>IF(ISERROR(VLOOKUP(CONCATENATE($A114,"_",AO$2),'Reference data SID'!$B:$M,12,FALSE)),"",VLOOKUP(CONCATENATE($A114,"_",AO$2),'Reference data SID'!$B:$M,12,FALSE))</f>
        <v/>
      </c>
      <c r="AP114" s="16" t="str">
        <f>IF(ISERROR(VLOOKUP(CONCATENATE($A114,"_",AP$2),'Reference data SID'!$B:$M,12,FALSE)),"",VLOOKUP(CONCATENATE($A114,"_",AP$2),'Reference data SID'!$B:$M,12,FALSE))</f>
        <v/>
      </c>
      <c r="AQ114" s="16" t="str">
        <f>IF(ISERROR(VLOOKUP(CONCATENATE($A114,"_",AQ$2),'Reference data SID'!$B:$M,12,FALSE)),"",VLOOKUP(CONCATENATE($A114,"_",AQ$2),'Reference data SID'!$B:$M,12,FALSE))</f>
        <v/>
      </c>
      <c r="AR114" s="16" t="str">
        <f>IF(ISERROR(VLOOKUP(CONCATENATE($A114,"_",AR$2),'Reference data SID'!$B:$M,12,FALSE)),"",VLOOKUP(CONCATENATE($A114,"_",AR$2),'Reference data SID'!$B:$M,12,FALSE))</f>
        <v/>
      </c>
      <c r="AS114" s="16" t="str">
        <f>IF(ISERROR(VLOOKUP(CONCATENATE($A114,"_",AS$2),'Reference data SID'!$B:$M,12,FALSE)),"",VLOOKUP(CONCATENATE($A114,"_",AS$2),'Reference data SID'!$B:$M,12,FALSE))</f>
        <v/>
      </c>
      <c r="AT114" s="16" t="str">
        <f>IF(ISERROR(VLOOKUP(CONCATENATE($A114,"_",AT$2),'Reference data SID'!$B:$M,12,FALSE)),"",VLOOKUP(CONCATENATE($A114,"_",AT$2),'Reference data SID'!$B:$M,12,FALSE))</f>
        <v/>
      </c>
    </row>
    <row r="115" spans="1:46" x14ac:dyDescent="0.25">
      <c r="A115">
        <v>111</v>
      </c>
      <c r="B115" s="16" t="str">
        <f>IF(ISERROR(VLOOKUP(CONCATENATE($A115,"_",B$2),'Reference data SID'!$B:$M,12,FALSE)),"",VLOOKUP(CONCATENATE($A115,"_",B$2),'Reference data SID'!$B:$M,12,FALSE))</f>
        <v/>
      </c>
      <c r="C115" s="16" t="str">
        <f>IF(ISERROR(VLOOKUP(CONCATENATE($A115,"_",C$2),'Reference data SID'!$B:$M,12,FALSE)),"",VLOOKUP(CONCATENATE($A115,"_",C$2),'Reference data SID'!$B:$M,12,FALSE))</f>
        <v/>
      </c>
      <c r="D115" s="16" t="str">
        <f>IF(ISERROR(VLOOKUP(CONCATENATE($A115,"_",D$2),'Reference data SID'!$B:$M,12,FALSE)),"",VLOOKUP(CONCATENATE($A115,"_",D$2),'Reference data SID'!$B:$M,12,FALSE))</f>
        <v/>
      </c>
      <c r="E115" s="16" t="str">
        <f>IF(ISERROR(VLOOKUP(CONCATENATE($A115,"_",E$2),'Reference data SID'!$B:$M,12,FALSE)),"",VLOOKUP(CONCATENATE($A115,"_",E$2),'Reference data SID'!$B:$M,12,FALSE))</f>
        <v/>
      </c>
      <c r="F115" s="16" t="str">
        <f>IF(ISERROR(VLOOKUP(CONCATENATE($A115,"_",F$2),'Reference data SID'!$B:$M,12,FALSE)),"",VLOOKUP(CONCATENATE($A115,"_",F$2),'Reference data SID'!$B:$M,12,FALSE))</f>
        <v/>
      </c>
      <c r="G115" s="16" t="str">
        <f>IF(ISERROR(VLOOKUP(CONCATENATE($A115,"_",G$2),'Reference data SID'!$B:$M,12,FALSE)),"",VLOOKUP(CONCATENATE($A115,"_",G$2),'Reference data SID'!$B:$M,12,FALSE))</f>
        <v/>
      </c>
      <c r="H115" s="16" t="str">
        <f>IF(ISERROR(VLOOKUP(CONCATENATE($A115,"_",H$2),'Reference data SID'!$B:$M,12,FALSE)),"",VLOOKUP(CONCATENATE($A115,"_",H$2),'Reference data SID'!$B:$M,12,FALSE))</f>
        <v/>
      </c>
      <c r="I115" s="16" t="str">
        <f>IF(ISERROR(VLOOKUP(CONCATENATE($A115,"_",I$2),'Reference data SID'!$B:$M,12,FALSE)),"",VLOOKUP(CONCATENATE($A115,"_",I$2),'Reference data SID'!$B:$M,12,FALSE))</f>
        <v/>
      </c>
      <c r="J115" s="16" t="str">
        <f>IF(ISERROR(VLOOKUP(CONCATENATE($A115,"_",J$2),'Reference data SID'!$B:$M,12,FALSE)),"",VLOOKUP(CONCATENATE($A115,"_",J$2),'Reference data SID'!$B:$M,12,FALSE))</f>
        <v/>
      </c>
      <c r="K115" s="16" t="str">
        <f>IF(ISERROR(VLOOKUP(CONCATENATE($A115,"_",K$2),'Reference data SID'!$B:$M,12,FALSE)),"",VLOOKUP(CONCATENATE($A115,"_",K$2),'Reference data SID'!$B:$M,12,FALSE))</f>
        <v/>
      </c>
      <c r="L115" s="16" t="str">
        <f>IF(ISERROR(VLOOKUP(CONCATENATE($A115,"_",L$2),'Reference data SID'!$B:$M,12,FALSE)),"",VLOOKUP(CONCATENATE($A115,"_",L$2),'Reference data SID'!$B:$M,12,FALSE))</f>
        <v/>
      </c>
      <c r="M115" s="16" t="str">
        <f>IF(ISERROR(VLOOKUP(CONCATENATE($A115,"_",M$2),'Reference data SID'!$B:$M,12,FALSE)),"",VLOOKUP(CONCATENATE($A115,"_",M$2),'Reference data SID'!$B:$M,12,FALSE))</f>
        <v/>
      </c>
      <c r="N115" s="16" t="str">
        <f>IF(ISERROR(VLOOKUP(CONCATENATE($A115,"_",N$2),'Reference data SID'!$B:$M,12,FALSE)),"",VLOOKUP(CONCATENATE($A115,"_",N$2),'Reference data SID'!$B:$M,12,FALSE))</f>
        <v/>
      </c>
      <c r="O115" s="16" t="str">
        <f>IF(ISERROR(VLOOKUP(CONCATENATE($A115,"_",O$2),'Reference data SID'!$B:$M,12,FALSE)),"",VLOOKUP(CONCATENATE($A115,"_",O$2),'Reference data SID'!$B:$M,12,FALSE))</f>
        <v/>
      </c>
      <c r="P115" s="16" t="str">
        <f>IF(ISERROR(VLOOKUP(CONCATENATE($A115,"_",P$2),'Reference data SID'!$B:$M,12,FALSE)),"",VLOOKUP(CONCATENATE($A115,"_",P$2),'Reference data SID'!$B:$M,12,FALSE))</f>
        <v/>
      </c>
      <c r="Q115" s="16" t="str">
        <f>IF(ISERROR(VLOOKUP(CONCATENATE($A115,"_",Q$2),'Reference data SID'!$B:$M,12,FALSE)),"",VLOOKUP(CONCATENATE($A115,"_",Q$2),'Reference data SID'!$B:$M,12,FALSE))</f>
        <v/>
      </c>
      <c r="R115" s="16" t="str">
        <f>IF(ISERROR(VLOOKUP(CONCATENATE($A115,"_",R$2),'Reference data SID'!$B:$M,12,FALSE)),"",VLOOKUP(CONCATENATE($A115,"_",R$2),'Reference data SID'!$B:$M,12,FALSE))</f>
        <v/>
      </c>
      <c r="S115" s="16" t="str">
        <f>IF(ISERROR(VLOOKUP(CONCATENATE($A115,"_",S$2),'Reference data SID'!$B:$M,12,FALSE)),"",VLOOKUP(CONCATENATE($A115,"_",S$2),'Reference data SID'!$B:$M,12,FALSE))</f>
        <v/>
      </c>
      <c r="T115" s="16" t="str">
        <f>IF(ISERROR(VLOOKUP(CONCATENATE($A115,"_",T$2),'Reference data SID'!$B:$M,12,FALSE)),"",VLOOKUP(CONCATENATE($A115,"_",T$2),'Reference data SID'!$B:$M,12,FALSE))</f>
        <v/>
      </c>
      <c r="U115" s="16" t="str">
        <f>IF(ISERROR(VLOOKUP(CONCATENATE($A115,"_",U$2),'Reference data SID'!$B:$M,12,FALSE)),"",VLOOKUP(CONCATENATE($A115,"_",U$2),'Reference data SID'!$B:$M,12,FALSE))</f>
        <v/>
      </c>
      <c r="V115" s="16" t="str">
        <f>IF(ISERROR(VLOOKUP(CONCATENATE($A115,"_",V$2),'Reference data SID'!$B:$M,12,FALSE)),"",VLOOKUP(CONCATENATE($A115,"_",V$2),'Reference data SID'!$B:$M,12,FALSE))</f>
        <v/>
      </c>
      <c r="W115" s="16" t="str">
        <f>IF(ISERROR(VLOOKUP(CONCATENATE($A115,"_",W$2),'Reference data SID'!$B:$M,12,FALSE)),"",VLOOKUP(CONCATENATE($A115,"_",W$2),'Reference data SID'!$B:$M,12,FALSE))</f>
        <v/>
      </c>
      <c r="X115" s="16" t="str">
        <f>IF(ISERROR(VLOOKUP(CONCATENATE($A115,"_",X$2),'Reference data SID'!$B:$M,12,FALSE)),"",VLOOKUP(CONCATENATE($A115,"_",X$2),'Reference data SID'!$B:$M,12,FALSE))</f>
        <v/>
      </c>
      <c r="Y115" s="17" t="str">
        <f>IF(ISERROR(VLOOKUP(CONCATENATE($A115,"_",Y$2),'Reference data SID'!$B:$M,12,FALSE)),"",VLOOKUP(CONCATENATE($A115,"_",Y$2),'Reference data SID'!$B:$M,12,FALSE))</f>
        <v>-</v>
      </c>
      <c r="Z115" s="16" t="str">
        <f>IF(ISERROR(VLOOKUP(CONCATENATE($A115,"_",Z$2),'Reference data SID'!$B:$M,12,FALSE)),"",VLOOKUP(CONCATENATE($A115,"_",Z$2),'Reference data SID'!$B:$M,12,FALSE))</f>
        <v/>
      </c>
      <c r="AA115" s="16" t="str">
        <f>IF(ISERROR(VLOOKUP(CONCATENATE($A115,"_",AA$2),'Reference data SID'!$B:$M,12,FALSE)),"",VLOOKUP(CONCATENATE($A115,"_",AA$2),'Reference data SID'!$B:$M,12,FALSE))</f>
        <v/>
      </c>
      <c r="AB115" s="16" t="str">
        <f>IF(ISERROR(VLOOKUP(CONCATENATE($A115,"_",AB$2),'Reference data SID'!$B:$M,12,FALSE)),"",VLOOKUP(CONCATENATE($A115,"_",AB$2),'Reference data SID'!$B:$M,12,FALSE))</f>
        <v/>
      </c>
      <c r="AC115" s="16" t="str">
        <f>IF(ISERROR(VLOOKUP(CONCATENATE($A115,"_",AC$2),'Reference data SID'!$B:$M,12,FALSE)),"",VLOOKUP(CONCATENATE($A115,"_",AC$2),'Reference data SID'!$B:$M,12,FALSE))</f>
        <v/>
      </c>
      <c r="AD115" s="16" t="str">
        <f>IF(ISERROR(VLOOKUP(CONCATENATE($A115,"_",AD$2),'Reference data SID'!$B:$M,12,FALSE)),"",VLOOKUP(CONCATENATE($A115,"_",AD$2),'Reference data SID'!$B:$M,12,FALSE))</f>
        <v/>
      </c>
      <c r="AE115" s="16" t="str">
        <f>IF(ISERROR(VLOOKUP(CONCATENATE($A115,"_",AE$2),'Reference data SID'!$B:$M,12,FALSE)),"",VLOOKUP(CONCATENATE($A115,"_",AE$2),'Reference data SID'!$B:$M,12,FALSE))</f>
        <v/>
      </c>
      <c r="AF115" s="16" t="str">
        <f>IF(ISERROR(VLOOKUP(CONCATENATE($A115,"_",AF$2),'Reference data SID'!$B:$M,12,FALSE)),"",VLOOKUP(CONCATENATE($A115,"_",AF$2),'Reference data SID'!$B:$M,12,FALSE))</f>
        <v/>
      </c>
      <c r="AG115" s="16" t="str">
        <f>IF(ISERROR(VLOOKUP(CONCATENATE($A115,"_",AG$2),'Reference data SID'!$B:$M,12,FALSE)),"",VLOOKUP(CONCATENATE($A115,"_",AG$2),'Reference data SID'!$B:$M,12,FALSE))</f>
        <v/>
      </c>
      <c r="AH115" s="16" t="str">
        <f>IF(ISERROR(VLOOKUP(CONCATENATE($A115,"_",AH$2),'Reference data SID'!$B:$M,12,FALSE)),"",VLOOKUP(CONCATENATE($A115,"_",AH$2),'Reference data SID'!$B:$M,12,FALSE))</f>
        <v/>
      </c>
      <c r="AI115" s="16" t="str">
        <f>IF(ISERROR(VLOOKUP(CONCATENATE($A115,"_",AI$2),'Reference data SID'!$B:$M,12,FALSE)),"",VLOOKUP(CONCATENATE($A115,"_",AI$2),'Reference data SID'!$B:$M,12,FALSE))</f>
        <v/>
      </c>
      <c r="AJ115" s="16" t="str">
        <f>IF(ISERROR(VLOOKUP(CONCATENATE($A115,"_",AJ$2),'Reference data SID'!$B:$M,12,FALSE)),"",VLOOKUP(CONCATENATE($A115,"_",AJ$2),'Reference data SID'!$B:$M,12,FALSE))</f>
        <v/>
      </c>
      <c r="AK115" s="16" t="str">
        <f>IF(ISERROR(VLOOKUP(CONCATENATE($A115,"_",AK$2),'Reference data SID'!$B:$M,12,FALSE)),"",VLOOKUP(CONCATENATE($A115,"_",AK$2),'Reference data SID'!$B:$M,12,FALSE))</f>
        <v/>
      </c>
      <c r="AL115" s="16" t="str">
        <f>IF(ISERROR(VLOOKUP(CONCATENATE($A115,"_",AL$2),'Reference data SID'!$B:$M,12,FALSE)),"",VLOOKUP(CONCATENATE($A115,"_",AL$2),'Reference data SID'!$B:$M,12,FALSE))</f>
        <v/>
      </c>
      <c r="AM115" s="16" t="str">
        <f>IF(ISERROR(VLOOKUP(CONCATENATE($A115,"_",AM$2),'Reference data SID'!$B:$M,12,FALSE)),"",VLOOKUP(CONCATENATE($A115,"_",AM$2),'Reference data SID'!$B:$M,12,FALSE))</f>
        <v/>
      </c>
      <c r="AN115" s="16" t="str">
        <f>IF(ISERROR(VLOOKUP(CONCATENATE($A115,"_",AN$2),'Reference data SID'!$B:$M,12,FALSE)),"",VLOOKUP(CONCATENATE($A115,"_",AN$2),'Reference data SID'!$B:$M,12,FALSE))</f>
        <v/>
      </c>
      <c r="AO115" s="16" t="str">
        <f>IF(ISERROR(VLOOKUP(CONCATENATE($A115,"_",AO$2),'Reference data SID'!$B:$M,12,FALSE)),"",VLOOKUP(CONCATENATE($A115,"_",AO$2),'Reference data SID'!$B:$M,12,FALSE))</f>
        <v/>
      </c>
      <c r="AP115" s="16" t="str">
        <f>IF(ISERROR(VLOOKUP(CONCATENATE($A115,"_",AP$2),'Reference data SID'!$B:$M,12,FALSE)),"",VLOOKUP(CONCATENATE($A115,"_",AP$2),'Reference data SID'!$B:$M,12,FALSE))</f>
        <v/>
      </c>
      <c r="AQ115" s="16" t="str">
        <f>IF(ISERROR(VLOOKUP(CONCATENATE($A115,"_",AQ$2),'Reference data SID'!$B:$M,12,FALSE)),"",VLOOKUP(CONCATENATE($A115,"_",AQ$2),'Reference data SID'!$B:$M,12,FALSE))</f>
        <v/>
      </c>
      <c r="AR115" s="16" t="str">
        <f>IF(ISERROR(VLOOKUP(CONCATENATE($A115,"_",AR$2),'Reference data SID'!$B:$M,12,FALSE)),"",VLOOKUP(CONCATENATE($A115,"_",AR$2),'Reference data SID'!$B:$M,12,FALSE))</f>
        <v/>
      </c>
      <c r="AS115" s="16" t="str">
        <f>IF(ISERROR(VLOOKUP(CONCATENATE($A115,"_",AS$2),'Reference data SID'!$B:$M,12,FALSE)),"",VLOOKUP(CONCATENATE($A115,"_",AS$2),'Reference data SID'!$B:$M,12,FALSE))</f>
        <v/>
      </c>
      <c r="AT115" s="16" t="str">
        <f>IF(ISERROR(VLOOKUP(CONCATENATE($A115,"_",AT$2),'Reference data SID'!$B:$M,12,FALSE)),"",VLOOKUP(CONCATENATE($A115,"_",AT$2),'Reference data SID'!$B:$M,12,FALSE))</f>
        <v/>
      </c>
    </row>
    <row r="116" spans="1:46" x14ac:dyDescent="0.25">
      <c r="A116">
        <v>112</v>
      </c>
      <c r="B116" s="16" t="str">
        <f>IF(ISERROR(VLOOKUP(CONCATENATE($A116,"_",B$2),'Reference data SID'!$B:$M,12,FALSE)),"",VLOOKUP(CONCATENATE($A116,"_",B$2),'Reference data SID'!$B:$M,12,FALSE))</f>
        <v/>
      </c>
      <c r="C116" s="16" t="str">
        <f>IF(ISERROR(VLOOKUP(CONCATENATE($A116,"_",C$2),'Reference data SID'!$B:$M,12,FALSE)),"",VLOOKUP(CONCATENATE($A116,"_",C$2),'Reference data SID'!$B:$M,12,FALSE))</f>
        <v/>
      </c>
      <c r="D116" s="16" t="str">
        <f>IF(ISERROR(VLOOKUP(CONCATENATE($A116,"_",D$2),'Reference data SID'!$B:$M,12,FALSE)),"",VLOOKUP(CONCATENATE($A116,"_",D$2),'Reference data SID'!$B:$M,12,FALSE))</f>
        <v/>
      </c>
      <c r="E116" s="16" t="str">
        <f>IF(ISERROR(VLOOKUP(CONCATENATE($A116,"_",E$2),'Reference data SID'!$B:$M,12,FALSE)),"",VLOOKUP(CONCATENATE($A116,"_",E$2),'Reference data SID'!$B:$M,12,FALSE))</f>
        <v/>
      </c>
      <c r="F116" s="16" t="str">
        <f>IF(ISERROR(VLOOKUP(CONCATENATE($A116,"_",F$2),'Reference data SID'!$B:$M,12,FALSE)),"",VLOOKUP(CONCATENATE($A116,"_",F$2),'Reference data SID'!$B:$M,12,FALSE))</f>
        <v/>
      </c>
      <c r="G116" s="16" t="str">
        <f>IF(ISERROR(VLOOKUP(CONCATENATE($A116,"_",G$2),'Reference data SID'!$B:$M,12,FALSE)),"",VLOOKUP(CONCATENATE($A116,"_",G$2),'Reference data SID'!$B:$M,12,FALSE))</f>
        <v/>
      </c>
      <c r="H116" s="16" t="str">
        <f>IF(ISERROR(VLOOKUP(CONCATENATE($A116,"_",H$2),'Reference data SID'!$B:$M,12,FALSE)),"",VLOOKUP(CONCATENATE($A116,"_",H$2),'Reference data SID'!$B:$M,12,FALSE))</f>
        <v/>
      </c>
      <c r="I116" s="16" t="str">
        <f>IF(ISERROR(VLOOKUP(CONCATENATE($A116,"_",I$2),'Reference data SID'!$B:$M,12,FALSE)),"",VLOOKUP(CONCATENATE($A116,"_",I$2),'Reference data SID'!$B:$M,12,FALSE))</f>
        <v/>
      </c>
      <c r="J116" s="16" t="str">
        <f>IF(ISERROR(VLOOKUP(CONCATENATE($A116,"_",J$2),'Reference data SID'!$B:$M,12,FALSE)),"",VLOOKUP(CONCATENATE($A116,"_",J$2),'Reference data SID'!$B:$M,12,FALSE))</f>
        <v/>
      </c>
      <c r="K116" s="16" t="str">
        <f>IF(ISERROR(VLOOKUP(CONCATENATE($A116,"_",K$2),'Reference data SID'!$B:$M,12,FALSE)),"",VLOOKUP(CONCATENATE($A116,"_",K$2),'Reference data SID'!$B:$M,12,FALSE))</f>
        <v/>
      </c>
      <c r="L116" s="16" t="str">
        <f>IF(ISERROR(VLOOKUP(CONCATENATE($A116,"_",L$2),'Reference data SID'!$B:$M,12,FALSE)),"",VLOOKUP(CONCATENATE($A116,"_",L$2),'Reference data SID'!$B:$M,12,FALSE))</f>
        <v/>
      </c>
      <c r="M116" s="16" t="str">
        <f>IF(ISERROR(VLOOKUP(CONCATENATE($A116,"_",M$2),'Reference data SID'!$B:$M,12,FALSE)),"",VLOOKUP(CONCATENATE($A116,"_",M$2),'Reference data SID'!$B:$M,12,FALSE))</f>
        <v/>
      </c>
      <c r="N116" s="16" t="str">
        <f>IF(ISERROR(VLOOKUP(CONCATENATE($A116,"_",N$2),'Reference data SID'!$B:$M,12,FALSE)),"",VLOOKUP(CONCATENATE($A116,"_",N$2),'Reference data SID'!$B:$M,12,FALSE))</f>
        <v/>
      </c>
      <c r="O116" s="16" t="str">
        <f>IF(ISERROR(VLOOKUP(CONCATENATE($A116,"_",O$2),'Reference data SID'!$B:$M,12,FALSE)),"",VLOOKUP(CONCATENATE($A116,"_",O$2),'Reference data SID'!$B:$M,12,FALSE))</f>
        <v/>
      </c>
      <c r="P116" s="16" t="str">
        <f>IF(ISERROR(VLOOKUP(CONCATENATE($A116,"_",P$2),'Reference data SID'!$B:$M,12,FALSE)),"",VLOOKUP(CONCATENATE($A116,"_",P$2),'Reference data SID'!$B:$M,12,FALSE))</f>
        <v/>
      </c>
      <c r="Q116" s="16" t="str">
        <f>IF(ISERROR(VLOOKUP(CONCATENATE($A116,"_",Q$2),'Reference data SID'!$B:$M,12,FALSE)),"",VLOOKUP(CONCATENATE($A116,"_",Q$2),'Reference data SID'!$B:$M,12,FALSE))</f>
        <v/>
      </c>
      <c r="R116" s="16" t="str">
        <f>IF(ISERROR(VLOOKUP(CONCATENATE($A116,"_",R$2),'Reference data SID'!$B:$M,12,FALSE)),"",VLOOKUP(CONCATENATE($A116,"_",R$2),'Reference data SID'!$B:$M,12,FALSE))</f>
        <v/>
      </c>
      <c r="S116" s="16" t="str">
        <f>IF(ISERROR(VLOOKUP(CONCATENATE($A116,"_",S$2),'Reference data SID'!$B:$M,12,FALSE)),"",VLOOKUP(CONCATENATE($A116,"_",S$2),'Reference data SID'!$B:$M,12,FALSE))</f>
        <v/>
      </c>
      <c r="T116" s="16" t="str">
        <f>IF(ISERROR(VLOOKUP(CONCATENATE($A116,"_",T$2),'Reference data SID'!$B:$M,12,FALSE)),"",VLOOKUP(CONCATENATE($A116,"_",T$2),'Reference data SID'!$B:$M,12,FALSE))</f>
        <v/>
      </c>
      <c r="U116" s="16" t="str">
        <f>IF(ISERROR(VLOOKUP(CONCATENATE($A116,"_",U$2),'Reference data SID'!$B:$M,12,FALSE)),"",VLOOKUP(CONCATENATE($A116,"_",U$2),'Reference data SID'!$B:$M,12,FALSE))</f>
        <v/>
      </c>
      <c r="V116" s="16" t="str">
        <f>IF(ISERROR(VLOOKUP(CONCATENATE($A116,"_",V$2),'Reference data SID'!$B:$M,12,FALSE)),"",VLOOKUP(CONCATENATE($A116,"_",V$2),'Reference data SID'!$B:$M,12,FALSE))</f>
        <v/>
      </c>
      <c r="W116" s="16" t="str">
        <f>IF(ISERROR(VLOOKUP(CONCATENATE($A116,"_",W$2),'Reference data SID'!$B:$M,12,FALSE)),"",VLOOKUP(CONCATENATE($A116,"_",W$2),'Reference data SID'!$B:$M,12,FALSE))</f>
        <v/>
      </c>
      <c r="X116" s="16" t="str">
        <f>IF(ISERROR(VLOOKUP(CONCATENATE($A116,"_",X$2),'Reference data SID'!$B:$M,12,FALSE)),"",VLOOKUP(CONCATENATE($A116,"_",X$2),'Reference data SID'!$B:$M,12,FALSE))</f>
        <v/>
      </c>
      <c r="Y116" s="17" t="str">
        <f>IF(ISERROR(VLOOKUP(CONCATENATE($A116,"_",Y$2),'Reference data SID'!$B:$M,12,FALSE)),"",VLOOKUP(CONCATENATE($A116,"_",Y$2),'Reference data SID'!$B:$M,12,FALSE))</f>
        <v>-</v>
      </c>
      <c r="Z116" s="16" t="str">
        <f>IF(ISERROR(VLOOKUP(CONCATENATE($A116,"_",Z$2),'Reference data SID'!$B:$M,12,FALSE)),"",VLOOKUP(CONCATENATE($A116,"_",Z$2),'Reference data SID'!$B:$M,12,FALSE))</f>
        <v/>
      </c>
      <c r="AA116" s="16" t="str">
        <f>IF(ISERROR(VLOOKUP(CONCATENATE($A116,"_",AA$2),'Reference data SID'!$B:$M,12,FALSE)),"",VLOOKUP(CONCATENATE($A116,"_",AA$2),'Reference data SID'!$B:$M,12,FALSE))</f>
        <v/>
      </c>
      <c r="AB116" s="16" t="str">
        <f>IF(ISERROR(VLOOKUP(CONCATENATE($A116,"_",AB$2),'Reference data SID'!$B:$M,12,FALSE)),"",VLOOKUP(CONCATENATE($A116,"_",AB$2),'Reference data SID'!$B:$M,12,FALSE))</f>
        <v/>
      </c>
      <c r="AC116" s="16" t="str">
        <f>IF(ISERROR(VLOOKUP(CONCATENATE($A116,"_",AC$2),'Reference data SID'!$B:$M,12,FALSE)),"",VLOOKUP(CONCATENATE($A116,"_",AC$2),'Reference data SID'!$B:$M,12,FALSE))</f>
        <v/>
      </c>
      <c r="AD116" s="16" t="str">
        <f>IF(ISERROR(VLOOKUP(CONCATENATE($A116,"_",AD$2),'Reference data SID'!$B:$M,12,FALSE)),"",VLOOKUP(CONCATENATE($A116,"_",AD$2),'Reference data SID'!$B:$M,12,FALSE))</f>
        <v/>
      </c>
      <c r="AE116" s="16" t="str">
        <f>IF(ISERROR(VLOOKUP(CONCATENATE($A116,"_",AE$2),'Reference data SID'!$B:$M,12,FALSE)),"",VLOOKUP(CONCATENATE($A116,"_",AE$2),'Reference data SID'!$B:$M,12,FALSE))</f>
        <v/>
      </c>
      <c r="AF116" s="16" t="str">
        <f>IF(ISERROR(VLOOKUP(CONCATENATE($A116,"_",AF$2),'Reference data SID'!$B:$M,12,FALSE)),"",VLOOKUP(CONCATENATE($A116,"_",AF$2),'Reference data SID'!$B:$M,12,FALSE))</f>
        <v/>
      </c>
      <c r="AG116" s="16" t="str">
        <f>IF(ISERROR(VLOOKUP(CONCATENATE($A116,"_",AG$2),'Reference data SID'!$B:$M,12,FALSE)),"",VLOOKUP(CONCATENATE($A116,"_",AG$2),'Reference data SID'!$B:$M,12,FALSE))</f>
        <v/>
      </c>
      <c r="AH116" s="16" t="str">
        <f>IF(ISERROR(VLOOKUP(CONCATENATE($A116,"_",AH$2),'Reference data SID'!$B:$M,12,FALSE)),"",VLOOKUP(CONCATENATE($A116,"_",AH$2),'Reference data SID'!$B:$M,12,FALSE))</f>
        <v/>
      </c>
      <c r="AI116" s="16" t="str">
        <f>IF(ISERROR(VLOOKUP(CONCATENATE($A116,"_",AI$2),'Reference data SID'!$B:$M,12,FALSE)),"",VLOOKUP(CONCATENATE($A116,"_",AI$2),'Reference data SID'!$B:$M,12,FALSE))</f>
        <v/>
      </c>
      <c r="AJ116" s="16" t="str">
        <f>IF(ISERROR(VLOOKUP(CONCATENATE($A116,"_",AJ$2),'Reference data SID'!$B:$M,12,FALSE)),"",VLOOKUP(CONCATENATE($A116,"_",AJ$2),'Reference data SID'!$B:$M,12,FALSE))</f>
        <v/>
      </c>
      <c r="AK116" s="16" t="str">
        <f>IF(ISERROR(VLOOKUP(CONCATENATE($A116,"_",AK$2),'Reference data SID'!$B:$M,12,FALSE)),"",VLOOKUP(CONCATENATE($A116,"_",AK$2),'Reference data SID'!$B:$M,12,FALSE))</f>
        <v/>
      </c>
      <c r="AL116" s="16" t="str">
        <f>IF(ISERROR(VLOOKUP(CONCATENATE($A116,"_",AL$2),'Reference data SID'!$B:$M,12,FALSE)),"",VLOOKUP(CONCATENATE($A116,"_",AL$2),'Reference data SID'!$B:$M,12,FALSE))</f>
        <v/>
      </c>
      <c r="AM116" s="16" t="str">
        <f>IF(ISERROR(VLOOKUP(CONCATENATE($A116,"_",AM$2),'Reference data SID'!$B:$M,12,FALSE)),"",VLOOKUP(CONCATENATE($A116,"_",AM$2),'Reference data SID'!$B:$M,12,FALSE))</f>
        <v/>
      </c>
      <c r="AN116" s="16" t="str">
        <f>IF(ISERROR(VLOOKUP(CONCATENATE($A116,"_",AN$2),'Reference data SID'!$B:$M,12,FALSE)),"",VLOOKUP(CONCATENATE($A116,"_",AN$2),'Reference data SID'!$B:$M,12,FALSE))</f>
        <v/>
      </c>
      <c r="AO116" s="16" t="str">
        <f>IF(ISERROR(VLOOKUP(CONCATENATE($A116,"_",AO$2),'Reference data SID'!$B:$M,12,FALSE)),"",VLOOKUP(CONCATENATE($A116,"_",AO$2),'Reference data SID'!$B:$M,12,FALSE))</f>
        <v/>
      </c>
      <c r="AP116" s="16" t="str">
        <f>IF(ISERROR(VLOOKUP(CONCATENATE($A116,"_",AP$2),'Reference data SID'!$B:$M,12,FALSE)),"",VLOOKUP(CONCATENATE($A116,"_",AP$2),'Reference data SID'!$B:$M,12,FALSE))</f>
        <v/>
      </c>
      <c r="AQ116" s="16" t="str">
        <f>IF(ISERROR(VLOOKUP(CONCATENATE($A116,"_",AQ$2),'Reference data SID'!$B:$M,12,FALSE)),"",VLOOKUP(CONCATENATE($A116,"_",AQ$2),'Reference data SID'!$B:$M,12,FALSE))</f>
        <v/>
      </c>
      <c r="AR116" s="16" t="str">
        <f>IF(ISERROR(VLOOKUP(CONCATENATE($A116,"_",AR$2),'Reference data SID'!$B:$M,12,FALSE)),"",VLOOKUP(CONCATENATE($A116,"_",AR$2),'Reference data SID'!$B:$M,12,FALSE))</f>
        <v/>
      </c>
      <c r="AS116" s="16" t="str">
        <f>IF(ISERROR(VLOOKUP(CONCATENATE($A116,"_",AS$2),'Reference data SID'!$B:$M,12,FALSE)),"",VLOOKUP(CONCATENATE($A116,"_",AS$2),'Reference data SID'!$B:$M,12,FALSE))</f>
        <v/>
      </c>
      <c r="AT116" s="16" t="str">
        <f>IF(ISERROR(VLOOKUP(CONCATENATE($A116,"_",AT$2),'Reference data SID'!$B:$M,12,FALSE)),"",VLOOKUP(CONCATENATE($A116,"_",AT$2),'Reference data SID'!$B:$M,12,FALSE))</f>
        <v/>
      </c>
    </row>
    <row r="117" spans="1:46" x14ac:dyDescent="0.25">
      <c r="A117">
        <v>113</v>
      </c>
      <c r="B117" s="16" t="str">
        <f>IF(ISERROR(VLOOKUP(CONCATENATE($A117,"_",B$2),'Reference data SID'!$B:$M,12,FALSE)),"",VLOOKUP(CONCATENATE($A117,"_",B$2),'Reference data SID'!$B:$M,12,FALSE))</f>
        <v/>
      </c>
      <c r="C117" s="16" t="str">
        <f>IF(ISERROR(VLOOKUP(CONCATENATE($A117,"_",C$2),'Reference data SID'!$B:$M,12,FALSE)),"",VLOOKUP(CONCATENATE($A117,"_",C$2),'Reference data SID'!$B:$M,12,FALSE))</f>
        <v/>
      </c>
      <c r="D117" s="16" t="str">
        <f>IF(ISERROR(VLOOKUP(CONCATENATE($A117,"_",D$2),'Reference data SID'!$B:$M,12,FALSE)),"",VLOOKUP(CONCATENATE($A117,"_",D$2),'Reference data SID'!$B:$M,12,FALSE))</f>
        <v/>
      </c>
      <c r="E117" s="16" t="str">
        <f>IF(ISERROR(VLOOKUP(CONCATENATE($A117,"_",E$2),'Reference data SID'!$B:$M,12,FALSE)),"",VLOOKUP(CONCATENATE($A117,"_",E$2),'Reference data SID'!$B:$M,12,FALSE))</f>
        <v/>
      </c>
      <c r="F117" s="16" t="str">
        <f>IF(ISERROR(VLOOKUP(CONCATENATE($A117,"_",F$2),'Reference data SID'!$B:$M,12,FALSE)),"",VLOOKUP(CONCATENATE($A117,"_",F$2),'Reference data SID'!$B:$M,12,FALSE))</f>
        <v/>
      </c>
      <c r="G117" s="16" t="str">
        <f>IF(ISERROR(VLOOKUP(CONCATENATE($A117,"_",G$2),'Reference data SID'!$B:$M,12,FALSE)),"",VLOOKUP(CONCATENATE($A117,"_",G$2),'Reference data SID'!$B:$M,12,FALSE))</f>
        <v/>
      </c>
      <c r="H117" s="16" t="str">
        <f>IF(ISERROR(VLOOKUP(CONCATENATE($A117,"_",H$2),'Reference data SID'!$B:$M,12,FALSE)),"",VLOOKUP(CONCATENATE($A117,"_",H$2),'Reference data SID'!$B:$M,12,FALSE))</f>
        <v/>
      </c>
      <c r="I117" s="16" t="str">
        <f>IF(ISERROR(VLOOKUP(CONCATENATE($A117,"_",I$2),'Reference data SID'!$B:$M,12,FALSE)),"",VLOOKUP(CONCATENATE($A117,"_",I$2),'Reference data SID'!$B:$M,12,FALSE))</f>
        <v/>
      </c>
      <c r="J117" s="16" t="str">
        <f>IF(ISERROR(VLOOKUP(CONCATENATE($A117,"_",J$2),'Reference data SID'!$B:$M,12,FALSE)),"",VLOOKUP(CONCATENATE($A117,"_",J$2),'Reference data SID'!$B:$M,12,FALSE))</f>
        <v/>
      </c>
      <c r="K117" s="16" t="str">
        <f>IF(ISERROR(VLOOKUP(CONCATENATE($A117,"_",K$2),'Reference data SID'!$B:$M,12,FALSE)),"",VLOOKUP(CONCATENATE($A117,"_",K$2),'Reference data SID'!$B:$M,12,FALSE))</f>
        <v/>
      </c>
      <c r="L117" s="16" t="str">
        <f>IF(ISERROR(VLOOKUP(CONCATENATE($A117,"_",L$2),'Reference data SID'!$B:$M,12,FALSE)),"",VLOOKUP(CONCATENATE($A117,"_",L$2),'Reference data SID'!$B:$M,12,FALSE))</f>
        <v/>
      </c>
      <c r="M117" s="16" t="str">
        <f>IF(ISERROR(VLOOKUP(CONCATENATE($A117,"_",M$2),'Reference data SID'!$B:$M,12,FALSE)),"",VLOOKUP(CONCATENATE($A117,"_",M$2),'Reference data SID'!$B:$M,12,FALSE))</f>
        <v/>
      </c>
      <c r="N117" s="16" t="str">
        <f>IF(ISERROR(VLOOKUP(CONCATENATE($A117,"_",N$2),'Reference data SID'!$B:$M,12,FALSE)),"",VLOOKUP(CONCATENATE($A117,"_",N$2),'Reference data SID'!$B:$M,12,FALSE))</f>
        <v/>
      </c>
      <c r="O117" s="16" t="str">
        <f>IF(ISERROR(VLOOKUP(CONCATENATE($A117,"_",O$2),'Reference data SID'!$B:$M,12,FALSE)),"",VLOOKUP(CONCATENATE($A117,"_",O$2),'Reference data SID'!$B:$M,12,FALSE))</f>
        <v/>
      </c>
      <c r="P117" s="16" t="str">
        <f>IF(ISERROR(VLOOKUP(CONCATENATE($A117,"_",P$2),'Reference data SID'!$B:$M,12,FALSE)),"",VLOOKUP(CONCATENATE($A117,"_",P$2),'Reference data SID'!$B:$M,12,FALSE))</f>
        <v/>
      </c>
      <c r="Q117" s="16" t="str">
        <f>IF(ISERROR(VLOOKUP(CONCATENATE($A117,"_",Q$2),'Reference data SID'!$B:$M,12,FALSE)),"",VLOOKUP(CONCATENATE($A117,"_",Q$2),'Reference data SID'!$B:$M,12,FALSE))</f>
        <v/>
      </c>
      <c r="R117" s="16" t="str">
        <f>IF(ISERROR(VLOOKUP(CONCATENATE($A117,"_",R$2),'Reference data SID'!$B:$M,12,FALSE)),"",VLOOKUP(CONCATENATE($A117,"_",R$2),'Reference data SID'!$B:$M,12,FALSE))</f>
        <v/>
      </c>
      <c r="S117" s="16" t="str">
        <f>IF(ISERROR(VLOOKUP(CONCATENATE($A117,"_",S$2),'Reference data SID'!$B:$M,12,FALSE)),"",VLOOKUP(CONCATENATE($A117,"_",S$2),'Reference data SID'!$B:$M,12,FALSE))</f>
        <v/>
      </c>
      <c r="T117" s="16" t="str">
        <f>IF(ISERROR(VLOOKUP(CONCATENATE($A117,"_",T$2),'Reference data SID'!$B:$M,12,FALSE)),"",VLOOKUP(CONCATENATE($A117,"_",T$2),'Reference data SID'!$B:$M,12,FALSE))</f>
        <v/>
      </c>
      <c r="U117" s="16" t="str">
        <f>IF(ISERROR(VLOOKUP(CONCATENATE($A117,"_",U$2),'Reference data SID'!$B:$M,12,FALSE)),"",VLOOKUP(CONCATENATE($A117,"_",U$2),'Reference data SID'!$B:$M,12,FALSE))</f>
        <v/>
      </c>
      <c r="V117" s="16" t="str">
        <f>IF(ISERROR(VLOOKUP(CONCATENATE($A117,"_",V$2),'Reference data SID'!$B:$M,12,FALSE)),"",VLOOKUP(CONCATENATE($A117,"_",V$2),'Reference data SID'!$B:$M,12,FALSE))</f>
        <v/>
      </c>
      <c r="W117" s="16" t="str">
        <f>IF(ISERROR(VLOOKUP(CONCATENATE($A117,"_",W$2),'Reference data SID'!$B:$M,12,FALSE)),"",VLOOKUP(CONCATENATE($A117,"_",W$2),'Reference data SID'!$B:$M,12,FALSE))</f>
        <v/>
      </c>
      <c r="X117" s="16" t="str">
        <f>IF(ISERROR(VLOOKUP(CONCATENATE($A117,"_",X$2),'Reference data SID'!$B:$M,12,FALSE)),"",VLOOKUP(CONCATENATE($A117,"_",X$2),'Reference data SID'!$B:$M,12,FALSE))</f>
        <v/>
      </c>
      <c r="Y117" s="17" t="str">
        <f>IF(ISERROR(VLOOKUP(CONCATENATE($A117,"_",Y$2),'Reference data SID'!$B:$M,12,FALSE)),"",VLOOKUP(CONCATENATE($A117,"_",Y$2),'Reference data SID'!$B:$M,12,FALSE))</f>
        <v>-</v>
      </c>
      <c r="Z117" s="16" t="str">
        <f>IF(ISERROR(VLOOKUP(CONCATENATE($A117,"_",Z$2),'Reference data SID'!$B:$M,12,FALSE)),"",VLOOKUP(CONCATENATE($A117,"_",Z$2),'Reference data SID'!$B:$M,12,FALSE))</f>
        <v/>
      </c>
      <c r="AA117" s="16" t="str">
        <f>IF(ISERROR(VLOOKUP(CONCATENATE($A117,"_",AA$2),'Reference data SID'!$B:$M,12,FALSE)),"",VLOOKUP(CONCATENATE($A117,"_",AA$2),'Reference data SID'!$B:$M,12,FALSE))</f>
        <v/>
      </c>
      <c r="AB117" s="16" t="str">
        <f>IF(ISERROR(VLOOKUP(CONCATENATE($A117,"_",AB$2),'Reference data SID'!$B:$M,12,FALSE)),"",VLOOKUP(CONCATENATE($A117,"_",AB$2),'Reference data SID'!$B:$M,12,FALSE))</f>
        <v/>
      </c>
      <c r="AC117" s="16" t="str">
        <f>IF(ISERROR(VLOOKUP(CONCATENATE($A117,"_",AC$2),'Reference data SID'!$B:$M,12,FALSE)),"",VLOOKUP(CONCATENATE($A117,"_",AC$2),'Reference data SID'!$B:$M,12,FALSE))</f>
        <v/>
      </c>
      <c r="AD117" s="16" t="str">
        <f>IF(ISERROR(VLOOKUP(CONCATENATE($A117,"_",AD$2),'Reference data SID'!$B:$M,12,FALSE)),"",VLOOKUP(CONCATENATE($A117,"_",AD$2),'Reference data SID'!$B:$M,12,FALSE))</f>
        <v/>
      </c>
      <c r="AE117" s="16" t="str">
        <f>IF(ISERROR(VLOOKUP(CONCATENATE($A117,"_",AE$2),'Reference data SID'!$B:$M,12,FALSE)),"",VLOOKUP(CONCATENATE($A117,"_",AE$2),'Reference data SID'!$B:$M,12,FALSE))</f>
        <v/>
      </c>
      <c r="AF117" s="16" t="str">
        <f>IF(ISERROR(VLOOKUP(CONCATENATE($A117,"_",AF$2),'Reference data SID'!$B:$M,12,FALSE)),"",VLOOKUP(CONCATENATE($A117,"_",AF$2),'Reference data SID'!$B:$M,12,FALSE))</f>
        <v/>
      </c>
      <c r="AG117" s="16" t="str">
        <f>IF(ISERROR(VLOOKUP(CONCATENATE($A117,"_",AG$2),'Reference data SID'!$B:$M,12,FALSE)),"",VLOOKUP(CONCATENATE($A117,"_",AG$2),'Reference data SID'!$B:$M,12,FALSE))</f>
        <v/>
      </c>
      <c r="AH117" s="16" t="str">
        <f>IF(ISERROR(VLOOKUP(CONCATENATE($A117,"_",AH$2),'Reference data SID'!$B:$M,12,FALSE)),"",VLOOKUP(CONCATENATE($A117,"_",AH$2),'Reference data SID'!$B:$M,12,FALSE))</f>
        <v/>
      </c>
      <c r="AI117" s="16" t="str">
        <f>IF(ISERROR(VLOOKUP(CONCATENATE($A117,"_",AI$2),'Reference data SID'!$B:$M,12,FALSE)),"",VLOOKUP(CONCATENATE($A117,"_",AI$2),'Reference data SID'!$B:$M,12,FALSE))</f>
        <v/>
      </c>
      <c r="AJ117" s="16" t="str">
        <f>IF(ISERROR(VLOOKUP(CONCATENATE($A117,"_",AJ$2),'Reference data SID'!$B:$M,12,FALSE)),"",VLOOKUP(CONCATENATE($A117,"_",AJ$2),'Reference data SID'!$B:$M,12,FALSE))</f>
        <v/>
      </c>
      <c r="AK117" s="16" t="str">
        <f>IF(ISERROR(VLOOKUP(CONCATENATE($A117,"_",AK$2),'Reference data SID'!$B:$M,12,FALSE)),"",VLOOKUP(CONCATENATE($A117,"_",AK$2),'Reference data SID'!$B:$M,12,FALSE))</f>
        <v/>
      </c>
      <c r="AL117" s="16" t="str">
        <f>IF(ISERROR(VLOOKUP(CONCATENATE($A117,"_",AL$2),'Reference data SID'!$B:$M,12,FALSE)),"",VLOOKUP(CONCATENATE($A117,"_",AL$2),'Reference data SID'!$B:$M,12,FALSE))</f>
        <v/>
      </c>
      <c r="AM117" s="16" t="str">
        <f>IF(ISERROR(VLOOKUP(CONCATENATE($A117,"_",AM$2),'Reference data SID'!$B:$M,12,FALSE)),"",VLOOKUP(CONCATENATE($A117,"_",AM$2),'Reference data SID'!$B:$M,12,FALSE))</f>
        <v/>
      </c>
      <c r="AN117" s="16" t="str">
        <f>IF(ISERROR(VLOOKUP(CONCATENATE($A117,"_",AN$2),'Reference data SID'!$B:$M,12,FALSE)),"",VLOOKUP(CONCATENATE($A117,"_",AN$2),'Reference data SID'!$B:$M,12,FALSE))</f>
        <v/>
      </c>
      <c r="AO117" s="16" t="str">
        <f>IF(ISERROR(VLOOKUP(CONCATENATE($A117,"_",AO$2),'Reference data SID'!$B:$M,12,FALSE)),"",VLOOKUP(CONCATENATE($A117,"_",AO$2),'Reference data SID'!$B:$M,12,FALSE))</f>
        <v/>
      </c>
      <c r="AP117" s="16" t="str">
        <f>IF(ISERROR(VLOOKUP(CONCATENATE($A117,"_",AP$2),'Reference data SID'!$B:$M,12,FALSE)),"",VLOOKUP(CONCATENATE($A117,"_",AP$2),'Reference data SID'!$B:$M,12,FALSE))</f>
        <v/>
      </c>
      <c r="AQ117" s="16" t="str">
        <f>IF(ISERROR(VLOOKUP(CONCATENATE($A117,"_",AQ$2),'Reference data SID'!$B:$M,12,FALSE)),"",VLOOKUP(CONCATENATE($A117,"_",AQ$2),'Reference data SID'!$B:$M,12,FALSE))</f>
        <v/>
      </c>
      <c r="AR117" s="16" t="str">
        <f>IF(ISERROR(VLOOKUP(CONCATENATE($A117,"_",AR$2),'Reference data SID'!$B:$M,12,FALSE)),"",VLOOKUP(CONCATENATE($A117,"_",AR$2),'Reference data SID'!$B:$M,12,FALSE))</f>
        <v/>
      </c>
      <c r="AS117" s="16" t="str">
        <f>IF(ISERROR(VLOOKUP(CONCATENATE($A117,"_",AS$2),'Reference data SID'!$B:$M,12,FALSE)),"",VLOOKUP(CONCATENATE($A117,"_",AS$2),'Reference data SID'!$B:$M,12,FALSE))</f>
        <v/>
      </c>
      <c r="AT117" s="16" t="str">
        <f>IF(ISERROR(VLOOKUP(CONCATENATE($A117,"_",AT$2),'Reference data SID'!$B:$M,12,FALSE)),"",VLOOKUP(CONCATENATE($A117,"_",AT$2),'Reference data SID'!$B:$M,12,FALSE))</f>
        <v/>
      </c>
    </row>
    <row r="118" spans="1:46" x14ac:dyDescent="0.25">
      <c r="A118">
        <v>114</v>
      </c>
      <c r="B118" s="16" t="str">
        <f>IF(ISERROR(VLOOKUP(CONCATENATE($A118,"_",B$2),'Reference data SID'!$B:$M,12,FALSE)),"",VLOOKUP(CONCATENATE($A118,"_",B$2),'Reference data SID'!$B:$M,12,FALSE))</f>
        <v/>
      </c>
      <c r="C118" s="16" t="str">
        <f>IF(ISERROR(VLOOKUP(CONCATENATE($A118,"_",C$2),'Reference data SID'!$B:$M,12,FALSE)),"",VLOOKUP(CONCATENATE($A118,"_",C$2),'Reference data SID'!$B:$M,12,FALSE))</f>
        <v/>
      </c>
      <c r="D118" s="16" t="str">
        <f>IF(ISERROR(VLOOKUP(CONCATENATE($A118,"_",D$2),'Reference data SID'!$B:$M,12,FALSE)),"",VLOOKUP(CONCATENATE($A118,"_",D$2),'Reference data SID'!$B:$M,12,FALSE))</f>
        <v/>
      </c>
      <c r="E118" s="16" t="str">
        <f>IF(ISERROR(VLOOKUP(CONCATENATE($A118,"_",E$2),'Reference data SID'!$B:$M,12,FALSE)),"",VLOOKUP(CONCATENATE($A118,"_",E$2),'Reference data SID'!$B:$M,12,FALSE))</f>
        <v/>
      </c>
      <c r="F118" s="16" t="str">
        <f>IF(ISERROR(VLOOKUP(CONCATENATE($A118,"_",F$2),'Reference data SID'!$B:$M,12,FALSE)),"",VLOOKUP(CONCATENATE($A118,"_",F$2),'Reference data SID'!$B:$M,12,FALSE))</f>
        <v/>
      </c>
      <c r="G118" s="16" t="str">
        <f>IF(ISERROR(VLOOKUP(CONCATENATE($A118,"_",G$2),'Reference data SID'!$B:$M,12,FALSE)),"",VLOOKUP(CONCATENATE($A118,"_",G$2),'Reference data SID'!$B:$M,12,FALSE))</f>
        <v/>
      </c>
      <c r="H118" s="16" t="str">
        <f>IF(ISERROR(VLOOKUP(CONCATENATE($A118,"_",H$2),'Reference data SID'!$B:$M,12,FALSE)),"",VLOOKUP(CONCATENATE($A118,"_",H$2),'Reference data SID'!$B:$M,12,FALSE))</f>
        <v/>
      </c>
      <c r="I118" s="16" t="str">
        <f>IF(ISERROR(VLOOKUP(CONCATENATE($A118,"_",I$2),'Reference data SID'!$B:$M,12,FALSE)),"",VLOOKUP(CONCATENATE($A118,"_",I$2),'Reference data SID'!$B:$M,12,FALSE))</f>
        <v/>
      </c>
      <c r="J118" s="16" t="str">
        <f>IF(ISERROR(VLOOKUP(CONCATENATE($A118,"_",J$2),'Reference data SID'!$B:$M,12,FALSE)),"",VLOOKUP(CONCATENATE($A118,"_",J$2),'Reference data SID'!$B:$M,12,FALSE))</f>
        <v/>
      </c>
      <c r="K118" s="16" t="str">
        <f>IF(ISERROR(VLOOKUP(CONCATENATE($A118,"_",K$2),'Reference data SID'!$B:$M,12,FALSE)),"",VLOOKUP(CONCATENATE($A118,"_",K$2),'Reference data SID'!$B:$M,12,FALSE))</f>
        <v/>
      </c>
      <c r="L118" s="16" t="str">
        <f>IF(ISERROR(VLOOKUP(CONCATENATE($A118,"_",L$2),'Reference data SID'!$B:$M,12,FALSE)),"",VLOOKUP(CONCATENATE($A118,"_",L$2),'Reference data SID'!$B:$M,12,FALSE))</f>
        <v/>
      </c>
      <c r="M118" s="16" t="str">
        <f>IF(ISERROR(VLOOKUP(CONCATENATE($A118,"_",M$2),'Reference data SID'!$B:$M,12,FALSE)),"",VLOOKUP(CONCATENATE($A118,"_",M$2),'Reference data SID'!$B:$M,12,FALSE))</f>
        <v/>
      </c>
      <c r="N118" s="16" t="str">
        <f>IF(ISERROR(VLOOKUP(CONCATENATE($A118,"_",N$2),'Reference data SID'!$B:$M,12,FALSE)),"",VLOOKUP(CONCATENATE($A118,"_",N$2),'Reference data SID'!$B:$M,12,FALSE))</f>
        <v/>
      </c>
      <c r="O118" s="16" t="str">
        <f>IF(ISERROR(VLOOKUP(CONCATENATE($A118,"_",O$2),'Reference data SID'!$B:$M,12,FALSE)),"",VLOOKUP(CONCATENATE($A118,"_",O$2),'Reference data SID'!$B:$M,12,FALSE))</f>
        <v/>
      </c>
      <c r="P118" s="16" t="str">
        <f>IF(ISERROR(VLOOKUP(CONCATENATE($A118,"_",P$2),'Reference data SID'!$B:$M,12,FALSE)),"",VLOOKUP(CONCATENATE($A118,"_",P$2),'Reference data SID'!$B:$M,12,FALSE))</f>
        <v/>
      </c>
      <c r="Q118" s="16" t="str">
        <f>IF(ISERROR(VLOOKUP(CONCATENATE($A118,"_",Q$2),'Reference data SID'!$B:$M,12,FALSE)),"",VLOOKUP(CONCATENATE($A118,"_",Q$2),'Reference data SID'!$B:$M,12,FALSE))</f>
        <v/>
      </c>
      <c r="R118" s="16" t="str">
        <f>IF(ISERROR(VLOOKUP(CONCATENATE($A118,"_",R$2),'Reference data SID'!$B:$M,12,FALSE)),"",VLOOKUP(CONCATENATE($A118,"_",R$2),'Reference data SID'!$B:$M,12,FALSE))</f>
        <v/>
      </c>
      <c r="S118" s="16" t="str">
        <f>IF(ISERROR(VLOOKUP(CONCATENATE($A118,"_",S$2),'Reference data SID'!$B:$M,12,FALSE)),"",VLOOKUP(CONCATENATE($A118,"_",S$2),'Reference data SID'!$B:$M,12,FALSE))</f>
        <v/>
      </c>
      <c r="T118" s="16" t="str">
        <f>IF(ISERROR(VLOOKUP(CONCATENATE($A118,"_",T$2),'Reference data SID'!$B:$M,12,FALSE)),"",VLOOKUP(CONCATENATE($A118,"_",T$2),'Reference data SID'!$B:$M,12,FALSE))</f>
        <v/>
      </c>
      <c r="U118" s="16" t="str">
        <f>IF(ISERROR(VLOOKUP(CONCATENATE($A118,"_",U$2),'Reference data SID'!$B:$M,12,FALSE)),"",VLOOKUP(CONCATENATE($A118,"_",U$2),'Reference data SID'!$B:$M,12,FALSE))</f>
        <v/>
      </c>
      <c r="V118" s="16" t="str">
        <f>IF(ISERROR(VLOOKUP(CONCATENATE($A118,"_",V$2),'Reference data SID'!$B:$M,12,FALSE)),"",VLOOKUP(CONCATENATE($A118,"_",V$2),'Reference data SID'!$B:$M,12,FALSE))</f>
        <v/>
      </c>
      <c r="W118" s="16" t="str">
        <f>IF(ISERROR(VLOOKUP(CONCATENATE($A118,"_",W$2),'Reference data SID'!$B:$M,12,FALSE)),"",VLOOKUP(CONCATENATE($A118,"_",W$2),'Reference data SID'!$B:$M,12,FALSE))</f>
        <v/>
      </c>
      <c r="X118" s="16" t="str">
        <f>IF(ISERROR(VLOOKUP(CONCATENATE($A118,"_",X$2),'Reference data SID'!$B:$M,12,FALSE)),"",VLOOKUP(CONCATENATE($A118,"_",X$2),'Reference data SID'!$B:$M,12,FALSE))</f>
        <v/>
      </c>
      <c r="Y118" s="17" t="str">
        <f>IF(ISERROR(VLOOKUP(CONCATENATE($A118,"_",Y$2),'Reference data SID'!$B:$M,12,FALSE)),"",VLOOKUP(CONCATENATE($A118,"_",Y$2),'Reference data SID'!$B:$M,12,FALSE))</f>
        <v>-</v>
      </c>
      <c r="Z118" s="16" t="str">
        <f>IF(ISERROR(VLOOKUP(CONCATENATE($A118,"_",Z$2),'Reference data SID'!$B:$M,12,FALSE)),"",VLOOKUP(CONCATENATE($A118,"_",Z$2),'Reference data SID'!$B:$M,12,FALSE))</f>
        <v/>
      </c>
      <c r="AA118" s="16" t="str">
        <f>IF(ISERROR(VLOOKUP(CONCATENATE($A118,"_",AA$2),'Reference data SID'!$B:$M,12,FALSE)),"",VLOOKUP(CONCATENATE($A118,"_",AA$2),'Reference data SID'!$B:$M,12,FALSE))</f>
        <v/>
      </c>
      <c r="AB118" s="16" t="str">
        <f>IF(ISERROR(VLOOKUP(CONCATENATE($A118,"_",AB$2),'Reference data SID'!$B:$M,12,FALSE)),"",VLOOKUP(CONCATENATE($A118,"_",AB$2),'Reference data SID'!$B:$M,12,FALSE))</f>
        <v/>
      </c>
      <c r="AC118" s="16" t="str">
        <f>IF(ISERROR(VLOOKUP(CONCATENATE($A118,"_",AC$2),'Reference data SID'!$B:$M,12,FALSE)),"",VLOOKUP(CONCATENATE($A118,"_",AC$2),'Reference data SID'!$B:$M,12,FALSE))</f>
        <v/>
      </c>
      <c r="AD118" s="16" t="str">
        <f>IF(ISERROR(VLOOKUP(CONCATENATE($A118,"_",AD$2),'Reference data SID'!$B:$M,12,FALSE)),"",VLOOKUP(CONCATENATE($A118,"_",AD$2),'Reference data SID'!$B:$M,12,FALSE))</f>
        <v/>
      </c>
      <c r="AE118" s="16" t="str">
        <f>IF(ISERROR(VLOOKUP(CONCATENATE($A118,"_",AE$2),'Reference data SID'!$B:$M,12,FALSE)),"",VLOOKUP(CONCATENATE($A118,"_",AE$2),'Reference data SID'!$B:$M,12,FALSE))</f>
        <v/>
      </c>
      <c r="AF118" s="16" t="str">
        <f>IF(ISERROR(VLOOKUP(CONCATENATE($A118,"_",AF$2),'Reference data SID'!$B:$M,12,FALSE)),"",VLOOKUP(CONCATENATE($A118,"_",AF$2),'Reference data SID'!$B:$M,12,FALSE))</f>
        <v/>
      </c>
      <c r="AG118" s="16" t="str">
        <f>IF(ISERROR(VLOOKUP(CONCATENATE($A118,"_",AG$2),'Reference data SID'!$B:$M,12,FALSE)),"",VLOOKUP(CONCATENATE($A118,"_",AG$2),'Reference data SID'!$B:$M,12,FALSE))</f>
        <v/>
      </c>
      <c r="AH118" s="16" t="str">
        <f>IF(ISERROR(VLOOKUP(CONCATENATE($A118,"_",AH$2),'Reference data SID'!$B:$M,12,FALSE)),"",VLOOKUP(CONCATENATE($A118,"_",AH$2),'Reference data SID'!$B:$M,12,FALSE))</f>
        <v/>
      </c>
      <c r="AI118" s="16" t="str">
        <f>IF(ISERROR(VLOOKUP(CONCATENATE($A118,"_",AI$2),'Reference data SID'!$B:$M,12,FALSE)),"",VLOOKUP(CONCATENATE($A118,"_",AI$2),'Reference data SID'!$B:$M,12,FALSE))</f>
        <v/>
      </c>
      <c r="AJ118" s="16" t="str">
        <f>IF(ISERROR(VLOOKUP(CONCATENATE($A118,"_",AJ$2),'Reference data SID'!$B:$M,12,FALSE)),"",VLOOKUP(CONCATENATE($A118,"_",AJ$2),'Reference data SID'!$B:$M,12,FALSE))</f>
        <v/>
      </c>
      <c r="AK118" s="16" t="str">
        <f>IF(ISERROR(VLOOKUP(CONCATENATE($A118,"_",AK$2),'Reference data SID'!$B:$M,12,FALSE)),"",VLOOKUP(CONCATENATE($A118,"_",AK$2),'Reference data SID'!$B:$M,12,FALSE))</f>
        <v/>
      </c>
      <c r="AL118" s="16" t="str">
        <f>IF(ISERROR(VLOOKUP(CONCATENATE($A118,"_",AL$2),'Reference data SID'!$B:$M,12,FALSE)),"",VLOOKUP(CONCATENATE($A118,"_",AL$2),'Reference data SID'!$B:$M,12,FALSE))</f>
        <v/>
      </c>
      <c r="AM118" s="16" t="str">
        <f>IF(ISERROR(VLOOKUP(CONCATENATE($A118,"_",AM$2),'Reference data SID'!$B:$M,12,FALSE)),"",VLOOKUP(CONCATENATE($A118,"_",AM$2),'Reference data SID'!$B:$M,12,FALSE))</f>
        <v/>
      </c>
      <c r="AN118" s="16" t="str">
        <f>IF(ISERROR(VLOOKUP(CONCATENATE($A118,"_",AN$2),'Reference data SID'!$B:$M,12,FALSE)),"",VLOOKUP(CONCATENATE($A118,"_",AN$2),'Reference data SID'!$B:$M,12,FALSE))</f>
        <v/>
      </c>
      <c r="AO118" s="16" t="str">
        <f>IF(ISERROR(VLOOKUP(CONCATENATE($A118,"_",AO$2),'Reference data SID'!$B:$M,12,FALSE)),"",VLOOKUP(CONCATENATE($A118,"_",AO$2),'Reference data SID'!$B:$M,12,FALSE))</f>
        <v/>
      </c>
      <c r="AP118" s="16" t="str">
        <f>IF(ISERROR(VLOOKUP(CONCATENATE($A118,"_",AP$2),'Reference data SID'!$B:$M,12,FALSE)),"",VLOOKUP(CONCATENATE($A118,"_",AP$2),'Reference data SID'!$B:$M,12,FALSE))</f>
        <v/>
      </c>
      <c r="AQ118" s="16" t="str">
        <f>IF(ISERROR(VLOOKUP(CONCATENATE($A118,"_",AQ$2),'Reference data SID'!$B:$M,12,FALSE)),"",VLOOKUP(CONCATENATE($A118,"_",AQ$2),'Reference data SID'!$B:$M,12,FALSE))</f>
        <v/>
      </c>
      <c r="AR118" s="16" t="str">
        <f>IF(ISERROR(VLOOKUP(CONCATENATE($A118,"_",AR$2),'Reference data SID'!$B:$M,12,FALSE)),"",VLOOKUP(CONCATENATE($A118,"_",AR$2),'Reference data SID'!$B:$M,12,FALSE))</f>
        <v/>
      </c>
      <c r="AS118" s="16" t="str">
        <f>IF(ISERROR(VLOOKUP(CONCATENATE($A118,"_",AS$2),'Reference data SID'!$B:$M,12,FALSE)),"",VLOOKUP(CONCATENATE($A118,"_",AS$2),'Reference data SID'!$B:$M,12,FALSE))</f>
        <v/>
      </c>
      <c r="AT118" s="16" t="str">
        <f>IF(ISERROR(VLOOKUP(CONCATENATE($A118,"_",AT$2),'Reference data SID'!$B:$M,12,FALSE)),"",VLOOKUP(CONCATENATE($A118,"_",AT$2),'Reference data SID'!$B:$M,12,FALSE))</f>
        <v/>
      </c>
    </row>
    <row r="119" spans="1:46" x14ac:dyDescent="0.25">
      <c r="A119">
        <v>115</v>
      </c>
      <c r="B119" s="16" t="str">
        <f>IF(ISERROR(VLOOKUP(CONCATENATE($A119,"_",B$2),'Reference data SID'!$B:$M,12,FALSE)),"",VLOOKUP(CONCATENATE($A119,"_",B$2),'Reference data SID'!$B:$M,12,FALSE))</f>
        <v/>
      </c>
      <c r="C119" s="16" t="str">
        <f>IF(ISERROR(VLOOKUP(CONCATENATE($A119,"_",C$2),'Reference data SID'!$B:$M,12,FALSE)),"",VLOOKUP(CONCATENATE($A119,"_",C$2),'Reference data SID'!$B:$M,12,FALSE))</f>
        <v/>
      </c>
      <c r="D119" s="16" t="str">
        <f>IF(ISERROR(VLOOKUP(CONCATENATE($A119,"_",D$2),'Reference data SID'!$B:$M,12,FALSE)),"",VLOOKUP(CONCATENATE($A119,"_",D$2),'Reference data SID'!$B:$M,12,FALSE))</f>
        <v/>
      </c>
      <c r="E119" s="16" t="str">
        <f>IF(ISERROR(VLOOKUP(CONCATENATE($A119,"_",E$2),'Reference data SID'!$B:$M,12,FALSE)),"",VLOOKUP(CONCATENATE($A119,"_",E$2),'Reference data SID'!$B:$M,12,FALSE))</f>
        <v/>
      </c>
      <c r="F119" s="16" t="str">
        <f>IF(ISERROR(VLOOKUP(CONCATENATE($A119,"_",F$2),'Reference data SID'!$B:$M,12,FALSE)),"",VLOOKUP(CONCATENATE($A119,"_",F$2),'Reference data SID'!$B:$M,12,FALSE))</f>
        <v/>
      </c>
      <c r="G119" s="16" t="str">
        <f>IF(ISERROR(VLOOKUP(CONCATENATE($A119,"_",G$2),'Reference data SID'!$B:$M,12,FALSE)),"",VLOOKUP(CONCATENATE($A119,"_",G$2),'Reference data SID'!$B:$M,12,FALSE))</f>
        <v/>
      </c>
      <c r="H119" s="16" t="str">
        <f>IF(ISERROR(VLOOKUP(CONCATENATE($A119,"_",H$2),'Reference data SID'!$B:$M,12,FALSE)),"",VLOOKUP(CONCATENATE($A119,"_",H$2),'Reference data SID'!$B:$M,12,FALSE))</f>
        <v/>
      </c>
      <c r="I119" s="16" t="str">
        <f>IF(ISERROR(VLOOKUP(CONCATENATE($A119,"_",I$2),'Reference data SID'!$B:$M,12,FALSE)),"",VLOOKUP(CONCATENATE($A119,"_",I$2),'Reference data SID'!$B:$M,12,FALSE))</f>
        <v/>
      </c>
      <c r="J119" s="16" t="str">
        <f>IF(ISERROR(VLOOKUP(CONCATENATE($A119,"_",J$2),'Reference data SID'!$B:$M,12,FALSE)),"",VLOOKUP(CONCATENATE($A119,"_",J$2),'Reference data SID'!$B:$M,12,FALSE))</f>
        <v/>
      </c>
      <c r="K119" s="16" t="str">
        <f>IF(ISERROR(VLOOKUP(CONCATENATE($A119,"_",K$2),'Reference data SID'!$B:$M,12,FALSE)),"",VLOOKUP(CONCATENATE($A119,"_",K$2),'Reference data SID'!$B:$M,12,FALSE))</f>
        <v/>
      </c>
      <c r="L119" s="16" t="str">
        <f>IF(ISERROR(VLOOKUP(CONCATENATE($A119,"_",L$2),'Reference data SID'!$B:$M,12,FALSE)),"",VLOOKUP(CONCATENATE($A119,"_",L$2),'Reference data SID'!$B:$M,12,FALSE))</f>
        <v/>
      </c>
      <c r="M119" s="16" t="str">
        <f>IF(ISERROR(VLOOKUP(CONCATENATE($A119,"_",M$2),'Reference data SID'!$B:$M,12,FALSE)),"",VLOOKUP(CONCATENATE($A119,"_",M$2),'Reference data SID'!$B:$M,12,FALSE))</f>
        <v/>
      </c>
      <c r="N119" s="16" t="str">
        <f>IF(ISERROR(VLOOKUP(CONCATENATE($A119,"_",N$2),'Reference data SID'!$B:$M,12,FALSE)),"",VLOOKUP(CONCATENATE($A119,"_",N$2),'Reference data SID'!$B:$M,12,FALSE))</f>
        <v/>
      </c>
      <c r="O119" s="16" t="str">
        <f>IF(ISERROR(VLOOKUP(CONCATENATE($A119,"_",O$2),'Reference data SID'!$B:$M,12,FALSE)),"",VLOOKUP(CONCATENATE($A119,"_",O$2),'Reference data SID'!$B:$M,12,FALSE))</f>
        <v/>
      </c>
      <c r="P119" s="16" t="str">
        <f>IF(ISERROR(VLOOKUP(CONCATENATE($A119,"_",P$2),'Reference data SID'!$B:$M,12,FALSE)),"",VLOOKUP(CONCATENATE($A119,"_",P$2),'Reference data SID'!$B:$M,12,FALSE))</f>
        <v/>
      </c>
      <c r="Q119" s="16" t="str">
        <f>IF(ISERROR(VLOOKUP(CONCATENATE($A119,"_",Q$2),'Reference data SID'!$B:$M,12,FALSE)),"",VLOOKUP(CONCATENATE($A119,"_",Q$2),'Reference data SID'!$B:$M,12,FALSE))</f>
        <v/>
      </c>
      <c r="R119" s="16" t="str">
        <f>IF(ISERROR(VLOOKUP(CONCATENATE($A119,"_",R$2),'Reference data SID'!$B:$M,12,FALSE)),"",VLOOKUP(CONCATENATE($A119,"_",R$2),'Reference data SID'!$B:$M,12,FALSE))</f>
        <v/>
      </c>
      <c r="S119" s="16" t="str">
        <f>IF(ISERROR(VLOOKUP(CONCATENATE($A119,"_",S$2),'Reference data SID'!$B:$M,12,FALSE)),"",VLOOKUP(CONCATENATE($A119,"_",S$2),'Reference data SID'!$B:$M,12,FALSE))</f>
        <v/>
      </c>
      <c r="T119" s="16" t="str">
        <f>IF(ISERROR(VLOOKUP(CONCATENATE($A119,"_",T$2),'Reference data SID'!$B:$M,12,FALSE)),"",VLOOKUP(CONCATENATE($A119,"_",T$2),'Reference data SID'!$B:$M,12,FALSE))</f>
        <v/>
      </c>
      <c r="U119" s="16" t="str">
        <f>IF(ISERROR(VLOOKUP(CONCATENATE($A119,"_",U$2),'Reference data SID'!$B:$M,12,FALSE)),"",VLOOKUP(CONCATENATE($A119,"_",U$2),'Reference data SID'!$B:$M,12,FALSE))</f>
        <v/>
      </c>
      <c r="V119" s="16" t="str">
        <f>IF(ISERROR(VLOOKUP(CONCATENATE($A119,"_",V$2),'Reference data SID'!$B:$M,12,FALSE)),"",VLOOKUP(CONCATENATE($A119,"_",V$2),'Reference data SID'!$B:$M,12,FALSE))</f>
        <v/>
      </c>
      <c r="W119" s="16" t="str">
        <f>IF(ISERROR(VLOOKUP(CONCATENATE($A119,"_",W$2),'Reference data SID'!$B:$M,12,FALSE)),"",VLOOKUP(CONCATENATE($A119,"_",W$2),'Reference data SID'!$B:$M,12,FALSE))</f>
        <v/>
      </c>
      <c r="X119" s="16" t="str">
        <f>IF(ISERROR(VLOOKUP(CONCATENATE($A119,"_",X$2),'Reference data SID'!$B:$M,12,FALSE)),"",VLOOKUP(CONCATENATE($A119,"_",X$2),'Reference data SID'!$B:$M,12,FALSE))</f>
        <v/>
      </c>
      <c r="Y119" s="17" t="str">
        <f>IF(ISERROR(VLOOKUP(CONCATENATE($A119,"_",Y$2),'Reference data SID'!$B:$M,12,FALSE)),"",VLOOKUP(CONCATENATE($A119,"_",Y$2),'Reference data SID'!$B:$M,12,FALSE))</f>
        <v>-</v>
      </c>
      <c r="Z119" s="16" t="str">
        <f>IF(ISERROR(VLOOKUP(CONCATENATE($A119,"_",Z$2),'Reference data SID'!$B:$M,12,FALSE)),"",VLOOKUP(CONCATENATE($A119,"_",Z$2),'Reference data SID'!$B:$M,12,FALSE))</f>
        <v/>
      </c>
      <c r="AA119" s="16" t="str">
        <f>IF(ISERROR(VLOOKUP(CONCATENATE($A119,"_",AA$2),'Reference data SID'!$B:$M,12,FALSE)),"",VLOOKUP(CONCATENATE($A119,"_",AA$2),'Reference data SID'!$B:$M,12,FALSE))</f>
        <v/>
      </c>
      <c r="AB119" s="16" t="str">
        <f>IF(ISERROR(VLOOKUP(CONCATENATE($A119,"_",AB$2),'Reference data SID'!$B:$M,12,FALSE)),"",VLOOKUP(CONCATENATE($A119,"_",AB$2),'Reference data SID'!$B:$M,12,FALSE))</f>
        <v/>
      </c>
      <c r="AC119" s="16" t="str">
        <f>IF(ISERROR(VLOOKUP(CONCATENATE($A119,"_",AC$2),'Reference data SID'!$B:$M,12,FALSE)),"",VLOOKUP(CONCATENATE($A119,"_",AC$2),'Reference data SID'!$B:$M,12,FALSE))</f>
        <v/>
      </c>
      <c r="AD119" s="16" t="str">
        <f>IF(ISERROR(VLOOKUP(CONCATENATE($A119,"_",AD$2),'Reference data SID'!$B:$M,12,FALSE)),"",VLOOKUP(CONCATENATE($A119,"_",AD$2),'Reference data SID'!$B:$M,12,FALSE))</f>
        <v/>
      </c>
      <c r="AE119" s="16" t="str">
        <f>IF(ISERROR(VLOOKUP(CONCATENATE($A119,"_",AE$2),'Reference data SID'!$B:$M,12,FALSE)),"",VLOOKUP(CONCATENATE($A119,"_",AE$2),'Reference data SID'!$B:$M,12,FALSE))</f>
        <v/>
      </c>
      <c r="AF119" s="16" t="str">
        <f>IF(ISERROR(VLOOKUP(CONCATENATE($A119,"_",AF$2),'Reference data SID'!$B:$M,12,FALSE)),"",VLOOKUP(CONCATENATE($A119,"_",AF$2),'Reference data SID'!$B:$M,12,FALSE))</f>
        <v/>
      </c>
      <c r="AG119" s="16" t="str">
        <f>IF(ISERROR(VLOOKUP(CONCATENATE($A119,"_",AG$2),'Reference data SID'!$B:$M,12,FALSE)),"",VLOOKUP(CONCATENATE($A119,"_",AG$2),'Reference data SID'!$B:$M,12,FALSE))</f>
        <v/>
      </c>
      <c r="AH119" s="16" t="str">
        <f>IF(ISERROR(VLOOKUP(CONCATENATE($A119,"_",AH$2),'Reference data SID'!$B:$M,12,FALSE)),"",VLOOKUP(CONCATENATE($A119,"_",AH$2),'Reference data SID'!$B:$M,12,FALSE))</f>
        <v/>
      </c>
      <c r="AI119" s="16" t="str">
        <f>IF(ISERROR(VLOOKUP(CONCATENATE($A119,"_",AI$2),'Reference data SID'!$B:$M,12,FALSE)),"",VLOOKUP(CONCATENATE($A119,"_",AI$2),'Reference data SID'!$B:$M,12,FALSE))</f>
        <v/>
      </c>
      <c r="AJ119" s="16" t="str">
        <f>IF(ISERROR(VLOOKUP(CONCATENATE($A119,"_",AJ$2),'Reference data SID'!$B:$M,12,FALSE)),"",VLOOKUP(CONCATENATE($A119,"_",AJ$2),'Reference data SID'!$B:$M,12,FALSE))</f>
        <v/>
      </c>
      <c r="AK119" s="16" t="str">
        <f>IF(ISERROR(VLOOKUP(CONCATENATE($A119,"_",AK$2),'Reference data SID'!$B:$M,12,FALSE)),"",VLOOKUP(CONCATENATE($A119,"_",AK$2),'Reference data SID'!$B:$M,12,FALSE))</f>
        <v/>
      </c>
      <c r="AL119" s="16" t="str">
        <f>IF(ISERROR(VLOOKUP(CONCATENATE($A119,"_",AL$2),'Reference data SID'!$B:$M,12,FALSE)),"",VLOOKUP(CONCATENATE($A119,"_",AL$2),'Reference data SID'!$B:$M,12,FALSE))</f>
        <v/>
      </c>
      <c r="AM119" s="16" t="str">
        <f>IF(ISERROR(VLOOKUP(CONCATENATE($A119,"_",AM$2),'Reference data SID'!$B:$M,12,FALSE)),"",VLOOKUP(CONCATENATE($A119,"_",AM$2),'Reference data SID'!$B:$M,12,FALSE))</f>
        <v/>
      </c>
      <c r="AN119" s="16" t="str">
        <f>IF(ISERROR(VLOOKUP(CONCATENATE($A119,"_",AN$2),'Reference data SID'!$B:$M,12,FALSE)),"",VLOOKUP(CONCATENATE($A119,"_",AN$2),'Reference data SID'!$B:$M,12,FALSE))</f>
        <v/>
      </c>
      <c r="AO119" s="16" t="str">
        <f>IF(ISERROR(VLOOKUP(CONCATENATE($A119,"_",AO$2),'Reference data SID'!$B:$M,12,FALSE)),"",VLOOKUP(CONCATENATE($A119,"_",AO$2),'Reference data SID'!$B:$M,12,FALSE))</f>
        <v/>
      </c>
      <c r="AP119" s="16" t="str">
        <f>IF(ISERROR(VLOOKUP(CONCATENATE($A119,"_",AP$2),'Reference data SID'!$B:$M,12,FALSE)),"",VLOOKUP(CONCATENATE($A119,"_",AP$2),'Reference data SID'!$B:$M,12,FALSE))</f>
        <v/>
      </c>
      <c r="AQ119" s="16" t="str">
        <f>IF(ISERROR(VLOOKUP(CONCATENATE($A119,"_",AQ$2),'Reference data SID'!$B:$M,12,FALSE)),"",VLOOKUP(CONCATENATE($A119,"_",AQ$2),'Reference data SID'!$B:$M,12,FALSE))</f>
        <v/>
      </c>
      <c r="AR119" s="16" t="str">
        <f>IF(ISERROR(VLOOKUP(CONCATENATE($A119,"_",AR$2),'Reference data SID'!$B:$M,12,FALSE)),"",VLOOKUP(CONCATENATE($A119,"_",AR$2),'Reference data SID'!$B:$M,12,FALSE))</f>
        <v/>
      </c>
      <c r="AS119" s="16" t="str">
        <f>IF(ISERROR(VLOOKUP(CONCATENATE($A119,"_",AS$2),'Reference data SID'!$B:$M,12,FALSE)),"",VLOOKUP(CONCATENATE($A119,"_",AS$2),'Reference data SID'!$B:$M,12,FALSE))</f>
        <v/>
      </c>
      <c r="AT119" s="16" t="str">
        <f>IF(ISERROR(VLOOKUP(CONCATENATE($A119,"_",AT$2),'Reference data SID'!$B:$M,12,FALSE)),"",VLOOKUP(CONCATENATE($A119,"_",AT$2),'Reference data SID'!$B:$M,12,FALSE))</f>
        <v/>
      </c>
    </row>
    <row r="120" spans="1:46" x14ac:dyDescent="0.25">
      <c r="A120">
        <v>116</v>
      </c>
      <c r="B120" s="16" t="str">
        <f>IF(ISERROR(VLOOKUP(CONCATENATE($A120,"_",B$2),'Reference data SID'!$B:$M,12,FALSE)),"",VLOOKUP(CONCATENATE($A120,"_",B$2),'Reference data SID'!$B:$M,12,FALSE))</f>
        <v/>
      </c>
      <c r="C120" s="16" t="str">
        <f>IF(ISERROR(VLOOKUP(CONCATENATE($A120,"_",C$2),'Reference data SID'!$B:$M,12,FALSE)),"",VLOOKUP(CONCATENATE($A120,"_",C$2),'Reference data SID'!$B:$M,12,FALSE))</f>
        <v/>
      </c>
      <c r="D120" s="16" t="str">
        <f>IF(ISERROR(VLOOKUP(CONCATENATE($A120,"_",D$2),'Reference data SID'!$B:$M,12,FALSE)),"",VLOOKUP(CONCATENATE($A120,"_",D$2),'Reference data SID'!$B:$M,12,FALSE))</f>
        <v/>
      </c>
      <c r="E120" s="16" t="str">
        <f>IF(ISERROR(VLOOKUP(CONCATENATE($A120,"_",E$2),'Reference data SID'!$B:$M,12,FALSE)),"",VLOOKUP(CONCATENATE($A120,"_",E$2),'Reference data SID'!$B:$M,12,FALSE))</f>
        <v/>
      </c>
      <c r="F120" s="16" t="str">
        <f>IF(ISERROR(VLOOKUP(CONCATENATE($A120,"_",F$2),'Reference data SID'!$B:$M,12,FALSE)),"",VLOOKUP(CONCATENATE($A120,"_",F$2),'Reference data SID'!$B:$M,12,FALSE))</f>
        <v/>
      </c>
      <c r="G120" s="16" t="str">
        <f>IF(ISERROR(VLOOKUP(CONCATENATE($A120,"_",G$2),'Reference data SID'!$B:$M,12,FALSE)),"",VLOOKUP(CONCATENATE($A120,"_",G$2),'Reference data SID'!$B:$M,12,FALSE))</f>
        <v/>
      </c>
      <c r="H120" s="16" t="str">
        <f>IF(ISERROR(VLOOKUP(CONCATENATE($A120,"_",H$2),'Reference data SID'!$B:$M,12,FALSE)),"",VLOOKUP(CONCATENATE($A120,"_",H$2),'Reference data SID'!$B:$M,12,FALSE))</f>
        <v/>
      </c>
      <c r="I120" s="16" t="str">
        <f>IF(ISERROR(VLOOKUP(CONCATENATE($A120,"_",I$2),'Reference data SID'!$B:$M,12,FALSE)),"",VLOOKUP(CONCATENATE($A120,"_",I$2),'Reference data SID'!$B:$M,12,FALSE))</f>
        <v/>
      </c>
      <c r="J120" s="16" t="str">
        <f>IF(ISERROR(VLOOKUP(CONCATENATE($A120,"_",J$2),'Reference data SID'!$B:$M,12,FALSE)),"",VLOOKUP(CONCATENATE($A120,"_",J$2),'Reference data SID'!$B:$M,12,FALSE))</f>
        <v/>
      </c>
      <c r="K120" s="16" t="str">
        <f>IF(ISERROR(VLOOKUP(CONCATENATE($A120,"_",K$2),'Reference data SID'!$B:$M,12,FALSE)),"",VLOOKUP(CONCATENATE($A120,"_",K$2),'Reference data SID'!$B:$M,12,FALSE))</f>
        <v/>
      </c>
      <c r="L120" s="16" t="str">
        <f>IF(ISERROR(VLOOKUP(CONCATENATE($A120,"_",L$2),'Reference data SID'!$B:$M,12,FALSE)),"",VLOOKUP(CONCATENATE($A120,"_",L$2),'Reference data SID'!$B:$M,12,FALSE))</f>
        <v/>
      </c>
      <c r="M120" s="16" t="str">
        <f>IF(ISERROR(VLOOKUP(CONCATENATE($A120,"_",M$2),'Reference data SID'!$B:$M,12,FALSE)),"",VLOOKUP(CONCATENATE($A120,"_",M$2),'Reference data SID'!$B:$M,12,FALSE))</f>
        <v/>
      </c>
      <c r="N120" s="16" t="str">
        <f>IF(ISERROR(VLOOKUP(CONCATENATE($A120,"_",N$2),'Reference data SID'!$B:$M,12,FALSE)),"",VLOOKUP(CONCATENATE($A120,"_",N$2),'Reference data SID'!$B:$M,12,FALSE))</f>
        <v/>
      </c>
      <c r="O120" s="16" t="str">
        <f>IF(ISERROR(VLOOKUP(CONCATENATE($A120,"_",O$2),'Reference data SID'!$B:$M,12,FALSE)),"",VLOOKUP(CONCATENATE($A120,"_",O$2),'Reference data SID'!$B:$M,12,FALSE))</f>
        <v/>
      </c>
      <c r="P120" s="16" t="str">
        <f>IF(ISERROR(VLOOKUP(CONCATENATE($A120,"_",P$2),'Reference data SID'!$B:$M,12,FALSE)),"",VLOOKUP(CONCATENATE($A120,"_",P$2),'Reference data SID'!$B:$M,12,FALSE))</f>
        <v/>
      </c>
      <c r="Q120" s="16" t="str">
        <f>IF(ISERROR(VLOOKUP(CONCATENATE($A120,"_",Q$2),'Reference data SID'!$B:$M,12,FALSE)),"",VLOOKUP(CONCATENATE($A120,"_",Q$2),'Reference data SID'!$B:$M,12,FALSE))</f>
        <v/>
      </c>
      <c r="R120" s="16" t="str">
        <f>IF(ISERROR(VLOOKUP(CONCATENATE($A120,"_",R$2),'Reference data SID'!$B:$M,12,FALSE)),"",VLOOKUP(CONCATENATE($A120,"_",R$2),'Reference data SID'!$B:$M,12,FALSE))</f>
        <v/>
      </c>
      <c r="S120" s="16" t="str">
        <f>IF(ISERROR(VLOOKUP(CONCATENATE($A120,"_",S$2),'Reference data SID'!$B:$M,12,FALSE)),"",VLOOKUP(CONCATENATE($A120,"_",S$2),'Reference data SID'!$B:$M,12,FALSE))</f>
        <v/>
      </c>
      <c r="T120" s="16" t="str">
        <f>IF(ISERROR(VLOOKUP(CONCATENATE($A120,"_",T$2),'Reference data SID'!$B:$M,12,FALSE)),"",VLOOKUP(CONCATENATE($A120,"_",T$2),'Reference data SID'!$B:$M,12,FALSE))</f>
        <v/>
      </c>
      <c r="U120" s="16" t="str">
        <f>IF(ISERROR(VLOOKUP(CONCATENATE($A120,"_",U$2),'Reference data SID'!$B:$M,12,FALSE)),"",VLOOKUP(CONCATENATE($A120,"_",U$2),'Reference data SID'!$B:$M,12,FALSE))</f>
        <v/>
      </c>
      <c r="V120" s="16" t="str">
        <f>IF(ISERROR(VLOOKUP(CONCATENATE($A120,"_",V$2),'Reference data SID'!$B:$M,12,FALSE)),"",VLOOKUP(CONCATENATE($A120,"_",V$2),'Reference data SID'!$B:$M,12,FALSE))</f>
        <v/>
      </c>
      <c r="W120" s="16" t="str">
        <f>IF(ISERROR(VLOOKUP(CONCATENATE($A120,"_",W$2),'Reference data SID'!$B:$M,12,FALSE)),"",VLOOKUP(CONCATENATE($A120,"_",W$2),'Reference data SID'!$B:$M,12,FALSE))</f>
        <v/>
      </c>
      <c r="X120" s="16" t="str">
        <f>IF(ISERROR(VLOOKUP(CONCATENATE($A120,"_",X$2),'Reference data SID'!$B:$M,12,FALSE)),"",VLOOKUP(CONCATENATE($A120,"_",X$2),'Reference data SID'!$B:$M,12,FALSE))</f>
        <v/>
      </c>
      <c r="Y120" s="17" t="str">
        <f>IF(ISERROR(VLOOKUP(CONCATENATE($A120,"_",Y$2),'Reference data SID'!$B:$M,12,FALSE)),"",VLOOKUP(CONCATENATE($A120,"_",Y$2),'Reference data SID'!$B:$M,12,FALSE))</f>
        <v>-</v>
      </c>
      <c r="Z120" s="16" t="str">
        <f>IF(ISERROR(VLOOKUP(CONCATENATE($A120,"_",Z$2),'Reference data SID'!$B:$M,12,FALSE)),"",VLOOKUP(CONCATENATE($A120,"_",Z$2),'Reference data SID'!$B:$M,12,FALSE))</f>
        <v/>
      </c>
      <c r="AA120" s="16" t="str">
        <f>IF(ISERROR(VLOOKUP(CONCATENATE($A120,"_",AA$2),'Reference data SID'!$B:$M,12,FALSE)),"",VLOOKUP(CONCATENATE($A120,"_",AA$2),'Reference data SID'!$B:$M,12,FALSE))</f>
        <v/>
      </c>
      <c r="AB120" s="16" t="str">
        <f>IF(ISERROR(VLOOKUP(CONCATENATE($A120,"_",AB$2),'Reference data SID'!$B:$M,12,FALSE)),"",VLOOKUP(CONCATENATE($A120,"_",AB$2),'Reference data SID'!$B:$M,12,FALSE))</f>
        <v/>
      </c>
      <c r="AC120" s="16" t="str">
        <f>IF(ISERROR(VLOOKUP(CONCATENATE($A120,"_",AC$2),'Reference data SID'!$B:$M,12,FALSE)),"",VLOOKUP(CONCATENATE($A120,"_",AC$2),'Reference data SID'!$B:$M,12,FALSE))</f>
        <v/>
      </c>
      <c r="AD120" s="16" t="str">
        <f>IF(ISERROR(VLOOKUP(CONCATENATE($A120,"_",AD$2),'Reference data SID'!$B:$M,12,FALSE)),"",VLOOKUP(CONCATENATE($A120,"_",AD$2),'Reference data SID'!$B:$M,12,FALSE))</f>
        <v/>
      </c>
      <c r="AE120" s="16" t="str">
        <f>IF(ISERROR(VLOOKUP(CONCATENATE($A120,"_",AE$2),'Reference data SID'!$B:$M,12,FALSE)),"",VLOOKUP(CONCATENATE($A120,"_",AE$2),'Reference data SID'!$B:$M,12,FALSE))</f>
        <v/>
      </c>
      <c r="AF120" s="16" t="str">
        <f>IF(ISERROR(VLOOKUP(CONCATENATE($A120,"_",AF$2),'Reference data SID'!$B:$M,12,FALSE)),"",VLOOKUP(CONCATENATE($A120,"_",AF$2),'Reference data SID'!$B:$M,12,FALSE))</f>
        <v/>
      </c>
      <c r="AG120" s="16" t="str">
        <f>IF(ISERROR(VLOOKUP(CONCATENATE($A120,"_",AG$2),'Reference data SID'!$B:$M,12,FALSE)),"",VLOOKUP(CONCATENATE($A120,"_",AG$2),'Reference data SID'!$B:$M,12,FALSE))</f>
        <v/>
      </c>
      <c r="AH120" s="16" t="str">
        <f>IF(ISERROR(VLOOKUP(CONCATENATE($A120,"_",AH$2),'Reference data SID'!$B:$M,12,FALSE)),"",VLOOKUP(CONCATENATE($A120,"_",AH$2),'Reference data SID'!$B:$M,12,FALSE))</f>
        <v/>
      </c>
      <c r="AI120" s="16" t="str">
        <f>IF(ISERROR(VLOOKUP(CONCATENATE($A120,"_",AI$2),'Reference data SID'!$B:$M,12,FALSE)),"",VLOOKUP(CONCATENATE($A120,"_",AI$2),'Reference data SID'!$B:$M,12,FALSE))</f>
        <v/>
      </c>
      <c r="AJ120" s="16" t="str">
        <f>IF(ISERROR(VLOOKUP(CONCATENATE($A120,"_",AJ$2),'Reference data SID'!$B:$M,12,FALSE)),"",VLOOKUP(CONCATENATE($A120,"_",AJ$2),'Reference data SID'!$B:$M,12,FALSE))</f>
        <v/>
      </c>
      <c r="AK120" s="16" t="str">
        <f>IF(ISERROR(VLOOKUP(CONCATENATE($A120,"_",AK$2),'Reference data SID'!$B:$M,12,FALSE)),"",VLOOKUP(CONCATENATE($A120,"_",AK$2),'Reference data SID'!$B:$M,12,FALSE))</f>
        <v/>
      </c>
      <c r="AL120" s="16" t="str">
        <f>IF(ISERROR(VLOOKUP(CONCATENATE($A120,"_",AL$2),'Reference data SID'!$B:$M,12,FALSE)),"",VLOOKUP(CONCATENATE($A120,"_",AL$2),'Reference data SID'!$B:$M,12,FALSE))</f>
        <v/>
      </c>
      <c r="AM120" s="16" t="str">
        <f>IF(ISERROR(VLOOKUP(CONCATENATE($A120,"_",AM$2),'Reference data SID'!$B:$M,12,FALSE)),"",VLOOKUP(CONCATENATE($A120,"_",AM$2),'Reference data SID'!$B:$M,12,FALSE))</f>
        <v/>
      </c>
      <c r="AN120" s="16" t="str">
        <f>IF(ISERROR(VLOOKUP(CONCATENATE($A120,"_",AN$2),'Reference data SID'!$B:$M,12,FALSE)),"",VLOOKUP(CONCATENATE($A120,"_",AN$2),'Reference data SID'!$B:$M,12,FALSE))</f>
        <v/>
      </c>
      <c r="AO120" s="16" t="str">
        <f>IF(ISERROR(VLOOKUP(CONCATENATE($A120,"_",AO$2),'Reference data SID'!$B:$M,12,FALSE)),"",VLOOKUP(CONCATENATE($A120,"_",AO$2),'Reference data SID'!$B:$M,12,FALSE))</f>
        <v/>
      </c>
      <c r="AP120" s="16" t="str">
        <f>IF(ISERROR(VLOOKUP(CONCATENATE($A120,"_",AP$2),'Reference data SID'!$B:$M,12,FALSE)),"",VLOOKUP(CONCATENATE($A120,"_",AP$2),'Reference data SID'!$B:$M,12,FALSE))</f>
        <v/>
      </c>
      <c r="AQ120" s="16" t="str">
        <f>IF(ISERROR(VLOOKUP(CONCATENATE($A120,"_",AQ$2),'Reference data SID'!$B:$M,12,FALSE)),"",VLOOKUP(CONCATENATE($A120,"_",AQ$2),'Reference data SID'!$B:$M,12,FALSE))</f>
        <v/>
      </c>
      <c r="AR120" s="16" t="str">
        <f>IF(ISERROR(VLOOKUP(CONCATENATE($A120,"_",AR$2),'Reference data SID'!$B:$M,12,FALSE)),"",VLOOKUP(CONCATENATE($A120,"_",AR$2),'Reference data SID'!$B:$M,12,FALSE))</f>
        <v/>
      </c>
      <c r="AS120" s="16" t="str">
        <f>IF(ISERROR(VLOOKUP(CONCATENATE($A120,"_",AS$2),'Reference data SID'!$B:$M,12,FALSE)),"",VLOOKUP(CONCATENATE($A120,"_",AS$2),'Reference data SID'!$B:$M,12,FALSE))</f>
        <v/>
      </c>
      <c r="AT120" s="16" t="str">
        <f>IF(ISERROR(VLOOKUP(CONCATENATE($A120,"_",AT$2),'Reference data SID'!$B:$M,12,FALSE)),"",VLOOKUP(CONCATENATE($A120,"_",AT$2),'Reference data SID'!$B:$M,12,FALSE))</f>
        <v/>
      </c>
    </row>
    <row r="121" spans="1:46" x14ac:dyDescent="0.25">
      <c r="A121">
        <v>117</v>
      </c>
      <c r="B121" s="16" t="str">
        <f>IF(ISERROR(VLOOKUP(CONCATENATE($A121,"_",B$2),'Reference data SID'!$B:$M,12,FALSE)),"",VLOOKUP(CONCATENATE($A121,"_",B$2),'Reference data SID'!$B:$M,12,FALSE))</f>
        <v/>
      </c>
      <c r="C121" s="16" t="str">
        <f>IF(ISERROR(VLOOKUP(CONCATENATE($A121,"_",C$2),'Reference data SID'!$B:$M,12,FALSE)),"",VLOOKUP(CONCATENATE($A121,"_",C$2),'Reference data SID'!$B:$M,12,FALSE))</f>
        <v/>
      </c>
      <c r="D121" s="16" t="str">
        <f>IF(ISERROR(VLOOKUP(CONCATENATE($A121,"_",D$2),'Reference data SID'!$B:$M,12,FALSE)),"",VLOOKUP(CONCATENATE($A121,"_",D$2),'Reference data SID'!$B:$M,12,FALSE))</f>
        <v/>
      </c>
      <c r="E121" s="16" t="str">
        <f>IF(ISERROR(VLOOKUP(CONCATENATE($A121,"_",E$2),'Reference data SID'!$B:$M,12,FALSE)),"",VLOOKUP(CONCATENATE($A121,"_",E$2),'Reference data SID'!$B:$M,12,FALSE))</f>
        <v/>
      </c>
      <c r="F121" s="16" t="str">
        <f>IF(ISERROR(VLOOKUP(CONCATENATE($A121,"_",F$2),'Reference data SID'!$B:$M,12,FALSE)),"",VLOOKUP(CONCATENATE($A121,"_",F$2),'Reference data SID'!$B:$M,12,FALSE))</f>
        <v/>
      </c>
      <c r="G121" s="16" t="str">
        <f>IF(ISERROR(VLOOKUP(CONCATENATE($A121,"_",G$2),'Reference data SID'!$B:$M,12,FALSE)),"",VLOOKUP(CONCATENATE($A121,"_",G$2),'Reference data SID'!$B:$M,12,FALSE))</f>
        <v/>
      </c>
      <c r="H121" s="16" t="str">
        <f>IF(ISERROR(VLOOKUP(CONCATENATE($A121,"_",H$2),'Reference data SID'!$B:$M,12,FALSE)),"",VLOOKUP(CONCATENATE($A121,"_",H$2),'Reference data SID'!$B:$M,12,FALSE))</f>
        <v/>
      </c>
      <c r="I121" s="16" t="str">
        <f>IF(ISERROR(VLOOKUP(CONCATENATE($A121,"_",I$2),'Reference data SID'!$B:$M,12,FALSE)),"",VLOOKUP(CONCATENATE($A121,"_",I$2),'Reference data SID'!$B:$M,12,FALSE))</f>
        <v/>
      </c>
      <c r="J121" s="16" t="str">
        <f>IF(ISERROR(VLOOKUP(CONCATENATE($A121,"_",J$2),'Reference data SID'!$B:$M,12,FALSE)),"",VLOOKUP(CONCATENATE($A121,"_",J$2),'Reference data SID'!$B:$M,12,FALSE))</f>
        <v/>
      </c>
      <c r="K121" s="16" t="str">
        <f>IF(ISERROR(VLOOKUP(CONCATENATE($A121,"_",K$2),'Reference data SID'!$B:$M,12,FALSE)),"",VLOOKUP(CONCATENATE($A121,"_",K$2),'Reference data SID'!$B:$M,12,FALSE))</f>
        <v/>
      </c>
      <c r="L121" s="16" t="str">
        <f>IF(ISERROR(VLOOKUP(CONCATENATE($A121,"_",L$2),'Reference data SID'!$B:$M,12,FALSE)),"",VLOOKUP(CONCATENATE($A121,"_",L$2),'Reference data SID'!$B:$M,12,FALSE))</f>
        <v/>
      </c>
      <c r="M121" s="16" t="str">
        <f>IF(ISERROR(VLOOKUP(CONCATENATE($A121,"_",M$2),'Reference data SID'!$B:$M,12,FALSE)),"",VLOOKUP(CONCATENATE($A121,"_",M$2),'Reference data SID'!$B:$M,12,FALSE))</f>
        <v/>
      </c>
      <c r="N121" s="16" t="str">
        <f>IF(ISERROR(VLOOKUP(CONCATENATE($A121,"_",N$2),'Reference data SID'!$B:$M,12,FALSE)),"",VLOOKUP(CONCATENATE($A121,"_",N$2),'Reference data SID'!$B:$M,12,FALSE))</f>
        <v/>
      </c>
      <c r="O121" s="16" t="str">
        <f>IF(ISERROR(VLOOKUP(CONCATENATE($A121,"_",O$2),'Reference data SID'!$B:$M,12,FALSE)),"",VLOOKUP(CONCATENATE($A121,"_",O$2),'Reference data SID'!$B:$M,12,FALSE))</f>
        <v/>
      </c>
      <c r="P121" s="16" t="str">
        <f>IF(ISERROR(VLOOKUP(CONCATENATE($A121,"_",P$2),'Reference data SID'!$B:$M,12,FALSE)),"",VLOOKUP(CONCATENATE($A121,"_",P$2),'Reference data SID'!$B:$M,12,FALSE))</f>
        <v/>
      </c>
      <c r="Q121" s="16" t="str">
        <f>IF(ISERROR(VLOOKUP(CONCATENATE($A121,"_",Q$2),'Reference data SID'!$B:$M,12,FALSE)),"",VLOOKUP(CONCATENATE($A121,"_",Q$2),'Reference data SID'!$B:$M,12,FALSE))</f>
        <v/>
      </c>
      <c r="R121" s="16" t="str">
        <f>IF(ISERROR(VLOOKUP(CONCATENATE($A121,"_",R$2),'Reference data SID'!$B:$M,12,FALSE)),"",VLOOKUP(CONCATENATE($A121,"_",R$2),'Reference data SID'!$B:$M,12,FALSE))</f>
        <v/>
      </c>
      <c r="S121" s="16" t="str">
        <f>IF(ISERROR(VLOOKUP(CONCATENATE($A121,"_",S$2),'Reference data SID'!$B:$M,12,FALSE)),"",VLOOKUP(CONCATENATE($A121,"_",S$2),'Reference data SID'!$B:$M,12,FALSE))</f>
        <v/>
      </c>
      <c r="T121" s="16" t="str">
        <f>IF(ISERROR(VLOOKUP(CONCATENATE($A121,"_",T$2),'Reference data SID'!$B:$M,12,FALSE)),"",VLOOKUP(CONCATENATE($A121,"_",T$2),'Reference data SID'!$B:$M,12,FALSE))</f>
        <v/>
      </c>
      <c r="U121" s="16" t="str">
        <f>IF(ISERROR(VLOOKUP(CONCATENATE($A121,"_",U$2),'Reference data SID'!$B:$M,12,FALSE)),"",VLOOKUP(CONCATENATE($A121,"_",U$2),'Reference data SID'!$B:$M,12,FALSE))</f>
        <v/>
      </c>
      <c r="V121" s="16" t="str">
        <f>IF(ISERROR(VLOOKUP(CONCATENATE($A121,"_",V$2),'Reference data SID'!$B:$M,12,FALSE)),"",VLOOKUP(CONCATENATE($A121,"_",V$2),'Reference data SID'!$B:$M,12,FALSE))</f>
        <v/>
      </c>
      <c r="W121" s="16" t="str">
        <f>IF(ISERROR(VLOOKUP(CONCATENATE($A121,"_",W$2),'Reference data SID'!$B:$M,12,FALSE)),"",VLOOKUP(CONCATENATE($A121,"_",W$2),'Reference data SID'!$B:$M,12,FALSE))</f>
        <v/>
      </c>
      <c r="X121" s="16" t="str">
        <f>IF(ISERROR(VLOOKUP(CONCATENATE($A121,"_",X$2),'Reference data SID'!$B:$M,12,FALSE)),"",VLOOKUP(CONCATENATE($A121,"_",X$2),'Reference data SID'!$B:$M,12,FALSE))</f>
        <v/>
      </c>
      <c r="Y121" s="17" t="str">
        <f>IF(ISERROR(VLOOKUP(CONCATENATE($A121,"_",Y$2),'Reference data SID'!$B:$M,12,FALSE)),"",VLOOKUP(CONCATENATE($A121,"_",Y$2),'Reference data SID'!$B:$M,12,FALSE))</f>
        <v>-</v>
      </c>
      <c r="Z121" s="16" t="str">
        <f>IF(ISERROR(VLOOKUP(CONCATENATE($A121,"_",Z$2),'Reference data SID'!$B:$M,12,FALSE)),"",VLOOKUP(CONCATENATE($A121,"_",Z$2),'Reference data SID'!$B:$M,12,FALSE))</f>
        <v/>
      </c>
      <c r="AA121" s="16" t="str">
        <f>IF(ISERROR(VLOOKUP(CONCATENATE($A121,"_",AA$2),'Reference data SID'!$B:$M,12,FALSE)),"",VLOOKUP(CONCATENATE($A121,"_",AA$2),'Reference data SID'!$B:$M,12,FALSE))</f>
        <v/>
      </c>
      <c r="AB121" s="16" t="str">
        <f>IF(ISERROR(VLOOKUP(CONCATENATE($A121,"_",AB$2),'Reference data SID'!$B:$M,12,FALSE)),"",VLOOKUP(CONCATENATE($A121,"_",AB$2),'Reference data SID'!$B:$M,12,FALSE))</f>
        <v/>
      </c>
      <c r="AC121" s="16" t="str">
        <f>IF(ISERROR(VLOOKUP(CONCATENATE($A121,"_",AC$2),'Reference data SID'!$B:$M,12,FALSE)),"",VLOOKUP(CONCATENATE($A121,"_",AC$2),'Reference data SID'!$B:$M,12,FALSE))</f>
        <v/>
      </c>
      <c r="AD121" s="16" t="str">
        <f>IF(ISERROR(VLOOKUP(CONCATENATE($A121,"_",AD$2),'Reference data SID'!$B:$M,12,FALSE)),"",VLOOKUP(CONCATENATE($A121,"_",AD$2),'Reference data SID'!$B:$M,12,FALSE))</f>
        <v/>
      </c>
      <c r="AE121" s="16" t="str">
        <f>IF(ISERROR(VLOOKUP(CONCATENATE($A121,"_",AE$2),'Reference data SID'!$B:$M,12,FALSE)),"",VLOOKUP(CONCATENATE($A121,"_",AE$2),'Reference data SID'!$B:$M,12,FALSE))</f>
        <v/>
      </c>
      <c r="AF121" s="16" t="str">
        <f>IF(ISERROR(VLOOKUP(CONCATENATE($A121,"_",AF$2),'Reference data SID'!$B:$M,12,FALSE)),"",VLOOKUP(CONCATENATE($A121,"_",AF$2),'Reference data SID'!$B:$M,12,FALSE))</f>
        <v/>
      </c>
      <c r="AG121" s="16" t="str">
        <f>IF(ISERROR(VLOOKUP(CONCATENATE($A121,"_",AG$2),'Reference data SID'!$B:$M,12,FALSE)),"",VLOOKUP(CONCATENATE($A121,"_",AG$2),'Reference data SID'!$B:$M,12,FALSE))</f>
        <v/>
      </c>
      <c r="AH121" s="16" t="str">
        <f>IF(ISERROR(VLOOKUP(CONCATENATE($A121,"_",AH$2),'Reference data SID'!$B:$M,12,FALSE)),"",VLOOKUP(CONCATENATE($A121,"_",AH$2),'Reference data SID'!$B:$M,12,FALSE))</f>
        <v/>
      </c>
      <c r="AI121" s="16" t="str">
        <f>IF(ISERROR(VLOOKUP(CONCATENATE($A121,"_",AI$2),'Reference data SID'!$B:$M,12,FALSE)),"",VLOOKUP(CONCATENATE($A121,"_",AI$2),'Reference data SID'!$B:$M,12,FALSE))</f>
        <v/>
      </c>
      <c r="AJ121" s="16" t="str">
        <f>IF(ISERROR(VLOOKUP(CONCATENATE($A121,"_",AJ$2),'Reference data SID'!$B:$M,12,FALSE)),"",VLOOKUP(CONCATENATE($A121,"_",AJ$2),'Reference data SID'!$B:$M,12,FALSE))</f>
        <v/>
      </c>
      <c r="AK121" s="16" t="str">
        <f>IF(ISERROR(VLOOKUP(CONCATENATE($A121,"_",AK$2),'Reference data SID'!$B:$M,12,FALSE)),"",VLOOKUP(CONCATENATE($A121,"_",AK$2),'Reference data SID'!$B:$M,12,FALSE))</f>
        <v/>
      </c>
      <c r="AL121" s="16" t="str">
        <f>IF(ISERROR(VLOOKUP(CONCATENATE($A121,"_",AL$2),'Reference data SID'!$B:$M,12,FALSE)),"",VLOOKUP(CONCATENATE($A121,"_",AL$2),'Reference data SID'!$B:$M,12,FALSE))</f>
        <v/>
      </c>
      <c r="AM121" s="16" t="str">
        <f>IF(ISERROR(VLOOKUP(CONCATENATE($A121,"_",AM$2),'Reference data SID'!$B:$M,12,FALSE)),"",VLOOKUP(CONCATENATE($A121,"_",AM$2),'Reference data SID'!$B:$M,12,FALSE))</f>
        <v/>
      </c>
      <c r="AN121" s="16" t="str">
        <f>IF(ISERROR(VLOOKUP(CONCATENATE($A121,"_",AN$2),'Reference data SID'!$B:$M,12,FALSE)),"",VLOOKUP(CONCATENATE($A121,"_",AN$2),'Reference data SID'!$B:$M,12,FALSE))</f>
        <v/>
      </c>
      <c r="AO121" s="16" t="str">
        <f>IF(ISERROR(VLOOKUP(CONCATENATE($A121,"_",AO$2),'Reference data SID'!$B:$M,12,FALSE)),"",VLOOKUP(CONCATENATE($A121,"_",AO$2),'Reference data SID'!$B:$M,12,FALSE))</f>
        <v/>
      </c>
      <c r="AP121" s="16" t="str">
        <f>IF(ISERROR(VLOOKUP(CONCATENATE($A121,"_",AP$2),'Reference data SID'!$B:$M,12,FALSE)),"",VLOOKUP(CONCATENATE($A121,"_",AP$2),'Reference data SID'!$B:$M,12,FALSE))</f>
        <v/>
      </c>
      <c r="AQ121" s="16" t="str">
        <f>IF(ISERROR(VLOOKUP(CONCATENATE($A121,"_",AQ$2),'Reference data SID'!$B:$M,12,FALSE)),"",VLOOKUP(CONCATENATE($A121,"_",AQ$2),'Reference data SID'!$B:$M,12,FALSE))</f>
        <v/>
      </c>
      <c r="AR121" s="16" t="str">
        <f>IF(ISERROR(VLOOKUP(CONCATENATE($A121,"_",AR$2),'Reference data SID'!$B:$M,12,FALSE)),"",VLOOKUP(CONCATENATE($A121,"_",AR$2),'Reference data SID'!$B:$M,12,FALSE))</f>
        <v/>
      </c>
      <c r="AS121" s="16" t="str">
        <f>IF(ISERROR(VLOOKUP(CONCATENATE($A121,"_",AS$2),'Reference data SID'!$B:$M,12,FALSE)),"",VLOOKUP(CONCATENATE($A121,"_",AS$2),'Reference data SID'!$B:$M,12,FALSE))</f>
        <v/>
      </c>
      <c r="AT121" s="16" t="str">
        <f>IF(ISERROR(VLOOKUP(CONCATENATE($A121,"_",AT$2),'Reference data SID'!$B:$M,12,FALSE)),"",VLOOKUP(CONCATENATE($A121,"_",AT$2),'Reference data SID'!$B:$M,12,FALSE))</f>
        <v/>
      </c>
    </row>
    <row r="122" spans="1:46" x14ac:dyDescent="0.25">
      <c r="A122">
        <v>118</v>
      </c>
      <c r="B122" s="16" t="str">
        <f>IF(ISERROR(VLOOKUP(CONCATENATE($A122,"_",B$2),'Reference data SID'!$B:$M,12,FALSE)),"",VLOOKUP(CONCATENATE($A122,"_",B$2),'Reference data SID'!$B:$M,12,FALSE))</f>
        <v/>
      </c>
      <c r="C122" s="16" t="str">
        <f>IF(ISERROR(VLOOKUP(CONCATENATE($A122,"_",C$2),'Reference data SID'!$B:$M,12,FALSE)),"",VLOOKUP(CONCATENATE($A122,"_",C$2),'Reference data SID'!$B:$M,12,FALSE))</f>
        <v/>
      </c>
      <c r="D122" s="16" t="str">
        <f>IF(ISERROR(VLOOKUP(CONCATENATE($A122,"_",D$2),'Reference data SID'!$B:$M,12,FALSE)),"",VLOOKUP(CONCATENATE($A122,"_",D$2),'Reference data SID'!$B:$M,12,FALSE))</f>
        <v/>
      </c>
      <c r="E122" s="16" t="str">
        <f>IF(ISERROR(VLOOKUP(CONCATENATE($A122,"_",E$2),'Reference data SID'!$B:$M,12,FALSE)),"",VLOOKUP(CONCATENATE($A122,"_",E$2),'Reference data SID'!$B:$M,12,FALSE))</f>
        <v/>
      </c>
      <c r="F122" s="16" t="str">
        <f>IF(ISERROR(VLOOKUP(CONCATENATE($A122,"_",F$2),'Reference data SID'!$B:$M,12,FALSE)),"",VLOOKUP(CONCATENATE($A122,"_",F$2),'Reference data SID'!$B:$M,12,FALSE))</f>
        <v/>
      </c>
      <c r="G122" s="16" t="str">
        <f>IF(ISERROR(VLOOKUP(CONCATENATE($A122,"_",G$2),'Reference data SID'!$B:$M,12,FALSE)),"",VLOOKUP(CONCATENATE($A122,"_",G$2),'Reference data SID'!$B:$M,12,FALSE))</f>
        <v/>
      </c>
      <c r="H122" s="16" t="str">
        <f>IF(ISERROR(VLOOKUP(CONCATENATE($A122,"_",H$2),'Reference data SID'!$B:$M,12,FALSE)),"",VLOOKUP(CONCATENATE($A122,"_",H$2),'Reference data SID'!$B:$M,12,FALSE))</f>
        <v/>
      </c>
      <c r="I122" s="16" t="str">
        <f>IF(ISERROR(VLOOKUP(CONCATENATE($A122,"_",I$2),'Reference data SID'!$B:$M,12,FALSE)),"",VLOOKUP(CONCATENATE($A122,"_",I$2),'Reference data SID'!$B:$M,12,FALSE))</f>
        <v/>
      </c>
      <c r="J122" s="16" t="str">
        <f>IF(ISERROR(VLOOKUP(CONCATENATE($A122,"_",J$2),'Reference data SID'!$B:$M,12,FALSE)),"",VLOOKUP(CONCATENATE($A122,"_",J$2),'Reference data SID'!$B:$M,12,FALSE))</f>
        <v/>
      </c>
      <c r="K122" s="16" t="str">
        <f>IF(ISERROR(VLOOKUP(CONCATENATE($A122,"_",K$2),'Reference data SID'!$B:$M,12,FALSE)),"",VLOOKUP(CONCATENATE($A122,"_",K$2),'Reference data SID'!$B:$M,12,FALSE))</f>
        <v/>
      </c>
      <c r="L122" s="16" t="str">
        <f>IF(ISERROR(VLOOKUP(CONCATENATE($A122,"_",L$2),'Reference data SID'!$B:$M,12,FALSE)),"",VLOOKUP(CONCATENATE($A122,"_",L$2),'Reference data SID'!$B:$M,12,FALSE))</f>
        <v/>
      </c>
      <c r="M122" s="16" t="str">
        <f>IF(ISERROR(VLOOKUP(CONCATENATE($A122,"_",M$2),'Reference data SID'!$B:$M,12,FALSE)),"",VLOOKUP(CONCATENATE($A122,"_",M$2),'Reference data SID'!$B:$M,12,FALSE))</f>
        <v/>
      </c>
      <c r="N122" s="16" t="str">
        <f>IF(ISERROR(VLOOKUP(CONCATENATE($A122,"_",N$2),'Reference data SID'!$B:$M,12,FALSE)),"",VLOOKUP(CONCATENATE($A122,"_",N$2),'Reference data SID'!$B:$M,12,FALSE))</f>
        <v/>
      </c>
      <c r="O122" s="16" t="str">
        <f>IF(ISERROR(VLOOKUP(CONCATENATE($A122,"_",O$2),'Reference data SID'!$B:$M,12,FALSE)),"",VLOOKUP(CONCATENATE($A122,"_",O$2),'Reference data SID'!$B:$M,12,FALSE))</f>
        <v/>
      </c>
      <c r="P122" s="16" t="str">
        <f>IF(ISERROR(VLOOKUP(CONCATENATE($A122,"_",P$2),'Reference data SID'!$B:$M,12,FALSE)),"",VLOOKUP(CONCATENATE($A122,"_",P$2),'Reference data SID'!$B:$M,12,FALSE))</f>
        <v/>
      </c>
      <c r="Q122" s="16" t="str">
        <f>IF(ISERROR(VLOOKUP(CONCATENATE($A122,"_",Q$2),'Reference data SID'!$B:$M,12,FALSE)),"",VLOOKUP(CONCATENATE($A122,"_",Q$2),'Reference data SID'!$B:$M,12,FALSE))</f>
        <v/>
      </c>
      <c r="R122" s="16" t="str">
        <f>IF(ISERROR(VLOOKUP(CONCATENATE($A122,"_",R$2),'Reference data SID'!$B:$M,12,FALSE)),"",VLOOKUP(CONCATENATE($A122,"_",R$2),'Reference data SID'!$B:$M,12,FALSE))</f>
        <v/>
      </c>
      <c r="S122" s="16" t="str">
        <f>IF(ISERROR(VLOOKUP(CONCATENATE($A122,"_",S$2),'Reference data SID'!$B:$M,12,FALSE)),"",VLOOKUP(CONCATENATE($A122,"_",S$2),'Reference data SID'!$B:$M,12,FALSE))</f>
        <v/>
      </c>
      <c r="T122" s="16" t="str">
        <f>IF(ISERROR(VLOOKUP(CONCATENATE($A122,"_",T$2),'Reference data SID'!$B:$M,12,FALSE)),"",VLOOKUP(CONCATENATE($A122,"_",T$2),'Reference data SID'!$B:$M,12,FALSE))</f>
        <v/>
      </c>
      <c r="U122" s="16" t="str">
        <f>IF(ISERROR(VLOOKUP(CONCATENATE($A122,"_",U$2),'Reference data SID'!$B:$M,12,FALSE)),"",VLOOKUP(CONCATENATE($A122,"_",U$2),'Reference data SID'!$B:$M,12,FALSE))</f>
        <v/>
      </c>
      <c r="V122" s="16" t="str">
        <f>IF(ISERROR(VLOOKUP(CONCATENATE($A122,"_",V$2),'Reference data SID'!$B:$M,12,FALSE)),"",VLOOKUP(CONCATENATE($A122,"_",V$2),'Reference data SID'!$B:$M,12,FALSE))</f>
        <v/>
      </c>
      <c r="W122" s="16" t="str">
        <f>IF(ISERROR(VLOOKUP(CONCATENATE($A122,"_",W$2),'Reference data SID'!$B:$M,12,FALSE)),"",VLOOKUP(CONCATENATE($A122,"_",W$2),'Reference data SID'!$B:$M,12,FALSE))</f>
        <v/>
      </c>
      <c r="X122" s="16" t="str">
        <f>IF(ISERROR(VLOOKUP(CONCATENATE($A122,"_",X$2),'Reference data SID'!$B:$M,12,FALSE)),"",VLOOKUP(CONCATENATE($A122,"_",X$2),'Reference data SID'!$B:$M,12,FALSE))</f>
        <v/>
      </c>
      <c r="Y122" s="17" t="str">
        <f>IF(ISERROR(VLOOKUP(CONCATENATE($A122,"_",Y$2),'Reference data SID'!$B:$M,12,FALSE)),"",VLOOKUP(CONCATENATE($A122,"_",Y$2),'Reference data SID'!$B:$M,12,FALSE))</f>
        <v>-</v>
      </c>
      <c r="Z122" s="16" t="str">
        <f>IF(ISERROR(VLOOKUP(CONCATENATE($A122,"_",Z$2),'Reference data SID'!$B:$M,12,FALSE)),"",VLOOKUP(CONCATENATE($A122,"_",Z$2),'Reference data SID'!$B:$M,12,FALSE))</f>
        <v/>
      </c>
      <c r="AA122" s="16" t="str">
        <f>IF(ISERROR(VLOOKUP(CONCATENATE($A122,"_",AA$2),'Reference data SID'!$B:$M,12,FALSE)),"",VLOOKUP(CONCATENATE($A122,"_",AA$2),'Reference data SID'!$B:$M,12,FALSE))</f>
        <v/>
      </c>
      <c r="AB122" s="16" t="str">
        <f>IF(ISERROR(VLOOKUP(CONCATENATE($A122,"_",AB$2),'Reference data SID'!$B:$M,12,FALSE)),"",VLOOKUP(CONCATENATE($A122,"_",AB$2),'Reference data SID'!$B:$M,12,FALSE))</f>
        <v/>
      </c>
      <c r="AC122" s="16" t="str">
        <f>IF(ISERROR(VLOOKUP(CONCATENATE($A122,"_",AC$2),'Reference data SID'!$B:$M,12,FALSE)),"",VLOOKUP(CONCATENATE($A122,"_",AC$2),'Reference data SID'!$B:$M,12,FALSE))</f>
        <v/>
      </c>
      <c r="AD122" s="16" t="str">
        <f>IF(ISERROR(VLOOKUP(CONCATENATE($A122,"_",AD$2),'Reference data SID'!$B:$M,12,FALSE)),"",VLOOKUP(CONCATENATE($A122,"_",AD$2),'Reference data SID'!$B:$M,12,FALSE))</f>
        <v/>
      </c>
      <c r="AE122" s="16" t="str">
        <f>IF(ISERROR(VLOOKUP(CONCATENATE($A122,"_",AE$2),'Reference data SID'!$B:$M,12,FALSE)),"",VLOOKUP(CONCATENATE($A122,"_",AE$2),'Reference data SID'!$B:$M,12,FALSE))</f>
        <v/>
      </c>
      <c r="AF122" s="16" t="str">
        <f>IF(ISERROR(VLOOKUP(CONCATENATE($A122,"_",AF$2),'Reference data SID'!$B:$M,12,FALSE)),"",VLOOKUP(CONCATENATE($A122,"_",AF$2),'Reference data SID'!$B:$M,12,FALSE))</f>
        <v/>
      </c>
      <c r="AG122" s="16" t="str">
        <f>IF(ISERROR(VLOOKUP(CONCATENATE($A122,"_",AG$2),'Reference data SID'!$B:$M,12,FALSE)),"",VLOOKUP(CONCATENATE($A122,"_",AG$2),'Reference data SID'!$B:$M,12,FALSE))</f>
        <v/>
      </c>
      <c r="AH122" s="16" t="str">
        <f>IF(ISERROR(VLOOKUP(CONCATENATE($A122,"_",AH$2),'Reference data SID'!$B:$M,12,FALSE)),"",VLOOKUP(CONCATENATE($A122,"_",AH$2),'Reference data SID'!$B:$M,12,FALSE))</f>
        <v/>
      </c>
      <c r="AI122" s="16" t="str">
        <f>IF(ISERROR(VLOOKUP(CONCATENATE($A122,"_",AI$2),'Reference data SID'!$B:$M,12,FALSE)),"",VLOOKUP(CONCATENATE($A122,"_",AI$2),'Reference data SID'!$B:$M,12,FALSE))</f>
        <v/>
      </c>
      <c r="AJ122" s="16" t="str">
        <f>IF(ISERROR(VLOOKUP(CONCATENATE($A122,"_",AJ$2),'Reference data SID'!$B:$M,12,FALSE)),"",VLOOKUP(CONCATENATE($A122,"_",AJ$2),'Reference data SID'!$B:$M,12,FALSE))</f>
        <v/>
      </c>
      <c r="AK122" s="16" t="str">
        <f>IF(ISERROR(VLOOKUP(CONCATENATE($A122,"_",AK$2),'Reference data SID'!$B:$M,12,FALSE)),"",VLOOKUP(CONCATENATE($A122,"_",AK$2),'Reference data SID'!$B:$M,12,FALSE))</f>
        <v/>
      </c>
      <c r="AL122" s="16" t="str">
        <f>IF(ISERROR(VLOOKUP(CONCATENATE($A122,"_",AL$2),'Reference data SID'!$B:$M,12,FALSE)),"",VLOOKUP(CONCATENATE($A122,"_",AL$2),'Reference data SID'!$B:$M,12,FALSE))</f>
        <v/>
      </c>
      <c r="AM122" s="16" t="str">
        <f>IF(ISERROR(VLOOKUP(CONCATENATE($A122,"_",AM$2),'Reference data SID'!$B:$M,12,FALSE)),"",VLOOKUP(CONCATENATE($A122,"_",AM$2),'Reference data SID'!$B:$M,12,FALSE))</f>
        <v/>
      </c>
      <c r="AN122" s="16" t="str">
        <f>IF(ISERROR(VLOOKUP(CONCATENATE($A122,"_",AN$2),'Reference data SID'!$B:$M,12,FALSE)),"",VLOOKUP(CONCATENATE($A122,"_",AN$2),'Reference data SID'!$B:$M,12,FALSE))</f>
        <v/>
      </c>
      <c r="AO122" s="16" t="str">
        <f>IF(ISERROR(VLOOKUP(CONCATENATE($A122,"_",AO$2),'Reference data SID'!$B:$M,12,FALSE)),"",VLOOKUP(CONCATENATE($A122,"_",AO$2),'Reference data SID'!$B:$M,12,FALSE))</f>
        <v/>
      </c>
      <c r="AP122" s="16" t="str">
        <f>IF(ISERROR(VLOOKUP(CONCATENATE($A122,"_",AP$2),'Reference data SID'!$B:$M,12,FALSE)),"",VLOOKUP(CONCATENATE($A122,"_",AP$2),'Reference data SID'!$B:$M,12,FALSE))</f>
        <v/>
      </c>
      <c r="AQ122" s="16" t="str">
        <f>IF(ISERROR(VLOOKUP(CONCATENATE($A122,"_",AQ$2),'Reference data SID'!$B:$M,12,FALSE)),"",VLOOKUP(CONCATENATE($A122,"_",AQ$2),'Reference data SID'!$B:$M,12,FALSE))</f>
        <v/>
      </c>
      <c r="AR122" s="16" t="str">
        <f>IF(ISERROR(VLOOKUP(CONCATENATE($A122,"_",AR$2),'Reference data SID'!$B:$M,12,FALSE)),"",VLOOKUP(CONCATENATE($A122,"_",AR$2),'Reference data SID'!$B:$M,12,FALSE))</f>
        <v/>
      </c>
      <c r="AS122" s="16" t="str">
        <f>IF(ISERROR(VLOOKUP(CONCATENATE($A122,"_",AS$2),'Reference data SID'!$B:$M,12,FALSE)),"",VLOOKUP(CONCATENATE($A122,"_",AS$2),'Reference data SID'!$B:$M,12,FALSE))</f>
        <v/>
      </c>
      <c r="AT122" s="16" t="str">
        <f>IF(ISERROR(VLOOKUP(CONCATENATE($A122,"_",AT$2),'Reference data SID'!$B:$M,12,FALSE)),"",VLOOKUP(CONCATENATE($A122,"_",AT$2),'Reference data SID'!$B:$M,12,FALSE))</f>
        <v/>
      </c>
    </row>
    <row r="123" spans="1:46" x14ac:dyDescent="0.25">
      <c r="A123">
        <v>119</v>
      </c>
      <c r="B123" s="16" t="str">
        <f>IF(ISERROR(VLOOKUP(CONCATENATE($A123,"_",B$2),'Reference data SID'!$B:$M,12,FALSE)),"",VLOOKUP(CONCATENATE($A123,"_",B$2),'Reference data SID'!$B:$M,12,FALSE))</f>
        <v/>
      </c>
      <c r="C123" s="16" t="str">
        <f>IF(ISERROR(VLOOKUP(CONCATENATE($A123,"_",C$2),'Reference data SID'!$B:$M,12,FALSE)),"",VLOOKUP(CONCATENATE($A123,"_",C$2),'Reference data SID'!$B:$M,12,FALSE))</f>
        <v/>
      </c>
      <c r="D123" s="16" t="str">
        <f>IF(ISERROR(VLOOKUP(CONCATENATE($A123,"_",D$2),'Reference data SID'!$B:$M,12,FALSE)),"",VLOOKUP(CONCATENATE($A123,"_",D$2),'Reference data SID'!$B:$M,12,FALSE))</f>
        <v/>
      </c>
      <c r="E123" s="16" t="str">
        <f>IF(ISERROR(VLOOKUP(CONCATENATE($A123,"_",E$2),'Reference data SID'!$B:$M,12,FALSE)),"",VLOOKUP(CONCATENATE($A123,"_",E$2),'Reference data SID'!$B:$M,12,FALSE))</f>
        <v/>
      </c>
      <c r="F123" s="16" t="str">
        <f>IF(ISERROR(VLOOKUP(CONCATENATE($A123,"_",F$2),'Reference data SID'!$B:$M,12,FALSE)),"",VLOOKUP(CONCATENATE($A123,"_",F$2),'Reference data SID'!$B:$M,12,FALSE))</f>
        <v/>
      </c>
      <c r="G123" s="16" t="str">
        <f>IF(ISERROR(VLOOKUP(CONCATENATE($A123,"_",G$2),'Reference data SID'!$B:$M,12,FALSE)),"",VLOOKUP(CONCATENATE($A123,"_",G$2),'Reference data SID'!$B:$M,12,FALSE))</f>
        <v/>
      </c>
      <c r="H123" s="16" t="str">
        <f>IF(ISERROR(VLOOKUP(CONCATENATE($A123,"_",H$2),'Reference data SID'!$B:$M,12,FALSE)),"",VLOOKUP(CONCATENATE($A123,"_",H$2),'Reference data SID'!$B:$M,12,FALSE))</f>
        <v/>
      </c>
      <c r="I123" s="16" t="str">
        <f>IF(ISERROR(VLOOKUP(CONCATENATE($A123,"_",I$2),'Reference data SID'!$B:$M,12,FALSE)),"",VLOOKUP(CONCATENATE($A123,"_",I$2),'Reference data SID'!$B:$M,12,FALSE))</f>
        <v/>
      </c>
      <c r="J123" s="16" t="str">
        <f>IF(ISERROR(VLOOKUP(CONCATENATE($A123,"_",J$2),'Reference data SID'!$B:$M,12,FALSE)),"",VLOOKUP(CONCATENATE($A123,"_",J$2),'Reference data SID'!$B:$M,12,FALSE))</f>
        <v/>
      </c>
      <c r="K123" s="16" t="str">
        <f>IF(ISERROR(VLOOKUP(CONCATENATE($A123,"_",K$2),'Reference data SID'!$B:$M,12,FALSE)),"",VLOOKUP(CONCATENATE($A123,"_",K$2),'Reference data SID'!$B:$M,12,FALSE))</f>
        <v/>
      </c>
      <c r="L123" s="16" t="str">
        <f>IF(ISERROR(VLOOKUP(CONCATENATE($A123,"_",L$2),'Reference data SID'!$B:$M,12,FALSE)),"",VLOOKUP(CONCATENATE($A123,"_",L$2),'Reference data SID'!$B:$M,12,FALSE))</f>
        <v/>
      </c>
      <c r="M123" s="16" t="str">
        <f>IF(ISERROR(VLOOKUP(CONCATENATE($A123,"_",M$2),'Reference data SID'!$B:$M,12,FALSE)),"",VLOOKUP(CONCATENATE($A123,"_",M$2),'Reference data SID'!$B:$M,12,FALSE))</f>
        <v/>
      </c>
      <c r="N123" s="16" t="str">
        <f>IF(ISERROR(VLOOKUP(CONCATENATE($A123,"_",N$2),'Reference data SID'!$B:$M,12,FALSE)),"",VLOOKUP(CONCATENATE($A123,"_",N$2),'Reference data SID'!$B:$M,12,FALSE))</f>
        <v/>
      </c>
      <c r="O123" s="16" t="str">
        <f>IF(ISERROR(VLOOKUP(CONCATENATE($A123,"_",O$2),'Reference data SID'!$B:$M,12,FALSE)),"",VLOOKUP(CONCATENATE($A123,"_",O$2),'Reference data SID'!$B:$M,12,FALSE))</f>
        <v/>
      </c>
      <c r="P123" s="16" t="str">
        <f>IF(ISERROR(VLOOKUP(CONCATENATE($A123,"_",P$2),'Reference data SID'!$B:$M,12,FALSE)),"",VLOOKUP(CONCATENATE($A123,"_",P$2),'Reference data SID'!$B:$M,12,FALSE))</f>
        <v/>
      </c>
      <c r="Q123" s="16" t="str">
        <f>IF(ISERROR(VLOOKUP(CONCATENATE($A123,"_",Q$2),'Reference data SID'!$B:$M,12,FALSE)),"",VLOOKUP(CONCATENATE($A123,"_",Q$2),'Reference data SID'!$B:$M,12,FALSE))</f>
        <v/>
      </c>
      <c r="R123" s="16" t="str">
        <f>IF(ISERROR(VLOOKUP(CONCATENATE($A123,"_",R$2),'Reference data SID'!$B:$M,12,FALSE)),"",VLOOKUP(CONCATENATE($A123,"_",R$2),'Reference data SID'!$B:$M,12,FALSE))</f>
        <v/>
      </c>
      <c r="S123" s="16" t="str">
        <f>IF(ISERROR(VLOOKUP(CONCATENATE($A123,"_",S$2),'Reference data SID'!$B:$M,12,FALSE)),"",VLOOKUP(CONCATENATE($A123,"_",S$2),'Reference data SID'!$B:$M,12,FALSE))</f>
        <v/>
      </c>
      <c r="T123" s="16" t="str">
        <f>IF(ISERROR(VLOOKUP(CONCATENATE($A123,"_",T$2),'Reference data SID'!$B:$M,12,FALSE)),"",VLOOKUP(CONCATENATE($A123,"_",T$2),'Reference data SID'!$B:$M,12,FALSE))</f>
        <v/>
      </c>
      <c r="U123" s="16" t="str">
        <f>IF(ISERROR(VLOOKUP(CONCATENATE($A123,"_",U$2),'Reference data SID'!$B:$M,12,FALSE)),"",VLOOKUP(CONCATENATE($A123,"_",U$2),'Reference data SID'!$B:$M,12,FALSE))</f>
        <v/>
      </c>
      <c r="V123" s="16" t="str">
        <f>IF(ISERROR(VLOOKUP(CONCATENATE($A123,"_",V$2),'Reference data SID'!$B:$M,12,FALSE)),"",VLOOKUP(CONCATENATE($A123,"_",V$2),'Reference data SID'!$B:$M,12,FALSE))</f>
        <v/>
      </c>
      <c r="W123" s="16" t="str">
        <f>IF(ISERROR(VLOOKUP(CONCATENATE($A123,"_",W$2),'Reference data SID'!$B:$M,12,FALSE)),"",VLOOKUP(CONCATENATE($A123,"_",W$2),'Reference data SID'!$B:$M,12,FALSE))</f>
        <v/>
      </c>
      <c r="X123" s="16" t="str">
        <f>IF(ISERROR(VLOOKUP(CONCATENATE($A123,"_",X$2),'Reference data SID'!$B:$M,12,FALSE)),"",VLOOKUP(CONCATENATE($A123,"_",X$2),'Reference data SID'!$B:$M,12,FALSE))</f>
        <v/>
      </c>
      <c r="Y123" s="17" t="str">
        <f>IF(ISERROR(VLOOKUP(CONCATENATE($A123,"_",Y$2),'Reference data SID'!$B:$M,12,FALSE)),"",VLOOKUP(CONCATENATE($A123,"_",Y$2),'Reference data SID'!$B:$M,12,FALSE))</f>
        <v>-</v>
      </c>
      <c r="Z123" s="16" t="str">
        <f>IF(ISERROR(VLOOKUP(CONCATENATE($A123,"_",Z$2),'Reference data SID'!$B:$M,12,FALSE)),"",VLOOKUP(CONCATENATE($A123,"_",Z$2),'Reference data SID'!$B:$M,12,FALSE))</f>
        <v/>
      </c>
      <c r="AA123" s="16" t="str">
        <f>IF(ISERROR(VLOOKUP(CONCATENATE($A123,"_",AA$2),'Reference data SID'!$B:$M,12,FALSE)),"",VLOOKUP(CONCATENATE($A123,"_",AA$2),'Reference data SID'!$B:$M,12,FALSE))</f>
        <v/>
      </c>
      <c r="AB123" s="16" t="str">
        <f>IF(ISERROR(VLOOKUP(CONCATENATE($A123,"_",AB$2),'Reference data SID'!$B:$M,12,FALSE)),"",VLOOKUP(CONCATENATE($A123,"_",AB$2),'Reference data SID'!$B:$M,12,FALSE))</f>
        <v/>
      </c>
      <c r="AC123" s="16" t="str">
        <f>IF(ISERROR(VLOOKUP(CONCATENATE($A123,"_",AC$2),'Reference data SID'!$B:$M,12,FALSE)),"",VLOOKUP(CONCATENATE($A123,"_",AC$2),'Reference data SID'!$B:$M,12,FALSE))</f>
        <v/>
      </c>
      <c r="AD123" s="16" t="str">
        <f>IF(ISERROR(VLOOKUP(CONCATENATE($A123,"_",AD$2),'Reference data SID'!$B:$M,12,FALSE)),"",VLOOKUP(CONCATENATE($A123,"_",AD$2),'Reference data SID'!$B:$M,12,FALSE))</f>
        <v/>
      </c>
      <c r="AE123" s="16" t="str">
        <f>IF(ISERROR(VLOOKUP(CONCATENATE($A123,"_",AE$2),'Reference data SID'!$B:$M,12,FALSE)),"",VLOOKUP(CONCATENATE($A123,"_",AE$2),'Reference data SID'!$B:$M,12,FALSE))</f>
        <v/>
      </c>
      <c r="AF123" s="16" t="str">
        <f>IF(ISERROR(VLOOKUP(CONCATENATE($A123,"_",AF$2),'Reference data SID'!$B:$M,12,FALSE)),"",VLOOKUP(CONCATENATE($A123,"_",AF$2),'Reference data SID'!$B:$M,12,FALSE))</f>
        <v/>
      </c>
      <c r="AG123" s="16" t="str">
        <f>IF(ISERROR(VLOOKUP(CONCATENATE($A123,"_",AG$2),'Reference data SID'!$B:$M,12,FALSE)),"",VLOOKUP(CONCATENATE($A123,"_",AG$2),'Reference data SID'!$B:$M,12,FALSE))</f>
        <v/>
      </c>
      <c r="AH123" s="16" t="str">
        <f>IF(ISERROR(VLOOKUP(CONCATENATE($A123,"_",AH$2),'Reference data SID'!$B:$M,12,FALSE)),"",VLOOKUP(CONCATENATE($A123,"_",AH$2),'Reference data SID'!$B:$M,12,FALSE))</f>
        <v/>
      </c>
      <c r="AI123" s="16" t="str">
        <f>IF(ISERROR(VLOOKUP(CONCATENATE($A123,"_",AI$2),'Reference data SID'!$B:$M,12,FALSE)),"",VLOOKUP(CONCATENATE($A123,"_",AI$2),'Reference data SID'!$B:$M,12,FALSE))</f>
        <v/>
      </c>
      <c r="AJ123" s="16" t="str">
        <f>IF(ISERROR(VLOOKUP(CONCATENATE($A123,"_",AJ$2),'Reference data SID'!$B:$M,12,FALSE)),"",VLOOKUP(CONCATENATE($A123,"_",AJ$2),'Reference data SID'!$B:$M,12,FALSE))</f>
        <v/>
      </c>
      <c r="AK123" s="16" t="str">
        <f>IF(ISERROR(VLOOKUP(CONCATENATE($A123,"_",AK$2),'Reference data SID'!$B:$M,12,FALSE)),"",VLOOKUP(CONCATENATE($A123,"_",AK$2),'Reference data SID'!$B:$M,12,FALSE))</f>
        <v/>
      </c>
      <c r="AL123" s="16" t="str">
        <f>IF(ISERROR(VLOOKUP(CONCATENATE($A123,"_",AL$2),'Reference data SID'!$B:$M,12,FALSE)),"",VLOOKUP(CONCATENATE($A123,"_",AL$2),'Reference data SID'!$B:$M,12,FALSE))</f>
        <v/>
      </c>
      <c r="AM123" s="16" t="str">
        <f>IF(ISERROR(VLOOKUP(CONCATENATE($A123,"_",AM$2),'Reference data SID'!$B:$M,12,FALSE)),"",VLOOKUP(CONCATENATE($A123,"_",AM$2),'Reference data SID'!$B:$M,12,FALSE))</f>
        <v/>
      </c>
      <c r="AN123" s="16" t="str">
        <f>IF(ISERROR(VLOOKUP(CONCATENATE($A123,"_",AN$2),'Reference data SID'!$B:$M,12,FALSE)),"",VLOOKUP(CONCATENATE($A123,"_",AN$2),'Reference data SID'!$B:$M,12,FALSE))</f>
        <v/>
      </c>
      <c r="AO123" s="16" t="str">
        <f>IF(ISERROR(VLOOKUP(CONCATENATE($A123,"_",AO$2),'Reference data SID'!$B:$M,12,FALSE)),"",VLOOKUP(CONCATENATE($A123,"_",AO$2),'Reference data SID'!$B:$M,12,FALSE))</f>
        <v/>
      </c>
      <c r="AP123" s="16" t="str">
        <f>IF(ISERROR(VLOOKUP(CONCATENATE($A123,"_",AP$2),'Reference data SID'!$B:$M,12,FALSE)),"",VLOOKUP(CONCATENATE($A123,"_",AP$2),'Reference data SID'!$B:$M,12,FALSE))</f>
        <v/>
      </c>
      <c r="AQ123" s="16" t="str">
        <f>IF(ISERROR(VLOOKUP(CONCATENATE($A123,"_",AQ$2),'Reference data SID'!$B:$M,12,FALSE)),"",VLOOKUP(CONCATENATE($A123,"_",AQ$2),'Reference data SID'!$B:$M,12,FALSE))</f>
        <v/>
      </c>
      <c r="AR123" s="16" t="str">
        <f>IF(ISERROR(VLOOKUP(CONCATENATE($A123,"_",AR$2),'Reference data SID'!$B:$M,12,FALSE)),"",VLOOKUP(CONCATENATE($A123,"_",AR$2),'Reference data SID'!$B:$M,12,FALSE))</f>
        <v/>
      </c>
      <c r="AS123" s="16" t="str">
        <f>IF(ISERROR(VLOOKUP(CONCATENATE($A123,"_",AS$2),'Reference data SID'!$B:$M,12,FALSE)),"",VLOOKUP(CONCATENATE($A123,"_",AS$2),'Reference data SID'!$B:$M,12,FALSE))</f>
        <v/>
      </c>
      <c r="AT123" s="16" t="str">
        <f>IF(ISERROR(VLOOKUP(CONCATENATE($A123,"_",AT$2),'Reference data SID'!$B:$M,12,FALSE)),"",VLOOKUP(CONCATENATE($A123,"_",AT$2),'Reference data SID'!$B:$M,12,FALSE))</f>
        <v/>
      </c>
    </row>
    <row r="124" spans="1:46" x14ac:dyDescent="0.25">
      <c r="A124">
        <v>120</v>
      </c>
      <c r="B124" s="16" t="str">
        <f>IF(ISERROR(VLOOKUP(CONCATENATE($A124,"_",B$2),'Reference data SID'!$B:$M,12,FALSE)),"",VLOOKUP(CONCATENATE($A124,"_",B$2),'Reference data SID'!$B:$M,12,FALSE))</f>
        <v/>
      </c>
      <c r="C124" s="16" t="str">
        <f>IF(ISERROR(VLOOKUP(CONCATENATE($A124,"_",C$2),'Reference data SID'!$B:$M,12,FALSE)),"",VLOOKUP(CONCATENATE($A124,"_",C$2),'Reference data SID'!$B:$M,12,FALSE))</f>
        <v/>
      </c>
      <c r="D124" s="16" t="str">
        <f>IF(ISERROR(VLOOKUP(CONCATENATE($A124,"_",D$2),'Reference data SID'!$B:$M,12,FALSE)),"",VLOOKUP(CONCATENATE($A124,"_",D$2),'Reference data SID'!$B:$M,12,FALSE))</f>
        <v/>
      </c>
      <c r="E124" s="16" t="str">
        <f>IF(ISERROR(VLOOKUP(CONCATENATE($A124,"_",E$2),'Reference data SID'!$B:$M,12,FALSE)),"",VLOOKUP(CONCATENATE($A124,"_",E$2),'Reference data SID'!$B:$M,12,FALSE))</f>
        <v/>
      </c>
      <c r="F124" s="16" t="str">
        <f>IF(ISERROR(VLOOKUP(CONCATENATE($A124,"_",F$2),'Reference data SID'!$B:$M,12,FALSE)),"",VLOOKUP(CONCATENATE($A124,"_",F$2),'Reference data SID'!$B:$M,12,FALSE))</f>
        <v/>
      </c>
      <c r="G124" s="16" t="str">
        <f>IF(ISERROR(VLOOKUP(CONCATENATE($A124,"_",G$2),'Reference data SID'!$B:$M,12,FALSE)),"",VLOOKUP(CONCATENATE($A124,"_",G$2),'Reference data SID'!$B:$M,12,FALSE))</f>
        <v/>
      </c>
      <c r="H124" s="16" t="str">
        <f>IF(ISERROR(VLOOKUP(CONCATENATE($A124,"_",H$2),'Reference data SID'!$B:$M,12,FALSE)),"",VLOOKUP(CONCATENATE($A124,"_",H$2),'Reference data SID'!$B:$M,12,FALSE))</f>
        <v/>
      </c>
      <c r="I124" s="16" t="str">
        <f>IF(ISERROR(VLOOKUP(CONCATENATE($A124,"_",I$2),'Reference data SID'!$B:$M,12,FALSE)),"",VLOOKUP(CONCATENATE($A124,"_",I$2),'Reference data SID'!$B:$M,12,FALSE))</f>
        <v/>
      </c>
      <c r="J124" s="16" t="str">
        <f>IF(ISERROR(VLOOKUP(CONCATENATE($A124,"_",J$2),'Reference data SID'!$B:$M,12,FALSE)),"",VLOOKUP(CONCATENATE($A124,"_",J$2),'Reference data SID'!$B:$M,12,FALSE))</f>
        <v/>
      </c>
      <c r="K124" s="16" t="str">
        <f>IF(ISERROR(VLOOKUP(CONCATENATE($A124,"_",K$2),'Reference data SID'!$B:$M,12,FALSE)),"",VLOOKUP(CONCATENATE($A124,"_",K$2),'Reference data SID'!$B:$M,12,FALSE))</f>
        <v/>
      </c>
      <c r="L124" s="16" t="str">
        <f>IF(ISERROR(VLOOKUP(CONCATENATE($A124,"_",L$2),'Reference data SID'!$B:$M,12,FALSE)),"",VLOOKUP(CONCATENATE($A124,"_",L$2),'Reference data SID'!$B:$M,12,FALSE))</f>
        <v/>
      </c>
      <c r="M124" s="16" t="str">
        <f>IF(ISERROR(VLOOKUP(CONCATENATE($A124,"_",M$2),'Reference data SID'!$B:$M,12,FALSE)),"",VLOOKUP(CONCATENATE($A124,"_",M$2),'Reference data SID'!$B:$M,12,FALSE))</f>
        <v/>
      </c>
      <c r="N124" s="16" t="str">
        <f>IF(ISERROR(VLOOKUP(CONCATENATE($A124,"_",N$2),'Reference data SID'!$B:$M,12,FALSE)),"",VLOOKUP(CONCATENATE($A124,"_",N$2),'Reference data SID'!$B:$M,12,FALSE))</f>
        <v/>
      </c>
      <c r="O124" s="16" t="str">
        <f>IF(ISERROR(VLOOKUP(CONCATENATE($A124,"_",O$2),'Reference data SID'!$B:$M,12,FALSE)),"",VLOOKUP(CONCATENATE($A124,"_",O$2),'Reference data SID'!$B:$M,12,FALSE))</f>
        <v/>
      </c>
      <c r="P124" s="16" t="str">
        <f>IF(ISERROR(VLOOKUP(CONCATENATE($A124,"_",P$2),'Reference data SID'!$B:$M,12,FALSE)),"",VLOOKUP(CONCATENATE($A124,"_",P$2),'Reference data SID'!$B:$M,12,FALSE))</f>
        <v/>
      </c>
      <c r="Q124" s="16" t="str">
        <f>IF(ISERROR(VLOOKUP(CONCATENATE($A124,"_",Q$2),'Reference data SID'!$B:$M,12,FALSE)),"",VLOOKUP(CONCATENATE($A124,"_",Q$2),'Reference data SID'!$B:$M,12,FALSE))</f>
        <v/>
      </c>
      <c r="R124" s="16" t="str">
        <f>IF(ISERROR(VLOOKUP(CONCATENATE($A124,"_",R$2),'Reference data SID'!$B:$M,12,FALSE)),"",VLOOKUP(CONCATENATE($A124,"_",R$2),'Reference data SID'!$B:$M,12,FALSE))</f>
        <v/>
      </c>
      <c r="S124" s="16" t="str">
        <f>IF(ISERROR(VLOOKUP(CONCATENATE($A124,"_",S$2),'Reference data SID'!$B:$M,12,FALSE)),"",VLOOKUP(CONCATENATE($A124,"_",S$2),'Reference data SID'!$B:$M,12,FALSE))</f>
        <v/>
      </c>
      <c r="T124" s="16" t="str">
        <f>IF(ISERROR(VLOOKUP(CONCATENATE($A124,"_",T$2),'Reference data SID'!$B:$M,12,FALSE)),"",VLOOKUP(CONCATENATE($A124,"_",T$2),'Reference data SID'!$B:$M,12,FALSE))</f>
        <v/>
      </c>
      <c r="U124" s="16" t="str">
        <f>IF(ISERROR(VLOOKUP(CONCATENATE($A124,"_",U$2),'Reference data SID'!$B:$M,12,FALSE)),"",VLOOKUP(CONCATENATE($A124,"_",U$2),'Reference data SID'!$B:$M,12,FALSE))</f>
        <v/>
      </c>
      <c r="V124" s="16" t="str">
        <f>IF(ISERROR(VLOOKUP(CONCATENATE($A124,"_",V$2),'Reference data SID'!$B:$M,12,FALSE)),"",VLOOKUP(CONCATENATE($A124,"_",V$2),'Reference data SID'!$B:$M,12,FALSE))</f>
        <v/>
      </c>
      <c r="W124" s="16" t="str">
        <f>IF(ISERROR(VLOOKUP(CONCATENATE($A124,"_",W$2),'Reference data SID'!$B:$M,12,FALSE)),"",VLOOKUP(CONCATENATE($A124,"_",W$2),'Reference data SID'!$B:$M,12,FALSE))</f>
        <v/>
      </c>
      <c r="X124" s="16" t="str">
        <f>IF(ISERROR(VLOOKUP(CONCATENATE($A124,"_",X$2),'Reference data SID'!$B:$M,12,FALSE)),"",VLOOKUP(CONCATENATE($A124,"_",X$2),'Reference data SID'!$B:$M,12,FALSE))</f>
        <v/>
      </c>
      <c r="Y124" s="17" t="str">
        <f>IF(ISERROR(VLOOKUP(CONCATENATE($A124,"_",Y$2),'Reference data SID'!$B:$M,12,FALSE)),"",VLOOKUP(CONCATENATE($A124,"_",Y$2),'Reference data SID'!$B:$M,12,FALSE))</f>
        <v>-</v>
      </c>
      <c r="Z124" s="16" t="str">
        <f>IF(ISERROR(VLOOKUP(CONCATENATE($A124,"_",Z$2),'Reference data SID'!$B:$M,12,FALSE)),"",VLOOKUP(CONCATENATE($A124,"_",Z$2),'Reference data SID'!$B:$M,12,FALSE))</f>
        <v/>
      </c>
      <c r="AA124" s="16" t="str">
        <f>IF(ISERROR(VLOOKUP(CONCATENATE($A124,"_",AA$2),'Reference data SID'!$B:$M,12,FALSE)),"",VLOOKUP(CONCATENATE($A124,"_",AA$2),'Reference data SID'!$B:$M,12,FALSE))</f>
        <v/>
      </c>
      <c r="AB124" s="16" t="str">
        <f>IF(ISERROR(VLOOKUP(CONCATENATE($A124,"_",AB$2),'Reference data SID'!$B:$M,12,FALSE)),"",VLOOKUP(CONCATENATE($A124,"_",AB$2),'Reference data SID'!$B:$M,12,FALSE))</f>
        <v/>
      </c>
      <c r="AC124" s="16" t="str">
        <f>IF(ISERROR(VLOOKUP(CONCATENATE($A124,"_",AC$2),'Reference data SID'!$B:$M,12,FALSE)),"",VLOOKUP(CONCATENATE($A124,"_",AC$2),'Reference data SID'!$B:$M,12,FALSE))</f>
        <v/>
      </c>
      <c r="AD124" s="16" t="str">
        <f>IF(ISERROR(VLOOKUP(CONCATENATE($A124,"_",AD$2),'Reference data SID'!$B:$M,12,FALSE)),"",VLOOKUP(CONCATENATE($A124,"_",AD$2),'Reference data SID'!$B:$M,12,FALSE))</f>
        <v/>
      </c>
      <c r="AE124" s="16" t="str">
        <f>IF(ISERROR(VLOOKUP(CONCATENATE($A124,"_",AE$2),'Reference data SID'!$B:$M,12,FALSE)),"",VLOOKUP(CONCATENATE($A124,"_",AE$2),'Reference data SID'!$B:$M,12,FALSE))</f>
        <v/>
      </c>
      <c r="AF124" s="16" t="str">
        <f>IF(ISERROR(VLOOKUP(CONCATENATE($A124,"_",AF$2),'Reference data SID'!$B:$M,12,FALSE)),"",VLOOKUP(CONCATENATE($A124,"_",AF$2),'Reference data SID'!$B:$M,12,FALSE))</f>
        <v/>
      </c>
      <c r="AG124" s="16" t="str">
        <f>IF(ISERROR(VLOOKUP(CONCATENATE($A124,"_",AG$2),'Reference data SID'!$B:$M,12,FALSE)),"",VLOOKUP(CONCATENATE($A124,"_",AG$2),'Reference data SID'!$B:$M,12,FALSE))</f>
        <v/>
      </c>
      <c r="AH124" s="16" t="str">
        <f>IF(ISERROR(VLOOKUP(CONCATENATE($A124,"_",AH$2),'Reference data SID'!$B:$M,12,FALSE)),"",VLOOKUP(CONCATENATE($A124,"_",AH$2),'Reference data SID'!$B:$M,12,FALSE))</f>
        <v/>
      </c>
      <c r="AI124" s="16" t="str">
        <f>IF(ISERROR(VLOOKUP(CONCATENATE($A124,"_",AI$2),'Reference data SID'!$B:$M,12,FALSE)),"",VLOOKUP(CONCATENATE($A124,"_",AI$2),'Reference data SID'!$B:$M,12,FALSE))</f>
        <v/>
      </c>
      <c r="AJ124" s="16" t="str">
        <f>IF(ISERROR(VLOOKUP(CONCATENATE($A124,"_",AJ$2),'Reference data SID'!$B:$M,12,FALSE)),"",VLOOKUP(CONCATENATE($A124,"_",AJ$2),'Reference data SID'!$B:$M,12,FALSE))</f>
        <v/>
      </c>
      <c r="AK124" s="16" t="str">
        <f>IF(ISERROR(VLOOKUP(CONCATENATE($A124,"_",AK$2),'Reference data SID'!$B:$M,12,FALSE)),"",VLOOKUP(CONCATENATE($A124,"_",AK$2),'Reference data SID'!$B:$M,12,FALSE))</f>
        <v/>
      </c>
      <c r="AL124" s="16" t="str">
        <f>IF(ISERROR(VLOOKUP(CONCATENATE($A124,"_",AL$2),'Reference data SID'!$B:$M,12,FALSE)),"",VLOOKUP(CONCATENATE($A124,"_",AL$2),'Reference data SID'!$B:$M,12,FALSE))</f>
        <v/>
      </c>
      <c r="AM124" s="16" t="str">
        <f>IF(ISERROR(VLOOKUP(CONCATENATE($A124,"_",AM$2),'Reference data SID'!$B:$M,12,FALSE)),"",VLOOKUP(CONCATENATE($A124,"_",AM$2),'Reference data SID'!$B:$M,12,FALSE))</f>
        <v/>
      </c>
      <c r="AN124" s="16" t="str">
        <f>IF(ISERROR(VLOOKUP(CONCATENATE($A124,"_",AN$2),'Reference data SID'!$B:$M,12,FALSE)),"",VLOOKUP(CONCATENATE($A124,"_",AN$2),'Reference data SID'!$B:$M,12,FALSE))</f>
        <v/>
      </c>
      <c r="AO124" s="16" t="str">
        <f>IF(ISERROR(VLOOKUP(CONCATENATE($A124,"_",AO$2),'Reference data SID'!$B:$M,12,FALSE)),"",VLOOKUP(CONCATENATE($A124,"_",AO$2),'Reference data SID'!$B:$M,12,FALSE))</f>
        <v/>
      </c>
      <c r="AP124" s="16" t="str">
        <f>IF(ISERROR(VLOOKUP(CONCATENATE($A124,"_",AP$2),'Reference data SID'!$B:$M,12,FALSE)),"",VLOOKUP(CONCATENATE($A124,"_",AP$2),'Reference data SID'!$B:$M,12,FALSE))</f>
        <v/>
      </c>
      <c r="AQ124" s="16" t="str">
        <f>IF(ISERROR(VLOOKUP(CONCATENATE($A124,"_",AQ$2),'Reference data SID'!$B:$M,12,FALSE)),"",VLOOKUP(CONCATENATE($A124,"_",AQ$2),'Reference data SID'!$B:$M,12,FALSE))</f>
        <v/>
      </c>
      <c r="AR124" s="16" t="str">
        <f>IF(ISERROR(VLOOKUP(CONCATENATE($A124,"_",AR$2),'Reference data SID'!$B:$M,12,FALSE)),"",VLOOKUP(CONCATENATE($A124,"_",AR$2),'Reference data SID'!$B:$M,12,FALSE))</f>
        <v/>
      </c>
      <c r="AS124" s="16" t="str">
        <f>IF(ISERROR(VLOOKUP(CONCATENATE($A124,"_",AS$2),'Reference data SID'!$B:$M,12,FALSE)),"",VLOOKUP(CONCATENATE($A124,"_",AS$2),'Reference data SID'!$B:$M,12,FALSE))</f>
        <v/>
      </c>
      <c r="AT124" s="16" t="str">
        <f>IF(ISERROR(VLOOKUP(CONCATENATE($A124,"_",AT$2),'Reference data SID'!$B:$M,12,FALSE)),"",VLOOKUP(CONCATENATE($A124,"_",AT$2),'Reference data SID'!$B:$M,12,FALSE))</f>
        <v/>
      </c>
    </row>
    <row r="125" spans="1:46" x14ac:dyDescent="0.25">
      <c r="A125">
        <v>121</v>
      </c>
      <c r="B125" s="16" t="str">
        <f>IF(ISERROR(VLOOKUP(CONCATENATE($A125,"_",B$2),'Reference data SID'!$B:$M,12,FALSE)),"",VLOOKUP(CONCATENATE($A125,"_",B$2),'Reference data SID'!$B:$M,12,FALSE))</f>
        <v/>
      </c>
      <c r="C125" s="16" t="str">
        <f>IF(ISERROR(VLOOKUP(CONCATENATE($A125,"_",C$2),'Reference data SID'!$B:$M,12,FALSE)),"",VLOOKUP(CONCATENATE($A125,"_",C$2),'Reference data SID'!$B:$M,12,FALSE))</f>
        <v/>
      </c>
      <c r="D125" s="16" t="str">
        <f>IF(ISERROR(VLOOKUP(CONCATENATE($A125,"_",D$2),'Reference data SID'!$B:$M,12,FALSE)),"",VLOOKUP(CONCATENATE($A125,"_",D$2),'Reference data SID'!$B:$M,12,FALSE))</f>
        <v/>
      </c>
      <c r="E125" s="16" t="str">
        <f>IF(ISERROR(VLOOKUP(CONCATENATE($A125,"_",E$2),'Reference data SID'!$B:$M,12,FALSE)),"",VLOOKUP(CONCATENATE($A125,"_",E$2),'Reference data SID'!$B:$M,12,FALSE))</f>
        <v/>
      </c>
      <c r="F125" s="16" t="str">
        <f>IF(ISERROR(VLOOKUP(CONCATENATE($A125,"_",F$2),'Reference data SID'!$B:$M,12,FALSE)),"",VLOOKUP(CONCATENATE($A125,"_",F$2),'Reference data SID'!$B:$M,12,FALSE))</f>
        <v/>
      </c>
      <c r="G125" s="16" t="str">
        <f>IF(ISERROR(VLOOKUP(CONCATENATE($A125,"_",G$2),'Reference data SID'!$B:$M,12,FALSE)),"",VLOOKUP(CONCATENATE($A125,"_",G$2),'Reference data SID'!$B:$M,12,FALSE))</f>
        <v/>
      </c>
      <c r="H125" s="16" t="str">
        <f>IF(ISERROR(VLOOKUP(CONCATENATE($A125,"_",H$2),'Reference data SID'!$B:$M,12,FALSE)),"",VLOOKUP(CONCATENATE($A125,"_",H$2),'Reference data SID'!$B:$M,12,FALSE))</f>
        <v/>
      </c>
      <c r="I125" s="16" t="str">
        <f>IF(ISERROR(VLOOKUP(CONCATENATE($A125,"_",I$2),'Reference data SID'!$B:$M,12,FALSE)),"",VLOOKUP(CONCATENATE($A125,"_",I$2),'Reference data SID'!$B:$M,12,FALSE))</f>
        <v/>
      </c>
      <c r="J125" s="16" t="str">
        <f>IF(ISERROR(VLOOKUP(CONCATENATE($A125,"_",J$2),'Reference data SID'!$B:$M,12,FALSE)),"",VLOOKUP(CONCATENATE($A125,"_",J$2),'Reference data SID'!$B:$M,12,FALSE))</f>
        <v/>
      </c>
      <c r="K125" s="16" t="str">
        <f>IF(ISERROR(VLOOKUP(CONCATENATE($A125,"_",K$2),'Reference data SID'!$B:$M,12,FALSE)),"",VLOOKUP(CONCATENATE($A125,"_",K$2),'Reference data SID'!$B:$M,12,FALSE))</f>
        <v/>
      </c>
      <c r="L125" s="16" t="str">
        <f>IF(ISERROR(VLOOKUP(CONCATENATE($A125,"_",L$2),'Reference data SID'!$B:$M,12,FALSE)),"",VLOOKUP(CONCATENATE($A125,"_",L$2),'Reference data SID'!$B:$M,12,FALSE))</f>
        <v/>
      </c>
      <c r="M125" s="16" t="str">
        <f>IF(ISERROR(VLOOKUP(CONCATENATE($A125,"_",M$2),'Reference data SID'!$B:$M,12,FALSE)),"",VLOOKUP(CONCATENATE($A125,"_",M$2),'Reference data SID'!$B:$M,12,FALSE))</f>
        <v/>
      </c>
      <c r="N125" s="16" t="str">
        <f>IF(ISERROR(VLOOKUP(CONCATENATE($A125,"_",N$2),'Reference data SID'!$B:$M,12,FALSE)),"",VLOOKUP(CONCATENATE($A125,"_",N$2),'Reference data SID'!$B:$M,12,FALSE))</f>
        <v/>
      </c>
      <c r="O125" s="16" t="str">
        <f>IF(ISERROR(VLOOKUP(CONCATENATE($A125,"_",O$2),'Reference data SID'!$B:$M,12,FALSE)),"",VLOOKUP(CONCATENATE($A125,"_",O$2),'Reference data SID'!$B:$M,12,FALSE))</f>
        <v/>
      </c>
      <c r="P125" s="16" t="str">
        <f>IF(ISERROR(VLOOKUP(CONCATENATE($A125,"_",P$2),'Reference data SID'!$B:$M,12,FALSE)),"",VLOOKUP(CONCATENATE($A125,"_",P$2),'Reference data SID'!$B:$M,12,FALSE))</f>
        <v/>
      </c>
      <c r="Q125" s="16" t="str">
        <f>IF(ISERROR(VLOOKUP(CONCATENATE($A125,"_",Q$2),'Reference data SID'!$B:$M,12,FALSE)),"",VLOOKUP(CONCATENATE($A125,"_",Q$2),'Reference data SID'!$B:$M,12,FALSE))</f>
        <v/>
      </c>
      <c r="R125" s="16" t="str">
        <f>IF(ISERROR(VLOOKUP(CONCATENATE($A125,"_",R$2),'Reference data SID'!$B:$M,12,FALSE)),"",VLOOKUP(CONCATENATE($A125,"_",R$2),'Reference data SID'!$B:$M,12,FALSE))</f>
        <v/>
      </c>
      <c r="S125" s="16" t="str">
        <f>IF(ISERROR(VLOOKUP(CONCATENATE($A125,"_",S$2),'Reference data SID'!$B:$M,12,FALSE)),"",VLOOKUP(CONCATENATE($A125,"_",S$2),'Reference data SID'!$B:$M,12,FALSE))</f>
        <v/>
      </c>
      <c r="T125" s="16" t="str">
        <f>IF(ISERROR(VLOOKUP(CONCATENATE($A125,"_",T$2),'Reference data SID'!$B:$M,12,FALSE)),"",VLOOKUP(CONCATENATE($A125,"_",T$2),'Reference data SID'!$B:$M,12,FALSE))</f>
        <v/>
      </c>
      <c r="U125" s="16" t="str">
        <f>IF(ISERROR(VLOOKUP(CONCATENATE($A125,"_",U$2),'Reference data SID'!$B:$M,12,FALSE)),"",VLOOKUP(CONCATENATE($A125,"_",U$2),'Reference data SID'!$B:$M,12,FALSE))</f>
        <v/>
      </c>
      <c r="V125" s="16" t="str">
        <f>IF(ISERROR(VLOOKUP(CONCATENATE($A125,"_",V$2),'Reference data SID'!$B:$M,12,FALSE)),"",VLOOKUP(CONCATENATE($A125,"_",V$2),'Reference data SID'!$B:$M,12,FALSE))</f>
        <v/>
      </c>
      <c r="W125" s="16" t="str">
        <f>IF(ISERROR(VLOOKUP(CONCATENATE($A125,"_",W$2),'Reference data SID'!$B:$M,12,FALSE)),"",VLOOKUP(CONCATENATE($A125,"_",W$2),'Reference data SID'!$B:$M,12,FALSE))</f>
        <v/>
      </c>
      <c r="X125" s="16" t="str">
        <f>IF(ISERROR(VLOOKUP(CONCATENATE($A125,"_",X$2),'Reference data SID'!$B:$M,12,FALSE)),"",VLOOKUP(CONCATENATE($A125,"_",X$2),'Reference data SID'!$B:$M,12,FALSE))</f>
        <v/>
      </c>
      <c r="Y125" s="17" t="str">
        <f>IF(ISERROR(VLOOKUP(CONCATENATE($A125,"_",Y$2),'Reference data SID'!$B:$M,12,FALSE)),"",VLOOKUP(CONCATENATE($A125,"_",Y$2),'Reference data SID'!$B:$M,12,FALSE))</f>
        <v>-</v>
      </c>
      <c r="Z125" s="16" t="str">
        <f>IF(ISERROR(VLOOKUP(CONCATENATE($A125,"_",Z$2),'Reference data SID'!$B:$M,12,FALSE)),"",VLOOKUP(CONCATENATE($A125,"_",Z$2),'Reference data SID'!$B:$M,12,FALSE))</f>
        <v/>
      </c>
      <c r="AA125" s="16" t="str">
        <f>IF(ISERROR(VLOOKUP(CONCATENATE($A125,"_",AA$2),'Reference data SID'!$B:$M,12,FALSE)),"",VLOOKUP(CONCATENATE($A125,"_",AA$2),'Reference data SID'!$B:$M,12,FALSE))</f>
        <v/>
      </c>
      <c r="AB125" s="16" t="str">
        <f>IF(ISERROR(VLOOKUP(CONCATENATE($A125,"_",AB$2),'Reference data SID'!$B:$M,12,FALSE)),"",VLOOKUP(CONCATENATE($A125,"_",AB$2),'Reference data SID'!$B:$M,12,FALSE))</f>
        <v/>
      </c>
      <c r="AC125" s="16" t="str">
        <f>IF(ISERROR(VLOOKUP(CONCATENATE($A125,"_",AC$2),'Reference data SID'!$B:$M,12,FALSE)),"",VLOOKUP(CONCATENATE($A125,"_",AC$2),'Reference data SID'!$B:$M,12,FALSE))</f>
        <v/>
      </c>
      <c r="AD125" s="16" t="str">
        <f>IF(ISERROR(VLOOKUP(CONCATENATE($A125,"_",AD$2),'Reference data SID'!$B:$M,12,FALSE)),"",VLOOKUP(CONCATENATE($A125,"_",AD$2),'Reference data SID'!$B:$M,12,FALSE))</f>
        <v/>
      </c>
      <c r="AE125" s="16" t="str">
        <f>IF(ISERROR(VLOOKUP(CONCATENATE($A125,"_",AE$2),'Reference data SID'!$B:$M,12,FALSE)),"",VLOOKUP(CONCATENATE($A125,"_",AE$2),'Reference data SID'!$B:$M,12,FALSE))</f>
        <v/>
      </c>
      <c r="AF125" s="16" t="str">
        <f>IF(ISERROR(VLOOKUP(CONCATENATE($A125,"_",AF$2),'Reference data SID'!$B:$M,12,FALSE)),"",VLOOKUP(CONCATENATE($A125,"_",AF$2),'Reference data SID'!$B:$M,12,FALSE))</f>
        <v/>
      </c>
      <c r="AG125" s="16" t="str">
        <f>IF(ISERROR(VLOOKUP(CONCATENATE($A125,"_",AG$2),'Reference data SID'!$B:$M,12,FALSE)),"",VLOOKUP(CONCATENATE($A125,"_",AG$2),'Reference data SID'!$B:$M,12,FALSE))</f>
        <v/>
      </c>
      <c r="AH125" s="16" t="str">
        <f>IF(ISERROR(VLOOKUP(CONCATENATE($A125,"_",AH$2),'Reference data SID'!$B:$M,12,FALSE)),"",VLOOKUP(CONCATENATE($A125,"_",AH$2),'Reference data SID'!$B:$M,12,FALSE))</f>
        <v/>
      </c>
      <c r="AI125" s="16" t="str">
        <f>IF(ISERROR(VLOOKUP(CONCATENATE($A125,"_",AI$2),'Reference data SID'!$B:$M,12,FALSE)),"",VLOOKUP(CONCATENATE($A125,"_",AI$2),'Reference data SID'!$B:$M,12,FALSE))</f>
        <v/>
      </c>
      <c r="AJ125" s="16" t="str">
        <f>IF(ISERROR(VLOOKUP(CONCATENATE($A125,"_",AJ$2),'Reference data SID'!$B:$M,12,FALSE)),"",VLOOKUP(CONCATENATE($A125,"_",AJ$2),'Reference data SID'!$B:$M,12,FALSE))</f>
        <v/>
      </c>
      <c r="AK125" s="16" t="str">
        <f>IF(ISERROR(VLOOKUP(CONCATENATE($A125,"_",AK$2),'Reference data SID'!$B:$M,12,FALSE)),"",VLOOKUP(CONCATENATE($A125,"_",AK$2),'Reference data SID'!$B:$M,12,FALSE))</f>
        <v/>
      </c>
      <c r="AL125" s="16" t="str">
        <f>IF(ISERROR(VLOOKUP(CONCATENATE($A125,"_",AL$2),'Reference data SID'!$B:$M,12,FALSE)),"",VLOOKUP(CONCATENATE($A125,"_",AL$2),'Reference data SID'!$B:$M,12,FALSE))</f>
        <v/>
      </c>
      <c r="AM125" s="16" t="str">
        <f>IF(ISERROR(VLOOKUP(CONCATENATE($A125,"_",AM$2),'Reference data SID'!$B:$M,12,FALSE)),"",VLOOKUP(CONCATENATE($A125,"_",AM$2),'Reference data SID'!$B:$M,12,FALSE))</f>
        <v/>
      </c>
      <c r="AN125" s="16" t="str">
        <f>IF(ISERROR(VLOOKUP(CONCATENATE($A125,"_",AN$2),'Reference data SID'!$B:$M,12,FALSE)),"",VLOOKUP(CONCATENATE($A125,"_",AN$2),'Reference data SID'!$B:$M,12,FALSE))</f>
        <v/>
      </c>
      <c r="AO125" s="16" t="str">
        <f>IF(ISERROR(VLOOKUP(CONCATENATE($A125,"_",AO$2),'Reference data SID'!$B:$M,12,FALSE)),"",VLOOKUP(CONCATENATE($A125,"_",AO$2),'Reference data SID'!$B:$M,12,FALSE))</f>
        <v/>
      </c>
      <c r="AP125" s="16" t="str">
        <f>IF(ISERROR(VLOOKUP(CONCATENATE($A125,"_",AP$2),'Reference data SID'!$B:$M,12,FALSE)),"",VLOOKUP(CONCATENATE($A125,"_",AP$2),'Reference data SID'!$B:$M,12,FALSE))</f>
        <v/>
      </c>
      <c r="AQ125" s="16" t="str">
        <f>IF(ISERROR(VLOOKUP(CONCATENATE($A125,"_",AQ$2),'Reference data SID'!$B:$M,12,FALSE)),"",VLOOKUP(CONCATENATE($A125,"_",AQ$2),'Reference data SID'!$B:$M,12,FALSE))</f>
        <v/>
      </c>
      <c r="AR125" s="16" t="str">
        <f>IF(ISERROR(VLOOKUP(CONCATENATE($A125,"_",AR$2),'Reference data SID'!$B:$M,12,FALSE)),"",VLOOKUP(CONCATENATE($A125,"_",AR$2),'Reference data SID'!$B:$M,12,FALSE))</f>
        <v/>
      </c>
      <c r="AS125" s="16" t="str">
        <f>IF(ISERROR(VLOOKUP(CONCATENATE($A125,"_",AS$2),'Reference data SID'!$B:$M,12,FALSE)),"",VLOOKUP(CONCATENATE($A125,"_",AS$2),'Reference data SID'!$B:$M,12,FALSE))</f>
        <v/>
      </c>
      <c r="AT125" s="16" t="str">
        <f>IF(ISERROR(VLOOKUP(CONCATENATE($A125,"_",AT$2),'Reference data SID'!$B:$M,12,FALSE)),"",VLOOKUP(CONCATENATE($A125,"_",AT$2),'Reference data SID'!$B:$M,12,FALSE))</f>
        <v/>
      </c>
    </row>
    <row r="126" spans="1:46" x14ac:dyDescent="0.25">
      <c r="A126">
        <v>122</v>
      </c>
      <c r="B126" s="16" t="str">
        <f>IF(ISERROR(VLOOKUP(CONCATENATE($A126,"_",B$2),'Reference data SID'!$B:$M,12,FALSE)),"",VLOOKUP(CONCATENATE($A126,"_",B$2),'Reference data SID'!$B:$M,12,FALSE))</f>
        <v/>
      </c>
      <c r="C126" s="16" t="str">
        <f>IF(ISERROR(VLOOKUP(CONCATENATE($A126,"_",C$2),'Reference data SID'!$B:$M,12,FALSE)),"",VLOOKUP(CONCATENATE($A126,"_",C$2),'Reference data SID'!$B:$M,12,FALSE))</f>
        <v/>
      </c>
      <c r="D126" s="16" t="str">
        <f>IF(ISERROR(VLOOKUP(CONCATENATE($A126,"_",D$2),'Reference data SID'!$B:$M,12,FALSE)),"",VLOOKUP(CONCATENATE($A126,"_",D$2),'Reference data SID'!$B:$M,12,FALSE))</f>
        <v/>
      </c>
      <c r="E126" s="16" t="str">
        <f>IF(ISERROR(VLOOKUP(CONCATENATE($A126,"_",E$2),'Reference data SID'!$B:$M,12,FALSE)),"",VLOOKUP(CONCATENATE($A126,"_",E$2),'Reference data SID'!$B:$M,12,FALSE))</f>
        <v/>
      </c>
      <c r="F126" s="16" t="str">
        <f>IF(ISERROR(VLOOKUP(CONCATENATE($A126,"_",F$2),'Reference data SID'!$B:$M,12,FALSE)),"",VLOOKUP(CONCATENATE($A126,"_",F$2),'Reference data SID'!$B:$M,12,FALSE))</f>
        <v/>
      </c>
      <c r="G126" s="16" t="str">
        <f>IF(ISERROR(VLOOKUP(CONCATENATE($A126,"_",G$2),'Reference data SID'!$B:$M,12,FALSE)),"",VLOOKUP(CONCATENATE($A126,"_",G$2),'Reference data SID'!$B:$M,12,FALSE))</f>
        <v/>
      </c>
      <c r="H126" s="16" t="str">
        <f>IF(ISERROR(VLOOKUP(CONCATENATE($A126,"_",H$2),'Reference data SID'!$B:$M,12,FALSE)),"",VLOOKUP(CONCATENATE($A126,"_",H$2),'Reference data SID'!$B:$M,12,FALSE))</f>
        <v/>
      </c>
      <c r="I126" s="16" t="str">
        <f>IF(ISERROR(VLOOKUP(CONCATENATE($A126,"_",I$2),'Reference data SID'!$B:$M,12,FALSE)),"",VLOOKUP(CONCATENATE($A126,"_",I$2),'Reference data SID'!$B:$M,12,FALSE))</f>
        <v/>
      </c>
      <c r="J126" s="16" t="str">
        <f>IF(ISERROR(VLOOKUP(CONCATENATE($A126,"_",J$2),'Reference data SID'!$B:$M,12,FALSE)),"",VLOOKUP(CONCATENATE($A126,"_",J$2),'Reference data SID'!$B:$M,12,FALSE))</f>
        <v/>
      </c>
      <c r="K126" s="16" t="str">
        <f>IF(ISERROR(VLOOKUP(CONCATENATE($A126,"_",K$2),'Reference data SID'!$B:$M,12,FALSE)),"",VLOOKUP(CONCATENATE($A126,"_",K$2),'Reference data SID'!$B:$M,12,FALSE))</f>
        <v/>
      </c>
      <c r="L126" s="16" t="str">
        <f>IF(ISERROR(VLOOKUP(CONCATENATE($A126,"_",L$2),'Reference data SID'!$B:$M,12,FALSE)),"",VLOOKUP(CONCATENATE($A126,"_",L$2),'Reference data SID'!$B:$M,12,FALSE))</f>
        <v/>
      </c>
      <c r="M126" s="16" t="str">
        <f>IF(ISERROR(VLOOKUP(CONCATENATE($A126,"_",M$2),'Reference data SID'!$B:$M,12,FALSE)),"",VLOOKUP(CONCATENATE($A126,"_",M$2),'Reference data SID'!$B:$M,12,FALSE))</f>
        <v/>
      </c>
      <c r="N126" s="16" t="str">
        <f>IF(ISERROR(VLOOKUP(CONCATENATE($A126,"_",N$2),'Reference data SID'!$B:$M,12,FALSE)),"",VLOOKUP(CONCATENATE($A126,"_",N$2),'Reference data SID'!$B:$M,12,FALSE))</f>
        <v/>
      </c>
      <c r="O126" s="16" t="str">
        <f>IF(ISERROR(VLOOKUP(CONCATENATE($A126,"_",O$2),'Reference data SID'!$B:$M,12,FALSE)),"",VLOOKUP(CONCATENATE($A126,"_",O$2),'Reference data SID'!$B:$M,12,FALSE))</f>
        <v/>
      </c>
      <c r="P126" s="16" t="str">
        <f>IF(ISERROR(VLOOKUP(CONCATENATE($A126,"_",P$2),'Reference data SID'!$B:$M,12,FALSE)),"",VLOOKUP(CONCATENATE($A126,"_",P$2),'Reference data SID'!$B:$M,12,FALSE))</f>
        <v/>
      </c>
      <c r="Q126" s="16" t="str">
        <f>IF(ISERROR(VLOOKUP(CONCATENATE($A126,"_",Q$2),'Reference data SID'!$B:$M,12,FALSE)),"",VLOOKUP(CONCATENATE($A126,"_",Q$2),'Reference data SID'!$B:$M,12,FALSE))</f>
        <v/>
      </c>
      <c r="R126" s="16" t="str">
        <f>IF(ISERROR(VLOOKUP(CONCATENATE($A126,"_",R$2),'Reference data SID'!$B:$M,12,FALSE)),"",VLOOKUP(CONCATENATE($A126,"_",R$2),'Reference data SID'!$B:$M,12,FALSE))</f>
        <v/>
      </c>
      <c r="S126" s="16" t="str">
        <f>IF(ISERROR(VLOOKUP(CONCATENATE($A126,"_",S$2),'Reference data SID'!$B:$M,12,FALSE)),"",VLOOKUP(CONCATENATE($A126,"_",S$2),'Reference data SID'!$B:$M,12,FALSE))</f>
        <v/>
      </c>
      <c r="T126" s="16" t="str">
        <f>IF(ISERROR(VLOOKUP(CONCATENATE($A126,"_",T$2),'Reference data SID'!$B:$M,12,FALSE)),"",VLOOKUP(CONCATENATE($A126,"_",T$2),'Reference data SID'!$B:$M,12,FALSE))</f>
        <v/>
      </c>
      <c r="U126" s="16" t="str">
        <f>IF(ISERROR(VLOOKUP(CONCATENATE($A126,"_",U$2),'Reference data SID'!$B:$M,12,FALSE)),"",VLOOKUP(CONCATENATE($A126,"_",U$2),'Reference data SID'!$B:$M,12,FALSE))</f>
        <v/>
      </c>
      <c r="V126" s="16" t="str">
        <f>IF(ISERROR(VLOOKUP(CONCATENATE($A126,"_",V$2),'Reference data SID'!$B:$M,12,FALSE)),"",VLOOKUP(CONCATENATE($A126,"_",V$2),'Reference data SID'!$B:$M,12,FALSE))</f>
        <v/>
      </c>
      <c r="W126" s="16" t="str">
        <f>IF(ISERROR(VLOOKUP(CONCATENATE($A126,"_",W$2),'Reference data SID'!$B:$M,12,FALSE)),"",VLOOKUP(CONCATENATE($A126,"_",W$2),'Reference data SID'!$B:$M,12,FALSE))</f>
        <v/>
      </c>
      <c r="X126" s="16" t="str">
        <f>IF(ISERROR(VLOOKUP(CONCATENATE($A126,"_",X$2),'Reference data SID'!$B:$M,12,FALSE)),"",VLOOKUP(CONCATENATE($A126,"_",X$2),'Reference data SID'!$B:$M,12,FALSE))</f>
        <v/>
      </c>
      <c r="Y126" s="17" t="str">
        <f>IF(ISERROR(VLOOKUP(CONCATENATE($A126,"_",Y$2),'Reference data SID'!$B:$M,12,FALSE)),"",VLOOKUP(CONCATENATE($A126,"_",Y$2),'Reference data SID'!$B:$M,12,FALSE))</f>
        <v>-</v>
      </c>
      <c r="Z126" s="16" t="str">
        <f>IF(ISERROR(VLOOKUP(CONCATENATE($A126,"_",Z$2),'Reference data SID'!$B:$M,12,FALSE)),"",VLOOKUP(CONCATENATE($A126,"_",Z$2),'Reference data SID'!$B:$M,12,FALSE))</f>
        <v/>
      </c>
      <c r="AA126" s="16" t="str">
        <f>IF(ISERROR(VLOOKUP(CONCATENATE($A126,"_",AA$2),'Reference data SID'!$B:$M,12,FALSE)),"",VLOOKUP(CONCATENATE($A126,"_",AA$2),'Reference data SID'!$B:$M,12,FALSE))</f>
        <v/>
      </c>
      <c r="AB126" s="16" t="str">
        <f>IF(ISERROR(VLOOKUP(CONCATENATE($A126,"_",AB$2),'Reference data SID'!$B:$M,12,FALSE)),"",VLOOKUP(CONCATENATE($A126,"_",AB$2),'Reference data SID'!$B:$M,12,FALSE))</f>
        <v/>
      </c>
      <c r="AC126" s="16" t="str">
        <f>IF(ISERROR(VLOOKUP(CONCATENATE($A126,"_",AC$2),'Reference data SID'!$B:$M,12,FALSE)),"",VLOOKUP(CONCATENATE($A126,"_",AC$2),'Reference data SID'!$B:$M,12,FALSE))</f>
        <v/>
      </c>
      <c r="AD126" s="16" t="str">
        <f>IF(ISERROR(VLOOKUP(CONCATENATE($A126,"_",AD$2),'Reference data SID'!$B:$M,12,FALSE)),"",VLOOKUP(CONCATENATE($A126,"_",AD$2),'Reference data SID'!$B:$M,12,FALSE))</f>
        <v/>
      </c>
      <c r="AE126" s="16" t="str">
        <f>IF(ISERROR(VLOOKUP(CONCATENATE($A126,"_",AE$2),'Reference data SID'!$B:$M,12,FALSE)),"",VLOOKUP(CONCATENATE($A126,"_",AE$2),'Reference data SID'!$B:$M,12,FALSE))</f>
        <v/>
      </c>
      <c r="AF126" s="16" t="str">
        <f>IF(ISERROR(VLOOKUP(CONCATENATE($A126,"_",AF$2),'Reference data SID'!$B:$M,12,FALSE)),"",VLOOKUP(CONCATENATE($A126,"_",AF$2),'Reference data SID'!$B:$M,12,FALSE))</f>
        <v/>
      </c>
      <c r="AG126" s="16" t="str">
        <f>IF(ISERROR(VLOOKUP(CONCATENATE($A126,"_",AG$2),'Reference data SID'!$B:$M,12,FALSE)),"",VLOOKUP(CONCATENATE($A126,"_",AG$2),'Reference data SID'!$B:$M,12,FALSE))</f>
        <v/>
      </c>
      <c r="AH126" s="16" t="str">
        <f>IF(ISERROR(VLOOKUP(CONCATENATE($A126,"_",AH$2),'Reference data SID'!$B:$M,12,FALSE)),"",VLOOKUP(CONCATENATE($A126,"_",AH$2),'Reference data SID'!$B:$M,12,FALSE))</f>
        <v/>
      </c>
      <c r="AI126" s="16" t="str">
        <f>IF(ISERROR(VLOOKUP(CONCATENATE($A126,"_",AI$2),'Reference data SID'!$B:$M,12,FALSE)),"",VLOOKUP(CONCATENATE($A126,"_",AI$2),'Reference data SID'!$B:$M,12,FALSE))</f>
        <v/>
      </c>
      <c r="AJ126" s="16" t="str">
        <f>IF(ISERROR(VLOOKUP(CONCATENATE($A126,"_",AJ$2),'Reference data SID'!$B:$M,12,FALSE)),"",VLOOKUP(CONCATENATE($A126,"_",AJ$2),'Reference data SID'!$B:$M,12,FALSE))</f>
        <v/>
      </c>
      <c r="AK126" s="16" t="str">
        <f>IF(ISERROR(VLOOKUP(CONCATENATE($A126,"_",AK$2),'Reference data SID'!$B:$M,12,FALSE)),"",VLOOKUP(CONCATENATE($A126,"_",AK$2),'Reference data SID'!$B:$M,12,FALSE))</f>
        <v/>
      </c>
      <c r="AL126" s="16" t="str">
        <f>IF(ISERROR(VLOOKUP(CONCATENATE($A126,"_",AL$2),'Reference data SID'!$B:$M,12,FALSE)),"",VLOOKUP(CONCATENATE($A126,"_",AL$2),'Reference data SID'!$B:$M,12,FALSE))</f>
        <v/>
      </c>
      <c r="AM126" s="16" t="str">
        <f>IF(ISERROR(VLOOKUP(CONCATENATE($A126,"_",AM$2),'Reference data SID'!$B:$M,12,FALSE)),"",VLOOKUP(CONCATENATE($A126,"_",AM$2),'Reference data SID'!$B:$M,12,FALSE))</f>
        <v/>
      </c>
      <c r="AN126" s="16" t="str">
        <f>IF(ISERROR(VLOOKUP(CONCATENATE($A126,"_",AN$2),'Reference data SID'!$B:$M,12,FALSE)),"",VLOOKUP(CONCATENATE($A126,"_",AN$2),'Reference data SID'!$B:$M,12,FALSE))</f>
        <v/>
      </c>
      <c r="AO126" s="16" t="str">
        <f>IF(ISERROR(VLOOKUP(CONCATENATE($A126,"_",AO$2),'Reference data SID'!$B:$M,12,FALSE)),"",VLOOKUP(CONCATENATE($A126,"_",AO$2),'Reference data SID'!$B:$M,12,FALSE))</f>
        <v/>
      </c>
      <c r="AP126" s="16" t="str">
        <f>IF(ISERROR(VLOOKUP(CONCATENATE($A126,"_",AP$2),'Reference data SID'!$B:$M,12,FALSE)),"",VLOOKUP(CONCATENATE($A126,"_",AP$2),'Reference data SID'!$B:$M,12,FALSE))</f>
        <v/>
      </c>
      <c r="AQ126" s="16" t="str">
        <f>IF(ISERROR(VLOOKUP(CONCATENATE($A126,"_",AQ$2),'Reference data SID'!$B:$M,12,FALSE)),"",VLOOKUP(CONCATENATE($A126,"_",AQ$2),'Reference data SID'!$B:$M,12,FALSE))</f>
        <v/>
      </c>
      <c r="AR126" s="16" t="str">
        <f>IF(ISERROR(VLOOKUP(CONCATENATE($A126,"_",AR$2),'Reference data SID'!$B:$M,12,FALSE)),"",VLOOKUP(CONCATENATE($A126,"_",AR$2),'Reference data SID'!$B:$M,12,FALSE))</f>
        <v/>
      </c>
      <c r="AS126" s="16" t="str">
        <f>IF(ISERROR(VLOOKUP(CONCATENATE($A126,"_",AS$2),'Reference data SID'!$B:$M,12,FALSE)),"",VLOOKUP(CONCATENATE($A126,"_",AS$2),'Reference data SID'!$B:$M,12,FALSE))</f>
        <v/>
      </c>
      <c r="AT126" s="16" t="str">
        <f>IF(ISERROR(VLOOKUP(CONCATENATE($A126,"_",AT$2),'Reference data SID'!$B:$M,12,FALSE)),"",VLOOKUP(CONCATENATE($A126,"_",AT$2),'Reference data SID'!$B:$M,12,FALSE))</f>
        <v/>
      </c>
    </row>
    <row r="127" spans="1:46" x14ac:dyDescent="0.25">
      <c r="A127">
        <v>123</v>
      </c>
      <c r="B127" s="16" t="str">
        <f>IF(ISERROR(VLOOKUP(CONCATENATE($A127,"_",B$2),'Reference data SID'!$B:$M,12,FALSE)),"",VLOOKUP(CONCATENATE($A127,"_",B$2),'Reference data SID'!$B:$M,12,FALSE))</f>
        <v/>
      </c>
      <c r="C127" s="16" t="str">
        <f>IF(ISERROR(VLOOKUP(CONCATENATE($A127,"_",C$2),'Reference data SID'!$B:$M,12,FALSE)),"",VLOOKUP(CONCATENATE($A127,"_",C$2),'Reference data SID'!$B:$M,12,FALSE))</f>
        <v/>
      </c>
      <c r="D127" s="16" t="str">
        <f>IF(ISERROR(VLOOKUP(CONCATENATE($A127,"_",D$2),'Reference data SID'!$B:$M,12,FALSE)),"",VLOOKUP(CONCATENATE($A127,"_",D$2),'Reference data SID'!$B:$M,12,FALSE))</f>
        <v/>
      </c>
      <c r="E127" s="16" t="str">
        <f>IF(ISERROR(VLOOKUP(CONCATENATE($A127,"_",E$2),'Reference data SID'!$B:$M,12,FALSE)),"",VLOOKUP(CONCATENATE($A127,"_",E$2),'Reference data SID'!$B:$M,12,FALSE))</f>
        <v/>
      </c>
      <c r="F127" s="16" t="str">
        <f>IF(ISERROR(VLOOKUP(CONCATENATE($A127,"_",F$2),'Reference data SID'!$B:$M,12,FALSE)),"",VLOOKUP(CONCATENATE($A127,"_",F$2),'Reference data SID'!$B:$M,12,FALSE))</f>
        <v/>
      </c>
      <c r="G127" s="16" t="str">
        <f>IF(ISERROR(VLOOKUP(CONCATENATE($A127,"_",G$2),'Reference data SID'!$B:$M,12,FALSE)),"",VLOOKUP(CONCATENATE($A127,"_",G$2),'Reference data SID'!$B:$M,12,FALSE))</f>
        <v/>
      </c>
      <c r="H127" s="16" t="str">
        <f>IF(ISERROR(VLOOKUP(CONCATENATE($A127,"_",H$2),'Reference data SID'!$B:$M,12,FALSE)),"",VLOOKUP(CONCATENATE($A127,"_",H$2),'Reference data SID'!$B:$M,12,FALSE))</f>
        <v/>
      </c>
      <c r="I127" s="16" t="str">
        <f>IF(ISERROR(VLOOKUP(CONCATENATE($A127,"_",I$2),'Reference data SID'!$B:$M,12,FALSE)),"",VLOOKUP(CONCATENATE($A127,"_",I$2),'Reference data SID'!$B:$M,12,FALSE))</f>
        <v/>
      </c>
      <c r="J127" s="16" t="str">
        <f>IF(ISERROR(VLOOKUP(CONCATENATE($A127,"_",J$2),'Reference data SID'!$B:$M,12,FALSE)),"",VLOOKUP(CONCATENATE($A127,"_",J$2),'Reference data SID'!$B:$M,12,FALSE))</f>
        <v/>
      </c>
      <c r="K127" s="16" t="str">
        <f>IF(ISERROR(VLOOKUP(CONCATENATE($A127,"_",K$2),'Reference data SID'!$B:$M,12,FALSE)),"",VLOOKUP(CONCATENATE($A127,"_",K$2),'Reference data SID'!$B:$M,12,FALSE))</f>
        <v/>
      </c>
      <c r="L127" s="16" t="str">
        <f>IF(ISERROR(VLOOKUP(CONCATENATE($A127,"_",L$2),'Reference data SID'!$B:$M,12,FALSE)),"",VLOOKUP(CONCATENATE($A127,"_",L$2),'Reference data SID'!$B:$M,12,FALSE))</f>
        <v/>
      </c>
      <c r="M127" s="16" t="str">
        <f>IF(ISERROR(VLOOKUP(CONCATENATE($A127,"_",M$2),'Reference data SID'!$B:$M,12,FALSE)),"",VLOOKUP(CONCATENATE($A127,"_",M$2),'Reference data SID'!$B:$M,12,FALSE))</f>
        <v/>
      </c>
      <c r="N127" s="16" t="str">
        <f>IF(ISERROR(VLOOKUP(CONCATENATE($A127,"_",N$2),'Reference data SID'!$B:$M,12,FALSE)),"",VLOOKUP(CONCATENATE($A127,"_",N$2),'Reference data SID'!$B:$M,12,FALSE))</f>
        <v/>
      </c>
      <c r="O127" s="16" t="str">
        <f>IF(ISERROR(VLOOKUP(CONCATENATE($A127,"_",O$2),'Reference data SID'!$B:$M,12,FALSE)),"",VLOOKUP(CONCATENATE($A127,"_",O$2),'Reference data SID'!$B:$M,12,FALSE))</f>
        <v/>
      </c>
      <c r="P127" s="16" t="str">
        <f>IF(ISERROR(VLOOKUP(CONCATENATE($A127,"_",P$2),'Reference data SID'!$B:$M,12,FALSE)),"",VLOOKUP(CONCATENATE($A127,"_",P$2),'Reference data SID'!$B:$M,12,FALSE))</f>
        <v/>
      </c>
      <c r="Q127" s="16" t="str">
        <f>IF(ISERROR(VLOOKUP(CONCATENATE($A127,"_",Q$2),'Reference data SID'!$B:$M,12,FALSE)),"",VLOOKUP(CONCATENATE($A127,"_",Q$2),'Reference data SID'!$B:$M,12,FALSE))</f>
        <v/>
      </c>
      <c r="R127" s="16" t="str">
        <f>IF(ISERROR(VLOOKUP(CONCATENATE($A127,"_",R$2),'Reference data SID'!$B:$M,12,FALSE)),"",VLOOKUP(CONCATENATE($A127,"_",R$2),'Reference data SID'!$B:$M,12,FALSE))</f>
        <v/>
      </c>
      <c r="S127" s="16" t="str">
        <f>IF(ISERROR(VLOOKUP(CONCATENATE($A127,"_",S$2),'Reference data SID'!$B:$M,12,FALSE)),"",VLOOKUP(CONCATENATE($A127,"_",S$2),'Reference data SID'!$B:$M,12,FALSE))</f>
        <v/>
      </c>
      <c r="T127" s="16" t="str">
        <f>IF(ISERROR(VLOOKUP(CONCATENATE($A127,"_",T$2),'Reference data SID'!$B:$M,12,FALSE)),"",VLOOKUP(CONCATENATE($A127,"_",T$2),'Reference data SID'!$B:$M,12,FALSE))</f>
        <v/>
      </c>
      <c r="U127" s="16" t="str">
        <f>IF(ISERROR(VLOOKUP(CONCATENATE($A127,"_",U$2),'Reference data SID'!$B:$M,12,FALSE)),"",VLOOKUP(CONCATENATE($A127,"_",U$2),'Reference data SID'!$B:$M,12,FALSE))</f>
        <v/>
      </c>
      <c r="V127" s="16" t="str">
        <f>IF(ISERROR(VLOOKUP(CONCATENATE($A127,"_",V$2),'Reference data SID'!$B:$M,12,FALSE)),"",VLOOKUP(CONCATENATE($A127,"_",V$2),'Reference data SID'!$B:$M,12,FALSE))</f>
        <v/>
      </c>
      <c r="W127" s="16" t="str">
        <f>IF(ISERROR(VLOOKUP(CONCATENATE($A127,"_",W$2),'Reference data SID'!$B:$M,12,FALSE)),"",VLOOKUP(CONCATENATE($A127,"_",W$2),'Reference data SID'!$B:$M,12,FALSE))</f>
        <v/>
      </c>
      <c r="X127" s="16" t="str">
        <f>IF(ISERROR(VLOOKUP(CONCATENATE($A127,"_",X$2),'Reference data SID'!$B:$M,12,FALSE)),"",VLOOKUP(CONCATENATE($A127,"_",X$2),'Reference data SID'!$B:$M,12,FALSE))</f>
        <v/>
      </c>
      <c r="Y127" s="17" t="str">
        <f>IF(ISERROR(VLOOKUP(CONCATENATE($A127,"_",Y$2),'Reference data SID'!$B:$M,12,FALSE)),"",VLOOKUP(CONCATENATE($A127,"_",Y$2),'Reference data SID'!$B:$M,12,FALSE))</f>
        <v>-</v>
      </c>
      <c r="Z127" s="16" t="str">
        <f>IF(ISERROR(VLOOKUP(CONCATENATE($A127,"_",Z$2),'Reference data SID'!$B:$M,12,FALSE)),"",VLOOKUP(CONCATENATE($A127,"_",Z$2),'Reference data SID'!$B:$M,12,FALSE))</f>
        <v/>
      </c>
      <c r="AA127" s="16" t="str">
        <f>IF(ISERROR(VLOOKUP(CONCATENATE($A127,"_",AA$2),'Reference data SID'!$B:$M,12,FALSE)),"",VLOOKUP(CONCATENATE($A127,"_",AA$2),'Reference data SID'!$B:$M,12,FALSE))</f>
        <v/>
      </c>
      <c r="AB127" s="16" t="str">
        <f>IF(ISERROR(VLOOKUP(CONCATENATE($A127,"_",AB$2),'Reference data SID'!$B:$M,12,FALSE)),"",VLOOKUP(CONCATENATE($A127,"_",AB$2),'Reference data SID'!$B:$M,12,FALSE))</f>
        <v/>
      </c>
      <c r="AC127" s="16" t="str">
        <f>IF(ISERROR(VLOOKUP(CONCATENATE($A127,"_",AC$2),'Reference data SID'!$B:$M,12,FALSE)),"",VLOOKUP(CONCATENATE($A127,"_",AC$2),'Reference data SID'!$B:$M,12,FALSE))</f>
        <v/>
      </c>
      <c r="AD127" s="16" t="str">
        <f>IF(ISERROR(VLOOKUP(CONCATENATE($A127,"_",AD$2),'Reference data SID'!$B:$M,12,FALSE)),"",VLOOKUP(CONCATENATE($A127,"_",AD$2),'Reference data SID'!$B:$M,12,FALSE))</f>
        <v/>
      </c>
      <c r="AE127" s="16" t="str">
        <f>IF(ISERROR(VLOOKUP(CONCATENATE($A127,"_",AE$2),'Reference data SID'!$B:$M,12,FALSE)),"",VLOOKUP(CONCATENATE($A127,"_",AE$2),'Reference data SID'!$B:$M,12,FALSE))</f>
        <v/>
      </c>
      <c r="AF127" s="16" t="str">
        <f>IF(ISERROR(VLOOKUP(CONCATENATE($A127,"_",AF$2),'Reference data SID'!$B:$M,12,FALSE)),"",VLOOKUP(CONCATENATE($A127,"_",AF$2),'Reference data SID'!$B:$M,12,FALSE))</f>
        <v/>
      </c>
      <c r="AG127" s="16" t="str">
        <f>IF(ISERROR(VLOOKUP(CONCATENATE($A127,"_",AG$2),'Reference data SID'!$B:$M,12,FALSE)),"",VLOOKUP(CONCATENATE($A127,"_",AG$2),'Reference data SID'!$B:$M,12,FALSE))</f>
        <v/>
      </c>
      <c r="AH127" s="16" t="str">
        <f>IF(ISERROR(VLOOKUP(CONCATENATE($A127,"_",AH$2),'Reference data SID'!$B:$M,12,FALSE)),"",VLOOKUP(CONCATENATE($A127,"_",AH$2),'Reference data SID'!$B:$M,12,FALSE))</f>
        <v/>
      </c>
      <c r="AI127" s="16" t="str">
        <f>IF(ISERROR(VLOOKUP(CONCATENATE($A127,"_",AI$2),'Reference data SID'!$B:$M,12,FALSE)),"",VLOOKUP(CONCATENATE($A127,"_",AI$2),'Reference data SID'!$B:$M,12,FALSE))</f>
        <v/>
      </c>
      <c r="AJ127" s="16" t="str">
        <f>IF(ISERROR(VLOOKUP(CONCATENATE($A127,"_",AJ$2),'Reference data SID'!$B:$M,12,FALSE)),"",VLOOKUP(CONCATENATE($A127,"_",AJ$2),'Reference data SID'!$B:$M,12,FALSE))</f>
        <v/>
      </c>
      <c r="AK127" s="16" t="str">
        <f>IF(ISERROR(VLOOKUP(CONCATENATE($A127,"_",AK$2),'Reference data SID'!$B:$M,12,FALSE)),"",VLOOKUP(CONCATENATE($A127,"_",AK$2),'Reference data SID'!$B:$M,12,FALSE))</f>
        <v/>
      </c>
      <c r="AL127" s="16" t="str">
        <f>IF(ISERROR(VLOOKUP(CONCATENATE($A127,"_",AL$2),'Reference data SID'!$B:$M,12,FALSE)),"",VLOOKUP(CONCATENATE($A127,"_",AL$2),'Reference data SID'!$B:$M,12,FALSE))</f>
        <v/>
      </c>
      <c r="AM127" s="16" t="str">
        <f>IF(ISERROR(VLOOKUP(CONCATENATE($A127,"_",AM$2),'Reference data SID'!$B:$M,12,FALSE)),"",VLOOKUP(CONCATENATE($A127,"_",AM$2),'Reference data SID'!$B:$M,12,FALSE))</f>
        <v/>
      </c>
      <c r="AN127" s="16" t="str">
        <f>IF(ISERROR(VLOOKUP(CONCATENATE($A127,"_",AN$2),'Reference data SID'!$B:$M,12,FALSE)),"",VLOOKUP(CONCATENATE($A127,"_",AN$2),'Reference data SID'!$B:$M,12,FALSE))</f>
        <v/>
      </c>
      <c r="AO127" s="16" t="str">
        <f>IF(ISERROR(VLOOKUP(CONCATENATE($A127,"_",AO$2),'Reference data SID'!$B:$M,12,FALSE)),"",VLOOKUP(CONCATENATE($A127,"_",AO$2),'Reference data SID'!$B:$M,12,FALSE))</f>
        <v/>
      </c>
      <c r="AP127" s="16" t="str">
        <f>IF(ISERROR(VLOOKUP(CONCATENATE($A127,"_",AP$2),'Reference data SID'!$B:$M,12,FALSE)),"",VLOOKUP(CONCATENATE($A127,"_",AP$2),'Reference data SID'!$B:$M,12,FALSE))</f>
        <v/>
      </c>
      <c r="AQ127" s="16" t="str">
        <f>IF(ISERROR(VLOOKUP(CONCATENATE($A127,"_",AQ$2),'Reference data SID'!$B:$M,12,FALSE)),"",VLOOKUP(CONCATENATE($A127,"_",AQ$2),'Reference data SID'!$B:$M,12,FALSE))</f>
        <v/>
      </c>
      <c r="AR127" s="16" t="str">
        <f>IF(ISERROR(VLOOKUP(CONCATENATE($A127,"_",AR$2),'Reference data SID'!$B:$M,12,FALSE)),"",VLOOKUP(CONCATENATE($A127,"_",AR$2),'Reference data SID'!$B:$M,12,FALSE))</f>
        <v/>
      </c>
      <c r="AS127" s="16" t="str">
        <f>IF(ISERROR(VLOOKUP(CONCATENATE($A127,"_",AS$2),'Reference data SID'!$B:$M,12,FALSE)),"",VLOOKUP(CONCATENATE($A127,"_",AS$2),'Reference data SID'!$B:$M,12,FALSE))</f>
        <v/>
      </c>
      <c r="AT127" s="16" t="str">
        <f>IF(ISERROR(VLOOKUP(CONCATENATE($A127,"_",AT$2),'Reference data SID'!$B:$M,12,FALSE)),"",VLOOKUP(CONCATENATE($A127,"_",AT$2),'Reference data SID'!$B:$M,12,FALSE))</f>
        <v/>
      </c>
    </row>
    <row r="128" spans="1:46" x14ac:dyDescent="0.25">
      <c r="A128">
        <v>124</v>
      </c>
      <c r="B128" s="16" t="str">
        <f>IF(ISERROR(VLOOKUP(CONCATENATE($A128,"_",B$2),'Reference data SID'!$B:$M,12,FALSE)),"",VLOOKUP(CONCATENATE($A128,"_",B$2),'Reference data SID'!$B:$M,12,FALSE))</f>
        <v/>
      </c>
      <c r="C128" s="16" t="str">
        <f>IF(ISERROR(VLOOKUP(CONCATENATE($A128,"_",C$2),'Reference data SID'!$B:$M,12,FALSE)),"",VLOOKUP(CONCATENATE($A128,"_",C$2),'Reference data SID'!$B:$M,12,FALSE))</f>
        <v/>
      </c>
      <c r="D128" s="16" t="str">
        <f>IF(ISERROR(VLOOKUP(CONCATENATE($A128,"_",D$2),'Reference data SID'!$B:$M,12,FALSE)),"",VLOOKUP(CONCATENATE($A128,"_",D$2),'Reference data SID'!$B:$M,12,FALSE))</f>
        <v/>
      </c>
      <c r="E128" s="16" t="str">
        <f>IF(ISERROR(VLOOKUP(CONCATENATE($A128,"_",E$2),'Reference data SID'!$B:$M,12,FALSE)),"",VLOOKUP(CONCATENATE($A128,"_",E$2),'Reference data SID'!$B:$M,12,FALSE))</f>
        <v/>
      </c>
      <c r="F128" s="16" t="str">
        <f>IF(ISERROR(VLOOKUP(CONCATENATE($A128,"_",F$2),'Reference data SID'!$B:$M,12,FALSE)),"",VLOOKUP(CONCATENATE($A128,"_",F$2),'Reference data SID'!$B:$M,12,FALSE))</f>
        <v/>
      </c>
      <c r="G128" s="16" t="str">
        <f>IF(ISERROR(VLOOKUP(CONCATENATE($A128,"_",G$2),'Reference data SID'!$B:$M,12,FALSE)),"",VLOOKUP(CONCATENATE($A128,"_",G$2),'Reference data SID'!$B:$M,12,FALSE))</f>
        <v/>
      </c>
      <c r="H128" s="16" t="str">
        <f>IF(ISERROR(VLOOKUP(CONCATENATE($A128,"_",H$2),'Reference data SID'!$B:$M,12,FALSE)),"",VLOOKUP(CONCATENATE($A128,"_",H$2),'Reference data SID'!$B:$M,12,FALSE))</f>
        <v/>
      </c>
      <c r="I128" s="16" t="str">
        <f>IF(ISERROR(VLOOKUP(CONCATENATE($A128,"_",I$2),'Reference data SID'!$B:$M,12,FALSE)),"",VLOOKUP(CONCATENATE($A128,"_",I$2),'Reference data SID'!$B:$M,12,FALSE))</f>
        <v/>
      </c>
      <c r="J128" s="16" t="str">
        <f>IF(ISERROR(VLOOKUP(CONCATENATE($A128,"_",J$2),'Reference data SID'!$B:$M,12,FALSE)),"",VLOOKUP(CONCATENATE($A128,"_",J$2),'Reference data SID'!$B:$M,12,FALSE))</f>
        <v/>
      </c>
      <c r="K128" s="16" t="str">
        <f>IF(ISERROR(VLOOKUP(CONCATENATE($A128,"_",K$2),'Reference data SID'!$B:$M,12,FALSE)),"",VLOOKUP(CONCATENATE($A128,"_",K$2),'Reference data SID'!$B:$M,12,FALSE))</f>
        <v/>
      </c>
      <c r="L128" s="16" t="str">
        <f>IF(ISERROR(VLOOKUP(CONCATENATE($A128,"_",L$2),'Reference data SID'!$B:$M,12,FALSE)),"",VLOOKUP(CONCATENATE($A128,"_",L$2),'Reference data SID'!$B:$M,12,FALSE))</f>
        <v/>
      </c>
      <c r="M128" s="16" t="str">
        <f>IF(ISERROR(VLOOKUP(CONCATENATE($A128,"_",M$2),'Reference data SID'!$B:$M,12,FALSE)),"",VLOOKUP(CONCATENATE($A128,"_",M$2),'Reference data SID'!$B:$M,12,FALSE))</f>
        <v/>
      </c>
      <c r="N128" s="16" t="str">
        <f>IF(ISERROR(VLOOKUP(CONCATENATE($A128,"_",N$2),'Reference data SID'!$B:$M,12,FALSE)),"",VLOOKUP(CONCATENATE($A128,"_",N$2),'Reference data SID'!$B:$M,12,FALSE))</f>
        <v/>
      </c>
      <c r="O128" s="16" t="str">
        <f>IF(ISERROR(VLOOKUP(CONCATENATE($A128,"_",O$2),'Reference data SID'!$B:$M,12,FALSE)),"",VLOOKUP(CONCATENATE($A128,"_",O$2),'Reference data SID'!$B:$M,12,FALSE))</f>
        <v/>
      </c>
      <c r="P128" s="16" t="str">
        <f>IF(ISERROR(VLOOKUP(CONCATENATE($A128,"_",P$2),'Reference data SID'!$B:$M,12,FALSE)),"",VLOOKUP(CONCATENATE($A128,"_",P$2),'Reference data SID'!$B:$M,12,FALSE))</f>
        <v/>
      </c>
      <c r="Q128" s="16" t="str">
        <f>IF(ISERROR(VLOOKUP(CONCATENATE($A128,"_",Q$2),'Reference data SID'!$B:$M,12,FALSE)),"",VLOOKUP(CONCATENATE($A128,"_",Q$2),'Reference data SID'!$B:$M,12,FALSE))</f>
        <v/>
      </c>
      <c r="R128" s="16" t="str">
        <f>IF(ISERROR(VLOOKUP(CONCATENATE($A128,"_",R$2),'Reference data SID'!$B:$M,12,FALSE)),"",VLOOKUP(CONCATENATE($A128,"_",R$2),'Reference data SID'!$B:$M,12,FALSE))</f>
        <v/>
      </c>
      <c r="S128" s="16" t="str">
        <f>IF(ISERROR(VLOOKUP(CONCATENATE($A128,"_",S$2),'Reference data SID'!$B:$M,12,FALSE)),"",VLOOKUP(CONCATENATE($A128,"_",S$2),'Reference data SID'!$B:$M,12,FALSE))</f>
        <v/>
      </c>
      <c r="T128" s="16" t="str">
        <f>IF(ISERROR(VLOOKUP(CONCATENATE($A128,"_",T$2),'Reference data SID'!$B:$M,12,FALSE)),"",VLOOKUP(CONCATENATE($A128,"_",T$2),'Reference data SID'!$B:$M,12,FALSE))</f>
        <v/>
      </c>
      <c r="U128" s="16" t="str">
        <f>IF(ISERROR(VLOOKUP(CONCATENATE($A128,"_",U$2),'Reference data SID'!$B:$M,12,FALSE)),"",VLOOKUP(CONCATENATE($A128,"_",U$2),'Reference data SID'!$B:$M,12,FALSE))</f>
        <v/>
      </c>
      <c r="V128" s="16" t="str">
        <f>IF(ISERROR(VLOOKUP(CONCATENATE($A128,"_",V$2),'Reference data SID'!$B:$M,12,FALSE)),"",VLOOKUP(CONCATENATE($A128,"_",V$2),'Reference data SID'!$B:$M,12,FALSE))</f>
        <v/>
      </c>
      <c r="W128" s="16" t="str">
        <f>IF(ISERROR(VLOOKUP(CONCATENATE($A128,"_",W$2),'Reference data SID'!$B:$M,12,FALSE)),"",VLOOKUP(CONCATENATE($A128,"_",W$2),'Reference data SID'!$B:$M,12,FALSE))</f>
        <v/>
      </c>
      <c r="X128" s="16" t="str">
        <f>IF(ISERROR(VLOOKUP(CONCATENATE($A128,"_",X$2),'Reference data SID'!$B:$M,12,FALSE)),"",VLOOKUP(CONCATENATE($A128,"_",X$2),'Reference data SID'!$B:$M,12,FALSE))</f>
        <v/>
      </c>
      <c r="Y128" s="17" t="str">
        <f>IF(ISERROR(VLOOKUP(CONCATENATE($A128,"_",Y$2),'Reference data SID'!$B:$M,12,FALSE)),"",VLOOKUP(CONCATENATE($A128,"_",Y$2),'Reference data SID'!$B:$M,12,FALSE))</f>
        <v>-</v>
      </c>
      <c r="Z128" s="16" t="str">
        <f>IF(ISERROR(VLOOKUP(CONCATENATE($A128,"_",Z$2),'Reference data SID'!$B:$M,12,FALSE)),"",VLOOKUP(CONCATENATE($A128,"_",Z$2),'Reference data SID'!$B:$M,12,FALSE))</f>
        <v/>
      </c>
      <c r="AA128" s="16" t="str">
        <f>IF(ISERROR(VLOOKUP(CONCATENATE($A128,"_",AA$2),'Reference data SID'!$B:$M,12,FALSE)),"",VLOOKUP(CONCATENATE($A128,"_",AA$2),'Reference data SID'!$B:$M,12,FALSE))</f>
        <v/>
      </c>
      <c r="AB128" s="16" t="str">
        <f>IF(ISERROR(VLOOKUP(CONCATENATE($A128,"_",AB$2),'Reference data SID'!$B:$M,12,FALSE)),"",VLOOKUP(CONCATENATE($A128,"_",AB$2),'Reference data SID'!$B:$M,12,FALSE))</f>
        <v/>
      </c>
      <c r="AC128" s="16" t="str">
        <f>IF(ISERROR(VLOOKUP(CONCATENATE($A128,"_",AC$2),'Reference data SID'!$B:$M,12,FALSE)),"",VLOOKUP(CONCATENATE($A128,"_",AC$2),'Reference data SID'!$B:$M,12,FALSE))</f>
        <v/>
      </c>
      <c r="AD128" s="16" t="str">
        <f>IF(ISERROR(VLOOKUP(CONCATENATE($A128,"_",AD$2),'Reference data SID'!$B:$M,12,FALSE)),"",VLOOKUP(CONCATENATE($A128,"_",AD$2),'Reference data SID'!$B:$M,12,FALSE))</f>
        <v/>
      </c>
      <c r="AE128" s="16" t="str">
        <f>IF(ISERROR(VLOOKUP(CONCATENATE($A128,"_",AE$2),'Reference data SID'!$B:$M,12,FALSE)),"",VLOOKUP(CONCATENATE($A128,"_",AE$2),'Reference data SID'!$B:$M,12,FALSE))</f>
        <v/>
      </c>
      <c r="AF128" s="16" t="str">
        <f>IF(ISERROR(VLOOKUP(CONCATENATE($A128,"_",AF$2),'Reference data SID'!$B:$M,12,FALSE)),"",VLOOKUP(CONCATENATE($A128,"_",AF$2),'Reference data SID'!$B:$M,12,FALSE))</f>
        <v/>
      </c>
      <c r="AG128" s="16" t="str">
        <f>IF(ISERROR(VLOOKUP(CONCATENATE($A128,"_",AG$2),'Reference data SID'!$B:$M,12,FALSE)),"",VLOOKUP(CONCATENATE($A128,"_",AG$2),'Reference data SID'!$B:$M,12,FALSE))</f>
        <v/>
      </c>
      <c r="AH128" s="16" t="str">
        <f>IF(ISERROR(VLOOKUP(CONCATENATE($A128,"_",AH$2),'Reference data SID'!$B:$M,12,FALSE)),"",VLOOKUP(CONCATENATE($A128,"_",AH$2),'Reference data SID'!$B:$M,12,FALSE))</f>
        <v/>
      </c>
      <c r="AI128" s="16" t="str">
        <f>IF(ISERROR(VLOOKUP(CONCATENATE($A128,"_",AI$2),'Reference data SID'!$B:$M,12,FALSE)),"",VLOOKUP(CONCATENATE($A128,"_",AI$2),'Reference data SID'!$B:$M,12,FALSE))</f>
        <v/>
      </c>
      <c r="AJ128" s="16" t="str">
        <f>IF(ISERROR(VLOOKUP(CONCATENATE($A128,"_",AJ$2),'Reference data SID'!$B:$M,12,FALSE)),"",VLOOKUP(CONCATENATE($A128,"_",AJ$2),'Reference data SID'!$B:$M,12,FALSE))</f>
        <v/>
      </c>
      <c r="AK128" s="16" t="str">
        <f>IF(ISERROR(VLOOKUP(CONCATENATE($A128,"_",AK$2),'Reference data SID'!$B:$M,12,FALSE)),"",VLOOKUP(CONCATENATE($A128,"_",AK$2),'Reference data SID'!$B:$M,12,FALSE))</f>
        <v/>
      </c>
      <c r="AL128" s="16" t="str">
        <f>IF(ISERROR(VLOOKUP(CONCATENATE($A128,"_",AL$2),'Reference data SID'!$B:$M,12,FALSE)),"",VLOOKUP(CONCATENATE($A128,"_",AL$2),'Reference data SID'!$B:$M,12,FALSE))</f>
        <v/>
      </c>
      <c r="AM128" s="16" t="str">
        <f>IF(ISERROR(VLOOKUP(CONCATENATE($A128,"_",AM$2),'Reference data SID'!$B:$M,12,FALSE)),"",VLOOKUP(CONCATENATE($A128,"_",AM$2),'Reference data SID'!$B:$M,12,FALSE))</f>
        <v/>
      </c>
      <c r="AN128" s="16" t="str">
        <f>IF(ISERROR(VLOOKUP(CONCATENATE($A128,"_",AN$2),'Reference data SID'!$B:$M,12,FALSE)),"",VLOOKUP(CONCATENATE($A128,"_",AN$2),'Reference data SID'!$B:$M,12,FALSE))</f>
        <v/>
      </c>
      <c r="AO128" s="16" t="str">
        <f>IF(ISERROR(VLOOKUP(CONCATENATE($A128,"_",AO$2),'Reference data SID'!$B:$M,12,FALSE)),"",VLOOKUP(CONCATENATE($A128,"_",AO$2),'Reference data SID'!$B:$M,12,FALSE))</f>
        <v/>
      </c>
      <c r="AP128" s="16" t="str">
        <f>IF(ISERROR(VLOOKUP(CONCATENATE($A128,"_",AP$2),'Reference data SID'!$B:$M,12,FALSE)),"",VLOOKUP(CONCATENATE($A128,"_",AP$2),'Reference data SID'!$B:$M,12,FALSE))</f>
        <v/>
      </c>
      <c r="AQ128" s="16" t="str">
        <f>IF(ISERROR(VLOOKUP(CONCATENATE($A128,"_",AQ$2),'Reference data SID'!$B:$M,12,FALSE)),"",VLOOKUP(CONCATENATE($A128,"_",AQ$2),'Reference data SID'!$B:$M,12,FALSE))</f>
        <v/>
      </c>
      <c r="AR128" s="16" t="str">
        <f>IF(ISERROR(VLOOKUP(CONCATENATE($A128,"_",AR$2),'Reference data SID'!$B:$M,12,FALSE)),"",VLOOKUP(CONCATENATE($A128,"_",AR$2),'Reference data SID'!$B:$M,12,FALSE))</f>
        <v/>
      </c>
      <c r="AS128" s="16" t="str">
        <f>IF(ISERROR(VLOOKUP(CONCATENATE($A128,"_",AS$2),'Reference data SID'!$B:$M,12,FALSE)),"",VLOOKUP(CONCATENATE($A128,"_",AS$2),'Reference data SID'!$B:$M,12,FALSE))</f>
        <v/>
      </c>
      <c r="AT128" s="16" t="str">
        <f>IF(ISERROR(VLOOKUP(CONCATENATE($A128,"_",AT$2),'Reference data SID'!$B:$M,12,FALSE)),"",VLOOKUP(CONCATENATE($A128,"_",AT$2),'Reference data SID'!$B:$M,12,FALSE))</f>
        <v/>
      </c>
    </row>
    <row r="129" spans="1:46" x14ac:dyDescent="0.25">
      <c r="A129">
        <v>125</v>
      </c>
      <c r="B129" s="16" t="str">
        <f>IF(ISERROR(VLOOKUP(CONCATENATE($A129,"_",B$2),'Reference data SID'!$B:$M,12,FALSE)),"",VLOOKUP(CONCATENATE($A129,"_",B$2),'Reference data SID'!$B:$M,12,FALSE))</f>
        <v/>
      </c>
      <c r="C129" s="16" t="str">
        <f>IF(ISERROR(VLOOKUP(CONCATENATE($A129,"_",C$2),'Reference data SID'!$B:$M,12,FALSE)),"",VLOOKUP(CONCATENATE($A129,"_",C$2),'Reference data SID'!$B:$M,12,FALSE))</f>
        <v/>
      </c>
      <c r="D129" s="16" t="str">
        <f>IF(ISERROR(VLOOKUP(CONCATENATE($A129,"_",D$2),'Reference data SID'!$B:$M,12,FALSE)),"",VLOOKUP(CONCATENATE($A129,"_",D$2),'Reference data SID'!$B:$M,12,FALSE))</f>
        <v/>
      </c>
      <c r="E129" s="16" t="str">
        <f>IF(ISERROR(VLOOKUP(CONCATENATE($A129,"_",E$2),'Reference data SID'!$B:$M,12,FALSE)),"",VLOOKUP(CONCATENATE($A129,"_",E$2),'Reference data SID'!$B:$M,12,FALSE))</f>
        <v/>
      </c>
      <c r="F129" s="16" t="str">
        <f>IF(ISERROR(VLOOKUP(CONCATENATE($A129,"_",F$2),'Reference data SID'!$B:$M,12,FALSE)),"",VLOOKUP(CONCATENATE($A129,"_",F$2),'Reference data SID'!$B:$M,12,FALSE))</f>
        <v/>
      </c>
      <c r="G129" s="16" t="str">
        <f>IF(ISERROR(VLOOKUP(CONCATENATE($A129,"_",G$2),'Reference data SID'!$B:$M,12,FALSE)),"",VLOOKUP(CONCATENATE($A129,"_",G$2),'Reference data SID'!$B:$M,12,FALSE))</f>
        <v/>
      </c>
      <c r="H129" s="16" t="str">
        <f>IF(ISERROR(VLOOKUP(CONCATENATE($A129,"_",H$2),'Reference data SID'!$B:$M,12,FALSE)),"",VLOOKUP(CONCATENATE($A129,"_",H$2),'Reference data SID'!$B:$M,12,FALSE))</f>
        <v/>
      </c>
      <c r="I129" s="16" t="str">
        <f>IF(ISERROR(VLOOKUP(CONCATENATE($A129,"_",I$2),'Reference data SID'!$B:$M,12,FALSE)),"",VLOOKUP(CONCATENATE($A129,"_",I$2),'Reference data SID'!$B:$M,12,FALSE))</f>
        <v/>
      </c>
      <c r="J129" s="16" t="str">
        <f>IF(ISERROR(VLOOKUP(CONCATENATE($A129,"_",J$2),'Reference data SID'!$B:$M,12,FALSE)),"",VLOOKUP(CONCATENATE($A129,"_",J$2),'Reference data SID'!$B:$M,12,FALSE))</f>
        <v/>
      </c>
      <c r="K129" s="16" t="str">
        <f>IF(ISERROR(VLOOKUP(CONCATENATE($A129,"_",K$2),'Reference data SID'!$B:$M,12,FALSE)),"",VLOOKUP(CONCATENATE($A129,"_",K$2),'Reference data SID'!$B:$M,12,FALSE))</f>
        <v/>
      </c>
      <c r="L129" s="16" t="str">
        <f>IF(ISERROR(VLOOKUP(CONCATENATE($A129,"_",L$2),'Reference data SID'!$B:$M,12,FALSE)),"",VLOOKUP(CONCATENATE($A129,"_",L$2),'Reference data SID'!$B:$M,12,FALSE))</f>
        <v/>
      </c>
      <c r="M129" s="16" t="str">
        <f>IF(ISERROR(VLOOKUP(CONCATENATE($A129,"_",M$2),'Reference data SID'!$B:$M,12,FALSE)),"",VLOOKUP(CONCATENATE($A129,"_",M$2),'Reference data SID'!$B:$M,12,FALSE))</f>
        <v/>
      </c>
      <c r="N129" s="16" t="str">
        <f>IF(ISERROR(VLOOKUP(CONCATENATE($A129,"_",N$2),'Reference data SID'!$B:$M,12,FALSE)),"",VLOOKUP(CONCATENATE($A129,"_",N$2),'Reference data SID'!$B:$M,12,FALSE))</f>
        <v/>
      </c>
      <c r="O129" s="16" t="str">
        <f>IF(ISERROR(VLOOKUP(CONCATENATE($A129,"_",O$2),'Reference data SID'!$B:$M,12,FALSE)),"",VLOOKUP(CONCATENATE($A129,"_",O$2),'Reference data SID'!$B:$M,12,FALSE))</f>
        <v/>
      </c>
      <c r="P129" s="16" t="str">
        <f>IF(ISERROR(VLOOKUP(CONCATENATE($A129,"_",P$2),'Reference data SID'!$B:$M,12,FALSE)),"",VLOOKUP(CONCATENATE($A129,"_",P$2),'Reference data SID'!$B:$M,12,FALSE))</f>
        <v/>
      </c>
      <c r="Q129" s="16" t="str">
        <f>IF(ISERROR(VLOOKUP(CONCATENATE($A129,"_",Q$2),'Reference data SID'!$B:$M,12,FALSE)),"",VLOOKUP(CONCATENATE($A129,"_",Q$2),'Reference data SID'!$B:$M,12,FALSE))</f>
        <v/>
      </c>
      <c r="R129" s="16" t="str">
        <f>IF(ISERROR(VLOOKUP(CONCATENATE($A129,"_",R$2),'Reference data SID'!$B:$M,12,FALSE)),"",VLOOKUP(CONCATENATE($A129,"_",R$2),'Reference data SID'!$B:$M,12,FALSE))</f>
        <v/>
      </c>
      <c r="S129" s="16" t="str">
        <f>IF(ISERROR(VLOOKUP(CONCATENATE($A129,"_",S$2),'Reference data SID'!$B:$M,12,FALSE)),"",VLOOKUP(CONCATENATE($A129,"_",S$2),'Reference data SID'!$B:$M,12,FALSE))</f>
        <v/>
      </c>
      <c r="T129" s="16" t="str">
        <f>IF(ISERROR(VLOOKUP(CONCATENATE($A129,"_",T$2),'Reference data SID'!$B:$M,12,FALSE)),"",VLOOKUP(CONCATENATE($A129,"_",T$2),'Reference data SID'!$B:$M,12,FALSE))</f>
        <v/>
      </c>
      <c r="U129" s="16" t="str">
        <f>IF(ISERROR(VLOOKUP(CONCATENATE($A129,"_",U$2),'Reference data SID'!$B:$M,12,FALSE)),"",VLOOKUP(CONCATENATE($A129,"_",U$2),'Reference data SID'!$B:$M,12,FALSE))</f>
        <v/>
      </c>
      <c r="V129" s="16" t="str">
        <f>IF(ISERROR(VLOOKUP(CONCATENATE($A129,"_",V$2),'Reference data SID'!$B:$M,12,FALSE)),"",VLOOKUP(CONCATENATE($A129,"_",V$2),'Reference data SID'!$B:$M,12,FALSE))</f>
        <v/>
      </c>
      <c r="W129" s="16" t="str">
        <f>IF(ISERROR(VLOOKUP(CONCATENATE($A129,"_",W$2),'Reference data SID'!$B:$M,12,FALSE)),"",VLOOKUP(CONCATENATE($A129,"_",W$2),'Reference data SID'!$B:$M,12,FALSE))</f>
        <v/>
      </c>
      <c r="X129" s="16" t="str">
        <f>IF(ISERROR(VLOOKUP(CONCATENATE($A129,"_",X$2),'Reference data SID'!$B:$M,12,FALSE)),"",VLOOKUP(CONCATENATE($A129,"_",X$2),'Reference data SID'!$B:$M,12,FALSE))</f>
        <v/>
      </c>
      <c r="Y129" s="17" t="str">
        <f>IF(ISERROR(VLOOKUP(CONCATENATE($A129,"_",Y$2),'Reference data SID'!$B:$M,12,FALSE)),"",VLOOKUP(CONCATENATE($A129,"_",Y$2),'Reference data SID'!$B:$M,12,FALSE))</f>
        <v>-</v>
      </c>
      <c r="Z129" s="16" t="str">
        <f>IF(ISERROR(VLOOKUP(CONCATENATE($A129,"_",Z$2),'Reference data SID'!$B:$M,12,FALSE)),"",VLOOKUP(CONCATENATE($A129,"_",Z$2),'Reference data SID'!$B:$M,12,FALSE))</f>
        <v/>
      </c>
      <c r="AA129" s="16" t="str">
        <f>IF(ISERROR(VLOOKUP(CONCATENATE($A129,"_",AA$2),'Reference data SID'!$B:$M,12,FALSE)),"",VLOOKUP(CONCATENATE($A129,"_",AA$2),'Reference data SID'!$B:$M,12,FALSE))</f>
        <v/>
      </c>
      <c r="AB129" s="16" t="str">
        <f>IF(ISERROR(VLOOKUP(CONCATENATE($A129,"_",AB$2),'Reference data SID'!$B:$M,12,FALSE)),"",VLOOKUP(CONCATENATE($A129,"_",AB$2),'Reference data SID'!$B:$M,12,FALSE))</f>
        <v/>
      </c>
      <c r="AC129" s="16" t="str">
        <f>IF(ISERROR(VLOOKUP(CONCATENATE($A129,"_",AC$2),'Reference data SID'!$B:$M,12,FALSE)),"",VLOOKUP(CONCATENATE($A129,"_",AC$2),'Reference data SID'!$B:$M,12,FALSE))</f>
        <v/>
      </c>
      <c r="AD129" s="16" t="str">
        <f>IF(ISERROR(VLOOKUP(CONCATENATE($A129,"_",AD$2),'Reference data SID'!$B:$M,12,FALSE)),"",VLOOKUP(CONCATENATE($A129,"_",AD$2),'Reference data SID'!$B:$M,12,FALSE))</f>
        <v/>
      </c>
      <c r="AE129" s="16" t="str">
        <f>IF(ISERROR(VLOOKUP(CONCATENATE($A129,"_",AE$2),'Reference data SID'!$B:$M,12,FALSE)),"",VLOOKUP(CONCATENATE($A129,"_",AE$2),'Reference data SID'!$B:$M,12,FALSE))</f>
        <v/>
      </c>
      <c r="AF129" s="16" t="str">
        <f>IF(ISERROR(VLOOKUP(CONCATENATE($A129,"_",AF$2),'Reference data SID'!$B:$M,12,FALSE)),"",VLOOKUP(CONCATENATE($A129,"_",AF$2),'Reference data SID'!$B:$M,12,FALSE))</f>
        <v/>
      </c>
      <c r="AG129" s="16" t="str">
        <f>IF(ISERROR(VLOOKUP(CONCATENATE($A129,"_",AG$2),'Reference data SID'!$B:$M,12,FALSE)),"",VLOOKUP(CONCATENATE($A129,"_",AG$2),'Reference data SID'!$B:$M,12,FALSE))</f>
        <v/>
      </c>
      <c r="AH129" s="16" t="str">
        <f>IF(ISERROR(VLOOKUP(CONCATENATE($A129,"_",AH$2),'Reference data SID'!$B:$M,12,FALSE)),"",VLOOKUP(CONCATENATE($A129,"_",AH$2),'Reference data SID'!$B:$M,12,FALSE))</f>
        <v/>
      </c>
      <c r="AI129" s="16" t="str">
        <f>IF(ISERROR(VLOOKUP(CONCATENATE($A129,"_",AI$2),'Reference data SID'!$B:$M,12,FALSE)),"",VLOOKUP(CONCATENATE($A129,"_",AI$2),'Reference data SID'!$B:$M,12,FALSE))</f>
        <v/>
      </c>
      <c r="AJ129" s="16" t="str">
        <f>IF(ISERROR(VLOOKUP(CONCATENATE($A129,"_",AJ$2),'Reference data SID'!$B:$M,12,FALSE)),"",VLOOKUP(CONCATENATE($A129,"_",AJ$2),'Reference data SID'!$B:$M,12,FALSE))</f>
        <v/>
      </c>
      <c r="AK129" s="16" t="str">
        <f>IF(ISERROR(VLOOKUP(CONCATENATE($A129,"_",AK$2),'Reference data SID'!$B:$M,12,FALSE)),"",VLOOKUP(CONCATENATE($A129,"_",AK$2),'Reference data SID'!$B:$M,12,FALSE))</f>
        <v/>
      </c>
      <c r="AL129" s="16" t="str">
        <f>IF(ISERROR(VLOOKUP(CONCATENATE($A129,"_",AL$2),'Reference data SID'!$B:$M,12,FALSE)),"",VLOOKUP(CONCATENATE($A129,"_",AL$2),'Reference data SID'!$B:$M,12,FALSE))</f>
        <v/>
      </c>
      <c r="AM129" s="16" t="str">
        <f>IF(ISERROR(VLOOKUP(CONCATENATE($A129,"_",AM$2),'Reference data SID'!$B:$M,12,FALSE)),"",VLOOKUP(CONCATENATE($A129,"_",AM$2),'Reference data SID'!$B:$M,12,FALSE))</f>
        <v/>
      </c>
      <c r="AN129" s="16" t="str">
        <f>IF(ISERROR(VLOOKUP(CONCATENATE($A129,"_",AN$2),'Reference data SID'!$B:$M,12,FALSE)),"",VLOOKUP(CONCATENATE($A129,"_",AN$2),'Reference data SID'!$B:$M,12,FALSE))</f>
        <v/>
      </c>
      <c r="AO129" s="16" t="str">
        <f>IF(ISERROR(VLOOKUP(CONCATENATE($A129,"_",AO$2),'Reference data SID'!$B:$M,12,FALSE)),"",VLOOKUP(CONCATENATE($A129,"_",AO$2),'Reference data SID'!$B:$M,12,FALSE))</f>
        <v/>
      </c>
      <c r="AP129" s="16" t="str">
        <f>IF(ISERROR(VLOOKUP(CONCATENATE($A129,"_",AP$2),'Reference data SID'!$B:$M,12,FALSE)),"",VLOOKUP(CONCATENATE($A129,"_",AP$2),'Reference data SID'!$B:$M,12,FALSE))</f>
        <v/>
      </c>
      <c r="AQ129" s="16" t="str">
        <f>IF(ISERROR(VLOOKUP(CONCATENATE($A129,"_",AQ$2),'Reference data SID'!$B:$M,12,FALSE)),"",VLOOKUP(CONCATENATE($A129,"_",AQ$2),'Reference data SID'!$B:$M,12,FALSE))</f>
        <v/>
      </c>
      <c r="AR129" s="16" t="str">
        <f>IF(ISERROR(VLOOKUP(CONCATENATE($A129,"_",AR$2),'Reference data SID'!$B:$M,12,FALSE)),"",VLOOKUP(CONCATENATE($A129,"_",AR$2),'Reference data SID'!$B:$M,12,FALSE))</f>
        <v/>
      </c>
      <c r="AS129" s="16" t="str">
        <f>IF(ISERROR(VLOOKUP(CONCATENATE($A129,"_",AS$2),'Reference data SID'!$B:$M,12,FALSE)),"",VLOOKUP(CONCATENATE($A129,"_",AS$2),'Reference data SID'!$B:$M,12,FALSE))</f>
        <v/>
      </c>
      <c r="AT129" s="16" t="str">
        <f>IF(ISERROR(VLOOKUP(CONCATENATE($A129,"_",AT$2),'Reference data SID'!$B:$M,12,FALSE)),"",VLOOKUP(CONCATENATE($A129,"_",AT$2),'Reference data SID'!$B:$M,12,FALSE))</f>
        <v/>
      </c>
    </row>
    <row r="130" spans="1:46" x14ac:dyDescent="0.25">
      <c r="A130">
        <v>126</v>
      </c>
      <c r="B130" s="16" t="str">
        <f>IF(ISERROR(VLOOKUP(CONCATENATE($A130,"_",B$2),'Reference data SID'!$B:$M,12,FALSE)),"",VLOOKUP(CONCATENATE($A130,"_",B$2),'Reference data SID'!$B:$M,12,FALSE))</f>
        <v/>
      </c>
      <c r="C130" s="16" t="str">
        <f>IF(ISERROR(VLOOKUP(CONCATENATE($A130,"_",C$2),'Reference data SID'!$B:$M,12,FALSE)),"",VLOOKUP(CONCATENATE($A130,"_",C$2),'Reference data SID'!$B:$M,12,FALSE))</f>
        <v/>
      </c>
      <c r="D130" s="16" t="str">
        <f>IF(ISERROR(VLOOKUP(CONCATENATE($A130,"_",D$2),'Reference data SID'!$B:$M,12,FALSE)),"",VLOOKUP(CONCATENATE($A130,"_",D$2),'Reference data SID'!$B:$M,12,FALSE))</f>
        <v/>
      </c>
      <c r="E130" s="16" t="str">
        <f>IF(ISERROR(VLOOKUP(CONCATENATE($A130,"_",E$2),'Reference data SID'!$B:$M,12,FALSE)),"",VLOOKUP(CONCATENATE($A130,"_",E$2),'Reference data SID'!$B:$M,12,FALSE))</f>
        <v/>
      </c>
      <c r="F130" s="16" t="str">
        <f>IF(ISERROR(VLOOKUP(CONCATENATE($A130,"_",F$2),'Reference data SID'!$B:$M,12,FALSE)),"",VLOOKUP(CONCATENATE($A130,"_",F$2),'Reference data SID'!$B:$M,12,FALSE))</f>
        <v/>
      </c>
      <c r="G130" s="16" t="str">
        <f>IF(ISERROR(VLOOKUP(CONCATENATE($A130,"_",G$2),'Reference data SID'!$B:$M,12,FALSE)),"",VLOOKUP(CONCATENATE($A130,"_",G$2),'Reference data SID'!$B:$M,12,FALSE))</f>
        <v/>
      </c>
      <c r="H130" s="16" t="str">
        <f>IF(ISERROR(VLOOKUP(CONCATENATE($A130,"_",H$2),'Reference data SID'!$B:$M,12,FALSE)),"",VLOOKUP(CONCATENATE($A130,"_",H$2),'Reference data SID'!$B:$M,12,FALSE))</f>
        <v/>
      </c>
      <c r="I130" s="16" t="str">
        <f>IF(ISERROR(VLOOKUP(CONCATENATE($A130,"_",I$2),'Reference data SID'!$B:$M,12,FALSE)),"",VLOOKUP(CONCATENATE($A130,"_",I$2),'Reference data SID'!$B:$M,12,FALSE))</f>
        <v/>
      </c>
      <c r="J130" s="16" t="str">
        <f>IF(ISERROR(VLOOKUP(CONCATENATE($A130,"_",J$2),'Reference data SID'!$B:$M,12,FALSE)),"",VLOOKUP(CONCATENATE($A130,"_",J$2),'Reference data SID'!$B:$M,12,FALSE))</f>
        <v/>
      </c>
      <c r="K130" s="16" t="str">
        <f>IF(ISERROR(VLOOKUP(CONCATENATE($A130,"_",K$2),'Reference data SID'!$B:$M,12,FALSE)),"",VLOOKUP(CONCATENATE($A130,"_",K$2),'Reference data SID'!$B:$M,12,FALSE))</f>
        <v/>
      </c>
      <c r="L130" s="16" t="str">
        <f>IF(ISERROR(VLOOKUP(CONCATENATE($A130,"_",L$2),'Reference data SID'!$B:$M,12,FALSE)),"",VLOOKUP(CONCATENATE($A130,"_",L$2),'Reference data SID'!$B:$M,12,FALSE))</f>
        <v/>
      </c>
      <c r="M130" s="16" t="str">
        <f>IF(ISERROR(VLOOKUP(CONCATENATE($A130,"_",M$2),'Reference data SID'!$B:$M,12,FALSE)),"",VLOOKUP(CONCATENATE($A130,"_",M$2),'Reference data SID'!$B:$M,12,FALSE))</f>
        <v/>
      </c>
      <c r="N130" s="16" t="str">
        <f>IF(ISERROR(VLOOKUP(CONCATENATE($A130,"_",N$2),'Reference data SID'!$B:$M,12,FALSE)),"",VLOOKUP(CONCATENATE($A130,"_",N$2),'Reference data SID'!$B:$M,12,FALSE))</f>
        <v/>
      </c>
      <c r="O130" s="16" t="str">
        <f>IF(ISERROR(VLOOKUP(CONCATENATE($A130,"_",O$2),'Reference data SID'!$B:$M,12,FALSE)),"",VLOOKUP(CONCATENATE($A130,"_",O$2),'Reference data SID'!$B:$M,12,FALSE))</f>
        <v/>
      </c>
      <c r="P130" s="16" t="str">
        <f>IF(ISERROR(VLOOKUP(CONCATENATE($A130,"_",P$2),'Reference data SID'!$B:$M,12,FALSE)),"",VLOOKUP(CONCATENATE($A130,"_",P$2),'Reference data SID'!$B:$M,12,FALSE))</f>
        <v/>
      </c>
      <c r="Q130" s="16" t="str">
        <f>IF(ISERROR(VLOOKUP(CONCATENATE($A130,"_",Q$2),'Reference data SID'!$B:$M,12,FALSE)),"",VLOOKUP(CONCATENATE($A130,"_",Q$2),'Reference data SID'!$B:$M,12,FALSE))</f>
        <v/>
      </c>
      <c r="R130" s="16" t="str">
        <f>IF(ISERROR(VLOOKUP(CONCATENATE($A130,"_",R$2),'Reference data SID'!$B:$M,12,FALSE)),"",VLOOKUP(CONCATENATE($A130,"_",R$2),'Reference data SID'!$B:$M,12,FALSE))</f>
        <v/>
      </c>
      <c r="S130" s="16" t="str">
        <f>IF(ISERROR(VLOOKUP(CONCATENATE($A130,"_",S$2),'Reference data SID'!$B:$M,12,FALSE)),"",VLOOKUP(CONCATENATE($A130,"_",S$2),'Reference data SID'!$B:$M,12,FALSE))</f>
        <v/>
      </c>
      <c r="T130" s="16" t="str">
        <f>IF(ISERROR(VLOOKUP(CONCATENATE($A130,"_",T$2),'Reference data SID'!$B:$M,12,FALSE)),"",VLOOKUP(CONCATENATE($A130,"_",T$2),'Reference data SID'!$B:$M,12,FALSE))</f>
        <v/>
      </c>
      <c r="U130" s="16" t="str">
        <f>IF(ISERROR(VLOOKUP(CONCATENATE($A130,"_",U$2),'Reference data SID'!$B:$M,12,FALSE)),"",VLOOKUP(CONCATENATE($A130,"_",U$2),'Reference data SID'!$B:$M,12,FALSE))</f>
        <v/>
      </c>
      <c r="V130" s="16" t="str">
        <f>IF(ISERROR(VLOOKUP(CONCATENATE($A130,"_",V$2),'Reference data SID'!$B:$M,12,FALSE)),"",VLOOKUP(CONCATENATE($A130,"_",V$2),'Reference data SID'!$B:$M,12,FALSE))</f>
        <v/>
      </c>
      <c r="W130" s="16" t="str">
        <f>IF(ISERROR(VLOOKUP(CONCATENATE($A130,"_",W$2),'Reference data SID'!$B:$M,12,FALSE)),"",VLOOKUP(CONCATENATE($A130,"_",W$2),'Reference data SID'!$B:$M,12,FALSE))</f>
        <v/>
      </c>
      <c r="X130" s="16" t="str">
        <f>IF(ISERROR(VLOOKUP(CONCATENATE($A130,"_",X$2),'Reference data SID'!$B:$M,12,FALSE)),"",VLOOKUP(CONCATENATE($A130,"_",X$2),'Reference data SID'!$B:$M,12,FALSE))</f>
        <v/>
      </c>
      <c r="Y130" s="17" t="str">
        <f>IF(ISERROR(VLOOKUP(CONCATENATE($A130,"_",Y$2),'Reference data SID'!$B:$M,12,FALSE)),"",VLOOKUP(CONCATENATE($A130,"_",Y$2),'Reference data SID'!$B:$M,12,FALSE))</f>
        <v>-</v>
      </c>
      <c r="Z130" s="16" t="str">
        <f>IF(ISERROR(VLOOKUP(CONCATENATE($A130,"_",Z$2),'Reference data SID'!$B:$M,12,FALSE)),"",VLOOKUP(CONCATENATE($A130,"_",Z$2),'Reference data SID'!$B:$M,12,FALSE))</f>
        <v/>
      </c>
      <c r="AA130" s="16" t="str">
        <f>IF(ISERROR(VLOOKUP(CONCATENATE($A130,"_",AA$2),'Reference data SID'!$B:$M,12,FALSE)),"",VLOOKUP(CONCATENATE($A130,"_",AA$2),'Reference data SID'!$B:$M,12,FALSE))</f>
        <v/>
      </c>
      <c r="AB130" s="16" t="str">
        <f>IF(ISERROR(VLOOKUP(CONCATENATE($A130,"_",AB$2),'Reference data SID'!$B:$M,12,FALSE)),"",VLOOKUP(CONCATENATE($A130,"_",AB$2),'Reference data SID'!$B:$M,12,FALSE))</f>
        <v/>
      </c>
      <c r="AC130" s="16" t="str">
        <f>IF(ISERROR(VLOOKUP(CONCATENATE($A130,"_",AC$2),'Reference data SID'!$B:$M,12,FALSE)),"",VLOOKUP(CONCATENATE($A130,"_",AC$2),'Reference data SID'!$B:$M,12,FALSE))</f>
        <v/>
      </c>
      <c r="AD130" s="16" t="str">
        <f>IF(ISERROR(VLOOKUP(CONCATENATE($A130,"_",AD$2),'Reference data SID'!$B:$M,12,FALSE)),"",VLOOKUP(CONCATENATE($A130,"_",AD$2),'Reference data SID'!$B:$M,12,FALSE))</f>
        <v/>
      </c>
      <c r="AE130" s="16" t="str">
        <f>IF(ISERROR(VLOOKUP(CONCATENATE($A130,"_",AE$2),'Reference data SID'!$B:$M,12,FALSE)),"",VLOOKUP(CONCATENATE($A130,"_",AE$2),'Reference data SID'!$B:$M,12,FALSE))</f>
        <v/>
      </c>
      <c r="AF130" s="16" t="str">
        <f>IF(ISERROR(VLOOKUP(CONCATENATE($A130,"_",AF$2),'Reference data SID'!$B:$M,12,FALSE)),"",VLOOKUP(CONCATENATE($A130,"_",AF$2),'Reference data SID'!$B:$M,12,FALSE))</f>
        <v/>
      </c>
      <c r="AG130" s="16" t="str">
        <f>IF(ISERROR(VLOOKUP(CONCATENATE($A130,"_",AG$2),'Reference data SID'!$B:$M,12,FALSE)),"",VLOOKUP(CONCATENATE($A130,"_",AG$2),'Reference data SID'!$B:$M,12,FALSE))</f>
        <v/>
      </c>
      <c r="AH130" s="16" t="str">
        <f>IF(ISERROR(VLOOKUP(CONCATENATE($A130,"_",AH$2),'Reference data SID'!$B:$M,12,FALSE)),"",VLOOKUP(CONCATENATE($A130,"_",AH$2),'Reference data SID'!$B:$M,12,FALSE))</f>
        <v/>
      </c>
      <c r="AI130" s="16" t="str">
        <f>IF(ISERROR(VLOOKUP(CONCATENATE($A130,"_",AI$2),'Reference data SID'!$B:$M,12,FALSE)),"",VLOOKUP(CONCATENATE($A130,"_",AI$2),'Reference data SID'!$B:$M,12,FALSE))</f>
        <v/>
      </c>
      <c r="AJ130" s="16" t="str">
        <f>IF(ISERROR(VLOOKUP(CONCATENATE($A130,"_",AJ$2),'Reference data SID'!$B:$M,12,FALSE)),"",VLOOKUP(CONCATENATE($A130,"_",AJ$2),'Reference data SID'!$B:$M,12,FALSE))</f>
        <v/>
      </c>
      <c r="AK130" s="16" t="str">
        <f>IF(ISERROR(VLOOKUP(CONCATENATE($A130,"_",AK$2),'Reference data SID'!$B:$M,12,FALSE)),"",VLOOKUP(CONCATENATE($A130,"_",AK$2),'Reference data SID'!$B:$M,12,FALSE))</f>
        <v/>
      </c>
      <c r="AL130" s="16" t="str">
        <f>IF(ISERROR(VLOOKUP(CONCATENATE($A130,"_",AL$2),'Reference data SID'!$B:$M,12,FALSE)),"",VLOOKUP(CONCATENATE($A130,"_",AL$2),'Reference data SID'!$B:$M,12,FALSE))</f>
        <v/>
      </c>
      <c r="AM130" s="16" t="str">
        <f>IF(ISERROR(VLOOKUP(CONCATENATE($A130,"_",AM$2),'Reference data SID'!$B:$M,12,FALSE)),"",VLOOKUP(CONCATENATE($A130,"_",AM$2),'Reference data SID'!$B:$M,12,FALSE))</f>
        <v/>
      </c>
      <c r="AN130" s="16" t="str">
        <f>IF(ISERROR(VLOOKUP(CONCATENATE($A130,"_",AN$2),'Reference data SID'!$B:$M,12,FALSE)),"",VLOOKUP(CONCATENATE($A130,"_",AN$2),'Reference data SID'!$B:$M,12,FALSE))</f>
        <v/>
      </c>
      <c r="AO130" s="16" t="str">
        <f>IF(ISERROR(VLOOKUP(CONCATENATE($A130,"_",AO$2),'Reference data SID'!$B:$M,12,FALSE)),"",VLOOKUP(CONCATENATE($A130,"_",AO$2),'Reference data SID'!$B:$M,12,FALSE))</f>
        <v/>
      </c>
      <c r="AP130" s="16" t="str">
        <f>IF(ISERROR(VLOOKUP(CONCATENATE($A130,"_",AP$2),'Reference data SID'!$B:$M,12,FALSE)),"",VLOOKUP(CONCATENATE($A130,"_",AP$2),'Reference data SID'!$B:$M,12,FALSE))</f>
        <v/>
      </c>
      <c r="AQ130" s="16" t="str">
        <f>IF(ISERROR(VLOOKUP(CONCATENATE($A130,"_",AQ$2),'Reference data SID'!$B:$M,12,FALSE)),"",VLOOKUP(CONCATENATE($A130,"_",AQ$2),'Reference data SID'!$B:$M,12,FALSE))</f>
        <v/>
      </c>
      <c r="AR130" s="16" t="str">
        <f>IF(ISERROR(VLOOKUP(CONCATENATE($A130,"_",AR$2),'Reference data SID'!$B:$M,12,FALSE)),"",VLOOKUP(CONCATENATE($A130,"_",AR$2),'Reference data SID'!$B:$M,12,FALSE))</f>
        <v/>
      </c>
      <c r="AS130" s="16" t="str">
        <f>IF(ISERROR(VLOOKUP(CONCATENATE($A130,"_",AS$2),'Reference data SID'!$B:$M,12,FALSE)),"",VLOOKUP(CONCATENATE($A130,"_",AS$2),'Reference data SID'!$B:$M,12,FALSE))</f>
        <v/>
      </c>
      <c r="AT130" s="16" t="str">
        <f>IF(ISERROR(VLOOKUP(CONCATENATE($A130,"_",AT$2),'Reference data SID'!$B:$M,12,FALSE)),"",VLOOKUP(CONCATENATE($A130,"_",AT$2),'Reference data SID'!$B:$M,12,FALSE))</f>
        <v/>
      </c>
    </row>
    <row r="131" spans="1:46" x14ac:dyDescent="0.25">
      <c r="A131">
        <v>127</v>
      </c>
      <c r="B131" s="16" t="str">
        <f>IF(ISERROR(VLOOKUP(CONCATENATE($A131,"_",B$2),'Reference data SID'!$B:$M,12,FALSE)),"",VLOOKUP(CONCATENATE($A131,"_",B$2),'Reference data SID'!$B:$M,12,FALSE))</f>
        <v/>
      </c>
      <c r="C131" s="16" t="str">
        <f>IF(ISERROR(VLOOKUP(CONCATENATE($A131,"_",C$2),'Reference data SID'!$B:$M,12,FALSE)),"",VLOOKUP(CONCATENATE($A131,"_",C$2),'Reference data SID'!$B:$M,12,FALSE))</f>
        <v/>
      </c>
      <c r="D131" s="16" t="str">
        <f>IF(ISERROR(VLOOKUP(CONCATENATE($A131,"_",D$2),'Reference data SID'!$B:$M,12,FALSE)),"",VLOOKUP(CONCATENATE($A131,"_",D$2),'Reference data SID'!$B:$M,12,FALSE))</f>
        <v/>
      </c>
      <c r="E131" s="16" t="str">
        <f>IF(ISERROR(VLOOKUP(CONCATENATE($A131,"_",E$2),'Reference data SID'!$B:$M,12,FALSE)),"",VLOOKUP(CONCATENATE($A131,"_",E$2),'Reference data SID'!$B:$M,12,FALSE))</f>
        <v/>
      </c>
      <c r="F131" s="16" t="str">
        <f>IF(ISERROR(VLOOKUP(CONCATENATE($A131,"_",F$2),'Reference data SID'!$B:$M,12,FALSE)),"",VLOOKUP(CONCATENATE($A131,"_",F$2),'Reference data SID'!$B:$M,12,FALSE))</f>
        <v/>
      </c>
      <c r="G131" s="16" t="str">
        <f>IF(ISERROR(VLOOKUP(CONCATENATE($A131,"_",G$2),'Reference data SID'!$B:$M,12,FALSE)),"",VLOOKUP(CONCATENATE($A131,"_",G$2),'Reference data SID'!$B:$M,12,FALSE))</f>
        <v/>
      </c>
      <c r="H131" s="16" t="str">
        <f>IF(ISERROR(VLOOKUP(CONCATENATE($A131,"_",H$2),'Reference data SID'!$B:$M,12,FALSE)),"",VLOOKUP(CONCATENATE($A131,"_",H$2),'Reference data SID'!$B:$M,12,FALSE))</f>
        <v/>
      </c>
      <c r="I131" s="16" t="str">
        <f>IF(ISERROR(VLOOKUP(CONCATENATE($A131,"_",I$2),'Reference data SID'!$B:$M,12,FALSE)),"",VLOOKUP(CONCATENATE($A131,"_",I$2),'Reference data SID'!$B:$M,12,FALSE))</f>
        <v/>
      </c>
      <c r="J131" s="16" t="str">
        <f>IF(ISERROR(VLOOKUP(CONCATENATE($A131,"_",J$2),'Reference data SID'!$B:$M,12,FALSE)),"",VLOOKUP(CONCATENATE($A131,"_",J$2),'Reference data SID'!$B:$M,12,FALSE))</f>
        <v/>
      </c>
      <c r="K131" s="16" t="str">
        <f>IF(ISERROR(VLOOKUP(CONCATENATE($A131,"_",K$2),'Reference data SID'!$B:$M,12,FALSE)),"",VLOOKUP(CONCATENATE($A131,"_",K$2),'Reference data SID'!$B:$M,12,FALSE))</f>
        <v/>
      </c>
      <c r="L131" s="16" t="str">
        <f>IF(ISERROR(VLOOKUP(CONCATENATE($A131,"_",L$2),'Reference data SID'!$B:$M,12,FALSE)),"",VLOOKUP(CONCATENATE($A131,"_",L$2),'Reference data SID'!$B:$M,12,FALSE))</f>
        <v/>
      </c>
      <c r="M131" s="16" t="str">
        <f>IF(ISERROR(VLOOKUP(CONCATENATE($A131,"_",M$2),'Reference data SID'!$B:$M,12,FALSE)),"",VLOOKUP(CONCATENATE($A131,"_",M$2),'Reference data SID'!$B:$M,12,FALSE))</f>
        <v/>
      </c>
      <c r="N131" s="16" t="str">
        <f>IF(ISERROR(VLOOKUP(CONCATENATE($A131,"_",N$2),'Reference data SID'!$B:$M,12,FALSE)),"",VLOOKUP(CONCATENATE($A131,"_",N$2),'Reference data SID'!$B:$M,12,FALSE))</f>
        <v/>
      </c>
      <c r="O131" s="16" t="str">
        <f>IF(ISERROR(VLOOKUP(CONCATENATE($A131,"_",O$2),'Reference data SID'!$B:$M,12,FALSE)),"",VLOOKUP(CONCATENATE($A131,"_",O$2),'Reference data SID'!$B:$M,12,FALSE))</f>
        <v/>
      </c>
      <c r="P131" s="16" t="str">
        <f>IF(ISERROR(VLOOKUP(CONCATENATE($A131,"_",P$2),'Reference data SID'!$B:$M,12,FALSE)),"",VLOOKUP(CONCATENATE($A131,"_",P$2),'Reference data SID'!$B:$M,12,FALSE))</f>
        <v/>
      </c>
      <c r="Q131" s="16" t="str">
        <f>IF(ISERROR(VLOOKUP(CONCATENATE($A131,"_",Q$2),'Reference data SID'!$B:$M,12,FALSE)),"",VLOOKUP(CONCATENATE($A131,"_",Q$2),'Reference data SID'!$B:$M,12,FALSE))</f>
        <v/>
      </c>
      <c r="R131" s="16" t="str">
        <f>IF(ISERROR(VLOOKUP(CONCATENATE($A131,"_",R$2),'Reference data SID'!$B:$M,12,FALSE)),"",VLOOKUP(CONCATENATE($A131,"_",R$2),'Reference data SID'!$B:$M,12,FALSE))</f>
        <v/>
      </c>
      <c r="S131" s="16" t="str">
        <f>IF(ISERROR(VLOOKUP(CONCATENATE($A131,"_",S$2),'Reference data SID'!$B:$M,12,FALSE)),"",VLOOKUP(CONCATENATE($A131,"_",S$2),'Reference data SID'!$B:$M,12,FALSE))</f>
        <v/>
      </c>
      <c r="T131" s="16" t="str">
        <f>IF(ISERROR(VLOOKUP(CONCATENATE($A131,"_",T$2),'Reference data SID'!$B:$M,12,FALSE)),"",VLOOKUP(CONCATENATE($A131,"_",T$2),'Reference data SID'!$B:$M,12,FALSE))</f>
        <v/>
      </c>
      <c r="U131" s="16" t="str">
        <f>IF(ISERROR(VLOOKUP(CONCATENATE($A131,"_",U$2),'Reference data SID'!$B:$M,12,FALSE)),"",VLOOKUP(CONCATENATE($A131,"_",U$2),'Reference data SID'!$B:$M,12,FALSE))</f>
        <v/>
      </c>
      <c r="V131" s="16" t="str">
        <f>IF(ISERROR(VLOOKUP(CONCATENATE($A131,"_",V$2),'Reference data SID'!$B:$M,12,FALSE)),"",VLOOKUP(CONCATENATE($A131,"_",V$2),'Reference data SID'!$B:$M,12,FALSE))</f>
        <v/>
      </c>
      <c r="W131" s="16" t="str">
        <f>IF(ISERROR(VLOOKUP(CONCATENATE($A131,"_",W$2),'Reference data SID'!$B:$M,12,FALSE)),"",VLOOKUP(CONCATENATE($A131,"_",W$2),'Reference data SID'!$B:$M,12,FALSE))</f>
        <v/>
      </c>
      <c r="X131" s="16" t="str">
        <f>IF(ISERROR(VLOOKUP(CONCATENATE($A131,"_",X$2),'Reference data SID'!$B:$M,12,FALSE)),"",VLOOKUP(CONCATENATE($A131,"_",X$2),'Reference data SID'!$B:$M,12,FALSE))</f>
        <v/>
      </c>
      <c r="Y131" s="17" t="str">
        <f>IF(ISERROR(VLOOKUP(CONCATENATE($A131,"_",Y$2),'Reference data SID'!$B:$M,12,FALSE)),"",VLOOKUP(CONCATENATE($A131,"_",Y$2),'Reference data SID'!$B:$M,12,FALSE))</f>
        <v>-</v>
      </c>
      <c r="Z131" s="16" t="str">
        <f>IF(ISERROR(VLOOKUP(CONCATENATE($A131,"_",Z$2),'Reference data SID'!$B:$M,12,FALSE)),"",VLOOKUP(CONCATENATE($A131,"_",Z$2),'Reference data SID'!$B:$M,12,FALSE))</f>
        <v/>
      </c>
      <c r="AA131" s="16" t="str">
        <f>IF(ISERROR(VLOOKUP(CONCATENATE($A131,"_",AA$2),'Reference data SID'!$B:$M,12,FALSE)),"",VLOOKUP(CONCATENATE($A131,"_",AA$2),'Reference data SID'!$B:$M,12,FALSE))</f>
        <v/>
      </c>
      <c r="AB131" s="16" t="str">
        <f>IF(ISERROR(VLOOKUP(CONCATENATE($A131,"_",AB$2),'Reference data SID'!$B:$M,12,FALSE)),"",VLOOKUP(CONCATENATE($A131,"_",AB$2),'Reference data SID'!$B:$M,12,FALSE))</f>
        <v/>
      </c>
      <c r="AC131" s="16" t="str">
        <f>IF(ISERROR(VLOOKUP(CONCATENATE($A131,"_",AC$2),'Reference data SID'!$B:$M,12,FALSE)),"",VLOOKUP(CONCATENATE($A131,"_",AC$2),'Reference data SID'!$B:$M,12,FALSE))</f>
        <v/>
      </c>
      <c r="AD131" s="16" t="str">
        <f>IF(ISERROR(VLOOKUP(CONCATENATE($A131,"_",AD$2),'Reference data SID'!$B:$M,12,FALSE)),"",VLOOKUP(CONCATENATE($A131,"_",AD$2),'Reference data SID'!$B:$M,12,FALSE))</f>
        <v/>
      </c>
      <c r="AE131" s="16" t="str">
        <f>IF(ISERROR(VLOOKUP(CONCATENATE($A131,"_",AE$2),'Reference data SID'!$B:$M,12,FALSE)),"",VLOOKUP(CONCATENATE($A131,"_",AE$2),'Reference data SID'!$B:$M,12,FALSE))</f>
        <v/>
      </c>
      <c r="AF131" s="16" t="str">
        <f>IF(ISERROR(VLOOKUP(CONCATENATE($A131,"_",AF$2),'Reference data SID'!$B:$M,12,FALSE)),"",VLOOKUP(CONCATENATE($A131,"_",AF$2),'Reference data SID'!$B:$M,12,FALSE))</f>
        <v/>
      </c>
      <c r="AG131" s="16" t="str">
        <f>IF(ISERROR(VLOOKUP(CONCATENATE($A131,"_",AG$2),'Reference data SID'!$B:$M,12,FALSE)),"",VLOOKUP(CONCATENATE($A131,"_",AG$2),'Reference data SID'!$B:$M,12,FALSE))</f>
        <v/>
      </c>
      <c r="AH131" s="16" t="str">
        <f>IF(ISERROR(VLOOKUP(CONCATENATE($A131,"_",AH$2),'Reference data SID'!$B:$M,12,FALSE)),"",VLOOKUP(CONCATENATE($A131,"_",AH$2),'Reference data SID'!$B:$M,12,FALSE))</f>
        <v/>
      </c>
      <c r="AI131" s="16" t="str">
        <f>IF(ISERROR(VLOOKUP(CONCATENATE($A131,"_",AI$2),'Reference data SID'!$B:$M,12,FALSE)),"",VLOOKUP(CONCATENATE($A131,"_",AI$2),'Reference data SID'!$B:$M,12,FALSE))</f>
        <v/>
      </c>
      <c r="AJ131" s="16" t="str">
        <f>IF(ISERROR(VLOOKUP(CONCATENATE($A131,"_",AJ$2),'Reference data SID'!$B:$M,12,FALSE)),"",VLOOKUP(CONCATENATE($A131,"_",AJ$2),'Reference data SID'!$B:$M,12,FALSE))</f>
        <v/>
      </c>
      <c r="AK131" s="16" t="str">
        <f>IF(ISERROR(VLOOKUP(CONCATENATE($A131,"_",AK$2),'Reference data SID'!$B:$M,12,FALSE)),"",VLOOKUP(CONCATENATE($A131,"_",AK$2),'Reference data SID'!$B:$M,12,FALSE))</f>
        <v/>
      </c>
      <c r="AL131" s="16" t="str">
        <f>IF(ISERROR(VLOOKUP(CONCATENATE($A131,"_",AL$2),'Reference data SID'!$B:$M,12,FALSE)),"",VLOOKUP(CONCATENATE($A131,"_",AL$2),'Reference data SID'!$B:$M,12,FALSE))</f>
        <v/>
      </c>
      <c r="AM131" s="16" t="str">
        <f>IF(ISERROR(VLOOKUP(CONCATENATE($A131,"_",AM$2),'Reference data SID'!$B:$M,12,FALSE)),"",VLOOKUP(CONCATENATE($A131,"_",AM$2),'Reference data SID'!$B:$M,12,FALSE))</f>
        <v/>
      </c>
      <c r="AN131" s="16" t="str">
        <f>IF(ISERROR(VLOOKUP(CONCATENATE($A131,"_",AN$2),'Reference data SID'!$B:$M,12,FALSE)),"",VLOOKUP(CONCATENATE($A131,"_",AN$2),'Reference data SID'!$B:$M,12,FALSE))</f>
        <v/>
      </c>
      <c r="AO131" s="16" t="str">
        <f>IF(ISERROR(VLOOKUP(CONCATENATE($A131,"_",AO$2),'Reference data SID'!$B:$M,12,FALSE)),"",VLOOKUP(CONCATENATE($A131,"_",AO$2),'Reference data SID'!$B:$M,12,FALSE))</f>
        <v/>
      </c>
      <c r="AP131" s="16" t="str">
        <f>IF(ISERROR(VLOOKUP(CONCATENATE($A131,"_",AP$2),'Reference data SID'!$B:$M,12,FALSE)),"",VLOOKUP(CONCATENATE($A131,"_",AP$2),'Reference data SID'!$B:$M,12,FALSE))</f>
        <v/>
      </c>
      <c r="AQ131" s="16" t="str">
        <f>IF(ISERROR(VLOOKUP(CONCATENATE($A131,"_",AQ$2),'Reference data SID'!$B:$M,12,FALSE)),"",VLOOKUP(CONCATENATE($A131,"_",AQ$2),'Reference data SID'!$B:$M,12,FALSE))</f>
        <v/>
      </c>
      <c r="AR131" s="16" t="str">
        <f>IF(ISERROR(VLOOKUP(CONCATENATE($A131,"_",AR$2),'Reference data SID'!$B:$M,12,FALSE)),"",VLOOKUP(CONCATENATE($A131,"_",AR$2),'Reference data SID'!$B:$M,12,FALSE))</f>
        <v/>
      </c>
      <c r="AS131" s="16" t="str">
        <f>IF(ISERROR(VLOOKUP(CONCATENATE($A131,"_",AS$2),'Reference data SID'!$B:$M,12,FALSE)),"",VLOOKUP(CONCATENATE($A131,"_",AS$2),'Reference data SID'!$B:$M,12,FALSE))</f>
        <v/>
      </c>
      <c r="AT131" s="16" t="str">
        <f>IF(ISERROR(VLOOKUP(CONCATENATE($A131,"_",AT$2),'Reference data SID'!$B:$M,12,FALSE)),"",VLOOKUP(CONCATENATE($A131,"_",AT$2),'Reference data SID'!$B:$M,12,FALSE))</f>
        <v/>
      </c>
    </row>
    <row r="132" spans="1:46" x14ac:dyDescent="0.25">
      <c r="A132">
        <v>128</v>
      </c>
      <c r="B132" s="16" t="str">
        <f>IF(ISERROR(VLOOKUP(CONCATENATE($A132,"_",B$2),'Reference data SID'!$B:$M,12,FALSE)),"",VLOOKUP(CONCATENATE($A132,"_",B$2),'Reference data SID'!$B:$M,12,FALSE))</f>
        <v/>
      </c>
      <c r="C132" s="16" t="str">
        <f>IF(ISERROR(VLOOKUP(CONCATENATE($A132,"_",C$2),'Reference data SID'!$B:$M,12,FALSE)),"",VLOOKUP(CONCATENATE($A132,"_",C$2),'Reference data SID'!$B:$M,12,FALSE))</f>
        <v/>
      </c>
      <c r="D132" s="16" t="str">
        <f>IF(ISERROR(VLOOKUP(CONCATENATE($A132,"_",D$2),'Reference data SID'!$B:$M,12,FALSE)),"",VLOOKUP(CONCATENATE($A132,"_",D$2),'Reference data SID'!$B:$M,12,FALSE))</f>
        <v/>
      </c>
      <c r="E132" s="16" t="str">
        <f>IF(ISERROR(VLOOKUP(CONCATENATE($A132,"_",E$2),'Reference data SID'!$B:$M,12,FALSE)),"",VLOOKUP(CONCATENATE($A132,"_",E$2),'Reference data SID'!$B:$M,12,FALSE))</f>
        <v/>
      </c>
      <c r="F132" s="16" t="str">
        <f>IF(ISERROR(VLOOKUP(CONCATENATE($A132,"_",F$2),'Reference data SID'!$B:$M,12,FALSE)),"",VLOOKUP(CONCATENATE($A132,"_",F$2),'Reference data SID'!$B:$M,12,FALSE))</f>
        <v/>
      </c>
      <c r="G132" s="16" t="str">
        <f>IF(ISERROR(VLOOKUP(CONCATENATE($A132,"_",G$2),'Reference data SID'!$B:$M,12,FALSE)),"",VLOOKUP(CONCATENATE($A132,"_",G$2),'Reference data SID'!$B:$M,12,FALSE))</f>
        <v/>
      </c>
      <c r="H132" s="16" t="str">
        <f>IF(ISERROR(VLOOKUP(CONCATENATE($A132,"_",H$2),'Reference data SID'!$B:$M,12,FALSE)),"",VLOOKUP(CONCATENATE($A132,"_",H$2),'Reference data SID'!$B:$M,12,FALSE))</f>
        <v/>
      </c>
      <c r="I132" s="16" t="str">
        <f>IF(ISERROR(VLOOKUP(CONCATENATE($A132,"_",I$2),'Reference data SID'!$B:$M,12,FALSE)),"",VLOOKUP(CONCATENATE($A132,"_",I$2),'Reference data SID'!$B:$M,12,FALSE))</f>
        <v/>
      </c>
      <c r="J132" s="16" t="str">
        <f>IF(ISERROR(VLOOKUP(CONCATENATE($A132,"_",J$2),'Reference data SID'!$B:$M,12,FALSE)),"",VLOOKUP(CONCATENATE($A132,"_",J$2),'Reference data SID'!$B:$M,12,FALSE))</f>
        <v/>
      </c>
      <c r="K132" s="16" t="str">
        <f>IF(ISERROR(VLOOKUP(CONCATENATE($A132,"_",K$2),'Reference data SID'!$B:$M,12,FALSE)),"",VLOOKUP(CONCATENATE($A132,"_",K$2),'Reference data SID'!$B:$M,12,FALSE))</f>
        <v/>
      </c>
      <c r="L132" s="16" t="str">
        <f>IF(ISERROR(VLOOKUP(CONCATENATE($A132,"_",L$2),'Reference data SID'!$B:$M,12,FALSE)),"",VLOOKUP(CONCATENATE($A132,"_",L$2),'Reference data SID'!$B:$M,12,FALSE))</f>
        <v/>
      </c>
      <c r="M132" s="16" t="str">
        <f>IF(ISERROR(VLOOKUP(CONCATENATE($A132,"_",M$2),'Reference data SID'!$B:$M,12,FALSE)),"",VLOOKUP(CONCATENATE($A132,"_",M$2),'Reference data SID'!$B:$M,12,FALSE))</f>
        <v/>
      </c>
      <c r="N132" s="16" t="str">
        <f>IF(ISERROR(VLOOKUP(CONCATENATE($A132,"_",N$2),'Reference data SID'!$B:$M,12,FALSE)),"",VLOOKUP(CONCATENATE($A132,"_",N$2),'Reference data SID'!$B:$M,12,FALSE))</f>
        <v/>
      </c>
      <c r="O132" s="16" t="str">
        <f>IF(ISERROR(VLOOKUP(CONCATENATE($A132,"_",O$2),'Reference data SID'!$B:$M,12,FALSE)),"",VLOOKUP(CONCATENATE($A132,"_",O$2),'Reference data SID'!$B:$M,12,FALSE))</f>
        <v/>
      </c>
      <c r="P132" s="16" t="str">
        <f>IF(ISERROR(VLOOKUP(CONCATENATE($A132,"_",P$2),'Reference data SID'!$B:$M,12,FALSE)),"",VLOOKUP(CONCATENATE($A132,"_",P$2),'Reference data SID'!$B:$M,12,FALSE))</f>
        <v/>
      </c>
      <c r="Q132" s="16" t="str">
        <f>IF(ISERROR(VLOOKUP(CONCATENATE($A132,"_",Q$2),'Reference data SID'!$B:$M,12,FALSE)),"",VLOOKUP(CONCATENATE($A132,"_",Q$2),'Reference data SID'!$B:$M,12,FALSE))</f>
        <v/>
      </c>
      <c r="R132" s="16" t="str">
        <f>IF(ISERROR(VLOOKUP(CONCATENATE($A132,"_",R$2),'Reference data SID'!$B:$M,12,FALSE)),"",VLOOKUP(CONCATENATE($A132,"_",R$2),'Reference data SID'!$B:$M,12,FALSE))</f>
        <v/>
      </c>
      <c r="S132" s="16" t="str">
        <f>IF(ISERROR(VLOOKUP(CONCATENATE($A132,"_",S$2),'Reference data SID'!$B:$M,12,FALSE)),"",VLOOKUP(CONCATENATE($A132,"_",S$2),'Reference data SID'!$B:$M,12,FALSE))</f>
        <v/>
      </c>
      <c r="T132" s="16" t="str">
        <f>IF(ISERROR(VLOOKUP(CONCATENATE($A132,"_",T$2),'Reference data SID'!$B:$M,12,FALSE)),"",VLOOKUP(CONCATENATE($A132,"_",T$2),'Reference data SID'!$B:$M,12,FALSE))</f>
        <v/>
      </c>
      <c r="U132" s="16" t="str">
        <f>IF(ISERROR(VLOOKUP(CONCATENATE($A132,"_",U$2),'Reference data SID'!$B:$M,12,FALSE)),"",VLOOKUP(CONCATENATE($A132,"_",U$2),'Reference data SID'!$B:$M,12,FALSE))</f>
        <v/>
      </c>
      <c r="V132" s="16" t="str">
        <f>IF(ISERROR(VLOOKUP(CONCATENATE($A132,"_",V$2),'Reference data SID'!$B:$M,12,FALSE)),"",VLOOKUP(CONCATENATE($A132,"_",V$2),'Reference data SID'!$B:$M,12,FALSE))</f>
        <v/>
      </c>
      <c r="W132" s="16" t="str">
        <f>IF(ISERROR(VLOOKUP(CONCATENATE($A132,"_",W$2),'Reference data SID'!$B:$M,12,FALSE)),"",VLOOKUP(CONCATENATE($A132,"_",W$2),'Reference data SID'!$B:$M,12,FALSE))</f>
        <v/>
      </c>
      <c r="X132" s="16" t="str">
        <f>IF(ISERROR(VLOOKUP(CONCATENATE($A132,"_",X$2),'Reference data SID'!$B:$M,12,FALSE)),"",VLOOKUP(CONCATENATE($A132,"_",X$2),'Reference data SID'!$B:$M,12,FALSE))</f>
        <v/>
      </c>
      <c r="Y132" s="17" t="str">
        <f>IF(ISERROR(VLOOKUP(CONCATENATE($A132,"_",Y$2),'Reference data SID'!$B:$M,12,FALSE)),"",VLOOKUP(CONCATENATE($A132,"_",Y$2),'Reference data SID'!$B:$M,12,FALSE))</f>
        <v>-</v>
      </c>
      <c r="Z132" s="16" t="str">
        <f>IF(ISERROR(VLOOKUP(CONCATENATE($A132,"_",Z$2),'Reference data SID'!$B:$M,12,FALSE)),"",VLOOKUP(CONCATENATE($A132,"_",Z$2),'Reference data SID'!$B:$M,12,FALSE))</f>
        <v/>
      </c>
      <c r="AA132" s="16" t="str">
        <f>IF(ISERROR(VLOOKUP(CONCATENATE($A132,"_",AA$2),'Reference data SID'!$B:$M,12,FALSE)),"",VLOOKUP(CONCATENATE($A132,"_",AA$2),'Reference data SID'!$B:$M,12,FALSE))</f>
        <v/>
      </c>
      <c r="AB132" s="16" t="str">
        <f>IF(ISERROR(VLOOKUP(CONCATENATE($A132,"_",AB$2),'Reference data SID'!$B:$M,12,FALSE)),"",VLOOKUP(CONCATENATE($A132,"_",AB$2),'Reference data SID'!$B:$M,12,FALSE))</f>
        <v/>
      </c>
      <c r="AC132" s="16" t="str">
        <f>IF(ISERROR(VLOOKUP(CONCATENATE($A132,"_",AC$2),'Reference data SID'!$B:$M,12,FALSE)),"",VLOOKUP(CONCATENATE($A132,"_",AC$2),'Reference data SID'!$B:$M,12,FALSE))</f>
        <v/>
      </c>
      <c r="AD132" s="16" t="str">
        <f>IF(ISERROR(VLOOKUP(CONCATENATE($A132,"_",AD$2),'Reference data SID'!$B:$M,12,FALSE)),"",VLOOKUP(CONCATENATE($A132,"_",AD$2),'Reference data SID'!$B:$M,12,FALSE))</f>
        <v/>
      </c>
      <c r="AE132" s="16" t="str">
        <f>IF(ISERROR(VLOOKUP(CONCATENATE($A132,"_",AE$2),'Reference data SID'!$B:$M,12,FALSE)),"",VLOOKUP(CONCATENATE($A132,"_",AE$2),'Reference data SID'!$B:$M,12,FALSE))</f>
        <v/>
      </c>
      <c r="AF132" s="16" t="str">
        <f>IF(ISERROR(VLOOKUP(CONCATENATE($A132,"_",AF$2),'Reference data SID'!$B:$M,12,FALSE)),"",VLOOKUP(CONCATENATE($A132,"_",AF$2),'Reference data SID'!$B:$M,12,FALSE))</f>
        <v/>
      </c>
      <c r="AG132" s="16" t="str">
        <f>IF(ISERROR(VLOOKUP(CONCATENATE($A132,"_",AG$2),'Reference data SID'!$B:$M,12,FALSE)),"",VLOOKUP(CONCATENATE($A132,"_",AG$2),'Reference data SID'!$B:$M,12,FALSE))</f>
        <v/>
      </c>
      <c r="AH132" s="16" t="str">
        <f>IF(ISERROR(VLOOKUP(CONCATENATE($A132,"_",AH$2),'Reference data SID'!$B:$M,12,FALSE)),"",VLOOKUP(CONCATENATE($A132,"_",AH$2),'Reference data SID'!$B:$M,12,FALSE))</f>
        <v/>
      </c>
      <c r="AI132" s="16" t="str">
        <f>IF(ISERROR(VLOOKUP(CONCATENATE($A132,"_",AI$2),'Reference data SID'!$B:$M,12,FALSE)),"",VLOOKUP(CONCATENATE($A132,"_",AI$2),'Reference data SID'!$B:$M,12,FALSE))</f>
        <v/>
      </c>
      <c r="AJ132" s="16" t="str">
        <f>IF(ISERROR(VLOOKUP(CONCATENATE($A132,"_",AJ$2),'Reference data SID'!$B:$M,12,FALSE)),"",VLOOKUP(CONCATENATE($A132,"_",AJ$2),'Reference data SID'!$B:$M,12,FALSE))</f>
        <v/>
      </c>
      <c r="AK132" s="16" t="str">
        <f>IF(ISERROR(VLOOKUP(CONCATENATE($A132,"_",AK$2),'Reference data SID'!$B:$M,12,FALSE)),"",VLOOKUP(CONCATENATE($A132,"_",AK$2),'Reference data SID'!$B:$M,12,FALSE))</f>
        <v/>
      </c>
      <c r="AL132" s="16" t="str">
        <f>IF(ISERROR(VLOOKUP(CONCATENATE($A132,"_",AL$2),'Reference data SID'!$B:$M,12,FALSE)),"",VLOOKUP(CONCATENATE($A132,"_",AL$2),'Reference data SID'!$B:$M,12,FALSE))</f>
        <v/>
      </c>
      <c r="AM132" s="16" t="str">
        <f>IF(ISERROR(VLOOKUP(CONCATENATE($A132,"_",AM$2),'Reference data SID'!$B:$M,12,FALSE)),"",VLOOKUP(CONCATENATE($A132,"_",AM$2),'Reference data SID'!$B:$M,12,FALSE))</f>
        <v/>
      </c>
      <c r="AN132" s="16" t="str">
        <f>IF(ISERROR(VLOOKUP(CONCATENATE($A132,"_",AN$2),'Reference data SID'!$B:$M,12,FALSE)),"",VLOOKUP(CONCATENATE($A132,"_",AN$2),'Reference data SID'!$B:$M,12,FALSE))</f>
        <v/>
      </c>
      <c r="AO132" s="16" t="str">
        <f>IF(ISERROR(VLOOKUP(CONCATENATE($A132,"_",AO$2),'Reference data SID'!$B:$M,12,FALSE)),"",VLOOKUP(CONCATENATE($A132,"_",AO$2),'Reference data SID'!$B:$M,12,FALSE))</f>
        <v/>
      </c>
      <c r="AP132" s="16" t="str">
        <f>IF(ISERROR(VLOOKUP(CONCATENATE($A132,"_",AP$2),'Reference data SID'!$B:$M,12,FALSE)),"",VLOOKUP(CONCATENATE($A132,"_",AP$2),'Reference data SID'!$B:$M,12,FALSE))</f>
        <v/>
      </c>
      <c r="AQ132" s="16" t="str">
        <f>IF(ISERROR(VLOOKUP(CONCATENATE($A132,"_",AQ$2),'Reference data SID'!$B:$M,12,FALSE)),"",VLOOKUP(CONCATENATE($A132,"_",AQ$2),'Reference data SID'!$B:$M,12,FALSE))</f>
        <v/>
      </c>
      <c r="AR132" s="16" t="str">
        <f>IF(ISERROR(VLOOKUP(CONCATENATE($A132,"_",AR$2),'Reference data SID'!$B:$M,12,FALSE)),"",VLOOKUP(CONCATENATE($A132,"_",AR$2),'Reference data SID'!$B:$M,12,FALSE))</f>
        <v/>
      </c>
      <c r="AS132" s="16" t="str">
        <f>IF(ISERROR(VLOOKUP(CONCATENATE($A132,"_",AS$2),'Reference data SID'!$B:$M,12,FALSE)),"",VLOOKUP(CONCATENATE($A132,"_",AS$2),'Reference data SID'!$B:$M,12,FALSE))</f>
        <v/>
      </c>
      <c r="AT132" s="16" t="str">
        <f>IF(ISERROR(VLOOKUP(CONCATENATE($A132,"_",AT$2),'Reference data SID'!$B:$M,12,FALSE)),"",VLOOKUP(CONCATENATE($A132,"_",AT$2),'Reference data SID'!$B:$M,12,FALSE))</f>
        <v/>
      </c>
    </row>
    <row r="133" spans="1:46" x14ac:dyDescent="0.25">
      <c r="A133">
        <v>129</v>
      </c>
      <c r="B133" s="16" t="str">
        <f>IF(ISERROR(VLOOKUP(CONCATENATE($A133,"_",B$2),'Reference data SID'!$B:$M,12,FALSE)),"",VLOOKUP(CONCATENATE($A133,"_",B$2),'Reference data SID'!$B:$M,12,FALSE))</f>
        <v/>
      </c>
      <c r="C133" s="16" t="str">
        <f>IF(ISERROR(VLOOKUP(CONCATENATE($A133,"_",C$2),'Reference data SID'!$B:$M,12,FALSE)),"",VLOOKUP(CONCATENATE($A133,"_",C$2),'Reference data SID'!$B:$M,12,FALSE))</f>
        <v/>
      </c>
      <c r="D133" s="16" t="str">
        <f>IF(ISERROR(VLOOKUP(CONCATENATE($A133,"_",D$2),'Reference data SID'!$B:$M,12,FALSE)),"",VLOOKUP(CONCATENATE($A133,"_",D$2),'Reference data SID'!$B:$M,12,FALSE))</f>
        <v/>
      </c>
      <c r="E133" s="16" t="str">
        <f>IF(ISERROR(VLOOKUP(CONCATENATE($A133,"_",E$2),'Reference data SID'!$B:$M,12,FALSE)),"",VLOOKUP(CONCATENATE($A133,"_",E$2),'Reference data SID'!$B:$M,12,FALSE))</f>
        <v/>
      </c>
      <c r="F133" s="16" t="str">
        <f>IF(ISERROR(VLOOKUP(CONCATENATE($A133,"_",F$2),'Reference data SID'!$B:$M,12,FALSE)),"",VLOOKUP(CONCATENATE($A133,"_",F$2),'Reference data SID'!$B:$M,12,FALSE))</f>
        <v/>
      </c>
      <c r="G133" s="16" t="str">
        <f>IF(ISERROR(VLOOKUP(CONCATENATE($A133,"_",G$2),'Reference data SID'!$B:$M,12,FALSE)),"",VLOOKUP(CONCATENATE($A133,"_",G$2),'Reference data SID'!$B:$M,12,FALSE))</f>
        <v/>
      </c>
      <c r="H133" s="16" t="str">
        <f>IF(ISERROR(VLOOKUP(CONCATENATE($A133,"_",H$2),'Reference data SID'!$B:$M,12,FALSE)),"",VLOOKUP(CONCATENATE($A133,"_",H$2),'Reference data SID'!$B:$M,12,FALSE))</f>
        <v/>
      </c>
      <c r="I133" s="16" t="str">
        <f>IF(ISERROR(VLOOKUP(CONCATENATE($A133,"_",I$2),'Reference data SID'!$B:$M,12,FALSE)),"",VLOOKUP(CONCATENATE($A133,"_",I$2),'Reference data SID'!$B:$M,12,FALSE))</f>
        <v/>
      </c>
      <c r="J133" s="16" t="str">
        <f>IF(ISERROR(VLOOKUP(CONCATENATE($A133,"_",J$2),'Reference data SID'!$B:$M,12,FALSE)),"",VLOOKUP(CONCATENATE($A133,"_",J$2),'Reference data SID'!$B:$M,12,FALSE))</f>
        <v/>
      </c>
      <c r="K133" s="16" t="str">
        <f>IF(ISERROR(VLOOKUP(CONCATENATE($A133,"_",K$2),'Reference data SID'!$B:$M,12,FALSE)),"",VLOOKUP(CONCATENATE($A133,"_",K$2),'Reference data SID'!$B:$M,12,FALSE))</f>
        <v/>
      </c>
      <c r="L133" s="16" t="str">
        <f>IF(ISERROR(VLOOKUP(CONCATENATE($A133,"_",L$2),'Reference data SID'!$B:$M,12,FALSE)),"",VLOOKUP(CONCATENATE($A133,"_",L$2),'Reference data SID'!$B:$M,12,FALSE))</f>
        <v/>
      </c>
      <c r="M133" s="16" t="str">
        <f>IF(ISERROR(VLOOKUP(CONCATENATE($A133,"_",M$2),'Reference data SID'!$B:$M,12,FALSE)),"",VLOOKUP(CONCATENATE($A133,"_",M$2),'Reference data SID'!$B:$M,12,FALSE))</f>
        <v/>
      </c>
      <c r="N133" s="16" t="str">
        <f>IF(ISERROR(VLOOKUP(CONCATENATE($A133,"_",N$2),'Reference data SID'!$B:$M,12,FALSE)),"",VLOOKUP(CONCATENATE($A133,"_",N$2),'Reference data SID'!$B:$M,12,FALSE))</f>
        <v/>
      </c>
      <c r="O133" s="16" t="str">
        <f>IF(ISERROR(VLOOKUP(CONCATENATE($A133,"_",O$2),'Reference data SID'!$B:$M,12,FALSE)),"",VLOOKUP(CONCATENATE($A133,"_",O$2),'Reference data SID'!$B:$M,12,FALSE))</f>
        <v/>
      </c>
      <c r="P133" s="16" t="str">
        <f>IF(ISERROR(VLOOKUP(CONCATENATE($A133,"_",P$2),'Reference data SID'!$B:$M,12,FALSE)),"",VLOOKUP(CONCATENATE($A133,"_",P$2),'Reference data SID'!$B:$M,12,FALSE))</f>
        <v/>
      </c>
      <c r="Q133" s="16" t="str">
        <f>IF(ISERROR(VLOOKUP(CONCATENATE($A133,"_",Q$2),'Reference data SID'!$B:$M,12,FALSE)),"",VLOOKUP(CONCATENATE($A133,"_",Q$2),'Reference data SID'!$B:$M,12,FALSE))</f>
        <v/>
      </c>
      <c r="R133" s="16" t="str">
        <f>IF(ISERROR(VLOOKUP(CONCATENATE($A133,"_",R$2),'Reference data SID'!$B:$M,12,FALSE)),"",VLOOKUP(CONCATENATE($A133,"_",R$2),'Reference data SID'!$B:$M,12,FALSE))</f>
        <v/>
      </c>
      <c r="S133" s="16" t="str">
        <f>IF(ISERROR(VLOOKUP(CONCATENATE($A133,"_",S$2),'Reference data SID'!$B:$M,12,FALSE)),"",VLOOKUP(CONCATENATE($A133,"_",S$2),'Reference data SID'!$B:$M,12,FALSE))</f>
        <v/>
      </c>
      <c r="T133" s="16" t="str">
        <f>IF(ISERROR(VLOOKUP(CONCATENATE($A133,"_",T$2),'Reference data SID'!$B:$M,12,FALSE)),"",VLOOKUP(CONCATENATE($A133,"_",T$2),'Reference data SID'!$B:$M,12,FALSE))</f>
        <v/>
      </c>
      <c r="U133" s="16" t="str">
        <f>IF(ISERROR(VLOOKUP(CONCATENATE($A133,"_",U$2),'Reference data SID'!$B:$M,12,FALSE)),"",VLOOKUP(CONCATENATE($A133,"_",U$2),'Reference data SID'!$B:$M,12,FALSE))</f>
        <v/>
      </c>
      <c r="V133" s="16" t="str">
        <f>IF(ISERROR(VLOOKUP(CONCATENATE($A133,"_",V$2),'Reference data SID'!$B:$M,12,FALSE)),"",VLOOKUP(CONCATENATE($A133,"_",V$2),'Reference data SID'!$B:$M,12,FALSE))</f>
        <v/>
      </c>
      <c r="W133" s="16" t="str">
        <f>IF(ISERROR(VLOOKUP(CONCATENATE($A133,"_",W$2),'Reference data SID'!$B:$M,12,FALSE)),"",VLOOKUP(CONCATENATE($A133,"_",W$2),'Reference data SID'!$B:$M,12,FALSE))</f>
        <v/>
      </c>
      <c r="X133" s="16" t="str">
        <f>IF(ISERROR(VLOOKUP(CONCATENATE($A133,"_",X$2),'Reference data SID'!$B:$M,12,FALSE)),"",VLOOKUP(CONCATENATE($A133,"_",X$2),'Reference data SID'!$B:$M,12,FALSE))</f>
        <v/>
      </c>
      <c r="Y133" s="17" t="str">
        <f>IF(ISERROR(VLOOKUP(CONCATENATE($A133,"_",Y$2),'Reference data SID'!$B:$M,12,FALSE)),"",VLOOKUP(CONCATENATE($A133,"_",Y$2),'Reference data SID'!$B:$M,12,FALSE))</f>
        <v>-</v>
      </c>
      <c r="Z133" s="16" t="str">
        <f>IF(ISERROR(VLOOKUP(CONCATENATE($A133,"_",Z$2),'Reference data SID'!$B:$M,12,FALSE)),"",VLOOKUP(CONCATENATE($A133,"_",Z$2),'Reference data SID'!$B:$M,12,FALSE))</f>
        <v/>
      </c>
      <c r="AA133" s="16" t="str">
        <f>IF(ISERROR(VLOOKUP(CONCATENATE($A133,"_",AA$2),'Reference data SID'!$B:$M,12,FALSE)),"",VLOOKUP(CONCATENATE($A133,"_",AA$2),'Reference data SID'!$B:$M,12,FALSE))</f>
        <v/>
      </c>
      <c r="AB133" s="16" t="str">
        <f>IF(ISERROR(VLOOKUP(CONCATENATE($A133,"_",AB$2),'Reference data SID'!$B:$M,12,FALSE)),"",VLOOKUP(CONCATENATE($A133,"_",AB$2),'Reference data SID'!$B:$M,12,FALSE))</f>
        <v/>
      </c>
      <c r="AC133" s="16" t="str">
        <f>IF(ISERROR(VLOOKUP(CONCATENATE($A133,"_",AC$2),'Reference data SID'!$B:$M,12,FALSE)),"",VLOOKUP(CONCATENATE($A133,"_",AC$2),'Reference data SID'!$B:$M,12,FALSE))</f>
        <v/>
      </c>
      <c r="AD133" s="16" t="str">
        <f>IF(ISERROR(VLOOKUP(CONCATENATE($A133,"_",AD$2),'Reference data SID'!$B:$M,12,FALSE)),"",VLOOKUP(CONCATENATE($A133,"_",AD$2),'Reference data SID'!$B:$M,12,FALSE))</f>
        <v/>
      </c>
      <c r="AE133" s="16" t="str">
        <f>IF(ISERROR(VLOOKUP(CONCATENATE($A133,"_",AE$2),'Reference data SID'!$B:$M,12,FALSE)),"",VLOOKUP(CONCATENATE($A133,"_",AE$2),'Reference data SID'!$B:$M,12,FALSE))</f>
        <v/>
      </c>
      <c r="AF133" s="16" t="str">
        <f>IF(ISERROR(VLOOKUP(CONCATENATE($A133,"_",AF$2),'Reference data SID'!$B:$M,12,FALSE)),"",VLOOKUP(CONCATENATE($A133,"_",AF$2),'Reference data SID'!$B:$M,12,FALSE))</f>
        <v/>
      </c>
      <c r="AG133" s="16" t="str">
        <f>IF(ISERROR(VLOOKUP(CONCATENATE($A133,"_",AG$2),'Reference data SID'!$B:$M,12,FALSE)),"",VLOOKUP(CONCATENATE($A133,"_",AG$2),'Reference data SID'!$B:$M,12,FALSE))</f>
        <v/>
      </c>
      <c r="AH133" s="16" t="str">
        <f>IF(ISERROR(VLOOKUP(CONCATENATE($A133,"_",AH$2),'Reference data SID'!$B:$M,12,FALSE)),"",VLOOKUP(CONCATENATE($A133,"_",AH$2),'Reference data SID'!$B:$M,12,FALSE))</f>
        <v/>
      </c>
      <c r="AI133" s="16" t="str">
        <f>IF(ISERROR(VLOOKUP(CONCATENATE($A133,"_",AI$2),'Reference data SID'!$B:$M,12,FALSE)),"",VLOOKUP(CONCATENATE($A133,"_",AI$2),'Reference data SID'!$B:$M,12,FALSE))</f>
        <v/>
      </c>
      <c r="AJ133" s="16" t="str">
        <f>IF(ISERROR(VLOOKUP(CONCATENATE($A133,"_",AJ$2),'Reference data SID'!$B:$M,12,FALSE)),"",VLOOKUP(CONCATENATE($A133,"_",AJ$2),'Reference data SID'!$B:$M,12,FALSE))</f>
        <v/>
      </c>
      <c r="AK133" s="16" t="str">
        <f>IF(ISERROR(VLOOKUP(CONCATENATE($A133,"_",AK$2),'Reference data SID'!$B:$M,12,FALSE)),"",VLOOKUP(CONCATENATE($A133,"_",AK$2),'Reference data SID'!$B:$M,12,FALSE))</f>
        <v/>
      </c>
      <c r="AL133" s="16" t="str">
        <f>IF(ISERROR(VLOOKUP(CONCATENATE($A133,"_",AL$2),'Reference data SID'!$B:$M,12,FALSE)),"",VLOOKUP(CONCATENATE($A133,"_",AL$2),'Reference data SID'!$B:$M,12,FALSE))</f>
        <v/>
      </c>
      <c r="AM133" s="16" t="str">
        <f>IF(ISERROR(VLOOKUP(CONCATENATE($A133,"_",AM$2),'Reference data SID'!$B:$M,12,FALSE)),"",VLOOKUP(CONCATENATE($A133,"_",AM$2),'Reference data SID'!$B:$M,12,FALSE))</f>
        <v/>
      </c>
      <c r="AN133" s="16" t="str">
        <f>IF(ISERROR(VLOOKUP(CONCATENATE($A133,"_",AN$2),'Reference data SID'!$B:$M,12,FALSE)),"",VLOOKUP(CONCATENATE($A133,"_",AN$2),'Reference data SID'!$B:$M,12,FALSE))</f>
        <v/>
      </c>
      <c r="AO133" s="16" t="str">
        <f>IF(ISERROR(VLOOKUP(CONCATENATE($A133,"_",AO$2),'Reference data SID'!$B:$M,12,FALSE)),"",VLOOKUP(CONCATENATE($A133,"_",AO$2),'Reference data SID'!$B:$M,12,FALSE))</f>
        <v/>
      </c>
      <c r="AP133" s="16" t="str">
        <f>IF(ISERROR(VLOOKUP(CONCATENATE($A133,"_",AP$2),'Reference data SID'!$B:$M,12,FALSE)),"",VLOOKUP(CONCATENATE($A133,"_",AP$2),'Reference data SID'!$B:$M,12,FALSE))</f>
        <v/>
      </c>
      <c r="AQ133" s="16" t="str">
        <f>IF(ISERROR(VLOOKUP(CONCATENATE($A133,"_",AQ$2),'Reference data SID'!$B:$M,12,FALSE)),"",VLOOKUP(CONCATENATE($A133,"_",AQ$2),'Reference data SID'!$B:$M,12,FALSE))</f>
        <v/>
      </c>
      <c r="AR133" s="16" t="str">
        <f>IF(ISERROR(VLOOKUP(CONCATENATE($A133,"_",AR$2),'Reference data SID'!$B:$M,12,FALSE)),"",VLOOKUP(CONCATENATE($A133,"_",AR$2),'Reference data SID'!$B:$M,12,FALSE))</f>
        <v/>
      </c>
      <c r="AS133" s="16" t="str">
        <f>IF(ISERROR(VLOOKUP(CONCATENATE($A133,"_",AS$2),'Reference data SID'!$B:$M,12,FALSE)),"",VLOOKUP(CONCATENATE($A133,"_",AS$2),'Reference data SID'!$B:$M,12,FALSE))</f>
        <v/>
      </c>
      <c r="AT133" s="16" t="str">
        <f>IF(ISERROR(VLOOKUP(CONCATENATE($A133,"_",AT$2),'Reference data SID'!$B:$M,12,FALSE)),"",VLOOKUP(CONCATENATE($A133,"_",AT$2),'Reference data SID'!$B:$M,12,FALSE))</f>
        <v/>
      </c>
    </row>
    <row r="134" spans="1:46" x14ac:dyDescent="0.25">
      <c r="A134">
        <v>130</v>
      </c>
      <c r="B134" s="16" t="str">
        <f>IF(ISERROR(VLOOKUP(CONCATENATE($A134,"_",B$2),'Reference data SID'!$B:$M,12,FALSE)),"",VLOOKUP(CONCATENATE($A134,"_",B$2),'Reference data SID'!$B:$M,12,FALSE))</f>
        <v/>
      </c>
      <c r="C134" s="16" t="str">
        <f>IF(ISERROR(VLOOKUP(CONCATENATE($A134,"_",C$2),'Reference data SID'!$B:$M,12,FALSE)),"",VLOOKUP(CONCATENATE($A134,"_",C$2),'Reference data SID'!$B:$M,12,FALSE))</f>
        <v/>
      </c>
      <c r="D134" s="16" t="str">
        <f>IF(ISERROR(VLOOKUP(CONCATENATE($A134,"_",D$2),'Reference data SID'!$B:$M,12,FALSE)),"",VLOOKUP(CONCATENATE($A134,"_",D$2),'Reference data SID'!$B:$M,12,FALSE))</f>
        <v/>
      </c>
      <c r="E134" s="16" t="str">
        <f>IF(ISERROR(VLOOKUP(CONCATENATE($A134,"_",E$2),'Reference data SID'!$B:$M,12,FALSE)),"",VLOOKUP(CONCATENATE($A134,"_",E$2),'Reference data SID'!$B:$M,12,FALSE))</f>
        <v/>
      </c>
      <c r="F134" s="16" t="str">
        <f>IF(ISERROR(VLOOKUP(CONCATENATE($A134,"_",F$2),'Reference data SID'!$B:$M,12,FALSE)),"",VLOOKUP(CONCATENATE($A134,"_",F$2),'Reference data SID'!$B:$M,12,FALSE))</f>
        <v/>
      </c>
      <c r="G134" s="16" t="str">
        <f>IF(ISERROR(VLOOKUP(CONCATENATE($A134,"_",G$2),'Reference data SID'!$B:$M,12,FALSE)),"",VLOOKUP(CONCATENATE($A134,"_",G$2),'Reference data SID'!$B:$M,12,FALSE))</f>
        <v/>
      </c>
      <c r="H134" s="16" t="str">
        <f>IF(ISERROR(VLOOKUP(CONCATENATE($A134,"_",H$2),'Reference data SID'!$B:$M,12,FALSE)),"",VLOOKUP(CONCATENATE($A134,"_",H$2),'Reference data SID'!$B:$M,12,FALSE))</f>
        <v/>
      </c>
      <c r="I134" s="16" t="str">
        <f>IF(ISERROR(VLOOKUP(CONCATENATE($A134,"_",I$2),'Reference data SID'!$B:$M,12,FALSE)),"",VLOOKUP(CONCATENATE($A134,"_",I$2),'Reference data SID'!$B:$M,12,FALSE))</f>
        <v/>
      </c>
      <c r="J134" s="16" t="str">
        <f>IF(ISERROR(VLOOKUP(CONCATENATE($A134,"_",J$2),'Reference data SID'!$B:$M,12,FALSE)),"",VLOOKUP(CONCATENATE($A134,"_",J$2),'Reference data SID'!$B:$M,12,FALSE))</f>
        <v/>
      </c>
      <c r="K134" s="16" t="str">
        <f>IF(ISERROR(VLOOKUP(CONCATENATE($A134,"_",K$2),'Reference data SID'!$B:$M,12,FALSE)),"",VLOOKUP(CONCATENATE($A134,"_",K$2),'Reference data SID'!$B:$M,12,FALSE))</f>
        <v/>
      </c>
      <c r="L134" s="16" t="str">
        <f>IF(ISERROR(VLOOKUP(CONCATENATE($A134,"_",L$2),'Reference data SID'!$B:$M,12,FALSE)),"",VLOOKUP(CONCATENATE($A134,"_",L$2),'Reference data SID'!$B:$M,12,FALSE))</f>
        <v/>
      </c>
      <c r="M134" s="16" t="str">
        <f>IF(ISERROR(VLOOKUP(CONCATENATE($A134,"_",M$2),'Reference data SID'!$B:$M,12,FALSE)),"",VLOOKUP(CONCATENATE($A134,"_",M$2),'Reference data SID'!$B:$M,12,FALSE))</f>
        <v/>
      </c>
      <c r="N134" s="16" t="str">
        <f>IF(ISERROR(VLOOKUP(CONCATENATE($A134,"_",N$2),'Reference data SID'!$B:$M,12,FALSE)),"",VLOOKUP(CONCATENATE($A134,"_",N$2),'Reference data SID'!$B:$M,12,FALSE))</f>
        <v/>
      </c>
      <c r="O134" s="16" t="str">
        <f>IF(ISERROR(VLOOKUP(CONCATENATE($A134,"_",O$2),'Reference data SID'!$B:$M,12,FALSE)),"",VLOOKUP(CONCATENATE($A134,"_",O$2),'Reference data SID'!$B:$M,12,FALSE))</f>
        <v/>
      </c>
      <c r="P134" s="16" t="str">
        <f>IF(ISERROR(VLOOKUP(CONCATENATE($A134,"_",P$2),'Reference data SID'!$B:$M,12,FALSE)),"",VLOOKUP(CONCATENATE($A134,"_",P$2),'Reference data SID'!$B:$M,12,FALSE))</f>
        <v/>
      </c>
      <c r="Q134" s="16" t="str">
        <f>IF(ISERROR(VLOOKUP(CONCATENATE($A134,"_",Q$2),'Reference data SID'!$B:$M,12,FALSE)),"",VLOOKUP(CONCATENATE($A134,"_",Q$2),'Reference data SID'!$B:$M,12,FALSE))</f>
        <v/>
      </c>
      <c r="R134" s="16" t="str">
        <f>IF(ISERROR(VLOOKUP(CONCATENATE($A134,"_",R$2),'Reference data SID'!$B:$M,12,FALSE)),"",VLOOKUP(CONCATENATE($A134,"_",R$2),'Reference data SID'!$B:$M,12,FALSE))</f>
        <v/>
      </c>
      <c r="S134" s="16" t="str">
        <f>IF(ISERROR(VLOOKUP(CONCATENATE($A134,"_",S$2),'Reference data SID'!$B:$M,12,FALSE)),"",VLOOKUP(CONCATENATE($A134,"_",S$2),'Reference data SID'!$B:$M,12,FALSE))</f>
        <v/>
      </c>
      <c r="T134" s="16" t="str">
        <f>IF(ISERROR(VLOOKUP(CONCATENATE($A134,"_",T$2),'Reference data SID'!$B:$M,12,FALSE)),"",VLOOKUP(CONCATENATE($A134,"_",T$2),'Reference data SID'!$B:$M,12,FALSE))</f>
        <v/>
      </c>
      <c r="U134" s="16" t="str">
        <f>IF(ISERROR(VLOOKUP(CONCATENATE($A134,"_",U$2),'Reference data SID'!$B:$M,12,FALSE)),"",VLOOKUP(CONCATENATE($A134,"_",U$2),'Reference data SID'!$B:$M,12,FALSE))</f>
        <v/>
      </c>
      <c r="V134" s="16" t="str">
        <f>IF(ISERROR(VLOOKUP(CONCATENATE($A134,"_",V$2),'Reference data SID'!$B:$M,12,FALSE)),"",VLOOKUP(CONCATENATE($A134,"_",V$2),'Reference data SID'!$B:$M,12,FALSE))</f>
        <v/>
      </c>
      <c r="W134" s="16" t="str">
        <f>IF(ISERROR(VLOOKUP(CONCATENATE($A134,"_",W$2),'Reference data SID'!$B:$M,12,FALSE)),"",VLOOKUP(CONCATENATE($A134,"_",W$2),'Reference data SID'!$B:$M,12,FALSE))</f>
        <v/>
      </c>
      <c r="X134" s="16" t="str">
        <f>IF(ISERROR(VLOOKUP(CONCATENATE($A134,"_",X$2),'Reference data SID'!$B:$M,12,FALSE)),"",VLOOKUP(CONCATENATE($A134,"_",X$2),'Reference data SID'!$B:$M,12,FALSE))</f>
        <v/>
      </c>
      <c r="Y134" s="17" t="str">
        <f>IF(ISERROR(VLOOKUP(CONCATENATE($A134,"_",Y$2),'Reference data SID'!$B:$M,12,FALSE)),"",VLOOKUP(CONCATENATE($A134,"_",Y$2),'Reference data SID'!$B:$M,12,FALSE))</f>
        <v>-</v>
      </c>
      <c r="Z134" s="16" t="str">
        <f>IF(ISERROR(VLOOKUP(CONCATENATE($A134,"_",Z$2),'Reference data SID'!$B:$M,12,FALSE)),"",VLOOKUP(CONCATENATE($A134,"_",Z$2),'Reference data SID'!$B:$M,12,FALSE))</f>
        <v/>
      </c>
      <c r="AA134" s="16" t="str">
        <f>IF(ISERROR(VLOOKUP(CONCATENATE($A134,"_",AA$2),'Reference data SID'!$B:$M,12,FALSE)),"",VLOOKUP(CONCATENATE($A134,"_",AA$2),'Reference data SID'!$B:$M,12,FALSE))</f>
        <v/>
      </c>
      <c r="AB134" s="16" t="str">
        <f>IF(ISERROR(VLOOKUP(CONCATENATE($A134,"_",AB$2),'Reference data SID'!$B:$M,12,FALSE)),"",VLOOKUP(CONCATENATE($A134,"_",AB$2),'Reference data SID'!$B:$M,12,FALSE))</f>
        <v/>
      </c>
      <c r="AC134" s="16" t="str">
        <f>IF(ISERROR(VLOOKUP(CONCATENATE($A134,"_",AC$2),'Reference data SID'!$B:$M,12,FALSE)),"",VLOOKUP(CONCATENATE($A134,"_",AC$2),'Reference data SID'!$B:$M,12,FALSE))</f>
        <v/>
      </c>
      <c r="AD134" s="16" t="str">
        <f>IF(ISERROR(VLOOKUP(CONCATENATE($A134,"_",AD$2),'Reference data SID'!$B:$M,12,FALSE)),"",VLOOKUP(CONCATENATE($A134,"_",AD$2),'Reference data SID'!$B:$M,12,FALSE))</f>
        <v/>
      </c>
      <c r="AE134" s="16" t="str">
        <f>IF(ISERROR(VLOOKUP(CONCATENATE($A134,"_",AE$2),'Reference data SID'!$B:$M,12,FALSE)),"",VLOOKUP(CONCATENATE($A134,"_",AE$2),'Reference data SID'!$B:$M,12,FALSE))</f>
        <v/>
      </c>
      <c r="AF134" s="16" t="str">
        <f>IF(ISERROR(VLOOKUP(CONCATENATE($A134,"_",AF$2),'Reference data SID'!$B:$M,12,FALSE)),"",VLOOKUP(CONCATENATE($A134,"_",AF$2),'Reference data SID'!$B:$M,12,FALSE))</f>
        <v/>
      </c>
      <c r="AG134" s="16" t="str">
        <f>IF(ISERROR(VLOOKUP(CONCATENATE($A134,"_",AG$2),'Reference data SID'!$B:$M,12,FALSE)),"",VLOOKUP(CONCATENATE($A134,"_",AG$2),'Reference data SID'!$B:$M,12,FALSE))</f>
        <v/>
      </c>
      <c r="AH134" s="16" t="str">
        <f>IF(ISERROR(VLOOKUP(CONCATENATE($A134,"_",AH$2),'Reference data SID'!$B:$M,12,FALSE)),"",VLOOKUP(CONCATENATE($A134,"_",AH$2),'Reference data SID'!$B:$M,12,FALSE))</f>
        <v/>
      </c>
      <c r="AI134" s="16" t="str">
        <f>IF(ISERROR(VLOOKUP(CONCATENATE($A134,"_",AI$2),'Reference data SID'!$B:$M,12,FALSE)),"",VLOOKUP(CONCATENATE($A134,"_",AI$2),'Reference data SID'!$B:$M,12,FALSE))</f>
        <v/>
      </c>
      <c r="AJ134" s="16" t="str">
        <f>IF(ISERROR(VLOOKUP(CONCATENATE($A134,"_",AJ$2),'Reference data SID'!$B:$M,12,FALSE)),"",VLOOKUP(CONCATENATE($A134,"_",AJ$2),'Reference data SID'!$B:$M,12,FALSE))</f>
        <v/>
      </c>
      <c r="AK134" s="16" t="str">
        <f>IF(ISERROR(VLOOKUP(CONCATENATE($A134,"_",AK$2),'Reference data SID'!$B:$M,12,FALSE)),"",VLOOKUP(CONCATENATE($A134,"_",AK$2),'Reference data SID'!$B:$M,12,FALSE))</f>
        <v/>
      </c>
      <c r="AL134" s="16" t="str">
        <f>IF(ISERROR(VLOOKUP(CONCATENATE($A134,"_",AL$2),'Reference data SID'!$B:$M,12,FALSE)),"",VLOOKUP(CONCATENATE($A134,"_",AL$2),'Reference data SID'!$B:$M,12,FALSE))</f>
        <v/>
      </c>
      <c r="AM134" s="16" t="str">
        <f>IF(ISERROR(VLOOKUP(CONCATENATE($A134,"_",AM$2),'Reference data SID'!$B:$M,12,FALSE)),"",VLOOKUP(CONCATENATE($A134,"_",AM$2),'Reference data SID'!$B:$M,12,FALSE))</f>
        <v/>
      </c>
      <c r="AN134" s="16" t="str">
        <f>IF(ISERROR(VLOOKUP(CONCATENATE($A134,"_",AN$2),'Reference data SID'!$B:$M,12,FALSE)),"",VLOOKUP(CONCATENATE($A134,"_",AN$2),'Reference data SID'!$B:$M,12,FALSE))</f>
        <v/>
      </c>
      <c r="AO134" s="16" t="str">
        <f>IF(ISERROR(VLOOKUP(CONCATENATE($A134,"_",AO$2),'Reference data SID'!$B:$M,12,FALSE)),"",VLOOKUP(CONCATENATE($A134,"_",AO$2),'Reference data SID'!$B:$M,12,FALSE))</f>
        <v/>
      </c>
      <c r="AP134" s="16" t="str">
        <f>IF(ISERROR(VLOOKUP(CONCATENATE($A134,"_",AP$2),'Reference data SID'!$B:$M,12,FALSE)),"",VLOOKUP(CONCATENATE($A134,"_",AP$2),'Reference data SID'!$B:$M,12,FALSE))</f>
        <v/>
      </c>
      <c r="AQ134" s="16" t="str">
        <f>IF(ISERROR(VLOOKUP(CONCATENATE($A134,"_",AQ$2),'Reference data SID'!$B:$M,12,FALSE)),"",VLOOKUP(CONCATENATE($A134,"_",AQ$2),'Reference data SID'!$B:$M,12,FALSE))</f>
        <v/>
      </c>
      <c r="AR134" s="16" t="str">
        <f>IF(ISERROR(VLOOKUP(CONCATENATE($A134,"_",AR$2),'Reference data SID'!$B:$M,12,FALSE)),"",VLOOKUP(CONCATENATE($A134,"_",AR$2),'Reference data SID'!$B:$M,12,FALSE))</f>
        <v/>
      </c>
      <c r="AS134" s="16" t="str">
        <f>IF(ISERROR(VLOOKUP(CONCATENATE($A134,"_",AS$2),'Reference data SID'!$B:$M,12,FALSE)),"",VLOOKUP(CONCATENATE($A134,"_",AS$2),'Reference data SID'!$B:$M,12,FALSE))</f>
        <v/>
      </c>
      <c r="AT134" s="16" t="str">
        <f>IF(ISERROR(VLOOKUP(CONCATENATE($A134,"_",AT$2),'Reference data SID'!$B:$M,12,FALSE)),"",VLOOKUP(CONCATENATE($A134,"_",AT$2),'Reference data SID'!$B:$M,12,FALSE))</f>
        <v/>
      </c>
    </row>
    <row r="135" spans="1:46" x14ac:dyDescent="0.25">
      <c r="A135">
        <v>131</v>
      </c>
      <c r="B135" s="16" t="str">
        <f>IF(ISERROR(VLOOKUP(CONCATENATE($A135,"_",B$2),'Reference data SID'!$B:$M,12,FALSE)),"",VLOOKUP(CONCATENATE($A135,"_",B$2),'Reference data SID'!$B:$M,12,FALSE))</f>
        <v/>
      </c>
      <c r="C135" s="16" t="str">
        <f>IF(ISERROR(VLOOKUP(CONCATENATE($A135,"_",C$2),'Reference data SID'!$B:$M,12,FALSE)),"",VLOOKUP(CONCATENATE($A135,"_",C$2),'Reference data SID'!$B:$M,12,FALSE))</f>
        <v/>
      </c>
      <c r="D135" s="16" t="str">
        <f>IF(ISERROR(VLOOKUP(CONCATENATE($A135,"_",D$2),'Reference data SID'!$B:$M,12,FALSE)),"",VLOOKUP(CONCATENATE($A135,"_",D$2),'Reference data SID'!$B:$M,12,FALSE))</f>
        <v/>
      </c>
      <c r="E135" s="16" t="str">
        <f>IF(ISERROR(VLOOKUP(CONCATENATE($A135,"_",E$2),'Reference data SID'!$B:$M,12,FALSE)),"",VLOOKUP(CONCATENATE($A135,"_",E$2),'Reference data SID'!$B:$M,12,FALSE))</f>
        <v/>
      </c>
      <c r="F135" s="16" t="str">
        <f>IF(ISERROR(VLOOKUP(CONCATENATE($A135,"_",F$2),'Reference data SID'!$B:$M,12,FALSE)),"",VLOOKUP(CONCATENATE($A135,"_",F$2),'Reference data SID'!$B:$M,12,FALSE))</f>
        <v/>
      </c>
      <c r="G135" s="16" t="str">
        <f>IF(ISERROR(VLOOKUP(CONCATENATE($A135,"_",G$2),'Reference data SID'!$B:$M,12,FALSE)),"",VLOOKUP(CONCATENATE($A135,"_",G$2),'Reference data SID'!$B:$M,12,FALSE))</f>
        <v/>
      </c>
      <c r="H135" s="16" t="str">
        <f>IF(ISERROR(VLOOKUP(CONCATENATE($A135,"_",H$2),'Reference data SID'!$B:$M,12,FALSE)),"",VLOOKUP(CONCATENATE($A135,"_",H$2),'Reference data SID'!$B:$M,12,FALSE))</f>
        <v/>
      </c>
      <c r="I135" s="16" t="str">
        <f>IF(ISERROR(VLOOKUP(CONCATENATE($A135,"_",I$2),'Reference data SID'!$B:$M,12,FALSE)),"",VLOOKUP(CONCATENATE($A135,"_",I$2),'Reference data SID'!$B:$M,12,FALSE))</f>
        <v/>
      </c>
      <c r="J135" s="16" t="str">
        <f>IF(ISERROR(VLOOKUP(CONCATENATE($A135,"_",J$2),'Reference data SID'!$B:$M,12,FALSE)),"",VLOOKUP(CONCATENATE($A135,"_",J$2),'Reference data SID'!$B:$M,12,FALSE))</f>
        <v/>
      </c>
      <c r="K135" s="16" t="str">
        <f>IF(ISERROR(VLOOKUP(CONCATENATE($A135,"_",K$2),'Reference data SID'!$B:$M,12,FALSE)),"",VLOOKUP(CONCATENATE($A135,"_",K$2),'Reference data SID'!$B:$M,12,FALSE))</f>
        <v/>
      </c>
      <c r="L135" s="16" t="str">
        <f>IF(ISERROR(VLOOKUP(CONCATENATE($A135,"_",L$2),'Reference data SID'!$B:$M,12,FALSE)),"",VLOOKUP(CONCATENATE($A135,"_",L$2),'Reference data SID'!$B:$M,12,FALSE))</f>
        <v/>
      </c>
      <c r="M135" s="16" t="str">
        <f>IF(ISERROR(VLOOKUP(CONCATENATE($A135,"_",M$2),'Reference data SID'!$B:$M,12,FALSE)),"",VLOOKUP(CONCATENATE($A135,"_",M$2),'Reference data SID'!$B:$M,12,FALSE))</f>
        <v/>
      </c>
      <c r="N135" s="16" t="str">
        <f>IF(ISERROR(VLOOKUP(CONCATENATE($A135,"_",N$2),'Reference data SID'!$B:$M,12,FALSE)),"",VLOOKUP(CONCATENATE($A135,"_",N$2),'Reference data SID'!$B:$M,12,FALSE))</f>
        <v/>
      </c>
      <c r="O135" s="16" t="str">
        <f>IF(ISERROR(VLOOKUP(CONCATENATE($A135,"_",O$2),'Reference data SID'!$B:$M,12,FALSE)),"",VLOOKUP(CONCATENATE($A135,"_",O$2),'Reference data SID'!$B:$M,12,FALSE))</f>
        <v/>
      </c>
      <c r="P135" s="16" t="str">
        <f>IF(ISERROR(VLOOKUP(CONCATENATE($A135,"_",P$2),'Reference data SID'!$B:$M,12,FALSE)),"",VLOOKUP(CONCATENATE($A135,"_",P$2),'Reference data SID'!$B:$M,12,FALSE))</f>
        <v/>
      </c>
      <c r="Q135" s="16" t="str">
        <f>IF(ISERROR(VLOOKUP(CONCATENATE($A135,"_",Q$2),'Reference data SID'!$B:$M,12,FALSE)),"",VLOOKUP(CONCATENATE($A135,"_",Q$2),'Reference data SID'!$B:$M,12,FALSE))</f>
        <v/>
      </c>
      <c r="R135" s="16" t="str">
        <f>IF(ISERROR(VLOOKUP(CONCATENATE($A135,"_",R$2),'Reference data SID'!$B:$M,12,FALSE)),"",VLOOKUP(CONCATENATE($A135,"_",R$2),'Reference data SID'!$B:$M,12,FALSE))</f>
        <v/>
      </c>
      <c r="S135" s="16" t="str">
        <f>IF(ISERROR(VLOOKUP(CONCATENATE($A135,"_",S$2),'Reference data SID'!$B:$M,12,FALSE)),"",VLOOKUP(CONCATENATE($A135,"_",S$2),'Reference data SID'!$B:$M,12,FALSE))</f>
        <v/>
      </c>
      <c r="T135" s="16" t="str">
        <f>IF(ISERROR(VLOOKUP(CONCATENATE($A135,"_",T$2),'Reference data SID'!$B:$M,12,FALSE)),"",VLOOKUP(CONCATENATE($A135,"_",T$2),'Reference data SID'!$B:$M,12,FALSE))</f>
        <v/>
      </c>
      <c r="U135" s="16" t="str">
        <f>IF(ISERROR(VLOOKUP(CONCATENATE($A135,"_",U$2),'Reference data SID'!$B:$M,12,FALSE)),"",VLOOKUP(CONCATENATE($A135,"_",U$2),'Reference data SID'!$B:$M,12,FALSE))</f>
        <v/>
      </c>
      <c r="V135" s="16" t="str">
        <f>IF(ISERROR(VLOOKUP(CONCATENATE($A135,"_",V$2),'Reference data SID'!$B:$M,12,FALSE)),"",VLOOKUP(CONCATENATE($A135,"_",V$2),'Reference data SID'!$B:$M,12,FALSE))</f>
        <v/>
      </c>
      <c r="W135" s="16" t="str">
        <f>IF(ISERROR(VLOOKUP(CONCATENATE($A135,"_",W$2),'Reference data SID'!$B:$M,12,FALSE)),"",VLOOKUP(CONCATENATE($A135,"_",W$2),'Reference data SID'!$B:$M,12,FALSE))</f>
        <v/>
      </c>
      <c r="X135" s="16" t="str">
        <f>IF(ISERROR(VLOOKUP(CONCATENATE($A135,"_",X$2),'Reference data SID'!$B:$M,12,FALSE)),"",VLOOKUP(CONCATENATE($A135,"_",X$2),'Reference data SID'!$B:$M,12,FALSE))</f>
        <v/>
      </c>
      <c r="Y135" s="17" t="str">
        <f>IF(ISERROR(VLOOKUP(CONCATENATE($A135,"_",Y$2),'Reference data SID'!$B:$M,12,FALSE)),"",VLOOKUP(CONCATENATE($A135,"_",Y$2),'Reference data SID'!$B:$M,12,FALSE))</f>
        <v>-</v>
      </c>
      <c r="Z135" s="16" t="str">
        <f>IF(ISERROR(VLOOKUP(CONCATENATE($A135,"_",Z$2),'Reference data SID'!$B:$M,12,FALSE)),"",VLOOKUP(CONCATENATE($A135,"_",Z$2),'Reference data SID'!$B:$M,12,FALSE))</f>
        <v/>
      </c>
      <c r="AA135" s="16" t="str">
        <f>IF(ISERROR(VLOOKUP(CONCATENATE($A135,"_",AA$2),'Reference data SID'!$B:$M,12,FALSE)),"",VLOOKUP(CONCATENATE($A135,"_",AA$2),'Reference data SID'!$B:$M,12,FALSE))</f>
        <v/>
      </c>
      <c r="AB135" s="16" t="str">
        <f>IF(ISERROR(VLOOKUP(CONCATENATE($A135,"_",AB$2),'Reference data SID'!$B:$M,12,FALSE)),"",VLOOKUP(CONCATENATE($A135,"_",AB$2),'Reference data SID'!$B:$M,12,FALSE))</f>
        <v/>
      </c>
      <c r="AC135" s="16" t="str">
        <f>IF(ISERROR(VLOOKUP(CONCATENATE($A135,"_",AC$2),'Reference data SID'!$B:$M,12,FALSE)),"",VLOOKUP(CONCATENATE($A135,"_",AC$2),'Reference data SID'!$B:$M,12,FALSE))</f>
        <v/>
      </c>
      <c r="AD135" s="16" t="str">
        <f>IF(ISERROR(VLOOKUP(CONCATENATE($A135,"_",AD$2),'Reference data SID'!$B:$M,12,FALSE)),"",VLOOKUP(CONCATENATE($A135,"_",AD$2),'Reference data SID'!$B:$M,12,FALSE))</f>
        <v/>
      </c>
      <c r="AE135" s="16" t="str">
        <f>IF(ISERROR(VLOOKUP(CONCATENATE($A135,"_",AE$2),'Reference data SID'!$B:$M,12,FALSE)),"",VLOOKUP(CONCATENATE($A135,"_",AE$2),'Reference data SID'!$B:$M,12,FALSE))</f>
        <v/>
      </c>
      <c r="AF135" s="16" t="str">
        <f>IF(ISERROR(VLOOKUP(CONCATENATE($A135,"_",AF$2),'Reference data SID'!$B:$M,12,FALSE)),"",VLOOKUP(CONCATENATE($A135,"_",AF$2),'Reference data SID'!$B:$M,12,FALSE))</f>
        <v/>
      </c>
      <c r="AG135" s="16" t="str">
        <f>IF(ISERROR(VLOOKUP(CONCATENATE($A135,"_",AG$2),'Reference data SID'!$B:$M,12,FALSE)),"",VLOOKUP(CONCATENATE($A135,"_",AG$2),'Reference data SID'!$B:$M,12,FALSE))</f>
        <v/>
      </c>
      <c r="AH135" s="16" t="str">
        <f>IF(ISERROR(VLOOKUP(CONCATENATE($A135,"_",AH$2),'Reference data SID'!$B:$M,12,FALSE)),"",VLOOKUP(CONCATENATE($A135,"_",AH$2),'Reference data SID'!$B:$M,12,FALSE))</f>
        <v/>
      </c>
      <c r="AI135" s="16" t="str">
        <f>IF(ISERROR(VLOOKUP(CONCATENATE($A135,"_",AI$2),'Reference data SID'!$B:$M,12,FALSE)),"",VLOOKUP(CONCATENATE($A135,"_",AI$2),'Reference data SID'!$B:$M,12,FALSE))</f>
        <v/>
      </c>
      <c r="AJ135" s="16" t="str">
        <f>IF(ISERROR(VLOOKUP(CONCATENATE($A135,"_",AJ$2),'Reference data SID'!$B:$M,12,FALSE)),"",VLOOKUP(CONCATENATE($A135,"_",AJ$2),'Reference data SID'!$B:$M,12,FALSE))</f>
        <v/>
      </c>
      <c r="AK135" s="16" t="str">
        <f>IF(ISERROR(VLOOKUP(CONCATENATE($A135,"_",AK$2),'Reference data SID'!$B:$M,12,FALSE)),"",VLOOKUP(CONCATENATE($A135,"_",AK$2),'Reference data SID'!$B:$M,12,FALSE))</f>
        <v/>
      </c>
      <c r="AL135" s="16" t="str">
        <f>IF(ISERROR(VLOOKUP(CONCATENATE($A135,"_",AL$2),'Reference data SID'!$B:$M,12,FALSE)),"",VLOOKUP(CONCATENATE($A135,"_",AL$2),'Reference data SID'!$B:$M,12,FALSE))</f>
        <v/>
      </c>
      <c r="AM135" s="16" t="str">
        <f>IF(ISERROR(VLOOKUP(CONCATENATE($A135,"_",AM$2),'Reference data SID'!$B:$M,12,FALSE)),"",VLOOKUP(CONCATENATE($A135,"_",AM$2),'Reference data SID'!$B:$M,12,FALSE))</f>
        <v/>
      </c>
      <c r="AN135" s="16" t="str">
        <f>IF(ISERROR(VLOOKUP(CONCATENATE($A135,"_",AN$2),'Reference data SID'!$B:$M,12,FALSE)),"",VLOOKUP(CONCATENATE($A135,"_",AN$2),'Reference data SID'!$B:$M,12,FALSE))</f>
        <v/>
      </c>
      <c r="AO135" s="16" t="str">
        <f>IF(ISERROR(VLOOKUP(CONCATENATE($A135,"_",AO$2),'Reference data SID'!$B:$M,12,FALSE)),"",VLOOKUP(CONCATENATE($A135,"_",AO$2),'Reference data SID'!$B:$M,12,FALSE))</f>
        <v/>
      </c>
      <c r="AP135" s="16" t="str">
        <f>IF(ISERROR(VLOOKUP(CONCATENATE($A135,"_",AP$2),'Reference data SID'!$B:$M,12,FALSE)),"",VLOOKUP(CONCATENATE($A135,"_",AP$2),'Reference data SID'!$B:$M,12,FALSE))</f>
        <v/>
      </c>
      <c r="AQ135" s="16" t="str">
        <f>IF(ISERROR(VLOOKUP(CONCATENATE($A135,"_",AQ$2),'Reference data SID'!$B:$M,12,FALSE)),"",VLOOKUP(CONCATENATE($A135,"_",AQ$2),'Reference data SID'!$B:$M,12,FALSE))</f>
        <v/>
      </c>
      <c r="AR135" s="16" t="str">
        <f>IF(ISERROR(VLOOKUP(CONCATENATE($A135,"_",AR$2),'Reference data SID'!$B:$M,12,FALSE)),"",VLOOKUP(CONCATENATE($A135,"_",AR$2),'Reference data SID'!$B:$M,12,FALSE))</f>
        <v/>
      </c>
      <c r="AS135" s="16" t="str">
        <f>IF(ISERROR(VLOOKUP(CONCATENATE($A135,"_",AS$2),'Reference data SID'!$B:$M,12,FALSE)),"",VLOOKUP(CONCATENATE($A135,"_",AS$2),'Reference data SID'!$B:$M,12,FALSE))</f>
        <v/>
      </c>
      <c r="AT135" s="16" t="str">
        <f>IF(ISERROR(VLOOKUP(CONCATENATE($A135,"_",AT$2),'Reference data SID'!$B:$M,12,FALSE)),"",VLOOKUP(CONCATENATE($A135,"_",AT$2),'Reference data SID'!$B:$M,12,FALSE))</f>
        <v/>
      </c>
    </row>
    <row r="136" spans="1:46" x14ac:dyDescent="0.25">
      <c r="A136">
        <v>132</v>
      </c>
      <c r="B136" s="16" t="str">
        <f>IF(ISERROR(VLOOKUP(CONCATENATE($A136,"_",B$2),'Reference data SID'!$B:$M,12,FALSE)),"",VLOOKUP(CONCATENATE($A136,"_",B$2),'Reference data SID'!$B:$M,12,FALSE))</f>
        <v/>
      </c>
      <c r="C136" s="16" t="str">
        <f>IF(ISERROR(VLOOKUP(CONCATENATE($A136,"_",C$2),'Reference data SID'!$B:$M,12,FALSE)),"",VLOOKUP(CONCATENATE($A136,"_",C$2),'Reference data SID'!$B:$M,12,FALSE))</f>
        <v/>
      </c>
      <c r="D136" s="16" t="str">
        <f>IF(ISERROR(VLOOKUP(CONCATENATE($A136,"_",D$2),'Reference data SID'!$B:$M,12,FALSE)),"",VLOOKUP(CONCATENATE($A136,"_",D$2),'Reference data SID'!$B:$M,12,FALSE))</f>
        <v/>
      </c>
      <c r="E136" s="16" t="str">
        <f>IF(ISERROR(VLOOKUP(CONCATENATE($A136,"_",E$2),'Reference data SID'!$B:$M,12,FALSE)),"",VLOOKUP(CONCATENATE($A136,"_",E$2),'Reference data SID'!$B:$M,12,FALSE))</f>
        <v/>
      </c>
      <c r="F136" s="16" t="str">
        <f>IF(ISERROR(VLOOKUP(CONCATENATE($A136,"_",F$2),'Reference data SID'!$B:$M,12,FALSE)),"",VLOOKUP(CONCATENATE($A136,"_",F$2),'Reference data SID'!$B:$M,12,FALSE))</f>
        <v/>
      </c>
      <c r="G136" s="16" t="str">
        <f>IF(ISERROR(VLOOKUP(CONCATENATE($A136,"_",G$2),'Reference data SID'!$B:$M,12,FALSE)),"",VLOOKUP(CONCATENATE($A136,"_",G$2),'Reference data SID'!$B:$M,12,FALSE))</f>
        <v/>
      </c>
      <c r="H136" s="16" t="str">
        <f>IF(ISERROR(VLOOKUP(CONCATENATE($A136,"_",H$2),'Reference data SID'!$B:$M,12,FALSE)),"",VLOOKUP(CONCATENATE($A136,"_",H$2),'Reference data SID'!$B:$M,12,FALSE))</f>
        <v/>
      </c>
      <c r="I136" s="16" t="str">
        <f>IF(ISERROR(VLOOKUP(CONCATENATE($A136,"_",I$2),'Reference data SID'!$B:$M,12,FALSE)),"",VLOOKUP(CONCATENATE($A136,"_",I$2),'Reference data SID'!$B:$M,12,FALSE))</f>
        <v/>
      </c>
      <c r="J136" s="16" t="str">
        <f>IF(ISERROR(VLOOKUP(CONCATENATE($A136,"_",J$2),'Reference data SID'!$B:$M,12,FALSE)),"",VLOOKUP(CONCATENATE($A136,"_",J$2),'Reference data SID'!$B:$M,12,FALSE))</f>
        <v/>
      </c>
      <c r="K136" s="16" t="str">
        <f>IF(ISERROR(VLOOKUP(CONCATENATE($A136,"_",K$2),'Reference data SID'!$B:$M,12,FALSE)),"",VLOOKUP(CONCATENATE($A136,"_",K$2),'Reference data SID'!$B:$M,12,FALSE))</f>
        <v/>
      </c>
      <c r="L136" s="16" t="str">
        <f>IF(ISERROR(VLOOKUP(CONCATENATE($A136,"_",L$2),'Reference data SID'!$B:$M,12,FALSE)),"",VLOOKUP(CONCATENATE($A136,"_",L$2),'Reference data SID'!$B:$M,12,FALSE))</f>
        <v/>
      </c>
      <c r="M136" s="16" t="str">
        <f>IF(ISERROR(VLOOKUP(CONCATENATE($A136,"_",M$2),'Reference data SID'!$B:$M,12,FALSE)),"",VLOOKUP(CONCATENATE($A136,"_",M$2),'Reference data SID'!$B:$M,12,FALSE))</f>
        <v/>
      </c>
      <c r="N136" s="16" t="str">
        <f>IF(ISERROR(VLOOKUP(CONCATENATE($A136,"_",N$2),'Reference data SID'!$B:$M,12,FALSE)),"",VLOOKUP(CONCATENATE($A136,"_",N$2),'Reference data SID'!$B:$M,12,FALSE))</f>
        <v/>
      </c>
      <c r="O136" s="16" t="str">
        <f>IF(ISERROR(VLOOKUP(CONCATENATE($A136,"_",O$2),'Reference data SID'!$B:$M,12,FALSE)),"",VLOOKUP(CONCATENATE($A136,"_",O$2),'Reference data SID'!$B:$M,12,FALSE))</f>
        <v/>
      </c>
      <c r="P136" s="16" t="str">
        <f>IF(ISERROR(VLOOKUP(CONCATENATE($A136,"_",P$2),'Reference data SID'!$B:$M,12,FALSE)),"",VLOOKUP(CONCATENATE($A136,"_",P$2),'Reference data SID'!$B:$M,12,FALSE))</f>
        <v/>
      </c>
      <c r="Q136" s="16" t="str">
        <f>IF(ISERROR(VLOOKUP(CONCATENATE($A136,"_",Q$2),'Reference data SID'!$B:$M,12,FALSE)),"",VLOOKUP(CONCATENATE($A136,"_",Q$2),'Reference data SID'!$B:$M,12,FALSE))</f>
        <v/>
      </c>
      <c r="R136" s="16" t="str">
        <f>IF(ISERROR(VLOOKUP(CONCATENATE($A136,"_",R$2),'Reference data SID'!$B:$M,12,FALSE)),"",VLOOKUP(CONCATENATE($A136,"_",R$2),'Reference data SID'!$B:$M,12,FALSE))</f>
        <v/>
      </c>
      <c r="S136" s="16" t="str">
        <f>IF(ISERROR(VLOOKUP(CONCATENATE($A136,"_",S$2),'Reference data SID'!$B:$M,12,FALSE)),"",VLOOKUP(CONCATENATE($A136,"_",S$2),'Reference data SID'!$B:$M,12,FALSE))</f>
        <v/>
      </c>
      <c r="T136" s="16" t="str">
        <f>IF(ISERROR(VLOOKUP(CONCATENATE($A136,"_",T$2),'Reference data SID'!$B:$M,12,FALSE)),"",VLOOKUP(CONCATENATE($A136,"_",T$2),'Reference data SID'!$B:$M,12,FALSE))</f>
        <v/>
      </c>
      <c r="U136" s="16" t="str">
        <f>IF(ISERROR(VLOOKUP(CONCATENATE($A136,"_",U$2),'Reference data SID'!$B:$M,12,FALSE)),"",VLOOKUP(CONCATENATE($A136,"_",U$2),'Reference data SID'!$B:$M,12,FALSE))</f>
        <v/>
      </c>
      <c r="V136" s="16" t="str">
        <f>IF(ISERROR(VLOOKUP(CONCATENATE($A136,"_",V$2),'Reference data SID'!$B:$M,12,FALSE)),"",VLOOKUP(CONCATENATE($A136,"_",V$2),'Reference data SID'!$B:$M,12,FALSE))</f>
        <v/>
      </c>
      <c r="W136" s="16" t="str">
        <f>IF(ISERROR(VLOOKUP(CONCATENATE($A136,"_",W$2),'Reference data SID'!$B:$M,12,FALSE)),"",VLOOKUP(CONCATENATE($A136,"_",W$2),'Reference data SID'!$B:$M,12,FALSE))</f>
        <v/>
      </c>
      <c r="X136" s="16" t="str">
        <f>IF(ISERROR(VLOOKUP(CONCATENATE($A136,"_",X$2),'Reference data SID'!$B:$M,12,FALSE)),"",VLOOKUP(CONCATENATE($A136,"_",X$2),'Reference data SID'!$B:$M,12,FALSE))</f>
        <v/>
      </c>
      <c r="Y136" s="17" t="str">
        <f>IF(ISERROR(VLOOKUP(CONCATENATE($A136,"_",Y$2),'Reference data SID'!$B:$M,12,FALSE)),"",VLOOKUP(CONCATENATE($A136,"_",Y$2),'Reference data SID'!$B:$M,12,FALSE))</f>
        <v>-</v>
      </c>
      <c r="Z136" s="16" t="str">
        <f>IF(ISERROR(VLOOKUP(CONCATENATE($A136,"_",Z$2),'Reference data SID'!$B:$M,12,FALSE)),"",VLOOKUP(CONCATENATE($A136,"_",Z$2),'Reference data SID'!$B:$M,12,FALSE))</f>
        <v/>
      </c>
      <c r="AA136" s="16" t="str">
        <f>IF(ISERROR(VLOOKUP(CONCATENATE($A136,"_",AA$2),'Reference data SID'!$B:$M,12,FALSE)),"",VLOOKUP(CONCATENATE($A136,"_",AA$2),'Reference data SID'!$B:$M,12,FALSE))</f>
        <v/>
      </c>
      <c r="AB136" s="16" t="str">
        <f>IF(ISERROR(VLOOKUP(CONCATENATE($A136,"_",AB$2),'Reference data SID'!$B:$M,12,FALSE)),"",VLOOKUP(CONCATENATE($A136,"_",AB$2),'Reference data SID'!$B:$M,12,FALSE))</f>
        <v/>
      </c>
      <c r="AC136" s="16" t="str">
        <f>IF(ISERROR(VLOOKUP(CONCATENATE($A136,"_",AC$2),'Reference data SID'!$B:$M,12,FALSE)),"",VLOOKUP(CONCATENATE($A136,"_",AC$2),'Reference data SID'!$B:$M,12,FALSE))</f>
        <v/>
      </c>
      <c r="AD136" s="16" t="str">
        <f>IF(ISERROR(VLOOKUP(CONCATENATE($A136,"_",AD$2),'Reference data SID'!$B:$M,12,FALSE)),"",VLOOKUP(CONCATENATE($A136,"_",AD$2),'Reference data SID'!$B:$M,12,FALSE))</f>
        <v/>
      </c>
      <c r="AE136" s="16" t="str">
        <f>IF(ISERROR(VLOOKUP(CONCATENATE($A136,"_",AE$2),'Reference data SID'!$B:$M,12,FALSE)),"",VLOOKUP(CONCATENATE($A136,"_",AE$2),'Reference data SID'!$B:$M,12,FALSE))</f>
        <v/>
      </c>
      <c r="AF136" s="16" t="str">
        <f>IF(ISERROR(VLOOKUP(CONCATENATE($A136,"_",AF$2),'Reference data SID'!$B:$M,12,FALSE)),"",VLOOKUP(CONCATENATE($A136,"_",AF$2),'Reference data SID'!$B:$M,12,FALSE))</f>
        <v/>
      </c>
      <c r="AG136" s="16" t="str">
        <f>IF(ISERROR(VLOOKUP(CONCATENATE($A136,"_",AG$2),'Reference data SID'!$B:$M,12,FALSE)),"",VLOOKUP(CONCATENATE($A136,"_",AG$2),'Reference data SID'!$B:$M,12,FALSE))</f>
        <v/>
      </c>
      <c r="AH136" s="16" t="str">
        <f>IF(ISERROR(VLOOKUP(CONCATENATE($A136,"_",AH$2),'Reference data SID'!$B:$M,12,FALSE)),"",VLOOKUP(CONCATENATE($A136,"_",AH$2),'Reference data SID'!$B:$M,12,FALSE))</f>
        <v/>
      </c>
      <c r="AI136" s="16" t="str">
        <f>IF(ISERROR(VLOOKUP(CONCATENATE($A136,"_",AI$2),'Reference data SID'!$B:$M,12,FALSE)),"",VLOOKUP(CONCATENATE($A136,"_",AI$2),'Reference data SID'!$B:$M,12,FALSE))</f>
        <v/>
      </c>
      <c r="AJ136" s="16" t="str">
        <f>IF(ISERROR(VLOOKUP(CONCATENATE($A136,"_",AJ$2),'Reference data SID'!$B:$M,12,FALSE)),"",VLOOKUP(CONCATENATE($A136,"_",AJ$2),'Reference data SID'!$B:$M,12,FALSE))</f>
        <v/>
      </c>
      <c r="AK136" s="16" t="str">
        <f>IF(ISERROR(VLOOKUP(CONCATENATE($A136,"_",AK$2),'Reference data SID'!$B:$M,12,FALSE)),"",VLOOKUP(CONCATENATE($A136,"_",AK$2),'Reference data SID'!$B:$M,12,FALSE))</f>
        <v/>
      </c>
      <c r="AL136" s="16" t="str">
        <f>IF(ISERROR(VLOOKUP(CONCATENATE($A136,"_",AL$2),'Reference data SID'!$B:$M,12,FALSE)),"",VLOOKUP(CONCATENATE($A136,"_",AL$2),'Reference data SID'!$B:$M,12,FALSE))</f>
        <v/>
      </c>
      <c r="AM136" s="16" t="str">
        <f>IF(ISERROR(VLOOKUP(CONCATENATE($A136,"_",AM$2),'Reference data SID'!$B:$M,12,FALSE)),"",VLOOKUP(CONCATENATE($A136,"_",AM$2),'Reference data SID'!$B:$M,12,FALSE))</f>
        <v/>
      </c>
      <c r="AN136" s="16" t="str">
        <f>IF(ISERROR(VLOOKUP(CONCATENATE($A136,"_",AN$2),'Reference data SID'!$B:$M,12,FALSE)),"",VLOOKUP(CONCATENATE($A136,"_",AN$2),'Reference data SID'!$B:$M,12,FALSE))</f>
        <v/>
      </c>
      <c r="AO136" s="16" t="str">
        <f>IF(ISERROR(VLOOKUP(CONCATENATE($A136,"_",AO$2),'Reference data SID'!$B:$M,12,FALSE)),"",VLOOKUP(CONCATENATE($A136,"_",AO$2),'Reference data SID'!$B:$M,12,FALSE))</f>
        <v/>
      </c>
      <c r="AP136" s="16" t="str">
        <f>IF(ISERROR(VLOOKUP(CONCATENATE($A136,"_",AP$2),'Reference data SID'!$B:$M,12,FALSE)),"",VLOOKUP(CONCATENATE($A136,"_",AP$2),'Reference data SID'!$B:$M,12,FALSE))</f>
        <v/>
      </c>
      <c r="AQ136" s="16" t="str">
        <f>IF(ISERROR(VLOOKUP(CONCATENATE($A136,"_",AQ$2),'Reference data SID'!$B:$M,12,FALSE)),"",VLOOKUP(CONCATENATE($A136,"_",AQ$2),'Reference data SID'!$B:$M,12,FALSE))</f>
        <v/>
      </c>
      <c r="AR136" s="16" t="str">
        <f>IF(ISERROR(VLOOKUP(CONCATENATE($A136,"_",AR$2),'Reference data SID'!$B:$M,12,FALSE)),"",VLOOKUP(CONCATENATE($A136,"_",AR$2),'Reference data SID'!$B:$M,12,FALSE))</f>
        <v/>
      </c>
      <c r="AS136" s="16" t="str">
        <f>IF(ISERROR(VLOOKUP(CONCATENATE($A136,"_",AS$2),'Reference data SID'!$B:$M,12,FALSE)),"",VLOOKUP(CONCATENATE($A136,"_",AS$2),'Reference data SID'!$B:$M,12,FALSE))</f>
        <v/>
      </c>
      <c r="AT136" s="16" t="str">
        <f>IF(ISERROR(VLOOKUP(CONCATENATE($A136,"_",AT$2),'Reference data SID'!$B:$M,12,FALSE)),"",VLOOKUP(CONCATENATE($A136,"_",AT$2),'Reference data SID'!$B:$M,12,FALSE))</f>
        <v/>
      </c>
    </row>
    <row r="137" spans="1:46" x14ac:dyDescent="0.25">
      <c r="A137">
        <v>133</v>
      </c>
      <c r="B137" s="16" t="str">
        <f>IF(ISERROR(VLOOKUP(CONCATENATE($A137,"_",B$2),'Reference data SID'!$B:$M,12,FALSE)),"",VLOOKUP(CONCATENATE($A137,"_",B$2),'Reference data SID'!$B:$M,12,FALSE))</f>
        <v/>
      </c>
      <c r="C137" s="16" t="str">
        <f>IF(ISERROR(VLOOKUP(CONCATENATE($A137,"_",C$2),'Reference data SID'!$B:$M,12,FALSE)),"",VLOOKUP(CONCATENATE($A137,"_",C$2),'Reference data SID'!$B:$M,12,FALSE))</f>
        <v/>
      </c>
      <c r="D137" s="16" t="str">
        <f>IF(ISERROR(VLOOKUP(CONCATENATE($A137,"_",D$2),'Reference data SID'!$B:$M,12,FALSE)),"",VLOOKUP(CONCATENATE($A137,"_",D$2),'Reference data SID'!$B:$M,12,FALSE))</f>
        <v/>
      </c>
      <c r="E137" s="16" t="str">
        <f>IF(ISERROR(VLOOKUP(CONCATENATE($A137,"_",E$2),'Reference data SID'!$B:$M,12,FALSE)),"",VLOOKUP(CONCATENATE($A137,"_",E$2),'Reference data SID'!$B:$M,12,FALSE))</f>
        <v/>
      </c>
      <c r="F137" s="16" t="str">
        <f>IF(ISERROR(VLOOKUP(CONCATENATE($A137,"_",F$2),'Reference data SID'!$B:$M,12,FALSE)),"",VLOOKUP(CONCATENATE($A137,"_",F$2),'Reference data SID'!$B:$M,12,FALSE))</f>
        <v/>
      </c>
      <c r="G137" s="16" t="str">
        <f>IF(ISERROR(VLOOKUP(CONCATENATE($A137,"_",G$2),'Reference data SID'!$B:$M,12,FALSE)),"",VLOOKUP(CONCATENATE($A137,"_",G$2),'Reference data SID'!$B:$M,12,FALSE))</f>
        <v/>
      </c>
      <c r="H137" s="16" t="str">
        <f>IF(ISERROR(VLOOKUP(CONCATENATE($A137,"_",H$2),'Reference data SID'!$B:$M,12,FALSE)),"",VLOOKUP(CONCATENATE($A137,"_",H$2),'Reference data SID'!$B:$M,12,FALSE))</f>
        <v/>
      </c>
      <c r="I137" s="16" t="str">
        <f>IF(ISERROR(VLOOKUP(CONCATENATE($A137,"_",I$2),'Reference data SID'!$B:$M,12,FALSE)),"",VLOOKUP(CONCATENATE($A137,"_",I$2),'Reference data SID'!$B:$M,12,FALSE))</f>
        <v/>
      </c>
      <c r="J137" s="16" t="str">
        <f>IF(ISERROR(VLOOKUP(CONCATENATE($A137,"_",J$2),'Reference data SID'!$B:$M,12,FALSE)),"",VLOOKUP(CONCATENATE($A137,"_",J$2),'Reference data SID'!$B:$M,12,FALSE))</f>
        <v/>
      </c>
      <c r="K137" s="16" t="str">
        <f>IF(ISERROR(VLOOKUP(CONCATENATE($A137,"_",K$2),'Reference data SID'!$B:$M,12,FALSE)),"",VLOOKUP(CONCATENATE($A137,"_",K$2),'Reference data SID'!$B:$M,12,FALSE))</f>
        <v/>
      </c>
      <c r="L137" s="16" t="str">
        <f>IF(ISERROR(VLOOKUP(CONCATENATE($A137,"_",L$2),'Reference data SID'!$B:$M,12,FALSE)),"",VLOOKUP(CONCATENATE($A137,"_",L$2),'Reference data SID'!$B:$M,12,FALSE))</f>
        <v/>
      </c>
      <c r="M137" s="16" t="str">
        <f>IF(ISERROR(VLOOKUP(CONCATENATE($A137,"_",M$2),'Reference data SID'!$B:$M,12,FALSE)),"",VLOOKUP(CONCATENATE($A137,"_",M$2),'Reference data SID'!$B:$M,12,FALSE))</f>
        <v/>
      </c>
      <c r="N137" s="16" t="str">
        <f>IF(ISERROR(VLOOKUP(CONCATENATE($A137,"_",N$2),'Reference data SID'!$B:$M,12,FALSE)),"",VLOOKUP(CONCATENATE($A137,"_",N$2),'Reference data SID'!$B:$M,12,FALSE))</f>
        <v/>
      </c>
      <c r="O137" s="16" t="str">
        <f>IF(ISERROR(VLOOKUP(CONCATENATE($A137,"_",O$2),'Reference data SID'!$B:$M,12,FALSE)),"",VLOOKUP(CONCATENATE($A137,"_",O$2),'Reference data SID'!$B:$M,12,FALSE))</f>
        <v/>
      </c>
      <c r="P137" s="16" t="str">
        <f>IF(ISERROR(VLOOKUP(CONCATENATE($A137,"_",P$2),'Reference data SID'!$B:$M,12,FALSE)),"",VLOOKUP(CONCATENATE($A137,"_",P$2),'Reference data SID'!$B:$M,12,FALSE))</f>
        <v/>
      </c>
      <c r="Q137" s="16" t="str">
        <f>IF(ISERROR(VLOOKUP(CONCATENATE($A137,"_",Q$2),'Reference data SID'!$B:$M,12,FALSE)),"",VLOOKUP(CONCATENATE($A137,"_",Q$2),'Reference data SID'!$B:$M,12,FALSE))</f>
        <v/>
      </c>
      <c r="R137" s="16" t="str">
        <f>IF(ISERROR(VLOOKUP(CONCATENATE($A137,"_",R$2),'Reference data SID'!$B:$M,12,FALSE)),"",VLOOKUP(CONCATENATE($A137,"_",R$2),'Reference data SID'!$B:$M,12,FALSE))</f>
        <v/>
      </c>
      <c r="S137" s="16" t="str">
        <f>IF(ISERROR(VLOOKUP(CONCATENATE($A137,"_",S$2),'Reference data SID'!$B:$M,12,FALSE)),"",VLOOKUP(CONCATENATE($A137,"_",S$2),'Reference data SID'!$B:$M,12,FALSE))</f>
        <v/>
      </c>
      <c r="T137" s="16" t="str">
        <f>IF(ISERROR(VLOOKUP(CONCATENATE($A137,"_",T$2),'Reference data SID'!$B:$M,12,FALSE)),"",VLOOKUP(CONCATENATE($A137,"_",T$2),'Reference data SID'!$B:$M,12,FALSE))</f>
        <v/>
      </c>
      <c r="U137" s="16" t="str">
        <f>IF(ISERROR(VLOOKUP(CONCATENATE($A137,"_",U$2),'Reference data SID'!$B:$M,12,FALSE)),"",VLOOKUP(CONCATENATE($A137,"_",U$2),'Reference data SID'!$B:$M,12,FALSE))</f>
        <v/>
      </c>
      <c r="V137" s="16" t="str">
        <f>IF(ISERROR(VLOOKUP(CONCATENATE($A137,"_",V$2),'Reference data SID'!$B:$M,12,FALSE)),"",VLOOKUP(CONCATENATE($A137,"_",V$2),'Reference data SID'!$B:$M,12,FALSE))</f>
        <v/>
      </c>
      <c r="W137" s="16" t="str">
        <f>IF(ISERROR(VLOOKUP(CONCATENATE($A137,"_",W$2),'Reference data SID'!$B:$M,12,FALSE)),"",VLOOKUP(CONCATENATE($A137,"_",W$2),'Reference data SID'!$B:$M,12,FALSE))</f>
        <v/>
      </c>
      <c r="X137" s="16" t="str">
        <f>IF(ISERROR(VLOOKUP(CONCATENATE($A137,"_",X$2),'Reference data SID'!$B:$M,12,FALSE)),"",VLOOKUP(CONCATENATE($A137,"_",X$2),'Reference data SID'!$B:$M,12,FALSE))</f>
        <v/>
      </c>
      <c r="Y137" s="17" t="str">
        <f>IF(ISERROR(VLOOKUP(CONCATENATE($A137,"_",Y$2),'Reference data SID'!$B:$M,12,FALSE)),"",VLOOKUP(CONCATENATE($A137,"_",Y$2),'Reference data SID'!$B:$M,12,FALSE))</f>
        <v>-</v>
      </c>
      <c r="Z137" s="16" t="str">
        <f>IF(ISERROR(VLOOKUP(CONCATENATE($A137,"_",Z$2),'Reference data SID'!$B:$M,12,FALSE)),"",VLOOKUP(CONCATENATE($A137,"_",Z$2),'Reference data SID'!$B:$M,12,FALSE))</f>
        <v/>
      </c>
      <c r="AA137" s="16" t="str">
        <f>IF(ISERROR(VLOOKUP(CONCATENATE($A137,"_",AA$2),'Reference data SID'!$B:$M,12,FALSE)),"",VLOOKUP(CONCATENATE($A137,"_",AA$2),'Reference data SID'!$B:$M,12,FALSE))</f>
        <v/>
      </c>
      <c r="AB137" s="16" t="str">
        <f>IF(ISERROR(VLOOKUP(CONCATENATE($A137,"_",AB$2),'Reference data SID'!$B:$M,12,FALSE)),"",VLOOKUP(CONCATENATE($A137,"_",AB$2),'Reference data SID'!$B:$M,12,FALSE))</f>
        <v/>
      </c>
      <c r="AC137" s="16" t="str">
        <f>IF(ISERROR(VLOOKUP(CONCATENATE($A137,"_",AC$2),'Reference data SID'!$B:$M,12,FALSE)),"",VLOOKUP(CONCATENATE($A137,"_",AC$2),'Reference data SID'!$B:$M,12,FALSE))</f>
        <v/>
      </c>
      <c r="AD137" s="16" t="str">
        <f>IF(ISERROR(VLOOKUP(CONCATENATE($A137,"_",AD$2),'Reference data SID'!$B:$M,12,FALSE)),"",VLOOKUP(CONCATENATE($A137,"_",AD$2),'Reference data SID'!$B:$M,12,FALSE))</f>
        <v/>
      </c>
      <c r="AE137" s="16" t="str">
        <f>IF(ISERROR(VLOOKUP(CONCATENATE($A137,"_",AE$2),'Reference data SID'!$B:$M,12,FALSE)),"",VLOOKUP(CONCATENATE($A137,"_",AE$2),'Reference data SID'!$B:$M,12,FALSE))</f>
        <v/>
      </c>
      <c r="AF137" s="16" t="str">
        <f>IF(ISERROR(VLOOKUP(CONCATENATE($A137,"_",AF$2),'Reference data SID'!$B:$M,12,FALSE)),"",VLOOKUP(CONCATENATE($A137,"_",AF$2),'Reference data SID'!$B:$M,12,FALSE))</f>
        <v/>
      </c>
      <c r="AG137" s="16" t="str">
        <f>IF(ISERROR(VLOOKUP(CONCATENATE($A137,"_",AG$2),'Reference data SID'!$B:$M,12,FALSE)),"",VLOOKUP(CONCATENATE($A137,"_",AG$2),'Reference data SID'!$B:$M,12,FALSE))</f>
        <v/>
      </c>
      <c r="AH137" s="16" t="str">
        <f>IF(ISERROR(VLOOKUP(CONCATENATE($A137,"_",AH$2),'Reference data SID'!$B:$M,12,FALSE)),"",VLOOKUP(CONCATENATE($A137,"_",AH$2),'Reference data SID'!$B:$M,12,FALSE))</f>
        <v/>
      </c>
      <c r="AI137" s="16" t="str">
        <f>IF(ISERROR(VLOOKUP(CONCATENATE($A137,"_",AI$2),'Reference data SID'!$B:$M,12,FALSE)),"",VLOOKUP(CONCATENATE($A137,"_",AI$2),'Reference data SID'!$B:$M,12,FALSE))</f>
        <v/>
      </c>
      <c r="AJ137" s="16" t="str">
        <f>IF(ISERROR(VLOOKUP(CONCATENATE($A137,"_",AJ$2),'Reference data SID'!$B:$M,12,FALSE)),"",VLOOKUP(CONCATENATE($A137,"_",AJ$2),'Reference data SID'!$B:$M,12,FALSE))</f>
        <v/>
      </c>
      <c r="AK137" s="16" t="str">
        <f>IF(ISERROR(VLOOKUP(CONCATENATE($A137,"_",AK$2),'Reference data SID'!$B:$M,12,FALSE)),"",VLOOKUP(CONCATENATE($A137,"_",AK$2),'Reference data SID'!$B:$M,12,FALSE))</f>
        <v/>
      </c>
      <c r="AL137" s="16" t="str">
        <f>IF(ISERROR(VLOOKUP(CONCATENATE($A137,"_",AL$2),'Reference data SID'!$B:$M,12,FALSE)),"",VLOOKUP(CONCATENATE($A137,"_",AL$2),'Reference data SID'!$B:$M,12,FALSE))</f>
        <v/>
      </c>
      <c r="AM137" s="16" t="str">
        <f>IF(ISERROR(VLOOKUP(CONCATENATE($A137,"_",AM$2),'Reference data SID'!$B:$M,12,FALSE)),"",VLOOKUP(CONCATENATE($A137,"_",AM$2),'Reference data SID'!$B:$M,12,FALSE))</f>
        <v/>
      </c>
      <c r="AN137" s="16" t="str">
        <f>IF(ISERROR(VLOOKUP(CONCATENATE($A137,"_",AN$2),'Reference data SID'!$B:$M,12,FALSE)),"",VLOOKUP(CONCATENATE($A137,"_",AN$2),'Reference data SID'!$B:$M,12,FALSE))</f>
        <v/>
      </c>
      <c r="AO137" s="16" t="str">
        <f>IF(ISERROR(VLOOKUP(CONCATENATE($A137,"_",AO$2),'Reference data SID'!$B:$M,12,FALSE)),"",VLOOKUP(CONCATENATE($A137,"_",AO$2),'Reference data SID'!$B:$M,12,FALSE))</f>
        <v/>
      </c>
      <c r="AP137" s="16" t="str">
        <f>IF(ISERROR(VLOOKUP(CONCATENATE($A137,"_",AP$2),'Reference data SID'!$B:$M,12,FALSE)),"",VLOOKUP(CONCATENATE($A137,"_",AP$2),'Reference data SID'!$B:$M,12,FALSE))</f>
        <v/>
      </c>
      <c r="AQ137" s="16" t="str">
        <f>IF(ISERROR(VLOOKUP(CONCATENATE($A137,"_",AQ$2),'Reference data SID'!$B:$M,12,FALSE)),"",VLOOKUP(CONCATENATE($A137,"_",AQ$2),'Reference data SID'!$B:$M,12,FALSE))</f>
        <v/>
      </c>
      <c r="AR137" s="16" t="str">
        <f>IF(ISERROR(VLOOKUP(CONCATENATE($A137,"_",AR$2),'Reference data SID'!$B:$M,12,FALSE)),"",VLOOKUP(CONCATENATE($A137,"_",AR$2),'Reference data SID'!$B:$M,12,FALSE))</f>
        <v/>
      </c>
      <c r="AS137" s="16" t="str">
        <f>IF(ISERROR(VLOOKUP(CONCATENATE($A137,"_",AS$2),'Reference data SID'!$B:$M,12,FALSE)),"",VLOOKUP(CONCATENATE($A137,"_",AS$2),'Reference data SID'!$B:$M,12,FALSE))</f>
        <v/>
      </c>
      <c r="AT137" s="16" t="str">
        <f>IF(ISERROR(VLOOKUP(CONCATENATE($A137,"_",AT$2),'Reference data SID'!$B:$M,12,FALSE)),"",VLOOKUP(CONCATENATE($A137,"_",AT$2),'Reference data SID'!$B:$M,12,FALSE))</f>
        <v/>
      </c>
    </row>
    <row r="138" spans="1:46" x14ac:dyDescent="0.25">
      <c r="A138">
        <v>134</v>
      </c>
      <c r="B138" s="16" t="str">
        <f>IF(ISERROR(VLOOKUP(CONCATENATE($A138,"_",B$2),'Reference data SID'!$B:$M,12,FALSE)),"",VLOOKUP(CONCATENATE($A138,"_",B$2),'Reference data SID'!$B:$M,12,FALSE))</f>
        <v/>
      </c>
      <c r="C138" s="16" t="str">
        <f>IF(ISERROR(VLOOKUP(CONCATENATE($A138,"_",C$2),'Reference data SID'!$B:$M,12,FALSE)),"",VLOOKUP(CONCATENATE($A138,"_",C$2),'Reference data SID'!$B:$M,12,FALSE))</f>
        <v/>
      </c>
      <c r="D138" s="16" t="str">
        <f>IF(ISERROR(VLOOKUP(CONCATENATE($A138,"_",D$2),'Reference data SID'!$B:$M,12,FALSE)),"",VLOOKUP(CONCATENATE($A138,"_",D$2),'Reference data SID'!$B:$M,12,FALSE))</f>
        <v/>
      </c>
      <c r="E138" s="16" t="str">
        <f>IF(ISERROR(VLOOKUP(CONCATENATE($A138,"_",E$2),'Reference data SID'!$B:$M,12,FALSE)),"",VLOOKUP(CONCATENATE($A138,"_",E$2),'Reference data SID'!$B:$M,12,FALSE))</f>
        <v/>
      </c>
      <c r="F138" s="16" t="str">
        <f>IF(ISERROR(VLOOKUP(CONCATENATE($A138,"_",F$2),'Reference data SID'!$B:$M,12,FALSE)),"",VLOOKUP(CONCATENATE($A138,"_",F$2),'Reference data SID'!$B:$M,12,FALSE))</f>
        <v/>
      </c>
      <c r="G138" s="16" t="str">
        <f>IF(ISERROR(VLOOKUP(CONCATENATE($A138,"_",G$2),'Reference data SID'!$B:$M,12,FALSE)),"",VLOOKUP(CONCATENATE($A138,"_",G$2),'Reference data SID'!$B:$M,12,FALSE))</f>
        <v/>
      </c>
      <c r="H138" s="16" t="str">
        <f>IF(ISERROR(VLOOKUP(CONCATENATE($A138,"_",H$2),'Reference data SID'!$B:$M,12,FALSE)),"",VLOOKUP(CONCATENATE($A138,"_",H$2),'Reference data SID'!$B:$M,12,FALSE))</f>
        <v/>
      </c>
      <c r="I138" s="16" t="str">
        <f>IF(ISERROR(VLOOKUP(CONCATENATE($A138,"_",I$2),'Reference data SID'!$B:$M,12,FALSE)),"",VLOOKUP(CONCATENATE($A138,"_",I$2),'Reference data SID'!$B:$M,12,FALSE))</f>
        <v/>
      </c>
      <c r="J138" s="16" t="str">
        <f>IF(ISERROR(VLOOKUP(CONCATENATE($A138,"_",J$2),'Reference data SID'!$B:$M,12,FALSE)),"",VLOOKUP(CONCATENATE($A138,"_",J$2),'Reference data SID'!$B:$M,12,FALSE))</f>
        <v/>
      </c>
      <c r="K138" s="16" t="str">
        <f>IF(ISERROR(VLOOKUP(CONCATENATE($A138,"_",K$2),'Reference data SID'!$B:$M,12,FALSE)),"",VLOOKUP(CONCATENATE($A138,"_",K$2),'Reference data SID'!$B:$M,12,FALSE))</f>
        <v/>
      </c>
      <c r="L138" s="16" t="str">
        <f>IF(ISERROR(VLOOKUP(CONCATENATE($A138,"_",L$2),'Reference data SID'!$B:$M,12,FALSE)),"",VLOOKUP(CONCATENATE($A138,"_",L$2),'Reference data SID'!$B:$M,12,FALSE))</f>
        <v/>
      </c>
      <c r="M138" s="16" t="str">
        <f>IF(ISERROR(VLOOKUP(CONCATENATE($A138,"_",M$2),'Reference data SID'!$B:$M,12,FALSE)),"",VLOOKUP(CONCATENATE($A138,"_",M$2),'Reference data SID'!$B:$M,12,FALSE))</f>
        <v/>
      </c>
      <c r="N138" s="16" t="str">
        <f>IF(ISERROR(VLOOKUP(CONCATENATE($A138,"_",N$2),'Reference data SID'!$B:$M,12,FALSE)),"",VLOOKUP(CONCATENATE($A138,"_",N$2),'Reference data SID'!$B:$M,12,FALSE))</f>
        <v/>
      </c>
      <c r="O138" s="16" t="str">
        <f>IF(ISERROR(VLOOKUP(CONCATENATE($A138,"_",O$2),'Reference data SID'!$B:$M,12,FALSE)),"",VLOOKUP(CONCATENATE($A138,"_",O$2),'Reference data SID'!$B:$M,12,FALSE))</f>
        <v/>
      </c>
      <c r="P138" s="16" t="str">
        <f>IF(ISERROR(VLOOKUP(CONCATENATE($A138,"_",P$2),'Reference data SID'!$B:$M,12,FALSE)),"",VLOOKUP(CONCATENATE($A138,"_",P$2),'Reference data SID'!$B:$M,12,FALSE))</f>
        <v/>
      </c>
      <c r="Q138" s="16" t="str">
        <f>IF(ISERROR(VLOOKUP(CONCATENATE($A138,"_",Q$2),'Reference data SID'!$B:$M,12,FALSE)),"",VLOOKUP(CONCATENATE($A138,"_",Q$2),'Reference data SID'!$B:$M,12,FALSE))</f>
        <v/>
      </c>
      <c r="R138" s="16" t="str">
        <f>IF(ISERROR(VLOOKUP(CONCATENATE($A138,"_",R$2),'Reference data SID'!$B:$M,12,FALSE)),"",VLOOKUP(CONCATENATE($A138,"_",R$2),'Reference data SID'!$B:$M,12,FALSE))</f>
        <v/>
      </c>
      <c r="S138" s="16" t="str">
        <f>IF(ISERROR(VLOOKUP(CONCATENATE($A138,"_",S$2),'Reference data SID'!$B:$M,12,FALSE)),"",VLOOKUP(CONCATENATE($A138,"_",S$2),'Reference data SID'!$B:$M,12,FALSE))</f>
        <v/>
      </c>
      <c r="T138" s="16" t="str">
        <f>IF(ISERROR(VLOOKUP(CONCATENATE($A138,"_",T$2),'Reference data SID'!$B:$M,12,FALSE)),"",VLOOKUP(CONCATENATE($A138,"_",T$2),'Reference data SID'!$B:$M,12,FALSE))</f>
        <v/>
      </c>
      <c r="U138" s="16" t="str">
        <f>IF(ISERROR(VLOOKUP(CONCATENATE($A138,"_",U$2),'Reference data SID'!$B:$M,12,FALSE)),"",VLOOKUP(CONCATENATE($A138,"_",U$2),'Reference data SID'!$B:$M,12,FALSE))</f>
        <v/>
      </c>
      <c r="V138" s="16" t="str">
        <f>IF(ISERROR(VLOOKUP(CONCATENATE($A138,"_",V$2),'Reference data SID'!$B:$M,12,FALSE)),"",VLOOKUP(CONCATENATE($A138,"_",V$2),'Reference data SID'!$B:$M,12,FALSE))</f>
        <v/>
      </c>
      <c r="W138" s="16" t="str">
        <f>IF(ISERROR(VLOOKUP(CONCATENATE($A138,"_",W$2),'Reference data SID'!$B:$M,12,FALSE)),"",VLOOKUP(CONCATENATE($A138,"_",W$2),'Reference data SID'!$B:$M,12,FALSE))</f>
        <v/>
      </c>
      <c r="X138" s="16" t="str">
        <f>IF(ISERROR(VLOOKUP(CONCATENATE($A138,"_",X$2),'Reference data SID'!$B:$M,12,FALSE)),"",VLOOKUP(CONCATENATE($A138,"_",X$2),'Reference data SID'!$B:$M,12,FALSE))</f>
        <v/>
      </c>
      <c r="Y138" s="17" t="str">
        <f>IF(ISERROR(VLOOKUP(CONCATENATE($A138,"_",Y$2),'Reference data SID'!$B:$M,12,FALSE)),"",VLOOKUP(CONCATENATE($A138,"_",Y$2),'Reference data SID'!$B:$M,12,FALSE))</f>
        <v>-</v>
      </c>
      <c r="Z138" s="16" t="str">
        <f>IF(ISERROR(VLOOKUP(CONCATENATE($A138,"_",Z$2),'Reference data SID'!$B:$M,12,FALSE)),"",VLOOKUP(CONCATENATE($A138,"_",Z$2),'Reference data SID'!$B:$M,12,FALSE))</f>
        <v/>
      </c>
      <c r="AA138" s="16" t="str">
        <f>IF(ISERROR(VLOOKUP(CONCATENATE($A138,"_",AA$2),'Reference data SID'!$B:$M,12,FALSE)),"",VLOOKUP(CONCATENATE($A138,"_",AA$2),'Reference data SID'!$B:$M,12,FALSE))</f>
        <v/>
      </c>
      <c r="AB138" s="16" t="str">
        <f>IF(ISERROR(VLOOKUP(CONCATENATE($A138,"_",AB$2),'Reference data SID'!$B:$M,12,FALSE)),"",VLOOKUP(CONCATENATE($A138,"_",AB$2),'Reference data SID'!$B:$M,12,FALSE))</f>
        <v/>
      </c>
      <c r="AC138" s="16" t="str">
        <f>IF(ISERROR(VLOOKUP(CONCATENATE($A138,"_",AC$2),'Reference data SID'!$B:$M,12,FALSE)),"",VLOOKUP(CONCATENATE($A138,"_",AC$2),'Reference data SID'!$B:$M,12,FALSE))</f>
        <v/>
      </c>
      <c r="AD138" s="16" t="str">
        <f>IF(ISERROR(VLOOKUP(CONCATENATE($A138,"_",AD$2),'Reference data SID'!$B:$M,12,FALSE)),"",VLOOKUP(CONCATENATE($A138,"_",AD$2),'Reference data SID'!$B:$M,12,FALSE))</f>
        <v/>
      </c>
      <c r="AE138" s="16" t="str">
        <f>IF(ISERROR(VLOOKUP(CONCATENATE($A138,"_",AE$2),'Reference data SID'!$B:$M,12,FALSE)),"",VLOOKUP(CONCATENATE($A138,"_",AE$2),'Reference data SID'!$B:$M,12,FALSE))</f>
        <v/>
      </c>
      <c r="AF138" s="16" t="str">
        <f>IF(ISERROR(VLOOKUP(CONCATENATE($A138,"_",AF$2),'Reference data SID'!$B:$M,12,FALSE)),"",VLOOKUP(CONCATENATE($A138,"_",AF$2),'Reference data SID'!$B:$M,12,FALSE))</f>
        <v/>
      </c>
      <c r="AG138" s="16" t="str">
        <f>IF(ISERROR(VLOOKUP(CONCATENATE($A138,"_",AG$2),'Reference data SID'!$B:$M,12,FALSE)),"",VLOOKUP(CONCATENATE($A138,"_",AG$2),'Reference data SID'!$B:$M,12,FALSE))</f>
        <v/>
      </c>
      <c r="AH138" s="16" t="str">
        <f>IF(ISERROR(VLOOKUP(CONCATENATE($A138,"_",AH$2),'Reference data SID'!$B:$M,12,FALSE)),"",VLOOKUP(CONCATENATE($A138,"_",AH$2),'Reference data SID'!$B:$M,12,FALSE))</f>
        <v/>
      </c>
      <c r="AI138" s="16" t="str">
        <f>IF(ISERROR(VLOOKUP(CONCATENATE($A138,"_",AI$2),'Reference data SID'!$B:$M,12,FALSE)),"",VLOOKUP(CONCATENATE($A138,"_",AI$2),'Reference data SID'!$B:$M,12,FALSE))</f>
        <v/>
      </c>
      <c r="AJ138" s="16" t="str">
        <f>IF(ISERROR(VLOOKUP(CONCATENATE($A138,"_",AJ$2),'Reference data SID'!$B:$M,12,FALSE)),"",VLOOKUP(CONCATENATE($A138,"_",AJ$2),'Reference data SID'!$B:$M,12,FALSE))</f>
        <v/>
      </c>
      <c r="AK138" s="16" t="str">
        <f>IF(ISERROR(VLOOKUP(CONCATENATE($A138,"_",AK$2),'Reference data SID'!$B:$M,12,FALSE)),"",VLOOKUP(CONCATENATE($A138,"_",AK$2),'Reference data SID'!$B:$M,12,FALSE))</f>
        <v/>
      </c>
      <c r="AL138" s="16" t="str">
        <f>IF(ISERROR(VLOOKUP(CONCATENATE($A138,"_",AL$2),'Reference data SID'!$B:$M,12,FALSE)),"",VLOOKUP(CONCATENATE($A138,"_",AL$2),'Reference data SID'!$B:$M,12,FALSE))</f>
        <v/>
      </c>
      <c r="AM138" s="16" t="str">
        <f>IF(ISERROR(VLOOKUP(CONCATENATE($A138,"_",AM$2),'Reference data SID'!$B:$M,12,FALSE)),"",VLOOKUP(CONCATENATE($A138,"_",AM$2),'Reference data SID'!$B:$M,12,FALSE))</f>
        <v/>
      </c>
      <c r="AN138" s="16" t="str">
        <f>IF(ISERROR(VLOOKUP(CONCATENATE($A138,"_",AN$2),'Reference data SID'!$B:$M,12,FALSE)),"",VLOOKUP(CONCATENATE($A138,"_",AN$2),'Reference data SID'!$B:$M,12,FALSE))</f>
        <v/>
      </c>
      <c r="AO138" s="16" t="str">
        <f>IF(ISERROR(VLOOKUP(CONCATENATE($A138,"_",AO$2),'Reference data SID'!$B:$M,12,FALSE)),"",VLOOKUP(CONCATENATE($A138,"_",AO$2),'Reference data SID'!$B:$M,12,FALSE))</f>
        <v/>
      </c>
      <c r="AP138" s="16" t="str">
        <f>IF(ISERROR(VLOOKUP(CONCATENATE($A138,"_",AP$2),'Reference data SID'!$B:$M,12,FALSE)),"",VLOOKUP(CONCATENATE($A138,"_",AP$2),'Reference data SID'!$B:$M,12,FALSE))</f>
        <v/>
      </c>
      <c r="AQ138" s="16" t="str">
        <f>IF(ISERROR(VLOOKUP(CONCATENATE($A138,"_",AQ$2),'Reference data SID'!$B:$M,12,FALSE)),"",VLOOKUP(CONCATENATE($A138,"_",AQ$2),'Reference data SID'!$B:$M,12,FALSE))</f>
        <v/>
      </c>
      <c r="AR138" s="16" t="str">
        <f>IF(ISERROR(VLOOKUP(CONCATENATE($A138,"_",AR$2),'Reference data SID'!$B:$M,12,FALSE)),"",VLOOKUP(CONCATENATE($A138,"_",AR$2),'Reference data SID'!$B:$M,12,FALSE))</f>
        <v/>
      </c>
      <c r="AS138" s="16" t="str">
        <f>IF(ISERROR(VLOOKUP(CONCATENATE($A138,"_",AS$2),'Reference data SID'!$B:$M,12,FALSE)),"",VLOOKUP(CONCATENATE($A138,"_",AS$2),'Reference data SID'!$B:$M,12,FALSE))</f>
        <v/>
      </c>
      <c r="AT138" s="16" t="str">
        <f>IF(ISERROR(VLOOKUP(CONCATENATE($A138,"_",AT$2),'Reference data SID'!$B:$M,12,FALSE)),"",VLOOKUP(CONCATENATE($A138,"_",AT$2),'Reference data SID'!$B:$M,12,FALSE))</f>
        <v/>
      </c>
    </row>
    <row r="139" spans="1:46" x14ac:dyDescent="0.25">
      <c r="A139">
        <v>135</v>
      </c>
      <c r="B139" s="16" t="str">
        <f>IF(ISERROR(VLOOKUP(CONCATENATE($A139,"_",B$2),'Reference data SID'!$B:$M,12,FALSE)),"",VLOOKUP(CONCATENATE($A139,"_",B$2),'Reference data SID'!$B:$M,12,FALSE))</f>
        <v/>
      </c>
      <c r="C139" s="16" t="str">
        <f>IF(ISERROR(VLOOKUP(CONCATENATE($A139,"_",C$2),'Reference data SID'!$B:$M,12,FALSE)),"",VLOOKUP(CONCATENATE($A139,"_",C$2),'Reference data SID'!$B:$M,12,FALSE))</f>
        <v/>
      </c>
      <c r="D139" s="16" t="str">
        <f>IF(ISERROR(VLOOKUP(CONCATENATE($A139,"_",D$2),'Reference data SID'!$B:$M,12,FALSE)),"",VLOOKUP(CONCATENATE($A139,"_",D$2),'Reference data SID'!$B:$M,12,FALSE))</f>
        <v/>
      </c>
      <c r="E139" s="16" t="str">
        <f>IF(ISERROR(VLOOKUP(CONCATENATE($A139,"_",E$2),'Reference data SID'!$B:$M,12,FALSE)),"",VLOOKUP(CONCATENATE($A139,"_",E$2),'Reference data SID'!$B:$M,12,FALSE))</f>
        <v/>
      </c>
      <c r="F139" s="16" t="str">
        <f>IF(ISERROR(VLOOKUP(CONCATENATE($A139,"_",F$2),'Reference data SID'!$B:$M,12,FALSE)),"",VLOOKUP(CONCATENATE($A139,"_",F$2),'Reference data SID'!$B:$M,12,FALSE))</f>
        <v/>
      </c>
      <c r="G139" s="16" t="str">
        <f>IF(ISERROR(VLOOKUP(CONCATENATE($A139,"_",G$2),'Reference data SID'!$B:$M,12,FALSE)),"",VLOOKUP(CONCATENATE($A139,"_",G$2),'Reference data SID'!$B:$M,12,FALSE))</f>
        <v/>
      </c>
      <c r="H139" s="16" t="str">
        <f>IF(ISERROR(VLOOKUP(CONCATENATE($A139,"_",H$2),'Reference data SID'!$B:$M,12,FALSE)),"",VLOOKUP(CONCATENATE($A139,"_",H$2),'Reference data SID'!$B:$M,12,FALSE))</f>
        <v/>
      </c>
      <c r="I139" s="16" t="str">
        <f>IF(ISERROR(VLOOKUP(CONCATENATE($A139,"_",I$2),'Reference data SID'!$B:$M,12,FALSE)),"",VLOOKUP(CONCATENATE($A139,"_",I$2),'Reference data SID'!$B:$M,12,FALSE))</f>
        <v/>
      </c>
      <c r="J139" s="16" t="str">
        <f>IF(ISERROR(VLOOKUP(CONCATENATE($A139,"_",J$2),'Reference data SID'!$B:$M,12,FALSE)),"",VLOOKUP(CONCATENATE($A139,"_",J$2),'Reference data SID'!$B:$M,12,FALSE))</f>
        <v/>
      </c>
      <c r="K139" s="16" t="str">
        <f>IF(ISERROR(VLOOKUP(CONCATENATE($A139,"_",K$2),'Reference data SID'!$B:$M,12,FALSE)),"",VLOOKUP(CONCATENATE($A139,"_",K$2),'Reference data SID'!$B:$M,12,FALSE))</f>
        <v/>
      </c>
      <c r="L139" s="16" t="str">
        <f>IF(ISERROR(VLOOKUP(CONCATENATE($A139,"_",L$2),'Reference data SID'!$B:$M,12,FALSE)),"",VLOOKUP(CONCATENATE($A139,"_",L$2),'Reference data SID'!$B:$M,12,FALSE))</f>
        <v/>
      </c>
      <c r="M139" s="16" t="str">
        <f>IF(ISERROR(VLOOKUP(CONCATENATE($A139,"_",M$2),'Reference data SID'!$B:$M,12,FALSE)),"",VLOOKUP(CONCATENATE($A139,"_",M$2),'Reference data SID'!$B:$M,12,FALSE))</f>
        <v/>
      </c>
      <c r="N139" s="16" t="str">
        <f>IF(ISERROR(VLOOKUP(CONCATENATE($A139,"_",N$2),'Reference data SID'!$B:$M,12,FALSE)),"",VLOOKUP(CONCATENATE($A139,"_",N$2),'Reference data SID'!$B:$M,12,FALSE))</f>
        <v/>
      </c>
      <c r="O139" s="16" t="str">
        <f>IF(ISERROR(VLOOKUP(CONCATENATE($A139,"_",O$2),'Reference data SID'!$B:$M,12,FALSE)),"",VLOOKUP(CONCATENATE($A139,"_",O$2),'Reference data SID'!$B:$M,12,FALSE))</f>
        <v/>
      </c>
      <c r="P139" s="16" t="str">
        <f>IF(ISERROR(VLOOKUP(CONCATENATE($A139,"_",P$2),'Reference data SID'!$B:$M,12,FALSE)),"",VLOOKUP(CONCATENATE($A139,"_",P$2),'Reference data SID'!$B:$M,12,FALSE))</f>
        <v/>
      </c>
      <c r="Q139" s="16" t="str">
        <f>IF(ISERROR(VLOOKUP(CONCATENATE($A139,"_",Q$2),'Reference data SID'!$B:$M,12,FALSE)),"",VLOOKUP(CONCATENATE($A139,"_",Q$2),'Reference data SID'!$B:$M,12,FALSE))</f>
        <v/>
      </c>
      <c r="R139" s="16" t="str">
        <f>IF(ISERROR(VLOOKUP(CONCATENATE($A139,"_",R$2),'Reference data SID'!$B:$M,12,FALSE)),"",VLOOKUP(CONCATENATE($A139,"_",R$2),'Reference data SID'!$B:$M,12,FALSE))</f>
        <v/>
      </c>
      <c r="S139" s="16" t="str">
        <f>IF(ISERROR(VLOOKUP(CONCATENATE($A139,"_",S$2),'Reference data SID'!$B:$M,12,FALSE)),"",VLOOKUP(CONCATENATE($A139,"_",S$2),'Reference data SID'!$B:$M,12,FALSE))</f>
        <v/>
      </c>
      <c r="T139" s="16" t="str">
        <f>IF(ISERROR(VLOOKUP(CONCATENATE($A139,"_",T$2),'Reference data SID'!$B:$M,12,FALSE)),"",VLOOKUP(CONCATENATE($A139,"_",T$2),'Reference data SID'!$B:$M,12,FALSE))</f>
        <v/>
      </c>
      <c r="U139" s="16" t="str">
        <f>IF(ISERROR(VLOOKUP(CONCATENATE($A139,"_",U$2),'Reference data SID'!$B:$M,12,FALSE)),"",VLOOKUP(CONCATENATE($A139,"_",U$2),'Reference data SID'!$B:$M,12,FALSE))</f>
        <v/>
      </c>
      <c r="V139" s="16" t="str">
        <f>IF(ISERROR(VLOOKUP(CONCATENATE($A139,"_",V$2),'Reference data SID'!$B:$M,12,FALSE)),"",VLOOKUP(CONCATENATE($A139,"_",V$2),'Reference data SID'!$B:$M,12,FALSE))</f>
        <v/>
      </c>
      <c r="W139" s="16" t="str">
        <f>IF(ISERROR(VLOOKUP(CONCATENATE($A139,"_",W$2),'Reference data SID'!$B:$M,12,FALSE)),"",VLOOKUP(CONCATENATE($A139,"_",W$2),'Reference data SID'!$B:$M,12,FALSE))</f>
        <v/>
      </c>
      <c r="X139" s="16" t="str">
        <f>IF(ISERROR(VLOOKUP(CONCATENATE($A139,"_",X$2),'Reference data SID'!$B:$M,12,FALSE)),"",VLOOKUP(CONCATENATE($A139,"_",X$2),'Reference data SID'!$B:$M,12,FALSE))</f>
        <v/>
      </c>
      <c r="Y139" s="17" t="str">
        <f>IF(ISERROR(VLOOKUP(CONCATENATE($A139,"_",Y$2),'Reference data SID'!$B:$M,12,FALSE)),"",VLOOKUP(CONCATENATE($A139,"_",Y$2),'Reference data SID'!$B:$M,12,FALSE))</f>
        <v>-</v>
      </c>
      <c r="Z139" s="16" t="str">
        <f>IF(ISERROR(VLOOKUP(CONCATENATE($A139,"_",Z$2),'Reference data SID'!$B:$M,12,FALSE)),"",VLOOKUP(CONCATENATE($A139,"_",Z$2),'Reference data SID'!$B:$M,12,FALSE))</f>
        <v/>
      </c>
      <c r="AA139" s="16" t="str">
        <f>IF(ISERROR(VLOOKUP(CONCATENATE($A139,"_",AA$2),'Reference data SID'!$B:$M,12,FALSE)),"",VLOOKUP(CONCATENATE($A139,"_",AA$2),'Reference data SID'!$B:$M,12,FALSE))</f>
        <v/>
      </c>
      <c r="AB139" s="16" t="str">
        <f>IF(ISERROR(VLOOKUP(CONCATENATE($A139,"_",AB$2),'Reference data SID'!$B:$M,12,FALSE)),"",VLOOKUP(CONCATENATE($A139,"_",AB$2),'Reference data SID'!$B:$M,12,FALSE))</f>
        <v/>
      </c>
      <c r="AC139" s="16" t="str">
        <f>IF(ISERROR(VLOOKUP(CONCATENATE($A139,"_",AC$2),'Reference data SID'!$B:$M,12,FALSE)),"",VLOOKUP(CONCATENATE($A139,"_",AC$2),'Reference data SID'!$B:$M,12,FALSE))</f>
        <v/>
      </c>
      <c r="AD139" s="16" t="str">
        <f>IF(ISERROR(VLOOKUP(CONCATENATE($A139,"_",AD$2),'Reference data SID'!$B:$M,12,FALSE)),"",VLOOKUP(CONCATENATE($A139,"_",AD$2),'Reference data SID'!$B:$M,12,FALSE))</f>
        <v/>
      </c>
      <c r="AE139" s="16" t="str">
        <f>IF(ISERROR(VLOOKUP(CONCATENATE($A139,"_",AE$2),'Reference data SID'!$B:$M,12,FALSE)),"",VLOOKUP(CONCATENATE($A139,"_",AE$2),'Reference data SID'!$B:$M,12,FALSE))</f>
        <v/>
      </c>
      <c r="AF139" s="16" t="str">
        <f>IF(ISERROR(VLOOKUP(CONCATENATE($A139,"_",AF$2),'Reference data SID'!$B:$M,12,FALSE)),"",VLOOKUP(CONCATENATE($A139,"_",AF$2),'Reference data SID'!$B:$M,12,FALSE))</f>
        <v/>
      </c>
      <c r="AG139" s="16" t="str">
        <f>IF(ISERROR(VLOOKUP(CONCATENATE($A139,"_",AG$2),'Reference data SID'!$B:$M,12,FALSE)),"",VLOOKUP(CONCATENATE($A139,"_",AG$2),'Reference data SID'!$B:$M,12,FALSE))</f>
        <v/>
      </c>
      <c r="AH139" s="16" t="str">
        <f>IF(ISERROR(VLOOKUP(CONCATENATE($A139,"_",AH$2),'Reference data SID'!$B:$M,12,FALSE)),"",VLOOKUP(CONCATENATE($A139,"_",AH$2),'Reference data SID'!$B:$M,12,FALSE))</f>
        <v/>
      </c>
      <c r="AI139" s="16" t="str">
        <f>IF(ISERROR(VLOOKUP(CONCATENATE($A139,"_",AI$2),'Reference data SID'!$B:$M,12,FALSE)),"",VLOOKUP(CONCATENATE($A139,"_",AI$2),'Reference data SID'!$B:$M,12,FALSE))</f>
        <v/>
      </c>
      <c r="AJ139" s="16" t="str">
        <f>IF(ISERROR(VLOOKUP(CONCATENATE($A139,"_",AJ$2),'Reference data SID'!$B:$M,12,FALSE)),"",VLOOKUP(CONCATENATE($A139,"_",AJ$2),'Reference data SID'!$B:$M,12,FALSE))</f>
        <v/>
      </c>
      <c r="AK139" s="16" t="str">
        <f>IF(ISERROR(VLOOKUP(CONCATENATE($A139,"_",AK$2),'Reference data SID'!$B:$M,12,FALSE)),"",VLOOKUP(CONCATENATE($A139,"_",AK$2),'Reference data SID'!$B:$M,12,FALSE))</f>
        <v/>
      </c>
      <c r="AL139" s="16" t="str">
        <f>IF(ISERROR(VLOOKUP(CONCATENATE($A139,"_",AL$2),'Reference data SID'!$B:$M,12,FALSE)),"",VLOOKUP(CONCATENATE($A139,"_",AL$2),'Reference data SID'!$B:$M,12,FALSE))</f>
        <v/>
      </c>
      <c r="AM139" s="16" t="str">
        <f>IF(ISERROR(VLOOKUP(CONCATENATE($A139,"_",AM$2),'Reference data SID'!$B:$M,12,FALSE)),"",VLOOKUP(CONCATENATE($A139,"_",AM$2),'Reference data SID'!$B:$M,12,FALSE))</f>
        <v/>
      </c>
      <c r="AN139" s="16" t="str">
        <f>IF(ISERROR(VLOOKUP(CONCATENATE($A139,"_",AN$2),'Reference data SID'!$B:$M,12,FALSE)),"",VLOOKUP(CONCATENATE($A139,"_",AN$2),'Reference data SID'!$B:$M,12,FALSE))</f>
        <v/>
      </c>
      <c r="AO139" s="16" t="str">
        <f>IF(ISERROR(VLOOKUP(CONCATENATE($A139,"_",AO$2),'Reference data SID'!$B:$M,12,FALSE)),"",VLOOKUP(CONCATENATE($A139,"_",AO$2),'Reference data SID'!$B:$M,12,FALSE))</f>
        <v/>
      </c>
      <c r="AP139" s="16" t="str">
        <f>IF(ISERROR(VLOOKUP(CONCATENATE($A139,"_",AP$2),'Reference data SID'!$B:$M,12,FALSE)),"",VLOOKUP(CONCATENATE($A139,"_",AP$2),'Reference data SID'!$B:$M,12,FALSE))</f>
        <v/>
      </c>
      <c r="AQ139" s="16" t="str">
        <f>IF(ISERROR(VLOOKUP(CONCATENATE($A139,"_",AQ$2),'Reference data SID'!$B:$M,12,FALSE)),"",VLOOKUP(CONCATENATE($A139,"_",AQ$2),'Reference data SID'!$B:$M,12,FALSE))</f>
        <v/>
      </c>
      <c r="AR139" s="16" t="str">
        <f>IF(ISERROR(VLOOKUP(CONCATENATE($A139,"_",AR$2),'Reference data SID'!$B:$M,12,FALSE)),"",VLOOKUP(CONCATENATE($A139,"_",AR$2),'Reference data SID'!$B:$M,12,FALSE))</f>
        <v/>
      </c>
      <c r="AS139" s="16" t="str">
        <f>IF(ISERROR(VLOOKUP(CONCATENATE($A139,"_",AS$2),'Reference data SID'!$B:$M,12,FALSE)),"",VLOOKUP(CONCATENATE($A139,"_",AS$2),'Reference data SID'!$B:$M,12,FALSE))</f>
        <v/>
      </c>
      <c r="AT139" s="16" t="str">
        <f>IF(ISERROR(VLOOKUP(CONCATENATE($A139,"_",AT$2),'Reference data SID'!$B:$M,12,FALSE)),"",VLOOKUP(CONCATENATE($A139,"_",AT$2),'Reference data SID'!$B:$M,12,FALSE))</f>
        <v/>
      </c>
    </row>
    <row r="140" spans="1:46" x14ac:dyDescent="0.25">
      <c r="A140">
        <v>136</v>
      </c>
      <c r="B140" s="16" t="str">
        <f>IF(ISERROR(VLOOKUP(CONCATENATE($A140,"_",B$2),'Reference data SID'!$B:$M,12,FALSE)),"",VLOOKUP(CONCATENATE($A140,"_",B$2),'Reference data SID'!$B:$M,12,FALSE))</f>
        <v/>
      </c>
      <c r="C140" s="16" t="str">
        <f>IF(ISERROR(VLOOKUP(CONCATENATE($A140,"_",C$2),'Reference data SID'!$B:$M,12,FALSE)),"",VLOOKUP(CONCATENATE($A140,"_",C$2),'Reference data SID'!$B:$M,12,FALSE))</f>
        <v/>
      </c>
      <c r="D140" s="16" t="str">
        <f>IF(ISERROR(VLOOKUP(CONCATENATE($A140,"_",D$2),'Reference data SID'!$B:$M,12,FALSE)),"",VLOOKUP(CONCATENATE($A140,"_",D$2),'Reference data SID'!$B:$M,12,FALSE))</f>
        <v/>
      </c>
      <c r="E140" s="16" t="str">
        <f>IF(ISERROR(VLOOKUP(CONCATENATE($A140,"_",E$2),'Reference data SID'!$B:$M,12,FALSE)),"",VLOOKUP(CONCATENATE($A140,"_",E$2),'Reference data SID'!$B:$M,12,FALSE))</f>
        <v/>
      </c>
      <c r="F140" s="16" t="str">
        <f>IF(ISERROR(VLOOKUP(CONCATENATE($A140,"_",F$2),'Reference data SID'!$B:$M,12,FALSE)),"",VLOOKUP(CONCATENATE($A140,"_",F$2),'Reference data SID'!$B:$M,12,FALSE))</f>
        <v/>
      </c>
      <c r="G140" s="16" t="str">
        <f>IF(ISERROR(VLOOKUP(CONCATENATE($A140,"_",G$2),'Reference data SID'!$B:$M,12,FALSE)),"",VLOOKUP(CONCATENATE($A140,"_",G$2),'Reference data SID'!$B:$M,12,FALSE))</f>
        <v/>
      </c>
      <c r="H140" s="16" t="str">
        <f>IF(ISERROR(VLOOKUP(CONCATENATE($A140,"_",H$2),'Reference data SID'!$B:$M,12,FALSE)),"",VLOOKUP(CONCATENATE($A140,"_",H$2),'Reference data SID'!$B:$M,12,FALSE))</f>
        <v/>
      </c>
      <c r="I140" s="16" t="str">
        <f>IF(ISERROR(VLOOKUP(CONCATENATE($A140,"_",I$2),'Reference data SID'!$B:$M,12,FALSE)),"",VLOOKUP(CONCATENATE($A140,"_",I$2),'Reference data SID'!$B:$M,12,FALSE))</f>
        <v/>
      </c>
      <c r="J140" s="16" t="str">
        <f>IF(ISERROR(VLOOKUP(CONCATENATE($A140,"_",J$2),'Reference data SID'!$B:$M,12,FALSE)),"",VLOOKUP(CONCATENATE($A140,"_",J$2),'Reference data SID'!$B:$M,12,FALSE))</f>
        <v/>
      </c>
      <c r="K140" s="16" t="str">
        <f>IF(ISERROR(VLOOKUP(CONCATENATE($A140,"_",K$2),'Reference data SID'!$B:$M,12,FALSE)),"",VLOOKUP(CONCATENATE($A140,"_",K$2),'Reference data SID'!$B:$M,12,FALSE))</f>
        <v/>
      </c>
      <c r="L140" s="16" t="str">
        <f>IF(ISERROR(VLOOKUP(CONCATENATE($A140,"_",L$2),'Reference data SID'!$B:$M,12,FALSE)),"",VLOOKUP(CONCATENATE($A140,"_",L$2),'Reference data SID'!$B:$M,12,FALSE))</f>
        <v/>
      </c>
      <c r="M140" s="16" t="str">
        <f>IF(ISERROR(VLOOKUP(CONCATENATE($A140,"_",M$2),'Reference data SID'!$B:$M,12,FALSE)),"",VLOOKUP(CONCATENATE($A140,"_",M$2),'Reference data SID'!$B:$M,12,FALSE))</f>
        <v/>
      </c>
      <c r="N140" s="16" t="str">
        <f>IF(ISERROR(VLOOKUP(CONCATENATE($A140,"_",N$2),'Reference data SID'!$B:$M,12,FALSE)),"",VLOOKUP(CONCATENATE($A140,"_",N$2),'Reference data SID'!$B:$M,12,FALSE))</f>
        <v/>
      </c>
      <c r="O140" s="16" t="str">
        <f>IF(ISERROR(VLOOKUP(CONCATENATE($A140,"_",O$2),'Reference data SID'!$B:$M,12,FALSE)),"",VLOOKUP(CONCATENATE($A140,"_",O$2),'Reference data SID'!$B:$M,12,FALSE))</f>
        <v/>
      </c>
      <c r="P140" s="16" t="str">
        <f>IF(ISERROR(VLOOKUP(CONCATENATE($A140,"_",P$2),'Reference data SID'!$B:$M,12,FALSE)),"",VLOOKUP(CONCATENATE($A140,"_",P$2),'Reference data SID'!$B:$M,12,FALSE))</f>
        <v/>
      </c>
      <c r="Q140" s="16" t="str">
        <f>IF(ISERROR(VLOOKUP(CONCATENATE($A140,"_",Q$2),'Reference data SID'!$B:$M,12,FALSE)),"",VLOOKUP(CONCATENATE($A140,"_",Q$2),'Reference data SID'!$B:$M,12,FALSE))</f>
        <v/>
      </c>
      <c r="R140" s="16" t="str">
        <f>IF(ISERROR(VLOOKUP(CONCATENATE($A140,"_",R$2),'Reference data SID'!$B:$M,12,FALSE)),"",VLOOKUP(CONCATENATE($A140,"_",R$2),'Reference data SID'!$B:$M,12,FALSE))</f>
        <v/>
      </c>
      <c r="S140" s="16" t="str">
        <f>IF(ISERROR(VLOOKUP(CONCATENATE($A140,"_",S$2),'Reference data SID'!$B:$M,12,FALSE)),"",VLOOKUP(CONCATENATE($A140,"_",S$2),'Reference data SID'!$B:$M,12,FALSE))</f>
        <v/>
      </c>
      <c r="T140" s="16" t="str">
        <f>IF(ISERROR(VLOOKUP(CONCATENATE($A140,"_",T$2),'Reference data SID'!$B:$M,12,FALSE)),"",VLOOKUP(CONCATENATE($A140,"_",T$2),'Reference data SID'!$B:$M,12,FALSE))</f>
        <v/>
      </c>
      <c r="U140" s="16" t="str">
        <f>IF(ISERROR(VLOOKUP(CONCATENATE($A140,"_",U$2),'Reference data SID'!$B:$M,12,FALSE)),"",VLOOKUP(CONCATENATE($A140,"_",U$2),'Reference data SID'!$B:$M,12,FALSE))</f>
        <v/>
      </c>
      <c r="V140" s="16" t="str">
        <f>IF(ISERROR(VLOOKUP(CONCATENATE($A140,"_",V$2),'Reference data SID'!$B:$M,12,FALSE)),"",VLOOKUP(CONCATENATE($A140,"_",V$2),'Reference data SID'!$B:$M,12,FALSE))</f>
        <v/>
      </c>
      <c r="W140" s="16" t="str">
        <f>IF(ISERROR(VLOOKUP(CONCATENATE($A140,"_",W$2),'Reference data SID'!$B:$M,12,FALSE)),"",VLOOKUP(CONCATENATE($A140,"_",W$2),'Reference data SID'!$B:$M,12,FALSE))</f>
        <v/>
      </c>
      <c r="X140" s="16" t="str">
        <f>IF(ISERROR(VLOOKUP(CONCATENATE($A140,"_",X$2),'Reference data SID'!$B:$M,12,FALSE)),"",VLOOKUP(CONCATENATE($A140,"_",X$2),'Reference data SID'!$B:$M,12,FALSE))</f>
        <v/>
      </c>
      <c r="Y140" s="17" t="str">
        <f>IF(ISERROR(VLOOKUP(CONCATENATE($A140,"_",Y$2),'Reference data SID'!$B:$M,12,FALSE)),"",VLOOKUP(CONCATENATE($A140,"_",Y$2),'Reference data SID'!$B:$M,12,FALSE))</f>
        <v>-</v>
      </c>
      <c r="Z140" s="16" t="str">
        <f>IF(ISERROR(VLOOKUP(CONCATENATE($A140,"_",Z$2),'Reference data SID'!$B:$M,12,FALSE)),"",VLOOKUP(CONCATENATE($A140,"_",Z$2),'Reference data SID'!$B:$M,12,FALSE))</f>
        <v/>
      </c>
      <c r="AA140" s="16" t="str">
        <f>IF(ISERROR(VLOOKUP(CONCATENATE($A140,"_",AA$2),'Reference data SID'!$B:$M,12,FALSE)),"",VLOOKUP(CONCATENATE($A140,"_",AA$2),'Reference data SID'!$B:$M,12,FALSE))</f>
        <v/>
      </c>
      <c r="AB140" s="16" t="str">
        <f>IF(ISERROR(VLOOKUP(CONCATENATE($A140,"_",AB$2),'Reference data SID'!$B:$M,12,FALSE)),"",VLOOKUP(CONCATENATE($A140,"_",AB$2),'Reference data SID'!$B:$M,12,FALSE))</f>
        <v/>
      </c>
      <c r="AC140" s="16" t="str">
        <f>IF(ISERROR(VLOOKUP(CONCATENATE($A140,"_",AC$2),'Reference data SID'!$B:$M,12,FALSE)),"",VLOOKUP(CONCATENATE($A140,"_",AC$2),'Reference data SID'!$B:$M,12,FALSE))</f>
        <v/>
      </c>
      <c r="AD140" s="16" t="str">
        <f>IF(ISERROR(VLOOKUP(CONCATENATE($A140,"_",AD$2),'Reference data SID'!$B:$M,12,FALSE)),"",VLOOKUP(CONCATENATE($A140,"_",AD$2),'Reference data SID'!$B:$M,12,FALSE))</f>
        <v/>
      </c>
      <c r="AE140" s="16" t="str">
        <f>IF(ISERROR(VLOOKUP(CONCATENATE($A140,"_",AE$2),'Reference data SID'!$B:$M,12,FALSE)),"",VLOOKUP(CONCATENATE($A140,"_",AE$2),'Reference data SID'!$B:$M,12,FALSE))</f>
        <v/>
      </c>
      <c r="AF140" s="16" t="str">
        <f>IF(ISERROR(VLOOKUP(CONCATENATE($A140,"_",AF$2),'Reference data SID'!$B:$M,12,FALSE)),"",VLOOKUP(CONCATENATE($A140,"_",AF$2),'Reference data SID'!$B:$M,12,FALSE))</f>
        <v/>
      </c>
      <c r="AG140" s="16" t="str">
        <f>IF(ISERROR(VLOOKUP(CONCATENATE($A140,"_",AG$2),'Reference data SID'!$B:$M,12,FALSE)),"",VLOOKUP(CONCATENATE($A140,"_",AG$2),'Reference data SID'!$B:$M,12,FALSE))</f>
        <v/>
      </c>
      <c r="AH140" s="16" t="str">
        <f>IF(ISERROR(VLOOKUP(CONCATENATE($A140,"_",AH$2),'Reference data SID'!$B:$M,12,FALSE)),"",VLOOKUP(CONCATENATE($A140,"_",AH$2),'Reference data SID'!$B:$M,12,FALSE))</f>
        <v/>
      </c>
      <c r="AI140" s="16" t="str">
        <f>IF(ISERROR(VLOOKUP(CONCATENATE($A140,"_",AI$2),'Reference data SID'!$B:$M,12,FALSE)),"",VLOOKUP(CONCATENATE($A140,"_",AI$2),'Reference data SID'!$B:$M,12,FALSE))</f>
        <v/>
      </c>
      <c r="AJ140" s="16" t="str">
        <f>IF(ISERROR(VLOOKUP(CONCATENATE($A140,"_",AJ$2),'Reference data SID'!$B:$M,12,FALSE)),"",VLOOKUP(CONCATENATE($A140,"_",AJ$2),'Reference data SID'!$B:$M,12,FALSE))</f>
        <v/>
      </c>
      <c r="AK140" s="16" t="str">
        <f>IF(ISERROR(VLOOKUP(CONCATENATE($A140,"_",AK$2),'Reference data SID'!$B:$M,12,FALSE)),"",VLOOKUP(CONCATENATE($A140,"_",AK$2),'Reference data SID'!$B:$M,12,FALSE))</f>
        <v/>
      </c>
      <c r="AL140" s="16" t="str">
        <f>IF(ISERROR(VLOOKUP(CONCATENATE($A140,"_",AL$2),'Reference data SID'!$B:$M,12,FALSE)),"",VLOOKUP(CONCATENATE($A140,"_",AL$2),'Reference data SID'!$B:$M,12,FALSE))</f>
        <v/>
      </c>
      <c r="AM140" s="16" t="str">
        <f>IF(ISERROR(VLOOKUP(CONCATENATE($A140,"_",AM$2),'Reference data SID'!$B:$M,12,FALSE)),"",VLOOKUP(CONCATENATE($A140,"_",AM$2),'Reference data SID'!$B:$M,12,FALSE))</f>
        <v/>
      </c>
      <c r="AN140" s="16" t="str">
        <f>IF(ISERROR(VLOOKUP(CONCATENATE($A140,"_",AN$2),'Reference data SID'!$B:$M,12,FALSE)),"",VLOOKUP(CONCATENATE($A140,"_",AN$2),'Reference data SID'!$B:$M,12,FALSE))</f>
        <v/>
      </c>
      <c r="AO140" s="16" t="str">
        <f>IF(ISERROR(VLOOKUP(CONCATENATE($A140,"_",AO$2),'Reference data SID'!$B:$M,12,FALSE)),"",VLOOKUP(CONCATENATE($A140,"_",AO$2),'Reference data SID'!$B:$M,12,FALSE))</f>
        <v/>
      </c>
      <c r="AP140" s="16" t="str">
        <f>IF(ISERROR(VLOOKUP(CONCATENATE($A140,"_",AP$2),'Reference data SID'!$B:$M,12,FALSE)),"",VLOOKUP(CONCATENATE($A140,"_",AP$2),'Reference data SID'!$B:$M,12,FALSE))</f>
        <v/>
      </c>
      <c r="AQ140" s="16" t="str">
        <f>IF(ISERROR(VLOOKUP(CONCATENATE($A140,"_",AQ$2),'Reference data SID'!$B:$M,12,FALSE)),"",VLOOKUP(CONCATENATE($A140,"_",AQ$2),'Reference data SID'!$B:$M,12,FALSE))</f>
        <v/>
      </c>
      <c r="AR140" s="16" t="str">
        <f>IF(ISERROR(VLOOKUP(CONCATENATE($A140,"_",AR$2),'Reference data SID'!$B:$M,12,FALSE)),"",VLOOKUP(CONCATENATE($A140,"_",AR$2),'Reference data SID'!$B:$M,12,FALSE))</f>
        <v/>
      </c>
      <c r="AS140" s="16" t="str">
        <f>IF(ISERROR(VLOOKUP(CONCATENATE($A140,"_",AS$2),'Reference data SID'!$B:$M,12,FALSE)),"",VLOOKUP(CONCATENATE($A140,"_",AS$2),'Reference data SID'!$B:$M,12,FALSE))</f>
        <v/>
      </c>
      <c r="AT140" s="16" t="str">
        <f>IF(ISERROR(VLOOKUP(CONCATENATE($A140,"_",AT$2),'Reference data SID'!$B:$M,12,FALSE)),"",VLOOKUP(CONCATENATE($A140,"_",AT$2),'Reference data SID'!$B:$M,12,FALSE))</f>
        <v/>
      </c>
    </row>
    <row r="141" spans="1:46" x14ac:dyDescent="0.25">
      <c r="A141">
        <v>137</v>
      </c>
      <c r="B141" s="16" t="str">
        <f>IF(ISERROR(VLOOKUP(CONCATENATE($A141,"_",B$2),'Reference data SID'!$B:$M,12,FALSE)),"",VLOOKUP(CONCATENATE($A141,"_",B$2),'Reference data SID'!$B:$M,12,FALSE))</f>
        <v/>
      </c>
      <c r="C141" s="16" t="str">
        <f>IF(ISERROR(VLOOKUP(CONCATENATE($A141,"_",C$2),'Reference data SID'!$B:$M,12,FALSE)),"",VLOOKUP(CONCATENATE($A141,"_",C$2),'Reference data SID'!$B:$M,12,FALSE))</f>
        <v/>
      </c>
      <c r="D141" s="16" t="str">
        <f>IF(ISERROR(VLOOKUP(CONCATENATE($A141,"_",D$2),'Reference data SID'!$B:$M,12,FALSE)),"",VLOOKUP(CONCATENATE($A141,"_",D$2),'Reference data SID'!$B:$M,12,FALSE))</f>
        <v/>
      </c>
      <c r="E141" s="16" t="str">
        <f>IF(ISERROR(VLOOKUP(CONCATENATE($A141,"_",E$2),'Reference data SID'!$B:$M,12,FALSE)),"",VLOOKUP(CONCATENATE($A141,"_",E$2),'Reference data SID'!$B:$M,12,FALSE))</f>
        <v/>
      </c>
      <c r="F141" s="16" t="str">
        <f>IF(ISERROR(VLOOKUP(CONCATENATE($A141,"_",F$2),'Reference data SID'!$B:$M,12,FALSE)),"",VLOOKUP(CONCATENATE($A141,"_",F$2),'Reference data SID'!$B:$M,12,FALSE))</f>
        <v/>
      </c>
      <c r="G141" s="16" t="str">
        <f>IF(ISERROR(VLOOKUP(CONCATENATE($A141,"_",G$2),'Reference data SID'!$B:$M,12,FALSE)),"",VLOOKUP(CONCATENATE($A141,"_",G$2),'Reference data SID'!$B:$M,12,FALSE))</f>
        <v/>
      </c>
      <c r="H141" s="16" t="str">
        <f>IF(ISERROR(VLOOKUP(CONCATENATE($A141,"_",H$2),'Reference data SID'!$B:$M,12,FALSE)),"",VLOOKUP(CONCATENATE($A141,"_",H$2),'Reference data SID'!$B:$M,12,FALSE))</f>
        <v/>
      </c>
      <c r="I141" s="16" t="str">
        <f>IF(ISERROR(VLOOKUP(CONCATENATE($A141,"_",I$2),'Reference data SID'!$B:$M,12,FALSE)),"",VLOOKUP(CONCATENATE($A141,"_",I$2),'Reference data SID'!$B:$M,12,FALSE))</f>
        <v/>
      </c>
      <c r="J141" s="16" t="str">
        <f>IF(ISERROR(VLOOKUP(CONCATENATE($A141,"_",J$2),'Reference data SID'!$B:$M,12,FALSE)),"",VLOOKUP(CONCATENATE($A141,"_",J$2),'Reference data SID'!$B:$M,12,FALSE))</f>
        <v/>
      </c>
      <c r="K141" s="16" t="str">
        <f>IF(ISERROR(VLOOKUP(CONCATENATE($A141,"_",K$2),'Reference data SID'!$B:$M,12,FALSE)),"",VLOOKUP(CONCATENATE($A141,"_",K$2),'Reference data SID'!$B:$M,12,FALSE))</f>
        <v/>
      </c>
      <c r="L141" s="16" t="str">
        <f>IF(ISERROR(VLOOKUP(CONCATENATE($A141,"_",L$2),'Reference data SID'!$B:$M,12,FALSE)),"",VLOOKUP(CONCATENATE($A141,"_",L$2),'Reference data SID'!$B:$M,12,FALSE))</f>
        <v/>
      </c>
      <c r="M141" s="16" t="str">
        <f>IF(ISERROR(VLOOKUP(CONCATENATE($A141,"_",M$2),'Reference data SID'!$B:$M,12,FALSE)),"",VLOOKUP(CONCATENATE($A141,"_",M$2),'Reference data SID'!$B:$M,12,FALSE))</f>
        <v/>
      </c>
      <c r="N141" s="16" t="str">
        <f>IF(ISERROR(VLOOKUP(CONCATENATE($A141,"_",N$2),'Reference data SID'!$B:$M,12,FALSE)),"",VLOOKUP(CONCATENATE($A141,"_",N$2),'Reference data SID'!$B:$M,12,FALSE))</f>
        <v/>
      </c>
      <c r="O141" s="16" t="str">
        <f>IF(ISERROR(VLOOKUP(CONCATENATE($A141,"_",O$2),'Reference data SID'!$B:$M,12,FALSE)),"",VLOOKUP(CONCATENATE($A141,"_",O$2),'Reference data SID'!$B:$M,12,FALSE))</f>
        <v/>
      </c>
      <c r="P141" s="16" t="str">
        <f>IF(ISERROR(VLOOKUP(CONCATENATE($A141,"_",P$2),'Reference data SID'!$B:$M,12,FALSE)),"",VLOOKUP(CONCATENATE($A141,"_",P$2),'Reference data SID'!$B:$M,12,FALSE))</f>
        <v/>
      </c>
      <c r="Q141" s="16" t="str">
        <f>IF(ISERROR(VLOOKUP(CONCATENATE($A141,"_",Q$2),'Reference data SID'!$B:$M,12,FALSE)),"",VLOOKUP(CONCATENATE($A141,"_",Q$2),'Reference data SID'!$B:$M,12,FALSE))</f>
        <v/>
      </c>
      <c r="R141" s="16" t="str">
        <f>IF(ISERROR(VLOOKUP(CONCATENATE($A141,"_",R$2),'Reference data SID'!$B:$M,12,FALSE)),"",VLOOKUP(CONCATENATE($A141,"_",R$2),'Reference data SID'!$B:$M,12,FALSE))</f>
        <v/>
      </c>
      <c r="S141" s="16" t="str">
        <f>IF(ISERROR(VLOOKUP(CONCATENATE($A141,"_",S$2),'Reference data SID'!$B:$M,12,FALSE)),"",VLOOKUP(CONCATENATE($A141,"_",S$2),'Reference data SID'!$B:$M,12,FALSE))</f>
        <v/>
      </c>
      <c r="T141" s="16" t="str">
        <f>IF(ISERROR(VLOOKUP(CONCATENATE($A141,"_",T$2),'Reference data SID'!$B:$M,12,FALSE)),"",VLOOKUP(CONCATENATE($A141,"_",T$2),'Reference data SID'!$B:$M,12,FALSE))</f>
        <v/>
      </c>
      <c r="U141" s="16" t="str">
        <f>IF(ISERROR(VLOOKUP(CONCATENATE($A141,"_",U$2),'Reference data SID'!$B:$M,12,FALSE)),"",VLOOKUP(CONCATENATE($A141,"_",U$2),'Reference data SID'!$B:$M,12,FALSE))</f>
        <v/>
      </c>
      <c r="V141" s="16" t="str">
        <f>IF(ISERROR(VLOOKUP(CONCATENATE($A141,"_",V$2),'Reference data SID'!$B:$M,12,FALSE)),"",VLOOKUP(CONCATENATE($A141,"_",V$2),'Reference data SID'!$B:$M,12,FALSE))</f>
        <v/>
      </c>
      <c r="W141" s="16" t="str">
        <f>IF(ISERROR(VLOOKUP(CONCATENATE($A141,"_",W$2),'Reference data SID'!$B:$M,12,FALSE)),"",VLOOKUP(CONCATENATE($A141,"_",W$2),'Reference data SID'!$B:$M,12,FALSE))</f>
        <v/>
      </c>
      <c r="X141" s="16" t="str">
        <f>IF(ISERROR(VLOOKUP(CONCATENATE($A141,"_",X$2),'Reference data SID'!$B:$M,12,FALSE)),"",VLOOKUP(CONCATENATE($A141,"_",X$2),'Reference data SID'!$B:$M,12,FALSE))</f>
        <v/>
      </c>
      <c r="Y141" s="17" t="str">
        <f>IF(ISERROR(VLOOKUP(CONCATENATE($A141,"_",Y$2),'Reference data SID'!$B:$M,12,FALSE)),"",VLOOKUP(CONCATENATE($A141,"_",Y$2),'Reference data SID'!$B:$M,12,FALSE))</f>
        <v>-</v>
      </c>
      <c r="Z141" s="16" t="str">
        <f>IF(ISERROR(VLOOKUP(CONCATENATE($A141,"_",Z$2),'Reference data SID'!$B:$M,12,FALSE)),"",VLOOKUP(CONCATENATE($A141,"_",Z$2),'Reference data SID'!$B:$M,12,FALSE))</f>
        <v/>
      </c>
      <c r="AA141" s="16" t="str">
        <f>IF(ISERROR(VLOOKUP(CONCATENATE($A141,"_",AA$2),'Reference data SID'!$B:$M,12,FALSE)),"",VLOOKUP(CONCATENATE($A141,"_",AA$2),'Reference data SID'!$B:$M,12,FALSE))</f>
        <v/>
      </c>
      <c r="AB141" s="16" t="str">
        <f>IF(ISERROR(VLOOKUP(CONCATENATE($A141,"_",AB$2),'Reference data SID'!$B:$M,12,FALSE)),"",VLOOKUP(CONCATENATE($A141,"_",AB$2),'Reference data SID'!$B:$M,12,FALSE))</f>
        <v/>
      </c>
      <c r="AC141" s="16" t="str">
        <f>IF(ISERROR(VLOOKUP(CONCATENATE($A141,"_",AC$2),'Reference data SID'!$B:$M,12,FALSE)),"",VLOOKUP(CONCATENATE($A141,"_",AC$2),'Reference data SID'!$B:$M,12,FALSE))</f>
        <v/>
      </c>
      <c r="AD141" s="16" t="str">
        <f>IF(ISERROR(VLOOKUP(CONCATENATE($A141,"_",AD$2),'Reference data SID'!$B:$M,12,FALSE)),"",VLOOKUP(CONCATENATE($A141,"_",AD$2),'Reference data SID'!$B:$M,12,FALSE))</f>
        <v/>
      </c>
      <c r="AE141" s="16" t="str">
        <f>IF(ISERROR(VLOOKUP(CONCATENATE($A141,"_",AE$2),'Reference data SID'!$B:$M,12,FALSE)),"",VLOOKUP(CONCATENATE($A141,"_",AE$2),'Reference data SID'!$B:$M,12,FALSE))</f>
        <v/>
      </c>
      <c r="AF141" s="16" t="str">
        <f>IF(ISERROR(VLOOKUP(CONCATENATE($A141,"_",AF$2),'Reference data SID'!$B:$M,12,FALSE)),"",VLOOKUP(CONCATENATE($A141,"_",AF$2),'Reference data SID'!$B:$M,12,FALSE))</f>
        <v/>
      </c>
      <c r="AG141" s="16" t="str">
        <f>IF(ISERROR(VLOOKUP(CONCATENATE($A141,"_",AG$2),'Reference data SID'!$B:$M,12,FALSE)),"",VLOOKUP(CONCATENATE($A141,"_",AG$2),'Reference data SID'!$B:$M,12,FALSE))</f>
        <v/>
      </c>
      <c r="AH141" s="16" t="str">
        <f>IF(ISERROR(VLOOKUP(CONCATENATE($A141,"_",AH$2),'Reference data SID'!$B:$M,12,FALSE)),"",VLOOKUP(CONCATENATE($A141,"_",AH$2),'Reference data SID'!$B:$M,12,FALSE))</f>
        <v/>
      </c>
      <c r="AI141" s="16" t="str">
        <f>IF(ISERROR(VLOOKUP(CONCATENATE($A141,"_",AI$2),'Reference data SID'!$B:$M,12,FALSE)),"",VLOOKUP(CONCATENATE($A141,"_",AI$2),'Reference data SID'!$B:$M,12,FALSE))</f>
        <v/>
      </c>
      <c r="AJ141" s="16" t="str">
        <f>IF(ISERROR(VLOOKUP(CONCATENATE($A141,"_",AJ$2),'Reference data SID'!$B:$M,12,FALSE)),"",VLOOKUP(CONCATENATE($A141,"_",AJ$2),'Reference data SID'!$B:$M,12,FALSE))</f>
        <v/>
      </c>
      <c r="AK141" s="16" t="str">
        <f>IF(ISERROR(VLOOKUP(CONCATENATE($A141,"_",AK$2),'Reference data SID'!$B:$M,12,FALSE)),"",VLOOKUP(CONCATENATE($A141,"_",AK$2),'Reference data SID'!$B:$M,12,FALSE))</f>
        <v/>
      </c>
      <c r="AL141" s="16" t="str">
        <f>IF(ISERROR(VLOOKUP(CONCATENATE($A141,"_",AL$2),'Reference data SID'!$B:$M,12,FALSE)),"",VLOOKUP(CONCATENATE($A141,"_",AL$2),'Reference data SID'!$B:$M,12,FALSE))</f>
        <v/>
      </c>
      <c r="AM141" s="16" t="str">
        <f>IF(ISERROR(VLOOKUP(CONCATENATE($A141,"_",AM$2),'Reference data SID'!$B:$M,12,FALSE)),"",VLOOKUP(CONCATENATE($A141,"_",AM$2),'Reference data SID'!$B:$M,12,FALSE))</f>
        <v/>
      </c>
      <c r="AN141" s="16" t="str">
        <f>IF(ISERROR(VLOOKUP(CONCATENATE($A141,"_",AN$2),'Reference data SID'!$B:$M,12,FALSE)),"",VLOOKUP(CONCATENATE($A141,"_",AN$2),'Reference data SID'!$B:$M,12,FALSE))</f>
        <v/>
      </c>
      <c r="AO141" s="16" t="str">
        <f>IF(ISERROR(VLOOKUP(CONCATENATE($A141,"_",AO$2),'Reference data SID'!$B:$M,12,FALSE)),"",VLOOKUP(CONCATENATE($A141,"_",AO$2),'Reference data SID'!$B:$M,12,FALSE))</f>
        <v/>
      </c>
      <c r="AP141" s="16" t="str">
        <f>IF(ISERROR(VLOOKUP(CONCATENATE($A141,"_",AP$2),'Reference data SID'!$B:$M,12,FALSE)),"",VLOOKUP(CONCATENATE($A141,"_",AP$2),'Reference data SID'!$B:$M,12,FALSE))</f>
        <v/>
      </c>
      <c r="AQ141" s="16" t="str">
        <f>IF(ISERROR(VLOOKUP(CONCATENATE($A141,"_",AQ$2),'Reference data SID'!$B:$M,12,FALSE)),"",VLOOKUP(CONCATENATE($A141,"_",AQ$2),'Reference data SID'!$B:$M,12,FALSE))</f>
        <v/>
      </c>
      <c r="AR141" s="16" t="str">
        <f>IF(ISERROR(VLOOKUP(CONCATENATE($A141,"_",AR$2),'Reference data SID'!$B:$M,12,FALSE)),"",VLOOKUP(CONCATENATE($A141,"_",AR$2),'Reference data SID'!$B:$M,12,FALSE))</f>
        <v/>
      </c>
      <c r="AS141" s="16" t="str">
        <f>IF(ISERROR(VLOOKUP(CONCATENATE($A141,"_",AS$2),'Reference data SID'!$B:$M,12,FALSE)),"",VLOOKUP(CONCATENATE($A141,"_",AS$2),'Reference data SID'!$B:$M,12,FALSE))</f>
        <v/>
      </c>
      <c r="AT141" s="16" t="str">
        <f>IF(ISERROR(VLOOKUP(CONCATENATE($A141,"_",AT$2),'Reference data SID'!$B:$M,12,FALSE)),"",VLOOKUP(CONCATENATE($A141,"_",AT$2),'Reference data SID'!$B:$M,12,FALSE))</f>
        <v/>
      </c>
    </row>
    <row r="142" spans="1:46" x14ac:dyDescent="0.25">
      <c r="A142">
        <v>138</v>
      </c>
      <c r="B142" s="16" t="str">
        <f>IF(ISERROR(VLOOKUP(CONCATENATE($A142,"_",B$2),'Reference data SID'!$B:$M,12,FALSE)),"",VLOOKUP(CONCATENATE($A142,"_",B$2),'Reference data SID'!$B:$M,12,FALSE))</f>
        <v/>
      </c>
      <c r="C142" s="16" t="str">
        <f>IF(ISERROR(VLOOKUP(CONCATENATE($A142,"_",C$2),'Reference data SID'!$B:$M,12,FALSE)),"",VLOOKUP(CONCATENATE($A142,"_",C$2),'Reference data SID'!$B:$M,12,FALSE))</f>
        <v/>
      </c>
      <c r="D142" s="16" t="str">
        <f>IF(ISERROR(VLOOKUP(CONCATENATE($A142,"_",D$2),'Reference data SID'!$B:$M,12,FALSE)),"",VLOOKUP(CONCATENATE($A142,"_",D$2),'Reference data SID'!$B:$M,12,FALSE))</f>
        <v/>
      </c>
      <c r="E142" s="16" t="str">
        <f>IF(ISERROR(VLOOKUP(CONCATENATE($A142,"_",E$2),'Reference data SID'!$B:$M,12,FALSE)),"",VLOOKUP(CONCATENATE($A142,"_",E$2),'Reference data SID'!$B:$M,12,FALSE))</f>
        <v/>
      </c>
      <c r="F142" s="16" t="str">
        <f>IF(ISERROR(VLOOKUP(CONCATENATE($A142,"_",F$2),'Reference data SID'!$B:$M,12,FALSE)),"",VLOOKUP(CONCATENATE($A142,"_",F$2),'Reference data SID'!$B:$M,12,FALSE))</f>
        <v/>
      </c>
      <c r="G142" s="16" t="str">
        <f>IF(ISERROR(VLOOKUP(CONCATENATE($A142,"_",G$2),'Reference data SID'!$B:$M,12,FALSE)),"",VLOOKUP(CONCATENATE($A142,"_",G$2),'Reference data SID'!$B:$M,12,FALSE))</f>
        <v/>
      </c>
      <c r="H142" s="16" t="str">
        <f>IF(ISERROR(VLOOKUP(CONCATENATE($A142,"_",H$2),'Reference data SID'!$B:$M,12,FALSE)),"",VLOOKUP(CONCATENATE($A142,"_",H$2),'Reference data SID'!$B:$M,12,FALSE))</f>
        <v/>
      </c>
      <c r="I142" s="16" t="str">
        <f>IF(ISERROR(VLOOKUP(CONCATENATE($A142,"_",I$2),'Reference data SID'!$B:$M,12,FALSE)),"",VLOOKUP(CONCATENATE($A142,"_",I$2),'Reference data SID'!$B:$M,12,FALSE))</f>
        <v/>
      </c>
      <c r="J142" s="16" t="str">
        <f>IF(ISERROR(VLOOKUP(CONCATENATE($A142,"_",J$2),'Reference data SID'!$B:$M,12,FALSE)),"",VLOOKUP(CONCATENATE($A142,"_",J$2),'Reference data SID'!$B:$M,12,FALSE))</f>
        <v/>
      </c>
      <c r="K142" s="16" t="str">
        <f>IF(ISERROR(VLOOKUP(CONCATENATE($A142,"_",K$2),'Reference data SID'!$B:$M,12,FALSE)),"",VLOOKUP(CONCATENATE($A142,"_",K$2),'Reference data SID'!$B:$M,12,FALSE))</f>
        <v/>
      </c>
      <c r="L142" s="16" t="str">
        <f>IF(ISERROR(VLOOKUP(CONCATENATE($A142,"_",L$2),'Reference data SID'!$B:$M,12,FALSE)),"",VLOOKUP(CONCATENATE($A142,"_",L$2),'Reference data SID'!$B:$M,12,FALSE))</f>
        <v/>
      </c>
      <c r="M142" s="16" t="str">
        <f>IF(ISERROR(VLOOKUP(CONCATENATE($A142,"_",M$2),'Reference data SID'!$B:$M,12,FALSE)),"",VLOOKUP(CONCATENATE($A142,"_",M$2),'Reference data SID'!$B:$M,12,FALSE))</f>
        <v/>
      </c>
      <c r="N142" s="16" t="str">
        <f>IF(ISERROR(VLOOKUP(CONCATENATE($A142,"_",N$2),'Reference data SID'!$B:$M,12,FALSE)),"",VLOOKUP(CONCATENATE($A142,"_",N$2),'Reference data SID'!$B:$M,12,FALSE))</f>
        <v/>
      </c>
      <c r="O142" s="16" t="str">
        <f>IF(ISERROR(VLOOKUP(CONCATENATE($A142,"_",O$2),'Reference data SID'!$B:$M,12,FALSE)),"",VLOOKUP(CONCATENATE($A142,"_",O$2),'Reference data SID'!$B:$M,12,FALSE))</f>
        <v/>
      </c>
      <c r="P142" s="16" t="str">
        <f>IF(ISERROR(VLOOKUP(CONCATENATE($A142,"_",P$2),'Reference data SID'!$B:$M,12,FALSE)),"",VLOOKUP(CONCATENATE($A142,"_",P$2),'Reference data SID'!$B:$M,12,FALSE))</f>
        <v/>
      </c>
      <c r="Q142" s="16" t="str">
        <f>IF(ISERROR(VLOOKUP(CONCATENATE($A142,"_",Q$2),'Reference data SID'!$B:$M,12,FALSE)),"",VLOOKUP(CONCATENATE($A142,"_",Q$2),'Reference data SID'!$B:$M,12,FALSE))</f>
        <v/>
      </c>
      <c r="R142" s="16" t="str">
        <f>IF(ISERROR(VLOOKUP(CONCATENATE($A142,"_",R$2),'Reference data SID'!$B:$M,12,FALSE)),"",VLOOKUP(CONCATENATE($A142,"_",R$2),'Reference data SID'!$B:$M,12,FALSE))</f>
        <v/>
      </c>
      <c r="S142" s="16" t="str">
        <f>IF(ISERROR(VLOOKUP(CONCATENATE($A142,"_",S$2),'Reference data SID'!$B:$M,12,FALSE)),"",VLOOKUP(CONCATENATE($A142,"_",S$2),'Reference data SID'!$B:$M,12,FALSE))</f>
        <v/>
      </c>
      <c r="T142" s="16" t="str">
        <f>IF(ISERROR(VLOOKUP(CONCATENATE($A142,"_",T$2),'Reference data SID'!$B:$M,12,FALSE)),"",VLOOKUP(CONCATENATE($A142,"_",T$2),'Reference data SID'!$B:$M,12,FALSE))</f>
        <v/>
      </c>
      <c r="U142" s="16" t="str">
        <f>IF(ISERROR(VLOOKUP(CONCATENATE($A142,"_",U$2),'Reference data SID'!$B:$M,12,FALSE)),"",VLOOKUP(CONCATENATE($A142,"_",U$2),'Reference data SID'!$B:$M,12,FALSE))</f>
        <v/>
      </c>
      <c r="V142" s="16" t="str">
        <f>IF(ISERROR(VLOOKUP(CONCATENATE($A142,"_",V$2),'Reference data SID'!$B:$M,12,FALSE)),"",VLOOKUP(CONCATENATE($A142,"_",V$2),'Reference data SID'!$B:$M,12,FALSE))</f>
        <v/>
      </c>
      <c r="W142" s="16" t="str">
        <f>IF(ISERROR(VLOOKUP(CONCATENATE($A142,"_",W$2),'Reference data SID'!$B:$M,12,FALSE)),"",VLOOKUP(CONCATENATE($A142,"_",W$2),'Reference data SID'!$B:$M,12,FALSE))</f>
        <v/>
      </c>
      <c r="X142" s="16" t="str">
        <f>IF(ISERROR(VLOOKUP(CONCATENATE($A142,"_",X$2),'Reference data SID'!$B:$M,12,FALSE)),"",VLOOKUP(CONCATENATE($A142,"_",X$2),'Reference data SID'!$B:$M,12,FALSE))</f>
        <v/>
      </c>
      <c r="Y142" s="17" t="str">
        <f>IF(ISERROR(VLOOKUP(CONCATENATE($A142,"_",Y$2),'Reference data SID'!$B:$M,12,FALSE)),"",VLOOKUP(CONCATENATE($A142,"_",Y$2),'Reference data SID'!$B:$M,12,FALSE))</f>
        <v>-</v>
      </c>
      <c r="Z142" s="16" t="str">
        <f>IF(ISERROR(VLOOKUP(CONCATENATE($A142,"_",Z$2),'Reference data SID'!$B:$M,12,FALSE)),"",VLOOKUP(CONCATENATE($A142,"_",Z$2),'Reference data SID'!$B:$M,12,FALSE))</f>
        <v/>
      </c>
      <c r="AA142" s="16" t="str">
        <f>IF(ISERROR(VLOOKUP(CONCATENATE($A142,"_",AA$2),'Reference data SID'!$B:$M,12,FALSE)),"",VLOOKUP(CONCATENATE($A142,"_",AA$2),'Reference data SID'!$B:$M,12,FALSE))</f>
        <v/>
      </c>
      <c r="AB142" s="16" t="str">
        <f>IF(ISERROR(VLOOKUP(CONCATENATE($A142,"_",AB$2),'Reference data SID'!$B:$M,12,FALSE)),"",VLOOKUP(CONCATENATE($A142,"_",AB$2),'Reference data SID'!$B:$M,12,FALSE))</f>
        <v/>
      </c>
      <c r="AC142" s="16" t="str">
        <f>IF(ISERROR(VLOOKUP(CONCATENATE($A142,"_",AC$2),'Reference data SID'!$B:$M,12,FALSE)),"",VLOOKUP(CONCATENATE($A142,"_",AC$2),'Reference data SID'!$B:$M,12,FALSE))</f>
        <v/>
      </c>
      <c r="AD142" s="16" t="str">
        <f>IF(ISERROR(VLOOKUP(CONCATENATE($A142,"_",AD$2),'Reference data SID'!$B:$M,12,FALSE)),"",VLOOKUP(CONCATENATE($A142,"_",AD$2),'Reference data SID'!$B:$M,12,FALSE))</f>
        <v/>
      </c>
      <c r="AE142" s="16" t="str">
        <f>IF(ISERROR(VLOOKUP(CONCATENATE($A142,"_",AE$2),'Reference data SID'!$B:$M,12,FALSE)),"",VLOOKUP(CONCATENATE($A142,"_",AE$2),'Reference data SID'!$B:$M,12,FALSE))</f>
        <v/>
      </c>
      <c r="AF142" s="16" t="str">
        <f>IF(ISERROR(VLOOKUP(CONCATENATE($A142,"_",AF$2),'Reference data SID'!$B:$M,12,FALSE)),"",VLOOKUP(CONCATENATE($A142,"_",AF$2),'Reference data SID'!$B:$M,12,FALSE))</f>
        <v/>
      </c>
      <c r="AG142" s="16" t="str">
        <f>IF(ISERROR(VLOOKUP(CONCATENATE($A142,"_",AG$2),'Reference data SID'!$B:$M,12,FALSE)),"",VLOOKUP(CONCATENATE($A142,"_",AG$2),'Reference data SID'!$B:$M,12,FALSE))</f>
        <v/>
      </c>
      <c r="AH142" s="16" t="str">
        <f>IF(ISERROR(VLOOKUP(CONCATENATE($A142,"_",AH$2),'Reference data SID'!$B:$M,12,FALSE)),"",VLOOKUP(CONCATENATE($A142,"_",AH$2),'Reference data SID'!$B:$M,12,FALSE))</f>
        <v/>
      </c>
      <c r="AI142" s="16" t="str">
        <f>IF(ISERROR(VLOOKUP(CONCATENATE($A142,"_",AI$2),'Reference data SID'!$B:$M,12,FALSE)),"",VLOOKUP(CONCATENATE($A142,"_",AI$2),'Reference data SID'!$B:$M,12,FALSE))</f>
        <v/>
      </c>
      <c r="AJ142" s="16" t="str">
        <f>IF(ISERROR(VLOOKUP(CONCATENATE($A142,"_",AJ$2),'Reference data SID'!$B:$M,12,FALSE)),"",VLOOKUP(CONCATENATE($A142,"_",AJ$2),'Reference data SID'!$B:$M,12,FALSE))</f>
        <v/>
      </c>
      <c r="AK142" s="16" t="str">
        <f>IF(ISERROR(VLOOKUP(CONCATENATE($A142,"_",AK$2),'Reference data SID'!$B:$M,12,FALSE)),"",VLOOKUP(CONCATENATE($A142,"_",AK$2),'Reference data SID'!$B:$M,12,FALSE))</f>
        <v/>
      </c>
      <c r="AL142" s="16" t="str">
        <f>IF(ISERROR(VLOOKUP(CONCATENATE($A142,"_",AL$2),'Reference data SID'!$B:$M,12,FALSE)),"",VLOOKUP(CONCATENATE($A142,"_",AL$2),'Reference data SID'!$B:$M,12,FALSE))</f>
        <v/>
      </c>
      <c r="AM142" s="16" t="str">
        <f>IF(ISERROR(VLOOKUP(CONCATENATE($A142,"_",AM$2),'Reference data SID'!$B:$M,12,FALSE)),"",VLOOKUP(CONCATENATE($A142,"_",AM$2),'Reference data SID'!$B:$M,12,FALSE))</f>
        <v/>
      </c>
      <c r="AN142" s="16" t="str">
        <f>IF(ISERROR(VLOOKUP(CONCATENATE($A142,"_",AN$2),'Reference data SID'!$B:$M,12,FALSE)),"",VLOOKUP(CONCATENATE($A142,"_",AN$2),'Reference data SID'!$B:$M,12,FALSE))</f>
        <v/>
      </c>
      <c r="AO142" s="16" t="str">
        <f>IF(ISERROR(VLOOKUP(CONCATENATE($A142,"_",AO$2),'Reference data SID'!$B:$M,12,FALSE)),"",VLOOKUP(CONCATENATE($A142,"_",AO$2),'Reference data SID'!$B:$M,12,FALSE))</f>
        <v/>
      </c>
      <c r="AP142" s="16" t="str">
        <f>IF(ISERROR(VLOOKUP(CONCATENATE($A142,"_",AP$2),'Reference data SID'!$B:$M,12,FALSE)),"",VLOOKUP(CONCATENATE($A142,"_",AP$2),'Reference data SID'!$B:$M,12,FALSE))</f>
        <v/>
      </c>
      <c r="AQ142" s="16" t="str">
        <f>IF(ISERROR(VLOOKUP(CONCATENATE($A142,"_",AQ$2),'Reference data SID'!$B:$M,12,FALSE)),"",VLOOKUP(CONCATENATE($A142,"_",AQ$2),'Reference data SID'!$B:$M,12,FALSE))</f>
        <v/>
      </c>
      <c r="AR142" s="16" t="str">
        <f>IF(ISERROR(VLOOKUP(CONCATENATE($A142,"_",AR$2),'Reference data SID'!$B:$M,12,FALSE)),"",VLOOKUP(CONCATENATE($A142,"_",AR$2),'Reference data SID'!$B:$M,12,FALSE))</f>
        <v/>
      </c>
      <c r="AS142" s="16" t="str">
        <f>IF(ISERROR(VLOOKUP(CONCATENATE($A142,"_",AS$2),'Reference data SID'!$B:$M,12,FALSE)),"",VLOOKUP(CONCATENATE($A142,"_",AS$2),'Reference data SID'!$B:$M,12,FALSE))</f>
        <v/>
      </c>
      <c r="AT142" s="16" t="str">
        <f>IF(ISERROR(VLOOKUP(CONCATENATE($A142,"_",AT$2),'Reference data SID'!$B:$M,12,FALSE)),"",VLOOKUP(CONCATENATE($A142,"_",AT$2),'Reference data SID'!$B:$M,12,FALSE))</f>
        <v/>
      </c>
    </row>
    <row r="143" spans="1:46" x14ac:dyDescent="0.25">
      <c r="A143">
        <v>139</v>
      </c>
      <c r="B143" s="16" t="str">
        <f>IF(ISERROR(VLOOKUP(CONCATENATE($A143,"_",B$2),'Reference data SID'!$B:$M,12,FALSE)),"",VLOOKUP(CONCATENATE($A143,"_",B$2),'Reference data SID'!$B:$M,12,FALSE))</f>
        <v/>
      </c>
      <c r="C143" s="16" t="str">
        <f>IF(ISERROR(VLOOKUP(CONCATENATE($A143,"_",C$2),'Reference data SID'!$B:$M,12,FALSE)),"",VLOOKUP(CONCATENATE($A143,"_",C$2),'Reference data SID'!$B:$M,12,FALSE))</f>
        <v/>
      </c>
      <c r="D143" s="16" t="str">
        <f>IF(ISERROR(VLOOKUP(CONCATENATE($A143,"_",D$2),'Reference data SID'!$B:$M,12,FALSE)),"",VLOOKUP(CONCATENATE($A143,"_",D$2),'Reference data SID'!$B:$M,12,FALSE))</f>
        <v/>
      </c>
      <c r="E143" s="16" t="str">
        <f>IF(ISERROR(VLOOKUP(CONCATENATE($A143,"_",E$2),'Reference data SID'!$B:$M,12,FALSE)),"",VLOOKUP(CONCATENATE($A143,"_",E$2),'Reference data SID'!$B:$M,12,FALSE))</f>
        <v/>
      </c>
      <c r="F143" s="16" t="str">
        <f>IF(ISERROR(VLOOKUP(CONCATENATE($A143,"_",F$2),'Reference data SID'!$B:$M,12,FALSE)),"",VLOOKUP(CONCATENATE($A143,"_",F$2),'Reference data SID'!$B:$M,12,FALSE))</f>
        <v/>
      </c>
      <c r="G143" s="16" t="str">
        <f>IF(ISERROR(VLOOKUP(CONCATENATE($A143,"_",G$2),'Reference data SID'!$B:$M,12,FALSE)),"",VLOOKUP(CONCATENATE($A143,"_",G$2),'Reference data SID'!$B:$M,12,FALSE))</f>
        <v/>
      </c>
      <c r="H143" s="16" t="str">
        <f>IF(ISERROR(VLOOKUP(CONCATENATE($A143,"_",H$2),'Reference data SID'!$B:$M,12,FALSE)),"",VLOOKUP(CONCATENATE($A143,"_",H$2),'Reference data SID'!$B:$M,12,FALSE))</f>
        <v/>
      </c>
      <c r="I143" s="16" t="str">
        <f>IF(ISERROR(VLOOKUP(CONCATENATE($A143,"_",I$2),'Reference data SID'!$B:$M,12,FALSE)),"",VLOOKUP(CONCATENATE($A143,"_",I$2),'Reference data SID'!$B:$M,12,FALSE))</f>
        <v/>
      </c>
      <c r="J143" s="16" t="str">
        <f>IF(ISERROR(VLOOKUP(CONCATENATE($A143,"_",J$2),'Reference data SID'!$B:$M,12,FALSE)),"",VLOOKUP(CONCATENATE($A143,"_",J$2),'Reference data SID'!$B:$M,12,FALSE))</f>
        <v/>
      </c>
      <c r="K143" s="16" t="str">
        <f>IF(ISERROR(VLOOKUP(CONCATENATE($A143,"_",K$2),'Reference data SID'!$B:$M,12,FALSE)),"",VLOOKUP(CONCATENATE($A143,"_",K$2),'Reference data SID'!$B:$M,12,FALSE))</f>
        <v/>
      </c>
      <c r="L143" s="16" t="str">
        <f>IF(ISERROR(VLOOKUP(CONCATENATE($A143,"_",L$2),'Reference data SID'!$B:$M,12,FALSE)),"",VLOOKUP(CONCATENATE($A143,"_",L$2),'Reference data SID'!$B:$M,12,FALSE))</f>
        <v/>
      </c>
      <c r="M143" s="16" t="str">
        <f>IF(ISERROR(VLOOKUP(CONCATENATE($A143,"_",M$2),'Reference data SID'!$B:$M,12,FALSE)),"",VLOOKUP(CONCATENATE($A143,"_",M$2),'Reference data SID'!$B:$M,12,FALSE))</f>
        <v/>
      </c>
      <c r="N143" s="16" t="str">
        <f>IF(ISERROR(VLOOKUP(CONCATENATE($A143,"_",N$2),'Reference data SID'!$B:$M,12,FALSE)),"",VLOOKUP(CONCATENATE($A143,"_",N$2),'Reference data SID'!$B:$M,12,FALSE))</f>
        <v/>
      </c>
      <c r="O143" s="16" t="str">
        <f>IF(ISERROR(VLOOKUP(CONCATENATE($A143,"_",O$2),'Reference data SID'!$B:$M,12,FALSE)),"",VLOOKUP(CONCATENATE($A143,"_",O$2),'Reference data SID'!$B:$M,12,FALSE))</f>
        <v/>
      </c>
      <c r="P143" s="16" t="str">
        <f>IF(ISERROR(VLOOKUP(CONCATENATE($A143,"_",P$2),'Reference data SID'!$B:$M,12,FALSE)),"",VLOOKUP(CONCATENATE($A143,"_",P$2),'Reference data SID'!$B:$M,12,FALSE))</f>
        <v/>
      </c>
      <c r="Q143" s="16" t="str">
        <f>IF(ISERROR(VLOOKUP(CONCATENATE($A143,"_",Q$2),'Reference data SID'!$B:$M,12,FALSE)),"",VLOOKUP(CONCATENATE($A143,"_",Q$2),'Reference data SID'!$B:$M,12,FALSE))</f>
        <v/>
      </c>
      <c r="R143" s="16" t="str">
        <f>IF(ISERROR(VLOOKUP(CONCATENATE($A143,"_",R$2),'Reference data SID'!$B:$M,12,FALSE)),"",VLOOKUP(CONCATENATE($A143,"_",R$2),'Reference data SID'!$B:$M,12,FALSE))</f>
        <v/>
      </c>
      <c r="S143" s="16" t="str">
        <f>IF(ISERROR(VLOOKUP(CONCATENATE($A143,"_",S$2),'Reference data SID'!$B:$M,12,FALSE)),"",VLOOKUP(CONCATENATE($A143,"_",S$2),'Reference data SID'!$B:$M,12,FALSE))</f>
        <v/>
      </c>
      <c r="T143" s="16" t="str">
        <f>IF(ISERROR(VLOOKUP(CONCATENATE($A143,"_",T$2),'Reference data SID'!$B:$M,12,FALSE)),"",VLOOKUP(CONCATENATE($A143,"_",T$2),'Reference data SID'!$B:$M,12,FALSE))</f>
        <v/>
      </c>
      <c r="U143" s="16" t="str">
        <f>IF(ISERROR(VLOOKUP(CONCATENATE($A143,"_",U$2),'Reference data SID'!$B:$M,12,FALSE)),"",VLOOKUP(CONCATENATE($A143,"_",U$2),'Reference data SID'!$B:$M,12,FALSE))</f>
        <v/>
      </c>
      <c r="V143" s="16" t="str">
        <f>IF(ISERROR(VLOOKUP(CONCATENATE($A143,"_",V$2),'Reference data SID'!$B:$M,12,FALSE)),"",VLOOKUP(CONCATENATE($A143,"_",V$2),'Reference data SID'!$B:$M,12,FALSE))</f>
        <v/>
      </c>
      <c r="W143" s="16" t="str">
        <f>IF(ISERROR(VLOOKUP(CONCATENATE($A143,"_",W$2),'Reference data SID'!$B:$M,12,FALSE)),"",VLOOKUP(CONCATENATE($A143,"_",W$2),'Reference data SID'!$B:$M,12,FALSE))</f>
        <v/>
      </c>
      <c r="X143" s="16" t="str">
        <f>IF(ISERROR(VLOOKUP(CONCATENATE($A143,"_",X$2),'Reference data SID'!$B:$M,12,FALSE)),"",VLOOKUP(CONCATENATE($A143,"_",X$2),'Reference data SID'!$B:$M,12,FALSE))</f>
        <v/>
      </c>
      <c r="Y143" s="17" t="str">
        <f>IF(ISERROR(VLOOKUP(CONCATENATE($A143,"_",Y$2),'Reference data SID'!$B:$M,12,FALSE)),"",VLOOKUP(CONCATENATE($A143,"_",Y$2),'Reference data SID'!$B:$M,12,FALSE))</f>
        <v>-</v>
      </c>
      <c r="Z143" s="16" t="str">
        <f>IF(ISERROR(VLOOKUP(CONCATENATE($A143,"_",Z$2),'Reference data SID'!$B:$M,12,FALSE)),"",VLOOKUP(CONCATENATE($A143,"_",Z$2),'Reference data SID'!$B:$M,12,FALSE))</f>
        <v/>
      </c>
      <c r="AA143" s="16" t="str">
        <f>IF(ISERROR(VLOOKUP(CONCATENATE($A143,"_",AA$2),'Reference data SID'!$B:$M,12,FALSE)),"",VLOOKUP(CONCATENATE($A143,"_",AA$2),'Reference data SID'!$B:$M,12,FALSE))</f>
        <v/>
      </c>
      <c r="AB143" s="16" t="str">
        <f>IF(ISERROR(VLOOKUP(CONCATENATE($A143,"_",AB$2),'Reference data SID'!$B:$M,12,FALSE)),"",VLOOKUP(CONCATENATE($A143,"_",AB$2),'Reference data SID'!$B:$M,12,FALSE))</f>
        <v/>
      </c>
      <c r="AC143" s="16" t="str">
        <f>IF(ISERROR(VLOOKUP(CONCATENATE($A143,"_",AC$2),'Reference data SID'!$B:$M,12,FALSE)),"",VLOOKUP(CONCATENATE($A143,"_",AC$2),'Reference data SID'!$B:$M,12,FALSE))</f>
        <v/>
      </c>
      <c r="AD143" s="16" t="str">
        <f>IF(ISERROR(VLOOKUP(CONCATENATE($A143,"_",AD$2),'Reference data SID'!$B:$M,12,FALSE)),"",VLOOKUP(CONCATENATE($A143,"_",AD$2),'Reference data SID'!$B:$M,12,FALSE))</f>
        <v/>
      </c>
      <c r="AE143" s="16" t="str">
        <f>IF(ISERROR(VLOOKUP(CONCATENATE($A143,"_",AE$2),'Reference data SID'!$B:$M,12,FALSE)),"",VLOOKUP(CONCATENATE($A143,"_",AE$2),'Reference data SID'!$B:$M,12,FALSE))</f>
        <v/>
      </c>
      <c r="AF143" s="16" t="str">
        <f>IF(ISERROR(VLOOKUP(CONCATENATE($A143,"_",AF$2),'Reference data SID'!$B:$M,12,FALSE)),"",VLOOKUP(CONCATENATE($A143,"_",AF$2),'Reference data SID'!$B:$M,12,FALSE))</f>
        <v/>
      </c>
      <c r="AG143" s="16" t="str">
        <f>IF(ISERROR(VLOOKUP(CONCATENATE($A143,"_",AG$2),'Reference data SID'!$B:$M,12,FALSE)),"",VLOOKUP(CONCATENATE($A143,"_",AG$2),'Reference data SID'!$B:$M,12,FALSE))</f>
        <v/>
      </c>
      <c r="AH143" s="16" t="str">
        <f>IF(ISERROR(VLOOKUP(CONCATENATE($A143,"_",AH$2),'Reference data SID'!$B:$M,12,FALSE)),"",VLOOKUP(CONCATENATE($A143,"_",AH$2),'Reference data SID'!$B:$M,12,FALSE))</f>
        <v/>
      </c>
      <c r="AI143" s="16" t="str">
        <f>IF(ISERROR(VLOOKUP(CONCATENATE($A143,"_",AI$2),'Reference data SID'!$B:$M,12,FALSE)),"",VLOOKUP(CONCATENATE($A143,"_",AI$2),'Reference data SID'!$B:$M,12,FALSE))</f>
        <v/>
      </c>
      <c r="AJ143" s="16" t="str">
        <f>IF(ISERROR(VLOOKUP(CONCATENATE($A143,"_",AJ$2),'Reference data SID'!$B:$M,12,FALSE)),"",VLOOKUP(CONCATENATE($A143,"_",AJ$2),'Reference data SID'!$B:$M,12,FALSE))</f>
        <v/>
      </c>
      <c r="AK143" s="16" t="str">
        <f>IF(ISERROR(VLOOKUP(CONCATENATE($A143,"_",AK$2),'Reference data SID'!$B:$M,12,FALSE)),"",VLOOKUP(CONCATENATE($A143,"_",AK$2),'Reference data SID'!$B:$M,12,FALSE))</f>
        <v/>
      </c>
      <c r="AL143" s="16" t="str">
        <f>IF(ISERROR(VLOOKUP(CONCATENATE($A143,"_",AL$2),'Reference data SID'!$B:$M,12,FALSE)),"",VLOOKUP(CONCATENATE($A143,"_",AL$2),'Reference data SID'!$B:$M,12,FALSE))</f>
        <v/>
      </c>
      <c r="AM143" s="16" t="str">
        <f>IF(ISERROR(VLOOKUP(CONCATENATE($A143,"_",AM$2),'Reference data SID'!$B:$M,12,FALSE)),"",VLOOKUP(CONCATENATE($A143,"_",AM$2),'Reference data SID'!$B:$M,12,FALSE))</f>
        <v/>
      </c>
      <c r="AN143" s="16" t="str">
        <f>IF(ISERROR(VLOOKUP(CONCATENATE($A143,"_",AN$2),'Reference data SID'!$B:$M,12,FALSE)),"",VLOOKUP(CONCATENATE($A143,"_",AN$2),'Reference data SID'!$B:$M,12,FALSE))</f>
        <v/>
      </c>
      <c r="AO143" s="16" t="str">
        <f>IF(ISERROR(VLOOKUP(CONCATENATE($A143,"_",AO$2),'Reference data SID'!$B:$M,12,FALSE)),"",VLOOKUP(CONCATENATE($A143,"_",AO$2),'Reference data SID'!$B:$M,12,FALSE))</f>
        <v/>
      </c>
      <c r="AP143" s="16" t="str">
        <f>IF(ISERROR(VLOOKUP(CONCATENATE($A143,"_",AP$2),'Reference data SID'!$B:$M,12,FALSE)),"",VLOOKUP(CONCATENATE($A143,"_",AP$2),'Reference data SID'!$B:$M,12,FALSE))</f>
        <v/>
      </c>
      <c r="AQ143" s="16" t="str">
        <f>IF(ISERROR(VLOOKUP(CONCATENATE($A143,"_",AQ$2),'Reference data SID'!$B:$M,12,FALSE)),"",VLOOKUP(CONCATENATE($A143,"_",AQ$2),'Reference data SID'!$B:$M,12,FALSE))</f>
        <v/>
      </c>
      <c r="AR143" s="16" t="str">
        <f>IF(ISERROR(VLOOKUP(CONCATENATE($A143,"_",AR$2),'Reference data SID'!$B:$M,12,FALSE)),"",VLOOKUP(CONCATENATE($A143,"_",AR$2),'Reference data SID'!$B:$M,12,FALSE))</f>
        <v/>
      </c>
      <c r="AS143" s="16" t="str">
        <f>IF(ISERROR(VLOOKUP(CONCATENATE($A143,"_",AS$2),'Reference data SID'!$B:$M,12,FALSE)),"",VLOOKUP(CONCATENATE($A143,"_",AS$2),'Reference data SID'!$B:$M,12,FALSE))</f>
        <v/>
      </c>
      <c r="AT143" s="16" t="str">
        <f>IF(ISERROR(VLOOKUP(CONCATENATE($A143,"_",AT$2),'Reference data SID'!$B:$M,12,FALSE)),"",VLOOKUP(CONCATENATE($A143,"_",AT$2),'Reference data SID'!$B:$M,12,FALSE))</f>
        <v/>
      </c>
    </row>
    <row r="144" spans="1:46" x14ac:dyDescent="0.25">
      <c r="A144">
        <v>140</v>
      </c>
      <c r="B144" s="16" t="str">
        <f>IF(ISERROR(VLOOKUP(CONCATENATE($A144,"_",B$2),'Reference data SID'!$B:$M,12,FALSE)),"",VLOOKUP(CONCATENATE($A144,"_",B$2),'Reference data SID'!$B:$M,12,FALSE))</f>
        <v/>
      </c>
      <c r="C144" s="16" t="str">
        <f>IF(ISERROR(VLOOKUP(CONCATENATE($A144,"_",C$2),'Reference data SID'!$B:$M,12,FALSE)),"",VLOOKUP(CONCATENATE($A144,"_",C$2),'Reference data SID'!$B:$M,12,FALSE))</f>
        <v/>
      </c>
      <c r="D144" s="16" t="str">
        <f>IF(ISERROR(VLOOKUP(CONCATENATE($A144,"_",D$2),'Reference data SID'!$B:$M,12,FALSE)),"",VLOOKUP(CONCATENATE($A144,"_",D$2),'Reference data SID'!$B:$M,12,FALSE))</f>
        <v/>
      </c>
      <c r="E144" s="16" t="str">
        <f>IF(ISERROR(VLOOKUP(CONCATENATE($A144,"_",E$2),'Reference data SID'!$B:$M,12,FALSE)),"",VLOOKUP(CONCATENATE($A144,"_",E$2),'Reference data SID'!$B:$M,12,FALSE))</f>
        <v/>
      </c>
      <c r="F144" s="16" t="str">
        <f>IF(ISERROR(VLOOKUP(CONCATENATE($A144,"_",F$2),'Reference data SID'!$B:$M,12,FALSE)),"",VLOOKUP(CONCATENATE($A144,"_",F$2),'Reference data SID'!$B:$M,12,FALSE))</f>
        <v/>
      </c>
      <c r="G144" s="16" t="str">
        <f>IF(ISERROR(VLOOKUP(CONCATENATE($A144,"_",G$2),'Reference data SID'!$B:$M,12,FALSE)),"",VLOOKUP(CONCATENATE($A144,"_",G$2),'Reference data SID'!$B:$M,12,FALSE))</f>
        <v/>
      </c>
      <c r="H144" s="16" t="str">
        <f>IF(ISERROR(VLOOKUP(CONCATENATE($A144,"_",H$2),'Reference data SID'!$B:$M,12,FALSE)),"",VLOOKUP(CONCATENATE($A144,"_",H$2),'Reference data SID'!$B:$M,12,FALSE))</f>
        <v/>
      </c>
      <c r="I144" s="16" t="str">
        <f>IF(ISERROR(VLOOKUP(CONCATENATE($A144,"_",I$2),'Reference data SID'!$B:$M,12,FALSE)),"",VLOOKUP(CONCATENATE($A144,"_",I$2),'Reference data SID'!$B:$M,12,FALSE))</f>
        <v/>
      </c>
      <c r="J144" s="16" t="str">
        <f>IF(ISERROR(VLOOKUP(CONCATENATE($A144,"_",J$2),'Reference data SID'!$B:$M,12,FALSE)),"",VLOOKUP(CONCATENATE($A144,"_",J$2),'Reference data SID'!$B:$M,12,FALSE))</f>
        <v/>
      </c>
      <c r="K144" s="16" t="str">
        <f>IF(ISERROR(VLOOKUP(CONCATENATE($A144,"_",K$2),'Reference data SID'!$B:$M,12,FALSE)),"",VLOOKUP(CONCATENATE($A144,"_",K$2),'Reference data SID'!$B:$M,12,FALSE))</f>
        <v/>
      </c>
      <c r="L144" s="16" t="str">
        <f>IF(ISERROR(VLOOKUP(CONCATENATE($A144,"_",L$2),'Reference data SID'!$B:$M,12,FALSE)),"",VLOOKUP(CONCATENATE($A144,"_",L$2),'Reference data SID'!$B:$M,12,FALSE))</f>
        <v/>
      </c>
      <c r="M144" s="16" t="str">
        <f>IF(ISERROR(VLOOKUP(CONCATENATE($A144,"_",M$2),'Reference data SID'!$B:$M,12,FALSE)),"",VLOOKUP(CONCATENATE($A144,"_",M$2),'Reference data SID'!$B:$M,12,FALSE))</f>
        <v/>
      </c>
      <c r="N144" s="16" t="str">
        <f>IF(ISERROR(VLOOKUP(CONCATENATE($A144,"_",N$2),'Reference data SID'!$B:$M,12,FALSE)),"",VLOOKUP(CONCATENATE($A144,"_",N$2),'Reference data SID'!$B:$M,12,FALSE))</f>
        <v/>
      </c>
      <c r="O144" s="16" t="str">
        <f>IF(ISERROR(VLOOKUP(CONCATENATE($A144,"_",O$2),'Reference data SID'!$B:$M,12,FALSE)),"",VLOOKUP(CONCATENATE($A144,"_",O$2),'Reference data SID'!$B:$M,12,FALSE))</f>
        <v/>
      </c>
      <c r="P144" s="16" t="str">
        <f>IF(ISERROR(VLOOKUP(CONCATENATE($A144,"_",P$2),'Reference data SID'!$B:$M,12,FALSE)),"",VLOOKUP(CONCATENATE($A144,"_",P$2),'Reference data SID'!$B:$M,12,FALSE))</f>
        <v/>
      </c>
      <c r="Q144" s="16" t="str">
        <f>IF(ISERROR(VLOOKUP(CONCATENATE($A144,"_",Q$2),'Reference data SID'!$B:$M,12,FALSE)),"",VLOOKUP(CONCATENATE($A144,"_",Q$2),'Reference data SID'!$B:$M,12,FALSE))</f>
        <v/>
      </c>
      <c r="R144" s="16" t="str">
        <f>IF(ISERROR(VLOOKUP(CONCATENATE($A144,"_",R$2),'Reference data SID'!$B:$M,12,FALSE)),"",VLOOKUP(CONCATENATE($A144,"_",R$2),'Reference data SID'!$B:$M,12,FALSE))</f>
        <v/>
      </c>
      <c r="S144" s="16" t="str">
        <f>IF(ISERROR(VLOOKUP(CONCATENATE($A144,"_",S$2),'Reference data SID'!$B:$M,12,FALSE)),"",VLOOKUP(CONCATENATE($A144,"_",S$2),'Reference data SID'!$B:$M,12,FALSE))</f>
        <v/>
      </c>
      <c r="T144" s="16" t="str">
        <f>IF(ISERROR(VLOOKUP(CONCATENATE($A144,"_",T$2),'Reference data SID'!$B:$M,12,FALSE)),"",VLOOKUP(CONCATENATE($A144,"_",T$2),'Reference data SID'!$B:$M,12,FALSE))</f>
        <v/>
      </c>
      <c r="U144" s="16" t="str">
        <f>IF(ISERROR(VLOOKUP(CONCATENATE($A144,"_",U$2),'Reference data SID'!$B:$M,12,FALSE)),"",VLOOKUP(CONCATENATE($A144,"_",U$2),'Reference data SID'!$B:$M,12,FALSE))</f>
        <v/>
      </c>
      <c r="V144" s="16" t="str">
        <f>IF(ISERROR(VLOOKUP(CONCATENATE($A144,"_",V$2),'Reference data SID'!$B:$M,12,FALSE)),"",VLOOKUP(CONCATENATE($A144,"_",V$2),'Reference data SID'!$B:$M,12,FALSE))</f>
        <v/>
      </c>
      <c r="W144" s="16" t="str">
        <f>IF(ISERROR(VLOOKUP(CONCATENATE($A144,"_",W$2),'Reference data SID'!$B:$M,12,FALSE)),"",VLOOKUP(CONCATENATE($A144,"_",W$2),'Reference data SID'!$B:$M,12,FALSE))</f>
        <v/>
      </c>
      <c r="X144" s="16" t="str">
        <f>IF(ISERROR(VLOOKUP(CONCATENATE($A144,"_",X$2),'Reference data SID'!$B:$M,12,FALSE)),"",VLOOKUP(CONCATENATE($A144,"_",X$2),'Reference data SID'!$B:$M,12,FALSE))</f>
        <v/>
      </c>
      <c r="Y144" s="17" t="str">
        <f>IF(ISERROR(VLOOKUP(CONCATENATE($A144,"_",Y$2),'Reference data SID'!$B:$M,12,FALSE)),"",VLOOKUP(CONCATENATE($A144,"_",Y$2),'Reference data SID'!$B:$M,12,FALSE))</f>
        <v>-</v>
      </c>
      <c r="Z144" s="16" t="str">
        <f>IF(ISERROR(VLOOKUP(CONCATENATE($A144,"_",Z$2),'Reference data SID'!$B:$M,12,FALSE)),"",VLOOKUP(CONCATENATE($A144,"_",Z$2),'Reference data SID'!$B:$M,12,FALSE))</f>
        <v/>
      </c>
      <c r="AA144" s="16" t="str">
        <f>IF(ISERROR(VLOOKUP(CONCATENATE($A144,"_",AA$2),'Reference data SID'!$B:$M,12,FALSE)),"",VLOOKUP(CONCATENATE($A144,"_",AA$2),'Reference data SID'!$B:$M,12,FALSE))</f>
        <v/>
      </c>
      <c r="AB144" s="16" t="str">
        <f>IF(ISERROR(VLOOKUP(CONCATENATE($A144,"_",AB$2),'Reference data SID'!$B:$M,12,FALSE)),"",VLOOKUP(CONCATENATE($A144,"_",AB$2),'Reference data SID'!$B:$M,12,FALSE))</f>
        <v/>
      </c>
      <c r="AC144" s="16" t="str">
        <f>IF(ISERROR(VLOOKUP(CONCATENATE($A144,"_",AC$2),'Reference data SID'!$B:$M,12,FALSE)),"",VLOOKUP(CONCATENATE($A144,"_",AC$2),'Reference data SID'!$B:$M,12,FALSE))</f>
        <v/>
      </c>
      <c r="AD144" s="16" t="str">
        <f>IF(ISERROR(VLOOKUP(CONCATENATE($A144,"_",AD$2),'Reference data SID'!$B:$M,12,FALSE)),"",VLOOKUP(CONCATENATE($A144,"_",AD$2),'Reference data SID'!$B:$M,12,FALSE))</f>
        <v/>
      </c>
      <c r="AE144" s="16" t="str">
        <f>IF(ISERROR(VLOOKUP(CONCATENATE($A144,"_",AE$2),'Reference data SID'!$B:$M,12,FALSE)),"",VLOOKUP(CONCATENATE($A144,"_",AE$2),'Reference data SID'!$B:$M,12,FALSE))</f>
        <v/>
      </c>
      <c r="AF144" s="16" t="str">
        <f>IF(ISERROR(VLOOKUP(CONCATENATE($A144,"_",AF$2),'Reference data SID'!$B:$M,12,FALSE)),"",VLOOKUP(CONCATENATE($A144,"_",AF$2),'Reference data SID'!$B:$M,12,FALSE))</f>
        <v/>
      </c>
      <c r="AG144" s="16" t="str">
        <f>IF(ISERROR(VLOOKUP(CONCATENATE($A144,"_",AG$2),'Reference data SID'!$B:$M,12,FALSE)),"",VLOOKUP(CONCATENATE($A144,"_",AG$2),'Reference data SID'!$B:$M,12,FALSE))</f>
        <v/>
      </c>
      <c r="AH144" s="16" t="str">
        <f>IF(ISERROR(VLOOKUP(CONCATENATE($A144,"_",AH$2),'Reference data SID'!$B:$M,12,FALSE)),"",VLOOKUP(CONCATENATE($A144,"_",AH$2),'Reference data SID'!$B:$M,12,FALSE))</f>
        <v/>
      </c>
      <c r="AI144" s="16" t="str">
        <f>IF(ISERROR(VLOOKUP(CONCATENATE($A144,"_",AI$2),'Reference data SID'!$B:$M,12,FALSE)),"",VLOOKUP(CONCATENATE($A144,"_",AI$2),'Reference data SID'!$B:$M,12,FALSE))</f>
        <v/>
      </c>
      <c r="AJ144" s="16" t="str">
        <f>IF(ISERROR(VLOOKUP(CONCATENATE($A144,"_",AJ$2),'Reference data SID'!$B:$M,12,FALSE)),"",VLOOKUP(CONCATENATE($A144,"_",AJ$2),'Reference data SID'!$B:$M,12,FALSE))</f>
        <v/>
      </c>
      <c r="AK144" s="16" t="str">
        <f>IF(ISERROR(VLOOKUP(CONCATENATE($A144,"_",AK$2),'Reference data SID'!$B:$M,12,FALSE)),"",VLOOKUP(CONCATENATE($A144,"_",AK$2),'Reference data SID'!$B:$M,12,FALSE))</f>
        <v/>
      </c>
      <c r="AL144" s="16" t="str">
        <f>IF(ISERROR(VLOOKUP(CONCATENATE($A144,"_",AL$2),'Reference data SID'!$B:$M,12,FALSE)),"",VLOOKUP(CONCATENATE($A144,"_",AL$2),'Reference data SID'!$B:$M,12,FALSE))</f>
        <v/>
      </c>
      <c r="AM144" s="16" t="str">
        <f>IF(ISERROR(VLOOKUP(CONCATENATE($A144,"_",AM$2),'Reference data SID'!$B:$M,12,FALSE)),"",VLOOKUP(CONCATENATE($A144,"_",AM$2),'Reference data SID'!$B:$M,12,FALSE))</f>
        <v/>
      </c>
      <c r="AN144" s="16" t="str">
        <f>IF(ISERROR(VLOOKUP(CONCATENATE($A144,"_",AN$2),'Reference data SID'!$B:$M,12,FALSE)),"",VLOOKUP(CONCATENATE($A144,"_",AN$2),'Reference data SID'!$B:$M,12,FALSE))</f>
        <v/>
      </c>
      <c r="AO144" s="16" t="str">
        <f>IF(ISERROR(VLOOKUP(CONCATENATE($A144,"_",AO$2),'Reference data SID'!$B:$M,12,FALSE)),"",VLOOKUP(CONCATENATE($A144,"_",AO$2),'Reference data SID'!$B:$M,12,FALSE))</f>
        <v/>
      </c>
      <c r="AP144" s="16" t="str">
        <f>IF(ISERROR(VLOOKUP(CONCATENATE($A144,"_",AP$2),'Reference data SID'!$B:$M,12,FALSE)),"",VLOOKUP(CONCATENATE($A144,"_",AP$2),'Reference data SID'!$B:$M,12,FALSE))</f>
        <v/>
      </c>
      <c r="AQ144" s="16" t="str">
        <f>IF(ISERROR(VLOOKUP(CONCATENATE($A144,"_",AQ$2),'Reference data SID'!$B:$M,12,FALSE)),"",VLOOKUP(CONCATENATE($A144,"_",AQ$2),'Reference data SID'!$B:$M,12,FALSE))</f>
        <v/>
      </c>
      <c r="AR144" s="16" t="str">
        <f>IF(ISERROR(VLOOKUP(CONCATENATE($A144,"_",AR$2),'Reference data SID'!$B:$M,12,FALSE)),"",VLOOKUP(CONCATENATE($A144,"_",AR$2),'Reference data SID'!$B:$M,12,FALSE))</f>
        <v/>
      </c>
      <c r="AS144" s="16" t="str">
        <f>IF(ISERROR(VLOOKUP(CONCATENATE($A144,"_",AS$2),'Reference data SID'!$B:$M,12,FALSE)),"",VLOOKUP(CONCATENATE($A144,"_",AS$2),'Reference data SID'!$B:$M,12,FALSE))</f>
        <v/>
      </c>
      <c r="AT144" s="16" t="str">
        <f>IF(ISERROR(VLOOKUP(CONCATENATE($A144,"_",AT$2),'Reference data SID'!$B:$M,12,FALSE)),"",VLOOKUP(CONCATENATE($A144,"_",AT$2),'Reference data SID'!$B:$M,12,FALSE))</f>
        <v/>
      </c>
    </row>
    <row r="145" spans="1:46" x14ac:dyDescent="0.25">
      <c r="A145">
        <v>141</v>
      </c>
      <c r="B145" s="16" t="str">
        <f>IF(ISERROR(VLOOKUP(CONCATENATE($A145,"_",B$2),'Reference data SID'!$B:$M,12,FALSE)),"",VLOOKUP(CONCATENATE($A145,"_",B$2),'Reference data SID'!$B:$M,12,FALSE))</f>
        <v/>
      </c>
      <c r="C145" s="16" t="str">
        <f>IF(ISERROR(VLOOKUP(CONCATENATE($A145,"_",C$2),'Reference data SID'!$B:$M,12,FALSE)),"",VLOOKUP(CONCATENATE($A145,"_",C$2),'Reference data SID'!$B:$M,12,FALSE))</f>
        <v/>
      </c>
      <c r="D145" s="16" t="str">
        <f>IF(ISERROR(VLOOKUP(CONCATENATE($A145,"_",D$2),'Reference data SID'!$B:$M,12,FALSE)),"",VLOOKUP(CONCATENATE($A145,"_",D$2),'Reference data SID'!$B:$M,12,FALSE))</f>
        <v/>
      </c>
      <c r="E145" s="16" t="str">
        <f>IF(ISERROR(VLOOKUP(CONCATENATE($A145,"_",E$2),'Reference data SID'!$B:$M,12,FALSE)),"",VLOOKUP(CONCATENATE($A145,"_",E$2),'Reference data SID'!$B:$M,12,FALSE))</f>
        <v/>
      </c>
      <c r="F145" s="16" t="str">
        <f>IF(ISERROR(VLOOKUP(CONCATENATE($A145,"_",F$2),'Reference data SID'!$B:$M,12,FALSE)),"",VLOOKUP(CONCATENATE($A145,"_",F$2),'Reference data SID'!$B:$M,12,FALSE))</f>
        <v/>
      </c>
      <c r="G145" s="16" t="str">
        <f>IF(ISERROR(VLOOKUP(CONCATENATE($A145,"_",G$2),'Reference data SID'!$B:$M,12,FALSE)),"",VLOOKUP(CONCATENATE($A145,"_",G$2),'Reference data SID'!$B:$M,12,FALSE))</f>
        <v/>
      </c>
      <c r="H145" s="16" t="str">
        <f>IF(ISERROR(VLOOKUP(CONCATENATE($A145,"_",H$2),'Reference data SID'!$B:$M,12,FALSE)),"",VLOOKUP(CONCATENATE($A145,"_",H$2),'Reference data SID'!$B:$M,12,FALSE))</f>
        <v/>
      </c>
      <c r="I145" s="16" t="str">
        <f>IF(ISERROR(VLOOKUP(CONCATENATE($A145,"_",I$2),'Reference data SID'!$B:$M,12,FALSE)),"",VLOOKUP(CONCATENATE($A145,"_",I$2),'Reference data SID'!$B:$M,12,FALSE))</f>
        <v/>
      </c>
      <c r="J145" s="16" t="str">
        <f>IF(ISERROR(VLOOKUP(CONCATENATE($A145,"_",J$2),'Reference data SID'!$B:$M,12,FALSE)),"",VLOOKUP(CONCATENATE($A145,"_",J$2),'Reference data SID'!$B:$M,12,FALSE))</f>
        <v/>
      </c>
      <c r="K145" s="16" t="str">
        <f>IF(ISERROR(VLOOKUP(CONCATENATE($A145,"_",K$2),'Reference data SID'!$B:$M,12,FALSE)),"",VLOOKUP(CONCATENATE($A145,"_",K$2),'Reference data SID'!$B:$M,12,FALSE))</f>
        <v/>
      </c>
      <c r="L145" s="16" t="str">
        <f>IF(ISERROR(VLOOKUP(CONCATENATE($A145,"_",L$2),'Reference data SID'!$B:$M,12,FALSE)),"",VLOOKUP(CONCATENATE($A145,"_",L$2),'Reference data SID'!$B:$M,12,FALSE))</f>
        <v/>
      </c>
      <c r="M145" s="16" t="str">
        <f>IF(ISERROR(VLOOKUP(CONCATENATE($A145,"_",M$2),'Reference data SID'!$B:$M,12,FALSE)),"",VLOOKUP(CONCATENATE($A145,"_",M$2),'Reference data SID'!$B:$M,12,FALSE))</f>
        <v/>
      </c>
      <c r="N145" s="16" t="str">
        <f>IF(ISERROR(VLOOKUP(CONCATENATE($A145,"_",N$2),'Reference data SID'!$B:$M,12,FALSE)),"",VLOOKUP(CONCATENATE($A145,"_",N$2),'Reference data SID'!$B:$M,12,FALSE))</f>
        <v/>
      </c>
      <c r="O145" s="16" t="str">
        <f>IF(ISERROR(VLOOKUP(CONCATENATE($A145,"_",O$2),'Reference data SID'!$B:$M,12,FALSE)),"",VLOOKUP(CONCATENATE($A145,"_",O$2),'Reference data SID'!$B:$M,12,FALSE))</f>
        <v/>
      </c>
      <c r="P145" s="16" t="str">
        <f>IF(ISERROR(VLOOKUP(CONCATENATE($A145,"_",P$2),'Reference data SID'!$B:$M,12,FALSE)),"",VLOOKUP(CONCATENATE($A145,"_",P$2),'Reference data SID'!$B:$M,12,FALSE))</f>
        <v/>
      </c>
      <c r="Q145" s="16" t="str">
        <f>IF(ISERROR(VLOOKUP(CONCATENATE($A145,"_",Q$2),'Reference data SID'!$B:$M,12,FALSE)),"",VLOOKUP(CONCATENATE($A145,"_",Q$2),'Reference data SID'!$B:$M,12,FALSE))</f>
        <v/>
      </c>
      <c r="R145" s="16" t="str">
        <f>IF(ISERROR(VLOOKUP(CONCATENATE($A145,"_",R$2),'Reference data SID'!$B:$M,12,FALSE)),"",VLOOKUP(CONCATENATE($A145,"_",R$2),'Reference data SID'!$B:$M,12,FALSE))</f>
        <v/>
      </c>
      <c r="S145" s="16" t="str">
        <f>IF(ISERROR(VLOOKUP(CONCATENATE($A145,"_",S$2),'Reference data SID'!$B:$M,12,FALSE)),"",VLOOKUP(CONCATENATE($A145,"_",S$2),'Reference data SID'!$B:$M,12,FALSE))</f>
        <v/>
      </c>
      <c r="T145" s="16" t="str">
        <f>IF(ISERROR(VLOOKUP(CONCATENATE($A145,"_",T$2),'Reference data SID'!$B:$M,12,FALSE)),"",VLOOKUP(CONCATENATE($A145,"_",T$2),'Reference data SID'!$B:$M,12,FALSE))</f>
        <v/>
      </c>
      <c r="U145" s="16" t="str">
        <f>IF(ISERROR(VLOOKUP(CONCATENATE($A145,"_",U$2),'Reference data SID'!$B:$M,12,FALSE)),"",VLOOKUP(CONCATENATE($A145,"_",U$2),'Reference data SID'!$B:$M,12,FALSE))</f>
        <v/>
      </c>
      <c r="V145" s="16" t="str">
        <f>IF(ISERROR(VLOOKUP(CONCATENATE($A145,"_",V$2),'Reference data SID'!$B:$M,12,FALSE)),"",VLOOKUP(CONCATENATE($A145,"_",V$2),'Reference data SID'!$B:$M,12,FALSE))</f>
        <v/>
      </c>
      <c r="W145" s="16" t="str">
        <f>IF(ISERROR(VLOOKUP(CONCATENATE($A145,"_",W$2),'Reference data SID'!$B:$M,12,FALSE)),"",VLOOKUP(CONCATENATE($A145,"_",W$2),'Reference data SID'!$B:$M,12,FALSE))</f>
        <v/>
      </c>
      <c r="X145" s="16" t="str">
        <f>IF(ISERROR(VLOOKUP(CONCATENATE($A145,"_",X$2),'Reference data SID'!$B:$M,12,FALSE)),"",VLOOKUP(CONCATENATE($A145,"_",X$2),'Reference data SID'!$B:$M,12,FALSE))</f>
        <v/>
      </c>
      <c r="Y145" s="17" t="str">
        <f>IF(ISERROR(VLOOKUP(CONCATENATE($A145,"_",Y$2),'Reference data SID'!$B:$M,12,FALSE)),"",VLOOKUP(CONCATENATE($A145,"_",Y$2),'Reference data SID'!$B:$M,12,FALSE))</f>
        <v>-</v>
      </c>
      <c r="Z145" s="16" t="str">
        <f>IF(ISERROR(VLOOKUP(CONCATENATE($A145,"_",Z$2),'Reference data SID'!$B:$M,12,FALSE)),"",VLOOKUP(CONCATENATE($A145,"_",Z$2),'Reference data SID'!$B:$M,12,FALSE))</f>
        <v/>
      </c>
      <c r="AA145" s="16" t="str">
        <f>IF(ISERROR(VLOOKUP(CONCATENATE($A145,"_",AA$2),'Reference data SID'!$B:$M,12,FALSE)),"",VLOOKUP(CONCATENATE($A145,"_",AA$2),'Reference data SID'!$B:$M,12,FALSE))</f>
        <v/>
      </c>
      <c r="AB145" s="16" t="str">
        <f>IF(ISERROR(VLOOKUP(CONCATENATE($A145,"_",AB$2),'Reference data SID'!$B:$M,12,FALSE)),"",VLOOKUP(CONCATENATE($A145,"_",AB$2),'Reference data SID'!$B:$M,12,FALSE))</f>
        <v/>
      </c>
      <c r="AC145" s="16" t="str">
        <f>IF(ISERROR(VLOOKUP(CONCATENATE($A145,"_",AC$2),'Reference data SID'!$B:$M,12,FALSE)),"",VLOOKUP(CONCATENATE($A145,"_",AC$2),'Reference data SID'!$B:$M,12,FALSE))</f>
        <v/>
      </c>
      <c r="AD145" s="16" t="str">
        <f>IF(ISERROR(VLOOKUP(CONCATENATE($A145,"_",AD$2),'Reference data SID'!$B:$M,12,FALSE)),"",VLOOKUP(CONCATENATE($A145,"_",AD$2),'Reference data SID'!$B:$M,12,FALSE))</f>
        <v/>
      </c>
      <c r="AE145" s="16" t="str">
        <f>IF(ISERROR(VLOOKUP(CONCATENATE($A145,"_",AE$2),'Reference data SID'!$B:$M,12,FALSE)),"",VLOOKUP(CONCATENATE($A145,"_",AE$2),'Reference data SID'!$B:$M,12,FALSE))</f>
        <v/>
      </c>
      <c r="AF145" s="16" t="str">
        <f>IF(ISERROR(VLOOKUP(CONCATENATE($A145,"_",AF$2),'Reference data SID'!$B:$M,12,FALSE)),"",VLOOKUP(CONCATENATE($A145,"_",AF$2),'Reference data SID'!$B:$M,12,FALSE))</f>
        <v/>
      </c>
      <c r="AG145" s="16" t="str">
        <f>IF(ISERROR(VLOOKUP(CONCATENATE($A145,"_",AG$2),'Reference data SID'!$B:$M,12,FALSE)),"",VLOOKUP(CONCATENATE($A145,"_",AG$2),'Reference data SID'!$B:$M,12,FALSE))</f>
        <v/>
      </c>
      <c r="AH145" s="16" t="str">
        <f>IF(ISERROR(VLOOKUP(CONCATENATE($A145,"_",AH$2),'Reference data SID'!$B:$M,12,FALSE)),"",VLOOKUP(CONCATENATE($A145,"_",AH$2),'Reference data SID'!$B:$M,12,FALSE))</f>
        <v/>
      </c>
      <c r="AI145" s="16" t="str">
        <f>IF(ISERROR(VLOOKUP(CONCATENATE($A145,"_",AI$2),'Reference data SID'!$B:$M,12,FALSE)),"",VLOOKUP(CONCATENATE($A145,"_",AI$2),'Reference data SID'!$B:$M,12,FALSE))</f>
        <v/>
      </c>
      <c r="AJ145" s="16" t="str">
        <f>IF(ISERROR(VLOOKUP(CONCATENATE($A145,"_",AJ$2),'Reference data SID'!$B:$M,12,FALSE)),"",VLOOKUP(CONCATENATE($A145,"_",AJ$2),'Reference data SID'!$B:$M,12,FALSE))</f>
        <v/>
      </c>
      <c r="AK145" s="16" t="str">
        <f>IF(ISERROR(VLOOKUP(CONCATENATE($A145,"_",AK$2),'Reference data SID'!$B:$M,12,FALSE)),"",VLOOKUP(CONCATENATE($A145,"_",AK$2),'Reference data SID'!$B:$M,12,FALSE))</f>
        <v/>
      </c>
      <c r="AL145" s="16" t="str">
        <f>IF(ISERROR(VLOOKUP(CONCATENATE($A145,"_",AL$2),'Reference data SID'!$B:$M,12,FALSE)),"",VLOOKUP(CONCATENATE($A145,"_",AL$2),'Reference data SID'!$B:$M,12,FALSE))</f>
        <v/>
      </c>
      <c r="AM145" s="16" t="str">
        <f>IF(ISERROR(VLOOKUP(CONCATENATE($A145,"_",AM$2),'Reference data SID'!$B:$M,12,FALSE)),"",VLOOKUP(CONCATENATE($A145,"_",AM$2),'Reference data SID'!$B:$M,12,FALSE))</f>
        <v/>
      </c>
      <c r="AN145" s="16" t="str">
        <f>IF(ISERROR(VLOOKUP(CONCATENATE($A145,"_",AN$2),'Reference data SID'!$B:$M,12,FALSE)),"",VLOOKUP(CONCATENATE($A145,"_",AN$2),'Reference data SID'!$B:$M,12,FALSE))</f>
        <v/>
      </c>
      <c r="AO145" s="16" t="str">
        <f>IF(ISERROR(VLOOKUP(CONCATENATE($A145,"_",AO$2),'Reference data SID'!$B:$M,12,FALSE)),"",VLOOKUP(CONCATENATE($A145,"_",AO$2),'Reference data SID'!$B:$M,12,FALSE))</f>
        <v/>
      </c>
      <c r="AP145" s="16" t="str">
        <f>IF(ISERROR(VLOOKUP(CONCATENATE($A145,"_",AP$2),'Reference data SID'!$B:$M,12,FALSE)),"",VLOOKUP(CONCATENATE($A145,"_",AP$2),'Reference data SID'!$B:$M,12,FALSE))</f>
        <v/>
      </c>
      <c r="AQ145" s="16" t="str">
        <f>IF(ISERROR(VLOOKUP(CONCATENATE($A145,"_",AQ$2),'Reference data SID'!$B:$M,12,FALSE)),"",VLOOKUP(CONCATENATE($A145,"_",AQ$2),'Reference data SID'!$B:$M,12,FALSE))</f>
        <v/>
      </c>
      <c r="AR145" s="16" t="str">
        <f>IF(ISERROR(VLOOKUP(CONCATENATE($A145,"_",AR$2),'Reference data SID'!$B:$M,12,FALSE)),"",VLOOKUP(CONCATENATE($A145,"_",AR$2),'Reference data SID'!$B:$M,12,FALSE))</f>
        <v/>
      </c>
      <c r="AS145" s="16" t="str">
        <f>IF(ISERROR(VLOOKUP(CONCATENATE($A145,"_",AS$2),'Reference data SID'!$B:$M,12,FALSE)),"",VLOOKUP(CONCATENATE($A145,"_",AS$2),'Reference data SID'!$B:$M,12,FALSE))</f>
        <v/>
      </c>
      <c r="AT145" s="16" t="str">
        <f>IF(ISERROR(VLOOKUP(CONCATENATE($A145,"_",AT$2),'Reference data SID'!$B:$M,12,FALSE)),"",VLOOKUP(CONCATENATE($A145,"_",AT$2),'Reference data SID'!$B:$M,12,FALSE))</f>
        <v/>
      </c>
    </row>
    <row r="146" spans="1:46" x14ac:dyDescent="0.25">
      <c r="A146">
        <v>142</v>
      </c>
      <c r="B146" s="16" t="str">
        <f>IF(ISERROR(VLOOKUP(CONCATENATE($A146,"_",B$2),'Reference data SID'!$B:$M,12,FALSE)),"",VLOOKUP(CONCATENATE($A146,"_",B$2),'Reference data SID'!$B:$M,12,FALSE))</f>
        <v/>
      </c>
      <c r="C146" s="16" t="str">
        <f>IF(ISERROR(VLOOKUP(CONCATENATE($A146,"_",C$2),'Reference data SID'!$B:$M,12,FALSE)),"",VLOOKUP(CONCATENATE($A146,"_",C$2),'Reference data SID'!$B:$M,12,FALSE))</f>
        <v/>
      </c>
      <c r="D146" s="16" t="str">
        <f>IF(ISERROR(VLOOKUP(CONCATENATE($A146,"_",D$2),'Reference data SID'!$B:$M,12,FALSE)),"",VLOOKUP(CONCATENATE($A146,"_",D$2),'Reference data SID'!$B:$M,12,FALSE))</f>
        <v/>
      </c>
      <c r="E146" s="16" t="str">
        <f>IF(ISERROR(VLOOKUP(CONCATENATE($A146,"_",E$2),'Reference data SID'!$B:$M,12,FALSE)),"",VLOOKUP(CONCATENATE($A146,"_",E$2),'Reference data SID'!$B:$M,12,FALSE))</f>
        <v/>
      </c>
      <c r="F146" s="16" t="str">
        <f>IF(ISERROR(VLOOKUP(CONCATENATE($A146,"_",F$2),'Reference data SID'!$B:$M,12,FALSE)),"",VLOOKUP(CONCATENATE($A146,"_",F$2),'Reference data SID'!$B:$M,12,FALSE))</f>
        <v/>
      </c>
      <c r="G146" s="16" t="str">
        <f>IF(ISERROR(VLOOKUP(CONCATENATE($A146,"_",G$2),'Reference data SID'!$B:$M,12,FALSE)),"",VLOOKUP(CONCATENATE($A146,"_",G$2),'Reference data SID'!$B:$M,12,FALSE))</f>
        <v/>
      </c>
      <c r="H146" s="16" t="str">
        <f>IF(ISERROR(VLOOKUP(CONCATENATE($A146,"_",H$2),'Reference data SID'!$B:$M,12,FALSE)),"",VLOOKUP(CONCATENATE($A146,"_",H$2),'Reference data SID'!$B:$M,12,FALSE))</f>
        <v/>
      </c>
      <c r="I146" s="16" t="str">
        <f>IF(ISERROR(VLOOKUP(CONCATENATE($A146,"_",I$2),'Reference data SID'!$B:$M,12,FALSE)),"",VLOOKUP(CONCATENATE($A146,"_",I$2),'Reference data SID'!$B:$M,12,FALSE))</f>
        <v/>
      </c>
      <c r="J146" s="16" t="str">
        <f>IF(ISERROR(VLOOKUP(CONCATENATE($A146,"_",J$2),'Reference data SID'!$B:$M,12,FALSE)),"",VLOOKUP(CONCATENATE($A146,"_",J$2),'Reference data SID'!$B:$M,12,FALSE))</f>
        <v/>
      </c>
      <c r="K146" s="16" t="str">
        <f>IF(ISERROR(VLOOKUP(CONCATENATE($A146,"_",K$2),'Reference data SID'!$B:$M,12,FALSE)),"",VLOOKUP(CONCATENATE($A146,"_",K$2),'Reference data SID'!$B:$M,12,FALSE))</f>
        <v/>
      </c>
      <c r="L146" s="16" t="str">
        <f>IF(ISERROR(VLOOKUP(CONCATENATE($A146,"_",L$2),'Reference data SID'!$B:$M,12,FALSE)),"",VLOOKUP(CONCATENATE($A146,"_",L$2),'Reference data SID'!$B:$M,12,FALSE))</f>
        <v/>
      </c>
      <c r="M146" s="16" t="str">
        <f>IF(ISERROR(VLOOKUP(CONCATENATE($A146,"_",M$2),'Reference data SID'!$B:$M,12,FALSE)),"",VLOOKUP(CONCATENATE($A146,"_",M$2),'Reference data SID'!$B:$M,12,FALSE))</f>
        <v/>
      </c>
      <c r="N146" s="16" t="str">
        <f>IF(ISERROR(VLOOKUP(CONCATENATE($A146,"_",N$2),'Reference data SID'!$B:$M,12,FALSE)),"",VLOOKUP(CONCATENATE($A146,"_",N$2),'Reference data SID'!$B:$M,12,FALSE))</f>
        <v/>
      </c>
      <c r="O146" s="16" t="str">
        <f>IF(ISERROR(VLOOKUP(CONCATENATE($A146,"_",O$2),'Reference data SID'!$B:$M,12,FALSE)),"",VLOOKUP(CONCATENATE($A146,"_",O$2),'Reference data SID'!$B:$M,12,FALSE))</f>
        <v/>
      </c>
      <c r="P146" s="16" t="str">
        <f>IF(ISERROR(VLOOKUP(CONCATENATE($A146,"_",P$2),'Reference data SID'!$B:$M,12,FALSE)),"",VLOOKUP(CONCATENATE($A146,"_",P$2),'Reference data SID'!$B:$M,12,FALSE))</f>
        <v/>
      </c>
      <c r="Q146" s="16" t="str">
        <f>IF(ISERROR(VLOOKUP(CONCATENATE($A146,"_",Q$2),'Reference data SID'!$B:$M,12,FALSE)),"",VLOOKUP(CONCATENATE($A146,"_",Q$2),'Reference data SID'!$B:$M,12,FALSE))</f>
        <v/>
      </c>
      <c r="R146" s="16" t="str">
        <f>IF(ISERROR(VLOOKUP(CONCATENATE($A146,"_",R$2),'Reference data SID'!$B:$M,12,FALSE)),"",VLOOKUP(CONCATENATE($A146,"_",R$2),'Reference data SID'!$B:$M,12,FALSE))</f>
        <v/>
      </c>
      <c r="S146" s="16" t="str">
        <f>IF(ISERROR(VLOOKUP(CONCATENATE($A146,"_",S$2),'Reference data SID'!$B:$M,12,FALSE)),"",VLOOKUP(CONCATENATE($A146,"_",S$2),'Reference data SID'!$B:$M,12,FALSE))</f>
        <v/>
      </c>
      <c r="T146" s="16" t="str">
        <f>IF(ISERROR(VLOOKUP(CONCATENATE($A146,"_",T$2),'Reference data SID'!$B:$M,12,FALSE)),"",VLOOKUP(CONCATENATE($A146,"_",T$2),'Reference data SID'!$B:$M,12,FALSE))</f>
        <v/>
      </c>
      <c r="U146" s="16" t="str">
        <f>IF(ISERROR(VLOOKUP(CONCATENATE($A146,"_",U$2),'Reference data SID'!$B:$M,12,FALSE)),"",VLOOKUP(CONCATENATE($A146,"_",U$2),'Reference data SID'!$B:$M,12,FALSE))</f>
        <v/>
      </c>
      <c r="V146" s="16" t="str">
        <f>IF(ISERROR(VLOOKUP(CONCATENATE($A146,"_",V$2),'Reference data SID'!$B:$M,12,FALSE)),"",VLOOKUP(CONCATENATE($A146,"_",V$2),'Reference data SID'!$B:$M,12,FALSE))</f>
        <v/>
      </c>
      <c r="W146" s="16" t="str">
        <f>IF(ISERROR(VLOOKUP(CONCATENATE($A146,"_",W$2),'Reference data SID'!$B:$M,12,FALSE)),"",VLOOKUP(CONCATENATE($A146,"_",W$2),'Reference data SID'!$B:$M,12,FALSE))</f>
        <v/>
      </c>
      <c r="X146" s="16" t="str">
        <f>IF(ISERROR(VLOOKUP(CONCATENATE($A146,"_",X$2),'Reference data SID'!$B:$M,12,FALSE)),"",VLOOKUP(CONCATENATE($A146,"_",X$2),'Reference data SID'!$B:$M,12,FALSE))</f>
        <v/>
      </c>
      <c r="Y146" s="17" t="str">
        <f>IF(ISERROR(VLOOKUP(CONCATENATE($A146,"_",Y$2),'Reference data SID'!$B:$M,12,FALSE)),"",VLOOKUP(CONCATENATE($A146,"_",Y$2),'Reference data SID'!$B:$M,12,FALSE))</f>
        <v>-</v>
      </c>
      <c r="Z146" s="16" t="str">
        <f>IF(ISERROR(VLOOKUP(CONCATENATE($A146,"_",Z$2),'Reference data SID'!$B:$M,12,FALSE)),"",VLOOKUP(CONCATENATE($A146,"_",Z$2),'Reference data SID'!$B:$M,12,FALSE))</f>
        <v/>
      </c>
      <c r="AA146" s="16" t="str">
        <f>IF(ISERROR(VLOOKUP(CONCATENATE($A146,"_",AA$2),'Reference data SID'!$B:$M,12,FALSE)),"",VLOOKUP(CONCATENATE($A146,"_",AA$2),'Reference data SID'!$B:$M,12,FALSE))</f>
        <v/>
      </c>
      <c r="AB146" s="16" t="str">
        <f>IF(ISERROR(VLOOKUP(CONCATENATE($A146,"_",AB$2),'Reference data SID'!$B:$M,12,FALSE)),"",VLOOKUP(CONCATENATE($A146,"_",AB$2),'Reference data SID'!$B:$M,12,FALSE))</f>
        <v/>
      </c>
      <c r="AC146" s="16" t="str">
        <f>IF(ISERROR(VLOOKUP(CONCATENATE($A146,"_",AC$2),'Reference data SID'!$B:$M,12,FALSE)),"",VLOOKUP(CONCATENATE($A146,"_",AC$2),'Reference data SID'!$B:$M,12,FALSE))</f>
        <v/>
      </c>
      <c r="AD146" s="16" t="str">
        <f>IF(ISERROR(VLOOKUP(CONCATENATE($A146,"_",AD$2),'Reference data SID'!$B:$M,12,FALSE)),"",VLOOKUP(CONCATENATE($A146,"_",AD$2),'Reference data SID'!$B:$M,12,FALSE))</f>
        <v/>
      </c>
      <c r="AE146" s="16" t="str">
        <f>IF(ISERROR(VLOOKUP(CONCATENATE($A146,"_",AE$2),'Reference data SID'!$B:$M,12,FALSE)),"",VLOOKUP(CONCATENATE($A146,"_",AE$2),'Reference data SID'!$B:$M,12,FALSE))</f>
        <v/>
      </c>
      <c r="AF146" s="16" t="str">
        <f>IF(ISERROR(VLOOKUP(CONCATENATE($A146,"_",AF$2),'Reference data SID'!$B:$M,12,FALSE)),"",VLOOKUP(CONCATENATE($A146,"_",AF$2),'Reference data SID'!$B:$M,12,FALSE))</f>
        <v/>
      </c>
      <c r="AG146" s="16" t="str">
        <f>IF(ISERROR(VLOOKUP(CONCATENATE($A146,"_",AG$2),'Reference data SID'!$B:$M,12,FALSE)),"",VLOOKUP(CONCATENATE($A146,"_",AG$2),'Reference data SID'!$B:$M,12,FALSE))</f>
        <v/>
      </c>
      <c r="AH146" s="16" t="str">
        <f>IF(ISERROR(VLOOKUP(CONCATENATE($A146,"_",AH$2),'Reference data SID'!$B:$M,12,FALSE)),"",VLOOKUP(CONCATENATE($A146,"_",AH$2),'Reference data SID'!$B:$M,12,FALSE))</f>
        <v/>
      </c>
      <c r="AI146" s="16" t="str">
        <f>IF(ISERROR(VLOOKUP(CONCATENATE($A146,"_",AI$2),'Reference data SID'!$B:$M,12,FALSE)),"",VLOOKUP(CONCATENATE($A146,"_",AI$2),'Reference data SID'!$B:$M,12,FALSE))</f>
        <v/>
      </c>
      <c r="AJ146" s="16" t="str">
        <f>IF(ISERROR(VLOOKUP(CONCATENATE($A146,"_",AJ$2),'Reference data SID'!$B:$M,12,FALSE)),"",VLOOKUP(CONCATENATE($A146,"_",AJ$2),'Reference data SID'!$B:$M,12,FALSE))</f>
        <v/>
      </c>
      <c r="AK146" s="16" t="str">
        <f>IF(ISERROR(VLOOKUP(CONCATENATE($A146,"_",AK$2),'Reference data SID'!$B:$M,12,FALSE)),"",VLOOKUP(CONCATENATE($A146,"_",AK$2),'Reference data SID'!$B:$M,12,FALSE))</f>
        <v/>
      </c>
      <c r="AL146" s="16" t="str">
        <f>IF(ISERROR(VLOOKUP(CONCATENATE($A146,"_",AL$2),'Reference data SID'!$B:$M,12,FALSE)),"",VLOOKUP(CONCATENATE($A146,"_",AL$2),'Reference data SID'!$B:$M,12,FALSE))</f>
        <v/>
      </c>
      <c r="AM146" s="16" t="str">
        <f>IF(ISERROR(VLOOKUP(CONCATENATE($A146,"_",AM$2),'Reference data SID'!$B:$M,12,FALSE)),"",VLOOKUP(CONCATENATE($A146,"_",AM$2),'Reference data SID'!$B:$M,12,FALSE))</f>
        <v/>
      </c>
      <c r="AN146" s="16" t="str">
        <f>IF(ISERROR(VLOOKUP(CONCATENATE($A146,"_",AN$2),'Reference data SID'!$B:$M,12,FALSE)),"",VLOOKUP(CONCATENATE($A146,"_",AN$2),'Reference data SID'!$B:$M,12,FALSE))</f>
        <v/>
      </c>
      <c r="AO146" s="16" t="str">
        <f>IF(ISERROR(VLOOKUP(CONCATENATE($A146,"_",AO$2),'Reference data SID'!$B:$M,12,FALSE)),"",VLOOKUP(CONCATENATE($A146,"_",AO$2),'Reference data SID'!$B:$M,12,FALSE))</f>
        <v/>
      </c>
      <c r="AP146" s="16" t="str">
        <f>IF(ISERROR(VLOOKUP(CONCATENATE($A146,"_",AP$2),'Reference data SID'!$B:$M,12,FALSE)),"",VLOOKUP(CONCATENATE($A146,"_",AP$2),'Reference data SID'!$B:$M,12,FALSE))</f>
        <v/>
      </c>
      <c r="AQ146" s="16" t="str">
        <f>IF(ISERROR(VLOOKUP(CONCATENATE($A146,"_",AQ$2),'Reference data SID'!$B:$M,12,FALSE)),"",VLOOKUP(CONCATENATE($A146,"_",AQ$2),'Reference data SID'!$B:$M,12,FALSE))</f>
        <v/>
      </c>
      <c r="AR146" s="16" t="str">
        <f>IF(ISERROR(VLOOKUP(CONCATENATE($A146,"_",AR$2),'Reference data SID'!$B:$M,12,FALSE)),"",VLOOKUP(CONCATENATE($A146,"_",AR$2),'Reference data SID'!$B:$M,12,FALSE))</f>
        <v/>
      </c>
      <c r="AS146" s="16" t="str">
        <f>IF(ISERROR(VLOOKUP(CONCATENATE($A146,"_",AS$2),'Reference data SID'!$B:$M,12,FALSE)),"",VLOOKUP(CONCATENATE($A146,"_",AS$2),'Reference data SID'!$B:$M,12,FALSE))</f>
        <v/>
      </c>
      <c r="AT146" s="16" t="str">
        <f>IF(ISERROR(VLOOKUP(CONCATENATE($A146,"_",AT$2),'Reference data SID'!$B:$M,12,FALSE)),"",VLOOKUP(CONCATENATE($A146,"_",AT$2),'Reference data SID'!$B:$M,12,FALSE))</f>
        <v/>
      </c>
    </row>
    <row r="147" spans="1:46" x14ac:dyDescent="0.25">
      <c r="A147">
        <v>143</v>
      </c>
      <c r="B147" s="16" t="str">
        <f>IF(ISERROR(VLOOKUP(CONCATENATE($A147,"_",B$2),'Reference data SID'!$B:$M,12,FALSE)),"",VLOOKUP(CONCATENATE($A147,"_",B$2),'Reference data SID'!$B:$M,12,FALSE))</f>
        <v/>
      </c>
      <c r="C147" s="16" t="str">
        <f>IF(ISERROR(VLOOKUP(CONCATENATE($A147,"_",C$2),'Reference data SID'!$B:$M,12,FALSE)),"",VLOOKUP(CONCATENATE($A147,"_",C$2),'Reference data SID'!$B:$M,12,FALSE))</f>
        <v/>
      </c>
      <c r="D147" s="16" t="str">
        <f>IF(ISERROR(VLOOKUP(CONCATENATE($A147,"_",D$2),'Reference data SID'!$B:$M,12,FALSE)),"",VLOOKUP(CONCATENATE($A147,"_",D$2),'Reference data SID'!$B:$M,12,FALSE))</f>
        <v/>
      </c>
      <c r="E147" s="16" t="str">
        <f>IF(ISERROR(VLOOKUP(CONCATENATE($A147,"_",E$2),'Reference data SID'!$B:$M,12,FALSE)),"",VLOOKUP(CONCATENATE($A147,"_",E$2),'Reference data SID'!$B:$M,12,FALSE))</f>
        <v/>
      </c>
      <c r="F147" s="16" t="str">
        <f>IF(ISERROR(VLOOKUP(CONCATENATE($A147,"_",F$2),'Reference data SID'!$B:$M,12,FALSE)),"",VLOOKUP(CONCATENATE($A147,"_",F$2),'Reference data SID'!$B:$M,12,FALSE))</f>
        <v/>
      </c>
      <c r="G147" s="16" t="str">
        <f>IF(ISERROR(VLOOKUP(CONCATENATE($A147,"_",G$2),'Reference data SID'!$B:$M,12,FALSE)),"",VLOOKUP(CONCATENATE($A147,"_",G$2),'Reference data SID'!$B:$M,12,FALSE))</f>
        <v/>
      </c>
      <c r="H147" s="16" t="str">
        <f>IF(ISERROR(VLOOKUP(CONCATENATE($A147,"_",H$2),'Reference data SID'!$B:$M,12,FALSE)),"",VLOOKUP(CONCATENATE($A147,"_",H$2),'Reference data SID'!$B:$M,12,FALSE))</f>
        <v/>
      </c>
      <c r="I147" s="16" t="str">
        <f>IF(ISERROR(VLOOKUP(CONCATENATE($A147,"_",I$2),'Reference data SID'!$B:$M,12,FALSE)),"",VLOOKUP(CONCATENATE($A147,"_",I$2),'Reference data SID'!$B:$M,12,FALSE))</f>
        <v/>
      </c>
      <c r="J147" s="16" t="str">
        <f>IF(ISERROR(VLOOKUP(CONCATENATE($A147,"_",J$2),'Reference data SID'!$B:$M,12,FALSE)),"",VLOOKUP(CONCATENATE($A147,"_",J$2),'Reference data SID'!$B:$M,12,FALSE))</f>
        <v/>
      </c>
      <c r="K147" s="16" t="str">
        <f>IF(ISERROR(VLOOKUP(CONCATENATE($A147,"_",K$2),'Reference data SID'!$B:$M,12,FALSE)),"",VLOOKUP(CONCATENATE($A147,"_",K$2),'Reference data SID'!$B:$M,12,FALSE))</f>
        <v/>
      </c>
      <c r="L147" s="16" t="str">
        <f>IF(ISERROR(VLOOKUP(CONCATENATE($A147,"_",L$2),'Reference data SID'!$B:$M,12,FALSE)),"",VLOOKUP(CONCATENATE($A147,"_",L$2),'Reference data SID'!$B:$M,12,FALSE))</f>
        <v/>
      </c>
      <c r="M147" s="16" t="str">
        <f>IF(ISERROR(VLOOKUP(CONCATENATE($A147,"_",M$2),'Reference data SID'!$B:$M,12,FALSE)),"",VLOOKUP(CONCATENATE($A147,"_",M$2),'Reference data SID'!$B:$M,12,FALSE))</f>
        <v/>
      </c>
      <c r="N147" s="16" t="str">
        <f>IF(ISERROR(VLOOKUP(CONCATENATE($A147,"_",N$2),'Reference data SID'!$B:$M,12,FALSE)),"",VLOOKUP(CONCATENATE($A147,"_",N$2),'Reference data SID'!$B:$M,12,FALSE))</f>
        <v/>
      </c>
      <c r="O147" s="16" t="str">
        <f>IF(ISERROR(VLOOKUP(CONCATENATE($A147,"_",O$2),'Reference data SID'!$B:$M,12,FALSE)),"",VLOOKUP(CONCATENATE($A147,"_",O$2),'Reference data SID'!$B:$M,12,FALSE))</f>
        <v/>
      </c>
      <c r="P147" s="16" t="str">
        <f>IF(ISERROR(VLOOKUP(CONCATENATE($A147,"_",P$2),'Reference data SID'!$B:$M,12,FALSE)),"",VLOOKUP(CONCATENATE($A147,"_",P$2),'Reference data SID'!$B:$M,12,FALSE))</f>
        <v/>
      </c>
      <c r="Q147" s="16" t="str">
        <f>IF(ISERROR(VLOOKUP(CONCATENATE($A147,"_",Q$2),'Reference data SID'!$B:$M,12,FALSE)),"",VLOOKUP(CONCATENATE($A147,"_",Q$2),'Reference data SID'!$B:$M,12,FALSE))</f>
        <v/>
      </c>
      <c r="R147" s="16" t="str">
        <f>IF(ISERROR(VLOOKUP(CONCATENATE($A147,"_",R$2),'Reference data SID'!$B:$M,12,FALSE)),"",VLOOKUP(CONCATENATE($A147,"_",R$2),'Reference data SID'!$B:$M,12,FALSE))</f>
        <v/>
      </c>
      <c r="S147" s="16" t="str">
        <f>IF(ISERROR(VLOOKUP(CONCATENATE($A147,"_",S$2),'Reference data SID'!$B:$M,12,FALSE)),"",VLOOKUP(CONCATENATE($A147,"_",S$2),'Reference data SID'!$B:$M,12,FALSE))</f>
        <v/>
      </c>
      <c r="T147" s="16" t="str">
        <f>IF(ISERROR(VLOOKUP(CONCATENATE($A147,"_",T$2),'Reference data SID'!$B:$M,12,FALSE)),"",VLOOKUP(CONCATENATE($A147,"_",T$2),'Reference data SID'!$B:$M,12,FALSE))</f>
        <v/>
      </c>
      <c r="U147" s="16" t="str">
        <f>IF(ISERROR(VLOOKUP(CONCATENATE($A147,"_",U$2),'Reference data SID'!$B:$M,12,FALSE)),"",VLOOKUP(CONCATENATE($A147,"_",U$2),'Reference data SID'!$B:$M,12,FALSE))</f>
        <v/>
      </c>
      <c r="V147" s="16" t="str">
        <f>IF(ISERROR(VLOOKUP(CONCATENATE($A147,"_",V$2),'Reference data SID'!$B:$M,12,FALSE)),"",VLOOKUP(CONCATENATE($A147,"_",V$2),'Reference data SID'!$B:$M,12,FALSE))</f>
        <v/>
      </c>
      <c r="W147" s="16" t="str">
        <f>IF(ISERROR(VLOOKUP(CONCATENATE($A147,"_",W$2),'Reference data SID'!$B:$M,12,FALSE)),"",VLOOKUP(CONCATENATE($A147,"_",W$2),'Reference data SID'!$B:$M,12,FALSE))</f>
        <v/>
      </c>
      <c r="X147" s="16" t="str">
        <f>IF(ISERROR(VLOOKUP(CONCATENATE($A147,"_",X$2),'Reference data SID'!$B:$M,12,FALSE)),"",VLOOKUP(CONCATENATE($A147,"_",X$2),'Reference data SID'!$B:$M,12,FALSE))</f>
        <v/>
      </c>
      <c r="Y147" s="17" t="str">
        <f>IF(ISERROR(VLOOKUP(CONCATENATE($A147,"_",Y$2),'Reference data SID'!$B:$M,12,FALSE)),"",VLOOKUP(CONCATENATE($A147,"_",Y$2),'Reference data SID'!$B:$M,12,FALSE))</f>
        <v>-</v>
      </c>
      <c r="Z147" s="16" t="str">
        <f>IF(ISERROR(VLOOKUP(CONCATENATE($A147,"_",Z$2),'Reference data SID'!$B:$M,12,FALSE)),"",VLOOKUP(CONCATENATE($A147,"_",Z$2),'Reference data SID'!$B:$M,12,FALSE))</f>
        <v/>
      </c>
      <c r="AA147" s="16" t="str">
        <f>IF(ISERROR(VLOOKUP(CONCATENATE($A147,"_",AA$2),'Reference data SID'!$B:$M,12,FALSE)),"",VLOOKUP(CONCATENATE($A147,"_",AA$2),'Reference data SID'!$B:$M,12,FALSE))</f>
        <v/>
      </c>
      <c r="AB147" s="16" t="str">
        <f>IF(ISERROR(VLOOKUP(CONCATENATE($A147,"_",AB$2),'Reference data SID'!$B:$M,12,FALSE)),"",VLOOKUP(CONCATENATE($A147,"_",AB$2),'Reference data SID'!$B:$M,12,FALSE))</f>
        <v/>
      </c>
      <c r="AC147" s="16" t="str">
        <f>IF(ISERROR(VLOOKUP(CONCATENATE($A147,"_",AC$2),'Reference data SID'!$B:$M,12,FALSE)),"",VLOOKUP(CONCATENATE($A147,"_",AC$2),'Reference data SID'!$B:$M,12,FALSE))</f>
        <v/>
      </c>
      <c r="AD147" s="16" t="str">
        <f>IF(ISERROR(VLOOKUP(CONCATENATE($A147,"_",AD$2),'Reference data SID'!$B:$M,12,FALSE)),"",VLOOKUP(CONCATENATE($A147,"_",AD$2),'Reference data SID'!$B:$M,12,FALSE))</f>
        <v/>
      </c>
      <c r="AE147" s="16" t="str">
        <f>IF(ISERROR(VLOOKUP(CONCATENATE($A147,"_",AE$2),'Reference data SID'!$B:$M,12,FALSE)),"",VLOOKUP(CONCATENATE($A147,"_",AE$2),'Reference data SID'!$B:$M,12,FALSE))</f>
        <v/>
      </c>
      <c r="AF147" s="16" t="str">
        <f>IF(ISERROR(VLOOKUP(CONCATENATE($A147,"_",AF$2),'Reference data SID'!$B:$M,12,FALSE)),"",VLOOKUP(CONCATENATE($A147,"_",AF$2),'Reference data SID'!$B:$M,12,FALSE))</f>
        <v/>
      </c>
      <c r="AG147" s="16" t="str">
        <f>IF(ISERROR(VLOOKUP(CONCATENATE($A147,"_",AG$2),'Reference data SID'!$B:$M,12,FALSE)),"",VLOOKUP(CONCATENATE($A147,"_",AG$2),'Reference data SID'!$B:$M,12,FALSE))</f>
        <v/>
      </c>
      <c r="AH147" s="16" t="str">
        <f>IF(ISERROR(VLOOKUP(CONCATENATE($A147,"_",AH$2),'Reference data SID'!$B:$M,12,FALSE)),"",VLOOKUP(CONCATENATE($A147,"_",AH$2),'Reference data SID'!$B:$M,12,FALSE))</f>
        <v/>
      </c>
      <c r="AI147" s="16" t="str">
        <f>IF(ISERROR(VLOOKUP(CONCATENATE($A147,"_",AI$2),'Reference data SID'!$B:$M,12,FALSE)),"",VLOOKUP(CONCATENATE($A147,"_",AI$2),'Reference data SID'!$B:$M,12,FALSE))</f>
        <v/>
      </c>
      <c r="AJ147" s="16" t="str">
        <f>IF(ISERROR(VLOOKUP(CONCATENATE($A147,"_",AJ$2),'Reference data SID'!$B:$M,12,FALSE)),"",VLOOKUP(CONCATENATE($A147,"_",AJ$2),'Reference data SID'!$B:$M,12,FALSE))</f>
        <v/>
      </c>
      <c r="AK147" s="16" t="str">
        <f>IF(ISERROR(VLOOKUP(CONCATENATE($A147,"_",AK$2),'Reference data SID'!$B:$M,12,FALSE)),"",VLOOKUP(CONCATENATE($A147,"_",AK$2),'Reference data SID'!$B:$M,12,FALSE))</f>
        <v/>
      </c>
      <c r="AL147" s="16" t="str">
        <f>IF(ISERROR(VLOOKUP(CONCATENATE($A147,"_",AL$2),'Reference data SID'!$B:$M,12,FALSE)),"",VLOOKUP(CONCATENATE($A147,"_",AL$2),'Reference data SID'!$B:$M,12,FALSE))</f>
        <v/>
      </c>
      <c r="AM147" s="16" t="str">
        <f>IF(ISERROR(VLOOKUP(CONCATENATE($A147,"_",AM$2),'Reference data SID'!$B:$M,12,FALSE)),"",VLOOKUP(CONCATENATE($A147,"_",AM$2),'Reference data SID'!$B:$M,12,FALSE))</f>
        <v/>
      </c>
      <c r="AN147" s="16" t="str">
        <f>IF(ISERROR(VLOOKUP(CONCATENATE($A147,"_",AN$2),'Reference data SID'!$B:$M,12,FALSE)),"",VLOOKUP(CONCATENATE($A147,"_",AN$2),'Reference data SID'!$B:$M,12,FALSE))</f>
        <v/>
      </c>
      <c r="AO147" s="16" t="str">
        <f>IF(ISERROR(VLOOKUP(CONCATENATE($A147,"_",AO$2),'Reference data SID'!$B:$M,12,FALSE)),"",VLOOKUP(CONCATENATE($A147,"_",AO$2),'Reference data SID'!$B:$M,12,FALSE))</f>
        <v/>
      </c>
      <c r="AP147" s="16" t="str">
        <f>IF(ISERROR(VLOOKUP(CONCATENATE($A147,"_",AP$2),'Reference data SID'!$B:$M,12,FALSE)),"",VLOOKUP(CONCATENATE($A147,"_",AP$2),'Reference data SID'!$B:$M,12,FALSE))</f>
        <v/>
      </c>
      <c r="AQ147" s="16" t="str">
        <f>IF(ISERROR(VLOOKUP(CONCATENATE($A147,"_",AQ$2),'Reference data SID'!$B:$M,12,FALSE)),"",VLOOKUP(CONCATENATE($A147,"_",AQ$2),'Reference data SID'!$B:$M,12,FALSE))</f>
        <v/>
      </c>
      <c r="AR147" s="16" t="str">
        <f>IF(ISERROR(VLOOKUP(CONCATENATE($A147,"_",AR$2),'Reference data SID'!$B:$M,12,FALSE)),"",VLOOKUP(CONCATENATE($A147,"_",AR$2),'Reference data SID'!$B:$M,12,FALSE))</f>
        <v/>
      </c>
      <c r="AS147" s="16" t="str">
        <f>IF(ISERROR(VLOOKUP(CONCATENATE($A147,"_",AS$2),'Reference data SID'!$B:$M,12,FALSE)),"",VLOOKUP(CONCATENATE($A147,"_",AS$2),'Reference data SID'!$B:$M,12,FALSE))</f>
        <v/>
      </c>
      <c r="AT147" s="16" t="str">
        <f>IF(ISERROR(VLOOKUP(CONCATENATE($A147,"_",AT$2),'Reference data SID'!$B:$M,12,FALSE)),"",VLOOKUP(CONCATENATE($A147,"_",AT$2),'Reference data SID'!$B:$M,12,FALSE))</f>
        <v/>
      </c>
    </row>
    <row r="148" spans="1:46" x14ac:dyDescent="0.25">
      <c r="A148">
        <v>144</v>
      </c>
      <c r="B148" s="16" t="str">
        <f>IF(ISERROR(VLOOKUP(CONCATENATE($A148,"_",B$2),'Reference data SID'!$B:$M,12,FALSE)),"",VLOOKUP(CONCATENATE($A148,"_",B$2),'Reference data SID'!$B:$M,12,FALSE))</f>
        <v/>
      </c>
      <c r="C148" s="16" t="str">
        <f>IF(ISERROR(VLOOKUP(CONCATENATE($A148,"_",C$2),'Reference data SID'!$B:$M,12,FALSE)),"",VLOOKUP(CONCATENATE($A148,"_",C$2),'Reference data SID'!$B:$M,12,FALSE))</f>
        <v/>
      </c>
      <c r="D148" s="16" t="str">
        <f>IF(ISERROR(VLOOKUP(CONCATENATE($A148,"_",D$2),'Reference data SID'!$B:$M,12,FALSE)),"",VLOOKUP(CONCATENATE($A148,"_",D$2),'Reference data SID'!$B:$M,12,FALSE))</f>
        <v/>
      </c>
      <c r="E148" s="16" t="str">
        <f>IF(ISERROR(VLOOKUP(CONCATENATE($A148,"_",E$2),'Reference data SID'!$B:$M,12,FALSE)),"",VLOOKUP(CONCATENATE($A148,"_",E$2),'Reference data SID'!$B:$M,12,FALSE))</f>
        <v/>
      </c>
      <c r="F148" s="16" t="str">
        <f>IF(ISERROR(VLOOKUP(CONCATENATE($A148,"_",F$2),'Reference data SID'!$B:$M,12,FALSE)),"",VLOOKUP(CONCATENATE($A148,"_",F$2),'Reference data SID'!$B:$M,12,FALSE))</f>
        <v/>
      </c>
      <c r="G148" s="16" t="str">
        <f>IF(ISERROR(VLOOKUP(CONCATENATE($A148,"_",G$2),'Reference data SID'!$B:$M,12,FALSE)),"",VLOOKUP(CONCATENATE($A148,"_",G$2),'Reference data SID'!$B:$M,12,FALSE))</f>
        <v/>
      </c>
      <c r="H148" s="16" t="str">
        <f>IF(ISERROR(VLOOKUP(CONCATENATE($A148,"_",H$2),'Reference data SID'!$B:$M,12,FALSE)),"",VLOOKUP(CONCATENATE($A148,"_",H$2),'Reference data SID'!$B:$M,12,FALSE))</f>
        <v/>
      </c>
      <c r="I148" s="16" t="str">
        <f>IF(ISERROR(VLOOKUP(CONCATENATE($A148,"_",I$2),'Reference data SID'!$B:$M,12,FALSE)),"",VLOOKUP(CONCATENATE($A148,"_",I$2),'Reference data SID'!$B:$M,12,FALSE))</f>
        <v/>
      </c>
      <c r="J148" s="16" t="str">
        <f>IF(ISERROR(VLOOKUP(CONCATENATE($A148,"_",J$2),'Reference data SID'!$B:$M,12,FALSE)),"",VLOOKUP(CONCATENATE($A148,"_",J$2),'Reference data SID'!$B:$M,12,FALSE))</f>
        <v/>
      </c>
      <c r="K148" s="16" t="str">
        <f>IF(ISERROR(VLOOKUP(CONCATENATE($A148,"_",K$2),'Reference data SID'!$B:$M,12,FALSE)),"",VLOOKUP(CONCATENATE($A148,"_",K$2),'Reference data SID'!$B:$M,12,FALSE))</f>
        <v/>
      </c>
      <c r="L148" s="16" t="str">
        <f>IF(ISERROR(VLOOKUP(CONCATENATE($A148,"_",L$2),'Reference data SID'!$B:$M,12,FALSE)),"",VLOOKUP(CONCATENATE($A148,"_",L$2),'Reference data SID'!$B:$M,12,FALSE))</f>
        <v/>
      </c>
      <c r="M148" s="16" t="str">
        <f>IF(ISERROR(VLOOKUP(CONCATENATE($A148,"_",M$2),'Reference data SID'!$B:$M,12,FALSE)),"",VLOOKUP(CONCATENATE($A148,"_",M$2),'Reference data SID'!$B:$M,12,FALSE))</f>
        <v/>
      </c>
      <c r="N148" s="16" t="str">
        <f>IF(ISERROR(VLOOKUP(CONCATENATE($A148,"_",N$2),'Reference data SID'!$B:$M,12,FALSE)),"",VLOOKUP(CONCATENATE($A148,"_",N$2),'Reference data SID'!$B:$M,12,FALSE))</f>
        <v/>
      </c>
      <c r="O148" s="16" t="str">
        <f>IF(ISERROR(VLOOKUP(CONCATENATE($A148,"_",O$2),'Reference data SID'!$B:$M,12,FALSE)),"",VLOOKUP(CONCATENATE($A148,"_",O$2),'Reference data SID'!$B:$M,12,FALSE))</f>
        <v/>
      </c>
      <c r="P148" s="16" t="str">
        <f>IF(ISERROR(VLOOKUP(CONCATENATE($A148,"_",P$2),'Reference data SID'!$B:$M,12,FALSE)),"",VLOOKUP(CONCATENATE($A148,"_",P$2),'Reference data SID'!$B:$M,12,FALSE))</f>
        <v/>
      </c>
      <c r="Q148" s="16" t="str">
        <f>IF(ISERROR(VLOOKUP(CONCATENATE($A148,"_",Q$2),'Reference data SID'!$B:$M,12,FALSE)),"",VLOOKUP(CONCATENATE($A148,"_",Q$2),'Reference data SID'!$B:$M,12,FALSE))</f>
        <v/>
      </c>
      <c r="R148" s="16" t="str">
        <f>IF(ISERROR(VLOOKUP(CONCATENATE($A148,"_",R$2),'Reference data SID'!$B:$M,12,FALSE)),"",VLOOKUP(CONCATENATE($A148,"_",R$2),'Reference data SID'!$B:$M,12,FALSE))</f>
        <v/>
      </c>
      <c r="S148" s="16" t="str">
        <f>IF(ISERROR(VLOOKUP(CONCATENATE($A148,"_",S$2),'Reference data SID'!$B:$M,12,FALSE)),"",VLOOKUP(CONCATENATE($A148,"_",S$2),'Reference data SID'!$B:$M,12,FALSE))</f>
        <v/>
      </c>
      <c r="T148" s="16" t="str">
        <f>IF(ISERROR(VLOOKUP(CONCATENATE($A148,"_",T$2),'Reference data SID'!$B:$M,12,FALSE)),"",VLOOKUP(CONCATENATE($A148,"_",T$2),'Reference data SID'!$B:$M,12,FALSE))</f>
        <v/>
      </c>
      <c r="U148" s="16" t="str">
        <f>IF(ISERROR(VLOOKUP(CONCATENATE($A148,"_",U$2),'Reference data SID'!$B:$M,12,FALSE)),"",VLOOKUP(CONCATENATE($A148,"_",U$2),'Reference data SID'!$B:$M,12,FALSE))</f>
        <v/>
      </c>
      <c r="V148" s="16" t="str">
        <f>IF(ISERROR(VLOOKUP(CONCATENATE($A148,"_",V$2),'Reference data SID'!$B:$M,12,FALSE)),"",VLOOKUP(CONCATENATE($A148,"_",V$2),'Reference data SID'!$B:$M,12,FALSE))</f>
        <v/>
      </c>
      <c r="W148" s="16" t="str">
        <f>IF(ISERROR(VLOOKUP(CONCATENATE($A148,"_",W$2),'Reference data SID'!$B:$M,12,FALSE)),"",VLOOKUP(CONCATENATE($A148,"_",W$2),'Reference data SID'!$B:$M,12,FALSE))</f>
        <v/>
      </c>
      <c r="X148" s="16" t="str">
        <f>IF(ISERROR(VLOOKUP(CONCATENATE($A148,"_",X$2),'Reference data SID'!$B:$M,12,FALSE)),"",VLOOKUP(CONCATENATE($A148,"_",X$2),'Reference data SID'!$B:$M,12,FALSE))</f>
        <v/>
      </c>
      <c r="Y148" s="17" t="str">
        <f>IF(ISERROR(VLOOKUP(CONCATENATE($A148,"_",Y$2),'Reference data SID'!$B:$M,12,FALSE)),"",VLOOKUP(CONCATENATE($A148,"_",Y$2),'Reference data SID'!$B:$M,12,FALSE))</f>
        <v>-</v>
      </c>
      <c r="Z148" s="16" t="str">
        <f>IF(ISERROR(VLOOKUP(CONCATENATE($A148,"_",Z$2),'Reference data SID'!$B:$M,12,FALSE)),"",VLOOKUP(CONCATENATE($A148,"_",Z$2),'Reference data SID'!$B:$M,12,FALSE))</f>
        <v/>
      </c>
      <c r="AA148" s="16" t="str">
        <f>IF(ISERROR(VLOOKUP(CONCATENATE($A148,"_",AA$2),'Reference data SID'!$B:$M,12,FALSE)),"",VLOOKUP(CONCATENATE($A148,"_",AA$2),'Reference data SID'!$B:$M,12,FALSE))</f>
        <v/>
      </c>
      <c r="AB148" s="16" t="str">
        <f>IF(ISERROR(VLOOKUP(CONCATENATE($A148,"_",AB$2),'Reference data SID'!$B:$M,12,FALSE)),"",VLOOKUP(CONCATENATE($A148,"_",AB$2),'Reference data SID'!$B:$M,12,FALSE))</f>
        <v/>
      </c>
      <c r="AC148" s="16" t="str">
        <f>IF(ISERROR(VLOOKUP(CONCATENATE($A148,"_",AC$2),'Reference data SID'!$B:$M,12,FALSE)),"",VLOOKUP(CONCATENATE($A148,"_",AC$2),'Reference data SID'!$B:$M,12,FALSE))</f>
        <v/>
      </c>
      <c r="AD148" s="16" t="str">
        <f>IF(ISERROR(VLOOKUP(CONCATENATE($A148,"_",AD$2),'Reference data SID'!$B:$M,12,FALSE)),"",VLOOKUP(CONCATENATE($A148,"_",AD$2),'Reference data SID'!$B:$M,12,FALSE))</f>
        <v/>
      </c>
      <c r="AE148" s="16" t="str">
        <f>IF(ISERROR(VLOOKUP(CONCATENATE($A148,"_",AE$2),'Reference data SID'!$B:$M,12,FALSE)),"",VLOOKUP(CONCATENATE($A148,"_",AE$2),'Reference data SID'!$B:$M,12,FALSE))</f>
        <v/>
      </c>
      <c r="AF148" s="16" t="str">
        <f>IF(ISERROR(VLOOKUP(CONCATENATE($A148,"_",AF$2),'Reference data SID'!$B:$M,12,FALSE)),"",VLOOKUP(CONCATENATE($A148,"_",AF$2),'Reference data SID'!$B:$M,12,FALSE))</f>
        <v/>
      </c>
      <c r="AG148" s="16" t="str">
        <f>IF(ISERROR(VLOOKUP(CONCATENATE($A148,"_",AG$2),'Reference data SID'!$B:$M,12,FALSE)),"",VLOOKUP(CONCATENATE($A148,"_",AG$2),'Reference data SID'!$B:$M,12,FALSE))</f>
        <v/>
      </c>
      <c r="AH148" s="16" t="str">
        <f>IF(ISERROR(VLOOKUP(CONCATENATE($A148,"_",AH$2),'Reference data SID'!$B:$M,12,FALSE)),"",VLOOKUP(CONCATENATE($A148,"_",AH$2),'Reference data SID'!$B:$M,12,FALSE))</f>
        <v/>
      </c>
      <c r="AI148" s="16" t="str">
        <f>IF(ISERROR(VLOOKUP(CONCATENATE($A148,"_",AI$2),'Reference data SID'!$B:$M,12,FALSE)),"",VLOOKUP(CONCATENATE($A148,"_",AI$2),'Reference data SID'!$B:$M,12,FALSE))</f>
        <v/>
      </c>
      <c r="AJ148" s="16" t="str">
        <f>IF(ISERROR(VLOOKUP(CONCATENATE($A148,"_",AJ$2),'Reference data SID'!$B:$M,12,FALSE)),"",VLOOKUP(CONCATENATE($A148,"_",AJ$2),'Reference data SID'!$B:$M,12,FALSE))</f>
        <v/>
      </c>
      <c r="AK148" s="16" t="str">
        <f>IF(ISERROR(VLOOKUP(CONCATENATE($A148,"_",AK$2),'Reference data SID'!$B:$M,12,FALSE)),"",VLOOKUP(CONCATENATE($A148,"_",AK$2),'Reference data SID'!$B:$M,12,FALSE))</f>
        <v/>
      </c>
      <c r="AL148" s="16" t="str">
        <f>IF(ISERROR(VLOOKUP(CONCATENATE($A148,"_",AL$2),'Reference data SID'!$B:$M,12,FALSE)),"",VLOOKUP(CONCATENATE($A148,"_",AL$2),'Reference data SID'!$B:$M,12,FALSE))</f>
        <v/>
      </c>
      <c r="AM148" s="16" t="str">
        <f>IF(ISERROR(VLOOKUP(CONCATENATE($A148,"_",AM$2),'Reference data SID'!$B:$M,12,FALSE)),"",VLOOKUP(CONCATENATE($A148,"_",AM$2),'Reference data SID'!$B:$M,12,FALSE))</f>
        <v/>
      </c>
      <c r="AN148" s="16" t="str">
        <f>IF(ISERROR(VLOOKUP(CONCATENATE($A148,"_",AN$2),'Reference data SID'!$B:$M,12,FALSE)),"",VLOOKUP(CONCATENATE($A148,"_",AN$2),'Reference data SID'!$B:$M,12,FALSE))</f>
        <v/>
      </c>
      <c r="AO148" s="16" t="str">
        <f>IF(ISERROR(VLOOKUP(CONCATENATE($A148,"_",AO$2),'Reference data SID'!$B:$M,12,FALSE)),"",VLOOKUP(CONCATENATE($A148,"_",AO$2),'Reference data SID'!$B:$M,12,FALSE))</f>
        <v/>
      </c>
      <c r="AP148" s="16" t="str">
        <f>IF(ISERROR(VLOOKUP(CONCATENATE($A148,"_",AP$2),'Reference data SID'!$B:$M,12,FALSE)),"",VLOOKUP(CONCATENATE($A148,"_",AP$2),'Reference data SID'!$B:$M,12,FALSE))</f>
        <v/>
      </c>
      <c r="AQ148" s="16" t="str">
        <f>IF(ISERROR(VLOOKUP(CONCATENATE($A148,"_",AQ$2),'Reference data SID'!$B:$M,12,FALSE)),"",VLOOKUP(CONCATENATE($A148,"_",AQ$2),'Reference data SID'!$B:$M,12,FALSE))</f>
        <v/>
      </c>
      <c r="AR148" s="16" t="str">
        <f>IF(ISERROR(VLOOKUP(CONCATENATE($A148,"_",AR$2),'Reference data SID'!$B:$M,12,FALSE)),"",VLOOKUP(CONCATENATE($A148,"_",AR$2),'Reference data SID'!$B:$M,12,FALSE))</f>
        <v/>
      </c>
      <c r="AS148" s="16" t="str">
        <f>IF(ISERROR(VLOOKUP(CONCATENATE($A148,"_",AS$2),'Reference data SID'!$B:$M,12,FALSE)),"",VLOOKUP(CONCATENATE($A148,"_",AS$2),'Reference data SID'!$B:$M,12,FALSE))</f>
        <v/>
      </c>
      <c r="AT148" s="16" t="str">
        <f>IF(ISERROR(VLOOKUP(CONCATENATE($A148,"_",AT$2),'Reference data SID'!$B:$M,12,FALSE)),"",VLOOKUP(CONCATENATE($A148,"_",AT$2),'Reference data SID'!$B:$M,12,FALSE))</f>
        <v/>
      </c>
    </row>
    <row r="149" spans="1:46" x14ac:dyDescent="0.25">
      <c r="A149">
        <v>145</v>
      </c>
      <c r="B149" s="16" t="str">
        <f>IF(ISERROR(VLOOKUP(CONCATENATE($A149,"_",B$2),'Reference data SID'!$B:$M,12,FALSE)),"",VLOOKUP(CONCATENATE($A149,"_",B$2),'Reference data SID'!$B:$M,12,FALSE))</f>
        <v/>
      </c>
      <c r="C149" s="16" t="str">
        <f>IF(ISERROR(VLOOKUP(CONCATENATE($A149,"_",C$2),'Reference data SID'!$B:$M,12,FALSE)),"",VLOOKUP(CONCATENATE($A149,"_",C$2),'Reference data SID'!$B:$M,12,FALSE))</f>
        <v/>
      </c>
      <c r="D149" s="16" t="str">
        <f>IF(ISERROR(VLOOKUP(CONCATENATE($A149,"_",D$2),'Reference data SID'!$B:$M,12,FALSE)),"",VLOOKUP(CONCATENATE($A149,"_",D$2),'Reference data SID'!$B:$M,12,FALSE))</f>
        <v/>
      </c>
      <c r="E149" s="16" t="str">
        <f>IF(ISERROR(VLOOKUP(CONCATENATE($A149,"_",E$2),'Reference data SID'!$B:$M,12,FALSE)),"",VLOOKUP(CONCATENATE($A149,"_",E$2),'Reference data SID'!$B:$M,12,FALSE))</f>
        <v/>
      </c>
      <c r="F149" s="16" t="str">
        <f>IF(ISERROR(VLOOKUP(CONCATENATE($A149,"_",F$2),'Reference data SID'!$B:$M,12,FALSE)),"",VLOOKUP(CONCATENATE($A149,"_",F$2),'Reference data SID'!$B:$M,12,FALSE))</f>
        <v/>
      </c>
      <c r="G149" s="16" t="str">
        <f>IF(ISERROR(VLOOKUP(CONCATENATE($A149,"_",G$2),'Reference data SID'!$B:$M,12,FALSE)),"",VLOOKUP(CONCATENATE($A149,"_",G$2),'Reference data SID'!$B:$M,12,FALSE))</f>
        <v/>
      </c>
      <c r="H149" s="16" t="str">
        <f>IF(ISERROR(VLOOKUP(CONCATENATE($A149,"_",H$2),'Reference data SID'!$B:$M,12,FALSE)),"",VLOOKUP(CONCATENATE($A149,"_",H$2),'Reference data SID'!$B:$M,12,FALSE))</f>
        <v/>
      </c>
      <c r="I149" s="16" t="str">
        <f>IF(ISERROR(VLOOKUP(CONCATENATE($A149,"_",I$2),'Reference data SID'!$B:$M,12,FALSE)),"",VLOOKUP(CONCATENATE($A149,"_",I$2),'Reference data SID'!$B:$M,12,FALSE))</f>
        <v/>
      </c>
      <c r="J149" s="16" t="str">
        <f>IF(ISERROR(VLOOKUP(CONCATENATE($A149,"_",J$2),'Reference data SID'!$B:$M,12,FALSE)),"",VLOOKUP(CONCATENATE($A149,"_",J$2),'Reference data SID'!$B:$M,12,FALSE))</f>
        <v/>
      </c>
      <c r="K149" s="16" t="str">
        <f>IF(ISERROR(VLOOKUP(CONCATENATE($A149,"_",K$2),'Reference data SID'!$B:$M,12,FALSE)),"",VLOOKUP(CONCATENATE($A149,"_",K$2),'Reference data SID'!$B:$M,12,FALSE))</f>
        <v/>
      </c>
      <c r="L149" s="16" t="str">
        <f>IF(ISERROR(VLOOKUP(CONCATENATE($A149,"_",L$2),'Reference data SID'!$B:$M,12,FALSE)),"",VLOOKUP(CONCATENATE($A149,"_",L$2),'Reference data SID'!$B:$M,12,FALSE))</f>
        <v/>
      </c>
      <c r="M149" s="16" t="str">
        <f>IF(ISERROR(VLOOKUP(CONCATENATE($A149,"_",M$2),'Reference data SID'!$B:$M,12,FALSE)),"",VLOOKUP(CONCATENATE($A149,"_",M$2),'Reference data SID'!$B:$M,12,FALSE))</f>
        <v/>
      </c>
      <c r="N149" s="16" t="str">
        <f>IF(ISERROR(VLOOKUP(CONCATENATE($A149,"_",N$2),'Reference data SID'!$B:$M,12,FALSE)),"",VLOOKUP(CONCATENATE($A149,"_",N$2),'Reference data SID'!$B:$M,12,FALSE))</f>
        <v/>
      </c>
      <c r="O149" s="16" t="str">
        <f>IF(ISERROR(VLOOKUP(CONCATENATE($A149,"_",O$2),'Reference data SID'!$B:$M,12,FALSE)),"",VLOOKUP(CONCATENATE($A149,"_",O$2),'Reference data SID'!$B:$M,12,FALSE))</f>
        <v/>
      </c>
      <c r="P149" s="16" t="str">
        <f>IF(ISERROR(VLOOKUP(CONCATENATE($A149,"_",P$2),'Reference data SID'!$B:$M,12,FALSE)),"",VLOOKUP(CONCATENATE($A149,"_",P$2),'Reference data SID'!$B:$M,12,FALSE))</f>
        <v/>
      </c>
      <c r="Q149" s="16" t="str">
        <f>IF(ISERROR(VLOOKUP(CONCATENATE($A149,"_",Q$2),'Reference data SID'!$B:$M,12,FALSE)),"",VLOOKUP(CONCATENATE($A149,"_",Q$2),'Reference data SID'!$B:$M,12,FALSE))</f>
        <v/>
      </c>
      <c r="R149" s="16" t="str">
        <f>IF(ISERROR(VLOOKUP(CONCATENATE($A149,"_",R$2),'Reference data SID'!$B:$M,12,FALSE)),"",VLOOKUP(CONCATENATE($A149,"_",R$2),'Reference data SID'!$B:$M,12,FALSE))</f>
        <v/>
      </c>
      <c r="S149" s="16" t="str">
        <f>IF(ISERROR(VLOOKUP(CONCATENATE($A149,"_",S$2),'Reference data SID'!$B:$M,12,FALSE)),"",VLOOKUP(CONCATENATE($A149,"_",S$2),'Reference data SID'!$B:$M,12,FALSE))</f>
        <v/>
      </c>
      <c r="T149" s="16" t="str">
        <f>IF(ISERROR(VLOOKUP(CONCATENATE($A149,"_",T$2),'Reference data SID'!$B:$M,12,FALSE)),"",VLOOKUP(CONCATENATE($A149,"_",T$2),'Reference data SID'!$B:$M,12,FALSE))</f>
        <v/>
      </c>
      <c r="U149" s="16" t="str">
        <f>IF(ISERROR(VLOOKUP(CONCATENATE($A149,"_",U$2),'Reference data SID'!$B:$M,12,FALSE)),"",VLOOKUP(CONCATENATE($A149,"_",U$2),'Reference data SID'!$B:$M,12,FALSE))</f>
        <v/>
      </c>
      <c r="V149" s="16" t="str">
        <f>IF(ISERROR(VLOOKUP(CONCATENATE($A149,"_",V$2),'Reference data SID'!$B:$M,12,FALSE)),"",VLOOKUP(CONCATENATE($A149,"_",V$2),'Reference data SID'!$B:$M,12,FALSE))</f>
        <v/>
      </c>
      <c r="W149" s="16" t="str">
        <f>IF(ISERROR(VLOOKUP(CONCATENATE($A149,"_",W$2),'Reference data SID'!$B:$M,12,FALSE)),"",VLOOKUP(CONCATENATE($A149,"_",W$2),'Reference data SID'!$B:$M,12,FALSE))</f>
        <v/>
      </c>
      <c r="X149" s="16" t="str">
        <f>IF(ISERROR(VLOOKUP(CONCATENATE($A149,"_",X$2),'Reference data SID'!$B:$M,12,FALSE)),"",VLOOKUP(CONCATENATE($A149,"_",X$2),'Reference data SID'!$B:$M,12,FALSE))</f>
        <v/>
      </c>
      <c r="Y149" s="17" t="str">
        <f>IF(ISERROR(VLOOKUP(CONCATENATE($A149,"_",Y$2),'Reference data SID'!$B:$M,12,FALSE)),"",VLOOKUP(CONCATENATE($A149,"_",Y$2),'Reference data SID'!$B:$M,12,FALSE))</f>
        <v>-</v>
      </c>
      <c r="Z149" s="16" t="str">
        <f>IF(ISERROR(VLOOKUP(CONCATENATE($A149,"_",Z$2),'Reference data SID'!$B:$M,12,FALSE)),"",VLOOKUP(CONCATENATE($A149,"_",Z$2),'Reference data SID'!$B:$M,12,FALSE))</f>
        <v/>
      </c>
      <c r="AA149" s="16" t="str">
        <f>IF(ISERROR(VLOOKUP(CONCATENATE($A149,"_",AA$2),'Reference data SID'!$B:$M,12,FALSE)),"",VLOOKUP(CONCATENATE($A149,"_",AA$2),'Reference data SID'!$B:$M,12,FALSE))</f>
        <v/>
      </c>
      <c r="AB149" s="16" t="str">
        <f>IF(ISERROR(VLOOKUP(CONCATENATE($A149,"_",AB$2),'Reference data SID'!$B:$M,12,FALSE)),"",VLOOKUP(CONCATENATE($A149,"_",AB$2),'Reference data SID'!$B:$M,12,FALSE))</f>
        <v/>
      </c>
      <c r="AC149" s="16" t="str">
        <f>IF(ISERROR(VLOOKUP(CONCATENATE($A149,"_",AC$2),'Reference data SID'!$B:$M,12,FALSE)),"",VLOOKUP(CONCATENATE($A149,"_",AC$2),'Reference data SID'!$B:$M,12,FALSE))</f>
        <v/>
      </c>
      <c r="AD149" s="16" t="str">
        <f>IF(ISERROR(VLOOKUP(CONCATENATE($A149,"_",AD$2),'Reference data SID'!$B:$M,12,FALSE)),"",VLOOKUP(CONCATENATE($A149,"_",AD$2),'Reference data SID'!$B:$M,12,FALSE))</f>
        <v/>
      </c>
      <c r="AE149" s="16" t="str">
        <f>IF(ISERROR(VLOOKUP(CONCATENATE($A149,"_",AE$2),'Reference data SID'!$B:$M,12,FALSE)),"",VLOOKUP(CONCATENATE($A149,"_",AE$2),'Reference data SID'!$B:$M,12,FALSE))</f>
        <v/>
      </c>
      <c r="AF149" s="16" t="str">
        <f>IF(ISERROR(VLOOKUP(CONCATENATE($A149,"_",AF$2),'Reference data SID'!$B:$M,12,FALSE)),"",VLOOKUP(CONCATENATE($A149,"_",AF$2),'Reference data SID'!$B:$M,12,FALSE))</f>
        <v/>
      </c>
      <c r="AG149" s="16" t="str">
        <f>IF(ISERROR(VLOOKUP(CONCATENATE($A149,"_",AG$2),'Reference data SID'!$B:$M,12,FALSE)),"",VLOOKUP(CONCATENATE($A149,"_",AG$2),'Reference data SID'!$B:$M,12,FALSE))</f>
        <v/>
      </c>
      <c r="AH149" s="16" t="str">
        <f>IF(ISERROR(VLOOKUP(CONCATENATE($A149,"_",AH$2),'Reference data SID'!$B:$M,12,FALSE)),"",VLOOKUP(CONCATENATE($A149,"_",AH$2),'Reference data SID'!$B:$M,12,FALSE))</f>
        <v/>
      </c>
      <c r="AI149" s="16" t="str">
        <f>IF(ISERROR(VLOOKUP(CONCATENATE($A149,"_",AI$2),'Reference data SID'!$B:$M,12,FALSE)),"",VLOOKUP(CONCATENATE($A149,"_",AI$2),'Reference data SID'!$B:$M,12,FALSE))</f>
        <v/>
      </c>
      <c r="AJ149" s="16" t="str">
        <f>IF(ISERROR(VLOOKUP(CONCATENATE($A149,"_",AJ$2),'Reference data SID'!$B:$M,12,FALSE)),"",VLOOKUP(CONCATENATE($A149,"_",AJ$2),'Reference data SID'!$B:$M,12,FALSE))</f>
        <v/>
      </c>
      <c r="AK149" s="16" t="str">
        <f>IF(ISERROR(VLOOKUP(CONCATENATE($A149,"_",AK$2),'Reference data SID'!$B:$M,12,FALSE)),"",VLOOKUP(CONCATENATE($A149,"_",AK$2),'Reference data SID'!$B:$M,12,FALSE))</f>
        <v/>
      </c>
      <c r="AL149" s="16" t="str">
        <f>IF(ISERROR(VLOOKUP(CONCATENATE($A149,"_",AL$2),'Reference data SID'!$B:$M,12,FALSE)),"",VLOOKUP(CONCATENATE($A149,"_",AL$2),'Reference data SID'!$B:$M,12,FALSE))</f>
        <v/>
      </c>
      <c r="AM149" s="16" t="str">
        <f>IF(ISERROR(VLOOKUP(CONCATENATE($A149,"_",AM$2),'Reference data SID'!$B:$M,12,FALSE)),"",VLOOKUP(CONCATENATE($A149,"_",AM$2),'Reference data SID'!$B:$M,12,FALSE))</f>
        <v/>
      </c>
      <c r="AN149" s="16" t="str">
        <f>IF(ISERROR(VLOOKUP(CONCATENATE($A149,"_",AN$2),'Reference data SID'!$B:$M,12,FALSE)),"",VLOOKUP(CONCATENATE($A149,"_",AN$2),'Reference data SID'!$B:$M,12,FALSE))</f>
        <v/>
      </c>
      <c r="AO149" s="16" t="str">
        <f>IF(ISERROR(VLOOKUP(CONCATENATE($A149,"_",AO$2),'Reference data SID'!$B:$M,12,FALSE)),"",VLOOKUP(CONCATENATE($A149,"_",AO$2),'Reference data SID'!$B:$M,12,FALSE))</f>
        <v/>
      </c>
      <c r="AP149" s="16" t="str">
        <f>IF(ISERROR(VLOOKUP(CONCATENATE($A149,"_",AP$2),'Reference data SID'!$B:$M,12,FALSE)),"",VLOOKUP(CONCATENATE($A149,"_",AP$2),'Reference data SID'!$B:$M,12,FALSE))</f>
        <v/>
      </c>
      <c r="AQ149" s="16" t="str">
        <f>IF(ISERROR(VLOOKUP(CONCATENATE($A149,"_",AQ$2),'Reference data SID'!$B:$M,12,FALSE)),"",VLOOKUP(CONCATENATE($A149,"_",AQ$2),'Reference data SID'!$B:$M,12,FALSE))</f>
        <v/>
      </c>
      <c r="AR149" s="16" t="str">
        <f>IF(ISERROR(VLOOKUP(CONCATENATE($A149,"_",AR$2),'Reference data SID'!$B:$M,12,FALSE)),"",VLOOKUP(CONCATENATE($A149,"_",AR$2),'Reference data SID'!$B:$M,12,FALSE))</f>
        <v/>
      </c>
      <c r="AS149" s="16" t="str">
        <f>IF(ISERROR(VLOOKUP(CONCATENATE($A149,"_",AS$2),'Reference data SID'!$B:$M,12,FALSE)),"",VLOOKUP(CONCATENATE($A149,"_",AS$2),'Reference data SID'!$B:$M,12,FALSE))</f>
        <v/>
      </c>
      <c r="AT149" s="16" t="str">
        <f>IF(ISERROR(VLOOKUP(CONCATENATE($A149,"_",AT$2),'Reference data SID'!$B:$M,12,FALSE)),"",VLOOKUP(CONCATENATE($A149,"_",AT$2),'Reference data SID'!$B:$M,12,FALSE))</f>
        <v/>
      </c>
    </row>
    <row r="150" spans="1:46" x14ac:dyDescent="0.25">
      <c r="A150">
        <v>146</v>
      </c>
      <c r="B150" s="16" t="str">
        <f>IF(ISERROR(VLOOKUP(CONCATENATE($A150,"_",B$2),'Reference data SID'!$B:$M,12,FALSE)),"",VLOOKUP(CONCATENATE($A150,"_",B$2),'Reference data SID'!$B:$M,12,FALSE))</f>
        <v/>
      </c>
      <c r="C150" s="16" t="str">
        <f>IF(ISERROR(VLOOKUP(CONCATENATE($A150,"_",C$2),'Reference data SID'!$B:$M,12,FALSE)),"",VLOOKUP(CONCATENATE($A150,"_",C$2),'Reference data SID'!$B:$M,12,FALSE))</f>
        <v/>
      </c>
      <c r="D150" s="16" t="str">
        <f>IF(ISERROR(VLOOKUP(CONCATENATE($A150,"_",D$2),'Reference data SID'!$B:$M,12,FALSE)),"",VLOOKUP(CONCATENATE($A150,"_",D$2),'Reference data SID'!$B:$M,12,FALSE))</f>
        <v/>
      </c>
      <c r="E150" s="16" t="str">
        <f>IF(ISERROR(VLOOKUP(CONCATENATE($A150,"_",E$2),'Reference data SID'!$B:$M,12,FALSE)),"",VLOOKUP(CONCATENATE($A150,"_",E$2),'Reference data SID'!$B:$M,12,FALSE))</f>
        <v/>
      </c>
      <c r="F150" s="16" t="str">
        <f>IF(ISERROR(VLOOKUP(CONCATENATE($A150,"_",F$2),'Reference data SID'!$B:$M,12,FALSE)),"",VLOOKUP(CONCATENATE($A150,"_",F$2),'Reference data SID'!$B:$M,12,FALSE))</f>
        <v/>
      </c>
      <c r="G150" s="16" t="str">
        <f>IF(ISERROR(VLOOKUP(CONCATENATE($A150,"_",G$2),'Reference data SID'!$B:$M,12,FALSE)),"",VLOOKUP(CONCATENATE($A150,"_",G$2),'Reference data SID'!$B:$M,12,FALSE))</f>
        <v/>
      </c>
      <c r="H150" s="16" t="str">
        <f>IF(ISERROR(VLOOKUP(CONCATENATE($A150,"_",H$2),'Reference data SID'!$B:$M,12,FALSE)),"",VLOOKUP(CONCATENATE($A150,"_",H$2),'Reference data SID'!$B:$M,12,FALSE))</f>
        <v/>
      </c>
      <c r="I150" s="16" t="str">
        <f>IF(ISERROR(VLOOKUP(CONCATENATE($A150,"_",I$2),'Reference data SID'!$B:$M,12,FALSE)),"",VLOOKUP(CONCATENATE($A150,"_",I$2),'Reference data SID'!$B:$M,12,FALSE))</f>
        <v/>
      </c>
      <c r="J150" s="16" t="str">
        <f>IF(ISERROR(VLOOKUP(CONCATENATE($A150,"_",J$2),'Reference data SID'!$B:$M,12,FALSE)),"",VLOOKUP(CONCATENATE($A150,"_",J$2),'Reference data SID'!$B:$M,12,FALSE))</f>
        <v/>
      </c>
      <c r="K150" s="16" t="str">
        <f>IF(ISERROR(VLOOKUP(CONCATENATE($A150,"_",K$2),'Reference data SID'!$B:$M,12,FALSE)),"",VLOOKUP(CONCATENATE($A150,"_",K$2),'Reference data SID'!$B:$M,12,FALSE))</f>
        <v/>
      </c>
      <c r="L150" s="16" t="str">
        <f>IF(ISERROR(VLOOKUP(CONCATENATE($A150,"_",L$2),'Reference data SID'!$B:$M,12,FALSE)),"",VLOOKUP(CONCATENATE($A150,"_",L$2),'Reference data SID'!$B:$M,12,FALSE))</f>
        <v/>
      </c>
      <c r="M150" s="16" t="str">
        <f>IF(ISERROR(VLOOKUP(CONCATENATE($A150,"_",M$2),'Reference data SID'!$B:$M,12,FALSE)),"",VLOOKUP(CONCATENATE($A150,"_",M$2),'Reference data SID'!$B:$M,12,FALSE))</f>
        <v/>
      </c>
      <c r="N150" s="16" t="str">
        <f>IF(ISERROR(VLOOKUP(CONCATENATE($A150,"_",N$2),'Reference data SID'!$B:$M,12,FALSE)),"",VLOOKUP(CONCATENATE($A150,"_",N$2),'Reference data SID'!$B:$M,12,FALSE))</f>
        <v/>
      </c>
      <c r="O150" s="16" t="str">
        <f>IF(ISERROR(VLOOKUP(CONCATENATE($A150,"_",O$2),'Reference data SID'!$B:$M,12,FALSE)),"",VLOOKUP(CONCATENATE($A150,"_",O$2),'Reference data SID'!$B:$M,12,FALSE))</f>
        <v/>
      </c>
      <c r="P150" s="16" t="str">
        <f>IF(ISERROR(VLOOKUP(CONCATENATE($A150,"_",P$2),'Reference data SID'!$B:$M,12,FALSE)),"",VLOOKUP(CONCATENATE($A150,"_",P$2),'Reference data SID'!$B:$M,12,FALSE))</f>
        <v/>
      </c>
      <c r="Q150" s="16" t="str">
        <f>IF(ISERROR(VLOOKUP(CONCATENATE($A150,"_",Q$2),'Reference data SID'!$B:$M,12,FALSE)),"",VLOOKUP(CONCATENATE($A150,"_",Q$2),'Reference data SID'!$B:$M,12,FALSE))</f>
        <v/>
      </c>
      <c r="R150" s="16" t="str">
        <f>IF(ISERROR(VLOOKUP(CONCATENATE($A150,"_",R$2),'Reference data SID'!$B:$M,12,FALSE)),"",VLOOKUP(CONCATENATE($A150,"_",R$2),'Reference data SID'!$B:$M,12,FALSE))</f>
        <v/>
      </c>
      <c r="S150" s="16" t="str">
        <f>IF(ISERROR(VLOOKUP(CONCATENATE($A150,"_",S$2),'Reference data SID'!$B:$M,12,FALSE)),"",VLOOKUP(CONCATENATE($A150,"_",S$2),'Reference data SID'!$B:$M,12,FALSE))</f>
        <v/>
      </c>
      <c r="T150" s="16" t="str">
        <f>IF(ISERROR(VLOOKUP(CONCATENATE($A150,"_",T$2),'Reference data SID'!$B:$M,12,FALSE)),"",VLOOKUP(CONCATENATE($A150,"_",T$2),'Reference data SID'!$B:$M,12,FALSE))</f>
        <v/>
      </c>
      <c r="U150" s="16" t="str">
        <f>IF(ISERROR(VLOOKUP(CONCATENATE($A150,"_",U$2),'Reference data SID'!$B:$M,12,FALSE)),"",VLOOKUP(CONCATENATE($A150,"_",U$2),'Reference data SID'!$B:$M,12,FALSE))</f>
        <v/>
      </c>
      <c r="V150" s="16" t="str">
        <f>IF(ISERROR(VLOOKUP(CONCATENATE($A150,"_",V$2),'Reference data SID'!$B:$M,12,FALSE)),"",VLOOKUP(CONCATENATE($A150,"_",V$2),'Reference data SID'!$B:$M,12,FALSE))</f>
        <v/>
      </c>
      <c r="W150" s="16" t="str">
        <f>IF(ISERROR(VLOOKUP(CONCATENATE($A150,"_",W$2),'Reference data SID'!$B:$M,12,FALSE)),"",VLOOKUP(CONCATENATE($A150,"_",W$2),'Reference data SID'!$B:$M,12,FALSE))</f>
        <v/>
      </c>
      <c r="X150" s="16" t="str">
        <f>IF(ISERROR(VLOOKUP(CONCATENATE($A150,"_",X$2),'Reference data SID'!$B:$M,12,FALSE)),"",VLOOKUP(CONCATENATE($A150,"_",X$2),'Reference data SID'!$B:$M,12,FALSE))</f>
        <v/>
      </c>
      <c r="Y150" s="17" t="str">
        <f>IF(ISERROR(VLOOKUP(CONCATENATE($A150,"_",Y$2),'Reference data SID'!$B:$M,12,FALSE)),"",VLOOKUP(CONCATENATE($A150,"_",Y$2),'Reference data SID'!$B:$M,12,FALSE))</f>
        <v>-</v>
      </c>
      <c r="Z150" s="16" t="str">
        <f>IF(ISERROR(VLOOKUP(CONCATENATE($A150,"_",Z$2),'Reference data SID'!$B:$M,12,FALSE)),"",VLOOKUP(CONCATENATE($A150,"_",Z$2),'Reference data SID'!$B:$M,12,FALSE))</f>
        <v/>
      </c>
      <c r="AA150" s="16" t="str">
        <f>IF(ISERROR(VLOOKUP(CONCATENATE($A150,"_",AA$2),'Reference data SID'!$B:$M,12,FALSE)),"",VLOOKUP(CONCATENATE($A150,"_",AA$2),'Reference data SID'!$B:$M,12,FALSE))</f>
        <v/>
      </c>
      <c r="AB150" s="16" t="str">
        <f>IF(ISERROR(VLOOKUP(CONCATENATE($A150,"_",AB$2),'Reference data SID'!$B:$M,12,FALSE)),"",VLOOKUP(CONCATENATE($A150,"_",AB$2),'Reference data SID'!$B:$M,12,FALSE))</f>
        <v/>
      </c>
      <c r="AC150" s="16" t="str">
        <f>IF(ISERROR(VLOOKUP(CONCATENATE($A150,"_",AC$2),'Reference data SID'!$B:$M,12,FALSE)),"",VLOOKUP(CONCATENATE($A150,"_",AC$2),'Reference data SID'!$B:$M,12,FALSE))</f>
        <v/>
      </c>
      <c r="AD150" s="16" t="str">
        <f>IF(ISERROR(VLOOKUP(CONCATENATE($A150,"_",AD$2),'Reference data SID'!$B:$M,12,FALSE)),"",VLOOKUP(CONCATENATE($A150,"_",AD$2),'Reference data SID'!$B:$M,12,FALSE))</f>
        <v/>
      </c>
      <c r="AE150" s="16" t="str">
        <f>IF(ISERROR(VLOOKUP(CONCATENATE($A150,"_",AE$2),'Reference data SID'!$B:$M,12,FALSE)),"",VLOOKUP(CONCATENATE($A150,"_",AE$2),'Reference data SID'!$B:$M,12,FALSE))</f>
        <v/>
      </c>
      <c r="AF150" s="16" t="str">
        <f>IF(ISERROR(VLOOKUP(CONCATENATE($A150,"_",AF$2),'Reference data SID'!$B:$M,12,FALSE)),"",VLOOKUP(CONCATENATE($A150,"_",AF$2),'Reference data SID'!$B:$M,12,FALSE))</f>
        <v/>
      </c>
      <c r="AG150" s="16" t="str">
        <f>IF(ISERROR(VLOOKUP(CONCATENATE($A150,"_",AG$2),'Reference data SID'!$B:$M,12,FALSE)),"",VLOOKUP(CONCATENATE($A150,"_",AG$2),'Reference data SID'!$B:$M,12,FALSE))</f>
        <v/>
      </c>
      <c r="AH150" s="16" t="str">
        <f>IF(ISERROR(VLOOKUP(CONCATENATE($A150,"_",AH$2),'Reference data SID'!$B:$M,12,FALSE)),"",VLOOKUP(CONCATENATE($A150,"_",AH$2),'Reference data SID'!$B:$M,12,FALSE))</f>
        <v/>
      </c>
      <c r="AI150" s="16" t="str">
        <f>IF(ISERROR(VLOOKUP(CONCATENATE($A150,"_",AI$2),'Reference data SID'!$B:$M,12,FALSE)),"",VLOOKUP(CONCATENATE($A150,"_",AI$2),'Reference data SID'!$B:$M,12,FALSE))</f>
        <v/>
      </c>
      <c r="AJ150" s="16" t="str">
        <f>IF(ISERROR(VLOOKUP(CONCATENATE($A150,"_",AJ$2),'Reference data SID'!$B:$M,12,FALSE)),"",VLOOKUP(CONCATENATE($A150,"_",AJ$2),'Reference data SID'!$B:$M,12,FALSE))</f>
        <v/>
      </c>
      <c r="AK150" s="16" t="str">
        <f>IF(ISERROR(VLOOKUP(CONCATENATE($A150,"_",AK$2),'Reference data SID'!$B:$M,12,FALSE)),"",VLOOKUP(CONCATENATE($A150,"_",AK$2),'Reference data SID'!$B:$M,12,FALSE))</f>
        <v/>
      </c>
      <c r="AL150" s="16" t="str">
        <f>IF(ISERROR(VLOOKUP(CONCATENATE($A150,"_",AL$2),'Reference data SID'!$B:$M,12,FALSE)),"",VLOOKUP(CONCATENATE($A150,"_",AL$2),'Reference data SID'!$B:$M,12,FALSE))</f>
        <v/>
      </c>
      <c r="AM150" s="16" t="str">
        <f>IF(ISERROR(VLOOKUP(CONCATENATE($A150,"_",AM$2),'Reference data SID'!$B:$M,12,FALSE)),"",VLOOKUP(CONCATENATE($A150,"_",AM$2),'Reference data SID'!$B:$M,12,FALSE))</f>
        <v/>
      </c>
      <c r="AN150" s="16" t="str">
        <f>IF(ISERROR(VLOOKUP(CONCATENATE($A150,"_",AN$2),'Reference data SID'!$B:$M,12,FALSE)),"",VLOOKUP(CONCATENATE($A150,"_",AN$2),'Reference data SID'!$B:$M,12,FALSE))</f>
        <v/>
      </c>
      <c r="AO150" s="16" t="str">
        <f>IF(ISERROR(VLOOKUP(CONCATENATE($A150,"_",AO$2),'Reference data SID'!$B:$M,12,FALSE)),"",VLOOKUP(CONCATENATE($A150,"_",AO$2),'Reference data SID'!$B:$M,12,FALSE))</f>
        <v/>
      </c>
      <c r="AP150" s="16" t="str">
        <f>IF(ISERROR(VLOOKUP(CONCATENATE($A150,"_",AP$2),'Reference data SID'!$B:$M,12,FALSE)),"",VLOOKUP(CONCATENATE($A150,"_",AP$2),'Reference data SID'!$B:$M,12,FALSE))</f>
        <v/>
      </c>
      <c r="AQ150" s="16" t="str">
        <f>IF(ISERROR(VLOOKUP(CONCATENATE($A150,"_",AQ$2),'Reference data SID'!$B:$M,12,FALSE)),"",VLOOKUP(CONCATENATE($A150,"_",AQ$2),'Reference data SID'!$B:$M,12,FALSE))</f>
        <v/>
      </c>
      <c r="AR150" s="16" t="str">
        <f>IF(ISERROR(VLOOKUP(CONCATENATE($A150,"_",AR$2),'Reference data SID'!$B:$M,12,FALSE)),"",VLOOKUP(CONCATENATE($A150,"_",AR$2),'Reference data SID'!$B:$M,12,FALSE))</f>
        <v/>
      </c>
      <c r="AS150" s="16" t="str">
        <f>IF(ISERROR(VLOOKUP(CONCATENATE($A150,"_",AS$2),'Reference data SID'!$B:$M,12,FALSE)),"",VLOOKUP(CONCATENATE($A150,"_",AS$2),'Reference data SID'!$B:$M,12,FALSE))</f>
        <v/>
      </c>
      <c r="AT150" s="16" t="str">
        <f>IF(ISERROR(VLOOKUP(CONCATENATE($A150,"_",AT$2),'Reference data SID'!$B:$M,12,FALSE)),"",VLOOKUP(CONCATENATE($A150,"_",AT$2),'Reference data SID'!$B:$M,12,FALSE))</f>
        <v/>
      </c>
    </row>
    <row r="151" spans="1:46" x14ac:dyDescent="0.25">
      <c r="A151">
        <v>147</v>
      </c>
      <c r="B151" s="16" t="str">
        <f>IF(ISERROR(VLOOKUP(CONCATENATE($A151,"_",B$2),'Reference data SID'!$B:$M,12,FALSE)),"",VLOOKUP(CONCATENATE($A151,"_",B$2),'Reference data SID'!$B:$M,12,FALSE))</f>
        <v/>
      </c>
      <c r="C151" s="16" t="str">
        <f>IF(ISERROR(VLOOKUP(CONCATENATE($A151,"_",C$2),'Reference data SID'!$B:$M,12,FALSE)),"",VLOOKUP(CONCATENATE($A151,"_",C$2),'Reference data SID'!$B:$M,12,FALSE))</f>
        <v/>
      </c>
      <c r="D151" s="16" t="str">
        <f>IF(ISERROR(VLOOKUP(CONCATENATE($A151,"_",D$2),'Reference data SID'!$B:$M,12,FALSE)),"",VLOOKUP(CONCATENATE($A151,"_",D$2),'Reference data SID'!$B:$M,12,FALSE))</f>
        <v/>
      </c>
      <c r="E151" s="16" t="str">
        <f>IF(ISERROR(VLOOKUP(CONCATENATE($A151,"_",E$2),'Reference data SID'!$B:$M,12,FALSE)),"",VLOOKUP(CONCATENATE($A151,"_",E$2),'Reference data SID'!$B:$M,12,FALSE))</f>
        <v/>
      </c>
      <c r="F151" s="16" t="str">
        <f>IF(ISERROR(VLOOKUP(CONCATENATE($A151,"_",F$2),'Reference data SID'!$B:$M,12,FALSE)),"",VLOOKUP(CONCATENATE($A151,"_",F$2),'Reference data SID'!$B:$M,12,FALSE))</f>
        <v/>
      </c>
      <c r="G151" s="16" t="str">
        <f>IF(ISERROR(VLOOKUP(CONCATENATE($A151,"_",G$2),'Reference data SID'!$B:$M,12,FALSE)),"",VLOOKUP(CONCATENATE($A151,"_",G$2),'Reference data SID'!$B:$M,12,FALSE))</f>
        <v/>
      </c>
      <c r="H151" s="16" t="str">
        <f>IF(ISERROR(VLOOKUP(CONCATENATE($A151,"_",H$2),'Reference data SID'!$B:$M,12,FALSE)),"",VLOOKUP(CONCATENATE($A151,"_",H$2),'Reference data SID'!$B:$M,12,FALSE))</f>
        <v/>
      </c>
      <c r="I151" s="16" t="str">
        <f>IF(ISERROR(VLOOKUP(CONCATENATE($A151,"_",I$2),'Reference data SID'!$B:$M,12,FALSE)),"",VLOOKUP(CONCATENATE($A151,"_",I$2),'Reference data SID'!$B:$M,12,FALSE))</f>
        <v/>
      </c>
      <c r="J151" s="16" t="str">
        <f>IF(ISERROR(VLOOKUP(CONCATENATE($A151,"_",J$2),'Reference data SID'!$B:$M,12,FALSE)),"",VLOOKUP(CONCATENATE($A151,"_",J$2),'Reference data SID'!$B:$M,12,FALSE))</f>
        <v/>
      </c>
      <c r="K151" s="16" t="str">
        <f>IF(ISERROR(VLOOKUP(CONCATENATE($A151,"_",K$2),'Reference data SID'!$B:$M,12,FALSE)),"",VLOOKUP(CONCATENATE($A151,"_",K$2),'Reference data SID'!$B:$M,12,FALSE))</f>
        <v/>
      </c>
      <c r="L151" s="16" t="str">
        <f>IF(ISERROR(VLOOKUP(CONCATENATE($A151,"_",L$2),'Reference data SID'!$B:$M,12,FALSE)),"",VLOOKUP(CONCATENATE($A151,"_",L$2),'Reference data SID'!$B:$M,12,FALSE))</f>
        <v/>
      </c>
      <c r="M151" s="16" t="str">
        <f>IF(ISERROR(VLOOKUP(CONCATENATE($A151,"_",M$2),'Reference data SID'!$B:$M,12,FALSE)),"",VLOOKUP(CONCATENATE($A151,"_",M$2),'Reference data SID'!$B:$M,12,FALSE))</f>
        <v/>
      </c>
      <c r="N151" s="16" t="str">
        <f>IF(ISERROR(VLOOKUP(CONCATENATE($A151,"_",N$2),'Reference data SID'!$B:$M,12,FALSE)),"",VLOOKUP(CONCATENATE($A151,"_",N$2),'Reference data SID'!$B:$M,12,FALSE))</f>
        <v/>
      </c>
      <c r="O151" s="16" t="str">
        <f>IF(ISERROR(VLOOKUP(CONCATENATE($A151,"_",O$2),'Reference data SID'!$B:$M,12,FALSE)),"",VLOOKUP(CONCATENATE($A151,"_",O$2),'Reference data SID'!$B:$M,12,FALSE))</f>
        <v/>
      </c>
      <c r="P151" s="16" t="str">
        <f>IF(ISERROR(VLOOKUP(CONCATENATE($A151,"_",P$2),'Reference data SID'!$B:$M,12,FALSE)),"",VLOOKUP(CONCATENATE($A151,"_",P$2),'Reference data SID'!$B:$M,12,FALSE))</f>
        <v/>
      </c>
      <c r="Q151" s="16" t="str">
        <f>IF(ISERROR(VLOOKUP(CONCATENATE($A151,"_",Q$2),'Reference data SID'!$B:$M,12,FALSE)),"",VLOOKUP(CONCATENATE($A151,"_",Q$2),'Reference data SID'!$B:$M,12,FALSE))</f>
        <v/>
      </c>
      <c r="R151" s="16" t="str">
        <f>IF(ISERROR(VLOOKUP(CONCATENATE($A151,"_",R$2),'Reference data SID'!$B:$M,12,FALSE)),"",VLOOKUP(CONCATENATE($A151,"_",R$2),'Reference data SID'!$B:$M,12,FALSE))</f>
        <v/>
      </c>
      <c r="S151" s="16" t="str">
        <f>IF(ISERROR(VLOOKUP(CONCATENATE($A151,"_",S$2),'Reference data SID'!$B:$M,12,FALSE)),"",VLOOKUP(CONCATENATE($A151,"_",S$2),'Reference data SID'!$B:$M,12,FALSE))</f>
        <v/>
      </c>
      <c r="T151" s="16" t="str">
        <f>IF(ISERROR(VLOOKUP(CONCATENATE($A151,"_",T$2),'Reference data SID'!$B:$M,12,FALSE)),"",VLOOKUP(CONCATENATE($A151,"_",T$2),'Reference data SID'!$B:$M,12,FALSE))</f>
        <v/>
      </c>
      <c r="U151" s="16" t="str">
        <f>IF(ISERROR(VLOOKUP(CONCATENATE($A151,"_",U$2),'Reference data SID'!$B:$M,12,FALSE)),"",VLOOKUP(CONCATENATE($A151,"_",U$2),'Reference data SID'!$B:$M,12,FALSE))</f>
        <v/>
      </c>
      <c r="V151" s="16" t="str">
        <f>IF(ISERROR(VLOOKUP(CONCATENATE($A151,"_",V$2),'Reference data SID'!$B:$M,12,FALSE)),"",VLOOKUP(CONCATENATE($A151,"_",V$2),'Reference data SID'!$B:$M,12,FALSE))</f>
        <v/>
      </c>
      <c r="W151" s="16" t="str">
        <f>IF(ISERROR(VLOOKUP(CONCATENATE($A151,"_",W$2),'Reference data SID'!$B:$M,12,FALSE)),"",VLOOKUP(CONCATENATE($A151,"_",W$2),'Reference data SID'!$B:$M,12,FALSE))</f>
        <v/>
      </c>
      <c r="X151" s="16" t="str">
        <f>IF(ISERROR(VLOOKUP(CONCATENATE($A151,"_",X$2),'Reference data SID'!$B:$M,12,FALSE)),"",VLOOKUP(CONCATENATE($A151,"_",X$2),'Reference data SID'!$B:$M,12,FALSE))</f>
        <v/>
      </c>
      <c r="Y151" s="17" t="str">
        <f>IF(ISERROR(VLOOKUP(CONCATENATE($A151,"_",Y$2),'Reference data SID'!$B:$M,12,FALSE)),"",VLOOKUP(CONCATENATE($A151,"_",Y$2),'Reference data SID'!$B:$M,12,FALSE))</f>
        <v>-</v>
      </c>
      <c r="Z151" s="16" t="str">
        <f>IF(ISERROR(VLOOKUP(CONCATENATE($A151,"_",Z$2),'Reference data SID'!$B:$M,12,FALSE)),"",VLOOKUP(CONCATENATE($A151,"_",Z$2),'Reference data SID'!$B:$M,12,FALSE))</f>
        <v/>
      </c>
      <c r="AA151" s="16" t="str">
        <f>IF(ISERROR(VLOOKUP(CONCATENATE($A151,"_",AA$2),'Reference data SID'!$B:$M,12,FALSE)),"",VLOOKUP(CONCATENATE($A151,"_",AA$2),'Reference data SID'!$B:$M,12,FALSE))</f>
        <v/>
      </c>
      <c r="AB151" s="16" t="str">
        <f>IF(ISERROR(VLOOKUP(CONCATENATE($A151,"_",AB$2),'Reference data SID'!$B:$M,12,FALSE)),"",VLOOKUP(CONCATENATE($A151,"_",AB$2),'Reference data SID'!$B:$M,12,FALSE))</f>
        <v/>
      </c>
      <c r="AC151" s="16" t="str">
        <f>IF(ISERROR(VLOOKUP(CONCATENATE($A151,"_",AC$2),'Reference data SID'!$B:$M,12,FALSE)),"",VLOOKUP(CONCATENATE($A151,"_",AC$2),'Reference data SID'!$B:$M,12,FALSE))</f>
        <v/>
      </c>
      <c r="AD151" s="16" t="str">
        <f>IF(ISERROR(VLOOKUP(CONCATENATE($A151,"_",AD$2),'Reference data SID'!$B:$M,12,FALSE)),"",VLOOKUP(CONCATENATE($A151,"_",AD$2),'Reference data SID'!$B:$M,12,FALSE))</f>
        <v/>
      </c>
      <c r="AE151" s="16" t="str">
        <f>IF(ISERROR(VLOOKUP(CONCATENATE($A151,"_",AE$2),'Reference data SID'!$B:$M,12,FALSE)),"",VLOOKUP(CONCATENATE($A151,"_",AE$2),'Reference data SID'!$B:$M,12,FALSE))</f>
        <v/>
      </c>
      <c r="AF151" s="16" t="str">
        <f>IF(ISERROR(VLOOKUP(CONCATENATE($A151,"_",AF$2),'Reference data SID'!$B:$M,12,FALSE)),"",VLOOKUP(CONCATENATE($A151,"_",AF$2),'Reference data SID'!$B:$M,12,FALSE))</f>
        <v/>
      </c>
      <c r="AG151" s="16" t="str">
        <f>IF(ISERROR(VLOOKUP(CONCATENATE($A151,"_",AG$2),'Reference data SID'!$B:$M,12,FALSE)),"",VLOOKUP(CONCATENATE($A151,"_",AG$2),'Reference data SID'!$B:$M,12,FALSE))</f>
        <v/>
      </c>
      <c r="AH151" s="16" t="str">
        <f>IF(ISERROR(VLOOKUP(CONCATENATE($A151,"_",AH$2),'Reference data SID'!$B:$M,12,FALSE)),"",VLOOKUP(CONCATENATE($A151,"_",AH$2),'Reference data SID'!$B:$M,12,FALSE))</f>
        <v/>
      </c>
      <c r="AI151" s="16" t="str">
        <f>IF(ISERROR(VLOOKUP(CONCATENATE($A151,"_",AI$2),'Reference data SID'!$B:$M,12,FALSE)),"",VLOOKUP(CONCATENATE($A151,"_",AI$2),'Reference data SID'!$B:$M,12,FALSE))</f>
        <v/>
      </c>
      <c r="AJ151" s="16" t="str">
        <f>IF(ISERROR(VLOOKUP(CONCATENATE($A151,"_",AJ$2),'Reference data SID'!$B:$M,12,FALSE)),"",VLOOKUP(CONCATENATE($A151,"_",AJ$2),'Reference data SID'!$B:$M,12,FALSE))</f>
        <v/>
      </c>
      <c r="AK151" s="16" t="str">
        <f>IF(ISERROR(VLOOKUP(CONCATENATE($A151,"_",AK$2),'Reference data SID'!$B:$M,12,FALSE)),"",VLOOKUP(CONCATENATE($A151,"_",AK$2),'Reference data SID'!$B:$M,12,FALSE))</f>
        <v/>
      </c>
      <c r="AL151" s="16" t="str">
        <f>IF(ISERROR(VLOOKUP(CONCATENATE($A151,"_",AL$2),'Reference data SID'!$B:$M,12,FALSE)),"",VLOOKUP(CONCATENATE($A151,"_",AL$2),'Reference data SID'!$B:$M,12,FALSE))</f>
        <v/>
      </c>
      <c r="AM151" s="16" t="str">
        <f>IF(ISERROR(VLOOKUP(CONCATENATE($A151,"_",AM$2),'Reference data SID'!$B:$M,12,FALSE)),"",VLOOKUP(CONCATENATE($A151,"_",AM$2),'Reference data SID'!$B:$M,12,FALSE))</f>
        <v/>
      </c>
      <c r="AN151" s="16" t="str">
        <f>IF(ISERROR(VLOOKUP(CONCATENATE($A151,"_",AN$2),'Reference data SID'!$B:$M,12,FALSE)),"",VLOOKUP(CONCATENATE($A151,"_",AN$2),'Reference data SID'!$B:$M,12,FALSE))</f>
        <v/>
      </c>
      <c r="AO151" s="16" t="str">
        <f>IF(ISERROR(VLOOKUP(CONCATENATE($A151,"_",AO$2),'Reference data SID'!$B:$M,12,FALSE)),"",VLOOKUP(CONCATENATE($A151,"_",AO$2),'Reference data SID'!$B:$M,12,FALSE))</f>
        <v/>
      </c>
      <c r="AP151" s="16" t="str">
        <f>IF(ISERROR(VLOOKUP(CONCATENATE($A151,"_",AP$2),'Reference data SID'!$B:$M,12,FALSE)),"",VLOOKUP(CONCATENATE($A151,"_",AP$2),'Reference data SID'!$B:$M,12,FALSE))</f>
        <v/>
      </c>
      <c r="AQ151" s="16" t="str">
        <f>IF(ISERROR(VLOOKUP(CONCATENATE($A151,"_",AQ$2),'Reference data SID'!$B:$M,12,FALSE)),"",VLOOKUP(CONCATENATE($A151,"_",AQ$2),'Reference data SID'!$B:$M,12,FALSE))</f>
        <v/>
      </c>
      <c r="AR151" s="16" t="str">
        <f>IF(ISERROR(VLOOKUP(CONCATENATE($A151,"_",AR$2),'Reference data SID'!$B:$M,12,FALSE)),"",VLOOKUP(CONCATENATE($A151,"_",AR$2),'Reference data SID'!$B:$M,12,FALSE))</f>
        <v/>
      </c>
      <c r="AS151" s="16" t="str">
        <f>IF(ISERROR(VLOOKUP(CONCATENATE($A151,"_",AS$2),'Reference data SID'!$B:$M,12,FALSE)),"",VLOOKUP(CONCATENATE($A151,"_",AS$2),'Reference data SID'!$B:$M,12,FALSE))</f>
        <v/>
      </c>
      <c r="AT151" s="16" t="str">
        <f>IF(ISERROR(VLOOKUP(CONCATENATE($A151,"_",AT$2),'Reference data SID'!$B:$M,12,FALSE)),"",VLOOKUP(CONCATENATE($A151,"_",AT$2),'Reference data SID'!$B:$M,12,FALSE))</f>
        <v/>
      </c>
    </row>
    <row r="152" spans="1:46" x14ac:dyDescent="0.25">
      <c r="A152">
        <v>148</v>
      </c>
      <c r="B152" s="16" t="str">
        <f>IF(ISERROR(VLOOKUP(CONCATENATE($A152,"_",B$2),'Reference data SID'!$B:$M,12,FALSE)),"",VLOOKUP(CONCATENATE($A152,"_",B$2),'Reference data SID'!$B:$M,12,FALSE))</f>
        <v/>
      </c>
      <c r="C152" s="16" t="str">
        <f>IF(ISERROR(VLOOKUP(CONCATENATE($A152,"_",C$2),'Reference data SID'!$B:$M,12,FALSE)),"",VLOOKUP(CONCATENATE($A152,"_",C$2),'Reference data SID'!$B:$M,12,FALSE))</f>
        <v/>
      </c>
      <c r="D152" s="16" t="str">
        <f>IF(ISERROR(VLOOKUP(CONCATENATE($A152,"_",D$2),'Reference data SID'!$B:$M,12,FALSE)),"",VLOOKUP(CONCATENATE($A152,"_",D$2),'Reference data SID'!$B:$M,12,FALSE))</f>
        <v/>
      </c>
      <c r="E152" s="16" t="str">
        <f>IF(ISERROR(VLOOKUP(CONCATENATE($A152,"_",E$2),'Reference data SID'!$B:$M,12,FALSE)),"",VLOOKUP(CONCATENATE($A152,"_",E$2),'Reference data SID'!$B:$M,12,FALSE))</f>
        <v/>
      </c>
      <c r="F152" s="16" t="str">
        <f>IF(ISERROR(VLOOKUP(CONCATENATE($A152,"_",F$2),'Reference data SID'!$B:$M,12,FALSE)),"",VLOOKUP(CONCATENATE($A152,"_",F$2),'Reference data SID'!$B:$M,12,FALSE))</f>
        <v/>
      </c>
      <c r="G152" s="16" t="str">
        <f>IF(ISERROR(VLOOKUP(CONCATENATE($A152,"_",G$2),'Reference data SID'!$B:$M,12,FALSE)),"",VLOOKUP(CONCATENATE($A152,"_",G$2),'Reference data SID'!$B:$M,12,FALSE))</f>
        <v/>
      </c>
      <c r="H152" s="16" t="str">
        <f>IF(ISERROR(VLOOKUP(CONCATENATE($A152,"_",H$2),'Reference data SID'!$B:$M,12,FALSE)),"",VLOOKUP(CONCATENATE($A152,"_",H$2),'Reference data SID'!$B:$M,12,FALSE))</f>
        <v/>
      </c>
      <c r="I152" s="16" t="str">
        <f>IF(ISERROR(VLOOKUP(CONCATENATE($A152,"_",I$2),'Reference data SID'!$B:$M,12,FALSE)),"",VLOOKUP(CONCATENATE($A152,"_",I$2),'Reference data SID'!$B:$M,12,FALSE))</f>
        <v/>
      </c>
      <c r="J152" s="16" t="str">
        <f>IF(ISERROR(VLOOKUP(CONCATENATE($A152,"_",J$2),'Reference data SID'!$B:$M,12,FALSE)),"",VLOOKUP(CONCATENATE($A152,"_",J$2),'Reference data SID'!$B:$M,12,FALSE))</f>
        <v/>
      </c>
      <c r="K152" s="16" t="str">
        <f>IF(ISERROR(VLOOKUP(CONCATENATE($A152,"_",K$2),'Reference data SID'!$B:$M,12,FALSE)),"",VLOOKUP(CONCATENATE($A152,"_",K$2),'Reference data SID'!$B:$M,12,FALSE))</f>
        <v/>
      </c>
      <c r="L152" s="16" t="str">
        <f>IF(ISERROR(VLOOKUP(CONCATENATE($A152,"_",L$2),'Reference data SID'!$B:$M,12,FALSE)),"",VLOOKUP(CONCATENATE($A152,"_",L$2),'Reference data SID'!$B:$M,12,FALSE))</f>
        <v/>
      </c>
      <c r="M152" s="16" t="str">
        <f>IF(ISERROR(VLOOKUP(CONCATENATE($A152,"_",M$2),'Reference data SID'!$B:$M,12,FALSE)),"",VLOOKUP(CONCATENATE($A152,"_",M$2),'Reference data SID'!$B:$M,12,FALSE))</f>
        <v/>
      </c>
      <c r="N152" s="16" t="str">
        <f>IF(ISERROR(VLOOKUP(CONCATENATE($A152,"_",N$2),'Reference data SID'!$B:$M,12,FALSE)),"",VLOOKUP(CONCATENATE($A152,"_",N$2),'Reference data SID'!$B:$M,12,FALSE))</f>
        <v/>
      </c>
      <c r="O152" s="16" t="str">
        <f>IF(ISERROR(VLOOKUP(CONCATENATE($A152,"_",O$2),'Reference data SID'!$B:$M,12,FALSE)),"",VLOOKUP(CONCATENATE($A152,"_",O$2),'Reference data SID'!$B:$M,12,FALSE))</f>
        <v/>
      </c>
      <c r="P152" s="16" t="str">
        <f>IF(ISERROR(VLOOKUP(CONCATENATE($A152,"_",P$2),'Reference data SID'!$B:$M,12,FALSE)),"",VLOOKUP(CONCATENATE($A152,"_",P$2),'Reference data SID'!$B:$M,12,FALSE))</f>
        <v/>
      </c>
      <c r="Q152" s="16" t="str">
        <f>IF(ISERROR(VLOOKUP(CONCATENATE($A152,"_",Q$2),'Reference data SID'!$B:$M,12,FALSE)),"",VLOOKUP(CONCATENATE($A152,"_",Q$2),'Reference data SID'!$B:$M,12,FALSE))</f>
        <v/>
      </c>
      <c r="R152" s="16" t="str">
        <f>IF(ISERROR(VLOOKUP(CONCATENATE($A152,"_",R$2),'Reference data SID'!$B:$M,12,FALSE)),"",VLOOKUP(CONCATENATE($A152,"_",R$2),'Reference data SID'!$B:$M,12,FALSE))</f>
        <v/>
      </c>
      <c r="S152" s="16" t="str">
        <f>IF(ISERROR(VLOOKUP(CONCATENATE($A152,"_",S$2),'Reference data SID'!$B:$M,12,FALSE)),"",VLOOKUP(CONCATENATE($A152,"_",S$2),'Reference data SID'!$B:$M,12,FALSE))</f>
        <v/>
      </c>
      <c r="T152" s="16" t="str">
        <f>IF(ISERROR(VLOOKUP(CONCATENATE($A152,"_",T$2),'Reference data SID'!$B:$M,12,FALSE)),"",VLOOKUP(CONCATENATE($A152,"_",T$2),'Reference data SID'!$B:$M,12,FALSE))</f>
        <v/>
      </c>
      <c r="U152" s="16" t="str">
        <f>IF(ISERROR(VLOOKUP(CONCATENATE($A152,"_",U$2),'Reference data SID'!$B:$M,12,FALSE)),"",VLOOKUP(CONCATENATE($A152,"_",U$2),'Reference data SID'!$B:$M,12,FALSE))</f>
        <v/>
      </c>
      <c r="V152" s="16" t="str">
        <f>IF(ISERROR(VLOOKUP(CONCATENATE($A152,"_",V$2),'Reference data SID'!$B:$M,12,FALSE)),"",VLOOKUP(CONCATENATE($A152,"_",V$2),'Reference data SID'!$B:$M,12,FALSE))</f>
        <v/>
      </c>
      <c r="W152" s="16" t="str">
        <f>IF(ISERROR(VLOOKUP(CONCATENATE($A152,"_",W$2),'Reference data SID'!$B:$M,12,FALSE)),"",VLOOKUP(CONCATENATE($A152,"_",W$2),'Reference data SID'!$B:$M,12,FALSE))</f>
        <v/>
      </c>
      <c r="X152" s="16" t="str">
        <f>IF(ISERROR(VLOOKUP(CONCATENATE($A152,"_",X$2),'Reference data SID'!$B:$M,12,FALSE)),"",VLOOKUP(CONCATENATE($A152,"_",X$2),'Reference data SID'!$B:$M,12,FALSE))</f>
        <v/>
      </c>
      <c r="Y152" s="17" t="str">
        <f>IF(ISERROR(VLOOKUP(CONCATENATE($A152,"_",Y$2),'Reference data SID'!$B:$M,12,FALSE)),"",VLOOKUP(CONCATENATE($A152,"_",Y$2),'Reference data SID'!$B:$M,12,FALSE))</f>
        <v>-</v>
      </c>
      <c r="Z152" s="16" t="str">
        <f>IF(ISERROR(VLOOKUP(CONCATENATE($A152,"_",Z$2),'Reference data SID'!$B:$M,12,FALSE)),"",VLOOKUP(CONCATENATE($A152,"_",Z$2),'Reference data SID'!$B:$M,12,FALSE))</f>
        <v/>
      </c>
      <c r="AA152" s="16" t="str">
        <f>IF(ISERROR(VLOOKUP(CONCATENATE($A152,"_",AA$2),'Reference data SID'!$B:$M,12,FALSE)),"",VLOOKUP(CONCATENATE($A152,"_",AA$2),'Reference data SID'!$B:$M,12,FALSE))</f>
        <v/>
      </c>
      <c r="AB152" s="16" t="str">
        <f>IF(ISERROR(VLOOKUP(CONCATENATE($A152,"_",AB$2),'Reference data SID'!$B:$M,12,FALSE)),"",VLOOKUP(CONCATENATE($A152,"_",AB$2),'Reference data SID'!$B:$M,12,FALSE))</f>
        <v/>
      </c>
      <c r="AC152" s="16" t="str">
        <f>IF(ISERROR(VLOOKUP(CONCATENATE($A152,"_",AC$2),'Reference data SID'!$B:$M,12,FALSE)),"",VLOOKUP(CONCATENATE($A152,"_",AC$2),'Reference data SID'!$B:$M,12,FALSE))</f>
        <v/>
      </c>
      <c r="AD152" s="16" t="str">
        <f>IF(ISERROR(VLOOKUP(CONCATENATE($A152,"_",AD$2),'Reference data SID'!$B:$M,12,FALSE)),"",VLOOKUP(CONCATENATE($A152,"_",AD$2),'Reference data SID'!$B:$M,12,FALSE))</f>
        <v/>
      </c>
      <c r="AE152" s="16" t="str">
        <f>IF(ISERROR(VLOOKUP(CONCATENATE($A152,"_",AE$2),'Reference data SID'!$B:$M,12,FALSE)),"",VLOOKUP(CONCATENATE($A152,"_",AE$2),'Reference data SID'!$B:$M,12,FALSE))</f>
        <v/>
      </c>
      <c r="AF152" s="16" t="str">
        <f>IF(ISERROR(VLOOKUP(CONCATENATE($A152,"_",AF$2),'Reference data SID'!$B:$M,12,FALSE)),"",VLOOKUP(CONCATENATE($A152,"_",AF$2),'Reference data SID'!$B:$M,12,FALSE))</f>
        <v/>
      </c>
      <c r="AG152" s="16" t="str">
        <f>IF(ISERROR(VLOOKUP(CONCATENATE($A152,"_",AG$2),'Reference data SID'!$B:$M,12,FALSE)),"",VLOOKUP(CONCATENATE($A152,"_",AG$2),'Reference data SID'!$B:$M,12,FALSE))</f>
        <v/>
      </c>
      <c r="AH152" s="16" t="str">
        <f>IF(ISERROR(VLOOKUP(CONCATENATE($A152,"_",AH$2),'Reference data SID'!$B:$M,12,FALSE)),"",VLOOKUP(CONCATENATE($A152,"_",AH$2),'Reference data SID'!$B:$M,12,FALSE))</f>
        <v/>
      </c>
      <c r="AI152" s="16" t="str">
        <f>IF(ISERROR(VLOOKUP(CONCATENATE($A152,"_",AI$2),'Reference data SID'!$B:$M,12,FALSE)),"",VLOOKUP(CONCATENATE($A152,"_",AI$2),'Reference data SID'!$B:$M,12,FALSE))</f>
        <v/>
      </c>
      <c r="AJ152" s="16" t="str">
        <f>IF(ISERROR(VLOOKUP(CONCATENATE($A152,"_",AJ$2),'Reference data SID'!$B:$M,12,FALSE)),"",VLOOKUP(CONCATENATE($A152,"_",AJ$2),'Reference data SID'!$B:$M,12,FALSE))</f>
        <v/>
      </c>
      <c r="AK152" s="16" t="str">
        <f>IF(ISERROR(VLOOKUP(CONCATENATE($A152,"_",AK$2),'Reference data SID'!$B:$M,12,FALSE)),"",VLOOKUP(CONCATENATE($A152,"_",AK$2),'Reference data SID'!$B:$M,12,FALSE))</f>
        <v/>
      </c>
      <c r="AL152" s="16" t="str">
        <f>IF(ISERROR(VLOOKUP(CONCATENATE($A152,"_",AL$2),'Reference data SID'!$B:$M,12,FALSE)),"",VLOOKUP(CONCATENATE($A152,"_",AL$2),'Reference data SID'!$B:$M,12,FALSE))</f>
        <v/>
      </c>
      <c r="AM152" s="16" t="str">
        <f>IF(ISERROR(VLOOKUP(CONCATENATE($A152,"_",AM$2),'Reference data SID'!$B:$M,12,FALSE)),"",VLOOKUP(CONCATENATE($A152,"_",AM$2),'Reference data SID'!$B:$M,12,FALSE))</f>
        <v/>
      </c>
      <c r="AN152" s="16" t="str">
        <f>IF(ISERROR(VLOOKUP(CONCATENATE($A152,"_",AN$2),'Reference data SID'!$B:$M,12,FALSE)),"",VLOOKUP(CONCATENATE($A152,"_",AN$2),'Reference data SID'!$B:$M,12,FALSE))</f>
        <v/>
      </c>
      <c r="AO152" s="16" t="str">
        <f>IF(ISERROR(VLOOKUP(CONCATENATE($A152,"_",AO$2),'Reference data SID'!$B:$M,12,FALSE)),"",VLOOKUP(CONCATENATE($A152,"_",AO$2),'Reference data SID'!$B:$M,12,FALSE))</f>
        <v/>
      </c>
      <c r="AP152" s="16" t="str">
        <f>IF(ISERROR(VLOOKUP(CONCATENATE($A152,"_",AP$2),'Reference data SID'!$B:$M,12,FALSE)),"",VLOOKUP(CONCATENATE($A152,"_",AP$2),'Reference data SID'!$B:$M,12,FALSE))</f>
        <v/>
      </c>
      <c r="AQ152" s="16" t="str">
        <f>IF(ISERROR(VLOOKUP(CONCATENATE($A152,"_",AQ$2),'Reference data SID'!$B:$M,12,FALSE)),"",VLOOKUP(CONCATENATE($A152,"_",AQ$2),'Reference data SID'!$B:$M,12,FALSE))</f>
        <v/>
      </c>
      <c r="AR152" s="16" t="str">
        <f>IF(ISERROR(VLOOKUP(CONCATENATE($A152,"_",AR$2),'Reference data SID'!$B:$M,12,FALSE)),"",VLOOKUP(CONCATENATE($A152,"_",AR$2),'Reference data SID'!$B:$M,12,FALSE))</f>
        <v/>
      </c>
      <c r="AS152" s="16" t="str">
        <f>IF(ISERROR(VLOOKUP(CONCATENATE($A152,"_",AS$2),'Reference data SID'!$B:$M,12,FALSE)),"",VLOOKUP(CONCATENATE($A152,"_",AS$2),'Reference data SID'!$B:$M,12,FALSE))</f>
        <v/>
      </c>
      <c r="AT152" s="16" t="str">
        <f>IF(ISERROR(VLOOKUP(CONCATENATE($A152,"_",AT$2),'Reference data SID'!$B:$M,12,FALSE)),"",VLOOKUP(CONCATENATE($A152,"_",AT$2),'Reference data SID'!$B:$M,12,FALSE))</f>
        <v/>
      </c>
    </row>
    <row r="153" spans="1:46" x14ac:dyDescent="0.25">
      <c r="A153">
        <v>149</v>
      </c>
      <c r="B153" s="16" t="str">
        <f>IF(ISERROR(VLOOKUP(CONCATENATE($A153,"_",B$2),'Reference data SID'!$B:$M,12,FALSE)),"",VLOOKUP(CONCATENATE($A153,"_",B$2),'Reference data SID'!$B:$M,12,FALSE))</f>
        <v/>
      </c>
      <c r="C153" s="16" t="str">
        <f>IF(ISERROR(VLOOKUP(CONCATENATE($A153,"_",C$2),'Reference data SID'!$B:$M,12,FALSE)),"",VLOOKUP(CONCATENATE($A153,"_",C$2),'Reference data SID'!$B:$M,12,FALSE))</f>
        <v/>
      </c>
      <c r="D153" s="16" t="str">
        <f>IF(ISERROR(VLOOKUP(CONCATENATE($A153,"_",D$2),'Reference data SID'!$B:$M,12,FALSE)),"",VLOOKUP(CONCATENATE($A153,"_",D$2),'Reference data SID'!$B:$M,12,FALSE))</f>
        <v/>
      </c>
      <c r="E153" s="16" t="str">
        <f>IF(ISERROR(VLOOKUP(CONCATENATE($A153,"_",E$2),'Reference data SID'!$B:$M,12,FALSE)),"",VLOOKUP(CONCATENATE($A153,"_",E$2),'Reference data SID'!$B:$M,12,FALSE))</f>
        <v/>
      </c>
      <c r="F153" s="16" t="str">
        <f>IF(ISERROR(VLOOKUP(CONCATENATE($A153,"_",F$2),'Reference data SID'!$B:$M,12,FALSE)),"",VLOOKUP(CONCATENATE($A153,"_",F$2),'Reference data SID'!$B:$M,12,FALSE))</f>
        <v/>
      </c>
      <c r="G153" s="16" t="str">
        <f>IF(ISERROR(VLOOKUP(CONCATENATE($A153,"_",G$2),'Reference data SID'!$B:$M,12,FALSE)),"",VLOOKUP(CONCATENATE($A153,"_",G$2),'Reference data SID'!$B:$M,12,FALSE))</f>
        <v/>
      </c>
      <c r="H153" s="16" t="str">
        <f>IF(ISERROR(VLOOKUP(CONCATENATE($A153,"_",H$2),'Reference data SID'!$B:$M,12,FALSE)),"",VLOOKUP(CONCATENATE($A153,"_",H$2),'Reference data SID'!$B:$M,12,FALSE))</f>
        <v/>
      </c>
      <c r="I153" s="16" t="str">
        <f>IF(ISERROR(VLOOKUP(CONCATENATE($A153,"_",I$2),'Reference data SID'!$B:$M,12,FALSE)),"",VLOOKUP(CONCATENATE($A153,"_",I$2),'Reference data SID'!$B:$M,12,FALSE))</f>
        <v/>
      </c>
      <c r="J153" s="16" t="str">
        <f>IF(ISERROR(VLOOKUP(CONCATENATE($A153,"_",J$2),'Reference data SID'!$B:$M,12,FALSE)),"",VLOOKUP(CONCATENATE($A153,"_",J$2),'Reference data SID'!$B:$M,12,FALSE))</f>
        <v/>
      </c>
      <c r="K153" s="16" t="str">
        <f>IF(ISERROR(VLOOKUP(CONCATENATE($A153,"_",K$2),'Reference data SID'!$B:$M,12,FALSE)),"",VLOOKUP(CONCATENATE($A153,"_",K$2),'Reference data SID'!$B:$M,12,FALSE))</f>
        <v/>
      </c>
      <c r="L153" s="16" t="str">
        <f>IF(ISERROR(VLOOKUP(CONCATENATE($A153,"_",L$2),'Reference data SID'!$B:$M,12,FALSE)),"",VLOOKUP(CONCATENATE($A153,"_",L$2),'Reference data SID'!$B:$M,12,FALSE))</f>
        <v/>
      </c>
      <c r="M153" s="16" t="str">
        <f>IF(ISERROR(VLOOKUP(CONCATENATE($A153,"_",M$2),'Reference data SID'!$B:$M,12,FALSE)),"",VLOOKUP(CONCATENATE($A153,"_",M$2),'Reference data SID'!$B:$M,12,FALSE))</f>
        <v/>
      </c>
      <c r="N153" s="16" t="str">
        <f>IF(ISERROR(VLOOKUP(CONCATENATE($A153,"_",N$2),'Reference data SID'!$B:$M,12,FALSE)),"",VLOOKUP(CONCATENATE($A153,"_",N$2),'Reference data SID'!$B:$M,12,FALSE))</f>
        <v/>
      </c>
      <c r="O153" s="16" t="str">
        <f>IF(ISERROR(VLOOKUP(CONCATENATE($A153,"_",O$2),'Reference data SID'!$B:$M,12,FALSE)),"",VLOOKUP(CONCATENATE($A153,"_",O$2),'Reference data SID'!$B:$M,12,FALSE))</f>
        <v/>
      </c>
      <c r="P153" s="16" t="str">
        <f>IF(ISERROR(VLOOKUP(CONCATENATE($A153,"_",P$2),'Reference data SID'!$B:$M,12,FALSE)),"",VLOOKUP(CONCATENATE($A153,"_",P$2),'Reference data SID'!$B:$M,12,FALSE))</f>
        <v/>
      </c>
      <c r="Q153" s="16" t="str">
        <f>IF(ISERROR(VLOOKUP(CONCATENATE($A153,"_",Q$2),'Reference data SID'!$B:$M,12,FALSE)),"",VLOOKUP(CONCATENATE($A153,"_",Q$2),'Reference data SID'!$B:$M,12,FALSE))</f>
        <v/>
      </c>
      <c r="R153" s="16" t="str">
        <f>IF(ISERROR(VLOOKUP(CONCATENATE($A153,"_",R$2),'Reference data SID'!$B:$M,12,FALSE)),"",VLOOKUP(CONCATENATE($A153,"_",R$2),'Reference data SID'!$B:$M,12,FALSE))</f>
        <v/>
      </c>
      <c r="S153" s="16" t="str">
        <f>IF(ISERROR(VLOOKUP(CONCATENATE($A153,"_",S$2),'Reference data SID'!$B:$M,12,FALSE)),"",VLOOKUP(CONCATENATE($A153,"_",S$2),'Reference data SID'!$B:$M,12,FALSE))</f>
        <v/>
      </c>
      <c r="T153" s="16" t="str">
        <f>IF(ISERROR(VLOOKUP(CONCATENATE($A153,"_",T$2),'Reference data SID'!$B:$M,12,FALSE)),"",VLOOKUP(CONCATENATE($A153,"_",T$2),'Reference data SID'!$B:$M,12,FALSE))</f>
        <v/>
      </c>
      <c r="U153" s="16" t="str">
        <f>IF(ISERROR(VLOOKUP(CONCATENATE($A153,"_",U$2),'Reference data SID'!$B:$M,12,FALSE)),"",VLOOKUP(CONCATENATE($A153,"_",U$2),'Reference data SID'!$B:$M,12,FALSE))</f>
        <v/>
      </c>
      <c r="V153" s="16" t="str">
        <f>IF(ISERROR(VLOOKUP(CONCATENATE($A153,"_",V$2),'Reference data SID'!$B:$M,12,FALSE)),"",VLOOKUP(CONCATENATE($A153,"_",V$2),'Reference data SID'!$B:$M,12,FALSE))</f>
        <v/>
      </c>
      <c r="W153" s="16" t="str">
        <f>IF(ISERROR(VLOOKUP(CONCATENATE($A153,"_",W$2),'Reference data SID'!$B:$M,12,FALSE)),"",VLOOKUP(CONCATENATE($A153,"_",W$2),'Reference data SID'!$B:$M,12,FALSE))</f>
        <v/>
      </c>
      <c r="X153" s="16" t="str">
        <f>IF(ISERROR(VLOOKUP(CONCATENATE($A153,"_",X$2),'Reference data SID'!$B:$M,12,FALSE)),"",VLOOKUP(CONCATENATE($A153,"_",X$2),'Reference data SID'!$B:$M,12,FALSE))</f>
        <v/>
      </c>
      <c r="Y153" s="17" t="str">
        <f>IF(ISERROR(VLOOKUP(CONCATENATE($A153,"_",Y$2),'Reference data SID'!$B:$M,12,FALSE)),"",VLOOKUP(CONCATENATE($A153,"_",Y$2),'Reference data SID'!$B:$M,12,FALSE))</f>
        <v>-</v>
      </c>
      <c r="Z153" s="16" t="str">
        <f>IF(ISERROR(VLOOKUP(CONCATENATE($A153,"_",Z$2),'Reference data SID'!$B:$M,12,FALSE)),"",VLOOKUP(CONCATENATE($A153,"_",Z$2),'Reference data SID'!$B:$M,12,FALSE))</f>
        <v/>
      </c>
      <c r="AA153" s="16" t="str">
        <f>IF(ISERROR(VLOOKUP(CONCATENATE($A153,"_",AA$2),'Reference data SID'!$B:$M,12,FALSE)),"",VLOOKUP(CONCATENATE($A153,"_",AA$2),'Reference data SID'!$B:$M,12,FALSE))</f>
        <v/>
      </c>
      <c r="AB153" s="16" t="str">
        <f>IF(ISERROR(VLOOKUP(CONCATENATE($A153,"_",AB$2),'Reference data SID'!$B:$M,12,FALSE)),"",VLOOKUP(CONCATENATE($A153,"_",AB$2),'Reference data SID'!$B:$M,12,FALSE))</f>
        <v/>
      </c>
      <c r="AC153" s="16" t="str">
        <f>IF(ISERROR(VLOOKUP(CONCATENATE($A153,"_",AC$2),'Reference data SID'!$B:$M,12,FALSE)),"",VLOOKUP(CONCATENATE($A153,"_",AC$2),'Reference data SID'!$B:$M,12,FALSE))</f>
        <v/>
      </c>
      <c r="AD153" s="16" t="str">
        <f>IF(ISERROR(VLOOKUP(CONCATENATE($A153,"_",AD$2),'Reference data SID'!$B:$M,12,FALSE)),"",VLOOKUP(CONCATENATE($A153,"_",AD$2),'Reference data SID'!$B:$M,12,FALSE))</f>
        <v/>
      </c>
      <c r="AE153" s="16" t="str">
        <f>IF(ISERROR(VLOOKUP(CONCATENATE($A153,"_",AE$2),'Reference data SID'!$B:$M,12,FALSE)),"",VLOOKUP(CONCATENATE($A153,"_",AE$2),'Reference data SID'!$B:$M,12,FALSE))</f>
        <v/>
      </c>
      <c r="AF153" s="16" t="str">
        <f>IF(ISERROR(VLOOKUP(CONCATENATE($A153,"_",AF$2),'Reference data SID'!$B:$M,12,FALSE)),"",VLOOKUP(CONCATENATE($A153,"_",AF$2),'Reference data SID'!$B:$M,12,FALSE))</f>
        <v/>
      </c>
      <c r="AG153" s="16" t="str">
        <f>IF(ISERROR(VLOOKUP(CONCATENATE($A153,"_",AG$2),'Reference data SID'!$B:$M,12,FALSE)),"",VLOOKUP(CONCATENATE($A153,"_",AG$2),'Reference data SID'!$B:$M,12,FALSE))</f>
        <v/>
      </c>
      <c r="AH153" s="16" t="str">
        <f>IF(ISERROR(VLOOKUP(CONCATENATE($A153,"_",AH$2),'Reference data SID'!$B:$M,12,FALSE)),"",VLOOKUP(CONCATENATE($A153,"_",AH$2),'Reference data SID'!$B:$M,12,FALSE))</f>
        <v/>
      </c>
      <c r="AI153" s="16" t="str">
        <f>IF(ISERROR(VLOOKUP(CONCATENATE($A153,"_",AI$2),'Reference data SID'!$B:$M,12,FALSE)),"",VLOOKUP(CONCATENATE($A153,"_",AI$2),'Reference data SID'!$B:$M,12,FALSE))</f>
        <v/>
      </c>
      <c r="AJ153" s="16" t="str">
        <f>IF(ISERROR(VLOOKUP(CONCATENATE($A153,"_",AJ$2),'Reference data SID'!$B:$M,12,FALSE)),"",VLOOKUP(CONCATENATE($A153,"_",AJ$2),'Reference data SID'!$B:$M,12,FALSE))</f>
        <v/>
      </c>
      <c r="AK153" s="16" t="str">
        <f>IF(ISERROR(VLOOKUP(CONCATENATE($A153,"_",AK$2),'Reference data SID'!$B:$M,12,FALSE)),"",VLOOKUP(CONCATENATE($A153,"_",AK$2),'Reference data SID'!$B:$M,12,FALSE))</f>
        <v/>
      </c>
      <c r="AL153" s="16" t="str">
        <f>IF(ISERROR(VLOOKUP(CONCATENATE($A153,"_",AL$2),'Reference data SID'!$B:$M,12,FALSE)),"",VLOOKUP(CONCATENATE($A153,"_",AL$2),'Reference data SID'!$B:$M,12,FALSE))</f>
        <v/>
      </c>
      <c r="AM153" s="16" t="str">
        <f>IF(ISERROR(VLOOKUP(CONCATENATE($A153,"_",AM$2),'Reference data SID'!$B:$M,12,FALSE)),"",VLOOKUP(CONCATENATE($A153,"_",AM$2),'Reference data SID'!$B:$M,12,FALSE))</f>
        <v/>
      </c>
      <c r="AN153" s="16" t="str">
        <f>IF(ISERROR(VLOOKUP(CONCATENATE($A153,"_",AN$2),'Reference data SID'!$B:$M,12,FALSE)),"",VLOOKUP(CONCATENATE($A153,"_",AN$2),'Reference data SID'!$B:$M,12,FALSE))</f>
        <v/>
      </c>
      <c r="AO153" s="16" t="str">
        <f>IF(ISERROR(VLOOKUP(CONCATENATE($A153,"_",AO$2),'Reference data SID'!$B:$M,12,FALSE)),"",VLOOKUP(CONCATENATE($A153,"_",AO$2),'Reference data SID'!$B:$M,12,FALSE))</f>
        <v/>
      </c>
      <c r="AP153" s="16" t="str">
        <f>IF(ISERROR(VLOOKUP(CONCATENATE($A153,"_",AP$2),'Reference data SID'!$B:$M,12,FALSE)),"",VLOOKUP(CONCATENATE($A153,"_",AP$2),'Reference data SID'!$B:$M,12,FALSE))</f>
        <v/>
      </c>
      <c r="AQ153" s="16" t="str">
        <f>IF(ISERROR(VLOOKUP(CONCATENATE($A153,"_",AQ$2),'Reference data SID'!$B:$M,12,FALSE)),"",VLOOKUP(CONCATENATE($A153,"_",AQ$2),'Reference data SID'!$B:$M,12,FALSE))</f>
        <v/>
      </c>
      <c r="AR153" s="16" t="str">
        <f>IF(ISERROR(VLOOKUP(CONCATENATE($A153,"_",AR$2),'Reference data SID'!$B:$M,12,FALSE)),"",VLOOKUP(CONCATENATE($A153,"_",AR$2),'Reference data SID'!$B:$M,12,FALSE))</f>
        <v/>
      </c>
      <c r="AS153" s="16" t="str">
        <f>IF(ISERROR(VLOOKUP(CONCATENATE($A153,"_",AS$2),'Reference data SID'!$B:$M,12,FALSE)),"",VLOOKUP(CONCATENATE($A153,"_",AS$2),'Reference data SID'!$B:$M,12,FALSE))</f>
        <v/>
      </c>
      <c r="AT153" s="16" t="str">
        <f>IF(ISERROR(VLOOKUP(CONCATENATE($A153,"_",AT$2),'Reference data SID'!$B:$M,12,FALSE)),"",VLOOKUP(CONCATENATE($A153,"_",AT$2),'Reference data SID'!$B:$M,12,FALSE))</f>
        <v/>
      </c>
    </row>
    <row r="154" spans="1:46" x14ac:dyDescent="0.25">
      <c r="A154">
        <v>150</v>
      </c>
      <c r="B154" s="16" t="str">
        <f>IF(ISERROR(VLOOKUP(CONCATENATE($A154,"_",B$2),'Reference data SID'!$B:$M,12,FALSE)),"",VLOOKUP(CONCATENATE($A154,"_",B$2),'Reference data SID'!$B:$M,12,FALSE))</f>
        <v/>
      </c>
      <c r="C154" s="16" t="str">
        <f>IF(ISERROR(VLOOKUP(CONCATENATE($A154,"_",C$2),'Reference data SID'!$B:$M,12,FALSE)),"",VLOOKUP(CONCATENATE($A154,"_",C$2),'Reference data SID'!$B:$M,12,FALSE))</f>
        <v/>
      </c>
      <c r="D154" s="16" t="str">
        <f>IF(ISERROR(VLOOKUP(CONCATENATE($A154,"_",D$2),'Reference data SID'!$B:$M,12,FALSE)),"",VLOOKUP(CONCATENATE($A154,"_",D$2),'Reference data SID'!$B:$M,12,FALSE))</f>
        <v/>
      </c>
      <c r="E154" s="16" t="str">
        <f>IF(ISERROR(VLOOKUP(CONCATENATE($A154,"_",E$2),'Reference data SID'!$B:$M,12,FALSE)),"",VLOOKUP(CONCATENATE($A154,"_",E$2),'Reference data SID'!$B:$M,12,FALSE))</f>
        <v/>
      </c>
      <c r="F154" s="16" t="str">
        <f>IF(ISERROR(VLOOKUP(CONCATENATE($A154,"_",F$2),'Reference data SID'!$B:$M,12,FALSE)),"",VLOOKUP(CONCATENATE($A154,"_",F$2),'Reference data SID'!$B:$M,12,FALSE))</f>
        <v/>
      </c>
      <c r="G154" s="16" t="str">
        <f>IF(ISERROR(VLOOKUP(CONCATENATE($A154,"_",G$2),'Reference data SID'!$B:$M,12,FALSE)),"",VLOOKUP(CONCATENATE($A154,"_",G$2),'Reference data SID'!$B:$M,12,FALSE))</f>
        <v/>
      </c>
      <c r="H154" s="16" t="str">
        <f>IF(ISERROR(VLOOKUP(CONCATENATE($A154,"_",H$2),'Reference data SID'!$B:$M,12,FALSE)),"",VLOOKUP(CONCATENATE($A154,"_",H$2),'Reference data SID'!$B:$M,12,FALSE))</f>
        <v/>
      </c>
      <c r="I154" s="16" t="str">
        <f>IF(ISERROR(VLOOKUP(CONCATENATE($A154,"_",I$2),'Reference data SID'!$B:$M,12,FALSE)),"",VLOOKUP(CONCATENATE($A154,"_",I$2),'Reference data SID'!$B:$M,12,FALSE))</f>
        <v/>
      </c>
      <c r="J154" s="16" t="str">
        <f>IF(ISERROR(VLOOKUP(CONCATENATE($A154,"_",J$2),'Reference data SID'!$B:$M,12,FALSE)),"",VLOOKUP(CONCATENATE($A154,"_",J$2),'Reference data SID'!$B:$M,12,FALSE))</f>
        <v/>
      </c>
      <c r="K154" s="16" t="str">
        <f>IF(ISERROR(VLOOKUP(CONCATENATE($A154,"_",K$2),'Reference data SID'!$B:$M,12,FALSE)),"",VLOOKUP(CONCATENATE($A154,"_",K$2),'Reference data SID'!$B:$M,12,FALSE))</f>
        <v/>
      </c>
      <c r="L154" s="16" t="str">
        <f>IF(ISERROR(VLOOKUP(CONCATENATE($A154,"_",L$2),'Reference data SID'!$B:$M,12,FALSE)),"",VLOOKUP(CONCATENATE($A154,"_",L$2),'Reference data SID'!$B:$M,12,FALSE))</f>
        <v/>
      </c>
      <c r="M154" s="16" t="str">
        <f>IF(ISERROR(VLOOKUP(CONCATENATE($A154,"_",M$2),'Reference data SID'!$B:$M,12,FALSE)),"",VLOOKUP(CONCATENATE($A154,"_",M$2),'Reference data SID'!$B:$M,12,FALSE))</f>
        <v/>
      </c>
      <c r="N154" s="16" t="str">
        <f>IF(ISERROR(VLOOKUP(CONCATENATE($A154,"_",N$2),'Reference data SID'!$B:$M,12,FALSE)),"",VLOOKUP(CONCATENATE($A154,"_",N$2),'Reference data SID'!$B:$M,12,FALSE))</f>
        <v/>
      </c>
      <c r="O154" s="16" t="str">
        <f>IF(ISERROR(VLOOKUP(CONCATENATE($A154,"_",O$2),'Reference data SID'!$B:$M,12,FALSE)),"",VLOOKUP(CONCATENATE($A154,"_",O$2),'Reference data SID'!$B:$M,12,FALSE))</f>
        <v/>
      </c>
      <c r="P154" s="16" t="str">
        <f>IF(ISERROR(VLOOKUP(CONCATENATE($A154,"_",P$2),'Reference data SID'!$B:$M,12,FALSE)),"",VLOOKUP(CONCATENATE($A154,"_",P$2),'Reference data SID'!$B:$M,12,FALSE))</f>
        <v/>
      </c>
      <c r="Q154" s="16" t="str">
        <f>IF(ISERROR(VLOOKUP(CONCATENATE($A154,"_",Q$2),'Reference data SID'!$B:$M,12,FALSE)),"",VLOOKUP(CONCATENATE($A154,"_",Q$2),'Reference data SID'!$B:$M,12,FALSE))</f>
        <v/>
      </c>
      <c r="R154" s="16" t="str">
        <f>IF(ISERROR(VLOOKUP(CONCATENATE($A154,"_",R$2),'Reference data SID'!$B:$M,12,FALSE)),"",VLOOKUP(CONCATENATE($A154,"_",R$2),'Reference data SID'!$B:$M,12,FALSE))</f>
        <v/>
      </c>
      <c r="S154" s="16" t="str">
        <f>IF(ISERROR(VLOOKUP(CONCATENATE($A154,"_",S$2),'Reference data SID'!$B:$M,12,FALSE)),"",VLOOKUP(CONCATENATE($A154,"_",S$2),'Reference data SID'!$B:$M,12,FALSE))</f>
        <v/>
      </c>
      <c r="T154" s="16" t="str">
        <f>IF(ISERROR(VLOOKUP(CONCATENATE($A154,"_",T$2),'Reference data SID'!$B:$M,12,FALSE)),"",VLOOKUP(CONCATENATE($A154,"_",T$2),'Reference data SID'!$B:$M,12,FALSE))</f>
        <v/>
      </c>
      <c r="U154" s="16" t="str">
        <f>IF(ISERROR(VLOOKUP(CONCATENATE($A154,"_",U$2),'Reference data SID'!$B:$M,12,FALSE)),"",VLOOKUP(CONCATENATE($A154,"_",U$2),'Reference data SID'!$B:$M,12,FALSE))</f>
        <v/>
      </c>
      <c r="V154" s="16" t="str">
        <f>IF(ISERROR(VLOOKUP(CONCATENATE($A154,"_",V$2),'Reference data SID'!$B:$M,12,FALSE)),"",VLOOKUP(CONCATENATE($A154,"_",V$2),'Reference data SID'!$B:$M,12,FALSE))</f>
        <v/>
      </c>
      <c r="W154" s="16" t="str">
        <f>IF(ISERROR(VLOOKUP(CONCATENATE($A154,"_",W$2),'Reference data SID'!$B:$M,12,FALSE)),"",VLOOKUP(CONCATENATE($A154,"_",W$2),'Reference data SID'!$B:$M,12,FALSE))</f>
        <v/>
      </c>
      <c r="X154" s="16" t="str">
        <f>IF(ISERROR(VLOOKUP(CONCATENATE($A154,"_",X$2),'Reference data SID'!$B:$M,12,FALSE)),"",VLOOKUP(CONCATENATE($A154,"_",X$2),'Reference data SID'!$B:$M,12,FALSE))</f>
        <v/>
      </c>
      <c r="Y154" s="17" t="str">
        <f>IF(ISERROR(VLOOKUP(CONCATENATE($A154,"_",Y$2),'Reference data SID'!$B:$M,12,FALSE)),"",VLOOKUP(CONCATENATE($A154,"_",Y$2),'Reference data SID'!$B:$M,12,FALSE))</f>
        <v>-</v>
      </c>
      <c r="Z154" s="16" t="str">
        <f>IF(ISERROR(VLOOKUP(CONCATENATE($A154,"_",Z$2),'Reference data SID'!$B:$M,12,FALSE)),"",VLOOKUP(CONCATENATE($A154,"_",Z$2),'Reference data SID'!$B:$M,12,FALSE))</f>
        <v/>
      </c>
      <c r="AA154" s="16" t="str">
        <f>IF(ISERROR(VLOOKUP(CONCATENATE($A154,"_",AA$2),'Reference data SID'!$B:$M,12,FALSE)),"",VLOOKUP(CONCATENATE($A154,"_",AA$2),'Reference data SID'!$B:$M,12,FALSE))</f>
        <v/>
      </c>
      <c r="AB154" s="16" t="str">
        <f>IF(ISERROR(VLOOKUP(CONCATENATE($A154,"_",AB$2),'Reference data SID'!$B:$M,12,FALSE)),"",VLOOKUP(CONCATENATE($A154,"_",AB$2),'Reference data SID'!$B:$M,12,FALSE))</f>
        <v/>
      </c>
      <c r="AC154" s="16" t="str">
        <f>IF(ISERROR(VLOOKUP(CONCATENATE($A154,"_",AC$2),'Reference data SID'!$B:$M,12,FALSE)),"",VLOOKUP(CONCATENATE($A154,"_",AC$2),'Reference data SID'!$B:$M,12,FALSE))</f>
        <v/>
      </c>
      <c r="AD154" s="16" t="str">
        <f>IF(ISERROR(VLOOKUP(CONCATENATE($A154,"_",AD$2),'Reference data SID'!$B:$M,12,FALSE)),"",VLOOKUP(CONCATENATE($A154,"_",AD$2),'Reference data SID'!$B:$M,12,FALSE))</f>
        <v/>
      </c>
      <c r="AE154" s="16" t="str">
        <f>IF(ISERROR(VLOOKUP(CONCATENATE($A154,"_",AE$2),'Reference data SID'!$B:$M,12,FALSE)),"",VLOOKUP(CONCATENATE($A154,"_",AE$2),'Reference data SID'!$B:$M,12,FALSE))</f>
        <v/>
      </c>
      <c r="AF154" s="16" t="str">
        <f>IF(ISERROR(VLOOKUP(CONCATENATE($A154,"_",AF$2),'Reference data SID'!$B:$M,12,FALSE)),"",VLOOKUP(CONCATENATE($A154,"_",AF$2),'Reference data SID'!$B:$M,12,FALSE))</f>
        <v/>
      </c>
      <c r="AG154" s="16" t="str">
        <f>IF(ISERROR(VLOOKUP(CONCATENATE($A154,"_",AG$2),'Reference data SID'!$B:$M,12,FALSE)),"",VLOOKUP(CONCATENATE($A154,"_",AG$2),'Reference data SID'!$B:$M,12,FALSE))</f>
        <v/>
      </c>
      <c r="AH154" s="16" t="str">
        <f>IF(ISERROR(VLOOKUP(CONCATENATE($A154,"_",AH$2),'Reference data SID'!$B:$M,12,FALSE)),"",VLOOKUP(CONCATENATE($A154,"_",AH$2),'Reference data SID'!$B:$M,12,FALSE))</f>
        <v/>
      </c>
      <c r="AI154" s="16" t="str">
        <f>IF(ISERROR(VLOOKUP(CONCATENATE($A154,"_",AI$2),'Reference data SID'!$B:$M,12,FALSE)),"",VLOOKUP(CONCATENATE($A154,"_",AI$2),'Reference data SID'!$B:$M,12,FALSE))</f>
        <v/>
      </c>
      <c r="AJ154" s="16" t="str">
        <f>IF(ISERROR(VLOOKUP(CONCATENATE($A154,"_",AJ$2),'Reference data SID'!$B:$M,12,FALSE)),"",VLOOKUP(CONCATENATE($A154,"_",AJ$2),'Reference data SID'!$B:$M,12,FALSE))</f>
        <v/>
      </c>
      <c r="AK154" s="16" t="str">
        <f>IF(ISERROR(VLOOKUP(CONCATENATE($A154,"_",AK$2),'Reference data SID'!$B:$M,12,FALSE)),"",VLOOKUP(CONCATENATE($A154,"_",AK$2),'Reference data SID'!$B:$M,12,FALSE))</f>
        <v/>
      </c>
      <c r="AL154" s="16" t="str">
        <f>IF(ISERROR(VLOOKUP(CONCATENATE($A154,"_",AL$2),'Reference data SID'!$B:$M,12,FALSE)),"",VLOOKUP(CONCATENATE($A154,"_",AL$2),'Reference data SID'!$B:$M,12,FALSE))</f>
        <v/>
      </c>
      <c r="AM154" s="16" t="str">
        <f>IF(ISERROR(VLOOKUP(CONCATENATE($A154,"_",AM$2),'Reference data SID'!$B:$M,12,FALSE)),"",VLOOKUP(CONCATENATE($A154,"_",AM$2),'Reference data SID'!$B:$M,12,FALSE))</f>
        <v/>
      </c>
      <c r="AN154" s="16" t="str">
        <f>IF(ISERROR(VLOOKUP(CONCATENATE($A154,"_",AN$2),'Reference data SID'!$B:$M,12,FALSE)),"",VLOOKUP(CONCATENATE($A154,"_",AN$2),'Reference data SID'!$B:$M,12,FALSE))</f>
        <v/>
      </c>
      <c r="AO154" s="16" t="str">
        <f>IF(ISERROR(VLOOKUP(CONCATENATE($A154,"_",AO$2),'Reference data SID'!$B:$M,12,FALSE)),"",VLOOKUP(CONCATENATE($A154,"_",AO$2),'Reference data SID'!$B:$M,12,FALSE))</f>
        <v/>
      </c>
      <c r="AP154" s="16" t="str">
        <f>IF(ISERROR(VLOOKUP(CONCATENATE($A154,"_",AP$2),'Reference data SID'!$B:$M,12,FALSE)),"",VLOOKUP(CONCATENATE($A154,"_",AP$2),'Reference data SID'!$B:$M,12,FALSE))</f>
        <v/>
      </c>
      <c r="AQ154" s="16" t="str">
        <f>IF(ISERROR(VLOOKUP(CONCATENATE($A154,"_",AQ$2),'Reference data SID'!$B:$M,12,FALSE)),"",VLOOKUP(CONCATENATE($A154,"_",AQ$2),'Reference data SID'!$B:$M,12,FALSE))</f>
        <v/>
      </c>
      <c r="AR154" s="16" t="str">
        <f>IF(ISERROR(VLOOKUP(CONCATENATE($A154,"_",AR$2),'Reference data SID'!$B:$M,12,FALSE)),"",VLOOKUP(CONCATENATE($A154,"_",AR$2),'Reference data SID'!$B:$M,12,FALSE))</f>
        <v/>
      </c>
      <c r="AS154" s="16" t="str">
        <f>IF(ISERROR(VLOOKUP(CONCATENATE($A154,"_",AS$2),'Reference data SID'!$B:$M,12,FALSE)),"",VLOOKUP(CONCATENATE($A154,"_",AS$2),'Reference data SID'!$B:$M,12,FALSE))</f>
        <v/>
      </c>
      <c r="AT154" s="16" t="str">
        <f>IF(ISERROR(VLOOKUP(CONCATENATE($A154,"_",AT$2),'Reference data SID'!$B:$M,12,FALSE)),"",VLOOKUP(CONCATENATE($A154,"_",AT$2),'Reference data SID'!$B:$M,12,FALSE))</f>
        <v/>
      </c>
    </row>
    <row r="155" spans="1:46" x14ac:dyDescent="0.25">
      <c r="A155">
        <v>151</v>
      </c>
      <c r="B155" s="16" t="str">
        <f>IF(ISERROR(VLOOKUP(CONCATENATE($A155,"_",B$2),'Reference data SID'!$B:$M,12,FALSE)),"",VLOOKUP(CONCATENATE($A155,"_",B$2),'Reference data SID'!$B:$M,12,FALSE))</f>
        <v/>
      </c>
      <c r="C155" s="16" t="str">
        <f>IF(ISERROR(VLOOKUP(CONCATENATE($A155,"_",C$2),'Reference data SID'!$B:$M,12,FALSE)),"",VLOOKUP(CONCATENATE($A155,"_",C$2),'Reference data SID'!$B:$M,12,FALSE))</f>
        <v/>
      </c>
      <c r="D155" s="16" t="str">
        <f>IF(ISERROR(VLOOKUP(CONCATENATE($A155,"_",D$2),'Reference data SID'!$B:$M,12,FALSE)),"",VLOOKUP(CONCATENATE($A155,"_",D$2),'Reference data SID'!$B:$M,12,FALSE))</f>
        <v/>
      </c>
      <c r="E155" s="16" t="str">
        <f>IF(ISERROR(VLOOKUP(CONCATENATE($A155,"_",E$2),'Reference data SID'!$B:$M,12,FALSE)),"",VLOOKUP(CONCATENATE($A155,"_",E$2),'Reference data SID'!$B:$M,12,FALSE))</f>
        <v/>
      </c>
      <c r="F155" s="16" t="str">
        <f>IF(ISERROR(VLOOKUP(CONCATENATE($A155,"_",F$2),'Reference data SID'!$B:$M,12,FALSE)),"",VLOOKUP(CONCATENATE($A155,"_",F$2),'Reference data SID'!$B:$M,12,FALSE))</f>
        <v/>
      </c>
      <c r="G155" s="16" t="str">
        <f>IF(ISERROR(VLOOKUP(CONCATENATE($A155,"_",G$2),'Reference data SID'!$B:$M,12,FALSE)),"",VLOOKUP(CONCATENATE($A155,"_",G$2),'Reference data SID'!$B:$M,12,FALSE))</f>
        <v/>
      </c>
      <c r="H155" s="16" t="str">
        <f>IF(ISERROR(VLOOKUP(CONCATENATE($A155,"_",H$2),'Reference data SID'!$B:$M,12,FALSE)),"",VLOOKUP(CONCATENATE($A155,"_",H$2),'Reference data SID'!$B:$M,12,FALSE))</f>
        <v/>
      </c>
      <c r="I155" s="16" t="str">
        <f>IF(ISERROR(VLOOKUP(CONCATENATE($A155,"_",I$2),'Reference data SID'!$B:$M,12,FALSE)),"",VLOOKUP(CONCATENATE($A155,"_",I$2),'Reference data SID'!$B:$M,12,FALSE))</f>
        <v/>
      </c>
      <c r="J155" s="16" t="str">
        <f>IF(ISERROR(VLOOKUP(CONCATENATE($A155,"_",J$2),'Reference data SID'!$B:$M,12,FALSE)),"",VLOOKUP(CONCATENATE($A155,"_",J$2),'Reference data SID'!$B:$M,12,FALSE))</f>
        <v/>
      </c>
      <c r="K155" s="16" t="str">
        <f>IF(ISERROR(VLOOKUP(CONCATENATE($A155,"_",K$2),'Reference data SID'!$B:$M,12,FALSE)),"",VLOOKUP(CONCATENATE($A155,"_",K$2),'Reference data SID'!$B:$M,12,FALSE))</f>
        <v/>
      </c>
      <c r="L155" s="16" t="str">
        <f>IF(ISERROR(VLOOKUP(CONCATENATE($A155,"_",L$2),'Reference data SID'!$B:$M,12,FALSE)),"",VLOOKUP(CONCATENATE($A155,"_",L$2),'Reference data SID'!$B:$M,12,FALSE))</f>
        <v/>
      </c>
      <c r="M155" s="16" t="str">
        <f>IF(ISERROR(VLOOKUP(CONCATENATE($A155,"_",M$2),'Reference data SID'!$B:$M,12,FALSE)),"",VLOOKUP(CONCATENATE($A155,"_",M$2),'Reference data SID'!$B:$M,12,FALSE))</f>
        <v/>
      </c>
      <c r="N155" s="16" t="str">
        <f>IF(ISERROR(VLOOKUP(CONCATENATE($A155,"_",N$2),'Reference data SID'!$B:$M,12,FALSE)),"",VLOOKUP(CONCATENATE($A155,"_",N$2),'Reference data SID'!$B:$M,12,FALSE))</f>
        <v/>
      </c>
      <c r="O155" s="16" t="str">
        <f>IF(ISERROR(VLOOKUP(CONCATENATE($A155,"_",O$2),'Reference data SID'!$B:$M,12,FALSE)),"",VLOOKUP(CONCATENATE($A155,"_",O$2),'Reference data SID'!$B:$M,12,FALSE))</f>
        <v/>
      </c>
      <c r="P155" s="16" t="str">
        <f>IF(ISERROR(VLOOKUP(CONCATENATE($A155,"_",P$2),'Reference data SID'!$B:$M,12,FALSE)),"",VLOOKUP(CONCATENATE($A155,"_",P$2),'Reference data SID'!$B:$M,12,FALSE))</f>
        <v/>
      </c>
      <c r="Q155" s="16" t="str">
        <f>IF(ISERROR(VLOOKUP(CONCATENATE($A155,"_",Q$2),'Reference data SID'!$B:$M,12,FALSE)),"",VLOOKUP(CONCATENATE($A155,"_",Q$2),'Reference data SID'!$B:$M,12,FALSE))</f>
        <v/>
      </c>
      <c r="R155" s="16" t="str">
        <f>IF(ISERROR(VLOOKUP(CONCATENATE($A155,"_",R$2),'Reference data SID'!$B:$M,12,FALSE)),"",VLOOKUP(CONCATENATE($A155,"_",R$2),'Reference data SID'!$B:$M,12,FALSE))</f>
        <v/>
      </c>
      <c r="S155" s="16" t="str">
        <f>IF(ISERROR(VLOOKUP(CONCATENATE($A155,"_",S$2),'Reference data SID'!$B:$M,12,FALSE)),"",VLOOKUP(CONCATENATE($A155,"_",S$2),'Reference data SID'!$B:$M,12,FALSE))</f>
        <v/>
      </c>
      <c r="T155" s="16" t="str">
        <f>IF(ISERROR(VLOOKUP(CONCATENATE($A155,"_",T$2),'Reference data SID'!$B:$M,12,FALSE)),"",VLOOKUP(CONCATENATE($A155,"_",T$2),'Reference data SID'!$B:$M,12,FALSE))</f>
        <v/>
      </c>
      <c r="U155" s="16" t="str">
        <f>IF(ISERROR(VLOOKUP(CONCATENATE($A155,"_",U$2),'Reference data SID'!$B:$M,12,FALSE)),"",VLOOKUP(CONCATENATE($A155,"_",U$2),'Reference data SID'!$B:$M,12,FALSE))</f>
        <v/>
      </c>
      <c r="V155" s="16" t="str">
        <f>IF(ISERROR(VLOOKUP(CONCATENATE($A155,"_",V$2),'Reference data SID'!$B:$M,12,FALSE)),"",VLOOKUP(CONCATENATE($A155,"_",V$2),'Reference data SID'!$B:$M,12,FALSE))</f>
        <v/>
      </c>
      <c r="W155" s="16" t="str">
        <f>IF(ISERROR(VLOOKUP(CONCATENATE($A155,"_",W$2),'Reference data SID'!$B:$M,12,FALSE)),"",VLOOKUP(CONCATENATE($A155,"_",W$2),'Reference data SID'!$B:$M,12,FALSE))</f>
        <v/>
      </c>
      <c r="X155" s="16" t="str">
        <f>IF(ISERROR(VLOOKUP(CONCATENATE($A155,"_",X$2),'Reference data SID'!$B:$M,12,FALSE)),"",VLOOKUP(CONCATENATE($A155,"_",X$2),'Reference data SID'!$B:$M,12,FALSE))</f>
        <v/>
      </c>
      <c r="Y155" s="17" t="str">
        <f>IF(ISERROR(VLOOKUP(CONCATENATE($A155,"_",Y$2),'Reference data SID'!$B:$M,12,FALSE)),"",VLOOKUP(CONCATENATE($A155,"_",Y$2),'Reference data SID'!$B:$M,12,FALSE))</f>
        <v>-</v>
      </c>
      <c r="Z155" s="16" t="str">
        <f>IF(ISERROR(VLOOKUP(CONCATENATE($A155,"_",Z$2),'Reference data SID'!$B:$M,12,FALSE)),"",VLOOKUP(CONCATENATE($A155,"_",Z$2),'Reference data SID'!$B:$M,12,FALSE))</f>
        <v/>
      </c>
      <c r="AA155" s="16" t="str">
        <f>IF(ISERROR(VLOOKUP(CONCATENATE($A155,"_",AA$2),'Reference data SID'!$B:$M,12,FALSE)),"",VLOOKUP(CONCATENATE($A155,"_",AA$2),'Reference data SID'!$B:$M,12,FALSE))</f>
        <v/>
      </c>
      <c r="AB155" s="16" t="str">
        <f>IF(ISERROR(VLOOKUP(CONCATENATE($A155,"_",AB$2),'Reference data SID'!$B:$M,12,FALSE)),"",VLOOKUP(CONCATENATE($A155,"_",AB$2),'Reference data SID'!$B:$M,12,FALSE))</f>
        <v/>
      </c>
      <c r="AC155" s="16" t="str">
        <f>IF(ISERROR(VLOOKUP(CONCATENATE($A155,"_",AC$2),'Reference data SID'!$B:$M,12,FALSE)),"",VLOOKUP(CONCATENATE($A155,"_",AC$2),'Reference data SID'!$B:$M,12,FALSE))</f>
        <v/>
      </c>
      <c r="AD155" s="16" t="str">
        <f>IF(ISERROR(VLOOKUP(CONCATENATE($A155,"_",AD$2),'Reference data SID'!$B:$M,12,FALSE)),"",VLOOKUP(CONCATENATE($A155,"_",AD$2),'Reference data SID'!$B:$M,12,FALSE))</f>
        <v/>
      </c>
      <c r="AE155" s="16" t="str">
        <f>IF(ISERROR(VLOOKUP(CONCATENATE($A155,"_",AE$2),'Reference data SID'!$B:$M,12,FALSE)),"",VLOOKUP(CONCATENATE($A155,"_",AE$2),'Reference data SID'!$B:$M,12,FALSE))</f>
        <v/>
      </c>
      <c r="AF155" s="16" t="str">
        <f>IF(ISERROR(VLOOKUP(CONCATENATE($A155,"_",AF$2),'Reference data SID'!$B:$M,12,FALSE)),"",VLOOKUP(CONCATENATE($A155,"_",AF$2),'Reference data SID'!$B:$M,12,FALSE))</f>
        <v/>
      </c>
      <c r="AG155" s="16" t="str">
        <f>IF(ISERROR(VLOOKUP(CONCATENATE($A155,"_",AG$2),'Reference data SID'!$B:$M,12,FALSE)),"",VLOOKUP(CONCATENATE($A155,"_",AG$2),'Reference data SID'!$B:$M,12,FALSE))</f>
        <v/>
      </c>
      <c r="AH155" s="16" t="str">
        <f>IF(ISERROR(VLOOKUP(CONCATENATE($A155,"_",AH$2),'Reference data SID'!$B:$M,12,FALSE)),"",VLOOKUP(CONCATENATE($A155,"_",AH$2),'Reference data SID'!$B:$M,12,FALSE))</f>
        <v/>
      </c>
      <c r="AI155" s="16" t="str">
        <f>IF(ISERROR(VLOOKUP(CONCATENATE($A155,"_",AI$2),'Reference data SID'!$B:$M,12,FALSE)),"",VLOOKUP(CONCATENATE($A155,"_",AI$2),'Reference data SID'!$B:$M,12,FALSE))</f>
        <v/>
      </c>
      <c r="AJ155" s="16" t="str">
        <f>IF(ISERROR(VLOOKUP(CONCATENATE($A155,"_",AJ$2),'Reference data SID'!$B:$M,12,FALSE)),"",VLOOKUP(CONCATENATE($A155,"_",AJ$2),'Reference data SID'!$B:$M,12,FALSE))</f>
        <v/>
      </c>
      <c r="AK155" s="16" t="str">
        <f>IF(ISERROR(VLOOKUP(CONCATENATE($A155,"_",AK$2),'Reference data SID'!$B:$M,12,FALSE)),"",VLOOKUP(CONCATENATE($A155,"_",AK$2),'Reference data SID'!$B:$M,12,FALSE))</f>
        <v/>
      </c>
      <c r="AL155" s="16" t="str">
        <f>IF(ISERROR(VLOOKUP(CONCATENATE($A155,"_",AL$2),'Reference data SID'!$B:$M,12,FALSE)),"",VLOOKUP(CONCATENATE($A155,"_",AL$2),'Reference data SID'!$B:$M,12,FALSE))</f>
        <v/>
      </c>
      <c r="AM155" s="16" t="str">
        <f>IF(ISERROR(VLOOKUP(CONCATENATE($A155,"_",AM$2),'Reference data SID'!$B:$M,12,FALSE)),"",VLOOKUP(CONCATENATE($A155,"_",AM$2),'Reference data SID'!$B:$M,12,FALSE))</f>
        <v/>
      </c>
      <c r="AN155" s="16" t="str">
        <f>IF(ISERROR(VLOOKUP(CONCATENATE($A155,"_",AN$2),'Reference data SID'!$B:$M,12,FALSE)),"",VLOOKUP(CONCATENATE($A155,"_",AN$2),'Reference data SID'!$B:$M,12,FALSE))</f>
        <v/>
      </c>
      <c r="AO155" s="16" t="str">
        <f>IF(ISERROR(VLOOKUP(CONCATENATE($A155,"_",AO$2),'Reference data SID'!$B:$M,12,FALSE)),"",VLOOKUP(CONCATENATE($A155,"_",AO$2),'Reference data SID'!$B:$M,12,FALSE))</f>
        <v/>
      </c>
      <c r="AP155" s="16" t="str">
        <f>IF(ISERROR(VLOOKUP(CONCATENATE($A155,"_",AP$2),'Reference data SID'!$B:$M,12,FALSE)),"",VLOOKUP(CONCATENATE($A155,"_",AP$2),'Reference data SID'!$B:$M,12,FALSE))</f>
        <v/>
      </c>
      <c r="AQ155" s="16" t="str">
        <f>IF(ISERROR(VLOOKUP(CONCATENATE($A155,"_",AQ$2),'Reference data SID'!$B:$M,12,FALSE)),"",VLOOKUP(CONCATENATE($A155,"_",AQ$2),'Reference data SID'!$B:$M,12,FALSE))</f>
        <v/>
      </c>
      <c r="AR155" s="16" t="str">
        <f>IF(ISERROR(VLOOKUP(CONCATENATE($A155,"_",AR$2),'Reference data SID'!$B:$M,12,FALSE)),"",VLOOKUP(CONCATENATE($A155,"_",AR$2),'Reference data SID'!$B:$M,12,FALSE))</f>
        <v/>
      </c>
      <c r="AS155" s="16" t="str">
        <f>IF(ISERROR(VLOOKUP(CONCATENATE($A155,"_",AS$2),'Reference data SID'!$B:$M,12,FALSE)),"",VLOOKUP(CONCATENATE($A155,"_",AS$2),'Reference data SID'!$B:$M,12,FALSE))</f>
        <v/>
      </c>
      <c r="AT155" s="16" t="str">
        <f>IF(ISERROR(VLOOKUP(CONCATENATE($A155,"_",AT$2),'Reference data SID'!$B:$M,12,FALSE)),"",VLOOKUP(CONCATENATE($A155,"_",AT$2),'Reference data SID'!$B:$M,12,FALSE))</f>
        <v/>
      </c>
    </row>
    <row r="156" spans="1:46" x14ac:dyDescent="0.25">
      <c r="A156">
        <v>152</v>
      </c>
      <c r="B156" s="16" t="str">
        <f>IF(ISERROR(VLOOKUP(CONCATENATE($A156,"_",B$2),'Reference data SID'!$B:$M,12,FALSE)),"",VLOOKUP(CONCATENATE($A156,"_",B$2),'Reference data SID'!$B:$M,12,FALSE))</f>
        <v/>
      </c>
      <c r="C156" s="16" t="str">
        <f>IF(ISERROR(VLOOKUP(CONCATENATE($A156,"_",C$2),'Reference data SID'!$B:$M,12,FALSE)),"",VLOOKUP(CONCATENATE($A156,"_",C$2),'Reference data SID'!$B:$M,12,FALSE))</f>
        <v/>
      </c>
      <c r="D156" s="16" t="str">
        <f>IF(ISERROR(VLOOKUP(CONCATENATE($A156,"_",D$2),'Reference data SID'!$B:$M,12,FALSE)),"",VLOOKUP(CONCATENATE($A156,"_",D$2),'Reference data SID'!$B:$M,12,FALSE))</f>
        <v/>
      </c>
      <c r="E156" s="16" t="str">
        <f>IF(ISERROR(VLOOKUP(CONCATENATE($A156,"_",E$2),'Reference data SID'!$B:$M,12,FALSE)),"",VLOOKUP(CONCATENATE($A156,"_",E$2),'Reference data SID'!$B:$M,12,FALSE))</f>
        <v/>
      </c>
      <c r="F156" s="16" t="str">
        <f>IF(ISERROR(VLOOKUP(CONCATENATE($A156,"_",F$2),'Reference data SID'!$B:$M,12,FALSE)),"",VLOOKUP(CONCATENATE($A156,"_",F$2),'Reference data SID'!$B:$M,12,FALSE))</f>
        <v/>
      </c>
      <c r="G156" s="16" t="str">
        <f>IF(ISERROR(VLOOKUP(CONCATENATE($A156,"_",G$2),'Reference data SID'!$B:$M,12,FALSE)),"",VLOOKUP(CONCATENATE($A156,"_",G$2),'Reference data SID'!$B:$M,12,FALSE))</f>
        <v/>
      </c>
      <c r="H156" s="16" t="str">
        <f>IF(ISERROR(VLOOKUP(CONCATENATE($A156,"_",H$2),'Reference data SID'!$B:$M,12,FALSE)),"",VLOOKUP(CONCATENATE($A156,"_",H$2),'Reference data SID'!$B:$M,12,FALSE))</f>
        <v/>
      </c>
      <c r="I156" s="16" t="str">
        <f>IF(ISERROR(VLOOKUP(CONCATENATE($A156,"_",I$2),'Reference data SID'!$B:$M,12,FALSE)),"",VLOOKUP(CONCATENATE($A156,"_",I$2),'Reference data SID'!$B:$M,12,FALSE))</f>
        <v/>
      </c>
      <c r="J156" s="16" t="str">
        <f>IF(ISERROR(VLOOKUP(CONCATENATE($A156,"_",J$2),'Reference data SID'!$B:$M,12,FALSE)),"",VLOOKUP(CONCATENATE($A156,"_",J$2),'Reference data SID'!$B:$M,12,FALSE))</f>
        <v/>
      </c>
      <c r="K156" s="16" t="str">
        <f>IF(ISERROR(VLOOKUP(CONCATENATE($A156,"_",K$2),'Reference data SID'!$B:$M,12,FALSE)),"",VLOOKUP(CONCATENATE($A156,"_",K$2),'Reference data SID'!$B:$M,12,FALSE))</f>
        <v/>
      </c>
      <c r="L156" s="16" t="str">
        <f>IF(ISERROR(VLOOKUP(CONCATENATE($A156,"_",L$2),'Reference data SID'!$B:$M,12,FALSE)),"",VLOOKUP(CONCATENATE($A156,"_",L$2),'Reference data SID'!$B:$M,12,FALSE))</f>
        <v/>
      </c>
      <c r="M156" s="16" t="str">
        <f>IF(ISERROR(VLOOKUP(CONCATENATE($A156,"_",M$2),'Reference data SID'!$B:$M,12,FALSE)),"",VLOOKUP(CONCATENATE($A156,"_",M$2),'Reference data SID'!$B:$M,12,FALSE))</f>
        <v/>
      </c>
      <c r="N156" s="16" t="str">
        <f>IF(ISERROR(VLOOKUP(CONCATENATE($A156,"_",N$2),'Reference data SID'!$B:$M,12,FALSE)),"",VLOOKUP(CONCATENATE($A156,"_",N$2),'Reference data SID'!$B:$M,12,FALSE))</f>
        <v/>
      </c>
      <c r="O156" s="16" t="str">
        <f>IF(ISERROR(VLOOKUP(CONCATENATE($A156,"_",O$2),'Reference data SID'!$B:$M,12,FALSE)),"",VLOOKUP(CONCATENATE($A156,"_",O$2),'Reference data SID'!$B:$M,12,FALSE))</f>
        <v/>
      </c>
      <c r="P156" s="16" t="str">
        <f>IF(ISERROR(VLOOKUP(CONCATENATE($A156,"_",P$2),'Reference data SID'!$B:$M,12,FALSE)),"",VLOOKUP(CONCATENATE($A156,"_",P$2),'Reference data SID'!$B:$M,12,FALSE))</f>
        <v/>
      </c>
      <c r="Q156" s="16" t="str">
        <f>IF(ISERROR(VLOOKUP(CONCATENATE($A156,"_",Q$2),'Reference data SID'!$B:$M,12,FALSE)),"",VLOOKUP(CONCATENATE($A156,"_",Q$2),'Reference data SID'!$B:$M,12,FALSE))</f>
        <v/>
      </c>
      <c r="R156" s="16" t="str">
        <f>IF(ISERROR(VLOOKUP(CONCATENATE($A156,"_",R$2),'Reference data SID'!$B:$M,12,FALSE)),"",VLOOKUP(CONCATENATE($A156,"_",R$2),'Reference data SID'!$B:$M,12,FALSE))</f>
        <v/>
      </c>
      <c r="S156" s="16" t="str">
        <f>IF(ISERROR(VLOOKUP(CONCATENATE($A156,"_",S$2),'Reference data SID'!$B:$M,12,FALSE)),"",VLOOKUP(CONCATENATE($A156,"_",S$2),'Reference data SID'!$B:$M,12,FALSE))</f>
        <v/>
      </c>
      <c r="T156" s="16" t="str">
        <f>IF(ISERROR(VLOOKUP(CONCATENATE($A156,"_",T$2),'Reference data SID'!$B:$M,12,FALSE)),"",VLOOKUP(CONCATENATE($A156,"_",T$2),'Reference data SID'!$B:$M,12,FALSE))</f>
        <v/>
      </c>
      <c r="U156" s="16" t="str">
        <f>IF(ISERROR(VLOOKUP(CONCATENATE($A156,"_",U$2),'Reference data SID'!$B:$M,12,FALSE)),"",VLOOKUP(CONCATENATE($A156,"_",U$2),'Reference data SID'!$B:$M,12,FALSE))</f>
        <v/>
      </c>
      <c r="V156" s="16" t="str">
        <f>IF(ISERROR(VLOOKUP(CONCATENATE($A156,"_",V$2),'Reference data SID'!$B:$M,12,FALSE)),"",VLOOKUP(CONCATENATE($A156,"_",V$2),'Reference data SID'!$B:$M,12,FALSE))</f>
        <v/>
      </c>
      <c r="W156" s="16" t="str">
        <f>IF(ISERROR(VLOOKUP(CONCATENATE($A156,"_",W$2),'Reference data SID'!$B:$M,12,FALSE)),"",VLOOKUP(CONCATENATE($A156,"_",W$2),'Reference data SID'!$B:$M,12,FALSE))</f>
        <v/>
      </c>
      <c r="X156" s="16" t="str">
        <f>IF(ISERROR(VLOOKUP(CONCATENATE($A156,"_",X$2),'Reference data SID'!$B:$M,12,FALSE)),"",VLOOKUP(CONCATENATE($A156,"_",X$2),'Reference data SID'!$B:$M,12,FALSE))</f>
        <v/>
      </c>
      <c r="Y156" s="17" t="str">
        <f>IF(ISERROR(VLOOKUP(CONCATENATE($A156,"_",Y$2),'Reference data SID'!$B:$M,12,FALSE)),"",VLOOKUP(CONCATENATE($A156,"_",Y$2),'Reference data SID'!$B:$M,12,FALSE))</f>
        <v>-</v>
      </c>
      <c r="Z156" s="16" t="str">
        <f>IF(ISERROR(VLOOKUP(CONCATENATE($A156,"_",Z$2),'Reference data SID'!$B:$M,12,FALSE)),"",VLOOKUP(CONCATENATE($A156,"_",Z$2),'Reference data SID'!$B:$M,12,FALSE))</f>
        <v/>
      </c>
      <c r="AA156" s="16" t="str">
        <f>IF(ISERROR(VLOOKUP(CONCATENATE($A156,"_",AA$2),'Reference data SID'!$B:$M,12,FALSE)),"",VLOOKUP(CONCATENATE($A156,"_",AA$2),'Reference data SID'!$B:$M,12,FALSE))</f>
        <v/>
      </c>
      <c r="AB156" s="16" t="str">
        <f>IF(ISERROR(VLOOKUP(CONCATENATE($A156,"_",AB$2),'Reference data SID'!$B:$M,12,FALSE)),"",VLOOKUP(CONCATENATE($A156,"_",AB$2),'Reference data SID'!$B:$M,12,FALSE))</f>
        <v/>
      </c>
      <c r="AC156" s="16" t="str">
        <f>IF(ISERROR(VLOOKUP(CONCATENATE($A156,"_",AC$2),'Reference data SID'!$B:$M,12,FALSE)),"",VLOOKUP(CONCATENATE($A156,"_",AC$2),'Reference data SID'!$B:$M,12,FALSE))</f>
        <v/>
      </c>
      <c r="AD156" s="16" t="str">
        <f>IF(ISERROR(VLOOKUP(CONCATENATE($A156,"_",AD$2),'Reference data SID'!$B:$M,12,FALSE)),"",VLOOKUP(CONCATENATE($A156,"_",AD$2),'Reference data SID'!$B:$M,12,FALSE))</f>
        <v/>
      </c>
      <c r="AE156" s="16" t="str">
        <f>IF(ISERROR(VLOOKUP(CONCATENATE($A156,"_",AE$2),'Reference data SID'!$B:$M,12,FALSE)),"",VLOOKUP(CONCATENATE($A156,"_",AE$2),'Reference data SID'!$B:$M,12,FALSE))</f>
        <v/>
      </c>
      <c r="AF156" s="16" t="str">
        <f>IF(ISERROR(VLOOKUP(CONCATENATE($A156,"_",AF$2),'Reference data SID'!$B:$M,12,FALSE)),"",VLOOKUP(CONCATENATE($A156,"_",AF$2),'Reference data SID'!$B:$M,12,FALSE))</f>
        <v/>
      </c>
      <c r="AG156" s="16" t="str">
        <f>IF(ISERROR(VLOOKUP(CONCATENATE($A156,"_",AG$2),'Reference data SID'!$B:$M,12,FALSE)),"",VLOOKUP(CONCATENATE($A156,"_",AG$2),'Reference data SID'!$B:$M,12,FALSE))</f>
        <v/>
      </c>
      <c r="AH156" s="16" t="str">
        <f>IF(ISERROR(VLOOKUP(CONCATENATE($A156,"_",AH$2),'Reference data SID'!$B:$M,12,FALSE)),"",VLOOKUP(CONCATENATE($A156,"_",AH$2),'Reference data SID'!$B:$M,12,FALSE))</f>
        <v/>
      </c>
      <c r="AI156" s="16" t="str">
        <f>IF(ISERROR(VLOOKUP(CONCATENATE($A156,"_",AI$2),'Reference data SID'!$B:$M,12,FALSE)),"",VLOOKUP(CONCATENATE($A156,"_",AI$2),'Reference data SID'!$B:$M,12,FALSE))</f>
        <v/>
      </c>
      <c r="AJ156" s="16" t="str">
        <f>IF(ISERROR(VLOOKUP(CONCATENATE($A156,"_",AJ$2),'Reference data SID'!$B:$M,12,FALSE)),"",VLOOKUP(CONCATENATE($A156,"_",AJ$2),'Reference data SID'!$B:$M,12,FALSE))</f>
        <v/>
      </c>
      <c r="AK156" s="16" t="str">
        <f>IF(ISERROR(VLOOKUP(CONCATENATE($A156,"_",AK$2),'Reference data SID'!$B:$M,12,FALSE)),"",VLOOKUP(CONCATENATE($A156,"_",AK$2),'Reference data SID'!$B:$M,12,FALSE))</f>
        <v/>
      </c>
      <c r="AL156" s="16" t="str">
        <f>IF(ISERROR(VLOOKUP(CONCATENATE($A156,"_",AL$2),'Reference data SID'!$B:$M,12,FALSE)),"",VLOOKUP(CONCATENATE($A156,"_",AL$2),'Reference data SID'!$B:$M,12,FALSE))</f>
        <v/>
      </c>
      <c r="AM156" s="16" t="str">
        <f>IF(ISERROR(VLOOKUP(CONCATENATE($A156,"_",AM$2),'Reference data SID'!$B:$M,12,FALSE)),"",VLOOKUP(CONCATENATE($A156,"_",AM$2),'Reference data SID'!$B:$M,12,FALSE))</f>
        <v/>
      </c>
      <c r="AN156" s="16" t="str">
        <f>IF(ISERROR(VLOOKUP(CONCATENATE($A156,"_",AN$2),'Reference data SID'!$B:$M,12,FALSE)),"",VLOOKUP(CONCATENATE($A156,"_",AN$2),'Reference data SID'!$B:$M,12,FALSE))</f>
        <v/>
      </c>
      <c r="AO156" s="16" t="str">
        <f>IF(ISERROR(VLOOKUP(CONCATENATE($A156,"_",AO$2),'Reference data SID'!$B:$M,12,FALSE)),"",VLOOKUP(CONCATENATE($A156,"_",AO$2),'Reference data SID'!$B:$M,12,FALSE))</f>
        <v/>
      </c>
      <c r="AP156" s="16" t="str">
        <f>IF(ISERROR(VLOOKUP(CONCATENATE($A156,"_",AP$2),'Reference data SID'!$B:$M,12,FALSE)),"",VLOOKUP(CONCATENATE($A156,"_",AP$2),'Reference data SID'!$B:$M,12,FALSE))</f>
        <v/>
      </c>
      <c r="AQ156" s="16" t="str">
        <f>IF(ISERROR(VLOOKUP(CONCATENATE($A156,"_",AQ$2),'Reference data SID'!$B:$M,12,FALSE)),"",VLOOKUP(CONCATENATE($A156,"_",AQ$2),'Reference data SID'!$B:$M,12,FALSE))</f>
        <v/>
      </c>
      <c r="AR156" s="16" t="str">
        <f>IF(ISERROR(VLOOKUP(CONCATENATE($A156,"_",AR$2),'Reference data SID'!$B:$M,12,FALSE)),"",VLOOKUP(CONCATENATE($A156,"_",AR$2),'Reference data SID'!$B:$M,12,FALSE))</f>
        <v/>
      </c>
      <c r="AS156" s="16" t="str">
        <f>IF(ISERROR(VLOOKUP(CONCATENATE($A156,"_",AS$2),'Reference data SID'!$B:$M,12,FALSE)),"",VLOOKUP(CONCATENATE($A156,"_",AS$2),'Reference data SID'!$B:$M,12,FALSE))</f>
        <v/>
      </c>
      <c r="AT156" s="16" t="str">
        <f>IF(ISERROR(VLOOKUP(CONCATENATE($A156,"_",AT$2),'Reference data SID'!$B:$M,12,FALSE)),"",VLOOKUP(CONCATENATE($A156,"_",AT$2),'Reference data SID'!$B:$M,12,FALSE))</f>
        <v/>
      </c>
    </row>
    <row r="157" spans="1:46" x14ac:dyDescent="0.25">
      <c r="A157">
        <v>153</v>
      </c>
      <c r="B157" s="16" t="str">
        <f>IF(ISERROR(VLOOKUP(CONCATENATE($A157,"_",B$2),'Reference data SID'!$B:$M,12,FALSE)),"",VLOOKUP(CONCATENATE($A157,"_",B$2),'Reference data SID'!$B:$M,12,FALSE))</f>
        <v/>
      </c>
      <c r="C157" s="16" t="str">
        <f>IF(ISERROR(VLOOKUP(CONCATENATE($A157,"_",C$2),'Reference data SID'!$B:$M,12,FALSE)),"",VLOOKUP(CONCATENATE($A157,"_",C$2),'Reference data SID'!$B:$M,12,FALSE))</f>
        <v/>
      </c>
      <c r="D157" s="16" t="str">
        <f>IF(ISERROR(VLOOKUP(CONCATENATE($A157,"_",D$2),'Reference data SID'!$B:$M,12,FALSE)),"",VLOOKUP(CONCATENATE($A157,"_",D$2),'Reference data SID'!$B:$M,12,FALSE))</f>
        <v/>
      </c>
      <c r="E157" s="16" t="str">
        <f>IF(ISERROR(VLOOKUP(CONCATENATE($A157,"_",E$2),'Reference data SID'!$B:$M,12,FALSE)),"",VLOOKUP(CONCATENATE($A157,"_",E$2),'Reference data SID'!$B:$M,12,FALSE))</f>
        <v/>
      </c>
      <c r="F157" s="16" t="str">
        <f>IF(ISERROR(VLOOKUP(CONCATENATE($A157,"_",F$2),'Reference data SID'!$B:$M,12,FALSE)),"",VLOOKUP(CONCATENATE($A157,"_",F$2),'Reference data SID'!$B:$M,12,FALSE))</f>
        <v/>
      </c>
      <c r="G157" s="16" t="str">
        <f>IF(ISERROR(VLOOKUP(CONCATENATE($A157,"_",G$2),'Reference data SID'!$B:$M,12,FALSE)),"",VLOOKUP(CONCATENATE($A157,"_",G$2),'Reference data SID'!$B:$M,12,FALSE))</f>
        <v/>
      </c>
      <c r="H157" s="16" t="str">
        <f>IF(ISERROR(VLOOKUP(CONCATENATE($A157,"_",H$2),'Reference data SID'!$B:$M,12,FALSE)),"",VLOOKUP(CONCATENATE($A157,"_",H$2),'Reference data SID'!$B:$M,12,FALSE))</f>
        <v/>
      </c>
      <c r="I157" s="16" t="str">
        <f>IF(ISERROR(VLOOKUP(CONCATENATE($A157,"_",I$2),'Reference data SID'!$B:$M,12,FALSE)),"",VLOOKUP(CONCATENATE($A157,"_",I$2),'Reference data SID'!$B:$M,12,FALSE))</f>
        <v/>
      </c>
      <c r="J157" s="16" t="str">
        <f>IF(ISERROR(VLOOKUP(CONCATENATE($A157,"_",J$2),'Reference data SID'!$B:$M,12,FALSE)),"",VLOOKUP(CONCATENATE($A157,"_",J$2),'Reference data SID'!$B:$M,12,FALSE))</f>
        <v/>
      </c>
      <c r="K157" s="16" t="str">
        <f>IF(ISERROR(VLOOKUP(CONCATENATE($A157,"_",K$2),'Reference data SID'!$B:$M,12,FALSE)),"",VLOOKUP(CONCATENATE($A157,"_",K$2),'Reference data SID'!$B:$M,12,FALSE))</f>
        <v/>
      </c>
      <c r="L157" s="16" t="str">
        <f>IF(ISERROR(VLOOKUP(CONCATENATE($A157,"_",L$2),'Reference data SID'!$B:$M,12,FALSE)),"",VLOOKUP(CONCATENATE($A157,"_",L$2),'Reference data SID'!$B:$M,12,FALSE))</f>
        <v/>
      </c>
      <c r="M157" s="16" t="str">
        <f>IF(ISERROR(VLOOKUP(CONCATENATE($A157,"_",M$2),'Reference data SID'!$B:$M,12,FALSE)),"",VLOOKUP(CONCATENATE($A157,"_",M$2),'Reference data SID'!$B:$M,12,FALSE))</f>
        <v/>
      </c>
      <c r="N157" s="16" t="str">
        <f>IF(ISERROR(VLOOKUP(CONCATENATE($A157,"_",N$2),'Reference data SID'!$B:$M,12,FALSE)),"",VLOOKUP(CONCATENATE($A157,"_",N$2),'Reference data SID'!$B:$M,12,FALSE))</f>
        <v/>
      </c>
      <c r="O157" s="16" t="str">
        <f>IF(ISERROR(VLOOKUP(CONCATENATE($A157,"_",O$2),'Reference data SID'!$B:$M,12,FALSE)),"",VLOOKUP(CONCATENATE($A157,"_",O$2),'Reference data SID'!$B:$M,12,FALSE))</f>
        <v/>
      </c>
      <c r="P157" s="16" t="str">
        <f>IF(ISERROR(VLOOKUP(CONCATENATE($A157,"_",P$2),'Reference data SID'!$B:$M,12,FALSE)),"",VLOOKUP(CONCATENATE($A157,"_",P$2),'Reference data SID'!$B:$M,12,FALSE))</f>
        <v/>
      </c>
      <c r="Q157" s="16" t="str">
        <f>IF(ISERROR(VLOOKUP(CONCATENATE($A157,"_",Q$2),'Reference data SID'!$B:$M,12,FALSE)),"",VLOOKUP(CONCATENATE($A157,"_",Q$2),'Reference data SID'!$B:$M,12,FALSE))</f>
        <v/>
      </c>
      <c r="R157" s="16" t="str">
        <f>IF(ISERROR(VLOOKUP(CONCATENATE($A157,"_",R$2),'Reference data SID'!$B:$M,12,FALSE)),"",VLOOKUP(CONCATENATE($A157,"_",R$2),'Reference data SID'!$B:$M,12,FALSE))</f>
        <v/>
      </c>
      <c r="S157" s="16" t="str">
        <f>IF(ISERROR(VLOOKUP(CONCATENATE($A157,"_",S$2),'Reference data SID'!$B:$M,12,FALSE)),"",VLOOKUP(CONCATENATE($A157,"_",S$2),'Reference data SID'!$B:$M,12,FALSE))</f>
        <v/>
      </c>
      <c r="T157" s="16" t="str">
        <f>IF(ISERROR(VLOOKUP(CONCATENATE($A157,"_",T$2),'Reference data SID'!$B:$M,12,FALSE)),"",VLOOKUP(CONCATENATE($A157,"_",T$2),'Reference data SID'!$B:$M,12,FALSE))</f>
        <v/>
      </c>
      <c r="U157" s="16" t="str">
        <f>IF(ISERROR(VLOOKUP(CONCATENATE($A157,"_",U$2),'Reference data SID'!$B:$M,12,FALSE)),"",VLOOKUP(CONCATENATE($A157,"_",U$2),'Reference data SID'!$B:$M,12,FALSE))</f>
        <v/>
      </c>
      <c r="V157" s="16" t="str">
        <f>IF(ISERROR(VLOOKUP(CONCATENATE($A157,"_",V$2),'Reference data SID'!$B:$M,12,FALSE)),"",VLOOKUP(CONCATENATE($A157,"_",V$2),'Reference data SID'!$B:$M,12,FALSE))</f>
        <v/>
      </c>
      <c r="W157" s="16" t="str">
        <f>IF(ISERROR(VLOOKUP(CONCATENATE($A157,"_",W$2),'Reference data SID'!$B:$M,12,FALSE)),"",VLOOKUP(CONCATENATE($A157,"_",W$2),'Reference data SID'!$B:$M,12,FALSE))</f>
        <v/>
      </c>
      <c r="X157" s="16" t="str">
        <f>IF(ISERROR(VLOOKUP(CONCATENATE($A157,"_",X$2),'Reference data SID'!$B:$M,12,FALSE)),"",VLOOKUP(CONCATENATE($A157,"_",X$2),'Reference data SID'!$B:$M,12,FALSE))</f>
        <v/>
      </c>
      <c r="Y157" s="17" t="str">
        <f>IF(ISERROR(VLOOKUP(CONCATENATE($A157,"_",Y$2),'Reference data SID'!$B:$M,12,FALSE)),"",VLOOKUP(CONCATENATE($A157,"_",Y$2),'Reference data SID'!$B:$M,12,FALSE))</f>
        <v>-</v>
      </c>
      <c r="Z157" s="16" t="str">
        <f>IF(ISERROR(VLOOKUP(CONCATENATE($A157,"_",Z$2),'Reference data SID'!$B:$M,12,FALSE)),"",VLOOKUP(CONCATENATE($A157,"_",Z$2),'Reference data SID'!$B:$M,12,FALSE))</f>
        <v/>
      </c>
      <c r="AA157" s="16" t="str">
        <f>IF(ISERROR(VLOOKUP(CONCATENATE($A157,"_",AA$2),'Reference data SID'!$B:$M,12,FALSE)),"",VLOOKUP(CONCATENATE($A157,"_",AA$2),'Reference data SID'!$B:$M,12,FALSE))</f>
        <v/>
      </c>
      <c r="AB157" s="16" t="str">
        <f>IF(ISERROR(VLOOKUP(CONCATENATE($A157,"_",AB$2),'Reference data SID'!$B:$M,12,FALSE)),"",VLOOKUP(CONCATENATE($A157,"_",AB$2),'Reference data SID'!$B:$M,12,FALSE))</f>
        <v/>
      </c>
      <c r="AC157" s="16" t="str">
        <f>IF(ISERROR(VLOOKUP(CONCATENATE($A157,"_",AC$2),'Reference data SID'!$B:$M,12,FALSE)),"",VLOOKUP(CONCATENATE($A157,"_",AC$2),'Reference data SID'!$B:$M,12,FALSE))</f>
        <v/>
      </c>
      <c r="AD157" s="16" t="str">
        <f>IF(ISERROR(VLOOKUP(CONCATENATE($A157,"_",AD$2),'Reference data SID'!$B:$M,12,FALSE)),"",VLOOKUP(CONCATENATE($A157,"_",AD$2),'Reference data SID'!$B:$M,12,FALSE))</f>
        <v/>
      </c>
      <c r="AE157" s="16" t="str">
        <f>IF(ISERROR(VLOOKUP(CONCATENATE($A157,"_",AE$2),'Reference data SID'!$B:$M,12,FALSE)),"",VLOOKUP(CONCATENATE($A157,"_",AE$2),'Reference data SID'!$B:$M,12,FALSE))</f>
        <v/>
      </c>
      <c r="AF157" s="16" t="str">
        <f>IF(ISERROR(VLOOKUP(CONCATENATE($A157,"_",AF$2),'Reference data SID'!$B:$M,12,FALSE)),"",VLOOKUP(CONCATENATE($A157,"_",AF$2),'Reference data SID'!$B:$M,12,FALSE))</f>
        <v/>
      </c>
      <c r="AG157" s="16" t="str">
        <f>IF(ISERROR(VLOOKUP(CONCATENATE($A157,"_",AG$2),'Reference data SID'!$B:$M,12,FALSE)),"",VLOOKUP(CONCATENATE($A157,"_",AG$2),'Reference data SID'!$B:$M,12,FALSE))</f>
        <v/>
      </c>
      <c r="AH157" s="16" t="str">
        <f>IF(ISERROR(VLOOKUP(CONCATENATE($A157,"_",AH$2),'Reference data SID'!$B:$M,12,FALSE)),"",VLOOKUP(CONCATENATE($A157,"_",AH$2),'Reference data SID'!$B:$M,12,FALSE))</f>
        <v/>
      </c>
      <c r="AI157" s="16" t="str">
        <f>IF(ISERROR(VLOOKUP(CONCATENATE($A157,"_",AI$2),'Reference data SID'!$B:$M,12,FALSE)),"",VLOOKUP(CONCATENATE($A157,"_",AI$2),'Reference data SID'!$B:$M,12,FALSE))</f>
        <v/>
      </c>
      <c r="AJ157" s="16" t="str">
        <f>IF(ISERROR(VLOOKUP(CONCATENATE($A157,"_",AJ$2),'Reference data SID'!$B:$M,12,FALSE)),"",VLOOKUP(CONCATENATE($A157,"_",AJ$2),'Reference data SID'!$B:$M,12,FALSE))</f>
        <v/>
      </c>
      <c r="AK157" s="16" t="str">
        <f>IF(ISERROR(VLOOKUP(CONCATENATE($A157,"_",AK$2),'Reference data SID'!$B:$M,12,FALSE)),"",VLOOKUP(CONCATENATE($A157,"_",AK$2),'Reference data SID'!$B:$M,12,FALSE))</f>
        <v/>
      </c>
      <c r="AL157" s="16" t="str">
        <f>IF(ISERROR(VLOOKUP(CONCATENATE($A157,"_",AL$2),'Reference data SID'!$B:$M,12,FALSE)),"",VLOOKUP(CONCATENATE($A157,"_",AL$2),'Reference data SID'!$B:$M,12,FALSE))</f>
        <v/>
      </c>
      <c r="AM157" s="16" t="str">
        <f>IF(ISERROR(VLOOKUP(CONCATENATE($A157,"_",AM$2),'Reference data SID'!$B:$M,12,FALSE)),"",VLOOKUP(CONCATENATE($A157,"_",AM$2),'Reference data SID'!$B:$M,12,FALSE))</f>
        <v/>
      </c>
      <c r="AN157" s="16" t="str">
        <f>IF(ISERROR(VLOOKUP(CONCATENATE($A157,"_",AN$2),'Reference data SID'!$B:$M,12,FALSE)),"",VLOOKUP(CONCATENATE($A157,"_",AN$2),'Reference data SID'!$B:$M,12,FALSE))</f>
        <v/>
      </c>
      <c r="AO157" s="16" t="str">
        <f>IF(ISERROR(VLOOKUP(CONCATENATE($A157,"_",AO$2),'Reference data SID'!$B:$M,12,FALSE)),"",VLOOKUP(CONCATENATE($A157,"_",AO$2),'Reference data SID'!$B:$M,12,FALSE))</f>
        <v/>
      </c>
      <c r="AP157" s="16" t="str">
        <f>IF(ISERROR(VLOOKUP(CONCATENATE($A157,"_",AP$2),'Reference data SID'!$B:$M,12,FALSE)),"",VLOOKUP(CONCATENATE($A157,"_",AP$2),'Reference data SID'!$B:$M,12,FALSE))</f>
        <v/>
      </c>
      <c r="AQ157" s="16" t="str">
        <f>IF(ISERROR(VLOOKUP(CONCATENATE($A157,"_",AQ$2),'Reference data SID'!$B:$M,12,FALSE)),"",VLOOKUP(CONCATENATE($A157,"_",AQ$2),'Reference data SID'!$B:$M,12,FALSE))</f>
        <v/>
      </c>
      <c r="AR157" s="16" t="str">
        <f>IF(ISERROR(VLOOKUP(CONCATENATE($A157,"_",AR$2),'Reference data SID'!$B:$M,12,FALSE)),"",VLOOKUP(CONCATENATE($A157,"_",AR$2),'Reference data SID'!$B:$M,12,FALSE))</f>
        <v/>
      </c>
      <c r="AS157" s="16" t="str">
        <f>IF(ISERROR(VLOOKUP(CONCATENATE($A157,"_",AS$2),'Reference data SID'!$B:$M,12,FALSE)),"",VLOOKUP(CONCATENATE($A157,"_",AS$2),'Reference data SID'!$B:$M,12,FALSE))</f>
        <v/>
      </c>
      <c r="AT157" s="16" t="str">
        <f>IF(ISERROR(VLOOKUP(CONCATENATE($A157,"_",AT$2),'Reference data SID'!$B:$M,12,FALSE)),"",VLOOKUP(CONCATENATE($A157,"_",AT$2),'Reference data SID'!$B:$M,12,FALSE))</f>
        <v/>
      </c>
    </row>
    <row r="158" spans="1:46" x14ac:dyDescent="0.25">
      <c r="A158">
        <v>154</v>
      </c>
      <c r="B158" s="16" t="str">
        <f>IF(ISERROR(VLOOKUP(CONCATENATE($A158,"_",B$2),'Reference data SID'!$B:$M,12,FALSE)),"",VLOOKUP(CONCATENATE($A158,"_",B$2),'Reference data SID'!$B:$M,12,FALSE))</f>
        <v/>
      </c>
      <c r="C158" s="16" t="str">
        <f>IF(ISERROR(VLOOKUP(CONCATENATE($A158,"_",C$2),'Reference data SID'!$B:$M,12,FALSE)),"",VLOOKUP(CONCATENATE($A158,"_",C$2),'Reference data SID'!$B:$M,12,FALSE))</f>
        <v/>
      </c>
      <c r="D158" s="16" t="str">
        <f>IF(ISERROR(VLOOKUP(CONCATENATE($A158,"_",D$2),'Reference data SID'!$B:$M,12,FALSE)),"",VLOOKUP(CONCATENATE($A158,"_",D$2),'Reference data SID'!$B:$M,12,FALSE))</f>
        <v/>
      </c>
      <c r="E158" s="16" t="str">
        <f>IF(ISERROR(VLOOKUP(CONCATENATE($A158,"_",E$2),'Reference data SID'!$B:$M,12,FALSE)),"",VLOOKUP(CONCATENATE($A158,"_",E$2),'Reference data SID'!$B:$M,12,FALSE))</f>
        <v/>
      </c>
      <c r="F158" s="16" t="str">
        <f>IF(ISERROR(VLOOKUP(CONCATENATE($A158,"_",F$2),'Reference data SID'!$B:$M,12,FALSE)),"",VLOOKUP(CONCATENATE($A158,"_",F$2),'Reference data SID'!$B:$M,12,FALSE))</f>
        <v/>
      </c>
      <c r="G158" s="16" t="str">
        <f>IF(ISERROR(VLOOKUP(CONCATENATE($A158,"_",G$2),'Reference data SID'!$B:$M,12,FALSE)),"",VLOOKUP(CONCATENATE($A158,"_",G$2),'Reference data SID'!$B:$M,12,FALSE))</f>
        <v/>
      </c>
      <c r="H158" s="16" t="str">
        <f>IF(ISERROR(VLOOKUP(CONCATENATE($A158,"_",H$2),'Reference data SID'!$B:$M,12,FALSE)),"",VLOOKUP(CONCATENATE($A158,"_",H$2),'Reference data SID'!$B:$M,12,FALSE))</f>
        <v/>
      </c>
      <c r="I158" s="16" t="str">
        <f>IF(ISERROR(VLOOKUP(CONCATENATE($A158,"_",I$2),'Reference data SID'!$B:$M,12,FALSE)),"",VLOOKUP(CONCATENATE($A158,"_",I$2),'Reference data SID'!$B:$M,12,FALSE))</f>
        <v/>
      </c>
      <c r="J158" s="16" t="str">
        <f>IF(ISERROR(VLOOKUP(CONCATENATE($A158,"_",J$2),'Reference data SID'!$B:$M,12,FALSE)),"",VLOOKUP(CONCATENATE($A158,"_",J$2),'Reference data SID'!$B:$M,12,FALSE))</f>
        <v/>
      </c>
      <c r="K158" s="16" t="str">
        <f>IF(ISERROR(VLOOKUP(CONCATENATE($A158,"_",K$2),'Reference data SID'!$B:$M,12,FALSE)),"",VLOOKUP(CONCATENATE($A158,"_",K$2),'Reference data SID'!$B:$M,12,FALSE))</f>
        <v/>
      </c>
      <c r="L158" s="16" t="str">
        <f>IF(ISERROR(VLOOKUP(CONCATENATE($A158,"_",L$2),'Reference data SID'!$B:$M,12,FALSE)),"",VLOOKUP(CONCATENATE($A158,"_",L$2),'Reference data SID'!$B:$M,12,FALSE))</f>
        <v/>
      </c>
      <c r="M158" s="16" t="str">
        <f>IF(ISERROR(VLOOKUP(CONCATENATE($A158,"_",M$2),'Reference data SID'!$B:$M,12,FALSE)),"",VLOOKUP(CONCATENATE($A158,"_",M$2),'Reference data SID'!$B:$M,12,FALSE))</f>
        <v/>
      </c>
      <c r="N158" s="16" t="str">
        <f>IF(ISERROR(VLOOKUP(CONCATENATE($A158,"_",N$2),'Reference data SID'!$B:$M,12,FALSE)),"",VLOOKUP(CONCATENATE($A158,"_",N$2),'Reference data SID'!$B:$M,12,FALSE))</f>
        <v/>
      </c>
      <c r="O158" s="16" t="str">
        <f>IF(ISERROR(VLOOKUP(CONCATENATE($A158,"_",O$2),'Reference data SID'!$B:$M,12,FALSE)),"",VLOOKUP(CONCATENATE($A158,"_",O$2),'Reference data SID'!$B:$M,12,FALSE))</f>
        <v/>
      </c>
      <c r="P158" s="16" t="str">
        <f>IF(ISERROR(VLOOKUP(CONCATENATE($A158,"_",P$2),'Reference data SID'!$B:$M,12,FALSE)),"",VLOOKUP(CONCATENATE($A158,"_",P$2),'Reference data SID'!$B:$M,12,FALSE))</f>
        <v/>
      </c>
      <c r="Q158" s="16" t="str">
        <f>IF(ISERROR(VLOOKUP(CONCATENATE($A158,"_",Q$2),'Reference data SID'!$B:$M,12,FALSE)),"",VLOOKUP(CONCATENATE($A158,"_",Q$2),'Reference data SID'!$B:$M,12,FALSE))</f>
        <v/>
      </c>
      <c r="R158" s="16" t="str">
        <f>IF(ISERROR(VLOOKUP(CONCATENATE($A158,"_",R$2),'Reference data SID'!$B:$M,12,FALSE)),"",VLOOKUP(CONCATENATE($A158,"_",R$2),'Reference data SID'!$B:$M,12,FALSE))</f>
        <v/>
      </c>
      <c r="S158" s="16" t="str">
        <f>IF(ISERROR(VLOOKUP(CONCATENATE($A158,"_",S$2),'Reference data SID'!$B:$M,12,FALSE)),"",VLOOKUP(CONCATENATE($A158,"_",S$2),'Reference data SID'!$B:$M,12,FALSE))</f>
        <v/>
      </c>
      <c r="T158" s="16" t="str">
        <f>IF(ISERROR(VLOOKUP(CONCATENATE($A158,"_",T$2),'Reference data SID'!$B:$M,12,FALSE)),"",VLOOKUP(CONCATENATE($A158,"_",T$2),'Reference data SID'!$B:$M,12,FALSE))</f>
        <v/>
      </c>
      <c r="U158" s="16" t="str">
        <f>IF(ISERROR(VLOOKUP(CONCATENATE($A158,"_",U$2),'Reference data SID'!$B:$M,12,FALSE)),"",VLOOKUP(CONCATENATE($A158,"_",U$2),'Reference data SID'!$B:$M,12,FALSE))</f>
        <v/>
      </c>
      <c r="V158" s="16" t="str">
        <f>IF(ISERROR(VLOOKUP(CONCATENATE($A158,"_",V$2),'Reference data SID'!$B:$M,12,FALSE)),"",VLOOKUP(CONCATENATE($A158,"_",V$2),'Reference data SID'!$B:$M,12,FALSE))</f>
        <v/>
      </c>
      <c r="W158" s="16" t="str">
        <f>IF(ISERROR(VLOOKUP(CONCATENATE($A158,"_",W$2),'Reference data SID'!$B:$M,12,FALSE)),"",VLOOKUP(CONCATENATE($A158,"_",W$2),'Reference data SID'!$B:$M,12,FALSE))</f>
        <v/>
      </c>
      <c r="X158" s="16" t="str">
        <f>IF(ISERROR(VLOOKUP(CONCATENATE($A158,"_",X$2),'Reference data SID'!$B:$M,12,FALSE)),"",VLOOKUP(CONCATENATE($A158,"_",X$2),'Reference data SID'!$B:$M,12,FALSE))</f>
        <v/>
      </c>
      <c r="Y158" s="17" t="str">
        <f>IF(ISERROR(VLOOKUP(CONCATENATE($A158,"_",Y$2),'Reference data SID'!$B:$M,12,FALSE)),"",VLOOKUP(CONCATENATE($A158,"_",Y$2),'Reference data SID'!$B:$M,12,FALSE))</f>
        <v>-</v>
      </c>
      <c r="Z158" s="16" t="str">
        <f>IF(ISERROR(VLOOKUP(CONCATENATE($A158,"_",Z$2),'Reference data SID'!$B:$M,12,FALSE)),"",VLOOKUP(CONCATENATE($A158,"_",Z$2),'Reference data SID'!$B:$M,12,FALSE))</f>
        <v/>
      </c>
      <c r="AA158" s="16" t="str">
        <f>IF(ISERROR(VLOOKUP(CONCATENATE($A158,"_",AA$2),'Reference data SID'!$B:$M,12,FALSE)),"",VLOOKUP(CONCATENATE($A158,"_",AA$2),'Reference data SID'!$B:$M,12,FALSE))</f>
        <v/>
      </c>
      <c r="AB158" s="16" t="str">
        <f>IF(ISERROR(VLOOKUP(CONCATENATE($A158,"_",AB$2),'Reference data SID'!$B:$M,12,FALSE)),"",VLOOKUP(CONCATENATE($A158,"_",AB$2),'Reference data SID'!$B:$M,12,FALSE))</f>
        <v/>
      </c>
      <c r="AC158" s="16" t="str">
        <f>IF(ISERROR(VLOOKUP(CONCATENATE($A158,"_",AC$2),'Reference data SID'!$B:$M,12,FALSE)),"",VLOOKUP(CONCATENATE($A158,"_",AC$2),'Reference data SID'!$B:$M,12,FALSE))</f>
        <v/>
      </c>
      <c r="AD158" s="16" t="str">
        <f>IF(ISERROR(VLOOKUP(CONCATENATE($A158,"_",AD$2),'Reference data SID'!$B:$M,12,FALSE)),"",VLOOKUP(CONCATENATE($A158,"_",AD$2),'Reference data SID'!$B:$M,12,FALSE))</f>
        <v/>
      </c>
      <c r="AE158" s="16" t="str">
        <f>IF(ISERROR(VLOOKUP(CONCATENATE($A158,"_",AE$2),'Reference data SID'!$B:$M,12,FALSE)),"",VLOOKUP(CONCATENATE($A158,"_",AE$2),'Reference data SID'!$B:$M,12,FALSE))</f>
        <v/>
      </c>
      <c r="AF158" s="16" t="str">
        <f>IF(ISERROR(VLOOKUP(CONCATENATE($A158,"_",AF$2),'Reference data SID'!$B:$M,12,FALSE)),"",VLOOKUP(CONCATENATE($A158,"_",AF$2),'Reference data SID'!$B:$M,12,FALSE))</f>
        <v/>
      </c>
      <c r="AG158" s="16" t="str">
        <f>IF(ISERROR(VLOOKUP(CONCATENATE($A158,"_",AG$2),'Reference data SID'!$B:$M,12,FALSE)),"",VLOOKUP(CONCATENATE($A158,"_",AG$2),'Reference data SID'!$B:$M,12,FALSE))</f>
        <v/>
      </c>
      <c r="AH158" s="16" t="str">
        <f>IF(ISERROR(VLOOKUP(CONCATENATE($A158,"_",AH$2),'Reference data SID'!$B:$M,12,FALSE)),"",VLOOKUP(CONCATENATE($A158,"_",AH$2),'Reference data SID'!$B:$M,12,FALSE))</f>
        <v/>
      </c>
      <c r="AI158" s="16" t="str">
        <f>IF(ISERROR(VLOOKUP(CONCATENATE($A158,"_",AI$2),'Reference data SID'!$B:$M,12,FALSE)),"",VLOOKUP(CONCATENATE($A158,"_",AI$2),'Reference data SID'!$B:$M,12,FALSE))</f>
        <v/>
      </c>
      <c r="AJ158" s="16" t="str">
        <f>IF(ISERROR(VLOOKUP(CONCATENATE($A158,"_",AJ$2),'Reference data SID'!$B:$M,12,FALSE)),"",VLOOKUP(CONCATENATE($A158,"_",AJ$2),'Reference data SID'!$B:$M,12,FALSE))</f>
        <v/>
      </c>
      <c r="AK158" s="16" t="str">
        <f>IF(ISERROR(VLOOKUP(CONCATENATE($A158,"_",AK$2),'Reference data SID'!$B:$M,12,FALSE)),"",VLOOKUP(CONCATENATE($A158,"_",AK$2),'Reference data SID'!$B:$M,12,FALSE))</f>
        <v/>
      </c>
      <c r="AL158" s="16" t="str">
        <f>IF(ISERROR(VLOOKUP(CONCATENATE($A158,"_",AL$2),'Reference data SID'!$B:$M,12,FALSE)),"",VLOOKUP(CONCATENATE($A158,"_",AL$2),'Reference data SID'!$B:$M,12,FALSE))</f>
        <v/>
      </c>
      <c r="AM158" s="16" t="str">
        <f>IF(ISERROR(VLOOKUP(CONCATENATE($A158,"_",AM$2),'Reference data SID'!$B:$M,12,FALSE)),"",VLOOKUP(CONCATENATE($A158,"_",AM$2),'Reference data SID'!$B:$M,12,FALSE))</f>
        <v/>
      </c>
      <c r="AN158" s="16" t="str">
        <f>IF(ISERROR(VLOOKUP(CONCATENATE($A158,"_",AN$2),'Reference data SID'!$B:$M,12,FALSE)),"",VLOOKUP(CONCATENATE($A158,"_",AN$2),'Reference data SID'!$B:$M,12,FALSE))</f>
        <v/>
      </c>
      <c r="AO158" s="16" t="str">
        <f>IF(ISERROR(VLOOKUP(CONCATENATE($A158,"_",AO$2),'Reference data SID'!$B:$M,12,FALSE)),"",VLOOKUP(CONCATENATE($A158,"_",AO$2),'Reference data SID'!$B:$M,12,FALSE))</f>
        <v/>
      </c>
      <c r="AP158" s="16" t="str">
        <f>IF(ISERROR(VLOOKUP(CONCATENATE($A158,"_",AP$2),'Reference data SID'!$B:$M,12,FALSE)),"",VLOOKUP(CONCATENATE($A158,"_",AP$2),'Reference data SID'!$B:$M,12,FALSE))</f>
        <v/>
      </c>
      <c r="AQ158" s="16" t="str">
        <f>IF(ISERROR(VLOOKUP(CONCATENATE($A158,"_",AQ$2),'Reference data SID'!$B:$M,12,FALSE)),"",VLOOKUP(CONCATENATE($A158,"_",AQ$2),'Reference data SID'!$B:$M,12,FALSE))</f>
        <v/>
      </c>
      <c r="AR158" s="16" t="str">
        <f>IF(ISERROR(VLOOKUP(CONCATENATE($A158,"_",AR$2),'Reference data SID'!$B:$M,12,FALSE)),"",VLOOKUP(CONCATENATE($A158,"_",AR$2),'Reference data SID'!$B:$M,12,FALSE))</f>
        <v/>
      </c>
      <c r="AS158" s="16" t="str">
        <f>IF(ISERROR(VLOOKUP(CONCATENATE($A158,"_",AS$2),'Reference data SID'!$B:$M,12,FALSE)),"",VLOOKUP(CONCATENATE($A158,"_",AS$2),'Reference data SID'!$B:$M,12,FALSE))</f>
        <v/>
      </c>
      <c r="AT158" s="16" t="str">
        <f>IF(ISERROR(VLOOKUP(CONCATENATE($A158,"_",AT$2),'Reference data SID'!$B:$M,12,FALSE)),"",VLOOKUP(CONCATENATE($A158,"_",AT$2),'Reference data SID'!$B:$M,12,FALSE))</f>
        <v/>
      </c>
    </row>
    <row r="159" spans="1:46" x14ac:dyDescent="0.25">
      <c r="A159">
        <v>155</v>
      </c>
      <c r="B159" s="16" t="str">
        <f>IF(ISERROR(VLOOKUP(CONCATENATE($A159,"_",B$2),'Reference data SID'!$B:$M,12,FALSE)),"",VLOOKUP(CONCATENATE($A159,"_",B$2),'Reference data SID'!$B:$M,12,FALSE))</f>
        <v/>
      </c>
      <c r="C159" s="16" t="str">
        <f>IF(ISERROR(VLOOKUP(CONCATENATE($A159,"_",C$2),'Reference data SID'!$B:$M,12,FALSE)),"",VLOOKUP(CONCATENATE($A159,"_",C$2),'Reference data SID'!$B:$M,12,FALSE))</f>
        <v/>
      </c>
      <c r="D159" s="16" t="str">
        <f>IF(ISERROR(VLOOKUP(CONCATENATE($A159,"_",D$2),'Reference data SID'!$B:$M,12,FALSE)),"",VLOOKUP(CONCATENATE($A159,"_",D$2),'Reference data SID'!$B:$M,12,FALSE))</f>
        <v/>
      </c>
      <c r="E159" s="16" t="str">
        <f>IF(ISERROR(VLOOKUP(CONCATENATE($A159,"_",E$2),'Reference data SID'!$B:$M,12,FALSE)),"",VLOOKUP(CONCATENATE($A159,"_",E$2),'Reference data SID'!$B:$M,12,FALSE))</f>
        <v/>
      </c>
      <c r="F159" s="16" t="str">
        <f>IF(ISERROR(VLOOKUP(CONCATENATE($A159,"_",F$2),'Reference data SID'!$B:$M,12,FALSE)),"",VLOOKUP(CONCATENATE($A159,"_",F$2),'Reference data SID'!$B:$M,12,FALSE))</f>
        <v/>
      </c>
      <c r="G159" s="16" t="str">
        <f>IF(ISERROR(VLOOKUP(CONCATENATE($A159,"_",G$2),'Reference data SID'!$B:$M,12,FALSE)),"",VLOOKUP(CONCATENATE($A159,"_",G$2),'Reference data SID'!$B:$M,12,FALSE))</f>
        <v/>
      </c>
      <c r="H159" s="16" t="str">
        <f>IF(ISERROR(VLOOKUP(CONCATENATE($A159,"_",H$2),'Reference data SID'!$B:$M,12,FALSE)),"",VLOOKUP(CONCATENATE($A159,"_",H$2),'Reference data SID'!$B:$M,12,FALSE))</f>
        <v/>
      </c>
      <c r="I159" s="16" t="str">
        <f>IF(ISERROR(VLOOKUP(CONCATENATE($A159,"_",I$2),'Reference data SID'!$B:$M,12,FALSE)),"",VLOOKUP(CONCATENATE($A159,"_",I$2),'Reference data SID'!$B:$M,12,FALSE))</f>
        <v/>
      </c>
      <c r="J159" s="16" t="str">
        <f>IF(ISERROR(VLOOKUP(CONCATENATE($A159,"_",J$2),'Reference data SID'!$B:$M,12,FALSE)),"",VLOOKUP(CONCATENATE($A159,"_",J$2),'Reference data SID'!$B:$M,12,FALSE))</f>
        <v/>
      </c>
      <c r="K159" s="16" t="str">
        <f>IF(ISERROR(VLOOKUP(CONCATENATE($A159,"_",K$2),'Reference data SID'!$B:$M,12,FALSE)),"",VLOOKUP(CONCATENATE($A159,"_",K$2),'Reference data SID'!$B:$M,12,FALSE))</f>
        <v/>
      </c>
      <c r="L159" s="16" t="str">
        <f>IF(ISERROR(VLOOKUP(CONCATENATE($A159,"_",L$2),'Reference data SID'!$B:$M,12,FALSE)),"",VLOOKUP(CONCATENATE($A159,"_",L$2),'Reference data SID'!$B:$M,12,FALSE))</f>
        <v/>
      </c>
      <c r="M159" s="16" t="str">
        <f>IF(ISERROR(VLOOKUP(CONCATENATE($A159,"_",M$2),'Reference data SID'!$B:$M,12,FALSE)),"",VLOOKUP(CONCATENATE($A159,"_",M$2),'Reference data SID'!$B:$M,12,FALSE))</f>
        <v/>
      </c>
      <c r="N159" s="16" t="str">
        <f>IF(ISERROR(VLOOKUP(CONCATENATE($A159,"_",N$2),'Reference data SID'!$B:$M,12,FALSE)),"",VLOOKUP(CONCATENATE($A159,"_",N$2),'Reference data SID'!$B:$M,12,FALSE))</f>
        <v/>
      </c>
      <c r="O159" s="16" t="str">
        <f>IF(ISERROR(VLOOKUP(CONCATENATE($A159,"_",O$2),'Reference data SID'!$B:$M,12,FALSE)),"",VLOOKUP(CONCATENATE($A159,"_",O$2),'Reference data SID'!$B:$M,12,FALSE))</f>
        <v/>
      </c>
      <c r="P159" s="16" t="str">
        <f>IF(ISERROR(VLOOKUP(CONCATENATE($A159,"_",P$2),'Reference data SID'!$B:$M,12,FALSE)),"",VLOOKUP(CONCATENATE($A159,"_",P$2),'Reference data SID'!$B:$M,12,FALSE))</f>
        <v/>
      </c>
      <c r="Q159" s="16" t="str">
        <f>IF(ISERROR(VLOOKUP(CONCATENATE($A159,"_",Q$2),'Reference data SID'!$B:$M,12,FALSE)),"",VLOOKUP(CONCATENATE($A159,"_",Q$2),'Reference data SID'!$B:$M,12,FALSE))</f>
        <v/>
      </c>
      <c r="R159" s="16" t="str">
        <f>IF(ISERROR(VLOOKUP(CONCATENATE($A159,"_",R$2),'Reference data SID'!$B:$M,12,FALSE)),"",VLOOKUP(CONCATENATE($A159,"_",R$2),'Reference data SID'!$B:$M,12,FALSE))</f>
        <v/>
      </c>
      <c r="S159" s="16" t="str">
        <f>IF(ISERROR(VLOOKUP(CONCATENATE($A159,"_",S$2),'Reference data SID'!$B:$M,12,FALSE)),"",VLOOKUP(CONCATENATE($A159,"_",S$2),'Reference data SID'!$B:$M,12,FALSE))</f>
        <v/>
      </c>
      <c r="T159" s="16" t="str">
        <f>IF(ISERROR(VLOOKUP(CONCATENATE($A159,"_",T$2),'Reference data SID'!$B:$M,12,FALSE)),"",VLOOKUP(CONCATENATE($A159,"_",T$2),'Reference data SID'!$B:$M,12,FALSE))</f>
        <v/>
      </c>
      <c r="U159" s="16" t="str">
        <f>IF(ISERROR(VLOOKUP(CONCATENATE($A159,"_",U$2),'Reference data SID'!$B:$M,12,FALSE)),"",VLOOKUP(CONCATENATE($A159,"_",U$2),'Reference data SID'!$B:$M,12,FALSE))</f>
        <v/>
      </c>
      <c r="V159" s="16" t="str">
        <f>IF(ISERROR(VLOOKUP(CONCATENATE($A159,"_",V$2),'Reference data SID'!$B:$M,12,FALSE)),"",VLOOKUP(CONCATENATE($A159,"_",V$2),'Reference data SID'!$B:$M,12,FALSE))</f>
        <v/>
      </c>
      <c r="W159" s="16" t="str">
        <f>IF(ISERROR(VLOOKUP(CONCATENATE($A159,"_",W$2),'Reference data SID'!$B:$M,12,FALSE)),"",VLOOKUP(CONCATENATE($A159,"_",W$2),'Reference data SID'!$B:$M,12,FALSE))</f>
        <v/>
      </c>
      <c r="X159" s="16" t="str">
        <f>IF(ISERROR(VLOOKUP(CONCATENATE($A159,"_",X$2),'Reference data SID'!$B:$M,12,FALSE)),"",VLOOKUP(CONCATENATE($A159,"_",X$2),'Reference data SID'!$B:$M,12,FALSE))</f>
        <v/>
      </c>
      <c r="Y159" s="17" t="str">
        <f>IF(ISERROR(VLOOKUP(CONCATENATE($A159,"_",Y$2),'Reference data SID'!$B:$M,12,FALSE)),"",VLOOKUP(CONCATENATE($A159,"_",Y$2),'Reference data SID'!$B:$M,12,FALSE))</f>
        <v>-</v>
      </c>
      <c r="Z159" s="16" t="str">
        <f>IF(ISERROR(VLOOKUP(CONCATENATE($A159,"_",Z$2),'Reference data SID'!$B:$M,12,FALSE)),"",VLOOKUP(CONCATENATE($A159,"_",Z$2),'Reference data SID'!$B:$M,12,FALSE))</f>
        <v/>
      </c>
      <c r="AA159" s="16" t="str">
        <f>IF(ISERROR(VLOOKUP(CONCATENATE($A159,"_",AA$2),'Reference data SID'!$B:$M,12,FALSE)),"",VLOOKUP(CONCATENATE($A159,"_",AA$2),'Reference data SID'!$B:$M,12,FALSE))</f>
        <v/>
      </c>
      <c r="AB159" s="16" t="str">
        <f>IF(ISERROR(VLOOKUP(CONCATENATE($A159,"_",AB$2),'Reference data SID'!$B:$M,12,FALSE)),"",VLOOKUP(CONCATENATE($A159,"_",AB$2),'Reference data SID'!$B:$M,12,FALSE))</f>
        <v/>
      </c>
      <c r="AC159" s="16" t="str">
        <f>IF(ISERROR(VLOOKUP(CONCATENATE($A159,"_",AC$2),'Reference data SID'!$B:$M,12,FALSE)),"",VLOOKUP(CONCATENATE($A159,"_",AC$2),'Reference data SID'!$B:$M,12,FALSE))</f>
        <v/>
      </c>
      <c r="AD159" s="16" t="str">
        <f>IF(ISERROR(VLOOKUP(CONCATENATE($A159,"_",AD$2),'Reference data SID'!$B:$M,12,FALSE)),"",VLOOKUP(CONCATENATE($A159,"_",AD$2),'Reference data SID'!$B:$M,12,FALSE))</f>
        <v/>
      </c>
      <c r="AE159" s="16" t="str">
        <f>IF(ISERROR(VLOOKUP(CONCATENATE($A159,"_",AE$2),'Reference data SID'!$B:$M,12,FALSE)),"",VLOOKUP(CONCATENATE($A159,"_",AE$2),'Reference data SID'!$B:$M,12,FALSE))</f>
        <v/>
      </c>
      <c r="AF159" s="16" t="str">
        <f>IF(ISERROR(VLOOKUP(CONCATENATE($A159,"_",AF$2),'Reference data SID'!$B:$M,12,FALSE)),"",VLOOKUP(CONCATENATE($A159,"_",AF$2),'Reference data SID'!$B:$M,12,FALSE))</f>
        <v/>
      </c>
      <c r="AG159" s="16" t="str">
        <f>IF(ISERROR(VLOOKUP(CONCATENATE($A159,"_",AG$2),'Reference data SID'!$B:$M,12,FALSE)),"",VLOOKUP(CONCATENATE($A159,"_",AG$2),'Reference data SID'!$B:$M,12,FALSE))</f>
        <v/>
      </c>
      <c r="AH159" s="16" t="str">
        <f>IF(ISERROR(VLOOKUP(CONCATENATE($A159,"_",AH$2),'Reference data SID'!$B:$M,12,FALSE)),"",VLOOKUP(CONCATENATE($A159,"_",AH$2),'Reference data SID'!$B:$M,12,FALSE))</f>
        <v/>
      </c>
      <c r="AI159" s="16" t="str">
        <f>IF(ISERROR(VLOOKUP(CONCATENATE($A159,"_",AI$2),'Reference data SID'!$B:$M,12,FALSE)),"",VLOOKUP(CONCATENATE($A159,"_",AI$2),'Reference data SID'!$B:$M,12,FALSE))</f>
        <v/>
      </c>
      <c r="AJ159" s="16" t="str">
        <f>IF(ISERROR(VLOOKUP(CONCATENATE($A159,"_",AJ$2),'Reference data SID'!$B:$M,12,FALSE)),"",VLOOKUP(CONCATENATE($A159,"_",AJ$2),'Reference data SID'!$B:$M,12,FALSE))</f>
        <v/>
      </c>
      <c r="AK159" s="16" t="str">
        <f>IF(ISERROR(VLOOKUP(CONCATENATE($A159,"_",AK$2),'Reference data SID'!$B:$M,12,FALSE)),"",VLOOKUP(CONCATENATE($A159,"_",AK$2),'Reference data SID'!$B:$M,12,FALSE))</f>
        <v/>
      </c>
      <c r="AL159" s="16" t="str">
        <f>IF(ISERROR(VLOOKUP(CONCATENATE($A159,"_",AL$2),'Reference data SID'!$B:$M,12,FALSE)),"",VLOOKUP(CONCATENATE($A159,"_",AL$2),'Reference data SID'!$B:$M,12,FALSE))</f>
        <v/>
      </c>
      <c r="AM159" s="16" t="str">
        <f>IF(ISERROR(VLOOKUP(CONCATENATE($A159,"_",AM$2),'Reference data SID'!$B:$M,12,FALSE)),"",VLOOKUP(CONCATENATE($A159,"_",AM$2),'Reference data SID'!$B:$M,12,FALSE))</f>
        <v/>
      </c>
      <c r="AN159" s="16" t="str">
        <f>IF(ISERROR(VLOOKUP(CONCATENATE($A159,"_",AN$2),'Reference data SID'!$B:$M,12,FALSE)),"",VLOOKUP(CONCATENATE($A159,"_",AN$2),'Reference data SID'!$B:$M,12,FALSE))</f>
        <v/>
      </c>
      <c r="AO159" s="16" t="str">
        <f>IF(ISERROR(VLOOKUP(CONCATENATE($A159,"_",AO$2),'Reference data SID'!$B:$M,12,FALSE)),"",VLOOKUP(CONCATENATE($A159,"_",AO$2),'Reference data SID'!$B:$M,12,FALSE))</f>
        <v/>
      </c>
      <c r="AP159" s="16" t="str">
        <f>IF(ISERROR(VLOOKUP(CONCATENATE($A159,"_",AP$2),'Reference data SID'!$B:$M,12,FALSE)),"",VLOOKUP(CONCATENATE($A159,"_",AP$2),'Reference data SID'!$B:$M,12,FALSE))</f>
        <v/>
      </c>
      <c r="AQ159" s="16" t="str">
        <f>IF(ISERROR(VLOOKUP(CONCATENATE($A159,"_",AQ$2),'Reference data SID'!$B:$M,12,FALSE)),"",VLOOKUP(CONCATENATE($A159,"_",AQ$2),'Reference data SID'!$B:$M,12,FALSE))</f>
        <v/>
      </c>
      <c r="AR159" s="16" t="str">
        <f>IF(ISERROR(VLOOKUP(CONCATENATE($A159,"_",AR$2),'Reference data SID'!$B:$M,12,FALSE)),"",VLOOKUP(CONCATENATE($A159,"_",AR$2),'Reference data SID'!$B:$M,12,FALSE))</f>
        <v/>
      </c>
      <c r="AS159" s="16" t="str">
        <f>IF(ISERROR(VLOOKUP(CONCATENATE($A159,"_",AS$2),'Reference data SID'!$B:$M,12,FALSE)),"",VLOOKUP(CONCATENATE($A159,"_",AS$2),'Reference data SID'!$B:$M,12,FALSE))</f>
        <v/>
      </c>
      <c r="AT159" s="16" t="str">
        <f>IF(ISERROR(VLOOKUP(CONCATENATE($A159,"_",AT$2),'Reference data SID'!$B:$M,12,FALSE)),"",VLOOKUP(CONCATENATE($A159,"_",AT$2),'Reference data SID'!$B:$M,12,FALSE))</f>
        <v/>
      </c>
    </row>
    <row r="160" spans="1:46" x14ac:dyDescent="0.25">
      <c r="A160">
        <v>156</v>
      </c>
      <c r="B160" s="16" t="str">
        <f>IF(ISERROR(VLOOKUP(CONCATENATE($A160,"_",B$2),'Reference data SID'!$B:$M,12,FALSE)),"",VLOOKUP(CONCATENATE($A160,"_",B$2),'Reference data SID'!$B:$M,12,FALSE))</f>
        <v/>
      </c>
      <c r="C160" s="16" t="str">
        <f>IF(ISERROR(VLOOKUP(CONCATENATE($A160,"_",C$2),'Reference data SID'!$B:$M,12,FALSE)),"",VLOOKUP(CONCATENATE($A160,"_",C$2),'Reference data SID'!$B:$M,12,FALSE))</f>
        <v/>
      </c>
      <c r="D160" s="16" t="str">
        <f>IF(ISERROR(VLOOKUP(CONCATENATE($A160,"_",D$2),'Reference data SID'!$B:$M,12,FALSE)),"",VLOOKUP(CONCATENATE($A160,"_",D$2),'Reference data SID'!$B:$M,12,FALSE))</f>
        <v/>
      </c>
      <c r="E160" s="16" t="str">
        <f>IF(ISERROR(VLOOKUP(CONCATENATE($A160,"_",E$2),'Reference data SID'!$B:$M,12,FALSE)),"",VLOOKUP(CONCATENATE($A160,"_",E$2),'Reference data SID'!$B:$M,12,FALSE))</f>
        <v/>
      </c>
      <c r="F160" s="16" t="str">
        <f>IF(ISERROR(VLOOKUP(CONCATENATE($A160,"_",F$2),'Reference data SID'!$B:$M,12,FALSE)),"",VLOOKUP(CONCATENATE($A160,"_",F$2),'Reference data SID'!$B:$M,12,FALSE))</f>
        <v/>
      </c>
      <c r="G160" s="16" t="str">
        <f>IF(ISERROR(VLOOKUP(CONCATENATE($A160,"_",G$2),'Reference data SID'!$B:$M,12,FALSE)),"",VLOOKUP(CONCATENATE($A160,"_",G$2),'Reference data SID'!$B:$M,12,FALSE))</f>
        <v/>
      </c>
      <c r="H160" s="16" t="str">
        <f>IF(ISERROR(VLOOKUP(CONCATENATE($A160,"_",H$2),'Reference data SID'!$B:$M,12,FALSE)),"",VLOOKUP(CONCATENATE($A160,"_",H$2),'Reference data SID'!$B:$M,12,FALSE))</f>
        <v/>
      </c>
      <c r="I160" s="16" t="str">
        <f>IF(ISERROR(VLOOKUP(CONCATENATE($A160,"_",I$2),'Reference data SID'!$B:$M,12,FALSE)),"",VLOOKUP(CONCATENATE($A160,"_",I$2),'Reference data SID'!$B:$M,12,FALSE))</f>
        <v/>
      </c>
      <c r="J160" s="16" t="str">
        <f>IF(ISERROR(VLOOKUP(CONCATENATE($A160,"_",J$2),'Reference data SID'!$B:$M,12,FALSE)),"",VLOOKUP(CONCATENATE($A160,"_",J$2),'Reference data SID'!$B:$M,12,FALSE))</f>
        <v/>
      </c>
      <c r="K160" s="16" t="str">
        <f>IF(ISERROR(VLOOKUP(CONCATENATE($A160,"_",K$2),'Reference data SID'!$B:$M,12,FALSE)),"",VLOOKUP(CONCATENATE($A160,"_",K$2),'Reference data SID'!$B:$M,12,FALSE))</f>
        <v/>
      </c>
      <c r="L160" s="16" t="str">
        <f>IF(ISERROR(VLOOKUP(CONCATENATE($A160,"_",L$2),'Reference data SID'!$B:$M,12,FALSE)),"",VLOOKUP(CONCATENATE($A160,"_",L$2),'Reference data SID'!$B:$M,12,FALSE))</f>
        <v/>
      </c>
      <c r="M160" s="16" t="str">
        <f>IF(ISERROR(VLOOKUP(CONCATENATE($A160,"_",M$2),'Reference data SID'!$B:$M,12,FALSE)),"",VLOOKUP(CONCATENATE($A160,"_",M$2),'Reference data SID'!$B:$M,12,FALSE))</f>
        <v/>
      </c>
      <c r="N160" s="16" t="str">
        <f>IF(ISERROR(VLOOKUP(CONCATENATE($A160,"_",N$2),'Reference data SID'!$B:$M,12,FALSE)),"",VLOOKUP(CONCATENATE($A160,"_",N$2),'Reference data SID'!$B:$M,12,FALSE))</f>
        <v/>
      </c>
      <c r="O160" s="16" t="str">
        <f>IF(ISERROR(VLOOKUP(CONCATENATE($A160,"_",O$2),'Reference data SID'!$B:$M,12,FALSE)),"",VLOOKUP(CONCATENATE($A160,"_",O$2),'Reference data SID'!$B:$M,12,FALSE))</f>
        <v/>
      </c>
      <c r="P160" s="16" t="str">
        <f>IF(ISERROR(VLOOKUP(CONCATENATE($A160,"_",P$2),'Reference data SID'!$B:$M,12,FALSE)),"",VLOOKUP(CONCATENATE($A160,"_",P$2),'Reference data SID'!$B:$M,12,FALSE))</f>
        <v/>
      </c>
      <c r="Q160" s="16" t="str">
        <f>IF(ISERROR(VLOOKUP(CONCATENATE($A160,"_",Q$2),'Reference data SID'!$B:$M,12,FALSE)),"",VLOOKUP(CONCATENATE($A160,"_",Q$2),'Reference data SID'!$B:$M,12,FALSE))</f>
        <v/>
      </c>
      <c r="R160" s="16" t="str">
        <f>IF(ISERROR(VLOOKUP(CONCATENATE($A160,"_",R$2),'Reference data SID'!$B:$M,12,FALSE)),"",VLOOKUP(CONCATENATE($A160,"_",R$2),'Reference data SID'!$B:$M,12,FALSE))</f>
        <v/>
      </c>
      <c r="S160" s="16" t="str">
        <f>IF(ISERROR(VLOOKUP(CONCATENATE($A160,"_",S$2),'Reference data SID'!$B:$M,12,FALSE)),"",VLOOKUP(CONCATENATE($A160,"_",S$2),'Reference data SID'!$B:$M,12,FALSE))</f>
        <v/>
      </c>
      <c r="T160" s="16" t="str">
        <f>IF(ISERROR(VLOOKUP(CONCATENATE($A160,"_",T$2),'Reference data SID'!$B:$M,12,FALSE)),"",VLOOKUP(CONCATENATE($A160,"_",T$2),'Reference data SID'!$B:$M,12,FALSE))</f>
        <v/>
      </c>
      <c r="U160" s="16" t="str">
        <f>IF(ISERROR(VLOOKUP(CONCATENATE($A160,"_",U$2),'Reference data SID'!$B:$M,12,FALSE)),"",VLOOKUP(CONCATENATE($A160,"_",U$2),'Reference data SID'!$B:$M,12,FALSE))</f>
        <v/>
      </c>
      <c r="V160" s="16" t="str">
        <f>IF(ISERROR(VLOOKUP(CONCATENATE($A160,"_",V$2),'Reference data SID'!$B:$M,12,FALSE)),"",VLOOKUP(CONCATENATE($A160,"_",V$2),'Reference data SID'!$B:$M,12,FALSE))</f>
        <v/>
      </c>
      <c r="W160" s="16" t="str">
        <f>IF(ISERROR(VLOOKUP(CONCATENATE($A160,"_",W$2),'Reference data SID'!$B:$M,12,FALSE)),"",VLOOKUP(CONCATENATE($A160,"_",W$2),'Reference data SID'!$B:$M,12,FALSE))</f>
        <v/>
      </c>
      <c r="X160" s="16" t="str">
        <f>IF(ISERROR(VLOOKUP(CONCATENATE($A160,"_",X$2),'Reference data SID'!$B:$M,12,FALSE)),"",VLOOKUP(CONCATENATE($A160,"_",X$2),'Reference data SID'!$B:$M,12,FALSE))</f>
        <v/>
      </c>
      <c r="Y160" s="17" t="str">
        <f>IF(ISERROR(VLOOKUP(CONCATENATE($A160,"_",Y$2),'Reference data SID'!$B:$M,12,FALSE)),"",VLOOKUP(CONCATENATE($A160,"_",Y$2),'Reference data SID'!$B:$M,12,FALSE))</f>
        <v>-</v>
      </c>
      <c r="Z160" s="16" t="str">
        <f>IF(ISERROR(VLOOKUP(CONCATENATE($A160,"_",Z$2),'Reference data SID'!$B:$M,12,FALSE)),"",VLOOKUP(CONCATENATE($A160,"_",Z$2),'Reference data SID'!$B:$M,12,FALSE))</f>
        <v/>
      </c>
      <c r="AA160" s="16" t="str">
        <f>IF(ISERROR(VLOOKUP(CONCATENATE($A160,"_",AA$2),'Reference data SID'!$B:$M,12,FALSE)),"",VLOOKUP(CONCATENATE($A160,"_",AA$2),'Reference data SID'!$B:$M,12,FALSE))</f>
        <v/>
      </c>
      <c r="AB160" s="16" t="str">
        <f>IF(ISERROR(VLOOKUP(CONCATENATE($A160,"_",AB$2),'Reference data SID'!$B:$M,12,FALSE)),"",VLOOKUP(CONCATENATE($A160,"_",AB$2),'Reference data SID'!$B:$M,12,FALSE))</f>
        <v/>
      </c>
      <c r="AC160" s="16" t="str">
        <f>IF(ISERROR(VLOOKUP(CONCATENATE($A160,"_",AC$2),'Reference data SID'!$B:$M,12,FALSE)),"",VLOOKUP(CONCATENATE($A160,"_",AC$2),'Reference data SID'!$B:$M,12,FALSE))</f>
        <v/>
      </c>
      <c r="AD160" s="16" t="str">
        <f>IF(ISERROR(VLOOKUP(CONCATENATE($A160,"_",AD$2),'Reference data SID'!$B:$M,12,FALSE)),"",VLOOKUP(CONCATENATE($A160,"_",AD$2),'Reference data SID'!$B:$M,12,FALSE))</f>
        <v/>
      </c>
      <c r="AE160" s="16" t="str">
        <f>IF(ISERROR(VLOOKUP(CONCATENATE($A160,"_",AE$2),'Reference data SID'!$B:$M,12,FALSE)),"",VLOOKUP(CONCATENATE($A160,"_",AE$2),'Reference data SID'!$B:$M,12,FALSE))</f>
        <v/>
      </c>
      <c r="AF160" s="16" t="str">
        <f>IF(ISERROR(VLOOKUP(CONCATENATE($A160,"_",AF$2),'Reference data SID'!$B:$M,12,FALSE)),"",VLOOKUP(CONCATENATE($A160,"_",AF$2),'Reference data SID'!$B:$M,12,FALSE))</f>
        <v/>
      </c>
      <c r="AG160" s="16" t="str">
        <f>IF(ISERROR(VLOOKUP(CONCATENATE($A160,"_",AG$2),'Reference data SID'!$B:$M,12,FALSE)),"",VLOOKUP(CONCATENATE($A160,"_",AG$2),'Reference data SID'!$B:$M,12,FALSE))</f>
        <v/>
      </c>
      <c r="AH160" s="16" t="str">
        <f>IF(ISERROR(VLOOKUP(CONCATENATE($A160,"_",AH$2),'Reference data SID'!$B:$M,12,FALSE)),"",VLOOKUP(CONCATENATE($A160,"_",AH$2),'Reference data SID'!$B:$M,12,FALSE))</f>
        <v/>
      </c>
      <c r="AI160" s="16" t="str">
        <f>IF(ISERROR(VLOOKUP(CONCATENATE($A160,"_",AI$2),'Reference data SID'!$B:$M,12,FALSE)),"",VLOOKUP(CONCATENATE($A160,"_",AI$2),'Reference data SID'!$B:$M,12,FALSE))</f>
        <v/>
      </c>
      <c r="AJ160" s="16" t="str">
        <f>IF(ISERROR(VLOOKUP(CONCATENATE($A160,"_",AJ$2),'Reference data SID'!$B:$M,12,FALSE)),"",VLOOKUP(CONCATENATE($A160,"_",AJ$2),'Reference data SID'!$B:$M,12,FALSE))</f>
        <v/>
      </c>
      <c r="AK160" s="16" t="str">
        <f>IF(ISERROR(VLOOKUP(CONCATENATE($A160,"_",AK$2),'Reference data SID'!$B:$M,12,FALSE)),"",VLOOKUP(CONCATENATE($A160,"_",AK$2),'Reference data SID'!$B:$M,12,FALSE))</f>
        <v/>
      </c>
      <c r="AL160" s="16" t="str">
        <f>IF(ISERROR(VLOOKUP(CONCATENATE($A160,"_",AL$2),'Reference data SID'!$B:$M,12,FALSE)),"",VLOOKUP(CONCATENATE($A160,"_",AL$2),'Reference data SID'!$B:$M,12,FALSE))</f>
        <v/>
      </c>
      <c r="AM160" s="16" t="str">
        <f>IF(ISERROR(VLOOKUP(CONCATENATE($A160,"_",AM$2),'Reference data SID'!$B:$M,12,FALSE)),"",VLOOKUP(CONCATENATE($A160,"_",AM$2),'Reference data SID'!$B:$M,12,FALSE))</f>
        <v/>
      </c>
      <c r="AN160" s="16" t="str">
        <f>IF(ISERROR(VLOOKUP(CONCATENATE($A160,"_",AN$2),'Reference data SID'!$B:$M,12,FALSE)),"",VLOOKUP(CONCATENATE($A160,"_",AN$2),'Reference data SID'!$B:$M,12,FALSE))</f>
        <v/>
      </c>
      <c r="AO160" s="16" t="str">
        <f>IF(ISERROR(VLOOKUP(CONCATENATE($A160,"_",AO$2),'Reference data SID'!$B:$M,12,FALSE)),"",VLOOKUP(CONCATENATE($A160,"_",AO$2),'Reference data SID'!$B:$M,12,FALSE))</f>
        <v/>
      </c>
      <c r="AP160" s="16" t="str">
        <f>IF(ISERROR(VLOOKUP(CONCATENATE($A160,"_",AP$2),'Reference data SID'!$B:$M,12,FALSE)),"",VLOOKUP(CONCATENATE($A160,"_",AP$2),'Reference data SID'!$B:$M,12,FALSE))</f>
        <v/>
      </c>
      <c r="AQ160" s="16" t="str">
        <f>IF(ISERROR(VLOOKUP(CONCATENATE($A160,"_",AQ$2),'Reference data SID'!$B:$M,12,FALSE)),"",VLOOKUP(CONCATENATE($A160,"_",AQ$2),'Reference data SID'!$B:$M,12,FALSE))</f>
        <v/>
      </c>
      <c r="AR160" s="16" t="str">
        <f>IF(ISERROR(VLOOKUP(CONCATENATE($A160,"_",AR$2),'Reference data SID'!$B:$M,12,FALSE)),"",VLOOKUP(CONCATENATE($A160,"_",AR$2),'Reference data SID'!$B:$M,12,FALSE))</f>
        <v/>
      </c>
      <c r="AS160" s="16" t="str">
        <f>IF(ISERROR(VLOOKUP(CONCATENATE($A160,"_",AS$2),'Reference data SID'!$B:$M,12,FALSE)),"",VLOOKUP(CONCATENATE($A160,"_",AS$2),'Reference data SID'!$B:$M,12,FALSE))</f>
        <v/>
      </c>
      <c r="AT160" s="16" t="str">
        <f>IF(ISERROR(VLOOKUP(CONCATENATE($A160,"_",AT$2),'Reference data SID'!$B:$M,12,FALSE)),"",VLOOKUP(CONCATENATE($A160,"_",AT$2),'Reference data SID'!$B:$M,12,FALSE))</f>
        <v/>
      </c>
    </row>
    <row r="161" spans="1:46" x14ac:dyDescent="0.25">
      <c r="A161">
        <v>157</v>
      </c>
      <c r="B161" s="16" t="str">
        <f>IF(ISERROR(VLOOKUP(CONCATENATE($A161,"_",B$2),'Reference data SID'!$B:$M,12,FALSE)),"",VLOOKUP(CONCATENATE($A161,"_",B$2),'Reference data SID'!$B:$M,12,FALSE))</f>
        <v/>
      </c>
      <c r="C161" s="16" t="str">
        <f>IF(ISERROR(VLOOKUP(CONCATENATE($A161,"_",C$2),'Reference data SID'!$B:$M,12,FALSE)),"",VLOOKUP(CONCATENATE($A161,"_",C$2),'Reference data SID'!$B:$M,12,FALSE))</f>
        <v/>
      </c>
      <c r="D161" s="16" t="str">
        <f>IF(ISERROR(VLOOKUP(CONCATENATE($A161,"_",D$2),'Reference data SID'!$B:$M,12,FALSE)),"",VLOOKUP(CONCATENATE($A161,"_",D$2),'Reference data SID'!$B:$M,12,FALSE))</f>
        <v/>
      </c>
      <c r="E161" s="16" t="str">
        <f>IF(ISERROR(VLOOKUP(CONCATENATE($A161,"_",E$2),'Reference data SID'!$B:$M,12,FALSE)),"",VLOOKUP(CONCATENATE($A161,"_",E$2),'Reference data SID'!$B:$M,12,FALSE))</f>
        <v/>
      </c>
      <c r="F161" s="16" t="str">
        <f>IF(ISERROR(VLOOKUP(CONCATENATE($A161,"_",F$2),'Reference data SID'!$B:$M,12,FALSE)),"",VLOOKUP(CONCATENATE($A161,"_",F$2),'Reference data SID'!$B:$M,12,FALSE))</f>
        <v/>
      </c>
      <c r="G161" s="16" t="str">
        <f>IF(ISERROR(VLOOKUP(CONCATENATE($A161,"_",G$2),'Reference data SID'!$B:$M,12,FALSE)),"",VLOOKUP(CONCATENATE($A161,"_",G$2),'Reference data SID'!$B:$M,12,FALSE))</f>
        <v/>
      </c>
      <c r="H161" s="16" t="str">
        <f>IF(ISERROR(VLOOKUP(CONCATENATE($A161,"_",H$2),'Reference data SID'!$B:$M,12,FALSE)),"",VLOOKUP(CONCATENATE($A161,"_",H$2),'Reference data SID'!$B:$M,12,FALSE))</f>
        <v/>
      </c>
      <c r="I161" s="16" t="str">
        <f>IF(ISERROR(VLOOKUP(CONCATENATE($A161,"_",I$2),'Reference data SID'!$B:$M,12,FALSE)),"",VLOOKUP(CONCATENATE($A161,"_",I$2),'Reference data SID'!$B:$M,12,FALSE))</f>
        <v/>
      </c>
      <c r="J161" s="16" t="str">
        <f>IF(ISERROR(VLOOKUP(CONCATENATE($A161,"_",J$2),'Reference data SID'!$B:$M,12,FALSE)),"",VLOOKUP(CONCATENATE($A161,"_",J$2),'Reference data SID'!$B:$M,12,FALSE))</f>
        <v/>
      </c>
      <c r="K161" s="16" t="str">
        <f>IF(ISERROR(VLOOKUP(CONCATENATE($A161,"_",K$2),'Reference data SID'!$B:$M,12,FALSE)),"",VLOOKUP(CONCATENATE($A161,"_",K$2),'Reference data SID'!$B:$M,12,FALSE))</f>
        <v/>
      </c>
      <c r="L161" s="16" t="str">
        <f>IF(ISERROR(VLOOKUP(CONCATENATE($A161,"_",L$2),'Reference data SID'!$B:$M,12,FALSE)),"",VLOOKUP(CONCATENATE($A161,"_",L$2),'Reference data SID'!$B:$M,12,FALSE))</f>
        <v/>
      </c>
      <c r="M161" s="16" t="str">
        <f>IF(ISERROR(VLOOKUP(CONCATENATE($A161,"_",M$2),'Reference data SID'!$B:$M,12,FALSE)),"",VLOOKUP(CONCATENATE($A161,"_",M$2),'Reference data SID'!$B:$M,12,FALSE))</f>
        <v/>
      </c>
      <c r="N161" s="16" t="str">
        <f>IF(ISERROR(VLOOKUP(CONCATENATE($A161,"_",N$2),'Reference data SID'!$B:$M,12,FALSE)),"",VLOOKUP(CONCATENATE($A161,"_",N$2),'Reference data SID'!$B:$M,12,FALSE))</f>
        <v/>
      </c>
      <c r="O161" s="16" t="str">
        <f>IF(ISERROR(VLOOKUP(CONCATENATE($A161,"_",O$2),'Reference data SID'!$B:$M,12,FALSE)),"",VLOOKUP(CONCATENATE($A161,"_",O$2),'Reference data SID'!$B:$M,12,FALSE))</f>
        <v/>
      </c>
      <c r="P161" s="16" t="str">
        <f>IF(ISERROR(VLOOKUP(CONCATENATE($A161,"_",P$2),'Reference data SID'!$B:$M,12,FALSE)),"",VLOOKUP(CONCATENATE($A161,"_",P$2),'Reference data SID'!$B:$M,12,FALSE))</f>
        <v/>
      </c>
      <c r="Q161" s="16" t="str">
        <f>IF(ISERROR(VLOOKUP(CONCATENATE($A161,"_",Q$2),'Reference data SID'!$B:$M,12,FALSE)),"",VLOOKUP(CONCATENATE($A161,"_",Q$2),'Reference data SID'!$B:$M,12,FALSE))</f>
        <v/>
      </c>
      <c r="R161" s="16" t="str">
        <f>IF(ISERROR(VLOOKUP(CONCATENATE($A161,"_",R$2),'Reference data SID'!$B:$M,12,FALSE)),"",VLOOKUP(CONCATENATE($A161,"_",R$2),'Reference data SID'!$B:$M,12,FALSE))</f>
        <v/>
      </c>
      <c r="S161" s="16" t="str">
        <f>IF(ISERROR(VLOOKUP(CONCATENATE($A161,"_",S$2),'Reference data SID'!$B:$M,12,FALSE)),"",VLOOKUP(CONCATENATE($A161,"_",S$2),'Reference data SID'!$B:$M,12,FALSE))</f>
        <v/>
      </c>
      <c r="T161" s="16" t="str">
        <f>IF(ISERROR(VLOOKUP(CONCATENATE($A161,"_",T$2),'Reference data SID'!$B:$M,12,FALSE)),"",VLOOKUP(CONCATENATE($A161,"_",T$2),'Reference data SID'!$B:$M,12,FALSE))</f>
        <v/>
      </c>
      <c r="U161" s="16" t="str">
        <f>IF(ISERROR(VLOOKUP(CONCATENATE($A161,"_",U$2),'Reference data SID'!$B:$M,12,FALSE)),"",VLOOKUP(CONCATENATE($A161,"_",U$2),'Reference data SID'!$B:$M,12,FALSE))</f>
        <v/>
      </c>
      <c r="V161" s="16" t="str">
        <f>IF(ISERROR(VLOOKUP(CONCATENATE($A161,"_",V$2),'Reference data SID'!$B:$M,12,FALSE)),"",VLOOKUP(CONCATENATE($A161,"_",V$2),'Reference data SID'!$B:$M,12,FALSE))</f>
        <v/>
      </c>
      <c r="W161" s="16" t="str">
        <f>IF(ISERROR(VLOOKUP(CONCATENATE($A161,"_",W$2),'Reference data SID'!$B:$M,12,FALSE)),"",VLOOKUP(CONCATENATE($A161,"_",W$2),'Reference data SID'!$B:$M,12,FALSE))</f>
        <v/>
      </c>
      <c r="X161" s="16" t="str">
        <f>IF(ISERROR(VLOOKUP(CONCATENATE($A161,"_",X$2),'Reference data SID'!$B:$M,12,FALSE)),"",VLOOKUP(CONCATENATE($A161,"_",X$2),'Reference data SID'!$B:$M,12,FALSE))</f>
        <v/>
      </c>
      <c r="Y161" s="17" t="str">
        <f>IF(ISERROR(VLOOKUP(CONCATENATE($A161,"_",Y$2),'Reference data SID'!$B:$M,12,FALSE)),"",VLOOKUP(CONCATENATE($A161,"_",Y$2),'Reference data SID'!$B:$M,12,FALSE))</f>
        <v>-</v>
      </c>
      <c r="Z161" s="16" t="str">
        <f>IF(ISERROR(VLOOKUP(CONCATENATE($A161,"_",Z$2),'Reference data SID'!$B:$M,12,FALSE)),"",VLOOKUP(CONCATENATE($A161,"_",Z$2),'Reference data SID'!$B:$M,12,FALSE))</f>
        <v/>
      </c>
      <c r="AA161" s="16" t="str">
        <f>IF(ISERROR(VLOOKUP(CONCATENATE($A161,"_",AA$2),'Reference data SID'!$B:$M,12,FALSE)),"",VLOOKUP(CONCATENATE($A161,"_",AA$2),'Reference data SID'!$B:$M,12,FALSE))</f>
        <v/>
      </c>
      <c r="AB161" s="16" t="str">
        <f>IF(ISERROR(VLOOKUP(CONCATENATE($A161,"_",AB$2),'Reference data SID'!$B:$M,12,FALSE)),"",VLOOKUP(CONCATENATE($A161,"_",AB$2),'Reference data SID'!$B:$M,12,FALSE))</f>
        <v/>
      </c>
      <c r="AC161" s="16" t="str">
        <f>IF(ISERROR(VLOOKUP(CONCATENATE($A161,"_",AC$2),'Reference data SID'!$B:$M,12,FALSE)),"",VLOOKUP(CONCATENATE($A161,"_",AC$2),'Reference data SID'!$B:$M,12,FALSE))</f>
        <v/>
      </c>
      <c r="AD161" s="16" t="str">
        <f>IF(ISERROR(VLOOKUP(CONCATENATE($A161,"_",AD$2),'Reference data SID'!$B:$M,12,FALSE)),"",VLOOKUP(CONCATENATE($A161,"_",AD$2),'Reference data SID'!$B:$M,12,FALSE))</f>
        <v/>
      </c>
      <c r="AE161" s="16" t="str">
        <f>IF(ISERROR(VLOOKUP(CONCATENATE($A161,"_",AE$2),'Reference data SID'!$B:$M,12,FALSE)),"",VLOOKUP(CONCATENATE($A161,"_",AE$2),'Reference data SID'!$B:$M,12,FALSE))</f>
        <v/>
      </c>
      <c r="AF161" s="16" t="str">
        <f>IF(ISERROR(VLOOKUP(CONCATENATE($A161,"_",AF$2),'Reference data SID'!$B:$M,12,FALSE)),"",VLOOKUP(CONCATENATE($A161,"_",AF$2),'Reference data SID'!$B:$M,12,FALSE))</f>
        <v/>
      </c>
      <c r="AG161" s="16" t="str">
        <f>IF(ISERROR(VLOOKUP(CONCATENATE($A161,"_",AG$2),'Reference data SID'!$B:$M,12,FALSE)),"",VLOOKUP(CONCATENATE($A161,"_",AG$2),'Reference data SID'!$B:$M,12,FALSE))</f>
        <v/>
      </c>
      <c r="AH161" s="16" t="str">
        <f>IF(ISERROR(VLOOKUP(CONCATENATE($A161,"_",AH$2),'Reference data SID'!$B:$M,12,FALSE)),"",VLOOKUP(CONCATENATE($A161,"_",AH$2),'Reference data SID'!$B:$M,12,FALSE))</f>
        <v/>
      </c>
      <c r="AI161" s="16" t="str">
        <f>IF(ISERROR(VLOOKUP(CONCATENATE($A161,"_",AI$2),'Reference data SID'!$B:$M,12,FALSE)),"",VLOOKUP(CONCATENATE($A161,"_",AI$2),'Reference data SID'!$B:$M,12,FALSE))</f>
        <v/>
      </c>
      <c r="AJ161" s="16" t="str">
        <f>IF(ISERROR(VLOOKUP(CONCATENATE($A161,"_",AJ$2),'Reference data SID'!$B:$M,12,FALSE)),"",VLOOKUP(CONCATENATE($A161,"_",AJ$2),'Reference data SID'!$B:$M,12,FALSE))</f>
        <v/>
      </c>
      <c r="AK161" s="16" t="str">
        <f>IF(ISERROR(VLOOKUP(CONCATENATE($A161,"_",AK$2),'Reference data SID'!$B:$M,12,FALSE)),"",VLOOKUP(CONCATENATE($A161,"_",AK$2),'Reference data SID'!$B:$M,12,FALSE))</f>
        <v/>
      </c>
      <c r="AL161" s="16" t="str">
        <f>IF(ISERROR(VLOOKUP(CONCATENATE($A161,"_",AL$2),'Reference data SID'!$B:$M,12,FALSE)),"",VLOOKUP(CONCATENATE($A161,"_",AL$2),'Reference data SID'!$B:$M,12,FALSE))</f>
        <v/>
      </c>
      <c r="AM161" s="16" t="str">
        <f>IF(ISERROR(VLOOKUP(CONCATENATE($A161,"_",AM$2),'Reference data SID'!$B:$M,12,FALSE)),"",VLOOKUP(CONCATENATE($A161,"_",AM$2),'Reference data SID'!$B:$M,12,FALSE))</f>
        <v/>
      </c>
      <c r="AN161" s="16" t="str">
        <f>IF(ISERROR(VLOOKUP(CONCATENATE($A161,"_",AN$2),'Reference data SID'!$B:$M,12,FALSE)),"",VLOOKUP(CONCATENATE($A161,"_",AN$2),'Reference data SID'!$B:$M,12,FALSE))</f>
        <v/>
      </c>
      <c r="AO161" s="16" t="str">
        <f>IF(ISERROR(VLOOKUP(CONCATENATE($A161,"_",AO$2),'Reference data SID'!$B:$M,12,FALSE)),"",VLOOKUP(CONCATENATE($A161,"_",AO$2),'Reference data SID'!$B:$M,12,FALSE))</f>
        <v/>
      </c>
      <c r="AP161" s="16" t="str">
        <f>IF(ISERROR(VLOOKUP(CONCATENATE($A161,"_",AP$2),'Reference data SID'!$B:$M,12,FALSE)),"",VLOOKUP(CONCATENATE($A161,"_",AP$2),'Reference data SID'!$B:$M,12,FALSE))</f>
        <v/>
      </c>
      <c r="AQ161" s="16" t="str">
        <f>IF(ISERROR(VLOOKUP(CONCATENATE($A161,"_",AQ$2),'Reference data SID'!$B:$M,12,FALSE)),"",VLOOKUP(CONCATENATE($A161,"_",AQ$2),'Reference data SID'!$B:$M,12,FALSE))</f>
        <v/>
      </c>
      <c r="AR161" s="16" t="str">
        <f>IF(ISERROR(VLOOKUP(CONCATENATE($A161,"_",AR$2),'Reference data SID'!$B:$M,12,FALSE)),"",VLOOKUP(CONCATENATE($A161,"_",AR$2),'Reference data SID'!$B:$M,12,FALSE))</f>
        <v/>
      </c>
      <c r="AS161" s="16" t="str">
        <f>IF(ISERROR(VLOOKUP(CONCATENATE($A161,"_",AS$2),'Reference data SID'!$B:$M,12,FALSE)),"",VLOOKUP(CONCATENATE($A161,"_",AS$2),'Reference data SID'!$B:$M,12,FALSE))</f>
        <v/>
      </c>
      <c r="AT161" s="16" t="str">
        <f>IF(ISERROR(VLOOKUP(CONCATENATE($A161,"_",AT$2),'Reference data SID'!$B:$M,12,FALSE)),"",VLOOKUP(CONCATENATE($A161,"_",AT$2),'Reference data SID'!$B:$M,12,FALSE))</f>
        <v/>
      </c>
    </row>
    <row r="162" spans="1:46" x14ac:dyDescent="0.25">
      <c r="A162">
        <v>158</v>
      </c>
      <c r="B162" s="16" t="str">
        <f>IF(ISERROR(VLOOKUP(CONCATENATE($A162,"_",B$2),'Reference data SID'!$B:$M,12,FALSE)),"",VLOOKUP(CONCATENATE($A162,"_",B$2),'Reference data SID'!$B:$M,12,FALSE))</f>
        <v/>
      </c>
      <c r="C162" s="16" t="str">
        <f>IF(ISERROR(VLOOKUP(CONCATENATE($A162,"_",C$2),'Reference data SID'!$B:$M,12,FALSE)),"",VLOOKUP(CONCATENATE($A162,"_",C$2),'Reference data SID'!$B:$M,12,FALSE))</f>
        <v/>
      </c>
      <c r="D162" s="16" t="str">
        <f>IF(ISERROR(VLOOKUP(CONCATENATE($A162,"_",D$2),'Reference data SID'!$B:$M,12,FALSE)),"",VLOOKUP(CONCATENATE($A162,"_",D$2),'Reference data SID'!$B:$M,12,FALSE))</f>
        <v/>
      </c>
      <c r="E162" s="16" t="str">
        <f>IF(ISERROR(VLOOKUP(CONCATENATE($A162,"_",E$2),'Reference data SID'!$B:$M,12,FALSE)),"",VLOOKUP(CONCATENATE($A162,"_",E$2),'Reference data SID'!$B:$M,12,FALSE))</f>
        <v/>
      </c>
      <c r="F162" s="16" t="str">
        <f>IF(ISERROR(VLOOKUP(CONCATENATE($A162,"_",F$2),'Reference data SID'!$B:$M,12,FALSE)),"",VLOOKUP(CONCATENATE($A162,"_",F$2),'Reference data SID'!$B:$M,12,FALSE))</f>
        <v/>
      </c>
      <c r="G162" s="16" t="str">
        <f>IF(ISERROR(VLOOKUP(CONCATENATE($A162,"_",G$2),'Reference data SID'!$B:$M,12,FALSE)),"",VLOOKUP(CONCATENATE($A162,"_",G$2),'Reference data SID'!$B:$M,12,FALSE))</f>
        <v/>
      </c>
      <c r="H162" s="16" t="str">
        <f>IF(ISERROR(VLOOKUP(CONCATENATE($A162,"_",H$2),'Reference data SID'!$B:$M,12,FALSE)),"",VLOOKUP(CONCATENATE($A162,"_",H$2),'Reference data SID'!$B:$M,12,FALSE))</f>
        <v/>
      </c>
      <c r="I162" s="16" t="str">
        <f>IF(ISERROR(VLOOKUP(CONCATENATE($A162,"_",I$2),'Reference data SID'!$B:$M,12,FALSE)),"",VLOOKUP(CONCATENATE($A162,"_",I$2),'Reference data SID'!$B:$M,12,FALSE))</f>
        <v/>
      </c>
      <c r="J162" s="16" t="str">
        <f>IF(ISERROR(VLOOKUP(CONCATENATE($A162,"_",J$2),'Reference data SID'!$B:$M,12,FALSE)),"",VLOOKUP(CONCATENATE($A162,"_",J$2),'Reference data SID'!$B:$M,12,FALSE))</f>
        <v/>
      </c>
      <c r="K162" s="16" t="str">
        <f>IF(ISERROR(VLOOKUP(CONCATENATE($A162,"_",K$2),'Reference data SID'!$B:$M,12,FALSE)),"",VLOOKUP(CONCATENATE($A162,"_",K$2),'Reference data SID'!$B:$M,12,FALSE))</f>
        <v/>
      </c>
      <c r="L162" s="16" t="str">
        <f>IF(ISERROR(VLOOKUP(CONCATENATE($A162,"_",L$2),'Reference data SID'!$B:$M,12,FALSE)),"",VLOOKUP(CONCATENATE($A162,"_",L$2),'Reference data SID'!$B:$M,12,FALSE))</f>
        <v/>
      </c>
      <c r="M162" s="16" t="str">
        <f>IF(ISERROR(VLOOKUP(CONCATENATE($A162,"_",M$2),'Reference data SID'!$B:$M,12,FALSE)),"",VLOOKUP(CONCATENATE($A162,"_",M$2),'Reference data SID'!$B:$M,12,FALSE))</f>
        <v/>
      </c>
      <c r="N162" s="16" t="str">
        <f>IF(ISERROR(VLOOKUP(CONCATENATE($A162,"_",N$2),'Reference data SID'!$B:$M,12,FALSE)),"",VLOOKUP(CONCATENATE($A162,"_",N$2),'Reference data SID'!$B:$M,12,FALSE))</f>
        <v/>
      </c>
      <c r="O162" s="16" t="str">
        <f>IF(ISERROR(VLOOKUP(CONCATENATE($A162,"_",O$2),'Reference data SID'!$B:$M,12,FALSE)),"",VLOOKUP(CONCATENATE($A162,"_",O$2),'Reference data SID'!$B:$M,12,FALSE))</f>
        <v/>
      </c>
      <c r="P162" s="16" t="str">
        <f>IF(ISERROR(VLOOKUP(CONCATENATE($A162,"_",P$2),'Reference data SID'!$B:$M,12,FALSE)),"",VLOOKUP(CONCATENATE($A162,"_",P$2),'Reference data SID'!$B:$M,12,FALSE))</f>
        <v/>
      </c>
      <c r="Q162" s="16" t="str">
        <f>IF(ISERROR(VLOOKUP(CONCATENATE($A162,"_",Q$2),'Reference data SID'!$B:$M,12,FALSE)),"",VLOOKUP(CONCATENATE($A162,"_",Q$2),'Reference data SID'!$B:$M,12,FALSE))</f>
        <v/>
      </c>
      <c r="R162" s="16" t="str">
        <f>IF(ISERROR(VLOOKUP(CONCATENATE($A162,"_",R$2),'Reference data SID'!$B:$M,12,FALSE)),"",VLOOKUP(CONCATENATE($A162,"_",R$2),'Reference data SID'!$B:$M,12,FALSE))</f>
        <v/>
      </c>
      <c r="S162" s="16" t="str">
        <f>IF(ISERROR(VLOOKUP(CONCATENATE($A162,"_",S$2),'Reference data SID'!$B:$M,12,FALSE)),"",VLOOKUP(CONCATENATE($A162,"_",S$2),'Reference data SID'!$B:$M,12,FALSE))</f>
        <v/>
      </c>
      <c r="T162" s="16" t="str">
        <f>IF(ISERROR(VLOOKUP(CONCATENATE($A162,"_",T$2),'Reference data SID'!$B:$M,12,FALSE)),"",VLOOKUP(CONCATENATE($A162,"_",T$2),'Reference data SID'!$B:$M,12,FALSE))</f>
        <v/>
      </c>
      <c r="U162" s="16" t="str">
        <f>IF(ISERROR(VLOOKUP(CONCATENATE($A162,"_",U$2),'Reference data SID'!$B:$M,12,FALSE)),"",VLOOKUP(CONCATENATE($A162,"_",U$2),'Reference data SID'!$B:$M,12,FALSE))</f>
        <v/>
      </c>
      <c r="V162" s="16" t="str">
        <f>IF(ISERROR(VLOOKUP(CONCATENATE($A162,"_",V$2),'Reference data SID'!$B:$M,12,FALSE)),"",VLOOKUP(CONCATENATE($A162,"_",V$2),'Reference data SID'!$B:$M,12,FALSE))</f>
        <v/>
      </c>
      <c r="W162" s="16" t="str">
        <f>IF(ISERROR(VLOOKUP(CONCATENATE($A162,"_",W$2),'Reference data SID'!$B:$M,12,FALSE)),"",VLOOKUP(CONCATENATE($A162,"_",W$2),'Reference data SID'!$B:$M,12,FALSE))</f>
        <v/>
      </c>
      <c r="X162" s="16" t="str">
        <f>IF(ISERROR(VLOOKUP(CONCATENATE($A162,"_",X$2),'Reference data SID'!$B:$M,12,FALSE)),"",VLOOKUP(CONCATENATE($A162,"_",X$2),'Reference data SID'!$B:$M,12,FALSE))</f>
        <v/>
      </c>
      <c r="Y162" s="17" t="str">
        <f>IF(ISERROR(VLOOKUP(CONCATENATE($A162,"_",Y$2),'Reference data SID'!$B:$M,12,FALSE)),"",VLOOKUP(CONCATENATE($A162,"_",Y$2),'Reference data SID'!$B:$M,12,FALSE))</f>
        <v>-</v>
      </c>
      <c r="Z162" s="16" t="str">
        <f>IF(ISERROR(VLOOKUP(CONCATENATE($A162,"_",Z$2),'Reference data SID'!$B:$M,12,FALSE)),"",VLOOKUP(CONCATENATE($A162,"_",Z$2),'Reference data SID'!$B:$M,12,FALSE))</f>
        <v/>
      </c>
      <c r="AA162" s="16" t="str">
        <f>IF(ISERROR(VLOOKUP(CONCATENATE($A162,"_",AA$2),'Reference data SID'!$B:$M,12,FALSE)),"",VLOOKUP(CONCATENATE($A162,"_",AA$2),'Reference data SID'!$B:$M,12,FALSE))</f>
        <v/>
      </c>
      <c r="AB162" s="16" t="str">
        <f>IF(ISERROR(VLOOKUP(CONCATENATE($A162,"_",AB$2),'Reference data SID'!$B:$M,12,FALSE)),"",VLOOKUP(CONCATENATE($A162,"_",AB$2),'Reference data SID'!$B:$M,12,FALSE))</f>
        <v/>
      </c>
      <c r="AC162" s="16" t="str">
        <f>IF(ISERROR(VLOOKUP(CONCATENATE($A162,"_",AC$2),'Reference data SID'!$B:$M,12,FALSE)),"",VLOOKUP(CONCATENATE($A162,"_",AC$2),'Reference data SID'!$B:$M,12,FALSE))</f>
        <v/>
      </c>
      <c r="AD162" s="16" t="str">
        <f>IF(ISERROR(VLOOKUP(CONCATENATE($A162,"_",AD$2),'Reference data SID'!$B:$M,12,FALSE)),"",VLOOKUP(CONCATENATE($A162,"_",AD$2),'Reference data SID'!$B:$M,12,FALSE))</f>
        <v/>
      </c>
      <c r="AE162" s="16" t="str">
        <f>IF(ISERROR(VLOOKUP(CONCATENATE($A162,"_",AE$2),'Reference data SID'!$B:$M,12,FALSE)),"",VLOOKUP(CONCATENATE($A162,"_",AE$2),'Reference data SID'!$B:$M,12,FALSE))</f>
        <v/>
      </c>
      <c r="AF162" s="16" t="str">
        <f>IF(ISERROR(VLOOKUP(CONCATENATE($A162,"_",AF$2),'Reference data SID'!$B:$M,12,FALSE)),"",VLOOKUP(CONCATENATE($A162,"_",AF$2),'Reference data SID'!$B:$M,12,FALSE))</f>
        <v/>
      </c>
      <c r="AG162" s="16" t="str">
        <f>IF(ISERROR(VLOOKUP(CONCATENATE($A162,"_",AG$2),'Reference data SID'!$B:$M,12,FALSE)),"",VLOOKUP(CONCATENATE($A162,"_",AG$2),'Reference data SID'!$B:$M,12,FALSE))</f>
        <v/>
      </c>
      <c r="AH162" s="16" t="str">
        <f>IF(ISERROR(VLOOKUP(CONCATENATE($A162,"_",AH$2),'Reference data SID'!$B:$M,12,FALSE)),"",VLOOKUP(CONCATENATE($A162,"_",AH$2),'Reference data SID'!$B:$M,12,FALSE))</f>
        <v/>
      </c>
      <c r="AI162" s="16" t="str">
        <f>IF(ISERROR(VLOOKUP(CONCATENATE($A162,"_",AI$2),'Reference data SID'!$B:$M,12,FALSE)),"",VLOOKUP(CONCATENATE($A162,"_",AI$2),'Reference data SID'!$B:$M,12,FALSE))</f>
        <v/>
      </c>
      <c r="AJ162" s="16" t="str">
        <f>IF(ISERROR(VLOOKUP(CONCATENATE($A162,"_",AJ$2),'Reference data SID'!$B:$M,12,FALSE)),"",VLOOKUP(CONCATENATE($A162,"_",AJ$2),'Reference data SID'!$B:$M,12,FALSE))</f>
        <v/>
      </c>
      <c r="AK162" s="16" t="str">
        <f>IF(ISERROR(VLOOKUP(CONCATENATE($A162,"_",AK$2),'Reference data SID'!$B:$M,12,FALSE)),"",VLOOKUP(CONCATENATE($A162,"_",AK$2),'Reference data SID'!$B:$M,12,FALSE))</f>
        <v/>
      </c>
      <c r="AL162" s="16" t="str">
        <f>IF(ISERROR(VLOOKUP(CONCATENATE($A162,"_",AL$2),'Reference data SID'!$B:$M,12,FALSE)),"",VLOOKUP(CONCATENATE($A162,"_",AL$2),'Reference data SID'!$B:$M,12,FALSE))</f>
        <v/>
      </c>
      <c r="AM162" s="16" t="str">
        <f>IF(ISERROR(VLOOKUP(CONCATENATE($A162,"_",AM$2),'Reference data SID'!$B:$M,12,FALSE)),"",VLOOKUP(CONCATENATE($A162,"_",AM$2),'Reference data SID'!$B:$M,12,FALSE))</f>
        <v/>
      </c>
      <c r="AN162" s="16" t="str">
        <f>IF(ISERROR(VLOOKUP(CONCATENATE($A162,"_",AN$2),'Reference data SID'!$B:$M,12,FALSE)),"",VLOOKUP(CONCATENATE($A162,"_",AN$2),'Reference data SID'!$B:$M,12,FALSE))</f>
        <v/>
      </c>
      <c r="AO162" s="16" t="str">
        <f>IF(ISERROR(VLOOKUP(CONCATENATE($A162,"_",AO$2),'Reference data SID'!$B:$M,12,FALSE)),"",VLOOKUP(CONCATENATE($A162,"_",AO$2),'Reference data SID'!$B:$M,12,FALSE))</f>
        <v/>
      </c>
      <c r="AP162" s="16" t="str">
        <f>IF(ISERROR(VLOOKUP(CONCATENATE($A162,"_",AP$2),'Reference data SID'!$B:$M,12,FALSE)),"",VLOOKUP(CONCATENATE($A162,"_",AP$2),'Reference data SID'!$B:$M,12,FALSE))</f>
        <v/>
      </c>
      <c r="AQ162" s="16" t="str">
        <f>IF(ISERROR(VLOOKUP(CONCATENATE($A162,"_",AQ$2),'Reference data SID'!$B:$M,12,FALSE)),"",VLOOKUP(CONCATENATE($A162,"_",AQ$2),'Reference data SID'!$B:$M,12,FALSE))</f>
        <v/>
      </c>
      <c r="AR162" s="16" t="str">
        <f>IF(ISERROR(VLOOKUP(CONCATENATE($A162,"_",AR$2),'Reference data SID'!$B:$M,12,FALSE)),"",VLOOKUP(CONCATENATE($A162,"_",AR$2),'Reference data SID'!$B:$M,12,FALSE))</f>
        <v/>
      </c>
      <c r="AS162" s="16" t="str">
        <f>IF(ISERROR(VLOOKUP(CONCATENATE($A162,"_",AS$2),'Reference data SID'!$B:$M,12,FALSE)),"",VLOOKUP(CONCATENATE($A162,"_",AS$2),'Reference data SID'!$B:$M,12,FALSE))</f>
        <v/>
      </c>
      <c r="AT162" s="16" t="str">
        <f>IF(ISERROR(VLOOKUP(CONCATENATE($A162,"_",AT$2),'Reference data SID'!$B:$M,12,FALSE)),"",VLOOKUP(CONCATENATE($A162,"_",AT$2),'Reference data SID'!$B:$M,12,FALSE))</f>
        <v/>
      </c>
    </row>
    <row r="163" spans="1:46" x14ac:dyDescent="0.25">
      <c r="A163">
        <v>159</v>
      </c>
      <c r="B163" s="16" t="str">
        <f>IF(ISERROR(VLOOKUP(CONCATENATE($A163,"_",B$2),'Reference data SID'!$B:$M,12,FALSE)),"",VLOOKUP(CONCATENATE($A163,"_",B$2),'Reference data SID'!$B:$M,12,FALSE))</f>
        <v/>
      </c>
      <c r="C163" s="16" t="str">
        <f>IF(ISERROR(VLOOKUP(CONCATENATE($A163,"_",C$2),'Reference data SID'!$B:$M,12,FALSE)),"",VLOOKUP(CONCATENATE($A163,"_",C$2),'Reference data SID'!$B:$M,12,FALSE))</f>
        <v/>
      </c>
      <c r="D163" s="16" t="str">
        <f>IF(ISERROR(VLOOKUP(CONCATENATE($A163,"_",D$2),'Reference data SID'!$B:$M,12,FALSE)),"",VLOOKUP(CONCATENATE($A163,"_",D$2),'Reference data SID'!$B:$M,12,FALSE))</f>
        <v/>
      </c>
      <c r="E163" s="16" t="str">
        <f>IF(ISERROR(VLOOKUP(CONCATENATE($A163,"_",E$2),'Reference data SID'!$B:$M,12,FALSE)),"",VLOOKUP(CONCATENATE($A163,"_",E$2),'Reference data SID'!$B:$M,12,FALSE))</f>
        <v/>
      </c>
      <c r="F163" s="16" t="str">
        <f>IF(ISERROR(VLOOKUP(CONCATENATE($A163,"_",F$2),'Reference data SID'!$B:$M,12,FALSE)),"",VLOOKUP(CONCATENATE($A163,"_",F$2),'Reference data SID'!$B:$M,12,FALSE))</f>
        <v/>
      </c>
      <c r="G163" s="16" t="str">
        <f>IF(ISERROR(VLOOKUP(CONCATENATE($A163,"_",G$2),'Reference data SID'!$B:$M,12,FALSE)),"",VLOOKUP(CONCATENATE($A163,"_",G$2),'Reference data SID'!$B:$M,12,FALSE))</f>
        <v/>
      </c>
      <c r="H163" s="16" t="str">
        <f>IF(ISERROR(VLOOKUP(CONCATENATE($A163,"_",H$2),'Reference data SID'!$B:$M,12,FALSE)),"",VLOOKUP(CONCATENATE($A163,"_",H$2),'Reference data SID'!$B:$M,12,FALSE))</f>
        <v/>
      </c>
      <c r="I163" s="16" t="str">
        <f>IF(ISERROR(VLOOKUP(CONCATENATE($A163,"_",I$2),'Reference data SID'!$B:$M,12,FALSE)),"",VLOOKUP(CONCATENATE($A163,"_",I$2),'Reference data SID'!$B:$M,12,FALSE))</f>
        <v/>
      </c>
      <c r="J163" s="16" t="str">
        <f>IF(ISERROR(VLOOKUP(CONCATENATE($A163,"_",J$2),'Reference data SID'!$B:$M,12,FALSE)),"",VLOOKUP(CONCATENATE($A163,"_",J$2),'Reference data SID'!$B:$M,12,FALSE))</f>
        <v/>
      </c>
      <c r="K163" s="16" t="str">
        <f>IF(ISERROR(VLOOKUP(CONCATENATE($A163,"_",K$2),'Reference data SID'!$B:$M,12,FALSE)),"",VLOOKUP(CONCATENATE($A163,"_",K$2),'Reference data SID'!$B:$M,12,FALSE))</f>
        <v/>
      </c>
      <c r="L163" s="16" t="str">
        <f>IF(ISERROR(VLOOKUP(CONCATENATE($A163,"_",L$2),'Reference data SID'!$B:$M,12,FALSE)),"",VLOOKUP(CONCATENATE($A163,"_",L$2),'Reference data SID'!$B:$M,12,FALSE))</f>
        <v/>
      </c>
      <c r="M163" s="16" t="str">
        <f>IF(ISERROR(VLOOKUP(CONCATENATE($A163,"_",M$2),'Reference data SID'!$B:$M,12,FALSE)),"",VLOOKUP(CONCATENATE($A163,"_",M$2),'Reference data SID'!$B:$M,12,FALSE))</f>
        <v/>
      </c>
      <c r="N163" s="16" t="str">
        <f>IF(ISERROR(VLOOKUP(CONCATENATE($A163,"_",N$2),'Reference data SID'!$B:$M,12,FALSE)),"",VLOOKUP(CONCATENATE($A163,"_",N$2),'Reference data SID'!$B:$M,12,FALSE))</f>
        <v/>
      </c>
      <c r="O163" s="16" t="str">
        <f>IF(ISERROR(VLOOKUP(CONCATENATE($A163,"_",O$2),'Reference data SID'!$B:$M,12,FALSE)),"",VLOOKUP(CONCATENATE($A163,"_",O$2),'Reference data SID'!$B:$M,12,FALSE))</f>
        <v/>
      </c>
      <c r="P163" s="16" t="str">
        <f>IF(ISERROR(VLOOKUP(CONCATENATE($A163,"_",P$2),'Reference data SID'!$B:$M,12,FALSE)),"",VLOOKUP(CONCATENATE($A163,"_",P$2),'Reference data SID'!$B:$M,12,FALSE))</f>
        <v/>
      </c>
      <c r="Q163" s="16" t="str">
        <f>IF(ISERROR(VLOOKUP(CONCATENATE($A163,"_",Q$2),'Reference data SID'!$B:$M,12,FALSE)),"",VLOOKUP(CONCATENATE($A163,"_",Q$2),'Reference data SID'!$B:$M,12,FALSE))</f>
        <v/>
      </c>
      <c r="R163" s="16" t="str">
        <f>IF(ISERROR(VLOOKUP(CONCATENATE($A163,"_",R$2),'Reference data SID'!$B:$M,12,FALSE)),"",VLOOKUP(CONCATENATE($A163,"_",R$2),'Reference data SID'!$B:$M,12,FALSE))</f>
        <v/>
      </c>
      <c r="S163" s="16" t="str">
        <f>IF(ISERROR(VLOOKUP(CONCATENATE($A163,"_",S$2),'Reference data SID'!$B:$M,12,FALSE)),"",VLOOKUP(CONCATENATE($A163,"_",S$2),'Reference data SID'!$B:$M,12,FALSE))</f>
        <v/>
      </c>
      <c r="T163" s="16" t="str">
        <f>IF(ISERROR(VLOOKUP(CONCATENATE($A163,"_",T$2),'Reference data SID'!$B:$M,12,FALSE)),"",VLOOKUP(CONCATENATE($A163,"_",T$2),'Reference data SID'!$B:$M,12,FALSE))</f>
        <v/>
      </c>
      <c r="U163" s="16" t="str">
        <f>IF(ISERROR(VLOOKUP(CONCATENATE($A163,"_",U$2),'Reference data SID'!$B:$M,12,FALSE)),"",VLOOKUP(CONCATENATE($A163,"_",U$2),'Reference data SID'!$B:$M,12,FALSE))</f>
        <v/>
      </c>
      <c r="V163" s="16" t="str">
        <f>IF(ISERROR(VLOOKUP(CONCATENATE($A163,"_",V$2),'Reference data SID'!$B:$M,12,FALSE)),"",VLOOKUP(CONCATENATE($A163,"_",V$2),'Reference data SID'!$B:$M,12,FALSE))</f>
        <v/>
      </c>
      <c r="W163" s="16" t="str">
        <f>IF(ISERROR(VLOOKUP(CONCATENATE($A163,"_",W$2),'Reference data SID'!$B:$M,12,FALSE)),"",VLOOKUP(CONCATENATE($A163,"_",W$2),'Reference data SID'!$B:$M,12,FALSE))</f>
        <v/>
      </c>
      <c r="X163" s="16" t="str">
        <f>IF(ISERROR(VLOOKUP(CONCATENATE($A163,"_",X$2),'Reference data SID'!$B:$M,12,FALSE)),"",VLOOKUP(CONCATENATE($A163,"_",X$2),'Reference data SID'!$B:$M,12,FALSE))</f>
        <v/>
      </c>
      <c r="Y163" s="17" t="str">
        <f>IF(ISERROR(VLOOKUP(CONCATENATE($A163,"_",Y$2),'Reference data SID'!$B:$M,12,FALSE)),"",VLOOKUP(CONCATENATE($A163,"_",Y$2),'Reference data SID'!$B:$M,12,FALSE))</f>
        <v>-</v>
      </c>
      <c r="Z163" s="16" t="str">
        <f>IF(ISERROR(VLOOKUP(CONCATENATE($A163,"_",Z$2),'Reference data SID'!$B:$M,12,FALSE)),"",VLOOKUP(CONCATENATE($A163,"_",Z$2),'Reference data SID'!$B:$M,12,FALSE))</f>
        <v/>
      </c>
      <c r="AA163" s="16" t="str">
        <f>IF(ISERROR(VLOOKUP(CONCATENATE($A163,"_",AA$2),'Reference data SID'!$B:$M,12,FALSE)),"",VLOOKUP(CONCATENATE($A163,"_",AA$2),'Reference data SID'!$B:$M,12,FALSE))</f>
        <v/>
      </c>
      <c r="AB163" s="16" t="str">
        <f>IF(ISERROR(VLOOKUP(CONCATENATE($A163,"_",AB$2),'Reference data SID'!$B:$M,12,FALSE)),"",VLOOKUP(CONCATENATE($A163,"_",AB$2),'Reference data SID'!$B:$M,12,FALSE))</f>
        <v/>
      </c>
      <c r="AC163" s="16" t="str">
        <f>IF(ISERROR(VLOOKUP(CONCATENATE($A163,"_",AC$2),'Reference data SID'!$B:$M,12,FALSE)),"",VLOOKUP(CONCATENATE($A163,"_",AC$2),'Reference data SID'!$B:$M,12,FALSE))</f>
        <v/>
      </c>
      <c r="AD163" s="16" t="str">
        <f>IF(ISERROR(VLOOKUP(CONCATENATE($A163,"_",AD$2),'Reference data SID'!$B:$M,12,FALSE)),"",VLOOKUP(CONCATENATE($A163,"_",AD$2),'Reference data SID'!$B:$M,12,FALSE))</f>
        <v/>
      </c>
      <c r="AE163" s="16" t="str">
        <f>IF(ISERROR(VLOOKUP(CONCATENATE($A163,"_",AE$2),'Reference data SID'!$B:$M,12,FALSE)),"",VLOOKUP(CONCATENATE($A163,"_",AE$2),'Reference data SID'!$B:$M,12,FALSE))</f>
        <v/>
      </c>
      <c r="AF163" s="16" t="str">
        <f>IF(ISERROR(VLOOKUP(CONCATENATE($A163,"_",AF$2),'Reference data SID'!$B:$M,12,FALSE)),"",VLOOKUP(CONCATENATE($A163,"_",AF$2),'Reference data SID'!$B:$M,12,FALSE))</f>
        <v/>
      </c>
      <c r="AG163" s="16" t="str">
        <f>IF(ISERROR(VLOOKUP(CONCATENATE($A163,"_",AG$2),'Reference data SID'!$B:$M,12,FALSE)),"",VLOOKUP(CONCATENATE($A163,"_",AG$2),'Reference data SID'!$B:$M,12,FALSE))</f>
        <v/>
      </c>
      <c r="AH163" s="16" t="str">
        <f>IF(ISERROR(VLOOKUP(CONCATENATE($A163,"_",AH$2),'Reference data SID'!$B:$M,12,FALSE)),"",VLOOKUP(CONCATENATE($A163,"_",AH$2),'Reference data SID'!$B:$M,12,FALSE))</f>
        <v/>
      </c>
      <c r="AI163" s="16" t="str">
        <f>IF(ISERROR(VLOOKUP(CONCATENATE($A163,"_",AI$2),'Reference data SID'!$B:$M,12,FALSE)),"",VLOOKUP(CONCATENATE($A163,"_",AI$2),'Reference data SID'!$B:$M,12,FALSE))</f>
        <v/>
      </c>
      <c r="AJ163" s="16" t="str">
        <f>IF(ISERROR(VLOOKUP(CONCATENATE($A163,"_",AJ$2),'Reference data SID'!$B:$M,12,FALSE)),"",VLOOKUP(CONCATENATE($A163,"_",AJ$2),'Reference data SID'!$B:$M,12,FALSE))</f>
        <v/>
      </c>
      <c r="AK163" s="16" t="str">
        <f>IF(ISERROR(VLOOKUP(CONCATENATE($A163,"_",AK$2),'Reference data SID'!$B:$M,12,FALSE)),"",VLOOKUP(CONCATENATE($A163,"_",AK$2),'Reference data SID'!$B:$M,12,FALSE))</f>
        <v/>
      </c>
      <c r="AL163" s="16" t="str">
        <f>IF(ISERROR(VLOOKUP(CONCATENATE($A163,"_",AL$2),'Reference data SID'!$B:$M,12,FALSE)),"",VLOOKUP(CONCATENATE($A163,"_",AL$2),'Reference data SID'!$B:$M,12,FALSE))</f>
        <v/>
      </c>
      <c r="AM163" s="16" t="str">
        <f>IF(ISERROR(VLOOKUP(CONCATENATE($A163,"_",AM$2),'Reference data SID'!$B:$M,12,FALSE)),"",VLOOKUP(CONCATENATE($A163,"_",AM$2),'Reference data SID'!$B:$M,12,FALSE))</f>
        <v/>
      </c>
      <c r="AN163" s="16" t="str">
        <f>IF(ISERROR(VLOOKUP(CONCATENATE($A163,"_",AN$2),'Reference data SID'!$B:$M,12,FALSE)),"",VLOOKUP(CONCATENATE($A163,"_",AN$2),'Reference data SID'!$B:$M,12,FALSE))</f>
        <v/>
      </c>
      <c r="AO163" s="16" t="str">
        <f>IF(ISERROR(VLOOKUP(CONCATENATE($A163,"_",AO$2),'Reference data SID'!$B:$M,12,FALSE)),"",VLOOKUP(CONCATENATE($A163,"_",AO$2),'Reference data SID'!$B:$M,12,FALSE))</f>
        <v/>
      </c>
      <c r="AP163" s="16" t="str">
        <f>IF(ISERROR(VLOOKUP(CONCATENATE($A163,"_",AP$2),'Reference data SID'!$B:$M,12,FALSE)),"",VLOOKUP(CONCATENATE($A163,"_",AP$2),'Reference data SID'!$B:$M,12,FALSE))</f>
        <v/>
      </c>
      <c r="AQ163" s="16" t="str">
        <f>IF(ISERROR(VLOOKUP(CONCATENATE($A163,"_",AQ$2),'Reference data SID'!$B:$M,12,FALSE)),"",VLOOKUP(CONCATENATE($A163,"_",AQ$2),'Reference data SID'!$B:$M,12,FALSE))</f>
        <v/>
      </c>
      <c r="AR163" s="16" t="str">
        <f>IF(ISERROR(VLOOKUP(CONCATENATE($A163,"_",AR$2),'Reference data SID'!$B:$M,12,FALSE)),"",VLOOKUP(CONCATENATE($A163,"_",AR$2),'Reference data SID'!$B:$M,12,FALSE))</f>
        <v/>
      </c>
      <c r="AS163" s="16" t="str">
        <f>IF(ISERROR(VLOOKUP(CONCATENATE($A163,"_",AS$2),'Reference data SID'!$B:$M,12,FALSE)),"",VLOOKUP(CONCATENATE($A163,"_",AS$2),'Reference data SID'!$B:$M,12,FALSE))</f>
        <v/>
      </c>
      <c r="AT163" s="16" t="str">
        <f>IF(ISERROR(VLOOKUP(CONCATENATE($A163,"_",AT$2),'Reference data SID'!$B:$M,12,FALSE)),"",VLOOKUP(CONCATENATE($A163,"_",AT$2),'Reference data SID'!$B:$M,12,FALSE))</f>
        <v/>
      </c>
    </row>
    <row r="164" spans="1:46" x14ac:dyDescent="0.25">
      <c r="A164">
        <v>160</v>
      </c>
      <c r="B164" s="16" t="str">
        <f>IF(ISERROR(VLOOKUP(CONCATENATE($A164,"_",B$2),'Reference data SID'!$B:$M,12,FALSE)),"",VLOOKUP(CONCATENATE($A164,"_",B$2),'Reference data SID'!$B:$M,12,FALSE))</f>
        <v/>
      </c>
      <c r="C164" s="16" t="str">
        <f>IF(ISERROR(VLOOKUP(CONCATENATE($A164,"_",C$2),'Reference data SID'!$B:$M,12,FALSE)),"",VLOOKUP(CONCATENATE($A164,"_",C$2),'Reference data SID'!$B:$M,12,FALSE))</f>
        <v/>
      </c>
      <c r="D164" s="16" t="str">
        <f>IF(ISERROR(VLOOKUP(CONCATENATE($A164,"_",D$2),'Reference data SID'!$B:$M,12,FALSE)),"",VLOOKUP(CONCATENATE($A164,"_",D$2),'Reference data SID'!$B:$M,12,FALSE))</f>
        <v/>
      </c>
      <c r="E164" s="16" t="str">
        <f>IF(ISERROR(VLOOKUP(CONCATENATE($A164,"_",E$2),'Reference data SID'!$B:$M,12,FALSE)),"",VLOOKUP(CONCATENATE($A164,"_",E$2),'Reference data SID'!$B:$M,12,FALSE))</f>
        <v/>
      </c>
      <c r="F164" s="16" t="str">
        <f>IF(ISERROR(VLOOKUP(CONCATENATE($A164,"_",F$2),'Reference data SID'!$B:$M,12,FALSE)),"",VLOOKUP(CONCATENATE($A164,"_",F$2),'Reference data SID'!$B:$M,12,FALSE))</f>
        <v/>
      </c>
      <c r="G164" s="16" t="str">
        <f>IF(ISERROR(VLOOKUP(CONCATENATE($A164,"_",G$2),'Reference data SID'!$B:$M,12,FALSE)),"",VLOOKUP(CONCATENATE($A164,"_",G$2),'Reference data SID'!$B:$M,12,FALSE))</f>
        <v/>
      </c>
      <c r="H164" s="16" t="str">
        <f>IF(ISERROR(VLOOKUP(CONCATENATE($A164,"_",H$2),'Reference data SID'!$B:$M,12,FALSE)),"",VLOOKUP(CONCATENATE($A164,"_",H$2),'Reference data SID'!$B:$M,12,FALSE))</f>
        <v/>
      </c>
      <c r="I164" s="16" t="str">
        <f>IF(ISERROR(VLOOKUP(CONCATENATE($A164,"_",I$2),'Reference data SID'!$B:$M,12,FALSE)),"",VLOOKUP(CONCATENATE($A164,"_",I$2),'Reference data SID'!$B:$M,12,FALSE))</f>
        <v/>
      </c>
      <c r="J164" s="16" t="str">
        <f>IF(ISERROR(VLOOKUP(CONCATENATE($A164,"_",J$2),'Reference data SID'!$B:$M,12,FALSE)),"",VLOOKUP(CONCATENATE($A164,"_",J$2),'Reference data SID'!$B:$M,12,FALSE))</f>
        <v/>
      </c>
      <c r="K164" s="16" t="str">
        <f>IF(ISERROR(VLOOKUP(CONCATENATE($A164,"_",K$2),'Reference data SID'!$B:$M,12,FALSE)),"",VLOOKUP(CONCATENATE($A164,"_",K$2),'Reference data SID'!$B:$M,12,FALSE))</f>
        <v/>
      </c>
      <c r="L164" s="16" t="str">
        <f>IF(ISERROR(VLOOKUP(CONCATENATE($A164,"_",L$2),'Reference data SID'!$B:$M,12,FALSE)),"",VLOOKUP(CONCATENATE($A164,"_",L$2),'Reference data SID'!$B:$M,12,FALSE))</f>
        <v/>
      </c>
      <c r="M164" s="16" t="str">
        <f>IF(ISERROR(VLOOKUP(CONCATENATE($A164,"_",M$2),'Reference data SID'!$B:$M,12,FALSE)),"",VLOOKUP(CONCATENATE($A164,"_",M$2),'Reference data SID'!$B:$M,12,FALSE))</f>
        <v/>
      </c>
      <c r="N164" s="16" t="str">
        <f>IF(ISERROR(VLOOKUP(CONCATENATE($A164,"_",N$2),'Reference data SID'!$B:$M,12,FALSE)),"",VLOOKUP(CONCATENATE($A164,"_",N$2),'Reference data SID'!$B:$M,12,FALSE))</f>
        <v/>
      </c>
      <c r="O164" s="16" t="str">
        <f>IF(ISERROR(VLOOKUP(CONCATENATE($A164,"_",O$2),'Reference data SID'!$B:$M,12,FALSE)),"",VLOOKUP(CONCATENATE($A164,"_",O$2),'Reference data SID'!$B:$M,12,FALSE))</f>
        <v/>
      </c>
      <c r="P164" s="16" t="str">
        <f>IF(ISERROR(VLOOKUP(CONCATENATE($A164,"_",P$2),'Reference data SID'!$B:$M,12,FALSE)),"",VLOOKUP(CONCATENATE($A164,"_",P$2),'Reference data SID'!$B:$M,12,FALSE))</f>
        <v/>
      </c>
      <c r="Q164" s="16" t="str">
        <f>IF(ISERROR(VLOOKUP(CONCATENATE($A164,"_",Q$2),'Reference data SID'!$B:$M,12,FALSE)),"",VLOOKUP(CONCATENATE($A164,"_",Q$2),'Reference data SID'!$B:$M,12,FALSE))</f>
        <v/>
      </c>
      <c r="R164" s="16" t="str">
        <f>IF(ISERROR(VLOOKUP(CONCATENATE($A164,"_",R$2),'Reference data SID'!$B:$M,12,FALSE)),"",VLOOKUP(CONCATENATE($A164,"_",R$2),'Reference data SID'!$B:$M,12,FALSE))</f>
        <v/>
      </c>
      <c r="S164" s="16" t="str">
        <f>IF(ISERROR(VLOOKUP(CONCATENATE($A164,"_",S$2),'Reference data SID'!$B:$M,12,FALSE)),"",VLOOKUP(CONCATENATE($A164,"_",S$2),'Reference data SID'!$B:$M,12,FALSE))</f>
        <v/>
      </c>
      <c r="T164" s="16" t="str">
        <f>IF(ISERROR(VLOOKUP(CONCATENATE($A164,"_",T$2),'Reference data SID'!$B:$M,12,FALSE)),"",VLOOKUP(CONCATENATE($A164,"_",T$2),'Reference data SID'!$B:$M,12,FALSE))</f>
        <v/>
      </c>
      <c r="U164" s="16" t="str">
        <f>IF(ISERROR(VLOOKUP(CONCATENATE($A164,"_",U$2),'Reference data SID'!$B:$M,12,FALSE)),"",VLOOKUP(CONCATENATE($A164,"_",U$2),'Reference data SID'!$B:$M,12,FALSE))</f>
        <v/>
      </c>
      <c r="V164" s="16" t="str">
        <f>IF(ISERROR(VLOOKUP(CONCATENATE($A164,"_",V$2),'Reference data SID'!$B:$M,12,FALSE)),"",VLOOKUP(CONCATENATE($A164,"_",V$2),'Reference data SID'!$B:$M,12,FALSE))</f>
        <v/>
      </c>
      <c r="W164" s="16" t="str">
        <f>IF(ISERROR(VLOOKUP(CONCATENATE($A164,"_",W$2),'Reference data SID'!$B:$M,12,FALSE)),"",VLOOKUP(CONCATENATE($A164,"_",W$2),'Reference data SID'!$B:$M,12,FALSE))</f>
        <v/>
      </c>
      <c r="X164" s="16" t="str">
        <f>IF(ISERROR(VLOOKUP(CONCATENATE($A164,"_",X$2),'Reference data SID'!$B:$M,12,FALSE)),"",VLOOKUP(CONCATENATE($A164,"_",X$2),'Reference data SID'!$B:$M,12,FALSE))</f>
        <v/>
      </c>
      <c r="Y164" s="17" t="str">
        <f>IF(ISERROR(VLOOKUP(CONCATENATE($A164,"_",Y$2),'Reference data SID'!$B:$M,12,FALSE)),"",VLOOKUP(CONCATENATE($A164,"_",Y$2),'Reference data SID'!$B:$M,12,FALSE))</f>
        <v>-</v>
      </c>
      <c r="Z164" s="16" t="str">
        <f>IF(ISERROR(VLOOKUP(CONCATENATE($A164,"_",Z$2),'Reference data SID'!$B:$M,12,FALSE)),"",VLOOKUP(CONCATENATE($A164,"_",Z$2),'Reference data SID'!$B:$M,12,FALSE))</f>
        <v/>
      </c>
      <c r="AA164" s="16" t="str">
        <f>IF(ISERROR(VLOOKUP(CONCATENATE($A164,"_",AA$2),'Reference data SID'!$B:$M,12,FALSE)),"",VLOOKUP(CONCATENATE($A164,"_",AA$2),'Reference data SID'!$B:$M,12,FALSE))</f>
        <v/>
      </c>
      <c r="AB164" s="16" t="str">
        <f>IF(ISERROR(VLOOKUP(CONCATENATE($A164,"_",AB$2),'Reference data SID'!$B:$M,12,FALSE)),"",VLOOKUP(CONCATENATE($A164,"_",AB$2),'Reference data SID'!$B:$M,12,FALSE))</f>
        <v/>
      </c>
      <c r="AC164" s="16" t="str">
        <f>IF(ISERROR(VLOOKUP(CONCATENATE($A164,"_",AC$2),'Reference data SID'!$B:$M,12,FALSE)),"",VLOOKUP(CONCATENATE($A164,"_",AC$2),'Reference data SID'!$B:$M,12,FALSE))</f>
        <v/>
      </c>
      <c r="AD164" s="16" t="str">
        <f>IF(ISERROR(VLOOKUP(CONCATENATE($A164,"_",AD$2),'Reference data SID'!$B:$M,12,FALSE)),"",VLOOKUP(CONCATENATE($A164,"_",AD$2),'Reference data SID'!$B:$M,12,FALSE))</f>
        <v/>
      </c>
      <c r="AE164" s="16" t="str">
        <f>IF(ISERROR(VLOOKUP(CONCATENATE($A164,"_",AE$2),'Reference data SID'!$B:$M,12,FALSE)),"",VLOOKUP(CONCATENATE($A164,"_",AE$2),'Reference data SID'!$B:$M,12,FALSE))</f>
        <v/>
      </c>
      <c r="AF164" s="16" t="str">
        <f>IF(ISERROR(VLOOKUP(CONCATENATE($A164,"_",AF$2),'Reference data SID'!$B:$M,12,FALSE)),"",VLOOKUP(CONCATENATE($A164,"_",AF$2),'Reference data SID'!$B:$M,12,FALSE))</f>
        <v/>
      </c>
      <c r="AG164" s="16" t="str">
        <f>IF(ISERROR(VLOOKUP(CONCATENATE($A164,"_",AG$2),'Reference data SID'!$B:$M,12,FALSE)),"",VLOOKUP(CONCATENATE($A164,"_",AG$2),'Reference data SID'!$B:$M,12,FALSE))</f>
        <v/>
      </c>
      <c r="AH164" s="16" t="str">
        <f>IF(ISERROR(VLOOKUP(CONCATENATE($A164,"_",AH$2),'Reference data SID'!$B:$M,12,FALSE)),"",VLOOKUP(CONCATENATE($A164,"_",AH$2),'Reference data SID'!$B:$M,12,FALSE))</f>
        <v/>
      </c>
      <c r="AI164" s="16" t="str">
        <f>IF(ISERROR(VLOOKUP(CONCATENATE($A164,"_",AI$2),'Reference data SID'!$B:$M,12,FALSE)),"",VLOOKUP(CONCATENATE($A164,"_",AI$2),'Reference data SID'!$B:$M,12,FALSE))</f>
        <v/>
      </c>
      <c r="AJ164" s="16" t="str">
        <f>IF(ISERROR(VLOOKUP(CONCATENATE($A164,"_",AJ$2),'Reference data SID'!$B:$M,12,FALSE)),"",VLOOKUP(CONCATENATE($A164,"_",AJ$2),'Reference data SID'!$B:$M,12,FALSE))</f>
        <v/>
      </c>
      <c r="AK164" s="16" t="str">
        <f>IF(ISERROR(VLOOKUP(CONCATENATE($A164,"_",AK$2),'Reference data SID'!$B:$M,12,FALSE)),"",VLOOKUP(CONCATENATE($A164,"_",AK$2),'Reference data SID'!$B:$M,12,FALSE))</f>
        <v/>
      </c>
      <c r="AL164" s="16" t="str">
        <f>IF(ISERROR(VLOOKUP(CONCATENATE($A164,"_",AL$2),'Reference data SID'!$B:$M,12,FALSE)),"",VLOOKUP(CONCATENATE($A164,"_",AL$2),'Reference data SID'!$B:$M,12,FALSE))</f>
        <v/>
      </c>
      <c r="AM164" s="16" t="str">
        <f>IF(ISERROR(VLOOKUP(CONCATENATE($A164,"_",AM$2),'Reference data SID'!$B:$M,12,FALSE)),"",VLOOKUP(CONCATENATE($A164,"_",AM$2),'Reference data SID'!$B:$M,12,FALSE))</f>
        <v/>
      </c>
      <c r="AN164" s="16" t="str">
        <f>IF(ISERROR(VLOOKUP(CONCATENATE($A164,"_",AN$2),'Reference data SID'!$B:$M,12,FALSE)),"",VLOOKUP(CONCATENATE($A164,"_",AN$2),'Reference data SID'!$B:$M,12,FALSE))</f>
        <v/>
      </c>
      <c r="AO164" s="16" t="str">
        <f>IF(ISERROR(VLOOKUP(CONCATENATE($A164,"_",AO$2),'Reference data SID'!$B:$M,12,FALSE)),"",VLOOKUP(CONCATENATE($A164,"_",AO$2),'Reference data SID'!$B:$M,12,FALSE))</f>
        <v/>
      </c>
      <c r="AP164" s="16" t="str">
        <f>IF(ISERROR(VLOOKUP(CONCATENATE($A164,"_",AP$2),'Reference data SID'!$B:$M,12,FALSE)),"",VLOOKUP(CONCATENATE($A164,"_",AP$2),'Reference data SID'!$B:$M,12,FALSE))</f>
        <v/>
      </c>
      <c r="AQ164" s="16" t="str">
        <f>IF(ISERROR(VLOOKUP(CONCATENATE($A164,"_",AQ$2),'Reference data SID'!$B:$M,12,FALSE)),"",VLOOKUP(CONCATENATE($A164,"_",AQ$2),'Reference data SID'!$B:$M,12,FALSE))</f>
        <v/>
      </c>
      <c r="AR164" s="16" t="str">
        <f>IF(ISERROR(VLOOKUP(CONCATENATE($A164,"_",AR$2),'Reference data SID'!$B:$M,12,FALSE)),"",VLOOKUP(CONCATENATE($A164,"_",AR$2),'Reference data SID'!$B:$M,12,FALSE))</f>
        <v/>
      </c>
      <c r="AS164" s="16" t="str">
        <f>IF(ISERROR(VLOOKUP(CONCATENATE($A164,"_",AS$2),'Reference data SID'!$B:$M,12,FALSE)),"",VLOOKUP(CONCATENATE($A164,"_",AS$2),'Reference data SID'!$B:$M,12,FALSE))</f>
        <v/>
      </c>
      <c r="AT164" s="16" t="str">
        <f>IF(ISERROR(VLOOKUP(CONCATENATE($A164,"_",AT$2),'Reference data SID'!$B:$M,12,FALSE)),"",VLOOKUP(CONCATENATE($A164,"_",AT$2),'Reference data SID'!$B:$M,12,FALSE))</f>
        <v/>
      </c>
    </row>
    <row r="165" spans="1:46" x14ac:dyDescent="0.25">
      <c r="A165">
        <v>161</v>
      </c>
      <c r="B165" s="16" t="str">
        <f>IF(ISERROR(VLOOKUP(CONCATENATE($A165,"_",B$2),'Reference data SID'!$B:$M,12,FALSE)),"",VLOOKUP(CONCATENATE($A165,"_",B$2),'Reference data SID'!$B:$M,12,FALSE))</f>
        <v/>
      </c>
      <c r="C165" s="16" t="str">
        <f>IF(ISERROR(VLOOKUP(CONCATENATE($A165,"_",C$2),'Reference data SID'!$B:$M,12,FALSE)),"",VLOOKUP(CONCATENATE($A165,"_",C$2),'Reference data SID'!$B:$M,12,FALSE))</f>
        <v/>
      </c>
      <c r="D165" s="16" t="str">
        <f>IF(ISERROR(VLOOKUP(CONCATENATE($A165,"_",D$2),'Reference data SID'!$B:$M,12,FALSE)),"",VLOOKUP(CONCATENATE($A165,"_",D$2),'Reference data SID'!$B:$M,12,FALSE))</f>
        <v/>
      </c>
      <c r="E165" s="16" t="str">
        <f>IF(ISERROR(VLOOKUP(CONCATENATE($A165,"_",E$2),'Reference data SID'!$B:$M,12,FALSE)),"",VLOOKUP(CONCATENATE($A165,"_",E$2),'Reference data SID'!$B:$M,12,FALSE))</f>
        <v/>
      </c>
      <c r="F165" s="16" t="str">
        <f>IF(ISERROR(VLOOKUP(CONCATENATE($A165,"_",F$2),'Reference data SID'!$B:$M,12,FALSE)),"",VLOOKUP(CONCATENATE($A165,"_",F$2),'Reference data SID'!$B:$M,12,FALSE))</f>
        <v/>
      </c>
      <c r="G165" s="16" t="str">
        <f>IF(ISERROR(VLOOKUP(CONCATENATE($A165,"_",G$2),'Reference data SID'!$B:$M,12,FALSE)),"",VLOOKUP(CONCATENATE($A165,"_",G$2),'Reference data SID'!$B:$M,12,FALSE))</f>
        <v/>
      </c>
      <c r="H165" s="16" t="str">
        <f>IF(ISERROR(VLOOKUP(CONCATENATE($A165,"_",H$2),'Reference data SID'!$B:$M,12,FALSE)),"",VLOOKUP(CONCATENATE($A165,"_",H$2),'Reference data SID'!$B:$M,12,FALSE))</f>
        <v/>
      </c>
      <c r="I165" s="16" t="str">
        <f>IF(ISERROR(VLOOKUP(CONCATENATE($A165,"_",I$2),'Reference data SID'!$B:$M,12,FALSE)),"",VLOOKUP(CONCATENATE($A165,"_",I$2),'Reference data SID'!$B:$M,12,FALSE))</f>
        <v/>
      </c>
      <c r="J165" s="16" t="str">
        <f>IF(ISERROR(VLOOKUP(CONCATENATE($A165,"_",J$2),'Reference data SID'!$B:$M,12,FALSE)),"",VLOOKUP(CONCATENATE($A165,"_",J$2),'Reference data SID'!$B:$M,12,FALSE))</f>
        <v/>
      </c>
      <c r="K165" s="16" t="str">
        <f>IF(ISERROR(VLOOKUP(CONCATENATE($A165,"_",K$2),'Reference data SID'!$B:$M,12,FALSE)),"",VLOOKUP(CONCATENATE($A165,"_",K$2),'Reference data SID'!$B:$M,12,FALSE))</f>
        <v/>
      </c>
      <c r="L165" s="16" t="str">
        <f>IF(ISERROR(VLOOKUP(CONCATENATE($A165,"_",L$2),'Reference data SID'!$B:$M,12,FALSE)),"",VLOOKUP(CONCATENATE($A165,"_",L$2),'Reference data SID'!$B:$M,12,FALSE))</f>
        <v/>
      </c>
      <c r="M165" s="16" t="str">
        <f>IF(ISERROR(VLOOKUP(CONCATENATE($A165,"_",M$2),'Reference data SID'!$B:$M,12,FALSE)),"",VLOOKUP(CONCATENATE($A165,"_",M$2),'Reference data SID'!$B:$M,12,FALSE))</f>
        <v/>
      </c>
      <c r="N165" s="16" t="str">
        <f>IF(ISERROR(VLOOKUP(CONCATENATE($A165,"_",N$2),'Reference data SID'!$B:$M,12,FALSE)),"",VLOOKUP(CONCATENATE($A165,"_",N$2),'Reference data SID'!$B:$M,12,FALSE))</f>
        <v/>
      </c>
      <c r="O165" s="16" t="str">
        <f>IF(ISERROR(VLOOKUP(CONCATENATE($A165,"_",O$2),'Reference data SID'!$B:$M,12,FALSE)),"",VLOOKUP(CONCATENATE($A165,"_",O$2),'Reference data SID'!$B:$M,12,FALSE))</f>
        <v/>
      </c>
      <c r="P165" s="16" t="str">
        <f>IF(ISERROR(VLOOKUP(CONCATENATE($A165,"_",P$2),'Reference data SID'!$B:$M,12,FALSE)),"",VLOOKUP(CONCATENATE($A165,"_",P$2),'Reference data SID'!$B:$M,12,FALSE))</f>
        <v/>
      </c>
      <c r="Q165" s="16" t="str">
        <f>IF(ISERROR(VLOOKUP(CONCATENATE($A165,"_",Q$2),'Reference data SID'!$B:$M,12,FALSE)),"",VLOOKUP(CONCATENATE($A165,"_",Q$2),'Reference data SID'!$B:$M,12,FALSE))</f>
        <v/>
      </c>
      <c r="R165" s="16" t="str">
        <f>IF(ISERROR(VLOOKUP(CONCATENATE($A165,"_",R$2),'Reference data SID'!$B:$M,12,FALSE)),"",VLOOKUP(CONCATENATE($A165,"_",R$2),'Reference data SID'!$B:$M,12,FALSE))</f>
        <v/>
      </c>
      <c r="S165" s="16" t="str">
        <f>IF(ISERROR(VLOOKUP(CONCATENATE($A165,"_",S$2),'Reference data SID'!$B:$M,12,FALSE)),"",VLOOKUP(CONCATENATE($A165,"_",S$2),'Reference data SID'!$B:$M,12,FALSE))</f>
        <v/>
      </c>
      <c r="T165" s="16" t="str">
        <f>IF(ISERROR(VLOOKUP(CONCATENATE($A165,"_",T$2),'Reference data SID'!$B:$M,12,FALSE)),"",VLOOKUP(CONCATENATE($A165,"_",T$2),'Reference data SID'!$B:$M,12,FALSE))</f>
        <v/>
      </c>
      <c r="U165" s="16" t="str">
        <f>IF(ISERROR(VLOOKUP(CONCATENATE($A165,"_",U$2),'Reference data SID'!$B:$M,12,FALSE)),"",VLOOKUP(CONCATENATE($A165,"_",U$2),'Reference data SID'!$B:$M,12,FALSE))</f>
        <v/>
      </c>
      <c r="V165" s="16" t="str">
        <f>IF(ISERROR(VLOOKUP(CONCATENATE($A165,"_",V$2),'Reference data SID'!$B:$M,12,FALSE)),"",VLOOKUP(CONCATENATE($A165,"_",V$2),'Reference data SID'!$B:$M,12,FALSE))</f>
        <v/>
      </c>
      <c r="W165" s="16" t="str">
        <f>IF(ISERROR(VLOOKUP(CONCATENATE($A165,"_",W$2),'Reference data SID'!$B:$M,12,FALSE)),"",VLOOKUP(CONCATENATE($A165,"_",W$2),'Reference data SID'!$B:$M,12,FALSE))</f>
        <v/>
      </c>
      <c r="X165" s="16" t="str">
        <f>IF(ISERROR(VLOOKUP(CONCATENATE($A165,"_",X$2),'Reference data SID'!$B:$M,12,FALSE)),"",VLOOKUP(CONCATENATE($A165,"_",X$2),'Reference data SID'!$B:$M,12,FALSE))</f>
        <v/>
      </c>
      <c r="Y165" s="17" t="str">
        <f>IF(ISERROR(VLOOKUP(CONCATENATE($A165,"_",Y$2),'Reference data SID'!$B:$M,12,FALSE)),"",VLOOKUP(CONCATENATE($A165,"_",Y$2),'Reference data SID'!$B:$M,12,FALSE))</f>
        <v>-</v>
      </c>
      <c r="Z165" s="16" t="str">
        <f>IF(ISERROR(VLOOKUP(CONCATENATE($A165,"_",Z$2),'Reference data SID'!$B:$M,12,FALSE)),"",VLOOKUP(CONCATENATE($A165,"_",Z$2),'Reference data SID'!$B:$M,12,FALSE))</f>
        <v/>
      </c>
      <c r="AA165" s="16" t="str">
        <f>IF(ISERROR(VLOOKUP(CONCATENATE($A165,"_",AA$2),'Reference data SID'!$B:$M,12,FALSE)),"",VLOOKUP(CONCATENATE($A165,"_",AA$2),'Reference data SID'!$B:$M,12,FALSE))</f>
        <v/>
      </c>
      <c r="AB165" s="16" t="str">
        <f>IF(ISERROR(VLOOKUP(CONCATENATE($A165,"_",AB$2),'Reference data SID'!$B:$M,12,FALSE)),"",VLOOKUP(CONCATENATE($A165,"_",AB$2),'Reference data SID'!$B:$M,12,FALSE))</f>
        <v/>
      </c>
      <c r="AC165" s="16" t="str">
        <f>IF(ISERROR(VLOOKUP(CONCATENATE($A165,"_",AC$2),'Reference data SID'!$B:$M,12,FALSE)),"",VLOOKUP(CONCATENATE($A165,"_",AC$2),'Reference data SID'!$B:$M,12,FALSE))</f>
        <v/>
      </c>
      <c r="AD165" s="16" t="str">
        <f>IF(ISERROR(VLOOKUP(CONCATENATE($A165,"_",AD$2),'Reference data SID'!$B:$M,12,FALSE)),"",VLOOKUP(CONCATENATE($A165,"_",AD$2),'Reference data SID'!$B:$M,12,FALSE))</f>
        <v/>
      </c>
      <c r="AE165" s="16" t="str">
        <f>IF(ISERROR(VLOOKUP(CONCATENATE($A165,"_",AE$2),'Reference data SID'!$B:$M,12,FALSE)),"",VLOOKUP(CONCATENATE($A165,"_",AE$2),'Reference data SID'!$B:$M,12,FALSE))</f>
        <v/>
      </c>
      <c r="AF165" s="16" t="str">
        <f>IF(ISERROR(VLOOKUP(CONCATENATE($A165,"_",AF$2),'Reference data SID'!$B:$M,12,FALSE)),"",VLOOKUP(CONCATENATE($A165,"_",AF$2),'Reference data SID'!$B:$M,12,FALSE))</f>
        <v/>
      </c>
      <c r="AG165" s="16" t="str">
        <f>IF(ISERROR(VLOOKUP(CONCATENATE($A165,"_",AG$2),'Reference data SID'!$B:$M,12,FALSE)),"",VLOOKUP(CONCATENATE($A165,"_",AG$2),'Reference data SID'!$B:$M,12,FALSE))</f>
        <v/>
      </c>
      <c r="AH165" s="16" t="str">
        <f>IF(ISERROR(VLOOKUP(CONCATENATE($A165,"_",AH$2),'Reference data SID'!$B:$M,12,FALSE)),"",VLOOKUP(CONCATENATE($A165,"_",AH$2),'Reference data SID'!$B:$M,12,FALSE))</f>
        <v/>
      </c>
      <c r="AI165" s="16" t="str">
        <f>IF(ISERROR(VLOOKUP(CONCATENATE($A165,"_",AI$2),'Reference data SID'!$B:$M,12,FALSE)),"",VLOOKUP(CONCATENATE($A165,"_",AI$2),'Reference data SID'!$B:$M,12,FALSE))</f>
        <v/>
      </c>
      <c r="AJ165" s="16" t="str">
        <f>IF(ISERROR(VLOOKUP(CONCATENATE($A165,"_",AJ$2),'Reference data SID'!$B:$M,12,FALSE)),"",VLOOKUP(CONCATENATE($A165,"_",AJ$2),'Reference data SID'!$B:$M,12,FALSE))</f>
        <v/>
      </c>
      <c r="AK165" s="16" t="str">
        <f>IF(ISERROR(VLOOKUP(CONCATENATE($A165,"_",AK$2),'Reference data SID'!$B:$M,12,FALSE)),"",VLOOKUP(CONCATENATE($A165,"_",AK$2),'Reference data SID'!$B:$M,12,FALSE))</f>
        <v/>
      </c>
      <c r="AL165" s="16" t="str">
        <f>IF(ISERROR(VLOOKUP(CONCATENATE($A165,"_",AL$2),'Reference data SID'!$B:$M,12,FALSE)),"",VLOOKUP(CONCATENATE($A165,"_",AL$2),'Reference data SID'!$B:$M,12,FALSE))</f>
        <v/>
      </c>
      <c r="AM165" s="16" t="str">
        <f>IF(ISERROR(VLOOKUP(CONCATENATE($A165,"_",AM$2),'Reference data SID'!$B:$M,12,FALSE)),"",VLOOKUP(CONCATENATE($A165,"_",AM$2),'Reference data SID'!$B:$M,12,FALSE))</f>
        <v/>
      </c>
      <c r="AN165" s="16" t="str">
        <f>IF(ISERROR(VLOOKUP(CONCATENATE($A165,"_",AN$2),'Reference data SID'!$B:$M,12,FALSE)),"",VLOOKUP(CONCATENATE($A165,"_",AN$2),'Reference data SID'!$B:$M,12,FALSE))</f>
        <v/>
      </c>
      <c r="AO165" s="16" t="str">
        <f>IF(ISERROR(VLOOKUP(CONCATENATE($A165,"_",AO$2),'Reference data SID'!$B:$M,12,FALSE)),"",VLOOKUP(CONCATENATE($A165,"_",AO$2),'Reference data SID'!$B:$M,12,FALSE))</f>
        <v/>
      </c>
      <c r="AP165" s="16" t="str">
        <f>IF(ISERROR(VLOOKUP(CONCATENATE($A165,"_",AP$2),'Reference data SID'!$B:$M,12,FALSE)),"",VLOOKUP(CONCATENATE($A165,"_",AP$2),'Reference data SID'!$B:$M,12,FALSE))</f>
        <v/>
      </c>
      <c r="AQ165" s="16" t="str">
        <f>IF(ISERROR(VLOOKUP(CONCATENATE($A165,"_",AQ$2),'Reference data SID'!$B:$M,12,FALSE)),"",VLOOKUP(CONCATENATE($A165,"_",AQ$2),'Reference data SID'!$B:$M,12,FALSE))</f>
        <v/>
      </c>
      <c r="AR165" s="16" t="str">
        <f>IF(ISERROR(VLOOKUP(CONCATENATE($A165,"_",AR$2),'Reference data SID'!$B:$M,12,FALSE)),"",VLOOKUP(CONCATENATE($A165,"_",AR$2),'Reference data SID'!$B:$M,12,FALSE))</f>
        <v/>
      </c>
      <c r="AS165" s="16" t="str">
        <f>IF(ISERROR(VLOOKUP(CONCATENATE($A165,"_",AS$2),'Reference data SID'!$B:$M,12,FALSE)),"",VLOOKUP(CONCATENATE($A165,"_",AS$2),'Reference data SID'!$B:$M,12,FALSE))</f>
        <v/>
      </c>
      <c r="AT165" s="16" t="str">
        <f>IF(ISERROR(VLOOKUP(CONCATENATE($A165,"_",AT$2),'Reference data SID'!$B:$M,12,FALSE)),"",VLOOKUP(CONCATENATE($A165,"_",AT$2),'Reference data SID'!$B:$M,12,FALSE))</f>
        <v/>
      </c>
    </row>
    <row r="166" spans="1:46" x14ac:dyDescent="0.25">
      <c r="A166">
        <v>162</v>
      </c>
      <c r="B166" s="16" t="str">
        <f>IF(ISERROR(VLOOKUP(CONCATENATE($A166,"_",B$2),'Reference data SID'!$B:$M,12,FALSE)),"",VLOOKUP(CONCATENATE($A166,"_",B$2),'Reference data SID'!$B:$M,12,FALSE))</f>
        <v/>
      </c>
      <c r="C166" s="16" t="str">
        <f>IF(ISERROR(VLOOKUP(CONCATENATE($A166,"_",C$2),'Reference data SID'!$B:$M,12,FALSE)),"",VLOOKUP(CONCATENATE($A166,"_",C$2),'Reference data SID'!$B:$M,12,FALSE))</f>
        <v/>
      </c>
      <c r="D166" s="16" t="str">
        <f>IF(ISERROR(VLOOKUP(CONCATENATE($A166,"_",D$2),'Reference data SID'!$B:$M,12,FALSE)),"",VLOOKUP(CONCATENATE($A166,"_",D$2),'Reference data SID'!$B:$M,12,FALSE))</f>
        <v/>
      </c>
      <c r="E166" s="16" t="str">
        <f>IF(ISERROR(VLOOKUP(CONCATENATE($A166,"_",E$2),'Reference data SID'!$B:$M,12,FALSE)),"",VLOOKUP(CONCATENATE($A166,"_",E$2),'Reference data SID'!$B:$M,12,FALSE))</f>
        <v/>
      </c>
      <c r="F166" s="16" t="str">
        <f>IF(ISERROR(VLOOKUP(CONCATENATE($A166,"_",F$2),'Reference data SID'!$B:$M,12,FALSE)),"",VLOOKUP(CONCATENATE($A166,"_",F$2),'Reference data SID'!$B:$M,12,FALSE))</f>
        <v/>
      </c>
      <c r="G166" s="16" t="str">
        <f>IF(ISERROR(VLOOKUP(CONCATENATE($A166,"_",G$2),'Reference data SID'!$B:$M,12,FALSE)),"",VLOOKUP(CONCATENATE($A166,"_",G$2),'Reference data SID'!$B:$M,12,FALSE))</f>
        <v/>
      </c>
      <c r="H166" s="16" t="str">
        <f>IF(ISERROR(VLOOKUP(CONCATENATE($A166,"_",H$2),'Reference data SID'!$B:$M,12,FALSE)),"",VLOOKUP(CONCATENATE($A166,"_",H$2),'Reference data SID'!$B:$M,12,FALSE))</f>
        <v/>
      </c>
      <c r="I166" s="16" t="str">
        <f>IF(ISERROR(VLOOKUP(CONCATENATE($A166,"_",I$2),'Reference data SID'!$B:$M,12,FALSE)),"",VLOOKUP(CONCATENATE($A166,"_",I$2),'Reference data SID'!$B:$M,12,FALSE))</f>
        <v/>
      </c>
      <c r="J166" s="16" t="str">
        <f>IF(ISERROR(VLOOKUP(CONCATENATE($A166,"_",J$2),'Reference data SID'!$B:$M,12,FALSE)),"",VLOOKUP(CONCATENATE($A166,"_",J$2),'Reference data SID'!$B:$M,12,FALSE))</f>
        <v/>
      </c>
      <c r="K166" s="16" t="str">
        <f>IF(ISERROR(VLOOKUP(CONCATENATE($A166,"_",K$2),'Reference data SID'!$B:$M,12,FALSE)),"",VLOOKUP(CONCATENATE($A166,"_",K$2),'Reference data SID'!$B:$M,12,FALSE))</f>
        <v/>
      </c>
      <c r="L166" s="16" t="str">
        <f>IF(ISERROR(VLOOKUP(CONCATENATE($A166,"_",L$2),'Reference data SID'!$B:$M,12,FALSE)),"",VLOOKUP(CONCATENATE($A166,"_",L$2),'Reference data SID'!$B:$M,12,FALSE))</f>
        <v/>
      </c>
      <c r="M166" s="16" t="str">
        <f>IF(ISERROR(VLOOKUP(CONCATENATE($A166,"_",M$2),'Reference data SID'!$B:$M,12,FALSE)),"",VLOOKUP(CONCATENATE($A166,"_",M$2),'Reference data SID'!$B:$M,12,FALSE))</f>
        <v/>
      </c>
      <c r="N166" s="16" t="str">
        <f>IF(ISERROR(VLOOKUP(CONCATENATE($A166,"_",N$2),'Reference data SID'!$B:$M,12,FALSE)),"",VLOOKUP(CONCATENATE($A166,"_",N$2),'Reference data SID'!$B:$M,12,FALSE))</f>
        <v/>
      </c>
      <c r="O166" s="16" t="str">
        <f>IF(ISERROR(VLOOKUP(CONCATENATE($A166,"_",O$2),'Reference data SID'!$B:$M,12,FALSE)),"",VLOOKUP(CONCATENATE($A166,"_",O$2),'Reference data SID'!$B:$M,12,FALSE))</f>
        <v/>
      </c>
      <c r="P166" s="16" t="str">
        <f>IF(ISERROR(VLOOKUP(CONCATENATE($A166,"_",P$2),'Reference data SID'!$B:$M,12,FALSE)),"",VLOOKUP(CONCATENATE($A166,"_",P$2),'Reference data SID'!$B:$M,12,FALSE))</f>
        <v/>
      </c>
      <c r="Q166" s="16" t="str">
        <f>IF(ISERROR(VLOOKUP(CONCATENATE($A166,"_",Q$2),'Reference data SID'!$B:$M,12,FALSE)),"",VLOOKUP(CONCATENATE($A166,"_",Q$2),'Reference data SID'!$B:$M,12,FALSE))</f>
        <v/>
      </c>
      <c r="R166" s="16" t="str">
        <f>IF(ISERROR(VLOOKUP(CONCATENATE($A166,"_",R$2),'Reference data SID'!$B:$M,12,FALSE)),"",VLOOKUP(CONCATENATE($A166,"_",R$2),'Reference data SID'!$B:$M,12,FALSE))</f>
        <v/>
      </c>
      <c r="S166" s="16" t="str">
        <f>IF(ISERROR(VLOOKUP(CONCATENATE($A166,"_",S$2),'Reference data SID'!$B:$M,12,FALSE)),"",VLOOKUP(CONCATENATE($A166,"_",S$2),'Reference data SID'!$B:$M,12,FALSE))</f>
        <v/>
      </c>
      <c r="T166" s="16" t="str">
        <f>IF(ISERROR(VLOOKUP(CONCATENATE($A166,"_",T$2),'Reference data SID'!$B:$M,12,FALSE)),"",VLOOKUP(CONCATENATE($A166,"_",T$2),'Reference data SID'!$B:$M,12,FALSE))</f>
        <v/>
      </c>
      <c r="U166" s="16" t="str">
        <f>IF(ISERROR(VLOOKUP(CONCATENATE($A166,"_",U$2),'Reference data SID'!$B:$M,12,FALSE)),"",VLOOKUP(CONCATENATE($A166,"_",U$2),'Reference data SID'!$B:$M,12,FALSE))</f>
        <v/>
      </c>
      <c r="V166" s="16" t="str">
        <f>IF(ISERROR(VLOOKUP(CONCATENATE($A166,"_",V$2),'Reference data SID'!$B:$M,12,FALSE)),"",VLOOKUP(CONCATENATE($A166,"_",V$2),'Reference data SID'!$B:$M,12,FALSE))</f>
        <v/>
      </c>
      <c r="W166" s="16" t="str">
        <f>IF(ISERROR(VLOOKUP(CONCATENATE($A166,"_",W$2),'Reference data SID'!$B:$M,12,FALSE)),"",VLOOKUP(CONCATENATE($A166,"_",W$2),'Reference data SID'!$B:$M,12,FALSE))</f>
        <v/>
      </c>
      <c r="X166" s="16" t="str">
        <f>IF(ISERROR(VLOOKUP(CONCATENATE($A166,"_",X$2),'Reference data SID'!$B:$M,12,FALSE)),"",VLOOKUP(CONCATENATE($A166,"_",X$2),'Reference data SID'!$B:$M,12,FALSE))</f>
        <v/>
      </c>
      <c r="Y166" s="17" t="str">
        <f>IF(ISERROR(VLOOKUP(CONCATENATE($A166,"_",Y$2),'Reference data SID'!$B:$M,12,FALSE)),"",VLOOKUP(CONCATENATE($A166,"_",Y$2),'Reference data SID'!$B:$M,12,FALSE))</f>
        <v>-</v>
      </c>
      <c r="Z166" s="16" t="str">
        <f>IF(ISERROR(VLOOKUP(CONCATENATE($A166,"_",Z$2),'Reference data SID'!$B:$M,12,FALSE)),"",VLOOKUP(CONCATENATE($A166,"_",Z$2),'Reference data SID'!$B:$M,12,FALSE))</f>
        <v/>
      </c>
      <c r="AA166" s="16" t="str">
        <f>IF(ISERROR(VLOOKUP(CONCATENATE($A166,"_",AA$2),'Reference data SID'!$B:$M,12,FALSE)),"",VLOOKUP(CONCATENATE($A166,"_",AA$2),'Reference data SID'!$B:$M,12,FALSE))</f>
        <v/>
      </c>
      <c r="AB166" s="16" t="str">
        <f>IF(ISERROR(VLOOKUP(CONCATENATE($A166,"_",AB$2),'Reference data SID'!$B:$M,12,FALSE)),"",VLOOKUP(CONCATENATE($A166,"_",AB$2),'Reference data SID'!$B:$M,12,FALSE))</f>
        <v/>
      </c>
      <c r="AC166" s="16" t="str">
        <f>IF(ISERROR(VLOOKUP(CONCATENATE($A166,"_",AC$2),'Reference data SID'!$B:$M,12,FALSE)),"",VLOOKUP(CONCATENATE($A166,"_",AC$2),'Reference data SID'!$B:$M,12,FALSE))</f>
        <v/>
      </c>
      <c r="AD166" s="16" t="str">
        <f>IF(ISERROR(VLOOKUP(CONCATENATE($A166,"_",AD$2),'Reference data SID'!$B:$M,12,FALSE)),"",VLOOKUP(CONCATENATE($A166,"_",AD$2),'Reference data SID'!$B:$M,12,FALSE))</f>
        <v/>
      </c>
      <c r="AE166" s="16" t="str">
        <f>IF(ISERROR(VLOOKUP(CONCATENATE($A166,"_",AE$2),'Reference data SID'!$B:$M,12,FALSE)),"",VLOOKUP(CONCATENATE($A166,"_",AE$2),'Reference data SID'!$B:$M,12,FALSE))</f>
        <v/>
      </c>
      <c r="AF166" s="16" t="str">
        <f>IF(ISERROR(VLOOKUP(CONCATENATE($A166,"_",AF$2),'Reference data SID'!$B:$M,12,FALSE)),"",VLOOKUP(CONCATENATE($A166,"_",AF$2),'Reference data SID'!$B:$M,12,FALSE))</f>
        <v/>
      </c>
      <c r="AG166" s="16" t="str">
        <f>IF(ISERROR(VLOOKUP(CONCATENATE($A166,"_",AG$2),'Reference data SID'!$B:$M,12,FALSE)),"",VLOOKUP(CONCATENATE($A166,"_",AG$2),'Reference data SID'!$B:$M,12,FALSE))</f>
        <v/>
      </c>
      <c r="AH166" s="16" t="str">
        <f>IF(ISERROR(VLOOKUP(CONCATENATE($A166,"_",AH$2),'Reference data SID'!$B:$M,12,FALSE)),"",VLOOKUP(CONCATENATE($A166,"_",AH$2),'Reference data SID'!$B:$M,12,FALSE))</f>
        <v/>
      </c>
      <c r="AI166" s="16" t="str">
        <f>IF(ISERROR(VLOOKUP(CONCATENATE($A166,"_",AI$2),'Reference data SID'!$B:$M,12,FALSE)),"",VLOOKUP(CONCATENATE($A166,"_",AI$2),'Reference data SID'!$B:$M,12,FALSE))</f>
        <v/>
      </c>
      <c r="AJ166" s="16" t="str">
        <f>IF(ISERROR(VLOOKUP(CONCATENATE($A166,"_",AJ$2),'Reference data SID'!$B:$M,12,FALSE)),"",VLOOKUP(CONCATENATE($A166,"_",AJ$2),'Reference data SID'!$B:$M,12,FALSE))</f>
        <v/>
      </c>
      <c r="AK166" s="16" t="str">
        <f>IF(ISERROR(VLOOKUP(CONCATENATE($A166,"_",AK$2),'Reference data SID'!$B:$M,12,FALSE)),"",VLOOKUP(CONCATENATE($A166,"_",AK$2),'Reference data SID'!$B:$M,12,FALSE))</f>
        <v/>
      </c>
      <c r="AL166" s="16" t="str">
        <f>IF(ISERROR(VLOOKUP(CONCATENATE($A166,"_",AL$2),'Reference data SID'!$B:$M,12,FALSE)),"",VLOOKUP(CONCATENATE($A166,"_",AL$2),'Reference data SID'!$B:$M,12,FALSE))</f>
        <v/>
      </c>
      <c r="AM166" s="16" t="str">
        <f>IF(ISERROR(VLOOKUP(CONCATENATE($A166,"_",AM$2),'Reference data SID'!$B:$M,12,FALSE)),"",VLOOKUP(CONCATENATE($A166,"_",AM$2),'Reference data SID'!$B:$M,12,FALSE))</f>
        <v/>
      </c>
      <c r="AN166" s="16" t="str">
        <f>IF(ISERROR(VLOOKUP(CONCATENATE($A166,"_",AN$2),'Reference data SID'!$B:$M,12,FALSE)),"",VLOOKUP(CONCATENATE($A166,"_",AN$2),'Reference data SID'!$B:$M,12,FALSE))</f>
        <v/>
      </c>
      <c r="AO166" s="16" t="str">
        <f>IF(ISERROR(VLOOKUP(CONCATENATE($A166,"_",AO$2),'Reference data SID'!$B:$M,12,FALSE)),"",VLOOKUP(CONCATENATE($A166,"_",AO$2),'Reference data SID'!$B:$M,12,FALSE))</f>
        <v/>
      </c>
      <c r="AP166" s="16" t="str">
        <f>IF(ISERROR(VLOOKUP(CONCATENATE($A166,"_",AP$2),'Reference data SID'!$B:$M,12,FALSE)),"",VLOOKUP(CONCATENATE($A166,"_",AP$2),'Reference data SID'!$B:$M,12,FALSE))</f>
        <v/>
      </c>
      <c r="AQ166" s="16" t="str">
        <f>IF(ISERROR(VLOOKUP(CONCATENATE($A166,"_",AQ$2),'Reference data SID'!$B:$M,12,FALSE)),"",VLOOKUP(CONCATENATE($A166,"_",AQ$2),'Reference data SID'!$B:$M,12,FALSE))</f>
        <v/>
      </c>
      <c r="AR166" s="16" t="str">
        <f>IF(ISERROR(VLOOKUP(CONCATENATE($A166,"_",AR$2),'Reference data SID'!$B:$M,12,FALSE)),"",VLOOKUP(CONCATENATE($A166,"_",AR$2),'Reference data SID'!$B:$M,12,FALSE))</f>
        <v/>
      </c>
      <c r="AS166" s="16" t="str">
        <f>IF(ISERROR(VLOOKUP(CONCATENATE($A166,"_",AS$2),'Reference data SID'!$B:$M,12,FALSE)),"",VLOOKUP(CONCATENATE($A166,"_",AS$2),'Reference data SID'!$B:$M,12,FALSE))</f>
        <v/>
      </c>
      <c r="AT166" s="16" t="str">
        <f>IF(ISERROR(VLOOKUP(CONCATENATE($A166,"_",AT$2),'Reference data SID'!$B:$M,12,FALSE)),"",VLOOKUP(CONCATENATE($A166,"_",AT$2),'Reference data SID'!$B:$M,12,FALSE))</f>
        <v/>
      </c>
    </row>
    <row r="167" spans="1:46" x14ac:dyDescent="0.25">
      <c r="A167">
        <v>163</v>
      </c>
      <c r="B167" s="16" t="str">
        <f>IF(ISERROR(VLOOKUP(CONCATENATE($A167,"_",B$2),'Reference data SID'!$B:$M,12,FALSE)),"",VLOOKUP(CONCATENATE($A167,"_",B$2),'Reference data SID'!$B:$M,12,FALSE))</f>
        <v/>
      </c>
      <c r="C167" s="16" t="str">
        <f>IF(ISERROR(VLOOKUP(CONCATENATE($A167,"_",C$2),'Reference data SID'!$B:$M,12,FALSE)),"",VLOOKUP(CONCATENATE($A167,"_",C$2),'Reference data SID'!$B:$M,12,FALSE))</f>
        <v/>
      </c>
      <c r="D167" s="16" t="str">
        <f>IF(ISERROR(VLOOKUP(CONCATENATE($A167,"_",D$2),'Reference data SID'!$B:$M,12,FALSE)),"",VLOOKUP(CONCATENATE($A167,"_",D$2),'Reference data SID'!$B:$M,12,FALSE))</f>
        <v/>
      </c>
      <c r="E167" s="16" t="str">
        <f>IF(ISERROR(VLOOKUP(CONCATENATE($A167,"_",E$2),'Reference data SID'!$B:$M,12,FALSE)),"",VLOOKUP(CONCATENATE($A167,"_",E$2),'Reference data SID'!$B:$M,12,FALSE))</f>
        <v/>
      </c>
      <c r="F167" s="16" t="str">
        <f>IF(ISERROR(VLOOKUP(CONCATENATE($A167,"_",F$2),'Reference data SID'!$B:$M,12,FALSE)),"",VLOOKUP(CONCATENATE($A167,"_",F$2),'Reference data SID'!$B:$M,12,FALSE))</f>
        <v/>
      </c>
      <c r="G167" s="16" t="str">
        <f>IF(ISERROR(VLOOKUP(CONCATENATE($A167,"_",G$2),'Reference data SID'!$B:$M,12,FALSE)),"",VLOOKUP(CONCATENATE($A167,"_",G$2),'Reference data SID'!$B:$M,12,FALSE))</f>
        <v/>
      </c>
      <c r="H167" s="16" t="str">
        <f>IF(ISERROR(VLOOKUP(CONCATENATE($A167,"_",H$2),'Reference data SID'!$B:$M,12,FALSE)),"",VLOOKUP(CONCATENATE($A167,"_",H$2),'Reference data SID'!$B:$M,12,FALSE))</f>
        <v/>
      </c>
      <c r="I167" s="16" t="str">
        <f>IF(ISERROR(VLOOKUP(CONCATENATE($A167,"_",I$2),'Reference data SID'!$B:$M,12,FALSE)),"",VLOOKUP(CONCATENATE($A167,"_",I$2),'Reference data SID'!$B:$M,12,FALSE))</f>
        <v/>
      </c>
      <c r="J167" s="16" t="str">
        <f>IF(ISERROR(VLOOKUP(CONCATENATE($A167,"_",J$2),'Reference data SID'!$B:$M,12,FALSE)),"",VLOOKUP(CONCATENATE($A167,"_",J$2),'Reference data SID'!$B:$M,12,FALSE))</f>
        <v/>
      </c>
      <c r="K167" s="16" t="str">
        <f>IF(ISERROR(VLOOKUP(CONCATENATE($A167,"_",K$2),'Reference data SID'!$B:$M,12,FALSE)),"",VLOOKUP(CONCATENATE($A167,"_",K$2),'Reference data SID'!$B:$M,12,FALSE))</f>
        <v/>
      </c>
      <c r="L167" s="16" t="str">
        <f>IF(ISERROR(VLOOKUP(CONCATENATE($A167,"_",L$2),'Reference data SID'!$B:$M,12,FALSE)),"",VLOOKUP(CONCATENATE($A167,"_",L$2),'Reference data SID'!$B:$M,12,FALSE))</f>
        <v/>
      </c>
      <c r="M167" s="16" t="str">
        <f>IF(ISERROR(VLOOKUP(CONCATENATE($A167,"_",M$2),'Reference data SID'!$B:$M,12,FALSE)),"",VLOOKUP(CONCATENATE($A167,"_",M$2),'Reference data SID'!$B:$M,12,FALSE))</f>
        <v/>
      </c>
      <c r="N167" s="16" t="str">
        <f>IF(ISERROR(VLOOKUP(CONCATENATE($A167,"_",N$2),'Reference data SID'!$B:$M,12,FALSE)),"",VLOOKUP(CONCATENATE($A167,"_",N$2),'Reference data SID'!$B:$M,12,FALSE))</f>
        <v/>
      </c>
      <c r="O167" s="16" t="str">
        <f>IF(ISERROR(VLOOKUP(CONCATENATE($A167,"_",O$2),'Reference data SID'!$B:$M,12,FALSE)),"",VLOOKUP(CONCATENATE($A167,"_",O$2),'Reference data SID'!$B:$M,12,FALSE))</f>
        <v/>
      </c>
      <c r="P167" s="16" t="str">
        <f>IF(ISERROR(VLOOKUP(CONCATENATE($A167,"_",P$2),'Reference data SID'!$B:$M,12,FALSE)),"",VLOOKUP(CONCATENATE($A167,"_",P$2),'Reference data SID'!$B:$M,12,FALSE))</f>
        <v/>
      </c>
      <c r="Q167" s="16" t="str">
        <f>IF(ISERROR(VLOOKUP(CONCATENATE($A167,"_",Q$2),'Reference data SID'!$B:$M,12,FALSE)),"",VLOOKUP(CONCATENATE($A167,"_",Q$2),'Reference data SID'!$B:$M,12,FALSE))</f>
        <v/>
      </c>
      <c r="R167" s="16" t="str">
        <f>IF(ISERROR(VLOOKUP(CONCATENATE($A167,"_",R$2),'Reference data SID'!$B:$M,12,FALSE)),"",VLOOKUP(CONCATENATE($A167,"_",R$2),'Reference data SID'!$B:$M,12,FALSE))</f>
        <v/>
      </c>
      <c r="S167" s="16" t="str">
        <f>IF(ISERROR(VLOOKUP(CONCATENATE($A167,"_",S$2),'Reference data SID'!$B:$M,12,FALSE)),"",VLOOKUP(CONCATENATE($A167,"_",S$2),'Reference data SID'!$B:$M,12,FALSE))</f>
        <v/>
      </c>
      <c r="T167" s="16" t="str">
        <f>IF(ISERROR(VLOOKUP(CONCATENATE($A167,"_",T$2),'Reference data SID'!$B:$M,12,FALSE)),"",VLOOKUP(CONCATENATE($A167,"_",T$2),'Reference data SID'!$B:$M,12,FALSE))</f>
        <v/>
      </c>
      <c r="U167" s="16" t="str">
        <f>IF(ISERROR(VLOOKUP(CONCATENATE($A167,"_",U$2),'Reference data SID'!$B:$M,12,FALSE)),"",VLOOKUP(CONCATENATE($A167,"_",U$2),'Reference data SID'!$B:$M,12,FALSE))</f>
        <v/>
      </c>
      <c r="V167" s="16" t="str">
        <f>IF(ISERROR(VLOOKUP(CONCATENATE($A167,"_",V$2),'Reference data SID'!$B:$M,12,FALSE)),"",VLOOKUP(CONCATENATE($A167,"_",V$2),'Reference data SID'!$B:$M,12,FALSE))</f>
        <v/>
      </c>
      <c r="W167" s="16" t="str">
        <f>IF(ISERROR(VLOOKUP(CONCATENATE($A167,"_",W$2),'Reference data SID'!$B:$M,12,FALSE)),"",VLOOKUP(CONCATENATE($A167,"_",W$2),'Reference data SID'!$B:$M,12,FALSE))</f>
        <v/>
      </c>
      <c r="X167" s="16" t="str">
        <f>IF(ISERROR(VLOOKUP(CONCATENATE($A167,"_",X$2),'Reference data SID'!$B:$M,12,FALSE)),"",VLOOKUP(CONCATENATE($A167,"_",X$2),'Reference data SID'!$B:$M,12,FALSE))</f>
        <v/>
      </c>
      <c r="Y167" s="17" t="str">
        <f>IF(ISERROR(VLOOKUP(CONCATENATE($A167,"_",Y$2),'Reference data SID'!$B:$M,12,FALSE)),"",VLOOKUP(CONCATENATE($A167,"_",Y$2),'Reference data SID'!$B:$M,12,FALSE))</f>
        <v>-</v>
      </c>
      <c r="Z167" s="16" t="str">
        <f>IF(ISERROR(VLOOKUP(CONCATENATE($A167,"_",Z$2),'Reference data SID'!$B:$M,12,FALSE)),"",VLOOKUP(CONCATENATE($A167,"_",Z$2),'Reference data SID'!$B:$M,12,FALSE))</f>
        <v/>
      </c>
      <c r="AA167" s="16" t="str">
        <f>IF(ISERROR(VLOOKUP(CONCATENATE($A167,"_",AA$2),'Reference data SID'!$B:$M,12,FALSE)),"",VLOOKUP(CONCATENATE($A167,"_",AA$2),'Reference data SID'!$B:$M,12,FALSE))</f>
        <v/>
      </c>
      <c r="AB167" s="16" t="str">
        <f>IF(ISERROR(VLOOKUP(CONCATENATE($A167,"_",AB$2),'Reference data SID'!$B:$M,12,FALSE)),"",VLOOKUP(CONCATENATE($A167,"_",AB$2),'Reference data SID'!$B:$M,12,FALSE))</f>
        <v/>
      </c>
      <c r="AC167" s="16" t="str">
        <f>IF(ISERROR(VLOOKUP(CONCATENATE($A167,"_",AC$2),'Reference data SID'!$B:$M,12,FALSE)),"",VLOOKUP(CONCATENATE($A167,"_",AC$2),'Reference data SID'!$B:$M,12,FALSE))</f>
        <v/>
      </c>
      <c r="AD167" s="16" t="str">
        <f>IF(ISERROR(VLOOKUP(CONCATENATE($A167,"_",AD$2),'Reference data SID'!$B:$M,12,FALSE)),"",VLOOKUP(CONCATENATE($A167,"_",AD$2),'Reference data SID'!$B:$M,12,FALSE))</f>
        <v/>
      </c>
      <c r="AE167" s="16" t="str">
        <f>IF(ISERROR(VLOOKUP(CONCATENATE($A167,"_",AE$2),'Reference data SID'!$B:$M,12,FALSE)),"",VLOOKUP(CONCATENATE($A167,"_",AE$2),'Reference data SID'!$B:$M,12,FALSE))</f>
        <v/>
      </c>
      <c r="AF167" s="16" t="str">
        <f>IF(ISERROR(VLOOKUP(CONCATENATE($A167,"_",AF$2),'Reference data SID'!$B:$M,12,FALSE)),"",VLOOKUP(CONCATENATE($A167,"_",AF$2),'Reference data SID'!$B:$M,12,FALSE))</f>
        <v/>
      </c>
      <c r="AG167" s="16" t="str">
        <f>IF(ISERROR(VLOOKUP(CONCATENATE($A167,"_",AG$2),'Reference data SID'!$B:$M,12,FALSE)),"",VLOOKUP(CONCATENATE($A167,"_",AG$2),'Reference data SID'!$B:$M,12,FALSE))</f>
        <v/>
      </c>
      <c r="AH167" s="16" t="str">
        <f>IF(ISERROR(VLOOKUP(CONCATENATE($A167,"_",AH$2),'Reference data SID'!$B:$M,12,FALSE)),"",VLOOKUP(CONCATENATE($A167,"_",AH$2),'Reference data SID'!$B:$M,12,FALSE))</f>
        <v/>
      </c>
      <c r="AI167" s="16" t="str">
        <f>IF(ISERROR(VLOOKUP(CONCATENATE($A167,"_",AI$2),'Reference data SID'!$B:$M,12,FALSE)),"",VLOOKUP(CONCATENATE($A167,"_",AI$2),'Reference data SID'!$B:$M,12,FALSE))</f>
        <v/>
      </c>
      <c r="AJ167" s="16" t="str">
        <f>IF(ISERROR(VLOOKUP(CONCATENATE($A167,"_",AJ$2),'Reference data SID'!$B:$M,12,FALSE)),"",VLOOKUP(CONCATENATE($A167,"_",AJ$2),'Reference data SID'!$B:$M,12,FALSE))</f>
        <v/>
      </c>
      <c r="AK167" s="16" t="str">
        <f>IF(ISERROR(VLOOKUP(CONCATENATE($A167,"_",AK$2),'Reference data SID'!$B:$M,12,FALSE)),"",VLOOKUP(CONCATENATE($A167,"_",AK$2),'Reference data SID'!$B:$M,12,FALSE))</f>
        <v/>
      </c>
      <c r="AL167" s="16" t="str">
        <f>IF(ISERROR(VLOOKUP(CONCATENATE($A167,"_",AL$2),'Reference data SID'!$B:$M,12,FALSE)),"",VLOOKUP(CONCATENATE($A167,"_",AL$2),'Reference data SID'!$B:$M,12,FALSE))</f>
        <v/>
      </c>
      <c r="AM167" s="16" t="str">
        <f>IF(ISERROR(VLOOKUP(CONCATENATE($A167,"_",AM$2),'Reference data SID'!$B:$M,12,FALSE)),"",VLOOKUP(CONCATENATE($A167,"_",AM$2),'Reference data SID'!$B:$M,12,FALSE))</f>
        <v/>
      </c>
      <c r="AN167" s="16" t="str">
        <f>IF(ISERROR(VLOOKUP(CONCATENATE($A167,"_",AN$2),'Reference data SID'!$B:$M,12,FALSE)),"",VLOOKUP(CONCATENATE($A167,"_",AN$2),'Reference data SID'!$B:$M,12,FALSE))</f>
        <v/>
      </c>
      <c r="AO167" s="16" t="str">
        <f>IF(ISERROR(VLOOKUP(CONCATENATE($A167,"_",AO$2),'Reference data SID'!$B:$M,12,FALSE)),"",VLOOKUP(CONCATENATE($A167,"_",AO$2),'Reference data SID'!$B:$M,12,FALSE))</f>
        <v/>
      </c>
      <c r="AP167" s="16" t="str">
        <f>IF(ISERROR(VLOOKUP(CONCATENATE($A167,"_",AP$2),'Reference data SID'!$B:$M,12,FALSE)),"",VLOOKUP(CONCATENATE($A167,"_",AP$2),'Reference data SID'!$B:$M,12,FALSE))</f>
        <v/>
      </c>
      <c r="AQ167" s="16" t="str">
        <f>IF(ISERROR(VLOOKUP(CONCATENATE($A167,"_",AQ$2),'Reference data SID'!$B:$M,12,FALSE)),"",VLOOKUP(CONCATENATE($A167,"_",AQ$2),'Reference data SID'!$B:$M,12,FALSE))</f>
        <v/>
      </c>
      <c r="AR167" s="16" t="str">
        <f>IF(ISERROR(VLOOKUP(CONCATENATE($A167,"_",AR$2),'Reference data SID'!$B:$M,12,FALSE)),"",VLOOKUP(CONCATENATE($A167,"_",AR$2),'Reference data SID'!$B:$M,12,FALSE))</f>
        <v/>
      </c>
      <c r="AS167" s="16" t="str">
        <f>IF(ISERROR(VLOOKUP(CONCATENATE($A167,"_",AS$2),'Reference data SID'!$B:$M,12,FALSE)),"",VLOOKUP(CONCATENATE($A167,"_",AS$2),'Reference data SID'!$B:$M,12,FALSE))</f>
        <v/>
      </c>
      <c r="AT167" s="16" t="str">
        <f>IF(ISERROR(VLOOKUP(CONCATENATE($A167,"_",AT$2),'Reference data SID'!$B:$M,12,FALSE)),"",VLOOKUP(CONCATENATE($A167,"_",AT$2),'Reference data SID'!$B:$M,12,FALSE))</f>
        <v/>
      </c>
    </row>
    <row r="168" spans="1:46" x14ac:dyDescent="0.25">
      <c r="A168">
        <v>164</v>
      </c>
      <c r="B168" s="16" t="str">
        <f>IF(ISERROR(VLOOKUP(CONCATENATE($A168,"_",B$2),'Reference data SID'!$B:$M,12,FALSE)),"",VLOOKUP(CONCATENATE($A168,"_",B$2),'Reference data SID'!$B:$M,12,FALSE))</f>
        <v/>
      </c>
      <c r="C168" s="16" t="str">
        <f>IF(ISERROR(VLOOKUP(CONCATENATE($A168,"_",C$2),'Reference data SID'!$B:$M,12,FALSE)),"",VLOOKUP(CONCATENATE($A168,"_",C$2),'Reference data SID'!$B:$M,12,FALSE))</f>
        <v/>
      </c>
      <c r="D168" s="16" t="str">
        <f>IF(ISERROR(VLOOKUP(CONCATENATE($A168,"_",D$2),'Reference data SID'!$B:$M,12,FALSE)),"",VLOOKUP(CONCATENATE($A168,"_",D$2),'Reference data SID'!$B:$M,12,FALSE))</f>
        <v/>
      </c>
      <c r="E168" s="16" t="str">
        <f>IF(ISERROR(VLOOKUP(CONCATENATE($A168,"_",E$2),'Reference data SID'!$B:$M,12,FALSE)),"",VLOOKUP(CONCATENATE($A168,"_",E$2),'Reference data SID'!$B:$M,12,FALSE))</f>
        <v/>
      </c>
      <c r="F168" s="16" t="str">
        <f>IF(ISERROR(VLOOKUP(CONCATENATE($A168,"_",F$2),'Reference data SID'!$B:$M,12,FALSE)),"",VLOOKUP(CONCATENATE($A168,"_",F$2),'Reference data SID'!$B:$M,12,FALSE))</f>
        <v/>
      </c>
      <c r="G168" s="16" t="str">
        <f>IF(ISERROR(VLOOKUP(CONCATENATE($A168,"_",G$2),'Reference data SID'!$B:$M,12,FALSE)),"",VLOOKUP(CONCATENATE($A168,"_",G$2),'Reference data SID'!$B:$M,12,FALSE))</f>
        <v/>
      </c>
      <c r="H168" s="16" t="str">
        <f>IF(ISERROR(VLOOKUP(CONCATENATE($A168,"_",H$2),'Reference data SID'!$B:$M,12,FALSE)),"",VLOOKUP(CONCATENATE($A168,"_",H$2),'Reference data SID'!$B:$M,12,FALSE))</f>
        <v/>
      </c>
      <c r="I168" s="16" t="str">
        <f>IF(ISERROR(VLOOKUP(CONCATENATE($A168,"_",I$2),'Reference data SID'!$B:$M,12,FALSE)),"",VLOOKUP(CONCATENATE($A168,"_",I$2),'Reference data SID'!$B:$M,12,FALSE))</f>
        <v/>
      </c>
      <c r="J168" s="16" t="str">
        <f>IF(ISERROR(VLOOKUP(CONCATENATE($A168,"_",J$2),'Reference data SID'!$B:$M,12,FALSE)),"",VLOOKUP(CONCATENATE($A168,"_",J$2),'Reference data SID'!$B:$M,12,FALSE))</f>
        <v/>
      </c>
      <c r="K168" s="16" t="str">
        <f>IF(ISERROR(VLOOKUP(CONCATENATE($A168,"_",K$2),'Reference data SID'!$B:$M,12,FALSE)),"",VLOOKUP(CONCATENATE($A168,"_",K$2),'Reference data SID'!$B:$M,12,FALSE))</f>
        <v/>
      </c>
      <c r="L168" s="16" t="str">
        <f>IF(ISERROR(VLOOKUP(CONCATENATE($A168,"_",L$2),'Reference data SID'!$B:$M,12,FALSE)),"",VLOOKUP(CONCATENATE($A168,"_",L$2),'Reference data SID'!$B:$M,12,FALSE))</f>
        <v/>
      </c>
      <c r="M168" s="16" t="str">
        <f>IF(ISERROR(VLOOKUP(CONCATENATE($A168,"_",M$2),'Reference data SID'!$B:$M,12,FALSE)),"",VLOOKUP(CONCATENATE($A168,"_",M$2),'Reference data SID'!$B:$M,12,FALSE))</f>
        <v/>
      </c>
      <c r="N168" s="16" t="str">
        <f>IF(ISERROR(VLOOKUP(CONCATENATE($A168,"_",N$2),'Reference data SID'!$B:$M,12,FALSE)),"",VLOOKUP(CONCATENATE($A168,"_",N$2),'Reference data SID'!$B:$M,12,FALSE))</f>
        <v/>
      </c>
      <c r="O168" s="16" t="str">
        <f>IF(ISERROR(VLOOKUP(CONCATENATE($A168,"_",O$2),'Reference data SID'!$B:$M,12,FALSE)),"",VLOOKUP(CONCATENATE($A168,"_",O$2),'Reference data SID'!$B:$M,12,FALSE))</f>
        <v/>
      </c>
      <c r="P168" s="16" t="str">
        <f>IF(ISERROR(VLOOKUP(CONCATENATE($A168,"_",P$2),'Reference data SID'!$B:$M,12,FALSE)),"",VLOOKUP(CONCATENATE($A168,"_",P$2),'Reference data SID'!$B:$M,12,FALSE))</f>
        <v/>
      </c>
      <c r="Q168" s="16" t="str">
        <f>IF(ISERROR(VLOOKUP(CONCATENATE($A168,"_",Q$2),'Reference data SID'!$B:$M,12,FALSE)),"",VLOOKUP(CONCATENATE($A168,"_",Q$2),'Reference data SID'!$B:$M,12,FALSE))</f>
        <v/>
      </c>
      <c r="R168" s="16" t="str">
        <f>IF(ISERROR(VLOOKUP(CONCATENATE($A168,"_",R$2),'Reference data SID'!$B:$M,12,FALSE)),"",VLOOKUP(CONCATENATE($A168,"_",R$2),'Reference data SID'!$B:$M,12,FALSE))</f>
        <v/>
      </c>
      <c r="S168" s="16" t="str">
        <f>IF(ISERROR(VLOOKUP(CONCATENATE($A168,"_",S$2),'Reference data SID'!$B:$M,12,FALSE)),"",VLOOKUP(CONCATENATE($A168,"_",S$2),'Reference data SID'!$B:$M,12,FALSE))</f>
        <v/>
      </c>
      <c r="T168" s="16" t="str">
        <f>IF(ISERROR(VLOOKUP(CONCATENATE($A168,"_",T$2),'Reference data SID'!$B:$M,12,FALSE)),"",VLOOKUP(CONCATENATE($A168,"_",T$2),'Reference data SID'!$B:$M,12,FALSE))</f>
        <v/>
      </c>
      <c r="U168" s="16" t="str">
        <f>IF(ISERROR(VLOOKUP(CONCATENATE($A168,"_",U$2),'Reference data SID'!$B:$M,12,FALSE)),"",VLOOKUP(CONCATENATE($A168,"_",U$2),'Reference data SID'!$B:$M,12,FALSE))</f>
        <v/>
      </c>
      <c r="V168" s="16" t="str">
        <f>IF(ISERROR(VLOOKUP(CONCATENATE($A168,"_",V$2),'Reference data SID'!$B:$M,12,FALSE)),"",VLOOKUP(CONCATENATE($A168,"_",V$2),'Reference data SID'!$B:$M,12,FALSE))</f>
        <v/>
      </c>
      <c r="W168" s="16" t="str">
        <f>IF(ISERROR(VLOOKUP(CONCATENATE($A168,"_",W$2),'Reference data SID'!$B:$M,12,FALSE)),"",VLOOKUP(CONCATENATE($A168,"_",W$2),'Reference data SID'!$B:$M,12,FALSE))</f>
        <v/>
      </c>
      <c r="X168" s="16" t="str">
        <f>IF(ISERROR(VLOOKUP(CONCATENATE($A168,"_",X$2),'Reference data SID'!$B:$M,12,FALSE)),"",VLOOKUP(CONCATENATE($A168,"_",X$2),'Reference data SID'!$B:$M,12,FALSE))</f>
        <v/>
      </c>
      <c r="Y168" s="17" t="str">
        <f>IF(ISERROR(VLOOKUP(CONCATENATE($A168,"_",Y$2),'Reference data SID'!$B:$M,12,FALSE)),"",VLOOKUP(CONCATENATE($A168,"_",Y$2),'Reference data SID'!$B:$M,12,FALSE))</f>
        <v>-</v>
      </c>
      <c r="Z168" s="16" t="str">
        <f>IF(ISERROR(VLOOKUP(CONCATENATE($A168,"_",Z$2),'Reference data SID'!$B:$M,12,FALSE)),"",VLOOKUP(CONCATENATE($A168,"_",Z$2),'Reference data SID'!$B:$M,12,FALSE))</f>
        <v/>
      </c>
      <c r="AA168" s="16" t="str">
        <f>IF(ISERROR(VLOOKUP(CONCATENATE($A168,"_",AA$2),'Reference data SID'!$B:$M,12,FALSE)),"",VLOOKUP(CONCATENATE($A168,"_",AA$2),'Reference data SID'!$B:$M,12,FALSE))</f>
        <v/>
      </c>
      <c r="AB168" s="16" t="str">
        <f>IF(ISERROR(VLOOKUP(CONCATENATE($A168,"_",AB$2),'Reference data SID'!$B:$M,12,FALSE)),"",VLOOKUP(CONCATENATE($A168,"_",AB$2),'Reference data SID'!$B:$M,12,FALSE))</f>
        <v/>
      </c>
      <c r="AC168" s="16" t="str">
        <f>IF(ISERROR(VLOOKUP(CONCATENATE($A168,"_",AC$2),'Reference data SID'!$B:$M,12,FALSE)),"",VLOOKUP(CONCATENATE($A168,"_",AC$2),'Reference data SID'!$B:$M,12,FALSE))</f>
        <v/>
      </c>
      <c r="AD168" s="16" t="str">
        <f>IF(ISERROR(VLOOKUP(CONCATENATE($A168,"_",AD$2),'Reference data SID'!$B:$M,12,FALSE)),"",VLOOKUP(CONCATENATE($A168,"_",AD$2),'Reference data SID'!$B:$M,12,FALSE))</f>
        <v/>
      </c>
      <c r="AE168" s="16" t="str">
        <f>IF(ISERROR(VLOOKUP(CONCATENATE($A168,"_",AE$2),'Reference data SID'!$B:$M,12,FALSE)),"",VLOOKUP(CONCATENATE($A168,"_",AE$2),'Reference data SID'!$B:$M,12,FALSE))</f>
        <v/>
      </c>
      <c r="AF168" s="16" t="str">
        <f>IF(ISERROR(VLOOKUP(CONCATENATE($A168,"_",AF$2),'Reference data SID'!$B:$M,12,FALSE)),"",VLOOKUP(CONCATENATE($A168,"_",AF$2),'Reference data SID'!$B:$M,12,FALSE))</f>
        <v/>
      </c>
      <c r="AG168" s="16" t="str">
        <f>IF(ISERROR(VLOOKUP(CONCATENATE($A168,"_",AG$2),'Reference data SID'!$B:$M,12,FALSE)),"",VLOOKUP(CONCATENATE($A168,"_",AG$2),'Reference data SID'!$B:$M,12,FALSE))</f>
        <v/>
      </c>
      <c r="AH168" s="16" t="str">
        <f>IF(ISERROR(VLOOKUP(CONCATENATE($A168,"_",AH$2),'Reference data SID'!$B:$M,12,FALSE)),"",VLOOKUP(CONCATENATE($A168,"_",AH$2),'Reference data SID'!$B:$M,12,FALSE))</f>
        <v/>
      </c>
      <c r="AI168" s="16" t="str">
        <f>IF(ISERROR(VLOOKUP(CONCATENATE($A168,"_",AI$2),'Reference data SID'!$B:$M,12,FALSE)),"",VLOOKUP(CONCATENATE($A168,"_",AI$2),'Reference data SID'!$B:$M,12,FALSE))</f>
        <v/>
      </c>
      <c r="AJ168" s="16" t="str">
        <f>IF(ISERROR(VLOOKUP(CONCATENATE($A168,"_",AJ$2),'Reference data SID'!$B:$M,12,FALSE)),"",VLOOKUP(CONCATENATE($A168,"_",AJ$2),'Reference data SID'!$B:$M,12,FALSE))</f>
        <v/>
      </c>
      <c r="AK168" s="16" t="str">
        <f>IF(ISERROR(VLOOKUP(CONCATENATE($A168,"_",AK$2),'Reference data SID'!$B:$M,12,FALSE)),"",VLOOKUP(CONCATENATE($A168,"_",AK$2),'Reference data SID'!$B:$M,12,FALSE))</f>
        <v/>
      </c>
      <c r="AL168" s="16" t="str">
        <f>IF(ISERROR(VLOOKUP(CONCATENATE($A168,"_",AL$2),'Reference data SID'!$B:$M,12,FALSE)),"",VLOOKUP(CONCATENATE($A168,"_",AL$2),'Reference data SID'!$B:$M,12,FALSE))</f>
        <v/>
      </c>
      <c r="AM168" s="16" t="str">
        <f>IF(ISERROR(VLOOKUP(CONCATENATE($A168,"_",AM$2),'Reference data SID'!$B:$M,12,FALSE)),"",VLOOKUP(CONCATENATE($A168,"_",AM$2),'Reference data SID'!$B:$M,12,FALSE))</f>
        <v/>
      </c>
      <c r="AN168" s="16" t="str">
        <f>IF(ISERROR(VLOOKUP(CONCATENATE($A168,"_",AN$2),'Reference data SID'!$B:$M,12,FALSE)),"",VLOOKUP(CONCATENATE($A168,"_",AN$2),'Reference data SID'!$B:$M,12,FALSE))</f>
        <v/>
      </c>
      <c r="AO168" s="16" t="str">
        <f>IF(ISERROR(VLOOKUP(CONCATENATE($A168,"_",AO$2),'Reference data SID'!$B:$M,12,FALSE)),"",VLOOKUP(CONCATENATE($A168,"_",AO$2),'Reference data SID'!$B:$M,12,FALSE))</f>
        <v/>
      </c>
      <c r="AP168" s="16" t="str">
        <f>IF(ISERROR(VLOOKUP(CONCATENATE($A168,"_",AP$2),'Reference data SID'!$B:$M,12,FALSE)),"",VLOOKUP(CONCATENATE($A168,"_",AP$2),'Reference data SID'!$B:$M,12,FALSE))</f>
        <v/>
      </c>
      <c r="AQ168" s="16" t="str">
        <f>IF(ISERROR(VLOOKUP(CONCATENATE($A168,"_",AQ$2),'Reference data SID'!$B:$M,12,FALSE)),"",VLOOKUP(CONCATENATE($A168,"_",AQ$2),'Reference data SID'!$B:$M,12,FALSE))</f>
        <v/>
      </c>
      <c r="AR168" s="16" t="str">
        <f>IF(ISERROR(VLOOKUP(CONCATENATE($A168,"_",AR$2),'Reference data SID'!$B:$M,12,FALSE)),"",VLOOKUP(CONCATENATE($A168,"_",AR$2),'Reference data SID'!$B:$M,12,FALSE))</f>
        <v/>
      </c>
      <c r="AS168" s="16" t="str">
        <f>IF(ISERROR(VLOOKUP(CONCATENATE($A168,"_",AS$2),'Reference data SID'!$B:$M,12,FALSE)),"",VLOOKUP(CONCATENATE($A168,"_",AS$2),'Reference data SID'!$B:$M,12,FALSE))</f>
        <v/>
      </c>
      <c r="AT168" s="16" t="str">
        <f>IF(ISERROR(VLOOKUP(CONCATENATE($A168,"_",AT$2),'Reference data SID'!$B:$M,12,FALSE)),"",VLOOKUP(CONCATENATE($A168,"_",AT$2),'Reference data SID'!$B:$M,12,FALSE))</f>
        <v/>
      </c>
    </row>
    <row r="169" spans="1:46" x14ac:dyDescent="0.25">
      <c r="A169">
        <v>165</v>
      </c>
      <c r="B169" s="16" t="str">
        <f>IF(ISERROR(VLOOKUP(CONCATENATE($A169,"_",B$2),'Reference data SID'!$B:$M,12,FALSE)),"",VLOOKUP(CONCATENATE($A169,"_",B$2),'Reference data SID'!$B:$M,12,FALSE))</f>
        <v/>
      </c>
      <c r="C169" s="16" t="str">
        <f>IF(ISERROR(VLOOKUP(CONCATENATE($A169,"_",C$2),'Reference data SID'!$B:$M,12,FALSE)),"",VLOOKUP(CONCATENATE($A169,"_",C$2),'Reference data SID'!$B:$M,12,FALSE))</f>
        <v/>
      </c>
      <c r="D169" s="16" t="str">
        <f>IF(ISERROR(VLOOKUP(CONCATENATE($A169,"_",D$2),'Reference data SID'!$B:$M,12,FALSE)),"",VLOOKUP(CONCATENATE($A169,"_",D$2),'Reference data SID'!$B:$M,12,FALSE))</f>
        <v/>
      </c>
      <c r="E169" s="16" t="str">
        <f>IF(ISERROR(VLOOKUP(CONCATENATE($A169,"_",E$2),'Reference data SID'!$B:$M,12,FALSE)),"",VLOOKUP(CONCATENATE($A169,"_",E$2),'Reference data SID'!$B:$M,12,FALSE))</f>
        <v/>
      </c>
      <c r="F169" s="16" t="str">
        <f>IF(ISERROR(VLOOKUP(CONCATENATE($A169,"_",F$2),'Reference data SID'!$B:$M,12,FALSE)),"",VLOOKUP(CONCATENATE($A169,"_",F$2),'Reference data SID'!$B:$M,12,FALSE))</f>
        <v/>
      </c>
      <c r="G169" s="16" t="str">
        <f>IF(ISERROR(VLOOKUP(CONCATENATE($A169,"_",G$2),'Reference data SID'!$B:$M,12,FALSE)),"",VLOOKUP(CONCATENATE($A169,"_",G$2),'Reference data SID'!$B:$M,12,FALSE))</f>
        <v/>
      </c>
      <c r="H169" s="16" t="str">
        <f>IF(ISERROR(VLOOKUP(CONCATENATE($A169,"_",H$2),'Reference data SID'!$B:$M,12,FALSE)),"",VLOOKUP(CONCATENATE($A169,"_",H$2),'Reference data SID'!$B:$M,12,FALSE))</f>
        <v/>
      </c>
      <c r="I169" s="16" t="str">
        <f>IF(ISERROR(VLOOKUP(CONCATENATE($A169,"_",I$2),'Reference data SID'!$B:$M,12,FALSE)),"",VLOOKUP(CONCATENATE($A169,"_",I$2),'Reference data SID'!$B:$M,12,FALSE))</f>
        <v/>
      </c>
      <c r="J169" s="16" t="str">
        <f>IF(ISERROR(VLOOKUP(CONCATENATE($A169,"_",J$2),'Reference data SID'!$B:$M,12,FALSE)),"",VLOOKUP(CONCATENATE($A169,"_",J$2),'Reference data SID'!$B:$M,12,FALSE))</f>
        <v/>
      </c>
      <c r="K169" s="16" t="str">
        <f>IF(ISERROR(VLOOKUP(CONCATENATE($A169,"_",K$2),'Reference data SID'!$B:$M,12,FALSE)),"",VLOOKUP(CONCATENATE($A169,"_",K$2),'Reference data SID'!$B:$M,12,FALSE))</f>
        <v/>
      </c>
      <c r="L169" s="16" t="str">
        <f>IF(ISERROR(VLOOKUP(CONCATENATE($A169,"_",L$2),'Reference data SID'!$B:$M,12,FALSE)),"",VLOOKUP(CONCATENATE($A169,"_",L$2),'Reference data SID'!$B:$M,12,FALSE))</f>
        <v/>
      </c>
      <c r="M169" s="16" t="str">
        <f>IF(ISERROR(VLOOKUP(CONCATENATE($A169,"_",M$2),'Reference data SID'!$B:$M,12,FALSE)),"",VLOOKUP(CONCATENATE($A169,"_",M$2),'Reference data SID'!$B:$M,12,FALSE))</f>
        <v/>
      </c>
      <c r="N169" s="16" t="str">
        <f>IF(ISERROR(VLOOKUP(CONCATENATE($A169,"_",N$2),'Reference data SID'!$B:$M,12,FALSE)),"",VLOOKUP(CONCATENATE($A169,"_",N$2),'Reference data SID'!$B:$M,12,FALSE))</f>
        <v/>
      </c>
      <c r="O169" s="16" t="str">
        <f>IF(ISERROR(VLOOKUP(CONCATENATE($A169,"_",O$2),'Reference data SID'!$B:$M,12,FALSE)),"",VLOOKUP(CONCATENATE($A169,"_",O$2),'Reference data SID'!$B:$M,12,FALSE))</f>
        <v/>
      </c>
      <c r="P169" s="16" t="str">
        <f>IF(ISERROR(VLOOKUP(CONCATENATE($A169,"_",P$2),'Reference data SID'!$B:$M,12,FALSE)),"",VLOOKUP(CONCATENATE($A169,"_",P$2),'Reference data SID'!$B:$M,12,FALSE))</f>
        <v/>
      </c>
      <c r="Q169" s="16" t="str">
        <f>IF(ISERROR(VLOOKUP(CONCATENATE($A169,"_",Q$2),'Reference data SID'!$B:$M,12,FALSE)),"",VLOOKUP(CONCATENATE($A169,"_",Q$2),'Reference data SID'!$B:$M,12,FALSE))</f>
        <v/>
      </c>
      <c r="R169" s="16" t="str">
        <f>IF(ISERROR(VLOOKUP(CONCATENATE($A169,"_",R$2),'Reference data SID'!$B:$M,12,FALSE)),"",VLOOKUP(CONCATENATE($A169,"_",R$2),'Reference data SID'!$B:$M,12,FALSE))</f>
        <v/>
      </c>
      <c r="S169" s="16" t="str">
        <f>IF(ISERROR(VLOOKUP(CONCATENATE($A169,"_",S$2),'Reference data SID'!$B:$M,12,FALSE)),"",VLOOKUP(CONCATENATE($A169,"_",S$2),'Reference data SID'!$B:$M,12,FALSE))</f>
        <v/>
      </c>
      <c r="T169" s="16" t="str">
        <f>IF(ISERROR(VLOOKUP(CONCATENATE($A169,"_",T$2),'Reference data SID'!$B:$M,12,FALSE)),"",VLOOKUP(CONCATENATE($A169,"_",T$2),'Reference data SID'!$B:$M,12,FALSE))</f>
        <v/>
      </c>
      <c r="U169" s="16" t="str">
        <f>IF(ISERROR(VLOOKUP(CONCATENATE($A169,"_",U$2),'Reference data SID'!$B:$M,12,FALSE)),"",VLOOKUP(CONCATENATE($A169,"_",U$2),'Reference data SID'!$B:$M,12,FALSE))</f>
        <v/>
      </c>
      <c r="V169" s="16" t="str">
        <f>IF(ISERROR(VLOOKUP(CONCATENATE($A169,"_",V$2),'Reference data SID'!$B:$M,12,FALSE)),"",VLOOKUP(CONCATENATE($A169,"_",V$2),'Reference data SID'!$B:$M,12,FALSE))</f>
        <v/>
      </c>
      <c r="W169" s="16" t="str">
        <f>IF(ISERROR(VLOOKUP(CONCATENATE($A169,"_",W$2),'Reference data SID'!$B:$M,12,FALSE)),"",VLOOKUP(CONCATENATE($A169,"_",W$2),'Reference data SID'!$B:$M,12,FALSE))</f>
        <v/>
      </c>
      <c r="X169" s="16" t="str">
        <f>IF(ISERROR(VLOOKUP(CONCATENATE($A169,"_",X$2),'Reference data SID'!$B:$M,12,FALSE)),"",VLOOKUP(CONCATENATE($A169,"_",X$2),'Reference data SID'!$B:$M,12,FALSE))</f>
        <v/>
      </c>
      <c r="Y169" s="17" t="str">
        <f>IF(ISERROR(VLOOKUP(CONCATENATE($A169,"_",Y$2),'Reference data SID'!$B:$M,12,FALSE)),"",VLOOKUP(CONCATENATE($A169,"_",Y$2),'Reference data SID'!$B:$M,12,FALSE))</f>
        <v>-</v>
      </c>
      <c r="Z169" s="16" t="str">
        <f>IF(ISERROR(VLOOKUP(CONCATENATE($A169,"_",Z$2),'Reference data SID'!$B:$M,12,FALSE)),"",VLOOKUP(CONCATENATE($A169,"_",Z$2),'Reference data SID'!$B:$M,12,FALSE))</f>
        <v/>
      </c>
      <c r="AA169" s="16" t="str">
        <f>IF(ISERROR(VLOOKUP(CONCATENATE($A169,"_",AA$2),'Reference data SID'!$B:$M,12,FALSE)),"",VLOOKUP(CONCATENATE($A169,"_",AA$2),'Reference data SID'!$B:$M,12,FALSE))</f>
        <v/>
      </c>
      <c r="AB169" s="16" t="str">
        <f>IF(ISERROR(VLOOKUP(CONCATENATE($A169,"_",AB$2),'Reference data SID'!$B:$M,12,FALSE)),"",VLOOKUP(CONCATENATE($A169,"_",AB$2),'Reference data SID'!$B:$M,12,FALSE))</f>
        <v/>
      </c>
      <c r="AC169" s="16" t="str">
        <f>IF(ISERROR(VLOOKUP(CONCATENATE($A169,"_",AC$2),'Reference data SID'!$B:$M,12,FALSE)),"",VLOOKUP(CONCATENATE($A169,"_",AC$2),'Reference data SID'!$B:$M,12,FALSE))</f>
        <v/>
      </c>
      <c r="AD169" s="16" t="str">
        <f>IF(ISERROR(VLOOKUP(CONCATENATE($A169,"_",AD$2),'Reference data SID'!$B:$M,12,FALSE)),"",VLOOKUP(CONCATENATE($A169,"_",AD$2),'Reference data SID'!$B:$M,12,FALSE))</f>
        <v/>
      </c>
      <c r="AE169" s="16" t="str">
        <f>IF(ISERROR(VLOOKUP(CONCATENATE($A169,"_",AE$2),'Reference data SID'!$B:$M,12,FALSE)),"",VLOOKUP(CONCATENATE($A169,"_",AE$2),'Reference data SID'!$B:$M,12,FALSE))</f>
        <v/>
      </c>
      <c r="AF169" s="16" t="str">
        <f>IF(ISERROR(VLOOKUP(CONCATENATE($A169,"_",AF$2),'Reference data SID'!$B:$M,12,FALSE)),"",VLOOKUP(CONCATENATE($A169,"_",AF$2),'Reference data SID'!$B:$M,12,FALSE))</f>
        <v/>
      </c>
      <c r="AG169" s="16" t="str">
        <f>IF(ISERROR(VLOOKUP(CONCATENATE($A169,"_",AG$2),'Reference data SID'!$B:$M,12,FALSE)),"",VLOOKUP(CONCATENATE($A169,"_",AG$2),'Reference data SID'!$B:$M,12,FALSE))</f>
        <v/>
      </c>
      <c r="AH169" s="16" t="str">
        <f>IF(ISERROR(VLOOKUP(CONCATENATE($A169,"_",AH$2),'Reference data SID'!$B:$M,12,FALSE)),"",VLOOKUP(CONCATENATE($A169,"_",AH$2),'Reference data SID'!$B:$M,12,FALSE))</f>
        <v/>
      </c>
      <c r="AI169" s="16" t="str">
        <f>IF(ISERROR(VLOOKUP(CONCATENATE($A169,"_",AI$2),'Reference data SID'!$B:$M,12,FALSE)),"",VLOOKUP(CONCATENATE($A169,"_",AI$2),'Reference data SID'!$B:$M,12,FALSE))</f>
        <v/>
      </c>
      <c r="AJ169" s="16" t="str">
        <f>IF(ISERROR(VLOOKUP(CONCATENATE($A169,"_",AJ$2),'Reference data SID'!$B:$M,12,FALSE)),"",VLOOKUP(CONCATENATE($A169,"_",AJ$2),'Reference data SID'!$B:$M,12,FALSE))</f>
        <v/>
      </c>
      <c r="AK169" s="16" t="str">
        <f>IF(ISERROR(VLOOKUP(CONCATENATE($A169,"_",AK$2),'Reference data SID'!$B:$M,12,FALSE)),"",VLOOKUP(CONCATENATE($A169,"_",AK$2),'Reference data SID'!$B:$M,12,FALSE))</f>
        <v/>
      </c>
      <c r="AL169" s="16" t="str">
        <f>IF(ISERROR(VLOOKUP(CONCATENATE($A169,"_",AL$2),'Reference data SID'!$B:$M,12,FALSE)),"",VLOOKUP(CONCATENATE($A169,"_",AL$2),'Reference data SID'!$B:$M,12,FALSE))</f>
        <v/>
      </c>
      <c r="AM169" s="16" t="str">
        <f>IF(ISERROR(VLOOKUP(CONCATENATE($A169,"_",AM$2),'Reference data SID'!$B:$M,12,FALSE)),"",VLOOKUP(CONCATENATE($A169,"_",AM$2),'Reference data SID'!$B:$M,12,FALSE))</f>
        <v/>
      </c>
      <c r="AN169" s="16" t="str">
        <f>IF(ISERROR(VLOOKUP(CONCATENATE($A169,"_",AN$2),'Reference data SID'!$B:$M,12,FALSE)),"",VLOOKUP(CONCATENATE($A169,"_",AN$2),'Reference data SID'!$B:$M,12,FALSE))</f>
        <v/>
      </c>
      <c r="AO169" s="16" t="str">
        <f>IF(ISERROR(VLOOKUP(CONCATENATE($A169,"_",AO$2),'Reference data SID'!$B:$M,12,FALSE)),"",VLOOKUP(CONCATENATE($A169,"_",AO$2),'Reference data SID'!$B:$M,12,FALSE))</f>
        <v/>
      </c>
      <c r="AP169" s="16" t="str">
        <f>IF(ISERROR(VLOOKUP(CONCATENATE($A169,"_",AP$2),'Reference data SID'!$B:$M,12,FALSE)),"",VLOOKUP(CONCATENATE($A169,"_",AP$2),'Reference data SID'!$B:$M,12,FALSE))</f>
        <v/>
      </c>
      <c r="AQ169" s="16" t="str">
        <f>IF(ISERROR(VLOOKUP(CONCATENATE($A169,"_",AQ$2),'Reference data SID'!$B:$M,12,FALSE)),"",VLOOKUP(CONCATENATE($A169,"_",AQ$2),'Reference data SID'!$B:$M,12,FALSE))</f>
        <v/>
      </c>
      <c r="AR169" s="16" t="str">
        <f>IF(ISERROR(VLOOKUP(CONCATENATE($A169,"_",AR$2),'Reference data SID'!$B:$M,12,FALSE)),"",VLOOKUP(CONCATENATE($A169,"_",AR$2),'Reference data SID'!$B:$M,12,FALSE))</f>
        <v/>
      </c>
      <c r="AS169" s="16" t="str">
        <f>IF(ISERROR(VLOOKUP(CONCATENATE($A169,"_",AS$2),'Reference data SID'!$B:$M,12,FALSE)),"",VLOOKUP(CONCATENATE($A169,"_",AS$2),'Reference data SID'!$B:$M,12,FALSE))</f>
        <v/>
      </c>
      <c r="AT169" s="16" t="str">
        <f>IF(ISERROR(VLOOKUP(CONCATENATE($A169,"_",AT$2),'Reference data SID'!$B:$M,12,FALSE)),"",VLOOKUP(CONCATENATE($A169,"_",AT$2),'Reference data SID'!$B:$M,12,FALSE))</f>
        <v/>
      </c>
    </row>
    <row r="170" spans="1:46" x14ac:dyDescent="0.25">
      <c r="A170">
        <v>166</v>
      </c>
      <c r="B170" s="16" t="str">
        <f>IF(ISERROR(VLOOKUP(CONCATENATE($A170,"_",B$2),'Reference data SID'!$B:$M,12,FALSE)),"",VLOOKUP(CONCATENATE($A170,"_",B$2),'Reference data SID'!$B:$M,12,FALSE))</f>
        <v/>
      </c>
      <c r="C170" s="16" t="str">
        <f>IF(ISERROR(VLOOKUP(CONCATENATE($A170,"_",C$2),'Reference data SID'!$B:$M,12,FALSE)),"",VLOOKUP(CONCATENATE($A170,"_",C$2),'Reference data SID'!$B:$M,12,FALSE))</f>
        <v/>
      </c>
      <c r="D170" s="16" t="str">
        <f>IF(ISERROR(VLOOKUP(CONCATENATE($A170,"_",D$2),'Reference data SID'!$B:$M,12,FALSE)),"",VLOOKUP(CONCATENATE($A170,"_",D$2),'Reference data SID'!$B:$M,12,FALSE))</f>
        <v/>
      </c>
      <c r="E170" s="16" t="str">
        <f>IF(ISERROR(VLOOKUP(CONCATENATE($A170,"_",E$2),'Reference data SID'!$B:$M,12,FALSE)),"",VLOOKUP(CONCATENATE($A170,"_",E$2),'Reference data SID'!$B:$M,12,FALSE))</f>
        <v/>
      </c>
      <c r="F170" s="16" t="str">
        <f>IF(ISERROR(VLOOKUP(CONCATENATE($A170,"_",F$2),'Reference data SID'!$B:$M,12,FALSE)),"",VLOOKUP(CONCATENATE($A170,"_",F$2),'Reference data SID'!$B:$M,12,FALSE))</f>
        <v/>
      </c>
      <c r="G170" s="16" t="str">
        <f>IF(ISERROR(VLOOKUP(CONCATENATE($A170,"_",G$2),'Reference data SID'!$B:$M,12,FALSE)),"",VLOOKUP(CONCATENATE($A170,"_",G$2),'Reference data SID'!$B:$M,12,FALSE))</f>
        <v/>
      </c>
      <c r="H170" s="16" t="str">
        <f>IF(ISERROR(VLOOKUP(CONCATENATE($A170,"_",H$2),'Reference data SID'!$B:$M,12,FALSE)),"",VLOOKUP(CONCATENATE($A170,"_",H$2),'Reference data SID'!$B:$M,12,FALSE))</f>
        <v/>
      </c>
      <c r="I170" s="16" t="str">
        <f>IF(ISERROR(VLOOKUP(CONCATENATE($A170,"_",I$2),'Reference data SID'!$B:$M,12,FALSE)),"",VLOOKUP(CONCATENATE($A170,"_",I$2),'Reference data SID'!$B:$M,12,FALSE))</f>
        <v/>
      </c>
      <c r="J170" s="16" t="str">
        <f>IF(ISERROR(VLOOKUP(CONCATENATE($A170,"_",J$2),'Reference data SID'!$B:$M,12,FALSE)),"",VLOOKUP(CONCATENATE($A170,"_",J$2),'Reference data SID'!$B:$M,12,FALSE))</f>
        <v/>
      </c>
      <c r="K170" s="16" t="str">
        <f>IF(ISERROR(VLOOKUP(CONCATENATE($A170,"_",K$2),'Reference data SID'!$B:$M,12,FALSE)),"",VLOOKUP(CONCATENATE($A170,"_",K$2),'Reference data SID'!$B:$M,12,FALSE))</f>
        <v/>
      </c>
      <c r="L170" s="16" t="str">
        <f>IF(ISERROR(VLOOKUP(CONCATENATE($A170,"_",L$2),'Reference data SID'!$B:$M,12,FALSE)),"",VLOOKUP(CONCATENATE($A170,"_",L$2),'Reference data SID'!$B:$M,12,FALSE))</f>
        <v/>
      </c>
      <c r="M170" s="16" t="str">
        <f>IF(ISERROR(VLOOKUP(CONCATENATE($A170,"_",M$2),'Reference data SID'!$B:$M,12,FALSE)),"",VLOOKUP(CONCATENATE($A170,"_",M$2),'Reference data SID'!$B:$M,12,FALSE))</f>
        <v/>
      </c>
      <c r="N170" s="16" t="str">
        <f>IF(ISERROR(VLOOKUP(CONCATENATE($A170,"_",N$2),'Reference data SID'!$B:$M,12,FALSE)),"",VLOOKUP(CONCATENATE($A170,"_",N$2),'Reference data SID'!$B:$M,12,FALSE))</f>
        <v/>
      </c>
      <c r="O170" s="16" t="str">
        <f>IF(ISERROR(VLOOKUP(CONCATENATE($A170,"_",O$2),'Reference data SID'!$B:$M,12,FALSE)),"",VLOOKUP(CONCATENATE($A170,"_",O$2),'Reference data SID'!$B:$M,12,FALSE))</f>
        <v/>
      </c>
      <c r="P170" s="16" t="str">
        <f>IF(ISERROR(VLOOKUP(CONCATENATE($A170,"_",P$2),'Reference data SID'!$B:$M,12,FALSE)),"",VLOOKUP(CONCATENATE($A170,"_",P$2),'Reference data SID'!$B:$M,12,FALSE))</f>
        <v/>
      </c>
      <c r="Q170" s="16" t="str">
        <f>IF(ISERROR(VLOOKUP(CONCATENATE($A170,"_",Q$2),'Reference data SID'!$B:$M,12,FALSE)),"",VLOOKUP(CONCATENATE($A170,"_",Q$2),'Reference data SID'!$B:$M,12,FALSE))</f>
        <v/>
      </c>
      <c r="R170" s="16" t="str">
        <f>IF(ISERROR(VLOOKUP(CONCATENATE($A170,"_",R$2),'Reference data SID'!$B:$M,12,FALSE)),"",VLOOKUP(CONCATENATE($A170,"_",R$2),'Reference data SID'!$B:$M,12,FALSE))</f>
        <v/>
      </c>
      <c r="S170" s="16" t="str">
        <f>IF(ISERROR(VLOOKUP(CONCATENATE($A170,"_",S$2),'Reference data SID'!$B:$M,12,FALSE)),"",VLOOKUP(CONCATENATE($A170,"_",S$2),'Reference data SID'!$B:$M,12,FALSE))</f>
        <v/>
      </c>
      <c r="T170" s="16" t="str">
        <f>IF(ISERROR(VLOOKUP(CONCATENATE($A170,"_",T$2),'Reference data SID'!$B:$M,12,FALSE)),"",VLOOKUP(CONCATENATE($A170,"_",T$2),'Reference data SID'!$B:$M,12,FALSE))</f>
        <v/>
      </c>
      <c r="U170" s="16" t="str">
        <f>IF(ISERROR(VLOOKUP(CONCATENATE($A170,"_",U$2),'Reference data SID'!$B:$M,12,FALSE)),"",VLOOKUP(CONCATENATE($A170,"_",U$2),'Reference data SID'!$B:$M,12,FALSE))</f>
        <v/>
      </c>
      <c r="V170" s="16" t="str">
        <f>IF(ISERROR(VLOOKUP(CONCATENATE($A170,"_",V$2),'Reference data SID'!$B:$M,12,FALSE)),"",VLOOKUP(CONCATENATE($A170,"_",V$2),'Reference data SID'!$B:$M,12,FALSE))</f>
        <v/>
      </c>
      <c r="W170" s="16" t="str">
        <f>IF(ISERROR(VLOOKUP(CONCATENATE($A170,"_",W$2),'Reference data SID'!$B:$M,12,FALSE)),"",VLOOKUP(CONCATENATE($A170,"_",W$2),'Reference data SID'!$B:$M,12,FALSE))</f>
        <v/>
      </c>
      <c r="X170" s="16" t="str">
        <f>IF(ISERROR(VLOOKUP(CONCATENATE($A170,"_",X$2),'Reference data SID'!$B:$M,12,FALSE)),"",VLOOKUP(CONCATENATE($A170,"_",X$2),'Reference data SID'!$B:$M,12,FALSE))</f>
        <v/>
      </c>
      <c r="Y170" s="17" t="str">
        <f>IF(ISERROR(VLOOKUP(CONCATENATE($A170,"_",Y$2),'Reference data SID'!$B:$M,12,FALSE)),"",VLOOKUP(CONCATENATE($A170,"_",Y$2),'Reference data SID'!$B:$M,12,FALSE))</f>
        <v>-</v>
      </c>
      <c r="Z170" s="16" t="str">
        <f>IF(ISERROR(VLOOKUP(CONCATENATE($A170,"_",Z$2),'Reference data SID'!$B:$M,12,FALSE)),"",VLOOKUP(CONCATENATE($A170,"_",Z$2),'Reference data SID'!$B:$M,12,FALSE))</f>
        <v/>
      </c>
      <c r="AA170" s="16" t="str">
        <f>IF(ISERROR(VLOOKUP(CONCATENATE($A170,"_",AA$2),'Reference data SID'!$B:$M,12,FALSE)),"",VLOOKUP(CONCATENATE($A170,"_",AA$2),'Reference data SID'!$B:$M,12,FALSE))</f>
        <v/>
      </c>
      <c r="AB170" s="16" t="str">
        <f>IF(ISERROR(VLOOKUP(CONCATENATE($A170,"_",AB$2),'Reference data SID'!$B:$M,12,FALSE)),"",VLOOKUP(CONCATENATE($A170,"_",AB$2),'Reference data SID'!$B:$M,12,FALSE))</f>
        <v/>
      </c>
      <c r="AC170" s="16" t="str">
        <f>IF(ISERROR(VLOOKUP(CONCATENATE($A170,"_",AC$2),'Reference data SID'!$B:$M,12,FALSE)),"",VLOOKUP(CONCATENATE($A170,"_",AC$2),'Reference data SID'!$B:$M,12,FALSE))</f>
        <v/>
      </c>
      <c r="AD170" s="16" t="str">
        <f>IF(ISERROR(VLOOKUP(CONCATENATE($A170,"_",AD$2),'Reference data SID'!$B:$M,12,FALSE)),"",VLOOKUP(CONCATENATE($A170,"_",AD$2),'Reference data SID'!$B:$M,12,FALSE))</f>
        <v/>
      </c>
      <c r="AE170" s="16" t="str">
        <f>IF(ISERROR(VLOOKUP(CONCATENATE($A170,"_",AE$2),'Reference data SID'!$B:$M,12,FALSE)),"",VLOOKUP(CONCATENATE($A170,"_",AE$2),'Reference data SID'!$B:$M,12,FALSE))</f>
        <v/>
      </c>
      <c r="AF170" s="16" t="str">
        <f>IF(ISERROR(VLOOKUP(CONCATENATE($A170,"_",AF$2),'Reference data SID'!$B:$M,12,FALSE)),"",VLOOKUP(CONCATENATE($A170,"_",AF$2),'Reference data SID'!$B:$M,12,FALSE))</f>
        <v/>
      </c>
      <c r="AG170" s="16" t="str">
        <f>IF(ISERROR(VLOOKUP(CONCATENATE($A170,"_",AG$2),'Reference data SID'!$B:$M,12,FALSE)),"",VLOOKUP(CONCATENATE($A170,"_",AG$2),'Reference data SID'!$B:$M,12,FALSE))</f>
        <v/>
      </c>
      <c r="AH170" s="16" t="str">
        <f>IF(ISERROR(VLOOKUP(CONCATENATE($A170,"_",AH$2),'Reference data SID'!$B:$M,12,FALSE)),"",VLOOKUP(CONCATENATE($A170,"_",AH$2),'Reference data SID'!$B:$M,12,FALSE))</f>
        <v/>
      </c>
      <c r="AI170" s="16" t="str">
        <f>IF(ISERROR(VLOOKUP(CONCATENATE($A170,"_",AI$2),'Reference data SID'!$B:$M,12,FALSE)),"",VLOOKUP(CONCATENATE($A170,"_",AI$2),'Reference data SID'!$B:$M,12,FALSE))</f>
        <v/>
      </c>
      <c r="AJ170" s="16" t="str">
        <f>IF(ISERROR(VLOOKUP(CONCATENATE($A170,"_",AJ$2),'Reference data SID'!$B:$M,12,FALSE)),"",VLOOKUP(CONCATENATE($A170,"_",AJ$2),'Reference data SID'!$B:$M,12,FALSE))</f>
        <v/>
      </c>
      <c r="AK170" s="16" t="str">
        <f>IF(ISERROR(VLOOKUP(CONCATENATE($A170,"_",AK$2),'Reference data SID'!$B:$M,12,FALSE)),"",VLOOKUP(CONCATENATE($A170,"_",AK$2),'Reference data SID'!$B:$M,12,FALSE))</f>
        <v/>
      </c>
      <c r="AL170" s="16" t="str">
        <f>IF(ISERROR(VLOOKUP(CONCATENATE($A170,"_",AL$2),'Reference data SID'!$B:$M,12,FALSE)),"",VLOOKUP(CONCATENATE($A170,"_",AL$2),'Reference data SID'!$B:$M,12,FALSE))</f>
        <v/>
      </c>
      <c r="AM170" s="16" t="str">
        <f>IF(ISERROR(VLOOKUP(CONCATENATE($A170,"_",AM$2),'Reference data SID'!$B:$M,12,FALSE)),"",VLOOKUP(CONCATENATE($A170,"_",AM$2),'Reference data SID'!$B:$M,12,FALSE))</f>
        <v/>
      </c>
      <c r="AN170" s="16" t="str">
        <f>IF(ISERROR(VLOOKUP(CONCATENATE($A170,"_",AN$2),'Reference data SID'!$B:$M,12,FALSE)),"",VLOOKUP(CONCATENATE($A170,"_",AN$2),'Reference data SID'!$B:$M,12,FALSE))</f>
        <v/>
      </c>
      <c r="AO170" s="16" t="str">
        <f>IF(ISERROR(VLOOKUP(CONCATENATE($A170,"_",AO$2),'Reference data SID'!$B:$M,12,FALSE)),"",VLOOKUP(CONCATENATE($A170,"_",AO$2),'Reference data SID'!$B:$M,12,FALSE))</f>
        <v/>
      </c>
      <c r="AP170" s="16" t="str">
        <f>IF(ISERROR(VLOOKUP(CONCATENATE($A170,"_",AP$2),'Reference data SID'!$B:$M,12,FALSE)),"",VLOOKUP(CONCATENATE($A170,"_",AP$2),'Reference data SID'!$B:$M,12,FALSE))</f>
        <v/>
      </c>
      <c r="AQ170" s="16" t="str">
        <f>IF(ISERROR(VLOOKUP(CONCATENATE($A170,"_",AQ$2),'Reference data SID'!$B:$M,12,FALSE)),"",VLOOKUP(CONCATENATE($A170,"_",AQ$2),'Reference data SID'!$B:$M,12,FALSE))</f>
        <v/>
      </c>
      <c r="AR170" s="16" t="str">
        <f>IF(ISERROR(VLOOKUP(CONCATENATE($A170,"_",AR$2),'Reference data SID'!$B:$M,12,FALSE)),"",VLOOKUP(CONCATENATE($A170,"_",AR$2),'Reference data SID'!$B:$M,12,FALSE))</f>
        <v/>
      </c>
      <c r="AS170" s="16" t="str">
        <f>IF(ISERROR(VLOOKUP(CONCATENATE($A170,"_",AS$2),'Reference data SID'!$B:$M,12,FALSE)),"",VLOOKUP(CONCATENATE($A170,"_",AS$2),'Reference data SID'!$B:$M,12,FALSE))</f>
        <v/>
      </c>
      <c r="AT170" s="16" t="str">
        <f>IF(ISERROR(VLOOKUP(CONCATENATE($A170,"_",AT$2),'Reference data SID'!$B:$M,12,FALSE)),"",VLOOKUP(CONCATENATE($A170,"_",AT$2),'Reference data SID'!$B:$M,12,FALSE))</f>
        <v/>
      </c>
    </row>
    <row r="171" spans="1:46" x14ac:dyDescent="0.25">
      <c r="A171">
        <v>167</v>
      </c>
      <c r="B171" s="16" t="str">
        <f>IF(ISERROR(VLOOKUP(CONCATENATE($A171,"_",B$2),'Reference data SID'!$B:$M,12,FALSE)),"",VLOOKUP(CONCATENATE($A171,"_",B$2),'Reference data SID'!$B:$M,12,FALSE))</f>
        <v/>
      </c>
      <c r="C171" s="16" t="str">
        <f>IF(ISERROR(VLOOKUP(CONCATENATE($A171,"_",C$2),'Reference data SID'!$B:$M,12,FALSE)),"",VLOOKUP(CONCATENATE($A171,"_",C$2),'Reference data SID'!$B:$M,12,FALSE))</f>
        <v/>
      </c>
      <c r="D171" s="16" t="str">
        <f>IF(ISERROR(VLOOKUP(CONCATENATE($A171,"_",D$2),'Reference data SID'!$B:$M,12,FALSE)),"",VLOOKUP(CONCATENATE($A171,"_",D$2),'Reference data SID'!$B:$M,12,FALSE))</f>
        <v/>
      </c>
      <c r="E171" s="16" t="str">
        <f>IF(ISERROR(VLOOKUP(CONCATENATE($A171,"_",E$2),'Reference data SID'!$B:$M,12,FALSE)),"",VLOOKUP(CONCATENATE($A171,"_",E$2),'Reference data SID'!$B:$M,12,FALSE))</f>
        <v/>
      </c>
      <c r="F171" s="16" t="str">
        <f>IF(ISERROR(VLOOKUP(CONCATENATE($A171,"_",F$2),'Reference data SID'!$B:$M,12,FALSE)),"",VLOOKUP(CONCATENATE($A171,"_",F$2),'Reference data SID'!$B:$M,12,FALSE))</f>
        <v/>
      </c>
      <c r="G171" s="16" t="str">
        <f>IF(ISERROR(VLOOKUP(CONCATENATE($A171,"_",G$2),'Reference data SID'!$B:$M,12,FALSE)),"",VLOOKUP(CONCATENATE($A171,"_",G$2),'Reference data SID'!$B:$M,12,FALSE))</f>
        <v/>
      </c>
      <c r="H171" s="16" t="str">
        <f>IF(ISERROR(VLOOKUP(CONCATENATE($A171,"_",H$2),'Reference data SID'!$B:$M,12,FALSE)),"",VLOOKUP(CONCATENATE($A171,"_",H$2),'Reference data SID'!$B:$M,12,FALSE))</f>
        <v/>
      </c>
      <c r="I171" s="16" t="str">
        <f>IF(ISERROR(VLOOKUP(CONCATENATE($A171,"_",I$2),'Reference data SID'!$B:$M,12,FALSE)),"",VLOOKUP(CONCATENATE($A171,"_",I$2),'Reference data SID'!$B:$M,12,FALSE))</f>
        <v/>
      </c>
      <c r="J171" s="16" t="str">
        <f>IF(ISERROR(VLOOKUP(CONCATENATE($A171,"_",J$2),'Reference data SID'!$B:$M,12,FALSE)),"",VLOOKUP(CONCATENATE($A171,"_",J$2),'Reference data SID'!$B:$M,12,FALSE))</f>
        <v/>
      </c>
      <c r="K171" s="16" t="str">
        <f>IF(ISERROR(VLOOKUP(CONCATENATE($A171,"_",K$2),'Reference data SID'!$B:$M,12,FALSE)),"",VLOOKUP(CONCATENATE($A171,"_",K$2),'Reference data SID'!$B:$M,12,FALSE))</f>
        <v/>
      </c>
      <c r="L171" s="16" t="str">
        <f>IF(ISERROR(VLOOKUP(CONCATENATE($A171,"_",L$2),'Reference data SID'!$B:$M,12,FALSE)),"",VLOOKUP(CONCATENATE($A171,"_",L$2),'Reference data SID'!$B:$M,12,FALSE))</f>
        <v/>
      </c>
      <c r="M171" s="16" t="str">
        <f>IF(ISERROR(VLOOKUP(CONCATENATE($A171,"_",M$2),'Reference data SID'!$B:$M,12,FALSE)),"",VLOOKUP(CONCATENATE($A171,"_",M$2),'Reference data SID'!$B:$M,12,FALSE))</f>
        <v/>
      </c>
      <c r="N171" s="16" t="str">
        <f>IF(ISERROR(VLOOKUP(CONCATENATE($A171,"_",N$2),'Reference data SID'!$B:$M,12,FALSE)),"",VLOOKUP(CONCATENATE($A171,"_",N$2),'Reference data SID'!$B:$M,12,FALSE))</f>
        <v/>
      </c>
      <c r="O171" s="16" t="str">
        <f>IF(ISERROR(VLOOKUP(CONCATENATE($A171,"_",O$2),'Reference data SID'!$B:$M,12,FALSE)),"",VLOOKUP(CONCATENATE($A171,"_",O$2),'Reference data SID'!$B:$M,12,FALSE))</f>
        <v/>
      </c>
      <c r="P171" s="16" t="str">
        <f>IF(ISERROR(VLOOKUP(CONCATENATE($A171,"_",P$2),'Reference data SID'!$B:$M,12,FALSE)),"",VLOOKUP(CONCATENATE($A171,"_",P$2),'Reference data SID'!$B:$M,12,FALSE))</f>
        <v/>
      </c>
      <c r="Q171" s="16" t="str">
        <f>IF(ISERROR(VLOOKUP(CONCATENATE($A171,"_",Q$2),'Reference data SID'!$B:$M,12,FALSE)),"",VLOOKUP(CONCATENATE($A171,"_",Q$2),'Reference data SID'!$B:$M,12,FALSE))</f>
        <v/>
      </c>
      <c r="R171" s="16" t="str">
        <f>IF(ISERROR(VLOOKUP(CONCATENATE($A171,"_",R$2),'Reference data SID'!$B:$M,12,FALSE)),"",VLOOKUP(CONCATENATE($A171,"_",R$2),'Reference data SID'!$B:$M,12,FALSE))</f>
        <v/>
      </c>
      <c r="S171" s="16" t="str">
        <f>IF(ISERROR(VLOOKUP(CONCATENATE($A171,"_",S$2),'Reference data SID'!$B:$M,12,FALSE)),"",VLOOKUP(CONCATENATE($A171,"_",S$2),'Reference data SID'!$B:$M,12,FALSE))</f>
        <v/>
      </c>
      <c r="T171" s="16" t="str">
        <f>IF(ISERROR(VLOOKUP(CONCATENATE($A171,"_",T$2),'Reference data SID'!$B:$M,12,FALSE)),"",VLOOKUP(CONCATENATE($A171,"_",T$2),'Reference data SID'!$B:$M,12,FALSE))</f>
        <v/>
      </c>
      <c r="U171" s="16" t="str">
        <f>IF(ISERROR(VLOOKUP(CONCATENATE($A171,"_",U$2),'Reference data SID'!$B:$M,12,FALSE)),"",VLOOKUP(CONCATENATE($A171,"_",U$2),'Reference data SID'!$B:$M,12,FALSE))</f>
        <v/>
      </c>
      <c r="V171" s="16" t="str">
        <f>IF(ISERROR(VLOOKUP(CONCATENATE($A171,"_",V$2),'Reference data SID'!$B:$M,12,FALSE)),"",VLOOKUP(CONCATENATE($A171,"_",V$2),'Reference data SID'!$B:$M,12,FALSE))</f>
        <v/>
      </c>
      <c r="W171" s="16" t="str">
        <f>IF(ISERROR(VLOOKUP(CONCATENATE($A171,"_",W$2),'Reference data SID'!$B:$M,12,FALSE)),"",VLOOKUP(CONCATENATE($A171,"_",W$2),'Reference data SID'!$B:$M,12,FALSE))</f>
        <v/>
      </c>
      <c r="X171" s="16" t="str">
        <f>IF(ISERROR(VLOOKUP(CONCATENATE($A171,"_",X$2),'Reference data SID'!$B:$M,12,FALSE)),"",VLOOKUP(CONCATENATE($A171,"_",X$2),'Reference data SID'!$B:$M,12,FALSE))</f>
        <v/>
      </c>
      <c r="Y171" s="17" t="str">
        <f>IF(ISERROR(VLOOKUP(CONCATENATE($A171,"_",Y$2),'Reference data SID'!$B:$M,12,FALSE)),"",VLOOKUP(CONCATENATE($A171,"_",Y$2),'Reference data SID'!$B:$M,12,FALSE))</f>
        <v>-</v>
      </c>
      <c r="Z171" s="16" t="str">
        <f>IF(ISERROR(VLOOKUP(CONCATENATE($A171,"_",Z$2),'Reference data SID'!$B:$M,12,FALSE)),"",VLOOKUP(CONCATENATE($A171,"_",Z$2),'Reference data SID'!$B:$M,12,FALSE))</f>
        <v/>
      </c>
      <c r="AA171" s="16" t="str">
        <f>IF(ISERROR(VLOOKUP(CONCATENATE($A171,"_",AA$2),'Reference data SID'!$B:$M,12,FALSE)),"",VLOOKUP(CONCATENATE($A171,"_",AA$2),'Reference data SID'!$B:$M,12,FALSE))</f>
        <v/>
      </c>
      <c r="AB171" s="16" t="str">
        <f>IF(ISERROR(VLOOKUP(CONCATENATE($A171,"_",AB$2),'Reference data SID'!$B:$M,12,FALSE)),"",VLOOKUP(CONCATENATE($A171,"_",AB$2),'Reference data SID'!$B:$M,12,FALSE))</f>
        <v/>
      </c>
      <c r="AC171" s="16" t="str">
        <f>IF(ISERROR(VLOOKUP(CONCATENATE($A171,"_",AC$2),'Reference data SID'!$B:$M,12,FALSE)),"",VLOOKUP(CONCATENATE($A171,"_",AC$2),'Reference data SID'!$B:$M,12,FALSE))</f>
        <v/>
      </c>
      <c r="AD171" s="16" t="str">
        <f>IF(ISERROR(VLOOKUP(CONCATENATE($A171,"_",AD$2),'Reference data SID'!$B:$M,12,FALSE)),"",VLOOKUP(CONCATENATE($A171,"_",AD$2),'Reference data SID'!$B:$M,12,FALSE))</f>
        <v/>
      </c>
      <c r="AE171" s="16" t="str">
        <f>IF(ISERROR(VLOOKUP(CONCATENATE($A171,"_",AE$2),'Reference data SID'!$B:$M,12,FALSE)),"",VLOOKUP(CONCATENATE($A171,"_",AE$2),'Reference data SID'!$B:$M,12,FALSE))</f>
        <v/>
      </c>
      <c r="AF171" s="16" t="str">
        <f>IF(ISERROR(VLOOKUP(CONCATENATE($A171,"_",AF$2),'Reference data SID'!$B:$M,12,FALSE)),"",VLOOKUP(CONCATENATE($A171,"_",AF$2),'Reference data SID'!$B:$M,12,FALSE))</f>
        <v/>
      </c>
      <c r="AG171" s="16" t="str">
        <f>IF(ISERROR(VLOOKUP(CONCATENATE($A171,"_",AG$2),'Reference data SID'!$B:$M,12,FALSE)),"",VLOOKUP(CONCATENATE($A171,"_",AG$2),'Reference data SID'!$B:$M,12,FALSE))</f>
        <v/>
      </c>
      <c r="AH171" s="16" t="str">
        <f>IF(ISERROR(VLOOKUP(CONCATENATE($A171,"_",AH$2),'Reference data SID'!$B:$M,12,FALSE)),"",VLOOKUP(CONCATENATE($A171,"_",AH$2),'Reference data SID'!$B:$M,12,FALSE))</f>
        <v/>
      </c>
      <c r="AI171" s="16" t="str">
        <f>IF(ISERROR(VLOOKUP(CONCATENATE($A171,"_",AI$2),'Reference data SID'!$B:$M,12,FALSE)),"",VLOOKUP(CONCATENATE($A171,"_",AI$2),'Reference data SID'!$B:$M,12,FALSE))</f>
        <v/>
      </c>
      <c r="AJ171" s="16" t="str">
        <f>IF(ISERROR(VLOOKUP(CONCATENATE($A171,"_",AJ$2),'Reference data SID'!$B:$M,12,FALSE)),"",VLOOKUP(CONCATENATE($A171,"_",AJ$2),'Reference data SID'!$B:$M,12,FALSE))</f>
        <v/>
      </c>
      <c r="AK171" s="16" t="str">
        <f>IF(ISERROR(VLOOKUP(CONCATENATE($A171,"_",AK$2),'Reference data SID'!$B:$M,12,FALSE)),"",VLOOKUP(CONCATENATE($A171,"_",AK$2),'Reference data SID'!$B:$M,12,FALSE))</f>
        <v/>
      </c>
      <c r="AL171" s="16" t="str">
        <f>IF(ISERROR(VLOOKUP(CONCATENATE($A171,"_",AL$2),'Reference data SID'!$B:$M,12,FALSE)),"",VLOOKUP(CONCATENATE($A171,"_",AL$2),'Reference data SID'!$B:$M,12,FALSE))</f>
        <v/>
      </c>
      <c r="AM171" s="16" t="str">
        <f>IF(ISERROR(VLOOKUP(CONCATENATE($A171,"_",AM$2),'Reference data SID'!$B:$M,12,FALSE)),"",VLOOKUP(CONCATENATE($A171,"_",AM$2),'Reference data SID'!$B:$M,12,FALSE))</f>
        <v/>
      </c>
      <c r="AN171" s="16" t="str">
        <f>IF(ISERROR(VLOOKUP(CONCATENATE($A171,"_",AN$2),'Reference data SID'!$B:$M,12,FALSE)),"",VLOOKUP(CONCATENATE($A171,"_",AN$2),'Reference data SID'!$B:$M,12,FALSE))</f>
        <v/>
      </c>
      <c r="AO171" s="16" t="str">
        <f>IF(ISERROR(VLOOKUP(CONCATENATE($A171,"_",AO$2),'Reference data SID'!$B:$M,12,FALSE)),"",VLOOKUP(CONCATENATE($A171,"_",AO$2),'Reference data SID'!$B:$M,12,FALSE))</f>
        <v/>
      </c>
      <c r="AP171" s="16" t="str">
        <f>IF(ISERROR(VLOOKUP(CONCATENATE($A171,"_",AP$2),'Reference data SID'!$B:$M,12,FALSE)),"",VLOOKUP(CONCATENATE($A171,"_",AP$2),'Reference data SID'!$B:$M,12,FALSE))</f>
        <v/>
      </c>
      <c r="AQ171" s="16" t="str">
        <f>IF(ISERROR(VLOOKUP(CONCATENATE($A171,"_",AQ$2),'Reference data SID'!$B:$M,12,FALSE)),"",VLOOKUP(CONCATENATE($A171,"_",AQ$2),'Reference data SID'!$B:$M,12,FALSE))</f>
        <v/>
      </c>
      <c r="AR171" s="16" t="str">
        <f>IF(ISERROR(VLOOKUP(CONCATENATE($A171,"_",AR$2),'Reference data SID'!$B:$M,12,FALSE)),"",VLOOKUP(CONCATENATE($A171,"_",AR$2),'Reference data SID'!$B:$M,12,FALSE))</f>
        <v/>
      </c>
      <c r="AS171" s="16" t="str">
        <f>IF(ISERROR(VLOOKUP(CONCATENATE($A171,"_",AS$2),'Reference data SID'!$B:$M,12,FALSE)),"",VLOOKUP(CONCATENATE($A171,"_",AS$2),'Reference data SID'!$B:$M,12,FALSE))</f>
        <v/>
      </c>
      <c r="AT171" s="16" t="str">
        <f>IF(ISERROR(VLOOKUP(CONCATENATE($A171,"_",AT$2),'Reference data SID'!$B:$M,12,FALSE)),"",VLOOKUP(CONCATENATE($A171,"_",AT$2),'Reference data SID'!$B:$M,12,FALSE))</f>
        <v/>
      </c>
    </row>
    <row r="172" spans="1:46" x14ac:dyDescent="0.25">
      <c r="A172">
        <v>168</v>
      </c>
      <c r="B172" s="16" t="str">
        <f>IF(ISERROR(VLOOKUP(CONCATENATE($A172,"_",B$2),'Reference data SID'!$B:$M,12,FALSE)),"",VLOOKUP(CONCATENATE($A172,"_",B$2),'Reference data SID'!$B:$M,12,FALSE))</f>
        <v/>
      </c>
      <c r="C172" s="16" t="str">
        <f>IF(ISERROR(VLOOKUP(CONCATENATE($A172,"_",C$2),'Reference data SID'!$B:$M,12,FALSE)),"",VLOOKUP(CONCATENATE($A172,"_",C$2),'Reference data SID'!$B:$M,12,FALSE))</f>
        <v/>
      </c>
      <c r="D172" s="16" t="str">
        <f>IF(ISERROR(VLOOKUP(CONCATENATE($A172,"_",D$2),'Reference data SID'!$B:$M,12,FALSE)),"",VLOOKUP(CONCATENATE($A172,"_",D$2),'Reference data SID'!$B:$M,12,FALSE))</f>
        <v/>
      </c>
      <c r="E172" s="16" t="str">
        <f>IF(ISERROR(VLOOKUP(CONCATENATE($A172,"_",E$2),'Reference data SID'!$B:$M,12,FALSE)),"",VLOOKUP(CONCATENATE($A172,"_",E$2),'Reference data SID'!$B:$M,12,FALSE))</f>
        <v/>
      </c>
      <c r="F172" s="16" t="str">
        <f>IF(ISERROR(VLOOKUP(CONCATENATE($A172,"_",F$2),'Reference data SID'!$B:$M,12,FALSE)),"",VLOOKUP(CONCATENATE($A172,"_",F$2),'Reference data SID'!$B:$M,12,FALSE))</f>
        <v/>
      </c>
      <c r="G172" s="16" t="str">
        <f>IF(ISERROR(VLOOKUP(CONCATENATE($A172,"_",G$2),'Reference data SID'!$B:$M,12,FALSE)),"",VLOOKUP(CONCATENATE($A172,"_",G$2),'Reference data SID'!$B:$M,12,FALSE))</f>
        <v/>
      </c>
      <c r="H172" s="16" t="str">
        <f>IF(ISERROR(VLOOKUP(CONCATENATE($A172,"_",H$2),'Reference data SID'!$B:$M,12,FALSE)),"",VLOOKUP(CONCATENATE($A172,"_",H$2),'Reference data SID'!$B:$M,12,FALSE))</f>
        <v/>
      </c>
      <c r="I172" s="16" t="str">
        <f>IF(ISERROR(VLOOKUP(CONCATENATE($A172,"_",I$2),'Reference data SID'!$B:$M,12,FALSE)),"",VLOOKUP(CONCATENATE($A172,"_",I$2),'Reference data SID'!$B:$M,12,FALSE))</f>
        <v/>
      </c>
      <c r="J172" s="16" t="str">
        <f>IF(ISERROR(VLOOKUP(CONCATENATE($A172,"_",J$2),'Reference data SID'!$B:$M,12,FALSE)),"",VLOOKUP(CONCATENATE($A172,"_",J$2),'Reference data SID'!$B:$M,12,FALSE))</f>
        <v/>
      </c>
      <c r="K172" s="16" t="str">
        <f>IF(ISERROR(VLOOKUP(CONCATENATE($A172,"_",K$2),'Reference data SID'!$B:$M,12,FALSE)),"",VLOOKUP(CONCATENATE($A172,"_",K$2),'Reference data SID'!$B:$M,12,FALSE))</f>
        <v/>
      </c>
      <c r="L172" s="16" t="str">
        <f>IF(ISERROR(VLOOKUP(CONCATENATE($A172,"_",L$2),'Reference data SID'!$B:$M,12,FALSE)),"",VLOOKUP(CONCATENATE($A172,"_",L$2),'Reference data SID'!$B:$M,12,FALSE))</f>
        <v/>
      </c>
      <c r="M172" s="16" t="str">
        <f>IF(ISERROR(VLOOKUP(CONCATENATE($A172,"_",M$2),'Reference data SID'!$B:$M,12,FALSE)),"",VLOOKUP(CONCATENATE($A172,"_",M$2),'Reference data SID'!$B:$M,12,FALSE))</f>
        <v/>
      </c>
      <c r="N172" s="16" t="str">
        <f>IF(ISERROR(VLOOKUP(CONCATENATE($A172,"_",N$2),'Reference data SID'!$B:$M,12,FALSE)),"",VLOOKUP(CONCATENATE($A172,"_",N$2),'Reference data SID'!$B:$M,12,FALSE))</f>
        <v/>
      </c>
      <c r="O172" s="16" t="str">
        <f>IF(ISERROR(VLOOKUP(CONCATENATE($A172,"_",O$2),'Reference data SID'!$B:$M,12,FALSE)),"",VLOOKUP(CONCATENATE($A172,"_",O$2),'Reference data SID'!$B:$M,12,FALSE))</f>
        <v/>
      </c>
      <c r="P172" s="16" t="str">
        <f>IF(ISERROR(VLOOKUP(CONCATENATE($A172,"_",P$2),'Reference data SID'!$B:$M,12,FALSE)),"",VLOOKUP(CONCATENATE($A172,"_",P$2),'Reference data SID'!$B:$M,12,FALSE))</f>
        <v/>
      </c>
      <c r="Q172" s="16" t="str">
        <f>IF(ISERROR(VLOOKUP(CONCATENATE($A172,"_",Q$2),'Reference data SID'!$B:$M,12,FALSE)),"",VLOOKUP(CONCATENATE($A172,"_",Q$2),'Reference data SID'!$B:$M,12,FALSE))</f>
        <v/>
      </c>
      <c r="R172" s="16" t="str">
        <f>IF(ISERROR(VLOOKUP(CONCATENATE($A172,"_",R$2),'Reference data SID'!$B:$M,12,FALSE)),"",VLOOKUP(CONCATENATE($A172,"_",R$2),'Reference data SID'!$B:$M,12,FALSE))</f>
        <v/>
      </c>
      <c r="S172" s="16" t="str">
        <f>IF(ISERROR(VLOOKUP(CONCATENATE($A172,"_",S$2),'Reference data SID'!$B:$M,12,FALSE)),"",VLOOKUP(CONCATENATE($A172,"_",S$2),'Reference data SID'!$B:$M,12,FALSE))</f>
        <v/>
      </c>
      <c r="T172" s="16" t="str">
        <f>IF(ISERROR(VLOOKUP(CONCATENATE($A172,"_",T$2),'Reference data SID'!$B:$M,12,FALSE)),"",VLOOKUP(CONCATENATE($A172,"_",T$2),'Reference data SID'!$B:$M,12,FALSE))</f>
        <v/>
      </c>
      <c r="U172" s="16" t="str">
        <f>IF(ISERROR(VLOOKUP(CONCATENATE($A172,"_",U$2),'Reference data SID'!$B:$M,12,FALSE)),"",VLOOKUP(CONCATENATE($A172,"_",U$2),'Reference data SID'!$B:$M,12,FALSE))</f>
        <v/>
      </c>
      <c r="V172" s="16" t="str">
        <f>IF(ISERROR(VLOOKUP(CONCATENATE($A172,"_",V$2),'Reference data SID'!$B:$M,12,FALSE)),"",VLOOKUP(CONCATENATE($A172,"_",V$2),'Reference data SID'!$B:$M,12,FALSE))</f>
        <v/>
      </c>
      <c r="W172" s="16" t="str">
        <f>IF(ISERROR(VLOOKUP(CONCATENATE($A172,"_",W$2),'Reference data SID'!$B:$M,12,FALSE)),"",VLOOKUP(CONCATENATE($A172,"_",W$2),'Reference data SID'!$B:$M,12,FALSE))</f>
        <v/>
      </c>
      <c r="X172" s="16" t="str">
        <f>IF(ISERROR(VLOOKUP(CONCATENATE($A172,"_",X$2),'Reference data SID'!$B:$M,12,FALSE)),"",VLOOKUP(CONCATENATE($A172,"_",X$2),'Reference data SID'!$B:$M,12,FALSE))</f>
        <v/>
      </c>
      <c r="Y172" s="17" t="str">
        <f>IF(ISERROR(VLOOKUP(CONCATENATE($A172,"_",Y$2),'Reference data SID'!$B:$M,12,FALSE)),"",VLOOKUP(CONCATENATE($A172,"_",Y$2),'Reference data SID'!$B:$M,12,FALSE))</f>
        <v>-</v>
      </c>
      <c r="Z172" s="16" t="str">
        <f>IF(ISERROR(VLOOKUP(CONCATENATE($A172,"_",Z$2),'Reference data SID'!$B:$M,12,FALSE)),"",VLOOKUP(CONCATENATE($A172,"_",Z$2),'Reference data SID'!$B:$M,12,FALSE))</f>
        <v/>
      </c>
      <c r="AA172" s="16" t="str">
        <f>IF(ISERROR(VLOOKUP(CONCATENATE($A172,"_",AA$2),'Reference data SID'!$B:$M,12,FALSE)),"",VLOOKUP(CONCATENATE($A172,"_",AA$2),'Reference data SID'!$B:$M,12,FALSE))</f>
        <v/>
      </c>
      <c r="AB172" s="16" t="str">
        <f>IF(ISERROR(VLOOKUP(CONCATENATE($A172,"_",AB$2),'Reference data SID'!$B:$M,12,FALSE)),"",VLOOKUP(CONCATENATE($A172,"_",AB$2),'Reference data SID'!$B:$M,12,FALSE))</f>
        <v/>
      </c>
      <c r="AC172" s="16" t="str">
        <f>IF(ISERROR(VLOOKUP(CONCATENATE($A172,"_",AC$2),'Reference data SID'!$B:$M,12,FALSE)),"",VLOOKUP(CONCATENATE($A172,"_",AC$2),'Reference data SID'!$B:$M,12,FALSE))</f>
        <v/>
      </c>
      <c r="AD172" s="16" t="str">
        <f>IF(ISERROR(VLOOKUP(CONCATENATE($A172,"_",AD$2),'Reference data SID'!$B:$M,12,FALSE)),"",VLOOKUP(CONCATENATE($A172,"_",AD$2),'Reference data SID'!$B:$M,12,FALSE))</f>
        <v/>
      </c>
      <c r="AE172" s="16" t="str">
        <f>IF(ISERROR(VLOOKUP(CONCATENATE($A172,"_",AE$2),'Reference data SID'!$B:$M,12,FALSE)),"",VLOOKUP(CONCATENATE($A172,"_",AE$2),'Reference data SID'!$B:$M,12,FALSE))</f>
        <v/>
      </c>
      <c r="AF172" s="16" t="str">
        <f>IF(ISERROR(VLOOKUP(CONCATENATE($A172,"_",AF$2),'Reference data SID'!$B:$M,12,FALSE)),"",VLOOKUP(CONCATENATE($A172,"_",AF$2),'Reference data SID'!$B:$M,12,FALSE))</f>
        <v/>
      </c>
      <c r="AG172" s="16" t="str">
        <f>IF(ISERROR(VLOOKUP(CONCATENATE($A172,"_",AG$2),'Reference data SID'!$B:$M,12,FALSE)),"",VLOOKUP(CONCATENATE($A172,"_",AG$2),'Reference data SID'!$B:$M,12,FALSE))</f>
        <v/>
      </c>
      <c r="AH172" s="16" t="str">
        <f>IF(ISERROR(VLOOKUP(CONCATENATE($A172,"_",AH$2),'Reference data SID'!$B:$M,12,FALSE)),"",VLOOKUP(CONCATENATE($A172,"_",AH$2),'Reference data SID'!$B:$M,12,FALSE))</f>
        <v/>
      </c>
      <c r="AI172" s="16" t="str">
        <f>IF(ISERROR(VLOOKUP(CONCATENATE($A172,"_",AI$2),'Reference data SID'!$B:$M,12,FALSE)),"",VLOOKUP(CONCATENATE($A172,"_",AI$2),'Reference data SID'!$B:$M,12,FALSE))</f>
        <v/>
      </c>
      <c r="AJ172" s="16" t="str">
        <f>IF(ISERROR(VLOOKUP(CONCATENATE($A172,"_",AJ$2),'Reference data SID'!$B:$M,12,FALSE)),"",VLOOKUP(CONCATENATE($A172,"_",AJ$2),'Reference data SID'!$B:$M,12,FALSE))</f>
        <v/>
      </c>
      <c r="AK172" s="16" t="str">
        <f>IF(ISERROR(VLOOKUP(CONCATENATE($A172,"_",AK$2),'Reference data SID'!$B:$M,12,FALSE)),"",VLOOKUP(CONCATENATE($A172,"_",AK$2),'Reference data SID'!$B:$M,12,FALSE))</f>
        <v/>
      </c>
      <c r="AL172" s="16" t="str">
        <f>IF(ISERROR(VLOOKUP(CONCATENATE($A172,"_",AL$2),'Reference data SID'!$B:$M,12,FALSE)),"",VLOOKUP(CONCATENATE($A172,"_",AL$2),'Reference data SID'!$B:$M,12,FALSE))</f>
        <v/>
      </c>
      <c r="AM172" s="16" t="str">
        <f>IF(ISERROR(VLOOKUP(CONCATENATE($A172,"_",AM$2),'Reference data SID'!$B:$M,12,FALSE)),"",VLOOKUP(CONCATENATE($A172,"_",AM$2),'Reference data SID'!$B:$M,12,FALSE))</f>
        <v/>
      </c>
      <c r="AN172" s="16" t="str">
        <f>IF(ISERROR(VLOOKUP(CONCATENATE($A172,"_",AN$2),'Reference data SID'!$B:$M,12,FALSE)),"",VLOOKUP(CONCATENATE($A172,"_",AN$2),'Reference data SID'!$B:$M,12,FALSE))</f>
        <v/>
      </c>
      <c r="AO172" s="16" t="str">
        <f>IF(ISERROR(VLOOKUP(CONCATENATE($A172,"_",AO$2),'Reference data SID'!$B:$M,12,FALSE)),"",VLOOKUP(CONCATENATE($A172,"_",AO$2),'Reference data SID'!$B:$M,12,FALSE))</f>
        <v/>
      </c>
      <c r="AP172" s="16" t="str">
        <f>IF(ISERROR(VLOOKUP(CONCATENATE($A172,"_",AP$2),'Reference data SID'!$B:$M,12,FALSE)),"",VLOOKUP(CONCATENATE($A172,"_",AP$2),'Reference data SID'!$B:$M,12,FALSE))</f>
        <v/>
      </c>
      <c r="AQ172" s="16" t="str">
        <f>IF(ISERROR(VLOOKUP(CONCATENATE($A172,"_",AQ$2),'Reference data SID'!$B:$M,12,FALSE)),"",VLOOKUP(CONCATENATE($A172,"_",AQ$2),'Reference data SID'!$B:$M,12,FALSE))</f>
        <v/>
      </c>
      <c r="AR172" s="16" t="str">
        <f>IF(ISERROR(VLOOKUP(CONCATENATE($A172,"_",AR$2),'Reference data SID'!$B:$M,12,FALSE)),"",VLOOKUP(CONCATENATE($A172,"_",AR$2),'Reference data SID'!$B:$M,12,FALSE))</f>
        <v/>
      </c>
      <c r="AS172" s="16" t="str">
        <f>IF(ISERROR(VLOOKUP(CONCATENATE($A172,"_",AS$2),'Reference data SID'!$B:$M,12,FALSE)),"",VLOOKUP(CONCATENATE($A172,"_",AS$2),'Reference data SID'!$B:$M,12,FALSE))</f>
        <v/>
      </c>
      <c r="AT172" s="16" t="str">
        <f>IF(ISERROR(VLOOKUP(CONCATENATE($A172,"_",AT$2),'Reference data SID'!$B:$M,12,FALSE)),"",VLOOKUP(CONCATENATE($A172,"_",AT$2),'Reference data SID'!$B:$M,12,FALSE))</f>
        <v/>
      </c>
    </row>
    <row r="173" spans="1:46" x14ac:dyDescent="0.25">
      <c r="A173">
        <v>169</v>
      </c>
      <c r="B173" s="16" t="str">
        <f>IF(ISERROR(VLOOKUP(CONCATENATE($A173,"_",B$2),'Reference data SID'!$B:$M,12,FALSE)),"",VLOOKUP(CONCATENATE($A173,"_",B$2),'Reference data SID'!$B:$M,12,FALSE))</f>
        <v/>
      </c>
      <c r="C173" s="16" t="str">
        <f>IF(ISERROR(VLOOKUP(CONCATENATE($A173,"_",C$2),'Reference data SID'!$B:$M,12,FALSE)),"",VLOOKUP(CONCATENATE($A173,"_",C$2),'Reference data SID'!$B:$M,12,FALSE))</f>
        <v/>
      </c>
      <c r="D173" s="16" t="str">
        <f>IF(ISERROR(VLOOKUP(CONCATENATE($A173,"_",D$2),'Reference data SID'!$B:$M,12,FALSE)),"",VLOOKUP(CONCATENATE($A173,"_",D$2),'Reference data SID'!$B:$M,12,FALSE))</f>
        <v/>
      </c>
      <c r="E173" s="16" t="str">
        <f>IF(ISERROR(VLOOKUP(CONCATENATE($A173,"_",E$2),'Reference data SID'!$B:$M,12,FALSE)),"",VLOOKUP(CONCATENATE($A173,"_",E$2),'Reference data SID'!$B:$M,12,FALSE))</f>
        <v/>
      </c>
      <c r="F173" s="16" t="str">
        <f>IF(ISERROR(VLOOKUP(CONCATENATE($A173,"_",F$2),'Reference data SID'!$B:$M,12,FALSE)),"",VLOOKUP(CONCATENATE($A173,"_",F$2),'Reference data SID'!$B:$M,12,FALSE))</f>
        <v/>
      </c>
      <c r="G173" s="16" t="str">
        <f>IF(ISERROR(VLOOKUP(CONCATENATE($A173,"_",G$2),'Reference data SID'!$B:$M,12,FALSE)),"",VLOOKUP(CONCATENATE($A173,"_",G$2),'Reference data SID'!$B:$M,12,FALSE))</f>
        <v/>
      </c>
      <c r="H173" s="16" t="str">
        <f>IF(ISERROR(VLOOKUP(CONCATENATE($A173,"_",H$2),'Reference data SID'!$B:$M,12,FALSE)),"",VLOOKUP(CONCATENATE($A173,"_",H$2),'Reference data SID'!$B:$M,12,FALSE))</f>
        <v/>
      </c>
      <c r="I173" s="16" t="str">
        <f>IF(ISERROR(VLOOKUP(CONCATENATE($A173,"_",I$2),'Reference data SID'!$B:$M,12,FALSE)),"",VLOOKUP(CONCATENATE($A173,"_",I$2),'Reference data SID'!$B:$M,12,FALSE))</f>
        <v/>
      </c>
      <c r="J173" s="16" t="str">
        <f>IF(ISERROR(VLOOKUP(CONCATENATE($A173,"_",J$2),'Reference data SID'!$B:$M,12,FALSE)),"",VLOOKUP(CONCATENATE($A173,"_",J$2),'Reference data SID'!$B:$M,12,FALSE))</f>
        <v/>
      </c>
      <c r="K173" s="16" t="str">
        <f>IF(ISERROR(VLOOKUP(CONCATENATE($A173,"_",K$2),'Reference data SID'!$B:$M,12,FALSE)),"",VLOOKUP(CONCATENATE($A173,"_",K$2),'Reference data SID'!$B:$M,12,FALSE))</f>
        <v/>
      </c>
      <c r="L173" s="16" t="str">
        <f>IF(ISERROR(VLOOKUP(CONCATENATE($A173,"_",L$2),'Reference data SID'!$B:$M,12,FALSE)),"",VLOOKUP(CONCATENATE($A173,"_",L$2),'Reference data SID'!$B:$M,12,FALSE))</f>
        <v/>
      </c>
      <c r="M173" s="16" t="str">
        <f>IF(ISERROR(VLOOKUP(CONCATENATE($A173,"_",M$2),'Reference data SID'!$B:$M,12,FALSE)),"",VLOOKUP(CONCATENATE($A173,"_",M$2),'Reference data SID'!$B:$M,12,FALSE))</f>
        <v/>
      </c>
      <c r="N173" s="16" t="str">
        <f>IF(ISERROR(VLOOKUP(CONCATENATE($A173,"_",N$2),'Reference data SID'!$B:$M,12,FALSE)),"",VLOOKUP(CONCATENATE($A173,"_",N$2),'Reference data SID'!$B:$M,12,FALSE))</f>
        <v/>
      </c>
      <c r="O173" s="16" t="str">
        <f>IF(ISERROR(VLOOKUP(CONCATENATE($A173,"_",O$2),'Reference data SID'!$B:$M,12,FALSE)),"",VLOOKUP(CONCATENATE($A173,"_",O$2),'Reference data SID'!$B:$M,12,FALSE))</f>
        <v/>
      </c>
      <c r="P173" s="16" t="str">
        <f>IF(ISERROR(VLOOKUP(CONCATENATE($A173,"_",P$2),'Reference data SID'!$B:$M,12,FALSE)),"",VLOOKUP(CONCATENATE($A173,"_",P$2),'Reference data SID'!$B:$M,12,FALSE))</f>
        <v/>
      </c>
      <c r="Q173" s="16" t="str">
        <f>IF(ISERROR(VLOOKUP(CONCATENATE($A173,"_",Q$2),'Reference data SID'!$B:$M,12,FALSE)),"",VLOOKUP(CONCATENATE($A173,"_",Q$2),'Reference data SID'!$B:$M,12,FALSE))</f>
        <v/>
      </c>
      <c r="R173" s="16" t="str">
        <f>IF(ISERROR(VLOOKUP(CONCATENATE($A173,"_",R$2),'Reference data SID'!$B:$M,12,FALSE)),"",VLOOKUP(CONCATENATE($A173,"_",R$2),'Reference data SID'!$B:$M,12,FALSE))</f>
        <v/>
      </c>
      <c r="S173" s="16" t="str">
        <f>IF(ISERROR(VLOOKUP(CONCATENATE($A173,"_",S$2),'Reference data SID'!$B:$M,12,FALSE)),"",VLOOKUP(CONCATENATE($A173,"_",S$2),'Reference data SID'!$B:$M,12,FALSE))</f>
        <v/>
      </c>
      <c r="T173" s="16" t="str">
        <f>IF(ISERROR(VLOOKUP(CONCATENATE($A173,"_",T$2),'Reference data SID'!$B:$M,12,FALSE)),"",VLOOKUP(CONCATENATE($A173,"_",T$2),'Reference data SID'!$B:$M,12,FALSE))</f>
        <v/>
      </c>
      <c r="U173" s="16" t="str">
        <f>IF(ISERROR(VLOOKUP(CONCATENATE($A173,"_",U$2),'Reference data SID'!$B:$M,12,FALSE)),"",VLOOKUP(CONCATENATE($A173,"_",U$2),'Reference data SID'!$B:$M,12,FALSE))</f>
        <v/>
      </c>
      <c r="V173" s="16" t="str">
        <f>IF(ISERROR(VLOOKUP(CONCATENATE($A173,"_",V$2),'Reference data SID'!$B:$M,12,FALSE)),"",VLOOKUP(CONCATENATE($A173,"_",V$2),'Reference data SID'!$B:$M,12,FALSE))</f>
        <v/>
      </c>
      <c r="W173" s="16" t="str">
        <f>IF(ISERROR(VLOOKUP(CONCATENATE($A173,"_",W$2),'Reference data SID'!$B:$M,12,FALSE)),"",VLOOKUP(CONCATENATE($A173,"_",W$2),'Reference data SID'!$B:$M,12,FALSE))</f>
        <v/>
      </c>
      <c r="X173" s="16" t="str">
        <f>IF(ISERROR(VLOOKUP(CONCATENATE($A173,"_",X$2),'Reference data SID'!$B:$M,12,FALSE)),"",VLOOKUP(CONCATENATE($A173,"_",X$2),'Reference data SID'!$B:$M,12,FALSE))</f>
        <v/>
      </c>
      <c r="Y173" s="17" t="str">
        <f>IF(ISERROR(VLOOKUP(CONCATENATE($A173,"_",Y$2),'Reference data SID'!$B:$M,12,FALSE)),"",VLOOKUP(CONCATENATE($A173,"_",Y$2),'Reference data SID'!$B:$M,12,FALSE))</f>
        <v>-</v>
      </c>
      <c r="Z173" s="16" t="str">
        <f>IF(ISERROR(VLOOKUP(CONCATENATE($A173,"_",Z$2),'Reference data SID'!$B:$M,12,FALSE)),"",VLOOKUP(CONCATENATE($A173,"_",Z$2),'Reference data SID'!$B:$M,12,FALSE))</f>
        <v/>
      </c>
      <c r="AA173" s="16" t="str">
        <f>IF(ISERROR(VLOOKUP(CONCATENATE($A173,"_",AA$2),'Reference data SID'!$B:$M,12,FALSE)),"",VLOOKUP(CONCATENATE($A173,"_",AA$2),'Reference data SID'!$B:$M,12,FALSE))</f>
        <v/>
      </c>
      <c r="AB173" s="16" t="str">
        <f>IF(ISERROR(VLOOKUP(CONCATENATE($A173,"_",AB$2),'Reference data SID'!$B:$M,12,FALSE)),"",VLOOKUP(CONCATENATE($A173,"_",AB$2),'Reference data SID'!$B:$M,12,FALSE))</f>
        <v/>
      </c>
      <c r="AC173" s="16" t="str">
        <f>IF(ISERROR(VLOOKUP(CONCATENATE($A173,"_",AC$2),'Reference data SID'!$B:$M,12,FALSE)),"",VLOOKUP(CONCATENATE($A173,"_",AC$2),'Reference data SID'!$B:$M,12,FALSE))</f>
        <v/>
      </c>
      <c r="AD173" s="16" t="str">
        <f>IF(ISERROR(VLOOKUP(CONCATENATE($A173,"_",AD$2),'Reference data SID'!$B:$M,12,FALSE)),"",VLOOKUP(CONCATENATE($A173,"_",AD$2),'Reference data SID'!$B:$M,12,FALSE))</f>
        <v/>
      </c>
      <c r="AE173" s="16" t="str">
        <f>IF(ISERROR(VLOOKUP(CONCATENATE($A173,"_",AE$2),'Reference data SID'!$B:$M,12,FALSE)),"",VLOOKUP(CONCATENATE($A173,"_",AE$2),'Reference data SID'!$B:$M,12,FALSE))</f>
        <v/>
      </c>
      <c r="AF173" s="16" t="str">
        <f>IF(ISERROR(VLOOKUP(CONCATENATE($A173,"_",AF$2),'Reference data SID'!$B:$M,12,FALSE)),"",VLOOKUP(CONCATENATE($A173,"_",AF$2),'Reference data SID'!$B:$M,12,FALSE))</f>
        <v/>
      </c>
      <c r="AG173" s="16" t="str">
        <f>IF(ISERROR(VLOOKUP(CONCATENATE($A173,"_",AG$2),'Reference data SID'!$B:$M,12,FALSE)),"",VLOOKUP(CONCATENATE($A173,"_",AG$2),'Reference data SID'!$B:$M,12,FALSE))</f>
        <v/>
      </c>
      <c r="AH173" s="16" t="str">
        <f>IF(ISERROR(VLOOKUP(CONCATENATE($A173,"_",AH$2),'Reference data SID'!$B:$M,12,FALSE)),"",VLOOKUP(CONCATENATE($A173,"_",AH$2),'Reference data SID'!$B:$M,12,FALSE))</f>
        <v/>
      </c>
      <c r="AI173" s="16" t="str">
        <f>IF(ISERROR(VLOOKUP(CONCATENATE($A173,"_",AI$2),'Reference data SID'!$B:$M,12,FALSE)),"",VLOOKUP(CONCATENATE($A173,"_",AI$2),'Reference data SID'!$B:$M,12,FALSE))</f>
        <v/>
      </c>
      <c r="AJ173" s="16" t="str">
        <f>IF(ISERROR(VLOOKUP(CONCATENATE($A173,"_",AJ$2),'Reference data SID'!$B:$M,12,FALSE)),"",VLOOKUP(CONCATENATE($A173,"_",AJ$2),'Reference data SID'!$B:$M,12,FALSE))</f>
        <v/>
      </c>
      <c r="AK173" s="16" t="str">
        <f>IF(ISERROR(VLOOKUP(CONCATENATE($A173,"_",AK$2),'Reference data SID'!$B:$M,12,FALSE)),"",VLOOKUP(CONCATENATE($A173,"_",AK$2),'Reference data SID'!$B:$M,12,FALSE))</f>
        <v/>
      </c>
      <c r="AL173" s="16" t="str">
        <f>IF(ISERROR(VLOOKUP(CONCATENATE($A173,"_",AL$2),'Reference data SID'!$B:$M,12,FALSE)),"",VLOOKUP(CONCATENATE($A173,"_",AL$2),'Reference data SID'!$B:$M,12,FALSE))</f>
        <v/>
      </c>
      <c r="AM173" s="16" t="str">
        <f>IF(ISERROR(VLOOKUP(CONCATENATE($A173,"_",AM$2),'Reference data SID'!$B:$M,12,FALSE)),"",VLOOKUP(CONCATENATE($A173,"_",AM$2),'Reference data SID'!$B:$M,12,FALSE))</f>
        <v/>
      </c>
      <c r="AN173" s="16" t="str">
        <f>IF(ISERROR(VLOOKUP(CONCATENATE($A173,"_",AN$2),'Reference data SID'!$B:$M,12,FALSE)),"",VLOOKUP(CONCATENATE($A173,"_",AN$2),'Reference data SID'!$B:$M,12,FALSE))</f>
        <v/>
      </c>
      <c r="AO173" s="16" t="str">
        <f>IF(ISERROR(VLOOKUP(CONCATENATE($A173,"_",AO$2),'Reference data SID'!$B:$M,12,FALSE)),"",VLOOKUP(CONCATENATE($A173,"_",AO$2),'Reference data SID'!$B:$M,12,FALSE))</f>
        <v/>
      </c>
      <c r="AP173" s="16" t="str">
        <f>IF(ISERROR(VLOOKUP(CONCATENATE($A173,"_",AP$2),'Reference data SID'!$B:$M,12,FALSE)),"",VLOOKUP(CONCATENATE($A173,"_",AP$2),'Reference data SID'!$B:$M,12,FALSE))</f>
        <v/>
      </c>
      <c r="AQ173" s="16" t="str">
        <f>IF(ISERROR(VLOOKUP(CONCATENATE($A173,"_",AQ$2),'Reference data SID'!$B:$M,12,FALSE)),"",VLOOKUP(CONCATENATE($A173,"_",AQ$2),'Reference data SID'!$B:$M,12,FALSE))</f>
        <v/>
      </c>
      <c r="AR173" s="16" t="str">
        <f>IF(ISERROR(VLOOKUP(CONCATENATE($A173,"_",AR$2),'Reference data SID'!$B:$M,12,FALSE)),"",VLOOKUP(CONCATENATE($A173,"_",AR$2),'Reference data SID'!$B:$M,12,FALSE))</f>
        <v/>
      </c>
      <c r="AS173" s="16" t="str">
        <f>IF(ISERROR(VLOOKUP(CONCATENATE($A173,"_",AS$2),'Reference data SID'!$B:$M,12,FALSE)),"",VLOOKUP(CONCATENATE($A173,"_",AS$2),'Reference data SID'!$B:$M,12,FALSE))</f>
        <v/>
      </c>
      <c r="AT173" s="16" t="str">
        <f>IF(ISERROR(VLOOKUP(CONCATENATE($A173,"_",AT$2),'Reference data SID'!$B:$M,12,FALSE)),"",VLOOKUP(CONCATENATE($A173,"_",AT$2),'Reference data SID'!$B:$M,12,FALSE))</f>
        <v/>
      </c>
    </row>
    <row r="174" spans="1:46" x14ac:dyDescent="0.25">
      <c r="A174">
        <v>170</v>
      </c>
      <c r="B174" s="16" t="str">
        <f>IF(ISERROR(VLOOKUP(CONCATENATE($A174,"_",B$2),'Reference data SID'!$B:$M,12,FALSE)),"",VLOOKUP(CONCATENATE($A174,"_",B$2),'Reference data SID'!$B:$M,12,FALSE))</f>
        <v/>
      </c>
      <c r="C174" s="16" t="str">
        <f>IF(ISERROR(VLOOKUP(CONCATENATE($A174,"_",C$2),'Reference data SID'!$B:$M,12,FALSE)),"",VLOOKUP(CONCATENATE($A174,"_",C$2),'Reference data SID'!$B:$M,12,FALSE))</f>
        <v/>
      </c>
      <c r="D174" s="16" t="str">
        <f>IF(ISERROR(VLOOKUP(CONCATENATE($A174,"_",D$2),'Reference data SID'!$B:$M,12,FALSE)),"",VLOOKUP(CONCATENATE($A174,"_",D$2),'Reference data SID'!$B:$M,12,FALSE))</f>
        <v/>
      </c>
      <c r="E174" s="16" t="str">
        <f>IF(ISERROR(VLOOKUP(CONCATENATE($A174,"_",E$2),'Reference data SID'!$B:$M,12,FALSE)),"",VLOOKUP(CONCATENATE($A174,"_",E$2),'Reference data SID'!$B:$M,12,FALSE))</f>
        <v/>
      </c>
      <c r="F174" s="16" t="str">
        <f>IF(ISERROR(VLOOKUP(CONCATENATE($A174,"_",F$2),'Reference data SID'!$B:$M,12,FALSE)),"",VLOOKUP(CONCATENATE($A174,"_",F$2),'Reference data SID'!$B:$M,12,FALSE))</f>
        <v/>
      </c>
      <c r="G174" s="16" t="str">
        <f>IF(ISERROR(VLOOKUP(CONCATENATE($A174,"_",G$2),'Reference data SID'!$B:$M,12,FALSE)),"",VLOOKUP(CONCATENATE($A174,"_",G$2),'Reference data SID'!$B:$M,12,FALSE))</f>
        <v/>
      </c>
      <c r="H174" s="16" t="str">
        <f>IF(ISERROR(VLOOKUP(CONCATENATE($A174,"_",H$2),'Reference data SID'!$B:$M,12,FALSE)),"",VLOOKUP(CONCATENATE($A174,"_",H$2),'Reference data SID'!$B:$M,12,FALSE))</f>
        <v/>
      </c>
      <c r="I174" s="16" t="str">
        <f>IF(ISERROR(VLOOKUP(CONCATENATE($A174,"_",I$2),'Reference data SID'!$B:$M,12,FALSE)),"",VLOOKUP(CONCATENATE($A174,"_",I$2),'Reference data SID'!$B:$M,12,FALSE))</f>
        <v/>
      </c>
      <c r="J174" s="16" t="str">
        <f>IF(ISERROR(VLOOKUP(CONCATENATE($A174,"_",J$2),'Reference data SID'!$B:$M,12,FALSE)),"",VLOOKUP(CONCATENATE($A174,"_",J$2),'Reference data SID'!$B:$M,12,FALSE))</f>
        <v/>
      </c>
      <c r="K174" s="16" t="str">
        <f>IF(ISERROR(VLOOKUP(CONCATENATE($A174,"_",K$2),'Reference data SID'!$B:$M,12,FALSE)),"",VLOOKUP(CONCATENATE($A174,"_",K$2),'Reference data SID'!$B:$M,12,FALSE))</f>
        <v/>
      </c>
      <c r="L174" s="16" t="str">
        <f>IF(ISERROR(VLOOKUP(CONCATENATE($A174,"_",L$2),'Reference data SID'!$B:$M,12,FALSE)),"",VLOOKUP(CONCATENATE($A174,"_",L$2),'Reference data SID'!$B:$M,12,FALSE))</f>
        <v/>
      </c>
      <c r="M174" s="16" t="str">
        <f>IF(ISERROR(VLOOKUP(CONCATENATE($A174,"_",M$2),'Reference data SID'!$B:$M,12,FALSE)),"",VLOOKUP(CONCATENATE($A174,"_",M$2),'Reference data SID'!$B:$M,12,FALSE))</f>
        <v/>
      </c>
      <c r="N174" s="16" t="str">
        <f>IF(ISERROR(VLOOKUP(CONCATENATE($A174,"_",N$2),'Reference data SID'!$B:$M,12,FALSE)),"",VLOOKUP(CONCATENATE($A174,"_",N$2),'Reference data SID'!$B:$M,12,FALSE))</f>
        <v/>
      </c>
      <c r="O174" s="16" t="str">
        <f>IF(ISERROR(VLOOKUP(CONCATENATE($A174,"_",O$2),'Reference data SID'!$B:$M,12,FALSE)),"",VLOOKUP(CONCATENATE($A174,"_",O$2),'Reference data SID'!$B:$M,12,FALSE))</f>
        <v/>
      </c>
      <c r="P174" s="16" t="str">
        <f>IF(ISERROR(VLOOKUP(CONCATENATE($A174,"_",P$2),'Reference data SID'!$B:$M,12,FALSE)),"",VLOOKUP(CONCATENATE($A174,"_",P$2),'Reference data SID'!$B:$M,12,FALSE))</f>
        <v/>
      </c>
      <c r="Q174" s="16" t="str">
        <f>IF(ISERROR(VLOOKUP(CONCATENATE($A174,"_",Q$2),'Reference data SID'!$B:$M,12,FALSE)),"",VLOOKUP(CONCATENATE($A174,"_",Q$2),'Reference data SID'!$B:$M,12,FALSE))</f>
        <v/>
      </c>
      <c r="R174" s="16" t="str">
        <f>IF(ISERROR(VLOOKUP(CONCATENATE($A174,"_",R$2),'Reference data SID'!$B:$M,12,FALSE)),"",VLOOKUP(CONCATENATE($A174,"_",R$2),'Reference data SID'!$B:$M,12,FALSE))</f>
        <v/>
      </c>
      <c r="S174" s="16" t="str">
        <f>IF(ISERROR(VLOOKUP(CONCATENATE($A174,"_",S$2),'Reference data SID'!$B:$M,12,FALSE)),"",VLOOKUP(CONCATENATE($A174,"_",S$2),'Reference data SID'!$B:$M,12,FALSE))</f>
        <v/>
      </c>
      <c r="T174" s="16" t="str">
        <f>IF(ISERROR(VLOOKUP(CONCATENATE($A174,"_",T$2),'Reference data SID'!$B:$M,12,FALSE)),"",VLOOKUP(CONCATENATE($A174,"_",T$2),'Reference data SID'!$B:$M,12,FALSE))</f>
        <v/>
      </c>
      <c r="U174" s="16" t="str">
        <f>IF(ISERROR(VLOOKUP(CONCATENATE($A174,"_",U$2),'Reference data SID'!$B:$M,12,FALSE)),"",VLOOKUP(CONCATENATE($A174,"_",U$2),'Reference data SID'!$B:$M,12,FALSE))</f>
        <v/>
      </c>
      <c r="V174" s="16" t="str">
        <f>IF(ISERROR(VLOOKUP(CONCATENATE($A174,"_",V$2),'Reference data SID'!$B:$M,12,FALSE)),"",VLOOKUP(CONCATENATE($A174,"_",V$2),'Reference data SID'!$B:$M,12,FALSE))</f>
        <v/>
      </c>
      <c r="W174" s="16" t="str">
        <f>IF(ISERROR(VLOOKUP(CONCATENATE($A174,"_",W$2),'Reference data SID'!$B:$M,12,FALSE)),"",VLOOKUP(CONCATENATE($A174,"_",W$2),'Reference data SID'!$B:$M,12,FALSE))</f>
        <v/>
      </c>
      <c r="X174" s="16" t="str">
        <f>IF(ISERROR(VLOOKUP(CONCATENATE($A174,"_",X$2),'Reference data SID'!$B:$M,12,FALSE)),"",VLOOKUP(CONCATENATE($A174,"_",X$2),'Reference data SID'!$B:$M,12,FALSE))</f>
        <v/>
      </c>
      <c r="Y174" s="17" t="str">
        <f>IF(ISERROR(VLOOKUP(CONCATENATE($A174,"_",Y$2),'Reference data SID'!$B:$M,12,FALSE)),"",VLOOKUP(CONCATENATE($A174,"_",Y$2),'Reference data SID'!$B:$M,12,FALSE))</f>
        <v>-</v>
      </c>
      <c r="Z174" s="16" t="str">
        <f>IF(ISERROR(VLOOKUP(CONCATENATE($A174,"_",Z$2),'Reference data SID'!$B:$M,12,FALSE)),"",VLOOKUP(CONCATENATE($A174,"_",Z$2),'Reference data SID'!$B:$M,12,FALSE))</f>
        <v/>
      </c>
      <c r="AA174" s="16" t="str">
        <f>IF(ISERROR(VLOOKUP(CONCATENATE($A174,"_",AA$2),'Reference data SID'!$B:$M,12,FALSE)),"",VLOOKUP(CONCATENATE($A174,"_",AA$2),'Reference data SID'!$B:$M,12,FALSE))</f>
        <v/>
      </c>
      <c r="AB174" s="16" t="str">
        <f>IF(ISERROR(VLOOKUP(CONCATENATE($A174,"_",AB$2),'Reference data SID'!$B:$M,12,FALSE)),"",VLOOKUP(CONCATENATE($A174,"_",AB$2),'Reference data SID'!$B:$M,12,FALSE))</f>
        <v/>
      </c>
      <c r="AC174" s="16" t="str">
        <f>IF(ISERROR(VLOOKUP(CONCATENATE($A174,"_",AC$2),'Reference data SID'!$B:$M,12,FALSE)),"",VLOOKUP(CONCATENATE($A174,"_",AC$2),'Reference data SID'!$B:$M,12,FALSE))</f>
        <v/>
      </c>
      <c r="AD174" s="16" t="str">
        <f>IF(ISERROR(VLOOKUP(CONCATENATE($A174,"_",AD$2),'Reference data SID'!$B:$M,12,FALSE)),"",VLOOKUP(CONCATENATE($A174,"_",AD$2),'Reference data SID'!$B:$M,12,FALSE))</f>
        <v/>
      </c>
      <c r="AE174" s="16" t="str">
        <f>IF(ISERROR(VLOOKUP(CONCATENATE($A174,"_",AE$2),'Reference data SID'!$B:$M,12,FALSE)),"",VLOOKUP(CONCATENATE($A174,"_",AE$2),'Reference data SID'!$B:$M,12,FALSE))</f>
        <v/>
      </c>
      <c r="AF174" s="16" t="str">
        <f>IF(ISERROR(VLOOKUP(CONCATENATE($A174,"_",AF$2),'Reference data SID'!$B:$M,12,FALSE)),"",VLOOKUP(CONCATENATE($A174,"_",AF$2),'Reference data SID'!$B:$M,12,FALSE))</f>
        <v/>
      </c>
      <c r="AG174" s="16" t="str">
        <f>IF(ISERROR(VLOOKUP(CONCATENATE($A174,"_",AG$2),'Reference data SID'!$B:$M,12,FALSE)),"",VLOOKUP(CONCATENATE($A174,"_",AG$2),'Reference data SID'!$B:$M,12,FALSE))</f>
        <v/>
      </c>
      <c r="AH174" s="16" t="str">
        <f>IF(ISERROR(VLOOKUP(CONCATENATE($A174,"_",AH$2),'Reference data SID'!$B:$M,12,FALSE)),"",VLOOKUP(CONCATENATE($A174,"_",AH$2),'Reference data SID'!$B:$M,12,FALSE))</f>
        <v/>
      </c>
      <c r="AI174" s="16" t="str">
        <f>IF(ISERROR(VLOOKUP(CONCATENATE($A174,"_",AI$2),'Reference data SID'!$B:$M,12,FALSE)),"",VLOOKUP(CONCATENATE($A174,"_",AI$2),'Reference data SID'!$B:$M,12,FALSE))</f>
        <v/>
      </c>
      <c r="AJ174" s="16" t="str">
        <f>IF(ISERROR(VLOOKUP(CONCATENATE($A174,"_",AJ$2),'Reference data SID'!$B:$M,12,FALSE)),"",VLOOKUP(CONCATENATE($A174,"_",AJ$2),'Reference data SID'!$B:$M,12,FALSE))</f>
        <v/>
      </c>
      <c r="AK174" s="16" t="str">
        <f>IF(ISERROR(VLOOKUP(CONCATENATE($A174,"_",AK$2),'Reference data SID'!$B:$M,12,FALSE)),"",VLOOKUP(CONCATENATE($A174,"_",AK$2),'Reference data SID'!$B:$M,12,FALSE))</f>
        <v/>
      </c>
      <c r="AL174" s="16" t="str">
        <f>IF(ISERROR(VLOOKUP(CONCATENATE($A174,"_",AL$2),'Reference data SID'!$B:$M,12,FALSE)),"",VLOOKUP(CONCATENATE($A174,"_",AL$2),'Reference data SID'!$B:$M,12,FALSE))</f>
        <v/>
      </c>
      <c r="AM174" s="16" t="str">
        <f>IF(ISERROR(VLOOKUP(CONCATENATE($A174,"_",AM$2),'Reference data SID'!$B:$M,12,FALSE)),"",VLOOKUP(CONCATENATE($A174,"_",AM$2),'Reference data SID'!$B:$M,12,FALSE))</f>
        <v/>
      </c>
      <c r="AN174" s="16" t="str">
        <f>IF(ISERROR(VLOOKUP(CONCATENATE($A174,"_",AN$2),'Reference data SID'!$B:$M,12,FALSE)),"",VLOOKUP(CONCATENATE($A174,"_",AN$2),'Reference data SID'!$B:$M,12,FALSE))</f>
        <v/>
      </c>
      <c r="AO174" s="16" t="str">
        <f>IF(ISERROR(VLOOKUP(CONCATENATE($A174,"_",AO$2),'Reference data SID'!$B:$M,12,FALSE)),"",VLOOKUP(CONCATENATE($A174,"_",AO$2),'Reference data SID'!$B:$M,12,FALSE))</f>
        <v/>
      </c>
      <c r="AP174" s="16" t="str">
        <f>IF(ISERROR(VLOOKUP(CONCATENATE($A174,"_",AP$2),'Reference data SID'!$B:$M,12,FALSE)),"",VLOOKUP(CONCATENATE($A174,"_",AP$2),'Reference data SID'!$B:$M,12,FALSE))</f>
        <v/>
      </c>
      <c r="AQ174" s="16" t="str">
        <f>IF(ISERROR(VLOOKUP(CONCATENATE($A174,"_",AQ$2),'Reference data SID'!$B:$M,12,FALSE)),"",VLOOKUP(CONCATENATE($A174,"_",AQ$2),'Reference data SID'!$B:$M,12,FALSE))</f>
        <v/>
      </c>
      <c r="AR174" s="16" t="str">
        <f>IF(ISERROR(VLOOKUP(CONCATENATE($A174,"_",AR$2),'Reference data SID'!$B:$M,12,FALSE)),"",VLOOKUP(CONCATENATE($A174,"_",AR$2),'Reference data SID'!$B:$M,12,FALSE))</f>
        <v/>
      </c>
      <c r="AS174" s="16" t="str">
        <f>IF(ISERROR(VLOOKUP(CONCATENATE($A174,"_",AS$2),'Reference data SID'!$B:$M,12,FALSE)),"",VLOOKUP(CONCATENATE($A174,"_",AS$2),'Reference data SID'!$B:$M,12,FALSE))</f>
        <v/>
      </c>
      <c r="AT174" s="16" t="str">
        <f>IF(ISERROR(VLOOKUP(CONCATENATE($A174,"_",AT$2),'Reference data SID'!$B:$M,12,FALSE)),"",VLOOKUP(CONCATENATE($A174,"_",AT$2),'Reference data SID'!$B:$M,12,FALSE))</f>
        <v/>
      </c>
    </row>
    <row r="175" spans="1:46" x14ac:dyDescent="0.25">
      <c r="A175">
        <v>171</v>
      </c>
      <c r="B175" s="16" t="str">
        <f>IF(ISERROR(VLOOKUP(CONCATENATE($A175,"_",B$2),'Reference data SID'!$B:$M,12,FALSE)),"",VLOOKUP(CONCATENATE($A175,"_",B$2),'Reference data SID'!$B:$M,12,FALSE))</f>
        <v/>
      </c>
      <c r="C175" s="16" t="str">
        <f>IF(ISERROR(VLOOKUP(CONCATENATE($A175,"_",C$2),'Reference data SID'!$B:$M,12,FALSE)),"",VLOOKUP(CONCATENATE($A175,"_",C$2),'Reference data SID'!$B:$M,12,FALSE))</f>
        <v/>
      </c>
      <c r="D175" s="16" t="str">
        <f>IF(ISERROR(VLOOKUP(CONCATENATE($A175,"_",D$2),'Reference data SID'!$B:$M,12,FALSE)),"",VLOOKUP(CONCATENATE($A175,"_",D$2),'Reference data SID'!$B:$M,12,FALSE))</f>
        <v/>
      </c>
      <c r="E175" s="16" t="str">
        <f>IF(ISERROR(VLOOKUP(CONCATENATE($A175,"_",E$2),'Reference data SID'!$B:$M,12,FALSE)),"",VLOOKUP(CONCATENATE($A175,"_",E$2),'Reference data SID'!$B:$M,12,FALSE))</f>
        <v/>
      </c>
      <c r="F175" s="16" t="str">
        <f>IF(ISERROR(VLOOKUP(CONCATENATE($A175,"_",F$2),'Reference data SID'!$B:$M,12,FALSE)),"",VLOOKUP(CONCATENATE($A175,"_",F$2),'Reference data SID'!$B:$M,12,FALSE))</f>
        <v/>
      </c>
      <c r="G175" s="16" t="str">
        <f>IF(ISERROR(VLOOKUP(CONCATENATE($A175,"_",G$2),'Reference data SID'!$B:$M,12,FALSE)),"",VLOOKUP(CONCATENATE($A175,"_",G$2),'Reference data SID'!$B:$M,12,FALSE))</f>
        <v/>
      </c>
      <c r="H175" s="16" t="str">
        <f>IF(ISERROR(VLOOKUP(CONCATENATE($A175,"_",H$2),'Reference data SID'!$B:$M,12,FALSE)),"",VLOOKUP(CONCATENATE($A175,"_",H$2),'Reference data SID'!$B:$M,12,FALSE))</f>
        <v/>
      </c>
      <c r="I175" s="16" t="str">
        <f>IF(ISERROR(VLOOKUP(CONCATENATE($A175,"_",I$2),'Reference data SID'!$B:$M,12,FALSE)),"",VLOOKUP(CONCATENATE($A175,"_",I$2),'Reference data SID'!$B:$M,12,FALSE))</f>
        <v/>
      </c>
      <c r="J175" s="16" t="str">
        <f>IF(ISERROR(VLOOKUP(CONCATENATE($A175,"_",J$2),'Reference data SID'!$B:$M,12,FALSE)),"",VLOOKUP(CONCATENATE($A175,"_",J$2),'Reference data SID'!$B:$M,12,FALSE))</f>
        <v/>
      </c>
      <c r="K175" s="16" t="str">
        <f>IF(ISERROR(VLOOKUP(CONCATENATE($A175,"_",K$2),'Reference data SID'!$B:$M,12,FALSE)),"",VLOOKUP(CONCATENATE($A175,"_",K$2),'Reference data SID'!$B:$M,12,FALSE))</f>
        <v/>
      </c>
      <c r="L175" s="16" t="str">
        <f>IF(ISERROR(VLOOKUP(CONCATENATE($A175,"_",L$2),'Reference data SID'!$B:$M,12,FALSE)),"",VLOOKUP(CONCATENATE($A175,"_",L$2),'Reference data SID'!$B:$M,12,FALSE))</f>
        <v/>
      </c>
      <c r="M175" s="16" t="str">
        <f>IF(ISERROR(VLOOKUP(CONCATENATE($A175,"_",M$2),'Reference data SID'!$B:$M,12,FALSE)),"",VLOOKUP(CONCATENATE($A175,"_",M$2),'Reference data SID'!$B:$M,12,FALSE))</f>
        <v/>
      </c>
      <c r="N175" s="16" t="str">
        <f>IF(ISERROR(VLOOKUP(CONCATENATE($A175,"_",N$2),'Reference data SID'!$B:$M,12,FALSE)),"",VLOOKUP(CONCATENATE($A175,"_",N$2),'Reference data SID'!$B:$M,12,FALSE))</f>
        <v/>
      </c>
      <c r="O175" s="16" t="str">
        <f>IF(ISERROR(VLOOKUP(CONCATENATE($A175,"_",O$2),'Reference data SID'!$B:$M,12,FALSE)),"",VLOOKUP(CONCATENATE($A175,"_",O$2),'Reference data SID'!$B:$M,12,FALSE))</f>
        <v/>
      </c>
      <c r="P175" s="16" t="str">
        <f>IF(ISERROR(VLOOKUP(CONCATENATE($A175,"_",P$2),'Reference data SID'!$B:$M,12,FALSE)),"",VLOOKUP(CONCATENATE($A175,"_",P$2),'Reference data SID'!$B:$M,12,FALSE))</f>
        <v/>
      </c>
      <c r="Q175" s="16" t="str">
        <f>IF(ISERROR(VLOOKUP(CONCATENATE($A175,"_",Q$2),'Reference data SID'!$B:$M,12,FALSE)),"",VLOOKUP(CONCATENATE($A175,"_",Q$2),'Reference data SID'!$B:$M,12,FALSE))</f>
        <v/>
      </c>
      <c r="R175" s="16" t="str">
        <f>IF(ISERROR(VLOOKUP(CONCATENATE($A175,"_",R$2),'Reference data SID'!$B:$M,12,FALSE)),"",VLOOKUP(CONCATENATE($A175,"_",R$2),'Reference data SID'!$B:$M,12,FALSE))</f>
        <v/>
      </c>
      <c r="S175" s="16" t="str">
        <f>IF(ISERROR(VLOOKUP(CONCATENATE($A175,"_",S$2),'Reference data SID'!$B:$M,12,FALSE)),"",VLOOKUP(CONCATENATE($A175,"_",S$2),'Reference data SID'!$B:$M,12,FALSE))</f>
        <v/>
      </c>
      <c r="T175" s="16" t="str">
        <f>IF(ISERROR(VLOOKUP(CONCATENATE($A175,"_",T$2),'Reference data SID'!$B:$M,12,FALSE)),"",VLOOKUP(CONCATENATE($A175,"_",T$2),'Reference data SID'!$B:$M,12,FALSE))</f>
        <v/>
      </c>
      <c r="U175" s="16" t="str">
        <f>IF(ISERROR(VLOOKUP(CONCATENATE($A175,"_",U$2),'Reference data SID'!$B:$M,12,FALSE)),"",VLOOKUP(CONCATENATE($A175,"_",U$2),'Reference data SID'!$B:$M,12,FALSE))</f>
        <v/>
      </c>
      <c r="V175" s="16" t="str">
        <f>IF(ISERROR(VLOOKUP(CONCATENATE($A175,"_",V$2),'Reference data SID'!$B:$M,12,FALSE)),"",VLOOKUP(CONCATENATE($A175,"_",V$2),'Reference data SID'!$B:$M,12,FALSE))</f>
        <v/>
      </c>
      <c r="W175" s="16" t="str">
        <f>IF(ISERROR(VLOOKUP(CONCATENATE($A175,"_",W$2),'Reference data SID'!$B:$M,12,FALSE)),"",VLOOKUP(CONCATENATE($A175,"_",W$2),'Reference data SID'!$B:$M,12,FALSE))</f>
        <v/>
      </c>
      <c r="X175" s="16" t="str">
        <f>IF(ISERROR(VLOOKUP(CONCATENATE($A175,"_",X$2),'Reference data SID'!$B:$M,12,FALSE)),"",VLOOKUP(CONCATENATE($A175,"_",X$2),'Reference data SID'!$B:$M,12,FALSE))</f>
        <v/>
      </c>
      <c r="Y175" s="17" t="str">
        <f>IF(ISERROR(VLOOKUP(CONCATENATE($A175,"_",Y$2),'Reference data SID'!$B:$M,12,FALSE)),"",VLOOKUP(CONCATENATE($A175,"_",Y$2),'Reference data SID'!$B:$M,12,FALSE))</f>
        <v>-</v>
      </c>
      <c r="Z175" s="16" t="str">
        <f>IF(ISERROR(VLOOKUP(CONCATENATE($A175,"_",Z$2),'Reference data SID'!$B:$M,12,FALSE)),"",VLOOKUP(CONCATENATE($A175,"_",Z$2),'Reference data SID'!$B:$M,12,FALSE))</f>
        <v/>
      </c>
      <c r="AA175" s="16" t="str">
        <f>IF(ISERROR(VLOOKUP(CONCATENATE($A175,"_",AA$2),'Reference data SID'!$B:$M,12,FALSE)),"",VLOOKUP(CONCATENATE($A175,"_",AA$2),'Reference data SID'!$B:$M,12,FALSE))</f>
        <v/>
      </c>
      <c r="AB175" s="16" t="str">
        <f>IF(ISERROR(VLOOKUP(CONCATENATE($A175,"_",AB$2),'Reference data SID'!$B:$M,12,FALSE)),"",VLOOKUP(CONCATENATE($A175,"_",AB$2),'Reference data SID'!$B:$M,12,FALSE))</f>
        <v/>
      </c>
      <c r="AC175" s="16" t="str">
        <f>IF(ISERROR(VLOOKUP(CONCATENATE($A175,"_",AC$2),'Reference data SID'!$B:$M,12,FALSE)),"",VLOOKUP(CONCATENATE($A175,"_",AC$2),'Reference data SID'!$B:$M,12,FALSE))</f>
        <v/>
      </c>
      <c r="AD175" s="16" t="str">
        <f>IF(ISERROR(VLOOKUP(CONCATENATE($A175,"_",AD$2),'Reference data SID'!$B:$M,12,FALSE)),"",VLOOKUP(CONCATENATE($A175,"_",AD$2),'Reference data SID'!$B:$M,12,FALSE))</f>
        <v/>
      </c>
      <c r="AE175" s="16" t="str">
        <f>IF(ISERROR(VLOOKUP(CONCATENATE($A175,"_",AE$2),'Reference data SID'!$B:$M,12,FALSE)),"",VLOOKUP(CONCATENATE($A175,"_",AE$2),'Reference data SID'!$B:$M,12,FALSE))</f>
        <v/>
      </c>
      <c r="AF175" s="16" t="str">
        <f>IF(ISERROR(VLOOKUP(CONCATENATE($A175,"_",AF$2),'Reference data SID'!$B:$M,12,FALSE)),"",VLOOKUP(CONCATENATE($A175,"_",AF$2),'Reference data SID'!$B:$M,12,FALSE))</f>
        <v/>
      </c>
      <c r="AG175" s="16" t="str">
        <f>IF(ISERROR(VLOOKUP(CONCATENATE($A175,"_",AG$2),'Reference data SID'!$B:$M,12,FALSE)),"",VLOOKUP(CONCATENATE($A175,"_",AG$2),'Reference data SID'!$B:$M,12,FALSE))</f>
        <v/>
      </c>
      <c r="AH175" s="16" t="str">
        <f>IF(ISERROR(VLOOKUP(CONCATENATE($A175,"_",AH$2),'Reference data SID'!$B:$M,12,FALSE)),"",VLOOKUP(CONCATENATE($A175,"_",AH$2),'Reference data SID'!$B:$M,12,FALSE))</f>
        <v/>
      </c>
      <c r="AI175" s="16" t="str">
        <f>IF(ISERROR(VLOOKUP(CONCATENATE($A175,"_",AI$2),'Reference data SID'!$B:$M,12,FALSE)),"",VLOOKUP(CONCATENATE($A175,"_",AI$2),'Reference data SID'!$B:$M,12,FALSE))</f>
        <v/>
      </c>
      <c r="AJ175" s="16" t="str">
        <f>IF(ISERROR(VLOOKUP(CONCATENATE($A175,"_",AJ$2),'Reference data SID'!$B:$M,12,FALSE)),"",VLOOKUP(CONCATENATE($A175,"_",AJ$2),'Reference data SID'!$B:$M,12,FALSE))</f>
        <v/>
      </c>
      <c r="AK175" s="16" t="str">
        <f>IF(ISERROR(VLOOKUP(CONCATENATE($A175,"_",AK$2),'Reference data SID'!$B:$M,12,FALSE)),"",VLOOKUP(CONCATENATE($A175,"_",AK$2),'Reference data SID'!$B:$M,12,FALSE))</f>
        <v/>
      </c>
      <c r="AL175" s="16" t="str">
        <f>IF(ISERROR(VLOOKUP(CONCATENATE($A175,"_",AL$2),'Reference data SID'!$B:$M,12,FALSE)),"",VLOOKUP(CONCATENATE($A175,"_",AL$2),'Reference data SID'!$B:$M,12,FALSE))</f>
        <v/>
      </c>
      <c r="AM175" s="16" t="str">
        <f>IF(ISERROR(VLOOKUP(CONCATENATE($A175,"_",AM$2),'Reference data SID'!$B:$M,12,FALSE)),"",VLOOKUP(CONCATENATE($A175,"_",AM$2),'Reference data SID'!$B:$M,12,FALSE))</f>
        <v/>
      </c>
      <c r="AN175" s="16" t="str">
        <f>IF(ISERROR(VLOOKUP(CONCATENATE($A175,"_",AN$2),'Reference data SID'!$B:$M,12,FALSE)),"",VLOOKUP(CONCATENATE($A175,"_",AN$2),'Reference data SID'!$B:$M,12,FALSE))</f>
        <v/>
      </c>
      <c r="AO175" s="16" t="str">
        <f>IF(ISERROR(VLOOKUP(CONCATENATE($A175,"_",AO$2),'Reference data SID'!$B:$M,12,FALSE)),"",VLOOKUP(CONCATENATE($A175,"_",AO$2),'Reference data SID'!$B:$M,12,FALSE))</f>
        <v/>
      </c>
      <c r="AP175" s="16" t="str">
        <f>IF(ISERROR(VLOOKUP(CONCATENATE($A175,"_",AP$2),'Reference data SID'!$B:$M,12,FALSE)),"",VLOOKUP(CONCATENATE($A175,"_",AP$2),'Reference data SID'!$B:$M,12,FALSE))</f>
        <v/>
      </c>
      <c r="AQ175" s="16" t="str">
        <f>IF(ISERROR(VLOOKUP(CONCATENATE($A175,"_",AQ$2),'Reference data SID'!$B:$M,12,FALSE)),"",VLOOKUP(CONCATENATE($A175,"_",AQ$2),'Reference data SID'!$B:$M,12,FALSE))</f>
        <v/>
      </c>
      <c r="AR175" s="16" t="str">
        <f>IF(ISERROR(VLOOKUP(CONCATENATE($A175,"_",AR$2),'Reference data SID'!$B:$M,12,FALSE)),"",VLOOKUP(CONCATENATE($A175,"_",AR$2),'Reference data SID'!$B:$M,12,FALSE))</f>
        <v/>
      </c>
      <c r="AS175" s="16" t="str">
        <f>IF(ISERROR(VLOOKUP(CONCATENATE($A175,"_",AS$2),'Reference data SID'!$B:$M,12,FALSE)),"",VLOOKUP(CONCATENATE($A175,"_",AS$2),'Reference data SID'!$B:$M,12,FALSE))</f>
        <v/>
      </c>
      <c r="AT175" s="16" t="str">
        <f>IF(ISERROR(VLOOKUP(CONCATENATE($A175,"_",AT$2),'Reference data SID'!$B:$M,12,FALSE)),"",VLOOKUP(CONCATENATE($A175,"_",AT$2),'Reference data SID'!$B:$M,12,FALSE))</f>
        <v/>
      </c>
    </row>
    <row r="176" spans="1:46" x14ac:dyDescent="0.25">
      <c r="A176">
        <v>172</v>
      </c>
      <c r="B176" s="16" t="str">
        <f>IF(ISERROR(VLOOKUP(CONCATENATE($A176,"_",B$2),'Reference data SID'!$B:$M,12,FALSE)),"",VLOOKUP(CONCATENATE($A176,"_",B$2),'Reference data SID'!$B:$M,12,FALSE))</f>
        <v/>
      </c>
      <c r="C176" s="16" t="str">
        <f>IF(ISERROR(VLOOKUP(CONCATENATE($A176,"_",C$2),'Reference data SID'!$B:$M,12,FALSE)),"",VLOOKUP(CONCATENATE($A176,"_",C$2),'Reference data SID'!$B:$M,12,FALSE))</f>
        <v/>
      </c>
      <c r="D176" s="16" t="str">
        <f>IF(ISERROR(VLOOKUP(CONCATENATE($A176,"_",D$2),'Reference data SID'!$B:$M,12,FALSE)),"",VLOOKUP(CONCATENATE($A176,"_",D$2),'Reference data SID'!$B:$M,12,FALSE))</f>
        <v/>
      </c>
      <c r="E176" s="16" t="str">
        <f>IF(ISERROR(VLOOKUP(CONCATENATE($A176,"_",E$2),'Reference data SID'!$B:$M,12,FALSE)),"",VLOOKUP(CONCATENATE($A176,"_",E$2),'Reference data SID'!$B:$M,12,FALSE))</f>
        <v/>
      </c>
      <c r="F176" s="16" t="str">
        <f>IF(ISERROR(VLOOKUP(CONCATENATE($A176,"_",F$2),'Reference data SID'!$B:$M,12,FALSE)),"",VLOOKUP(CONCATENATE($A176,"_",F$2),'Reference data SID'!$B:$M,12,FALSE))</f>
        <v/>
      </c>
      <c r="G176" s="16" t="str">
        <f>IF(ISERROR(VLOOKUP(CONCATENATE($A176,"_",G$2),'Reference data SID'!$B:$M,12,FALSE)),"",VLOOKUP(CONCATENATE($A176,"_",G$2),'Reference data SID'!$B:$M,12,FALSE))</f>
        <v/>
      </c>
      <c r="H176" s="16" t="str">
        <f>IF(ISERROR(VLOOKUP(CONCATENATE($A176,"_",H$2),'Reference data SID'!$B:$M,12,FALSE)),"",VLOOKUP(CONCATENATE($A176,"_",H$2),'Reference data SID'!$B:$M,12,FALSE))</f>
        <v/>
      </c>
      <c r="I176" s="16" t="str">
        <f>IF(ISERROR(VLOOKUP(CONCATENATE($A176,"_",I$2),'Reference data SID'!$B:$M,12,FALSE)),"",VLOOKUP(CONCATENATE($A176,"_",I$2),'Reference data SID'!$B:$M,12,FALSE))</f>
        <v/>
      </c>
      <c r="J176" s="16" t="str">
        <f>IF(ISERROR(VLOOKUP(CONCATENATE($A176,"_",J$2),'Reference data SID'!$B:$M,12,FALSE)),"",VLOOKUP(CONCATENATE($A176,"_",J$2),'Reference data SID'!$B:$M,12,FALSE))</f>
        <v/>
      </c>
      <c r="K176" s="16" t="str">
        <f>IF(ISERROR(VLOOKUP(CONCATENATE($A176,"_",K$2),'Reference data SID'!$B:$M,12,FALSE)),"",VLOOKUP(CONCATENATE($A176,"_",K$2),'Reference data SID'!$B:$M,12,FALSE))</f>
        <v/>
      </c>
      <c r="L176" s="16" t="str">
        <f>IF(ISERROR(VLOOKUP(CONCATENATE($A176,"_",L$2),'Reference data SID'!$B:$M,12,FALSE)),"",VLOOKUP(CONCATENATE($A176,"_",L$2),'Reference data SID'!$B:$M,12,FALSE))</f>
        <v/>
      </c>
      <c r="M176" s="16" t="str">
        <f>IF(ISERROR(VLOOKUP(CONCATENATE($A176,"_",M$2),'Reference data SID'!$B:$M,12,FALSE)),"",VLOOKUP(CONCATENATE($A176,"_",M$2),'Reference data SID'!$B:$M,12,FALSE))</f>
        <v/>
      </c>
      <c r="N176" s="16" t="str">
        <f>IF(ISERROR(VLOOKUP(CONCATENATE($A176,"_",N$2),'Reference data SID'!$B:$M,12,FALSE)),"",VLOOKUP(CONCATENATE($A176,"_",N$2),'Reference data SID'!$B:$M,12,FALSE))</f>
        <v/>
      </c>
      <c r="O176" s="16" t="str">
        <f>IF(ISERROR(VLOOKUP(CONCATENATE($A176,"_",O$2),'Reference data SID'!$B:$M,12,FALSE)),"",VLOOKUP(CONCATENATE($A176,"_",O$2),'Reference data SID'!$B:$M,12,FALSE))</f>
        <v/>
      </c>
      <c r="P176" s="16" t="str">
        <f>IF(ISERROR(VLOOKUP(CONCATENATE($A176,"_",P$2),'Reference data SID'!$B:$M,12,FALSE)),"",VLOOKUP(CONCATENATE($A176,"_",P$2),'Reference data SID'!$B:$M,12,FALSE))</f>
        <v/>
      </c>
      <c r="Q176" s="16" t="str">
        <f>IF(ISERROR(VLOOKUP(CONCATENATE($A176,"_",Q$2),'Reference data SID'!$B:$M,12,FALSE)),"",VLOOKUP(CONCATENATE($A176,"_",Q$2),'Reference data SID'!$B:$M,12,FALSE))</f>
        <v/>
      </c>
      <c r="R176" s="16" t="str">
        <f>IF(ISERROR(VLOOKUP(CONCATENATE($A176,"_",R$2),'Reference data SID'!$B:$M,12,FALSE)),"",VLOOKUP(CONCATENATE($A176,"_",R$2),'Reference data SID'!$B:$M,12,FALSE))</f>
        <v/>
      </c>
      <c r="S176" s="16" t="str">
        <f>IF(ISERROR(VLOOKUP(CONCATENATE($A176,"_",S$2),'Reference data SID'!$B:$M,12,FALSE)),"",VLOOKUP(CONCATENATE($A176,"_",S$2),'Reference data SID'!$B:$M,12,FALSE))</f>
        <v/>
      </c>
      <c r="T176" s="16" t="str">
        <f>IF(ISERROR(VLOOKUP(CONCATENATE($A176,"_",T$2),'Reference data SID'!$B:$M,12,FALSE)),"",VLOOKUP(CONCATENATE($A176,"_",T$2),'Reference data SID'!$B:$M,12,FALSE))</f>
        <v/>
      </c>
      <c r="U176" s="16" t="str">
        <f>IF(ISERROR(VLOOKUP(CONCATENATE($A176,"_",U$2),'Reference data SID'!$B:$M,12,FALSE)),"",VLOOKUP(CONCATENATE($A176,"_",U$2),'Reference data SID'!$B:$M,12,FALSE))</f>
        <v/>
      </c>
      <c r="V176" s="16" t="str">
        <f>IF(ISERROR(VLOOKUP(CONCATENATE($A176,"_",V$2),'Reference data SID'!$B:$M,12,FALSE)),"",VLOOKUP(CONCATENATE($A176,"_",V$2),'Reference data SID'!$B:$M,12,FALSE))</f>
        <v/>
      </c>
      <c r="W176" s="16" t="str">
        <f>IF(ISERROR(VLOOKUP(CONCATENATE($A176,"_",W$2),'Reference data SID'!$B:$M,12,FALSE)),"",VLOOKUP(CONCATENATE($A176,"_",W$2),'Reference data SID'!$B:$M,12,FALSE))</f>
        <v/>
      </c>
      <c r="X176" s="16" t="str">
        <f>IF(ISERROR(VLOOKUP(CONCATENATE($A176,"_",X$2),'Reference data SID'!$B:$M,12,FALSE)),"",VLOOKUP(CONCATENATE($A176,"_",X$2),'Reference data SID'!$B:$M,12,FALSE))</f>
        <v/>
      </c>
      <c r="Y176" s="17" t="str">
        <f>IF(ISERROR(VLOOKUP(CONCATENATE($A176,"_",Y$2),'Reference data SID'!$B:$M,12,FALSE)),"",VLOOKUP(CONCATENATE($A176,"_",Y$2),'Reference data SID'!$B:$M,12,FALSE))</f>
        <v>-</v>
      </c>
      <c r="Z176" s="16" t="str">
        <f>IF(ISERROR(VLOOKUP(CONCATENATE($A176,"_",Z$2),'Reference data SID'!$B:$M,12,FALSE)),"",VLOOKUP(CONCATENATE($A176,"_",Z$2),'Reference data SID'!$B:$M,12,FALSE))</f>
        <v/>
      </c>
      <c r="AA176" s="16" t="str">
        <f>IF(ISERROR(VLOOKUP(CONCATENATE($A176,"_",AA$2),'Reference data SID'!$B:$M,12,FALSE)),"",VLOOKUP(CONCATENATE($A176,"_",AA$2),'Reference data SID'!$B:$M,12,FALSE))</f>
        <v/>
      </c>
      <c r="AB176" s="16" t="str">
        <f>IF(ISERROR(VLOOKUP(CONCATENATE($A176,"_",AB$2),'Reference data SID'!$B:$M,12,FALSE)),"",VLOOKUP(CONCATENATE($A176,"_",AB$2),'Reference data SID'!$B:$M,12,FALSE))</f>
        <v/>
      </c>
      <c r="AC176" s="16" t="str">
        <f>IF(ISERROR(VLOOKUP(CONCATENATE($A176,"_",AC$2),'Reference data SID'!$B:$M,12,FALSE)),"",VLOOKUP(CONCATENATE($A176,"_",AC$2),'Reference data SID'!$B:$M,12,FALSE))</f>
        <v/>
      </c>
      <c r="AD176" s="16" t="str">
        <f>IF(ISERROR(VLOOKUP(CONCATENATE($A176,"_",AD$2),'Reference data SID'!$B:$M,12,FALSE)),"",VLOOKUP(CONCATENATE($A176,"_",AD$2),'Reference data SID'!$B:$M,12,FALSE))</f>
        <v/>
      </c>
      <c r="AE176" s="16" t="str">
        <f>IF(ISERROR(VLOOKUP(CONCATENATE($A176,"_",AE$2),'Reference data SID'!$B:$M,12,FALSE)),"",VLOOKUP(CONCATENATE($A176,"_",AE$2),'Reference data SID'!$B:$M,12,FALSE))</f>
        <v/>
      </c>
      <c r="AF176" s="16" t="str">
        <f>IF(ISERROR(VLOOKUP(CONCATENATE($A176,"_",AF$2),'Reference data SID'!$B:$M,12,FALSE)),"",VLOOKUP(CONCATENATE($A176,"_",AF$2),'Reference data SID'!$B:$M,12,FALSE))</f>
        <v/>
      </c>
      <c r="AG176" s="16" t="str">
        <f>IF(ISERROR(VLOOKUP(CONCATENATE($A176,"_",AG$2),'Reference data SID'!$B:$M,12,FALSE)),"",VLOOKUP(CONCATENATE($A176,"_",AG$2),'Reference data SID'!$B:$M,12,FALSE))</f>
        <v/>
      </c>
      <c r="AH176" s="16" t="str">
        <f>IF(ISERROR(VLOOKUP(CONCATENATE($A176,"_",AH$2),'Reference data SID'!$B:$M,12,FALSE)),"",VLOOKUP(CONCATENATE($A176,"_",AH$2),'Reference data SID'!$B:$M,12,FALSE))</f>
        <v/>
      </c>
      <c r="AI176" s="16" t="str">
        <f>IF(ISERROR(VLOOKUP(CONCATENATE($A176,"_",AI$2),'Reference data SID'!$B:$M,12,FALSE)),"",VLOOKUP(CONCATENATE($A176,"_",AI$2),'Reference data SID'!$B:$M,12,FALSE))</f>
        <v/>
      </c>
      <c r="AJ176" s="16" t="str">
        <f>IF(ISERROR(VLOOKUP(CONCATENATE($A176,"_",AJ$2),'Reference data SID'!$B:$M,12,FALSE)),"",VLOOKUP(CONCATENATE($A176,"_",AJ$2),'Reference data SID'!$B:$M,12,FALSE))</f>
        <v/>
      </c>
      <c r="AK176" s="16" t="str">
        <f>IF(ISERROR(VLOOKUP(CONCATENATE($A176,"_",AK$2),'Reference data SID'!$B:$M,12,FALSE)),"",VLOOKUP(CONCATENATE($A176,"_",AK$2),'Reference data SID'!$B:$M,12,FALSE))</f>
        <v/>
      </c>
      <c r="AL176" s="16" t="str">
        <f>IF(ISERROR(VLOOKUP(CONCATENATE($A176,"_",AL$2),'Reference data SID'!$B:$M,12,FALSE)),"",VLOOKUP(CONCATENATE($A176,"_",AL$2),'Reference data SID'!$B:$M,12,FALSE))</f>
        <v/>
      </c>
      <c r="AM176" s="16" t="str">
        <f>IF(ISERROR(VLOOKUP(CONCATENATE($A176,"_",AM$2),'Reference data SID'!$B:$M,12,FALSE)),"",VLOOKUP(CONCATENATE($A176,"_",AM$2),'Reference data SID'!$B:$M,12,FALSE))</f>
        <v/>
      </c>
      <c r="AN176" s="16" t="str">
        <f>IF(ISERROR(VLOOKUP(CONCATENATE($A176,"_",AN$2),'Reference data SID'!$B:$M,12,FALSE)),"",VLOOKUP(CONCATENATE($A176,"_",AN$2),'Reference data SID'!$B:$M,12,FALSE))</f>
        <v/>
      </c>
      <c r="AO176" s="16" t="str">
        <f>IF(ISERROR(VLOOKUP(CONCATENATE($A176,"_",AO$2),'Reference data SID'!$B:$M,12,FALSE)),"",VLOOKUP(CONCATENATE($A176,"_",AO$2),'Reference data SID'!$B:$M,12,FALSE))</f>
        <v/>
      </c>
      <c r="AP176" s="16" t="str">
        <f>IF(ISERROR(VLOOKUP(CONCATENATE($A176,"_",AP$2),'Reference data SID'!$B:$M,12,FALSE)),"",VLOOKUP(CONCATENATE($A176,"_",AP$2),'Reference data SID'!$B:$M,12,FALSE))</f>
        <v/>
      </c>
      <c r="AQ176" s="16" t="str">
        <f>IF(ISERROR(VLOOKUP(CONCATENATE($A176,"_",AQ$2),'Reference data SID'!$B:$M,12,FALSE)),"",VLOOKUP(CONCATENATE($A176,"_",AQ$2),'Reference data SID'!$B:$M,12,FALSE))</f>
        <v/>
      </c>
      <c r="AR176" s="16" t="str">
        <f>IF(ISERROR(VLOOKUP(CONCATENATE($A176,"_",AR$2),'Reference data SID'!$B:$M,12,FALSE)),"",VLOOKUP(CONCATENATE($A176,"_",AR$2),'Reference data SID'!$B:$M,12,FALSE))</f>
        <v/>
      </c>
      <c r="AS176" s="16" t="str">
        <f>IF(ISERROR(VLOOKUP(CONCATENATE($A176,"_",AS$2),'Reference data SID'!$B:$M,12,FALSE)),"",VLOOKUP(CONCATENATE($A176,"_",AS$2),'Reference data SID'!$B:$M,12,FALSE))</f>
        <v/>
      </c>
      <c r="AT176" s="16" t="str">
        <f>IF(ISERROR(VLOOKUP(CONCATENATE($A176,"_",AT$2),'Reference data SID'!$B:$M,12,FALSE)),"",VLOOKUP(CONCATENATE($A176,"_",AT$2),'Reference data SID'!$B:$M,12,FALSE))</f>
        <v/>
      </c>
    </row>
    <row r="177" spans="1:46" x14ac:dyDescent="0.25">
      <c r="A177">
        <v>173</v>
      </c>
      <c r="B177" s="16" t="str">
        <f>IF(ISERROR(VLOOKUP(CONCATENATE($A177,"_",B$2),'Reference data SID'!$B:$M,12,FALSE)),"",VLOOKUP(CONCATENATE($A177,"_",B$2),'Reference data SID'!$B:$M,12,FALSE))</f>
        <v/>
      </c>
      <c r="C177" s="16" t="str">
        <f>IF(ISERROR(VLOOKUP(CONCATENATE($A177,"_",C$2),'Reference data SID'!$B:$M,12,FALSE)),"",VLOOKUP(CONCATENATE($A177,"_",C$2),'Reference data SID'!$B:$M,12,FALSE))</f>
        <v/>
      </c>
      <c r="D177" s="16" t="str">
        <f>IF(ISERROR(VLOOKUP(CONCATENATE($A177,"_",D$2),'Reference data SID'!$B:$M,12,FALSE)),"",VLOOKUP(CONCATENATE($A177,"_",D$2),'Reference data SID'!$B:$M,12,FALSE))</f>
        <v/>
      </c>
      <c r="E177" s="16" t="str">
        <f>IF(ISERROR(VLOOKUP(CONCATENATE($A177,"_",E$2),'Reference data SID'!$B:$M,12,FALSE)),"",VLOOKUP(CONCATENATE($A177,"_",E$2),'Reference data SID'!$B:$M,12,FALSE))</f>
        <v/>
      </c>
      <c r="F177" s="16" t="str">
        <f>IF(ISERROR(VLOOKUP(CONCATENATE($A177,"_",F$2),'Reference data SID'!$B:$M,12,FALSE)),"",VLOOKUP(CONCATENATE($A177,"_",F$2),'Reference data SID'!$B:$M,12,FALSE))</f>
        <v/>
      </c>
      <c r="G177" s="16" t="str">
        <f>IF(ISERROR(VLOOKUP(CONCATENATE($A177,"_",G$2),'Reference data SID'!$B:$M,12,FALSE)),"",VLOOKUP(CONCATENATE($A177,"_",G$2),'Reference data SID'!$B:$M,12,FALSE))</f>
        <v/>
      </c>
      <c r="H177" s="16" t="str">
        <f>IF(ISERROR(VLOOKUP(CONCATENATE($A177,"_",H$2),'Reference data SID'!$B:$M,12,FALSE)),"",VLOOKUP(CONCATENATE($A177,"_",H$2),'Reference data SID'!$B:$M,12,FALSE))</f>
        <v/>
      </c>
      <c r="I177" s="16" t="str">
        <f>IF(ISERROR(VLOOKUP(CONCATENATE($A177,"_",I$2),'Reference data SID'!$B:$M,12,FALSE)),"",VLOOKUP(CONCATENATE($A177,"_",I$2),'Reference data SID'!$B:$M,12,FALSE))</f>
        <v/>
      </c>
      <c r="J177" s="16" t="str">
        <f>IF(ISERROR(VLOOKUP(CONCATENATE($A177,"_",J$2),'Reference data SID'!$B:$M,12,FALSE)),"",VLOOKUP(CONCATENATE($A177,"_",J$2),'Reference data SID'!$B:$M,12,FALSE))</f>
        <v/>
      </c>
      <c r="K177" s="16" t="str">
        <f>IF(ISERROR(VLOOKUP(CONCATENATE($A177,"_",K$2),'Reference data SID'!$B:$M,12,FALSE)),"",VLOOKUP(CONCATENATE($A177,"_",K$2),'Reference data SID'!$B:$M,12,FALSE))</f>
        <v/>
      </c>
      <c r="L177" s="16" t="str">
        <f>IF(ISERROR(VLOOKUP(CONCATENATE($A177,"_",L$2),'Reference data SID'!$B:$M,12,FALSE)),"",VLOOKUP(CONCATENATE($A177,"_",L$2),'Reference data SID'!$B:$M,12,FALSE))</f>
        <v/>
      </c>
      <c r="M177" s="16" t="str">
        <f>IF(ISERROR(VLOOKUP(CONCATENATE($A177,"_",M$2),'Reference data SID'!$B:$M,12,FALSE)),"",VLOOKUP(CONCATENATE($A177,"_",M$2),'Reference data SID'!$B:$M,12,FALSE))</f>
        <v/>
      </c>
      <c r="N177" s="16" t="str">
        <f>IF(ISERROR(VLOOKUP(CONCATENATE($A177,"_",N$2),'Reference data SID'!$B:$M,12,FALSE)),"",VLOOKUP(CONCATENATE($A177,"_",N$2),'Reference data SID'!$B:$M,12,FALSE))</f>
        <v/>
      </c>
      <c r="O177" s="16" t="str">
        <f>IF(ISERROR(VLOOKUP(CONCATENATE($A177,"_",O$2),'Reference data SID'!$B:$M,12,FALSE)),"",VLOOKUP(CONCATENATE($A177,"_",O$2),'Reference data SID'!$B:$M,12,FALSE))</f>
        <v/>
      </c>
      <c r="P177" s="16" t="str">
        <f>IF(ISERROR(VLOOKUP(CONCATENATE($A177,"_",P$2),'Reference data SID'!$B:$M,12,FALSE)),"",VLOOKUP(CONCATENATE($A177,"_",P$2),'Reference data SID'!$B:$M,12,FALSE))</f>
        <v/>
      </c>
      <c r="Q177" s="16" t="str">
        <f>IF(ISERROR(VLOOKUP(CONCATENATE($A177,"_",Q$2),'Reference data SID'!$B:$M,12,FALSE)),"",VLOOKUP(CONCATENATE($A177,"_",Q$2),'Reference data SID'!$B:$M,12,FALSE))</f>
        <v/>
      </c>
      <c r="R177" s="16" t="str">
        <f>IF(ISERROR(VLOOKUP(CONCATENATE($A177,"_",R$2),'Reference data SID'!$B:$M,12,FALSE)),"",VLOOKUP(CONCATENATE($A177,"_",R$2),'Reference data SID'!$B:$M,12,FALSE))</f>
        <v/>
      </c>
      <c r="S177" s="16" t="str">
        <f>IF(ISERROR(VLOOKUP(CONCATENATE($A177,"_",S$2),'Reference data SID'!$B:$M,12,FALSE)),"",VLOOKUP(CONCATENATE($A177,"_",S$2),'Reference data SID'!$B:$M,12,FALSE))</f>
        <v/>
      </c>
      <c r="T177" s="16" t="str">
        <f>IF(ISERROR(VLOOKUP(CONCATENATE($A177,"_",T$2),'Reference data SID'!$B:$M,12,FALSE)),"",VLOOKUP(CONCATENATE($A177,"_",T$2),'Reference data SID'!$B:$M,12,FALSE))</f>
        <v/>
      </c>
      <c r="U177" s="16" t="str">
        <f>IF(ISERROR(VLOOKUP(CONCATENATE($A177,"_",U$2),'Reference data SID'!$B:$M,12,FALSE)),"",VLOOKUP(CONCATENATE($A177,"_",U$2),'Reference data SID'!$B:$M,12,FALSE))</f>
        <v/>
      </c>
      <c r="V177" s="16" t="str">
        <f>IF(ISERROR(VLOOKUP(CONCATENATE($A177,"_",V$2),'Reference data SID'!$B:$M,12,FALSE)),"",VLOOKUP(CONCATENATE($A177,"_",V$2),'Reference data SID'!$B:$M,12,FALSE))</f>
        <v/>
      </c>
      <c r="W177" s="16" t="str">
        <f>IF(ISERROR(VLOOKUP(CONCATENATE($A177,"_",W$2),'Reference data SID'!$B:$M,12,FALSE)),"",VLOOKUP(CONCATENATE($A177,"_",W$2),'Reference data SID'!$B:$M,12,FALSE))</f>
        <v/>
      </c>
      <c r="X177" s="16" t="str">
        <f>IF(ISERROR(VLOOKUP(CONCATENATE($A177,"_",X$2),'Reference data SID'!$B:$M,12,FALSE)),"",VLOOKUP(CONCATENATE($A177,"_",X$2),'Reference data SID'!$B:$M,12,FALSE))</f>
        <v/>
      </c>
      <c r="Y177" s="17" t="str">
        <f>IF(ISERROR(VLOOKUP(CONCATENATE($A177,"_",Y$2),'Reference data SID'!$B:$M,12,FALSE)),"",VLOOKUP(CONCATENATE($A177,"_",Y$2),'Reference data SID'!$B:$M,12,FALSE))</f>
        <v>-</v>
      </c>
      <c r="Z177" s="16" t="str">
        <f>IF(ISERROR(VLOOKUP(CONCATENATE($A177,"_",Z$2),'Reference data SID'!$B:$M,12,FALSE)),"",VLOOKUP(CONCATENATE($A177,"_",Z$2),'Reference data SID'!$B:$M,12,FALSE))</f>
        <v/>
      </c>
      <c r="AA177" s="16" t="str">
        <f>IF(ISERROR(VLOOKUP(CONCATENATE($A177,"_",AA$2),'Reference data SID'!$B:$M,12,FALSE)),"",VLOOKUP(CONCATENATE($A177,"_",AA$2),'Reference data SID'!$B:$M,12,FALSE))</f>
        <v/>
      </c>
      <c r="AB177" s="16" t="str">
        <f>IF(ISERROR(VLOOKUP(CONCATENATE($A177,"_",AB$2),'Reference data SID'!$B:$M,12,FALSE)),"",VLOOKUP(CONCATENATE($A177,"_",AB$2),'Reference data SID'!$B:$M,12,FALSE))</f>
        <v/>
      </c>
      <c r="AC177" s="16" t="str">
        <f>IF(ISERROR(VLOOKUP(CONCATENATE($A177,"_",AC$2),'Reference data SID'!$B:$M,12,FALSE)),"",VLOOKUP(CONCATENATE($A177,"_",AC$2),'Reference data SID'!$B:$M,12,FALSE))</f>
        <v/>
      </c>
      <c r="AD177" s="16" t="str">
        <f>IF(ISERROR(VLOOKUP(CONCATENATE($A177,"_",AD$2),'Reference data SID'!$B:$M,12,FALSE)),"",VLOOKUP(CONCATENATE($A177,"_",AD$2),'Reference data SID'!$B:$M,12,FALSE))</f>
        <v/>
      </c>
      <c r="AE177" s="16" t="str">
        <f>IF(ISERROR(VLOOKUP(CONCATENATE($A177,"_",AE$2),'Reference data SID'!$B:$M,12,FALSE)),"",VLOOKUP(CONCATENATE($A177,"_",AE$2),'Reference data SID'!$B:$M,12,FALSE))</f>
        <v/>
      </c>
      <c r="AF177" s="16" t="str">
        <f>IF(ISERROR(VLOOKUP(CONCATENATE($A177,"_",AF$2),'Reference data SID'!$B:$M,12,FALSE)),"",VLOOKUP(CONCATENATE($A177,"_",AF$2),'Reference data SID'!$B:$M,12,FALSE))</f>
        <v/>
      </c>
      <c r="AG177" s="16" t="str">
        <f>IF(ISERROR(VLOOKUP(CONCATENATE($A177,"_",AG$2),'Reference data SID'!$B:$M,12,FALSE)),"",VLOOKUP(CONCATENATE($A177,"_",AG$2),'Reference data SID'!$B:$M,12,FALSE))</f>
        <v/>
      </c>
      <c r="AH177" s="16" t="str">
        <f>IF(ISERROR(VLOOKUP(CONCATENATE($A177,"_",AH$2),'Reference data SID'!$B:$M,12,FALSE)),"",VLOOKUP(CONCATENATE($A177,"_",AH$2),'Reference data SID'!$B:$M,12,FALSE))</f>
        <v/>
      </c>
      <c r="AI177" s="16" t="str">
        <f>IF(ISERROR(VLOOKUP(CONCATENATE($A177,"_",AI$2),'Reference data SID'!$B:$M,12,FALSE)),"",VLOOKUP(CONCATENATE($A177,"_",AI$2),'Reference data SID'!$B:$M,12,FALSE))</f>
        <v/>
      </c>
      <c r="AJ177" s="16" t="str">
        <f>IF(ISERROR(VLOOKUP(CONCATENATE($A177,"_",AJ$2),'Reference data SID'!$B:$M,12,FALSE)),"",VLOOKUP(CONCATENATE($A177,"_",AJ$2),'Reference data SID'!$B:$M,12,FALSE))</f>
        <v/>
      </c>
      <c r="AK177" s="16" t="str">
        <f>IF(ISERROR(VLOOKUP(CONCATENATE($A177,"_",AK$2),'Reference data SID'!$B:$M,12,FALSE)),"",VLOOKUP(CONCATENATE($A177,"_",AK$2),'Reference data SID'!$B:$M,12,FALSE))</f>
        <v/>
      </c>
      <c r="AL177" s="16" t="str">
        <f>IF(ISERROR(VLOOKUP(CONCATENATE($A177,"_",AL$2),'Reference data SID'!$B:$M,12,FALSE)),"",VLOOKUP(CONCATENATE($A177,"_",AL$2),'Reference data SID'!$B:$M,12,FALSE))</f>
        <v/>
      </c>
      <c r="AM177" s="16" t="str">
        <f>IF(ISERROR(VLOOKUP(CONCATENATE($A177,"_",AM$2),'Reference data SID'!$B:$M,12,FALSE)),"",VLOOKUP(CONCATENATE($A177,"_",AM$2),'Reference data SID'!$B:$M,12,FALSE))</f>
        <v/>
      </c>
      <c r="AN177" s="16" t="str">
        <f>IF(ISERROR(VLOOKUP(CONCATENATE($A177,"_",AN$2),'Reference data SID'!$B:$M,12,FALSE)),"",VLOOKUP(CONCATENATE($A177,"_",AN$2),'Reference data SID'!$B:$M,12,FALSE))</f>
        <v/>
      </c>
      <c r="AO177" s="16" t="str">
        <f>IF(ISERROR(VLOOKUP(CONCATENATE($A177,"_",AO$2),'Reference data SID'!$B:$M,12,FALSE)),"",VLOOKUP(CONCATENATE($A177,"_",AO$2),'Reference data SID'!$B:$M,12,FALSE))</f>
        <v/>
      </c>
      <c r="AP177" s="16" t="str">
        <f>IF(ISERROR(VLOOKUP(CONCATENATE($A177,"_",AP$2),'Reference data SID'!$B:$M,12,FALSE)),"",VLOOKUP(CONCATENATE($A177,"_",AP$2),'Reference data SID'!$B:$M,12,FALSE))</f>
        <v/>
      </c>
      <c r="AQ177" s="16" t="str">
        <f>IF(ISERROR(VLOOKUP(CONCATENATE($A177,"_",AQ$2),'Reference data SID'!$B:$M,12,FALSE)),"",VLOOKUP(CONCATENATE($A177,"_",AQ$2),'Reference data SID'!$B:$M,12,FALSE))</f>
        <v/>
      </c>
      <c r="AR177" s="16" t="str">
        <f>IF(ISERROR(VLOOKUP(CONCATENATE($A177,"_",AR$2),'Reference data SID'!$B:$M,12,FALSE)),"",VLOOKUP(CONCATENATE($A177,"_",AR$2),'Reference data SID'!$B:$M,12,FALSE))</f>
        <v/>
      </c>
      <c r="AS177" s="16" t="str">
        <f>IF(ISERROR(VLOOKUP(CONCATENATE($A177,"_",AS$2),'Reference data SID'!$B:$M,12,FALSE)),"",VLOOKUP(CONCATENATE($A177,"_",AS$2),'Reference data SID'!$B:$M,12,FALSE))</f>
        <v/>
      </c>
      <c r="AT177" s="16" t="str">
        <f>IF(ISERROR(VLOOKUP(CONCATENATE($A177,"_",AT$2),'Reference data SID'!$B:$M,12,FALSE)),"",VLOOKUP(CONCATENATE($A177,"_",AT$2),'Reference data SID'!$B:$M,12,FALSE))</f>
        <v/>
      </c>
    </row>
    <row r="178" spans="1:46" x14ac:dyDescent="0.25">
      <c r="A178">
        <v>174</v>
      </c>
      <c r="B178" s="16" t="str">
        <f>IF(ISERROR(VLOOKUP(CONCATENATE($A178,"_",B$2),'Reference data SID'!$B:$M,12,FALSE)),"",VLOOKUP(CONCATENATE($A178,"_",B$2),'Reference data SID'!$B:$M,12,FALSE))</f>
        <v/>
      </c>
      <c r="C178" s="16" t="str">
        <f>IF(ISERROR(VLOOKUP(CONCATENATE($A178,"_",C$2),'Reference data SID'!$B:$M,12,FALSE)),"",VLOOKUP(CONCATENATE($A178,"_",C$2),'Reference data SID'!$B:$M,12,FALSE))</f>
        <v/>
      </c>
      <c r="D178" s="16" t="str">
        <f>IF(ISERROR(VLOOKUP(CONCATENATE($A178,"_",D$2),'Reference data SID'!$B:$M,12,FALSE)),"",VLOOKUP(CONCATENATE($A178,"_",D$2),'Reference data SID'!$B:$M,12,FALSE))</f>
        <v/>
      </c>
      <c r="E178" s="16" t="str">
        <f>IF(ISERROR(VLOOKUP(CONCATENATE($A178,"_",E$2),'Reference data SID'!$B:$M,12,FALSE)),"",VLOOKUP(CONCATENATE($A178,"_",E$2),'Reference data SID'!$B:$M,12,FALSE))</f>
        <v/>
      </c>
      <c r="F178" s="16" t="str">
        <f>IF(ISERROR(VLOOKUP(CONCATENATE($A178,"_",F$2),'Reference data SID'!$B:$M,12,FALSE)),"",VLOOKUP(CONCATENATE($A178,"_",F$2),'Reference data SID'!$B:$M,12,FALSE))</f>
        <v/>
      </c>
      <c r="G178" s="16" t="str">
        <f>IF(ISERROR(VLOOKUP(CONCATENATE($A178,"_",G$2),'Reference data SID'!$B:$M,12,FALSE)),"",VLOOKUP(CONCATENATE($A178,"_",G$2),'Reference data SID'!$B:$M,12,FALSE))</f>
        <v/>
      </c>
      <c r="H178" s="16" t="str">
        <f>IF(ISERROR(VLOOKUP(CONCATENATE($A178,"_",H$2),'Reference data SID'!$B:$M,12,FALSE)),"",VLOOKUP(CONCATENATE($A178,"_",H$2),'Reference data SID'!$B:$M,12,FALSE))</f>
        <v/>
      </c>
      <c r="I178" s="16" t="str">
        <f>IF(ISERROR(VLOOKUP(CONCATENATE($A178,"_",I$2),'Reference data SID'!$B:$M,12,FALSE)),"",VLOOKUP(CONCATENATE($A178,"_",I$2),'Reference data SID'!$B:$M,12,FALSE))</f>
        <v/>
      </c>
      <c r="J178" s="16" t="str">
        <f>IF(ISERROR(VLOOKUP(CONCATENATE($A178,"_",J$2),'Reference data SID'!$B:$M,12,FALSE)),"",VLOOKUP(CONCATENATE($A178,"_",J$2),'Reference data SID'!$B:$M,12,FALSE))</f>
        <v/>
      </c>
      <c r="K178" s="16" t="str">
        <f>IF(ISERROR(VLOOKUP(CONCATENATE($A178,"_",K$2),'Reference data SID'!$B:$M,12,FALSE)),"",VLOOKUP(CONCATENATE($A178,"_",K$2),'Reference data SID'!$B:$M,12,FALSE))</f>
        <v/>
      </c>
      <c r="L178" s="16" t="str">
        <f>IF(ISERROR(VLOOKUP(CONCATENATE($A178,"_",L$2),'Reference data SID'!$B:$M,12,FALSE)),"",VLOOKUP(CONCATENATE($A178,"_",L$2),'Reference data SID'!$B:$M,12,FALSE))</f>
        <v/>
      </c>
      <c r="M178" s="16" t="str">
        <f>IF(ISERROR(VLOOKUP(CONCATENATE($A178,"_",M$2),'Reference data SID'!$B:$M,12,FALSE)),"",VLOOKUP(CONCATENATE($A178,"_",M$2),'Reference data SID'!$B:$M,12,FALSE))</f>
        <v/>
      </c>
      <c r="N178" s="16" t="str">
        <f>IF(ISERROR(VLOOKUP(CONCATENATE($A178,"_",N$2),'Reference data SID'!$B:$M,12,FALSE)),"",VLOOKUP(CONCATENATE($A178,"_",N$2),'Reference data SID'!$B:$M,12,FALSE))</f>
        <v/>
      </c>
      <c r="O178" s="16" t="str">
        <f>IF(ISERROR(VLOOKUP(CONCATENATE($A178,"_",O$2),'Reference data SID'!$B:$M,12,FALSE)),"",VLOOKUP(CONCATENATE($A178,"_",O$2),'Reference data SID'!$B:$M,12,FALSE))</f>
        <v/>
      </c>
      <c r="P178" s="16" t="str">
        <f>IF(ISERROR(VLOOKUP(CONCATENATE($A178,"_",P$2),'Reference data SID'!$B:$M,12,FALSE)),"",VLOOKUP(CONCATENATE($A178,"_",P$2),'Reference data SID'!$B:$M,12,FALSE))</f>
        <v/>
      </c>
      <c r="Q178" s="16" t="str">
        <f>IF(ISERROR(VLOOKUP(CONCATENATE($A178,"_",Q$2),'Reference data SID'!$B:$M,12,FALSE)),"",VLOOKUP(CONCATENATE($A178,"_",Q$2),'Reference data SID'!$B:$M,12,FALSE))</f>
        <v/>
      </c>
      <c r="R178" s="16" t="str">
        <f>IF(ISERROR(VLOOKUP(CONCATENATE($A178,"_",R$2),'Reference data SID'!$B:$M,12,FALSE)),"",VLOOKUP(CONCATENATE($A178,"_",R$2),'Reference data SID'!$B:$M,12,FALSE))</f>
        <v/>
      </c>
      <c r="S178" s="16" t="str">
        <f>IF(ISERROR(VLOOKUP(CONCATENATE($A178,"_",S$2),'Reference data SID'!$B:$M,12,FALSE)),"",VLOOKUP(CONCATENATE($A178,"_",S$2),'Reference data SID'!$B:$M,12,FALSE))</f>
        <v/>
      </c>
      <c r="T178" s="16" t="str">
        <f>IF(ISERROR(VLOOKUP(CONCATENATE($A178,"_",T$2),'Reference data SID'!$B:$M,12,FALSE)),"",VLOOKUP(CONCATENATE($A178,"_",T$2),'Reference data SID'!$B:$M,12,FALSE))</f>
        <v/>
      </c>
      <c r="U178" s="16" t="str">
        <f>IF(ISERROR(VLOOKUP(CONCATENATE($A178,"_",U$2),'Reference data SID'!$B:$M,12,FALSE)),"",VLOOKUP(CONCATENATE($A178,"_",U$2),'Reference data SID'!$B:$M,12,FALSE))</f>
        <v/>
      </c>
      <c r="V178" s="16" t="str">
        <f>IF(ISERROR(VLOOKUP(CONCATENATE($A178,"_",V$2),'Reference data SID'!$B:$M,12,FALSE)),"",VLOOKUP(CONCATENATE($A178,"_",V$2),'Reference data SID'!$B:$M,12,FALSE))</f>
        <v/>
      </c>
      <c r="W178" s="16" t="str">
        <f>IF(ISERROR(VLOOKUP(CONCATENATE($A178,"_",W$2),'Reference data SID'!$B:$M,12,FALSE)),"",VLOOKUP(CONCATENATE($A178,"_",W$2),'Reference data SID'!$B:$M,12,FALSE))</f>
        <v/>
      </c>
      <c r="X178" s="16" t="str">
        <f>IF(ISERROR(VLOOKUP(CONCATENATE($A178,"_",X$2),'Reference data SID'!$B:$M,12,FALSE)),"",VLOOKUP(CONCATENATE($A178,"_",X$2),'Reference data SID'!$B:$M,12,FALSE))</f>
        <v/>
      </c>
      <c r="Y178" s="16" t="str">
        <f>IF(ISERROR(VLOOKUP(CONCATENATE($A178,"_",Y$2),'Reference data SID'!$B:$M,12,FALSE)),"",VLOOKUP(CONCATENATE($A178,"_",Y$2),'Reference data SID'!$B:$M,12,FALSE))</f>
        <v/>
      </c>
      <c r="Z178" s="16" t="str">
        <f>IF(ISERROR(VLOOKUP(CONCATENATE($A178,"_",Z$2),'Reference data SID'!$B:$M,12,FALSE)),"",VLOOKUP(CONCATENATE($A178,"_",Z$2),'Reference data SID'!$B:$M,12,FALSE))</f>
        <v/>
      </c>
      <c r="AA178" s="16" t="str">
        <f>IF(ISERROR(VLOOKUP(CONCATENATE($A178,"_",AA$2),'Reference data SID'!$B:$M,12,FALSE)),"",VLOOKUP(CONCATENATE($A178,"_",AA$2),'Reference data SID'!$B:$M,12,FALSE))</f>
        <v/>
      </c>
      <c r="AB178" s="16" t="str">
        <f>IF(ISERROR(VLOOKUP(CONCATENATE($A178,"_",AB$2),'Reference data SID'!$B:$M,12,FALSE)),"",VLOOKUP(CONCATENATE($A178,"_",AB$2),'Reference data SID'!$B:$M,12,FALSE))</f>
        <v/>
      </c>
      <c r="AC178" s="16" t="str">
        <f>IF(ISERROR(VLOOKUP(CONCATENATE($A178,"_",AC$2),'Reference data SID'!$B:$M,12,FALSE)),"",VLOOKUP(CONCATENATE($A178,"_",AC$2),'Reference data SID'!$B:$M,12,FALSE))</f>
        <v/>
      </c>
      <c r="AD178" s="16" t="str">
        <f>IF(ISERROR(VLOOKUP(CONCATENATE($A178,"_",AD$2),'Reference data SID'!$B:$M,12,FALSE)),"",VLOOKUP(CONCATENATE($A178,"_",AD$2),'Reference data SID'!$B:$M,12,FALSE))</f>
        <v/>
      </c>
      <c r="AE178" s="16" t="str">
        <f>IF(ISERROR(VLOOKUP(CONCATENATE($A178,"_",AE$2),'Reference data SID'!$B:$M,12,FALSE)),"",VLOOKUP(CONCATENATE($A178,"_",AE$2),'Reference data SID'!$B:$M,12,FALSE))</f>
        <v/>
      </c>
      <c r="AF178" s="16" t="str">
        <f>IF(ISERROR(VLOOKUP(CONCATENATE($A178,"_",AF$2),'Reference data SID'!$B:$M,12,FALSE)),"",VLOOKUP(CONCATENATE($A178,"_",AF$2),'Reference data SID'!$B:$M,12,FALSE))</f>
        <v/>
      </c>
      <c r="AG178" s="16" t="str">
        <f>IF(ISERROR(VLOOKUP(CONCATENATE($A178,"_",AG$2),'Reference data SID'!$B:$M,12,FALSE)),"",VLOOKUP(CONCATENATE($A178,"_",AG$2),'Reference data SID'!$B:$M,12,FALSE))</f>
        <v/>
      </c>
      <c r="AH178" s="16" t="str">
        <f>IF(ISERROR(VLOOKUP(CONCATENATE($A178,"_",AH$2),'Reference data SID'!$B:$M,12,FALSE)),"",VLOOKUP(CONCATENATE($A178,"_",AH$2),'Reference data SID'!$B:$M,12,FALSE))</f>
        <v/>
      </c>
      <c r="AI178" s="16" t="str">
        <f>IF(ISERROR(VLOOKUP(CONCATENATE($A178,"_",AI$2),'Reference data SID'!$B:$M,12,FALSE)),"",VLOOKUP(CONCATENATE($A178,"_",AI$2),'Reference data SID'!$B:$M,12,FALSE))</f>
        <v/>
      </c>
      <c r="AJ178" s="16" t="str">
        <f>IF(ISERROR(VLOOKUP(CONCATENATE($A178,"_",AJ$2),'Reference data SID'!$B:$M,12,FALSE)),"",VLOOKUP(CONCATENATE($A178,"_",AJ$2),'Reference data SID'!$B:$M,12,FALSE))</f>
        <v/>
      </c>
      <c r="AK178" s="16" t="str">
        <f>IF(ISERROR(VLOOKUP(CONCATENATE($A178,"_",AK$2),'Reference data SID'!$B:$M,12,FALSE)),"",VLOOKUP(CONCATENATE($A178,"_",AK$2),'Reference data SID'!$B:$M,12,FALSE))</f>
        <v/>
      </c>
      <c r="AL178" s="16" t="str">
        <f>IF(ISERROR(VLOOKUP(CONCATENATE($A178,"_",AL$2),'Reference data SID'!$B:$M,12,FALSE)),"",VLOOKUP(CONCATENATE($A178,"_",AL$2),'Reference data SID'!$B:$M,12,FALSE))</f>
        <v/>
      </c>
      <c r="AM178" s="16" t="str">
        <f>IF(ISERROR(VLOOKUP(CONCATENATE($A178,"_",AM$2),'Reference data SID'!$B:$M,12,FALSE)),"",VLOOKUP(CONCATENATE($A178,"_",AM$2),'Reference data SID'!$B:$M,12,FALSE))</f>
        <v/>
      </c>
      <c r="AN178" s="16" t="str">
        <f>IF(ISERROR(VLOOKUP(CONCATENATE($A178,"_",AN$2),'Reference data SID'!$B:$M,12,FALSE)),"",VLOOKUP(CONCATENATE($A178,"_",AN$2),'Reference data SID'!$B:$M,12,FALSE))</f>
        <v/>
      </c>
      <c r="AO178" s="16" t="str">
        <f>IF(ISERROR(VLOOKUP(CONCATENATE($A178,"_",AO$2),'Reference data SID'!$B:$M,12,FALSE)),"",VLOOKUP(CONCATENATE($A178,"_",AO$2),'Reference data SID'!$B:$M,12,FALSE))</f>
        <v/>
      </c>
      <c r="AP178" s="16" t="str">
        <f>IF(ISERROR(VLOOKUP(CONCATENATE($A178,"_",AP$2),'Reference data SID'!$B:$M,12,FALSE)),"",VLOOKUP(CONCATENATE($A178,"_",AP$2),'Reference data SID'!$B:$M,12,FALSE))</f>
        <v/>
      </c>
      <c r="AQ178" s="16" t="str">
        <f>IF(ISERROR(VLOOKUP(CONCATENATE($A178,"_",AQ$2),'Reference data SID'!$B:$M,12,FALSE)),"",VLOOKUP(CONCATENATE($A178,"_",AQ$2),'Reference data SID'!$B:$M,12,FALSE))</f>
        <v/>
      </c>
      <c r="AR178" s="16" t="str">
        <f>IF(ISERROR(VLOOKUP(CONCATENATE($A178,"_",AR$2),'Reference data SID'!$B:$M,12,FALSE)),"",VLOOKUP(CONCATENATE($A178,"_",AR$2),'Reference data SID'!$B:$M,12,FALSE))</f>
        <v/>
      </c>
      <c r="AS178" s="16" t="str">
        <f>IF(ISERROR(VLOOKUP(CONCATENATE($A178,"_",AS$2),'Reference data SID'!$B:$M,12,FALSE)),"",VLOOKUP(CONCATENATE($A178,"_",AS$2),'Reference data SID'!$B:$M,12,FALSE))</f>
        <v/>
      </c>
      <c r="AT178" s="16" t="str">
        <f>IF(ISERROR(VLOOKUP(CONCATENATE($A178,"_",AT$2),'Reference data SID'!$B:$M,12,FALSE)),"",VLOOKUP(CONCATENATE($A178,"_",AT$2),'Reference data SID'!$B:$M,12,FALSE))</f>
        <v/>
      </c>
    </row>
    <row r="179" spans="1:46" x14ac:dyDescent="0.25">
      <c r="A179">
        <v>175</v>
      </c>
      <c r="B179" s="16" t="str">
        <f>IF(ISERROR(VLOOKUP(CONCATENATE($A179,"_",B$2),'Reference data SID'!$B:$M,12,FALSE)),"",VLOOKUP(CONCATENATE($A179,"_",B$2),'Reference data SID'!$B:$M,12,FALSE))</f>
        <v/>
      </c>
      <c r="C179" s="16" t="str">
        <f>IF(ISERROR(VLOOKUP(CONCATENATE($A179,"_",C$2),'Reference data SID'!$B:$M,12,FALSE)),"",VLOOKUP(CONCATENATE($A179,"_",C$2),'Reference data SID'!$B:$M,12,FALSE))</f>
        <v/>
      </c>
      <c r="D179" s="16" t="str">
        <f>IF(ISERROR(VLOOKUP(CONCATENATE($A179,"_",D$2),'Reference data SID'!$B:$M,12,FALSE)),"",VLOOKUP(CONCATENATE($A179,"_",D$2),'Reference data SID'!$B:$M,12,FALSE))</f>
        <v/>
      </c>
      <c r="E179" s="16" t="str">
        <f>IF(ISERROR(VLOOKUP(CONCATENATE($A179,"_",E$2),'Reference data SID'!$B:$M,12,FALSE)),"",VLOOKUP(CONCATENATE($A179,"_",E$2),'Reference data SID'!$B:$M,12,FALSE))</f>
        <v/>
      </c>
      <c r="F179" s="16" t="str">
        <f>IF(ISERROR(VLOOKUP(CONCATENATE($A179,"_",F$2),'Reference data SID'!$B:$M,12,FALSE)),"",VLOOKUP(CONCATENATE($A179,"_",F$2),'Reference data SID'!$B:$M,12,FALSE))</f>
        <v/>
      </c>
      <c r="G179" s="16" t="str">
        <f>IF(ISERROR(VLOOKUP(CONCATENATE($A179,"_",G$2),'Reference data SID'!$B:$M,12,FALSE)),"",VLOOKUP(CONCATENATE($A179,"_",G$2),'Reference data SID'!$B:$M,12,FALSE))</f>
        <v/>
      </c>
      <c r="H179" s="16" t="str">
        <f>IF(ISERROR(VLOOKUP(CONCATENATE($A179,"_",H$2),'Reference data SID'!$B:$M,12,FALSE)),"",VLOOKUP(CONCATENATE($A179,"_",H$2),'Reference data SID'!$B:$M,12,FALSE))</f>
        <v/>
      </c>
      <c r="I179" s="16" t="str">
        <f>IF(ISERROR(VLOOKUP(CONCATENATE($A179,"_",I$2),'Reference data SID'!$B:$M,12,FALSE)),"",VLOOKUP(CONCATENATE($A179,"_",I$2),'Reference data SID'!$B:$M,12,FALSE))</f>
        <v/>
      </c>
      <c r="J179" s="16" t="str">
        <f>IF(ISERROR(VLOOKUP(CONCATENATE($A179,"_",J$2),'Reference data SID'!$B:$M,12,FALSE)),"",VLOOKUP(CONCATENATE($A179,"_",J$2),'Reference data SID'!$B:$M,12,FALSE))</f>
        <v/>
      </c>
      <c r="K179" s="16" t="str">
        <f>IF(ISERROR(VLOOKUP(CONCATENATE($A179,"_",K$2),'Reference data SID'!$B:$M,12,FALSE)),"",VLOOKUP(CONCATENATE($A179,"_",K$2),'Reference data SID'!$B:$M,12,FALSE))</f>
        <v/>
      </c>
      <c r="L179" s="16" t="str">
        <f>IF(ISERROR(VLOOKUP(CONCATENATE($A179,"_",L$2),'Reference data SID'!$B:$M,12,FALSE)),"",VLOOKUP(CONCATENATE($A179,"_",L$2),'Reference data SID'!$B:$M,12,FALSE))</f>
        <v/>
      </c>
      <c r="M179" s="16" t="str">
        <f>IF(ISERROR(VLOOKUP(CONCATENATE($A179,"_",M$2),'Reference data SID'!$B:$M,12,FALSE)),"",VLOOKUP(CONCATENATE($A179,"_",M$2),'Reference data SID'!$B:$M,12,FALSE))</f>
        <v/>
      </c>
      <c r="N179" s="16" t="str">
        <f>IF(ISERROR(VLOOKUP(CONCATENATE($A179,"_",N$2),'Reference data SID'!$B:$M,12,FALSE)),"",VLOOKUP(CONCATENATE($A179,"_",N$2),'Reference data SID'!$B:$M,12,FALSE))</f>
        <v/>
      </c>
      <c r="O179" s="16" t="str">
        <f>IF(ISERROR(VLOOKUP(CONCATENATE($A179,"_",O$2),'Reference data SID'!$B:$M,12,FALSE)),"",VLOOKUP(CONCATENATE($A179,"_",O$2),'Reference data SID'!$B:$M,12,FALSE))</f>
        <v/>
      </c>
      <c r="P179" s="16" t="str">
        <f>IF(ISERROR(VLOOKUP(CONCATENATE($A179,"_",P$2),'Reference data SID'!$B:$M,12,FALSE)),"",VLOOKUP(CONCATENATE($A179,"_",P$2),'Reference data SID'!$B:$M,12,FALSE))</f>
        <v/>
      </c>
      <c r="Q179" s="16" t="str">
        <f>IF(ISERROR(VLOOKUP(CONCATENATE($A179,"_",Q$2),'Reference data SID'!$B:$M,12,FALSE)),"",VLOOKUP(CONCATENATE($A179,"_",Q$2),'Reference data SID'!$B:$M,12,FALSE))</f>
        <v/>
      </c>
      <c r="R179" s="16" t="str">
        <f>IF(ISERROR(VLOOKUP(CONCATENATE($A179,"_",R$2),'Reference data SID'!$B:$M,12,FALSE)),"",VLOOKUP(CONCATENATE($A179,"_",R$2),'Reference data SID'!$B:$M,12,FALSE))</f>
        <v/>
      </c>
      <c r="S179" s="16" t="str">
        <f>IF(ISERROR(VLOOKUP(CONCATENATE($A179,"_",S$2),'Reference data SID'!$B:$M,12,FALSE)),"",VLOOKUP(CONCATENATE($A179,"_",S$2),'Reference data SID'!$B:$M,12,FALSE))</f>
        <v/>
      </c>
      <c r="T179" s="16" t="str">
        <f>IF(ISERROR(VLOOKUP(CONCATENATE($A179,"_",T$2),'Reference data SID'!$B:$M,12,FALSE)),"",VLOOKUP(CONCATENATE($A179,"_",T$2),'Reference data SID'!$B:$M,12,FALSE))</f>
        <v/>
      </c>
      <c r="U179" s="16" t="str">
        <f>IF(ISERROR(VLOOKUP(CONCATENATE($A179,"_",U$2),'Reference data SID'!$B:$M,12,FALSE)),"",VLOOKUP(CONCATENATE($A179,"_",U$2),'Reference data SID'!$B:$M,12,FALSE))</f>
        <v/>
      </c>
      <c r="V179" s="16" t="str">
        <f>IF(ISERROR(VLOOKUP(CONCATENATE($A179,"_",V$2),'Reference data SID'!$B:$M,12,FALSE)),"",VLOOKUP(CONCATENATE($A179,"_",V$2),'Reference data SID'!$B:$M,12,FALSE))</f>
        <v/>
      </c>
      <c r="W179" s="16" t="str">
        <f>IF(ISERROR(VLOOKUP(CONCATENATE($A179,"_",W$2),'Reference data SID'!$B:$M,12,FALSE)),"",VLOOKUP(CONCATENATE($A179,"_",W$2),'Reference data SID'!$B:$M,12,FALSE))</f>
        <v/>
      </c>
      <c r="X179" s="16" t="str">
        <f>IF(ISERROR(VLOOKUP(CONCATENATE($A179,"_",X$2),'Reference data SID'!$B:$M,12,FALSE)),"",VLOOKUP(CONCATENATE($A179,"_",X$2),'Reference data SID'!$B:$M,12,FALSE))</f>
        <v/>
      </c>
      <c r="Y179" s="16" t="str">
        <f>IF(ISERROR(VLOOKUP(CONCATENATE($A179,"_",Y$2),'Reference data SID'!$B:$M,12,FALSE)),"",VLOOKUP(CONCATENATE($A179,"_",Y$2),'Reference data SID'!$B:$M,12,FALSE))</f>
        <v/>
      </c>
      <c r="Z179" s="16" t="str">
        <f>IF(ISERROR(VLOOKUP(CONCATENATE($A179,"_",Z$2),'Reference data SID'!$B:$M,12,FALSE)),"",VLOOKUP(CONCATENATE($A179,"_",Z$2),'Reference data SID'!$B:$M,12,FALSE))</f>
        <v/>
      </c>
      <c r="AA179" s="16" t="str">
        <f>IF(ISERROR(VLOOKUP(CONCATENATE($A179,"_",AA$2),'Reference data SID'!$B:$M,12,FALSE)),"",VLOOKUP(CONCATENATE($A179,"_",AA$2),'Reference data SID'!$B:$M,12,FALSE))</f>
        <v/>
      </c>
      <c r="AB179" s="16" t="str">
        <f>IF(ISERROR(VLOOKUP(CONCATENATE($A179,"_",AB$2),'Reference data SID'!$B:$M,12,FALSE)),"",VLOOKUP(CONCATENATE($A179,"_",AB$2),'Reference data SID'!$B:$M,12,FALSE))</f>
        <v/>
      </c>
      <c r="AC179" s="16" t="str">
        <f>IF(ISERROR(VLOOKUP(CONCATENATE($A179,"_",AC$2),'Reference data SID'!$B:$M,12,FALSE)),"",VLOOKUP(CONCATENATE($A179,"_",AC$2),'Reference data SID'!$B:$M,12,FALSE))</f>
        <v/>
      </c>
      <c r="AD179" s="16" t="str">
        <f>IF(ISERROR(VLOOKUP(CONCATENATE($A179,"_",AD$2),'Reference data SID'!$B:$M,12,FALSE)),"",VLOOKUP(CONCATENATE($A179,"_",AD$2),'Reference data SID'!$B:$M,12,FALSE))</f>
        <v/>
      </c>
      <c r="AE179" s="16" t="str">
        <f>IF(ISERROR(VLOOKUP(CONCATENATE($A179,"_",AE$2),'Reference data SID'!$B:$M,12,FALSE)),"",VLOOKUP(CONCATENATE($A179,"_",AE$2),'Reference data SID'!$B:$M,12,FALSE))</f>
        <v/>
      </c>
      <c r="AF179" s="16" t="str">
        <f>IF(ISERROR(VLOOKUP(CONCATENATE($A179,"_",AF$2),'Reference data SID'!$B:$M,12,FALSE)),"",VLOOKUP(CONCATENATE($A179,"_",AF$2),'Reference data SID'!$B:$M,12,FALSE))</f>
        <v/>
      </c>
      <c r="AG179" s="16" t="str">
        <f>IF(ISERROR(VLOOKUP(CONCATENATE($A179,"_",AG$2),'Reference data SID'!$B:$M,12,FALSE)),"",VLOOKUP(CONCATENATE($A179,"_",AG$2),'Reference data SID'!$B:$M,12,FALSE))</f>
        <v/>
      </c>
      <c r="AH179" s="16" t="str">
        <f>IF(ISERROR(VLOOKUP(CONCATENATE($A179,"_",AH$2),'Reference data SID'!$B:$M,12,FALSE)),"",VLOOKUP(CONCATENATE($A179,"_",AH$2),'Reference data SID'!$B:$M,12,FALSE))</f>
        <v/>
      </c>
      <c r="AI179" s="16" t="str">
        <f>IF(ISERROR(VLOOKUP(CONCATENATE($A179,"_",AI$2),'Reference data SID'!$B:$M,12,FALSE)),"",VLOOKUP(CONCATENATE($A179,"_",AI$2),'Reference data SID'!$B:$M,12,FALSE))</f>
        <v/>
      </c>
      <c r="AJ179" s="16" t="str">
        <f>IF(ISERROR(VLOOKUP(CONCATENATE($A179,"_",AJ$2),'Reference data SID'!$B:$M,12,FALSE)),"",VLOOKUP(CONCATENATE($A179,"_",AJ$2),'Reference data SID'!$B:$M,12,FALSE))</f>
        <v/>
      </c>
      <c r="AK179" s="16" t="str">
        <f>IF(ISERROR(VLOOKUP(CONCATENATE($A179,"_",AK$2),'Reference data SID'!$B:$M,12,FALSE)),"",VLOOKUP(CONCATENATE($A179,"_",AK$2),'Reference data SID'!$B:$M,12,FALSE))</f>
        <v/>
      </c>
      <c r="AL179" s="16" t="str">
        <f>IF(ISERROR(VLOOKUP(CONCATENATE($A179,"_",AL$2),'Reference data SID'!$B:$M,12,FALSE)),"",VLOOKUP(CONCATENATE($A179,"_",AL$2),'Reference data SID'!$B:$M,12,FALSE))</f>
        <v/>
      </c>
      <c r="AM179" s="16" t="str">
        <f>IF(ISERROR(VLOOKUP(CONCATENATE($A179,"_",AM$2),'Reference data SID'!$B:$M,12,FALSE)),"",VLOOKUP(CONCATENATE($A179,"_",AM$2),'Reference data SID'!$B:$M,12,FALSE))</f>
        <v/>
      </c>
      <c r="AN179" s="16" t="str">
        <f>IF(ISERROR(VLOOKUP(CONCATENATE($A179,"_",AN$2),'Reference data SID'!$B:$M,12,FALSE)),"",VLOOKUP(CONCATENATE($A179,"_",AN$2),'Reference data SID'!$B:$M,12,FALSE))</f>
        <v/>
      </c>
      <c r="AO179" s="16" t="str">
        <f>IF(ISERROR(VLOOKUP(CONCATENATE($A179,"_",AO$2),'Reference data SID'!$B:$M,12,FALSE)),"",VLOOKUP(CONCATENATE($A179,"_",AO$2),'Reference data SID'!$B:$M,12,FALSE))</f>
        <v/>
      </c>
      <c r="AP179" s="16" t="str">
        <f>IF(ISERROR(VLOOKUP(CONCATENATE($A179,"_",AP$2),'Reference data SID'!$B:$M,12,FALSE)),"",VLOOKUP(CONCATENATE($A179,"_",AP$2),'Reference data SID'!$B:$M,12,FALSE))</f>
        <v/>
      </c>
      <c r="AQ179" s="16" t="str">
        <f>IF(ISERROR(VLOOKUP(CONCATENATE($A179,"_",AQ$2),'Reference data SID'!$B:$M,12,FALSE)),"",VLOOKUP(CONCATENATE($A179,"_",AQ$2),'Reference data SID'!$B:$M,12,FALSE))</f>
        <v/>
      </c>
      <c r="AR179" s="16" t="str">
        <f>IF(ISERROR(VLOOKUP(CONCATENATE($A179,"_",AR$2),'Reference data SID'!$B:$M,12,FALSE)),"",VLOOKUP(CONCATENATE($A179,"_",AR$2),'Reference data SID'!$B:$M,12,FALSE))</f>
        <v/>
      </c>
      <c r="AS179" s="16" t="str">
        <f>IF(ISERROR(VLOOKUP(CONCATENATE($A179,"_",AS$2),'Reference data SID'!$B:$M,12,FALSE)),"",VLOOKUP(CONCATENATE($A179,"_",AS$2),'Reference data SID'!$B:$M,12,FALSE))</f>
        <v/>
      </c>
      <c r="AT179" s="16" t="str">
        <f>IF(ISERROR(VLOOKUP(CONCATENATE($A179,"_",AT$2),'Reference data SID'!$B:$M,12,FALSE)),"",VLOOKUP(CONCATENATE($A179,"_",AT$2),'Reference data SID'!$B:$M,12,FALSE))</f>
        <v/>
      </c>
    </row>
    <row r="180" spans="1:46" x14ac:dyDescent="0.25">
      <c r="A180">
        <v>176</v>
      </c>
      <c r="B180" s="16" t="str">
        <f>IF(ISERROR(VLOOKUP(CONCATENATE($A180,"_",B$2),'Reference data SID'!$B:$M,12,FALSE)),"",VLOOKUP(CONCATENATE($A180,"_",B$2),'Reference data SID'!$B:$M,12,FALSE))</f>
        <v/>
      </c>
      <c r="C180" s="16" t="str">
        <f>IF(ISERROR(VLOOKUP(CONCATENATE($A180,"_",C$2),'Reference data SID'!$B:$M,12,FALSE)),"",VLOOKUP(CONCATENATE($A180,"_",C$2),'Reference data SID'!$B:$M,12,FALSE))</f>
        <v/>
      </c>
      <c r="D180" s="16" t="str">
        <f>IF(ISERROR(VLOOKUP(CONCATENATE($A180,"_",D$2),'Reference data SID'!$B:$M,12,FALSE)),"",VLOOKUP(CONCATENATE($A180,"_",D$2),'Reference data SID'!$B:$M,12,FALSE))</f>
        <v/>
      </c>
      <c r="E180" s="16" t="str">
        <f>IF(ISERROR(VLOOKUP(CONCATENATE($A180,"_",E$2),'Reference data SID'!$B:$M,12,FALSE)),"",VLOOKUP(CONCATENATE($A180,"_",E$2),'Reference data SID'!$B:$M,12,FALSE))</f>
        <v/>
      </c>
      <c r="F180" s="16" t="str">
        <f>IF(ISERROR(VLOOKUP(CONCATENATE($A180,"_",F$2),'Reference data SID'!$B:$M,12,FALSE)),"",VLOOKUP(CONCATENATE($A180,"_",F$2),'Reference data SID'!$B:$M,12,FALSE))</f>
        <v/>
      </c>
      <c r="G180" s="16" t="str">
        <f>IF(ISERROR(VLOOKUP(CONCATENATE($A180,"_",G$2),'Reference data SID'!$B:$M,12,FALSE)),"",VLOOKUP(CONCATENATE($A180,"_",G$2),'Reference data SID'!$B:$M,12,FALSE))</f>
        <v/>
      </c>
      <c r="H180" s="16" t="str">
        <f>IF(ISERROR(VLOOKUP(CONCATENATE($A180,"_",H$2),'Reference data SID'!$B:$M,12,FALSE)),"",VLOOKUP(CONCATENATE($A180,"_",H$2),'Reference data SID'!$B:$M,12,FALSE))</f>
        <v/>
      </c>
      <c r="I180" s="16" t="str">
        <f>IF(ISERROR(VLOOKUP(CONCATENATE($A180,"_",I$2),'Reference data SID'!$B:$M,12,FALSE)),"",VLOOKUP(CONCATENATE($A180,"_",I$2),'Reference data SID'!$B:$M,12,FALSE))</f>
        <v/>
      </c>
      <c r="J180" s="16" t="str">
        <f>IF(ISERROR(VLOOKUP(CONCATENATE($A180,"_",J$2),'Reference data SID'!$B:$M,12,FALSE)),"",VLOOKUP(CONCATENATE($A180,"_",J$2),'Reference data SID'!$B:$M,12,FALSE))</f>
        <v/>
      </c>
      <c r="K180" s="16" t="str">
        <f>IF(ISERROR(VLOOKUP(CONCATENATE($A180,"_",K$2),'Reference data SID'!$B:$M,12,FALSE)),"",VLOOKUP(CONCATENATE($A180,"_",K$2),'Reference data SID'!$B:$M,12,FALSE))</f>
        <v/>
      </c>
      <c r="L180" s="16" t="str">
        <f>IF(ISERROR(VLOOKUP(CONCATENATE($A180,"_",L$2),'Reference data SID'!$B:$M,12,FALSE)),"",VLOOKUP(CONCATENATE($A180,"_",L$2),'Reference data SID'!$B:$M,12,FALSE))</f>
        <v/>
      </c>
      <c r="M180" s="16" t="str">
        <f>IF(ISERROR(VLOOKUP(CONCATENATE($A180,"_",M$2),'Reference data SID'!$B:$M,12,FALSE)),"",VLOOKUP(CONCATENATE($A180,"_",M$2),'Reference data SID'!$B:$M,12,FALSE))</f>
        <v/>
      </c>
      <c r="N180" s="16" t="str">
        <f>IF(ISERROR(VLOOKUP(CONCATENATE($A180,"_",N$2),'Reference data SID'!$B:$M,12,FALSE)),"",VLOOKUP(CONCATENATE($A180,"_",N$2),'Reference data SID'!$B:$M,12,FALSE))</f>
        <v/>
      </c>
      <c r="O180" s="16" t="str">
        <f>IF(ISERROR(VLOOKUP(CONCATENATE($A180,"_",O$2),'Reference data SID'!$B:$M,12,FALSE)),"",VLOOKUP(CONCATENATE($A180,"_",O$2),'Reference data SID'!$B:$M,12,FALSE))</f>
        <v/>
      </c>
      <c r="P180" s="16" t="str">
        <f>IF(ISERROR(VLOOKUP(CONCATENATE($A180,"_",P$2),'Reference data SID'!$B:$M,12,FALSE)),"",VLOOKUP(CONCATENATE($A180,"_",P$2),'Reference data SID'!$B:$M,12,FALSE))</f>
        <v/>
      </c>
      <c r="Q180" s="16" t="str">
        <f>IF(ISERROR(VLOOKUP(CONCATENATE($A180,"_",Q$2),'Reference data SID'!$B:$M,12,FALSE)),"",VLOOKUP(CONCATENATE($A180,"_",Q$2),'Reference data SID'!$B:$M,12,FALSE))</f>
        <v/>
      </c>
      <c r="R180" s="16" t="str">
        <f>IF(ISERROR(VLOOKUP(CONCATENATE($A180,"_",R$2),'Reference data SID'!$B:$M,12,FALSE)),"",VLOOKUP(CONCATENATE($A180,"_",R$2),'Reference data SID'!$B:$M,12,FALSE))</f>
        <v/>
      </c>
      <c r="S180" s="16" t="str">
        <f>IF(ISERROR(VLOOKUP(CONCATENATE($A180,"_",S$2),'Reference data SID'!$B:$M,12,FALSE)),"",VLOOKUP(CONCATENATE($A180,"_",S$2),'Reference data SID'!$B:$M,12,FALSE))</f>
        <v/>
      </c>
      <c r="T180" s="16" t="str">
        <f>IF(ISERROR(VLOOKUP(CONCATENATE($A180,"_",T$2),'Reference data SID'!$B:$M,12,FALSE)),"",VLOOKUP(CONCATENATE($A180,"_",T$2),'Reference data SID'!$B:$M,12,FALSE))</f>
        <v/>
      </c>
      <c r="U180" s="16" t="str">
        <f>IF(ISERROR(VLOOKUP(CONCATENATE($A180,"_",U$2),'Reference data SID'!$B:$M,12,FALSE)),"",VLOOKUP(CONCATENATE($A180,"_",U$2),'Reference data SID'!$B:$M,12,FALSE))</f>
        <v/>
      </c>
      <c r="V180" s="16" t="str">
        <f>IF(ISERROR(VLOOKUP(CONCATENATE($A180,"_",V$2),'Reference data SID'!$B:$M,12,FALSE)),"",VLOOKUP(CONCATENATE($A180,"_",V$2),'Reference data SID'!$B:$M,12,FALSE))</f>
        <v/>
      </c>
      <c r="W180" s="16" t="str">
        <f>IF(ISERROR(VLOOKUP(CONCATENATE($A180,"_",W$2),'Reference data SID'!$B:$M,12,FALSE)),"",VLOOKUP(CONCATENATE($A180,"_",W$2),'Reference data SID'!$B:$M,12,FALSE))</f>
        <v/>
      </c>
      <c r="X180" s="16" t="str">
        <f>IF(ISERROR(VLOOKUP(CONCATENATE($A180,"_",X$2),'Reference data SID'!$B:$M,12,FALSE)),"",VLOOKUP(CONCATENATE($A180,"_",X$2),'Reference data SID'!$B:$M,12,FALSE))</f>
        <v/>
      </c>
      <c r="Y180" s="16" t="str">
        <f>IF(ISERROR(VLOOKUP(CONCATENATE($A180,"_",Y$2),'Reference data SID'!$B:$M,12,FALSE)),"",VLOOKUP(CONCATENATE($A180,"_",Y$2),'Reference data SID'!$B:$M,12,FALSE))</f>
        <v/>
      </c>
      <c r="Z180" s="16" t="str">
        <f>IF(ISERROR(VLOOKUP(CONCATENATE($A180,"_",Z$2),'Reference data SID'!$B:$M,12,FALSE)),"",VLOOKUP(CONCATENATE($A180,"_",Z$2),'Reference data SID'!$B:$M,12,FALSE))</f>
        <v/>
      </c>
      <c r="AA180" s="16" t="str">
        <f>IF(ISERROR(VLOOKUP(CONCATENATE($A180,"_",AA$2),'Reference data SID'!$B:$M,12,FALSE)),"",VLOOKUP(CONCATENATE($A180,"_",AA$2),'Reference data SID'!$B:$M,12,FALSE))</f>
        <v/>
      </c>
      <c r="AB180" s="16" t="str">
        <f>IF(ISERROR(VLOOKUP(CONCATENATE($A180,"_",AB$2),'Reference data SID'!$B:$M,12,FALSE)),"",VLOOKUP(CONCATENATE($A180,"_",AB$2),'Reference data SID'!$B:$M,12,FALSE))</f>
        <v/>
      </c>
      <c r="AC180" s="16" t="str">
        <f>IF(ISERROR(VLOOKUP(CONCATENATE($A180,"_",AC$2),'Reference data SID'!$B:$M,12,FALSE)),"",VLOOKUP(CONCATENATE($A180,"_",AC$2),'Reference data SID'!$B:$M,12,FALSE))</f>
        <v/>
      </c>
      <c r="AD180" s="16" t="str">
        <f>IF(ISERROR(VLOOKUP(CONCATENATE($A180,"_",AD$2),'Reference data SID'!$B:$M,12,FALSE)),"",VLOOKUP(CONCATENATE($A180,"_",AD$2),'Reference data SID'!$B:$M,12,FALSE))</f>
        <v/>
      </c>
      <c r="AE180" s="16" t="str">
        <f>IF(ISERROR(VLOOKUP(CONCATENATE($A180,"_",AE$2),'Reference data SID'!$B:$M,12,FALSE)),"",VLOOKUP(CONCATENATE($A180,"_",AE$2),'Reference data SID'!$B:$M,12,FALSE))</f>
        <v/>
      </c>
      <c r="AF180" s="16" t="str">
        <f>IF(ISERROR(VLOOKUP(CONCATENATE($A180,"_",AF$2),'Reference data SID'!$B:$M,12,FALSE)),"",VLOOKUP(CONCATENATE($A180,"_",AF$2),'Reference data SID'!$B:$M,12,FALSE))</f>
        <v/>
      </c>
      <c r="AG180" s="16" t="str">
        <f>IF(ISERROR(VLOOKUP(CONCATENATE($A180,"_",AG$2),'Reference data SID'!$B:$M,12,FALSE)),"",VLOOKUP(CONCATENATE($A180,"_",AG$2),'Reference data SID'!$B:$M,12,FALSE))</f>
        <v/>
      </c>
      <c r="AH180" s="16" t="str">
        <f>IF(ISERROR(VLOOKUP(CONCATENATE($A180,"_",AH$2),'Reference data SID'!$B:$M,12,FALSE)),"",VLOOKUP(CONCATENATE($A180,"_",AH$2),'Reference data SID'!$B:$M,12,FALSE))</f>
        <v/>
      </c>
      <c r="AI180" s="16" t="str">
        <f>IF(ISERROR(VLOOKUP(CONCATENATE($A180,"_",AI$2),'Reference data SID'!$B:$M,12,FALSE)),"",VLOOKUP(CONCATENATE($A180,"_",AI$2),'Reference data SID'!$B:$M,12,FALSE))</f>
        <v/>
      </c>
      <c r="AJ180" s="16" t="str">
        <f>IF(ISERROR(VLOOKUP(CONCATENATE($A180,"_",AJ$2),'Reference data SID'!$B:$M,12,FALSE)),"",VLOOKUP(CONCATENATE($A180,"_",AJ$2),'Reference data SID'!$B:$M,12,FALSE))</f>
        <v/>
      </c>
      <c r="AK180" s="16" t="str">
        <f>IF(ISERROR(VLOOKUP(CONCATENATE($A180,"_",AK$2),'Reference data SID'!$B:$M,12,FALSE)),"",VLOOKUP(CONCATENATE($A180,"_",AK$2),'Reference data SID'!$B:$M,12,FALSE))</f>
        <v/>
      </c>
      <c r="AL180" s="16" t="str">
        <f>IF(ISERROR(VLOOKUP(CONCATENATE($A180,"_",AL$2),'Reference data SID'!$B:$M,12,FALSE)),"",VLOOKUP(CONCATENATE($A180,"_",AL$2),'Reference data SID'!$B:$M,12,FALSE))</f>
        <v/>
      </c>
      <c r="AM180" s="16" t="str">
        <f>IF(ISERROR(VLOOKUP(CONCATENATE($A180,"_",AM$2),'Reference data SID'!$B:$M,12,FALSE)),"",VLOOKUP(CONCATENATE($A180,"_",AM$2),'Reference data SID'!$B:$M,12,FALSE))</f>
        <v/>
      </c>
      <c r="AN180" s="16" t="str">
        <f>IF(ISERROR(VLOOKUP(CONCATENATE($A180,"_",AN$2),'Reference data SID'!$B:$M,12,FALSE)),"",VLOOKUP(CONCATENATE($A180,"_",AN$2),'Reference data SID'!$B:$M,12,FALSE))</f>
        <v/>
      </c>
      <c r="AO180" s="16" t="str">
        <f>IF(ISERROR(VLOOKUP(CONCATENATE($A180,"_",AO$2),'Reference data SID'!$B:$M,12,FALSE)),"",VLOOKUP(CONCATENATE($A180,"_",AO$2),'Reference data SID'!$B:$M,12,FALSE))</f>
        <v/>
      </c>
      <c r="AP180" s="16" t="str">
        <f>IF(ISERROR(VLOOKUP(CONCATENATE($A180,"_",AP$2),'Reference data SID'!$B:$M,12,FALSE)),"",VLOOKUP(CONCATENATE($A180,"_",AP$2),'Reference data SID'!$B:$M,12,FALSE))</f>
        <v/>
      </c>
      <c r="AQ180" s="16" t="str">
        <f>IF(ISERROR(VLOOKUP(CONCATENATE($A180,"_",AQ$2),'Reference data SID'!$B:$M,12,FALSE)),"",VLOOKUP(CONCATENATE($A180,"_",AQ$2),'Reference data SID'!$B:$M,12,FALSE))</f>
        <v/>
      </c>
      <c r="AR180" s="16" t="str">
        <f>IF(ISERROR(VLOOKUP(CONCATENATE($A180,"_",AR$2),'Reference data SID'!$B:$M,12,FALSE)),"",VLOOKUP(CONCATENATE($A180,"_",AR$2),'Reference data SID'!$B:$M,12,FALSE))</f>
        <v/>
      </c>
      <c r="AS180" s="16" t="str">
        <f>IF(ISERROR(VLOOKUP(CONCATENATE($A180,"_",AS$2),'Reference data SID'!$B:$M,12,FALSE)),"",VLOOKUP(CONCATENATE($A180,"_",AS$2),'Reference data SID'!$B:$M,12,FALSE))</f>
        <v/>
      </c>
      <c r="AT180" s="16" t="str">
        <f>IF(ISERROR(VLOOKUP(CONCATENATE($A180,"_",AT$2),'Reference data SID'!$B:$M,12,FALSE)),"",VLOOKUP(CONCATENATE($A180,"_",AT$2),'Reference data SID'!$B:$M,12,FALSE))</f>
        <v/>
      </c>
    </row>
    <row r="181" spans="1:46" x14ac:dyDescent="0.25">
      <c r="A181">
        <v>177</v>
      </c>
      <c r="B181" s="16" t="str">
        <f>IF(ISERROR(VLOOKUP(CONCATENATE($A181,"_",B$2),'Reference data SID'!$B:$M,12,FALSE)),"",VLOOKUP(CONCATENATE($A181,"_",B$2),'Reference data SID'!$B:$M,12,FALSE))</f>
        <v/>
      </c>
      <c r="C181" s="16" t="str">
        <f>IF(ISERROR(VLOOKUP(CONCATENATE($A181,"_",C$2),'Reference data SID'!$B:$M,12,FALSE)),"",VLOOKUP(CONCATENATE($A181,"_",C$2),'Reference data SID'!$B:$M,12,FALSE))</f>
        <v/>
      </c>
      <c r="D181" s="16" t="str">
        <f>IF(ISERROR(VLOOKUP(CONCATENATE($A181,"_",D$2),'Reference data SID'!$B:$M,12,FALSE)),"",VLOOKUP(CONCATENATE($A181,"_",D$2),'Reference data SID'!$B:$M,12,FALSE))</f>
        <v/>
      </c>
      <c r="E181" s="16" t="str">
        <f>IF(ISERROR(VLOOKUP(CONCATENATE($A181,"_",E$2),'Reference data SID'!$B:$M,12,FALSE)),"",VLOOKUP(CONCATENATE($A181,"_",E$2),'Reference data SID'!$B:$M,12,FALSE))</f>
        <v/>
      </c>
      <c r="F181" s="16" t="str">
        <f>IF(ISERROR(VLOOKUP(CONCATENATE($A181,"_",F$2),'Reference data SID'!$B:$M,12,FALSE)),"",VLOOKUP(CONCATENATE($A181,"_",F$2),'Reference data SID'!$B:$M,12,FALSE))</f>
        <v/>
      </c>
      <c r="G181" s="16" t="str">
        <f>IF(ISERROR(VLOOKUP(CONCATENATE($A181,"_",G$2),'Reference data SID'!$B:$M,12,FALSE)),"",VLOOKUP(CONCATENATE($A181,"_",G$2),'Reference data SID'!$B:$M,12,FALSE))</f>
        <v/>
      </c>
      <c r="H181" s="16" t="str">
        <f>IF(ISERROR(VLOOKUP(CONCATENATE($A181,"_",H$2),'Reference data SID'!$B:$M,12,FALSE)),"",VLOOKUP(CONCATENATE($A181,"_",H$2),'Reference data SID'!$B:$M,12,FALSE))</f>
        <v/>
      </c>
      <c r="I181" s="16" t="str">
        <f>IF(ISERROR(VLOOKUP(CONCATENATE($A181,"_",I$2),'Reference data SID'!$B:$M,12,FALSE)),"",VLOOKUP(CONCATENATE($A181,"_",I$2),'Reference data SID'!$B:$M,12,FALSE))</f>
        <v/>
      </c>
      <c r="J181" s="16" t="str">
        <f>IF(ISERROR(VLOOKUP(CONCATENATE($A181,"_",J$2),'Reference data SID'!$B:$M,12,FALSE)),"",VLOOKUP(CONCATENATE($A181,"_",J$2),'Reference data SID'!$B:$M,12,FALSE))</f>
        <v/>
      </c>
      <c r="K181" s="16" t="str">
        <f>IF(ISERROR(VLOOKUP(CONCATENATE($A181,"_",K$2),'Reference data SID'!$B:$M,12,FALSE)),"",VLOOKUP(CONCATENATE($A181,"_",K$2),'Reference data SID'!$B:$M,12,FALSE))</f>
        <v/>
      </c>
      <c r="L181" s="16" t="str">
        <f>IF(ISERROR(VLOOKUP(CONCATENATE($A181,"_",L$2),'Reference data SID'!$B:$M,12,FALSE)),"",VLOOKUP(CONCATENATE($A181,"_",L$2),'Reference data SID'!$B:$M,12,FALSE))</f>
        <v/>
      </c>
      <c r="M181" s="16" t="str">
        <f>IF(ISERROR(VLOOKUP(CONCATENATE($A181,"_",M$2),'Reference data SID'!$B:$M,12,FALSE)),"",VLOOKUP(CONCATENATE($A181,"_",M$2),'Reference data SID'!$B:$M,12,FALSE))</f>
        <v/>
      </c>
      <c r="N181" s="16" t="str">
        <f>IF(ISERROR(VLOOKUP(CONCATENATE($A181,"_",N$2),'Reference data SID'!$B:$M,12,FALSE)),"",VLOOKUP(CONCATENATE($A181,"_",N$2),'Reference data SID'!$B:$M,12,FALSE))</f>
        <v/>
      </c>
      <c r="O181" s="16" t="str">
        <f>IF(ISERROR(VLOOKUP(CONCATENATE($A181,"_",O$2),'Reference data SID'!$B:$M,12,FALSE)),"",VLOOKUP(CONCATENATE($A181,"_",O$2),'Reference data SID'!$B:$M,12,FALSE))</f>
        <v/>
      </c>
      <c r="P181" s="16" t="str">
        <f>IF(ISERROR(VLOOKUP(CONCATENATE($A181,"_",P$2),'Reference data SID'!$B:$M,12,FALSE)),"",VLOOKUP(CONCATENATE($A181,"_",P$2),'Reference data SID'!$B:$M,12,FALSE))</f>
        <v/>
      </c>
      <c r="Q181" s="16" t="str">
        <f>IF(ISERROR(VLOOKUP(CONCATENATE($A181,"_",Q$2),'Reference data SID'!$B:$M,12,FALSE)),"",VLOOKUP(CONCATENATE($A181,"_",Q$2),'Reference data SID'!$B:$M,12,FALSE))</f>
        <v/>
      </c>
      <c r="R181" s="16" t="str">
        <f>IF(ISERROR(VLOOKUP(CONCATENATE($A181,"_",R$2),'Reference data SID'!$B:$M,12,FALSE)),"",VLOOKUP(CONCATENATE($A181,"_",R$2),'Reference data SID'!$B:$M,12,FALSE))</f>
        <v/>
      </c>
      <c r="S181" s="16" t="str">
        <f>IF(ISERROR(VLOOKUP(CONCATENATE($A181,"_",S$2),'Reference data SID'!$B:$M,12,FALSE)),"",VLOOKUP(CONCATENATE($A181,"_",S$2),'Reference data SID'!$B:$M,12,FALSE))</f>
        <v/>
      </c>
      <c r="T181" s="16" t="str">
        <f>IF(ISERROR(VLOOKUP(CONCATENATE($A181,"_",T$2),'Reference data SID'!$B:$M,12,FALSE)),"",VLOOKUP(CONCATENATE($A181,"_",T$2),'Reference data SID'!$B:$M,12,FALSE))</f>
        <v/>
      </c>
      <c r="U181" s="16" t="str">
        <f>IF(ISERROR(VLOOKUP(CONCATENATE($A181,"_",U$2),'Reference data SID'!$B:$M,12,FALSE)),"",VLOOKUP(CONCATENATE($A181,"_",U$2),'Reference data SID'!$B:$M,12,FALSE))</f>
        <v/>
      </c>
      <c r="V181" s="16" t="str">
        <f>IF(ISERROR(VLOOKUP(CONCATENATE($A181,"_",V$2),'Reference data SID'!$B:$M,12,FALSE)),"",VLOOKUP(CONCATENATE($A181,"_",V$2),'Reference data SID'!$B:$M,12,FALSE))</f>
        <v/>
      </c>
      <c r="W181" s="16" t="str">
        <f>IF(ISERROR(VLOOKUP(CONCATENATE($A181,"_",W$2),'Reference data SID'!$B:$M,12,FALSE)),"",VLOOKUP(CONCATENATE($A181,"_",W$2),'Reference data SID'!$B:$M,12,FALSE))</f>
        <v/>
      </c>
      <c r="X181" s="16" t="str">
        <f>IF(ISERROR(VLOOKUP(CONCATENATE($A181,"_",X$2),'Reference data SID'!$B:$M,12,FALSE)),"",VLOOKUP(CONCATENATE($A181,"_",X$2),'Reference data SID'!$B:$M,12,FALSE))</f>
        <v/>
      </c>
      <c r="Y181" s="16" t="str">
        <f>IF(ISERROR(VLOOKUP(CONCATENATE($A181,"_",Y$2),'Reference data SID'!$B:$M,12,FALSE)),"",VLOOKUP(CONCATENATE($A181,"_",Y$2),'Reference data SID'!$B:$M,12,FALSE))</f>
        <v/>
      </c>
      <c r="Z181" s="16" t="str">
        <f>IF(ISERROR(VLOOKUP(CONCATENATE($A181,"_",Z$2),'Reference data SID'!$B:$M,12,FALSE)),"",VLOOKUP(CONCATENATE($A181,"_",Z$2),'Reference data SID'!$B:$M,12,FALSE))</f>
        <v/>
      </c>
      <c r="AA181" s="16" t="str">
        <f>IF(ISERROR(VLOOKUP(CONCATENATE($A181,"_",AA$2),'Reference data SID'!$B:$M,12,FALSE)),"",VLOOKUP(CONCATENATE($A181,"_",AA$2),'Reference data SID'!$B:$M,12,FALSE))</f>
        <v/>
      </c>
      <c r="AB181" s="16" t="str">
        <f>IF(ISERROR(VLOOKUP(CONCATENATE($A181,"_",AB$2),'Reference data SID'!$B:$M,12,FALSE)),"",VLOOKUP(CONCATENATE($A181,"_",AB$2),'Reference data SID'!$B:$M,12,FALSE))</f>
        <v/>
      </c>
      <c r="AC181" s="16" t="str">
        <f>IF(ISERROR(VLOOKUP(CONCATENATE($A181,"_",AC$2),'Reference data SID'!$B:$M,12,FALSE)),"",VLOOKUP(CONCATENATE($A181,"_",AC$2),'Reference data SID'!$B:$M,12,FALSE))</f>
        <v/>
      </c>
      <c r="AD181" s="16" t="str">
        <f>IF(ISERROR(VLOOKUP(CONCATENATE($A181,"_",AD$2),'Reference data SID'!$B:$M,12,FALSE)),"",VLOOKUP(CONCATENATE($A181,"_",AD$2),'Reference data SID'!$B:$M,12,FALSE))</f>
        <v/>
      </c>
      <c r="AE181" s="16" t="str">
        <f>IF(ISERROR(VLOOKUP(CONCATENATE($A181,"_",AE$2),'Reference data SID'!$B:$M,12,FALSE)),"",VLOOKUP(CONCATENATE($A181,"_",AE$2),'Reference data SID'!$B:$M,12,FALSE))</f>
        <v/>
      </c>
      <c r="AF181" s="16" t="str">
        <f>IF(ISERROR(VLOOKUP(CONCATENATE($A181,"_",AF$2),'Reference data SID'!$B:$M,12,FALSE)),"",VLOOKUP(CONCATENATE($A181,"_",AF$2),'Reference data SID'!$B:$M,12,FALSE))</f>
        <v/>
      </c>
      <c r="AG181" s="16" t="str">
        <f>IF(ISERROR(VLOOKUP(CONCATENATE($A181,"_",AG$2),'Reference data SID'!$B:$M,12,FALSE)),"",VLOOKUP(CONCATENATE($A181,"_",AG$2),'Reference data SID'!$B:$M,12,FALSE))</f>
        <v/>
      </c>
      <c r="AH181" s="16" t="str">
        <f>IF(ISERROR(VLOOKUP(CONCATENATE($A181,"_",AH$2),'Reference data SID'!$B:$M,12,FALSE)),"",VLOOKUP(CONCATENATE($A181,"_",AH$2),'Reference data SID'!$B:$M,12,FALSE))</f>
        <v/>
      </c>
      <c r="AI181" s="16" t="str">
        <f>IF(ISERROR(VLOOKUP(CONCATENATE($A181,"_",AI$2),'Reference data SID'!$B:$M,12,FALSE)),"",VLOOKUP(CONCATENATE($A181,"_",AI$2),'Reference data SID'!$B:$M,12,FALSE))</f>
        <v/>
      </c>
      <c r="AJ181" s="16" t="str">
        <f>IF(ISERROR(VLOOKUP(CONCATENATE($A181,"_",AJ$2),'Reference data SID'!$B:$M,12,FALSE)),"",VLOOKUP(CONCATENATE($A181,"_",AJ$2),'Reference data SID'!$B:$M,12,FALSE))</f>
        <v/>
      </c>
      <c r="AK181" s="16" t="str">
        <f>IF(ISERROR(VLOOKUP(CONCATENATE($A181,"_",AK$2),'Reference data SID'!$B:$M,12,FALSE)),"",VLOOKUP(CONCATENATE($A181,"_",AK$2),'Reference data SID'!$B:$M,12,FALSE))</f>
        <v/>
      </c>
      <c r="AL181" s="16" t="str">
        <f>IF(ISERROR(VLOOKUP(CONCATENATE($A181,"_",AL$2),'Reference data SID'!$B:$M,12,FALSE)),"",VLOOKUP(CONCATENATE($A181,"_",AL$2),'Reference data SID'!$B:$M,12,FALSE))</f>
        <v/>
      </c>
      <c r="AM181" s="16" t="str">
        <f>IF(ISERROR(VLOOKUP(CONCATENATE($A181,"_",AM$2),'Reference data SID'!$B:$M,12,FALSE)),"",VLOOKUP(CONCATENATE($A181,"_",AM$2),'Reference data SID'!$B:$M,12,FALSE))</f>
        <v/>
      </c>
      <c r="AN181" s="16" t="str">
        <f>IF(ISERROR(VLOOKUP(CONCATENATE($A181,"_",AN$2),'Reference data SID'!$B:$M,12,FALSE)),"",VLOOKUP(CONCATENATE($A181,"_",AN$2),'Reference data SID'!$B:$M,12,FALSE))</f>
        <v/>
      </c>
      <c r="AO181" s="16" t="str">
        <f>IF(ISERROR(VLOOKUP(CONCATENATE($A181,"_",AO$2),'Reference data SID'!$B:$M,12,FALSE)),"",VLOOKUP(CONCATENATE($A181,"_",AO$2),'Reference data SID'!$B:$M,12,FALSE))</f>
        <v/>
      </c>
      <c r="AP181" s="16" t="str">
        <f>IF(ISERROR(VLOOKUP(CONCATENATE($A181,"_",AP$2),'Reference data SID'!$B:$M,12,FALSE)),"",VLOOKUP(CONCATENATE($A181,"_",AP$2),'Reference data SID'!$B:$M,12,FALSE))</f>
        <v/>
      </c>
      <c r="AQ181" s="16" t="str">
        <f>IF(ISERROR(VLOOKUP(CONCATENATE($A181,"_",AQ$2),'Reference data SID'!$B:$M,12,FALSE)),"",VLOOKUP(CONCATENATE($A181,"_",AQ$2),'Reference data SID'!$B:$M,12,FALSE))</f>
        <v/>
      </c>
      <c r="AR181" s="16" t="str">
        <f>IF(ISERROR(VLOOKUP(CONCATENATE($A181,"_",AR$2),'Reference data SID'!$B:$M,12,FALSE)),"",VLOOKUP(CONCATENATE($A181,"_",AR$2),'Reference data SID'!$B:$M,12,FALSE))</f>
        <v/>
      </c>
      <c r="AS181" s="16" t="str">
        <f>IF(ISERROR(VLOOKUP(CONCATENATE($A181,"_",AS$2),'Reference data SID'!$B:$M,12,FALSE)),"",VLOOKUP(CONCATENATE($A181,"_",AS$2),'Reference data SID'!$B:$M,12,FALSE))</f>
        <v/>
      </c>
      <c r="AT181" s="16" t="str">
        <f>IF(ISERROR(VLOOKUP(CONCATENATE($A181,"_",AT$2),'Reference data SID'!$B:$M,12,FALSE)),"",VLOOKUP(CONCATENATE($A181,"_",AT$2),'Reference data SID'!$B:$M,12,FALSE))</f>
        <v/>
      </c>
    </row>
    <row r="182" spans="1:46" x14ac:dyDescent="0.25">
      <c r="A182">
        <v>178</v>
      </c>
      <c r="B182" s="16" t="str">
        <f>IF(ISERROR(VLOOKUP(CONCATENATE($A182,"_",B$2),'Reference data SID'!$B:$M,12,FALSE)),"",VLOOKUP(CONCATENATE($A182,"_",B$2),'Reference data SID'!$B:$M,12,FALSE))</f>
        <v/>
      </c>
      <c r="C182" s="16" t="str">
        <f>IF(ISERROR(VLOOKUP(CONCATENATE($A182,"_",C$2),'Reference data SID'!$B:$M,12,FALSE)),"",VLOOKUP(CONCATENATE($A182,"_",C$2),'Reference data SID'!$B:$M,12,FALSE))</f>
        <v/>
      </c>
      <c r="D182" s="16" t="str">
        <f>IF(ISERROR(VLOOKUP(CONCATENATE($A182,"_",D$2),'Reference data SID'!$B:$M,12,FALSE)),"",VLOOKUP(CONCATENATE($A182,"_",D$2),'Reference data SID'!$B:$M,12,FALSE))</f>
        <v/>
      </c>
      <c r="E182" s="16" t="str">
        <f>IF(ISERROR(VLOOKUP(CONCATENATE($A182,"_",E$2),'Reference data SID'!$B:$M,12,FALSE)),"",VLOOKUP(CONCATENATE($A182,"_",E$2),'Reference data SID'!$B:$M,12,FALSE))</f>
        <v/>
      </c>
      <c r="F182" s="16" t="str">
        <f>IF(ISERROR(VLOOKUP(CONCATENATE($A182,"_",F$2),'Reference data SID'!$B:$M,12,FALSE)),"",VLOOKUP(CONCATENATE($A182,"_",F$2),'Reference data SID'!$B:$M,12,FALSE))</f>
        <v/>
      </c>
      <c r="G182" s="16" t="str">
        <f>IF(ISERROR(VLOOKUP(CONCATENATE($A182,"_",G$2),'Reference data SID'!$B:$M,12,FALSE)),"",VLOOKUP(CONCATENATE($A182,"_",G$2),'Reference data SID'!$B:$M,12,FALSE))</f>
        <v/>
      </c>
      <c r="H182" s="16" t="str">
        <f>IF(ISERROR(VLOOKUP(CONCATENATE($A182,"_",H$2),'Reference data SID'!$B:$M,12,FALSE)),"",VLOOKUP(CONCATENATE($A182,"_",H$2),'Reference data SID'!$B:$M,12,FALSE))</f>
        <v/>
      </c>
      <c r="I182" s="16" t="str">
        <f>IF(ISERROR(VLOOKUP(CONCATENATE($A182,"_",I$2),'Reference data SID'!$B:$M,12,FALSE)),"",VLOOKUP(CONCATENATE($A182,"_",I$2),'Reference data SID'!$B:$M,12,FALSE))</f>
        <v/>
      </c>
      <c r="J182" s="16" t="str">
        <f>IF(ISERROR(VLOOKUP(CONCATENATE($A182,"_",J$2),'Reference data SID'!$B:$M,12,FALSE)),"",VLOOKUP(CONCATENATE($A182,"_",J$2),'Reference data SID'!$B:$M,12,FALSE))</f>
        <v/>
      </c>
      <c r="K182" s="16" t="str">
        <f>IF(ISERROR(VLOOKUP(CONCATENATE($A182,"_",K$2),'Reference data SID'!$B:$M,12,FALSE)),"",VLOOKUP(CONCATENATE($A182,"_",K$2),'Reference data SID'!$B:$M,12,FALSE))</f>
        <v/>
      </c>
      <c r="L182" s="16" t="str">
        <f>IF(ISERROR(VLOOKUP(CONCATENATE($A182,"_",L$2),'Reference data SID'!$B:$M,12,FALSE)),"",VLOOKUP(CONCATENATE($A182,"_",L$2),'Reference data SID'!$B:$M,12,FALSE))</f>
        <v/>
      </c>
      <c r="M182" s="16" t="str">
        <f>IF(ISERROR(VLOOKUP(CONCATENATE($A182,"_",M$2),'Reference data SID'!$B:$M,12,FALSE)),"",VLOOKUP(CONCATENATE($A182,"_",M$2),'Reference data SID'!$B:$M,12,FALSE))</f>
        <v/>
      </c>
      <c r="N182" s="16" t="str">
        <f>IF(ISERROR(VLOOKUP(CONCATENATE($A182,"_",N$2),'Reference data SID'!$B:$M,12,FALSE)),"",VLOOKUP(CONCATENATE($A182,"_",N$2),'Reference data SID'!$B:$M,12,FALSE))</f>
        <v/>
      </c>
      <c r="O182" s="16" t="str">
        <f>IF(ISERROR(VLOOKUP(CONCATENATE($A182,"_",O$2),'Reference data SID'!$B:$M,12,FALSE)),"",VLOOKUP(CONCATENATE($A182,"_",O$2),'Reference data SID'!$B:$M,12,FALSE))</f>
        <v/>
      </c>
      <c r="P182" s="16" t="str">
        <f>IF(ISERROR(VLOOKUP(CONCATENATE($A182,"_",P$2),'Reference data SID'!$B:$M,12,FALSE)),"",VLOOKUP(CONCATENATE($A182,"_",P$2),'Reference data SID'!$B:$M,12,FALSE))</f>
        <v/>
      </c>
      <c r="Q182" s="16" t="str">
        <f>IF(ISERROR(VLOOKUP(CONCATENATE($A182,"_",Q$2),'Reference data SID'!$B:$M,12,FALSE)),"",VLOOKUP(CONCATENATE($A182,"_",Q$2),'Reference data SID'!$B:$M,12,FALSE))</f>
        <v/>
      </c>
      <c r="R182" s="16" t="str">
        <f>IF(ISERROR(VLOOKUP(CONCATENATE($A182,"_",R$2),'Reference data SID'!$B:$M,12,FALSE)),"",VLOOKUP(CONCATENATE($A182,"_",R$2),'Reference data SID'!$B:$M,12,FALSE))</f>
        <v/>
      </c>
      <c r="S182" s="16" t="str">
        <f>IF(ISERROR(VLOOKUP(CONCATENATE($A182,"_",S$2),'Reference data SID'!$B:$M,12,FALSE)),"",VLOOKUP(CONCATENATE($A182,"_",S$2),'Reference data SID'!$B:$M,12,FALSE))</f>
        <v/>
      </c>
      <c r="T182" s="16" t="str">
        <f>IF(ISERROR(VLOOKUP(CONCATENATE($A182,"_",T$2),'Reference data SID'!$B:$M,12,FALSE)),"",VLOOKUP(CONCATENATE($A182,"_",T$2),'Reference data SID'!$B:$M,12,FALSE))</f>
        <v/>
      </c>
      <c r="U182" s="16" t="str">
        <f>IF(ISERROR(VLOOKUP(CONCATENATE($A182,"_",U$2),'Reference data SID'!$B:$M,12,FALSE)),"",VLOOKUP(CONCATENATE($A182,"_",U$2),'Reference data SID'!$B:$M,12,FALSE))</f>
        <v/>
      </c>
      <c r="V182" s="16" t="str">
        <f>IF(ISERROR(VLOOKUP(CONCATENATE($A182,"_",V$2),'Reference data SID'!$B:$M,12,FALSE)),"",VLOOKUP(CONCATENATE($A182,"_",V$2),'Reference data SID'!$B:$M,12,FALSE))</f>
        <v/>
      </c>
      <c r="W182" s="16" t="str">
        <f>IF(ISERROR(VLOOKUP(CONCATENATE($A182,"_",W$2),'Reference data SID'!$B:$M,12,FALSE)),"",VLOOKUP(CONCATENATE($A182,"_",W$2),'Reference data SID'!$B:$M,12,FALSE))</f>
        <v/>
      </c>
      <c r="X182" s="16" t="str">
        <f>IF(ISERROR(VLOOKUP(CONCATENATE($A182,"_",X$2),'Reference data SID'!$B:$M,12,FALSE)),"",VLOOKUP(CONCATENATE($A182,"_",X$2),'Reference data SID'!$B:$M,12,FALSE))</f>
        <v/>
      </c>
      <c r="Y182" s="16" t="str">
        <f>IF(ISERROR(VLOOKUP(CONCATENATE($A182,"_",Y$2),'Reference data SID'!$B:$M,12,FALSE)),"",VLOOKUP(CONCATENATE($A182,"_",Y$2),'Reference data SID'!$B:$M,12,FALSE))</f>
        <v/>
      </c>
      <c r="Z182" s="16" t="str">
        <f>IF(ISERROR(VLOOKUP(CONCATENATE($A182,"_",Z$2),'Reference data SID'!$B:$M,12,FALSE)),"",VLOOKUP(CONCATENATE($A182,"_",Z$2),'Reference data SID'!$B:$M,12,FALSE))</f>
        <v/>
      </c>
      <c r="AA182" s="16" t="str">
        <f>IF(ISERROR(VLOOKUP(CONCATENATE($A182,"_",AA$2),'Reference data SID'!$B:$M,12,FALSE)),"",VLOOKUP(CONCATENATE($A182,"_",AA$2),'Reference data SID'!$B:$M,12,FALSE))</f>
        <v/>
      </c>
      <c r="AB182" s="16" t="str">
        <f>IF(ISERROR(VLOOKUP(CONCATENATE($A182,"_",AB$2),'Reference data SID'!$B:$M,12,FALSE)),"",VLOOKUP(CONCATENATE($A182,"_",AB$2),'Reference data SID'!$B:$M,12,FALSE))</f>
        <v/>
      </c>
      <c r="AC182" s="16" t="str">
        <f>IF(ISERROR(VLOOKUP(CONCATENATE($A182,"_",AC$2),'Reference data SID'!$B:$M,12,FALSE)),"",VLOOKUP(CONCATENATE($A182,"_",AC$2),'Reference data SID'!$B:$M,12,FALSE))</f>
        <v/>
      </c>
      <c r="AD182" s="16" t="str">
        <f>IF(ISERROR(VLOOKUP(CONCATENATE($A182,"_",AD$2),'Reference data SID'!$B:$M,12,FALSE)),"",VLOOKUP(CONCATENATE($A182,"_",AD$2),'Reference data SID'!$B:$M,12,FALSE))</f>
        <v/>
      </c>
      <c r="AE182" s="16" t="str">
        <f>IF(ISERROR(VLOOKUP(CONCATENATE($A182,"_",AE$2),'Reference data SID'!$B:$M,12,FALSE)),"",VLOOKUP(CONCATENATE($A182,"_",AE$2),'Reference data SID'!$B:$M,12,FALSE))</f>
        <v/>
      </c>
      <c r="AF182" s="16" t="str">
        <f>IF(ISERROR(VLOOKUP(CONCATENATE($A182,"_",AF$2),'Reference data SID'!$B:$M,12,FALSE)),"",VLOOKUP(CONCATENATE($A182,"_",AF$2),'Reference data SID'!$B:$M,12,FALSE))</f>
        <v/>
      </c>
      <c r="AG182" s="16" t="str">
        <f>IF(ISERROR(VLOOKUP(CONCATENATE($A182,"_",AG$2),'Reference data SID'!$B:$M,12,FALSE)),"",VLOOKUP(CONCATENATE($A182,"_",AG$2),'Reference data SID'!$B:$M,12,FALSE))</f>
        <v/>
      </c>
      <c r="AH182" s="16" t="str">
        <f>IF(ISERROR(VLOOKUP(CONCATENATE($A182,"_",AH$2),'Reference data SID'!$B:$M,12,FALSE)),"",VLOOKUP(CONCATENATE($A182,"_",AH$2),'Reference data SID'!$B:$M,12,FALSE))</f>
        <v/>
      </c>
      <c r="AI182" s="16" t="str">
        <f>IF(ISERROR(VLOOKUP(CONCATENATE($A182,"_",AI$2),'Reference data SID'!$B:$M,12,FALSE)),"",VLOOKUP(CONCATENATE($A182,"_",AI$2),'Reference data SID'!$B:$M,12,FALSE))</f>
        <v/>
      </c>
      <c r="AJ182" s="16" t="str">
        <f>IF(ISERROR(VLOOKUP(CONCATENATE($A182,"_",AJ$2),'Reference data SID'!$B:$M,12,FALSE)),"",VLOOKUP(CONCATENATE($A182,"_",AJ$2),'Reference data SID'!$B:$M,12,FALSE))</f>
        <v/>
      </c>
      <c r="AK182" s="16" t="str">
        <f>IF(ISERROR(VLOOKUP(CONCATENATE($A182,"_",AK$2),'Reference data SID'!$B:$M,12,FALSE)),"",VLOOKUP(CONCATENATE($A182,"_",AK$2),'Reference data SID'!$B:$M,12,FALSE))</f>
        <v/>
      </c>
      <c r="AL182" s="16" t="str">
        <f>IF(ISERROR(VLOOKUP(CONCATENATE($A182,"_",AL$2),'Reference data SID'!$B:$M,12,FALSE)),"",VLOOKUP(CONCATENATE($A182,"_",AL$2),'Reference data SID'!$B:$M,12,FALSE))</f>
        <v/>
      </c>
      <c r="AM182" s="16" t="str">
        <f>IF(ISERROR(VLOOKUP(CONCATENATE($A182,"_",AM$2),'Reference data SID'!$B:$M,12,FALSE)),"",VLOOKUP(CONCATENATE($A182,"_",AM$2),'Reference data SID'!$B:$M,12,FALSE))</f>
        <v/>
      </c>
      <c r="AN182" s="16" t="str">
        <f>IF(ISERROR(VLOOKUP(CONCATENATE($A182,"_",AN$2),'Reference data SID'!$B:$M,12,FALSE)),"",VLOOKUP(CONCATENATE($A182,"_",AN$2),'Reference data SID'!$B:$M,12,FALSE))</f>
        <v/>
      </c>
      <c r="AO182" s="16" t="str">
        <f>IF(ISERROR(VLOOKUP(CONCATENATE($A182,"_",AO$2),'Reference data SID'!$B:$M,12,FALSE)),"",VLOOKUP(CONCATENATE($A182,"_",AO$2),'Reference data SID'!$B:$M,12,FALSE))</f>
        <v/>
      </c>
      <c r="AP182" s="16" t="str">
        <f>IF(ISERROR(VLOOKUP(CONCATENATE($A182,"_",AP$2),'Reference data SID'!$B:$M,12,FALSE)),"",VLOOKUP(CONCATENATE($A182,"_",AP$2),'Reference data SID'!$B:$M,12,FALSE))</f>
        <v/>
      </c>
      <c r="AQ182" s="16" t="str">
        <f>IF(ISERROR(VLOOKUP(CONCATENATE($A182,"_",AQ$2),'Reference data SID'!$B:$M,12,FALSE)),"",VLOOKUP(CONCATENATE($A182,"_",AQ$2),'Reference data SID'!$B:$M,12,FALSE))</f>
        <v/>
      </c>
      <c r="AR182" s="16" t="str">
        <f>IF(ISERROR(VLOOKUP(CONCATENATE($A182,"_",AR$2),'Reference data SID'!$B:$M,12,FALSE)),"",VLOOKUP(CONCATENATE($A182,"_",AR$2),'Reference data SID'!$B:$M,12,FALSE))</f>
        <v/>
      </c>
      <c r="AS182" s="16" t="str">
        <f>IF(ISERROR(VLOOKUP(CONCATENATE($A182,"_",AS$2),'Reference data SID'!$B:$M,12,FALSE)),"",VLOOKUP(CONCATENATE($A182,"_",AS$2),'Reference data SID'!$B:$M,12,FALSE))</f>
        <v/>
      </c>
      <c r="AT182" s="16" t="str">
        <f>IF(ISERROR(VLOOKUP(CONCATENATE($A182,"_",AT$2),'Reference data SID'!$B:$M,12,FALSE)),"",VLOOKUP(CONCATENATE($A182,"_",AT$2),'Reference data SID'!$B:$M,12,FALSE))</f>
        <v/>
      </c>
    </row>
    <row r="183" spans="1:46" x14ac:dyDescent="0.25">
      <c r="A183">
        <v>179</v>
      </c>
      <c r="B183" s="16" t="str">
        <f>IF(ISERROR(VLOOKUP(CONCATENATE($A183,"_",B$2),'Reference data SID'!$B:$M,12,FALSE)),"",VLOOKUP(CONCATENATE($A183,"_",B$2),'Reference data SID'!$B:$M,12,FALSE))</f>
        <v/>
      </c>
      <c r="C183" s="16" t="str">
        <f>IF(ISERROR(VLOOKUP(CONCATENATE($A183,"_",C$2),'Reference data SID'!$B:$M,12,FALSE)),"",VLOOKUP(CONCATENATE($A183,"_",C$2),'Reference data SID'!$B:$M,12,FALSE))</f>
        <v/>
      </c>
      <c r="D183" s="16" t="str">
        <f>IF(ISERROR(VLOOKUP(CONCATENATE($A183,"_",D$2),'Reference data SID'!$B:$M,12,FALSE)),"",VLOOKUP(CONCATENATE($A183,"_",D$2),'Reference data SID'!$B:$M,12,FALSE))</f>
        <v/>
      </c>
      <c r="E183" s="16" t="str">
        <f>IF(ISERROR(VLOOKUP(CONCATENATE($A183,"_",E$2),'Reference data SID'!$B:$M,12,FALSE)),"",VLOOKUP(CONCATENATE($A183,"_",E$2),'Reference data SID'!$B:$M,12,FALSE))</f>
        <v/>
      </c>
      <c r="F183" s="16" t="str">
        <f>IF(ISERROR(VLOOKUP(CONCATENATE($A183,"_",F$2),'Reference data SID'!$B:$M,12,FALSE)),"",VLOOKUP(CONCATENATE($A183,"_",F$2),'Reference data SID'!$B:$M,12,FALSE))</f>
        <v/>
      </c>
      <c r="G183" s="16" t="str">
        <f>IF(ISERROR(VLOOKUP(CONCATENATE($A183,"_",G$2),'Reference data SID'!$B:$M,12,FALSE)),"",VLOOKUP(CONCATENATE($A183,"_",G$2),'Reference data SID'!$B:$M,12,FALSE))</f>
        <v/>
      </c>
      <c r="H183" s="16" t="str">
        <f>IF(ISERROR(VLOOKUP(CONCATENATE($A183,"_",H$2),'Reference data SID'!$B:$M,12,FALSE)),"",VLOOKUP(CONCATENATE($A183,"_",H$2),'Reference data SID'!$B:$M,12,FALSE))</f>
        <v/>
      </c>
      <c r="I183" s="16" t="str">
        <f>IF(ISERROR(VLOOKUP(CONCATENATE($A183,"_",I$2),'Reference data SID'!$B:$M,12,FALSE)),"",VLOOKUP(CONCATENATE($A183,"_",I$2),'Reference data SID'!$B:$M,12,FALSE))</f>
        <v/>
      </c>
      <c r="J183" s="16" t="str">
        <f>IF(ISERROR(VLOOKUP(CONCATENATE($A183,"_",J$2),'Reference data SID'!$B:$M,12,FALSE)),"",VLOOKUP(CONCATENATE($A183,"_",J$2),'Reference data SID'!$B:$M,12,FALSE))</f>
        <v/>
      </c>
      <c r="K183" s="16" t="str">
        <f>IF(ISERROR(VLOOKUP(CONCATENATE($A183,"_",K$2),'Reference data SID'!$B:$M,12,FALSE)),"",VLOOKUP(CONCATENATE($A183,"_",K$2),'Reference data SID'!$B:$M,12,FALSE))</f>
        <v/>
      </c>
      <c r="L183" s="16" t="str">
        <f>IF(ISERROR(VLOOKUP(CONCATENATE($A183,"_",L$2),'Reference data SID'!$B:$M,12,FALSE)),"",VLOOKUP(CONCATENATE($A183,"_",L$2),'Reference data SID'!$B:$M,12,FALSE))</f>
        <v/>
      </c>
      <c r="M183" s="16" t="str">
        <f>IF(ISERROR(VLOOKUP(CONCATENATE($A183,"_",M$2),'Reference data SID'!$B:$M,12,FALSE)),"",VLOOKUP(CONCATENATE($A183,"_",M$2),'Reference data SID'!$B:$M,12,FALSE))</f>
        <v/>
      </c>
      <c r="N183" s="16" t="str">
        <f>IF(ISERROR(VLOOKUP(CONCATENATE($A183,"_",N$2),'Reference data SID'!$B:$M,12,FALSE)),"",VLOOKUP(CONCATENATE($A183,"_",N$2),'Reference data SID'!$B:$M,12,FALSE))</f>
        <v/>
      </c>
      <c r="O183" s="16" t="str">
        <f>IF(ISERROR(VLOOKUP(CONCATENATE($A183,"_",O$2),'Reference data SID'!$B:$M,12,FALSE)),"",VLOOKUP(CONCATENATE($A183,"_",O$2),'Reference data SID'!$B:$M,12,FALSE))</f>
        <v/>
      </c>
      <c r="P183" s="16" t="str">
        <f>IF(ISERROR(VLOOKUP(CONCATENATE($A183,"_",P$2),'Reference data SID'!$B:$M,12,FALSE)),"",VLOOKUP(CONCATENATE($A183,"_",P$2),'Reference data SID'!$B:$M,12,FALSE))</f>
        <v/>
      </c>
      <c r="Q183" s="16" t="str">
        <f>IF(ISERROR(VLOOKUP(CONCATENATE($A183,"_",Q$2),'Reference data SID'!$B:$M,12,FALSE)),"",VLOOKUP(CONCATENATE($A183,"_",Q$2),'Reference data SID'!$B:$M,12,FALSE))</f>
        <v/>
      </c>
      <c r="R183" s="16" t="str">
        <f>IF(ISERROR(VLOOKUP(CONCATENATE($A183,"_",R$2),'Reference data SID'!$B:$M,12,FALSE)),"",VLOOKUP(CONCATENATE($A183,"_",R$2),'Reference data SID'!$B:$M,12,FALSE))</f>
        <v/>
      </c>
      <c r="S183" s="16" t="str">
        <f>IF(ISERROR(VLOOKUP(CONCATENATE($A183,"_",S$2),'Reference data SID'!$B:$M,12,FALSE)),"",VLOOKUP(CONCATENATE($A183,"_",S$2),'Reference data SID'!$B:$M,12,FALSE))</f>
        <v/>
      </c>
      <c r="T183" s="16" t="str">
        <f>IF(ISERROR(VLOOKUP(CONCATENATE($A183,"_",T$2),'Reference data SID'!$B:$M,12,FALSE)),"",VLOOKUP(CONCATENATE($A183,"_",T$2),'Reference data SID'!$B:$M,12,FALSE))</f>
        <v/>
      </c>
      <c r="U183" s="16" t="str">
        <f>IF(ISERROR(VLOOKUP(CONCATENATE($A183,"_",U$2),'Reference data SID'!$B:$M,12,FALSE)),"",VLOOKUP(CONCATENATE($A183,"_",U$2),'Reference data SID'!$B:$M,12,FALSE))</f>
        <v/>
      </c>
      <c r="V183" s="16" t="str">
        <f>IF(ISERROR(VLOOKUP(CONCATENATE($A183,"_",V$2),'Reference data SID'!$B:$M,12,FALSE)),"",VLOOKUP(CONCATENATE($A183,"_",V$2),'Reference data SID'!$B:$M,12,FALSE))</f>
        <v/>
      </c>
      <c r="W183" s="16" t="str">
        <f>IF(ISERROR(VLOOKUP(CONCATENATE($A183,"_",W$2),'Reference data SID'!$B:$M,12,FALSE)),"",VLOOKUP(CONCATENATE($A183,"_",W$2),'Reference data SID'!$B:$M,12,FALSE))</f>
        <v/>
      </c>
      <c r="X183" s="16" t="str">
        <f>IF(ISERROR(VLOOKUP(CONCATENATE($A183,"_",X$2),'Reference data SID'!$B:$M,12,FALSE)),"",VLOOKUP(CONCATENATE($A183,"_",X$2),'Reference data SID'!$B:$M,12,FALSE))</f>
        <v/>
      </c>
      <c r="Y183" s="16" t="str">
        <f>IF(ISERROR(VLOOKUP(CONCATENATE($A183,"_",Y$2),'Reference data SID'!$B:$M,12,FALSE)),"",VLOOKUP(CONCATENATE($A183,"_",Y$2),'Reference data SID'!$B:$M,12,FALSE))</f>
        <v/>
      </c>
      <c r="Z183" s="16" t="str">
        <f>IF(ISERROR(VLOOKUP(CONCATENATE($A183,"_",Z$2),'Reference data SID'!$B:$M,12,FALSE)),"",VLOOKUP(CONCATENATE($A183,"_",Z$2),'Reference data SID'!$B:$M,12,FALSE))</f>
        <v/>
      </c>
      <c r="AA183" s="16" t="str">
        <f>IF(ISERROR(VLOOKUP(CONCATENATE($A183,"_",AA$2),'Reference data SID'!$B:$M,12,FALSE)),"",VLOOKUP(CONCATENATE($A183,"_",AA$2),'Reference data SID'!$B:$M,12,FALSE))</f>
        <v/>
      </c>
      <c r="AB183" s="16" t="str">
        <f>IF(ISERROR(VLOOKUP(CONCATENATE($A183,"_",AB$2),'Reference data SID'!$B:$M,12,FALSE)),"",VLOOKUP(CONCATENATE($A183,"_",AB$2),'Reference data SID'!$B:$M,12,FALSE))</f>
        <v/>
      </c>
      <c r="AC183" s="16" t="str">
        <f>IF(ISERROR(VLOOKUP(CONCATENATE($A183,"_",AC$2),'Reference data SID'!$B:$M,12,FALSE)),"",VLOOKUP(CONCATENATE($A183,"_",AC$2),'Reference data SID'!$B:$M,12,FALSE))</f>
        <v/>
      </c>
      <c r="AD183" s="16" t="str">
        <f>IF(ISERROR(VLOOKUP(CONCATENATE($A183,"_",AD$2),'Reference data SID'!$B:$M,12,FALSE)),"",VLOOKUP(CONCATENATE($A183,"_",AD$2),'Reference data SID'!$B:$M,12,FALSE))</f>
        <v/>
      </c>
      <c r="AE183" s="16" t="str">
        <f>IF(ISERROR(VLOOKUP(CONCATENATE($A183,"_",AE$2),'Reference data SID'!$B:$M,12,FALSE)),"",VLOOKUP(CONCATENATE($A183,"_",AE$2),'Reference data SID'!$B:$M,12,FALSE))</f>
        <v/>
      </c>
      <c r="AF183" s="16" t="str">
        <f>IF(ISERROR(VLOOKUP(CONCATENATE($A183,"_",AF$2),'Reference data SID'!$B:$M,12,FALSE)),"",VLOOKUP(CONCATENATE($A183,"_",AF$2),'Reference data SID'!$B:$M,12,FALSE))</f>
        <v/>
      </c>
      <c r="AG183" s="16" t="str">
        <f>IF(ISERROR(VLOOKUP(CONCATENATE($A183,"_",AG$2),'Reference data SID'!$B:$M,12,FALSE)),"",VLOOKUP(CONCATENATE($A183,"_",AG$2),'Reference data SID'!$B:$M,12,FALSE))</f>
        <v/>
      </c>
      <c r="AH183" s="16" t="str">
        <f>IF(ISERROR(VLOOKUP(CONCATENATE($A183,"_",AH$2),'Reference data SID'!$B:$M,12,FALSE)),"",VLOOKUP(CONCATENATE($A183,"_",AH$2),'Reference data SID'!$B:$M,12,FALSE))</f>
        <v/>
      </c>
      <c r="AI183" s="16" t="str">
        <f>IF(ISERROR(VLOOKUP(CONCATENATE($A183,"_",AI$2),'Reference data SID'!$B:$M,12,FALSE)),"",VLOOKUP(CONCATENATE($A183,"_",AI$2),'Reference data SID'!$B:$M,12,FALSE))</f>
        <v/>
      </c>
      <c r="AJ183" s="16" t="str">
        <f>IF(ISERROR(VLOOKUP(CONCATENATE($A183,"_",AJ$2),'Reference data SID'!$B:$M,12,FALSE)),"",VLOOKUP(CONCATENATE($A183,"_",AJ$2),'Reference data SID'!$B:$M,12,FALSE))</f>
        <v/>
      </c>
      <c r="AK183" s="16" t="str">
        <f>IF(ISERROR(VLOOKUP(CONCATENATE($A183,"_",AK$2),'Reference data SID'!$B:$M,12,FALSE)),"",VLOOKUP(CONCATENATE($A183,"_",AK$2),'Reference data SID'!$B:$M,12,FALSE))</f>
        <v/>
      </c>
      <c r="AL183" s="16" t="str">
        <f>IF(ISERROR(VLOOKUP(CONCATENATE($A183,"_",AL$2),'Reference data SID'!$B:$M,12,FALSE)),"",VLOOKUP(CONCATENATE($A183,"_",AL$2),'Reference data SID'!$B:$M,12,FALSE))</f>
        <v/>
      </c>
      <c r="AM183" s="16" t="str">
        <f>IF(ISERROR(VLOOKUP(CONCATENATE($A183,"_",AM$2),'Reference data SID'!$B:$M,12,FALSE)),"",VLOOKUP(CONCATENATE($A183,"_",AM$2),'Reference data SID'!$B:$M,12,FALSE))</f>
        <v/>
      </c>
      <c r="AN183" s="16" t="str">
        <f>IF(ISERROR(VLOOKUP(CONCATENATE($A183,"_",AN$2),'Reference data SID'!$B:$M,12,FALSE)),"",VLOOKUP(CONCATENATE($A183,"_",AN$2),'Reference data SID'!$B:$M,12,FALSE))</f>
        <v/>
      </c>
      <c r="AO183" s="16" t="str">
        <f>IF(ISERROR(VLOOKUP(CONCATENATE($A183,"_",AO$2),'Reference data SID'!$B:$M,12,FALSE)),"",VLOOKUP(CONCATENATE($A183,"_",AO$2),'Reference data SID'!$B:$M,12,FALSE))</f>
        <v/>
      </c>
      <c r="AP183" s="16" t="str">
        <f>IF(ISERROR(VLOOKUP(CONCATENATE($A183,"_",AP$2),'Reference data SID'!$B:$M,12,FALSE)),"",VLOOKUP(CONCATENATE($A183,"_",AP$2),'Reference data SID'!$B:$M,12,FALSE))</f>
        <v/>
      </c>
      <c r="AQ183" s="16" t="str">
        <f>IF(ISERROR(VLOOKUP(CONCATENATE($A183,"_",AQ$2),'Reference data SID'!$B:$M,12,FALSE)),"",VLOOKUP(CONCATENATE($A183,"_",AQ$2),'Reference data SID'!$B:$M,12,FALSE))</f>
        <v/>
      </c>
      <c r="AR183" s="16" t="str">
        <f>IF(ISERROR(VLOOKUP(CONCATENATE($A183,"_",AR$2),'Reference data SID'!$B:$M,12,FALSE)),"",VLOOKUP(CONCATENATE($A183,"_",AR$2),'Reference data SID'!$B:$M,12,FALSE))</f>
        <v/>
      </c>
      <c r="AS183" s="16" t="str">
        <f>IF(ISERROR(VLOOKUP(CONCATENATE($A183,"_",AS$2),'Reference data SID'!$B:$M,12,FALSE)),"",VLOOKUP(CONCATENATE($A183,"_",AS$2),'Reference data SID'!$B:$M,12,FALSE))</f>
        <v/>
      </c>
      <c r="AT183" s="16" t="str">
        <f>IF(ISERROR(VLOOKUP(CONCATENATE($A183,"_",AT$2),'Reference data SID'!$B:$M,12,FALSE)),"",VLOOKUP(CONCATENATE($A183,"_",AT$2),'Reference data SID'!$B:$M,12,FALSE))</f>
        <v/>
      </c>
    </row>
    <row r="184" spans="1:46" x14ac:dyDescent="0.25">
      <c r="A184">
        <v>180</v>
      </c>
      <c r="B184" s="16" t="str">
        <f>IF(ISERROR(VLOOKUP(CONCATENATE($A184,"_",B$2),'Reference data SID'!$B:$M,12,FALSE)),"",VLOOKUP(CONCATENATE($A184,"_",B$2),'Reference data SID'!$B:$M,12,FALSE))</f>
        <v/>
      </c>
      <c r="C184" s="16" t="str">
        <f>IF(ISERROR(VLOOKUP(CONCATENATE($A184,"_",C$2),'Reference data SID'!$B:$M,12,FALSE)),"",VLOOKUP(CONCATENATE($A184,"_",C$2),'Reference data SID'!$B:$M,12,FALSE))</f>
        <v/>
      </c>
      <c r="D184" s="16" t="str">
        <f>IF(ISERROR(VLOOKUP(CONCATENATE($A184,"_",D$2),'Reference data SID'!$B:$M,12,FALSE)),"",VLOOKUP(CONCATENATE($A184,"_",D$2),'Reference data SID'!$B:$M,12,FALSE))</f>
        <v/>
      </c>
      <c r="E184" s="16" t="str">
        <f>IF(ISERROR(VLOOKUP(CONCATENATE($A184,"_",E$2),'Reference data SID'!$B:$M,12,FALSE)),"",VLOOKUP(CONCATENATE($A184,"_",E$2),'Reference data SID'!$B:$M,12,FALSE))</f>
        <v/>
      </c>
      <c r="F184" s="16" t="str">
        <f>IF(ISERROR(VLOOKUP(CONCATENATE($A184,"_",F$2),'Reference data SID'!$B:$M,12,FALSE)),"",VLOOKUP(CONCATENATE($A184,"_",F$2),'Reference data SID'!$B:$M,12,FALSE))</f>
        <v/>
      </c>
      <c r="G184" s="16" t="str">
        <f>IF(ISERROR(VLOOKUP(CONCATENATE($A184,"_",G$2),'Reference data SID'!$B:$M,12,FALSE)),"",VLOOKUP(CONCATENATE($A184,"_",G$2),'Reference data SID'!$B:$M,12,FALSE))</f>
        <v/>
      </c>
      <c r="H184" s="16" t="str">
        <f>IF(ISERROR(VLOOKUP(CONCATENATE($A184,"_",H$2),'Reference data SID'!$B:$M,12,FALSE)),"",VLOOKUP(CONCATENATE($A184,"_",H$2),'Reference data SID'!$B:$M,12,FALSE))</f>
        <v/>
      </c>
      <c r="I184" s="16" t="str">
        <f>IF(ISERROR(VLOOKUP(CONCATENATE($A184,"_",I$2),'Reference data SID'!$B:$M,12,FALSE)),"",VLOOKUP(CONCATENATE($A184,"_",I$2),'Reference data SID'!$B:$M,12,FALSE))</f>
        <v/>
      </c>
      <c r="J184" s="16" t="str">
        <f>IF(ISERROR(VLOOKUP(CONCATENATE($A184,"_",J$2),'Reference data SID'!$B:$M,12,FALSE)),"",VLOOKUP(CONCATENATE($A184,"_",J$2),'Reference data SID'!$B:$M,12,FALSE))</f>
        <v/>
      </c>
      <c r="K184" s="16" t="str">
        <f>IF(ISERROR(VLOOKUP(CONCATENATE($A184,"_",K$2),'Reference data SID'!$B:$M,12,FALSE)),"",VLOOKUP(CONCATENATE($A184,"_",K$2),'Reference data SID'!$B:$M,12,FALSE))</f>
        <v/>
      </c>
      <c r="L184" s="16" t="str">
        <f>IF(ISERROR(VLOOKUP(CONCATENATE($A184,"_",L$2),'Reference data SID'!$B:$M,12,FALSE)),"",VLOOKUP(CONCATENATE($A184,"_",L$2),'Reference data SID'!$B:$M,12,FALSE))</f>
        <v/>
      </c>
      <c r="M184" s="16" t="str">
        <f>IF(ISERROR(VLOOKUP(CONCATENATE($A184,"_",M$2),'Reference data SID'!$B:$M,12,FALSE)),"",VLOOKUP(CONCATENATE($A184,"_",M$2),'Reference data SID'!$B:$M,12,FALSE))</f>
        <v/>
      </c>
      <c r="N184" s="16" t="str">
        <f>IF(ISERROR(VLOOKUP(CONCATENATE($A184,"_",N$2),'Reference data SID'!$B:$M,12,FALSE)),"",VLOOKUP(CONCATENATE($A184,"_",N$2),'Reference data SID'!$B:$M,12,FALSE))</f>
        <v/>
      </c>
      <c r="O184" s="16" t="str">
        <f>IF(ISERROR(VLOOKUP(CONCATENATE($A184,"_",O$2),'Reference data SID'!$B:$M,12,FALSE)),"",VLOOKUP(CONCATENATE($A184,"_",O$2),'Reference data SID'!$B:$M,12,FALSE))</f>
        <v/>
      </c>
      <c r="P184" s="16" t="str">
        <f>IF(ISERROR(VLOOKUP(CONCATENATE($A184,"_",P$2),'Reference data SID'!$B:$M,12,FALSE)),"",VLOOKUP(CONCATENATE($A184,"_",P$2),'Reference data SID'!$B:$M,12,FALSE))</f>
        <v/>
      </c>
      <c r="Q184" s="16" t="str">
        <f>IF(ISERROR(VLOOKUP(CONCATENATE($A184,"_",Q$2),'Reference data SID'!$B:$M,12,FALSE)),"",VLOOKUP(CONCATENATE($A184,"_",Q$2),'Reference data SID'!$B:$M,12,FALSE))</f>
        <v/>
      </c>
      <c r="R184" s="16" t="str">
        <f>IF(ISERROR(VLOOKUP(CONCATENATE($A184,"_",R$2),'Reference data SID'!$B:$M,12,FALSE)),"",VLOOKUP(CONCATENATE($A184,"_",R$2),'Reference data SID'!$B:$M,12,FALSE))</f>
        <v/>
      </c>
      <c r="S184" s="16" t="str">
        <f>IF(ISERROR(VLOOKUP(CONCATENATE($A184,"_",S$2),'Reference data SID'!$B:$M,12,FALSE)),"",VLOOKUP(CONCATENATE($A184,"_",S$2),'Reference data SID'!$B:$M,12,FALSE))</f>
        <v/>
      </c>
      <c r="T184" s="16" t="str">
        <f>IF(ISERROR(VLOOKUP(CONCATENATE($A184,"_",T$2),'Reference data SID'!$B:$M,12,FALSE)),"",VLOOKUP(CONCATENATE($A184,"_",T$2),'Reference data SID'!$B:$M,12,FALSE))</f>
        <v/>
      </c>
      <c r="U184" s="16" t="str">
        <f>IF(ISERROR(VLOOKUP(CONCATENATE($A184,"_",U$2),'Reference data SID'!$B:$M,12,FALSE)),"",VLOOKUP(CONCATENATE($A184,"_",U$2),'Reference data SID'!$B:$M,12,FALSE))</f>
        <v/>
      </c>
      <c r="V184" s="16" t="str">
        <f>IF(ISERROR(VLOOKUP(CONCATENATE($A184,"_",V$2),'Reference data SID'!$B:$M,12,FALSE)),"",VLOOKUP(CONCATENATE($A184,"_",V$2),'Reference data SID'!$B:$M,12,FALSE))</f>
        <v/>
      </c>
      <c r="W184" s="16" t="str">
        <f>IF(ISERROR(VLOOKUP(CONCATENATE($A184,"_",W$2),'Reference data SID'!$B:$M,12,FALSE)),"",VLOOKUP(CONCATENATE($A184,"_",W$2),'Reference data SID'!$B:$M,12,FALSE))</f>
        <v/>
      </c>
      <c r="X184" s="16" t="str">
        <f>IF(ISERROR(VLOOKUP(CONCATENATE($A184,"_",X$2),'Reference data SID'!$B:$M,12,FALSE)),"",VLOOKUP(CONCATENATE($A184,"_",X$2),'Reference data SID'!$B:$M,12,FALSE))</f>
        <v/>
      </c>
      <c r="Y184" s="16" t="str">
        <f>IF(ISERROR(VLOOKUP(CONCATENATE($A184,"_",Y$2),'Reference data SID'!$B:$M,12,FALSE)),"",VLOOKUP(CONCATENATE($A184,"_",Y$2),'Reference data SID'!$B:$M,12,FALSE))</f>
        <v/>
      </c>
      <c r="Z184" s="16" t="str">
        <f>IF(ISERROR(VLOOKUP(CONCATENATE($A184,"_",Z$2),'Reference data SID'!$B:$M,12,FALSE)),"",VLOOKUP(CONCATENATE($A184,"_",Z$2),'Reference data SID'!$B:$M,12,FALSE))</f>
        <v/>
      </c>
      <c r="AA184" s="16" t="str">
        <f>IF(ISERROR(VLOOKUP(CONCATENATE($A184,"_",AA$2),'Reference data SID'!$B:$M,12,FALSE)),"",VLOOKUP(CONCATENATE($A184,"_",AA$2),'Reference data SID'!$B:$M,12,FALSE))</f>
        <v/>
      </c>
      <c r="AB184" s="16" t="str">
        <f>IF(ISERROR(VLOOKUP(CONCATENATE($A184,"_",AB$2),'Reference data SID'!$B:$M,12,FALSE)),"",VLOOKUP(CONCATENATE($A184,"_",AB$2),'Reference data SID'!$B:$M,12,FALSE))</f>
        <v/>
      </c>
      <c r="AC184" s="16" t="str">
        <f>IF(ISERROR(VLOOKUP(CONCATENATE($A184,"_",AC$2),'Reference data SID'!$B:$M,12,FALSE)),"",VLOOKUP(CONCATENATE($A184,"_",AC$2),'Reference data SID'!$B:$M,12,FALSE))</f>
        <v/>
      </c>
      <c r="AD184" s="16" t="str">
        <f>IF(ISERROR(VLOOKUP(CONCATENATE($A184,"_",AD$2),'Reference data SID'!$B:$M,12,FALSE)),"",VLOOKUP(CONCATENATE($A184,"_",AD$2),'Reference data SID'!$B:$M,12,FALSE))</f>
        <v/>
      </c>
      <c r="AE184" s="16" t="str">
        <f>IF(ISERROR(VLOOKUP(CONCATENATE($A184,"_",AE$2),'Reference data SID'!$B:$M,12,FALSE)),"",VLOOKUP(CONCATENATE($A184,"_",AE$2),'Reference data SID'!$B:$M,12,FALSE))</f>
        <v/>
      </c>
      <c r="AF184" s="16" t="str">
        <f>IF(ISERROR(VLOOKUP(CONCATENATE($A184,"_",AF$2),'Reference data SID'!$B:$M,12,FALSE)),"",VLOOKUP(CONCATENATE($A184,"_",AF$2),'Reference data SID'!$B:$M,12,FALSE))</f>
        <v/>
      </c>
      <c r="AG184" s="16" t="str">
        <f>IF(ISERROR(VLOOKUP(CONCATENATE($A184,"_",AG$2),'Reference data SID'!$B:$M,12,FALSE)),"",VLOOKUP(CONCATENATE($A184,"_",AG$2),'Reference data SID'!$B:$M,12,FALSE))</f>
        <v/>
      </c>
      <c r="AH184" s="16" t="str">
        <f>IF(ISERROR(VLOOKUP(CONCATENATE($A184,"_",AH$2),'Reference data SID'!$B:$M,12,FALSE)),"",VLOOKUP(CONCATENATE($A184,"_",AH$2),'Reference data SID'!$B:$M,12,FALSE))</f>
        <v/>
      </c>
      <c r="AI184" s="16" t="str">
        <f>IF(ISERROR(VLOOKUP(CONCATENATE($A184,"_",AI$2),'Reference data SID'!$B:$M,12,FALSE)),"",VLOOKUP(CONCATENATE($A184,"_",AI$2),'Reference data SID'!$B:$M,12,FALSE))</f>
        <v/>
      </c>
      <c r="AJ184" s="16" t="str">
        <f>IF(ISERROR(VLOOKUP(CONCATENATE($A184,"_",AJ$2),'Reference data SID'!$B:$M,12,FALSE)),"",VLOOKUP(CONCATENATE($A184,"_",AJ$2),'Reference data SID'!$B:$M,12,FALSE))</f>
        <v/>
      </c>
      <c r="AK184" s="16" t="str">
        <f>IF(ISERROR(VLOOKUP(CONCATENATE($A184,"_",AK$2),'Reference data SID'!$B:$M,12,FALSE)),"",VLOOKUP(CONCATENATE($A184,"_",AK$2),'Reference data SID'!$B:$M,12,FALSE))</f>
        <v/>
      </c>
      <c r="AL184" s="16" t="str">
        <f>IF(ISERROR(VLOOKUP(CONCATENATE($A184,"_",AL$2),'Reference data SID'!$B:$M,12,FALSE)),"",VLOOKUP(CONCATENATE($A184,"_",AL$2),'Reference data SID'!$B:$M,12,FALSE))</f>
        <v/>
      </c>
      <c r="AM184" s="16" t="str">
        <f>IF(ISERROR(VLOOKUP(CONCATENATE($A184,"_",AM$2),'Reference data SID'!$B:$M,12,FALSE)),"",VLOOKUP(CONCATENATE($A184,"_",AM$2),'Reference data SID'!$B:$M,12,FALSE))</f>
        <v/>
      </c>
      <c r="AN184" s="16" t="str">
        <f>IF(ISERROR(VLOOKUP(CONCATENATE($A184,"_",AN$2),'Reference data SID'!$B:$M,12,FALSE)),"",VLOOKUP(CONCATENATE($A184,"_",AN$2),'Reference data SID'!$B:$M,12,FALSE))</f>
        <v/>
      </c>
      <c r="AO184" s="16" t="str">
        <f>IF(ISERROR(VLOOKUP(CONCATENATE($A184,"_",AO$2),'Reference data SID'!$B:$M,12,FALSE)),"",VLOOKUP(CONCATENATE($A184,"_",AO$2),'Reference data SID'!$B:$M,12,FALSE))</f>
        <v/>
      </c>
      <c r="AP184" s="16" t="str">
        <f>IF(ISERROR(VLOOKUP(CONCATENATE($A184,"_",AP$2),'Reference data SID'!$B:$M,12,FALSE)),"",VLOOKUP(CONCATENATE($A184,"_",AP$2),'Reference data SID'!$B:$M,12,FALSE))</f>
        <v/>
      </c>
      <c r="AQ184" s="16" t="str">
        <f>IF(ISERROR(VLOOKUP(CONCATENATE($A184,"_",AQ$2),'Reference data SID'!$B:$M,12,FALSE)),"",VLOOKUP(CONCATENATE($A184,"_",AQ$2),'Reference data SID'!$B:$M,12,FALSE))</f>
        <v/>
      </c>
      <c r="AR184" s="16" t="str">
        <f>IF(ISERROR(VLOOKUP(CONCATENATE($A184,"_",AR$2),'Reference data SID'!$B:$M,12,FALSE)),"",VLOOKUP(CONCATENATE($A184,"_",AR$2),'Reference data SID'!$B:$M,12,FALSE))</f>
        <v/>
      </c>
      <c r="AS184" s="16" t="str">
        <f>IF(ISERROR(VLOOKUP(CONCATENATE($A184,"_",AS$2),'Reference data SID'!$B:$M,12,FALSE)),"",VLOOKUP(CONCATENATE($A184,"_",AS$2),'Reference data SID'!$B:$M,12,FALSE))</f>
        <v/>
      </c>
      <c r="AT184" s="16" t="str">
        <f>IF(ISERROR(VLOOKUP(CONCATENATE($A184,"_",AT$2),'Reference data SID'!$B:$M,12,FALSE)),"",VLOOKUP(CONCATENATE($A184,"_",AT$2),'Reference data SID'!$B:$M,12,FALSE))</f>
        <v/>
      </c>
    </row>
    <row r="185" spans="1:46" x14ac:dyDescent="0.25">
      <c r="A185">
        <v>181</v>
      </c>
      <c r="B185" s="16" t="str">
        <f>IF(ISERROR(VLOOKUP(CONCATENATE($A185,"_",B$2),'Reference data SID'!$B:$M,12,FALSE)),"",VLOOKUP(CONCATENATE($A185,"_",B$2),'Reference data SID'!$B:$M,12,FALSE))</f>
        <v/>
      </c>
      <c r="C185" s="16" t="str">
        <f>IF(ISERROR(VLOOKUP(CONCATENATE($A185,"_",C$2),'Reference data SID'!$B:$M,12,FALSE)),"",VLOOKUP(CONCATENATE($A185,"_",C$2),'Reference data SID'!$B:$M,12,FALSE))</f>
        <v/>
      </c>
      <c r="D185" s="16" t="str">
        <f>IF(ISERROR(VLOOKUP(CONCATENATE($A185,"_",D$2),'Reference data SID'!$B:$M,12,FALSE)),"",VLOOKUP(CONCATENATE($A185,"_",D$2),'Reference data SID'!$B:$M,12,FALSE))</f>
        <v/>
      </c>
      <c r="E185" s="16" t="str">
        <f>IF(ISERROR(VLOOKUP(CONCATENATE($A185,"_",E$2),'Reference data SID'!$B:$M,12,FALSE)),"",VLOOKUP(CONCATENATE($A185,"_",E$2),'Reference data SID'!$B:$M,12,FALSE))</f>
        <v/>
      </c>
      <c r="F185" s="16" t="str">
        <f>IF(ISERROR(VLOOKUP(CONCATENATE($A185,"_",F$2),'Reference data SID'!$B:$M,12,FALSE)),"",VLOOKUP(CONCATENATE($A185,"_",F$2),'Reference data SID'!$B:$M,12,FALSE))</f>
        <v/>
      </c>
      <c r="G185" s="16" t="str">
        <f>IF(ISERROR(VLOOKUP(CONCATENATE($A185,"_",G$2),'Reference data SID'!$B:$M,12,FALSE)),"",VLOOKUP(CONCATENATE($A185,"_",G$2),'Reference data SID'!$B:$M,12,FALSE))</f>
        <v/>
      </c>
      <c r="H185" s="16" t="str">
        <f>IF(ISERROR(VLOOKUP(CONCATENATE($A185,"_",H$2),'Reference data SID'!$B:$M,12,FALSE)),"",VLOOKUP(CONCATENATE($A185,"_",H$2),'Reference data SID'!$B:$M,12,FALSE))</f>
        <v/>
      </c>
      <c r="I185" s="16" t="str">
        <f>IF(ISERROR(VLOOKUP(CONCATENATE($A185,"_",I$2),'Reference data SID'!$B:$M,12,FALSE)),"",VLOOKUP(CONCATENATE($A185,"_",I$2),'Reference data SID'!$B:$M,12,FALSE))</f>
        <v/>
      </c>
      <c r="J185" s="16" t="str">
        <f>IF(ISERROR(VLOOKUP(CONCATENATE($A185,"_",J$2),'Reference data SID'!$B:$M,12,FALSE)),"",VLOOKUP(CONCATENATE($A185,"_",J$2),'Reference data SID'!$B:$M,12,FALSE))</f>
        <v/>
      </c>
      <c r="K185" s="16" t="str">
        <f>IF(ISERROR(VLOOKUP(CONCATENATE($A185,"_",K$2),'Reference data SID'!$B:$M,12,FALSE)),"",VLOOKUP(CONCATENATE($A185,"_",K$2),'Reference data SID'!$B:$M,12,FALSE))</f>
        <v/>
      </c>
      <c r="L185" s="16" t="str">
        <f>IF(ISERROR(VLOOKUP(CONCATENATE($A185,"_",L$2),'Reference data SID'!$B:$M,12,FALSE)),"",VLOOKUP(CONCATENATE($A185,"_",L$2),'Reference data SID'!$B:$M,12,FALSE))</f>
        <v/>
      </c>
      <c r="M185" s="16" t="str">
        <f>IF(ISERROR(VLOOKUP(CONCATENATE($A185,"_",M$2),'Reference data SID'!$B:$M,12,FALSE)),"",VLOOKUP(CONCATENATE($A185,"_",M$2),'Reference data SID'!$B:$M,12,FALSE))</f>
        <v/>
      </c>
      <c r="N185" s="16" t="str">
        <f>IF(ISERROR(VLOOKUP(CONCATENATE($A185,"_",N$2),'Reference data SID'!$B:$M,12,FALSE)),"",VLOOKUP(CONCATENATE($A185,"_",N$2),'Reference data SID'!$B:$M,12,FALSE))</f>
        <v/>
      </c>
      <c r="O185" s="16" t="str">
        <f>IF(ISERROR(VLOOKUP(CONCATENATE($A185,"_",O$2),'Reference data SID'!$B:$M,12,FALSE)),"",VLOOKUP(CONCATENATE($A185,"_",O$2),'Reference data SID'!$B:$M,12,FALSE))</f>
        <v/>
      </c>
      <c r="P185" s="16" t="str">
        <f>IF(ISERROR(VLOOKUP(CONCATENATE($A185,"_",P$2),'Reference data SID'!$B:$M,12,FALSE)),"",VLOOKUP(CONCATENATE($A185,"_",P$2),'Reference data SID'!$B:$M,12,FALSE))</f>
        <v/>
      </c>
      <c r="Q185" s="16" t="str">
        <f>IF(ISERROR(VLOOKUP(CONCATENATE($A185,"_",Q$2),'Reference data SID'!$B:$M,12,FALSE)),"",VLOOKUP(CONCATENATE($A185,"_",Q$2),'Reference data SID'!$B:$M,12,FALSE))</f>
        <v/>
      </c>
      <c r="R185" s="16" t="str">
        <f>IF(ISERROR(VLOOKUP(CONCATENATE($A185,"_",R$2),'Reference data SID'!$B:$M,12,FALSE)),"",VLOOKUP(CONCATENATE($A185,"_",R$2),'Reference data SID'!$B:$M,12,FALSE))</f>
        <v/>
      </c>
      <c r="S185" s="16" t="str">
        <f>IF(ISERROR(VLOOKUP(CONCATENATE($A185,"_",S$2),'Reference data SID'!$B:$M,12,FALSE)),"",VLOOKUP(CONCATENATE($A185,"_",S$2),'Reference data SID'!$B:$M,12,FALSE))</f>
        <v/>
      </c>
      <c r="T185" s="16" t="str">
        <f>IF(ISERROR(VLOOKUP(CONCATENATE($A185,"_",T$2),'Reference data SID'!$B:$M,12,FALSE)),"",VLOOKUP(CONCATENATE($A185,"_",T$2),'Reference data SID'!$B:$M,12,FALSE))</f>
        <v/>
      </c>
      <c r="U185" s="16" t="str">
        <f>IF(ISERROR(VLOOKUP(CONCATENATE($A185,"_",U$2),'Reference data SID'!$B:$M,12,FALSE)),"",VLOOKUP(CONCATENATE($A185,"_",U$2),'Reference data SID'!$B:$M,12,FALSE))</f>
        <v/>
      </c>
      <c r="V185" s="16" t="str">
        <f>IF(ISERROR(VLOOKUP(CONCATENATE($A185,"_",V$2),'Reference data SID'!$B:$M,12,FALSE)),"",VLOOKUP(CONCATENATE($A185,"_",V$2),'Reference data SID'!$B:$M,12,FALSE))</f>
        <v/>
      </c>
      <c r="W185" s="16" t="str">
        <f>IF(ISERROR(VLOOKUP(CONCATENATE($A185,"_",W$2),'Reference data SID'!$B:$M,12,FALSE)),"",VLOOKUP(CONCATENATE($A185,"_",W$2),'Reference data SID'!$B:$M,12,FALSE))</f>
        <v/>
      </c>
      <c r="X185" s="16" t="str">
        <f>IF(ISERROR(VLOOKUP(CONCATENATE($A185,"_",X$2),'Reference data SID'!$B:$M,12,FALSE)),"",VLOOKUP(CONCATENATE($A185,"_",X$2),'Reference data SID'!$B:$M,12,FALSE))</f>
        <v/>
      </c>
      <c r="Y185" s="16" t="str">
        <f>IF(ISERROR(VLOOKUP(CONCATENATE($A185,"_",Y$2),'Reference data SID'!$B:$M,12,FALSE)),"",VLOOKUP(CONCATENATE($A185,"_",Y$2),'Reference data SID'!$B:$M,12,FALSE))</f>
        <v/>
      </c>
      <c r="Z185" s="16" t="str">
        <f>IF(ISERROR(VLOOKUP(CONCATENATE($A185,"_",Z$2),'Reference data SID'!$B:$M,12,FALSE)),"",VLOOKUP(CONCATENATE($A185,"_",Z$2),'Reference data SID'!$B:$M,12,FALSE))</f>
        <v/>
      </c>
      <c r="AA185" s="16" t="str">
        <f>IF(ISERROR(VLOOKUP(CONCATENATE($A185,"_",AA$2),'Reference data SID'!$B:$M,12,FALSE)),"",VLOOKUP(CONCATENATE($A185,"_",AA$2),'Reference data SID'!$B:$M,12,FALSE))</f>
        <v/>
      </c>
      <c r="AB185" s="16" t="str">
        <f>IF(ISERROR(VLOOKUP(CONCATENATE($A185,"_",AB$2),'Reference data SID'!$B:$M,12,FALSE)),"",VLOOKUP(CONCATENATE($A185,"_",AB$2),'Reference data SID'!$B:$M,12,FALSE))</f>
        <v/>
      </c>
      <c r="AC185" s="16" t="str">
        <f>IF(ISERROR(VLOOKUP(CONCATENATE($A185,"_",AC$2),'Reference data SID'!$B:$M,12,FALSE)),"",VLOOKUP(CONCATENATE($A185,"_",AC$2),'Reference data SID'!$B:$M,12,FALSE))</f>
        <v/>
      </c>
      <c r="AD185" s="16" t="str">
        <f>IF(ISERROR(VLOOKUP(CONCATENATE($A185,"_",AD$2),'Reference data SID'!$B:$M,12,FALSE)),"",VLOOKUP(CONCATENATE($A185,"_",AD$2),'Reference data SID'!$B:$M,12,FALSE))</f>
        <v/>
      </c>
      <c r="AE185" s="16" t="str">
        <f>IF(ISERROR(VLOOKUP(CONCATENATE($A185,"_",AE$2),'Reference data SID'!$B:$M,12,FALSE)),"",VLOOKUP(CONCATENATE($A185,"_",AE$2),'Reference data SID'!$B:$M,12,FALSE))</f>
        <v/>
      </c>
      <c r="AF185" s="16" t="str">
        <f>IF(ISERROR(VLOOKUP(CONCATENATE($A185,"_",AF$2),'Reference data SID'!$B:$M,12,FALSE)),"",VLOOKUP(CONCATENATE($A185,"_",AF$2),'Reference data SID'!$B:$M,12,FALSE))</f>
        <v/>
      </c>
      <c r="AG185" s="16" t="str">
        <f>IF(ISERROR(VLOOKUP(CONCATENATE($A185,"_",AG$2),'Reference data SID'!$B:$M,12,FALSE)),"",VLOOKUP(CONCATENATE($A185,"_",AG$2),'Reference data SID'!$B:$M,12,FALSE))</f>
        <v/>
      </c>
      <c r="AH185" s="16" t="str">
        <f>IF(ISERROR(VLOOKUP(CONCATENATE($A185,"_",AH$2),'Reference data SID'!$B:$M,12,FALSE)),"",VLOOKUP(CONCATENATE($A185,"_",AH$2),'Reference data SID'!$B:$M,12,FALSE))</f>
        <v/>
      </c>
      <c r="AI185" s="16" t="str">
        <f>IF(ISERROR(VLOOKUP(CONCATENATE($A185,"_",AI$2),'Reference data SID'!$B:$M,12,FALSE)),"",VLOOKUP(CONCATENATE($A185,"_",AI$2),'Reference data SID'!$B:$M,12,FALSE))</f>
        <v/>
      </c>
      <c r="AJ185" s="16" t="str">
        <f>IF(ISERROR(VLOOKUP(CONCATENATE($A185,"_",AJ$2),'Reference data SID'!$B:$M,12,FALSE)),"",VLOOKUP(CONCATENATE($A185,"_",AJ$2),'Reference data SID'!$B:$M,12,FALSE))</f>
        <v/>
      </c>
      <c r="AK185" s="16" t="str">
        <f>IF(ISERROR(VLOOKUP(CONCATENATE($A185,"_",AK$2),'Reference data SID'!$B:$M,12,FALSE)),"",VLOOKUP(CONCATENATE($A185,"_",AK$2),'Reference data SID'!$B:$M,12,FALSE))</f>
        <v/>
      </c>
      <c r="AL185" s="16" t="str">
        <f>IF(ISERROR(VLOOKUP(CONCATENATE($A185,"_",AL$2),'Reference data SID'!$B:$M,12,FALSE)),"",VLOOKUP(CONCATENATE($A185,"_",AL$2),'Reference data SID'!$B:$M,12,FALSE))</f>
        <v/>
      </c>
      <c r="AM185" s="16" t="str">
        <f>IF(ISERROR(VLOOKUP(CONCATENATE($A185,"_",AM$2),'Reference data SID'!$B:$M,12,FALSE)),"",VLOOKUP(CONCATENATE($A185,"_",AM$2),'Reference data SID'!$B:$M,12,FALSE))</f>
        <v/>
      </c>
      <c r="AN185" s="16" t="str">
        <f>IF(ISERROR(VLOOKUP(CONCATENATE($A185,"_",AN$2),'Reference data SID'!$B:$M,12,FALSE)),"",VLOOKUP(CONCATENATE($A185,"_",AN$2),'Reference data SID'!$B:$M,12,FALSE))</f>
        <v/>
      </c>
      <c r="AO185" s="16" t="str">
        <f>IF(ISERROR(VLOOKUP(CONCATENATE($A185,"_",AO$2),'Reference data SID'!$B:$M,12,FALSE)),"",VLOOKUP(CONCATENATE($A185,"_",AO$2),'Reference data SID'!$B:$M,12,FALSE))</f>
        <v/>
      </c>
      <c r="AP185" s="16" t="str">
        <f>IF(ISERROR(VLOOKUP(CONCATENATE($A185,"_",AP$2),'Reference data SID'!$B:$M,12,FALSE)),"",VLOOKUP(CONCATENATE($A185,"_",AP$2),'Reference data SID'!$B:$M,12,FALSE))</f>
        <v/>
      </c>
      <c r="AQ185" s="16" t="str">
        <f>IF(ISERROR(VLOOKUP(CONCATENATE($A185,"_",AQ$2),'Reference data SID'!$B:$M,12,FALSE)),"",VLOOKUP(CONCATENATE($A185,"_",AQ$2),'Reference data SID'!$B:$M,12,FALSE))</f>
        <v/>
      </c>
      <c r="AR185" s="16" t="str">
        <f>IF(ISERROR(VLOOKUP(CONCATENATE($A185,"_",AR$2),'Reference data SID'!$B:$M,12,FALSE)),"",VLOOKUP(CONCATENATE($A185,"_",AR$2),'Reference data SID'!$B:$M,12,FALSE))</f>
        <v/>
      </c>
      <c r="AS185" s="16" t="str">
        <f>IF(ISERROR(VLOOKUP(CONCATENATE($A185,"_",AS$2),'Reference data SID'!$B:$M,12,FALSE)),"",VLOOKUP(CONCATENATE($A185,"_",AS$2),'Reference data SID'!$B:$M,12,FALSE))</f>
        <v/>
      </c>
      <c r="AT185" s="16" t="str">
        <f>IF(ISERROR(VLOOKUP(CONCATENATE($A185,"_",AT$2),'Reference data SID'!$B:$M,12,FALSE)),"",VLOOKUP(CONCATENATE($A185,"_",AT$2),'Reference data SID'!$B:$M,12,FALSE))</f>
        <v/>
      </c>
    </row>
    <row r="186" spans="1:46" x14ac:dyDescent="0.25">
      <c r="A186">
        <v>182</v>
      </c>
      <c r="B186" s="16" t="str">
        <f>IF(ISERROR(VLOOKUP(CONCATENATE($A186,"_",B$2),'Reference data SID'!$B:$M,12,FALSE)),"",VLOOKUP(CONCATENATE($A186,"_",B$2),'Reference data SID'!$B:$M,12,FALSE))</f>
        <v/>
      </c>
      <c r="C186" s="16" t="str">
        <f>IF(ISERROR(VLOOKUP(CONCATENATE($A186,"_",C$2),'Reference data SID'!$B:$M,12,FALSE)),"",VLOOKUP(CONCATENATE($A186,"_",C$2),'Reference data SID'!$B:$M,12,FALSE))</f>
        <v/>
      </c>
      <c r="D186" s="16" t="str">
        <f>IF(ISERROR(VLOOKUP(CONCATENATE($A186,"_",D$2),'Reference data SID'!$B:$M,12,FALSE)),"",VLOOKUP(CONCATENATE($A186,"_",D$2),'Reference data SID'!$B:$M,12,FALSE))</f>
        <v/>
      </c>
      <c r="E186" s="16" t="str">
        <f>IF(ISERROR(VLOOKUP(CONCATENATE($A186,"_",E$2),'Reference data SID'!$B:$M,12,FALSE)),"",VLOOKUP(CONCATENATE($A186,"_",E$2),'Reference data SID'!$B:$M,12,FALSE))</f>
        <v/>
      </c>
      <c r="F186" s="16" t="str">
        <f>IF(ISERROR(VLOOKUP(CONCATENATE($A186,"_",F$2),'Reference data SID'!$B:$M,12,FALSE)),"",VLOOKUP(CONCATENATE($A186,"_",F$2),'Reference data SID'!$B:$M,12,FALSE))</f>
        <v/>
      </c>
      <c r="G186" s="16" t="str">
        <f>IF(ISERROR(VLOOKUP(CONCATENATE($A186,"_",G$2),'Reference data SID'!$B:$M,12,FALSE)),"",VLOOKUP(CONCATENATE($A186,"_",G$2),'Reference data SID'!$B:$M,12,FALSE))</f>
        <v/>
      </c>
      <c r="H186" s="16" t="str">
        <f>IF(ISERROR(VLOOKUP(CONCATENATE($A186,"_",H$2),'Reference data SID'!$B:$M,12,FALSE)),"",VLOOKUP(CONCATENATE($A186,"_",H$2),'Reference data SID'!$B:$M,12,FALSE))</f>
        <v/>
      </c>
      <c r="I186" s="16" t="str">
        <f>IF(ISERROR(VLOOKUP(CONCATENATE($A186,"_",I$2),'Reference data SID'!$B:$M,12,FALSE)),"",VLOOKUP(CONCATENATE($A186,"_",I$2),'Reference data SID'!$B:$M,12,FALSE))</f>
        <v/>
      </c>
      <c r="J186" s="16" t="str">
        <f>IF(ISERROR(VLOOKUP(CONCATENATE($A186,"_",J$2),'Reference data SID'!$B:$M,12,FALSE)),"",VLOOKUP(CONCATENATE($A186,"_",J$2),'Reference data SID'!$B:$M,12,FALSE))</f>
        <v/>
      </c>
      <c r="K186" s="16" t="str">
        <f>IF(ISERROR(VLOOKUP(CONCATENATE($A186,"_",K$2),'Reference data SID'!$B:$M,12,FALSE)),"",VLOOKUP(CONCATENATE($A186,"_",K$2),'Reference data SID'!$B:$M,12,FALSE))</f>
        <v/>
      </c>
      <c r="L186" s="16" t="str">
        <f>IF(ISERROR(VLOOKUP(CONCATENATE($A186,"_",L$2),'Reference data SID'!$B:$M,12,FALSE)),"",VLOOKUP(CONCATENATE($A186,"_",L$2),'Reference data SID'!$B:$M,12,FALSE))</f>
        <v/>
      </c>
      <c r="M186" s="16" t="str">
        <f>IF(ISERROR(VLOOKUP(CONCATENATE($A186,"_",M$2),'Reference data SID'!$B:$M,12,FALSE)),"",VLOOKUP(CONCATENATE($A186,"_",M$2),'Reference data SID'!$B:$M,12,FALSE))</f>
        <v/>
      </c>
      <c r="N186" s="16" t="str">
        <f>IF(ISERROR(VLOOKUP(CONCATENATE($A186,"_",N$2),'Reference data SID'!$B:$M,12,FALSE)),"",VLOOKUP(CONCATENATE($A186,"_",N$2),'Reference data SID'!$B:$M,12,FALSE))</f>
        <v/>
      </c>
      <c r="O186" s="16" t="str">
        <f>IF(ISERROR(VLOOKUP(CONCATENATE($A186,"_",O$2),'Reference data SID'!$B:$M,12,FALSE)),"",VLOOKUP(CONCATENATE($A186,"_",O$2),'Reference data SID'!$B:$M,12,FALSE))</f>
        <v/>
      </c>
      <c r="P186" s="16" t="str">
        <f>IF(ISERROR(VLOOKUP(CONCATENATE($A186,"_",P$2),'Reference data SID'!$B:$M,12,FALSE)),"",VLOOKUP(CONCATENATE($A186,"_",P$2),'Reference data SID'!$B:$M,12,FALSE))</f>
        <v/>
      </c>
      <c r="Q186" s="16" t="str">
        <f>IF(ISERROR(VLOOKUP(CONCATENATE($A186,"_",Q$2),'Reference data SID'!$B:$M,12,FALSE)),"",VLOOKUP(CONCATENATE($A186,"_",Q$2),'Reference data SID'!$B:$M,12,FALSE))</f>
        <v/>
      </c>
      <c r="R186" s="16" t="str">
        <f>IF(ISERROR(VLOOKUP(CONCATENATE($A186,"_",R$2),'Reference data SID'!$B:$M,12,FALSE)),"",VLOOKUP(CONCATENATE($A186,"_",R$2),'Reference data SID'!$B:$M,12,FALSE))</f>
        <v/>
      </c>
      <c r="S186" s="16" t="str">
        <f>IF(ISERROR(VLOOKUP(CONCATENATE($A186,"_",S$2),'Reference data SID'!$B:$M,12,FALSE)),"",VLOOKUP(CONCATENATE($A186,"_",S$2),'Reference data SID'!$B:$M,12,FALSE))</f>
        <v/>
      </c>
      <c r="T186" s="16" t="str">
        <f>IF(ISERROR(VLOOKUP(CONCATENATE($A186,"_",T$2),'Reference data SID'!$B:$M,12,FALSE)),"",VLOOKUP(CONCATENATE($A186,"_",T$2),'Reference data SID'!$B:$M,12,FALSE))</f>
        <v/>
      </c>
      <c r="U186" s="16" t="str">
        <f>IF(ISERROR(VLOOKUP(CONCATENATE($A186,"_",U$2),'Reference data SID'!$B:$M,12,FALSE)),"",VLOOKUP(CONCATENATE($A186,"_",U$2),'Reference data SID'!$B:$M,12,FALSE))</f>
        <v/>
      </c>
      <c r="V186" s="16" t="str">
        <f>IF(ISERROR(VLOOKUP(CONCATENATE($A186,"_",V$2),'Reference data SID'!$B:$M,12,FALSE)),"",VLOOKUP(CONCATENATE($A186,"_",V$2),'Reference data SID'!$B:$M,12,FALSE))</f>
        <v/>
      </c>
      <c r="W186" s="16" t="str">
        <f>IF(ISERROR(VLOOKUP(CONCATENATE($A186,"_",W$2),'Reference data SID'!$B:$M,12,FALSE)),"",VLOOKUP(CONCATENATE($A186,"_",W$2),'Reference data SID'!$B:$M,12,FALSE))</f>
        <v/>
      </c>
      <c r="X186" s="16" t="str">
        <f>IF(ISERROR(VLOOKUP(CONCATENATE($A186,"_",X$2),'Reference data SID'!$B:$M,12,FALSE)),"",VLOOKUP(CONCATENATE($A186,"_",X$2),'Reference data SID'!$B:$M,12,FALSE))</f>
        <v/>
      </c>
      <c r="Y186" s="16" t="str">
        <f>IF(ISERROR(VLOOKUP(CONCATENATE($A186,"_",Y$2),'Reference data SID'!$B:$M,12,FALSE)),"",VLOOKUP(CONCATENATE($A186,"_",Y$2),'Reference data SID'!$B:$M,12,FALSE))</f>
        <v/>
      </c>
      <c r="Z186" s="16" t="str">
        <f>IF(ISERROR(VLOOKUP(CONCATENATE($A186,"_",Z$2),'Reference data SID'!$B:$M,12,FALSE)),"",VLOOKUP(CONCATENATE($A186,"_",Z$2),'Reference data SID'!$B:$M,12,FALSE))</f>
        <v/>
      </c>
      <c r="AA186" s="16" t="str">
        <f>IF(ISERROR(VLOOKUP(CONCATENATE($A186,"_",AA$2),'Reference data SID'!$B:$M,12,FALSE)),"",VLOOKUP(CONCATENATE($A186,"_",AA$2),'Reference data SID'!$B:$M,12,FALSE))</f>
        <v/>
      </c>
      <c r="AB186" s="16" t="str">
        <f>IF(ISERROR(VLOOKUP(CONCATENATE($A186,"_",AB$2),'Reference data SID'!$B:$M,12,FALSE)),"",VLOOKUP(CONCATENATE($A186,"_",AB$2),'Reference data SID'!$B:$M,12,FALSE))</f>
        <v/>
      </c>
      <c r="AC186" s="16" t="str">
        <f>IF(ISERROR(VLOOKUP(CONCATENATE($A186,"_",AC$2),'Reference data SID'!$B:$M,12,FALSE)),"",VLOOKUP(CONCATENATE($A186,"_",AC$2),'Reference data SID'!$B:$M,12,FALSE))</f>
        <v/>
      </c>
      <c r="AD186" s="16" t="str">
        <f>IF(ISERROR(VLOOKUP(CONCATENATE($A186,"_",AD$2),'Reference data SID'!$B:$M,12,FALSE)),"",VLOOKUP(CONCATENATE($A186,"_",AD$2),'Reference data SID'!$B:$M,12,FALSE))</f>
        <v/>
      </c>
      <c r="AE186" s="16" t="str">
        <f>IF(ISERROR(VLOOKUP(CONCATENATE($A186,"_",AE$2),'Reference data SID'!$B:$M,12,FALSE)),"",VLOOKUP(CONCATENATE($A186,"_",AE$2),'Reference data SID'!$B:$M,12,FALSE))</f>
        <v/>
      </c>
      <c r="AF186" s="16" t="str">
        <f>IF(ISERROR(VLOOKUP(CONCATENATE($A186,"_",AF$2),'Reference data SID'!$B:$M,12,FALSE)),"",VLOOKUP(CONCATENATE($A186,"_",AF$2),'Reference data SID'!$B:$M,12,FALSE))</f>
        <v/>
      </c>
      <c r="AG186" s="16" t="str">
        <f>IF(ISERROR(VLOOKUP(CONCATENATE($A186,"_",AG$2),'Reference data SID'!$B:$M,12,FALSE)),"",VLOOKUP(CONCATENATE($A186,"_",AG$2),'Reference data SID'!$B:$M,12,FALSE))</f>
        <v/>
      </c>
      <c r="AH186" s="16" t="str">
        <f>IF(ISERROR(VLOOKUP(CONCATENATE($A186,"_",AH$2),'Reference data SID'!$B:$M,12,FALSE)),"",VLOOKUP(CONCATENATE($A186,"_",AH$2),'Reference data SID'!$B:$M,12,FALSE))</f>
        <v/>
      </c>
      <c r="AI186" s="16" t="str">
        <f>IF(ISERROR(VLOOKUP(CONCATENATE($A186,"_",AI$2),'Reference data SID'!$B:$M,12,FALSE)),"",VLOOKUP(CONCATENATE($A186,"_",AI$2),'Reference data SID'!$B:$M,12,FALSE))</f>
        <v/>
      </c>
      <c r="AJ186" s="16" t="str">
        <f>IF(ISERROR(VLOOKUP(CONCATENATE($A186,"_",AJ$2),'Reference data SID'!$B:$M,12,FALSE)),"",VLOOKUP(CONCATENATE($A186,"_",AJ$2),'Reference data SID'!$B:$M,12,FALSE))</f>
        <v/>
      </c>
      <c r="AK186" s="16" t="str">
        <f>IF(ISERROR(VLOOKUP(CONCATENATE($A186,"_",AK$2),'Reference data SID'!$B:$M,12,FALSE)),"",VLOOKUP(CONCATENATE($A186,"_",AK$2),'Reference data SID'!$B:$M,12,FALSE))</f>
        <v/>
      </c>
      <c r="AL186" s="16" t="str">
        <f>IF(ISERROR(VLOOKUP(CONCATENATE($A186,"_",AL$2),'Reference data SID'!$B:$M,12,FALSE)),"",VLOOKUP(CONCATENATE($A186,"_",AL$2),'Reference data SID'!$B:$M,12,FALSE))</f>
        <v/>
      </c>
      <c r="AM186" s="16" t="str">
        <f>IF(ISERROR(VLOOKUP(CONCATENATE($A186,"_",AM$2),'Reference data SID'!$B:$M,12,FALSE)),"",VLOOKUP(CONCATENATE($A186,"_",AM$2),'Reference data SID'!$B:$M,12,FALSE))</f>
        <v/>
      </c>
      <c r="AN186" s="16" t="str">
        <f>IF(ISERROR(VLOOKUP(CONCATENATE($A186,"_",AN$2),'Reference data SID'!$B:$M,12,FALSE)),"",VLOOKUP(CONCATENATE($A186,"_",AN$2),'Reference data SID'!$B:$M,12,FALSE))</f>
        <v/>
      </c>
      <c r="AO186" s="16" t="str">
        <f>IF(ISERROR(VLOOKUP(CONCATENATE($A186,"_",AO$2),'Reference data SID'!$B:$M,12,FALSE)),"",VLOOKUP(CONCATENATE($A186,"_",AO$2),'Reference data SID'!$B:$M,12,FALSE))</f>
        <v/>
      </c>
      <c r="AP186" s="16" t="str">
        <f>IF(ISERROR(VLOOKUP(CONCATENATE($A186,"_",AP$2),'Reference data SID'!$B:$M,12,FALSE)),"",VLOOKUP(CONCATENATE($A186,"_",AP$2),'Reference data SID'!$B:$M,12,FALSE))</f>
        <v/>
      </c>
      <c r="AQ186" s="16" t="str">
        <f>IF(ISERROR(VLOOKUP(CONCATENATE($A186,"_",AQ$2),'Reference data SID'!$B:$M,12,FALSE)),"",VLOOKUP(CONCATENATE($A186,"_",AQ$2),'Reference data SID'!$B:$M,12,FALSE))</f>
        <v/>
      </c>
      <c r="AR186" s="16" t="str">
        <f>IF(ISERROR(VLOOKUP(CONCATENATE($A186,"_",AR$2),'Reference data SID'!$B:$M,12,FALSE)),"",VLOOKUP(CONCATENATE($A186,"_",AR$2),'Reference data SID'!$B:$M,12,FALSE))</f>
        <v/>
      </c>
      <c r="AS186" s="16" t="str">
        <f>IF(ISERROR(VLOOKUP(CONCATENATE($A186,"_",AS$2),'Reference data SID'!$B:$M,12,FALSE)),"",VLOOKUP(CONCATENATE($A186,"_",AS$2),'Reference data SID'!$B:$M,12,FALSE))</f>
        <v/>
      </c>
      <c r="AT186" s="16" t="str">
        <f>IF(ISERROR(VLOOKUP(CONCATENATE($A186,"_",AT$2),'Reference data SID'!$B:$M,12,FALSE)),"",VLOOKUP(CONCATENATE($A186,"_",AT$2),'Reference data SID'!$B:$M,12,FALSE))</f>
        <v/>
      </c>
    </row>
    <row r="187" spans="1:46" x14ac:dyDescent="0.25">
      <c r="A187">
        <v>183</v>
      </c>
      <c r="B187" s="16" t="str">
        <f>IF(ISERROR(VLOOKUP(CONCATENATE($A187,"_",B$2),'Reference data SID'!$B:$M,12,FALSE)),"",VLOOKUP(CONCATENATE($A187,"_",B$2),'Reference data SID'!$B:$M,12,FALSE))</f>
        <v/>
      </c>
      <c r="C187" s="16" t="str">
        <f>IF(ISERROR(VLOOKUP(CONCATENATE($A187,"_",C$2),'Reference data SID'!$B:$M,12,FALSE)),"",VLOOKUP(CONCATENATE($A187,"_",C$2),'Reference data SID'!$B:$M,12,FALSE))</f>
        <v/>
      </c>
      <c r="D187" s="16" t="str">
        <f>IF(ISERROR(VLOOKUP(CONCATENATE($A187,"_",D$2),'Reference data SID'!$B:$M,12,FALSE)),"",VLOOKUP(CONCATENATE($A187,"_",D$2),'Reference data SID'!$B:$M,12,FALSE))</f>
        <v/>
      </c>
      <c r="E187" s="16" t="str">
        <f>IF(ISERROR(VLOOKUP(CONCATENATE($A187,"_",E$2),'Reference data SID'!$B:$M,12,FALSE)),"",VLOOKUP(CONCATENATE($A187,"_",E$2),'Reference data SID'!$B:$M,12,FALSE))</f>
        <v/>
      </c>
      <c r="F187" s="16" t="str">
        <f>IF(ISERROR(VLOOKUP(CONCATENATE($A187,"_",F$2),'Reference data SID'!$B:$M,12,FALSE)),"",VLOOKUP(CONCATENATE($A187,"_",F$2),'Reference data SID'!$B:$M,12,FALSE))</f>
        <v/>
      </c>
      <c r="G187" s="16" t="str">
        <f>IF(ISERROR(VLOOKUP(CONCATENATE($A187,"_",G$2),'Reference data SID'!$B:$M,12,FALSE)),"",VLOOKUP(CONCATENATE($A187,"_",G$2),'Reference data SID'!$B:$M,12,FALSE))</f>
        <v/>
      </c>
      <c r="H187" s="16" t="str">
        <f>IF(ISERROR(VLOOKUP(CONCATENATE($A187,"_",H$2),'Reference data SID'!$B:$M,12,FALSE)),"",VLOOKUP(CONCATENATE($A187,"_",H$2),'Reference data SID'!$B:$M,12,FALSE))</f>
        <v/>
      </c>
      <c r="I187" s="16" t="str">
        <f>IF(ISERROR(VLOOKUP(CONCATENATE($A187,"_",I$2),'Reference data SID'!$B:$M,12,FALSE)),"",VLOOKUP(CONCATENATE($A187,"_",I$2),'Reference data SID'!$B:$M,12,FALSE))</f>
        <v/>
      </c>
      <c r="J187" s="16" t="str">
        <f>IF(ISERROR(VLOOKUP(CONCATENATE($A187,"_",J$2),'Reference data SID'!$B:$M,12,FALSE)),"",VLOOKUP(CONCATENATE($A187,"_",J$2),'Reference data SID'!$B:$M,12,FALSE))</f>
        <v/>
      </c>
      <c r="K187" s="16" t="str">
        <f>IF(ISERROR(VLOOKUP(CONCATENATE($A187,"_",K$2),'Reference data SID'!$B:$M,12,FALSE)),"",VLOOKUP(CONCATENATE($A187,"_",K$2),'Reference data SID'!$B:$M,12,FALSE))</f>
        <v/>
      </c>
      <c r="L187" s="16" t="str">
        <f>IF(ISERROR(VLOOKUP(CONCATENATE($A187,"_",L$2),'Reference data SID'!$B:$M,12,FALSE)),"",VLOOKUP(CONCATENATE($A187,"_",L$2),'Reference data SID'!$B:$M,12,FALSE))</f>
        <v/>
      </c>
      <c r="M187" s="16" t="str">
        <f>IF(ISERROR(VLOOKUP(CONCATENATE($A187,"_",M$2),'Reference data SID'!$B:$M,12,FALSE)),"",VLOOKUP(CONCATENATE($A187,"_",M$2),'Reference data SID'!$B:$M,12,FALSE))</f>
        <v/>
      </c>
      <c r="N187" s="16" t="str">
        <f>IF(ISERROR(VLOOKUP(CONCATENATE($A187,"_",N$2),'Reference data SID'!$B:$M,12,FALSE)),"",VLOOKUP(CONCATENATE($A187,"_",N$2),'Reference data SID'!$B:$M,12,FALSE))</f>
        <v/>
      </c>
      <c r="O187" s="16" t="str">
        <f>IF(ISERROR(VLOOKUP(CONCATENATE($A187,"_",O$2),'Reference data SID'!$B:$M,12,FALSE)),"",VLOOKUP(CONCATENATE($A187,"_",O$2),'Reference data SID'!$B:$M,12,FALSE))</f>
        <v/>
      </c>
      <c r="P187" s="16" t="str">
        <f>IF(ISERROR(VLOOKUP(CONCATENATE($A187,"_",P$2),'Reference data SID'!$B:$M,12,FALSE)),"",VLOOKUP(CONCATENATE($A187,"_",P$2),'Reference data SID'!$B:$M,12,FALSE))</f>
        <v/>
      </c>
      <c r="Q187" s="16" t="str">
        <f>IF(ISERROR(VLOOKUP(CONCATENATE($A187,"_",Q$2),'Reference data SID'!$B:$M,12,FALSE)),"",VLOOKUP(CONCATENATE($A187,"_",Q$2),'Reference data SID'!$B:$M,12,FALSE))</f>
        <v/>
      </c>
      <c r="R187" s="16" t="str">
        <f>IF(ISERROR(VLOOKUP(CONCATENATE($A187,"_",R$2),'Reference data SID'!$B:$M,12,FALSE)),"",VLOOKUP(CONCATENATE($A187,"_",R$2),'Reference data SID'!$B:$M,12,FALSE))</f>
        <v/>
      </c>
      <c r="S187" s="16" t="str">
        <f>IF(ISERROR(VLOOKUP(CONCATENATE($A187,"_",S$2),'Reference data SID'!$B:$M,12,FALSE)),"",VLOOKUP(CONCATENATE($A187,"_",S$2),'Reference data SID'!$B:$M,12,FALSE))</f>
        <v/>
      </c>
      <c r="T187" s="16" t="str">
        <f>IF(ISERROR(VLOOKUP(CONCATENATE($A187,"_",T$2),'Reference data SID'!$B:$M,12,FALSE)),"",VLOOKUP(CONCATENATE($A187,"_",T$2),'Reference data SID'!$B:$M,12,FALSE))</f>
        <v/>
      </c>
      <c r="U187" s="16" t="str">
        <f>IF(ISERROR(VLOOKUP(CONCATENATE($A187,"_",U$2),'Reference data SID'!$B:$M,12,FALSE)),"",VLOOKUP(CONCATENATE($A187,"_",U$2),'Reference data SID'!$B:$M,12,FALSE))</f>
        <v/>
      </c>
      <c r="V187" s="16" t="str">
        <f>IF(ISERROR(VLOOKUP(CONCATENATE($A187,"_",V$2),'Reference data SID'!$B:$M,12,FALSE)),"",VLOOKUP(CONCATENATE($A187,"_",V$2),'Reference data SID'!$B:$M,12,FALSE))</f>
        <v/>
      </c>
      <c r="W187" s="16" t="str">
        <f>IF(ISERROR(VLOOKUP(CONCATENATE($A187,"_",W$2),'Reference data SID'!$B:$M,12,FALSE)),"",VLOOKUP(CONCATENATE($A187,"_",W$2),'Reference data SID'!$B:$M,12,FALSE))</f>
        <v/>
      </c>
      <c r="X187" s="16" t="str">
        <f>IF(ISERROR(VLOOKUP(CONCATENATE($A187,"_",X$2),'Reference data SID'!$B:$M,12,FALSE)),"",VLOOKUP(CONCATENATE($A187,"_",X$2),'Reference data SID'!$B:$M,12,FALSE))</f>
        <v/>
      </c>
      <c r="Y187" s="16" t="str">
        <f>IF(ISERROR(VLOOKUP(CONCATENATE($A187,"_",Y$2),'Reference data SID'!$B:$M,12,FALSE)),"",VLOOKUP(CONCATENATE($A187,"_",Y$2),'Reference data SID'!$B:$M,12,FALSE))</f>
        <v/>
      </c>
      <c r="Z187" s="16" t="str">
        <f>IF(ISERROR(VLOOKUP(CONCATENATE($A187,"_",Z$2),'Reference data SID'!$B:$M,12,FALSE)),"",VLOOKUP(CONCATENATE($A187,"_",Z$2),'Reference data SID'!$B:$M,12,FALSE))</f>
        <v/>
      </c>
      <c r="AA187" s="16" t="str">
        <f>IF(ISERROR(VLOOKUP(CONCATENATE($A187,"_",AA$2),'Reference data SID'!$B:$M,12,FALSE)),"",VLOOKUP(CONCATENATE($A187,"_",AA$2),'Reference data SID'!$B:$M,12,FALSE))</f>
        <v/>
      </c>
      <c r="AB187" s="16" t="str">
        <f>IF(ISERROR(VLOOKUP(CONCATENATE($A187,"_",AB$2),'Reference data SID'!$B:$M,12,FALSE)),"",VLOOKUP(CONCATENATE($A187,"_",AB$2),'Reference data SID'!$B:$M,12,FALSE))</f>
        <v/>
      </c>
      <c r="AC187" s="16" t="str">
        <f>IF(ISERROR(VLOOKUP(CONCATENATE($A187,"_",AC$2),'Reference data SID'!$B:$M,12,FALSE)),"",VLOOKUP(CONCATENATE($A187,"_",AC$2),'Reference data SID'!$B:$M,12,FALSE))</f>
        <v/>
      </c>
      <c r="AD187" s="16" t="str">
        <f>IF(ISERROR(VLOOKUP(CONCATENATE($A187,"_",AD$2),'Reference data SID'!$B:$M,12,FALSE)),"",VLOOKUP(CONCATENATE($A187,"_",AD$2),'Reference data SID'!$B:$M,12,FALSE))</f>
        <v/>
      </c>
      <c r="AE187" s="16" t="str">
        <f>IF(ISERROR(VLOOKUP(CONCATENATE($A187,"_",AE$2),'Reference data SID'!$B:$M,12,FALSE)),"",VLOOKUP(CONCATENATE($A187,"_",AE$2),'Reference data SID'!$B:$M,12,FALSE))</f>
        <v/>
      </c>
      <c r="AF187" s="16" t="str">
        <f>IF(ISERROR(VLOOKUP(CONCATENATE($A187,"_",AF$2),'Reference data SID'!$B:$M,12,FALSE)),"",VLOOKUP(CONCATENATE($A187,"_",AF$2),'Reference data SID'!$B:$M,12,FALSE))</f>
        <v/>
      </c>
      <c r="AG187" s="16" t="str">
        <f>IF(ISERROR(VLOOKUP(CONCATENATE($A187,"_",AG$2),'Reference data SID'!$B:$M,12,FALSE)),"",VLOOKUP(CONCATENATE($A187,"_",AG$2),'Reference data SID'!$B:$M,12,FALSE))</f>
        <v/>
      </c>
      <c r="AH187" s="16" t="str">
        <f>IF(ISERROR(VLOOKUP(CONCATENATE($A187,"_",AH$2),'Reference data SID'!$B:$M,12,FALSE)),"",VLOOKUP(CONCATENATE($A187,"_",AH$2),'Reference data SID'!$B:$M,12,FALSE))</f>
        <v/>
      </c>
      <c r="AI187" s="16" t="str">
        <f>IF(ISERROR(VLOOKUP(CONCATENATE($A187,"_",AI$2),'Reference data SID'!$B:$M,12,FALSE)),"",VLOOKUP(CONCATENATE($A187,"_",AI$2),'Reference data SID'!$B:$M,12,FALSE))</f>
        <v/>
      </c>
      <c r="AJ187" s="16" t="str">
        <f>IF(ISERROR(VLOOKUP(CONCATENATE($A187,"_",AJ$2),'Reference data SID'!$B:$M,12,FALSE)),"",VLOOKUP(CONCATENATE($A187,"_",AJ$2),'Reference data SID'!$B:$M,12,FALSE))</f>
        <v/>
      </c>
      <c r="AK187" s="16" t="str">
        <f>IF(ISERROR(VLOOKUP(CONCATENATE($A187,"_",AK$2),'Reference data SID'!$B:$M,12,FALSE)),"",VLOOKUP(CONCATENATE($A187,"_",AK$2),'Reference data SID'!$B:$M,12,FALSE))</f>
        <v/>
      </c>
      <c r="AL187" s="16" t="str">
        <f>IF(ISERROR(VLOOKUP(CONCATENATE($A187,"_",AL$2),'Reference data SID'!$B:$M,12,FALSE)),"",VLOOKUP(CONCATENATE($A187,"_",AL$2),'Reference data SID'!$B:$M,12,FALSE))</f>
        <v/>
      </c>
      <c r="AM187" s="16" t="str">
        <f>IF(ISERROR(VLOOKUP(CONCATENATE($A187,"_",AM$2),'Reference data SID'!$B:$M,12,FALSE)),"",VLOOKUP(CONCATENATE($A187,"_",AM$2),'Reference data SID'!$B:$M,12,FALSE))</f>
        <v/>
      </c>
      <c r="AN187" s="16" t="str">
        <f>IF(ISERROR(VLOOKUP(CONCATENATE($A187,"_",AN$2),'Reference data SID'!$B:$M,12,FALSE)),"",VLOOKUP(CONCATENATE($A187,"_",AN$2),'Reference data SID'!$B:$M,12,FALSE))</f>
        <v/>
      </c>
      <c r="AO187" s="16" t="str">
        <f>IF(ISERROR(VLOOKUP(CONCATENATE($A187,"_",AO$2),'Reference data SID'!$B:$M,12,FALSE)),"",VLOOKUP(CONCATENATE($A187,"_",AO$2),'Reference data SID'!$B:$M,12,FALSE))</f>
        <v/>
      </c>
      <c r="AP187" s="16" t="str">
        <f>IF(ISERROR(VLOOKUP(CONCATENATE($A187,"_",AP$2),'Reference data SID'!$B:$M,12,FALSE)),"",VLOOKUP(CONCATENATE($A187,"_",AP$2),'Reference data SID'!$B:$M,12,FALSE))</f>
        <v/>
      </c>
      <c r="AQ187" s="16" t="str">
        <f>IF(ISERROR(VLOOKUP(CONCATENATE($A187,"_",AQ$2),'Reference data SID'!$B:$M,12,FALSE)),"",VLOOKUP(CONCATENATE($A187,"_",AQ$2),'Reference data SID'!$B:$M,12,FALSE))</f>
        <v/>
      </c>
      <c r="AR187" s="16" t="str">
        <f>IF(ISERROR(VLOOKUP(CONCATENATE($A187,"_",AR$2),'Reference data SID'!$B:$M,12,FALSE)),"",VLOOKUP(CONCATENATE($A187,"_",AR$2),'Reference data SID'!$B:$M,12,FALSE))</f>
        <v/>
      </c>
      <c r="AS187" s="16" t="str">
        <f>IF(ISERROR(VLOOKUP(CONCATENATE($A187,"_",AS$2),'Reference data SID'!$B:$M,12,FALSE)),"",VLOOKUP(CONCATENATE($A187,"_",AS$2),'Reference data SID'!$B:$M,12,FALSE))</f>
        <v/>
      </c>
      <c r="AT187" s="16" t="str">
        <f>IF(ISERROR(VLOOKUP(CONCATENATE($A187,"_",AT$2),'Reference data SID'!$B:$M,12,FALSE)),"",VLOOKUP(CONCATENATE($A187,"_",AT$2),'Reference data SID'!$B:$M,12,FALSE))</f>
        <v/>
      </c>
    </row>
    <row r="188" spans="1:46" x14ac:dyDescent="0.25">
      <c r="A188">
        <v>184</v>
      </c>
      <c r="B188" s="16" t="str">
        <f>IF(ISERROR(VLOOKUP(CONCATENATE($A188,"_",B$2),'Reference data SID'!$B:$M,12,FALSE)),"",VLOOKUP(CONCATENATE($A188,"_",B$2),'Reference data SID'!$B:$M,12,FALSE))</f>
        <v/>
      </c>
      <c r="C188" s="16" t="str">
        <f>IF(ISERROR(VLOOKUP(CONCATENATE($A188,"_",C$2),'Reference data SID'!$B:$M,12,FALSE)),"",VLOOKUP(CONCATENATE($A188,"_",C$2),'Reference data SID'!$B:$M,12,FALSE))</f>
        <v/>
      </c>
      <c r="D188" s="16" t="str">
        <f>IF(ISERROR(VLOOKUP(CONCATENATE($A188,"_",D$2),'Reference data SID'!$B:$M,12,FALSE)),"",VLOOKUP(CONCATENATE($A188,"_",D$2),'Reference data SID'!$B:$M,12,FALSE))</f>
        <v/>
      </c>
      <c r="E188" s="16" t="str">
        <f>IF(ISERROR(VLOOKUP(CONCATENATE($A188,"_",E$2),'Reference data SID'!$B:$M,12,FALSE)),"",VLOOKUP(CONCATENATE($A188,"_",E$2),'Reference data SID'!$B:$M,12,FALSE))</f>
        <v/>
      </c>
      <c r="F188" s="16" t="str">
        <f>IF(ISERROR(VLOOKUP(CONCATENATE($A188,"_",F$2),'Reference data SID'!$B:$M,12,FALSE)),"",VLOOKUP(CONCATENATE($A188,"_",F$2),'Reference data SID'!$B:$M,12,FALSE))</f>
        <v/>
      </c>
      <c r="G188" s="16" t="str">
        <f>IF(ISERROR(VLOOKUP(CONCATENATE($A188,"_",G$2),'Reference data SID'!$B:$M,12,FALSE)),"",VLOOKUP(CONCATENATE($A188,"_",G$2),'Reference data SID'!$B:$M,12,FALSE))</f>
        <v/>
      </c>
      <c r="H188" s="16" t="str">
        <f>IF(ISERROR(VLOOKUP(CONCATENATE($A188,"_",H$2),'Reference data SID'!$B:$M,12,FALSE)),"",VLOOKUP(CONCATENATE($A188,"_",H$2),'Reference data SID'!$B:$M,12,FALSE))</f>
        <v/>
      </c>
      <c r="I188" s="16" t="str">
        <f>IF(ISERROR(VLOOKUP(CONCATENATE($A188,"_",I$2),'Reference data SID'!$B:$M,12,FALSE)),"",VLOOKUP(CONCATENATE($A188,"_",I$2),'Reference data SID'!$B:$M,12,FALSE))</f>
        <v/>
      </c>
      <c r="J188" s="16" t="str">
        <f>IF(ISERROR(VLOOKUP(CONCATENATE($A188,"_",J$2),'Reference data SID'!$B:$M,12,FALSE)),"",VLOOKUP(CONCATENATE($A188,"_",J$2),'Reference data SID'!$B:$M,12,FALSE))</f>
        <v/>
      </c>
      <c r="K188" s="16" t="str">
        <f>IF(ISERROR(VLOOKUP(CONCATENATE($A188,"_",K$2),'Reference data SID'!$B:$M,12,FALSE)),"",VLOOKUP(CONCATENATE($A188,"_",K$2),'Reference data SID'!$B:$M,12,FALSE))</f>
        <v/>
      </c>
      <c r="L188" s="16" t="str">
        <f>IF(ISERROR(VLOOKUP(CONCATENATE($A188,"_",L$2),'Reference data SID'!$B:$M,12,FALSE)),"",VLOOKUP(CONCATENATE($A188,"_",L$2),'Reference data SID'!$B:$M,12,FALSE))</f>
        <v/>
      </c>
      <c r="M188" s="16" t="str">
        <f>IF(ISERROR(VLOOKUP(CONCATENATE($A188,"_",M$2),'Reference data SID'!$B:$M,12,FALSE)),"",VLOOKUP(CONCATENATE($A188,"_",M$2),'Reference data SID'!$B:$M,12,FALSE))</f>
        <v/>
      </c>
      <c r="N188" s="16" t="str">
        <f>IF(ISERROR(VLOOKUP(CONCATENATE($A188,"_",N$2),'Reference data SID'!$B:$M,12,FALSE)),"",VLOOKUP(CONCATENATE($A188,"_",N$2),'Reference data SID'!$B:$M,12,FALSE))</f>
        <v/>
      </c>
      <c r="O188" s="16" t="str">
        <f>IF(ISERROR(VLOOKUP(CONCATENATE($A188,"_",O$2),'Reference data SID'!$B:$M,12,FALSE)),"",VLOOKUP(CONCATENATE($A188,"_",O$2),'Reference data SID'!$B:$M,12,FALSE))</f>
        <v/>
      </c>
      <c r="P188" s="16" t="str">
        <f>IF(ISERROR(VLOOKUP(CONCATENATE($A188,"_",P$2),'Reference data SID'!$B:$M,12,FALSE)),"",VLOOKUP(CONCATENATE($A188,"_",P$2),'Reference data SID'!$B:$M,12,FALSE))</f>
        <v/>
      </c>
      <c r="Q188" s="16" t="str">
        <f>IF(ISERROR(VLOOKUP(CONCATENATE($A188,"_",Q$2),'Reference data SID'!$B:$M,12,FALSE)),"",VLOOKUP(CONCATENATE($A188,"_",Q$2),'Reference data SID'!$B:$M,12,FALSE))</f>
        <v/>
      </c>
      <c r="R188" s="16" t="str">
        <f>IF(ISERROR(VLOOKUP(CONCATENATE($A188,"_",R$2),'Reference data SID'!$B:$M,12,FALSE)),"",VLOOKUP(CONCATENATE($A188,"_",R$2),'Reference data SID'!$B:$M,12,FALSE))</f>
        <v/>
      </c>
      <c r="S188" s="16" t="str">
        <f>IF(ISERROR(VLOOKUP(CONCATENATE($A188,"_",S$2),'Reference data SID'!$B:$M,12,FALSE)),"",VLOOKUP(CONCATENATE($A188,"_",S$2),'Reference data SID'!$B:$M,12,FALSE))</f>
        <v/>
      </c>
      <c r="T188" s="16" t="str">
        <f>IF(ISERROR(VLOOKUP(CONCATENATE($A188,"_",T$2),'Reference data SID'!$B:$M,12,FALSE)),"",VLOOKUP(CONCATENATE($A188,"_",T$2),'Reference data SID'!$B:$M,12,FALSE))</f>
        <v/>
      </c>
      <c r="U188" s="16" t="str">
        <f>IF(ISERROR(VLOOKUP(CONCATENATE($A188,"_",U$2),'Reference data SID'!$B:$M,12,FALSE)),"",VLOOKUP(CONCATENATE($A188,"_",U$2),'Reference data SID'!$B:$M,12,FALSE))</f>
        <v/>
      </c>
      <c r="V188" s="16" t="str">
        <f>IF(ISERROR(VLOOKUP(CONCATENATE($A188,"_",V$2),'Reference data SID'!$B:$M,12,FALSE)),"",VLOOKUP(CONCATENATE($A188,"_",V$2),'Reference data SID'!$B:$M,12,FALSE))</f>
        <v/>
      </c>
      <c r="W188" s="16" t="str">
        <f>IF(ISERROR(VLOOKUP(CONCATENATE($A188,"_",W$2),'Reference data SID'!$B:$M,12,FALSE)),"",VLOOKUP(CONCATENATE($A188,"_",W$2),'Reference data SID'!$B:$M,12,FALSE))</f>
        <v/>
      </c>
      <c r="X188" s="16" t="str">
        <f>IF(ISERROR(VLOOKUP(CONCATENATE($A188,"_",X$2),'Reference data SID'!$B:$M,12,FALSE)),"",VLOOKUP(CONCATENATE($A188,"_",X$2),'Reference data SID'!$B:$M,12,FALSE))</f>
        <v/>
      </c>
      <c r="Y188" s="16" t="str">
        <f>IF(ISERROR(VLOOKUP(CONCATENATE($A188,"_",Y$2),'Reference data SID'!$B:$M,12,FALSE)),"",VLOOKUP(CONCATENATE($A188,"_",Y$2),'Reference data SID'!$B:$M,12,FALSE))</f>
        <v/>
      </c>
      <c r="Z188" s="16" t="str">
        <f>IF(ISERROR(VLOOKUP(CONCATENATE($A188,"_",Z$2),'Reference data SID'!$B:$M,12,FALSE)),"",VLOOKUP(CONCATENATE($A188,"_",Z$2),'Reference data SID'!$B:$M,12,FALSE))</f>
        <v/>
      </c>
      <c r="AA188" s="16" t="str">
        <f>IF(ISERROR(VLOOKUP(CONCATENATE($A188,"_",AA$2),'Reference data SID'!$B:$M,12,FALSE)),"",VLOOKUP(CONCATENATE($A188,"_",AA$2),'Reference data SID'!$B:$M,12,FALSE))</f>
        <v/>
      </c>
      <c r="AB188" s="16" t="str">
        <f>IF(ISERROR(VLOOKUP(CONCATENATE($A188,"_",AB$2),'Reference data SID'!$B:$M,12,FALSE)),"",VLOOKUP(CONCATENATE($A188,"_",AB$2),'Reference data SID'!$B:$M,12,FALSE))</f>
        <v/>
      </c>
      <c r="AC188" s="16" t="str">
        <f>IF(ISERROR(VLOOKUP(CONCATENATE($A188,"_",AC$2),'Reference data SID'!$B:$M,12,FALSE)),"",VLOOKUP(CONCATENATE($A188,"_",AC$2),'Reference data SID'!$B:$M,12,FALSE))</f>
        <v/>
      </c>
      <c r="AD188" s="16" t="str">
        <f>IF(ISERROR(VLOOKUP(CONCATENATE($A188,"_",AD$2),'Reference data SID'!$B:$M,12,FALSE)),"",VLOOKUP(CONCATENATE($A188,"_",AD$2),'Reference data SID'!$B:$M,12,FALSE))</f>
        <v/>
      </c>
      <c r="AE188" s="16" t="str">
        <f>IF(ISERROR(VLOOKUP(CONCATENATE($A188,"_",AE$2),'Reference data SID'!$B:$M,12,FALSE)),"",VLOOKUP(CONCATENATE($A188,"_",AE$2),'Reference data SID'!$B:$M,12,FALSE))</f>
        <v/>
      </c>
      <c r="AF188" s="16" t="str">
        <f>IF(ISERROR(VLOOKUP(CONCATENATE($A188,"_",AF$2),'Reference data SID'!$B:$M,12,FALSE)),"",VLOOKUP(CONCATENATE($A188,"_",AF$2),'Reference data SID'!$B:$M,12,FALSE))</f>
        <v/>
      </c>
      <c r="AG188" s="16" t="str">
        <f>IF(ISERROR(VLOOKUP(CONCATENATE($A188,"_",AG$2),'Reference data SID'!$B:$M,12,FALSE)),"",VLOOKUP(CONCATENATE($A188,"_",AG$2),'Reference data SID'!$B:$M,12,FALSE))</f>
        <v/>
      </c>
      <c r="AH188" s="16" t="str">
        <f>IF(ISERROR(VLOOKUP(CONCATENATE($A188,"_",AH$2),'Reference data SID'!$B:$M,12,FALSE)),"",VLOOKUP(CONCATENATE($A188,"_",AH$2),'Reference data SID'!$B:$M,12,FALSE))</f>
        <v/>
      </c>
      <c r="AI188" s="16" t="str">
        <f>IF(ISERROR(VLOOKUP(CONCATENATE($A188,"_",AI$2),'Reference data SID'!$B:$M,12,FALSE)),"",VLOOKUP(CONCATENATE($A188,"_",AI$2),'Reference data SID'!$B:$M,12,FALSE))</f>
        <v/>
      </c>
      <c r="AJ188" s="16" t="str">
        <f>IF(ISERROR(VLOOKUP(CONCATENATE($A188,"_",AJ$2),'Reference data SID'!$B:$M,12,FALSE)),"",VLOOKUP(CONCATENATE($A188,"_",AJ$2),'Reference data SID'!$B:$M,12,FALSE))</f>
        <v/>
      </c>
      <c r="AK188" s="16" t="str">
        <f>IF(ISERROR(VLOOKUP(CONCATENATE($A188,"_",AK$2),'Reference data SID'!$B:$M,12,FALSE)),"",VLOOKUP(CONCATENATE($A188,"_",AK$2),'Reference data SID'!$B:$M,12,FALSE))</f>
        <v/>
      </c>
      <c r="AL188" s="16" t="str">
        <f>IF(ISERROR(VLOOKUP(CONCATENATE($A188,"_",AL$2),'Reference data SID'!$B:$M,12,FALSE)),"",VLOOKUP(CONCATENATE($A188,"_",AL$2),'Reference data SID'!$B:$M,12,FALSE))</f>
        <v/>
      </c>
      <c r="AM188" s="16" t="str">
        <f>IF(ISERROR(VLOOKUP(CONCATENATE($A188,"_",AM$2),'Reference data SID'!$B:$M,12,FALSE)),"",VLOOKUP(CONCATENATE($A188,"_",AM$2),'Reference data SID'!$B:$M,12,FALSE))</f>
        <v/>
      </c>
      <c r="AN188" s="16" t="str">
        <f>IF(ISERROR(VLOOKUP(CONCATENATE($A188,"_",AN$2),'Reference data SID'!$B:$M,12,FALSE)),"",VLOOKUP(CONCATENATE($A188,"_",AN$2),'Reference data SID'!$B:$M,12,FALSE))</f>
        <v/>
      </c>
      <c r="AO188" s="16" t="str">
        <f>IF(ISERROR(VLOOKUP(CONCATENATE($A188,"_",AO$2),'Reference data SID'!$B:$M,12,FALSE)),"",VLOOKUP(CONCATENATE($A188,"_",AO$2),'Reference data SID'!$B:$M,12,FALSE))</f>
        <v/>
      </c>
      <c r="AP188" s="16" t="str">
        <f>IF(ISERROR(VLOOKUP(CONCATENATE($A188,"_",AP$2),'Reference data SID'!$B:$M,12,FALSE)),"",VLOOKUP(CONCATENATE($A188,"_",AP$2),'Reference data SID'!$B:$M,12,FALSE))</f>
        <v/>
      </c>
      <c r="AQ188" s="16" t="str">
        <f>IF(ISERROR(VLOOKUP(CONCATENATE($A188,"_",AQ$2),'Reference data SID'!$B:$M,12,FALSE)),"",VLOOKUP(CONCATENATE($A188,"_",AQ$2),'Reference data SID'!$B:$M,12,FALSE))</f>
        <v/>
      </c>
      <c r="AR188" s="16" t="str">
        <f>IF(ISERROR(VLOOKUP(CONCATENATE($A188,"_",AR$2),'Reference data SID'!$B:$M,12,FALSE)),"",VLOOKUP(CONCATENATE($A188,"_",AR$2),'Reference data SID'!$B:$M,12,FALSE))</f>
        <v/>
      </c>
      <c r="AS188" s="16" t="str">
        <f>IF(ISERROR(VLOOKUP(CONCATENATE($A188,"_",AS$2),'Reference data SID'!$B:$M,12,FALSE)),"",VLOOKUP(CONCATENATE($A188,"_",AS$2),'Reference data SID'!$B:$M,12,FALSE))</f>
        <v/>
      </c>
      <c r="AT188" s="16" t="str">
        <f>IF(ISERROR(VLOOKUP(CONCATENATE($A188,"_",AT$2),'Reference data SID'!$B:$M,12,FALSE)),"",VLOOKUP(CONCATENATE($A188,"_",AT$2),'Reference data SID'!$B:$M,12,FALSE))</f>
        <v/>
      </c>
    </row>
    <row r="189" spans="1:46" x14ac:dyDescent="0.25">
      <c r="A189">
        <v>185</v>
      </c>
      <c r="B189" s="16" t="str">
        <f>IF(ISERROR(VLOOKUP(CONCATENATE($A189,"_",B$2),'Reference data SID'!$B:$M,12,FALSE)),"",VLOOKUP(CONCATENATE($A189,"_",B$2),'Reference data SID'!$B:$M,12,FALSE))</f>
        <v/>
      </c>
      <c r="C189" s="16" t="str">
        <f>IF(ISERROR(VLOOKUP(CONCATENATE($A189,"_",C$2),'Reference data SID'!$B:$M,12,FALSE)),"",VLOOKUP(CONCATENATE($A189,"_",C$2),'Reference data SID'!$B:$M,12,FALSE))</f>
        <v/>
      </c>
      <c r="D189" s="16" t="str">
        <f>IF(ISERROR(VLOOKUP(CONCATENATE($A189,"_",D$2),'Reference data SID'!$B:$M,12,FALSE)),"",VLOOKUP(CONCATENATE($A189,"_",D$2),'Reference data SID'!$B:$M,12,FALSE))</f>
        <v/>
      </c>
      <c r="E189" s="16" t="str">
        <f>IF(ISERROR(VLOOKUP(CONCATENATE($A189,"_",E$2),'Reference data SID'!$B:$M,12,FALSE)),"",VLOOKUP(CONCATENATE($A189,"_",E$2),'Reference data SID'!$B:$M,12,FALSE))</f>
        <v/>
      </c>
      <c r="F189" s="16" t="str">
        <f>IF(ISERROR(VLOOKUP(CONCATENATE($A189,"_",F$2),'Reference data SID'!$B:$M,12,FALSE)),"",VLOOKUP(CONCATENATE($A189,"_",F$2),'Reference data SID'!$B:$M,12,FALSE))</f>
        <v/>
      </c>
      <c r="G189" s="16" t="str">
        <f>IF(ISERROR(VLOOKUP(CONCATENATE($A189,"_",G$2),'Reference data SID'!$B:$M,12,FALSE)),"",VLOOKUP(CONCATENATE($A189,"_",G$2),'Reference data SID'!$B:$M,12,FALSE))</f>
        <v/>
      </c>
      <c r="H189" s="16" t="str">
        <f>IF(ISERROR(VLOOKUP(CONCATENATE($A189,"_",H$2),'Reference data SID'!$B:$M,12,FALSE)),"",VLOOKUP(CONCATENATE($A189,"_",H$2),'Reference data SID'!$B:$M,12,FALSE))</f>
        <v/>
      </c>
      <c r="I189" s="16" t="str">
        <f>IF(ISERROR(VLOOKUP(CONCATENATE($A189,"_",I$2),'Reference data SID'!$B:$M,12,FALSE)),"",VLOOKUP(CONCATENATE($A189,"_",I$2),'Reference data SID'!$B:$M,12,FALSE))</f>
        <v/>
      </c>
      <c r="J189" s="16" t="str">
        <f>IF(ISERROR(VLOOKUP(CONCATENATE($A189,"_",J$2),'Reference data SID'!$B:$M,12,FALSE)),"",VLOOKUP(CONCATENATE($A189,"_",J$2),'Reference data SID'!$B:$M,12,FALSE))</f>
        <v/>
      </c>
      <c r="K189" s="16" t="str">
        <f>IF(ISERROR(VLOOKUP(CONCATENATE($A189,"_",K$2),'Reference data SID'!$B:$M,12,FALSE)),"",VLOOKUP(CONCATENATE($A189,"_",K$2),'Reference data SID'!$B:$M,12,FALSE))</f>
        <v/>
      </c>
      <c r="L189" s="16" t="str">
        <f>IF(ISERROR(VLOOKUP(CONCATENATE($A189,"_",L$2),'Reference data SID'!$B:$M,12,FALSE)),"",VLOOKUP(CONCATENATE($A189,"_",L$2),'Reference data SID'!$B:$M,12,FALSE))</f>
        <v/>
      </c>
      <c r="M189" s="16" t="str">
        <f>IF(ISERROR(VLOOKUP(CONCATENATE($A189,"_",M$2),'Reference data SID'!$B:$M,12,FALSE)),"",VLOOKUP(CONCATENATE($A189,"_",M$2),'Reference data SID'!$B:$M,12,FALSE))</f>
        <v/>
      </c>
      <c r="N189" s="16" t="str">
        <f>IF(ISERROR(VLOOKUP(CONCATENATE($A189,"_",N$2),'Reference data SID'!$B:$M,12,FALSE)),"",VLOOKUP(CONCATENATE($A189,"_",N$2),'Reference data SID'!$B:$M,12,FALSE))</f>
        <v/>
      </c>
      <c r="O189" s="16" t="str">
        <f>IF(ISERROR(VLOOKUP(CONCATENATE($A189,"_",O$2),'Reference data SID'!$B:$M,12,FALSE)),"",VLOOKUP(CONCATENATE($A189,"_",O$2),'Reference data SID'!$B:$M,12,FALSE))</f>
        <v/>
      </c>
      <c r="P189" s="16" t="str">
        <f>IF(ISERROR(VLOOKUP(CONCATENATE($A189,"_",P$2),'Reference data SID'!$B:$M,12,FALSE)),"",VLOOKUP(CONCATENATE($A189,"_",P$2),'Reference data SID'!$B:$M,12,FALSE))</f>
        <v/>
      </c>
      <c r="Q189" s="16" t="str">
        <f>IF(ISERROR(VLOOKUP(CONCATENATE($A189,"_",Q$2),'Reference data SID'!$B:$M,12,FALSE)),"",VLOOKUP(CONCATENATE($A189,"_",Q$2),'Reference data SID'!$B:$M,12,FALSE))</f>
        <v/>
      </c>
      <c r="R189" s="16" t="str">
        <f>IF(ISERROR(VLOOKUP(CONCATENATE($A189,"_",R$2),'Reference data SID'!$B:$M,12,FALSE)),"",VLOOKUP(CONCATENATE($A189,"_",R$2),'Reference data SID'!$B:$M,12,FALSE))</f>
        <v/>
      </c>
      <c r="S189" s="16" t="str">
        <f>IF(ISERROR(VLOOKUP(CONCATENATE($A189,"_",S$2),'Reference data SID'!$B:$M,12,FALSE)),"",VLOOKUP(CONCATENATE($A189,"_",S$2),'Reference data SID'!$B:$M,12,FALSE))</f>
        <v/>
      </c>
      <c r="T189" s="16" t="str">
        <f>IF(ISERROR(VLOOKUP(CONCATENATE($A189,"_",T$2),'Reference data SID'!$B:$M,12,FALSE)),"",VLOOKUP(CONCATENATE($A189,"_",T$2),'Reference data SID'!$B:$M,12,FALSE))</f>
        <v/>
      </c>
      <c r="U189" s="16" t="str">
        <f>IF(ISERROR(VLOOKUP(CONCATENATE($A189,"_",U$2),'Reference data SID'!$B:$M,12,FALSE)),"",VLOOKUP(CONCATENATE($A189,"_",U$2),'Reference data SID'!$B:$M,12,FALSE))</f>
        <v/>
      </c>
      <c r="V189" s="16" t="str">
        <f>IF(ISERROR(VLOOKUP(CONCATENATE($A189,"_",V$2),'Reference data SID'!$B:$M,12,FALSE)),"",VLOOKUP(CONCATENATE($A189,"_",V$2),'Reference data SID'!$B:$M,12,FALSE))</f>
        <v/>
      </c>
      <c r="W189" s="16" t="str">
        <f>IF(ISERROR(VLOOKUP(CONCATENATE($A189,"_",W$2),'Reference data SID'!$B:$M,12,FALSE)),"",VLOOKUP(CONCATENATE($A189,"_",W$2),'Reference data SID'!$B:$M,12,FALSE))</f>
        <v/>
      </c>
      <c r="X189" s="16" t="str">
        <f>IF(ISERROR(VLOOKUP(CONCATENATE($A189,"_",X$2),'Reference data SID'!$B:$M,12,FALSE)),"",VLOOKUP(CONCATENATE($A189,"_",X$2),'Reference data SID'!$B:$M,12,FALSE))</f>
        <v/>
      </c>
      <c r="Y189" s="16" t="str">
        <f>IF(ISERROR(VLOOKUP(CONCATENATE($A189,"_",Y$2),'Reference data SID'!$B:$M,12,FALSE)),"",VLOOKUP(CONCATENATE($A189,"_",Y$2),'Reference data SID'!$B:$M,12,FALSE))</f>
        <v/>
      </c>
      <c r="Z189" s="16" t="str">
        <f>IF(ISERROR(VLOOKUP(CONCATENATE($A189,"_",Z$2),'Reference data SID'!$B:$M,12,FALSE)),"",VLOOKUP(CONCATENATE($A189,"_",Z$2),'Reference data SID'!$B:$M,12,FALSE))</f>
        <v/>
      </c>
      <c r="AA189" s="16" t="str">
        <f>IF(ISERROR(VLOOKUP(CONCATENATE($A189,"_",AA$2),'Reference data SID'!$B:$M,12,FALSE)),"",VLOOKUP(CONCATENATE($A189,"_",AA$2),'Reference data SID'!$B:$M,12,FALSE))</f>
        <v/>
      </c>
      <c r="AB189" s="16" t="str">
        <f>IF(ISERROR(VLOOKUP(CONCATENATE($A189,"_",AB$2),'Reference data SID'!$B:$M,12,FALSE)),"",VLOOKUP(CONCATENATE($A189,"_",AB$2),'Reference data SID'!$B:$M,12,FALSE))</f>
        <v/>
      </c>
      <c r="AC189" s="16" t="str">
        <f>IF(ISERROR(VLOOKUP(CONCATENATE($A189,"_",AC$2),'Reference data SID'!$B:$M,12,FALSE)),"",VLOOKUP(CONCATENATE($A189,"_",AC$2),'Reference data SID'!$B:$M,12,FALSE))</f>
        <v/>
      </c>
      <c r="AD189" s="16" t="str">
        <f>IF(ISERROR(VLOOKUP(CONCATENATE($A189,"_",AD$2),'Reference data SID'!$B:$M,12,FALSE)),"",VLOOKUP(CONCATENATE($A189,"_",AD$2),'Reference data SID'!$B:$M,12,FALSE))</f>
        <v/>
      </c>
      <c r="AE189" s="16" t="str">
        <f>IF(ISERROR(VLOOKUP(CONCATENATE($A189,"_",AE$2),'Reference data SID'!$B:$M,12,FALSE)),"",VLOOKUP(CONCATENATE($A189,"_",AE$2),'Reference data SID'!$B:$M,12,FALSE))</f>
        <v/>
      </c>
      <c r="AF189" s="16" t="str">
        <f>IF(ISERROR(VLOOKUP(CONCATENATE($A189,"_",AF$2),'Reference data SID'!$B:$M,12,FALSE)),"",VLOOKUP(CONCATENATE($A189,"_",AF$2),'Reference data SID'!$B:$M,12,FALSE))</f>
        <v/>
      </c>
      <c r="AG189" s="16" t="str">
        <f>IF(ISERROR(VLOOKUP(CONCATENATE($A189,"_",AG$2),'Reference data SID'!$B:$M,12,FALSE)),"",VLOOKUP(CONCATENATE($A189,"_",AG$2),'Reference data SID'!$B:$M,12,FALSE))</f>
        <v/>
      </c>
      <c r="AH189" s="16" t="str">
        <f>IF(ISERROR(VLOOKUP(CONCATENATE($A189,"_",AH$2),'Reference data SID'!$B:$M,12,FALSE)),"",VLOOKUP(CONCATENATE($A189,"_",AH$2),'Reference data SID'!$B:$M,12,FALSE))</f>
        <v/>
      </c>
      <c r="AI189" s="16" t="str">
        <f>IF(ISERROR(VLOOKUP(CONCATENATE($A189,"_",AI$2),'Reference data SID'!$B:$M,12,FALSE)),"",VLOOKUP(CONCATENATE($A189,"_",AI$2),'Reference data SID'!$B:$M,12,FALSE))</f>
        <v/>
      </c>
      <c r="AJ189" s="16" t="str">
        <f>IF(ISERROR(VLOOKUP(CONCATENATE($A189,"_",AJ$2),'Reference data SID'!$B:$M,12,FALSE)),"",VLOOKUP(CONCATENATE($A189,"_",AJ$2),'Reference data SID'!$B:$M,12,FALSE))</f>
        <v/>
      </c>
      <c r="AK189" s="16" t="str">
        <f>IF(ISERROR(VLOOKUP(CONCATENATE($A189,"_",AK$2),'Reference data SID'!$B:$M,12,FALSE)),"",VLOOKUP(CONCATENATE($A189,"_",AK$2),'Reference data SID'!$B:$M,12,FALSE))</f>
        <v/>
      </c>
      <c r="AL189" s="16" t="str">
        <f>IF(ISERROR(VLOOKUP(CONCATENATE($A189,"_",AL$2),'Reference data SID'!$B:$M,12,FALSE)),"",VLOOKUP(CONCATENATE($A189,"_",AL$2),'Reference data SID'!$B:$M,12,FALSE))</f>
        <v/>
      </c>
      <c r="AM189" s="16" t="str">
        <f>IF(ISERROR(VLOOKUP(CONCATENATE($A189,"_",AM$2),'Reference data SID'!$B:$M,12,FALSE)),"",VLOOKUP(CONCATENATE($A189,"_",AM$2),'Reference data SID'!$B:$M,12,FALSE))</f>
        <v/>
      </c>
      <c r="AN189" s="16" t="str">
        <f>IF(ISERROR(VLOOKUP(CONCATENATE($A189,"_",AN$2),'Reference data SID'!$B:$M,12,FALSE)),"",VLOOKUP(CONCATENATE($A189,"_",AN$2),'Reference data SID'!$B:$M,12,FALSE))</f>
        <v/>
      </c>
      <c r="AO189" s="16" t="str">
        <f>IF(ISERROR(VLOOKUP(CONCATENATE($A189,"_",AO$2),'Reference data SID'!$B:$M,12,FALSE)),"",VLOOKUP(CONCATENATE($A189,"_",AO$2),'Reference data SID'!$B:$M,12,FALSE))</f>
        <v/>
      </c>
      <c r="AP189" s="16" t="str">
        <f>IF(ISERROR(VLOOKUP(CONCATENATE($A189,"_",AP$2),'Reference data SID'!$B:$M,12,FALSE)),"",VLOOKUP(CONCATENATE($A189,"_",AP$2),'Reference data SID'!$B:$M,12,FALSE))</f>
        <v/>
      </c>
      <c r="AQ189" s="16" t="str">
        <f>IF(ISERROR(VLOOKUP(CONCATENATE($A189,"_",AQ$2),'Reference data SID'!$B:$M,12,FALSE)),"",VLOOKUP(CONCATENATE($A189,"_",AQ$2),'Reference data SID'!$B:$M,12,FALSE))</f>
        <v/>
      </c>
      <c r="AR189" s="16" t="str">
        <f>IF(ISERROR(VLOOKUP(CONCATENATE($A189,"_",AR$2),'Reference data SID'!$B:$M,12,FALSE)),"",VLOOKUP(CONCATENATE($A189,"_",AR$2),'Reference data SID'!$B:$M,12,FALSE))</f>
        <v/>
      </c>
      <c r="AS189" s="16" t="str">
        <f>IF(ISERROR(VLOOKUP(CONCATENATE($A189,"_",AS$2),'Reference data SID'!$B:$M,12,FALSE)),"",VLOOKUP(CONCATENATE($A189,"_",AS$2),'Reference data SID'!$B:$M,12,FALSE))</f>
        <v/>
      </c>
      <c r="AT189" s="16" t="str">
        <f>IF(ISERROR(VLOOKUP(CONCATENATE($A189,"_",AT$2),'Reference data SID'!$B:$M,12,FALSE)),"",VLOOKUP(CONCATENATE($A189,"_",AT$2),'Reference data SID'!$B:$M,12,FALSE))</f>
        <v/>
      </c>
    </row>
    <row r="190" spans="1:46" x14ac:dyDescent="0.25">
      <c r="A190">
        <v>186</v>
      </c>
      <c r="B190" s="16" t="str">
        <f>IF(ISERROR(VLOOKUP(CONCATENATE($A190,"_",B$2),'Reference data SID'!$B:$M,12,FALSE)),"",VLOOKUP(CONCATENATE($A190,"_",B$2),'Reference data SID'!$B:$M,12,FALSE))</f>
        <v/>
      </c>
      <c r="C190" s="16" t="str">
        <f>IF(ISERROR(VLOOKUP(CONCATENATE($A190,"_",C$2),'Reference data SID'!$B:$M,12,FALSE)),"",VLOOKUP(CONCATENATE($A190,"_",C$2),'Reference data SID'!$B:$M,12,FALSE))</f>
        <v/>
      </c>
      <c r="D190" s="16" t="str">
        <f>IF(ISERROR(VLOOKUP(CONCATENATE($A190,"_",D$2),'Reference data SID'!$B:$M,12,FALSE)),"",VLOOKUP(CONCATENATE($A190,"_",D$2),'Reference data SID'!$B:$M,12,FALSE))</f>
        <v/>
      </c>
      <c r="E190" s="16" t="str">
        <f>IF(ISERROR(VLOOKUP(CONCATENATE($A190,"_",E$2),'Reference data SID'!$B:$M,12,FALSE)),"",VLOOKUP(CONCATENATE($A190,"_",E$2),'Reference data SID'!$B:$M,12,FALSE))</f>
        <v/>
      </c>
      <c r="F190" s="16" t="str">
        <f>IF(ISERROR(VLOOKUP(CONCATENATE($A190,"_",F$2),'Reference data SID'!$B:$M,12,FALSE)),"",VLOOKUP(CONCATENATE($A190,"_",F$2),'Reference data SID'!$B:$M,12,FALSE))</f>
        <v/>
      </c>
      <c r="G190" s="16" t="str">
        <f>IF(ISERROR(VLOOKUP(CONCATENATE($A190,"_",G$2),'Reference data SID'!$B:$M,12,FALSE)),"",VLOOKUP(CONCATENATE($A190,"_",G$2),'Reference data SID'!$B:$M,12,FALSE))</f>
        <v/>
      </c>
      <c r="H190" s="16" t="str">
        <f>IF(ISERROR(VLOOKUP(CONCATENATE($A190,"_",H$2),'Reference data SID'!$B:$M,12,FALSE)),"",VLOOKUP(CONCATENATE($A190,"_",H$2),'Reference data SID'!$B:$M,12,FALSE))</f>
        <v/>
      </c>
      <c r="I190" s="16" t="str">
        <f>IF(ISERROR(VLOOKUP(CONCATENATE($A190,"_",I$2),'Reference data SID'!$B:$M,12,FALSE)),"",VLOOKUP(CONCATENATE($A190,"_",I$2),'Reference data SID'!$B:$M,12,FALSE))</f>
        <v/>
      </c>
      <c r="J190" s="16" t="str">
        <f>IF(ISERROR(VLOOKUP(CONCATENATE($A190,"_",J$2),'Reference data SID'!$B:$M,12,FALSE)),"",VLOOKUP(CONCATENATE($A190,"_",J$2),'Reference data SID'!$B:$M,12,FALSE))</f>
        <v/>
      </c>
      <c r="K190" s="16" t="str">
        <f>IF(ISERROR(VLOOKUP(CONCATENATE($A190,"_",K$2),'Reference data SID'!$B:$M,12,FALSE)),"",VLOOKUP(CONCATENATE($A190,"_",K$2),'Reference data SID'!$B:$M,12,FALSE))</f>
        <v/>
      </c>
      <c r="L190" s="16" t="str">
        <f>IF(ISERROR(VLOOKUP(CONCATENATE($A190,"_",L$2),'Reference data SID'!$B:$M,12,FALSE)),"",VLOOKUP(CONCATENATE($A190,"_",L$2),'Reference data SID'!$B:$M,12,FALSE))</f>
        <v/>
      </c>
      <c r="M190" s="16" t="str">
        <f>IF(ISERROR(VLOOKUP(CONCATENATE($A190,"_",M$2),'Reference data SID'!$B:$M,12,FALSE)),"",VLOOKUP(CONCATENATE($A190,"_",M$2),'Reference data SID'!$B:$M,12,FALSE))</f>
        <v/>
      </c>
      <c r="N190" s="16" t="str">
        <f>IF(ISERROR(VLOOKUP(CONCATENATE($A190,"_",N$2),'Reference data SID'!$B:$M,12,FALSE)),"",VLOOKUP(CONCATENATE($A190,"_",N$2),'Reference data SID'!$B:$M,12,FALSE))</f>
        <v/>
      </c>
      <c r="O190" s="16" t="str">
        <f>IF(ISERROR(VLOOKUP(CONCATENATE($A190,"_",O$2),'Reference data SID'!$B:$M,12,FALSE)),"",VLOOKUP(CONCATENATE($A190,"_",O$2),'Reference data SID'!$B:$M,12,FALSE))</f>
        <v/>
      </c>
      <c r="P190" s="16" t="str">
        <f>IF(ISERROR(VLOOKUP(CONCATENATE($A190,"_",P$2),'Reference data SID'!$B:$M,12,FALSE)),"",VLOOKUP(CONCATENATE($A190,"_",P$2),'Reference data SID'!$B:$M,12,FALSE))</f>
        <v/>
      </c>
      <c r="Q190" s="16" t="str">
        <f>IF(ISERROR(VLOOKUP(CONCATENATE($A190,"_",Q$2),'Reference data SID'!$B:$M,12,FALSE)),"",VLOOKUP(CONCATENATE($A190,"_",Q$2),'Reference data SID'!$B:$M,12,FALSE))</f>
        <v/>
      </c>
      <c r="R190" s="16" t="str">
        <f>IF(ISERROR(VLOOKUP(CONCATENATE($A190,"_",R$2),'Reference data SID'!$B:$M,12,FALSE)),"",VLOOKUP(CONCATENATE($A190,"_",R$2),'Reference data SID'!$B:$M,12,FALSE))</f>
        <v/>
      </c>
      <c r="S190" s="16" t="str">
        <f>IF(ISERROR(VLOOKUP(CONCATENATE($A190,"_",S$2),'Reference data SID'!$B:$M,12,FALSE)),"",VLOOKUP(CONCATENATE($A190,"_",S$2),'Reference data SID'!$B:$M,12,FALSE))</f>
        <v/>
      </c>
      <c r="T190" s="16" t="str">
        <f>IF(ISERROR(VLOOKUP(CONCATENATE($A190,"_",T$2),'Reference data SID'!$B:$M,12,FALSE)),"",VLOOKUP(CONCATENATE($A190,"_",T$2),'Reference data SID'!$B:$M,12,FALSE))</f>
        <v/>
      </c>
      <c r="U190" s="16" t="str">
        <f>IF(ISERROR(VLOOKUP(CONCATENATE($A190,"_",U$2),'Reference data SID'!$B:$M,12,FALSE)),"",VLOOKUP(CONCATENATE($A190,"_",U$2),'Reference data SID'!$B:$M,12,FALSE))</f>
        <v/>
      </c>
      <c r="V190" s="16" t="str">
        <f>IF(ISERROR(VLOOKUP(CONCATENATE($A190,"_",V$2),'Reference data SID'!$B:$M,12,FALSE)),"",VLOOKUP(CONCATENATE($A190,"_",V$2),'Reference data SID'!$B:$M,12,FALSE))</f>
        <v/>
      </c>
      <c r="W190" s="16" t="str">
        <f>IF(ISERROR(VLOOKUP(CONCATENATE($A190,"_",W$2),'Reference data SID'!$B:$M,12,FALSE)),"",VLOOKUP(CONCATENATE($A190,"_",W$2),'Reference data SID'!$B:$M,12,FALSE))</f>
        <v/>
      </c>
      <c r="X190" s="16" t="str">
        <f>IF(ISERROR(VLOOKUP(CONCATENATE($A190,"_",X$2),'Reference data SID'!$B:$M,12,FALSE)),"",VLOOKUP(CONCATENATE($A190,"_",X$2),'Reference data SID'!$B:$M,12,FALSE))</f>
        <v/>
      </c>
      <c r="Y190" s="16" t="str">
        <f>IF(ISERROR(VLOOKUP(CONCATENATE($A190,"_",Y$2),'Reference data SID'!$B:$M,12,FALSE)),"",VLOOKUP(CONCATENATE($A190,"_",Y$2),'Reference data SID'!$B:$M,12,FALSE))</f>
        <v/>
      </c>
      <c r="Z190" s="16" t="str">
        <f>IF(ISERROR(VLOOKUP(CONCATENATE($A190,"_",Z$2),'Reference data SID'!$B:$M,12,FALSE)),"",VLOOKUP(CONCATENATE($A190,"_",Z$2),'Reference data SID'!$B:$M,12,FALSE))</f>
        <v/>
      </c>
      <c r="AA190" s="16" t="str">
        <f>IF(ISERROR(VLOOKUP(CONCATENATE($A190,"_",AA$2),'Reference data SID'!$B:$M,12,FALSE)),"",VLOOKUP(CONCATENATE($A190,"_",AA$2),'Reference data SID'!$B:$M,12,FALSE))</f>
        <v/>
      </c>
      <c r="AB190" s="16" t="str">
        <f>IF(ISERROR(VLOOKUP(CONCATENATE($A190,"_",AB$2),'Reference data SID'!$B:$M,12,FALSE)),"",VLOOKUP(CONCATENATE($A190,"_",AB$2),'Reference data SID'!$B:$M,12,FALSE))</f>
        <v/>
      </c>
      <c r="AC190" s="16" t="str">
        <f>IF(ISERROR(VLOOKUP(CONCATENATE($A190,"_",AC$2),'Reference data SID'!$B:$M,12,FALSE)),"",VLOOKUP(CONCATENATE($A190,"_",AC$2),'Reference data SID'!$B:$M,12,FALSE))</f>
        <v/>
      </c>
      <c r="AD190" s="16" t="str">
        <f>IF(ISERROR(VLOOKUP(CONCATENATE($A190,"_",AD$2),'Reference data SID'!$B:$M,12,FALSE)),"",VLOOKUP(CONCATENATE($A190,"_",AD$2),'Reference data SID'!$B:$M,12,FALSE))</f>
        <v/>
      </c>
      <c r="AE190" s="16" t="str">
        <f>IF(ISERROR(VLOOKUP(CONCATENATE($A190,"_",AE$2),'Reference data SID'!$B:$M,12,FALSE)),"",VLOOKUP(CONCATENATE($A190,"_",AE$2),'Reference data SID'!$B:$M,12,FALSE))</f>
        <v/>
      </c>
      <c r="AF190" s="16" t="str">
        <f>IF(ISERROR(VLOOKUP(CONCATENATE($A190,"_",AF$2),'Reference data SID'!$B:$M,12,FALSE)),"",VLOOKUP(CONCATENATE($A190,"_",AF$2),'Reference data SID'!$B:$M,12,FALSE))</f>
        <v/>
      </c>
      <c r="AG190" s="16" t="str">
        <f>IF(ISERROR(VLOOKUP(CONCATENATE($A190,"_",AG$2),'Reference data SID'!$B:$M,12,FALSE)),"",VLOOKUP(CONCATENATE($A190,"_",AG$2),'Reference data SID'!$B:$M,12,FALSE))</f>
        <v/>
      </c>
      <c r="AH190" s="16" t="str">
        <f>IF(ISERROR(VLOOKUP(CONCATENATE($A190,"_",AH$2),'Reference data SID'!$B:$M,12,FALSE)),"",VLOOKUP(CONCATENATE($A190,"_",AH$2),'Reference data SID'!$B:$M,12,FALSE))</f>
        <v/>
      </c>
      <c r="AI190" s="16" t="str">
        <f>IF(ISERROR(VLOOKUP(CONCATENATE($A190,"_",AI$2),'Reference data SID'!$B:$M,12,FALSE)),"",VLOOKUP(CONCATENATE($A190,"_",AI$2),'Reference data SID'!$B:$M,12,FALSE))</f>
        <v/>
      </c>
      <c r="AJ190" s="16" t="str">
        <f>IF(ISERROR(VLOOKUP(CONCATENATE($A190,"_",AJ$2),'Reference data SID'!$B:$M,12,FALSE)),"",VLOOKUP(CONCATENATE($A190,"_",AJ$2),'Reference data SID'!$B:$M,12,FALSE))</f>
        <v/>
      </c>
      <c r="AK190" s="16" t="str">
        <f>IF(ISERROR(VLOOKUP(CONCATENATE($A190,"_",AK$2),'Reference data SID'!$B:$M,12,FALSE)),"",VLOOKUP(CONCATENATE($A190,"_",AK$2),'Reference data SID'!$B:$M,12,FALSE))</f>
        <v/>
      </c>
      <c r="AL190" s="16" t="str">
        <f>IF(ISERROR(VLOOKUP(CONCATENATE($A190,"_",AL$2),'Reference data SID'!$B:$M,12,FALSE)),"",VLOOKUP(CONCATENATE($A190,"_",AL$2),'Reference data SID'!$B:$M,12,FALSE))</f>
        <v/>
      </c>
      <c r="AM190" s="16" t="str">
        <f>IF(ISERROR(VLOOKUP(CONCATENATE($A190,"_",AM$2),'Reference data SID'!$B:$M,12,FALSE)),"",VLOOKUP(CONCATENATE($A190,"_",AM$2),'Reference data SID'!$B:$M,12,FALSE))</f>
        <v/>
      </c>
      <c r="AN190" s="16" t="str">
        <f>IF(ISERROR(VLOOKUP(CONCATENATE($A190,"_",AN$2),'Reference data SID'!$B:$M,12,FALSE)),"",VLOOKUP(CONCATENATE($A190,"_",AN$2),'Reference data SID'!$B:$M,12,FALSE))</f>
        <v/>
      </c>
      <c r="AO190" s="16" t="str">
        <f>IF(ISERROR(VLOOKUP(CONCATENATE($A190,"_",AO$2),'Reference data SID'!$B:$M,12,FALSE)),"",VLOOKUP(CONCATENATE($A190,"_",AO$2),'Reference data SID'!$B:$M,12,FALSE))</f>
        <v/>
      </c>
      <c r="AP190" s="16" t="str">
        <f>IF(ISERROR(VLOOKUP(CONCATENATE($A190,"_",AP$2),'Reference data SID'!$B:$M,12,FALSE)),"",VLOOKUP(CONCATENATE($A190,"_",AP$2),'Reference data SID'!$B:$M,12,FALSE))</f>
        <v/>
      </c>
      <c r="AQ190" s="16" t="str">
        <f>IF(ISERROR(VLOOKUP(CONCATENATE($A190,"_",AQ$2),'Reference data SID'!$B:$M,12,FALSE)),"",VLOOKUP(CONCATENATE($A190,"_",AQ$2),'Reference data SID'!$B:$M,12,FALSE))</f>
        <v/>
      </c>
      <c r="AR190" s="16" t="str">
        <f>IF(ISERROR(VLOOKUP(CONCATENATE($A190,"_",AR$2),'Reference data SID'!$B:$M,12,FALSE)),"",VLOOKUP(CONCATENATE($A190,"_",AR$2),'Reference data SID'!$B:$M,12,FALSE))</f>
        <v/>
      </c>
      <c r="AS190" s="16" t="str">
        <f>IF(ISERROR(VLOOKUP(CONCATENATE($A190,"_",AS$2),'Reference data SID'!$B:$M,12,FALSE)),"",VLOOKUP(CONCATENATE($A190,"_",AS$2),'Reference data SID'!$B:$M,12,FALSE))</f>
        <v/>
      </c>
      <c r="AT190" s="16" t="str">
        <f>IF(ISERROR(VLOOKUP(CONCATENATE($A190,"_",AT$2),'Reference data SID'!$B:$M,12,FALSE)),"",VLOOKUP(CONCATENATE($A190,"_",AT$2),'Reference data SID'!$B:$M,12,FALSE))</f>
        <v/>
      </c>
    </row>
    <row r="191" spans="1:46" x14ac:dyDescent="0.25">
      <c r="A191">
        <v>187</v>
      </c>
      <c r="B191" s="16" t="str">
        <f>IF(ISERROR(VLOOKUP(CONCATENATE($A191,"_",B$2),'Reference data SID'!$B:$M,12,FALSE)),"",VLOOKUP(CONCATENATE($A191,"_",B$2),'Reference data SID'!$B:$M,12,FALSE))</f>
        <v/>
      </c>
      <c r="C191" s="16" t="str">
        <f>IF(ISERROR(VLOOKUP(CONCATENATE($A191,"_",C$2),'Reference data SID'!$B:$M,12,FALSE)),"",VLOOKUP(CONCATENATE($A191,"_",C$2),'Reference data SID'!$B:$M,12,FALSE))</f>
        <v/>
      </c>
      <c r="D191" s="16" t="str">
        <f>IF(ISERROR(VLOOKUP(CONCATENATE($A191,"_",D$2),'Reference data SID'!$B:$M,12,FALSE)),"",VLOOKUP(CONCATENATE($A191,"_",D$2),'Reference data SID'!$B:$M,12,FALSE))</f>
        <v/>
      </c>
      <c r="E191" s="16" t="str">
        <f>IF(ISERROR(VLOOKUP(CONCATENATE($A191,"_",E$2),'Reference data SID'!$B:$M,12,FALSE)),"",VLOOKUP(CONCATENATE($A191,"_",E$2),'Reference data SID'!$B:$M,12,FALSE))</f>
        <v/>
      </c>
      <c r="F191" s="16" t="str">
        <f>IF(ISERROR(VLOOKUP(CONCATENATE($A191,"_",F$2),'Reference data SID'!$B:$M,12,FALSE)),"",VLOOKUP(CONCATENATE($A191,"_",F$2),'Reference data SID'!$B:$M,12,FALSE))</f>
        <v/>
      </c>
      <c r="G191" s="16" t="str">
        <f>IF(ISERROR(VLOOKUP(CONCATENATE($A191,"_",G$2),'Reference data SID'!$B:$M,12,FALSE)),"",VLOOKUP(CONCATENATE($A191,"_",G$2),'Reference data SID'!$B:$M,12,FALSE))</f>
        <v/>
      </c>
      <c r="H191" s="16" t="str">
        <f>IF(ISERROR(VLOOKUP(CONCATENATE($A191,"_",H$2),'Reference data SID'!$B:$M,12,FALSE)),"",VLOOKUP(CONCATENATE($A191,"_",H$2),'Reference data SID'!$B:$M,12,FALSE))</f>
        <v/>
      </c>
      <c r="I191" s="16" t="str">
        <f>IF(ISERROR(VLOOKUP(CONCATENATE($A191,"_",I$2),'Reference data SID'!$B:$M,12,FALSE)),"",VLOOKUP(CONCATENATE($A191,"_",I$2),'Reference data SID'!$B:$M,12,FALSE))</f>
        <v/>
      </c>
      <c r="J191" s="16" t="str">
        <f>IF(ISERROR(VLOOKUP(CONCATENATE($A191,"_",J$2),'Reference data SID'!$B:$M,12,FALSE)),"",VLOOKUP(CONCATENATE($A191,"_",J$2),'Reference data SID'!$B:$M,12,FALSE))</f>
        <v/>
      </c>
      <c r="K191" s="16" t="str">
        <f>IF(ISERROR(VLOOKUP(CONCATENATE($A191,"_",K$2),'Reference data SID'!$B:$M,12,FALSE)),"",VLOOKUP(CONCATENATE($A191,"_",K$2),'Reference data SID'!$B:$M,12,FALSE))</f>
        <v/>
      </c>
      <c r="L191" s="16" t="str">
        <f>IF(ISERROR(VLOOKUP(CONCATENATE($A191,"_",L$2),'Reference data SID'!$B:$M,12,FALSE)),"",VLOOKUP(CONCATENATE($A191,"_",L$2),'Reference data SID'!$B:$M,12,FALSE))</f>
        <v/>
      </c>
      <c r="M191" s="16" t="str">
        <f>IF(ISERROR(VLOOKUP(CONCATENATE($A191,"_",M$2),'Reference data SID'!$B:$M,12,FALSE)),"",VLOOKUP(CONCATENATE($A191,"_",M$2),'Reference data SID'!$B:$M,12,FALSE))</f>
        <v/>
      </c>
      <c r="N191" s="16" t="str">
        <f>IF(ISERROR(VLOOKUP(CONCATENATE($A191,"_",N$2),'Reference data SID'!$B:$M,12,FALSE)),"",VLOOKUP(CONCATENATE($A191,"_",N$2),'Reference data SID'!$B:$M,12,FALSE))</f>
        <v/>
      </c>
      <c r="O191" s="16" t="str">
        <f>IF(ISERROR(VLOOKUP(CONCATENATE($A191,"_",O$2),'Reference data SID'!$B:$M,12,FALSE)),"",VLOOKUP(CONCATENATE($A191,"_",O$2),'Reference data SID'!$B:$M,12,FALSE))</f>
        <v/>
      </c>
      <c r="P191" s="16" t="str">
        <f>IF(ISERROR(VLOOKUP(CONCATENATE($A191,"_",P$2),'Reference data SID'!$B:$M,12,FALSE)),"",VLOOKUP(CONCATENATE($A191,"_",P$2),'Reference data SID'!$B:$M,12,FALSE))</f>
        <v/>
      </c>
      <c r="Q191" s="16" t="str">
        <f>IF(ISERROR(VLOOKUP(CONCATENATE($A191,"_",Q$2),'Reference data SID'!$B:$M,12,FALSE)),"",VLOOKUP(CONCATENATE($A191,"_",Q$2),'Reference data SID'!$B:$M,12,FALSE))</f>
        <v/>
      </c>
      <c r="R191" s="16" t="str">
        <f>IF(ISERROR(VLOOKUP(CONCATENATE($A191,"_",R$2),'Reference data SID'!$B:$M,12,FALSE)),"",VLOOKUP(CONCATENATE($A191,"_",R$2),'Reference data SID'!$B:$M,12,FALSE))</f>
        <v/>
      </c>
      <c r="S191" s="16" t="str">
        <f>IF(ISERROR(VLOOKUP(CONCATENATE($A191,"_",S$2),'Reference data SID'!$B:$M,12,FALSE)),"",VLOOKUP(CONCATENATE($A191,"_",S$2),'Reference data SID'!$B:$M,12,FALSE))</f>
        <v/>
      </c>
      <c r="T191" s="16" t="str">
        <f>IF(ISERROR(VLOOKUP(CONCATENATE($A191,"_",T$2),'Reference data SID'!$B:$M,12,FALSE)),"",VLOOKUP(CONCATENATE($A191,"_",T$2),'Reference data SID'!$B:$M,12,FALSE))</f>
        <v/>
      </c>
      <c r="U191" s="16" t="str">
        <f>IF(ISERROR(VLOOKUP(CONCATENATE($A191,"_",U$2),'Reference data SID'!$B:$M,12,FALSE)),"",VLOOKUP(CONCATENATE($A191,"_",U$2),'Reference data SID'!$B:$M,12,FALSE))</f>
        <v/>
      </c>
      <c r="V191" s="16" t="str">
        <f>IF(ISERROR(VLOOKUP(CONCATENATE($A191,"_",V$2),'Reference data SID'!$B:$M,12,FALSE)),"",VLOOKUP(CONCATENATE($A191,"_",V$2),'Reference data SID'!$B:$M,12,FALSE))</f>
        <v/>
      </c>
      <c r="W191" s="16" t="str">
        <f>IF(ISERROR(VLOOKUP(CONCATENATE($A191,"_",W$2),'Reference data SID'!$B:$M,12,FALSE)),"",VLOOKUP(CONCATENATE($A191,"_",W$2),'Reference data SID'!$B:$M,12,FALSE))</f>
        <v/>
      </c>
      <c r="X191" s="16" t="str">
        <f>IF(ISERROR(VLOOKUP(CONCATENATE($A191,"_",X$2),'Reference data SID'!$B:$M,12,FALSE)),"",VLOOKUP(CONCATENATE($A191,"_",X$2),'Reference data SID'!$B:$M,12,FALSE))</f>
        <v/>
      </c>
      <c r="Y191" s="16" t="str">
        <f>IF(ISERROR(VLOOKUP(CONCATENATE($A191,"_",Y$2),'Reference data SID'!$B:$M,12,FALSE)),"",VLOOKUP(CONCATENATE($A191,"_",Y$2),'Reference data SID'!$B:$M,12,FALSE))</f>
        <v/>
      </c>
      <c r="Z191" s="16" t="str">
        <f>IF(ISERROR(VLOOKUP(CONCATENATE($A191,"_",Z$2),'Reference data SID'!$B:$M,12,FALSE)),"",VLOOKUP(CONCATENATE($A191,"_",Z$2),'Reference data SID'!$B:$M,12,FALSE))</f>
        <v/>
      </c>
      <c r="AA191" s="16" t="str">
        <f>IF(ISERROR(VLOOKUP(CONCATENATE($A191,"_",AA$2),'Reference data SID'!$B:$M,12,FALSE)),"",VLOOKUP(CONCATENATE($A191,"_",AA$2),'Reference data SID'!$B:$M,12,FALSE))</f>
        <v/>
      </c>
      <c r="AB191" s="16" t="str">
        <f>IF(ISERROR(VLOOKUP(CONCATENATE($A191,"_",AB$2),'Reference data SID'!$B:$M,12,FALSE)),"",VLOOKUP(CONCATENATE($A191,"_",AB$2),'Reference data SID'!$B:$M,12,FALSE))</f>
        <v/>
      </c>
      <c r="AC191" s="16" t="str">
        <f>IF(ISERROR(VLOOKUP(CONCATENATE($A191,"_",AC$2),'Reference data SID'!$B:$M,12,FALSE)),"",VLOOKUP(CONCATENATE($A191,"_",AC$2),'Reference data SID'!$B:$M,12,FALSE))</f>
        <v/>
      </c>
      <c r="AD191" s="16" t="str">
        <f>IF(ISERROR(VLOOKUP(CONCATENATE($A191,"_",AD$2),'Reference data SID'!$B:$M,12,FALSE)),"",VLOOKUP(CONCATENATE($A191,"_",AD$2),'Reference data SID'!$B:$M,12,FALSE))</f>
        <v/>
      </c>
      <c r="AE191" s="16" t="str">
        <f>IF(ISERROR(VLOOKUP(CONCATENATE($A191,"_",AE$2),'Reference data SID'!$B:$M,12,FALSE)),"",VLOOKUP(CONCATENATE($A191,"_",AE$2),'Reference data SID'!$B:$M,12,FALSE))</f>
        <v/>
      </c>
      <c r="AF191" s="16" t="str">
        <f>IF(ISERROR(VLOOKUP(CONCATENATE($A191,"_",AF$2),'Reference data SID'!$B:$M,12,FALSE)),"",VLOOKUP(CONCATENATE($A191,"_",AF$2),'Reference data SID'!$B:$M,12,FALSE))</f>
        <v/>
      </c>
      <c r="AG191" s="16" t="str">
        <f>IF(ISERROR(VLOOKUP(CONCATENATE($A191,"_",AG$2),'Reference data SID'!$B:$M,12,FALSE)),"",VLOOKUP(CONCATENATE($A191,"_",AG$2),'Reference data SID'!$B:$M,12,FALSE))</f>
        <v/>
      </c>
      <c r="AH191" s="16" t="str">
        <f>IF(ISERROR(VLOOKUP(CONCATENATE($A191,"_",AH$2),'Reference data SID'!$B:$M,12,FALSE)),"",VLOOKUP(CONCATENATE($A191,"_",AH$2),'Reference data SID'!$B:$M,12,FALSE))</f>
        <v/>
      </c>
      <c r="AI191" s="16" t="str">
        <f>IF(ISERROR(VLOOKUP(CONCATENATE($A191,"_",AI$2),'Reference data SID'!$B:$M,12,FALSE)),"",VLOOKUP(CONCATENATE($A191,"_",AI$2),'Reference data SID'!$B:$M,12,FALSE))</f>
        <v/>
      </c>
      <c r="AJ191" s="16" t="str">
        <f>IF(ISERROR(VLOOKUP(CONCATENATE($A191,"_",AJ$2),'Reference data SID'!$B:$M,12,FALSE)),"",VLOOKUP(CONCATENATE($A191,"_",AJ$2),'Reference data SID'!$B:$M,12,FALSE))</f>
        <v/>
      </c>
      <c r="AK191" s="16" t="str">
        <f>IF(ISERROR(VLOOKUP(CONCATENATE($A191,"_",AK$2),'Reference data SID'!$B:$M,12,FALSE)),"",VLOOKUP(CONCATENATE($A191,"_",AK$2),'Reference data SID'!$B:$M,12,FALSE))</f>
        <v/>
      </c>
      <c r="AL191" s="16" t="str">
        <f>IF(ISERROR(VLOOKUP(CONCATENATE($A191,"_",AL$2),'Reference data SID'!$B:$M,12,FALSE)),"",VLOOKUP(CONCATENATE($A191,"_",AL$2),'Reference data SID'!$B:$M,12,FALSE))</f>
        <v/>
      </c>
      <c r="AM191" s="16" t="str">
        <f>IF(ISERROR(VLOOKUP(CONCATENATE($A191,"_",AM$2),'Reference data SID'!$B:$M,12,FALSE)),"",VLOOKUP(CONCATENATE($A191,"_",AM$2),'Reference data SID'!$B:$M,12,FALSE))</f>
        <v/>
      </c>
      <c r="AN191" s="16" t="str">
        <f>IF(ISERROR(VLOOKUP(CONCATENATE($A191,"_",AN$2),'Reference data SID'!$B:$M,12,FALSE)),"",VLOOKUP(CONCATENATE($A191,"_",AN$2),'Reference data SID'!$B:$M,12,FALSE))</f>
        <v/>
      </c>
      <c r="AO191" s="16" t="str">
        <f>IF(ISERROR(VLOOKUP(CONCATENATE($A191,"_",AO$2),'Reference data SID'!$B:$M,12,FALSE)),"",VLOOKUP(CONCATENATE($A191,"_",AO$2),'Reference data SID'!$B:$M,12,FALSE))</f>
        <v/>
      </c>
      <c r="AP191" s="16" t="str">
        <f>IF(ISERROR(VLOOKUP(CONCATENATE($A191,"_",AP$2),'Reference data SID'!$B:$M,12,FALSE)),"",VLOOKUP(CONCATENATE($A191,"_",AP$2),'Reference data SID'!$B:$M,12,FALSE))</f>
        <v/>
      </c>
      <c r="AQ191" s="16" t="str">
        <f>IF(ISERROR(VLOOKUP(CONCATENATE($A191,"_",AQ$2),'Reference data SID'!$B:$M,12,FALSE)),"",VLOOKUP(CONCATENATE($A191,"_",AQ$2),'Reference data SID'!$B:$M,12,FALSE))</f>
        <v/>
      </c>
      <c r="AR191" s="16" t="str">
        <f>IF(ISERROR(VLOOKUP(CONCATENATE($A191,"_",AR$2),'Reference data SID'!$B:$M,12,FALSE)),"",VLOOKUP(CONCATENATE($A191,"_",AR$2),'Reference data SID'!$B:$M,12,FALSE))</f>
        <v/>
      </c>
      <c r="AS191" s="16" t="str">
        <f>IF(ISERROR(VLOOKUP(CONCATENATE($A191,"_",AS$2),'Reference data SID'!$B:$M,12,FALSE)),"",VLOOKUP(CONCATENATE($A191,"_",AS$2),'Reference data SID'!$B:$M,12,FALSE))</f>
        <v/>
      </c>
      <c r="AT191" s="16" t="str">
        <f>IF(ISERROR(VLOOKUP(CONCATENATE($A191,"_",AT$2),'Reference data SID'!$B:$M,12,FALSE)),"",VLOOKUP(CONCATENATE($A191,"_",AT$2),'Reference data SID'!$B:$M,12,FALSE))</f>
        <v/>
      </c>
    </row>
    <row r="192" spans="1:46" x14ac:dyDescent="0.25">
      <c r="A192">
        <v>188</v>
      </c>
      <c r="B192" s="16" t="str">
        <f>IF(ISERROR(VLOOKUP(CONCATENATE($A192,"_",B$2),'Reference data SID'!$B:$M,12,FALSE)),"",VLOOKUP(CONCATENATE($A192,"_",B$2),'Reference data SID'!$B:$M,12,FALSE))</f>
        <v/>
      </c>
      <c r="C192" s="16" t="str">
        <f>IF(ISERROR(VLOOKUP(CONCATENATE($A192,"_",C$2),'Reference data SID'!$B:$M,12,FALSE)),"",VLOOKUP(CONCATENATE($A192,"_",C$2),'Reference data SID'!$B:$M,12,FALSE))</f>
        <v/>
      </c>
      <c r="D192" s="16" t="str">
        <f>IF(ISERROR(VLOOKUP(CONCATENATE($A192,"_",D$2),'Reference data SID'!$B:$M,12,FALSE)),"",VLOOKUP(CONCATENATE($A192,"_",D$2),'Reference data SID'!$B:$M,12,FALSE))</f>
        <v/>
      </c>
      <c r="E192" s="16" t="str">
        <f>IF(ISERROR(VLOOKUP(CONCATENATE($A192,"_",E$2),'Reference data SID'!$B:$M,12,FALSE)),"",VLOOKUP(CONCATENATE($A192,"_",E$2),'Reference data SID'!$B:$M,12,FALSE))</f>
        <v/>
      </c>
      <c r="F192" s="16" t="str">
        <f>IF(ISERROR(VLOOKUP(CONCATENATE($A192,"_",F$2),'Reference data SID'!$B:$M,12,FALSE)),"",VLOOKUP(CONCATENATE($A192,"_",F$2),'Reference data SID'!$B:$M,12,FALSE))</f>
        <v/>
      </c>
      <c r="G192" s="16" t="str">
        <f>IF(ISERROR(VLOOKUP(CONCATENATE($A192,"_",G$2),'Reference data SID'!$B:$M,12,FALSE)),"",VLOOKUP(CONCATENATE($A192,"_",G$2),'Reference data SID'!$B:$M,12,FALSE))</f>
        <v/>
      </c>
      <c r="H192" s="16" t="str">
        <f>IF(ISERROR(VLOOKUP(CONCATENATE($A192,"_",H$2),'Reference data SID'!$B:$M,12,FALSE)),"",VLOOKUP(CONCATENATE($A192,"_",H$2),'Reference data SID'!$B:$M,12,FALSE))</f>
        <v/>
      </c>
      <c r="I192" s="16" t="str">
        <f>IF(ISERROR(VLOOKUP(CONCATENATE($A192,"_",I$2),'Reference data SID'!$B:$M,12,FALSE)),"",VLOOKUP(CONCATENATE($A192,"_",I$2),'Reference data SID'!$B:$M,12,FALSE))</f>
        <v/>
      </c>
      <c r="J192" s="16" t="str">
        <f>IF(ISERROR(VLOOKUP(CONCATENATE($A192,"_",J$2),'Reference data SID'!$B:$M,12,FALSE)),"",VLOOKUP(CONCATENATE($A192,"_",J$2),'Reference data SID'!$B:$M,12,FALSE))</f>
        <v/>
      </c>
      <c r="K192" s="16" t="str">
        <f>IF(ISERROR(VLOOKUP(CONCATENATE($A192,"_",K$2),'Reference data SID'!$B:$M,12,FALSE)),"",VLOOKUP(CONCATENATE($A192,"_",K$2),'Reference data SID'!$B:$M,12,FALSE))</f>
        <v/>
      </c>
      <c r="L192" s="16" t="str">
        <f>IF(ISERROR(VLOOKUP(CONCATENATE($A192,"_",L$2),'Reference data SID'!$B:$M,12,FALSE)),"",VLOOKUP(CONCATENATE($A192,"_",L$2),'Reference data SID'!$B:$M,12,FALSE))</f>
        <v/>
      </c>
      <c r="M192" s="16" t="str">
        <f>IF(ISERROR(VLOOKUP(CONCATENATE($A192,"_",M$2),'Reference data SID'!$B:$M,12,FALSE)),"",VLOOKUP(CONCATENATE($A192,"_",M$2),'Reference data SID'!$B:$M,12,FALSE))</f>
        <v/>
      </c>
      <c r="N192" s="16" t="str">
        <f>IF(ISERROR(VLOOKUP(CONCATENATE($A192,"_",N$2),'Reference data SID'!$B:$M,12,FALSE)),"",VLOOKUP(CONCATENATE($A192,"_",N$2),'Reference data SID'!$B:$M,12,FALSE))</f>
        <v/>
      </c>
      <c r="O192" s="16" t="str">
        <f>IF(ISERROR(VLOOKUP(CONCATENATE($A192,"_",O$2),'Reference data SID'!$B:$M,12,FALSE)),"",VLOOKUP(CONCATENATE($A192,"_",O$2),'Reference data SID'!$B:$M,12,FALSE))</f>
        <v/>
      </c>
      <c r="P192" s="16" t="str">
        <f>IF(ISERROR(VLOOKUP(CONCATENATE($A192,"_",P$2),'Reference data SID'!$B:$M,12,FALSE)),"",VLOOKUP(CONCATENATE($A192,"_",P$2),'Reference data SID'!$B:$M,12,FALSE))</f>
        <v/>
      </c>
      <c r="Q192" s="16" t="str">
        <f>IF(ISERROR(VLOOKUP(CONCATENATE($A192,"_",Q$2),'Reference data SID'!$B:$M,12,FALSE)),"",VLOOKUP(CONCATENATE($A192,"_",Q$2),'Reference data SID'!$B:$M,12,FALSE))</f>
        <v/>
      </c>
      <c r="R192" s="16" t="str">
        <f>IF(ISERROR(VLOOKUP(CONCATENATE($A192,"_",R$2),'Reference data SID'!$B:$M,12,FALSE)),"",VLOOKUP(CONCATENATE($A192,"_",R$2),'Reference data SID'!$B:$M,12,FALSE))</f>
        <v/>
      </c>
      <c r="S192" s="16" t="str">
        <f>IF(ISERROR(VLOOKUP(CONCATENATE($A192,"_",S$2),'Reference data SID'!$B:$M,12,FALSE)),"",VLOOKUP(CONCATENATE($A192,"_",S$2),'Reference data SID'!$B:$M,12,FALSE))</f>
        <v/>
      </c>
      <c r="T192" s="16" t="str">
        <f>IF(ISERROR(VLOOKUP(CONCATENATE($A192,"_",T$2),'Reference data SID'!$B:$M,12,FALSE)),"",VLOOKUP(CONCATENATE($A192,"_",T$2),'Reference data SID'!$B:$M,12,FALSE))</f>
        <v/>
      </c>
      <c r="U192" s="16" t="str">
        <f>IF(ISERROR(VLOOKUP(CONCATENATE($A192,"_",U$2),'Reference data SID'!$B:$M,12,FALSE)),"",VLOOKUP(CONCATENATE($A192,"_",U$2),'Reference data SID'!$B:$M,12,FALSE))</f>
        <v/>
      </c>
      <c r="V192" s="16" t="str">
        <f>IF(ISERROR(VLOOKUP(CONCATENATE($A192,"_",V$2),'Reference data SID'!$B:$M,12,FALSE)),"",VLOOKUP(CONCATENATE($A192,"_",V$2),'Reference data SID'!$B:$M,12,FALSE))</f>
        <v/>
      </c>
      <c r="W192" s="16" t="str">
        <f>IF(ISERROR(VLOOKUP(CONCATENATE($A192,"_",W$2),'Reference data SID'!$B:$M,12,FALSE)),"",VLOOKUP(CONCATENATE($A192,"_",W$2),'Reference data SID'!$B:$M,12,FALSE))</f>
        <v/>
      </c>
      <c r="X192" s="16" t="str">
        <f>IF(ISERROR(VLOOKUP(CONCATENATE($A192,"_",X$2),'Reference data SID'!$B:$M,12,FALSE)),"",VLOOKUP(CONCATENATE($A192,"_",X$2),'Reference data SID'!$B:$M,12,FALSE))</f>
        <v/>
      </c>
      <c r="Y192" s="16" t="str">
        <f>IF(ISERROR(VLOOKUP(CONCATENATE($A192,"_",Y$2),'Reference data SID'!$B:$M,12,FALSE)),"",VLOOKUP(CONCATENATE($A192,"_",Y$2),'Reference data SID'!$B:$M,12,FALSE))</f>
        <v/>
      </c>
      <c r="Z192" s="16" t="str">
        <f>IF(ISERROR(VLOOKUP(CONCATENATE($A192,"_",Z$2),'Reference data SID'!$B:$M,12,FALSE)),"",VLOOKUP(CONCATENATE($A192,"_",Z$2),'Reference data SID'!$B:$M,12,FALSE))</f>
        <v/>
      </c>
      <c r="AA192" s="16" t="str">
        <f>IF(ISERROR(VLOOKUP(CONCATENATE($A192,"_",AA$2),'Reference data SID'!$B:$M,12,FALSE)),"",VLOOKUP(CONCATENATE($A192,"_",AA$2),'Reference data SID'!$B:$M,12,FALSE))</f>
        <v/>
      </c>
      <c r="AB192" s="16" t="str">
        <f>IF(ISERROR(VLOOKUP(CONCATENATE($A192,"_",AB$2),'Reference data SID'!$B:$M,12,FALSE)),"",VLOOKUP(CONCATENATE($A192,"_",AB$2),'Reference data SID'!$B:$M,12,FALSE))</f>
        <v/>
      </c>
      <c r="AC192" s="16" t="str">
        <f>IF(ISERROR(VLOOKUP(CONCATENATE($A192,"_",AC$2),'Reference data SID'!$B:$M,12,FALSE)),"",VLOOKUP(CONCATENATE($A192,"_",AC$2),'Reference data SID'!$B:$M,12,FALSE))</f>
        <v/>
      </c>
      <c r="AD192" s="16" t="str">
        <f>IF(ISERROR(VLOOKUP(CONCATENATE($A192,"_",AD$2),'Reference data SID'!$B:$M,12,FALSE)),"",VLOOKUP(CONCATENATE($A192,"_",AD$2),'Reference data SID'!$B:$M,12,FALSE))</f>
        <v/>
      </c>
      <c r="AE192" s="16" t="str">
        <f>IF(ISERROR(VLOOKUP(CONCATENATE($A192,"_",AE$2),'Reference data SID'!$B:$M,12,FALSE)),"",VLOOKUP(CONCATENATE($A192,"_",AE$2),'Reference data SID'!$B:$M,12,FALSE))</f>
        <v/>
      </c>
      <c r="AF192" s="16" t="str">
        <f>IF(ISERROR(VLOOKUP(CONCATENATE($A192,"_",AF$2),'Reference data SID'!$B:$M,12,FALSE)),"",VLOOKUP(CONCATENATE($A192,"_",AF$2),'Reference data SID'!$B:$M,12,FALSE))</f>
        <v/>
      </c>
      <c r="AG192" s="16" t="str">
        <f>IF(ISERROR(VLOOKUP(CONCATENATE($A192,"_",AG$2),'Reference data SID'!$B:$M,12,FALSE)),"",VLOOKUP(CONCATENATE($A192,"_",AG$2),'Reference data SID'!$B:$M,12,FALSE))</f>
        <v/>
      </c>
      <c r="AH192" s="16" t="str">
        <f>IF(ISERROR(VLOOKUP(CONCATENATE($A192,"_",AH$2),'Reference data SID'!$B:$M,12,FALSE)),"",VLOOKUP(CONCATENATE($A192,"_",AH$2),'Reference data SID'!$B:$M,12,FALSE))</f>
        <v/>
      </c>
      <c r="AI192" s="16" t="str">
        <f>IF(ISERROR(VLOOKUP(CONCATENATE($A192,"_",AI$2),'Reference data SID'!$B:$M,12,FALSE)),"",VLOOKUP(CONCATENATE($A192,"_",AI$2),'Reference data SID'!$B:$M,12,FALSE))</f>
        <v/>
      </c>
      <c r="AJ192" s="16" t="str">
        <f>IF(ISERROR(VLOOKUP(CONCATENATE($A192,"_",AJ$2),'Reference data SID'!$B:$M,12,FALSE)),"",VLOOKUP(CONCATENATE($A192,"_",AJ$2),'Reference data SID'!$B:$M,12,FALSE))</f>
        <v/>
      </c>
      <c r="AK192" s="16" t="str">
        <f>IF(ISERROR(VLOOKUP(CONCATENATE($A192,"_",AK$2),'Reference data SID'!$B:$M,12,FALSE)),"",VLOOKUP(CONCATENATE($A192,"_",AK$2),'Reference data SID'!$B:$M,12,FALSE))</f>
        <v/>
      </c>
      <c r="AL192" s="16" t="str">
        <f>IF(ISERROR(VLOOKUP(CONCATENATE($A192,"_",AL$2),'Reference data SID'!$B:$M,12,FALSE)),"",VLOOKUP(CONCATENATE($A192,"_",AL$2),'Reference data SID'!$B:$M,12,FALSE))</f>
        <v/>
      </c>
      <c r="AM192" s="16" t="str">
        <f>IF(ISERROR(VLOOKUP(CONCATENATE($A192,"_",AM$2),'Reference data SID'!$B:$M,12,FALSE)),"",VLOOKUP(CONCATENATE($A192,"_",AM$2),'Reference data SID'!$B:$M,12,FALSE))</f>
        <v/>
      </c>
      <c r="AN192" s="16" t="str">
        <f>IF(ISERROR(VLOOKUP(CONCATENATE($A192,"_",AN$2),'Reference data SID'!$B:$M,12,FALSE)),"",VLOOKUP(CONCATENATE($A192,"_",AN$2),'Reference data SID'!$B:$M,12,FALSE))</f>
        <v/>
      </c>
      <c r="AO192" s="16" t="str">
        <f>IF(ISERROR(VLOOKUP(CONCATENATE($A192,"_",AO$2),'Reference data SID'!$B:$M,12,FALSE)),"",VLOOKUP(CONCATENATE($A192,"_",AO$2),'Reference data SID'!$B:$M,12,FALSE))</f>
        <v/>
      </c>
      <c r="AP192" s="16" t="str">
        <f>IF(ISERROR(VLOOKUP(CONCATENATE($A192,"_",AP$2),'Reference data SID'!$B:$M,12,FALSE)),"",VLOOKUP(CONCATENATE($A192,"_",AP$2),'Reference data SID'!$B:$M,12,FALSE))</f>
        <v/>
      </c>
      <c r="AQ192" s="16" t="str">
        <f>IF(ISERROR(VLOOKUP(CONCATENATE($A192,"_",AQ$2),'Reference data SID'!$B:$M,12,FALSE)),"",VLOOKUP(CONCATENATE($A192,"_",AQ$2),'Reference data SID'!$B:$M,12,FALSE))</f>
        <v/>
      </c>
      <c r="AR192" s="16" t="str">
        <f>IF(ISERROR(VLOOKUP(CONCATENATE($A192,"_",AR$2),'Reference data SID'!$B:$M,12,FALSE)),"",VLOOKUP(CONCATENATE($A192,"_",AR$2),'Reference data SID'!$B:$M,12,FALSE))</f>
        <v/>
      </c>
      <c r="AS192" s="16" t="str">
        <f>IF(ISERROR(VLOOKUP(CONCATENATE($A192,"_",AS$2),'Reference data SID'!$B:$M,12,FALSE)),"",VLOOKUP(CONCATENATE($A192,"_",AS$2),'Reference data SID'!$B:$M,12,FALSE))</f>
        <v/>
      </c>
      <c r="AT192" s="16" t="str">
        <f>IF(ISERROR(VLOOKUP(CONCATENATE($A192,"_",AT$2),'Reference data SID'!$B:$M,12,FALSE)),"",VLOOKUP(CONCATENATE($A192,"_",AT$2),'Reference data SID'!$B:$M,12,FALSE))</f>
        <v/>
      </c>
    </row>
    <row r="193" spans="1:46" x14ac:dyDescent="0.25">
      <c r="A193">
        <v>189</v>
      </c>
      <c r="B193" s="16" t="str">
        <f>IF(ISERROR(VLOOKUP(CONCATENATE($A193,"_",B$2),'Reference data SID'!$B:$M,12,FALSE)),"",VLOOKUP(CONCATENATE($A193,"_",B$2),'Reference data SID'!$B:$M,12,FALSE))</f>
        <v/>
      </c>
      <c r="C193" s="16" t="str">
        <f>IF(ISERROR(VLOOKUP(CONCATENATE($A193,"_",C$2),'Reference data SID'!$B:$M,12,FALSE)),"",VLOOKUP(CONCATENATE($A193,"_",C$2),'Reference data SID'!$B:$M,12,FALSE))</f>
        <v/>
      </c>
      <c r="D193" s="16" t="str">
        <f>IF(ISERROR(VLOOKUP(CONCATENATE($A193,"_",D$2),'Reference data SID'!$B:$M,12,FALSE)),"",VLOOKUP(CONCATENATE($A193,"_",D$2),'Reference data SID'!$B:$M,12,FALSE))</f>
        <v/>
      </c>
      <c r="E193" s="16" t="str">
        <f>IF(ISERROR(VLOOKUP(CONCATENATE($A193,"_",E$2),'Reference data SID'!$B:$M,12,FALSE)),"",VLOOKUP(CONCATENATE($A193,"_",E$2),'Reference data SID'!$B:$M,12,FALSE))</f>
        <v/>
      </c>
      <c r="F193" s="16" t="str">
        <f>IF(ISERROR(VLOOKUP(CONCATENATE($A193,"_",F$2),'Reference data SID'!$B:$M,12,FALSE)),"",VLOOKUP(CONCATENATE($A193,"_",F$2),'Reference data SID'!$B:$M,12,FALSE))</f>
        <v/>
      </c>
      <c r="G193" s="16" t="str">
        <f>IF(ISERROR(VLOOKUP(CONCATENATE($A193,"_",G$2),'Reference data SID'!$B:$M,12,FALSE)),"",VLOOKUP(CONCATENATE($A193,"_",G$2),'Reference data SID'!$B:$M,12,FALSE))</f>
        <v/>
      </c>
      <c r="H193" s="16" t="str">
        <f>IF(ISERROR(VLOOKUP(CONCATENATE($A193,"_",H$2),'Reference data SID'!$B:$M,12,FALSE)),"",VLOOKUP(CONCATENATE($A193,"_",H$2),'Reference data SID'!$B:$M,12,FALSE))</f>
        <v/>
      </c>
      <c r="I193" s="16" t="str">
        <f>IF(ISERROR(VLOOKUP(CONCATENATE($A193,"_",I$2),'Reference data SID'!$B:$M,12,FALSE)),"",VLOOKUP(CONCATENATE($A193,"_",I$2),'Reference data SID'!$B:$M,12,FALSE))</f>
        <v/>
      </c>
      <c r="J193" s="16" t="str">
        <f>IF(ISERROR(VLOOKUP(CONCATENATE($A193,"_",J$2),'Reference data SID'!$B:$M,12,FALSE)),"",VLOOKUP(CONCATENATE($A193,"_",J$2),'Reference data SID'!$B:$M,12,FALSE))</f>
        <v/>
      </c>
      <c r="K193" s="16" t="str">
        <f>IF(ISERROR(VLOOKUP(CONCATENATE($A193,"_",K$2),'Reference data SID'!$B:$M,12,FALSE)),"",VLOOKUP(CONCATENATE($A193,"_",K$2),'Reference data SID'!$B:$M,12,FALSE))</f>
        <v/>
      </c>
      <c r="L193" s="16" t="str">
        <f>IF(ISERROR(VLOOKUP(CONCATENATE($A193,"_",L$2),'Reference data SID'!$B:$M,12,FALSE)),"",VLOOKUP(CONCATENATE($A193,"_",L$2),'Reference data SID'!$B:$M,12,FALSE))</f>
        <v/>
      </c>
      <c r="M193" s="16" t="str">
        <f>IF(ISERROR(VLOOKUP(CONCATENATE($A193,"_",M$2),'Reference data SID'!$B:$M,12,FALSE)),"",VLOOKUP(CONCATENATE($A193,"_",M$2),'Reference data SID'!$B:$M,12,FALSE))</f>
        <v/>
      </c>
      <c r="N193" s="16" t="str">
        <f>IF(ISERROR(VLOOKUP(CONCATENATE($A193,"_",N$2),'Reference data SID'!$B:$M,12,FALSE)),"",VLOOKUP(CONCATENATE($A193,"_",N$2),'Reference data SID'!$B:$M,12,FALSE))</f>
        <v/>
      </c>
      <c r="O193" s="16" t="str">
        <f>IF(ISERROR(VLOOKUP(CONCATENATE($A193,"_",O$2),'Reference data SID'!$B:$M,12,FALSE)),"",VLOOKUP(CONCATENATE($A193,"_",O$2),'Reference data SID'!$B:$M,12,FALSE))</f>
        <v/>
      </c>
      <c r="P193" s="16" t="str">
        <f>IF(ISERROR(VLOOKUP(CONCATENATE($A193,"_",P$2),'Reference data SID'!$B:$M,12,FALSE)),"",VLOOKUP(CONCATENATE($A193,"_",P$2),'Reference data SID'!$B:$M,12,FALSE))</f>
        <v/>
      </c>
      <c r="Q193" s="16" t="str">
        <f>IF(ISERROR(VLOOKUP(CONCATENATE($A193,"_",Q$2),'Reference data SID'!$B:$M,12,FALSE)),"",VLOOKUP(CONCATENATE($A193,"_",Q$2),'Reference data SID'!$B:$M,12,FALSE))</f>
        <v/>
      </c>
      <c r="R193" s="16" t="str">
        <f>IF(ISERROR(VLOOKUP(CONCATENATE($A193,"_",R$2),'Reference data SID'!$B:$M,12,FALSE)),"",VLOOKUP(CONCATENATE($A193,"_",R$2),'Reference data SID'!$B:$M,12,FALSE))</f>
        <v/>
      </c>
      <c r="S193" s="16" t="str">
        <f>IF(ISERROR(VLOOKUP(CONCATENATE($A193,"_",S$2),'Reference data SID'!$B:$M,12,FALSE)),"",VLOOKUP(CONCATENATE($A193,"_",S$2),'Reference data SID'!$B:$M,12,FALSE))</f>
        <v/>
      </c>
      <c r="T193" s="16" t="str">
        <f>IF(ISERROR(VLOOKUP(CONCATENATE($A193,"_",T$2),'Reference data SID'!$B:$M,12,FALSE)),"",VLOOKUP(CONCATENATE($A193,"_",T$2),'Reference data SID'!$B:$M,12,FALSE))</f>
        <v/>
      </c>
      <c r="U193" s="16" t="str">
        <f>IF(ISERROR(VLOOKUP(CONCATENATE($A193,"_",U$2),'Reference data SID'!$B:$M,12,FALSE)),"",VLOOKUP(CONCATENATE($A193,"_",U$2),'Reference data SID'!$B:$M,12,FALSE))</f>
        <v/>
      </c>
      <c r="V193" s="16" t="str">
        <f>IF(ISERROR(VLOOKUP(CONCATENATE($A193,"_",V$2),'Reference data SID'!$B:$M,12,FALSE)),"",VLOOKUP(CONCATENATE($A193,"_",V$2),'Reference data SID'!$B:$M,12,FALSE))</f>
        <v/>
      </c>
      <c r="W193" s="16" t="str">
        <f>IF(ISERROR(VLOOKUP(CONCATENATE($A193,"_",W$2),'Reference data SID'!$B:$M,12,FALSE)),"",VLOOKUP(CONCATENATE($A193,"_",W$2),'Reference data SID'!$B:$M,12,FALSE))</f>
        <v/>
      </c>
      <c r="X193" s="16" t="str">
        <f>IF(ISERROR(VLOOKUP(CONCATENATE($A193,"_",X$2),'Reference data SID'!$B:$M,12,FALSE)),"",VLOOKUP(CONCATENATE($A193,"_",X$2),'Reference data SID'!$B:$M,12,FALSE))</f>
        <v/>
      </c>
      <c r="Y193" s="16" t="str">
        <f>IF(ISERROR(VLOOKUP(CONCATENATE($A193,"_",Y$2),'Reference data SID'!$B:$M,12,FALSE)),"",VLOOKUP(CONCATENATE($A193,"_",Y$2),'Reference data SID'!$B:$M,12,FALSE))</f>
        <v/>
      </c>
      <c r="Z193" s="16" t="str">
        <f>IF(ISERROR(VLOOKUP(CONCATENATE($A193,"_",Z$2),'Reference data SID'!$B:$M,12,FALSE)),"",VLOOKUP(CONCATENATE($A193,"_",Z$2),'Reference data SID'!$B:$M,12,FALSE))</f>
        <v/>
      </c>
      <c r="AA193" s="16" t="str">
        <f>IF(ISERROR(VLOOKUP(CONCATENATE($A193,"_",AA$2),'Reference data SID'!$B:$M,12,FALSE)),"",VLOOKUP(CONCATENATE($A193,"_",AA$2),'Reference data SID'!$B:$M,12,FALSE))</f>
        <v/>
      </c>
      <c r="AB193" s="16" t="str">
        <f>IF(ISERROR(VLOOKUP(CONCATENATE($A193,"_",AB$2),'Reference data SID'!$B:$M,12,FALSE)),"",VLOOKUP(CONCATENATE($A193,"_",AB$2),'Reference data SID'!$B:$M,12,FALSE))</f>
        <v/>
      </c>
      <c r="AC193" s="16" t="str">
        <f>IF(ISERROR(VLOOKUP(CONCATENATE($A193,"_",AC$2),'Reference data SID'!$B:$M,12,FALSE)),"",VLOOKUP(CONCATENATE($A193,"_",AC$2),'Reference data SID'!$B:$M,12,FALSE))</f>
        <v/>
      </c>
      <c r="AD193" s="16" t="str">
        <f>IF(ISERROR(VLOOKUP(CONCATENATE($A193,"_",AD$2),'Reference data SID'!$B:$M,12,FALSE)),"",VLOOKUP(CONCATENATE($A193,"_",AD$2),'Reference data SID'!$B:$M,12,FALSE))</f>
        <v/>
      </c>
      <c r="AE193" s="16" t="str">
        <f>IF(ISERROR(VLOOKUP(CONCATENATE($A193,"_",AE$2),'Reference data SID'!$B:$M,12,FALSE)),"",VLOOKUP(CONCATENATE($A193,"_",AE$2),'Reference data SID'!$B:$M,12,FALSE))</f>
        <v/>
      </c>
      <c r="AF193" s="16" t="str">
        <f>IF(ISERROR(VLOOKUP(CONCATENATE($A193,"_",AF$2),'Reference data SID'!$B:$M,12,FALSE)),"",VLOOKUP(CONCATENATE($A193,"_",AF$2),'Reference data SID'!$B:$M,12,FALSE))</f>
        <v/>
      </c>
      <c r="AG193" s="16" t="str">
        <f>IF(ISERROR(VLOOKUP(CONCATENATE($A193,"_",AG$2),'Reference data SID'!$B:$M,12,FALSE)),"",VLOOKUP(CONCATENATE($A193,"_",AG$2),'Reference data SID'!$B:$M,12,FALSE))</f>
        <v/>
      </c>
      <c r="AH193" s="16" t="str">
        <f>IF(ISERROR(VLOOKUP(CONCATENATE($A193,"_",AH$2),'Reference data SID'!$B:$M,12,FALSE)),"",VLOOKUP(CONCATENATE($A193,"_",AH$2),'Reference data SID'!$B:$M,12,FALSE))</f>
        <v/>
      </c>
      <c r="AI193" s="16" t="str">
        <f>IF(ISERROR(VLOOKUP(CONCATENATE($A193,"_",AI$2),'Reference data SID'!$B:$M,12,FALSE)),"",VLOOKUP(CONCATENATE($A193,"_",AI$2),'Reference data SID'!$B:$M,12,FALSE))</f>
        <v/>
      </c>
      <c r="AJ193" s="16" t="str">
        <f>IF(ISERROR(VLOOKUP(CONCATENATE($A193,"_",AJ$2),'Reference data SID'!$B:$M,12,FALSE)),"",VLOOKUP(CONCATENATE($A193,"_",AJ$2),'Reference data SID'!$B:$M,12,FALSE))</f>
        <v/>
      </c>
      <c r="AK193" s="16" t="str">
        <f>IF(ISERROR(VLOOKUP(CONCATENATE($A193,"_",AK$2),'Reference data SID'!$B:$M,12,FALSE)),"",VLOOKUP(CONCATENATE($A193,"_",AK$2),'Reference data SID'!$B:$M,12,FALSE))</f>
        <v/>
      </c>
      <c r="AL193" s="16" t="str">
        <f>IF(ISERROR(VLOOKUP(CONCATENATE($A193,"_",AL$2),'Reference data SID'!$B:$M,12,FALSE)),"",VLOOKUP(CONCATENATE($A193,"_",AL$2),'Reference data SID'!$B:$M,12,FALSE))</f>
        <v/>
      </c>
      <c r="AM193" s="16" t="str">
        <f>IF(ISERROR(VLOOKUP(CONCATENATE($A193,"_",AM$2),'Reference data SID'!$B:$M,12,FALSE)),"",VLOOKUP(CONCATENATE($A193,"_",AM$2),'Reference data SID'!$B:$M,12,FALSE))</f>
        <v/>
      </c>
      <c r="AN193" s="16" t="str">
        <f>IF(ISERROR(VLOOKUP(CONCATENATE($A193,"_",AN$2),'Reference data SID'!$B:$M,12,FALSE)),"",VLOOKUP(CONCATENATE($A193,"_",AN$2),'Reference data SID'!$B:$M,12,FALSE))</f>
        <v/>
      </c>
      <c r="AO193" s="16" t="str">
        <f>IF(ISERROR(VLOOKUP(CONCATENATE($A193,"_",AO$2),'Reference data SID'!$B:$M,12,FALSE)),"",VLOOKUP(CONCATENATE($A193,"_",AO$2),'Reference data SID'!$B:$M,12,FALSE))</f>
        <v/>
      </c>
      <c r="AP193" s="16" t="str">
        <f>IF(ISERROR(VLOOKUP(CONCATENATE($A193,"_",AP$2),'Reference data SID'!$B:$M,12,FALSE)),"",VLOOKUP(CONCATENATE($A193,"_",AP$2),'Reference data SID'!$B:$M,12,FALSE))</f>
        <v/>
      </c>
      <c r="AQ193" s="16" t="str">
        <f>IF(ISERROR(VLOOKUP(CONCATENATE($A193,"_",AQ$2),'Reference data SID'!$B:$M,12,FALSE)),"",VLOOKUP(CONCATENATE($A193,"_",AQ$2),'Reference data SID'!$B:$M,12,FALSE))</f>
        <v/>
      </c>
      <c r="AR193" s="16" t="str">
        <f>IF(ISERROR(VLOOKUP(CONCATENATE($A193,"_",AR$2),'Reference data SID'!$B:$M,12,FALSE)),"",VLOOKUP(CONCATENATE($A193,"_",AR$2),'Reference data SID'!$B:$M,12,FALSE))</f>
        <v/>
      </c>
      <c r="AS193" s="16" t="str">
        <f>IF(ISERROR(VLOOKUP(CONCATENATE($A193,"_",AS$2),'Reference data SID'!$B:$M,12,FALSE)),"",VLOOKUP(CONCATENATE($A193,"_",AS$2),'Reference data SID'!$B:$M,12,FALSE))</f>
        <v/>
      </c>
      <c r="AT193" s="16" t="str">
        <f>IF(ISERROR(VLOOKUP(CONCATENATE($A193,"_",AT$2),'Reference data SID'!$B:$M,12,FALSE)),"",VLOOKUP(CONCATENATE($A193,"_",AT$2),'Reference data SID'!$B:$M,12,FALSE))</f>
        <v/>
      </c>
    </row>
    <row r="194" spans="1:46" x14ac:dyDescent="0.25">
      <c r="A194">
        <v>190</v>
      </c>
      <c r="B194" s="16" t="str">
        <f>IF(ISERROR(VLOOKUP(CONCATENATE($A194,"_",B$2),'Reference data SID'!$B:$M,12,FALSE)),"",VLOOKUP(CONCATENATE($A194,"_",B$2),'Reference data SID'!$B:$M,12,FALSE))</f>
        <v/>
      </c>
      <c r="C194" s="16" t="str">
        <f>IF(ISERROR(VLOOKUP(CONCATENATE($A194,"_",C$2),'Reference data SID'!$B:$M,12,FALSE)),"",VLOOKUP(CONCATENATE($A194,"_",C$2),'Reference data SID'!$B:$M,12,FALSE))</f>
        <v/>
      </c>
      <c r="D194" s="16" t="str">
        <f>IF(ISERROR(VLOOKUP(CONCATENATE($A194,"_",D$2),'Reference data SID'!$B:$M,12,FALSE)),"",VLOOKUP(CONCATENATE($A194,"_",D$2),'Reference data SID'!$B:$M,12,FALSE))</f>
        <v/>
      </c>
      <c r="E194" s="16" t="str">
        <f>IF(ISERROR(VLOOKUP(CONCATENATE($A194,"_",E$2),'Reference data SID'!$B:$M,12,FALSE)),"",VLOOKUP(CONCATENATE($A194,"_",E$2),'Reference data SID'!$B:$M,12,FALSE))</f>
        <v/>
      </c>
      <c r="F194" s="16" t="str">
        <f>IF(ISERROR(VLOOKUP(CONCATENATE($A194,"_",F$2),'Reference data SID'!$B:$M,12,FALSE)),"",VLOOKUP(CONCATENATE($A194,"_",F$2),'Reference data SID'!$B:$M,12,FALSE))</f>
        <v/>
      </c>
      <c r="G194" s="16" t="str">
        <f>IF(ISERROR(VLOOKUP(CONCATENATE($A194,"_",G$2),'Reference data SID'!$B:$M,12,FALSE)),"",VLOOKUP(CONCATENATE($A194,"_",G$2),'Reference data SID'!$B:$M,12,FALSE))</f>
        <v/>
      </c>
      <c r="H194" s="16" t="str">
        <f>IF(ISERROR(VLOOKUP(CONCATENATE($A194,"_",H$2),'Reference data SID'!$B:$M,12,FALSE)),"",VLOOKUP(CONCATENATE($A194,"_",H$2),'Reference data SID'!$B:$M,12,FALSE))</f>
        <v/>
      </c>
      <c r="I194" s="16" t="str">
        <f>IF(ISERROR(VLOOKUP(CONCATENATE($A194,"_",I$2),'Reference data SID'!$B:$M,12,FALSE)),"",VLOOKUP(CONCATENATE($A194,"_",I$2),'Reference data SID'!$B:$M,12,FALSE))</f>
        <v/>
      </c>
      <c r="J194" s="16" t="str">
        <f>IF(ISERROR(VLOOKUP(CONCATENATE($A194,"_",J$2),'Reference data SID'!$B:$M,12,FALSE)),"",VLOOKUP(CONCATENATE($A194,"_",J$2),'Reference data SID'!$B:$M,12,FALSE))</f>
        <v/>
      </c>
      <c r="K194" s="16" t="str">
        <f>IF(ISERROR(VLOOKUP(CONCATENATE($A194,"_",K$2),'Reference data SID'!$B:$M,12,FALSE)),"",VLOOKUP(CONCATENATE($A194,"_",K$2),'Reference data SID'!$B:$M,12,FALSE))</f>
        <v/>
      </c>
      <c r="L194" s="16" t="str">
        <f>IF(ISERROR(VLOOKUP(CONCATENATE($A194,"_",L$2),'Reference data SID'!$B:$M,12,FALSE)),"",VLOOKUP(CONCATENATE($A194,"_",L$2),'Reference data SID'!$B:$M,12,FALSE))</f>
        <v/>
      </c>
      <c r="M194" s="16" t="str">
        <f>IF(ISERROR(VLOOKUP(CONCATENATE($A194,"_",M$2),'Reference data SID'!$B:$M,12,FALSE)),"",VLOOKUP(CONCATENATE($A194,"_",M$2),'Reference data SID'!$B:$M,12,FALSE))</f>
        <v/>
      </c>
      <c r="N194" s="16" t="str">
        <f>IF(ISERROR(VLOOKUP(CONCATENATE($A194,"_",N$2),'Reference data SID'!$B:$M,12,FALSE)),"",VLOOKUP(CONCATENATE($A194,"_",N$2),'Reference data SID'!$B:$M,12,FALSE))</f>
        <v/>
      </c>
      <c r="O194" s="16" t="str">
        <f>IF(ISERROR(VLOOKUP(CONCATENATE($A194,"_",O$2),'Reference data SID'!$B:$M,12,FALSE)),"",VLOOKUP(CONCATENATE($A194,"_",O$2),'Reference data SID'!$B:$M,12,FALSE))</f>
        <v/>
      </c>
      <c r="P194" s="16" t="str">
        <f>IF(ISERROR(VLOOKUP(CONCATENATE($A194,"_",P$2),'Reference data SID'!$B:$M,12,FALSE)),"",VLOOKUP(CONCATENATE($A194,"_",P$2),'Reference data SID'!$B:$M,12,FALSE))</f>
        <v/>
      </c>
      <c r="Q194" s="16" t="str">
        <f>IF(ISERROR(VLOOKUP(CONCATENATE($A194,"_",Q$2),'Reference data SID'!$B:$M,12,FALSE)),"",VLOOKUP(CONCATENATE($A194,"_",Q$2),'Reference data SID'!$B:$M,12,FALSE))</f>
        <v/>
      </c>
      <c r="R194" s="16" t="str">
        <f>IF(ISERROR(VLOOKUP(CONCATENATE($A194,"_",R$2),'Reference data SID'!$B:$M,12,FALSE)),"",VLOOKUP(CONCATENATE($A194,"_",R$2),'Reference data SID'!$B:$M,12,FALSE))</f>
        <v/>
      </c>
      <c r="S194" s="16" t="str">
        <f>IF(ISERROR(VLOOKUP(CONCATENATE($A194,"_",S$2),'Reference data SID'!$B:$M,12,FALSE)),"",VLOOKUP(CONCATENATE($A194,"_",S$2),'Reference data SID'!$B:$M,12,FALSE))</f>
        <v/>
      </c>
      <c r="T194" s="16" t="str">
        <f>IF(ISERROR(VLOOKUP(CONCATENATE($A194,"_",T$2),'Reference data SID'!$B:$M,12,FALSE)),"",VLOOKUP(CONCATENATE($A194,"_",T$2),'Reference data SID'!$B:$M,12,FALSE))</f>
        <v/>
      </c>
      <c r="U194" s="16" t="str">
        <f>IF(ISERROR(VLOOKUP(CONCATENATE($A194,"_",U$2),'Reference data SID'!$B:$M,12,FALSE)),"",VLOOKUP(CONCATENATE($A194,"_",U$2),'Reference data SID'!$B:$M,12,FALSE))</f>
        <v/>
      </c>
      <c r="V194" s="16" t="str">
        <f>IF(ISERROR(VLOOKUP(CONCATENATE($A194,"_",V$2),'Reference data SID'!$B:$M,12,FALSE)),"",VLOOKUP(CONCATENATE($A194,"_",V$2),'Reference data SID'!$B:$M,12,FALSE))</f>
        <v/>
      </c>
      <c r="W194" s="16" t="str">
        <f>IF(ISERROR(VLOOKUP(CONCATENATE($A194,"_",W$2),'Reference data SID'!$B:$M,12,FALSE)),"",VLOOKUP(CONCATENATE($A194,"_",W$2),'Reference data SID'!$B:$M,12,FALSE))</f>
        <v/>
      </c>
      <c r="X194" s="16" t="str">
        <f>IF(ISERROR(VLOOKUP(CONCATENATE($A194,"_",X$2),'Reference data SID'!$B:$M,12,FALSE)),"",VLOOKUP(CONCATENATE($A194,"_",X$2),'Reference data SID'!$B:$M,12,FALSE))</f>
        <v/>
      </c>
      <c r="Y194" s="16" t="str">
        <f>IF(ISERROR(VLOOKUP(CONCATENATE($A194,"_",Y$2),'Reference data SID'!$B:$M,12,FALSE)),"",VLOOKUP(CONCATENATE($A194,"_",Y$2),'Reference data SID'!$B:$M,12,FALSE))</f>
        <v/>
      </c>
      <c r="Z194" s="16" t="str">
        <f>IF(ISERROR(VLOOKUP(CONCATENATE($A194,"_",Z$2),'Reference data SID'!$B:$M,12,FALSE)),"",VLOOKUP(CONCATENATE($A194,"_",Z$2),'Reference data SID'!$B:$M,12,FALSE))</f>
        <v/>
      </c>
      <c r="AA194" s="16" t="str">
        <f>IF(ISERROR(VLOOKUP(CONCATENATE($A194,"_",AA$2),'Reference data SID'!$B:$M,12,FALSE)),"",VLOOKUP(CONCATENATE($A194,"_",AA$2),'Reference data SID'!$B:$M,12,FALSE))</f>
        <v/>
      </c>
      <c r="AB194" s="16" t="str">
        <f>IF(ISERROR(VLOOKUP(CONCATENATE($A194,"_",AB$2),'Reference data SID'!$B:$M,12,FALSE)),"",VLOOKUP(CONCATENATE($A194,"_",AB$2),'Reference data SID'!$B:$M,12,FALSE))</f>
        <v/>
      </c>
      <c r="AC194" s="16" t="str">
        <f>IF(ISERROR(VLOOKUP(CONCATENATE($A194,"_",AC$2),'Reference data SID'!$B:$M,12,FALSE)),"",VLOOKUP(CONCATENATE($A194,"_",AC$2),'Reference data SID'!$B:$M,12,FALSE))</f>
        <v/>
      </c>
      <c r="AD194" s="16" t="str">
        <f>IF(ISERROR(VLOOKUP(CONCATENATE($A194,"_",AD$2),'Reference data SID'!$B:$M,12,FALSE)),"",VLOOKUP(CONCATENATE($A194,"_",AD$2),'Reference data SID'!$B:$M,12,FALSE))</f>
        <v/>
      </c>
      <c r="AE194" s="16" t="str">
        <f>IF(ISERROR(VLOOKUP(CONCATENATE($A194,"_",AE$2),'Reference data SID'!$B:$M,12,FALSE)),"",VLOOKUP(CONCATENATE($A194,"_",AE$2),'Reference data SID'!$B:$M,12,FALSE))</f>
        <v/>
      </c>
      <c r="AF194" s="16" t="str">
        <f>IF(ISERROR(VLOOKUP(CONCATENATE($A194,"_",AF$2),'Reference data SID'!$B:$M,12,FALSE)),"",VLOOKUP(CONCATENATE($A194,"_",AF$2),'Reference data SID'!$B:$M,12,FALSE))</f>
        <v/>
      </c>
      <c r="AG194" s="16" t="str">
        <f>IF(ISERROR(VLOOKUP(CONCATENATE($A194,"_",AG$2),'Reference data SID'!$B:$M,12,FALSE)),"",VLOOKUP(CONCATENATE($A194,"_",AG$2),'Reference data SID'!$B:$M,12,FALSE))</f>
        <v/>
      </c>
      <c r="AH194" s="16" t="str">
        <f>IF(ISERROR(VLOOKUP(CONCATENATE($A194,"_",AH$2),'Reference data SID'!$B:$M,12,FALSE)),"",VLOOKUP(CONCATENATE($A194,"_",AH$2),'Reference data SID'!$B:$M,12,FALSE))</f>
        <v/>
      </c>
      <c r="AI194" s="16" t="str">
        <f>IF(ISERROR(VLOOKUP(CONCATENATE($A194,"_",AI$2),'Reference data SID'!$B:$M,12,FALSE)),"",VLOOKUP(CONCATENATE($A194,"_",AI$2),'Reference data SID'!$B:$M,12,FALSE))</f>
        <v/>
      </c>
      <c r="AJ194" s="16" t="str">
        <f>IF(ISERROR(VLOOKUP(CONCATENATE($A194,"_",AJ$2),'Reference data SID'!$B:$M,12,FALSE)),"",VLOOKUP(CONCATENATE($A194,"_",AJ$2),'Reference data SID'!$B:$M,12,FALSE))</f>
        <v/>
      </c>
      <c r="AK194" s="16" t="str">
        <f>IF(ISERROR(VLOOKUP(CONCATENATE($A194,"_",AK$2),'Reference data SID'!$B:$M,12,FALSE)),"",VLOOKUP(CONCATENATE($A194,"_",AK$2),'Reference data SID'!$B:$M,12,FALSE))</f>
        <v/>
      </c>
      <c r="AL194" s="16" t="str">
        <f>IF(ISERROR(VLOOKUP(CONCATENATE($A194,"_",AL$2),'Reference data SID'!$B:$M,12,FALSE)),"",VLOOKUP(CONCATENATE($A194,"_",AL$2),'Reference data SID'!$B:$M,12,FALSE))</f>
        <v/>
      </c>
      <c r="AM194" s="16" t="str">
        <f>IF(ISERROR(VLOOKUP(CONCATENATE($A194,"_",AM$2),'Reference data SID'!$B:$M,12,FALSE)),"",VLOOKUP(CONCATENATE($A194,"_",AM$2),'Reference data SID'!$B:$M,12,FALSE))</f>
        <v/>
      </c>
      <c r="AN194" s="16" t="str">
        <f>IF(ISERROR(VLOOKUP(CONCATENATE($A194,"_",AN$2),'Reference data SID'!$B:$M,12,FALSE)),"",VLOOKUP(CONCATENATE($A194,"_",AN$2),'Reference data SID'!$B:$M,12,FALSE))</f>
        <v/>
      </c>
      <c r="AO194" s="16" t="str">
        <f>IF(ISERROR(VLOOKUP(CONCATENATE($A194,"_",AO$2),'Reference data SID'!$B:$M,12,FALSE)),"",VLOOKUP(CONCATENATE($A194,"_",AO$2),'Reference data SID'!$B:$M,12,FALSE))</f>
        <v/>
      </c>
      <c r="AP194" s="16" t="str">
        <f>IF(ISERROR(VLOOKUP(CONCATENATE($A194,"_",AP$2),'Reference data SID'!$B:$M,12,FALSE)),"",VLOOKUP(CONCATENATE($A194,"_",AP$2),'Reference data SID'!$B:$M,12,FALSE))</f>
        <v/>
      </c>
      <c r="AQ194" s="16" t="str">
        <f>IF(ISERROR(VLOOKUP(CONCATENATE($A194,"_",AQ$2),'Reference data SID'!$B:$M,12,FALSE)),"",VLOOKUP(CONCATENATE($A194,"_",AQ$2),'Reference data SID'!$B:$M,12,FALSE))</f>
        <v/>
      </c>
      <c r="AR194" s="16" t="str">
        <f>IF(ISERROR(VLOOKUP(CONCATENATE($A194,"_",AR$2),'Reference data SID'!$B:$M,12,FALSE)),"",VLOOKUP(CONCATENATE($A194,"_",AR$2),'Reference data SID'!$B:$M,12,FALSE))</f>
        <v/>
      </c>
      <c r="AS194" s="16" t="str">
        <f>IF(ISERROR(VLOOKUP(CONCATENATE($A194,"_",AS$2),'Reference data SID'!$B:$M,12,FALSE)),"",VLOOKUP(CONCATENATE($A194,"_",AS$2),'Reference data SID'!$B:$M,12,FALSE))</f>
        <v/>
      </c>
      <c r="AT194" s="16" t="str">
        <f>IF(ISERROR(VLOOKUP(CONCATENATE($A194,"_",AT$2),'Reference data SID'!$B:$M,12,FALSE)),"",VLOOKUP(CONCATENATE($A194,"_",AT$2),'Reference data SID'!$B:$M,12,FALSE))</f>
        <v/>
      </c>
    </row>
    <row r="195" spans="1:46" x14ac:dyDescent="0.25">
      <c r="A195">
        <v>191</v>
      </c>
      <c r="B195" s="16" t="str">
        <f>IF(ISERROR(VLOOKUP(CONCATENATE($A195,"_",B$2),'Reference data SID'!$B:$M,12,FALSE)),"",VLOOKUP(CONCATENATE($A195,"_",B$2),'Reference data SID'!$B:$M,12,FALSE))</f>
        <v/>
      </c>
      <c r="C195" s="16" t="str">
        <f>IF(ISERROR(VLOOKUP(CONCATENATE($A195,"_",C$2),'Reference data SID'!$B:$M,12,FALSE)),"",VLOOKUP(CONCATENATE($A195,"_",C$2),'Reference data SID'!$B:$M,12,FALSE))</f>
        <v/>
      </c>
      <c r="D195" s="16" t="str">
        <f>IF(ISERROR(VLOOKUP(CONCATENATE($A195,"_",D$2),'Reference data SID'!$B:$M,12,FALSE)),"",VLOOKUP(CONCATENATE($A195,"_",D$2),'Reference data SID'!$B:$M,12,FALSE))</f>
        <v/>
      </c>
      <c r="E195" s="16" t="str">
        <f>IF(ISERROR(VLOOKUP(CONCATENATE($A195,"_",E$2),'Reference data SID'!$B:$M,12,FALSE)),"",VLOOKUP(CONCATENATE($A195,"_",E$2),'Reference data SID'!$B:$M,12,FALSE))</f>
        <v/>
      </c>
      <c r="F195" s="16" t="str">
        <f>IF(ISERROR(VLOOKUP(CONCATENATE($A195,"_",F$2),'Reference data SID'!$B:$M,12,FALSE)),"",VLOOKUP(CONCATENATE($A195,"_",F$2),'Reference data SID'!$B:$M,12,FALSE))</f>
        <v/>
      </c>
      <c r="G195" s="16" t="str">
        <f>IF(ISERROR(VLOOKUP(CONCATENATE($A195,"_",G$2),'Reference data SID'!$B:$M,12,FALSE)),"",VLOOKUP(CONCATENATE($A195,"_",G$2),'Reference data SID'!$B:$M,12,FALSE))</f>
        <v/>
      </c>
      <c r="H195" s="16" t="str">
        <f>IF(ISERROR(VLOOKUP(CONCATENATE($A195,"_",H$2),'Reference data SID'!$B:$M,12,FALSE)),"",VLOOKUP(CONCATENATE($A195,"_",H$2),'Reference data SID'!$B:$M,12,FALSE))</f>
        <v/>
      </c>
      <c r="I195" s="16" t="str">
        <f>IF(ISERROR(VLOOKUP(CONCATENATE($A195,"_",I$2),'Reference data SID'!$B:$M,12,FALSE)),"",VLOOKUP(CONCATENATE($A195,"_",I$2),'Reference data SID'!$B:$M,12,FALSE))</f>
        <v/>
      </c>
      <c r="J195" s="16" t="str">
        <f>IF(ISERROR(VLOOKUP(CONCATENATE($A195,"_",J$2),'Reference data SID'!$B:$M,12,FALSE)),"",VLOOKUP(CONCATENATE($A195,"_",J$2),'Reference data SID'!$B:$M,12,FALSE))</f>
        <v/>
      </c>
      <c r="K195" s="16" t="str">
        <f>IF(ISERROR(VLOOKUP(CONCATENATE($A195,"_",K$2),'Reference data SID'!$B:$M,12,FALSE)),"",VLOOKUP(CONCATENATE($A195,"_",K$2),'Reference data SID'!$B:$M,12,FALSE))</f>
        <v/>
      </c>
      <c r="L195" s="16" t="str">
        <f>IF(ISERROR(VLOOKUP(CONCATENATE($A195,"_",L$2),'Reference data SID'!$B:$M,12,FALSE)),"",VLOOKUP(CONCATENATE($A195,"_",L$2),'Reference data SID'!$B:$M,12,FALSE))</f>
        <v/>
      </c>
      <c r="M195" s="16" t="str">
        <f>IF(ISERROR(VLOOKUP(CONCATENATE($A195,"_",M$2),'Reference data SID'!$B:$M,12,FALSE)),"",VLOOKUP(CONCATENATE($A195,"_",M$2),'Reference data SID'!$B:$M,12,FALSE))</f>
        <v/>
      </c>
      <c r="N195" s="16" t="str">
        <f>IF(ISERROR(VLOOKUP(CONCATENATE($A195,"_",N$2),'Reference data SID'!$B:$M,12,FALSE)),"",VLOOKUP(CONCATENATE($A195,"_",N$2),'Reference data SID'!$B:$M,12,FALSE))</f>
        <v/>
      </c>
      <c r="O195" s="16" t="str">
        <f>IF(ISERROR(VLOOKUP(CONCATENATE($A195,"_",O$2),'Reference data SID'!$B:$M,12,FALSE)),"",VLOOKUP(CONCATENATE($A195,"_",O$2),'Reference data SID'!$B:$M,12,FALSE))</f>
        <v/>
      </c>
      <c r="P195" s="16" t="str">
        <f>IF(ISERROR(VLOOKUP(CONCATENATE($A195,"_",P$2),'Reference data SID'!$B:$M,12,FALSE)),"",VLOOKUP(CONCATENATE($A195,"_",P$2),'Reference data SID'!$B:$M,12,FALSE))</f>
        <v/>
      </c>
      <c r="Q195" s="16" t="str">
        <f>IF(ISERROR(VLOOKUP(CONCATENATE($A195,"_",Q$2),'Reference data SID'!$B:$M,12,FALSE)),"",VLOOKUP(CONCATENATE($A195,"_",Q$2),'Reference data SID'!$B:$M,12,FALSE))</f>
        <v/>
      </c>
      <c r="R195" s="16" t="str">
        <f>IF(ISERROR(VLOOKUP(CONCATENATE($A195,"_",R$2),'Reference data SID'!$B:$M,12,FALSE)),"",VLOOKUP(CONCATENATE($A195,"_",R$2),'Reference data SID'!$B:$M,12,FALSE))</f>
        <v/>
      </c>
      <c r="S195" s="16" t="str">
        <f>IF(ISERROR(VLOOKUP(CONCATENATE($A195,"_",S$2),'Reference data SID'!$B:$M,12,FALSE)),"",VLOOKUP(CONCATENATE($A195,"_",S$2),'Reference data SID'!$B:$M,12,FALSE))</f>
        <v/>
      </c>
      <c r="T195" s="16" t="str">
        <f>IF(ISERROR(VLOOKUP(CONCATENATE($A195,"_",T$2),'Reference data SID'!$B:$M,12,FALSE)),"",VLOOKUP(CONCATENATE($A195,"_",T$2),'Reference data SID'!$B:$M,12,FALSE))</f>
        <v/>
      </c>
      <c r="U195" s="16" t="str">
        <f>IF(ISERROR(VLOOKUP(CONCATENATE($A195,"_",U$2),'Reference data SID'!$B:$M,12,FALSE)),"",VLOOKUP(CONCATENATE($A195,"_",U$2),'Reference data SID'!$B:$M,12,FALSE))</f>
        <v/>
      </c>
      <c r="V195" s="16" t="str">
        <f>IF(ISERROR(VLOOKUP(CONCATENATE($A195,"_",V$2),'Reference data SID'!$B:$M,12,FALSE)),"",VLOOKUP(CONCATENATE($A195,"_",V$2),'Reference data SID'!$B:$M,12,FALSE))</f>
        <v/>
      </c>
      <c r="W195" s="16" t="str">
        <f>IF(ISERROR(VLOOKUP(CONCATENATE($A195,"_",W$2),'Reference data SID'!$B:$M,12,FALSE)),"",VLOOKUP(CONCATENATE($A195,"_",W$2),'Reference data SID'!$B:$M,12,FALSE))</f>
        <v/>
      </c>
      <c r="X195" s="16" t="str">
        <f>IF(ISERROR(VLOOKUP(CONCATENATE($A195,"_",X$2),'Reference data SID'!$B:$M,12,FALSE)),"",VLOOKUP(CONCATENATE($A195,"_",X$2),'Reference data SID'!$B:$M,12,FALSE))</f>
        <v/>
      </c>
      <c r="Y195" s="16" t="str">
        <f>IF(ISERROR(VLOOKUP(CONCATENATE($A195,"_",Y$2),'Reference data SID'!$B:$M,12,FALSE)),"",VLOOKUP(CONCATENATE($A195,"_",Y$2),'Reference data SID'!$B:$M,12,FALSE))</f>
        <v/>
      </c>
      <c r="Z195" s="16" t="str">
        <f>IF(ISERROR(VLOOKUP(CONCATENATE($A195,"_",Z$2),'Reference data SID'!$B:$M,12,FALSE)),"",VLOOKUP(CONCATENATE($A195,"_",Z$2),'Reference data SID'!$B:$M,12,FALSE))</f>
        <v/>
      </c>
      <c r="AA195" s="16" t="str">
        <f>IF(ISERROR(VLOOKUP(CONCATENATE($A195,"_",AA$2),'Reference data SID'!$B:$M,12,FALSE)),"",VLOOKUP(CONCATENATE($A195,"_",AA$2),'Reference data SID'!$B:$M,12,FALSE))</f>
        <v/>
      </c>
      <c r="AB195" s="16" t="str">
        <f>IF(ISERROR(VLOOKUP(CONCATENATE($A195,"_",AB$2),'Reference data SID'!$B:$M,12,FALSE)),"",VLOOKUP(CONCATENATE($A195,"_",AB$2),'Reference data SID'!$B:$M,12,FALSE))</f>
        <v/>
      </c>
      <c r="AC195" s="16" t="str">
        <f>IF(ISERROR(VLOOKUP(CONCATENATE($A195,"_",AC$2),'Reference data SID'!$B:$M,12,FALSE)),"",VLOOKUP(CONCATENATE($A195,"_",AC$2),'Reference data SID'!$B:$M,12,FALSE))</f>
        <v/>
      </c>
      <c r="AD195" s="16" t="str">
        <f>IF(ISERROR(VLOOKUP(CONCATENATE($A195,"_",AD$2),'Reference data SID'!$B:$M,12,FALSE)),"",VLOOKUP(CONCATENATE($A195,"_",AD$2),'Reference data SID'!$B:$M,12,FALSE))</f>
        <v/>
      </c>
      <c r="AE195" s="16" t="str">
        <f>IF(ISERROR(VLOOKUP(CONCATENATE($A195,"_",AE$2),'Reference data SID'!$B:$M,12,FALSE)),"",VLOOKUP(CONCATENATE($A195,"_",AE$2),'Reference data SID'!$B:$M,12,FALSE))</f>
        <v/>
      </c>
      <c r="AF195" s="16" t="str">
        <f>IF(ISERROR(VLOOKUP(CONCATENATE($A195,"_",AF$2),'Reference data SID'!$B:$M,12,FALSE)),"",VLOOKUP(CONCATENATE($A195,"_",AF$2),'Reference data SID'!$B:$M,12,FALSE))</f>
        <v/>
      </c>
      <c r="AG195" s="16" t="str">
        <f>IF(ISERROR(VLOOKUP(CONCATENATE($A195,"_",AG$2),'Reference data SID'!$B:$M,12,FALSE)),"",VLOOKUP(CONCATENATE($A195,"_",AG$2),'Reference data SID'!$B:$M,12,FALSE))</f>
        <v/>
      </c>
      <c r="AH195" s="16" t="str">
        <f>IF(ISERROR(VLOOKUP(CONCATENATE($A195,"_",AH$2),'Reference data SID'!$B:$M,12,FALSE)),"",VLOOKUP(CONCATENATE($A195,"_",AH$2),'Reference data SID'!$B:$M,12,FALSE))</f>
        <v/>
      </c>
      <c r="AI195" s="16" t="str">
        <f>IF(ISERROR(VLOOKUP(CONCATENATE($A195,"_",AI$2),'Reference data SID'!$B:$M,12,FALSE)),"",VLOOKUP(CONCATENATE($A195,"_",AI$2),'Reference data SID'!$B:$M,12,FALSE))</f>
        <v/>
      </c>
      <c r="AJ195" s="16" t="str">
        <f>IF(ISERROR(VLOOKUP(CONCATENATE($A195,"_",AJ$2),'Reference data SID'!$B:$M,12,FALSE)),"",VLOOKUP(CONCATENATE($A195,"_",AJ$2),'Reference data SID'!$B:$M,12,FALSE))</f>
        <v/>
      </c>
      <c r="AK195" s="16" t="str">
        <f>IF(ISERROR(VLOOKUP(CONCATENATE($A195,"_",AK$2),'Reference data SID'!$B:$M,12,FALSE)),"",VLOOKUP(CONCATENATE($A195,"_",AK$2),'Reference data SID'!$B:$M,12,FALSE))</f>
        <v/>
      </c>
      <c r="AL195" s="16" t="str">
        <f>IF(ISERROR(VLOOKUP(CONCATENATE($A195,"_",AL$2),'Reference data SID'!$B:$M,12,FALSE)),"",VLOOKUP(CONCATENATE($A195,"_",AL$2),'Reference data SID'!$B:$M,12,FALSE))</f>
        <v/>
      </c>
      <c r="AM195" s="16" t="str">
        <f>IF(ISERROR(VLOOKUP(CONCATENATE($A195,"_",AM$2),'Reference data SID'!$B:$M,12,FALSE)),"",VLOOKUP(CONCATENATE($A195,"_",AM$2),'Reference data SID'!$B:$M,12,FALSE))</f>
        <v/>
      </c>
      <c r="AN195" s="16" t="str">
        <f>IF(ISERROR(VLOOKUP(CONCATENATE($A195,"_",AN$2),'Reference data SID'!$B:$M,12,FALSE)),"",VLOOKUP(CONCATENATE($A195,"_",AN$2),'Reference data SID'!$B:$M,12,FALSE))</f>
        <v/>
      </c>
      <c r="AO195" s="16" t="str">
        <f>IF(ISERROR(VLOOKUP(CONCATENATE($A195,"_",AO$2),'Reference data SID'!$B:$M,12,FALSE)),"",VLOOKUP(CONCATENATE($A195,"_",AO$2),'Reference data SID'!$B:$M,12,FALSE))</f>
        <v/>
      </c>
      <c r="AP195" s="16" t="str">
        <f>IF(ISERROR(VLOOKUP(CONCATENATE($A195,"_",AP$2),'Reference data SID'!$B:$M,12,FALSE)),"",VLOOKUP(CONCATENATE($A195,"_",AP$2),'Reference data SID'!$B:$M,12,FALSE))</f>
        <v/>
      </c>
      <c r="AQ195" s="16" t="str">
        <f>IF(ISERROR(VLOOKUP(CONCATENATE($A195,"_",AQ$2),'Reference data SID'!$B:$M,12,FALSE)),"",VLOOKUP(CONCATENATE($A195,"_",AQ$2),'Reference data SID'!$B:$M,12,FALSE))</f>
        <v/>
      </c>
      <c r="AR195" s="16" t="str">
        <f>IF(ISERROR(VLOOKUP(CONCATENATE($A195,"_",AR$2),'Reference data SID'!$B:$M,12,FALSE)),"",VLOOKUP(CONCATENATE($A195,"_",AR$2),'Reference data SID'!$B:$M,12,FALSE))</f>
        <v/>
      </c>
      <c r="AS195" s="16" t="str">
        <f>IF(ISERROR(VLOOKUP(CONCATENATE($A195,"_",AS$2),'Reference data SID'!$B:$M,12,FALSE)),"",VLOOKUP(CONCATENATE($A195,"_",AS$2),'Reference data SID'!$B:$M,12,FALSE))</f>
        <v/>
      </c>
      <c r="AT195" s="16" t="str">
        <f>IF(ISERROR(VLOOKUP(CONCATENATE($A195,"_",AT$2),'Reference data SID'!$B:$M,12,FALSE)),"",VLOOKUP(CONCATENATE($A195,"_",AT$2),'Reference data SID'!$B:$M,12,FALSE))</f>
        <v/>
      </c>
    </row>
    <row r="196" spans="1:46" x14ac:dyDescent="0.25">
      <c r="A196">
        <v>192</v>
      </c>
      <c r="B196" s="16" t="str">
        <f>IF(ISERROR(VLOOKUP(CONCATENATE($A196,"_",B$2),'Reference data SID'!$B:$M,12,FALSE)),"",VLOOKUP(CONCATENATE($A196,"_",B$2),'Reference data SID'!$B:$M,12,FALSE))</f>
        <v/>
      </c>
      <c r="C196" s="16" t="str">
        <f>IF(ISERROR(VLOOKUP(CONCATENATE($A196,"_",C$2),'Reference data SID'!$B:$M,12,FALSE)),"",VLOOKUP(CONCATENATE($A196,"_",C$2),'Reference data SID'!$B:$M,12,FALSE))</f>
        <v/>
      </c>
      <c r="D196" s="16" t="str">
        <f>IF(ISERROR(VLOOKUP(CONCATENATE($A196,"_",D$2),'Reference data SID'!$B:$M,12,FALSE)),"",VLOOKUP(CONCATENATE($A196,"_",D$2),'Reference data SID'!$B:$M,12,FALSE))</f>
        <v/>
      </c>
      <c r="E196" s="16" t="str">
        <f>IF(ISERROR(VLOOKUP(CONCATENATE($A196,"_",E$2),'Reference data SID'!$B:$M,12,FALSE)),"",VLOOKUP(CONCATENATE($A196,"_",E$2),'Reference data SID'!$B:$M,12,FALSE))</f>
        <v/>
      </c>
      <c r="F196" s="16" t="str">
        <f>IF(ISERROR(VLOOKUP(CONCATENATE($A196,"_",F$2),'Reference data SID'!$B:$M,12,FALSE)),"",VLOOKUP(CONCATENATE($A196,"_",F$2),'Reference data SID'!$B:$M,12,FALSE))</f>
        <v/>
      </c>
      <c r="G196" s="16" t="str">
        <f>IF(ISERROR(VLOOKUP(CONCATENATE($A196,"_",G$2),'Reference data SID'!$B:$M,12,FALSE)),"",VLOOKUP(CONCATENATE($A196,"_",G$2),'Reference data SID'!$B:$M,12,FALSE))</f>
        <v/>
      </c>
      <c r="H196" s="16" t="str">
        <f>IF(ISERROR(VLOOKUP(CONCATENATE($A196,"_",H$2),'Reference data SID'!$B:$M,12,FALSE)),"",VLOOKUP(CONCATENATE($A196,"_",H$2),'Reference data SID'!$B:$M,12,FALSE))</f>
        <v/>
      </c>
      <c r="I196" s="16" t="str">
        <f>IF(ISERROR(VLOOKUP(CONCATENATE($A196,"_",I$2),'Reference data SID'!$B:$M,12,FALSE)),"",VLOOKUP(CONCATENATE($A196,"_",I$2),'Reference data SID'!$B:$M,12,FALSE))</f>
        <v/>
      </c>
      <c r="J196" s="16" t="str">
        <f>IF(ISERROR(VLOOKUP(CONCATENATE($A196,"_",J$2),'Reference data SID'!$B:$M,12,FALSE)),"",VLOOKUP(CONCATENATE($A196,"_",J$2),'Reference data SID'!$B:$M,12,FALSE))</f>
        <v/>
      </c>
      <c r="K196" s="16" t="str">
        <f>IF(ISERROR(VLOOKUP(CONCATENATE($A196,"_",K$2),'Reference data SID'!$B:$M,12,FALSE)),"",VLOOKUP(CONCATENATE($A196,"_",K$2),'Reference data SID'!$B:$M,12,FALSE))</f>
        <v/>
      </c>
      <c r="L196" s="16" t="str">
        <f>IF(ISERROR(VLOOKUP(CONCATENATE($A196,"_",L$2),'Reference data SID'!$B:$M,12,FALSE)),"",VLOOKUP(CONCATENATE($A196,"_",L$2),'Reference data SID'!$B:$M,12,FALSE))</f>
        <v/>
      </c>
      <c r="M196" s="16" t="str">
        <f>IF(ISERROR(VLOOKUP(CONCATENATE($A196,"_",M$2),'Reference data SID'!$B:$M,12,FALSE)),"",VLOOKUP(CONCATENATE($A196,"_",M$2),'Reference data SID'!$B:$M,12,FALSE))</f>
        <v/>
      </c>
      <c r="N196" s="16" t="str">
        <f>IF(ISERROR(VLOOKUP(CONCATENATE($A196,"_",N$2),'Reference data SID'!$B:$M,12,FALSE)),"",VLOOKUP(CONCATENATE($A196,"_",N$2),'Reference data SID'!$B:$M,12,FALSE))</f>
        <v/>
      </c>
      <c r="O196" s="16" t="str">
        <f>IF(ISERROR(VLOOKUP(CONCATENATE($A196,"_",O$2),'Reference data SID'!$B:$M,12,FALSE)),"",VLOOKUP(CONCATENATE($A196,"_",O$2),'Reference data SID'!$B:$M,12,FALSE))</f>
        <v/>
      </c>
      <c r="P196" s="16" t="str">
        <f>IF(ISERROR(VLOOKUP(CONCATENATE($A196,"_",P$2),'Reference data SID'!$B:$M,12,FALSE)),"",VLOOKUP(CONCATENATE($A196,"_",P$2),'Reference data SID'!$B:$M,12,FALSE))</f>
        <v/>
      </c>
      <c r="Q196" s="16" t="str">
        <f>IF(ISERROR(VLOOKUP(CONCATENATE($A196,"_",Q$2),'Reference data SID'!$B:$M,12,FALSE)),"",VLOOKUP(CONCATENATE($A196,"_",Q$2),'Reference data SID'!$B:$M,12,FALSE))</f>
        <v/>
      </c>
      <c r="R196" s="16" t="str">
        <f>IF(ISERROR(VLOOKUP(CONCATENATE($A196,"_",R$2),'Reference data SID'!$B:$M,12,FALSE)),"",VLOOKUP(CONCATENATE($A196,"_",R$2),'Reference data SID'!$B:$M,12,FALSE))</f>
        <v/>
      </c>
      <c r="S196" s="16" t="str">
        <f>IF(ISERROR(VLOOKUP(CONCATENATE($A196,"_",S$2),'Reference data SID'!$B:$M,12,FALSE)),"",VLOOKUP(CONCATENATE($A196,"_",S$2),'Reference data SID'!$B:$M,12,FALSE))</f>
        <v/>
      </c>
      <c r="T196" s="16" t="str">
        <f>IF(ISERROR(VLOOKUP(CONCATENATE($A196,"_",T$2),'Reference data SID'!$B:$M,12,FALSE)),"",VLOOKUP(CONCATENATE($A196,"_",T$2),'Reference data SID'!$B:$M,12,FALSE))</f>
        <v/>
      </c>
      <c r="U196" s="16" t="str">
        <f>IF(ISERROR(VLOOKUP(CONCATENATE($A196,"_",U$2),'Reference data SID'!$B:$M,12,FALSE)),"",VLOOKUP(CONCATENATE($A196,"_",U$2),'Reference data SID'!$B:$M,12,FALSE))</f>
        <v/>
      </c>
      <c r="V196" s="16" t="str">
        <f>IF(ISERROR(VLOOKUP(CONCATENATE($A196,"_",V$2),'Reference data SID'!$B:$M,12,FALSE)),"",VLOOKUP(CONCATENATE($A196,"_",V$2),'Reference data SID'!$B:$M,12,FALSE))</f>
        <v/>
      </c>
      <c r="W196" s="16" t="str">
        <f>IF(ISERROR(VLOOKUP(CONCATENATE($A196,"_",W$2),'Reference data SID'!$B:$M,12,FALSE)),"",VLOOKUP(CONCATENATE($A196,"_",W$2),'Reference data SID'!$B:$M,12,FALSE))</f>
        <v/>
      </c>
      <c r="X196" s="16" t="str">
        <f>IF(ISERROR(VLOOKUP(CONCATENATE($A196,"_",X$2),'Reference data SID'!$B:$M,12,FALSE)),"",VLOOKUP(CONCATENATE($A196,"_",X$2),'Reference data SID'!$B:$M,12,FALSE))</f>
        <v/>
      </c>
      <c r="Y196" s="16" t="str">
        <f>IF(ISERROR(VLOOKUP(CONCATENATE($A196,"_",Y$2),'Reference data SID'!$B:$M,12,FALSE)),"",VLOOKUP(CONCATENATE($A196,"_",Y$2),'Reference data SID'!$B:$M,12,FALSE))</f>
        <v/>
      </c>
      <c r="Z196" s="16" t="str">
        <f>IF(ISERROR(VLOOKUP(CONCATENATE($A196,"_",Z$2),'Reference data SID'!$B:$M,12,FALSE)),"",VLOOKUP(CONCATENATE($A196,"_",Z$2),'Reference data SID'!$B:$M,12,FALSE))</f>
        <v/>
      </c>
      <c r="AA196" s="16" t="str">
        <f>IF(ISERROR(VLOOKUP(CONCATENATE($A196,"_",AA$2),'Reference data SID'!$B:$M,12,FALSE)),"",VLOOKUP(CONCATENATE($A196,"_",AA$2),'Reference data SID'!$B:$M,12,FALSE))</f>
        <v/>
      </c>
      <c r="AB196" s="16" t="str">
        <f>IF(ISERROR(VLOOKUP(CONCATENATE($A196,"_",AB$2),'Reference data SID'!$B:$M,12,FALSE)),"",VLOOKUP(CONCATENATE($A196,"_",AB$2),'Reference data SID'!$B:$M,12,FALSE))</f>
        <v/>
      </c>
      <c r="AC196" s="16" t="str">
        <f>IF(ISERROR(VLOOKUP(CONCATENATE($A196,"_",AC$2),'Reference data SID'!$B:$M,12,FALSE)),"",VLOOKUP(CONCATENATE($A196,"_",AC$2),'Reference data SID'!$B:$M,12,FALSE))</f>
        <v/>
      </c>
      <c r="AD196" s="16" t="str">
        <f>IF(ISERROR(VLOOKUP(CONCATENATE($A196,"_",AD$2),'Reference data SID'!$B:$M,12,FALSE)),"",VLOOKUP(CONCATENATE($A196,"_",AD$2),'Reference data SID'!$B:$M,12,FALSE))</f>
        <v/>
      </c>
      <c r="AE196" s="16" t="str">
        <f>IF(ISERROR(VLOOKUP(CONCATENATE($A196,"_",AE$2),'Reference data SID'!$B:$M,12,FALSE)),"",VLOOKUP(CONCATENATE($A196,"_",AE$2),'Reference data SID'!$B:$M,12,FALSE))</f>
        <v/>
      </c>
      <c r="AF196" s="16" t="str">
        <f>IF(ISERROR(VLOOKUP(CONCATENATE($A196,"_",AF$2),'Reference data SID'!$B:$M,12,FALSE)),"",VLOOKUP(CONCATENATE($A196,"_",AF$2),'Reference data SID'!$B:$M,12,FALSE))</f>
        <v/>
      </c>
      <c r="AG196" s="16" t="str">
        <f>IF(ISERROR(VLOOKUP(CONCATENATE($A196,"_",AG$2),'Reference data SID'!$B:$M,12,FALSE)),"",VLOOKUP(CONCATENATE($A196,"_",AG$2),'Reference data SID'!$B:$M,12,FALSE))</f>
        <v/>
      </c>
      <c r="AH196" s="16" t="str">
        <f>IF(ISERROR(VLOOKUP(CONCATENATE($A196,"_",AH$2),'Reference data SID'!$B:$M,12,FALSE)),"",VLOOKUP(CONCATENATE($A196,"_",AH$2),'Reference data SID'!$B:$M,12,FALSE))</f>
        <v/>
      </c>
      <c r="AI196" s="16" t="str">
        <f>IF(ISERROR(VLOOKUP(CONCATENATE($A196,"_",AI$2),'Reference data SID'!$B:$M,12,FALSE)),"",VLOOKUP(CONCATENATE($A196,"_",AI$2),'Reference data SID'!$B:$M,12,FALSE))</f>
        <v/>
      </c>
      <c r="AJ196" s="16" t="str">
        <f>IF(ISERROR(VLOOKUP(CONCATENATE($A196,"_",AJ$2),'Reference data SID'!$B:$M,12,FALSE)),"",VLOOKUP(CONCATENATE($A196,"_",AJ$2),'Reference data SID'!$B:$M,12,FALSE))</f>
        <v/>
      </c>
      <c r="AK196" s="16" t="str">
        <f>IF(ISERROR(VLOOKUP(CONCATENATE($A196,"_",AK$2),'Reference data SID'!$B:$M,12,FALSE)),"",VLOOKUP(CONCATENATE($A196,"_",AK$2),'Reference data SID'!$B:$M,12,FALSE))</f>
        <v/>
      </c>
      <c r="AL196" s="16" t="str">
        <f>IF(ISERROR(VLOOKUP(CONCATENATE($A196,"_",AL$2),'Reference data SID'!$B:$M,12,FALSE)),"",VLOOKUP(CONCATENATE($A196,"_",AL$2),'Reference data SID'!$B:$M,12,FALSE))</f>
        <v/>
      </c>
      <c r="AM196" s="16" t="str">
        <f>IF(ISERROR(VLOOKUP(CONCATENATE($A196,"_",AM$2),'Reference data SID'!$B:$M,12,FALSE)),"",VLOOKUP(CONCATENATE($A196,"_",AM$2),'Reference data SID'!$B:$M,12,FALSE))</f>
        <v/>
      </c>
      <c r="AN196" s="16" t="str">
        <f>IF(ISERROR(VLOOKUP(CONCATENATE($A196,"_",AN$2),'Reference data SID'!$B:$M,12,FALSE)),"",VLOOKUP(CONCATENATE($A196,"_",AN$2),'Reference data SID'!$B:$M,12,FALSE))</f>
        <v/>
      </c>
      <c r="AO196" s="16" t="str">
        <f>IF(ISERROR(VLOOKUP(CONCATENATE($A196,"_",AO$2),'Reference data SID'!$B:$M,12,FALSE)),"",VLOOKUP(CONCATENATE($A196,"_",AO$2),'Reference data SID'!$B:$M,12,FALSE))</f>
        <v/>
      </c>
      <c r="AP196" s="16" t="str">
        <f>IF(ISERROR(VLOOKUP(CONCATENATE($A196,"_",AP$2),'Reference data SID'!$B:$M,12,FALSE)),"",VLOOKUP(CONCATENATE($A196,"_",AP$2),'Reference data SID'!$B:$M,12,FALSE))</f>
        <v/>
      </c>
      <c r="AQ196" s="16" t="str">
        <f>IF(ISERROR(VLOOKUP(CONCATENATE($A196,"_",AQ$2),'Reference data SID'!$B:$M,12,FALSE)),"",VLOOKUP(CONCATENATE($A196,"_",AQ$2),'Reference data SID'!$B:$M,12,FALSE))</f>
        <v/>
      </c>
      <c r="AR196" s="16" t="str">
        <f>IF(ISERROR(VLOOKUP(CONCATENATE($A196,"_",AR$2),'Reference data SID'!$B:$M,12,FALSE)),"",VLOOKUP(CONCATENATE($A196,"_",AR$2),'Reference data SID'!$B:$M,12,FALSE))</f>
        <v/>
      </c>
      <c r="AS196" s="16" t="str">
        <f>IF(ISERROR(VLOOKUP(CONCATENATE($A196,"_",AS$2),'Reference data SID'!$B:$M,12,FALSE)),"",VLOOKUP(CONCATENATE($A196,"_",AS$2),'Reference data SID'!$B:$M,12,FALSE))</f>
        <v/>
      </c>
      <c r="AT196" s="16" t="str">
        <f>IF(ISERROR(VLOOKUP(CONCATENATE($A196,"_",AT$2),'Reference data SID'!$B:$M,12,FALSE)),"",VLOOKUP(CONCATENATE($A196,"_",AT$2),'Reference data SID'!$B:$M,12,FALSE))</f>
        <v/>
      </c>
    </row>
    <row r="197" spans="1:46" x14ac:dyDescent="0.25">
      <c r="A197">
        <v>193</v>
      </c>
      <c r="B197" s="16" t="str">
        <f>IF(ISERROR(VLOOKUP(CONCATENATE($A197,"_",B$2),'Reference data SID'!$B:$M,12,FALSE)),"",VLOOKUP(CONCATENATE($A197,"_",B$2),'Reference data SID'!$B:$M,12,FALSE))</f>
        <v/>
      </c>
      <c r="C197" s="16" t="str">
        <f>IF(ISERROR(VLOOKUP(CONCATENATE($A197,"_",C$2),'Reference data SID'!$B:$M,12,FALSE)),"",VLOOKUP(CONCATENATE($A197,"_",C$2),'Reference data SID'!$B:$M,12,FALSE))</f>
        <v/>
      </c>
      <c r="D197" s="16" t="str">
        <f>IF(ISERROR(VLOOKUP(CONCATENATE($A197,"_",D$2),'Reference data SID'!$B:$M,12,FALSE)),"",VLOOKUP(CONCATENATE($A197,"_",D$2),'Reference data SID'!$B:$M,12,FALSE))</f>
        <v/>
      </c>
      <c r="E197" s="16" t="str">
        <f>IF(ISERROR(VLOOKUP(CONCATENATE($A197,"_",E$2),'Reference data SID'!$B:$M,12,FALSE)),"",VLOOKUP(CONCATENATE($A197,"_",E$2),'Reference data SID'!$B:$M,12,FALSE))</f>
        <v/>
      </c>
      <c r="F197" s="16" t="str">
        <f>IF(ISERROR(VLOOKUP(CONCATENATE($A197,"_",F$2),'Reference data SID'!$B:$M,12,FALSE)),"",VLOOKUP(CONCATENATE($A197,"_",F$2),'Reference data SID'!$B:$M,12,FALSE))</f>
        <v/>
      </c>
      <c r="G197" s="16" t="str">
        <f>IF(ISERROR(VLOOKUP(CONCATENATE($A197,"_",G$2),'Reference data SID'!$B:$M,12,FALSE)),"",VLOOKUP(CONCATENATE($A197,"_",G$2),'Reference data SID'!$B:$M,12,FALSE))</f>
        <v/>
      </c>
      <c r="H197" s="16" t="str">
        <f>IF(ISERROR(VLOOKUP(CONCATENATE($A197,"_",H$2),'Reference data SID'!$B:$M,12,FALSE)),"",VLOOKUP(CONCATENATE($A197,"_",H$2),'Reference data SID'!$B:$M,12,FALSE))</f>
        <v/>
      </c>
      <c r="I197" s="16" t="str">
        <f>IF(ISERROR(VLOOKUP(CONCATENATE($A197,"_",I$2),'Reference data SID'!$B:$M,12,FALSE)),"",VLOOKUP(CONCATENATE($A197,"_",I$2),'Reference data SID'!$B:$M,12,FALSE))</f>
        <v/>
      </c>
      <c r="J197" s="16" t="str">
        <f>IF(ISERROR(VLOOKUP(CONCATENATE($A197,"_",J$2),'Reference data SID'!$B:$M,12,FALSE)),"",VLOOKUP(CONCATENATE($A197,"_",J$2),'Reference data SID'!$B:$M,12,FALSE))</f>
        <v/>
      </c>
      <c r="K197" s="16" t="str">
        <f>IF(ISERROR(VLOOKUP(CONCATENATE($A197,"_",K$2),'Reference data SID'!$B:$M,12,FALSE)),"",VLOOKUP(CONCATENATE($A197,"_",K$2),'Reference data SID'!$B:$M,12,FALSE))</f>
        <v/>
      </c>
      <c r="L197" s="16" t="str">
        <f>IF(ISERROR(VLOOKUP(CONCATENATE($A197,"_",L$2),'Reference data SID'!$B:$M,12,FALSE)),"",VLOOKUP(CONCATENATE($A197,"_",L$2),'Reference data SID'!$B:$M,12,FALSE))</f>
        <v/>
      </c>
      <c r="M197" s="16" t="str">
        <f>IF(ISERROR(VLOOKUP(CONCATENATE($A197,"_",M$2),'Reference data SID'!$B:$M,12,FALSE)),"",VLOOKUP(CONCATENATE($A197,"_",M$2),'Reference data SID'!$B:$M,12,FALSE))</f>
        <v/>
      </c>
      <c r="N197" s="16" t="str">
        <f>IF(ISERROR(VLOOKUP(CONCATENATE($A197,"_",N$2),'Reference data SID'!$B:$M,12,FALSE)),"",VLOOKUP(CONCATENATE($A197,"_",N$2),'Reference data SID'!$B:$M,12,FALSE))</f>
        <v/>
      </c>
      <c r="O197" s="16" t="str">
        <f>IF(ISERROR(VLOOKUP(CONCATENATE($A197,"_",O$2),'Reference data SID'!$B:$M,12,FALSE)),"",VLOOKUP(CONCATENATE($A197,"_",O$2),'Reference data SID'!$B:$M,12,FALSE))</f>
        <v/>
      </c>
      <c r="P197" s="16" t="str">
        <f>IF(ISERROR(VLOOKUP(CONCATENATE($A197,"_",P$2),'Reference data SID'!$B:$M,12,FALSE)),"",VLOOKUP(CONCATENATE($A197,"_",P$2),'Reference data SID'!$B:$M,12,FALSE))</f>
        <v/>
      </c>
      <c r="Q197" s="16" t="str">
        <f>IF(ISERROR(VLOOKUP(CONCATENATE($A197,"_",Q$2),'Reference data SID'!$B:$M,12,FALSE)),"",VLOOKUP(CONCATENATE($A197,"_",Q$2),'Reference data SID'!$B:$M,12,FALSE))</f>
        <v/>
      </c>
      <c r="R197" s="16" t="str">
        <f>IF(ISERROR(VLOOKUP(CONCATENATE($A197,"_",R$2),'Reference data SID'!$B:$M,12,FALSE)),"",VLOOKUP(CONCATENATE($A197,"_",R$2),'Reference data SID'!$B:$M,12,FALSE))</f>
        <v/>
      </c>
      <c r="S197" s="16" t="str">
        <f>IF(ISERROR(VLOOKUP(CONCATENATE($A197,"_",S$2),'Reference data SID'!$B:$M,12,FALSE)),"",VLOOKUP(CONCATENATE($A197,"_",S$2),'Reference data SID'!$B:$M,12,FALSE))</f>
        <v/>
      </c>
      <c r="T197" s="16" t="str">
        <f>IF(ISERROR(VLOOKUP(CONCATENATE($A197,"_",T$2),'Reference data SID'!$B:$M,12,FALSE)),"",VLOOKUP(CONCATENATE($A197,"_",T$2),'Reference data SID'!$B:$M,12,FALSE))</f>
        <v/>
      </c>
      <c r="U197" s="16" t="str">
        <f>IF(ISERROR(VLOOKUP(CONCATENATE($A197,"_",U$2),'Reference data SID'!$B:$M,12,FALSE)),"",VLOOKUP(CONCATENATE($A197,"_",U$2),'Reference data SID'!$B:$M,12,FALSE))</f>
        <v/>
      </c>
      <c r="V197" s="16" t="str">
        <f>IF(ISERROR(VLOOKUP(CONCATENATE($A197,"_",V$2),'Reference data SID'!$B:$M,12,FALSE)),"",VLOOKUP(CONCATENATE($A197,"_",V$2),'Reference data SID'!$B:$M,12,FALSE))</f>
        <v/>
      </c>
      <c r="W197" s="16" t="str">
        <f>IF(ISERROR(VLOOKUP(CONCATENATE($A197,"_",W$2),'Reference data SID'!$B:$M,12,FALSE)),"",VLOOKUP(CONCATENATE($A197,"_",W$2),'Reference data SID'!$B:$M,12,FALSE))</f>
        <v/>
      </c>
      <c r="X197" s="16" t="str">
        <f>IF(ISERROR(VLOOKUP(CONCATENATE($A197,"_",X$2),'Reference data SID'!$B:$M,12,FALSE)),"",VLOOKUP(CONCATENATE($A197,"_",X$2),'Reference data SID'!$B:$M,12,FALSE))</f>
        <v/>
      </c>
      <c r="Y197" s="16" t="str">
        <f>IF(ISERROR(VLOOKUP(CONCATENATE($A197,"_",Y$2),'Reference data SID'!$B:$M,12,FALSE)),"",VLOOKUP(CONCATENATE($A197,"_",Y$2),'Reference data SID'!$B:$M,12,FALSE))</f>
        <v/>
      </c>
      <c r="Z197" s="16" t="str">
        <f>IF(ISERROR(VLOOKUP(CONCATENATE($A197,"_",Z$2),'Reference data SID'!$B:$M,12,FALSE)),"",VLOOKUP(CONCATENATE($A197,"_",Z$2),'Reference data SID'!$B:$M,12,FALSE))</f>
        <v/>
      </c>
      <c r="AA197" s="16" t="str">
        <f>IF(ISERROR(VLOOKUP(CONCATENATE($A197,"_",AA$2),'Reference data SID'!$B:$M,12,FALSE)),"",VLOOKUP(CONCATENATE($A197,"_",AA$2),'Reference data SID'!$B:$M,12,FALSE))</f>
        <v/>
      </c>
      <c r="AB197" s="16" t="str">
        <f>IF(ISERROR(VLOOKUP(CONCATENATE($A197,"_",AB$2),'Reference data SID'!$B:$M,12,FALSE)),"",VLOOKUP(CONCATENATE($A197,"_",AB$2),'Reference data SID'!$B:$M,12,FALSE))</f>
        <v/>
      </c>
      <c r="AC197" s="16" t="str">
        <f>IF(ISERROR(VLOOKUP(CONCATENATE($A197,"_",AC$2),'Reference data SID'!$B:$M,12,FALSE)),"",VLOOKUP(CONCATENATE($A197,"_",AC$2),'Reference data SID'!$B:$M,12,FALSE))</f>
        <v/>
      </c>
      <c r="AD197" s="16" t="str">
        <f>IF(ISERROR(VLOOKUP(CONCATENATE($A197,"_",AD$2),'Reference data SID'!$B:$M,12,FALSE)),"",VLOOKUP(CONCATENATE($A197,"_",AD$2),'Reference data SID'!$B:$M,12,FALSE))</f>
        <v/>
      </c>
      <c r="AE197" s="16" t="str">
        <f>IF(ISERROR(VLOOKUP(CONCATENATE($A197,"_",AE$2),'Reference data SID'!$B:$M,12,FALSE)),"",VLOOKUP(CONCATENATE($A197,"_",AE$2),'Reference data SID'!$B:$M,12,FALSE))</f>
        <v/>
      </c>
      <c r="AF197" s="16" t="str">
        <f>IF(ISERROR(VLOOKUP(CONCATENATE($A197,"_",AF$2),'Reference data SID'!$B:$M,12,FALSE)),"",VLOOKUP(CONCATENATE($A197,"_",AF$2),'Reference data SID'!$B:$M,12,FALSE))</f>
        <v/>
      </c>
      <c r="AG197" s="16" t="str">
        <f>IF(ISERROR(VLOOKUP(CONCATENATE($A197,"_",AG$2),'Reference data SID'!$B:$M,12,FALSE)),"",VLOOKUP(CONCATENATE($A197,"_",AG$2),'Reference data SID'!$B:$M,12,FALSE))</f>
        <v/>
      </c>
      <c r="AH197" s="16" t="str">
        <f>IF(ISERROR(VLOOKUP(CONCATENATE($A197,"_",AH$2),'Reference data SID'!$B:$M,12,FALSE)),"",VLOOKUP(CONCATENATE($A197,"_",AH$2),'Reference data SID'!$B:$M,12,FALSE))</f>
        <v/>
      </c>
      <c r="AI197" s="16" t="str">
        <f>IF(ISERROR(VLOOKUP(CONCATENATE($A197,"_",AI$2),'Reference data SID'!$B:$M,12,FALSE)),"",VLOOKUP(CONCATENATE($A197,"_",AI$2),'Reference data SID'!$B:$M,12,FALSE))</f>
        <v/>
      </c>
      <c r="AJ197" s="16" t="str">
        <f>IF(ISERROR(VLOOKUP(CONCATENATE($A197,"_",AJ$2),'Reference data SID'!$B:$M,12,FALSE)),"",VLOOKUP(CONCATENATE($A197,"_",AJ$2),'Reference data SID'!$B:$M,12,FALSE))</f>
        <v/>
      </c>
      <c r="AK197" s="16" t="str">
        <f>IF(ISERROR(VLOOKUP(CONCATENATE($A197,"_",AK$2),'Reference data SID'!$B:$M,12,FALSE)),"",VLOOKUP(CONCATENATE($A197,"_",AK$2),'Reference data SID'!$B:$M,12,FALSE))</f>
        <v/>
      </c>
      <c r="AL197" s="16" t="str">
        <f>IF(ISERROR(VLOOKUP(CONCATENATE($A197,"_",AL$2),'Reference data SID'!$B:$M,12,FALSE)),"",VLOOKUP(CONCATENATE($A197,"_",AL$2),'Reference data SID'!$B:$M,12,FALSE))</f>
        <v/>
      </c>
      <c r="AM197" s="16" t="str">
        <f>IF(ISERROR(VLOOKUP(CONCATENATE($A197,"_",AM$2),'Reference data SID'!$B:$M,12,FALSE)),"",VLOOKUP(CONCATENATE($A197,"_",AM$2),'Reference data SID'!$B:$M,12,FALSE))</f>
        <v/>
      </c>
      <c r="AN197" s="16" t="str">
        <f>IF(ISERROR(VLOOKUP(CONCATENATE($A197,"_",AN$2),'Reference data SID'!$B:$M,12,FALSE)),"",VLOOKUP(CONCATENATE($A197,"_",AN$2),'Reference data SID'!$B:$M,12,FALSE))</f>
        <v/>
      </c>
      <c r="AO197" s="16" t="str">
        <f>IF(ISERROR(VLOOKUP(CONCATENATE($A197,"_",AO$2),'Reference data SID'!$B:$M,12,FALSE)),"",VLOOKUP(CONCATENATE($A197,"_",AO$2),'Reference data SID'!$B:$M,12,FALSE))</f>
        <v/>
      </c>
      <c r="AP197" s="16" t="str">
        <f>IF(ISERROR(VLOOKUP(CONCATENATE($A197,"_",AP$2),'Reference data SID'!$B:$M,12,FALSE)),"",VLOOKUP(CONCATENATE($A197,"_",AP$2),'Reference data SID'!$B:$M,12,FALSE))</f>
        <v/>
      </c>
      <c r="AQ197" s="16" t="str">
        <f>IF(ISERROR(VLOOKUP(CONCATENATE($A197,"_",AQ$2),'Reference data SID'!$B:$M,12,FALSE)),"",VLOOKUP(CONCATENATE($A197,"_",AQ$2),'Reference data SID'!$B:$M,12,FALSE))</f>
        <v/>
      </c>
      <c r="AR197" s="16" t="str">
        <f>IF(ISERROR(VLOOKUP(CONCATENATE($A197,"_",AR$2),'Reference data SID'!$B:$M,12,FALSE)),"",VLOOKUP(CONCATENATE($A197,"_",AR$2),'Reference data SID'!$B:$M,12,FALSE))</f>
        <v/>
      </c>
      <c r="AS197" s="16" t="str">
        <f>IF(ISERROR(VLOOKUP(CONCATENATE($A197,"_",AS$2),'Reference data SID'!$B:$M,12,FALSE)),"",VLOOKUP(CONCATENATE($A197,"_",AS$2),'Reference data SID'!$B:$M,12,FALSE))</f>
        <v/>
      </c>
      <c r="AT197" s="16" t="str">
        <f>IF(ISERROR(VLOOKUP(CONCATENATE($A197,"_",AT$2),'Reference data SID'!$B:$M,12,FALSE)),"",VLOOKUP(CONCATENATE($A197,"_",AT$2),'Reference data SID'!$B:$M,12,FALSE))</f>
        <v/>
      </c>
    </row>
    <row r="198" spans="1:46" x14ac:dyDescent="0.25">
      <c r="A198">
        <v>194</v>
      </c>
      <c r="B198" s="16" t="str">
        <f>IF(ISERROR(VLOOKUP(CONCATENATE($A198,"_",B$2),'Reference data SID'!$B:$M,12,FALSE)),"",VLOOKUP(CONCATENATE($A198,"_",B$2),'Reference data SID'!$B:$M,12,FALSE))</f>
        <v/>
      </c>
      <c r="C198" s="16" t="str">
        <f>IF(ISERROR(VLOOKUP(CONCATENATE($A198,"_",C$2),'Reference data SID'!$B:$M,12,FALSE)),"",VLOOKUP(CONCATENATE($A198,"_",C$2),'Reference data SID'!$B:$M,12,FALSE))</f>
        <v/>
      </c>
      <c r="D198" s="16" t="str">
        <f>IF(ISERROR(VLOOKUP(CONCATENATE($A198,"_",D$2),'Reference data SID'!$B:$M,12,FALSE)),"",VLOOKUP(CONCATENATE($A198,"_",D$2),'Reference data SID'!$B:$M,12,FALSE))</f>
        <v/>
      </c>
      <c r="E198" s="16" t="str">
        <f>IF(ISERROR(VLOOKUP(CONCATENATE($A198,"_",E$2),'Reference data SID'!$B:$M,12,FALSE)),"",VLOOKUP(CONCATENATE($A198,"_",E$2),'Reference data SID'!$B:$M,12,FALSE))</f>
        <v/>
      </c>
      <c r="F198" s="16" t="str">
        <f>IF(ISERROR(VLOOKUP(CONCATENATE($A198,"_",F$2),'Reference data SID'!$B:$M,12,FALSE)),"",VLOOKUP(CONCATENATE($A198,"_",F$2),'Reference data SID'!$B:$M,12,FALSE))</f>
        <v/>
      </c>
      <c r="G198" s="16" t="str">
        <f>IF(ISERROR(VLOOKUP(CONCATENATE($A198,"_",G$2),'Reference data SID'!$B:$M,12,FALSE)),"",VLOOKUP(CONCATENATE($A198,"_",G$2),'Reference data SID'!$B:$M,12,FALSE))</f>
        <v/>
      </c>
      <c r="H198" s="16" t="str">
        <f>IF(ISERROR(VLOOKUP(CONCATENATE($A198,"_",H$2),'Reference data SID'!$B:$M,12,FALSE)),"",VLOOKUP(CONCATENATE($A198,"_",H$2),'Reference data SID'!$B:$M,12,FALSE))</f>
        <v/>
      </c>
      <c r="I198" s="16" t="str">
        <f>IF(ISERROR(VLOOKUP(CONCATENATE($A198,"_",I$2),'Reference data SID'!$B:$M,12,FALSE)),"",VLOOKUP(CONCATENATE($A198,"_",I$2),'Reference data SID'!$B:$M,12,FALSE))</f>
        <v/>
      </c>
      <c r="J198" s="16" t="str">
        <f>IF(ISERROR(VLOOKUP(CONCATENATE($A198,"_",J$2),'Reference data SID'!$B:$M,12,FALSE)),"",VLOOKUP(CONCATENATE($A198,"_",J$2),'Reference data SID'!$B:$M,12,FALSE))</f>
        <v/>
      </c>
      <c r="K198" s="16" t="str">
        <f>IF(ISERROR(VLOOKUP(CONCATENATE($A198,"_",K$2),'Reference data SID'!$B:$M,12,FALSE)),"",VLOOKUP(CONCATENATE($A198,"_",K$2),'Reference data SID'!$B:$M,12,FALSE))</f>
        <v/>
      </c>
      <c r="L198" s="16" t="str">
        <f>IF(ISERROR(VLOOKUP(CONCATENATE($A198,"_",L$2),'Reference data SID'!$B:$M,12,FALSE)),"",VLOOKUP(CONCATENATE($A198,"_",L$2),'Reference data SID'!$B:$M,12,FALSE))</f>
        <v/>
      </c>
      <c r="M198" s="16" t="str">
        <f>IF(ISERROR(VLOOKUP(CONCATENATE($A198,"_",M$2),'Reference data SID'!$B:$M,12,FALSE)),"",VLOOKUP(CONCATENATE($A198,"_",M$2),'Reference data SID'!$B:$M,12,FALSE))</f>
        <v/>
      </c>
      <c r="N198" s="16" t="str">
        <f>IF(ISERROR(VLOOKUP(CONCATENATE($A198,"_",N$2),'Reference data SID'!$B:$M,12,FALSE)),"",VLOOKUP(CONCATENATE($A198,"_",N$2),'Reference data SID'!$B:$M,12,FALSE))</f>
        <v/>
      </c>
      <c r="O198" s="16" t="str">
        <f>IF(ISERROR(VLOOKUP(CONCATENATE($A198,"_",O$2),'Reference data SID'!$B:$M,12,FALSE)),"",VLOOKUP(CONCATENATE($A198,"_",O$2),'Reference data SID'!$B:$M,12,FALSE))</f>
        <v/>
      </c>
      <c r="P198" s="16" t="str">
        <f>IF(ISERROR(VLOOKUP(CONCATENATE($A198,"_",P$2),'Reference data SID'!$B:$M,12,FALSE)),"",VLOOKUP(CONCATENATE($A198,"_",P$2),'Reference data SID'!$B:$M,12,FALSE))</f>
        <v/>
      </c>
      <c r="Q198" s="16" t="str">
        <f>IF(ISERROR(VLOOKUP(CONCATENATE($A198,"_",Q$2),'Reference data SID'!$B:$M,12,FALSE)),"",VLOOKUP(CONCATENATE($A198,"_",Q$2),'Reference data SID'!$B:$M,12,FALSE))</f>
        <v/>
      </c>
      <c r="R198" s="16" t="str">
        <f>IF(ISERROR(VLOOKUP(CONCATENATE($A198,"_",R$2),'Reference data SID'!$B:$M,12,FALSE)),"",VLOOKUP(CONCATENATE($A198,"_",R$2),'Reference data SID'!$B:$M,12,FALSE))</f>
        <v/>
      </c>
      <c r="S198" s="16" t="str">
        <f>IF(ISERROR(VLOOKUP(CONCATENATE($A198,"_",S$2),'Reference data SID'!$B:$M,12,FALSE)),"",VLOOKUP(CONCATENATE($A198,"_",S$2),'Reference data SID'!$B:$M,12,FALSE))</f>
        <v/>
      </c>
      <c r="T198" s="16" t="str">
        <f>IF(ISERROR(VLOOKUP(CONCATENATE($A198,"_",T$2),'Reference data SID'!$B:$M,12,FALSE)),"",VLOOKUP(CONCATENATE($A198,"_",T$2),'Reference data SID'!$B:$M,12,FALSE))</f>
        <v/>
      </c>
      <c r="U198" s="16" t="str">
        <f>IF(ISERROR(VLOOKUP(CONCATENATE($A198,"_",U$2),'Reference data SID'!$B:$M,12,FALSE)),"",VLOOKUP(CONCATENATE($A198,"_",U$2),'Reference data SID'!$B:$M,12,FALSE))</f>
        <v/>
      </c>
      <c r="V198" s="16" t="str">
        <f>IF(ISERROR(VLOOKUP(CONCATENATE($A198,"_",V$2),'Reference data SID'!$B:$M,12,FALSE)),"",VLOOKUP(CONCATENATE($A198,"_",V$2),'Reference data SID'!$B:$M,12,FALSE))</f>
        <v/>
      </c>
      <c r="W198" s="16" t="str">
        <f>IF(ISERROR(VLOOKUP(CONCATENATE($A198,"_",W$2),'Reference data SID'!$B:$M,12,FALSE)),"",VLOOKUP(CONCATENATE($A198,"_",W$2),'Reference data SID'!$B:$M,12,FALSE))</f>
        <v/>
      </c>
      <c r="X198" s="16" t="str">
        <f>IF(ISERROR(VLOOKUP(CONCATENATE($A198,"_",X$2),'Reference data SID'!$B:$M,12,FALSE)),"",VLOOKUP(CONCATENATE($A198,"_",X$2),'Reference data SID'!$B:$M,12,FALSE))</f>
        <v/>
      </c>
      <c r="Y198" s="16" t="str">
        <f>IF(ISERROR(VLOOKUP(CONCATENATE($A198,"_",Y$2),'Reference data SID'!$B:$M,12,FALSE)),"",VLOOKUP(CONCATENATE($A198,"_",Y$2),'Reference data SID'!$B:$M,12,FALSE))</f>
        <v/>
      </c>
      <c r="Z198" s="16" t="str">
        <f>IF(ISERROR(VLOOKUP(CONCATENATE($A198,"_",Z$2),'Reference data SID'!$B:$M,12,FALSE)),"",VLOOKUP(CONCATENATE($A198,"_",Z$2),'Reference data SID'!$B:$M,12,FALSE))</f>
        <v/>
      </c>
      <c r="AA198" s="16" t="str">
        <f>IF(ISERROR(VLOOKUP(CONCATENATE($A198,"_",AA$2),'Reference data SID'!$B:$M,12,FALSE)),"",VLOOKUP(CONCATENATE($A198,"_",AA$2),'Reference data SID'!$B:$M,12,FALSE))</f>
        <v/>
      </c>
      <c r="AB198" s="16" t="str">
        <f>IF(ISERROR(VLOOKUP(CONCATENATE($A198,"_",AB$2),'Reference data SID'!$B:$M,12,FALSE)),"",VLOOKUP(CONCATENATE($A198,"_",AB$2),'Reference data SID'!$B:$M,12,FALSE))</f>
        <v/>
      </c>
      <c r="AC198" s="16" t="str">
        <f>IF(ISERROR(VLOOKUP(CONCATENATE($A198,"_",AC$2),'Reference data SID'!$B:$M,12,FALSE)),"",VLOOKUP(CONCATENATE($A198,"_",AC$2),'Reference data SID'!$B:$M,12,FALSE))</f>
        <v/>
      </c>
      <c r="AD198" s="16" t="str">
        <f>IF(ISERROR(VLOOKUP(CONCATENATE($A198,"_",AD$2),'Reference data SID'!$B:$M,12,FALSE)),"",VLOOKUP(CONCATENATE($A198,"_",AD$2),'Reference data SID'!$B:$M,12,FALSE))</f>
        <v/>
      </c>
      <c r="AE198" s="16" t="str">
        <f>IF(ISERROR(VLOOKUP(CONCATENATE($A198,"_",AE$2),'Reference data SID'!$B:$M,12,FALSE)),"",VLOOKUP(CONCATENATE($A198,"_",AE$2),'Reference data SID'!$B:$M,12,FALSE))</f>
        <v/>
      </c>
      <c r="AF198" s="16" t="str">
        <f>IF(ISERROR(VLOOKUP(CONCATENATE($A198,"_",AF$2),'Reference data SID'!$B:$M,12,FALSE)),"",VLOOKUP(CONCATENATE($A198,"_",AF$2),'Reference data SID'!$B:$M,12,FALSE))</f>
        <v/>
      </c>
      <c r="AG198" s="16" t="str">
        <f>IF(ISERROR(VLOOKUP(CONCATENATE($A198,"_",AG$2),'Reference data SID'!$B:$M,12,FALSE)),"",VLOOKUP(CONCATENATE($A198,"_",AG$2),'Reference data SID'!$B:$M,12,FALSE))</f>
        <v/>
      </c>
      <c r="AH198" s="16" t="str">
        <f>IF(ISERROR(VLOOKUP(CONCATENATE($A198,"_",AH$2),'Reference data SID'!$B:$M,12,FALSE)),"",VLOOKUP(CONCATENATE($A198,"_",AH$2),'Reference data SID'!$B:$M,12,FALSE))</f>
        <v/>
      </c>
      <c r="AI198" s="16" t="str">
        <f>IF(ISERROR(VLOOKUP(CONCATENATE($A198,"_",AI$2),'Reference data SID'!$B:$M,12,FALSE)),"",VLOOKUP(CONCATENATE($A198,"_",AI$2),'Reference data SID'!$B:$M,12,FALSE))</f>
        <v/>
      </c>
      <c r="AJ198" s="16" t="str">
        <f>IF(ISERROR(VLOOKUP(CONCATENATE($A198,"_",AJ$2),'Reference data SID'!$B:$M,12,FALSE)),"",VLOOKUP(CONCATENATE($A198,"_",AJ$2),'Reference data SID'!$B:$M,12,FALSE))</f>
        <v/>
      </c>
      <c r="AK198" s="16" t="str">
        <f>IF(ISERROR(VLOOKUP(CONCATENATE($A198,"_",AK$2),'Reference data SID'!$B:$M,12,FALSE)),"",VLOOKUP(CONCATENATE($A198,"_",AK$2),'Reference data SID'!$B:$M,12,FALSE))</f>
        <v/>
      </c>
      <c r="AL198" s="16" t="str">
        <f>IF(ISERROR(VLOOKUP(CONCATENATE($A198,"_",AL$2),'Reference data SID'!$B:$M,12,FALSE)),"",VLOOKUP(CONCATENATE($A198,"_",AL$2),'Reference data SID'!$B:$M,12,FALSE))</f>
        <v/>
      </c>
      <c r="AM198" s="16" t="str">
        <f>IF(ISERROR(VLOOKUP(CONCATENATE($A198,"_",AM$2),'Reference data SID'!$B:$M,12,FALSE)),"",VLOOKUP(CONCATENATE($A198,"_",AM$2),'Reference data SID'!$B:$M,12,FALSE))</f>
        <v/>
      </c>
      <c r="AN198" s="16" t="str">
        <f>IF(ISERROR(VLOOKUP(CONCATENATE($A198,"_",AN$2),'Reference data SID'!$B:$M,12,FALSE)),"",VLOOKUP(CONCATENATE($A198,"_",AN$2),'Reference data SID'!$B:$M,12,FALSE))</f>
        <v/>
      </c>
      <c r="AO198" s="16" t="str">
        <f>IF(ISERROR(VLOOKUP(CONCATENATE($A198,"_",AO$2),'Reference data SID'!$B:$M,12,FALSE)),"",VLOOKUP(CONCATENATE($A198,"_",AO$2),'Reference data SID'!$B:$M,12,FALSE))</f>
        <v/>
      </c>
      <c r="AP198" s="16" t="str">
        <f>IF(ISERROR(VLOOKUP(CONCATENATE($A198,"_",AP$2),'Reference data SID'!$B:$M,12,FALSE)),"",VLOOKUP(CONCATENATE($A198,"_",AP$2),'Reference data SID'!$B:$M,12,FALSE))</f>
        <v/>
      </c>
      <c r="AQ198" s="16" t="str">
        <f>IF(ISERROR(VLOOKUP(CONCATENATE($A198,"_",AQ$2),'Reference data SID'!$B:$M,12,FALSE)),"",VLOOKUP(CONCATENATE($A198,"_",AQ$2),'Reference data SID'!$B:$M,12,FALSE))</f>
        <v/>
      </c>
      <c r="AR198" s="16" t="str">
        <f>IF(ISERROR(VLOOKUP(CONCATENATE($A198,"_",AR$2),'Reference data SID'!$B:$M,12,FALSE)),"",VLOOKUP(CONCATENATE($A198,"_",AR$2),'Reference data SID'!$B:$M,12,FALSE))</f>
        <v/>
      </c>
      <c r="AS198" s="16" t="str">
        <f>IF(ISERROR(VLOOKUP(CONCATENATE($A198,"_",AS$2),'Reference data SID'!$B:$M,12,FALSE)),"",VLOOKUP(CONCATENATE($A198,"_",AS$2),'Reference data SID'!$B:$M,12,FALSE))</f>
        <v/>
      </c>
      <c r="AT198" s="16" t="str">
        <f>IF(ISERROR(VLOOKUP(CONCATENATE($A198,"_",AT$2),'Reference data SID'!$B:$M,12,FALSE)),"",VLOOKUP(CONCATENATE($A198,"_",AT$2),'Reference data SID'!$B:$M,12,FALSE))</f>
        <v/>
      </c>
    </row>
    <row r="199" spans="1:46" x14ac:dyDescent="0.25">
      <c r="A199">
        <v>195</v>
      </c>
      <c r="B199" s="16" t="str">
        <f>IF(ISERROR(VLOOKUP(CONCATENATE($A199,"_",B$2),'Reference data SID'!$B:$M,12,FALSE)),"",VLOOKUP(CONCATENATE($A199,"_",B$2),'Reference data SID'!$B:$M,12,FALSE))</f>
        <v/>
      </c>
      <c r="C199" s="16" t="str">
        <f>IF(ISERROR(VLOOKUP(CONCATENATE($A199,"_",C$2),'Reference data SID'!$B:$M,12,FALSE)),"",VLOOKUP(CONCATENATE($A199,"_",C$2),'Reference data SID'!$B:$M,12,FALSE))</f>
        <v/>
      </c>
      <c r="D199" s="16" t="str">
        <f>IF(ISERROR(VLOOKUP(CONCATENATE($A199,"_",D$2),'Reference data SID'!$B:$M,12,FALSE)),"",VLOOKUP(CONCATENATE($A199,"_",D$2),'Reference data SID'!$B:$M,12,FALSE))</f>
        <v/>
      </c>
      <c r="E199" s="16" t="str">
        <f>IF(ISERROR(VLOOKUP(CONCATENATE($A199,"_",E$2),'Reference data SID'!$B:$M,12,FALSE)),"",VLOOKUP(CONCATENATE($A199,"_",E$2),'Reference data SID'!$B:$M,12,FALSE))</f>
        <v/>
      </c>
      <c r="F199" s="16" t="str">
        <f>IF(ISERROR(VLOOKUP(CONCATENATE($A199,"_",F$2),'Reference data SID'!$B:$M,12,FALSE)),"",VLOOKUP(CONCATENATE($A199,"_",F$2),'Reference data SID'!$B:$M,12,FALSE))</f>
        <v/>
      </c>
      <c r="G199" s="16" t="str">
        <f>IF(ISERROR(VLOOKUP(CONCATENATE($A199,"_",G$2),'Reference data SID'!$B:$M,12,FALSE)),"",VLOOKUP(CONCATENATE($A199,"_",G$2),'Reference data SID'!$B:$M,12,FALSE))</f>
        <v/>
      </c>
      <c r="H199" s="16" t="str">
        <f>IF(ISERROR(VLOOKUP(CONCATENATE($A199,"_",H$2),'Reference data SID'!$B:$M,12,FALSE)),"",VLOOKUP(CONCATENATE($A199,"_",H$2),'Reference data SID'!$B:$M,12,FALSE))</f>
        <v/>
      </c>
      <c r="I199" s="16" t="str">
        <f>IF(ISERROR(VLOOKUP(CONCATENATE($A199,"_",I$2),'Reference data SID'!$B:$M,12,FALSE)),"",VLOOKUP(CONCATENATE($A199,"_",I$2),'Reference data SID'!$B:$M,12,FALSE))</f>
        <v/>
      </c>
      <c r="J199" s="16" t="str">
        <f>IF(ISERROR(VLOOKUP(CONCATENATE($A199,"_",J$2),'Reference data SID'!$B:$M,12,FALSE)),"",VLOOKUP(CONCATENATE($A199,"_",J$2),'Reference data SID'!$B:$M,12,FALSE))</f>
        <v/>
      </c>
      <c r="K199" s="16" t="str">
        <f>IF(ISERROR(VLOOKUP(CONCATENATE($A199,"_",K$2),'Reference data SID'!$B:$M,12,FALSE)),"",VLOOKUP(CONCATENATE($A199,"_",K$2),'Reference data SID'!$B:$M,12,FALSE))</f>
        <v/>
      </c>
      <c r="L199" s="16" t="str">
        <f>IF(ISERROR(VLOOKUP(CONCATENATE($A199,"_",L$2),'Reference data SID'!$B:$M,12,FALSE)),"",VLOOKUP(CONCATENATE($A199,"_",L$2),'Reference data SID'!$B:$M,12,FALSE))</f>
        <v/>
      </c>
      <c r="M199" s="16" t="str">
        <f>IF(ISERROR(VLOOKUP(CONCATENATE($A199,"_",M$2),'Reference data SID'!$B:$M,12,FALSE)),"",VLOOKUP(CONCATENATE($A199,"_",M$2),'Reference data SID'!$B:$M,12,FALSE))</f>
        <v/>
      </c>
      <c r="N199" s="16" t="str">
        <f>IF(ISERROR(VLOOKUP(CONCATENATE($A199,"_",N$2),'Reference data SID'!$B:$M,12,FALSE)),"",VLOOKUP(CONCATENATE($A199,"_",N$2),'Reference data SID'!$B:$M,12,FALSE))</f>
        <v/>
      </c>
      <c r="O199" s="16" t="str">
        <f>IF(ISERROR(VLOOKUP(CONCATENATE($A199,"_",O$2),'Reference data SID'!$B:$M,12,FALSE)),"",VLOOKUP(CONCATENATE($A199,"_",O$2),'Reference data SID'!$B:$M,12,FALSE))</f>
        <v/>
      </c>
      <c r="P199" s="16" t="str">
        <f>IF(ISERROR(VLOOKUP(CONCATENATE($A199,"_",P$2),'Reference data SID'!$B:$M,12,FALSE)),"",VLOOKUP(CONCATENATE($A199,"_",P$2),'Reference data SID'!$B:$M,12,FALSE))</f>
        <v/>
      </c>
      <c r="Q199" s="16" t="str">
        <f>IF(ISERROR(VLOOKUP(CONCATENATE($A199,"_",Q$2),'Reference data SID'!$B:$M,12,FALSE)),"",VLOOKUP(CONCATENATE($A199,"_",Q$2),'Reference data SID'!$B:$M,12,FALSE))</f>
        <v/>
      </c>
      <c r="R199" s="16" t="str">
        <f>IF(ISERROR(VLOOKUP(CONCATENATE($A199,"_",R$2),'Reference data SID'!$B:$M,12,FALSE)),"",VLOOKUP(CONCATENATE($A199,"_",R$2),'Reference data SID'!$B:$M,12,FALSE))</f>
        <v/>
      </c>
      <c r="S199" s="16" t="str">
        <f>IF(ISERROR(VLOOKUP(CONCATENATE($A199,"_",S$2),'Reference data SID'!$B:$M,12,FALSE)),"",VLOOKUP(CONCATENATE($A199,"_",S$2),'Reference data SID'!$B:$M,12,FALSE))</f>
        <v/>
      </c>
      <c r="T199" s="16" t="str">
        <f>IF(ISERROR(VLOOKUP(CONCATENATE($A199,"_",T$2),'Reference data SID'!$B:$M,12,FALSE)),"",VLOOKUP(CONCATENATE($A199,"_",T$2),'Reference data SID'!$B:$M,12,FALSE))</f>
        <v/>
      </c>
      <c r="U199" s="16" t="str">
        <f>IF(ISERROR(VLOOKUP(CONCATENATE($A199,"_",U$2),'Reference data SID'!$B:$M,12,FALSE)),"",VLOOKUP(CONCATENATE($A199,"_",U$2),'Reference data SID'!$B:$M,12,FALSE))</f>
        <v/>
      </c>
      <c r="V199" s="16" t="str">
        <f>IF(ISERROR(VLOOKUP(CONCATENATE($A199,"_",V$2),'Reference data SID'!$B:$M,12,FALSE)),"",VLOOKUP(CONCATENATE($A199,"_",V$2),'Reference data SID'!$B:$M,12,FALSE))</f>
        <v/>
      </c>
      <c r="W199" s="16" t="str">
        <f>IF(ISERROR(VLOOKUP(CONCATENATE($A199,"_",W$2),'Reference data SID'!$B:$M,12,FALSE)),"",VLOOKUP(CONCATENATE($A199,"_",W$2),'Reference data SID'!$B:$M,12,FALSE))</f>
        <v/>
      </c>
      <c r="X199" s="16" t="str">
        <f>IF(ISERROR(VLOOKUP(CONCATENATE($A199,"_",X$2),'Reference data SID'!$B:$M,12,FALSE)),"",VLOOKUP(CONCATENATE($A199,"_",X$2),'Reference data SID'!$B:$M,12,FALSE))</f>
        <v/>
      </c>
      <c r="Y199" s="16" t="str">
        <f>IF(ISERROR(VLOOKUP(CONCATENATE($A199,"_",Y$2),'Reference data SID'!$B:$M,12,FALSE)),"",VLOOKUP(CONCATENATE($A199,"_",Y$2),'Reference data SID'!$B:$M,12,FALSE))</f>
        <v/>
      </c>
      <c r="Z199" s="16" t="str">
        <f>IF(ISERROR(VLOOKUP(CONCATENATE($A199,"_",Z$2),'Reference data SID'!$B:$M,12,FALSE)),"",VLOOKUP(CONCATENATE($A199,"_",Z$2),'Reference data SID'!$B:$M,12,FALSE))</f>
        <v/>
      </c>
      <c r="AA199" s="16" t="str">
        <f>IF(ISERROR(VLOOKUP(CONCATENATE($A199,"_",AA$2),'Reference data SID'!$B:$M,12,FALSE)),"",VLOOKUP(CONCATENATE($A199,"_",AA$2),'Reference data SID'!$B:$M,12,FALSE))</f>
        <v/>
      </c>
      <c r="AB199" s="16" t="str">
        <f>IF(ISERROR(VLOOKUP(CONCATENATE($A199,"_",AB$2),'Reference data SID'!$B:$M,12,FALSE)),"",VLOOKUP(CONCATENATE($A199,"_",AB$2),'Reference data SID'!$B:$M,12,FALSE))</f>
        <v/>
      </c>
      <c r="AC199" s="16" t="str">
        <f>IF(ISERROR(VLOOKUP(CONCATENATE($A199,"_",AC$2),'Reference data SID'!$B:$M,12,FALSE)),"",VLOOKUP(CONCATENATE($A199,"_",AC$2),'Reference data SID'!$B:$M,12,FALSE))</f>
        <v/>
      </c>
      <c r="AD199" s="16" t="str">
        <f>IF(ISERROR(VLOOKUP(CONCATENATE($A199,"_",AD$2),'Reference data SID'!$B:$M,12,FALSE)),"",VLOOKUP(CONCATENATE($A199,"_",AD$2),'Reference data SID'!$B:$M,12,FALSE))</f>
        <v/>
      </c>
      <c r="AE199" s="16" t="str">
        <f>IF(ISERROR(VLOOKUP(CONCATENATE($A199,"_",AE$2),'Reference data SID'!$B:$M,12,FALSE)),"",VLOOKUP(CONCATENATE($A199,"_",AE$2),'Reference data SID'!$B:$M,12,FALSE))</f>
        <v/>
      </c>
      <c r="AF199" s="16" t="str">
        <f>IF(ISERROR(VLOOKUP(CONCATENATE($A199,"_",AF$2),'Reference data SID'!$B:$M,12,FALSE)),"",VLOOKUP(CONCATENATE($A199,"_",AF$2),'Reference data SID'!$B:$M,12,FALSE))</f>
        <v/>
      </c>
      <c r="AG199" s="16" t="str">
        <f>IF(ISERROR(VLOOKUP(CONCATENATE($A199,"_",AG$2),'Reference data SID'!$B:$M,12,FALSE)),"",VLOOKUP(CONCATENATE($A199,"_",AG$2),'Reference data SID'!$B:$M,12,FALSE))</f>
        <v/>
      </c>
      <c r="AH199" s="16" t="str">
        <f>IF(ISERROR(VLOOKUP(CONCATENATE($A199,"_",AH$2),'Reference data SID'!$B:$M,12,FALSE)),"",VLOOKUP(CONCATENATE($A199,"_",AH$2),'Reference data SID'!$B:$M,12,FALSE))</f>
        <v/>
      </c>
      <c r="AI199" s="16" t="str">
        <f>IF(ISERROR(VLOOKUP(CONCATENATE($A199,"_",AI$2),'Reference data SID'!$B:$M,12,FALSE)),"",VLOOKUP(CONCATENATE($A199,"_",AI$2),'Reference data SID'!$B:$M,12,FALSE))</f>
        <v/>
      </c>
      <c r="AJ199" s="16" t="str">
        <f>IF(ISERROR(VLOOKUP(CONCATENATE($A199,"_",AJ$2),'Reference data SID'!$B:$M,12,FALSE)),"",VLOOKUP(CONCATENATE($A199,"_",AJ$2),'Reference data SID'!$B:$M,12,FALSE))</f>
        <v/>
      </c>
      <c r="AK199" s="16" t="str">
        <f>IF(ISERROR(VLOOKUP(CONCATENATE($A199,"_",AK$2),'Reference data SID'!$B:$M,12,FALSE)),"",VLOOKUP(CONCATENATE($A199,"_",AK$2),'Reference data SID'!$B:$M,12,FALSE))</f>
        <v/>
      </c>
      <c r="AL199" s="16" t="str">
        <f>IF(ISERROR(VLOOKUP(CONCATENATE($A199,"_",AL$2),'Reference data SID'!$B:$M,12,FALSE)),"",VLOOKUP(CONCATENATE($A199,"_",AL$2),'Reference data SID'!$B:$M,12,FALSE))</f>
        <v/>
      </c>
      <c r="AM199" s="16" t="str">
        <f>IF(ISERROR(VLOOKUP(CONCATENATE($A199,"_",AM$2),'Reference data SID'!$B:$M,12,FALSE)),"",VLOOKUP(CONCATENATE($A199,"_",AM$2),'Reference data SID'!$B:$M,12,FALSE))</f>
        <v/>
      </c>
      <c r="AN199" s="16" t="str">
        <f>IF(ISERROR(VLOOKUP(CONCATENATE($A199,"_",AN$2),'Reference data SID'!$B:$M,12,FALSE)),"",VLOOKUP(CONCATENATE($A199,"_",AN$2),'Reference data SID'!$B:$M,12,FALSE))</f>
        <v/>
      </c>
      <c r="AO199" s="16" t="str">
        <f>IF(ISERROR(VLOOKUP(CONCATENATE($A199,"_",AO$2),'Reference data SID'!$B:$M,12,FALSE)),"",VLOOKUP(CONCATENATE($A199,"_",AO$2),'Reference data SID'!$B:$M,12,FALSE))</f>
        <v/>
      </c>
      <c r="AP199" s="16" t="str">
        <f>IF(ISERROR(VLOOKUP(CONCATENATE($A199,"_",AP$2),'Reference data SID'!$B:$M,12,FALSE)),"",VLOOKUP(CONCATENATE($A199,"_",AP$2),'Reference data SID'!$B:$M,12,FALSE))</f>
        <v/>
      </c>
      <c r="AQ199" s="16" t="str">
        <f>IF(ISERROR(VLOOKUP(CONCATENATE($A199,"_",AQ$2),'Reference data SID'!$B:$M,12,FALSE)),"",VLOOKUP(CONCATENATE($A199,"_",AQ$2),'Reference data SID'!$B:$M,12,FALSE))</f>
        <v/>
      </c>
      <c r="AR199" s="16" t="str">
        <f>IF(ISERROR(VLOOKUP(CONCATENATE($A199,"_",AR$2),'Reference data SID'!$B:$M,12,FALSE)),"",VLOOKUP(CONCATENATE($A199,"_",AR$2),'Reference data SID'!$B:$M,12,FALSE))</f>
        <v/>
      </c>
      <c r="AS199" s="16" t="str">
        <f>IF(ISERROR(VLOOKUP(CONCATENATE($A199,"_",AS$2),'Reference data SID'!$B:$M,12,FALSE)),"",VLOOKUP(CONCATENATE($A199,"_",AS$2),'Reference data SID'!$B:$M,12,FALSE))</f>
        <v/>
      </c>
      <c r="AT199" s="16" t="str">
        <f>IF(ISERROR(VLOOKUP(CONCATENATE($A199,"_",AT$2),'Reference data SID'!$B:$M,12,FALSE)),"",VLOOKUP(CONCATENATE($A199,"_",AT$2),'Reference data SID'!$B:$M,12,FALSE))</f>
        <v/>
      </c>
    </row>
    <row r="200" spans="1:46" x14ac:dyDescent="0.25">
      <c r="A200">
        <v>196</v>
      </c>
      <c r="B200" s="16" t="str">
        <f>IF(ISERROR(VLOOKUP(CONCATENATE($A200,"_",B$2),'Reference data SID'!$B:$M,12,FALSE)),"",VLOOKUP(CONCATENATE($A200,"_",B$2),'Reference data SID'!$B:$M,12,FALSE))</f>
        <v/>
      </c>
      <c r="C200" s="16" t="str">
        <f>IF(ISERROR(VLOOKUP(CONCATENATE($A200,"_",C$2),'Reference data SID'!$B:$M,12,FALSE)),"",VLOOKUP(CONCATENATE($A200,"_",C$2),'Reference data SID'!$B:$M,12,FALSE))</f>
        <v/>
      </c>
      <c r="D200" s="16" t="str">
        <f>IF(ISERROR(VLOOKUP(CONCATENATE($A200,"_",D$2),'Reference data SID'!$B:$M,12,FALSE)),"",VLOOKUP(CONCATENATE($A200,"_",D$2),'Reference data SID'!$B:$M,12,FALSE))</f>
        <v/>
      </c>
      <c r="E200" s="16" t="str">
        <f>IF(ISERROR(VLOOKUP(CONCATENATE($A200,"_",E$2),'Reference data SID'!$B:$M,12,FALSE)),"",VLOOKUP(CONCATENATE($A200,"_",E$2),'Reference data SID'!$B:$M,12,FALSE))</f>
        <v/>
      </c>
      <c r="F200" s="16" t="str">
        <f>IF(ISERROR(VLOOKUP(CONCATENATE($A200,"_",F$2),'Reference data SID'!$B:$M,12,FALSE)),"",VLOOKUP(CONCATENATE($A200,"_",F$2),'Reference data SID'!$B:$M,12,FALSE))</f>
        <v/>
      </c>
      <c r="G200" s="16" t="str">
        <f>IF(ISERROR(VLOOKUP(CONCATENATE($A200,"_",G$2),'Reference data SID'!$B:$M,12,FALSE)),"",VLOOKUP(CONCATENATE($A200,"_",G$2),'Reference data SID'!$B:$M,12,FALSE))</f>
        <v/>
      </c>
      <c r="H200" s="16" t="str">
        <f>IF(ISERROR(VLOOKUP(CONCATENATE($A200,"_",H$2),'Reference data SID'!$B:$M,12,FALSE)),"",VLOOKUP(CONCATENATE($A200,"_",H$2),'Reference data SID'!$B:$M,12,FALSE))</f>
        <v/>
      </c>
      <c r="I200" s="16" t="str">
        <f>IF(ISERROR(VLOOKUP(CONCATENATE($A200,"_",I$2),'Reference data SID'!$B:$M,12,FALSE)),"",VLOOKUP(CONCATENATE($A200,"_",I$2),'Reference data SID'!$B:$M,12,FALSE))</f>
        <v/>
      </c>
      <c r="J200" s="16" t="str">
        <f>IF(ISERROR(VLOOKUP(CONCATENATE($A200,"_",J$2),'Reference data SID'!$B:$M,12,FALSE)),"",VLOOKUP(CONCATENATE($A200,"_",J$2),'Reference data SID'!$B:$M,12,FALSE))</f>
        <v/>
      </c>
      <c r="K200" s="16" t="str">
        <f>IF(ISERROR(VLOOKUP(CONCATENATE($A200,"_",K$2),'Reference data SID'!$B:$M,12,FALSE)),"",VLOOKUP(CONCATENATE($A200,"_",K$2),'Reference data SID'!$B:$M,12,FALSE))</f>
        <v/>
      </c>
      <c r="L200" s="16" t="str">
        <f>IF(ISERROR(VLOOKUP(CONCATENATE($A200,"_",L$2),'Reference data SID'!$B:$M,12,FALSE)),"",VLOOKUP(CONCATENATE($A200,"_",L$2),'Reference data SID'!$B:$M,12,FALSE))</f>
        <v/>
      </c>
      <c r="M200" s="16" t="str">
        <f>IF(ISERROR(VLOOKUP(CONCATENATE($A200,"_",M$2),'Reference data SID'!$B:$M,12,FALSE)),"",VLOOKUP(CONCATENATE($A200,"_",M$2),'Reference data SID'!$B:$M,12,FALSE))</f>
        <v/>
      </c>
      <c r="N200" s="16" t="str">
        <f>IF(ISERROR(VLOOKUP(CONCATENATE($A200,"_",N$2),'Reference data SID'!$B:$M,12,FALSE)),"",VLOOKUP(CONCATENATE($A200,"_",N$2),'Reference data SID'!$B:$M,12,FALSE))</f>
        <v/>
      </c>
      <c r="O200" s="16" t="str">
        <f>IF(ISERROR(VLOOKUP(CONCATENATE($A200,"_",O$2),'Reference data SID'!$B:$M,12,FALSE)),"",VLOOKUP(CONCATENATE($A200,"_",O$2),'Reference data SID'!$B:$M,12,FALSE))</f>
        <v/>
      </c>
      <c r="P200" s="16" t="str">
        <f>IF(ISERROR(VLOOKUP(CONCATENATE($A200,"_",P$2),'Reference data SID'!$B:$M,12,FALSE)),"",VLOOKUP(CONCATENATE($A200,"_",P$2),'Reference data SID'!$B:$M,12,FALSE))</f>
        <v/>
      </c>
      <c r="Q200" s="16" t="str">
        <f>IF(ISERROR(VLOOKUP(CONCATENATE($A200,"_",Q$2),'Reference data SID'!$B:$M,12,FALSE)),"",VLOOKUP(CONCATENATE($A200,"_",Q$2),'Reference data SID'!$B:$M,12,FALSE))</f>
        <v/>
      </c>
      <c r="R200" s="16" t="str">
        <f>IF(ISERROR(VLOOKUP(CONCATENATE($A200,"_",R$2),'Reference data SID'!$B:$M,12,FALSE)),"",VLOOKUP(CONCATENATE($A200,"_",R$2),'Reference data SID'!$B:$M,12,FALSE))</f>
        <v/>
      </c>
      <c r="S200" s="16" t="str">
        <f>IF(ISERROR(VLOOKUP(CONCATENATE($A200,"_",S$2),'Reference data SID'!$B:$M,12,FALSE)),"",VLOOKUP(CONCATENATE($A200,"_",S$2),'Reference data SID'!$B:$M,12,FALSE))</f>
        <v/>
      </c>
      <c r="T200" s="16" t="str">
        <f>IF(ISERROR(VLOOKUP(CONCATENATE($A200,"_",T$2),'Reference data SID'!$B:$M,12,FALSE)),"",VLOOKUP(CONCATENATE($A200,"_",T$2),'Reference data SID'!$B:$M,12,FALSE))</f>
        <v/>
      </c>
      <c r="U200" s="16" t="str">
        <f>IF(ISERROR(VLOOKUP(CONCATENATE($A200,"_",U$2),'Reference data SID'!$B:$M,12,FALSE)),"",VLOOKUP(CONCATENATE($A200,"_",U$2),'Reference data SID'!$B:$M,12,FALSE))</f>
        <v/>
      </c>
      <c r="V200" s="16" t="str">
        <f>IF(ISERROR(VLOOKUP(CONCATENATE($A200,"_",V$2),'Reference data SID'!$B:$M,12,FALSE)),"",VLOOKUP(CONCATENATE($A200,"_",V$2),'Reference data SID'!$B:$M,12,FALSE))</f>
        <v/>
      </c>
      <c r="W200" s="16" t="str">
        <f>IF(ISERROR(VLOOKUP(CONCATENATE($A200,"_",W$2),'Reference data SID'!$B:$M,12,FALSE)),"",VLOOKUP(CONCATENATE($A200,"_",W$2),'Reference data SID'!$B:$M,12,FALSE))</f>
        <v/>
      </c>
      <c r="X200" s="16" t="str">
        <f>IF(ISERROR(VLOOKUP(CONCATENATE($A200,"_",X$2),'Reference data SID'!$B:$M,12,FALSE)),"",VLOOKUP(CONCATENATE($A200,"_",X$2),'Reference data SID'!$B:$M,12,FALSE))</f>
        <v/>
      </c>
      <c r="Y200" s="16" t="str">
        <f>IF(ISERROR(VLOOKUP(CONCATENATE($A200,"_",Y$2),'Reference data SID'!$B:$M,12,FALSE)),"",VLOOKUP(CONCATENATE($A200,"_",Y$2),'Reference data SID'!$B:$M,12,FALSE))</f>
        <v/>
      </c>
      <c r="Z200" s="16" t="str">
        <f>IF(ISERROR(VLOOKUP(CONCATENATE($A200,"_",Z$2),'Reference data SID'!$B:$M,12,FALSE)),"",VLOOKUP(CONCATENATE($A200,"_",Z$2),'Reference data SID'!$B:$M,12,FALSE))</f>
        <v/>
      </c>
      <c r="AA200" s="16" t="str">
        <f>IF(ISERROR(VLOOKUP(CONCATENATE($A200,"_",AA$2),'Reference data SID'!$B:$M,12,FALSE)),"",VLOOKUP(CONCATENATE($A200,"_",AA$2),'Reference data SID'!$B:$M,12,FALSE))</f>
        <v/>
      </c>
      <c r="AB200" s="16" t="str">
        <f>IF(ISERROR(VLOOKUP(CONCATENATE($A200,"_",AB$2),'Reference data SID'!$B:$M,12,FALSE)),"",VLOOKUP(CONCATENATE($A200,"_",AB$2),'Reference data SID'!$B:$M,12,FALSE))</f>
        <v/>
      </c>
      <c r="AC200" s="16" t="str">
        <f>IF(ISERROR(VLOOKUP(CONCATENATE($A200,"_",AC$2),'Reference data SID'!$B:$M,12,FALSE)),"",VLOOKUP(CONCATENATE($A200,"_",AC$2),'Reference data SID'!$B:$M,12,FALSE))</f>
        <v/>
      </c>
      <c r="AD200" s="16" t="str">
        <f>IF(ISERROR(VLOOKUP(CONCATENATE($A200,"_",AD$2),'Reference data SID'!$B:$M,12,FALSE)),"",VLOOKUP(CONCATENATE($A200,"_",AD$2),'Reference data SID'!$B:$M,12,FALSE))</f>
        <v/>
      </c>
      <c r="AE200" s="16" t="str">
        <f>IF(ISERROR(VLOOKUP(CONCATENATE($A200,"_",AE$2),'Reference data SID'!$B:$M,12,FALSE)),"",VLOOKUP(CONCATENATE($A200,"_",AE$2),'Reference data SID'!$B:$M,12,FALSE))</f>
        <v/>
      </c>
      <c r="AF200" s="16" t="str">
        <f>IF(ISERROR(VLOOKUP(CONCATENATE($A200,"_",AF$2),'Reference data SID'!$B:$M,12,FALSE)),"",VLOOKUP(CONCATENATE($A200,"_",AF$2),'Reference data SID'!$B:$M,12,FALSE))</f>
        <v/>
      </c>
      <c r="AG200" s="16" t="str">
        <f>IF(ISERROR(VLOOKUP(CONCATENATE($A200,"_",AG$2),'Reference data SID'!$B:$M,12,FALSE)),"",VLOOKUP(CONCATENATE($A200,"_",AG$2),'Reference data SID'!$B:$M,12,FALSE))</f>
        <v/>
      </c>
      <c r="AH200" s="16" t="str">
        <f>IF(ISERROR(VLOOKUP(CONCATENATE($A200,"_",AH$2),'Reference data SID'!$B:$M,12,FALSE)),"",VLOOKUP(CONCATENATE($A200,"_",AH$2),'Reference data SID'!$B:$M,12,FALSE))</f>
        <v/>
      </c>
      <c r="AI200" s="16" t="str">
        <f>IF(ISERROR(VLOOKUP(CONCATENATE($A200,"_",AI$2),'Reference data SID'!$B:$M,12,FALSE)),"",VLOOKUP(CONCATENATE($A200,"_",AI$2),'Reference data SID'!$B:$M,12,FALSE))</f>
        <v/>
      </c>
      <c r="AJ200" s="16" t="str">
        <f>IF(ISERROR(VLOOKUP(CONCATENATE($A200,"_",AJ$2),'Reference data SID'!$B:$M,12,FALSE)),"",VLOOKUP(CONCATENATE($A200,"_",AJ$2),'Reference data SID'!$B:$M,12,FALSE))</f>
        <v/>
      </c>
      <c r="AK200" s="16" t="str">
        <f>IF(ISERROR(VLOOKUP(CONCATENATE($A200,"_",AK$2),'Reference data SID'!$B:$M,12,FALSE)),"",VLOOKUP(CONCATENATE($A200,"_",AK$2),'Reference data SID'!$B:$M,12,FALSE))</f>
        <v/>
      </c>
      <c r="AL200" s="16" t="str">
        <f>IF(ISERROR(VLOOKUP(CONCATENATE($A200,"_",AL$2),'Reference data SID'!$B:$M,12,FALSE)),"",VLOOKUP(CONCATENATE($A200,"_",AL$2),'Reference data SID'!$B:$M,12,FALSE))</f>
        <v/>
      </c>
      <c r="AM200" s="16" t="str">
        <f>IF(ISERROR(VLOOKUP(CONCATENATE($A200,"_",AM$2),'Reference data SID'!$B:$M,12,FALSE)),"",VLOOKUP(CONCATENATE($A200,"_",AM$2),'Reference data SID'!$B:$M,12,FALSE))</f>
        <v/>
      </c>
      <c r="AN200" s="16" t="str">
        <f>IF(ISERROR(VLOOKUP(CONCATENATE($A200,"_",AN$2),'Reference data SID'!$B:$M,12,FALSE)),"",VLOOKUP(CONCATENATE($A200,"_",AN$2),'Reference data SID'!$B:$M,12,FALSE))</f>
        <v/>
      </c>
      <c r="AO200" s="16" t="str">
        <f>IF(ISERROR(VLOOKUP(CONCATENATE($A200,"_",AO$2),'Reference data SID'!$B:$M,12,FALSE)),"",VLOOKUP(CONCATENATE($A200,"_",AO$2),'Reference data SID'!$B:$M,12,FALSE))</f>
        <v/>
      </c>
      <c r="AP200" s="16" t="str">
        <f>IF(ISERROR(VLOOKUP(CONCATENATE($A200,"_",AP$2),'Reference data SID'!$B:$M,12,FALSE)),"",VLOOKUP(CONCATENATE($A200,"_",AP$2),'Reference data SID'!$B:$M,12,FALSE))</f>
        <v/>
      </c>
      <c r="AQ200" s="16" t="str">
        <f>IF(ISERROR(VLOOKUP(CONCATENATE($A200,"_",AQ$2),'Reference data SID'!$B:$M,12,FALSE)),"",VLOOKUP(CONCATENATE($A200,"_",AQ$2),'Reference data SID'!$B:$M,12,FALSE))</f>
        <v/>
      </c>
      <c r="AR200" s="16" t="str">
        <f>IF(ISERROR(VLOOKUP(CONCATENATE($A200,"_",AR$2),'Reference data SID'!$B:$M,12,FALSE)),"",VLOOKUP(CONCATENATE($A200,"_",AR$2),'Reference data SID'!$B:$M,12,FALSE))</f>
        <v/>
      </c>
      <c r="AS200" s="16" t="str">
        <f>IF(ISERROR(VLOOKUP(CONCATENATE($A200,"_",AS$2),'Reference data SID'!$B:$M,12,FALSE)),"",VLOOKUP(CONCATENATE($A200,"_",AS$2),'Reference data SID'!$B:$M,12,FALSE))</f>
        <v/>
      </c>
      <c r="AT200" s="16" t="str">
        <f>IF(ISERROR(VLOOKUP(CONCATENATE($A200,"_",AT$2),'Reference data SID'!$B:$M,12,FALSE)),"",VLOOKUP(CONCATENATE($A200,"_",AT$2),'Reference data SID'!$B:$M,12,FALSE))</f>
        <v/>
      </c>
    </row>
    <row r="201" spans="1:46" x14ac:dyDescent="0.25">
      <c r="A201">
        <v>197</v>
      </c>
      <c r="B201" s="16" t="str">
        <f>IF(ISERROR(VLOOKUP(CONCATENATE($A201,"_",B$2),'Reference data SID'!$B:$M,12,FALSE)),"",VLOOKUP(CONCATENATE($A201,"_",B$2),'Reference data SID'!$B:$M,12,FALSE))</f>
        <v/>
      </c>
      <c r="C201" s="16" t="str">
        <f>IF(ISERROR(VLOOKUP(CONCATENATE($A201,"_",C$2),'Reference data SID'!$B:$M,12,FALSE)),"",VLOOKUP(CONCATENATE($A201,"_",C$2),'Reference data SID'!$B:$M,12,FALSE))</f>
        <v/>
      </c>
      <c r="D201" s="16" t="str">
        <f>IF(ISERROR(VLOOKUP(CONCATENATE($A201,"_",D$2),'Reference data SID'!$B:$M,12,FALSE)),"",VLOOKUP(CONCATENATE($A201,"_",D$2),'Reference data SID'!$B:$M,12,FALSE))</f>
        <v/>
      </c>
      <c r="E201" s="16" t="str">
        <f>IF(ISERROR(VLOOKUP(CONCATENATE($A201,"_",E$2),'Reference data SID'!$B:$M,12,FALSE)),"",VLOOKUP(CONCATENATE($A201,"_",E$2),'Reference data SID'!$B:$M,12,FALSE))</f>
        <v/>
      </c>
      <c r="F201" s="16" t="str">
        <f>IF(ISERROR(VLOOKUP(CONCATENATE($A201,"_",F$2),'Reference data SID'!$B:$M,12,FALSE)),"",VLOOKUP(CONCATENATE($A201,"_",F$2),'Reference data SID'!$B:$M,12,FALSE))</f>
        <v/>
      </c>
      <c r="G201" s="16" t="str">
        <f>IF(ISERROR(VLOOKUP(CONCATENATE($A201,"_",G$2),'Reference data SID'!$B:$M,12,FALSE)),"",VLOOKUP(CONCATENATE($A201,"_",G$2),'Reference data SID'!$B:$M,12,FALSE))</f>
        <v/>
      </c>
      <c r="H201" s="16" t="str">
        <f>IF(ISERROR(VLOOKUP(CONCATENATE($A201,"_",H$2),'Reference data SID'!$B:$M,12,FALSE)),"",VLOOKUP(CONCATENATE($A201,"_",H$2),'Reference data SID'!$B:$M,12,FALSE))</f>
        <v/>
      </c>
      <c r="I201" s="16" t="str">
        <f>IF(ISERROR(VLOOKUP(CONCATENATE($A201,"_",I$2),'Reference data SID'!$B:$M,12,FALSE)),"",VLOOKUP(CONCATENATE($A201,"_",I$2),'Reference data SID'!$B:$M,12,FALSE))</f>
        <v/>
      </c>
      <c r="J201" s="16" t="str">
        <f>IF(ISERROR(VLOOKUP(CONCATENATE($A201,"_",J$2),'Reference data SID'!$B:$M,12,FALSE)),"",VLOOKUP(CONCATENATE($A201,"_",J$2),'Reference data SID'!$B:$M,12,FALSE))</f>
        <v/>
      </c>
      <c r="K201" s="16" t="str">
        <f>IF(ISERROR(VLOOKUP(CONCATENATE($A201,"_",K$2),'Reference data SID'!$B:$M,12,FALSE)),"",VLOOKUP(CONCATENATE($A201,"_",K$2),'Reference data SID'!$B:$M,12,FALSE))</f>
        <v/>
      </c>
      <c r="L201" s="16" t="str">
        <f>IF(ISERROR(VLOOKUP(CONCATENATE($A201,"_",L$2),'Reference data SID'!$B:$M,12,FALSE)),"",VLOOKUP(CONCATENATE($A201,"_",L$2),'Reference data SID'!$B:$M,12,FALSE))</f>
        <v/>
      </c>
      <c r="M201" s="16" t="str">
        <f>IF(ISERROR(VLOOKUP(CONCATENATE($A201,"_",M$2),'Reference data SID'!$B:$M,12,FALSE)),"",VLOOKUP(CONCATENATE($A201,"_",M$2),'Reference data SID'!$B:$M,12,FALSE))</f>
        <v/>
      </c>
      <c r="N201" s="16" t="str">
        <f>IF(ISERROR(VLOOKUP(CONCATENATE($A201,"_",N$2),'Reference data SID'!$B:$M,12,FALSE)),"",VLOOKUP(CONCATENATE($A201,"_",N$2),'Reference data SID'!$B:$M,12,FALSE))</f>
        <v/>
      </c>
      <c r="O201" s="16" t="str">
        <f>IF(ISERROR(VLOOKUP(CONCATENATE($A201,"_",O$2),'Reference data SID'!$B:$M,12,FALSE)),"",VLOOKUP(CONCATENATE($A201,"_",O$2),'Reference data SID'!$B:$M,12,FALSE))</f>
        <v/>
      </c>
      <c r="P201" s="16" t="str">
        <f>IF(ISERROR(VLOOKUP(CONCATENATE($A201,"_",P$2),'Reference data SID'!$B:$M,12,FALSE)),"",VLOOKUP(CONCATENATE($A201,"_",P$2),'Reference data SID'!$B:$M,12,FALSE))</f>
        <v/>
      </c>
      <c r="Q201" s="16" t="str">
        <f>IF(ISERROR(VLOOKUP(CONCATENATE($A201,"_",Q$2),'Reference data SID'!$B:$M,12,FALSE)),"",VLOOKUP(CONCATENATE($A201,"_",Q$2),'Reference data SID'!$B:$M,12,FALSE))</f>
        <v/>
      </c>
      <c r="R201" s="16" t="str">
        <f>IF(ISERROR(VLOOKUP(CONCATENATE($A201,"_",R$2),'Reference data SID'!$B:$M,12,FALSE)),"",VLOOKUP(CONCATENATE($A201,"_",R$2),'Reference data SID'!$B:$M,12,FALSE))</f>
        <v/>
      </c>
      <c r="S201" s="16" t="str">
        <f>IF(ISERROR(VLOOKUP(CONCATENATE($A201,"_",S$2),'Reference data SID'!$B:$M,12,FALSE)),"",VLOOKUP(CONCATENATE($A201,"_",S$2),'Reference data SID'!$B:$M,12,FALSE))</f>
        <v/>
      </c>
      <c r="T201" s="16" t="str">
        <f>IF(ISERROR(VLOOKUP(CONCATENATE($A201,"_",T$2),'Reference data SID'!$B:$M,12,FALSE)),"",VLOOKUP(CONCATENATE($A201,"_",T$2),'Reference data SID'!$B:$M,12,FALSE))</f>
        <v/>
      </c>
      <c r="U201" s="16" t="str">
        <f>IF(ISERROR(VLOOKUP(CONCATENATE($A201,"_",U$2),'Reference data SID'!$B:$M,12,FALSE)),"",VLOOKUP(CONCATENATE($A201,"_",U$2),'Reference data SID'!$B:$M,12,FALSE))</f>
        <v/>
      </c>
      <c r="V201" s="16" t="str">
        <f>IF(ISERROR(VLOOKUP(CONCATENATE($A201,"_",V$2),'Reference data SID'!$B:$M,12,FALSE)),"",VLOOKUP(CONCATENATE($A201,"_",V$2),'Reference data SID'!$B:$M,12,FALSE))</f>
        <v/>
      </c>
      <c r="W201" s="16" t="str">
        <f>IF(ISERROR(VLOOKUP(CONCATENATE($A201,"_",W$2),'Reference data SID'!$B:$M,12,FALSE)),"",VLOOKUP(CONCATENATE($A201,"_",W$2),'Reference data SID'!$B:$M,12,FALSE))</f>
        <v/>
      </c>
      <c r="X201" s="16" t="str">
        <f>IF(ISERROR(VLOOKUP(CONCATENATE($A201,"_",X$2),'Reference data SID'!$B:$M,12,FALSE)),"",VLOOKUP(CONCATENATE($A201,"_",X$2),'Reference data SID'!$B:$M,12,FALSE))</f>
        <v/>
      </c>
      <c r="Y201" s="16" t="str">
        <f>IF(ISERROR(VLOOKUP(CONCATENATE($A201,"_",Y$2),'Reference data SID'!$B:$M,12,FALSE)),"",VLOOKUP(CONCATENATE($A201,"_",Y$2),'Reference data SID'!$B:$M,12,FALSE))</f>
        <v/>
      </c>
      <c r="Z201" s="16" t="str">
        <f>IF(ISERROR(VLOOKUP(CONCATENATE($A201,"_",Z$2),'Reference data SID'!$B:$M,12,FALSE)),"",VLOOKUP(CONCATENATE($A201,"_",Z$2),'Reference data SID'!$B:$M,12,FALSE))</f>
        <v/>
      </c>
      <c r="AA201" s="16" t="str">
        <f>IF(ISERROR(VLOOKUP(CONCATENATE($A201,"_",AA$2),'Reference data SID'!$B:$M,12,FALSE)),"",VLOOKUP(CONCATENATE($A201,"_",AA$2),'Reference data SID'!$B:$M,12,FALSE))</f>
        <v/>
      </c>
      <c r="AB201" s="16" t="str">
        <f>IF(ISERROR(VLOOKUP(CONCATENATE($A201,"_",AB$2),'Reference data SID'!$B:$M,12,FALSE)),"",VLOOKUP(CONCATENATE($A201,"_",AB$2),'Reference data SID'!$B:$M,12,FALSE))</f>
        <v/>
      </c>
      <c r="AC201" s="16" t="str">
        <f>IF(ISERROR(VLOOKUP(CONCATENATE($A201,"_",AC$2),'Reference data SID'!$B:$M,12,FALSE)),"",VLOOKUP(CONCATENATE($A201,"_",AC$2),'Reference data SID'!$B:$M,12,FALSE))</f>
        <v/>
      </c>
      <c r="AD201" s="16" t="str">
        <f>IF(ISERROR(VLOOKUP(CONCATENATE($A201,"_",AD$2),'Reference data SID'!$B:$M,12,FALSE)),"",VLOOKUP(CONCATENATE($A201,"_",AD$2),'Reference data SID'!$B:$M,12,FALSE))</f>
        <v/>
      </c>
      <c r="AE201" s="16" t="str">
        <f>IF(ISERROR(VLOOKUP(CONCATENATE($A201,"_",AE$2),'Reference data SID'!$B:$M,12,FALSE)),"",VLOOKUP(CONCATENATE($A201,"_",AE$2),'Reference data SID'!$B:$M,12,FALSE))</f>
        <v/>
      </c>
      <c r="AF201" s="16" t="str">
        <f>IF(ISERROR(VLOOKUP(CONCATENATE($A201,"_",AF$2),'Reference data SID'!$B:$M,12,FALSE)),"",VLOOKUP(CONCATENATE($A201,"_",AF$2),'Reference data SID'!$B:$M,12,FALSE))</f>
        <v/>
      </c>
      <c r="AG201" s="16" t="str">
        <f>IF(ISERROR(VLOOKUP(CONCATENATE($A201,"_",AG$2),'Reference data SID'!$B:$M,12,FALSE)),"",VLOOKUP(CONCATENATE($A201,"_",AG$2),'Reference data SID'!$B:$M,12,FALSE))</f>
        <v/>
      </c>
      <c r="AH201" s="16" t="str">
        <f>IF(ISERROR(VLOOKUP(CONCATENATE($A201,"_",AH$2),'Reference data SID'!$B:$M,12,FALSE)),"",VLOOKUP(CONCATENATE($A201,"_",AH$2),'Reference data SID'!$B:$M,12,FALSE))</f>
        <v/>
      </c>
      <c r="AI201" s="16" t="str">
        <f>IF(ISERROR(VLOOKUP(CONCATENATE($A201,"_",AI$2),'Reference data SID'!$B:$M,12,FALSE)),"",VLOOKUP(CONCATENATE($A201,"_",AI$2),'Reference data SID'!$B:$M,12,FALSE))</f>
        <v/>
      </c>
      <c r="AJ201" s="16" t="str">
        <f>IF(ISERROR(VLOOKUP(CONCATENATE($A201,"_",AJ$2),'Reference data SID'!$B:$M,12,FALSE)),"",VLOOKUP(CONCATENATE($A201,"_",AJ$2),'Reference data SID'!$B:$M,12,FALSE))</f>
        <v/>
      </c>
      <c r="AK201" s="16" t="str">
        <f>IF(ISERROR(VLOOKUP(CONCATENATE($A201,"_",AK$2),'Reference data SID'!$B:$M,12,FALSE)),"",VLOOKUP(CONCATENATE($A201,"_",AK$2),'Reference data SID'!$B:$M,12,FALSE))</f>
        <v/>
      </c>
      <c r="AL201" s="16" t="str">
        <f>IF(ISERROR(VLOOKUP(CONCATENATE($A201,"_",AL$2),'Reference data SID'!$B:$M,12,FALSE)),"",VLOOKUP(CONCATENATE($A201,"_",AL$2),'Reference data SID'!$B:$M,12,FALSE))</f>
        <v/>
      </c>
      <c r="AM201" s="16" t="str">
        <f>IF(ISERROR(VLOOKUP(CONCATENATE($A201,"_",AM$2),'Reference data SID'!$B:$M,12,FALSE)),"",VLOOKUP(CONCATENATE($A201,"_",AM$2),'Reference data SID'!$B:$M,12,FALSE))</f>
        <v/>
      </c>
      <c r="AN201" s="16" t="str">
        <f>IF(ISERROR(VLOOKUP(CONCATENATE($A201,"_",AN$2),'Reference data SID'!$B:$M,12,FALSE)),"",VLOOKUP(CONCATENATE($A201,"_",AN$2),'Reference data SID'!$B:$M,12,FALSE))</f>
        <v/>
      </c>
      <c r="AO201" s="16" t="str">
        <f>IF(ISERROR(VLOOKUP(CONCATENATE($A201,"_",AO$2),'Reference data SID'!$B:$M,12,FALSE)),"",VLOOKUP(CONCATENATE($A201,"_",AO$2),'Reference data SID'!$B:$M,12,FALSE))</f>
        <v/>
      </c>
      <c r="AP201" s="16" t="str">
        <f>IF(ISERROR(VLOOKUP(CONCATENATE($A201,"_",AP$2),'Reference data SID'!$B:$M,12,FALSE)),"",VLOOKUP(CONCATENATE($A201,"_",AP$2),'Reference data SID'!$B:$M,12,FALSE))</f>
        <v/>
      </c>
      <c r="AQ201" s="16" t="str">
        <f>IF(ISERROR(VLOOKUP(CONCATENATE($A201,"_",AQ$2),'Reference data SID'!$B:$M,12,FALSE)),"",VLOOKUP(CONCATENATE($A201,"_",AQ$2),'Reference data SID'!$B:$M,12,FALSE))</f>
        <v/>
      </c>
      <c r="AR201" s="16" t="str">
        <f>IF(ISERROR(VLOOKUP(CONCATENATE($A201,"_",AR$2),'Reference data SID'!$B:$M,12,FALSE)),"",VLOOKUP(CONCATENATE($A201,"_",AR$2),'Reference data SID'!$B:$M,12,FALSE))</f>
        <v/>
      </c>
      <c r="AS201" s="16" t="str">
        <f>IF(ISERROR(VLOOKUP(CONCATENATE($A201,"_",AS$2),'Reference data SID'!$B:$M,12,FALSE)),"",VLOOKUP(CONCATENATE($A201,"_",AS$2),'Reference data SID'!$B:$M,12,FALSE))</f>
        <v/>
      </c>
      <c r="AT201" s="16" t="str">
        <f>IF(ISERROR(VLOOKUP(CONCATENATE($A201,"_",AT$2),'Reference data SID'!$B:$M,12,FALSE)),"",VLOOKUP(CONCATENATE($A201,"_",AT$2),'Reference data SID'!$B:$M,12,FALSE))</f>
        <v/>
      </c>
    </row>
    <row r="202" spans="1:46" x14ac:dyDescent="0.25">
      <c r="A202">
        <v>198</v>
      </c>
      <c r="B202" s="16" t="str">
        <f>IF(ISERROR(VLOOKUP(CONCATENATE($A202,"_",B$2),'Reference data SID'!$B:$M,12,FALSE)),"",VLOOKUP(CONCATENATE($A202,"_",B$2),'Reference data SID'!$B:$M,12,FALSE))</f>
        <v/>
      </c>
      <c r="C202" s="16" t="str">
        <f>IF(ISERROR(VLOOKUP(CONCATENATE($A202,"_",C$2),'Reference data SID'!$B:$M,12,FALSE)),"",VLOOKUP(CONCATENATE($A202,"_",C$2),'Reference data SID'!$B:$M,12,FALSE))</f>
        <v/>
      </c>
      <c r="D202" s="16" t="str">
        <f>IF(ISERROR(VLOOKUP(CONCATENATE($A202,"_",D$2),'Reference data SID'!$B:$M,12,FALSE)),"",VLOOKUP(CONCATENATE($A202,"_",D$2),'Reference data SID'!$B:$M,12,FALSE))</f>
        <v/>
      </c>
      <c r="E202" s="16" t="str">
        <f>IF(ISERROR(VLOOKUP(CONCATENATE($A202,"_",E$2),'Reference data SID'!$B:$M,12,FALSE)),"",VLOOKUP(CONCATENATE($A202,"_",E$2),'Reference data SID'!$B:$M,12,FALSE))</f>
        <v/>
      </c>
      <c r="F202" s="16" t="str">
        <f>IF(ISERROR(VLOOKUP(CONCATENATE($A202,"_",F$2),'Reference data SID'!$B:$M,12,FALSE)),"",VLOOKUP(CONCATENATE($A202,"_",F$2),'Reference data SID'!$B:$M,12,FALSE))</f>
        <v/>
      </c>
      <c r="G202" s="16" t="str">
        <f>IF(ISERROR(VLOOKUP(CONCATENATE($A202,"_",G$2),'Reference data SID'!$B:$M,12,FALSE)),"",VLOOKUP(CONCATENATE($A202,"_",G$2),'Reference data SID'!$B:$M,12,FALSE))</f>
        <v/>
      </c>
      <c r="H202" s="16" t="str">
        <f>IF(ISERROR(VLOOKUP(CONCATENATE($A202,"_",H$2),'Reference data SID'!$B:$M,12,FALSE)),"",VLOOKUP(CONCATENATE($A202,"_",H$2),'Reference data SID'!$B:$M,12,FALSE))</f>
        <v/>
      </c>
      <c r="I202" s="16" t="str">
        <f>IF(ISERROR(VLOOKUP(CONCATENATE($A202,"_",I$2),'Reference data SID'!$B:$M,12,FALSE)),"",VLOOKUP(CONCATENATE($A202,"_",I$2),'Reference data SID'!$B:$M,12,FALSE))</f>
        <v/>
      </c>
      <c r="J202" s="16" t="str">
        <f>IF(ISERROR(VLOOKUP(CONCATENATE($A202,"_",J$2),'Reference data SID'!$B:$M,12,FALSE)),"",VLOOKUP(CONCATENATE($A202,"_",J$2),'Reference data SID'!$B:$M,12,FALSE))</f>
        <v/>
      </c>
      <c r="K202" s="16" t="str">
        <f>IF(ISERROR(VLOOKUP(CONCATENATE($A202,"_",K$2),'Reference data SID'!$B:$M,12,FALSE)),"",VLOOKUP(CONCATENATE($A202,"_",K$2),'Reference data SID'!$B:$M,12,FALSE))</f>
        <v/>
      </c>
      <c r="L202" s="16" t="str">
        <f>IF(ISERROR(VLOOKUP(CONCATENATE($A202,"_",L$2),'Reference data SID'!$B:$M,12,FALSE)),"",VLOOKUP(CONCATENATE($A202,"_",L$2),'Reference data SID'!$B:$M,12,FALSE))</f>
        <v/>
      </c>
      <c r="M202" s="16" t="str">
        <f>IF(ISERROR(VLOOKUP(CONCATENATE($A202,"_",M$2),'Reference data SID'!$B:$M,12,FALSE)),"",VLOOKUP(CONCATENATE($A202,"_",M$2),'Reference data SID'!$B:$M,12,FALSE))</f>
        <v/>
      </c>
      <c r="N202" s="16" t="str">
        <f>IF(ISERROR(VLOOKUP(CONCATENATE($A202,"_",N$2),'Reference data SID'!$B:$M,12,FALSE)),"",VLOOKUP(CONCATENATE($A202,"_",N$2),'Reference data SID'!$B:$M,12,FALSE))</f>
        <v/>
      </c>
      <c r="O202" s="16" t="str">
        <f>IF(ISERROR(VLOOKUP(CONCATENATE($A202,"_",O$2),'Reference data SID'!$B:$M,12,FALSE)),"",VLOOKUP(CONCATENATE($A202,"_",O$2),'Reference data SID'!$B:$M,12,FALSE))</f>
        <v/>
      </c>
      <c r="P202" s="16" t="str">
        <f>IF(ISERROR(VLOOKUP(CONCATENATE($A202,"_",P$2),'Reference data SID'!$B:$M,12,FALSE)),"",VLOOKUP(CONCATENATE($A202,"_",P$2),'Reference data SID'!$B:$M,12,FALSE))</f>
        <v/>
      </c>
      <c r="Q202" s="16" t="str">
        <f>IF(ISERROR(VLOOKUP(CONCATENATE($A202,"_",Q$2),'Reference data SID'!$B:$M,12,FALSE)),"",VLOOKUP(CONCATENATE($A202,"_",Q$2),'Reference data SID'!$B:$M,12,FALSE))</f>
        <v/>
      </c>
      <c r="R202" s="16" t="str">
        <f>IF(ISERROR(VLOOKUP(CONCATENATE($A202,"_",R$2),'Reference data SID'!$B:$M,12,FALSE)),"",VLOOKUP(CONCATENATE($A202,"_",R$2),'Reference data SID'!$B:$M,12,FALSE))</f>
        <v/>
      </c>
      <c r="S202" s="16" t="str">
        <f>IF(ISERROR(VLOOKUP(CONCATENATE($A202,"_",S$2),'Reference data SID'!$B:$M,12,FALSE)),"",VLOOKUP(CONCATENATE($A202,"_",S$2),'Reference data SID'!$B:$M,12,FALSE))</f>
        <v/>
      </c>
      <c r="T202" s="16" t="str">
        <f>IF(ISERROR(VLOOKUP(CONCATENATE($A202,"_",T$2),'Reference data SID'!$B:$M,12,FALSE)),"",VLOOKUP(CONCATENATE($A202,"_",T$2),'Reference data SID'!$B:$M,12,FALSE))</f>
        <v/>
      </c>
      <c r="U202" s="16" t="str">
        <f>IF(ISERROR(VLOOKUP(CONCATENATE($A202,"_",U$2),'Reference data SID'!$B:$M,12,FALSE)),"",VLOOKUP(CONCATENATE($A202,"_",U$2),'Reference data SID'!$B:$M,12,FALSE))</f>
        <v/>
      </c>
      <c r="V202" s="16" t="str">
        <f>IF(ISERROR(VLOOKUP(CONCATENATE($A202,"_",V$2),'Reference data SID'!$B:$M,12,FALSE)),"",VLOOKUP(CONCATENATE($A202,"_",V$2),'Reference data SID'!$B:$M,12,FALSE))</f>
        <v/>
      </c>
      <c r="W202" s="16" t="str">
        <f>IF(ISERROR(VLOOKUP(CONCATENATE($A202,"_",W$2),'Reference data SID'!$B:$M,12,FALSE)),"",VLOOKUP(CONCATENATE($A202,"_",W$2),'Reference data SID'!$B:$M,12,FALSE))</f>
        <v/>
      </c>
      <c r="X202" s="16" t="str">
        <f>IF(ISERROR(VLOOKUP(CONCATENATE($A202,"_",X$2),'Reference data SID'!$B:$M,12,FALSE)),"",VLOOKUP(CONCATENATE($A202,"_",X$2),'Reference data SID'!$B:$M,12,FALSE))</f>
        <v/>
      </c>
      <c r="Y202" s="16" t="str">
        <f>IF(ISERROR(VLOOKUP(CONCATENATE($A202,"_",Y$2),'Reference data SID'!$B:$M,12,FALSE)),"",VLOOKUP(CONCATENATE($A202,"_",Y$2),'Reference data SID'!$B:$M,12,FALSE))</f>
        <v/>
      </c>
      <c r="Z202" s="16" t="str">
        <f>IF(ISERROR(VLOOKUP(CONCATENATE($A202,"_",Z$2),'Reference data SID'!$B:$M,12,FALSE)),"",VLOOKUP(CONCATENATE($A202,"_",Z$2),'Reference data SID'!$B:$M,12,FALSE))</f>
        <v/>
      </c>
      <c r="AA202" s="16" t="str">
        <f>IF(ISERROR(VLOOKUP(CONCATENATE($A202,"_",AA$2),'Reference data SID'!$B:$M,12,FALSE)),"",VLOOKUP(CONCATENATE($A202,"_",AA$2),'Reference data SID'!$B:$M,12,FALSE))</f>
        <v/>
      </c>
      <c r="AB202" s="16" t="str">
        <f>IF(ISERROR(VLOOKUP(CONCATENATE($A202,"_",AB$2),'Reference data SID'!$B:$M,12,FALSE)),"",VLOOKUP(CONCATENATE($A202,"_",AB$2),'Reference data SID'!$B:$M,12,FALSE))</f>
        <v/>
      </c>
      <c r="AC202" s="16" t="str">
        <f>IF(ISERROR(VLOOKUP(CONCATENATE($A202,"_",AC$2),'Reference data SID'!$B:$M,12,FALSE)),"",VLOOKUP(CONCATENATE($A202,"_",AC$2),'Reference data SID'!$B:$M,12,FALSE))</f>
        <v/>
      </c>
      <c r="AD202" s="16" t="str">
        <f>IF(ISERROR(VLOOKUP(CONCATENATE($A202,"_",AD$2),'Reference data SID'!$B:$M,12,FALSE)),"",VLOOKUP(CONCATENATE($A202,"_",AD$2),'Reference data SID'!$B:$M,12,FALSE))</f>
        <v/>
      </c>
      <c r="AE202" s="16" t="str">
        <f>IF(ISERROR(VLOOKUP(CONCATENATE($A202,"_",AE$2),'Reference data SID'!$B:$M,12,FALSE)),"",VLOOKUP(CONCATENATE($A202,"_",AE$2),'Reference data SID'!$B:$M,12,FALSE))</f>
        <v/>
      </c>
      <c r="AF202" s="16" t="str">
        <f>IF(ISERROR(VLOOKUP(CONCATENATE($A202,"_",AF$2),'Reference data SID'!$B:$M,12,FALSE)),"",VLOOKUP(CONCATENATE($A202,"_",AF$2),'Reference data SID'!$B:$M,12,FALSE))</f>
        <v/>
      </c>
      <c r="AG202" s="16" t="str">
        <f>IF(ISERROR(VLOOKUP(CONCATENATE($A202,"_",AG$2),'Reference data SID'!$B:$M,12,FALSE)),"",VLOOKUP(CONCATENATE($A202,"_",AG$2),'Reference data SID'!$B:$M,12,FALSE))</f>
        <v/>
      </c>
      <c r="AH202" s="16" t="str">
        <f>IF(ISERROR(VLOOKUP(CONCATENATE($A202,"_",AH$2),'Reference data SID'!$B:$M,12,FALSE)),"",VLOOKUP(CONCATENATE($A202,"_",AH$2),'Reference data SID'!$B:$M,12,FALSE))</f>
        <v/>
      </c>
      <c r="AI202" s="16" t="str">
        <f>IF(ISERROR(VLOOKUP(CONCATENATE($A202,"_",AI$2),'Reference data SID'!$B:$M,12,FALSE)),"",VLOOKUP(CONCATENATE($A202,"_",AI$2),'Reference data SID'!$B:$M,12,FALSE))</f>
        <v/>
      </c>
      <c r="AJ202" s="16" t="str">
        <f>IF(ISERROR(VLOOKUP(CONCATENATE($A202,"_",AJ$2),'Reference data SID'!$B:$M,12,FALSE)),"",VLOOKUP(CONCATENATE($A202,"_",AJ$2),'Reference data SID'!$B:$M,12,FALSE))</f>
        <v/>
      </c>
      <c r="AK202" s="16" t="str">
        <f>IF(ISERROR(VLOOKUP(CONCATENATE($A202,"_",AK$2),'Reference data SID'!$B:$M,12,FALSE)),"",VLOOKUP(CONCATENATE($A202,"_",AK$2),'Reference data SID'!$B:$M,12,FALSE))</f>
        <v/>
      </c>
      <c r="AL202" s="16" t="str">
        <f>IF(ISERROR(VLOOKUP(CONCATENATE($A202,"_",AL$2),'Reference data SID'!$B:$M,12,FALSE)),"",VLOOKUP(CONCATENATE($A202,"_",AL$2),'Reference data SID'!$B:$M,12,FALSE))</f>
        <v/>
      </c>
      <c r="AM202" s="16" t="str">
        <f>IF(ISERROR(VLOOKUP(CONCATENATE($A202,"_",AM$2),'Reference data SID'!$B:$M,12,FALSE)),"",VLOOKUP(CONCATENATE($A202,"_",AM$2),'Reference data SID'!$B:$M,12,FALSE))</f>
        <v/>
      </c>
      <c r="AN202" s="16" t="str">
        <f>IF(ISERROR(VLOOKUP(CONCATENATE($A202,"_",AN$2),'Reference data SID'!$B:$M,12,FALSE)),"",VLOOKUP(CONCATENATE($A202,"_",AN$2),'Reference data SID'!$B:$M,12,FALSE))</f>
        <v/>
      </c>
      <c r="AO202" s="16" t="str">
        <f>IF(ISERROR(VLOOKUP(CONCATENATE($A202,"_",AO$2),'Reference data SID'!$B:$M,12,FALSE)),"",VLOOKUP(CONCATENATE($A202,"_",AO$2),'Reference data SID'!$B:$M,12,FALSE))</f>
        <v/>
      </c>
      <c r="AP202" s="16" t="str">
        <f>IF(ISERROR(VLOOKUP(CONCATENATE($A202,"_",AP$2),'Reference data SID'!$B:$M,12,FALSE)),"",VLOOKUP(CONCATENATE($A202,"_",AP$2),'Reference data SID'!$B:$M,12,FALSE))</f>
        <v/>
      </c>
      <c r="AQ202" s="16" t="str">
        <f>IF(ISERROR(VLOOKUP(CONCATENATE($A202,"_",AQ$2),'Reference data SID'!$B:$M,12,FALSE)),"",VLOOKUP(CONCATENATE($A202,"_",AQ$2),'Reference data SID'!$B:$M,12,FALSE))</f>
        <v/>
      </c>
      <c r="AR202" s="16" t="str">
        <f>IF(ISERROR(VLOOKUP(CONCATENATE($A202,"_",AR$2),'Reference data SID'!$B:$M,12,FALSE)),"",VLOOKUP(CONCATENATE($A202,"_",AR$2),'Reference data SID'!$B:$M,12,FALSE))</f>
        <v/>
      </c>
      <c r="AS202" s="16" t="str">
        <f>IF(ISERROR(VLOOKUP(CONCATENATE($A202,"_",AS$2),'Reference data SID'!$B:$M,12,FALSE)),"",VLOOKUP(CONCATENATE($A202,"_",AS$2),'Reference data SID'!$B:$M,12,FALSE))</f>
        <v/>
      </c>
      <c r="AT202" s="16" t="str">
        <f>IF(ISERROR(VLOOKUP(CONCATENATE($A202,"_",AT$2),'Reference data SID'!$B:$M,12,FALSE)),"",VLOOKUP(CONCATENATE($A202,"_",AT$2),'Reference data SID'!$B:$M,12,FALSE))</f>
        <v/>
      </c>
    </row>
    <row r="203" spans="1:46" x14ac:dyDescent="0.25">
      <c r="A203">
        <v>199</v>
      </c>
      <c r="B203" s="16" t="str">
        <f>IF(ISERROR(VLOOKUP(CONCATENATE($A203,"_",B$2),'Reference data SID'!$B:$M,12,FALSE)),"",VLOOKUP(CONCATENATE($A203,"_",B$2),'Reference data SID'!$B:$M,12,FALSE))</f>
        <v/>
      </c>
      <c r="C203" s="16" t="str">
        <f>IF(ISERROR(VLOOKUP(CONCATENATE($A203,"_",C$2),'Reference data SID'!$B:$M,12,FALSE)),"",VLOOKUP(CONCATENATE($A203,"_",C$2),'Reference data SID'!$B:$M,12,FALSE))</f>
        <v/>
      </c>
      <c r="D203" s="16" t="str">
        <f>IF(ISERROR(VLOOKUP(CONCATENATE($A203,"_",D$2),'Reference data SID'!$B:$M,12,FALSE)),"",VLOOKUP(CONCATENATE($A203,"_",D$2),'Reference data SID'!$B:$M,12,FALSE))</f>
        <v/>
      </c>
      <c r="E203" s="16" t="str">
        <f>IF(ISERROR(VLOOKUP(CONCATENATE($A203,"_",E$2),'Reference data SID'!$B:$M,12,FALSE)),"",VLOOKUP(CONCATENATE($A203,"_",E$2),'Reference data SID'!$B:$M,12,FALSE))</f>
        <v/>
      </c>
      <c r="F203" s="16" t="str">
        <f>IF(ISERROR(VLOOKUP(CONCATENATE($A203,"_",F$2),'Reference data SID'!$B:$M,12,FALSE)),"",VLOOKUP(CONCATENATE($A203,"_",F$2),'Reference data SID'!$B:$M,12,FALSE))</f>
        <v/>
      </c>
      <c r="G203" s="16" t="str">
        <f>IF(ISERROR(VLOOKUP(CONCATENATE($A203,"_",G$2),'Reference data SID'!$B:$M,12,FALSE)),"",VLOOKUP(CONCATENATE($A203,"_",G$2),'Reference data SID'!$B:$M,12,FALSE))</f>
        <v/>
      </c>
      <c r="H203" s="16" t="str">
        <f>IF(ISERROR(VLOOKUP(CONCATENATE($A203,"_",H$2),'Reference data SID'!$B:$M,12,FALSE)),"",VLOOKUP(CONCATENATE($A203,"_",H$2),'Reference data SID'!$B:$M,12,FALSE))</f>
        <v/>
      </c>
      <c r="I203" s="16" t="str">
        <f>IF(ISERROR(VLOOKUP(CONCATENATE($A203,"_",I$2),'Reference data SID'!$B:$M,12,FALSE)),"",VLOOKUP(CONCATENATE($A203,"_",I$2),'Reference data SID'!$B:$M,12,FALSE))</f>
        <v/>
      </c>
      <c r="J203" s="16" t="str">
        <f>IF(ISERROR(VLOOKUP(CONCATENATE($A203,"_",J$2),'Reference data SID'!$B:$M,12,FALSE)),"",VLOOKUP(CONCATENATE($A203,"_",J$2),'Reference data SID'!$B:$M,12,FALSE))</f>
        <v/>
      </c>
      <c r="K203" s="16" t="str">
        <f>IF(ISERROR(VLOOKUP(CONCATENATE($A203,"_",K$2),'Reference data SID'!$B:$M,12,FALSE)),"",VLOOKUP(CONCATENATE($A203,"_",K$2),'Reference data SID'!$B:$M,12,FALSE))</f>
        <v/>
      </c>
      <c r="L203" s="16" t="str">
        <f>IF(ISERROR(VLOOKUP(CONCATENATE($A203,"_",L$2),'Reference data SID'!$B:$M,12,FALSE)),"",VLOOKUP(CONCATENATE($A203,"_",L$2),'Reference data SID'!$B:$M,12,FALSE))</f>
        <v/>
      </c>
      <c r="M203" s="16" t="str">
        <f>IF(ISERROR(VLOOKUP(CONCATENATE($A203,"_",M$2),'Reference data SID'!$B:$M,12,FALSE)),"",VLOOKUP(CONCATENATE($A203,"_",M$2),'Reference data SID'!$B:$M,12,FALSE))</f>
        <v/>
      </c>
      <c r="N203" s="16" t="str">
        <f>IF(ISERROR(VLOOKUP(CONCATENATE($A203,"_",N$2),'Reference data SID'!$B:$M,12,FALSE)),"",VLOOKUP(CONCATENATE($A203,"_",N$2),'Reference data SID'!$B:$M,12,FALSE))</f>
        <v/>
      </c>
      <c r="O203" s="16" t="str">
        <f>IF(ISERROR(VLOOKUP(CONCATENATE($A203,"_",O$2),'Reference data SID'!$B:$M,12,FALSE)),"",VLOOKUP(CONCATENATE($A203,"_",O$2),'Reference data SID'!$B:$M,12,FALSE))</f>
        <v/>
      </c>
      <c r="P203" s="16" t="str">
        <f>IF(ISERROR(VLOOKUP(CONCATENATE($A203,"_",P$2),'Reference data SID'!$B:$M,12,FALSE)),"",VLOOKUP(CONCATENATE($A203,"_",P$2),'Reference data SID'!$B:$M,12,FALSE))</f>
        <v/>
      </c>
      <c r="Q203" s="16" t="str">
        <f>IF(ISERROR(VLOOKUP(CONCATENATE($A203,"_",Q$2),'Reference data SID'!$B:$M,12,FALSE)),"",VLOOKUP(CONCATENATE($A203,"_",Q$2),'Reference data SID'!$B:$M,12,FALSE))</f>
        <v/>
      </c>
      <c r="R203" s="16" t="str">
        <f>IF(ISERROR(VLOOKUP(CONCATENATE($A203,"_",R$2),'Reference data SID'!$B:$M,12,FALSE)),"",VLOOKUP(CONCATENATE($A203,"_",R$2),'Reference data SID'!$B:$M,12,FALSE))</f>
        <v/>
      </c>
      <c r="S203" s="16" t="str">
        <f>IF(ISERROR(VLOOKUP(CONCATENATE($A203,"_",S$2),'Reference data SID'!$B:$M,12,FALSE)),"",VLOOKUP(CONCATENATE($A203,"_",S$2),'Reference data SID'!$B:$M,12,FALSE))</f>
        <v/>
      </c>
      <c r="T203" s="16" t="str">
        <f>IF(ISERROR(VLOOKUP(CONCATENATE($A203,"_",T$2),'Reference data SID'!$B:$M,12,FALSE)),"",VLOOKUP(CONCATENATE($A203,"_",T$2),'Reference data SID'!$B:$M,12,FALSE))</f>
        <v/>
      </c>
      <c r="U203" s="16" t="str">
        <f>IF(ISERROR(VLOOKUP(CONCATENATE($A203,"_",U$2),'Reference data SID'!$B:$M,12,FALSE)),"",VLOOKUP(CONCATENATE($A203,"_",U$2),'Reference data SID'!$B:$M,12,FALSE))</f>
        <v/>
      </c>
      <c r="V203" s="16" t="str">
        <f>IF(ISERROR(VLOOKUP(CONCATENATE($A203,"_",V$2),'Reference data SID'!$B:$M,12,FALSE)),"",VLOOKUP(CONCATENATE($A203,"_",V$2),'Reference data SID'!$B:$M,12,FALSE))</f>
        <v/>
      </c>
      <c r="W203" s="16" t="str">
        <f>IF(ISERROR(VLOOKUP(CONCATENATE($A203,"_",W$2),'Reference data SID'!$B:$M,12,FALSE)),"",VLOOKUP(CONCATENATE($A203,"_",W$2),'Reference data SID'!$B:$M,12,FALSE))</f>
        <v/>
      </c>
      <c r="X203" s="16" t="str">
        <f>IF(ISERROR(VLOOKUP(CONCATENATE($A203,"_",X$2),'Reference data SID'!$B:$M,12,FALSE)),"",VLOOKUP(CONCATENATE($A203,"_",X$2),'Reference data SID'!$B:$M,12,FALSE))</f>
        <v/>
      </c>
      <c r="Y203" s="16" t="str">
        <f>IF(ISERROR(VLOOKUP(CONCATENATE($A203,"_",Y$2),'Reference data SID'!$B:$M,12,FALSE)),"",VLOOKUP(CONCATENATE($A203,"_",Y$2),'Reference data SID'!$B:$M,12,FALSE))</f>
        <v/>
      </c>
      <c r="Z203" s="16" t="str">
        <f>IF(ISERROR(VLOOKUP(CONCATENATE($A203,"_",Z$2),'Reference data SID'!$B:$M,12,FALSE)),"",VLOOKUP(CONCATENATE($A203,"_",Z$2),'Reference data SID'!$B:$M,12,FALSE))</f>
        <v/>
      </c>
      <c r="AA203" s="16" t="str">
        <f>IF(ISERROR(VLOOKUP(CONCATENATE($A203,"_",AA$2),'Reference data SID'!$B:$M,12,FALSE)),"",VLOOKUP(CONCATENATE($A203,"_",AA$2),'Reference data SID'!$B:$M,12,FALSE))</f>
        <v/>
      </c>
      <c r="AB203" s="16" t="str">
        <f>IF(ISERROR(VLOOKUP(CONCATENATE($A203,"_",AB$2),'Reference data SID'!$B:$M,12,FALSE)),"",VLOOKUP(CONCATENATE($A203,"_",AB$2),'Reference data SID'!$B:$M,12,FALSE))</f>
        <v/>
      </c>
      <c r="AC203" s="16" t="str">
        <f>IF(ISERROR(VLOOKUP(CONCATENATE($A203,"_",AC$2),'Reference data SID'!$B:$M,12,FALSE)),"",VLOOKUP(CONCATENATE($A203,"_",AC$2),'Reference data SID'!$B:$M,12,FALSE))</f>
        <v/>
      </c>
      <c r="AD203" s="16" t="str">
        <f>IF(ISERROR(VLOOKUP(CONCATENATE($A203,"_",AD$2),'Reference data SID'!$B:$M,12,FALSE)),"",VLOOKUP(CONCATENATE($A203,"_",AD$2),'Reference data SID'!$B:$M,12,FALSE))</f>
        <v/>
      </c>
      <c r="AE203" s="16" t="str">
        <f>IF(ISERROR(VLOOKUP(CONCATENATE($A203,"_",AE$2),'Reference data SID'!$B:$M,12,FALSE)),"",VLOOKUP(CONCATENATE($A203,"_",AE$2),'Reference data SID'!$B:$M,12,FALSE))</f>
        <v/>
      </c>
      <c r="AF203" s="16" t="str">
        <f>IF(ISERROR(VLOOKUP(CONCATENATE($A203,"_",AF$2),'Reference data SID'!$B:$M,12,FALSE)),"",VLOOKUP(CONCATENATE($A203,"_",AF$2),'Reference data SID'!$B:$M,12,FALSE))</f>
        <v/>
      </c>
      <c r="AG203" s="16" t="str">
        <f>IF(ISERROR(VLOOKUP(CONCATENATE($A203,"_",AG$2),'Reference data SID'!$B:$M,12,FALSE)),"",VLOOKUP(CONCATENATE($A203,"_",AG$2),'Reference data SID'!$B:$M,12,FALSE))</f>
        <v/>
      </c>
      <c r="AH203" s="16" t="str">
        <f>IF(ISERROR(VLOOKUP(CONCATENATE($A203,"_",AH$2),'Reference data SID'!$B:$M,12,FALSE)),"",VLOOKUP(CONCATENATE($A203,"_",AH$2),'Reference data SID'!$B:$M,12,FALSE))</f>
        <v/>
      </c>
      <c r="AI203" s="16" t="str">
        <f>IF(ISERROR(VLOOKUP(CONCATENATE($A203,"_",AI$2),'Reference data SID'!$B:$M,12,FALSE)),"",VLOOKUP(CONCATENATE($A203,"_",AI$2),'Reference data SID'!$B:$M,12,FALSE))</f>
        <v/>
      </c>
      <c r="AJ203" s="16" t="str">
        <f>IF(ISERROR(VLOOKUP(CONCATENATE($A203,"_",AJ$2),'Reference data SID'!$B:$M,12,FALSE)),"",VLOOKUP(CONCATENATE($A203,"_",AJ$2),'Reference data SID'!$B:$M,12,FALSE))</f>
        <v/>
      </c>
      <c r="AK203" s="16" t="str">
        <f>IF(ISERROR(VLOOKUP(CONCATENATE($A203,"_",AK$2),'Reference data SID'!$B:$M,12,FALSE)),"",VLOOKUP(CONCATENATE($A203,"_",AK$2),'Reference data SID'!$B:$M,12,FALSE))</f>
        <v/>
      </c>
      <c r="AL203" s="16" t="str">
        <f>IF(ISERROR(VLOOKUP(CONCATENATE($A203,"_",AL$2),'Reference data SID'!$B:$M,12,FALSE)),"",VLOOKUP(CONCATENATE($A203,"_",AL$2),'Reference data SID'!$B:$M,12,FALSE))</f>
        <v/>
      </c>
      <c r="AM203" s="16" t="str">
        <f>IF(ISERROR(VLOOKUP(CONCATENATE($A203,"_",AM$2),'Reference data SID'!$B:$M,12,FALSE)),"",VLOOKUP(CONCATENATE($A203,"_",AM$2),'Reference data SID'!$B:$M,12,FALSE))</f>
        <v/>
      </c>
      <c r="AN203" s="16" t="str">
        <f>IF(ISERROR(VLOOKUP(CONCATENATE($A203,"_",AN$2),'Reference data SID'!$B:$M,12,FALSE)),"",VLOOKUP(CONCATENATE($A203,"_",AN$2),'Reference data SID'!$B:$M,12,FALSE))</f>
        <v/>
      </c>
      <c r="AO203" s="16" t="str">
        <f>IF(ISERROR(VLOOKUP(CONCATENATE($A203,"_",AO$2),'Reference data SID'!$B:$M,12,FALSE)),"",VLOOKUP(CONCATENATE($A203,"_",AO$2),'Reference data SID'!$B:$M,12,FALSE))</f>
        <v/>
      </c>
      <c r="AP203" s="16" t="str">
        <f>IF(ISERROR(VLOOKUP(CONCATENATE($A203,"_",AP$2),'Reference data SID'!$B:$M,12,FALSE)),"",VLOOKUP(CONCATENATE($A203,"_",AP$2),'Reference data SID'!$B:$M,12,FALSE))</f>
        <v/>
      </c>
      <c r="AQ203" s="16" t="str">
        <f>IF(ISERROR(VLOOKUP(CONCATENATE($A203,"_",AQ$2),'Reference data SID'!$B:$M,12,FALSE)),"",VLOOKUP(CONCATENATE($A203,"_",AQ$2),'Reference data SID'!$B:$M,12,FALSE))</f>
        <v/>
      </c>
      <c r="AR203" s="16" t="str">
        <f>IF(ISERROR(VLOOKUP(CONCATENATE($A203,"_",AR$2),'Reference data SID'!$B:$M,12,FALSE)),"",VLOOKUP(CONCATENATE($A203,"_",AR$2),'Reference data SID'!$B:$M,12,FALSE))</f>
        <v/>
      </c>
      <c r="AS203" s="16" t="str">
        <f>IF(ISERROR(VLOOKUP(CONCATENATE($A203,"_",AS$2),'Reference data SID'!$B:$M,12,FALSE)),"",VLOOKUP(CONCATENATE($A203,"_",AS$2),'Reference data SID'!$B:$M,12,FALSE))</f>
        <v/>
      </c>
      <c r="AT203" s="16" t="str">
        <f>IF(ISERROR(VLOOKUP(CONCATENATE($A203,"_",AT$2),'Reference data SID'!$B:$M,12,FALSE)),"",VLOOKUP(CONCATENATE($A203,"_",AT$2),'Reference data SID'!$B:$M,12,FALSE))</f>
        <v/>
      </c>
    </row>
    <row r="204" spans="1:46" x14ac:dyDescent="0.25">
      <c r="A204">
        <v>200</v>
      </c>
      <c r="B204" s="16" t="str">
        <f>IF(ISERROR(VLOOKUP(CONCATENATE($A204,"_",B$2),'Reference data SID'!$B:$M,12,FALSE)),"",VLOOKUP(CONCATENATE($A204,"_",B$2),'Reference data SID'!$B:$M,12,FALSE))</f>
        <v/>
      </c>
      <c r="C204" s="16" t="str">
        <f>IF(ISERROR(VLOOKUP(CONCATENATE($A204,"_",C$2),'Reference data SID'!$B:$M,12,FALSE)),"",VLOOKUP(CONCATENATE($A204,"_",C$2),'Reference data SID'!$B:$M,12,FALSE))</f>
        <v/>
      </c>
      <c r="D204" s="16" t="str">
        <f>IF(ISERROR(VLOOKUP(CONCATENATE($A204,"_",D$2),'Reference data SID'!$B:$M,12,FALSE)),"",VLOOKUP(CONCATENATE($A204,"_",D$2),'Reference data SID'!$B:$M,12,FALSE))</f>
        <v/>
      </c>
      <c r="E204" s="16" t="str">
        <f>IF(ISERROR(VLOOKUP(CONCATENATE($A204,"_",E$2),'Reference data SID'!$B:$M,12,FALSE)),"",VLOOKUP(CONCATENATE($A204,"_",E$2),'Reference data SID'!$B:$M,12,FALSE))</f>
        <v/>
      </c>
      <c r="F204" s="16" t="str">
        <f>IF(ISERROR(VLOOKUP(CONCATENATE($A204,"_",F$2),'Reference data SID'!$B:$M,12,FALSE)),"",VLOOKUP(CONCATENATE($A204,"_",F$2),'Reference data SID'!$B:$M,12,FALSE))</f>
        <v/>
      </c>
      <c r="G204" s="16" t="str">
        <f>IF(ISERROR(VLOOKUP(CONCATENATE($A204,"_",G$2),'Reference data SID'!$B:$M,12,FALSE)),"",VLOOKUP(CONCATENATE($A204,"_",G$2),'Reference data SID'!$B:$M,12,FALSE))</f>
        <v/>
      </c>
      <c r="H204" s="16" t="str">
        <f>IF(ISERROR(VLOOKUP(CONCATENATE($A204,"_",H$2),'Reference data SID'!$B:$M,12,FALSE)),"",VLOOKUP(CONCATENATE($A204,"_",H$2),'Reference data SID'!$B:$M,12,FALSE))</f>
        <v/>
      </c>
      <c r="I204" s="16" t="str">
        <f>IF(ISERROR(VLOOKUP(CONCATENATE($A204,"_",I$2),'Reference data SID'!$B:$M,12,FALSE)),"",VLOOKUP(CONCATENATE($A204,"_",I$2),'Reference data SID'!$B:$M,12,FALSE))</f>
        <v/>
      </c>
      <c r="J204" s="16" t="str">
        <f>IF(ISERROR(VLOOKUP(CONCATENATE($A204,"_",J$2),'Reference data SID'!$B:$M,12,FALSE)),"",VLOOKUP(CONCATENATE($A204,"_",J$2),'Reference data SID'!$B:$M,12,FALSE))</f>
        <v/>
      </c>
      <c r="K204" s="16" t="str">
        <f>IF(ISERROR(VLOOKUP(CONCATENATE($A204,"_",K$2),'Reference data SID'!$B:$M,12,FALSE)),"",VLOOKUP(CONCATENATE($A204,"_",K$2),'Reference data SID'!$B:$M,12,FALSE))</f>
        <v/>
      </c>
      <c r="L204" s="16" t="str">
        <f>IF(ISERROR(VLOOKUP(CONCATENATE($A204,"_",L$2),'Reference data SID'!$B:$M,12,FALSE)),"",VLOOKUP(CONCATENATE($A204,"_",L$2),'Reference data SID'!$B:$M,12,FALSE))</f>
        <v/>
      </c>
      <c r="M204" s="16" t="str">
        <f>IF(ISERROR(VLOOKUP(CONCATENATE($A204,"_",M$2),'Reference data SID'!$B:$M,12,FALSE)),"",VLOOKUP(CONCATENATE($A204,"_",M$2),'Reference data SID'!$B:$M,12,FALSE))</f>
        <v/>
      </c>
      <c r="N204" s="16" t="str">
        <f>IF(ISERROR(VLOOKUP(CONCATENATE($A204,"_",N$2),'Reference data SID'!$B:$M,12,FALSE)),"",VLOOKUP(CONCATENATE($A204,"_",N$2),'Reference data SID'!$B:$M,12,FALSE))</f>
        <v/>
      </c>
      <c r="O204" s="16" t="str">
        <f>IF(ISERROR(VLOOKUP(CONCATENATE($A204,"_",O$2),'Reference data SID'!$B:$M,12,FALSE)),"",VLOOKUP(CONCATENATE($A204,"_",O$2),'Reference data SID'!$B:$M,12,FALSE))</f>
        <v/>
      </c>
      <c r="P204" s="16" t="str">
        <f>IF(ISERROR(VLOOKUP(CONCATENATE($A204,"_",P$2),'Reference data SID'!$B:$M,12,FALSE)),"",VLOOKUP(CONCATENATE($A204,"_",P$2),'Reference data SID'!$B:$M,12,FALSE))</f>
        <v/>
      </c>
      <c r="Q204" s="16" t="str">
        <f>IF(ISERROR(VLOOKUP(CONCATENATE($A204,"_",Q$2),'Reference data SID'!$B:$M,12,FALSE)),"",VLOOKUP(CONCATENATE($A204,"_",Q$2),'Reference data SID'!$B:$M,12,FALSE))</f>
        <v/>
      </c>
      <c r="R204" s="16" t="str">
        <f>IF(ISERROR(VLOOKUP(CONCATENATE($A204,"_",R$2),'Reference data SID'!$B:$M,12,FALSE)),"",VLOOKUP(CONCATENATE($A204,"_",R$2),'Reference data SID'!$B:$M,12,FALSE))</f>
        <v/>
      </c>
      <c r="S204" s="16" t="str">
        <f>IF(ISERROR(VLOOKUP(CONCATENATE($A204,"_",S$2),'Reference data SID'!$B:$M,12,FALSE)),"",VLOOKUP(CONCATENATE($A204,"_",S$2),'Reference data SID'!$B:$M,12,FALSE))</f>
        <v/>
      </c>
      <c r="T204" s="16" t="str">
        <f>IF(ISERROR(VLOOKUP(CONCATENATE($A204,"_",T$2),'Reference data SID'!$B:$M,12,FALSE)),"",VLOOKUP(CONCATENATE($A204,"_",T$2),'Reference data SID'!$B:$M,12,FALSE))</f>
        <v/>
      </c>
      <c r="U204" s="16" t="str">
        <f>IF(ISERROR(VLOOKUP(CONCATENATE($A204,"_",U$2),'Reference data SID'!$B:$M,12,FALSE)),"",VLOOKUP(CONCATENATE($A204,"_",U$2),'Reference data SID'!$B:$M,12,FALSE))</f>
        <v/>
      </c>
      <c r="V204" s="16" t="str">
        <f>IF(ISERROR(VLOOKUP(CONCATENATE($A204,"_",V$2),'Reference data SID'!$B:$M,12,FALSE)),"",VLOOKUP(CONCATENATE($A204,"_",V$2),'Reference data SID'!$B:$M,12,FALSE))</f>
        <v/>
      </c>
      <c r="W204" s="16" t="str">
        <f>IF(ISERROR(VLOOKUP(CONCATENATE($A204,"_",W$2),'Reference data SID'!$B:$M,12,FALSE)),"",VLOOKUP(CONCATENATE($A204,"_",W$2),'Reference data SID'!$B:$M,12,FALSE))</f>
        <v/>
      </c>
      <c r="X204" s="16" t="str">
        <f>IF(ISERROR(VLOOKUP(CONCATENATE($A204,"_",X$2),'Reference data SID'!$B:$M,12,FALSE)),"",VLOOKUP(CONCATENATE($A204,"_",X$2),'Reference data SID'!$B:$M,12,FALSE))</f>
        <v/>
      </c>
      <c r="Y204" s="16" t="str">
        <f>IF(ISERROR(VLOOKUP(CONCATENATE($A204,"_",Y$2),'Reference data SID'!$B:$M,12,FALSE)),"",VLOOKUP(CONCATENATE($A204,"_",Y$2),'Reference data SID'!$B:$M,12,FALSE))</f>
        <v/>
      </c>
      <c r="Z204" s="16" t="str">
        <f>IF(ISERROR(VLOOKUP(CONCATENATE($A204,"_",Z$2),'Reference data SID'!$B:$M,12,FALSE)),"",VLOOKUP(CONCATENATE($A204,"_",Z$2),'Reference data SID'!$B:$M,12,FALSE))</f>
        <v/>
      </c>
      <c r="AA204" s="16" t="str">
        <f>IF(ISERROR(VLOOKUP(CONCATENATE($A204,"_",AA$2),'Reference data SID'!$B:$M,12,FALSE)),"",VLOOKUP(CONCATENATE($A204,"_",AA$2),'Reference data SID'!$B:$M,12,FALSE))</f>
        <v/>
      </c>
      <c r="AB204" s="16" t="str">
        <f>IF(ISERROR(VLOOKUP(CONCATENATE($A204,"_",AB$2),'Reference data SID'!$B:$M,12,FALSE)),"",VLOOKUP(CONCATENATE($A204,"_",AB$2),'Reference data SID'!$B:$M,12,FALSE))</f>
        <v/>
      </c>
      <c r="AC204" s="16" t="str">
        <f>IF(ISERROR(VLOOKUP(CONCATENATE($A204,"_",AC$2),'Reference data SID'!$B:$M,12,FALSE)),"",VLOOKUP(CONCATENATE($A204,"_",AC$2),'Reference data SID'!$B:$M,12,FALSE))</f>
        <v/>
      </c>
      <c r="AD204" s="16" t="str">
        <f>IF(ISERROR(VLOOKUP(CONCATENATE($A204,"_",AD$2),'Reference data SID'!$B:$M,12,FALSE)),"",VLOOKUP(CONCATENATE($A204,"_",AD$2),'Reference data SID'!$B:$M,12,FALSE))</f>
        <v/>
      </c>
      <c r="AE204" s="16" t="str">
        <f>IF(ISERROR(VLOOKUP(CONCATENATE($A204,"_",AE$2),'Reference data SID'!$B:$M,12,FALSE)),"",VLOOKUP(CONCATENATE($A204,"_",AE$2),'Reference data SID'!$B:$M,12,FALSE))</f>
        <v/>
      </c>
      <c r="AF204" s="16" t="str">
        <f>IF(ISERROR(VLOOKUP(CONCATENATE($A204,"_",AF$2),'Reference data SID'!$B:$M,12,FALSE)),"",VLOOKUP(CONCATENATE($A204,"_",AF$2),'Reference data SID'!$B:$M,12,FALSE))</f>
        <v/>
      </c>
      <c r="AG204" s="16" t="str">
        <f>IF(ISERROR(VLOOKUP(CONCATENATE($A204,"_",AG$2),'Reference data SID'!$B:$M,12,FALSE)),"",VLOOKUP(CONCATENATE($A204,"_",AG$2),'Reference data SID'!$B:$M,12,FALSE))</f>
        <v/>
      </c>
      <c r="AH204" s="16" t="str">
        <f>IF(ISERROR(VLOOKUP(CONCATENATE($A204,"_",AH$2),'Reference data SID'!$B:$M,12,FALSE)),"",VLOOKUP(CONCATENATE($A204,"_",AH$2),'Reference data SID'!$B:$M,12,FALSE))</f>
        <v/>
      </c>
      <c r="AI204" s="16" t="str">
        <f>IF(ISERROR(VLOOKUP(CONCATENATE($A204,"_",AI$2),'Reference data SID'!$B:$M,12,FALSE)),"",VLOOKUP(CONCATENATE($A204,"_",AI$2),'Reference data SID'!$B:$M,12,FALSE))</f>
        <v/>
      </c>
      <c r="AJ204" s="16" t="str">
        <f>IF(ISERROR(VLOOKUP(CONCATENATE($A204,"_",AJ$2),'Reference data SID'!$B:$M,12,FALSE)),"",VLOOKUP(CONCATENATE($A204,"_",AJ$2),'Reference data SID'!$B:$M,12,FALSE))</f>
        <v/>
      </c>
      <c r="AK204" s="16" t="str">
        <f>IF(ISERROR(VLOOKUP(CONCATENATE($A204,"_",AK$2),'Reference data SID'!$B:$M,12,FALSE)),"",VLOOKUP(CONCATENATE($A204,"_",AK$2),'Reference data SID'!$B:$M,12,FALSE))</f>
        <v/>
      </c>
      <c r="AL204" s="16" t="str">
        <f>IF(ISERROR(VLOOKUP(CONCATENATE($A204,"_",AL$2),'Reference data SID'!$B:$M,12,FALSE)),"",VLOOKUP(CONCATENATE($A204,"_",AL$2),'Reference data SID'!$B:$M,12,FALSE))</f>
        <v/>
      </c>
      <c r="AM204" s="16" t="str">
        <f>IF(ISERROR(VLOOKUP(CONCATENATE($A204,"_",AM$2),'Reference data SID'!$B:$M,12,FALSE)),"",VLOOKUP(CONCATENATE($A204,"_",AM$2),'Reference data SID'!$B:$M,12,FALSE))</f>
        <v/>
      </c>
      <c r="AN204" s="16" t="str">
        <f>IF(ISERROR(VLOOKUP(CONCATENATE($A204,"_",AN$2),'Reference data SID'!$B:$M,12,FALSE)),"",VLOOKUP(CONCATENATE($A204,"_",AN$2),'Reference data SID'!$B:$M,12,FALSE))</f>
        <v/>
      </c>
      <c r="AO204" s="16" t="str">
        <f>IF(ISERROR(VLOOKUP(CONCATENATE($A204,"_",AO$2),'Reference data SID'!$B:$M,12,FALSE)),"",VLOOKUP(CONCATENATE($A204,"_",AO$2),'Reference data SID'!$B:$M,12,FALSE))</f>
        <v/>
      </c>
      <c r="AP204" s="16" t="str">
        <f>IF(ISERROR(VLOOKUP(CONCATENATE($A204,"_",AP$2),'Reference data SID'!$B:$M,12,FALSE)),"",VLOOKUP(CONCATENATE($A204,"_",AP$2),'Reference data SID'!$B:$M,12,FALSE))</f>
        <v/>
      </c>
      <c r="AQ204" s="16" t="str">
        <f>IF(ISERROR(VLOOKUP(CONCATENATE($A204,"_",AQ$2),'Reference data SID'!$B:$M,12,FALSE)),"",VLOOKUP(CONCATENATE($A204,"_",AQ$2),'Reference data SID'!$B:$M,12,FALSE))</f>
        <v/>
      </c>
      <c r="AR204" s="16" t="str">
        <f>IF(ISERROR(VLOOKUP(CONCATENATE($A204,"_",AR$2),'Reference data SID'!$B:$M,12,FALSE)),"",VLOOKUP(CONCATENATE($A204,"_",AR$2),'Reference data SID'!$B:$M,12,FALSE))</f>
        <v/>
      </c>
      <c r="AS204" s="16" t="str">
        <f>IF(ISERROR(VLOOKUP(CONCATENATE($A204,"_",AS$2),'Reference data SID'!$B:$M,12,FALSE)),"",VLOOKUP(CONCATENATE($A204,"_",AS$2),'Reference data SID'!$B:$M,12,FALSE))</f>
        <v/>
      </c>
      <c r="AT204" s="16" t="str">
        <f>IF(ISERROR(VLOOKUP(CONCATENATE($A204,"_",AT$2),'Reference data SID'!$B:$M,12,FALSE)),"",VLOOKUP(CONCATENATE($A204,"_",AT$2),'Reference data SID'!$B:$M,12,FALSE))</f>
        <v/>
      </c>
    </row>
    <row r="205" spans="1:46" x14ac:dyDescent="0.25">
      <c r="A205">
        <v>201</v>
      </c>
      <c r="B205" s="16" t="str">
        <f>IF(ISERROR(VLOOKUP(CONCATENATE($A205,"_",B$2),'Reference data SID'!$B:$M,12,FALSE)),"",VLOOKUP(CONCATENATE($A205,"_",B$2),'Reference data SID'!$B:$M,12,FALSE))</f>
        <v/>
      </c>
      <c r="C205" s="16" t="str">
        <f>IF(ISERROR(VLOOKUP(CONCATENATE($A205,"_",C$2),'Reference data SID'!$B:$M,12,FALSE)),"",VLOOKUP(CONCATENATE($A205,"_",C$2),'Reference data SID'!$B:$M,12,FALSE))</f>
        <v/>
      </c>
      <c r="D205" s="16" t="str">
        <f>IF(ISERROR(VLOOKUP(CONCATENATE($A205,"_",D$2),'Reference data SID'!$B:$M,12,FALSE)),"",VLOOKUP(CONCATENATE($A205,"_",D$2),'Reference data SID'!$B:$M,12,FALSE))</f>
        <v/>
      </c>
      <c r="E205" s="16" t="str">
        <f>IF(ISERROR(VLOOKUP(CONCATENATE($A205,"_",E$2),'Reference data SID'!$B:$M,12,FALSE)),"",VLOOKUP(CONCATENATE($A205,"_",E$2),'Reference data SID'!$B:$M,12,FALSE))</f>
        <v/>
      </c>
      <c r="F205" s="16" t="str">
        <f>IF(ISERROR(VLOOKUP(CONCATENATE($A205,"_",F$2),'Reference data SID'!$B:$M,12,FALSE)),"",VLOOKUP(CONCATENATE($A205,"_",F$2),'Reference data SID'!$B:$M,12,FALSE))</f>
        <v/>
      </c>
      <c r="G205" s="16" t="str">
        <f>IF(ISERROR(VLOOKUP(CONCATENATE($A205,"_",G$2),'Reference data SID'!$B:$M,12,FALSE)),"",VLOOKUP(CONCATENATE($A205,"_",G$2),'Reference data SID'!$B:$M,12,FALSE))</f>
        <v/>
      </c>
      <c r="H205" s="16" t="str">
        <f>IF(ISERROR(VLOOKUP(CONCATENATE($A205,"_",H$2),'Reference data SID'!$B:$M,12,FALSE)),"",VLOOKUP(CONCATENATE($A205,"_",H$2),'Reference data SID'!$B:$M,12,FALSE))</f>
        <v/>
      </c>
      <c r="I205" s="16" t="str">
        <f>IF(ISERROR(VLOOKUP(CONCATENATE($A205,"_",I$2),'Reference data SID'!$B:$M,12,FALSE)),"",VLOOKUP(CONCATENATE($A205,"_",I$2),'Reference data SID'!$B:$M,12,FALSE))</f>
        <v/>
      </c>
      <c r="J205" s="16" t="str">
        <f>IF(ISERROR(VLOOKUP(CONCATENATE($A205,"_",J$2),'Reference data SID'!$B:$M,12,FALSE)),"",VLOOKUP(CONCATENATE($A205,"_",J$2),'Reference data SID'!$B:$M,12,FALSE))</f>
        <v/>
      </c>
      <c r="K205" s="16" t="str">
        <f>IF(ISERROR(VLOOKUP(CONCATENATE($A205,"_",K$2),'Reference data SID'!$B:$M,12,FALSE)),"",VLOOKUP(CONCATENATE($A205,"_",K$2),'Reference data SID'!$B:$M,12,FALSE))</f>
        <v/>
      </c>
      <c r="L205" s="16" t="str">
        <f>IF(ISERROR(VLOOKUP(CONCATENATE($A205,"_",L$2),'Reference data SID'!$B:$M,12,FALSE)),"",VLOOKUP(CONCATENATE($A205,"_",L$2),'Reference data SID'!$B:$M,12,FALSE))</f>
        <v/>
      </c>
      <c r="M205" s="16" t="str">
        <f>IF(ISERROR(VLOOKUP(CONCATENATE($A205,"_",M$2),'Reference data SID'!$B:$M,12,FALSE)),"",VLOOKUP(CONCATENATE($A205,"_",M$2),'Reference data SID'!$B:$M,12,FALSE))</f>
        <v/>
      </c>
      <c r="N205" s="16" t="str">
        <f>IF(ISERROR(VLOOKUP(CONCATENATE($A205,"_",N$2),'Reference data SID'!$B:$M,12,FALSE)),"",VLOOKUP(CONCATENATE($A205,"_",N$2),'Reference data SID'!$B:$M,12,FALSE))</f>
        <v/>
      </c>
      <c r="O205" s="16" t="str">
        <f>IF(ISERROR(VLOOKUP(CONCATENATE($A205,"_",O$2),'Reference data SID'!$B:$M,12,FALSE)),"",VLOOKUP(CONCATENATE($A205,"_",O$2),'Reference data SID'!$B:$M,12,FALSE))</f>
        <v/>
      </c>
      <c r="P205" s="16" t="str">
        <f>IF(ISERROR(VLOOKUP(CONCATENATE($A205,"_",P$2),'Reference data SID'!$B:$M,12,FALSE)),"",VLOOKUP(CONCATENATE($A205,"_",P$2),'Reference data SID'!$B:$M,12,FALSE))</f>
        <v/>
      </c>
      <c r="Q205" s="16" t="str">
        <f>IF(ISERROR(VLOOKUP(CONCATENATE($A205,"_",Q$2),'Reference data SID'!$B:$M,12,FALSE)),"",VLOOKUP(CONCATENATE($A205,"_",Q$2),'Reference data SID'!$B:$M,12,FALSE))</f>
        <v/>
      </c>
      <c r="R205" s="16" t="str">
        <f>IF(ISERROR(VLOOKUP(CONCATENATE($A205,"_",R$2),'Reference data SID'!$B:$M,12,FALSE)),"",VLOOKUP(CONCATENATE($A205,"_",R$2),'Reference data SID'!$B:$M,12,FALSE))</f>
        <v/>
      </c>
      <c r="S205" s="16" t="str">
        <f>IF(ISERROR(VLOOKUP(CONCATENATE($A205,"_",S$2),'Reference data SID'!$B:$M,12,FALSE)),"",VLOOKUP(CONCATENATE($A205,"_",S$2),'Reference data SID'!$B:$M,12,FALSE))</f>
        <v/>
      </c>
      <c r="T205" s="16" t="str">
        <f>IF(ISERROR(VLOOKUP(CONCATENATE($A205,"_",T$2),'Reference data SID'!$B:$M,12,FALSE)),"",VLOOKUP(CONCATENATE($A205,"_",T$2),'Reference data SID'!$B:$M,12,FALSE))</f>
        <v/>
      </c>
      <c r="U205" s="16" t="str">
        <f>IF(ISERROR(VLOOKUP(CONCATENATE($A205,"_",U$2),'Reference data SID'!$B:$M,12,FALSE)),"",VLOOKUP(CONCATENATE($A205,"_",U$2),'Reference data SID'!$B:$M,12,FALSE))</f>
        <v/>
      </c>
      <c r="V205" s="16" t="str">
        <f>IF(ISERROR(VLOOKUP(CONCATENATE($A205,"_",V$2),'Reference data SID'!$B:$M,12,FALSE)),"",VLOOKUP(CONCATENATE($A205,"_",V$2),'Reference data SID'!$B:$M,12,FALSE))</f>
        <v/>
      </c>
      <c r="W205" s="16" t="str">
        <f>IF(ISERROR(VLOOKUP(CONCATENATE($A205,"_",W$2),'Reference data SID'!$B:$M,12,FALSE)),"",VLOOKUP(CONCATENATE($A205,"_",W$2),'Reference data SID'!$B:$M,12,FALSE))</f>
        <v/>
      </c>
      <c r="X205" s="16" t="str">
        <f>IF(ISERROR(VLOOKUP(CONCATENATE($A205,"_",X$2),'Reference data SID'!$B:$M,12,FALSE)),"",VLOOKUP(CONCATENATE($A205,"_",X$2),'Reference data SID'!$B:$M,12,FALSE))</f>
        <v/>
      </c>
      <c r="Y205" s="16" t="str">
        <f>IF(ISERROR(VLOOKUP(CONCATENATE($A205,"_",Y$2),'Reference data SID'!$B:$M,12,FALSE)),"",VLOOKUP(CONCATENATE($A205,"_",Y$2),'Reference data SID'!$B:$M,12,FALSE))</f>
        <v/>
      </c>
      <c r="Z205" s="16" t="str">
        <f>IF(ISERROR(VLOOKUP(CONCATENATE($A205,"_",Z$2),'Reference data SID'!$B:$M,12,FALSE)),"",VLOOKUP(CONCATENATE($A205,"_",Z$2),'Reference data SID'!$B:$M,12,FALSE))</f>
        <v/>
      </c>
      <c r="AA205" s="16" t="str">
        <f>IF(ISERROR(VLOOKUP(CONCATENATE($A205,"_",AA$2),'Reference data SID'!$B:$M,12,FALSE)),"",VLOOKUP(CONCATENATE($A205,"_",AA$2),'Reference data SID'!$B:$M,12,FALSE))</f>
        <v/>
      </c>
      <c r="AB205" s="16" t="str">
        <f>IF(ISERROR(VLOOKUP(CONCATENATE($A205,"_",AB$2),'Reference data SID'!$B:$M,12,FALSE)),"",VLOOKUP(CONCATENATE($A205,"_",AB$2),'Reference data SID'!$B:$M,12,FALSE))</f>
        <v/>
      </c>
      <c r="AC205" s="16" t="str">
        <f>IF(ISERROR(VLOOKUP(CONCATENATE($A205,"_",AC$2),'Reference data SID'!$B:$M,12,FALSE)),"",VLOOKUP(CONCATENATE($A205,"_",AC$2),'Reference data SID'!$B:$M,12,FALSE))</f>
        <v/>
      </c>
      <c r="AD205" s="16" t="str">
        <f>IF(ISERROR(VLOOKUP(CONCATENATE($A205,"_",AD$2),'Reference data SID'!$B:$M,12,FALSE)),"",VLOOKUP(CONCATENATE($A205,"_",AD$2),'Reference data SID'!$B:$M,12,FALSE))</f>
        <v/>
      </c>
      <c r="AE205" s="16" t="str">
        <f>IF(ISERROR(VLOOKUP(CONCATENATE($A205,"_",AE$2),'Reference data SID'!$B:$M,12,FALSE)),"",VLOOKUP(CONCATENATE($A205,"_",AE$2),'Reference data SID'!$B:$M,12,FALSE))</f>
        <v/>
      </c>
      <c r="AF205" s="16" t="str">
        <f>IF(ISERROR(VLOOKUP(CONCATENATE($A205,"_",AF$2),'Reference data SID'!$B:$M,12,FALSE)),"",VLOOKUP(CONCATENATE($A205,"_",AF$2),'Reference data SID'!$B:$M,12,FALSE))</f>
        <v/>
      </c>
      <c r="AG205" s="16" t="str">
        <f>IF(ISERROR(VLOOKUP(CONCATENATE($A205,"_",AG$2),'Reference data SID'!$B:$M,12,FALSE)),"",VLOOKUP(CONCATENATE($A205,"_",AG$2),'Reference data SID'!$B:$M,12,FALSE))</f>
        <v/>
      </c>
      <c r="AH205" s="16" t="str">
        <f>IF(ISERROR(VLOOKUP(CONCATENATE($A205,"_",AH$2),'Reference data SID'!$B:$M,12,FALSE)),"",VLOOKUP(CONCATENATE($A205,"_",AH$2),'Reference data SID'!$B:$M,12,FALSE))</f>
        <v/>
      </c>
      <c r="AI205" s="16" t="str">
        <f>IF(ISERROR(VLOOKUP(CONCATENATE($A205,"_",AI$2),'Reference data SID'!$B:$M,12,FALSE)),"",VLOOKUP(CONCATENATE($A205,"_",AI$2),'Reference data SID'!$B:$M,12,FALSE))</f>
        <v/>
      </c>
      <c r="AJ205" s="16" t="str">
        <f>IF(ISERROR(VLOOKUP(CONCATENATE($A205,"_",AJ$2),'Reference data SID'!$B:$M,12,FALSE)),"",VLOOKUP(CONCATENATE($A205,"_",AJ$2),'Reference data SID'!$B:$M,12,FALSE))</f>
        <v/>
      </c>
      <c r="AK205" s="16" t="str">
        <f>IF(ISERROR(VLOOKUP(CONCATENATE($A205,"_",AK$2),'Reference data SID'!$B:$M,12,FALSE)),"",VLOOKUP(CONCATENATE($A205,"_",AK$2),'Reference data SID'!$B:$M,12,FALSE))</f>
        <v/>
      </c>
      <c r="AL205" s="16" t="str">
        <f>IF(ISERROR(VLOOKUP(CONCATENATE($A205,"_",AL$2),'Reference data SID'!$B:$M,12,FALSE)),"",VLOOKUP(CONCATENATE($A205,"_",AL$2),'Reference data SID'!$B:$M,12,FALSE))</f>
        <v/>
      </c>
      <c r="AM205" s="16" t="str">
        <f>IF(ISERROR(VLOOKUP(CONCATENATE($A205,"_",AM$2),'Reference data SID'!$B:$M,12,FALSE)),"",VLOOKUP(CONCATENATE($A205,"_",AM$2),'Reference data SID'!$B:$M,12,FALSE))</f>
        <v/>
      </c>
      <c r="AN205" s="16" t="str">
        <f>IF(ISERROR(VLOOKUP(CONCATENATE($A205,"_",AN$2),'Reference data SID'!$B:$M,12,FALSE)),"",VLOOKUP(CONCATENATE($A205,"_",AN$2),'Reference data SID'!$B:$M,12,FALSE))</f>
        <v/>
      </c>
      <c r="AO205" s="16" t="str">
        <f>IF(ISERROR(VLOOKUP(CONCATENATE($A205,"_",AO$2),'Reference data SID'!$B:$M,12,FALSE)),"",VLOOKUP(CONCATENATE($A205,"_",AO$2),'Reference data SID'!$B:$M,12,FALSE))</f>
        <v/>
      </c>
      <c r="AP205" s="16" t="str">
        <f>IF(ISERROR(VLOOKUP(CONCATENATE($A205,"_",AP$2),'Reference data SID'!$B:$M,12,FALSE)),"",VLOOKUP(CONCATENATE($A205,"_",AP$2),'Reference data SID'!$B:$M,12,FALSE))</f>
        <v/>
      </c>
      <c r="AQ205" s="16" t="str">
        <f>IF(ISERROR(VLOOKUP(CONCATENATE($A205,"_",AQ$2),'Reference data SID'!$B:$M,12,FALSE)),"",VLOOKUP(CONCATENATE($A205,"_",AQ$2),'Reference data SID'!$B:$M,12,FALSE))</f>
        <v/>
      </c>
      <c r="AR205" s="16" t="str">
        <f>IF(ISERROR(VLOOKUP(CONCATENATE($A205,"_",AR$2),'Reference data SID'!$B:$M,12,FALSE)),"",VLOOKUP(CONCATENATE($A205,"_",AR$2),'Reference data SID'!$B:$M,12,FALSE))</f>
        <v/>
      </c>
      <c r="AS205" s="16" t="str">
        <f>IF(ISERROR(VLOOKUP(CONCATENATE($A205,"_",AS$2),'Reference data SID'!$B:$M,12,FALSE)),"",VLOOKUP(CONCATENATE($A205,"_",AS$2),'Reference data SID'!$B:$M,12,FALSE))</f>
        <v/>
      </c>
      <c r="AT205" s="16" t="str">
        <f>IF(ISERROR(VLOOKUP(CONCATENATE($A205,"_",AT$2),'Reference data SID'!$B:$M,12,FALSE)),"",VLOOKUP(CONCATENATE($A205,"_",AT$2),'Reference data SID'!$B:$M,12,FALSE))</f>
        <v/>
      </c>
    </row>
    <row r="206" spans="1:46" x14ac:dyDescent="0.25">
      <c r="A206">
        <v>202</v>
      </c>
      <c r="B206" s="16" t="str">
        <f>IF(ISERROR(VLOOKUP(CONCATENATE($A206,"_",B$2),'Reference data SID'!$B:$M,12,FALSE)),"",VLOOKUP(CONCATENATE($A206,"_",B$2),'Reference data SID'!$B:$M,12,FALSE))</f>
        <v/>
      </c>
      <c r="C206" s="16" t="str">
        <f>IF(ISERROR(VLOOKUP(CONCATENATE($A206,"_",C$2),'Reference data SID'!$B:$M,12,FALSE)),"",VLOOKUP(CONCATENATE($A206,"_",C$2),'Reference data SID'!$B:$M,12,FALSE))</f>
        <v/>
      </c>
      <c r="D206" s="16" t="str">
        <f>IF(ISERROR(VLOOKUP(CONCATENATE($A206,"_",D$2),'Reference data SID'!$B:$M,12,FALSE)),"",VLOOKUP(CONCATENATE($A206,"_",D$2),'Reference data SID'!$B:$M,12,FALSE))</f>
        <v/>
      </c>
      <c r="E206" s="16" t="str">
        <f>IF(ISERROR(VLOOKUP(CONCATENATE($A206,"_",E$2),'Reference data SID'!$B:$M,12,FALSE)),"",VLOOKUP(CONCATENATE($A206,"_",E$2),'Reference data SID'!$B:$M,12,FALSE))</f>
        <v/>
      </c>
      <c r="F206" s="16" t="str">
        <f>IF(ISERROR(VLOOKUP(CONCATENATE($A206,"_",F$2),'Reference data SID'!$B:$M,12,FALSE)),"",VLOOKUP(CONCATENATE($A206,"_",F$2),'Reference data SID'!$B:$M,12,FALSE))</f>
        <v/>
      </c>
      <c r="G206" s="16" t="str">
        <f>IF(ISERROR(VLOOKUP(CONCATENATE($A206,"_",G$2),'Reference data SID'!$B:$M,12,FALSE)),"",VLOOKUP(CONCATENATE($A206,"_",G$2),'Reference data SID'!$B:$M,12,FALSE))</f>
        <v/>
      </c>
      <c r="H206" s="16" t="str">
        <f>IF(ISERROR(VLOOKUP(CONCATENATE($A206,"_",H$2),'Reference data SID'!$B:$M,12,FALSE)),"",VLOOKUP(CONCATENATE($A206,"_",H$2),'Reference data SID'!$B:$M,12,FALSE))</f>
        <v/>
      </c>
      <c r="I206" s="16" t="str">
        <f>IF(ISERROR(VLOOKUP(CONCATENATE($A206,"_",I$2),'Reference data SID'!$B:$M,12,FALSE)),"",VLOOKUP(CONCATENATE($A206,"_",I$2),'Reference data SID'!$B:$M,12,FALSE))</f>
        <v/>
      </c>
      <c r="J206" s="16" t="str">
        <f>IF(ISERROR(VLOOKUP(CONCATENATE($A206,"_",J$2),'Reference data SID'!$B:$M,12,FALSE)),"",VLOOKUP(CONCATENATE($A206,"_",J$2),'Reference data SID'!$B:$M,12,FALSE))</f>
        <v/>
      </c>
      <c r="K206" s="16" t="str">
        <f>IF(ISERROR(VLOOKUP(CONCATENATE($A206,"_",K$2),'Reference data SID'!$B:$M,12,FALSE)),"",VLOOKUP(CONCATENATE($A206,"_",K$2),'Reference data SID'!$B:$M,12,FALSE))</f>
        <v/>
      </c>
      <c r="L206" s="16" t="str">
        <f>IF(ISERROR(VLOOKUP(CONCATENATE($A206,"_",L$2),'Reference data SID'!$B:$M,12,FALSE)),"",VLOOKUP(CONCATENATE($A206,"_",L$2),'Reference data SID'!$B:$M,12,FALSE))</f>
        <v/>
      </c>
      <c r="M206" s="16" t="str">
        <f>IF(ISERROR(VLOOKUP(CONCATENATE($A206,"_",M$2),'Reference data SID'!$B:$M,12,FALSE)),"",VLOOKUP(CONCATENATE($A206,"_",M$2),'Reference data SID'!$B:$M,12,FALSE))</f>
        <v/>
      </c>
      <c r="N206" s="16" t="str">
        <f>IF(ISERROR(VLOOKUP(CONCATENATE($A206,"_",N$2),'Reference data SID'!$B:$M,12,FALSE)),"",VLOOKUP(CONCATENATE($A206,"_",N$2),'Reference data SID'!$B:$M,12,FALSE))</f>
        <v/>
      </c>
      <c r="O206" s="16" t="str">
        <f>IF(ISERROR(VLOOKUP(CONCATENATE($A206,"_",O$2),'Reference data SID'!$B:$M,12,FALSE)),"",VLOOKUP(CONCATENATE($A206,"_",O$2),'Reference data SID'!$B:$M,12,FALSE))</f>
        <v/>
      </c>
      <c r="P206" s="16" t="str">
        <f>IF(ISERROR(VLOOKUP(CONCATENATE($A206,"_",P$2),'Reference data SID'!$B:$M,12,FALSE)),"",VLOOKUP(CONCATENATE($A206,"_",P$2),'Reference data SID'!$B:$M,12,FALSE))</f>
        <v/>
      </c>
      <c r="Q206" s="16" t="str">
        <f>IF(ISERROR(VLOOKUP(CONCATENATE($A206,"_",Q$2),'Reference data SID'!$B:$M,12,FALSE)),"",VLOOKUP(CONCATENATE($A206,"_",Q$2),'Reference data SID'!$B:$M,12,FALSE))</f>
        <v/>
      </c>
      <c r="R206" s="16" t="str">
        <f>IF(ISERROR(VLOOKUP(CONCATENATE($A206,"_",R$2),'Reference data SID'!$B:$M,12,FALSE)),"",VLOOKUP(CONCATENATE($A206,"_",R$2),'Reference data SID'!$B:$M,12,FALSE))</f>
        <v/>
      </c>
      <c r="S206" s="16" t="str">
        <f>IF(ISERROR(VLOOKUP(CONCATENATE($A206,"_",S$2),'Reference data SID'!$B:$M,12,FALSE)),"",VLOOKUP(CONCATENATE($A206,"_",S$2),'Reference data SID'!$B:$M,12,FALSE))</f>
        <v/>
      </c>
      <c r="T206" s="16" t="str">
        <f>IF(ISERROR(VLOOKUP(CONCATENATE($A206,"_",T$2),'Reference data SID'!$B:$M,12,FALSE)),"",VLOOKUP(CONCATENATE($A206,"_",T$2),'Reference data SID'!$B:$M,12,FALSE))</f>
        <v/>
      </c>
      <c r="U206" s="16" t="str">
        <f>IF(ISERROR(VLOOKUP(CONCATENATE($A206,"_",U$2),'Reference data SID'!$B:$M,12,FALSE)),"",VLOOKUP(CONCATENATE($A206,"_",U$2),'Reference data SID'!$B:$M,12,FALSE))</f>
        <v/>
      </c>
      <c r="V206" s="16" t="str">
        <f>IF(ISERROR(VLOOKUP(CONCATENATE($A206,"_",V$2),'Reference data SID'!$B:$M,12,FALSE)),"",VLOOKUP(CONCATENATE($A206,"_",V$2),'Reference data SID'!$B:$M,12,FALSE))</f>
        <v/>
      </c>
      <c r="W206" s="16" t="str">
        <f>IF(ISERROR(VLOOKUP(CONCATENATE($A206,"_",W$2),'Reference data SID'!$B:$M,12,FALSE)),"",VLOOKUP(CONCATENATE($A206,"_",W$2),'Reference data SID'!$B:$M,12,FALSE))</f>
        <v/>
      </c>
      <c r="X206" s="16" t="str">
        <f>IF(ISERROR(VLOOKUP(CONCATENATE($A206,"_",X$2),'Reference data SID'!$B:$M,12,FALSE)),"",VLOOKUP(CONCATENATE($A206,"_",X$2),'Reference data SID'!$B:$M,12,FALSE))</f>
        <v/>
      </c>
      <c r="Y206" s="16" t="str">
        <f>IF(ISERROR(VLOOKUP(CONCATENATE($A206,"_",Y$2),'Reference data SID'!$B:$M,12,FALSE)),"",VLOOKUP(CONCATENATE($A206,"_",Y$2),'Reference data SID'!$B:$M,12,FALSE))</f>
        <v/>
      </c>
      <c r="Z206" s="16" t="str">
        <f>IF(ISERROR(VLOOKUP(CONCATENATE($A206,"_",Z$2),'Reference data SID'!$B:$M,12,FALSE)),"",VLOOKUP(CONCATENATE($A206,"_",Z$2),'Reference data SID'!$B:$M,12,FALSE))</f>
        <v/>
      </c>
      <c r="AA206" s="16" t="str">
        <f>IF(ISERROR(VLOOKUP(CONCATENATE($A206,"_",AA$2),'Reference data SID'!$B:$M,12,FALSE)),"",VLOOKUP(CONCATENATE($A206,"_",AA$2),'Reference data SID'!$B:$M,12,FALSE))</f>
        <v/>
      </c>
      <c r="AB206" s="16" t="str">
        <f>IF(ISERROR(VLOOKUP(CONCATENATE($A206,"_",AB$2),'Reference data SID'!$B:$M,12,FALSE)),"",VLOOKUP(CONCATENATE($A206,"_",AB$2),'Reference data SID'!$B:$M,12,FALSE))</f>
        <v/>
      </c>
      <c r="AC206" s="16" t="str">
        <f>IF(ISERROR(VLOOKUP(CONCATENATE($A206,"_",AC$2),'Reference data SID'!$B:$M,12,FALSE)),"",VLOOKUP(CONCATENATE($A206,"_",AC$2),'Reference data SID'!$B:$M,12,FALSE))</f>
        <v/>
      </c>
      <c r="AD206" s="16" t="str">
        <f>IF(ISERROR(VLOOKUP(CONCATENATE($A206,"_",AD$2),'Reference data SID'!$B:$M,12,FALSE)),"",VLOOKUP(CONCATENATE($A206,"_",AD$2),'Reference data SID'!$B:$M,12,FALSE))</f>
        <v/>
      </c>
      <c r="AE206" s="16" t="str">
        <f>IF(ISERROR(VLOOKUP(CONCATENATE($A206,"_",AE$2),'Reference data SID'!$B:$M,12,FALSE)),"",VLOOKUP(CONCATENATE($A206,"_",AE$2),'Reference data SID'!$B:$M,12,FALSE))</f>
        <v/>
      </c>
      <c r="AF206" s="16" t="str">
        <f>IF(ISERROR(VLOOKUP(CONCATENATE($A206,"_",AF$2),'Reference data SID'!$B:$M,12,FALSE)),"",VLOOKUP(CONCATENATE($A206,"_",AF$2),'Reference data SID'!$B:$M,12,FALSE))</f>
        <v/>
      </c>
      <c r="AG206" s="16" t="str">
        <f>IF(ISERROR(VLOOKUP(CONCATENATE($A206,"_",AG$2),'Reference data SID'!$B:$M,12,FALSE)),"",VLOOKUP(CONCATENATE($A206,"_",AG$2),'Reference data SID'!$B:$M,12,FALSE))</f>
        <v/>
      </c>
      <c r="AH206" s="16" t="str">
        <f>IF(ISERROR(VLOOKUP(CONCATENATE($A206,"_",AH$2),'Reference data SID'!$B:$M,12,FALSE)),"",VLOOKUP(CONCATENATE($A206,"_",AH$2),'Reference data SID'!$B:$M,12,FALSE))</f>
        <v/>
      </c>
      <c r="AI206" s="16" t="str">
        <f>IF(ISERROR(VLOOKUP(CONCATENATE($A206,"_",AI$2),'Reference data SID'!$B:$M,12,FALSE)),"",VLOOKUP(CONCATENATE($A206,"_",AI$2),'Reference data SID'!$B:$M,12,FALSE))</f>
        <v/>
      </c>
      <c r="AJ206" s="16" t="str">
        <f>IF(ISERROR(VLOOKUP(CONCATENATE($A206,"_",AJ$2),'Reference data SID'!$B:$M,12,FALSE)),"",VLOOKUP(CONCATENATE($A206,"_",AJ$2),'Reference data SID'!$B:$M,12,FALSE))</f>
        <v/>
      </c>
      <c r="AK206" s="16" t="str">
        <f>IF(ISERROR(VLOOKUP(CONCATENATE($A206,"_",AK$2),'Reference data SID'!$B:$M,12,FALSE)),"",VLOOKUP(CONCATENATE($A206,"_",AK$2),'Reference data SID'!$B:$M,12,FALSE))</f>
        <v/>
      </c>
      <c r="AL206" s="16" t="str">
        <f>IF(ISERROR(VLOOKUP(CONCATENATE($A206,"_",AL$2),'Reference data SID'!$B:$M,12,FALSE)),"",VLOOKUP(CONCATENATE($A206,"_",AL$2),'Reference data SID'!$B:$M,12,FALSE))</f>
        <v/>
      </c>
      <c r="AM206" s="16" t="str">
        <f>IF(ISERROR(VLOOKUP(CONCATENATE($A206,"_",AM$2),'Reference data SID'!$B:$M,12,FALSE)),"",VLOOKUP(CONCATENATE($A206,"_",AM$2),'Reference data SID'!$B:$M,12,FALSE))</f>
        <v/>
      </c>
      <c r="AN206" s="16" t="str">
        <f>IF(ISERROR(VLOOKUP(CONCATENATE($A206,"_",AN$2),'Reference data SID'!$B:$M,12,FALSE)),"",VLOOKUP(CONCATENATE($A206,"_",AN$2),'Reference data SID'!$B:$M,12,FALSE))</f>
        <v/>
      </c>
      <c r="AO206" s="16" t="str">
        <f>IF(ISERROR(VLOOKUP(CONCATENATE($A206,"_",AO$2),'Reference data SID'!$B:$M,12,FALSE)),"",VLOOKUP(CONCATENATE($A206,"_",AO$2),'Reference data SID'!$B:$M,12,FALSE))</f>
        <v/>
      </c>
      <c r="AP206" s="16" t="str">
        <f>IF(ISERROR(VLOOKUP(CONCATENATE($A206,"_",AP$2),'Reference data SID'!$B:$M,12,FALSE)),"",VLOOKUP(CONCATENATE($A206,"_",AP$2),'Reference data SID'!$B:$M,12,FALSE))</f>
        <v/>
      </c>
      <c r="AQ206" s="16" t="str">
        <f>IF(ISERROR(VLOOKUP(CONCATENATE($A206,"_",AQ$2),'Reference data SID'!$B:$M,12,FALSE)),"",VLOOKUP(CONCATENATE($A206,"_",AQ$2),'Reference data SID'!$B:$M,12,FALSE))</f>
        <v/>
      </c>
      <c r="AR206" s="16" t="str">
        <f>IF(ISERROR(VLOOKUP(CONCATENATE($A206,"_",AR$2),'Reference data SID'!$B:$M,12,FALSE)),"",VLOOKUP(CONCATENATE($A206,"_",AR$2),'Reference data SID'!$B:$M,12,FALSE))</f>
        <v/>
      </c>
      <c r="AS206" s="16" t="str">
        <f>IF(ISERROR(VLOOKUP(CONCATENATE($A206,"_",AS$2),'Reference data SID'!$B:$M,12,FALSE)),"",VLOOKUP(CONCATENATE($A206,"_",AS$2),'Reference data SID'!$B:$M,12,FALSE))</f>
        <v/>
      </c>
      <c r="AT206" s="16" t="str">
        <f>IF(ISERROR(VLOOKUP(CONCATENATE($A206,"_",AT$2),'Reference data SID'!$B:$M,12,FALSE)),"",VLOOKUP(CONCATENATE($A206,"_",AT$2),'Reference data SID'!$B:$M,12,FALSE))</f>
        <v/>
      </c>
    </row>
    <row r="207" spans="1:46" x14ac:dyDescent="0.25">
      <c r="A207">
        <v>203</v>
      </c>
      <c r="B207" s="16" t="str">
        <f>IF(ISERROR(VLOOKUP(CONCATENATE($A207,"_",B$2),'Reference data SID'!$B:$M,12,FALSE)),"",VLOOKUP(CONCATENATE($A207,"_",B$2),'Reference data SID'!$B:$M,12,FALSE))</f>
        <v/>
      </c>
      <c r="C207" s="16" t="str">
        <f>IF(ISERROR(VLOOKUP(CONCATENATE($A207,"_",C$2),'Reference data SID'!$B:$M,12,FALSE)),"",VLOOKUP(CONCATENATE($A207,"_",C$2),'Reference data SID'!$B:$M,12,FALSE))</f>
        <v/>
      </c>
      <c r="D207" s="16" t="str">
        <f>IF(ISERROR(VLOOKUP(CONCATENATE($A207,"_",D$2),'Reference data SID'!$B:$M,12,FALSE)),"",VLOOKUP(CONCATENATE($A207,"_",D$2),'Reference data SID'!$B:$M,12,FALSE))</f>
        <v/>
      </c>
      <c r="E207" s="16" t="str">
        <f>IF(ISERROR(VLOOKUP(CONCATENATE($A207,"_",E$2),'Reference data SID'!$B:$M,12,FALSE)),"",VLOOKUP(CONCATENATE($A207,"_",E$2),'Reference data SID'!$B:$M,12,FALSE))</f>
        <v/>
      </c>
      <c r="F207" s="16" t="str">
        <f>IF(ISERROR(VLOOKUP(CONCATENATE($A207,"_",F$2),'Reference data SID'!$B:$M,12,FALSE)),"",VLOOKUP(CONCATENATE($A207,"_",F$2),'Reference data SID'!$B:$M,12,FALSE))</f>
        <v/>
      </c>
      <c r="G207" s="16" t="str">
        <f>IF(ISERROR(VLOOKUP(CONCATENATE($A207,"_",G$2),'Reference data SID'!$B:$M,12,FALSE)),"",VLOOKUP(CONCATENATE($A207,"_",G$2),'Reference data SID'!$B:$M,12,FALSE))</f>
        <v/>
      </c>
      <c r="H207" s="16" t="str">
        <f>IF(ISERROR(VLOOKUP(CONCATENATE($A207,"_",H$2),'Reference data SID'!$B:$M,12,FALSE)),"",VLOOKUP(CONCATENATE($A207,"_",H$2),'Reference data SID'!$B:$M,12,FALSE))</f>
        <v/>
      </c>
      <c r="I207" s="16" t="str">
        <f>IF(ISERROR(VLOOKUP(CONCATENATE($A207,"_",I$2),'Reference data SID'!$B:$M,12,FALSE)),"",VLOOKUP(CONCATENATE($A207,"_",I$2),'Reference data SID'!$B:$M,12,FALSE))</f>
        <v/>
      </c>
      <c r="J207" s="16" t="str">
        <f>IF(ISERROR(VLOOKUP(CONCATENATE($A207,"_",J$2),'Reference data SID'!$B:$M,12,FALSE)),"",VLOOKUP(CONCATENATE($A207,"_",J$2),'Reference data SID'!$B:$M,12,FALSE))</f>
        <v/>
      </c>
      <c r="K207" s="16" t="str">
        <f>IF(ISERROR(VLOOKUP(CONCATENATE($A207,"_",K$2),'Reference data SID'!$B:$M,12,FALSE)),"",VLOOKUP(CONCATENATE($A207,"_",K$2),'Reference data SID'!$B:$M,12,FALSE))</f>
        <v/>
      </c>
      <c r="L207" s="16" t="str">
        <f>IF(ISERROR(VLOOKUP(CONCATENATE($A207,"_",L$2),'Reference data SID'!$B:$M,12,FALSE)),"",VLOOKUP(CONCATENATE($A207,"_",L$2),'Reference data SID'!$B:$M,12,FALSE))</f>
        <v/>
      </c>
      <c r="M207" s="16" t="str">
        <f>IF(ISERROR(VLOOKUP(CONCATENATE($A207,"_",M$2),'Reference data SID'!$B:$M,12,FALSE)),"",VLOOKUP(CONCATENATE($A207,"_",M$2),'Reference data SID'!$B:$M,12,FALSE))</f>
        <v/>
      </c>
      <c r="N207" s="16" t="str">
        <f>IF(ISERROR(VLOOKUP(CONCATENATE($A207,"_",N$2),'Reference data SID'!$B:$M,12,FALSE)),"",VLOOKUP(CONCATENATE($A207,"_",N$2),'Reference data SID'!$B:$M,12,FALSE))</f>
        <v/>
      </c>
      <c r="O207" s="16" t="str">
        <f>IF(ISERROR(VLOOKUP(CONCATENATE($A207,"_",O$2),'Reference data SID'!$B:$M,12,FALSE)),"",VLOOKUP(CONCATENATE($A207,"_",O$2),'Reference data SID'!$B:$M,12,FALSE))</f>
        <v/>
      </c>
      <c r="P207" s="16" t="str">
        <f>IF(ISERROR(VLOOKUP(CONCATENATE($A207,"_",P$2),'Reference data SID'!$B:$M,12,FALSE)),"",VLOOKUP(CONCATENATE($A207,"_",P$2),'Reference data SID'!$B:$M,12,FALSE))</f>
        <v/>
      </c>
      <c r="Q207" s="16" t="str">
        <f>IF(ISERROR(VLOOKUP(CONCATENATE($A207,"_",Q$2),'Reference data SID'!$B:$M,12,FALSE)),"",VLOOKUP(CONCATENATE($A207,"_",Q$2),'Reference data SID'!$B:$M,12,FALSE))</f>
        <v/>
      </c>
      <c r="R207" s="16" t="str">
        <f>IF(ISERROR(VLOOKUP(CONCATENATE($A207,"_",R$2),'Reference data SID'!$B:$M,12,FALSE)),"",VLOOKUP(CONCATENATE($A207,"_",R$2),'Reference data SID'!$B:$M,12,FALSE))</f>
        <v/>
      </c>
      <c r="S207" s="16" t="str">
        <f>IF(ISERROR(VLOOKUP(CONCATENATE($A207,"_",S$2),'Reference data SID'!$B:$M,12,FALSE)),"",VLOOKUP(CONCATENATE($A207,"_",S$2),'Reference data SID'!$B:$M,12,FALSE))</f>
        <v/>
      </c>
      <c r="T207" s="16" t="str">
        <f>IF(ISERROR(VLOOKUP(CONCATENATE($A207,"_",T$2),'Reference data SID'!$B:$M,12,FALSE)),"",VLOOKUP(CONCATENATE($A207,"_",T$2),'Reference data SID'!$B:$M,12,FALSE))</f>
        <v/>
      </c>
      <c r="U207" s="16" t="str">
        <f>IF(ISERROR(VLOOKUP(CONCATENATE($A207,"_",U$2),'Reference data SID'!$B:$M,12,FALSE)),"",VLOOKUP(CONCATENATE($A207,"_",U$2),'Reference data SID'!$B:$M,12,FALSE))</f>
        <v/>
      </c>
      <c r="V207" s="16" t="str">
        <f>IF(ISERROR(VLOOKUP(CONCATENATE($A207,"_",V$2),'Reference data SID'!$B:$M,12,FALSE)),"",VLOOKUP(CONCATENATE($A207,"_",V$2),'Reference data SID'!$B:$M,12,FALSE))</f>
        <v/>
      </c>
      <c r="W207" s="16" t="str">
        <f>IF(ISERROR(VLOOKUP(CONCATENATE($A207,"_",W$2),'Reference data SID'!$B:$M,12,FALSE)),"",VLOOKUP(CONCATENATE($A207,"_",W$2),'Reference data SID'!$B:$M,12,FALSE))</f>
        <v/>
      </c>
      <c r="X207" s="16" t="str">
        <f>IF(ISERROR(VLOOKUP(CONCATENATE($A207,"_",X$2),'Reference data SID'!$B:$M,12,FALSE)),"",VLOOKUP(CONCATENATE($A207,"_",X$2),'Reference data SID'!$B:$M,12,FALSE))</f>
        <v/>
      </c>
      <c r="Y207" s="16" t="str">
        <f>IF(ISERROR(VLOOKUP(CONCATENATE($A207,"_",Y$2),'Reference data SID'!$B:$M,12,FALSE)),"",VLOOKUP(CONCATENATE($A207,"_",Y$2),'Reference data SID'!$B:$M,12,FALSE))</f>
        <v/>
      </c>
      <c r="Z207" s="16" t="str">
        <f>IF(ISERROR(VLOOKUP(CONCATENATE($A207,"_",Z$2),'Reference data SID'!$B:$M,12,FALSE)),"",VLOOKUP(CONCATENATE($A207,"_",Z$2),'Reference data SID'!$B:$M,12,FALSE))</f>
        <v/>
      </c>
      <c r="AA207" s="16" t="str">
        <f>IF(ISERROR(VLOOKUP(CONCATENATE($A207,"_",AA$2),'Reference data SID'!$B:$M,12,FALSE)),"",VLOOKUP(CONCATENATE($A207,"_",AA$2),'Reference data SID'!$B:$M,12,FALSE))</f>
        <v/>
      </c>
      <c r="AB207" s="16" t="str">
        <f>IF(ISERROR(VLOOKUP(CONCATENATE($A207,"_",AB$2),'Reference data SID'!$B:$M,12,FALSE)),"",VLOOKUP(CONCATENATE($A207,"_",AB$2),'Reference data SID'!$B:$M,12,FALSE))</f>
        <v/>
      </c>
      <c r="AC207" s="16" t="str">
        <f>IF(ISERROR(VLOOKUP(CONCATENATE($A207,"_",AC$2),'Reference data SID'!$B:$M,12,FALSE)),"",VLOOKUP(CONCATENATE($A207,"_",AC$2),'Reference data SID'!$B:$M,12,FALSE))</f>
        <v/>
      </c>
      <c r="AD207" s="16" t="str">
        <f>IF(ISERROR(VLOOKUP(CONCATENATE($A207,"_",AD$2),'Reference data SID'!$B:$M,12,FALSE)),"",VLOOKUP(CONCATENATE($A207,"_",AD$2),'Reference data SID'!$B:$M,12,FALSE))</f>
        <v/>
      </c>
      <c r="AE207" s="16" t="str">
        <f>IF(ISERROR(VLOOKUP(CONCATENATE($A207,"_",AE$2),'Reference data SID'!$B:$M,12,FALSE)),"",VLOOKUP(CONCATENATE($A207,"_",AE$2),'Reference data SID'!$B:$M,12,FALSE))</f>
        <v/>
      </c>
      <c r="AF207" s="16" t="str">
        <f>IF(ISERROR(VLOOKUP(CONCATENATE($A207,"_",AF$2),'Reference data SID'!$B:$M,12,FALSE)),"",VLOOKUP(CONCATENATE($A207,"_",AF$2),'Reference data SID'!$B:$M,12,FALSE))</f>
        <v/>
      </c>
      <c r="AG207" s="16" t="str">
        <f>IF(ISERROR(VLOOKUP(CONCATENATE($A207,"_",AG$2),'Reference data SID'!$B:$M,12,FALSE)),"",VLOOKUP(CONCATENATE($A207,"_",AG$2),'Reference data SID'!$B:$M,12,FALSE))</f>
        <v/>
      </c>
      <c r="AH207" s="16" t="str">
        <f>IF(ISERROR(VLOOKUP(CONCATENATE($A207,"_",AH$2),'Reference data SID'!$B:$M,12,FALSE)),"",VLOOKUP(CONCATENATE($A207,"_",AH$2),'Reference data SID'!$B:$M,12,FALSE))</f>
        <v/>
      </c>
      <c r="AI207" s="16" t="str">
        <f>IF(ISERROR(VLOOKUP(CONCATENATE($A207,"_",AI$2),'Reference data SID'!$B:$M,12,FALSE)),"",VLOOKUP(CONCATENATE($A207,"_",AI$2),'Reference data SID'!$B:$M,12,FALSE))</f>
        <v/>
      </c>
      <c r="AJ207" s="16" t="str">
        <f>IF(ISERROR(VLOOKUP(CONCATENATE($A207,"_",AJ$2),'Reference data SID'!$B:$M,12,FALSE)),"",VLOOKUP(CONCATENATE($A207,"_",AJ$2),'Reference data SID'!$B:$M,12,FALSE))</f>
        <v/>
      </c>
      <c r="AK207" s="16" t="str">
        <f>IF(ISERROR(VLOOKUP(CONCATENATE($A207,"_",AK$2),'Reference data SID'!$B:$M,12,FALSE)),"",VLOOKUP(CONCATENATE($A207,"_",AK$2),'Reference data SID'!$B:$M,12,FALSE))</f>
        <v/>
      </c>
      <c r="AL207" s="16" t="str">
        <f>IF(ISERROR(VLOOKUP(CONCATENATE($A207,"_",AL$2),'Reference data SID'!$B:$M,12,FALSE)),"",VLOOKUP(CONCATENATE($A207,"_",AL$2),'Reference data SID'!$B:$M,12,FALSE))</f>
        <v/>
      </c>
      <c r="AM207" s="16" t="str">
        <f>IF(ISERROR(VLOOKUP(CONCATENATE($A207,"_",AM$2),'Reference data SID'!$B:$M,12,FALSE)),"",VLOOKUP(CONCATENATE($A207,"_",AM$2),'Reference data SID'!$B:$M,12,FALSE))</f>
        <v/>
      </c>
      <c r="AN207" s="16" t="str">
        <f>IF(ISERROR(VLOOKUP(CONCATENATE($A207,"_",AN$2),'Reference data SID'!$B:$M,12,FALSE)),"",VLOOKUP(CONCATENATE($A207,"_",AN$2),'Reference data SID'!$B:$M,12,FALSE))</f>
        <v/>
      </c>
      <c r="AO207" s="16" t="str">
        <f>IF(ISERROR(VLOOKUP(CONCATENATE($A207,"_",AO$2),'Reference data SID'!$B:$M,12,FALSE)),"",VLOOKUP(CONCATENATE($A207,"_",AO$2),'Reference data SID'!$B:$M,12,FALSE))</f>
        <v/>
      </c>
      <c r="AP207" s="16" t="str">
        <f>IF(ISERROR(VLOOKUP(CONCATENATE($A207,"_",AP$2),'Reference data SID'!$B:$M,12,FALSE)),"",VLOOKUP(CONCATENATE($A207,"_",AP$2),'Reference data SID'!$B:$M,12,FALSE))</f>
        <v/>
      </c>
      <c r="AQ207" s="16" t="str">
        <f>IF(ISERROR(VLOOKUP(CONCATENATE($A207,"_",AQ$2),'Reference data SID'!$B:$M,12,FALSE)),"",VLOOKUP(CONCATENATE($A207,"_",AQ$2),'Reference data SID'!$B:$M,12,FALSE))</f>
        <v/>
      </c>
      <c r="AR207" s="16" t="str">
        <f>IF(ISERROR(VLOOKUP(CONCATENATE($A207,"_",AR$2),'Reference data SID'!$B:$M,12,FALSE)),"",VLOOKUP(CONCATENATE($A207,"_",AR$2),'Reference data SID'!$B:$M,12,FALSE))</f>
        <v/>
      </c>
      <c r="AS207" s="16" t="str">
        <f>IF(ISERROR(VLOOKUP(CONCATENATE($A207,"_",AS$2),'Reference data SID'!$B:$M,12,FALSE)),"",VLOOKUP(CONCATENATE($A207,"_",AS$2),'Reference data SID'!$B:$M,12,FALSE))</f>
        <v/>
      </c>
      <c r="AT207" s="16" t="str">
        <f>IF(ISERROR(VLOOKUP(CONCATENATE($A207,"_",AT$2),'Reference data SID'!$B:$M,12,FALSE)),"",VLOOKUP(CONCATENATE($A207,"_",AT$2),'Reference data SID'!$B:$M,12,FALSE))</f>
        <v/>
      </c>
    </row>
    <row r="208" spans="1:46" x14ac:dyDescent="0.25">
      <c r="A208">
        <v>204</v>
      </c>
      <c r="B208" s="16" t="str">
        <f>IF(ISERROR(VLOOKUP(CONCATENATE($A208,"_",B$2),'Reference data SID'!$B:$M,12,FALSE)),"",VLOOKUP(CONCATENATE($A208,"_",B$2),'Reference data SID'!$B:$M,12,FALSE))</f>
        <v/>
      </c>
      <c r="C208" s="16" t="str">
        <f>IF(ISERROR(VLOOKUP(CONCATENATE($A208,"_",C$2),'Reference data SID'!$B:$M,12,FALSE)),"",VLOOKUP(CONCATENATE($A208,"_",C$2),'Reference data SID'!$B:$M,12,FALSE))</f>
        <v/>
      </c>
      <c r="D208" s="16" t="str">
        <f>IF(ISERROR(VLOOKUP(CONCATENATE($A208,"_",D$2),'Reference data SID'!$B:$M,12,FALSE)),"",VLOOKUP(CONCATENATE($A208,"_",D$2),'Reference data SID'!$B:$M,12,FALSE))</f>
        <v/>
      </c>
      <c r="E208" s="16" t="str">
        <f>IF(ISERROR(VLOOKUP(CONCATENATE($A208,"_",E$2),'Reference data SID'!$B:$M,12,FALSE)),"",VLOOKUP(CONCATENATE($A208,"_",E$2),'Reference data SID'!$B:$M,12,FALSE))</f>
        <v/>
      </c>
      <c r="F208" s="16" t="str">
        <f>IF(ISERROR(VLOOKUP(CONCATENATE($A208,"_",F$2),'Reference data SID'!$B:$M,12,FALSE)),"",VLOOKUP(CONCATENATE($A208,"_",F$2),'Reference data SID'!$B:$M,12,FALSE))</f>
        <v/>
      </c>
      <c r="G208" s="16" t="str">
        <f>IF(ISERROR(VLOOKUP(CONCATENATE($A208,"_",G$2),'Reference data SID'!$B:$M,12,FALSE)),"",VLOOKUP(CONCATENATE($A208,"_",G$2),'Reference data SID'!$B:$M,12,FALSE))</f>
        <v/>
      </c>
      <c r="H208" s="16" t="str">
        <f>IF(ISERROR(VLOOKUP(CONCATENATE($A208,"_",H$2),'Reference data SID'!$B:$M,12,FALSE)),"",VLOOKUP(CONCATENATE($A208,"_",H$2),'Reference data SID'!$B:$M,12,FALSE))</f>
        <v/>
      </c>
      <c r="I208" s="16" t="str">
        <f>IF(ISERROR(VLOOKUP(CONCATENATE($A208,"_",I$2),'Reference data SID'!$B:$M,12,FALSE)),"",VLOOKUP(CONCATENATE($A208,"_",I$2),'Reference data SID'!$B:$M,12,FALSE))</f>
        <v/>
      </c>
      <c r="J208" s="16" t="str">
        <f>IF(ISERROR(VLOOKUP(CONCATENATE($A208,"_",J$2),'Reference data SID'!$B:$M,12,FALSE)),"",VLOOKUP(CONCATENATE($A208,"_",J$2),'Reference data SID'!$B:$M,12,FALSE))</f>
        <v/>
      </c>
      <c r="K208" s="16" t="str">
        <f>IF(ISERROR(VLOOKUP(CONCATENATE($A208,"_",K$2),'Reference data SID'!$B:$M,12,FALSE)),"",VLOOKUP(CONCATENATE($A208,"_",K$2),'Reference data SID'!$B:$M,12,FALSE))</f>
        <v/>
      </c>
      <c r="L208" s="16" t="str">
        <f>IF(ISERROR(VLOOKUP(CONCATENATE($A208,"_",L$2),'Reference data SID'!$B:$M,12,FALSE)),"",VLOOKUP(CONCATENATE($A208,"_",L$2),'Reference data SID'!$B:$M,12,FALSE))</f>
        <v/>
      </c>
      <c r="M208" s="16" t="str">
        <f>IF(ISERROR(VLOOKUP(CONCATENATE($A208,"_",M$2),'Reference data SID'!$B:$M,12,FALSE)),"",VLOOKUP(CONCATENATE($A208,"_",M$2),'Reference data SID'!$B:$M,12,FALSE))</f>
        <v/>
      </c>
      <c r="N208" s="16" t="str">
        <f>IF(ISERROR(VLOOKUP(CONCATENATE($A208,"_",N$2),'Reference data SID'!$B:$M,12,FALSE)),"",VLOOKUP(CONCATENATE($A208,"_",N$2),'Reference data SID'!$B:$M,12,FALSE))</f>
        <v/>
      </c>
      <c r="O208" s="16" t="str">
        <f>IF(ISERROR(VLOOKUP(CONCATENATE($A208,"_",O$2),'Reference data SID'!$B:$M,12,FALSE)),"",VLOOKUP(CONCATENATE($A208,"_",O$2),'Reference data SID'!$B:$M,12,FALSE))</f>
        <v/>
      </c>
      <c r="P208" s="16" t="str">
        <f>IF(ISERROR(VLOOKUP(CONCATENATE($A208,"_",P$2),'Reference data SID'!$B:$M,12,FALSE)),"",VLOOKUP(CONCATENATE($A208,"_",P$2),'Reference data SID'!$B:$M,12,FALSE))</f>
        <v/>
      </c>
      <c r="Q208" s="16" t="str">
        <f>IF(ISERROR(VLOOKUP(CONCATENATE($A208,"_",Q$2),'Reference data SID'!$B:$M,12,FALSE)),"",VLOOKUP(CONCATENATE($A208,"_",Q$2),'Reference data SID'!$B:$M,12,FALSE))</f>
        <v/>
      </c>
      <c r="R208" s="16" t="str">
        <f>IF(ISERROR(VLOOKUP(CONCATENATE($A208,"_",R$2),'Reference data SID'!$B:$M,12,FALSE)),"",VLOOKUP(CONCATENATE($A208,"_",R$2),'Reference data SID'!$B:$M,12,FALSE))</f>
        <v/>
      </c>
      <c r="S208" s="16" t="str">
        <f>IF(ISERROR(VLOOKUP(CONCATENATE($A208,"_",S$2),'Reference data SID'!$B:$M,12,FALSE)),"",VLOOKUP(CONCATENATE($A208,"_",S$2),'Reference data SID'!$B:$M,12,FALSE))</f>
        <v/>
      </c>
      <c r="T208" s="16" t="str">
        <f>IF(ISERROR(VLOOKUP(CONCATENATE($A208,"_",T$2),'Reference data SID'!$B:$M,12,FALSE)),"",VLOOKUP(CONCATENATE($A208,"_",T$2),'Reference data SID'!$B:$M,12,FALSE))</f>
        <v/>
      </c>
      <c r="U208" s="16" t="str">
        <f>IF(ISERROR(VLOOKUP(CONCATENATE($A208,"_",U$2),'Reference data SID'!$B:$M,12,FALSE)),"",VLOOKUP(CONCATENATE($A208,"_",U$2),'Reference data SID'!$B:$M,12,FALSE))</f>
        <v/>
      </c>
      <c r="V208" s="16" t="str">
        <f>IF(ISERROR(VLOOKUP(CONCATENATE($A208,"_",V$2),'Reference data SID'!$B:$M,12,FALSE)),"",VLOOKUP(CONCATENATE($A208,"_",V$2),'Reference data SID'!$B:$M,12,FALSE))</f>
        <v/>
      </c>
      <c r="W208" s="16" t="str">
        <f>IF(ISERROR(VLOOKUP(CONCATENATE($A208,"_",W$2),'Reference data SID'!$B:$M,12,FALSE)),"",VLOOKUP(CONCATENATE($A208,"_",W$2),'Reference data SID'!$B:$M,12,FALSE))</f>
        <v/>
      </c>
      <c r="X208" s="16" t="str">
        <f>IF(ISERROR(VLOOKUP(CONCATENATE($A208,"_",X$2),'Reference data SID'!$B:$M,12,FALSE)),"",VLOOKUP(CONCATENATE($A208,"_",X$2),'Reference data SID'!$B:$M,12,FALSE))</f>
        <v/>
      </c>
      <c r="Y208" s="16" t="str">
        <f>IF(ISERROR(VLOOKUP(CONCATENATE($A208,"_",Y$2),'Reference data SID'!$B:$M,12,FALSE)),"",VLOOKUP(CONCATENATE($A208,"_",Y$2),'Reference data SID'!$B:$M,12,FALSE))</f>
        <v/>
      </c>
      <c r="Z208" s="16" t="str">
        <f>IF(ISERROR(VLOOKUP(CONCATENATE($A208,"_",Z$2),'Reference data SID'!$B:$M,12,FALSE)),"",VLOOKUP(CONCATENATE($A208,"_",Z$2),'Reference data SID'!$B:$M,12,FALSE))</f>
        <v/>
      </c>
      <c r="AA208" s="16" t="str">
        <f>IF(ISERROR(VLOOKUP(CONCATENATE($A208,"_",AA$2),'Reference data SID'!$B:$M,12,FALSE)),"",VLOOKUP(CONCATENATE($A208,"_",AA$2),'Reference data SID'!$B:$M,12,FALSE))</f>
        <v/>
      </c>
      <c r="AB208" s="16" t="str">
        <f>IF(ISERROR(VLOOKUP(CONCATENATE($A208,"_",AB$2),'Reference data SID'!$B:$M,12,FALSE)),"",VLOOKUP(CONCATENATE($A208,"_",AB$2),'Reference data SID'!$B:$M,12,FALSE))</f>
        <v/>
      </c>
      <c r="AC208" s="16" t="str">
        <f>IF(ISERROR(VLOOKUP(CONCATENATE($A208,"_",AC$2),'Reference data SID'!$B:$M,12,FALSE)),"",VLOOKUP(CONCATENATE($A208,"_",AC$2),'Reference data SID'!$B:$M,12,FALSE))</f>
        <v/>
      </c>
      <c r="AD208" s="16" t="str">
        <f>IF(ISERROR(VLOOKUP(CONCATENATE($A208,"_",AD$2),'Reference data SID'!$B:$M,12,FALSE)),"",VLOOKUP(CONCATENATE($A208,"_",AD$2),'Reference data SID'!$B:$M,12,FALSE))</f>
        <v/>
      </c>
      <c r="AE208" s="16" t="str">
        <f>IF(ISERROR(VLOOKUP(CONCATENATE($A208,"_",AE$2),'Reference data SID'!$B:$M,12,FALSE)),"",VLOOKUP(CONCATENATE($A208,"_",AE$2),'Reference data SID'!$B:$M,12,FALSE))</f>
        <v/>
      </c>
      <c r="AF208" s="16" t="str">
        <f>IF(ISERROR(VLOOKUP(CONCATENATE($A208,"_",AF$2),'Reference data SID'!$B:$M,12,FALSE)),"",VLOOKUP(CONCATENATE($A208,"_",AF$2),'Reference data SID'!$B:$M,12,FALSE))</f>
        <v/>
      </c>
      <c r="AG208" s="16" t="str">
        <f>IF(ISERROR(VLOOKUP(CONCATENATE($A208,"_",AG$2),'Reference data SID'!$B:$M,12,FALSE)),"",VLOOKUP(CONCATENATE($A208,"_",AG$2),'Reference data SID'!$B:$M,12,FALSE))</f>
        <v/>
      </c>
      <c r="AH208" s="16" t="str">
        <f>IF(ISERROR(VLOOKUP(CONCATENATE($A208,"_",AH$2),'Reference data SID'!$B:$M,12,FALSE)),"",VLOOKUP(CONCATENATE($A208,"_",AH$2),'Reference data SID'!$B:$M,12,FALSE))</f>
        <v/>
      </c>
      <c r="AI208" s="16" t="str">
        <f>IF(ISERROR(VLOOKUP(CONCATENATE($A208,"_",AI$2),'Reference data SID'!$B:$M,12,FALSE)),"",VLOOKUP(CONCATENATE($A208,"_",AI$2),'Reference data SID'!$B:$M,12,FALSE))</f>
        <v/>
      </c>
      <c r="AJ208" s="16" t="str">
        <f>IF(ISERROR(VLOOKUP(CONCATENATE($A208,"_",AJ$2),'Reference data SID'!$B:$M,12,FALSE)),"",VLOOKUP(CONCATENATE($A208,"_",AJ$2),'Reference data SID'!$B:$M,12,FALSE))</f>
        <v/>
      </c>
      <c r="AK208" s="16" t="str">
        <f>IF(ISERROR(VLOOKUP(CONCATENATE($A208,"_",AK$2),'Reference data SID'!$B:$M,12,FALSE)),"",VLOOKUP(CONCATENATE($A208,"_",AK$2),'Reference data SID'!$B:$M,12,FALSE))</f>
        <v/>
      </c>
      <c r="AL208" s="16" t="str">
        <f>IF(ISERROR(VLOOKUP(CONCATENATE($A208,"_",AL$2),'Reference data SID'!$B:$M,12,FALSE)),"",VLOOKUP(CONCATENATE($A208,"_",AL$2),'Reference data SID'!$B:$M,12,FALSE))</f>
        <v/>
      </c>
      <c r="AM208" s="16" t="str">
        <f>IF(ISERROR(VLOOKUP(CONCATENATE($A208,"_",AM$2),'Reference data SID'!$B:$M,12,FALSE)),"",VLOOKUP(CONCATENATE($A208,"_",AM$2),'Reference data SID'!$B:$M,12,FALSE))</f>
        <v/>
      </c>
      <c r="AN208" s="16" t="str">
        <f>IF(ISERROR(VLOOKUP(CONCATENATE($A208,"_",AN$2),'Reference data SID'!$B:$M,12,FALSE)),"",VLOOKUP(CONCATENATE($A208,"_",AN$2),'Reference data SID'!$B:$M,12,FALSE))</f>
        <v/>
      </c>
      <c r="AO208" s="16" t="str">
        <f>IF(ISERROR(VLOOKUP(CONCATENATE($A208,"_",AO$2),'Reference data SID'!$B:$M,12,FALSE)),"",VLOOKUP(CONCATENATE($A208,"_",AO$2),'Reference data SID'!$B:$M,12,FALSE))</f>
        <v/>
      </c>
      <c r="AP208" s="16" t="str">
        <f>IF(ISERROR(VLOOKUP(CONCATENATE($A208,"_",AP$2),'Reference data SID'!$B:$M,12,FALSE)),"",VLOOKUP(CONCATENATE($A208,"_",AP$2),'Reference data SID'!$B:$M,12,FALSE))</f>
        <v/>
      </c>
      <c r="AQ208" s="16" t="str">
        <f>IF(ISERROR(VLOOKUP(CONCATENATE($A208,"_",AQ$2),'Reference data SID'!$B:$M,12,FALSE)),"",VLOOKUP(CONCATENATE($A208,"_",AQ$2),'Reference data SID'!$B:$M,12,FALSE))</f>
        <v/>
      </c>
      <c r="AR208" s="16" t="str">
        <f>IF(ISERROR(VLOOKUP(CONCATENATE($A208,"_",AR$2),'Reference data SID'!$B:$M,12,FALSE)),"",VLOOKUP(CONCATENATE($A208,"_",AR$2),'Reference data SID'!$B:$M,12,FALSE))</f>
        <v/>
      </c>
      <c r="AS208" s="16" t="str">
        <f>IF(ISERROR(VLOOKUP(CONCATENATE($A208,"_",AS$2),'Reference data SID'!$B:$M,12,FALSE)),"",VLOOKUP(CONCATENATE($A208,"_",AS$2),'Reference data SID'!$B:$M,12,FALSE))</f>
        <v/>
      </c>
      <c r="AT208" s="16" t="str">
        <f>IF(ISERROR(VLOOKUP(CONCATENATE($A208,"_",AT$2),'Reference data SID'!$B:$M,12,FALSE)),"",VLOOKUP(CONCATENATE($A208,"_",AT$2),'Reference data SID'!$B:$M,12,FALSE))</f>
        <v/>
      </c>
    </row>
    <row r="209" spans="1:46" x14ac:dyDescent="0.25">
      <c r="A209">
        <v>205</v>
      </c>
      <c r="B209" s="16" t="str">
        <f>IF(ISERROR(VLOOKUP(CONCATENATE($A209,"_",B$2),'Reference data SID'!$B:$M,12,FALSE)),"",VLOOKUP(CONCATENATE($A209,"_",B$2),'Reference data SID'!$B:$M,12,FALSE))</f>
        <v/>
      </c>
      <c r="C209" s="16" t="str">
        <f>IF(ISERROR(VLOOKUP(CONCATENATE($A209,"_",C$2),'Reference data SID'!$B:$M,12,FALSE)),"",VLOOKUP(CONCATENATE($A209,"_",C$2),'Reference data SID'!$B:$M,12,FALSE))</f>
        <v/>
      </c>
      <c r="D209" s="16" t="str">
        <f>IF(ISERROR(VLOOKUP(CONCATENATE($A209,"_",D$2),'Reference data SID'!$B:$M,12,FALSE)),"",VLOOKUP(CONCATENATE($A209,"_",D$2),'Reference data SID'!$B:$M,12,FALSE))</f>
        <v/>
      </c>
      <c r="E209" s="16" t="str">
        <f>IF(ISERROR(VLOOKUP(CONCATENATE($A209,"_",E$2),'Reference data SID'!$B:$M,12,FALSE)),"",VLOOKUP(CONCATENATE($A209,"_",E$2),'Reference data SID'!$B:$M,12,FALSE))</f>
        <v/>
      </c>
      <c r="F209" s="16" t="str">
        <f>IF(ISERROR(VLOOKUP(CONCATENATE($A209,"_",F$2),'Reference data SID'!$B:$M,12,FALSE)),"",VLOOKUP(CONCATENATE($A209,"_",F$2),'Reference data SID'!$B:$M,12,FALSE))</f>
        <v/>
      </c>
      <c r="G209" s="16" t="str">
        <f>IF(ISERROR(VLOOKUP(CONCATENATE($A209,"_",G$2),'Reference data SID'!$B:$M,12,FALSE)),"",VLOOKUP(CONCATENATE($A209,"_",G$2),'Reference data SID'!$B:$M,12,FALSE))</f>
        <v/>
      </c>
      <c r="H209" s="16" t="str">
        <f>IF(ISERROR(VLOOKUP(CONCATENATE($A209,"_",H$2),'Reference data SID'!$B:$M,12,FALSE)),"",VLOOKUP(CONCATENATE($A209,"_",H$2),'Reference data SID'!$B:$M,12,FALSE))</f>
        <v/>
      </c>
      <c r="I209" s="16" t="str">
        <f>IF(ISERROR(VLOOKUP(CONCATENATE($A209,"_",I$2),'Reference data SID'!$B:$M,12,FALSE)),"",VLOOKUP(CONCATENATE($A209,"_",I$2),'Reference data SID'!$B:$M,12,FALSE))</f>
        <v/>
      </c>
      <c r="J209" s="16" t="str">
        <f>IF(ISERROR(VLOOKUP(CONCATENATE($A209,"_",J$2),'Reference data SID'!$B:$M,12,FALSE)),"",VLOOKUP(CONCATENATE($A209,"_",J$2),'Reference data SID'!$B:$M,12,FALSE))</f>
        <v/>
      </c>
      <c r="K209" s="16" t="str">
        <f>IF(ISERROR(VLOOKUP(CONCATENATE($A209,"_",K$2),'Reference data SID'!$B:$M,12,FALSE)),"",VLOOKUP(CONCATENATE($A209,"_",K$2),'Reference data SID'!$B:$M,12,FALSE))</f>
        <v/>
      </c>
      <c r="L209" s="16" t="str">
        <f>IF(ISERROR(VLOOKUP(CONCATENATE($A209,"_",L$2),'Reference data SID'!$B:$M,12,FALSE)),"",VLOOKUP(CONCATENATE($A209,"_",L$2),'Reference data SID'!$B:$M,12,FALSE))</f>
        <v/>
      </c>
      <c r="M209" s="16" t="str">
        <f>IF(ISERROR(VLOOKUP(CONCATENATE($A209,"_",M$2),'Reference data SID'!$B:$M,12,FALSE)),"",VLOOKUP(CONCATENATE($A209,"_",M$2),'Reference data SID'!$B:$M,12,FALSE))</f>
        <v/>
      </c>
      <c r="N209" s="16" t="str">
        <f>IF(ISERROR(VLOOKUP(CONCATENATE($A209,"_",N$2),'Reference data SID'!$B:$M,12,FALSE)),"",VLOOKUP(CONCATENATE($A209,"_",N$2),'Reference data SID'!$B:$M,12,FALSE))</f>
        <v/>
      </c>
      <c r="O209" s="16" t="str">
        <f>IF(ISERROR(VLOOKUP(CONCATENATE($A209,"_",O$2),'Reference data SID'!$B:$M,12,FALSE)),"",VLOOKUP(CONCATENATE($A209,"_",O$2),'Reference data SID'!$B:$M,12,FALSE))</f>
        <v/>
      </c>
      <c r="P209" s="16" t="str">
        <f>IF(ISERROR(VLOOKUP(CONCATENATE($A209,"_",P$2),'Reference data SID'!$B:$M,12,FALSE)),"",VLOOKUP(CONCATENATE($A209,"_",P$2),'Reference data SID'!$B:$M,12,FALSE))</f>
        <v/>
      </c>
      <c r="Q209" s="16" t="str">
        <f>IF(ISERROR(VLOOKUP(CONCATENATE($A209,"_",Q$2),'Reference data SID'!$B:$M,12,FALSE)),"",VLOOKUP(CONCATENATE($A209,"_",Q$2),'Reference data SID'!$B:$M,12,FALSE))</f>
        <v/>
      </c>
      <c r="R209" s="16" t="str">
        <f>IF(ISERROR(VLOOKUP(CONCATENATE($A209,"_",R$2),'Reference data SID'!$B:$M,12,FALSE)),"",VLOOKUP(CONCATENATE($A209,"_",R$2),'Reference data SID'!$B:$M,12,FALSE))</f>
        <v/>
      </c>
      <c r="S209" s="16" t="str">
        <f>IF(ISERROR(VLOOKUP(CONCATENATE($A209,"_",S$2),'Reference data SID'!$B:$M,12,FALSE)),"",VLOOKUP(CONCATENATE($A209,"_",S$2),'Reference data SID'!$B:$M,12,FALSE))</f>
        <v/>
      </c>
      <c r="T209" s="16" t="str">
        <f>IF(ISERROR(VLOOKUP(CONCATENATE($A209,"_",T$2),'Reference data SID'!$B:$M,12,FALSE)),"",VLOOKUP(CONCATENATE($A209,"_",T$2),'Reference data SID'!$B:$M,12,FALSE))</f>
        <v/>
      </c>
      <c r="U209" s="16" t="str">
        <f>IF(ISERROR(VLOOKUP(CONCATENATE($A209,"_",U$2),'Reference data SID'!$B:$M,12,FALSE)),"",VLOOKUP(CONCATENATE($A209,"_",U$2),'Reference data SID'!$B:$M,12,FALSE))</f>
        <v/>
      </c>
      <c r="V209" s="16" t="str">
        <f>IF(ISERROR(VLOOKUP(CONCATENATE($A209,"_",V$2),'Reference data SID'!$B:$M,12,FALSE)),"",VLOOKUP(CONCATENATE($A209,"_",V$2),'Reference data SID'!$B:$M,12,FALSE))</f>
        <v/>
      </c>
      <c r="W209" s="16" t="str">
        <f>IF(ISERROR(VLOOKUP(CONCATENATE($A209,"_",W$2),'Reference data SID'!$B:$M,12,FALSE)),"",VLOOKUP(CONCATENATE($A209,"_",W$2),'Reference data SID'!$B:$M,12,FALSE))</f>
        <v/>
      </c>
      <c r="X209" s="16" t="str">
        <f>IF(ISERROR(VLOOKUP(CONCATENATE($A209,"_",X$2),'Reference data SID'!$B:$M,12,FALSE)),"",VLOOKUP(CONCATENATE($A209,"_",X$2),'Reference data SID'!$B:$M,12,FALSE))</f>
        <v/>
      </c>
      <c r="Y209" s="16" t="str">
        <f>IF(ISERROR(VLOOKUP(CONCATENATE($A209,"_",Y$2),'Reference data SID'!$B:$M,12,FALSE)),"",VLOOKUP(CONCATENATE($A209,"_",Y$2),'Reference data SID'!$B:$M,12,FALSE))</f>
        <v/>
      </c>
      <c r="Z209" s="16" t="str">
        <f>IF(ISERROR(VLOOKUP(CONCATENATE($A209,"_",Z$2),'Reference data SID'!$B:$M,12,FALSE)),"",VLOOKUP(CONCATENATE($A209,"_",Z$2),'Reference data SID'!$B:$M,12,FALSE))</f>
        <v/>
      </c>
      <c r="AA209" s="16" t="str">
        <f>IF(ISERROR(VLOOKUP(CONCATENATE($A209,"_",AA$2),'Reference data SID'!$B:$M,12,FALSE)),"",VLOOKUP(CONCATENATE($A209,"_",AA$2),'Reference data SID'!$B:$M,12,FALSE))</f>
        <v/>
      </c>
      <c r="AB209" s="16" t="str">
        <f>IF(ISERROR(VLOOKUP(CONCATENATE($A209,"_",AB$2),'Reference data SID'!$B:$M,12,FALSE)),"",VLOOKUP(CONCATENATE($A209,"_",AB$2),'Reference data SID'!$B:$M,12,FALSE))</f>
        <v/>
      </c>
      <c r="AC209" s="16" t="str">
        <f>IF(ISERROR(VLOOKUP(CONCATENATE($A209,"_",AC$2),'Reference data SID'!$B:$M,12,FALSE)),"",VLOOKUP(CONCATENATE($A209,"_",AC$2),'Reference data SID'!$B:$M,12,FALSE))</f>
        <v/>
      </c>
      <c r="AD209" s="16" t="str">
        <f>IF(ISERROR(VLOOKUP(CONCATENATE($A209,"_",AD$2),'Reference data SID'!$B:$M,12,FALSE)),"",VLOOKUP(CONCATENATE($A209,"_",AD$2),'Reference data SID'!$B:$M,12,FALSE))</f>
        <v/>
      </c>
      <c r="AE209" s="16" t="str">
        <f>IF(ISERROR(VLOOKUP(CONCATENATE($A209,"_",AE$2),'Reference data SID'!$B:$M,12,FALSE)),"",VLOOKUP(CONCATENATE($A209,"_",AE$2),'Reference data SID'!$B:$M,12,FALSE))</f>
        <v/>
      </c>
      <c r="AF209" s="16" t="str">
        <f>IF(ISERROR(VLOOKUP(CONCATENATE($A209,"_",AF$2),'Reference data SID'!$B:$M,12,FALSE)),"",VLOOKUP(CONCATENATE($A209,"_",AF$2),'Reference data SID'!$B:$M,12,FALSE))</f>
        <v/>
      </c>
      <c r="AG209" s="16" t="str">
        <f>IF(ISERROR(VLOOKUP(CONCATENATE($A209,"_",AG$2),'Reference data SID'!$B:$M,12,FALSE)),"",VLOOKUP(CONCATENATE($A209,"_",AG$2),'Reference data SID'!$B:$M,12,FALSE))</f>
        <v/>
      </c>
      <c r="AH209" s="16" t="str">
        <f>IF(ISERROR(VLOOKUP(CONCATENATE($A209,"_",AH$2),'Reference data SID'!$B:$M,12,FALSE)),"",VLOOKUP(CONCATENATE($A209,"_",AH$2),'Reference data SID'!$B:$M,12,FALSE))</f>
        <v/>
      </c>
      <c r="AI209" s="16" t="str">
        <f>IF(ISERROR(VLOOKUP(CONCATENATE($A209,"_",AI$2),'Reference data SID'!$B:$M,12,FALSE)),"",VLOOKUP(CONCATENATE($A209,"_",AI$2),'Reference data SID'!$B:$M,12,FALSE))</f>
        <v/>
      </c>
      <c r="AJ209" s="16" t="str">
        <f>IF(ISERROR(VLOOKUP(CONCATENATE($A209,"_",AJ$2),'Reference data SID'!$B:$M,12,FALSE)),"",VLOOKUP(CONCATENATE($A209,"_",AJ$2),'Reference data SID'!$B:$M,12,FALSE))</f>
        <v/>
      </c>
      <c r="AK209" s="16" t="str">
        <f>IF(ISERROR(VLOOKUP(CONCATENATE($A209,"_",AK$2),'Reference data SID'!$B:$M,12,FALSE)),"",VLOOKUP(CONCATENATE($A209,"_",AK$2),'Reference data SID'!$B:$M,12,FALSE))</f>
        <v/>
      </c>
      <c r="AL209" s="16" t="str">
        <f>IF(ISERROR(VLOOKUP(CONCATENATE($A209,"_",AL$2),'Reference data SID'!$B:$M,12,FALSE)),"",VLOOKUP(CONCATENATE($A209,"_",AL$2),'Reference data SID'!$B:$M,12,FALSE))</f>
        <v/>
      </c>
      <c r="AM209" s="16" t="str">
        <f>IF(ISERROR(VLOOKUP(CONCATENATE($A209,"_",AM$2),'Reference data SID'!$B:$M,12,FALSE)),"",VLOOKUP(CONCATENATE($A209,"_",AM$2),'Reference data SID'!$B:$M,12,FALSE))</f>
        <v/>
      </c>
      <c r="AN209" s="16" t="str">
        <f>IF(ISERROR(VLOOKUP(CONCATENATE($A209,"_",AN$2),'Reference data SID'!$B:$M,12,FALSE)),"",VLOOKUP(CONCATENATE($A209,"_",AN$2),'Reference data SID'!$B:$M,12,FALSE))</f>
        <v/>
      </c>
      <c r="AO209" s="16" t="str">
        <f>IF(ISERROR(VLOOKUP(CONCATENATE($A209,"_",AO$2),'Reference data SID'!$B:$M,12,FALSE)),"",VLOOKUP(CONCATENATE($A209,"_",AO$2),'Reference data SID'!$B:$M,12,FALSE))</f>
        <v/>
      </c>
      <c r="AP209" s="16" t="str">
        <f>IF(ISERROR(VLOOKUP(CONCATENATE($A209,"_",AP$2),'Reference data SID'!$B:$M,12,FALSE)),"",VLOOKUP(CONCATENATE($A209,"_",AP$2),'Reference data SID'!$B:$M,12,FALSE))</f>
        <v/>
      </c>
      <c r="AQ209" s="16" t="str">
        <f>IF(ISERROR(VLOOKUP(CONCATENATE($A209,"_",AQ$2),'Reference data SID'!$B:$M,12,FALSE)),"",VLOOKUP(CONCATENATE($A209,"_",AQ$2),'Reference data SID'!$B:$M,12,FALSE))</f>
        <v/>
      </c>
      <c r="AR209" s="16" t="str">
        <f>IF(ISERROR(VLOOKUP(CONCATENATE($A209,"_",AR$2),'Reference data SID'!$B:$M,12,FALSE)),"",VLOOKUP(CONCATENATE($A209,"_",AR$2),'Reference data SID'!$B:$M,12,FALSE))</f>
        <v/>
      </c>
      <c r="AS209" s="16" t="str">
        <f>IF(ISERROR(VLOOKUP(CONCATENATE($A209,"_",AS$2),'Reference data SID'!$B:$M,12,FALSE)),"",VLOOKUP(CONCATENATE($A209,"_",AS$2),'Reference data SID'!$B:$M,12,FALSE))</f>
        <v/>
      </c>
      <c r="AT209" s="16" t="str">
        <f>IF(ISERROR(VLOOKUP(CONCATENATE($A209,"_",AT$2),'Reference data SID'!$B:$M,12,FALSE)),"",VLOOKUP(CONCATENATE($A209,"_",AT$2),'Reference data SID'!$B:$M,12,FALSE))</f>
        <v/>
      </c>
    </row>
    <row r="210" spans="1:46" x14ac:dyDescent="0.25">
      <c r="A210">
        <v>206</v>
      </c>
      <c r="B210" s="16" t="str">
        <f>IF(ISERROR(VLOOKUP(CONCATENATE($A210,"_",B$2),'Reference data SID'!$B:$M,12,FALSE)),"",VLOOKUP(CONCATENATE($A210,"_",B$2),'Reference data SID'!$B:$M,12,FALSE))</f>
        <v/>
      </c>
      <c r="C210" s="16" t="str">
        <f>IF(ISERROR(VLOOKUP(CONCATENATE($A210,"_",C$2),'Reference data SID'!$B:$M,12,FALSE)),"",VLOOKUP(CONCATENATE($A210,"_",C$2),'Reference data SID'!$B:$M,12,FALSE))</f>
        <v/>
      </c>
      <c r="D210" s="16" t="str">
        <f>IF(ISERROR(VLOOKUP(CONCATENATE($A210,"_",D$2),'Reference data SID'!$B:$M,12,FALSE)),"",VLOOKUP(CONCATENATE($A210,"_",D$2),'Reference data SID'!$B:$M,12,FALSE))</f>
        <v/>
      </c>
      <c r="E210" s="16" t="str">
        <f>IF(ISERROR(VLOOKUP(CONCATENATE($A210,"_",E$2),'Reference data SID'!$B:$M,12,FALSE)),"",VLOOKUP(CONCATENATE($A210,"_",E$2),'Reference data SID'!$B:$M,12,FALSE))</f>
        <v/>
      </c>
      <c r="F210" s="16" t="str">
        <f>IF(ISERROR(VLOOKUP(CONCATENATE($A210,"_",F$2),'Reference data SID'!$B:$M,12,FALSE)),"",VLOOKUP(CONCATENATE($A210,"_",F$2),'Reference data SID'!$B:$M,12,FALSE))</f>
        <v/>
      </c>
      <c r="G210" s="16" t="str">
        <f>IF(ISERROR(VLOOKUP(CONCATENATE($A210,"_",G$2),'Reference data SID'!$B:$M,12,FALSE)),"",VLOOKUP(CONCATENATE($A210,"_",G$2),'Reference data SID'!$B:$M,12,FALSE))</f>
        <v/>
      </c>
      <c r="H210" s="16" t="str">
        <f>IF(ISERROR(VLOOKUP(CONCATENATE($A210,"_",H$2),'Reference data SID'!$B:$M,12,FALSE)),"",VLOOKUP(CONCATENATE($A210,"_",H$2),'Reference data SID'!$B:$M,12,FALSE))</f>
        <v/>
      </c>
      <c r="I210" s="16" t="str">
        <f>IF(ISERROR(VLOOKUP(CONCATENATE($A210,"_",I$2),'Reference data SID'!$B:$M,12,FALSE)),"",VLOOKUP(CONCATENATE($A210,"_",I$2),'Reference data SID'!$B:$M,12,FALSE))</f>
        <v/>
      </c>
      <c r="J210" s="16" t="str">
        <f>IF(ISERROR(VLOOKUP(CONCATENATE($A210,"_",J$2),'Reference data SID'!$B:$M,12,FALSE)),"",VLOOKUP(CONCATENATE($A210,"_",J$2),'Reference data SID'!$B:$M,12,FALSE))</f>
        <v/>
      </c>
      <c r="K210" s="16" t="str">
        <f>IF(ISERROR(VLOOKUP(CONCATENATE($A210,"_",K$2),'Reference data SID'!$B:$M,12,FALSE)),"",VLOOKUP(CONCATENATE($A210,"_",K$2),'Reference data SID'!$B:$M,12,FALSE))</f>
        <v/>
      </c>
      <c r="L210" s="16" t="str">
        <f>IF(ISERROR(VLOOKUP(CONCATENATE($A210,"_",L$2),'Reference data SID'!$B:$M,12,FALSE)),"",VLOOKUP(CONCATENATE($A210,"_",L$2),'Reference data SID'!$B:$M,12,FALSE))</f>
        <v/>
      </c>
      <c r="M210" s="16" t="str">
        <f>IF(ISERROR(VLOOKUP(CONCATENATE($A210,"_",M$2),'Reference data SID'!$B:$M,12,FALSE)),"",VLOOKUP(CONCATENATE($A210,"_",M$2),'Reference data SID'!$B:$M,12,FALSE))</f>
        <v/>
      </c>
      <c r="N210" s="16" t="str">
        <f>IF(ISERROR(VLOOKUP(CONCATENATE($A210,"_",N$2),'Reference data SID'!$B:$M,12,FALSE)),"",VLOOKUP(CONCATENATE($A210,"_",N$2),'Reference data SID'!$B:$M,12,FALSE))</f>
        <v/>
      </c>
      <c r="O210" s="16" t="str">
        <f>IF(ISERROR(VLOOKUP(CONCATENATE($A210,"_",O$2),'Reference data SID'!$B:$M,12,FALSE)),"",VLOOKUP(CONCATENATE($A210,"_",O$2),'Reference data SID'!$B:$M,12,FALSE))</f>
        <v/>
      </c>
      <c r="P210" s="16" t="str">
        <f>IF(ISERROR(VLOOKUP(CONCATENATE($A210,"_",P$2),'Reference data SID'!$B:$M,12,FALSE)),"",VLOOKUP(CONCATENATE($A210,"_",P$2),'Reference data SID'!$B:$M,12,FALSE))</f>
        <v/>
      </c>
      <c r="Q210" s="16" t="str">
        <f>IF(ISERROR(VLOOKUP(CONCATENATE($A210,"_",Q$2),'Reference data SID'!$B:$M,12,FALSE)),"",VLOOKUP(CONCATENATE($A210,"_",Q$2),'Reference data SID'!$B:$M,12,FALSE))</f>
        <v/>
      </c>
      <c r="R210" s="16" t="str">
        <f>IF(ISERROR(VLOOKUP(CONCATENATE($A210,"_",R$2),'Reference data SID'!$B:$M,12,FALSE)),"",VLOOKUP(CONCATENATE($A210,"_",R$2),'Reference data SID'!$B:$M,12,FALSE))</f>
        <v/>
      </c>
      <c r="S210" s="16" t="str">
        <f>IF(ISERROR(VLOOKUP(CONCATENATE($A210,"_",S$2),'Reference data SID'!$B:$M,12,FALSE)),"",VLOOKUP(CONCATENATE($A210,"_",S$2),'Reference data SID'!$B:$M,12,FALSE))</f>
        <v/>
      </c>
      <c r="T210" s="16" t="str">
        <f>IF(ISERROR(VLOOKUP(CONCATENATE($A210,"_",T$2),'Reference data SID'!$B:$M,12,FALSE)),"",VLOOKUP(CONCATENATE($A210,"_",T$2),'Reference data SID'!$B:$M,12,FALSE))</f>
        <v/>
      </c>
      <c r="U210" s="16" t="str">
        <f>IF(ISERROR(VLOOKUP(CONCATENATE($A210,"_",U$2),'Reference data SID'!$B:$M,12,FALSE)),"",VLOOKUP(CONCATENATE($A210,"_",U$2),'Reference data SID'!$B:$M,12,FALSE))</f>
        <v/>
      </c>
      <c r="V210" s="16" t="str">
        <f>IF(ISERROR(VLOOKUP(CONCATENATE($A210,"_",V$2),'Reference data SID'!$B:$M,12,FALSE)),"",VLOOKUP(CONCATENATE($A210,"_",V$2),'Reference data SID'!$B:$M,12,FALSE))</f>
        <v/>
      </c>
      <c r="W210" s="16" t="str">
        <f>IF(ISERROR(VLOOKUP(CONCATENATE($A210,"_",W$2),'Reference data SID'!$B:$M,12,FALSE)),"",VLOOKUP(CONCATENATE($A210,"_",W$2),'Reference data SID'!$B:$M,12,FALSE))</f>
        <v/>
      </c>
      <c r="X210" s="16" t="str">
        <f>IF(ISERROR(VLOOKUP(CONCATENATE($A210,"_",X$2),'Reference data SID'!$B:$M,12,FALSE)),"",VLOOKUP(CONCATENATE($A210,"_",X$2),'Reference data SID'!$B:$M,12,FALSE))</f>
        <v/>
      </c>
      <c r="Y210" s="16" t="str">
        <f>IF(ISERROR(VLOOKUP(CONCATENATE($A210,"_",Y$2),'Reference data SID'!$B:$M,12,FALSE)),"",VLOOKUP(CONCATENATE($A210,"_",Y$2),'Reference data SID'!$B:$M,12,FALSE))</f>
        <v/>
      </c>
      <c r="Z210" s="16" t="str">
        <f>IF(ISERROR(VLOOKUP(CONCATENATE($A210,"_",Z$2),'Reference data SID'!$B:$M,12,FALSE)),"",VLOOKUP(CONCATENATE($A210,"_",Z$2),'Reference data SID'!$B:$M,12,FALSE))</f>
        <v/>
      </c>
      <c r="AA210" s="16" t="str">
        <f>IF(ISERROR(VLOOKUP(CONCATENATE($A210,"_",AA$2),'Reference data SID'!$B:$M,12,FALSE)),"",VLOOKUP(CONCATENATE($A210,"_",AA$2),'Reference data SID'!$B:$M,12,FALSE))</f>
        <v/>
      </c>
      <c r="AB210" s="16" t="str">
        <f>IF(ISERROR(VLOOKUP(CONCATENATE($A210,"_",AB$2),'Reference data SID'!$B:$M,12,FALSE)),"",VLOOKUP(CONCATENATE($A210,"_",AB$2),'Reference data SID'!$B:$M,12,FALSE))</f>
        <v/>
      </c>
      <c r="AC210" s="16" t="str">
        <f>IF(ISERROR(VLOOKUP(CONCATENATE($A210,"_",AC$2),'Reference data SID'!$B:$M,12,FALSE)),"",VLOOKUP(CONCATENATE($A210,"_",AC$2),'Reference data SID'!$B:$M,12,FALSE))</f>
        <v/>
      </c>
      <c r="AD210" s="16" t="str">
        <f>IF(ISERROR(VLOOKUP(CONCATENATE($A210,"_",AD$2),'Reference data SID'!$B:$M,12,FALSE)),"",VLOOKUP(CONCATENATE($A210,"_",AD$2),'Reference data SID'!$B:$M,12,FALSE))</f>
        <v/>
      </c>
      <c r="AE210" s="16" t="str">
        <f>IF(ISERROR(VLOOKUP(CONCATENATE($A210,"_",AE$2),'Reference data SID'!$B:$M,12,FALSE)),"",VLOOKUP(CONCATENATE($A210,"_",AE$2),'Reference data SID'!$B:$M,12,FALSE))</f>
        <v/>
      </c>
      <c r="AF210" s="16" t="str">
        <f>IF(ISERROR(VLOOKUP(CONCATENATE($A210,"_",AF$2),'Reference data SID'!$B:$M,12,FALSE)),"",VLOOKUP(CONCATENATE($A210,"_",AF$2),'Reference data SID'!$B:$M,12,FALSE))</f>
        <v/>
      </c>
      <c r="AG210" s="16" t="str">
        <f>IF(ISERROR(VLOOKUP(CONCATENATE($A210,"_",AG$2),'Reference data SID'!$B:$M,12,FALSE)),"",VLOOKUP(CONCATENATE($A210,"_",AG$2),'Reference data SID'!$B:$M,12,FALSE))</f>
        <v/>
      </c>
      <c r="AH210" s="16" t="str">
        <f>IF(ISERROR(VLOOKUP(CONCATENATE($A210,"_",AH$2),'Reference data SID'!$B:$M,12,FALSE)),"",VLOOKUP(CONCATENATE($A210,"_",AH$2),'Reference data SID'!$B:$M,12,FALSE))</f>
        <v/>
      </c>
      <c r="AI210" s="16" t="str">
        <f>IF(ISERROR(VLOOKUP(CONCATENATE($A210,"_",AI$2),'Reference data SID'!$B:$M,12,FALSE)),"",VLOOKUP(CONCATENATE($A210,"_",AI$2),'Reference data SID'!$B:$M,12,FALSE))</f>
        <v/>
      </c>
      <c r="AJ210" s="16" t="str">
        <f>IF(ISERROR(VLOOKUP(CONCATENATE($A210,"_",AJ$2),'Reference data SID'!$B:$M,12,FALSE)),"",VLOOKUP(CONCATENATE($A210,"_",AJ$2),'Reference data SID'!$B:$M,12,FALSE))</f>
        <v/>
      </c>
      <c r="AK210" s="16" t="str">
        <f>IF(ISERROR(VLOOKUP(CONCATENATE($A210,"_",AK$2),'Reference data SID'!$B:$M,12,FALSE)),"",VLOOKUP(CONCATENATE($A210,"_",AK$2),'Reference data SID'!$B:$M,12,FALSE))</f>
        <v/>
      </c>
      <c r="AL210" s="16" t="str">
        <f>IF(ISERROR(VLOOKUP(CONCATENATE($A210,"_",AL$2),'Reference data SID'!$B:$M,12,FALSE)),"",VLOOKUP(CONCATENATE($A210,"_",AL$2),'Reference data SID'!$B:$M,12,FALSE))</f>
        <v/>
      </c>
      <c r="AM210" s="16" t="str">
        <f>IF(ISERROR(VLOOKUP(CONCATENATE($A210,"_",AM$2),'Reference data SID'!$B:$M,12,FALSE)),"",VLOOKUP(CONCATENATE($A210,"_",AM$2),'Reference data SID'!$B:$M,12,FALSE))</f>
        <v/>
      </c>
      <c r="AN210" s="16" t="str">
        <f>IF(ISERROR(VLOOKUP(CONCATENATE($A210,"_",AN$2),'Reference data SID'!$B:$M,12,FALSE)),"",VLOOKUP(CONCATENATE($A210,"_",AN$2),'Reference data SID'!$B:$M,12,FALSE))</f>
        <v/>
      </c>
      <c r="AO210" s="16" t="str">
        <f>IF(ISERROR(VLOOKUP(CONCATENATE($A210,"_",AO$2),'Reference data SID'!$B:$M,12,FALSE)),"",VLOOKUP(CONCATENATE($A210,"_",AO$2),'Reference data SID'!$B:$M,12,FALSE))</f>
        <v/>
      </c>
      <c r="AP210" s="16" t="str">
        <f>IF(ISERROR(VLOOKUP(CONCATENATE($A210,"_",AP$2),'Reference data SID'!$B:$M,12,FALSE)),"",VLOOKUP(CONCATENATE($A210,"_",AP$2),'Reference data SID'!$B:$M,12,FALSE))</f>
        <v/>
      </c>
      <c r="AQ210" s="16" t="str">
        <f>IF(ISERROR(VLOOKUP(CONCATENATE($A210,"_",AQ$2),'Reference data SID'!$B:$M,12,FALSE)),"",VLOOKUP(CONCATENATE($A210,"_",AQ$2),'Reference data SID'!$B:$M,12,FALSE))</f>
        <v/>
      </c>
      <c r="AR210" s="16" t="str">
        <f>IF(ISERROR(VLOOKUP(CONCATENATE($A210,"_",AR$2),'Reference data SID'!$B:$M,12,FALSE)),"",VLOOKUP(CONCATENATE($A210,"_",AR$2),'Reference data SID'!$B:$M,12,FALSE))</f>
        <v/>
      </c>
      <c r="AS210" s="16" t="str">
        <f>IF(ISERROR(VLOOKUP(CONCATENATE($A210,"_",AS$2),'Reference data SID'!$B:$M,12,FALSE)),"",VLOOKUP(CONCATENATE($A210,"_",AS$2),'Reference data SID'!$B:$M,12,FALSE))</f>
        <v/>
      </c>
      <c r="AT210" s="16" t="str">
        <f>IF(ISERROR(VLOOKUP(CONCATENATE($A210,"_",AT$2),'Reference data SID'!$B:$M,12,FALSE)),"",VLOOKUP(CONCATENATE($A210,"_",AT$2),'Reference data SID'!$B:$M,12,FALSE))</f>
        <v/>
      </c>
    </row>
    <row r="211" spans="1:46" x14ac:dyDescent="0.25">
      <c r="A211">
        <v>207</v>
      </c>
      <c r="B211" s="16" t="str">
        <f>IF(ISERROR(VLOOKUP(CONCATENATE($A211,"_",B$2),'Reference data SID'!$B:$M,12,FALSE)),"",VLOOKUP(CONCATENATE($A211,"_",B$2),'Reference data SID'!$B:$M,12,FALSE))</f>
        <v/>
      </c>
      <c r="C211" s="16" t="str">
        <f>IF(ISERROR(VLOOKUP(CONCATENATE($A211,"_",C$2),'Reference data SID'!$B:$M,12,FALSE)),"",VLOOKUP(CONCATENATE($A211,"_",C$2),'Reference data SID'!$B:$M,12,FALSE))</f>
        <v/>
      </c>
      <c r="D211" s="16" t="str">
        <f>IF(ISERROR(VLOOKUP(CONCATENATE($A211,"_",D$2),'Reference data SID'!$B:$M,12,FALSE)),"",VLOOKUP(CONCATENATE($A211,"_",D$2),'Reference data SID'!$B:$M,12,FALSE))</f>
        <v/>
      </c>
      <c r="E211" s="16" t="str">
        <f>IF(ISERROR(VLOOKUP(CONCATENATE($A211,"_",E$2),'Reference data SID'!$B:$M,12,FALSE)),"",VLOOKUP(CONCATENATE($A211,"_",E$2),'Reference data SID'!$B:$M,12,FALSE))</f>
        <v/>
      </c>
      <c r="F211" s="16" t="str">
        <f>IF(ISERROR(VLOOKUP(CONCATENATE($A211,"_",F$2),'Reference data SID'!$B:$M,12,FALSE)),"",VLOOKUP(CONCATENATE($A211,"_",F$2),'Reference data SID'!$B:$M,12,FALSE))</f>
        <v/>
      </c>
      <c r="G211" s="16" t="str">
        <f>IF(ISERROR(VLOOKUP(CONCATENATE($A211,"_",G$2),'Reference data SID'!$B:$M,12,FALSE)),"",VLOOKUP(CONCATENATE($A211,"_",G$2),'Reference data SID'!$B:$M,12,FALSE))</f>
        <v/>
      </c>
      <c r="H211" s="16" t="str">
        <f>IF(ISERROR(VLOOKUP(CONCATENATE($A211,"_",H$2),'Reference data SID'!$B:$M,12,FALSE)),"",VLOOKUP(CONCATENATE($A211,"_",H$2),'Reference data SID'!$B:$M,12,FALSE))</f>
        <v/>
      </c>
      <c r="I211" s="16" t="str">
        <f>IF(ISERROR(VLOOKUP(CONCATENATE($A211,"_",I$2),'Reference data SID'!$B:$M,12,FALSE)),"",VLOOKUP(CONCATENATE($A211,"_",I$2),'Reference data SID'!$B:$M,12,FALSE))</f>
        <v/>
      </c>
      <c r="J211" s="16" t="str">
        <f>IF(ISERROR(VLOOKUP(CONCATENATE($A211,"_",J$2),'Reference data SID'!$B:$M,12,FALSE)),"",VLOOKUP(CONCATENATE($A211,"_",J$2),'Reference data SID'!$B:$M,12,FALSE))</f>
        <v/>
      </c>
      <c r="K211" s="16" t="str">
        <f>IF(ISERROR(VLOOKUP(CONCATENATE($A211,"_",K$2),'Reference data SID'!$B:$M,12,FALSE)),"",VLOOKUP(CONCATENATE($A211,"_",K$2),'Reference data SID'!$B:$M,12,FALSE))</f>
        <v/>
      </c>
      <c r="L211" s="16" t="str">
        <f>IF(ISERROR(VLOOKUP(CONCATENATE($A211,"_",L$2),'Reference data SID'!$B:$M,12,FALSE)),"",VLOOKUP(CONCATENATE($A211,"_",L$2),'Reference data SID'!$B:$M,12,FALSE))</f>
        <v/>
      </c>
      <c r="M211" s="16" t="str">
        <f>IF(ISERROR(VLOOKUP(CONCATENATE($A211,"_",M$2),'Reference data SID'!$B:$M,12,FALSE)),"",VLOOKUP(CONCATENATE($A211,"_",M$2),'Reference data SID'!$B:$M,12,FALSE))</f>
        <v/>
      </c>
      <c r="N211" s="16" t="str">
        <f>IF(ISERROR(VLOOKUP(CONCATENATE($A211,"_",N$2),'Reference data SID'!$B:$M,12,FALSE)),"",VLOOKUP(CONCATENATE($A211,"_",N$2),'Reference data SID'!$B:$M,12,FALSE))</f>
        <v/>
      </c>
      <c r="O211" s="16" t="str">
        <f>IF(ISERROR(VLOOKUP(CONCATENATE($A211,"_",O$2),'Reference data SID'!$B:$M,12,FALSE)),"",VLOOKUP(CONCATENATE($A211,"_",O$2),'Reference data SID'!$B:$M,12,FALSE))</f>
        <v/>
      </c>
      <c r="P211" s="16" t="str">
        <f>IF(ISERROR(VLOOKUP(CONCATENATE($A211,"_",P$2),'Reference data SID'!$B:$M,12,FALSE)),"",VLOOKUP(CONCATENATE($A211,"_",P$2),'Reference data SID'!$B:$M,12,FALSE))</f>
        <v/>
      </c>
      <c r="Q211" s="16" t="str">
        <f>IF(ISERROR(VLOOKUP(CONCATENATE($A211,"_",Q$2),'Reference data SID'!$B:$M,12,FALSE)),"",VLOOKUP(CONCATENATE($A211,"_",Q$2),'Reference data SID'!$B:$M,12,FALSE))</f>
        <v/>
      </c>
      <c r="R211" s="16" t="str">
        <f>IF(ISERROR(VLOOKUP(CONCATENATE($A211,"_",R$2),'Reference data SID'!$B:$M,12,FALSE)),"",VLOOKUP(CONCATENATE($A211,"_",R$2),'Reference data SID'!$B:$M,12,FALSE))</f>
        <v/>
      </c>
      <c r="S211" s="16" t="str">
        <f>IF(ISERROR(VLOOKUP(CONCATENATE($A211,"_",S$2),'Reference data SID'!$B:$M,12,FALSE)),"",VLOOKUP(CONCATENATE($A211,"_",S$2),'Reference data SID'!$B:$M,12,FALSE))</f>
        <v/>
      </c>
      <c r="T211" s="16" t="str">
        <f>IF(ISERROR(VLOOKUP(CONCATENATE($A211,"_",T$2),'Reference data SID'!$B:$M,12,FALSE)),"",VLOOKUP(CONCATENATE($A211,"_",T$2),'Reference data SID'!$B:$M,12,FALSE))</f>
        <v/>
      </c>
      <c r="U211" s="16" t="str">
        <f>IF(ISERROR(VLOOKUP(CONCATENATE($A211,"_",U$2),'Reference data SID'!$B:$M,12,FALSE)),"",VLOOKUP(CONCATENATE($A211,"_",U$2),'Reference data SID'!$B:$M,12,FALSE))</f>
        <v/>
      </c>
      <c r="V211" s="16" t="str">
        <f>IF(ISERROR(VLOOKUP(CONCATENATE($A211,"_",V$2),'Reference data SID'!$B:$M,12,FALSE)),"",VLOOKUP(CONCATENATE($A211,"_",V$2),'Reference data SID'!$B:$M,12,FALSE))</f>
        <v/>
      </c>
      <c r="W211" s="16" t="str">
        <f>IF(ISERROR(VLOOKUP(CONCATENATE($A211,"_",W$2),'Reference data SID'!$B:$M,12,FALSE)),"",VLOOKUP(CONCATENATE($A211,"_",W$2),'Reference data SID'!$B:$M,12,FALSE))</f>
        <v/>
      </c>
      <c r="X211" s="16" t="str">
        <f>IF(ISERROR(VLOOKUP(CONCATENATE($A211,"_",X$2),'Reference data SID'!$B:$M,12,FALSE)),"",VLOOKUP(CONCATENATE($A211,"_",X$2),'Reference data SID'!$B:$M,12,FALSE))</f>
        <v/>
      </c>
      <c r="Y211" s="16" t="str">
        <f>IF(ISERROR(VLOOKUP(CONCATENATE($A211,"_",Y$2),'Reference data SID'!$B:$M,12,FALSE)),"",VLOOKUP(CONCATENATE($A211,"_",Y$2),'Reference data SID'!$B:$M,12,FALSE))</f>
        <v/>
      </c>
      <c r="Z211" s="16" t="str">
        <f>IF(ISERROR(VLOOKUP(CONCATENATE($A211,"_",Z$2),'Reference data SID'!$B:$M,12,FALSE)),"",VLOOKUP(CONCATENATE($A211,"_",Z$2),'Reference data SID'!$B:$M,12,FALSE))</f>
        <v/>
      </c>
      <c r="AA211" s="16" t="str">
        <f>IF(ISERROR(VLOOKUP(CONCATENATE($A211,"_",AA$2),'Reference data SID'!$B:$M,12,FALSE)),"",VLOOKUP(CONCATENATE($A211,"_",AA$2),'Reference data SID'!$B:$M,12,FALSE))</f>
        <v/>
      </c>
      <c r="AB211" s="16" t="str">
        <f>IF(ISERROR(VLOOKUP(CONCATENATE($A211,"_",AB$2),'Reference data SID'!$B:$M,12,FALSE)),"",VLOOKUP(CONCATENATE($A211,"_",AB$2),'Reference data SID'!$B:$M,12,FALSE))</f>
        <v/>
      </c>
      <c r="AC211" s="16" t="str">
        <f>IF(ISERROR(VLOOKUP(CONCATENATE($A211,"_",AC$2),'Reference data SID'!$B:$M,12,FALSE)),"",VLOOKUP(CONCATENATE($A211,"_",AC$2),'Reference data SID'!$B:$M,12,FALSE))</f>
        <v/>
      </c>
      <c r="AD211" s="16" t="str">
        <f>IF(ISERROR(VLOOKUP(CONCATENATE($A211,"_",AD$2),'Reference data SID'!$B:$M,12,FALSE)),"",VLOOKUP(CONCATENATE($A211,"_",AD$2),'Reference data SID'!$B:$M,12,FALSE))</f>
        <v/>
      </c>
      <c r="AE211" s="16" t="str">
        <f>IF(ISERROR(VLOOKUP(CONCATENATE($A211,"_",AE$2),'Reference data SID'!$B:$M,12,FALSE)),"",VLOOKUP(CONCATENATE($A211,"_",AE$2),'Reference data SID'!$B:$M,12,FALSE))</f>
        <v/>
      </c>
      <c r="AF211" s="16" t="str">
        <f>IF(ISERROR(VLOOKUP(CONCATENATE($A211,"_",AF$2),'Reference data SID'!$B:$M,12,FALSE)),"",VLOOKUP(CONCATENATE($A211,"_",AF$2),'Reference data SID'!$B:$M,12,FALSE))</f>
        <v/>
      </c>
      <c r="AG211" s="16" t="str">
        <f>IF(ISERROR(VLOOKUP(CONCATENATE($A211,"_",AG$2),'Reference data SID'!$B:$M,12,FALSE)),"",VLOOKUP(CONCATENATE($A211,"_",AG$2),'Reference data SID'!$B:$M,12,FALSE))</f>
        <v/>
      </c>
      <c r="AH211" s="16" t="str">
        <f>IF(ISERROR(VLOOKUP(CONCATENATE($A211,"_",AH$2),'Reference data SID'!$B:$M,12,FALSE)),"",VLOOKUP(CONCATENATE($A211,"_",AH$2),'Reference data SID'!$B:$M,12,FALSE))</f>
        <v/>
      </c>
      <c r="AI211" s="16" t="str">
        <f>IF(ISERROR(VLOOKUP(CONCATENATE($A211,"_",AI$2),'Reference data SID'!$B:$M,12,FALSE)),"",VLOOKUP(CONCATENATE($A211,"_",AI$2),'Reference data SID'!$B:$M,12,FALSE))</f>
        <v/>
      </c>
      <c r="AJ211" s="16" t="str">
        <f>IF(ISERROR(VLOOKUP(CONCATENATE($A211,"_",AJ$2),'Reference data SID'!$B:$M,12,FALSE)),"",VLOOKUP(CONCATENATE($A211,"_",AJ$2),'Reference data SID'!$B:$M,12,FALSE))</f>
        <v/>
      </c>
      <c r="AK211" s="16" t="str">
        <f>IF(ISERROR(VLOOKUP(CONCATENATE($A211,"_",AK$2),'Reference data SID'!$B:$M,12,FALSE)),"",VLOOKUP(CONCATENATE($A211,"_",AK$2),'Reference data SID'!$B:$M,12,FALSE))</f>
        <v/>
      </c>
      <c r="AL211" s="16" t="str">
        <f>IF(ISERROR(VLOOKUP(CONCATENATE($A211,"_",AL$2),'Reference data SID'!$B:$M,12,FALSE)),"",VLOOKUP(CONCATENATE($A211,"_",AL$2),'Reference data SID'!$B:$M,12,FALSE))</f>
        <v/>
      </c>
      <c r="AM211" s="16" t="str">
        <f>IF(ISERROR(VLOOKUP(CONCATENATE($A211,"_",AM$2),'Reference data SID'!$B:$M,12,FALSE)),"",VLOOKUP(CONCATENATE($A211,"_",AM$2),'Reference data SID'!$B:$M,12,FALSE))</f>
        <v/>
      </c>
      <c r="AN211" s="16" t="str">
        <f>IF(ISERROR(VLOOKUP(CONCATENATE($A211,"_",AN$2),'Reference data SID'!$B:$M,12,FALSE)),"",VLOOKUP(CONCATENATE($A211,"_",AN$2),'Reference data SID'!$B:$M,12,FALSE))</f>
        <v/>
      </c>
      <c r="AO211" s="16" t="str">
        <f>IF(ISERROR(VLOOKUP(CONCATENATE($A211,"_",AO$2),'Reference data SID'!$B:$M,12,FALSE)),"",VLOOKUP(CONCATENATE($A211,"_",AO$2),'Reference data SID'!$B:$M,12,FALSE))</f>
        <v/>
      </c>
      <c r="AP211" s="16" t="str">
        <f>IF(ISERROR(VLOOKUP(CONCATENATE($A211,"_",AP$2),'Reference data SID'!$B:$M,12,FALSE)),"",VLOOKUP(CONCATENATE($A211,"_",AP$2),'Reference data SID'!$B:$M,12,FALSE))</f>
        <v/>
      </c>
      <c r="AQ211" s="16" t="str">
        <f>IF(ISERROR(VLOOKUP(CONCATENATE($A211,"_",AQ$2),'Reference data SID'!$B:$M,12,FALSE)),"",VLOOKUP(CONCATENATE($A211,"_",AQ$2),'Reference data SID'!$B:$M,12,FALSE))</f>
        <v/>
      </c>
      <c r="AR211" s="16" t="str">
        <f>IF(ISERROR(VLOOKUP(CONCATENATE($A211,"_",AR$2),'Reference data SID'!$B:$M,12,FALSE)),"",VLOOKUP(CONCATENATE($A211,"_",AR$2),'Reference data SID'!$B:$M,12,FALSE))</f>
        <v/>
      </c>
      <c r="AS211" s="16" t="str">
        <f>IF(ISERROR(VLOOKUP(CONCATENATE($A211,"_",AS$2),'Reference data SID'!$B:$M,12,FALSE)),"",VLOOKUP(CONCATENATE($A211,"_",AS$2),'Reference data SID'!$B:$M,12,FALSE))</f>
        <v/>
      </c>
      <c r="AT211" s="16" t="str">
        <f>IF(ISERROR(VLOOKUP(CONCATENATE($A211,"_",AT$2),'Reference data SID'!$B:$M,12,FALSE)),"",VLOOKUP(CONCATENATE($A211,"_",AT$2),'Reference data SID'!$B:$M,12,FALSE))</f>
        <v/>
      </c>
    </row>
    <row r="212" spans="1:46" x14ac:dyDescent="0.25">
      <c r="A212">
        <v>208</v>
      </c>
      <c r="B212" s="16" t="str">
        <f>IF(ISERROR(VLOOKUP(CONCATENATE($A212,"_",B$2),'Reference data SID'!$B:$M,12,FALSE)),"",VLOOKUP(CONCATENATE($A212,"_",B$2),'Reference data SID'!$B:$M,12,FALSE))</f>
        <v/>
      </c>
      <c r="C212" s="16" t="str">
        <f>IF(ISERROR(VLOOKUP(CONCATENATE($A212,"_",C$2),'Reference data SID'!$B:$M,12,FALSE)),"",VLOOKUP(CONCATENATE($A212,"_",C$2),'Reference data SID'!$B:$M,12,FALSE))</f>
        <v/>
      </c>
      <c r="D212" s="16" t="str">
        <f>IF(ISERROR(VLOOKUP(CONCATENATE($A212,"_",D$2),'Reference data SID'!$B:$M,12,FALSE)),"",VLOOKUP(CONCATENATE($A212,"_",D$2),'Reference data SID'!$B:$M,12,FALSE))</f>
        <v/>
      </c>
      <c r="E212" s="16" t="str">
        <f>IF(ISERROR(VLOOKUP(CONCATENATE($A212,"_",E$2),'Reference data SID'!$B:$M,12,FALSE)),"",VLOOKUP(CONCATENATE($A212,"_",E$2),'Reference data SID'!$B:$M,12,FALSE))</f>
        <v/>
      </c>
      <c r="F212" s="16" t="str">
        <f>IF(ISERROR(VLOOKUP(CONCATENATE($A212,"_",F$2),'Reference data SID'!$B:$M,12,FALSE)),"",VLOOKUP(CONCATENATE($A212,"_",F$2),'Reference data SID'!$B:$M,12,FALSE))</f>
        <v/>
      </c>
      <c r="G212" s="16" t="str">
        <f>IF(ISERROR(VLOOKUP(CONCATENATE($A212,"_",G$2),'Reference data SID'!$B:$M,12,FALSE)),"",VLOOKUP(CONCATENATE($A212,"_",G$2),'Reference data SID'!$B:$M,12,FALSE))</f>
        <v/>
      </c>
      <c r="H212" s="16" t="str">
        <f>IF(ISERROR(VLOOKUP(CONCATENATE($A212,"_",H$2),'Reference data SID'!$B:$M,12,FALSE)),"",VLOOKUP(CONCATENATE($A212,"_",H$2),'Reference data SID'!$B:$M,12,FALSE))</f>
        <v/>
      </c>
      <c r="I212" s="16" t="str">
        <f>IF(ISERROR(VLOOKUP(CONCATENATE($A212,"_",I$2),'Reference data SID'!$B:$M,12,FALSE)),"",VLOOKUP(CONCATENATE($A212,"_",I$2),'Reference data SID'!$B:$M,12,FALSE))</f>
        <v/>
      </c>
      <c r="J212" s="16" t="str">
        <f>IF(ISERROR(VLOOKUP(CONCATENATE($A212,"_",J$2),'Reference data SID'!$B:$M,12,FALSE)),"",VLOOKUP(CONCATENATE($A212,"_",J$2),'Reference data SID'!$B:$M,12,FALSE))</f>
        <v/>
      </c>
      <c r="K212" s="16" t="str">
        <f>IF(ISERROR(VLOOKUP(CONCATENATE($A212,"_",K$2),'Reference data SID'!$B:$M,12,FALSE)),"",VLOOKUP(CONCATENATE($A212,"_",K$2),'Reference data SID'!$B:$M,12,FALSE))</f>
        <v/>
      </c>
      <c r="L212" s="16" t="str">
        <f>IF(ISERROR(VLOOKUP(CONCATENATE($A212,"_",L$2),'Reference data SID'!$B:$M,12,FALSE)),"",VLOOKUP(CONCATENATE($A212,"_",L$2),'Reference data SID'!$B:$M,12,FALSE))</f>
        <v/>
      </c>
      <c r="M212" s="16" t="str">
        <f>IF(ISERROR(VLOOKUP(CONCATENATE($A212,"_",M$2),'Reference data SID'!$B:$M,12,FALSE)),"",VLOOKUP(CONCATENATE($A212,"_",M$2),'Reference data SID'!$B:$M,12,FALSE))</f>
        <v/>
      </c>
      <c r="N212" s="16" t="str">
        <f>IF(ISERROR(VLOOKUP(CONCATENATE($A212,"_",N$2),'Reference data SID'!$B:$M,12,FALSE)),"",VLOOKUP(CONCATENATE($A212,"_",N$2),'Reference data SID'!$B:$M,12,FALSE))</f>
        <v/>
      </c>
      <c r="O212" s="16" t="str">
        <f>IF(ISERROR(VLOOKUP(CONCATENATE($A212,"_",O$2),'Reference data SID'!$B:$M,12,FALSE)),"",VLOOKUP(CONCATENATE($A212,"_",O$2),'Reference data SID'!$B:$M,12,FALSE))</f>
        <v/>
      </c>
      <c r="P212" s="16" t="str">
        <f>IF(ISERROR(VLOOKUP(CONCATENATE($A212,"_",P$2),'Reference data SID'!$B:$M,12,FALSE)),"",VLOOKUP(CONCATENATE($A212,"_",P$2),'Reference data SID'!$B:$M,12,FALSE))</f>
        <v/>
      </c>
      <c r="Q212" s="16" t="str">
        <f>IF(ISERROR(VLOOKUP(CONCATENATE($A212,"_",Q$2),'Reference data SID'!$B:$M,12,FALSE)),"",VLOOKUP(CONCATENATE($A212,"_",Q$2),'Reference data SID'!$B:$M,12,FALSE))</f>
        <v/>
      </c>
      <c r="R212" s="16" t="str">
        <f>IF(ISERROR(VLOOKUP(CONCATENATE($A212,"_",R$2),'Reference data SID'!$B:$M,12,FALSE)),"",VLOOKUP(CONCATENATE($A212,"_",R$2),'Reference data SID'!$B:$M,12,FALSE))</f>
        <v/>
      </c>
      <c r="S212" s="16" t="str">
        <f>IF(ISERROR(VLOOKUP(CONCATENATE($A212,"_",S$2),'Reference data SID'!$B:$M,12,FALSE)),"",VLOOKUP(CONCATENATE($A212,"_",S$2),'Reference data SID'!$B:$M,12,FALSE))</f>
        <v/>
      </c>
      <c r="T212" s="16" t="str">
        <f>IF(ISERROR(VLOOKUP(CONCATENATE($A212,"_",T$2),'Reference data SID'!$B:$M,12,FALSE)),"",VLOOKUP(CONCATENATE($A212,"_",T$2),'Reference data SID'!$B:$M,12,FALSE))</f>
        <v/>
      </c>
      <c r="U212" s="16" t="str">
        <f>IF(ISERROR(VLOOKUP(CONCATENATE($A212,"_",U$2),'Reference data SID'!$B:$M,12,FALSE)),"",VLOOKUP(CONCATENATE($A212,"_",U$2),'Reference data SID'!$B:$M,12,FALSE))</f>
        <v/>
      </c>
      <c r="V212" s="16" t="str">
        <f>IF(ISERROR(VLOOKUP(CONCATENATE($A212,"_",V$2),'Reference data SID'!$B:$M,12,FALSE)),"",VLOOKUP(CONCATENATE($A212,"_",V$2),'Reference data SID'!$B:$M,12,FALSE))</f>
        <v/>
      </c>
      <c r="W212" s="16" t="str">
        <f>IF(ISERROR(VLOOKUP(CONCATENATE($A212,"_",W$2),'Reference data SID'!$B:$M,12,FALSE)),"",VLOOKUP(CONCATENATE($A212,"_",W$2),'Reference data SID'!$B:$M,12,FALSE))</f>
        <v/>
      </c>
      <c r="X212" s="16" t="str">
        <f>IF(ISERROR(VLOOKUP(CONCATENATE($A212,"_",X$2),'Reference data SID'!$B:$M,12,FALSE)),"",VLOOKUP(CONCATENATE($A212,"_",X$2),'Reference data SID'!$B:$M,12,FALSE))</f>
        <v/>
      </c>
      <c r="Y212" s="16" t="str">
        <f>IF(ISERROR(VLOOKUP(CONCATENATE($A212,"_",Y$2),'Reference data SID'!$B:$M,12,FALSE)),"",VLOOKUP(CONCATENATE($A212,"_",Y$2),'Reference data SID'!$B:$M,12,FALSE))</f>
        <v/>
      </c>
      <c r="Z212" s="16" t="str">
        <f>IF(ISERROR(VLOOKUP(CONCATENATE($A212,"_",Z$2),'Reference data SID'!$B:$M,12,FALSE)),"",VLOOKUP(CONCATENATE($A212,"_",Z$2),'Reference data SID'!$B:$M,12,FALSE))</f>
        <v/>
      </c>
      <c r="AA212" s="16" t="str">
        <f>IF(ISERROR(VLOOKUP(CONCATENATE($A212,"_",AA$2),'Reference data SID'!$B:$M,12,FALSE)),"",VLOOKUP(CONCATENATE($A212,"_",AA$2),'Reference data SID'!$B:$M,12,FALSE))</f>
        <v/>
      </c>
      <c r="AB212" s="16" t="str">
        <f>IF(ISERROR(VLOOKUP(CONCATENATE($A212,"_",AB$2),'Reference data SID'!$B:$M,12,FALSE)),"",VLOOKUP(CONCATENATE($A212,"_",AB$2),'Reference data SID'!$B:$M,12,FALSE))</f>
        <v/>
      </c>
      <c r="AC212" s="16" t="str">
        <f>IF(ISERROR(VLOOKUP(CONCATENATE($A212,"_",AC$2),'Reference data SID'!$B:$M,12,FALSE)),"",VLOOKUP(CONCATENATE($A212,"_",AC$2),'Reference data SID'!$B:$M,12,FALSE))</f>
        <v/>
      </c>
      <c r="AD212" s="16" t="str">
        <f>IF(ISERROR(VLOOKUP(CONCATENATE($A212,"_",AD$2),'Reference data SID'!$B:$M,12,FALSE)),"",VLOOKUP(CONCATENATE($A212,"_",AD$2),'Reference data SID'!$B:$M,12,FALSE))</f>
        <v/>
      </c>
      <c r="AE212" s="16" t="str">
        <f>IF(ISERROR(VLOOKUP(CONCATENATE($A212,"_",AE$2),'Reference data SID'!$B:$M,12,FALSE)),"",VLOOKUP(CONCATENATE($A212,"_",AE$2),'Reference data SID'!$B:$M,12,FALSE))</f>
        <v/>
      </c>
      <c r="AF212" s="16" t="str">
        <f>IF(ISERROR(VLOOKUP(CONCATENATE($A212,"_",AF$2),'Reference data SID'!$B:$M,12,FALSE)),"",VLOOKUP(CONCATENATE($A212,"_",AF$2),'Reference data SID'!$B:$M,12,FALSE))</f>
        <v/>
      </c>
      <c r="AG212" s="16" t="str">
        <f>IF(ISERROR(VLOOKUP(CONCATENATE($A212,"_",AG$2),'Reference data SID'!$B:$M,12,FALSE)),"",VLOOKUP(CONCATENATE($A212,"_",AG$2),'Reference data SID'!$B:$M,12,FALSE))</f>
        <v/>
      </c>
      <c r="AH212" s="16" t="str">
        <f>IF(ISERROR(VLOOKUP(CONCATENATE($A212,"_",AH$2),'Reference data SID'!$B:$M,12,FALSE)),"",VLOOKUP(CONCATENATE($A212,"_",AH$2),'Reference data SID'!$B:$M,12,FALSE))</f>
        <v/>
      </c>
      <c r="AI212" s="16" t="str">
        <f>IF(ISERROR(VLOOKUP(CONCATENATE($A212,"_",AI$2),'Reference data SID'!$B:$M,12,FALSE)),"",VLOOKUP(CONCATENATE($A212,"_",AI$2),'Reference data SID'!$B:$M,12,FALSE))</f>
        <v/>
      </c>
      <c r="AJ212" s="16" t="str">
        <f>IF(ISERROR(VLOOKUP(CONCATENATE($A212,"_",AJ$2),'Reference data SID'!$B:$M,12,FALSE)),"",VLOOKUP(CONCATENATE($A212,"_",AJ$2),'Reference data SID'!$B:$M,12,FALSE))</f>
        <v/>
      </c>
      <c r="AK212" s="16" t="str">
        <f>IF(ISERROR(VLOOKUP(CONCATENATE($A212,"_",AK$2),'Reference data SID'!$B:$M,12,FALSE)),"",VLOOKUP(CONCATENATE($A212,"_",AK$2),'Reference data SID'!$B:$M,12,FALSE))</f>
        <v/>
      </c>
      <c r="AL212" s="16" t="str">
        <f>IF(ISERROR(VLOOKUP(CONCATENATE($A212,"_",AL$2),'Reference data SID'!$B:$M,12,FALSE)),"",VLOOKUP(CONCATENATE($A212,"_",AL$2),'Reference data SID'!$B:$M,12,FALSE))</f>
        <v/>
      </c>
      <c r="AM212" s="16" t="str">
        <f>IF(ISERROR(VLOOKUP(CONCATENATE($A212,"_",AM$2),'Reference data SID'!$B:$M,12,FALSE)),"",VLOOKUP(CONCATENATE($A212,"_",AM$2),'Reference data SID'!$B:$M,12,FALSE))</f>
        <v/>
      </c>
      <c r="AN212" s="16" t="str">
        <f>IF(ISERROR(VLOOKUP(CONCATENATE($A212,"_",AN$2),'Reference data SID'!$B:$M,12,FALSE)),"",VLOOKUP(CONCATENATE($A212,"_",AN$2),'Reference data SID'!$B:$M,12,FALSE))</f>
        <v/>
      </c>
      <c r="AO212" s="16" t="str">
        <f>IF(ISERROR(VLOOKUP(CONCATENATE($A212,"_",AO$2),'Reference data SID'!$B:$M,12,FALSE)),"",VLOOKUP(CONCATENATE($A212,"_",AO$2),'Reference data SID'!$B:$M,12,FALSE))</f>
        <v/>
      </c>
      <c r="AP212" s="16" t="str">
        <f>IF(ISERROR(VLOOKUP(CONCATENATE($A212,"_",AP$2),'Reference data SID'!$B:$M,12,FALSE)),"",VLOOKUP(CONCATENATE($A212,"_",AP$2),'Reference data SID'!$B:$M,12,FALSE))</f>
        <v/>
      </c>
      <c r="AQ212" s="16" t="str">
        <f>IF(ISERROR(VLOOKUP(CONCATENATE($A212,"_",AQ$2),'Reference data SID'!$B:$M,12,FALSE)),"",VLOOKUP(CONCATENATE($A212,"_",AQ$2),'Reference data SID'!$B:$M,12,FALSE))</f>
        <v/>
      </c>
      <c r="AR212" s="16" t="str">
        <f>IF(ISERROR(VLOOKUP(CONCATENATE($A212,"_",AR$2),'Reference data SID'!$B:$M,12,FALSE)),"",VLOOKUP(CONCATENATE($A212,"_",AR$2),'Reference data SID'!$B:$M,12,FALSE))</f>
        <v/>
      </c>
      <c r="AS212" s="16" t="str">
        <f>IF(ISERROR(VLOOKUP(CONCATENATE($A212,"_",AS$2),'Reference data SID'!$B:$M,12,FALSE)),"",VLOOKUP(CONCATENATE($A212,"_",AS$2),'Reference data SID'!$B:$M,12,FALSE))</f>
        <v/>
      </c>
      <c r="AT212" s="16" t="str">
        <f>IF(ISERROR(VLOOKUP(CONCATENATE($A212,"_",AT$2),'Reference data SID'!$B:$M,12,FALSE)),"",VLOOKUP(CONCATENATE($A212,"_",AT$2),'Reference data SID'!$B:$M,12,FALSE))</f>
        <v/>
      </c>
    </row>
    <row r="213" spans="1:46" x14ac:dyDescent="0.25">
      <c r="A213">
        <v>209</v>
      </c>
      <c r="B213" s="16" t="str">
        <f>IF(ISERROR(VLOOKUP(CONCATENATE($A213,"_",B$2),'Reference data SID'!$B:$M,12,FALSE)),"",VLOOKUP(CONCATENATE($A213,"_",B$2),'Reference data SID'!$B:$M,12,FALSE))</f>
        <v/>
      </c>
      <c r="C213" s="16" t="str">
        <f>IF(ISERROR(VLOOKUP(CONCATENATE($A213,"_",C$2),'Reference data SID'!$B:$M,12,FALSE)),"",VLOOKUP(CONCATENATE($A213,"_",C$2),'Reference data SID'!$B:$M,12,FALSE))</f>
        <v/>
      </c>
      <c r="D213" s="16" t="str">
        <f>IF(ISERROR(VLOOKUP(CONCATENATE($A213,"_",D$2),'Reference data SID'!$B:$M,12,FALSE)),"",VLOOKUP(CONCATENATE($A213,"_",D$2),'Reference data SID'!$B:$M,12,FALSE))</f>
        <v/>
      </c>
      <c r="E213" s="16" t="str">
        <f>IF(ISERROR(VLOOKUP(CONCATENATE($A213,"_",E$2),'Reference data SID'!$B:$M,12,FALSE)),"",VLOOKUP(CONCATENATE($A213,"_",E$2),'Reference data SID'!$B:$M,12,FALSE))</f>
        <v/>
      </c>
      <c r="F213" s="16" t="str">
        <f>IF(ISERROR(VLOOKUP(CONCATENATE($A213,"_",F$2),'Reference data SID'!$B:$M,12,FALSE)),"",VLOOKUP(CONCATENATE($A213,"_",F$2),'Reference data SID'!$B:$M,12,FALSE))</f>
        <v/>
      </c>
      <c r="G213" s="16" t="str">
        <f>IF(ISERROR(VLOOKUP(CONCATENATE($A213,"_",G$2),'Reference data SID'!$B:$M,12,FALSE)),"",VLOOKUP(CONCATENATE($A213,"_",G$2),'Reference data SID'!$B:$M,12,FALSE))</f>
        <v/>
      </c>
      <c r="H213" s="16" t="str">
        <f>IF(ISERROR(VLOOKUP(CONCATENATE($A213,"_",H$2),'Reference data SID'!$B:$M,12,FALSE)),"",VLOOKUP(CONCATENATE($A213,"_",H$2),'Reference data SID'!$B:$M,12,FALSE))</f>
        <v/>
      </c>
      <c r="I213" s="16" t="str">
        <f>IF(ISERROR(VLOOKUP(CONCATENATE($A213,"_",I$2),'Reference data SID'!$B:$M,12,FALSE)),"",VLOOKUP(CONCATENATE($A213,"_",I$2),'Reference data SID'!$B:$M,12,FALSE))</f>
        <v/>
      </c>
      <c r="J213" s="16" t="str">
        <f>IF(ISERROR(VLOOKUP(CONCATENATE($A213,"_",J$2),'Reference data SID'!$B:$M,12,FALSE)),"",VLOOKUP(CONCATENATE($A213,"_",J$2),'Reference data SID'!$B:$M,12,FALSE))</f>
        <v/>
      </c>
      <c r="K213" s="16" t="str">
        <f>IF(ISERROR(VLOOKUP(CONCATENATE($A213,"_",K$2),'Reference data SID'!$B:$M,12,FALSE)),"",VLOOKUP(CONCATENATE($A213,"_",K$2),'Reference data SID'!$B:$M,12,FALSE))</f>
        <v/>
      </c>
      <c r="L213" s="16" t="str">
        <f>IF(ISERROR(VLOOKUP(CONCATENATE($A213,"_",L$2),'Reference data SID'!$B:$M,12,FALSE)),"",VLOOKUP(CONCATENATE($A213,"_",L$2),'Reference data SID'!$B:$M,12,FALSE))</f>
        <v/>
      </c>
      <c r="M213" s="16" t="str">
        <f>IF(ISERROR(VLOOKUP(CONCATENATE($A213,"_",M$2),'Reference data SID'!$B:$M,12,FALSE)),"",VLOOKUP(CONCATENATE($A213,"_",M$2),'Reference data SID'!$B:$M,12,FALSE))</f>
        <v/>
      </c>
      <c r="N213" s="16" t="str">
        <f>IF(ISERROR(VLOOKUP(CONCATENATE($A213,"_",N$2),'Reference data SID'!$B:$M,12,FALSE)),"",VLOOKUP(CONCATENATE($A213,"_",N$2),'Reference data SID'!$B:$M,12,FALSE))</f>
        <v/>
      </c>
      <c r="O213" s="16" t="str">
        <f>IF(ISERROR(VLOOKUP(CONCATENATE($A213,"_",O$2),'Reference data SID'!$B:$M,12,FALSE)),"",VLOOKUP(CONCATENATE($A213,"_",O$2),'Reference data SID'!$B:$M,12,FALSE))</f>
        <v/>
      </c>
      <c r="P213" s="16" t="str">
        <f>IF(ISERROR(VLOOKUP(CONCATENATE($A213,"_",P$2),'Reference data SID'!$B:$M,12,FALSE)),"",VLOOKUP(CONCATENATE($A213,"_",P$2),'Reference data SID'!$B:$M,12,FALSE))</f>
        <v/>
      </c>
      <c r="Q213" s="16" t="str">
        <f>IF(ISERROR(VLOOKUP(CONCATENATE($A213,"_",Q$2),'Reference data SID'!$B:$M,12,FALSE)),"",VLOOKUP(CONCATENATE($A213,"_",Q$2),'Reference data SID'!$B:$M,12,FALSE))</f>
        <v/>
      </c>
      <c r="R213" s="16" t="str">
        <f>IF(ISERROR(VLOOKUP(CONCATENATE($A213,"_",R$2),'Reference data SID'!$B:$M,12,FALSE)),"",VLOOKUP(CONCATENATE($A213,"_",R$2),'Reference data SID'!$B:$M,12,FALSE))</f>
        <v/>
      </c>
      <c r="S213" s="16" t="str">
        <f>IF(ISERROR(VLOOKUP(CONCATENATE($A213,"_",S$2),'Reference data SID'!$B:$M,12,FALSE)),"",VLOOKUP(CONCATENATE($A213,"_",S$2),'Reference data SID'!$B:$M,12,FALSE))</f>
        <v/>
      </c>
      <c r="T213" s="16" t="str">
        <f>IF(ISERROR(VLOOKUP(CONCATENATE($A213,"_",T$2),'Reference data SID'!$B:$M,12,FALSE)),"",VLOOKUP(CONCATENATE($A213,"_",T$2),'Reference data SID'!$B:$M,12,FALSE))</f>
        <v/>
      </c>
      <c r="U213" s="16" t="str">
        <f>IF(ISERROR(VLOOKUP(CONCATENATE($A213,"_",U$2),'Reference data SID'!$B:$M,12,FALSE)),"",VLOOKUP(CONCATENATE($A213,"_",U$2),'Reference data SID'!$B:$M,12,FALSE))</f>
        <v/>
      </c>
      <c r="V213" s="16" t="str">
        <f>IF(ISERROR(VLOOKUP(CONCATENATE($A213,"_",V$2),'Reference data SID'!$B:$M,12,FALSE)),"",VLOOKUP(CONCATENATE($A213,"_",V$2),'Reference data SID'!$B:$M,12,FALSE))</f>
        <v/>
      </c>
      <c r="W213" s="16" t="str">
        <f>IF(ISERROR(VLOOKUP(CONCATENATE($A213,"_",W$2),'Reference data SID'!$B:$M,12,FALSE)),"",VLOOKUP(CONCATENATE($A213,"_",W$2),'Reference data SID'!$B:$M,12,FALSE))</f>
        <v/>
      </c>
      <c r="X213" s="16" t="str">
        <f>IF(ISERROR(VLOOKUP(CONCATENATE($A213,"_",X$2),'Reference data SID'!$B:$M,12,FALSE)),"",VLOOKUP(CONCATENATE($A213,"_",X$2),'Reference data SID'!$B:$M,12,FALSE))</f>
        <v/>
      </c>
      <c r="Y213" s="16" t="str">
        <f>IF(ISERROR(VLOOKUP(CONCATENATE($A213,"_",Y$2),'Reference data SID'!$B:$M,12,FALSE)),"",VLOOKUP(CONCATENATE($A213,"_",Y$2),'Reference data SID'!$B:$M,12,FALSE))</f>
        <v/>
      </c>
      <c r="Z213" s="16" t="str">
        <f>IF(ISERROR(VLOOKUP(CONCATENATE($A213,"_",Z$2),'Reference data SID'!$B:$M,12,FALSE)),"",VLOOKUP(CONCATENATE($A213,"_",Z$2),'Reference data SID'!$B:$M,12,FALSE))</f>
        <v/>
      </c>
      <c r="AA213" s="16" t="str">
        <f>IF(ISERROR(VLOOKUP(CONCATENATE($A213,"_",AA$2),'Reference data SID'!$B:$M,12,FALSE)),"",VLOOKUP(CONCATENATE($A213,"_",AA$2),'Reference data SID'!$B:$M,12,FALSE))</f>
        <v/>
      </c>
      <c r="AB213" s="16" t="str">
        <f>IF(ISERROR(VLOOKUP(CONCATENATE($A213,"_",AB$2),'Reference data SID'!$B:$M,12,FALSE)),"",VLOOKUP(CONCATENATE($A213,"_",AB$2),'Reference data SID'!$B:$M,12,FALSE))</f>
        <v/>
      </c>
      <c r="AC213" s="16" t="str">
        <f>IF(ISERROR(VLOOKUP(CONCATENATE($A213,"_",AC$2),'Reference data SID'!$B:$M,12,FALSE)),"",VLOOKUP(CONCATENATE($A213,"_",AC$2),'Reference data SID'!$B:$M,12,FALSE))</f>
        <v/>
      </c>
      <c r="AD213" s="16" t="str">
        <f>IF(ISERROR(VLOOKUP(CONCATENATE($A213,"_",AD$2),'Reference data SID'!$B:$M,12,FALSE)),"",VLOOKUP(CONCATENATE($A213,"_",AD$2),'Reference data SID'!$B:$M,12,FALSE))</f>
        <v/>
      </c>
      <c r="AE213" s="16" t="str">
        <f>IF(ISERROR(VLOOKUP(CONCATENATE($A213,"_",AE$2),'Reference data SID'!$B:$M,12,FALSE)),"",VLOOKUP(CONCATENATE($A213,"_",AE$2),'Reference data SID'!$B:$M,12,FALSE))</f>
        <v/>
      </c>
      <c r="AF213" s="16" t="str">
        <f>IF(ISERROR(VLOOKUP(CONCATENATE($A213,"_",AF$2),'Reference data SID'!$B:$M,12,FALSE)),"",VLOOKUP(CONCATENATE($A213,"_",AF$2),'Reference data SID'!$B:$M,12,FALSE))</f>
        <v/>
      </c>
      <c r="AG213" s="16" t="str">
        <f>IF(ISERROR(VLOOKUP(CONCATENATE($A213,"_",AG$2),'Reference data SID'!$B:$M,12,FALSE)),"",VLOOKUP(CONCATENATE($A213,"_",AG$2),'Reference data SID'!$B:$M,12,FALSE))</f>
        <v/>
      </c>
      <c r="AH213" s="16" t="str">
        <f>IF(ISERROR(VLOOKUP(CONCATENATE($A213,"_",AH$2),'Reference data SID'!$B:$M,12,FALSE)),"",VLOOKUP(CONCATENATE($A213,"_",AH$2),'Reference data SID'!$B:$M,12,FALSE))</f>
        <v/>
      </c>
      <c r="AI213" s="16" t="str">
        <f>IF(ISERROR(VLOOKUP(CONCATENATE($A213,"_",AI$2),'Reference data SID'!$B:$M,12,FALSE)),"",VLOOKUP(CONCATENATE($A213,"_",AI$2),'Reference data SID'!$B:$M,12,FALSE))</f>
        <v/>
      </c>
      <c r="AJ213" s="16" t="str">
        <f>IF(ISERROR(VLOOKUP(CONCATENATE($A213,"_",AJ$2),'Reference data SID'!$B:$M,12,FALSE)),"",VLOOKUP(CONCATENATE($A213,"_",AJ$2),'Reference data SID'!$B:$M,12,FALSE))</f>
        <v/>
      </c>
      <c r="AK213" s="16" t="str">
        <f>IF(ISERROR(VLOOKUP(CONCATENATE($A213,"_",AK$2),'Reference data SID'!$B:$M,12,FALSE)),"",VLOOKUP(CONCATENATE($A213,"_",AK$2),'Reference data SID'!$B:$M,12,FALSE))</f>
        <v/>
      </c>
      <c r="AL213" s="16" t="str">
        <f>IF(ISERROR(VLOOKUP(CONCATENATE($A213,"_",AL$2),'Reference data SID'!$B:$M,12,FALSE)),"",VLOOKUP(CONCATENATE($A213,"_",AL$2),'Reference data SID'!$B:$M,12,FALSE))</f>
        <v/>
      </c>
      <c r="AM213" s="16" t="str">
        <f>IF(ISERROR(VLOOKUP(CONCATENATE($A213,"_",AM$2),'Reference data SID'!$B:$M,12,FALSE)),"",VLOOKUP(CONCATENATE($A213,"_",AM$2),'Reference data SID'!$B:$M,12,FALSE))</f>
        <v/>
      </c>
      <c r="AN213" s="16" t="str">
        <f>IF(ISERROR(VLOOKUP(CONCATENATE($A213,"_",AN$2),'Reference data SID'!$B:$M,12,FALSE)),"",VLOOKUP(CONCATENATE($A213,"_",AN$2),'Reference data SID'!$B:$M,12,FALSE))</f>
        <v/>
      </c>
      <c r="AO213" s="16" t="str">
        <f>IF(ISERROR(VLOOKUP(CONCATENATE($A213,"_",AO$2),'Reference data SID'!$B:$M,12,FALSE)),"",VLOOKUP(CONCATENATE($A213,"_",AO$2),'Reference data SID'!$B:$M,12,FALSE))</f>
        <v/>
      </c>
      <c r="AP213" s="16" t="str">
        <f>IF(ISERROR(VLOOKUP(CONCATENATE($A213,"_",AP$2),'Reference data SID'!$B:$M,12,FALSE)),"",VLOOKUP(CONCATENATE($A213,"_",AP$2),'Reference data SID'!$B:$M,12,FALSE))</f>
        <v/>
      </c>
      <c r="AQ213" s="16" t="str">
        <f>IF(ISERROR(VLOOKUP(CONCATENATE($A213,"_",AQ$2),'Reference data SID'!$B:$M,12,FALSE)),"",VLOOKUP(CONCATENATE($A213,"_",AQ$2),'Reference data SID'!$B:$M,12,FALSE))</f>
        <v/>
      </c>
      <c r="AR213" s="16" t="str">
        <f>IF(ISERROR(VLOOKUP(CONCATENATE($A213,"_",AR$2),'Reference data SID'!$B:$M,12,FALSE)),"",VLOOKUP(CONCATENATE($A213,"_",AR$2),'Reference data SID'!$B:$M,12,FALSE))</f>
        <v/>
      </c>
      <c r="AS213" s="16" t="str">
        <f>IF(ISERROR(VLOOKUP(CONCATENATE($A213,"_",AS$2),'Reference data SID'!$B:$M,12,FALSE)),"",VLOOKUP(CONCATENATE($A213,"_",AS$2),'Reference data SID'!$B:$M,12,FALSE))</f>
        <v/>
      </c>
      <c r="AT213" s="16" t="str">
        <f>IF(ISERROR(VLOOKUP(CONCATENATE($A213,"_",AT$2),'Reference data SID'!$B:$M,12,FALSE)),"",VLOOKUP(CONCATENATE($A213,"_",AT$2),'Reference data SID'!$B:$M,12,FALSE))</f>
        <v/>
      </c>
    </row>
    <row r="214" spans="1:46" x14ac:dyDescent="0.25">
      <c r="A214">
        <v>210</v>
      </c>
      <c r="B214" s="16" t="str">
        <f>IF(ISERROR(VLOOKUP(CONCATENATE($A214,"_",B$2),'Reference data SID'!$B:$M,12,FALSE)),"",VLOOKUP(CONCATENATE($A214,"_",B$2),'Reference data SID'!$B:$M,12,FALSE))</f>
        <v/>
      </c>
      <c r="C214" s="16" t="str">
        <f>IF(ISERROR(VLOOKUP(CONCATENATE($A214,"_",C$2),'Reference data SID'!$B:$M,12,FALSE)),"",VLOOKUP(CONCATENATE($A214,"_",C$2),'Reference data SID'!$B:$M,12,FALSE))</f>
        <v/>
      </c>
      <c r="D214" s="16" t="str">
        <f>IF(ISERROR(VLOOKUP(CONCATENATE($A214,"_",D$2),'Reference data SID'!$B:$M,12,FALSE)),"",VLOOKUP(CONCATENATE($A214,"_",D$2),'Reference data SID'!$B:$M,12,FALSE))</f>
        <v/>
      </c>
      <c r="E214" s="16" t="str">
        <f>IF(ISERROR(VLOOKUP(CONCATENATE($A214,"_",E$2),'Reference data SID'!$B:$M,12,FALSE)),"",VLOOKUP(CONCATENATE($A214,"_",E$2),'Reference data SID'!$B:$M,12,FALSE))</f>
        <v/>
      </c>
      <c r="F214" s="16" t="str">
        <f>IF(ISERROR(VLOOKUP(CONCATENATE($A214,"_",F$2),'Reference data SID'!$B:$M,12,FALSE)),"",VLOOKUP(CONCATENATE($A214,"_",F$2),'Reference data SID'!$B:$M,12,FALSE))</f>
        <v/>
      </c>
      <c r="G214" s="16" t="str">
        <f>IF(ISERROR(VLOOKUP(CONCATENATE($A214,"_",G$2),'Reference data SID'!$B:$M,12,FALSE)),"",VLOOKUP(CONCATENATE($A214,"_",G$2),'Reference data SID'!$B:$M,12,FALSE))</f>
        <v/>
      </c>
      <c r="H214" s="16" t="str">
        <f>IF(ISERROR(VLOOKUP(CONCATENATE($A214,"_",H$2),'Reference data SID'!$B:$M,12,FALSE)),"",VLOOKUP(CONCATENATE($A214,"_",H$2),'Reference data SID'!$B:$M,12,FALSE))</f>
        <v/>
      </c>
      <c r="I214" s="16" t="str">
        <f>IF(ISERROR(VLOOKUP(CONCATENATE($A214,"_",I$2),'Reference data SID'!$B:$M,12,FALSE)),"",VLOOKUP(CONCATENATE($A214,"_",I$2),'Reference data SID'!$B:$M,12,FALSE))</f>
        <v/>
      </c>
      <c r="J214" s="16" t="str">
        <f>IF(ISERROR(VLOOKUP(CONCATENATE($A214,"_",J$2),'Reference data SID'!$B:$M,12,FALSE)),"",VLOOKUP(CONCATENATE($A214,"_",J$2),'Reference data SID'!$B:$M,12,FALSE))</f>
        <v/>
      </c>
      <c r="K214" s="16" t="str">
        <f>IF(ISERROR(VLOOKUP(CONCATENATE($A214,"_",K$2),'Reference data SID'!$B:$M,12,FALSE)),"",VLOOKUP(CONCATENATE($A214,"_",K$2),'Reference data SID'!$B:$M,12,FALSE))</f>
        <v/>
      </c>
      <c r="L214" s="16" t="str">
        <f>IF(ISERROR(VLOOKUP(CONCATENATE($A214,"_",L$2),'Reference data SID'!$B:$M,12,FALSE)),"",VLOOKUP(CONCATENATE($A214,"_",L$2),'Reference data SID'!$B:$M,12,FALSE))</f>
        <v/>
      </c>
      <c r="M214" s="16" t="str">
        <f>IF(ISERROR(VLOOKUP(CONCATENATE($A214,"_",M$2),'Reference data SID'!$B:$M,12,FALSE)),"",VLOOKUP(CONCATENATE($A214,"_",M$2),'Reference data SID'!$B:$M,12,FALSE))</f>
        <v/>
      </c>
      <c r="N214" s="16" t="str">
        <f>IF(ISERROR(VLOOKUP(CONCATENATE($A214,"_",N$2),'Reference data SID'!$B:$M,12,FALSE)),"",VLOOKUP(CONCATENATE($A214,"_",N$2),'Reference data SID'!$B:$M,12,FALSE))</f>
        <v/>
      </c>
      <c r="O214" s="16" t="str">
        <f>IF(ISERROR(VLOOKUP(CONCATENATE($A214,"_",O$2),'Reference data SID'!$B:$M,12,FALSE)),"",VLOOKUP(CONCATENATE($A214,"_",O$2),'Reference data SID'!$B:$M,12,FALSE))</f>
        <v/>
      </c>
      <c r="P214" s="16" t="str">
        <f>IF(ISERROR(VLOOKUP(CONCATENATE($A214,"_",P$2),'Reference data SID'!$B:$M,12,FALSE)),"",VLOOKUP(CONCATENATE($A214,"_",P$2),'Reference data SID'!$B:$M,12,FALSE))</f>
        <v/>
      </c>
      <c r="Q214" s="16" t="str">
        <f>IF(ISERROR(VLOOKUP(CONCATENATE($A214,"_",Q$2),'Reference data SID'!$B:$M,12,FALSE)),"",VLOOKUP(CONCATENATE($A214,"_",Q$2),'Reference data SID'!$B:$M,12,FALSE))</f>
        <v/>
      </c>
      <c r="R214" s="16" t="str">
        <f>IF(ISERROR(VLOOKUP(CONCATENATE($A214,"_",R$2),'Reference data SID'!$B:$M,12,FALSE)),"",VLOOKUP(CONCATENATE($A214,"_",R$2),'Reference data SID'!$B:$M,12,FALSE))</f>
        <v/>
      </c>
      <c r="S214" s="16" t="str">
        <f>IF(ISERROR(VLOOKUP(CONCATENATE($A214,"_",S$2),'Reference data SID'!$B:$M,12,FALSE)),"",VLOOKUP(CONCATENATE($A214,"_",S$2),'Reference data SID'!$B:$M,12,FALSE))</f>
        <v/>
      </c>
      <c r="T214" s="16" t="str">
        <f>IF(ISERROR(VLOOKUP(CONCATENATE($A214,"_",T$2),'Reference data SID'!$B:$M,12,FALSE)),"",VLOOKUP(CONCATENATE($A214,"_",T$2),'Reference data SID'!$B:$M,12,FALSE))</f>
        <v/>
      </c>
      <c r="U214" s="16" t="str">
        <f>IF(ISERROR(VLOOKUP(CONCATENATE($A214,"_",U$2),'Reference data SID'!$B:$M,12,FALSE)),"",VLOOKUP(CONCATENATE($A214,"_",U$2),'Reference data SID'!$B:$M,12,FALSE))</f>
        <v/>
      </c>
      <c r="V214" s="16" t="str">
        <f>IF(ISERROR(VLOOKUP(CONCATENATE($A214,"_",V$2),'Reference data SID'!$B:$M,12,FALSE)),"",VLOOKUP(CONCATENATE($A214,"_",V$2),'Reference data SID'!$B:$M,12,FALSE))</f>
        <v/>
      </c>
      <c r="W214" s="16" t="str">
        <f>IF(ISERROR(VLOOKUP(CONCATENATE($A214,"_",W$2),'Reference data SID'!$B:$M,12,FALSE)),"",VLOOKUP(CONCATENATE($A214,"_",W$2),'Reference data SID'!$B:$M,12,FALSE))</f>
        <v/>
      </c>
      <c r="X214" s="16" t="str">
        <f>IF(ISERROR(VLOOKUP(CONCATENATE($A214,"_",X$2),'Reference data SID'!$B:$M,12,FALSE)),"",VLOOKUP(CONCATENATE($A214,"_",X$2),'Reference data SID'!$B:$M,12,FALSE))</f>
        <v/>
      </c>
      <c r="Y214" s="16" t="str">
        <f>IF(ISERROR(VLOOKUP(CONCATENATE($A214,"_",Y$2),'Reference data SID'!$B:$M,12,FALSE)),"",VLOOKUP(CONCATENATE($A214,"_",Y$2),'Reference data SID'!$B:$M,12,FALSE))</f>
        <v/>
      </c>
      <c r="Z214" s="16" t="str">
        <f>IF(ISERROR(VLOOKUP(CONCATENATE($A214,"_",Z$2),'Reference data SID'!$B:$M,12,FALSE)),"",VLOOKUP(CONCATENATE($A214,"_",Z$2),'Reference data SID'!$B:$M,12,FALSE))</f>
        <v/>
      </c>
      <c r="AA214" s="16" t="str">
        <f>IF(ISERROR(VLOOKUP(CONCATENATE($A214,"_",AA$2),'Reference data SID'!$B:$M,12,FALSE)),"",VLOOKUP(CONCATENATE($A214,"_",AA$2),'Reference data SID'!$B:$M,12,FALSE))</f>
        <v/>
      </c>
      <c r="AB214" s="16" t="str">
        <f>IF(ISERROR(VLOOKUP(CONCATENATE($A214,"_",AB$2),'Reference data SID'!$B:$M,12,FALSE)),"",VLOOKUP(CONCATENATE($A214,"_",AB$2),'Reference data SID'!$B:$M,12,FALSE))</f>
        <v/>
      </c>
      <c r="AC214" s="16" t="str">
        <f>IF(ISERROR(VLOOKUP(CONCATENATE($A214,"_",AC$2),'Reference data SID'!$B:$M,12,FALSE)),"",VLOOKUP(CONCATENATE($A214,"_",AC$2),'Reference data SID'!$B:$M,12,FALSE))</f>
        <v/>
      </c>
      <c r="AD214" s="16" t="str">
        <f>IF(ISERROR(VLOOKUP(CONCATENATE($A214,"_",AD$2),'Reference data SID'!$B:$M,12,FALSE)),"",VLOOKUP(CONCATENATE($A214,"_",AD$2),'Reference data SID'!$B:$M,12,FALSE))</f>
        <v/>
      </c>
      <c r="AE214" s="16" t="str">
        <f>IF(ISERROR(VLOOKUP(CONCATENATE($A214,"_",AE$2),'Reference data SID'!$B:$M,12,FALSE)),"",VLOOKUP(CONCATENATE($A214,"_",AE$2),'Reference data SID'!$B:$M,12,FALSE))</f>
        <v/>
      </c>
      <c r="AF214" s="16" t="str">
        <f>IF(ISERROR(VLOOKUP(CONCATENATE($A214,"_",AF$2),'Reference data SID'!$B:$M,12,FALSE)),"",VLOOKUP(CONCATENATE($A214,"_",AF$2),'Reference data SID'!$B:$M,12,FALSE))</f>
        <v/>
      </c>
      <c r="AG214" s="16" t="str">
        <f>IF(ISERROR(VLOOKUP(CONCATENATE($A214,"_",AG$2),'Reference data SID'!$B:$M,12,FALSE)),"",VLOOKUP(CONCATENATE($A214,"_",AG$2),'Reference data SID'!$B:$M,12,FALSE))</f>
        <v/>
      </c>
      <c r="AH214" s="16" t="str">
        <f>IF(ISERROR(VLOOKUP(CONCATENATE($A214,"_",AH$2),'Reference data SID'!$B:$M,12,FALSE)),"",VLOOKUP(CONCATENATE($A214,"_",AH$2),'Reference data SID'!$B:$M,12,FALSE))</f>
        <v/>
      </c>
      <c r="AI214" s="16" t="str">
        <f>IF(ISERROR(VLOOKUP(CONCATENATE($A214,"_",AI$2),'Reference data SID'!$B:$M,12,FALSE)),"",VLOOKUP(CONCATENATE($A214,"_",AI$2),'Reference data SID'!$B:$M,12,FALSE))</f>
        <v/>
      </c>
      <c r="AJ214" s="16" t="str">
        <f>IF(ISERROR(VLOOKUP(CONCATENATE($A214,"_",AJ$2),'Reference data SID'!$B:$M,12,FALSE)),"",VLOOKUP(CONCATENATE($A214,"_",AJ$2),'Reference data SID'!$B:$M,12,FALSE))</f>
        <v/>
      </c>
      <c r="AK214" s="16" t="str">
        <f>IF(ISERROR(VLOOKUP(CONCATENATE($A214,"_",AK$2),'Reference data SID'!$B:$M,12,FALSE)),"",VLOOKUP(CONCATENATE($A214,"_",AK$2),'Reference data SID'!$B:$M,12,FALSE))</f>
        <v/>
      </c>
      <c r="AL214" s="16" t="str">
        <f>IF(ISERROR(VLOOKUP(CONCATENATE($A214,"_",AL$2),'Reference data SID'!$B:$M,12,FALSE)),"",VLOOKUP(CONCATENATE($A214,"_",AL$2),'Reference data SID'!$B:$M,12,FALSE))</f>
        <v/>
      </c>
      <c r="AM214" s="16" t="str">
        <f>IF(ISERROR(VLOOKUP(CONCATENATE($A214,"_",AM$2),'Reference data SID'!$B:$M,12,FALSE)),"",VLOOKUP(CONCATENATE($A214,"_",AM$2),'Reference data SID'!$B:$M,12,FALSE))</f>
        <v/>
      </c>
      <c r="AN214" s="16" t="str">
        <f>IF(ISERROR(VLOOKUP(CONCATENATE($A214,"_",AN$2),'Reference data SID'!$B:$M,12,FALSE)),"",VLOOKUP(CONCATENATE($A214,"_",AN$2),'Reference data SID'!$B:$M,12,FALSE))</f>
        <v/>
      </c>
      <c r="AO214" s="16" t="str">
        <f>IF(ISERROR(VLOOKUP(CONCATENATE($A214,"_",AO$2),'Reference data SID'!$B:$M,12,FALSE)),"",VLOOKUP(CONCATENATE($A214,"_",AO$2),'Reference data SID'!$B:$M,12,FALSE))</f>
        <v/>
      </c>
      <c r="AP214" s="16" t="str">
        <f>IF(ISERROR(VLOOKUP(CONCATENATE($A214,"_",AP$2),'Reference data SID'!$B:$M,12,FALSE)),"",VLOOKUP(CONCATENATE($A214,"_",AP$2),'Reference data SID'!$B:$M,12,FALSE))</f>
        <v/>
      </c>
      <c r="AQ214" s="16" t="str">
        <f>IF(ISERROR(VLOOKUP(CONCATENATE($A214,"_",AQ$2),'Reference data SID'!$B:$M,12,FALSE)),"",VLOOKUP(CONCATENATE($A214,"_",AQ$2),'Reference data SID'!$B:$M,12,FALSE))</f>
        <v/>
      </c>
      <c r="AR214" s="16" t="str">
        <f>IF(ISERROR(VLOOKUP(CONCATENATE($A214,"_",AR$2),'Reference data SID'!$B:$M,12,FALSE)),"",VLOOKUP(CONCATENATE($A214,"_",AR$2),'Reference data SID'!$B:$M,12,FALSE))</f>
        <v/>
      </c>
      <c r="AS214" s="16" t="str">
        <f>IF(ISERROR(VLOOKUP(CONCATENATE($A214,"_",AS$2),'Reference data SID'!$B:$M,12,FALSE)),"",VLOOKUP(CONCATENATE($A214,"_",AS$2),'Reference data SID'!$B:$M,12,FALSE))</f>
        <v/>
      </c>
      <c r="AT214" s="16" t="str">
        <f>IF(ISERROR(VLOOKUP(CONCATENATE($A214,"_",AT$2),'Reference data SID'!$B:$M,12,FALSE)),"",VLOOKUP(CONCATENATE($A214,"_",AT$2),'Reference data SID'!$B:$M,12,FALSE))</f>
        <v/>
      </c>
    </row>
    <row r="215" spans="1:46" x14ac:dyDescent="0.25">
      <c r="A215">
        <v>211</v>
      </c>
      <c r="B215" s="16" t="str">
        <f>IF(ISERROR(VLOOKUP(CONCATENATE($A215,"_",B$2),'Reference data SID'!$B:$M,12,FALSE)),"",VLOOKUP(CONCATENATE($A215,"_",B$2),'Reference data SID'!$B:$M,12,FALSE))</f>
        <v/>
      </c>
      <c r="C215" s="16" t="str">
        <f>IF(ISERROR(VLOOKUP(CONCATENATE($A215,"_",C$2),'Reference data SID'!$B:$M,12,FALSE)),"",VLOOKUP(CONCATENATE($A215,"_",C$2),'Reference data SID'!$B:$M,12,FALSE))</f>
        <v/>
      </c>
      <c r="D215" s="16" t="str">
        <f>IF(ISERROR(VLOOKUP(CONCATENATE($A215,"_",D$2),'Reference data SID'!$B:$M,12,FALSE)),"",VLOOKUP(CONCATENATE($A215,"_",D$2),'Reference data SID'!$B:$M,12,FALSE))</f>
        <v/>
      </c>
      <c r="E215" s="16" t="str">
        <f>IF(ISERROR(VLOOKUP(CONCATENATE($A215,"_",E$2),'Reference data SID'!$B:$M,12,FALSE)),"",VLOOKUP(CONCATENATE($A215,"_",E$2),'Reference data SID'!$B:$M,12,FALSE))</f>
        <v/>
      </c>
      <c r="F215" s="16" t="str">
        <f>IF(ISERROR(VLOOKUP(CONCATENATE($A215,"_",F$2),'Reference data SID'!$B:$M,12,FALSE)),"",VLOOKUP(CONCATENATE($A215,"_",F$2),'Reference data SID'!$B:$M,12,FALSE))</f>
        <v/>
      </c>
      <c r="G215" s="16" t="str">
        <f>IF(ISERROR(VLOOKUP(CONCATENATE($A215,"_",G$2),'Reference data SID'!$B:$M,12,FALSE)),"",VLOOKUP(CONCATENATE($A215,"_",G$2),'Reference data SID'!$B:$M,12,FALSE))</f>
        <v/>
      </c>
      <c r="H215" s="16" t="str">
        <f>IF(ISERROR(VLOOKUP(CONCATENATE($A215,"_",H$2),'Reference data SID'!$B:$M,12,FALSE)),"",VLOOKUP(CONCATENATE($A215,"_",H$2),'Reference data SID'!$B:$M,12,FALSE))</f>
        <v/>
      </c>
      <c r="I215" s="16" t="str">
        <f>IF(ISERROR(VLOOKUP(CONCATENATE($A215,"_",I$2),'Reference data SID'!$B:$M,12,FALSE)),"",VLOOKUP(CONCATENATE($A215,"_",I$2),'Reference data SID'!$B:$M,12,FALSE))</f>
        <v/>
      </c>
      <c r="J215" s="16" t="str">
        <f>IF(ISERROR(VLOOKUP(CONCATENATE($A215,"_",J$2),'Reference data SID'!$B:$M,12,FALSE)),"",VLOOKUP(CONCATENATE($A215,"_",J$2),'Reference data SID'!$B:$M,12,FALSE))</f>
        <v/>
      </c>
      <c r="K215" s="16" t="str">
        <f>IF(ISERROR(VLOOKUP(CONCATENATE($A215,"_",K$2),'Reference data SID'!$B:$M,12,FALSE)),"",VLOOKUP(CONCATENATE($A215,"_",K$2),'Reference data SID'!$B:$M,12,FALSE))</f>
        <v/>
      </c>
      <c r="L215" s="16" t="str">
        <f>IF(ISERROR(VLOOKUP(CONCATENATE($A215,"_",L$2),'Reference data SID'!$B:$M,12,FALSE)),"",VLOOKUP(CONCATENATE($A215,"_",L$2),'Reference data SID'!$B:$M,12,FALSE))</f>
        <v/>
      </c>
      <c r="M215" s="16" t="str">
        <f>IF(ISERROR(VLOOKUP(CONCATENATE($A215,"_",M$2),'Reference data SID'!$B:$M,12,FALSE)),"",VLOOKUP(CONCATENATE($A215,"_",M$2),'Reference data SID'!$B:$M,12,FALSE))</f>
        <v/>
      </c>
      <c r="N215" s="16" t="str">
        <f>IF(ISERROR(VLOOKUP(CONCATENATE($A215,"_",N$2),'Reference data SID'!$B:$M,12,FALSE)),"",VLOOKUP(CONCATENATE($A215,"_",N$2),'Reference data SID'!$B:$M,12,FALSE))</f>
        <v/>
      </c>
      <c r="O215" s="16" t="str">
        <f>IF(ISERROR(VLOOKUP(CONCATENATE($A215,"_",O$2),'Reference data SID'!$B:$M,12,FALSE)),"",VLOOKUP(CONCATENATE($A215,"_",O$2),'Reference data SID'!$B:$M,12,FALSE))</f>
        <v/>
      </c>
      <c r="P215" s="16" t="str">
        <f>IF(ISERROR(VLOOKUP(CONCATENATE($A215,"_",P$2),'Reference data SID'!$B:$M,12,FALSE)),"",VLOOKUP(CONCATENATE($A215,"_",P$2),'Reference data SID'!$B:$M,12,FALSE))</f>
        <v/>
      </c>
      <c r="Q215" s="16" t="str">
        <f>IF(ISERROR(VLOOKUP(CONCATENATE($A215,"_",Q$2),'Reference data SID'!$B:$M,12,FALSE)),"",VLOOKUP(CONCATENATE($A215,"_",Q$2),'Reference data SID'!$B:$M,12,FALSE))</f>
        <v/>
      </c>
      <c r="R215" s="16" t="str">
        <f>IF(ISERROR(VLOOKUP(CONCATENATE($A215,"_",R$2),'Reference data SID'!$B:$M,12,FALSE)),"",VLOOKUP(CONCATENATE($A215,"_",R$2),'Reference data SID'!$B:$M,12,FALSE))</f>
        <v/>
      </c>
      <c r="S215" s="16" t="str">
        <f>IF(ISERROR(VLOOKUP(CONCATENATE($A215,"_",S$2),'Reference data SID'!$B:$M,12,FALSE)),"",VLOOKUP(CONCATENATE($A215,"_",S$2),'Reference data SID'!$B:$M,12,FALSE))</f>
        <v/>
      </c>
      <c r="T215" s="16" t="str">
        <f>IF(ISERROR(VLOOKUP(CONCATENATE($A215,"_",T$2),'Reference data SID'!$B:$M,12,FALSE)),"",VLOOKUP(CONCATENATE($A215,"_",T$2),'Reference data SID'!$B:$M,12,FALSE))</f>
        <v/>
      </c>
      <c r="U215" s="16" t="str">
        <f>IF(ISERROR(VLOOKUP(CONCATENATE($A215,"_",U$2),'Reference data SID'!$B:$M,12,FALSE)),"",VLOOKUP(CONCATENATE($A215,"_",U$2),'Reference data SID'!$B:$M,12,FALSE))</f>
        <v/>
      </c>
      <c r="V215" s="16" t="str">
        <f>IF(ISERROR(VLOOKUP(CONCATENATE($A215,"_",V$2),'Reference data SID'!$B:$M,12,FALSE)),"",VLOOKUP(CONCATENATE($A215,"_",V$2),'Reference data SID'!$B:$M,12,FALSE))</f>
        <v/>
      </c>
      <c r="W215" s="16" t="str">
        <f>IF(ISERROR(VLOOKUP(CONCATENATE($A215,"_",W$2),'Reference data SID'!$B:$M,12,FALSE)),"",VLOOKUP(CONCATENATE($A215,"_",W$2),'Reference data SID'!$B:$M,12,FALSE))</f>
        <v/>
      </c>
      <c r="X215" s="16" t="str">
        <f>IF(ISERROR(VLOOKUP(CONCATENATE($A215,"_",X$2),'Reference data SID'!$B:$M,12,FALSE)),"",VLOOKUP(CONCATENATE($A215,"_",X$2),'Reference data SID'!$B:$M,12,FALSE))</f>
        <v/>
      </c>
      <c r="Y215" s="16" t="str">
        <f>IF(ISERROR(VLOOKUP(CONCATENATE($A215,"_",Y$2),'Reference data SID'!$B:$M,12,FALSE)),"",VLOOKUP(CONCATENATE($A215,"_",Y$2),'Reference data SID'!$B:$M,12,FALSE))</f>
        <v/>
      </c>
      <c r="Z215" s="16" t="str">
        <f>IF(ISERROR(VLOOKUP(CONCATENATE($A215,"_",Z$2),'Reference data SID'!$B:$M,12,FALSE)),"",VLOOKUP(CONCATENATE($A215,"_",Z$2),'Reference data SID'!$B:$M,12,FALSE))</f>
        <v/>
      </c>
      <c r="AA215" s="16" t="str">
        <f>IF(ISERROR(VLOOKUP(CONCATENATE($A215,"_",AA$2),'Reference data SID'!$B:$M,12,FALSE)),"",VLOOKUP(CONCATENATE($A215,"_",AA$2),'Reference data SID'!$B:$M,12,FALSE))</f>
        <v/>
      </c>
      <c r="AB215" s="16" t="str">
        <f>IF(ISERROR(VLOOKUP(CONCATENATE($A215,"_",AB$2),'Reference data SID'!$B:$M,12,FALSE)),"",VLOOKUP(CONCATENATE($A215,"_",AB$2),'Reference data SID'!$B:$M,12,FALSE))</f>
        <v/>
      </c>
      <c r="AC215" s="16" t="str">
        <f>IF(ISERROR(VLOOKUP(CONCATENATE($A215,"_",AC$2),'Reference data SID'!$B:$M,12,FALSE)),"",VLOOKUP(CONCATENATE($A215,"_",AC$2),'Reference data SID'!$B:$M,12,FALSE))</f>
        <v/>
      </c>
      <c r="AD215" s="16" t="str">
        <f>IF(ISERROR(VLOOKUP(CONCATENATE($A215,"_",AD$2),'Reference data SID'!$B:$M,12,FALSE)),"",VLOOKUP(CONCATENATE($A215,"_",AD$2),'Reference data SID'!$B:$M,12,FALSE))</f>
        <v/>
      </c>
      <c r="AE215" s="16" t="str">
        <f>IF(ISERROR(VLOOKUP(CONCATENATE($A215,"_",AE$2),'Reference data SID'!$B:$M,12,FALSE)),"",VLOOKUP(CONCATENATE($A215,"_",AE$2),'Reference data SID'!$B:$M,12,FALSE))</f>
        <v/>
      </c>
      <c r="AF215" s="16" t="str">
        <f>IF(ISERROR(VLOOKUP(CONCATENATE($A215,"_",AF$2),'Reference data SID'!$B:$M,12,FALSE)),"",VLOOKUP(CONCATENATE($A215,"_",AF$2),'Reference data SID'!$B:$M,12,FALSE))</f>
        <v/>
      </c>
      <c r="AG215" s="16" t="str">
        <f>IF(ISERROR(VLOOKUP(CONCATENATE($A215,"_",AG$2),'Reference data SID'!$B:$M,12,FALSE)),"",VLOOKUP(CONCATENATE($A215,"_",AG$2),'Reference data SID'!$B:$M,12,FALSE))</f>
        <v/>
      </c>
      <c r="AH215" s="16" t="str">
        <f>IF(ISERROR(VLOOKUP(CONCATENATE($A215,"_",AH$2),'Reference data SID'!$B:$M,12,FALSE)),"",VLOOKUP(CONCATENATE($A215,"_",AH$2),'Reference data SID'!$B:$M,12,FALSE))</f>
        <v/>
      </c>
      <c r="AI215" s="16" t="str">
        <f>IF(ISERROR(VLOOKUP(CONCATENATE($A215,"_",AI$2),'Reference data SID'!$B:$M,12,FALSE)),"",VLOOKUP(CONCATENATE($A215,"_",AI$2),'Reference data SID'!$B:$M,12,FALSE))</f>
        <v/>
      </c>
      <c r="AJ215" s="16" t="str">
        <f>IF(ISERROR(VLOOKUP(CONCATENATE($A215,"_",AJ$2),'Reference data SID'!$B:$M,12,FALSE)),"",VLOOKUP(CONCATENATE($A215,"_",AJ$2),'Reference data SID'!$B:$M,12,FALSE))</f>
        <v/>
      </c>
      <c r="AK215" s="16" t="str">
        <f>IF(ISERROR(VLOOKUP(CONCATENATE($A215,"_",AK$2),'Reference data SID'!$B:$M,12,FALSE)),"",VLOOKUP(CONCATENATE($A215,"_",AK$2),'Reference data SID'!$B:$M,12,FALSE))</f>
        <v/>
      </c>
      <c r="AL215" s="16" t="str">
        <f>IF(ISERROR(VLOOKUP(CONCATENATE($A215,"_",AL$2),'Reference data SID'!$B:$M,12,FALSE)),"",VLOOKUP(CONCATENATE($A215,"_",AL$2),'Reference data SID'!$B:$M,12,FALSE))</f>
        <v/>
      </c>
      <c r="AM215" s="16" t="str">
        <f>IF(ISERROR(VLOOKUP(CONCATENATE($A215,"_",AM$2),'Reference data SID'!$B:$M,12,FALSE)),"",VLOOKUP(CONCATENATE($A215,"_",AM$2),'Reference data SID'!$B:$M,12,FALSE))</f>
        <v/>
      </c>
      <c r="AN215" s="16" t="str">
        <f>IF(ISERROR(VLOOKUP(CONCATENATE($A215,"_",AN$2),'Reference data SID'!$B:$M,12,FALSE)),"",VLOOKUP(CONCATENATE($A215,"_",AN$2),'Reference data SID'!$B:$M,12,FALSE))</f>
        <v/>
      </c>
      <c r="AO215" s="16" t="str">
        <f>IF(ISERROR(VLOOKUP(CONCATENATE($A215,"_",AO$2),'Reference data SID'!$B:$M,12,FALSE)),"",VLOOKUP(CONCATENATE($A215,"_",AO$2),'Reference data SID'!$B:$M,12,FALSE))</f>
        <v/>
      </c>
      <c r="AP215" s="16" t="str">
        <f>IF(ISERROR(VLOOKUP(CONCATENATE($A215,"_",AP$2),'Reference data SID'!$B:$M,12,FALSE)),"",VLOOKUP(CONCATENATE($A215,"_",AP$2),'Reference data SID'!$B:$M,12,FALSE))</f>
        <v/>
      </c>
      <c r="AQ215" s="16" t="str">
        <f>IF(ISERROR(VLOOKUP(CONCATENATE($A215,"_",AQ$2),'Reference data SID'!$B:$M,12,FALSE)),"",VLOOKUP(CONCATENATE($A215,"_",AQ$2),'Reference data SID'!$B:$M,12,FALSE))</f>
        <v/>
      </c>
      <c r="AR215" s="16" t="str">
        <f>IF(ISERROR(VLOOKUP(CONCATENATE($A215,"_",AR$2),'Reference data SID'!$B:$M,12,FALSE)),"",VLOOKUP(CONCATENATE($A215,"_",AR$2),'Reference data SID'!$B:$M,12,FALSE))</f>
        <v/>
      </c>
      <c r="AS215" s="16" t="str">
        <f>IF(ISERROR(VLOOKUP(CONCATENATE($A215,"_",AS$2),'Reference data SID'!$B:$M,12,FALSE)),"",VLOOKUP(CONCATENATE($A215,"_",AS$2),'Reference data SID'!$B:$M,12,FALSE))</f>
        <v/>
      </c>
      <c r="AT215" s="16" t="str">
        <f>IF(ISERROR(VLOOKUP(CONCATENATE($A215,"_",AT$2),'Reference data SID'!$B:$M,12,FALSE)),"",VLOOKUP(CONCATENATE($A215,"_",AT$2),'Reference data SID'!$B:$M,12,FALSE))</f>
        <v/>
      </c>
    </row>
    <row r="216" spans="1:46" x14ac:dyDescent="0.25">
      <c r="A216">
        <v>212</v>
      </c>
      <c r="B216" s="16" t="str">
        <f>IF(ISERROR(VLOOKUP(CONCATENATE($A216,"_",B$2),'Reference data SID'!$B:$M,12,FALSE)),"",VLOOKUP(CONCATENATE($A216,"_",B$2),'Reference data SID'!$B:$M,12,FALSE))</f>
        <v/>
      </c>
      <c r="C216" s="16" t="str">
        <f>IF(ISERROR(VLOOKUP(CONCATENATE($A216,"_",C$2),'Reference data SID'!$B:$M,12,FALSE)),"",VLOOKUP(CONCATENATE($A216,"_",C$2),'Reference data SID'!$B:$M,12,FALSE))</f>
        <v/>
      </c>
      <c r="D216" s="16" t="str">
        <f>IF(ISERROR(VLOOKUP(CONCATENATE($A216,"_",D$2),'Reference data SID'!$B:$M,12,FALSE)),"",VLOOKUP(CONCATENATE($A216,"_",D$2),'Reference data SID'!$B:$M,12,FALSE))</f>
        <v/>
      </c>
      <c r="E216" s="16" t="str">
        <f>IF(ISERROR(VLOOKUP(CONCATENATE($A216,"_",E$2),'Reference data SID'!$B:$M,12,FALSE)),"",VLOOKUP(CONCATENATE($A216,"_",E$2),'Reference data SID'!$B:$M,12,FALSE))</f>
        <v/>
      </c>
      <c r="F216" s="16" t="str">
        <f>IF(ISERROR(VLOOKUP(CONCATENATE($A216,"_",F$2),'Reference data SID'!$B:$M,12,FALSE)),"",VLOOKUP(CONCATENATE($A216,"_",F$2),'Reference data SID'!$B:$M,12,FALSE))</f>
        <v/>
      </c>
      <c r="G216" s="16" t="str">
        <f>IF(ISERROR(VLOOKUP(CONCATENATE($A216,"_",G$2),'Reference data SID'!$B:$M,12,FALSE)),"",VLOOKUP(CONCATENATE($A216,"_",G$2),'Reference data SID'!$B:$M,12,FALSE))</f>
        <v/>
      </c>
      <c r="H216" s="16" t="str">
        <f>IF(ISERROR(VLOOKUP(CONCATENATE($A216,"_",H$2),'Reference data SID'!$B:$M,12,FALSE)),"",VLOOKUP(CONCATENATE($A216,"_",H$2),'Reference data SID'!$B:$M,12,FALSE))</f>
        <v/>
      </c>
      <c r="I216" s="16" t="str">
        <f>IF(ISERROR(VLOOKUP(CONCATENATE($A216,"_",I$2),'Reference data SID'!$B:$M,12,FALSE)),"",VLOOKUP(CONCATENATE($A216,"_",I$2),'Reference data SID'!$B:$M,12,FALSE))</f>
        <v/>
      </c>
      <c r="J216" s="16" t="str">
        <f>IF(ISERROR(VLOOKUP(CONCATENATE($A216,"_",J$2),'Reference data SID'!$B:$M,12,FALSE)),"",VLOOKUP(CONCATENATE($A216,"_",J$2),'Reference data SID'!$B:$M,12,FALSE))</f>
        <v/>
      </c>
      <c r="K216" s="16" t="str">
        <f>IF(ISERROR(VLOOKUP(CONCATENATE($A216,"_",K$2),'Reference data SID'!$B:$M,12,FALSE)),"",VLOOKUP(CONCATENATE($A216,"_",K$2),'Reference data SID'!$B:$M,12,FALSE))</f>
        <v/>
      </c>
      <c r="L216" s="16" t="str">
        <f>IF(ISERROR(VLOOKUP(CONCATENATE($A216,"_",L$2),'Reference data SID'!$B:$M,12,FALSE)),"",VLOOKUP(CONCATENATE($A216,"_",L$2),'Reference data SID'!$B:$M,12,FALSE))</f>
        <v/>
      </c>
      <c r="M216" s="16" t="str">
        <f>IF(ISERROR(VLOOKUP(CONCATENATE($A216,"_",M$2),'Reference data SID'!$B:$M,12,FALSE)),"",VLOOKUP(CONCATENATE($A216,"_",M$2),'Reference data SID'!$B:$M,12,FALSE))</f>
        <v/>
      </c>
      <c r="N216" s="16" t="str">
        <f>IF(ISERROR(VLOOKUP(CONCATENATE($A216,"_",N$2),'Reference data SID'!$B:$M,12,FALSE)),"",VLOOKUP(CONCATENATE($A216,"_",N$2),'Reference data SID'!$B:$M,12,FALSE))</f>
        <v/>
      </c>
      <c r="O216" s="16" t="str">
        <f>IF(ISERROR(VLOOKUP(CONCATENATE($A216,"_",O$2),'Reference data SID'!$B:$M,12,FALSE)),"",VLOOKUP(CONCATENATE($A216,"_",O$2),'Reference data SID'!$B:$M,12,FALSE))</f>
        <v/>
      </c>
      <c r="P216" s="16" t="str">
        <f>IF(ISERROR(VLOOKUP(CONCATENATE($A216,"_",P$2),'Reference data SID'!$B:$M,12,FALSE)),"",VLOOKUP(CONCATENATE($A216,"_",P$2),'Reference data SID'!$B:$M,12,FALSE))</f>
        <v/>
      </c>
      <c r="Q216" s="16" t="str">
        <f>IF(ISERROR(VLOOKUP(CONCATENATE($A216,"_",Q$2),'Reference data SID'!$B:$M,12,FALSE)),"",VLOOKUP(CONCATENATE($A216,"_",Q$2),'Reference data SID'!$B:$M,12,FALSE))</f>
        <v/>
      </c>
      <c r="R216" s="16" t="str">
        <f>IF(ISERROR(VLOOKUP(CONCATENATE($A216,"_",R$2),'Reference data SID'!$B:$M,12,FALSE)),"",VLOOKUP(CONCATENATE($A216,"_",R$2),'Reference data SID'!$B:$M,12,FALSE))</f>
        <v/>
      </c>
      <c r="S216" s="16" t="str">
        <f>IF(ISERROR(VLOOKUP(CONCATENATE($A216,"_",S$2),'Reference data SID'!$B:$M,12,FALSE)),"",VLOOKUP(CONCATENATE($A216,"_",S$2),'Reference data SID'!$B:$M,12,FALSE))</f>
        <v/>
      </c>
      <c r="T216" s="16" t="str">
        <f>IF(ISERROR(VLOOKUP(CONCATENATE($A216,"_",T$2),'Reference data SID'!$B:$M,12,FALSE)),"",VLOOKUP(CONCATENATE($A216,"_",T$2),'Reference data SID'!$B:$M,12,FALSE))</f>
        <v/>
      </c>
      <c r="U216" s="16" t="str">
        <f>IF(ISERROR(VLOOKUP(CONCATENATE($A216,"_",U$2),'Reference data SID'!$B:$M,12,FALSE)),"",VLOOKUP(CONCATENATE($A216,"_",U$2),'Reference data SID'!$B:$M,12,FALSE))</f>
        <v/>
      </c>
      <c r="V216" s="16" t="str">
        <f>IF(ISERROR(VLOOKUP(CONCATENATE($A216,"_",V$2),'Reference data SID'!$B:$M,12,FALSE)),"",VLOOKUP(CONCATENATE($A216,"_",V$2),'Reference data SID'!$B:$M,12,FALSE))</f>
        <v/>
      </c>
      <c r="W216" s="16" t="str">
        <f>IF(ISERROR(VLOOKUP(CONCATENATE($A216,"_",W$2),'Reference data SID'!$B:$M,12,FALSE)),"",VLOOKUP(CONCATENATE($A216,"_",W$2),'Reference data SID'!$B:$M,12,FALSE))</f>
        <v/>
      </c>
      <c r="X216" s="16" t="str">
        <f>IF(ISERROR(VLOOKUP(CONCATENATE($A216,"_",X$2),'Reference data SID'!$B:$M,12,FALSE)),"",VLOOKUP(CONCATENATE($A216,"_",X$2),'Reference data SID'!$B:$M,12,FALSE))</f>
        <v/>
      </c>
      <c r="Y216" s="16" t="str">
        <f>IF(ISERROR(VLOOKUP(CONCATENATE($A216,"_",Y$2),'Reference data SID'!$B:$M,12,FALSE)),"",VLOOKUP(CONCATENATE($A216,"_",Y$2),'Reference data SID'!$B:$M,12,FALSE))</f>
        <v/>
      </c>
      <c r="Z216" s="16" t="str">
        <f>IF(ISERROR(VLOOKUP(CONCATENATE($A216,"_",Z$2),'Reference data SID'!$B:$M,12,FALSE)),"",VLOOKUP(CONCATENATE($A216,"_",Z$2),'Reference data SID'!$B:$M,12,FALSE))</f>
        <v/>
      </c>
      <c r="AA216" s="16" t="str">
        <f>IF(ISERROR(VLOOKUP(CONCATENATE($A216,"_",AA$2),'Reference data SID'!$B:$M,12,FALSE)),"",VLOOKUP(CONCATENATE($A216,"_",AA$2),'Reference data SID'!$B:$M,12,FALSE))</f>
        <v/>
      </c>
      <c r="AB216" s="16" t="str">
        <f>IF(ISERROR(VLOOKUP(CONCATENATE($A216,"_",AB$2),'Reference data SID'!$B:$M,12,FALSE)),"",VLOOKUP(CONCATENATE($A216,"_",AB$2),'Reference data SID'!$B:$M,12,FALSE))</f>
        <v/>
      </c>
      <c r="AC216" s="16" t="str">
        <f>IF(ISERROR(VLOOKUP(CONCATENATE($A216,"_",AC$2),'Reference data SID'!$B:$M,12,FALSE)),"",VLOOKUP(CONCATENATE($A216,"_",AC$2),'Reference data SID'!$B:$M,12,FALSE))</f>
        <v/>
      </c>
      <c r="AD216" s="16" t="str">
        <f>IF(ISERROR(VLOOKUP(CONCATENATE($A216,"_",AD$2),'Reference data SID'!$B:$M,12,FALSE)),"",VLOOKUP(CONCATENATE($A216,"_",AD$2),'Reference data SID'!$B:$M,12,FALSE))</f>
        <v/>
      </c>
      <c r="AE216" s="16" t="str">
        <f>IF(ISERROR(VLOOKUP(CONCATENATE($A216,"_",AE$2),'Reference data SID'!$B:$M,12,FALSE)),"",VLOOKUP(CONCATENATE($A216,"_",AE$2),'Reference data SID'!$B:$M,12,FALSE))</f>
        <v/>
      </c>
      <c r="AF216" s="16" t="str">
        <f>IF(ISERROR(VLOOKUP(CONCATENATE($A216,"_",AF$2),'Reference data SID'!$B:$M,12,FALSE)),"",VLOOKUP(CONCATENATE($A216,"_",AF$2),'Reference data SID'!$B:$M,12,FALSE))</f>
        <v/>
      </c>
      <c r="AG216" s="16" t="str">
        <f>IF(ISERROR(VLOOKUP(CONCATENATE($A216,"_",AG$2),'Reference data SID'!$B:$M,12,FALSE)),"",VLOOKUP(CONCATENATE($A216,"_",AG$2),'Reference data SID'!$B:$M,12,FALSE))</f>
        <v/>
      </c>
      <c r="AH216" s="16" t="str">
        <f>IF(ISERROR(VLOOKUP(CONCATENATE($A216,"_",AH$2),'Reference data SID'!$B:$M,12,FALSE)),"",VLOOKUP(CONCATENATE($A216,"_",AH$2),'Reference data SID'!$B:$M,12,FALSE))</f>
        <v/>
      </c>
      <c r="AI216" s="16" t="str">
        <f>IF(ISERROR(VLOOKUP(CONCATENATE($A216,"_",AI$2),'Reference data SID'!$B:$M,12,FALSE)),"",VLOOKUP(CONCATENATE($A216,"_",AI$2),'Reference data SID'!$B:$M,12,FALSE))</f>
        <v/>
      </c>
      <c r="AJ216" s="16" t="str">
        <f>IF(ISERROR(VLOOKUP(CONCATENATE($A216,"_",AJ$2),'Reference data SID'!$B:$M,12,FALSE)),"",VLOOKUP(CONCATENATE($A216,"_",AJ$2),'Reference data SID'!$B:$M,12,FALSE))</f>
        <v/>
      </c>
      <c r="AK216" s="16" t="str">
        <f>IF(ISERROR(VLOOKUP(CONCATENATE($A216,"_",AK$2),'Reference data SID'!$B:$M,12,FALSE)),"",VLOOKUP(CONCATENATE($A216,"_",AK$2),'Reference data SID'!$B:$M,12,FALSE))</f>
        <v/>
      </c>
      <c r="AL216" s="16" t="str">
        <f>IF(ISERROR(VLOOKUP(CONCATENATE($A216,"_",AL$2),'Reference data SID'!$B:$M,12,FALSE)),"",VLOOKUP(CONCATENATE($A216,"_",AL$2),'Reference data SID'!$B:$M,12,FALSE))</f>
        <v/>
      </c>
      <c r="AM216" s="16" t="str">
        <f>IF(ISERROR(VLOOKUP(CONCATENATE($A216,"_",AM$2),'Reference data SID'!$B:$M,12,FALSE)),"",VLOOKUP(CONCATENATE($A216,"_",AM$2),'Reference data SID'!$B:$M,12,FALSE))</f>
        <v/>
      </c>
      <c r="AN216" s="16" t="str">
        <f>IF(ISERROR(VLOOKUP(CONCATENATE($A216,"_",AN$2),'Reference data SID'!$B:$M,12,FALSE)),"",VLOOKUP(CONCATENATE($A216,"_",AN$2),'Reference data SID'!$B:$M,12,FALSE))</f>
        <v/>
      </c>
      <c r="AO216" s="16" t="str">
        <f>IF(ISERROR(VLOOKUP(CONCATENATE($A216,"_",AO$2),'Reference data SID'!$B:$M,12,FALSE)),"",VLOOKUP(CONCATENATE($A216,"_",AO$2),'Reference data SID'!$B:$M,12,FALSE))</f>
        <v/>
      </c>
      <c r="AP216" s="16" t="str">
        <f>IF(ISERROR(VLOOKUP(CONCATENATE($A216,"_",AP$2),'Reference data SID'!$B:$M,12,FALSE)),"",VLOOKUP(CONCATENATE($A216,"_",AP$2),'Reference data SID'!$B:$M,12,FALSE))</f>
        <v/>
      </c>
      <c r="AQ216" s="16" t="str">
        <f>IF(ISERROR(VLOOKUP(CONCATENATE($A216,"_",AQ$2),'Reference data SID'!$B:$M,12,FALSE)),"",VLOOKUP(CONCATENATE($A216,"_",AQ$2),'Reference data SID'!$B:$M,12,FALSE))</f>
        <v/>
      </c>
      <c r="AR216" s="16" t="str">
        <f>IF(ISERROR(VLOOKUP(CONCATENATE($A216,"_",AR$2),'Reference data SID'!$B:$M,12,FALSE)),"",VLOOKUP(CONCATENATE($A216,"_",AR$2),'Reference data SID'!$B:$M,12,FALSE))</f>
        <v/>
      </c>
      <c r="AS216" s="16" t="str">
        <f>IF(ISERROR(VLOOKUP(CONCATENATE($A216,"_",AS$2),'Reference data SID'!$B:$M,12,FALSE)),"",VLOOKUP(CONCATENATE($A216,"_",AS$2),'Reference data SID'!$B:$M,12,FALSE))</f>
        <v/>
      </c>
      <c r="AT216" s="16" t="str">
        <f>IF(ISERROR(VLOOKUP(CONCATENATE($A216,"_",AT$2),'Reference data SID'!$B:$M,12,FALSE)),"",VLOOKUP(CONCATENATE($A216,"_",AT$2),'Reference data SID'!$B:$M,12,FALSE))</f>
        <v/>
      </c>
    </row>
    <row r="217" spans="1:46" x14ac:dyDescent="0.25">
      <c r="A217">
        <v>213</v>
      </c>
      <c r="B217" s="16" t="str">
        <f>IF(ISERROR(VLOOKUP(CONCATENATE($A217,"_",B$2),'Reference data SID'!$B:$M,12,FALSE)),"",VLOOKUP(CONCATENATE($A217,"_",B$2),'Reference data SID'!$B:$M,12,FALSE))</f>
        <v/>
      </c>
      <c r="C217" s="16" t="str">
        <f>IF(ISERROR(VLOOKUP(CONCATENATE($A217,"_",C$2),'Reference data SID'!$B:$M,12,FALSE)),"",VLOOKUP(CONCATENATE($A217,"_",C$2),'Reference data SID'!$B:$M,12,FALSE))</f>
        <v/>
      </c>
      <c r="D217" s="16" t="str">
        <f>IF(ISERROR(VLOOKUP(CONCATENATE($A217,"_",D$2),'Reference data SID'!$B:$M,12,FALSE)),"",VLOOKUP(CONCATENATE($A217,"_",D$2),'Reference data SID'!$B:$M,12,FALSE))</f>
        <v/>
      </c>
      <c r="E217" s="16" t="str">
        <f>IF(ISERROR(VLOOKUP(CONCATENATE($A217,"_",E$2),'Reference data SID'!$B:$M,12,FALSE)),"",VLOOKUP(CONCATENATE($A217,"_",E$2),'Reference data SID'!$B:$M,12,FALSE))</f>
        <v/>
      </c>
      <c r="F217" s="16" t="str">
        <f>IF(ISERROR(VLOOKUP(CONCATENATE($A217,"_",F$2),'Reference data SID'!$B:$M,12,FALSE)),"",VLOOKUP(CONCATENATE($A217,"_",F$2),'Reference data SID'!$B:$M,12,FALSE))</f>
        <v/>
      </c>
      <c r="G217" s="16" t="str">
        <f>IF(ISERROR(VLOOKUP(CONCATENATE($A217,"_",G$2),'Reference data SID'!$B:$M,12,FALSE)),"",VLOOKUP(CONCATENATE($A217,"_",G$2),'Reference data SID'!$B:$M,12,FALSE))</f>
        <v/>
      </c>
      <c r="H217" s="16" t="str">
        <f>IF(ISERROR(VLOOKUP(CONCATENATE($A217,"_",H$2),'Reference data SID'!$B:$M,12,FALSE)),"",VLOOKUP(CONCATENATE($A217,"_",H$2),'Reference data SID'!$B:$M,12,FALSE))</f>
        <v/>
      </c>
      <c r="I217" s="16" t="str">
        <f>IF(ISERROR(VLOOKUP(CONCATENATE($A217,"_",I$2),'Reference data SID'!$B:$M,12,FALSE)),"",VLOOKUP(CONCATENATE($A217,"_",I$2),'Reference data SID'!$B:$M,12,FALSE))</f>
        <v/>
      </c>
      <c r="J217" s="16" t="str">
        <f>IF(ISERROR(VLOOKUP(CONCATENATE($A217,"_",J$2),'Reference data SID'!$B:$M,12,FALSE)),"",VLOOKUP(CONCATENATE($A217,"_",J$2),'Reference data SID'!$B:$M,12,FALSE))</f>
        <v/>
      </c>
      <c r="K217" s="16" t="str">
        <f>IF(ISERROR(VLOOKUP(CONCATENATE($A217,"_",K$2),'Reference data SID'!$B:$M,12,FALSE)),"",VLOOKUP(CONCATENATE($A217,"_",K$2),'Reference data SID'!$B:$M,12,FALSE))</f>
        <v/>
      </c>
      <c r="L217" s="16" t="str">
        <f>IF(ISERROR(VLOOKUP(CONCATENATE($A217,"_",L$2),'Reference data SID'!$B:$M,12,FALSE)),"",VLOOKUP(CONCATENATE($A217,"_",L$2),'Reference data SID'!$B:$M,12,FALSE))</f>
        <v/>
      </c>
      <c r="M217" s="16" t="str">
        <f>IF(ISERROR(VLOOKUP(CONCATENATE($A217,"_",M$2),'Reference data SID'!$B:$M,12,FALSE)),"",VLOOKUP(CONCATENATE($A217,"_",M$2),'Reference data SID'!$B:$M,12,FALSE))</f>
        <v/>
      </c>
      <c r="N217" s="16" t="str">
        <f>IF(ISERROR(VLOOKUP(CONCATENATE($A217,"_",N$2),'Reference data SID'!$B:$M,12,FALSE)),"",VLOOKUP(CONCATENATE($A217,"_",N$2),'Reference data SID'!$B:$M,12,FALSE))</f>
        <v/>
      </c>
      <c r="O217" s="16" t="str">
        <f>IF(ISERROR(VLOOKUP(CONCATENATE($A217,"_",O$2),'Reference data SID'!$B:$M,12,FALSE)),"",VLOOKUP(CONCATENATE($A217,"_",O$2),'Reference data SID'!$B:$M,12,FALSE))</f>
        <v/>
      </c>
      <c r="P217" s="16" t="str">
        <f>IF(ISERROR(VLOOKUP(CONCATENATE($A217,"_",P$2),'Reference data SID'!$B:$M,12,FALSE)),"",VLOOKUP(CONCATENATE($A217,"_",P$2),'Reference data SID'!$B:$M,12,FALSE))</f>
        <v/>
      </c>
      <c r="Q217" s="16" t="str">
        <f>IF(ISERROR(VLOOKUP(CONCATENATE($A217,"_",Q$2),'Reference data SID'!$B:$M,12,FALSE)),"",VLOOKUP(CONCATENATE($A217,"_",Q$2),'Reference data SID'!$B:$M,12,FALSE))</f>
        <v/>
      </c>
      <c r="R217" s="16" t="str">
        <f>IF(ISERROR(VLOOKUP(CONCATENATE($A217,"_",R$2),'Reference data SID'!$B:$M,12,FALSE)),"",VLOOKUP(CONCATENATE($A217,"_",R$2),'Reference data SID'!$B:$M,12,FALSE))</f>
        <v/>
      </c>
      <c r="S217" s="16" t="str">
        <f>IF(ISERROR(VLOOKUP(CONCATENATE($A217,"_",S$2),'Reference data SID'!$B:$M,12,FALSE)),"",VLOOKUP(CONCATENATE($A217,"_",S$2),'Reference data SID'!$B:$M,12,FALSE))</f>
        <v/>
      </c>
      <c r="T217" s="16" t="str">
        <f>IF(ISERROR(VLOOKUP(CONCATENATE($A217,"_",T$2),'Reference data SID'!$B:$M,12,FALSE)),"",VLOOKUP(CONCATENATE($A217,"_",T$2),'Reference data SID'!$B:$M,12,FALSE))</f>
        <v/>
      </c>
      <c r="U217" s="16" t="str">
        <f>IF(ISERROR(VLOOKUP(CONCATENATE($A217,"_",U$2),'Reference data SID'!$B:$M,12,FALSE)),"",VLOOKUP(CONCATENATE($A217,"_",U$2),'Reference data SID'!$B:$M,12,FALSE))</f>
        <v/>
      </c>
      <c r="V217" s="16" t="str">
        <f>IF(ISERROR(VLOOKUP(CONCATENATE($A217,"_",V$2),'Reference data SID'!$B:$M,12,FALSE)),"",VLOOKUP(CONCATENATE($A217,"_",V$2),'Reference data SID'!$B:$M,12,FALSE))</f>
        <v/>
      </c>
      <c r="W217" s="16" t="str">
        <f>IF(ISERROR(VLOOKUP(CONCATENATE($A217,"_",W$2),'Reference data SID'!$B:$M,12,FALSE)),"",VLOOKUP(CONCATENATE($A217,"_",W$2),'Reference data SID'!$B:$M,12,FALSE))</f>
        <v/>
      </c>
      <c r="X217" s="16" t="str">
        <f>IF(ISERROR(VLOOKUP(CONCATENATE($A217,"_",X$2),'Reference data SID'!$B:$M,12,FALSE)),"",VLOOKUP(CONCATENATE($A217,"_",X$2),'Reference data SID'!$B:$M,12,FALSE))</f>
        <v/>
      </c>
      <c r="Y217" s="16" t="str">
        <f>IF(ISERROR(VLOOKUP(CONCATENATE($A217,"_",Y$2),'Reference data SID'!$B:$M,12,FALSE)),"",VLOOKUP(CONCATENATE($A217,"_",Y$2),'Reference data SID'!$B:$M,12,FALSE))</f>
        <v/>
      </c>
      <c r="Z217" s="16" t="str">
        <f>IF(ISERROR(VLOOKUP(CONCATENATE($A217,"_",Z$2),'Reference data SID'!$B:$M,12,FALSE)),"",VLOOKUP(CONCATENATE($A217,"_",Z$2),'Reference data SID'!$B:$M,12,FALSE))</f>
        <v/>
      </c>
      <c r="AA217" s="16" t="str">
        <f>IF(ISERROR(VLOOKUP(CONCATENATE($A217,"_",AA$2),'Reference data SID'!$B:$M,12,FALSE)),"",VLOOKUP(CONCATENATE($A217,"_",AA$2),'Reference data SID'!$B:$M,12,FALSE))</f>
        <v/>
      </c>
      <c r="AB217" s="16" t="str">
        <f>IF(ISERROR(VLOOKUP(CONCATENATE($A217,"_",AB$2),'Reference data SID'!$B:$M,12,FALSE)),"",VLOOKUP(CONCATENATE($A217,"_",AB$2),'Reference data SID'!$B:$M,12,FALSE))</f>
        <v/>
      </c>
      <c r="AC217" s="16" t="str">
        <f>IF(ISERROR(VLOOKUP(CONCATENATE($A217,"_",AC$2),'Reference data SID'!$B:$M,12,FALSE)),"",VLOOKUP(CONCATENATE($A217,"_",AC$2),'Reference data SID'!$B:$M,12,FALSE))</f>
        <v/>
      </c>
      <c r="AD217" s="16" t="str">
        <f>IF(ISERROR(VLOOKUP(CONCATENATE($A217,"_",AD$2),'Reference data SID'!$B:$M,12,FALSE)),"",VLOOKUP(CONCATENATE($A217,"_",AD$2),'Reference data SID'!$B:$M,12,FALSE))</f>
        <v/>
      </c>
      <c r="AE217" s="16" t="str">
        <f>IF(ISERROR(VLOOKUP(CONCATENATE($A217,"_",AE$2),'Reference data SID'!$B:$M,12,FALSE)),"",VLOOKUP(CONCATENATE($A217,"_",AE$2),'Reference data SID'!$B:$M,12,FALSE))</f>
        <v/>
      </c>
      <c r="AF217" s="16" t="str">
        <f>IF(ISERROR(VLOOKUP(CONCATENATE($A217,"_",AF$2),'Reference data SID'!$B:$M,12,FALSE)),"",VLOOKUP(CONCATENATE($A217,"_",AF$2),'Reference data SID'!$B:$M,12,FALSE))</f>
        <v/>
      </c>
      <c r="AG217" s="16" t="str">
        <f>IF(ISERROR(VLOOKUP(CONCATENATE($A217,"_",AG$2),'Reference data SID'!$B:$M,12,FALSE)),"",VLOOKUP(CONCATENATE($A217,"_",AG$2),'Reference data SID'!$B:$M,12,FALSE))</f>
        <v/>
      </c>
      <c r="AH217" s="16" t="str">
        <f>IF(ISERROR(VLOOKUP(CONCATENATE($A217,"_",AH$2),'Reference data SID'!$B:$M,12,FALSE)),"",VLOOKUP(CONCATENATE($A217,"_",AH$2),'Reference data SID'!$B:$M,12,FALSE))</f>
        <v/>
      </c>
      <c r="AI217" s="16" t="str">
        <f>IF(ISERROR(VLOOKUP(CONCATENATE($A217,"_",AI$2),'Reference data SID'!$B:$M,12,FALSE)),"",VLOOKUP(CONCATENATE($A217,"_",AI$2),'Reference data SID'!$B:$M,12,FALSE))</f>
        <v/>
      </c>
      <c r="AJ217" s="16" t="str">
        <f>IF(ISERROR(VLOOKUP(CONCATENATE($A217,"_",AJ$2),'Reference data SID'!$B:$M,12,FALSE)),"",VLOOKUP(CONCATENATE($A217,"_",AJ$2),'Reference data SID'!$B:$M,12,FALSE))</f>
        <v/>
      </c>
      <c r="AK217" s="16" t="str">
        <f>IF(ISERROR(VLOOKUP(CONCATENATE($A217,"_",AK$2),'Reference data SID'!$B:$M,12,FALSE)),"",VLOOKUP(CONCATENATE($A217,"_",AK$2),'Reference data SID'!$B:$M,12,FALSE))</f>
        <v/>
      </c>
      <c r="AL217" s="16" t="str">
        <f>IF(ISERROR(VLOOKUP(CONCATENATE($A217,"_",AL$2),'Reference data SID'!$B:$M,12,FALSE)),"",VLOOKUP(CONCATENATE($A217,"_",AL$2),'Reference data SID'!$B:$M,12,FALSE))</f>
        <v/>
      </c>
      <c r="AM217" s="16" t="str">
        <f>IF(ISERROR(VLOOKUP(CONCATENATE($A217,"_",AM$2),'Reference data SID'!$B:$M,12,FALSE)),"",VLOOKUP(CONCATENATE($A217,"_",AM$2),'Reference data SID'!$B:$M,12,FALSE))</f>
        <v/>
      </c>
      <c r="AN217" s="16" t="str">
        <f>IF(ISERROR(VLOOKUP(CONCATENATE($A217,"_",AN$2),'Reference data SID'!$B:$M,12,FALSE)),"",VLOOKUP(CONCATENATE($A217,"_",AN$2),'Reference data SID'!$B:$M,12,FALSE))</f>
        <v/>
      </c>
      <c r="AO217" s="16" t="str">
        <f>IF(ISERROR(VLOOKUP(CONCATENATE($A217,"_",AO$2),'Reference data SID'!$B:$M,12,FALSE)),"",VLOOKUP(CONCATENATE($A217,"_",AO$2),'Reference data SID'!$B:$M,12,FALSE))</f>
        <v/>
      </c>
      <c r="AP217" s="16" t="str">
        <f>IF(ISERROR(VLOOKUP(CONCATENATE($A217,"_",AP$2),'Reference data SID'!$B:$M,12,FALSE)),"",VLOOKUP(CONCATENATE($A217,"_",AP$2),'Reference data SID'!$B:$M,12,FALSE))</f>
        <v/>
      </c>
      <c r="AQ217" s="16" t="str">
        <f>IF(ISERROR(VLOOKUP(CONCATENATE($A217,"_",AQ$2),'Reference data SID'!$B:$M,12,FALSE)),"",VLOOKUP(CONCATENATE($A217,"_",AQ$2),'Reference data SID'!$B:$M,12,FALSE))</f>
        <v/>
      </c>
      <c r="AR217" s="16" t="str">
        <f>IF(ISERROR(VLOOKUP(CONCATENATE($A217,"_",AR$2),'Reference data SID'!$B:$M,12,FALSE)),"",VLOOKUP(CONCATENATE($A217,"_",AR$2),'Reference data SID'!$B:$M,12,FALSE))</f>
        <v/>
      </c>
      <c r="AS217" s="16" t="str">
        <f>IF(ISERROR(VLOOKUP(CONCATENATE($A217,"_",AS$2),'Reference data SID'!$B:$M,12,FALSE)),"",VLOOKUP(CONCATENATE($A217,"_",AS$2),'Reference data SID'!$B:$M,12,FALSE))</f>
        <v/>
      </c>
      <c r="AT217" s="16" t="str">
        <f>IF(ISERROR(VLOOKUP(CONCATENATE($A217,"_",AT$2),'Reference data SID'!$B:$M,12,FALSE)),"",VLOOKUP(CONCATENATE($A217,"_",AT$2),'Reference data SID'!$B:$M,12,FALSE))</f>
        <v/>
      </c>
    </row>
    <row r="218" spans="1:46" x14ac:dyDescent="0.25">
      <c r="A218">
        <v>214</v>
      </c>
      <c r="B218" s="16" t="str">
        <f>IF(ISERROR(VLOOKUP(CONCATENATE($A218,"_",B$2),'Reference data SID'!$B:$M,12,FALSE)),"",VLOOKUP(CONCATENATE($A218,"_",B$2),'Reference data SID'!$B:$M,12,FALSE))</f>
        <v/>
      </c>
      <c r="C218" s="16" t="str">
        <f>IF(ISERROR(VLOOKUP(CONCATENATE($A218,"_",C$2),'Reference data SID'!$B:$M,12,FALSE)),"",VLOOKUP(CONCATENATE($A218,"_",C$2),'Reference data SID'!$B:$M,12,FALSE))</f>
        <v/>
      </c>
      <c r="D218" s="16" t="str">
        <f>IF(ISERROR(VLOOKUP(CONCATENATE($A218,"_",D$2),'Reference data SID'!$B:$M,12,FALSE)),"",VLOOKUP(CONCATENATE($A218,"_",D$2),'Reference data SID'!$B:$M,12,FALSE))</f>
        <v/>
      </c>
      <c r="E218" s="16" t="str">
        <f>IF(ISERROR(VLOOKUP(CONCATENATE($A218,"_",E$2),'Reference data SID'!$B:$M,12,FALSE)),"",VLOOKUP(CONCATENATE($A218,"_",E$2),'Reference data SID'!$B:$M,12,FALSE))</f>
        <v/>
      </c>
      <c r="F218" s="16" t="str">
        <f>IF(ISERROR(VLOOKUP(CONCATENATE($A218,"_",F$2),'Reference data SID'!$B:$M,12,FALSE)),"",VLOOKUP(CONCATENATE($A218,"_",F$2),'Reference data SID'!$B:$M,12,FALSE))</f>
        <v/>
      </c>
      <c r="G218" s="16" t="str">
        <f>IF(ISERROR(VLOOKUP(CONCATENATE($A218,"_",G$2),'Reference data SID'!$B:$M,12,FALSE)),"",VLOOKUP(CONCATENATE($A218,"_",G$2),'Reference data SID'!$B:$M,12,FALSE))</f>
        <v/>
      </c>
      <c r="H218" s="16" t="str">
        <f>IF(ISERROR(VLOOKUP(CONCATENATE($A218,"_",H$2),'Reference data SID'!$B:$M,12,FALSE)),"",VLOOKUP(CONCATENATE($A218,"_",H$2),'Reference data SID'!$B:$M,12,FALSE))</f>
        <v/>
      </c>
      <c r="I218" s="16" t="str">
        <f>IF(ISERROR(VLOOKUP(CONCATENATE($A218,"_",I$2),'Reference data SID'!$B:$M,12,FALSE)),"",VLOOKUP(CONCATENATE($A218,"_",I$2),'Reference data SID'!$B:$M,12,FALSE))</f>
        <v/>
      </c>
      <c r="J218" s="16" t="str">
        <f>IF(ISERROR(VLOOKUP(CONCATENATE($A218,"_",J$2),'Reference data SID'!$B:$M,12,FALSE)),"",VLOOKUP(CONCATENATE($A218,"_",J$2),'Reference data SID'!$B:$M,12,FALSE))</f>
        <v/>
      </c>
      <c r="K218" s="16" t="str">
        <f>IF(ISERROR(VLOOKUP(CONCATENATE($A218,"_",K$2),'Reference data SID'!$B:$M,12,FALSE)),"",VLOOKUP(CONCATENATE($A218,"_",K$2),'Reference data SID'!$B:$M,12,FALSE))</f>
        <v/>
      </c>
      <c r="L218" s="16" t="str">
        <f>IF(ISERROR(VLOOKUP(CONCATENATE($A218,"_",L$2),'Reference data SID'!$B:$M,12,FALSE)),"",VLOOKUP(CONCATENATE($A218,"_",L$2),'Reference data SID'!$B:$M,12,FALSE))</f>
        <v/>
      </c>
      <c r="M218" s="16" t="str">
        <f>IF(ISERROR(VLOOKUP(CONCATENATE($A218,"_",M$2),'Reference data SID'!$B:$M,12,FALSE)),"",VLOOKUP(CONCATENATE($A218,"_",M$2),'Reference data SID'!$B:$M,12,FALSE))</f>
        <v/>
      </c>
      <c r="N218" s="16" t="str">
        <f>IF(ISERROR(VLOOKUP(CONCATENATE($A218,"_",N$2),'Reference data SID'!$B:$M,12,FALSE)),"",VLOOKUP(CONCATENATE($A218,"_",N$2),'Reference data SID'!$B:$M,12,FALSE))</f>
        <v/>
      </c>
      <c r="O218" s="16" t="str">
        <f>IF(ISERROR(VLOOKUP(CONCATENATE($A218,"_",O$2),'Reference data SID'!$B:$M,12,FALSE)),"",VLOOKUP(CONCATENATE($A218,"_",O$2),'Reference data SID'!$B:$M,12,FALSE))</f>
        <v/>
      </c>
      <c r="P218" s="16" t="str">
        <f>IF(ISERROR(VLOOKUP(CONCATENATE($A218,"_",P$2),'Reference data SID'!$B:$M,12,FALSE)),"",VLOOKUP(CONCATENATE($A218,"_",P$2),'Reference data SID'!$B:$M,12,FALSE))</f>
        <v/>
      </c>
      <c r="Q218" s="16" t="str">
        <f>IF(ISERROR(VLOOKUP(CONCATENATE($A218,"_",Q$2),'Reference data SID'!$B:$M,12,FALSE)),"",VLOOKUP(CONCATENATE($A218,"_",Q$2),'Reference data SID'!$B:$M,12,FALSE))</f>
        <v/>
      </c>
      <c r="R218" s="16" t="str">
        <f>IF(ISERROR(VLOOKUP(CONCATENATE($A218,"_",R$2),'Reference data SID'!$B:$M,12,FALSE)),"",VLOOKUP(CONCATENATE($A218,"_",R$2),'Reference data SID'!$B:$M,12,FALSE))</f>
        <v/>
      </c>
      <c r="S218" s="16" t="str">
        <f>IF(ISERROR(VLOOKUP(CONCATENATE($A218,"_",S$2),'Reference data SID'!$B:$M,12,FALSE)),"",VLOOKUP(CONCATENATE($A218,"_",S$2),'Reference data SID'!$B:$M,12,FALSE))</f>
        <v/>
      </c>
      <c r="T218" s="16" t="str">
        <f>IF(ISERROR(VLOOKUP(CONCATENATE($A218,"_",T$2),'Reference data SID'!$B:$M,12,FALSE)),"",VLOOKUP(CONCATENATE($A218,"_",T$2),'Reference data SID'!$B:$M,12,FALSE))</f>
        <v/>
      </c>
      <c r="U218" s="16" t="str">
        <f>IF(ISERROR(VLOOKUP(CONCATENATE($A218,"_",U$2),'Reference data SID'!$B:$M,12,FALSE)),"",VLOOKUP(CONCATENATE($A218,"_",U$2),'Reference data SID'!$B:$M,12,FALSE))</f>
        <v/>
      </c>
      <c r="V218" s="16" t="str">
        <f>IF(ISERROR(VLOOKUP(CONCATENATE($A218,"_",V$2),'Reference data SID'!$B:$M,12,FALSE)),"",VLOOKUP(CONCATENATE($A218,"_",V$2),'Reference data SID'!$B:$M,12,FALSE))</f>
        <v/>
      </c>
      <c r="W218" s="16" t="str">
        <f>IF(ISERROR(VLOOKUP(CONCATENATE($A218,"_",W$2),'Reference data SID'!$B:$M,12,FALSE)),"",VLOOKUP(CONCATENATE($A218,"_",W$2),'Reference data SID'!$B:$M,12,FALSE))</f>
        <v/>
      </c>
      <c r="X218" s="16" t="str">
        <f>IF(ISERROR(VLOOKUP(CONCATENATE($A218,"_",X$2),'Reference data SID'!$B:$M,12,FALSE)),"",VLOOKUP(CONCATENATE($A218,"_",X$2),'Reference data SID'!$B:$M,12,FALSE))</f>
        <v/>
      </c>
      <c r="Y218" s="16" t="str">
        <f>IF(ISERROR(VLOOKUP(CONCATENATE($A218,"_",Y$2),'Reference data SID'!$B:$M,12,FALSE)),"",VLOOKUP(CONCATENATE($A218,"_",Y$2),'Reference data SID'!$B:$M,12,FALSE))</f>
        <v/>
      </c>
      <c r="Z218" s="16" t="str">
        <f>IF(ISERROR(VLOOKUP(CONCATENATE($A218,"_",Z$2),'Reference data SID'!$B:$M,12,FALSE)),"",VLOOKUP(CONCATENATE($A218,"_",Z$2),'Reference data SID'!$B:$M,12,FALSE))</f>
        <v/>
      </c>
      <c r="AA218" s="16" t="str">
        <f>IF(ISERROR(VLOOKUP(CONCATENATE($A218,"_",AA$2),'Reference data SID'!$B:$M,12,FALSE)),"",VLOOKUP(CONCATENATE($A218,"_",AA$2),'Reference data SID'!$B:$M,12,FALSE))</f>
        <v/>
      </c>
      <c r="AB218" s="16" t="str">
        <f>IF(ISERROR(VLOOKUP(CONCATENATE($A218,"_",AB$2),'Reference data SID'!$B:$M,12,FALSE)),"",VLOOKUP(CONCATENATE($A218,"_",AB$2),'Reference data SID'!$B:$M,12,FALSE))</f>
        <v/>
      </c>
      <c r="AC218" s="16" t="str">
        <f>IF(ISERROR(VLOOKUP(CONCATENATE($A218,"_",AC$2),'Reference data SID'!$B:$M,12,FALSE)),"",VLOOKUP(CONCATENATE($A218,"_",AC$2),'Reference data SID'!$B:$M,12,FALSE))</f>
        <v/>
      </c>
      <c r="AD218" s="16" t="str">
        <f>IF(ISERROR(VLOOKUP(CONCATENATE($A218,"_",AD$2),'Reference data SID'!$B:$M,12,FALSE)),"",VLOOKUP(CONCATENATE($A218,"_",AD$2),'Reference data SID'!$B:$M,12,FALSE))</f>
        <v/>
      </c>
      <c r="AE218" s="16" t="str">
        <f>IF(ISERROR(VLOOKUP(CONCATENATE($A218,"_",AE$2),'Reference data SID'!$B:$M,12,FALSE)),"",VLOOKUP(CONCATENATE($A218,"_",AE$2),'Reference data SID'!$B:$M,12,FALSE))</f>
        <v/>
      </c>
      <c r="AF218" s="16" t="str">
        <f>IF(ISERROR(VLOOKUP(CONCATENATE($A218,"_",AF$2),'Reference data SID'!$B:$M,12,FALSE)),"",VLOOKUP(CONCATENATE($A218,"_",AF$2),'Reference data SID'!$B:$M,12,FALSE))</f>
        <v/>
      </c>
      <c r="AG218" s="16" t="str">
        <f>IF(ISERROR(VLOOKUP(CONCATENATE($A218,"_",AG$2),'Reference data SID'!$B:$M,12,FALSE)),"",VLOOKUP(CONCATENATE($A218,"_",AG$2),'Reference data SID'!$B:$M,12,FALSE))</f>
        <v/>
      </c>
      <c r="AH218" s="16" t="str">
        <f>IF(ISERROR(VLOOKUP(CONCATENATE($A218,"_",AH$2),'Reference data SID'!$B:$M,12,FALSE)),"",VLOOKUP(CONCATENATE($A218,"_",AH$2),'Reference data SID'!$B:$M,12,FALSE))</f>
        <v/>
      </c>
      <c r="AI218" s="16" t="str">
        <f>IF(ISERROR(VLOOKUP(CONCATENATE($A218,"_",AI$2),'Reference data SID'!$B:$M,12,FALSE)),"",VLOOKUP(CONCATENATE($A218,"_",AI$2),'Reference data SID'!$B:$M,12,FALSE))</f>
        <v/>
      </c>
      <c r="AJ218" s="16" t="str">
        <f>IF(ISERROR(VLOOKUP(CONCATENATE($A218,"_",AJ$2),'Reference data SID'!$B:$M,12,FALSE)),"",VLOOKUP(CONCATENATE($A218,"_",AJ$2),'Reference data SID'!$B:$M,12,FALSE))</f>
        <v/>
      </c>
      <c r="AK218" s="16" t="str">
        <f>IF(ISERROR(VLOOKUP(CONCATENATE($A218,"_",AK$2),'Reference data SID'!$B:$M,12,FALSE)),"",VLOOKUP(CONCATENATE($A218,"_",AK$2),'Reference data SID'!$B:$M,12,FALSE))</f>
        <v/>
      </c>
      <c r="AL218" s="16" t="str">
        <f>IF(ISERROR(VLOOKUP(CONCATENATE($A218,"_",AL$2),'Reference data SID'!$B:$M,12,FALSE)),"",VLOOKUP(CONCATENATE($A218,"_",AL$2),'Reference data SID'!$B:$M,12,FALSE))</f>
        <v/>
      </c>
      <c r="AM218" s="16" t="str">
        <f>IF(ISERROR(VLOOKUP(CONCATENATE($A218,"_",AM$2),'Reference data SID'!$B:$M,12,FALSE)),"",VLOOKUP(CONCATENATE($A218,"_",AM$2),'Reference data SID'!$B:$M,12,FALSE))</f>
        <v/>
      </c>
      <c r="AN218" s="16" t="str">
        <f>IF(ISERROR(VLOOKUP(CONCATENATE($A218,"_",AN$2),'Reference data SID'!$B:$M,12,FALSE)),"",VLOOKUP(CONCATENATE($A218,"_",AN$2),'Reference data SID'!$B:$M,12,FALSE))</f>
        <v/>
      </c>
      <c r="AO218" s="16" t="str">
        <f>IF(ISERROR(VLOOKUP(CONCATENATE($A218,"_",AO$2),'Reference data SID'!$B:$M,12,FALSE)),"",VLOOKUP(CONCATENATE($A218,"_",AO$2),'Reference data SID'!$B:$M,12,FALSE))</f>
        <v/>
      </c>
      <c r="AP218" s="16" t="str">
        <f>IF(ISERROR(VLOOKUP(CONCATENATE($A218,"_",AP$2),'Reference data SID'!$B:$M,12,FALSE)),"",VLOOKUP(CONCATENATE($A218,"_",AP$2),'Reference data SID'!$B:$M,12,FALSE))</f>
        <v/>
      </c>
      <c r="AQ218" s="16" t="str">
        <f>IF(ISERROR(VLOOKUP(CONCATENATE($A218,"_",AQ$2),'Reference data SID'!$B:$M,12,FALSE)),"",VLOOKUP(CONCATENATE($A218,"_",AQ$2),'Reference data SID'!$B:$M,12,FALSE))</f>
        <v/>
      </c>
      <c r="AR218" s="16" t="str">
        <f>IF(ISERROR(VLOOKUP(CONCATENATE($A218,"_",AR$2),'Reference data SID'!$B:$M,12,FALSE)),"",VLOOKUP(CONCATENATE($A218,"_",AR$2),'Reference data SID'!$B:$M,12,FALSE))</f>
        <v/>
      </c>
      <c r="AS218" s="16" t="str">
        <f>IF(ISERROR(VLOOKUP(CONCATENATE($A218,"_",AS$2),'Reference data SID'!$B:$M,12,FALSE)),"",VLOOKUP(CONCATENATE($A218,"_",AS$2),'Reference data SID'!$B:$M,12,FALSE))</f>
        <v/>
      </c>
      <c r="AT218" s="16" t="str">
        <f>IF(ISERROR(VLOOKUP(CONCATENATE($A218,"_",AT$2),'Reference data SID'!$B:$M,12,FALSE)),"",VLOOKUP(CONCATENATE($A218,"_",AT$2),'Reference data SID'!$B:$M,12,FALSE))</f>
        <v/>
      </c>
    </row>
    <row r="219" spans="1:46" x14ac:dyDescent="0.25">
      <c r="A219">
        <v>215</v>
      </c>
      <c r="B219" s="16" t="str">
        <f>IF(ISERROR(VLOOKUP(CONCATENATE($A219,"_",B$2),'Reference data SID'!$B:$M,12,FALSE)),"",VLOOKUP(CONCATENATE($A219,"_",B$2),'Reference data SID'!$B:$M,12,FALSE))</f>
        <v/>
      </c>
      <c r="C219" s="16" t="str">
        <f>IF(ISERROR(VLOOKUP(CONCATENATE($A219,"_",C$2),'Reference data SID'!$B:$M,12,FALSE)),"",VLOOKUP(CONCATENATE($A219,"_",C$2),'Reference data SID'!$B:$M,12,FALSE))</f>
        <v/>
      </c>
      <c r="D219" s="16" t="str">
        <f>IF(ISERROR(VLOOKUP(CONCATENATE($A219,"_",D$2),'Reference data SID'!$B:$M,12,FALSE)),"",VLOOKUP(CONCATENATE($A219,"_",D$2),'Reference data SID'!$B:$M,12,FALSE))</f>
        <v/>
      </c>
      <c r="E219" s="16" t="str">
        <f>IF(ISERROR(VLOOKUP(CONCATENATE($A219,"_",E$2),'Reference data SID'!$B:$M,12,FALSE)),"",VLOOKUP(CONCATENATE($A219,"_",E$2),'Reference data SID'!$B:$M,12,FALSE))</f>
        <v/>
      </c>
      <c r="F219" s="16" t="str">
        <f>IF(ISERROR(VLOOKUP(CONCATENATE($A219,"_",F$2),'Reference data SID'!$B:$M,12,FALSE)),"",VLOOKUP(CONCATENATE($A219,"_",F$2),'Reference data SID'!$B:$M,12,FALSE))</f>
        <v/>
      </c>
      <c r="G219" s="16" t="str">
        <f>IF(ISERROR(VLOOKUP(CONCATENATE($A219,"_",G$2),'Reference data SID'!$B:$M,12,FALSE)),"",VLOOKUP(CONCATENATE($A219,"_",G$2),'Reference data SID'!$B:$M,12,FALSE))</f>
        <v/>
      </c>
      <c r="H219" s="16" t="str">
        <f>IF(ISERROR(VLOOKUP(CONCATENATE($A219,"_",H$2),'Reference data SID'!$B:$M,12,FALSE)),"",VLOOKUP(CONCATENATE($A219,"_",H$2),'Reference data SID'!$B:$M,12,FALSE))</f>
        <v/>
      </c>
      <c r="I219" s="16" t="str">
        <f>IF(ISERROR(VLOOKUP(CONCATENATE($A219,"_",I$2),'Reference data SID'!$B:$M,12,FALSE)),"",VLOOKUP(CONCATENATE($A219,"_",I$2),'Reference data SID'!$B:$M,12,FALSE))</f>
        <v/>
      </c>
      <c r="J219" s="16" t="str">
        <f>IF(ISERROR(VLOOKUP(CONCATENATE($A219,"_",J$2),'Reference data SID'!$B:$M,12,FALSE)),"",VLOOKUP(CONCATENATE($A219,"_",J$2),'Reference data SID'!$B:$M,12,FALSE))</f>
        <v/>
      </c>
      <c r="K219" s="16" t="str">
        <f>IF(ISERROR(VLOOKUP(CONCATENATE($A219,"_",K$2),'Reference data SID'!$B:$M,12,FALSE)),"",VLOOKUP(CONCATENATE($A219,"_",K$2),'Reference data SID'!$B:$M,12,FALSE))</f>
        <v/>
      </c>
      <c r="L219" s="16" t="str">
        <f>IF(ISERROR(VLOOKUP(CONCATENATE($A219,"_",L$2),'Reference data SID'!$B:$M,12,FALSE)),"",VLOOKUP(CONCATENATE($A219,"_",L$2),'Reference data SID'!$B:$M,12,FALSE))</f>
        <v/>
      </c>
      <c r="M219" s="16" t="str">
        <f>IF(ISERROR(VLOOKUP(CONCATENATE($A219,"_",M$2),'Reference data SID'!$B:$M,12,FALSE)),"",VLOOKUP(CONCATENATE($A219,"_",M$2),'Reference data SID'!$B:$M,12,FALSE))</f>
        <v/>
      </c>
      <c r="N219" s="16" t="str">
        <f>IF(ISERROR(VLOOKUP(CONCATENATE($A219,"_",N$2),'Reference data SID'!$B:$M,12,FALSE)),"",VLOOKUP(CONCATENATE($A219,"_",N$2),'Reference data SID'!$B:$M,12,FALSE))</f>
        <v/>
      </c>
      <c r="O219" s="16" t="str">
        <f>IF(ISERROR(VLOOKUP(CONCATENATE($A219,"_",O$2),'Reference data SID'!$B:$M,12,FALSE)),"",VLOOKUP(CONCATENATE($A219,"_",O$2),'Reference data SID'!$B:$M,12,FALSE))</f>
        <v/>
      </c>
      <c r="P219" s="16" t="str">
        <f>IF(ISERROR(VLOOKUP(CONCATENATE($A219,"_",P$2),'Reference data SID'!$B:$M,12,FALSE)),"",VLOOKUP(CONCATENATE($A219,"_",P$2),'Reference data SID'!$B:$M,12,FALSE))</f>
        <v/>
      </c>
      <c r="Q219" s="16" t="str">
        <f>IF(ISERROR(VLOOKUP(CONCATENATE($A219,"_",Q$2),'Reference data SID'!$B:$M,12,FALSE)),"",VLOOKUP(CONCATENATE($A219,"_",Q$2),'Reference data SID'!$B:$M,12,FALSE))</f>
        <v/>
      </c>
      <c r="R219" s="16" t="str">
        <f>IF(ISERROR(VLOOKUP(CONCATENATE($A219,"_",R$2),'Reference data SID'!$B:$M,12,FALSE)),"",VLOOKUP(CONCATENATE($A219,"_",R$2),'Reference data SID'!$B:$M,12,FALSE))</f>
        <v/>
      </c>
      <c r="S219" s="16" t="str">
        <f>IF(ISERROR(VLOOKUP(CONCATENATE($A219,"_",S$2),'Reference data SID'!$B:$M,12,FALSE)),"",VLOOKUP(CONCATENATE($A219,"_",S$2),'Reference data SID'!$B:$M,12,FALSE))</f>
        <v/>
      </c>
      <c r="T219" s="16" t="str">
        <f>IF(ISERROR(VLOOKUP(CONCATENATE($A219,"_",T$2),'Reference data SID'!$B:$M,12,FALSE)),"",VLOOKUP(CONCATENATE($A219,"_",T$2),'Reference data SID'!$B:$M,12,FALSE))</f>
        <v/>
      </c>
      <c r="U219" s="16" t="str">
        <f>IF(ISERROR(VLOOKUP(CONCATENATE($A219,"_",U$2),'Reference data SID'!$B:$M,12,FALSE)),"",VLOOKUP(CONCATENATE($A219,"_",U$2),'Reference data SID'!$B:$M,12,FALSE))</f>
        <v/>
      </c>
      <c r="V219" s="16" t="str">
        <f>IF(ISERROR(VLOOKUP(CONCATENATE($A219,"_",V$2),'Reference data SID'!$B:$M,12,FALSE)),"",VLOOKUP(CONCATENATE($A219,"_",V$2),'Reference data SID'!$B:$M,12,FALSE))</f>
        <v/>
      </c>
      <c r="W219" s="16" t="str">
        <f>IF(ISERROR(VLOOKUP(CONCATENATE($A219,"_",W$2),'Reference data SID'!$B:$M,12,FALSE)),"",VLOOKUP(CONCATENATE($A219,"_",W$2),'Reference data SID'!$B:$M,12,FALSE))</f>
        <v/>
      </c>
      <c r="X219" s="16" t="str">
        <f>IF(ISERROR(VLOOKUP(CONCATENATE($A219,"_",X$2),'Reference data SID'!$B:$M,12,FALSE)),"",VLOOKUP(CONCATENATE($A219,"_",X$2),'Reference data SID'!$B:$M,12,FALSE))</f>
        <v/>
      </c>
      <c r="Y219" s="16" t="str">
        <f>IF(ISERROR(VLOOKUP(CONCATENATE($A219,"_",Y$2),'Reference data SID'!$B:$M,12,FALSE)),"",VLOOKUP(CONCATENATE($A219,"_",Y$2),'Reference data SID'!$B:$M,12,FALSE))</f>
        <v/>
      </c>
      <c r="Z219" s="16" t="str">
        <f>IF(ISERROR(VLOOKUP(CONCATENATE($A219,"_",Z$2),'Reference data SID'!$B:$M,12,FALSE)),"",VLOOKUP(CONCATENATE($A219,"_",Z$2),'Reference data SID'!$B:$M,12,FALSE))</f>
        <v/>
      </c>
      <c r="AA219" s="16" t="str">
        <f>IF(ISERROR(VLOOKUP(CONCATENATE($A219,"_",AA$2),'Reference data SID'!$B:$M,12,FALSE)),"",VLOOKUP(CONCATENATE($A219,"_",AA$2),'Reference data SID'!$B:$M,12,FALSE))</f>
        <v/>
      </c>
      <c r="AB219" s="16" t="str">
        <f>IF(ISERROR(VLOOKUP(CONCATENATE($A219,"_",AB$2),'Reference data SID'!$B:$M,12,FALSE)),"",VLOOKUP(CONCATENATE($A219,"_",AB$2),'Reference data SID'!$B:$M,12,FALSE))</f>
        <v/>
      </c>
      <c r="AC219" s="16" t="str">
        <f>IF(ISERROR(VLOOKUP(CONCATENATE($A219,"_",AC$2),'Reference data SID'!$B:$M,12,FALSE)),"",VLOOKUP(CONCATENATE($A219,"_",AC$2),'Reference data SID'!$B:$M,12,FALSE))</f>
        <v/>
      </c>
      <c r="AD219" s="16" t="str">
        <f>IF(ISERROR(VLOOKUP(CONCATENATE($A219,"_",AD$2),'Reference data SID'!$B:$M,12,FALSE)),"",VLOOKUP(CONCATENATE($A219,"_",AD$2),'Reference data SID'!$B:$M,12,FALSE))</f>
        <v/>
      </c>
      <c r="AE219" s="16" t="str">
        <f>IF(ISERROR(VLOOKUP(CONCATENATE($A219,"_",AE$2),'Reference data SID'!$B:$M,12,FALSE)),"",VLOOKUP(CONCATENATE($A219,"_",AE$2),'Reference data SID'!$B:$M,12,FALSE))</f>
        <v/>
      </c>
      <c r="AF219" s="16" t="str">
        <f>IF(ISERROR(VLOOKUP(CONCATENATE($A219,"_",AF$2),'Reference data SID'!$B:$M,12,FALSE)),"",VLOOKUP(CONCATENATE($A219,"_",AF$2),'Reference data SID'!$B:$M,12,FALSE))</f>
        <v/>
      </c>
      <c r="AG219" s="16" t="str">
        <f>IF(ISERROR(VLOOKUP(CONCATENATE($A219,"_",AG$2),'Reference data SID'!$B:$M,12,FALSE)),"",VLOOKUP(CONCATENATE($A219,"_",AG$2),'Reference data SID'!$B:$M,12,FALSE))</f>
        <v/>
      </c>
      <c r="AH219" s="16" t="str">
        <f>IF(ISERROR(VLOOKUP(CONCATENATE($A219,"_",AH$2),'Reference data SID'!$B:$M,12,FALSE)),"",VLOOKUP(CONCATENATE($A219,"_",AH$2),'Reference data SID'!$B:$M,12,FALSE))</f>
        <v/>
      </c>
      <c r="AI219" s="16" t="str">
        <f>IF(ISERROR(VLOOKUP(CONCATENATE($A219,"_",AI$2),'Reference data SID'!$B:$M,12,FALSE)),"",VLOOKUP(CONCATENATE($A219,"_",AI$2),'Reference data SID'!$B:$M,12,FALSE))</f>
        <v/>
      </c>
      <c r="AJ219" s="16" t="str">
        <f>IF(ISERROR(VLOOKUP(CONCATENATE($A219,"_",AJ$2),'Reference data SID'!$B:$M,12,FALSE)),"",VLOOKUP(CONCATENATE($A219,"_",AJ$2),'Reference data SID'!$B:$M,12,FALSE))</f>
        <v/>
      </c>
      <c r="AK219" s="16" t="str">
        <f>IF(ISERROR(VLOOKUP(CONCATENATE($A219,"_",AK$2),'Reference data SID'!$B:$M,12,FALSE)),"",VLOOKUP(CONCATENATE($A219,"_",AK$2),'Reference data SID'!$B:$M,12,FALSE))</f>
        <v/>
      </c>
      <c r="AL219" s="16" t="str">
        <f>IF(ISERROR(VLOOKUP(CONCATENATE($A219,"_",AL$2),'Reference data SID'!$B:$M,12,FALSE)),"",VLOOKUP(CONCATENATE($A219,"_",AL$2),'Reference data SID'!$B:$M,12,FALSE))</f>
        <v/>
      </c>
      <c r="AM219" s="16" t="str">
        <f>IF(ISERROR(VLOOKUP(CONCATENATE($A219,"_",AM$2),'Reference data SID'!$B:$M,12,FALSE)),"",VLOOKUP(CONCATENATE($A219,"_",AM$2),'Reference data SID'!$B:$M,12,FALSE))</f>
        <v/>
      </c>
      <c r="AN219" s="16" t="str">
        <f>IF(ISERROR(VLOOKUP(CONCATENATE($A219,"_",AN$2),'Reference data SID'!$B:$M,12,FALSE)),"",VLOOKUP(CONCATENATE($A219,"_",AN$2),'Reference data SID'!$B:$M,12,FALSE))</f>
        <v/>
      </c>
      <c r="AO219" s="16" t="str">
        <f>IF(ISERROR(VLOOKUP(CONCATENATE($A219,"_",AO$2),'Reference data SID'!$B:$M,12,FALSE)),"",VLOOKUP(CONCATENATE($A219,"_",AO$2),'Reference data SID'!$B:$M,12,FALSE))</f>
        <v/>
      </c>
      <c r="AP219" s="16" t="str">
        <f>IF(ISERROR(VLOOKUP(CONCATENATE($A219,"_",AP$2),'Reference data SID'!$B:$M,12,FALSE)),"",VLOOKUP(CONCATENATE($A219,"_",AP$2),'Reference data SID'!$B:$M,12,FALSE))</f>
        <v/>
      </c>
      <c r="AQ219" s="16" t="str">
        <f>IF(ISERROR(VLOOKUP(CONCATENATE($A219,"_",AQ$2),'Reference data SID'!$B:$M,12,FALSE)),"",VLOOKUP(CONCATENATE($A219,"_",AQ$2),'Reference data SID'!$B:$M,12,FALSE))</f>
        <v/>
      </c>
      <c r="AR219" s="16" t="str">
        <f>IF(ISERROR(VLOOKUP(CONCATENATE($A219,"_",AR$2),'Reference data SID'!$B:$M,12,FALSE)),"",VLOOKUP(CONCATENATE($A219,"_",AR$2),'Reference data SID'!$B:$M,12,FALSE))</f>
        <v/>
      </c>
      <c r="AS219" s="16" t="str">
        <f>IF(ISERROR(VLOOKUP(CONCATENATE($A219,"_",AS$2),'Reference data SID'!$B:$M,12,FALSE)),"",VLOOKUP(CONCATENATE($A219,"_",AS$2),'Reference data SID'!$B:$M,12,FALSE))</f>
        <v/>
      </c>
      <c r="AT219" s="16" t="str">
        <f>IF(ISERROR(VLOOKUP(CONCATENATE($A219,"_",AT$2),'Reference data SID'!$B:$M,12,FALSE)),"",VLOOKUP(CONCATENATE($A219,"_",AT$2),'Reference data SID'!$B:$M,12,FALSE))</f>
        <v/>
      </c>
    </row>
    <row r="220" spans="1:46" x14ac:dyDescent="0.25">
      <c r="A220">
        <v>216</v>
      </c>
      <c r="B220" s="16" t="str">
        <f>IF(ISERROR(VLOOKUP(CONCATENATE($A220,"_",B$2),'Reference data SID'!$B:$M,12,FALSE)),"",VLOOKUP(CONCATENATE($A220,"_",B$2),'Reference data SID'!$B:$M,12,FALSE))</f>
        <v/>
      </c>
      <c r="C220" s="16" t="str">
        <f>IF(ISERROR(VLOOKUP(CONCATENATE($A220,"_",C$2),'Reference data SID'!$B:$M,12,FALSE)),"",VLOOKUP(CONCATENATE($A220,"_",C$2),'Reference data SID'!$B:$M,12,FALSE))</f>
        <v/>
      </c>
      <c r="D220" s="16" t="str">
        <f>IF(ISERROR(VLOOKUP(CONCATENATE($A220,"_",D$2),'Reference data SID'!$B:$M,12,FALSE)),"",VLOOKUP(CONCATENATE($A220,"_",D$2),'Reference data SID'!$B:$M,12,FALSE))</f>
        <v/>
      </c>
      <c r="E220" s="16" t="str">
        <f>IF(ISERROR(VLOOKUP(CONCATENATE($A220,"_",E$2),'Reference data SID'!$B:$M,12,FALSE)),"",VLOOKUP(CONCATENATE($A220,"_",E$2),'Reference data SID'!$B:$M,12,FALSE))</f>
        <v/>
      </c>
      <c r="F220" s="16" t="str">
        <f>IF(ISERROR(VLOOKUP(CONCATENATE($A220,"_",F$2),'Reference data SID'!$B:$M,12,FALSE)),"",VLOOKUP(CONCATENATE($A220,"_",F$2),'Reference data SID'!$B:$M,12,FALSE))</f>
        <v/>
      </c>
      <c r="G220" s="16" t="str">
        <f>IF(ISERROR(VLOOKUP(CONCATENATE($A220,"_",G$2),'Reference data SID'!$B:$M,12,FALSE)),"",VLOOKUP(CONCATENATE($A220,"_",G$2),'Reference data SID'!$B:$M,12,FALSE))</f>
        <v/>
      </c>
      <c r="H220" s="16" t="str">
        <f>IF(ISERROR(VLOOKUP(CONCATENATE($A220,"_",H$2),'Reference data SID'!$B:$M,12,FALSE)),"",VLOOKUP(CONCATENATE($A220,"_",H$2),'Reference data SID'!$B:$M,12,FALSE))</f>
        <v/>
      </c>
      <c r="I220" s="16" t="str">
        <f>IF(ISERROR(VLOOKUP(CONCATENATE($A220,"_",I$2),'Reference data SID'!$B:$M,12,FALSE)),"",VLOOKUP(CONCATENATE($A220,"_",I$2),'Reference data SID'!$B:$M,12,FALSE))</f>
        <v/>
      </c>
      <c r="J220" s="16" t="str">
        <f>IF(ISERROR(VLOOKUP(CONCATENATE($A220,"_",J$2),'Reference data SID'!$B:$M,12,FALSE)),"",VLOOKUP(CONCATENATE($A220,"_",J$2),'Reference data SID'!$B:$M,12,FALSE))</f>
        <v/>
      </c>
      <c r="K220" s="16" t="str">
        <f>IF(ISERROR(VLOOKUP(CONCATENATE($A220,"_",K$2),'Reference data SID'!$B:$M,12,FALSE)),"",VLOOKUP(CONCATENATE($A220,"_",K$2),'Reference data SID'!$B:$M,12,FALSE))</f>
        <v/>
      </c>
      <c r="L220" s="16" t="str">
        <f>IF(ISERROR(VLOOKUP(CONCATENATE($A220,"_",L$2),'Reference data SID'!$B:$M,12,FALSE)),"",VLOOKUP(CONCATENATE($A220,"_",L$2),'Reference data SID'!$B:$M,12,FALSE))</f>
        <v/>
      </c>
      <c r="M220" s="16" t="str">
        <f>IF(ISERROR(VLOOKUP(CONCATENATE($A220,"_",M$2),'Reference data SID'!$B:$M,12,FALSE)),"",VLOOKUP(CONCATENATE($A220,"_",M$2),'Reference data SID'!$B:$M,12,FALSE))</f>
        <v/>
      </c>
      <c r="N220" s="16" t="str">
        <f>IF(ISERROR(VLOOKUP(CONCATENATE($A220,"_",N$2),'Reference data SID'!$B:$M,12,FALSE)),"",VLOOKUP(CONCATENATE($A220,"_",N$2),'Reference data SID'!$B:$M,12,FALSE))</f>
        <v/>
      </c>
      <c r="O220" s="16" t="str">
        <f>IF(ISERROR(VLOOKUP(CONCATENATE($A220,"_",O$2),'Reference data SID'!$B:$M,12,FALSE)),"",VLOOKUP(CONCATENATE($A220,"_",O$2),'Reference data SID'!$B:$M,12,FALSE))</f>
        <v/>
      </c>
      <c r="P220" s="16" t="str">
        <f>IF(ISERROR(VLOOKUP(CONCATENATE($A220,"_",P$2),'Reference data SID'!$B:$M,12,FALSE)),"",VLOOKUP(CONCATENATE($A220,"_",P$2),'Reference data SID'!$B:$M,12,FALSE))</f>
        <v/>
      </c>
      <c r="Q220" s="16" t="str">
        <f>IF(ISERROR(VLOOKUP(CONCATENATE($A220,"_",Q$2),'Reference data SID'!$B:$M,12,FALSE)),"",VLOOKUP(CONCATENATE($A220,"_",Q$2),'Reference data SID'!$B:$M,12,FALSE))</f>
        <v/>
      </c>
      <c r="R220" s="16" t="str">
        <f>IF(ISERROR(VLOOKUP(CONCATENATE($A220,"_",R$2),'Reference data SID'!$B:$M,12,FALSE)),"",VLOOKUP(CONCATENATE($A220,"_",R$2),'Reference data SID'!$B:$M,12,FALSE))</f>
        <v/>
      </c>
      <c r="S220" s="16" t="str">
        <f>IF(ISERROR(VLOOKUP(CONCATENATE($A220,"_",S$2),'Reference data SID'!$B:$M,12,FALSE)),"",VLOOKUP(CONCATENATE($A220,"_",S$2),'Reference data SID'!$B:$M,12,FALSE))</f>
        <v/>
      </c>
      <c r="T220" s="16" t="str">
        <f>IF(ISERROR(VLOOKUP(CONCATENATE($A220,"_",T$2),'Reference data SID'!$B:$M,12,FALSE)),"",VLOOKUP(CONCATENATE($A220,"_",T$2),'Reference data SID'!$B:$M,12,FALSE))</f>
        <v/>
      </c>
      <c r="U220" s="16" t="str">
        <f>IF(ISERROR(VLOOKUP(CONCATENATE($A220,"_",U$2),'Reference data SID'!$B:$M,12,FALSE)),"",VLOOKUP(CONCATENATE($A220,"_",U$2),'Reference data SID'!$B:$M,12,FALSE))</f>
        <v/>
      </c>
      <c r="V220" s="16" t="str">
        <f>IF(ISERROR(VLOOKUP(CONCATENATE($A220,"_",V$2),'Reference data SID'!$B:$M,12,FALSE)),"",VLOOKUP(CONCATENATE($A220,"_",V$2),'Reference data SID'!$B:$M,12,FALSE))</f>
        <v/>
      </c>
      <c r="W220" s="16" t="str">
        <f>IF(ISERROR(VLOOKUP(CONCATENATE($A220,"_",W$2),'Reference data SID'!$B:$M,12,FALSE)),"",VLOOKUP(CONCATENATE($A220,"_",W$2),'Reference data SID'!$B:$M,12,FALSE))</f>
        <v/>
      </c>
      <c r="X220" s="16" t="str">
        <f>IF(ISERROR(VLOOKUP(CONCATENATE($A220,"_",X$2),'Reference data SID'!$B:$M,12,FALSE)),"",VLOOKUP(CONCATENATE($A220,"_",X$2),'Reference data SID'!$B:$M,12,FALSE))</f>
        <v/>
      </c>
      <c r="Y220" s="16" t="str">
        <f>IF(ISERROR(VLOOKUP(CONCATENATE($A220,"_",Y$2),'Reference data SID'!$B:$M,12,FALSE)),"",VLOOKUP(CONCATENATE($A220,"_",Y$2),'Reference data SID'!$B:$M,12,FALSE))</f>
        <v/>
      </c>
      <c r="Z220" s="16" t="str">
        <f>IF(ISERROR(VLOOKUP(CONCATENATE($A220,"_",Z$2),'Reference data SID'!$B:$M,12,FALSE)),"",VLOOKUP(CONCATENATE($A220,"_",Z$2),'Reference data SID'!$B:$M,12,FALSE))</f>
        <v/>
      </c>
      <c r="AA220" s="16" t="str">
        <f>IF(ISERROR(VLOOKUP(CONCATENATE($A220,"_",AA$2),'Reference data SID'!$B:$M,12,FALSE)),"",VLOOKUP(CONCATENATE($A220,"_",AA$2),'Reference data SID'!$B:$M,12,FALSE))</f>
        <v/>
      </c>
      <c r="AB220" s="16" t="str">
        <f>IF(ISERROR(VLOOKUP(CONCATENATE($A220,"_",AB$2),'Reference data SID'!$B:$M,12,FALSE)),"",VLOOKUP(CONCATENATE($A220,"_",AB$2),'Reference data SID'!$B:$M,12,FALSE))</f>
        <v/>
      </c>
      <c r="AC220" s="16" t="str">
        <f>IF(ISERROR(VLOOKUP(CONCATENATE($A220,"_",AC$2),'Reference data SID'!$B:$M,12,FALSE)),"",VLOOKUP(CONCATENATE($A220,"_",AC$2),'Reference data SID'!$B:$M,12,FALSE))</f>
        <v/>
      </c>
      <c r="AD220" s="16" t="str">
        <f>IF(ISERROR(VLOOKUP(CONCATENATE($A220,"_",AD$2),'Reference data SID'!$B:$M,12,FALSE)),"",VLOOKUP(CONCATENATE($A220,"_",AD$2),'Reference data SID'!$B:$M,12,FALSE))</f>
        <v/>
      </c>
      <c r="AE220" s="16" t="str">
        <f>IF(ISERROR(VLOOKUP(CONCATENATE($A220,"_",AE$2),'Reference data SID'!$B:$M,12,FALSE)),"",VLOOKUP(CONCATENATE($A220,"_",AE$2),'Reference data SID'!$B:$M,12,FALSE))</f>
        <v/>
      </c>
      <c r="AF220" s="16" t="str">
        <f>IF(ISERROR(VLOOKUP(CONCATENATE($A220,"_",AF$2),'Reference data SID'!$B:$M,12,FALSE)),"",VLOOKUP(CONCATENATE($A220,"_",AF$2),'Reference data SID'!$B:$M,12,FALSE))</f>
        <v/>
      </c>
      <c r="AG220" s="16" t="str">
        <f>IF(ISERROR(VLOOKUP(CONCATENATE($A220,"_",AG$2),'Reference data SID'!$B:$M,12,FALSE)),"",VLOOKUP(CONCATENATE($A220,"_",AG$2),'Reference data SID'!$B:$M,12,FALSE))</f>
        <v/>
      </c>
      <c r="AH220" s="16" t="str">
        <f>IF(ISERROR(VLOOKUP(CONCATENATE($A220,"_",AH$2),'Reference data SID'!$B:$M,12,FALSE)),"",VLOOKUP(CONCATENATE($A220,"_",AH$2),'Reference data SID'!$B:$M,12,FALSE))</f>
        <v/>
      </c>
      <c r="AI220" s="16" t="str">
        <f>IF(ISERROR(VLOOKUP(CONCATENATE($A220,"_",AI$2),'Reference data SID'!$B:$M,12,FALSE)),"",VLOOKUP(CONCATENATE($A220,"_",AI$2),'Reference data SID'!$B:$M,12,FALSE))</f>
        <v/>
      </c>
      <c r="AJ220" s="16" t="str">
        <f>IF(ISERROR(VLOOKUP(CONCATENATE($A220,"_",AJ$2),'Reference data SID'!$B:$M,12,FALSE)),"",VLOOKUP(CONCATENATE($A220,"_",AJ$2),'Reference data SID'!$B:$M,12,FALSE))</f>
        <v/>
      </c>
      <c r="AK220" s="16" t="str">
        <f>IF(ISERROR(VLOOKUP(CONCATENATE($A220,"_",AK$2),'Reference data SID'!$B:$M,12,FALSE)),"",VLOOKUP(CONCATENATE($A220,"_",AK$2),'Reference data SID'!$B:$M,12,FALSE))</f>
        <v/>
      </c>
      <c r="AL220" s="16" t="str">
        <f>IF(ISERROR(VLOOKUP(CONCATENATE($A220,"_",AL$2),'Reference data SID'!$B:$M,12,FALSE)),"",VLOOKUP(CONCATENATE($A220,"_",AL$2),'Reference data SID'!$B:$M,12,FALSE))</f>
        <v/>
      </c>
      <c r="AM220" s="16" t="str">
        <f>IF(ISERROR(VLOOKUP(CONCATENATE($A220,"_",AM$2),'Reference data SID'!$B:$M,12,FALSE)),"",VLOOKUP(CONCATENATE($A220,"_",AM$2),'Reference data SID'!$B:$M,12,FALSE))</f>
        <v/>
      </c>
      <c r="AN220" s="16" t="str">
        <f>IF(ISERROR(VLOOKUP(CONCATENATE($A220,"_",AN$2),'Reference data SID'!$B:$M,12,FALSE)),"",VLOOKUP(CONCATENATE($A220,"_",AN$2),'Reference data SID'!$B:$M,12,FALSE))</f>
        <v/>
      </c>
      <c r="AO220" s="16" t="str">
        <f>IF(ISERROR(VLOOKUP(CONCATENATE($A220,"_",AO$2),'Reference data SID'!$B:$M,12,FALSE)),"",VLOOKUP(CONCATENATE($A220,"_",AO$2),'Reference data SID'!$B:$M,12,FALSE))</f>
        <v/>
      </c>
      <c r="AP220" s="16" t="str">
        <f>IF(ISERROR(VLOOKUP(CONCATENATE($A220,"_",AP$2),'Reference data SID'!$B:$M,12,FALSE)),"",VLOOKUP(CONCATENATE($A220,"_",AP$2),'Reference data SID'!$B:$M,12,FALSE))</f>
        <v/>
      </c>
      <c r="AQ220" s="16" t="str">
        <f>IF(ISERROR(VLOOKUP(CONCATENATE($A220,"_",AQ$2),'Reference data SID'!$B:$M,12,FALSE)),"",VLOOKUP(CONCATENATE($A220,"_",AQ$2),'Reference data SID'!$B:$M,12,FALSE))</f>
        <v/>
      </c>
      <c r="AR220" s="16" t="str">
        <f>IF(ISERROR(VLOOKUP(CONCATENATE($A220,"_",AR$2),'Reference data SID'!$B:$M,12,FALSE)),"",VLOOKUP(CONCATENATE($A220,"_",AR$2),'Reference data SID'!$B:$M,12,FALSE))</f>
        <v/>
      </c>
      <c r="AS220" s="16" t="str">
        <f>IF(ISERROR(VLOOKUP(CONCATENATE($A220,"_",AS$2),'Reference data SID'!$B:$M,12,FALSE)),"",VLOOKUP(CONCATENATE($A220,"_",AS$2),'Reference data SID'!$B:$M,12,FALSE))</f>
        <v/>
      </c>
      <c r="AT220" s="16" t="str">
        <f>IF(ISERROR(VLOOKUP(CONCATENATE($A220,"_",AT$2),'Reference data SID'!$B:$M,12,FALSE)),"",VLOOKUP(CONCATENATE($A220,"_",AT$2),'Reference data SID'!$B:$M,12,FALSE))</f>
        <v/>
      </c>
    </row>
    <row r="221" spans="1:46" x14ac:dyDescent="0.25">
      <c r="A221">
        <v>217</v>
      </c>
      <c r="B221" s="16" t="str">
        <f>IF(ISERROR(VLOOKUP(CONCATENATE($A221,"_",B$2),'Reference data SID'!$B:$M,12,FALSE)),"",VLOOKUP(CONCATENATE($A221,"_",B$2),'Reference data SID'!$B:$M,12,FALSE))</f>
        <v/>
      </c>
      <c r="C221" s="16" t="str">
        <f>IF(ISERROR(VLOOKUP(CONCATENATE($A221,"_",C$2),'Reference data SID'!$B:$M,12,FALSE)),"",VLOOKUP(CONCATENATE($A221,"_",C$2),'Reference data SID'!$B:$M,12,FALSE))</f>
        <v/>
      </c>
      <c r="D221" s="16" t="str">
        <f>IF(ISERROR(VLOOKUP(CONCATENATE($A221,"_",D$2),'Reference data SID'!$B:$M,12,FALSE)),"",VLOOKUP(CONCATENATE($A221,"_",D$2),'Reference data SID'!$B:$M,12,FALSE))</f>
        <v/>
      </c>
      <c r="E221" s="16" t="str">
        <f>IF(ISERROR(VLOOKUP(CONCATENATE($A221,"_",E$2),'Reference data SID'!$B:$M,12,FALSE)),"",VLOOKUP(CONCATENATE($A221,"_",E$2),'Reference data SID'!$B:$M,12,FALSE))</f>
        <v/>
      </c>
      <c r="F221" s="16" t="str">
        <f>IF(ISERROR(VLOOKUP(CONCATENATE($A221,"_",F$2),'Reference data SID'!$B:$M,12,FALSE)),"",VLOOKUP(CONCATENATE($A221,"_",F$2),'Reference data SID'!$B:$M,12,FALSE))</f>
        <v/>
      </c>
      <c r="G221" s="16" t="str">
        <f>IF(ISERROR(VLOOKUP(CONCATENATE($A221,"_",G$2),'Reference data SID'!$B:$M,12,FALSE)),"",VLOOKUP(CONCATENATE($A221,"_",G$2),'Reference data SID'!$B:$M,12,FALSE))</f>
        <v/>
      </c>
      <c r="H221" s="16" t="str">
        <f>IF(ISERROR(VLOOKUP(CONCATENATE($A221,"_",H$2),'Reference data SID'!$B:$M,12,FALSE)),"",VLOOKUP(CONCATENATE($A221,"_",H$2),'Reference data SID'!$B:$M,12,FALSE))</f>
        <v/>
      </c>
      <c r="I221" s="16" t="str">
        <f>IF(ISERROR(VLOOKUP(CONCATENATE($A221,"_",I$2),'Reference data SID'!$B:$M,12,FALSE)),"",VLOOKUP(CONCATENATE($A221,"_",I$2),'Reference data SID'!$B:$M,12,FALSE))</f>
        <v/>
      </c>
      <c r="J221" s="16" t="str">
        <f>IF(ISERROR(VLOOKUP(CONCATENATE($A221,"_",J$2),'Reference data SID'!$B:$M,12,FALSE)),"",VLOOKUP(CONCATENATE($A221,"_",J$2),'Reference data SID'!$B:$M,12,FALSE))</f>
        <v/>
      </c>
      <c r="K221" s="16" t="str">
        <f>IF(ISERROR(VLOOKUP(CONCATENATE($A221,"_",K$2),'Reference data SID'!$B:$M,12,FALSE)),"",VLOOKUP(CONCATENATE($A221,"_",K$2),'Reference data SID'!$B:$M,12,FALSE))</f>
        <v/>
      </c>
      <c r="L221" s="16" t="str">
        <f>IF(ISERROR(VLOOKUP(CONCATENATE($A221,"_",L$2),'Reference data SID'!$B:$M,12,FALSE)),"",VLOOKUP(CONCATENATE($A221,"_",L$2),'Reference data SID'!$B:$M,12,FALSE))</f>
        <v/>
      </c>
      <c r="M221" s="16" t="str">
        <f>IF(ISERROR(VLOOKUP(CONCATENATE($A221,"_",M$2),'Reference data SID'!$B:$M,12,FALSE)),"",VLOOKUP(CONCATENATE($A221,"_",M$2),'Reference data SID'!$B:$M,12,FALSE))</f>
        <v/>
      </c>
      <c r="N221" s="16" t="str">
        <f>IF(ISERROR(VLOOKUP(CONCATENATE($A221,"_",N$2),'Reference data SID'!$B:$M,12,FALSE)),"",VLOOKUP(CONCATENATE($A221,"_",N$2),'Reference data SID'!$B:$M,12,FALSE))</f>
        <v/>
      </c>
      <c r="O221" s="16" t="str">
        <f>IF(ISERROR(VLOOKUP(CONCATENATE($A221,"_",O$2),'Reference data SID'!$B:$M,12,FALSE)),"",VLOOKUP(CONCATENATE($A221,"_",O$2),'Reference data SID'!$B:$M,12,FALSE))</f>
        <v/>
      </c>
      <c r="P221" s="16" t="str">
        <f>IF(ISERROR(VLOOKUP(CONCATENATE($A221,"_",P$2),'Reference data SID'!$B:$M,12,FALSE)),"",VLOOKUP(CONCATENATE($A221,"_",P$2),'Reference data SID'!$B:$M,12,FALSE))</f>
        <v/>
      </c>
      <c r="Q221" s="16" t="str">
        <f>IF(ISERROR(VLOOKUP(CONCATENATE($A221,"_",Q$2),'Reference data SID'!$B:$M,12,FALSE)),"",VLOOKUP(CONCATENATE($A221,"_",Q$2),'Reference data SID'!$B:$M,12,FALSE))</f>
        <v/>
      </c>
      <c r="R221" s="16" t="str">
        <f>IF(ISERROR(VLOOKUP(CONCATENATE($A221,"_",R$2),'Reference data SID'!$B:$M,12,FALSE)),"",VLOOKUP(CONCATENATE($A221,"_",R$2),'Reference data SID'!$B:$M,12,FALSE))</f>
        <v/>
      </c>
      <c r="S221" s="16" t="str">
        <f>IF(ISERROR(VLOOKUP(CONCATENATE($A221,"_",S$2),'Reference data SID'!$B:$M,12,FALSE)),"",VLOOKUP(CONCATENATE($A221,"_",S$2),'Reference data SID'!$B:$M,12,FALSE))</f>
        <v/>
      </c>
      <c r="T221" s="16" t="str">
        <f>IF(ISERROR(VLOOKUP(CONCATENATE($A221,"_",T$2),'Reference data SID'!$B:$M,12,FALSE)),"",VLOOKUP(CONCATENATE($A221,"_",T$2),'Reference data SID'!$B:$M,12,FALSE))</f>
        <v/>
      </c>
      <c r="U221" s="16" t="str">
        <f>IF(ISERROR(VLOOKUP(CONCATENATE($A221,"_",U$2),'Reference data SID'!$B:$M,12,FALSE)),"",VLOOKUP(CONCATENATE($A221,"_",U$2),'Reference data SID'!$B:$M,12,FALSE))</f>
        <v/>
      </c>
      <c r="V221" s="16" t="str">
        <f>IF(ISERROR(VLOOKUP(CONCATENATE($A221,"_",V$2),'Reference data SID'!$B:$M,12,FALSE)),"",VLOOKUP(CONCATENATE($A221,"_",V$2),'Reference data SID'!$B:$M,12,FALSE))</f>
        <v/>
      </c>
      <c r="W221" s="16" t="str">
        <f>IF(ISERROR(VLOOKUP(CONCATENATE($A221,"_",W$2),'Reference data SID'!$B:$M,12,FALSE)),"",VLOOKUP(CONCATENATE($A221,"_",W$2),'Reference data SID'!$B:$M,12,FALSE))</f>
        <v/>
      </c>
      <c r="X221" s="16" t="str">
        <f>IF(ISERROR(VLOOKUP(CONCATENATE($A221,"_",X$2),'Reference data SID'!$B:$M,12,FALSE)),"",VLOOKUP(CONCATENATE($A221,"_",X$2),'Reference data SID'!$B:$M,12,FALSE))</f>
        <v/>
      </c>
      <c r="Y221" s="16" t="str">
        <f>IF(ISERROR(VLOOKUP(CONCATENATE($A221,"_",Y$2),'Reference data SID'!$B:$M,12,FALSE)),"",VLOOKUP(CONCATENATE($A221,"_",Y$2),'Reference data SID'!$B:$M,12,FALSE))</f>
        <v/>
      </c>
      <c r="Z221" s="16" t="str">
        <f>IF(ISERROR(VLOOKUP(CONCATENATE($A221,"_",Z$2),'Reference data SID'!$B:$M,12,FALSE)),"",VLOOKUP(CONCATENATE($A221,"_",Z$2),'Reference data SID'!$B:$M,12,FALSE))</f>
        <v/>
      </c>
      <c r="AA221" s="16" t="str">
        <f>IF(ISERROR(VLOOKUP(CONCATENATE($A221,"_",AA$2),'Reference data SID'!$B:$M,12,FALSE)),"",VLOOKUP(CONCATENATE($A221,"_",AA$2),'Reference data SID'!$B:$M,12,FALSE))</f>
        <v/>
      </c>
      <c r="AB221" s="16" t="str">
        <f>IF(ISERROR(VLOOKUP(CONCATENATE($A221,"_",AB$2),'Reference data SID'!$B:$M,12,FALSE)),"",VLOOKUP(CONCATENATE($A221,"_",AB$2),'Reference data SID'!$B:$M,12,FALSE))</f>
        <v/>
      </c>
      <c r="AC221" s="16" t="str">
        <f>IF(ISERROR(VLOOKUP(CONCATENATE($A221,"_",AC$2),'Reference data SID'!$B:$M,12,FALSE)),"",VLOOKUP(CONCATENATE($A221,"_",AC$2),'Reference data SID'!$B:$M,12,FALSE))</f>
        <v/>
      </c>
      <c r="AD221" s="16" t="str">
        <f>IF(ISERROR(VLOOKUP(CONCATENATE($A221,"_",AD$2),'Reference data SID'!$B:$M,12,FALSE)),"",VLOOKUP(CONCATENATE($A221,"_",AD$2),'Reference data SID'!$B:$M,12,FALSE))</f>
        <v/>
      </c>
      <c r="AE221" s="16" t="str">
        <f>IF(ISERROR(VLOOKUP(CONCATENATE($A221,"_",AE$2),'Reference data SID'!$B:$M,12,FALSE)),"",VLOOKUP(CONCATENATE($A221,"_",AE$2),'Reference data SID'!$B:$M,12,FALSE))</f>
        <v/>
      </c>
      <c r="AF221" s="16" t="str">
        <f>IF(ISERROR(VLOOKUP(CONCATENATE($A221,"_",AF$2),'Reference data SID'!$B:$M,12,FALSE)),"",VLOOKUP(CONCATENATE($A221,"_",AF$2),'Reference data SID'!$B:$M,12,FALSE))</f>
        <v/>
      </c>
      <c r="AG221" s="16" t="str">
        <f>IF(ISERROR(VLOOKUP(CONCATENATE($A221,"_",AG$2),'Reference data SID'!$B:$M,12,FALSE)),"",VLOOKUP(CONCATENATE($A221,"_",AG$2),'Reference data SID'!$B:$M,12,FALSE))</f>
        <v/>
      </c>
      <c r="AH221" s="16" t="str">
        <f>IF(ISERROR(VLOOKUP(CONCATENATE($A221,"_",AH$2),'Reference data SID'!$B:$M,12,FALSE)),"",VLOOKUP(CONCATENATE($A221,"_",AH$2),'Reference data SID'!$B:$M,12,FALSE))</f>
        <v/>
      </c>
      <c r="AI221" s="16" t="str">
        <f>IF(ISERROR(VLOOKUP(CONCATENATE($A221,"_",AI$2),'Reference data SID'!$B:$M,12,FALSE)),"",VLOOKUP(CONCATENATE($A221,"_",AI$2),'Reference data SID'!$B:$M,12,FALSE))</f>
        <v/>
      </c>
      <c r="AJ221" s="16" t="str">
        <f>IF(ISERROR(VLOOKUP(CONCATENATE($A221,"_",AJ$2),'Reference data SID'!$B:$M,12,FALSE)),"",VLOOKUP(CONCATENATE($A221,"_",AJ$2),'Reference data SID'!$B:$M,12,FALSE))</f>
        <v/>
      </c>
      <c r="AK221" s="16" t="str">
        <f>IF(ISERROR(VLOOKUP(CONCATENATE($A221,"_",AK$2),'Reference data SID'!$B:$M,12,FALSE)),"",VLOOKUP(CONCATENATE($A221,"_",AK$2),'Reference data SID'!$B:$M,12,FALSE))</f>
        <v/>
      </c>
      <c r="AL221" s="16" t="str">
        <f>IF(ISERROR(VLOOKUP(CONCATENATE($A221,"_",AL$2),'Reference data SID'!$B:$M,12,FALSE)),"",VLOOKUP(CONCATENATE($A221,"_",AL$2),'Reference data SID'!$B:$M,12,FALSE))</f>
        <v/>
      </c>
      <c r="AM221" s="16" t="str">
        <f>IF(ISERROR(VLOOKUP(CONCATENATE($A221,"_",AM$2),'Reference data SID'!$B:$M,12,FALSE)),"",VLOOKUP(CONCATENATE($A221,"_",AM$2),'Reference data SID'!$B:$M,12,FALSE))</f>
        <v/>
      </c>
      <c r="AN221" s="16" t="str">
        <f>IF(ISERROR(VLOOKUP(CONCATENATE($A221,"_",AN$2),'Reference data SID'!$B:$M,12,FALSE)),"",VLOOKUP(CONCATENATE($A221,"_",AN$2),'Reference data SID'!$B:$M,12,FALSE))</f>
        <v/>
      </c>
      <c r="AO221" s="16" t="str">
        <f>IF(ISERROR(VLOOKUP(CONCATENATE($A221,"_",AO$2),'Reference data SID'!$B:$M,12,FALSE)),"",VLOOKUP(CONCATENATE($A221,"_",AO$2),'Reference data SID'!$B:$M,12,FALSE))</f>
        <v/>
      </c>
      <c r="AP221" s="16" t="str">
        <f>IF(ISERROR(VLOOKUP(CONCATENATE($A221,"_",AP$2),'Reference data SID'!$B:$M,12,FALSE)),"",VLOOKUP(CONCATENATE($A221,"_",AP$2),'Reference data SID'!$B:$M,12,FALSE))</f>
        <v/>
      </c>
      <c r="AQ221" s="16" t="str">
        <f>IF(ISERROR(VLOOKUP(CONCATENATE($A221,"_",AQ$2),'Reference data SID'!$B:$M,12,FALSE)),"",VLOOKUP(CONCATENATE($A221,"_",AQ$2),'Reference data SID'!$B:$M,12,FALSE))</f>
        <v/>
      </c>
      <c r="AR221" s="16" t="str">
        <f>IF(ISERROR(VLOOKUP(CONCATENATE($A221,"_",AR$2),'Reference data SID'!$B:$M,12,FALSE)),"",VLOOKUP(CONCATENATE($A221,"_",AR$2),'Reference data SID'!$B:$M,12,FALSE))</f>
        <v/>
      </c>
      <c r="AS221" s="16" t="str">
        <f>IF(ISERROR(VLOOKUP(CONCATENATE($A221,"_",AS$2),'Reference data SID'!$B:$M,12,FALSE)),"",VLOOKUP(CONCATENATE($A221,"_",AS$2),'Reference data SID'!$B:$M,12,FALSE))</f>
        <v/>
      </c>
      <c r="AT221" s="16" t="str">
        <f>IF(ISERROR(VLOOKUP(CONCATENATE($A221,"_",AT$2),'Reference data SID'!$B:$M,12,FALSE)),"",VLOOKUP(CONCATENATE($A221,"_",AT$2),'Reference data SID'!$B:$M,12,FALSE))</f>
        <v/>
      </c>
    </row>
    <row r="222" spans="1:46" x14ac:dyDescent="0.25">
      <c r="A222">
        <v>218</v>
      </c>
      <c r="B222" s="16" t="str">
        <f>IF(ISERROR(VLOOKUP(CONCATENATE($A222,"_",B$2),'Reference data SID'!$B:$M,12,FALSE)),"",VLOOKUP(CONCATENATE($A222,"_",B$2),'Reference data SID'!$B:$M,12,FALSE))</f>
        <v/>
      </c>
      <c r="C222" s="16" t="str">
        <f>IF(ISERROR(VLOOKUP(CONCATENATE($A222,"_",C$2),'Reference data SID'!$B:$M,12,FALSE)),"",VLOOKUP(CONCATENATE($A222,"_",C$2),'Reference data SID'!$B:$M,12,FALSE))</f>
        <v/>
      </c>
      <c r="D222" s="16" t="str">
        <f>IF(ISERROR(VLOOKUP(CONCATENATE($A222,"_",D$2),'Reference data SID'!$B:$M,12,FALSE)),"",VLOOKUP(CONCATENATE($A222,"_",D$2),'Reference data SID'!$B:$M,12,FALSE))</f>
        <v/>
      </c>
      <c r="E222" s="16" t="str">
        <f>IF(ISERROR(VLOOKUP(CONCATENATE($A222,"_",E$2),'Reference data SID'!$B:$M,12,FALSE)),"",VLOOKUP(CONCATENATE($A222,"_",E$2),'Reference data SID'!$B:$M,12,FALSE))</f>
        <v/>
      </c>
      <c r="F222" s="16" t="str">
        <f>IF(ISERROR(VLOOKUP(CONCATENATE($A222,"_",F$2),'Reference data SID'!$B:$M,12,FALSE)),"",VLOOKUP(CONCATENATE($A222,"_",F$2),'Reference data SID'!$B:$M,12,FALSE))</f>
        <v/>
      </c>
      <c r="G222" s="16" t="str">
        <f>IF(ISERROR(VLOOKUP(CONCATENATE($A222,"_",G$2),'Reference data SID'!$B:$M,12,FALSE)),"",VLOOKUP(CONCATENATE($A222,"_",G$2),'Reference data SID'!$B:$M,12,FALSE))</f>
        <v/>
      </c>
      <c r="H222" s="16" t="str">
        <f>IF(ISERROR(VLOOKUP(CONCATENATE($A222,"_",H$2),'Reference data SID'!$B:$M,12,FALSE)),"",VLOOKUP(CONCATENATE($A222,"_",H$2),'Reference data SID'!$B:$M,12,FALSE))</f>
        <v/>
      </c>
      <c r="I222" s="16" t="str">
        <f>IF(ISERROR(VLOOKUP(CONCATENATE($A222,"_",I$2),'Reference data SID'!$B:$M,12,FALSE)),"",VLOOKUP(CONCATENATE($A222,"_",I$2),'Reference data SID'!$B:$M,12,FALSE))</f>
        <v/>
      </c>
      <c r="J222" s="16" t="str">
        <f>IF(ISERROR(VLOOKUP(CONCATENATE($A222,"_",J$2),'Reference data SID'!$B:$M,12,FALSE)),"",VLOOKUP(CONCATENATE($A222,"_",J$2),'Reference data SID'!$B:$M,12,FALSE))</f>
        <v/>
      </c>
      <c r="K222" s="16" t="str">
        <f>IF(ISERROR(VLOOKUP(CONCATENATE($A222,"_",K$2),'Reference data SID'!$B:$M,12,FALSE)),"",VLOOKUP(CONCATENATE($A222,"_",K$2),'Reference data SID'!$B:$M,12,FALSE))</f>
        <v/>
      </c>
      <c r="L222" s="16" t="str">
        <f>IF(ISERROR(VLOOKUP(CONCATENATE($A222,"_",L$2),'Reference data SID'!$B:$M,12,FALSE)),"",VLOOKUP(CONCATENATE($A222,"_",L$2),'Reference data SID'!$B:$M,12,FALSE))</f>
        <v/>
      </c>
      <c r="M222" s="16" t="str">
        <f>IF(ISERROR(VLOOKUP(CONCATENATE($A222,"_",M$2),'Reference data SID'!$B:$M,12,FALSE)),"",VLOOKUP(CONCATENATE($A222,"_",M$2),'Reference data SID'!$B:$M,12,FALSE))</f>
        <v/>
      </c>
      <c r="N222" s="16" t="str">
        <f>IF(ISERROR(VLOOKUP(CONCATENATE($A222,"_",N$2),'Reference data SID'!$B:$M,12,FALSE)),"",VLOOKUP(CONCATENATE($A222,"_",N$2),'Reference data SID'!$B:$M,12,FALSE))</f>
        <v/>
      </c>
      <c r="O222" s="16" t="str">
        <f>IF(ISERROR(VLOOKUP(CONCATENATE($A222,"_",O$2),'Reference data SID'!$B:$M,12,FALSE)),"",VLOOKUP(CONCATENATE($A222,"_",O$2),'Reference data SID'!$B:$M,12,FALSE))</f>
        <v/>
      </c>
      <c r="P222" s="16" t="str">
        <f>IF(ISERROR(VLOOKUP(CONCATENATE($A222,"_",P$2),'Reference data SID'!$B:$M,12,FALSE)),"",VLOOKUP(CONCATENATE($A222,"_",P$2),'Reference data SID'!$B:$M,12,FALSE))</f>
        <v/>
      </c>
      <c r="Q222" s="16" t="str">
        <f>IF(ISERROR(VLOOKUP(CONCATENATE($A222,"_",Q$2),'Reference data SID'!$B:$M,12,FALSE)),"",VLOOKUP(CONCATENATE($A222,"_",Q$2),'Reference data SID'!$B:$M,12,FALSE))</f>
        <v/>
      </c>
      <c r="R222" s="16" t="str">
        <f>IF(ISERROR(VLOOKUP(CONCATENATE($A222,"_",R$2),'Reference data SID'!$B:$M,12,FALSE)),"",VLOOKUP(CONCATENATE($A222,"_",R$2),'Reference data SID'!$B:$M,12,FALSE))</f>
        <v/>
      </c>
      <c r="S222" s="16" t="str">
        <f>IF(ISERROR(VLOOKUP(CONCATENATE($A222,"_",S$2),'Reference data SID'!$B:$M,12,FALSE)),"",VLOOKUP(CONCATENATE($A222,"_",S$2),'Reference data SID'!$B:$M,12,FALSE))</f>
        <v/>
      </c>
      <c r="T222" s="16" t="str">
        <f>IF(ISERROR(VLOOKUP(CONCATENATE($A222,"_",T$2),'Reference data SID'!$B:$M,12,FALSE)),"",VLOOKUP(CONCATENATE($A222,"_",T$2),'Reference data SID'!$B:$M,12,FALSE))</f>
        <v/>
      </c>
      <c r="U222" s="16" t="str">
        <f>IF(ISERROR(VLOOKUP(CONCATENATE($A222,"_",U$2),'Reference data SID'!$B:$M,12,FALSE)),"",VLOOKUP(CONCATENATE($A222,"_",U$2),'Reference data SID'!$B:$M,12,FALSE))</f>
        <v/>
      </c>
      <c r="V222" s="16" t="str">
        <f>IF(ISERROR(VLOOKUP(CONCATENATE($A222,"_",V$2),'Reference data SID'!$B:$M,12,FALSE)),"",VLOOKUP(CONCATENATE($A222,"_",V$2),'Reference data SID'!$B:$M,12,FALSE))</f>
        <v/>
      </c>
      <c r="W222" s="16" t="str">
        <f>IF(ISERROR(VLOOKUP(CONCATENATE($A222,"_",W$2),'Reference data SID'!$B:$M,12,FALSE)),"",VLOOKUP(CONCATENATE($A222,"_",W$2),'Reference data SID'!$B:$M,12,FALSE))</f>
        <v/>
      </c>
      <c r="X222" s="16" t="str">
        <f>IF(ISERROR(VLOOKUP(CONCATENATE($A222,"_",X$2),'Reference data SID'!$B:$M,12,FALSE)),"",VLOOKUP(CONCATENATE($A222,"_",X$2),'Reference data SID'!$B:$M,12,FALSE))</f>
        <v/>
      </c>
      <c r="Y222" s="16" t="str">
        <f>IF(ISERROR(VLOOKUP(CONCATENATE($A222,"_",Y$2),'Reference data SID'!$B:$M,12,FALSE)),"",VLOOKUP(CONCATENATE($A222,"_",Y$2),'Reference data SID'!$B:$M,12,FALSE))</f>
        <v/>
      </c>
      <c r="Z222" s="16" t="str">
        <f>IF(ISERROR(VLOOKUP(CONCATENATE($A222,"_",Z$2),'Reference data SID'!$B:$M,12,FALSE)),"",VLOOKUP(CONCATENATE($A222,"_",Z$2),'Reference data SID'!$B:$M,12,FALSE))</f>
        <v/>
      </c>
      <c r="AA222" s="16" t="str">
        <f>IF(ISERROR(VLOOKUP(CONCATENATE($A222,"_",AA$2),'Reference data SID'!$B:$M,12,FALSE)),"",VLOOKUP(CONCATENATE($A222,"_",AA$2),'Reference data SID'!$B:$M,12,FALSE))</f>
        <v/>
      </c>
      <c r="AB222" s="16" t="str">
        <f>IF(ISERROR(VLOOKUP(CONCATENATE($A222,"_",AB$2),'Reference data SID'!$B:$M,12,FALSE)),"",VLOOKUP(CONCATENATE($A222,"_",AB$2),'Reference data SID'!$B:$M,12,FALSE))</f>
        <v/>
      </c>
      <c r="AC222" s="16" t="str">
        <f>IF(ISERROR(VLOOKUP(CONCATENATE($A222,"_",AC$2),'Reference data SID'!$B:$M,12,FALSE)),"",VLOOKUP(CONCATENATE($A222,"_",AC$2),'Reference data SID'!$B:$M,12,FALSE))</f>
        <v/>
      </c>
      <c r="AD222" s="16" t="str">
        <f>IF(ISERROR(VLOOKUP(CONCATENATE($A222,"_",AD$2),'Reference data SID'!$B:$M,12,FALSE)),"",VLOOKUP(CONCATENATE($A222,"_",AD$2),'Reference data SID'!$B:$M,12,FALSE))</f>
        <v/>
      </c>
      <c r="AE222" s="16" t="str">
        <f>IF(ISERROR(VLOOKUP(CONCATENATE($A222,"_",AE$2),'Reference data SID'!$B:$M,12,FALSE)),"",VLOOKUP(CONCATENATE($A222,"_",AE$2),'Reference data SID'!$B:$M,12,FALSE))</f>
        <v/>
      </c>
      <c r="AF222" s="16" t="str">
        <f>IF(ISERROR(VLOOKUP(CONCATENATE($A222,"_",AF$2),'Reference data SID'!$B:$M,12,FALSE)),"",VLOOKUP(CONCATENATE($A222,"_",AF$2),'Reference data SID'!$B:$M,12,FALSE))</f>
        <v/>
      </c>
      <c r="AG222" s="16" t="str">
        <f>IF(ISERROR(VLOOKUP(CONCATENATE($A222,"_",AG$2),'Reference data SID'!$B:$M,12,FALSE)),"",VLOOKUP(CONCATENATE($A222,"_",AG$2),'Reference data SID'!$B:$M,12,FALSE))</f>
        <v/>
      </c>
      <c r="AH222" s="16" t="str">
        <f>IF(ISERROR(VLOOKUP(CONCATENATE($A222,"_",AH$2),'Reference data SID'!$B:$M,12,FALSE)),"",VLOOKUP(CONCATENATE($A222,"_",AH$2),'Reference data SID'!$B:$M,12,FALSE))</f>
        <v/>
      </c>
      <c r="AI222" s="16" t="str">
        <f>IF(ISERROR(VLOOKUP(CONCATENATE($A222,"_",AI$2),'Reference data SID'!$B:$M,12,FALSE)),"",VLOOKUP(CONCATENATE($A222,"_",AI$2),'Reference data SID'!$B:$M,12,FALSE))</f>
        <v/>
      </c>
      <c r="AJ222" s="16" t="str">
        <f>IF(ISERROR(VLOOKUP(CONCATENATE($A222,"_",AJ$2),'Reference data SID'!$B:$M,12,FALSE)),"",VLOOKUP(CONCATENATE($A222,"_",AJ$2),'Reference data SID'!$B:$M,12,FALSE))</f>
        <v/>
      </c>
      <c r="AK222" s="16" t="str">
        <f>IF(ISERROR(VLOOKUP(CONCATENATE($A222,"_",AK$2),'Reference data SID'!$B:$M,12,FALSE)),"",VLOOKUP(CONCATENATE($A222,"_",AK$2),'Reference data SID'!$B:$M,12,FALSE))</f>
        <v/>
      </c>
      <c r="AL222" s="16" t="str">
        <f>IF(ISERROR(VLOOKUP(CONCATENATE($A222,"_",AL$2),'Reference data SID'!$B:$M,12,FALSE)),"",VLOOKUP(CONCATENATE($A222,"_",AL$2),'Reference data SID'!$B:$M,12,FALSE))</f>
        <v/>
      </c>
      <c r="AM222" s="16" t="str">
        <f>IF(ISERROR(VLOOKUP(CONCATENATE($A222,"_",AM$2),'Reference data SID'!$B:$M,12,FALSE)),"",VLOOKUP(CONCATENATE($A222,"_",AM$2),'Reference data SID'!$B:$M,12,FALSE))</f>
        <v/>
      </c>
      <c r="AN222" s="16" t="str">
        <f>IF(ISERROR(VLOOKUP(CONCATENATE($A222,"_",AN$2),'Reference data SID'!$B:$M,12,FALSE)),"",VLOOKUP(CONCATENATE($A222,"_",AN$2),'Reference data SID'!$B:$M,12,FALSE))</f>
        <v/>
      </c>
      <c r="AO222" s="16" t="str">
        <f>IF(ISERROR(VLOOKUP(CONCATENATE($A222,"_",AO$2),'Reference data SID'!$B:$M,12,FALSE)),"",VLOOKUP(CONCATENATE($A222,"_",AO$2),'Reference data SID'!$B:$M,12,FALSE))</f>
        <v/>
      </c>
      <c r="AP222" s="16" t="str">
        <f>IF(ISERROR(VLOOKUP(CONCATENATE($A222,"_",AP$2),'Reference data SID'!$B:$M,12,FALSE)),"",VLOOKUP(CONCATENATE($A222,"_",AP$2),'Reference data SID'!$B:$M,12,FALSE))</f>
        <v/>
      </c>
      <c r="AQ222" s="16" t="str">
        <f>IF(ISERROR(VLOOKUP(CONCATENATE($A222,"_",AQ$2),'Reference data SID'!$B:$M,12,FALSE)),"",VLOOKUP(CONCATENATE($A222,"_",AQ$2),'Reference data SID'!$B:$M,12,FALSE))</f>
        <v/>
      </c>
      <c r="AR222" s="16" t="str">
        <f>IF(ISERROR(VLOOKUP(CONCATENATE($A222,"_",AR$2),'Reference data SID'!$B:$M,12,FALSE)),"",VLOOKUP(CONCATENATE($A222,"_",AR$2),'Reference data SID'!$B:$M,12,FALSE))</f>
        <v/>
      </c>
      <c r="AS222" s="16" t="str">
        <f>IF(ISERROR(VLOOKUP(CONCATENATE($A222,"_",AS$2),'Reference data SID'!$B:$M,12,FALSE)),"",VLOOKUP(CONCATENATE($A222,"_",AS$2),'Reference data SID'!$B:$M,12,FALSE))</f>
        <v/>
      </c>
      <c r="AT222" s="16" t="str">
        <f>IF(ISERROR(VLOOKUP(CONCATENATE($A222,"_",AT$2),'Reference data SID'!$B:$M,12,FALSE)),"",VLOOKUP(CONCATENATE($A222,"_",AT$2),'Reference data SID'!$B:$M,12,FALSE))</f>
        <v/>
      </c>
    </row>
    <row r="223" spans="1:46" x14ac:dyDescent="0.25">
      <c r="A223">
        <v>219</v>
      </c>
      <c r="B223" s="16" t="str">
        <f>IF(ISERROR(VLOOKUP(CONCATENATE($A223,"_",B$2),'Reference data SID'!$B:$M,12,FALSE)),"",VLOOKUP(CONCATENATE($A223,"_",B$2),'Reference data SID'!$B:$M,12,FALSE))</f>
        <v/>
      </c>
      <c r="C223" s="16" t="str">
        <f>IF(ISERROR(VLOOKUP(CONCATENATE($A223,"_",C$2),'Reference data SID'!$B:$M,12,FALSE)),"",VLOOKUP(CONCATENATE($A223,"_",C$2),'Reference data SID'!$B:$M,12,FALSE))</f>
        <v/>
      </c>
      <c r="D223" s="16" t="str">
        <f>IF(ISERROR(VLOOKUP(CONCATENATE($A223,"_",D$2),'Reference data SID'!$B:$M,12,FALSE)),"",VLOOKUP(CONCATENATE($A223,"_",D$2),'Reference data SID'!$B:$M,12,FALSE))</f>
        <v/>
      </c>
      <c r="E223" s="16" t="str">
        <f>IF(ISERROR(VLOOKUP(CONCATENATE($A223,"_",E$2),'Reference data SID'!$B:$M,12,FALSE)),"",VLOOKUP(CONCATENATE($A223,"_",E$2),'Reference data SID'!$B:$M,12,FALSE))</f>
        <v/>
      </c>
      <c r="F223" s="16" t="str">
        <f>IF(ISERROR(VLOOKUP(CONCATENATE($A223,"_",F$2),'Reference data SID'!$B:$M,12,FALSE)),"",VLOOKUP(CONCATENATE($A223,"_",F$2),'Reference data SID'!$B:$M,12,FALSE))</f>
        <v/>
      </c>
      <c r="G223" s="16" t="str">
        <f>IF(ISERROR(VLOOKUP(CONCATENATE($A223,"_",G$2),'Reference data SID'!$B:$M,12,FALSE)),"",VLOOKUP(CONCATENATE($A223,"_",G$2),'Reference data SID'!$B:$M,12,FALSE))</f>
        <v/>
      </c>
      <c r="H223" s="16" t="str">
        <f>IF(ISERROR(VLOOKUP(CONCATENATE($A223,"_",H$2),'Reference data SID'!$B:$M,12,FALSE)),"",VLOOKUP(CONCATENATE($A223,"_",H$2),'Reference data SID'!$B:$M,12,FALSE))</f>
        <v/>
      </c>
      <c r="I223" s="16" t="str">
        <f>IF(ISERROR(VLOOKUP(CONCATENATE($A223,"_",I$2),'Reference data SID'!$B:$M,12,FALSE)),"",VLOOKUP(CONCATENATE($A223,"_",I$2),'Reference data SID'!$B:$M,12,FALSE))</f>
        <v/>
      </c>
      <c r="J223" s="16" t="str">
        <f>IF(ISERROR(VLOOKUP(CONCATENATE($A223,"_",J$2),'Reference data SID'!$B:$M,12,FALSE)),"",VLOOKUP(CONCATENATE($A223,"_",J$2),'Reference data SID'!$B:$M,12,FALSE))</f>
        <v/>
      </c>
      <c r="K223" s="16" t="str">
        <f>IF(ISERROR(VLOOKUP(CONCATENATE($A223,"_",K$2),'Reference data SID'!$B:$M,12,FALSE)),"",VLOOKUP(CONCATENATE($A223,"_",K$2),'Reference data SID'!$B:$M,12,FALSE))</f>
        <v/>
      </c>
      <c r="L223" s="16" t="str">
        <f>IF(ISERROR(VLOOKUP(CONCATENATE($A223,"_",L$2),'Reference data SID'!$B:$M,12,FALSE)),"",VLOOKUP(CONCATENATE($A223,"_",L$2),'Reference data SID'!$B:$M,12,FALSE))</f>
        <v/>
      </c>
      <c r="M223" s="16" t="str">
        <f>IF(ISERROR(VLOOKUP(CONCATENATE($A223,"_",M$2),'Reference data SID'!$B:$M,12,FALSE)),"",VLOOKUP(CONCATENATE($A223,"_",M$2),'Reference data SID'!$B:$M,12,FALSE))</f>
        <v/>
      </c>
      <c r="N223" s="16" t="str">
        <f>IF(ISERROR(VLOOKUP(CONCATENATE($A223,"_",N$2),'Reference data SID'!$B:$M,12,FALSE)),"",VLOOKUP(CONCATENATE($A223,"_",N$2),'Reference data SID'!$B:$M,12,FALSE))</f>
        <v/>
      </c>
      <c r="O223" s="16" t="str">
        <f>IF(ISERROR(VLOOKUP(CONCATENATE($A223,"_",O$2),'Reference data SID'!$B:$M,12,FALSE)),"",VLOOKUP(CONCATENATE($A223,"_",O$2),'Reference data SID'!$B:$M,12,FALSE))</f>
        <v/>
      </c>
      <c r="P223" s="16" t="str">
        <f>IF(ISERROR(VLOOKUP(CONCATENATE($A223,"_",P$2),'Reference data SID'!$B:$M,12,FALSE)),"",VLOOKUP(CONCATENATE($A223,"_",P$2),'Reference data SID'!$B:$M,12,FALSE))</f>
        <v/>
      </c>
      <c r="Q223" s="16" t="str">
        <f>IF(ISERROR(VLOOKUP(CONCATENATE($A223,"_",Q$2),'Reference data SID'!$B:$M,12,FALSE)),"",VLOOKUP(CONCATENATE($A223,"_",Q$2),'Reference data SID'!$B:$M,12,FALSE))</f>
        <v/>
      </c>
      <c r="R223" s="16" t="str">
        <f>IF(ISERROR(VLOOKUP(CONCATENATE($A223,"_",R$2),'Reference data SID'!$B:$M,12,FALSE)),"",VLOOKUP(CONCATENATE($A223,"_",R$2),'Reference data SID'!$B:$M,12,FALSE))</f>
        <v/>
      </c>
      <c r="S223" s="16" t="str">
        <f>IF(ISERROR(VLOOKUP(CONCATENATE($A223,"_",S$2),'Reference data SID'!$B:$M,12,FALSE)),"",VLOOKUP(CONCATENATE($A223,"_",S$2),'Reference data SID'!$B:$M,12,FALSE))</f>
        <v/>
      </c>
      <c r="T223" s="16" t="str">
        <f>IF(ISERROR(VLOOKUP(CONCATENATE($A223,"_",T$2),'Reference data SID'!$B:$M,12,FALSE)),"",VLOOKUP(CONCATENATE($A223,"_",T$2),'Reference data SID'!$B:$M,12,FALSE))</f>
        <v/>
      </c>
      <c r="U223" s="16" t="str">
        <f>IF(ISERROR(VLOOKUP(CONCATENATE($A223,"_",U$2),'Reference data SID'!$B:$M,12,FALSE)),"",VLOOKUP(CONCATENATE($A223,"_",U$2),'Reference data SID'!$B:$M,12,FALSE))</f>
        <v/>
      </c>
      <c r="V223" s="16" t="str">
        <f>IF(ISERROR(VLOOKUP(CONCATENATE($A223,"_",V$2),'Reference data SID'!$B:$M,12,FALSE)),"",VLOOKUP(CONCATENATE($A223,"_",V$2),'Reference data SID'!$B:$M,12,FALSE))</f>
        <v/>
      </c>
      <c r="W223" s="16" t="str">
        <f>IF(ISERROR(VLOOKUP(CONCATENATE($A223,"_",W$2),'Reference data SID'!$B:$M,12,FALSE)),"",VLOOKUP(CONCATENATE($A223,"_",W$2),'Reference data SID'!$B:$M,12,FALSE))</f>
        <v/>
      </c>
      <c r="X223" s="16" t="str">
        <f>IF(ISERROR(VLOOKUP(CONCATENATE($A223,"_",X$2),'Reference data SID'!$B:$M,12,FALSE)),"",VLOOKUP(CONCATENATE($A223,"_",X$2),'Reference data SID'!$B:$M,12,FALSE))</f>
        <v/>
      </c>
      <c r="Y223" s="16" t="str">
        <f>IF(ISERROR(VLOOKUP(CONCATENATE($A223,"_",Y$2),'Reference data SID'!$B:$M,12,FALSE)),"",VLOOKUP(CONCATENATE($A223,"_",Y$2),'Reference data SID'!$B:$M,12,FALSE))</f>
        <v/>
      </c>
      <c r="Z223" s="16" t="str">
        <f>IF(ISERROR(VLOOKUP(CONCATENATE($A223,"_",Z$2),'Reference data SID'!$B:$M,12,FALSE)),"",VLOOKUP(CONCATENATE($A223,"_",Z$2),'Reference data SID'!$B:$M,12,FALSE))</f>
        <v/>
      </c>
      <c r="AA223" s="16" t="str">
        <f>IF(ISERROR(VLOOKUP(CONCATENATE($A223,"_",AA$2),'Reference data SID'!$B:$M,12,FALSE)),"",VLOOKUP(CONCATENATE($A223,"_",AA$2),'Reference data SID'!$B:$M,12,FALSE))</f>
        <v/>
      </c>
      <c r="AB223" s="16" t="str">
        <f>IF(ISERROR(VLOOKUP(CONCATENATE($A223,"_",AB$2),'Reference data SID'!$B:$M,12,FALSE)),"",VLOOKUP(CONCATENATE($A223,"_",AB$2),'Reference data SID'!$B:$M,12,FALSE))</f>
        <v/>
      </c>
      <c r="AC223" s="16" t="str">
        <f>IF(ISERROR(VLOOKUP(CONCATENATE($A223,"_",AC$2),'Reference data SID'!$B:$M,12,FALSE)),"",VLOOKUP(CONCATENATE($A223,"_",AC$2),'Reference data SID'!$B:$M,12,FALSE))</f>
        <v/>
      </c>
      <c r="AD223" s="16" t="str">
        <f>IF(ISERROR(VLOOKUP(CONCATENATE($A223,"_",AD$2),'Reference data SID'!$B:$M,12,FALSE)),"",VLOOKUP(CONCATENATE($A223,"_",AD$2),'Reference data SID'!$B:$M,12,FALSE))</f>
        <v/>
      </c>
      <c r="AE223" s="16" t="str">
        <f>IF(ISERROR(VLOOKUP(CONCATENATE($A223,"_",AE$2),'Reference data SID'!$B:$M,12,FALSE)),"",VLOOKUP(CONCATENATE($A223,"_",AE$2),'Reference data SID'!$B:$M,12,FALSE))</f>
        <v/>
      </c>
      <c r="AF223" s="16" t="str">
        <f>IF(ISERROR(VLOOKUP(CONCATENATE($A223,"_",AF$2),'Reference data SID'!$B:$M,12,FALSE)),"",VLOOKUP(CONCATENATE($A223,"_",AF$2),'Reference data SID'!$B:$M,12,FALSE))</f>
        <v/>
      </c>
      <c r="AG223" s="16" t="str">
        <f>IF(ISERROR(VLOOKUP(CONCATENATE($A223,"_",AG$2),'Reference data SID'!$B:$M,12,FALSE)),"",VLOOKUP(CONCATENATE($A223,"_",AG$2),'Reference data SID'!$B:$M,12,FALSE))</f>
        <v/>
      </c>
      <c r="AH223" s="16" t="str">
        <f>IF(ISERROR(VLOOKUP(CONCATENATE($A223,"_",AH$2),'Reference data SID'!$B:$M,12,FALSE)),"",VLOOKUP(CONCATENATE($A223,"_",AH$2),'Reference data SID'!$B:$M,12,FALSE))</f>
        <v/>
      </c>
      <c r="AI223" s="16" t="str">
        <f>IF(ISERROR(VLOOKUP(CONCATENATE($A223,"_",AI$2),'Reference data SID'!$B:$M,12,FALSE)),"",VLOOKUP(CONCATENATE($A223,"_",AI$2),'Reference data SID'!$B:$M,12,FALSE))</f>
        <v/>
      </c>
      <c r="AJ223" s="16" t="str">
        <f>IF(ISERROR(VLOOKUP(CONCATENATE($A223,"_",AJ$2),'Reference data SID'!$B:$M,12,FALSE)),"",VLOOKUP(CONCATENATE($A223,"_",AJ$2),'Reference data SID'!$B:$M,12,FALSE))</f>
        <v/>
      </c>
      <c r="AK223" s="16" t="str">
        <f>IF(ISERROR(VLOOKUP(CONCATENATE($A223,"_",AK$2),'Reference data SID'!$B:$M,12,FALSE)),"",VLOOKUP(CONCATENATE($A223,"_",AK$2),'Reference data SID'!$B:$M,12,FALSE))</f>
        <v/>
      </c>
      <c r="AL223" s="16" t="str">
        <f>IF(ISERROR(VLOOKUP(CONCATENATE($A223,"_",AL$2),'Reference data SID'!$B:$M,12,FALSE)),"",VLOOKUP(CONCATENATE($A223,"_",AL$2),'Reference data SID'!$B:$M,12,FALSE))</f>
        <v/>
      </c>
      <c r="AM223" s="16" t="str">
        <f>IF(ISERROR(VLOOKUP(CONCATENATE($A223,"_",AM$2),'Reference data SID'!$B:$M,12,FALSE)),"",VLOOKUP(CONCATENATE($A223,"_",AM$2),'Reference data SID'!$B:$M,12,FALSE))</f>
        <v/>
      </c>
      <c r="AN223" s="16" t="str">
        <f>IF(ISERROR(VLOOKUP(CONCATENATE($A223,"_",AN$2),'Reference data SID'!$B:$M,12,FALSE)),"",VLOOKUP(CONCATENATE($A223,"_",AN$2),'Reference data SID'!$B:$M,12,FALSE))</f>
        <v/>
      </c>
      <c r="AO223" s="16" t="str">
        <f>IF(ISERROR(VLOOKUP(CONCATENATE($A223,"_",AO$2),'Reference data SID'!$B:$M,12,FALSE)),"",VLOOKUP(CONCATENATE($A223,"_",AO$2),'Reference data SID'!$B:$M,12,FALSE))</f>
        <v/>
      </c>
      <c r="AP223" s="16" t="str">
        <f>IF(ISERROR(VLOOKUP(CONCATENATE($A223,"_",AP$2),'Reference data SID'!$B:$M,12,FALSE)),"",VLOOKUP(CONCATENATE($A223,"_",AP$2),'Reference data SID'!$B:$M,12,FALSE))</f>
        <v/>
      </c>
      <c r="AQ223" s="16" t="str">
        <f>IF(ISERROR(VLOOKUP(CONCATENATE($A223,"_",AQ$2),'Reference data SID'!$B:$M,12,FALSE)),"",VLOOKUP(CONCATENATE($A223,"_",AQ$2),'Reference data SID'!$B:$M,12,FALSE))</f>
        <v/>
      </c>
      <c r="AR223" s="16" t="str">
        <f>IF(ISERROR(VLOOKUP(CONCATENATE($A223,"_",AR$2),'Reference data SID'!$B:$M,12,FALSE)),"",VLOOKUP(CONCATENATE($A223,"_",AR$2),'Reference data SID'!$B:$M,12,FALSE))</f>
        <v/>
      </c>
      <c r="AS223" s="16" t="str">
        <f>IF(ISERROR(VLOOKUP(CONCATENATE($A223,"_",AS$2),'Reference data SID'!$B:$M,12,FALSE)),"",VLOOKUP(CONCATENATE($A223,"_",AS$2),'Reference data SID'!$B:$M,12,FALSE))</f>
        <v/>
      </c>
      <c r="AT223" s="16" t="str">
        <f>IF(ISERROR(VLOOKUP(CONCATENATE($A223,"_",AT$2),'Reference data SID'!$B:$M,12,FALSE)),"",VLOOKUP(CONCATENATE($A223,"_",AT$2),'Reference data SID'!$B:$M,12,FALSE))</f>
        <v/>
      </c>
    </row>
    <row r="224" spans="1:46" x14ac:dyDescent="0.25">
      <c r="A224">
        <v>220</v>
      </c>
      <c r="B224" s="16" t="str">
        <f>IF(ISERROR(VLOOKUP(CONCATENATE($A224,"_",B$2),'Reference data SID'!$B:$M,12,FALSE)),"",VLOOKUP(CONCATENATE($A224,"_",B$2),'Reference data SID'!$B:$M,12,FALSE))</f>
        <v/>
      </c>
      <c r="C224" s="16" t="str">
        <f>IF(ISERROR(VLOOKUP(CONCATENATE($A224,"_",C$2),'Reference data SID'!$B:$M,12,FALSE)),"",VLOOKUP(CONCATENATE($A224,"_",C$2),'Reference data SID'!$B:$M,12,FALSE))</f>
        <v/>
      </c>
      <c r="D224" s="16" t="str">
        <f>IF(ISERROR(VLOOKUP(CONCATENATE($A224,"_",D$2),'Reference data SID'!$B:$M,12,FALSE)),"",VLOOKUP(CONCATENATE($A224,"_",D$2),'Reference data SID'!$B:$M,12,FALSE))</f>
        <v/>
      </c>
      <c r="E224" s="16" t="str">
        <f>IF(ISERROR(VLOOKUP(CONCATENATE($A224,"_",E$2),'Reference data SID'!$B:$M,12,FALSE)),"",VLOOKUP(CONCATENATE($A224,"_",E$2),'Reference data SID'!$B:$M,12,FALSE))</f>
        <v/>
      </c>
      <c r="F224" s="16" t="str">
        <f>IF(ISERROR(VLOOKUP(CONCATENATE($A224,"_",F$2),'Reference data SID'!$B:$M,12,FALSE)),"",VLOOKUP(CONCATENATE($A224,"_",F$2),'Reference data SID'!$B:$M,12,FALSE))</f>
        <v/>
      </c>
      <c r="G224" s="16" t="str">
        <f>IF(ISERROR(VLOOKUP(CONCATENATE($A224,"_",G$2),'Reference data SID'!$B:$M,12,FALSE)),"",VLOOKUP(CONCATENATE($A224,"_",G$2),'Reference data SID'!$B:$M,12,FALSE))</f>
        <v/>
      </c>
      <c r="H224" s="16" t="str">
        <f>IF(ISERROR(VLOOKUP(CONCATENATE($A224,"_",H$2),'Reference data SID'!$B:$M,12,FALSE)),"",VLOOKUP(CONCATENATE($A224,"_",H$2),'Reference data SID'!$B:$M,12,FALSE))</f>
        <v/>
      </c>
      <c r="I224" s="16" t="str">
        <f>IF(ISERROR(VLOOKUP(CONCATENATE($A224,"_",I$2),'Reference data SID'!$B:$M,12,FALSE)),"",VLOOKUP(CONCATENATE($A224,"_",I$2),'Reference data SID'!$B:$M,12,FALSE))</f>
        <v/>
      </c>
      <c r="J224" s="16" t="str">
        <f>IF(ISERROR(VLOOKUP(CONCATENATE($A224,"_",J$2),'Reference data SID'!$B:$M,12,FALSE)),"",VLOOKUP(CONCATENATE($A224,"_",J$2),'Reference data SID'!$B:$M,12,FALSE))</f>
        <v/>
      </c>
      <c r="K224" s="16" t="str">
        <f>IF(ISERROR(VLOOKUP(CONCATENATE($A224,"_",K$2),'Reference data SID'!$B:$M,12,FALSE)),"",VLOOKUP(CONCATENATE($A224,"_",K$2),'Reference data SID'!$B:$M,12,FALSE))</f>
        <v/>
      </c>
      <c r="L224" s="16" t="str">
        <f>IF(ISERROR(VLOOKUP(CONCATENATE($A224,"_",L$2),'Reference data SID'!$B:$M,12,FALSE)),"",VLOOKUP(CONCATENATE($A224,"_",L$2),'Reference data SID'!$B:$M,12,FALSE))</f>
        <v/>
      </c>
      <c r="M224" s="16" t="str">
        <f>IF(ISERROR(VLOOKUP(CONCATENATE($A224,"_",M$2),'Reference data SID'!$B:$M,12,FALSE)),"",VLOOKUP(CONCATENATE($A224,"_",M$2),'Reference data SID'!$B:$M,12,FALSE))</f>
        <v/>
      </c>
      <c r="N224" s="16" t="str">
        <f>IF(ISERROR(VLOOKUP(CONCATENATE($A224,"_",N$2),'Reference data SID'!$B:$M,12,FALSE)),"",VLOOKUP(CONCATENATE($A224,"_",N$2),'Reference data SID'!$B:$M,12,FALSE))</f>
        <v/>
      </c>
      <c r="O224" s="16" t="str">
        <f>IF(ISERROR(VLOOKUP(CONCATENATE($A224,"_",O$2),'Reference data SID'!$B:$M,12,FALSE)),"",VLOOKUP(CONCATENATE($A224,"_",O$2),'Reference data SID'!$B:$M,12,FALSE))</f>
        <v/>
      </c>
      <c r="P224" s="16" t="str">
        <f>IF(ISERROR(VLOOKUP(CONCATENATE($A224,"_",P$2),'Reference data SID'!$B:$M,12,FALSE)),"",VLOOKUP(CONCATENATE($A224,"_",P$2),'Reference data SID'!$B:$M,12,FALSE))</f>
        <v/>
      </c>
      <c r="Q224" s="16" t="str">
        <f>IF(ISERROR(VLOOKUP(CONCATENATE($A224,"_",Q$2),'Reference data SID'!$B:$M,12,FALSE)),"",VLOOKUP(CONCATENATE($A224,"_",Q$2),'Reference data SID'!$B:$M,12,FALSE))</f>
        <v/>
      </c>
      <c r="R224" s="16" t="str">
        <f>IF(ISERROR(VLOOKUP(CONCATENATE($A224,"_",R$2),'Reference data SID'!$B:$M,12,FALSE)),"",VLOOKUP(CONCATENATE($A224,"_",R$2),'Reference data SID'!$B:$M,12,FALSE))</f>
        <v/>
      </c>
      <c r="S224" s="16" t="str">
        <f>IF(ISERROR(VLOOKUP(CONCATENATE($A224,"_",S$2),'Reference data SID'!$B:$M,12,FALSE)),"",VLOOKUP(CONCATENATE($A224,"_",S$2),'Reference data SID'!$B:$M,12,FALSE))</f>
        <v/>
      </c>
      <c r="T224" s="16" t="str">
        <f>IF(ISERROR(VLOOKUP(CONCATENATE($A224,"_",T$2),'Reference data SID'!$B:$M,12,FALSE)),"",VLOOKUP(CONCATENATE($A224,"_",T$2),'Reference data SID'!$B:$M,12,FALSE))</f>
        <v/>
      </c>
      <c r="U224" s="16" t="str">
        <f>IF(ISERROR(VLOOKUP(CONCATENATE($A224,"_",U$2),'Reference data SID'!$B:$M,12,FALSE)),"",VLOOKUP(CONCATENATE($A224,"_",U$2),'Reference data SID'!$B:$M,12,FALSE))</f>
        <v/>
      </c>
      <c r="V224" s="16" t="str">
        <f>IF(ISERROR(VLOOKUP(CONCATENATE($A224,"_",V$2),'Reference data SID'!$B:$M,12,FALSE)),"",VLOOKUP(CONCATENATE($A224,"_",V$2),'Reference data SID'!$B:$M,12,FALSE))</f>
        <v/>
      </c>
      <c r="W224" s="16" t="str">
        <f>IF(ISERROR(VLOOKUP(CONCATENATE($A224,"_",W$2),'Reference data SID'!$B:$M,12,FALSE)),"",VLOOKUP(CONCATENATE($A224,"_",W$2),'Reference data SID'!$B:$M,12,FALSE))</f>
        <v/>
      </c>
      <c r="X224" s="16" t="str">
        <f>IF(ISERROR(VLOOKUP(CONCATENATE($A224,"_",X$2),'Reference data SID'!$B:$M,12,FALSE)),"",VLOOKUP(CONCATENATE($A224,"_",X$2),'Reference data SID'!$B:$M,12,FALSE))</f>
        <v/>
      </c>
      <c r="Y224" s="16" t="str">
        <f>IF(ISERROR(VLOOKUP(CONCATENATE($A224,"_",Y$2),'Reference data SID'!$B:$M,12,FALSE)),"",VLOOKUP(CONCATENATE($A224,"_",Y$2),'Reference data SID'!$B:$M,12,FALSE))</f>
        <v/>
      </c>
      <c r="Z224" s="16" t="str">
        <f>IF(ISERROR(VLOOKUP(CONCATENATE($A224,"_",Z$2),'Reference data SID'!$B:$M,12,FALSE)),"",VLOOKUP(CONCATENATE($A224,"_",Z$2),'Reference data SID'!$B:$M,12,FALSE))</f>
        <v/>
      </c>
      <c r="AA224" s="16" t="str">
        <f>IF(ISERROR(VLOOKUP(CONCATENATE($A224,"_",AA$2),'Reference data SID'!$B:$M,12,FALSE)),"",VLOOKUP(CONCATENATE($A224,"_",AA$2),'Reference data SID'!$B:$M,12,FALSE))</f>
        <v/>
      </c>
      <c r="AB224" s="16" t="str">
        <f>IF(ISERROR(VLOOKUP(CONCATENATE($A224,"_",AB$2),'Reference data SID'!$B:$M,12,FALSE)),"",VLOOKUP(CONCATENATE($A224,"_",AB$2),'Reference data SID'!$B:$M,12,FALSE))</f>
        <v/>
      </c>
      <c r="AC224" s="16" t="str">
        <f>IF(ISERROR(VLOOKUP(CONCATENATE($A224,"_",AC$2),'Reference data SID'!$B:$M,12,FALSE)),"",VLOOKUP(CONCATENATE($A224,"_",AC$2),'Reference data SID'!$B:$M,12,FALSE))</f>
        <v/>
      </c>
      <c r="AD224" s="16" t="str">
        <f>IF(ISERROR(VLOOKUP(CONCATENATE($A224,"_",AD$2),'Reference data SID'!$B:$M,12,FALSE)),"",VLOOKUP(CONCATENATE($A224,"_",AD$2),'Reference data SID'!$B:$M,12,FALSE))</f>
        <v/>
      </c>
      <c r="AE224" s="16" t="str">
        <f>IF(ISERROR(VLOOKUP(CONCATENATE($A224,"_",AE$2),'Reference data SID'!$B:$M,12,FALSE)),"",VLOOKUP(CONCATENATE($A224,"_",AE$2),'Reference data SID'!$B:$M,12,FALSE))</f>
        <v/>
      </c>
      <c r="AF224" s="16" t="str">
        <f>IF(ISERROR(VLOOKUP(CONCATENATE($A224,"_",AF$2),'Reference data SID'!$B:$M,12,FALSE)),"",VLOOKUP(CONCATENATE($A224,"_",AF$2),'Reference data SID'!$B:$M,12,FALSE))</f>
        <v/>
      </c>
      <c r="AG224" s="16" t="str">
        <f>IF(ISERROR(VLOOKUP(CONCATENATE($A224,"_",AG$2),'Reference data SID'!$B:$M,12,FALSE)),"",VLOOKUP(CONCATENATE($A224,"_",AG$2),'Reference data SID'!$B:$M,12,FALSE))</f>
        <v/>
      </c>
      <c r="AH224" s="16" t="str">
        <f>IF(ISERROR(VLOOKUP(CONCATENATE($A224,"_",AH$2),'Reference data SID'!$B:$M,12,FALSE)),"",VLOOKUP(CONCATENATE($A224,"_",AH$2),'Reference data SID'!$B:$M,12,FALSE))</f>
        <v/>
      </c>
      <c r="AI224" s="16" t="str">
        <f>IF(ISERROR(VLOOKUP(CONCATENATE($A224,"_",AI$2),'Reference data SID'!$B:$M,12,FALSE)),"",VLOOKUP(CONCATENATE($A224,"_",AI$2),'Reference data SID'!$B:$M,12,FALSE))</f>
        <v/>
      </c>
      <c r="AJ224" s="16" t="str">
        <f>IF(ISERROR(VLOOKUP(CONCATENATE($A224,"_",AJ$2),'Reference data SID'!$B:$M,12,FALSE)),"",VLOOKUP(CONCATENATE($A224,"_",AJ$2),'Reference data SID'!$B:$M,12,FALSE))</f>
        <v/>
      </c>
      <c r="AK224" s="16" t="str">
        <f>IF(ISERROR(VLOOKUP(CONCATENATE($A224,"_",AK$2),'Reference data SID'!$B:$M,12,FALSE)),"",VLOOKUP(CONCATENATE($A224,"_",AK$2),'Reference data SID'!$B:$M,12,FALSE))</f>
        <v/>
      </c>
      <c r="AL224" s="16" t="str">
        <f>IF(ISERROR(VLOOKUP(CONCATENATE($A224,"_",AL$2),'Reference data SID'!$B:$M,12,FALSE)),"",VLOOKUP(CONCATENATE($A224,"_",AL$2),'Reference data SID'!$B:$M,12,FALSE))</f>
        <v/>
      </c>
      <c r="AM224" s="16" t="str">
        <f>IF(ISERROR(VLOOKUP(CONCATENATE($A224,"_",AM$2),'Reference data SID'!$B:$M,12,FALSE)),"",VLOOKUP(CONCATENATE($A224,"_",AM$2),'Reference data SID'!$B:$M,12,FALSE))</f>
        <v/>
      </c>
      <c r="AN224" s="16" t="str">
        <f>IF(ISERROR(VLOOKUP(CONCATENATE($A224,"_",AN$2),'Reference data SID'!$B:$M,12,FALSE)),"",VLOOKUP(CONCATENATE($A224,"_",AN$2),'Reference data SID'!$B:$M,12,FALSE))</f>
        <v/>
      </c>
      <c r="AO224" s="16" t="str">
        <f>IF(ISERROR(VLOOKUP(CONCATENATE($A224,"_",AO$2),'Reference data SID'!$B:$M,12,FALSE)),"",VLOOKUP(CONCATENATE($A224,"_",AO$2),'Reference data SID'!$B:$M,12,FALSE))</f>
        <v/>
      </c>
      <c r="AP224" s="16" t="str">
        <f>IF(ISERROR(VLOOKUP(CONCATENATE($A224,"_",AP$2),'Reference data SID'!$B:$M,12,FALSE)),"",VLOOKUP(CONCATENATE($A224,"_",AP$2),'Reference data SID'!$B:$M,12,FALSE))</f>
        <v/>
      </c>
      <c r="AQ224" s="16" t="str">
        <f>IF(ISERROR(VLOOKUP(CONCATENATE($A224,"_",AQ$2),'Reference data SID'!$B:$M,12,FALSE)),"",VLOOKUP(CONCATENATE($A224,"_",AQ$2),'Reference data SID'!$B:$M,12,FALSE))</f>
        <v/>
      </c>
      <c r="AR224" s="16" t="str">
        <f>IF(ISERROR(VLOOKUP(CONCATENATE($A224,"_",AR$2),'Reference data SID'!$B:$M,12,FALSE)),"",VLOOKUP(CONCATENATE($A224,"_",AR$2),'Reference data SID'!$B:$M,12,FALSE))</f>
        <v/>
      </c>
      <c r="AS224" s="16" t="str">
        <f>IF(ISERROR(VLOOKUP(CONCATENATE($A224,"_",AS$2),'Reference data SID'!$B:$M,12,FALSE)),"",VLOOKUP(CONCATENATE($A224,"_",AS$2),'Reference data SID'!$B:$M,12,FALSE))</f>
        <v/>
      </c>
      <c r="AT224" s="16" t="str">
        <f>IF(ISERROR(VLOOKUP(CONCATENATE($A224,"_",AT$2),'Reference data SID'!$B:$M,12,FALSE)),"",VLOOKUP(CONCATENATE($A224,"_",AT$2),'Reference data SID'!$B:$M,12,FALSE))</f>
        <v/>
      </c>
    </row>
    <row r="225" spans="1:46" x14ac:dyDescent="0.25">
      <c r="A225">
        <v>221</v>
      </c>
      <c r="B225" s="16" t="str">
        <f>IF(ISERROR(VLOOKUP(CONCATENATE($A225,"_",B$2),'Reference data SID'!$B:$M,12,FALSE)),"",VLOOKUP(CONCATENATE($A225,"_",B$2),'Reference data SID'!$B:$M,12,FALSE))</f>
        <v/>
      </c>
      <c r="C225" s="16" t="str">
        <f>IF(ISERROR(VLOOKUP(CONCATENATE($A225,"_",C$2),'Reference data SID'!$B:$M,12,FALSE)),"",VLOOKUP(CONCATENATE($A225,"_",C$2),'Reference data SID'!$B:$M,12,FALSE))</f>
        <v/>
      </c>
      <c r="D225" s="16" t="str">
        <f>IF(ISERROR(VLOOKUP(CONCATENATE($A225,"_",D$2),'Reference data SID'!$B:$M,12,FALSE)),"",VLOOKUP(CONCATENATE($A225,"_",D$2),'Reference data SID'!$B:$M,12,FALSE))</f>
        <v/>
      </c>
      <c r="E225" s="16" t="str">
        <f>IF(ISERROR(VLOOKUP(CONCATENATE($A225,"_",E$2),'Reference data SID'!$B:$M,12,FALSE)),"",VLOOKUP(CONCATENATE($A225,"_",E$2),'Reference data SID'!$B:$M,12,FALSE))</f>
        <v/>
      </c>
      <c r="F225" s="16" t="str">
        <f>IF(ISERROR(VLOOKUP(CONCATENATE($A225,"_",F$2),'Reference data SID'!$B:$M,12,FALSE)),"",VLOOKUP(CONCATENATE($A225,"_",F$2),'Reference data SID'!$B:$M,12,FALSE))</f>
        <v/>
      </c>
      <c r="G225" s="16" t="str">
        <f>IF(ISERROR(VLOOKUP(CONCATENATE($A225,"_",G$2),'Reference data SID'!$B:$M,12,FALSE)),"",VLOOKUP(CONCATENATE($A225,"_",G$2),'Reference data SID'!$B:$M,12,FALSE))</f>
        <v/>
      </c>
      <c r="H225" s="16" t="str">
        <f>IF(ISERROR(VLOOKUP(CONCATENATE($A225,"_",H$2),'Reference data SID'!$B:$M,12,FALSE)),"",VLOOKUP(CONCATENATE($A225,"_",H$2),'Reference data SID'!$B:$M,12,FALSE))</f>
        <v/>
      </c>
      <c r="I225" s="16" t="str">
        <f>IF(ISERROR(VLOOKUP(CONCATENATE($A225,"_",I$2),'Reference data SID'!$B:$M,12,FALSE)),"",VLOOKUP(CONCATENATE($A225,"_",I$2),'Reference data SID'!$B:$M,12,FALSE))</f>
        <v/>
      </c>
      <c r="J225" s="16" t="str">
        <f>IF(ISERROR(VLOOKUP(CONCATENATE($A225,"_",J$2),'Reference data SID'!$B:$M,12,FALSE)),"",VLOOKUP(CONCATENATE($A225,"_",J$2),'Reference data SID'!$B:$M,12,FALSE))</f>
        <v/>
      </c>
      <c r="K225" s="16" t="str">
        <f>IF(ISERROR(VLOOKUP(CONCATENATE($A225,"_",K$2),'Reference data SID'!$B:$M,12,FALSE)),"",VLOOKUP(CONCATENATE($A225,"_",K$2),'Reference data SID'!$B:$M,12,FALSE))</f>
        <v/>
      </c>
      <c r="L225" s="16" t="str">
        <f>IF(ISERROR(VLOOKUP(CONCATENATE($A225,"_",L$2),'Reference data SID'!$B:$M,12,FALSE)),"",VLOOKUP(CONCATENATE($A225,"_",L$2),'Reference data SID'!$B:$M,12,FALSE))</f>
        <v/>
      </c>
      <c r="M225" s="16" t="str">
        <f>IF(ISERROR(VLOOKUP(CONCATENATE($A225,"_",M$2),'Reference data SID'!$B:$M,12,FALSE)),"",VLOOKUP(CONCATENATE($A225,"_",M$2),'Reference data SID'!$B:$M,12,FALSE))</f>
        <v/>
      </c>
      <c r="N225" s="16" t="str">
        <f>IF(ISERROR(VLOOKUP(CONCATENATE($A225,"_",N$2),'Reference data SID'!$B:$M,12,FALSE)),"",VLOOKUP(CONCATENATE($A225,"_",N$2),'Reference data SID'!$B:$M,12,FALSE))</f>
        <v/>
      </c>
      <c r="O225" s="16" t="str">
        <f>IF(ISERROR(VLOOKUP(CONCATENATE($A225,"_",O$2),'Reference data SID'!$B:$M,12,FALSE)),"",VLOOKUP(CONCATENATE($A225,"_",O$2),'Reference data SID'!$B:$M,12,FALSE))</f>
        <v/>
      </c>
      <c r="P225" s="16" t="str">
        <f>IF(ISERROR(VLOOKUP(CONCATENATE($A225,"_",P$2),'Reference data SID'!$B:$M,12,FALSE)),"",VLOOKUP(CONCATENATE($A225,"_",P$2),'Reference data SID'!$B:$M,12,FALSE))</f>
        <v/>
      </c>
      <c r="Q225" s="16" t="str">
        <f>IF(ISERROR(VLOOKUP(CONCATENATE($A225,"_",Q$2),'Reference data SID'!$B:$M,12,FALSE)),"",VLOOKUP(CONCATENATE($A225,"_",Q$2),'Reference data SID'!$B:$M,12,FALSE))</f>
        <v/>
      </c>
      <c r="R225" s="16" t="str">
        <f>IF(ISERROR(VLOOKUP(CONCATENATE($A225,"_",R$2),'Reference data SID'!$B:$M,12,FALSE)),"",VLOOKUP(CONCATENATE($A225,"_",R$2),'Reference data SID'!$B:$M,12,FALSE))</f>
        <v/>
      </c>
      <c r="S225" s="16" t="str">
        <f>IF(ISERROR(VLOOKUP(CONCATENATE($A225,"_",S$2),'Reference data SID'!$B:$M,12,FALSE)),"",VLOOKUP(CONCATENATE($A225,"_",S$2),'Reference data SID'!$B:$M,12,FALSE))</f>
        <v/>
      </c>
      <c r="T225" s="16" t="str">
        <f>IF(ISERROR(VLOOKUP(CONCATENATE($A225,"_",T$2),'Reference data SID'!$B:$M,12,FALSE)),"",VLOOKUP(CONCATENATE($A225,"_",T$2),'Reference data SID'!$B:$M,12,FALSE))</f>
        <v/>
      </c>
      <c r="U225" s="16" t="str">
        <f>IF(ISERROR(VLOOKUP(CONCATENATE($A225,"_",U$2),'Reference data SID'!$B:$M,12,FALSE)),"",VLOOKUP(CONCATENATE($A225,"_",U$2),'Reference data SID'!$B:$M,12,FALSE))</f>
        <v/>
      </c>
      <c r="V225" s="16" t="str">
        <f>IF(ISERROR(VLOOKUP(CONCATENATE($A225,"_",V$2),'Reference data SID'!$B:$M,12,FALSE)),"",VLOOKUP(CONCATENATE($A225,"_",V$2),'Reference data SID'!$B:$M,12,FALSE))</f>
        <v/>
      </c>
      <c r="W225" s="16" t="str">
        <f>IF(ISERROR(VLOOKUP(CONCATENATE($A225,"_",W$2),'Reference data SID'!$B:$M,12,FALSE)),"",VLOOKUP(CONCATENATE($A225,"_",W$2),'Reference data SID'!$B:$M,12,FALSE))</f>
        <v/>
      </c>
      <c r="X225" s="16" t="str">
        <f>IF(ISERROR(VLOOKUP(CONCATENATE($A225,"_",X$2),'Reference data SID'!$B:$M,12,FALSE)),"",VLOOKUP(CONCATENATE($A225,"_",X$2),'Reference data SID'!$B:$M,12,FALSE))</f>
        <v/>
      </c>
      <c r="Y225" s="16" t="str">
        <f>IF(ISERROR(VLOOKUP(CONCATENATE($A225,"_",Y$2),'Reference data SID'!$B:$M,12,FALSE)),"",VLOOKUP(CONCATENATE($A225,"_",Y$2),'Reference data SID'!$B:$M,12,FALSE))</f>
        <v/>
      </c>
      <c r="Z225" s="16" t="str">
        <f>IF(ISERROR(VLOOKUP(CONCATENATE($A225,"_",Z$2),'Reference data SID'!$B:$M,12,FALSE)),"",VLOOKUP(CONCATENATE($A225,"_",Z$2),'Reference data SID'!$B:$M,12,FALSE))</f>
        <v/>
      </c>
      <c r="AA225" s="16" t="str">
        <f>IF(ISERROR(VLOOKUP(CONCATENATE($A225,"_",AA$2),'Reference data SID'!$B:$M,12,FALSE)),"",VLOOKUP(CONCATENATE($A225,"_",AA$2),'Reference data SID'!$B:$M,12,FALSE))</f>
        <v/>
      </c>
      <c r="AB225" s="16" t="str">
        <f>IF(ISERROR(VLOOKUP(CONCATENATE($A225,"_",AB$2),'Reference data SID'!$B:$M,12,FALSE)),"",VLOOKUP(CONCATENATE($A225,"_",AB$2),'Reference data SID'!$B:$M,12,FALSE))</f>
        <v/>
      </c>
      <c r="AC225" s="16" t="str">
        <f>IF(ISERROR(VLOOKUP(CONCATENATE($A225,"_",AC$2),'Reference data SID'!$B:$M,12,FALSE)),"",VLOOKUP(CONCATENATE($A225,"_",AC$2),'Reference data SID'!$B:$M,12,FALSE))</f>
        <v/>
      </c>
      <c r="AD225" s="16" t="str">
        <f>IF(ISERROR(VLOOKUP(CONCATENATE($A225,"_",AD$2),'Reference data SID'!$B:$M,12,FALSE)),"",VLOOKUP(CONCATENATE($A225,"_",AD$2),'Reference data SID'!$B:$M,12,FALSE))</f>
        <v/>
      </c>
      <c r="AE225" s="16" t="str">
        <f>IF(ISERROR(VLOOKUP(CONCATENATE($A225,"_",AE$2),'Reference data SID'!$B:$M,12,FALSE)),"",VLOOKUP(CONCATENATE($A225,"_",AE$2),'Reference data SID'!$B:$M,12,FALSE))</f>
        <v/>
      </c>
      <c r="AF225" s="16" t="str">
        <f>IF(ISERROR(VLOOKUP(CONCATENATE($A225,"_",AF$2),'Reference data SID'!$B:$M,12,FALSE)),"",VLOOKUP(CONCATENATE($A225,"_",AF$2),'Reference data SID'!$B:$M,12,FALSE))</f>
        <v/>
      </c>
      <c r="AG225" s="16" t="str">
        <f>IF(ISERROR(VLOOKUP(CONCATENATE($A225,"_",AG$2),'Reference data SID'!$B:$M,12,FALSE)),"",VLOOKUP(CONCATENATE($A225,"_",AG$2),'Reference data SID'!$B:$M,12,FALSE))</f>
        <v/>
      </c>
      <c r="AH225" s="16" t="str">
        <f>IF(ISERROR(VLOOKUP(CONCATENATE($A225,"_",AH$2),'Reference data SID'!$B:$M,12,FALSE)),"",VLOOKUP(CONCATENATE($A225,"_",AH$2),'Reference data SID'!$B:$M,12,FALSE))</f>
        <v/>
      </c>
      <c r="AI225" s="16" t="str">
        <f>IF(ISERROR(VLOOKUP(CONCATENATE($A225,"_",AI$2),'Reference data SID'!$B:$M,12,FALSE)),"",VLOOKUP(CONCATENATE($A225,"_",AI$2),'Reference data SID'!$B:$M,12,FALSE))</f>
        <v/>
      </c>
      <c r="AJ225" s="16" t="str">
        <f>IF(ISERROR(VLOOKUP(CONCATENATE($A225,"_",AJ$2),'Reference data SID'!$B:$M,12,FALSE)),"",VLOOKUP(CONCATENATE($A225,"_",AJ$2),'Reference data SID'!$B:$M,12,FALSE))</f>
        <v/>
      </c>
      <c r="AK225" s="16" t="str">
        <f>IF(ISERROR(VLOOKUP(CONCATENATE($A225,"_",AK$2),'Reference data SID'!$B:$M,12,FALSE)),"",VLOOKUP(CONCATENATE($A225,"_",AK$2),'Reference data SID'!$B:$M,12,FALSE))</f>
        <v/>
      </c>
      <c r="AL225" s="16" t="str">
        <f>IF(ISERROR(VLOOKUP(CONCATENATE($A225,"_",AL$2),'Reference data SID'!$B:$M,12,FALSE)),"",VLOOKUP(CONCATENATE($A225,"_",AL$2),'Reference data SID'!$B:$M,12,FALSE))</f>
        <v/>
      </c>
      <c r="AM225" s="16" t="str">
        <f>IF(ISERROR(VLOOKUP(CONCATENATE($A225,"_",AM$2),'Reference data SID'!$B:$M,12,FALSE)),"",VLOOKUP(CONCATENATE($A225,"_",AM$2),'Reference data SID'!$B:$M,12,FALSE))</f>
        <v/>
      </c>
      <c r="AN225" s="16" t="str">
        <f>IF(ISERROR(VLOOKUP(CONCATENATE($A225,"_",AN$2),'Reference data SID'!$B:$M,12,FALSE)),"",VLOOKUP(CONCATENATE($A225,"_",AN$2),'Reference data SID'!$B:$M,12,FALSE))</f>
        <v/>
      </c>
      <c r="AO225" s="16" t="str">
        <f>IF(ISERROR(VLOOKUP(CONCATENATE($A225,"_",AO$2),'Reference data SID'!$B:$M,12,FALSE)),"",VLOOKUP(CONCATENATE($A225,"_",AO$2),'Reference data SID'!$B:$M,12,FALSE))</f>
        <v/>
      </c>
      <c r="AP225" s="16" t="str">
        <f>IF(ISERROR(VLOOKUP(CONCATENATE($A225,"_",AP$2),'Reference data SID'!$B:$M,12,FALSE)),"",VLOOKUP(CONCATENATE($A225,"_",AP$2),'Reference data SID'!$B:$M,12,FALSE))</f>
        <v/>
      </c>
      <c r="AQ225" s="16" t="str">
        <f>IF(ISERROR(VLOOKUP(CONCATENATE($A225,"_",AQ$2),'Reference data SID'!$B:$M,12,FALSE)),"",VLOOKUP(CONCATENATE($A225,"_",AQ$2),'Reference data SID'!$B:$M,12,FALSE))</f>
        <v/>
      </c>
      <c r="AR225" s="16" t="str">
        <f>IF(ISERROR(VLOOKUP(CONCATENATE($A225,"_",AR$2),'Reference data SID'!$B:$M,12,FALSE)),"",VLOOKUP(CONCATENATE($A225,"_",AR$2),'Reference data SID'!$B:$M,12,FALSE))</f>
        <v/>
      </c>
      <c r="AS225" s="16" t="str">
        <f>IF(ISERROR(VLOOKUP(CONCATENATE($A225,"_",AS$2),'Reference data SID'!$B:$M,12,FALSE)),"",VLOOKUP(CONCATENATE($A225,"_",AS$2),'Reference data SID'!$B:$M,12,FALSE))</f>
        <v/>
      </c>
      <c r="AT225" s="16" t="str">
        <f>IF(ISERROR(VLOOKUP(CONCATENATE($A225,"_",AT$2),'Reference data SID'!$B:$M,12,FALSE)),"",VLOOKUP(CONCATENATE($A225,"_",AT$2),'Reference data SID'!$B:$M,12,FALSE))</f>
        <v/>
      </c>
    </row>
    <row r="226" spans="1:46" x14ac:dyDescent="0.25">
      <c r="A226">
        <v>222</v>
      </c>
      <c r="B226" s="16" t="str">
        <f>IF(ISERROR(VLOOKUP(CONCATENATE($A226,"_",B$2),'Reference data SID'!$B:$M,12,FALSE)),"",VLOOKUP(CONCATENATE($A226,"_",B$2),'Reference data SID'!$B:$M,12,FALSE))</f>
        <v/>
      </c>
      <c r="C226" s="16" t="str">
        <f>IF(ISERROR(VLOOKUP(CONCATENATE($A226,"_",C$2),'Reference data SID'!$B:$M,12,FALSE)),"",VLOOKUP(CONCATENATE($A226,"_",C$2),'Reference data SID'!$B:$M,12,FALSE))</f>
        <v/>
      </c>
      <c r="D226" s="16" t="str">
        <f>IF(ISERROR(VLOOKUP(CONCATENATE($A226,"_",D$2),'Reference data SID'!$B:$M,12,FALSE)),"",VLOOKUP(CONCATENATE($A226,"_",D$2),'Reference data SID'!$B:$M,12,FALSE))</f>
        <v/>
      </c>
      <c r="E226" s="16" t="str">
        <f>IF(ISERROR(VLOOKUP(CONCATENATE($A226,"_",E$2),'Reference data SID'!$B:$M,12,FALSE)),"",VLOOKUP(CONCATENATE($A226,"_",E$2),'Reference data SID'!$B:$M,12,FALSE))</f>
        <v/>
      </c>
      <c r="F226" s="16" t="str">
        <f>IF(ISERROR(VLOOKUP(CONCATENATE($A226,"_",F$2),'Reference data SID'!$B:$M,12,FALSE)),"",VLOOKUP(CONCATENATE($A226,"_",F$2),'Reference data SID'!$B:$M,12,FALSE))</f>
        <v/>
      </c>
      <c r="G226" s="16" t="str">
        <f>IF(ISERROR(VLOOKUP(CONCATENATE($A226,"_",G$2),'Reference data SID'!$B:$M,12,FALSE)),"",VLOOKUP(CONCATENATE($A226,"_",G$2),'Reference data SID'!$B:$M,12,FALSE))</f>
        <v/>
      </c>
      <c r="H226" s="16" t="str">
        <f>IF(ISERROR(VLOOKUP(CONCATENATE($A226,"_",H$2),'Reference data SID'!$B:$M,12,FALSE)),"",VLOOKUP(CONCATENATE($A226,"_",H$2),'Reference data SID'!$B:$M,12,FALSE))</f>
        <v/>
      </c>
      <c r="I226" s="16" t="str">
        <f>IF(ISERROR(VLOOKUP(CONCATENATE($A226,"_",I$2),'Reference data SID'!$B:$M,12,FALSE)),"",VLOOKUP(CONCATENATE($A226,"_",I$2),'Reference data SID'!$B:$M,12,FALSE))</f>
        <v/>
      </c>
      <c r="J226" s="16" t="str">
        <f>IF(ISERROR(VLOOKUP(CONCATENATE($A226,"_",J$2),'Reference data SID'!$B:$M,12,FALSE)),"",VLOOKUP(CONCATENATE($A226,"_",J$2),'Reference data SID'!$B:$M,12,FALSE))</f>
        <v/>
      </c>
      <c r="K226" s="16" t="str">
        <f>IF(ISERROR(VLOOKUP(CONCATENATE($A226,"_",K$2),'Reference data SID'!$B:$M,12,FALSE)),"",VLOOKUP(CONCATENATE($A226,"_",K$2),'Reference data SID'!$B:$M,12,FALSE))</f>
        <v/>
      </c>
      <c r="L226" s="16" t="str">
        <f>IF(ISERROR(VLOOKUP(CONCATENATE($A226,"_",L$2),'Reference data SID'!$B:$M,12,FALSE)),"",VLOOKUP(CONCATENATE($A226,"_",L$2),'Reference data SID'!$B:$M,12,FALSE))</f>
        <v/>
      </c>
      <c r="M226" s="16" t="str">
        <f>IF(ISERROR(VLOOKUP(CONCATENATE($A226,"_",M$2),'Reference data SID'!$B:$M,12,FALSE)),"",VLOOKUP(CONCATENATE($A226,"_",M$2),'Reference data SID'!$B:$M,12,FALSE))</f>
        <v/>
      </c>
      <c r="N226" s="16" t="str">
        <f>IF(ISERROR(VLOOKUP(CONCATENATE($A226,"_",N$2),'Reference data SID'!$B:$M,12,FALSE)),"",VLOOKUP(CONCATENATE($A226,"_",N$2),'Reference data SID'!$B:$M,12,FALSE))</f>
        <v/>
      </c>
      <c r="O226" s="16" t="str">
        <f>IF(ISERROR(VLOOKUP(CONCATENATE($A226,"_",O$2),'Reference data SID'!$B:$M,12,FALSE)),"",VLOOKUP(CONCATENATE($A226,"_",O$2),'Reference data SID'!$B:$M,12,FALSE))</f>
        <v/>
      </c>
      <c r="P226" s="16" t="str">
        <f>IF(ISERROR(VLOOKUP(CONCATENATE($A226,"_",P$2),'Reference data SID'!$B:$M,12,FALSE)),"",VLOOKUP(CONCATENATE($A226,"_",P$2),'Reference data SID'!$B:$M,12,FALSE))</f>
        <v/>
      </c>
      <c r="Q226" s="16" t="str">
        <f>IF(ISERROR(VLOOKUP(CONCATENATE($A226,"_",Q$2),'Reference data SID'!$B:$M,12,FALSE)),"",VLOOKUP(CONCATENATE($A226,"_",Q$2),'Reference data SID'!$B:$M,12,FALSE))</f>
        <v/>
      </c>
      <c r="R226" s="16" t="str">
        <f>IF(ISERROR(VLOOKUP(CONCATENATE($A226,"_",R$2),'Reference data SID'!$B:$M,12,FALSE)),"",VLOOKUP(CONCATENATE($A226,"_",R$2),'Reference data SID'!$B:$M,12,FALSE))</f>
        <v/>
      </c>
      <c r="S226" s="16" t="str">
        <f>IF(ISERROR(VLOOKUP(CONCATENATE($A226,"_",S$2),'Reference data SID'!$B:$M,12,FALSE)),"",VLOOKUP(CONCATENATE($A226,"_",S$2),'Reference data SID'!$B:$M,12,FALSE))</f>
        <v/>
      </c>
      <c r="T226" s="16" t="str">
        <f>IF(ISERROR(VLOOKUP(CONCATENATE($A226,"_",T$2),'Reference data SID'!$B:$M,12,FALSE)),"",VLOOKUP(CONCATENATE($A226,"_",T$2),'Reference data SID'!$B:$M,12,FALSE))</f>
        <v/>
      </c>
      <c r="U226" s="16" t="str">
        <f>IF(ISERROR(VLOOKUP(CONCATENATE($A226,"_",U$2),'Reference data SID'!$B:$M,12,FALSE)),"",VLOOKUP(CONCATENATE($A226,"_",U$2),'Reference data SID'!$B:$M,12,FALSE))</f>
        <v/>
      </c>
      <c r="V226" s="16" t="str">
        <f>IF(ISERROR(VLOOKUP(CONCATENATE($A226,"_",V$2),'Reference data SID'!$B:$M,12,FALSE)),"",VLOOKUP(CONCATENATE($A226,"_",V$2),'Reference data SID'!$B:$M,12,FALSE))</f>
        <v/>
      </c>
      <c r="W226" s="16" t="str">
        <f>IF(ISERROR(VLOOKUP(CONCATENATE($A226,"_",W$2),'Reference data SID'!$B:$M,12,FALSE)),"",VLOOKUP(CONCATENATE($A226,"_",W$2),'Reference data SID'!$B:$M,12,FALSE))</f>
        <v/>
      </c>
      <c r="X226" s="16" t="str">
        <f>IF(ISERROR(VLOOKUP(CONCATENATE($A226,"_",X$2),'Reference data SID'!$B:$M,12,FALSE)),"",VLOOKUP(CONCATENATE($A226,"_",X$2),'Reference data SID'!$B:$M,12,FALSE))</f>
        <v/>
      </c>
      <c r="Y226" s="16" t="str">
        <f>IF(ISERROR(VLOOKUP(CONCATENATE($A226,"_",Y$2),'Reference data SID'!$B:$M,12,FALSE)),"",VLOOKUP(CONCATENATE($A226,"_",Y$2),'Reference data SID'!$B:$M,12,FALSE))</f>
        <v/>
      </c>
      <c r="Z226" s="16" t="str">
        <f>IF(ISERROR(VLOOKUP(CONCATENATE($A226,"_",Z$2),'Reference data SID'!$B:$M,12,FALSE)),"",VLOOKUP(CONCATENATE($A226,"_",Z$2),'Reference data SID'!$B:$M,12,FALSE))</f>
        <v/>
      </c>
      <c r="AA226" s="16" t="str">
        <f>IF(ISERROR(VLOOKUP(CONCATENATE($A226,"_",AA$2),'Reference data SID'!$B:$M,12,FALSE)),"",VLOOKUP(CONCATENATE($A226,"_",AA$2),'Reference data SID'!$B:$M,12,FALSE))</f>
        <v/>
      </c>
      <c r="AB226" s="16" t="str">
        <f>IF(ISERROR(VLOOKUP(CONCATENATE($A226,"_",AB$2),'Reference data SID'!$B:$M,12,FALSE)),"",VLOOKUP(CONCATENATE($A226,"_",AB$2),'Reference data SID'!$B:$M,12,FALSE))</f>
        <v/>
      </c>
      <c r="AC226" s="16" t="str">
        <f>IF(ISERROR(VLOOKUP(CONCATENATE($A226,"_",AC$2),'Reference data SID'!$B:$M,12,FALSE)),"",VLOOKUP(CONCATENATE($A226,"_",AC$2),'Reference data SID'!$B:$M,12,FALSE))</f>
        <v/>
      </c>
      <c r="AD226" s="16" t="str">
        <f>IF(ISERROR(VLOOKUP(CONCATENATE($A226,"_",AD$2),'Reference data SID'!$B:$M,12,FALSE)),"",VLOOKUP(CONCATENATE($A226,"_",AD$2),'Reference data SID'!$B:$M,12,FALSE))</f>
        <v/>
      </c>
      <c r="AE226" s="16" t="str">
        <f>IF(ISERROR(VLOOKUP(CONCATENATE($A226,"_",AE$2),'Reference data SID'!$B:$M,12,FALSE)),"",VLOOKUP(CONCATENATE($A226,"_",AE$2),'Reference data SID'!$B:$M,12,FALSE))</f>
        <v/>
      </c>
      <c r="AF226" s="16" t="str">
        <f>IF(ISERROR(VLOOKUP(CONCATENATE($A226,"_",AF$2),'Reference data SID'!$B:$M,12,FALSE)),"",VLOOKUP(CONCATENATE($A226,"_",AF$2),'Reference data SID'!$B:$M,12,FALSE))</f>
        <v/>
      </c>
      <c r="AG226" s="16" t="str">
        <f>IF(ISERROR(VLOOKUP(CONCATENATE($A226,"_",AG$2),'Reference data SID'!$B:$M,12,FALSE)),"",VLOOKUP(CONCATENATE($A226,"_",AG$2),'Reference data SID'!$B:$M,12,FALSE))</f>
        <v/>
      </c>
      <c r="AH226" s="16" t="str">
        <f>IF(ISERROR(VLOOKUP(CONCATENATE($A226,"_",AH$2),'Reference data SID'!$B:$M,12,FALSE)),"",VLOOKUP(CONCATENATE($A226,"_",AH$2),'Reference data SID'!$B:$M,12,FALSE))</f>
        <v/>
      </c>
      <c r="AI226" s="16" t="str">
        <f>IF(ISERROR(VLOOKUP(CONCATENATE($A226,"_",AI$2),'Reference data SID'!$B:$M,12,FALSE)),"",VLOOKUP(CONCATENATE($A226,"_",AI$2),'Reference data SID'!$B:$M,12,FALSE))</f>
        <v/>
      </c>
      <c r="AJ226" s="16" t="str">
        <f>IF(ISERROR(VLOOKUP(CONCATENATE($A226,"_",AJ$2),'Reference data SID'!$B:$M,12,FALSE)),"",VLOOKUP(CONCATENATE($A226,"_",AJ$2),'Reference data SID'!$B:$M,12,FALSE))</f>
        <v/>
      </c>
      <c r="AK226" s="16" t="str">
        <f>IF(ISERROR(VLOOKUP(CONCATENATE($A226,"_",AK$2),'Reference data SID'!$B:$M,12,FALSE)),"",VLOOKUP(CONCATENATE($A226,"_",AK$2),'Reference data SID'!$B:$M,12,FALSE))</f>
        <v/>
      </c>
      <c r="AL226" s="16" t="str">
        <f>IF(ISERROR(VLOOKUP(CONCATENATE($A226,"_",AL$2),'Reference data SID'!$B:$M,12,FALSE)),"",VLOOKUP(CONCATENATE($A226,"_",AL$2),'Reference data SID'!$B:$M,12,FALSE))</f>
        <v/>
      </c>
      <c r="AM226" s="16" t="str">
        <f>IF(ISERROR(VLOOKUP(CONCATENATE($A226,"_",AM$2),'Reference data SID'!$B:$M,12,FALSE)),"",VLOOKUP(CONCATENATE($A226,"_",AM$2),'Reference data SID'!$B:$M,12,FALSE))</f>
        <v/>
      </c>
      <c r="AN226" s="16" t="str">
        <f>IF(ISERROR(VLOOKUP(CONCATENATE($A226,"_",AN$2),'Reference data SID'!$B:$M,12,FALSE)),"",VLOOKUP(CONCATENATE($A226,"_",AN$2),'Reference data SID'!$B:$M,12,FALSE))</f>
        <v/>
      </c>
      <c r="AO226" s="16" t="str">
        <f>IF(ISERROR(VLOOKUP(CONCATENATE($A226,"_",AO$2),'Reference data SID'!$B:$M,12,FALSE)),"",VLOOKUP(CONCATENATE($A226,"_",AO$2),'Reference data SID'!$B:$M,12,FALSE))</f>
        <v/>
      </c>
      <c r="AP226" s="16" t="str">
        <f>IF(ISERROR(VLOOKUP(CONCATENATE($A226,"_",AP$2),'Reference data SID'!$B:$M,12,FALSE)),"",VLOOKUP(CONCATENATE($A226,"_",AP$2),'Reference data SID'!$B:$M,12,FALSE))</f>
        <v/>
      </c>
      <c r="AQ226" s="16" t="str">
        <f>IF(ISERROR(VLOOKUP(CONCATENATE($A226,"_",AQ$2),'Reference data SID'!$B:$M,12,FALSE)),"",VLOOKUP(CONCATENATE($A226,"_",AQ$2),'Reference data SID'!$B:$M,12,FALSE))</f>
        <v/>
      </c>
      <c r="AR226" s="16" t="str">
        <f>IF(ISERROR(VLOOKUP(CONCATENATE($A226,"_",AR$2),'Reference data SID'!$B:$M,12,FALSE)),"",VLOOKUP(CONCATENATE($A226,"_",AR$2),'Reference data SID'!$B:$M,12,FALSE))</f>
        <v/>
      </c>
      <c r="AS226" s="16" t="str">
        <f>IF(ISERROR(VLOOKUP(CONCATENATE($A226,"_",AS$2),'Reference data SID'!$B:$M,12,FALSE)),"",VLOOKUP(CONCATENATE($A226,"_",AS$2),'Reference data SID'!$B:$M,12,FALSE))</f>
        <v/>
      </c>
      <c r="AT226" s="16" t="str">
        <f>IF(ISERROR(VLOOKUP(CONCATENATE($A226,"_",AT$2),'Reference data SID'!$B:$M,12,FALSE)),"",VLOOKUP(CONCATENATE($A226,"_",AT$2),'Reference data SID'!$B:$M,12,FALSE))</f>
        <v/>
      </c>
    </row>
    <row r="227" spans="1:46" x14ac:dyDescent="0.25">
      <c r="A227">
        <v>223</v>
      </c>
      <c r="B227" s="16" t="str">
        <f>IF(ISERROR(VLOOKUP(CONCATENATE($A227,"_",B$2),'Reference data SID'!$B:$M,12,FALSE)),"",VLOOKUP(CONCATENATE($A227,"_",B$2),'Reference data SID'!$B:$M,12,FALSE))</f>
        <v/>
      </c>
      <c r="C227" s="16" t="str">
        <f>IF(ISERROR(VLOOKUP(CONCATENATE($A227,"_",C$2),'Reference data SID'!$B:$M,12,FALSE)),"",VLOOKUP(CONCATENATE($A227,"_",C$2),'Reference data SID'!$B:$M,12,FALSE))</f>
        <v/>
      </c>
      <c r="D227" s="16" t="str">
        <f>IF(ISERROR(VLOOKUP(CONCATENATE($A227,"_",D$2),'Reference data SID'!$B:$M,12,FALSE)),"",VLOOKUP(CONCATENATE($A227,"_",D$2),'Reference data SID'!$B:$M,12,FALSE))</f>
        <v/>
      </c>
      <c r="E227" s="16" t="str">
        <f>IF(ISERROR(VLOOKUP(CONCATENATE($A227,"_",E$2),'Reference data SID'!$B:$M,12,FALSE)),"",VLOOKUP(CONCATENATE($A227,"_",E$2),'Reference data SID'!$B:$M,12,FALSE))</f>
        <v/>
      </c>
      <c r="F227" s="16" t="str">
        <f>IF(ISERROR(VLOOKUP(CONCATENATE($A227,"_",F$2),'Reference data SID'!$B:$M,12,FALSE)),"",VLOOKUP(CONCATENATE($A227,"_",F$2),'Reference data SID'!$B:$M,12,FALSE))</f>
        <v/>
      </c>
      <c r="G227" s="16" t="str">
        <f>IF(ISERROR(VLOOKUP(CONCATENATE($A227,"_",G$2),'Reference data SID'!$B:$M,12,FALSE)),"",VLOOKUP(CONCATENATE($A227,"_",G$2),'Reference data SID'!$B:$M,12,FALSE))</f>
        <v/>
      </c>
      <c r="H227" s="16" t="str">
        <f>IF(ISERROR(VLOOKUP(CONCATENATE($A227,"_",H$2),'Reference data SID'!$B:$M,12,FALSE)),"",VLOOKUP(CONCATENATE($A227,"_",H$2),'Reference data SID'!$B:$M,12,FALSE))</f>
        <v/>
      </c>
      <c r="I227" s="16" t="str">
        <f>IF(ISERROR(VLOOKUP(CONCATENATE($A227,"_",I$2),'Reference data SID'!$B:$M,12,FALSE)),"",VLOOKUP(CONCATENATE($A227,"_",I$2),'Reference data SID'!$B:$M,12,FALSE))</f>
        <v/>
      </c>
      <c r="J227" s="16" t="str">
        <f>IF(ISERROR(VLOOKUP(CONCATENATE($A227,"_",J$2),'Reference data SID'!$B:$M,12,FALSE)),"",VLOOKUP(CONCATENATE($A227,"_",J$2),'Reference data SID'!$B:$M,12,FALSE))</f>
        <v/>
      </c>
      <c r="K227" s="16" t="str">
        <f>IF(ISERROR(VLOOKUP(CONCATENATE($A227,"_",K$2),'Reference data SID'!$B:$M,12,FALSE)),"",VLOOKUP(CONCATENATE($A227,"_",K$2),'Reference data SID'!$B:$M,12,FALSE))</f>
        <v/>
      </c>
      <c r="L227" s="16" t="str">
        <f>IF(ISERROR(VLOOKUP(CONCATENATE($A227,"_",L$2),'Reference data SID'!$B:$M,12,FALSE)),"",VLOOKUP(CONCATENATE($A227,"_",L$2),'Reference data SID'!$B:$M,12,FALSE))</f>
        <v/>
      </c>
      <c r="M227" s="16" t="str">
        <f>IF(ISERROR(VLOOKUP(CONCATENATE($A227,"_",M$2),'Reference data SID'!$B:$M,12,FALSE)),"",VLOOKUP(CONCATENATE($A227,"_",M$2),'Reference data SID'!$B:$M,12,FALSE))</f>
        <v/>
      </c>
      <c r="N227" s="16" t="str">
        <f>IF(ISERROR(VLOOKUP(CONCATENATE($A227,"_",N$2),'Reference data SID'!$B:$M,12,FALSE)),"",VLOOKUP(CONCATENATE($A227,"_",N$2),'Reference data SID'!$B:$M,12,FALSE))</f>
        <v/>
      </c>
      <c r="O227" s="16" t="str">
        <f>IF(ISERROR(VLOOKUP(CONCATENATE($A227,"_",O$2),'Reference data SID'!$B:$M,12,FALSE)),"",VLOOKUP(CONCATENATE($A227,"_",O$2),'Reference data SID'!$B:$M,12,FALSE))</f>
        <v/>
      </c>
      <c r="P227" s="16" t="str">
        <f>IF(ISERROR(VLOOKUP(CONCATENATE($A227,"_",P$2),'Reference data SID'!$B:$M,12,FALSE)),"",VLOOKUP(CONCATENATE($A227,"_",P$2),'Reference data SID'!$B:$M,12,FALSE))</f>
        <v/>
      </c>
      <c r="Q227" s="16" t="str">
        <f>IF(ISERROR(VLOOKUP(CONCATENATE($A227,"_",Q$2),'Reference data SID'!$B:$M,12,FALSE)),"",VLOOKUP(CONCATENATE($A227,"_",Q$2),'Reference data SID'!$B:$M,12,FALSE))</f>
        <v/>
      </c>
      <c r="R227" s="16" t="str">
        <f>IF(ISERROR(VLOOKUP(CONCATENATE($A227,"_",R$2),'Reference data SID'!$B:$M,12,FALSE)),"",VLOOKUP(CONCATENATE($A227,"_",R$2),'Reference data SID'!$B:$M,12,FALSE))</f>
        <v/>
      </c>
      <c r="S227" s="16" t="str">
        <f>IF(ISERROR(VLOOKUP(CONCATENATE($A227,"_",S$2),'Reference data SID'!$B:$M,12,FALSE)),"",VLOOKUP(CONCATENATE($A227,"_",S$2),'Reference data SID'!$B:$M,12,FALSE))</f>
        <v/>
      </c>
      <c r="T227" s="16" t="str">
        <f>IF(ISERROR(VLOOKUP(CONCATENATE($A227,"_",T$2),'Reference data SID'!$B:$M,12,FALSE)),"",VLOOKUP(CONCATENATE($A227,"_",T$2),'Reference data SID'!$B:$M,12,FALSE))</f>
        <v/>
      </c>
      <c r="U227" s="16" t="str">
        <f>IF(ISERROR(VLOOKUP(CONCATENATE($A227,"_",U$2),'Reference data SID'!$B:$M,12,FALSE)),"",VLOOKUP(CONCATENATE($A227,"_",U$2),'Reference data SID'!$B:$M,12,FALSE))</f>
        <v/>
      </c>
      <c r="V227" s="16" t="str">
        <f>IF(ISERROR(VLOOKUP(CONCATENATE($A227,"_",V$2),'Reference data SID'!$B:$M,12,FALSE)),"",VLOOKUP(CONCATENATE($A227,"_",V$2),'Reference data SID'!$B:$M,12,FALSE))</f>
        <v/>
      </c>
      <c r="W227" s="16" t="str">
        <f>IF(ISERROR(VLOOKUP(CONCATENATE($A227,"_",W$2),'Reference data SID'!$B:$M,12,FALSE)),"",VLOOKUP(CONCATENATE($A227,"_",W$2),'Reference data SID'!$B:$M,12,FALSE))</f>
        <v/>
      </c>
      <c r="X227" s="16" t="str">
        <f>IF(ISERROR(VLOOKUP(CONCATENATE($A227,"_",X$2),'Reference data SID'!$B:$M,12,FALSE)),"",VLOOKUP(CONCATENATE($A227,"_",X$2),'Reference data SID'!$B:$M,12,FALSE))</f>
        <v/>
      </c>
      <c r="Y227" s="16" t="str">
        <f>IF(ISERROR(VLOOKUP(CONCATENATE($A227,"_",Y$2),'Reference data SID'!$B:$M,12,FALSE)),"",VLOOKUP(CONCATENATE($A227,"_",Y$2),'Reference data SID'!$B:$M,12,FALSE))</f>
        <v/>
      </c>
      <c r="Z227" s="16" t="str">
        <f>IF(ISERROR(VLOOKUP(CONCATENATE($A227,"_",Z$2),'Reference data SID'!$B:$M,12,FALSE)),"",VLOOKUP(CONCATENATE($A227,"_",Z$2),'Reference data SID'!$B:$M,12,FALSE))</f>
        <v/>
      </c>
      <c r="AA227" s="16" t="str">
        <f>IF(ISERROR(VLOOKUP(CONCATENATE($A227,"_",AA$2),'Reference data SID'!$B:$M,12,FALSE)),"",VLOOKUP(CONCATENATE($A227,"_",AA$2),'Reference data SID'!$B:$M,12,FALSE))</f>
        <v/>
      </c>
      <c r="AB227" s="16" t="str">
        <f>IF(ISERROR(VLOOKUP(CONCATENATE($A227,"_",AB$2),'Reference data SID'!$B:$M,12,FALSE)),"",VLOOKUP(CONCATENATE($A227,"_",AB$2),'Reference data SID'!$B:$M,12,FALSE))</f>
        <v/>
      </c>
      <c r="AC227" s="16" t="str">
        <f>IF(ISERROR(VLOOKUP(CONCATENATE($A227,"_",AC$2),'Reference data SID'!$B:$M,12,FALSE)),"",VLOOKUP(CONCATENATE($A227,"_",AC$2),'Reference data SID'!$B:$M,12,FALSE))</f>
        <v/>
      </c>
      <c r="AD227" s="16" t="str">
        <f>IF(ISERROR(VLOOKUP(CONCATENATE($A227,"_",AD$2),'Reference data SID'!$B:$M,12,FALSE)),"",VLOOKUP(CONCATENATE($A227,"_",AD$2),'Reference data SID'!$B:$M,12,FALSE))</f>
        <v/>
      </c>
      <c r="AE227" s="16" t="str">
        <f>IF(ISERROR(VLOOKUP(CONCATENATE($A227,"_",AE$2),'Reference data SID'!$B:$M,12,FALSE)),"",VLOOKUP(CONCATENATE($A227,"_",AE$2),'Reference data SID'!$B:$M,12,FALSE))</f>
        <v/>
      </c>
      <c r="AF227" s="16" t="str">
        <f>IF(ISERROR(VLOOKUP(CONCATENATE($A227,"_",AF$2),'Reference data SID'!$B:$M,12,FALSE)),"",VLOOKUP(CONCATENATE($A227,"_",AF$2),'Reference data SID'!$B:$M,12,FALSE))</f>
        <v/>
      </c>
      <c r="AG227" s="16" t="str">
        <f>IF(ISERROR(VLOOKUP(CONCATENATE($A227,"_",AG$2),'Reference data SID'!$B:$M,12,FALSE)),"",VLOOKUP(CONCATENATE($A227,"_",AG$2),'Reference data SID'!$B:$M,12,FALSE))</f>
        <v/>
      </c>
      <c r="AH227" s="16" t="str">
        <f>IF(ISERROR(VLOOKUP(CONCATENATE($A227,"_",AH$2),'Reference data SID'!$B:$M,12,FALSE)),"",VLOOKUP(CONCATENATE($A227,"_",AH$2),'Reference data SID'!$B:$M,12,FALSE))</f>
        <v/>
      </c>
      <c r="AI227" s="16" t="str">
        <f>IF(ISERROR(VLOOKUP(CONCATENATE($A227,"_",AI$2),'Reference data SID'!$B:$M,12,FALSE)),"",VLOOKUP(CONCATENATE($A227,"_",AI$2),'Reference data SID'!$B:$M,12,FALSE))</f>
        <v/>
      </c>
      <c r="AJ227" s="16" t="str">
        <f>IF(ISERROR(VLOOKUP(CONCATENATE($A227,"_",AJ$2),'Reference data SID'!$B:$M,12,FALSE)),"",VLOOKUP(CONCATENATE($A227,"_",AJ$2),'Reference data SID'!$B:$M,12,FALSE))</f>
        <v/>
      </c>
      <c r="AK227" s="16" t="str">
        <f>IF(ISERROR(VLOOKUP(CONCATENATE($A227,"_",AK$2),'Reference data SID'!$B:$M,12,FALSE)),"",VLOOKUP(CONCATENATE($A227,"_",AK$2),'Reference data SID'!$B:$M,12,FALSE))</f>
        <v/>
      </c>
      <c r="AL227" s="16" t="str">
        <f>IF(ISERROR(VLOOKUP(CONCATENATE($A227,"_",AL$2),'Reference data SID'!$B:$M,12,FALSE)),"",VLOOKUP(CONCATENATE($A227,"_",AL$2),'Reference data SID'!$B:$M,12,FALSE))</f>
        <v/>
      </c>
      <c r="AM227" s="16" t="str">
        <f>IF(ISERROR(VLOOKUP(CONCATENATE($A227,"_",AM$2),'Reference data SID'!$B:$M,12,FALSE)),"",VLOOKUP(CONCATENATE($A227,"_",AM$2),'Reference data SID'!$B:$M,12,FALSE))</f>
        <v/>
      </c>
      <c r="AN227" s="16" t="str">
        <f>IF(ISERROR(VLOOKUP(CONCATENATE($A227,"_",AN$2),'Reference data SID'!$B:$M,12,FALSE)),"",VLOOKUP(CONCATENATE($A227,"_",AN$2),'Reference data SID'!$B:$M,12,FALSE))</f>
        <v/>
      </c>
      <c r="AO227" s="16" t="str">
        <f>IF(ISERROR(VLOOKUP(CONCATENATE($A227,"_",AO$2),'Reference data SID'!$B:$M,12,FALSE)),"",VLOOKUP(CONCATENATE($A227,"_",AO$2),'Reference data SID'!$B:$M,12,FALSE))</f>
        <v/>
      </c>
      <c r="AP227" s="16" t="str">
        <f>IF(ISERROR(VLOOKUP(CONCATENATE($A227,"_",AP$2),'Reference data SID'!$B:$M,12,FALSE)),"",VLOOKUP(CONCATENATE($A227,"_",AP$2),'Reference data SID'!$B:$M,12,FALSE))</f>
        <v/>
      </c>
      <c r="AQ227" s="16" t="str">
        <f>IF(ISERROR(VLOOKUP(CONCATENATE($A227,"_",AQ$2),'Reference data SID'!$B:$M,12,FALSE)),"",VLOOKUP(CONCATENATE($A227,"_",AQ$2),'Reference data SID'!$B:$M,12,FALSE))</f>
        <v/>
      </c>
      <c r="AR227" s="16" t="str">
        <f>IF(ISERROR(VLOOKUP(CONCATENATE($A227,"_",AR$2),'Reference data SID'!$B:$M,12,FALSE)),"",VLOOKUP(CONCATENATE($A227,"_",AR$2),'Reference data SID'!$B:$M,12,FALSE))</f>
        <v/>
      </c>
      <c r="AS227" s="16" t="str">
        <f>IF(ISERROR(VLOOKUP(CONCATENATE($A227,"_",AS$2),'Reference data SID'!$B:$M,12,FALSE)),"",VLOOKUP(CONCATENATE($A227,"_",AS$2),'Reference data SID'!$B:$M,12,FALSE))</f>
        <v/>
      </c>
      <c r="AT227" s="16" t="str">
        <f>IF(ISERROR(VLOOKUP(CONCATENATE($A227,"_",AT$2),'Reference data SID'!$B:$M,12,FALSE)),"",VLOOKUP(CONCATENATE($A227,"_",AT$2),'Reference data SID'!$B:$M,12,FALSE))</f>
        <v/>
      </c>
    </row>
    <row r="228" spans="1:46" x14ac:dyDescent="0.25">
      <c r="A228">
        <v>224</v>
      </c>
      <c r="B228" s="16" t="str">
        <f>IF(ISERROR(VLOOKUP(CONCATENATE($A228,"_",B$2),'Reference data SID'!$B:$M,12,FALSE)),"",VLOOKUP(CONCATENATE($A228,"_",B$2),'Reference data SID'!$B:$M,12,FALSE))</f>
        <v/>
      </c>
      <c r="C228" s="16" t="str">
        <f>IF(ISERROR(VLOOKUP(CONCATENATE($A228,"_",C$2),'Reference data SID'!$B:$M,12,FALSE)),"",VLOOKUP(CONCATENATE($A228,"_",C$2),'Reference data SID'!$B:$M,12,FALSE))</f>
        <v/>
      </c>
      <c r="D228" s="16" t="str">
        <f>IF(ISERROR(VLOOKUP(CONCATENATE($A228,"_",D$2),'Reference data SID'!$B:$M,12,FALSE)),"",VLOOKUP(CONCATENATE($A228,"_",D$2),'Reference data SID'!$B:$M,12,FALSE))</f>
        <v/>
      </c>
      <c r="E228" s="16" t="str">
        <f>IF(ISERROR(VLOOKUP(CONCATENATE($A228,"_",E$2),'Reference data SID'!$B:$M,12,FALSE)),"",VLOOKUP(CONCATENATE($A228,"_",E$2),'Reference data SID'!$B:$M,12,FALSE))</f>
        <v/>
      </c>
      <c r="F228" s="16" t="str">
        <f>IF(ISERROR(VLOOKUP(CONCATENATE($A228,"_",F$2),'Reference data SID'!$B:$M,12,FALSE)),"",VLOOKUP(CONCATENATE($A228,"_",F$2),'Reference data SID'!$B:$M,12,FALSE))</f>
        <v/>
      </c>
      <c r="G228" s="16" t="str">
        <f>IF(ISERROR(VLOOKUP(CONCATENATE($A228,"_",G$2),'Reference data SID'!$B:$M,12,FALSE)),"",VLOOKUP(CONCATENATE($A228,"_",G$2),'Reference data SID'!$B:$M,12,FALSE))</f>
        <v/>
      </c>
      <c r="H228" s="16" t="str">
        <f>IF(ISERROR(VLOOKUP(CONCATENATE($A228,"_",H$2),'Reference data SID'!$B:$M,12,FALSE)),"",VLOOKUP(CONCATENATE($A228,"_",H$2),'Reference data SID'!$B:$M,12,FALSE))</f>
        <v/>
      </c>
      <c r="I228" s="16" t="str">
        <f>IF(ISERROR(VLOOKUP(CONCATENATE($A228,"_",I$2),'Reference data SID'!$B:$M,12,FALSE)),"",VLOOKUP(CONCATENATE($A228,"_",I$2),'Reference data SID'!$B:$M,12,FALSE))</f>
        <v/>
      </c>
      <c r="J228" s="16" t="str">
        <f>IF(ISERROR(VLOOKUP(CONCATENATE($A228,"_",J$2),'Reference data SID'!$B:$M,12,FALSE)),"",VLOOKUP(CONCATENATE($A228,"_",J$2),'Reference data SID'!$B:$M,12,FALSE))</f>
        <v/>
      </c>
      <c r="K228" s="16" t="str">
        <f>IF(ISERROR(VLOOKUP(CONCATENATE($A228,"_",K$2),'Reference data SID'!$B:$M,12,FALSE)),"",VLOOKUP(CONCATENATE($A228,"_",K$2),'Reference data SID'!$B:$M,12,FALSE))</f>
        <v/>
      </c>
      <c r="L228" s="16" t="str">
        <f>IF(ISERROR(VLOOKUP(CONCATENATE($A228,"_",L$2),'Reference data SID'!$B:$M,12,FALSE)),"",VLOOKUP(CONCATENATE($A228,"_",L$2),'Reference data SID'!$B:$M,12,FALSE))</f>
        <v/>
      </c>
      <c r="M228" s="16" t="str">
        <f>IF(ISERROR(VLOOKUP(CONCATENATE($A228,"_",M$2),'Reference data SID'!$B:$M,12,FALSE)),"",VLOOKUP(CONCATENATE($A228,"_",M$2),'Reference data SID'!$B:$M,12,FALSE))</f>
        <v/>
      </c>
      <c r="N228" s="16" t="str">
        <f>IF(ISERROR(VLOOKUP(CONCATENATE($A228,"_",N$2),'Reference data SID'!$B:$M,12,FALSE)),"",VLOOKUP(CONCATENATE($A228,"_",N$2),'Reference data SID'!$B:$M,12,FALSE))</f>
        <v/>
      </c>
      <c r="O228" s="16" t="str">
        <f>IF(ISERROR(VLOOKUP(CONCATENATE($A228,"_",O$2),'Reference data SID'!$B:$M,12,FALSE)),"",VLOOKUP(CONCATENATE($A228,"_",O$2),'Reference data SID'!$B:$M,12,FALSE))</f>
        <v/>
      </c>
      <c r="P228" s="16" t="str">
        <f>IF(ISERROR(VLOOKUP(CONCATENATE($A228,"_",P$2),'Reference data SID'!$B:$M,12,FALSE)),"",VLOOKUP(CONCATENATE($A228,"_",P$2),'Reference data SID'!$B:$M,12,FALSE))</f>
        <v/>
      </c>
      <c r="Q228" s="16" t="str">
        <f>IF(ISERROR(VLOOKUP(CONCATENATE($A228,"_",Q$2),'Reference data SID'!$B:$M,12,FALSE)),"",VLOOKUP(CONCATENATE($A228,"_",Q$2),'Reference data SID'!$B:$M,12,FALSE))</f>
        <v/>
      </c>
      <c r="R228" s="16" t="str">
        <f>IF(ISERROR(VLOOKUP(CONCATENATE($A228,"_",R$2),'Reference data SID'!$B:$M,12,FALSE)),"",VLOOKUP(CONCATENATE($A228,"_",R$2),'Reference data SID'!$B:$M,12,FALSE))</f>
        <v/>
      </c>
      <c r="S228" s="16" t="str">
        <f>IF(ISERROR(VLOOKUP(CONCATENATE($A228,"_",S$2),'Reference data SID'!$B:$M,12,FALSE)),"",VLOOKUP(CONCATENATE($A228,"_",S$2),'Reference data SID'!$B:$M,12,FALSE))</f>
        <v/>
      </c>
      <c r="T228" s="16" t="str">
        <f>IF(ISERROR(VLOOKUP(CONCATENATE($A228,"_",T$2),'Reference data SID'!$B:$M,12,FALSE)),"",VLOOKUP(CONCATENATE($A228,"_",T$2),'Reference data SID'!$B:$M,12,FALSE))</f>
        <v/>
      </c>
      <c r="U228" s="16" t="str">
        <f>IF(ISERROR(VLOOKUP(CONCATENATE($A228,"_",U$2),'Reference data SID'!$B:$M,12,FALSE)),"",VLOOKUP(CONCATENATE($A228,"_",U$2),'Reference data SID'!$B:$M,12,FALSE))</f>
        <v/>
      </c>
      <c r="V228" s="16" t="str">
        <f>IF(ISERROR(VLOOKUP(CONCATENATE($A228,"_",V$2),'Reference data SID'!$B:$M,12,FALSE)),"",VLOOKUP(CONCATENATE($A228,"_",V$2),'Reference data SID'!$B:$M,12,FALSE))</f>
        <v/>
      </c>
      <c r="W228" s="16" t="str">
        <f>IF(ISERROR(VLOOKUP(CONCATENATE($A228,"_",W$2),'Reference data SID'!$B:$M,12,FALSE)),"",VLOOKUP(CONCATENATE($A228,"_",W$2),'Reference data SID'!$B:$M,12,FALSE))</f>
        <v/>
      </c>
      <c r="X228" s="16" t="str">
        <f>IF(ISERROR(VLOOKUP(CONCATENATE($A228,"_",X$2),'Reference data SID'!$B:$M,12,FALSE)),"",VLOOKUP(CONCATENATE($A228,"_",X$2),'Reference data SID'!$B:$M,12,FALSE))</f>
        <v/>
      </c>
      <c r="Y228" s="16" t="str">
        <f>IF(ISERROR(VLOOKUP(CONCATENATE($A228,"_",Y$2),'Reference data SID'!$B:$M,12,FALSE)),"",VLOOKUP(CONCATENATE($A228,"_",Y$2),'Reference data SID'!$B:$M,12,FALSE))</f>
        <v/>
      </c>
      <c r="Z228" s="16" t="str">
        <f>IF(ISERROR(VLOOKUP(CONCATENATE($A228,"_",Z$2),'Reference data SID'!$B:$M,12,FALSE)),"",VLOOKUP(CONCATENATE($A228,"_",Z$2),'Reference data SID'!$B:$M,12,FALSE))</f>
        <v/>
      </c>
      <c r="AA228" s="16" t="str">
        <f>IF(ISERROR(VLOOKUP(CONCATENATE($A228,"_",AA$2),'Reference data SID'!$B:$M,12,FALSE)),"",VLOOKUP(CONCATENATE($A228,"_",AA$2),'Reference data SID'!$B:$M,12,FALSE))</f>
        <v/>
      </c>
      <c r="AB228" s="16" t="str">
        <f>IF(ISERROR(VLOOKUP(CONCATENATE($A228,"_",AB$2),'Reference data SID'!$B:$M,12,FALSE)),"",VLOOKUP(CONCATENATE($A228,"_",AB$2),'Reference data SID'!$B:$M,12,FALSE))</f>
        <v/>
      </c>
      <c r="AC228" s="16" t="str">
        <f>IF(ISERROR(VLOOKUP(CONCATENATE($A228,"_",AC$2),'Reference data SID'!$B:$M,12,FALSE)),"",VLOOKUP(CONCATENATE($A228,"_",AC$2),'Reference data SID'!$B:$M,12,FALSE))</f>
        <v/>
      </c>
      <c r="AD228" s="16" t="str">
        <f>IF(ISERROR(VLOOKUP(CONCATENATE($A228,"_",AD$2),'Reference data SID'!$B:$M,12,FALSE)),"",VLOOKUP(CONCATENATE($A228,"_",AD$2),'Reference data SID'!$B:$M,12,FALSE))</f>
        <v/>
      </c>
      <c r="AE228" s="16" t="str">
        <f>IF(ISERROR(VLOOKUP(CONCATENATE($A228,"_",AE$2),'Reference data SID'!$B:$M,12,FALSE)),"",VLOOKUP(CONCATENATE($A228,"_",AE$2),'Reference data SID'!$B:$M,12,FALSE))</f>
        <v/>
      </c>
      <c r="AF228" s="16" t="str">
        <f>IF(ISERROR(VLOOKUP(CONCATENATE($A228,"_",AF$2),'Reference data SID'!$B:$M,12,FALSE)),"",VLOOKUP(CONCATENATE($A228,"_",AF$2),'Reference data SID'!$B:$M,12,FALSE))</f>
        <v/>
      </c>
      <c r="AG228" s="16" t="str">
        <f>IF(ISERROR(VLOOKUP(CONCATENATE($A228,"_",AG$2),'Reference data SID'!$B:$M,12,FALSE)),"",VLOOKUP(CONCATENATE($A228,"_",AG$2),'Reference data SID'!$B:$M,12,FALSE))</f>
        <v/>
      </c>
      <c r="AH228" s="16" t="str">
        <f>IF(ISERROR(VLOOKUP(CONCATENATE($A228,"_",AH$2),'Reference data SID'!$B:$M,12,FALSE)),"",VLOOKUP(CONCATENATE($A228,"_",AH$2),'Reference data SID'!$B:$M,12,FALSE))</f>
        <v/>
      </c>
      <c r="AI228" s="16" t="str">
        <f>IF(ISERROR(VLOOKUP(CONCATENATE($A228,"_",AI$2),'Reference data SID'!$B:$M,12,FALSE)),"",VLOOKUP(CONCATENATE($A228,"_",AI$2),'Reference data SID'!$B:$M,12,FALSE))</f>
        <v/>
      </c>
      <c r="AJ228" s="16" t="str">
        <f>IF(ISERROR(VLOOKUP(CONCATENATE($A228,"_",AJ$2),'Reference data SID'!$B:$M,12,FALSE)),"",VLOOKUP(CONCATENATE($A228,"_",AJ$2),'Reference data SID'!$B:$M,12,FALSE))</f>
        <v/>
      </c>
      <c r="AK228" s="16" t="str">
        <f>IF(ISERROR(VLOOKUP(CONCATENATE($A228,"_",AK$2),'Reference data SID'!$B:$M,12,FALSE)),"",VLOOKUP(CONCATENATE($A228,"_",AK$2),'Reference data SID'!$B:$M,12,FALSE))</f>
        <v/>
      </c>
      <c r="AL228" s="16" t="str">
        <f>IF(ISERROR(VLOOKUP(CONCATENATE($A228,"_",AL$2),'Reference data SID'!$B:$M,12,FALSE)),"",VLOOKUP(CONCATENATE($A228,"_",AL$2),'Reference data SID'!$B:$M,12,FALSE))</f>
        <v/>
      </c>
      <c r="AM228" s="16" t="str">
        <f>IF(ISERROR(VLOOKUP(CONCATENATE($A228,"_",AM$2),'Reference data SID'!$B:$M,12,FALSE)),"",VLOOKUP(CONCATENATE($A228,"_",AM$2),'Reference data SID'!$B:$M,12,FALSE))</f>
        <v/>
      </c>
      <c r="AN228" s="16" t="str">
        <f>IF(ISERROR(VLOOKUP(CONCATENATE($A228,"_",AN$2),'Reference data SID'!$B:$M,12,FALSE)),"",VLOOKUP(CONCATENATE($A228,"_",AN$2),'Reference data SID'!$B:$M,12,FALSE))</f>
        <v/>
      </c>
      <c r="AO228" s="16" t="str">
        <f>IF(ISERROR(VLOOKUP(CONCATENATE($A228,"_",AO$2),'Reference data SID'!$B:$M,12,FALSE)),"",VLOOKUP(CONCATENATE($A228,"_",AO$2),'Reference data SID'!$B:$M,12,FALSE))</f>
        <v/>
      </c>
      <c r="AP228" s="16" t="str">
        <f>IF(ISERROR(VLOOKUP(CONCATENATE($A228,"_",AP$2),'Reference data SID'!$B:$M,12,FALSE)),"",VLOOKUP(CONCATENATE($A228,"_",AP$2),'Reference data SID'!$B:$M,12,FALSE))</f>
        <v/>
      </c>
      <c r="AQ228" s="16" t="str">
        <f>IF(ISERROR(VLOOKUP(CONCATENATE($A228,"_",AQ$2),'Reference data SID'!$B:$M,12,FALSE)),"",VLOOKUP(CONCATENATE($A228,"_",AQ$2),'Reference data SID'!$B:$M,12,FALSE))</f>
        <v/>
      </c>
      <c r="AR228" s="16" t="str">
        <f>IF(ISERROR(VLOOKUP(CONCATENATE($A228,"_",AR$2),'Reference data SID'!$B:$M,12,FALSE)),"",VLOOKUP(CONCATENATE($A228,"_",AR$2),'Reference data SID'!$B:$M,12,FALSE))</f>
        <v/>
      </c>
      <c r="AS228" s="16" t="str">
        <f>IF(ISERROR(VLOOKUP(CONCATENATE($A228,"_",AS$2),'Reference data SID'!$B:$M,12,FALSE)),"",VLOOKUP(CONCATENATE($A228,"_",AS$2),'Reference data SID'!$B:$M,12,FALSE))</f>
        <v/>
      </c>
      <c r="AT228" s="16" t="str">
        <f>IF(ISERROR(VLOOKUP(CONCATENATE($A228,"_",AT$2),'Reference data SID'!$B:$M,12,FALSE)),"",VLOOKUP(CONCATENATE($A228,"_",AT$2),'Reference data SID'!$B:$M,12,FALSE))</f>
        <v/>
      </c>
    </row>
    <row r="229" spans="1:46" x14ac:dyDescent="0.25">
      <c r="A229">
        <v>225</v>
      </c>
      <c r="B229" s="16" t="str">
        <f>IF(ISERROR(VLOOKUP(CONCATENATE($A229,"_",B$2),'Reference data SID'!$B:$M,12,FALSE)),"",VLOOKUP(CONCATENATE($A229,"_",B$2),'Reference data SID'!$B:$M,12,FALSE))</f>
        <v/>
      </c>
      <c r="C229" s="16" t="str">
        <f>IF(ISERROR(VLOOKUP(CONCATENATE($A229,"_",C$2),'Reference data SID'!$B:$M,12,FALSE)),"",VLOOKUP(CONCATENATE($A229,"_",C$2),'Reference data SID'!$B:$M,12,FALSE))</f>
        <v/>
      </c>
      <c r="D229" s="16" t="str">
        <f>IF(ISERROR(VLOOKUP(CONCATENATE($A229,"_",D$2),'Reference data SID'!$B:$M,12,FALSE)),"",VLOOKUP(CONCATENATE($A229,"_",D$2),'Reference data SID'!$B:$M,12,FALSE))</f>
        <v/>
      </c>
      <c r="E229" s="16" t="str">
        <f>IF(ISERROR(VLOOKUP(CONCATENATE($A229,"_",E$2),'Reference data SID'!$B:$M,12,FALSE)),"",VLOOKUP(CONCATENATE($A229,"_",E$2),'Reference data SID'!$B:$M,12,FALSE))</f>
        <v/>
      </c>
      <c r="F229" s="16" t="str">
        <f>IF(ISERROR(VLOOKUP(CONCATENATE($A229,"_",F$2),'Reference data SID'!$B:$M,12,FALSE)),"",VLOOKUP(CONCATENATE($A229,"_",F$2),'Reference data SID'!$B:$M,12,FALSE))</f>
        <v/>
      </c>
      <c r="G229" s="16" t="str">
        <f>IF(ISERROR(VLOOKUP(CONCATENATE($A229,"_",G$2),'Reference data SID'!$B:$M,12,FALSE)),"",VLOOKUP(CONCATENATE($A229,"_",G$2),'Reference data SID'!$B:$M,12,FALSE))</f>
        <v/>
      </c>
      <c r="H229" s="16" t="str">
        <f>IF(ISERROR(VLOOKUP(CONCATENATE($A229,"_",H$2),'Reference data SID'!$B:$M,12,FALSE)),"",VLOOKUP(CONCATENATE($A229,"_",H$2),'Reference data SID'!$B:$M,12,FALSE))</f>
        <v/>
      </c>
      <c r="I229" s="16" t="str">
        <f>IF(ISERROR(VLOOKUP(CONCATENATE($A229,"_",I$2),'Reference data SID'!$B:$M,12,FALSE)),"",VLOOKUP(CONCATENATE($A229,"_",I$2),'Reference data SID'!$B:$M,12,FALSE))</f>
        <v/>
      </c>
      <c r="J229" s="16" t="str">
        <f>IF(ISERROR(VLOOKUP(CONCATENATE($A229,"_",J$2),'Reference data SID'!$B:$M,12,FALSE)),"",VLOOKUP(CONCATENATE($A229,"_",J$2),'Reference data SID'!$B:$M,12,FALSE))</f>
        <v/>
      </c>
      <c r="K229" s="16" t="str">
        <f>IF(ISERROR(VLOOKUP(CONCATENATE($A229,"_",K$2),'Reference data SID'!$B:$M,12,FALSE)),"",VLOOKUP(CONCATENATE($A229,"_",K$2),'Reference data SID'!$B:$M,12,FALSE))</f>
        <v/>
      </c>
      <c r="L229" s="16" t="str">
        <f>IF(ISERROR(VLOOKUP(CONCATENATE($A229,"_",L$2),'Reference data SID'!$B:$M,12,FALSE)),"",VLOOKUP(CONCATENATE($A229,"_",L$2),'Reference data SID'!$B:$M,12,FALSE))</f>
        <v/>
      </c>
      <c r="M229" s="16" t="str">
        <f>IF(ISERROR(VLOOKUP(CONCATENATE($A229,"_",M$2),'Reference data SID'!$B:$M,12,FALSE)),"",VLOOKUP(CONCATENATE($A229,"_",M$2),'Reference data SID'!$B:$M,12,FALSE))</f>
        <v/>
      </c>
      <c r="N229" s="16" t="str">
        <f>IF(ISERROR(VLOOKUP(CONCATENATE($A229,"_",N$2),'Reference data SID'!$B:$M,12,FALSE)),"",VLOOKUP(CONCATENATE($A229,"_",N$2),'Reference data SID'!$B:$M,12,FALSE))</f>
        <v/>
      </c>
      <c r="O229" s="16" t="str">
        <f>IF(ISERROR(VLOOKUP(CONCATENATE($A229,"_",O$2),'Reference data SID'!$B:$M,12,FALSE)),"",VLOOKUP(CONCATENATE($A229,"_",O$2),'Reference data SID'!$B:$M,12,FALSE))</f>
        <v/>
      </c>
      <c r="P229" s="16" t="str">
        <f>IF(ISERROR(VLOOKUP(CONCATENATE($A229,"_",P$2),'Reference data SID'!$B:$M,12,FALSE)),"",VLOOKUP(CONCATENATE($A229,"_",P$2),'Reference data SID'!$B:$M,12,FALSE))</f>
        <v/>
      </c>
      <c r="Q229" s="16" t="str">
        <f>IF(ISERROR(VLOOKUP(CONCATENATE($A229,"_",Q$2),'Reference data SID'!$B:$M,12,FALSE)),"",VLOOKUP(CONCATENATE($A229,"_",Q$2),'Reference data SID'!$B:$M,12,FALSE))</f>
        <v/>
      </c>
      <c r="R229" s="16" t="str">
        <f>IF(ISERROR(VLOOKUP(CONCATENATE($A229,"_",R$2),'Reference data SID'!$B:$M,12,FALSE)),"",VLOOKUP(CONCATENATE($A229,"_",R$2),'Reference data SID'!$B:$M,12,FALSE))</f>
        <v/>
      </c>
      <c r="S229" s="16" t="str">
        <f>IF(ISERROR(VLOOKUP(CONCATENATE($A229,"_",S$2),'Reference data SID'!$B:$M,12,FALSE)),"",VLOOKUP(CONCATENATE($A229,"_",S$2),'Reference data SID'!$B:$M,12,FALSE))</f>
        <v/>
      </c>
      <c r="T229" s="16" t="str">
        <f>IF(ISERROR(VLOOKUP(CONCATENATE($A229,"_",T$2),'Reference data SID'!$B:$M,12,FALSE)),"",VLOOKUP(CONCATENATE($A229,"_",T$2),'Reference data SID'!$B:$M,12,FALSE))</f>
        <v/>
      </c>
      <c r="U229" s="16" t="str">
        <f>IF(ISERROR(VLOOKUP(CONCATENATE($A229,"_",U$2),'Reference data SID'!$B:$M,12,FALSE)),"",VLOOKUP(CONCATENATE($A229,"_",U$2),'Reference data SID'!$B:$M,12,FALSE))</f>
        <v/>
      </c>
      <c r="V229" s="16" t="str">
        <f>IF(ISERROR(VLOOKUP(CONCATENATE($A229,"_",V$2),'Reference data SID'!$B:$M,12,FALSE)),"",VLOOKUP(CONCATENATE($A229,"_",V$2),'Reference data SID'!$B:$M,12,FALSE))</f>
        <v/>
      </c>
      <c r="W229" s="16" t="str">
        <f>IF(ISERROR(VLOOKUP(CONCATENATE($A229,"_",W$2),'Reference data SID'!$B:$M,12,FALSE)),"",VLOOKUP(CONCATENATE($A229,"_",W$2),'Reference data SID'!$B:$M,12,FALSE))</f>
        <v/>
      </c>
      <c r="X229" s="16" t="str">
        <f>IF(ISERROR(VLOOKUP(CONCATENATE($A229,"_",X$2),'Reference data SID'!$B:$M,12,FALSE)),"",VLOOKUP(CONCATENATE($A229,"_",X$2),'Reference data SID'!$B:$M,12,FALSE))</f>
        <v/>
      </c>
      <c r="Y229" s="16" t="str">
        <f>IF(ISERROR(VLOOKUP(CONCATENATE($A229,"_",Y$2),'Reference data SID'!$B:$M,12,FALSE)),"",VLOOKUP(CONCATENATE($A229,"_",Y$2),'Reference data SID'!$B:$M,12,FALSE))</f>
        <v/>
      </c>
      <c r="Z229" s="16" t="str">
        <f>IF(ISERROR(VLOOKUP(CONCATENATE($A229,"_",Z$2),'Reference data SID'!$B:$M,12,FALSE)),"",VLOOKUP(CONCATENATE($A229,"_",Z$2),'Reference data SID'!$B:$M,12,FALSE))</f>
        <v/>
      </c>
      <c r="AA229" s="16" t="str">
        <f>IF(ISERROR(VLOOKUP(CONCATENATE($A229,"_",AA$2),'Reference data SID'!$B:$M,12,FALSE)),"",VLOOKUP(CONCATENATE($A229,"_",AA$2),'Reference data SID'!$B:$M,12,FALSE))</f>
        <v/>
      </c>
      <c r="AB229" s="16" t="str">
        <f>IF(ISERROR(VLOOKUP(CONCATENATE($A229,"_",AB$2),'Reference data SID'!$B:$M,12,FALSE)),"",VLOOKUP(CONCATENATE($A229,"_",AB$2),'Reference data SID'!$B:$M,12,FALSE))</f>
        <v/>
      </c>
      <c r="AC229" s="16" t="str">
        <f>IF(ISERROR(VLOOKUP(CONCATENATE($A229,"_",AC$2),'Reference data SID'!$B:$M,12,FALSE)),"",VLOOKUP(CONCATENATE($A229,"_",AC$2),'Reference data SID'!$B:$M,12,FALSE))</f>
        <v/>
      </c>
      <c r="AD229" s="16" t="str">
        <f>IF(ISERROR(VLOOKUP(CONCATENATE($A229,"_",AD$2),'Reference data SID'!$B:$M,12,FALSE)),"",VLOOKUP(CONCATENATE($A229,"_",AD$2),'Reference data SID'!$B:$M,12,FALSE))</f>
        <v/>
      </c>
      <c r="AE229" s="16" t="str">
        <f>IF(ISERROR(VLOOKUP(CONCATENATE($A229,"_",AE$2),'Reference data SID'!$B:$M,12,FALSE)),"",VLOOKUP(CONCATENATE($A229,"_",AE$2),'Reference data SID'!$B:$M,12,FALSE))</f>
        <v/>
      </c>
      <c r="AF229" s="16" t="str">
        <f>IF(ISERROR(VLOOKUP(CONCATENATE($A229,"_",AF$2),'Reference data SID'!$B:$M,12,FALSE)),"",VLOOKUP(CONCATENATE($A229,"_",AF$2),'Reference data SID'!$B:$M,12,FALSE))</f>
        <v/>
      </c>
      <c r="AG229" s="16" t="str">
        <f>IF(ISERROR(VLOOKUP(CONCATENATE($A229,"_",AG$2),'Reference data SID'!$B:$M,12,FALSE)),"",VLOOKUP(CONCATENATE($A229,"_",AG$2),'Reference data SID'!$B:$M,12,FALSE))</f>
        <v/>
      </c>
      <c r="AH229" s="16" t="str">
        <f>IF(ISERROR(VLOOKUP(CONCATENATE($A229,"_",AH$2),'Reference data SID'!$B:$M,12,FALSE)),"",VLOOKUP(CONCATENATE($A229,"_",AH$2),'Reference data SID'!$B:$M,12,FALSE))</f>
        <v/>
      </c>
      <c r="AI229" s="16" t="str">
        <f>IF(ISERROR(VLOOKUP(CONCATENATE($A229,"_",AI$2),'Reference data SID'!$B:$M,12,FALSE)),"",VLOOKUP(CONCATENATE($A229,"_",AI$2),'Reference data SID'!$B:$M,12,FALSE))</f>
        <v/>
      </c>
      <c r="AJ229" s="16" t="str">
        <f>IF(ISERROR(VLOOKUP(CONCATENATE($A229,"_",AJ$2),'Reference data SID'!$B:$M,12,FALSE)),"",VLOOKUP(CONCATENATE($A229,"_",AJ$2),'Reference data SID'!$B:$M,12,FALSE))</f>
        <v/>
      </c>
      <c r="AK229" s="16" t="str">
        <f>IF(ISERROR(VLOOKUP(CONCATENATE($A229,"_",AK$2),'Reference data SID'!$B:$M,12,FALSE)),"",VLOOKUP(CONCATENATE($A229,"_",AK$2),'Reference data SID'!$B:$M,12,FALSE))</f>
        <v/>
      </c>
      <c r="AL229" s="16" t="str">
        <f>IF(ISERROR(VLOOKUP(CONCATENATE($A229,"_",AL$2),'Reference data SID'!$B:$M,12,FALSE)),"",VLOOKUP(CONCATENATE($A229,"_",AL$2),'Reference data SID'!$B:$M,12,FALSE))</f>
        <v/>
      </c>
      <c r="AM229" s="16" t="str">
        <f>IF(ISERROR(VLOOKUP(CONCATENATE($A229,"_",AM$2),'Reference data SID'!$B:$M,12,FALSE)),"",VLOOKUP(CONCATENATE($A229,"_",AM$2),'Reference data SID'!$B:$M,12,FALSE))</f>
        <v/>
      </c>
      <c r="AN229" s="16" t="str">
        <f>IF(ISERROR(VLOOKUP(CONCATENATE($A229,"_",AN$2),'Reference data SID'!$B:$M,12,FALSE)),"",VLOOKUP(CONCATENATE($A229,"_",AN$2),'Reference data SID'!$B:$M,12,FALSE))</f>
        <v/>
      </c>
      <c r="AO229" s="16" t="str">
        <f>IF(ISERROR(VLOOKUP(CONCATENATE($A229,"_",AO$2),'Reference data SID'!$B:$M,12,FALSE)),"",VLOOKUP(CONCATENATE($A229,"_",AO$2),'Reference data SID'!$B:$M,12,FALSE))</f>
        <v/>
      </c>
      <c r="AP229" s="16" t="str">
        <f>IF(ISERROR(VLOOKUP(CONCATENATE($A229,"_",AP$2),'Reference data SID'!$B:$M,12,FALSE)),"",VLOOKUP(CONCATENATE($A229,"_",AP$2),'Reference data SID'!$B:$M,12,FALSE))</f>
        <v/>
      </c>
      <c r="AQ229" s="16" t="str">
        <f>IF(ISERROR(VLOOKUP(CONCATENATE($A229,"_",AQ$2),'Reference data SID'!$B:$M,12,FALSE)),"",VLOOKUP(CONCATENATE($A229,"_",AQ$2),'Reference data SID'!$B:$M,12,FALSE))</f>
        <v/>
      </c>
      <c r="AR229" s="16" t="str">
        <f>IF(ISERROR(VLOOKUP(CONCATENATE($A229,"_",AR$2),'Reference data SID'!$B:$M,12,FALSE)),"",VLOOKUP(CONCATENATE($A229,"_",AR$2),'Reference data SID'!$B:$M,12,FALSE))</f>
        <v/>
      </c>
      <c r="AS229" s="16" t="str">
        <f>IF(ISERROR(VLOOKUP(CONCATENATE($A229,"_",AS$2),'Reference data SID'!$B:$M,12,FALSE)),"",VLOOKUP(CONCATENATE($A229,"_",AS$2),'Reference data SID'!$B:$M,12,FALSE))</f>
        <v/>
      </c>
      <c r="AT229" s="16" t="str">
        <f>IF(ISERROR(VLOOKUP(CONCATENATE($A229,"_",AT$2),'Reference data SID'!$B:$M,12,FALSE)),"",VLOOKUP(CONCATENATE($A229,"_",AT$2),'Reference data SID'!$B:$M,12,FALSE))</f>
        <v/>
      </c>
    </row>
    <row r="230" spans="1:46" x14ac:dyDescent="0.25">
      <c r="A230">
        <v>226</v>
      </c>
      <c r="B230" s="16" t="str">
        <f>IF(ISERROR(VLOOKUP(CONCATENATE($A230,"_",B$2),'Reference data SID'!$B:$M,12,FALSE)),"",VLOOKUP(CONCATENATE($A230,"_",B$2),'Reference data SID'!$B:$M,12,FALSE))</f>
        <v/>
      </c>
      <c r="C230" s="16" t="str">
        <f>IF(ISERROR(VLOOKUP(CONCATENATE($A230,"_",C$2),'Reference data SID'!$B:$M,12,FALSE)),"",VLOOKUP(CONCATENATE($A230,"_",C$2),'Reference data SID'!$B:$M,12,FALSE))</f>
        <v/>
      </c>
      <c r="D230" s="16" t="str">
        <f>IF(ISERROR(VLOOKUP(CONCATENATE($A230,"_",D$2),'Reference data SID'!$B:$M,12,FALSE)),"",VLOOKUP(CONCATENATE($A230,"_",D$2),'Reference data SID'!$B:$M,12,FALSE))</f>
        <v/>
      </c>
      <c r="E230" s="16" t="str">
        <f>IF(ISERROR(VLOOKUP(CONCATENATE($A230,"_",E$2),'Reference data SID'!$B:$M,12,FALSE)),"",VLOOKUP(CONCATENATE($A230,"_",E$2),'Reference data SID'!$B:$M,12,FALSE))</f>
        <v/>
      </c>
      <c r="F230" s="16" t="str">
        <f>IF(ISERROR(VLOOKUP(CONCATENATE($A230,"_",F$2),'Reference data SID'!$B:$M,12,FALSE)),"",VLOOKUP(CONCATENATE($A230,"_",F$2),'Reference data SID'!$B:$M,12,FALSE))</f>
        <v/>
      </c>
      <c r="G230" s="16" t="str">
        <f>IF(ISERROR(VLOOKUP(CONCATENATE($A230,"_",G$2),'Reference data SID'!$B:$M,12,FALSE)),"",VLOOKUP(CONCATENATE($A230,"_",G$2),'Reference data SID'!$B:$M,12,FALSE))</f>
        <v/>
      </c>
      <c r="H230" s="16" t="str">
        <f>IF(ISERROR(VLOOKUP(CONCATENATE($A230,"_",H$2),'Reference data SID'!$B:$M,12,FALSE)),"",VLOOKUP(CONCATENATE($A230,"_",H$2),'Reference data SID'!$B:$M,12,FALSE))</f>
        <v/>
      </c>
      <c r="I230" s="16" t="str">
        <f>IF(ISERROR(VLOOKUP(CONCATENATE($A230,"_",I$2),'Reference data SID'!$B:$M,12,FALSE)),"",VLOOKUP(CONCATENATE($A230,"_",I$2),'Reference data SID'!$B:$M,12,FALSE))</f>
        <v/>
      </c>
      <c r="J230" s="16" t="str">
        <f>IF(ISERROR(VLOOKUP(CONCATENATE($A230,"_",J$2),'Reference data SID'!$B:$M,12,FALSE)),"",VLOOKUP(CONCATENATE($A230,"_",J$2),'Reference data SID'!$B:$M,12,FALSE))</f>
        <v/>
      </c>
      <c r="K230" s="16" t="str">
        <f>IF(ISERROR(VLOOKUP(CONCATENATE($A230,"_",K$2),'Reference data SID'!$B:$M,12,FALSE)),"",VLOOKUP(CONCATENATE($A230,"_",K$2),'Reference data SID'!$B:$M,12,FALSE))</f>
        <v/>
      </c>
      <c r="L230" s="16" t="str">
        <f>IF(ISERROR(VLOOKUP(CONCATENATE($A230,"_",L$2),'Reference data SID'!$B:$M,12,FALSE)),"",VLOOKUP(CONCATENATE($A230,"_",L$2),'Reference data SID'!$B:$M,12,FALSE))</f>
        <v/>
      </c>
      <c r="M230" s="16" t="str">
        <f>IF(ISERROR(VLOOKUP(CONCATENATE($A230,"_",M$2),'Reference data SID'!$B:$M,12,FALSE)),"",VLOOKUP(CONCATENATE($A230,"_",M$2),'Reference data SID'!$B:$M,12,FALSE))</f>
        <v/>
      </c>
      <c r="N230" s="16" t="str">
        <f>IF(ISERROR(VLOOKUP(CONCATENATE($A230,"_",N$2),'Reference data SID'!$B:$M,12,FALSE)),"",VLOOKUP(CONCATENATE($A230,"_",N$2),'Reference data SID'!$B:$M,12,FALSE))</f>
        <v/>
      </c>
      <c r="O230" s="16" t="str">
        <f>IF(ISERROR(VLOOKUP(CONCATENATE($A230,"_",O$2),'Reference data SID'!$B:$M,12,FALSE)),"",VLOOKUP(CONCATENATE($A230,"_",O$2),'Reference data SID'!$B:$M,12,FALSE))</f>
        <v/>
      </c>
      <c r="P230" s="16" t="str">
        <f>IF(ISERROR(VLOOKUP(CONCATENATE($A230,"_",P$2),'Reference data SID'!$B:$M,12,FALSE)),"",VLOOKUP(CONCATENATE($A230,"_",P$2),'Reference data SID'!$B:$M,12,FALSE))</f>
        <v/>
      </c>
      <c r="Q230" s="16" t="str">
        <f>IF(ISERROR(VLOOKUP(CONCATENATE($A230,"_",Q$2),'Reference data SID'!$B:$M,12,FALSE)),"",VLOOKUP(CONCATENATE($A230,"_",Q$2),'Reference data SID'!$B:$M,12,FALSE))</f>
        <v/>
      </c>
      <c r="R230" s="16" t="str">
        <f>IF(ISERROR(VLOOKUP(CONCATENATE($A230,"_",R$2),'Reference data SID'!$B:$M,12,FALSE)),"",VLOOKUP(CONCATENATE($A230,"_",R$2),'Reference data SID'!$B:$M,12,FALSE))</f>
        <v/>
      </c>
      <c r="S230" s="16" t="str">
        <f>IF(ISERROR(VLOOKUP(CONCATENATE($A230,"_",S$2),'Reference data SID'!$B:$M,12,FALSE)),"",VLOOKUP(CONCATENATE($A230,"_",S$2),'Reference data SID'!$B:$M,12,FALSE))</f>
        <v/>
      </c>
      <c r="T230" s="16" t="str">
        <f>IF(ISERROR(VLOOKUP(CONCATENATE($A230,"_",T$2),'Reference data SID'!$B:$M,12,FALSE)),"",VLOOKUP(CONCATENATE($A230,"_",T$2),'Reference data SID'!$B:$M,12,FALSE))</f>
        <v/>
      </c>
      <c r="U230" s="16" t="str">
        <f>IF(ISERROR(VLOOKUP(CONCATENATE($A230,"_",U$2),'Reference data SID'!$B:$M,12,FALSE)),"",VLOOKUP(CONCATENATE($A230,"_",U$2),'Reference data SID'!$B:$M,12,FALSE))</f>
        <v/>
      </c>
      <c r="V230" s="16" t="str">
        <f>IF(ISERROR(VLOOKUP(CONCATENATE($A230,"_",V$2),'Reference data SID'!$B:$M,12,FALSE)),"",VLOOKUP(CONCATENATE($A230,"_",V$2),'Reference data SID'!$B:$M,12,FALSE))</f>
        <v/>
      </c>
      <c r="W230" s="16" t="str">
        <f>IF(ISERROR(VLOOKUP(CONCATENATE($A230,"_",W$2),'Reference data SID'!$B:$M,12,FALSE)),"",VLOOKUP(CONCATENATE($A230,"_",W$2),'Reference data SID'!$B:$M,12,FALSE))</f>
        <v/>
      </c>
      <c r="X230" s="16" t="str">
        <f>IF(ISERROR(VLOOKUP(CONCATENATE($A230,"_",X$2),'Reference data SID'!$B:$M,12,FALSE)),"",VLOOKUP(CONCATENATE($A230,"_",X$2),'Reference data SID'!$B:$M,12,FALSE))</f>
        <v/>
      </c>
      <c r="Y230" s="16" t="str">
        <f>IF(ISERROR(VLOOKUP(CONCATENATE($A230,"_",Y$2),'Reference data SID'!$B:$M,12,FALSE)),"",VLOOKUP(CONCATENATE($A230,"_",Y$2),'Reference data SID'!$B:$M,12,FALSE))</f>
        <v/>
      </c>
      <c r="Z230" s="16" t="str">
        <f>IF(ISERROR(VLOOKUP(CONCATENATE($A230,"_",Z$2),'Reference data SID'!$B:$M,12,FALSE)),"",VLOOKUP(CONCATENATE($A230,"_",Z$2),'Reference data SID'!$B:$M,12,FALSE))</f>
        <v/>
      </c>
      <c r="AA230" s="16" t="str">
        <f>IF(ISERROR(VLOOKUP(CONCATENATE($A230,"_",AA$2),'Reference data SID'!$B:$M,12,FALSE)),"",VLOOKUP(CONCATENATE($A230,"_",AA$2),'Reference data SID'!$B:$M,12,FALSE))</f>
        <v/>
      </c>
      <c r="AB230" s="16" t="str">
        <f>IF(ISERROR(VLOOKUP(CONCATENATE($A230,"_",AB$2),'Reference data SID'!$B:$M,12,FALSE)),"",VLOOKUP(CONCATENATE($A230,"_",AB$2),'Reference data SID'!$B:$M,12,FALSE))</f>
        <v/>
      </c>
      <c r="AC230" s="16" t="str">
        <f>IF(ISERROR(VLOOKUP(CONCATENATE($A230,"_",AC$2),'Reference data SID'!$B:$M,12,FALSE)),"",VLOOKUP(CONCATENATE($A230,"_",AC$2),'Reference data SID'!$B:$M,12,FALSE))</f>
        <v/>
      </c>
      <c r="AD230" s="16" t="str">
        <f>IF(ISERROR(VLOOKUP(CONCATENATE($A230,"_",AD$2),'Reference data SID'!$B:$M,12,FALSE)),"",VLOOKUP(CONCATENATE($A230,"_",AD$2),'Reference data SID'!$B:$M,12,FALSE))</f>
        <v/>
      </c>
      <c r="AE230" s="16" t="str">
        <f>IF(ISERROR(VLOOKUP(CONCATENATE($A230,"_",AE$2),'Reference data SID'!$B:$M,12,FALSE)),"",VLOOKUP(CONCATENATE($A230,"_",AE$2),'Reference data SID'!$B:$M,12,FALSE))</f>
        <v/>
      </c>
      <c r="AF230" s="16" t="str">
        <f>IF(ISERROR(VLOOKUP(CONCATENATE($A230,"_",AF$2),'Reference data SID'!$B:$M,12,FALSE)),"",VLOOKUP(CONCATENATE($A230,"_",AF$2),'Reference data SID'!$B:$M,12,FALSE))</f>
        <v/>
      </c>
      <c r="AG230" s="16" t="str">
        <f>IF(ISERROR(VLOOKUP(CONCATENATE($A230,"_",AG$2),'Reference data SID'!$B:$M,12,FALSE)),"",VLOOKUP(CONCATENATE($A230,"_",AG$2),'Reference data SID'!$B:$M,12,FALSE))</f>
        <v/>
      </c>
      <c r="AH230" s="16" t="str">
        <f>IF(ISERROR(VLOOKUP(CONCATENATE($A230,"_",AH$2),'Reference data SID'!$B:$M,12,FALSE)),"",VLOOKUP(CONCATENATE($A230,"_",AH$2),'Reference data SID'!$B:$M,12,FALSE))</f>
        <v/>
      </c>
      <c r="AI230" s="16" t="str">
        <f>IF(ISERROR(VLOOKUP(CONCATENATE($A230,"_",AI$2),'Reference data SID'!$B:$M,12,FALSE)),"",VLOOKUP(CONCATENATE($A230,"_",AI$2),'Reference data SID'!$B:$M,12,FALSE))</f>
        <v/>
      </c>
      <c r="AJ230" s="16" t="str">
        <f>IF(ISERROR(VLOOKUP(CONCATENATE($A230,"_",AJ$2),'Reference data SID'!$B:$M,12,FALSE)),"",VLOOKUP(CONCATENATE($A230,"_",AJ$2),'Reference data SID'!$B:$M,12,FALSE))</f>
        <v/>
      </c>
      <c r="AK230" s="16" t="str">
        <f>IF(ISERROR(VLOOKUP(CONCATENATE($A230,"_",AK$2),'Reference data SID'!$B:$M,12,FALSE)),"",VLOOKUP(CONCATENATE($A230,"_",AK$2),'Reference data SID'!$B:$M,12,FALSE))</f>
        <v/>
      </c>
      <c r="AL230" s="16" t="str">
        <f>IF(ISERROR(VLOOKUP(CONCATENATE($A230,"_",AL$2),'Reference data SID'!$B:$M,12,FALSE)),"",VLOOKUP(CONCATENATE($A230,"_",AL$2),'Reference data SID'!$B:$M,12,FALSE))</f>
        <v/>
      </c>
      <c r="AM230" s="16" t="str">
        <f>IF(ISERROR(VLOOKUP(CONCATENATE($A230,"_",AM$2),'Reference data SID'!$B:$M,12,FALSE)),"",VLOOKUP(CONCATENATE($A230,"_",AM$2),'Reference data SID'!$B:$M,12,FALSE))</f>
        <v/>
      </c>
      <c r="AN230" s="16" t="str">
        <f>IF(ISERROR(VLOOKUP(CONCATENATE($A230,"_",AN$2),'Reference data SID'!$B:$M,12,FALSE)),"",VLOOKUP(CONCATENATE($A230,"_",AN$2),'Reference data SID'!$B:$M,12,FALSE))</f>
        <v/>
      </c>
      <c r="AO230" s="16" t="str">
        <f>IF(ISERROR(VLOOKUP(CONCATENATE($A230,"_",AO$2),'Reference data SID'!$B:$M,12,FALSE)),"",VLOOKUP(CONCATENATE($A230,"_",AO$2),'Reference data SID'!$B:$M,12,FALSE))</f>
        <v/>
      </c>
      <c r="AP230" s="16" t="str">
        <f>IF(ISERROR(VLOOKUP(CONCATENATE($A230,"_",AP$2),'Reference data SID'!$B:$M,12,FALSE)),"",VLOOKUP(CONCATENATE($A230,"_",AP$2),'Reference data SID'!$B:$M,12,FALSE))</f>
        <v/>
      </c>
      <c r="AQ230" s="16" t="str">
        <f>IF(ISERROR(VLOOKUP(CONCATENATE($A230,"_",AQ$2),'Reference data SID'!$B:$M,12,FALSE)),"",VLOOKUP(CONCATENATE($A230,"_",AQ$2),'Reference data SID'!$B:$M,12,FALSE))</f>
        <v/>
      </c>
      <c r="AR230" s="16" t="str">
        <f>IF(ISERROR(VLOOKUP(CONCATENATE($A230,"_",AR$2),'Reference data SID'!$B:$M,12,FALSE)),"",VLOOKUP(CONCATENATE($A230,"_",AR$2),'Reference data SID'!$B:$M,12,FALSE))</f>
        <v/>
      </c>
      <c r="AS230" s="16" t="str">
        <f>IF(ISERROR(VLOOKUP(CONCATENATE($A230,"_",AS$2),'Reference data SID'!$B:$M,12,FALSE)),"",VLOOKUP(CONCATENATE($A230,"_",AS$2),'Reference data SID'!$B:$M,12,FALSE))</f>
        <v/>
      </c>
      <c r="AT230" s="16" t="str">
        <f>IF(ISERROR(VLOOKUP(CONCATENATE($A230,"_",AT$2),'Reference data SID'!$B:$M,12,FALSE)),"",VLOOKUP(CONCATENATE($A230,"_",AT$2),'Reference data SID'!$B:$M,12,FALSE))</f>
        <v/>
      </c>
    </row>
    <row r="231" spans="1:46" x14ac:dyDescent="0.25">
      <c r="A231">
        <v>227</v>
      </c>
      <c r="B231" s="16" t="str">
        <f>IF(ISERROR(VLOOKUP(CONCATENATE($A231,"_",B$2),'Reference data SID'!$B:$M,12,FALSE)),"",VLOOKUP(CONCATENATE($A231,"_",B$2),'Reference data SID'!$B:$M,12,FALSE))</f>
        <v/>
      </c>
      <c r="C231" s="16" t="str">
        <f>IF(ISERROR(VLOOKUP(CONCATENATE($A231,"_",C$2),'Reference data SID'!$B:$M,12,FALSE)),"",VLOOKUP(CONCATENATE($A231,"_",C$2),'Reference data SID'!$B:$M,12,FALSE))</f>
        <v/>
      </c>
      <c r="D231" s="16" t="str">
        <f>IF(ISERROR(VLOOKUP(CONCATENATE($A231,"_",D$2),'Reference data SID'!$B:$M,12,FALSE)),"",VLOOKUP(CONCATENATE($A231,"_",D$2),'Reference data SID'!$B:$M,12,FALSE))</f>
        <v/>
      </c>
      <c r="E231" s="16" t="str">
        <f>IF(ISERROR(VLOOKUP(CONCATENATE($A231,"_",E$2),'Reference data SID'!$B:$M,12,FALSE)),"",VLOOKUP(CONCATENATE($A231,"_",E$2),'Reference data SID'!$B:$M,12,FALSE))</f>
        <v/>
      </c>
      <c r="F231" s="16" t="str">
        <f>IF(ISERROR(VLOOKUP(CONCATENATE($A231,"_",F$2),'Reference data SID'!$B:$M,12,FALSE)),"",VLOOKUP(CONCATENATE($A231,"_",F$2),'Reference data SID'!$B:$M,12,FALSE))</f>
        <v/>
      </c>
      <c r="G231" s="16" t="str">
        <f>IF(ISERROR(VLOOKUP(CONCATENATE($A231,"_",G$2),'Reference data SID'!$B:$M,12,FALSE)),"",VLOOKUP(CONCATENATE($A231,"_",G$2),'Reference data SID'!$B:$M,12,FALSE))</f>
        <v/>
      </c>
      <c r="H231" s="16" t="str">
        <f>IF(ISERROR(VLOOKUP(CONCATENATE($A231,"_",H$2),'Reference data SID'!$B:$M,12,FALSE)),"",VLOOKUP(CONCATENATE($A231,"_",H$2),'Reference data SID'!$B:$M,12,FALSE))</f>
        <v/>
      </c>
      <c r="I231" s="16" t="str">
        <f>IF(ISERROR(VLOOKUP(CONCATENATE($A231,"_",I$2),'Reference data SID'!$B:$M,12,FALSE)),"",VLOOKUP(CONCATENATE($A231,"_",I$2),'Reference data SID'!$B:$M,12,FALSE))</f>
        <v/>
      </c>
      <c r="J231" s="16" t="str">
        <f>IF(ISERROR(VLOOKUP(CONCATENATE($A231,"_",J$2),'Reference data SID'!$B:$M,12,FALSE)),"",VLOOKUP(CONCATENATE($A231,"_",J$2),'Reference data SID'!$B:$M,12,FALSE))</f>
        <v/>
      </c>
      <c r="K231" s="16" t="str">
        <f>IF(ISERROR(VLOOKUP(CONCATENATE($A231,"_",K$2),'Reference data SID'!$B:$M,12,FALSE)),"",VLOOKUP(CONCATENATE($A231,"_",K$2),'Reference data SID'!$B:$M,12,FALSE))</f>
        <v/>
      </c>
      <c r="L231" s="16" t="str">
        <f>IF(ISERROR(VLOOKUP(CONCATENATE($A231,"_",L$2),'Reference data SID'!$B:$M,12,FALSE)),"",VLOOKUP(CONCATENATE($A231,"_",L$2),'Reference data SID'!$B:$M,12,FALSE))</f>
        <v/>
      </c>
      <c r="M231" s="16" t="str">
        <f>IF(ISERROR(VLOOKUP(CONCATENATE($A231,"_",M$2),'Reference data SID'!$B:$M,12,FALSE)),"",VLOOKUP(CONCATENATE($A231,"_",M$2),'Reference data SID'!$B:$M,12,FALSE))</f>
        <v/>
      </c>
      <c r="N231" s="16" t="str">
        <f>IF(ISERROR(VLOOKUP(CONCATENATE($A231,"_",N$2),'Reference data SID'!$B:$M,12,FALSE)),"",VLOOKUP(CONCATENATE($A231,"_",N$2),'Reference data SID'!$B:$M,12,FALSE))</f>
        <v/>
      </c>
      <c r="O231" s="16" t="str">
        <f>IF(ISERROR(VLOOKUP(CONCATENATE($A231,"_",O$2),'Reference data SID'!$B:$M,12,FALSE)),"",VLOOKUP(CONCATENATE($A231,"_",O$2),'Reference data SID'!$B:$M,12,FALSE))</f>
        <v/>
      </c>
      <c r="P231" s="16" t="str">
        <f>IF(ISERROR(VLOOKUP(CONCATENATE($A231,"_",P$2),'Reference data SID'!$B:$M,12,FALSE)),"",VLOOKUP(CONCATENATE($A231,"_",P$2),'Reference data SID'!$B:$M,12,FALSE))</f>
        <v/>
      </c>
      <c r="Q231" s="16" t="str">
        <f>IF(ISERROR(VLOOKUP(CONCATENATE($A231,"_",Q$2),'Reference data SID'!$B:$M,12,FALSE)),"",VLOOKUP(CONCATENATE($A231,"_",Q$2),'Reference data SID'!$B:$M,12,FALSE))</f>
        <v/>
      </c>
      <c r="R231" s="16" t="str">
        <f>IF(ISERROR(VLOOKUP(CONCATENATE($A231,"_",R$2),'Reference data SID'!$B:$M,12,FALSE)),"",VLOOKUP(CONCATENATE($A231,"_",R$2),'Reference data SID'!$B:$M,12,FALSE))</f>
        <v/>
      </c>
      <c r="S231" s="16" t="str">
        <f>IF(ISERROR(VLOOKUP(CONCATENATE($A231,"_",S$2),'Reference data SID'!$B:$M,12,FALSE)),"",VLOOKUP(CONCATENATE($A231,"_",S$2),'Reference data SID'!$B:$M,12,FALSE))</f>
        <v/>
      </c>
      <c r="T231" s="16" t="str">
        <f>IF(ISERROR(VLOOKUP(CONCATENATE($A231,"_",T$2),'Reference data SID'!$B:$M,12,FALSE)),"",VLOOKUP(CONCATENATE($A231,"_",T$2),'Reference data SID'!$B:$M,12,FALSE))</f>
        <v/>
      </c>
      <c r="U231" s="16" t="str">
        <f>IF(ISERROR(VLOOKUP(CONCATENATE($A231,"_",U$2),'Reference data SID'!$B:$M,12,FALSE)),"",VLOOKUP(CONCATENATE($A231,"_",U$2),'Reference data SID'!$B:$M,12,FALSE))</f>
        <v/>
      </c>
      <c r="V231" s="16" t="str">
        <f>IF(ISERROR(VLOOKUP(CONCATENATE($A231,"_",V$2),'Reference data SID'!$B:$M,12,FALSE)),"",VLOOKUP(CONCATENATE($A231,"_",V$2),'Reference data SID'!$B:$M,12,FALSE))</f>
        <v/>
      </c>
      <c r="W231" s="16" t="str">
        <f>IF(ISERROR(VLOOKUP(CONCATENATE($A231,"_",W$2),'Reference data SID'!$B:$M,12,FALSE)),"",VLOOKUP(CONCATENATE($A231,"_",W$2),'Reference data SID'!$B:$M,12,FALSE))</f>
        <v/>
      </c>
      <c r="X231" s="16" t="str">
        <f>IF(ISERROR(VLOOKUP(CONCATENATE($A231,"_",X$2),'Reference data SID'!$B:$M,12,FALSE)),"",VLOOKUP(CONCATENATE($A231,"_",X$2),'Reference data SID'!$B:$M,12,FALSE))</f>
        <v/>
      </c>
      <c r="Y231" s="16" t="str">
        <f>IF(ISERROR(VLOOKUP(CONCATENATE($A231,"_",Y$2),'Reference data SID'!$B:$M,12,FALSE)),"",VLOOKUP(CONCATENATE($A231,"_",Y$2),'Reference data SID'!$B:$M,12,FALSE))</f>
        <v/>
      </c>
      <c r="Z231" s="16" t="str">
        <f>IF(ISERROR(VLOOKUP(CONCATENATE($A231,"_",Z$2),'Reference data SID'!$B:$M,12,FALSE)),"",VLOOKUP(CONCATENATE($A231,"_",Z$2),'Reference data SID'!$B:$M,12,FALSE))</f>
        <v/>
      </c>
      <c r="AA231" s="16" t="str">
        <f>IF(ISERROR(VLOOKUP(CONCATENATE($A231,"_",AA$2),'Reference data SID'!$B:$M,12,FALSE)),"",VLOOKUP(CONCATENATE($A231,"_",AA$2),'Reference data SID'!$B:$M,12,FALSE))</f>
        <v/>
      </c>
      <c r="AB231" s="16" t="str">
        <f>IF(ISERROR(VLOOKUP(CONCATENATE($A231,"_",AB$2),'Reference data SID'!$B:$M,12,FALSE)),"",VLOOKUP(CONCATENATE($A231,"_",AB$2),'Reference data SID'!$B:$M,12,FALSE))</f>
        <v/>
      </c>
      <c r="AC231" s="16" t="str">
        <f>IF(ISERROR(VLOOKUP(CONCATENATE($A231,"_",AC$2),'Reference data SID'!$B:$M,12,FALSE)),"",VLOOKUP(CONCATENATE($A231,"_",AC$2),'Reference data SID'!$B:$M,12,FALSE))</f>
        <v/>
      </c>
      <c r="AD231" s="16" t="str">
        <f>IF(ISERROR(VLOOKUP(CONCATENATE($A231,"_",AD$2),'Reference data SID'!$B:$M,12,FALSE)),"",VLOOKUP(CONCATENATE($A231,"_",AD$2),'Reference data SID'!$B:$M,12,FALSE))</f>
        <v/>
      </c>
      <c r="AE231" s="16" t="str">
        <f>IF(ISERROR(VLOOKUP(CONCATENATE($A231,"_",AE$2),'Reference data SID'!$B:$M,12,FALSE)),"",VLOOKUP(CONCATENATE($A231,"_",AE$2),'Reference data SID'!$B:$M,12,FALSE))</f>
        <v/>
      </c>
      <c r="AF231" s="16" t="str">
        <f>IF(ISERROR(VLOOKUP(CONCATENATE($A231,"_",AF$2),'Reference data SID'!$B:$M,12,FALSE)),"",VLOOKUP(CONCATENATE($A231,"_",AF$2),'Reference data SID'!$B:$M,12,FALSE))</f>
        <v/>
      </c>
      <c r="AG231" s="16" t="str">
        <f>IF(ISERROR(VLOOKUP(CONCATENATE($A231,"_",AG$2),'Reference data SID'!$B:$M,12,FALSE)),"",VLOOKUP(CONCATENATE($A231,"_",AG$2),'Reference data SID'!$B:$M,12,FALSE))</f>
        <v/>
      </c>
      <c r="AH231" s="16" t="str">
        <f>IF(ISERROR(VLOOKUP(CONCATENATE($A231,"_",AH$2),'Reference data SID'!$B:$M,12,FALSE)),"",VLOOKUP(CONCATENATE($A231,"_",AH$2),'Reference data SID'!$B:$M,12,FALSE))</f>
        <v/>
      </c>
      <c r="AI231" s="16" t="str">
        <f>IF(ISERROR(VLOOKUP(CONCATENATE($A231,"_",AI$2),'Reference data SID'!$B:$M,12,FALSE)),"",VLOOKUP(CONCATENATE($A231,"_",AI$2),'Reference data SID'!$B:$M,12,FALSE))</f>
        <v/>
      </c>
      <c r="AJ231" s="16" t="str">
        <f>IF(ISERROR(VLOOKUP(CONCATENATE($A231,"_",AJ$2),'Reference data SID'!$B:$M,12,FALSE)),"",VLOOKUP(CONCATENATE($A231,"_",AJ$2),'Reference data SID'!$B:$M,12,FALSE))</f>
        <v/>
      </c>
      <c r="AK231" s="16" t="str">
        <f>IF(ISERROR(VLOOKUP(CONCATENATE($A231,"_",AK$2),'Reference data SID'!$B:$M,12,FALSE)),"",VLOOKUP(CONCATENATE($A231,"_",AK$2),'Reference data SID'!$B:$M,12,FALSE))</f>
        <v/>
      </c>
      <c r="AL231" s="16" t="str">
        <f>IF(ISERROR(VLOOKUP(CONCATENATE($A231,"_",AL$2),'Reference data SID'!$B:$M,12,FALSE)),"",VLOOKUP(CONCATENATE($A231,"_",AL$2),'Reference data SID'!$B:$M,12,FALSE))</f>
        <v/>
      </c>
      <c r="AM231" s="16" t="str">
        <f>IF(ISERROR(VLOOKUP(CONCATENATE($A231,"_",AM$2),'Reference data SID'!$B:$M,12,FALSE)),"",VLOOKUP(CONCATENATE($A231,"_",AM$2),'Reference data SID'!$B:$M,12,FALSE))</f>
        <v/>
      </c>
      <c r="AN231" s="16" t="str">
        <f>IF(ISERROR(VLOOKUP(CONCATENATE($A231,"_",AN$2),'Reference data SID'!$B:$M,12,FALSE)),"",VLOOKUP(CONCATENATE($A231,"_",AN$2),'Reference data SID'!$B:$M,12,FALSE))</f>
        <v/>
      </c>
      <c r="AO231" s="16" t="str">
        <f>IF(ISERROR(VLOOKUP(CONCATENATE($A231,"_",AO$2),'Reference data SID'!$B:$M,12,FALSE)),"",VLOOKUP(CONCATENATE($A231,"_",AO$2),'Reference data SID'!$B:$M,12,FALSE))</f>
        <v/>
      </c>
      <c r="AP231" s="16" t="str">
        <f>IF(ISERROR(VLOOKUP(CONCATENATE($A231,"_",AP$2),'Reference data SID'!$B:$M,12,FALSE)),"",VLOOKUP(CONCATENATE($A231,"_",AP$2),'Reference data SID'!$B:$M,12,FALSE))</f>
        <v/>
      </c>
      <c r="AQ231" s="16" t="str">
        <f>IF(ISERROR(VLOOKUP(CONCATENATE($A231,"_",AQ$2),'Reference data SID'!$B:$M,12,FALSE)),"",VLOOKUP(CONCATENATE($A231,"_",AQ$2),'Reference data SID'!$B:$M,12,FALSE))</f>
        <v/>
      </c>
      <c r="AR231" s="16" t="str">
        <f>IF(ISERROR(VLOOKUP(CONCATENATE($A231,"_",AR$2),'Reference data SID'!$B:$M,12,FALSE)),"",VLOOKUP(CONCATENATE($A231,"_",AR$2),'Reference data SID'!$B:$M,12,FALSE))</f>
        <v/>
      </c>
      <c r="AS231" s="16" t="str">
        <f>IF(ISERROR(VLOOKUP(CONCATENATE($A231,"_",AS$2),'Reference data SID'!$B:$M,12,FALSE)),"",VLOOKUP(CONCATENATE($A231,"_",AS$2),'Reference data SID'!$B:$M,12,FALSE))</f>
        <v/>
      </c>
      <c r="AT231" s="16" t="str">
        <f>IF(ISERROR(VLOOKUP(CONCATENATE($A231,"_",AT$2),'Reference data SID'!$B:$M,12,FALSE)),"",VLOOKUP(CONCATENATE($A231,"_",AT$2),'Reference data SID'!$B:$M,12,FALSE))</f>
        <v/>
      </c>
    </row>
    <row r="232" spans="1:46" x14ac:dyDescent="0.25">
      <c r="A232">
        <v>228</v>
      </c>
      <c r="B232" s="16" t="str">
        <f>IF(ISERROR(VLOOKUP(CONCATENATE($A232,"_",B$2),'Reference data SID'!$B:$M,12,FALSE)),"",VLOOKUP(CONCATENATE($A232,"_",B$2),'Reference data SID'!$B:$M,12,FALSE))</f>
        <v/>
      </c>
      <c r="C232" s="16" t="str">
        <f>IF(ISERROR(VLOOKUP(CONCATENATE($A232,"_",C$2),'Reference data SID'!$B:$M,12,FALSE)),"",VLOOKUP(CONCATENATE($A232,"_",C$2),'Reference data SID'!$B:$M,12,FALSE))</f>
        <v/>
      </c>
      <c r="D232" s="16" t="str">
        <f>IF(ISERROR(VLOOKUP(CONCATENATE($A232,"_",D$2),'Reference data SID'!$B:$M,12,FALSE)),"",VLOOKUP(CONCATENATE($A232,"_",D$2),'Reference data SID'!$B:$M,12,FALSE))</f>
        <v/>
      </c>
      <c r="E232" s="16" t="str">
        <f>IF(ISERROR(VLOOKUP(CONCATENATE($A232,"_",E$2),'Reference data SID'!$B:$M,12,FALSE)),"",VLOOKUP(CONCATENATE($A232,"_",E$2),'Reference data SID'!$B:$M,12,FALSE))</f>
        <v/>
      </c>
      <c r="F232" s="16" t="str">
        <f>IF(ISERROR(VLOOKUP(CONCATENATE($A232,"_",F$2),'Reference data SID'!$B:$M,12,FALSE)),"",VLOOKUP(CONCATENATE($A232,"_",F$2),'Reference data SID'!$B:$M,12,FALSE))</f>
        <v/>
      </c>
      <c r="G232" s="16" t="str">
        <f>IF(ISERROR(VLOOKUP(CONCATENATE($A232,"_",G$2),'Reference data SID'!$B:$M,12,FALSE)),"",VLOOKUP(CONCATENATE($A232,"_",G$2),'Reference data SID'!$B:$M,12,FALSE))</f>
        <v/>
      </c>
      <c r="H232" s="16" t="str">
        <f>IF(ISERROR(VLOOKUP(CONCATENATE($A232,"_",H$2),'Reference data SID'!$B:$M,12,FALSE)),"",VLOOKUP(CONCATENATE($A232,"_",H$2),'Reference data SID'!$B:$M,12,FALSE))</f>
        <v/>
      </c>
      <c r="I232" s="16" t="str">
        <f>IF(ISERROR(VLOOKUP(CONCATENATE($A232,"_",I$2),'Reference data SID'!$B:$M,12,FALSE)),"",VLOOKUP(CONCATENATE($A232,"_",I$2),'Reference data SID'!$B:$M,12,FALSE))</f>
        <v/>
      </c>
      <c r="J232" s="16" t="str">
        <f>IF(ISERROR(VLOOKUP(CONCATENATE($A232,"_",J$2),'Reference data SID'!$B:$M,12,FALSE)),"",VLOOKUP(CONCATENATE($A232,"_",J$2),'Reference data SID'!$B:$M,12,FALSE))</f>
        <v/>
      </c>
      <c r="K232" s="16" t="str">
        <f>IF(ISERROR(VLOOKUP(CONCATENATE($A232,"_",K$2),'Reference data SID'!$B:$M,12,FALSE)),"",VLOOKUP(CONCATENATE($A232,"_",K$2),'Reference data SID'!$B:$M,12,FALSE))</f>
        <v/>
      </c>
      <c r="L232" s="16" t="str">
        <f>IF(ISERROR(VLOOKUP(CONCATENATE($A232,"_",L$2),'Reference data SID'!$B:$M,12,FALSE)),"",VLOOKUP(CONCATENATE($A232,"_",L$2),'Reference data SID'!$B:$M,12,FALSE))</f>
        <v/>
      </c>
      <c r="M232" s="16" t="str">
        <f>IF(ISERROR(VLOOKUP(CONCATENATE($A232,"_",M$2),'Reference data SID'!$B:$M,12,FALSE)),"",VLOOKUP(CONCATENATE($A232,"_",M$2),'Reference data SID'!$B:$M,12,FALSE))</f>
        <v/>
      </c>
      <c r="N232" s="16" t="str">
        <f>IF(ISERROR(VLOOKUP(CONCATENATE($A232,"_",N$2),'Reference data SID'!$B:$M,12,FALSE)),"",VLOOKUP(CONCATENATE($A232,"_",N$2),'Reference data SID'!$B:$M,12,FALSE))</f>
        <v/>
      </c>
      <c r="O232" s="16" t="str">
        <f>IF(ISERROR(VLOOKUP(CONCATENATE($A232,"_",O$2),'Reference data SID'!$B:$M,12,FALSE)),"",VLOOKUP(CONCATENATE($A232,"_",O$2),'Reference data SID'!$B:$M,12,FALSE))</f>
        <v/>
      </c>
      <c r="P232" s="16" t="str">
        <f>IF(ISERROR(VLOOKUP(CONCATENATE($A232,"_",P$2),'Reference data SID'!$B:$M,12,FALSE)),"",VLOOKUP(CONCATENATE($A232,"_",P$2),'Reference data SID'!$B:$M,12,FALSE))</f>
        <v/>
      </c>
      <c r="Q232" s="16" t="str">
        <f>IF(ISERROR(VLOOKUP(CONCATENATE($A232,"_",Q$2),'Reference data SID'!$B:$M,12,FALSE)),"",VLOOKUP(CONCATENATE($A232,"_",Q$2),'Reference data SID'!$B:$M,12,FALSE))</f>
        <v/>
      </c>
      <c r="R232" s="16" t="str">
        <f>IF(ISERROR(VLOOKUP(CONCATENATE($A232,"_",R$2),'Reference data SID'!$B:$M,12,FALSE)),"",VLOOKUP(CONCATENATE($A232,"_",R$2),'Reference data SID'!$B:$M,12,FALSE))</f>
        <v/>
      </c>
      <c r="S232" s="16" t="str">
        <f>IF(ISERROR(VLOOKUP(CONCATENATE($A232,"_",S$2),'Reference data SID'!$B:$M,12,FALSE)),"",VLOOKUP(CONCATENATE($A232,"_",S$2),'Reference data SID'!$B:$M,12,FALSE))</f>
        <v/>
      </c>
      <c r="T232" s="16" t="str">
        <f>IF(ISERROR(VLOOKUP(CONCATENATE($A232,"_",T$2),'Reference data SID'!$B:$M,12,FALSE)),"",VLOOKUP(CONCATENATE($A232,"_",T$2),'Reference data SID'!$B:$M,12,FALSE))</f>
        <v/>
      </c>
      <c r="U232" s="16" t="str">
        <f>IF(ISERROR(VLOOKUP(CONCATENATE($A232,"_",U$2),'Reference data SID'!$B:$M,12,FALSE)),"",VLOOKUP(CONCATENATE($A232,"_",U$2),'Reference data SID'!$B:$M,12,FALSE))</f>
        <v/>
      </c>
      <c r="V232" s="16" t="str">
        <f>IF(ISERROR(VLOOKUP(CONCATENATE($A232,"_",V$2),'Reference data SID'!$B:$M,12,FALSE)),"",VLOOKUP(CONCATENATE($A232,"_",V$2),'Reference data SID'!$B:$M,12,FALSE))</f>
        <v/>
      </c>
      <c r="W232" s="16" t="str">
        <f>IF(ISERROR(VLOOKUP(CONCATENATE($A232,"_",W$2),'Reference data SID'!$B:$M,12,FALSE)),"",VLOOKUP(CONCATENATE($A232,"_",W$2),'Reference data SID'!$B:$M,12,FALSE))</f>
        <v/>
      </c>
      <c r="X232" s="16" t="str">
        <f>IF(ISERROR(VLOOKUP(CONCATENATE($A232,"_",X$2),'Reference data SID'!$B:$M,12,FALSE)),"",VLOOKUP(CONCATENATE($A232,"_",X$2),'Reference data SID'!$B:$M,12,FALSE))</f>
        <v/>
      </c>
      <c r="Y232" s="16" t="str">
        <f>IF(ISERROR(VLOOKUP(CONCATENATE($A232,"_",Y$2),'Reference data SID'!$B:$M,12,FALSE)),"",VLOOKUP(CONCATENATE($A232,"_",Y$2),'Reference data SID'!$B:$M,12,FALSE))</f>
        <v/>
      </c>
      <c r="Z232" s="16" t="str">
        <f>IF(ISERROR(VLOOKUP(CONCATENATE($A232,"_",Z$2),'Reference data SID'!$B:$M,12,FALSE)),"",VLOOKUP(CONCATENATE($A232,"_",Z$2),'Reference data SID'!$B:$M,12,FALSE))</f>
        <v/>
      </c>
      <c r="AA232" s="16" t="str">
        <f>IF(ISERROR(VLOOKUP(CONCATENATE($A232,"_",AA$2),'Reference data SID'!$B:$M,12,FALSE)),"",VLOOKUP(CONCATENATE($A232,"_",AA$2),'Reference data SID'!$B:$M,12,FALSE))</f>
        <v/>
      </c>
      <c r="AB232" s="16" t="str">
        <f>IF(ISERROR(VLOOKUP(CONCATENATE($A232,"_",AB$2),'Reference data SID'!$B:$M,12,FALSE)),"",VLOOKUP(CONCATENATE($A232,"_",AB$2),'Reference data SID'!$B:$M,12,FALSE))</f>
        <v/>
      </c>
      <c r="AC232" s="16" t="str">
        <f>IF(ISERROR(VLOOKUP(CONCATENATE($A232,"_",AC$2),'Reference data SID'!$B:$M,12,FALSE)),"",VLOOKUP(CONCATENATE($A232,"_",AC$2),'Reference data SID'!$B:$M,12,FALSE))</f>
        <v/>
      </c>
      <c r="AD232" s="16" t="str">
        <f>IF(ISERROR(VLOOKUP(CONCATENATE($A232,"_",AD$2),'Reference data SID'!$B:$M,12,FALSE)),"",VLOOKUP(CONCATENATE($A232,"_",AD$2),'Reference data SID'!$B:$M,12,FALSE))</f>
        <v/>
      </c>
      <c r="AE232" s="16" t="str">
        <f>IF(ISERROR(VLOOKUP(CONCATENATE($A232,"_",AE$2),'Reference data SID'!$B:$M,12,FALSE)),"",VLOOKUP(CONCATENATE($A232,"_",AE$2),'Reference data SID'!$B:$M,12,FALSE))</f>
        <v/>
      </c>
      <c r="AF232" s="16" t="str">
        <f>IF(ISERROR(VLOOKUP(CONCATENATE($A232,"_",AF$2),'Reference data SID'!$B:$M,12,FALSE)),"",VLOOKUP(CONCATENATE($A232,"_",AF$2),'Reference data SID'!$B:$M,12,FALSE))</f>
        <v/>
      </c>
      <c r="AG232" s="16" t="str">
        <f>IF(ISERROR(VLOOKUP(CONCATENATE($A232,"_",AG$2),'Reference data SID'!$B:$M,12,FALSE)),"",VLOOKUP(CONCATENATE($A232,"_",AG$2),'Reference data SID'!$B:$M,12,FALSE))</f>
        <v/>
      </c>
      <c r="AH232" s="16" t="str">
        <f>IF(ISERROR(VLOOKUP(CONCATENATE($A232,"_",AH$2),'Reference data SID'!$B:$M,12,FALSE)),"",VLOOKUP(CONCATENATE($A232,"_",AH$2),'Reference data SID'!$B:$M,12,FALSE))</f>
        <v/>
      </c>
      <c r="AI232" s="16" t="str">
        <f>IF(ISERROR(VLOOKUP(CONCATENATE($A232,"_",AI$2),'Reference data SID'!$B:$M,12,FALSE)),"",VLOOKUP(CONCATENATE($A232,"_",AI$2),'Reference data SID'!$B:$M,12,FALSE))</f>
        <v/>
      </c>
      <c r="AJ232" s="16" t="str">
        <f>IF(ISERROR(VLOOKUP(CONCATENATE($A232,"_",AJ$2),'Reference data SID'!$B:$M,12,FALSE)),"",VLOOKUP(CONCATENATE($A232,"_",AJ$2),'Reference data SID'!$B:$M,12,FALSE))</f>
        <v/>
      </c>
      <c r="AK232" s="16" t="str">
        <f>IF(ISERROR(VLOOKUP(CONCATENATE($A232,"_",AK$2),'Reference data SID'!$B:$M,12,FALSE)),"",VLOOKUP(CONCATENATE($A232,"_",AK$2),'Reference data SID'!$B:$M,12,FALSE))</f>
        <v/>
      </c>
      <c r="AL232" s="16" t="str">
        <f>IF(ISERROR(VLOOKUP(CONCATENATE($A232,"_",AL$2),'Reference data SID'!$B:$M,12,FALSE)),"",VLOOKUP(CONCATENATE($A232,"_",AL$2),'Reference data SID'!$B:$M,12,FALSE))</f>
        <v/>
      </c>
      <c r="AM232" s="16" t="str">
        <f>IF(ISERROR(VLOOKUP(CONCATENATE($A232,"_",AM$2),'Reference data SID'!$B:$M,12,FALSE)),"",VLOOKUP(CONCATENATE($A232,"_",AM$2),'Reference data SID'!$B:$M,12,FALSE))</f>
        <v/>
      </c>
      <c r="AN232" s="16" t="str">
        <f>IF(ISERROR(VLOOKUP(CONCATENATE($A232,"_",AN$2),'Reference data SID'!$B:$M,12,FALSE)),"",VLOOKUP(CONCATENATE($A232,"_",AN$2),'Reference data SID'!$B:$M,12,FALSE))</f>
        <v/>
      </c>
      <c r="AO232" s="16" t="str">
        <f>IF(ISERROR(VLOOKUP(CONCATENATE($A232,"_",AO$2),'Reference data SID'!$B:$M,12,FALSE)),"",VLOOKUP(CONCATENATE($A232,"_",AO$2),'Reference data SID'!$B:$M,12,FALSE))</f>
        <v/>
      </c>
      <c r="AP232" s="16" t="str">
        <f>IF(ISERROR(VLOOKUP(CONCATENATE($A232,"_",AP$2),'Reference data SID'!$B:$M,12,FALSE)),"",VLOOKUP(CONCATENATE($A232,"_",AP$2),'Reference data SID'!$B:$M,12,FALSE))</f>
        <v/>
      </c>
      <c r="AQ232" s="16" t="str">
        <f>IF(ISERROR(VLOOKUP(CONCATENATE($A232,"_",AQ$2),'Reference data SID'!$B:$M,12,FALSE)),"",VLOOKUP(CONCATENATE($A232,"_",AQ$2),'Reference data SID'!$B:$M,12,FALSE))</f>
        <v/>
      </c>
      <c r="AR232" s="16" t="str">
        <f>IF(ISERROR(VLOOKUP(CONCATENATE($A232,"_",AR$2),'Reference data SID'!$B:$M,12,FALSE)),"",VLOOKUP(CONCATENATE($A232,"_",AR$2),'Reference data SID'!$B:$M,12,FALSE))</f>
        <v/>
      </c>
      <c r="AS232" s="16" t="str">
        <f>IF(ISERROR(VLOOKUP(CONCATENATE($A232,"_",AS$2),'Reference data SID'!$B:$M,12,FALSE)),"",VLOOKUP(CONCATENATE($A232,"_",AS$2),'Reference data SID'!$B:$M,12,FALSE))</f>
        <v/>
      </c>
      <c r="AT232" s="16" t="str">
        <f>IF(ISERROR(VLOOKUP(CONCATENATE($A232,"_",AT$2),'Reference data SID'!$B:$M,12,FALSE)),"",VLOOKUP(CONCATENATE($A232,"_",AT$2),'Reference data SID'!$B:$M,12,FALSE))</f>
        <v/>
      </c>
    </row>
    <row r="233" spans="1:46" x14ac:dyDescent="0.25">
      <c r="A233">
        <v>229</v>
      </c>
      <c r="B233" s="16" t="str">
        <f>IF(ISERROR(VLOOKUP(CONCATENATE($A233,"_",B$2),'Reference data SID'!$B:$M,12,FALSE)),"",VLOOKUP(CONCATENATE($A233,"_",B$2),'Reference data SID'!$B:$M,12,FALSE))</f>
        <v/>
      </c>
      <c r="C233" s="16" t="str">
        <f>IF(ISERROR(VLOOKUP(CONCATENATE($A233,"_",C$2),'Reference data SID'!$B:$M,12,FALSE)),"",VLOOKUP(CONCATENATE($A233,"_",C$2),'Reference data SID'!$B:$M,12,FALSE))</f>
        <v/>
      </c>
      <c r="D233" s="16" t="str">
        <f>IF(ISERROR(VLOOKUP(CONCATENATE($A233,"_",D$2),'Reference data SID'!$B:$M,12,FALSE)),"",VLOOKUP(CONCATENATE($A233,"_",D$2),'Reference data SID'!$B:$M,12,FALSE))</f>
        <v/>
      </c>
      <c r="E233" s="16" t="str">
        <f>IF(ISERROR(VLOOKUP(CONCATENATE($A233,"_",E$2),'Reference data SID'!$B:$M,12,FALSE)),"",VLOOKUP(CONCATENATE($A233,"_",E$2),'Reference data SID'!$B:$M,12,FALSE))</f>
        <v/>
      </c>
      <c r="F233" s="16" t="str">
        <f>IF(ISERROR(VLOOKUP(CONCATENATE($A233,"_",F$2),'Reference data SID'!$B:$M,12,FALSE)),"",VLOOKUP(CONCATENATE($A233,"_",F$2),'Reference data SID'!$B:$M,12,FALSE))</f>
        <v/>
      </c>
      <c r="G233" s="16" t="str">
        <f>IF(ISERROR(VLOOKUP(CONCATENATE($A233,"_",G$2),'Reference data SID'!$B:$M,12,FALSE)),"",VLOOKUP(CONCATENATE($A233,"_",G$2),'Reference data SID'!$B:$M,12,FALSE))</f>
        <v/>
      </c>
      <c r="H233" s="16" t="str">
        <f>IF(ISERROR(VLOOKUP(CONCATENATE($A233,"_",H$2),'Reference data SID'!$B:$M,12,FALSE)),"",VLOOKUP(CONCATENATE($A233,"_",H$2),'Reference data SID'!$B:$M,12,FALSE))</f>
        <v/>
      </c>
      <c r="I233" s="16" t="str">
        <f>IF(ISERROR(VLOOKUP(CONCATENATE($A233,"_",I$2),'Reference data SID'!$B:$M,12,FALSE)),"",VLOOKUP(CONCATENATE($A233,"_",I$2),'Reference data SID'!$B:$M,12,FALSE))</f>
        <v/>
      </c>
      <c r="J233" s="16" t="str">
        <f>IF(ISERROR(VLOOKUP(CONCATENATE($A233,"_",J$2),'Reference data SID'!$B:$M,12,FALSE)),"",VLOOKUP(CONCATENATE($A233,"_",J$2),'Reference data SID'!$B:$M,12,FALSE))</f>
        <v/>
      </c>
      <c r="K233" s="16" t="str">
        <f>IF(ISERROR(VLOOKUP(CONCATENATE($A233,"_",K$2),'Reference data SID'!$B:$M,12,FALSE)),"",VLOOKUP(CONCATENATE($A233,"_",K$2),'Reference data SID'!$B:$M,12,FALSE))</f>
        <v/>
      </c>
      <c r="L233" s="16" t="str">
        <f>IF(ISERROR(VLOOKUP(CONCATENATE($A233,"_",L$2),'Reference data SID'!$B:$M,12,FALSE)),"",VLOOKUP(CONCATENATE($A233,"_",L$2),'Reference data SID'!$B:$M,12,FALSE))</f>
        <v/>
      </c>
      <c r="M233" s="16" t="str">
        <f>IF(ISERROR(VLOOKUP(CONCATENATE($A233,"_",M$2),'Reference data SID'!$B:$M,12,FALSE)),"",VLOOKUP(CONCATENATE($A233,"_",M$2),'Reference data SID'!$B:$M,12,FALSE))</f>
        <v/>
      </c>
      <c r="N233" s="16" t="str">
        <f>IF(ISERROR(VLOOKUP(CONCATENATE($A233,"_",N$2),'Reference data SID'!$B:$M,12,FALSE)),"",VLOOKUP(CONCATENATE($A233,"_",N$2),'Reference data SID'!$B:$M,12,FALSE))</f>
        <v/>
      </c>
      <c r="O233" s="16" t="str">
        <f>IF(ISERROR(VLOOKUP(CONCATENATE($A233,"_",O$2),'Reference data SID'!$B:$M,12,FALSE)),"",VLOOKUP(CONCATENATE($A233,"_",O$2),'Reference data SID'!$B:$M,12,FALSE))</f>
        <v/>
      </c>
      <c r="P233" s="16" t="str">
        <f>IF(ISERROR(VLOOKUP(CONCATENATE($A233,"_",P$2),'Reference data SID'!$B:$M,12,FALSE)),"",VLOOKUP(CONCATENATE($A233,"_",P$2),'Reference data SID'!$B:$M,12,FALSE))</f>
        <v/>
      </c>
      <c r="Q233" s="16" t="str">
        <f>IF(ISERROR(VLOOKUP(CONCATENATE($A233,"_",Q$2),'Reference data SID'!$B:$M,12,FALSE)),"",VLOOKUP(CONCATENATE($A233,"_",Q$2),'Reference data SID'!$B:$M,12,FALSE))</f>
        <v/>
      </c>
      <c r="R233" s="16" t="str">
        <f>IF(ISERROR(VLOOKUP(CONCATENATE($A233,"_",R$2),'Reference data SID'!$B:$M,12,FALSE)),"",VLOOKUP(CONCATENATE($A233,"_",R$2),'Reference data SID'!$B:$M,12,FALSE))</f>
        <v/>
      </c>
      <c r="S233" s="16" t="str">
        <f>IF(ISERROR(VLOOKUP(CONCATENATE($A233,"_",S$2),'Reference data SID'!$B:$M,12,FALSE)),"",VLOOKUP(CONCATENATE($A233,"_",S$2),'Reference data SID'!$B:$M,12,FALSE))</f>
        <v/>
      </c>
      <c r="T233" s="16" t="str">
        <f>IF(ISERROR(VLOOKUP(CONCATENATE($A233,"_",T$2),'Reference data SID'!$B:$M,12,FALSE)),"",VLOOKUP(CONCATENATE($A233,"_",T$2),'Reference data SID'!$B:$M,12,FALSE))</f>
        <v/>
      </c>
      <c r="U233" s="16" t="str">
        <f>IF(ISERROR(VLOOKUP(CONCATENATE($A233,"_",U$2),'Reference data SID'!$B:$M,12,FALSE)),"",VLOOKUP(CONCATENATE($A233,"_",U$2),'Reference data SID'!$B:$M,12,FALSE))</f>
        <v/>
      </c>
      <c r="V233" s="16" t="str">
        <f>IF(ISERROR(VLOOKUP(CONCATENATE($A233,"_",V$2),'Reference data SID'!$B:$M,12,FALSE)),"",VLOOKUP(CONCATENATE($A233,"_",V$2),'Reference data SID'!$B:$M,12,FALSE))</f>
        <v/>
      </c>
      <c r="W233" s="16" t="str">
        <f>IF(ISERROR(VLOOKUP(CONCATENATE($A233,"_",W$2),'Reference data SID'!$B:$M,12,FALSE)),"",VLOOKUP(CONCATENATE($A233,"_",W$2),'Reference data SID'!$B:$M,12,FALSE))</f>
        <v/>
      </c>
      <c r="X233" s="16" t="str">
        <f>IF(ISERROR(VLOOKUP(CONCATENATE($A233,"_",X$2),'Reference data SID'!$B:$M,12,FALSE)),"",VLOOKUP(CONCATENATE($A233,"_",X$2),'Reference data SID'!$B:$M,12,FALSE))</f>
        <v/>
      </c>
      <c r="Y233" s="16" t="str">
        <f>IF(ISERROR(VLOOKUP(CONCATENATE($A233,"_",Y$2),'Reference data SID'!$B:$M,12,FALSE)),"",VLOOKUP(CONCATENATE($A233,"_",Y$2),'Reference data SID'!$B:$M,12,FALSE))</f>
        <v/>
      </c>
      <c r="Z233" s="16" t="str">
        <f>IF(ISERROR(VLOOKUP(CONCATENATE($A233,"_",Z$2),'Reference data SID'!$B:$M,12,FALSE)),"",VLOOKUP(CONCATENATE($A233,"_",Z$2),'Reference data SID'!$B:$M,12,FALSE))</f>
        <v/>
      </c>
      <c r="AA233" s="16" t="str">
        <f>IF(ISERROR(VLOOKUP(CONCATENATE($A233,"_",AA$2),'Reference data SID'!$B:$M,12,FALSE)),"",VLOOKUP(CONCATENATE($A233,"_",AA$2),'Reference data SID'!$B:$M,12,FALSE))</f>
        <v/>
      </c>
      <c r="AB233" s="16" t="str">
        <f>IF(ISERROR(VLOOKUP(CONCATENATE($A233,"_",AB$2),'Reference data SID'!$B:$M,12,FALSE)),"",VLOOKUP(CONCATENATE($A233,"_",AB$2),'Reference data SID'!$B:$M,12,FALSE))</f>
        <v/>
      </c>
      <c r="AC233" s="16" t="str">
        <f>IF(ISERROR(VLOOKUP(CONCATENATE($A233,"_",AC$2),'Reference data SID'!$B:$M,12,FALSE)),"",VLOOKUP(CONCATENATE($A233,"_",AC$2),'Reference data SID'!$B:$M,12,FALSE))</f>
        <v/>
      </c>
      <c r="AD233" s="16" t="str">
        <f>IF(ISERROR(VLOOKUP(CONCATENATE($A233,"_",AD$2),'Reference data SID'!$B:$M,12,FALSE)),"",VLOOKUP(CONCATENATE($A233,"_",AD$2),'Reference data SID'!$B:$M,12,FALSE))</f>
        <v/>
      </c>
      <c r="AE233" s="16" t="str">
        <f>IF(ISERROR(VLOOKUP(CONCATENATE($A233,"_",AE$2),'Reference data SID'!$B:$M,12,FALSE)),"",VLOOKUP(CONCATENATE($A233,"_",AE$2),'Reference data SID'!$B:$M,12,FALSE))</f>
        <v/>
      </c>
      <c r="AF233" s="16" t="str">
        <f>IF(ISERROR(VLOOKUP(CONCATENATE($A233,"_",AF$2),'Reference data SID'!$B:$M,12,FALSE)),"",VLOOKUP(CONCATENATE($A233,"_",AF$2),'Reference data SID'!$B:$M,12,FALSE))</f>
        <v/>
      </c>
      <c r="AG233" s="16" t="str">
        <f>IF(ISERROR(VLOOKUP(CONCATENATE($A233,"_",AG$2),'Reference data SID'!$B:$M,12,FALSE)),"",VLOOKUP(CONCATENATE($A233,"_",AG$2),'Reference data SID'!$B:$M,12,FALSE))</f>
        <v/>
      </c>
      <c r="AH233" s="16" t="str">
        <f>IF(ISERROR(VLOOKUP(CONCATENATE($A233,"_",AH$2),'Reference data SID'!$B:$M,12,FALSE)),"",VLOOKUP(CONCATENATE($A233,"_",AH$2),'Reference data SID'!$B:$M,12,FALSE))</f>
        <v/>
      </c>
      <c r="AI233" s="16" t="str">
        <f>IF(ISERROR(VLOOKUP(CONCATENATE($A233,"_",AI$2),'Reference data SID'!$B:$M,12,FALSE)),"",VLOOKUP(CONCATENATE($A233,"_",AI$2),'Reference data SID'!$B:$M,12,FALSE))</f>
        <v/>
      </c>
      <c r="AJ233" s="16" t="str">
        <f>IF(ISERROR(VLOOKUP(CONCATENATE($A233,"_",AJ$2),'Reference data SID'!$B:$M,12,FALSE)),"",VLOOKUP(CONCATENATE($A233,"_",AJ$2),'Reference data SID'!$B:$M,12,FALSE))</f>
        <v/>
      </c>
      <c r="AK233" s="16" t="str">
        <f>IF(ISERROR(VLOOKUP(CONCATENATE($A233,"_",AK$2),'Reference data SID'!$B:$M,12,FALSE)),"",VLOOKUP(CONCATENATE($A233,"_",AK$2),'Reference data SID'!$B:$M,12,FALSE))</f>
        <v/>
      </c>
      <c r="AL233" s="16" t="str">
        <f>IF(ISERROR(VLOOKUP(CONCATENATE($A233,"_",AL$2),'Reference data SID'!$B:$M,12,FALSE)),"",VLOOKUP(CONCATENATE($A233,"_",AL$2),'Reference data SID'!$B:$M,12,FALSE))</f>
        <v/>
      </c>
      <c r="AM233" s="16" t="str">
        <f>IF(ISERROR(VLOOKUP(CONCATENATE($A233,"_",AM$2),'Reference data SID'!$B:$M,12,FALSE)),"",VLOOKUP(CONCATENATE($A233,"_",AM$2),'Reference data SID'!$B:$M,12,FALSE))</f>
        <v/>
      </c>
      <c r="AN233" s="16" t="str">
        <f>IF(ISERROR(VLOOKUP(CONCATENATE($A233,"_",AN$2),'Reference data SID'!$B:$M,12,FALSE)),"",VLOOKUP(CONCATENATE($A233,"_",AN$2),'Reference data SID'!$B:$M,12,FALSE))</f>
        <v/>
      </c>
      <c r="AO233" s="16" t="str">
        <f>IF(ISERROR(VLOOKUP(CONCATENATE($A233,"_",AO$2),'Reference data SID'!$B:$M,12,FALSE)),"",VLOOKUP(CONCATENATE($A233,"_",AO$2),'Reference data SID'!$B:$M,12,FALSE))</f>
        <v/>
      </c>
      <c r="AP233" s="16" t="str">
        <f>IF(ISERROR(VLOOKUP(CONCATENATE($A233,"_",AP$2),'Reference data SID'!$B:$M,12,FALSE)),"",VLOOKUP(CONCATENATE($A233,"_",AP$2),'Reference data SID'!$B:$M,12,FALSE))</f>
        <v/>
      </c>
      <c r="AQ233" s="16" t="str">
        <f>IF(ISERROR(VLOOKUP(CONCATENATE($A233,"_",AQ$2),'Reference data SID'!$B:$M,12,FALSE)),"",VLOOKUP(CONCATENATE($A233,"_",AQ$2),'Reference data SID'!$B:$M,12,FALSE))</f>
        <v/>
      </c>
      <c r="AR233" s="16" t="str">
        <f>IF(ISERROR(VLOOKUP(CONCATENATE($A233,"_",AR$2),'Reference data SID'!$B:$M,12,FALSE)),"",VLOOKUP(CONCATENATE($A233,"_",AR$2),'Reference data SID'!$B:$M,12,FALSE))</f>
        <v/>
      </c>
      <c r="AS233" s="16" t="str">
        <f>IF(ISERROR(VLOOKUP(CONCATENATE($A233,"_",AS$2),'Reference data SID'!$B:$M,12,FALSE)),"",VLOOKUP(CONCATENATE($A233,"_",AS$2),'Reference data SID'!$B:$M,12,FALSE))</f>
        <v/>
      </c>
      <c r="AT233" s="16" t="str">
        <f>IF(ISERROR(VLOOKUP(CONCATENATE($A233,"_",AT$2),'Reference data SID'!$B:$M,12,FALSE)),"",VLOOKUP(CONCATENATE($A233,"_",AT$2),'Reference data SID'!$B:$M,12,FALSE))</f>
        <v/>
      </c>
    </row>
    <row r="234" spans="1:46" x14ac:dyDescent="0.25">
      <c r="A234">
        <v>230</v>
      </c>
      <c r="B234" s="16" t="str">
        <f>IF(ISERROR(VLOOKUP(CONCATENATE($A234,"_",B$2),'Reference data SID'!$B:$M,12,FALSE)),"",VLOOKUP(CONCATENATE($A234,"_",B$2),'Reference data SID'!$B:$M,12,FALSE))</f>
        <v/>
      </c>
      <c r="C234" s="16" t="str">
        <f>IF(ISERROR(VLOOKUP(CONCATENATE($A234,"_",C$2),'Reference data SID'!$B:$M,12,FALSE)),"",VLOOKUP(CONCATENATE($A234,"_",C$2),'Reference data SID'!$B:$M,12,FALSE))</f>
        <v/>
      </c>
      <c r="D234" s="16" t="str">
        <f>IF(ISERROR(VLOOKUP(CONCATENATE($A234,"_",D$2),'Reference data SID'!$B:$M,12,FALSE)),"",VLOOKUP(CONCATENATE($A234,"_",D$2),'Reference data SID'!$B:$M,12,FALSE))</f>
        <v/>
      </c>
      <c r="E234" s="16" t="str">
        <f>IF(ISERROR(VLOOKUP(CONCATENATE($A234,"_",E$2),'Reference data SID'!$B:$M,12,FALSE)),"",VLOOKUP(CONCATENATE($A234,"_",E$2),'Reference data SID'!$B:$M,12,FALSE))</f>
        <v/>
      </c>
      <c r="F234" s="16" t="str">
        <f>IF(ISERROR(VLOOKUP(CONCATENATE($A234,"_",F$2),'Reference data SID'!$B:$M,12,FALSE)),"",VLOOKUP(CONCATENATE($A234,"_",F$2),'Reference data SID'!$B:$M,12,FALSE))</f>
        <v/>
      </c>
      <c r="G234" s="16" t="str">
        <f>IF(ISERROR(VLOOKUP(CONCATENATE($A234,"_",G$2),'Reference data SID'!$B:$M,12,FALSE)),"",VLOOKUP(CONCATENATE($A234,"_",G$2),'Reference data SID'!$B:$M,12,FALSE))</f>
        <v/>
      </c>
      <c r="H234" s="16" t="str">
        <f>IF(ISERROR(VLOOKUP(CONCATENATE($A234,"_",H$2),'Reference data SID'!$B:$M,12,FALSE)),"",VLOOKUP(CONCATENATE($A234,"_",H$2),'Reference data SID'!$B:$M,12,FALSE))</f>
        <v/>
      </c>
      <c r="I234" s="16" t="str">
        <f>IF(ISERROR(VLOOKUP(CONCATENATE($A234,"_",I$2),'Reference data SID'!$B:$M,12,FALSE)),"",VLOOKUP(CONCATENATE($A234,"_",I$2),'Reference data SID'!$B:$M,12,FALSE))</f>
        <v/>
      </c>
      <c r="J234" s="16" t="str">
        <f>IF(ISERROR(VLOOKUP(CONCATENATE($A234,"_",J$2),'Reference data SID'!$B:$M,12,FALSE)),"",VLOOKUP(CONCATENATE($A234,"_",J$2),'Reference data SID'!$B:$M,12,FALSE))</f>
        <v/>
      </c>
      <c r="K234" s="16" t="str">
        <f>IF(ISERROR(VLOOKUP(CONCATENATE($A234,"_",K$2),'Reference data SID'!$B:$M,12,FALSE)),"",VLOOKUP(CONCATENATE($A234,"_",K$2),'Reference data SID'!$B:$M,12,FALSE))</f>
        <v/>
      </c>
      <c r="L234" s="16" t="str">
        <f>IF(ISERROR(VLOOKUP(CONCATENATE($A234,"_",L$2),'Reference data SID'!$B:$M,12,FALSE)),"",VLOOKUP(CONCATENATE($A234,"_",L$2),'Reference data SID'!$B:$M,12,FALSE))</f>
        <v/>
      </c>
      <c r="M234" s="16" t="str">
        <f>IF(ISERROR(VLOOKUP(CONCATENATE($A234,"_",M$2),'Reference data SID'!$B:$M,12,FALSE)),"",VLOOKUP(CONCATENATE($A234,"_",M$2),'Reference data SID'!$B:$M,12,FALSE))</f>
        <v/>
      </c>
      <c r="N234" s="16" t="str">
        <f>IF(ISERROR(VLOOKUP(CONCATENATE($A234,"_",N$2),'Reference data SID'!$B:$M,12,FALSE)),"",VLOOKUP(CONCATENATE($A234,"_",N$2),'Reference data SID'!$B:$M,12,FALSE))</f>
        <v/>
      </c>
      <c r="O234" s="16" t="str">
        <f>IF(ISERROR(VLOOKUP(CONCATENATE($A234,"_",O$2),'Reference data SID'!$B:$M,12,FALSE)),"",VLOOKUP(CONCATENATE($A234,"_",O$2),'Reference data SID'!$B:$M,12,FALSE))</f>
        <v/>
      </c>
      <c r="P234" s="16" t="str">
        <f>IF(ISERROR(VLOOKUP(CONCATENATE($A234,"_",P$2),'Reference data SID'!$B:$M,12,FALSE)),"",VLOOKUP(CONCATENATE($A234,"_",P$2),'Reference data SID'!$B:$M,12,FALSE))</f>
        <v/>
      </c>
      <c r="Q234" s="16" t="str">
        <f>IF(ISERROR(VLOOKUP(CONCATENATE($A234,"_",Q$2),'Reference data SID'!$B:$M,12,FALSE)),"",VLOOKUP(CONCATENATE($A234,"_",Q$2),'Reference data SID'!$B:$M,12,FALSE))</f>
        <v/>
      </c>
      <c r="R234" s="16" t="str">
        <f>IF(ISERROR(VLOOKUP(CONCATENATE($A234,"_",R$2),'Reference data SID'!$B:$M,12,FALSE)),"",VLOOKUP(CONCATENATE($A234,"_",R$2),'Reference data SID'!$B:$M,12,FALSE))</f>
        <v/>
      </c>
      <c r="S234" s="16" t="str">
        <f>IF(ISERROR(VLOOKUP(CONCATENATE($A234,"_",S$2),'Reference data SID'!$B:$M,12,FALSE)),"",VLOOKUP(CONCATENATE($A234,"_",S$2),'Reference data SID'!$B:$M,12,FALSE))</f>
        <v/>
      </c>
      <c r="T234" s="16" t="str">
        <f>IF(ISERROR(VLOOKUP(CONCATENATE($A234,"_",T$2),'Reference data SID'!$B:$M,12,FALSE)),"",VLOOKUP(CONCATENATE($A234,"_",T$2),'Reference data SID'!$B:$M,12,FALSE))</f>
        <v/>
      </c>
      <c r="U234" s="16" t="str">
        <f>IF(ISERROR(VLOOKUP(CONCATENATE($A234,"_",U$2),'Reference data SID'!$B:$M,12,FALSE)),"",VLOOKUP(CONCATENATE($A234,"_",U$2),'Reference data SID'!$B:$M,12,FALSE))</f>
        <v/>
      </c>
      <c r="V234" s="16" t="str">
        <f>IF(ISERROR(VLOOKUP(CONCATENATE($A234,"_",V$2),'Reference data SID'!$B:$M,12,FALSE)),"",VLOOKUP(CONCATENATE($A234,"_",V$2),'Reference data SID'!$B:$M,12,FALSE))</f>
        <v/>
      </c>
      <c r="W234" s="16" t="str">
        <f>IF(ISERROR(VLOOKUP(CONCATENATE($A234,"_",W$2),'Reference data SID'!$B:$M,12,FALSE)),"",VLOOKUP(CONCATENATE($A234,"_",W$2),'Reference data SID'!$B:$M,12,FALSE))</f>
        <v/>
      </c>
      <c r="X234" s="16" t="str">
        <f>IF(ISERROR(VLOOKUP(CONCATENATE($A234,"_",X$2),'Reference data SID'!$B:$M,12,FALSE)),"",VLOOKUP(CONCATENATE($A234,"_",X$2),'Reference data SID'!$B:$M,12,FALSE))</f>
        <v/>
      </c>
      <c r="Y234" s="16" t="str">
        <f>IF(ISERROR(VLOOKUP(CONCATENATE($A234,"_",Y$2),'Reference data SID'!$B:$M,12,FALSE)),"",VLOOKUP(CONCATENATE($A234,"_",Y$2),'Reference data SID'!$B:$M,12,FALSE))</f>
        <v/>
      </c>
      <c r="Z234" s="16" t="str">
        <f>IF(ISERROR(VLOOKUP(CONCATENATE($A234,"_",Z$2),'Reference data SID'!$B:$M,12,FALSE)),"",VLOOKUP(CONCATENATE($A234,"_",Z$2),'Reference data SID'!$B:$M,12,FALSE))</f>
        <v/>
      </c>
      <c r="AA234" s="16" t="str">
        <f>IF(ISERROR(VLOOKUP(CONCATENATE($A234,"_",AA$2),'Reference data SID'!$B:$M,12,FALSE)),"",VLOOKUP(CONCATENATE($A234,"_",AA$2),'Reference data SID'!$B:$M,12,FALSE))</f>
        <v/>
      </c>
      <c r="AB234" s="16" t="str">
        <f>IF(ISERROR(VLOOKUP(CONCATENATE($A234,"_",AB$2),'Reference data SID'!$B:$M,12,FALSE)),"",VLOOKUP(CONCATENATE($A234,"_",AB$2),'Reference data SID'!$B:$M,12,FALSE))</f>
        <v/>
      </c>
      <c r="AC234" s="16" t="str">
        <f>IF(ISERROR(VLOOKUP(CONCATENATE($A234,"_",AC$2),'Reference data SID'!$B:$M,12,FALSE)),"",VLOOKUP(CONCATENATE($A234,"_",AC$2),'Reference data SID'!$B:$M,12,FALSE))</f>
        <v/>
      </c>
      <c r="AD234" s="16" t="str">
        <f>IF(ISERROR(VLOOKUP(CONCATENATE($A234,"_",AD$2),'Reference data SID'!$B:$M,12,FALSE)),"",VLOOKUP(CONCATENATE($A234,"_",AD$2),'Reference data SID'!$B:$M,12,FALSE))</f>
        <v/>
      </c>
      <c r="AE234" s="16" t="str">
        <f>IF(ISERROR(VLOOKUP(CONCATENATE($A234,"_",AE$2),'Reference data SID'!$B:$M,12,FALSE)),"",VLOOKUP(CONCATENATE($A234,"_",AE$2),'Reference data SID'!$B:$M,12,FALSE))</f>
        <v/>
      </c>
      <c r="AF234" s="16" t="str">
        <f>IF(ISERROR(VLOOKUP(CONCATENATE($A234,"_",AF$2),'Reference data SID'!$B:$M,12,FALSE)),"",VLOOKUP(CONCATENATE($A234,"_",AF$2),'Reference data SID'!$B:$M,12,FALSE))</f>
        <v/>
      </c>
      <c r="AG234" s="16" t="str">
        <f>IF(ISERROR(VLOOKUP(CONCATENATE($A234,"_",AG$2),'Reference data SID'!$B:$M,12,FALSE)),"",VLOOKUP(CONCATENATE($A234,"_",AG$2),'Reference data SID'!$B:$M,12,FALSE))</f>
        <v/>
      </c>
      <c r="AH234" s="16" t="str">
        <f>IF(ISERROR(VLOOKUP(CONCATENATE($A234,"_",AH$2),'Reference data SID'!$B:$M,12,FALSE)),"",VLOOKUP(CONCATENATE($A234,"_",AH$2),'Reference data SID'!$B:$M,12,FALSE))</f>
        <v/>
      </c>
      <c r="AI234" s="16" t="str">
        <f>IF(ISERROR(VLOOKUP(CONCATENATE($A234,"_",AI$2),'Reference data SID'!$B:$M,12,FALSE)),"",VLOOKUP(CONCATENATE($A234,"_",AI$2),'Reference data SID'!$B:$M,12,FALSE))</f>
        <v/>
      </c>
      <c r="AJ234" s="16" t="str">
        <f>IF(ISERROR(VLOOKUP(CONCATENATE($A234,"_",AJ$2),'Reference data SID'!$B:$M,12,FALSE)),"",VLOOKUP(CONCATENATE($A234,"_",AJ$2),'Reference data SID'!$B:$M,12,FALSE))</f>
        <v/>
      </c>
      <c r="AK234" s="16" t="str">
        <f>IF(ISERROR(VLOOKUP(CONCATENATE($A234,"_",AK$2),'Reference data SID'!$B:$M,12,FALSE)),"",VLOOKUP(CONCATENATE($A234,"_",AK$2),'Reference data SID'!$B:$M,12,FALSE))</f>
        <v/>
      </c>
      <c r="AL234" s="16" t="str">
        <f>IF(ISERROR(VLOOKUP(CONCATENATE($A234,"_",AL$2),'Reference data SID'!$B:$M,12,FALSE)),"",VLOOKUP(CONCATENATE($A234,"_",AL$2),'Reference data SID'!$B:$M,12,FALSE))</f>
        <v/>
      </c>
      <c r="AM234" s="16" t="str">
        <f>IF(ISERROR(VLOOKUP(CONCATENATE($A234,"_",AM$2),'Reference data SID'!$B:$M,12,FALSE)),"",VLOOKUP(CONCATENATE($A234,"_",AM$2),'Reference data SID'!$B:$M,12,FALSE))</f>
        <v/>
      </c>
      <c r="AN234" s="16" t="str">
        <f>IF(ISERROR(VLOOKUP(CONCATENATE($A234,"_",AN$2),'Reference data SID'!$B:$M,12,FALSE)),"",VLOOKUP(CONCATENATE($A234,"_",AN$2),'Reference data SID'!$B:$M,12,FALSE))</f>
        <v/>
      </c>
      <c r="AO234" s="16" t="str">
        <f>IF(ISERROR(VLOOKUP(CONCATENATE($A234,"_",AO$2),'Reference data SID'!$B:$M,12,FALSE)),"",VLOOKUP(CONCATENATE($A234,"_",AO$2),'Reference data SID'!$B:$M,12,FALSE))</f>
        <v/>
      </c>
      <c r="AP234" s="16" t="str">
        <f>IF(ISERROR(VLOOKUP(CONCATENATE($A234,"_",AP$2),'Reference data SID'!$B:$M,12,FALSE)),"",VLOOKUP(CONCATENATE($A234,"_",AP$2),'Reference data SID'!$B:$M,12,FALSE))</f>
        <v/>
      </c>
      <c r="AQ234" s="16" t="str">
        <f>IF(ISERROR(VLOOKUP(CONCATENATE($A234,"_",AQ$2),'Reference data SID'!$B:$M,12,FALSE)),"",VLOOKUP(CONCATENATE($A234,"_",AQ$2),'Reference data SID'!$B:$M,12,FALSE))</f>
        <v/>
      </c>
      <c r="AR234" s="16" t="str">
        <f>IF(ISERROR(VLOOKUP(CONCATENATE($A234,"_",AR$2),'Reference data SID'!$B:$M,12,FALSE)),"",VLOOKUP(CONCATENATE($A234,"_",AR$2),'Reference data SID'!$B:$M,12,FALSE))</f>
        <v/>
      </c>
      <c r="AS234" s="16" t="str">
        <f>IF(ISERROR(VLOOKUP(CONCATENATE($A234,"_",AS$2),'Reference data SID'!$B:$M,12,FALSE)),"",VLOOKUP(CONCATENATE($A234,"_",AS$2),'Reference data SID'!$B:$M,12,FALSE))</f>
        <v/>
      </c>
      <c r="AT234" s="16" t="str">
        <f>IF(ISERROR(VLOOKUP(CONCATENATE($A234,"_",AT$2),'Reference data SID'!$B:$M,12,FALSE)),"",VLOOKUP(CONCATENATE($A234,"_",AT$2),'Reference data SID'!$B:$M,12,FALSE))</f>
        <v/>
      </c>
    </row>
    <row r="235" spans="1:46" x14ac:dyDescent="0.25">
      <c r="A235">
        <v>231</v>
      </c>
      <c r="B235" s="16" t="str">
        <f>IF(ISERROR(VLOOKUP(CONCATENATE($A235,"_",B$2),'Reference data SID'!$B:$M,12,FALSE)),"",VLOOKUP(CONCATENATE($A235,"_",B$2),'Reference data SID'!$B:$M,12,FALSE))</f>
        <v/>
      </c>
      <c r="C235" s="16" t="str">
        <f>IF(ISERROR(VLOOKUP(CONCATENATE($A235,"_",C$2),'Reference data SID'!$B:$M,12,FALSE)),"",VLOOKUP(CONCATENATE($A235,"_",C$2),'Reference data SID'!$B:$M,12,FALSE))</f>
        <v/>
      </c>
      <c r="D235" s="16" t="str">
        <f>IF(ISERROR(VLOOKUP(CONCATENATE($A235,"_",D$2),'Reference data SID'!$B:$M,12,FALSE)),"",VLOOKUP(CONCATENATE($A235,"_",D$2),'Reference data SID'!$B:$M,12,FALSE))</f>
        <v/>
      </c>
      <c r="E235" s="16" t="str">
        <f>IF(ISERROR(VLOOKUP(CONCATENATE($A235,"_",E$2),'Reference data SID'!$B:$M,12,FALSE)),"",VLOOKUP(CONCATENATE($A235,"_",E$2),'Reference data SID'!$B:$M,12,FALSE))</f>
        <v/>
      </c>
      <c r="F235" s="16" t="str">
        <f>IF(ISERROR(VLOOKUP(CONCATENATE($A235,"_",F$2),'Reference data SID'!$B:$M,12,FALSE)),"",VLOOKUP(CONCATENATE($A235,"_",F$2),'Reference data SID'!$B:$M,12,FALSE))</f>
        <v/>
      </c>
      <c r="G235" s="16" t="str">
        <f>IF(ISERROR(VLOOKUP(CONCATENATE($A235,"_",G$2),'Reference data SID'!$B:$M,12,FALSE)),"",VLOOKUP(CONCATENATE($A235,"_",G$2),'Reference data SID'!$B:$M,12,FALSE))</f>
        <v/>
      </c>
      <c r="H235" s="16" t="str">
        <f>IF(ISERROR(VLOOKUP(CONCATENATE($A235,"_",H$2),'Reference data SID'!$B:$M,12,FALSE)),"",VLOOKUP(CONCATENATE($A235,"_",H$2),'Reference data SID'!$B:$M,12,FALSE))</f>
        <v/>
      </c>
      <c r="I235" s="16" t="str">
        <f>IF(ISERROR(VLOOKUP(CONCATENATE($A235,"_",I$2),'Reference data SID'!$B:$M,12,FALSE)),"",VLOOKUP(CONCATENATE($A235,"_",I$2),'Reference data SID'!$B:$M,12,FALSE))</f>
        <v/>
      </c>
      <c r="J235" s="16" t="str">
        <f>IF(ISERROR(VLOOKUP(CONCATENATE($A235,"_",J$2),'Reference data SID'!$B:$M,12,FALSE)),"",VLOOKUP(CONCATENATE($A235,"_",J$2),'Reference data SID'!$B:$M,12,FALSE))</f>
        <v/>
      </c>
      <c r="K235" s="16" t="str">
        <f>IF(ISERROR(VLOOKUP(CONCATENATE($A235,"_",K$2),'Reference data SID'!$B:$M,12,FALSE)),"",VLOOKUP(CONCATENATE($A235,"_",K$2),'Reference data SID'!$B:$M,12,FALSE))</f>
        <v/>
      </c>
      <c r="L235" s="16" t="str">
        <f>IF(ISERROR(VLOOKUP(CONCATENATE($A235,"_",L$2),'Reference data SID'!$B:$M,12,FALSE)),"",VLOOKUP(CONCATENATE($A235,"_",L$2),'Reference data SID'!$B:$M,12,FALSE))</f>
        <v/>
      </c>
      <c r="M235" s="16" t="str">
        <f>IF(ISERROR(VLOOKUP(CONCATENATE($A235,"_",M$2),'Reference data SID'!$B:$M,12,FALSE)),"",VLOOKUP(CONCATENATE($A235,"_",M$2),'Reference data SID'!$B:$M,12,FALSE))</f>
        <v/>
      </c>
      <c r="N235" s="16" t="str">
        <f>IF(ISERROR(VLOOKUP(CONCATENATE($A235,"_",N$2),'Reference data SID'!$B:$M,12,FALSE)),"",VLOOKUP(CONCATENATE($A235,"_",N$2),'Reference data SID'!$B:$M,12,FALSE))</f>
        <v/>
      </c>
      <c r="O235" s="16" t="str">
        <f>IF(ISERROR(VLOOKUP(CONCATENATE($A235,"_",O$2),'Reference data SID'!$B:$M,12,FALSE)),"",VLOOKUP(CONCATENATE($A235,"_",O$2),'Reference data SID'!$B:$M,12,FALSE))</f>
        <v/>
      </c>
      <c r="P235" s="16" t="str">
        <f>IF(ISERROR(VLOOKUP(CONCATENATE($A235,"_",P$2),'Reference data SID'!$B:$M,12,FALSE)),"",VLOOKUP(CONCATENATE($A235,"_",P$2),'Reference data SID'!$B:$M,12,FALSE))</f>
        <v/>
      </c>
      <c r="Q235" s="16" t="str">
        <f>IF(ISERROR(VLOOKUP(CONCATENATE($A235,"_",Q$2),'Reference data SID'!$B:$M,12,FALSE)),"",VLOOKUP(CONCATENATE($A235,"_",Q$2),'Reference data SID'!$B:$M,12,FALSE))</f>
        <v/>
      </c>
      <c r="R235" s="16" t="str">
        <f>IF(ISERROR(VLOOKUP(CONCATENATE($A235,"_",R$2),'Reference data SID'!$B:$M,12,FALSE)),"",VLOOKUP(CONCATENATE($A235,"_",R$2),'Reference data SID'!$B:$M,12,FALSE))</f>
        <v/>
      </c>
      <c r="S235" s="16" t="str">
        <f>IF(ISERROR(VLOOKUP(CONCATENATE($A235,"_",S$2),'Reference data SID'!$B:$M,12,FALSE)),"",VLOOKUP(CONCATENATE($A235,"_",S$2),'Reference data SID'!$B:$M,12,FALSE))</f>
        <v/>
      </c>
      <c r="T235" s="16" t="str">
        <f>IF(ISERROR(VLOOKUP(CONCATENATE($A235,"_",T$2),'Reference data SID'!$B:$M,12,FALSE)),"",VLOOKUP(CONCATENATE($A235,"_",T$2),'Reference data SID'!$B:$M,12,FALSE))</f>
        <v/>
      </c>
      <c r="U235" s="16" t="str">
        <f>IF(ISERROR(VLOOKUP(CONCATENATE($A235,"_",U$2),'Reference data SID'!$B:$M,12,FALSE)),"",VLOOKUP(CONCATENATE($A235,"_",U$2),'Reference data SID'!$B:$M,12,FALSE))</f>
        <v/>
      </c>
      <c r="V235" s="16" t="str">
        <f>IF(ISERROR(VLOOKUP(CONCATENATE($A235,"_",V$2),'Reference data SID'!$B:$M,12,FALSE)),"",VLOOKUP(CONCATENATE($A235,"_",V$2),'Reference data SID'!$B:$M,12,FALSE))</f>
        <v/>
      </c>
      <c r="W235" s="16" t="str">
        <f>IF(ISERROR(VLOOKUP(CONCATENATE($A235,"_",W$2),'Reference data SID'!$B:$M,12,FALSE)),"",VLOOKUP(CONCATENATE($A235,"_",W$2),'Reference data SID'!$B:$M,12,FALSE))</f>
        <v/>
      </c>
      <c r="X235" s="16" t="str">
        <f>IF(ISERROR(VLOOKUP(CONCATENATE($A235,"_",X$2),'Reference data SID'!$B:$M,12,FALSE)),"",VLOOKUP(CONCATENATE($A235,"_",X$2),'Reference data SID'!$B:$M,12,FALSE))</f>
        <v/>
      </c>
      <c r="Y235" s="16" t="str">
        <f>IF(ISERROR(VLOOKUP(CONCATENATE($A235,"_",Y$2),'Reference data SID'!$B:$M,12,FALSE)),"",VLOOKUP(CONCATENATE($A235,"_",Y$2),'Reference data SID'!$B:$M,12,FALSE))</f>
        <v/>
      </c>
      <c r="Z235" s="16" t="str">
        <f>IF(ISERROR(VLOOKUP(CONCATENATE($A235,"_",Z$2),'Reference data SID'!$B:$M,12,FALSE)),"",VLOOKUP(CONCATENATE($A235,"_",Z$2),'Reference data SID'!$B:$M,12,FALSE))</f>
        <v/>
      </c>
      <c r="AA235" s="16" t="str">
        <f>IF(ISERROR(VLOOKUP(CONCATENATE($A235,"_",AA$2),'Reference data SID'!$B:$M,12,FALSE)),"",VLOOKUP(CONCATENATE($A235,"_",AA$2),'Reference data SID'!$B:$M,12,FALSE))</f>
        <v/>
      </c>
      <c r="AB235" s="16" t="str">
        <f>IF(ISERROR(VLOOKUP(CONCATENATE($A235,"_",AB$2),'Reference data SID'!$B:$M,12,FALSE)),"",VLOOKUP(CONCATENATE($A235,"_",AB$2),'Reference data SID'!$B:$M,12,FALSE))</f>
        <v/>
      </c>
      <c r="AC235" s="16" t="str">
        <f>IF(ISERROR(VLOOKUP(CONCATENATE($A235,"_",AC$2),'Reference data SID'!$B:$M,12,FALSE)),"",VLOOKUP(CONCATENATE($A235,"_",AC$2),'Reference data SID'!$B:$M,12,FALSE))</f>
        <v/>
      </c>
      <c r="AD235" s="16" t="str">
        <f>IF(ISERROR(VLOOKUP(CONCATENATE($A235,"_",AD$2),'Reference data SID'!$B:$M,12,FALSE)),"",VLOOKUP(CONCATENATE($A235,"_",AD$2),'Reference data SID'!$B:$M,12,FALSE))</f>
        <v/>
      </c>
      <c r="AE235" s="16" t="str">
        <f>IF(ISERROR(VLOOKUP(CONCATENATE($A235,"_",AE$2),'Reference data SID'!$B:$M,12,FALSE)),"",VLOOKUP(CONCATENATE($A235,"_",AE$2),'Reference data SID'!$B:$M,12,FALSE))</f>
        <v/>
      </c>
      <c r="AF235" s="16" t="str">
        <f>IF(ISERROR(VLOOKUP(CONCATENATE($A235,"_",AF$2),'Reference data SID'!$B:$M,12,FALSE)),"",VLOOKUP(CONCATENATE($A235,"_",AF$2),'Reference data SID'!$B:$M,12,FALSE))</f>
        <v/>
      </c>
      <c r="AG235" s="16" t="str">
        <f>IF(ISERROR(VLOOKUP(CONCATENATE($A235,"_",AG$2),'Reference data SID'!$B:$M,12,FALSE)),"",VLOOKUP(CONCATENATE($A235,"_",AG$2),'Reference data SID'!$B:$M,12,FALSE))</f>
        <v/>
      </c>
      <c r="AH235" s="16" t="str">
        <f>IF(ISERROR(VLOOKUP(CONCATENATE($A235,"_",AH$2),'Reference data SID'!$B:$M,12,FALSE)),"",VLOOKUP(CONCATENATE($A235,"_",AH$2),'Reference data SID'!$B:$M,12,FALSE))</f>
        <v/>
      </c>
      <c r="AI235" s="16" t="str">
        <f>IF(ISERROR(VLOOKUP(CONCATENATE($A235,"_",AI$2),'Reference data SID'!$B:$M,12,FALSE)),"",VLOOKUP(CONCATENATE($A235,"_",AI$2),'Reference data SID'!$B:$M,12,FALSE))</f>
        <v/>
      </c>
      <c r="AJ235" s="16" t="str">
        <f>IF(ISERROR(VLOOKUP(CONCATENATE($A235,"_",AJ$2),'Reference data SID'!$B:$M,12,FALSE)),"",VLOOKUP(CONCATENATE($A235,"_",AJ$2),'Reference data SID'!$B:$M,12,FALSE))</f>
        <v/>
      </c>
      <c r="AK235" s="16" t="str">
        <f>IF(ISERROR(VLOOKUP(CONCATENATE($A235,"_",AK$2),'Reference data SID'!$B:$M,12,FALSE)),"",VLOOKUP(CONCATENATE($A235,"_",AK$2),'Reference data SID'!$B:$M,12,FALSE))</f>
        <v/>
      </c>
      <c r="AL235" s="16" t="str">
        <f>IF(ISERROR(VLOOKUP(CONCATENATE($A235,"_",AL$2),'Reference data SID'!$B:$M,12,FALSE)),"",VLOOKUP(CONCATENATE($A235,"_",AL$2),'Reference data SID'!$B:$M,12,FALSE))</f>
        <v/>
      </c>
      <c r="AM235" s="16" t="str">
        <f>IF(ISERROR(VLOOKUP(CONCATENATE($A235,"_",AM$2),'Reference data SID'!$B:$M,12,FALSE)),"",VLOOKUP(CONCATENATE($A235,"_",AM$2),'Reference data SID'!$B:$M,12,FALSE))</f>
        <v/>
      </c>
      <c r="AN235" s="16" t="str">
        <f>IF(ISERROR(VLOOKUP(CONCATENATE($A235,"_",AN$2),'Reference data SID'!$B:$M,12,FALSE)),"",VLOOKUP(CONCATENATE($A235,"_",AN$2),'Reference data SID'!$B:$M,12,FALSE))</f>
        <v/>
      </c>
      <c r="AO235" s="16" t="str">
        <f>IF(ISERROR(VLOOKUP(CONCATENATE($A235,"_",AO$2),'Reference data SID'!$B:$M,12,FALSE)),"",VLOOKUP(CONCATENATE($A235,"_",AO$2),'Reference data SID'!$B:$M,12,FALSE))</f>
        <v/>
      </c>
      <c r="AP235" s="16" t="str">
        <f>IF(ISERROR(VLOOKUP(CONCATENATE($A235,"_",AP$2),'Reference data SID'!$B:$M,12,FALSE)),"",VLOOKUP(CONCATENATE($A235,"_",AP$2),'Reference data SID'!$B:$M,12,FALSE))</f>
        <v/>
      </c>
      <c r="AQ235" s="16" t="str">
        <f>IF(ISERROR(VLOOKUP(CONCATENATE($A235,"_",AQ$2),'Reference data SID'!$B:$M,12,FALSE)),"",VLOOKUP(CONCATENATE($A235,"_",AQ$2),'Reference data SID'!$B:$M,12,FALSE))</f>
        <v/>
      </c>
      <c r="AR235" s="16" t="str">
        <f>IF(ISERROR(VLOOKUP(CONCATENATE($A235,"_",AR$2),'Reference data SID'!$B:$M,12,FALSE)),"",VLOOKUP(CONCATENATE($A235,"_",AR$2),'Reference data SID'!$B:$M,12,FALSE))</f>
        <v/>
      </c>
      <c r="AS235" s="16" t="str">
        <f>IF(ISERROR(VLOOKUP(CONCATENATE($A235,"_",AS$2),'Reference data SID'!$B:$M,12,FALSE)),"",VLOOKUP(CONCATENATE($A235,"_",AS$2),'Reference data SID'!$B:$M,12,FALSE))</f>
        <v/>
      </c>
      <c r="AT235" s="16" t="str">
        <f>IF(ISERROR(VLOOKUP(CONCATENATE($A235,"_",AT$2),'Reference data SID'!$B:$M,12,FALSE)),"",VLOOKUP(CONCATENATE($A235,"_",AT$2),'Reference data SID'!$B:$M,12,FALSE))</f>
        <v/>
      </c>
    </row>
    <row r="236" spans="1:46" x14ac:dyDescent="0.25">
      <c r="A236">
        <v>232</v>
      </c>
      <c r="B236" s="16" t="str">
        <f>IF(ISERROR(VLOOKUP(CONCATENATE($A236,"_",B$2),'Reference data SID'!$B:$M,12,FALSE)),"",VLOOKUP(CONCATENATE($A236,"_",B$2),'Reference data SID'!$B:$M,12,FALSE))</f>
        <v/>
      </c>
      <c r="C236" s="16" t="str">
        <f>IF(ISERROR(VLOOKUP(CONCATENATE($A236,"_",C$2),'Reference data SID'!$B:$M,12,FALSE)),"",VLOOKUP(CONCATENATE($A236,"_",C$2),'Reference data SID'!$B:$M,12,FALSE))</f>
        <v/>
      </c>
      <c r="D236" s="16" t="str">
        <f>IF(ISERROR(VLOOKUP(CONCATENATE($A236,"_",D$2),'Reference data SID'!$B:$M,12,FALSE)),"",VLOOKUP(CONCATENATE($A236,"_",D$2),'Reference data SID'!$B:$M,12,FALSE))</f>
        <v/>
      </c>
      <c r="E236" s="16" t="str">
        <f>IF(ISERROR(VLOOKUP(CONCATENATE($A236,"_",E$2),'Reference data SID'!$B:$M,12,FALSE)),"",VLOOKUP(CONCATENATE($A236,"_",E$2),'Reference data SID'!$B:$M,12,FALSE))</f>
        <v/>
      </c>
      <c r="F236" s="16" t="str">
        <f>IF(ISERROR(VLOOKUP(CONCATENATE($A236,"_",F$2),'Reference data SID'!$B:$M,12,FALSE)),"",VLOOKUP(CONCATENATE($A236,"_",F$2),'Reference data SID'!$B:$M,12,FALSE))</f>
        <v/>
      </c>
      <c r="G236" s="16" t="str">
        <f>IF(ISERROR(VLOOKUP(CONCATENATE($A236,"_",G$2),'Reference data SID'!$B:$M,12,FALSE)),"",VLOOKUP(CONCATENATE($A236,"_",G$2),'Reference data SID'!$B:$M,12,FALSE))</f>
        <v/>
      </c>
      <c r="H236" s="16" t="str">
        <f>IF(ISERROR(VLOOKUP(CONCATENATE($A236,"_",H$2),'Reference data SID'!$B:$M,12,FALSE)),"",VLOOKUP(CONCATENATE($A236,"_",H$2),'Reference data SID'!$B:$M,12,FALSE))</f>
        <v/>
      </c>
      <c r="I236" s="16" t="str">
        <f>IF(ISERROR(VLOOKUP(CONCATENATE($A236,"_",I$2),'Reference data SID'!$B:$M,12,FALSE)),"",VLOOKUP(CONCATENATE($A236,"_",I$2),'Reference data SID'!$B:$M,12,FALSE))</f>
        <v/>
      </c>
      <c r="J236" s="16" t="str">
        <f>IF(ISERROR(VLOOKUP(CONCATENATE($A236,"_",J$2),'Reference data SID'!$B:$M,12,FALSE)),"",VLOOKUP(CONCATENATE($A236,"_",J$2),'Reference data SID'!$B:$M,12,FALSE))</f>
        <v/>
      </c>
      <c r="K236" s="16" t="str">
        <f>IF(ISERROR(VLOOKUP(CONCATENATE($A236,"_",K$2),'Reference data SID'!$B:$M,12,FALSE)),"",VLOOKUP(CONCATENATE($A236,"_",K$2),'Reference data SID'!$B:$M,12,FALSE))</f>
        <v/>
      </c>
      <c r="L236" s="16" t="str">
        <f>IF(ISERROR(VLOOKUP(CONCATENATE($A236,"_",L$2),'Reference data SID'!$B:$M,12,FALSE)),"",VLOOKUP(CONCATENATE($A236,"_",L$2),'Reference data SID'!$B:$M,12,FALSE))</f>
        <v/>
      </c>
      <c r="M236" s="16" t="str">
        <f>IF(ISERROR(VLOOKUP(CONCATENATE($A236,"_",M$2),'Reference data SID'!$B:$M,12,FALSE)),"",VLOOKUP(CONCATENATE($A236,"_",M$2),'Reference data SID'!$B:$M,12,FALSE))</f>
        <v/>
      </c>
      <c r="N236" s="16" t="str">
        <f>IF(ISERROR(VLOOKUP(CONCATENATE($A236,"_",N$2),'Reference data SID'!$B:$M,12,FALSE)),"",VLOOKUP(CONCATENATE($A236,"_",N$2),'Reference data SID'!$B:$M,12,FALSE))</f>
        <v/>
      </c>
      <c r="O236" s="16" t="str">
        <f>IF(ISERROR(VLOOKUP(CONCATENATE($A236,"_",O$2),'Reference data SID'!$B:$M,12,FALSE)),"",VLOOKUP(CONCATENATE($A236,"_",O$2),'Reference data SID'!$B:$M,12,FALSE))</f>
        <v/>
      </c>
      <c r="P236" s="16" t="str">
        <f>IF(ISERROR(VLOOKUP(CONCATENATE($A236,"_",P$2),'Reference data SID'!$B:$M,12,FALSE)),"",VLOOKUP(CONCATENATE($A236,"_",P$2),'Reference data SID'!$B:$M,12,FALSE))</f>
        <v/>
      </c>
      <c r="Q236" s="16" t="str">
        <f>IF(ISERROR(VLOOKUP(CONCATENATE($A236,"_",Q$2),'Reference data SID'!$B:$M,12,FALSE)),"",VLOOKUP(CONCATENATE($A236,"_",Q$2),'Reference data SID'!$B:$M,12,FALSE))</f>
        <v/>
      </c>
      <c r="R236" s="16" t="str">
        <f>IF(ISERROR(VLOOKUP(CONCATENATE($A236,"_",R$2),'Reference data SID'!$B:$M,12,FALSE)),"",VLOOKUP(CONCATENATE($A236,"_",R$2),'Reference data SID'!$B:$M,12,FALSE))</f>
        <v/>
      </c>
      <c r="S236" s="16" t="str">
        <f>IF(ISERROR(VLOOKUP(CONCATENATE($A236,"_",S$2),'Reference data SID'!$B:$M,12,FALSE)),"",VLOOKUP(CONCATENATE($A236,"_",S$2),'Reference data SID'!$B:$M,12,FALSE))</f>
        <v/>
      </c>
      <c r="T236" s="16" t="str">
        <f>IF(ISERROR(VLOOKUP(CONCATENATE($A236,"_",T$2),'Reference data SID'!$B:$M,12,FALSE)),"",VLOOKUP(CONCATENATE($A236,"_",T$2),'Reference data SID'!$B:$M,12,FALSE))</f>
        <v/>
      </c>
      <c r="U236" s="16" t="str">
        <f>IF(ISERROR(VLOOKUP(CONCATENATE($A236,"_",U$2),'Reference data SID'!$B:$M,12,FALSE)),"",VLOOKUP(CONCATENATE($A236,"_",U$2),'Reference data SID'!$B:$M,12,FALSE))</f>
        <v/>
      </c>
      <c r="V236" s="16" t="str">
        <f>IF(ISERROR(VLOOKUP(CONCATENATE($A236,"_",V$2),'Reference data SID'!$B:$M,12,FALSE)),"",VLOOKUP(CONCATENATE($A236,"_",V$2),'Reference data SID'!$B:$M,12,FALSE))</f>
        <v/>
      </c>
      <c r="W236" s="16" t="str">
        <f>IF(ISERROR(VLOOKUP(CONCATENATE($A236,"_",W$2),'Reference data SID'!$B:$M,12,FALSE)),"",VLOOKUP(CONCATENATE($A236,"_",W$2),'Reference data SID'!$B:$M,12,FALSE))</f>
        <v/>
      </c>
      <c r="X236" s="16" t="str">
        <f>IF(ISERROR(VLOOKUP(CONCATENATE($A236,"_",X$2),'Reference data SID'!$B:$M,12,FALSE)),"",VLOOKUP(CONCATENATE($A236,"_",X$2),'Reference data SID'!$B:$M,12,FALSE))</f>
        <v/>
      </c>
      <c r="Y236" s="16" t="str">
        <f>IF(ISERROR(VLOOKUP(CONCATENATE($A236,"_",Y$2),'Reference data SID'!$B:$M,12,FALSE)),"",VLOOKUP(CONCATENATE($A236,"_",Y$2),'Reference data SID'!$B:$M,12,FALSE))</f>
        <v/>
      </c>
      <c r="Z236" s="16" t="str">
        <f>IF(ISERROR(VLOOKUP(CONCATENATE($A236,"_",Z$2),'Reference data SID'!$B:$M,12,FALSE)),"",VLOOKUP(CONCATENATE($A236,"_",Z$2),'Reference data SID'!$B:$M,12,FALSE))</f>
        <v/>
      </c>
      <c r="AA236" s="16" t="str">
        <f>IF(ISERROR(VLOOKUP(CONCATENATE($A236,"_",AA$2),'Reference data SID'!$B:$M,12,FALSE)),"",VLOOKUP(CONCATENATE($A236,"_",AA$2),'Reference data SID'!$B:$M,12,FALSE))</f>
        <v/>
      </c>
      <c r="AB236" s="16" t="str">
        <f>IF(ISERROR(VLOOKUP(CONCATENATE($A236,"_",AB$2),'Reference data SID'!$B:$M,12,FALSE)),"",VLOOKUP(CONCATENATE($A236,"_",AB$2),'Reference data SID'!$B:$M,12,FALSE))</f>
        <v/>
      </c>
      <c r="AC236" s="16" t="str">
        <f>IF(ISERROR(VLOOKUP(CONCATENATE($A236,"_",AC$2),'Reference data SID'!$B:$M,12,FALSE)),"",VLOOKUP(CONCATENATE($A236,"_",AC$2),'Reference data SID'!$B:$M,12,FALSE))</f>
        <v/>
      </c>
      <c r="AD236" s="16" t="str">
        <f>IF(ISERROR(VLOOKUP(CONCATENATE($A236,"_",AD$2),'Reference data SID'!$B:$M,12,FALSE)),"",VLOOKUP(CONCATENATE($A236,"_",AD$2),'Reference data SID'!$B:$M,12,FALSE))</f>
        <v/>
      </c>
      <c r="AE236" s="16" t="str">
        <f>IF(ISERROR(VLOOKUP(CONCATENATE($A236,"_",AE$2),'Reference data SID'!$B:$M,12,FALSE)),"",VLOOKUP(CONCATENATE($A236,"_",AE$2),'Reference data SID'!$B:$M,12,FALSE))</f>
        <v/>
      </c>
      <c r="AF236" s="16" t="str">
        <f>IF(ISERROR(VLOOKUP(CONCATENATE($A236,"_",AF$2),'Reference data SID'!$B:$M,12,FALSE)),"",VLOOKUP(CONCATENATE($A236,"_",AF$2),'Reference data SID'!$B:$M,12,FALSE))</f>
        <v/>
      </c>
      <c r="AG236" s="16" t="str">
        <f>IF(ISERROR(VLOOKUP(CONCATENATE($A236,"_",AG$2),'Reference data SID'!$B:$M,12,FALSE)),"",VLOOKUP(CONCATENATE($A236,"_",AG$2),'Reference data SID'!$B:$M,12,FALSE))</f>
        <v/>
      </c>
      <c r="AH236" s="16" t="str">
        <f>IF(ISERROR(VLOOKUP(CONCATENATE($A236,"_",AH$2),'Reference data SID'!$B:$M,12,FALSE)),"",VLOOKUP(CONCATENATE($A236,"_",AH$2),'Reference data SID'!$B:$M,12,FALSE))</f>
        <v/>
      </c>
      <c r="AI236" s="16" t="str">
        <f>IF(ISERROR(VLOOKUP(CONCATENATE($A236,"_",AI$2),'Reference data SID'!$B:$M,12,FALSE)),"",VLOOKUP(CONCATENATE($A236,"_",AI$2),'Reference data SID'!$B:$M,12,FALSE))</f>
        <v/>
      </c>
      <c r="AJ236" s="16" t="str">
        <f>IF(ISERROR(VLOOKUP(CONCATENATE($A236,"_",AJ$2),'Reference data SID'!$B:$M,12,FALSE)),"",VLOOKUP(CONCATENATE($A236,"_",AJ$2),'Reference data SID'!$B:$M,12,FALSE))</f>
        <v/>
      </c>
      <c r="AK236" s="16" t="str">
        <f>IF(ISERROR(VLOOKUP(CONCATENATE($A236,"_",AK$2),'Reference data SID'!$B:$M,12,FALSE)),"",VLOOKUP(CONCATENATE($A236,"_",AK$2),'Reference data SID'!$B:$M,12,FALSE))</f>
        <v/>
      </c>
      <c r="AL236" s="16" t="str">
        <f>IF(ISERROR(VLOOKUP(CONCATENATE($A236,"_",AL$2),'Reference data SID'!$B:$M,12,FALSE)),"",VLOOKUP(CONCATENATE($A236,"_",AL$2),'Reference data SID'!$B:$M,12,FALSE))</f>
        <v/>
      </c>
      <c r="AM236" s="16" t="str">
        <f>IF(ISERROR(VLOOKUP(CONCATENATE($A236,"_",AM$2),'Reference data SID'!$B:$M,12,FALSE)),"",VLOOKUP(CONCATENATE($A236,"_",AM$2),'Reference data SID'!$B:$M,12,FALSE))</f>
        <v/>
      </c>
      <c r="AN236" s="16" t="str">
        <f>IF(ISERROR(VLOOKUP(CONCATENATE($A236,"_",AN$2),'Reference data SID'!$B:$M,12,FALSE)),"",VLOOKUP(CONCATENATE($A236,"_",AN$2),'Reference data SID'!$B:$M,12,FALSE))</f>
        <v/>
      </c>
      <c r="AO236" s="16" t="str">
        <f>IF(ISERROR(VLOOKUP(CONCATENATE($A236,"_",AO$2),'Reference data SID'!$B:$M,12,FALSE)),"",VLOOKUP(CONCATENATE($A236,"_",AO$2),'Reference data SID'!$B:$M,12,FALSE))</f>
        <v/>
      </c>
      <c r="AP236" s="16" t="str">
        <f>IF(ISERROR(VLOOKUP(CONCATENATE($A236,"_",AP$2),'Reference data SID'!$B:$M,12,FALSE)),"",VLOOKUP(CONCATENATE($A236,"_",AP$2),'Reference data SID'!$B:$M,12,FALSE))</f>
        <v/>
      </c>
      <c r="AQ236" s="16" t="str">
        <f>IF(ISERROR(VLOOKUP(CONCATENATE($A236,"_",AQ$2),'Reference data SID'!$B:$M,12,FALSE)),"",VLOOKUP(CONCATENATE($A236,"_",AQ$2),'Reference data SID'!$B:$M,12,FALSE))</f>
        <v/>
      </c>
      <c r="AR236" s="16" t="str">
        <f>IF(ISERROR(VLOOKUP(CONCATENATE($A236,"_",AR$2),'Reference data SID'!$B:$M,12,FALSE)),"",VLOOKUP(CONCATENATE($A236,"_",AR$2),'Reference data SID'!$B:$M,12,FALSE))</f>
        <v/>
      </c>
      <c r="AS236" s="16" t="str">
        <f>IF(ISERROR(VLOOKUP(CONCATENATE($A236,"_",AS$2),'Reference data SID'!$B:$M,12,FALSE)),"",VLOOKUP(CONCATENATE($A236,"_",AS$2),'Reference data SID'!$B:$M,12,FALSE))</f>
        <v/>
      </c>
      <c r="AT236" s="16" t="str">
        <f>IF(ISERROR(VLOOKUP(CONCATENATE($A236,"_",AT$2),'Reference data SID'!$B:$M,12,FALSE)),"",VLOOKUP(CONCATENATE($A236,"_",AT$2),'Reference data SID'!$B:$M,12,FALSE))</f>
        <v/>
      </c>
    </row>
    <row r="237" spans="1:46" x14ac:dyDescent="0.25">
      <c r="A237">
        <v>233</v>
      </c>
      <c r="B237" s="16" t="str">
        <f>IF(ISERROR(VLOOKUP(CONCATENATE($A237,"_",B$2),'Reference data SID'!$B:$M,12,FALSE)),"",VLOOKUP(CONCATENATE($A237,"_",B$2),'Reference data SID'!$B:$M,12,FALSE))</f>
        <v/>
      </c>
      <c r="C237" s="16" t="str">
        <f>IF(ISERROR(VLOOKUP(CONCATENATE($A237,"_",C$2),'Reference data SID'!$B:$M,12,FALSE)),"",VLOOKUP(CONCATENATE($A237,"_",C$2),'Reference data SID'!$B:$M,12,FALSE))</f>
        <v/>
      </c>
      <c r="D237" s="16" t="str">
        <f>IF(ISERROR(VLOOKUP(CONCATENATE($A237,"_",D$2),'Reference data SID'!$B:$M,12,FALSE)),"",VLOOKUP(CONCATENATE($A237,"_",D$2),'Reference data SID'!$B:$M,12,FALSE))</f>
        <v/>
      </c>
      <c r="E237" s="16" t="str">
        <f>IF(ISERROR(VLOOKUP(CONCATENATE($A237,"_",E$2),'Reference data SID'!$B:$M,12,FALSE)),"",VLOOKUP(CONCATENATE($A237,"_",E$2),'Reference data SID'!$B:$M,12,FALSE))</f>
        <v/>
      </c>
      <c r="F237" s="16" t="str">
        <f>IF(ISERROR(VLOOKUP(CONCATENATE($A237,"_",F$2),'Reference data SID'!$B:$M,12,FALSE)),"",VLOOKUP(CONCATENATE($A237,"_",F$2),'Reference data SID'!$B:$M,12,FALSE))</f>
        <v/>
      </c>
      <c r="G237" s="16" t="str">
        <f>IF(ISERROR(VLOOKUP(CONCATENATE($A237,"_",G$2),'Reference data SID'!$B:$M,12,FALSE)),"",VLOOKUP(CONCATENATE($A237,"_",G$2),'Reference data SID'!$B:$M,12,FALSE))</f>
        <v/>
      </c>
      <c r="H237" s="16" t="str">
        <f>IF(ISERROR(VLOOKUP(CONCATENATE($A237,"_",H$2),'Reference data SID'!$B:$M,12,FALSE)),"",VLOOKUP(CONCATENATE($A237,"_",H$2),'Reference data SID'!$B:$M,12,FALSE))</f>
        <v/>
      </c>
      <c r="I237" s="16" t="str">
        <f>IF(ISERROR(VLOOKUP(CONCATENATE($A237,"_",I$2),'Reference data SID'!$B:$M,12,FALSE)),"",VLOOKUP(CONCATENATE($A237,"_",I$2),'Reference data SID'!$B:$M,12,FALSE))</f>
        <v/>
      </c>
      <c r="J237" s="16" t="str">
        <f>IF(ISERROR(VLOOKUP(CONCATENATE($A237,"_",J$2),'Reference data SID'!$B:$M,12,FALSE)),"",VLOOKUP(CONCATENATE($A237,"_",J$2),'Reference data SID'!$B:$M,12,FALSE))</f>
        <v/>
      </c>
      <c r="K237" s="16" t="str">
        <f>IF(ISERROR(VLOOKUP(CONCATENATE($A237,"_",K$2),'Reference data SID'!$B:$M,12,FALSE)),"",VLOOKUP(CONCATENATE($A237,"_",K$2),'Reference data SID'!$B:$M,12,FALSE))</f>
        <v/>
      </c>
      <c r="L237" s="16" t="str">
        <f>IF(ISERROR(VLOOKUP(CONCATENATE($A237,"_",L$2),'Reference data SID'!$B:$M,12,FALSE)),"",VLOOKUP(CONCATENATE($A237,"_",L$2),'Reference data SID'!$B:$M,12,FALSE))</f>
        <v/>
      </c>
      <c r="M237" s="16" t="str">
        <f>IF(ISERROR(VLOOKUP(CONCATENATE($A237,"_",M$2),'Reference data SID'!$B:$M,12,FALSE)),"",VLOOKUP(CONCATENATE($A237,"_",M$2),'Reference data SID'!$B:$M,12,FALSE))</f>
        <v/>
      </c>
      <c r="N237" s="16" t="str">
        <f>IF(ISERROR(VLOOKUP(CONCATENATE($A237,"_",N$2),'Reference data SID'!$B:$M,12,FALSE)),"",VLOOKUP(CONCATENATE($A237,"_",N$2),'Reference data SID'!$B:$M,12,FALSE))</f>
        <v/>
      </c>
      <c r="O237" s="16" t="str">
        <f>IF(ISERROR(VLOOKUP(CONCATENATE($A237,"_",O$2),'Reference data SID'!$B:$M,12,FALSE)),"",VLOOKUP(CONCATENATE($A237,"_",O$2),'Reference data SID'!$B:$M,12,FALSE))</f>
        <v/>
      </c>
      <c r="P237" s="16" t="str">
        <f>IF(ISERROR(VLOOKUP(CONCATENATE($A237,"_",P$2),'Reference data SID'!$B:$M,12,FALSE)),"",VLOOKUP(CONCATENATE($A237,"_",P$2),'Reference data SID'!$B:$M,12,FALSE))</f>
        <v/>
      </c>
      <c r="Q237" s="16" t="str">
        <f>IF(ISERROR(VLOOKUP(CONCATENATE($A237,"_",Q$2),'Reference data SID'!$B:$M,12,FALSE)),"",VLOOKUP(CONCATENATE($A237,"_",Q$2),'Reference data SID'!$B:$M,12,FALSE))</f>
        <v/>
      </c>
      <c r="R237" s="16" t="str">
        <f>IF(ISERROR(VLOOKUP(CONCATENATE($A237,"_",R$2),'Reference data SID'!$B:$M,12,FALSE)),"",VLOOKUP(CONCATENATE($A237,"_",R$2),'Reference data SID'!$B:$M,12,FALSE))</f>
        <v/>
      </c>
      <c r="S237" s="16" t="str">
        <f>IF(ISERROR(VLOOKUP(CONCATENATE($A237,"_",S$2),'Reference data SID'!$B:$M,12,FALSE)),"",VLOOKUP(CONCATENATE($A237,"_",S$2),'Reference data SID'!$B:$M,12,FALSE))</f>
        <v/>
      </c>
      <c r="T237" s="16" t="str">
        <f>IF(ISERROR(VLOOKUP(CONCATENATE($A237,"_",T$2),'Reference data SID'!$B:$M,12,FALSE)),"",VLOOKUP(CONCATENATE($A237,"_",T$2),'Reference data SID'!$B:$M,12,FALSE))</f>
        <v/>
      </c>
      <c r="U237" s="16" t="str">
        <f>IF(ISERROR(VLOOKUP(CONCATENATE($A237,"_",U$2),'Reference data SID'!$B:$M,12,FALSE)),"",VLOOKUP(CONCATENATE($A237,"_",U$2),'Reference data SID'!$B:$M,12,FALSE))</f>
        <v/>
      </c>
      <c r="V237" s="16" t="str">
        <f>IF(ISERROR(VLOOKUP(CONCATENATE($A237,"_",V$2),'Reference data SID'!$B:$M,12,FALSE)),"",VLOOKUP(CONCATENATE($A237,"_",V$2),'Reference data SID'!$B:$M,12,FALSE))</f>
        <v/>
      </c>
      <c r="W237" s="16" t="str">
        <f>IF(ISERROR(VLOOKUP(CONCATENATE($A237,"_",W$2),'Reference data SID'!$B:$M,12,FALSE)),"",VLOOKUP(CONCATENATE($A237,"_",W$2),'Reference data SID'!$B:$M,12,FALSE))</f>
        <v/>
      </c>
      <c r="X237" s="16" t="str">
        <f>IF(ISERROR(VLOOKUP(CONCATENATE($A237,"_",X$2),'Reference data SID'!$B:$M,12,FALSE)),"",VLOOKUP(CONCATENATE($A237,"_",X$2),'Reference data SID'!$B:$M,12,FALSE))</f>
        <v/>
      </c>
      <c r="Y237" s="16" t="str">
        <f>IF(ISERROR(VLOOKUP(CONCATENATE($A237,"_",Y$2),'Reference data SID'!$B:$M,12,FALSE)),"",VLOOKUP(CONCATENATE($A237,"_",Y$2),'Reference data SID'!$B:$M,12,FALSE))</f>
        <v/>
      </c>
      <c r="Z237" s="16" t="str">
        <f>IF(ISERROR(VLOOKUP(CONCATENATE($A237,"_",Z$2),'Reference data SID'!$B:$M,12,FALSE)),"",VLOOKUP(CONCATENATE($A237,"_",Z$2),'Reference data SID'!$B:$M,12,FALSE))</f>
        <v/>
      </c>
      <c r="AA237" s="16" t="str">
        <f>IF(ISERROR(VLOOKUP(CONCATENATE($A237,"_",AA$2),'Reference data SID'!$B:$M,12,FALSE)),"",VLOOKUP(CONCATENATE($A237,"_",AA$2),'Reference data SID'!$B:$M,12,FALSE))</f>
        <v/>
      </c>
      <c r="AB237" s="16" t="str">
        <f>IF(ISERROR(VLOOKUP(CONCATENATE($A237,"_",AB$2),'Reference data SID'!$B:$M,12,FALSE)),"",VLOOKUP(CONCATENATE($A237,"_",AB$2),'Reference data SID'!$B:$M,12,FALSE))</f>
        <v/>
      </c>
      <c r="AC237" s="16" t="str">
        <f>IF(ISERROR(VLOOKUP(CONCATENATE($A237,"_",AC$2),'Reference data SID'!$B:$M,12,FALSE)),"",VLOOKUP(CONCATENATE($A237,"_",AC$2),'Reference data SID'!$B:$M,12,FALSE))</f>
        <v/>
      </c>
      <c r="AD237" s="16" t="str">
        <f>IF(ISERROR(VLOOKUP(CONCATENATE($A237,"_",AD$2),'Reference data SID'!$B:$M,12,FALSE)),"",VLOOKUP(CONCATENATE($A237,"_",AD$2),'Reference data SID'!$B:$M,12,FALSE))</f>
        <v/>
      </c>
      <c r="AE237" s="16" t="str">
        <f>IF(ISERROR(VLOOKUP(CONCATENATE($A237,"_",AE$2),'Reference data SID'!$B:$M,12,FALSE)),"",VLOOKUP(CONCATENATE($A237,"_",AE$2),'Reference data SID'!$B:$M,12,FALSE))</f>
        <v/>
      </c>
      <c r="AF237" s="16" t="str">
        <f>IF(ISERROR(VLOOKUP(CONCATENATE($A237,"_",AF$2),'Reference data SID'!$B:$M,12,FALSE)),"",VLOOKUP(CONCATENATE($A237,"_",AF$2),'Reference data SID'!$B:$M,12,FALSE))</f>
        <v/>
      </c>
      <c r="AG237" s="16" t="str">
        <f>IF(ISERROR(VLOOKUP(CONCATENATE($A237,"_",AG$2),'Reference data SID'!$B:$M,12,FALSE)),"",VLOOKUP(CONCATENATE($A237,"_",AG$2),'Reference data SID'!$B:$M,12,FALSE))</f>
        <v/>
      </c>
      <c r="AH237" s="16" t="str">
        <f>IF(ISERROR(VLOOKUP(CONCATENATE($A237,"_",AH$2),'Reference data SID'!$B:$M,12,FALSE)),"",VLOOKUP(CONCATENATE($A237,"_",AH$2),'Reference data SID'!$B:$M,12,FALSE))</f>
        <v/>
      </c>
      <c r="AI237" s="16" t="str">
        <f>IF(ISERROR(VLOOKUP(CONCATENATE($A237,"_",AI$2),'Reference data SID'!$B:$M,12,FALSE)),"",VLOOKUP(CONCATENATE($A237,"_",AI$2),'Reference data SID'!$B:$M,12,FALSE))</f>
        <v/>
      </c>
      <c r="AJ237" s="16" t="str">
        <f>IF(ISERROR(VLOOKUP(CONCATENATE($A237,"_",AJ$2),'Reference data SID'!$B:$M,12,FALSE)),"",VLOOKUP(CONCATENATE($A237,"_",AJ$2),'Reference data SID'!$B:$M,12,FALSE))</f>
        <v/>
      </c>
      <c r="AK237" s="16" t="str">
        <f>IF(ISERROR(VLOOKUP(CONCATENATE($A237,"_",AK$2),'Reference data SID'!$B:$M,12,FALSE)),"",VLOOKUP(CONCATENATE($A237,"_",AK$2),'Reference data SID'!$B:$M,12,FALSE))</f>
        <v/>
      </c>
      <c r="AL237" s="16" t="str">
        <f>IF(ISERROR(VLOOKUP(CONCATENATE($A237,"_",AL$2),'Reference data SID'!$B:$M,12,FALSE)),"",VLOOKUP(CONCATENATE($A237,"_",AL$2),'Reference data SID'!$B:$M,12,FALSE))</f>
        <v/>
      </c>
      <c r="AM237" s="16" t="str">
        <f>IF(ISERROR(VLOOKUP(CONCATENATE($A237,"_",AM$2),'Reference data SID'!$B:$M,12,FALSE)),"",VLOOKUP(CONCATENATE($A237,"_",AM$2),'Reference data SID'!$B:$M,12,FALSE))</f>
        <v/>
      </c>
      <c r="AN237" s="16" t="str">
        <f>IF(ISERROR(VLOOKUP(CONCATENATE($A237,"_",AN$2),'Reference data SID'!$B:$M,12,FALSE)),"",VLOOKUP(CONCATENATE($A237,"_",AN$2),'Reference data SID'!$B:$M,12,FALSE))</f>
        <v/>
      </c>
      <c r="AO237" s="16" t="str">
        <f>IF(ISERROR(VLOOKUP(CONCATENATE($A237,"_",AO$2),'Reference data SID'!$B:$M,12,FALSE)),"",VLOOKUP(CONCATENATE($A237,"_",AO$2),'Reference data SID'!$B:$M,12,FALSE))</f>
        <v/>
      </c>
      <c r="AP237" s="16" t="str">
        <f>IF(ISERROR(VLOOKUP(CONCATENATE($A237,"_",AP$2),'Reference data SID'!$B:$M,12,FALSE)),"",VLOOKUP(CONCATENATE($A237,"_",AP$2),'Reference data SID'!$B:$M,12,FALSE))</f>
        <v/>
      </c>
      <c r="AQ237" s="16" t="str">
        <f>IF(ISERROR(VLOOKUP(CONCATENATE($A237,"_",AQ$2),'Reference data SID'!$B:$M,12,FALSE)),"",VLOOKUP(CONCATENATE($A237,"_",AQ$2),'Reference data SID'!$B:$M,12,FALSE))</f>
        <v/>
      </c>
      <c r="AR237" s="16" t="str">
        <f>IF(ISERROR(VLOOKUP(CONCATENATE($A237,"_",AR$2),'Reference data SID'!$B:$M,12,FALSE)),"",VLOOKUP(CONCATENATE($A237,"_",AR$2),'Reference data SID'!$B:$M,12,FALSE))</f>
        <v/>
      </c>
      <c r="AS237" s="16" t="str">
        <f>IF(ISERROR(VLOOKUP(CONCATENATE($A237,"_",AS$2),'Reference data SID'!$B:$M,12,FALSE)),"",VLOOKUP(CONCATENATE($A237,"_",AS$2),'Reference data SID'!$B:$M,12,FALSE))</f>
        <v/>
      </c>
      <c r="AT237" s="16" t="str">
        <f>IF(ISERROR(VLOOKUP(CONCATENATE($A237,"_",AT$2),'Reference data SID'!$B:$M,12,FALSE)),"",VLOOKUP(CONCATENATE($A237,"_",AT$2),'Reference data SID'!$B:$M,12,FALSE))</f>
        <v/>
      </c>
    </row>
    <row r="238" spans="1:46" x14ac:dyDescent="0.25">
      <c r="A238">
        <v>234</v>
      </c>
      <c r="B238" s="16" t="str">
        <f>IF(ISERROR(VLOOKUP(CONCATENATE($A238,"_",B$2),'Reference data SID'!$B:$M,12,FALSE)),"",VLOOKUP(CONCATENATE($A238,"_",B$2),'Reference data SID'!$B:$M,12,FALSE))</f>
        <v/>
      </c>
      <c r="C238" s="16" t="str">
        <f>IF(ISERROR(VLOOKUP(CONCATENATE($A238,"_",C$2),'Reference data SID'!$B:$M,12,FALSE)),"",VLOOKUP(CONCATENATE($A238,"_",C$2),'Reference data SID'!$B:$M,12,FALSE))</f>
        <v/>
      </c>
      <c r="D238" s="16" t="str">
        <f>IF(ISERROR(VLOOKUP(CONCATENATE($A238,"_",D$2),'Reference data SID'!$B:$M,12,FALSE)),"",VLOOKUP(CONCATENATE($A238,"_",D$2),'Reference data SID'!$B:$M,12,FALSE))</f>
        <v/>
      </c>
      <c r="E238" s="16" t="str">
        <f>IF(ISERROR(VLOOKUP(CONCATENATE($A238,"_",E$2),'Reference data SID'!$B:$M,12,FALSE)),"",VLOOKUP(CONCATENATE($A238,"_",E$2),'Reference data SID'!$B:$M,12,FALSE))</f>
        <v/>
      </c>
      <c r="F238" s="16" t="str">
        <f>IF(ISERROR(VLOOKUP(CONCATENATE($A238,"_",F$2),'Reference data SID'!$B:$M,12,FALSE)),"",VLOOKUP(CONCATENATE($A238,"_",F$2),'Reference data SID'!$B:$M,12,FALSE))</f>
        <v/>
      </c>
      <c r="G238" s="16" t="str">
        <f>IF(ISERROR(VLOOKUP(CONCATENATE($A238,"_",G$2),'Reference data SID'!$B:$M,12,FALSE)),"",VLOOKUP(CONCATENATE($A238,"_",G$2),'Reference data SID'!$B:$M,12,FALSE))</f>
        <v/>
      </c>
      <c r="H238" s="16" t="str">
        <f>IF(ISERROR(VLOOKUP(CONCATENATE($A238,"_",H$2),'Reference data SID'!$B:$M,12,FALSE)),"",VLOOKUP(CONCATENATE($A238,"_",H$2),'Reference data SID'!$B:$M,12,FALSE))</f>
        <v/>
      </c>
      <c r="I238" s="16" t="str">
        <f>IF(ISERROR(VLOOKUP(CONCATENATE($A238,"_",I$2),'Reference data SID'!$B:$M,12,FALSE)),"",VLOOKUP(CONCATENATE($A238,"_",I$2),'Reference data SID'!$B:$M,12,FALSE))</f>
        <v/>
      </c>
      <c r="J238" s="16" t="str">
        <f>IF(ISERROR(VLOOKUP(CONCATENATE($A238,"_",J$2),'Reference data SID'!$B:$M,12,FALSE)),"",VLOOKUP(CONCATENATE($A238,"_",J$2),'Reference data SID'!$B:$M,12,FALSE))</f>
        <v/>
      </c>
      <c r="K238" s="16" t="str">
        <f>IF(ISERROR(VLOOKUP(CONCATENATE($A238,"_",K$2),'Reference data SID'!$B:$M,12,FALSE)),"",VLOOKUP(CONCATENATE($A238,"_",K$2),'Reference data SID'!$B:$M,12,FALSE))</f>
        <v/>
      </c>
      <c r="L238" s="16" t="str">
        <f>IF(ISERROR(VLOOKUP(CONCATENATE($A238,"_",L$2),'Reference data SID'!$B:$M,12,FALSE)),"",VLOOKUP(CONCATENATE($A238,"_",L$2),'Reference data SID'!$B:$M,12,FALSE))</f>
        <v/>
      </c>
      <c r="M238" s="16" t="str">
        <f>IF(ISERROR(VLOOKUP(CONCATENATE($A238,"_",M$2),'Reference data SID'!$B:$M,12,FALSE)),"",VLOOKUP(CONCATENATE($A238,"_",M$2),'Reference data SID'!$B:$M,12,FALSE))</f>
        <v/>
      </c>
      <c r="N238" s="16" t="str">
        <f>IF(ISERROR(VLOOKUP(CONCATENATE($A238,"_",N$2),'Reference data SID'!$B:$M,12,FALSE)),"",VLOOKUP(CONCATENATE($A238,"_",N$2),'Reference data SID'!$B:$M,12,FALSE))</f>
        <v/>
      </c>
      <c r="O238" s="16" t="str">
        <f>IF(ISERROR(VLOOKUP(CONCATENATE($A238,"_",O$2),'Reference data SID'!$B:$M,12,FALSE)),"",VLOOKUP(CONCATENATE($A238,"_",O$2),'Reference data SID'!$B:$M,12,FALSE))</f>
        <v/>
      </c>
      <c r="P238" s="16" t="str">
        <f>IF(ISERROR(VLOOKUP(CONCATENATE($A238,"_",P$2),'Reference data SID'!$B:$M,12,FALSE)),"",VLOOKUP(CONCATENATE($A238,"_",P$2),'Reference data SID'!$B:$M,12,FALSE))</f>
        <v/>
      </c>
      <c r="Q238" s="16" t="str">
        <f>IF(ISERROR(VLOOKUP(CONCATENATE($A238,"_",Q$2),'Reference data SID'!$B:$M,12,FALSE)),"",VLOOKUP(CONCATENATE($A238,"_",Q$2),'Reference data SID'!$B:$M,12,FALSE))</f>
        <v/>
      </c>
      <c r="R238" s="16" t="str">
        <f>IF(ISERROR(VLOOKUP(CONCATENATE($A238,"_",R$2),'Reference data SID'!$B:$M,12,FALSE)),"",VLOOKUP(CONCATENATE($A238,"_",R$2),'Reference data SID'!$B:$M,12,FALSE))</f>
        <v/>
      </c>
      <c r="S238" s="16" t="str">
        <f>IF(ISERROR(VLOOKUP(CONCATENATE($A238,"_",S$2),'Reference data SID'!$B:$M,12,FALSE)),"",VLOOKUP(CONCATENATE($A238,"_",S$2),'Reference data SID'!$B:$M,12,FALSE))</f>
        <v/>
      </c>
      <c r="T238" s="16" t="str">
        <f>IF(ISERROR(VLOOKUP(CONCATENATE($A238,"_",T$2),'Reference data SID'!$B:$M,12,FALSE)),"",VLOOKUP(CONCATENATE($A238,"_",T$2),'Reference data SID'!$B:$M,12,FALSE))</f>
        <v/>
      </c>
      <c r="U238" s="16" t="str">
        <f>IF(ISERROR(VLOOKUP(CONCATENATE($A238,"_",U$2),'Reference data SID'!$B:$M,12,FALSE)),"",VLOOKUP(CONCATENATE($A238,"_",U$2),'Reference data SID'!$B:$M,12,FALSE))</f>
        <v/>
      </c>
      <c r="V238" s="16" t="str">
        <f>IF(ISERROR(VLOOKUP(CONCATENATE($A238,"_",V$2),'Reference data SID'!$B:$M,12,FALSE)),"",VLOOKUP(CONCATENATE($A238,"_",V$2),'Reference data SID'!$B:$M,12,FALSE))</f>
        <v/>
      </c>
      <c r="W238" s="16" t="str">
        <f>IF(ISERROR(VLOOKUP(CONCATENATE($A238,"_",W$2),'Reference data SID'!$B:$M,12,FALSE)),"",VLOOKUP(CONCATENATE($A238,"_",W$2),'Reference data SID'!$B:$M,12,FALSE))</f>
        <v/>
      </c>
      <c r="X238" s="16" t="str">
        <f>IF(ISERROR(VLOOKUP(CONCATENATE($A238,"_",X$2),'Reference data SID'!$B:$M,12,FALSE)),"",VLOOKUP(CONCATENATE($A238,"_",X$2),'Reference data SID'!$B:$M,12,FALSE))</f>
        <v/>
      </c>
      <c r="Y238" s="16" t="str">
        <f>IF(ISERROR(VLOOKUP(CONCATENATE($A238,"_",Y$2),'Reference data SID'!$B:$M,12,FALSE)),"",VLOOKUP(CONCATENATE($A238,"_",Y$2),'Reference data SID'!$B:$M,12,FALSE))</f>
        <v/>
      </c>
      <c r="Z238" s="16" t="str">
        <f>IF(ISERROR(VLOOKUP(CONCATENATE($A238,"_",Z$2),'Reference data SID'!$B:$M,12,FALSE)),"",VLOOKUP(CONCATENATE($A238,"_",Z$2),'Reference data SID'!$B:$M,12,FALSE))</f>
        <v/>
      </c>
      <c r="AA238" s="16" t="str">
        <f>IF(ISERROR(VLOOKUP(CONCATENATE($A238,"_",AA$2),'Reference data SID'!$B:$M,12,FALSE)),"",VLOOKUP(CONCATENATE($A238,"_",AA$2),'Reference data SID'!$B:$M,12,FALSE))</f>
        <v/>
      </c>
      <c r="AB238" s="16" t="str">
        <f>IF(ISERROR(VLOOKUP(CONCATENATE($A238,"_",AB$2),'Reference data SID'!$B:$M,12,FALSE)),"",VLOOKUP(CONCATENATE($A238,"_",AB$2),'Reference data SID'!$B:$M,12,FALSE))</f>
        <v/>
      </c>
      <c r="AC238" s="16" t="str">
        <f>IF(ISERROR(VLOOKUP(CONCATENATE($A238,"_",AC$2),'Reference data SID'!$B:$M,12,FALSE)),"",VLOOKUP(CONCATENATE($A238,"_",AC$2),'Reference data SID'!$B:$M,12,FALSE))</f>
        <v/>
      </c>
      <c r="AD238" s="16" t="str">
        <f>IF(ISERROR(VLOOKUP(CONCATENATE($A238,"_",AD$2),'Reference data SID'!$B:$M,12,FALSE)),"",VLOOKUP(CONCATENATE($A238,"_",AD$2),'Reference data SID'!$B:$M,12,FALSE))</f>
        <v/>
      </c>
      <c r="AE238" s="16" t="str">
        <f>IF(ISERROR(VLOOKUP(CONCATENATE($A238,"_",AE$2),'Reference data SID'!$B:$M,12,FALSE)),"",VLOOKUP(CONCATENATE($A238,"_",AE$2),'Reference data SID'!$B:$M,12,FALSE))</f>
        <v/>
      </c>
      <c r="AF238" s="16" t="str">
        <f>IF(ISERROR(VLOOKUP(CONCATENATE($A238,"_",AF$2),'Reference data SID'!$B:$M,12,FALSE)),"",VLOOKUP(CONCATENATE($A238,"_",AF$2),'Reference data SID'!$B:$M,12,FALSE))</f>
        <v/>
      </c>
      <c r="AG238" s="16" t="str">
        <f>IF(ISERROR(VLOOKUP(CONCATENATE($A238,"_",AG$2),'Reference data SID'!$B:$M,12,FALSE)),"",VLOOKUP(CONCATENATE($A238,"_",AG$2),'Reference data SID'!$B:$M,12,FALSE))</f>
        <v/>
      </c>
      <c r="AH238" s="16" t="str">
        <f>IF(ISERROR(VLOOKUP(CONCATENATE($A238,"_",AH$2),'Reference data SID'!$B:$M,12,FALSE)),"",VLOOKUP(CONCATENATE($A238,"_",AH$2),'Reference data SID'!$B:$M,12,FALSE))</f>
        <v/>
      </c>
      <c r="AI238" s="16" t="str">
        <f>IF(ISERROR(VLOOKUP(CONCATENATE($A238,"_",AI$2),'Reference data SID'!$B:$M,12,FALSE)),"",VLOOKUP(CONCATENATE($A238,"_",AI$2),'Reference data SID'!$B:$M,12,FALSE))</f>
        <v/>
      </c>
      <c r="AJ238" s="16" t="str">
        <f>IF(ISERROR(VLOOKUP(CONCATENATE($A238,"_",AJ$2),'Reference data SID'!$B:$M,12,FALSE)),"",VLOOKUP(CONCATENATE($A238,"_",AJ$2),'Reference data SID'!$B:$M,12,FALSE))</f>
        <v/>
      </c>
      <c r="AK238" s="16" t="str">
        <f>IF(ISERROR(VLOOKUP(CONCATENATE($A238,"_",AK$2),'Reference data SID'!$B:$M,12,FALSE)),"",VLOOKUP(CONCATENATE($A238,"_",AK$2),'Reference data SID'!$B:$M,12,FALSE))</f>
        <v/>
      </c>
      <c r="AL238" s="16" t="str">
        <f>IF(ISERROR(VLOOKUP(CONCATENATE($A238,"_",AL$2),'Reference data SID'!$B:$M,12,FALSE)),"",VLOOKUP(CONCATENATE($A238,"_",AL$2),'Reference data SID'!$B:$M,12,FALSE))</f>
        <v/>
      </c>
      <c r="AM238" s="16" t="str">
        <f>IF(ISERROR(VLOOKUP(CONCATENATE($A238,"_",AM$2),'Reference data SID'!$B:$M,12,FALSE)),"",VLOOKUP(CONCATENATE($A238,"_",AM$2),'Reference data SID'!$B:$M,12,FALSE))</f>
        <v/>
      </c>
      <c r="AN238" s="16" t="str">
        <f>IF(ISERROR(VLOOKUP(CONCATENATE($A238,"_",AN$2),'Reference data SID'!$B:$M,12,FALSE)),"",VLOOKUP(CONCATENATE($A238,"_",AN$2),'Reference data SID'!$B:$M,12,FALSE))</f>
        <v/>
      </c>
      <c r="AO238" s="16" t="str">
        <f>IF(ISERROR(VLOOKUP(CONCATENATE($A238,"_",AO$2),'Reference data SID'!$B:$M,12,FALSE)),"",VLOOKUP(CONCATENATE($A238,"_",AO$2),'Reference data SID'!$B:$M,12,FALSE))</f>
        <v/>
      </c>
      <c r="AP238" s="16" t="str">
        <f>IF(ISERROR(VLOOKUP(CONCATENATE($A238,"_",AP$2),'Reference data SID'!$B:$M,12,FALSE)),"",VLOOKUP(CONCATENATE($A238,"_",AP$2),'Reference data SID'!$B:$M,12,FALSE))</f>
        <v/>
      </c>
      <c r="AQ238" s="16" t="str">
        <f>IF(ISERROR(VLOOKUP(CONCATENATE($A238,"_",AQ$2),'Reference data SID'!$B:$M,12,FALSE)),"",VLOOKUP(CONCATENATE($A238,"_",AQ$2),'Reference data SID'!$B:$M,12,FALSE))</f>
        <v/>
      </c>
      <c r="AR238" s="16" t="str">
        <f>IF(ISERROR(VLOOKUP(CONCATENATE($A238,"_",AR$2),'Reference data SID'!$B:$M,12,FALSE)),"",VLOOKUP(CONCATENATE($A238,"_",AR$2),'Reference data SID'!$B:$M,12,FALSE))</f>
        <v/>
      </c>
      <c r="AS238" s="16" t="str">
        <f>IF(ISERROR(VLOOKUP(CONCATENATE($A238,"_",AS$2),'Reference data SID'!$B:$M,12,FALSE)),"",VLOOKUP(CONCATENATE($A238,"_",AS$2),'Reference data SID'!$B:$M,12,FALSE))</f>
        <v/>
      </c>
      <c r="AT238" s="16" t="str">
        <f>IF(ISERROR(VLOOKUP(CONCATENATE($A238,"_",AT$2),'Reference data SID'!$B:$M,12,FALSE)),"",VLOOKUP(CONCATENATE($A238,"_",AT$2),'Reference data SID'!$B:$M,12,FALSE))</f>
        <v/>
      </c>
    </row>
    <row r="239" spans="1:46" x14ac:dyDescent="0.25">
      <c r="A239">
        <v>235</v>
      </c>
      <c r="B239" s="16" t="str">
        <f>IF(ISERROR(VLOOKUP(CONCATENATE($A239,"_",B$2),'Reference data SID'!$B:$M,12,FALSE)),"",VLOOKUP(CONCATENATE($A239,"_",B$2),'Reference data SID'!$B:$M,12,FALSE))</f>
        <v/>
      </c>
      <c r="C239" s="16" t="str">
        <f>IF(ISERROR(VLOOKUP(CONCATENATE($A239,"_",C$2),'Reference data SID'!$B:$M,12,FALSE)),"",VLOOKUP(CONCATENATE($A239,"_",C$2),'Reference data SID'!$B:$M,12,FALSE))</f>
        <v/>
      </c>
      <c r="D239" s="16" t="str">
        <f>IF(ISERROR(VLOOKUP(CONCATENATE($A239,"_",D$2),'Reference data SID'!$B:$M,12,FALSE)),"",VLOOKUP(CONCATENATE($A239,"_",D$2),'Reference data SID'!$B:$M,12,FALSE))</f>
        <v/>
      </c>
      <c r="E239" s="16" t="str">
        <f>IF(ISERROR(VLOOKUP(CONCATENATE($A239,"_",E$2),'Reference data SID'!$B:$M,12,FALSE)),"",VLOOKUP(CONCATENATE($A239,"_",E$2),'Reference data SID'!$B:$M,12,FALSE))</f>
        <v/>
      </c>
      <c r="F239" s="16" t="str">
        <f>IF(ISERROR(VLOOKUP(CONCATENATE($A239,"_",F$2),'Reference data SID'!$B:$M,12,FALSE)),"",VLOOKUP(CONCATENATE($A239,"_",F$2),'Reference data SID'!$B:$M,12,FALSE))</f>
        <v/>
      </c>
      <c r="G239" s="16" t="str">
        <f>IF(ISERROR(VLOOKUP(CONCATENATE($A239,"_",G$2),'Reference data SID'!$B:$M,12,FALSE)),"",VLOOKUP(CONCATENATE($A239,"_",G$2),'Reference data SID'!$B:$M,12,FALSE))</f>
        <v/>
      </c>
      <c r="H239" s="16" t="str">
        <f>IF(ISERROR(VLOOKUP(CONCATENATE($A239,"_",H$2),'Reference data SID'!$B:$M,12,FALSE)),"",VLOOKUP(CONCATENATE($A239,"_",H$2),'Reference data SID'!$B:$M,12,FALSE))</f>
        <v/>
      </c>
      <c r="I239" s="16" t="str">
        <f>IF(ISERROR(VLOOKUP(CONCATENATE($A239,"_",I$2),'Reference data SID'!$B:$M,12,FALSE)),"",VLOOKUP(CONCATENATE($A239,"_",I$2),'Reference data SID'!$B:$M,12,FALSE))</f>
        <v/>
      </c>
      <c r="J239" s="16" t="str">
        <f>IF(ISERROR(VLOOKUP(CONCATENATE($A239,"_",J$2),'Reference data SID'!$B:$M,12,FALSE)),"",VLOOKUP(CONCATENATE($A239,"_",J$2),'Reference data SID'!$B:$M,12,FALSE))</f>
        <v/>
      </c>
      <c r="K239" s="16" t="str">
        <f>IF(ISERROR(VLOOKUP(CONCATENATE($A239,"_",K$2),'Reference data SID'!$B:$M,12,FALSE)),"",VLOOKUP(CONCATENATE($A239,"_",K$2),'Reference data SID'!$B:$M,12,FALSE))</f>
        <v/>
      </c>
      <c r="L239" s="16" t="str">
        <f>IF(ISERROR(VLOOKUP(CONCATENATE($A239,"_",L$2),'Reference data SID'!$B:$M,12,FALSE)),"",VLOOKUP(CONCATENATE($A239,"_",L$2),'Reference data SID'!$B:$M,12,FALSE))</f>
        <v/>
      </c>
      <c r="M239" s="16" t="str">
        <f>IF(ISERROR(VLOOKUP(CONCATENATE($A239,"_",M$2),'Reference data SID'!$B:$M,12,FALSE)),"",VLOOKUP(CONCATENATE($A239,"_",M$2),'Reference data SID'!$B:$M,12,FALSE))</f>
        <v/>
      </c>
      <c r="N239" s="16" t="str">
        <f>IF(ISERROR(VLOOKUP(CONCATENATE($A239,"_",N$2),'Reference data SID'!$B:$M,12,FALSE)),"",VLOOKUP(CONCATENATE($A239,"_",N$2),'Reference data SID'!$B:$M,12,FALSE))</f>
        <v/>
      </c>
      <c r="O239" s="16" t="str">
        <f>IF(ISERROR(VLOOKUP(CONCATENATE($A239,"_",O$2),'Reference data SID'!$B:$M,12,FALSE)),"",VLOOKUP(CONCATENATE($A239,"_",O$2),'Reference data SID'!$B:$M,12,FALSE))</f>
        <v/>
      </c>
      <c r="P239" s="16" t="str">
        <f>IF(ISERROR(VLOOKUP(CONCATENATE($A239,"_",P$2),'Reference data SID'!$B:$M,12,FALSE)),"",VLOOKUP(CONCATENATE($A239,"_",P$2),'Reference data SID'!$B:$M,12,FALSE))</f>
        <v/>
      </c>
      <c r="Q239" s="16" t="str">
        <f>IF(ISERROR(VLOOKUP(CONCATENATE($A239,"_",Q$2),'Reference data SID'!$B:$M,12,FALSE)),"",VLOOKUP(CONCATENATE($A239,"_",Q$2),'Reference data SID'!$B:$M,12,FALSE))</f>
        <v/>
      </c>
      <c r="R239" s="16" t="str">
        <f>IF(ISERROR(VLOOKUP(CONCATENATE($A239,"_",R$2),'Reference data SID'!$B:$M,12,FALSE)),"",VLOOKUP(CONCATENATE($A239,"_",R$2),'Reference data SID'!$B:$M,12,FALSE))</f>
        <v/>
      </c>
      <c r="S239" s="16" t="str">
        <f>IF(ISERROR(VLOOKUP(CONCATENATE($A239,"_",S$2),'Reference data SID'!$B:$M,12,FALSE)),"",VLOOKUP(CONCATENATE($A239,"_",S$2),'Reference data SID'!$B:$M,12,FALSE))</f>
        <v/>
      </c>
      <c r="T239" s="16" t="str">
        <f>IF(ISERROR(VLOOKUP(CONCATENATE($A239,"_",T$2),'Reference data SID'!$B:$M,12,FALSE)),"",VLOOKUP(CONCATENATE($A239,"_",T$2),'Reference data SID'!$B:$M,12,FALSE))</f>
        <v/>
      </c>
      <c r="U239" s="16" t="str">
        <f>IF(ISERROR(VLOOKUP(CONCATENATE($A239,"_",U$2),'Reference data SID'!$B:$M,12,FALSE)),"",VLOOKUP(CONCATENATE($A239,"_",U$2),'Reference data SID'!$B:$M,12,FALSE))</f>
        <v/>
      </c>
      <c r="V239" s="16" t="str">
        <f>IF(ISERROR(VLOOKUP(CONCATENATE($A239,"_",V$2),'Reference data SID'!$B:$M,12,FALSE)),"",VLOOKUP(CONCATENATE($A239,"_",V$2),'Reference data SID'!$B:$M,12,FALSE))</f>
        <v/>
      </c>
      <c r="W239" s="16" t="str">
        <f>IF(ISERROR(VLOOKUP(CONCATENATE($A239,"_",W$2),'Reference data SID'!$B:$M,12,FALSE)),"",VLOOKUP(CONCATENATE($A239,"_",W$2),'Reference data SID'!$B:$M,12,FALSE))</f>
        <v/>
      </c>
      <c r="X239" s="16" t="str">
        <f>IF(ISERROR(VLOOKUP(CONCATENATE($A239,"_",X$2),'Reference data SID'!$B:$M,12,FALSE)),"",VLOOKUP(CONCATENATE($A239,"_",X$2),'Reference data SID'!$B:$M,12,FALSE))</f>
        <v/>
      </c>
      <c r="Y239" s="16" t="str">
        <f>IF(ISERROR(VLOOKUP(CONCATENATE($A239,"_",Y$2),'Reference data SID'!$B:$M,12,FALSE)),"",VLOOKUP(CONCATENATE($A239,"_",Y$2),'Reference data SID'!$B:$M,12,FALSE))</f>
        <v/>
      </c>
      <c r="Z239" s="16" t="str">
        <f>IF(ISERROR(VLOOKUP(CONCATENATE($A239,"_",Z$2),'Reference data SID'!$B:$M,12,FALSE)),"",VLOOKUP(CONCATENATE($A239,"_",Z$2),'Reference data SID'!$B:$M,12,FALSE))</f>
        <v/>
      </c>
      <c r="AA239" s="16" t="str">
        <f>IF(ISERROR(VLOOKUP(CONCATENATE($A239,"_",AA$2),'Reference data SID'!$B:$M,12,FALSE)),"",VLOOKUP(CONCATENATE($A239,"_",AA$2),'Reference data SID'!$B:$M,12,FALSE))</f>
        <v/>
      </c>
      <c r="AB239" s="16" t="str">
        <f>IF(ISERROR(VLOOKUP(CONCATENATE($A239,"_",AB$2),'Reference data SID'!$B:$M,12,FALSE)),"",VLOOKUP(CONCATENATE($A239,"_",AB$2),'Reference data SID'!$B:$M,12,FALSE))</f>
        <v/>
      </c>
      <c r="AC239" s="16" t="str">
        <f>IF(ISERROR(VLOOKUP(CONCATENATE($A239,"_",AC$2),'Reference data SID'!$B:$M,12,FALSE)),"",VLOOKUP(CONCATENATE($A239,"_",AC$2),'Reference data SID'!$B:$M,12,FALSE))</f>
        <v/>
      </c>
      <c r="AD239" s="16" t="str">
        <f>IF(ISERROR(VLOOKUP(CONCATENATE($A239,"_",AD$2),'Reference data SID'!$B:$M,12,FALSE)),"",VLOOKUP(CONCATENATE($A239,"_",AD$2),'Reference data SID'!$B:$M,12,FALSE))</f>
        <v/>
      </c>
      <c r="AE239" s="16" t="str">
        <f>IF(ISERROR(VLOOKUP(CONCATENATE($A239,"_",AE$2),'Reference data SID'!$B:$M,12,FALSE)),"",VLOOKUP(CONCATENATE($A239,"_",AE$2),'Reference data SID'!$B:$M,12,FALSE))</f>
        <v/>
      </c>
      <c r="AF239" s="16" t="str">
        <f>IF(ISERROR(VLOOKUP(CONCATENATE($A239,"_",AF$2),'Reference data SID'!$B:$M,12,FALSE)),"",VLOOKUP(CONCATENATE($A239,"_",AF$2),'Reference data SID'!$B:$M,12,FALSE))</f>
        <v/>
      </c>
      <c r="AG239" s="16" t="str">
        <f>IF(ISERROR(VLOOKUP(CONCATENATE($A239,"_",AG$2),'Reference data SID'!$B:$M,12,FALSE)),"",VLOOKUP(CONCATENATE($A239,"_",AG$2),'Reference data SID'!$B:$M,12,FALSE))</f>
        <v/>
      </c>
      <c r="AH239" s="16" t="str">
        <f>IF(ISERROR(VLOOKUP(CONCATENATE($A239,"_",AH$2),'Reference data SID'!$B:$M,12,FALSE)),"",VLOOKUP(CONCATENATE($A239,"_",AH$2),'Reference data SID'!$B:$M,12,FALSE))</f>
        <v/>
      </c>
      <c r="AI239" s="16" t="str">
        <f>IF(ISERROR(VLOOKUP(CONCATENATE($A239,"_",AI$2),'Reference data SID'!$B:$M,12,FALSE)),"",VLOOKUP(CONCATENATE($A239,"_",AI$2),'Reference data SID'!$B:$M,12,FALSE))</f>
        <v/>
      </c>
      <c r="AJ239" s="16" t="str">
        <f>IF(ISERROR(VLOOKUP(CONCATENATE($A239,"_",AJ$2),'Reference data SID'!$B:$M,12,FALSE)),"",VLOOKUP(CONCATENATE($A239,"_",AJ$2),'Reference data SID'!$B:$M,12,FALSE))</f>
        <v/>
      </c>
      <c r="AK239" s="16" t="str">
        <f>IF(ISERROR(VLOOKUP(CONCATENATE($A239,"_",AK$2),'Reference data SID'!$B:$M,12,FALSE)),"",VLOOKUP(CONCATENATE($A239,"_",AK$2),'Reference data SID'!$B:$M,12,FALSE))</f>
        <v/>
      </c>
      <c r="AL239" s="16" t="str">
        <f>IF(ISERROR(VLOOKUP(CONCATENATE($A239,"_",AL$2),'Reference data SID'!$B:$M,12,FALSE)),"",VLOOKUP(CONCATENATE($A239,"_",AL$2),'Reference data SID'!$B:$M,12,FALSE))</f>
        <v/>
      </c>
      <c r="AM239" s="16" t="str">
        <f>IF(ISERROR(VLOOKUP(CONCATENATE($A239,"_",AM$2),'Reference data SID'!$B:$M,12,FALSE)),"",VLOOKUP(CONCATENATE($A239,"_",AM$2),'Reference data SID'!$B:$M,12,FALSE))</f>
        <v/>
      </c>
      <c r="AN239" s="16" t="str">
        <f>IF(ISERROR(VLOOKUP(CONCATENATE($A239,"_",AN$2),'Reference data SID'!$B:$M,12,FALSE)),"",VLOOKUP(CONCATENATE($A239,"_",AN$2),'Reference data SID'!$B:$M,12,FALSE))</f>
        <v/>
      </c>
      <c r="AO239" s="16" t="str">
        <f>IF(ISERROR(VLOOKUP(CONCATENATE($A239,"_",AO$2),'Reference data SID'!$B:$M,12,FALSE)),"",VLOOKUP(CONCATENATE($A239,"_",AO$2),'Reference data SID'!$B:$M,12,FALSE))</f>
        <v/>
      </c>
      <c r="AP239" s="16" t="str">
        <f>IF(ISERROR(VLOOKUP(CONCATENATE($A239,"_",AP$2),'Reference data SID'!$B:$M,12,FALSE)),"",VLOOKUP(CONCATENATE($A239,"_",AP$2),'Reference data SID'!$B:$M,12,FALSE))</f>
        <v/>
      </c>
      <c r="AQ239" s="16" t="str">
        <f>IF(ISERROR(VLOOKUP(CONCATENATE($A239,"_",AQ$2),'Reference data SID'!$B:$M,12,FALSE)),"",VLOOKUP(CONCATENATE($A239,"_",AQ$2),'Reference data SID'!$B:$M,12,FALSE))</f>
        <v/>
      </c>
      <c r="AR239" s="16" t="str">
        <f>IF(ISERROR(VLOOKUP(CONCATENATE($A239,"_",AR$2),'Reference data SID'!$B:$M,12,FALSE)),"",VLOOKUP(CONCATENATE($A239,"_",AR$2),'Reference data SID'!$B:$M,12,FALSE))</f>
        <v/>
      </c>
      <c r="AS239" s="16" t="str">
        <f>IF(ISERROR(VLOOKUP(CONCATENATE($A239,"_",AS$2),'Reference data SID'!$B:$M,12,FALSE)),"",VLOOKUP(CONCATENATE($A239,"_",AS$2),'Reference data SID'!$B:$M,12,FALSE))</f>
        <v/>
      </c>
      <c r="AT239" s="16" t="str">
        <f>IF(ISERROR(VLOOKUP(CONCATENATE($A239,"_",AT$2),'Reference data SID'!$B:$M,12,FALSE)),"",VLOOKUP(CONCATENATE($A239,"_",AT$2),'Reference data SID'!$B:$M,12,FALSE))</f>
        <v/>
      </c>
    </row>
    <row r="240" spans="1:46" x14ac:dyDescent="0.25">
      <c r="A240">
        <v>236</v>
      </c>
      <c r="B240" s="16" t="str">
        <f>IF(ISERROR(VLOOKUP(CONCATENATE($A240,"_",B$2),'Reference data SID'!$B:$M,12,FALSE)),"",VLOOKUP(CONCATENATE($A240,"_",B$2),'Reference data SID'!$B:$M,12,FALSE))</f>
        <v/>
      </c>
      <c r="C240" s="16" t="str">
        <f>IF(ISERROR(VLOOKUP(CONCATENATE($A240,"_",C$2),'Reference data SID'!$B:$M,12,FALSE)),"",VLOOKUP(CONCATENATE($A240,"_",C$2),'Reference data SID'!$B:$M,12,FALSE))</f>
        <v/>
      </c>
      <c r="D240" s="16" t="str">
        <f>IF(ISERROR(VLOOKUP(CONCATENATE($A240,"_",D$2),'Reference data SID'!$B:$M,12,FALSE)),"",VLOOKUP(CONCATENATE($A240,"_",D$2),'Reference data SID'!$B:$M,12,FALSE))</f>
        <v/>
      </c>
      <c r="E240" s="16" t="str">
        <f>IF(ISERROR(VLOOKUP(CONCATENATE($A240,"_",E$2),'Reference data SID'!$B:$M,12,FALSE)),"",VLOOKUP(CONCATENATE($A240,"_",E$2),'Reference data SID'!$B:$M,12,FALSE))</f>
        <v/>
      </c>
      <c r="F240" s="16" t="str">
        <f>IF(ISERROR(VLOOKUP(CONCATENATE($A240,"_",F$2),'Reference data SID'!$B:$M,12,FALSE)),"",VLOOKUP(CONCATENATE($A240,"_",F$2),'Reference data SID'!$B:$M,12,FALSE))</f>
        <v/>
      </c>
      <c r="G240" s="16" t="str">
        <f>IF(ISERROR(VLOOKUP(CONCATENATE($A240,"_",G$2),'Reference data SID'!$B:$M,12,FALSE)),"",VLOOKUP(CONCATENATE($A240,"_",G$2),'Reference data SID'!$B:$M,12,FALSE))</f>
        <v/>
      </c>
      <c r="H240" s="16" t="str">
        <f>IF(ISERROR(VLOOKUP(CONCATENATE($A240,"_",H$2),'Reference data SID'!$B:$M,12,FALSE)),"",VLOOKUP(CONCATENATE($A240,"_",H$2),'Reference data SID'!$B:$M,12,FALSE))</f>
        <v/>
      </c>
      <c r="I240" s="16" t="str">
        <f>IF(ISERROR(VLOOKUP(CONCATENATE($A240,"_",I$2),'Reference data SID'!$B:$M,12,FALSE)),"",VLOOKUP(CONCATENATE($A240,"_",I$2),'Reference data SID'!$B:$M,12,FALSE))</f>
        <v/>
      </c>
      <c r="J240" s="16" t="str">
        <f>IF(ISERROR(VLOOKUP(CONCATENATE($A240,"_",J$2),'Reference data SID'!$B:$M,12,FALSE)),"",VLOOKUP(CONCATENATE($A240,"_",J$2),'Reference data SID'!$B:$M,12,FALSE))</f>
        <v/>
      </c>
      <c r="K240" s="16" t="str">
        <f>IF(ISERROR(VLOOKUP(CONCATENATE($A240,"_",K$2),'Reference data SID'!$B:$M,12,FALSE)),"",VLOOKUP(CONCATENATE($A240,"_",K$2),'Reference data SID'!$B:$M,12,FALSE))</f>
        <v/>
      </c>
      <c r="L240" s="16" t="str">
        <f>IF(ISERROR(VLOOKUP(CONCATENATE($A240,"_",L$2),'Reference data SID'!$B:$M,12,FALSE)),"",VLOOKUP(CONCATENATE($A240,"_",L$2),'Reference data SID'!$B:$M,12,FALSE))</f>
        <v/>
      </c>
      <c r="M240" s="16" t="str">
        <f>IF(ISERROR(VLOOKUP(CONCATENATE($A240,"_",M$2),'Reference data SID'!$B:$M,12,FALSE)),"",VLOOKUP(CONCATENATE($A240,"_",M$2),'Reference data SID'!$B:$M,12,FALSE))</f>
        <v/>
      </c>
      <c r="N240" s="16" t="str">
        <f>IF(ISERROR(VLOOKUP(CONCATENATE($A240,"_",N$2),'Reference data SID'!$B:$M,12,FALSE)),"",VLOOKUP(CONCATENATE($A240,"_",N$2),'Reference data SID'!$B:$M,12,FALSE))</f>
        <v/>
      </c>
      <c r="O240" s="16" t="str">
        <f>IF(ISERROR(VLOOKUP(CONCATENATE($A240,"_",O$2),'Reference data SID'!$B:$M,12,FALSE)),"",VLOOKUP(CONCATENATE($A240,"_",O$2),'Reference data SID'!$B:$M,12,FALSE))</f>
        <v/>
      </c>
      <c r="P240" s="16" t="str">
        <f>IF(ISERROR(VLOOKUP(CONCATENATE($A240,"_",P$2),'Reference data SID'!$B:$M,12,FALSE)),"",VLOOKUP(CONCATENATE($A240,"_",P$2),'Reference data SID'!$B:$M,12,FALSE))</f>
        <v/>
      </c>
      <c r="Q240" s="16" t="str">
        <f>IF(ISERROR(VLOOKUP(CONCATENATE($A240,"_",Q$2),'Reference data SID'!$B:$M,12,FALSE)),"",VLOOKUP(CONCATENATE($A240,"_",Q$2),'Reference data SID'!$B:$M,12,FALSE))</f>
        <v/>
      </c>
      <c r="R240" s="16" t="str">
        <f>IF(ISERROR(VLOOKUP(CONCATENATE($A240,"_",R$2),'Reference data SID'!$B:$M,12,FALSE)),"",VLOOKUP(CONCATENATE($A240,"_",R$2),'Reference data SID'!$B:$M,12,FALSE))</f>
        <v/>
      </c>
      <c r="S240" s="16" t="str">
        <f>IF(ISERROR(VLOOKUP(CONCATENATE($A240,"_",S$2),'Reference data SID'!$B:$M,12,FALSE)),"",VLOOKUP(CONCATENATE($A240,"_",S$2),'Reference data SID'!$B:$M,12,FALSE))</f>
        <v/>
      </c>
      <c r="T240" s="16" t="str">
        <f>IF(ISERROR(VLOOKUP(CONCATENATE($A240,"_",T$2),'Reference data SID'!$B:$M,12,FALSE)),"",VLOOKUP(CONCATENATE($A240,"_",T$2),'Reference data SID'!$B:$M,12,FALSE))</f>
        <v/>
      </c>
      <c r="U240" s="16" t="str">
        <f>IF(ISERROR(VLOOKUP(CONCATENATE($A240,"_",U$2),'Reference data SID'!$B:$M,12,FALSE)),"",VLOOKUP(CONCATENATE($A240,"_",U$2),'Reference data SID'!$B:$M,12,FALSE))</f>
        <v/>
      </c>
      <c r="V240" s="16" t="str">
        <f>IF(ISERROR(VLOOKUP(CONCATENATE($A240,"_",V$2),'Reference data SID'!$B:$M,12,FALSE)),"",VLOOKUP(CONCATENATE($A240,"_",V$2),'Reference data SID'!$B:$M,12,FALSE))</f>
        <v/>
      </c>
      <c r="W240" s="16" t="str">
        <f>IF(ISERROR(VLOOKUP(CONCATENATE($A240,"_",W$2),'Reference data SID'!$B:$M,12,FALSE)),"",VLOOKUP(CONCATENATE($A240,"_",W$2),'Reference data SID'!$B:$M,12,FALSE))</f>
        <v/>
      </c>
      <c r="X240" s="16" t="str">
        <f>IF(ISERROR(VLOOKUP(CONCATENATE($A240,"_",X$2),'Reference data SID'!$B:$M,12,FALSE)),"",VLOOKUP(CONCATENATE($A240,"_",X$2),'Reference data SID'!$B:$M,12,FALSE))</f>
        <v/>
      </c>
      <c r="Y240" s="16" t="str">
        <f>IF(ISERROR(VLOOKUP(CONCATENATE($A240,"_",Y$2),'Reference data SID'!$B:$M,12,FALSE)),"",VLOOKUP(CONCATENATE($A240,"_",Y$2),'Reference data SID'!$B:$M,12,FALSE))</f>
        <v/>
      </c>
      <c r="Z240" s="16" t="str">
        <f>IF(ISERROR(VLOOKUP(CONCATENATE($A240,"_",Z$2),'Reference data SID'!$B:$M,12,FALSE)),"",VLOOKUP(CONCATENATE($A240,"_",Z$2),'Reference data SID'!$B:$M,12,FALSE))</f>
        <v/>
      </c>
      <c r="AA240" s="16" t="str">
        <f>IF(ISERROR(VLOOKUP(CONCATENATE($A240,"_",AA$2),'Reference data SID'!$B:$M,12,FALSE)),"",VLOOKUP(CONCATENATE($A240,"_",AA$2),'Reference data SID'!$B:$M,12,FALSE))</f>
        <v/>
      </c>
      <c r="AB240" s="16" t="str">
        <f>IF(ISERROR(VLOOKUP(CONCATENATE($A240,"_",AB$2),'Reference data SID'!$B:$M,12,FALSE)),"",VLOOKUP(CONCATENATE($A240,"_",AB$2),'Reference data SID'!$B:$M,12,FALSE))</f>
        <v/>
      </c>
      <c r="AC240" s="16" t="str">
        <f>IF(ISERROR(VLOOKUP(CONCATENATE($A240,"_",AC$2),'Reference data SID'!$B:$M,12,FALSE)),"",VLOOKUP(CONCATENATE($A240,"_",AC$2),'Reference data SID'!$B:$M,12,FALSE))</f>
        <v/>
      </c>
      <c r="AD240" s="16" t="str">
        <f>IF(ISERROR(VLOOKUP(CONCATENATE($A240,"_",AD$2),'Reference data SID'!$B:$M,12,FALSE)),"",VLOOKUP(CONCATENATE($A240,"_",AD$2),'Reference data SID'!$B:$M,12,FALSE))</f>
        <v/>
      </c>
      <c r="AE240" s="16" t="str">
        <f>IF(ISERROR(VLOOKUP(CONCATENATE($A240,"_",AE$2),'Reference data SID'!$B:$M,12,FALSE)),"",VLOOKUP(CONCATENATE($A240,"_",AE$2),'Reference data SID'!$B:$M,12,FALSE))</f>
        <v/>
      </c>
      <c r="AF240" s="16" t="str">
        <f>IF(ISERROR(VLOOKUP(CONCATENATE($A240,"_",AF$2),'Reference data SID'!$B:$M,12,FALSE)),"",VLOOKUP(CONCATENATE($A240,"_",AF$2),'Reference data SID'!$B:$M,12,FALSE))</f>
        <v/>
      </c>
      <c r="AG240" s="16" t="str">
        <f>IF(ISERROR(VLOOKUP(CONCATENATE($A240,"_",AG$2),'Reference data SID'!$B:$M,12,FALSE)),"",VLOOKUP(CONCATENATE($A240,"_",AG$2),'Reference data SID'!$B:$M,12,FALSE))</f>
        <v/>
      </c>
      <c r="AH240" s="16" t="str">
        <f>IF(ISERROR(VLOOKUP(CONCATENATE($A240,"_",AH$2),'Reference data SID'!$B:$M,12,FALSE)),"",VLOOKUP(CONCATENATE($A240,"_",AH$2),'Reference data SID'!$B:$M,12,FALSE))</f>
        <v/>
      </c>
      <c r="AI240" s="16" t="str">
        <f>IF(ISERROR(VLOOKUP(CONCATENATE($A240,"_",AI$2),'Reference data SID'!$B:$M,12,FALSE)),"",VLOOKUP(CONCATENATE($A240,"_",AI$2),'Reference data SID'!$B:$M,12,FALSE))</f>
        <v/>
      </c>
      <c r="AJ240" s="16" t="str">
        <f>IF(ISERROR(VLOOKUP(CONCATENATE($A240,"_",AJ$2),'Reference data SID'!$B:$M,12,FALSE)),"",VLOOKUP(CONCATENATE($A240,"_",AJ$2),'Reference data SID'!$B:$M,12,FALSE))</f>
        <v/>
      </c>
      <c r="AK240" s="16" t="str">
        <f>IF(ISERROR(VLOOKUP(CONCATENATE($A240,"_",AK$2),'Reference data SID'!$B:$M,12,FALSE)),"",VLOOKUP(CONCATENATE($A240,"_",AK$2),'Reference data SID'!$B:$M,12,FALSE))</f>
        <v/>
      </c>
      <c r="AL240" s="16" t="str">
        <f>IF(ISERROR(VLOOKUP(CONCATENATE($A240,"_",AL$2),'Reference data SID'!$B:$M,12,FALSE)),"",VLOOKUP(CONCATENATE($A240,"_",AL$2),'Reference data SID'!$B:$M,12,FALSE))</f>
        <v/>
      </c>
      <c r="AM240" s="16" t="str">
        <f>IF(ISERROR(VLOOKUP(CONCATENATE($A240,"_",AM$2),'Reference data SID'!$B:$M,12,FALSE)),"",VLOOKUP(CONCATENATE($A240,"_",AM$2),'Reference data SID'!$B:$M,12,FALSE))</f>
        <v/>
      </c>
      <c r="AN240" s="16" t="str">
        <f>IF(ISERROR(VLOOKUP(CONCATENATE($A240,"_",AN$2),'Reference data SID'!$B:$M,12,FALSE)),"",VLOOKUP(CONCATENATE($A240,"_",AN$2),'Reference data SID'!$B:$M,12,FALSE))</f>
        <v/>
      </c>
      <c r="AO240" s="16" t="str">
        <f>IF(ISERROR(VLOOKUP(CONCATENATE($A240,"_",AO$2),'Reference data SID'!$B:$M,12,FALSE)),"",VLOOKUP(CONCATENATE($A240,"_",AO$2),'Reference data SID'!$B:$M,12,FALSE))</f>
        <v/>
      </c>
      <c r="AP240" s="16" t="str">
        <f>IF(ISERROR(VLOOKUP(CONCATENATE($A240,"_",AP$2),'Reference data SID'!$B:$M,12,FALSE)),"",VLOOKUP(CONCATENATE($A240,"_",AP$2),'Reference data SID'!$B:$M,12,FALSE))</f>
        <v/>
      </c>
      <c r="AQ240" s="16" t="str">
        <f>IF(ISERROR(VLOOKUP(CONCATENATE($A240,"_",AQ$2),'Reference data SID'!$B:$M,12,FALSE)),"",VLOOKUP(CONCATENATE($A240,"_",AQ$2),'Reference data SID'!$B:$M,12,FALSE))</f>
        <v/>
      </c>
      <c r="AR240" s="16" t="str">
        <f>IF(ISERROR(VLOOKUP(CONCATENATE($A240,"_",AR$2),'Reference data SID'!$B:$M,12,FALSE)),"",VLOOKUP(CONCATENATE($A240,"_",AR$2),'Reference data SID'!$B:$M,12,FALSE))</f>
        <v/>
      </c>
      <c r="AS240" s="16" t="str">
        <f>IF(ISERROR(VLOOKUP(CONCATENATE($A240,"_",AS$2),'Reference data SID'!$B:$M,12,FALSE)),"",VLOOKUP(CONCATENATE($A240,"_",AS$2),'Reference data SID'!$B:$M,12,FALSE))</f>
        <v/>
      </c>
      <c r="AT240" s="16" t="str">
        <f>IF(ISERROR(VLOOKUP(CONCATENATE($A240,"_",AT$2),'Reference data SID'!$B:$M,12,FALSE)),"",VLOOKUP(CONCATENATE($A240,"_",AT$2),'Reference data SID'!$B:$M,12,FALSE))</f>
        <v/>
      </c>
    </row>
    <row r="241" spans="1:46" x14ac:dyDescent="0.25">
      <c r="A241">
        <v>237</v>
      </c>
      <c r="B241" s="16" t="str">
        <f>IF(ISERROR(VLOOKUP(CONCATENATE($A241,"_",B$2),'Reference data SID'!$B:$M,12,FALSE)),"",VLOOKUP(CONCATENATE($A241,"_",B$2),'Reference data SID'!$B:$M,12,FALSE))</f>
        <v/>
      </c>
      <c r="C241" s="16" t="str">
        <f>IF(ISERROR(VLOOKUP(CONCATENATE($A241,"_",C$2),'Reference data SID'!$B:$M,12,FALSE)),"",VLOOKUP(CONCATENATE($A241,"_",C$2),'Reference data SID'!$B:$M,12,FALSE))</f>
        <v/>
      </c>
      <c r="D241" s="16" t="str">
        <f>IF(ISERROR(VLOOKUP(CONCATENATE($A241,"_",D$2),'Reference data SID'!$B:$M,12,FALSE)),"",VLOOKUP(CONCATENATE($A241,"_",D$2),'Reference data SID'!$B:$M,12,FALSE))</f>
        <v/>
      </c>
      <c r="E241" s="16" t="str">
        <f>IF(ISERROR(VLOOKUP(CONCATENATE($A241,"_",E$2),'Reference data SID'!$B:$M,12,FALSE)),"",VLOOKUP(CONCATENATE($A241,"_",E$2),'Reference data SID'!$B:$M,12,FALSE))</f>
        <v/>
      </c>
      <c r="F241" s="16" t="str">
        <f>IF(ISERROR(VLOOKUP(CONCATENATE($A241,"_",F$2),'Reference data SID'!$B:$M,12,FALSE)),"",VLOOKUP(CONCATENATE($A241,"_",F$2),'Reference data SID'!$B:$M,12,FALSE))</f>
        <v/>
      </c>
      <c r="G241" s="16" t="str">
        <f>IF(ISERROR(VLOOKUP(CONCATENATE($A241,"_",G$2),'Reference data SID'!$B:$M,12,FALSE)),"",VLOOKUP(CONCATENATE($A241,"_",G$2),'Reference data SID'!$B:$M,12,FALSE))</f>
        <v/>
      </c>
      <c r="H241" s="16" t="str">
        <f>IF(ISERROR(VLOOKUP(CONCATENATE($A241,"_",H$2),'Reference data SID'!$B:$M,12,FALSE)),"",VLOOKUP(CONCATENATE($A241,"_",H$2),'Reference data SID'!$B:$M,12,FALSE))</f>
        <v/>
      </c>
      <c r="I241" s="16" t="str">
        <f>IF(ISERROR(VLOOKUP(CONCATENATE($A241,"_",I$2),'Reference data SID'!$B:$M,12,FALSE)),"",VLOOKUP(CONCATENATE($A241,"_",I$2),'Reference data SID'!$B:$M,12,FALSE))</f>
        <v/>
      </c>
      <c r="J241" s="16" t="str">
        <f>IF(ISERROR(VLOOKUP(CONCATENATE($A241,"_",J$2),'Reference data SID'!$B:$M,12,FALSE)),"",VLOOKUP(CONCATENATE($A241,"_",J$2),'Reference data SID'!$B:$M,12,FALSE))</f>
        <v/>
      </c>
      <c r="K241" s="16" t="str">
        <f>IF(ISERROR(VLOOKUP(CONCATENATE($A241,"_",K$2),'Reference data SID'!$B:$M,12,FALSE)),"",VLOOKUP(CONCATENATE($A241,"_",K$2),'Reference data SID'!$B:$M,12,FALSE))</f>
        <v/>
      </c>
      <c r="L241" s="16" t="str">
        <f>IF(ISERROR(VLOOKUP(CONCATENATE($A241,"_",L$2),'Reference data SID'!$B:$M,12,FALSE)),"",VLOOKUP(CONCATENATE($A241,"_",L$2),'Reference data SID'!$B:$M,12,FALSE))</f>
        <v/>
      </c>
      <c r="M241" s="16" t="str">
        <f>IF(ISERROR(VLOOKUP(CONCATENATE($A241,"_",M$2),'Reference data SID'!$B:$M,12,FALSE)),"",VLOOKUP(CONCATENATE($A241,"_",M$2),'Reference data SID'!$B:$M,12,FALSE))</f>
        <v/>
      </c>
      <c r="N241" s="16" t="str">
        <f>IF(ISERROR(VLOOKUP(CONCATENATE($A241,"_",N$2),'Reference data SID'!$B:$M,12,FALSE)),"",VLOOKUP(CONCATENATE($A241,"_",N$2),'Reference data SID'!$B:$M,12,FALSE))</f>
        <v/>
      </c>
      <c r="O241" s="16" t="str">
        <f>IF(ISERROR(VLOOKUP(CONCATENATE($A241,"_",O$2),'Reference data SID'!$B:$M,12,FALSE)),"",VLOOKUP(CONCATENATE($A241,"_",O$2),'Reference data SID'!$B:$M,12,FALSE))</f>
        <v/>
      </c>
      <c r="P241" s="16" t="str">
        <f>IF(ISERROR(VLOOKUP(CONCATENATE($A241,"_",P$2),'Reference data SID'!$B:$M,12,FALSE)),"",VLOOKUP(CONCATENATE($A241,"_",P$2),'Reference data SID'!$B:$M,12,FALSE))</f>
        <v/>
      </c>
      <c r="Q241" s="16" t="str">
        <f>IF(ISERROR(VLOOKUP(CONCATENATE($A241,"_",Q$2),'Reference data SID'!$B:$M,12,FALSE)),"",VLOOKUP(CONCATENATE($A241,"_",Q$2),'Reference data SID'!$B:$M,12,FALSE))</f>
        <v/>
      </c>
      <c r="R241" s="16" t="str">
        <f>IF(ISERROR(VLOOKUP(CONCATENATE($A241,"_",R$2),'Reference data SID'!$B:$M,12,FALSE)),"",VLOOKUP(CONCATENATE($A241,"_",R$2),'Reference data SID'!$B:$M,12,FALSE))</f>
        <v/>
      </c>
      <c r="S241" s="16" t="str">
        <f>IF(ISERROR(VLOOKUP(CONCATENATE($A241,"_",S$2),'Reference data SID'!$B:$M,12,FALSE)),"",VLOOKUP(CONCATENATE($A241,"_",S$2),'Reference data SID'!$B:$M,12,FALSE))</f>
        <v/>
      </c>
      <c r="T241" s="16" t="str">
        <f>IF(ISERROR(VLOOKUP(CONCATENATE($A241,"_",T$2),'Reference data SID'!$B:$M,12,FALSE)),"",VLOOKUP(CONCATENATE($A241,"_",T$2),'Reference data SID'!$B:$M,12,FALSE))</f>
        <v/>
      </c>
      <c r="U241" s="16" t="str">
        <f>IF(ISERROR(VLOOKUP(CONCATENATE($A241,"_",U$2),'Reference data SID'!$B:$M,12,FALSE)),"",VLOOKUP(CONCATENATE($A241,"_",U$2),'Reference data SID'!$B:$M,12,FALSE))</f>
        <v/>
      </c>
      <c r="V241" s="16" t="str">
        <f>IF(ISERROR(VLOOKUP(CONCATENATE($A241,"_",V$2),'Reference data SID'!$B:$M,12,FALSE)),"",VLOOKUP(CONCATENATE($A241,"_",V$2),'Reference data SID'!$B:$M,12,FALSE))</f>
        <v/>
      </c>
      <c r="W241" s="16" t="str">
        <f>IF(ISERROR(VLOOKUP(CONCATENATE($A241,"_",W$2),'Reference data SID'!$B:$M,12,FALSE)),"",VLOOKUP(CONCATENATE($A241,"_",W$2),'Reference data SID'!$B:$M,12,FALSE))</f>
        <v/>
      </c>
      <c r="X241" s="16" t="str">
        <f>IF(ISERROR(VLOOKUP(CONCATENATE($A241,"_",X$2),'Reference data SID'!$B:$M,12,FALSE)),"",VLOOKUP(CONCATENATE($A241,"_",X$2),'Reference data SID'!$B:$M,12,FALSE))</f>
        <v/>
      </c>
      <c r="Y241" s="16" t="str">
        <f>IF(ISERROR(VLOOKUP(CONCATENATE($A241,"_",Y$2),'Reference data SID'!$B:$M,12,FALSE)),"",VLOOKUP(CONCATENATE($A241,"_",Y$2),'Reference data SID'!$B:$M,12,FALSE))</f>
        <v/>
      </c>
      <c r="Z241" s="16" t="str">
        <f>IF(ISERROR(VLOOKUP(CONCATENATE($A241,"_",Z$2),'Reference data SID'!$B:$M,12,FALSE)),"",VLOOKUP(CONCATENATE($A241,"_",Z$2),'Reference data SID'!$B:$M,12,FALSE))</f>
        <v/>
      </c>
      <c r="AA241" s="16" t="str">
        <f>IF(ISERROR(VLOOKUP(CONCATENATE($A241,"_",AA$2),'Reference data SID'!$B:$M,12,FALSE)),"",VLOOKUP(CONCATENATE($A241,"_",AA$2),'Reference data SID'!$B:$M,12,FALSE))</f>
        <v/>
      </c>
      <c r="AB241" s="16" t="str">
        <f>IF(ISERROR(VLOOKUP(CONCATENATE($A241,"_",AB$2),'Reference data SID'!$B:$M,12,FALSE)),"",VLOOKUP(CONCATENATE($A241,"_",AB$2),'Reference data SID'!$B:$M,12,FALSE))</f>
        <v/>
      </c>
      <c r="AC241" s="16" t="str">
        <f>IF(ISERROR(VLOOKUP(CONCATENATE($A241,"_",AC$2),'Reference data SID'!$B:$M,12,FALSE)),"",VLOOKUP(CONCATENATE($A241,"_",AC$2),'Reference data SID'!$B:$M,12,FALSE))</f>
        <v/>
      </c>
      <c r="AD241" s="16" t="str">
        <f>IF(ISERROR(VLOOKUP(CONCATENATE($A241,"_",AD$2),'Reference data SID'!$B:$M,12,FALSE)),"",VLOOKUP(CONCATENATE($A241,"_",AD$2),'Reference data SID'!$B:$M,12,FALSE))</f>
        <v/>
      </c>
      <c r="AE241" s="16" t="str">
        <f>IF(ISERROR(VLOOKUP(CONCATENATE($A241,"_",AE$2),'Reference data SID'!$B:$M,12,FALSE)),"",VLOOKUP(CONCATENATE($A241,"_",AE$2),'Reference data SID'!$B:$M,12,FALSE))</f>
        <v/>
      </c>
      <c r="AF241" s="16" t="str">
        <f>IF(ISERROR(VLOOKUP(CONCATENATE($A241,"_",AF$2),'Reference data SID'!$B:$M,12,FALSE)),"",VLOOKUP(CONCATENATE($A241,"_",AF$2),'Reference data SID'!$B:$M,12,FALSE))</f>
        <v/>
      </c>
      <c r="AG241" s="16" t="str">
        <f>IF(ISERROR(VLOOKUP(CONCATENATE($A241,"_",AG$2),'Reference data SID'!$B:$M,12,FALSE)),"",VLOOKUP(CONCATENATE($A241,"_",AG$2),'Reference data SID'!$B:$M,12,FALSE))</f>
        <v/>
      </c>
      <c r="AH241" s="16" t="str">
        <f>IF(ISERROR(VLOOKUP(CONCATENATE($A241,"_",AH$2),'Reference data SID'!$B:$M,12,FALSE)),"",VLOOKUP(CONCATENATE($A241,"_",AH$2),'Reference data SID'!$B:$M,12,FALSE))</f>
        <v/>
      </c>
      <c r="AI241" s="16" t="str">
        <f>IF(ISERROR(VLOOKUP(CONCATENATE($A241,"_",AI$2),'Reference data SID'!$B:$M,12,FALSE)),"",VLOOKUP(CONCATENATE($A241,"_",AI$2),'Reference data SID'!$B:$M,12,FALSE))</f>
        <v/>
      </c>
      <c r="AJ241" s="16" t="str">
        <f>IF(ISERROR(VLOOKUP(CONCATENATE($A241,"_",AJ$2),'Reference data SID'!$B:$M,12,FALSE)),"",VLOOKUP(CONCATENATE($A241,"_",AJ$2),'Reference data SID'!$B:$M,12,FALSE))</f>
        <v/>
      </c>
      <c r="AK241" s="16" t="str">
        <f>IF(ISERROR(VLOOKUP(CONCATENATE($A241,"_",AK$2),'Reference data SID'!$B:$M,12,FALSE)),"",VLOOKUP(CONCATENATE($A241,"_",AK$2),'Reference data SID'!$B:$M,12,FALSE))</f>
        <v/>
      </c>
      <c r="AL241" s="16" t="str">
        <f>IF(ISERROR(VLOOKUP(CONCATENATE($A241,"_",AL$2),'Reference data SID'!$B:$M,12,FALSE)),"",VLOOKUP(CONCATENATE($A241,"_",AL$2),'Reference data SID'!$B:$M,12,FALSE))</f>
        <v/>
      </c>
      <c r="AM241" s="16" t="str">
        <f>IF(ISERROR(VLOOKUP(CONCATENATE($A241,"_",AM$2),'Reference data SID'!$B:$M,12,FALSE)),"",VLOOKUP(CONCATENATE($A241,"_",AM$2),'Reference data SID'!$B:$M,12,FALSE))</f>
        <v/>
      </c>
      <c r="AN241" s="16" t="str">
        <f>IF(ISERROR(VLOOKUP(CONCATENATE($A241,"_",AN$2),'Reference data SID'!$B:$M,12,FALSE)),"",VLOOKUP(CONCATENATE($A241,"_",AN$2),'Reference data SID'!$B:$M,12,FALSE))</f>
        <v/>
      </c>
      <c r="AO241" s="16" t="str">
        <f>IF(ISERROR(VLOOKUP(CONCATENATE($A241,"_",AO$2),'Reference data SID'!$B:$M,12,FALSE)),"",VLOOKUP(CONCATENATE($A241,"_",AO$2),'Reference data SID'!$B:$M,12,FALSE))</f>
        <v/>
      </c>
      <c r="AP241" s="16" t="str">
        <f>IF(ISERROR(VLOOKUP(CONCATENATE($A241,"_",AP$2),'Reference data SID'!$B:$M,12,FALSE)),"",VLOOKUP(CONCATENATE($A241,"_",AP$2),'Reference data SID'!$B:$M,12,FALSE))</f>
        <v/>
      </c>
      <c r="AQ241" s="16" t="str">
        <f>IF(ISERROR(VLOOKUP(CONCATENATE($A241,"_",AQ$2),'Reference data SID'!$B:$M,12,FALSE)),"",VLOOKUP(CONCATENATE($A241,"_",AQ$2),'Reference data SID'!$B:$M,12,FALSE))</f>
        <v/>
      </c>
      <c r="AR241" s="16" t="str">
        <f>IF(ISERROR(VLOOKUP(CONCATENATE($A241,"_",AR$2),'Reference data SID'!$B:$M,12,FALSE)),"",VLOOKUP(CONCATENATE($A241,"_",AR$2),'Reference data SID'!$B:$M,12,FALSE))</f>
        <v/>
      </c>
      <c r="AS241" s="16" t="str">
        <f>IF(ISERROR(VLOOKUP(CONCATENATE($A241,"_",AS$2),'Reference data SID'!$B:$M,12,FALSE)),"",VLOOKUP(CONCATENATE($A241,"_",AS$2),'Reference data SID'!$B:$M,12,FALSE))</f>
        <v/>
      </c>
      <c r="AT241" s="16" t="str">
        <f>IF(ISERROR(VLOOKUP(CONCATENATE($A241,"_",AT$2),'Reference data SID'!$B:$M,12,FALSE)),"",VLOOKUP(CONCATENATE($A241,"_",AT$2),'Reference data SID'!$B:$M,12,FALSE))</f>
        <v/>
      </c>
    </row>
    <row r="242" spans="1:46" x14ac:dyDescent="0.25">
      <c r="A242">
        <v>238</v>
      </c>
      <c r="B242" s="16" t="str">
        <f>IF(ISERROR(VLOOKUP(CONCATENATE($A242,"_",B$2),'Reference data SID'!$B:$M,12,FALSE)),"",VLOOKUP(CONCATENATE($A242,"_",B$2),'Reference data SID'!$B:$M,12,FALSE))</f>
        <v/>
      </c>
      <c r="C242" s="16" t="str">
        <f>IF(ISERROR(VLOOKUP(CONCATENATE($A242,"_",C$2),'Reference data SID'!$B:$M,12,FALSE)),"",VLOOKUP(CONCATENATE($A242,"_",C$2),'Reference data SID'!$B:$M,12,FALSE))</f>
        <v/>
      </c>
      <c r="D242" s="16" t="str">
        <f>IF(ISERROR(VLOOKUP(CONCATENATE($A242,"_",D$2),'Reference data SID'!$B:$M,12,FALSE)),"",VLOOKUP(CONCATENATE($A242,"_",D$2),'Reference data SID'!$B:$M,12,FALSE))</f>
        <v/>
      </c>
      <c r="E242" s="16" t="str">
        <f>IF(ISERROR(VLOOKUP(CONCATENATE($A242,"_",E$2),'Reference data SID'!$B:$M,12,FALSE)),"",VLOOKUP(CONCATENATE($A242,"_",E$2),'Reference data SID'!$B:$M,12,FALSE))</f>
        <v/>
      </c>
      <c r="F242" s="16" t="str">
        <f>IF(ISERROR(VLOOKUP(CONCATENATE($A242,"_",F$2),'Reference data SID'!$B:$M,12,FALSE)),"",VLOOKUP(CONCATENATE($A242,"_",F$2),'Reference data SID'!$B:$M,12,FALSE))</f>
        <v/>
      </c>
      <c r="G242" s="16" t="str">
        <f>IF(ISERROR(VLOOKUP(CONCATENATE($A242,"_",G$2),'Reference data SID'!$B:$M,12,FALSE)),"",VLOOKUP(CONCATENATE($A242,"_",G$2),'Reference data SID'!$B:$M,12,FALSE))</f>
        <v/>
      </c>
      <c r="H242" s="16" t="str">
        <f>IF(ISERROR(VLOOKUP(CONCATENATE($A242,"_",H$2),'Reference data SID'!$B:$M,12,FALSE)),"",VLOOKUP(CONCATENATE($A242,"_",H$2),'Reference data SID'!$B:$M,12,FALSE))</f>
        <v/>
      </c>
      <c r="I242" s="16" t="str">
        <f>IF(ISERROR(VLOOKUP(CONCATENATE($A242,"_",I$2),'Reference data SID'!$B:$M,12,FALSE)),"",VLOOKUP(CONCATENATE($A242,"_",I$2),'Reference data SID'!$B:$M,12,FALSE))</f>
        <v/>
      </c>
      <c r="J242" s="16" t="str">
        <f>IF(ISERROR(VLOOKUP(CONCATENATE($A242,"_",J$2),'Reference data SID'!$B:$M,12,FALSE)),"",VLOOKUP(CONCATENATE($A242,"_",J$2),'Reference data SID'!$B:$M,12,FALSE))</f>
        <v/>
      </c>
      <c r="K242" s="16" t="str">
        <f>IF(ISERROR(VLOOKUP(CONCATENATE($A242,"_",K$2),'Reference data SID'!$B:$M,12,FALSE)),"",VLOOKUP(CONCATENATE($A242,"_",K$2),'Reference data SID'!$B:$M,12,FALSE))</f>
        <v/>
      </c>
      <c r="L242" s="16" t="str">
        <f>IF(ISERROR(VLOOKUP(CONCATENATE($A242,"_",L$2),'Reference data SID'!$B:$M,12,FALSE)),"",VLOOKUP(CONCATENATE($A242,"_",L$2),'Reference data SID'!$B:$M,12,FALSE))</f>
        <v/>
      </c>
      <c r="M242" s="16" t="str">
        <f>IF(ISERROR(VLOOKUP(CONCATENATE($A242,"_",M$2),'Reference data SID'!$B:$M,12,FALSE)),"",VLOOKUP(CONCATENATE($A242,"_",M$2),'Reference data SID'!$B:$M,12,FALSE))</f>
        <v/>
      </c>
      <c r="N242" s="16" t="str">
        <f>IF(ISERROR(VLOOKUP(CONCATENATE($A242,"_",N$2),'Reference data SID'!$B:$M,12,FALSE)),"",VLOOKUP(CONCATENATE($A242,"_",N$2),'Reference data SID'!$B:$M,12,FALSE))</f>
        <v/>
      </c>
      <c r="O242" s="16" t="str">
        <f>IF(ISERROR(VLOOKUP(CONCATENATE($A242,"_",O$2),'Reference data SID'!$B:$M,12,FALSE)),"",VLOOKUP(CONCATENATE($A242,"_",O$2),'Reference data SID'!$B:$M,12,FALSE))</f>
        <v/>
      </c>
      <c r="P242" s="16" t="str">
        <f>IF(ISERROR(VLOOKUP(CONCATENATE($A242,"_",P$2),'Reference data SID'!$B:$M,12,FALSE)),"",VLOOKUP(CONCATENATE($A242,"_",P$2),'Reference data SID'!$B:$M,12,FALSE))</f>
        <v/>
      </c>
      <c r="Q242" s="16" t="str">
        <f>IF(ISERROR(VLOOKUP(CONCATENATE($A242,"_",Q$2),'Reference data SID'!$B:$M,12,FALSE)),"",VLOOKUP(CONCATENATE($A242,"_",Q$2),'Reference data SID'!$B:$M,12,FALSE))</f>
        <v/>
      </c>
      <c r="R242" s="16" t="str">
        <f>IF(ISERROR(VLOOKUP(CONCATENATE($A242,"_",R$2),'Reference data SID'!$B:$M,12,FALSE)),"",VLOOKUP(CONCATENATE($A242,"_",R$2),'Reference data SID'!$B:$M,12,FALSE))</f>
        <v/>
      </c>
      <c r="S242" s="16" t="str">
        <f>IF(ISERROR(VLOOKUP(CONCATENATE($A242,"_",S$2),'Reference data SID'!$B:$M,12,FALSE)),"",VLOOKUP(CONCATENATE($A242,"_",S$2),'Reference data SID'!$B:$M,12,FALSE))</f>
        <v/>
      </c>
      <c r="T242" s="16" t="str">
        <f>IF(ISERROR(VLOOKUP(CONCATENATE($A242,"_",T$2),'Reference data SID'!$B:$M,12,FALSE)),"",VLOOKUP(CONCATENATE($A242,"_",T$2),'Reference data SID'!$B:$M,12,FALSE))</f>
        <v/>
      </c>
      <c r="U242" s="16" t="str">
        <f>IF(ISERROR(VLOOKUP(CONCATENATE($A242,"_",U$2),'Reference data SID'!$B:$M,12,FALSE)),"",VLOOKUP(CONCATENATE($A242,"_",U$2),'Reference data SID'!$B:$M,12,FALSE))</f>
        <v/>
      </c>
      <c r="V242" s="16" t="str">
        <f>IF(ISERROR(VLOOKUP(CONCATENATE($A242,"_",V$2),'Reference data SID'!$B:$M,12,FALSE)),"",VLOOKUP(CONCATENATE($A242,"_",V$2),'Reference data SID'!$B:$M,12,FALSE))</f>
        <v/>
      </c>
      <c r="W242" s="16" t="str">
        <f>IF(ISERROR(VLOOKUP(CONCATENATE($A242,"_",W$2),'Reference data SID'!$B:$M,12,FALSE)),"",VLOOKUP(CONCATENATE($A242,"_",W$2),'Reference data SID'!$B:$M,12,FALSE))</f>
        <v/>
      </c>
      <c r="X242" s="16" t="str">
        <f>IF(ISERROR(VLOOKUP(CONCATENATE($A242,"_",X$2),'Reference data SID'!$B:$M,12,FALSE)),"",VLOOKUP(CONCATENATE($A242,"_",X$2),'Reference data SID'!$B:$M,12,FALSE))</f>
        <v/>
      </c>
      <c r="Y242" s="16" t="str">
        <f>IF(ISERROR(VLOOKUP(CONCATENATE($A242,"_",Y$2),'Reference data SID'!$B:$M,12,FALSE)),"",VLOOKUP(CONCATENATE($A242,"_",Y$2),'Reference data SID'!$B:$M,12,FALSE))</f>
        <v/>
      </c>
      <c r="Z242" s="16" t="str">
        <f>IF(ISERROR(VLOOKUP(CONCATENATE($A242,"_",Z$2),'Reference data SID'!$B:$M,12,FALSE)),"",VLOOKUP(CONCATENATE($A242,"_",Z$2),'Reference data SID'!$B:$M,12,FALSE))</f>
        <v/>
      </c>
      <c r="AA242" s="16" t="str">
        <f>IF(ISERROR(VLOOKUP(CONCATENATE($A242,"_",AA$2),'Reference data SID'!$B:$M,12,FALSE)),"",VLOOKUP(CONCATENATE($A242,"_",AA$2),'Reference data SID'!$B:$M,12,FALSE))</f>
        <v/>
      </c>
      <c r="AB242" s="16" t="str">
        <f>IF(ISERROR(VLOOKUP(CONCATENATE($A242,"_",AB$2),'Reference data SID'!$B:$M,12,FALSE)),"",VLOOKUP(CONCATENATE($A242,"_",AB$2),'Reference data SID'!$B:$M,12,FALSE))</f>
        <v/>
      </c>
      <c r="AC242" s="16" t="str">
        <f>IF(ISERROR(VLOOKUP(CONCATENATE($A242,"_",AC$2),'Reference data SID'!$B:$M,12,FALSE)),"",VLOOKUP(CONCATENATE($A242,"_",AC$2),'Reference data SID'!$B:$M,12,FALSE))</f>
        <v/>
      </c>
      <c r="AD242" s="16" t="str">
        <f>IF(ISERROR(VLOOKUP(CONCATENATE($A242,"_",AD$2),'Reference data SID'!$B:$M,12,FALSE)),"",VLOOKUP(CONCATENATE($A242,"_",AD$2),'Reference data SID'!$B:$M,12,FALSE))</f>
        <v/>
      </c>
      <c r="AE242" s="16" t="str">
        <f>IF(ISERROR(VLOOKUP(CONCATENATE($A242,"_",AE$2),'Reference data SID'!$B:$M,12,FALSE)),"",VLOOKUP(CONCATENATE($A242,"_",AE$2),'Reference data SID'!$B:$M,12,FALSE))</f>
        <v/>
      </c>
      <c r="AF242" s="16" t="str">
        <f>IF(ISERROR(VLOOKUP(CONCATENATE($A242,"_",AF$2),'Reference data SID'!$B:$M,12,FALSE)),"",VLOOKUP(CONCATENATE($A242,"_",AF$2),'Reference data SID'!$B:$M,12,FALSE))</f>
        <v/>
      </c>
      <c r="AG242" s="16" t="str">
        <f>IF(ISERROR(VLOOKUP(CONCATENATE($A242,"_",AG$2),'Reference data SID'!$B:$M,12,FALSE)),"",VLOOKUP(CONCATENATE($A242,"_",AG$2),'Reference data SID'!$B:$M,12,FALSE))</f>
        <v/>
      </c>
      <c r="AH242" s="16" t="str">
        <f>IF(ISERROR(VLOOKUP(CONCATENATE($A242,"_",AH$2),'Reference data SID'!$B:$M,12,FALSE)),"",VLOOKUP(CONCATENATE($A242,"_",AH$2),'Reference data SID'!$B:$M,12,FALSE))</f>
        <v/>
      </c>
      <c r="AI242" s="16" t="str">
        <f>IF(ISERROR(VLOOKUP(CONCATENATE($A242,"_",AI$2),'Reference data SID'!$B:$M,12,FALSE)),"",VLOOKUP(CONCATENATE($A242,"_",AI$2),'Reference data SID'!$B:$M,12,FALSE))</f>
        <v/>
      </c>
      <c r="AJ242" s="16" t="str">
        <f>IF(ISERROR(VLOOKUP(CONCATENATE($A242,"_",AJ$2),'Reference data SID'!$B:$M,12,FALSE)),"",VLOOKUP(CONCATENATE($A242,"_",AJ$2),'Reference data SID'!$B:$M,12,FALSE))</f>
        <v/>
      </c>
      <c r="AK242" s="16" t="str">
        <f>IF(ISERROR(VLOOKUP(CONCATENATE($A242,"_",AK$2),'Reference data SID'!$B:$M,12,FALSE)),"",VLOOKUP(CONCATENATE($A242,"_",AK$2),'Reference data SID'!$B:$M,12,FALSE))</f>
        <v/>
      </c>
      <c r="AL242" s="16" t="str">
        <f>IF(ISERROR(VLOOKUP(CONCATENATE($A242,"_",AL$2),'Reference data SID'!$B:$M,12,FALSE)),"",VLOOKUP(CONCATENATE($A242,"_",AL$2),'Reference data SID'!$B:$M,12,FALSE))</f>
        <v/>
      </c>
      <c r="AM242" s="16" t="str">
        <f>IF(ISERROR(VLOOKUP(CONCATENATE($A242,"_",AM$2),'Reference data SID'!$B:$M,12,FALSE)),"",VLOOKUP(CONCATENATE($A242,"_",AM$2),'Reference data SID'!$B:$M,12,FALSE))</f>
        <v/>
      </c>
      <c r="AN242" s="16" t="str">
        <f>IF(ISERROR(VLOOKUP(CONCATENATE($A242,"_",AN$2),'Reference data SID'!$B:$M,12,FALSE)),"",VLOOKUP(CONCATENATE($A242,"_",AN$2),'Reference data SID'!$B:$M,12,FALSE))</f>
        <v/>
      </c>
      <c r="AO242" s="16" t="str">
        <f>IF(ISERROR(VLOOKUP(CONCATENATE($A242,"_",AO$2),'Reference data SID'!$B:$M,12,FALSE)),"",VLOOKUP(CONCATENATE($A242,"_",AO$2),'Reference data SID'!$B:$M,12,FALSE))</f>
        <v/>
      </c>
      <c r="AP242" s="16" t="str">
        <f>IF(ISERROR(VLOOKUP(CONCATENATE($A242,"_",AP$2),'Reference data SID'!$B:$M,12,FALSE)),"",VLOOKUP(CONCATENATE($A242,"_",AP$2),'Reference data SID'!$B:$M,12,FALSE))</f>
        <v/>
      </c>
      <c r="AQ242" s="16" t="str">
        <f>IF(ISERROR(VLOOKUP(CONCATENATE($A242,"_",AQ$2),'Reference data SID'!$B:$M,12,FALSE)),"",VLOOKUP(CONCATENATE($A242,"_",AQ$2),'Reference data SID'!$B:$M,12,FALSE))</f>
        <v/>
      </c>
      <c r="AR242" s="16" t="str">
        <f>IF(ISERROR(VLOOKUP(CONCATENATE($A242,"_",AR$2),'Reference data SID'!$B:$M,12,FALSE)),"",VLOOKUP(CONCATENATE($A242,"_",AR$2),'Reference data SID'!$B:$M,12,FALSE))</f>
        <v/>
      </c>
      <c r="AS242" s="16" t="str">
        <f>IF(ISERROR(VLOOKUP(CONCATENATE($A242,"_",AS$2),'Reference data SID'!$B:$M,12,FALSE)),"",VLOOKUP(CONCATENATE($A242,"_",AS$2),'Reference data SID'!$B:$M,12,FALSE))</f>
        <v/>
      </c>
      <c r="AT242" s="16" t="str">
        <f>IF(ISERROR(VLOOKUP(CONCATENATE($A242,"_",AT$2),'Reference data SID'!$B:$M,12,FALSE)),"",VLOOKUP(CONCATENATE($A242,"_",AT$2),'Reference data SID'!$B:$M,12,FALSE))</f>
        <v/>
      </c>
    </row>
    <row r="243" spans="1:46" x14ac:dyDescent="0.25">
      <c r="A243">
        <v>239</v>
      </c>
      <c r="B243" s="16" t="str">
        <f>IF(ISERROR(VLOOKUP(CONCATENATE($A243,"_",B$2),'Reference data SID'!$B:$M,12,FALSE)),"",VLOOKUP(CONCATENATE($A243,"_",B$2),'Reference data SID'!$B:$M,12,FALSE))</f>
        <v/>
      </c>
      <c r="C243" s="16" t="str">
        <f>IF(ISERROR(VLOOKUP(CONCATENATE($A243,"_",C$2),'Reference data SID'!$B:$M,12,FALSE)),"",VLOOKUP(CONCATENATE($A243,"_",C$2),'Reference data SID'!$B:$M,12,FALSE))</f>
        <v/>
      </c>
      <c r="D243" s="16" t="str">
        <f>IF(ISERROR(VLOOKUP(CONCATENATE($A243,"_",D$2),'Reference data SID'!$B:$M,12,FALSE)),"",VLOOKUP(CONCATENATE($A243,"_",D$2),'Reference data SID'!$B:$M,12,FALSE))</f>
        <v/>
      </c>
      <c r="E243" s="16" t="str">
        <f>IF(ISERROR(VLOOKUP(CONCATENATE($A243,"_",E$2),'Reference data SID'!$B:$M,12,FALSE)),"",VLOOKUP(CONCATENATE($A243,"_",E$2),'Reference data SID'!$B:$M,12,FALSE))</f>
        <v/>
      </c>
      <c r="F243" s="16" t="str">
        <f>IF(ISERROR(VLOOKUP(CONCATENATE($A243,"_",F$2),'Reference data SID'!$B:$M,12,FALSE)),"",VLOOKUP(CONCATENATE($A243,"_",F$2),'Reference data SID'!$B:$M,12,FALSE))</f>
        <v/>
      </c>
      <c r="G243" s="16" t="str">
        <f>IF(ISERROR(VLOOKUP(CONCATENATE($A243,"_",G$2),'Reference data SID'!$B:$M,12,FALSE)),"",VLOOKUP(CONCATENATE($A243,"_",G$2),'Reference data SID'!$B:$M,12,FALSE))</f>
        <v/>
      </c>
      <c r="H243" s="16" t="str">
        <f>IF(ISERROR(VLOOKUP(CONCATENATE($A243,"_",H$2),'Reference data SID'!$B:$M,12,FALSE)),"",VLOOKUP(CONCATENATE($A243,"_",H$2),'Reference data SID'!$B:$M,12,FALSE))</f>
        <v/>
      </c>
      <c r="I243" s="16" t="str">
        <f>IF(ISERROR(VLOOKUP(CONCATENATE($A243,"_",I$2),'Reference data SID'!$B:$M,12,FALSE)),"",VLOOKUP(CONCATENATE($A243,"_",I$2),'Reference data SID'!$B:$M,12,FALSE))</f>
        <v/>
      </c>
      <c r="J243" s="16" t="str">
        <f>IF(ISERROR(VLOOKUP(CONCATENATE($A243,"_",J$2),'Reference data SID'!$B:$M,12,FALSE)),"",VLOOKUP(CONCATENATE($A243,"_",J$2),'Reference data SID'!$B:$M,12,FALSE))</f>
        <v/>
      </c>
      <c r="K243" s="16" t="str">
        <f>IF(ISERROR(VLOOKUP(CONCATENATE($A243,"_",K$2),'Reference data SID'!$B:$M,12,FALSE)),"",VLOOKUP(CONCATENATE($A243,"_",K$2),'Reference data SID'!$B:$M,12,FALSE))</f>
        <v/>
      </c>
      <c r="L243" s="16" t="str">
        <f>IF(ISERROR(VLOOKUP(CONCATENATE($A243,"_",L$2),'Reference data SID'!$B:$M,12,FALSE)),"",VLOOKUP(CONCATENATE($A243,"_",L$2),'Reference data SID'!$B:$M,12,FALSE))</f>
        <v/>
      </c>
      <c r="M243" s="16" t="str">
        <f>IF(ISERROR(VLOOKUP(CONCATENATE($A243,"_",M$2),'Reference data SID'!$B:$M,12,FALSE)),"",VLOOKUP(CONCATENATE($A243,"_",M$2),'Reference data SID'!$B:$M,12,FALSE))</f>
        <v/>
      </c>
      <c r="N243" s="16" t="str">
        <f>IF(ISERROR(VLOOKUP(CONCATENATE($A243,"_",N$2),'Reference data SID'!$B:$M,12,FALSE)),"",VLOOKUP(CONCATENATE($A243,"_",N$2),'Reference data SID'!$B:$M,12,FALSE))</f>
        <v/>
      </c>
      <c r="O243" s="16" t="str">
        <f>IF(ISERROR(VLOOKUP(CONCATENATE($A243,"_",O$2),'Reference data SID'!$B:$M,12,FALSE)),"",VLOOKUP(CONCATENATE($A243,"_",O$2),'Reference data SID'!$B:$M,12,FALSE))</f>
        <v/>
      </c>
      <c r="P243" s="16" t="str">
        <f>IF(ISERROR(VLOOKUP(CONCATENATE($A243,"_",P$2),'Reference data SID'!$B:$M,12,FALSE)),"",VLOOKUP(CONCATENATE($A243,"_",P$2),'Reference data SID'!$B:$M,12,FALSE))</f>
        <v/>
      </c>
      <c r="Q243" s="16" t="str">
        <f>IF(ISERROR(VLOOKUP(CONCATENATE($A243,"_",Q$2),'Reference data SID'!$B:$M,12,FALSE)),"",VLOOKUP(CONCATENATE($A243,"_",Q$2),'Reference data SID'!$B:$M,12,FALSE))</f>
        <v/>
      </c>
      <c r="R243" s="16" t="str">
        <f>IF(ISERROR(VLOOKUP(CONCATENATE($A243,"_",R$2),'Reference data SID'!$B:$M,12,FALSE)),"",VLOOKUP(CONCATENATE($A243,"_",R$2),'Reference data SID'!$B:$M,12,FALSE))</f>
        <v/>
      </c>
      <c r="S243" s="16" t="str">
        <f>IF(ISERROR(VLOOKUP(CONCATENATE($A243,"_",S$2),'Reference data SID'!$B:$M,12,FALSE)),"",VLOOKUP(CONCATENATE($A243,"_",S$2),'Reference data SID'!$B:$M,12,FALSE))</f>
        <v/>
      </c>
      <c r="T243" s="16" t="str">
        <f>IF(ISERROR(VLOOKUP(CONCATENATE($A243,"_",T$2),'Reference data SID'!$B:$M,12,FALSE)),"",VLOOKUP(CONCATENATE($A243,"_",T$2),'Reference data SID'!$B:$M,12,FALSE))</f>
        <v/>
      </c>
      <c r="U243" s="16" t="str">
        <f>IF(ISERROR(VLOOKUP(CONCATENATE($A243,"_",U$2),'Reference data SID'!$B:$M,12,FALSE)),"",VLOOKUP(CONCATENATE($A243,"_",U$2),'Reference data SID'!$B:$M,12,FALSE))</f>
        <v/>
      </c>
      <c r="V243" s="16" t="str">
        <f>IF(ISERROR(VLOOKUP(CONCATENATE($A243,"_",V$2),'Reference data SID'!$B:$M,12,FALSE)),"",VLOOKUP(CONCATENATE($A243,"_",V$2),'Reference data SID'!$B:$M,12,FALSE))</f>
        <v/>
      </c>
      <c r="W243" s="16" t="str">
        <f>IF(ISERROR(VLOOKUP(CONCATENATE($A243,"_",W$2),'Reference data SID'!$B:$M,12,FALSE)),"",VLOOKUP(CONCATENATE($A243,"_",W$2),'Reference data SID'!$B:$M,12,FALSE))</f>
        <v/>
      </c>
      <c r="X243" s="16" t="str">
        <f>IF(ISERROR(VLOOKUP(CONCATENATE($A243,"_",X$2),'Reference data SID'!$B:$M,12,FALSE)),"",VLOOKUP(CONCATENATE($A243,"_",X$2),'Reference data SID'!$B:$M,12,FALSE))</f>
        <v/>
      </c>
      <c r="Y243" s="16" t="str">
        <f>IF(ISERROR(VLOOKUP(CONCATENATE($A243,"_",Y$2),'Reference data SID'!$B:$M,12,FALSE)),"",VLOOKUP(CONCATENATE($A243,"_",Y$2),'Reference data SID'!$B:$M,12,FALSE))</f>
        <v/>
      </c>
      <c r="Z243" s="16" t="str">
        <f>IF(ISERROR(VLOOKUP(CONCATENATE($A243,"_",Z$2),'Reference data SID'!$B:$M,12,FALSE)),"",VLOOKUP(CONCATENATE($A243,"_",Z$2),'Reference data SID'!$B:$M,12,FALSE))</f>
        <v/>
      </c>
      <c r="AA243" s="16" t="str">
        <f>IF(ISERROR(VLOOKUP(CONCATENATE($A243,"_",AA$2),'Reference data SID'!$B:$M,12,FALSE)),"",VLOOKUP(CONCATENATE($A243,"_",AA$2),'Reference data SID'!$B:$M,12,FALSE))</f>
        <v/>
      </c>
      <c r="AB243" s="16" t="str">
        <f>IF(ISERROR(VLOOKUP(CONCATENATE($A243,"_",AB$2),'Reference data SID'!$B:$M,12,FALSE)),"",VLOOKUP(CONCATENATE($A243,"_",AB$2),'Reference data SID'!$B:$M,12,FALSE))</f>
        <v/>
      </c>
      <c r="AC243" s="16" t="str">
        <f>IF(ISERROR(VLOOKUP(CONCATENATE($A243,"_",AC$2),'Reference data SID'!$B:$M,12,FALSE)),"",VLOOKUP(CONCATENATE($A243,"_",AC$2),'Reference data SID'!$B:$M,12,FALSE))</f>
        <v/>
      </c>
      <c r="AD243" s="16" t="str">
        <f>IF(ISERROR(VLOOKUP(CONCATENATE($A243,"_",AD$2),'Reference data SID'!$B:$M,12,FALSE)),"",VLOOKUP(CONCATENATE($A243,"_",AD$2),'Reference data SID'!$B:$M,12,FALSE))</f>
        <v/>
      </c>
      <c r="AE243" s="16" t="str">
        <f>IF(ISERROR(VLOOKUP(CONCATENATE($A243,"_",AE$2),'Reference data SID'!$B:$M,12,FALSE)),"",VLOOKUP(CONCATENATE($A243,"_",AE$2),'Reference data SID'!$B:$M,12,FALSE))</f>
        <v/>
      </c>
      <c r="AF243" s="16" t="str">
        <f>IF(ISERROR(VLOOKUP(CONCATENATE($A243,"_",AF$2),'Reference data SID'!$B:$M,12,FALSE)),"",VLOOKUP(CONCATENATE($A243,"_",AF$2),'Reference data SID'!$B:$M,12,FALSE))</f>
        <v/>
      </c>
      <c r="AG243" s="16" t="str">
        <f>IF(ISERROR(VLOOKUP(CONCATENATE($A243,"_",AG$2),'Reference data SID'!$B:$M,12,FALSE)),"",VLOOKUP(CONCATENATE($A243,"_",AG$2),'Reference data SID'!$B:$M,12,FALSE))</f>
        <v/>
      </c>
      <c r="AH243" s="16" t="str">
        <f>IF(ISERROR(VLOOKUP(CONCATENATE($A243,"_",AH$2),'Reference data SID'!$B:$M,12,FALSE)),"",VLOOKUP(CONCATENATE($A243,"_",AH$2),'Reference data SID'!$B:$M,12,FALSE))</f>
        <v/>
      </c>
      <c r="AI243" s="16" t="str">
        <f>IF(ISERROR(VLOOKUP(CONCATENATE($A243,"_",AI$2),'Reference data SID'!$B:$M,12,FALSE)),"",VLOOKUP(CONCATENATE($A243,"_",AI$2),'Reference data SID'!$B:$M,12,FALSE))</f>
        <v/>
      </c>
      <c r="AJ243" s="16" t="str">
        <f>IF(ISERROR(VLOOKUP(CONCATENATE($A243,"_",AJ$2),'Reference data SID'!$B:$M,12,FALSE)),"",VLOOKUP(CONCATENATE($A243,"_",AJ$2),'Reference data SID'!$B:$M,12,FALSE))</f>
        <v/>
      </c>
      <c r="AK243" s="16" t="str">
        <f>IF(ISERROR(VLOOKUP(CONCATENATE($A243,"_",AK$2),'Reference data SID'!$B:$M,12,FALSE)),"",VLOOKUP(CONCATENATE($A243,"_",AK$2),'Reference data SID'!$B:$M,12,FALSE))</f>
        <v/>
      </c>
      <c r="AL243" s="16" t="str">
        <f>IF(ISERROR(VLOOKUP(CONCATENATE($A243,"_",AL$2),'Reference data SID'!$B:$M,12,FALSE)),"",VLOOKUP(CONCATENATE($A243,"_",AL$2),'Reference data SID'!$B:$M,12,FALSE))</f>
        <v/>
      </c>
      <c r="AM243" s="16" t="str">
        <f>IF(ISERROR(VLOOKUP(CONCATENATE($A243,"_",AM$2),'Reference data SID'!$B:$M,12,FALSE)),"",VLOOKUP(CONCATENATE($A243,"_",AM$2),'Reference data SID'!$B:$M,12,FALSE))</f>
        <v/>
      </c>
      <c r="AN243" s="16" t="str">
        <f>IF(ISERROR(VLOOKUP(CONCATENATE($A243,"_",AN$2),'Reference data SID'!$B:$M,12,FALSE)),"",VLOOKUP(CONCATENATE($A243,"_",AN$2),'Reference data SID'!$B:$M,12,FALSE))</f>
        <v/>
      </c>
      <c r="AO243" s="16" t="str">
        <f>IF(ISERROR(VLOOKUP(CONCATENATE($A243,"_",AO$2),'Reference data SID'!$B:$M,12,FALSE)),"",VLOOKUP(CONCATENATE($A243,"_",AO$2),'Reference data SID'!$B:$M,12,FALSE))</f>
        <v/>
      </c>
      <c r="AP243" s="16" t="str">
        <f>IF(ISERROR(VLOOKUP(CONCATENATE($A243,"_",AP$2),'Reference data SID'!$B:$M,12,FALSE)),"",VLOOKUP(CONCATENATE($A243,"_",AP$2),'Reference data SID'!$B:$M,12,FALSE))</f>
        <v/>
      </c>
      <c r="AQ243" s="16" t="str">
        <f>IF(ISERROR(VLOOKUP(CONCATENATE($A243,"_",AQ$2),'Reference data SID'!$B:$M,12,FALSE)),"",VLOOKUP(CONCATENATE($A243,"_",AQ$2),'Reference data SID'!$B:$M,12,FALSE))</f>
        <v/>
      </c>
      <c r="AR243" s="16" t="str">
        <f>IF(ISERROR(VLOOKUP(CONCATENATE($A243,"_",AR$2),'Reference data SID'!$B:$M,12,FALSE)),"",VLOOKUP(CONCATENATE($A243,"_",AR$2),'Reference data SID'!$B:$M,12,FALSE))</f>
        <v/>
      </c>
      <c r="AS243" s="16" t="str">
        <f>IF(ISERROR(VLOOKUP(CONCATENATE($A243,"_",AS$2),'Reference data SID'!$B:$M,12,FALSE)),"",VLOOKUP(CONCATENATE($A243,"_",AS$2),'Reference data SID'!$B:$M,12,FALSE))</f>
        <v/>
      </c>
      <c r="AT243" s="16" t="str">
        <f>IF(ISERROR(VLOOKUP(CONCATENATE($A243,"_",AT$2),'Reference data SID'!$B:$M,12,FALSE)),"",VLOOKUP(CONCATENATE($A243,"_",AT$2),'Reference data SID'!$B:$M,12,FALSE))</f>
        <v/>
      </c>
    </row>
    <row r="244" spans="1:46" x14ac:dyDescent="0.25">
      <c r="A244">
        <v>240</v>
      </c>
      <c r="B244" s="16" t="str">
        <f>IF(ISERROR(VLOOKUP(CONCATENATE($A244,"_",B$2),'Reference data SID'!$B:$M,12,FALSE)),"",VLOOKUP(CONCATENATE($A244,"_",B$2),'Reference data SID'!$B:$M,12,FALSE))</f>
        <v/>
      </c>
      <c r="C244" s="16" t="str">
        <f>IF(ISERROR(VLOOKUP(CONCATENATE($A244,"_",C$2),'Reference data SID'!$B:$M,12,FALSE)),"",VLOOKUP(CONCATENATE($A244,"_",C$2),'Reference data SID'!$B:$M,12,FALSE))</f>
        <v/>
      </c>
      <c r="D244" s="16" t="str">
        <f>IF(ISERROR(VLOOKUP(CONCATENATE($A244,"_",D$2),'Reference data SID'!$B:$M,12,FALSE)),"",VLOOKUP(CONCATENATE($A244,"_",D$2),'Reference data SID'!$B:$M,12,FALSE))</f>
        <v/>
      </c>
      <c r="E244" s="16" t="str">
        <f>IF(ISERROR(VLOOKUP(CONCATENATE($A244,"_",E$2),'Reference data SID'!$B:$M,12,FALSE)),"",VLOOKUP(CONCATENATE($A244,"_",E$2),'Reference data SID'!$B:$M,12,FALSE))</f>
        <v/>
      </c>
      <c r="F244" s="16" t="str">
        <f>IF(ISERROR(VLOOKUP(CONCATENATE($A244,"_",F$2),'Reference data SID'!$B:$M,12,FALSE)),"",VLOOKUP(CONCATENATE($A244,"_",F$2),'Reference data SID'!$B:$M,12,FALSE))</f>
        <v/>
      </c>
      <c r="G244" s="16" t="str">
        <f>IF(ISERROR(VLOOKUP(CONCATENATE($A244,"_",G$2),'Reference data SID'!$B:$M,12,FALSE)),"",VLOOKUP(CONCATENATE($A244,"_",G$2),'Reference data SID'!$B:$M,12,FALSE))</f>
        <v/>
      </c>
      <c r="H244" s="16" t="str">
        <f>IF(ISERROR(VLOOKUP(CONCATENATE($A244,"_",H$2),'Reference data SID'!$B:$M,12,FALSE)),"",VLOOKUP(CONCATENATE($A244,"_",H$2),'Reference data SID'!$B:$M,12,FALSE))</f>
        <v/>
      </c>
      <c r="I244" s="16" t="str">
        <f>IF(ISERROR(VLOOKUP(CONCATENATE($A244,"_",I$2),'Reference data SID'!$B:$M,12,FALSE)),"",VLOOKUP(CONCATENATE($A244,"_",I$2),'Reference data SID'!$B:$M,12,FALSE))</f>
        <v/>
      </c>
      <c r="J244" s="16" t="str">
        <f>IF(ISERROR(VLOOKUP(CONCATENATE($A244,"_",J$2),'Reference data SID'!$B:$M,12,FALSE)),"",VLOOKUP(CONCATENATE($A244,"_",J$2),'Reference data SID'!$B:$M,12,FALSE))</f>
        <v/>
      </c>
      <c r="K244" s="16" t="str">
        <f>IF(ISERROR(VLOOKUP(CONCATENATE($A244,"_",K$2),'Reference data SID'!$B:$M,12,FALSE)),"",VLOOKUP(CONCATENATE($A244,"_",K$2),'Reference data SID'!$B:$M,12,FALSE))</f>
        <v/>
      </c>
      <c r="L244" s="16" t="str">
        <f>IF(ISERROR(VLOOKUP(CONCATENATE($A244,"_",L$2),'Reference data SID'!$B:$M,12,FALSE)),"",VLOOKUP(CONCATENATE($A244,"_",L$2),'Reference data SID'!$B:$M,12,FALSE))</f>
        <v/>
      </c>
      <c r="M244" s="16" t="str">
        <f>IF(ISERROR(VLOOKUP(CONCATENATE($A244,"_",M$2),'Reference data SID'!$B:$M,12,FALSE)),"",VLOOKUP(CONCATENATE($A244,"_",M$2),'Reference data SID'!$B:$M,12,FALSE))</f>
        <v/>
      </c>
      <c r="N244" s="16" t="str">
        <f>IF(ISERROR(VLOOKUP(CONCATENATE($A244,"_",N$2),'Reference data SID'!$B:$M,12,FALSE)),"",VLOOKUP(CONCATENATE($A244,"_",N$2),'Reference data SID'!$B:$M,12,FALSE))</f>
        <v/>
      </c>
      <c r="O244" s="16" t="str">
        <f>IF(ISERROR(VLOOKUP(CONCATENATE($A244,"_",O$2),'Reference data SID'!$B:$M,12,FALSE)),"",VLOOKUP(CONCATENATE($A244,"_",O$2),'Reference data SID'!$B:$M,12,FALSE))</f>
        <v/>
      </c>
      <c r="P244" s="16" t="str">
        <f>IF(ISERROR(VLOOKUP(CONCATENATE($A244,"_",P$2),'Reference data SID'!$B:$M,12,FALSE)),"",VLOOKUP(CONCATENATE($A244,"_",P$2),'Reference data SID'!$B:$M,12,FALSE))</f>
        <v/>
      </c>
      <c r="Q244" s="16" t="str">
        <f>IF(ISERROR(VLOOKUP(CONCATENATE($A244,"_",Q$2),'Reference data SID'!$B:$M,12,FALSE)),"",VLOOKUP(CONCATENATE($A244,"_",Q$2),'Reference data SID'!$B:$M,12,FALSE))</f>
        <v/>
      </c>
      <c r="R244" s="16" t="str">
        <f>IF(ISERROR(VLOOKUP(CONCATENATE($A244,"_",R$2),'Reference data SID'!$B:$M,12,FALSE)),"",VLOOKUP(CONCATENATE($A244,"_",R$2),'Reference data SID'!$B:$M,12,FALSE))</f>
        <v/>
      </c>
      <c r="S244" s="16" t="str">
        <f>IF(ISERROR(VLOOKUP(CONCATENATE($A244,"_",S$2),'Reference data SID'!$B:$M,12,FALSE)),"",VLOOKUP(CONCATENATE($A244,"_",S$2),'Reference data SID'!$B:$M,12,FALSE))</f>
        <v/>
      </c>
      <c r="T244" s="16" t="str">
        <f>IF(ISERROR(VLOOKUP(CONCATENATE($A244,"_",T$2),'Reference data SID'!$B:$M,12,FALSE)),"",VLOOKUP(CONCATENATE($A244,"_",T$2),'Reference data SID'!$B:$M,12,FALSE))</f>
        <v/>
      </c>
      <c r="U244" s="16" t="str">
        <f>IF(ISERROR(VLOOKUP(CONCATENATE($A244,"_",U$2),'Reference data SID'!$B:$M,12,FALSE)),"",VLOOKUP(CONCATENATE($A244,"_",U$2),'Reference data SID'!$B:$M,12,FALSE))</f>
        <v/>
      </c>
      <c r="V244" s="16" t="str">
        <f>IF(ISERROR(VLOOKUP(CONCATENATE($A244,"_",V$2),'Reference data SID'!$B:$M,12,FALSE)),"",VLOOKUP(CONCATENATE($A244,"_",V$2),'Reference data SID'!$B:$M,12,FALSE))</f>
        <v/>
      </c>
      <c r="W244" s="16" t="str">
        <f>IF(ISERROR(VLOOKUP(CONCATENATE($A244,"_",W$2),'Reference data SID'!$B:$M,12,FALSE)),"",VLOOKUP(CONCATENATE($A244,"_",W$2),'Reference data SID'!$B:$M,12,FALSE))</f>
        <v/>
      </c>
      <c r="X244" s="16" t="str">
        <f>IF(ISERROR(VLOOKUP(CONCATENATE($A244,"_",X$2),'Reference data SID'!$B:$M,12,FALSE)),"",VLOOKUP(CONCATENATE($A244,"_",X$2),'Reference data SID'!$B:$M,12,FALSE))</f>
        <v/>
      </c>
      <c r="Y244" s="16" t="str">
        <f>IF(ISERROR(VLOOKUP(CONCATENATE($A244,"_",Y$2),'Reference data SID'!$B:$M,12,FALSE)),"",VLOOKUP(CONCATENATE($A244,"_",Y$2),'Reference data SID'!$B:$M,12,FALSE))</f>
        <v/>
      </c>
      <c r="Z244" s="16" t="str">
        <f>IF(ISERROR(VLOOKUP(CONCATENATE($A244,"_",Z$2),'Reference data SID'!$B:$M,12,FALSE)),"",VLOOKUP(CONCATENATE($A244,"_",Z$2),'Reference data SID'!$B:$M,12,FALSE))</f>
        <v/>
      </c>
      <c r="AA244" s="16" t="str">
        <f>IF(ISERROR(VLOOKUP(CONCATENATE($A244,"_",AA$2),'Reference data SID'!$B:$M,12,FALSE)),"",VLOOKUP(CONCATENATE($A244,"_",AA$2),'Reference data SID'!$B:$M,12,FALSE))</f>
        <v/>
      </c>
      <c r="AB244" s="16" t="str">
        <f>IF(ISERROR(VLOOKUP(CONCATENATE($A244,"_",AB$2),'Reference data SID'!$B:$M,12,FALSE)),"",VLOOKUP(CONCATENATE($A244,"_",AB$2),'Reference data SID'!$B:$M,12,FALSE))</f>
        <v/>
      </c>
      <c r="AC244" s="16" t="str">
        <f>IF(ISERROR(VLOOKUP(CONCATENATE($A244,"_",AC$2),'Reference data SID'!$B:$M,12,FALSE)),"",VLOOKUP(CONCATENATE($A244,"_",AC$2),'Reference data SID'!$B:$M,12,FALSE))</f>
        <v/>
      </c>
      <c r="AD244" s="16" t="str">
        <f>IF(ISERROR(VLOOKUP(CONCATENATE($A244,"_",AD$2),'Reference data SID'!$B:$M,12,FALSE)),"",VLOOKUP(CONCATENATE($A244,"_",AD$2),'Reference data SID'!$B:$M,12,FALSE))</f>
        <v/>
      </c>
      <c r="AE244" s="16" t="str">
        <f>IF(ISERROR(VLOOKUP(CONCATENATE($A244,"_",AE$2),'Reference data SID'!$B:$M,12,FALSE)),"",VLOOKUP(CONCATENATE($A244,"_",AE$2),'Reference data SID'!$B:$M,12,FALSE))</f>
        <v/>
      </c>
      <c r="AF244" s="16" t="str">
        <f>IF(ISERROR(VLOOKUP(CONCATENATE($A244,"_",AF$2),'Reference data SID'!$B:$M,12,FALSE)),"",VLOOKUP(CONCATENATE($A244,"_",AF$2),'Reference data SID'!$B:$M,12,FALSE))</f>
        <v/>
      </c>
      <c r="AG244" s="16" t="str">
        <f>IF(ISERROR(VLOOKUP(CONCATENATE($A244,"_",AG$2),'Reference data SID'!$B:$M,12,FALSE)),"",VLOOKUP(CONCATENATE($A244,"_",AG$2),'Reference data SID'!$B:$M,12,FALSE))</f>
        <v/>
      </c>
      <c r="AH244" s="16" t="str">
        <f>IF(ISERROR(VLOOKUP(CONCATENATE($A244,"_",AH$2),'Reference data SID'!$B:$M,12,FALSE)),"",VLOOKUP(CONCATENATE($A244,"_",AH$2),'Reference data SID'!$B:$M,12,FALSE))</f>
        <v/>
      </c>
      <c r="AI244" s="16" t="str">
        <f>IF(ISERROR(VLOOKUP(CONCATENATE($A244,"_",AI$2),'Reference data SID'!$B:$M,12,FALSE)),"",VLOOKUP(CONCATENATE($A244,"_",AI$2),'Reference data SID'!$B:$M,12,FALSE))</f>
        <v/>
      </c>
      <c r="AJ244" s="16" t="str">
        <f>IF(ISERROR(VLOOKUP(CONCATENATE($A244,"_",AJ$2),'Reference data SID'!$B:$M,12,FALSE)),"",VLOOKUP(CONCATENATE($A244,"_",AJ$2),'Reference data SID'!$B:$M,12,FALSE))</f>
        <v/>
      </c>
      <c r="AK244" s="16" t="str">
        <f>IF(ISERROR(VLOOKUP(CONCATENATE($A244,"_",AK$2),'Reference data SID'!$B:$M,12,FALSE)),"",VLOOKUP(CONCATENATE($A244,"_",AK$2),'Reference data SID'!$B:$M,12,FALSE))</f>
        <v/>
      </c>
      <c r="AL244" s="16" t="str">
        <f>IF(ISERROR(VLOOKUP(CONCATENATE($A244,"_",AL$2),'Reference data SID'!$B:$M,12,FALSE)),"",VLOOKUP(CONCATENATE($A244,"_",AL$2),'Reference data SID'!$B:$M,12,FALSE))</f>
        <v/>
      </c>
      <c r="AM244" s="16" t="str">
        <f>IF(ISERROR(VLOOKUP(CONCATENATE($A244,"_",AM$2),'Reference data SID'!$B:$M,12,FALSE)),"",VLOOKUP(CONCATENATE($A244,"_",AM$2),'Reference data SID'!$B:$M,12,FALSE))</f>
        <v/>
      </c>
      <c r="AN244" s="16" t="str">
        <f>IF(ISERROR(VLOOKUP(CONCATENATE($A244,"_",AN$2),'Reference data SID'!$B:$M,12,FALSE)),"",VLOOKUP(CONCATENATE($A244,"_",AN$2),'Reference data SID'!$B:$M,12,FALSE))</f>
        <v/>
      </c>
      <c r="AO244" s="16" t="str">
        <f>IF(ISERROR(VLOOKUP(CONCATENATE($A244,"_",AO$2),'Reference data SID'!$B:$M,12,FALSE)),"",VLOOKUP(CONCATENATE($A244,"_",AO$2),'Reference data SID'!$B:$M,12,FALSE))</f>
        <v/>
      </c>
      <c r="AP244" s="16" t="str">
        <f>IF(ISERROR(VLOOKUP(CONCATENATE($A244,"_",AP$2),'Reference data SID'!$B:$M,12,FALSE)),"",VLOOKUP(CONCATENATE($A244,"_",AP$2),'Reference data SID'!$B:$M,12,FALSE))</f>
        <v/>
      </c>
      <c r="AQ244" s="16" t="str">
        <f>IF(ISERROR(VLOOKUP(CONCATENATE($A244,"_",AQ$2),'Reference data SID'!$B:$M,12,FALSE)),"",VLOOKUP(CONCATENATE($A244,"_",AQ$2),'Reference data SID'!$B:$M,12,FALSE))</f>
        <v/>
      </c>
      <c r="AR244" s="16" t="str">
        <f>IF(ISERROR(VLOOKUP(CONCATENATE($A244,"_",AR$2),'Reference data SID'!$B:$M,12,FALSE)),"",VLOOKUP(CONCATENATE($A244,"_",AR$2),'Reference data SID'!$B:$M,12,FALSE))</f>
        <v/>
      </c>
      <c r="AS244" s="16" t="str">
        <f>IF(ISERROR(VLOOKUP(CONCATENATE($A244,"_",AS$2),'Reference data SID'!$B:$M,12,FALSE)),"",VLOOKUP(CONCATENATE($A244,"_",AS$2),'Reference data SID'!$B:$M,12,FALSE))</f>
        <v/>
      </c>
      <c r="AT244" s="16" t="str">
        <f>IF(ISERROR(VLOOKUP(CONCATENATE($A244,"_",AT$2),'Reference data SID'!$B:$M,12,FALSE)),"",VLOOKUP(CONCATENATE($A244,"_",AT$2),'Reference data SID'!$B:$M,12,FALSE))</f>
        <v/>
      </c>
    </row>
    <row r="245" spans="1:46" x14ac:dyDescent="0.25">
      <c r="A245">
        <v>241</v>
      </c>
      <c r="B245" s="16" t="str">
        <f>IF(ISERROR(VLOOKUP(CONCATENATE($A245,"_",B$2),'Reference data SID'!$B:$M,12,FALSE)),"",VLOOKUP(CONCATENATE($A245,"_",B$2),'Reference data SID'!$B:$M,12,FALSE))</f>
        <v/>
      </c>
      <c r="C245" s="16" t="str">
        <f>IF(ISERROR(VLOOKUP(CONCATENATE($A245,"_",C$2),'Reference data SID'!$B:$M,12,FALSE)),"",VLOOKUP(CONCATENATE($A245,"_",C$2),'Reference data SID'!$B:$M,12,FALSE))</f>
        <v/>
      </c>
      <c r="D245" s="16" t="str">
        <f>IF(ISERROR(VLOOKUP(CONCATENATE($A245,"_",D$2),'Reference data SID'!$B:$M,12,FALSE)),"",VLOOKUP(CONCATENATE($A245,"_",D$2),'Reference data SID'!$B:$M,12,FALSE))</f>
        <v/>
      </c>
      <c r="E245" s="16" t="str">
        <f>IF(ISERROR(VLOOKUP(CONCATENATE($A245,"_",E$2),'Reference data SID'!$B:$M,12,FALSE)),"",VLOOKUP(CONCATENATE($A245,"_",E$2),'Reference data SID'!$B:$M,12,FALSE))</f>
        <v/>
      </c>
      <c r="F245" s="16" t="str">
        <f>IF(ISERROR(VLOOKUP(CONCATENATE($A245,"_",F$2),'Reference data SID'!$B:$M,12,FALSE)),"",VLOOKUP(CONCATENATE($A245,"_",F$2),'Reference data SID'!$B:$M,12,FALSE))</f>
        <v/>
      </c>
      <c r="G245" s="16" t="str">
        <f>IF(ISERROR(VLOOKUP(CONCATENATE($A245,"_",G$2),'Reference data SID'!$B:$M,12,FALSE)),"",VLOOKUP(CONCATENATE($A245,"_",G$2),'Reference data SID'!$B:$M,12,FALSE))</f>
        <v/>
      </c>
      <c r="H245" s="16" t="str">
        <f>IF(ISERROR(VLOOKUP(CONCATENATE($A245,"_",H$2),'Reference data SID'!$B:$M,12,FALSE)),"",VLOOKUP(CONCATENATE($A245,"_",H$2),'Reference data SID'!$B:$M,12,FALSE))</f>
        <v/>
      </c>
      <c r="I245" s="16" t="str">
        <f>IF(ISERROR(VLOOKUP(CONCATENATE($A245,"_",I$2),'Reference data SID'!$B:$M,12,FALSE)),"",VLOOKUP(CONCATENATE($A245,"_",I$2),'Reference data SID'!$B:$M,12,FALSE))</f>
        <v/>
      </c>
      <c r="J245" s="16" t="str">
        <f>IF(ISERROR(VLOOKUP(CONCATENATE($A245,"_",J$2),'Reference data SID'!$B:$M,12,FALSE)),"",VLOOKUP(CONCATENATE($A245,"_",J$2),'Reference data SID'!$B:$M,12,FALSE))</f>
        <v/>
      </c>
      <c r="K245" s="16" t="str">
        <f>IF(ISERROR(VLOOKUP(CONCATENATE($A245,"_",K$2),'Reference data SID'!$B:$M,12,FALSE)),"",VLOOKUP(CONCATENATE($A245,"_",K$2),'Reference data SID'!$B:$M,12,FALSE))</f>
        <v/>
      </c>
      <c r="L245" s="16" t="str">
        <f>IF(ISERROR(VLOOKUP(CONCATENATE($A245,"_",L$2),'Reference data SID'!$B:$M,12,FALSE)),"",VLOOKUP(CONCATENATE($A245,"_",L$2),'Reference data SID'!$B:$M,12,FALSE))</f>
        <v/>
      </c>
      <c r="M245" s="16" t="str">
        <f>IF(ISERROR(VLOOKUP(CONCATENATE($A245,"_",M$2),'Reference data SID'!$B:$M,12,FALSE)),"",VLOOKUP(CONCATENATE($A245,"_",M$2),'Reference data SID'!$B:$M,12,FALSE))</f>
        <v/>
      </c>
      <c r="N245" s="16" t="str">
        <f>IF(ISERROR(VLOOKUP(CONCATENATE($A245,"_",N$2),'Reference data SID'!$B:$M,12,FALSE)),"",VLOOKUP(CONCATENATE($A245,"_",N$2),'Reference data SID'!$B:$M,12,FALSE))</f>
        <v/>
      </c>
      <c r="O245" s="16" t="str">
        <f>IF(ISERROR(VLOOKUP(CONCATENATE($A245,"_",O$2),'Reference data SID'!$B:$M,12,FALSE)),"",VLOOKUP(CONCATENATE($A245,"_",O$2),'Reference data SID'!$B:$M,12,FALSE))</f>
        <v/>
      </c>
      <c r="P245" s="16" t="str">
        <f>IF(ISERROR(VLOOKUP(CONCATENATE($A245,"_",P$2),'Reference data SID'!$B:$M,12,FALSE)),"",VLOOKUP(CONCATENATE($A245,"_",P$2),'Reference data SID'!$B:$M,12,FALSE))</f>
        <v/>
      </c>
      <c r="Q245" s="16" t="str">
        <f>IF(ISERROR(VLOOKUP(CONCATENATE($A245,"_",Q$2),'Reference data SID'!$B:$M,12,FALSE)),"",VLOOKUP(CONCATENATE($A245,"_",Q$2),'Reference data SID'!$B:$M,12,FALSE))</f>
        <v/>
      </c>
      <c r="R245" s="16" t="str">
        <f>IF(ISERROR(VLOOKUP(CONCATENATE($A245,"_",R$2),'Reference data SID'!$B:$M,12,FALSE)),"",VLOOKUP(CONCATENATE($A245,"_",R$2),'Reference data SID'!$B:$M,12,FALSE))</f>
        <v/>
      </c>
      <c r="S245" s="16" t="str">
        <f>IF(ISERROR(VLOOKUP(CONCATENATE($A245,"_",S$2),'Reference data SID'!$B:$M,12,FALSE)),"",VLOOKUP(CONCATENATE($A245,"_",S$2),'Reference data SID'!$B:$M,12,FALSE))</f>
        <v/>
      </c>
      <c r="T245" s="16" t="str">
        <f>IF(ISERROR(VLOOKUP(CONCATENATE($A245,"_",T$2),'Reference data SID'!$B:$M,12,FALSE)),"",VLOOKUP(CONCATENATE($A245,"_",T$2),'Reference data SID'!$B:$M,12,FALSE))</f>
        <v/>
      </c>
      <c r="U245" s="16" t="str">
        <f>IF(ISERROR(VLOOKUP(CONCATENATE($A245,"_",U$2),'Reference data SID'!$B:$M,12,FALSE)),"",VLOOKUP(CONCATENATE($A245,"_",U$2),'Reference data SID'!$B:$M,12,FALSE))</f>
        <v/>
      </c>
      <c r="V245" s="16" t="str">
        <f>IF(ISERROR(VLOOKUP(CONCATENATE($A245,"_",V$2),'Reference data SID'!$B:$M,12,FALSE)),"",VLOOKUP(CONCATENATE($A245,"_",V$2),'Reference data SID'!$B:$M,12,FALSE))</f>
        <v/>
      </c>
      <c r="W245" s="16" t="str">
        <f>IF(ISERROR(VLOOKUP(CONCATENATE($A245,"_",W$2),'Reference data SID'!$B:$M,12,FALSE)),"",VLOOKUP(CONCATENATE($A245,"_",W$2),'Reference data SID'!$B:$M,12,FALSE))</f>
        <v/>
      </c>
      <c r="X245" s="16" t="str">
        <f>IF(ISERROR(VLOOKUP(CONCATENATE($A245,"_",X$2),'Reference data SID'!$B:$M,12,FALSE)),"",VLOOKUP(CONCATENATE($A245,"_",X$2),'Reference data SID'!$B:$M,12,FALSE))</f>
        <v/>
      </c>
      <c r="Y245" s="16" t="str">
        <f>IF(ISERROR(VLOOKUP(CONCATENATE($A245,"_",Y$2),'Reference data SID'!$B:$M,12,FALSE)),"",VLOOKUP(CONCATENATE($A245,"_",Y$2),'Reference data SID'!$B:$M,12,FALSE))</f>
        <v/>
      </c>
      <c r="Z245" s="16" t="str">
        <f>IF(ISERROR(VLOOKUP(CONCATENATE($A245,"_",Z$2),'Reference data SID'!$B:$M,12,FALSE)),"",VLOOKUP(CONCATENATE($A245,"_",Z$2),'Reference data SID'!$B:$M,12,FALSE))</f>
        <v/>
      </c>
      <c r="AA245" s="16" t="str">
        <f>IF(ISERROR(VLOOKUP(CONCATENATE($A245,"_",AA$2),'Reference data SID'!$B:$M,12,FALSE)),"",VLOOKUP(CONCATENATE($A245,"_",AA$2),'Reference data SID'!$B:$M,12,FALSE))</f>
        <v/>
      </c>
      <c r="AB245" s="16" t="str">
        <f>IF(ISERROR(VLOOKUP(CONCATENATE($A245,"_",AB$2),'Reference data SID'!$B:$M,12,FALSE)),"",VLOOKUP(CONCATENATE($A245,"_",AB$2),'Reference data SID'!$B:$M,12,FALSE))</f>
        <v/>
      </c>
      <c r="AC245" s="16" t="str">
        <f>IF(ISERROR(VLOOKUP(CONCATENATE($A245,"_",AC$2),'Reference data SID'!$B:$M,12,FALSE)),"",VLOOKUP(CONCATENATE($A245,"_",AC$2),'Reference data SID'!$B:$M,12,FALSE))</f>
        <v/>
      </c>
      <c r="AD245" s="16" t="str">
        <f>IF(ISERROR(VLOOKUP(CONCATENATE($A245,"_",AD$2),'Reference data SID'!$B:$M,12,FALSE)),"",VLOOKUP(CONCATENATE($A245,"_",AD$2),'Reference data SID'!$B:$M,12,FALSE))</f>
        <v/>
      </c>
      <c r="AE245" s="16" t="str">
        <f>IF(ISERROR(VLOOKUP(CONCATENATE($A245,"_",AE$2),'Reference data SID'!$B:$M,12,FALSE)),"",VLOOKUP(CONCATENATE($A245,"_",AE$2),'Reference data SID'!$B:$M,12,FALSE))</f>
        <v/>
      </c>
      <c r="AF245" s="16" t="str">
        <f>IF(ISERROR(VLOOKUP(CONCATENATE($A245,"_",AF$2),'Reference data SID'!$B:$M,12,FALSE)),"",VLOOKUP(CONCATENATE($A245,"_",AF$2),'Reference data SID'!$B:$M,12,FALSE))</f>
        <v/>
      </c>
      <c r="AG245" s="16" t="str">
        <f>IF(ISERROR(VLOOKUP(CONCATENATE($A245,"_",AG$2),'Reference data SID'!$B:$M,12,FALSE)),"",VLOOKUP(CONCATENATE($A245,"_",AG$2),'Reference data SID'!$B:$M,12,FALSE))</f>
        <v/>
      </c>
      <c r="AH245" s="16" t="str">
        <f>IF(ISERROR(VLOOKUP(CONCATENATE($A245,"_",AH$2),'Reference data SID'!$B:$M,12,FALSE)),"",VLOOKUP(CONCATENATE($A245,"_",AH$2),'Reference data SID'!$B:$M,12,FALSE))</f>
        <v/>
      </c>
      <c r="AI245" s="16" t="str">
        <f>IF(ISERROR(VLOOKUP(CONCATENATE($A245,"_",AI$2),'Reference data SID'!$B:$M,12,FALSE)),"",VLOOKUP(CONCATENATE($A245,"_",AI$2),'Reference data SID'!$B:$M,12,FALSE))</f>
        <v/>
      </c>
      <c r="AJ245" s="16" t="str">
        <f>IF(ISERROR(VLOOKUP(CONCATENATE($A245,"_",AJ$2),'Reference data SID'!$B:$M,12,FALSE)),"",VLOOKUP(CONCATENATE($A245,"_",AJ$2),'Reference data SID'!$B:$M,12,FALSE))</f>
        <v/>
      </c>
      <c r="AK245" s="16" t="str">
        <f>IF(ISERROR(VLOOKUP(CONCATENATE($A245,"_",AK$2),'Reference data SID'!$B:$M,12,FALSE)),"",VLOOKUP(CONCATENATE($A245,"_",AK$2),'Reference data SID'!$B:$M,12,FALSE))</f>
        <v/>
      </c>
      <c r="AL245" s="16" t="str">
        <f>IF(ISERROR(VLOOKUP(CONCATENATE($A245,"_",AL$2),'Reference data SID'!$B:$M,12,FALSE)),"",VLOOKUP(CONCATENATE($A245,"_",AL$2),'Reference data SID'!$B:$M,12,FALSE))</f>
        <v/>
      </c>
      <c r="AM245" s="16" t="str">
        <f>IF(ISERROR(VLOOKUP(CONCATENATE($A245,"_",AM$2),'Reference data SID'!$B:$M,12,FALSE)),"",VLOOKUP(CONCATENATE($A245,"_",AM$2),'Reference data SID'!$B:$M,12,FALSE))</f>
        <v/>
      </c>
      <c r="AN245" s="16" t="str">
        <f>IF(ISERROR(VLOOKUP(CONCATENATE($A245,"_",AN$2),'Reference data SID'!$B:$M,12,FALSE)),"",VLOOKUP(CONCATENATE($A245,"_",AN$2),'Reference data SID'!$B:$M,12,FALSE))</f>
        <v/>
      </c>
      <c r="AO245" s="16" t="str">
        <f>IF(ISERROR(VLOOKUP(CONCATENATE($A245,"_",AO$2),'Reference data SID'!$B:$M,12,FALSE)),"",VLOOKUP(CONCATENATE($A245,"_",AO$2),'Reference data SID'!$B:$M,12,FALSE))</f>
        <v/>
      </c>
      <c r="AP245" s="16" t="str">
        <f>IF(ISERROR(VLOOKUP(CONCATENATE($A245,"_",AP$2),'Reference data SID'!$B:$M,12,FALSE)),"",VLOOKUP(CONCATENATE($A245,"_",AP$2),'Reference data SID'!$B:$M,12,FALSE))</f>
        <v/>
      </c>
      <c r="AQ245" s="16" t="str">
        <f>IF(ISERROR(VLOOKUP(CONCATENATE($A245,"_",AQ$2),'Reference data SID'!$B:$M,12,FALSE)),"",VLOOKUP(CONCATENATE($A245,"_",AQ$2),'Reference data SID'!$B:$M,12,FALSE))</f>
        <v/>
      </c>
      <c r="AR245" s="16" t="str">
        <f>IF(ISERROR(VLOOKUP(CONCATENATE($A245,"_",AR$2),'Reference data SID'!$B:$M,12,FALSE)),"",VLOOKUP(CONCATENATE($A245,"_",AR$2),'Reference data SID'!$B:$M,12,FALSE))</f>
        <v/>
      </c>
      <c r="AS245" s="16" t="str">
        <f>IF(ISERROR(VLOOKUP(CONCATENATE($A245,"_",AS$2),'Reference data SID'!$B:$M,12,FALSE)),"",VLOOKUP(CONCATENATE($A245,"_",AS$2),'Reference data SID'!$B:$M,12,FALSE))</f>
        <v/>
      </c>
      <c r="AT245" s="16" t="str">
        <f>IF(ISERROR(VLOOKUP(CONCATENATE($A245,"_",AT$2),'Reference data SID'!$B:$M,12,FALSE)),"",VLOOKUP(CONCATENATE($A245,"_",AT$2),'Reference data SID'!$B:$M,12,FALSE))</f>
        <v/>
      </c>
    </row>
    <row r="246" spans="1:46" x14ac:dyDescent="0.25">
      <c r="A246">
        <v>242</v>
      </c>
      <c r="B246" s="16" t="str">
        <f>IF(ISERROR(VLOOKUP(CONCATENATE($A246,"_",B$2),'Reference data SID'!$B:$M,12,FALSE)),"",VLOOKUP(CONCATENATE($A246,"_",B$2),'Reference data SID'!$B:$M,12,FALSE))</f>
        <v/>
      </c>
      <c r="C246" s="16" t="str">
        <f>IF(ISERROR(VLOOKUP(CONCATENATE($A246,"_",C$2),'Reference data SID'!$B:$M,12,FALSE)),"",VLOOKUP(CONCATENATE($A246,"_",C$2),'Reference data SID'!$B:$M,12,FALSE))</f>
        <v/>
      </c>
      <c r="D246" s="16" t="str">
        <f>IF(ISERROR(VLOOKUP(CONCATENATE($A246,"_",D$2),'Reference data SID'!$B:$M,12,FALSE)),"",VLOOKUP(CONCATENATE($A246,"_",D$2),'Reference data SID'!$B:$M,12,FALSE))</f>
        <v/>
      </c>
      <c r="E246" s="16" t="str">
        <f>IF(ISERROR(VLOOKUP(CONCATENATE($A246,"_",E$2),'Reference data SID'!$B:$M,12,FALSE)),"",VLOOKUP(CONCATENATE($A246,"_",E$2),'Reference data SID'!$B:$M,12,FALSE))</f>
        <v/>
      </c>
      <c r="F246" s="16" t="str">
        <f>IF(ISERROR(VLOOKUP(CONCATENATE($A246,"_",F$2),'Reference data SID'!$B:$M,12,FALSE)),"",VLOOKUP(CONCATENATE($A246,"_",F$2),'Reference data SID'!$B:$M,12,FALSE))</f>
        <v/>
      </c>
      <c r="G246" s="16" t="str">
        <f>IF(ISERROR(VLOOKUP(CONCATENATE($A246,"_",G$2),'Reference data SID'!$B:$M,12,FALSE)),"",VLOOKUP(CONCATENATE($A246,"_",G$2),'Reference data SID'!$B:$M,12,FALSE))</f>
        <v/>
      </c>
      <c r="H246" s="16" t="str">
        <f>IF(ISERROR(VLOOKUP(CONCATENATE($A246,"_",H$2),'Reference data SID'!$B:$M,12,FALSE)),"",VLOOKUP(CONCATENATE($A246,"_",H$2),'Reference data SID'!$B:$M,12,FALSE))</f>
        <v/>
      </c>
      <c r="I246" s="16" t="str">
        <f>IF(ISERROR(VLOOKUP(CONCATENATE($A246,"_",I$2),'Reference data SID'!$B:$M,12,FALSE)),"",VLOOKUP(CONCATENATE($A246,"_",I$2),'Reference data SID'!$B:$M,12,FALSE))</f>
        <v/>
      </c>
      <c r="J246" s="16" t="str">
        <f>IF(ISERROR(VLOOKUP(CONCATENATE($A246,"_",J$2),'Reference data SID'!$B:$M,12,FALSE)),"",VLOOKUP(CONCATENATE($A246,"_",J$2),'Reference data SID'!$B:$M,12,FALSE))</f>
        <v/>
      </c>
      <c r="K246" s="16" t="str">
        <f>IF(ISERROR(VLOOKUP(CONCATENATE($A246,"_",K$2),'Reference data SID'!$B:$M,12,FALSE)),"",VLOOKUP(CONCATENATE($A246,"_",K$2),'Reference data SID'!$B:$M,12,FALSE))</f>
        <v/>
      </c>
      <c r="L246" s="16" t="str">
        <f>IF(ISERROR(VLOOKUP(CONCATENATE($A246,"_",L$2),'Reference data SID'!$B:$M,12,FALSE)),"",VLOOKUP(CONCATENATE($A246,"_",L$2),'Reference data SID'!$B:$M,12,FALSE))</f>
        <v/>
      </c>
      <c r="M246" s="16" t="str">
        <f>IF(ISERROR(VLOOKUP(CONCATENATE($A246,"_",M$2),'Reference data SID'!$B:$M,12,FALSE)),"",VLOOKUP(CONCATENATE($A246,"_",M$2),'Reference data SID'!$B:$M,12,FALSE))</f>
        <v/>
      </c>
      <c r="N246" s="16" t="str">
        <f>IF(ISERROR(VLOOKUP(CONCATENATE($A246,"_",N$2),'Reference data SID'!$B:$M,12,FALSE)),"",VLOOKUP(CONCATENATE($A246,"_",N$2),'Reference data SID'!$B:$M,12,FALSE))</f>
        <v/>
      </c>
      <c r="O246" s="16" t="str">
        <f>IF(ISERROR(VLOOKUP(CONCATENATE($A246,"_",O$2),'Reference data SID'!$B:$M,12,FALSE)),"",VLOOKUP(CONCATENATE($A246,"_",O$2),'Reference data SID'!$B:$M,12,FALSE))</f>
        <v/>
      </c>
      <c r="P246" s="16" t="str">
        <f>IF(ISERROR(VLOOKUP(CONCATENATE($A246,"_",P$2),'Reference data SID'!$B:$M,12,FALSE)),"",VLOOKUP(CONCATENATE($A246,"_",P$2),'Reference data SID'!$B:$M,12,FALSE))</f>
        <v/>
      </c>
      <c r="Q246" s="16" t="str">
        <f>IF(ISERROR(VLOOKUP(CONCATENATE($A246,"_",Q$2),'Reference data SID'!$B:$M,12,FALSE)),"",VLOOKUP(CONCATENATE($A246,"_",Q$2),'Reference data SID'!$B:$M,12,FALSE))</f>
        <v/>
      </c>
      <c r="R246" s="16" t="str">
        <f>IF(ISERROR(VLOOKUP(CONCATENATE($A246,"_",R$2),'Reference data SID'!$B:$M,12,FALSE)),"",VLOOKUP(CONCATENATE($A246,"_",R$2),'Reference data SID'!$B:$M,12,FALSE))</f>
        <v/>
      </c>
      <c r="S246" s="16" t="str">
        <f>IF(ISERROR(VLOOKUP(CONCATENATE($A246,"_",S$2),'Reference data SID'!$B:$M,12,FALSE)),"",VLOOKUP(CONCATENATE($A246,"_",S$2),'Reference data SID'!$B:$M,12,FALSE))</f>
        <v/>
      </c>
      <c r="T246" s="16" t="str">
        <f>IF(ISERROR(VLOOKUP(CONCATENATE($A246,"_",T$2),'Reference data SID'!$B:$M,12,FALSE)),"",VLOOKUP(CONCATENATE($A246,"_",T$2),'Reference data SID'!$B:$M,12,FALSE))</f>
        <v/>
      </c>
      <c r="U246" s="16" t="str">
        <f>IF(ISERROR(VLOOKUP(CONCATENATE($A246,"_",U$2),'Reference data SID'!$B:$M,12,FALSE)),"",VLOOKUP(CONCATENATE($A246,"_",U$2),'Reference data SID'!$B:$M,12,FALSE))</f>
        <v/>
      </c>
      <c r="V246" s="16" t="str">
        <f>IF(ISERROR(VLOOKUP(CONCATENATE($A246,"_",V$2),'Reference data SID'!$B:$M,12,FALSE)),"",VLOOKUP(CONCATENATE($A246,"_",V$2),'Reference data SID'!$B:$M,12,FALSE))</f>
        <v/>
      </c>
      <c r="W246" s="16" t="str">
        <f>IF(ISERROR(VLOOKUP(CONCATENATE($A246,"_",W$2),'Reference data SID'!$B:$M,12,FALSE)),"",VLOOKUP(CONCATENATE($A246,"_",W$2),'Reference data SID'!$B:$M,12,FALSE))</f>
        <v/>
      </c>
      <c r="X246" s="16" t="str">
        <f>IF(ISERROR(VLOOKUP(CONCATENATE($A246,"_",X$2),'Reference data SID'!$B:$M,12,FALSE)),"",VLOOKUP(CONCATENATE($A246,"_",X$2),'Reference data SID'!$B:$M,12,FALSE))</f>
        <v/>
      </c>
      <c r="Y246" s="16" t="str">
        <f>IF(ISERROR(VLOOKUP(CONCATENATE($A246,"_",Y$2),'Reference data SID'!$B:$M,12,FALSE)),"",VLOOKUP(CONCATENATE($A246,"_",Y$2),'Reference data SID'!$B:$M,12,FALSE))</f>
        <v/>
      </c>
      <c r="Z246" s="16" t="str">
        <f>IF(ISERROR(VLOOKUP(CONCATENATE($A246,"_",Z$2),'Reference data SID'!$B:$M,12,FALSE)),"",VLOOKUP(CONCATENATE($A246,"_",Z$2),'Reference data SID'!$B:$M,12,FALSE))</f>
        <v/>
      </c>
      <c r="AA246" s="16" t="str">
        <f>IF(ISERROR(VLOOKUP(CONCATENATE($A246,"_",AA$2),'Reference data SID'!$B:$M,12,FALSE)),"",VLOOKUP(CONCATENATE($A246,"_",AA$2),'Reference data SID'!$B:$M,12,FALSE))</f>
        <v/>
      </c>
      <c r="AB246" s="16" t="str">
        <f>IF(ISERROR(VLOOKUP(CONCATENATE($A246,"_",AB$2),'Reference data SID'!$B:$M,12,FALSE)),"",VLOOKUP(CONCATENATE($A246,"_",AB$2),'Reference data SID'!$B:$M,12,FALSE))</f>
        <v/>
      </c>
      <c r="AC246" s="16" t="str">
        <f>IF(ISERROR(VLOOKUP(CONCATENATE($A246,"_",AC$2),'Reference data SID'!$B:$M,12,FALSE)),"",VLOOKUP(CONCATENATE($A246,"_",AC$2),'Reference data SID'!$B:$M,12,FALSE))</f>
        <v/>
      </c>
      <c r="AD246" s="16" t="str">
        <f>IF(ISERROR(VLOOKUP(CONCATENATE($A246,"_",AD$2),'Reference data SID'!$B:$M,12,FALSE)),"",VLOOKUP(CONCATENATE($A246,"_",AD$2),'Reference data SID'!$B:$M,12,FALSE))</f>
        <v/>
      </c>
      <c r="AE246" s="16" t="str">
        <f>IF(ISERROR(VLOOKUP(CONCATENATE($A246,"_",AE$2),'Reference data SID'!$B:$M,12,FALSE)),"",VLOOKUP(CONCATENATE($A246,"_",AE$2),'Reference data SID'!$B:$M,12,FALSE))</f>
        <v/>
      </c>
      <c r="AF246" s="16" t="str">
        <f>IF(ISERROR(VLOOKUP(CONCATENATE($A246,"_",AF$2),'Reference data SID'!$B:$M,12,FALSE)),"",VLOOKUP(CONCATENATE($A246,"_",AF$2),'Reference data SID'!$B:$M,12,FALSE))</f>
        <v/>
      </c>
      <c r="AG246" s="16" t="str">
        <f>IF(ISERROR(VLOOKUP(CONCATENATE($A246,"_",AG$2),'Reference data SID'!$B:$M,12,FALSE)),"",VLOOKUP(CONCATENATE($A246,"_",AG$2),'Reference data SID'!$B:$M,12,FALSE))</f>
        <v/>
      </c>
      <c r="AH246" s="16" t="str">
        <f>IF(ISERROR(VLOOKUP(CONCATENATE($A246,"_",AH$2),'Reference data SID'!$B:$M,12,FALSE)),"",VLOOKUP(CONCATENATE($A246,"_",AH$2),'Reference data SID'!$B:$M,12,FALSE))</f>
        <v/>
      </c>
      <c r="AI246" s="16" t="str">
        <f>IF(ISERROR(VLOOKUP(CONCATENATE($A246,"_",AI$2),'Reference data SID'!$B:$M,12,FALSE)),"",VLOOKUP(CONCATENATE($A246,"_",AI$2),'Reference data SID'!$B:$M,12,FALSE))</f>
        <v/>
      </c>
      <c r="AJ246" s="16" t="str">
        <f>IF(ISERROR(VLOOKUP(CONCATENATE($A246,"_",AJ$2),'Reference data SID'!$B:$M,12,FALSE)),"",VLOOKUP(CONCATENATE($A246,"_",AJ$2),'Reference data SID'!$B:$M,12,FALSE))</f>
        <v/>
      </c>
      <c r="AK246" s="16" t="str">
        <f>IF(ISERROR(VLOOKUP(CONCATENATE($A246,"_",AK$2),'Reference data SID'!$B:$M,12,FALSE)),"",VLOOKUP(CONCATENATE($A246,"_",AK$2),'Reference data SID'!$B:$M,12,FALSE))</f>
        <v/>
      </c>
      <c r="AL246" s="16" t="str">
        <f>IF(ISERROR(VLOOKUP(CONCATENATE($A246,"_",AL$2),'Reference data SID'!$B:$M,12,FALSE)),"",VLOOKUP(CONCATENATE($A246,"_",AL$2),'Reference data SID'!$B:$M,12,FALSE))</f>
        <v/>
      </c>
      <c r="AM246" s="16" t="str">
        <f>IF(ISERROR(VLOOKUP(CONCATENATE($A246,"_",AM$2),'Reference data SID'!$B:$M,12,FALSE)),"",VLOOKUP(CONCATENATE($A246,"_",AM$2),'Reference data SID'!$B:$M,12,FALSE))</f>
        <v/>
      </c>
      <c r="AN246" s="16" t="str">
        <f>IF(ISERROR(VLOOKUP(CONCATENATE($A246,"_",AN$2),'Reference data SID'!$B:$M,12,FALSE)),"",VLOOKUP(CONCATENATE($A246,"_",AN$2),'Reference data SID'!$B:$M,12,FALSE))</f>
        <v/>
      </c>
      <c r="AO246" s="16" t="str">
        <f>IF(ISERROR(VLOOKUP(CONCATENATE($A246,"_",AO$2),'Reference data SID'!$B:$M,12,FALSE)),"",VLOOKUP(CONCATENATE($A246,"_",AO$2),'Reference data SID'!$B:$M,12,FALSE))</f>
        <v/>
      </c>
      <c r="AP246" s="16" t="str">
        <f>IF(ISERROR(VLOOKUP(CONCATENATE($A246,"_",AP$2),'Reference data SID'!$B:$M,12,FALSE)),"",VLOOKUP(CONCATENATE($A246,"_",AP$2),'Reference data SID'!$B:$M,12,FALSE))</f>
        <v/>
      </c>
      <c r="AQ246" s="16" t="str">
        <f>IF(ISERROR(VLOOKUP(CONCATENATE($A246,"_",AQ$2),'Reference data SID'!$B:$M,12,FALSE)),"",VLOOKUP(CONCATENATE($A246,"_",AQ$2),'Reference data SID'!$B:$M,12,FALSE))</f>
        <v/>
      </c>
      <c r="AR246" s="16" t="str">
        <f>IF(ISERROR(VLOOKUP(CONCATENATE($A246,"_",AR$2),'Reference data SID'!$B:$M,12,FALSE)),"",VLOOKUP(CONCATENATE($A246,"_",AR$2),'Reference data SID'!$B:$M,12,FALSE))</f>
        <v/>
      </c>
      <c r="AS246" s="16" t="str">
        <f>IF(ISERROR(VLOOKUP(CONCATENATE($A246,"_",AS$2),'Reference data SID'!$B:$M,12,FALSE)),"",VLOOKUP(CONCATENATE($A246,"_",AS$2),'Reference data SID'!$B:$M,12,FALSE))</f>
        <v/>
      </c>
      <c r="AT246" s="16" t="str">
        <f>IF(ISERROR(VLOOKUP(CONCATENATE($A246,"_",AT$2),'Reference data SID'!$B:$M,12,FALSE)),"",VLOOKUP(CONCATENATE($A246,"_",AT$2),'Reference data SID'!$B:$M,12,FALSE))</f>
        <v/>
      </c>
    </row>
    <row r="247" spans="1:46" x14ac:dyDescent="0.25">
      <c r="A247">
        <v>243</v>
      </c>
      <c r="B247" s="16" t="str">
        <f>IF(ISERROR(VLOOKUP(CONCATENATE($A247,"_",B$2),'Reference data SID'!$B:$M,12,FALSE)),"",VLOOKUP(CONCATENATE($A247,"_",B$2),'Reference data SID'!$B:$M,12,FALSE))</f>
        <v/>
      </c>
      <c r="C247" s="16" t="str">
        <f>IF(ISERROR(VLOOKUP(CONCATENATE($A247,"_",C$2),'Reference data SID'!$B:$M,12,FALSE)),"",VLOOKUP(CONCATENATE($A247,"_",C$2),'Reference data SID'!$B:$M,12,FALSE))</f>
        <v/>
      </c>
      <c r="D247" s="16" t="str">
        <f>IF(ISERROR(VLOOKUP(CONCATENATE($A247,"_",D$2),'Reference data SID'!$B:$M,12,FALSE)),"",VLOOKUP(CONCATENATE($A247,"_",D$2),'Reference data SID'!$B:$M,12,FALSE))</f>
        <v/>
      </c>
      <c r="E247" s="16" t="str">
        <f>IF(ISERROR(VLOOKUP(CONCATENATE($A247,"_",E$2),'Reference data SID'!$B:$M,12,FALSE)),"",VLOOKUP(CONCATENATE($A247,"_",E$2),'Reference data SID'!$B:$M,12,FALSE))</f>
        <v/>
      </c>
      <c r="F247" s="16" t="str">
        <f>IF(ISERROR(VLOOKUP(CONCATENATE($A247,"_",F$2),'Reference data SID'!$B:$M,12,FALSE)),"",VLOOKUP(CONCATENATE($A247,"_",F$2),'Reference data SID'!$B:$M,12,FALSE))</f>
        <v/>
      </c>
      <c r="G247" s="16" t="str">
        <f>IF(ISERROR(VLOOKUP(CONCATENATE($A247,"_",G$2),'Reference data SID'!$B:$M,12,FALSE)),"",VLOOKUP(CONCATENATE($A247,"_",G$2),'Reference data SID'!$B:$M,12,FALSE))</f>
        <v/>
      </c>
      <c r="H247" s="16" t="str">
        <f>IF(ISERROR(VLOOKUP(CONCATENATE($A247,"_",H$2),'Reference data SID'!$B:$M,12,FALSE)),"",VLOOKUP(CONCATENATE($A247,"_",H$2),'Reference data SID'!$B:$M,12,FALSE))</f>
        <v/>
      </c>
      <c r="I247" s="16" t="str">
        <f>IF(ISERROR(VLOOKUP(CONCATENATE($A247,"_",I$2),'Reference data SID'!$B:$M,12,FALSE)),"",VLOOKUP(CONCATENATE($A247,"_",I$2),'Reference data SID'!$B:$M,12,FALSE))</f>
        <v/>
      </c>
      <c r="J247" s="16" t="str">
        <f>IF(ISERROR(VLOOKUP(CONCATENATE($A247,"_",J$2),'Reference data SID'!$B:$M,12,FALSE)),"",VLOOKUP(CONCATENATE($A247,"_",J$2),'Reference data SID'!$B:$M,12,FALSE))</f>
        <v/>
      </c>
      <c r="K247" s="16" t="str">
        <f>IF(ISERROR(VLOOKUP(CONCATENATE($A247,"_",K$2),'Reference data SID'!$B:$M,12,FALSE)),"",VLOOKUP(CONCATENATE($A247,"_",K$2),'Reference data SID'!$B:$M,12,FALSE))</f>
        <v/>
      </c>
      <c r="L247" s="16" t="str">
        <f>IF(ISERROR(VLOOKUP(CONCATENATE($A247,"_",L$2),'Reference data SID'!$B:$M,12,FALSE)),"",VLOOKUP(CONCATENATE($A247,"_",L$2),'Reference data SID'!$B:$M,12,FALSE))</f>
        <v/>
      </c>
      <c r="M247" s="16" t="str">
        <f>IF(ISERROR(VLOOKUP(CONCATENATE($A247,"_",M$2),'Reference data SID'!$B:$M,12,FALSE)),"",VLOOKUP(CONCATENATE($A247,"_",M$2),'Reference data SID'!$B:$M,12,FALSE))</f>
        <v/>
      </c>
      <c r="N247" s="16" t="str">
        <f>IF(ISERROR(VLOOKUP(CONCATENATE($A247,"_",N$2),'Reference data SID'!$B:$M,12,FALSE)),"",VLOOKUP(CONCATENATE($A247,"_",N$2),'Reference data SID'!$B:$M,12,FALSE))</f>
        <v/>
      </c>
      <c r="O247" s="16" t="str">
        <f>IF(ISERROR(VLOOKUP(CONCATENATE($A247,"_",O$2),'Reference data SID'!$B:$M,12,FALSE)),"",VLOOKUP(CONCATENATE($A247,"_",O$2),'Reference data SID'!$B:$M,12,FALSE))</f>
        <v/>
      </c>
      <c r="P247" s="16" t="str">
        <f>IF(ISERROR(VLOOKUP(CONCATENATE($A247,"_",P$2),'Reference data SID'!$B:$M,12,FALSE)),"",VLOOKUP(CONCATENATE($A247,"_",P$2),'Reference data SID'!$B:$M,12,FALSE))</f>
        <v/>
      </c>
      <c r="Q247" s="16" t="str">
        <f>IF(ISERROR(VLOOKUP(CONCATENATE($A247,"_",Q$2),'Reference data SID'!$B:$M,12,FALSE)),"",VLOOKUP(CONCATENATE($A247,"_",Q$2),'Reference data SID'!$B:$M,12,FALSE))</f>
        <v/>
      </c>
      <c r="R247" s="16" t="str">
        <f>IF(ISERROR(VLOOKUP(CONCATENATE($A247,"_",R$2),'Reference data SID'!$B:$M,12,FALSE)),"",VLOOKUP(CONCATENATE($A247,"_",R$2),'Reference data SID'!$B:$M,12,FALSE))</f>
        <v/>
      </c>
      <c r="S247" s="16" t="str">
        <f>IF(ISERROR(VLOOKUP(CONCATENATE($A247,"_",S$2),'Reference data SID'!$B:$M,12,FALSE)),"",VLOOKUP(CONCATENATE($A247,"_",S$2),'Reference data SID'!$B:$M,12,FALSE))</f>
        <v/>
      </c>
      <c r="T247" s="16" t="str">
        <f>IF(ISERROR(VLOOKUP(CONCATENATE($A247,"_",T$2),'Reference data SID'!$B:$M,12,FALSE)),"",VLOOKUP(CONCATENATE($A247,"_",T$2),'Reference data SID'!$B:$M,12,FALSE))</f>
        <v/>
      </c>
      <c r="U247" s="16" t="str">
        <f>IF(ISERROR(VLOOKUP(CONCATENATE($A247,"_",U$2),'Reference data SID'!$B:$M,12,FALSE)),"",VLOOKUP(CONCATENATE($A247,"_",U$2),'Reference data SID'!$B:$M,12,FALSE))</f>
        <v/>
      </c>
      <c r="V247" s="16" t="str">
        <f>IF(ISERROR(VLOOKUP(CONCATENATE($A247,"_",V$2),'Reference data SID'!$B:$M,12,FALSE)),"",VLOOKUP(CONCATENATE($A247,"_",V$2),'Reference data SID'!$B:$M,12,FALSE))</f>
        <v/>
      </c>
      <c r="W247" s="16" t="str">
        <f>IF(ISERROR(VLOOKUP(CONCATENATE($A247,"_",W$2),'Reference data SID'!$B:$M,12,FALSE)),"",VLOOKUP(CONCATENATE($A247,"_",W$2),'Reference data SID'!$B:$M,12,FALSE))</f>
        <v/>
      </c>
      <c r="X247" s="16" t="str">
        <f>IF(ISERROR(VLOOKUP(CONCATENATE($A247,"_",X$2),'Reference data SID'!$B:$M,12,FALSE)),"",VLOOKUP(CONCATENATE($A247,"_",X$2),'Reference data SID'!$B:$M,12,FALSE))</f>
        <v/>
      </c>
      <c r="Y247" s="16" t="str">
        <f>IF(ISERROR(VLOOKUP(CONCATENATE($A247,"_",Y$2),'Reference data SID'!$B:$M,12,FALSE)),"",VLOOKUP(CONCATENATE($A247,"_",Y$2),'Reference data SID'!$B:$M,12,FALSE))</f>
        <v/>
      </c>
      <c r="Z247" s="16" t="str">
        <f>IF(ISERROR(VLOOKUP(CONCATENATE($A247,"_",Z$2),'Reference data SID'!$B:$M,12,FALSE)),"",VLOOKUP(CONCATENATE($A247,"_",Z$2),'Reference data SID'!$B:$M,12,FALSE))</f>
        <v/>
      </c>
      <c r="AA247" s="16" t="str">
        <f>IF(ISERROR(VLOOKUP(CONCATENATE($A247,"_",AA$2),'Reference data SID'!$B:$M,12,FALSE)),"",VLOOKUP(CONCATENATE($A247,"_",AA$2),'Reference data SID'!$B:$M,12,FALSE))</f>
        <v/>
      </c>
      <c r="AB247" s="16" t="str">
        <f>IF(ISERROR(VLOOKUP(CONCATENATE($A247,"_",AB$2),'Reference data SID'!$B:$M,12,FALSE)),"",VLOOKUP(CONCATENATE($A247,"_",AB$2),'Reference data SID'!$B:$M,12,FALSE))</f>
        <v/>
      </c>
      <c r="AC247" s="16" t="str">
        <f>IF(ISERROR(VLOOKUP(CONCATENATE($A247,"_",AC$2),'Reference data SID'!$B:$M,12,FALSE)),"",VLOOKUP(CONCATENATE($A247,"_",AC$2),'Reference data SID'!$B:$M,12,FALSE))</f>
        <v/>
      </c>
      <c r="AD247" s="16" t="str">
        <f>IF(ISERROR(VLOOKUP(CONCATENATE($A247,"_",AD$2),'Reference data SID'!$B:$M,12,FALSE)),"",VLOOKUP(CONCATENATE($A247,"_",AD$2),'Reference data SID'!$B:$M,12,FALSE))</f>
        <v/>
      </c>
      <c r="AE247" s="16" t="str">
        <f>IF(ISERROR(VLOOKUP(CONCATENATE($A247,"_",AE$2),'Reference data SID'!$B:$M,12,FALSE)),"",VLOOKUP(CONCATENATE($A247,"_",AE$2),'Reference data SID'!$B:$M,12,FALSE))</f>
        <v/>
      </c>
      <c r="AF247" s="16" t="str">
        <f>IF(ISERROR(VLOOKUP(CONCATENATE($A247,"_",AF$2),'Reference data SID'!$B:$M,12,FALSE)),"",VLOOKUP(CONCATENATE($A247,"_",AF$2),'Reference data SID'!$B:$M,12,FALSE))</f>
        <v/>
      </c>
      <c r="AG247" s="16" t="str">
        <f>IF(ISERROR(VLOOKUP(CONCATENATE($A247,"_",AG$2),'Reference data SID'!$B:$M,12,FALSE)),"",VLOOKUP(CONCATENATE($A247,"_",AG$2),'Reference data SID'!$B:$M,12,FALSE))</f>
        <v/>
      </c>
      <c r="AH247" s="16" t="str">
        <f>IF(ISERROR(VLOOKUP(CONCATENATE($A247,"_",AH$2),'Reference data SID'!$B:$M,12,FALSE)),"",VLOOKUP(CONCATENATE($A247,"_",AH$2),'Reference data SID'!$B:$M,12,FALSE))</f>
        <v/>
      </c>
      <c r="AI247" s="16" t="str">
        <f>IF(ISERROR(VLOOKUP(CONCATENATE($A247,"_",AI$2),'Reference data SID'!$B:$M,12,FALSE)),"",VLOOKUP(CONCATENATE($A247,"_",AI$2),'Reference data SID'!$B:$M,12,FALSE))</f>
        <v/>
      </c>
      <c r="AJ247" s="16" t="str">
        <f>IF(ISERROR(VLOOKUP(CONCATENATE($A247,"_",AJ$2),'Reference data SID'!$B:$M,12,FALSE)),"",VLOOKUP(CONCATENATE($A247,"_",AJ$2),'Reference data SID'!$B:$M,12,FALSE))</f>
        <v/>
      </c>
      <c r="AK247" s="16" t="str">
        <f>IF(ISERROR(VLOOKUP(CONCATENATE($A247,"_",AK$2),'Reference data SID'!$B:$M,12,FALSE)),"",VLOOKUP(CONCATENATE($A247,"_",AK$2),'Reference data SID'!$B:$M,12,FALSE))</f>
        <v/>
      </c>
      <c r="AL247" s="16" t="str">
        <f>IF(ISERROR(VLOOKUP(CONCATENATE($A247,"_",AL$2),'Reference data SID'!$B:$M,12,FALSE)),"",VLOOKUP(CONCATENATE($A247,"_",AL$2),'Reference data SID'!$B:$M,12,FALSE))</f>
        <v/>
      </c>
      <c r="AM247" s="16" t="str">
        <f>IF(ISERROR(VLOOKUP(CONCATENATE($A247,"_",AM$2),'Reference data SID'!$B:$M,12,FALSE)),"",VLOOKUP(CONCATENATE($A247,"_",AM$2),'Reference data SID'!$B:$M,12,FALSE))</f>
        <v/>
      </c>
      <c r="AN247" s="16" t="str">
        <f>IF(ISERROR(VLOOKUP(CONCATENATE($A247,"_",AN$2),'Reference data SID'!$B:$M,12,FALSE)),"",VLOOKUP(CONCATENATE($A247,"_",AN$2),'Reference data SID'!$B:$M,12,FALSE))</f>
        <v/>
      </c>
      <c r="AO247" s="16" t="str">
        <f>IF(ISERROR(VLOOKUP(CONCATENATE($A247,"_",AO$2),'Reference data SID'!$B:$M,12,FALSE)),"",VLOOKUP(CONCATENATE($A247,"_",AO$2),'Reference data SID'!$B:$M,12,FALSE))</f>
        <v/>
      </c>
      <c r="AP247" s="16" t="str">
        <f>IF(ISERROR(VLOOKUP(CONCATENATE($A247,"_",AP$2),'Reference data SID'!$B:$M,12,FALSE)),"",VLOOKUP(CONCATENATE($A247,"_",AP$2),'Reference data SID'!$B:$M,12,FALSE))</f>
        <v/>
      </c>
      <c r="AQ247" s="16" t="str">
        <f>IF(ISERROR(VLOOKUP(CONCATENATE($A247,"_",AQ$2),'Reference data SID'!$B:$M,12,FALSE)),"",VLOOKUP(CONCATENATE($A247,"_",AQ$2),'Reference data SID'!$B:$M,12,FALSE))</f>
        <v/>
      </c>
      <c r="AR247" s="16" t="str">
        <f>IF(ISERROR(VLOOKUP(CONCATENATE($A247,"_",AR$2),'Reference data SID'!$B:$M,12,FALSE)),"",VLOOKUP(CONCATENATE($A247,"_",AR$2),'Reference data SID'!$B:$M,12,FALSE))</f>
        <v/>
      </c>
      <c r="AS247" s="16" t="str">
        <f>IF(ISERROR(VLOOKUP(CONCATENATE($A247,"_",AS$2),'Reference data SID'!$B:$M,12,FALSE)),"",VLOOKUP(CONCATENATE($A247,"_",AS$2),'Reference data SID'!$B:$M,12,FALSE))</f>
        <v/>
      </c>
      <c r="AT247" s="16" t="str">
        <f>IF(ISERROR(VLOOKUP(CONCATENATE($A247,"_",AT$2),'Reference data SID'!$B:$M,12,FALSE)),"",VLOOKUP(CONCATENATE($A247,"_",AT$2),'Reference data SID'!$B:$M,12,FALSE))</f>
        <v/>
      </c>
    </row>
    <row r="248" spans="1:46" x14ac:dyDescent="0.25">
      <c r="A248">
        <v>244</v>
      </c>
      <c r="B248" s="16" t="str">
        <f>IF(ISERROR(VLOOKUP(CONCATENATE($A248,"_",B$2),'Reference data SID'!$B:$M,12,FALSE)),"",VLOOKUP(CONCATENATE($A248,"_",B$2),'Reference data SID'!$B:$M,12,FALSE))</f>
        <v/>
      </c>
      <c r="C248" s="16" t="str">
        <f>IF(ISERROR(VLOOKUP(CONCATENATE($A248,"_",C$2),'Reference data SID'!$B:$M,12,FALSE)),"",VLOOKUP(CONCATENATE($A248,"_",C$2),'Reference data SID'!$B:$M,12,FALSE))</f>
        <v/>
      </c>
      <c r="D248" s="16" t="str">
        <f>IF(ISERROR(VLOOKUP(CONCATENATE($A248,"_",D$2),'Reference data SID'!$B:$M,12,FALSE)),"",VLOOKUP(CONCATENATE($A248,"_",D$2),'Reference data SID'!$B:$M,12,FALSE))</f>
        <v/>
      </c>
      <c r="E248" s="16" t="str">
        <f>IF(ISERROR(VLOOKUP(CONCATENATE($A248,"_",E$2),'Reference data SID'!$B:$M,12,FALSE)),"",VLOOKUP(CONCATENATE($A248,"_",E$2),'Reference data SID'!$B:$M,12,FALSE))</f>
        <v/>
      </c>
      <c r="F248" s="16" t="str">
        <f>IF(ISERROR(VLOOKUP(CONCATENATE($A248,"_",F$2),'Reference data SID'!$B:$M,12,FALSE)),"",VLOOKUP(CONCATENATE($A248,"_",F$2),'Reference data SID'!$B:$M,12,FALSE))</f>
        <v/>
      </c>
      <c r="G248" s="16" t="str">
        <f>IF(ISERROR(VLOOKUP(CONCATENATE($A248,"_",G$2),'Reference data SID'!$B:$M,12,FALSE)),"",VLOOKUP(CONCATENATE($A248,"_",G$2),'Reference data SID'!$B:$M,12,FALSE))</f>
        <v/>
      </c>
      <c r="H248" s="16" t="str">
        <f>IF(ISERROR(VLOOKUP(CONCATENATE($A248,"_",H$2),'Reference data SID'!$B:$M,12,FALSE)),"",VLOOKUP(CONCATENATE($A248,"_",H$2),'Reference data SID'!$B:$M,12,FALSE))</f>
        <v/>
      </c>
      <c r="I248" s="16" t="str">
        <f>IF(ISERROR(VLOOKUP(CONCATENATE($A248,"_",I$2),'Reference data SID'!$B:$M,12,FALSE)),"",VLOOKUP(CONCATENATE($A248,"_",I$2),'Reference data SID'!$B:$M,12,FALSE))</f>
        <v/>
      </c>
      <c r="J248" s="16" t="str">
        <f>IF(ISERROR(VLOOKUP(CONCATENATE($A248,"_",J$2),'Reference data SID'!$B:$M,12,FALSE)),"",VLOOKUP(CONCATENATE($A248,"_",J$2),'Reference data SID'!$B:$M,12,FALSE))</f>
        <v/>
      </c>
      <c r="K248" s="16" t="str">
        <f>IF(ISERROR(VLOOKUP(CONCATENATE($A248,"_",K$2),'Reference data SID'!$B:$M,12,FALSE)),"",VLOOKUP(CONCATENATE($A248,"_",K$2),'Reference data SID'!$B:$M,12,FALSE))</f>
        <v/>
      </c>
      <c r="L248" s="16" t="str">
        <f>IF(ISERROR(VLOOKUP(CONCATENATE($A248,"_",L$2),'Reference data SID'!$B:$M,12,FALSE)),"",VLOOKUP(CONCATENATE($A248,"_",L$2),'Reference data SID'!$B:$M,12,FALSE))</f>
        <v/>
      </c>
      <c r="M248" s="16" t="str">
        <f>IF(ISERROR(VLOOKUP(CONCATENATE($A248,"_",M$2),'Reference data SID'!$B:$M,12,FALSE)),"",VLOOKUP(CONCATENATE($A248,"_",M$2),'Reference data SID'!$B:$M,12,FALSE))</f>
        <v/>
      </c>
      <c r="N248" s="16" t="str">
        <f>IF(ISERROR(VLOOKUP(CONCATENATE($A248,"_",N$2),'Reference data SID'!$B:$M,12,FALSE)),"",VLOOKUP(CONCATENATE($A248,"_",N$2),'Reference data SID'!$B:$M,12,FALSE))</f>
        <v/>
      </c>
      <c r="O248" s="16" t="str">
        <f>IF(ISERROR(VLOOKUP(CONCATENATE($A248,"_",O$2),'Reference data SID'!$B:$M,12,FALSE)),"",VLOOKUP(CONCATENATE($A248,"_",O$2),'Reference data SID'!$B:$M,12,FALSE))</f>
        <v/>
      </c>
      <c r="P248" s="16" t="str">
        <f>IF(ISERROR(VLOOKUP(CONCATENATE($A248,"_",P$2),'Reference data SID'!$B:$M,12,FALSE)),"",VLOOKUP(CONCATENATE($A248,"_",P$2),'Reference data SID'!$B:$M,12,FALSE))</f>
        <v/>
      </c>
      <c r="Q248" s="16" t="str">
        <f>IF(ISERROR(VLOOKUP(CONCATENATE($A248,"_",Q$2),'Reference data SID'!$B:$M,12,FALSE)),"",VLOOKUP(CONCATENATE($A248,"_",Q$2),'Reference data SID'!$B:$M,12,FALSE))</f>
        <v/>
      </c>
      <c r="R248" s="16" t="str">
        <f>IF(ISERROR(VLOOKUP(CONCATENATE($A248,"_",R$2),'Reference data SID'!$B:$M,12,FALSE)),"",VLOOKUP(CONCATENATE($A248,"_",R$2),'Reference data SID'!$B:$M,12,FALSE))</f>
        <v/>
      </c>
      <c r="S248" s="16" t="str">
        <f>IF(ISERROR(VLOOKUP(CONCATENATE($A248,"_",S$2),'Reference data SID'!$B:$M,12,FALSE)),"",VLOOKUP(CONCATENATE($A248,"_",S$2),'Reference data SID'!$B:$M,12,FALSE))</f>
        <v/>
      </c>
      <c r="T248" s="16" t="str">
        <f>IF(ISERROR(VLOOKUP(CONCATENATE($A248,"_",T$2),'Reference data SID'!$B:$M,12,FALSE)),"",VLOOKUP(CONCATENATE($A248,"_",T$2),'Reference data SID'!$B:$M,12,FALSE))</f>
        <v/>
      </c>
      <c r="U248" s="16" t="str">
        <f>IF(ISERROR(VLOOKUP(CONCATENATE($A248,"_",U$2),'Reference data SID'!$B:$M,12,FALSE)),"",VLOOKUP(CONCATENATE($A248,"_",U$2),'Reference data SID'!$B:$M,12,FALSE))</f>
        <v/>
      </c>
      <c r="V248" s="16" t="str">
        <f>IF(ISERROR(VLOOKUP(CONCATENATE($A248,"_",V$2),'Reference data SID'!$B:$M,12,FALSE)),"",VLOOKUP(CONCATENATE($A248,"_",V$2),'Reference data SID'!$B:$M,12,FALSE))</f>
        <v/>
      </c>
      <c r="W248" s="16" t="str">
        <f>IF(ISERROR(VLOOKUP(CONCATENATE($A248,"_",W$2),'Reference data SID'!$B:$M,12,FALSE)),"",VLOOKUP(CONCATENATE($A248,"_",W$2),'Reference data SID'!$B:$M,12,FALSE))</f>
        <v/>
      </c>
      <c r="X248" s="16" t="str">
        <f>IF(ISERROR(VLOOKUP(CONCATENATE($A248,"_",X$2),'Reference data SID'!$B:$M,12,FALSE)),"",VLOOKUP(CONCATENATE($A248,"_",X$2),'Reference data SID'!$B:$M,12,FALSE))</f>
        <v/>
      </c>
      <c r="Y248" s="16" t="str">
        <f>IF(ISERROR(VLOOKUP(CONCATENATE($A248,"_",Y$2),'Reference data SID'!$B:$M,12,FALSE)),"",VLOOKUP(CONCATENATE($A248,"_",Y$2),'Reference data SID'!$B:$M,12,FALSE))</f>
        <v/>
      </c>
      <c r="Z248" s="16" t="str">
        <f>IF(ISERROR(VLOOKUP(CONCATENATE($A248,"_",Z$2),'Reference data SID'!$B:$M,12,FALSE)),"",VLOOKUP(CONCATENATE($A248,"_",Z$2),'Reference data SID'!$B:$M,12,FALSE))</f>
        <v/>
      </c>
      <c r="AA248" s="16" t="str">
        <f>IF(ISERROR(VLOOKUP(CONCATENATE($A248,"_",AA$2),'Reference data SID'!$B:$M,12,FALSE)),"",VLOOKUP(CONCATENATE($A248,"_",AA$2),'Reference data SID'!$B:$M,12,FALSE))</f>
        <v/>
      </c>
      <c r="AB248" s="16" t="str">
        <f>IF(ISERROR(VLOOKUP(CONCATENATE($A248,"_",AB$2),'Reference data SID'!$B:$M,12,FALSE)),"",VLOOKUP(CONCATENATE($A248,"_",AB$2),'Reference data SID'!$B:$M,12,FALSE))</f>
        <v/>
      </c>
      <c r="AC248" s="16" t="str">
        <f>IF(ISERROR(VLOOKUP(CONCATENATE($A248,"_",AC$2),'Reference data SID'!$B:$M,12,FALSE)),"",VLOOKUP(CONCATENATE($A248,"_",AC$2),'Reference data SID'!$B:$M,12,FALSE))</f>
        <v/>
      </c>
      <c r="AD248" s="16" t="str">
        <f>IF(ISERROR(VLOOKUP(CONCATENATE($A248,"_",AD$2),'Reference data SID'!$B:$M,12,FALSE)),"",VLOOKUP(CONCATENATE($A248,"_",AD$2),'Reference data SID'!$B:$M,12,FALSE))</f>
        <v/>
      </c>
      <c r="AE248" s="16" t="str">
        <f>IF(ISERROR(VLOOKUP(CONCATENATE($A248,"_",AE$2),'Reference data SID'!$B:$M,12,FALSE)),"",VLOOKUP(CONCATENATE($A248,"_",AE$2),'Reference data SID'!$B:$M,12,FALSE))</f>
        <v/>
      </c>
      <c r="AF248" s="16" t="str">
        <f>IF(ISERROR(VLOOKUP(CONCATENATE($A248,"_",AF$2),'Reference data SID'!$B:$M,12,FALSE)),"",VLOOKUP(CONCATENATE($A248,"_",AF$2),'Reference data SID'!$B:$M,12,FALSE))</f>
        <v/>
      </c>
      <c r="AG248" s="16" t="str">
        <f>IF(ISERROR(VLOOKUP(CONCATENATE($A248,"_",AG$2),'Reference data SID'!$B:$M,12,FALSE)),"",VLOOKUP(CONCATENATE($A248,"_",AG$2),'Reference data SID'!$B:$M,12,FALSE))</f>
        <v/>
      </c>
      <c r="AH248" s="16" t="str">
        <f>IF(ISERROR(VLOOKUP(CONCATENATE($A248,"_",AH$2),'Reference data SID'!$B:$M,12,FALSE)),"",VLOOKUP(CONCATENATE($A248,"_",AH$2),'Reference data SID'!$B:$M,12,FALSE))</f>
        <v/>
      </c>
      <c r="AI248" s="16" t="str">
        <f>IF(ISERROR(VLOOKUP(CONCATENATE($A248,"_",AI$2),'Reference data SID'!$B:$M,12,FALSE)),"",VLOOKUP(CONCATENATE($A248,"_",AI$2),'Reference data SID'!$B:$M,12,FALSE))</f>
        <v/>
      </c>
      <c r="AJ248" s="16" t="str">
        <f>IF(ISERROR(VLOOKUP(CONCATENATE($A248,"_",AJ$2),'Reference data SID'!$B:$M,12,FALSE)),"",VLOOKUP(CONCATENATE($A248,"_",AJ$2),'Reference data SID'!$B:$M,12,FALSE))</f>
        <v/>
      </c>
      <c r="AK248" s="16" t="str">
        <f>IF(ISERROR(VLOOKUP(CONCATENATE($A248,"_",AK$2),'Reference data SID'!$B:$M,12,FALSE)),"",VLOOKUP(CONCATENATE($A248,"_",AK$2),'Reference data SID'!$B:$M,12,FALSE))</f>
        <v/>
      </c>
      <c r="AL248" s="16" t="str">
        <f>IF(ISERROR(VLOOKUP(CONCATENATE($A248,"_",AL$2),'Reference data SID'!$B:$M,12,FALSE)),"",VLOOKUP(CONCATENATE($A248,"_",AL$2),'Reference data SID'!$B:$M,12,FALSE))</f>
        <v/>
      </c>
      <c r="AM248" s="16" t="str">
        <f>IF(ISERROR(VLOOKUP(CONCATENATE($A248,"_",AM$2),'Reference data SID'!$B:$M,12,FALSE)),"",VLOOKUP(CONCATENATE($A248,"_",AM$2),'Reference data SID'!$B:$M,12,FALSE))</f>
        <v/>
      </c>
      <c r="AN248" s="16" t="str">
        <f>IF(ISERROR(VLOOKUP(CONCATENATE($A248,"_",AN$2),'Reference data SID'!$B:$M,12,FALSE)),"",VLOOKUP(CONCATENATE($A248,"_",AN$2),'Reference data SID'!$B:$M,12,FALSE))</f>
        <v/>
      </c>
      <c r="AO248" s="16" t="str">
        <f>IF(ISERROR(VLOOKUP(CONCATENATE($A248,"_",AO$2),'Reference data SID'!$B:$M,12,FALSE)),"",VLOOKUP(CONCATENATE($A248,"_",AO$2),'Reference data SID'!$B:$M,12,FALSE))</f>
        <v/>
      </c>
      <c r="AP248" s="16" t="str">
        <f>IF(ISERROR(VLOOKUP(CONCATENATE($A248,"_",AP$2),'Reference data SID'!$B:$M,12,FALSE)),"",VLOOKUP(CONCATENATE($A248,"_",AP$2),'Reference data SID'!$B:$M,12,FALSE))</f>
        <v/>
      </c>
      <c r="AQ248" s="16" t="str">
        <f>IF(ISERROR(VLOOKUP(CONCATENATE($A248,"_",AQ$2),'Reference data SID'!$B:$M,12,FALSE)),"",VLOOKUP(CONCATENATE($A248,"_",AQ$2),'Reference data SID'!$B:$M,12,FALSE))</f>
        <v/>
      </c>
      <c r="AR248" s="16" t="str">
        <f>IF(ISERROR(VLOOKUP(CONCATENATE($A248,"_",AR$2),'Reference data SID'!$B:$M,12,FALSE)),"",VLOOKUP(CONCATENATE($A248,"_",AR$2),'Reference data SID'!$B:$M,12,FALSE))</f>
        <v/>
      </c>
      <c r="AS248" s="16" t="str">
        <f>IF(ISERROR(VLOOKUP(CONCATENATE($A248,"_",AS$2),'Reference data SID'!$B:$M,12,FALSE)),"",VLOOKUP(CONCATENATE($A248,"_",AS$2),'Reference data SID'!$B:$M,12,FALSE))</f>
        <v/>
      </c>
      <c r="AT248" s="16" t="str">
        <f>IF(ISERROR(VLOOKUP(CONCATENATE($A248,"_",AT$2),'Reference data SID'!$B:$M,12,FALSE)),"",VLOOKUP(CONCATENATE($A248,"_",AT$2),'Reference data SID'!$B:$M,12,FALSE))</f>
        <v/>
      </c>
    </row>
    <row r="249" spans="1:46" x14ac:dyDescent="0.25">
      <c r="A249">
        <v>245</v>
      </c>
      <c r="B249" s="16" t="str">
        <f>IF(ISERROR(VLOOKUP(CONCATENATE($A249,"_",B$2),'Reference data SID'!$B:$M,12,FALSE)),"",VLOOKUP(CONCATENATE($A249,"_",B$2),'Reference data SID'!$B:$M,12,FALSE))</f>
        <v/>
      </c>
      <c r="C249" s="16" t="str">
        <f>IF(ISERROR(VLOOKUP(CONCATENATE($A249,"_",C$2),'Reference data SID'!$B:$M,12,FALSE)),"",VLOOKUP(CONCATENATE($A249,"_",C$2),'Reference data SID'!$B:$M,12,FALSE))</f>
        <v/>
      </c>
      <c r="D249" s="16" t="str">
        <f>IF(ISERROR(VLOOKUP(CONCATENATE($A249,"_",D$2),'Reference data SID'!$B:$M,12,FALSE)),"",VLOOKUP(CONCATENATE($A249,"_",D$2),'Reference data SID'!$B:$M,12,FALSE))</f>
        <v/>
      </c>
      <c r="E249" s="16" t="str">
        <f>IF(ISERROR(VLOOKUP(CONCATENATE($A249,"_",E$2),'Reference data SID'!$B:$M,12,FALSE)),"",VLOOKUP(CONCATENATE($A249,"_",E$2),'Reference data SID'!$B:$M,12,FALSE))</f>
        <v/>
      </c>
      <c r="F249" s="16" t="str">
        <f>IF(ISERROR(VLOOKUP(CONCATENATE($A249,"_",F$2),'Reference data SID'!$B:$M,12,FALSE)),"",VLOOKUP(CONCATENATE($A249,"_",F$2),'Reference data SID'!$B:$M,12,FALSE))</f>
        <v/>
      </c>
      <c r="G249" s="16" t="str">
        <f>IF(ISERROR(VLOOKUP(CONCATENATE($A249,"_",G$2),'Reference data SID'!$B:$M,12,FALSE)),"",VLOOKUP(CONCATENATE($A249,"_",G$2),'Reference data SID'!$B:$M,12,FALSE))</f>
        <v/>
      </c>
      <c r="H249" s="16" t="str">
        <f>IF(ISERROR(VLOOKUP(CONCATENATE($A249,"_",H$2),'Reference data SID'!$B:$M,12,FALSE)),"",VLOOKUP(CONCATENATE($A249,"_",H$2),'Reference data SID'!$B:$M,12,FALSE))</f>
        <v/>
      </c>
      <c r="I249" s="16" t="str">
        <f>IF(ISERROR(VLOOKUP(CONCATENATE($A249,"_",I$2),'Reference data SID'!$B:$M,12,FALSE)),"",VLOOKUP(CONCATENATE($A249,"_",I$2),'Reference data SID'!$B:$M,12,FALSE))</f>
        <v/>
      </c>
      <c r="J249" s="16" t="str">
        <f>IF(ISERROR(VLOOKUP(CONCATENATE($A249,"_",J$2),'Reference data SID'!$B:$M,12,FALSE)),"",VLOOKUP(CONCATENATE($A249,"_",J$2),'Reference data SID'!$B:$M,12,FALSE))</f>
        <v/>
      </c>
      <c r="K249" s="16" t="str">
        <f>IF(ISERROR(VLOOKUP(CONCATENATE($A249,"_",K$2),'Reference data SID'!$B:$M,12,FALSE)),"",VLOOKUP(CONCATENATE($A249,"_",K$2),'Reference data SID'!$B:$M,12,FALSE))</f>
        <v/>
      </c>
      <c r="L249" s="16" t="str">
        <f>IF(ISERROR(VLOOKUP(CONCATENATE($A249,"_",L$2),'Reference data SID'!$B:$M,12,FALSE)),"",VLOOKUP(CONCATENATE($A249,"_",L$2),'Reference data SID'!$B:$M,12,FALSE))</f>
        <v/>
      </c>
      <c r="M249" s="16" t="str">
        <f>IF(ISERROR(VLOOKUP(CONCATENATE($A249,"_",M$2),'Reference data SID'!$B:$M,12,FALSE)),"",VLOOKUP(CONCATENATE($A249,"_",M$2),'Reference data SID'!$B:$M,12,FALSE))</f>
        <v/>
      </c>
      <c r="N249" s="16" t="str">
        <f>IF(ISERROR(VLOOKUP(CONCATENATE($A249,"_",N$2),'Reference data SID'!$B:$M,12,FALSE)),"",VLOOKUP(CONCATENATE($A249,"_",N$2),'Reference data SID'!$B:$M,12,FALSE))</f>
        <v/>
      </c>
      <c r="O249" s="16" t="str">
        <f>IF(ISERROR(VLOOKUP(CONCATENATE($A249,"_",O$2),'Reference data SID'!$B:$M,12,FALSE)),"",VLOOKUP(CONCATENATE($A249,"_",O$2),'Reference data SID'!$B:$M,12,FALSE))</f>
        <v/>
      </c>
      <c r="P249" s="16" t="str">
        <f>IF(ISERROR(VLOOKUP(CONCATENATE($A249,"_",P$2),'Reference data SID'!$B:$M,12,FALSE)),"",VLOOKUP(CONCATENATE($A249,"_",P$2),'Reference data SID'!$B:$M,12,FALSE))</f>
        <v/>
      </c>
      <c r="Q249" s="16" t="str">
        <f>IF(ISERROR(VLOOKUP(CONCATENATE($A249,"_",Q$2),'Reference data SID'!$B:$M,12,FALSE)),"",VLOOKUP(CONCATENATE($A249,"_",Q$2),'Reference data SID'!$B:$M,12,FALSE))</f>
        <v/>
      </c>
      <c r="R249" s="16" t="str">
        <f>IF(ISERROR(VLOOKUP(CONCATENATE($A249,"_",R$2),'Reference data SID'!$B:$M,12,FALSE)),"",VLOOKUP(CONCATENATE($A249,"_",R$2),'Reference data SID'!$B:$M,12,FALSE))</f>
        <v/>
      </c>
      <c r="S249" s="16" t="str">
        <f>IF(ISERROR(VLOOKUP(CONCATENATE($A249,"_",S$2),'Reference data SID'!$B:$M,12,FALSE)),"",VLOOKUP(CONCATENATE($A249,"_",S$2),'Reference data SID'!$B:$M,12,FALSE))</f>
        <v/>
      </c>
      <c r="T249" s="16" t="str">
        <f>IF(ISERROR(VLOOKUP(CONCATENATE($A249,"_",T$2),'Reference data SID'!$B:$M,12,FALSE)),"",VLOOKUP(CONCATENATE($A249,"_",T$2),'Reference data SID'!$B:$M,12,FALSE))</f>
        <v/>
      </c>
      <c r="U249" s="16" t="str">
        <f>IF(ISERROR(VLOOKUP(CONCATENATE($A249,"_",U$2),'Reference data SID'!$B:$M,12,FALSE)),"",VLOOKUP(CONCATENATE($A249,"_",U$2),'Reference data SID'!$B:$M,12,FALSE))</f>
        <v/>
      </c>
      <c r="V249" s="16" t="str">
        <f>IF(ISERROR(VLOOKUP(CONCATENATE($A249,"_",V$2),'Reference data SID'!$B:$M,12,FALSE)),"",VLOOKUP(CONCATENATE($A249,"_",V$2),'Reference data SID'!$B:$M,12,FALSE))</f>
        <v/>
      </c>
      <c r="W249" s="16" t="str">
        <f>IF(ISERROR(VLOOKUP(CONCATENATE($A249,"_",W$2),'Reference data SID'!$B:$M,12,FALSE)),"",VLOOKUP(CONCATENATE($A249,"_",W$2),'Reference data SID'!$B:$M,12,FALSE))</f>
        <v/>
      </c>
      <c r="X249" s="16" t="str">
        <f>IF(ISERROR(VLOOKUP(CONCATENATE($A249,"_",X$2),'Reference data SID'!$B:$M,12,FALSE)),"",VLOOKUP(CONCATENATE($A249,"_",X$2),'Reference data SID'!$B:$M,12,FALSE))</f>
        <v/>
      </c>
      <c r="Y249" s="16" t="str">
        <f>IF(ISERROR(VLOOKUP(CONCATENATE($A249,"_",Y$2),'Reference data SID'!$B:$M,12,FALSE)),"",VLOOKUP(CONCATENATE($A249,"_",Y$2),'Reference data SID'!$B:$M,12,FALSE))</f>
        <v/>
      </c>
      <c r="Z249" s="16" t="str">
        <f>IF(ISERROR(VLOOKUP(CONCATENATE($A249,"_",Z$2),'Reference data SID'!$B:$M,12,FALSE)),"",VLOOKUP(CONCATENATE($A249,"_",Z$2),'Reference data SID'!$B:$M,12,FALSE))</f>
        <v/>
      </c>
      <c r="AA249" s="16" t="str">
        <f>IF(ISERROR(VLOOKUP(CONCATENATE($A249,"_",AA$2),'Reference data SID'!$B:$M,12,FALSE)),"",VLOOKUP(CONCATENATE($A249,"_",AA$2),'Reference data SID'!$B:$M,12,FALSE))</f>
        <v/>
      </c>
      <c r="AB249" s="16" t="str">
        <f>IF(ISERROR(VLOOKUP(CONCATENATE($A249,"_",AB$2),'Reference data SID'!$B:$M,12,FALSE)),"",VLOOKUP(CONCATENATE($A249,"_",AB$2),'Reference data SID'!$B:$M,12,FALSE))</f>
        <v/>
      </c>
      <c r="AC249" s="16" t="str">
        <f>IF(ISERROR(VLOOKUP(CONCATENATE($A249,"_",AC$2),'Reference data SID'!$B:$M,12,FALSE)),"",VLOOKUP(CONCATENATE($A249,"_",AC$2),'Reference data SID'!$B:$M,12,FALSE))</f>
        <v/>
      </c>
      <c r="AD249" s="16" t="str">
        <f>IF(ISERROR(VLOOKUP(CONCATENATE($A249,"_",AD$2),'Reference data SID'!$B:$M,12,FALSE)),"",VLOOKUP(CONCATENATE($A249,"_",AD$2),'Reference data SID'!$B:$M,12,FALSE))</f>
        <v/>
      </c>
      <c r="AE249" s="16" t="str">
        <f>IF(ISERROR(VLOOKUP(CONCATENATE($A249,"_",AE$2),'Reference data SID'!$B:$M,12,FALSE)),"",VLOOKUP(CONCATENATE($A249,"_",AE$2),'Reference data SID'!$B:$M,12,FALSE))</f>
        <v/>
      </c>
      <c r="AF249" s="16" t="str">
        <f>IF(ISERROR(VLOOKUP(CONCATENATE($A249,"_",AF$2),'Reference data SID'!$B:$M,12,FALSE)),"",VLOOKUP(CONCATENATE($A249,"_",AF$2),'Reference data SID'!$B:$M,12,FALSE))</f>
        <v/>
      </c>
      <c r="AG249" s="16" t="str">
        <f>IF(ISERROR(VLOOKUP(CONCATENATE($A249,"_",AG$2),'Reference data SID'!$B:$M,12,FALSE)),"",VLOOKUP(CONCATENATE($A249,"_",AG$2),'Reference data SID'!$B:$M,12,FALSE))</f>
        <v/>
      </c>
      <c r="AH249" s="16" t="str">
        <f>IF(ISERROR(VLOOKUP(CONCATENATE($A249,"_",AH$2),'Reference data SID'!$B:$M,12,FALSE)),"",VLOOKUP(CONCATENATE($A249,"_",AH$2),'Reference data SID'!$B:$M,12,FALSE))</f>
        <v/>
      </c>
      <c r="AI249" s="16" t="str">
        <f>IF(ISERROR(VLOOKUP(CONCATENATE($A249,"_",AI$2),'Reference data SID'!$B:$M,12,FALSE)),"",VLOOKUP(CONCATENATE($A249,"_",AI$2),'Reference data SID'!$B:$M,12,FALSE))</f>
        <v/>
      </c>
      <c r="AJ249" s="16" t="str">
        <f>IF(ISERROR(VLOOKUP(CONCATENATE($A249,"_",AJ$2),'Reference data SID'!$B:$M,12,FALSE)),"",VLOOKUP(CONCATENATE($A249,"_",AJ$2),'Reference data SID'!$B:$M,12,FALSE))</f>
        <v/>
      </c>
      <c r="AK249" s="16" t="str">
        <f>IF(ISERROR(VLOOKUP(CONCATENATE($A249,"_",AK$2),'Reference data SID'!$B:$M,12,FALSE)),"",VLOOKUP(CONCATENATE($A249,"_",AK$2),'Reference data SID'!$B:$M,12,FALSE))</f>
        <v/>
      </c>
      <c r="AL249" s="16" t="str">
        <f>IF(ISERROR(VLOOKUP(CONCATENATE($A249,"_",AL$2),'Reference data SID'!$B:$M,12,FALSE)),"",VLOOKUP(CONCATENATE($A249,"_",AL$2),'Reference data SID'!$B:$M,12,FALSE))</f>
        <v/>
      </c>
      <c r="AM249" s="16" t="str">
        <f>IF(ISERROR(VLOOKUP(CONCATENATE($A249,"_",AM$2),'Reference data SID'!$B:$M,12,FALSE)),"",VLOOKUP(CONCATENATE($A249,"_",AM$2),'Reference data SID'!$B:$M,12,FALSE))</f>
        <v/>
      </c>
      <c r="AN249" s="16" t="str">
        <f>IF(ISERROR(VLOOKUP(CONCATENATE($A249,"_",AN$2),'Reference data SID'!$B:$M,12,FALSE)),"",VLOOKUP(CONCATENATE($A249,"_",AN$2),'Reference data SID'!$B:$M,12,FALSE))</f>
        <v/>
      </c>
      <c r="AO249" s="16" t="str">
        <f>IF(ISERROR(VLOOKUP(CONCATENATE($A249,"_",AO$2),'Reference data SID'!$B:$M,12,FALSE)),"",VLOOKUP(CONCATENATE($A249,"_",AO$2),'Reference data SID'!$B:$M,12,FALSE))</f>
        <v/>
      </c>
      <c r="AP249" s="16" t="str">
        <f>IF(ISERROR(VLOOKUP(CONCATENATE($A249,"_",AP$2),'Reference data SID'!$B:$M,12,FALSE)),"",VLOOKUP(CONCATENATE($A249,"_",AP$2),'Reference data SID'!$B:$M,12,FALSE))</f>
        <v/>
      </c>
      <c r="AQ249" s="16" t="str">
        <f>IF(ISERROR(VLOOKUP(CONCATENATE($A249,"_",AQ$2),'Reference data SID'!$B:$M,12,FALSE)),"",VLOOKUP(CONCATENATE($A249,"_",AQ$2),'Reference data SID'!$B:$M,12,FALSE))</f>
        <v/>
      </c>
      <c r="AR249" s="16" t="str">
        <f>IF(ISERROR(VLOOKUP(CONCATENATE($A249,"_",AR$2),'Reference data SID'!$B:$M,12,FALSE)),"",VLOOKUP(CONCATENATE($A249,"_",AR$2),'Reference data SID'!$B:$M,12,FALSE))</f>
        <v/>
      </c>
      <c r="AS249" s="16" t="str">
        <f>IF(ISERROR(VLOOKUP(CONCATENATE($A249,"_",AS$2),'Reference data SID'!$B:$M,12,FALSE)),"",VLOOKUP(CONCATENATE($A249,"_",AS$2),'Reference data SID'!$B:$M,12,FALSE))</f>
        <v/>
      </c>
      <c r="AT249" s="16" t="str">
        <f>IF(ISERROR(VLOOKUP(CONCATENATE($A249,"_",AT$2),'Reference data SID'!$B:$M,12,FALSE)),"",VLOOKUP(CONCATENATE($A249,"_",AT$2),'Reference data SID'!$B:$M,12,FALSE))</f>
        <v/>
      </c>
    </row>
    <row r="250" spans="1:46" x14ac:dyDescent="0.25">
      <c r="A250">
        <v>246</v>
      </c>
      <c r="B250" s="16" t="str">
        <f>IF(ISERROR(VLOOKUP(CONCATENATE($A250,"_",B$2),'Reference data SID'!$B:$M,12,FALSE)),"",VLOOKUP(CONCATENATE($A250,"_",B$2),'Reference data SID'!$B:$M,12,FALSE))</f>
        <v/>
      </c>
      <c r="C250" s="16" t="str">
        <f>IF(ISERROR(VLOOKUP(CONCATENATE($A250,"_",C$2),'Reference data SID'!$B:$M,12,FALSE)),"",VLOOKUP(CONCATENATE($A250,"_",C$2),'Reference data SID'!$B:$M,12,FALSE))</f>
        <v/>
      </c>
      <c r="D250" s="16" t="str">
        <f>IF(ISERROR(VLOOKUP(CONCATENATE($A250,"_",D$2),'Reference data SID'!$B:$M,12,FALSE)),"",VLOOKUP(CONCATENATE($A250,"_",D$2),'Reference data SID'!$B:$M,12,FALSE))</f>
        <v/>
      </c>
      <c r="E250" s="16" t="str">
        <f>IF(ISERROR(VLOOKUP(CONCATENATE($A250,"_",E$2),'Reference data SID'!$B:$M,12,FALSE)),"",VLOOKUP(CONCATENATE($A250,"_",E$2),'Reference data SID'!$B:$M,12,FALSE))</f>
        <v/>
      </c>
      <c r="F250" s="16" t="str">
        <f>IF(ISERROR(VLOOKUP(CONCATENATE($A250,"_",F$2),'Reference data SID'!$B:$M,12,FALSE)),"",VLOOKUP(CONCATENATE($A250,"_",F$2),'Reference data SID'!$B:$M,12,FALSE))</f>
        <v/>
      </c>
      <c r="G250" s="16" t="str">
        <f>IF(ISERROR(VLOOKUP(CONCATENATE($A250,"_",G$2),'Reference data SID'!$B:$M,12,FALSE)),"",VLOOKUP(CONCATENATE($A250,"_",G$2),'Reference data SID'!$B:$M,12,FALSE))</f>
        <v/>
      </c>
      <c r="H250" s="16" t="str">
        <f>IF(ISERROR(VLOOKUP(CONCATENATE($A250,"_",H$2),'Reference data SID'!$B:$M,12,FALSE)),"",VLOOKUP(CONCATENATE($A250,"_",H$2),'Reference data SID'!$B:$M,12,FALSE))</f>
        <v/>
      </c>
      <c r="I250" s="16" t="str">
        <f>IF(ISERROR(VLOOKUP(CONCATENATE($A250,"_",I$2),'Reference data SID'!$B:$M,12,FALSE)),"",VLOOKUP(CONCATENATE($A250,"_",I$2),'Reference data SID'!$B:$M,12,FALSE))</f>
        <v/>
      </c>
      <c r="J250" s="16" t="str">
        <f>IF(ISERROR(VLOOKUP(CONCATENATE($A250,"_",J$2),'Reference data SID'!$B:$M,12,FALSE)),"",VLOOKUP(CONCATENATE($A250,"_",J$2),'Reference data SID'!$B:$M,12,FALSE))</f>
        <v/>
      </c>
      <c r="K250" s="16" t="str">
        <f>IF(ISERROR(VLOOKUP(CONCATENATE($A250,"_",K$2),'Reference data SID'!$B:$M,12,FALSE)),"",VLOOKUP(CONCATENATE($A250,"_",K$2),'Reference data SID'!$B:$M,12,FALSE))</f>
        <v/>
      </c>
      <c r="L250" s="16" t="str">
        <f>IF(ISERROR(VLOOKUP(CONCATENATE($A250,"_",L$2),'Reference data SID'!$B:$M,12,FALSE)),"",VLOOKUP(CONCATENATE($A250,"_",L$2),'Reference data SID'!$B:$M,12,FALSE))</f>
        <v/>
      </c>
      <c r="M250" s="16" t="str">
        <f>IF(ISERROR(VLOOKUP(CONCATENATE($A250,"_",M$2),'Reference data SID'!$B:$M,12,FALSE)),"",VLOOKUP(CONCATENATE($A250,"_",M$2),'Reference data SID'!$B:$M,12,FALSE))</f>
        <v/>
      </c>
      <c r="N250" s="16" t="str">
        <f>IF(ISERROR(VLOOKUP(CONCATENATE($A250,"_",N$2),'Reference data SID'!$B:$M,12,FALSE)),"",VLOOKUP(CONCATENATE($A250,"_",N$2),'Reference data SID'!$B:$M,12,FALSE))</f>
        <v/>
      </c>
      <c r="O250" s="16" t="str">
        <f>IF(ISERROR(VLOOKUP(CONCATENATE($A250,"_",O$2),'Reference data SID'!$B:$M,12,FALSE)),"",VLOOKUP(CONCATENATE($A250,"_",O$2),'Reference data SID'!$B:$M,12,FALSE))</f>
        <v/>
      </c>
      <c r="P250" s="16" t="str">
        <f>IF(ISERROR(VLOOKUP(CONCATENATE($A250,"_",P$2),'Reference data SID'!$B:$M,12,FALSE)),"",VLOOKUP(CONCATENATE($A250,"_",P$2),'Reference data SID'!$B:$M,12,FALSE))</f>
        <v/>
      </c>
      <c r="Q250" s="16" t="str">
        <f>IF(ISERROR(VLOOKUP(CONCATENATE($A250,"_",Q$2),'Reference data SID'!$B:$M,12,FALSE)),"",VLOOKUP(CONCATENATE($A250,"_",Q$2),'Reference data SID'!$B:$M,12,FALSE))</f>
        <v/>
      </c>
      <c r="R250" s="16" t="str">
        <f>IF(ISERROR(VLOOKUP(CONCATENATE($A250,"_",R$2),'Reference data SID'!$B:$M,12,FALSE)),"",VLOOKUP(CONCATENATE($A250,"_",R$2),'Reference data SID'!$B:$M,12,FALSE))</f>
        <v/>
      </c>
      <c r="S250" s="16" t="str">
        <f>IF(ISERROR(VLOOKUP(CONCATENATE($A250,"_",S$2),'Reference data SID'!$B:$M,12,FALSE)),"",VLOOKUP(CONCATENATE($A250,"_",S$2),'Reference data SID'!$B:$M,12,FALSE))</f>
        <v/>
      </c>
      <c r="T250" s="16" t="str">
        <f>IF(ISERROR(VLOOKUP(CONCATENATE($A250,"_",T$2),'Reference data SID'!$B:$M,12,FALSE)),"",VLOOKUP(CONCATENATE($A250,"_",T$2),'Reference data SID'!$B:$M,12,FALSE))</f>
        <v/>
      </c>
      <c r="U250" s="16" t="str">
        <f>IF(ISERROR(VLOOKUP(CONCATENATE($A250,"_",U$2),'Reference data SID'!$B:$M,12,FALSE)),"",VLOOKUP(CONCATENATE($A250,"_",U$2),'Reference data SID'!$B:$M,12,FALSE))</f>
        <v/>
      </c>
      <c r="V250" s="16" t="str">
        <f>IF(ISERROR(VLOOKUP(CONCATENATE($A250,"_",V$2),'Reference data SID'!$B:$M,12,FALSE)),"",VLOOKUP(CONCATENATE($A250,"_",V$2),'Reference data SID'!$B:$M,12,FALSE))</f>
        <v/>
      </c>
      <c r="W250" s="16" t="str">
        <f>IF(ISERROR(VLOOKUP(CONCATENATE($A250,"_",W$2),'Reference data SID'!$B:$M,12,FALSE)),"",VLOOKUP(CONCATENATE($A250,"_",W$2),'Reference data SID'!$B:$M,12,FALSE))</f>
        <v/>
      </c>
      <c r="X250" s="16" t="str">
        <f>IF(ISERROR(VLOOKUP(CONCATENATE($A250,"_",X$2),'Reference data SID'!$B:$M,12,FALSE)),"",VLOOKUP(CONCATENATE($A250,"_",X$2),'Reference data SID'!$B:$M,12,FALSE))</f>
        <v/>
      </c>
      <c r="Y250" s="16" t="str">
        <f>IF(ISERROR(VLOOKUP(CONCATENATE($A250,"_",Y$2),'Reference data SID'!$B:$M,12,FALSE)),"",VLOOKUP(CONCATENATE($A250,"_",Y$2),'Reference data SID'!$B:$M,12,FALSE))</f>
        <v/>
      </c>
      <c r="Z250" s="16" t="str">
        <f>IF(ISERROR(VLOOKUP(CONCATENATE($A250,"_",Z$2),'Reference data SID'!$B:$M,12,FALSE)),"",VLOOKUP(CONCATENATE($A250,"_",Z$2),'Reference data SID'!$B:$M,12,FALSE))</f>
        <v/>
      </c>
      <c r="AA250" s="16" t="str">
        <f>IF(ISERROR(VLOOKUP(CONCATENATE($A250,"_",AA$2),'Reference data SID'!$B:$M,12,FALSE)),"",VLOOKUP(CONCATENATE($A250,"_",AA$2),'Reference data SID'!$B:$M,12,FALSE))</f>
        <v/>
      </c>
      <c r="AB250" s="16" t="str">
        <f>IF(ISERROR(VLOOKUP(CONCATENATE($A250,"_",AB$2),'Reference data SID'!$B:$M,12,FALSE)),"",VLOOKUP(CONCATENATE($A250,"_",AB$2),'Reference data SID'!$B:$M,12,FALSE))</f>
        <v/>
      </c>
      <c r="AC250" s="16" t="str">
        <f>IF(ISERROR(VLOOKUP(CONCATENATE($A250,"_",AC$2),'Reference data SID'!$B:$M,12,FALSE)),"",VLOOKUP(CONCATENATE($A250,"_",AC$2),'Reference data SID'!$B:$M,12,FALSE))</f>
        <v/>
      </c>
      <c r="AD250" s="16" t="str">
        <f>IF(ISERROR(VLOOKUP(CONCATENATE($A250,"_",AD$2),'Reference data SID'!$B:$M,12,FALSE)),"",VLOOKUP(CONCATENATE($A250,"_",AD$2),'Reference data SID'!$B:$M,12,FALSE))</f>
        <v/>
      </c>
      <c r="AE250" s="16" t="str">
        <f>IF(ISERROR(VLOOKUP(CONCATENATE($A250,"_",AE$2),'Reference data SID'!$B:$M,12,FALSE)),"",VLOOKUP(CONCATENATE($A250,"_",AE$2),'Reference data SID'!$B:$M,12,FALSE))</f>
        <v/>
      </c>
      <c r="AF250" s="16" t="str">
        <f>IF(ISERROR(VLOOKUP(CONCATENATE($A250,"_",AF$2),'Reference data SID'!$B:$M,12,FALSE)),"",VLOOKUP(CONCATENATE($A250,"_",AF$2),'Reference data SID'!$B:$M,12,FALSE))</f>
        <v/>
      </c>
      <c r="AG250" s="16" t="str">
        <f>IF(ISERROR(VLOOKUP(CONCATENATE($A250,"_",AG$2),'Reference data SID'!$B:$M,12,FALSE)),"",VLOOKUP(CONCATENATE($A250,"_",AG$2),'Reference data SID'!$B:$M,12,FALSE))</f>
        <v/>
      </c>
      <c r="AH250" s="16" t="str">
        <f>IF(ISERROR(VLOOKUP(CONCATENATE($A250,"_",AH$2),'Reference data SID'!$B:$M,12,FALSE)),"",VLOOKUP(CONCATENATE($A250,"_",AH$2),'Reference data SID'!$B:$M,12,FALSE))</f>
        <v/>
      </c>
      <c r="AI250" s="16" t="str">
        <f>IF(ISERROR(VLOOKUP(CONCATENATE($A250,"_",AI$2),'Reference data SID'!$B:$M,12,FALSE)),"",VLOOKUP(CONCATENATE($A250,"_",AI$2),'Reference data SID'!$B:$M,12,FALSE))</f>
        <v/>
      </c>
      <c r="AJ250" s="16" t="str">
        <f>IF(ISERROR(VLOOKUP(CONCATENATE($A250,"_",AJ$2),'Reference data SID'!$B:$M,12,FALSE)),"",VLOOKUP(CONCATENATE($A250,"_",AJ$2),'Reference data SID'!$B:$M,12,FALSE))</f>
        <v/>
      </c>
      <c r="AK250" s="16" t="str">
        <f>IF(ISERROR(VLOOKUP(CONCATENATE($A250,"_",AK$2),'Reference data SID'!$B:$M,12,FALSE)),"",VLOOKUP(CONCATENATE($A250,"_",AK$2),'Reference data SID'!$B:$M,12,FALSE))</f>
        <v/>
      </c>
      <c r="AL250" s="16" t="str">
        <f>IF(ISERROR(VLOOKUP(CONCATENATE($A250,"_",AL$2),'Reference data SID'!$B:$M,12,FALSE)),"",VLOOKUP(CONCATENATE($A250,"_",AL$2),'Reference data SID'!$B:$M,12,FALSE))</f>
        <v/>
      </c>
      <c r="AM250" s="16" t="str">
        <f>IF(ISERROR(VLOOKUP(CONCATENATE($A250,"_",AM$2),'Reference data SID'!$B:$M,12,FALSE)),"",VLOOKUP(CONCATENATE($A250,"_",AM$2),'Reference data SID'!$B:$M,12,FALSE))</f>
        <v/>
      </c>
      <c r="AN250" s="16" t="str">
        <f>IF(ISERROR(VLOOKUP(CONCATENATE($A250,"_",AN$2),'Reference data SID'!$B:$M,12,FALSE)),"",VLOOKUP(CONCATENATE($A250,"_",AN$2),'Reference data SID'!$B:$M,12,FALSE))</f>
        <v/>
      </c>
      <c r="AO250" s="16" t="str">
        <f>IF(ISERROR(VLOOKUP(CONCATENATE($A250,"_",AO$2),'Reference data SID'!$B:$M,12,FALSE)),"",VLOOKUP(CONCATENATE($A250,"_",AO$2),'Reference data SID'!$B:$M,12,FALSE))</f>
        <v/>
      </c>
      <c r="AP250" s="16" t="str">
        <f>IF(ISERROR(VLOOKUP(CONCATENATE($A250,"_",AP$2),'Reference data SID'!$B:$M,12,FALSE)),"",VLOOKUP(CONCATENATE($A250,"_",AP$2),'Reference data SID'!$B:$M,12,FALSE))</f>
        <v/>
      </c>
      <c r="AQ250" s="16" t="str">
        <f>IF(ISERROR(VLOOKUP(CONCATENATE($A250,"_",AQ$2),'Reference data SID'!$B:$M,12,FALSE)),"",VLOOKUP(CONCATENATE($A250,"_",AQ$2),'Reference data SID'!$B:$M,12,FALSE))</f>
        <v/>
      </c>
      <c r="AR250" s="16" t="str">
        <f>IF(ISERROR(VLOOKUP(CONCATENATE($A250,"_",AR$2),'Reference data SID'!$B:$M,12,FALSE)),"",VLOOKUP(CONCATENATE($A250,"_",AR$2),'Reference data SID'!$B:$M,12,FALSE))</f>
        <v/>
      </c>
      <c r="AS250" s="16" t="str">
        <f>IF(ISERROR(VLOOKUP(CONCATENATE($A250,"_",AS$2),'Reference data SID'!$B:$M,12,FALSE)),"",VLOOKUP(CONCATENATE($A250,"_",AS$2),'Reference data SID'!$B:$M,12,FALSE))</f>
        <v/>
      </c>
      <c r="AT250" s="16" t="str">
        <f>IF(ISERROR(VLOOKUP(CONCATENATE($A250,"_",AT$2),'Reference data SID'!$B:$M,12,FALSE)),"",VLOOKUP(CONCATENATE($A250,"_",AT$2),'Reference data SID'!$B:$M,12,FALSE))</f>
        <v/>
      </c>
    </row>
    <row r="251" spans="1:46" x14ac:dyDescent="0.25">
      <c r="A251">
        <v>247</v>
      </c>
      <c r="B251" s="16" t="str">
        <f>IF(ISERROR(VLOOKUP(CONCATENATE($A251,"_",B$2),'Reference data SID'!$B:$M,12,FALSE)),"",VLOOKUP(CONCATENATE($A251,"_",B$2),'Reference data SID'!$B:$M,12,FALSE))</f>
        <v/>
      </c>
      <c r="C251" s="16" t="str">
        <f>IF(ISERROR(VLOOKUP(CONCATENATE($A251,"_",C$2),'Reference data SID'!$B:$M,12,FALSE)),"",VLOOKUP(CONCATENATE($A251,"_",C$2),'Reference data SID'!$B:$M,12,FALSE))</f>
        <v/>
      </c>
      <c r="D251" s="16" t="str">
        <f>IF(ISERROR(VLOOKUP(CONCATENATE($A251,"_",D$2),'Reference data SID'!$B:$M,12,FALSE)),"",VLOOKUP(CONCATENATE($A251,"_",D$2),'Reference data SID'!$B:$M,12,FALSE))</f>
        <v/>
      </c>
      <c r="E251" s="16" t="str">
        <f>IF(ISERROR(VLOOKUP(CONCATENATE($A251,"_",E$2),'Reference data SID'!$B:$M,12,FALSE)),"",VLOOKUP(CONCATENATE($A251,"_",E$2),'Reference data SID'!$B:$M,12,FALSE))</f>
        <v/>
      </c>
      <c r="F251" s="16" t="str">
        <f>IF(ISERROR(VLOOKUP(CONCATENATE($A251,"_",F$2),'Reference data SID'!$B:$M,12,FALSE)),"",VLOOKUP(CONCATENATE($A251,"_",F$2),'Reference data SID'!$B:$M,12,FALSE))</f>
        <v/>
      </c>
      <c r="G251" s="16" t="str">
        <f>IF(ISERROR(VLOOKUP(CONCATENATE($A251,"_",G$2),'Reference data SID'!$B:$M,12,FALSE)),"",VLOOKUP(CONCATENATE($A251,"_",G$2),'Reference data SID'!$B:$M,12,FALSE))</f>
        <v/>
      </c>
      <c r="H251" s="16" t="str">
        <f>IF(ISERROR(VLOOKUP(CONCATENATE($A251,"_",H$2),'Reference data SID'!$B:$M,12,FALSE)),"",VLOOKUP(CONCATENATE($A251,"_",H$2),'Reference data SID'!$B:$M,12,FALSE))</f>
        <v/>
      </c>
      <c r="I251" s="16" t="str">
        <f>IF(ISERROR(VLOOKUP(CONCATENATE($A251,"_",I$2),'Reference data SID'!$B:$M,12,FALSE)),"",VLOOKUP(CONCATENATE($A251,"_",I$2),'Reference data SID'!$B:$M,12,FALSE))</f>
        <v/>
      </c>
      <c r="J251" s="16" t="str">
        <f>IF(ISERROR(VLOOKUP(CONCATENATE($A251,"_",J$2),'Reference data SID'!$B:$M,12,FALSE)),"",VLOOKUP(CONCATENATE($A251,"_",J$2),'Reference data SID'!$B:$M,12,FALSE))</f>
        <v/>
      </c>
      <c r="K251" s="16" t="str">
        <f>IF(ISERROR(VLOOKUP(CONCATENATE($A251,"_",K$2),'Reference data SID'!$B:$M,12,FALSE)),"",VLOOKUP(CONCATENATE($A251,"_",K$2),'Reference data SID'!$B:$M,12,FALSE))</f>
        <v/>
      </c>
      <c r="L251" s="16" t="str">
        <f>IF(ISERROR(VLOOKUP(CONCATENATE($A251,"_",L$2),'Reference data SID'!$B:$M,12,FALSE)),"",VLOOKUP(CONCATENATE($A251,"_",L$2),'Reference data SID'!$B:$M,12,FALSE))</f>
        <v/>
      </c>
      <c r="M251" s="16" t="str">
        <f>IF(ISERROR(VLOOKUP(CONCATENATE($A251,"_",M$2),'Reference data SID'!$B:$M,12,FALSE)),"",VLOOKUP(CONCATENATE($A251,"_",M$2),'Reference data SID'!$B:$M,12,FALSE))</f>
        <v/>
      </c>
      <c r="N251" s="16" t="str">
        <f>IF(ISERROR(VLOOKUP(CONCATENATE($A251,"_",N$2),'Reference data SID'!$B:$M,12,FALSE)),"",VLOOKUP(CONCATENATE($A251,"_",N$2),'Reference data SID'!$B:$M,12,FALSE))</f>
        <v/>
      </c>
      <c r="O251" s="16" t="str">
        <f>IF(ISERROR(VLOOKUP(CONCATENATE($A251,"_",O$2),'Reference data SID'!$B:$M,12,FALSE)),"",VLOOKUP(CONCATENATE($A251,"_",O$2),'Reference data SID'!$B:$M,12,FALSE))</f>
        <v/>
      </c>
      <c r="P251" s="16" t="str">
        <f>IF(ISERROR(VLOOKUP(CONCATENATE($A251,"_",P$2),'Reference data SID'!$B:$M,12,FALSE)),"",VLOOKUP(CONCATENATE($A251,"_",P$2),'Reference data SID'!$B:$M,12,FALSE))</f>
        <v/>
      </c>
      <c r="Q251" s="16" t="str">
        <f>IF(ISERROR(VLOOKUP(CONCATENATE($A251,"_",Q$2),'Reference data SID'!$B:$M,12,FALSE)),"",VLOOKUP(CONCATENATE($A251,"_",Q$2),'Reference data SID'!$B:$M,12,FALSE))</f>
        <v/>
      </c>
      <c r="R251" s="16" t="str">
        <f>IF(ISERROR(VLOOKUP(CONCATENATE($A251,"_",R$2),'Reference data SID'!$B:$M,12,FALSE)),"",VLOOKUP(CONCATENATE($A251,"_",R$2),'Reference data SID'!$B:$M,12,FALSE))</f>
        <v/>
      </c>
      <c r="S251" s="16" t="str">
        <f>IF(ISERROR(VLOOKUP(CONCATENATE($A251,"_",S$2),'Reference data SID'!$B:$M,12,FALSE)),"",VLOOKUP(CONCATENATE($A251,"_",S$2),'Reference data SID'!$B:$M,12,FALSE))</f>
        <v/>
      </c>
      <c r="T251" s="16" t="str">
        <f>IF(ISERROR(VLOOKUP(CONCATENATE($A251,"_",T$2),'Reference data SID'!$B:$M,12,FALSE)),"",VLOOKUP(CONCATENATE($A251,"_",T$2),'Reference data SID'!$B:$M,12,FALSE))</f>
        <v/>
      </c>
      <c r="U251" s="16" t="str">
        <f>IF(ISERROR(VLOOKUP(CONCATENATE($A251,"_",U$2),'Reference data SID'!$B:$M,12,FALSE)),"",VLOOKUP(CONCATENATE($A251,"_",U$2),'Reference data SID'!$B:$M,12,FALSE))</f>
        <v/>
      </c>
      <c r="V251" s="16" t="str">
        <f>IF(ISERROR(VLOOKUP(CONCATENATE($A251,"_",V$2),'Reference data SID'!$B:$M,12,FALSE)),"",VLOOKUP(CONCATENATE($A251,"_",V$2),'Reference data SID'!$B:$M,12,FALSE))</f>
        <v/>
      </c>
      <c r="W251" s="16" t="str">
        <f>IF(ISERROR(VLOOKUP(CONCATENATE($A251,"_",W$2),'Reference data SID'!$B:$M,12,FALSE)),"",VLOOKUP(CONCATENATE($A251,"_",W$2),'Reference data SID'!$B:$M,12,FALSE))</f>
        <v/>
      </c>
      <c r="X251" s="16" t="str">
        <f>IF(ISERROR(VLOOKUP(CONCATENATE($A251,"_",X$2),'Reference data SID'!$B:$M,12,FALSE)),"",VLOOKUP(CONCATENATE($A251,"_",X$2),'Reference data SID'!$B:$M,12,FALSE))</f>
        <v/>
      </c>
      <c r="Y251" s="16" t="str">
        <f>IF(ISERROR(VLOOKUP(CONCATENATE($A251,"_",Y$2),'Reference data SID'!$B:$M,12,FALSE)),"",VLOOKUP(CONCATENATE($A251,"_",Y$2),'Reference data SID'!$B:$M,12,FALSE))</f>
        <v/>
      </c>
      <c r="Z251" s="16" t="str">
        <f>IF(ISERROR(VLOOKUP(CONCATENATE($A251,"_",Z$2),'Reference data SID'!$B:$M,12,FALSE)),"",VLOOKUP(CONCATENATE($A251,"_",Z$2),'Reference data SID'!$B:$M,12,FALSE))</f>
        <v/>
      </c>
      <c r="AA251" s="16" t="str">
        <f>IF(ISERROR(VLOOKUP(CONCATENATE($A251,"_",AA$2),'Reference data SID'!$B:$M,12,FALSE)),"",VLOOKUP(CONCATENATE($A251,"_",AA$2),'Reference data SID'!$B:$M,12,FALSE))</f>
        <v/>
      </c>
      <c r="AB251" s="16" t="str">
        <f>IF(ISERROR(VLOOKUP(CONCATENATE($A251,"_",AB$2),'Reference data SID'!$B:$M,12,FALSE)),"",VLOOKUP(CONCATENATE($A251,"_",AB$2),'Reference data SID'!$B:$M,12,FALSE))</f>
        <v/>
      </c>
      <c r="AC251" s="16" t="str">
        <f>IF(ISERROR(VLOOKUP(CONCATENATE($A251,"_",AC$2),'Reference data SID'!$B:$M,12,FALSE)),"",VLOOKUP(CONCATENATE($A251,"_",AC$2),'Reference data SID'!$B:$M,12,FALSE))</f>
        <v/>
      </c>
      <c r="AD251" s="16" t="str">
        <f>IF(ISERROR(VLOOKUP(CONCATENATE($A251,"_",AD$2),'Reference data SID'!$B:$M,12,FALSE)),"",VLOOKUP(CONCATENATE($A251,"_",AD$2),'Reference data SID'!$B:$M,12,FALSE))</f>
        <v/>
      </c>
      <c r="AE251" s="16" t="str">
        <f>IF(ISERROR(VLOOKUP(CONCATENATE($A251,"_",AE$2),'Reference data SID'!$B:$M,12,FALSE)),"",VLOOKUP(CONCATENATE($A251,"_",AE$2),'Reference data SID'!$B:$M,12,FALSE))</f>
        <v/>
      </c>
      <c r="AF251" s="16" t="str">
        <f>IF(ISERROR(VLOOKUP(CONCATENATE($A251,"_",AF$2),'Reference data SID'!$B:$M,12,FALSE)),"",VLOOKUP(CONCATENATE($A251,"_",AF$2),'Reference data SID'!$B:$M,12,FALSE))</f>
        <v/>
      </c>
      <c r="AG251" s="16" t="str">
        <f>IF(ISERROR(VLOOKUP(CONCATENATE($A251,"_",AG$2),'Reference data SID'!$B:$M,12,FALSE)),"",VLOOKUP(CONCATENATE($A251,"_",AG$2),'Reference data SID'!$B:$M,12,FALSE))</f>
        <v/>
      </c>
      <c r="AH251" s="16" t="str">
        <f>IF(ISERROR(VLOOKUP(CONCATENATE($A251,"_",AH$2),'Reference data SID'!$B:$M,12,FALSE)),"",VLOOKUP(CONCATENATE($A251,"_",AH$2),'Reference data SID'!$B:$M,12,FALSE))</f>
        <v/>
      </c>
      <c r="AI251" s="16" t="str">
        <f>IF(ISERROR(VLOOKUP(CONCATENATE($A251,"_",AI$2),'Reference data SID'!$B:$M,12,FALSE)),"",VLOOKUP(CONCATENATE($A251,"_",AI$2),'Reference data SID'!$B:$M,12,FALSE))</f>
        <v/>
      </c>
      <c r="AJ251" s="16" t="str">
        <f>IF(ISERROR(VLOOKUP(CONCATENATE($A251,"_",AJ$2),'Reference data SID'!$B:$M,12,FALSE)),"",VLOOKUP(CONCATENATE($A251,"_",AJ$2),'Reference data SID'!$B:$M,12,FALSE))</f>
        <v/>
      </c>
      <c r="AK251" s="16" t="str">
        <f>IF(ISERROR(VLOOKUP(CONCATENATE($A251,"_",AK$2),'Reference data SID'!$B:$M,12,FALSE)),"",VLOOKUP(CONCATENATE($A251,"_",AK$2),'Reference data SID'!$B:$M,12,FALSE))</f>
        <v/>
      </c>
      <c r="AL251" s="16" t="str">
        <f>IF(ISERROR(VLOOKUP(CONCATENATE($A251,"_",AL$2),'Reference data SID'!$B:$M,12,FALSE)),"",VLOOKUP(CONCATENATE($A251,"_",AL$2),'Reference data SID'!$B:$M,12,FALSE))</f>
        <v/>
      </c>
      <c r="AM251" s="16" t="str">
        <f>IF(ISERROR(VLOOKUP(CONCATENATE($A251,"_",AM$2),'Reference data SID'!$B:$M,12,FALSE)),"",VLOOKUP(CONCATENATE($A251,"_",AM$2),'Reference data SID'!$B:$M,12,FALSE))</f>
        <v/>
      </c>
      <c r="AN251" s="16" t="str">
        <f>IF(ISERROR(VLOOKUP(CONCATENATE($A251,"_",AN$2),'Reference data SID'!$B:$M,12,FALSE)),"",VLOOKUP(CONCATENATE($A251,"_",AN$2),'Reference data SID'!$B:$M,12,FALSE))</f>
        <v/>
      </c>
      <c r="AO251" s="16" t="str">
        <f>IF(ISERROR(VLOOKUP(CONCATENATE($A251,"_",AO$2),'Reference data SID'!$B:$M,12,FALSE)),"",VLOOKUP(CONCATENATE($A251,"_",AO$2),'Reference data SID'!$B:$M,12,FALSE))</f>
        <v/>
      </c>
      <c r="AP251" s="16" t="str">
        <f>IF(ISERROR(VLOOKUP(CONCATENATE($A251,"_",AP$2),'Reference data SID'!$B:$M,12,FALSE)),"",VLOOKUP(CONCATENATE($A251,"_",AP$2),'Reference data SID'!$B:$M,12,FALSE))</f>
        <v/>
      </c>
      <c r="AQ251" s="16" t="str">
        <f>IF(ISERROR(VLOOKUP(CONCATENATE($A251,"_",AQ$2),'Reference data SID'!$B:$M,12,FALSE)),"",VLOOKUP(CONCATENATE($A251,"_",AQ$2),'Reference data SID'!$B:$M,12,FALSE))</f>
        <v/>
      </c>
      <c r="AR251" s="16" t="str">
        <f>IF(ISERROR(VLOOKUP(CONCATENATE($A251,"_",AR$2),'Reference data SID'!$B:$M,12,FALSE)),"",VLOOKUP(CONCATENATE($A251,"_",AR$2),'Reference data SID'!$B:$M,12,FALSE))</f>
        <v/>
      </c>
      <c r="AS251" s="16" t="str">
        <f>IF(ISERROR(VLOOKUP(CONCATENATE($A251,"_",AS$2),'Reference data SID'!$B:$M,12,FALSE)),"",VLOOKUP(CONCATENATE($A251,"_",AS$2),'Reference data SID'!$B:$M,12,FALSE))</f>
        <v/>
      </c>
      <c r="AT251" s="16" t="str">
        <f>IF(ISERROR(VLOOKUP(CONCATENATE($A251,"_",AT$2),'Reference data SID'!$B:$M,12,FALSE)),"",VLOOKUP(CONCATENATE($A251,"_",AT$2),'Reference data SID'!$B:$M,12,FALSE))</f>
        <v/>
      </c>
    </row>
    <row r="252" spans="1:46" x14ac:dyDescent="0.25">
      <c r="A252">
        <v>248</v>
      </c>
      <c r="B252" s="16" t="str">
        <f>IF(ISERROR(VLOOKUP(CONCATENATE($A252,"_",B$2),'Reference data SID'!$B:$M,12,FALSE)),"",VLOOKUP(CONCATENATE($A252,"_",B$2),'Reference data SID'!$B:$M,12,FALSE))</f>
        <v/>
      </c>
      <c r="C252" s="16" t="str">
        <f>IF(ISERROR(VLOOKUP(CONCATENATE($A252,"_",C$2),'Reference data SID'!$B:$M,12,FALSE)),"",VLOOKUP(CONCATENATE($A252,"_",C$2),'Reference data SID'!$B:$M,12,FALSE))</f>
        <v/>
      </c>
      <c r="D252" s="16" t="str">
        <f>IF(ISERROR(VLOOKUP(CONCATENATE($A252,"_",D$2),'Reference data SID'!$B:$M,12,FALSE)),"",VLOOKUP(CONCATENATE($A252,"_",D$2),'Reference data SID'!$B:$M,12,FALSE))</f>
        <v/>
      </c>
      <c r="E252" s="16" t="str">
        <f>IF(ISERROR(VLOOKUP(CONCATENATE($A252,"_",E$2),'Reference data SID'!$B:$M,12,FALSE)),"",VLOOKUP(CONCATENATE($A252,"_",E$2),'Reference data SID'!$B:$M,12,FALSE))</f>
        <v/>
      </c>
      <c r="F252" s="16" t="str">
        <f>IF(ISERROR(VLOOKUP(CONCATENATE($A252,"_",F$2),'Reference data SID'!$B:$M,12,FALSE)),"",VLOOKUP(CONCATENATE($A252,"_",F$2),'Reference data SID'!$B:$M,12,FALSE))</f>
        <v/>
      </c>
      <c r="G252" s="16" t="str">
        <f>IF(ISERROR(VLOOKUP(CONCATENATE($A252,"_",G$2),'Reference data SID'!$B:$M,12,FALSE)),"",VLOOKUP(CONCATENATE($A252,"_",G$2),'Reference data SID'!$B:$M,12,FALSE))</f>
        <v/>
      </c>
      <c r="H252" s="16" t="str">
        <f>IF(ISERROR(VLOOKUP(CONCATENATE($A252,"_",H$2),'Reference data SID'!$B:$M,12,FALSE)),"",VLOOKUP(CONCATENATE($A252,"_",H$2),'Reference data SID'!$B:$M,12,FALSE))</f>
        <v/>
      </c>
      <c r="I252" s="16" t="str">
        <f>IF(ISERROR(VLOOKUP(CONCATENATE($A252,"_",I$2),'Reference data SID'!$B:$M,12,FALSE)),"",VLOOKUP(CONCATENATE($A252,"_",I$2),'Reference data SID'!$B:$M,12,FALSE))</f>
        <v/>
      </c>
      <c r="J252" s="16" t="str">
        <f>IF(ISERROR(VLOOKUP(CONCATENATE($A252,"_",J$2),'Reference data SID'!$B:$M,12,FALSE)),"",VLOOKUP(CONCATENATE($A252,"_",J$2),'Reference data SID'!$B:$M,12,FALSE))</f>
        <v/>
      </c>
      <c r="K252" s="16" t="str">
        <f>IF(ISERROR(VLOOKUP(CONCATENATE($A252,"_",K$2),'Reference data SID'!$B:$M,12,FALSE)),"",VLOOKUP(CONCATENATE($A252,"_",K$2),'Reference data SID'!$B:$M,12,FALSE))</f>
        <v/>
      </c>
      <c r="L252" s="16" t="str">
        <f>IF(ISERROR(VLOOKUP(CONCATENATE($A252,"_",L$2),'Reference data SID'!$B:$M,12,FALSE)),"",VLOOKUP(CONCATENATE($A252,"_",L$2),'Reference data SID'!$B:$M,12,FALSE))</f>
        <v/>
      </c>
      <c r="M252" s="16" t="str">
        <f>IF(ISERROR(VLOOKUP(CONCATENATE($A252,"_",M$2),'Reference data SID'!$B:$M,12,FALSE)),"",VLOOKUP(CONCATENATE($A252,"_",M$2),'Reference data SID'!$B:$M,12,FALSE))</f>
        <v/>
      </c>
      <c r="N252" s="16" t="str">
        <f>IF(ISERROR(VLOOKUP(CONCATENATE($A252,"_",N$2),'Reference data SID'!$B:$M,12,FALSE)),"",VLOOKUP(CONCATENATE($A252,"_",N$2),'Reference data SID'!$B:$M,12,FALSE))</f>
        <v/>
      </c>
      <c r="O252" s="16" t="str">
        <f>IF(ISERROR(VLOOKUP(CONCATENATE($A252,"_",O$2),'Reference data SID'!$B:$M,12,FALSE)),"",VLOOKUP(CONCATENATE($A252,"_",O$2),'Reference data SID'!$B:$M,12,FALSE))</f>
        <v/>
      </c>
      <c r="P252" s="16" t="str">
        <f>IF(ISERROR(VLOOKUP(CONCATENATE($A252,"_",P$2),'Reference data SID'!$B:$M,12,FALSE)),"",VLOOKUP(CONCATENATE($A252,"_",P$2),'Reference data SID'!$B:$M,12,FALSE))</f>
        <v/>
      </c>
      <c r="Q252" s="16" t="str">
        <f>IF(ISERROR(VLOOKUP(CONCATENATE($A252,"_",Q$2),'Reference data SID'!$B:$M,12,FALSE)),"",VLOOKUP(CONCATENATE($A252,"_",Q$2),'Reference data SID'!$B:$M,12,FALSE))</f>
        <v/>
      </c>
      <c r="R252" s="16" t="str">
        <f>IF(ISERROR(VLOOKUP(CONCATENATE($A252,"_",R$2),'Reference data SID'!$B:$M,12,FALSE)),"",VLOOKUP(CONCATENATE($A252,"_",R$2),'Reference data SID'!$B:$M,12,FALSE))</f>
        <v/>
      </c>
      <c r="S252" s="16" t="str">
        <f>IF(ISERROR(VLOOKUP(CONCATENATE($A252,"_",S$2),'Reference data SID'!$B:$M,12,FALSE)),"",VLOOKUP(CONCATENATE($A252,"_",S$2),'Reference data SID'!$B:$M,12,FALSE))</f>
        <v/>
      </c>
      <c r="T252" s="16" t="str">
        <f>IF(ISERROR(VLOOKUP(CONCATENATE($A252,"_",T$2),'Reference data SID'!$B:$M,12,FALSE)),"",VLOOKUP(CONCATENATE($A252,"_",T$2),'Reference data SID'!$B:$M,12,FALSE))</f>
        <v/>
      </c>
      <c r="U252" s="16" t="str">
        <f>IF(ISERROR(VLOOKUP(CONCATENATE($A252,"_",U$2),'Reference data SID'!$B:$M,12,FALSE)),"",VLOOKUP(CONCATENATE($A252,"_",U$2),'Reference data SID'!$B:$M,12,FALSE))</f>
        <v/>
      </c>
      <c r="V252" s="16" t="str">
        <f>IF(ISERROR(VLOOKUP(CONCATENATE($A252,"_",V$2),'Reference data SID'!$B:$M,12,FALSE)),"",VLOOKUP(CONCATENATE($A252,"_",V$2),'Reference data SID'!$B:$M,12,FALSE))</f>
        <v/>
      </c>
      <c r="W252" s="16" t="str">
        <f>IF(ISERROR(VLOOKUP(CONCATENATE($A252,"_",W$2),'Reference data SID'!$B:$M,12,FALSE)),"",VLOOKUP(CONCATENATE($A252,"_",W$2),'Reference data SID'!$B:$M,12,FALSE))</f>
        <v/>
      </c>
      <c r="X252" s="16" t="str">
        <f>IF(ISERROR(VLOOKUP(CONCATENATE($A252,"_",X$2),'Reference data SID'!$B:$M,12,FALSE)),"",VLOOKUP(CONCATENATE($A252,"_",X$2),'Reference data SID'!$B:$M,12,FALSE))</f>
        <v/>
      </c>
      <c r="Y252" s="16" t="str">
        <f>IF(ISERROR(VLOOKUP(CONCATENATE($A252,"_",Y$2),'Reference data SID'!$B:$M,12,FALSE)),"",VLOOKUP(CONCATENATE($A252,"_",Y$2),'Reference data SID'!$B:$M,12,FALSE))</f>
        <v/>
      </c>
      <c r="Z252" s="16" t="str">
        <f>IF(ISERROR(VLOOKUP(CONCATENATE($A252,"_",Z$2),'Reference data SID'!$B:$M,12,FALSE)),"",VLOOKUP(CONCATENATE($A252,"_",Z$2),'Reference data SID'!$B:$M,12,FALSE))</f>
        <v/>
      </c>
      <c r="AA252" s="16" t="str">
        <f>IF(ISERROR(VLOOKUP(CONCATENATE($A252,"_",AA$2),'Reference data SID'!$B:$M,12,FALSE)),"",VLOOKUP(CONCATENATE($A252,"_",AA$2),'Reference data SID'!$B:$M,12,FALSE))</f>
        <v/>
      </c>
      <c r="AB252" s="16" t="str">
        <f>IF(ISERROR(VLOOKUP(CONCATENATE($A252,"_",AB$2),'Reference data SID'!$B:$M,12,FALSE)),"",VLOOKUP(CONCATENATE($A252,"_",AB$2),'Reference data SID'!$B:$M,12,FALSE))</f>
        <v/>
      </c>
      <c r="AC252" s="16" t="str">
        <f>IF(ISERROR(VLOOKUP(CONCATENATE($A252,"_",AC$2),'Reference data SID'!$B:$M,12,FALSE)),"",VLOOKUP(CONCATENATE($A252,"_",AC$2),'Reference data SID'!$B:$M,12,FALSE))</f>
        <v/>
      </c>
      <c r="AD252" s="16" t="str">
        <f>IF(ISERROR(VLOOKUP(CONCATENATE($A252,"_",AD$2),'Reference data SID'!$B:$M,12,FALSE)),"",VLOOKUP(CONCATENATE($A252,"_",AD$2),'Reference data SID'!$B:$M,12,FALSE))</f>
        <v/>
      </c>
      <c r="AE252" s="16" t="str">
        <f>IF(ISERROR(VLOOKUP(CONCATENATE($A252,"_",AE$2),'Reference data SID'!$B:$M,12,FALSE)),"",VLOOKUP(CONCATENATE($A252,"_",AE$2),'Reference data SID'!$B:$M,12,FALSE))</f>
        <v/>
      </c>
      <c r="AF252" s="16" t="str">
        <f>IF(ISERROR(VLOOKUP(CONCATENATE($A252,"_",AF$2),'Reference data SID'!$B:$M,12,FALSE)),"",VLOOKUP(CONCATENATE($A252,"_",AF$2),'Reference data SID'!$B:$M,12,FALSE))</f>
        <v/>
      </c>
      <c r="AG252" s="16" t="str">
        <f>IF(ISERROR(VLOOKUP(CONCATENATE($A252,"_",AG$2),'Reference data SID'!$B:$M,12,FALSE)),"",VLOOKUP(CONCATENATE($A252,"_",AG$2),'Reference data SID'!$B:$M,12,FALSE))</f>
        <v/>
      </c>
      <c r="AH252" s="16" t="str">
        <f>IF(ISERROR(VLOOKUP(CONCATENATE($A252,"_",AH$2),'Reference data SID'!$B:$M,12,FALSE)),"",VLOOKUP(CONCATENATE($A252,"_",AH$2),'Reference data SID'!$B:$M,12,FALSE))</f>
        <v/>
      </c>
      <c r="AI252" s="16" t="str">
        <f>IF(ISERROR(VLOOKUP(CONCATENATE($A252,"_",AI$2),'Reference data SID'!$B:$M,12,FALSE)),"",VLOOKUP(CONCATENATE($A252,"_",AI$2),'Reference data SID'!$B:$M,12,FALSE))</f>
        <v/>
      </c>
      <c r="AJ252" s="16" t="str">
        <f>IF(ISERROR(VLOOKUP(CONCATENATE($A252,"_",AJ$2),'Reference data SID'!$B:$M,12,FALSE)),"",VLOOKUP(CONCATENATE($A252,"_",AJ$2),'Reference data SID'!$B:$M,12,FALSE))</f>
        <v/>
      </c>
      <c r="AK252" s="16" t="str">
        <f>IF(ISERROR(VLOOKUP(CONCATENATE($A252,"_",AK$2),'Reference data SID'!$B:$M,12,FALSE)),"",VLOOKUP(CONCATENATE($A252,"_",AK$2),'Reference data SID'!$B:$M,12,FALSE))</f>
        <v/>
      </c>
      <c r="AL252" s="16" t="str">
        <f>IF(ISERROR(VLOOKUP(CONCATENATE($A252,"_",AL$2),'Reference data SID'!$B:$M,12,FALSE)),"",VLOOKUP(CONCATENATE($A252,"_",AL$2),'Reference data SID'!$B:$M,12,FALSE))</f>
        <v/>
      </c>
      <c r="AM252" s="16" t="str">
        <f>IF(ISERROR(VLOOKUP(CONCATENATE($A252,"_",AM$2),'Reference data SID'!$B:$M,12,FALSE)),"",VLOOKUP(CONCATENATE($A252,"_",AM$2),'Reference data SID'!$B:$M,12,FALSE))</f>
        <v/>
      </c>
      <c r="AN252" s="16" t="str">
        <f>IF(ISERROR(VLOOKUP(CONCATENATE($A252,"_",AN$2),'Reference data SID'!$B:$M,12,FALSE)),"",VLOOKUP(CONCATENATE($A252,"_",AN$2),'Reference data SID'!$B:$M,12,FALSE))</f>
        <v/>
      </c>
      <c r="AO252" s="16" t="str">
        <f>IF(ISERROR(VLOOKUP(CONCATENATE($A252,"_",AO$2),'Reference data SID'!$B:$M,12,FALSE)),"",VLOOKUP(CONCATENATE($A252,"_",AO$2),'Reference data SID'!$B:$M,12,FALSE))</f>
        <v/>
      </c>
      <c r="AP252" s="16" t="str">
        <f>IF(ISERROR(VLOOKUP(CONCATENATE($A252,"_",AP$2),'Reference data SID'!$B:$M,12,FALSE)),"",VLOOKUP(CONCATENATE($A252,"_",AP$2),'Reference data SID'!$B:$M,12,FALSE))</f>
        <v/>
      </c>
      <c r="AQ252" s="16" t="str">
        <f>IF(ISERROR(VLOOKUP(CONCATENATE($A252,"_",AQ$2),'Reference data SID'!$B:$M,12,FALSE)),"",VLOOKUP(CONCATENATE($A252,"_",AQ$2),'Reference data SID'!$B:$M,12,FALSE))</f>
        <v/>
      </c>
      <c r="AR252" s="16" t="str">
        <f>IF(ISERROR(VLOOKUP(CONCATENATE($A252,"_",AR$2),'Reference data SID'!$B:$M,12,FALSE)),"",VLOOKUP(CONCATENATE($A252,"_",AR$2),'Reference data SID'!$B:$M,12,FALSE))</f>
        <v/>
      </c>
      <c r="AS252" s="16" t="str">
        <f>IF(ISERROR(VLOOKUP(CONCATENATE($A252,"_",AS$2),'Reference data SID'!$B:$M,12,FALSE)),"",VLOOKUP(CONCATENATE($A252,"_",AS$2),'Reference data SID'!$B:$M,12,FALSE))</f>
        <v/>
      </c>
      <c r="AT252" s="16" t="str">
        <f>IF(ISERROR(VLOOKUP(CONCATENATE($A252,"_",AT$2),'Reference data SID'!$B:$M,12,FALSE)),"",VLOOKUP(CONCATENATE($A252,"_",AT$2),'Reference data SID'!$B:$M,12,FALSE))</f>
        <v/>
      </c>
    </row>
    <row r="253" spans="1:46" x14ac:dyDescent="0.25">
      <c r="A253">
        <v>249</v>
      </c>
      <c r="B253" s="16" t="str">
        <f>IF(ISERROR(VLOOKUP(CONCATENATE($A253,"_",B$2),'Reference data SID'!$B:$M,12,FALSE)),"",VLOOKUP(CONCATENATE($A253,"_",B$2),'Reference data SID'!$B:$M,12,FALSE))</f>
        <v/>
      </c>
      <c r="C253" s="16" t="str">
        <f>IF(ISERROR(VLOOKUP(CONCATENATE($A253,"_",C$2),'Reference data SID'!$B:$M,12,FALSE)),"",VLOOKUP(CONCATENATE($A253,"_",C$2),'Reference data SID'!$B:$M,12,FALSE))</f>
        <v/>
      </c>
      <c r="D253" s="16" t="str">
        <f>IF(ISERROR(VLOOKUP(CONCATENATE($A253,"_",D$2),'Reference data SID'!$B:$M,12,FALSE)),"",VLOOKUP(CONCATENATE($A253,"_",D$2),'Reference data SID'!$B:$M,12,FALSE))</f>
        <v/>
      </c>
      <c r="E253" s="16" t="str">
        <f>IF(ISERROR(VLOOKUP(CONCATENATE($A253,"_",E$2),'Reference data SID'!$B:$M,12,FALSE)),"",VLOOKUP(CONCATENATE($A253,"_",E$2),'Reference data SID'!$B:$M,12,FALSE))</f>
        <v/>
      </c>
      <c r="F253" s="16" t="str">
        <f>IF(ISERROR(VLOOKUP(CONCATENATE($A253,"_",F$2),'Reference data SID'!$B:$M,12,FALSE)),"",VLOOKUP(CONCATENATE($A253,"_",F$2),'Reference data SID'!$B:$M,12,FALSE))</f>
        <v/>
      </c>
      <c r="G253" s="16" t="str">
        <f>IF(ISERROR(VLOOKUP(CONCATENATE($A253,"_",G$2),'Reference data SID'!$B:$M,12,FALSE)),"",VLOOKUP(CONCATENATE($A253,"_",G$2),'Reference data SID'!$B:$M,12,FALSE))</f>
        <v/>
      </c>
      <c r="H253" s="16" t="str">
        <f>IF(ISERROR(VLOOKUP(CONCATENATE($A253,"_",H$2),'Reference data SID'!$B:$M,12,FALSE)),"",VLOOKUP(CONCATENATE($A253,"_",H$2),'Reference data SID'!$B:$M,12,FALSE))</f>
        <v/>
      </c>
      <c r="I253" s="16" t="str">
        <f>IF(ISERROR(VLOOKUP(CONCATENATE($A253,"_",I$2),'Reference data SID'!$B:$M,12,FALSE)),"",VLOOKUP(CONCATENATE($A253,"_",I$2),'Reference data SID'!$B:$M,12,FALSE))</f>
        <v/>
      </c>
      <c r="J253" s="16" t="str">
        <f>IF(ISERROR(VLOOKUP(CONCATENATE($A253,"_",J$2),'Reference data SID'!$B:$M,12,FALSE)),"",VLOOKUP(CONCATENATE($A253,"_",J$2),'Reference data SID'!$B:$M,12,FALSE))</f>
        <v/>
      </c>
      <c r="K253" s="16" t="str">
        <f>IF(ISERROR(VLOOKUP(CONCATENATE($A253,"_",K$2),'Reference data SID'!$B:$M,12,FALSE)),"",VLOOKUP(CONCATENATE($A253,"_",K$2),'Reference data SID'!$B:$M,12,FALSE))</f>
        <v/>
      </c>
      <c r="L253" s="16" t="str">
        <f>IF(ISERROR(VLOOKUP(CONCATENATE($A253,"_",L$2),'Reference data SID'!$B:$M,12,FALSE)),"",VLOOKUP(CONCATENATE($A253,"_",L$2),'Reference data SID'!$B:$M,12,FALSE))</f>
        <v/>
      </c>
      <c r="M253" s="16" t="str">
        <f>IF(ISERROR(VLOOKUP(CONCATENATE($A253,"_",M$2),'Reference data SID'!$B:$M,12,FALSE)),"",VLOOKUP(CONCATENATE($A253,"_",M$2),'Reference data SID'!$B:$M,12,FALSE))</f>
        <v/>
      </c>
      <c r="N253" s="16" t="str">
        <f>IF(ISERROR(VLOOKUP(CONCATENATE($A253,"_",N$2),'Reference data SID'!$B:$M,12,FALSE)),"",VLOOKUP(CONCATENATE($A253,"_",N$2),'Reference data SID'!$B:$M,12,FALSE))</f>
        <v/>
      </c>
      <c r="O253" s="16" t="str">
        <f>IF(ISERROR(VLOOKUP(CONCATENATE($A253,"_",O$2),'Reference data SID'!$B:$M,12,FALSE)),"",VLOOKUP(CONCATENATE($A253,"_",O$2),'Reference data SID'!$B:$M,12,FALSE))</f>
        <v/>
      </c>
      <c r="P253" s="16" t="str">
        <f>IF(ISERROR(VLOOKUP(CONCATENATE($A253,"_",P$2),'Reference data SID'!$B:$M,12,FALSE)),"",VLOOKUP(CONCATENATE($A253,"_",P$2),'Reference data SID'!$B:$M,12,FALSE))</f>
        <v/>
      </c>
      <c r="Q253" s="16" t="str">
        <f>IF(ISERROR(VLOOKUP(CONCATENATE($A253,"_",Q$2),'Reference data SID'!$B:$M,12,FALSE)),"",VLOOKUP(CONCATENATE($A253,"_",Q$2),'Reference data SID'!$B:$M,12,FALSE))</f>
        <v/>
      </c>
      <c r="R253" s="16" t="str">
        <f>IF(ISERROR(VLOOKUP(CONCATENATE($A253,"_",R$2),'Reference data SID'!$B:$M,12,FALSE)),"",VLOOKUP(CONCATENATE($A253,"_",R$2),'Reference data SID'!$B:$M,12,FALSE))</f>
        <v/>
      </c>
      <c r="S253" s="16" t="str">
        <f>IF(ISERROR(VLOOKUP(CONCATENATE($A253,"_",S$2),'Reference data SID'!$B:$M,12,FALSE)),"",VLOOKUP(CONCATENATE($A253,"_",S$2),'Reference data SID'!$B:$M,12,FALSE))</f>
        <v/>
      </c>
      <c r="T253" s="16" t="str">
        <f>IF(ISERROR(VLOOKUP(CONCATENATE($A253,"_",T$2),'Reference data SID'!$B:$M,12,FALSE)),"",VLOOKUP(CONCATENATE($A253,"_",T$2),'Reference data SID'!$B:$M,12,FALSE))</f>
        <v/>
      </c>
      <c r="U253" s="16" t="str">
        <f>IF(ISERROR(VLOOKUP(CONCATENATE($A253,"_",U$2),'Reference data SID'!$B:$M,12,FALSE)),"",VLOOKUP(CONCATENATE($A253,"_",U$2),'Reference data SID'!$B:$M,12,FALSE))</f>
        <v/>
      </c>
      <c r="V253" s="16" t="str">
        <f>IF(ISERROR(VLOOKUP(CONCATENATE($A253,"_",V$2),'Reference data SID'!$B:$M,12,FALSE)),"",VLOOKUP(CONCATENATE($A253,"_",V$2),'Reference data SID'!$B:$M,12,FALSE))</f>
        <v/>
      </c>
      <c r="W253" s="16" t="str">
        <f>IF(ISERROR(VLOOKUP(CONCATENATE($A253,"_",W$2),'Reference data SID'!$B:$M,12,FALSE)),"",VLOOKUP(CONCATENATE($A253,"_",W$2),'Reference data SID'!$B:$M,12,FALSE))</f>
        <v/>
      </c>
      <c r="X253" s="16" t="str">
        <f>IF(ISERROR(VLOOKUP(CONCATENATE($A253,"_",X$2),'Reference data SID'!$B:$M,12,FALSE)),"",VLOOKUP(CONCATENATE($A253,"_",X$2),'Reference data SID'!$B:$M,12,FALSE))</f>
        <v/>
      </c>
      <c r="Y253" s="16" t="str">
        <f>IF(ISERROR(VLOOKUP(CONCATENATE($A253,"_",Y$2),'Reference data SID'!$B:$M,12,FALSE)),"",VLOOKUP(CONCATENATE($A253,"_",Y$2),'Reference data SID'!$B:$M,12,FALSE))</f>
        <v/>
      </c>
      <c r="Z253" s="16" t="str">
        <f>IF(ISERROR(VLOOKUP(CONCATENATE($A253,"_",Z$2),'Reference data SID'!$B:$M,12,FALSE)),"",VLOOKUP(CONCATENATE($A253,"_",Z$2),'Reference data SID'!$B:$M,12,FALSE))</f>
        <v/>
      </c>
      <c r="AA253" s="16" t="str">
        <f>IF(ISERROR(VLOOKUP(CONCATENATE($A253,"_",AA$2),'Reference data SID'!$B:$M,12,FALSE)),"",VLOOKUP(CONCATENATE($A253,"_",AA$2),'Reference data SID'!$B:$M,12,FALSE))</f>
        <v/>
      </c>
      <c r="AB253" s="16" t="str">
        <f>IF(ISERROR(VLOOKUP(CONCATENATE($A253,"_",AB$2),'Reference data SID'!$B:$M,12,FALSE)),"",VLOOKUP(CONCATENATE($A253,"_",AB$2),'Reference data SID'!$B:$M,12,FALSE))</f>
        <v/>
      </c>
      <c r="AC253" s="16" t="str">
        <f>IF(ISERROR(VLOOKUP(CONCATENATE($A253,"_",AC$2),'Reference data SID'!$B:$M,12,FALSE)),"",VLOOKUP(CONCATENATE($A253,"_",AC$2),'Reference data SID'!$B:$M,12,FALSE))</f>
        <v/>
      </c>
      <c r="AD253" s="16" t="str">
        <f>IF(ISERROR(VLOOKUP(CONCATENATE($A253,"_",AD$2),'Reference data SID'!$B:$M,12,FALSE)),"",VLOOKUP(CONCATENATE($A253,"_",AD$2),'Reference data SID'!$B:$M,12,FALSE))</f>
        <v/>
      </c>
      <c r="AE253" s="16" t="str">
        <f>IF(ISERROR(VLOOKUP(CONCATENATE($A253,"_",AE$2),'Reference data SID'!$B:$M,12,FALSE)),"",VLOOKUP(CONCATENATE($A253,"_",AE$2),'Reference data SID'!$B:$M,12,FALSE))</f>
        <v/>
      </c>
      <c r="AF253" s="16" t="str">
        <f>IF(ISERROR(VLOOKUP(CONCATENATE($A253,"_",AF$2),'Reference data SID'!$B:$M,12,FALSE)),"",VLOOKUP(CONCATENATE($A253,"_",AF$2),'Reference data SID'!$B:$M,12,FALSE))</f>
        <v/>
      </c>
      <c r="AG253" s="16" t="str">
        <f>IF(ISERROR(VLOOKUP(CONCATENATE($A253,"_",AG$2),'Reference data SID'!$B:$M,12,FALSE)),"",VLOOKUP(CONCATENATE($A253,"_",AG$2),'Reference data SID'!$B:$M,12,FALSE))</f>
        <v/>
      </c>
      <c r="AH253" s="16" t="str">
        <f>IF(ISERROR(VLOOKUP(CONCATENATE($A253,"_",AH$2),'Reference data SID'!$B:$M,12,FALSE)),"",VLOOKUP(CONCATENATE($A253,"_",AH$2),'Reference data SID'!$B:$M,12,FALSE))</f>
        <v/>
      </c>
      <c r="AI253" s="16" t="str">
        <f>IF(ISERROR(VLOOKUP(CONCATENATE($A253,"_",AI$2),'Reference data SID'!$B:$M,12,FALSE)),"",VLOOKUP(CONCATENATE($A253,"_",AI$2),'Reference data SID'!$B:$M,12,FALSE))</f>
        <v/>
      </c>
      <c r="AJ253" s="16" t="str">
        <f>IF(ISERROR(VLOOKUP(CONCATENATE($A253,"_",AJ$2),'Reference data SID'!$B:$M,12,FALSE)),"",VLOOKUP(CONCATENATE($A253,"_",AJ$2),'Reference data SID'!$B:$M,12,FALSE))</f>
        <v/>
      </c>
      <c r="AK253" s="16" t="str">
        <f>IF(ISERROR(VLOOKUP(CONCATENATE($A253,"_",AK$2),'Reference data SID'!$B:$M,12,FALSE)),"",VLOOKUP(CONCATENATE($A253,"_",AK$2),'Reference data SID'!$B:$M,12,FALSE))</f>
        <v/>
      </c>
      <c r="AL253" s="16" t="str">
        <f>IF(ISERROR(VLOOKUP(CONCATENATE($A253,"_",AL$2),'Reference data SID'!$B:$M,12,FALSE)),"",VLOOKUP(CONCATENATE($A253,"_",AL$2),'Reference data SID'!$B:$M,12,FALSE))</f>
        <v/>
      </c>
      <c r="AM253" s="16" t="str">
        <f>IF(ISERROR(VLOOKUP(CONCATENATE($A253,"_",AM$2),'Reference data SID'!$B:$M,12,FALSE)),"",VLOOKUP(CONCATENATE($A253,"_",AM$2),'Reference data SID'!$B:$M,12,FALSE))</f>
        <v/>
      </c>
      <c r="AN253" s="16" t="str">
        <f>IF(ISERROR(VLOOKUP(CONCATENATE($A253,"_",AN$2),'Reference data SID'!$B:$M,12,FALSE)),"",VLOOKUP(CONCATENATE($A253,"_",AN$2),'Reference data SID'!$B:$M,12,FALSE))</f>
        <v/>
      </c>
      <c r="AO253" s="16" t="str">
        <f>IF(ISERROR(VLOOKUP(CONCATENATE($A253,"_",AO$2),'Reference data SID'!$B:$M,12,FALSE)),"",VLOOKUP(CONCATENATE($A253,"_",AO$2),'Reference data SID'!$B:$M,12,FALSE))</f>
        <v/>
      </c>
      <c r="AP253" s="16" t="str">
        <f>IF(ISERROR(VLOOKUP(CONCATENATE($A253,"_",AP$2),'Reference data SID'!$B:$M,12,FALSE)),"",VLOOKUP(CONCATENATE($A253,"_",AP$2),'Reference data SID'!$B:$M,12,FALSE))</f>
        <v/>
      </c>
      <c r="AQ253" s="16" t="str">
        <f>IF(ISERROR(VLOOKUP(CONCATENATE($A253,"_",AQ$2),'Reference data SID'!$B:$M,12,FALSE)),"",VLOOKUP(CONCATENATE($A253,"_",AQ$2),'Reference data SID'!$B:$M,12,FALSE))</f>
        <v/>
      </c>
      <c r="AR253" s="16" t="str">
        <f>IF(ISERROR(VLOOKUP(CONCATENATE($A253,"_",AR$2),'Reference data SID'!$B:$M,12,FALSE)),"",VLOOKUP(CONCATENATE($A253,"_",AR$2),'Reference data SID'!$B:$M,12,FALSE))</f>
        <v/>
      </c>
      <c r="AS253" s="16" t="str">
        <f>IF(ISERROR(VLOOKUP(CONCATENATE($A253,"_",AS$2),'Reference data SID'!$B:$M,12,FALSE)),"",VLOOKUP(CONCATENATE($A253,"_",AS$2),'Reference data SID'!$B:$M,12,FALSE))</f>
        <v/>
      </c>
      <c r="AT253" s="16" t="str">
        <f>IF(ISERROR(VLOOKUP(CONCATENATE($A253,"_",AT$2),'Reference data SID'!$B:$M,12,FALSE)),"",VLOOKUP(CONCATENATE($A253,"_",AT$2),'Reference data SID'!$B:$M,12,FALSE))</f>
        <v/>
      </c>
    </row>
    <row r="254" spans="1:46" x14ac:dyDescent="0.25">
      <c r="A254">
        <v>250</v>
      </c>
      <c r="B254" s="16" t="str">
        <f>IF(ISERROR(VLOOKUP(CONCATENATE($A254,"_",B$2),'Reference data SID'!$B:$M,12,FALSE)),"",VLOOKUP(CONCATENATE($A254,"_",B$2),'Reference data SID'!$B:$M,12,FALSE))</f>
        <v/>
      </c>
      <c r="C254" s="16" t="str">
        <f>IF(ISERROR(VLOOKUP(CONCATENATE($A254,"_",C$2),'Reference data SID'!$B:$M,12,FALSE)),"",VLOOKUP(CONCATENATE($A254,"_",C$2),'Reference data SID'!$B:$M,12,FALSE))</f>
        <v/>
      </c>
      <c r="D254" s="16" t="str">
        <f>IF(ISERROR(VLOOKUP(CONCATENATE($A254,"_",D$2),'Reference data SID'!$B:$M,12,FALSE)),"",VLOOKUP(CONCATENATE($A254,"_",D$2),'Reference data SID'!$B:$M,12,FALSE))</f>
        <v/>
      </c>
      <c r="E254" s="16" t="str">
        <f>IF(ISERROR(VLOOKUP(CONCATENATE($A254,"_",E$2),'Reference data SID'!$B:$M,12,FALSE)),"",VLOOKUP(CONCATENATE($A254,"_",E$2),'Reference data SID'!$B:$M,12,FALSE))</f>
        <v/>
      </c>
      <c r="F254" s="16" t="str">
        <f>IF(ISERROR(VLOOKUP(CONCATENATE($A254,"_",F$2),'Reference data SID'!$B:$M,12,FALSE)),"",VLOOKUP(CONCATENATE($A254,"_",F$2),'Reference data SID'!$B:$M,12,FALSE))</f>
        <v/>
      </c>
      <c r="G254" s="16" t="str">
        <f>IF(ISERROR(VLOOKUP(CONCATENATE($A254,"_",G$2),'Reference data SID'!$B:$M,12,FALSE)),"",VLOOKUP(CONCATENATE($A254,"_",G$2),'Reference data SID'!$B:$M,12,FALSE))</f>
        <v/>
      </c>
      <c r="H254" s="16" t="str">
        <f>IF(ISERROR(VLOOKUP(CONCATENATE($A254,"_",H$2),'Reference data SID'!$B:$M,12,FALSE)),"",VLOOKUP(CONCATENATE($A254,"_",H$2),'Reference data SID'!$B:$M,12,FALSE))</f>
        <v/>
      </c>
      <c r="I254" s="16" t="str">
        <f>IF(ISERROR(VLOOKUP(CONCATENATE($A254,"_",I$2),'Reference data SID'!$B:$M,12,FALSE)),"",VLOOKUP(CONCATENATE($A254,"_",I$2),'Reference data SID'!$B:$M,12,FALSE))</f>
        <v/>
      </c>
      <c r="J254" s="16" t="str">
        <f>IF(ISERROR(VLOOKUP(CONCATENATE($A254,"_",J$2),'Reference data SID'!$B:$M,12,FALSE)),"",VLOOKUP(CONCATENATE($A254,"_",J$2),'Reference data SID'!$B:$M,12,FALSE))</f>
        <v/>
      </c>
      <c r="K254" s="16" t="str">
        <f>IF(ISERROR(VLOOKUP(CONCATENATE($A254,"_",K$2),'Reference data SID'!$B:$M,12,FALSE)),"",VLOOKUP(CONCATENATE($A254,"_",K$2),'Reference data SID'!$B:$M,12,FALSE))</f>
        <v/>
      </c>
      <c r="L254" s="16" t="str">
        <f>IF(ISERROR(VLOOKUP(CONCATENATE($A254,"_",L$2),'Reference data SID'!$B:$M,12,FALSE)),"",VLOOKUP(CONCATENATE($A254,"_",L$2),'Reference data SID'!$B:$M,12,FALSE))</f>
        <v/>
      </c>
      <c r="M254" s="16" t="str">
        <f>IF(ISERROR(VLOOKUP(CONCATENATE($A254,"_",M$2),'Reference data SID'!$B:$M,12,FALSE)),"",VLOOKUP(CONCATENATE($A254,"_",M$2),'Reference data SID'!$B:$M,12,FALSE))</f>
        <v/>
      </c>
      <c r="N254" s="16" t="str">
        <f>IF(ISERROR(VLOOKUP(CONCATENATE($A254,"_",N$2),'Reference data SID'!$B:$M,12,FALSE)),"",VLOOKUP(CONCATENATE($A254,"_",N$2),'Reference data SID'!$B:$M,12,FALSE))</f>
        <v/>
      </c>
      <c r="O254" s="16" t="str">
        <f>IF(ISERROR(VLOOKUP(CONCATENATE($A254,"_",O$2),'Reference data SID'!$B:$M,12,FALSE)),"",VLOOKUP(CONCATENATE($A254,"_",O$2),'Reference data SID'!$B:$M,12,FALSE))</f>
        <v/>
      </c>
      <c r="P254" s="16" t="str">
        <f>IF(ISERROR(VLOOKUP(CONCATENATE($A254,"_",P$2),'Reference data SID'!$B:$M,12,FALSE)),"",VLOOKUP(CONCATENATE($A254,"_",P$2),'Reference data SID'!$B:$M,12,FALSE))</f>
        <v/>
      </c>
      <c r="Q254" s="16" t="str">
        <f>IF(ISERROR(VLOOKUP(CONCATENATE($A254,"_",Q$2),'Reference data SID'!$B:$M,12,FALSE)),"",VLOOKUP(CONCATENATE($A254,"_",Q$2),'Reference data SID'!$B:$M,12,FALSE))</f>
        <v/>
      </c>
      <c r="R254" s="16" t="str">
        <f>IF(ISERROR(VLOOKUP(CONCATENATE($A254,"_",R$2),'Reference data SID'!$B:$M,12,FALSE)),"",VLOOKUP(CONCATENATE($A254,"_",R$2),'Reference data SID'!$B:$M,12,FALSE))</f>
        <v/>
      </c>
      <c r="S254" s="16" t="str">
        <f>IF(ISERROR(VLOOKUP(CONCATENATE($A254,"_",S$2),'Reference data SID'!$B:$M,12,FALSE)),"",VLOOKUP(CONCATENATE($A254,"_",S$2),'Reference data SID'!$B:$M,12,FALSE))</f>
        <v/>
      </c>
      <c r="T254" s="16" t="str">
        <f>IF(ISERROR(VLOOKUP(CONCATENATE($A254,"_",T$2),'Reference data SID'!$B:$M,12,FALSE)),"",VLOOKUP(CONCATENATE($A254,"_",T$2),'Reference data SID'!$B:$M,12,FALSE))</f>
        <v/>
      </c>
      <c r="U254" s="16" t="str">
        <f>IF(ISERROR(VLOOKUP(CONCATENATE($A254,"_",U$2),'Reference data SID'!$B:$M,12,FALSE)),"",VLOOKUP(CONCATENATE($A254,"_",U$2),'Reference data SID'!$B:$M,12,FALSE))</f>
        <v/>
      </c>
      <c r="V254" s="16" t="str">
        <f>IF(ISERROR(VLOOKUP(CONCATENATE($A254,"_",V$2),'Reference data SID'!$B:$M,12,FALSE)),"",VLOOKUP(CONCATENATE($A254,"_",V$2),'Reference data SID'!$B:$M,12,FALSE))</f>
        <v/>
      </c>
      <c r="W254" s="16" t="str">
        <f>IF(ISERROR(VLOOKUP(CONCATENATE($A254,"_",W$2),'Reference data SID'!$B:$M,12,FALSE)),"",VLOOKUP(CONCATENATE($A254,"_",W$2),'Reference data SID'!$B:$M,12,FALSE))</f>
        <v/>
      </c>
      <c r="X254" s="16" t="str">
        <f>IF(ISERROR(VLOOKUP(CONCATENATE($A254,"_",X$2),'Reference data SID'!$B:$M,12,FALSE)),"",VLOOKUP(CONCATENATE($A254,"_",X$2),'Reference data SID'!$B:$M,12,FALSE))</f>
        <v/>
      </c>
      <c r="Y254" s="16" t="str">
        <f>IF(ISERROR(VLOOKUP(CONCATENATE($A254,"_",Y$2),'Reference data SID'!$B:$M,12,FALSE)),"",VLOOKUP(CONCATENATE($A254,"_",Y$2),'Reference data SID'!$B:$M,12,FALSE))</f>
        <v/>
      </c>
      <c r="Z254" s="16" t="str">
        <f>IF(ISERROR(VLOOKUP(CONCATENATE($A254,"_",Z$2),'Reference data SID'!$B:$M,12,FALSE)),"",VLOOKUP(CONCATENATE($A254,"_",Z$2),'Reference data SID'!$B:$M,12,FALSE))</f>
        <v/>
      </c>
      <c r="AA254" s="16" t="str">
        <f>IF(ISERROR(VLOOKUP(CONCATENATE($A254,"_",AA$2),'Reference data SID'!$B:$M,12,FALSE)),"",VLOOKUP(CONCATENATE($A254,"_",AA$2),'Reference data SID'!$B:$M,12,FALSE))</f>
        <v/>
      </c>
      <c r="AB254" s="16" t="str">
        <f>IF(ISERROR(VLOOKUP(CONCATENATE($A254,"_",AB$2),'Reference data SID'!$B:$M,12,FALSE)),"",VLOOKUP(CONCATENATE($A254,"_",AB$2),'Reference data SID'!$B:$M,12,FALSE))</f>
        <v/>
      </c>
      <c r="AC254" s="16" t="str">
        <f>IF(ISERROR(VLOOKUP(CONCATENATE($A254,"_",AC$2),'Reference data SID'!$B:$M,12,FALSE)),"",VLOOKUP(CONCATENATE($A254,"_",AC$2),'Reference data SID'!$B:$M,12,FALSE))</f>
        <v/>
      </c>
      <c r="AD254" s="16" t="str">
        <f>IF(ISERROR(VLOOKUP(CONCATENATE($A254,"_",AD$2),'Reference data SID'!$B:$M,12,FALSE)),"",VLOOKUP(CONCATENATE($A254,"_",AD$2),'Reference data SID'!$B:$M,12,FALSE))</f>
        <v/>
      </c>
      <c r="AE254" s="16" t="str">
        <f>IF(ISERROR(VLOOKUP(CONCATENATE($A254,"_",AE$2),'Reference data SID'!$B:$M,12,FALSE)),"",VLOOKUP(CONCATENATE($A254,"_",AE$2),'Reference data SID'!$B:$M,12,FALSE))</f>
        <v/>
      </c>
      <c r="AF254" s="16" t="str">
        <f>IF(ISERROR(VLOOKUP(CONCATENATE($A254,"_",AF$2),'Reference data SID'!$B:$M,12,FALSE)),"",VLOOKUP(CONCATENATE($A254,"_",AF$2),'Reference data SID'!$B:$M,12,FALSE))</f>
        <v/>
      </c>
      <c r="AG254" s="16" t="str">
        <f>IF(ISERROR(VLOOKUP(CONCATENATE($A254,"_",AG$2),'Reference data SID'!$B:$M,12,FALSE)),"",VLOOKUP(CONCATENATE($A254,"_",AG$2),'Reference data SID'!$B:$M,12,FALSE))</f>
        <v/>
      </c>
      <c r="AH254" s="16" t="str">
        <f>IF(ISERROR(VLOOKUP(CONCATENATE($A254,"_",AH$2),'Reference data SID'!$B:$M,12,FALSE)),"",VLOOKUP(CONCATENATE($A254,"_",AH$2),'Reference data SID'!$B:$M,12,FALSE))</f>
        <v/>
      </c>
      <c r="AI254" s="16" t="str">
        <f>IF(ISERROR(VLOOKUP(CONCATENATE($A254,"_",AI$2),'Reference data SID'!$B:$M,12,FALSE)),"",VLOOKUP(CONCATENATE($A254,"_",AI$2),'Reference data SID'!$B:$M,12,FALSE))</f>
        <v/>
      </c>
      <c r="AJ254" s="16" t="str">
        <f>IF(ISERROR(VLOOKUP(CONCATENATE($A254,"_",AJ$2),'Reference data SID'!$B:$M,12,FALSE)),"",VLOOKUP(CONCATENATE($A254,"_",AJ$2),'Reference data SID'!$B:$M,12,FALSE))</f>
        <v/>
      </c>
      <c r="AK254" s="16" t="str">
        <f>IF(ISERROR(VLOOKUP(CONCATENATE($A254,"_",AK$2),'Reference data SID'!$B:$M,12,FALSE)),"",VLOOKUP(CONCATENATE($A254,"_",AK$2),'Reference data SID'!$B:$M,12,FALSE))</f>
        <v/>
      </c>
      <c r="AL254" s="16" t="str">
        <f>IF(ISERROR(VLOOKUP(CONCATENATE($A254,"_",AL$2),'Reference data SID'!$B:$M,12,FALSE)),"",VLOOKUP(CONCATENATE($A254,"_",AL$2),'Reference data SID'!$B:$M,12,FALSE))</f>
        <v/>
      </c>
      <c r="AM254" s="16" t="str">
        <f>IF(ISERROR(VLOOKUP(CONCATENATE($A254,"_",AM$2),'Reference data SID'!$B:$M,12,FALSE)),"",VLOOKUP(CONCATENATE($A254,"_",AM$2),'Reference data SID'!$B:$M,12,FALSE))</f>
        <v/>
      </c>
      <c r="AN254" s="16" t="str">
        <f>IF(ISERROR(VLOOKUP(CONCATENATE($A254,"_",AN$2),'Reference data SID'!$B:$M,12,FALSE)),"",VLOOKUP(CONCATENATE($A254,"_",AN$2),'Reference data SID'!$B:$M,12,FALSE))</f>
        <v/>
      </c>
      <c r="AO254" s="16" t="str">
        <f>IF(ISERROR(VLOOKUP(CONCATENATE($A254,"_",AO$2),'Reference data SID'!$B:$M,12,FALSE)),"",VLOOKUP(CONCATENATE($A254,"_",AO$2),'Reference data SID'!$B:$M,12,FALSE))</f>
        <v/>
      </c>
      <c r="AP254" s="16" t="str">
        <f>IF(ISERROR(VLOOKUP(CONCATENATE($A254,"_",AP$2),'Reference data SID'!$B:$M,12,FALSE)),"",VLOOKUP(CONCATENATE($A254,"_",AP$2),'Reference data SID'!$B:$M,12,FALSE))</f>
        <v/>
      </c>
      <c r="AQ254" s="16" t="str">
        <f>IF(ISERROR(VLOOKUP(CONCATENATE($A254,"_",AQ$2),'Reference data SID'!$B:$M,12,FALSE)),"",VLOOKUP(CONCATENATE($A254,"_",AQ$2),'Reference data SID'!$B:$M,12,FALSE))</f>
        <v/>
      </c>
      <c r="AR254" s="16" t="str">
        <f>IF(ISERROR(VLOOKUP(CONCATENATE($A254,"_",AR$2),'Reference data SID'!$B:$M,12,FALSE)),"",VLOOKUP(CONCATENATE($A254,"_",AR$2),'Reference data SID'!$B:$M,12,FALSE))</f>
        <v/>
      </c>
      <c r="AS254" s="16" t="str">
        <f>IF(ISERROR(VLOOKUP(CONCATENATE($A254,"_",AS$2),'Reference data SID'!$B:$M,12,FALSE)),"",VLOOKUP(CONCATENATE($A254,"_",AS$2),'Reference data SID'!$B:$M,12,FALSE))</f>
        <v/>
      </c>
      <c r="AT254" s="16" t="str">
        <f>IF(ISERROR(VLOOKUP(CONCATENATE($A254,"_",AT$2),'Reference data SID'!$B:$M,12,FALSE)),"",VLOOKUP(CONCATENATE($A254,"_",AT$2),'Reference data SID'!$B:$M,12,FALSE))</f>
        <v/>
      </c>
    </row>
    <row r="255" spans="1:46" x14ac:dyDescent="0.25">
      <c r="A255">
        <v>251</v>
      </c>
      <c r="B255" s="16" t="str">
        <f>IF(ISERROR(VLOOKUP(CONCATENATE($A255,"_",B$2),'Reference data SID'!$B:$M,12,FALSE)),"",VLOOKUP(CONCATENATE($A255,"_",B$2),'Reference data SID'!$B:$M,12,FALSE))</f>
        <v/>
      </c>
      <c r="C255" s="16" t="str">
        <f>IF(ISERROR(VLOOKUP(CONCATENATE($A255,"_",C$2),'Reference data SID'!$B:$M,12,FALSE)),"",VLOOKUP(CONCATENATE($A255,"_",C$2),'Reference data SID'!$B:$M,12,FALSE))</f>
        <v/>
      </c>
      <c r="D255" s="16" t="str">
        <f>IF(ISERROR(VLOOKUP(CONCATENATE($A255,"_",D$2),'Reference data SID'!$B:$M,12,FALSE)),"",VLOOKUP(CONCATENATE($A255,"_",D$2),'Reference data SID'!$B:$M,12,FALSE))</f>
        <v/>
      </c>
      <c r="E255" s="16" t="str">
        <f>IF(ISERROR(VLOOKUP(CONCATENATE($A255,"_",E$2),'Reference data SID'!$B:$M,12,FALSE)),"",VLOOKUP(CONCATENATE($A255,"_",E$2),'Reference data SID'!$B:$M,12,FALSE))</f>
        <v/>
      </c>
      <c r="F255" s="16" t="str">
        <f>IF(ISERROR(VLOOKUP(CONCATENATE($A255,"_",F$2),'Reference data SID'!$B:$M,12,FALSE)),"",VLOOKUP(CONCATENATE($A255,"_",F$2),'Reference data SID'!$B:$M,12,FALSE))</f>
        <v/>
      </c>
      <c r="G255" s="16" t="str">
        <f>IF(ISERROR(VLOOKUP(CONCATENATE($A255,"_",G$2),'Reference data SID'!$B:$M,12,FALSE)),"",VLOOKUP(CONCATENATE($A255,"_",G$2),'Reference data SID'!$B:$M,12,FALSE))</f>
        <v/>
      </c>
      <c r="H255" s="16" t="str">
        <f>IF(ISERROR(VLOOKUP(CONCATENATE($A255,"_",H$2),'Reference data SID'!$B:$M,12,FALSE)),"",VLOOKUP(CONCATENATE($A255,"_",H$2),'Reference data SID'!$B:$M,12,FALSE))</f>
        <v/>
      </c>
      <c r="I255" s="16" t="str">
        <f>IF(ISERROR(VLOOKUP(CONCATENATE($A255,"_",I$2),'Reference data SID'!$B:$M,12,FALSE)),"",VLOOKUP(CONCATENATE($A255,"_",I$2),'Reference data SID'!$B:$M,12,FALSE))</f>
        <v/>
      </c>
      <c r="J255" s="16" t="str">
        <f>IF(ISERROR(VLOOKUP(CONCATENATE($A255,"_",J$2),'Reference data SID'!$B:$M,12,FALSE)),"",VLOOKUP(CONCATENATE($A255,"_",J$2),'Reference data SID'!$B:$M,12,FALSE))</f>
        <v/>
      </c>
      <c r="K255" s="16" t="str">
        <f>IF(ISERROR(VLOOKUP(CONCATENATE($A255,"_",K$2),'Reference data SID'!$B:$M,12,FALSE)),"",VLOOKUP(CONCATENATE($A255,"_",K$2),'Reference data SID'!$B:$M,12,FALSE))</f>
        <v/>
      </c>
      <c r="L255" s="16" t="str">
        <f>IF(ISERROR(VLOOKUP(CONCATENATE($A255,"_",L$2),'Reference data SID'!$B:$M,12,FALSE)),"",VLOOKUP(CONCATENATE($A255,"_",L$2),'Reference data SID'!$B:$M,12,FALSE))</f>
        <v/>
      </c>
      <c r="M255" s="16" t="str">
        <f>IF(ISERROR(VLOOKUP(CONCATENATE($A255,"_",M$2),'Reference data SID'!$B:$M,12,FALSE)),"",VLOOKUP(CONCATENATE($A255,"_",M$2),'Reference data SID'!$B:$M,12,FALSE))</f>
        <v/>
      </c>
      <c r="N255" s="16" t="str">
        <f>IF(ISERROR(VLOOKUP(CONCATENATE($A255,"_",N$2),'Reference data SID'!$B:$M,12,FALSE)),"",VLOOKUP(CONCATENATE($A255,"_",N$2),'Reference data SID'!$B:$M,12,FALSE))</f>
        <v/>
      </c>
      <c r="O255" s="16" t="str">
        <f>IF(ISERROR(VLOOKUP(CONCATENATE($A255,"_",O$2),'Reference data SID'!$B:$M,12,FALSE)),"",VLOOKUP(CONCATENATE($A255,"_",O$2),'Reference data SID'!$B:$M,12,FALSE))</f>
        <v/>
      </c>
      <c r="P255" s="16" t="str">
        <f>IF(ISERROR(VLOOKUP(CONCATENATE($A255,"_",P$2),'Reference data SID'!$B:$M,12,FALSE)),"",VLOOKUP(CONCATENATE($A255,"_",P$2),'Reference data SID'!$B:$M,12,FALSE))</f>
        <v/>
      </c>
      <c r="Q255" s="16" t="str">
        <f>IF(ISERROR(VLOOKUP(CONCATENATE($A255,"_",Q$2),'Reference data SID'!$B:$M,12,FALSE)),"",VLOOKUP(CONCATENATE($A255,"_",Q$2),'Reference data SID'!$B:$M,12,FALSE))</f>
        <v/>
      </c>
      <c r="R255" s="16" t="str">
        <f>IF(ISERROR(VLOOKUP(CONCATENATE($A255,"_",R$2),'Reference data SID'!$B:$M,12,FALSE)),"",VLOOKUP(CONCATENATE($A255,"_",R$2),'Reference data SID'!$B:$M,12,FALSE))</f>
        <v/>
      </c>
      <c r="S255" s="16" t="str">
        <f>IF(ISERROR(VLOOKUP(CONCATENATE($A255,"_",S$2),'Reference data SID'!$B:$M,12,FALSE)),"",VLOOKUP(CONCATENATE($A255,"_",S$2),'Reference data SID'!$B:$M,12,FALSE))</f>
        <v/>
      </c>
      <c r="T255" s="16" t="str">
        <f>IF(ISERROR(VLOOKUP(CONCATENATE($A255,"_",T$2),'Reference data SID'!$B:$M,12,FALSE)),"",VLOOKUP(CONCATENATE($A255,"_",T$2),'Reference data SID'!$B:$M,12,FALSE))</f>
        <v/>
      </c>
      <c r="U255" s="16" t="str">
        <f>IF(ISERROR(VLOOKUP(CONCATENATE($A255,"_",U$2),'Reference data SID'!$B:$M,12,FALSE)),"",VLOOKUP(CONCATENATE($A255,"_",U$2),'Reference data SID'!$B:$M,12,FALSE))</f>
        <v/>
      </c>
      <c r="V255" s="16" t="str">
        <f>IF(ISERROR(VLOOKUP(CONCATENATE($A255,"_",V$2),'Reference data SID'!$B:$M,12,FALSE)),"",VLOOKUP(CONCATENATE($A255,"_",V$2),'Reference data SID'!$B:$M,12,FALSE))</f>
        <v/>
      </c>
      <c r="W255" s="16" t="str">
        <f>IF(ISERROR(VLOOKUP(CONCATENATE($A255,"_",W$2),'Reference data SID'!$B:$M,12,FALSE)),"",VLOOKUP(CONCATENATE($A255,"_",W$2),'Reference data SID'!$B:$M,12,FALSE))</f>
        <v/>
      </c>
      <c r="X255" s="16" t="str">
        <f>IF(ISERROR(VLOOKUP(CONCATENATE($A255,"_",X$2),'Reference data SID'!$B:$M,12,FALSE)),"",VLOOKUP(CONCATENATE($A255,"_",X$2),'Reference data SID'!$B:$M,12,FALSE))</f>
        <v/>
      </c>
      <c r="Y255" s="16" t="str">
        <f>IF(ISERROR(VLOOKUP(CONCATENATE($A255,"_",Y$2),'Reference data SID'!$B:$M,12,FALSE)),"",VLOOKUP(CONCATENATE($A255,"_",Y$2),'Reference data SID'!$B:$M,12,FALSE))</f>
        <v/>
      </c>
      <c r="Z255" s="16" t="str">
        <f>IF(ISERROR(VLOOKUP(CONCATENATE($A255,"_",Z$2),'Reference data SID'!$B:$M,12,FALSE)),"",VLOOKUP(CONCATENATE($A255,"_",Z$2),'Reference data SID'!$B:$M,12,FALSE))</f>
        <v/>
      </c>
      <c r="AA255" s="16" t="str">
        <f>IF(ISERROR(VLOOKUP(CONCATENATE($A255,"_",AA$2),'Reference data SID'!$B:$M,12,FALSE)),"",VLOOKUP(CONCATENATE($A255,"_",AA$2),'Reference data SID'!$B:$M,12,FALSE))</f>
        <v/>
      </c>
      <c r="AB255" s="16" t="str">
        <f>IF(ISERROR(VLOOKUP(CONCATENATE($A255,"_",AB$2),'Reference data SID'!$B:$M,12,FALSE)),"",VLOOKUP(CONCATENATE($A255,"_",AB$2),'Reference data SID'!$B:$M,12,FALSE))</f>
        <v/>
      </c>
      <c r="AC255" s="16" t="str">
        <f>IF(ISERROR(VLOOKUP(CONCATENATE($A255,"_",AC$2),'Reference data SID'!$B:$M,12,FALSE)),"",VLOOKUP(CONCATENATE($A255,"_",AC$2),'Reference data SID'!$B:$M,12,FALSE))</f>
        <v/>
      </c>
      <c r="AD255" s="16" t="str">
        <f>IF(ISERROR(VLOOKUP(CONCATENATE($A255,"_",AD$2),'Reference data SID'!$B:$M,12,FALSE)),"",VLOOKUP(CONCATENATE($A255,"_",AD$2),'Reference data SID'!$B:$M,12,FALSE))</f>
        <v/>
      </c>
      <c r="AE255" s="16" t="str">
        <f>IF(ISERROR(VLOOKUP(CONCATENATE($A255,"_",AE$2),'Reference data SID'!$B:$M,12,FALSE)),"",VLOOKUP(CONCATENATE($A255,"_",AE$2),'Reference data SID'!$B:$M,12,FALSE))</f>
        <v/>
      </c>
      <c r="AF255" s="16" t="str">
        <f>IF(ISERROR(VLOOKUP(CONCATENATE($A255,"_",AF$2),'Reference data SID'!$B:$M,12,FALSE)),"",VLOOKUP(CONCATENATE($A255,"_",AF$2),'Reference data SID'!$B:$M,12,FALSE))</f>
        <v/>
      </c>
      <c r="AG255" s="16" t="str">
        <f>IF(ISERROR(VLOOKUP(CONCATENATE($A255,"_",AG$2),'Reference data SID'!$B:$M,12,FALSE)),"",VLOOKUP(CONCATENATE($A255,"_",AG$2),'Reference data SID'!$B:$M,12,FALSE))</f>
        <v/>
      </c>
      <c r="AH255" s="16" t="str">
        <f>IF(ISERROR(VLOOKUP(CONCATENATE($A255,"_",AH$2),'Reference data SID'!$B:$M,12,FALSE)),"",VLOOKUP(CONCATENATE($A255,"_",AH$2),'Reference data SID'!$B:$M,12,FALSE))</f>
        <v/>
      </c>
      <c r="AI255" s="16" t="str">
        <f>IF(ISERROR(VLOOKUP(CONCATENATE($A255,"_",AI$2),'Reference data SID'!$B:$M,12,FALSE)),"",VLOOKUP(CONCATENATE($A255,"_",AI$2),'Reference data SID'!$B:$M,12,FALSE))</f>
        <v/>
      </c>
      <c r="AJ255" s="16" t="str">
        <f>IF(ISERROR(VLOOKUP(CONCATENATE($A255,"_",AJ$2),'Reference data SID'!$B:$M,12,FALSE)),"",VLOOKUP(CONCATENATE($A255,"_",AJ$2),'Reference data SID'!$B:$M,12,FALSE))</f>
        <v/>
      </c>
      <c r="AK255" s="16" t="str">
        <f>IF(ISERROR(VLOOKUP(CONCATENATE($A255,"_",AK$2),'Reference data SID'!$B:$M,12,FALSE)),"",VLOOKUP(CONCATENATE($A255,"_",AK$2),'Reference data SID'!$B:$M,12,FALSE))</f>
        <v/>
      </c>
      <c r="AL255" s="16" t="str">
        <f>IF(ISERROR(VLOOKUP(CONCATENATE($A255,"_",AL$2),'Reference data SID'!$B:$M,12,FALSE)),"",VLOOKUP(CONCATENATE($A255,"_",AL$2),'Reference data SID'!$B:$M,12,FALSE))</f>
        <v/>
      </c>
      <c r="AM255" s="16" t="str">
        <f>IF(ISERROR(VLOOKUP(CONCATENATE($A255,"_",AM$2),'Reference data SID'!$B:$M,12,FALSE)),"",VLOOKUP(CONCATENATE($A255,"_",AM$2),'Reference data SID'!$B:$M,12,FALSE))</f>
        <v/>
      </c>
      <c r="AN255" s="16" t="str">
        <f>IF(ISERROR(VLOOKUP(CONCATENATE($A255,"_",AN$2),'Reference data SID'!$B:$M,12,FALSE)),"",VLOOKUP(CONCATENATE($A255,"_",AN$2),'Reference data SID'!$B:$M,12,FALSE))</f>
        <v/>
      </c>
      <c r="AO255" s="16" t="str">
        <f>IF(ISERROR(VLOOKUP(CONCATENATE($A255,"_",AO$2),'Reference data SID'!$B:$M,12,FALSE)),"",VLOOKUP(CONCATENATE($A255,"_",AO$2),'Reference data SID'!$B:$M,12,FALSE))</f>
        <v/>
      </c>
      <c r="AP255" s="16" t="str">
        <f>IF(ISERROR(VLOOKUP(CONCATENATE($A255,"_",AP$2),'Reference data SID'!$B:$M,12,FALSE)),"",VLOOKUP(CONCATENATE($A255,"_",AP$2),'Reference data SID'!$B:$M,12,FALSE))</f>
        <v/>
      </c>
      <c r="AQ255" s="16" t="str">
        <f>IF(ISERROR(VLOOKUP(CONCATENATE($A255,"_",AQ$2),'Reference data SID'!$B:$M,12,FALSE)),"",VLOOKUP(CONCATENATE($A255,"_",AQ$2),'Reference data SID'!$B:$M,12,FALSE))</f>
        <v/>
      </c>
      <c r="AR255" s="16" t="str">
        <f>IF(ISERROR(VLOOKUP(CONCATENATE($A255,"_",AR$2),'Reference data SID'!$B:$M,12,FALSE)),"",VLOOKUP(CONCATENATE($A255,"_",AR$2),'Reference data SID'!$B:$M,12,FALSE))</f>
        <v/>
      </c>
      <c r="AS255" s="16" t="str">
        <f>IF(ISERROR(VLOOKUP(CONCATENATE($A255,"_",AS$2),'Reference data SID'!$B:$M,12,FALSE)),"",VLOOKUP(CONCATENATE($A255,"_",AS$2),'Reference data SID'!$B:$M,12,FALSE))</f>
        <v/>
      </c>
      <c r="AT255" s="16" t="str">
        <f>IF(ISERROR(VLOOKUP(CONCATENATE($A255,"_",AT$2),'Reference data SID'!$B:$M,12,FALSE)),"",VLOOKUP(CONCATENATE($A255,"_",AT$2),'Reference data SID'!$B:$M,12,FALSE))</f>
        <v/>
      </c>
    </row>
    <row r="256" spans="1:46" x14ac:dyDescent="0.25">
      <c r="A256">
        <v>252</v>
      </c>
      <c r="B256" s="16" t="str">
        <f>IF(ISERROR(VLOOKUP(CONCATENATE($A256,"_",B$2),'Reference data SID'!$B:$M,12,FALSE)),"",VLOOKUP(CONCATENATE($A256,"_",B$2),'Reference data SID'!$B:$M,12,FALSE))</f>
        <v/>
      </c>
      <c r="C256" s="16" t="str">
        <f>IF(ISERROR(VLOOKUP(CONCATENATE($A256,"_",C$2),'Reference data SID'!$B:$M,12,FALSE)),"",VLOOKUP(CONCATENATE($A256,"_",C$2),'Reference data SID'!$B:$M,12,FALSE))</f>
        <v/>
      </c>
      <c r="D256" s="16" t="str">
        <f>IF(ISERROR(VLOOKUP(CONCATENATE($A256,"_",D$2),'Reference data SID'!$B:$M,12,FALSE)),"",VLOOKUP(CONCATENATE($A256,"_",D$2),'Reference data SID'!$B:$M,12,FALSE))</f>
        <v/>
      </c>
      <c r="E256" s="16" t="str">
        <f>IF(ISERROR(VLOOKUP(CONCATENATE($A256,"_",E$2),'Reference data SID'!$B:$M,12,FALSE)),"",VLOOKUP(CONCATENATE($A256,"_",E$2),'Reference data SID'!$B:$M,12,FALSE))</f>
        <v/>
      </c>
      <c r="F256" s="16" t="str">
        <f>IF(ISERROR(VLOOKUP(CONCATENATE($A256,"_",F$2),'Reference data SID'!$B:$M,12,FALSE)),"",VLOOKUP(CONCATENATE($A256,"_",F$2),'Reference data SID'!$B:$M,12,FALSE))</f>
        <v/>
      </c>
      <c r="G256" s="16" t="str">
        <f>IF(ISERROR(VLOOKUP(CONCATENATE($A256,"_",G$2),'Reference data SID'!$B:$M,12,FALSE)),"",VLOOKUP(CONCATENATE($A256,"_",G$2),'Reference data SID'!$B:$M,12,FALSE))</f>
        <v/>
      </c>
      <c r="H256" s="16" t="str">
        <f>IF(ISERROR(VLOOKUP(CONCATENATE($A256,"_",H$2),'Reference data SID'!$B:$M,12,FALSE)),"",VLOOKUP(CONCATENATE($A256,"_",H$2),'Reference data SID'!$B:$M,12,FALSE))</f>
        <v/>
      </c>
      <c r="I256" s="16" t="str">
        <f>IF(ISERROR(VLOOKUP(CONCATENATE($A256,"_",I$2),'Reference data SID'!$B:$M,12,FALSE)),"",VLOOKUP(CONCATENATE($A256,"_",I$2),'Reference data SID'!$B:$M,12,FALSE))</f>
        <v/>
      </c>
      <c r="J256" s="16" t="str">
        <f>IF(ISERROR(VLOOKUP(CONCATENATE($A256,"_",J$2),'Reference data SID'!$B:$M,12,FALSE)),"",VLOOKUP(CONCATENATE($A256,"_",J$2),'Reference data SID'!$B:$M,12,FALSE))</f>
        <v/>
      </c>
      <c r="K256" s="16" t="str">
        <f>IF(ISERROR(VLOOKUP(CONCATENATE($A256,"_",K$2),'Reference data SID'!$B:$M,12,FALSE)),"",VLOOKUP(CONCATENATE($A256,"_",K$2),'Reference data SID'!$B:$M,12,FALSE))</f>
        <v/>
      </c>
      <c r="L256" s="16" t="str">
        <f>IF(ISERROR(VLOOKUP(CONCATENATE($A256,"_",L$2),'Reference data SID'!$B:$M,12,FALSE)),"",VLOOKUP(CONCATENATE($A256,"_",L$2),'Reference data SID'!$B:$M,12,FALSE))</f>
        <v/>
      </c>
      <c r="M256" s="16" t="str">
        <f>IF(ISERROR(VLOOKUP(CONCATENATE($A256,"_",M$2),'Reference data SID'!$B:$M,12,FALSE)),"",VLOOKUP(CONCATENATE($A256,"_",M$2),'Reference data SID'!$B:$M,12,FALSE))</f>
        <v/>
      </c>
      <c r="N256" s="16" t="str">
        <f>IF(ISERROR(VLOOKUP(CONCATENATE($A256,"_",N$2),'Reference data SID'!$B:$M,12,FALSE)),"",VLOOKUP(CONCATENATE($A256,"_",N$2),'Reference data SID'!$B:$M,12,FALSE))</f>
        <v/>
      </c>
      <c r="O256" s="16" t="str">
        <f>IF(ISERROR(VLOOKUP(CONCATENATE($A256,"_",O$2),'Reference data SID'!$B:$M,12,FALSE)),"",VLOOKUP(CONCATENATE($A256,"_",O$2),'Reference data SID'!$B:$M,12,FALSE))</f>
        <v/>
      </c>
      <c r="P256" s="16" t="str">
        <f>IF(ISERROR(VLOOKUP(CONCATENATE($A256,"_",P$2),'Reference data SID'!$B:$M,12,FALSE)),"",VLOOKUP(CONCATENATE($A256,"_",P$2),'Reference data SID'!$B:$M,12,FALSE))</f>
        <v/>
      </c>
      <c r="Q256" s="16" t="str">
        <f>IF(ISERROR(VLOOKUP(CONCATENATE($A256,"_",Q$2),'Reference data SID'!$B:$M,12,FALSE)),"",VLOOKUP(CONCATENATE($A256,"_",Q$2),'Reference data SID'!$B:$M,12,FALSE))</f>
        <v/>
      </c>
      <c r="R256" s="16" t="str">
        <f>IF(ISERROR(VLOOKUP(CONCATENATE($A256,"_",R$2),'Reference data SID'!$B:$M,12,FALSE)),"",VLOOKUP(CONCATENATE($A256,"_",R$2),'Reference data SID'!$B:$M,12,FALSE))</f>
        <v/>
      </c>
      <c r="S256" s="16" t="str">
        <f>IF(ISERROR(VLOOKUP(CONCATENATE($A256,"_",S$2),'Reference data SID'!$B:$M,12,FALSE)),"",VLOOKUP(CONCATENATE($A256,"_",S$2),'Reference data SID'!$B:$M,12,FALSE))</f>
        <v/>
      </c>
      <c r="T256" s="16" t="str">
        <f>IF(ISERROR(VLOOKUP(CONCATENATE($A256,"_",T$2),'Reference data SID'!$B:$M,12,FALSE)),"",VLOOKUP(CONCATENATE($A256,"_",T$2),'Reference data SID'!$B:$M,12,FALSE))</f>
        <v/>
      </c>
      <c r="U256" s="16" t="str">
        <f>IF(ISERROR(VLOOKUP(CONCATENATE($A256,"_",U$2),'Reference data SID'!$B:$M,12,FALSE)),"",VLOOKUP(CONCATENATE($A256,"_",U$2),'Reference data SID'!$B:$M,12,FALSE))</f>
        <v/>
      </c>
      <c r="V256" s="16" t="str">
        <f>IF(ISERROR(VLOOKUP(CONCATENATE($A256,"_",V$2),'Reference data SID'!$B:$M,12,FALSE)),"",VLOOKUP(CONCATENATE($A256,"_",V$2),'Reference data SID'!$B:$M,12,FALSE))</f>
        <v/>
      </c>
      <c r="W256" s="16" t="str">
        <f>IF(ISERROR(VLOOKUP(CONCATENATE($A256,"_",W$2),'Reference data SID'!$B:$M,12,FALSE)),"",VLOOKUP(CONCATENATE($A256,"_",W$2),'Reference data SID'!$B:$M,12,FALSE))</f>
        <v/>
      </c>
      <c r="X256" s="16" t="str">
        <f>IF(ISERROR(VLOOKUP(CONCATENATE($A256,"_",X$2),'Reference data SID'!$B:$M,12,FALSE)),"",VLOOKUP(CONCATENATE($A256,"_",X$2),'Reference data SID'!$B:$M,12,FALSE))</f>
        <v/>
      </c>
      <c r="Y256" s="16" t="str">
        <f>IF(ISERROR(VLOOKUP(CONCATENATE($A256,"_",Y$2),'Reference data SID'!$B:$M,12,FALSE)),"",VLOOKUP(CONCATENATE($A256,"_",Y$2),'Reference data SID'!$B:$M,12,FALSE))</f>
        <v/>
      </c>
      <c r="Z256" s="16" t="str">
        <f>IF(ISERROR(VLOOKUP(CONCATENATE($A256,"_",Z$2),'Reference data SID'!$B:$M,12,FALSE)),"",VLOOKUP(CONCATENATE($A256,"_",Z$2),'Reference data SID'!$B:$M,12,FALSE))</f>
        <v/>
      </c>
      <c r="AA256" s="16" t="str">
        <f>IF(ISERROR(VLOOKUP(CONCATENATE($A256,"_",AA$2),'Reference data SID'!$B:$M,12,FALSE)),"",VLOOKUP(CONCATENATE($A256,"_",AA$2),'Reference data SID'!$B:$M,12,FALSE))</f>
        <v/>
      </c>
      <c r="AB256" s="16" t="str">
        <f>IF(ISERROR(VLOOKUP(CONCATENATE($A256,"_",AB$2),'Reference data SID'!$B:$M,12,FALSE)),"",VLOOKUP(CONCATENATE($A256,"_",AB$2),'Reference data SID'!$B:$M,12,FALSE))</f>
        <v/>
      </c>
      <c r="AC256" s="16" t="str">
        <f>IF(ISERROR(VLOOKUP(CONCATENATE($A256,"_",AC$2),'Reference data SID'!$B:$M,12,FALSE)),"",VLOOKUP(CONCATENATE($A256,"_",AC$2),'Reference data SID'!$B:$M,12,FALSE))</f>
        <v/>
      </c>
      <c r="AD256" s="16" t="str">
        <f>IF(ISERROR(VLOOKUP(CONCATENATE($A256,"_",AD$2),'Reference data SID'!$B:$M,12,FALSE)),"",VLOOKUP(CONCATENATE($A256,"_",AD$2),'Reference data SID'!$B:$M,12,FALSE))</f>
        <v/>
      </c>
      <c r="AE256" s="16" t="str">
        <f>IF(ISERROR(VLOOKUP(CONCATENATE($A256,"_",AE$2),'Reference data SID'!$B:$M,12,FALSE)),"",VLOOKUP(CONCATENATE($A256,"_",AE$2),'Reference data SID'!$B:$M,12,FALSE))</f>
        <v/>
      </c>
      <c r="AF256" s="16" t="str">
        <f>IF(ISERROR(VLOOKUP(CONCATENATE($A256,"_",AF$2),'Reference data SID'!$B:$M,12,FALSE)),"",VLOOKUP(CONCATENATE($A256,"_",AF$2),'Reference data SID'!$B:$M,12,FALSE))</f>
        <v/>
      </c>
      <c r="AG256" s="16" t="str">
        <f>IF(ISERROR(VLOOKUP(CONCATENATE($A256,"_",AG$2),'Reference data SID'!$B:$M,12,FALSE)),"",VLOOKUP(CONCATENATE($A256,"_",AG$2),'Reference data SID'!$B:$M,12,FALSE))</f>
        <v/>
      </c>
      <c r="AH256" s="16" t="str">
        <f>IF(ISERROR(VLOOKUP(CONCATENATE($A256,"_",AH$2),'Reference data SID'!$B:$M,12,FALSE)),"",VLOOKUP(CONCATENATE($A256,"_",AH$2),'Reference data SID'!$B:$M,12,FALSE))</f>
        <v/>
      </c>
      <c r="AI256" s="16" t="str">
        <f>IF(ISERROR(VLOOKUP(CONCATENATE($A256,"_",AI$2),'Reference data SID'!$B:$M,12,FALSE)),"",VLOOKUP(CONCATENATE($A256,"_",AI$2),'Reference data SID'!$B:$M,12,FALSE))</f>
        <v/>
      </c>
      <c r="AJ256" s="16" t="str">
        <f>IF(ISERROR(VLOOKUP(CONCATENATE($A256,"_",AJ$2),'Reference data SID'!$B:$M,12,FALSE)),"",VLOOKUP(CONCATENATE($A256,"_",AJ$2),'Reference data SID'!$B:$M,12,FALSE))</f>
        <v/>
      </c>
      <c r="AK256" s="16" t="str">
        <f>IF(ISERROR(VLOOKUP(CONCATENATE($A256,"_",AK$2),'Reference data SID'!$B:$M,12,FALSE)),"",VLOOKUP(CONCATENATE($A256,"_",AK$2),'Reference data SID'!$B:$M,12,FALSE))</f>
        <v/>
      </c>
      <c r="AL256" s="16" t="str">
        <f>IF(ISERROR(VLOOKUP(CONCATENATE($A256,"_",AL$2),'Reference data SID'!$B:$M,12,FALSE)),"",VLOOKUP(CONCATENATE($A256,"_",AL$2),'Reference data SID'!$B:$M,12,FALSE))</f>
        <v/>
      </c>
      <c r="AM256" s="16" t="str">
        <f>IF(ISERROR(VLOOKUP(CONCATENATE($A256,"_",AM$2),'Reference data SID'!$B:$M,12,FALSE)),"",VLOOKUP(CONCATENATE($A256,"_",AM$2),'Reference data SID'!$B:$M,12,FALSE))</f>
        <v/>
      </c>
      <c r="AN256" s="16" t="str">
        <f>IF(ISERROR(VLOOKUP(CONCATENATE($A256,"_",AN$2),'Reference data SID'!$B:$M,12,FALSE)),"",VLOOKUP(CONCATENATE($A256,"_",AN$2),'Reference data SID'!$B:$M,12,FALSE))</f>
        <v/>
      </c>
      <c r="AO256" s="16" t="str">
        <f>IF(ISERROR(VLOOKUP(CONCATENATE($A256,"_",AO$2),'Reference data SID'!$B:$M,12,FALSE)),"",VLOOKUP(CONCATENATE($A256,"_",AO$2),'Reference data SID'!$B:$M,12,FALSE))</f>
        <v/>
      </c>
      <c r="AP256" s="16" t="str">
        <f>IF(ISERROR(VLOOKUP(CONCATENATE($A256,"_",AP$2),'Reference data SID'!$B:$M,12,FALSE)),"",VLOOKUP(CONCATENATE($A256,"_",AP$2),'Reference data SID'!$B:$M,12,FALSE))</f>
        <v/>
      </c>
      <c r="AQ256" s="16" t="str">
        <f>IF(ISERROR(VLOOKUP(CONCATENATE($A256,"_",AQ$2),'Reference data SID'!$B:$M,12,FALSE)),"",VLOOKUP(CONCATENATE($A256,"_",AQ$2),'Reference data SID'!$B:$M,12,FALSE))</f>
        <v/>
      </c>
      <c r="AR256" s="16" t="str">
        <f>IF(ISERROR(VLOOKUP(CONCATENATE($A256,"_",AR$2),'Reference data SID'!$B:$M,12,FALSE)),"",VLOOKUP(CONCATENATE($A256,"_",AR$2),'Reference data SID'!$B:$M,12,FALSE))</f>
        <v/>
      </c>
      <c r="AS256" s="16" t="str">
        <f>IF(ISERROR(VLOOKUP(CONCATENATE($A256,"_",AS$2),'Reference data SID'!$B:$M,12,FALSE)),"",VLOOKUP(CONCATENATE($A256,"_",AS$2),'Reference data SID'!$B:$M,12,FALSE))</f>
        <v/>
      </c>
      <c r="AT256" s="16" t="str">
        <f>IF(ISERROR(VLOOKUP(CONCATENATE($A256,"_",AT$2),'Reference data SID'!$B:$M,12,FALSE)),"",VLOOKUP(CONCATENATE($A256,"_",AT$2),'Reference data SID'!$B:$M,12,FALSE))</f>
        <v/>
      </c>
    </row>
    <row r="257" spans="1:46" x14ac:dyDescent="0.25">
      <c r="A257">
        <v>253</v>
      </c>
      <c r="B257" s="16" t="str">
        <f>IF(ISERROR(VLOOKUP(CONCATENATE($A257,"_",B$2),'Reference data SID'!$B:$M,12,FALSE)),"",VLOOKUP(CONCATENATE($A257,"_",B$2),'Reference data SID'!$B:$M,12,FALSE))</f>
        <v/>
      </c>
      <c r="C257" s="16" t="str">
        <f>IF(ISERROR(VLOOKUP(CONCATENATE($A257,"_",C$2),'Reference data SID'!$B:$M,12,FALSE)),"",VLOOKUP(CONCATENATE($A257,"_",C$2),'Reference data SID'!$B:$M,12,FALSE))</f>
        <v/>
      </c>
      <c r="D257" s="16" t="str">
        <f>IF(ISERROR(VLOOKUP(CONCATENATE($A257,"_",D$2),'Reference data SID'!$B:$M,12,FALSE)),"",VLOOKUP(CONCATENATE($A257,"_",D$2),'Reference data SID'!$B:$M,12,FALSE))</f>
        <v/>
      </c>
      <c r="E257" s="16" t="str">
        <f>IF(ISERROR(VLOOKUP(CONCATENATE($A257,"_",E$2),'Reference data SID'!$B:$M,12,FALSE)),"",VLOOKUP(CONCATENATE($A257,"_",E$2),'Reference data SID'!$B:$M,12,FALSE))</f>
        <v/>
      </c>
      <c r="F257" s="16" t="str">
        <f>IF(ISERROR(VLOOKUP(CONCATENATE($A257,"_",F$2),'Reference data SID'!$B:$M,12,FALSE)),"",VLOOKUP(CONCATENATE($A257,"_",F$2),'Reference data SID'!$B:$M,12,FALSE))</f>
        <v/>
      </c>
      <c r="G257" s="16" t="str">
        <f>IF(ISERROR(VLOOKUP(CONCATENATE($A257,"_",G$2),'Reference data SID'!$B:$M,12,FALSE)),"",VLOOKUP(CONCATENATE($A257,"_",G$2),'Reference data SID'!$B:$M,12,FALSE))</f>
        <v/>
      </c>
      <c r="H257" s="16" t="str">
        <f>IF(ISERROR(VLOOKUP(CONCATENATE($A257,"_",H$2),'Reference data SID'!$B:$M,12,FALSE)),"",VLOOKUP(CONCATENATE($A257,"_",H$2),'Reference data SID'!$B:$M,12,FALSE))</f>
        <v/>
      </c>
      <c r="I257" s="16" t="str">
        <f>IF(ISERROR(VLOOKUP(CONCATENATE($A257,"_",I$2),'Reference data SID'!$B:$M,12,FALSE)),"",VLOOKUP(CONCATENATE($A257,"_",I$2),'Reference data SID'!$B:$M,12,FALSE))</f>
        <v/>
      </c>
      <c r="J257" s="16" t="str">
        <f>IF(ISERROR(VLOOKUP(CONCATENATE($A257,"_",J$2),'Reference data SID'!$B:$M,12,FALSE)),"",VLOOKUP(CONCATENATE($A257,"_",J$2),'Reference data SID'!$B:$M,12,FALSE))</f>
        <v/>
      </c>
      <c r="K257" s="16" t="str">
        <f>IF(ISERROR(VLOOKUP(CONCATENATE($A257,"_",K$2),'Reference data SID'!$B:$M,12,FALSE)),"",VLOOKUP(CONCATENATE($A257,"_",K$2),'Reference data SID'!$B:$M,12,FALSE))</f>
        <v/>
      </c>
      <c r="L257" s="16" t="str">
        <f>IF(ISERROR(VLOOKUP(CONCATENATE($A257,"_",L$2),'Reference data SID'!$B:$M,12,FALSE)),"",VLOOKUP(CONCATENATE($A257,"_",L$2),'Reference data SID'!$B:$M,12,FALSE))</f>
        <v/>
      </c>
      <c r="M257" s="16" t="str">
        <f>IF(ISERROR(VLOOKUP(CONCATENATE($A257,"_",M$2),'Reference data SID'!$B:$M,12,FALSE)),"",VLOOKUP(CONCATENATE($A257,"_",M$2),'Reference data SID'!$B:$M,12,FALSE))</f>
        <v/>
      </c>
      <c r="N257" s="16" t="str">
        <f>IF(ISERROR(VLOOKUP(CONCATENATE($A257,"_",N$2),'Reference data SID'!$B:$M,12,FALSE)),"",VLOOKUP(CONCATENATE($A257,"_",N$2),'Reference data SID'!$B:$M,12,FALSE))</f>
        <v/>
      </c>
      <c r="O257" s="16" t="str">
        <f>IF(ISERROR(VLOOKUP(CONCATENATE($A257,"_",O$2),'Reference data SID'!$B:$M,12,FALSE)),"",VLOOKUP(CONCATENATE($A257,"_",O$2),'Reference data SID'!$B:$M,12,FALSE))</f>
        <v/>
      </c>
      <c r="P257" s="16" t="str">
        <f>IF(ISERROR(VLOOKUP(CONCATENATE($A257,"_",P$2),'Reference data SID'!$B:$M,12,FALSE)),"",VLOOKUP(CONCATENATE($A257,"_",P$2),'Reference data SID'!$B:$M,12,FALSE))</f>
        <v/>
      </c>
      <c r="Q257" s="16" t="str">
        <f>IF(ISERROR(VLOOKUP(CONCATENATE($A257,"_",Q$2),'Reference data SID'!$B:$M,12,FALSE)),"",VLOOKUP(CONCATENATE($A257,"_",Q$2),'Reference data SID'!$B:$M,12,FALSE))</f>
        <v/>
      </c>
      <c r="R257" s="16" t="str">
        <f>IF(ISERROR(VLOOKUP(CONCATENATE($A257,"_",R$2),'Reference data SID'!$B:$M,12,FALSE)),"",VLOOKUP(CONCATENATE($A257,"_",R$2),'Reference data SID'!$B:$M,12,FALSE))</f>
        <v/>
      </c>
      <c r="S257" s="16" t="str">
        <f>IF(ISERROR(VLOOKUP(CONCATENATE($A257,"_",S$2),'Reference data SID'!$B:$M,12,FALSE)),"",VLOOKUP(CONCATENATE($A257,"_",S$2),'Reference data SID'!$B:$M,12,FALSE))</f>
        <v/>
      </c>
      <c r="T257" s="16" t="str">
        <f>IF(ISERROR(VLOOKUP(CONCATENATE($A257,"_",T$2),'Reference data SID'!$B:$M,12,FALSE)),"",VLOOKUP(CONCATENATE($A257,"_",T$2),'Reference data SID'!$B:$M,12,FALSE))</f>
        <v/>
      </c>
      <c r="U257" s="16" t="str">
        <f>IF(ISERROR(VLOOKUP(CONCATENATE($A257,"_",U$2),'Reference data SID'!$B:$M,12,FALSE)),"",VLOOKUP(CONCATENATE($A257,"_",U$2),'Reference data SID'!$B:$M,12,FALSE))</f>
        <v/>
      </c>
      <c r="V257" s="16" t="str">
        <f>IF(ISERROR(VLOOKUP(CONCATENATE($A257,"_",V$2),'Reference data SID'!$B:$M,12,FALSE)),"",VLOOKUP(CONCATENATE($A257,"_",V$2),'Reference data SID'!$B:$M,12,FALSE))</f>
        <v/>
      </c>
      <c r="W257" s="16" t="str">
        <f>IF(ISERROR(VLOOKUP(CONCATENATE($A257,"_",W$2),'Reference data SID'!$B:$M,12,FALSE)),"",VLOOKUP(CONCATENATE($A257,"_",W$2),'Reference data SID'!$B:$M,12,FALSE))</f>
        <v/>
      </c>
      <c r="X257" s="16" t="str">
        <f>IF(ISERROR(VLOOKUP(CONCATENATE($A257,"_",X$2),'Reference data SID'!$B:$M,12,FALSE)),"",VLOOKUP(CONCATENATE($A257,"_",X$2),'Reference data SID'!$B:$M,12,FALSE))</f>
        <v/>
      </c>
      <c r="Y257" s="16" t="str">
        <f>IF(ISERROR(VLOOKUP(CONCATENATE($A257,"_",Y$2),'Reference data SID'!$B:$M,12,FALSE)),"",VLOOKUP(CONCATENATE($A257,"_",Y$2),'Reference data SID'!$B:$M,12,FALSE))</f>
        <v/>
      </c>
      <c r="Z257" s="16" t="str">
        <f>IF(ISERROR(VLOOKUP(CONCATENATE($A257,"_",Z$2),'Reference data SID'!$B:$M,12,FALSE)),"",VLOOKUP(CONCATENATE($A257,"_",Z$2),'Reference data SID'!$B:$M,12,FALSE))</f>
        <v/>
      </c>
      <c r="AA257" s="16" t="str">
        <f>IF(ISERROR(VLOOKUP(CONCATENATE($A257,"_",AA$2),'Reference data SID'!$B:$M,12,FALSE)),"",VLOOKUP(CONCATENATE($A257,"_",AA$2),'Reference data SID'!$B:$M,12,FALSE))</f>
        <v/>
      </c>
      <c r="AB257" s="16" t="str">
        <f>IF(ISERROR(VLOOKUP(CONCATENATE($A257,"_",AB$2),'Reference data SID'!$B:$M,12,FALSE)),"",VLOOKUP(CONCATENATE($A257,"_",AB$2),'Reference data SID'!$B:$M,12,FALSE))</f>
        <v/>
      </c>
      <c r="AC257" s="16" t="str">
        <f>IF(ISERROR(VLOOKUP(CONCATENATE($A257,"_",AC$2),'Reference data SID'!$B:$M,12,FALSE)),"",VLOOKUP(CONCATENATE($A257,"_",AC$2),'Reference data SID'!$B:$M,12,FALSE))</f>
        <v/>
      </c>
      <c r="AD257" s="16" t="str">
        <f>IF(ISERROR(VLOOKUP(CONCATENATE($A257,"_",AD$2),'Reference data SID'!$B:$M,12,FALSE)),"",VLOOKUP(CONCATENATE($A257,"_",AD$2),'Reference data SID'!$B:$M,12,FALSE))</f>
        <v/>
      </c>
      <c r="AE257" s="16" t="str">
        <f>IF(ISERROR(VLOOKUP(CONCATENATE($A257,"_",AE$2),'Reference data SID'!$B:$M,12,FALSE)),"",VLOOKUP(CONCATENATE($A257,"_",AE$2),'Reference data SID'!$B:$M,12,FALSE))</f>
        <v/>
      </c>
      <c r="AF257" s="16" t="str">
        <f>IF(ISERROR(VLOOKUP(CONCATENATE($A257,"_",AF$2),'Reference data SID'!$B:$M,12,FALSE)),"",VLOOKUP(CONCATENATE($A257,"_",AF$2),'Reference data SID'!$B:$M,12,FALSE))</f>
        <v/>
      </c>
      <c r="AG257" s="16" t="str">
        <f>IF(ISERROR(VLOOKUP(CONCATENATE($A257,"_",AG$2),'Reference data SID'!$B:$M,12,FALSE)),"",VLOOKUP(CONCATENATE($A257,"_",AG$2),'Reference data SID'!$B:$M,12,FALSE))</f>
        <v/>
      </c>
      <c r="AH257" s="16" t="str">
        <f>IF(ISERROR(VLOOKUP(CONCATENATE($A257,"_",AH$2),'Reference data SID'!$B:$M,12,FALSE)),"",VLOOKUP(CONCATENATE($A257,"_",AH$2),'Reference data SID'!$B:$M,12,FALSE))</f>
        <v/>
      </c>
      <c r="AI257" s="16" t="str">
        <f>IF(ISERROR(VLOOKUP(CONCATENATE($A257,"_",AI$2),'Reference data SID'!$B:$M,12,FALSE)),"",VLOOKUP(CONCATENATE($A257,"_",AI$2),'Reference data SID'!$B:$M,12,FALSE))</f>
        <v/>
      </c>
      <c r="AJ257" s="16" t="str">
        <f>IF(ISERROR(VLOOKUP(CONCATENATE($A257,"_",AJ$2),'Reference data SID'!$B:$M,12,FALSE)),"",VLOOKUP(CONCATENATE($A257,"_",AJ$2),'Reference data SID'!$B:$M,12,FALSE))</f>
        <v/>
      </c>
      <c r="AK257" s="16" t="str">
        <f>IF(ISERROR(VLOOKUP(CONCATENATE($A257,"_",AK$2),'Reference data SID'!$B:$M,12,FALSE)),"",VLOOKUP(CONCATENATE($A257,"_",AK$2),'Reference data SID'!$B:$M,12,FALSE))</f>
        <v/>
      </c>
      <c r="AL257" s="16" t="str">
        <f>IF(ISERROR(VLOOKUP(CONCATENATE($A257,"_",AL$2),'Reference data SID'!$B:$M,12,FALSE)),"",VLOOKUP(CONCATENATE($A257,"_",AL$2),'Reference data SID'!$B:$M,12,FALSE))</f>
        <v/>
      </c>
      <c r="AM257" s="16" t="str">
        <f>IF(ISERROR(VLOOKUP(CONCATENATE($A257,"_",AM$2),'Reference data SID'!$B:$M,12,FALSE)),"",VLOOKUP(CONCATENATE($A257,"_",AM$2),'Reference data SID'!$B:$M,12,FALSE))</f>
        <v/>
      </c>
      <c r="AN257" s="16" t="str">
        <f>IF(ISERROR(VLOOKUP(CONCATENATE($A257,"_",AN$2),'Reference data SID'!$B:$M,12,FALSE)),"",VLOOKUP(CONCATENATE($A257,"_",AN$2),'Reference data SID'!$B:$M,12,FALSE))</f>
        <v/>
      </c>
      <c r="AO257" s="16" t="str">
        <f>IF(ISERROR(VLOOKUP(CONCATENATE($A257,"_",AO$2),'Reference data SID'!$B:$M,12,FALSE)),"",VLOOKUP(CONCATENATE($A257,"_",AO$2),'Reference data SID'!$B:$M,12,FALSE))</f>
        <v/>
      </c>
      <c r="AP257" s="16" t="str">
        <f>IF(ISERROR(VLOOKUP(CONCATENATE($A257,"_",AP$2),'Reference data SID'!$B:$M,12,FALSE)),"",VLOOKUP(CONCATENATE($A257,"_",AP$2),'Reference data SID'!$B:$M,12,FALSE))</f>
        <v/>
      </c>
      <c r="AQ257" s="16" t="str">
        <f>IF(ISERROR(VLOOKUP(CONCATENATE($A257,"_",AQ$2),'Reference data SID'!$B:$M,12,FALSE)),"",VLOOKUP(CONCATENATE($A257,"_",AQ$2),'Reference data SID'!$B:$M,12,FALSE))</f>
        <v/>
      </c>
      <c r="AR257" s="16" t="str">
        <f>IF(ISERROR(VLOOKUP(CONCATENATE($A257,"_",AR$2),'Reference data SID'!$B:$M,12,FALSE)),"",VLOOKUP(CONCATENATE($A257,"_",AR$2),'Reference data SID'!$B:$M,12,FALSE))</f>
        <v/>
      </c>
      <c r="AS257" s="16" t="str">
        <f>IF(ISERROR(VLOOKUP(CONCATENATE($A257,"_",AS$2),'Reference data SID'!$B:$M,12,FALSE)),"",VLOOKUP(CONCATENATE($A257,"_",AS$2),'Reference data SID'!$B:$M,12,FALSE))</f>
        <v/>
      </c>
      <c r="AT257" s="16" t="str">
        <f>IF(ISERROR(VLOOKUP(CONCATENATE($A257,"_",AT$2),'Reference data SID'!$B:$M,12,FALSE)),"",VLOOKUP(CONCATENATE($A257,"_",AT$2),'Reference data SID'!$B:$M,12,FALSE))</f>
        <v/>
      </c>
    </row>
    <row r="258" spans="1:46" x14ac:dyDescent="0.25">
      <c r="A258">
        <v>254</v>
      </c>
      <c r="B258" s="16" t="str">
        <f>IF(ISERROR(VLOOKUP(CONCATENATE($A258,"_",B$2),'Reference data SID'!$B:$M,12,FALSE)),"",VLOOKUP(CONCATENATE($A258,"_",B$2),'Reference data SID'!$B:$M,12,FALSE))</f>
        <v/>
      </c>
      <c r="C258" s="16" t="str">
        <f>IF(ISERROR(VLOOKUP(CONCATENATE($A258,"_",C$2),'Reference data SID'!$B:$M,12,FALSE)),"",VLOOKUP(CONCATENATE($A258,"_",C$2),'Reference data SID'!$B:$M,12,FALSE))</f>
        <v/>
      </c>
      <c r="D258" s="16" t="str">
        <f>IF(ISERROR(VLOOKUP(CONCATENATE($A258,"_",D$2),'Reference data SID'!$B:$M,12,FALSE)),"",VLOOKUP(CONCATENATE($A258,"_",D$2),'Reference data SID'!$B:$M,12,FALSE))</f>
        <v/>
      </c>
      <c r="E258" s="16" t="str">
        <f>IF(ISERROR(VLOOKUP(CONCATENATE($A258,"_",E$2),'Reference data SID'!$B:$M,12,FALSE)),"",VLOOKUP(CONCATENATE($A258,"_",E$2),'Reference data SID'!$B:$M,12,FALSE))</f>
        <v/>
      </c>
      <c r="F258" s="16" t="str">
        <f>IF(ISERROR(VLOOKUP(CONCATENATE($A258,"_",F$2),'Reference data SID'!$B:$M,12,FALSE)),"",VLOOKUP(CONCATENATE($A258,"_",F$2),'Reference data SID'!$B:$M,12,FALSE))</f>
        <v/>
      </c>
      <c r="G258" s="16" t="str">
        <f>IF(ISERROR(VLOOKUP(CONCATENATE($A258,"_",G$2),'Reference data SID'!$B:$M,12,FALSE)),"",VLOOKUP(CONCATENATE($A258,"_",G$2),'Reference data SID'!$B:$M,12,FALSE))</f>
        <v/>
      </c>
      <c r="H258" s="16" t="str">
        <f>IF(ISERROR(VLOOKUP(CONCATENATE($A258,"_",H$2),'Reference data SID'!$B:$M,12,FALSE)),"",VLOOKUP(CONCATENATE($A258,"_",H$2),'Reference data SID'!$B:$M,12,FALSE))</f>
        <v/>
      </c>
      <c r="I258" s="16" t="str">
        <f>IF(ISERROR(VLOOKUP(CONCATENATE($A258,"_",I$2),'Reference data SID'!$B:$M,12,FALSE)),"",VLOOKUP(CONCATENATE($A258,"_",I$2),'Reference data SID'!$B:$M,12,FALSE))</f>
        <v/>
      </c>
      <c r="J258" s="16" t="str">
        <f>IF(ISERROR(VLOOKUP(CONCATENATE($A258,"_",J$2),'Reference data SID'!$B:$M,12,FALSE)),"",VLOOKUP(CONCATENATE($A258,"_",J$2),'Reference data SID'!$B:$M,12,FALSE))</f>
        <v/>
      </c>
      <c r="K258" s="16" t="str">
        <f>IF(ISERROR(VLOOKUP(CONCATENATE($A258,"_",K$2),'Reference data SID'!$B:$M,12,FALSE)),"",VLOOKUP(CONCATENATE($A258,"_",K$2),'Reference data SID'!$B:$M,12,FALSE))</f>
        <v/>
      </c>
      <c r="L258" s="16" t="str">
        <f>IF(ISERROR(VLOOKUP(CONCATENATE($A258,"_",L$2),'Reference data SID'!$B:$M,12,FALSE)),"",VLOOKUP(CONCATENATE($A258,"_",L$2),'Reference data SID'!$B:$M,12,FALSE))</f>
        <v/>
      </c>
      <c r="M258" s="16" t="str">
        <f>IF(ISERROR(VLOOKUP(CONCATENATE($A258,"_",M$2),'Reference data SID'!$B:$M,12,FALSE)),"",VLOOKUP(CONCATENATE($A258,"_",M$2),'Reference data SID'!$B:$M,12,FALSE))</f>
        <v/>
      </c>
      <c r="N258" s="16" t="str">
        <f>IF(ISERROR(VLOOKUP(CONCATENATE($A258,"_",N$2),'Reference data SID'!$B:$M,12,FALSE)),"",VLOOKUP(CONCATENATE($A258,"_",N$2),'Reference data SID'!$B:$M,12,FALSE))</f>
        <v/>
      </c>
      <c r="O258" s="16" t="str">
        <f>IF(ISERROR(VLOOKUP(CONCATENATE($A258,"_",O$2),'Reference data SID'!$B:$M,12,FALSE)),"",VLOOKUP(CONCATENATE($A258,"_",O$2),'Reference data SID'!$B:$M,12,FALSE))</f>
        <v/>
      </c>
      <c r="P258" s="16" t="str">
        <f>IF(ISERROR(VLOOKUP(CONCATENATE($A258,"_",P$2),'Reference data SID'!$B:$M,12,FALSE)),"",VLOOKUP(CONCATENATE($A258,"_",P$2),'Reference data SID'!$B:$M,12,FALSE))</f>
        <v/>
      </c>
      <c r="Q258" s="16" t="str">
        <f>IF(ISERROR(VLOOKUP(CONCATENATE($A258,"_",Q$2),'Reference data SID'!$B:$M,12,FALSE)),"",VLOOKUP(CONCATENATE($A258,"_",Q$2),'Reference data SID'!$B:$M,12,FALSE))</f>
        <v/>
      </c>
      <c r="R258" s="16" t="str">
        <f>IF(ISERROR(VLOOKUP(CONCATENATE($A258,"_",R$2),'Reference data SID'!$B:$M,12,FALSE)),"",VLOOKUP(CONCATENATE($A258,"_",R$2),'Reference data SID'!$B:$M,12,FALSE))</f>
        <v/>
      </c>
      <c r="S258" s="16" t="str">
        <f>IF(ISERROR(VLOOKUP(CONCATENATE($A258,"_",S$2),'Reference data SID'!$B:$M,12,FALSE)),"",VLOOKUP(CONCATENATE($A258,"_",S$2),'Reference data SID'!$B:$M,12,FALSE))</f>
        <v/>
      </c>
      <c r="T258" s="16" t="str">
        <f>IF(ISERROR(VLOOKUP(CONCATENATE($A258,"_",T$2),'Reference data SID'!$B:$M,12,FALSE)),"",VLOOKUP(CONCATENATE($A258,"_",T$2),'Reference data SID'!$B:$M,12,FALSE))</f>
        <v/>
      </c>
      <c r="U258" s="16" t="str">
        <f>IF(ISERROR(VLOOKUP(CONCATENATE($A258,"_",U$2),'Reference data SID'!$B:$M,12,FALSE)),"",VLOOKUP(CONCATENATE($A258,"_",U$2),'Reference data SID'!$B:$M,12,FALSE))</f>
        <v/>
      </c>
      <c r="V258" s="16" t="str">
        <f>IF(ISERROR(VLOOKUP(CONCATENATE($A258,"_",V$2),'Reference data SID'!$B:$M,12,FALSE)),"",VLOOKUP(CONCATENATE($A258,"_",V$2),'Reference data SID'!$B:$M,12,FALSE))</f>
        <v/>
      </c>
      <c r="W258" s="16" t="str">
        <f>IF(ISERROR(VLOOKUP(CONCATENATE($A258,"_",W$2),'Reference data SID'!$B:$M,12,FALSE)),"",VLOOKUP(CONCATENATE($A258,"_",W$2),'Reference data SID'!$B:$M,12,FALSE))</f>
        <v/>
      </c>
      <c r="X258" s="16" t="str">
        <f>IF(ISERROR(VLOOKUP(CONCATENATE($A258,"_",X$2),'Reference data SID'!$B:$M,12,FALSE)),"",VLOOKUP(CONCATENATE($A258,"_",X$2),'Reference data SID'!$B:$M,12,FALSE))</f>
        <v/>
      </c>
      <c r="Y258" s="16" t="str">
        <f>IF(ISERROR(VLOOKUP(CONCATENATE($A258,"_",Y$2),'Reference data SID'!$B:$M,12,FALSE)),"",VLOOKUP(CONCATENATE($A258,"_",Y$2),'Reference data SID'!$B:$M,12,FALSE))</f>
        <v/>
      </c>
      <c r="Z258" s="16" t="str">
        <f>IF(ISERROR(VLOOKUP(CONCATENATE($A258,"_",Z$2),'Reference data SID'!$B:$M,12,FALSE)),"",VLOOKUP(CONCATENATE($A258,"_",Z$2),'Reference data SID'!$B:$M,12,FALSE))</f>
        <v/>
      </c>
      <c r="AA258" s="16" t="str">
        <f>IF(ISERROR(VLOOKUP(CONCATENATE($A258,"_",AA$2),'Reference data SID'!$B:$M,12,FALSE)),"",VLOOKUP(CONCATENATE($A258,"_",AA$2),'Reference data SID'!$B:$M,12,FALSE))</f>
        <v/>
      </c>
      <c r="AB258" s="16" t="str">
        <f>IF(ISERROR(VLOOKUP(CONCATENATE($A258,"_",AB$2),'Reference data SID'!$B:$M,12,FALSE)),"",VLOOKUP(CONCATENATE($A258,"_",AB$2),'Reference data SID'!$B:$M,12,FALSE))</f>
        <v/>
      </c>
      <c r="AC258" s="16" t="str">
        <f>IF(ISERROR(VLOOKUP(CONCATENATE($A258,"_",AC$2),'Reference data SID'!$B:$M,12,FALSE)),"",VLOOKUP(CONCATENATE($A258,"_",AC$2),'Reference data SID'!$B:$M,12,FALSE))</f>
        <v/>
      </c>
      <c r="AD258" s="16" t="str">
        <f>IF(ISERROR(VLOOKUP(CONCATENATE($A258,"_",AD$2),'Reference data SID'!$B:$M,12,FALSE)),"",VLOOKUP(CONCATENATE($A258,"_",AD$2),'Reference data SID'!$B:$M,12,FALSE))</f>
        <v/>
      </c>
      <c r="AE258" s="16" t="str">
        <f>IF(ISERROR(VLOOKUP(CONCATENATE($A258,"_",AE$2),'Reference data SID'!$B:$M,12,FALSE)),"",VLOOKUP(CONCATENATE($A258,"_",AE$2),'Reference data SID'!$B:$M,12,FALSE))</f>
        <v/>
      </c>
      <c r="AF258" s="16" t="str">
        <f>IF(ISERROR(VLOOKUP(CONCATENATE($A258,"_",AF$2),'Reference data SID'!$B:$M,12,FALSE)),"",VLOOKUP(CONCATENATE($A258,"_",AF$2),'Reference data SID'!$B:$M,12,FALSE))</f>
        <v/>
      </c>
      <c r="AG258" s="16" t="str">
        <f>IF(ISERROR(VLOOKUP(CONCATENATE($A258,"_",AG$2),'Reference data SID'!$B:$M,12,FALSE)),"",VLOOKUP(CONCATENATE($A258,"_",AG$2),'Reference data SID'!$B:$M,12,FALSE))</f>
        <v/>
      </c>
      <c r="AH258" s="16" t="str">
        <f>IF(ISERROR(VLOOKUP(CONCATENATE($A258,"_",AH$2),'Reference data SID'!$B:$M,12,FALSE)),"",VLOOKUP(CONCATENATE($A258,"_",AH$2),'Reference data SID'!$B:$M,12,FALSE))</f>
        <v/>
      </c>
      <c r="AI258" s="16" t="str">
        <f>IF(ISERROR(VLOOKUP(CONCATENATE($A258,"_",AI$2),'Reference data SID'!$B:$M,12,FALSE)),"",VLOOKUP(CONCATENATE($A258,"_",AI$2),'Reference data SID'!$B:$M,12,FALSE))</f>
        <v/>
      </c>
      <c r="AJ258" s="16" t="str">
        <f>IF(ISERROR(VLOOKUP(CONCATENATE($A258,"_",AJ$2),'Reference data SID'!$B:$M,12,FALSE)),"",VLOOKUP(CONCATENATE($A258,"_",AJ$2),'Reference data SID'!$B:$M,12,FALSE))</f>
        <v/>
      </c>
      <c r="AK258" s="16" t="str">
        <f>IF(ISERROR(VLOOKUP(CONCATENATE($A258,"_",AK$2),'Reference data SID'!$B:$M,12,FALSE)),"",VLOOKUP(CONCATENATE($A258,"_",AK$2),'Reference data SID'!$B:$M,12,FALSE))</f>
        <v/>
      </c>
      <c r="AL258" s="16" t="str">
        <f>IF(ISERROR(VLOOKUP(CONCATENATE($A258,"_",AL$2),'Reference data SID'!$B:$M,12,FALSE)),"",VLOOKUP(CONCATENATE($A258,"_",AL$2),'Reference data SID'!$B:$M,12,FALSE))</f>
        <v/>
      </c>
      <c r="AM258" s="16" t="str">
        <f>IF(ISERROR(VLOOKUP(CONCATENATE($A258,"_",AM$2),'Reference data SID'!$B:$M,12,FALSE)),"",VLOOKUP(CONCATENATE($A258,"_",AM$2),'Reference data SID'!$B:$M,12,FALSE))</f>
        <v/>
      </c>
      <c r="AN258" s="16" t="str">
        <f>IF(ISERROR(VLOOKUP(CONCATENATE($A258,"_",AN$2),'Reference data SID'!$B:$M,12,FALSE)),"",VLOOKUP(CONCATENATE($A258,"_",AN$2),'Reference data SID'!$B:$M,12,FALSE))</f>
        <v/>
      </c>
      <c r="AO258" s="16" t="str">
        <f>IF(ISERROR(VLOOKUP(CONCATENATE($A258,"_",AO$2),'Reference data SID'!$B:$M,12,FALSE)),"",VLOOKUP(CONCATENATE($A258,"_",AO$2),'Reference data SID'!$B:$M,12,FALSE))</f>
        <v/>
      </c>
      <c r="AP258" s="16" t="str">
        <f>IF(ISERROR(VLOOKUP(CONCATENATE($A258,"_",AP$2),'Reference data SID'!$B:$M,12,FALSE)),"",VLOOKUP(CONCATENATE($A258,"_",AP$2),'Reference data SID'!$B:$M,12,FALSE))</f>
        <v/>
      </c>
      <c r="AQ258" s="16" t="str">
        <f>IF(ISERROR(VLOOKUP(CONCATENATE($A258,"_",AQ$2),'Reference data SID'!$B:$M,12,FALSE)),"",VLOOKUP(CONCATENATE($A258,"_",AQ$2),'Reference data SID'!$B:$M,12,FALSE))</f>
        <v/>
      </c>
      <c r="AR258" s="16" t="str">
        <f>IF(ISERROR(VLOOKUP(CONCATENATE($A258,"_",AR$2),'Reference data SID'!$B:$M,12,FALSE)),"",VLOOKUP(CONCATENATE($A258,"_",AR$2),'Reference data SID'!$B:$M,12,FALSE))</f>
        <v/>
      </c>
      <c r="AS258" s="16" t="str">
        <f>IF(ISERROR(VLOOKUP(CONCATENATE($A258,"_",AS$2),'Reference data SID'!$B:$M,12,FALSE)),"",VLOOKUP(CONCATENATE($A258,"_",AS$2),'Reference data SID'!$B:$M,12,FALSE))</f>
        <v/>
      </c>
      <c r="AT258" s="16" t="str">
        <f>IF(ISERROR(VLOOKUP(CONCATENATE($A258,"_",AT$2),'Reference data SID'!$B:$M,12,FALSE)),"",VLOOKUP(CONCATENATE($A258,"_",AT$2),'Reference data SID'!$B:$M,12,FALSE))</f>
        <v/>
      </c>
    </row>
    <row r="259" spans="1:46" x14ac:dyDescent="0.25">
      <c r="A259">
        <v>255</v>
      </c>
      <c r="B259" s="16" t="str">
        <f>IF(ISERROR(VLOOKUP(CONCATENATE($A259,"_",B$2),'Reference data SID'!$B:$M,12,FALSE)),"",VLOOKUP(CONCATENATE($A259,"_",B$2),'Reference data SID'!$B:$M,12,FALSE))</f>
        <v/>
      </c>
      <c r="C259" s="16" t="str">
        <f>IF(ISERROR(VLOOKUP(CONCATENATE($A259,"_",C$2),'Reference data SID'!$B:$M,12,FALSE)),"",VLOOKUP(CONCATENATE($A259,"_",C$2),'Reference data SID'!$B:$M,12,FALSE))</f>
        <v/>
      </c>
      <c r="D259" s="16" t="str">
        <f>IF(ISERROR(VLOOKUP(CONCATENATE($A259,"_",D$2),'Reference data SID'!$B:$M,12,FALSE)),"",VLOOKUP(CONCATENATE($A259,"_",D$2),'Reference data SID'!$B:$M,12,FALSE))</f>
        <v/>
      </c>
      <c r="E259" s="16" t="str">
        <f>IF(ISERROR(VLOOKUP(CONCATENATE($A259,"_",E$2),'Reference data SID'!$B:$M,12,FALSE)),"",VLOOKUP(CONCATENATE($A259,"_",E$2),'Reference data SID'!$B:$M,12,FALSE))</f>
        <v/>
      </c>
      <c r="F259" s="16" t="str">
        <f>IF(ISERROR(VLOOKUP(CONCATENATE($A259,"_",F$2),'Reference data SID'!$B:$M,12,FALSE)),"",VLOOKUP(CONCATENATE($A259,"_",F$2),'Reference data SID'!$B:$M,12,FALSE))</f>
        <v/>
      </c>
      <c r="G259" s="16" t="str">
        <f>IF(ISERROR(VLOOKUP(CONCATENATE($A259,"_",G$2),'Reference data SID'!$B:$M,12,FALSE)),"",VLOOKUP(CONCATENATE($A259,"_",G$2),'Reference data SID'!$B:$M,12,FALSE))</f>
        <v/>
      </c>
      <c r="H259" s="16" t="str">
        <f>IF(ISERROR(VLOOKUP(CONCATENATE($A259,"_",H$2),'Reference data SID'!$B:$M,12,FALSE)),"",VLOOKUP(CONCATENATE($A259,"_",H$2),'Reference data SID'!$B:$M,12,FALSE))</f>
        <v/>
      </c>
      <c r="I259" s="16" t="str">
        <f>IF(ISERROR(VLOOKUP(CONCATENATE($A259,"_",I$2),'Reference data SID'!$B:$M,12,FALSE)),"",VLOOKUP(CONCATENATE($A259,"_",I$2),'Reference data SID'!$B:$M,12,FALSE))</f>
        <v/>
      </c>
      <c r="J259" s="16" t="str">
        <f>IF(ISERROR(VLOOKUP(CONCATENATE($A259,"_",J$2),'Reference data SID'!$B:$M,12,FALSE)),"",VLOOKUP(CONCATENATE($A259,"_",J$2),'Reference data SID'!$B:$M,12,FALSE))</f>
        <v/>
      </c>
      <c r="K259" s="16" t="str">
        <f>IF(ISERROR(VLOOKUP(CONCATENATE($A259,"_",K$2),'Reference data SID'!$B:$M,12,FALSE)),"",VLOOKUP(CONCATENATE($A259,"_",K$2),'Reference data SID'!$B:$M,12,FALSE))</f>
        <v/>
      </c>
      <c r="L259" s="16" t="str">
        <f>IF(ISERROR(VLOOKUP(CONCATENATE($A259,"_",L$2),'Reference data SID'!$B:$M,12,FALSE)),"",VLOOKUP(CONCATENATE($A259,"_",L$2),'Reference data SID'!$B:$M,12,FALSE))</f>
        <v/>
      </c>
      <c r="M259" s="16" t="str">
        <f>IF(ISERROR(VLOOKUP(CONCATENATE($A259,"_",M$2),'Reference data SID'!$B:$M,12,FALSE)),"",VLOOKUP(CONCATENATE($A259,"_",M$2),'Reference data SID'!$B:$M,12,FALSE))</f>
        <v/>
      </c>
      <c r="N259" s="16" t="str">
        <f>IF(ISERROR(VLOOKUP(CONCATENATE($A259,"_",N$2),'Reference data SID'!$B:$M,12,FALSE)),"",VLOOKUP(CONCATENATE($A259,"_",N$2),'Reference data SID'!$B:$M,12,FALSE))</f>
        <v/>
      </c>
      <c r="O259" s="16" t="str">
        <f>IF(ISERROR(VLOOKUP(CONCATENATE($A259,"_",O$2),'Reference data SID'!$B:$M,12,FALSE)),"",VLOOKUP(CONCATENATE($A259,"_",O$2),'Reference data SID'!$B:$M,12,FALSE))</f>
        <v/>
      </c>
      <c r="P259" s="16" t="str">
        <f>IF(ISERROR(VLOOKUP(CONCATENATE($A259,"_",P$2),'Reference data SID'!$B:$M,12,FALSE)),"",VLOOKUP(CONCATENATE($A259,"_",P$2),'Reference data SID'!$B:$M,12,FALSE))</f>
        <v/>
      </c>
      <c r="Q259" s="16" t="str">
        <f>IF(ISERROR(VLOOKUP(CONCATENATE($A259,"_",Q$2),'Reference data SID'!$B:$M,12,FALSE)),"",VLOOKUP(CONCATENATE($A259,"_",Q$2),'Reference data SID'!$B:$M,12,FALSE))</f>
        <v/>
      </c>
      <c r="R259" s="16" t="str">
        <f>IF(ISERROR(VLOOKUP(CONCATENATE($A259,"_",R$2),'Reference data SID'!$B:$M,12,FALSE)),"",VLOOKUP(CONCATENATE($A259,"_",R$2),'Reference data SID'!$B:$M,12,FALSE))</f>
        <v/>
      </c>
      <c r="S259" s="16" t="str">
        <f>IF(ISERROR(VLOOKUP(CONCATENATE($A259,"_",S$2),'Reference data SID'!$B:$M,12,FALSE)),"",VLOOKUP(CONCATENATE($A259,"_",S$2),'Reference data SID'!$B:$M,12,FALSE))</f>
        <v/>
      </c>
      <c r="T259" s="16" t="str">
        <f>IF(ISERROR(VLOOKUP(CONCATENATE($A259,"_",T$2),'Reference data SID'!$B:$M,12,FALSE)),"",VLOOKUP(CONCATENATE($A259,"_",T$2),'Reference data SID'!$B:$M,12,FALSE))</f>
        <v/>
      </c>
      <c r="U259" s="16" t="str">
        <f>IF(ISERROR(VLOOKUP(CONCATENATE($A259,"_",U$2),'Reference data SID'!$B:$M,12,FALSE)),"",VLOOKUP(CONCATENATE($A259,"_",U$2),'Reference data SID'!$B:$M,12,FALSE))</f>
        <v/>
      </c>
      <c r="V259" s="16" t="str">
        <f>IF(ISERROR(VLOOKUP(CONCATENATE($A259,"_",V$2),'Reference data SID'!$B:$M,12,FALSE)),"",VLOOKUP(CONCATENATE($A259,"_",V$2),'Reference data SID'!$B:$M,12,FALSE))</f>
        <v/>
      </c>
      <c r="W259" s="16" t="str">
        <f>IF(ISERROR(VLOOKUP(CONCATENATE($A259,"_",W$2),'Reference data SID'!$B:$M,12,FALSE)),"",VLOOKUP(CONCATENATE($A259,"_",W$2),'Reference data SID'!$B:$M,12,FALSE))</f>
        <v/>
      </c>
      <c r="X259" s="16" t="str">
        <f>IF(ISERROR(VLOOKUP(CONCATENATE($A259,"_",X$2),'Reference data SID'!$B:$M,12,FALSE)),"",VLOOKUP(CONCATENATE($A259,"_",X$2),'Reference data SID'!$B:$M,12,FALSE))</f>
        <v/>
      </c>
      <c r="Y259" s="16" t="str">
        <f>IF(ISERROR(VLOOKUP(CONCATENATE($A259,"_",Y$2),'Reference data SID'!$B:$M,12,FALSE)),"",VLOOKUP(CONCATENATE($A259,"_",Y$2),'Reference data SID'!$B:$M,12,FALSE))</f>
        <v/>
      </c>
      <c r="Z259" s="16" t="str">
        <f>IF(ISERROR(VLOOKUP(CONCATENATE($A259,"_",Z$2),'Reference data SID'!$B:$M,12,FALSE)),"",VLOOKUP(CONCATENATE($A259,"_",Z$2),'Reference data SID'!$B:$M,12,FALSE))</f>
        <v/>
      </c>
      <c r="AA259" s="16" t="str">
        <f>IF(ISERROR(VLOOKUP(CONCATENATE($A259,"_",AA$2),'Reference data SID'!$B:$M,12,FALSE)),"",VLOOKUP(CONCATENATE($A259,"_",AA$2),'Reference data SID'!$B:$M,12,FALSE))</f>
        <v/>
      </c>
      <c r="AB259" s="16" t="str">
        <f>IF(ISERROR(VLOOKUP(CONCATENATE($A259,"_",AB$2),'Reference data SID'!$B:$M,12,FALSE)),"",VLOOKUP(CONCATENATE($A259,"_",AB$2),'Reference data SID'!$B:$M,12,FALSE))</f>
        <v/>
      </c>
      <c r="AC259" s="16" t="str">
        <f>IF(ISERROR(VLOOKUP(CONCATENATE($A259,"_",AC$2),'Reference data SID'!$B:$M,12,FALSE)),"",VLOOKUP(CONCATENATE($A259,"_",AC$2),'Reference data SID'!$B:$M,12,FALSE))</f>
        <v/>
      </c>
      <c r="AD259" s="16" t="str">
        <f>IF(ISERROR(VLOOKUP(CONCATENATE($A259,"_",AD$2),'Reference data SID'!$B:$M,12,FALSE)),"",VLOOKUP(CONCATENATE($A259,"_",AD$2),'Reference data SID'!$B:$M,12,FALSE))</f>
        <v/>
      </c>
      <c r="AE259" s="16" t="str">
        <f>IF(ISERROR(VLOOKUP(CONCATENATE($A259,"_",AE$2),'Reference data SID'!$B:$M,12,FALSE)),"",VLOOKUP(CONCATENATE($A259,"_",AE$2),'Reference data SID'!$B:$M,12,FALSE))</f>
        <v/>
      </c>
      <c r="AF259" s="16" t="str">
        <f>IF(ISERROR(VLOOKUP(CONCATENATE($A259,"_",AF$2),'Reference data SID'!$B:$M,12,FALSE)),"",VLOOKUP(CONCATENATE($A259,"_",AF$2),'Reference data SID'!$B:$M,12,FALSE))</f>
        <v/>
      </c>
      <c r="AG259" s="16" t="str">
        <f>IF(ISERROR(VLOOKUP(CONCATENATE($A259,"_",AG$2),'Reference data SID'!$B:$M,12,FALSE)),"",VLOOKUP(CONCATENATE($A259,"_",AG$2),'Reference data SID'!$B:$M,12,FALSE))</f>
        <v/>
      </c>
      <c r="AH259" s="16" t="str">
        <f>IF(ISERROR(VLOOKUP(CONCATENATE($A259,"_",AH$2),'Reference data SID'!$B:$M,12,FALSE)),"",VLOOKUP(CONCATENATE($A259,"_",AH$2),'Reference data SID'!$B:$M,12,FALSE))</f>
        <v/>
      </c>
      <c r="AI259" s="16" t="str">
        <f>IF(ISERROR(VLOOKUP(CONCATENATE($A259,"_",AI$2),'Reference data SID'!$B:$M,12,FALSE)),"",VLOOKUP(CONCATENATE($A259,"_",AI$2),'Reference data SID'!$B:$M,12,FALSE))</f>
        <v/>
      </c>
      <c r="AJ259" s="16" t="str">
        <f>IF(ISERROR(VLOOKUP(CONCATENATE($A259,"_",AJ$2),'Reference data SID'!$B:$M,12,FALSE)),"",VLOOKUP(CONCATENATE($A259,"_",AJ$2),'Reference data SID'!$B:$M,12,FALSE))</f>
        <v/>
      </c>
      <c r="AK259" s="16" t="str">
        <f>IF(ISERROR(VLOOKUP(CONCATENATE($A259,"_",AK$2),'Reference data SID'!$B:$M,12,FALSE)),"",VLOOKUP(CONCATENATE($A259,"_",AK$2),'Reference data SID'!$B:$M,12,FALSE))</f>
        <v/>
      </c>
      <c r="AL259" s="16" t="str">
        <f>IF(ISERROR(VLOOKUP(CONCATENATE($A259,"_",AL$2),'Reference data SID'!$B:$M,12,FALSE)),"",VLOOKUP(CONCATENATE($A259,"_",AL$2),'Reference data SID'!$B:$M,12,FALSE))</f>
        <v/>
      </c>
      <c r="AM259" s="16" t="str">
        <f>IF(ISERROR(VLOOKUP(CONCATENATE($A259,"_",AM$2),'Reference data SID'!$B:$M,12,FALSE)),"",VLOOKUP(CONCATENATE($A259,"_",AM$2),'Reference data SID'!$B:$M,12,FALSE))</f>
        <v/>
      </c>
      <c r="AN259" s="16" t="str">
        <f>IF(ISERROR(VLOOKUP(CONCATENATE($A259,"_",AN$2),'Reference data SID'!$B:$M,12,FALSE)),"",VLOOKUP(CONCATENATE($A259,"_",AN$2),'Reference data SID'!$B:$M,12,FALSE))</f>
        <v/>
      </c>
      <c r="AO259" s="16" t="str">
        <f>IF(ISERROR(VLOOKUP(CONCATENATE($A259,"_",AO$2),'Reference data SID'!$B:$M,12,FALSE)),"",VLOOKUP(CONCATENATE($A259,"_",AO$2),'Reference data SID'!$B:$M,12,FALSE))</f>
        <v/>
      </c>
      <c r="AP259" s="16" t="str">
        <f>IF(ISERROR(VLOOKUP(CONCATENATE($A259,"_",AP$2),'Reference data SID'!$B:$M,12,FALSE)),"",VLOOKUP(CONCATENATE($A259,"_",AP$2),'Reference data SID'!$B:$M,12,FALSE))</f>
        <v/>
      </c>
      <c r="AQ259" s="16" t="str">
        <f>IF(ISERROR(VLOOKUP(CONCATENATE($A259,"_",AQ$2),'Reference data SID'!$B:$M,12,FALSE)),"",VLOOKUP(CONCATENATE($A259,"_",AQ$2),'Reference data SID'!$B:$M,12,FALSE))</f>
        <v/>
      </c>
      <c r="AR259" s="16" t="str">
        <f>IF(ISERROR(VLOOKUP(CONCATENATE($A259,"_",AR$2),'Reference data SID'!$B:$M,12,FALSE)),"",VLOOKUP(CONCATENATE($A259,"_",AR$2),'Reference data SID'!$B:$M,12,FALSE))</f>
        <v/>
      </c>
      <c r="AS259" s="16" t="str">
        <f>IF(ISERROR(VLOOKUP(CONCATENATE($A259,"_",AS$2),'Reference data SID'!$B:$M,12,FALSE)),"",VLOOKUP(CONCATENATE($A259,"_",AS$2),'Reference data SID'!$B:$M,12,FALSE))</f>
        <v/>
      </c>
      <c r="AT259" s="16" t="str">
        <f>IF(ISERROR(VLOOKUP(CONCATENATE($A259,"_",AT$2),'Reference data SID'!$B:$M,12,FALSE)),"",VLOOKUP(CONCATENATE($A259,"_",AT$2),'Reference data SID'!$B:$M,12,FALSE))</f>
        <v/>
      </c>
    </row>
    <row r="260" spans="1:46" x14ac:dyDescent="0.25">
      <c r="A260">
        <v>256</v>
      </c>
      <c r="B260" s="16" t="str">
        <f>IF(ISERROR(VLOOKUP(CONCATENATE($A260,"_",B$2),'Reference data SID'!$B:$M,12,FALSE)),"",VLOOKUP(CONCATENATE($A260,"_",B$2),'Reference data SID'!$B:$M,12,FALSE))</f>
        <v/>
      </c>
      <c r="C260" s="16" t="str">
        <f>IF(ISERROR(VLOOKUP(CONCATENATE($A260,"_",C$2),'Reference data SID'!$B:$M,12,FALSE)),"",VLOOKUP(CONCATENATE($A260,"_",C$2),'Reference data SID'!$B:$M,12,FALSE))</f>
        <v/>
      </c>
      <c r="D260" s="16" t="str">
        <f>IF(ISERROR(VLOOKUP(CONCATENATE($A260,"_",D$2),'Reference data SID'!$B:$M,12,FALSE)),"",VLOOKUP(CONCATENATE($A260,"_",D$2),'Reference data SID'!$B:$M,12,FALSE))</f>
        <v/>
      </c>
      <c r="E260" s="16" t="str">
        <f>IF(ISERROR(VLOOKUP(CONCATENATE($A260,"_",E$2),'Reference data SID'!$B:$M,12,FALSE)),"",VLOOKUP(CONCATENATE($A260,"_",E$2),'Reference data SID'!$B:$M,12,FALSE))</f>
        <v/>
      </c>
      <c r="F260" s="16" t="str">
        <f>IF(ISERROR(VLOOKUP(CONCATENATE($A260,"_",F$2),'Reference data SID'!$B:$M,12,FALSE)),"",VLOOKUP(CONCATENATE($A260,"_",F$2),'Reference data SID'!$B:$M,12,FALSE))</f>
        <v/>
      </c>
      <c r="G260" s="16" t="str">
        <f>IF(ISERROR(VLOOKUP(CONCATENATE($A260,"_",G$2),'Reference data SID'!$B:$M,12,FALSE)),"",VLOOKUP(CONCATENATE($A260,"_",G$2),'Reference data SID'!$B:$M,12,FALSE))</f>
        <v/>
      </c>
      <c r="H260" s="16" t="str">
        <f>IF(ISERROR(VLOOKUP(CONCATENATE($A260,"_",H$2),'Reference data SID'!$B:$M,12,FALSE)),"",VLOOKUP(CONCATENATE($A260,"_",H$2),'Reference data SID'!$B:$M,12,FALSE))</f>
        <v/>
      </c>
      <c r="I260" s="16" t="str">
        <f>IF(ISERROR(VLOOKUP(CONCATENATE($A260,"_",I$2),'Reference data SID'!$B:$M,12,FALSE)),"",VLOOKUP(CONCATENATE($A260,"_",I$2),'Reference data SID'!$B:$M,12,FALSE))</f>
        <v/>
      </c>
      <c r="J260" s="16" t="str">
        <f>IF(ISERROR(VLOOKUP(CONCATENATE($A260,"_",J$2),'Reference data SID'!$B:$M,12,FALSE)),"",VLOOKUP(CONCATENATE($A260,"_",J$2),'Reference data SID'!$B:$M,12,FALSE))</f>
        <v/>
      </c>
      <c r="K260" s="16" t="str">
        <f>IF(ISERROR(VLOOKUP(CONCATENATE($A260,"_",K$2),'Reference data SID'!$B:$M,12,FALSE)),"",VLOOKUP(CONCATENATE($A260,"_",K$2),'Reference data SID'!$B:$M,12,FALSE))</f>
        <v/>
      </c>
      <c r="L260" s="16" t="str">
        <f>IF(ISERROR(VLOOKUP(CONCATENATE($A260,"_",L$2),'Reference data SID'!$B:$M,12,FALSE)),"",VLOOKUP(CONCATENATE($A260,"_",L$2),'Reference data SID'!$B:$M,12,FALSE))</f>
        <v/>
      </c>
      <c r="M260" s="16" t="str">
        <f>IF(ISERROR(VLOOKUP(CONCATENATE($A260,"_",M$2),'Reference data SID'!$B:$M,12,FALSE)),"",VLOOKUP(CONCATENATE($A260,"_",M$2),'Reference data SID'!$B:$M,12,FALSE))</f>
        <v/>
      </c>
      <c r="N260" s="16" t="str">
        <f>IF(ISERROR(VLOOKUP(CONCATENATE($A260,"_",N$2),'Reference data SID'!$B:$M,12,FALSE)),"",VLOOKUP(CONCATENATE($A260,"_",N$2),'Reference data SID'!$B:$M,12,FALSE))</f>
        <v/>
      </c>
      <c r="O260" s="16" t="str">
        <f>IF(ISERROR(VLOOKUP(CONCATENATE($A260,"_",O$2),'Reference data SID'!$B:$M,12,FALSE)),"",VLOOKUP(CONCATENATE($A260,"_",O$2),'Reference data SID'!$B:$M,12,FALSE))</f>
        <v/>
      </c>
      <c r="P260" s="16" t="str">
        <f>IF(ISERROR(VLOOKUP(CONCATENATE($A260,"_",P$2),'Reference data SID'!$B:$M,12,FALSE)),"",VLOOKUP(CONCATENATE($A260,"_",P$2),'Reference data SID'!$B:$M,12,FALSE))</f>
        <v/>
      </c>
      <c r="Q260" s="16" t="str">
        <f>IF(ISERROR(VLOOKUP(CONCATENATE($A260,"_",Q$2),'Reference data SID'!$B:$M,12,FALSE)),"",VLOOKUP(CONCATENATE($A260,"_",Q$2),'Reference data SID'!$B:$M,12,FALSE))</f>
        <v/>
      </c>
      <c r="R260" s="16" t="str">
        <f>IF(ISERROR(VLOOKUP(CONCATENATE($A260,"_",R$2),'Reference data SID'!$B:$M,12,FALSE)),"",VLOOKUP(CONCATENATE($A260,"_",R$2),'Reference data SID'!$B:$M,12,FALSE))</f>
        <v/>
      </c>
      <c r="S260" s="16" t="str">
        <f>IF(ISERROR(VLOOKUP(CONCATENATE($A260,"_",S$2),'Reference data SID'!$B:$M,12,FALSE)),"",VLOOKUP(CONCATENATE($A260,"_",S$2),'Reference data SID'!$B:$M,12,FALSE))</f>
        <v/>
      </c>
      <c r="T260" s="16" t="str">
        <f>IF(ISERROR(VLOOKUP(CONCATENATE($A260,"_",T$2),'Reference data SID'!$B:$M,12,FALSE)),"",VLOOKUP(CONCATENATE($A260,"_",T$2),'Reference data SID'!$B:$M,12,FALSE))</f>
        <v/>
      </c>
      <c r="U260" s="16" t="str">
        <f>IF(ISERROR(VLOOKUP(CONCATENATE($A260,"_",U$2),'Reference data SID'!$B:$M,12,FALSE)),"",VLOOKUP(CONCATENATE($A260,"_",U$2),'Reference data SID'!$B:$M,12,FALSE))</f>
        <v/>
      </c>
      <c r="V260" s="16" t="str">
        <f>IF(ISERROR(VLOOKUP(CONCATENATE($A260,"_",V$2),'Reference data SID'!$B:$M,12,FALSE)),"",VLOOKUP(CONCATENATE($A260,"_",V$2),'Reference data SID'!$B:$M,12,FALSE))</f>
        <v/>
      </c>
      <c r="W260" s="16" t="str">
        <f>IF(ISERROR(VLOOKUP(CONCATENATE($A260,"_",W$2),'Reference data SID'!$B:$M,12,FALSE)),"",VLOOKUP(CONCATENATE($A260,"_",W$2),'Reference data SID'!$B:$M,12,FALSE))</f>
        <v/>
      </c>
      <c r="X260" s="16" t="str">
        <f>IF(ISERROR(VLOOKUP(CONCATENATE($A260,"_",X$2),'Reference data SID'!$B:$M,12,FALSE)),"",VLOOKUP(CONCATENATE($A260,"_",X$2),'Reference data SID'!$B:$M,12,FALSE))</f>
        <v/>
      </c>
      <c r="Y260" s="16" t="str">
        <f>IF(ISERROR(VLOOKUP(CONCATENATE($A260,"_",Y$2),'Reference data SID'!$B:$M,12,FALSE)),"",VLOOKUP(CONCATENATE($A260,"_",Y$2),'Reference data SID'!$B:$M,12,FALSE))</f>
        <v/>
      </c>
      <c r="Z260" s="16" t="str">
        <f>IF(ISERROR(VLOOKUP(CONCATENATE($A260,"_",Z$2),'Reference data SID'!$B:$M,12,FALSE)),"",VLOOKUP(CONCATENATE($A260,"_",Z$2),'Reference data SID'!$B:$M,12,FALSE))</f>
        <v/>
      </c>
      <c r="AA260" s="16" t="str">
        <f>IF(ISERROR(VLOOKUP(CONCATENATE($A260,"_",AA$2),'Reference data SID'!$B:$M,12,FALSE)),"",VLOOKUP(CONCATENATE($A260,"_",AA$2),'Reference data SID'!$B:$M,12,FALSE))</f>
        <v/>
      </c>
      <c r="AB260" s="16" t="str">
        <f>IF(ISERROR(VLOOKUP(CONCATENATE($A260,"_",AB$2),'Reference data SID'!$B:$M,12,FALSE)),"",VLOOKUP(CONCATENATE($A260,"_",AB$2),'Reference data SID'!$B:$M,12,FALSE))</f>
        <v/>
      </c>
      <c r="AC260" s="16" t="str">
        <f>IF(ISERROR(VLOOKUP(CONCATENATE($A260,"_",AC$2),'Reference data SID'!$B:$M,12,FALSE)),"",VLOOKUP(CONCATENATE($A260,"_",AC$2),'Reference data SID'!$B:$M,12,FALSE))</f>
        <v/>
      </c>
      <c r="AD260" s="16" t="str">
        <f>IF(ISERROR(VLOOKUP(CONCATENATE($A260,"_",AD$2),'Reference data SID'!$B:$M,12,FALSE)),"",VLOOKUP(CONCATENATE($A260,"_",AD$2),'Reference data SID'!$B:$M,12,FALSE))</f>
        <v/>
      </c>
      <c r="AE260" s="16" t="str">
        <f>IF(ISERROR(VLOOKUP(CONCATENATE($A260,"_",AE$2),'Reference data SID'!$B:$M,12,FALSE)),"",VLOOKUP(CONCATENATE($A260,"_",AE$2),'Reference data SID'!$B:$M,12,FALSE))</f>
        <v/>
      </c>
      <c r="AF260" s="16" t="str">
        <f>IF(ISERROR(VLOOKUP(CONCATENATE($A260,"_",AF$2),'Reference data SID'!$B:$M,12,FALSE)),"",VLOOKUP(CONCATENATE($A260,"_",AF$2),'Reference data SID'!$B:$M,12,FALSE))</f>
        <v/>
      </c>
      <c r="AG260" s="16" t="str">
        <f>IF(ISERROR(VLOOKUP(CONCATENATE($A260,"_",AG$2),'Reference data SID'!$B:$M,12,FALSE)),"",VLOOKUP(CONCATENATE($A260,"_",AG$2),'Reference data SID'!$B:$M,12,FALSE))</f>
        <v/>
      </c>
      <c r="AH260" s="16" t="str">
        <f>IF(ISERROR(VLOOKUP(CONCATENATE($A260,"_",AH$2),'Reference data SID'!$B:$M,12,FALSE)),"",VLOOKUP(CONCATENATE($A260,"_",AH$2),'Reference data SID'!$B:$M,12,FALSE))</f>
        <v/>
      </c>
      <c r="AI260" s="16" t="str">
        <f>IF(ISERROR(VLOOKUP(CONCATENATE($A260,"_",AI$2),'Reference data SID'!$B:$M,12,FALSE)),"",VLOOKUP(CONCATENATE($A260,"_",AI$2),'Reference data SID'!$B:$M,12,FALSE))</f>
        <v/>
      </c>
      <c r="AJ260" s="16" t="str">
        <f>IF(ISERROR(VLOOKUP(CONCATENATE($A260,"_",AJ$2),'Reference data SID'!$B:$M,12,FALSE)),"",VLOOKUP(CONCATENATE($A260,"_",AJ$2),'Reference data SID'!$B:$M,12,FALSE))</f>
        <v/>
      </c>
      <c r="AK260" s="16" t="str">
        <f>IF(ISERROR(VLOOKUP(CONCATENATE($A260,"_",AK$2),'Reference data SID'!$B:$M,12,FALSE)),"",VLOOKUP(CONCATENATE($A260,"_",AK$2),'Reference data SID'!$B:$M,12,FALSE))</f>
        <v/>
      </c>
      <c r="AL260" s="16" t="str">
        <f>IF(ISERROR(VLOOKUP(CONCATENATE($A260,"_",AL$2),'Reference data SID'!$B:$M,12,FALSE)),"",VLOOKUP(CONCATENATE($A260,"_",AL$2),'Reference data SID'!$B:$M,12,FALSE))</f>
        <v/>
      </c>
      <c r="AM260" s="16" t="str">
        <f>IF(ISERROR(VLOOKUP(CONCATENATE($A260,"_",AM$2),'Reference data SID'!$B:$M,12,FALSE)),"",VLOOKUP(CONCATENATE($A260,"_",AM$2),'Reference data SID'!$B:$M,12,FALSE))</f>
        <v/>
      </c>
      <c r="AN260" s="16" t="str">
        <f>IF(ISERROR(VLOOKUP(CONCATENATE($A260,"_",AN$2),'Reference data SID'!$B:$M,12,FALSE)),"",VLOOKUP(CONCATENATE($A260,"_",AN$2),'Reference data SID'!$B:$M,12,FALSE))</f>
        <v/>
      </c>
      <c r="AO260" s="16" t="str">
        <f>IF(ISERROR(VLOOKUP(CONCATENATE($A260,"_",AO$2),'Reference data SID'!$B:$M,12,FALSE)),"",VLOOKUP(CONCATENATE($A260,"_",AO$2),'Reference data SID'!$B:$M,12,FALSE))</f>
        <v/>
      </c>
      <c r="AP260" s="16" t="str">
        <f>IF(ISERROR(VLOOKUP(CONCATENATE($A260,"_",AP$2),'Reference data SID'!$B:$M,12,FALSE)),"",VLOOKUP(CONCATENATE($A260,"_",AP$2),'Reference data SID'!$B:$M,12,FALSE))</f>
        <v/>
      </c>
      <c r="AQ260" s="16" t="str">
        <f>IF(ISERROR(VLOOKUP(CONCATENATE($A260,"_",AQ$2),'Reference data SID'!$B:$M,12,FALSE)),"",VLOOKUP(CONCATENATE($A260,"_",AQ$2),'Reference data SID'!$B:$M,12,FALSE))</f>
        <v/>
      </c>
      <c r="AR260" s="16" t="str">
        <f>IF(ISERROR(VLOOKUP(CONCATENATE($A260,"_",AR$2),'Reference data SID'!$B:$M,12,FALSE)),"",VLOOKUP(CONCATENATE($A260,"_",AR$2),'Reference data SID'!$B:$M,12,FALSE))</f>
        <v/>
      </c>
      <c r="AS260" s="16" t="str">
        <f>IF(ISERROR(VLOOKUP(CONCATENATE($A260,"_",AS$2),'Reference data SID'!$B:$M,12,FALSE)),"",VLOOKUP(CONCATENATE($A260,"_",AS$2),'Reference data SID'!$B:$M,12,FALSE))</f>
        <v/>
      </c>
      <c r="AT260" s="16" t="str">
        <f>IF(ISERROR(VLOOKUP(CONCATENATE($A260,"_",AT$2),'Reference data SID'!$B:$M,12,FALSE)),"",VLOOKUP(CONCATENATE($A260,"_",AT$2),'Reference data SID'!$B:$M,12,FALSE))</f>
        <v/>
      </c>
    </row>
    <row r="261" spans="1:46" x14ac:dyDescent="0.25">
      <c r="A261">
        <v>257</v>
      </c>
      <c r="B261" s="16" t="str">
        <f>IF(ISERROR(VLOOKUP(CONCATENATE($A261,"_",B$2),'Reference data SID'!$B:$M,12,FALSE)),"",VLOOKUP(CONCATENATE($A261,"_",B$2),'Reference data SID'!$B:$M,12,FALSE))</f>
        <v/>
      </c>
      <c r="C261" s="16" t="str">
        <f>IF(ISERROR(VLOOKUP(CONCATENATE($A261,"_",C$2),'Reference data SID'!$B:$M,12,FALSE)),"",VLOOKUP(CONCATENATE($A261,"_",C$2),'Reference data SID'!$B:$M,12,FALSE))</f>
        <v/>
      </c>
      <c r="D261" s="16" t="str">
        <f>IF(ISERROR(VLOOKUP(CONCATENATE($A261,"_",D$2),'Reference data SID'!$B:$M,12,FALSE)),"",VLOOKUP(CONCATENATE($A261,"_",D$2),'Reference data SID'!$B:$M,12,FALSE))</f>
        <v/>
      </c>
      <c r="E261" s="16" t="str">
        <f>IF(ISERROR(VLOOKUP(CONCATENATE($A261,"_",E$2),'Reference data SID'!$B:$M,12,FALSE)),"",VLOOKUP(CONCATENATE($A261,"_",E$2),'Reference data SID'!$B:$M,12,FALSE))</f>
        <v/>
      </c>
      <c r="F261" s="16" t="str">
        <f>IF(ISERROR(VLOOKUP(CONCATENATE($A261,"_",F$2),'Reference data SID'!$B:$M,12,FALSE)),"",VLOOKUP(CONCATENATE($A261,"_",F$2),'Reference data SID'!$B:$M,12,FALSE))</f>
        <v/>
      </c>
      <c r="G261" s="16" t="str">
        <f>IF(ISERROR(VLOOKUP(CONCATENATE($A261,"_",G$2),'Reference data SID'!$B:$M,12,FALSE)),"",VLOOKUP(CONCATENATE($A261,"_",G$2),'Reference data SID'!$B:$M,12,FALSE))</f>
        <v/>
      </c>
      <c r="H261" s="16" t="str">
        <f>IF(ISERROR(VLOOKUP(CONCATENATE($A261,"_",H$2),'Reference data SID'!$B:$M,12,FALSE)),"",VLOOKUP(CONCATENATE($A261,"_",H$2),'Reference data SID'!$B:$M,12,FALSE))</f>
        <v/>
      </c>
      <c r="I261" s="16" t="str">
        <f>IF(ISERROR(VLOOKUP(CONCATENATE($A261,"_",I$2),'Reference data SID'!$B:$M,12,FALSE)),"",VLOOKUP(CONCATENATE($A261,"_",I$2),'Reference data SID'!$B:$M,12,FALSE))</f>
        <v/>
      </c>
      <c r="J261" s="16" t="str">
        <f>IF(ISERROR(VLOOKUP(CONCATENATE($A261,"_",J$2),'Reference data SID'!$B:$M,12,FALSE)),"",VLOOKUP(CONCATENATE($A261,"_",J$2),'Reference data SID'!$B:$M,12,FALSE))</f>
        <v/>
      </c>
      <c r="K261" s="16" t="str">
        <f>IF(ISERROR(VLOOKUP(CONCATENATE($A261,"_",K$2),'Reference data SID'!$B:$M,12,FALSE)),"",VLOOKUP(CONCATENATE($A261,"_",K$2),'Reference data SID'!$B:$M,12,FALSE))</f>
        <v/>
      </c>
      <c r="L261" s="16" t="str">
        <f>IF(ISERROR(VLOOKUP(CONCATENATE($A261,"_",L$2),'Reference data SID'!$B:$M,12,FALSE)),"",VLOOKUP(CONCATENATE($A261,"_",L$2),'Reference data SID'!$B:$M,12,FALSE))</f>
        <v/>
      </c>
      <c r="M261" s="16" t="str">
        <f>IF(ISERROR(VLOOKUP(CONCATENATE($A261,"_",M$2),'Reference data SID'!$B:$M,12,FALSE)),"",VLOOKUP(CONCATENATE($A261,"_",M$2),'Reference data SID'!$B:$M,12,FALSE))</f>
        <v/>
      </c>
      <c r="N261" s="16" t="str">
        <f>IF(ISERROR(VLOOKUP(CONCATENATE($A261,"_",N$2),'Reference data SID'!$B:$M,12,FALSE)),"",VLOOKUP(CONCATENATE($A261,"_",N$2),'Reference data SID'!$B:$M,12,FALSE))</f>
        <v/>
      </c>
      <c r="O261" s="16" t="str">
        <f>IF(ISERROR(VLOOKUP(CONCATENATE($A261,"_",O$2),'Reference data SID'!$B:$M,12,FALSE)),"",VLOOKUP(CONCATENATE($A261,"_",O$2),'Reference data SID'!$B:$M,12,FALSE))</f>
        <v/>
      </c>
      <c r="P261" s="16" t="str">
        <f>IF(ISERROR(VLOOKUP(CONCATENATE($A261,"_",P$2),'Reference data SID'!$B:$M,12,FALSE)),"",VLOOKUP(CONCATENATE($A261,"_",P$2),'Reference data SID'!$B:$M,12,FALSE))</f>
        <v/>
      </c>
      <c r="Q261" s="16" t="str">
        <f>IF(ISERROR(VLOOKUP(CONCATENATE($A261,"_",Q$2),'Reference data SID'!$B:$M,12,FALSE)),"",VLOOKUP(CONCATENATE($A261,"_",Q$2),'Reference data SID'!$B:$M,12,FALSE))</f>
        <v/>
      </c>
      <c r="R261" s="16" t="str">
        <f>IF(ISERROR(VLOOKUP(CONCATENATE($A261,"_",R$2),'Reference data SID'!$B:$M,12,FALSE)),"",VLOOKUP(CONCATENATE($A261,"_",R$2),'Reference data SID'!$B:$M,12,FALSE))</f>
        <v/>
      </c>
      <c r="S261" s="16" t="str">
        <f>IF(ISERROR(VLOOKUP(CONCATENATE($A261,"_",S$2),'Reference data SID'!$B:$M,12,FALSE)),"",VLOOKUP(CONCATENATE($A261,"_",S$2),'Reference data SID'!$B:$M,12,FALSE))</f>
        <v/>
      </c>
      <c r="T261" s="16" t="str">
        <f>IF(ISERROR(VLOOKUP(CONCATENATE($A261,"_",T$2),'Reference data SID'!$B:$M,12,FALSE)),"",VLOOKUP(CONCATENATE($A261,"_",T$2),'Reference data SID'!$B:$M,12,FALSE))</f>
        <v/>
      </c>
      <c r="U261" s="16" t="str">
        <f>IF(ISERROR(VLOOKUP(CONCATENATE($A261,"_",U$2),'Reference data SID'!$B:$M,12,FALSE)),"",VLOOKUP(CONCATENATE($A261,"_",U$2),'Reference data SID'!$B:$M,12,FALSE))</f>
        <v/>
      </c>
      <c r="V261" s="16" t="str">
        <f>IF(ISERROR(VLOOKUP(CONCATENATE($A261,"_",V$2),'Reference data SID'!$B:$M,12,FALSE)),"",VLOOKUP(CONCATENATE($A261,"_",V$2),'Reference data SID'!$B:$M,12,FALSE))</f>
        <v/>
      </c>
      <c r="W261" s="16" t="str">
        <f>IF(ISERROR(VLOOKUP(CONCATENATE($A261,"_",W$2),'Reference data SID'!$B:$M,12,FALSE)),"",VLOOKUP(CONCATENATE($A261,"_",W$2),'Reference data SID'!$B:$M,12,FALSE))</f>
        <v/>
      </c>
      <c r="X261" s="16" t="str">
        <f>IF(ISERROR(VLOOKUP(CONCATENATE($A261,"_",X$2),'Reference data SID'!$B:$M,12,FALSE)),"",VLOOKUP(CONCATENATE($A261,"_",X$2),'Reference data SID'!$B:$M,12,FALSE))</f>
        <v/>
      </c>
      <c r="Y261" s="16" t="str">
        <f>IF(ISERROR(VLOOKUP(CONCATENATE($A261,"_",Y$2),'Reference data SID'!$B:$M,12,FALSE)),"",VLOOKUP(CONCATENATE($A261,"_",Y$2),'Reference data SID'!$B:$M,12,FALSE))</f>
        <v/>
      </c>
      <c r="Z261" s="16" t="str">
        <f>IF(ISERROR(VLOOKUP(CONCATENATE($A261,"_",Z$2),'Reference data SID'!$B:$M,12,FALSE)),"",VLOOKUP(CONCATENATE($A261,"_",Z$2),'Reference data SID'!$B:$M,12,FALSE))</f>
        <v/>
      </c>
      <c r="AA261" s="16" t="str">
        <f>IF(ISERROR(VLOOKUP(CONCATENATE($A261,"_",AA$2),'Reference data SID'!$B:$M,12,FALSE)),"",VLOOKUP(CONCATENATE($A261,"_",AA$2),'Reference data SID'!$B:$M,12,FALSE))</f>
        <v/>
      </c>
      <c r="AB261" s="16" t="str">
        <f>IF(ISERROR(VLOOKUP(CONCATENATE($A261,"_",AB$2),'Reference data SID'!$B:$M,12,FALSE)),"",VLOOKUP(CONCATENATE($A261,"_",AB$2),'Reference data SID'!$B:$M,12,FALSE))</f>
        <v/>
      </c>
      <c r="AC261" s="16" t="str">
        <f>IF(ISERROR(VLOOKUP(CONCATENATE($A261,"_",AC$2),'Reference data SID'!$B:$M,12,FALSE)),"",VLOOKUP(CONCATENATE($A261,"_",AC$2),'Reference data SID'!$B:$M,12,FALSE))</f>
        <v/>
      </c>
      <c r="AD261" s="16" t="str">
        <f>IF(ISERROR(VLOOKUP(CONCATENATE($A261,"_",AD$2),'Reference data SID'!$B:$M,12,FALSE)),"",VLOOKUP(CONCATENATE($A261,"_",AD$2),'Reference data SID'!$B:$M,12,FALSE))</f>
        <v/>
      </c>
      <c r="AE261" s="16" t="str">
        <f>IF(ISERROR(VLOOKUP(CONCATENATE($A261,"_",AE$2),'Reference data SID'!$B:$M,12,FALSE)),"",VLOOKUP(CONCATENATE($A261,"_",AE$2),'Reference data SID'!$B:$M,12,FALSE))</f>
        <v/>
      </c>
      <c r="AF261" s="16" t="str">
        <f>IF(ISERROR(VLOOKUP(CONCATENATE($A261,"_",AF$2),'Reference data SID'!$B:$M,12,FALSE)),"",VLOOKUP(CONCATENATE($A261,"_",AF$2),'Reference data SID'!$B:$M,12,FALSE))</f>
        <v/>
      </c>
      <c r="AG261" s="16" t="str">
        <f>IF(ISERROR(VLOOKUP(CONCATENATE($A261,"_",AG$2),'Reference data SID'!$B:$M,12,FALSE)),"",VLOOKUP(CONCATENATE($A261,"_",AG$2),'Reference data SID'!$B:$M,12,FALSE))</f>
        <v/>
      </c>
      <c r="AH261" s="16" t="str">
        <f>IF(ISERROR(VLOOKUP(CONCATENATE($A261,"_",AH$2),'Reference data SID'!$B:$M,12,FALSE)),"",VLOOKUP(CONCATENATE($A261,"_",AH$2),'Reference data SID'!$B:$M,12,FALSE))</f>
        <v/>
      </c>
      <c r="AI261" s="16" t="str">
        <f>IF(ISERROR(VLOOKUP(CONCATENATE($A261,"_",AI$2),'Reference data SID'!$B:$M,12,FALSE)),"",VLOOKUP(CONCATENATE($A261,"_",AI$2),'Reference data SID'!$B:$M,12,FALSE))</f>
        <v/>
      </c>
      <c r="AJ261" s="16" t="str">
        <f>IF(ISERROR(VLOOKUP(CONCATENATE($A261,"_",AJ$2),'Reference data SID'!$B:$M,12,FALSE)),"",VLOOKUP(CONCATENATE($A261,"_",AJ$2),'Reference data SID'!$B:$M,12,FALSE))</f>
        <v/>
      </c>
      <c r="AK261" s="16" t="str">
        <f>IF(ISERROR(VLOOKUP(CONCATENATE($A261,"_",AK$2),'Reference data SID'!$B:$M,12,FALSE)),"",VLOOKUP(CONCATENATE($A261,"_",AK$2),'Reference data SID'!$B:$M,12,FALSE))</f>
        <v/>
      </c>
      <c r="AL261" s="16" t="str">
        <f>IF(ISERROR(VLOOKUP(CONCATENATE($A261,"_",AL$2),'Reference data SID'!$B:$M,12,FALSE)),"",VLOOKUP(CONCATENATE($A261,"_",AL$2),'Reference data SID'!$B:$M,12,FALSE))</f>
        <v/>
      </c>
      <c r="AM261" s="16" t="str">
        <f>IF(ISERROR(VLOOKUP(CONCATENATE($A261,"_",AM$2),'Reference data SID'!$B:$M,12,FALSE)),"",VLOOKUP(CONCATENATE($A261,"_",AM$2),'Reference data SID'!$B:$M,12,FALSE))</f>
        <v/>
      </c>
      <c r="AN261" s="16" t="str">
        <f>IF(ISERROR(VLOOKUP(CONCATENATE($A261,"_",AN$2),'Reference data SID'!$B:$M,12,FALSE)),"",VLOOKUP(CONCATENATE($A261,"_",AN$2),'Reference data SID'!$B:$M,12,FALSE))</f>
        <v/>
      </c>
      <c r="AO261" s="16" t="str">
        <f>IF(ISERROR(VLOOKUP(CONCATENATE($A261,"_",AO$2),'Reference data SID'!$B:$M,12,FALSE)),"",VLOOKUP(CONCATENATE($A261,"_",AO$2),'Reference data SID'!$B:$M,12,FALSE))</f>
        <v/>
      </c>
      <c r="AP261" s="16" t="str">
        <f>IF(ISERROR(VLOOKUP(CONCATENATE($A261,"_",AP$2),'Reference data SID'!$B:$M,12,FALSE)),"",VLOOKUP(CONCATENATE($A261,"_",AP$2),'Reference data SID'!$B:$M,12,FALSE))</f>
        <v/>
      </c>
      <c r="AQ261" s="16" t="str">
        <f>IF(ISERROR(VLOOKUP(CONCATENATE($A261,"_",AQ$2),'Reference data SID'!$B:$M,12,FALSE)),"",VLOOKUP(CONCATENATE($A261,"_",AQ$2),'Reference data SID'!$B:$M,12,FALSE))</f>
        <v/>
      </c>
      <c r="AR261" s="16" t="str">
        <f>IF(ISERROR(VLOOKUP(CONCATENATE($A261,"_",AR$2),'Reference data SID'!$B:$M,12,FALSE)),"",VLOOKUP(CONCATENATE($A261,"_",AR$2),'Reference data SID'!$B:$M,12,FALSE))</f>
        <v/>
      </c>
      <c r="AS261" s="16" t="str">
        <f>IF(ISERROR(VLOOKUP(CONCATENATE($A261,"_",AS$2),'Reference data SID'!$B:$M,12,FALSE)),"",VLOOKUP(CONCATENATE($A261,"_",AS$2),'Reference data SID'!$B:$M,12,FALSE))</f>
        <v/>
      </c>
      <c r="AT261" s="16" t="str">
        <f>IF(ISERROR(VLOOKUP(CONCATENATE($A261,"_",AT$2),'Reference data SID'!$B:$M,12,FALSE)),"",VLOOKUP(CONCATENATE($A261,"_",AT$2),'Reference data SID'!$B:$M,12,FALSE))</f>
        <v/>
      </c>
    </row>
    <row r="262" spans="1:46" x14ac:dyDescent="0.25">
      <c r="A262">
        <v>258</v>
      </c>
      <c r="B262" s="16" t="str">
        <f>IF(ISERROR(VLOOKUP(CONCATENATE($A262,"_",B$2),'Reference data SID'!$B:$M,12,FALSE)),"",VLOOKUP(CONCATENATE($A262,"_",B$2),'Reference data SID'!$B:$M,12,FALSE))</f>
        <v/>
      </c>
      <c r="C262" s="16" t="str">
        <f>IF(ISERROR(VLOOKUP(CONCATENATE($A262,"_",C$2),'Reference data SID'!$B:$M,12,FALSE)),"",VLOOKUP(CONCATENATE($A262,"_",C$2),'Reference data SID'!$B:$M,12,FALSE))</f>
        <v/>
      </c>
      <c r="D262" s="16" t="str">
        <f>IF(ISERROR(VLOOKUP(CONCATENATE($A262,"_",D$2),'Reference data SID'!$B:$M,12,FALSE)),"",VLOOKUP(CONCATENATE($A262,"_",D$2),'Reference data SID'!$B:$M,12,FALSE))</f>
        <v/>
      </c>
      <c r="E262" s="16" t="str">
        <f>IF(ISERROR(VLOOKUP(CONCATENATE($A262,"_",E$2),'Reference data SID'!$B:$M,12,FALSE)),"",VLOOKUP(CONCATENATE($A262,"_",E$2),'Reference data SID'!$B:$M,12,FALSE))</f>
        <v/>
      </c>
      <c r="F262" s="16" t="str">
        <f>IF(ISERROR(VLOOKUP(CONCATENATE($A262,"_",F$2),'Reference data SID'!$B:$M,12,FALSE)),"",VLOOKUP(CONCATENATE($A262,"_",F$2),'Reference data SID'!$B:$M,12,FALSE))</f>
        <v/>
      </c>
      <c r="G262" s="16" t="str">
        <f>IF(ISERROR(VLOOKUP(CONCATENATE($A262,"_",G$2),'Reference data SID'!$B:$M,12,FALSE)),"",VLOOKUP(CONCATENATE($A262,"_",G$2),'Reference data SID'!$B:$M,12,FALSE))</f>
        <v/>
      </c>
      <c r="H262" s="16" t="str">
        <f>IF(ISERROR(VLOOKUP(CONCATENATE($A262,"_",H$2),'Reference data SID'!$B:$M,12,FALSE)),"",VLOOKUP(CONCATENATE($A262,"_",H$2),'Reference data SID'!$B:$M,12,FALSE))</f>
        <v/>
      </c>
      <c r="I262" s="16" t="str">
        <f>IF(ISERROR(VLOOKUP(CONCATENATE($A262,"_",I$2),'Reference data SID'!$B:$M,12,FALSE)),"",VLOOKUP(CONCATENATE($A262,"_",I$2),'Reference data SID'!$B:$M,12,FALSE))</f>
        <v/>
      </c>
      <c r="J262" s="16" t="str">
        <f>IF(ISERROR(VLOOKUP(CONCATENATE($A262,"_",J$2),'Reference data SID'!$B:$M,12,FALSE)),"",VLOOKUP(CONCATENATE($A262,"_",J$2),'Reference data SID'!$B:$M,12,FALSE))</f>
        <v/>
      </c>
      <c r="K262" s="16" t="str">
        <f>IF(ISERROR(VLOOKUP(CONCATENATE($A262,"_",K$2),'Reference data SID'!$B:$M,12,FALSE)),"",VLOOKUP(CONCATENATE($A262,"_",K$2),'Reference data SID'!$B:$M,12,FALSE))</f>
        <v/>
      </c>
      <c r="L262" s="16" t="str">
        <f>IF(ISERROR(VLOOKUP(CONCATENATE($A262,"_",L$2),'Reference data SID'!$B:$M,12,FALSE)),"",VLOOKUP(CONCATENATE($A262,"_",L$2),'Reference data SID'!$B:$M,12,FALSE))</f>
        <v/>
      </c>
      <c r="M262" s="16" t="str">
        <f>IF(ISERROR(VLOOKUP(CONCATENATE($A262,"_",M$2),'Reference data SID'!$B:$M,12,FALSE)),"",VLOOKUP(CONCATENATE($A262,"_",M$2),'Reference data SID'!$B:$M,12,FALSE))</f>
        <v/>
      </c>
      <c r="N262" s="16" t="str">
        <f>IF(ISERROR(VLOOKUP(CONCATENATE($A262,"_",N$2),'Reference data SID'!$B:$M,12,FALSE)),"",VLOOKUP(CONCATENATE($A262,"_",N$2),'Reference data SID'!$B:$M,12,FALSE))</f>
        <v/>
      </c>
      <c r="O262" s="16" t="str">
        <f>IF(ISERROR(VLOOKUP(CONCATENATE($A262,"_",O$2),'Reference data SID'!$B:$M,12,FALSE)),"",VLOOKUP(CONCATENATE($A262,"_",O$2),'Reference data SID'!$B:$M,12,FALSE))</f>
        <v/>
      </c>
      <c r="P262" s="16" t="str">
        <f>IF(ISERROR(VLOOKUP(CONCATENATE($A262,"_",P$2),'Reference data SID'!$B:$M,12,FALSE)),"",VLOOKUP(CONCATENATE($A262,"_",P$2),'Reference data SID'!$B:$M,12,FALSE))</f>
        <v/>
      </c>
      <c r="Q262" s="16" t="str">
        <f>IF(ISERROR(VLOOKUP(CONCATENATE($A262,"_",Q$2),'Reference data SID'!$B:$M,12,FALSE)),"",VLOOKUP(CONCATENATE($A262,"_",Q$2),'Reference data SID'!$B:$M,12,FALSE))</f>
        <v/>
      </c>
      <c r="R262" s="16" t="str">
        <f>IF(ISERROR(VLOOKUP(CONCATENATE($A262,"_",R$2),'Reference data SID'!$B:$M,12,FALSE)),"",VLOOKUP(CONCATENATE($A262,"_",R$2),'Reference data SID'!$B:$M,12,FALSE))</f>
        <v/>
      </c>
      <c r="S262" s="16" t="str">
        <f>IF(ISERROR(VLOOKUP(CONCATENATE($A262,"_",S$2),'Reference data SID'!$B:$M,12,FALSE)),"",VLOOKUP(CONCATENATE($A262,"_",S$2),'Reference data SID'!$B:$M,12,FALSE))</f>
        <v/>
      </c>
      <c r="T262" s="16" t="str">
        <f>IF(ISERROR(VLOOKUP(CONCATENATE($A262,"_",T$2),'Reference data SID'!$B:$M,12,FALSE)),"",VLOOKUP(CONCATENATE($A262,"_",T$2),'Reference data SID'!$B:$M,12,FALSE))</f>
        <v/>
      </c>
      <c r="U262" s="16" t="str">
        <f>IF(ISERROR(VLOOKUP(CONCATENATE($A262,"_",U$2),'Reference data SID'!$B:$M,12,FALSE)),"",VLOOKUP(CONCATENATE($A262,"_",U$2),'Reference data SID'!$B:$M,12,FALSE))</f>
        <v/>
      </c>
      <c r="V262" s="16" t="str">
        <f>IF(ISERROR(VLOOKUP(CONCATENATE($A262,"_",V$2),'Reference data SID'!$B:$M,12,FALSE)),"",VLOOKUP(CONCATENATE($A262,"_",V$2),'Reference data SID'!$B:$M,12,FALSE))</f>
        <v/>
      </c>
      <c r="W262" s="16" t="str">
        <f>IF(ISERROR(VLOOKUP(CONCATENATE($A262,"_",W$2),'Reference data SID'!$B:$M,12,FALSE)),"",VLOOKUP(CONCATENATE($A262,"_",W$2),'Reference data SID'!$B:$M,12,FALSE))</f>
        <v/>
      </c>
      <c r="X262" s="16" t="str">
        <f>IF(ISERROR(VLOOKUP(CONCATENATE($A262,"_",X$2),'Reference data SID'!$B:$M,12,FALSE)),"",VLOOKUP(CONCATENATE($A262,"_",X$2),'Reference data SID'!$B:$M,12,FALSE))</f>
        <v/>
      </c>
      <c r="Y262" s="16" t="str">
        <f>IF(ISERROR(VLOOKUP(CONCATENATE($A262,"_",Y$2),'Reference data SID'!$B:$M,12,FALSE)),"",VLOOKUP(CONCATENATE($A262,"_",Y$2),'Reference data SID'!$B:$M,12,FALSE))</f>
        <v/>
      </c>
      <c r="Z262" s="16" t="str">
        <f>IF(ISERROR(VLOOKUP(CONCATENATE($A262,"_",Z$2),'Reference data SID'!$B:$M,12,FALSE)),"",VLOOKUP(CONCATENATE($A262,"_",Z$2),'Reference data SID'!$B:$M,12,FALSE))</f>
        <v/>
      </c>
      <c r="AA262" s="16" t="str">
        <f>IF(ISERROR(VLOOKUP(CONCATENATE($A262,"_",AA$2),'Reference data SID'!$B:$M,12,FALSE)),"",VLOOKUP(CONCATENATE($A262,"_",AA$2),'Reference data SID'!$B:$M,12,FALSE))</f>
        <v/>
      </c>
      <c r="AB262" s="16" t="str">
        <f>IF(ISERROR(VLOOKUP(CONCATENATE($A262,"_",AB$2),'Reference data SID'!$B:$M,12,FALSE)),"",VLOOKUP(CONCATENATE($A262,"_",AB$2),'Reference data SID'!$B:$M,12,FALSE))</f>
        <v/>
      </c>
      <c r="AC262" s="16" t="str">
        <f>IF(ISERROR(VLOOKUP(CONCATENATE($A262,"_",AC$2),'Reference data SID'!$B:$M,12,FALSE)),"",VLOOKUP(CONCATENATE($A262,"_",AC$2),'Reference data SID'!$B:$M,12,FALSE))</f>
        <v/>
      </c>
      <c r="AD262" s="16" t="str">
        <f>IF(ISERROR(VLOOKUP(CONCATENATE($A262,"_",AD$2),'Reference data SID'!$B:$M,12,FALSE)),"",VLOOKUP(CONCATENATE($A262,"_",AD$2),'Reference data SID'!$B:$M,12,FALSE))</f>
        <v/>
      </c>
      <c r="AE262" s="16" t="str">
        <f>IF(ISERROR(VLOOKUP(CONCATENATE($A262,"_",AE$2),'Reference data SID'!$B:$M,12,FALSE)),"",VLOOKUP(CONCATENATE($A262,"_",AE$2),'Reference data SID'!$B:$M,12,FALSE))</f>
        <v/>
      </c>
      <c r="AF262" s="16" t="str">
        <f>IF(ISERROR(VLOOKUP(CONCATENATE($A262,"_",AF$2),'Reference data SID'!$B:$M,12,FALSE)),"",VLOOKUP(CONCATENATE($A262,"_",AF$2),'Reference data SID'!$B:$M,12,FALSE))</f>
        <v/>
      </c>
      <c r="AG262" s="16" t="str">
        <f>IF(ISERROR(VLOOKUP(CONCATENATE($A262,"_",AG$2),'Reference data SID'!$B:$M,12,FALSE)),"",VLOOKUP(CONCATENATE($A262,"_",AG$2),'Reference data SID'!$B:$M,12,FALSE))</f>
        <v/>
      </c>
      <c r="AH262" s="16" t="str">
        <f>IF(ISERROR(VLOOKUP(CONCATENATE($A262,"_",AH$2),'Reference data SID'!$B:$M,12,FALSE)),"",VLOOKUP(CONCATENATE($A262,"_",AH$2),'Reference data SID'!$B:$M,12,FALSE))</f>
        <v/>
      </c>
      <c r="AI262" s="16" t="str">
        <f>IF(ISERROR(VLOOKUP(CONCATENATE($A262,"_",AI$2),'Reference data SID'!$B:$M,12,FALSE)),"",VLOOKUP(CONCATENATE($A262,"_",AI$2),'Reference data SID'!$B:$M,12,FALSE))</f>
        <v/>
      </c>
      <c r="AJ262" s="16" t="str">
        <f>IF(ISERROR(VLOOKUP(CONCATENATE($A262,"_",AJ$2),'Reference data SID'!$B:$M,12,FALSE)),"",VLOOKUP(CONCATENATE($A262,"_",AJ$2),'Reference data SID'!$B:$M,12,FALSE))</f>
        <v/>
      </c>
      <c r="AK262" s="16" t="str">
        <f>IF(ISERROR(VLOOKUP(CONCATENATE($A262,"_",AK$2),'Reference data SID'!$B:$M,12,FALSE)),"",VLOOKUP(CONCATENATE($A262,"_",AK$2),'Reference data SID'!$B:$M,12,FALSE))</f>
        <v/>
      </c>
      <c r="AL262" s="16" t="str">
        <f>IF(ISERROR(VLOOKUP(CONCATENATE($A262,"_",AL$2),'Reference data SID'!$B:$M,12,FALSE)),"",VLOOKUP(CONCATENATE($A262,"_",AL$2),'Reference data SID'!$B:$M,12,FALSE))</f>
        <v/>
      </c>
      <c r="AM262" s="16" t="str">
        <f>IF(ISERROR(VLOOKUP(CONCATENATE($A262,"_",AM$2),'Reference data SID'!$B:$M,12,FALSE)),"",VLOOKUP(CONCATENATE($A262,"_",AM$2),'Reference data SID'!$B:$M,12,FALSE))</f>
        <v/>
      </c>
      <c r="AN262" s="16" t="str">
        <f>IF(ISERROR(VLOOKUP(CONCATENATE($A262,"_",AN$2),'Reference data SID'!$B:$M,12,FALSE)),"",VLOOKUP(CONCATENATE($A262,"_",AN$2),'Reference data SID'!$B:$M,12,FALSE))</f>
        <v/>
      </c>
      <c r="AO262" s="16" t="str">
        <f>IF(ISERROR(VLOOKUP(CONCATENATE($A262,"_",AO$2),'Reference data SID'!$B:$M,12,FALSE)),"",VLOOKUP(CONCATENATE($A262,"_",AO$2),'Reference data SID'!$B:$M,12,FALSE))</f>
        <v/>
      </c>
      <c r="AP262" s="16" t="str">
        <f>IF(ISERROR(VLOOKUP(CONCATENATE($A262,"_",AP$2),'Reference data SID'!$B:$M,12,FALSE)),"",VLOOKUP(CONCATENATE($A262,"_",AP$2),'Reference data SID'!$B:$M,12,FALSE))</f>
        <v/>
      </c>
      <c r="AQ262" s="16" t="str">
        <f>IF(ISERROR(VLOOKUP(CONCATENATE($A262,"_",AQ$2),'Reference data SID'!$B:$M,12,FALSE)),"",VLOOKUP(CONCATENATE($A262,"_",AQ$2),'Reference data SID'!$B:$M,12,FALSE))</f>
        <v/>
      </c>
      <c r="AR262" s="16" t="str">
        <f>IF(ISERROR(VLOOKUP(CONCATENATE($A262,"_",AR$2),'Reference data SID'!$B:$M,12,FALSE)),"",VLOOKUP(CONCATENATE($A262,"_",AR$2),'Reference data SID'!$B:$M,12,FALSE))</f>
        <v/>
      </c>
      <c r="AS262" s="16" t="str">
        <f>IF(ISERROR(VLOOKUP(CONCATENATE($A262,"_",AS$2),'Reference data SID'!$B:$M,12,FALSE)),"",VLOOKUP(CONCATENATE($A262,"_",AS$2),'Reference data SID'!$B:$M,12,FALSE))</f>
        <v/>
      </c>
      <c r="AT262" s="16" t="str">
        <f>IF(ISERROR(VLOOKUP(CONCATENATE($A262,"_",AT$2),'Reference data SID'!$B:$M,12,FALSE)),"",VLOOKUP(CONCATENATE($A262,"_",AT$2),'Reference data SID'!$B:$M,12,FALSE))</f>
        <v/>
      </c>
    </row>
    <row r="263" spans="1:46" x14ac:dyDescent="0.25">
      <c r="A263">
        <v>259</v>
      </c>
      <c r="B263" s="16" t="str">
        <f>IF(ISERROR(VLOOKUP(CONCATENATE($A263,"_",B$2),'Reference data SID'!$B:$M,12,FALSE)),"",VLOOKUP(CONCATENATE($A263,"_",B$2),'Reference data SID'!$B:$M,12,FALSE))</f>
        <v/>
      </c>
      <c r="C263" s="16" t="str">
        <f>IF(ISERROR(VLOOKUP(CONCATENATE($A263,"_",C$2),'Reference data SID'!$B:$M,12,FALSE)),"",VLOOKUP(CONCATENATE($A263,"_",C$2),'Reference data SID'!$B:$M,12,FALSE))</f>
        <v/>
      </c>
      <c r="D263" s="16" t="str">
        <f>IF(ISERROR(VLOOKUP(CONCATENATE($A263,"_",D$2),'Reference data SID'!$B:$M,12,FALSE)),"",VLOOKUP(CONCATENATE($A263,"_",D$2),'Reference data SID'!$B:$M,12,FALSE))</f>
        <v/>
      </c>
      <c r="E263" s="16" t="str">
        <f>IF(ISERROR(VLOOKUP(CONCATENATE($A263,"_",E$2),'Reference data SID'!$B:$M,12,FALSE)),"",VLOOKUP(CONCATENATE($A263,"_",E$2),'Reference data SID'!$B:$M,12,FALSE))</f>
        <v/>
      </c>
      <c r="F263" s="16" t="str">
        <f>IF(ISERROR(VLOOKUP(CONCATENATE($A263,"_",F$2),'Reference data SID'!$B:$M,12,FALSE)),"",VLOOKUP(CONCATENATE($A263,"_",F$2),'Reference data SID'!$B:$M,12,FALSE))</f>
        <v/>
      </c>
      <c r="G263" s="16" t="str">
        <f>IF(ISERROR(VLOOKUP(CONCATENATE($A263,"_",G$2),'Reference data SID'!$B:$M,12,FALSE)),"",VLOOKUP(CONCATENATE($A263,"_",G$2),'Reference data SID'!$B:$M,12,FALSE))</f>
        <v/>
      </c>
      <c r="H263" s="16" t="str">
        <f>IF(ISERROR(VLOOKUP(CONCATENATE($A263,"_",H$2),'Reference data SID'!$B:$M,12,FALSE)),"",VLOOKUP(CONCATENATE($A263,"_",H$2),'Reference data SID'!$B:$M,12,FALSE))</f>
        <v/>
      </c>
      <c r="I263" s="16" t="str">
        <f>IF(ISERROR(VLOOKUP(CONCATENATE($A263,"_",I$2),'Reference data SID'!$B:$M,12,FALSE)),"",VLOOKUP(CONCATENATE($A263,"_",I$2),'Reference data SID'!$B:$M,12,FALSE))</f>
        <v/>
      </c>
      <c r="J263" s="16" t="str">
        <f>IF(ISERROR(VLOOKUP(CONCATENATE($A263,"_",J$2),'Reference data SID'!$B:$M,12,FALSE)),"",VLOOKUP(CONCATENATE($A263,"_",J$2),'Reference data SID'!$B:$M,12,FALSE))</f>
        <v/>
      </c>
      <c r="K263" s="16" t="str">
        <f>IF(ISERROR(VLOOKUP(CONCATENATE($A263,"_",K$2),'Reference data SID'!$B:$M,12,FALSE)),"",VLOOKUP(CONCATENATE($A263,"_",K$2),'Reference data SID'!$B:$M,12,FALSE))</f>
        <v/>
      </c>
      <c r="L263" s="16" t="str">
        <f>IF(ISERROR(VLOOKUP(CONCATENATE($A263,"_",L$2),'Reference data SID'!$B:$M,12,FALSE)),"",VLOOKUP(CONCATENATE($A263,"_",L$2),'Reference data SID'!$B:$M,12,FALSE))</f>
        <v/>
      </c>
      <c r="M263" s="16" t="str">
        <f>IF(ISERROR(VLOOKUP(CONCATENATE($A263,"_",M$2),'Reference data SID'!$B:$M,12,FALSE)),"",VLOOKUP(CONCATENATE($A263,"_",M$2),'Reference data SID'!$B:$M,12,FALSE))</f>
        <v/>
      </c>
      <c r="N263" s="16" t="str">
        <f>IF(ISERROR(VLOOKUP(CONCATENATE($A263,"_",N$2),'Reference data SID'!$B:$M,12,FALSE)),"",VLOOKUP(CONCATENATE($A263,"_",N$2),'Reference data SID'!$B:$M,12,FALSE))</f>
        <v/>
      </c>
      <c r="O263" s="16" t="str">
        <f>IF(ISERROR(VLOOKUP(CONCATENATE($A263,"_",O$2),'Reference data SID'!$B:$M,12,FALSE)),"",VLOOKUP(CONCATENATE($A263,"_",O$2),'Reference data SID'!$B:$M,12,FALSE))</f>
        <v/>
      </c>
      <c r="P263" s="16" t="str">
        <f>IF(ISERROR(VLOOKUP(CONCATENATE($A263,"_",P$2),'Reference data SID'!$B:$M,12,FALSE)),"",VLOOKUP(CONCATENATE($A263,"_",P$2),'Reference data SID'!$B:$M,12,FALSE))</f>
        <v/>
      </c>
      <c r="Q263" s="16" t="str">
        <f>IF(ISERROR(VLOOKUP(CONCATENATE($A263,"_",Q$2),'Reference data SID'!$B:$M,12,FALSE)),"",VLOOKUP(CONCATENATE($A263,"_",Q$2),'Reference data SID'!$B:$M,12,FALSE))</f>
        <v/>
      </c>
      <c r="R263" s="16" t="str">
        <f>IF(ISERROR(VLOOKUP(CONCATENATE($A263,"_",R$2),'Reference data SID'!$B:$M,12,FALSE)),"",VLOOKUP(CONCATENATE($A263,"_",R$2),'Reference data SID'!$B:$M,12,FALSE))</f>
        <v/>
      </c>
      <c r="S263" s="16" t="str">
        <f>IF(ISERROR(VLOOKUP(CONCATENATE($A263,"_",S$2),'Reference data SID'!$B:$M,12,FALSE)),"",VLOOKUP(CONCATENATE($A263,"_",S$2),'Reference data SID'!$B:$M,12,FALSE))</f>
        <v/>
      </c>
      <c r="T263" s="16" t="str">
        <f>IF(ISERROR(VLOOKUP(CONCATENATE($A263,"_",T$2),'Reference data SID'!$B:$M,12,FALSE)),"",VLOOKUP(CONCATENATE($A263,"_",T$2),'Reference data SID'!$B:$M,12,FALSE))</f>
        <v/>
      </c>
      <c r="U263" s="16" t="str">
        <f>IF(ISERROR(VLOOKUP(CONCATENATE($A263,"_",U$2),'Reference data SID'!$B:$M,12,FALSE)),"",VLOOKUP(CONCATENATE($A263,"_",U$2),'Reference data SID'!$B:$M,12,FALSE))</f>
        <v/>
      </c>
      <c r="V263" s="16" t="str">
        <f>IF(ISERROR(VLOOKUP(CONCATENATE($A263,"_",V$2),'Reference data SID'!$B:$M,12,FALSE)),"",VLOOKUP(CONCATENATE($A263,"_",V$2),'Reference data SID'!$B:$M,12,FALSE))</f>
        <v/>
      </c>
      <c r="W263" s="16" t="str">
        <f>IF(ISERROR(VLOOKUP(CONCATENATE($A263,"_",W$2),'Reference data SID'!$B:$M,12,FALSE)),"",VLOOKUP(CONCATENATE($A263,"_",W$2),'Reference data SID'!$B:$M,12,FALSE))</f>
        <v/>
      </c>
      <c r="X263" s="16" t="str">
        <f>IF(ISERROR(VLOOKUP(CONCATENATE($A263,"_",X$2),'Reference data SID'!$B:$M,12,FALSE)),"",VLOOKUP(CONCATENATE($A263,"_",X$2),'Reference data SID'!$B:$M,12,FALSE))</f>
        <v/>
      </c>
      <c r="Y263" s="16" t="str">
        <f>IF(ISERROR(VLOOKUP(CONCATENATE($A263,"_",Y$2),'Reference data SID'!$B:$M,12,FALSE)),"",VLOOKUP(CONCATENATE($A263,"_",Y$2),'Reference data SID'!$B:$M,12,FALSE))</f>
        <v/>
      </c>
      <c r="Z263" s="16" t="str">
        <f>IF(ISERROR(VLOOKUP(CONCATENATE($A263,"_",Z$2),'Reference data SID'!$B:$M,12,FALSE)),"",VLOOKUP(CONCATENATE($A263,"_",Z$2),'Reference data SID'!$B:$M,12,FALSE))</f>
        <v/>
      </c>
      <c r="AA263" s="16" t="str">
        <f>IF(ISERROR(VLOOKUP(CONCATENATE($A263,"_",AA$2),'Reference data SID'!$B:$M,12,FALSE)),"",VLOOKUP(CONCATENATE($A263,"_",AA$2),'Reference data SID'!$B:$M,12,FALSE))</f>
        <v/>
      </c>
      <c r="AB263" s="16" t="str">
        <f>IF(ISERROR(VLOOKUP(CONCATENATE($A263,"_",AB$2),'Reference data SID'!$B:$M,12,FALSE)),"",VLOOKUP(CONCATENATE($A263,"_",AB$2),'Reference data SID'!$B:$M,12,FALSE))</f>
        <v/>
      </c>
      <c r="AC263" s="16" t="str">
        <f>IF(ISERROR(VLOOKUP(CONCATENATE($A263,"_",AC$2),'Reference data SID'!$B:$M,12,FALSE)),"",VLOOKUP(CONCATENATE($A263,"_",AC$2),'Reference data SID'!$B:$M,12,FALSE))</f>
        <v/>
      </c>
      <c r="AD263" s="16" t="str">
        <f>IF(ISERROR(VLOOKUP(CONCATENATE($A263,"_",AD$2),'Reference data SID'!$B:$M,12,FALSE)),"",VLOOKUP(CONCATENATE($A263,"_",AD$2),'Reference data SID'!$B:$M,12,FALSE))</f>
        <v/>
      </c>
      <c r="AE263" s="16" t="str">
        <f>IF(ISERROR(VLOOKUP(CONCATENATE($A263,"_",AE$2),'Reference data SID'!$B:$M,12,FALSE)),"",VLOOKUP(CONCATENATE($A263,"_",AE$2),'Reference data SID'!$B:$M,12,FALSE))</f>
        <v/>
      </c>
      <c r="AF263" s="16" t="str">
        <f>IF(ISERROR(VLOOKUP(CONCATENATE($A263,"_",AF$2),'Reference data SID'!$B:$M,12,FALSE)),"",VLOOKUP(CONCATENATE($A263,"_",AF$2),'Reference data SID'!$B:$M,12,FALSE))</f>
        <v/>
      </c>
      <c r="AG263" s="16" t="str">
        <f>IF(ISERROR(VLOOKUP(CONCATENATE($A263,"_",AG$2),'Reference data SID'!$B:$M,12,FALSE)),"",VLOOKUP(CONCATENATE($A263,"_",AG$2),'Reference data SID'!$B:$M,12,FALSE))</f>
        <v/>
      </c>
      <c r="AH263" s="16" t="str">
        <f>IF(ISERROR(VLOOKUP(CONCATENATE($A263,"_",AH$2),'Reference data SID'!$B:$M,12,FALSE)),"",VLOOKUP(CONCATENATE($A263,"_",AH$2),'Reference data SID'!$B:$M,12,FALSE))</f>
        <v/>
      </c>
      <c r="AI263" s="16" t="str">
        <f>IF(ISERROR(VLOOKUP(CONCATENATE($A263,"_",AI$2),'Reference data SID'!$B:$M,12,FALSE)),"",VLOOKUP(CONCATENATE($A263,"_",AI$2),'Reference data SID'!$B:$M,12,FALSE))</f>
        <v/>
      </c>
      <c r="AJ263" s="16" t="str">
        <f>IF(ISERROR(VLOOKUP(CONCATENATE($A263,"_",AJ$2),'Reference data SID'!$B:$M,12,FALSE)),"",VLOOKUP(CONCATENATE($A263,"_",AJ$2),'Reference data SID'!$B:$M,12,FALSE))</f>
        <v/>
      </c>
      <c r="AK263" s="16" t="str">
        <f>IF(ISERROR(VLOOKUP(CONCATENATE($A263,"_",AK$2),'Reference data SID'!$B:$M,12,FALSE)),"",VLOOKUP(CONCATENATE($A263,"_",AK$2),'Reference data SID'!$B:$M,12,FALSE))</f>
        <v/>
      </c>
      <c r="AL263" s="16" t="str">
        <f>IF(ISERROR(VLOOKUP(CONCATENATE($A263,"_",AL$2),'Reference data SID'!$B:$M,12,FALSE)),"",VLOOKUP(CONCATENATE($A263,"_",AL$2),'Reference data SID'!$B:$M,12,FALSE))</f>
        <v/>
      </c>
      <c r="AM263" s="16" t="str">
        <f>IF(ISERROR(VLOOKUP(CONCATENATE($A263,"_",AM$2),'Reference data SID'!$B:$M,12,FALSE)),"",VLOOKUP(CONCATENATE($A263,"_",AM$2),'Reference data SID'!$B:$M,12,FALSE))</f>
        <v/>
      </c>
      <c r="AN263" s="16" t="str">
        <f>IF(ISERROR(VLOOKUP(CONCATENATE($A263,"_",AN$2),'Reference data SID'!$B:$M,12,FALSE)),"",VLOOKUP(CONCATENATE($A263,"_",AN$2),'Reference data SID'!$B:$M,12,FALSE))</f>
        <v/>
      </c>
      <c r="AO263" s="16" t="str">
        <f>IF(ISERROR(VLOOKUP(CONCATENATE($A263,"_",AO$2),'Reference data SID'!$B:$M,12,FALSE)),"",VLOOKUP(CONCATENATE($A263,"_",AO$2),'Reference data SID'!$B:$M,12,FALSE))</f>
        <v/>
      </c>
      <c r="AP263" s="16" t="str">
        <f>IF(ISERROR(VLOOKUP(CONCATENATE($A263,"_",AP$2),'Reference data SID'!$B:$M,12,FALSE)),"",VLOOKUP(CONCATENATE($A263,"_",AP$2),'Reference data SID'!$B:$M,12,FALSE))</f>
        <v/>
      </c>
      <c r="AQ263" s="16" t="str">
        <f>IF(ISERROR(VLOOKUP(CONCATENATE($A263,"_",AQ$2),'Reference data SID'!$B:$M,12,FALSE)),"",VLOOKUP(CONCATENATE($A263,"_",AQ$2),'Reference data SID'!$B:$M,12,FALSE))</f>
        <v/>
      </c>
      <c r="AR263" s="16" t="str">
        <f>IF(ISERROR(VLOOKUP(CONCATENATE($A263,"_",AR$2),'Reference data SID'!$B:$M,12,FALSE)),"",VLOOKUP(CONCATENATE($A263,"_",AR$2),'Reference data SID'!$B:$M,12,FALSE))</f>
        <v/>
      </c>
      <c r="AS263" s="16" t="str">
        <f>IF(ISERROR(VLOOKUP(CONCATENATE($A263,"_",AS$2),'Reference data SID'!$B:$M,12,FALSE)),"",VLOOKUP(CONCATENATE($A263,"_",AS$2),'Reference data SID'!$B:$M,12,FALSE))</f>
        <v/>
      </c>
      <c r="AT263" s="16" t="str">
        <f>IF(ISERROR(VLOOKUP(CONCATENATE($A263,"_",AT$2),'Reference data SID'!$B:$M,12,FALSE)),"",VLOOKUP(CONCATENATE($A263,"_",AT$2),'Reference data SID'!$B:$M,12,FALSE))</f>
        <v/>
      </c>
    </row>
    <row r="264" spans="1:46" x14ac:dyDescent="0.25">
      <c r="A264">
        <v>260</v>
      </c>
      <c r="B264" s="16" t="str">
        <f>IF(ISERROR(VLOOKUP(CONCATENATE($A264,"_",B$2),'Reference data SID'!$B:$M,12,FALSE)),"",VLOOKUP(CONCATENATE($A264,"_",B$2),'Reference data SID'!$B:$M,12,FALSE))</f>
        <v/>
      </c>
      <c r="C264" s="16" t="str">
        <f>IF(ISERROR(VLOOKUP(CONCATENATE($A264,"_",C$2),'Reference data SID'!$B:$M,12,FALSE)),"",VLOOKUP(CONCATENATE($A264,"_",C$2),'Reference data SID'!$B:$M,12,FALSE))</f>
        <v/>
      </c>
      <c r="D264" s="16" t="str">
        <f>IF(ISERROR(VLOOKUP(CONCATENATE($A264,"_",D$2),'Reference data SID'!$B:$M,12,FALSE)),"",VLOOKUP(CONCATENATE($A264,"_",D$2),'Reference data SID'!$B:$M,12,FALSE))</f>
        <v/>
      </c>
      <c r="E264" s="16" t="str">
        <f>IF(ISERROR(VLOOKUP(CONCATENATE($A264,"_",E$2),'Reference data SID'!$B:$M,12,FALSE)),"",VLOOKUP(CONCATENATE($A264,"_",E$2),'Reference data SID'!$B:$M,12,FALSE))</f>
        <v/>
      </c>
      <c r="F264" s="16" t="str">
        <f>IF(ISERROR(VLOOKUP(CONCATENATE($A264,"_",F$2),'Reference data SID'!$B:$M,12,FALSE)),"",VLOOKUP(CONCATENATE($A264,"_",F$2),'Reference data SID'!$B:$M,12,FALSE))</f>
        <v/>
      </c>
      <c r="G264" s="16" t="str">
        <f>IF(ISERROR(VLOOKUP(CONCATENATE($A264,"_",G$2),'Reference data SID'!$B:$M,12,FALSE)),"",VLOOKUP(CONCATENATE($A264,"_",G$2),'Reference data SID'!$B:$M,12,FALSE))</f>
        <v/>
      </c>
      <c r="H264" s="16" t="str">
        <f>IF(ISERROR(VLOOKUP(CONCATENATE($A264,"_",H$2),'Reference data SID'!$B:$M,12,FALSE)),"",VLOOKUP(CONCATENATE($A264,"_",H$2),'Reference data SID'!$B:$M,12,FALSE))</f>
        <v/>
      </c>
      <c r="I264" s="16" t="str">
        <f>IF(ISERROR(VLOOKUP(CONCATENATE($A264,"_",I$2),'Reference data SID'!$B:$M,12,FALSE)),"",VLOOKUP(CONCATENATE($A264,"_",I$2),'Reference data SID'!$B:$M,12,FALSE))</f>
        <v/>
      </c>
      <c r="J264" s="16" t="str">
        <f>IF(ISERROR(VLOOKUP(CONCATENATE($A264,"_",J$2),'Reference data SID'!$B:$M,12,FALSE)),"",VLOOKUP(CONCATENATE($A264,"_",J$2),'Reference data SID'!$B:$M,12,FALSE))</f>
        <v/>
      </c>
      <c r="K264" s="16" t="str">
        <f>IF(ISERROR(VLOOKUP(CONCATENATE($A264,"_",K$2),'Reference data SID'!$B:$M,12,FALSE)),"",VLOOKUP(CONCATENATE($A264,"_",K$2),'Reference data SID'!$B:$M,12,FALSE))</f>
        <v/>
      </c>
      <c r="L264" s="16" t="str">
        <f>IF(ISERROR(VLOOKUP(CONCATENATE($A264,"_",L$2),'Reference data SID'!$B:$M,12,FALSE)),"",VLOOKUP(CONCATENATE($A264,"_",L$2),'Reference data SID'!$B:$M,12,FALSE))</f>
        <v/>
      </c>
      <c r="M264" s="16" t="str">
        <f>IF(ISERROR(VLOOKUP(CONCATENATE($A264,"_",M$2),'Reference data SID'!$B:$M,12,FALSE)),"",VLOOKUP(CONCATENATE($A264,"_",M$2),'Reference data SID'!$B:$M,12,FALSE))</f>
        <v/>
      </c>
      <c r="N264" s="16" t="str">
        <f>IF(ISERROR(VLOOKUP(CONCATENATE($A264,"_",N$2),'Reference data SID'!$B:$M,12,FALSE)),"",VLOOKUP(CONCATENATE($A264,"_",N$2),'Reference data SID'!$B:$M,12,FALSE))</f>
        <v/>
      </c>
      <c r="O264" s="16" t="str">
        <f>IF(ISERROR(VLOOKUP(CONCATENATE($A264,"_",O$2),'Reference data SID'!$B:$M,12,FALSE)),"",VLOOKUP(CONCATENATE($A264,"_",O$2),'Reference data SID'!$B:$M,12,FALSE))</f>
        <v/>
      </c>
      <c r="P264" s="16" t="str">
        <f>IF(ISERROR(VLOOKUP(CONCATENATE($A264,"_",P$2),'Reference data SID'!$B:$M,12,FALSE)),"",VLOOKUP(CONCATENATE($A264,"_",P$2),'Reference data SID'!$B:$M,12,FALSE))</f>
        <v/>
      </c>
      <c r="Q264" s="16" t="str">
        <f>IF(ISERROR(VLOOKUP(CONCATENATE($A264,"_",Q$2),'Reference data SID'!$B:$M,12,FALSE)),"",VLOOKUP(CONCATENATE($A264,"_",Q$2),'Reference data SID'!$B:$M,12,FALSE))</f>
        <v/>
      </c>
      <c r="R264" s="16" t="str">
        <f>IF(ISERROR(VLOOKUP(CONCATENATE($A264,"_",R$2),'Reference data SID'!$B:$M,12,FALSE)),"",VLOOKUP(CONCATENATE($A264,"_",R$2),'Reference data SID'!$B:$M,12,FALSE))</f>
        <v/>
      </c>
      <c r="S264" s="16" t="str">
        <f>IF(ISERROR(VLOOKUP(CONCATENATE($A264,"_",S$2),'Reference data SID'!$B:$M,12,FALSE)),"",VLOOKUP(CONCATENATE($A264,"_",S$2),'Reference data SID'!$B:$M,12,FALSE))</f>
        <v/>
      </c>
      <c r="T264" s="16" t="str">
        <f>IF(ISERROR(VLOOKUP(CONCATENATE($A264,"_",T$2),'Reference data SID'!$B:$M,12,FALSE)),"",VLOOKUP(CONCATENATE($A264,"_",T$2),'Reference data SID'!$B:$M,12,FALSE))</f>
        <v/>
      </c>
      <c r="U264" s="16" t="str">
        <f>IF(ISERROR(VLOOKUP(CONCATENATE($A264,"_",U$2),'Reference data SID'!$B:$M,12,FALSE)),"",VLOOKUP(CONCATENATE($A264,"_",U$2),'Reference data SID'!$B:$M,12,FALSE))</f>
        <v/>
      </c>
      <c r="V264" s="16" t="str">
        <f>IF(ISERROR(VLOOKUP(CONCATENATE($A264,"_",V$2),'Reference data SID'!$B:$M,12,FALSE)),"",VLOOKUP(CONCATENATE($A264,"_",V$2),'Reference data SID'!$B:$M,12,FALSE))</f>
        <v/>
      </c>
      <c r="W264" s="16" t="str">
        <f>IF(ISERROR(VLOOKUP(CONCATENATE($A264,"_",W$2),'Reference data SID'!$B:$M,12,FALSE)),"",VLOOKUP(CONCATENATE($A264,"_",W$2),'Reference data SID'!$B:$M,12,FALSE))</f>
        <v/>
      </c>
      <c r="X264" s="16" t="str">
        <f>IF(ISERROR(VLOOKUP(CONCATENATE($A264,"_",X$2),'Reference data SID'!$B:$M,12,FALSE)),"",VLOOKUP(CONCATENATE($A264,"_",X$2),'Reference data SID'!$B:$M,12,FALSE))</f>
        <v/>
      </c>
      <c r="Y264" s="16" t="str">
        <f>IF(ISERROR(VLOOKUP(CONCATENATE($A264,"_",Y$2),'Reference data SID'!$B:$M,12,FALSE)),"",VLOOKUP(CONCATENATE($A264,"_",Y$2),'Reference data SID'!$B:$M,12,FALSE))</f>
        <v/>
      </c>
      <c r="Z264" s="16" t="str">
        <f>IF(ISERROR(VLOOKUP(CONCATENATE($A264,"_",Z$2),'Reference data SID'!$B:$M,12,FALSE)),"",VLOOKUP(CONCATENATE($A264,"_",Z$2),'Reference data SID'!$B:$M,12,FALSE))</f>
        <v/>
      </c>
      <c r="AA264" s="16" t="str">
        <f>IF(ISERROR(VLOOKUP(CONCATENATE($A264,"_",AA$2),'Reference data SID'!$B:$M,12,FALSE)),"",VLOOKUP(CONCATENATE($A264,"_",AA$2),'Reference data SID'!$B:$M,12,FALSE))</f>
        <v/>
      </c>
      <c r="AB264" s="16" t="str">
        <f>IF(ISERROR(VLOOKUP(CONCATENATE($A264,"_",AB$2),'Reference data SID'!$B:$M,12,FALSE)),"",VLOOKUP(CONCATENATE($A264,"_",AB$2),'Reference data SID'!$B:$M,12,FALSE))</f>
        <v/>
      </c>
      <c r="AC264" s="16" t="str">
        <f>IF(ISERROR(VLOOKUP(CONCATENATE($A264,"_",AC$2),'Reference data SID'!$B:$M,12,FALSE)),"",VLOOKUP(CONCATENATE($A264,"_",AC$2),'Reference data SID'!$B:$M,12,FALSE))</f>
        <v/>
      </c>
      <c r="AD264" s="16" t="str">
        <f>IF(ISERROR(VLOOKUP(CONCATENATE($A264,"_",AD$2),'Reference data SID'!$B:$M,12,FALSE)),"",VLOOKUP(CONCATENATE($A264,"_",AD$2),'Reference data SID'!$B:$M,12,FALSE))</f>
        <v/>
      </c>
      <c r="AE264" s="16" t="str">
        <f>IF(ISERROR(VLOOKUP(CONCATENATE($A264,"_",AE$2),'Reference data SID'!$B:$M,12,FALSE)),"",VLOOKUP(CONCATENATE($A264,"_",AE$2),'Reference data SID'!$B:$M,12,FALSE))</f>
        <v/>
      </c>
      <c r="AF264" s="16" t="str">
        <f>IF(ISERROR(VLOOKUP(CONCATENATE($A264,"_",AF$2),'Reference data SID'!$B:$M,12,FALSE)),"",VLOOKUP(CONCATENATE($A264,"_",AF$2),'Reference data SID'!$B:$M,12,FALSE))</f>
        <v/>
      </c>
      <c r="AG264" s="16" t="str">
        <f>IF(ISERROR(VLOOKUP(CONCATENATE($A264,"_",AG$2),'Reference data SID'!$B:$M,12,FALSE)),"",VLOOKUP(CONCATENATE($A264,"_",AG$2),'Reference data SID'!$B:$M,12,FALSE))</f>
        <v/>
      </c>
      <c r="AH264" s="16" t="str">
        <f>IF(ISERROR(VLOOKUP(CONCATENATE($A264,"_",AH$2),'Reference data SID'!$B:$M,12,FALSE)),"",VLOOKUP(CONCATENATE($A264,"_",AH$2),'Reference data SID'!$B:$M,12,FALSE))</f>
        <v/>
      </c>
      <c r="AI264" s="16" t="str">
        <f>IF(ISERROR(VLOOKUP(CONCATENATE($A264,"_",AI$2),'Reference data SID'!$B:$M,12,FALSE)),"",VLOOKUP(CONCATENATE($A264,"_",AI$2),'Reference data SID'!$B:$M,12,FALSE))</f>
        <v/>
      </c>
      <c r="AJ264" s="16" t="str">
        <f>IF(ISERROR(VLOOKUP(CONCATENATE($A264,"_",AJ$2),'Reference data SID'!$B:$M,12,FALSE)),"",VLOOKUP(CONCATENATE($A264,"_",AJ$2),'Reference data SID'!$B:$M,12,FALSE))</f>
        <v/>
      </c>
      <c r="AK264" s="16" t="str">
        <f>IF(ISERROR(VLOOKUP(CONCATENATE($A264,"_",AK$2),'Reference data SID'!$B:$M,12,FALSE)),"",VLOOKUP(CONCATENATE($A264,"_",AK$2),'Reference data SID'!$B:$M,12,FALSE))</f>
        <v/>
      </c>
      <c r="AL264" s="16" t="str">
        <f>IF(ISERROR(VLOOKUP(CONCATENATE($A264,"_",AL$2),'Reference data SID'!$B:$M,12,FALSE)),"",VLOOKUP(CONCATENATE($A264,"_",AL$2),'Reference data SID'!$B:$M,12,FALSE))</f>
        <v/>
      </c>
      <c r="AM264" s="16" t="str">
        <f>IF(ISERROR(VLOOKUP(CONCATENATE($A264,"_",AM$2),'Reference data SID'!$B:$M,12,FALSE)),"",VLOOKUP(CONCATENATE($A264,"_",AM$2),'Reference data SID'!$B:$M,12,FALSE))</f>
        <v/>
      </c>
      <c r="AN264" s="16" t="str">
        <f>IF(ISERROR(VLOOKUP(CONCATENATE($A264,"_",AN$2),'Reference data SID'!$B:$M,12,FALSE)),"",VLOOKUP(CONCATENATE($A264,"_",AN$2),'Reference data SID'!$B:$M,12,FALSE))</f>
        <v/>
      </c>
      <c r="AO264" s="16" t="str">
        <f>IF(ISERROR(VLOOKUP(CONCATENATE($A264,"_",AO$2),'Reference data SID'!$B:$M,12,FALSE)),"",VLOOKUP(CONCATENATE($A264,"_",AO$2),'Reference data SID'!$B:$M,12,FALSE))</f>
        <v/>
      </c>
      <c r="AP264" s="16" t="str">
        <f>IF(ISERROR(VLOOKUP(CONCATENATE($A264,"_",AP$2),'Reference data SID'!$B:$M,12,FALSE)),"",VLOOKUP(CONCATENATE($A264,"_",AP$2),'Reference data SID'!$B:$M,12,FALSE))</f>
        <v/>
      </c>
      <c r="AQ264" s="16" t="str">
        <f>IF(ISERROR(VLOOKUP(CONCATENATE($A264,"_",AQ$2),'Reference data SID'!$B:$M,12,FALSE)),"",VLOOKUP(CONCATENATE($A264,"_",AQ$2),'Reference data SID'!$B:$M,12,FALSE))</f>
        <v/>
      </c>
      <c r="AR264" s="16" t="str">
        <f>IF(ISERROR(VLOOKUP(CONCATENATE($A264,"_",AR$2),'Reference data SID'!$B:$M,12,FALSE)),"",VLOOKUP(CONCATENATE($A264,"_",AR$2),'Reference data SID'!$B:$M,12,FALSE))</f>
        <v/>
      </c>
      <c r="AS264" s="16" t="str">
        <f>IF(ISERROR(VLOOKUP(CONCATENATE($A264,"_",AS$2),'Reference data SID'!$B:$M,12,FALSE)),"",VLOOKUP(CONCATENATE($A264,"_",AS$2),'Reference data SID'!$B:$M,12,FALSE))</f>
        <v/>
      </c>
      <c r="AT264" s="16" t="str">
        <f>IF(ISERROR(VLOOKUP(CONCATENATE($A264,"_",AT$2),'Reference data SID'!$B:$M,12,FALSE)),"",VLOOKUP(CONCATENATE($A264,"_",AT$2),'Reference data SID'!$B:$M,12,FALSE))</f>
        <v/>
      </c>
    </row>
    <row r="265" spans="1:46" x14ac:dyDescent="0.25">
      <c r="A265">
        <v>261</v>
      </c>
      <c r="B265" s="16" t="str">
        <f>IF(ISERROR(VLOOKUP(CONCATENATE($A265,"_",B$2),'Reference data SID'!$B:$M,12,FALSE)),"",VLOOKUP(CONCATENATE($A265,"_",B$2),'Reference data SID'!$B:$M,12,FALSE))</f>
        <v/>
      </c>
      <c r="C265" s="16" t="str">
        <f>IF(ISERROR(VLOOKUP(CONCATENATE($A265,"_",C$2),'Reference data SID'!$B:$M,12,FALSE)),"",VLOOKUP(CONCATENATE($A265,"_",C$2),'Reference data SID'!$B:$M,12,FALSE))</f>
        <v/>
      </c>
      <c r="D265" s="16" t="str">
        <f>IF(ISERROR(VLOOKUP(CONCATENATE($A265,"_",D$2),'Reference data SID'!$B:$M,12,FALSE)),"",VLOOKUP(CONCATENATE($A265,"_",D$2),'Reference data SID'!$B:$M,12,FALSE))</f>
        <v/>
      </c>
      <c r="E265" s="16" t="str">
        <f>IF(ISERROR(VLOOKUP(CONCATENATE($A265,"_",E$2),'Reference data SID'!$B:$M,12,FALSE)),"",VLOOKUP(CONCATENATE($A265,"_",E$2),'Reference data SID'!$B:$M,12,FALSE))</f>
        <v/>
      </c>
      <c r="F265" s="16" t="str">
        <f>IF(ISERROR(VLOOKUP(CONCATENATE($A265,"_",F$2),'Reference data SID'!$B:$M,12,FALSE)),"",VLOOKUP(CONCATENATE($A265,"_",F$2),'Reference data SID'!$B:$M,12,FALSE))</f>
        <v/>
      </c>
      <c r="G265" s="16" t="str">
        <f>IF(ISERROR(VLOOKUP(CONCATENATE($A265,"_",G$2),'Reference data SID'!$B:$M,12,FALSE)),"",VLOOKUP(CONCATENATE($A265,"_",G$2),'Reference data SID'!$B:$M,12,FALSE))</f>
        <v/>
      </c>
      <c r="H265" s="16" t="str">
        <f>IF(ISERROR(VLOOKUP(CONCATENATE($A265,"_",H$2),'Reference data SID'!$B:$M,12,FALSE)),"",VLOOKUP(CONCATENATE($A265,"_",H$2),'Reference data SID'!$B:$M,12,FALSE))</f>
        <v/>
      </c>
      <c r="I265" s="16" t="str">
        <f>IF(ISERROR(VLOOKUP(CONCATENATE($A265,"_",I$2),'Reference data SID'!$B:$M,12,FALSE)),"",VLOOKUP(CONCATENATE($A265,"_",I$2),'Reference data SID'!$B:$M,12,FALSE))</f>
        <v/>
      </c>
      <c r="J265" s="16" t="str">
        <f>IF(ISERROR(VLOOKUP(CONCATENATE($A265,"_",J$2),'Reference data SID'!$B:$M,12,FALSE)),"",VLOOKUP(CONCATENATE($A265,"_",J$2),'Reference data SID'!$B:$M,12,FALSE))</f>
        <v/>
      </c>
      <c r="K265" s="16" t="str">
        <f>IF(ISERROR(VLOOKUP(CONCATENATE($A265,"_",K$2),'Reference data SID'!$B:$M,12,FALSE)),"",VLOOKUP(CONCATENATE($A265,"_",K$2),'Reference data SID'!$B:$M,12,FALSE))</f>
        <v/>
      </c>
      <c r="L265" s="16" t="str">
        <f>IF(ISERROR(VLOOKUP(CONCATENATE($A265,"_",L$2),'Reference data SID'!$B:$M,12,FALSE)),"",VLOOKUP(CONCATENATE($A265,"_",L$2),'Reference data SID'!$B:$M,12,FALSE))</f>
        <v/>
      </c>
      <c r="M265" s="16" t="str">
        <f>IF(ISERROR(VLOOKUP(CONCATENATE($A265,"_",M$2),'Reference data SID'!$B:$M,12,FALSE)),"",VLOOKUP(CONCATENATE($A265,"_",M$2),'Reference data SID'!$B:$M,12,FALSE))</f>
        <v/>
      </c>
      <c r="N265" s="16" t="str">
        <f>IF(ISERROR(VLOOKUP(CONCATENATE($A265,"_",N$2),'Reference data SID'!$B:$M,12,FALSE)),"",VLOOKUP(CONCATENATE($A265,"_",N$2),'Reference data SID'!$B:$M,12,FALSE))</f>
        <v/>
      </c>
      <c r="O265" s="16" t="str">
        <f>IF(ISERROR(VLOOKUP(CONCATENATE($A265,"_",O$2),'Reference data SID'!$B:$M,12,FALSE)),"",VLOOKUP(CONCATENATE($A265,"_",O$2),'Reference data SID'!$B:$M,12,FALSE))</f>
        <v/>
      </c>
      <c r="P265" s="16" t="str">
        <f>IF(ISERROR(VLOOKUP(CONCATENATE($A265,"_",P$2),'Reference data SID'!$B:$M,12,FALSE)),"",VLOOKUP(CONCATENATE($A265,"_",P$2),'Reference data SID'!$B:$M,12,FALSE))</f>
        <v/>
      </c>
      <c r="Q265" s="16" t="str">
        <f>IF(ISERROR(VLOOKUP(CONCATENATE($A265,"_",Q$2),'Reference data SID'!$B:$M,12,FALSE)),"",VLOOKUP(CONCATENATE($A265,"_",Q$2),'Reference data SID'!$B:$M,12,FALSE))</f>
        <v/>
      </c>
      <c r="R265" s="16" t="str">
        <f>IF(ISERROR(VLOOKUP(CONCATENATE($A265,"_",R$2),'Reference data SID'!$B:$M,12,FALSE)),"",VLOOKUP(CONCATENATE($A265,"_",R$2),'Reference data SID'!$B:$M,12,FALSE))</f>
        <v/>
      </c>
      <c r="S265" s="16" t="str">
        <f>IF(ISERROR(VLOOKUP(CONCATENATE($A265,"_",S$2),'Reference data SID'!$B:$M,12,FALSE)),"",VLOOKUP(CONCATENATE($A265,"_",S$2),'Reference data SID'!$B:$M,12,FALSE))</f>
        <v/>
      </c>
      <c r="T265" s="16" t="str">
        <f>IF(ISERROR(VLOOKUP(CONCATENATE($A265,"_",T$2),'Reference data SID'!$B:$M,12,FALSE)),"",VLOOKUP(CONCATENATE($A265,"_",T$2),'Reference data SID'!$B:$M,12,FALSE))</f>
        <v/>
      </c>
      <c r="U265" s="16" t="str">
        <f>IF(ISERROR(VLOOKUP(CONCATENATE($A265,"_",U$2),'Reference data SID'!$B:$M,12,FALSE)),"",VLOOKUP(CONCATENATE($A265,"_",U$2),'Reference data SID'!$B:$M,12,FALSE))</f>
        <v/>
      </c>
      <c r="V265" s="16" t="str">
        <f>IF(ISERROR(VLOOKUP(CONCATENATE($A265,"_",V$2),'Reference data SID'!$B:$M,12,FALSE)),"",VLOOKUP(CONCATENATE($A265,"_",V$2),'Reference data SID'!$B:$M,12,FALSE))</f>
        <v/>
      </c>
      <c r="W265" s="16" t="str">
        <f>IF(ISERROR(VLOOKUP(CONCATENATE($A265,"_",W$2),'Reference data SID'!$B:$M,12,FALSE)),"",VLOOKUP(CONCATENATE($A265,"_",W$2),'Reference data SID'!$B:$M,12,FALSE))</f>
        <v/>
      </c>
      <c r="X265" s="16" t="str">
        <f>IF(ISERROR(VLOOKUP(CONCATENATE($A265,"_",X$2),'Reference data SID'!$B:$M,12,FALSE)),"",VLOOKUP(CONCATENATE($A265,"_",X$2),'Reference data SID'!$B:$M,12,FALSE))</f>
        <v/>
      </c>
      <c r="Y265" s="16" t="str">
        <f>IF(ISERROR(VLOOKUP(CONCATENATE($A265,"_",Y$2),'Reference data SID'!$B:$M,12,FALSE)),"",VLOOKUP(CONCATENATE($A265,"_",Y$2),'Reference data SID'!$B:$M,12,FALSE))</f>
        <v/>
      </c>
      <c r="Z265" s="16" t="str">
        <f>IF(ISERROR(VLOOKUP(CONCATENATE($A265,"_",Z$2),'Reference data SID'!$B:$M,12,FALSE)),"",VLOOKUP(CONCATENATE($A265,"_",Z$2),'Reference data SID'!$B:$M,12,FALSE))</f>
        <v/>
      </c>
      <c r="AA265" s="16" t="str">
        <f>IF(ISERROR(VLOOKUP(CONCATENATE($A265,"_",AA$2),'Reference data SID'!$B:$M,12,FALSE)),"",VLOOKUP(CONCATENATE($A265,"_",AA$2),'Reference data SID'!$B:$M,12,FALSE))</f>
        <v/>
      </c>
      <c r="AB265" s="16" t="str">
        <f>IF(ISERROR(VLOOKUP(CONCATENATE($A265,"_",AB$2),'Reference data SID'!$B:$M,12,FALSE)),"",VLOOKUP(CONCATENATE($A265,"_",AB$2),'Reference data SID'!$B:$M,12,FALSE))</f>
        <v/>
      </c>
      <c r="AC265" s="16" t="str">
        <f>IF(ISERROR(VLOOKUP(CONCATENATE($A265,"_",AC$2),'Reference data SID'!$B:$M,12,FALSE)),"",VLOOKUP(CONCATENATE($A265,"_",AC$2),'Reference data SID'!$B:$M,12,FALSE))</f>
        <v/>
      </c>
      <c r="AD265" s="16" t="str">
        <f>IF(ISERROR(VLOOKUP(CONCATENATE($A265,"_",AD$2),'Reference data SID'!$B:$M,12,FALSE)),"",VLOOKUP(CONCATENATE($A265,"_",AD$2),'Reference data SID'!$B:$M,12,FALSE))</f>
        <v/>
      </c>
      <c r="AE265" s="16" t="str">
        <f>IF(ISERROR(VLOOKUP(CONCATENATE($A265,"_",AE$2),'Reference data SID'!$B:$M,12,FALSE)),"",VLOOKUP(CONCATENATE($A265,"_",AE$2),'Reference data SID'!$B:$M,12,FALSE))</f>
        <v/>
      </c>
      <c r="AF265" s="16" t="str">
        <f>IF(ISERROR(VLOOKUP(CONCATENATE($A265,"_",AF$2),'Reference data SID'!$B:$M,12,FALSE)),"",VLOOKUP(CONCATENATE($A265,"_",AF$2),'Reference data SID'!$B:$M,12,FALSE))</f>
        <v/>
      </c>
      <c r="AG265" s="16" t="str">
        <f>IF(ISERROR(VLOOKUP(CONCATENATE($A265,"_",AG$2),'Reference data SID'!$B:$M,12,FALSE)),"",VLOOKUP(CONCATENATE($A265,"_",AG$2),'Reference data SID'!$B:$M,12,FALSE))</f>
        <v/>
      </c>
      <c r="AH265" s="16" t="str">
        <f>IF(ISERROR(VLOOKUP(CONCATENATE($A265,"_",AH$2),'Reference data SID'!$B:$M,12,FALSE)),"",VLOOKUP(CONCATENATE($A265,"_",AH$2),'Reference data SID'!$B:$M,12,FALSE))</f>
        <v/>
      </c>
      <c r="AI265" s="16" t="str">
        <f>IF(ISERROR(VLOOKUP(CONCATENATE($A265,"_",AI$2),'Reference data SID'!$B:$M,12,FALSE)),"",VLOOKUP(CONCATENATE($A265,"_",AI$2),'Reference data SID'!$B:$M,12,FALSE))</f>
        <v/>
      </c>
      <c r="AJ265" s="16" t="str">
        <f>IF(ISERROR(VLOOKUP(CONCATENATE($A265,"_",AJ$2),'Reference data SID'!$B:$M,12,FALSE)),"",VLOOKUP(CONCATENATE($A265,"_",AJ$2),'Reference data SID'!$B:$M,12,FALSE))</f>
        <v/>
      </c>
      <c r="AK265" s="16" t="str">
        <f>IF(ISERROR(VLOOKUP(CONCATENATE($A265,"_",AK$2),'Reference data SID'!$B:$M,12,FALSE)),"",VLOOKUP(CONCATENATE($A265,"_",AK$2),'Reference data SID'!$B:$M,12,FALSE))</f>
        <v/>
      </c>
      <c r="AL265" s="16" t="str">
        <f>IF(ISERROR(VLOOKUP(CONCATENATE($A265,"_",AL$2),'Reference data SID'!$B:$M,12,FALSE)),"",VLOOKUP(CONCATENATE($A265,"_",AL$2),'Reference data SID'!$B:$M,12,FALSE))</f>
        <v/>
      </c>
      <c r="AM265" s="16" t="str">
        <f>IF(ISERROR(VLOOKUP(CONCATENATE($A265,"_",AM$2),'Reference data SID'!$B:$M,12,FALSE)),"",VLOOKUP(CONCATENATE($A265,"_",AM$2),'Reference data SID'!$B:$M,12,FALSE))</f>
        <v/>
      </c>
      <c r="AN265" s="16" t="str">
        <f>IF(ISERROR(VLOOKUP(CONCATENATE($A265,"_",AN$2),'Reference data SID'!$B:$M,12,FALSE)),"",VLOOKUP(CONCATENATE($A265,"_",AN$2),'Reference data SID'!$B:$M,12,FALSE))</f>
        <v/>
      </c>
      <c r="AO265" s="16" t="str">
        <f>IF(ISERROR(VLOOKUP(CONCATENATE($A265,"_",AO$2),'Reference data SID'!$B:$M,12,FALSE)),"",VLOOKUP(CONCATENATE($A265,"_",AO$2),'Reference data SID'!$B:$M,12,FALSE))</f>
        <v/>
      </c>
      <c r="AP265" s="16" t="str">
        <f>IF(ISERROR(VLOOKUP(CONCATENATE($A265,"_",AP$2),'Reference data SID'!$B:$M,12,FALSE)),"",VLOOKUP(CONCATENATE($A265,"_",AP$2),'Reference data SID'!$B:$M,12,FALSE))</f>
        <v/>
      </c>
      <c r="AQ265" s="16" t="str">
        <f>IF(ISERROR(VLOOKUP(CONCATENATE($A265,"_",AQ$2),'Reference data SID'!$B:$M,12,FALSE)),"",VLOOKUP(CONCATENATE($A265,"_",AQ$2),'Reference data SID'!$B:$M,12,FALSE))</f>
        <v/>
      </c>
      <c r="AR265" s="16" t="str">
        <f>IF(ISERROR(VLOOKUP(CONCATENATE($A265,"_",AR$2),'Reference data SID'!$B:$M,12,FALSE)),"",VLOOKUP(CONCATENATE($A265,"_",AR$2),'Reference data SID'!$B:$M,12,FALSE))</f>
        <v/>
      </c>
      <c r="AS265" s="16" t="str">
        <f>IF(ISERROR(VLOOKUP(CONCATENATE($A265,"_",AS$2),'Reference data SID'!$B:$M,12,FALSE)),"",VLOOKUP(CONCATENATE($A265,"_",AS$2),'Reference data SID'!$B:$M,12,FALSE))</f>
        <v/>
      </c>
      <c r="AT265" s="16" t="str">
        <f>IF(ISERROR(VLOOKUP(CONCATENATE($A265,"_",AT$2),'Reference data SID'!$B:$M,12,FALSE)),"",VLOOKUP(CONCATENATE($A265,"_",AT$2),'Reference data SID'!$B:$M,12,FALSE))</f>
        <v/>
      </c>
    </row>
    <row r="266" spans="1:46" x14ac:dyDescent="0.25">
      <c r="A266">
        <v>262</v>
      </c>
      <c r="B266" s="16" t="str">
        <f>IF(ISERROR(VLOOKUP(CONCATENATE($A266,"_",B$2),'Reference data SID'!$B:$M,12,FALSE)),"",VLOOKUP(CONCATENATE($A266,"_",B$2),'Reference data SID'!$B:$M,12,FALSE))</f>
        <v/>
      </c>
      <c r="C266" s="16" t="str">
        <f>IF(ISERROR(VLOOKUP(CONCATENATE($A266,"_",C$2),'Reference data SID'!$B:$M,12,FALSE)),"",VLOOKUP(CONCATENATE($A266,"_",C$2),'Reference data SID'!$B:$M,12,FALSE))</f>
        <v/>
      </c>
      <c r="D266" s="16" t="str">
        <f>IF(ISERROR(VLOOKUP(CONCATENATE($A266,"_",D$2),'Reference data SID'!$B:$M,12,FALSE)),"",VLOOKUP(CONCATENATE($A266,"_",D$2),'Reference data SID'!$B:$M,12,FALSE))</f>
        <v/>
      </c>
      <c r="E266" s="16" t="str">
        <f>IF(ISERROR(VLOOKUP(CONCATENATE($A266,"_",E$2),'Reference data SID'!$B:$M,12,FALSE)),"",VLOOKUP(CONCATENATE($A266,"_",E$2),'Reference data SID'!$B:$M,12,FALSE))</f>
        <v/>
      </c>
      <c r="F266" s="16" t="str">
        <f>IF(ISERROR(VLOOKUP(CONCATENATE($A266,"_",F$2),'Reference data SID'!$B:$M,12,FALSE)),"",VLOOKUP(CONCATENATE($A266,"_",F$2),'Reference data SID'!$B:$M,12,FALSE))</f>
        <v/>
      </c>
      <c r="G266" s="16" t="str">
        <f>IF(ISERROR(VLOOKUP(CONCATENATE($A266,"_",G$2),'Reference data SID'!$B:$M,12,FALSE)),"",VLOOKUP(CONCATENATE($A266,"_",G$2),'Reference data SID'!$B:$M,12,FALSE))</f>
        <v/>
      </c>
      <c r="H266" s="16" t="str">
        <f>IF(ISERROR(VLOOKUP(CONCATENATE($A266,"_",H$2),'Reference data SID'!$B:$M,12,FALSE)),"",VLOOKUP(CONCATENATE($A266,"_",H$2),'Reference data SID'!$B:$M,12,FALSE))</f>
        <v/>
      </c>
      <c r="I266" s="16" t="str">
        <f>IF(ISERROR(VLOOKUP(CONCATENATE($A266,"_",I$2),'Reference data SID'!$B:$M,12,FALSE)),"",VLOOKUP(CONCATENATE($A266,"_",I$2),'Reference data SID'!$B:$M,12,FALSE))</f>
        <v/>
      </c>
      <c r="J266" s="16" t="str">
        <f>IF(ISERROR(VLOOKUP(CONCATENATE($A266,"_",J$2),'Reference data SID'!$B:$M,12,FALSE)),"",VLOOKUP(CONCATENATE($A266,"_",J$2),'Reference data SID'!$B:$M,12,FALSE))</f>
        <v/>
      </c>
      <c r="K266" s="16" t="str">
        <f>IF(ISERROR(VLOOKUP(CONCATENATE($A266,"_",K$2),'Reference data SID'!$B:$M,12,FALSE)),"",VLOOKUP(CONCATENATE($A266,"_",K$2),'Reference data SID'!$B:$M,12,FALSE))</f>
        <v/>
      </c>
      <c r="L266" s="16" t="str">
        <f>IF(ISERROR(VLOOKUP(CONCATENATE($A266,"_",L$2),'Reference data SID'!$B:$M,12,FALSE)),"",VLOOKUP(CONCATENATE($A266,"_",L$2),'Reference data SID'!$B:$M,12,FALSE))</f>
        <v/>
      </c>
      <c r="M266" s="16" t="str">
        <f>IF(ISERROR(VLOOKUP(CONCATENATE($A266,"_",M$2),'Reference data SID'!$B:$M,12,FALSE)),"",VLOOKUP(CONCATENATE($A266,"_",M$2),'Reference data SID'!$B:$M,12,FALSE))</f>
        <v/>
      </c>
      <c r="N266" s="16" t="str">
        <f>IF(ISERROR(VLOOKUP(CONCATENATE($A266,"_",N$2),'Reference data SID'!$B:$M,12,FALSE)),"",VLOOKUP(CONCATENATE($A266,"_",N$2),'Reference data SID'!$B:$M,12,FALSE))</f>
        <v/>
      </c>
      <c r="O266" s="16" t="str">
        <f>IF(ISERROR(VLOOKUP(CONCATENATE($A266,"_",O$2),'Reference data SID'!$B:$M,12,FALSE)),"",VLOOKUP(CONCATENATE($A266,"_",O$2),'Reference data SID'!$B:$M,12,FALSE))</f>
        <v/>
      </c>
      <c r="P266" s="16" t="str">
        <f>IF(ISERROR(VLOOKUP(CONCATENATE($A266,"_",P$2),'Reference data SID'!$B:$M,12,FALSE)),"",VLOOKUP(CONCATENATE($A266,"_",P$2),'Reference data SID'!$B:$M,12,FALSE))</f>
        <v/>
      </c>
      <c r="Q266" s="16" t="str">
        <f>IF(ISERROR(VLOOKUP(CONCATENATE($A266,"_",Q$2),'Reference data SID'!$B:$M,12,FALSE)),"",VLOOKUP(CONCATENATE($A266,"_",Q$2),'Reference data SID'!$B:$M,12,FALSE))</f>
        <v/>
      </c>
      <c r="R266" s="16" t="str">
        <f>IF(ISERROR(VLOOKUP(CONCATENATE($A266,"_",R$2),'Reference data SID'!$B:$M,12,FALSE)),"",VLOOKUP(CONCATENATE($A266,"_",R$2),'Reference data SID'!$B:$M,12,FALSE))</f>
        <v/>
      </c>
      <c r="S266" s="16" t="str">
        <f>IF(ISERROR(VLOOKUP(CONCATENATE($A266,"_",S$2),'Reference data SID'!$B:$M,12,FALSE)),"",VLOOKUP(CONCATENATE($A266,"_",S$2),'Reference data SID'!$B:$M,12,FALSE))</f>
        <v/>
      </c>
      <c r="T266" s="16" t="str">
        <f>IF(ISERROR(VLOOKUP(CONCATENATE($A266,"_",T$2),'Reference data SID'!$B:$M,12,FALSE)),"",VLOOKUP(CONCATENATE($A266,"_",T$2),'Reference data SID'!$B:$M,12,FALSE))</f>
        <v/>
      </c>
      <c r="U266" s="16" t="str">
        <f>IF(ISERROR(VLOOKUP(CONCATENATE($A266,"_",U$2),'Reference data SID'!$B:$M,12,FALSE)),"",VLOOKUP(CONCATENATE($A266,"_",U$2),'Reference data SID'!$B:$M,12,FALSE))</f>
        <v/>
      </c>
      <c r="V266" s="16" t="str">
        <f>IF(ISERROR(VLOOKUP(CONCATENATE($A266,"_",V$2),'Reference data SID'!$B:$M,12,FALSE)),"",VLOOKUP(CONCATENATE($A266,"_",V$2),'Reference data SID'!$B:$M,12,FALSE))</f>
        <v/>
      </c>
      <c r="W266" s="16" t="str">
        <f>IF(ISERROR(VLOOKUP(CONCATENATE($A266,"_",W$2),'Reference data SID'!$B:$M,12,FALSE)),"",VLOOKUP(CONCATENATE($A266,"_",W$2),'Reference data SID'!$B:$M,12,FALSE))</f>
        <v/>
      </c>
      <c r="X266" s="16" t="str">
        <f>IF(ISERROR(VLOOKUP(CONCATENATE($A266,"_",X$2),'Reference data SID'!$B:$M,12,FALSE)),"",VLOOKUP(CONCATENATE($A266,"_",X$2),'Reference data SID'!$B:$M,12,FALSE))</f>
        <v/>
      </c>
      <c r="Y266" s="16" t="str">
        <f>IF(ISERROR(VLOOKUP(CONCATENATE($A266,"_",Y$2),'Reference data SID'!$B:$M,12,FALSE)),"",VLOOKUP(CONCATENATE($A266,"_",Y$2),'Reference data SID'!$B:$M,12,FALSE))</f>
        <v/>
      </c>
      <c r="Z266" s="16" t="str">
        <f>IF(ISERROR(VLOOKUP(CONCATENATE($A266,"_",Z$2),'Reference data SID'!$B:$M,12,FALSE)),"",VLOOKUP(CONCATENATE($A266,"_",Z$2),'Reference data SID'!$B:$M,12,FALSE))</f>
        <v/>
      </c>
      <c r="AA266" s="16" t="str">
        <f>IF(ISERROR(VLOOKUP(CONCATENATE($A266,"_",AA$2),'Reference data SID'!$B:$M,12,FALSE)),"",VLOOKUP(CONCATENATE($A266,"_",AA$2),'Reference data SID'!$B:$M,12,FALSE))</f>
        <v/>
      </c>
      <c r="AB266" s="16" t="str">
        <f>IF(ISERROR(VLOOKUP(CONCATENATE($A266,"_",AB$2),'Reference data SID'!$B:$M,12,FALSE)),"",VLOOKUP(CONCATENATE($A266,"_",AB$2),'Reference data SID'!$B:$M,12,FALSE))</f>
        <v/>
      </c>
      <c r="AC266" s="16" t="str">
        <f>IF(ISERROR(VLOOKUP(CONCATENATE($A266,"_",AC$2),'Reference data SID'!$B:$M,12,FALSE)),"",VLOOKUP(CONCATENATE($A266,"_",AC$2),'Reference data SID'!$B:$M,12,FALSE))</f>
        <v/>
      </c>
      <c r="AD266" s="16" t="str">
        <f>IF(ISERROR(VLOOKUP(CONCATENATE($A266,"_",AD$2),'Reference data SID'!$B:$M,12,FALSE)),"",VLOOKUP(CONCATENATE($A266,"_",AD$2),'Reference data SID'!$B:$M,12,FALSE))</f>
        <v/>
      </c>
      <c r="AE266" s="16" t="str">
        <f>IF(ISERROR(VLOOKUP(CONCATENATE($A266,"_",AE$2),'Reference data SID'!$B:$M,12,FALSE)),"",VLOOKUP(CONCATENATE($A266,"_",AE$2),'Reference data SID'!$B:$M,12,FALSE))</f>
        <v/>
      </c>
      <c r="AF266" s="16" t="str">
        <f>IF(ISERROR(VLOOKUP(CONCATENATE($A266,"_",AF$2),'Reference data SID'!$B:$M,12,FALSE)),"",VLOOKUP(CONCATENATE($A266,"_",AF$2),'Reference data SID'!$B:$M,12,FALSE))</f>
        <v/>
      </c>
      <c r="AG266" s="16" t="str">
        <f>IF(ISERROR(VLOOKUP(CONCATENATE($A266,"_",AG$2),'Reference data SID'!$B:$M,12,FALSE)),"",VLOOKUP(CONCATENATE($A266,"_",AG$2),'Reference data SID'!$B:$M,12,FALSE))</f>
        <v/>
      </c>
      <c r="AH266" s="16" t="str">
        <f>IF(ISERROR(VLOOKUP(CONCATENATE($A266,"_",AH$2),'Reference data SID'!$B:$M,12,FALSE)),"",VLOOKUP(CONCATENATE($A266,"_",AH$2),'Reference data SID'!$B:$M,12,FALSE))</f>
        <v/>
      </c>
      <c r="AI266" s="16" t="str">
        <f>IF(ISERROR(VLOOKUP(CONCATENATE($A266,"_",AI$2),'Reference data SID'!$B:$M,12,FALSE)),"",VLOOKUP(CONCATENATE($A266,"_",AI$2),'Reference data SID'!$B:$M,12,FALSE))</f>
        <v/>
      </c>
      <c r="AJ266" s="16" t="str">
        <f>IF(ISERROR(VLOOKUP(CONCATENATE($A266,"_",AJ$2),'Reference data SID'!$B:$M,12,FALSE)),"",VLOOKUP(CONCATENATE($A266,"_",AJ$2),'Reference data SID'!$B:$M,12,FALSE))</f>
        <v/>
      </c>
      <c r="AK266" s="16" t="str">
        <f>IF(ISERROR(VLOOKUP(CONCATENATE($A266,"_",AK$2),'Reference data SID'!$B:$M,12,FALSE)),"",VLOOKUP(CONCATENATE($A266,"_",AK$2),'Reference data SID'!$B:$M,12,FALSE))</f>
        <v/>
      </c>
      <c r="AL266" s="16" t="str">
        <f>IF(ISERROR(VLOOKUP(CONCATENATE($A266,"_",AL$2),'Reference data SID'!$B:$M,12,FALSE)),"",VLOOKUP(CONCATENATE($A266,"_",AL$2),'Reference data SID'!$B:$M,12,FALSE))</f>
        <v/>
      </c>
      <c r="AM266" s="16" t="str">
        <f>IF(ISERROR(VLOOKUP(CONCATENATE($A266,"_",AM$2),'Reference data SID'!$B:$M,12,FALSE)),"",VLOOKUP(CONCATENATE($A266,"_",AM$2),'Reference data SID'!$B:$M,12,FALSE))</f>
        <v/>
      </c>
      <c r="AN266" s="16" t="str">
        <f>IF(ISERROR(VLOOKUP(CONCATENATE($A266,"_",AN$2),'Reference data SID'!$B:$M,12,FALSE)),"",VLOOKUP(CONCATENATE($A266,"_",AN$2),'Reference data SID'!$B:$M,12,FALSE))</f>
        <v/>
      </c>
      <c r="AO266" s="16" t="str">
        <f>IF(ISERROR(VLOOKUP(CONCATENATE($A266,"_",AO$2),'Reference data SID'!$B:$M,12,FALSE)),"",VLOOKUP(CONCATENATE($A266,"_",AO$2),'Reference data SID'!$B:$M,12,FALSE))</f>
        <v/>
      </c>
      <c r="AP266" s="16" t="str">
        <f>IF(ISERROR(VLOOKUP(CONCATENATE($A266,"_",AP$2),'Reference data SID'!$B:$M,12,FALSE)),"",VLOOKUP(CONCATENATE($A266,"_",AP$2),'Reference data SID'!$B:$M,12,FALSE))</f>
        <v/>
      </c>
      <c r="AQ266" s="16" t="str">
        <f>IF(ISERROR(VLOOKUP(CONCATENATE($A266,"_",AQ$2),'Reference data SID'!$B:$M,12,FALSE)),"",VLOOKUP(CONCATENATE($A266,"_",AQ$2),'Reference data SID'!$B:$M,12,FALSE))</f>
        <v/>
      </c>
      <c r="AR266" s="16" t="str">
        <f>IF(ISERROR(VLOOKUP(CONCATENATE($A266,"_",AR$2),'Reference data SID'!$B:$M,12,FALSE)),"",VLOOKUP(CONCATENATE($A266,"_",AR$2),'Reference data SID'!$B:$M,12,FALSE))</f>
        <v/>
      </c>
      <c r="AS266" s="16" t="str">
        <f>IF(ISERROR(VLOOKUP(CONCATENATE($A266,"_",AS$2),'Reference data SID'!$B:$M,12,FALSE)),"",VLOOKUP(CONCATENATE($A266,"_",AS$2),'Reference data SID'!$B:$M,12,FALSE))</f>
        <v/>
      </c>
      <c r="AT266" s="16" t="str">
        <f>IF(ISERROR(VLOOKUP(CONCATENATE($A266,"_",AT$2),'Reference data SID'!$B:$M,12,FALSE)),"",VLOOKUP(CONCATENATE($A266,"_",AT$2),'Reference data SID'!$B:$M,12,FALSE))</f>
        <v/>
      </c>
    </row>
    <row r="267" spans="1:46" x14ac:dyDescent="0.25">
      <c r="A267">
        <v>263</v>
      </c>
      <c r="B267" s="16" t="str">
        <f>IF(ISERROR(VLOOKUP(CONCATENATE($A267,"_",B$2),'Reference data SID'!$B:$M,12,FALSE)),"",VLOOKUP(CONCATENATE($A267,"_",B$2),'Reference data SID'!$B:$M,12,FALSE))</f>
        <v/>
      </c>
      <c r="C267" s="16" t="str">
        <f>IF(ISERROR(VLOOKUP(CONCATENATE($A267,"_",C$2),'Reference data SID'!$B:$M,12,FALSE)),"",VLOOKUP(CONCATENATE($A267,"_",C$2),'Reference data SID'!$B:$M,12,FALSE))</f>
        <v/>
      </c>
      <c r="D267" s="16" t="str">
        <f>IF(ISERROR(VLOOKUP(CONCATENATE($A267,"_",D$2),'Reference data SID'!$B:$M,12,FALSE)),"",VLOOKUP(CONCATENATE($A267,"_",D$2),'Reference data SID'!$B:$M,12,FALSE))</f>
        <v/>
      </c>
      <c r="E267" s="16" t="str">
        <f>IF(ISERROR(VLOOKUP(CONCATENATE($A267,"_",E$2),'Reference data SID'!$B:$M,12,FALSE)),"",VLOOKUP(CONCATENATE($A267,"_",E$2),'Reference data SID'!$B:$M,12,FALSE))</f>
        <v/>
      </c>
      <c r="F267" s="16" t="str">
        <f>IF(ISERROR(VLOOKUP(CONCATENATE($A267,"_",F$2),'Reference data SID'!$B:$M,12,FALSE)),"",VLOOKUP(CONCATENATE($A267,"_",F$2),'Reference data SID'!$B:$M,12,FALSE))</f>
        <v/>
      </c>
      <c r="G267" s="16" t="str">
        <f>IF(ISERROR(VLOOKUP(CONCATENATE($A267,"_",G$2),'Reference data SID'!$B:$M,12,FALSE)),"",VLOOKUP(CONCATENATE($A267,"_",G$2),'Reference data SID'!$B:$M,12,FALSE))</f>
        <v/>
      </c>
      <c r="H267" s="16" t="str">
        <f>IF(ISERROR(VLOOKUP(CONCATENATE($A267,"_",H$2),'Reference data SID'!$B:$M,12,FALSE)),"",VLOOKUP(CONCATENATE($A267,"_",H$2),'Reference data SID'!$B:$M,12,FALSE))</f>
        <v/>
      </c>
      <c r="I267" s="16" t="str">
        <f>IF(ISERROR(VLOOKUP(CONCATENATE($A267,"_",I$2),'Reference data SID'!$B:$M,12,FALSE)),"",VLOOKUP(CONCATENATE($A267,"_",I$2),'Reference data SID'!$B:$M,12,FALSE))</f>
        <v/>
      </c>
      <c r="J267" s="16" t="str">
        <f>IF(ISERROR(VLOOKUP(CONCATENATE($A267,"_",J$2),'Reference data SID'!$B:$M,12,FALSE)),"",VLOOKUP(CONCATENATE($A267,"_",J$2),'Reference data SID'!$B:$M,12,FALSE))</f>
        <v/>
      </c>
      <c r="K267" s="16" t="str">
        <f>IF(ISERROR(VLOOKUP(CONCATENATE($A267,"_",K$2),'Reference data SID'!$B:$M,12,FALSE)),"",VLOOKUP(CONCATENATE($A267,"_",K$2),'Reference data SID'!$B:$M,12,FALSE))</f>
        <v/>
      </c>
      <c r="L267" s="16" t="str">
        <f>IF(ISERROR(VLOOKUP(CONCATENATE($A267,"_",L$2),'Reference data SID'!$B:$M,12,FALSE)),"",VLOOKUP(CONCATENATE($A267,"_",L$2),'Reference data SID'!$B:$M,12,FALSE))</f>
        <v/>
      </c>
      <c r="M267" s="16" t="str">
        <f>IF(ISERROR(VLOOKUP(CONCATENATE($A267,"_",M$2),'Reference data SID'!$B:$M,12,FALSE)),"",VLOOKUP(CONCATENATE($A267,"_",M$2),'Reference data SID'!$B:$M,12,FALSE))</f>
        <v/>
      </c>
      <c r="N267" s="16" t="str">
        <f>IF(ISERROR(VLOOKUP(CONCATENATE($A267,"_",N$2),'Reference data SID'!$B:$M,12,FALSE)),"",VLOOKUP(CONCATENATE($A267,"_",N$2),'Reference data SID'!$B:$M,12,FALSE))</f>
        <v/>
      </c>
      <c r="O267" s="16" t="str">
        <f>IF(ISERROR(VLOOKUP(CONCATENATE($A267,"_",O$2),'Reference data SID'!$B:$M,12,FALSE)),"",VLOOKUP(CONCATENATE($A267,"_",O$2),'Reference data SID'!$B:$M,12,FALSE))</f>
        <v/>
      </c>
      <c r="P267" s="16" t="str">
        <f>IF(ISERROR(VLOOKUP(CONCATENATE($A267,"_",P$2),'Reference data SID'!$B:$M,12,FALSE)),"",VLOOKUP(CONCATENATE($A267,"_",P$2),'Reference data SID'!$B:$M,12,FALSE))</f>
        <v/>
      </c>
      <c r="Q267" s="16" t="str">
        <f>IF(ISERROR(VLOOKUP(CONCATENATE($A267,"_",Q$2),'Reference data SID'!$B:$M,12,FALSE)),"",VLOOKUP(CONCATENATE($A267,"_",Q$2),'Reference data SID'!$B:$M,12,FALSE))</f>
        <v/>
      </c>
      <c r="R267" s="16" t="str">
        <f>IF(ISERROR(VLOOKUP(CONCATENATE($A267,"_",R$2),'Reference data SID'!$B:$M,12,FALSE)),"",VLOOKUP(CONCATENATE($A267,"_",R$2),'Reference data SID'!$B:$M,12,FALSE))</f>
        <v/>
      </c>
      <c r="S267" s="16" t="str">
        <f>IF(ISERROR(VLOOKUP(CONCATENATE($A267,"_",S$2),'Reference data SID'!$B:$M,12,FALSE)),"",VLOOKUP(CONCATENATE($A267,"_",S$2),'Reference data SID'!$B:$M,12,FALSE))</f>
        <v/>
      </c>
      <c r="T267" s="16" t="str">
        <f>IF(ISERROR(VLOOKUP(CONCATENATE($A267,"_",T$2),'Reference data SID'!$B:$M,12,FALSE)),"",VLOOKUP(CONCATENATE($A267,"_",T$2),'Reference data SID'!$B:$M,12,FALSE))</f>
        <v/>
      </c>
      <c r="U267" s="16" t="str">
        <f>IF(ISERROR(VLOOKUP(CONCATENATE($A267,"_",U$2),'Reference data SID'!$B:$M,12,FALSE)),"",VLOOKUP(CONCATENATE($A267,"_",U$2),'Reference data SID'!$B:$M,12,FALSE))</f>
        <v/>
      </c>
      <c r="V267" s="16" t="str">
        <f>IF(ISERROR(VLOOKUP(CONCATENATE($A267,"_",V$2),'Reference data SID'!$B:$M,12,FALSE)),"",VLOOKUP(CONCATENATE($A267,"_",V$2),'Reference data SID'!$B:$M,12,FALSE))</f>
        <v/>
      </c>
      <c r="W267" s="16" t="str">
        <f>IF(ISERROR(VLOOKUP(CONCATENATE($A267,"_",W$2),'Reference data SID'!$B:$M,12,FALSE)),"",VLOOKUP(CONCATENATE($A267,"_",W$2),'Reference data SID'!$B:$M,12,FALSE))</f>
        <v/>
      </c>
      <c r="X267" s="16" t="str">
        <f>IF(ISERROR(VLOOKUP(CONCATENATE($A267,"_",X$2),'Reference data SID'!$B:$M,12,FALSE)),"",VLOOKUP(CONCATENATE($A267,"_",X$2),'Reference data SID'!$B:$M,12,FALSE))</f>
        <v/>
      </c>
      <c r="Y267" s="16" t="str">
        <f>IF(ISERROR(VLOOKUP(CONCATENATE($A267,"_",Y$2),'Reference data SID'!$B:$M,12,FALSE)),"",VLOOKUP(CONCATENATE($A267,"_",Y$2),'Reference data SID'!$B:$M,12,FALSE))</f>
        <v/>
      </c>
      <c r="Z267" s="16" t="str">
        <f>IF(ISERROR(VLOOKUP(CONCATENATE($A267,"_",Z$2),'Reference data SID'!$B:$M,12,FALSE)),"",VLOOKUP(CONCATENATE($A267,"_",Z$2),'Reference data SID'!$B:$M,12,FALSE))</f>
        <v/>
      </c>
      <c r="AA267" s="16" t="str">
        <f>IF(ISERROR(VLOOKUP(CONCATENATE($A267,"_",AA$2),'Reference data SID'!$B:$M,12,FALSE)),"",VLOOKUP(CONCATENATE($A267,"_",AA$2),'Reference data SID'!$B:$M,12,FALSE))</f>
        <v/>
      </c>
      <c r="AB267" s="16" t="str">
        <f>IF(ISERROR(VLOOKUP(CONCATENATE($A267,"_",AB$2),'Reference data SID'!$B:$M,12,FALSE)),"",VLOOKUP(CONCATENATE($A267,"_",AB$2),'Reference data SID'!$B:$M,12,FALSE))</f>
        <v/>
      </c>
      <c r="AC267" s="16" t="str">
        <f>IF(ISERROR(VLOOKUP(CONCATENATE($A267,"_",AC$2),'Reference data SID'!$B:$M,12,FALSE)),"",VLOOKUP(CONCATENATE($A267,"_",AC$2),'Reference data SID'!$B:$M,12,FALSE))</f>
        <v/>
      </c>
      <c r="AD267" s="16" t="str">
        <f>IF(ISERROR(VLOOKUP(CONCATENATE($A267,"_",AD$2),'Reference data SID'!$B:$M,12,FALSE)),"",VLOOKUP(CONCATENATE($A267,"_",AD$2),'Reference data SID'!$B:$M,12,FALSE))</f>
        <v/>
      </c>
      <c r="AE267" s="16" t="str">
        <f>IF(ISERROR(VLOOKUP(CONCATENATE($A267,"_",AE$2),'Reference data SID'!$B:$M,12,FALSE)),"",VLOOKUP(CONCATENATE($A267,"_",AE$2),'Reference data SID'!$B:$M,12,FALSE))</f>
        <v/>
      </c>
      <c r="AF267" s="16" t="str">
        <f>IF(ISERROR(VLOOKUP(CONCATENATE($A267,"_",AF$2),'Reference data SID'!$B:$M,12,FALSE)),"",VLOOKUP(CONCATENATE($A267,"_",AF$2),'Reference data SID'!$B:$M,12,FALSE))</f>
        <v/>
      </c>
      <c r="AG267" s="16" t="str">
        <f>IF(ISERROR(VLOOKUP(CONCATENATE($A267,"_",AG$2),'Reference data SID'!$B:$M,12,FALSE)),"",VLOOKUP(CONCATENATE($A267,"_",AG$2),'Reference data SID'!$B:$M,12,FALSE))</f>
        <v/>
      </c>
      <c r="AH267" s="16" t="str">
        <f>IF(ISERROR(VLOOKUP(CONCATENATE($A267,"_",AH$2),'Reference data SID'!$B:$M,12,FALSE)),"",VLOOKUP(CONCATENATE($A267,"_",AH$2),'Reference data SID'!$B:$M,12,FALSE))</f>
        <v/>
      </c>
      <c r="AI267" s="16" t="str">
        <f>IF(ISERROR(VLOOKUP(CONCATENATE($A267,"_",AI$2),'Reference data SID'!$B:$M,12,FALSE)),"",VLOOKUP(CONCATENATE($A267,"_",AI$2),'Reference data SID'!$B:$M,12,FALSE))</f>
        <v/>
      </c>
      <c r="AJ267" s="16" t="str">
        <f>IF(ISERROR(VLOOKUP(CONCATENATE($A267,"_",AJ$2),'Reference data SID'!$B:$M,12,FALSE)),"",VLOOKUP(CONCATENATE($A267,"_",AJ$2),'Reference data SID'!$B:$M,12,FALSE))</f>
        <v/>
      </c>
      <c r="AK267" s="16" t="str">
        <f>IF(ISERROR(VLOOKUP(CONCATENATE($A267,"_",AK$2),'Reference data SID'!$B:$M,12,FALSE)),"",VLOOKUP(CONCATENATE($A267,"_",AK$2),'Reference data SID'!$B:$M,12,FALSE))</f>
        <v/>
      </c>
      <c r="AL267" s="16" t="str">
        <f>IF(ISERROR(VLOOKUP(CONCATENATE($A267,"_",AL$2),'Reference data SID'!$B:$M,12,FALSE)),"",VLOOKUP(CONCATENATE($A267,"_",AL$2),'Reference data SID'!$B:$M,12,FALSE))</f>
        <v/>
      </c>
      <c r="AM267" s="16" t="str">
        <f>IF(ISERROR(VLOOKUP(CONCATENATE($A267,"_",AM$2),'Reference data SID'!$B:$M,12,FALSE)),"",VLOOKUP(CONCATENATE($A267,"_",AM$2),'Reference data SID'!$B:$M,12,FALSE))</f>
        <v/>
      </c>
      <c r="AN267" s="16" t="str">
        <f>IF(ISERROR(VLOOKUP(CONCATENATE($A267,"_",AN$2),'Reference data SID'!$B:$M,12,FALSE)),"",VLOOKUP(CONCATENATE($A267,"_",AN$2),'Reference data SID'!$B:$M,12,FALSE))</f>
        <v/>
      </c>
      <c r="AO267" s="16" t="str">
        <f>IF(ISERROR(VLOOKUP(CONCATENATE($A267,"_",AO$2),'Reference data SID'!$B:$M,12,FALSE)),"",VLOOKUP(CONCATENATE($A267,"_",AO$2),'Reference data SID'!$B:$M,12,FALSE))</f>
        <v/>
      </c>
      <c r="AP267" s="16" t="str">
        <f>IF(ISERROR(VLOOKUP(CONCATENATE($A267,"_",AP$2),'Reference data SID'!$B:$M,12,FALSE)),"",VLOOKUP(CONCATENATE($A267,"_",AP$2),'Reference data SID'!$B:$M,12,FALSE))</f>
        <v/>
      </c>
      <c r="AQ267" s="16" t="str">
        <f>IF(ISERROR(VLOOKUP(CONCATENATE($A267,"_",AQ$2),'Reference data SID'!$B:$M,12,FALSE)),"",VLOOKUP(CONCATENATE($A267,"_",AQ$2),'Reference data SID'!$B:$M,12,FALSE))</f>
        <v/>
      </c>
      <c r="AR267" s="16" t="str">
        <f>IF(ISERROR(VLOOKUP(CONCATENATE($A267,"_",AR$2),'Reference data SID'!$B:$M,12,FALSE)),"",VLOOKUP(CONCATENATE($A267,"_",AR$2),'Reference data SID'!$B:$M,12,FALSE))</f>
        <v/>
      </c>
      <c r="AS267" s="16" t="str">
        <f>IF(ISERROR(VLOOKUP(CONCATENATE($A267,"_",AS$2),'Reference data SID'!$B:$M,12,FALSE)),"",VLOOKUP(CONCATENATE($A267,"_",AS$2),'Reference data SID'!$B:$M,12,FALSE))</f>
        <v/>
      </c>
      <c r="AT267" s="16" t="str">
        <f>IF(ISERROR(VLOOKUP(CONCATENATE($A267,"_",AT$2),'Reference data SID'!$B:$M,12,FALSE)),"",VLOOKUP(CONCATENATE($A267,"_",AT$2),'Reference data SID'!$B:$M,12,FALSE))</f>
        <v/>
      </c>
    </row>
    <row r="268" spans="1:46" x14ac:dyDescent="0.25">
      <c r="A268">
        <v>264</v>
      </c>
      <c r="B268" s="16" t="str">
        <f>IF(ISERROR(VLOOKUP(CONCATENATE($A268,"_",B$2),'Reference data SID'!$B:$M,12,FALSE)),"",VLOOKUP(CONCATENATE($A268,"_",B$2),'Reference data SID'!$B:$M,12,FALSE))</f>
        <v/>
      </c>
      <c r="C268" s="16" t="str">
        <f>IF(ISERROR(VLOOKUP(CONCATENATE($A268,"_",C$2),'Reference data SID'!$B:$M,12,FALSE)),"",VLOOKUP(CONCATENATE($A268,"_",C$2),'Reference data SID'!$B:$M,12,FALSE))</f>
        <v/>
      </c>
      <c r="D268" s="16" t="str">
        <f>IF(ISERROR(VLOOKUP(CONCATENATE($A268,"_",D$2),'Reference data SID'!$B:$M,12,FALSE)),"",VLOOKUP(CONCATENATE($A268,"_",D$2),'Reference data SID'!$B:$M,12,FALSE))</f>
        <v/>
      </c>
      <c r="E268" s="16" t="str">
        <f>IF(ISERROR(VLOOKUP(CONCATENATE($A268,"_",E$2),'Reference data SID'!$B:$M,12,FALSE)),"",VLOOKUP(CONCATENATE($A268,"_",E$2),'Reference data SID'!$B:$M,12,FALSE))</f>
        <v/>
      </c>
      <c r="F268" s="16" t="str">
        <f>IF(ISERROR(VLOOKUP(CONCATENATE($A268,"_",F$2),'Reference data SID'!$B:$M,12,FALSE)),"",VLOOKUP(CONCATENATE($A268,"_",F$2),'Reference data SID'!$B:$M,12,FALSE))</f>
        <v/>
      </c>
      <c r="G268" s="16" t="str">
        <f>IF(ISERROR(VLOOKUP(CONCATENATE($A268,"_",G$2),'Reference data SID'!$B:$M,12,FALSE)),"",VLOOKUP(CONCATENATE($A268,"_",G$2),'Reference data SID'!$B:$M,12,FALSE))</f>
        <v/>
      </c>
      <c r="H268" s="16" t="str">
        <f>IF(ISERROR(VLOOKUP(CONCATENATE($A268,"_",H$2),'Reference data SID'!$B:$M,12,FALSE)),"",VLOOKUP(CONCATENATE($A268,"_",H$2),'Reference data SID'!$B:$M,12,FALSE))</f>
        <v/>
      </c>
      <c r="I268" s="16" t="str">
        <f>IF(ISERROR(VLOOKUP(CONCATENATE($A268,"_",I$2),'Reference data SID'!$B:$M,12,FALSE)),"",VLOOKUP(CONCATENATE($A268,"_",I$2),'Reference data SID'!$B:$M,12,FALSE))</f>
        <v/>
      </c>
      <c r="J268" s="16" t="str">
        <f>IF(ISERROR(VLOOKUP(CONCATENATE($A268,"_",J$2),'Reference data SID'!$B:$M,12,FALSE)),"",VLOOKUP(CONCATENATE($A268,"_",J$2),'Reference data SID'!$B:$M,12,FALSE))</f>
        <v/>
      </c>
      <c r="K268" s="16" t="str">
        <f>IF(ISERROR(VLOOKUP(CONCATENATE($A268,"_",K$2),'Reference data SID'!$B:$M,12,FALSE)),"",VLOOKUP(CONCATENATE($A268,"_",K$2),'Reference data SID'!$B:$M,12,FALSE))</f>
        <v/>
      </c>
      <c r="L268" s="16" t="str">
        <f>IF(ISERROR(VLOOKUP(CONCATENATE($A268,"_",L$2),'Reference data SID'!$B:$M,12,FALSE)),"",VLOOKUP(CONCATENATE($A268,"_",L$2),'Reference data SID'!$B:$M,12,FALSE))</f>
        <v/>
      </c>
      <c r="M268" s="16" t="str">
        <f>IF(ISERROR(VLOOKUP(CONCATENATE($A268,"_",M$2),'Reference data SID'!$B:$M,12,FALSE)),"",VLOOKUP(CONCATENATE($A268,"_",M$2),'Reference data SID'!$B:$M,12,FALSE))</f>
        <v/>
      </c>
      <c r="N268" s="16" t="str">
        <f>IF(ISERROR(VLOOKUP(CONCATENATE($A268,"_",N$2),'Reference data SID'!$B:$M,12,FALSE)),"",VLOOKUP(CONCATENATE($A268,"_",N$2),'Reference data SID'!$B:$M,12,FALSE))</f>
        <v/>
      </c>
      <c r="O268" s="16" t="str">
        <f>IF(ISERROR(VLOOKUP(CONCATENATE($A268,"_",O$2),'Reference data SID'!$B:$M,12,FALSE)),"",VLOOKUP(CONCATENATE($A268,"_",O$2),'Reference data SID'!$B:$M,12,FALSE))</f>
        <v/>
      </c>
      <c r="P268" s="16" t="str">
        <f>IF(ISERROR(VLOOKUP(CONCATENATE($A268,"_",P$2),'Reference data SID'!$B:$M,12,FALSE)),"",VLOOKUP(CONCATENATE($A268,"_",P$2),'Reference data SID'!$B:$M,12,FALSE))</f>
        <v/>
      </c>
      <c r="Q268" s="16" t="str">
        <f>IF(ISERROR(VLOOKUP(CONCATENATE($A268,"_",Q$2),'Reference data SID'!$B:$M,12,FALSE)),"",VLOOKUP(CONCATENATE($A268,"_",Q$2),'Reference data SID'!$B:$M,12,FALSE))</f>
        <v/>
      </c>
      <c r="R268" s="16" t="str">
        <f>IF(ISERROR(VLOOKUP(CONCATENATE($A268,"_",R$2),'Reference data SID'!$B:$M,12,FALSE)),"",VLOOKUP(CONCATENATE($A268,"_",R$2),'Reference data SID'!$B:$M,12,FALSE))</f>
        <v/>
      </c>
      <c r="S268" s="16" t="str">
        <f>IF(ISERROR(VLOOKUP(CONCATENATE($A268,"_",S$2),'Reference data SID'!$B:$M,12,FALSE)),"",VLOOKUP(CONCATENATE($A268,"_",S$2),'Reference data SID'!$B:$M,12,FALSE))</f>
        <v/>
      </c>
      <c r="T268" s="16" t="str">
        <f>IF(ISERROR(VLOOKUP(CONCATENATE($A268,"_",T$2),'Reference data SID'!$B:$M,12,FALSE)),"",VLOOKUP(CONCATENATE($A268,"_",T$2),'Reference data SID'!$B:$M,12,FALSE))</f>
        <v/>
      </c>
      <c r="U268" s="16" t="str">
        <f>IF(ISERROR(VLOOKUP(CONCATENATE($A268,"_",U$2),'Reference data SID'!$B:$M,12,FALSE)),"",VLOOKUP(CONCATENATE($A268,"_",U$2),'Reference data SID'!$B:$M,12,FALSE))</f>
        <v/>
      </c>
      <c r="V268" s="16" t="str">
        <f>IF(ISERROR(VLOOKUP(CONCATENATE($A268,"_",V$2),'Reference data SID'!$B:$M,12,FALSE)),"",VLOOKUP(CONCATENATE($A268,"_",V$2),'Reference data SID'!$B:$M,12,FALSE))</f>
        <v/>
      </c>
      <c r="W268" s="16" t="str">
        <f>IF(ISERROR(VLOOKUP(CONCATENATE($A268,"_",W$2),'Reference data SID'!$B:$M,12,FALSE)),"",VLOOKUP(CONCATENATE($A268,"_",W$2),'Reference data SID'!$B:$M,12,FALSE))</f>
        <v/>
      </c>
      <c r="X268" s="16" t="str">
        <f>IF(ISERROR(VLOOKUP(CONCATENATE($A268,"_",X$2),'Reference data SID'!$B:$M,12,FALSE)),"",VLOOKUP(CONCATENATE($A268,"_",X$2),'Reference data SID'!$B:$M,12,FALSE))</f>
        <v/>
      </c>
      <c r="Y268" s="16" t="str">
        <f>IF(ISERROR(VLOOKUP(CONCATENATE($A268,"_",Y$2),'Reference data SID'!$B:$M,12,FALSE)),"",VLOOKUP(CONCATENATE($A268,"_",Y$2),'Reference data SID'!$B:$M,12,FALSE))</f>
        <v/>
      </c>
      <c r="Z268" s="16" t="str">
        <f>IF(ISERROR(VLOOKUP(CONCATENATE($A268,"_",Z$2),'Reference data SID'!$B:$M,12,FALSE)),"",VLOOKUP(CONCATENATE($A268,"_",Z$2),'Reference data SID'!$B:$M,12,FALSE))</f>
        <v/>
      </c>
      <c r="AA268" s="16" t="str">
        <f>IF(ISERROR(VLOOKUP(CONCATENATE($A268,"_",AA$2),'Reference data SID'!$B:$M,12,FALSE)),"",VLOOKUP(CONCATENATE($A268,"_",AA$2),'Reference data SID'!$B:$M,12,FALSE))</f>
        <v/>
      </c>
      <c r="AB268" s="16" t="str">
        <f>IF(ISERROR(VLOOKUP(CONCATENATE($A268,"_",AB$2),'Reference data SID'!$B:$M,12,FALSE)),"",VLOOKUP(CONCATENATE($A268,"_",AB$2),'Reference data SID'!$B:$M,12,FALSE))</f>
        <v/>
      </c>
      <c r="AC268" s="16" t="str">
        <f>IF(ISERROR(VLOOKUP(CONCATENATE($A268,"_",AC$2),'Reference data SID'!$B:$M,12,FALSE)),"",VLOOKUP(CONCATENATE($A268,"_",AC$2),'Reference data SID'!$B:$M,12,FALSE))</f>
        <v/>
      </c>
      <c r="AD268" s="16" t="str">
        <f>IF(ISERROR(VLOOKUP(CONCATENATE($A268,"_",AD$2),'Reference data SID'!$B:$M,12,FALSE)),"",VLOOKUP(CONCATENATE($A268,"_",AD$2),'Reference data SID'!$B:$M,12,FALSE))</f>
        <v/>
      </c>
      <c r="AE268" s="16" t="str">
        <f>IF(ISERROR(VLOOKUP(CONCATENATE($A268,"_",AE$2),'Reference data SID'!$B:$M,12,FALSE)),"",VLOOKUP(CONCATENATE($A268,"_",AE$2),'Reference data SID'!$B:$M,12,FALSE))</f>
        <v/>
      </c>
      <c r="AF268" s="16" t="str">
        <f>IF(ISERROR(VLOOKUP(CONCATENATE($A268,"_",AF$2),'Reference data SID'!$B:$M,12,FALSE)),"",VLOOKUP(CONCATENATE($A268,"_",AF$2),'Reference data SID'!$B:$M,12,FALSE))</f>
        <v/>
      </c>
      <c r="AG268" s="16" t="str">
        <f>IF(ISERROR(VLOOKUP(CONCATENATE($A268,"_",AG$2),'Reference data SID'!$B:$M,12,FALSE)),"",VLOOKUP(CONCATENATE($A268,"_",AG$2),'Reference data SID'!$B:$M,12,FALSE))</f>
        <v/>
      </c>
      <c r="AH268" s="16" t="str">
        <f>IF(ISERROR(VLOOKUP(CONCATENATE($A268,"_",AH$2),'Reference data SID'!$B:$M,12,FALSE)),"",VLOOKUP(CONCATENATE($A268,"_",AH$2),'Reference data SID'!$B:$M,12,FALSE))</f>
        <v/>
      </c>
      <c r="AI268" s="16" t="str">
        <f>IF(ISERROR(VLOOKUP(CONCATENATE($A268,"_",AI$2),'Reference data SID'!$B:$M,12,FALSE)),"",VLOOKUP(CONCATENATE($A268,"_",AI$2),'Reference data SID'!$B:$M,12,FALSE))</f>
        <v/>
      </c>
      <c r="AJ268" s="16" t="str">
        <f>IF(ISERROR(VLOOKUP(CONCATENATE($A268,"_",AJ$2),'Reference data SID'!$B:$M,12,FALSE)),"",VLOOKUP(CONCATENATE($A268,"_",AJ$2),'Reference data SID'!$B:$M,12,FALSE))</f>
        <v/>
      </c>
      <c r="AK268" s="16" t="str">
        <f>IF(ISERROR(VLOOKUP(CONCATENATE($A268,"_",AK$2),'Reference data SID'!$B:$M,12,FALSE)),"",VLOOKUP(CONCATENATE($A268,"_",AK$2),'Reference data SID'!$B:$M,12,FALSE))</f>
        <v/>
      </c>
      <c r="AL268" s="16" t="str">
        <f>IF(ISERROR(VLOOKUP(CONCATENATE($A268,"_",AL$2),'Reference data SID'!$B:$M,12,FALSE)),"",VLOOKUP(CONCATENATE($A268,"_",AL$2),'Reference data SID'!$B:$M,12,FALSE))</f>
        <v/>
      </c>
      <c r="AM268" s="16" t="str">
        <f>IF(ISERROR(VLOOKUP(CONCATENATE($A268,"_",AM$2),'Reference data SID'!$B:$M,12,FALSE)),"",VLOOKUP(CONCATENATE($A268,"_",AM$2),'Reference data SID'!$B:$M,12,FALSE))</f>
        <v/>
      </c>
      <c r="AN268" s="16" t="str">
        <f>IF(ISERROR(VLOOKUP(CONCATENATE($A268,"_",AN$2),'Reference data SID'!$B:$M,12,FALSE)),"",VLOOKUP(CONCATENATE($A268,"_",AN$2),'Reference data SID'!$B:$M,12,FALSE))</f>
        <v/>
      </c>
      <c r="AO268" s="16" t="str">
        <f>IF(ISERROR(VLOOKUP(CONCATENATE($A268,"_",AO$2),'Reference data SID'!$B:$M,12,FALSE)),"",VLOOKUP(CONCATENATE($A268,"_",AO$2),'Reference data SID'!$B:$M,12,FALSE))</f>
        <v/>
      </c>
      <c r="AP268" s="16" t="str">
        <f>IF(ISERROR(VLOOKUP(CONCATENATE($A268,"_",AP$2),'Reference data SID'!$B:$M,12,FALSE)),"",VLOOKUP(CONCATENATE($A268,"_",AP$2),'Reference data SID'!$B:$M,12,FALSE))</f>
        <v/>
      </c>
      <c r="AQ268" s="16" t="str">
        <f>IF(ISERROR(VLOOKUP(CONCATENATE($A268,"_",AQ$2),'Reference data SID'!$B:$M,12,FALSE)),"",VLOOKUP(CONCATENATE($A268,"_",AQ$2),'Reference data SID'!$B:$M,12,FALSE))</f>
        <v/>
      </c>
      <c r="AR268" s="16" t="str">
        <f>IF(ISERROR(VLOOKUP(CONCATENATE($A268,"_",AR$2),'Reference data SID'!$B:$M,12,FALSE)),"",VLOOKUP(CONCATENATE($A268,"_",AR$2),'Reference data SID'!$B:$M,12,FALSE))</f>
        <v/>
      </c>
      <c r="AS268" s="16" t="str">
        <f>IF(ISERROR(VLOOKUP(CONCATENATE($A268,"_",AS$2),'Reference data SID'!$B:$M,12,FALSE)),"",VLOOKUP(CONCATENATE($A268,"_",AS$2),'Reference data SID'!$B:$M,12,FALSE))</f>
        <v/>
      </c>
      <c r="AT268" s="16" t="str">
        <f>IF(ISERROR(VLOOKUP(CONCATENATE($A268,"_",AT$2),'Reference data SID'!$B:$M,12,FALSE)),"",VLOOKUP(CONCATENATE($A268,"_",AT$2),'Reference data SID'!$B:$M,12,FALSE))</f>
        <v/>
      </c>
    </row>
    <row r="269" spans="1:46" x14ac:dyDescent="0.25">
      <c r="A269">
        <v>265</v>
      </c>
      <c r="B269" s="16" t="str">
        <f>IF(ISERROR(VLOOKUP(CONCATENATE($A269,"_",B$2),'Reference data SID'!$B:$M,12,FALSE)),"",VLOOKUP(CONCATENATE($A269,"_",B$2),'Reference data SID'!$B:$M,12,FALSE))</f>
        <v/>
      </c>
      <c r="C269" s="16" t="str">
        <f>IF(ISERROR(VLOOKUP(CONCATENATE($A269,"_",C$2),'Reference data SID'!$B:$M,12,FALSE)),"",VLOOKUP(CONCATENATE($A269,"_",C$2),'Reference data SID'!$B:$M,12,FALSE))</f>
        <v/>
      </c>
      <c r="D269" s="16" t="str">
        <f>IF(ISERROR(VLOOKUP(CONCATENATE($A269,"_",D$2),'Reference data SID'!$B:$M,12,FALSE)),"",VLOOKUP(CONCATENATE($A269,"_",D$2),'Reference data SID'!$B:$M,12,FALSE))</f>
        <v/>
      </c>
      <c r="E269" s="16" t="str">
        <f>IF(ISERROR(VLOOKUP(CONCATENATE($A269,"_",E$2),'Reference data SID'!$B:$M,12,FALSE)),"",VLOOKUP(CONCATENATE($A269,"_",E$2),'Reference data SID'!$B:$M,12,FALSE))</f>
        <v/>
      </c>
      <c r="F269" s="16" t="str">
        <f>IF(ISERROR(VLOOKUP(CONCATENATE($A269,"_",F$2),'Reference data SID'!$B:$M,12,FALSE)),"",VLOOKUP(CONCATENATE($A269,"_",F$2),'Reference data SID'!$B:$M,12,FALSE))</f>
        <v/>
      </c>
      <c r="G269" s="16" t="str">
        <f>IF(ISERROR(VLOOKUP(CONCATENATE($A269,"_",G$2),'Reference data SID'!$B:$M,12,FALSE)),"",VLOOKUP(CONCATENATE($A269,"_",G$2),'Reference data SID'!$B:$M,12,FALSE))</f>
        <v/>
      </c>
      <c r="H269" s="16" t="str">
        <f>IF(ISERROR(VLOOKUP(CONCATENATE($A269,"_",H$2),'Reference data SID'!$B:$M,12,FALSE)),"",VLOOKUP(CONCATENATE($A269,"_",H$2),'Reference data SID'!$B:$M,12,FALSE))</f>
        <v/>
      </c>
      <c r="I269" s="16" t="str">
        <f>IF(ISERROR(VLOOKUP(CONCATENATE($A269,"_",I$2),'Reference data SID'!$B:$M,12,FALSE)),"",VLOOKUP(CONCATENATE($A269,"_",I$2),'Reference data SID'!$B:$M,12,FALSE))</f>
        <v/>
      </c>
      <c r="J269" s="16" t="str">
        <f>IF(ISERROR(VLOOKUP(CONCATENATE($A269,"_",J$2),'Reference data SID'!$B:$M,12,FALSE)),"",VLOOKUP(CONCATENATE($A269,"_",J$2),'Reference data SID'!$B:$M,12,FALSE))</f>
        <v/>
      </c>
      <c r="K269" s="16" t="str">
        <f>IF(ISERROR(VLOOKUP(CONCATENATE($A269,"_",K$2),'Reference data SID'!$B:$M,12,FALSE)),"",VLOOKUP(CONCATENATE($A269,"_",K$2),'Reference data SID'!$B:$M,12,FALSE))</f>
        <v/>
      </c>
      <c r="L269" s="16" t="str">
        <f>IF(ISERROR(VLOOKUP(CONCATENATE($A269,"_",L$2),'Reference data SID'!$B:$M,12,FALSE)),"",VLOOKUP(CONCATENATE($A269,"_",L$2),'Reference data SID'!$B:$M,12,FALSE))</f>
        <v/>
      </c>
      <c r="M269" s="16" t="str">
        <f>IF(ISERROR(VLOOKUP(CONCATENATE($A269,"_",M$2),'Reference data SID'!$B:$M,12,FALSE)),"",VLOOKUP(CONCATENATE($A269,"_",M$2),'Reference data SID'!$B:$M,12,FALSE))</f>
        <v/>
      </c>
      <c r="N269" s="16" t="str">
        <f>IF(ISERROR(VLOOKUP(CONCATENATE($A269,"_",N$2),'Reference data SID'!$B:$M,12,FALSE)),"",VLOOKUP(CONCATENATE($A269,"_",N$2),'Reference data SID'!$B:$M,12,FALSE))</f>
        <v/>
      </c>
      <c r="O269" s="16" t="str">
        <f>IF(ISERROR(VLOOKUP(CONCATENATE($A269,"_",O$2),'Reference data SID'!$B:$M,12,FALSE)),"",VLOOKUP(CONCATENATE($A269,"_",O$2),'Reference data SID'!$B:$M,12,FALSE))</f>
        <v/>
      </c>
      <c r="P269" s="16" t="str">
        <f>IF(ISERROR(VLOOKUP(CONCATENATE($A269,"_",P$2),'Reference data SID'!$B:$M,12,FALSE)),"",VLOOKUP(CONCATENATE($A269,"_",P$2),'Reference data SID'!$B:$M,12,FALSE))</f>
        <v/>
      </c>
      <c r="Q269" s="16" t="str">
        <f>IF(ISERROR(VLOOKUP(CONCATENATE($A269,"_",Q$2),'Reference data SID'!$B:$M,12,FALSE)),"",VLOOKUP(CONCATENATE($A269,"_",Q$2),'Reference data SID'!$B:$M,12,FALSE))</f>
        <v/>
      </c>
      <c r="R269" s="16" t="str">
        <f>IF(ISERROR(VLOOKUP(CONCATENATE($A269,"_",R$2),'Reference data SID'!$B:$M,12,FALSE)),"",VLOOKUP(CONCATENATE($A269,"_",R$2),'Reference data SID'!$B:$M,12,FALSE))</f>
        <v/>
      </c>
      <c r="S269" s="16" t="str">
        <f>IF(ISERROR(VLOOKUP(CONCATENATE($A269,"_",S$2),'Reference data SID'!$B:$M,12,FALSE)),"",VLOOKUP(CONCATENATE($A269,"_",S$2),'Reference data SID'!$B:$M,12,FALSE))</f>
        <v/>
      </c>
      <c r="T269" s="16" t="str">
        <f>IF(ISERROR(VLOOKUP(CONCATENATE($A269,"_",T$2),'Reference data SID'!$B:$M,12,FALSE)),"",VLOOKUP(CONCATENATE($A269,"_",T$2),'Reference data SID'!$B:$M,12,FALSE))</f>
        <v/>
      </c>
      <c r="U269" s="16" t="str">
        <f>IF(ISERROR(VLOOKUP(CONCATENATE($A269,"_",U$2),'Reference data SID'!$B:$M,12,FALSE)),"",VLOOKUP(CONCATENATE($A269,"_",U$2),'Reference data SID'!$B:$M,12,FALSE))</f>
        <v/>
      </c>
      <c r="V269" s="16" t="str">
        <f>IF(ISERROR(VLOOKUP(CONCATENATE($A269,"_",V$2),'Reference data SID'!$B:$M,12,FALSE)),"",VLOOKUP(CONCATENATE($A269,"_",V$2),'Reference data SID'!$B:$M,12,FALSE))</f>
        <v/>
      </c>
      <c r="W269" s="16" t="str">
        <f>IF(ISERROR(VLOOKUP(CONCATENATE($A269,"_",W$2),'Reference data SID'!$B:$M,12,FALSE)),"",VLOOKUP(CONCATENATE($A269,"_",W$2),'Reference data SID'!$B:$M,12,FALSE))</f>
        <v/>
      </c>
      <c r="X269" s="16" t="str">
        <f>IF(ISERROR(VLOOKUP(CONCATENATE($A269,"_",X$2),'Reference data SID'!$B:$M,12,FALSE)),"",VLOOKUP(CONCATENATE($A269,"_",X$2),'Reference data SID'!$B:$M,12,FALSE))</f>
        <v/>
      </c>
      <c r="Y269" s="16" t="str">
        <f>IF(ISERROR(VLOOKUP(CONCATENATE($A269,"_",Y$2),'Reference data SID'!$B:$M,12,FALSE)),"",VLOOKUP(CONCATENATE($A269,"_",Y$2),'Reference data SID'!$B:$M,12,FALSE))</f>
        <v/>
      </c>
      <c r="Z269" s="16" t="str">
        <f>IF(ISERROR(VLOOKUP(CONCATENATE($A269,"_",Z$2),'Reference data SID'!$B:$M,12,FALSE)),"",VLOOKUP(CONCATENATE($A269,"_",Z$2),'Reference data SID'!$B:$M,12,FALSE))</f>
        <v/>
      </c>
      <c r="AA269" s="16" t="str">
        <f>IF(ISERROR(VLOOKUP(CONCATENATE($A269,"_",AA$2),'Reference data SID'!$B:$M,12,FALSE)),"",VLOOKUP(CONCATENATE($A269,"_",AA$2),'Reference data SID'!$B:$M,12,FALSE))</f>
        <v/>
      </c>
      <c r="AB269" s="16" t="str">
        <f>IF(ISERROR(VLOOKUP(CONCATENATE($A269,"_",AB$2),'Reference data SID'!$B:$M,12,FALSE)),"",VLOOKUP(CONCATENATE($A269,"_",AB$2),'Reference data SID'!$B:$M,12,FALSE))</f>
        <v/>
      </c>
      <c r="AC269" s="16" t="str">
        <f>IF(ISERROR(VLOOKUP(CONCATENATE($A269,"_",AC$2),'Reference data SID'!$B:$M,12,FALSE)),"",VLOOKUP(CONCATENATE($A269,"_",AC$2),'Reference data SID'!$B:$M,12,FALSE))</f>
        <v/>
      </c>
      <c r="AD269" s="16" t="str">
        <f>IF(ISERROR(VLOOKUP(CONCATENATE($A269,"_",AD$2),'Reference data SID'!$B:$M,12,FALSE)),"",VLOOKUP(CONCATENATE($A269,"_",AD$2),'Reference data SID'!$B:$M,12,FALSE))</f>
        <v/>
      </c>
      <c r="AE269" s="16" t="str">
        <f>IF(ISERROR(VLOOKUP(CONCATENATE($A269,"_",AE$2),'Reference data SID'!$B:$M,12,FALSE)),"",VLOOKUP(CONCATENATE($A269,"_",AE$2),'Reference data SID'!$B:$M,12,FALSE))</f>
        <v/>
      </c>
      <c r="AF269" s="16" t="str">
        <f>IF(ISERROR(VLOOKUP(CONCATENATE($A269,"_",AF$2),'Reference data SID'!$B:$M,12,FALSE)),"",VLOOKUP(CONCATENATE($A269,"_",AF$2),'Reference data SID'!$B:$M,12,FALSE))</f>
        <v/>
      </c>
      <c r="AG269" s="16" t="str">
        <f>IF(ISERROR(VLOOKUP(CONCATENATE($A269,"_",AG$2),'Reference data SID'!$B:$M,12,FALSE)),"",VLOOKUP(CONCATENATE($A269,"_",AG$2),'Reference data SID'!$B:$M,12,FALSE))</f>
        <v/>
      </c>
      <c r="AH269" s="16" t="str">
        <f>IF(ISERROR(VLOOKUP(CONCATENATE($A269,"_",AH$2),'Reference data SID'!$B:$M,12,FALSE)),"",VLOOKUP(CONCATENATE($A269,"_",AH$2),'Reference data SID'!$B:$M,12,FALSE))</f>
        <v/>
      </c>
      <c r="AI269" s="16" t="str">
        <f>IF(ISERROR(VLOOKUP(CONCATENATE($A269,"_",AI$2),'Reference data SID'!$B:$M,12,FALSE)),"",VLOOKUP(CONCATENATE($A269,"_",AI$2),'Reference data SID'!$B:$M,12,FALSE))</f>
        <v/>
      </c>
      <c r="AJ269" s="16" t="str">
        <f>IF(ISERROR(VLOOKUP(CONCATENATE($A269,"_",AJ$2),'Reference data SID'!$B:$M,12,FALSE)),"",VLOOKUP(CONCATENATE($A269,"_",AJ$2),'Reference data SID'!$B:$M,12,FALSE))</f>
        <v/>
      </c>
      <c r="AK269" s="16" t="str">
        <f>IF(ISERROR(VLOOKUP(CONCATENATE($A269,"_",AK$2),'Reference data SID'!$B:$M,12,FALSE)),"",VLOOKUP(CONCATENATE($A269,"_",AK$2),'Reference data SID'!$B:$M,12,FALSE))</f>
        <v/>
      </c>
      <c r="AL269" s="16" t="str">
        <f>IF(ISERROR(VLOOKUP(CONCATENATE($A269,"_",AL$2),'Reference data SID'!$B:$M,12,FALSE)),"",VLOOKUP(CONCATENATE($A269,"_",AL$2),'Reference data SID'!$B:$M,12,FALSE))</f>
        <v/>
      </c>
      <c r="AM269" s="16" t="str">
        <f>IF(ISERROR(VLOOKUP(CONCATENATE($A269,"_",AM$2),'Reference data SID'!$B:$M,12,FALSE)),"",VLOOKUP(CONCATENATE($A269,"_",AM$2),'Reference data SID'!$B:$M,12,FALSE))</f>
        <v/>
      </c>
      <c r="AN269" s="16" t="str">
        <f>IF(ISERROR(VLOOKUP(CONCATENATE($A269,"_",AN$2),'Reference data SID'!$B:$M,12,FALSE)),"",VLOOKUP(CONCATENATE($A269,"_",AN$2),'Reference data SID'!$B:$M,12,FALSE))</f>
        <v/>
      </c>
      <c r="AO269" s="16" t="str">
        <f>IF(ISERROR(VLOOKUP(CONCATENATE($A269,"_",AO$2),'Reference data SID'!$B:$M,12,FALSE)),"",VLOOKUP(CONCATENATE($A269,"_",AO$2),'Reference data SID'!$B:$M,12,FALSE))</f>
        <v/>
      </c>
      <c r="AP269" s="16" t="str">
        <f>IF(ISERROR(VLOOKUP(CONCATENATE($A269,"_",AP$2),'Reference data SID'!$B:$M,12,FALSE)),"",VLOOKUP(CONCATENATE($A269,"_",AP$2),'Reference data SID'!$B:$M,12,FALSE))</f>
        <v/>
      </c>
      <c r="AQ269" s="16" t="str">
        <f>IF(ISERROR(VLOOKUP(CONCATENATE($A269,"_",AQ$2),'Reference data SID'!$B:$M,12,FALSE)),"",VLOOKUP(CONCATENATE($A269,"_",AQ$2),'Reference data SID'!$B:$M,12,FALSE))</f>
        <v/>
      </c>
      <c r="AR269" s="16" t="str">
        <f>IF(ISERROR(VLOOKUP(CONCATENATE($A269,"_",AR$2),'Reference data SID'!$B:$M,12,FALSE)),"",VLOOKUP(CONCATENATE($A269,"_",AR$2),'Reference data SID'!$B:$M,12,FALSE))</f>
        <v/>
      </c>
      <c r="AS269" s="16" t="str">
        <f>IF(ISERROR(VLOOKUP(CONCATENATE($A269,"_",AS$2),'Reference data SID'!$B:$M,12,FALSE)),"",VLOOKUP(CONCATENATE($A269,"_",AS$2),'Reference data SID'!$B:$M,12,FALSE))</f>
        <v/>
      </c>
      <c r="AT269" s="16" t="str">
        <f>IF(ISERROR(VLOOKUP(CONCATENATE($A269,"_",AT$2),'Reference data SID'!$B:$M,12,FALSE)),"",VLOOKUP(CONCATENATE($A269,"_",AT$2),'Reference data SID'!$B:$M,12,FALSE))</f>
        <v/>
      </c>
    </row>
    <row r="270" spans="1:46" x14ac:dyDescent="0.25">
      <c r="A270">
        <v>266</v>
      </c>
      <c r="B270" s="16" t="str">
        <f>IF(ISERROR(VLOOKUP(CONCATENATE($A270,"_",B$2),'Reference data SID'!$B:$M,12,FALSE)),"",VLOOKUP(CONCATENATE($A270,"_",B$2),'Reference data SID'!$B:$M,12,FALSE))</f>
        <v/>
      </c>
      <c r="C270" s="16" t="str">
        <f>IF(ISERROR(VLOOKUP(CONCATENATE($A270,"_",C$2),'Reference data SID'!$B:$M,12,FALSE)),"",VLOOKUP(CONCATENATE($A270,"_",C$2),'Reference data SID'!$B:$M,12,FALSE))</f>
        <v/>
      </c>
      <c r="D270" s="16" t="str">
        <f>IF(ISERROR(VLOOKUP(CONCATENATE($A270,"_",D$2),'Reference data SID'!$B:$M,12,FALSE)),"",VLOOKUP(CONCATENATE($A270,"_",D$2),'Reference data SID'!$B:$M,12,FALSE))</f>
        <v/>
      </c>
      <c r="E270" s="16" t="str">
        <f>IF(ISERROR(VLOOKUP(CONCATENATE($A270,"_",E$2),'Reference data SID'!$B:$M,12,FALSE)),"",VLOOKUP(CONCATENATE($A270,"_",E$2),'Reference data SID'!$B:$M,12,FALSE))</f>
        <v/>
      </c>
      <c r="F270" s="16" t="str">
        <f>IF(ISERROR(VLOOKUP(CONCATENATE($A270,"_",F$2),'Reference data SID'!$B:$M,12,FALSE)),"",VLOOKUP(CONCATENATE($A270,"_",F$2),'Reference data SID'!$B:$M,12,FALSE))</f>
        <v/>
      </c>
      <c r="G270" s="16" t="str">
        <f>IF(ISERROR(VLOOKUP(CONCATENATE($A270,"_",G$2),'Reference data SID'!$B:$M,12,FALSE)),"",VLOOKUP(CONCATENATE($A270,"_",G$2),'Reference data SID'!$B:$M,12,FALSE))</f>
        <v/>
      </c>
      <c r="H270" s="16" t="str">
        <f>IF(ISERROR(VLOOKUP(CONCATENATE($A270,"_",H$2),'Reference data SID'!$B:$M,12,FALSE)),"",VLOOKUP(CONCATENATE($A270,"_",H$2),'Reference data SID'!$B:$M,12,FALSE))</f>
        <v/>
      </c>
      <c r="I270" s="16" t="str">
        <f>IF(ISERROR(VLOOKUP(CONCATENATE($A270,"_",I$2),'Reference data SID'!$B:$M,12,FALSE)),"",VLOOKUP(CONCATENATE($A270,"_",I$2),'Reference data SID'!$B:$M,12,FALSE))</f>
        <v/>
      </c>
      <c r="J270" s="16" t="str">
        <f>IF(ISERROR(VLOOKUP(CONCATENATE($A270,"_",J$2),'Reference data SID'!$B:$M,12,FALSE)),"",VLOOKUP(CONCATENATE($A270,"_",J$2),'Reference data SID'!$B:$M,12,FALSE))</f>
        <v/>
      </c>
      <c r="K270" s="16" t="str">
        <f>IF(ISERROR(VLOOKUP(CONCATENATE($A270,"_",K$2),'Reference data SID'!$B:$M,12,FALSE)),"",VLOOKUP(CONCATENATE($A270,"_",K$2),'Reference data SID'!$B:$M,12,FALSE))</f>
        <v/>
      </c>
      <c r="L270" s="16" t="str">
        <f>IF(ISERROR(VLOOKUP(CONCATENATE($A270,"_",L$2),'Reference data SID'!$B:$M,12,FALSE)),"",VLOOKUP(CONCATENATE($A270,"_",L$2),'Reference data SID'!$B:$M,12,FALSE))</f>
        <v/>
      </c>
      <c r="M270" s="16" t="str">
        <f>IF(ISERROR(VLOOKUP(CONCATENATE($A270,"_",M$2),'Reference data SID'!$B:$M,12,FALSE)),"",VLOOKUP(CONCATENATE($A270,"_",M$2),'Reference data SID'!$B:$M,12,FALSE))</f>
        <v/>
      </c>
      <c r="N270" s="16" t="str">
        <f>IF(ISERROR(VLOOKUP(CONCATENATE($A270,"_",N$2),'Reference data SID'!$B:$M,12,FALSE)),"",VLOOKUP(CONCATENATE($A270,"_",N$2),'Reference data SID'!$B:$M,12,FALSE))</f>
        <v/>
      </c>
      <c r="O270" s="16" t="str">
        <f>IF(ISERROR(VLOOKUP(CONCATENATE($A270,"_",O$2),'Reference data SID'!$B:$M,12,FALSE)),"",VLOOKUP(CONCATENATE($A270,"_",O$2),'Reference data SID'!$B:$M,12,FALSE))</f>
        <v/>
      </c>
      <c r="P270" s="16" t="str">
        <f>IF(ISERROR(VLOOKUP(CONCATENATE($A270,"_",P$2),'Reference data SID'!$B:$M,12,FALSE)),"",VLOOKUP(CONCATENATE($A270,"_",P$2),'Reference data SID'!$B:$M,12,FALSE))</f>
        <v/>
      </c>
      <c r="Q270" s="16" t="str">
        <f>IF(ISERROR(VLOOKUP(CONCATENATE($A270,"_",Q$2),'Reference data SID'!$B:$M,12,FALSE)),"",VLOOKUP(CONCATENATE($A270,"_",Q$2),'Reference data SID'!$B:$M,12,FALSE))</f>
        <v/>
      </c>
      <c r="R270" s="16" t="str">
        <f>IF(ISERROR(VLOOKUP(CONCATENATE($A270,"_",R$2),'Reference data SID'!$B:$M,12,FALSE)),"",VLOOKUP(CONCATENATE($A270,"_",R$2),'Reference data SID'!$B:$M,12,FALSE))</f>
        <v/>
      </c>
      <c r="S270" s="16" t="str">
        <f>IF(ISERROR(VLOOKUP(CONCATENATE($A270,"_",S$2),'Reference data SID'!$B:$M,12,FALSE)),"",VLOOKUP(CONCATENATE($A270,"_",S$2),'Reference data SID'!$B:$M,12,FALSE))</f>
        <v/>
      </c>
      <c r="T270" s="16" t="str">
        <f>IF(ISERROR(VLOOKUP(CONCATENATE($A270,"_",T$2),'Reference data SID'!$B:$M,12,FALSE)),"",VLOOKUP(CONCATENATE($A270,"_",T$2),'Reference data SID'!$B:$M,12,FALSE))</f>
        <v/>
      </c>
      <c r="U270" s="16" t="str">
        <f>IF(ISERROR(VLOOKUP(CONCATENATE($A270,"_",U$2),'Reference data SID'!$B:$M,12,FALSE)),"",VLOOKUP(CONCATENATE($A270,"_",U$2),'Reference data SID'!$B:$M,12,FALSE))</f>
        <v/>
      </c>
      <c r="V270" s="16" t="str">
        <f>IF(ISERROR(VLOOKUP(CONCATENATE($A270,"_",V$2),'Reference data SID'!$B:$M,12,FALSE)),"",VLOOKUP(CONCATENATE($A270,"_",V$2),'Reference data SID'!$B:$M,12,FALSE))</f>
        <v/>
      </c>
      <c r="W270" s="16" t="str">
        <f>IF(ISERROR(VLOOKUP(CONCATENATE($A270,"_",W$2),'Reference data SID'!$B:$M,12,FALSE)),"",VLOOKUP(CONCATENATE($A270,"_",W$2),'Reference data SID'!$B:$M,12,FALSE))</f>
        <v/>
      </c>
      <c r="X270" s="16" t="str">
        <f>IF(ISERROR(VLOOKUP(CONCATENATE($A270,"_",X$2),'Reference data SID'!$B:$M,12,FALSE)),"",VLOOKUP(CONCATENATE($A270,"_",X$2),'Reference data SID'!$B:$M,12,FALSE))</f>
        <v/>
      </c>
      <c r="Y270" s="16" t="str">
        <f>IF(ISERROR(VLOOKUP(CONCATENATE($A270,"_",Y$2),'Reference data SID'!$B:$M,12,FALSE)),"",VLOOKUP(CONCATENATE($A270,"_",Y$2),'Reference data SID'!$B:$M,12,FALSE))</f>
        <v/>
      </c>
      <c r="Z270" s="16" t="str">
        <f>IF(ISERROR(VLOOKUP(CONCATENATE($A270,"_",Z$2),'Reference data SID'!$B:$M,12,FALSE)),"",VLOOKUP(CONCATENATE($A270,"_",Z$2),'Reference data SID'!$B:$M,12,FALSE))</f>
        <v/>
      </c>
      <c r="AA270" s="16" t="str">
        <f>IF(ISERROR(VLOOKUP(CONCATENATE($A270,"_",AA$2),'Reference data SID'!$B:$M,12,FALSE)),"",VLOOKUP(CONCATENATE($A270,"_",AA$2),'Reference data SID'!$B:$M,12,FALSE))</f>
        <v/>
      </c>
      <c r="AB270" s="16" t="str">
        <f>IF(ISERROR(VLOOKUP(CONCATENATE($A270,"_",AB$2),'Reference data SID'!$B:$M,12,FALSE)),"",VLOOKUP(CONCATENATE($A270,"_",AB$2),'Reference data SID'!$B:$M,12,FALSE))</f>
        <v/>
      </c>
      <c r="AC270" s="16" t="str">
        <f>IF(ISERROR(VLOOKUP(CONCATENATE($A270,"_",AC$2),'Reference data SID'!$B:$M,12,FALSE)),"",VLOOKUP(CONCATENATE($A270,"_",AC$2),'Reference data SID'!$B:$M,12,FALSE))</f>
        <v/>
      </c>
      <c r="AD270" s="16" t="str">
        <f>IF(ISERROR(VLOOKUP(CONCATENATE($A270,"_",AD$2),'Reference data SID'!$B:$M,12,FALSE)),"",VLOOKUP(CONCATENATE($A270,"_",AD$2),'Reference data SID'!$B:$M,12,FALSE))</f>
        <v/>
      </c>
      <c r="AE270" s="16" t="str">
        <f>IF(ISERROR(VLOOKUP(CONCATENATE($A270,"_",AE$2),'Reference data SID'!$B:$M,12,FALSE)),"",VLOOKUP(CONCATENATE($A270,"_",AE$2),'Reference data SID'!$B:$M,12,FALSE))</f>
        <v/>
      </c>
      <c r="AF270" s="16" t="str">
        <f>IF(ISERROR(VLOOKUP(CONCATENATE($A270,"_",AF$2),'Reference data SID'!$B:$M,12,FALSE)),"",VLOOKUP(CONCATENATE($A270,"_",AF$2),'Reference data SID'!$B:$M,12,FALSE))</f>
        <v/>
      </c>
      <c r="AG270" s="16" t="str">
        <f>IF(ISERROR(VLOOKUP(CONCATENATE($A270,"_",AG$2),'Reference data SID'!$B:$M,12,FALSE)),"",VLOOKUP(CONCATENATE($A270,"_",AG$2),'Reference data SID'!$B:$M,12,FALSE))</f>
        <v/>
      </c>
      <c r="AH270" s="16" t="str">
        <f>IF(ISERROR(VLOOKUP(CONCATENATE($A270,"_",AH$2),'Reference data SID'!$B:$M,12,FALSE)),"",VLOOKUP(CONCATENATE($A270,"_",AH$2),'Reference data SID'!$B:$M,12,FALSE))</f>
        <v/>
      </c>
      <c r="AI270" s="16" t="str">
        <f>IF(ISERROR(VLOOKUP(CONCATENATE($A270,"_",AI$2),'Reference data SID'!$B:$M,12,FALSE)),"",VLOOKUP(CONCATENATE($A270,"_",AI$2),'Reference data SID'!$B:$M,12,FALSE))</f>
        <v/>
      </c>
      <c r="AJ270" s="16" t="str">
        <f>IF(ISERROR(VLOOKUP(CONCATENATE($A270,"_",AJ$2),'Reference data SID'!$B:$M,12,FALSE)),"",VLOOKUP(CONCATENATE($A270,"_",AJ$2),'Reference data SID'!$B:$M,12,FALSE))</f>
        <v/>
      </c>
      <c r="AK270" s="16" t="str">
        <f>IF(ISERROR(VLOOKUP(CONCATENATE($A270,"_",AK$2),'Reference data SID'!$B:$M,12,FALSE)),"",VLOOKUP(CONCATENATE($A270,"_",AK$2),'Reference data SID'!$B:$M,12,FALSE))</f>
        <v/>
      </c>
      <c r="AL270" s="16" t="str">
        <f>IF(ISERROR(VLOOKUP(CONCATENATE($A270,"_",AL$2),'Reference data SID'!$B:$M,12,FALSE)),"",VLOOKUP(CONCATENATE($A270,"_",AL$2),'Reference data SID'!$B:$M,12,FALSE))</f>
        <v/>
      </c>
      <c r="AM270" s="16" t="str">
        <f>IF(ISERROR(VLOOKUP(CONCATENATE($A270,"_",AM$2),'Reference data SID'!$B:$M,12,FALSE)),"",VLOOKUP(CONCATENATE($A270,"_",AM$2),'Reference data SID'!$B:$M,12,FALSE))</f>
        <v/>
      </c>
      <c r="AN270" s="16" t="str">
        <f>IF(ISERROR(VLOOKUP(CONCATENATE($A270,"_",AN$2),'Reference data SID'!$B:$M,12,FALSE)),"",VLOOKUP(CONCATENATE($A270,"_",AN$2),'Reference data SID'!$B:$M,12,FALSE))</f>
        <v/>
      </c>
      <c r="AO270" s="16" t="str">
        <f>IF(ISERROR(VLOOKUP(CONCATENATE($A270,"_",AO$2),'Reference data SID'!$B:$M,12,FALSE)),"",VLOOKUP(CONCATENATE($A270,"_",AO$2),'Reference data SID'!$B:$M,12,FALSE))</f>
        <v/>
      </c>
      <c r="AP270" s="16" t="str">
        <f>IF(ISERROR(VLOOKUP(CONCATENATE($A270,"_",AP$2),'Reference data SID'!$B:$M,12,FALSE)),"",VLOOKUP(CONCATENATE($A270,"_",AP$2),'Reference data SID'!$B:$M,12,FALSE))</f>
        <v/>
      </c>
      <c r="AQ270" s="16" t="str">
        <f>IF(ISERROR(VLOOKUP(CONCATENATE($A270,"_",AQ$2),'Reference data SID'!$B:$M,12,FALSE)),"",VLOOKUP(CONCATENATE($A270,"_",AQ$2),'Reference data SID'!$B:$M,12,FALSE))</f>
        <v/>
      </c>
      <c r="AR270" s="16" t="str">
        <f>IF(ISERROR(VLOOKUP(CONCATENATE($A270,"_",AR$2),'Reference data SID'!$B:$M,12,FALSE)),"",VLOOKUP(CONCATENATE($A270,"_",AR$2),'Reference data SID'!$B:$M,12,FALSE))</f>
        <v/>
      </c>
      <c r="AS270" s="16" t="str">
        <f>IF(ISERROR(VLOOKUP(CONCATENATE($A270,"_",AS$2),'Reference data SID'!$B:$M,12,FALSE)),"",VLOOKUP(CONCATENATE($A270,"_",AS$2),'Reference data SID'!$B:$M,12,FALSE))</f>
        <v/>
      </c>
      <c r="AT270" s="16" t="str">
        <f>IF(ISERROR(VLOOKUP(CONCATENATE($A270,"_",AT$2),'Reference data SID'!$B:$M,12,FALSE)),"",VLOOKUP(CONCATENATE($A270,"_",AT$2),'Reference data SID'!$B:$M,12,FALSE))</f>
        <v/>
      </c>
    </row>
    <row r="271" spans="1:46" x14ac:dyDescent="0.25">
      <c r="A271">
        <v>267</v>
      </c>
      <c r="B271" s="16" t="str">
        <f>IF(ISERROR(VLOOKUP(CONCATENATE($A271,"_",B$2),'Reference data SID'!$B:$M,12,FALSE)),"",VLOOKUP(CONCATENATE($A271,"_",B$2),'Reference data SID'!$B:$M,12,FALSE))</f>
        <v/>
      </c>
      <c r="C271" s="16" t="str">
        <f>IF(ISERROR(VLOOKUP(CONCATENATE($A271,"_",C$2),'Reference data SID'!$B:$M,12,FALSE)),"",VLOOKUP(CONCATENATE($A271,"_",C$2),'Reference data SID'!$B:$M,12,FALSE))</f>
        <v/>
      </c>
      <c r="D271" s="16" t="str">
        <f>IF(ISERROR(VLOOKUP(CONCATENATE($A271,"_",D$2),'Reference data SID'!$B:$M,12,FALSE)),"",VLOOKUP(CONCATENATE($A271,"_",D$2),'Reference data SID'!$B:$M,12,FALSE))</f>
        <v/>
      </c>
      <c r="E271" s="16" t="str">
        <f>IF(ISERROR(VLOOKUP(CONCATENATE($A271,"_",E$2),'Reference data SID'!$B:$M,12,FALSE)),"",VLOOKUP(CONCATENATE($A271,"_",E$2),'Reference data SID'!$B:$M,12,FALSE))</f>
        <v/>
      </c>
      <c r="F271" s="16" t="str">
        <f>IF(ISERROR(VLOOKUP(CONCATENATE($A271,"_",F$2),'Reference data SID'!$B:$M,12,FALSE)),"",VLOOKUP(CONCATENATE($A271,"_",F$2),'Reference data SID'!$B:$M,12,FALSE))</f>
        <v/>
      </c>
      <c r="G271" s="16" t="str">
        <f>IF(ISERROR(VLOOKUP(CONCATENATE($A271,"_",G$2),'Reference data SID'!$B:$M,12,FALSE)),"",VLOOKUP(CONCATENATE($A271,"_",G$2),'Reference data SID'!$B:$M,12,FALSE))</f>
        <v/>
      </c>
      <c r="H271" s="16" t="str">
        <f>IF(ISERROR(VLOOKUP(CONCATENATE($A271,"_",H$2),'Reference data SID'!$B:$M,12,FALSE)),"",VLOOKUP(CONCATENATE($A271,"_",H$2),'Reference data SID'!$B:$M,12,FALSE))</f>
        <v/>
      </c>
      <c r="I271" s="16" t="str">
        <f>IF(ISERROR(VLOOKUP(CONCATENATE($A271,"_",I$2),'Reference data SID'!$B:$M,12,FALSE)),"",VLOOKUP(CONCATENATE($A271,"_",I$2),'Reference data SID'!$B:$M,12,FALSE))</f>
        <v/>
      </c>
      <c r="J271" s="16" t="str">
        <f>IF(ISERROR(VLOOKUP(CONCATENATE($A271,"_",J$2),'Reference data SID'!$B:$M,12,FALSE)),"",VLOOKUP(CONCATENATE($A271,"_",J$2),'Reference data SID'!$B:$M,12,FALSE))</f>
        <v/>
      </c>
      <c r="K271" s="16" t="str">
        <f>IF(ISERROR(VLOOKUP(CONCATENATE($A271,"_",K$2),'Reference data SID'!$B:$M,12,FALSE)),"",VLOOKUP(CONCATENATE($A271,"_",K$2),'Reference data SID'!$B:$M,12,FALSE))</f>
        <v/>
      </c>
      <c r="L271" s="16" t="str">
        <f>IF(ISERROR(VLOOKUP(CONCATENATE($A271,"_",L$2),'Reference data SID'!$B:$M,12,FALSE)),"",VLOOKUP(CONCATENATE($A271,"_",L$2),'Reference data SID'!$B:$M,12,FALSE))</f>
        <v/>
      </c>
      <c r="M271" s="16" t="str">
        <f>IF(ISERROR(VLOOKUP(CONCATENATE($A271,"_",M$2),'Reference data SID'!$B:$M,12,FALSE)),"",VLOOKUP(CONCATENATE($A271,"_",M$2),'Reference data SID'!$B:$M,12,FALSE))</f>
        <v/>
      </c>
      <c r="N271" s="16" t="str">
        <f>IF(ISERROR(VLOOKUP(CONCATENATE($A271,"_",N$2),'Reference data SID'!$B:$M,12,FALSE)),"",VLOOKUP(CONCATENATE($A271,"_",N$2),'Reference data SID'!$B:$M,12,FALSE))</f>
        <v/>
      </c>
      <c r="O271" s="16" t="str">
        <f>IF(ISERROR(VLOOKUP(CONCATENATE($A271,"_",O$2),'Reference data SID'!$B:$M,12,FALSE)),"",VLOOKUP(CONCATENATE($A271,"_",O$2),'Reference data SID'!$B:$M,12,FALSE))</f>
        <v/>
      </c>
      <c r="P271" s="16" t="str">
        <f>IF(ISERROR(VLOOKUP(CONCATENATE($A271,"_",P$2),'Reference data SID'!$B:$M,12,FALSE)),"",VLOOKUP(CONCATENATE($A271,"_",P$2),'Reference data SID'!$B:$M,12,FALSE))</f>
        <v/>
      </c>
      <c r="Q271" s="16" t="str">
        <f>IF(ISERROR(VLOOKUP(CONCATENATE($A271,"_",Q$2),'Reference data SID'!$B:$M,12,FALSE)),"",VLOOKUP(CONCATENATE($A271,"_",Q$2),'Reference data SID'!$B:$M,12,FALSE))</f>
        <v/>
      </c>
      <c r="R271" s="16" t="str">
        <f>IF(ISERROR(VLOOKUP(CONCATENATE($A271,"_",R$2),'Reference data SID'!$B:$M,12,FALSE)),"",VLOOKUP(CONCATENATE($A271,"_",R$2),'Reference data SID'!$B:$M,12,FALSE))</f>
        <v/>
      </c>
      <c r="S271" s="16" t="str">
        <f>IF(ISERROR(VLOOKUP(CONCATENATE($A271,"_",S$2),'Reference data SID'!$B:$M,12,FALSE)),"",VLOOKUP(CONCATENATE($A271,"_",S$2),'Reference data SID'!$B:$M,12,FALSE))</f>
        <v/>
      </c>
      <c r="T271" s="16" t="str">
        <f>IF(ISERROR(VLOOKUP(CONCATENATE($A271,"_",T$2),'Reference data SID'!$B:$M,12,FALSE)),"",VLOOKUP(CONCATENATE($A271,"_",T$2),'Reference data SID'!$B:$M,12,FALSE))</f>
        <v/>
      </c>
      <c r="U271" s="16" t="str">
        <f>IF(ISERROR(VLOOKUP(CONCATENATE($A271,"_",U$2),'Reference data SID'!$B:$M,12,FALSE)),"",VLOOKUP(CONCATENATE($A271,"_",U$2),'Reference data SID'!$B:$M,12,FALSE))</f>
        <v/>
      </c>
      <c r="V271" s="16" t="str">
        <f>IF(ISERROR(VLOOKUP(CONCATENATE($A271,"_",V$2),'Reference data SID'!$B:$M,12,FALSE)),"",VLOOKUP(CONCATENATE($A271,"_",V$2),'Reference data SID'!$B:$M,12,FALSE))</f>
        <v/>
      </c>
      <c r="W271" s="16" t="str">
        <f>IF(ISERROR(VLOOKUP(CONCATENATE($A271,"_",W$2),'Reference data SID'!$B:$M,12,FALSE)),"",VLOOKUP(CONCATENATE($A271,"_",W$2),'Reference data SID'!$B:$M,12,FALSE))</f>
        <v/>
      </c>
      <c r="X271" s="16" t="str">
        <f>IF(ISERROR(VLOOKUP(CONCATENATE($A271,"_",X$2),'Reference data SID'!$B:$M,12,FALSE)),"",VLOOKUP(CONCATENATE($A271,"_",X$2),'Reference data SID'!$B:$M,12,FALSE))</f>
        <v/>
      </c>
      <c r="Y271" s="16" t="str">
        <f>IF(ISERROR(VLOOKUP(CONCATENATE($A271,"_",Y$2),'Reference data SID'!$B:$M,12,FALSE)),"",VLOOKUP(CONCATENATE($A271,"_",Y$2),'Reference data SID'!$B:$M,12,FALSE))</f>
        <v/>
      </c>
      <c r="Z271" s="16" t="str">
        <f>IF(ISERROR(VLOOKUP(CONCATENATE($A271,"_",Z$2),'Reference data SID'!$B:$M,12,FALSE)),"",VLOOKUP(CONCATENATE($A271,"_",Z$2),'Reference data SID'!$B:$M,12,FALSE))</f>
        <v/>
      </c>
      <c r="AA271" s="16" t="str">
        <f>IF(ISERROR(VLOOKUP(CONCATENATE($A271,"_",AA$2),'Reference data SID'!$B:$M,12,FALSE)),"",VLOOKUP(CONCATENATE($A271,"_",AA$2),'Reference data SID'!$B:$M,12,FALSE))</f>
        <v/>
      </c>
      <c r="AB271" s="16" t="str">
        <f>IF(ISERROR(VLOOKUP(CONCATENATE($A271,"_",AB$2),'Reference data SID'!$B:$M,12,FALSE)),"",VLOOKUP(CONCATENATE($A271,"_",AB$2),'Reference data SID'!$B:$M,12,FALSE))</f>
        <v/>
      </c>
      <c r="AC271" s="16" t="str">
        <f>IF(ISERROR(VLOOKUP(CONCATENATE($A271,"_",AC$2),'Reference data SID'!$B:$M,12,FALSE)),"",VLOOKUP(CONCATENATE($A271,"_",AC$2),'Reference data SID'!$B:$M,12,FALSE))</f>
        <v/>
      </c>
      <c r="AD271" s="16" t="str">
        <f>IF(ISERROR(VLOOKUP(CONCATENATE($A271,"_",AD$2),'Reference data SID'!$B:$M,12,FALSE)),"",VLOOKUP(CONCATENATE($A271,"_",AD$2),'Reference data SID'!$B:$M,12,FALSE))</f>
        <v/>
      </c>
      <c r="AE271" s="16" t="str">
        <f>IF(ISERROR(VLOOKUP(CONCATENATE($A271,"_",AE$2),'Reference data SID'!$B:$M,12,FALSE)),"",VLOOKUP(CONCATENATE($A271,"_",AE$2),'Reference data SID'!$B:$M,12,FALSE))</f>
        <v/>
      </c>
      <c r="AF271" s="16" t="str">
        <f>IF(ISERROR(VLOOKUP(CONCATENATE($A271,"_",AF$2),'Reference data SID'!$B:$M,12,FALSE)),"",VLOOKUP(CONCATENATE($A271,"_",AF$2),'Reference data SID'!$B:$M,12,FALSE))</f>
        <v/>
      </c>
      <c r="AG271" s="16" t="str">
        <f>IF(ISERROR(VLOOKUP(CONCATENATE($A271,"_",AG$2),'Reference data SID'!$B:$M,12,FALSE)),"",VLOOKUP(CONCATENATE($A271,"_",AG$2),'Reference data SID'!$B:$M,12,FALSE))</f>
        <v/>
      </c>
      <c r="AH271" s="16" t="str">
        <f>IF(ISERROR(VLOOKUP(CONCATENATE($A271,"_",AH$2),'Reference data SID'!$B:$M,12,FALSE)),"",VLOOKUP(CONCATENATE($A271,"_",AH$2),'Reference data SID'!$B:$M,12,FALSE))</f>
        <v/>
      </c>
      <c r="AI271" s="16" t="str">
        <f>IF(ISERROR(VLOOKUP(CONCATENATE($A271,"_",AI$2),'Reference data SID'!$B:$M,12,FALSE)),"",VLOOKUP(CONCATENATE($A271,"_",AI$2),'Reference data SID'!$B:$M,12,FALSE))</f>
        <v/>
      </c>
      <c r="AJ271" s="16" t="str">
        <f>IF(ISERROR(VLOOKUP(CONCATENATE($A271,"_",AJ$2),'Reference data SID'!$B:$M,12,FALSE)),"",VLOOKUP(CONCATENATE($A271,"_",AJ$2),'Reference data SID'!$B:$M,12,FALSE))</f>
        <v/>
      </c>
      <c r="AK271" s="16" t="str">
        <f>IF(ISERROR(VLOOKUP(CONCATENATE($A271,"_",AK$2),'Reference data SID'!$B:$M,12,FALSE)),"",VLOOKUP(CONCATENATE($A271,"_",AK$2),'Reference data SID'!$B:$M,12,FALSE))</f>
        <v/>
      </c>
      <c r="AL271" s="16" t="str">
        <f>IF(ISERROR(VLOOKUP(CONCATENATE($A271,"_",AL$2),'Reference data SID'!$B:$M,12,FALSE)),"",VLOOKUP(CONCATENATE($A271,"_",AL$2),'Reference data SID'!$B:$M,12,FALSE))</f>
        <v/>
      </c>
      <c r="AM271" s="16" t="str">
        <f>IF(ISERROR(VLOOKUP(CONCATENATE($A271,"_",AM$2),'Reference data SID'!$B:$M,12,FALSE)),"",VLOOKUP(CONCATENATE($A271,"_",AM$2),'Reference data SID'!$B:$M,12,FALSE))</f>
        <v/>
      </c>
      <c r="AN271" s="16" t="str">
        <f>IF(ISERROR(VLOOKUP(CONCATENATE($A271,"_",AN$2),'Reference data SID'!$B:$M,12,FALSE)),"",VLOOKUP(CONCATENATE($A271,"_",AN$2),'Reference data SID'!$B:$M,12,FALSE))</f>
        <v/>
      </c>
      <c r="AO271" s="16" t="str">
        <f>IF(ISERROR(VLOOKUP(CONCATENATE($A271,"_",AO$2),'Reference data SID'!$B:$M,12,FALSE)),"",VLOOKUP(CONCATENATE($A271,"_",AO$2),'Reference data SID'!$B:$M,12,FALSE))</f>
        <v/>
      </c>
      <c r="AP271" s="16" t="str">
        <f>IF(ISERROR(VLOOKUP(CONCATENATE($A271,"_",AP$2),'Reference data SID'!$B:$M,12,FALSE)),"",VLOOKUP(CONCATENATE($A271,"_",AP$2),'Reference data SID'!$B:$M,12,FALSE))</f>
        <v/>
      </c>
      <c r="AQ271" s="16" t="str">
        <f>IF(ISERROR(VLOOKUP(CONCATENATE($A271,"_",AQ$2),'Reference data SID'!$B:$M,12,FALSE)),"",VLOOKUP(CONCATENATE($A271,"_",AQ$2),'Reference data SID'!$B:$M,12,FALSE))</f>
        <v/>
      </c>
      <c r="AR271" s="16" t="str">
        <f>IF(ISERROR(VLOOKUP(CONCATENATE($A271,"_",AR$2),'Reference data SID'!$B:$M,12,FALSE)),"",VLOOKUP(CONCATENATE($A271,"_",AR$2),'Reference data SID'!$B:$M,12,FALSE))</f>
        <v/>
      </c>
      <c r="AS271" s="16" t="str">
        <f>IF(ISERROR(VLOOKUP(CONCATENATE($A271,"_",AS$2),'Reference data SID'!$B:$M,12,FALSE)),"",VLOOKUP(CONCATENATE($A271,"_",AS$2),'Reference data SID'!$B:$M,12,FALSE))</f>
        <v/>
      </c>
      <c r="AT271" s="16" t="str">
        <f>IF(ISERROR(VLOOKUP(CONCATENATE($A271,"_",AT$2),'Reference data SID'!$B:$M,12,FALSE)),"",VLOOKUP(CONCATENATE($A271,"_",AT$2),'Reference data SID'!$B:$M,12,FALSE))</f>
        <v/>
      </c>
    </row>
    <row r="272" spans="1:46" x14ac:dyDescent="0.25">
      <c r="A272">
        <v>268</v>
      </c>
      <c r="B272" s="16" t="str">
        <f>IF(ISERROR(VLOOKUP(CONCATENATE($A272,"_",B$2),'Reference data SID'!$B:$M,12,FALSE)),"",VLOOKUP(CONCATENATE($A272,"_",B$2),'Reference data SID'!$B:$M,12,FALSE))</f>
        <v/>
      </c>
      <c r="C272" s="16" t="str">
        <f>IF(ISERROR(VLOOKUP(CONCATENATE($A272,"_",C$2),'Reference data SID'!$B:$M,12,FALSE)),"",VLOOKUP(CONCATENATE($A272,"_",C$2),'Reference data SID'!$B:$M,12,FALSE))</f>
        <v/>
      </c>
      <c r="D272" s="16" t="str">
        <f>IF(ISERROR(VLOOKUP(CONCATENATE($A272,"_",D$2),'Reference data SID'!$B:$M,12,FALSE)),"",VLOOKUP(CONCATENATE($A272,"_",D$2),'Reference data SID'!$B:$M,12,FALSE))</f>
        <v/>
      </c>
      <c r="E272" s="16" t="str">
        <f>IF(ISERROR(VLOOKUP(CONCATENATE($A272,"_",E$2),'Reference data SID'!$B:$M,12,FALSE)),"",VLOOKUP(CONCATENATE($A272,"_",E$2),'Reference data SID'!$B:$M,12,FALSE))</f>
        <v/>
      </c>
      <c r="F272" s="16" t="str">
        <f>IF(ISERROR(VLOOKUP(CONCATENATE($A272,"_",F$2),'Reference data SID'!$B:$M,12,FALSE)),"",VLOOKUP(CONCATENATE($A272,"_",F$2),'Reference data SID'!$B:$M,12,FALSE))</f>
        <v/>
      </c>
      <c r="G272" s="16" t="str">
        <f>IF(ISERROR(VLOOKUP(CONCATENATE($A272,"_",G$2),'Reference data SID'!$B:$M,12,FALSE)),"",VLOOKUP(CONCATENATE($A272,"_",G$2),'Reference data SID'!$B:$M,12,FALSE))</f>
        <v/>
      </c>
      <c r="H272" s="16" t="str">
        <f>IF(ISERROR(VLOOKUP(CONCATENATE($A272,"_",H$2),'Reference data SID'!$B:$M,12,FALSE)),"",VLOOKUP(CONCATENATE($A272,"_",H$2),'Reference data SID'!$B:$M,12,FALSE))</f>
        <v/>
      </c>
      <c r="I272" s="16" t="str">
        <f>IF(ISERROR(VLOOKUP(CONCATENATE($A272,"_",I$2),'Reference data SID'!$B:$M,12,FALSE)),"",VLOOKUP(CONCATENATE($A272,"_",I$2),'Reference data SID'!$B:$M,12,FALSE))</f>
        <v/>
      </c>
      <c r="J272" s="16" t="str">
        <f>IF(ISERROR(VLOOKUP(CONCATENATE($A272,"_",J$2),'Reference data SID'!$B:$M,12,FALSE)),"",VLOOKUP(CONCATENATE($A272,"_",J$2),'Reference data SID'!$B:$M,12,FALSE))</f>
        <v/>
      </c>
      <c r="K272" s="16" t="str">
        <f>IF(ISERROR(VLOOKUP(CONCATENATE($A272,"_",K$2),'Reference data SID'!$B:$M,12,FALSE)),"",VLOOKUP(CONCATENATE($A272,"_",K$2),'Reference data SID'!$B:$M,12,FALSE))</f>
        <v/>
      </c>
      <c r="L272" s="16" t="str">
        <f>IF(ISERROR(VLOOKUP(CONCATENATE($A272,"_",L$2),'Reference data SID'!$B:$M,12,FALSE)),"",VLOOKUP(CONCATENATE($A272,"_",L$2),'Reference data SID'!$B:$M,12,FALSE))</f>
        <v/>
      </c>
      <c r="M272" s="16" t="str">
        <f>IF(ISERROR(VLOOKUP(CONCATENATE($A272,"_",M$2),'Reference data SID'!$B:$M,12,FALSE)),"",VLOOKUP(CONCATENATE($A272,"_",M$2),'Reference data SID'!$B:$M,12,FALSE))</f>
        <v/>
      </c>
      <c r="N272" s="16" t="str">
        <f>IF(ISERROR(VLOOKUP(CONCATENATE($A272,"_",N$2),'Reference data SID'!$B:$M,12,FALSE)),"",VLOOKUP(CONCATENATE($A272,"_",N$2),'Reference data SID'!$B:$M,12,FALSE))</f>
        <v/>
      </c>
      <c r="O272" s="16" t="str">
        <f>IF(ISERROR(VLOOKUP(CONCATENATE($A272,"_",O$2),'Reference data SID'!$B:$M,12,FALSE)),"",VLOOKUP(CONCATENATE($A272,"_",O$2),'Reference data SID'!$B:$M,12,FALSE))</f>
        <v/>
      </c>
      <c r="P272" s="16" t="str">
        <f>IF(ISERROR(VLOOKUP(CONCATENATE($A272,"_",P$2),'Reference data SID'!$B:$M,12,FALSE)),"",VLOOKUP(CONCATENATE($A272,"_",P$2),'Reference data SID'!$B:$M,12,FALSE))</f>
        <v/>
      </c>
      <c r="Q272" s="16" t="str">
        <f>IF(ISERROR(VLOOKUP(CONCATENATE($A272,"_",Q$2),'Reference data SID'!$B:$M,12,FALSE)),"",VLOOKUP(CONCATENATE($A272,"_",Q$2),'Reference data SID'!$B:$M,12,FALSE))</f>
        <v/>
      </c>
      <c r="R272" s="16" t="str">
        <f>IF(ISERROR(VLOOKUP(CONCATENATE($A272,"_",R$2),'Reference data SID'!$B:$M,12,FALSE)),"",VLOOKUP(CONCATENATE($A272,"_",R$2),'Reference data SID'!$B:$M,12,FALSE))</f>
        <v/>
      </c>
      <c r="S272" s="16" t="str">
        <f>IF(ISERROR(VLOOKUP(CONCATENATE($A272,"_",S$2),'Reference data SID'!$B:$M,12,FALSE)),"",VLOOKUP(CONCATENATE($A272,"_",S$2),'Reference data SID'!$B:$M,12,FALSE))</f>
        <v/>
      </c>
      <c r="T272" s="16" t="str">
        <f>IF(ISERROR(VLOOKUP(CONCATENATE($A272,"_",T$2),'Reference data SID'!$B:$M,12,FALSE)),"",VLOOKUP(CONCATENATE($A272,"_",T$2),'Reference data SID'!$B:$M,12,FALSE))</f>
        <v/>
      </c>
      <c r="U272" s="16" t="str">
        <f>IF(ISERROR(VLOOKUP(CONCATENATE($A272,"_",U$2),'Reference data SID'!$B:$M,12,FALSE)),"",VLOOKUP(CONCATENATE($A272,"_",U$2),'Reference data SID'!$B:$M,12,FALSE))</f>
        <v/>
      </c>
      <c r="V272" s="16" t="str">
        <f>IF(ISERROR(VLOOKUP(CONCATENATE($A272,"_",V$2),'Reference data SID'!$B:$M,12,FALSE)),"",VLOOKUP(CONCATENATE($A272,"_",V$2),'Reference data SID'!$B:$M,12,FALSE))</f>
        <v/>
      </c>
      <c r="W272" s="16" t="str">
        <f>IF(ISERROR(VLOOKUP(CONCATENATE($A272,"_",W$2),'Reference data SID'!$B:$M,12,FALSE)),"",VLOOKUP(CONCATENATE($A272,"_",W$2),'Reference data SID'!$B:$M,12,FALSE))</f>
        <v/>
      </c>
      <c r="X272" s="16" t="str">
        <f>IF(ISERROR(VLOOKUP(CONCATENATE($A272,"_",X$2),'Reference data SID'!$B:$M,12,FALSE)),"",VLOOKUP(CONCATENATE($A272,"_",X$2),'Reference data SID'!$B:$M,12,FALSE))</f>
        <v/>
      </c>
      <c r="Y272" s="16" t="str">
        <f>IF(ISERROR(VLOOKUP(CONCATENATE($A272,"_",Y$2),'Reference data SID'!$B:$M,12,FALSE)),"",VLOOKUP(CONCATENATE($A272,"_",Y$2),'Reference data SID'!$B:$M,12,FALSE))</f>
        <v/>
      </c>
      <c r="Z272" s="16" t="str">
        <f>IF(ISERROR(VLOOKUP(CONCATENATE($A272,"_",Z$2),'Reference data SID'!$B:$M,12,FALSE)),"",VLOOKUP(CONCATENATE($A272,"_",Z$2),'Reference data SID'!$B:$M,12,FALSE))</f>
        <v/>
      </c>
      <c r="AA272" s="16" t="str">
        <f>IF(ISERROR(VLOOKUP(CONCATENATE($A272,"_",AA$2),'Reference data SID'!$B:$M,12,FALSE)),"",VLOOKUP(CONCATENATE($A272,"_",AA$2),'Reference data SID'!$B:$M,12,FALSE))</f>
        <v/>
      </c>
      <c r="AB272" s="16" t="str">
        <f>IF(ISERROR(VLOOKUP(CONCATENATE($A272,"_",AB$2),'Reference data SID'!$B:$M,12,FALSE)),"",VLOOKUP(CONCATENATE($A272,"_",AB$2),'Reference data SID'!$B:$M,12,FALSE))</f>
        <v/>
      </c>
      <c r="AC272" s="16" t="str">
        <f>IF(ISERROR(VLOOKUP(CONCATENATE($A272,"_",AC$2),'Reference data SID'!$B:$M,12,FALSE)),"",VLOOKUP(CONCATENATE($A272,"_",AC$2),'Reference data SID'!$B:$M,12,FALSE))</f>
        <v/>
      </c>
      <c r="AD272" s="16" t="str">
        <f>IF(ISERROR(VLOOKUP(CONCATENATE($A272,"_",AD$2),'Reference data SID'!$B:$M,12,FALSE)),"",VLOOKUP(CONCATENATE($A272,"_",AD$2),'Reference data SID'!$B:$M,12,FALSE))</f>
        <v/>
      </c>
      <c r="AE272" s="16" t="str">
        <f>IF(ISERROR(VLOOKUP(CONCATENATE($A272,"_",AE$2),'Reference data SID'!$B:$M,12,FALSE)),"",VLOOKUP(CONCATENATE($A272,"_",AE$2),'Reference data SID'!$B:$M,12,FALSE))</f>
        <v/>
      </c>
      <c r="AF272" s="16" t="str">
        <f>IF(ISERROR(VLOOKUP(CONCATENATE($A272,"_",AF$2),'Reference data SID'!$B:$M,12,FALSE)),"",VLOOKUP(CONCATENATE($A272,"_",AF$2),'Reference data SID'!$B:$M,12,FALSE))</f>
        <v/>
      </c>
      <c r="AG272" s="16" t="str">
        <f>IF(ISERROR(VLOOKUP(CONCATENATE($A272,"_",AG$2),'Reference data SID'!$B:$M,12,FALSE)),"",VLOOKUP(CONCATENATE($A272,"_",AG$2),'Reference data SID'!$B:$M,12,FALSE))</f>
        <v/>
      </c>
      <c r="AH272" s="16" t="str">
        <f>IF(ISERROR(VLOOKUP(CONCATENATE($A272,"_",AH$2),'Reference data SID'!$B:$M,12,FALSE)),"",VLOOKUP(CONCATENATE($A272,"_",AH$2),'Reference data SID'!$B:$M,12,FALSE))</f>
        <v/>
      </c>
      <c r="AI272" s="16" t="str">
        <f>IF(ISERROR(VLOOKUP(CONCATENATE($A272,"_",AI$2),'Reference data SID'!$B:$M,12,FALSE)),"",VLOOKUP(CONCATENATE($A272,"_",AI$2),'Reference data SID'!$B:$M,12,FALSE))</f>
        <v/>
      </c>
      <c r="AJ272" s="16" t="str">
        <f>IF(ISERROR(VLOOKUP(CONCATENATE($A272,"_",AJ$2),'Reference data SID'!$B:$M,12,FALSE)),"",VLOOKUP(CONCATENATE($A272,"_",AJ$2),'Reference data SID'!$B:$M,12,FALSE))</f>
        <v/>
      </c>
      <c r="AK272" s="16" t="str">
        <f>IF(ISERROR(VLOOKUP(CONCATENATE($A272,"_",AK$2),'Reference data SID'!$B:$M,12,FALSE)),"",VLOOKUP(CONCATENATE($A272,"_",AK$2),'Reference data SID'!$B:$M,12,FALSE))</f>
        <v/>
      </c>
      <c r="AL272" s="16" t="str">
        <f>IF(ISERROR(VLOOKUP(CONCATENATE($A272,"_",AL$2),'Reference data SID'!$B:$M,12,FALSE)),"",VLOOKUP(CONCATENATE($A272,"_",AL$2),'Reference data SID'!$B:$M,12,FALSE))</f>
        <v/>
      </c>
      <c r="AM272" s="16" t="str">
        <f>IF(ISERROR(VLOOKUP(CONCATENATE($A272,"_",AM$2),'Reference data SID'!$B:$M,12,FALSE)),"",VLOOKUP(CONCATENATE($A272,"_",AM$2),'Reference data SID'!$B:$M,12,FALSE))</f>
        <v/>
      </c>
      <c r="AN272" s="16" t="str">
        <f>IF(ISERROR(VLOOKUP(CONCATENATE($A272,"_",AN$2),'Reference data SID'!$B:$M,12,FALSE)),"",VLOOKUP(CONCATENATE($A272,"_",AN$2),'Reference data SID'!$B:$M,12,FALSE))</f>
        <v/>
      </c>
      <c r="AO272" s="16" t="str">
        <f>IF(ISERROR(VLOOKUP(CONCATENATE($A272,"_",AO$2),'Reference data SID'!$B:$M,12,FALSE)),"",VLOOKUP(CONCATENATE($A272,"_",AO$2),'Reference data SID'!$B:$M,12,FALSE))</f>
        <v/>
      </c>
      <c r="AP272" s="16" t="str">
        <f>IF(ISERROR(VLOOKUP(CONCATENATE($A272,"_",AP$2),'Reference data SID'!$B:$M,12,FALSE)),"",VLOOKUP(CONCATENATE($A272,"_",AP$2),'Reference data SID'!$B:$M,12,FALSE))</f>
        <v/>
      </c>
      <c r="AQ272" s="16" t="str">
        <f>IF(ISERROR(VLOOKUP(CONCATENATE($A272,"_",AQ$2),'Reference data SID'!$B:$M,12,FALSE)),"",VLOOKUP(CONCATENATE($A272,"_",AQ$2),'Reference data SID'!$B:$M,12,FALSE))</f>
        <v/>
      </c>
      <c r="AR272" s="16" t="str">
        <f>IF(ISERROR(VLOOKUP(CONCATENATE($A272,"_",AR$2),'Reference data SID'!$B:$M,12,FALSE)),"",VLOOKUP(CONCATENATE($A272,"_",AR$2),'Reference data SID'!$B:$M,12,FALSE))</f>
        <v/>
      </c>
      <c r="AS272" s="16" t="str">
        <f>IF(ISERROR(VLOOKUP(CONCATENATE($A272,"_",AS$2),'Reference data SID'!$B:$M,12,FALSE)),"",VLOOKUP(CONCATENATE($A272,"_",AS$2),'Reference data SID'!$B:$M,12,FALSE))</f>
        <v/>
      </c>
      <c r="AT272" s="16" t="str">
        <f>IF(ISERROR(VLOOKUP(CONCATENATE($A272,"_",AT$2),'Reference data SID'!$B:$M,12,FALSE)),"",VLOOKUP(CONCATENATE($A272,"_",AT$2),'Reference data SID'!$B:$M,12,FALSE))</f>
        <v/>
      </c>
    </row>
    <row r="273" spans="1:46" x14ac:dyDescent="0.25">
      <c r="A273">
        <v>269</v>
      </c>
      <c r="B273" s="16" t="str">
        <f>IF(ISERROR(VLOOKUP(CONCATENATE($A273,"_",B$2),'Reference data SID'!$B:$M,12,FALSE)),"",VLOOKUP(CONCATENATE($A273,"_",B$2),'Reference data SID'!$B:$M,12,FALSE))</f>
        <v/>
      </c>
      <c r="C273" s="16" t="str">
        <f>IF(ISERROR(VLOOKUP(CONCATENATE($A273,"_",C$2),'Reference data SID'!$B:$M,12,FALSE)),"",VLOOKUP(CONCATENATE($A273,"_",C$2),'Reference data SID'!$B:$M,12,FALSE))</f>
        <v/>
      </c>
      <c r="D273" s="16" t="str">
        <f>IF(ISERROR(VLOOKUP(CONCATENATE($A273,"_",D$2),'Reference data SID'!$B:$M,12,FALSE)),"",VLOOKUP(CONCATENATE($A273,"_",D$2),'Reference data SID'!$B:$M,12,FALSE))</f>
        <v/>
      </c>
      <c r="E273" s="16" t="str">
        <f>IF(ISERROR(VLOOKUP(CONCATENATE($A273,"_",E$2),'Reference data SID'!$B:$M,12,FALSE)),"",VLOOKUP(CONCATENATE($A273,"_",E$2),'Reference data SID'!$B:$M,12,FALSE))</f>
        <v/>
      </c>
      <c r="F273" s="16" t="str">
        <f>IF(ISERROR(VLOOKUP(CONCATENATE($A273,"_",F$2),'Reference data SID'!$B:$M,12,FALSE)),"",VLOOKUP(CONCATENATE($A273,"_",F$2),'Reference data SID'!$B:$M,12,FALSE))</f>
        <v/>
      </c>
      <c r="G273" s="16" t="str">
        <f>IF(ISERROR(VLOOKUP(CONCATENATE($A273,"_",G$2),'Reference data SID'!$B:$M,12,FALSE)),"",VLOOKUP(CONCATENATE($A273,"_",G$2),'Reference data SID'!$B:$M,12,FALSE))</f>
        <v/>
      </c>
      <c r="H273" s="16" t="str">
        <f>IF(ISERROR(VLOOKUP(CONCATENATE($A273,"_",H$2),'Reference data SID'!$B:$M,12,FALSE)),"",VLOOKUP(CONCATENATE($A273,"_",H$2),'Reference data SID'!$B:$M,12,FALSE))</f>
        <v/>
      </c>
      <c r="I273" s="16" t="str">
        <f>IF(ISERROR(VLOOKUP(CONCATENATE($A273,"_",I$2),'Reference data SID'!$B:$M,12,FALSE)),"",VLOOKUP(CONCATENATE($A273,"_",I$2),'Reference data SID'!$B:$M,12,FALSE))</f>
        <v/>
      </c>
      <c r="J273" s="16" t="str">
        <f>IF(ISERROR(VLOOKUP(CONCATENATE($A273,"_",J$2),'Reference data SID'!$B:$M,12,FALSE)),"",VLOOKUP(CONCATENATE($A273,"_",J$2),'Reference data SID'!$B:$M,12,FALSE))</f>
        <v/>
      </c>
      <c r="K273" s="16" t="str">
        <f>IF(ISERROR(VLOOKUP(CONCATENATE($A273,"_",K$2),'Reference data SID'!$B:$M,12,FALSE)),"",VLOOKUP(CONCATENATE($A273,"_",K$2),'Reference data SID'!$B:$M,12,FALSE))</f>
        <v/>
      </c>
      <c r="L273" s="16" t="str">
        <f>IF(ISERROR(VLOOKUP(CONCATENATE($A273,"_",L$2),'Reference data SID'!$B:$M,12,FALSE)),"",VLOOKUP(CONCATENATE($A273,"_",L$2),'Reference data SID'!$B:$M,12,FALSE))</f>
        <v/>
      </c>
      <c r="M273" s="16" t="str">
        <f>IF(ISERROR(VLOOKUP(CONCATENATE($A273,"_",M$2),'Reference data SID'!$B:$M,12,FALSE)),"",VLOOKUP(CONCATENATE($A273,"_",M$2),'Reference data SID'!$B:$M,12,FALSE))</f>
        <v/>
      </c>
      <c r="N273" s="16" t="str">
        <f>IF(ISERROR(VLOOKUP(CONCATENATE($A273,"_",N$2),'Reference data SID'!$B:$M,12,FALSE)),"",VLOOKUP(CONCATENATE($A273,"_",N$2),'Reference data SID'!$B:$M,12,FALSE))</f>
        <v/>
      </c>
      <c r="O273" s="16" t="str">
        <f>IF(ISERROR(VLOOKUP(CONCATENATE($A273,"_",O$2),'Reference data SID'!$B:$M,12,FALSE)),"",VLOOKUP(CONCATENATE($A273,"_",O$2),'Reference data SID'!$B:$M,12,FALSE))</f>
        <v/>
      </c>
      <c r="P273" s="16" t="str">
        <f>IF(ISERROR(VLOOKUP(CONCATENATE($A273,"_",P$2),'Reference data SID'!$B:$M,12,FALSE)),"",VLOOKUP(CONCATENATE($A273,"_",P$2),'Reference data SID'!$B:$M,12,FALSE))</f>
        <v/>
      </c>
      <c r="Q273" s="16" t="str">
        <f>IF(ISERROR(VLOOKUP(CONCATENATE($A273,"_",Q$2),'Reference data SID'!$B:$M,12,FALSE)),"",VLOOKUP(CONCATENATE($A273,"_",Q$2),'Reference data SID'!$B:$M,12,FALSE))</f>
        <v/>
      </c>
      <c r="R273" s="16" t="str">
        <f>IF(ISERROR(VLOOKUP(CONCATENATE($A273,"_",R$2),'Reference data SID'!$B:$M,12,FALSE)),"",VLOOKUP(CONCATENATE($A273,"_",R$2),'Reference data SID'!$B:$M,12,FALSE))</f>
        <v/>
      </c>
      <c r="S273" s="16" t="str">
        <f>IF(ISERROR(VLOOKUP(CONCATENATE($A273,"_",S$2),'Reference data SID'!$B:$M,12,FALSE)),"",VLOOKUP(CONCATENATE($A273,"_",S$2),'Reference data SID'!$B:$M,12,FALSE))</f>
        <v/>
      </c>
      <c r="T273" s="16" t="str">
        <f>IF(ISERROR(VLOOKUP(CONCATENATE($A273,"_",T$2),'Reference data SID'!$B:$M,12,FALSE)),"",VLOOKUP(CONCATENATE($A273,"_",T$2),'Reference data SID'!$B:$M,12,FALSE))</f>
        <v/>
      </c>
      <c r="U273" s="16" t="str">
        <f>IF(ISERROR(VLOOKUP(CONCATENATE($A273,"_",U$2),'Reference data SID'!$B:$M,12,FALSE)),"",VLOOKUP(CONCATENATE($A273,"_",U$2),'Reference data SID'!$B:$M,12,FALSE))</f>
        <v/>
      </c>
      <c r="V273" s="16" t="str">
        <f>IF(ISERROR(VLOOKUP(CONCATENATE($A273,"_",V$2),'Reference data SID'!$B:$M,12,FALSE)),"",VLOOKUP(CONCATENATE($A273,"_",V$2),'Reference data SID'!$B:$M,12,FALSE))</f>
        <v/>
      </c>
      <c r="W273" s="16" t="str">
        <f>IF(ISERROR(VLOOKUP(CONCATENATE($A273,"_",W$2),'Reference data SID'!$B:$M,12,FALSE)),"",VLOOKUP(CONCATENATE($A273,"_",W$2),'Reference data SID'!$B:$M,12,FALSE))</f>
        <v/>
      </c>
      <c r="X273" s="16" t="str">
        <f>IF(ISERROR(VLOOKUP(CONCATENATE($A273,"_",X$2),'Reference data SID'!$B:$M,12,FALSE)),"",VLOOKUP(CONCATENATE($A273,"_",X$2),'Reference data SID'!$B:$M,12,FALSE))</f>
        <v/>
      </c>
      <c r="Y273" s="16" t="str">
        <f>IF(ISERROR(VLOOKUP(CONCATENATE($A273,"_",Y$2),'Reference data SID'!$B:$M,12,FALSE)),"",VLOOKUP(CONCATENATE($A273,"_",Y$2),'Reference data SID'!$B:$M,12,FALSE))</f>
        <v/>
      </c>
      <c r="Z273" s="16" t="str">
        <f>IF(ISERROR(VLOOKUP(CONCATENATE($A273,"_",Z$2),'Reference data SID'!$B:$M,12,FALSE)),"",VLOOKUP(CONCATENATE($A273,"_",Z$2),'Reference data SID'!$B:$M,12,FALSE))</f>
        <v/>
      </c>
      <c r="AA273" s="16" t="str">
        <f>IF(ISERROR(VLOOKUP(CONCATENATE($A273,"_",AA$2),'Reference data SID'!$B:$M,12,FALSE)),"",VLOOKUP(CONCATENATE($A273,"_",AA$2),'Reference data SID'!$B:$M,12,FALSE))</f>
        <v/>
      </c>
      <c r="AB273" s="16" t="str">
        <f>IF(ISERROR(VLOOKUP(CONCATENATE($A273,"_",AB$2),'Reference data SID'!$B:$M,12,FALSE)),"",VLOOKUP(CONCATENATE($A273,"_",AB$2),'Reference data SID'!$B:$M,12,FALSE))</f>
        <v/>
      </c>
      <c r="AC273" s="16" t="str">
        <f>IF(ISERROR(VLOOKUP(CONCATENATE($A273,"_",AC$2),'Reference data SID'!$B:$M,12,FALSE)),"",VLOOKUP(CONCATENATE($A273,"_",AC$2),'Reference data SID'!$B:$M,12,FALSE))</f>
        <v/>
      </c>
      <c r="AD273" s="16" t="str">
        <f>IF(ISERROR(VLOOKUP(CONCATENATE($A273,"_",AD$2),'Reference data SID'!$B:$M,12,FALSE)),"",VLOOKUP(CONCATENATE($A273,"_",AD$2),'Reference data SID'!$B:$M,12,FALSE))</f>
        <v/>
      </c>
      <c r="AE273" s="16" t="str">
        <f>IF(ISERROR(VLOOKUP(CONCATENATE($A273,"_",AE$2),'Reference data SID'!$B:$M,12,FALSE)),"",VLOOKUP(CONCATENATE($A273,"_",AE$2),'Reference data SID'!$B:$M,12,FALSE))</f>
        <v/>
      </c>
      <c r="AF273" s="16" t="str">
        <f>IF(ISERROR(VLOOKUP(CONCATENATE($A273,"_",AF$2),'Reference data SID'!$B:$M,12,FALSE)),"",VLOOKUP(CONCATENATE($A273,"_",AF$2),'Reference data SID'!$B:$M,12,FALSE))</f>
        <v/>
      </c>
      <c r="AG273" s="16" t="str">
        <f>IF(ISERROR(VLOOKUP(CONCATENATE($A273,"_",AG$2),'Reference data SID'!$B:$M,12,FALSE)),"",VLOOKUP(CONCATENATE($A273,"_",AG$2),'Reference data SID'!$B:$M,12,FALSE))</f>
        <v/>
      </c>
      <c r="AH273" s="16" t="str">
        <f>IF(ISERROR(VLOOKUP(CONCATENATE($A273,"_",AH$2),'Reference data SID'!$B:$M,12,FALSE)),"",VLOOKUP(CONCATENATE($A273,"_",AH$2),'Reference data SID'!$B:$M,12,FALSE))</f>
        <v/>
      </c>
      <c r="AI273" s="16" t="str">
        <f>IF(ISERROR(VLOOKUP(CONCATENATE($A273,"_",AI$2),'Reference data SID'!$B:$M,12,FALSE)),"",VLOOKUP(CONCATENATE($A273,"_",AI$2),'Reference data SID'!$B:$M,12,FALSE))</f>
        <v/>
      </c>
      <c r="AJ273" s="16" t="str">
        <f>IF(ISERROR(VLOOKUP(CONCATENATE($A273,"_",AJ$2),'Reference data SID'!$B:$M,12,FALSE)),"",VLOOKUP(CONCATENATE($A273,"_",AJ$2),'Reference data SID'!$B:$M,12,FALSE))</f>
        <v/>
      </c>
      <c r="AK273" s="16" t="str">
        <f>IF(ISERROR(VLOOKUP(CONCATENATE($A273,"_",AK$2),'Reference data SID'!$B:$M,12,FALSE)),"",VLOOKUP(CONCATENATE($A273,"_",AK$2),'Reference data SID'!$B:$M,12,FALSE))</f>
        <v/>
      </c>
      <c r="AL273" s="16" t="str">
        <f>IF(ISERROR(VLOOKUP(CONCATENATE($A273,"_",AL$2),'Reference data SID'!$B:$M,12,FALSE)),"",VLOOKUP(CONCATENATE($A273,"_",AL$2),'Reference data SID'!$B:$M,12,FALSE))</f>
        <v/>
      </c>
      <c r="AM273" s="16" t="str">
        <f>IF(ISERROR(VLOOKUP(CONCATENATE($A273,"_",AM$2),'Reference data SID'!$B:$M,12,FALSE)),"",VLOOKUP(CONCATENATE($A273,"_",AM$2),'Reference data SID'!$B:$M,12,FALSE))</f>
        <v/>
      </c>
      <c r="AN273" s="16" t="str">
        <f>IF(ISERROR(VLOOKUP(CONCATENATE($A273,"_",AN$2),'Reference data SID'!$B:$M,12,FALSE)),"",VLOOKUP(CONCATENATE($A273,"_",AN$2),'Reference data SID'!$B:$M,12,FALSE))</f>
        <v/>
      </c>
      <c r="AO273" s="16" t="str">
        <f>IF(ISERROR(VLOOKUP(CONCATENATE($A273,"_",AO$2),'Reference data SID'!$B:$M,12,FALSE)),"",VLOOKUP(CONCATENATE($A273,"_",AO$2),'Reference data SID'!$B:$M,12,FALSE))</f>
        <v/>
      </c>
      <c r="AP273" s="16" t="str">
        <f>IF(ISERROR(VLOOKUP(CONCATENATE($A273,"_",AP$2),'Reference data SID'!$B:$M,12,FALSE)),"",VLOOKUP(CONCATENATE($A273,"_",AP$2),'Reference data SID'!$B:$M,12,FALSE))</f>
        <v/>
      </c>
      <c r="AQ273" s="16" t="str">
        <f>IF(ISERROR(VLOOKUP(CONCATENATE($A273,"_",AQ$2),'Reference data SID'!$B:$M,12,FALSE)),"",VLOOKUP(CONCATENATE($A273,"_",AQ$2),'Reference data SID'!$B:$M,12,FALSE))</f>
        <v/>
      </c>
      <c r="AR273" s="16" t="str">
        <f>IF(ISERROR(VLOOKUP(CONCATENATE($A273,"_",AR$2),'Reference data SID'!$B:$M,12,FALSE)),"",VLOOKUP(CONCATENATE($A273,"_",AR$2),'Reference data SID'!$B:$M,12,FALSE))</f>
        <v/>
      </c>
      <c r="AS273" s="16" t="str">
        <f>IF(ISERROR(VLOOKUP(CONCATENATE($A273,"_",AS$2),'Reference data SID'!$B:$M,12,FALSE)),"",VLOOKUP(CONCATENATE($A273,"_",AS$2),'Reference data SID'!$B:$M,12,FALSE))</f>
        <v/>
      </c>
      <c r="AT273" s="16" t="str">
        <f>IF(ISERROR(VLOOKUP(CONCATENATE($A273,"_",AT$2),'Reference data SID'!$B:$M,12,FALSE)),"",VLOOKUP(CONCATENATE($A273,"_",AT$2),'Reference data SID'!$B:$M,12,FALSE))</f>
        <v/>
      </c>
    </row>
    <row r="274" spans="1:46" x14ac:dyDescent="0.25">
      <c r="A274">
        <v>270</v>
      </c>
      <c r="B274" s="16" t="str">
        <f>IF(ISERROR(VLOOKUP(CONCATENATE($A274,"_",B$2),'Reference data SID'!$B:$M,12,FALSE)),"",VLOOKUP(CONCATENATE($A274,"_",B$2),'Reference data SID'!$B:$M,12,FALSE))</f>
        <v/>
      </c>
      <c r="C274" s="16" t="str">
        <f>IF(ISERROR(VLOOKUP(CONCATENATE($A274,"_",C$2),'Reference data SID'!$B:$M,12,FALSE)),"",VLOOKUP(CONCATENATE($A274,"_",C$2),'Reference data SID'!$B:$M,12,FALSE))</f>
        <v/>
      </c>
      <c r="D274" s="16" t="str">
        <f>IF(ISERROR(VLOOKUP(CONCATENATE($A274,"_",D$2),'Reference data SID'!$B:$M,12,FALSE)),"",VLOOKUP(CONCATENATE($A274,"_",D$2),'Reference data SID'!$B:$M,12,FALSE))</f>
        <v/>
      </c>
      <c r="E274" s="16" t="str">
        <f>IF(ISERROR(VLOOKUP(CONCATENATE($A274,"_",E$2),'Reference data SID'!$B:$M,12,FALSE)),"",VLOOKUP(CONCATENATE($A274,"_",E$2),'Reference data SID'!$B:$M,12,FALSE))</f>
        <v/>
      </c>
      <c r="F274" s="16" t="str">
        <f>IF(ISERROR(VLOOKUP(CONCATENATE($A274,"_",F$2),'Reference data SID'!$B:$M,12,FALSE)),"",VLOOKUP(CONCATENATE($A274,"_",F$2),'Reference data SID'!$B:$M,12,FALSE))</f>
        <v/>
      </c>
      <c r="G274" s="16" t="str">
        <f>IF(ISERROR(VLOOKUP(CONCATENATE($A274,"_",G$2),'Reference data SID'!$B:$M,12,FALSE)),"",VLOOKUP(CONCATENATE($A274,"_",G$2),'Reference data SID'!$B:$M,12,FALSE))</f>
        <v/>
      </c>
      <c r="H274" s="16" t="str">
        <f>IF(ISERROR(VLOOKUP(CONCATENATE($A274,"_",H$2),'Reference data SID'!$B:$M,12,FALSE)),"",VLOOKUP(CONCATENATE($A274,"_",H$2),'Reference data SID'!$B:$M,12,FALSE))</f>
        <v/>
      </c>
      <c r="I274" s="16" t="str">
        <f>IF(ISERROR(VLOOKUP(CONCATENATE($A274,"_",I$2),'Reference data SID'!$B:$M,12,FALSE)),"",VLOOKUP(CONCATENATE($A274,"_",I$2),'Reference data SID'!$B:$M,12,FALSE))</f>
        <v/>
      </c>
      <c r="J274" s="16" t="str">
        <f>IF(ISERROR(VLOOKUP(CONCATENATE($A274,"_",J$2),'Reference data SID'!$B:$M,12,FALSE)),"",VLOOKUP(CONCATENATE($A274,"_",J$2),'Reference data SID'!$B:$M,12,FALSE))</f>
        <v/>
      </c>
      <c r="K274" s="16" t="str">
        <f>IF(ISERROR(VLOOKUP(CONCATENATE($A274,"_",K$2),'Reference data SID'!$B:$M,12,FALSE)),"",VLOOKUP(CONCATENATE($A274,"_",K$2),'Reference data SID'!$B:$M,12,FALSE))</f>
        <v/>
      </c>
      <c r="L274" s="16" t="str">
        <f>IF(ISERROR(VLOOKUP(CONCATENATE($A274,"_",L$2),'Reference data SID'!$B:$M,12,FALSE)),"",VLOOKUP(CONCATENATE($A274,"_",L$2),'Reference data SID'!$B:$M,12,FALSE))</f>
        <v/>
      </c>
      <c r="M274" s="16" t="str">
        <f>IF(ISERROR(VLOOKUP(CONCATENATE($A274,"_",M$2),'Reference data SID'!$B:$M,12,FALSE)),"",VLOOKUP(CONCATENATE($A274,"_",M$2),'Reference data SID'!$B:$M,12,FALSE))</f>
        <v/>
      </c>
      <c r="N274" s="16" t="str">
        <f>IF(ISERROR(VLOOKUP(CONCATENATE($A274,"_",N$2),'Reference data SID'!$B:$M,12,FALSE)),"",VLOOKUP(CONCATENATE($A274,"_",N$2),'Reference data SID'!$B:$M,12,FALSE))</f>
        <v/>
      </c>
      <c r="O274" s="16" t="str">
        <f>IF(ISERROR(VLOOKUP(CONCATENATE($A274,"_",O$2),'Reference data SID'!$B:$M,12,FALSE)),"",VLOOKUP(CONCATENATE($A274,"_",O$2),'Reference data SID'!$B:$M,12,FALSE))</f>
        <v/>
      </c>
      <c r="P274" s="16" t="str">
        <f>IF(ISERROR(VLOOKUP(CONCATENATE($A274,"_",P$2),'Reference data SID'!$B:$M,12,FALSE)),"",VLOOKUP(CONCATENATE($A274,"_",P$2),'Reference data SID'!$B:$M,12,FALSE))</f>
        <v/>
      </c>
      <c r="Q274" s="16" t="str">
        <f>IF(ISERROR(VLOOKUP(CONCATENATE($A274,"_",Q$2),'Reference data SID'!$B:$M,12,FALSE)),"",VLOOKUP(CONCATENATE($A274,"_",Q$2),'Reference data SID'!$B:$M,12,FALSE))</f>
        <v/>
      </c>
      <c r="R274" s="16" t="str">
        <f>IF(ISERROR(VLOOKUP(CONCATENATE($A274,"_",R$2),'Reference data SID'!$B:$M,12,FALSE)),"",VLOOKUP(CONCATENATE($A274,"_",R$2),'Reference data SID'!$B:$M,12,FALSE))</f>
        <v/>
      </c>
      <c r="S274" s="16" t="str">
        <f>IF(ISERROR(VLOOKUP(CONCATENATE($A274,"_",S$2),'Reference data SID'!$B:$M,12,FALSE)),"",VLOOKUP(CONCATENATE($A274,"_",S$2),'Reference data SID'!$B:$M,12,FALSE))</f>
        <v/>
      </c>
      <c r="T274" s="16" t="str">
        <f>IF(ISERROR(VLOOKUP(CONCATENATE($A274,"_",T$2),'Reference data SID'!$B:$M,12,FALSE)),"",VLOOKUP(CONCATENATE($A274,"_",T$2),'Reference data SID'!$B:$M,12,FALSE))</f>
        <v/>
      </c>
      <c r="U274" s="16" t="str">
        <f>IF(ISERROR(VLOOKUP(CONCATENATE($A274,"_",U$2),'Reference data SID'!$B:$M,12,FALSE)),"",VLOOKUP(CONCATENATE($A274,"_",U$2),'Reference data SID'!$B:$M,12,FALSE))</f>
        <v/>
      </c>
      <c r="V274" s="16" t="str">
        <f>IF(ISERROR(VLOOKUP(CONCATENATE($A274,"_",V$2),'Reference data SID'!$B:$M,12,FALSE)),"",VLOOKUP(CONCATENATE($A274,"_",V$2),'Reference data SID'!$B:$M,12,FALSE))</f>
        <v/>
      </c>
      <c r="W274" s="16" t="str">
        <f>IF(ISERROR(VLOOKUP(CONCATENATE($A274,"_",W$2),'Reference data SID'!$B:$M,12,FALSE)),"",VLOOKUP(CONCATENATE($A274,"_",W$2),'Reference data SID'!$B:$M,12,FALSE))</f>
        <v/>
      </c>
      <c r="X274" s="16" t="str">
        <f>IF(ISERROR(VLOOKUP(CONCATENATE($A274,"_",X$2),'Reference data SID'!$B:$M,12,FALSE)),"",VLOOKUP(CONCATENATE($A274,"_",X$2),'Reference data SID'!$B:$M,12,FALSE))</f>
        <v/>
      </c>
      <c r="Y274" s="16" t="str">
        <f>IF(ISERROR(VLOOKUP(CONCATENATE($A274,"_",Y$2),'Reference data SID'!$B:$M,12,FALSE)),"",VLOOKUP(CONCATENATE($A274,"_",Y$2),'Reference data SID'!$B:$M,12,FALSE))</f>
        <v/>
      </c>
      <c r="Z274" s="16" t="str">
        <f>IF(ISERROR(VLOOKUP(CONCATENATE($A274,"_",Z$2),'Reference data SID'!$B:$M,12,FALSE)),"",VLOOKUP(CONCATENATE($A274,"_",Z$2),'Reference data SID'!$B:$M,12,FALSE))</f>
        <v/>
      </c>
      <c r="AA274" s="16" t="str">
        <f>IF(ISERROR(VLOOKUP(CONCATENATE($A274,"_",AA$2),'Reference data SID'!$B:$M,12,FALSE)),"",VLOOKUP(CONCATENATE($A274,"_",AA$2),'Reference data SID'!$B:$M,12,FALSE))</f>
        <v/>
      </c>
      <c r="AB274" s="16" t="str">
        <f>IF(ISERROR(VLOOKUP(CONCATENATE($A274,"_",AB$2),'Reference data SID'!$B:$M,12,FALSE)),"",VLOOKUP(CONCATENATE($A274,"_",AB$2),'Reference data SID'!$B:$M,12,FALSE))</f>
        <v/>
      </c>
      <c r="AC274" s="16" t="str">
        <f>IF(ISERROR(VLOOKUP(CONCATENATE($A274,"_",AC$2),'Reference data SID'!$B:$M,12,FALSE)),"",VLOOKUP(CONCATENATE($A274,"_",AC$2),'Reference data SID'!$B:$M,12,FALSE))</f>
        <v/>
      </c>
      <c r="AD274" s="16" t="str">
        <f>IF(ISERROR(VLOOKUP(CONCATENATE($A274,"_",AD$2),'Reference data SID'!$B:$M,12,FALSE)),"",VLOOKUP(CONCATENATE($A274,"_",AD$2),'Reference data SID'!$B:$M,12,FALSE))</f>
        <v/>
      </c>
      <c r="AE274" s="16" t="str">
        <f>IF(ISERROR(VLOOKUP(CONCATENATE($A274,"_",AE$2),'Reference data SID'!$B:$M,12,FALSE)),"",VLOOKUP(CONCATENATE($A274,"_",AE$2),'Reference data SID'!$B:$M,12,FALSE))</f>
        <v/>
      </c>
      <c r="AF274" s="16" t="str">
        <f>IF(ISERROR(VLOOKUP(CONCATENATE($A274,"_",AF$2),'Reference data SID'!$B:$M,12,FALSE)),"",VLOOKUP(CONCATENATE($A274,"_",AF$2),'Reference data SID'!$B:$M,12,FALSE))</f>
        <v/>
      </c>
      <c r="AG274" s="16" t="str">
        <f>IF(ISERROR(VLOOKUP(CONCATENATE($A274,"_",AG$2),'Reference data SID'!$B:$M,12,FALSE)),"",VLOOKUP(CONCATENATE($A274,"_",AG$2),'Reference data SID'!$B:$M,12,FALSE))</f>
        <v/>
      </c>
      <c r="AH274" s="16" t="str">
        <f>IF(ISERROR(VLOOKUP(CONCATENATE($A274,"_",AH$2),'Reference data SID'!$B:$M,12,FALSE)),"",VLOOKUP(CONCATENATE($A274,"_",AH$2),'Reference data SID'!$B:$M,12,FALSE))</f>
        <v/>
      </c>
      <c r="AI274" s="16" t="str">
        <f>IF(ISERROR(VLOOKUP(CONCATENATE($A274,"_",AI$2),'Reference data SID'!$B:$M,12,FALSE)),"",VLOOKUP(CONCATENATE($A274,"_",AI$2),'Reference data SID'!$B:$M,12,FALSE))</f>
        <v/>
      </c>
      <c r="AJ274" s="16" t="str">
        <f>IF(ISERROR(VLOOKUP(CONCATENATE($A274,"_",AJ$2),'Reference data SID'!$B:$M,12,FALSE)),"",VLOOKUP(CONCATENATE($A274,"_",AJ$2),'Reference data SID'!$B:$M,12,FALSE))</f>
        <v/>
      </c>
      <c r="AK274" s="16" t="str">
        <f>IF(ISERROR(VLOOKUP(CONCATENATE($A274,"_",AK$2),'Reference data SID'!$B:$M,12,FALSE)),"",VLOOKUP(CONCATENATE($A274,"_",AK$2),'Reference data SID'!$B:$M,12,FALSE))</f>
        <v/>
      </c>
      <c r="AL274" s="16" t="str">
        <f>IF(ISERROR(VLOOKUP(CONCATENATE($A274,"_",AL$2),'Reference data SID'!$B:$M,12,FALSE)),"",VLOOKUP(CONCATENATE($A274,"_",AL$2),'Reference data SID'!$B:$M,12,FALSE))</f>
        <v/>
      </c>
      <c r="AM274" s="16" t="str">
        <f>IF(ISERROR(VLOOKUP(CONCATENATE($A274,"_",AM$2),'Reference data SID'!$B:$M,12,FALSE)),"",VLOOKUP(CONCATENATE($A274,"_",AM$2),'Reference data SID'!$B:$M,12,FALSE))</f>
        <v/>
      </c>
      <c r="AN274" s="16" t="str">
        <f>IF(ISERROR(VLOOKUP(CONCATENATE($A274,"_",AN$2),'Reference data SID'!$B:$M,12,FALSE)),"",VLOOKUP(CONCATENATE($A274,"_",AN$2),'Reference data SID'!$B:$M,12,FALSE))</f>
        <v/>
      </c>
      <c r="AO274" s="16" t="str">
        <f>IF(ISERROR(VLOOKUP(CONCATENATE($A274,"_",AO$2),'Reference data SID'!$B:$M,12,FALSE)),"",VLOOKUP(CONCATENATE($A274,"_",AO$2),'Reference data SID'!$B:$M,12,FALSE))</f>
        <v/>
      </c>
      <c r="AP274" s="16" t="str">
        <f>IF(ISERROR(VLOOKUP(CONCATENATE($A274,"_",AP$2),'Reference data SID'!$B:$M,12,FALSE)),"",VLOOKUP(CONCATENATE($A274,"_",AP$2),'Reference data SID'!$B:$M,12,FALSE))</f>
        <v/>
      </c>
      <c r="AQ274" s="16" t="str">
        <f>IF(ISERROR(VLOOKUP(CONCATENATE($A274,"_",AQ$2),'Reference data SID'!$B:$M,12,FALSE)),"",VLOOKUP(CONCATENATE($A274,"_",AQ$2),'Reference data SID'!$B:$M,12,FALSE))</f>
        <v/>
      </c>
      <c r="AR274" s="16" t="str">
        <f>IF(ISERROR(VLOOKUP(CONCATENATE($A274,"_",AR$2),'Reference data SID'!$B:$M,12,FALSE)),"",VLOOKUP(CONCATENATE($A274,"_",AR$2),'Reference data SID'!$B:$M,12,FALSE))</f>
        <v/>
      </c>
      <c r="AS274" s="16" t="str">
        <f>IF(ISERROR(VLOOKUP(CONCATENATE($A274,"_",AS$2),'Reference data SID'!$B:$M,12,FALSE)),"",VLOOKUP(CONCATENATE($A274,"_",AS$2),'Reference data SID'!$B:$M,12,FALSE))</f>
        <v/>
      </c>
      <c r="AT274" s="16" t="str">
        <f>IF(ISERROR(VLOOKUP(CONCATENATE($A274,"_",AT$2),'Reference data SID'!$B:$M,12,FALSE)),"",VLOOKUP(CONCATENATE($A274,"_",AT$2),'Reference data SID'!$B:$M,12,FALSE))</f>
        <v/>
      </c>
    </row>
    <row r="275" spans="1:46" x14ac:dyDescent="0.25">
      <c r="A275">
        <v>271</v>
      </c>
      <c r="B275" s="16" t="str">
        <f>IF(ISERROR(VLOOKUP(CONCATENATE($A275,"_",B$2),'Reference data SID'!$B:$M,12,FALSE)),"",VLOOKUP(CONCATENATE($A275,"_",B$2),'Reference data SID'!$B:$M,12,FALSE))</f>
        <v/>
      </c>
      <c r="C275" s="16" t="str">
        <f>IF(ISERROR(VLOOKUP(CONCATENATE($A275,"_",C$2),'Reference data SID'!$B:$M,12,FALSE)),"",VLOOKUP(CONCATENATE($A275,"_",C$2),'Reference data SID'!$B:$M,12,FALSE))</f>
        <v/>
      </c>
      <c r="D275" s="16" t="str">
        <f>IF(ISERROR(VLOOKUP(CONCATENATE($A275,"_",D$2),'Reference data SID'!$B:$M,12,FALSE)),"",VLOOKUP(CONCATENATE($A275,"_",D$2),'Reference data SID'!$B:$M,12,FALSE))</f>
        <v/>
      </c>
      <c r="E275" s="16" t="str">
        <f>IF(ISERROR(VLOOKUP(CONCATENATE($A275,"_",E$2),'Reference data SID'!$B:$M,12,FALSE)),"",VLOOKUP(CONCATENATE($A275,"_",E$2),'Reference data SID'!$B:$M,12,FALSE))</f>
        <v/>
      </c>
      <c r="F275" s="16" t="str">
        <f>IF(ISERROR(VLOOKUP(CONCATENATE($A275,"_",F$2),'Reference data SID'!$B:$M,12,FALSE)),"",VLOOKUP(CONCATENATE($A275,"_",F$2),'Reference data SID'!$B:$M,12,FALSE))</f>
        <v/>
      </c>
      <c r="G275" s="16" t="str">
        <f>IF(ISERROR(VLOOKUP(CONCATENATE($A275,"_",G$2),'Reference data SID'!$B:$M,12,FALSE)),"",VLOOKUP(CONCATENATE($A275,"_",G$2),'Reference data SID'!$B:$M,12,FALSE))</f>
        <v/>
      </c>
      <c r="H275" s="16" t="str">
        <f>IF(ISERROR(VLOOKUP(CONCATENATE($A275,"_",H$2),'Reference data SID'!$B:$M,12,FALSE)),"",VLOOKUP(CONCATENATE($A275,"_",H$2),'Reference data SID'!$B:$M,12,FALSE))</f>
        <v/>
      </c>
      <c r="I275" s="16" t="str">
        <f>IF(ISERROR(VLOOKUP(CONCATENATE($A275,"_",I$2),'Reference data SID'!$B:$M,12,FALSE)),"",VLOOKUP(CONCATENATE($A275,"_",I$2),'Reference data SID'!$B:$M,12,FALSE))</f>
        <v/>
      </c>
      <c r="J275" s="16" t="str">
        <f>IF(ISERROR(VLOOKUP(CONCATENATE($A275,"_",J$2),'Reference data SID'!$B:$M,12,FALSE)),"",VLOOKUP(CONCATENATE($A275,"_",J$2),'Reference data SID'!$B:$M,12,FALSE))</f>
        <v/>
      </c>
      <c r="K275" s="16" t="str">
        <f>IF(ISERROR(VLOOKUP(CONCATENATE($A275,"_",K$2),'Reference data SID'!$B:$M,12,FALSE)),"",VLOOKUP(CONCATENATE($A275,"_",K$2),'Reference data SID'!$B:$M,12,FALSE))</f>
        <v/>
      </c>
      <c r="L275" s="16" t="str">
        <f>IF(ISERROR(VLOOKUP(CONCATENATE($A275,"_",L$2),'Reference data SID'!$B:$M,12,FALSE)),"",VLOOKUP(CONCATENATE($A275,"_",L$2),'Reference data SID'!$B:$M,12,FALSE))</f>
        <v/>
      </c>
      <c r="M275" s="16" t="str">
        <f>IF(ISERROR(VLOOKUP(CONCATENATE($A275,"_",M$2),'Reference data SID'!$B:$M,12,FALSE)),"",VLOOKUP(CONCATENATE($A275,"_",M$2),'Reference data SID'!$B:$M,12,FALSE))</f>
        <v/>
      </c>
      <c r="N275" s="16" t="str">
        <f>IF(ISERROR(VLOOKUP(CONCATENATE($A275,"_",N$2),'Reference data SID'!$B:$M,12,FALSE)),"",VLOOKUP(CONCATENATE($A275,"_",N$2),'Reference data SID'!$B:$M,12,FALSE))</f>
        <v/>
      </c>
      <c r="O275" s="16" t="str">
        <f>IF(ISERROR(VLOOKUP(CONCATENATE($A275,"_",O$2),'Reference data SID'!$B:$M,12,FALSE)),"",VLOOKUP(CONCATENATE($A275,"_",O$2),'Reference data SID'!$B:$M,12,FALSE))</f>
        <v/>
      </c>
      <c r="P275" s="16" t="str">
        <f>IF(ISERROR(VLOOKUP(CONCATENATE($A275,"_",P$2),'Reference data SID'!$B:$M,12,FALSE)),"",VLOOKUP(CONCATENATE($A275,"_",P$2),'Reference data SID'!$B:$M,12,FALSE))</f>
        <v/>
      </c>
      <c r="Q275" s="16" t="str">
        <f>IF(ISERROR(VLOOKUP(CONCATENATE($A275,"_",Q$2),'Reference data SID'!$B:$M,12,FALSE)),"",VLOOKUP(CONCATENATE($A275,"_",Q$2),'Reference data SID'!$B:$M,12,FALSE))</f>
        <v/>
      </c>
      <c r="R275" s="16" t="str">
        <f>IF(ISERROR(VLOOKUP(CONCATENATE($A275,"_",R$2),'Reference data SID'!$B:$M,12,FALSE)),"",VLOOKUP(CONCATENATE($A275,"_",R$2),'Reference data SID'!$B:$M,12,FALSE))</f>
        <v/>
      </c>
      <c r="S275" s="16" t="str">
        <f>IF(ISERROR(VLOOKUP(CONCATENATE($A275,"_",S$2),'Reference data SID'!$B:$M,12,FALSE)),"",VLOOKUP(CONCATENATE($A275,"_",S$2),'Reference data SID'!$B:$M,12,FALSE))</f>
        <v/>
      </c>
      <c r="T275" s="16" t="str">
        <f>IF(ISERROR(VLOOKUP(CONCATENATE($A275,"_",T$2),'Reference data SID'!$B:$M,12,FALSE)),"",VLOOKUP(CONCATENATE($A275,"_",T$2),'Reference data SID'!$B:$M,12,FALSE))</f>
        <v/>
      </c>
      <c r="U275" s="16" t="str">
        <f>IF(ISERROR(VLOOKUP(CONCATENATE($A275,"_",U$2),'Reference data SID'!$B:$M,12,FALSE)),"",VLOOKUP(CONCATENATE($A275,"_",U$2),'Reference data SID'!$B:$M,12,FALSE))</f>
        <v/>
      </c>
      <c r="V275" s="16" t="str">
        <f>IF(ISERROR(VLOOKUP(CONCATENATE($A275,"_",V$2),'Reference data SID'!$B:$M,12,FALSE)),"",VLOOKUP(CONCATENATE($A275,"_",V$2),'Reference data SID'!$B:$M,12,FALSE))</f>
        <v/>
      </c>
      <c r="W275" s="16" t="str">
        <f>IF(ISERROR(VLOOKUP(CONCATENATE($A275,"_",W$2),'Reference data SID'!$B:$M,12,FALSE)),"",VLOOKUP(CONCATENATE($A275,"_",W$2),'Reference data SID'!$B:$M,12,FALSE))</f>
        <v/>
      </c>
      <c r="X275" s="16" t="str">
        <f>IF(ISERROR(VLOOKUP(CONCATENATE($A275,"_",X$2),'Reference data SID'!$B:$M,12,FALSE)),"",VLOOKUP(CONCATENATE($A275,"_",X$2),'Reference data SID'!$B:$M,12,FALSE))</f>
        <v/>
      </c>
      <c r="Y275" s="16" t="str">
        <f>IF(ISERROR(VLOOKUP(CONCATENATE($A275,"_",Y$2),'Reference data SID'!$B:$M,12,FALSE)),"",VLOOKUP(CONCATENATE($A275,"_",Y$2),'Reference data SID'!$B:$M,12,FALSE))</f>
        <v/>
      </c>
      <c r="Z275" s="16" t="str">
        <f>IF(ISERROR(VLOOKUP(CONCATENATE($A275,"_",Z$2),'Reference data SID'!$B:$M,12,FALSE)),"",VLOOKUP(CONCATENATE($A275,"_",Z$2),'Reference data SID'!$B:$M,12,FALSE))</f>
        <v/>
      </c>
      <c r="AA275" s="16" t="str">
        <f>IF(ISERROR(VLOOKUP(CONCATENATE($A275,"_",AA$2),'Reference data SID'!$B:$M,12,FALSE)),"",VLOOKUP(CONCATENATE($A275,"_",AA$2),'Reference data SID'!$B:$M,12,FALSE))</f>
        <v/>
      </c>
      <c r="AB275" s="16" t="str">
        <f>IF(ISERROR(VLOOKUP(CONCATENATE($A275,"_",AB$2),'Reference data SID'!$B:$M,12,FALSE)),"",VLOOKUP(CONCATENATE($A275,"_",AB$2),'Reference data SID'!$B:$M,12,FALSE))</f>
        <v/>
      </c>
      <c r="AC275" s="16" t="str">
        <f>IF(ISERROR(VLOOKUP(CONCATENATE($A275,"_",AC$2),'Reference data SID'!$B:$M,12,FALSE)),"",VLOOKUP(CONCATENATE($A275,"_",AC$2),'Reference data SID'!$B:$M,12,FALSE))</f>
        <v/>
      </c>
      <c r="AD275" s="16" t="str">
        <f>IF(ISERROR(VLOOKUP(CONCATENATE($A275,"_",AD$2),'Reference data SID'!$B:$M,12,FALSE)),"",VLOOKUP(CONCATENATE($A275,"_",AD$2),'Reference data SID'!$B:$M,12,FALSE))</f>
        <v/>
      </c>
      <c r="AE275" s="16" t="str">
        <f>IF(ISERROR(VLOOKUP(CONCATENATE($A275,"_",AE$2),'Reference data SID'!$B:$M,12,FALSE)),"",VLOOKUP(CONCATENATE($A275,"_",AE$2),'Reference data SID'!$B:$M,12,FALSE))</f>
        <v/>
      </c>
      <c r="AF275" s="16" t="str">
        <f>IF(ISERROR(VLOOKUP(CONCATENATE($A275,"_",AF$2),'Reference data SID'!$B:$M,12,FALSE)),"",VLOOKUP(CONCATENATE($A275,"_",AF$2),'Reference data SID'!$B:$M,12,FALSE))</f>
        <v/>
      </c>
      <c r="AG275" s="16" t="str">
        <f>IF(ISERROR(VLOOKUP(CONCATENATE($A275,"_",AG$2),'Reference data SID'!$B:$M,12,FALSE)),"",VLOOKUP(CONCATENATE($A275,"_",AG$2),'Reference data SID'!$B:$M,12,FALSE))</f>
        <v/>
      </c>
      <c r="AH275" s="16" t="str">
        <f>IF(ISERROR(VLOOKUP(CONCATENATE($A275,"_",AH$2),'Reference data SID'!$B:$M,12,FALSE)),"",VLOOKUP(CONCATENATE($A275,"_",AH$2),'Reference data SID'!$B:$M,12,FALSE))</f>
        <v/>
      </c>
      <c r="AI275" s="16" t="str">
        <f>IF(ISERROR(VLOOKUP(CONCATENATE($A275,"_",AI$2),'Reference data SID'!$B:$M,12,FALSE)),"",VLOOKUP(CONCATENATE($A275,"_",AI$2),'Reference data SID'!$B:$M,12,FALSE))</f>
        <v/>
      </c>
      <c r="AJ275" s="16" t="str">
        <f>IF(ISERROR(VLOOKUP(CONCATENATE($A275,"_",AJ$2),'Reference data SID'!$B:$M,12,FALSE)),"",VLOOKUP(CONCATENATE($A275,"_",AJ$2),'Reference data SID'!$B:$M,12,FALSE))</f>
        <v/>
      </c>
      <c r="AK275" s="16" t="str">
        <f>IF(ISERROR(VLOOKUP(CONCATENATE($A275,"_",AK$2),'Reference data SID'!$B:$M,12,FALSE)),"",VLOOKUP(CONCATENATE($A275,"_",AK$2),'Reference data SID'!$B:$M,12,FALSE))</f>
        <v/>
      </c>
      <c r="AL275" s="16" t="str">
        <f>IF(ISERROR(VLOOKUP(CONCATENATE($A275,"_",AL$2),'Reference data SID'!$B:$M,12,FALSE)),"",VLOOKUP(CONCATENATE($A275,"_",AL$2),'Reference data SID'!$B:$M,12,FALSE))</f>
        <v/>
      </c>
      <c r="AM275" s="16" t="str">
        <f>IF(ISERROR(VLOOKUP(CONCATENATE($A275,"_",AM$2),'Reference data SID'!$B:$M,12,FALSE)),"",VLOOKUP(CONCATENATE($A275,"_",AM$2),'Reference data SID'!$B:$M,12,FALSE))</f>
        <v/>
      </c>
      <c r="AN275" s="16" t="str">
        <f>IF(ISERROR(VLOOKUP(CONCATENATE($A275,"_",AN$2),'Reference data SID'!$B:$M,12,FALSE)),"",VLOOKUP(CONCATENATE($A275,"_",AN$2),'Reference data SID'!$B:$M,12,FALSE))</f>
        <v/>
      </c>
      <c r="AO275" s="16" t="str">
        <f>IF(ISERROR(VLOOKUP(CONCATENATE($A275,"_",AO$2),'Reference data SID'!$B:$M,12,FALSE)),"",VLOOKUP(CONCATENATE($A275,"_",AO$2),'Reference data SID'!$B:$M,12,FALSE))</f>
        <v/>
      </c>
      <c r="AP275" s="16" t="str">
        <f>IF(ISERROR(VLOOKUP(CONCATENATE($A275,"_",AP$2),'Reference data SID'!$B:$M,12,FALSE)),"",VLOOKUP(CONCATENATE($A275,"_",AP$2),'Reference data SID'!$B:$M,12,FALSE))</f>
        <v/>
      </c>
      <c r="AQ275" s="16" t="str">
        <f>IF(ISERROR(VLOOKUP(CONCATENATE($A275,"_",AQ$2),'Reference data SID'!$B:$M,12,FALSE)),"",VLOOKUP(CONCATENATE($A275,"_",AQ$2),'Reference data SID'!$B:$M,12,FALSE))</f>
        <v/>
      </c>
      <c r="AR275" s="16" t="str">
        <f>IF(ISERROR(VLOOKUP(CONCATENATE($A275,"_",AR$2),'Reference data SID'!$B:$M,12,FALSE)),"",VLOOKUP(CONCATENATE($A275,"_",AR$2),'Reference data SID'!$B:$M,12,FALSE))</f>
        <v/>
      </c>
      <c r="AS275" s="16" t="str">
        <f>IF(ISERROR(VLOOKUP(CONCATENATE($A275,"_",AS$2),'Reference data SID'!$B:$M,12,FALSE)),"",VLOOKUP(CONCATENATE($A275,"_",AS$2),'Reference data SID'!$B:$M,12,FALSE))</f>
        <v/>
      </c>
      <c r="AT275" s="16" t="str">
        <f>IF(ISERROR(VLOOKUP(CONCATENATE($A275,"_",AT$2),'Reference data SID'!$B:$M,12,FALSE)),"",VLOOKUP(CONCATENATE($A275,"_",AT$2),'Reference data SID'!$B:$M,12,FALSE))</f>
        <v/>
      </c>
    </row>
    <row r="276" spans="1:46" x14ac:dyDescent="0.25">
      <c r="A276">
        <v>272</v>
      </c>
      <c r="B276" s="16" t="str">
        <f>IF(ISERROR(VLOOKUP(CONCATENATE($A276,"_",B$2),'Reference data SID'!$B:$M,12,FALSE)),"",VLOOKUP(CONCATENATE($A276,"_",B$2),'Reference data SID'!$B:$M,12,FALSE))</f>
        <v/>
      </c>
      <c r="C276" s="16" t="str">
        <f>IF(ISERROR(VLOOKUP(CONCATENATE($A276,"_",C$2),'Reference data SID'!$B:$M,12,FALSE)),"",VLOOKUP(CONCATENATE($A276,"_",C$2),'Reference data SID'!$B:$M,12,FALSE))</f>
        <v/>
      </c>
      <c r="D276" s="16" t="str">
        <f>IF(ISERROR(VLOOKUP(CONCATENATE($A276,"_",D$2),'Reference data SID'!$B:$M,12,FALSE)),"",VLOOKUP(CONCATENATE($A276,"_",D$2),'Reference data SID'!$B:$M,12,FALSE))</f>
        <v/>
      </c>
      <c r="E276" s="16" t="str">
        <f>IF(ISERROR(VLOOKUP(CONCATENATE($A276,"_",E$2),'Reference data SID'!$B:$M,12,FALSE)),"",VLOOKUP(CONCATENATE($A276,"_",E$2),'Reference data SID'!$B:$M,12,FALSE))</f>
        <v/>
      </c>
      <c r="F276" s="16" t="str">
        <f>IF(ISERROR(VLOOKUP(CONCATENATE($A276,"_",F$2),'Reference data SID'!$B:$M,12,FALSE)),"",VLOOKUP(CONCATENATE($A276,"_",F$2),'Reference data SID'!$B:$M,12,FALSE))</f>
        <v/>
      </c>
      <c r="G276" s="16" t="str">
        <f>IF(ISERROR(VLOOKUP(CONCATENATE($A276,"_",G$2),'Reference data SID'!$B:$M,12,FALSE)),"",VLOOKUP(CONCATENATE($A276,"_",G$2),'Reference data SID'!$B:$M,12,FALSE))</f>
        <v/>
      </c>
      <c r="H276" s="16" t="str">
        <f>IF(ISERROR(VLOOKUP(CONCATENATE($A276,"_",H$2),'Reference data SID'!$B:$M,12,FALSE)),"",VLOOKUP(CONCATENATE($A276,"_",H$2),'Reference data SID'!$B:$M,12,FALSE))</f>
        <v/>
      </c>
      <c r="I276" s="16" t="str">
        <f>IF(ISERROR(VLOOKUP(CONCATENATE($A276,"_",I$2),'Reference data SID'!$B:$M,12,FALSE)),"",VLOOKUP(CONCATENATE($A276,"_",I$2),'Reference data SID'!$B:$M,12,FALSE))</f>
        <v/>
      </c>
      <c r="J276" s="16" t="str">
        <f>IF(ISERROR(VLOOKUP(CONCATENATE($A276,"_",J$2),'Reference data SID'!$B:$M,12,FALSE)),"",VLOOKUP(CONCATENATE($A276,"_",J$2),'Reference data SID'!$B:$M,12,FALSE))</f>
        <v/>
      </c>
      <c r="K276" s="16" t="str">
        <f>IF(ISERROR(VLOOKUP(CONCATENATE($A276,"_",K$2),'Reference data SID'!$B:$M,12,FALSE)),"",VLOOKUP(CONCATENATE($A276,"_",K$2),'Reference data SID'!$B:$M,12,FALSE))</f>
        <v/>
      </c>
      <c r="L276" s="16" t="str">
        <f>IF(ISERROR(VLOOKUP(CONCATENATE($A276,"_",L$2),'Reference data SID'!$B:$M,12,FALSE)),"",VLOOKUP(CONCATENATE($A276,"_",L$2),'Reference data SID'!$B:$M,12,FALSE))</f>
        <v/>
      </c>
      <c r="M276" s="16" t="str">
        <f>IF(ISERROR(VLOOKUP(CONCATENATE($A276,"_",M$2),'Reference data SID'!$B:$M,12,FALSE)),"",VLOOKUP(CONCATENATE($A276,"_",M$2),'Reference data SID'!$B:$M,12,FALSE))</f>
        <v/>
      </c>
      <c r="N276" s="16" t="str">
        <f>IF(ISERROR(VLOOKUP(CONCATENATE($A276,"_",N$2),'Reference data SID'!$B:$M,12,FALSE)),"",VLOOKUP(CONCATENATE($A276,"_",N$2),'Reference data SID'!$B:$M,12,FALSE))</f>
        <v/>
      </c>
      <c r="O276" s="16" t="str">
        <f>IF(ISERROR(VLOOKUP(CONCATENATE($A276,"_",O$2),'Reference data SID'!$B:$M,12,FALSE)),"",VLOOKUP(CONCATENATE($A276,"_",O$2),'Reference data SID'!$B:$M,12,FALSE))</f>
        <v/>
      </c>
      <c r="P276" s="16" t="str">
        <f>IF(ISERROR(VLOOKUP(CONCATENATE($A276,"_",P$2),'Reference data SID'!$B:$M,12,FALSE)),"",VLOOKUP(CONCATENATE($A276,"_",P$2),'Reference data SID'!$B:$M,12,FALSE))</f>
        <v/>
      </c>
      <c r="Q276" s="16" t="str">
        <f>IF(ISERROR(VLOOKUP(CONCATENATE($A276,"_",Q$2),'Reference data SID'!$B:$M,12,FALSE)),"",VLOOKUP(CONCATENATE($A276,"_",Q$2),'Reference data SID'!$B:$M,12,FALSE))</f>
        <v/>
      </c>
      <c r="R276" s="16" t="str">
        <f>IF(ISERROR(VLOOKUP(CONCATENATE($A276,"_",R$2),'Reference data SID'!$B:$M,12,FALSE)),"",VLOOKUP(CONCATENATE($A276,"_",R$2),'Reference data SID'!$B:$M,12,FALSE))</f>
        <v/>
      </c>
      <c r="S276" s="16" t="str">
        <f>IF(ISERROR(VLOOKUP(CONCATENATE($A276,"_",S$2),'Reference data SID'!$B:$M,12,FALSE)),"",VLOOKUP(CONCATENATE($A276,"_",S$2),'Reference data SID'!$B:$M,12,FALSE))</f>
        <v/>
      </c>
      <c r="T276" s="16" t="str">
        <f>IF(ISERROR(VLOOKUP(CONCATENATE($A276,"_",T$2),'Reference data SID'!$B:$M,12,FALSE)),"",VLOOKUP(CONCATENATE($A276,"_",T$2),'Reference data SID'!$B:$M,12,FALSE))</f>
        <v/>
      </c>
      <c r="U276" s="16" t="str">
        <f>IF(ISERROR(VLOOKUP(CONCATENATE($A276,"_",U$2),'Reference data SID'!$B:$M,12,FALSE)),"",VLOOKUP(CONCATENATE($A276,"_",U$2),'Reference data SID'!$B:$M,12,FALSE))</f>
        <v/>
      </c>
      <c r="V276" s="16" t="str">
        <f>IF(ISERROR(VLOOKUP(CONCATENATE($A276,"_",V$2),'Reference data SID'!$B:$M,12,FALSE)),"",VLOOKUP(CONCATENATE($A276,"_",V$2),'Reference data SID'!$B:$M,12,FALSE))</f>
        <v/>
      </c>
      <c r="W276" s="16" t="str">
        <f>IF(ISERROR(VLOOKUP(CONCATENATE($A276,"_",W$2),'Reference data SID'!$B:$M,12,FALSE)),"",VLOOKUP(CONCATENATE($A276,"_",W$2),'Reference data SID'!$B:$M,12,FALSE))</f>
        <v/>
      </c>
      <c r="X276" s="16" t="str">
        <f>IF(ISERROR(VLOOKUP(CONCATENATE($A276,"_",X$2),'Reference data SID'!$B:$M,12,FALSE)),"",VLOOKUP(CONCATENATE($A276,"_",X$2),'Reference data SID'!$B:$M,12,FALSE))</f>
        <v/>
      </c>
      <c r="Y276" s="16" t="str">
        <f>IF(ISERROR(VLOOKUP(CONCATENATE($A276,"_",Y$2),'Reference data SID'!$B:$M,12,FALSE)),"",VLOOKUP(CONCATENATE($A276,"_",Y$2),'Reference data SID'!$B:$M,12,FALSE))</f>
        <v/>
      </c>
      <c r="Z276" s="16" t="str">
        <f>IF(ISERROR(VLOOKUP(CONCATENATE($A276,"_",Z$2),'Reference data SID'!$B:$M,12,FALSE)),"",VLOOKUP(CONCATENATE($A276,"_",Z$2),'Reference data SID'!$B:$M,12,FALSE))</f>
        <v/>
      </c>
      <c r="AA276" s="16" t="str">
        <f>IF(ISERROR(VLOOKUP(CONCATENATE($A276,"_",AA$2),'Reference data SID'!$B:$M,12,FALSE)),"",VLOOKUP(CONCATENATE($A276,"_",AA$2),'Reference data SID'!$B:$M,12,FALSE))</f>
        <v/>
      </c>
      <c r="AB276" s="16" t="str">
        <f>IF(ISERROR(VLOOKUP(CONCATENATE($A276,"_",AB$2),'Reference data SID'!$B:$M,12,FALSE)),"",VLOOKUP(CONCATENATE($A276,"_",AB$2),'Reference data SID'!$B:$M,12,FALSE))</f>
        <v/>
      </c>
      <c r="AC276" s="16" t="str">
        <f>IF(ISERROR(VLOOKUP(CONCATENATE($A276,"_",AC$2),'Reference data SID'!$B:$M,12,FALSE)),"",VLOOKUP(CONCATENATE($A276,"_",AC$2),'Reference data SID'!$B:$M,12,FALSE))</f>
        <v/>
      </c>
      <c r="AD276" s="16" t="str">
        <f>IF(ISERROR(VLOOKUP(CONCATENATE($A276,"_",AD$2),'Reference data SID'!$B:$M,12,FALSE)),"",VLOOKUP(CONCATENATE($A276,"_",AD$2),'Reference data SID'!$B:$M,12,FALSE))</f>
        <v/>
      </c>
      <c r="AE276" s="16" t="str">
        <f>IF(ISERROR(VLOOKUP(CONCATENATE($A276,"_",AE$2),'Reference data SID'!$B:$M,12,FALSE)),"",VLOOKUP(CONCATENATE($A276,"_",AE$2),'Reference data SID'!$B:$M,12,FALSE))</f>
        <v/>
      </c>
      <c r="AF276" s="16" t="str">
        <f>IF(ISERROR(VLOOKUP(CONCATENATE($A276,"_",AF$2),'Reference data SID'!$B:$M,12,FALSE)),"",VLOOKUP(CONCATENATE($A276,"_",AF$2),'Reference data SID'!$B:$M,12,FALSE))</f>
        <v/>
      </c>
      <c r="AG276" s="16" t="str">
        <f>IF(ISERROR(VLOOKUP(CONCATENATE($A276,"_",AG$2),'Reference data SID'!$B:$M,12,FALSE)),"",VLOOKUP(CONCATENATE($A276,"_",AG$2),'Reference data SID'!$B:$M,12,FALSE))</f>
        <v/>
      </c>
      <c r="AH276" s="16" t="str">
        <f>IF(ISERROR(VLOOKUP(CONCATENATE($A276,"_",AH$2),'Reference data SID'!$B:$M,12,FALSE)),"",VLOOKUP(CONCATENATE($A276,"_",AH$2),'Reference data SID'!$B:$M,12,FALSE))</f>
        <v/>
      </c>
      <c r="AI276" s="16" t="str">
        <f>IF(ISERROR(VLOOKUP(CONCATENATE($A276,"_",AI$2),'Reference data SID'!$B:$M,12,FALSE)),"",VLOOKUP(CONCATENATE($A276,"_",AI$2),'Reference data SID'!$B:$M,12,FALSE))</f>
        <v/>
      </c>
      <c r="AJ276" s="16" t="str">
        <f>IF(ISERROR(VLOOKUP(CONCATENATE($A276,"_",AJ$2),'Reference data SID'!$B:$M,12,FALSE)),"",VLOOKUP(CONCATENATE($A276,"_",AJ$2),'Reference data SID'!$B:$M,12,FALSE))</f>
        <v/>
      </c>
      <c r="AK276" s="16" t="str">
        <f>IF(ISERROR(VLOOKUP(CONCATENATE($A276,"_",AK$2),'Reference data SID'!$B:$M,12,FALSE)),"",VLOOKUP(CONCATENATE($A276,"_",AK$2),'Reference data SID'!$B:$M,12,FALSE))</f>
        <v/>
      </c>
      <c r="AL276" s="16" t="str">
        <f>IF(ISERROR(VLOOKUP(CONCATENATE($A276,"_",AL$2),'Reference data SID'!$B:$M,12,FALSE)),"",VLOOKUP(CONCATENATE($A276,"_",AL$2),'Reference data SID'!$B:$M,12,FALSE))</f>
        <v/>
      </c>
      <c r="AM276" s="16" t="str">
        <f>IF(ISERROR(VLOOKUP(CONCATENATE($A276,"_",AM$2),'Reference data SID'!$B:$M,12,FALSE)),"",VLOOKUP(CONCATENATE($A276,"_",AM$2),'Reference data SID'!$B:$M,12,FALSE))</f>
        <v/>
      </c>
      <c r="AN276" s="16" t="str">
        <f>IF(ISERROR(VLOOKUP(CONCATENATE($A276,"_",AN$2),'Reference data SID'!$B:$M,12,FALSE)),"",VLOOKUP(CONCATENATE($A276,"_",AN$2),'Reference data SID'!$B:$M,12,FALSE))</f>
        <v/>
      </c>
      <c r="AO276" s="16" t="str">
        <f>IF(ISERROR(VLOOKUP(CONCATENATE($A276,"_",AO$2),'Reference data SID'!$B:$M,12,FALSE)),"",VLOOKUP(CONCATENATE($A276,"_",AO$2),'Reference data SID'!$B:$M,12,FALSE))</f>
        <v/>
      </c>
      <c r="AP276" s="16" t="str">
        <f>IF(ISERROR(VLOOKUP(CONCATENATE($A276,"_",AP$2),'Reference data SID'!$B:$M,12,FALSE)),"",VLOOKUP(CONCATENATE($A276,"_",AP$2),'Reference data SID'!$B:$M,12,FALSE))</f>
        <v/>
      </c>
      <c r="AQ276" s="16" t="str">
        <f>IF(ISERROR(VLOOKUP(CONCATENATE($A276,"_",AQ$2),'Reference data SID'!$B:$M,12,FALSE)),"",VLOOKUP(CONCATENATE($A276,"_",AQ$2),'Reference data SID'!$B:$M,12,FALSE))</f>
        <v/>
      </c>
      <c r="AR276" s="16" t="str">
        <f>IF(ISERROR(VLOOKUP(CONCATENATE($A276,"_",AR$2),'Reference data SID'!$B:$M,12,FALSE)),"",VLOOKUP(CONCATENATE($A276,"_",AR$2),'Reference data SID'!$B:$M,12,FALSE))</f>
        <v/>
      </c>
      <c r="AS276" s="16" t="str">
        <f>IF(ISERROR(VLOOKUP(CONCATENATE($A276,"_",AS$2),'Reference data SID'!$B:$M,12,FALSE)),"",VLOOKUP(CONCATENATE($A276,"_",AS$2),'Reference data SID'!$B:$M,12,FALSE))</f>
        <v/>
      </c>
      <c r="AT276" s="16" t="str">
        <f>IF(ISERROR(VLOOKUP(CONCATENATE($A276,"_",AT$2),'Reference data SID'!$B:$M,12,FALSE)),"",VLOOKUP(CONCATENATE($A276,"_",AT$2),'Reference data SID'!$B:$M,12,FALSE))</f>
        <v/>
      </c>
    </row>
    <row r="277" spans="1:46" x14ac:dyDescent="0.25">
      <c r="A277">
        <v>273</v>
      </c>
      <c r="B277" s="16" t="str">
        <f>IF(ISERROR(VLOOKUP(CONCATENATE($A277,"_",B$2),'Reference data SID'!$B:$M,12,FALSE)),"",VLOOKUP(CONCATENATE($A277,"_",B$2),'Reference data SID'!$B:$M,12,FALSE))</f>
        <v/>
      </c>
      <c r="C277" s="16" t="str">
        <f>IF(ISERROR(VLOOKUP(CONCATENATE($A277,"_",C$2),'Reference data SID'!$B:$M,12,FALSE)),"",VLOOKUP(CONCATENATE($A277,"_",C$2),'Reference data SID'!$B:$M,12,FALSE))</f>
        <v/>
      </c>
      <c r="D277" s="16" t="str">
        <f>IF(ISERROR(VLOOKUP(CONCATENATE($A277,"_",D$2),'Reference data SID'!$B:$M,12,FALSE)),"",VLOOKUP(CONCATENATE($A277,"_",D$2),'Reference data SID'!$B:$M,12,FALSE))</f>
        <v/>
      </c>
      <c r="E277" s="16" t="str">
        <f>IF(ISERROR(VLOOKUP(CONCATENATE($A277,"_",E$2),'Reference data SID'!$B:$M,12,FALSE)),"",VLOOKUP(CONCATENATE($A277,"_",E$2),'Reference data SID'!$B:$M,12,FALSE))</f>
        <v/>
      </c>
      <c r="F277" s="16" t="str">
        <f>IF(ISERROR(VLOOKUP(CONCATENATE($A277,"_",F$2),'Reference data SID'!$B:$M,12,FALSE)),"",VLOOKUP(CONCATENATE($A277,"_",F$2),'Reference data SID'!$B:$M,12,FALSE))</f>
        <v/>
      </c>
      <c r="G277" s="16" t="str">
        <f>IF(ISERROR(VLOOKUP(CONCATENATE($A277,"_",G$2),'Reference data SID'!$B:$M,12,FALSE)),"",VLOOKUP(CONCATENATE($A277,"_",G$2),'Reference data SID'!$B:$M,12,FALSE))</f>
        <v/>
      </c>
      <c r="H277" s="16" t="str">
        <f>IF(ISERROR(VLOOKUP(CONCATENATE($A277,"_",H$2),'Reference data SID'!$B:$M,12,FALSE)),"",VLOOKUP(CONCATENATE($A277,"_",H$2),'Reference data SID'!$B:$M,12,FALSE))</f>
        <v/>
      </c>
      <c r="I277" s="16" t="str">
        <f>IF(ISERROR(VLOOKUP(CONCATENATE($A277,"_",I$2),'Reference data SID'!$B:$M,12,FALSE)),"",VLOOKUP(CONCATENATE($A277,"_",I$2),'Reference data SID'!$B:$M,12,FALSE))</f>
        <v/>
      </c>
      <c r="J277" s="16" t="str">
        <f>IF(ISERROR(VLOOKUP(CONCATENATE($A277,"_",J$2),'Reference data SID'!$B:$M,12,FALSE)),"",VLOOKUP(CONCATENATE($A277,"_",J$2),'Reference data SID'!$B:$M,12,FALSE))</f>
        <v/>
      </c>
      <c r="K277" s="16" t="str">
        <f>IF(ISERROR(VLOOKUP(CONCATENATE($A277,"_",K$2),'Reference data SID'!$B:$M,12,FALSE)),"",VLOOKUP(CONCATENATE($A277,"_",K$2),'Reference data SID'!$B:$M,12,FALSE))</f>
        <v/>
      </c>
      <c r="L277" s="16" t="str">
        <f>IF(ISERROR(VLOOKUP(CONCATENATE($A277,"_",L$2),'Reference data SID'!$B:$M,12,FALSE)),"",VLOOKUP(CONCATENATE($A277,"_",L$2),'Reference data SID'!$B:$M,12,FALSE))</f>
        <v/>
      </c>
      <c r="M277" s="16" t="str">
        <f>IF(ISERROR(VLOOKUP(CONCATENATE($A277,"_",M$2),'Reference data SID'!$B:$M,12,FALSE)),"",VLOOKUP(CONCATENATE($A277,"_",M$2),'Reference data SID'!$B:$M,12,FALSE))</f>
        <v/>
      </c>
      <c r="N277" s="16" t="str">
        <f>IF(ISERROR(VLOOKUP(CONCATENATE($A277,"_",N$2),'Reference data SID'!$B:$M,12,FALSE)),"",VLOOKUP(CONCATENATE($A277,"_",N$2),'Reference data SID'!$B:$M,12,FALSE))</f>
        <v/>
      </c>
      <c r="O277" s="16" t="str">
        <f>IF(ISERROR(VLOOKUP(CONCATENATE($A277,"_",O$2),'Reference data SID'!$B:$M,12,FALSE)),"",VLOOKUP(CONCATENATE($A277,"_",O$2),'Reference data SID'!$B:$M,12,FALSE))</f>
        <v/>
      </c>
      <c r="P277" s="16" t="str">
        <f>IF(ISERROR(VLOOKUP(CONCATENATE($A277,"_",P$2),'Reference data SID'!$B:$M,12,FALSE)),"",VLOOKUP(CONCATENATE($A277,"_",P$2),'Reference data SID'!$B:$M,12,FALSE))</f>
        <v/>
      </c>
      <c r="Q277" s="16" t="str">
        <f>IF(ISERROR(VLOOKUP(CONCATENATE($A277,"_",Q$2),'Reference data SID'!$B:$M,12,FALSE)),"",VLOOKUP(CONCATENATE($A277,"_",Q$2),'Reference data SID'!$B:$M,12,FALSE))</f>
        <v/>
      </c>
      <c r="R277" s="16" t="str">
        <f>IF(ISERROR(VLOOKUP(CONCATENATE($A277,"_",R$2),'Reference data SID'!$B:$M,12,FALSE)),"",VLOOKUP(CONCATENATE($A277,"_",R$2),'Reference data SID'!$B:$M,12,FALSE))</f>
        <v/>
      </c>
      <c r="S277" s="16" t="str">
        <f>IF(ISERROR(VLOOKUP(CONCATENATE($A277,"_",S$2),'Reference data SID'!$B:$M,12,FALSE)),"",VLOOKUP(CONCATENATE($A277,"_",S$2),'Reference data SID'!$B:$M,12,FALSE))</f>
        <v/>
      </c>
      <c r="T277" s="16" t="str">
        <f>IF(ISERROR(VLOOKUP(CONCATENATE($A277,"_",T$2),'Reference data SID'!$B:$M,12,FALSE)),"",VLOOKUP(CONCATENATE($A277,"_",T$2),'Reference data SID'!$B:$M,12,FALSE))</f>
        <v/>
      </c>
      <c r="U277" s="16" t="str">
        <f>IF(ISERROR(VLOOKUP(CONCATENATE($A277,"_",U$2),'Reference data SID'!$B:$M,12,FALSE)),"",VLOOKUP(CONCATENATE($A277,"_",U$2),'Reference data SID'!$B:$M,12,FALSE))</f>
        <v/>
      </c>
      <c r="V277" s="16" t="str">
        <f>IF(ISERROR(VLOOKUP(CONCATENATE($A277,"_",V$2),'Reference data SID'!$B:$M,12,FALSE)),"",VLOOKUP(CONCATENATE($A277,"_",V$2),'Reference data SID'!$B:$M,12,FALSE))</f>
        <v/>
      </c>
      <c r="W277" s="16" t="str">
        <f>IF(ISERROR(VLOOKUP(CONCATENATE($A277,"_",W$2),'Reference data SID'!$B:$M,12,FALSE)),"",VLOOKUP(CONCATENATE($A277,"_",W$2),'Reference data SID'!$B:$M,12,FALSE))</f>
        <v/>
      </c>
      <c r="X277" s="16" t="str">
        <f>IF(ISERROR(VLOOKUP(CONCATENATE($A277,"_",X$2),'Reference data SID'!$B:$M,12,FALSE)),"",VLOOKUP(CONCATENATE($A277,"_",X$2),'Reference data SID'!$B:$M,12,FALSE))</f>
        <v/>
      </c>
      <c r="Y277" s="16" t="str">
        <f>IF(ISERROR(VLOOKUP(CONCATENATE($A277,"_",Y$2),'Reference data SID'!$B:$M,12,FALSE)),"",VLOOKUP(CONCATENATE($A277,"_",Y$2),'Reference data SID'!$B:$M,12,FALSE))</f>
        <v/>
      </c>
      <c r="Z277" s="16" t="str">
        <f>IF(ISERROR(VLOOKUP(CONCATENATE($A277,"_",Z$2),'Reference data SID'!$B:$M,12,FALSE)),"",VLOOKUP(CONCATENATE($A277,"_",Z$2),'Reference data SID'!$B:$M,12,FALSE))</f>
        <v/>
      </c>
      <c r="AA277" s="16" t="str">
        <f>IF(ISERROR(VLOOKUP(CONCATENATE($A277,"_",AA$2),'Reference data SID'!$B:$M,12,FALSE)),"",VLOOKUP(CONCATENATE($A277,"_",AA$2),'Reference data SID'!$B:$M,12,FALSE))</f>
        <v/>
      </c>
      <c r="AB277" s="16" t="str">
        <f>IF(ISERROR(VLOOKUP(CONCATENATE($A277,"_",AB$2),'Reference data SID'!$B:$M,12,FALSE)),"",VLOOKUP(CONCATENATE($A277,"_",AB$2),'Reference data SID'!$B:$M,12,FALSE))</f>
        <v/>
      </c>
      <c r="AC277" s="16" t="str">
        <f>IF(ISERROR(VLOOKUP(CONCATENATE($A277,"_",AC$2),'Reference data SID'!$B:$M,12,FALSE)),"",VLOOKUP(CONCATENATE($A277,"_",AC$2),'Reference data SID'!$B:$M,12,FALSE))</f>
        <v/>
      </c>
      <c r="AD277" s="16" t="str">
        <f>IF(ISERROR(VLOOKUP(CONCATENATE($A277,"_",AD$2),'Reference data SID'!$B:$M,12,FALSE)),"",VLOOKUP(CONCATENATE($A277,"_",AD$2),'Reference data SID'!$B:$M,12,FALSE))</f>
        <v/>
      </c>
      <c r="AE277" s="16" t="str">
        <f>IF(ISERROR(VLOOKUP(CONCATENATE($A277,"_",AE$2),'Reference data SID'!$B:$M,12,FALSE)),"",VLOOKUP(CONCATENATE($A277,"_",AE$2),'Reference data SID'!$B:$M,12,FALSE))</f>
        <v/>
      </c>
      <c r="AF277" s="16" t="str">
        <f>IF(ISERROR(VLOOKUP(CONCATENATE($A277,"_",AF$2),'Reference data SID'!$B:$M,12,FALSE)),"",VLOOKUP(CONCATENATE($A277,"_",AF$2),'Reference data SID'!$B:$M,12,FALSE))</f>
        <v/>
      </c>
      <c r="AG277" s="16" t="str">
        <f>IF(ISERROR(VLOOKUP(CONCATENATE($A277,"_",AG$2),'Reference data SID'!$B:$M,12,FALSE)),"",VLOOKUP(CONCATENATE($A277,"_",AG$2),'Reference data SID'!$B:$M,12,FALSE))</f>
        <v/>
      </c>
      <c r="AH277" s="16" t="str">
        <f>IF(ISERROR(VLOOKUP(CONCATENATE($A277,"_",AH$2),'Reference data SID'!$B:$M,12,FALSE)),"",VLOOKUP(CONCATENATE($A277,"_",AH$2),'Reference data SID'!$B:$M,12,FALSE))</f>
        <v/>
      </c>
      <c r="AI277" s="16" t="str">
        <f>IF(ISERROR(VLOOKUP(CONCATENATE($A277,"_",AI$2),'Reference data SID'!$B:$M,12,FALSE)),"",VLOOKUP(CONCATENATE($A277,"_",AI$2),'Reference data SID'!$B:$M,12,FALSE))</f>
        <v/>
      </c>
      <c r="AJ277" s="16" t="str">
        <f>IF(ISERROR(VLOOKUP(CONCATENATE($A277,"_",AJ$2),'Reference data SID'!$B:$M,12,FALSE)),"",VLOOKUP(CONCATENATE($A277,"_",AJ$2),'Reference data SID'!$B:$M,12,FALSE))</f>
        <v/>
      </c>
      <c r="AK277" s="16" t="str">
        <f>IF(ISERROR(VLOOKUP(CONCATENATE($A277,"_",AK$2),'Reference data SID'!$B:$M,12,FALSE)),"",VLOOKUP(CONCATENATE($A277,"_",AK$2),'Reference data SID'!$B:$M,12,FALSE))</f>
        <v/>
      </c>
      <c r="AL277" s="16" t="str">
        <f>IF(ISERROR(VLOOKUP(CONCATENATE($A277,"_",AL$2),'Reference data SID'!$B:$M,12,FALSE)),"",VLOOKUP(CONCATENATE($A277,"_",AL$2),'Reference data SID'!$B:$M,12,FALSE))</f>
        <v/>
      </c>
      <c r="AM277" s="16" t="str">
        <f>IF(ISERROR(VLOOKUP(CONCATENATE($A277,"_",AM$2),'Reference data SID'!$B:$M,12,FALSE)),"",VLOOKUP(CONCATENATE($A277,"_",AM$2),'Reference data SID'!$B:$M,12,FALSE))</f>
        <v/>
      </c>
      <c r="AN277" s="16" t="str">
        <f>IF(ISERROR(VLOOKUP(CONCATENATE($A277,"_",AN$2),'Reference data SID'!$B:$M,12,FALSE)),"",VLOOKUP(CONCATENATE($A277,"_",AN$2),'Reference data SID'!$B:$M,12,FALSE))</f>
        <v/>
      </c>
      <c r="AO277" s="16" t="str">
        <f>IF(ISERROR(VLOOKUP(CONCATENATE($A277,"_",AO$2),'Reference data SID'!$B:$M,12,FALSE)),"",VLOOKUP(CONCATENATE($A277,"_",AO$2),'Reference data SID'!$B:$M,12,FALSE))</f>
        <v/>
      </c>
      <c r="AP277" s="16" t="str">
        <f>IF(ISERROR(VLOOKUP(CONCATENATE($A277,"_",AP$2),'Reference data SID'!$B:$M,12,FALSE)),"",VLOOKUP(CONCATENATE($A277,"_",AP$2),'Reference data SID'!$B:$M,12,FALSE))</f>
        <v/>
      </c>
      <c r="AQ277" s="16" t="str">
        <f>IF(ISERROR(VLOOKUP(CONCATENATE($A277,"_",AQ$2),'Reference data SID'!$B:$M,12,FALSE)),"",VLOOKUP(CONCATENATE($A277,"_",AQ$2),'Reference data SID'!$B:$M,12,FALSE))</f>
        <v/>
      </c>
      <c r="AR277" s="16" t="str">
        <f>IF(ISERROR(VLOOKUP(CONCATENATE($A277,"_",AR$2),'Reference data SID'!$B:$M,12,FALSE)),"",VLOOKUP(CONCATENATE($A277,"_",AR$2),'Reference data SID'!$B:$M,12,FALSE))</f>
        <v/>
      </c>
      <c r="AS277" s="16" t="str">
        <f>IF(ISERROR(VLOOKUP(CONCATENATE($A277,"_",AS$2),'Reference data SID'!$B:$M,12,FALSE)),"",VLOOKUP(CONCATENATE($A277,"_",AS$2),'Reference data SID'!$B:$M,12,FALSE))</f>
        <v/>
      </c>
      <c r="AT277" s="16" t="str">
        <f>IF(ISERROR(VLOOKUP(CONCATENATE($A277,"_",AT$2),'Reference data SID'!$B:$M,12,FALSE)),"",VLOOKUP(CONCATENATE($A277,"_",AT$2),'Reference data SID'!$B:$M,12,FALSE))</f>
        <v/>
      </c>
    </row>
    <row r="278" spans="1:46" x14ac:dyDescent="0.25">
      <c r="A278">
        <v>274</v>
      </c>
      <c r="B278" s="16" t="str">
        <f>IF(ISERROR(VLOOKUP(CONCATENATE($A278,"_",B$2),'Reference data SID'!$B:$M,12,FALSE)),"",VLOOKUP(CONCATENATE($A278,"_",B$2),'Reference data SID'!$B:$M,12,FALSE))</f>
        <v/>
      </c>
      <c r="C278" s="16" t="str">
        <f>IF(ISERROR(VLOOKUP(CONCATENATE($A278,"_",C$2),'Reference data SID'!$B:$M,12,FALSE)),"",VLOOKUP(CONCATENATE($A278,"_",C$2),'Reference data SID'!$B:$M,12,FALSE))</f>
        <v/>
      </c>
      <c r="D278" s="16" t="str">
        <f>IF(ISERROR(VLOOKUP(CONCATENATE($A278,"_",D$2),'Reference data SID'!$B:$M,12,FALSE)),"",VLOOKUP(CONCATENATE($A278,"_",D$2),'Reference data SID'!$B:$M,12,FALSE))</f>
        <v/>
      </c>
      <c r="E278" s="16" t="str">
        <f>IF(ISERROR(VLOOKUP(CONCATENATE($A278,"_",E$2),'Reference data SID'!$B:$M,12,FALSE)),"",VLOOKUP(CONCATENATE($A278,"_",E$2),'Reference data SID'!$B:$M,12,FALSE))</f>
        <v/>
      </c>
      <c r="F278" s="16" t="str">
        <f>IF(ISERROR(VLOOKUP(CONCATENATE($A278,"_",F$2),'Reference data SID'!$B:$M,12,FALSE)),"",VLOOKUP(CONCATENATE($A278,"_",F$2),'Reference data SID'!$B:$M,12,FALSE))</f>
        <v/>
      </c>
      <c r="G278" s="16" t="str">
        <f>IF(ISERROR(VLOOKUP(CONCATENATE($A278,"_",G$2),'Reference data SID'!$B:$M,12,FALSE)),"",VLOOKUP(CONCATENATE($A278,"_",G$2),'Reference data SID'!$B:$M,12,FALSE))</f>
        <v/>
      </c>
      <c r="H278" s="16" t="str">
        <f>IF(ISERROR(VLOOKUP(CONCATENATE($A278,"_",H$2),'Reference data SID'!$B:$M,12,FALSE)),"",VLOOKUP(CONCATENATE($A278,"_",H$2),'Reference data SID'!$B:$M,12,FALSE))</f>
        <v/>
      </c>
      <c r="I278" s="16" t="str">
        <f>IF(ISERROR(VLOOKUP(CONCATENATE($A278,"_",I$2),'Reference data SID'!$B:$M,12,FALSE)),"",VLOOKUP(CONCATENATE($A278,"_",I$2),'Reference data SID'!$B:$M,12,FALSE))</f>
        <v/>
      </c>
      <c r="J278" s="16" t="str">
        <f>IF(ISERROR(VLOOKUP(CONCATENATE($A278,"_",J$2),'Reference data SID'!$B:$M,12,FALSE)),"",VLOOKUP(CONCATENATE($A278,"_",J$2),'Reference data SID'!$B:$M,12,FALSE))</f>
        <v/>
      </c>
      <c r="K278" s="16" t="str">
        <f>IF(ISERROR(VLOOKUP(CONCATENATE($A278,"_",K$2),'Reference data SID'!$B:$M,12,FALSE)),"",VLOOKUP(CONCATENATE($A278,"_",K$2),'Reference data SID'!$B:$M,12,FALSE))</f>
        <v/>
      </c>
      <c r="L278" s="16" t="str">
        <f>IF(ISERROR(VLOOKUP(CONCATENATE($A278,"_",L$2),'Reference data SID'!$B:$M,12,FALSE)),"",VLOOKUP(CONCATENATE($A278,"_",L$2),'Reference data SID'!$B:$M,12,FALSE))</f>
        <v/>
      </c>
      <c r="M278" s="16" t="str">
        <f>IF(ISERROR(VLOOKUP(CONCATENATE($A278,"_",M$2),'Reference data SID'!$B:$M,12,FALSE)),"",VLOOKUP(CONCATENATE($A278,"_",M$2),'Reference data SID'!$B:$M,12,FALSE))</f>
        <v/>
      </c>
      <c r="N278" s="16" t="str">
        <f>IF(ISERROR(VLOOKUP(CONCATENATE($A278,"_",N$2),'Reference data SID'!$B:$M,12,FALSE)),"",VLOOKUP(CONCATENATE($A278,"_",N$2),'Reference data SID'!$B:$M,12,FALSE))</f>
        <v/>
      </c>
      <c r="O278" s="16" t="str">
        <f>IF(ISERROR(VLOOKUP(CONCATENATE($A278,"_",O$2),'Reference data SID'!$B:$M,12,FALSE)),"",VLOOKUP(CONCATENATE($A278,"_",O$2),'Reference data SID'!$B:$M,12,FALSE))</f>
        <v/>
      </c>
      <c r="P278" s="16" t="str">
        <f>IF(ISERROR(VLOOKUP(CONCATENATE($A278,"_",P$2),'Reference data SID'!$B:$M,12,FALSE)),"",VLOOKUP(CONCATENATE($A278,"_",P$2),'Reference data SID'!$B:$M,12,FALSE))</f>
        <v/>
      </c>
      <c r="Q278" s="16" t="str">
        <f>IF(ISERROR(VLOOKUP(CONCATENATE($A278,"_",Q$2),'Reference data SID'!$B:$M,12,FALSE)),"",VLOOKUP(CONCATENATE($A278,"_",Q$2),'Reference data SID'!$B:$M,12,FALSE))</f>
        <v/>
      </c>
      <c r="R278" s="16" t="str">
        <f>IF(ISERROR(VLOOKUP(CONCATENATE($A278,"_",R$2),'Reference data SID'!$B:$M,12,FALSE)),"",VLOOKUP(CONCATENATE($A278,"_",R$2),'Reference data SID'!$B:$M,12,FALSE))</f>
        <v/>
      </c>
      <c r="S278" s="16" t="str">
        <f>IF(ISERROR(VLOOKUP(CONCATENATE($A278,"_",S$2),'Reference data SID'!$B:$M,12,FALSE)),"",VLOOKUP(CONCATENATE($A278,"_",S$2),'Reference data SID'!$B:$M,12,FALSE))</f>
        <v/>
      </c>
      <c r="T278" s="16" t="str">
        <f>IF(ISERROR(VLOOKUP(CONCATENATE($A278,"_",T$2),'Reference data SID'!$B:$M,12,FALSE)),"",VLOOKUP(CONCATENATE($A278,"_",T$2),'Reference data SID'!$B:$M,12,FALSE))</f>
        <v/>
      </c>
      <c r="U278" s="16" t="str">
        <f>IF(ISERROR(VLOOKUP(CONCATENATE($A278,"_",U$2),'Reference data SID'!$B:$M,12,FALSE)),"",VLOOKUP(CONCATENATE($A278,"_",U$2),'Reference data SID'!$B:$M,12,FALSE))</f>
        <v/>
      </c>
      <c r="V278" s="16" t="str">
        <f>IF(ISERROR(VLOOKUP(CONCATENATE($A278,"_",V$2),'Reference data SID'!$B:$M,12,FALSE)),"",VLOOKUP(CONCATENATE($A278,"_",V$2),'Reference data SID'!$B:$M,12,FALSE))</f>
        <v/>
      </c>
      <c r="W278" s="16" t="str">
        <f>IF(ISERROR(VLOOKUP(CONCATENATE($A278,"_",W$2),'Reference data SID'!$B:$M,12,FALSE)),"",VLOOKUP(CONCATENATE($A278,"_",W$2),'Reference data SID'!$B:$M,12,FALSE))</f>
        <v/>
      </c>
      <c r="X278" s="16" t="str">
        <f>IF(ISERROR(VLOOKUP(CONCATENATE($A278,"_",X$2),'Reference data SID'!$B:$M,12,FALSE)),"",VLOOKUP(CONCATENATE($A278,"_",X$2),'Reference data SID'!$B:$M,12,FALSE))</f>
        <v/>
      </c>
      <c r="Y278" s="16" t="str">
        <f>IF(ISERROR(VLOOKUP(CONCATENATE($A278,"_",Y$2),'Reference data SID'!$B:$M,12,FALSE)),"",VLOOKUP(CONCATENATE($A278,"_",Y$2),'Reference data SID'!$B:$M,12,FALSE))</f>
        <v/>
      </c>
      <c r="Z278" s="16" t="str">
        <f>IF(ISERROR(VLOOKUP(CONCATENATE($A278,"_",Z$2),'Reference data SID'!$B:$M,12,FALSE)),"",VLOOKUP(CONCATENATE($A278,"_",Z$2),'Reference data SID'!$B:$M,12,FALSE))</f>
        <v/>
      </c>
      <c r="AA278" s="16" t="str">
        <f>IF(ISERROR(VLOOKUP(CONCATENATE($A278,"_",AA$2),'Reference data SID'!$B:$M,12,FALSE)),"",VLOOKUP(CONCATENATE($A278,"_",AA$2),'Reference data SID'!$B:$M,12,FALSE))</f>
        <v/>
      </c>
      <c r="AB278" s="16" t="str">
        <f>IF(ISERROR(VLOOKUP(CONCATENATE($A278,"_",AB$2),'Reference data SID'!$B:$M,12,FALSE)),"",VLOOKUP(CONCATENATE($A278,"_",AB$2),'Reference data SID'!$B:$M,12,FALSE))</f>
        <v/>
      </c>
      <c r="AC278" s="16" t="str">
        <f>IF(ISERROR(VLOOKUP(CONCATENATE($A278,"_",AC$2),'Reference data SID'!$B:$M,12,FALSE)),"",VLOOKUP(CONCATENATE($A278,"_",AC$2),'Reference data SID'!$B:$M,12,FALSE))</f>
        <v/>
      </c>
      <c r="AD278" s="16" t="str">
        <f>IF(ISERROR(VLOOKUP(CONCATENATE($A278,"_",AD$2),'Reference data SID'!$B:$M,12,FALSE)),"",VLOOKUP(CONCATENATE($A278,"_",AD$2),'Reference data SID'!$B:$M,12,FALSE))</f>
        <v/>
      </c>
      <c r="AE278" s="16" t="str">
        <f>IF(ISERROR(VLOOKUP(CONCATENATE($A278,"_",AE$2),'Reference data SID'!$B:$M,12,FALSE)),"",VLOOKUP(CONCATENATE($A278,"_",AE$2),'Reference data SID'!$B:$M,12,FALSE))</f>
        <v/>
      </c>
      <c r="AF278" s="16" t="str">
        <f>IF(ISERROR(VLOOKUP(CONCATENATE($A278,"_",AF$2),'Reference data SID'!$B:$M,12,FALSE)),"",VLOOKUP(CONCATENATE($A278,"_",AF$2),'Reference data SID'!$B:$M,12,FALSE))</f>
        <v/>
      </c>
      <c r="AG278" s="16" t="str">
        <f>IF(ISERROR(VLOOKUP(CONCATENATE($A278,"_",AG$2),'Reference data SID'!$B:$M,12,FALSE)),"",VLOOKUP(CONCATENATE($A278,"_",AG$2),'Reference data SID'!$B:$M,12,FALSE))</f>
        <v/>
      </c>
      <c r="AH278" s="16" t="str">
        <f>IF(ISERROR(VLOOKUP(CONCATENATE($A278,"_",AH$2),'Reference data SID'!$B:$M,12,FALSE)),"",VLOOKUP(CONCATENATE($A278,"_",AH$2),'Reference data SID'!$B:$M,12,FALSE))</f>
        <v/>
      </c>
      <c r="AI278" s="16" t="str">
        <f>IF(ISERROR(VLOOKUP(CONCATENATE($A278,"_",AI$2),'Reference data SID'!$B:$M,12,FALSE)),"",VLOOKUP(CONCATENATE($A278,"_",AI$2),'Reference data SID'!$B:$M,12,FALSE))</f>
        <v/>
      </c>
      <c r="AJ278" s="16" t="str">
        <f>IF(ISERROR(VLOOKUP(CONCATENATE($A278,"_",AJ$2),'Reference data SID'!$B:$M,12,FALSE)),"",VLOOKUP(CONCATENATE($A278,"_",AJ$2),'Reference data SID'!$B:$M,12,FALSE))</f>
        <v/>
      </c>
      <c r="AK278" s="16" t="str">
        <f>IF(ISERROR(VLOOKUP(CONCATENATE($A278,"_",AK$2),'Reference data SID'!$B:$M,12,FALSE)),"",VLOOKUP(CONCATENATE($A278,"_",AK$2),'Reference data SID'!$B:$M,12,FALSE))</f>
        <v/>
      </c>
      <c r="AL278" s="16" t="str">
        <f>IF(ISERROR(VLOOKUP(CONCATENATE($A278,"_",AL$2),'Reference data SID'!$B:$M,12,FALSE)),"",VLOOKUP(CONCATENATE($A278,"_",AL$2),'Reference data SID'!$B:$M,12,FALSE))</f>
        <v/>
      </c>
      <c r="AM278" s="16" t="str">
        <f>IF(ISERROR(VLOOKUP(CONCATENATE($A278,"_",AM$2),'Reference data SID'!$B:$M,12,FALSE)),"",VLOOKUP(CONCATENATE($A278,"_",AM$2),'Reference data SID'!$B:$M,12,FALSE))</f>
        <v/>
      </c>
      <c r="AN278" s="16" t="str">
        <f>IF(ISERROR(VLOOKUP(CONCATENATE($A278,"_",AN$2),'Reference data SID'!$B:$M,12,FALSE)),"",VLOOKUP(CONCATENATE($A278,"_",AN$2),'Reference data SID'!$B:$M,12,FALSE))</f>
        <v/>
      </c>
      <c r="AO278" s="16" t="str">
        <f>IF(ISERROR(VLOOKUP(CONCATENATE($A278,"_",AO$2),'Reference data SID'!$B:$M,12,FALSE)),"",VLOOKUP(CONCATENATE($A278,"_",AO$2),'Reference data SID'!$B:$M,12,FALSE))</f>
        <v/>
      </c>
      <c r="AP278" s="16" t="str">
        <f>IF(ISERROR(VLOOKUP(CONCATENATE($A278,"_",AP$2),'Reference data SID'!$B:$M,12,FALSE)),"",VLOOKUP(CONCATENATE($A278,"_",AP$2),'Reference data SID'!$B:$M,12,FALSE))</f>
        <v/>
      </c>
      <c r="AQ278" s="16" t="str">
        <f>IF(ISERROR(VLOOKUP(CONCATENATE($A278,"_",AQ$2),'Reference data SID'!$B:$M,12,FALSE)),"",VLOOKUP(CONCATENATE($A278,"_",AQ$2),'Reference data SID'!$B:$M,12,FALSE))</f>
        <v/>
      </c>
      <c r="AR278" s="16" t="str">
        <f>IF(ISERROR(VLOOKUP(CONCATENATE($A278,"_",AR$2),'Reference data SID'!$B:$M,12,FALSE)),"",VLOOKUP(CONCATENATE($A278,"_",AR$2),'Reference data SID'!$B:$M,12,FALSE))</f>
        <v/>
      </c>
      <c r="AS278" s="16" t="str">
        <f>IF(ISERROR(VLOOKUP(CONCATENATE($A278,"_",AS$2),'Reference data SID'!$B:$M,12,FALSE)),"",VLOOKUP(CONCATENATE($A278,"_",AS$2),'Reference data SID'!$B:$M,12,FALSE))</f>
        <v/>
      </c>
      <c r="AT278" s="16" t="str">
        <f>IF(ISERROR(VLOOKUP(CONCATENATE($A278,"_",AT$2),'Reference data SID'!$B:$M,12,FALSE)),"",VLOOKUP(CONCATENATE($A278,"_",AT$2),'Reference data SID'!$B:$M,12,FALSE))</f>
        <v/>
      </c>
    </row>
    <row r="279" spans="1:46" x14ac:dyDescent="0.25">
      <c r="A279">
        <v>275</v>
      </c>
      <c r="B279" s="16" t="str">
        <f>IF(ISERROR(VLOOKUP(CONCATENATE($A279,"_",B$2),'Reference data SID'!$B:$M,12,FALSE)),"",VLOOKUP(CONCATENATE($A279,"_",B$2),'Reference data SID'!$B:$M,12,FALSE))</f>
        <v/>
      </c>
      <c r="C279" s="16" t="str">
        <f>IF(ISERROR(VLOOKUP(CONCATENATE($A279,"_",C$2),'Reference data SID'!$B:$M,12,FALSE)),"",VLOOKUP(CONCATENATE($A279,"_",C$2),'Reference data SID'!$B:$M,12,FALSE))</f>
        <v/>
      </c>
      <c r="D279" s="16" t="str">
        <f>IF(ISERROR(VLOOKUP(CONCATENATE($A279,"_",D$2),'Reference data SID'!$B:$M,12,FALSE)),"",VLOOKUP(CONCATENATE($A279,"_",D$2),'Reference data SID'!$B:$M,12,FALSE))</f>
        <v/>
      </c>
      <c r="E279" s="16" t="str">
        <f>IF(ISERROR(VLOOKUP(CONCATENATE($A279,"_",E$2),'Reference data SID'!$B:$M,12,FALSE)),"",VLOOKUP(CONCATENATE($A279,"_",E$2),'Reference data SID'!$B:$M,12,FALSE))</f>
        <v/>
      </c>
      <c r="F279" s="16" t="str">
        <f>IF(ISERROR(VLOOKUP(CONCATENATE($A279,"_",F$2),'Reference data SID'!$B:$M,12,FALSE)),"",VLOOKUP(CONCATENATE($A279,"_",F$2),'Reference data SID'!$B:$M,12,FALSE))</f>
        <v/>
      </c>
      <c r="G279" s="16" t="str">
        <f>IF(ISERROR(VLOOKUP(CONCATENATE($A279,"_",G$2),'Reference data SID'!$B:$M,12,FALSE)),"",VLOOKUP(CONCATENATE($A279,"_",G$2),'Reference data SID'!$B:$M,12,FALSE))</f>
        <v/>
      </c>
      <c r="H279" s="16" t="str">
        <f>IF(ISERROR(VLOOKUP(CONCATENATE($A279,"_",H$2),'Reference data SID'!$B:$M,12,FALSE)),"",VLOOKUP(CONCATENATE($A279,"_",H$2),'Reference data SID'!$B:$M,12,FALSE))</f>
        <v/>
      </c>
      <c r="I279" s="16" t="str">
        <f>IF(ISERROR(VLOOKUP(CONCATENATE($A279,"_",I$2),'Reference data SID'!$B:$M,12,FALSE)),"",VLOOKUP(CONCATENATE($A279,"_",I$2),'Reference data SID'!$B:$M,12,FALSE))</f>
        <v/>
      </c>
      <c r="J279" s="16" t="str">
        <f>IF(ISERROR(VLOOKUP(CONCATENATE($A279,"_",J$2),'Reference data SID'!$B:$M,12,FALSE)),"",VLOOKUP(CONCATENATE($A279,"_",J$2),'Reference data SID'!$B:$M,12,FALSE))</f>
        <v/>
      </c>
      <c r="K279" s="16" t="str">
        <f>IF(ISERROR(VLOOKUP(CONCATENATE($A279,"_",K$2),'Reference data SID'!$B:$M,12,FALSE)),"",VLOOKUP(CONCATENATE($A279,"_",K$2),'Reference data SID'!$B:$M,12,FALSE))</f>
        <v/>
      </c>
      <c r="L279" s="16" t="str">
        <f>IF(ISERROR(VLOOKUP(CONCATENATE($A279,"_",L$2),'Reference data SID'!$B:$M,12,FALSE)),"",VLOOKUP(CONCATENATE($A279,"_",L$2),'Reference data SID'!$B:$M,12,FALSE))</f>
        <v/>
      </c>
      <c r="M279" s="16" t="str">
        <f>IF(ISERROR(VLOOKUP(CONCATENATE($A279,"_",M$2),'Reference data SID'!$B:$M,12,FALSE)),"",VLOOKUP(CONCATENATE($A279,"_",M$2),'Reference data SID'!$B:$M,12,FALSE))</f>
        <v/>
      </c>
      <c r="N279" s="16" t="str">
        <f>IF(ISERROR(VLOOKUP(CONCATENATE($A279,"_",N$2),'Reference data SID'!$B:$M,12,FALSE)),"",VLOOKUP(CONCATENATE($A279,"_",N$2),'Reference data SID'!$B:$M,12,FALSE))</f>
        <v/>
      </c>
      <c r="O279" s="16" t="str">
        <f>IF(ISERROR(VLOOKUP(CONCATENATE($A279,"_",O$2),'Reference data SID'!$B:$M,12,FALSE)),"",VLOOKUP(CONCATENATE($A279,"_",O$2),'Reference data SID'!$B:$M,12,FALSE))</f>
        <v/>
      </c>
      <c r="P279" s="16" t="str">
        <f>IF(ISERROR(VLOOKUP(CONCATENATE($A279,"_",P$2),'Reference data SID'!$B:$M,12,FALSE)),"",VLOOKUP(CONCATENATE($A279,"_",P$2),'Reference data SID'!$B:$M,12,FALSE))</f>
        <v/>
      </c>
      <c r="Q279" s="16" t="str">
        <f>IF(ISERROR(VLOOKUP(CONCATENATE($A279,"_",Q$2),'Reference data SID'!$B:$M,12,FALSE)),"",VLOOKUP(CONCATENATE($A279,"_",Q$2),'Reference data SID'!$B:$M,12,FALSE))</f>
        <v/>
      </c>
      <c r="R279" s="16" t="str">
        <f>IF(ISERROR(VLOOKUP(CONCATENATE($A279,"_",R$2),'Reference data SID'!$B:$M,12,FALSE)),"",VLOOKUP(CONCATENATE($A279,"_",R$2),'Reference data SID'!$B:$M,12,FALSE))</f>
        <v/>
      </c>
      <c r="S279" s="16" t="str">
        <f>IF(ISERROR(VLOOKUP(CONCATENATE($A279,"_",S$2),'Reference data SID'!$B:$M,12,FALSE)),"",VLOOKUP(CONCATENATE($A279,"_",S$2),'Reference data SID'!$B:$M,12,FALSE))</f>
        <v/>
      </c>
      <c r="T279" s="16" t="str">
        <f>IF(ISERROR(VLOOKUP(CONCATENATE($A279,"_",T$2),'Reference data SID'!$B:$M,12,FALSE)),"",VLOOKUP(CONCATENATE($A279,"_",T$2),'Reference data SID'!$B:$M,12,FALSE))</f>
        <v/>
      </c>
      <c r="U279" s="16" t="str">
        <f>IF(ISERROR(VLOOKUP(CONCATENATE($A279,"_",U$2),'Reference data SID'!$B:$M,12,FALSE)),"",VLOOKUP(CONCATENATE($A279,"_",U$2),'Reference data SID'!$B:$M,12,FALSE))</f>
        <v/>
      </c>
      <c r="V279" s="16" t="str">
        <f>IF(ISERROR(VLOOKUP(CONCATENATE($A279,"_",V$2),'Reference data SID'!$B:$M,12,FALSE)),"",VLOOKUP(CONCATENATE($A279,"_",V$2),'Reference data SID'!$B:$M,12,FALSE))</f>
        <v/>
      </c>
      <c r="W279" s="16" t="str">
        <f>IF(ISERROR(VLOOKUP(CONCATENATE($A279,"_",W$2),'Reference data SID'!$B:$M,12,FALSE)),"",VLOOKUP(CONCATENATE($A279,"_",W$2),'Reference data SID'!$B:$M,12,FALSE))</f>
        <v/>
      </c>
      <c r="X279" s="16" t="str">
        <f>IF(ISERROR(VLOOKUP(CONCATENATE($A279,"_",X$2),'Reference data SID'!$B:$M,12,FALSE)),"",VLOOKUP(CONCATENATE($A279,"_",X$2),'Reference data SID'!$B:$M,12,FALSE))</f>
        <v/>
      </c>
      <c r="Y279" s="16" t="str">
        <f>IF(ISERROR(VLOOKUP(CONCATENATE($A279,"_",Y$2),'Reference data SID'!$B:$M,12,FALSE)),"",VLOOKUP(CONCATENATE($A279,"_",Y$2),'Reference data SID'!$B:$M,12,FALSE))</f>
        <v/>
      </c>
      <c r="Z279" s="16" t="str">
        <f>IF(ISERROR(VLOOKUP(CONCATENATE($A279,"_",Z$2),'Reference data SID'!$B:$M,12,FALSE)),"",VLOOKUP(CONCATENATE($A279,"_",Z$2),'Reference data SID'!$B:$M,12,FALSE))</f>
        <v/>
      </c>
      <c r="AA279" s="16" t="str">
        <f>IF(ISERROR(VLOOKUP(CONCATENATE($A279,"_",AA$2),'Reference data SID'!$B:$M,12,FALSE)),"",VLOOKUP(CONCATENATE($A279,"_",AA$2),'Reference data SID'!$B:$M,12,FALSE))</f>
        <v/>
      </c>
      <c r="AB279" s="16" t="str">
        <f>IF(ISERROR(VLOOKUP(CONCATENATE($A279,"_",AB$2),'Reference data SID'!$B:$M,12,FALSE)),"",VLOOKUP(CONCATENATE($A279,"_",AB$2),'Reference data SID'!$B:$M,12,FALSE))</f>
        <v/>
      </c>
      <c r="AC279" s="16" t="str">
        <f>IF(ISERROR(VLOOKUP(CONCATENATE($A279,"_",AC$2),'Reference data SID'!$B:$M,12,FALSE)),"",VLOOKUP(CONCATENATE($A279,"_",AC$2),'Reference data SID'!$B:$M,12,FALSE))</f>
        <v/>
      </c>
      <c r="AD279" s="16" t="str">
        <f>IF(ISERROR(VLOOKUP(CONCATENATE($A279,"_",AD$2),'Reference data SID'!$B:$M,12,FALSE)),"",VLOOKUP(CONCATENATE($A279,"_",AD$2),'Reference data SID'!$B:$M,12,FALSE))</f>
        <v/>
      </c>
      <c r="AE279" s="16" t="str">
        <f>IF(ISERROR(VLOOKUP(CONCATENATE($A279,"_",AE$2),'Reference data SID'!$B:$M,12,FALSE)),"",VLOOKUP(CONCATENATE($A279,"_",AE$2),'Reference data SID'!$B:$M,12,FALSE))</f>
        <v/>
      </c>
      <c r="AF279" s="16" t="str">
        <f>IF(ISERROR(VLOOKUP(CONCATENATE($A279,"_",AF$2),'Reference data SID'!$B:$M,12,FALSE)),"",VLOOKUP(CONCATENATE($A279,"_",AF$2),'Reference data SID'!$B:$M,12,FALSE))</f>
        <v/>
      </c>
      <c r="AG279" s="16" t="str">
        <f>IF(ISERROR(VLOOKUP(CONCATENATE($A279,"_",AG$2),'Reference data SID'!$B:$M,12,FALSE)),"",VLOOKUP(CONCATENATE($A279,"_",AG$2),'Reference data SID'!$B:$M,12,FALSE))</f>
        <v/>
      </c>
      <c r="AH279" s="16" t="str">
        <f>IF(ISERROR(VLOOKUP(CONCATENATE($A279,"_",AH$2),'Reference data SID'!$B:$M,12,FALSE)),"",VLOOKUP(CONCATENATE($A279,"_",AH$2),'Reference data SID'!$B:$M,12,FALSE))</f>
        <v/>
      </c>
      <c r="AI279" s="16" t="str">
        <f>IF(ISERROR(VLOOKUP(CONCATENATE($A279,"_",AI$2),'Reference data SID'!$B:$M,12,FALSE)),"",VLOOKUP(CONCATENATE($A279,"_",AI$2),'Reference data SID'!$B:$M,12,FALSE))</f>
        <v/>
      </c>
      <c r="AJ279" s="16" t="str">
        <f>IF(ISERROR(VLOOKUP(CONCATENATE($A279,"_",AJ$2),'Reference data SID'!$B:$M,12,FALSE)),"",VLOOKUP(CONCATENATE($A279,"_",AJ$2),'Reference data SID'!$B:$M,12,FALSE))</f>
        <v/>
      </c>
      <c r="AK279" s="16" t="str">
        <f>IF(ISERROR(VLOOKUP(CONCATENATE($A279,"_",AK$2),'Reference data SID'!$B:$M,12,FALSE)),"",VLOOKUP(CONCATENATE($A279,"_",AK$2),'Reference data SID'!$B:$M,12,FALSE))</f>
        <v/>
      </c>
      <c r="AL279" s="16" t="str">
        <f>IF(ISERROR(VLOOKUP(CONCATENATE($A279,"_",AL$2),'Reference data SID'!$B:$M,12,FALSE)),"",VLOOKUP(CONCATENATE($A279,"_",AL$2),'Reference data SID'!$B:$M,12,FALSE))</f>
        <v/>
      </c>
      <c r="AM279" s="16" t="str">
        <f>IF(ISERROR(VLOOKUP(CONCATENATE($A279,"_",AM$2),'Reference data SID'!$B:$M,12,FALSE)),"",VLOOKUP(CONCATENATE($A279,"_",AM$2),'Reference data SID'!$B:$M,12,FALSE))</f>
        <v/>
      </c>
      <c r="AN279" s="16" t="str">
        <f>IF(ISERROR(VLOOKUP(CONCATENATE($A279,"_",AN$2),'Reference data SID'!$B:$M,12,FALSE)),"",VLOOKUP(CONCATENATE($A279,"_",AN$2),'Reference data SID'!$B:$M,12,FALSE))</f>
        <v/>
      </c>
      <c r="AO279" s="16" t="str">
        <f>IF(ISERROR(VLOOKUP(CONCATENATE($A279,"_",AO$2),'Reference data SID'!$B:$M,12,FALSE)),"",VLOOKUP(CONCATENATE($A279,"_",AO$2),'Reference data SID'!$B:$M,12,FALSE))</f>
        <v/>
      </c>
      <c r="AP279" s="16" t="str">
        <f>IF(ISERROR(VLOOKUP(CONCATENATE($A279,"_",AP$2),'Reference data SID'!$B:$M,12,FALSE)),"",VLOOKUP(CONCATENATE($A279,"_",AP$2),'Reference data SID'!$B:$M,12,FALSE))</f>
        <v/>
      </c>
      <c r="AQ279" s="16" t="str">
        <f>IF(ISERROR(VLOOKUP(CONCATENATE($A279,"_",AQ$2),'Reference data SID'!$B:$M,12,FALSE)),"",VLOOKUP(CONCATENATE($A279,"_",AQ$2),'Reference data SID'!$B:$M,12,FALSE))</f>
        <v/>
      </c>
      <c r="AR279" s="16" t="str">
        <f>IF(ISERROR(VLOOKUP(CONCATENATE($A279,"_",AR$2),'Reference data SID'!$B:$M,12,FALSE)),"",VLOOKUP(CONCATENATE($A279,"_",AR$2),'Reference data SID'!$B:$M,12,FALSE))</f>
        <v/>
      </c>
      <c r="AS279" s="16" t="str">
        <f>IF(ISERROR(VLOOKUP(CONCATENATE($A279,"_",AS$2),'Reference data SID'!$B:$M,12,FALSE)),"",VLOOKUP(CONCATENATE($A279,"_",AS$2),'Reference data SID'!$B:$M,12,FALSE))</f>
        <v/>
      </c>
      <c r="AT279" s="16" t="str">
        <f>IF(ISERROR(VLOOKUP(CONCATENATE($A279,"_",AT$2),'Reference data SID'!$B:$M,12,FALSE)),"",VLOOKUP(CONCATENATE($A279,"_",AT$2),'Reference data SID'!$B:$M,12,FALSE))</f>
        <v/>
      </c>
    </row>
    <row r="280" spans="1:46" x14ac:dyDescent="0.25">
      <c r="A280">
        <v>276</v>
      </c>
      <c r="B280" s="16" t="str">
        <f>IF(ISERROR(VLOOKUP(CONCATENATE($A280,"_",B$2),'Reference data SID'!$B:$M,12,FALSE)),"",VLOOKUP(CONCATENATE($A280,"_",B$2),'Reference data SID'!$B:$M,12,FALSE))</f>
        <v/>
      </c>
      <c r="C280" s="16" t="str">
        <f>IF(ISERROR(VLOOKUP(CONCATENATE($A280,"_",C$2),'Reference data SID'!$B:$M,12,FALSE)),"",VLOOKUP(CONCATENATE($A280,"_",C$2),'Reference data SID'!$B:$M,12,FALSE))</f>
        <v/>
      </c>
      <c r="D280" s="16" t="str">
        <f>IF(ISERROR(VLOOKUP(CONCATENATE($A280,"_",D$2),'Reference data SID'!$B:$M,12,FALSE)),"",VLOOKUP(CONCATENATE($A280,"_",D$2),'Reference data SID'!$B:$M,12,FALSE))</f>
        <v/>
      </c>
      <c r="E280" s="16" t="str">
        <f>IF(ISERROR(VLOOKUP(CONCATENATE($A280,"_",E$2),'Reference data SID'!$B:$M,12,FALSE)),"",VLOOKUP(CONCATENATE($A280,"_",E$2),'Reference data SID'!$B:$M,12,FALSE))</f>
        <v/>
      </c>
      <c r="F280" s="16" t="str">
        <f>IF(ISERROR(VLOOKUP(CONCATENATE($A280,"_",F$2),'Reference data SID'!$B:$M,12,FALSE)),"",VLOOKUP(CONCATENATE($A280,"_",F$2),'Reference data SID'!$B:$M,12,FALSE))</f>
        <v/>
      </c>
      <c r="G280" s="16" t="str">
        <f>IF(ISERROR(VLOOKUP(CONCATENATE($A280,"_",G$2),'Reference data SID'!$B:$M,12,FALSE)),"",VLOOKUP(CONCATENATE($A280,"_",G$2),'Reference data SID'!$B:$M,12,FALSE))</f>
        <v/>
      </c>
      <c r="H280" s="16" t="str">
        <f>IF(ISERROR(VLOOKUP(CONCATENATE($A280,"_",H$2),'Reference data SID'!$B:$M,12,FALSE)),"",VLOOKUP(CONCATENATE($A280,"_",H$2),'Reference data SID'!$B:$M,12,FALSE))</f>
        <v/>
      </c>
      <c r="I280" s="16" t="str">
        <f>IF(ISERROR(VLOOKUP(CONCATENATE($A280,"_",I$2),'Reference data SID'!$B:$M,12,FALSE)),"",VLOOKUP(CONCATENATE($A280,"_",I$2),'Reference data SID'!$B:$M,12,FALSE))</f>
        <v/>
      </c>
      <c r="J280" s="16" t="str">
        <f>IF(ISERROR(VLOOKUP(CONCATENATE($A280,"_",J$2),'Reference data SID'!$B:$M,12,FALSE)),"",VLOOKUP(CONCATENATE($A280,"_",J$2),'Reference data SID'!$B:$M,12,FALSE))</f>
        <v/>
      </c>
      <c r="K280" s="16" t="str">
        <f>IF(ISERROR(VLOOKUP(CONCATENATE($A280,"_",K$2),'Reference data SID'!$B:$M,12,FALSE)),"",VLOOKUP(CONCATENATE($A280,"_",K$2),'Reference data SID'!$B:$M,12,FALSE))</f>
        <v/>
      </c>
      <c r="L280" s="16" t="str">
        <f>IF(ISERROR(VLOOKUP(CONCATENATE($A280,"_",L$2),'Reference data SID'!$B:$M,12,FALSE)),"",VLOOKUP(CONCATENATE($A280,"_",L$2),'Reference data SID'!$B:$M,12,FALSE))</f>
        <v/>
      </c>
      <c r="M280" s="16" t="str">
        <f>IF(ISERROR(VLOOKUP(CONCATENATE($A280,"_",M$2),'Reference data SID'!$B:$M,12,FALSE)),"",VLOOKUP(CONCATENATE($A280,"_",M$2),'Reference data SID'!$B:$M,12,FALSE))</f>
        <v/>
      </c>
      <c r="N280" s="16" t="str">
        <f>IF(ISERROR(VLOOKUP(CONCATENATE($A280,"_",N$2),'Reference data SID'!$B:$M,12,FALSE)),"",VLOOKUP(CONCATENATE($A280,"_",N$2),'Reference data SID'!$B:$M,12,FALSE))</f>
        <v/>
      </c>
      <c r="O280" s="16" t="str">
        <f>IF(ISERROR(VLOOKUP(CONCATENATE($A280,"_",O$2),'Reference data SID'!$B:$M,12,FALSE)),"",VLOOKUP(CONCATENATE($A280,"_",O$2),'Reference data SID'!$B:$M,12,FALSE))</f>
        <v/>
      </c>
      <c r="P280" s="16" t="str">
        <f>IF(ISERROR(VLOOKUP(CONCATENATE($A280,"_",P$2),'Reference data SID'!$B:$M,12,FALSE)),"",VLOOKUP(CONCATENATE($A280,"_",P$2),'Reference data SID'!$B:$M,12,FALSE))</f>
        <v/>
      </c>
      <c r="Q280" s="16" t="str">
        <f>IF(ISERROR(VLOOKUP(CONCATENATE($A280,"_",Q$2),'Reference data SID'!$B:$M,12,FALSE)),"",VLOOKUP(CONCATENATE($A280,"_",Q$2),'Reference data SID'!$B:$M,12,FALSE))</f>
        <v/>
      </c>
      <c r="R280" s="16" t="str">
        <f>IF(ISERROR(VLOOKUP(CONCATENATE($A280,"_",R$2),'Reference data SID'!$B:$M,12,FALSE)),"",VLOOKUP(CONCATENATE($A280,"_",R$2),'Reference data SID'!$B:$M,12,FALSE))</f>
        <v/>
      </c>
      <c r="S280" s="16" t="str">
        <f>IF(ISERROR(VLOOKUP(CONCATENATE($A280,"_",S$2),'Reference data SID'!$B:$M,12,FALSE)),"",VLOOKUP(CONCATENATE($A280,"_",S$2),'Reference data SID'!$B:$M,12,FALSE))</f>
        <v/>
      </c>
      <c r="T280" s="16" t="str">
        <f>IF(ISERROR(VLOOKUP(CONCATENATE($A280,"_",T$2),'Reference data SID'!$B:$M,12,FALSE)),"",VLOOKUP(CONCATENATE($A280,"_",T$2),'Reference data SID'!$B:$M,12,FALSE))</f>
        <v/>
      </c>
      <c r="U280" s="16" t="str">
        <f>IF(ISERROR(VLOOKUP(CONCATENATE($A280,"_",U$2),'Reference data SID'!$B:$M,12,FALSE)),"",VLOOKUP(CONCATENATE($A280,"_",U$2),'Reference data SID'!$B:$M,12,FALSE))</f>
        <v/>
      </c>
      <c r="V280" s="16" t="str">
        <f>IF(ISERROR(VLOOKUP(CONCATENATE($A280,"_",V$2),'Reference data SID'!$B:$M,12,FALSE)),"",VLOOKUP(CONCATENATE($A280,"_",V$2),'Reference data SID'!$B:$M,12,FALSE))</f>
        <v/>
      </c>
      <c r="W280" s="16" t="str">
        <f>IF(ISERROR(VLOOKUP(CONCATENATE($A280,"_",W$2),'Reference data SID'!$B:$M,12,FALSE)),"",VLOOKUP(CONCATENATE($A280,"_",W$2),'Reference data SID'!$B:$M,12,FALSE))</f>
        <v/>
      </c>
      <c r="X280" s="16" t="str">
        <f>IF(ISERROR(VLOOKUP(CONCATENATE($A280,"_",X$2),'Reference data SID'!$B:$M,12,FALSE)),"",VLOOKUP(CONCATENATE($A280,"_",X$2),'Reference data SID'!$B:$M,12,FALSE))</f>
        <v/>
      </c>
      <c r="Y280" s="16" t="str">
        <f>IF(ISERROR(VLOOKUP(CONCATENATE($A280,"_",Y$2),'Reference data SID'!$B:$M,12,FALSE)),"",VLOOKUP(CONCATENATE($A280,"_",Y$2),'Reference data SID'!$B:$M,12,FALSE))</f>
        <v/>
      </c>
      <c r="Z280" s="16" t="str">
        <f>IF(ISERROR(VLOOKUP(CONCATENATE($A280,"_",Z$2),'Reference data SID'!$B:$M,12,FALSE)),"",VLOOKUP(CONCATENATE($A280,"_",Z$2),'Reference data SID'!$B:$M,12,FALSE))</f>
        <v/>
      </c>
      <c r="AA280" s="16" t="str">
        <f>IF(ISERROR(VLOOKUP(CONCATENATE($A280,"_",AA$2),'Reference data SID'!$B:$M,12,FALSE)),"",VLOOKUP(CONCATENATE($A280,"_",AA$2),'Reference data SID'!$B:$M,12,FALSE))</f>
        <v/>
      </c>
      <c r="AB280" s="16" t="str">
        <f>IF(ISERROR(VLOOKUP(CONCATENATE($A280,"_",AB$2),'Reference data SID'!$B:$M,12,FALSE)),"",VLOOKUP(CONCATENATE($A280,"_",AB$2),'Reference data SID'!$B:$M,12,FALSE))</f>
        <v/>
      </c>
      <c r="AC280" s="16" t="str">
        <f>IF(ISERROR(VLOOKUP(CONCATENATE($A280,"_",AC$2),'Reference data SID'!$B:$M,12,FALSE)),"",VLOOKUP(CONCATENATE($A280,"_",AC$2),'Reference data SID'!$B:$M,12,FALSE))</f>
        <v/>
      </c>
      <c r="AD280" s="16" t="str">
        <f>IF(ISERROR(VLOOKUP(CONCATENATE($A280,"_",AD$2),'Reference data SID'!$B:$M,12,FALSE)),"",VLOOKUP(CONCATENATE($A280,"_",AD$2),'Reference data SID'!$B:$M,12,FALSE))</f>
        <v/>
      </c>
      <c r="AE280" s="16" t="str">
        <f>IF(ISERROR(VLOOKUP(CONCATENATE($A280,"_",AE$2),'Reference data SID'!$B:$M,12,FALSE)),"",VLOOKUP(CONCATENATE($A280,"_",AE$2),'Reference data SID'!$B:$M,12,FALSE))</f>
        <v/>
      </c>
      <c r="AF280" s="16" t="str">
        <f>IF(ISERROR(VLOOKUP(CONCATENATE($A280,"_",AF$2),'Reference data SID'!$B:$M,12,FALSE)),"",VLOOKUP(CONCATENATE($A280,"_",AF$2),'Reference data SID'!$B:$M,12,FALSE))</f>
        <v/>
      </c>
      <c r="AG280" s="16" t="str">
        <f>IF(ISERROR(VLOOKUP(CONCATENATE($A280,"_",AG$2),'Reference data SID'!$B:$M,12,FALSE)),"",VLOOKUP(CONCATENATE($A280,"_",AG$2),'Reference data SID'!$B:$M,12,FALSE))</f>
        <v/>
      </c>
      <c r="AH280" s="16" t="str">
        <f>IF(ISERROR(VLOOKUP(CONCATENATE($A280,"_",AH$2),'Reference data SID'!$B:$M,12,FALSE)),"",VLOOKUP(CONCATENATE($A280,"_",AH$2),'Reference data SID'!$B:$M,12,FALSE))</f>
        <v/>
      </c>
      <c r="AI280" s="16" t="str">
        <f>IF(ISERROR(VLOOKUP(CONCATENATE($A280,"_",AI$2),'Reference data SID'!$B:$M,12,FALSE)),"",VLOOKUP(CONCATENATE($A280,"_",AI$2),'Reference data SID'!$B:$M,12,FALSE))</f>
        <v/>
      </c>
      <c r="AJ280" s="16" t="str">
        <f>IF(ISERROR(VLOOKUP(CONCATENATE($A280,"_",AJ$2),'Reference data SID'!$B:$M,12,FALSE)),"",VLOOKUP(CONCATENATE($A280,"_",AJ$2),'Reference data SID'!$B:$M,12,FALSE))</f>
        <v/>
      </c>
      <c r="AK280" s="16" t="str">
        <f>IF(ISERROR(VLOOKUP(CONCATENATE($A280,"_",AK$2),'Reference data SID'!$B:$M,12,FALSE)),"",VLOOKUP(CONCATENATE($A280,"_",AK$2),'Reference data SID'!$B:$M,12,FALSE))</f>
        <v/>
      </c>
      <c r="AL280" s="16" t="str">
        <f>IF(ISERROR(VLOOKUP(CONCATENATE($A280,"_",AL$2),'Reference data SID'!$B:$M,12,FALSE)),"",VLOOKUP(CONCATENATE($A280,"_",AL$2),'Reference data SID'!$B:$M,12,FALSE))</f>
        <v/>
      </c>
      <c r="AM280" s="16" t="str">
        <f>IF(ISERROR(VLOOKUP(CONCATENATE($A280,"_",AM$2),'Reference data SID'!$B:$M,12,FALSE)),"",VLOOKUP(CONCATENATE($A280,"_",AM$2),'Reference data SID'!$B:$M,12,FALSE))</f>
        <v/>
      </c>
      <c r="AN280" s="16" t="str">
        <f>IF(ISERROR(VLOOKUP(CONCATENATE($A280,"_",AN$2),'Reference data SID'!$B:$M,12,FALSE)),"",VLOOKUP(CONCATENATE($A280,"_",AN$2),'Reference data SID'!$B:$M,12,FALSE))</f>
        <v/>
      </c>
      <c r="AO280" s="16" t="str">
        <f>IF(ISERROR(VLOOKUP(CONCATENATE($A280,"_",AO$2),'Reference data SID'!$B:$M,12,FALSE)),"",VLOOKUP(CONCATENATE($A280,"_",AO$2),'Reference data SID'!$B:$M,12,FALSE))</f>
        <v/>
      </c>
      <c r="AP280" s="16" t="str">
        <f>IF(ISERROR(VLOOKUP(CONCATENATE($A280,"_",AP$2),'Reference data SID'!$B:$M,12,FALSE)),"",VLOOKUP(CONCATENATE($A280,"_",AP$2),'Reference data SID'!$B:$M,12,FALSE))</f>
        <v/>
      </c>
      <c r="AQ280" s="16" t="str">
        <f>IF(ISERROR(VLOOKUP(CONCATENATE($A280,"_",AQ$2),'Reference data SID'!$B:$M,12,FALSE)),"",VLOOKUP(CONCATENATE($A280,"_",AQ$2),'Reference data SID'!$B:$M,12,FALSE))</f>
        <v/>
      </c>
      <c r="AR280" s="16" t="str">
        <f>IF(ISERROR(VLOOKUP(CONCATENATE($A280,"_",AR$2),'Reference data SID'!$B:$M,12,FALSE)),"",VLOOKUP(CONCATENATE($A280,"_",AR$2),'Reference data SID'!$B:$M,12,FALSE))</f>
        <v/>
      </c>
      <c r="AS280" s="16" t="str">
        <f>IF(ISERROR(VLOOKUP(CONCATENATE($A280,"_",AS$2),'Reference data SID'!$B:$M,12,FALSE)),"",VLOOKUP(CONCATENATE($A280,"_",AS$2),'Reference data SID'!$B:$M,12,FALSE))</f>
        <v/>
      </c>
      <c r="AT280" s="16" t="str">
        <f>IF(ISERROR(VLOOKUP(CONCATENATE($A280,"_",AT$2),'Reference data SID'!$B:$M,12,FALSE)),"",VLOOKUP(CONCATENATE($A280,"_",AT$2),'Reference data SID'!$B:$M,12,FALSE))</f>
        <v/>
      </c>
    </row>
    <row r="281" spans="1:46" x14ac:dyDescent="0.25">
      <c r="A281">
        <v>277</v>
      </c>
      <c r="B281" s="16" t="str">
        <f>IF(ISERROR(VLOOKUP(CONCATENATE($A281,"_",B$2),'Reference data SID'!$B:$M,12,FALSE)),"",VLOOKUP(CONCATENATE($A281,"_",B$2),'Reference data SID'!$B:$M,12,FALSE))</f>
        <v/>
      </c>
      <c r="C281" s="16" t="str">
        <f>IF(ISERROR(VLOOKUP(CONCATENATE($A281,"_",C$2),'Reference data SID'!$B:$M,12,FALSE)),"",VLOOKUP(CONCATENATE($A281,"_",C$2),'Reference data SID'!$B:$M,12,FALSE))</f>
        <v/>
      </c>
      <c r="D281" s="16" t="str">
        <f>IF(ISERROR(VLOOKUP(CONCATENATE($A281,"_",D$2),'Reference data SID'!$B:$M,12,FALSE)),"",VLOOKUP(CONCATENATE($A281,"_",D$2),'Reference data SID'!$B:$M,12,FALSE))</f>
        <v/>
      </c>
      <c r="E281" s="16" t="str">
        <f>IF(ISERROR(VLOOKUP(CONCATENATE($A281,"_",E$2),'Reference data SID'!$B:$M,12,FALSE)),"",VLOOKUP(CONCATENATE($A281,"_",E$2),'Reference data SID'!$B:$M,12,FALSE))</f>
        <v/>
      </c>
      <c r="F281" s="16" t="str">
        <f>IF(ISERROR(VLOOKUP(CONCATENATE($A281,"_",F$2),'Reference data SID'!$B:$M,12,FALSE)),"",VLOOKUP(CONCATENATE($A281,"_",F$2),'Reference data SID'!$B:$M,12,FALSE))</f>
        <v/>
      </c>
      <c r="G281" s="16" t="str">
        <f>IF(ISERROR(VLOOKUP(CONCATENATE($A281,"_",G$2),'Reference data SID'!$B:$M,12,FALSE)),"",VLOOKUP(CONCATENATE($A281,"_",G$2),'Reference data SID'!$B:$M,12,FALSE))</f>
        <v/>
      </c>
      <c r="H281" s="16" t="str">
        <f>IF(ISERROR(VLOOKUP(CONCATENATE($A281,"_",H$2),'Reference data SID'!$B:$M,12,FALSE)),"",VLOOKUP(CONCATENATE($A281,"_",H$2),'Reference data SID'!$B:$M,12,FALSE))</f>
        <v/>
      </c>
      <c r="I281" s="16" t="str">
        <f>IF(ISERROR(VLOOKUP(CONCATENATE($A281,"_",I$2),'Reference data SID'!$B:$M,12,FALSE)),"",VLOOKUP(CONCATENATE($A281,"_",I$2),'Reference data SID'!$B:$M,12,FALSE))</f>
        <v/>
      </c>
      <c r="J281" s="16" t="str">
        <f>IF(ISERROR(VLOOKUP(CONCATENATE($A281,"_",J$2),'Reference data SID'!$B:$M,12,FALSE)),"",VLOOKUP(CONCATENATE($A281,"_",J$2),'Reference data SID'!$B:$M,12,FALSE))</f>
        <v/>
      </c>
      <c r="K281" s="16" t="str">
        <f>IF(ISERROR(VLOOKUP(CONCATENATE($A281,"_",K$2),'Reference data SID'!$B:$M,12,FALSE)),"",VLOOKUP(CONCATENATE($A281,"_",K$2),'Reference data SID'!$B:$M,12,FALSE))</f>
        <v/>
      </c>
      <c r="L281" s="16" t="str">
        <f>IF(ISERROR(VLOOKUP(CONCATENATE($A281,"_",L$2),'Reference data SID'!$B:$M,12,FALSE)),"",VLOOKUP(CONCATENATE($A281,"_",L$2),'Reference data SID'!$B:$M,12,FALSE))</f>
        <v/>
      </c>
      <c r="M281" s="16" t="str">
        <f>IF(ISERROR(VLOOKUP(CONCATENATE($A281,"_",M$2),'Reference data SID'!$B:$M,12,FALSE)),"",VLOOKUP(CONCATENATE($A281,"_",M$2),'Reference data SID'!$B:$M,12,FALSE))</f>
        <v/>
      </c>
      <c r="N281" s="16" t="str">
        <f>IF(ISERROR(VLOOKUP(CONCATENATE($A281,"_",N$2),'Reference data SID'!$B:$M,12,FALSE)),"",VLOOKUP(CONCATENATE($A281,"_",N$2),'Reference data SID'!$B:$M,12,FALSE))</f>
        <v/>
      </c>
      <c r="O281" s="16" t="str">
        <f>IF(ISERROR(VLOOKUP(CONCATENATE($A281,"_",O$2),'Reference data SID'!$B:$M,12,FALSE)),"",VLOOKUP(CONCATENATE($A281,"_",O$2),'Reference data SID'!$B:$M,12,FALSE))</f>
        <v/>
      </c>
      <c r="P281" s="16" t="str">
        <f>IF(ISERROR(VLOOKUP(CONCATENATE($A281,"_",P$2),'Reference data SID'!$B:$M,12,FALSE)),"",VLOOKUP(CONCATENATE($A281,"_",P$2),'Reference data SID'!$B:$M,12,FALSE))</f>
        <v/>
      </c>
      <c r="Q281" s="16" t="str">
        <f>IF(ISERROR(VLOOKUP(CONCATENATE($A281,"_",Q$2),'Reference data SID'!$B:$M,12,FALSE)),"",VLOOKUP(CONCATENATE($A281,"_",Q$2),'Reference data SID'!$B:$M,12,FALSE))</f>
        <v/>
      </c>
      <c r="R281" s="16" t="str">
        <f>IF(ISERROR(VLOOKUP(CONCATENATE($A281,"_",R$2),'Reference data SID'!$B:$M,12,FALSE)),"",VLOOKUP(CONCATENATE($A281,"_",R$2),'Reference data SID'!$B:$M,12,FALSE))</f>
        <v/>
      </c>
      <c r="S281" s="16" t="str">
        <f>IF(ISERROR(VLOOKUP(CONCATENATE($A281,"_",S$2),'Reference data SID'!$B:$M,12,FALSE)),"",VLOOKUP(CONCATENATE($A281,"_",S$2),'Reference data SID'!$B:$M,12,FALSE))</f>
        <v/>
      </c>
      <c r="T281" s="16" t="str">
        <f>IF(ISERROR(VLOOKUP(CONCATENATE($A281,"_",T$2),'Reference data SID'!$B:$M,12,FALSE)),"",VLOOKUP(CONCATENATE($A281,"_",T$2),'Reference data SID'!$B:$M,12,FALSE))</f>
        <v/>
      </c>
      <c r="U281" s="16" t="str">
        <f>IF(ISERROR(VLOOKUP(CONCATENATE($A281,"_",U$2),'Reference data SID'!$B:$M,12,FALSE)),"",VLOOKUP(CONCATENATE($A281,"_",U$2),'Reference data SID'!$B:$M,12,FALSE))</f>
        <v/>
      </c>
      <c r="V281" s="16" t="str">
        <f>IF(ISERROR(VLOOKUP(CONCATENATE($A281,"_",V$2),'Reference data SID'!$B:$M,12,FALSE)),"",VLOOKUP(CONCATENATE($A281,"_",V$2),'Reference data SID'!$B:$M,12,FALSE))</f>
        <v/>
      </c>
      <c r="W281" s="16" t="str">
        <f>IF(ISERROR(VLOOKUP(CONCATENATE($A281,"_",W$2),'Reference data SID'!$B:$M,12,FALSE)),"",VLOOKUP(CONCATENATE($A281,"_",W$2),'Reference data SID'!$B:$M,12,FALSE))</f>
        <v/>
      </c>
      <c r="X281" s="16" t="str">
        <f>IF(ISERROR(VLOOKUP(CONCATENATE($A281,"_",X$2),'Reference data SID'!$B:$M,12,FALSE)),"",VLOOKUP(CONCATENATE($A281,"_",X$2),'Reference data SID'!$B:$M,12,FALSE))</f>
        <v/>
      </c>
      <c r="Y281" s="16" t="str">
        <f>IF(ISERROR(VLOOKUP(CONCATENATE($A281,"_",Y$2),'Reference data SID'!$B:$M,12,FALSE)),"",VLOOKUP(CONCATENATE($A281,"_",Y$2),'Reference data SID'!$B:$M,12,FALSE))</f>
        <v/>
      </c>
      <c r="Z281" s="16" t="str">
        <f>IF(ISERROR(VLOOKUP(CONCATENATE($A281,"_",Z$2),'Reference data SID'!$B:$M,12,FALSE)),"",VLOOKUP(CONCATENATE($A281,"_",Z$2),'Reference data SID'!$B:$M,12,FALSE))</f>
        <v/>
      </c>
      <c r="AA281" s="16" t="str">
        <f>IF(ISERROR(VLOOKUP(CONCATENATE($A281,"_",AA$2),'Reference data SID'!$B:$M,12,FALSE)),"",VLOOKUP(CONCATENATE($A281,"_",AA$2),'Reference data SID'!$B:$M,12,FALSE))</f>
        <v/>
      </c>
      <c r="AB281" s="16" t="str">
        <f>IF(ISERROR(VLOOKUP(CONCATENATE($A281,"_",AB$2),'Reference data SID'!$B:$M,12,FALSE)),"",VLOOKUP(CONCATENATE($A281,"_",AB$2),'Reference data SID'!$B:$M,12,FALSE))</f>
        <v/>
      </c>
      <c r="AC281" s="16" t="str">
        <f>IF(ISERROR(VLOOKUP(CONCATENATE($A281,"_",AC$2),'Reference data SID'!$B:$M,12,FALSE)),"",VLOOKUP(CONCATENATE($A281,"_",AC$2),'Reference data SID'!$B:$M,12,FALSE))</f>
        <v/>
      </c>
      <c r="AD281" s="16" t="str">
        <f>IF(ISERROR(VLOOKUP(CONCATENATE($A281,"_",AD$2),'Reference data SID'!$B:$M,12,FALSE)),"",VLOOKUP(CONCATENATE($A281,"_",AD$2),'Reference data SID'!$B:$M,12,FALSE))</f>
        <v/>
      </c>
      <c r="AE281" s="16" t="str">
        <f>IF(ISERROR(VLOOKUP(CONCATENATE($A281,"_",AE$2),'Reference data SID'!$B:$M,12,FALSE)),"",VLOOKUP(CONCATENATE($A281,"_",AE$2),'Reference data SID'!$B:$M,12,FALSE))</f>
        <v/>
      </c>
      <c r="AF281" s="16" t="str">
        <f>IF(ISERROR(VLOOKUP(CONCATENATE($A281,"_",AF$2),'Reference data SID'!$B:$M,12,FALSE)),"",VLOOKUP(CONCATENATE($A281,"_",AF$2),'Reference data SID'!$B:$M,12,FALSE))</f>
        <v/>
      </c>
      <c r="AG281" s="16" t="str">
        <f>IF(ISERROR(VLOOKUP(CONCATENATE($A281,"_",AG$2),'Reference data SID'!$B:$M,12,FALSE)),"",VLOOKUP(CONCATENATE($A281,"_",AG$2),'Reference data SID'!$B:$M,12,FALSE))</f>
        <v/>
      </c>
      <c r="AH281" s="16" t="str">
        <f>IF(ISERROR(VLOOKUP(CONCATENATE($A281,"_",AH$2),'Reference data SID'!$B:$M,12,FALSE)),"",VLOOKUP(CONCATENATE($A281,"_",AH$2),'Reference data SID'!$B:$M,12,FALSE))</f>
        <v/>
      </c>
      <c r="AI281" s="16" t="str">
        <f>IF(ISERROR(VLOOKUP(CONCATENATE($A281,"_",AI$2),'Reference data SID'!$B:$M,12,FALSE)),"",VLOOKUP(CONCATENATE($A281,"_",AI$2),'Reference data SID'!$B:$M,12,FALSE))</f>
        <v/>
      </c>
      <c r="AJ281" s="16" t="str">
        <f>IF(ISERROR(VLOOKUP(CONCATENATE($A281,"_",AJ$2),'Reference data SID'!$B:$M,12,FALSE)),"",VLOOKUP(CONCATENATE($A281,"_",AJ$2),'Reference data SID'!$B:$M,12,FALSE))</f>
        <v/>
      </c>
      <c r="AK281" s="16" t="str">
        <f>IF(ISERROR(VLOOKUP(CONCATENATE($A281,"_",AK$2),'Reference data SID'!$B:$M,12,FALSE)),"",VLOOKUP(CONCATENATE($A281,"_",AK$2),'Reference data SID'!$B:$M,12,FALSE))</f>
        <v/>
      </c>
      <c r="AL281" s="16" t="str">
        <f>IF(ISERROR(VLOOKUP(CONCATENATE($A281,"_",AL$2),'Reference data SID'!$B:$M,12,FALSE)),"",VLOOKUP(CONCATENATE($A281,"_",AL$2),'Reference data SID'!$B:$M,12,FALSE))</f>
        <v/>
      </c>
      <c r="AM281" s="16" t="str">
        <f>IF(ISERROR(VLOOKUP(CONCATENATE($A281,"_",AM$2),'Reference data SID'!$B:$M,12,FALSE)),"",VLOOKUP(CONCATENATE($A281,"_",AM$2),'Reference data SID'!$B:$M,12,FALSE))</f>
        <v/>
      </c>
      <c r="AN281" s="16" t="str">
        <f>IF(ISERROR(VLOOKUP(CONCATENATE($A281,"_",AN$2),'Reference data SID'!$B:$M,12,FALSE)),"",VLOOKUP(CONCATENATE($A281,"_",AN$2),'Reference data SID'!$B:$M,12,FALSE))</f>
        <v/>
      </c>
      <c r="AO281" s="16" t="str">
        <f>IF(ISERROR(VLOOKUP(CONCATENATE($A281,"_",AO$2),'Reference data SID'!$B:$M,12,FALSE)),"",VLOOKUP(CONCATENATE($A281,"_",AO$2),'Reference data SID'!$B:$M,12,FALSE))</f>
        <v/>
      </c>
      <c r="AP281" s="16" t="str">
        <f>IF(ISERROR(VLOOKUP(CONCATENATE($A281,"_",AP$2),'Reference data SID'!$B:$M,12,FALSE)),"",VLOOKUP(CONCATENATE($A281,"_",AP$2),'Reference data SID'!$B:$M,12,FALSE))</f>
        <v/>
      </c>
      <c r="AQ281" s="16" t="str">
        <f>IF(ISERROR(VLOOKUP(CONCATENATE($A281,"_",AQ$2),'Reference data SID'!$B:$M,12,FALSE)),"",VLOOKUP(CONCATENATE($A281,"_",AQ$2),'Reference data SID'!$B:$M,12,FALSE))</f>
        <v/>
      </c>
      <c r="AR281" s="16" t="str">
        <f>IF(ISERROR(VLOOKUP(CONCATENATE($A281,"_",AR$2),'Reference data SID'!$B:$M,12,FALSE)),"",VLOOKUP(CONCATENATE($A281,"_",AR$2),'Reference data SID'!$B:$M,12,FALSE))</f>
        <v/>
      </c>
      <c r="AS281" s="16" t="str">
        <f>IF(ISERROR(VLOOKUP(CONCATENATE($A281,"_",AS$2),'Reference data SID'!$B:$M,12,FALSE)),"",VLOOKUP(CONCATENATE($A281,"_",AS$2),'Reference data SID'!$B:$M,12,FALSE))</f>
        <v/>
      </c>
      <c r="AT281" s="16" t="str">
        <f>IF(ISERROR(VLOOKUP(CONCATENATE($A281,"_",AT$2),'Reference data SID'!$B:$M,12,FALSE)),"",VLOOKUP(CONCATENATE($A281,"_",AT$2),'Reference data SID'!$B:$M,12,FALSE))</f>
        <v/>
      </c>
    </row>
    <row r="282" spans="1:46" x14ac:dyDescent="0.25">
      <c r="A282">
        <v>278</v>
      </c>
      <c r="B282" s="16" t="str">
        <f>IF(ISERROR(VLOOKUP(CONCATENATE($A282,"_",B$2),'Reference data SID'!$B:$M,12,FALSE)),"",VLOOKUP(CONCATENATE($A282,"_",B$2),'Reference data SID'!$B:$M,12,FALSE))</f>
        <v/>
      </c>
      <c r="C282" s="16" t="str">
        <f>IF(ISERROR(VLOOKUP(CONCATENATE($A282,"_",C$2),'Reference data SID'!$B:$M,12,FALSE)),"",VLOOKUP(CONCATENATE($A282,"_",C$2),'Reference data SID'!$B:$M,12,FALSE))</f>
        <v/>
      </c>
      <c r="D282" s="16" t="str">
        <f>IF(ISERROR(VLOOKUP(CONCATENATE($A282,"_",D$2),'Reference data SID'!$B:$M,12,FALSE)),"",VLOOKUP(CONCATENATE($A282,"_",D$2),'Reference data SID'!$B:$M,12,FALSE))</f>
        <v/>
      </c>
      <c r="E282" s="16" t="str">
        <f>IF(ISERROR(VLOOKUP(CONCATENATE($A282,"_",E$2),'Reference data SID'!$B:$M,12,FALSE)),"",VLOOKUP(CONCATENATE($A282,"_",E$2),'Reference data SID'!$B:$M,12,FALSE))</f>
        <v/>
      </c>
      <c r="F282" s="16" t="str">
        <f>IF(ISERROR(VLOOKUP(CONCATENATE($A282,"_",F$2),'Reference data SID'!$B:$M,12,FALSE)),"",VLOOKUP(CONCATENATE($A282,"_",F$2),'Reference data SID'!$B:$M,12,FALSE))</f>
        <v/>
      </c>
      <c r="G282" s="16" t="str">
        <f>IF(ISERROR(VLOOKUP(CONCATENATE($A282,"_",G$2),'Reference data SID'!$B:$M,12,FALSE)),"",VLOOKUP(CONCATENATE($A282,"_",G$2),'Reference data SID'!$B:$M,12,FALSE))</f>
        <v/>
      </c>
      <c r="H282" s="16" t="str">
        <f>IF(ISERROR(VLOOKUP(CONCATENATE($A282,"_",H$2),'Reference data SID'!$B:$M,12,FALSE)),"",VLOOKUP(CONCATENATE($A282,"_",H$2),'Reference data SID'!$B:$M,12,FALSE))</f>
        <v/>
      </c>
      <c r="I282" s="16" t="str">
        <f>IF(ISERROR(VLOOKUP(CONCATENATE($A282,"_",I$2),'Reference data SID'!$B:$M,12,FALSE)),"",VLOOKUP(CONCATENATE($A282,"_",I$2),'Reference data SID'!$B:$M,12,FALSE))</f>
        <v/>
      </c>
      <c r="J282" s="16" t="str">
        <f>IF(ISERROR(VLOOKUP(CONCATENATE($A282,"_",J$2),'Reference data SID'!$B:$M,12,FALSE)),"",VLOOKUP(CONCATENATE($A282,"_",J$2),'Reference data SID'!$B:$M,12,FALSE))</f>
        <v/>
      </c>
      <c r="K282" s="16" t="str">
        <f>IF(ISERROR(VLOOKUP(CONCATENATE($A282,"_",K$2),'Reference data SID'!$B:$M,12,FALSE)),"",VLOOKUP(CONCATENATE($A282,"_",K$2),'Reference data SID'!$B:$M,12,FALSE))</f>
        <v/>
      </c>
      <c r="L282" s="16" t="str">
        <f>IF(ISERROR(VLOOKUP(CONCATENATE($A282,"_",L$2),'Reference data SID'!$B:$M,12,FALSE)),"",VLOOKUP(CONCATENATE($A282,"_",L$2),'Reference data SID'!$B:$M,12,FALSE))</f>
        <v/>
      </c>
      <c r="M282" s="16" t="str">
        <f>IF(ISERROR(VLOOKUP(CONCATENATE($A282,"_",M$2),'Reference data SID'!$B:$M,12,FALSE)),"",VLOOKUP(CONCATENATE($A282,"_",M$2),'Reference data SID'!$B:$M,12,FALSE))</f>
        <v/>
      </c>
      <c r="N282" s="16" t="str">
        <f>IF(ISERROR(VLOOKUP(CONCATENATE($A282,"_",N$2),'Reference data SID'!$B:$M,12,FALSE)),"",VLOOKUP(CONCATENATE($A282,"_",N$2),'Reference data SID'!$B:$M,12,FALSE))</f>
        <v/>
      </c>
      <c r="O282" s="16" t="str">
        <f>IF(ISERROR(VLOOKUP(CONCATENATE($A282,"_",O$2),'Reference data SID'!$B:$M,12,FALSE)),"",VLOOKUP(CONCATENATE($A282,"_",O$2),'Reference data SID'!$B:$M,12,FALSE))</f>
        <v/>
      </c>
      <c r="P282" s="16" t="str">
        <f>IF(ISERROR(VLOOKUP(CONCATENATE($A282,"_",P$2),'Reference data SID'!$B:$M,12,FALSE)),"",VLOOKUP(CONCATENATE($A282,"_",P$2),'Reference data SID'!$B:$M,12,FALSE))</f>
        <v/>
      </c>
      <c r="Q282" s="16" t="str">
        <f>IF(ISERROR(VLOOKUP(CONCATENATE($A282,"_",Q$2),'Reference data SID'!$B:$M,12,FALSE)),"",VLOOKUP(CONCATENATE($A282,"_",Q$2),'Reference data SID'!$B:$M,12,FALSE))</f>
        <v/>
      </c>
      <c r="R282" s="16" t="str">
        <f>IF(ISERROR(VLOOKUP(CONCATENATE($A282,"_",R$2),'Reference data SID'!$B:$M,12,FALSE)),"",VLOOKUP(CONCATENATE($A282,"_",R$2),'Reference data SID'!$B:$M,12,FALSE))</f>
        <v/>
      </c>
      <c r="S282" s="16" t="str">
        <f>IF(ISERROR(VLOOKUP(CONCATENATE($A282,"_",S$2),'Reference data SID'!$B:$M,12,FALSE)),"",VLOOKUP(CONCATENATE($A282,"_",S$2),'Reference data SID'!$B:$M,12,FALSE))</f>
        <v/>
      </c>
      <c r="T282" s="16" t="str">
        <f>IF(ISERROR(VLOOKUP(CONCATENATE($A282,"_",T$2),'Reference data SID'!$B:$M,12,FALSE)),"",VLOOKUP(CONCATENATE($A282,"_",T$2),'Reference data SID'!$B:$M,12,FALSE))</f>
        <v/>
      </c>
      <c r="U282" s="16" t="str">
        <f>IF(ISERROR(VLOOKUP(CONCATENATE($A282,"_",U$2),'Reference data SID'!$B:$M,12,FALSE)),"",VLOOKUP(CONCATENATE($A282,"_",U$2),'Reference data SID'!$B:$M,12,FALSE))</f>
        <v/>
      </c>
      <c r="V282" s="16" t="str">
        <f>IF(ISERROR(VLOOKUP(CONCATENATE($A282,"_",V$2),'Reference data SID'!$B:$M,12,FALSE)),"",VLOOKUP(CONCATENATE($A282,"_",V$2),'Reference data SID'!$B:$M,12,FALSE))</f>
        <v/>
      </c>
      <c r="W282" s="16" t="str">
        <f>IF(ISERROR(VLOOKUP(CONCATENATE($A282,"_",W$2),'Reference data SID'!$B:$M,12,FALSE)),"",VLOOKUP(CONCATENATE($A282,"_",W$2),'Reference data SID'!$B:$M,12,FALSE))</f>
        <v/>
      </c>
      <c r="X282" s="16" t="str">
        <f>IF(ISERROR(VLOOKUP(CONCATENATE($A282,"_",X$2),'Reference data SID'!$B:$M,12,FALSE)),"",VLOOKUP(CONCATENATE($A282,"_",X$2),'Reference data SID'!$B:$M,12,FALSE))</f>
        <v/>
      </c>
      <c r="Y282" s="16" t="str">
        <f>IF(ISERROR(VLOOKUP(CONCATENATE($A282,"_",Y$2),'Reference data SID'!$B:$M,12,FALSE)),"",VLOOKUP(CONCATENATE($A282,"_",Y$2),'Reference data SID'!$B:$M,12,FALSE))</f>
        <v/>
      </c>
      <c r="Z282" s="16" t="str">
        <f>IF(ISERROR(VLOOKUP(CONCATENATE($A282,"_",Z$2),'Reference data SID'!$B:$M,12,FALSE)),"",VLOOKUP(CONCATENATE($A282,"_",Z$2),'Reference data SID'!$B:$M,12,FALSE))</f>
        <v/>
      </c>
      <c r="AA282" s="16" t="str">
        <f>IF(ISERROR(VLOOKUP(CONCATENATE($A282,"_",AA$2),'Reference data SID'!$B:$M,12,FALSE)),"",VLOOKUP(CONCATENATE($A282,"_",AA$2),'Reference data SID'!$B:$M,12,FALSE))</f>
        <v/>
      </c>
      <c r="AB282" s="16" t="str">
        <f>IF(ISERROR(VLOOKUP(CONCATENATE($A282,"_",AB$2),'Reference data SID'!$B:$M,12,FALSE)),"",VLOOKUP(CONCATENATE($A282,"_",AB$2),'Reference data SID'!$B:$M,12,FALSE))</f>
        <v/>
      </c>
      <c r="AC282" s="16" t="str">
        <f>IF(ISERROR(VLOOKUP(CONCATENATE($A282,"_",AC$2),'Reference data SID'!$B:$M,12,FALSE)),"",VLOOKUP(CONCATENATE($A282,"_",AC$2),'Reference data SID'!$B:$M,12,FALSE))</f>
        <v/>
      </c>
      <c r="AD282" s="16" t="str">
        <f>IF(ISERROR(VLOOKUP(CONCATENATE($A282,"_",AD$2),'Reference data SID'!$B:$M,12,FALSE)),"",VLOOKUP(CONCATENATE($A282,"_",AD$2),'Reference data SID'!$B:$M,12,FALSE))</f>
        <v/>
      </c>
      <c r="AE282" s="16" t="str">
        <f>IF(ISERROR(VLOOKUP(CONCATENATE($A282,"_",AE$2),'Reference data SID'!$B:$M,12,FALSE)),"",VLOOKUP(CONCATENATE($A282,"_",AE$2),'Reference data SID'!$B:$M,12,FALSE))</f>
        <v/>
      </c>
      <c r="AF282" s="16" t="str">
        <f>IF(ISERROR(VLOOKUP(CONCATENATE($A282,"_",AF$2),'Reference data SID'!$B:$M,12,FALSE)),"",VLOOKUP(CONCATENATE($A282,"_",AF$2),'Reference data SID'!$B:$M,12,FALSE))</f>
        <v/>
      </c>
      <c r="AG282" s="16" t="str">
        <f>IF(ISERROR(VLOOKUP(CONCATENATE($A282,"_",AG$2),'Reference data SID'!$B:$M,12,FALSE)),"",VLOOKUP(CONCATENATE($A282,"_",AG$2),'Reference data SID'!$B:$M,12,FALSE))</f>
        <v/>
      </c>
      <c r="AH282" s="16" t="str">
        <f>IF(ISERROR(VLOOKUP(CONCATENATE($A282,"_",AH$2),'Reference data SID'!$B:$M,12,FALSE)),"",VLOOKUP(CONCATENATE($A282,"_",AH$2),'Reference data SID'!$B:$M,12,FALSE))</f>
        <v/>
      </c>
      <c r="AI282" s="16" t="str">
        <f>IF(ISERROR(VLOOKUP(CONCATENATE($A282,"_",AI$2),'Reference data SID'!$B:$M,12,FALSE)),"",VLOOKUP(CONCATENATE($A282,"_",AI$2),'Reference data SID'!$B:$M,12,FALSE))</f>
        <v/>
      </c>
      <c r="AJ282" s="16" t="str">
        <f>IF(ISERROR(VLOOKUP(CONCATENATE($A282,"_",AJ$2),'Reference data SID'!$B:$M,12,FALSE)),"",VLOOKUP(CONCATENATE($A282,"_",AJ$2),'Reference data SID'!$B:$M,12,FALSE))</f>
        <v/>
      </c>
      <c r="AK282" s="16" t="str">
        <f>IF(ISERROR(VLOOKUP(CONCATENATE($A282,"_",AK$2),'Reference data SID'!$B:$M,12,FALSE)),"",VLOOKUP(CONCATENATE($A282,"_",AK$2),'Reference data SID'!$B:$M,12,FALSE))</f>
        <v/>
      </c>
      <c r="AL282" s="16" t="str">
        <f>IF(ISERROR(VLOOKUP(CONCATENATE($A282,"_",AL$2),'Reference data SID'!$B:$M,12,FALSE)),"",VLOOKUP(CONCATENATE($A282,"_",AL$2),'Reference data SID'!$B:$M,12,FALSE))</f>
        <v/>
      </c>
      <c r="AM282" s="16" t="str">
        <f>IF(ISERROR(VLOOKUP(CONCATENATE($A282,"_",AM$2),'Reference data SID'!$B:$M,12,FALSE)),"",VLOOKUP(CONCATENATE($A282,"_",AM$2),'Reference data SID'!$B:$M,12,FALSE))</f>
        <v/>
      </c>
      <c r="AN282" s="16" t="str">
        <f>IF(ISERROR(VLOOKUP(CONCATENATE($A282,"_",AN$2),'Reference data SID'!$B:$M,12,FALSE)),"",VLOOKUP(CONCATENATE($A282,"_",AN$2),'Reference data SID'!$B:$M,12,FALSE))</f>
        <v/>
      </c>
      <c r="AO282" s="16" t="str">
        <f>IF(ISERROR(VLOOKUP(CONCATENATE($A282,"_",AO$2),'Reference data SID'!$B:$M,12,FALSE)),"",VLOOKUP(CONCATENATE($A282,"_",AO$2),'Reference data SID'!$B:$M,12,FALSE))</f>
        <v/>
      </c>
      <c r="AP282" s="16" t="str">
        <f>IF(ISERROR(VLOOKUP(CONCATENATE($A282,"_",AP$2),'Reference data SID'!$B:$M,12,FALSE)),"",VLOOKUP(CONCATENATE($A282,"_",AP$2),'Reference data SID'!$B:$M,12,FALSE))</f>
        <v/>
      </c>
      <c r="AQ282" s="16" t="str">
        <f>IF(ISERROR(VLOOKUP(CONCATENATE($A282,"_",AQ$2),'Reference data SID'!$B:$M,12,FALSE)),"",VLOOKUP(CONCATENATE($A282,"_",AQ$2),'Reference data SID'!$B:$M,12,FALSE))</f>
        <v/>
      </c>
      <c r="AR282" s="16" t="str">
        <f>IF(ISERROR(VLOOKUP(CONCATENATE($A282,"_",AR$2),'Reference data SID'!$B:$M,12,FALSE)),"",VLOOKUP(CONCATENATE($A282,"_",AR$2),'Reference data SID'!$B:$M,12,FALSE))</f>
        <v/>
      </c>
      <c r="AS282" s="16" t="str">
        <f>IF(ISERROR(VLOOKUP(CONCATENATE($A282,"_",AS$2),'Reference data SID'!$B:$M,12,FALSE)),"",VLOOKUP(CONCATENATE($A282,"_",AS$2),'Reference data SID'!$B:$M,12,FALSE))</f>
        <v/>
      </c>
      <c r="AT282" s="16" t="str">
        <f>IF(ISERROR(VLOOKUP(CONCATENATE($A282,"_",AT$2),'Reference data SID'!$B:$M,12,FALSE)),"",VLOOKUP(CONCATENATE($A282,"_",AT$2),'Reference data SID'!$B:$M,12,FALSE))</f>
        <v/>
      </c>
    </row>
    <row r="283" spans="1:46" x14ac:dyDescent="0.25">
      <c r="A283">
        <v>279</v>
      </c>
      <c r="B283" s="16" t="str">
        <f>IF(ISERROR(VLOOKUP(CONCATENATE($A283,"_",B$2),'Reference data SID'!$B:$M,12,FALSE)),"",VLOOKUP(CONCATENATE($A283,"_",B$2),'Reference data SID'!$B:$M,12,FALSE))</f>
        <v/>
      </c>
      <c r="C283" s="16" t="str">
        <f>IF(ISERROR(VLOOKUP(CONCATENATE($A283,"_",C$2),'Reference data SID'!$B:$M,12,FALSE)),"",VLOOKUP(CONCATENATE($A283,"_",C$2),'Reference data SID'!$B:$M,12,FALSE))</f>
        <v/>
      </c>
      <c r="D283" s="16" t="str">
        <f>IF(ISERROR(VLOOKUP(CONCATENATE($A283,"_",D$2),'Reference data SID'!$B:$M,12,FALSE)),"",VLOOKUP(CONCATENATE($A283,"_",D$2),'Reference data SID'!$B:$M,12,FALSE))</f>
        <v/>
      </c>
      <c r="E283" s="16" t="str">
        <f>IF(ISERROR(VLOOKUP(CONCATENATE($A283,"_",E$2),'Reference data SID'!$B:$M,12,FALSE)),"",VLOOKUP(CONCATENATE($A283,"_",E$2),'Reference data SID'!$B:$M,12,FALSE))</f>
        <v/>
      </c>
      <c r="F283" s="16" t="str">
        <f>IF(ISERROR(VLOOKUP(CONCATENATE($A283,"_",F$2),'Reference data SID'!$B:$M,12,FALSE)),"",VLOOKUP(CONCATENATE($A283,"_",F$2),'Reference data SID'!$B:$M,12,FALSE))</f>
        <v/>
      </c>
      <c r="G283" s="16" t="str">
        <f>IF(ISERROR(VLOOKUP(CONCATENATE($A283,"_",G$2),'Reference data SID'!$B:$M,12,FALSE)),"",VLOOKUP(CONCATENATE($A283,"_",G$2),'Reference data SID'!$B:$M,12,FALSE))</f>
        <v/>
      </c>
      <c r="H283" s="16" t="str">
        <f>IF(ISERROR(VLOOKUP(CONCATENATE($A283,"_",H$2),'Reference data SID'!$B:$M,12,FALSE)),"",VLOOKUP(CONCATENATE($A283,"_",H$2),'Reference data SID'!$B:$M,12,FALSE))</f>
        <v/>
      </c>
      <c r="I283" s="16" t="str">
        <f>IF(ISERROR(VLOOKUP(CONCATENATE($A283,"_",I$2),'Reference data SID'!$B:$M,12,FALSE)),"",VLOOKUP(CONCATENATE($A283,"_",I$2),'Reference data SID'!$B:$M,12,FALSE))</f>
        <v/>
      </c>
      <c r="J283" s="16" t="str">
        <f>IF(ISERROR(VLOOKUP(CONCATENATE($A283,"_",J$2),'Reference data SID'!$B:$M,12,FALSE)),"",VLOOKUP(CONCATENATE($A283,"_",J$2),'Reference data SID'!$B:$M,12,FALSE))</f>
        <v/>
      </c>
      <c r="K283" s="16" t="str">
        <f>IF(ISERROR(VLOOKUP(CONCATENATE($A283,"_",K$2),'Reference data SID'!$B:$M,12,FALSE)),"",VLOOKUP(CONCATENATE($A283,"_",K$2),'Reference data SID'!$B:$M,12,FALSE))</f>
        <v/>
      </c>
      <c r="L283" s="16" t="str">
        <f>IF(ISERROR(VLOOKUP(CONCATENATE($A283,"_",L$2),'Reference data SID'!$B:$M,12,FALSE)),"",VLOOKUP(CONCATENATE($A283,"_",L$2),'Reference data SID'!$B:$M,12,FALSE))</f>
        <v/>
      </c>
      <c r="M283" s="16" t="str">
        <f>IF(ISERROR(VLOOKUP(CONCATENATE($A283,"_",M$2),'Reference data SID'!$B:$M,12,FALSE)),"",VLOOKUP(CONCATENATE($A283,"_",M$2),'Reference data SID'!$B:$M,12,FALSE))</f>
        <v/>
      </c>
      <c r="N283" s="16" t="str">
        <f>IF(ISERROR(VLOOKUP(CONCATENATE($A283,"_",N$2),'Reference data SID'!$B:$M,12,FALSE)),"",VLOOKUP(CONCATENATE($A283,"_",N$2),'Reference data SID'!$B:$M,12,FALSE))</f>
        <v/>
      </c>
      <c r="O283" s="16" t="str">
        <f>IF(ISERROR(VLOOKUP(CONCATENATE($A283,"_",O$2),'Reference data SID'!$B:$M,12,FALSE)),"",VLOOKUP(CONCATENATE($A283,"_",O$2),'Reference data SID'!$B:$M,12,FALSE))</f>
        <v/>
      </c>
      <c r="P283" s="16" t="str">
        <f>IF(ISERROR(VLOOKUP(CONCATENATE($A283,"_",P$2),'Reference data SID'!$B:$M,12,FALSE)),"",VLOOKUP(CONCATENATE($A283,"_",P$2),'Reference data SID'!$B:$M,12,FALSE))</f>
        <v/>
      </c>
      <c r="Q283" s="16" t="str">
        <f>IF(ISERROR(VLOOKUP(CONCATENATE($A283,"_",Q$2),'Reference data SID'!$B:$M,12,FALSE)),"",VLOOKUP(CONCATENATE($A283,"_",Q$2),'Reference data SID'!$B:$M,12,FALSE))</f>
        <v/>
      </c>
      <c r="R283" s="16" t="str">
        <f>IF(ISERROR(VLOOKUP(CONCATENATE($A283,"_",R$2),'Reference data SID'!$B:$M,12,FALSE)),"",VLOOKUP(CONCATENATE($A283,"_",R$2),'Reference data SID'!$B:$M,12,FALSE))</f>
        <v/>
      </c>
      <c r="S283" s="16" t="str">
        <f>IF(ISERROR(VLOOKUP(CONCATENATE($A283,"_",S$2),'Reference data SID'!$B:$M,12,FALSE)),"",VLOOKUP(CONCATENATE($A283,"_",S$2),'Reference data SID'!$B:$M,12,FALSE))</f>
        <v/>
      </c>
      <c r="T283" s="16" t="str">
        <f>IF(ISERROR(VLOOKUP(CONCATENATE($A283,"_",T$2),'Reference data SID'!$B:$M,12,FALSE)),"",VLOOKUP(CONCATENATE($A283,"_",T$2),'Reference data SID'!$B:$M,12,FALSE))</f>
        <v/>
      </c>
      <c r="U283" s="16" t="str">
        <f>IF(ISERROR(VLOOKUP(CONCATENATE($A283,"_",U$2),'Reference data SID'!$B:$M,12,FALSE)),"",VLOOKUP(CONCATENATE($A283,"_",U$2),'Reference data SID'!$B:$M,12,FALSE))</f>
        <v/>
      </c>
      <c r="V283" s="16" t="str">
        <f>IF(ISERROR(VLOOKUP(CONCATENATE($A283,"_",V$2),'Reference data SID'!$B:$M,12,FALSE)),"",VLOOKUP(CONCATENATE($A283,"_",V$2),'Reference data SID'!$B:$M,12,FALSE))</f>
        <v/>
      </c>
      <c r="W283" s="16" t="str">
        <f>IF(ISERROR(VLOOKUP(CONCATENATE($A283,"_",W$2),'Reference data SID'!$B:$M,12,FALSE)),"",VLOOKUP(CONCATENATE($A283,"_",W$2),'Reference data SID'!$B:$M,12,FALSE))</f>
        <v/>
      </c>
      <c r="X283" s="16" t="str">
        <f>IF(ISERROR(VLOOKUP(CONCATENATE($A283,"_",X$2),'Reference data SID'!$B:$M,12,FALSE)),"",VLOOKUP(CONCATENATE($A283,"_",X$2),'Reference data SID'!$B:$M,12,FALSE))</f>
        <v/>
      </c>
      <c r="Y283" s="16" t="str">
        <f>IF(ISERROR(VLOOKUP(CONCATENATE($A283,"_",Y$2),'Reference data SID'!$B:$M,12,FALSE)),"",VLOOKUP(CONCATENATE($A283,"_",Y$2),'Reference data SID'!$B:$M,12,FALSE))</f>
        <v/>
      </c>
      <c r="Z283" s="16" t="str">
        <f>IF(ISERROR(VLOOKUP(CONCATENATE($A283,"_",Z$2),'Reference data SID'!$B:$M,12,FALSE)),"",VLOOKUP(CONCATENATE($A283,"_",Z$2),'Reference data SID'!$B:$M,12,FALSE))</f>
        <v/>
      </c>
      <c r="AA283" s="16" t="str">
        <f>IF(ISERROR(VLOOKUP(CONCATENATE($A283,"_",AA$2),'Reference data SID'!$B:$M,12,FALSE)),"",VLOOKUP(CONCATENATE($A283,"_",AA$2),'Reference data SID'!$B:$M,12,FALSE))</f>
        <v/>
      </c>
      <c r="AB283" s="16" t="str">
        <f>IF(ISERROR(VLOOKUP(CONCATENATE($A283,"_",AB$2),'Reference data SID'!$B:$M,12,FALSE)),"",VLOOKUP(CONCATENATE($A283,"_",AB$2),'Reference data SID'!$B:$M,12,FALSE))</f>
        <v/>
      </c>
      <c r="AC283" s="16" t="str">
        <f>IF(ISERROR(VLOOKUP(CONCATENATE($A283,"_",AC$2),'Reference data SID'!$B:$M,12,FALSE)),"",VLOOKUP(CONCATENATE($A283,"_",AC$2),'Reference data SID'!$B:$M,12,FALSE))</f>
        <v/>
      </c>
      <c r="AD283" s="16" t="str">
        <f>IF(ISERROR(VLOOKUP(CONCATENATE($A283,"_",AD$2),'Reference data SID'!$B:$M,12,FALSE)),"",VLOOKUP(CONCATENATE($A283,"_",AD$2),'Reference data SID'!$B:$M,12,FALSE))</f>
        <v/>
      </c>
      <c r="AE283" s="16" t="str">
        <f>IF(ISERROR(VLOOKUP(CONCATENATE($A283,"_",AE$2),'Reference data SID'!$B:$M,12,FALSE)),"",VLOOKUP(CONCATENATE($A283,"_",AE$2),'Reference data SID'!$B:$M,12,FALSE))</f>
        <v/>
      </c>
      <c r="AF283" s="16" t="str">
        <f>IF(ISERROR(VLOOKUP(CONCATENATE($A283,"_",AF$2),'Reference data SID'!$B:$M,12,FALSE)),"",VLOOKUP(CONCATENATE($A283,"_",AF$2),'Reference data SID'!$B:$M,12,FALSE))</f>
        <v/>
      </c>
      <c r="AG283" s="16" t="str">
        <f>IF(ISERROR(VLOOKUP(CONCATENATE($A283,"_",AG$2),'Reference data SID'!$B:$M,12,FALSE)),"",VLOOKUP(CONCATENATE($A283,"_",AG$2),'Reference data SID'!$B:$M,12,FALSE))</f>
        <v/>
      </c>
      <c r="AH283" s="16" t="str">
        <f>IF(ISERROR(VLOOKUP(CONCATENATE($A283,"_",AH$2),'Reference data SID'!$B:$M,12,FALSE)),"",VLOOKUP(CONCATENATE($A283,"_",AH$2),'Reference data SID'!$B:$M,12,FALSE))</f>
        <v/>
      </c>
      <c r="AI283" s="16" t="str">
        <f>IF(ISERROR(VLOOKUP(CONCATENATE($A283,"_",AI$2),'Reference data SID'!$B:$M,12,FALSE)),"",VLOOKUP(CONCATENATE($A283,"_",AI$2),'Reference data SID'!$B:$M,12,FALSE))</f>
        <v/>
      </c>
      <c r="AJ283" s="16" t="str">
        <f>IF(ISERROR(VLOOKUP(CONCATENATE($A283,"_",AJ$2),'Reference data SID'!$B:$M,12,FALSE)),"",VLOOKUP(CONCATENATE($A283,"_",AJ$2),'Reference data SID'!$B:$M,12,FALSE))</f>
        <v/>
      </c>
      <c r="AK283" s="16" t="str">
        <f>IF(ISERROR(VLOOKUP(CONCATENATE($A283,"_",AK$2),'Reference data SID'!$B:$M,12,FALSE)),"",VLOOKUP(CONCATENATE($A283,"_",AK$2),'Reference data SID'!$B:$M,12,FALSE))</f>
        <v/>
      </c>
      <c r="AL283" s="16" t="str">
        <f>IF(ISERROR(VLOOKUP(CONCATENATE($A283,"_",AL$2),'Reference data SID'!$B:$M,12,FALSE)),"",VLOOKUP(CONCATENATE($A283,"_",AL$2),'Reference data SID'!$B:$M,12,FALSE))</f>
        <v/>
      </c>
      <c r="AM283" s="16" t="str">
        <f>IF(ISERROR(VLOOKUP(CONCATENATE($A283,"_",AM$2),'Reference data SID'!$B:$M,12,FALSE)),"",VLOOKUP(CONCATENATE($A283,"_",AM$2),'Reference data SID'!$B:$M,12,FALSE))</f>
        <v/>
      </c>
      <c r="AN283" s="16" t="str">
        <f>IF(ISERROR(VLOOKUP(CONCATENATE($A283,"_",AN$2),'Reference data SID'!$B:$M,12,FALSE)),"",VLOOKUP(CONCATENATE($A283,"_",AN$2),'Reference data SID'!$B:$M,12,FALSE))</f>
        <v/>
      </c>
      <c r="AO283" s="16" t="str">
        <f>IF(ISERROR(VLOOKUP(CONCATENATE($A283,"_",AO$2),'Reference data SID'!$B:$M,12,FALSE)),"",VLOOKUP(CONCATENATE($A283,"_",AO$2),'Reference data SID'!$B:$M,12,FALSE))</f>
        <v/>
      </c>
      <c r="AP283" s="16" t="str">
        <f>IF(ISERROR(VLOOKUP(CONCATENATE($A283,"_",AP$2),'Reference data SID'!$B:$M,12,FALSE)),"",VLOOKUP(CONCATENATE($A283,"_",AP$2),'Reference data SID'!$B:$M,12,FALSE))</f>
        <v/>
      </c>
      <c r="AQ283" s="16" t="str">
        <f>IF(ISERROR(VLOOKUP(CONCATENATE($A283,"_",AQ$2),'Reference data SID'!$B:$M,12,FALSE)),"",VLOOKUP(CONCATENATE($A283,"_",AQ$2),'Reference data SID'!$B:$M,12,FALSE))</f>
        <v/>
      </c>
      <c r="AR283" s="16" t="str">
        <f>IF(ISERROR(VLOOKUP(CONCATENATE($A283,"_",AR$2),'Reference data SID'!$B:$M,12,FALSE)),"",VLOOKUP(CONCATENATE($A283,"_",AR$2),'Reference data SID'!$B:$M,12,FALSE))</f>
        <v/>
      </c>
      <c r="AS283" s="16" t="str">
        <f>IF(ISERROR(VLOOKUP(CONCATENATE($A283,"_",AS$2),'Reference data SID'!$B:$M,12,FALSE)),"",VLOOKUP(CONCATENATE($A283,"_",AS$2),'Reference data SID'!$B:$M,12,FALSE))</f>
        <v/>
      </c>
      <c r="AT283" s="16" t="str">
        <f>IF(ISERROR(VLOOKUP(CONCATENATE($A283,"_",AT$2),'Reference data SID'!$B:$M,12,FALSE)),"",VLOOKUP(CONCATENATE($A283,"_",AT$2),'Reference data SID'!$B:$M,12,FALSE))</f>
        <v/>
      </c>
    </row>
    <row r="284" spans="1:46" x14ac:dyDescent="0.25">
      <c r="A284">
        <v>280</v>
      </c>
      <c r="B284" s="16" t="str">
        <f>IF(ISERROR(VLOOKUP(CONCATENATE($A284,"_",B$2),'Reference data SID'!$B:$M,12,FALSE)),"",VLOOKUP(CONCATENATE($A284,"_",B$2),'Reference data SID'!$B:$M,12,FALSE))</f>
        <v/>
      </c>
      <c r="C284" s="16" t="str">
        <f>IF(ISERROR(VLOOKUP(CONCATENATE($A284,"_",C$2),'Reference data SID'!$B:$M,12,FALSE)),"",VLOOKUP(CONCATENATE($A284,"_",C$2),'Reference data SID'!$B:$M,12,FALSE))</f>
        <v/>
      </c>
      <c r="D284" s="16" t="str">
        <f>IF(ISERROR(VLOOKUP(CONCATENATE($A284,"_",D$2),'Reference data SID'!$B:$M,12,FALSE)),"",VLOOKUP(CONCATENATE($A284,"_",D$2),'Reference data SID'!$B:$M,12,FALSE))</f>
        <v/>
      </c>
      <c r="E284" s="16" t="str">
        <f>IF(ISERROR(VLOOKUP(CONCATENATE($A284,"_",E$2),'Reference data SID'!$B:$M,12,FALSE)),"",VLOOKUP(CONCATENATE($A284,"_",E$2),'Reference data SID'!$B:$M,12,FALSE))</f>
        <v/>
      </c>
      <c r="F284" s="16" t="str">
        <f>IF(ISERROR(VLOOKUP(CONCATENATE($A284,"_",F$2),'Reference data SID'!$B:$M,12,FALSE)),"",VLOOKUP(CONCATENATE($A284,"_",F$2),'Reference data SID'!$B:$M,12,FALSE))</f>
        <v/>
      </c>
      <c r="G284" s="16" t="str">
        <f>IF(ISERROR(VLOOKUP(CONCATENATE($A284,"_",G$2),'Reference data SID'!$B:$M,12,FALSE)),"",VLOOKUP(CONCATENATE($A284,"_",G$2),'Reference data SID'!$B:$M,12,FALSE))</f>
        <v/>
      </c>
      <c r="H284" s="16" t="str">
        <f>IF(ISERROR(VLOOKUP(CONCATENATE($A284,"_",H$2),'Reference data SID'!$B:$M,12,FALSE)),"",VLOOKUP(CONCATENATE($A284,"_",H$2),'Reference data SID'!$B:$M,12,FALSE))</f>
        <v/>
      </c>
      <c r="I284" s="16" t="str">
        <f>IF(ISERROR(VLOOKUP(CONCATENATE($A284,"_",I$2),'Reference data SID'!$B:$M,12,FALSE)),"",VLOOKUP(CONCATENATE($A284,"_",I$2),'Reference data SID'!$B:$M,12,FALSE))</f>
        <v/>
      </c>
      <c r="J284" s="16" t="str">
        <f>IF(ISERROR(VLOOKUP(CONCATENATE($A284,"_",J$2),'Reference data SID'!$B:$M,12,FALSE)),"",VLOOKUP(CONCATENATE($A284,"_",J$2),'Reference data SID'!$B:$M,12,FALSE))</f>
        <v/>
      </c>
      <c r="K284" s="16" t="str">
        <f>IF(ISERROR(VLOOKUP(CONCATENATE($A284,"_",K$2),'Reference data SID'!$B:$M,12,FALSE)),"",VLOOKUP(CONCATENATE($A284,"_",K$2),'Reference data SID'!$B:$M,12,FALSE))</f>
        <v/>
      </c>
      <c r="L284" s="16" t="str">
        <f>IF(ISERROR(VLOOKUP(CONCATENATE($A284,"_",L$2),'Reference data SID'!$B:$M,12,FALSE)),"",VLOOKUP(CONCATENATE($A284,"_",L$2),'Reference data SID'!$B:$M,12,FALSE))</f>
        <v/>
      </c>
      <c r="M284" s="16" t="str">
        <f>IF(ISERROR(VLOOKUP(CONCATENATE($A284,"_",M$2),'Reference data SID'!$B:$M,12,FALSE)),"",VLOOKUP(CONCATENATE($A284,"_",M$2),'Reference data SID'!$B:$M,12,FALSE))</f>
        <v/>
      </c>
      <c r="N284" s="16" t="str">
        <f>IF(ISERROR(VLOOKUP(CONCATENATE($A284,"_",N$2),'Reference data SID'!$B:$M,12,FALSE)),"",VLOOKUP(CONCATENATE($A284,"_",N$2),'Reference data SID'!$B:$M,12,FALSE))</f>
        <v/>
      </c>
      <c r="O284" s="16" t="str">
        <f>IF(ISERROR(VLOOKUP(CONCATENATE($A284,"_",O$2),'Reference data SID'!$B:$M,12,FALSE)),"",VLOOKUP(CONCATENATE($A284,"_",O$2),'Reference data SID'!$B:$M,12,FALSE))</f>
        <v/>
      </c>
      <c r="P284" s="16" t="str">
        <f>IF(ISERROR(VLOOKUP(CONCATENATE($A284,"_",P$2),'Reference data SID'!$B:$M,12,FALSE)),"",VLOOKUP(CONCATENATE($A284,"_",P$2),'Reference data SID'!$B:$M,12,FALSE))</f>
        <v/>
      </c>
      <c r="Q284" s="16" t="str">
        <f>IF(ISERROR(VLOOKUP(CONCATENATE($A284,"_",Q$2),'Reference data SID'!$B:$M,12,FALSE)),"",VLOOKUP(CONCATENATE($A284,"_",Q$2),'Reference data SID'!$B:$M,12,FALSE))</f>
        <v/>
      </c>
      <c r="R284" s="16" t="str">
        <f>IF(ISERROR(VLOOKUP(CONCATENATE($A284,"_",R$2),'Reference data SID'!$B:$M,12,FALSE)),"",VLOOKUP(CONCATENATE($A284,"_",R$2),'Reference data SID'!$B:$M,12,FALSE))</f>
        <v/>
      </c>
      <c r="S284" s="16" t="str">
        <f>IF(ISERROR(VLOOKUP(CONCATENATE($A284,"_",S$2),'Reference data SID'!$B:$M,12,FALSE)),"",VLOOKUP(CONCATENATE($A284,"_",S$2),'Reference data SID'!$B:$M,12,FALSE))</f>
        <v/>
      </c>
      <c r="T284" s="16" t="str">
        <f>IF(ISERROR(VLOOKUP(CONCATENATE($A284,"_",T$2),'Reference data SID'!$B:$M,12,FALSE)),"",VLOOKUP(CONCATENATE($A284,"_",T$2),'Reference data SID'!$B:$M,12,FALSE))</f>
        <v/>
      </c>
      <c r="U284" s="16" t="str">
        <f>IF(ISERROR(VLOOKUP(CONCATENATE($A284,"_",U$2),'Reference data SID'!$B:$M,12,FALSE)),"",VLOOKUP(CONCATENATE($A284,"_",U$2),'Reference data SID'!$B:$M,12,FALSE))</f>
        <v/>
      </c>
      <c r="V284" s="16" t="str">
        <f>IF(ISERROR(VLOOKUP(CONCATENATE($A284,"_",V$2),'Reference data SID'!$B:$M,12,FALSE)),"",VLOOKUP(CONCATENATE($A284,"_",V$2),'Reference data SID'!$B:$M,12,FALSE))</f>
        <v/>
      </c>
      <c r="W284" s="16" t="str">
        <f>IF(ISERROR(VLOOKUP(CONCATENATE($A284,"_",W$2),'Reference data SID'!$B:$M,12,FALSE)),"",VLOOKUP(CONCATENATE($A284,"_",W$2),'Reference data SID'!$B:$M,12,FALSE))</f>
        <v/>
      </c>
      <c r="X284" s="16" t="str">
        <f>IF(ISERROR(VLOOKUP(CONCATENATE($A284,"_",X$2),'Reference data SID'!$B:$M,12,FALSE)),"",VLOOKUP(CONCATENATE($A284,"_",X$2),'Reference data SID'!$B:$M,12,FALSE))</f>
        <v/>
      </c>
      <c r="Y284" s="16" t="str">
        <f>IF(ISERROR(VLOOKUP(CONCATENATE($A284,"_",Y$2),'Reference data SID'!$B:$M,12,FALSE)),"",VLOOKUP(CONCATENATE($A284,"_",Y$2),'Reference data SID'!$B:$M,12,FALSE))</f>
        <v/>
      </c>
      <c r="Z284" s="16" t="str">
        <f>IF(ISERROR(VLOOKUP(CONCATENATE($A284,"_",Z$2),'Reference data SID'!$B:$M,12,FALSE)),"",VLOOKUP(CONCATENATE($A284,"_",Z$2),'Reference data SID'!$B:$M,12,FALSE))</f>
        <v/>
      </c>
      <c r="AA284" s="16" t="str">
        <f>IF(ISERROR(VLOOKUP(CONCATENATE($A284,"_",AA$2),'Reference data SID'!$B:$M,12,FALSE)),"",VLOOKUP(CONCATENATE($A284,"_",AA$2),'Reference data SID'!$B:$M,12,FALSE))</f>
        <v/>
      </c>
      <c r="AB284" s="16" t="str">
        <f>IF(ISERROR(VLOOKUP(CONCATENATE($A284,"_",AB$2),'Reference data SID'!$B:$M,12,FALSE)),"",VLOOKUP(CONCATENATE($A284,"_",AB$2),'Reference data SID'!$B:$M,12,FALSE))</f>
        <v/>
      </c>
      <c r="AC284" s="16" t="str">
        <f>IF(ISERROR(VLOOKUP(CONCATENATE($A284,"_",AC$2),'Reference data SID'!$B:$M,12,FALSE)),"",VLOOKUP(CONCATENATE($A284,"_",AC$2),'Reference data SID'!$B:$M,12,FALSE))</f>
        <v/>
      </c>
      <c r="AD284" s="16" t="str">
        <f>IF(ISERROR(VLOOKUP(CONCATENATE($A284,"_",AD$2),'Reference data SID'!$B:$M,12,FALSE)),"",VLOOKUP(CONCATENATE($A284,"_",AD$2),'Reference data SID'!$B:$M,12,FALSE))</f>
        <v/>
      </c>
      <c r="AE284" s="16" t="str">
        <f>IF(ISERROR(VLOOKUP(CONCATENATE($A284,"_",AE$2),'Reference data SID'!$B:$M,12,FALSE)),"",VLOOKUP(CONCATENATE($A284,"_",AE$2),'Reference data SID'!$B:$M,12,FALSE))</f>
        <v/>
      </c>
      <c r="AF284" s="16" t="str">
        <f>IF(ISERROR(VLOOKUP(CONCATENATE($A284,"_",AF$2),'Reference data SID'!$B:$M,12,FALSE)),"",VLOOKUP(CONCATENATE($A284,"_",AF$2),'Reference data SID'!$B:$M,12,FALSE))</f>
        <v/>
      </c>
      <c r="AG284" s="16" t="str">
        <f>IF(ISERROR(VLOOKUP(CONCATENATE($A284,"_",AG$2),'Reference data SID'!$B:$M,12,FALSE)),"",VLOOKUP(CONCATENATE($A284,"_",AG$2),'Reference data SID'!$B:$M,12,FALSE))</f>
        <v/>
      </c>
      <c r="AH284" s="16" t="str">
        <f>IF(ISERROR(VLOOKUP(CONCATENATE($A284,"_",AH$2),'Reference data SID'!$B:$M,12,FALSE)),"",VLOOKUP(CONCATENATE($A284,"_",AH$2),'Reference data SID'!$B:$M,12,FALSE))</f>
        <v/>
      </c>
      <c r="AI284" s="16" t="str">
        <f>IF(ISERROR(VLOOKUP(CONCATENATE($A284,"_",AI$2),'Reference data SID'!$B:$M,12,FALSE)),"",VLOOKUP(CONCATENATE($A284,"_",AI$2),'Reference data SID'!$B:$M,12,FALSE))</f>
        <v/>
      </c>
      <c r="AJ284" s="16" t="str">
        <f>IF(ISERROR(VLOOKUP(CONCATENATE($A284,"_",AJ$2),'Reference data SID'!$B:$M,12,FALSE)),"",VLOOKUP(CONCATENATE($A284,"_",AJ$2),'Reference data SID'!$B:$M,12,FALSE))</f>
        <v/>
      </c>
      <c r="AK284" s="16" t="str">
        <f>IF(ISERROR(VLOOKUP(CONCATENATE($A284,"_",AK$2),'Reference data SID'!$B:$M,12,FALSE)),"",VLOOKUP(CONCATENATE($A284,"_",AK$2),'Reference data SID'!$B:$M,12,FALSE))</f>
        <v/>
      </c>
      <c r="AL284" s="16" t="str">
        <f>IF(ISERROR(VLOOKUP(CONCATENATE($A284,"_",AL$2),'Reference data SID'!$B:$M,12,FALSE)),"",VLOOKUP(CONCATENATE($A284,"_",AL$2),'Reference data SID'!$B:$M,12,FALSE))</f>
        <v/>
      </c>
      <c r="AM284" s="16" t="str">
        <f>IF(ISERROR(VLOOKUP(CONCATENATE($A284,"_",AM$2),'Reference data SID'!$B:$M,12,FALSE)),"",VLOOKUP(CONCATENATE($A284,"_",AM$2),'Reference data SID'!$B:$M,12,FALSE))</f>
        <v/>
      </c>
      <c r="AN284" s="16" t="str">
        <f>IF(ISERROR(VLOOKUP(CONCATENATE($A284,"_",AN$2),'Reference data SID'!$B:$M,12,FALSE)),"",VLOOKUP(CONCATENATE($A284,"_",AN$2),'Reference data SID'!$B:$M,12,FALSE))</f>
        <v/>
      </c>
      <c r="AO284" s="16" t="str">
        <f>IF(ISERROR(VLOOKUP(CONCATENATE($A284,"_",AO$2),'Reference data SID'!$B:$M,12,FALSE)),"",VLOOKUP(CONCATENATE($A284,"_",AO$2),'Reference data SID'!$B:$M,12,FALSE))</f>
        <v/>
      </c>
      <c r="AP284" s="16" t="str">
        <f>IF(ISERROR(VLOOKUP(CONCATENATE($A284,"_",AP$2),'Reference data SID'!$B:$M,12,FALSE)),"",VLOOKUP(CONCATENATE($A284,"_",AP$2),'Reference data SID'!$B:$M,12,FALSE))</f>
        <v/>
      </c>
      <c r="AQ284" s="16" t="str">
        <f>IF(ISERROR(VLOOKUP(CONCATENATE($A284,"_",AQ$2),'Reference data SID'!$B:$M,12,FALSE)),"",VLOOKUP(CONCATENATE($A284,"_",AQ$2),'Reference data SID'!$B:$M,12,FALSE))</f>
        <v/>
      </c>
      <c r="AR284" s="16" t="str">
        <f>IF(ISERROR(VLOOKUP(CONCATENATE($A284,"_",AR$2),'Reference data SID'!$B:$M,12,FALSE)),"",VLOOKUP(CONCATENATE($A284,"_",AR$2),'Reference data SID'!$B:$M,12,FALSE))</f>
        <v/>
      </c>
      <c r="AS284" s="16" t="str">
        <f>IF(ISERROR(VLOOKUP(CONCATENATE($A284,"_",AS$2),'Reference data SID'!$B:$M,12,FALSE)),"",VLOOKUP(CONCATENATE($A284,"_",AS$2),'Reference data SID'!$B:$M,12,FALSE))</f>
        <v/>
      </c>
      <c r="AT284" s="16" t="str">
        <f>IF(ISERROR(VLOOKUP(CONCATENATE($A284,"_",AT$2),'Reference data SID'!$B:$M,12,FALSE)),"",VLOOKUP(CONCATENATE($A284,"_",AT$2),'Reference data SID'!$B:$M,12,FALSE))</f>
        <v/>
      </c>
    </row>
    <row r="285" spans="1:46" x14ac:dyDescent="0.25">
      <c r="A285">
        <v>281</v>
      </c>
      <c r="B285" s="16" t="str">
        <f>IF(ISERROR(VLOOKUP(CONCATENATE($A285,"_",B$2),'Reference data SID'!$B:$M,12,FALSE)),"",VLOOKUP(CONCATENATE($A285,"_",B$2),'Reference data SID'!$B:$M,12,FALSE))</f>
        <v/>
      </c>
      <c r="C285" s="16" t="str">
        <f>IF(ISERROR(VLOOKUP(CONCATENATE($A285,"_",C$2),'Reference data SID'!$B:$M,12,FALSE)),"",VLOOKUP(CONCATENATE($A285,"_",C$2),'Reference data SID'!$B:$M,12,FALSE))</f>
        <v/>
      </c>
      <c r="D285" s="16" t="str">
        <f>IF(ISERROR(VLOOKUP(CONCATENATE($A285,"_",D$2),'Reference data SID'!$B:$M,12,FALSE)),"",VLOOKUP(CONCATENATE($A285,"_",D$2),'Reference data SID'!$B:$M,12,FALSE))</f>
        <v/>
      </c>
      <c r="E285" s="16" t="str">
        <f>IF(ISERROR(VLOOKUP(CONCATENATE($A285,"_",E$2),'Reference data SID'!$B:$M,12,FALSE)),"",VLOOKUP(CONCATENATE($A285,"_",E$2),'Reference data SID'!$B:$M,12,FALSE))</f>
        <v/>
      </c>
      <c r="F285" s="16" t="str">
        <f>IF(ISERROR(VLOOKUP(CONCATENATE($A285,"_",F$2),'Reference data SID'!$B:$M,12,FALSE)),"",VLOOKUP(CONCATENATE($A285,"_",F$2),'Reference data SID'!$B:$M,12,FALSE))</f>
        <v/>
      </c>
      <c r="G285" s="16" t="str">
        <f>IF(ISERROR(VLOOKUP(CONCATENATE($A285,"_",G$2),'Reference data SID'!$B:$M,12,FALSE)),"",VLOOKUP(CONCATENATE($A285,"_",G$2),'Reference data SID'!$B:$M,12,FALSE))</f>
        <v/>
      </c>
      <c r="H285" s="16" t="str">
        <f>IF(ISERROR(VLOOKUP(CONCATENATE($A285,"_",H$2),'Reference data SID'!$B:$M,12,FALSE)),"",VLOOKUP(CONCATENATE($A285,"_",H$2),'Reference data SID'!$B:$M,12,FALSE))</f>
        <v/>
      </c>
      <c r="I285" s="16" t="str">
        <f>IF(ISERROR(VLOOKUP(CONCATENATE($A285,"_",I$2),'Reference data SID'!$B:$M,12,FALSE)),"",VLOOKUP(CONCATENATE($A285,"_",I$2),'Reference data SID'!$B:$M,12,FALSE))</f>
        <v/>
      </c>
      <c r="J285" s="16" t="str">
        <f>IF(ISERROR(VLOOKUP(CONCATENATE($A285,"_",J$2),'Reference data SID'!$B:$M,12,FALSE)),"",VLOOKUP(CONCATENATE($A285,"_",J$2),'Reference data SID'!$B:$M,12,FALSE))</f>
        <v/>
      </c>
      <c r="K285" s="16" t="str">
        <f>IF(ISERROR(VLOOKUP(CONCATENATE($A285,"_",K$2),'Reference data SID'!$B:$M,12,FALSE)),"",VLOOKUP(CONCATENATE($A285,"_",K$2),'Reference data SID'!$B:$M,12,FALSE))</f>
        <v/>
      </c>
      <c r="L285" s="16" t="str">
        <f>IF(ISERROR(VLOOKUP(CONCATENATE($A285,"_",L$2),'Reference data SID'!$B:$M,12,FALSE)),"",VLOOKUP(CONCATENATE($A285,"_",L$2),'Reference data SID'!$B:$M,12,FALSE))</f>
        <v/>
      </c>
      <c r="M285" s="16" t="str">
        <f>IF(ISERROR(VLOOKUP(CONCATENATE($A285,"_",M$2),'Reference data SID'!$B:$M,12,FALSE)),"",VLOOKUP(CONCATENATE($A285,"_",M$2),'Reference data SID'!$B:$M,12,FALSE))</f>
        <v/>
      </c>
      <c r="N285" s="16" t="str">
        <f>IF(ISERROR(VLOOKUP(CONCATENATE($A285,"_",N$2),'Reference data SID'!$B:$M,12,FALSE)),"",VLOOKUP(CONCATENATE($A285,"_",N$2),'Reference data SID'!$B:$M,12,FALSE))</f>
        <v/>
      </c>
      <c r="O285" s="16" t="str">
        <f>IF(ISERROR(VLOOKUP(CONCATENATE($A285,"_",O$2),'Reference data SID'!$B:$M,12,FALSE)),"",VLOOKUP(CONCATENATE($A285,"_",O$2),'Reference data SID'!$B:$M,12,FALSE))</f>
        <v/>
      </c>
      <c r="P285" s="16" t="str">
        <f>IF(ISERROR(VLOOKUP(CONCATENATE($A285,"_",P$2),'Reference data SID'!$B:$M,12,FALSE)),"",VLOOKUP(CONCATENATE($A285,"_",P$2),'Reference data SID'!$B:$M,12,FALSE))</f>
        <v/>
      </c>
      <c r="Q285" s="16" t="str">
        <f>IF(ISERROR(VLOOKUP(CONCATENATE($A285,"_",Q$2),'Reference data SID'!$B:$M,12,FALSE)),"",VLOOKUP(CONCATENATE($A285,"_",Q$2),'Reference data SID'!$B:$M,12,FALSE))</f>
        <v/>
      </c>
      <c r="R285" s="16" t="str">
        <f>IF(ISERROR(VLOOKUP(CONCATENATE($A285,"_",R$2),'Reference data SID'!$B:$M,12,FALSE)),"",VLOOKUP(CONCATENATE($A285,"_",R$2),'Reference data SID'!$B:$M,12,FALSE))</f>
        <v/>
      </c>
      <c r="S285" s="16" t="str">
        <f>IF(ISERROR(VLOOKUP(CONCATENATE($A285,"_",S$2),'Reference data SID'!$B:$M,12,FALSE)),"",VLOOKUP(CONCATENATE($A285,"_",S$2),'Reference data SID'!$B:$M,12,FALSE))</f>
        <v/>
      </c>
      <c r="T285" s="16" t="str">
        <f>IF(ISERROR(VLOOKUP(CONCATENATE($A285,"_",T$2),'Reference data SID'!$B:$M,12,FALSE)),"",VLOOKUP(CONCATENATE($A285,"_",T$2),'Reference data SID'!$B:$M,12,FALSE))</f>
        <v/>
      </c>
      <c r="U285" s="16" t="str">
        <f>IF(ISERROR(VLOOKUP(CONCATENATE($A285,"_",U$2),'Reference data SID'!$B:$M,12,FALSE)),"",VLOOKUP(CONCATENATE($A285,"_",U$2),'Reference data SID'!$B:$M,12,FALSE))</f>
        <v/>
      </c>
      <c r="V285" s="16" t="str">
        <f>IF(ISERROR(VLOOKUP(CONCATENATE($A285,"_",V$2),'Reference data SID'!$B:$M,12,FALSE)),"",VLOOKUP(CONCATENATE($A285,"_",V$2),'Reference data SID'!$B:$M,12,FALSE))</f>
        <v/>
      </c>
      <c r="W285" s="16" t="str">
        <f>IF(ISERROR(VLOOKUP(CONCATENATE($A285,"_",W$2),'Reference data SID'!$B:$M,12,FALSE)),"",VLOOKUP(CONCATENATE($A285,"_",W$2),'Reference data SID'!$B:$M,12,FALSE))</f>
        <v/>
      </c>
      <c r="X285" s="16" t="str">
        <f>IF(ISERROR(VLOOKUP(CONCATENATE($A285,"_",X$2),'Reference data SID'!$B:$M,12,FALSE)),"",VLOOKUP(CONCATENATE($A285,"_",X$2),'Reference data SID'!$B:$M,12,FALSE))</f>
        <v/>
      </c>
      <c r="Y285" s="16" t="str">
        <f>IF(ISERROR(VLOOKUP(CONCATENATE($A285,"_",Y$2),'Reference data SID'!$B:$M,12,FALSE)),"",VLOOKUP(CONCATENATE($A285,"_",Y$2),'Reference data SID'!$B:$M,12,FALSE))</f>
        <v/>
      </c>
      <c r="Z285" s="16" t="str">
        <f>IF(ISERROR(VLOOKUP(CONCATENATE($A285,"_",Z$2),'Reference data SID'!$B:$M,12,FALSE)),"",VLOOKUP(CONCATENATE($A285,"_",Z$2),'Reference data SID'!$B:$M,12,FALSE))</f>
        <v/>
      </c>
      <c r="AA285" s="16" t="str">
        <f>IF(ISERROR(VLOOKUP(CONCATENATE($A285,"_",AA$2),'Reference data SID'!$B:$M,12,FALSE)),"",VLOOKUP(CONCATENATE($A285,"_",AA$2),'Reference data SID'!$B:$M,12,FALSE))</f>
        <v/>
      </c>
      <c r="AB285" s="16" t="str">
        <f>IF(ISERROR(VLOOKUP(CONCATENATE($A285,"_",AB$2),'Reference data SID'!$B:$M,12,FALSE)),"",VLOOKUP(CONCATENATE($A285,"_",AB$2),'Reference data SID'!$B:$M,12,FALSE))</f>
        <v/>
      </c>
      <c r="AC285" s="16" t="str">
        <f>IF(ISERROR(VLOOKUP(CONCATENATE($A285,"_",AC$2),'Reference data SID'!$B:$M,12,FALSE)),"",VLOOKUP(CONCATENATE($A285,"_",AC$2),'Reference data SID'!$B:$M,12,FALSE))</f>
        <v/>
      </c>
      <c r="AD285" s="16" t="str">
        <f>IF(ISERROR(VLOOKUP(CONCATENATE($A285,"_",AD$2),'Reference data SID'!$B:$M,12,FALSE)),"",VLOOKUP(CONCATENATE($A285,"_",AD$2),'Reference data SID'!$B:$M,12,FALSE))</f>
        <v/>
      </c>
      <c r="AE285" s="16" t="str">
        <f>IF(ISERROR(VLOOKUP(CONCATENATE($A285,"_",AE$2),'Reference data SID'!$B:$M,12,FALSE)),"",VLOOKUP(CONCATENATE($A285,"_",AE$2),'Reference data SID'!$B:$M,12,FALSE))</f>
        <v/>
      </c>
      <c r="AF285" s="16" t="str">
        <f>IF(ISERROR(VLOOKUP(CONCATENATE($A285,"_",AF$2),'Reference data SID'!$B:$M,12,FALSE)),"",VLOOKUP(CONCATENATE($A285,"_",AF$2),'Reference data SID'!$B:$M,12,FALSE))</f>
        <v/>
      </c>
      <c r="AG285" s="16" t="str">
        <f>IF(ISERROR(VLOOKUP(CONCATENATE($A285,"_",AG$2),'Reference data SID'!$B:$M,12,FALSE)),"",VLOOKUP(CONCATENATE($A285,"_",AG$2),'Reference data SID'!$B:$M,12,FALSE))</f>
        <v/>
      </c>
      <c r="AH285" s="16" t="str">
        <f>IF(ISERROR(VLOOKUP(CONCATENATE($A285,"_",AH$2),'Reference data SID'!$B:$M,12,FALSE)),"",VLOOKUP(CONCATENATE($A285,"_",AH$2),'Reference data SID'!$B:$M,12,FALSE))</f>
        <v/>
      </c>
      <c r="AI285" s="16" t="str">
        <f>IF(ISERROR(VLOOKUP(CONCATENATE($A285,"_",AI$2),'Reference data SID'!$B:$M,12,FALSE)),"",VLOOKUP(CONCATENATE($A285,"_",AI$2),'Reference data SID'!$B:$M,12,FALSE))</f>
        <v/>
      </c>
      <c r="AJ285" s="16" t="str">
        <f>IF(ISERROR(VLOOKUP(CONCATENATE($A285,"_",AJ$2),'Reference data SID'!$B:$M,12,FALSE)),"",VLOOKUP(CONCATENATE($A285,"_",AJ$2),'Reference data SID'!$B:$M,12,FALSE))</f>
        <v/>
      </c>
      <c r="AK285" s="16" t="str">
        <f>IF(ISERROR(VLOOKUP(CONCATENATE($A285,"_",AK$2),'Reference data SID'!$B:$M,12,FALSE)),"",VLOOKUP(CONCATENATE($A285,"_",AK$2),'Reference data SID'!$B:$M,12,FALSE))</f>
        <v/>
      </c>
      <c r="AL285" s="16" t="str">
        <f>IF(ISERROR(VLOOKUP(CONCATENATE($A285,"_",AL$2),'Reference data SID'!$B:$M,12,FALSE)),"",VLOOKUP(CONCATENATE($A285,"_",AL$2),'Reference data SID'!$B:$M,12,FALSE))</f>
        <v/>
      </c>
      <c r="AM285" s="16" t="str">
        <f>IF(ISERROR(VLOOKUP(CONCATENATE($A285,"_",AM$2),'Reference data SID'!$B:$M,12,FALSE)),"",VLOOKUP(CONCATENATE($A285,"_",AM$2),'Reference data SID'!$B:$M,12,FALSE))</f>
        <v/>
      </c>
      <c r="AN285" s="16" t="str">
        <f>IF(ISERROR(VLOOKUP(CONCATENATE($A285,"_",AN$2),'Reference data SID'!$B:$M,12,FALSE)),"",VLOOKUP(CONCATENATE($A285,"_",AN$2),'Reference data SID'!$B:$M,12,FALSE))</f>
        <v/>
      </c>
      <c r="AO285" s="16" t="str">
        <f>IF(ISERROR(VLOOKUP(CONCATENATE($A285,"_",AO$2),'Reference data SID'!$B:$M,12,FALSE)),"",VLOOKUP(CONCATENATE($A285,"_",AO$2),'Reference data SID'!$B:$M,12,FALSE))</f>
        <v/>
      </c>
      <c r="AP285" s="16" t="str">
        <f>IF(ISERROR(VLOOKUP(CONCATENATE($A285,"_",AP$2),'Reference data SID'!$B:$M,12,FALSE)),"",VLOOKUP(CONCATENATE($A285,"_",AP$2),'Reference data SID'!$B:$M,12,FALSE))</f>
        <v/>
      </c>
      <c r="AQ285" s="16" t="str">
        <f>IF(ISERROR(VLOOKUP(CONCATENATE($A285,"_",AQ$2),'Reference data SID'!$B:$M,12,FALSE)),"",VLOOKUP(CONCATENATE($A285,"_",AQ$2),'Reference data SID'!$B:$M,12,FALSE))</f>
        <v/>
      </c>
      <c r="AR285" s="16" t="str">
        <f>IF(ISERROR(VLOOKUP(CONCATENATE($A285,"_",AR$2),'Reference data SID'!$B:$M,12,FALSE)),"",VLOOKUP(CONCATENATE($A285,"_",AR$2),'Reference data SID'!$B:$M,12,FALSE))</f>
        <v/>
      </c>
      <c r="AS285" s="16" t="str">
        <f>IF(ISERROR(VLOOKUP(CONCATENATE($A285,"_",AS$2),'Reference data SID'!$B:$M,12,FALSE)),"",VLOOKUP(CONCATENATE($A285,"_",AS$2),'Reference data SID'!$B:$M,12,FALSE))</f>
        <v/>
      </c>
      <c r="AT285" s="16" t="str">
        <f>IF(ISERROR(VLOOKUP(CONCATENATE($A285,"_",AT$2),'Reference data SID'!$B:$M,12,FALSE)),"",VLOOKUP(CONCATENATE($A285,"_",AT$2),'Reference data SID'!$B:$M,12,FALSE))</f>
        <v/>
      </c>
    </row>
    <row r="286" spans="1:46" x14ac:dyDescent="0.25">
      <c r="A286">
        <v>282</v>
      </c>
      <c r="B286" s="16" t="str">
        <f>IF(ISERROR(VLOOKUP(CONCATENATE($A286,"_",B$2),'Reference data SID'!$B:$M,12,FALSE)),"",VLOOKUP(CONCATENATE($A286,"_",B$2),'Reference data SID'!$B:$M,12,FALSE))</f>
        <v/>
      </c>
      <c r="C286" s="16" t="str">
        <f>IF(ISERROR(VLOOKUP(CONCATENATE($A286,"_",C$2),'Reference data SID'!$B:$M,12,FALSE)),"",VLOOKUP(CONCATENATE($A286,"_",C$2),'Reference data SID'!$B:$M,12,FALSE))</f>
        <v/>
      </c>
      <c r="D286" s="16" t="str">
        <f>IF(ISERROR(VLOOKUP(CONCATENATE($A286,"_",D$2),'Reference data SID'!$B:$M,12,FALSE)),"",VLOOKUP(CONCATENATE($A286,"_",D$2),'Reference data SID'!$B:$M,12,FALSE))</f>
        <v/>
      </c>
      <c r="E286" s="16" t="str">
        <f>IF(ISERROR(VLOOKUP(CONCATENATE($A286,"_",E$2),'Reference data SID'!$B:$M,12,FALSE)),"",VLOOKUP(CONCATENATE($A286,"_",E$2),'Reference data SID'!$B:$M,12,FALSE))</f>
        <v/>
      </c>
      <c r="F286" s="16" t="str">
        <f>IF(ISERROR(VLOOKUP(CONCATENATE($A286,"_",F$2),'Reference data SID'!$B:$M,12,FALSE)),"",VLOOKUP(CONCATENATE($A286,"_",F$2),'Reference data SID'!$B:$M,12,FALSE))</f>
        <v/>
      </c>
      <c r="G286" s="16" t="str">
        <f>IF(ISERROR(VLOOKUP(CONCATENATE($A286,"_",G$2),'Reference data SID'!$B:$M,12,FALSE)),"",VLOOKUP(CONCATENATE($A286,"_",G$2),'Reference data SID'!$B:$M,12,FALSE))</f>
        <v/>
      </c>
      <c r="H286" s="16" t="str">
        <f>IF(ISERROR(VLOOKUP(CONCATENATE($A286,"_",H$2),'Reference data SID'!$B:$M,12,FALSE)),"",VLOOKUP(CONCATENATE($A286,"_",H$2),'Reference data SID'!$B:$M,12,FALSE))</f>
        <v/>
      </c>
      <c r="I286" s="16" t="str">
        <f>IF(ISERROR(VLOOKUP(CONCATENATE($A286,"_",I$2),'Reference data SID'!$B:$M,12,FALSE)),"",VLOOKUP(CONCATENATE($A286,"_",I$2),'Reference data SID'!$B:$M,12,FALSE))</f>
        <v/>
      </c>
      <c r="J286" s="16" t="str">
        <f>IF(ISERROR(VLOOKUP(CONCATENATE($A286,"_",J$2),'Reference data SID'!$B:$M,12,FALSE)),"",VLOOKUP(CONCATENATE($A286,"_",J$2),'Reference data SID'!$B:$M,12,FALSE))</f>
        <v/>
      </c>
      <c r="K286" s="16" t="str">
        <f>IF(ISERROR(VLOOKUP(CONCATENATE($A286,"_",K$2),'Reference data SID'!$B:$M,12,FALSE)),"",VLOOKUP(CONCATENATE($A286,"_",K$2),'Reference data SID'!$B:$M,12,FALSE))</f>
        <v/>
      </c>
      <c r="L286" s="16" t="str">
        <f>IF(ISERROR(VLOOKUP(CONCATENATE($A286,"_",L$2),'Reference data SID'!$B:$M,12,FALSE)),"",VLOOKUP(CONCATENATE($A286,"_",L$2),'Reference data SID'!$B:$M,12,FALSE))</f>
        <v/>
      </c>
      <c r="M286" s="16" t="str">
        <f>IF(ISERROR(VLOOKUP(CONCATENATE($A286,"_",M$2),'Reference data SID'!$B:$M,12,FALSE)),"",VLOOKUP(CONCATENATE($A286,"_",M$2),'Reference data SID'!$B:$M,12,FALSE))</f>
        <v/>
      </c>
      <c r="N286" s="16" t="str">
        <f>IF(ISERROR(VLOOKUP(CONCATENATE($A286,"_",N$2),'Reference data SID'!$B:$M,12,FALSE)),"",VLOOKUP(CONCATENATE($A286,"_",N$2),'Reference data SID'!$B:$M,12,FALSE))</f>
        <v/>
      </c>
      <c r="O286" s="16" t="str">
        <f>IF(ISERROR(VLOOKUP(CONCATENATE($A286,"_",O$2),'Reference data SID'!$B:$M,12,FALSE)),"",VLOOKUP(CONCATENATE($A286,"_",O$2),'Reference data SID'!$B:$M,12,FALSE))</f>
        <v/>
      </c>
      <c r="P286" s="16" t="str">
        <f>IF(ISERROR(VLOOKUP(CONCATENATE($A286,"_",P$2),'Reference data SID'!$B:$M,12,FALSE)),"",VLOOKUP(CONCATENATE($A286,"_",P$2),'Reference data SID'!$B:$M,12,FALSE))</f>
        <v/>
      </c>
      <c r="Q286" s="16" t="str">
        <f>IF(ISERROR(VLOOKUP(CONCATENATE($A286,"_",Q$2),'Reference data SID'!$B:$M,12,FALSE)),"",VLOOKUP(CONCATENATE($A286,"_",Q$2),'Reference data SID'!$B:$M,12,FALSE))</f>
        <v/>
      </c>
      <c r="R286" s="16" t="str">
        <f>IF(ISERROR(VLOOKUP(CONCATENATE($A286,"_",R$2),'Reference data SID'!$B:$M,12,FALSE)),"",VLOOKUP(CONCATENATE($A286,"_",R$2),'Reference data SID'!$B:$M,12,FALSE))</f>
        <v/>
      </c>
      <c r="S286" s="16" t="str">
        <f>IF(ISERROR(VLOOKUP(CONCATENATE($A286,"_",S$2),'Reference data SID'!$B:$M,12,FALSE)),"",VLOOKUP(CONCATENATE($A286,"_",S$2),'Reference data SID'!$B:$M,12,FALSE))</f>
        <v/>
      </c>
      <c r="T286" s="16" t="str">
        <f>IF(ISERROR(VLOOKUP(CONCATENATE($A286,"_",T$2),'Reference data SID'!$B:$M,12,FALSE)),"",VLOOKUP(CONCATENATE($A286,"_",T$2),'Reference data SID'!$B:$M,12,FALSE))</f>
        <v/>
      </c>
      <c r="U286" s="16" t="str">
        <f>IF(ISERROR(VLOOKUP(CONCATENATE($A286,"_",U$2),'Reference data SID'!$B:$M,12,FALSE)),"",VLOOKUP(CONCATENATE($A286,"_",U$2),'Reference data SID'!$B:$M,12,FALSE))</f>
        <v/>
      </c>
      <c r="V286" s="16" t="str">
        <f>IF(ISERROR(VLOOKUP(CONCATENATE($A286,"_",V$2),'Reference data SID'!$B:$M,12,FALSE)),"",VLOOKUP(CONCATENATE($A286,"_",V$2),'Reference data SID'!$B:$M,12,FALSE))</f>
        <v/>
      </c>
      <c r="W286" s="16" t="str">
        <f>IF(ISERROR(VLOOKUP(CONCATENATE($A286,"_",W$2),'Reference data SID'!$B:$M,12,FALSE)),"",VLOOKUP(CONCATENATE($A286,"_",W$2),'Reference data SID'!$B:$M,12,FALSE))</f>
        <v/>
      </c>
      <c r="X286" s="16" t="str">
        <f>IF(ISERROR(VLOOKUP(CONCATENATE($A286,"_",X$2),'Reference data SID'!$B:$M,12,FALSE)),"",VLOOKUP(CONCATENATE($A286,"_",X$2),'Reference data SID'!$B:$M,12,FALSE))</f>
        <v/>
      </c>
      <c r="Y286" s="16" t="str">
        <f>IF(ISERROR(VLOOKUP(CONCATENATE($A286,"_",Y$2),'Reference data SID'!$B:$M,12,FALSE)),"",VLOOKUP(CONCATENATE($A286,"_",Y$2),'Reference data SID'!$B:$M,12,FALSE))</f>
        <v/>
      </c>
      <c r="Z286" s="16" t="str">
        <f>IF(ISERROR(VLOOKUP(CONCATENATE($A286,"_",Z$2),'Reference data SID'!$B:$M,12,FALSE)),"",VLOOKUP(CONCATENATE($A286,"_",Z$2),'Reference data SID'!$B:$M,12,FALSE))</f>
        <v/>
      </c>
      <c r="AA286" s="16" t="str">
        <f>IF(ISERROR(VLOOKUP(CONCATENATE($A286,"_",AA$2),'Reference data SID'!$B:$M,12,FALSE)),"",VLOOKUP(CONCATENATE($A286,"_",AA$2),'Reference data SID'!$B:$M,12,FALSE))</f>
        <v/>
      </c>
      <c r="AB286" s="16" t="str">
        <f>IF(ISERROR(VLOOKUP(CONCATENATE($A286,"_",AB$2),'Reference data SID'!$B:$M,12,FALSE)),"",VLOOKUP(CONCATENATE($A286,"_",AB$2),'Reference data SID'!$B:$M,12,FALSE))</f>
        <v/>
      </c>
      <c r="AC286" s="16" t="str">
        <f>IF(ISERROR(VLOOKUP(CONCATENATE($A286,"_",AC$2),'Reference data SID'!$B:$M,12,FALSE)),"",VLOOKUP(CONCATENATE($A286,"_",AC$2),'Reference data SID'!$B:$M,12,FALSE))</f>
        <v/>
      </c>
      <c r="AD286" s="16" t="str">
        <f>IF(ISERROR(VLOOKUP(CONCATENATE($A286,"_",AD$2),'Reference data SID'!$B:$M,12,FALSE)),"",VLOOKUP(CONCATENATE($A286,"_",AD$2),'Reference data SID'!$B:$M,12,FALSE))</f>
        <v/>
      </c>
      <c r="AE286" s="16" t="str">
        <f>IF(ISERROR(VLOOKUP(CONCATENATE($A286,"_",AE$2),'Reference data SID'!$B:$M,12,FALSE)),"",VLOOKUP(CONCATENATE($A286,"_",AE$2),'Reference data SID'!$B:$M,12,FALSE))</f>
        <v/>
      </c>
      <c r="AF286" s="16" t="str">
        <f>IF(ISERROR(VLOOKUP(CONCATENATE($A286,"_",AF$2),'Reference data SID'!$B:$M,12,FALSE)),"",VLOOKUP(CONCATENATE($A286,"_",AF$2),'Reference data SID'!$B:$M,12,FALSE))</f>
        <v/>
      </c>
      <c r="AG286" s="16" t="str">
        <f>IF(ISERROR(VLOOKUP(CONCATENATE($A286,"_",AG$2),'Reference data SID'!$B:$M,12,FALSE)),"",VLOOKUP(CONCATENATE($A286,"_",AG$2),'Reference data SID'!$B:$M,12,FALSE))</f>
        <v/>
      </c>
      <c r="AH286" s="16" t="str">
        <f>IF(ISERROR(VLOOKUP(CONCATENATE($A286,"_",AH$2),'Reference data SID'!$B:$M,12,FALSE)),"",VLOOKUP(CONCATENATE($A286,"_",AH$2),'Reference data SID'!$B:$M,12,FALSE))</f>
        <v/>
      </c>
      <c r="AI286" s="16" t="str">
        <f>IF(ISERROR(VLOOKUP(CONCATENATE($A286,"_",AI$2),'Reference data SID'!$B:$M,12,FALSE)),"",VLOOKUP(CONCATENATE($A286,"_",AI$2),'Reference data SID'!$B:$M,12,FALSE))</f>
        <v/>
      </c>
      <c r="AJ286" s="16" t="str">
        <f>IF(ISERROR(VLOOKUP(CONCATENATE($A286,"_",AJ$2),'Reference data SID'!$B:$M,12,FALSE)),"",VLOOKUP(CONCATENATE($A286,"_",AJ$2),'Reference data SID'!$B:$M,12,FALSE))</f>
        <v/>
      </c>
      <c r="AK286" s="16" t="str">
        <f>IF(ISERROR(VLOOKUP(CONCATENATE($A286,"_",AK$2),'Reference data SID'!$B:$M,12,FALSE)),"",VLOOKUP(CONCATENATE($A286,"_",AK$2),'Reference data SID'!$B:$M,12,FALSE))</f>
        <v/>
      </c>
      <c r="AL286" s="16" t="str">
        <f>IF(ISERROR(VLOOKUP(CONCATENATE($A286,"_",AL$2),'Reference data SID'!$B:$M,12,FALSE)),"",VLOOKUP(CONCATENATE($A286,"_",AL$2),'Reference data SID'!$B:$M,12,FALSE))</f>
        <v/>
      </c>
      <c r="AM286" s="16" t="str">
        <f>IF(ISERROR(VLOOKUP(CONCATENATE($A286,"_",AM$2),'Reference data SID'!$B:$M,12,FALSE)),"",VLOOKUP(CONCATENATE($A286,"_",AM$2),'Reference data SID'!$B:$M,12,FALSE))</f>
        <v/>
      </c>
      <c r="AN286" s="16" t="str">
        <f>IF(ISERROR(VLOOKUP(CONCATENATE($A286,"_",AN$2),'Reference data SID'!$B:$M,12,FALSE)),"",VLOOKUP(CONCATENATE($A286,"_",AN$2),'Reference data SID'!$B:$M,12,FALSE))</f>
        <v/>
      </c>
      <c r="AO286" s="16" t="str">
        <f>IF(ISERROR(VLOOKUP(CONCATENATE($A286,"_",AO$2),'Reference data SID'!$B:$M,12,FALSE)),"",VLOOKUP(CONCATENATE($A286,"_",AO$2),'Reference data SID'!$B:$M,12,FALSE))</f>
        <v/>
      </c>
      <c r="AP286" s="16" t="str">
        <f>IF(ISERROR(VLOOKUP(CONCATENATE($A286,"_",AP$2),'Reference data SID'!$B:$M,12,FALSE)),"",VLOOKUP(CONCATENATE($A286,"_",AP$2),'Reference data SID'!$B:$M,12,FALSE))</f>
        <v/>
      </c>
      <c r="AQ286" s="16" t="str">
        <f>IF(ISERROR(VLOOKUP(CONCATENATE($A286,"_",AQ$2),'Reference data SID'!$B:$M,12,FALSE)),"",VLOOKUP(CONCATENATE($A286,"_",AQ$2),'Reference data SID'!$B:$M,12,FALSE))</f>
        <v/>
      </c>
      <c r="AR286" s="16" t="str">
        <f>IF(ISERROR(VLOOKUP(CONCATENATE($A286,"_",AR$2),'Reference data SID'!$B:$M,12,FALSE)),"",VLOOKUP(CONCATENATE($A286,"_",AR$2),'Reference data SID'!$B:$M,12,FALSE))</f>
        <v/>
      </c>
      <c r="AS286" s="16" t="str">
        <f>IF(ISERROR(VLOOKUP(CONCATENATE($A286,"_",AS$2),'Reference data SID'!$B:$M,12,FALSE)),"",VLOOKUP(CONCATENATE($A286,"_",AS$2),'Reference data SID'!$B:$M,12,FALSE))</f>
        <v/>
      </c>
      <c r="AT286" s="16" t="str">
        <f>IF(ISERROR(VLOOKUP(CONCATENATE($A286,"_",AT$2),'Reference data SID'!$B:$M,12,FALSE)),"",VLOOKUP(CONCATENATE($A286,"_",AT$2),'Reference data SID'!$B:$M,12,FALSE))</f>
        <v/>
      </c>
    </row>
    <row r="287" spans="1:46" x14ac:dyDescent="0.25">
      <c r="A287">
        <v>283</v>
      </c>
      <c r="B287" s="16" t="str">
        <f>IF(ISERROR(VLOOKUP(CONCATENATE($A287,"_",B$2),'Reference data SID'!$B:$M,12,FALSE)),"",VLOOKUP(CONCATENATE($A287,"_",B$2),'Reference data SID'!$B:$M,12,FALSE))</f>
        <v/>
      </c>
      <c r="C287" s="16" t="str">
        <f>IF(ISERROR(VLOOKUP(CONCATENATE($A287,"_",C$2),'Reference data SID'!$B:$M,12,FALSE)),"",VLOOKUP(CONCATENATE($A287,"_",C$2),'Reference data SID'!$B:$M,12,FALSE))</f>
        <v/>
      </c>
      <c r="D287" s="16" t="str">
        <f>IF(ISERROR(VLOOKUP(CONCATENATE($A287,"_",D$2),'Reference data SID'!$B:$M,12,FALSE)),"",VLOOKUP(CONCATENATE($A287,"_",D$2),'Reference data SID'!$B:$M,12,FALSE))</f>
        <v/>
      </c>
      <c r="E287" s="16" t="str">
        <f>IF(ISERROR(VLOOKUP(CONCATENATE($A287,"_",E$2),'Reference data SID'!$B:$M,12,FALSE)),"",VLOOKUP(CONCATENATE($A287,"_",E$2),'Reference data SID'!$B:$M,12,FALSE))</f>
        <v/>
      </c>
      <c r="F287" s="16" t="str">
        <f>IF(ISERROR(VLOOKUP(CONCATENATE($A287,"_",F$2),'Reference data SID'!$B:$M,12,FALSE)),"",VLOOKUP(CONCATENATE($A287,"_",F$2),'Reference data SID'!$B:$M,12,FALSE))</f>
        <v/>
      </c>
      <c r="G287" s="16" t="str">
        <f>IF(ISERROR(VLOOKUP(CONCATENATE($A287,"_",G$2),'Reference data SID'!$B:$M,12,FALSE)),"",VLOOKUP(CONCATENATE($A287,"_",G$2),'Reference data SID'!$B:$M,12,FALSE))</f>
        <v/>
      </c>
      <c r="H287" s="16" t="str">
        <f>IF(ISERROR(VLOOKUP(CONCATENATE($A287,"_",H$2),'Reference data SID'!$B:$M,12,FALSE)),"",VLOOKUP(CONCATENATE($A287,"_",H$2),'Reference data SID'!$B:$M,12,FALSE))</f>
        <v/>
      </c>
      <c r="I287" s="16" t="str">
        <f>IF(ISERROR(VLOOKUP(CONCATENATE($A287,"_",I$2),'Reference data SID'!$B:$M,12,FALSE)),"",VLOOKUP(CONCATENATE($A287,"_",I$2),'Reference data SID'!$B:$M,12,FALSE))</f>
        <v/>
      </c>
      <c r="J287" s="16" t="str">
        <f>IF(ISERROR(VLOOKUP(CONCATENATE($A287,"_",J$2),'Reference data SID'!$B:$M,12,FALSE)),"",VLOOKUP(CONCATENATE($A287,"_",J$2),'Reference data SID'!$B:$M,12,FALSE))</f>
        <v/>
      </c>
      <c r="K287" s="16" t="str">
        <f>IF(ISERROR(VLOOKUP(CONCATENATE($A287,"_",K$2),'Reference data SID'!$B:$M,12,FALSE)),"",VLOOKUP(CONCATENATE($A287,"_",K$2),'Reference data SID'!$B:$M,12,FALSE))</f>
        <v/>
      </c>
      <c r="L287" s="16" t="str">
        <f>IF(ISERROR(VLOOKUP(CONCATENATE($A287,"_",L$2),'Reference data SID'!$B:$M,12,FALSE)),"",VLOOKUP(CONCATENATE($A287,"_",L$2),'Reference data SID'!$B:$M,12,FALSE))</f>
        <v/>
      </c>
      <c r="M287" s="16" t="str">
        <f>IF(ISERROR(VLOOKUP(CONCATENATE($A287,"_",M$2),'Reference data SID'!$B:$M,12,FALSE)),"",VLOOKUP(CONCATENATE($A287,"_",M$2),'Reference data SID'!$B:$M,12,FALSE))</f>
        <v/>
      </c>
      <c r="N287" s="16" t="str">
        <f>IF(ISERROR(VLOOKUP(CONCATENATE($A287,"_",N$2),'Reference data SID'!$B:$M,12,FALSE)),"",VLOOKUP(CONCATENATE($A287,"_",N$2),'Reference data SID'!$B:$M,12,FALSE))</f>
        <v/>
      </c>
      <c r="O287" s="16" t="str">
        <f>IF(ISERROR(VLOOKUP(CONCATENATE($A287,"_",O$2),'Reference data SID'!$B:$M,12,FALSE)),"",VLOOKUP(CONCATENATE($A287,"_",O$2),'Reference data SID'!$B:$M,12,FALSE))</f>
        <v/>
      </c>
      <c r="P287" s="16" t="str">
        <f>IF(ISERROR(VLOOKUP(CONCATENATE($A287,"_",P$2),'Reference data SID'!$B:$M,12,FALSE)),"",VLOOKUP(CONCATENATE($A287,"_",P$2),'Reference data SID'!$B:$M,12,FALSE))</f>
        <v/>
      </c>
      <c r="Q287" s="16" t="str">
        <f>IF(ISERROR(VLOOKUP(CONCATENATE($A287,"_",Q$2),'Reference data SID'!$B:$M,12,FALSE)),"",VLOOKUP(CONCATENATE($A287,"_",Q$2),'Reference data SID'!$B:$M,12,FALSE))</f>
        <v/>
      </c>
      <c r="R287" s="16" t="str">
        <f>IF(ISERROR(VLOOKUP(CONCATENATE($A287,"_",R$2),'Reference data SID'!$B:$M,12,FALSE)),"",VLOOKUP(CONCATENATE($A287,"_",R$2),'Reference data SID'!$B:$M,12,FALSE))</f>
        <v/>
      </c>
      <c r="S287" s="16" t="str">
        <f>IF(ISERROR(VLOOKUP(CONCATENATE($A287,"_",S$2),'Reference data SID'!$B:$M,12,FALSE)),"",VLOOKUP(CONCATENATE($A287,"_",S$2),'Reference data SID'!$B:$M,12,FALSE))</f>
        <v/>
      </c>
      <c r="T287" s="16" t="str">
        <f>IF(ISERROR(VLOOKUP(CONCATENATE($A287,"_",T$2),'Reference data SID'!$B:$M,12,FALSE)),"",VLOOKUP(CONCATENATE($A287,"_",T$2),'Reference data SID'!$B:$M,12,FALSE))</f>
        <v/>
      </c>
      <c r="U287" s="16" t="str">
        <f>IF(ISERROR(VLOOKUP(CONCATENATE($A287,"_",U$2),'Reference data SID'!$B:$M,12,FALSE)),"",VLOOKUP(CONCATENATE($A287,"_",U$2),'Reference data SID'!$B:$M,12,FALSE))</f>
        <v/>
      </c>
      <c r="V287" s="16" t="str">
        <f>IF(ISERROR(VLOOKUP(CONCATENATE($A287,"_",V$2),'Reference data SID'!$B:$M,12,FALSE)),"",VLOOKUP(CONCATENATE($A287,"_",V$2),'Reference data SID'!$B:$M,12,FALSE))</f>
        <v/>
      </c>
      <c r="W287" s="16" t="str">
        <f>IF(ISERROR(VLOOKUP(CONCATENATE($A287,"_",W$2),'Reference data SID'!$B:$M,12,FALSE)),"",VLOOKUP(CONCATENATE($A287,"_",W$2),'Reference data SID'!$B:$M,12,FALSE))</f>
        <v/>
      </c>
      <c r="X287" s="16" t="str">
        <f>IF(ISERROR(VLOOKUP(CONCATENATE($A287,"_",X$2),'Reference data SID'!$B:$M,12,FALSE)),"",VLOOKUP(CONCATENATE($A287,"_",X$2),'Reference data SID'!$B:$M,12,FALSE))</f>
        <v/>
      </c>
      <c r="Y287" s="16" t="str">
        <f>IF(ISERROR(VLOOKUP(CONCATENATE($A287,"_",Y$2),'Reference data SID'!$B:$M,12,FALSE)),"",VLOOKUP(CONCATENATE($A287,"_",Y$2),'Reference data SID'!$B:$M,12,FALSE))</f>
        <v/>
      </c>
      <c r="Z287" s="16" t="str">
        <f>IF(ISERROR(VLOOKUP(CONCATENATE($A287,"_",Z$2),'Reference data SID'!$B:$M,12,FALSE)),"",VLOOKUP(CONCATENATE($A287,"_",Z$2),'Reference data SID'!$B:$M,12,FALSE))</f>
        <v/>
      </c>
      <c r="AA287" s="16" t="str">
        <f>IF(ISERROR(VLOOKUP(CONCATENATE($A287,"_",AA$2),'Reference data SID'!$B:$M,12,FALSE)),"",VLOOKUP(CONCATENATE($A287,"_",AA$2),'Reference data SID'!$B:$M,12,FALSE))</f>
        <v/>
      </c>
      <c r="AB287" s="16" t="str">
        <f>IF(ISERROR(VLOOKUP(CONCATENATE($A287,"_",AB$2),'Reference data SID'!$B:$M,12,FALSE)),"",VLOOKUP(CONCATENATE($A287,"_",AB$2),'Reference data SID'!$B:$M,12,FALSE))</f>
        <v/>
      </c>
      <c r="AC287" s="16" t="str">
        <f>IF(ISERROR(VLOOKUP(CONCATENATE($A287,"_",AC$2),'Reference data SID'!$B:$M,12,FALSE)),"",VLOOKUP(CONCATENATE($A287,"_",AC$2),'Reference data SID'!$B:$M,12,FALSE))</f>
        <v/>
      </c>
      <c r="AD287" s="16" t="str">
        <f>IF(ISERROR(VLOOKUP(CONCATENATE($A287,"_",AD$2),'Reference data SID'!$B:$M,12,FALSE)),"",VLOOKUP(CONCATENATE($A287,"_",AD$2),'Reference data SID'!$B:$M,12,FALSE))</f>
        <v/>
      </c>
      <c r="AE287" s="16" t="str">
        <f>IF(ISERROR(VLOOKUP(CONCATENATE($A287,"_",AE$2),'Reference data SID'!$B:$M,12,FALSE)),"",VLOOKUP(CONCATENATE($A287,"_",AE$2),'Reference data SID'!$B:$M,12,FALSE))</f>
        <v/>
      </c>
      <c r="AF287" s="16" t="str">
        <f>IF(ISERROR(VLOOKUP(CONCATENATE($A287,"_",AF$2),'Reference data SID'!$B:$M,12,FALSE)),"",VLOOKUP(CONCATENATE($A287,"_",AF$2),'Reference data SID'!$B:$M,12,FALSE))</f>
        <v/>
      </c>
      <c r="AG287" s="16" t="str">
        <f>IF(ISERROR(VLOOKUP(CONCATENATE($A287,"_",AG$2),'Reference data SID'!$B:$M,12,FALSE)),"",VLOOKUP(CONCATENATE($A287,"_",AG$2),'Reference data SID'!$B:$M,12,FALSE))</f>
        <v/>
      </c>
      <c r="AH287" s="16" t="str">
        <f>IF(ISERROR(VLOOKUP(CONCATENATE($A287,"_",AH$2),'Reference data SID'!$B:$M,12,FALSE)),"",VLOOKUP(CONCATENATE($A287,"_",AH$2),'Reference data SID'!$B:$M,12,FALSE))</f>
        <v/>
      </c>
      <c r="AI287" s="16" t="str">
        <f>IF(ISERROR(VLOOKUP(CONCATENATE($A287,"_",AI$2),'Reference data SID'!$B:$M,12,FALSE)),"",VLOOKUP(CONCATENATE($A287,"_",AI$2),'Reference data SID'!$B:$M,12,FALSE))</f>
        <v/>
      </c>
      <c r="AJ287" s="16" t="str">
        <f>IF(ISERROR(VLOOKUP(CONCATENATE($A287,"_",AJ$2),'Reference data SID'!$B:$M,12,FALSE)),"",VLOOKUP(CONCATENATE($A287,"_",AJ$2),'Reference data SID'!$B:$M,12,FALSE))</f>
        <v/>
      </c>
      <c r="AK287" s="16" t="str">
        <f>IF(ISERROR(VLOOKUP(CONCATENATE($A287,"_",AK$2),'Reference data SID'!$B:$M,12,FALSE)),"",VLOOKUP(CONCATENATE($A287,"_",AK$2),'Reference data SID'!$B:$M,12,FALSE))</f>
        <v/>
      </c>
      <c r="AL287" s="16" t="str">
        <f>IF(ISERROR(VLOOKUP(CONCATENATE($A287,"_",AL$2),'Reference data SID'!$B:$M,12,FALSE)),"",VLOOKUP(CONCATENATE($A287,"_",AL$2),'Reference data SID'!$B:$M,12,FALSE))</f>
        <v/>
      </c>
      <c r="AM287" s="16" t="str">
        <f>IF(ISERROR(VLOOKUP(CONCATENATE($A287,"_",AM$2),'Reference data SID'!$B:$M,12,FALSE)),"",VLOOKUP(CONCATENATE($A287,"_",AM$2),'Reference data SID'!$B:$M,12,FALSE))</f>
        <v/>
      </c>
      <c r="AN287" s="16" t="str">
        <f>IF(ISERROR(VLOOKUP(CONCATENATE($A287,"_",AN$2),'Reference data SID'!$B:$M,12,FALSE)),"",VLOOKUP(CONCATENATE($A287,"_",AN$2),'Reference data SID'!$B:$M,12,FALSE))</f>
        <v/>
      </c>
      <c r="AO287" s="16" t="str">
        <f>IF(ISERROR(VLOOKUP(CONCATENATE($A287,"_",AO$2),'Reference data SID'!$B:$M,12,FALSE)),"",VLOOKUP(CONCATENATE($A287,"_",AO$2),'Reference data SID'!$B:$M,12,FALSE))</f>
        <v/>
      </c>
      <c r="AP287" s="16" t="str">
        <f>IF(ISERROR(VLOOKUP(CONCATENATE($A287,"_",AP$2),'Reference data SID'!$B:$M,12,FALSE)),"",VLOOKUP(CONCATENATE($A287,"_",AP$2),'Reference data SID'!$B:$M,12,FALSE))</f>
        <v/>
      </c>
      <c r="AQ287" s="16" t="str">
        <f>IF(ISERROR(VLOOKUP(CONCATENATE($A287,"_",AQ$2),'Reference data SID'!$B:$M,12,FALSE)),"",VLOOKUP(CONCATENATE($A287,"_",AQ$2),'Reference data SID'!$B:$M,12,FALSE))</f>
        <v/>
      </c>
      <c r="AR287" s="16" t="str">
        <f>IF(ISERROR(VLOOKUP(CONCATENATE($A287,"_",AR$2),'Reference data SID'!$B:$M,12,FALSE)),"",VLOOKUP(CONCATENATE($A287,"_",AR$2),'Reference data SID'!$B:$M,12,FALSE))</f>
        <v/>
      </c>
      <c r="AS287" s="16" t="str">
        <f>IF(ISERROR(VLOOKUP(CONCATENATE($A287,"_",AS$2),'Reference data SID'!$B:$M,12,FALSE)),"",VLOOKUP(CONCATENATE($A287,"_",AS$2),'Reference data SID'!$B:$M,12,FALSE))</f>
        <v/>
      </c>
      <c r="AT287" s="16" t="str">
        <f>IF(ISERROR(VLOOKUP(CONCATENATE($A287,"_",AT$2),'Reference data SID'!$B:$M,12,FALSE)),"",VLOOKUP(CONCATENATE($A287,"_",AT$2),'Reference data SID'!$B:$M,12,FALSE))</f>
        <v/>
      </c>
    </row>
    <row r="288" spans="1:46" x14ac:dyDescent="0.25">
      <c r="A288">
        <v>284</v>
      </c>
      <c r="B288" s="16" t="str">
        <f>IF(ISERROR(VLOOKUP(CONCATENATE($A288,"_",B$2),'Reference data SID'!$B:$M,12,FALSE)),"",VLOOKUP(CONCATENATE($A288,"_",B$2),'Reference data SID'!$B:$M,12,FALSE))</f>
        <v/>
      </c>
      <c r="C288" s="16" t="str">
        <f>IF(ISERROR(VLOOKUP(CONCATENATE($A288,"_",C$2),'Reference data SID'!$B:$M,12,FALSE)),"",VLOOKUP(CONCATENATE($A288,"_",C$2),'Reference data SID'!$B:$M,12,FALSE))</f>
        <v/>
      </c>
      <c r="D288" s="16" t="str">
        <f>IF(ISERROR(VLOOKUP(CONCATENATE($A288,"_",D$2),'Reference data SID'!$B:$M,12,FALSE)),"",VLOOKUP(CONCATENATE($A288,"_",D$2),'Reference data SID'!$B:$M,12,FALSE))</f>
        <v/>
      </c>
      <c r="E288" s="16" t="str">
        <f>IF(ISERROR(VLOOKUP(CONCATENATE($A288,"_",E$2),'Reference data SID'!$B:$M,12,FALSE)),"",VLOOKUP(CONCATENATE($A288,"_",E$2),'Reference data SID'!$B:$M,12,FALSE))</f>
        <v/>
      </c>
      <c r="F288" s="16" t="str">
        <f>IF(ISERROR(VLOOKUP(CONCATENATE($A288,"_",F$2),'Reference data SID'!$B:$M,12,FALSE)),"",VLOOKUP(CONCATENATE($A288,"_",F$2),'Reference data SID'!$B:$M,12,FALSE))</f>
        <v/>
      </c>
      <c r="G288" s="16" t="str">
        <f>IF(ISERROR(VLOOKUP(CONCATENATE($A288,"_",G$2),'Reference data SID'!$B:$M,12,FALSE)),"",VLOOKUP(CONCATENATE($A288,"_",G$2),'Reference data SID'!$B:$M,12,FALSE))</f>
        <v/>
      </c>
      <c r="H288" s="16" t="str">
        <f>IF(ISERROR(VLOOKUP(CONCATENATE($A288,"_",H$2),'Reference data SID'!$B:$M,12,FALSE)),"",VLOOKUP(CONCATENATE($A288,"_",H$2),'Reference data SID'!$B:$M,12,FALSE))</f>
        <v/>
      </c>
      <c r="I288" s="16" t="str">
        <f>IF(ISERROR(VLOOKUP(CONCATENATE($A288,"_",I$2),'Reference data SID'!$B:$M,12,FALSE)),"",VLOOKUP(CONCATENATE($A288,"_",I$2),'Reference data SID'!$B:$M,12,FALSE))</f>
        <v/>
      </c>
      <c r="J288" s="16" t="str">
        <f>IF(ISERROR(VLOOKUP(CONCATENATE($A288,"_",J$2),'Reference data SID'!$B:$M,12,FALSE)),"",VLOOKUP(CONCATENATE($A288,"_",J$2),'Reference data SID'!$B:$M,12,FALSE))</f>
        <v/>
      </c>
      <c r="K288" s="16" t="str">
        <f>IF(ISERROR(VLOOKUP(CONCATENATE($A288,"_",K$2),'Reference data SID'!$B:$M,12,FALSE)),"",VLOOKUP(CONCATENATE($A288,"_",K$2),'Reference data SID'!$B:$M,12,FALSE))</f>
        <v/>
      </c>
      <c r="L288" s="16" t="str">
        <f>IF(ISERROR(VLOOKUP(CONCATENATE($A288,"_",L$2),'Reference data SID'!$B:$M,12,FALSE)),"",VLOOKUP(CONCATENATE($A288,"_",L$2),'Reference data SID'!$B:$M,12,FALSE))</f>
        <v/>
      </c>
      <c r="M288" s="16" t="str">
        <f>IF(ISERROR(VLOOKUP(CONCATENATE($A288,"_",M$2),'Reference data SID'!$B:$M,12,FALSE)),"",VLOOKUP(CONCATENATE($A288,"_",M$2),'Reference data SID'!$B:$M,12,FALSE))</f>
        <v/>
      </c>
      <c r="N288" s="16" t="str">
        <f>IF(ISERROR(VLOOKUP(CONCATENATE($A288,"_",N$2),'Reference data SID'!$B:$M,12,FALSE)),"",VLOOKUP(CONCATENATE($A288,"_",N$2),'Reference data SID'!$B:$M,12,FALSE))</f>
        <v/>
      </c>
      <c r="O288" s="16" t="str">
        <f>IF(ISERROR(VLOOKUP(CONCATENATE($A288,"_",O$2),'Reference data SID'!$B:$M,12,FALSE)),"",VLOOKUP(CONCATENATE($A288,"_",O$2),'Reference data SID'!$B:$M,12,FALSE))</f>
        <v/>
      </c>
      <c r="P288" s="16" t="str">
        <f>IF(ISERROR(VLOOKUP(CONCATENATE($A288,"_",P$2),'Reference data SID'!$B:$M,12,FALSE)),"",VLOOKUP(CONCATENATE($A288,"_",P$2),'Reference data SID'!$B:$M,12,FALSE))</f>
        <v/>
      </c>
      <c r="Q288" s="16" t="str">
        <f>IF(ISERROR(VLOOKUP(CONCATENATE($A288,"_",Q$2),'Reference data SID'!$B:$M,12,FALSE)),"",VLOOKUP(CONCATENATE($A288,"_",Q$2),'Reference data SID'!$B:$M,12,FALSE))</f>
        <v/>
      </c>
      <c r="R288" s="16" t="str">
        <f>IF(ISERROR(VLOOKUP(CONCATENATE($A288,"_",R$2),'Reference data SID'!$B:$M,12,FALSE)),"",VLOOKUP(CONCATENATE($A288,"_",R$2),'Reference data SID'!$B:$M,12,FALSE))</f>
        <v/>
      </c>
      <c r="S288" s="16" t="str">
        <f>IF(ISERROR(VLOOKUP(CONCATENATE($A288,"_",S$2),'Reference data SID'!$B:$M,12,FALSE)),"",VLOOKUP(CONCATENATE($A288,"_",S$2),'Reference data SID'!$B:$M,12,FALSE))</f>
        <v/>
      </c>
      <c r="T288" s="16" t="str">
        <f>IF(ISERROR(VLOOKUP(CONCATENATE($A288,"_",T$2),'Reference data SID'!$B:$M,12,FALSE)),"",VLOOKUP(CONCATENATE($A288,"_",T$2),'Reference data SID'!$B:$M,12,FALSE))</f>
        <v/>
      </c>
      <c r="U288" s="16" t="str">
        <f>IF(ISERROR(VLOOKUP(CONCATENATE($A288,"_",U$2),'Reference data SID'!$B:$M,12,FALSE)),"",VLOOKUP(CONCATENATE($A288,"_",U$2),'Reference data SID'!$B:$M,12,FALSE))</f>
        <v/>
      </c>
      <c r="V288" s="16" t="str">
        <f>IF(ISERROR(VLOOKUP(CONCATENATE($A288,"_",V$2),'Reference data SID'!$B:$M,12,FALSE)),"",VLOOKUP(CONCATENATE($A288,"_",V$2),'Reference data SID'!$B:$M,12,FALSE))</f>
        <v/>
      </c>
      <c r="W288" s="16" t="str">
        <f>IF(ISERROR(VLOOKUP(CONCATENATE($A288,"_",W$2),'Reference data SID'!$B:$M,12,FALSE)),"",VLOOKUP(CONCATENATE($A288,"_",W$2),'Reference data SID'!$B:$M,12,FALSE))</f>
        <v/>
      </c>
      <c r="X288" s="16" t="str">
        <f>IF(ISERROR(VLOOKUP(CONCATENATE($A288,"_",X$2),'Reference data SID'!$B:$M,12,FALSE)),"",VLOOKUP(CONCATENATE($A288,"_",X$2),'Reference data SID'!$B:$M,12,FALSE))</f>
        <v/>
      </c>
      <c r="Y288" s="16" t="str">
        <f>IF(ISERROR(VLOOKUP(CONCATENATE($A288,"_",Y$2),'Reference data SID'!$B:$M,12,FALSE)),"",VLOOKUP(CONCATENATE($A288,"_",Y$2),'Reference data SID'!$B:$M,12,FALSE))</f>
        <v/>
      </c>
      <c r="Z288" s="16" t="str">
        <f>IF(ISERROR(VLOOKUP(CONCATENATE($A288,"_",Z$2),'Reference data SID'!$B:$M,12,FALSE)),"",VLOOKUP(CONCATENATE($A288,"_",Z$2),'Reference data SID'!$B:$M,12,FALSE))</f>
        <v/>
      </c>
      <c r="AA288" s="16" t="str">
        <f>IF(ISERROR(VLOOKUP(CONCATENATE($A288,"_",AA$2),'Reference data SID'!$B:$M,12,FALSE)),"",VLOOKUP(CONCATENATE($A288,"_",AA$2),'Reference data SID'!$B:$M,12,FALSE))</f>
        <v/>
      </c>
      <c r="AB288" s="16" t="str">
        <f>IF(ISERROR(VLOOKUP(CONCATENATE($A288,"_",AB$2),'Reference data SID'!$B:$M,12,FALSE)),"",VLOOKUP(CONCATENATE($A288,"_",AB$2),'Reference data SID'!$B:$M,12,FALSE))</f>
        <v/>
      </c>
      <c r="AC288" s="16" t="str">
        <f>IF(ISERROR(VLOOKUP(CONCATENATE($A288,"_",AC$2),'Reference data SID'!$B:$M,12,FALSE)),"",VLOOKUP(CONCATENATE($A288,"_",AC$2),'Reference data SID'!$B:$M,12,FALSE))</f>
        <v/>
      </c>
      <c r="AD288" s="16" t="str">
        <f>IF(ISERROR(VLOOKUP(CONCATENATE($A288,"_",AD$2),'Reference data SID'!$B:$M,12,FALSE)),"",VLOOKUP(CONCATENATE($A288,"_",AD$2),'Reference data SID'!$B:$M,12,FALSE))</f>
        <v/>
      </c>
      <c r="AE288" s="16" t="str">
        <f>IF(ISERROR(VLOOKUP(CONCATENATE($A288,"_",AE$2),'Reference data SID'!$B:$M,12,FALSE)),"",VLOOKUP(CONCATENATE($A288,"_",AE$2),'Reference data SID'!$B:$M,12,FALSE))</f>
        <v/>
      </c>
      <c r="AF288" s="16" t="str">
        <f>IF(ISERROR(VLOOKUP(CONCATENATE($A288,"_",AF$2),'Reference data SID'!$B:$M,12,FALSE)),"",VLOOKUP(CONCATENATE($A288,"_",AF$2),'Reference data SID'!$B:$M,12,FALSE))</f>
        <v/>
      </c>
      <c r="AG288" s="16" t="str">
        <f>IF(ISERROR(VLOOKUP(CONCATENATE($A288,"_",AG$2),'Reference data SID'!$B:$M,12,FALSE)),"",VLOOKUP(CONCATENATE($A288,"_",AG$2),'Reference data SID'!$B:$M,12,FALSE))</f>
        <v/>
      </c>
      <c r="AH288" s="16" t="str">
        <f>IF(ISERROR(VLOOKUP(CONCATENATE($A288,"_",AH$2),'Reference data SID'!$B:$M,12,FALSE)),"",VLOOKUP(CONCATENATE($A288,"_",AH$2),'Reference data SID'!$B:$M,12,FALSE))</f>
        <v/>
      </c>
      <c r="AI288" s="16" t="str">
        <f>IF(ISERROR(VLOOKUP(CONCATENATE($A288,"_",AI$2),'Reference data SID'!$B:$M,12,FALSE)),"",VLOOKUP(CONCATENATE($A288,"_",AI$2),'Reference data SID'!$B:$M,12,FALSE))</f>
        <v/>
      </c>
      <c r="AJ288" s="16" t="str">
        <f>IF(ISERROR(VLOOKUP(CONCATENATE($A288,"_",AJ$2),'Reference data SID'!$B:$M,12,FALSE)),"",VLOOKUP(CONCATENATE($A288,"_",AJ$2),'Reference data SID'!$B:$M,12,FALSE))</f>
        <v/>
      </c>
      <c r="AK288" s="16" t="str">
        <f>IF(ISERROR(VLOOKUP(CONCATENATE($A288,"_",AK$2),'Reference data SID'!$B:$M,12,FALSE)),"",VLOOKUP(CONCATENATE($A288,"_",AK$2),'Reference data SID'!$B:$M,12,FALSE))</f>
        <v/>
      </c>
      <c r="AL288" s="16" t="str">
        <f>IF(ISERROR(VLOOKUP(CONCATENATE($A288,"_",AL$2),'Reference data SID'!$B:$M,12,FALSE)),"",VLOOKUP(CONCATENATE($A288,"_",AL$2),'Reference data SID'!$B:$M,12,FALSE))</f>
        <v/>
      </c>
      <c r="AM288" s="16" t="str">
        <f>IF(ISERROR(VLOOKUP(CONCATENATE($A288,"_",AM$2),'Reference data SID'!$B:$M,12,FALSE)),"",VLOOKUP(CONCATENATE($A288,"_",AM$2),'Reference data SID'!$B:$M,12,FALSE))</f>
        <v/>
      </c>
      <c r="AN288" s="16" t="str">
        <f>IF(ISERROR(VLOOKUP(CONCATENATE($A288,"_",AN$2),'Reference data SID'!$B:$M,12,FALSE)),"",VLOOKUP(CONCATENATE($A288,"_",AN$2),'Reference data SID'!$B:$M,12,FALSE))</f>
        <v/>
      </c>
      <c r="AO288" s="16" t="str">
        <f>IF(ISERROR(VLOOKUP(CONCATENATE($A288,"_",AO$2),'Reference data SID'!$B:$M,12,FALSE)),"",VLOOKUP(CONCATENATE($A288,"_",AO$2),'Reference data SID'!$B:$M,12,FALSE))</f>
        <v/>
      </c>
      <c r="AP288" s="16" t="str">
        <f>IF(ISERROR(VLOOKUP(CONCATENATE($A288,"_",AP$2),'Reference data SID'!$B:$M,12,FALSE)),"",VLOOKUP(CONCATENATE($A288,"_",AP$2),'Reference data SID'!$B:$M,12,FALSE))</f>
        <v/>
      </c>
      <c r="AQ288" s="16" t="str">
        <f>IF(ISERROR(VLOOKUP(CONCATENATE($A288,"_",AQ$2),'Reference data SID'!$B:$M,12,FALSE)),"",VLOOKUP(CONCATENATE($A288,"_",AQ$2),'Reference data SID'!$B:$M,12,FALSE))</f>
        <v/>
      </c>
      <c r="AR288" s="16" t="str">
        <f>IF(ISERROR(VLOOKUP(CONCATENATE($A288,"_",AR$2),'Reference data SID'!$B:$M,12,FALSE)),"",VLOOKUP(CONCATENATE($A288,"_",AR$2),'Reference data SID'!$B:$M,12,FALSE))</f>
        <v/>
      </c>
      <c r="AS288" s="16" t="str">
        <f>IF(ISERROR(VLOOKUP(CONCATENATE($A288,"_",AS$2),'Reference data SID'!$B:$M,12,FALSE)),"",VLOOKUP(CONCATENATE($A288,"_",AS$2),'Reference data SID'!$B:$M,12,FALSE))</f>
        <v/>
      </c>
      <c r="AT288" s="16" t="str">
        <f>IF(ISERROR(VLOOKUP(CONCATENATE($A288,"_",AT$2),'Reference data SID'!$B:$M,12,FALSE)),"",VLOOKUP(CONCATENATE($A288,"_",AT$2),'Reference data SID'!$B:$M,12,FALSE))</f>
        <v/>
      </c>
    </row>
    <row r="289" spans="1:46" x14ac:dyDescent="0.25">
      <c r="A289">
        <v>285</v>
      </c>
      <c r="B289" s="16" t="str">
        <f>IF(ISERROR(VLOOKUP(CONCATENATE($A289,"_",B$2),'Reference data SID'!$B:$M,12,FALSE)),"",VLOOKUP(CONCATENATE($A289,"_",B$2),'Reference data SID'!$B:$M,12,FALSE))</f>
        <v/>
      </c>
      <c r="C289" s="16" t="str">
        <f>IF(ISERROR(VLOOKUP(CONCATENATE($A289,"_",C$2),'Reference data SID'!$B:$M,12,FALSE)),"",VLOOKUP(CONCATENATE($A289,"_",C$2),'Reference data SID'!$B:$M,12,FALSE))</f>
        <v/>
      </c>
      <c r="D289" s="16" t="str">
        <f>IF(ISERROR(VLOOKUP(CONCATENATE($A289,"_",D$2),'Reference data SID'!$B:$M,12,FALSE)),"",VLOOKUP(CONCATENATE($A289,"_",D$2),'Reference data SID'!$B:$M,12,FALSE))</f>
        <v/>
      </c>
      <c r="E289" s="16" t="str">
        <f>IF(ISERROR(VLOOKUP(CONCATENATE($A289,"_",E$2),'Reference data SID'!$B:$M,12,FALSE)),"",VLOOKUP(CONCATENATE($A289,"_",E$2),'Reference data SID'!$B:$M,12,FALSE))</f>
        <v/>
      </c>
      <c r="F289" s="16" t="str">
        <f>IF(ISERROR(VLOOKUP(CONCATENATE($A289,"_",F$2),'Reference data SID'!$B:$M,12,FALSE)),"",VLOOKUP(CONCATENATE($A289,"_",F$2),'Reference data SID'!$B:$M,12,FALSE))</f>
        <v/>
      </c>
      <c r="G289" s="16" t="str">
        <f>IF(ISERROR(VLOOKUP(CONCATENATE($A289,"_",G$2),'Reference data SID'!$B:$M,12,FALSE)),"",VLOOKUP(CONCATENATE($A289,"_",G$2),'Reference data SID'!$B:$M,12,FALSE))</f>
        <v/>
      </c>
      <c r="H289" s="16" t="str">
        <f>IF(ISERROR(VLOOKUP(CONCATENATE($A289,"_",H$2),'Reference data SID'!$B:$M,12,FALSE)),"",VLOOKUP(CONCATENATE($A289,"_",H$2),'Reference data SID'!$B:$M,12,FALSE))</f>
        <v/>
      </c>
      <c r="I289" s="16" t="str">
        <f>IF(ISERROR(VLOOKUP(CONCATENATE($A289,"_",I$2),'Reference data SID'!$B:$M,12,FALSE)),"",VLOOKUP(CONCATENATE($A289,"_",I$2),'Reference data SID'!$B:$M,12,FALSE))</f>
        <v/>
      </c>
      <c r="J289" s="16" t="str">
        <f>IF(ISERROR(VLOOKUP(CONCATENATE($A289,"_",J$2),'Reference data SID'!$B:$M,12,FALSE)),"",VLOOKUP(CONCATENATE($A289,"_",J$2),'Reference data SID'!$B:$M,12,FALSE))</f>
        <v/>
      </c>
      <c r="K289" s="16" t="str">
        <f>IF(ISERROR(VLOOKUP(CONCATENATE($A289,"_",K$2),'Reference data SID'!$B:$M,12,FALSE)),"",VLOOKUP(CONCATENATE($A289,"_",K$2),'Reference data SID'!$B:$M,12,FALSE))</f>
        <v/>
      </c>
      <c r="L289" s="16" t="str">
        <f>IF(ISERROR(VLOOKUP(CONCATENATE($A289,"_",L$2),'Reference data SID'!$B:$M,12,FALSE)),"",VLOOKUP(CONCATENATE($A289,"_",L$2),'Reference data SID'!$B:$M,12,FALSE))</f>
        <v/>
      </c>
      <c r="M289" s="16" t="str">
        <f>IF(ISERROR(VLOOKUP(CONCATENATE($A289,"_",M$2),'Reference data SID'!$B:$M,12,FALSE)),"",VLOOKUP(CONCATENATE($A289,"_",M$2),'Reference data SID'!$B:$M,12,FALSE))</f>
        <v/>
      </c>
      <c r="N289" s="16" t="str">
        <f>IF(ISERROR(VLOOKUP(CONCATENATE($A289,"_",N$2),'Reference data SID'!$B:$M,12,FALSE)),"",VLOOKUP(CONCATENATE($A289,"_",N$2),'Reference data SID'!$B:$M,12,FALSE))</f>
        <v/>
      </c>
      <c r="O289" s="16" t="str">
        <f>IF(ISERROR(VLOOKUP(CONCATENATE($A289,"_",O$2),'Reference data SID'!$B:$M,12,FALSE)),"",VLOOKUP(CONCATENATE($A289,"_",O$2),'Reference data SID'!$B:$M,12,FALSE))</f>
        <v/>
      </c>
      <c r="P289" s="16" t="str">
        <f>IF(ISERROR(VLOOKUP(CONCATENATE($A289,"_",P$2),'Reference data SID'!$B:$M,12,FALSE)),"",VLOOKUP(CONCATENATE($A289,"_",P$2),'Reference data SID'!$B:$M,12,FALSE))</f>
        <v/>
      </c>
      <c r="Q289" s="16" t="str">
        <f>IF(ISERROR(VLOOKUP(CONCATENATE($A289,"_",Q$2),'Reference data SID'!$B:$M,12,FALSE)),"",VLOOKUP(CONCATENATE($A289,"_",Q$2),'Reference data SID'!$B:$M,12,FALSE))</f>
        <v/>
      </c>
      <c r="R289" s="16" t="str">
        <f>IF(ISERROR(VLOOKUP(CONCATENATE($A289,"_",R$2),'Reference data SID'!$B:$M,12,FALSE)),"",VLOOKUP(CONCATENATE($A289,"_",R$2),'Reference data SID'!$B:$M,12,FALSE))</f>
        <v/>
      </c>
      <c r="S289" s="16" t="str">
        <f>IF(ISERROR(VLOOKUP(CONCATENATE($A289,"_",S$2),'Reference data SID'!$B:$M,12,FALSE)),"",VLOOKUP(CONCATENATE($A289,"_",S$2),'Reference data SID'!$B:$M,12,FALSE))</f>
        <v/>
      </c>
      <c r="T289" s="16" t="str">
        <f>IF(ISERROR(VLOOKUP(CONCATENATE($A289,"_",T$2),'Reference data SID'!$B:$M,12,FALSE)),"",VLOOKUP(CONCATENATE($A289,"_",T$2),'Reference data SID'!$B:$M,12,FALSE))</f>
        <v/>
      </c>
      <c r="U289" s="16" t="str">
        <f>IF(ISERROR(VLOOKUP(CONCATENATE($A289,"_",U$2),'Reference data SID'!$B:$M,12,FALSE)),"",VLOOKUP(CONCATENATE($A289,"_",U$2),'Reference data SID'!$B:$M,12,FALSE))</f>
        <v/>
      </c>
      <c r="V289" s="16" t="str">
        <f>IF(ISERROR(VLOOKUP(CONCATENATE($A289,"_",V$2),'Reference data SID'!$B:$M,12,FALSE)),"",VLOOKUP(CONCATENATE($A289,"_",V$2),'Reference data SID'!$B:$M,12,FALSE))</f>
        <v/>
      </c>
      <c r="W289" s="16" t="str">
        <f>IF(ISERROR(VLOOKUP(CONCATENATE($A289,"_",W$2),'Reference data SID'!$B:$M,12,FALSE)),"",VLOOKUP(CONCATENATE($A289,"_",W$2),'Reference data SID'!$B:$M,12,FALSE))</f>
        <v/>
      </c>
      <c r="X289" s="16" t="str">
        <f>IF(ISERROR(VLOOKUP(CONCATENATE($A289,"_",X$2),'Reference data SID'!$B:$M,12,FALSE)),"",VLOOKUP(CONCATENATE($A289,"_",X$2),'Reference data SID'!$B:$M,12,FALSE))</f>
        <v/>
      </c>
      <c r="Y289" s="16" t="str">
        <f>IF(ISERROR(VLOOKUP(CONCATENATE($A289,"_",Y$2),'Reference data SID'!$B:$M,12,FALSE)),"",VLOOKUP(CONCATENATE($A289,"_",Y$2),'Reference data SID'!$B:$M,12,FALSE))</f>
        <v/>
      </c>
      <c r="Z289" s="16" t="str">
        <f>IF(ISERROR(VLOOKUP(CONCATENATE($A289,"_",Z$2),'Reference data SID'!$B:$M,12,FALSE)),"",VLOOKUP(CONCATENATE($A289,"_",Z$2),'Reference data SID'!$B:$M,12,FALSE))</f>
        <v/>
      </c>
      <c r="AA289" s="16" t="str">
        <f>IF(ISERROR(VLOOKUP(CONCATENATE($A289,"_",AA$2),'Reference data SID'!$B:$M,12,FALSE)),"",VLOOKUP(CONCATENATE($A289,"_",AA$2),'Reference data SID'!$B:$M,12,FALSE))</f>
        <v/>
      </c>
      <c r="AB289" s="16" t="str">
        <f>IF(ISERROR(VLOOKUP(CONCATENATE($A289,"_",AB$2),'Reference data SID'!$B:$M,12,FALSE)),"",VLOOKUP(CONCATENATE($A289,"_",AB$2),'Reference data SID'!$B:$M,12,FALSE))</f>
        <v/>
      </c>
      <c r="AC289" s="16" t="str">
        <f>IF(ISERROR(VLOOKUP(CONCATENATE($A289,"_",AC$2),'Reference data SID'!$B:$M,12,FALSE)),"",VLOOKUP(CONCATENATE($A289,"_",AC$2),'Reference data SID'!$B:$M,12,FALSE))</f>
        <v/>
      </c>
      <c r="AD289" s="16" t="str">
        <f>IF(ISERROR(VLOOKUP(CONCATENATE($A289,"_",AD$2),'Reference data SID'!$B:$M,12,FALSE)),"",VLOOKUP(CONCATENATE($A289,"_",AD$2),'Reference data SID'!$B:$M,12,FALSE))</f>
        <v/>
      </c>
      <c r="AE289" s="16" t="str">
        <f>IF(ISERROR(VLOOKUP(CONCATENATE($A289,"_",AE$2),'Reference data SID'!$B:$M,12,FALSE)),"",VLOOKUP(CONCATENATE($A289,"_",AE$2),'Reference data SID'!$B:$M,12,FALSE))</f>
        <v/>
      </c>
      <c r="AF289" s="16" t="str">
        <f>IF(ISERROR(VLOOKUP(CONCATENATE($A289,"_",AF$2),'Reference data SID'!$B:$M,12,FALSE)),"",VLOOKUP(CONCATENATE($A289,"_",AF$2),'Reference data SID'!$B:$M,12,FALSE))</f>
        <v/>
      </c>
      <c r="AG289" s="16" t="str">
        <f>IF(ISERROR(VLOOKUP(CONCATENATE($A289,"_",AG$2),'Reference data SID'!$B:$M,12,FALSE)),"",VLOOKUP(CONCATENATE($A289,"_",AG$2),'Reference data SID'!$B:$M,12,FALSE))</f>
        <v/>
      </c>
      <c r="AH289" s="16" t="str">
        <f>IF(ISERROR(VLOOKUP(CONCATENATE($A289,"_",AH$2),'Reference data SID'!$B:$M,12,FALSE)),"",VLOOKUP(CONCATENATE($A289,"_",AH$2),'Reference data SID'!$B:$M,12,FALSE))</f>
        <v/>
      </c>
      <c r="AI289" s="16" t="str">
        <f>IF(ISERROR(VLOOKUP(CONCATENATE($A289,"_",AI$2),'Reference data SID'!$B:$M,12,FALSE)),"",VLOOKUP(CONCATENATE($A289,"_",AI$2),'Reference data SID'!$B:$M,12,FALSE))</f>
        <v/>
      </c>
      <c r="AJ289" s="16" t="str">
        <f>IF(ISERROR(VLOOKUP(CONCATENATE($A289,"_",AJ$2),'Reference data SID'!$B:$M,12,FALSE)),"",VLOOKUP(CONCATENATE($A289,"_",AJ$2),'Reference data SID'!$B:$M,12,FALSE))</f>
        <v/>
      </c>
      <c r="AK289" s="16" t="str">
        <f>IF(ISERROR(VLOOKUP(CONCATENATE($A289,"_",AK$2),'Reference data SID'!$B:$M,12,FALSE)),"",VLOOKUP(CONCATENATE($A289,"_",AK$2),'Reference data SID'!$B:$M,12,FALSE))</f>
        <v/>
      </c>
      <c r="AL289" s="16" t="str">
        <f>IF(ISERROR(VLOOKUP(CONCATENATE($A289,"_",AL$2),'Reference data SID'!$B:$M,12,FALSE)),"",VLOOKUP(CONCATENATE($A289,"_",AL$2),'Reference data SID'!$B:$M,12,FALSE))</f>
        <v/>
      </c>
      <c r="AM289" s="16" t="str">
        <f>IF(ISERROR(VLOOKUP(CONCATENATE($A289,"_",AM$2),'Reference data SID'!$B:$M,12,FALSE)),"",VLOOKUP(CONCATENATE($A289,"_",AM$2),'Reference data SID'!$B:$M,12,FALSE))</f>
        <v/>
      </c>
      <c r="AN289" s="16" t="str">
        <f>IF(ISERROR(VLOOKUP(CONCATENATE($A289,"_",AN$2),'Reference data SID'!$B:$M,12,FALSE)),"",VLOOKUP(CONCATENATE($A289,"_",AN$2),'Reference data SID'!$B:$M,12,FALSE))</f>
        <v/>
      </c>
      <c r="AO289" s="16" t="str">
        <f>IF(ISERROR(VLOOKUP(CONCATENATE($A289,"_",AO$2),'Reference data SID'!$B:$M,12,FALSE)),"",VLOOKUP(CONCATENATE($A289,"_",AO$2),'Reference data SID'!$B:$M,12,FALSE))</f>
        <v/>
      </c>
      <c r="AP289" s="16" t="str">
        <f>IF(ISERROR(VLOOKUP(CONCATENATE($A289,"_",AP$2),'Reference data SID'!$B:$M,12,FALSE)),"",VLOOKUP(CONCATENATE($A289,"_",AP$2),'Reference data SID'!$B:$M,12,FALSE))</f>
        <v/>
      </c>
      <c r="AQ289" s="16" t="str">
        <f>IF(ISERROR(VLOOKUP(CONCATENATE($A289,"_",AQ$2),'Reference data SID'!$B:$M,12,FALSE)),"",VLOOKUP(CONCATENATE($A289,"_",AQ$2),'Reference data SID'!$B:$M,12,FALSE))</f>
        <v/>
      </c>
      <c r="AR289" s="16" t="str">
        <f>IF(ISERROR(VLOOKUP(CONCATENATE($A289,"_",AR$2),'Reference data SID'!$B:$M,12,FALSE)),"",VLOOKUP(CONCATENATE($A289,"_",AR$2),'Reference data SID'!$B:$M,12,FALSE))</f>
        <v/>
      </c>
      <c r="AS289" s="16" t="str">
        <f>IF(ISERROR(VLOOKUP(CONCATENATE($A289,"_",AS$2),'Reference data SID'!$B:$M,12,FALSE)),"",VLOOKUP(CONCATENATE($A289,"_",AS$2),'Reference data SID'!$B:$M,12,FALSE))</f>
        <v/>
      </c>
      <c r="AT289" s="16" t="str">
        <f>IF(ISERROR(VLOOKUP(CONCATENATE($A289,"_",AT$2),'Reference data SID'!$B:$M,12,FALSE)),"",VLOOKUP(CONCATENATE($A289,"_",AT$2),'Reference data SID'!$B:$M,12,FALSE))</f>
        <v/>
      </c>
    </row>
    <row r="290" spans="1:46" x14ac:dyDescent="0.25">
      <c r="A290">
        <v>286</v>
      </c>
      <c r="B290" s="16" t="str">
        <f>IF(ISERROR(VLOOKUP(CONCATENATE($A290,"_",B$2),'Reference data SID'!$B:$M,12,FALSE)),"",VLOOKUP(CONCATENATE($A290,"_",B$2),'Reference data SID'!$B:$M,12,FALSE))</f>
        <v/>
      </c>
      <c r="C290" s="16" t="str">
        <f>IF(ISERROR(VLOOKUP(CONCATENATE($A290,"_",C$2),'Reference data SID'!$B:$M,12,FALSE)),"",VLOOKUP(CONCATENATE($A290,"_",C$2),'Reference data SID'!$B:$M,12,FALSE))</f>
        <v/>
      </c>
      <c r="D290" s="16" t="str">
        <f>IF(ISERROR(VLOOKUP(CONCATENATE($A290,"_",D$2),'Reference data SID'!$B:$M,12,FALSE)),"",VLOOKUP(CONCATENATE($A290,"_",D$2),'Reference data SID'!$B:$M,12,FALSE))</f>
        <v/>
      </c>
      <c r="E290" s="16" t="str">
        <f>IF(ISERROR(VLOOKUP(CONCATENATE($A290,"_",E$2),'Reference data SID'!$B:$M,12,FALSE)),"",VLOOKUP(CONCATENATE($A290,"_",E$2),'Reference data SID'!$B:$M,12,FALSE))</f>
        <v/>
      </c>
      <c r="F290" s="16" t="str">
        <f>IF(ISERROR(VLOOKUP(CONCATENATE($A290,"_",F$2),'Reference data SID'!$B:$M,12,FALSE)),"",VLOOKUP(CONCATENATE($A290,"_",F$2),'Reference data SID'!$B:$M,12,FALSE))</f>
        <v/>
      </c>
      <c r="G290" s="16" t="str">
        <f>IF(ISERROR(VLOOKUP(CONCATENATE($A290,"_",G$2),'Reference data SID'!$B:$M,12,FALSE)),"",VLOOKUP(CONCATENATE($A290,"_",G$2),'Reference data SID'!$B:$M,12,FALSE))</f>
        <v/>
      </c>
      <c r="H290" s="16" t="str">
        <f>IF(ISERROR(VLOOKUP(CONCATENATE($A290,"_",H$2),'Reference data SID'!$B:$M,12,FALSE)),"",VLOOKUP(CONCATENATE($A290,"_",H$2),'Reference data SID'!$B:$M,12,FALSE))</f>
        <v/>
      </c>
      <c r="I290" s="16" t="str">
        <f>IF(ISERROR(VLOOKUP(CONCATENATE($A290,"_",I$2),'Reference data SID'!$B:$M,12,FALSE)),"",VLOOKUP(CONCATENATE($A290,"_",I$2),'Reference data SID'!$B:$M,12,FALSE))</f>
        <v/>
      </c>
      <c r="J290" s="16" t="str">
        <f>IF(ISERROR(VLOOKUP(CONCATENATE($A290,"_",J$2),'Reference data SID'!$B:$M,12,FALSE)),"",VLOOKUP(CONCATENATE($A290,"_",J$2),'Reference data SID'!$B:$M,12,FALSE))</f>
        <v/>
      </c>
      <c r="K290" s="16" t="str">
        <f>IF(ISERROR(VLOOKUP(CONCATENATE($A290,"_",K$2),'Reference data SID'!$B:$M,12,FALSE)),"",VLOOKUP(CONCATENATE($A290,"_",K$2),'Reference data SID'!$B:$M,12,FALSE))</f>
        <v/>
      </c>
      <c r="L290" s="16" t="str">
        <f>IF(ISERROR(VLOOKUP(CONCATENATE($A290,"_",L$2),'Reference data SID'!$B:$M,12,FALSE)),"",VLOOKUP(CONCATENATE($A290,"_",L$2),'Reference data SID'!$B:$M,12,FALSE))</f>
        <v/>
      </c>
      <c r="M290" s="16" t="str">
        <f>IF(ISERROR(VLOOKUP(CONCATENATE($A290,"_",M$2),'Reference data SID'!$B:$M,12,FALSE)),"",VLOOKUP(CONCATENATE($A290,"_",M$2),'Reference data SID'!$B:$M,12,FALSE))</f>
        <v/>
      </c>
      <c r="N290" s="16" t="str">
        <f>IF(ISERROR(VLOOKUP(CONCATENATE($A290,"_",N$2),'Reference data SID'!$B:$M,12,FALSE)),"",VLOOKUP(CONCATENATE($A290,"_",N$2),'Reference data SID'!$B:$M,12,FALSE))</f>
        <v/>
      </c>
      <c r="O290" s="16" t="str">
        <f>IF(ISERROR(VLOOKUP(CONCATENATE($A290,"_",O$2),'Reference data SID'!$B:$M,12,FALSE)),"",VLOOKUP(CONCATENATE($A290,"_",O$2),'Reference data SID'!$B:$M,12,FALSE))</f>
        <v/>
      </c>
      <c r="P290" s="16" t="str">
        <f>IF(ISERROR(VLOOKUP(CONCATENATE($A290,"_",P$2),'Reference data SID'!$B:$M,12,FALSE)),"",VLOOKUP(CONCATENATE($A290,"_",P$2),'Reference data SID'!$B:$M,12,FALSE))</f>
        <v/>
      </c>
      <c r="Q290" s="16" t="str">
        <f>IF(ISERROR(VLOOKUP(CONCATENATE($A290,"_",Q$2),'Reference data SID'!$B:$M,12,FALSE)),"",VLOOKUP(CONCATENATE($A290,"_",Q$2),'Reference data SID'!$B:$M,12,FALSE))</f>
        <v/>
      </c>
      <c r="R290" s="16" t="str">
        <f>IF(ISERROR(VLOOKUP(CONCATENATE($A290,"_",R$2),'Reference data SID'!$B:$M,12,FALSE)),"",VLOOKUP(CONCATENATE($A290,"_",R$2),'Reference data SID'!$B:$M,12,FALSE))</f>
        <v/>
      </c>
      <c r="S290" s="16" t="str">
        <f>IF(ISERROR(VLOOKUP(CONCATENATE($A290,"_",S$2),'Reference data SID'!$B:$M,12,FALSE)),"",VLOOKUP(CONCATENATE($A290,"_",S$2),'Reference data SID'!$B:$M,12,FALSE))</f>
        <v/>
      </c>
      <c r="T290" s="16" t="str">
        <f>IF(ISERROR(VLOOKUP(CONCATENATE($A290,"_",T$2),'Reference data SID'!$B:$M,12,FALSE)),"",VLOOKUP(CONCATENATE($A290,"_",T$2),'Reference data SID'!$B:$M,12,FALSE))</f>
        <v/>
      </c>
      <c r="U290" s="16" t="str">
        <f>IF(ISERROR(VLOOKUP(CONCATENATE($A290,"_",U$2),'Reference data SID'!$B:$M,12,FALSE)),"",VLOOKUP(CONCATENATE($A290,"_",U$2),'Reference data SID'!$B:$M,12,FALSE))</f>
        <v/>
      </c>
      <c r="V290" s="16" t="str">
        <f>IF(ISERROR(VLOOKUP(CONCATENATE($A290,"_",V$2),'Reference data SID'!$B:$M,12,FALSE)),"",VLOOKUP(CONCATENATE($A290,"_",V$2),'Reference data SID'!$B:$M,12,FALSE))</f>
        <v/>
      </c>
      <c r="W290" s="16" t="str">
        <f>IF(ISERROR(VLOOKUP(CONCATENATE($A290,"_",W$2),'Reference data SID'!$B:$M,12,FALSE)),"",VLOOKUP(CONCATENATE($A290,"_",W$2),'Reference data SID'!$B:$M,12,FALSE))</f>
        <v/>
      </c>
      <c r="X290" s="16" t="str">
        <f>IF(ISERROR(VLOOKUP(CONCATENATE($A290,"_",X$2),'Reference data SID'!$B:$M,12,FALSE)),"",VLOOKUP(CONCATENATE($A290,"_",X$2),'Reference data SID'!$B:$M,12,FALSE))</f>
        <v/>
      </c>
      <c r="Y290" s="16" t="str">
        <f>IF(ISERROR(VLOOKUP(CONCATENATE($A290,"_",Y$2),'Reference data SID'!$B:$M,12,FALSE)),"",VLOOKUP(CONCATENATE($A290,"_",Y$2),'Reference data SID'!$B:$M,12,FALSE))</f>
        <v/>
      </c>
      <c r="Z290" s="16" t="str">
        <f>IF(ISERROR(VLOOKUP(CONCATENATE($A290,"_",Z$2),'Reference data SID'!$B:$M,12,FALSE)),"",VLOOKUP(CONCATENATE($A290,"_",Z$2),'Reference data SID'!$B:$M,12,FALSE))</f>
        <v/>
      </c>
      <c r="AA290" s="16" t="str">
        <f>IF(ISERROR(VLOOKUP(CONCATENATE($A290,"_",AA$2),'Reference data SID'!$B:$M,12,FALSE)),"",VLOOKUP(CONCATENATE($A290,"_",AA$2),'Reference data SID'!$B:$M,12,FALSE))</f>
        <v/>
      </c>
      <c r="AB290" s="16" t="str">
        <f>IF(ISERROR(VLOOKUP(CONCATENATE($A290,"_",AB$2),'Reference data SID'!$B:$M,12,FALSE)),"",VLOOKUP(CONCATENATE($A290,"_",AB$2),'Reference data SID'!$B:$M,12,FALSE))</f>
        <v/>
      </c>
      <c r="AC290" s="16" t="str">
        <f>IF(ISERROR(VLOOKUP(CONCATENATE($A290,"_",AC$2),'Reference data SID'!$B:$M,12,FALSE)),"",VLOOKUP(CONCATENATE($A290,"_",AC$2),'Reference data SID'!$B:$M,12,FALSE))</f>
        <v/>
      </c>
      <c r="AD290" s="16" t="str">
        <f>IF(ISERROR(VLOOKUP(CONCATENATE($A290,"_",AD$2),'Reference data SID'!$B:$M,12,FALSE)),"",VLOOKUP(CONCATENATE($A290,"_",AD$2),'Reference data SID'!$B:$M,12,FALSE))</f>
        <v/>
      </c>
      <c r="AE290" s="16" t="str">
        <f>IF(ISERROR(VLOOKUP(CONCATENATE($A290,"_",AE$2),'Reference data SID'!$B:$M,12,FALSE)),"",VLOOKUP(CONCATENATE($A290,"_",AE$2),'Reference data SID'!$B:$M,12,FALSE))</f>
        <v/>
      </c>
      <c r="AF290" s="16" t="str">
        <f>IF(ISERROR(VLOOKUP(CONCATENATE($A290,"_",AF$2),'Reference data SID'!$B:$M,12,FALSE)),"",VLOOKUP(CONCATENATE($A290,"_",AF$2),'Reference data SID'!$B:$M,12,FALSE))</f>
        <v/>
      </c>
      <c r="AG290" s="16" t="str">
        <f>IF(ISERROR(VLOOKUP(CONCATENATE($A290,"_",AG$2),'Reference data SID'!$B:$M,12,FALSE)),"",VLOOKUP(CONCATENATE($A290,"_",AG$2),'Reference data SID'!$B:$M,12,FALSE))</f>
        <v/>
      </c>
      <c r="AH290" s="16" t="str">
        <f>IF(ISERROR(VLOOKUP(CONCATENATE($A290,"_",AH$2),'Reference data SID'!$B:$M,12,FALSE)),"",VLOOKUP(CONCATENATE($A290,"_",AH$2),'Reference data SID'!$B:$M,12,FALSE))</f>
        <v/>
      </c>
      <c r="AI290" s="16" t="str">
        <f>IF(ISERROR(VLOOKUP(CONCATENATE($A290,"_",AI$2),'Reference data SID'!$B:$M,12,FALSE)),"",VLOOKUP(CONCATENATE($A290,"_",AI$2),'Reference data SID'!$B:$M,12,FALSE))</f>
        <v/>
      </c>
      <c r="AJ290" s="16" t="str">
        <f>IF(ISERROR(VLOOKUP(CONCATENATE($A290,"_",AJ$2),'Reference data SID'!$B:$M,12,FALSE)),"",VLOOKUP(CONCATENATE($A290,"_",AJ$2),'Reference data SID'!$B:$M,12,FALSE))</f>
        <v/>
      </c>
      <c r="AK290" s="16" t="str">
        <f>IF(ISERROR(VLOOKUP(CONCATENATE($A290,"_",AK$2),'Reference data SID'!$B:$M,12,FALSE)),"",VLOOKUP(CONCATENATE($A290,"_",AK$2),'Reference data SID'!$B:$M,12,FALSE))</f>
        <v/>
      </c>
      <c r="AL290" s="16" t="str">
        <f>IF(ISERROR(VLOOKUP(CONCATENATE($A290,"_",AL$2),'Reference data SID'!$B:$M,12,FALSE)),"",VLOOKUP(CONCATENATE($A290,"_",AL$2),'Reference data SID'!$B:$M,12,FALSE))</f>
        <v/>
      </c>
      <c r="AM290" s="16" t="str">
        <f>IF(ISERROR(VLOOKUP(CONCATENATE($A290,"_",AM$2),'Reference data SID'!$B:$M,12,FALSE)),"",VLOOKUP(CONCATENATE($A290,"_",AM$2),'Reference data SID'!$B:$M,12,FALSE))</f>
        <v/>
      </c>
      <c r="AN290" s="16" t="str">
        <f>IF(ISERROR(VLOOKUP(CONCATENATE($A290,"_",AN$2),'Reference data SID'!$B:$M,12,FALSE)),"",VLOOKUP(CONCATENATE($A290,"_",AN$2),'Reference data SID'!$B:$M,12,FALSE))</f>
        <v/>
      </c>
      <c r="AO290" s="16" t="str">
        <f>IF(ISERROR(VLOOKUP(CONCATENATE($A290,"_",AO$2),'Reference data SID'!$B:$M,12,FALSE)),"",VLOOKUP(CONCATENATE($A290,"_",AO$2),'Reference data SID'!$B:$M,12,FALSE))</f>
        <v/>
      </c>
      <c r="AP290" s="16" t="str">
        <f>IF(ISERROR(VLOOKUP(CONCATENATE($A290,"_",AP$2),'Reference data SID'!$B:$M,12,FALSE)),"",VLOOKUP(CONCATENATE($A290,"_",AP$2),'Reference data SID'!$B:$M,12,FALSE))</f>
        <v/>
      </c>
      <c r="AQ290" s="16" t="str">
        <f>IF(ISERROR(VLOOKUP(CONCATENATE($A290,"_",AQ$2),'Reference data SID'!$B:$M,12,FALSE)),"",VLOOKUP(CONCATENATE($A290,"_",AQ$2),'Reference data SID'!$B:$M,12,FALSE))</f>
        <v/>
      </c>
      <c r="AR290" s="16" t="str">
        <f>IF(ISERROR(VLOOKUP(CONCATENATE($A290,"_",AR$2),'Reference data SID'!$B:$M,12,FALSE)),"",VLOOKUP(CONCATENATE($A290,"_",AR$2),'Reference data SID'!$B:$M,12,FALSE))</f>
        <v/>
      </c>
      <c r="AS290" s="16" t="str">
        <f>IF(ISERROR(VLOOKUP(CONCATENATE($A290,"_",AS$2),'Reference data SID'!$B:$M,12,FALSE)),"",VLOOKUP(CONCATENATE($A290,"_",AS$2),'Reference data SID'!$B:$M,12,FALSE))</f>
        <v/>
      </c>
      <c r="AT290" s="16" t="str">
        <f>IF(ISERROR(VLOOKUP(CONCATENATE($A290,"_",AT$2),'Reference data SID'!$B:$M,12,FALSE)),"",VLOOKUP(CONCATENATE($A290,"_",AT$2),'Reference data SID'!$B:$M,12,FALSE))</f>
        <v/>
      </c>
    </row>
    <row r="291" spans="1:46" x14ac:dyDescent="0.25">
      <c r="A291">
        <v>287</v>
      </c>
      <c r="B291" s="16" t="str">
        <f>IF(ISERROR(VLOOKUP(CONCATENATE($A291,"_",B$2),'Reference data SID'!$B:$M,12,FALSE)),"",VLOOKUP(CONCATENATE($A291,"_",B$2),'Reference data SID'!$B:$M,12,FALSE))</f>
        <v/>
      </c>
      <c r="C291" s="16" t="str">
        <f>IF(ISERROR(VLOOKUP(CONCATENATE($A291,"_",C$2),'Reference data SID'!$B:$M,12,FALSE)),"",VLOOKUP(CONCATENATE($A291,"_",C$2),'Reference data SID'!$B:$M,12,FALSE))</f>
        <v/>
      </c>
      <c r="D291" s="16" t="str">
        <f>IF(ISERROR(VLOOKUP(CONCATENATE($A291,"_",D$2),'Reference data SID'!$B:$M,12,FALSE)),"",VLOOKUP(CONCATENATE($A291,"_",D$2),'Reference data SID'!$B:$M,12,FALSE))</f>
        <v/>
      </c>
      <c r="E291" s="16" t="str">
        <f>IF(ISERROR(VLOOKUP(CONCATENATE($A291,"_",E$2),'Reference data SID'!$B:$M,12,FALSE)),"",VLOOKUP(CONCATENATE($A291,"_",E$2),'Reference data SID'!$B:$M,12,FALSE))</f>
        <v/>
      </c>
      <c r="F291" s="16" t="str">
        <f>IF(ISERROR(VLOOKUP(CONCATENATE($A291,"_",F$2),'Reference data SID'!$B:$M,12,FALSE)),"",VLOOKUP(CONCATENATE($A291,"_",F$2),'Reference data SID'!$B:$M,12,FALSE))</f>
        <v/>
      </c>
      <c r="G291" s="16" t="str">
        <f>IF(ISERROR(VLOOKUP(CONCATENATE($A291,"_",G$2),'Reference data SID'!$B:$M,12,FALSE)),"",VLOOKUP(CONCATENATE($A291,"_",G$2),'Reference data SID'!$B:$M,12,FALSE))</f>
        <v/>
      </c>
      <c r="H291" s="16" t="str">
        <f>IF(ISERROR(VLOOKUP(CONCATENATE($A291,"_",H$2),'Reference data SID'!$B:$M,12,FALSE)),"",VLOOKUP(CONCATENATE($A291,"_",H$2),'Reference data SID'!$B:$M,12,FALSE))</f>
        <v/>
      </c>
      <c r="I291" s="16" t="str">
        <f>IF(ISERROR(VLOOKUP(CONCATENATE($A291,"_",I$2),'Reference data SID'!$B:$M,12,FALSE)),"",VLOOKUP(CONCATENATE($A291,"_",I$2),'Reference data SID'!$B:$M,12,FALSE))</f>
        <v/>
      </c>
      <c r="J291" s="16" t="str">
        <f>IF(ISERROR(VLOOKUP(CONCATENATE($A291,"_",J$2),'Reference data SID'!$B:$M,12,FALSE)),"",VLOOKUP(CONCATENATE($A291,"_",J$2),'Reference data SID'!$B:$M,12,FALSE))</f>
        <v/>
      </c>
      <c r="K291" s="16" t="str">
        <f>IF(ISERROR(VLOOKUP(CONCATENATE($A291,"_",K$2),'Reference data SID'!$B:$M,12,FALSE)),"",VLOOKUP(CONCATENATE($A291,"_",K$2),'Reference data SID'!$B:$M,12,FALSE))</f>
        <v/>
      </c>
      <c r="L291" s="16" t="str">
        <f>IF(ISERROR(VLOOKUP(CONCATENATE($A291,"_",L$2),'Reference data SID'!$B:$M,12,FALSE)),"",VLOOKUP(CONCATENATE($A291,"_",L$2),'Reference data SID'!$B:$M,12,FALSE))</f>
        <v/>
      </c>
      <c r="M291" s="16" t="str">
        <f>IF(ISERROR(VLOOKUP(CONCATENATE($A291,"_",M$2),'Reference data SID'!$B:$M,12,FALSE)),"",VLOOKUP(CONCATENATE($A291,"_",M$2),'Reference data SID'!$B:$M,12,FALSE))</f>
        <v/>
      </c>
      <c r="N291" s="16" t="str">
        <f>IF(ISERROR(VLOOKUP(CONCATENATE($A291,"_",N$2),'Reference data SID'!$B:$M,12,FALSE)),"",VLOOKUP(CONCATENATE($A291,"_",N$2),'Reference data SID'!$B:$M,12,FALSE))</f>
        <v/>
      </c>
      <c r="O291" s="16" t="str">
        <f>IF(ISERROR(VLOOKUP(CONCATENATE($A291,"_",O$2),'Reference data SID'!$B:$M,12,FALSE)),"",VLOOKUP(CONCATENATE($A291,"_",O$2),'Reference data SID'!$B:$M,12,FALSE))</f>
        <v/>
      </c>
      <c r="P291" s="16" t="str">
        <f>IF(ISERROR(VLOOKUP(CONCATENATE($A291,"_",P$2),'Reference data SID'!$B:$M,12,FALSE)),"",VLOOKUP(CONCATENATE($A291,"_",P$2),'Reference data SID'!$B:$M,12,FALSE))</f>
        <v/>
      </c>
      <c r="Q291" s="16" t="str">
        <f>IF(ISERROR(VLOOKUP(CONCATENATE($A291,"_",Q$2),'Reference data SID'!$B:$M,12,FALSE)),"",VLOOKUP(CONCATENATE($A291,"_",Q$2),'Reference data SID'!$B:$M,12,FALSE))</f>
        <v/>
      </c>
      <c r="R291" s="16" t="str">
        <f>IF(ISERROR(VLOOKUP(CONCATENATE($A291,"_",R$2),'Reference data SID'!$B:$M,12,FALSE)),"",VLOOKUP(CONCATENATE($A291,"_",R$2),'Reference data SID'!$B:$M,12,FALSE))</f>
        <v/>
      </c>
      <c r="S291" s="16" t="str">
        <f>IF(ISERROR(VLOOKUP(CONCATENATE($A291,"_",S$2),'Reference data SID'!$B:$M,12,FALSE)),"",VLOOKUP(CONCATENATE($A291,"_",S$2),'Reference data SID'!$B:$M,12,FALSE))</f>
        <v/>
      </c>
      <c r="T291" s="16" t="str">
        <f>IF(ISERROR(VLOOKUP(CONCATENATE($A291,"_",T$2),'Reference data SID'!$B:$M,12,FALSE)),"",VLOOKUP(CONCATENATE($A291,"_",T$2),'Reference data SID'!$B:$M,12,FALSE))</f>
        <v/>
      </c>
      <c r="U291" s="16" t="str">
        <f>IF(ISERROR(VLOOKUP(CONCATENATE($A291,"_",U$2),'Reference data SID'!$B:$M,12,FALSE)),"",VLOOKUP(CONCATENATE($A291,"_",U$2),'Reference data SID'!$B:$M,12,FALSE))</f>
        <v/>
      </c>
      <c r="V291" s="16" t="str">
        <f>IF(ISERROR(VLOOKUP(CONCATENATE($A291,"_",V$2),'Reference data SID'!$B:$M,12,FALSE)),"",VLOOKUP(CONCATENATE($A291,"_",V$2),'Reference data SID'!$B:$M,12,FALSE))</f>
        <v/>
      </c>
      <c r="W291" s="16" t="str">
        <f>IF(ISERROR(VLOOKUP(CONCATENATE($A291,"_",W$2),'Reference data SID'!$B:$M,12,FALSE)),"",VLOOKUP(CONCATENATE($A291,"_",W$2),'Reference data SID'!$B:$M,12,FALSE))</f>
        <v/>
      </c>
      <c r="X291" s="16" t="str">
        <f>IF(ISERROR(VLOOKUP(CONCATENATE($A291,"_",X$2),'Reference data SID'!$B:$M,12,FALSE)),"",VLOOKUP(CONCATENATE($A291,"_",X$2),'Reference data SID'!$B:$M,12,FALSE))</f>
        <v/>
      </c>
      <c r="Y291" s="16" t="str">
        <f>IF(ISERROR(VLOOKUP(CONCATENATE($A291,"_",Y$2),'Reference data SID'!$B:$M,12,FALSE)),"",VLOOKUP(CONCATENATE($A291,"_",Y$2),'Reference data SID'!$B:$M,12,FALSE))</f>
        <v/>
      </c>
      <c r="Z291" s="16" t="str">
        <f>IF(ISERROR(VLOOKUP(CONCATENATE($A291,"_",Z$2),'Reference data SID'!$B:$M,12,FALSE)),"",VLOOKUP(CONCATENATE($A291,"_",Z$2),'Reference data SID'!$B:$M,12,FALSE))</f>
        <v/>
      </c>
      <c r="AA291" s="16" t="str">
        <f>IF(ISERROR(VLOOKUP(CONCATENATE($A291,"_",AA$2),'Reference data SID'!$B:$M,12,FALSE)),"",VLOOKUP(CONCATENATE($A291,"_",AA$2),'Reference data SID'!$B:$M,12,FALSE))</f>
        <v/>
      </c>
      <c r="AB291" s="16" t="str">
        <f>IF(ISERROR(VLOOKUP(CONCATENATE($A291,"_",AB$2),'Reference data SID'!$B:$M,12,FALSE)),"",VLOOKUP(CONCATENATE($A291,"_",AB$2),'Reference data SID'!$B:$M,12,FALSE))</f>
        <v/>
      </c>
      <c r="AC291" s="16" t="str">
        <f>IF(ISERROR(VLOOKUP(CONCATENATE($A291,"_",AC$2),'Reference data SID'!$B:$M,12,FALSE)),"",VLOOKUP(CONCATENATE($A291,"_",AC$2),'Reference data SID'!$B:$M,12,FALSE))</f>
        <v/>
      </c>
      <c r="AD291" s="16" t="str">
        <f>IF(ISERROR(VLOOKUP(CONCATENATE($A291,"_",AD$2),'Reference data SID'!$B:$M,12,FALSE)),"",VLOOKUP(CONCATENATE($A291,"_",AD$2),'Reference data SID'!$B:$M,12,FALSE))</f>
        <v/>
      </c>
      <c r="AE291" s="16" t="str">
        <f>IF(ISERROR(VLOOKUP(CONCATENATE($A291,"_",AE$2),'Reference data SID'!$B:$M,12,FALSE)),"",VLOOKUP(CONCATENATE($A291,"_",AE$2),'Reference data SID'!$B:$M,12,FALSE))</f>
        <v/>
      </c>
      <c r="AF291" s="16" t="str">
        <f>IF(ISERROR(VLOOKUP(CONCATENATE($A291,"_",AF$2),'Reference data SID'!$B:$M,12,FALSE)),"",VLOOKUP(CONCATENATE($A291,"_",AF$2),'Reference data SID'!$B:$M,12,FALSE))</f>
        <v/>
      </c>
      <c r="AG291" s="16" t="str">
        <f>IF(ISERROR(VLOOKUP(CONCATENATE($A291,"_",AG$2),'Reference data SID'!$B:$M,12,FALSE)),"",VLOOKUP(CONCATENATE($A291,"_",AG$2),'Reference data SID'!$B:$M,12,FALSE))</f>
        <v/>
      </c>
      <c r="AH291" s="16" t="str">
        <f>IF(ISERROR(VLOOKUP(CONCATENATE($A291,"_",AH$2),'Reference data SID'!$B:$M,12,FALSE)),"",VLOOKUP(CONCATENATE($A291,"_",AH$2),'Reference data SID'!$B:$M,12,FALSE))</f>
        <v/>
      </c>
      <c r="AI291" s="16" t="str">
        <f>IF(ISERROR(VLOOKUP(CONCATENATE($A291,"_",AI$2),'Reference data SID'!$B:$M,12,FALSE)),"",VLOOKUP(CONCATENATE($A291,"_",AI$2),'Reference data SID'!$B:$M,12,FALSE))</f>
        <v/>
      </c>
      <c r="AJ291" s="16" t="str">
        <f>IF(ISERROR(VLOOKUP(CONCATENATE($A291,"_",AJ$2),'Reference data SID'!$B:$M,12,FALSE)),"",VLOOKUP(CONCATENATE($A291,"_",AJ$2),'Reference data SID'!$B:$M,12,FALSE))</f>
        <v/>
      </c>
      <c r="AK291" s="16" t="str">
        <f>IF(ISERROR(VLOOKUP(CONCATENATE($A291,"_",AK$2),'Reference data SID'!$B:$M,12,FALSE)),"",VLOOKUP(CONCATENATE($A291,"_",AK$2),'Reference data SID'!$B:$M,12,FALSE))</f>
        <v/>
      </c>
      <c r="AL291" s="16" t="str">
        <f>IF(ISERROR(VLOOKUP(CONCATENATE($A291,"_",AL$2),'Reference data SID'!$B:$M,12,FALSE)),"",VLOOKUP(CONCATENATE($A291,"_",AL$2),'Reference data SID'!$B:$M,12,FALSE))</f>
        <v/>
      </c>
      <c r="AM291" s="16" t="str">
        <f>IF(ISERROR(VLOOKUP(CONCATENATE($A291,"_",AM$2),'Reference data SID'!$B:$M,12,FALSE)),"",VLOOKUP(CONCATENATE($A291,"_",AM$2),'Reference data SID'!$B:$M,12,FALSE))</f>
        <v/>
      </c>
      <c r="AN291" s="16" t="str">
        <f>IF(ISERROR(VLOOKUP(CONCATENATE($A291,"_",AN$2),'Reference data SID'!$B:$M,12,FALSE)),"",VLOOKUP(CONCATENATE($A291,"_",AN$2),'Reference data SID'!$B:$M,12,FALSE))</f>
        <v/>
      </c>
      <c r="AO291" s="16" t="str">
        <f>IF(ISERROR(VLOOKUP(CONCATENATE($A291,"_",AO$2),'Reference data SID'!$B:$M,12,FALSE)),"",VLOOKUP(CONCATENATE($A291,"_",AO$2),'Reference data SID'!$B:$M,12,FALSE))</f>
        <v/>
      </c>
      <c r="AP291" s="16" t="str">
        <f>IF(ISERROR(VLOOKUP(CONCATENATE($A291,"_",AP$2),'Reference data SID'!$B:$M,12,FALSE)),"",VLOOKUP(CONCATENATE($A291,"_",AP$2),'Reference data SID'!$B:$M,12,FALSE))</f>
        <v/>
      </c>
      <c r="AQ291" s="16" t="str">
        <f>IF(ISERROR(VLOOKUP(CONCATENATE($A291,"_",AQ$2),'Reference data SID'!$B:$M,12,FALSE)),"",VLOOKUP(CONCATENATE($A291,"_",AQ$2),'Reference data SID'!$B:$M,12,FALSE))</f>
        <v/>
      </c>
      <c r="AR291" s="16" t="str">
        <f>IF(ISERROR(VLOOKUP(CONCATENATE($A291,"_",AR$2),'Reference data SID'!$B:$M,12,FALSE)),"",VLOOKUP(CONCATENATE($A291,"_",AR$2),'Reference data SID'!$B:$M,12,FALSE))</f>
        <v/>
      </c>
      <c r="AS291" s="16" t="str">
        <f>IF(ISERROR(VLOOKUP(CONCATENATE($A291,"_",AS$2),'Reference data SID'!$B:$M,12,FALSE)),"",VLOOKUP(CONCATENATE($A291,"_",AS$2),'Reference data SID'!$B:$M,12,FALSE))</f>
        <v/>
      </c>
      <c r="AT291" s="16" t="str">
        <f>IF(ISERROR(VLOOKUP(CONCATENATE($A291,"_",AT$2),'Reference data SID'!$B:$M,12,FALSE)),"",VLOOKUP(CONCATENATE($A291,"_",AT$2),'Reference data SID'!$B:$M,12,FALSE))</f>
        <v/>
      </c>
    </row>
    <row r="292" spans="1:46" x14ac:dyDescent="0.25">
      <c r="A292">
        <v>288</v>
      </c>
      <c r="B292" s="16" t="str">
        <f>IF(ISERROR(VLOOKUP(CONCATENATE($A292,"_",B$2),'Reference data SID'!$B:$M,12,FALSE)),"",VLOOKUP(CONCATENATE($A292,"_",B$2),'Reference data SID'!$B:$M,12,FALSE))</f>
        <v/>
      </c>
      <c r="C292" s="16" t="str">
        <f>IF(ISERROR(VLOOKUP(CONCATENATE($A292,"_",C$2),'Reference data SID'!$B:$M,12,FALSE)),"",VLOOKUP(CONCATENATE($A292,"_",C$2),'Reference data SID'!$B:$M,12,FALSE))</f>
        <v/>
      </c>
      <c r="D292" s="16" t="str">
        <f>IF(ISERROR(VLOOKUP(CONCATENATE($A292,"_",D$2),'Reference data SID'!$B:$M,12,FALSE)),"",VLOOKUP(CONCATENATE($A292,"_",D$2),'Reference data SID'!$B:$M,12,FALSE))</f>
        <v/>
      </c>
      <c r="E292" s="16" t="str">
        <f>IF(ISERROR(VLOOKUP(CONCATENATE($A292,"_",E$2),'Reference data SID'!$B:$M,12,FALSE)),"",VLOOKUP(CONCATENATE($A292,"_",E$2),'Reference data SID'!$B:$M,12,FALSE))</f>
        <v/>
      </c>
      <c r="F292" s="16" t="str">
        <f>IF(ISERROR(VLOOKUP(CONCATENATE($A292,"_",F$2),'Reference data SID'!$B:$M,12,FALSE)),"",VLOOKUP(CONCATENATE($A292,"_",F$2),'Reference data SID'!$B:$M,12,FALSE))</f>
        <v/>
      </c>
      <c r="G292" s="16" t="str">
        <f>IF(ISERROR(VLOOKUP(CONCATENATE($A292,"_",G$2),'Reference data SID'!$B:$M,12,FALSE)),"",VLOOKUP(CONCATENATE($A292,"_",G$2),'Reference data SID'!$B:$M,12,FALSE))</f>
        <v/>
      </c>
      <c r="H292" s="16" t="str">
        <f>IF(ISERROR(VLOOKUP(CONCATENATE($A292,"_",H$2),'Reference data SID'!$B:$M,12,FALSE)),"",VLOOKUP(CONCATENATE($A292,"_",H$2),'Reference data SID'!$B:$M,12,FALSE))</f>
        <v/>
      </c>
      <c r="I292" s="16" t="str">
        <f>IF(ISERROR(VLOOKUP(CONCATENATE($A292,"_",I$2),'Reference data SID'!$B:$M,12,FALSE)),"",VLOOKUP(CONCATENATE($A292,"_",I$2),'Reference data SID'!$B:$M,12,FALSE))</f>
        <v/>
      </c>
      <c r="J292" s="16" t="str">
        <f>IF(ISERROR(VLOOKUP(CONCATENATE($A292,"_",J$2),'Reference data SID'!$B:$M,12,FALSE)),"",VLOOKUP(CONCATENATE($A292,"_",J$2),'Reference data SID'!$B:$M,12,FALSE))</f>
        <v/>
      </c>
      <c r="K292" s="16" t="str">
        <f>IF(ISERROR(VLOOKUP(CONCATENATE($A292,"_",K$2),'Reference data SID'!$B:$M,12,FALSE)),"",VLOOKUP(CONCATENATE($A292,"_",K$2),'Reference data SID'!$B:$M,12,FALSE))</f>
        <v/>
      </c>
      <c r="L292" s="16" t="str">
        <f>IF(ISERROR(VLOOKUP(CONCATENATE($A292,"_",L$2),'Reference data SID'!$B:$M,12,FALSE)),"",VLOOKUP(CONCATENATE($A292,"_",L$2),'Reference data SID'!$B:$M,12,FALSE))</f>
        <v/>
      </c>
      <c r="M292" s="16" t="str">
        <f>IF(ISERROR(VLOOKUP(CONCATENATE($A292,"_",M$2),'Reference data SID'!$B:$M,12,FALSE)),"",VLOOKUP(CONCATENATE($A292,"_",M$2),'Reference data SID'!$B:$M,12,FALSE))</f>
        <v/>
      </c>
      <c r="N292" s="16" t="str">
        <f>IF(ISERROR(VLOOKUP(CONCATENATE($A292,"_",N$2),'Reference data SID'!$B:$M,12,FALSE)),"",VLOOKUP(CONCATENATE($A292,"_",N$2),'Reference data SID'!$B:$M,12,FALSE))</f>
        <v/>
      </c>
      <c r="O292" s="16" t="str">
        <f>IF(ISERROR(VLOOKUP(CONCATENATE($A292,"_",O$2),'Reference data SID'!$B:$M,12,FALSE)),"",VLOOKUP(CONCATENATE($A292,"_",O$2),'Reference data SID'!$B:$M,12,FALSE))</f>
        <v/>
      </c>
      <c r="P292" s="16" t="str">
        <f>IF(ISERROR(VLOOKUP(CONCATENATE($A292,"_",P$2),'Reference data SID'!$B:$M,12,FALSE)),"",VLOOKUP(CONCATENATE($A292,"_",P$2),'Reference data SID'!$B:$M,12,FALSE))</f>
        <v/>
      </c>
      <c r="Q292" s="16" t="str">
        <f>IF(ISERROR(VLOOKUP(CONCATENATE($A292,"_",Q$2),'Reference data SID'!$B:$M,12,FALSE)),"",VLOOKUP(CONCATENATE($A292,"_",Q$2),'Reference data SID'!$B:$M,12,FALSE))</f>
        <v/>
      </c>
      <c r="R292" s="16" t="str">
        <f>IF(ISERROR(VLOOKUP(CONCATENATE($A292,"_",R$2),'Reference data SID'!$B:$M,12,FALSE)),"",VLOOKUP(CONCATENATE($A292,"_",R$2),'Reference data SID'!$B:$M,12,FALSE))</f>
        <v/>
      </c>
      <c r="S292" s="16" t="str">
        <f>IF(ISERROR(VLOOKUP(CONCATENATE($A292,"_",S$2),'Reference data SID'!$B:$M,12,FALSE)),"",VLOOKUP(CONCATENATE($A292,"_",S$2),'Reference data SID'!$B:$M,12,FALSE))</f>
        <v/>
      </c>
      <c r="T292" s="16" t="str">
        <f>IF(ISERROR(VLOOKUP(CONCATENATE($A292,"_",T$2),'Reference data SID'!$B:$M,12,FALSE)),"",VLOOKUP(CONCATENATE($A292,"_",T$2),'Reference data SID'!$B:$M,12,FALSE))</f>
        <v/>
      </c>
      <c r="U292" s="16" t="str">
        <f>IF(ISERROR(VLOOKUP(CONCATENATE($A292,"_",U$2),'Reference data SID'!$B:$M,12,FALSE)),"",VLOOKUP(CONCATENATE($A292,"_",U$2),'Reference data SID'!$B:$M,12,FALSE))</f>
        <v/>
      </c>
      <c r="V292" s="16" t="str">
        <f>IF(ISERROR(VLOOKUP(CONCATENATE($A292,"_",V$2),'Reference data SID'!$B:$M,12,FALSE)),"",VLOOKUP(CONCATENATE($A292,"_",V$2),'Reference data SID'!$B:$M,12,FALSE))</f>
        <v/>
      </c>
      <c r="W292" s="16" t="str">
        <f>IF(ISERROR(VLOOKUP(CONCATENATE($A292,"_",W$2),'Reference data SID'!$B:$M,12,FALSE)),"",VLOOKUP(CONCATENATE($A292,"_",W$2),'Reference data SID'!$B:$M,12,FALSE))</f>
        <v/>
      </c>
      <c r="X292" s="16" t="str">
        <f>IF(ISERROR(VLOOKUP(CONCATENATE($A292,"_",X$2),'Reference data SID'!$B:$M,12,FALSE)),"",VLOOKUP(CONCATENATE($A292,"_",X$2),'Reference data SID'!$B:$M,12,FALSE))</f>
        <v/>
      </c>
      <c r="Y292" s="16" t="str">
        <f>IF(ISERROR(VLOOKUP(CONCATENATE($A292,"_",Y$2),'Reference data SID'!$B:$M,12,FALSE)),"",VLOOKUP(CONCATENATE($A292,"_",Y$2),'Reference data SID'!$B:$M,12,FALSE))</f>
        <v/>
      </c>
      <c r="Z292" s="16" t="str">
        <f>IF(ISERROR(VLOOKUP(CONCATENATE($A292,"_",Z$2),'Reference data SID'!$B:$M,12,FALSE)),"",VLOOKUP(CONCATENATE($A292,"_",Z$2),'Reference data SID'!$B:$M,12,FALSE))</f>
        <v/>
      </c>
      <c r="AA292" s="16" t="str">
        <f>IF(ISERROR(VLOOKUP(CONCATENATE($A292,"_",AA$2),'Reference data SID'!$B:$M,12,FALSE)),"",VLOOKUP(CONCATENATE($A292,"_",AA$2),'Reference data SID'!$B:$M,12,FALSE))</f>
        <v/>
      </c>
      <c r="AB292" s="16" t="str">
        <f>IF(ISERROR(VLOOKUP(CONCATENATE($A292,"_",AB$2),'Reference data SID'!$B:$M,12,FALSE)),"",VLOOKUP(CONCATENATE($A292,"_",AB$2),'Reference data SID'!$B:$M,12,FALSE))</f>
        <v/>
      </c>
      <c r="AC292" s="16" t="str">
        <f>IF(ISERROR(VLOOKUP(CONCATENATE($A292,"_",AC$2),'Reference data SID'!$B:$M,12,FALSE)),"",VLOOKUP(CONCATENATE($A292,"_",AC$2),'Reference data SID'!$B:$M,12,FALSE))</f>
        <v/>
      </c>
      <c r="AD292" s="16" t="str">
        <f>IF(ISERROR(VLOOKUP(CONCATENATE($A292,"_",AD$2),'Reference data SID'!$B:$M,12,FALSE)),"",VLOOKUP(CONCATENATE($A292,"_",AD$2),'Reference data SID'!$B:$M,12,FALSE))</f>
        <v/>
      </c>
      <c r="AE292" s="16" t="str">
        <f>IF(ISERROR(VLOOKUP(CONCATENATE($A292,"_",AE$2),'Reference data SID'!$B:$M,12,FALSE)),"",VLOOKUP(CONCATENATE($A292,"_",AE$2),'Reference data SID'!$B:$M,12,FALSE))</f>
        <v/>
      </c>
      <c r="AF292" s="16" t="str">
        <f>IF(ISERROR(VLOOKUP(CONCATENATE($A292,"_",AF$2),'Reference data SID'!$B:$M,12,FALSE)),"",VLOOKUP(CONCATENATE($A292,"_",AF$2),'Reference data SID'!$B:$M,12,FALSE))</f>
        <v/>
      </c>
      <c r="AG292" s="16" t="str">
        <f>IF(ISERROR(VLOOKUP(CONCATENATE($A292,"_",AG$2),'Reference data SID'!$B:$M,12,FALSE)),"",VLOOKUP(CONCATENATE($A292,"_",AG$2),'Reference data SID'!$B:$M,12,FALSE))</f>
        <v/>
      </c>
      <c r="AH292" s="16" t="str">
        <f>IF(ISERROR(VLOOKUP(CONCATENATE($A292,"_",AH$2),'Reference data SID'!$B:$M,12,FALSE)),"",VLOOKUP(CONCATENATE($A292,"_",AH$2),'Reference data SID'!$B:$M,12,FALSE))</f>
        <v/>
      </c>
      <c r="AI292" s="16" t="str">
        <f>IF(ISERROR(VLOOKUP(CONCATENATE($A292,"_",AI$2),'Reference data SID'!$B:$M,12,FALSE)),"",VLOOKUP(CONCATENATE($A292,"_",AI$2),'Reference data SID'!$B:$M,12,FALSE))</f>
        <v/>
      </c>
      <c r="AJ292" s="16" t="str">
        <f>IF(ISERROR(VLOOKUP(CONCATENATE($A292,"_",AJ$2),'Reference data SID'!$B:$M,12,FALSE)),"",VLOOKUP(CONCATENATE($A292,"_",AJ$2),'Reference data SID'!$B:$M,12,FALSE))</f>
        <v/>
      </c>
      <c r="AK292" s="16" t="str">
        <f>IF(ISERROR(VLOOKUP(CONCATENATE($A292,"_",AK$2),'Reference data SID'!$B:$M,12,FALSE)),"",VLOOKUP(CONCATENATE($A292,"_",AK$2),'Reference data SID'!$B:$M,12,FALSE))</f>
        <v/>
      </c>
      <c r="AL292" s="16" t="str">
        <f>IF(ISERROR(VLOOKUP(CONCATENATE($A292,"_",AL$2),'Reference data SID'!$B:$M,12,FALSE)),"",VLOOKUP(CONCATENATE($A292,"_",AL$2),'Reference data SID'!$B:$M,12,FALSE))</f>
        <v/>
      </c>
      <c r="AM292" s="16" t="str">
        <f>IF(ISERROR(VLOOKUP(CONCATENATE($A292,"_",AM$2),'Reference data SID'!$B:$M,12,FALSE)),"",VLOOKUP(CONCATENATE($A292,"_",AM$2),'Reference data SID'!$B:$M,12,FALSE))</f>
        <v/>
      </c>
      <c r="AN292" s="16" t="str">
        <f>IF(ISERROR(VLOOKUP(CONCATENATE($A292,"_",AN$2),'Reference data SID'!$B:$M,12,FALSE)),"",VLOOKUP(CONCATENATE($A292,"_",AN$2),'Reference data SID'!$B:$M,12,FALSE))</f>
        <v/>
      </c>
      <c r="AO292" s="16" t="str">
        <f>IF(ISERROR(VLOOKUP(CONCATENATE($A292,"_",AO$2),'Reference data SID'!$B:$M,12,FALSE)),"",VLOOKUP(CONCATENATE($A292,"_",AO$2),'Reference data SID'!$B:$M,12,FALSE))</f>
        <v/>
      </c>
      <c r="AP292" s="16" t="str">
        <f>IF(ISERROR(VLOOKUP(CONCATENATE($A292,"_",AP$2),'Reference data SID'!$B:$M,12,FALSE)),"",VLOOKUP(CONCATENATE($A292,"_",AP$2),'Reference data SID'!$B:$M,12,FALSE))</f>
        <v/>
      </c>
      <c r="AQ292" s="16" t="str">
        <f>IF(ISERROR(VLOOKUP(CONCATENATE($A292,"_",AQ$2),'Reference data SID'!$B:$M,12,FALSE)),"",VLOOKUP(CONCATENATE($A292,"_",AQ$2),'Reference data SID'!$B:$M,12,FALSE))</f>
        <v/>
      </c>
      <c r="AR292" s="16" t="str">
        <f>IF(ISERROR(VLOOKUP(CONCATENATE($A292,"_",AR$2),'Reference data SID'!$B:$M,12,FALSE)),"",VLOOKUP(CONCATENATE($A292,"_",AR$2),'Reference data SID'!$B:$M,12,FALSE))</f>
        <v/>
      </c>
      <c r="AS292" s="16" t="str">
        <f>IF(ISERROR(VLOOKUP(CONCATENATE($A292,"_",AS$2),'Reference data SID'!$B:$M,12,FALSE)),"",VLOOKUP(CONCATENATE($A292,"_",AS$2),'Reference data SID'!$B:$M,12,FALSE))</f>
        <v/>
      </c>
      <c r="AT292" s="16" t="str">
        <f>IF(ISERROR(VLOOKUP(CONCATENATE($A292,"_",AT$2),'Reference data SID'!$B:$M,12,FALSE)),"",VLOOKUP(CONCATENATE($A292,"_",AT$2),'Reference data SID'!$B:$M,12,FALSE))</f>
        <v/>
      </c>
    </row>
    <row r="293" spans="1:46" x14ac:dyDescent="0.25">
      <c r="A293">
        <v>289</v>
      </c>
      <c r="B293" s="16" t="str">
        <f>IF(ISERROR(VLOOKUP(CONCATENATE($A293,"_",B$2),'Reference data SID'!$B:$M,12,FALSE)),"",VLOOKUP(CONCATENATE($A293,"_",B$2),'Reference data SID'!$B:$M,12,FALSE))</f>
        <v/>
      </c>
      <c r="C293" s="16" t="str">
        <f>IF(ISERROR(VLOOKUP(CONCATENATE($A293,"_",C$2),'Reference data SID'!$B:$M,12,FALSE)),"",VLOOKUP(CONCATENATE($A293,"_",C$2),'Reference data SID'!$B:$M,12,FALSE))</f>
        <v/>
      </c>
      <c r="D293" s="16" t="str">
        <f>IF(ISERROR(VLOOKUP(CONCATENATE($A293,"_",D$2),'Reference data SID'!$B:$M,12,FALSE)),"",VLOOKUP(CONCATENATE($A293,"_",D$2),'Reference data SID'!$B:$M,12,FALSE))</f>
        <v/>
      </c>
      <c r="E293" s="16" t="str">
        <f>IF(ISERROR(VLOOKUP(CONCATENATE($A293,"_",E$2),'Reference data SID'!$B:$M,12,FALSE)),"",VLOOKUP(CONCATENATE($A293,"_",E$2),'Reference data SID'!$B:$M,12,FALSE))</f>
        <v/>
      </c>
      <c r="F293" s="16" t="str">
        <f>IF(ISERROR(VLOOKUP(CONCATENATE($A293,"_",F$2),'Reference data SID'!$B:$M,12,FALSE)),"",VLOOKUP(CONCATENATE($A293,"_",F$2),'Reference data SID'!$B:$M,12,FALSE))</f>
        <v/>
      </c>
      <c r="G293" s="16" t="str">
        <f>IF(ISERROR(VLOOKUP(CONCATENATE($A293,"_",G$2),'Reference data SID'!$B:$M,12,FALSE)),"",VLOOKUP(CONCATENATE($A293,"_",G$2),'Reference data SID'!$B:$M,12,FALSE))</f>
        <v/>
      </c>
      <c r="H293" s="16" t="str">
        <f>IF(ISERROR(VLOOKUP(CONCATENATE($A293,"_",H$2),'Reference data SID'!$B:$M,12,FALSE)),"",VLOOKUP(CONCATENATE($A293,"_",H$2),'Reference data SID'!$B:$M,12,FALSE))</f>
        <v/>
      </c>
      <c r="I293" s="16" t="str">
        <f>IF(ISERROR(VLOOKUP(CONCATENATE($A293,"_",I$2),'Reference data SID'!$B:$M,12,FALSE)),"",VLOOKUP(CONCATENATE($A293,"_",I$2),'Reference data SID'!$B:$M,12,FALSE))</f>
        <v/>
      </c>
      <c r="J293" s="16" t="str">
        <f>IF(ISERROR(VLOOKUP(CONCATENATE($A293,"_",J$2),'Reference data SID'!$B:$M,12,FALSE)),"",VLOOKUP(CONCATENATE($A293,"_",J$2),'Reference data SID'!$B:$M,12,FALSE))</f>
        <v/>
      </c>
      <c r="K293" s="16" t="str">
        <f>IF(ISERROR(VLOOKUP(CONCATENATE($A293,"_",K$2),'Reference data SID'!$B:$M,12,FALSE)),"",VLOOKUP(CONCATENATE($A293,"_",K$2),'Reference data SID'!$B:$M,12,FALSE))</f>
        <v/>
      </c>
      <c r="L293" s="16" t="str">
        <f>IF(ISERROR(VLOOKUP(CONCATENATE($A293,"_",L$2),'Reference data SID'!$B:$M,12,FALSE)),"",VLOOKUP(CONCATENATE($A293,"_",L$2),'Reference data SID'!$B:$M,12,FALSE))</f>
        <v/>
      </c>
      <c r="M293" s="16" t="str">
        <f>IF(ISERROR(VLOOKUP(CONCATENATE($A293,"_",M$2),'Reference data SID'!$B:$M,12,FALSE)),"",VLOOKUP(CONCATENATE($A293,"_",M$2),'Reference data SID'!$B:$M,12,FALSE))</f>
        <v/>
      </c>
      <c r="N293" s="16" t="str">
        <f>IF(ISERROR(VLOOKUP(CONCATENATE($A293,"_",N$2),'Reference data SID'!$B:$M,12,FALSE)),"",VLOOKUP(CONCATENATE($A293,"_",N$2),'Reference data SID'!$B:$M,12,FALSE))</f>
        <v/>
      </c>
      <c r="O293" s="16" t="str">
        <f>IF(ISERROR(VLOOKUP(CONCATENATE($A293,"_",O$2),'Reference data SID'!$B:$M,12,FALSE)),"",VLOOKUP(CONCATENATE($A293,"_",O$2),'Reference data SID'!$B:$M,12,FALSE))</f>
        <v/>
      </c>
      <c r="P293" s="16" t="str">
        <f>IF(ISERROR(VLOOKUP(CONCATENATE($A293,"_",P$2),'Reference data SID'!$B:$M,12,FALSE)),"",VLOOKUP(CONCATENATE($A293,"_",P$2),'Reference data SID'!$B:$M,12,FALSE))</f>
        <v/>
      </c>
      <c r="Q293" s="16" t="str">
        <f>IF(ISERROR(VLOOKUP(CONCATENATE($A293,"_",Q$2),'Reference data SID'!$B:$M,12,FALSE)),"",VLOOKUP(CONCATENATE($A293,"_",Q$2),'Reference data SID'!$B:$M,12,FALSE))</f>
        <v/>
      </c>
      <c r="R293" s="16" t="str">
        <f>IF(ISERROR(VLOOKUP(CONCATENATE($A293,"_",R$2),'Reference data SID'!$B:$M,12,FALSE)),"",VLOOKUP(CONCATENATE($A293,"_",R$2),'Reference data SID'!$B:$M,12,FALSE))</f>
        <v/>
      </c>
      <c r="S293" s="16" t="str">
        <f>IF(ISERROR(VLOOKUP(CONCATENATE($A293,"_",S$2),'Reference data SID'!$B:$M,12,FALSE)),"",VLOOKUP(CONCATENATE($A293,"_",S$2),'Reference data SID'!$B:$M,12,FALSE))</f>
        <v/>
      </c>
      <c r="T293" s="16" t="str">
        <f>IF(ISERROR(VLOOKUP(CONCATENATE($A293,"_",T$2),'Reference data SID'!$B:$M,12,FALSE)),"",VLOOKUP(CONCATENATE($A293,"_",T$2),'Reference data SID'!$B:$M,12,FALSE))</f>
        <v/>
      </c>
      <c r="U293" s="16" t="str">
        <f>IF(ISERROR(VLOOKUP(CONCATENATE($A293,"_",U$2),'Reference data SID'!$B:$M,12,FALSE)),"",VLOOKUP(CONCATENATE($A293,"_",U$2),'Reference data SID'!$B:$M,12,FALSE))</f>
        <v/>
      </c>
      <c r="V293" s="16" t="str">
        <f>IF(ISERROR(VLOOKUP(CONCATENATE($A293,"_",V$2),'Reference data SID'!$B:$M,12,FALSE)),"",VLOOKUP(CONCATENATE($A293,"_",V$2),'Reference data SID'!$B:$M,12,FALSE))</f>
        <v/>
      </c>
      <c r="W293" s="16" t="str">
        <f>IF(ISERROR(VLOOKUP(CONCATENATE($A293,"_",W$2),'Reference data SID'!$B:$M,12,FALSE)),"",VLOOKUP(CONCATENATE($A293,"_",W$2),'Reference data SID'!$B:$M,12,FALSE))</f>
        <v/>
      </c>
      <c r="X293" s="16" t="str">
        <f>IF(ISERROR(VLOOKUP(CONCATENATE($A293,"_",X$2),'Reference data SID'!$B:$M,12,FALSE)),"",VLOOKUP(CONCATENATE($A293,"_",X$2),'Reference data SID'!$B:$M,12,FALSE))</f>
        <v/>
      </c>
      <c r="Y293" s="16" t="str">
        <f>IF(ISERROR(VLOOKUP(CONCATENATE($A293,"_",Y$2),'Reference data SID'!$B:$M,12,FALSE)),"",VLOOKUP(CONCATENATE($A293,"_",Y$2),'Reference data SID'!$B:$M,12,FALSE))</f>
        <v/>
      </c>
      <c r="Z293" s="16" t="str">
        <f>IF(ISERROR(VLOOKUP(CONCATENATE($A293,"_",Z$2),'Reference data SID'!$B:$M,12,FALSE)),"",VLOOKUP(CONCATENATE($A293,"_",Z$2),'Reference data SID'!$B:$M,12,FALSE))</f>
        <v/>
      </c>
      <c r="AA293" s="16" t="str">
        <f>IF(ISERROR(VLOOKUP(CONCATENATE($A293,"_",AA$2),'Reference data SID'!$B:$M,12,FALSE)),"",VLOOKUP(CONCATENATE($A293,"_",AA$2),'Reference data SID'!$B:$M,12,FALSE))</f>
        <v/>
      </c>
      <c r="AB293" s="16" t="str">
        <f>IF(ISERROR(VLOOKUP(CONCATENATE($A293,"_",AB$2),'Reference data SID'!$B:$M,12,FALSE)),"",VLOOKUP(CONCATENATE($A293,"_",AB$2),'Reference data SID'!$B:$M,12,FALSE))</f>
        <v/>
      </c>
      <c r="AC293" s="16" t="str">
        <f>IF(ISERROR(VLOOKUP(CONCATENATE($A293,"_",AC$2),'Reference data SID'!$B:$M,12,FALSE)),"",VLOOKUP(CONCATENATE($A293,"_",AC$2),'Reference data SID'!$B:$M,12,FALSE))</f>
        <v/>
      </c>
      <c r="AD293" s="16" t="str">
        <f>IF(ISERROR(VLOOKUP(CONCATENATE($A293,"_",AD$2),'Reference data SID'!$B:$M,12,FALSE)),"",VLOOKUP(CONCATENATE($A293,"_",AD$2),'Reference data SID'!$B:$M,12,FALSE))</f>
        <v/>
      </c>
      <c r="AE293" s="16" t="str">
        <f>IF(ISERROR(VLOOKUP(CONCATENATE($A293,"_",AE$2),'Reference data SID'!$B:$M,12,FALSE)),"",VLOOKUP(CONCATENATE($A293,"_",AE$2),'Reference data SID'!$B:$M,12,FALSE))</f>
        <v/>
      </c>
      <c r="AF293" s="16" t="str">
        <f>IF(ISERROR(VLOOKUP(CONCATENATE($A293,"_",AF$2),'Reference data SID'!$B:$M,12,FALSE)),"",VLOOKUP(CONCATENATE($A293,"_",AF$2),'Reference data SID'!$B:$M,12,FALSE))</f>
        <v/>
      </c>
      <c r="AG293" s="16" t="str">
        <f>IF(ISERROR(VLOOKUP(CONCATENATE($A293,"_",AG$2),'Reference data SID'!$B:$M,12,FALSE)),"",VLOOKUP(CONCATENATE($A293,"_",AG$2),'Reference data SID'!$B:$M,12,FALSE))</f>
        <v/>
      </c>
      <c r="AH293" s="16" t="str">
        <f>IF(ISERROR(VLOOKUP(CONCATENATE($A293,"_",AH$2),'Reference data SID'!$B:$M,12,FALSE)),"",VLOOKUP(CONCATENATE($A293,"_",AH$2),'Reference data SID'!$B:$M,12,FALSE))</f>
        <v/>
      </c>
      <c r="AI293" s="16" t="str">
        <f>IF(ISERROR(VLOOKUP(CONCATENATE($A293,"_",AI$2),'Reference data SID'!$B:$M,12,FALSE)),"",VLOOKUP(CONCATENATE($A293,"_",AI$2),'Reference data SID'!$B:$M,12,FALSE))</f>
        <v/>
      </c>
      <c r="AJ293" s="16" t="str">
        <f>IF(ISERROR(VLOOKUP(CONCATENATE($A293,"_",AJ$2),'Reference data SID'!$B:$M,12,FALSE)),"",VLOOKUP(CONCATENATE($A293,"_",AJ$2),'Reference data SID'!$B:$M,12,FALSE))</f>
        <v/>
      </c>
      <c r="AK293" s="16" t="str">
        <f>IF(ISERROR(VLOOKUP(CONCATENATE($A293,"_",AK$2),'Reference data SID'!$B:$M,12,FALSE)),"",VLOOKUP(CONCATENATE($A293,"_",AK$2),'Reference data SID'!$B:$M,12,FALSE))</f>
        <v/>
      </c>
      <c r="AL293" s="16" t="str">
        <f>IF(ISERROR(VLOOKUP(CONCATENATE($A293,"_",AL$2),'Reference data SID'!$B:$M,12,FALSE)),"",VLOOKUP(CONCATENATE($A293,"_",AL$2),'Reference data SID'!$B:$M,12,FALSE))</f>
        <v/>
      </c>
      <c r="AM293" s="16" t="str">
        <f>IF(ISERROR(VLOOKUP(CONCATENATE($A293,"_",AM$2),'Reference data SID'!$B:$M,12,FALSE)),"",VLOOKUP(CONCATENATE($A293,"_",AM$2),'Reference data SID'!$B:$M,12,FALSE))</f>
        <v/>
      </c>
      <c r="AN293" s="16" t="str">
        <f>IF(ISERROR(VLOOKUP(CONCATENATE($A293,"_",AN$2),'Reference data SID'!$B:$M,12,FALSE)),"",VLOOKUP(CONCATENATE($A293,"_",AN$2),'Reference data SID'!$B:$M,12,FALSE))</f>
        <v/>
      </c>
      <c r="AO293" s="16" t="str">
        <f>IF(ISERROR(VLOOKUP(CONCATENATE($A293,"_",AO$2),'Reference data SID'!$B:$M,12,FALSE)),"",VLOOKUP(CONCATENATE($A293,"_",AO$2),'Reference data SID'!$B:$M,12,FALSE))</f>
        <v/>
      </c>
      <c r="AP293" s="16" t="str">
        <f>IF(ISERROR(VLOOKUP(CONCATENATE($A293,"_",AP$2),'Reference data SID'!$B:$M,12,FALSE)),"",VLOOKUP(CONCATENATE($A293,"_",AP$2),'Reference data SID'!$B:$M,12,FALSE))</f>
        <v/>
      </c>
      <c r="AQ293" s="16" t="str">
        <f>IF(ISERROR(VLOOKUP(CONCATENATE($A293,"_",AQ$2),'Reference data SID'!$B:$M,12,FALSE)),"",VLOOKUP(CONCATENATE($A293,"_",AQ$2),'Reference data SID'!$B:$M,12,FALSE))</f>
        <v/>
      </c>
      <c r="AR293" s="16" t="str">
        <f>IF(ISERROR(VLOOKUP(CONCATENATE($A293,"_",AR$2),'Reference data SID'!$B:$M,12,FALSE)),"",VLOOKUP(CONCATENATE($A293,"_",AR$2),'Reference data SID'!$B:$M,12,FALSE))</f>
        <v/>
      </c>
      <c r="AS293" s="16" t="str">
        <f>IF(ISERROR(VLOOKUP(CONCATENATE($A293,"_",AS$2),'Reference data SID'!$B:$M,12,FALSE)),"",VLOOKUP(CONCATENATE($A293,"_",AS$2),'Reference data SID'!$B:$M,12,FALSE))</f>
        <v/>
      </c>
      <c r="AT293" s="16" t="str">
        <f>IF(ISERROR(VLOOKUP(CONCATENATE($A293,"_",AT$2),'Reference data SID'!$B:$M,12,FALSE)),"",VLOOKUP(CONCATENATE($A293,"_",AT$2),'Reference data SID'!$B:$M,12,FALSE))</f>
        <v/>
      </c>
    </row>
    <row r="294" spans="1:46" x14ac:dyDescent="0.25">
      <c r="A294">
        <v>290</v>
      </c>
      <c r="B294" s="16" t="str">
        <f>IF(ISERROR(VLOOKUP(CONCATENATE($A294,"_",B$2),'Reference data SID'!$B:$M,12,FALSE)),"",VLOOKUP(CONCATENATE($A294,"_",B$2),'Reference data SID'!$B:$M,12,FALSE))</f>
        <v/>
      </c>
      <c r="C294" s="16" t="str">
        <f>IF(ISERROR(VLOOKUP(CONCATENATE($A294,"_",C$2),'Reference data SID'!$B:$M,12,FALSE)),"",VLOOKUP(CONCATENATE($A294,"_",C$2),'Reference data SID'!$B:$M,12,FALSE))</f>
        <v/>
      </c>
      <c r="D294" s="16" t="str">
        <f>IF(ISERROR(VLOOKUP(CONCATENATE($A294,"_",D$2),'Reference data SID'!$B:$M,12,FALSE)),"",VLOOKUP(CONCATENATE($A294,"_",D$2),'Reference data SID'!$B:$M,12,FALSE))</f>
        <v/>
      </c>
      <c r="E294" s="16" t="str">
        <f>IF(ISERROR(VLOOKUP(CONCATENATE($A294,"_",E$2),'Reference data SID'!$B:$M,12,FALSE)),"",VLOOKUP(CONCATENATE($A294,"_",E$2),'Reference data SID'!$B:$M,12,FALSE))</f>
        <v/>
      </c>
      <c r="F294" s="16" t="str">
        <f>IF(ISERROR(VLOOKUP(CONCATENATE($A294,"_",F$2),'Reference data SID'!$B:$M,12,FALSE)),"",VLOOKUP(CONCATENATE($A294,"_",F$2),'Reference data SID'!$B:$M,12,FALSE))</f>
        <v/>
      </c>
      <c r="G294" s="16" t="str">
        <f>IF(ISERROR(VLOOKUP(CONCATENATE($A294,"_",G$2),'Reference data SID'!$B:$M,12,FALSE)),"",VLOOKUP(CONCATENATE($A294,"_",G$2),'Reference data SID'!$B:$M,12,FALSE))</f>
        <v/>
      </c>
      <c r="H294" s="16" t="str">
        <f>IF(ISERROR(VLOOKUP(CONCATENATE($A294,"_",H$2),'Reference data SID'!$B:$M,12,FALSE)),"",VLOOKUP(CONCATENATE($A294,"_",H$2),'Reference data SID'!$B:$M,12,FALSE))</f>
        <v/>
      </c>
      <c r="I294" s="16" t="str">
        <f>IF(ISERROR(VLOOKUP(CONCATENATE($A294,"_",I$2),'Reference data SID'!$B:$M,12,FALSE)),"",VLOOKUP(CONCATENATE($A294,"_",I$2),'Reference data SID'!$B:$M,12,FALSE))</f>
        <v/>
      </c>
      <c r="J294" s="16" t="str">
        <f>IF(ISERROR(VLOOKUP(CONCATENATE($A294,"_",J$2),'Reference data SID'!$B:$M,12,FALSE)),"",VLOOKUP(CONCATENATE($A294,"_",J$2),'Reference data SID'!$B:$M,12,FALSE))</f>
        <v/>
      </c>
      <c r="K294" s="16" t="str">
        <f>IF(ISERROR(VLOOKUP(CONCATENATE($A294,"_",K$2),'Reference data SID'!$B:$M,12,FALSE)),"",VLOOKUP(CONCATENATE($A294,"_",K$2),'Reference data SID'!$B:$M,12,FALSE))</f>
        <v/>
      </c>
      <c r="L294" s="16" t="str">
        <f>IF(ISERROR(VLOOKUP(CONCATENATE($A294,"_",L$2),'Reference data SID'!$B:$M,12,FALSE)),"",VLOOKUP(CONCATENATE($A294,"_",L$2),'Reference data SID'!$B:$M,12,FALSE))</f>
        <v/>
      </c>
      <c r="M294" s="16" t="str">
        <f>IF(ISERROR(VLOOKUP(CONCATENATE($A294,"_",M$2),'Reference data SID'!$B:$M,12,FALSE)),"",VLOOKUP(CONCATENATE($A294,"_",M$2),'Reference data SID'!$B:$M,12,FALSE))</f>
        <v/>
      </c>
      <c r="N294" s="16" t="str">
        <f>IF(ISERROR(VLOOKUP(CONCATENATE($A294,"_",N$2),'Reference data SID'!$B:$M,12,FALSE)),"",VLOOKUP(CONCATENATE($A294,"_",N$2),'Reference data SID'!$B:$M,12,FALSE))</f>
        <v/>
      </c>
      <c r="O294" s="16" t="str">
        <f>IF(ISERROR(VLOOKUP(CONCATENATE($A294,"_",O$2),'Reference data SID'!$B:$M,12,FALSE)),"",VLOOKUP(CONCATENATE($A294,"_",O$2),'Reference data SID'!$B:$M,12,FALSE))</f>
        <v/>
      </c>
      <c r="P294" s="16" t="str">
        <f>IF(ISERROR(VLOOKUP(CONCATENATE($A294,"_",P$2),'Reference data SID'!$B:$M,12,FALSE)),"",VLOOKUP(CONCATENATE($A294,"_",P$2),'Reference data SID'!$B:$M,12,FALSE))</f>
        <v/>
      </c>
      <c r="Q294" s="16" t="str">
        <f>IF(ISERROR(VLOOKUP(CONCATENATE($A294,"_",Q$2),'Reference data SID'!$B:$M,12,FALSE)),"",VLOOKUP(CONCATENATE($A294,"_",Q$2),'Reference data SID'!$B:$M,12,FALSE))</f>
        <v/>
      </c>
      <c r="R294" s="16" t="str">
        <f>IF(ISERROR(VLOOKUP(CONCATENATE($A294,"_",R$2),'Reference data SID'!$B:$M,12,FALSE)),"",VLOOKUP(CONCATENATE($A294,"_",R$2),'Reference data SID'!$B:$M,12,FALSE))</f>
        <v/>
      </c>
      <c r="S294" s="16" t="str">
        <f>IF(ISERROR(VLOOKUP(CONCATENATE($A294,"_",S$2),'Reference data SID'!$B:$M,12,FALSE)),"",VLOOKUP(CONCATENATE($A294,"_",S$2),'Reference data SID'!$B:$M,12,FALSE))</f>
        <v/>
      </c>
      <c r="T294" s="16" t="str">
        <f>IF(ISERROR(VLOOKUP(CONCATENATE($A294,"_",T$2),'Reference data SID'!$B:$M,12,FALSE)),"",VLOOKUP(CONCATENATE($A294,"_",T$2),'Reference data SID'!$B:$M,12,FALSE))</f>
        <v/>
      </c>
      <c r="U294" s="16" t="str">
        <f>IF(ISERROR(VLOOKUP(CONCATENATE($A294,"_",U$2),'Reference data SID'!$B:$M,12,FALSE)),"",VLOOKUP(CONCATENATE($A294,"_",U$2),'Reference data SID'!$B:$M,12,FALSE))</f>
        <v/>
      </c>
      <c r="V294" s="16" t="str">
        <f>IF(ISERROR(VLOOKUP(CONCATENATE($A294,"_",V$2),'Reference data SID'!$B:$M,12,FALSE)),"",VLOOKUP(CONCATENATE($A294,"_",V$2),'Reference data SID'!$B:$M,12,FALSE))</f>
        <v/>
      </c>
      <c r="W294" s="16" t="str">
        <f>IF(ISERROR(VLOOKUP(CONCATENATE($A294,"_",W$2),'Reference data SID'!$B:$M,12,FALSE)),"",VLOOKUP(CONCATENATE($A294,"_",W$2),'Reference data SID'!$B:$M,12,FALSE))</f>
        <v/>
      </c>
      <c r="X294" s="16" t="str">
        <f>IF(ISERROR(VLOOKUP(CONCATENATE($A294,"_",X$2),'Reference data SID'!$B:$M,12,FALSE)),"",VLOOKUP(CONCATENATE($A294,"_",X$2),'Reference data SID'!$B:$M,12,FALSE))</f>
        <v/>
      </c>
      <c r="Y294" s="16" t="str">
        <f>IF(ISERROR(VLOOKUP(CONCATENATE($A294,"_",Y$2),'Reference data SID'!$B:$M,12,FALSE)),"",VLOOKUP(CONCATENATE($A294,"_",Y$2),'Reference data SID'!$B:$M,12,FALSE))</f>
        <v/>
      </c>
      <c r="Z294" s="16" t="str">
        <f>IF(ISERROR(VLOOKUP(CONCATENATE($A294,"_",Z$2),'Reference data SID'!$B:$M,12,FALSE)),"",VLOOKUP(CONCATENATE($A294,"_",Z$2),'Reference data SID'!$B:$M,12,FALSE))</f>
        <v/>
      </c>
      <c r="AA294" s="16" t="str">
        <f>IF(ISERROR(VLOOKUP(CONCATENATE($A294,"_",AA$2),'Reference data SID'!$B:$M,12,FALSE)),"",VLOOKUP(CONCATENATE($A294,"_",AA$2),'Reference data SID'!$B:$M,12,FALSE))</f>
        <v/>
      </c>
      <c r="AB294" s="16" t="str">
        <f>IF(ISERROR(VLOOKUP(CONCATENATE($A294,"_",AB$2),'Reference data SID'!$B:$M,12,FALSE)),"",VLOOKUP(CONCATENATE($A294,"_",AB$2),'Reference data SID'!$B:$M,12,FALSE))</f>
        <v/>
      </c>
      <c r="AC294" s="16" t="str">
        <f>IF(ISERROR(VLOOKUP(CONCATENATE($A294,"_",AC$2),'Reference data SID'!$B:$M,12,FALSE)),"",VLOOKUP(CONCATENATE($A294,"_",AC$2),'Reference data SID'!$B:$M,12,FALSE))</f>
        <v/>
      </c>
      <c r="AD294" s="16" t="str">
        <f>IF(ISERROR(VLOOKUP(CONCATENATE($A294,"_",AD$2),'Reference data SID'!$B:$M,12,FALSE)),"",VLOOKUP(CONCATENATE($A294,"_",AD$2),'Reference data SID'!$B:$M,12,FALSE))</f>
        <v/>
      </c>
      <c r="AE294" s="16" t="str">
        <f>IF(ISERROR(VLOOKUP(CONCATENATE($A294,"_",AE$2),'Reference data SID'!$B:$M,12,FALSE)),"",VLOOKUP(CONCATENATE($A294,"_",AE$2),'Reference data SID'!$B:$M,12,FALSE))</f>
        <v/>
      </c>
      <c r="AF294" s="16" t="str">
        <f>IF(ISERROR(VLOOKUP(CONCATENATE($A294,"_",AF$2),'Reference data SID'!$B:$M,12,FALSE)),"",VLOOKUP(CONCATENATE($A294,"_",AF$2),'Reference data SID'!$B:$M,12,FALSE))</f>
        <v/>
      </c>
      <c r="AG294" s="16" t="str">
        <f>IF(ISERROR(VLOOKUP(CONCATENATE($A294,"_",AG$2),'Reference data SID'!$B:$M,12,FALSE)),"",VLOOKUP(CONCATENATE($A294,"_",AG$2),'Reference data SID'!$B:$M,12,FALSE))</f>
        <v/>
      </c>
      <c r="AH294" s="16" t="str">
        <f>IF(ISERROR(VLOOKUP(CONCATENATE($A294,"_",AH$2),'Reference data SID'!$B:$M,12,FALSE)),"",VLOOKUP(CONCATENATE($A294,"_",AH$2),'Reference data SID'!$B:$M,12,FALSE))</f>
        <v/>
      </c>
      <c r="AI294" s="16" t="str">
        <f>IF(ISERROR(VLOOKUP(CONCATENATE($A294,"_",AI$2),'Reference data SID'!$B:$M,12,FALSE)),"",VLOOKUP(CONCATENATE($A294,"_",AI$2),'Reference data SID'!$B:$M,12,FALSE))</f>
        <v/>
      </c>
      <c r="AJ294" s="16" t="str">
        <f>IF(ISERROR(VLOOKUP(CONCATENATE($A294,"_",AJ$2),'Reference data SID'!$B:$M,12,FALSE)),"",VLOOKUP(CONCATENATE($A294,"_",AJ$2),'Reference data SID'!$B:$M,12,FALSE))</f>
        <v/>
      </c>
      <c r="AK294" s="16" t="str">
        <f>IF(ISERROR(VLOOKUP(CONCATENATE($A294,"_",AK$2),'Reference data SID'!$B:$M,12,FALSE)),"",VLOOKUP(CONCATENATE($A294,"_",AK$2),'Reference data SID'!$B:$M,12,FALSE))</f>
        <v/>
      </c>
      <c r="AL294" s="16" t="str">
        <f>IF(ISERROR(VLOOKUP(CONCATENATE($A294,"_",AL$2),'Reference data SID'!$B:$M,12,FALSE)),"",VLOOKUP(CONCATENATE($A294,"_",AL$2),'Reference data SID'!$B:$M,12,FALSE))</f>
        <v/>
      </c>
      <c r="AM294" s="16" t="str">
        <f>IF(ISERROR(VLOOKUP(CONCATENATE($A294,"_",AM$2),'Reference data SID'!$B:$M,12,FALSE)),"",VLOOKUP(CONCATENATE($A294,"_",AM$2),'Reference data SID'!$B:$M,12,FALSE))</f>
        <v/>
      </c>
      <c r="AN294" s="16" t="str">
        <f>IF(ISERROR(VLOOKUP(CONCATENATE($A294,"_",AN$2),'Reference data SID'!$B:$M,12,FALSE)),"",VLOOKUP(CONCATENATE($A294,"_",AN$2),'Reference data SID'!$B:$M,12,FALSE))</f>
        <v/>
      </c>
      <c r="AO294" s="16" t="str">
        <f>IF(ISERROR(VLOOKUP(CONCATENATE($A294,"_",AO$2),'Reference data SID'!$B:$M,12,FALSE)),"",VLOOKUP(CONCATENATE($A294,"_",AO$2),'Reference data SID'!$B:$M,12,FALSE))</f>
        <v/>
      </c>
      <c r="AP294" s="16" t="str">
        <f>IF(ISERROR(VLOOKUP(CONCATENATE($A294,"_",AP$2),'Reference data SID'!$B:$M,12,FALSE)),"",VLOOKUP(CONCATENATE($A294,"_",AP$2),'Reference data SID'!$B:$M,12,FALSE))</f>
        <v/>
      </c>
      <c r="AQ294" s="16" t="str">
        <f>IF(ISERROR(VLOOKUP(CONCATENATE($A294,"_",AQ$2),'Reference data SID'!$B:$M,12,FALSE)),"",VLOOKUP(CONCATENATE($A294,"_",AQ$2),'Reference data SID'!$B:$M,12,FALSE))</f>
        <v/>
      </c>
      <c r="AR294" s="16" t="str">
        <f>IF(ISERROR(VLOOKUP(CONCATENATE($A294,"_",AR$2),'Reference data SID'!$B:$M,12,FALSE)),"",VLOOKUP(CONCATENATE($A294,"_",AR$2),'Reference data SID'!$B:$M,12,FALSE))</f>
        <v/>
      </c>
      <c r="AS294" s="16" t="str">
        <f>IF(ISERROR(VLOOKUP(CONCATENATE($A294,"_",AS$2),'Reference data SID'!$B:$M,12,FALSE)),"",VLOOKUP(CONCATENATE($A294,"_",AS$2),'Reference data SID'!$B:$M,12,FALSE))</f>
        <v/>
      </c>
      <c r="AT294" s="16" t="str">
        <f>IF(ISERROR(VLOOKUP(CONCATENATE($A294,"_",AT$2),'Reference data SID'!$B:$M,12,FALSE)),"",VLOOKUP(CONCATENATE($A294,"_",AT$2),'Reference data SID'!$B:$M,12,FALSE))</f>
        <v/>
      </c>
    </row>
    <row r="295" spans="1:46" x14ac:dyDescent="0.25">
      <c r="A295">
        <v>291</v>
      </c>
      <c r="B295" s="16" t="str">
        <f>IF(ISERROR(VLOOKUP(CONCATENATE($A295,"_",B$2),'Reference data SID'!$B:$M,12,FALSE)),"",VLOOKUP(CONCATENATE($A295,"_",B$2),'Reference data SID'!$B:$M,12,FALSE))</f>
        <v/>
      </c>
      <c r="C295" s="16" t="str">
        <f>IF(ISERROR(VLOOKUP(CONCATENATE($A295,"_",C$2),'Reference data SID'!$B:$M,12,FALSE)),"",VLOOKUP(CONCATENATE($A295,"_",C$2),'Reference data SID'!$B:$M,12,FALSE))</f>
        <v/>
      </c>
      <c r="D295" s="16" t="str">
        <f>IF(ISERROR(VLOOKUP(CONCATENATE($A295,"_",D$2),'Reference data SID'!$B:$M,12,FALSE)),"",VLOOKUP(CONCATENATE($A295,"_",D$2),'Reference data SID'!$B:$M,12,FALSE))</f>
        <v/>
      </c>
      <c r="E295" s="16" t="str">
        <f>IF(ISERROR(VLOOKUP(CONCATENATE($A295,"_",E$2),'Reference data SID'!$B:$M,12,FALSE)),"",VLOOKUP(CONCATENATE($A295,"_",E$2),'Reference data SID'!$B:$M,12,FALSE))</f>
        <v/>
      </c>
      <c r="F295" s="16" t="str">
        <f>IF(ISERROR(VLOOKUP(CONCATENATE($A295,"_",F$2),'Reference data SID'!$B:$M,12,FALSE)),"",VLOOKUP(CONCATENATE($A295,"_",F$2),'Reference data SID'!$B:$M,12,FALSE))</f>
        <v/>
      </c>
      <c r="G295" s="16" t="str">
        <f>IF(ISERROR(VLOOKUP(CONCATENATE($A295,"_",G$2),'Reference data SID'!$B:$M,12,FALSE)),"",VLOOKUP(CONCATENATE($A295,"_",G$2),'Reference data SID'!$B:$M,12,FALSE))</f>
        <v/>
      </c>
      <c r="H295" s="16" t="str">
        <f>IF(ISERROR(VLOOKUP(CONCATENATE($A295,"_",H$2),'Reference data SID'!$B:$M,12,FALSE)),"",VLOOKUP(CONCATENATE($A295,"_",H$2),'Reference data SID'!$B:$M,12,FALSE))</f>
        <v/>
      </c>
      <c r="I295" s="16" t="str">
        <f>IF(ISERROR(VLOOKUP(CONCATENATE($A295,"_",I$2),'Reference data SID'!$B:$M,12,FALSE)),"",VLOOKUP(CONCATENATE($A295,"_",I$2),'Reference data SID'!$B:$M,12,FALSE))</f>
        <v/>
      </c>
      <c r="J295" s="16" t="str">
        <f>IF(ISERROR(VLOOKUP(CONCATENATE($A295,"_",J$2),'Reference data SID'!$B:$M,12,FALSE)),"",VLOOKUP(CONCATENATE($A295,"_",J$2),'Reference data SID'!$B:$M,12,FALSE))</f>
        <v/>
      </c>
      <c r="K295" s="16" t="str">
        <f>IF(ISERROR(VLOOKUP(CONCATENATE($A295,"_",K$2),'Reference data SID'!$B:$M,12,FALSE)),"",VLOOKUP(CONCATENATE($A295,"_",K$2),'Reference data SID'!$B:$M,12,FALSE))</f>
        <v/>
      </c>
      <c r="L295" s="16" t="str">
        <f>IF(ISERROR(VLOOKUP(CONCATENATE($A295,"_",L$2),'Reference data SID'!$B:$M,12,FALSE)),"",VLOOKUP(CONCATENATE($A295,"_",L$2),'Reference data SID'!$B:$M,12,FALSE))</f>
        <v/>
      </c>
      <c r="M295" s="16" t="str">
        <f>IF(ISERROR(VLOOKUP(CONCATENATE($A295,"_",M$2),'Reference data SID'!$B:$M,12,FALSE)),"",VLOOKUP(CONCATENATE($A295,"_",M$2),'Reference data SID'!$B:$M,12,FALSE))</f>
        <v/>
      </c>
      <c r="N295" s="16" t="str">
        <f>IF(ISERROR(VLOOKUP(CONCATENATE($A295,"_",N$2),'Reference data SID'!$B:$M,12,FALSE)),"",VLOOKUP(CONCATENATE($A295,"_",N$2),'Reference data SID'!$B:$M,12,FALSE))</f>
        <v/>
      </c>
      <c r="O295" s="16" t="str">
        <f>IF(ISERROR(VLOOKUP(CONCATENATE($A295,"_",O$2),'Reference data SID'!$B:$M,12,FALSE)),"",VLOOKUP(CONCATENATE($A295,"_",O$2),'Reference data SID'!$B:$M,12,FALSE))</f>
        <v/>
      </c>
      <c r="P295" s="16" t="str">
        <f>IF(ISERROR(VLOOKUP(CONCATENATE($A295,"_",P$2),'Reference data SID'!$B:$M,12,FALSE)),"",VLOOKUP(CONCATENATE($A295,"_",P$2),'Reference data SID'!$B:$M,12,FALSE))</f>
        <v/>
      </c>
      <c r="Q295" s="16" t="str">
        <f>IF(ISERROR(VLOOKUP(CONCATENATE($A295,"_",Q$2),'Reference data SID'!$B:$M,12,FALSE)),"",VLOOKUP(CONCATENATE($A295,"_",Q$2),'Reference data SID'!$B:$M,12,FALSE))</f>
        <v/>
      </c>
      <c r="R295" s="16" t="str">
        <f>IF(ISERROR(VLOOKUP(CONCATENATE($A295,"_",R$2),'Reference data SID'!$B:$M,12,FALSE)),"",VLOOKUP(CONCATENATE($A295,"_",R$2),'Reference data SID'!$B:$M,12,FALSE))</f>
        <v/>
      </c>
      <c r="S295" s="16" t="str">
        <f>IF(ISERROR(VLOOKUP(CONCATENATE($A295,"_",S$2),'Reference data SID'!$B:$M,12,FALSE)),"",VLOOKUP(CONCATENATE($A295,"_",S$2),'Reference data SID'!$B:$M,12,FALSE))</f>
        <v/>
      </c>
      <c r="T295" s="16" t="str">
        <f>IF(ISERROR(VLOOKUP(CONCATENATE($A295,"_",T$2),'Reference data SID'!$B:$M,12,FALSE)),"",VLOOKUP(CONCATENATE($A295,"_",T$2),'Reference data SID'!$B:$M,12,FALSE))</f>
        <v/>
      </c>
      <c r="U295" s="16" t="str">
        <f>IF(ISERROR(VLOOKUP(CONCATENATE($A295,"_",U$2),'Reference data SID'!$B:$M,12,FALSE)),"",VLOOKUP(CONCATENATE($A295,"_",U$2),'Reference data SID'!$B:$M,12,FALSE))</f>
        <v/>
      </c>
      <c r="V295" s="16" t="str">
        <f>IF(ISERROR(VLOOKUP(CONCATENATE($A295,"_",V$2),'Reference data SID'!$B:$M,12,FALSE)),"",VLOOKUP(CONCATENATE($A295,"_",V$2),'Reference data SID'!$B:$M,12,FALSE))</f>
        <v/>
      </c>
      <c r="W295" s="16" t="str">
        <f>IF(ISERROR(VLOOKUP(CONCATENATE($A295,"_",W$2),'Reference data SID'!$B:$M,12,FALSE)),"",VLOOKUP(CONCATENATE($A295,"_",W$2),'Reference data SID'!$B:$M,12,FALSE))</f>
        <v/>
      </c>
      <c r="X295" s="16" t="str">
        <f>IF(ISERROR(VLOOKUP(CONCATENATE($A295,"_",X$2),'Reference data SID'!$B:$M,12,FALSE)),"",VLOOKUP(CONCATENATE($A295,"_",X$2),'Reference data SID'!$B:$M,12,FALSE))</f>
        <v/>
      </c>
      <c r="Y295" s="16" t="str">
        <f>IF(ISERROR(VLOOKUP(CONCATENATE($A295,"_",Y$2),'Reference data SID'!$B:$M,12,FALSE)),"",VLOOKUP(CONCATENATE($A295,"_",Y$2),'Reference data SID'!$B:$M,12,FALSE))</f>
        <v/>
      </c>
      <c r="Z295" s="16" t="str">
        <f>IF(ISERROR(VLOOKUP(CONCATENATE($A295,"_",Z$2),'Reference data SID'!$B:$M,12,FALSE)),"",VLOOKUP(CONCATENATE($A295,"_",Z$2),'Reference data SID'!$B:$M,12,FALSE))</f>
        <v/>
      </c>
      <c r="AA295" s="16" t="str">
        <f>IF(ISERROR(VLOOKUP(CONCATENATE($A295,"_",AA$2),'Reference data SID'!$B:$M,12,FALSE)),"",VLOOKUP(CONCATENATE($A295,"_",AA$2),'Reference data SID'!$B:$M,12,FALSE))</f>
        <v/>
      </c>
      <c r="AB295" s="16" t="str">
        <f>IF(ISERROR(VLOOKUP(CONCATENATE($A295,"_",AB$2),'Reference data SID'!$B:$M,12,FALSE)),"",VLOOKUP(CONCATENATE($A295,"_",AB$2),'Reference data SID'!$B:$M,12,FALSE))</f>
        <v/>
      </c>
      <c r="AC295" s="16" t="str">
        <f>IF(ISERROR(VLOOKUP(CONCATENATE($A295,"_",AC$2),'Reference data SID'!$B:$M,12,FALSE)),"",VLOOKUP(CONCATENATE($A295,"_",AC$2),'Reference data SID'!$B:$M,12,FALSE))</f>
        <v/>
      </c>
      <c r="AD295" s="16" t="str">
        <f>IF(ISERROR(VLOOKUP(CONCATENATE($A295,"_",AD$2),'Reference data SID'!$B:$M,12,FALSE)),"",VLOOKUP(CONCATENATE($A295,"_",AD$2),'Reference data SID'!$B:$M,12,FALSE))</f>
        <v/>
      </c>
      <c r="AE295" s="16" t="str">
        <f>IF(ISERROR(VLOOKUP(CONCATENATE($A295,"_",AE$2),'Reference data SID'!$B:$M,12,FALSE)),"",VLOOKUP(CONCATENATE($A295,"_",AE$2),'Reference data SID'!$B:$M,12,FALSE))</f>
        <v/>
      </c>
      <c r="AF295" s="16" t="str">
        <f>IF(ISERROR(VLOOKUP(CONCATENATE($A295,"_",AF$2),'Reference data SID'!$B:$M,12,FALSE)),"",VLOOKUP(CONCATENATE($A295,"_",AF$2),'Reference data SID'!$B:$M,12,FALSE))</f>
        <v/>
      </c>
      <c r="AG295" s="16" t="str">
        <f>IF(ISERROR(VLOOKUP(CONCATENATE($A295,"_",AG$2),'Reference data SID'!$B:$M,12,FALSE)),"",VLOOKUP(CONCATENATE($A295,"_",AG$2),'Reference data SID'!$B:$M,12,FALSE))</f>
        <v/>
      </c>
      <c r="AH295" s="16" t="str">
        <f>IF(ISERROR(VLOOKUP(CONCATENATE($A295,"_",AH$2),'Reference data SID'!$B:$M,12,FALSE)),"",VLOOKUP(CONCATENATE($A295,"_",AH$2),'Reference data SID'!$B:$M,12,FALSE))</f>
        <v/>
      </c>
      <c r="AI295" s="16" t="str">
        <f>IF(ISERROR(VLOOKUP(CONCATENATE($A295,"_",AI$2),'Reference data SID'!$B:$M,12,FALSE)),"",VLOOKUP(CONCATENATE($A295,"_",AI$2),'Reference data SID'!$B:$M,12,FALSE))</f>
        <v/>
      </c>
      <c r="AJ295" s="16" t="str">
        <f>IF(ISERROR(VLOOKUP(CONCATENATE($A295,"_",AJ$2),'Reference data SID'!$B:$M,12,FALSE)),"",VLOOKUP(CONCATENATE($A295,"_",AJ$2),'Reference data SID'!$B:$M,12,FALSE))</f>
        <v/>
      </c>
      <c r="AK295" s="16" t="str">
        <f>IF(ISERROR(VLOOKUP(CONCATENATE($A295,"_",AK$2),'Reference data SID'!$B:$M,12,FALSE)),"",VLOOKUP(CONCATENATE($A295,"_",AK$2),'Reference data SID'!$B:$M,12,FALSE))</f>
        <v/>
      </c>
      <c r="AL295" s="16" t="str">
        <f>IF(ISERROR(VLOOKUP(CONCATENATE($A295,"_",AL$2),'Reference data SID'!$B:$M,12,FALSE)),"",VLOOKUP(CONCATENATE($A295,"_",AL$2),'Reference data SID'!$B:$M,12,FALSE))</f>
        <v/>
      </c>
      <c r="AM295" s="16" t="str">
        <f>IF(ISERROR(VLOOKUP(CONCATENATE($A295,"_",AM$2),'Reference data SID'!$B:$M,12,FALSE)),"",VLOOKUP(CONCATENATE($A295,"_",AM$2),'Reference data SID'!$B:$M,12,FALSE))</f>
        <v/>
      </c>
      <c r="AN295" s="16" t="str">
        <f>IF(ISERROR(VLOOKUP(CONCATENATE($A295,"_",AN$2),'Reference data SID'!$B:$M,12,FALSE)),"",VLOOKUP(CONCATENATE($A295,"_",AN$2),'Reference data SID'!$B:$M,12,FALSE))</f>
        <v/>
      </c>
      <c r="AO295" s="16" t="str">
        <f>IF(ISERROR(VLOOKUP(CONCATENATE($A295,"_",AO$2),'Reference data SID'!$B:$M,12,FALSE)),"",VLOOKUP(CONCATENATE($A295,"_",AO$2),'Reference data SID'!$B:$M,12,FALSE))</f>
        <v/>
      </c>
      <c r="AP295" s="16" t="str">
        <f>IF(ISERROR(VLOOKUP(CONCATENATE($A295,"_",AP$2),'Reference data SID'!$B:$M,12,FALSE)),"",VLOOKUP(CONCATENATE($A295,"_",AP$2),'Reference data SID'!$B:$M,12,FALSE))</f>
        <v/>
      </c>
      <c r="AQ295" s="16" t="str">
        <f>IF(ISERROR(VLOOKUP(CONCATENATE($A295,"_",AQ$2),'Reference data SID'!$B:$M,12,FALSE)),"",VLOOKUP(CONCATENATE($A295,"_",AQ$2),'Reference data SID'!$B:$M,12,FALSE))</f>
        <v/>
      </c>
      <c r="AR295" s="16" t="str">
        <f>IF(ISERROR(VLOOKUP(CONCATENATE($A295,"_",AR$2),'Reference data SID'!$B:$M,12,FALSE)),"",VLOOKUP(CONCATENATE($A295,"_",AR$2),'Reference data SID'!$B:$M,12,FALSE))</f>
        <v/>
      </c>
      <c r="AS295" s="16" t="str">
        <f>IF(ISERROR(VLOOKUP(CONCATENATE($A295,"_",AS$2),'Reference data SID'!$B:$M,12,FALSE)),"",VLOOKUP(CONCATENATE($A295,"_",AS$2),'Reference data SID'!$B:$M,12,FALSE))</f>
        <v/>
      </c>
      <c r="AT295" s="16" t="str">
        <f>IF(ISERROR(VLOOKUP(CONCATENATE($A295,"_",AT$2),'Reference data SID'!$B:$M,12,FALSE)),"",VLOOKUP(CONCATENATE($A295,"_",AT$2),'Reference data SID'!$B:$M,12,FALSE))</f>
        <v/>
      </c>
    </row>
    <row r="296" spans="1:46" x14ac:dyDescent="0.25">
      <c r="A296">
        <v>292</v>
      </c>
      <c r="B296" s="16" t="str">
        <f>IF(ISERROR(VLOOKUP(CONCATENATE($A296,"_",B$2),'Reference data SID'!$B:$M,12,FALSE)),"",VLOOKUP(CONCATENATE($A296,"_",B$2),'Reference data SID'!$B:$M,12,FALSE))</f>
        <v/>
      </c>
      <c r="C296" s="16" t="str">
        <f>IF(ISERROR(VLOOKUP(CONCATENATE($A296,"_",C$2),'Reference data SID'!$B:$M,12,FALSE)),"",VLOOKUP(CONCATENATE($A296,"_",C$2),'Reference data SID'!$B:$M,12,FALSE))</f>
        <v/>
      </c>
      <c r="D296" s="16" t="str">
        <f>IF(ISERROR(VLOOKUP(CONCATENATE($A296,"_",D$2),'Reference data SID'!$B:$M,12,FALSE)),"",VLOOKUP(CONCATENATE($A296,"_",D$2),'Reference data SID'!$B:$M,12,FALSE))</f>
        <v/>
      </c>
      <c r="E296" s="16" t="str">
        <f>IF(ISERROR(VLOOKUP(CONCATENATE($A296,"_",E$2),'Reference data SID'!$B:$M,12,FALSE)),"",VLOOKUP(CONCATENATE($A296,"_",E$2),'Reference data SID'!$B:$M,12,FALSE))</f>
        <v/>
      </c>
      <c r="F296" s="16" t="str">
        <f>IF(ISERROR(VLOOKUP(CONCATENATE($A296,"_",F$2),'Reference data SID'!$B:$M,12,FALSE)),"",VLOOKUP(CONCATENATE($A296,"_",F$2),'Reference data SID'!$B:$M,12,FALSE))</f>
        <v/>
      </c>
      <c r="G296" s="16" t="str">
        <f>IF(ISERROR(VLOOKUP(CONCATENATE($A296,"_",G$2),'Reference data SID'!$B:$M,12,FALSE)),"",VLOOKUP(CONCATENATE($A296,"_",G$2),'Reference data SID'!$B:$M,12,FALSE))</f>
        <v/>
      </c>
      <c r="H296" s="16" t="str">
        <f>IF(ISERROR(VLOOKUP(CONCATENATE($A296,"_",H$2),'Reference data SID'!$B:$M,12,FALSE)),"",VLOOKUP(CONCATENATE($A296,"_",H$2),'Reference data SID'!$B:$M,12,FALSE))</f>
        <v/>
      </c>
      <c r="I296" s="16" t="str">
        <f>IF(ISERROR(VLOOKUP(CONCATENATE($A296,"_",I$2),'Reference data SID'!$B:$M,12,FALSE)),"",VLOOKUP(CONCATENATE($A296,"_",I$2),'Reference data SID'!$B:$M,12,FALSE))</f>
        <v/>
      </c>
      <c r="J296" s="16" t="str">
        <f>IF(ISERROR(VLOOKUP(CONCATENATE($A296,"_",J$2),'Reference data SID'!$B:$M,12,FALSE)),"",VLOOKUP(CONCATENATE($A296,"_",J$2),'Reference data SID'!$B:$M,12,FALSE))</f>
        <v/>
      </c>
      <c r="K296" s="16" t="str">
        <f>IF(ISERROR(VLOOKUP(CONCATENATE($A296,"_",K$2),'Reference data SID'!$B:$M,12,FALSE)),"",VLOOKUP(CONCATENATE($A296,"_",K$2),'Reference data SID'!$B:$M,12,FALSE))</f>
        <v/>
      </c>
      <c r="L296" s="16" t="str">
        <f>IF(ISERROR(VLOOKUP(CONCATENATE($A296,"_",L$2),'Reference data SID'!$B:$M,12,FALSE)),"",VLOOKUP(CONCATENATE($A296,"_",L$2),'Reference data SID'!$B:$M,12,FALSE))</f>
        <v/>
      </c>
      <c r="M296" s="16" t="str">
        <f>IF(ISERROR(VLOOKUP(CONCATENATE($A296,"_",M$2),'Reference data SID'!$B:$M,12,FALSE)),"",VLOOKUP(CONCATENATE($A296,"_",M$2),'Reference data SID'!$B:$M,12,FALSE))</f>
        <v/>
      </c>
      <c r="N296" s="16" t="str">
        <f>IF(ISERROR(VLOOKUP(CONCATENATE($A296,"_",N$2),'Reference data SID'!$B:$M,12,FALSE)),"",VLOOKUP(CONCATENATE($A296,"_",N$2),'Reference data SID'!$B:$M,12,FALSE))</f>
        <v/>
      </c>
      <c r="O296" s="16" t="str">
        <f>IF(ISERROR(VLOOKUP(CONCATENATE($A296,"_",O$2),'Reference data SID'!$B:$M,12,FALSE)),"",VLOOKUP(CONCATENATE($A296,"_",O$2),'Reference data SID'!$B:$M,12,FALSE))</f>
        <v/>
      </c>
      <c r="P296" s="16" t="str">
        <f>IF(ISERROR(VLOOKUP(CONCATENATE($A296,"_",P$2),'Reference data SID'!$B:$M,12,FALSE)),"",VLOOKUP(CONCATENATE($A296,"_",P$2),'Reference data SID'!$B:$M,12,FALSE))</f>
        <v/>
      </c>
      <c r="Q296" s="16" t="str">
        <f>IF(ISERROR(VLOOKUP(CONCATENATE($A296,"_",Q$2),'Reference data SID'!$B:$M,12,FALSE)),"",VLOOKUP(CONCATENATE($A296,"_",Q$2),'Reference data SID'!$B:$M,12,FALSE))</f>
        <v/>
      </c>
      <c r="R296" s="16" t="str">
        <f>IF(ISERROR(VLOOKUP(CONCATENATE($A296,"_",R$2),'Reference data SID'!$B:$M,12,FALSE)),"",VLOOKUP(CONCATENATE($A296,"_",R$2),'Reference data SID'!$B:$M,12,FALSE))</f>
        <v/>
      </c>
      <c r="S296" s="16" t="str">
        <f>IF(ISERROR(VLOOKUP(CONCATENATE($A296,"_",S$2),'Reference data SID'!$B:$M,12,FALSE)),"",VLOOKUP(CONCATENATE($A296,"_",S$2),'Reference data SID'!$B:$M,12,FALSE))</f>
        <v/>
      </c>
      <c r="T296" s="16" t="str">
        <f>IF(ISERROR(VLOOKUP(CONCATENATE($A296,"_",T$2),'Reference data SID'!$B:$M,12,FALSE)),"",VLOOKUP(CONCATENATE($A296,"_",T$2),'Reference data SID'!$B:$M,12,FALSE))</f>
        <v/>
      </c>
      <c r="U296" s="16" t="str">
        <f>IF(ISERROR(VLOOKUP(CONCATENATE($A296,"_",U$2),'Reference data SID'!$B:$M,12,FALSE)),"",VLOOKUP(CONCATENATE($A296,"_",U$2),'Reference data SID'!$B:$M,12,FALSE))</f>
        <v/>
      </c>
      <c r="V296" s="16" t="str">
        <f>IF(ISERROR(VLOOKUP(CONCATENATE($A296,"_",V$2),'Reference data SID'!$B:$M,12,FALSE)),"",VLOOKUP(CONCATENATE($A296,"_",V$2),'Reference data SID'!$B:$M,12,FALSE))</f>
        <v/>
      </c>
      <c r="W296" s="16" t="str">
        <f>IF(ISERROR(VLOOKUP(CONCATENATE($A296,"_",W$2),'Reference data SID'!$B:$M,12,FALSE)),"",VLOOKUP(CONCATENATE($A296,"_",W$2),'Reference data SID'!$B:$M,12,FALSE))</f>
        <v/>
      </c>
      <c r="X296" s="16" t="str">
        <f>IF(ISERROR(VLOOKUP(CONCATENATE($A296,"_",X$2),'Reference data SID'!$B:$M,12,FALSE)),"",VLOOKUP(CONCATENATE($A296,"_",X$2),'Reference data SID'!$B:$M,12,FALSE))</f>
        <v/>
      </c>
      <c r="Y296" s="16" t="str">
        <f>IF(ISERROR(VLOOKUP(CONCATENATE($A296,"_",Y$2),'Reference data SID'!$B:$M,12,FALSE)),"",VLOOKUP(CONCATENATE($A296,"_",Y$2),'Reference data SID'!$B:$M,12,FALSE))</f>
        <v/>
      </c>
      <c r="Z296" s="16" t="str">
        <f>IF(ISERROR(VLOOKUP(CONCATENATE($A296,"_",Z$2),'Reference data SID'!$B:$M,12,FALSE)),"",VLOOKUP(CONCATENATE($A296,"_",Z$2),'Reference data SID'!$B:$M,12,FALSE))</f>
        <v/>
      </c>
      <c r="AA296" s="16" t="str">
        <f>IF(ISERROR(VLOOKUP(CONCATENATE($A296,"_",AA$2),'Reference data SID'!$B:$M,12,FALSE)),"",VLOOKUP(CONCATENATE($A296,"_",AA$2),'Reference data SID'!$B:$M,12,FALSE))</f>
        <v/>
      </c>
      <c r="AB296" s="16" t="str">
        <f>IF(ISERROR(VLOOKUP(CONCATENATE($A296,"_",AB$2),'Reference data SID'!$B:$M,12,FALSE)),"",VLOOKUP(CONCATENATE($A296,"_",AB$2),'Reference data SID'!$B:$M,12,FALSE))</f>
        <v/>
      </c>
      <c r="AC296" s="16" t="str">
        <f>IF(ISERROR(VLOOKUP(CONCATENATE($A296,"_",AC$2),'Reference data SID'!$B:$M,12,FALSE)),"",VLOOKUP(CONCATENATE($A296,"_",AC$2),'Reference data SID'!$B:$M,12,FALSE))</f>
        <v/>
      </c>
      <c r="AD296" s="16" t="str">
        <f>IF(ISERROR(VLOOKUP(CONCATENATE($A296,"_",AD$2),'Reference data SID'!$B:$M,12,FALSE)),"",VLOOKUP(CONCATENATE($A296,"_",AD$2),'Reference data SID'!$B:$M,12,FALSE))</f>
        <v/>
      </c>
      <c r="AE296" s="16" t="str">
        <f>IF(ISERROR(VLOOKUP(CONCATENATE($A296,"_",AE$2),'Reference data SID'!$B:$M,12,FALSE)),"",VLOOKUP(CONCATENATE($A296,"_",AE$2),'Reference data SID'!$B:$M,12,FALSE))</f>
        <v/>
      </c>
      <c r="AF296" s="16" t="str">
        <f>IF(ISERROR(VLOOKUP(CONCATENATE($A296,"_",AF$2),'Reference data SID'!$B:$M,12,FALSE)),"",VLOOKUP(CONCATENATE($A296,"_",AF$2),'Reference data SID'!$B:$M,12,FALSE))</f>
        <v/>
      </c>
      <c r="AG296" s="16" t="str">
        <f>IF(ISERROR(VLOOKUP(CONCATENATE($A296,"_",AG$2),'Reference data SID'!$B:$M,12,FALSE)),"",VLOOKUP(CONCATENATE($A296,"_",AG$2),'Reference data SID'!$B:$M,12,FALSE))</f>
        <v/>
      </c>
      <c r="AH296" s="16" t="str">
        <f>IF(ISERROR(VLOOKUP(CONCATENATE($A296,"_",AH$2),'Reference data SID'!$B:$M,12,FALSE)),"",VLOOKUP(CONCATENATE($A296,"_",AH$2),'Reference data SID'!$B:$M,12,FALSE))</f>
        <v/>
      </c>
      <c r="AI296" s="16" t="str">
        <f>IF(ISERROR(VLOOKUP(CONCATENATE($A296,"_",AI$2),'Reference data SID'!$B:$M,12,FALSE)),"",VLOOKUP(CONCATENATE($A296,"_",AI$2),'Reference data SID'!$B:$M,12,FALSE))</f>
        <v/>
      </c>
      <c r="AJ296" s="16" t="str">
        <f>IF(ISERROR(VLOOKUP(CONCATENATE($A296,"_",AJ$2),'Reference data SID'!$B:$M,12,FALSE)),"",VLOOKUP(CONCATENATE($A296,"_",AJ$2),'Reference data SID'!$B:$M,12,FALSE))</f>
        <v/>
      </c>
      <c r="AK296" s="16" t="str">
        <f>IF(ISERROR(VLOOKUP(CONCATENATE($A296,"_",AK$2),'Reference data SID'!$B:$M,12,FALSE)),"",VLOOKUP(CONCATENATE($A296,"_",AK$2),'Reference data SID'!$B:$M,12,FALSE))</f>
        <v/>
      </c>
      <c r="AL296" s="16" t="str">
        <f>IF(ISERROR(VLOOKUP(CONCATENATE($A296,"_",AL$2),'Reference data SID'!$B:$M,12,FALSE)),"",VLOOKUP(CONCATENATE($A296,"_",AL$2),'Reference data SID'!$B:$M,12,FALSE))</f>
        <v/>
      </c>
      <c r="AM296" s="16" t="str">
        <f>IF(ISERROR(VLOOKUP(CONCATENATE($A296,"_",AM$2),'Reference data SID'!$B:$M,12,FALSE)),"",VLOOKUP(CONCATENATE($A296,"_",AM$2),'Reference data SID'!$B:$M,12,FALSE))</f>
        <v/>
      </c>
      <c r="AN296" s="16" t="str">
        <f>IF(ISERROR(VLOOKUP(CONCATENATE($A296,"_",AN$2),'Reference data SID'!$B:$M,12,FALSE)),"",VLOOKUP(CONCATENATE($A296,"_",AN$2),'Reference data SID'!$B:$M,12,FALSE))</f>
        <v/>
      </c>
      <c r="AO296" s="16" t="str">
        <f>IF(ISERROR(VLOOKUP(CONCATENATE($A296,"_",AO$2),'Reference data SID'!$B:$M,12,FALSE)),"",VLOOKUP(CONCATENATE($A296,"_",AO$2),'Reference data SID'!$B:$M,12,FALSE))</f>
        <v/>
      </c>
      <c r="AP296" s="16" t="str">
        <f>IF(ISERROR(VLOOKUP(CONCATENATE($A296,"_",AP$2),'Reference data SID'!$B:$M,12,FALSE)),"",VLOOKUP(CONCATENATE($A296,"_",AP$2),'Reference data SID'!$B:$M,12,FALSE))</f>
        <v/>
      </c>
      <c r="AQ296" s="16" t="str">
        <f>IF(ISERROR(VLOOKUP(CONCATENATE($A296,"_",AQ$2),'Reference data SID'!$B:$M,12,FALSE)),"",VLOOKUP(CONCATENATE($A296,"_",AQ$2),'Reference data SID'!$B:$M,12,FALSE))</f>
        <v/>
      </c>
      <c r="AR296" s="16" t="str">
        <f>IF(ISERROR(VLOOKUP(CONCATENATE($A296,"_",AR$2),'Reference data SID'!$B:$M,12,FALSE)),"",VLOOKUP(CONCATENATE($A296,"_",AR$2),'Reference data SID'!$B:$M,12,FALSE))</f>
        <v/>
      </c>
      <c r="AS296" s="16" t="str">
        <f>IF(ISERROR(VLOOKUP(CONCATENATE($A296,"_",AS$2),'Reference data SID'!$B:$M,12,FALSE)),"",VLOOKUP(CONCATENATE($A296,"_",AS$2),'Reference data SID'!$B:$M,12,FALSE))</f>
        <v/>
      </c>
      <c r="AT296" s="16" t="str">
        <f>IF(ISERROR(VLOOKUP(CONCATENATE($A296,"_",AT$2),'Reference data SID'!$B:$M,12,FALSE)),"",VLOOKUP(CONCATENATE($A296,"_",AT$2),'Reference data SID'!$B:$M,12,FALSE))</f>
        <v/>
      </c>
    </row>
    <row r="297" spans="1:46" x14ac:dyDescent="0.25">
      <c r="A297">
        <v>293</v>
      </c>
      <c r="B297" s="16" t="str">
        <f>IF(ISERROR(VLOOKUP(CONCATENATE($A297,"_",B$2),'Reference data SID'!$B:$M,12,FALSE)),"",VLOOKUP(CONCATENATE($A297,"_",B$2),'Reference data SID'!$B:$M,12,FALSE))</f>
        <v/>
      </c>
      <c r="C297" s="16" t="str">
        <f>IF(ISERROR(VLOOKUP(CONCATENATE($A297,"_",C$2),'Reference data SID'!$B:$M,12,FALSE)),"",VLOOKUP(CONCATENATE($A297,"_",C$2),'Reference data SID'!$B:$M,12,FALSE))</f>
        <v/>
      </c>
      <c r="D297" s="16" t="str">
        <f>IF(ISERROR(VLOOKUP(CONCATENATE($A297,"_",D$2),'Reference data SID'!$B:$M,12,FALSE)),"",VLOOKUP(CONCATENATE($A297,"_",D$2),'Reference data SID'!$B:$M,12,FALSE))</f>
        <v/>
      </c>
      <c r="E297" s="16" t="str">
        <f>IF(ISERROR(VLOOKUP(CONCATENATE($A297,"_",E$2),'Reference data SID'!$B:$M,12,FALSE)),"",VLOOKUP(CONCATENATE($A297,"_",E$2),'Reference data SID'!$B:$M,12,FALSE))</f>
        <v/>
      </c>
      <c r="F297" s="16" t="str">
        <f>IF(ISERROR(VLOOKUP(CONCATENATE($A297,"_",F$2),'Reference data SID'!$B:$M,12,FALSE)),"",VLOOKUP(CONCATENATE($A297,"_",F$2),'Reference data SID'!$B:$M,12,FALSE))</f>
        <v/>
      </c>
      <c r="G297" s="16" t="str">
        <f>IF(ISERROR(VLOOKUP(CONCATENATE($A297,"_",G$2),'Reference data SID'!$B:$M,12,FALSE)),"",VLOOKUP(CONCATENATE($A297,"_",G$2),'Reference data SID'!$B:$M,12,FALSE))</f>
        <v/>
      </c>
      <c r="H297" s="16" t="str">
        <f>IF(ISERROR(VLOOKUP(CONCATENATE($A297,"_",H$2),'Reference data SID'!$B:$M,12,FALSE)),"",VLOOKUP(CONCATENATE($A297,"_",H$2),'Reference data SID'!$B:$M,12,FALSE))</f>
        <v/>
      </c>
      <c r="I297" s="16" t="str">
        <f>IF(ISERROR(VLOOKUP(CONCATENATE($A297,"_",I$2),'Reference data SID'!$B:$M,12,FALSE)),"",VLOOKUP(CONCATENATE($A297,"_",I$2),'Reference data SID'!$B:$M,12,FALSE))</f>
        <v/>
      </c>
      <c r="J297" s="16" t="str">
        <f>IF(ISERROR(VLOOKUP(CONCATENATE($A297,"_",J$2),'Reference data SID'!$B:$M,12,FALSE)),"",VLOOKUP(CONCATENATE($A297,"_",J$2),'Reference data SID'!$B:$M,12,FALSE))</f>
        <v/>
      </c>
      <c r="K297" s="16" t="str">
        <f>IF(ISERROR(VLOOKUP(CONCATENATE($A297,"_",K$2),'Reference data SID'!$B:$M,12,FALSE)),"",VLOOKUP(CONCATENATE($A297,"_",K$2),'Reference data SID'!$B:$M,12,FALSE))</f>
        <v/>
      </c>
      <c r="L297" s="16" t="str">
        <f>IF(ISERROR(VLOOKUP(CONCATENATE($A297,"_",L$2),'Reference data SID'!$B:$M,12,FALSE)),"",VLOOKUP(CONCATENATE($A297,"_",L$2),'Reference data SID'!$B:$M,12,FALSE))</f>
        <v/>
      </c>
      <c r="M297" s="16" t="str">
        <f>IF(ISERROR(VLOOKUP(CONCATENATE($A297,"_",M$2),'Reference data SID'!$B:$M,12,FALSE)),"",VLOOKUP(CONCATENATE($A297,"_",M$2),'Reference data SID'!$B:$M,12,FALSE))</f>
        <v/>
      </c>
      <c r="N297" s="16" t="str">
        <f>IF(ISERROR(VLOOKUP(CONCATENATE($A297,"_",N$2),'Reference data SID'!$B:$M,12,FALSE)),"",VLOOKUP(CONCATENATE($A297,"_",N$2),'Reference data SID'!$B:$M,12,FALSE))</f>
        <v/>
      </c>
      <c r="O297" s="16" t="str">
        <f>IF(ISERROR(VLOOKUP(CONCATENATE($A297,"_",O$2),'Reference data SID'!$B:$M,12,FALSE)),"",VLOOKUP(CONCATENATE($A297,"_",O$2),'Reference data SID'!$B:$M,12,FALSE))</f>
        <v/>
      </c>
      <c r="P297" s="16" t="str">
        <f>IF(ISERROR(VLOOKUP(CONCATENATE($A297,"_",P$2),'Reference data SID'!$B:$M,12,FALSE)),"",VLOOKUP(CONCATENATE($A297,"_",P$2),'Reference data SID'!$B:$M,12,FALSE))</f>
        <v/>
      </c>
      <c r="Q297" s="16" t="str">
        <f>IF(ISERROR(VLOOKUP(CONCATENATE($A297,"_",Q$2),'Reference data SID'!$B:$M,12,FALSE)),"",VLOOKUP(CONCATENATE($A297,"_",Q$2),'Reference data SID'!$B:$M,12,FALSE))</f>
        <v/>
      </c>
      <c r="R297" s="16" t="str">
        <f>IF(ISERROR(VLOOKUP(CONCATENATE($A297,"_",R$2),'Reference data SID'!$B:$M,12,FALSE)),"",VLOOKUP(CONCATENATE($A297,"_",R$2),'Reference data SID'!$B:$M,12,FALSE))</f>
        <v/>
      </c>
      <c r="S297" s="16" t="str">
        <f>IF(ISERROR(VLOOKUP(CONCATENATE($A297,"_",S$2),'Reference data SID'!$B:$M,12,FALSE)),"",VLOOKUP(CONCATENATE($A297,"_",S$2),'Reference data SID'!$B:$M,12,FALSE))</f>
        <v/>
      </c>
      <c r="T297" s="16" t="str">
        <f>IF(ISERROR(VLOOKUP(CONCATENATE($A297,"_",T$2),'Reference data SID'!$B:$M,12,FALSE)),"",VLOOKUP(CONCATENATE($A297,"_",T$2),'Reference data SID'!$B:$M,12,FALSE))</f>
        <v/>
      </c>
      <c r="U297" s="16" t="str">
        <f>IF(ISERROR(VLOOKUP(CONCATENATE($A297,"_",U$2),'Reference data SID'!$B:$M,12,FALSE)),"",VLOOKUP(CONCATENATE($A297,"_",U$2),'Reference data SID'!$B:$M,12,FALSE))</f>
        <v/>
      </c>
      <c r="V297" s="16" t="str">
        <f>IF(ISERROR(VLOOKUP(CONCATENATE($A297,"_",V$2),'Reference data SID'!$B:$M,12,FALSE)),"",VLOOKUP(CONCATENATE($A297,"_",V$2),'Reference data SID'!$B:$M,12,FALSE))</f>
        <v/>
      </c>
      <c r="W297" s="16" t="str">
        <f>IF(ISERROR(VLOOKUP(CONCATENATE($A297,"_",W$2),'Reference data SID'!$B:$M,12,FALSE)),"",VLOOKUP(CONCATENATE($A297,"_",W$2),'Reference data SID'!$B:$M,12,FALSE))</f>
        <v/>
      </c>
      <c r="X297" s="16" t="str">
        <f>IF(ISERROR(VLOOKUP(CONCATENATE($A297,"_",X$2),'Reference data SID'!$B:$M,12,FALSE)),"",VLOOKUP(CONCATENATE($A297,"_",X$2),'Reference data SID'!$B:$M,12,FALSE))</f>
        <v/>
      </c>
      <c r="Y297" s="16" t="str">
        <f>IF(ISERROR(VLOOKUP(CONCATENATE($A297,"_",Y$2),'Reference data SID'!$B:$M,12,FALSE)),"",VLOOKUP(CONCATENATE($A297,"_",Y$2),'Reference data SID'!$B:$M,12,FALSE))</f>
        <v/>
      </c>
      <c r="Z297" s="16" t="str">
        <f>IF(ISERROR(VLOOKUP(CONCATENATE($A297,"_",Z$2),'Reference data SID'!$B:$M,12,FALSE)),"",VLOOKUP(CONCATENATE($A297,"_",Z$2),'Reference data SID'!$B:$M,12,FALSE))</f>
        <v/>
      </c>
      <c r="AA297" s="16" t="str">
        <f>IF(ISERROR(VLOOKUP(CONCATENATE($A297,"_",AA$2),'Reference data SID'!$B:$M,12,FALSE)),"",VLOOKUP(CONCATENATE($A297,"_",AA$2),'Reference data SID'!$B:$M,12,FALSE))</f>
        <v/>
      </c>
      <c r="AB297" s="16" t="str">
        <f>IF(ISERROR(VLOOKUP(CONCATENATE($A297,"_",AB$2),'Reference data SID'!$B:$M,12,FALSE)),"",VLOOKUP(CONCATENATE($A297,"_",AB$2),'Reference data SID'!$B:$M,12,FALSE))</f>
        <v/>
      </c>
      <c r="AC297" s="16" t="str">
        <f>IF(ISERROR(VLOOKUP(CONCATENATE($A297,"_",AC$2),'Reference data SID'!$B:$M,12,FALSE)),"",VLOOKUP(CONCATENATE($A297,"_",AC$2),'Reference data SID'!$B:$M,12,FALSE))</f>
        <v/>
      </c>
      <c r="AD297" s="16" t="str">
        <f>IF(ISERROR(VLOOKUP(CONCATENATE($A297,"_",AD$2),'Reference data SID'!$B:$M,12,FALSE)),"",VLOOKUP(CONCATENATE($A297,"_",AD$2),'Reference data SID'!$B:$M,12,FALSE))</f>
        <v/>
      </c>
      <c r="AE297" s="16" t="str">
        <f>IF(ISERROR(VLOOKUP(CONCATENATE($A297,"_",AE$2),'Reference data SID'!$B:$M,12,FALSE)),"",VLOOKUP(CONCATENATE($A297,"_",AE$2),'Reference data SID'!$B:$M,12,FALSE))</f>
        <v/>
      </c>
      <c r="AF297" s="16" t="str">
        <f>IF(ISERROR(VLOOKUP(CONCATENATE($A297,"_",AF$2),'Reference data SID'!$B:$M,12,FALSE)),"",VLOOKUP(CONCATENATE($A297,"_",AF$2),'Reference data SID'!$B:$M,12,FALSE))</f>
        <v/>
      </c>
      <c r="AG297" s="16" t="str">
        <f>IF(ISERROR(VLOOKUP(CONCATENATE($A297,"_",AG$2),'Reference data SID'!$B:$M,12,FALSE)),"",VLOOKUP(CONCATENATE($A297,"_",AG$2),'Reference data SID'!$B:$M,12,FALSE))</f>
        <v/>
      </c>
      <c r="AH297" s="16" t="str">
        <f>IF(ISERROR(VLOOKUP(CONCATENATE($A297,"_",AH$2),'Reference data SID'!$B:$M,12,FALSE)),"",VLOOKUP(CONCATENATE($A297,"_",AH$2),'Reference data SID'!$B:$M,12,FALSE))</f>
        <v/>
      </c>
      <c r="AI297" s="16" t="str">
        <f>IF(ISERROR(VLOOKUP(CONCATENATE($A297,"_",AI$2),'Reference data SID'!$B:$M,12,FALSE)),"",VLOOKUP(CONCATENATE($A297,"_",AI$2),'Reference data SID'!$B:$M,12,FALSE))</f>
        <v/>
      </c>
      <c r="AJ297" s="16" t="str">
        <f>IF(ISERROR(VLOOKUP(CONCATENATE($A297,"_",AJ$2),'Reference data SID'!$B:$M,12,FALSE)),"",VLOOKUP(CONCATENATE($A297,"_",AJ$2),'Reference data SID'!$B:$M,12,FALSE))</f>
        <v/>
      </c>
      <c r="AK297" s="16" t="str">
        <f>IF(ISERROR(VLOOKUP(CONCATENATE($A297,"_",AK$2),'Reference data SID'!$B:$M,12,FALSE)),"",VLOOKUP(CONCATENATE($A297,"_",AK$2),'Reference data SID'!$B:$M,12,FALSE))</f>
        <v/>
      </c>
      <c r="AL297" s="16" t="str">
        <f>IF(ISERROR(VLOOKUP(CONCATENATE($A297,"_",AL$2),'Reference data SID'!$B:$M,12,FALSE)),"",VLOOKUP(CONCATENATE($A297,"_",AL$2),'Reference data SID'!$B:$M,12,FALSE))</f>
        <v/>
      </c>
      <c r="AM297" s="16" t="str">
        <f>IF(ISERROR(VLOOKUP(CONCATENATE($A297,"_",AM$2),'Reference data SID'!$B:$M,12,FALSE)),"",VLOOKUP(CONCATENATE($A297,"_",AM$2),'Reference data SID'!$B:$M,12,FALSE))</f>
        <v/>
      </c>
      <c r="AN297" s="16" t="str">
        <f>IF(ISERROR(VLOOKUP(CONCATENATE($A297,"_",AN$2),'Reference data SID'!$B:$M,12,FALSE)),"",VLOOKUP(CONCATENATE($A297,"_",AN$2),'Reference data SID'!$B:$M,12,FALSE))</f>
        <v/>
      </c>
      <c r="AO297" s="16" t="str">
        <f>IF(ISERROR(VLOOKUP(CONCATENATE($A297,"_",AO$2),'Reference data SID'!$B:$M,12,FALSE)),"",VLOOKUP(CONCATENATE($A297,"_",AO$2),'Reference data SID'!$B:$M,12,FALSE))</f>
        <v/>
      </c>
      <c r="AP297" s="16" t="str">
        <f>IF(ISERROR(VLOOKUP(CONCATENATE($A297,"_",AP$2),'Reference data SID'!$B:$M,12,FALSE)),"",VLOOKUP(CONCATENATE($A297,"_",AP$2),'Reference data SID'!$B:$M,12,FALSE))</f>
        <v/>
      </c>
      <c r="AQ297" s="16" t="str">
        <f>IF(ISERROR(VLOOKUP(CONCATENATE($A297,"_",AQ$2),'Reference data SID'!$B:$M,12,FALSE)),"",VLOOKUP(CONCATENATE($A297,"_",AQ$2),'Reference data SID'!$B:$M,12,FALSE))</f>
        <v/>
      </c>
      <c r="AR297" s="16" t="str">
        <f>IF(ISERROR(VLOOKUP(CONCATENATE($A297,"_",AR$2),'Reference data SID'!$B:$M,12,FALSE)),"",VLOOKUP(CONCATENATE($A297,"_",AR$2),'Reference data SID'!$B:$M,12,FALSE))</f>
        <v/>
      </c>
      <c r="AS297" s="16" t="str">
        <f>IF(ISERROR(VLOOKUP(CONCATENATE($A297,"_",AS$2),'Reference data SID'!$B:$M,12,FALSE)),"",VLOOKUP(CONCATENATE($A297,"_",AS$2),'Reference data SID'!$B:$M,12,FALSE))</f>
        <v/>
      </c>
      <c r="AT297" s="16" t="str">
        <f>IF(ISERROR(VLOOKUP(CONCATENATE($A297,"_",AT$2),'Reference data SID'!$B:$M,12,FALSE)),"",VLOOKUP(CONCATENATE($A297,"_",AT$2),'Reference data SID'!$B:$M,12,FALSE))</f>
        <v/>
      </c>
    </row>
    <row r="298" spans="1:46" x14ac:dyDescent="0.25">
      <c r="A298">
        <v>294</v>
      </c>
      <c r="B298" s="16" t="str">
        <f>IF(ISERROR(VLOOKUP(CONCATENATE($A298,"_",B$2),'Reference data SID'!$B:$M,12,FALSE)),"",VLOOKUP(CONCATENATE($A298,"_",B$2),'Reference data SID'!$B:$M,12,FALSE))</f>
        <v/>
      </c>
      <c r="C298" s="16" t="str">
        <f>IF(ISERROR(VLOOKUP(CONCATENATE($A298,"_",C$2),'Reference data SID'!$B:$M,12,FALSE)),"",VLOOKUP(CONCATENATE($A298,"_",C$2),'Reference data SID'!$B:$M,12,FALSE))</f>
        <v/>
      </c>
      <c r="D298" s="16" t="str">
        <f>IF(ISERROR(VLOOKUP(CONCATENATE($A298,"_",D$2),'Reference data SID'!$B:$M,12,FALSE)),"",VLOOKUP(CONCATENATE($A298,"_",D$2),'Reference data SID'!$B:$M,12,FALSE))</f>
        <v/>
      </c>
      <c r="E298" s="16" t="str">
        <f>IF(ISERROR(VLOOKUP(CONCATENATE($A298,"_",E$2),'Reference data SID'!$B:$M,12,FALSE)),"",VLOOKUP(CONCATENATE($A298,"_",E$2),'Reference data SID'!$B:$M,12,FALSE))</f>
        <v/>
      </c>
      <c r="F298" s="16" t="str">
        <f>IF(ISERROR(VLOOKUP(CONCATENATE($A298,"_",F$2),'Reference data SID'!$B:$M,12,FALSE)),"",VLOOKUP(CONCATENATE($A298,"_",F$2),'Reference data SID'!$B:$M,12,FALSE))</f>
        <v/>
      </c>
      <c r="G298" s="16" t="str">
        <f>IF(ISERROR(VLOOKUP(CONCATENATE($A298,"_",G$2),'Reference data SID'!$B:$M,12,FALSE)),"",VLOOKUP(CONCATENATE($A298,"_",G$2),'Reference data SID'!$B:$M,12,FALSE))</f>
        <v/>
      </c>
      <c r="H298" s="16" t="str">
        <f>IF(ISERROR(VLOOKUP(CONCATENATE($A298,"_",H$2),'Reference data SID'!$B:$M,12,FALSE)),"",VLOOKUP(CONCATENATE($A298,"_",H$2),'Reference data SID'!$B:$M,12,FALSE))</f>
        <v/>
      </c>
      <c r="I298" s="16" t="str">
        <f>IF(ISERROR(VLOOKUP(CONCATENATE($A298,"_",I$2),'Reference data SID'!$B:$M,12,FALSE)),"",VLOOKUP(CONCATENATE($A298,"_",I$2),'Reference data SID'!$B:$M,12,FALSE))</f>
        <v/>
      </c>
      <c r="J298" s="16" t="str">
        <f>IF(ISERROR(VLOOKUP(CONCATENATE($A298,"_",J$2),'Reference data SID'!$B:$M,12,FALSE)),"",VLOOKUP(CONCATENATE($A298,"_",J$2),'Reference data SID'!$B:$M,12,FALSE))</f>
        <v/>
      </c>
      <c r="K298" s="16" t="str">
        <f>IF(ISERROR(VLOOKUP(CONCATENATE($A298,"_",K$2),'Reference data SID'!$B:$M,12,FALSE)),"",VLOOKUP(CONCATENATE($A298,"_",K$2),'Reference data SID'!$B:$M,12,FALSE))</f>
        <v/>
      </c>
      <c r="L298" s="16" t="str">
        <f>IF(ISERROR(VLOOKUP(CONCATENATE($A298,"_",L$2),'Reference data SID'!$B:$M,12,FALSE)),"",VLOOKUP(CONCATENATE($A298,"_",L$2),'Reference data SID'!$B:$M,12,FALSE))</f>
        <v/>
      </c>
      <c r="M298" s="16" t="str">
        <f>IF(ISERROR(VLOOKUP(CONCATENATE($A298,"_",M$2),'Reference data SID'!$B:$M,12,FALSE)),"",VLOOKUP(CONCATENATE($A298,"_",M$2),'Reference data SID'!$B:$M,12,FALSE))</f>
        <v/>
      </c>
      <c r="N298" s="16" t="str">
        <f>IF(ISERROR(VLOOKUP(CONCATENATE($A298,"_",N$2),'Reference data SID'!$B:$M,12,FALSE)),"",VLOOKUP(CONCATENATE($A298,"_",N$2),'Reference data SID'!$B:$M,12,FALSE))</f>
        <v/>
      </c>
      <c r="O298" s="16" t="str">
        <f>IF(ISERROR(VLOOKUP(CONCATENATE($A298,"_",O$2),'Reference data SID'!$B:$M,12,FALSE)),"",VLOOKUP(CONCATENATE($A298,"_",O$2),'Reference data SID'!$B:$M,12,FALSE))</f>
        <v/>
      </c>
      <c r="P298" s="16" t="str">
        <f>IF(ISERROR(VLOOKUP(CONCATENATE($A298,"_",P$2),'Reference data SID'!$B:$M,12,FALSE)),"",VLOOKUP(CONCATENATE($A298,"_",P$2),'Reference data SID'!$B:$M,12,FALSE))</f>
        <v/>
      </c>
      <c r="Q298" s="16" t="str">
        <f>IF(ISERROR(VLOOKUP(CONCATENATE($A298,"_",Q$2),'Reference data SID'!$B:$M,12,FALSE)),"",VLOOKUP(CONCATENATE($A298,"_",Q$2),'Reference data SID'!$B:$M,12,FALSE))</f>
        <v/>
      </c>
      <c r="R298" s="16" t="str">
        <f>IF(ISERROR(VLOOKUP(CONCATENATE($A298,"_",R$2),'Reference data SID'!$B:$M,12,FALSE)),"",VLOOKUP(CONCATENATE($A298,"_",R$2),'Reference data SID'!$B:$M,12,FALSE))</f>
        <v/>
      </c>
      <c r="S298" s="16" t="str">
        <f>IF(ISERROR(VLOOKUP(CONCATENATE($A298,"_",S$2),'Reference data SID'!$B:$M,12,FALSE)),"",VLOOKUP(CONCATENATE($A298,"_",S$2),'Reference data SID'!$B:$M,12,FALSE))</f>
        <v/>
      </c>
      <c r="T298" s="16" t="str">
        <f>IF(ISERROR(VLOOKUP(CONCATENATE($A298,"_",T$2),'Reference data SID'!$B:$M,12,FALSE)),"",VLOOKUP(CONCATENATE($A298,"_",T$2),'Reference data SID'!$B:$M,12,FALSE))</f>
        <v/>
      </c>
      <c r="U298" s="16" t="str">
        <f>IF(ISERROR(VLOOKUP(CONCATENATE($A298,"_",U$2),'Reference data SID'!$B:$M,12,FALSE)),"",VLOOKUP(CONCATENATE($A298,"_",U$2),'Reference data SID'!$B:$M,12,FALSE))</f>
        <v/>
      </c>
      <c r="V298" s="16" t="str">
        <f>IF(ISERROR(VLOOKUP(CONCATENATE($A298,"_",V$2),'Reference data SID'!$B:$M,12,FALSE)),"",VLOOKUP(CONCATENATE($A298,"_",V$2),'Reference data SID'!$B:$M,12,FALSE))</f>
        <v/>
      </c>
      <c r="W298" s="16" t="str">
        <f>IF(ISERROR(VLOOKUP(CONCATENATE($A298,"_",W$2),'Reference data SID'!$B:$M,12,FALSE)),"",VLOOKUP(CONCATENATE($A298,"_",W$2),'Reference data SID'!$B:$M,12,FALSE))</f>
        <v/>
      </c>
      <c r="X298" s="16" t="str">
        <f>IF(ISERROR(VLOOKUP(CONCATENATE($A298,"_",X$2),'Reference data SID'!$B:$M,12,FALSE)),"",VLOOKUP(CONCATENATE($A298,"_",X$2),'Reference data SID'!$B:$M,12,FALSE))</f>
        <v/>
      </c>
      <c r="Y298" s="16" t="str">
        <f>IF(ISERROR(VLOOKUP(CONCATENATE($A298,"_",Y$2),'Reference data SID'!$B:$M,12,FALSE)),"",VLOOKUP(CONCATENATE($A298,"_",Y$2),'Reference data SID'!$B:$M,12,FALSE))</f>
        <v/>
      </c>
      <c r="Z298" s="16" t="str">
        <f>IF(ISERROR(VLOOKUP(CONCATENATE($A298,"_",Z$2),'Reference data SID'!$B:$M,12,FALSE)),"",VLOOKUP(CONCATENATE($A298,"_",Z$2),'Reference data SID'!$B:$M,12,FALSE))</f>
        <v/>
      </c>
      <c r="AA298" s="16" t="str">
        <f>IF(ISERROR(VLOOKUP(CONCATENATE($A298,"_",AA$2),'Reference data SID'!$B:$M,12,FALSE)),"",VLOOKUP(CONCATENATE($A298,"_",AA$2),'Reference data SID'!$B:$M,12,FALSE))</f>
        <v/>
      </c>
      <c r="AB298" s="16" t="str">
        <f>IF(ISERROR(VLOOKUP(CONCATENATE($A298,"_",AB$2),'Reference data SID'!$B:$M,12,FALSE)),"",VLOOKUP(CONCATENATE($A298,"_",AB$2),'Reference data SID'!$B:$M,12,FALSE))</f>
        <v/>
      </c>
      <c r="AC298" s="16" t="str">
        <f>IF(ISERROR(VLOOKUP(CONCATENATE($A298,"_",AC$2),'Reference data SID'!$B:$M,12,FALSE)),"",VLOOKUP(CONCATENATE($A298,"_",AC$2),'Reference data SID'!$B:$M,12,FALSE))</f>
        <v/>
      </c>
      <c r="AD298" s="16" t="str">
        <f>IF(ISERROR(VLOOKUP(CONCATENATE($A298,"_",AD$2),'Reference data SID'!$B:$M,12,FALSE)),"",VLOOKUP(CONCATENATE($A298,"_",AD$2),'Reference data SID'!$B:$M,12,FALSE))</f>
        <v/>
      </c>
      <c r="AE298" s="16" t="str">
        <f>IF(ISERROR(VLOOKUP(CONCATENATE($A298,"_",AE$2),'Reference data SID'!$B:$M,12,FALSE)),"",VLOOKUP(CONCATENATE($A298,"_",AE$2),'Reference data SID'!$B:$M,12,FALSE))</f>
        <v/>
      </c>
      <c r="AF298" s="16" t="str">
        <f>IF(ISERROR(VLOOKUP(CONCATENATE($A298,"_",AF$2),'Reference data SID'!$B:$M,12,FALSE)),"",VLOOKUP(CONCATENATE($A298,"_",AF$2),'Reference data SID'!$B:$M,12,FALSE))</f>
        <v/>
      </c>
      <c r="AG298" s="16" t="str">
        <f>IF(ISERROR(VLOOKUP(CONCATENATE($A298,"_",AG$2),'Reference data SID'!$B:$M,12,FALSE)),"",VLOOKUP(CONCATENATE($A298,"_",AG$2),'Reference data SID'!$B:$M,12,FALSE))</f>
        <v/>
      </c>
      <c r="AH298" s="16" t="str">
        <f>IF(ISERROR(VLOOKUP(CONCATENATE($A298,"_",AH$2),'Reference data SID'!$B:$M,12,FALSE)),"",VLOOKUP(CONCATENATE($A298,"_",AH$2),'Reference data SID'!$B:$M,12,FALSE))</f>
        <v/>
      </c>
      <c r="AI298" s="16" t="str">
        <f>IF(ISERROR(VLOOKUP(CONCATENATE($A298,"_",AI$2),'Reference data SID'!$B:$M,12,FALSE)),"",VLOOKUP(CONCATENATE($A298,"_",AI$2),'Reference data SID'!$B:$M,12,FALSE))</f>
        <v/>
      </c>
      <c r="AJ298" s="16" t="str">
        <f>IF(ISERROR(VLOOKUP(CONCATENATE($A298,"_",AJ$2),'Reference data SID'!$B:$M,12,FALSE)),"",VLOOKUP(CONCATENATE($A298,"_",AJ$2),'Reference data SID'!$B:$M,12,FALSE))</f>
        <v/>
      </c>
      <c r="AK298" s="16" t="str">
        <f>IF(ISERROR(VLOOKUP(CONCATENATE($A298,"_",AK$2),'Reference data SID'!$B:$M,12,FALSE)),"",VLOOKUP(CONCATENATE($A298,"_",AK$2),'Reference data SID'!$B:$M,12,FALSE))</f>
        <v/>
      </c>
      <c r="AL298" s="16" t="str">
        <f>IF(ISERROR(VLOOKUP(CONCATENATE($A298,"_",AL$2),'Reference data SID'!$B:$M,12,FALSE)),"",VLOOKUP(CONCATENATE($A298,"_",AL$2),'Reference data SID'!$B:$M,12,FALSE))</f>
        <v/>
      </c>
      <c r="AM298" s="16" t="str">
        <f>IF(ISERROR(VLOOKUP(CONCATENATE($A298,"_",AM$2),'Reference data SID'!$B:$M,12,FALSE)),"",VLOOKUP(CONCATENATE($A298,"_",AM$2),'Reference data SID'!$B:$M,12,FALSE))</f>
        <v/>
      </c>
      <c r="AN298" s="16" t="str">
        <f>IF(ISERROR(VLOOKUP(CONCATENATE($A298,"_",AN$2),'Reference data SID'!$B:$M,12,FALSE)),"",VLOOKUP(CONCATENATE($A298,"_",AN$2),'Reference data SID'!$B:$M,12,FALSE))</f>
        <v/>
      </c>
      <c r="AO298" s="16" t="str">
        <f>IF(ISERROR(VLOOKUP(CONCATENATE($A298,"_",AO$2),'Reference data SID'!$B:$M,12,FALSE)),"",VLOOKUP(CONCATENATE($A298,"_",AO$2),'Reference data SID'!$B:$M,12,FALSE))</f>
        <v/>
      </c>
      <c r="AP298" s="16" t="str">
        <f>IF(ISERROR(VLOOKUP(CONCATENATE($A298,"_",AP$2),'Reference data SID'!$B:$M,12,FALSE)),"",VLOOKUP(CONCATENATE($A298,"_",AP$2),'Reference data SID'!$B:$M,12,FALSE))</f>
        <v/>
      </c>
      <c r="AQ298" s="16" t="str">
        <f>IF(ISERROR(VLOOKUP(CONCATENATE($A298,"_",AQ$2),'Reference data SID'!$B:$M,12,FALSE)),"",VLOOKUP(CONCATENATE($A298,"_",AQ$2),'Reference data SID'!$B:$M,12,FALSE))</f>
        <v/>
      </c>
      <c r="AR298" s="16" t="str">
        <f>IF(ISERROR(VLOOKUP(CONCATENATE($A298,"_",AR$2),'Reference data SID'!$B:$M,12,FALSE)),"",VLOOKUP(CONCATENATE($A298,"_",AR$2),'Reference data SID'!$B:$M,12,FALSE))</f>
        <v/>
      </c>
      <c r="AS298" s="16" t="str">
        <f>IF(ISERROR(VLOOKUP(CONCATENATE($A298,"_",AS$2),'Reference data SID'!$B:$M,12,FALSE)),"",VLOOKUP(CONCATENATE($A298,"_",AS$2),'Reference data SID'!$B:$M,12,FALSE))</f>
        <v/>
      </c>
      <c r="AT298" s="16" t="str">
        <f>IF(ISERROR(VLOOKUP(CONCATENATE($A298,"_",AT$2),'Reference data SID'!$B:$M,12,FALSE)),"",VLOOKUP(CONCATENATE($A298,"_",AT$2),'Reference data SID'!$B:$M,12,FALSE))</f>
        <v/>
      </c>
    </row>
    <row r="299" spans="1:46" x14ac:dyDescent="0.25">
      <c r="A299">
        <v>295</v>
      </c>
      <c r="B299" s="16" t="str">
        <f>IF(ISERROR(VLOOKUP(CONCATENATE($A299,"_",B$2),'Reference data SID'!$B:$M,12,FALSE)),"",VLOOKUP(CONCATENATE($A299,"_",B$2),'Reference data SID'!$B:$M,12,FALSE))</f>
        <v/>
      </c>
      <c r="C299" s="16" t="str">
        <f>IF(ISERROR(VLOOKUP(CONCATENATE($A299,"_",C$2),'Reference data SID'!$B:$M,12,FALSE)),"",VLOOKUP(CONCATENATE($A299,"_",C$2),'Reference data SID'!$B:$M,12,FALSE))</f>
        <v/>
      </c>
      <c r="D299" s="16" t="str">
        <f>IF(ISERROR(VLOOKUP(CONCATENATE($A299,"_",D$2),'Reference data SID'!$B:$M,12,FALSE)),"",VLOOKUP(CONCATENATE($A299,"_",D$2),'Reference data SID'!$B:$M,12,FALSE))</f>
        <v/>
      </c>
      <c r="E299" s="16" t="str">
        <f>IF(ISERROR(VLOOKUP(CONCATENATE($A299,"_",E$2),'Reference data SID'!$B:$M,12,FALSE)),"",VLOOKUP(CONCATENATE($A299,"_",E$2),'Reference data SID'!$B:$M,12,FALSE))</f>
        <v/>
      </c>
      <c r="F299" s="16" t="str">
        <f>IF(ISERROR(VLOOKUP(CONCATENATE($A299,"_",F$2),'Reference data SID'!$B:$M,12,FALSE)),"",VLOOKUP(CONCATENATE($A299,"_",F$2),'Reference data SID'!$B:$M,12,FALSE))</f>
        <v/>
      </c>
      <c r="G299" s="16" t="str">
        <f>IF(ISERROR(VLOOKUP(CONCATENATE($A299,"_",G$2),'Reference data SID'!$B:$M,12,FALSE)),"",VLOOKUP(CONCATENATE($A299,"_",G$2),'Reference data SID'!$B:$M,12,FALSE))</f>
        <v/>
      </c>
      <c r="H299" s="16" t="str">
        <f>IF(ISERROR(VLOOKUP(CONCATENATE($A299,"_",H$2),'Reference data SID'!$B:$M,12,FALSE)),"",VLOOKUP(CONCATENATE($A299,"_",H$2),'Reference data SID'!$B:$M,12,FALSE))</f>
        <v/>
      </c>
      <c r="I299" s="16" t="str">
        <f>IF(ISERROR(VLOOKUP(CONCATENATE($A299,"_",I$2),'Reference data SID'!$B:$M,12,FALSE)),"",VLOOKUP(CONCATENATE($A299,"_",I$2),'Reference data SID'!$B:$M,12,FALSE))</f>
        <v/>
      </c>
      <c r="J299" s="16" t="str">
        <f>IF(ISERROR(VLOOKUP(CONCATENATE($A299,"_",J$2),'Reference data SID'!$B:$M,12,FALSE)),"",VLOOKUP(CONCATENATE($A299,"_",J$2),'Reference data SID'!$B:$M,12,FALSE))</f>
        <v/>
      </c>
      <c r="K299" s="16" t="str">
        <f>IF(ISERROR(VLOOKUP(CONCATENATE($A299,"_",K$2),'Reference data SID'!$B:$M,12,FALSE)),"",VLOOKUP(CONCATENATE($A299,"_",K$2),'Reference data SID'!$B:$M,12,FALSE))</f>
        <v/>
      </c>
      <c r="L299" s="16" t="str">
        <f>IF(ISERROR(VLOOKUP(CONCATENATE($A299,"_",L$2),'Reference data SID'!$B:$M,12,FALSE)),"",VLOOKUP(CONCATENATE($A299,"_",L$2),'Reference data SID'!$B:$M,12,FALSE))</f>
        <v/>
      </c>
      <c r="M299" s="16" t="str">
        <f>IF(ISERROR(VLOOKUP(CONCATENATE($A299,"_",M$2),'Reference data SID'!$B:$M,12,FALSE)),"",VLOOKUP(CONCATENATE($A299,"_",M$2),'Reference data SID'!$B:$M,12,FALSE))</f>
        <v/>
      </c>
      <c r="N299" s="16" t="str">
        <f>IF(ISERROR(VLOOKUP(CONCATENATE($A299,"_",N$2),'Reference data SID'!$B:$M,12,FALSE)),"",VLOOKUP(CONCATENATE($A299,"_",N$2),'Reference data SID'!$B:$M,12,FALSE))</f>
        <v/>
      </c>
      <c r="O299" s="16" t="str">
        <f>IF(ISERROR(VLOOKUP(CONCATENATE($A299,"_",O$2),'Reference data SID'!$B:$M,12,FALSE)),"",VLOOKUP(CONCATENATE($A299,"_",O$2),'Reference data SID'!$B:$M,12,FALSE))</f>
        <v/>
      </c>
      <c r="P299" s="16" t="str">
        <f>IF(ISERROR(VLOOKUP(CONCATENATE($A299,"_",P$2),'Reference data SID'!$B:$M,12,FALSE)),"",VLOOKUP(CONCATENATE($A299,"_",P$2),'Reference data SID'!$B:$M,12,FALSE))</f>
        <v/>
      </c>
      <c r="Q299" s="16" t="str">
        <f>IF(ISERROR(VLOOKUP(CONCATENATE($A299,"_",Q$2),'Reference data SID'!$B:$M,12,FALSE)),"",VLOOKUP(CONCATENATE($A299,"_",Q$2),'Reference data SID'!$B:$M,12,FALSE))</f>
        <v/>
      </c>
      <c r="R299" s="16" t="str">
        <f>IF(ISERROR(VLOOKUP(CONCATENATE($A299,"_",R$2),'Reference data SID'!$B:$M,12,FALSE)),"",VLOOKUP(CONCATENATE($A299,"_",R$2),'Reference data SID'!$B:$M,12,FALSE))</f>
        <v/>
      </c>
      <c r="S299" s="16" t="str">
        <f>IF(ISERROR(VLOOKUP(CONCATENATE($A299,"_",S$2),'Reference data SID'!$B:$M,12,FALSE)),"",VLOOKUP(CONCATENATE($A299,"_",S$2),'Reference data SID'!$B:$M,12,FALSE))</f>
        <v/>
      </c>
      <c r="T299" s="16" t="str">
        <f>IF(ISERROR(VLOOKUP(CONCATENATE($A299,"_",T$2),'Reference data SID'!$B:$M,12,FALSE)),"",VLOOKUP(CONCATENATE($A299,"_",T$2),'Reference data SID'!$B:$M,12,FALSE))</f>
        <v/>
      </c>
      <c r="U299" s="16" t="str">
        <f>IF(ISERROR(VLOOKUP(CONCATENATE($A299,"_",U$2),'Reference data SID'!$B:$M,12,FALSE)),"",VLOOKUP(CONCATENATE($A299,"_",U$2),'Reference data SID'!$B:$M,12,FALSE))</f>
        <v/>
      </c>
      <c r="V299" s="16" t="str">
        <f>IF(ISERROR(VLOOKUP(CONCATENATE($A299,"_",V$2),'Reference data SID'!$B:$M,12,FALSE)),"",VLOOKUP(CONCATENATE($A299,"_",V$2),'Reference data SID'!$B:$M,12,FALSE))</f>
        <v/>
      </c>
      <c r="W299" s="16" t="str">
        <f>IF(ISERROR(VLOOKUP(CONCATENATE($A299,"_",W$2),'Reference data SID'!$B:$M,12,FALSE)),"",VLOOKUP(CONCATENATE($A299,"_",W$2),'Reference data SID'!$B:$M,12,FALSE))</f>
        <v/>
      </c>
      <c r="X299" s="16" t="str">
        <f>IF(ISERROR(VLOOKUP(CONCATENATE($A299,"_",X$2),'Reference data SID'!$B:$M,12,FALSE)),"",VLOOKUP(CONCATENATE($A299,"_",X$2),'Reference data SID'!$B:$M,12,FALSE))</f>
        <v/>
      </c>
      <c r="Y299" s="16" t="str">
        <f>IF(ISERROR(VLOOKUP(CONCATENATE($A299,"_",Y$2),'Reference data SID'!$B:$M,12,FALSE)),"",VLOOKUP(CONCATENATE($A299,"_",Y$2),'Reference data SID'!$B:$M,12,FALSE))</f>
        <v/>
      </c>
      <c r="Z299" s="16" t="str">
        <f>IF(ISERROR(VLOOKUP(CONCATENATE($A299,"_",Z$2),'Reference data SID'!$B:$M,12,FALSE)),"",VLOOKUP(CONCATENATE($A299,"_",Z$2),'Reference data SID'!$B:$M,12,FALSE))</f>
        <v/>
      </c>
      <c r="AA299" s="16" t="str">
        <f>IF(ISERROR(VLOOKUP(CONCATENATE($A299,"_",AA$2),'Reference data SID'!$B:$M,12,FALSE)),"",VLOOKUP(CONCATENATE($A299,"_",AA$2),'Reference data SID'!$B:$M,12,FALSE))</f>
        <v/>
      </c>
      <c r="AB299" s="16" t="str">
        <f>IF(ISERROR(VLOOKUP(CONCATENATE($A299,"_",AB$2),'Reference data SID'!$B:$M,12,FALSE)),"",VLOOKUP(CONCATENATE($A299,"_",AB$2),'Reference data SID'!$B:$M,12,FALSE))</f>
        <v/>
      </c>
      <c r="AC299" s="16" t="str">
        <f>IF(ISERROR(VLOOKUP(CONCATENATE($A299,"_",AC$2),'Reference data SID'!$B:$M,12,FALSE)),"",VLOOKUP(CONCATENATE($A299,"_",AC$2),'Reference data SID'!$B:$M,12,FALSE))</f>
        <v/>
      </c>
      <c r="AD299" s="16" t="str">
        <f>IF(ISERROR(VLOOKUP(CONCATENATE($A299,"_",AD$2),'Reference data SID'!$B:$M,12,FALSE)),"",VLOOKUP(CONCATENATE($A299,"_",AD$2),'Reference data SID'!$B:$M,12,FALSE))</f>
        <v/>
      </c>
      <c r="AE299" s="16" t="str">
        <f>IF(ISERROR(VLOOKUP(CONCATENATE($A299,"_",AE$2),'Reference data SID'!$B:$M,12,FALSE)),"",VLOOKUP(CONCATENATE($A299,"_",AE$2),'Reference data SID'!$B:$M,12,FALSE))</f>
        <v/>
      </c>
      <c r="AF299" s="16" t="str">
        <f>IF(ISERROR(VLOOKUP(CONCATENATE($A299,"_",AF$2),'Reference data SID'!$B:$M,12,FALSE)),"",VLOOKUP(CONCATENATE($A299,"_",AF$2),'Reference data SID'!$B:$M,12,FALSE))</f>
        <v/>
      </c>
      <c r="AG299" s="16" t="str">
        <f>IF(ISERROR(VLOOKUP(CONCATENATE($A299,"_",AG$2),'Reference data SID'!$B:$M,12,FALSE)),"",VLOOKUP(CONCATENATE($A299,"_",AG$2),'Reference data SID'!$B:$M,12,FALSE))</f>
        <v/>
      </c>
      <c r="AH299" s="16" t="str">
        <f>IF(ISERROR(VLOOKUP(CONCATENATE($A299,"_",AH$2),'Reference data SID'!$B:$M,12,FALSE)),"",VLOOKUP(CONCATENATE($A299,"_",AH$2),'Reference data SID'!$B:$M,12,FALSE))</f>
        <v/>
      </c>
      <c r="AI299" s="16" t="str">
        <f>IF(ISERROR(VLOOKUP(CONCATENATE($A299,"_",AI$2),'Reference data SID'!$B:$M,12,FALSE)),"",VLOOKUP(CONCATENATE($A299,"_",AI$2),'Reference data SID'!$B:$M,12,FALSE))</f>
        <v/>
      </c>
      <c r="AJ299" s="16" t="str">
        <f>IF(ISERROR(VLOOKUP(CONCATENATE($A299,"_",AJ$2),'Reference data SID'!$B:$M,12,FALSE)),"",VLOOKUP(CONCATENATE($A299,"_",AJ$2),'Reference data SID'!$B:$M,12,FALSE))</f>
        <v/>
      </c>
      <c r="AK299" s="16" t="str">
        <f>IF(ISERROR(VLOOKUP(CONCATENATE($A299,"_",AK$2),'Reference data SID'!$B:$M,12,FALSE)),"",VLOOKUP(CONCATENATE($A299,"_",AK$2),'Reference data SID'!$B:$M,12,FALSE))</f>
        <v/>
      </c>
      <c r="AL299" s="16" t="str">
        <f>IF(ISERROR(VLOOKUP(CONCATENATE($A299,"_",AL$2),'Reference data SID'!$B:$M,12,FALSE)),"",VLOOKUP(CONCATENATE($A299,"_",AL$2),'Reference data SID'!$B:$M,12,FALSE))</f>
        <v/>
      </c>
      <c r="AM299" s="16" t="str">
        <f>IF(ISERROR(VLOOKUP(CONCATENATE($A299,"_",AM$2),'Reference data SID'!$B:$M,12,FALSE)),"",VLOOKUP(CONCATENATE($A299,"_",AM$2),'Reference data SID'!$B:$M,12,FALSE))</f>
        <v/>
      </c>
      <c r="AN299" s="16" t="str">
        <f>IF(ISERROR(VLOOKUP(CONCATENATE($A299,"_",AN$2),'Reference data SID'!$B:$M,12,FALSE)),"",VLOOKUP(CONCATENATE($A299,"_",AN$2),'Reference data SID'!$B:$M,12,FALSE))</f>
        <v/>
      </c>
      <c r="AO299" s="16" t="str">
        <f>IF(ISERROR(VLOOKUP(CONCATENATE($A299,"_",AO$2),'Reference data SID'!$B:$M,12,FALSE)),"",VLOOKUP(CONCATENATE($A299,"_",AO$2),'Reference data SID'!$B:$M,12,FALSE))</f>
        <v/>
      </c>
      <c r="AP299" s="16" t="str">
        <f>IF(ISERROR(VLOOKUP(CONCATENATE($A299,"_",AP$2),'Reference data SID'!$B:$M,12,FALSE)),"",VLOOKUP(CONCATENATE($A299,"_",AP$2),'Reference data SID'!$B:$M,12,FALSE))</f>
        <v/>
      </c>
      <c r="AQ299" s="16" t="str">
        <f>IF(ISERROR(VLOOKUP(CONCATENATE($A299,"_",AQ$2),'Reference data SID'!$B:$M,12,FALSE)),"",VLOOKUP(CONCATENATE($A299,"_",AQ$2),'Reference data SID'!$B:$M,12,FALSE))</f>
        <v/>
      </c>
      <c r="AR299" s="16" t="str">
        <f>IF(ISERROR(VLOOKUP(CONCATENATE($A299,"_",AR$2),'Reference data SID'!$B:$M,12,FALSE)),"",VLOOKUP(CONCATENATE($A299,"_",AR$2),'Reference data SID'!$B:$M,12,FALSE))</f>
        <v/>
      </c>
      <c r="AS299" s="16" t="str">
        <f>IF(ISERROR(VLOOKUP(CONCATENATE($A299,"_",AS$2),'Reference data SID'!$B:$M,12,FALSE)),"",VLOOKUP(CONCATENATE($A299,"_",AS$2),'Reference data SID'!$B:$M,12,FALSE))</f>
        <v/>
      </c>
      <c r="AT299" s="16" t="str">
        <f>IF(ISERROR(VLOOKUP(CONCATENATE($A299,"_",AT$2),'Reference data SID'!$B:$M,12,FALSE)),"",VLOOKUP(CONCATENATE($A299,"_",AT$2),'Reference data SID'!$B:$M,12,FALSE))</f>
        <v/>
      </c>
    </row>
    <row r="300" spans="1:46" x14ac:dyDescent="0.25">
      <c r="A300">
        <v>296</v>
      </c>
      <c r="B300" s="16" t="str">
        <f>IF(ISERROR(VLOOKUP(CONCATENATE($A300,"_",B$2),'Reference data SID'!$B:$M,12,FALSE)),"",VLOOKUP(CONCATENATE($A300,"_",B$2),'Reference data SID'!$B:$M,12,FALSE))</f>
        <v/>
      </c>
      <c r="C300" s="16" t="str">
        <f>IF(ISERROR(VLOOKUP(CONCATENATE($A300,"_",C$2),'Reference data SID'!$B:$M,12,FALSE)),"",VLOOKUP(CONCATENATE($A300,"_",C$2),'Reference data SID'!$B:$M,12,FALSE))</f>
        <v/>
      </c>
      <c r="D300" s="16" t="str">
        <f>IF(ISERROR(VLOOKUP(CONCATENATE($A300,"_",D$2),'Reference data SID'!$B:$M,12,FALSE)),"",VLOOKUP(CONCATENATE($A300,"_",D$2),'Reference data SID'!$B:$M,12,FALSE))</f>
        <v/>
      </c>
      <c r="E300" s="16" t="str">
        <f>IF(ISERROR(VLOOKUP(CONCATENATE($A300,"_",E$2),'Reference data SID'!$B:$M,12,FALSE)),"",VLOOKUP(CONCATENATE($A300,"_",E$2),'Reference data SID'!$B:$M,12,FALSE))</f>
        <v/>
      </c>
      <c r="F300" s="16" t="str">
        <f>IF(ISERROR(VLOOKUP(CONCATENATE($A300,"_",F$2),'Reference data SID'!$B:$M,12,FALSE)),"",VLOOKUP(CONCATENATE($A300,"_",F$2),'Reference data SID'!$B:$M,12,FALSE))</f>
        <v/>
      </c>
      <c r="G300" s="16" t="str">
        <f>IF(ISERROR(VLOOKUP(CONCATENATE($A300,"_",G$2),'Reference data SID'!$B:$M,12,FALSE)),"",VLOOKUP(CONCATENATE($A300,"_",G$2),'Reference data SID'!$B:$M,12,FALSE))</f>
        <v/>
      </c>
      <c r="H300" s="16" t="str">
        <f>IF(ISERROR(VLOOKUP(CONCATENATE($A300,"_",H$2),'Reference data SID'!$B:$M,12,FALSE)),"",VLOOKUP(CONCATENATE($A300,"_",H$2),'Reference data SID'!$B:$M,12,FALSE))</f>
        <v/>
      </c>
      <c r="I300" s="16" t="str">
        <f>IF(ISERROR(VLOOKUP(CONCATENATE($A300,"_",I$2),'Reference data SID'!$B:$M,12,FALSE)),"",VLOOKUP(CONCATENATE($A300,"_",I$2),'Reference data SID'!$B:$M,12,FALSE))</f>
        <v/>
      </c>
      <c r="J300" s="16" t="str">
        <f>IF(ISERROR(VLOOKUP(CONCATENATE($A300,"_",J$2),'Reference data SID'!$B:$M,12,FALSE)),"",VLOOKUP(CONCATENATE($A300,"_",J$2),'Reference data SID'!$B:$M,12,FALSE))</f>
        <v/>
      </c>
      <c r="K300" s="16" t="str">
        <f>IF(ISERROR(VLOOKUP(CONCATENATE($A300,"_",K$2),'Reference data SID'!$B:$M,12,FALSE)),"",VLOOKUP(CONCATENATE($A300,"_",K$2),'Reference data SID'!$B:$M,12,FALSE))</f>
        <v/>
      </c>
      <c r="L300" s="16" t="str">
        <f>IF(ISERROR(VLOOKUP(CONCATENATE($A300,"_",L$2),'Reference data SID'!$B:$M,12,FALSE)),"",VLOOKUP(CONCATENATE($A300,"_",L$2),'Reference data SID'!$B:$M,12,FALSE))</f>
        <v/>
      </c>
      <c r="M300" s="16" t="str">
        <f>IF(ISERROR(VLOOKUP(CONCATENATE($A300,"_",M$2),'Reference data SID'!$B:$M,12,FALSE)),"",VLOOKUP(CONCATENATE($A300,"_",M$2),'Reference data SID'!$B:$M,12,FALSE))</f>
        <v/>
      </c>
      <c r="N300" s="16" t="str">
        <f>IF(ISERROR(VLOOKUP(CONCATENATE($A300,"_",N$2),'Reference data SID'!$B:$M,12,FALSE)),"",VLOOKUP(CONCATENATE($A300,"_",N$2),'Reference data SID'!$B:$M,12,FALSE))</f>
        <v/>
      </c>
      <c r="O300" s="16" t="str">
        <f>IF(ISERROR(VLOOKUP(CONCATENATE($A300,"_",O$2),'Reference data SID'!$B:$M,12,FALSE)),"",VLOOKUP(CONCATENATE($A300,"_",O$2),'Reference data SID'!$B:$M,12,FALSE))</f>
        <v/>
      </c>
      <c r="P300" s="16" t="str">
        <f>IF(ISERROR(VLOOKUP(CONCATENATE($A300,"_",P$2),'Reference data SID'!$B:$M,12,FALSE)),"",VLOOKUP(CONCATENATE($A300,"_",P$2),'Reference data SID'!$B:$M,12,FALSE))</f>
        <v/>
      </c>
      <c r="Q300" s="16" t="str">
        <f>IF(ISERROR(VLOOKUP(CONCATENATE($A300,"_",Q$2),'Reference data SID'!$B:$M,12,FALSE)),"",VLOOKUP(CONCATENATE($A300,"_",Q$2),'Reference data SID'!$B:$M,12,FALSE))</f>
        <v/>
      </c>
      <c r="R300" s="16" t="str">
        <f>IF(ISERROR(VLOOKUP(CONCATENATE($A300,"_",R$2),'Reference data SID'!$B:$M,12,FALSE)),"",VLOOKUP(CONCATENATE($A300,"_",R$2),'Reference data SID'!$B:$M,12,FALSE))</f>
        <v/>
      </c>
      <c r="S300" s="16" t="str">
        <f>IF(ISERROR(VLOOKUP(CONCATENATE($A300,"_",S$2),'Reference data SID'!$B:$M,12,FALSE)),"",VLOOKUP(CONCATENATE($A300,"_",S$2),'Reference data SID'!$B:$M,12,FALSE))</f>
        <v/>
      </c>
      <c r="T300" s="16" t="str">
        <f>IF(ISERROR(VLOOKUP(CONCATENATE($A300,"_",T$2),'Reference data SID'!$B:$M,12,FALSE)),"",VLOOKUP(CONCATENATE($A300,"_",T$2),'Reference data SID'!$B:$M,12,FALSE))</f>
        <v/>
      </c>
      <c r="U300" s="16" t="str">
        <f>IF(ISERROR(VLOOKUP(CONCATENATE($A300,"_",U$2),'Reference data SID'!$B:$M,12,FALSE)),"",VLOOKUP(CONCATENATE($A300,"_",U$2),'Reference data SID'!$B:$M,12,FALSE))</f>
        <v/>
      </c>
      <c r="V300" s="16" t="str">
        <f>IF(ISERROR(VLOOKUP(CONCATENATE($A300,"_",V$2),'Reference data SID'!$B:$M,12,FALSE)),"",VLOOKUP(CONCATENATE($A300,"_",V$2),'Reference data SID'!$B:$M,12,FALSE))</f>
        <v/>
      </c>
      <c r="W300" s="16" t="str">
        <f>IF(ISERROR(VLOOKUP(CONCATENATE($A300,"_",W$2),'Reference data SID'!$B:$M,12,FALSE)),"",VLOOKUP(CONCATENATE($A300,"_",W$2),'Reference data SID'!$B:$M,12,FALSE))</f>
        <v/>
      </c>
      <c r="X300" s="16" t="str">
        <f>IF(ISERROR(VLOOKUP(CONCATENATE($A300,"_",X$2),'Reference data SID'!$B:$M,12,FALSE)),"",VLOOKUP(CONCATENATE($A300,"_",X$2),'Reference data SID'!$B:$M,12,FALSE))</f>
        <v/>
      </c>
      <c r="Y300" s="16" t="str">
        <f>IF(ISERROR(VLOOKUP(CONCATENATE($A300,"_",Y$2),'Reference data SID'!$B:$M,12,FALSE)),"",VLOOKUP(CONCATENATE($A300,"_",Y$2),'Reference data SID'!$B:$M,12,FALSE))</f>
        <v/>
      </c>
      <c r="Z300" s="16" t="str">
        <f>IF(ISERROR(VLOOKUP(CONCATENATE($A300,"_",Z$2),'Reference data SID'!$B:$M,12,FALSE)),"",VLOOKUP(CONCATENATE($A300,"_",Z$2),'Reference data SID'!$B:$M,12,FALSE))</f>
        <v/>
      </c>
      <c r="AA300" s="16" t="str">
        <f>IF(ISERROR(VLOOKUP(CONCATENATE($A300,"_",AA$2),'Reference data SID'!$B:$M,12,FALSE)),"",VLOOKUP(CONCATENATE($A300,"_",AA$2),'Reference data SID'!$B:$M,12,FALSE))</f>
        <v/>
      </c>
      <c r="AB300" s="16" t="str">
        <f>IF(ISERROR(VLOOKUP(CONCATENATE($A300,"_",AB$2),'Reference data SID'!$B:$M,12,FALSE)),"",VLOOKUP(CONCATENATE($A300,"_",AB$2),'Reference data SID'!$B:$M,12,FALSE))</f>
        <v/>
      </c>
      <c r="AC300" s="16" t="str">
        <f>IF(ISERROR(VLOOKUP(CONCATENATE($A300,"_",AC$2),'Reference data SID'!$B:$M,12,FALSE)),"",VLOOKUP(CONCATENATE($A300,"_",AC$2),'Reference data SID'!$B:$M,12,FALSE))</f>
        <v/>
      </c>
      <c r="AD300" s="16" t="str">
        <f>IF(ISERROR(VLOOKUP(CONCATENATE($A300,"_",AD$2),'Reference data SID'!$B:$M,12,FALSE)),"",VLOOKUP(CONCATENATE($A300,"_",AD$2),'Reference data SID'!$B:$M,12,FALSE))</f>
        <v/>
      </c>
      <c r="AE300" s="16" t="str">
        <f>IF(ISERROR(VLOOKUP(CONCATENATE($A300,"_",AE$2),'Reference data SID'!$B:$M,12,FALSE)),"",VLOOKUP(CONCATENATE($A300,"_",AE$2),'Reference data SID'!$B:$M,12,FALSE))</f>
        <v/>
      </c>
      <c r="AF300" s="16" t="str">
        <f>IF(ISERROR(VLOOKUP(CONCATENATE($A300,"_",AF$2),'Reference data SID'!$B:$M,12,FALSE)),"",VLOOKUP(CONCATENATE($A300,"_",AF$2),'Reference data SID'!$B:$M,12,FALSE))</f>
        <v/>
      </c>
      <c r="AG300" s="16" t="str">
        <f>IF(ISERROR(VLOOKUP(CONCATENATE($A300,"_",AG$2),'Reference data SID'!$B:$M,12,FALSE)),"",VLOOKUP(CONCATENATE($A300,"_",AG$2),'Reference data SID'!$B:$M,12,FALSE))</f>
        <v/>
      </c>
      <c r="AH300" s="16" t="str">
        <f>IF(ISERROR(VLOOKUP(CONCATENATE($A300,"_",AH$2),'Reference data SID'!$B:$M,12,FALSE)),"",VLOOKUP(CONCATENATE($A300,"_",AH$2),'Reference data SID'!$B:$M,12,FALSE))</f>
        <v/>
      </c>
      <c r="AI300" s="16" t="str">
        <f>IF(ISERROR(VLOOKUP(CONCATENATE($A300,"_",AI$2),'Reference data SID'!$B:$M,12,FALSE)),"",VLOOKUP(CONCATENATE($A300,"_",AI$2),'Reference data SID'!$B:$M,12,FALSE))</f>
        <v/>
      </c>
      <c r="AJ300" s="16" t="str">
        <f>IF(ISERROR(VLOOKUP(CONCATENATE($A300,"_",AJ$2),'Reference data SID'!$B:$M,12,FALSE)),"",VLOOKUP(CONCATENATE($A300,"_",AJ$2),'Reference data SID'!$B:$M,12,FALSE))</f>
        <v/>
      </c>
      <c r="AK300" s="16" t="str">
        <f>IF(ISERROR(VLOOKUP(CONCATENATE($A300,"_",AK$2),'Reference data SID'!$B:$M,12,FALSE)),"",VLOOKUP(CONCATENATE($A300,"_",AK$2),'Reference data SID'!$B:$M,12,FALSE))</f>
        <v/>
      </c>
      <c r="AL300" s="16" t="str">
        <f>IF(ISERROR(VLOOKUP(CONCATENATE($A300,"_",AL$2),'Reference data SID'!$B:$M,12,FALSE)),"",VLOOKUP(CONCATENATE($A300,"_",AL$2),'Reference data SID'!$B:$M,12,FALSE))</f>
        <v/>
      </c>
      <c r="AM300" s="16" t="str">
        <f>IF(ISERROR(VLOOKUP(CONCATENATE($A300,"_",AM$2),'Reference data SID'!$B:$M,12,FALSE)),"",VLOOKUP(CONCATENATE($A300,"_",AM$2),'Reference data SID'!$B:$M,12,FALSE))</f>
        <v/>
      </c>
      <c r="AN300" s="16" t="str">
        <f>IF(ISERROR(VLOOKUP(CONCATENATE($A300,"_",AN$2),'Reference data SID'!$B:$M,12,FALSE)),"",VLOOKUP(CONCATENATE($A300,"_",AN$2),'Reference data SID'!$B:$M,12,FALSE))</f>
        <v/>
      </c>
      <c r="AO300" s="16" t="str">
        <f>IF(ISERROR(VLOOKUP(CONCATENATE($A300,"_",AO$2),'Reference data SID'!$B:$M,12,FALSE)),"",VLOOKUP(CONCATENATE($A300,"_",AO$2),'Reference data SID'!$B:$M,12,FALSE))</f>
        <v/>
      </c>
      <c r="AP300" s="16" t="str">
        <f>IF(ISERROR(VLOOKUP(CONCATENATE($A300,"_",AP$2),'Reference data SID'!$B:$M,12,FALSE)),"",VLOOKUP(CONCATENATE($A300,"_",AP$2),'Reference data SID'!$B:$M,12,FALSE))</f>
        <v/>
      </c>
      <c r="AQ300" s="16" t="str">
        <f>IF(ISERROR(VLOOKUP(CONCATENATE($A300,"_",AQ$2),'Reference data SID'!$B:$M,12,FALSE)),"",VLOOKUP(CONCATENATE($A300,"_",AQ$2),'Reference data SID'!$B:$M,12,FALSE))</f>
        <v/>
      </c>
      <c r="AR300" s="16" t="str">
        <f>IF(ISERROR(VLOOKUP(CONCATENATE($A300,"_",AR$2),'Reference data SID'!$B:$M,12,FALSE)),"",VLOOKUP(CONCATENATE($A300,"_",AR$2),'Reference data SID'!$B:$M,12,FALSE))</f>
        <v/>
      </c>
      <c r="AS300" s="16" t="str">
        <f>IF(ISERROR(VLOOKUP(CONCATENATE($A300,"_",AS$2),'Reference data SID'!$B:$M,12,FALSE)),"",VLOOKUP(CONCATENATE($A300,"_",AS$2),'Reference data SID'!$B:$M,12,FALSE))</f>
        <v/>
      </c>
      <c r="AT300" s="16" t="str">
        <f>IF(ISERROR(VLOOKUP(CONCATENATE($A300,"_",AT$2),'Reference data SID'!$B:$M,12,FALSE)),"",VLOOKUP(CONCATENATE($A300,"_",AT$2),'Reference data SID'!$B:$M,12,FALSE))</f>
        <v/>
      </c>
    </row>
    <row r="301" spans="1:46" x14ac:dyDescent="0.25">
      <c r="A301">
        <v>297</v>
      </c>
      <c r="B301" s="16" t="str">
        <f>IF(ISERROR(VLOOKUP(CONCATENATE($A301,"_",B$2),'Reference data SID'!$B:$M,12,FALSE)),"",VLOOKUP(CONCATENATE($A301,"_",B$2),'Reference data SID'!$B:$M,12,FALSE))</f>
        <v/>
      </c>
      <c r="C301" s="16" t="str">
        <f>IF(ISERROR(VLOOKUP(CONCATENATE($A301,"_",C$2),'Reference data SID'!$B:$M,12,FALSE)),"",VLOOKUP(CONCATENATE($A301,"_",C$2),'Reference data SID'!$B:$M,12,FALSE))</f>
        <v/>
      </c>
      <c r="D301" s="16" t="str">
        <f>IF(ISERROR(VLOOKUP(CONCATENATE($A301,"_",D$2),'Reference data SID'!$B:$M,12,FALSE)),"",VLOOKUP(CONCATENATE($A301,"_",D$2),'Reference data SID'!$B:$M,12,FALSE))</f>
        <v/>
      </c>
      <c r="E301" s="16" t="str">
        <f>IF(ISERROR(VLOOKUP(CONCATENATE($A301,"_",E$2),'Reference data SID'!$B:$M,12,FALSE)),"",VLOOKUP(CONCATENATE($A301,"_",E$2),'Reference data SID'!$B:$M,12,FALSE))</f>
        <v/>
      </c>
      <c r="F301" s="16" t="str">
        <f>IF(ISERROR(VLOOKUP(CONCATENATE($A301,"_",F$2),'Reference data SID'!$B:$M,12,FALSE)),"",VLOOKUP(CONCATENATE($A301,"_",F$2),'Reference data SID'!$B:$M,12,FALSE))</f>
        <v/>
      </c>
      <c r="G301" s="16" t="str">
        <f>IF(ISERROR(VLOOKUP(CONCATENATE($A301,"_",G$2),'Reference data SID'!$B:$M,12,FALSE)),"",VLOOKUP(CONCATENATE($A301,"_",G$2),'Reference data SID'!$B:$M,12,FALSE))</f>
        <v/>
      </c>
      <c r="H301" s="16" t="str">
        <f>IF(ISERROR(VLOOKUP(CONCATENATE($A301,"_",H$2),'Reference data SID'!$B:$M,12,FALSE)),"",VLOOKUP(CONCATENATE($A301,"_",H$2),'Reference data SID'!$B:$M,12,FALSE))</f>
        <v/>
      </c>
      <c r="I301" s="16" t="str">
        <f>IF(ISERROR(VLOOKUP(CONCATENATE($A301,"_",I$2),'Reference data SID'!$B:$M,12,FALSE)),"",VLOOKUP(CONCATENATE($A301,"_",I$2),'Reference data SID'!$B:$M,12,FALSE))</f>
        <v/>
      </c>
      <c r="J301" s="16" t="str">
        <f>IF(ISERROR(VLOOKUP(CONCATENATE($A301,"_",J$2),'Reference data SID'!$B:$M,12,FALSE)),"",VLOOKUP(CONCATENATE($A301,"_",J$2),'Reference data SID'!$B:$M,12,FALSE))</f>
        <v/>
      </c>
      <c r="K301" s="16" t="str">
        <f>IF(ISERROR(VLOOKUP(CONCATENATE($A301,"_",K$2),'Reference data SID'!$B:$M,12,FALSE)),"",VLOOKUP(CONCATENATE($A301,"_",K$2),'Reference data SID'!$B:$M,12,FALSE))</f>
        <v/>
      </c>
      <c r="L301" s="16" t="str">
        <f>IF(ISERROR(VLOOKUP(CONCATENATE($A301,"_",L$2),'Reference data SID'!$B:$M,12,FALSE)),"",VLOOKUP(CONCATENATE($A301,"_",L$2),'Reference data SID'!$B:$M,12,FALSE))</f>
        <v/>
      </c>
      <c r="M301" s="16" t="str">
        <f>IF(ISERROR(VLOOKUP(CONCATENATE($A301,"_",M$2),'Reference data SID'!$B:$M,12,FALSE)),"",VLOOKUP(CONCATENATE($A301,"_",M$2),'Reference data SID'!$B:$M,12,FALSE))</f>
        <v/>
      </c>
      <c r="N301" s="16" t="str">
        <f>IF(ISERROR(VLOOKUP(CONCATENATE($A301,"_",N$2),'Reference data SID'!$B:$M,12,FALSE)),"",VLOOKUP(CONCATENATE($A301,"_",N$2),'Reference data SID'!$B:$M,12,FALSE))</f>
        <v/>
      </c>
      <c r="O301" s="16" t="str">
        <f>IF(ISERROR(VLOOKUP(CONCATENATE($A301,"_",O$2),'Reference data SID'!$B:$M,12,FALSE)),"",VLOOKUP(CONCATENATE($A301,"_",O$2),'Reference data SID'!$B:$M,12,FALSE))</f>
        <v/>
      </c>
      <c r="P301" s="16" t="str">
        <f>IF(ISERROR(VLOOKUP(CONCATENATE($A301,"_",P$2),'Reference data SID'!$B:$M,12,FALSE)),"",VLOOKUP(CONCATENATE($A301,"_",P$2),'Reference data SID'!$B:$M,12,FALSE))</f>
        <v/>
      </c>
      <c r="Q301" s="16" t="str">
        <f>IF(ISERROR(VLOOKUP(CONCATENATE($A301,"_",Q$2),'Reference data SID'!$B:$M,12,FALSE)),"",VLOOKUP(CONCATENATE($A301,"_",Q$2),'Reference data SID'!$B:$M,12,FALSE))</f>
        <v/>
      </c>
      <c r="R301" s="16" t="str">
        <f>IF(ISERROR(VLOOKUP(CONCATENATE($A301,"_",R$2),'Reference data SID'!$B:$M,12,FALSE)),"",VLOOKUP(CONCATENATE($A301,"_",R$2),'Reference data SID'!$B:$M,12,FALSE))</f>
        <v/>
      </c>
      <c r="S301" s="16" t="str">
        <f>IF(ISERROR(VLOOKUP(CONCATENATE($A301,"_",S$2),'Reference data SID'!$B:$M,12,FALSE)),"",VLOOKUP(CONCATENATE($A301,"_",S$2),'Reference data SID'!$B:$M,12,FALSE))</f>
        <v/>
      </c>
      <c r="T301" s="16" t="str">
        <f>IF(ISERROR(VLOOKUP(CONCATENATE($A301,"_",T$2),'Reference data SID'!$B:$M,12,FALSE)),"",VLOOKUP(CONCATENATE($A301,"_",T$2),'Reference data SID'!$B:$M,12,FALSE))</f>
        <v/>
      </c>
      <c r="U301" s="16" t="str">
        <f>IF(ISERROR(VLOOKUP(CONCATENATE($A301,"_",U$2),'Reference data SID'!$B:$M,12,FALSE)),"",VLOOKUP(CONCATENATE($A301,"_",U$2),'Reference data SID'!$B:$M,12,FALSE))</f>
        <v/>
      </c>
      <c r="V301" s="16" t="str">
        <f>IF(ISERROR(VLOOKUP(CONCATENATE($A301,"_",V$2),'Reference data SID'!$B:$M,12,FALSE)),"",VLOOKUP(CONCATENATE($A301,"_",V$2),'Reference data SID'!$B:$M,12,FALSE))</f>
        <v/>
      </c>
      <c r="W301" s="16" t="str">
        <f>IF(ISERROR(VLOOKUP(CONCATENATE($A301,"_",W$2),'Reference data SID'!$B:$M,12,FALSE)),"",VLOOKUP(CONCATENATE($A301,"_",W$2),'Reference data SID'!$B:$M,12,FALSE))</f>
        <v/>
      </c>
      <c r="X301" s="16" t="str">
        <f>IF(ISERROR(VLOOKUP(CONCATENATE($A301,"_",X$2),'Reference data SID'!$B:$M,12,FALSE)),"",VLOOKUP(CONCATENATE($A301,"_",X$2),'Reference data SID'!$B:$M,12,FALSE))</f>
        <v/>
      </c>
      <c r="Y301" s="16" t="str">
        <f>IF(ISERROR(VLOOKUP(CONCATENATE($A301,"_",Y$2),'Reference data SID'!$B:$M,12,FALSE)),"",VLOOKUP(CONCATENATE($A301,"_",Y$2),'Reference data SID'!$B:$M,12,FALSE))</f>
        <v/>
      </c>
      <c r="Z301" s="16" t="str">
        <f>IF(ISERROR(VLOOKUP(CONCATENATE($A301,"_",Z$2),'Reference data SID'!$B:$M,12,FALSE)),"",VLOOKUP(CONCATENATE($A301,"_",Z$2),'Reference data SID'!$B:$M,12,FALSE))</f>
        <v/>
      </c>
      <c r="AA301" s="16" t="str">
        <f>IF(ISERROR(VLOOKUP(CONCATENATE($A301,"_",AA$2),'Reference data SID'!$B:$M,12,FALSE)),"",VLOOKUP(CONCATENATE($A301,"_",AA$2),'Reference data SID'!$B:$M,12,FALSE))</f>
        <v/>
      </c>
      <c r="AB301" s="16" t="str">
        <f>IF(ISERROR(VLOOKUP(CONCATENATE($A301,"_",AB$2),'Reference data SID'!$B:$M,12,FALSE)),"",VLOOKUP(CONCATENATE($A301,"_",AB$2),'Reference data SID'!$B:$M,12,FALSE))</f>
        <v/>
      </c>
      <c r="AC301" s="16" t="str">
        <f>IF(ISERROR(VLOOKUP(CONCATENATE($A301,"_",AC$2),'Reference data SID'!$B:$M,12,FALSE)),"",VLOOKUP(CONCATENATE($A301,"_",AC$2),'Reference data SID'!$B:$M,12,FALSE))</f>
        <v/>
      </c>
      <c r="AD301" s="16" t="str">
        <f>IF(ISERROR(VLOOKUP(CONCATENATE($A301,"_",AD$2),'Reference data SID'!$B:$M,12,FALSE)),"",VLOOKUP(CONCATENATE($A301,"_",AD$2),'Reference data SID'!$B:$M,12,FALSE))</f>
        <v/>
      </c>
      <c r="AE301" s="16" t="str">
        <f>IF(ISERROR(VLOOKUP(CONCATENATE($A301,"_",AE$2),'Reference data SID'!$B:$M,12,FALSE)),"",VLOOKUP(CONCATENATE($A301,"_",AE$2),'Reference data SID'!$B:$M,12,FALSE))</f>
        <v/>
      </c>
      <c r="AF301" s="16" t="str">
        <f>IF(ISERROR(VLOOKUP(CONCATENATE($A301,"_",AF$2),'Reference data SID'!$B:$M,12,FALSE)),"",VLOOKUP(CONCATENATE($A301,"_",AF$2),'Reference data SID'!$B:$M,12,FALSE))</f>
        <v/>
      </c>
      <c r="AG301" s="16" t="str">
        <f>IF(ISERROR(VLOOKUP(CONCATENATE($A301,"_",AG$2),'Reference data SID'!$B:$M,12,FALSE)),"",VLOOKUP(CONCATENATE($A301,"_",AG$2),'Reference data SID'!$B:$M,12,FALSE))</f>
        <v/>
      </c>
      <c r="AH301" s="16" t="str">
        <f>IF(ISERROR(VLOOKUP(CONCATENATE($A301,"_",AH$2),'Reference data SID'!$B:$M,12,FALSE)),"",VLOOKUP(CONCATENATE($A301,"_",AH$2),'Reference data SID'!$B:$M,12,FALSE))</f>
        <v/>
      </c>
      <c r="AI301" s="16" t="str">
        <f>IF(ISERROR(VLOOKUP(CONCATENATE($A301,"_",AI$2),'Reference data SID'!$B:$M,12,FALSE)),"",VLOOKUP(CONCATENATE($A301,"_",AI$2),'Reference data SID'!$B:$M,12,FALSE))</f>
        <v/>
      </c>
      <c r="AJ301" s="16" t="str">
        <f>IF(ISERROR(VLOOKUP(CONCATENATE($A301,"_",AJ$2),'Reference data SID'!$B:$M,12,FALSE)),"",VLOOKUP(CONCATENATE($A301,"_",AJ$2),'Reference data SID'!$B:$M,12,FALSE))</f>
        <v/>
      </c>
      <c r="AK301" s="16" t="str">
        <f>IF(ISERROR(VLOOKUP(CONCATENATE($A301,"_",AK$2),'Reference data SID'!$B:$M,12,FALSE)),"",VLOOKUP(CONCATENATE($A301,"_",AK$2),'Reference data SID'!$B:$M,12,FALSE))</f>
        <v/>
      </c>
      <c r="AL301" s="16" t="str">
        <f>IF(ISERROR(VLOOKUP(CONCATENATE($A301,"_",AL$2),'Reference data SID'!$B:$M,12,FALSE)),"",VLOOKUP(CONCATENATE($A301,"_",AL$2),'Reference data SID'!$B:$M,12,FALSE))</f>
        <v/>
      </c>
      <c r="AM301" s="16" t="str">
        <f>IF(ISERROR(VLOOKUP(CONCATENATE($A301,"_",AM$2),'Reference data SID'!$B:$M,12,FALSE)),"",VLOOKUP(CONCATENATE($A301,"_",AM$2),'Reference data SID'!$B:$M,12,FALSE))</f>
        <v/>
      </c>
      <c r="AN301" s="16" t="str">
        <f>IF(ISERROR(VLOOKUP(CONCATENATE($A301,"_",AN$2),'Reference data SID'!$B:$M,12,FALSE)),"",VLOOKUP(CONCATENATE($A301,"_",AN$2),'Reference data SID'!$B:$M,12,FALSE))</f>
        <v/>
      </c>
      <c r="AO301" s="16" t="str">
        <f>IF(ISERROR(VLOOKUP(CONCATENATE($A301,"_",AO$2),'Reference data SID'!$B:$M,12,FALSE)),"",VLOOKUP(CONCATENATE($A301,"_",AO$2),'Reference data SID'!$B:$M,12,FALSE))</f>
        <v/>
      </c>
      <c r="AP301" s="16" t="str">
        <f>IF(ISERROR(VLOOKUP(CONCATENATE($A301,"_",AP$2),'Reference data SID'!$B:$M,12,FALSE)),"",VLOOKUP(CONCATENATE($A301,"_",AP$2),'Reference data SID'!$B:$M,12,FALSE))</f>
        <v/>
      </c>
      <c r="AQ301" s="16" t="str">
        <f>IF(ISERROR(VLOOKUP(CONCATENATE($A301,"_",AQ$2),'Reference data SID'!$B:$M,12,FALSE)),"",VLOOKUP(CONCATENATE($A301,"_",AQ$2),'Reference data SID'!$B:$M,12,FALSE))</f>
        <v/>
      </c>
      <c r="AR301" s="16" t="str">
        <f>IF(ISERROR(VLOOKUP(CONCATENATE($A301,"_",AR$2),'Reference data SID'!$B:$M,12,FALSE)),"",VLOOKUP(CONCATENATE($A301,"_",AR$2),'Reference data SID'!$B:$M,12,FALSE))</f>
        <v/>
      </c>
      <c r="AS301" s="16" t="str">
        <f>IF(ISERROR(VLOOKUP(CONCATENATE($A301,"_",AS$2),'Reference data SID'!$B:$M,12,FALSE)),"",VLOOKUP(CONCATENATE($A301,"_",AS$2),'Reference data SID'!$B:$M,12,FALSE))</f>
        <v/>
      </c>
      <c r="AT301" s="16" t="str">
        <f>IF(ISERROR(VLOOKUP(CONCATENATE($A301,"_",AT$2),'Reference data SID'!$B:$M,12,FALSE)),"",VLOOKUP(CONCATENATE($A301,"_",AT$2),'Reference data SID'!$B:$M,12,FALSE))</f>
        <v/>
      </c>
    </row>
    <row r="302" spans="1:46" x14ac:dyDescent="0.25">
      <c r="A302">
        <v>298</v>
      </c>
      <c r="B302" s="16" t="str">
        <f>IF(ISERROR(VLOOKUP(CONCATENATE($A302,"_",B$2),'Reference data SID'!$B:$M,12,FALSE)),"",VLOOKUP(CONCATENATE($A302,"_",B$2),'Reference data SID'!$B:$M,12,FALSE))</f>
        <v/>
      </c>
      <c r="C302" s="16" t="str">
        <f>IF(ISERROR(VLOOKUP(CONCATENATE($A302,"_",C$2),'Reference data SID'!$B:$M,12,FALSE)),"",VLOOKUP(CONCATENATE($A302,"_",C$2),'Reference data SID'!$B:$M,12,FALSE))</f>
        <v/>
      </c>
      <c r="D302" s="16" t="str">
        <f>IF(ISERROR(VLOOKUP(CONCATENATE($A302,"_",D$2),'Reference data SID'!$B:$M,12,FALSE)),"",VLOOKUP(CONCATENATE($A302,"_",D$2),'Reference data SID'!$B:$M,12,FALSE))</f>
        <v/>
      </c>
      <c r="E302" s="16" t="str">
        <f>IF(ISERROR(VLOOKUP(CONCATENATE($A302,"_",E$2),'Reference data SID'!$B:$M,12,FALSE)),"",VLOOKUP(CONCATENATE($A302,"_",E$2),'Reference data SID'!$B:$M,12,FALSE))</f>
        <v/>
      </c>
      <c r="F302" s="16" t="str">
        <f>IF(ISERROR(VLOOKUP(CONCATENATE($A302,"_",F$2),'Reference data SID'!$B:$M,12,FALSE)),"",VLOOKUP(CONCATENATE($A302,"_",F$2),'Reference data SID'!$B:$M,12,FALSE))</f>
        <v/>
      </c>
      <c r="G302" s="16" t="str">
        <f>IF(ISERROR(VLOOKUP(CONCATENATE($A302,"_",G$2),'Reference data SID'!$B:$M,12,FALSE)),"",VLOOKUP(CONCATENATE($A302,"_",G$2),'Reference data SID'!$B:$M,12,FALSE))</f>
        <v/>
      </c>
      <c r="H302" s="16" t="str">
        <f>IF(ISERROR(VLOOKUP(CONCATENATE($A302,"_",H$2),'Reference data SID'!$B:$M,12,FALSE)),"",VLOOKUP(CONCATENATE($A302,"_",H$2),'Reference data SID'!$B:$M,12,FALSE))</f>
        <v/>
      </c>
      <c r="I302" s="16" t="str">
        <f>IF(ISERROR(VLOOKUP(CONCATENATE($A302,"_",I$2),'Reference data SID'!$B:$M,12,FALSE)),"",VLOOKUP(CONCATENATE($A302,"_",I$2),'Reference data SID'!$B:$M,12,FALSE))</f>
        <v/>
      </c>
      <c r="J302" s="16" t="str">
        <f>IF(ISERROR(VLOOKUP(CONCATENATE($A302,"_",J$2),'Reference data SID'!$B:$M,12,FALSE)),"",VLOOKUP(CONCATENATE($A302,"_",J$2),'Reference data SID'!$B:$M,12,FALSE))</f>
        <v/>
      </c>
      <c r="K302" s="16" t="str">
        <f>IF(ISERROR(VLOOKUP(CONCATENATE($A302,"_",K$2),'Reference data SID'!$B:$M,12,FALSE)),"",VLOOKUP(CONCATENATE($A302,"_",K$2),'Reference data SID'!$B:$M,12,FALSE))</f>
        <v/>
      </c>
      <c r="L302" s="16" t="str">
        <f>IF(ISERROR(VLOOKUP(CONCATENATE($A302,"_",L$2),'Reference data SID'!$B:$M,12,FALSE)),"",VLOOKUP(CONCATENATE($A302,"_",L$2),'Reference data SID'!$B:$M,12,FALSE))</f>
        <v/>
      </c>
      <c r="M302" s="16" t="str">
        <f>IF(ISERROR(VLOOKUP(CONCATENATE($A302,"_",M$2),'Reference data SID'!$B:$M,12,FALSE)),"",VLOOKUP(CONCATENATE($A302,"_",M$2),'Reference data SID'!$B:$M,12,FALSE))</f>
        <v/>
      </c>
      <c r="N302" s="16" t="str">
        <f>IF(ISERROR(VLOOKUP(CONCATENATE($A302,"_",N$2),'Reference data SID'!$B:$M,12,FALSE)),"",VLOOKUP(CONCATENATE($A302,"_",N$2),'Reference data SID'!$B:$M,12,FALSE))</f>
        <v/>
      </c>
      <c r="O302" s="16" t="str">
        <f>IF(ISERROR(VLOOKUP(CONCATENATE($A302,"_",O$2),'Reference data SID'!$B:$M,12,FALSE)),"",VLOOKUP(CONCATENATE($A302,"_",O$2),'Reference data SID'!$B:$M,12,FALSE))</f>
        <v/>
      </c>
      <c r="P302" s="16" t="str">
        <f>IF(ISERROR(VLOOKUP(CONCATENATE($A302,"_",P$2),'Reference data SID'!$B:$M,12,FALSE)),"",VLOOKUP(CONCATENATE($A302,"_",P$2),'Reference data SID'!$B:$M,12,FALSE))</f>
        <v/>
      </c>
      <c r="Q302" s="16" t="str">
        <f>IF(ISERROR(VLOOKUP(CONCATENATE($A302,"_",Q$2),'Reference data SID'!$B:$M,12,FALSE)),"",VLOOKUP(CONCATENATE($A302,"_",Q$2),'Reference data SID'!$B:$M,12,FALSE))</f>
        <v/>
      </c>
      <c r="R302" s="16" t="str">
        <f>IF(ISERROR(VLOOKUP(CONCATENATE($A302,"_",R$2),'Reference data SID'!$B:$M,12,FALSE)),"",VLOOKUP(CONCATENATE($A302,"_",R$2),'Reference data SID'!$B:$M,12,FALSE))</f>
        <v/>
      </c>
      <c r="S302" s="16" t="str">
        <f>IF(ISERROR(VLOOKUP(CONCATENATE($A302,"_",S$2),'Reference data SID'!$B:$M,12,FALSE)),"",VLOOKUP(CONCATENATE($A302,"_",S$2),'Reference data SID'!$B:$M,12,FALSE))</f>
        <v/>
      </c>
      <c r="T302" s="16" t="str">
        <f>IF(ISERROR(VLOOKUP(CONCATENATE($A302,"_",T$2),'Reference data SID'!$B:$M,12,FALSE)),"",VLOOKUP(CONCATENATE($A302,"_",T$2),'Reference data SID'!$B:$M,12,FALSE))</f>
        <v/>
      </c>
      <c r="U302" s="16" t="str">
        <f>IF(ISERROR(VLOOKUP(CONCATENATE($A302,"_",U$2),'Reference data SID'!$B:$M,12,FALSE)),"",VLOOKUP(CONCATENATE($A302,"_",U$2),'Reference data SID'!$B:$M,12,FALSE))</f>
        <v/>
      </c>
      <c r="V302" s="16" t="str">
        <f>IF(ISERROR(VLOOKUP(CONCATENATE($A302,"_",V$2),'Reference data SID'!$B:$M,12,FALSE)),"",VLOOKUP(CONCATENATE($A302,"_",V$2),'Reference data SID'!$B:$M,12,FALSE))</f>
        <v/>
      </c>
      <c r="W302" s="16" t="str">
        <f>IF(ISERROR(VLOOKUP(CONCATENATE($A302,"_",W$2),'Reference data SID'!$B:$M,12,FALSE)),"",VLOOKUP(CONCATENATE($A302,"_",W$2),'Reference data SID'!$B:$M,12,FALSE))</f>
        <v/>
      </c>
      <c r="X302" s="16" t="str">
        <f>IF(ISERROR(VLOOKUP(CONCATENATE($A302,"_",X$2),'Reference data SID'!$B:$M,12,FALSE)),"",VLOOKUP(CONCATENATE($A302,"_",X$2),'Reference data SID'!$B:$M,12,FALSE))</f>
        <v/>
      </c>
      <c r="Y302" s="16" t="str">
        <f>IF(ISERROR(VLOOKUP(CONCATENATE($A302,"_",Y$2),'Reference data SID'!$B:$M,12,FALSE)),"",VLOOKUP(CONCATENATE($A302,"_",Y$2),'Reference data SID'!$B:$M,12,FALSE))</f>
        <v/>
      </c>
      <c r="Z302" s="16" t="str">
        <f>IF(ISERROR(VLOOKUP(CONCATENATE($A302,"_",Z$2),'Reference data SID'!$B:$M,12,FALSE)),"",VLOOKUP(CONCATENATE($A302,"_",Z$2),'Reference data SID'!$B:$M,12,FALSE))</f>
        <v/>
      </c>
      <c r="AA302" s="16" t="str">
        <f>IF(ISERROR(VLOOKUP(CONCATENATE($A302,"_",AA$2),'Reference data SID'!$B:$M,12,FALSE)),"",VLOOKUP(CONCATENATE($A302,"_",AA$2),'Reference data SID'!$B:$M,12,FALSE))</f>
        <v/>
      </c>
      <c r="AB302" s="16" t="str">
        <f>IF(ISERROR(VLOOKUP(CONCATENATE($A302,"_",AB$2),'Reference data SID'!$B:$M,12,FALSE)),"",VLOOKUP(CONCATENATE($A302,"_",AB$2),'Reference data SID'!$B:$M,12,FALSE))</f>
        <v/>
      </c>
      <c r="AC302" s="16" t="str">
        <f>IF(ISERROR(VLOOKUP(CONCATENATE($A302,"_",AC$2),'Reference data SID'!$B:$M,12,FALSE)),"",VLOOKUP(CONCATENATE($A302,"_",AC$2),'Reference data SID'!$B:$M,12,FALSE))</f>
        <v/>
      </c>
      <c r="AD302" s="16" t="str">
        <f>IF(ISERROR(VLOOKUP(CONCATENATE($A302,"_",AD$2),'Reference data SID'!$B:$M,12,FALSE)),"",VLOOKUP(CONCATENATE($A302,"_",AD$2),'Reference data SID'!$B:$M,12,FALSE))</f>
        <v/>
      </c>
      <c r="AE302" s="16" t="str">
        <f>IF(ISERROR(VLOOKUP(CONCATENATE($A302,"_",AE$2),'Reference data SID'!$B:$M,12,FALSE)),"",VLOOKUP(CONCATENATE($A302,"_",AE$2),'Reference data SID'!$B:$M,12,FALSE))</f>
        <v/>
      </c>
      <c r="AF302" s="16" t="str">
        <f>IF(ISERROR(VLOOKUP(CONCATENATE($A302,"_",AF$2),'Reference data SID'!$B:$M,12,FALSE)),"",VLOOKUP(CONCATENATE($A302,"_",AF$2),'Reference data SID'!$B:$M,12,FALSE))</f>
        <v/>
      </c>
      <c r="AG302" s="16" t="str">
        <f>IF(ISERROR(VLOOKUP(CONCATENATE($A302,"_",AG$2),'Reference data SID'!$B:$M,12,FALSE)),"",VLOOKUP(CONCATENATE($A302,"_",AG$2),'Reference data SID'!$B:$M,12,FALSE))</f>
        <v/>
      </c>
      <c r="AH302" s="16" t="str">
        <f>IF(ISERROR(VLOOKUP(CONCATENATE($A302,"_",AH$2),'Reference data SID'!$B:$M,12,FALSE)),"",VLOOKUP(CONCATENATE($A302,"_",AH$2),'Reference data SID'!$B:$M,12,FALSE))</f>
        <v/>
      </c>
      <c r="AI302" s="16" t="str">
        <f>IF(ISERROR(VLOOKUP(CONCATENATE($A302,"_",AI$2),'Reference data SID'!$B:$M,12,FALSE)),"",VLOOKUP(CONCATENATE($A302,"_",AI$2),'Reference data SID'!$B:$M,12,FALSE))</f>
        <v/>
      </c>
      <c r="AJ302" s="16" t="str">
        <f>IF(ISERROR(VLOOKUP(CONCATENATE($A302,"_",AJ$2),'Reference data SID'!$B:$M,12,FALSE)),"",VLOOKUP(CONCATENATE($A302,"_",AJ$2),'Reference data SID'!$B:$M,12,FALSE))</f>
        <v/>
      </c>
      <c r="AK302" s="16" t="str">
        <f>IF(ISERROR(VLOOKUP(CONCATENATE($A302,"_",AK$2),'Reference data SID'!$B:$M,12,FALSE)),"",VLOOKUP(CONCATENATE($A302,"_",AK$2),'Reference data SID'!$B:$M,12,FALSE))</f>
        <v/>
      </c>
      <c r="AL302" s="16" t="str">
        <f>IF(ISERROR(VLOOKUP(CONCATENATE($A302,"_",AL$2),'Reference data SID'!$B:$M,12,FALSE)),"",VLOOKUP(CONCATENATE($A302,"_",AL$2),'Reference data SID'!$B:$M,12,FALSE))</f>
        <v/>
      </c>
      <c r="AM302" s="16" t="str">
        <f>IF(ISERROR(VLOOKUP(CONCATENATE($A302,"_",AM$2),'Reference data SID'!$B:$M,12,FALSE)),"",VLOOKUP(CONCATENATE($A302,"_",AM$2),'Reference data SID'!$B:$M,12,FALSE))</f>
        <v/>
      </c>
      <c r="AN302" s="16" t="str">
        <f>IF(ISERROR(VLOOKUP(CONCATENATE($A302,"_",AN$2),'Reference data SID'!$B:$M,12,FALSE)),"",VLOOKUP(CONCATENATE($A302,"_",AN$2),'Reference data SID'!$B:$M,12,FALSE))</f>
        <v/>
      </c>
      <c r="AO302" s="16" t="str">
        <f>IF(ISERROR(VLOOKUP(CONCATENATE($A302,"_",AO$2),'Reference data SID'!$B:$M,12,FALSE)),"",VLOOKUP(CONCATENATE($A302,"_",AO$2),'Reference data SID'!$B:$M,12,FALSE))</f>
        <v/>
      </c>
      <c r="AP302" s="16" t="str">
        <f>IF(ISERROR(VLOOKUP(CONCATENATE($A302,"_",AP$2),'Reference data SID'!$B:$M,12,FALSE)),"",VLOOKUP(CONCATENATE($A302,"_",AP$2),'Reference data SID'!$B:$M,12,FALSE))</f>
        <v/>
      </c>
      <c r="AQ302" s="16" t="str">
        <f>IF(ISERROR(VLOOKUP(CONCATENATE($A302,"_",AQ$2),'Reference data SID'!$B:$M,12,FALSE)),"",VLOOKUP(CONCATENATE($A302,"_",AQ$2),'Reference data SID'!$B:$M,12,FALSE))</f>
        <v/>
      </c>
      <c r="AR302" s="16" t="str">
        <f>IF(ISERROR(VLOOKUP(CONCATENATE($A302,"_",AR$2),'Reference data SID'!$B:$M,12,FALSE)),"",VLOOKUP(CONCATENATE($A302,"_",AR$2),'Reference data SID'!$B:$M,12,FALSE))</f>
        <v/>
      </c>
      <c r="AS302" s="16" t="str">
        <f>IF(ISERROR(VLOOKUP(CONCATENATE($A302,"_",AS$2),'Reference data SID'!$B:$M,12,FALSE)),"",VLOOKUP(CONCATENATE($A302,"_",AS$2),'Reference data SID'!$B:$M,12,FALSE))</f>
        <v/>
      </c>
      <c r="AT302" s="16" t="str">
        <f>IF(ISERROR(VLOOKUP(CONCATENATE($A302,"_",AT$2),'Reference data SID'!$B:$M,12,FALSE)),"",VLOOKUP(CONCATENATE($A302,"_",AT$2),'Reference data SID'!$B:$M,12,FALSE))</f>
        <v/>
      </c>
    </row>
    <row r="303" spans="1:46" x14ac:dyDescent="0.25">
      <c r="A303">
        <v>299</v>
      </c>
      <c r="B303" s="16" t="str">
        <f>IF(ISERROR(VLOOKUP(CONCATENATE($A303,"_",B$2),'Reference data SID'!$B:$M,12,FALSE)),"",VLOOKUP(CONCATENATE($A303,"_",B$2),'Reference data SID'!$B:$M,12,FALSE))</f>
        <v/>
      </c>
      <c r="C303" s="16" t="str">
        <f>IF(ISERROR(VLOOKUP(CONCATENATE($A303,"_",C$2),'Reference data SID'!$B:$M,12,FALSE)),"",VLOOKUP(CONCATENATE($A303,"_",C$2),'Reference data SID'!$B:$M,12,FALSE))</f>
        <v/>
      </c>
      <c r="D303" s="16" t="str">
        <f>IF(ISERROR(VLOOKUP(CONCATENATE($A303,"_",D$2),'Reference data SID'!$B:$M,12,FALSE)),"",VLOOKUP(CONCATENATE($A303,"_",D$2),'Reference data SID'!$B:$M,12,FALSE))</f>
        <v/>
      </c>
      <c r="E303" s="16" t="str">
        <f>IF(ISERROR(VLOOKUP(CONCATENATE($A303,"_",E$2),'Reference data SID'!$B:$M,12,FALSE)),"",VLOOKUP(CONCATENATE($A303,"_",E$2),'Reference data SID'!$B:$M,12,FALSE))</f>
        <v/>
      </c>
      <c r="F303" s="16" t="str">
        <f>IF(ISERROR(VLOOKUP(CONCATENATE($A303,"_",F$2),'Reference data SID'!$B:$M,12,FALSE)),"",VLOOKUP(CONCATENATE($A303,"_",F$2),'Reference data SID'!$B:$M,12,FALSE))</f>
        <v/>
      </c>
      <c r="G303" s="16" t="str">
        <f>IF(ISERROR(VLOOKUP(CONCATENATE($A303,"_",G$2),'Reference data SID'!$B:$M,12,FALSE)),"",VLOOKUP(CONCATENATE($A303,"_",G$2),'Reference data SID'!$B:$M,12,FALSE))</f>
        <v/>
      </c>
      <c r="H303" s="16" t="str">
        <f>IF(ISERROR(VLOOKUP(CONCATENATE($A303,"_",H$2),'Reference data SID'!$B:$M,12,FALSE)),"",VLOOKUP(CONCATENATE($A303,"_",H$2),'Reference data SID'!$B:$M,12,FALSE))</f>
        <v/>
      </c>
      <c r="I303" s="16" t="str">
        <f>IF(ISERROR(VLOOKUP(CONCATENATE($A303,"_",I$2),'Reference data SID'!$B:$M,12,FALSE)),"",VLOOKUP(CONCATENATE($A303,"_",I$2),'Reference data SID'!$B:$M,12,FALSE))</f>
        <v/>
      </c>
      <c r="J303" s="16" t="str">
        <f>IF(ISERROR(VLOOKUP(CONCATENATE($A303,"_",J$2),'Reference data SID'!$B:$M,12,FALSE)),"",VLOOKUP(CONCATENATE($A303,"_",J$2),'Reference data SID'!$B:$M,12,FALSE))</f>
        <v/>
      </c>
      <c r="K303" s="16" t="str">
        <f>IF(ISERROR(VLOOKUP(CONCATENATE($A303,"_",K$2),'Reference data SID'!$B:$M,12,FALSE)),"",VLOOKUP(CONCATENATE($A303,"_",K$2),'Reference data SID'!$B:$M,12,FALSE))</f>
        <v/>
      </c>
      <c r="L303" s="16" t="str">
        <f>IF(ISERROR(VLOOKUP(CONCATENATE($A303,"_",L$2),'Reference data SID'!$B:$M,12,FALSE)),"",VLOOKUP(CONCATENATE($A303,"_",L$2),'Reference data SID'!$B:$M,12,FALSE))</f>
        <v/>
      </c>
      <c r="M303" s="16" t="str">
        <f>IF(ISERROR(VLOOKUP(CONCATENATE($A303,"_",M$2),'Reference data SID'!$B:$M,12,FALSE)),"",VLOOKUP(CONCATENATE($A303,"_",M$2),'Reference data SID'!$B:$M,12,FALSE))</f>
        <v/>
      </c>
      <c r="N303" s="16" t="str">
        <f>IF(ISERROR(VLOOKUP(CONCATENATE($A303,"_",N$2),'Reference data SID'!$B:$M,12,FALSE)),"",VLOOKUP(CONCATENATE($A303,"_",N$2),'Reference data SID'!$B:$M,12,FALSE))</f>
        <v/>
      </c>
      <c r="O303" s="16" t="str">
        <f>IF(ISERROR(VLOOKUP(CONCATENATE($A303,"_",O$2),'Reference data SID'!$B:$M,12,FALSE)),"",VLOOKUP(CONCATENATE($A303,"_",O$2),'Reference data SID'!$B:$M,12,FALSE))</f>
        <v/>
      </c>
      <c r="P303" s="16" t="str">
        <f>IF(ISERROR(VLOOKUP(CONCATENATE($A303,"_",P$2),'Reference data SID'!$B:$M,12,FALSE)),"",VLOOKUP(CONCATENATE($A303,"_",P$2),'Reference data SID'!$B:$M,12,FALSE))</f>
        <v/>
      </c>
      <c r="Q303" s="16" t="str">
        <f>IF(ISERROR(VLOOKUP(CONCATENATE($A303,"_",Q$2),'Reference data SID'!$B:$M,12,FALSE)),"",VLOOKUP(CONCATENATE($A303,"_",Q$2),'Reference data SID'!$B:$M,12,FALSE))</f>
        <v/>
      </c>
      <c r="R303" s="16" t="str">
        <f>IF(ISERROR(VLOOKUP(CONCATENATE($A303,"_",R$2),'Reference data SID'!$B:$M,12,FALSE)),"",VLOOKUP(CONCATENATE($A303,"_",R$2),'Reference data SID'!$B:$M,12,FALSE))</f>
        <v/>
      </c>
      <c r="S303" s="16" t="str">
        <f>IF(ISERROR(VLOOKUP(CONCATENATE($A303,"_",S$2),'Reference data SID'!$B:$M,12,FALSE)),"",VLOOKUP(CONCATENATE($A303,"_",S$2),'Reference data SID'!$B:$M,12,FALSE))</f>
        <v/>
      </c>
      <c r="T303" s="16" t="str">
        <f>IF(ISERROR(VLOOKUP(CONCATENATE($A303,"_",T$2),'Reference data SID'!$B:$M,12,FALSE)),"",VLOOKUP(CONCATENATE($A303,"_",T$2),'Reference data SID'!$B:$M,12,FALSE))</f>
        <v/>
      </c>
      <c r="U303" s="16" t="str">
        <f>IF(ISERROR(VLOOKUP(CONCATENATE($A303,"_",U$2),'Reference data SID'!$B:$M,12,FALSE)),"",VLOOKUP(CONCATENATE($A303,"_",U$2),'Reference data SID'!$B:$M,12,FALSE))</f>
        <v/>
      </c>
      <c r="V303" s="16" t="str">
        <f>IF(ISERROR(VLOOKUP(CONCATENATE($A303,"_",V$2),'Reference data SID'!$B:$M,12,FALSE)),"",VLOOKUP(CONCATENATE($A303,"_",V$2),'Reference data SID'!$B:$M,12,FALSE))</f>
        <v/>
      </c>
      <c r="W303" s="16" t="str">
        <f>IF(ISERROR(VLOOKUP(CONCATENATE($A303,"_",W$2),'Reference data SID'!$B:$M,12,FALSE)),"",VLOOKUP(CONCATENATE($A303,"_",W$2),'Reference data SID'!$B:$M,12,FALSE))</f>
        <v/>
      </c>
      <c r="X303" s="16" t="str">
        <f>IF(ISERROR(VLOOKUP(CONCATENATE($A303,"_",X$2),'Reference data SID'!$B:$M,12,FALSE)),"",VLOOKUP(CONCATENATE($A303,"_",X$2),'Reference data SID'!$B:$M,12,FALSE))</f>
        <v/>
      </c>
      <c r="Y303" s="16" t="str">
        <f>IF(ISERROR(VLOOKUP(CONCATENATE($A303,"_",Y$2),'Reference data SID'!$B:$M,12,FALSE)),"",VLOOKUP(CONCATENATE($A303,"_",Y$2),'Reference data SID'!$B:$M,12,FALSE))</f>
        <v/>
      </c>
      <c r="Z303" s="16" t="str">
        <f>IF(ISERROR(VLOOKUP(CONCATENATE($A303,"_",Z$2),'Reference data SID'!$B:$M,12,FALSE)),"",VLOOKUP(CONCATENATE($A303,"_",Z$2),'Reference data SID'!$B:$M,12,FALSE))</f>
        <v/>
      </c>
      <c r="AA303" s="16" t="str">
        <f>IF(ISERROR(VLOOKUP(CONCATENATE($A303,"_",AA$2),'Reference data SID'!$B:$M,12,FALSE)),"",VLOOKUP(CONCATENATE($A303,"_",AA$2),'Reference data SID'!$B:$M,12,FALSE))</f>
        <v/>
      </c>
      <c r="AB303" s="16" t="str">
        <f>IF(ISERROR(VLOOKUP(CONCATENATE($A303,"_",AB$2),'Reference data SID'!$B:$M,12,FALSE)),"",VLOOKUP(CONCATENATE($A303,"_",AB$2),'Reference data SID'!$B:$M,12,FALSE))</f>
        <v/>
      </c>
      <c r="AC303" s="16" t="str">
        <f>IF(ISERROR(VLOOKUP(CONCATENATE($A303,"_",AC$2),'Reference data SID'!$B:$M,12,FALSE)),"",VLOOKUP(CONCATENATE($A303,"_",AC$2),'Reference data SID'!$B:$M,12,FALSE))</f>
        <v/>
      </c>
      <c r="AD303" s="16" t="str">
        <f>IF(ISERROR(VLOOKUP(CONCATENATE($A303,"_",AD$2),'Reference data SID'!$B:$M,12,FALSE)),"",VLOOKUP(CONCATENATE($A303,"_",AD$2),'Reference data SID'!$B:$M,12,FALSE))</f>
        <v/>
      </c>
      <c r="AE303" s="16" t="str">
        <f>IF(ISERROR(VLOOKUP(CONCATENATE($A303,"_",AE$2),'Reference data SID'!$B:$M,12,FALSE)),"",VLOOKUP(CONCATENATE($A303,"_",AE$2),'Reference data SID'!$B:$M,12,FALSE))</f>
        <v/>
      </c>
      <c r="AF303" s="16" t="str">
        <f>IF(ISERROR(VLOOKUP(CONCATENATE($A303,"_",AF$2),'Reference data SID'!$B:$M,12,FALSE)),"",VLOOKUP(CONCATENATE($A303,"_",AF$2),'Reference data SID'!$B:$M,12,FALSE))</f>
        <v/>
      </c>
      <c r="AG303" s="16" t="str">
        <f>IF(ISERROR(VLOOKUP(CONCATENATE($A303,"_",AG$2),'Reference data SID'!$B:$M,12,FALSE)),"",VLOOKUP(CONCATENATE($A303,"_",AG$2),'Reference data SID'!$B:$M,12,FALSE))</f>
        <v/>
      </c>
      <c r="AH303" s="16" t="str">
        <f>IF(ISERROR(VLOOKUP(CONCATENATE($A303,"_",AH$2),'Reference data SID'!$B:$M,12,FALSE)),"",VLOOKUP(CONCATENATE($A303,"_",AH$2),'Reference data SID'!$B:$M,12,FALSE))</f>
        <v/>
      </c>
      <c r="AI303" s="16" t="str">
        <f>IF(ISERROR(VLOOKUP(CONCATENATE($A303,"_",AI$2),'Reference data SID'!$B:$M,12,FALSE)),"",VLOOKUP(CONCATENATE($A303,"_",AI$2),'Reference data SID'!$B:$M,12,FALSE))</f>
        <v/>
      </c>
      <c r="AJ303" s="16" t="str">
        <f>IF(ISERROR(VLOOKUP(CONCATENATE($A303,"_",AJ$2),'Reference data SID'!$B:$M,12,FALSE)),"",VLOOKUP(CONCATENATE($A303,"_",AJ$2),'Reference data SID'!$B:$M,12,FALSE))</f>
        <v/>
      </c>
      <c r="AK303" s="16" t="str">
        <f>IF(ISERROR(VLOOKUP(CONCATENATE($A303,"_",AK$2),'Reference data SID'!$B:$M,12,FALSE)),"",VLOOKUP(CONCATENATE($A303,"_",AK$2),'Reference data SID'!$B:$M,12,FALSE))</f>
        <v/>
      </c>
      <c r="AL303" s="16" t="str">
        <f>IF(ISERROR(VLOOKUP(CONCATENATE($A303,"_",AL$2),'Reference data SID'!$B:$M,12,FALSE)),"",VLOOKUP(CONCATENATE($A303,"_",AL$2),'Reference data SID'!$B:$M,12,FALSE))</f>
        <v/>
      </c>
      <c r="AM303" s="16" t="str">
        <f>IF(ISERROR(VLOOKUP(CONCATENATE($A303,"_",AM$2),'Reference data SID'!$B:$M,12,FALSE)),"",VLOOKUP(CONCATENATE($A303,"_",AM$2),'Reference data SID'!$B:$M,12,FALSE))</f>
        <v/>
      </c>
      <c r="AN303" s="16" t="str">
        <f>IF(ISERROR(VLOOKUP(CONCATENATE($A303,"_",AN$2),'Reference data SID'!$B:$M,12,FALSE)),"",VLOOKUP(CONCATENATE($A303,"_",AN$2),'Reference data SID'!$B:$M,12,FALSE))</f>
        <v/>
      </c>
      <c r="AO303" s="16" t="str">
        <f>IF(ISERROR(VLOOKUP(CONCATENATE($A303,"_",AO$2),'Reference data SID'!$B:$M,12,FALSE)),"",VLOOKUP(CONCATENATE($A303,"_",AO$2),'Reference data SID'!$B:$M,12,FALSE))</f>
        <v/>
      </c>
      <c r="AP303" s="16" t="str">
        <f>IF(ISERROR(VLOOKUP(CONCATENATE($A303,"_",AP$2),'Reference data SID'!$B:$M,12,FALSE)),"",VLOOKUP(CONCATENATE($A303,"_",AP$2),'Reference data SID'!$B:$M,12,FALSE))</f>
        <v/>
      </c>
      <c r="AQ303" s="16" t="str">
        <f>IF(ISERROR(VLOOKUP(CONCATENATE($A303,"_",AQ$2),'Reference data SID'!$B:$M,12,FALSE)),"",VLOOKUP(CONCATENATE($A303,"_",AQ$2),'Reference data SID'!$B:$M,12,FALSE))</f>
        <v/>
      </c>
      <c r="AR303" s="16" t="str">
        <f>IF(ISERROR(VLOOKUP(CONCATENATE($A303,"_",AR$2),'Reference data SID'!$B:$M,12,FALSE)),"",VLOOKUP(CONCATENATE($A303,"_",AR$2),'Reference data SID'!$B:$M,12,FALSE))</f>
        <v/>
      </c>
      <c r="AS303" s="16" t="str">
        <f>IF(ISERROR(VLOOKUP(CONCATENATE($A303,"_",AS$2),'Reference data SID'!$B:$M,12,FALSE)),"",VLOOKUP(CONCATENATE($A303,"_",AS$2),'Reference data SID'!$B:$M,12,FALSE))</f>
        <v/>
      </c>
      <c r="AT303" s="16" t="str">
        <f>IF(ISERROR(VLOOKUP(CONCATENATE($A303,"_",AT$2),'Reference data SID'!$B:$M,12,FALSE)),"",VLOOKUP(CONCATENATE($A303,"_",AT$2),'Reference data SID'!$B:$M,12,FALSE))</f>
        <v/>
      </c>
    </row>
    <row r="304" spans="1:46" x14ac:dyDescent="0.25">
      <c r="A304">
        <v>300</v>
      </c>
      <c r="B304" s="16" t="str">
        <f>IF(ISERROR(VLOOKUP(CONCATENATE($A304,"_",B$2),'Reference data SID'!$B:$M,12,FALSE)),"",VLOOKUP(CONCATENATE($A304,"_",B$2),'Reference data SID'!$B:$M,12,FALSE))</f>
        <v/>
      </c>
      <c r="C304" s="16" t="str">
        <f>IF(ISERROR(VLOOKUP(CONCATENATE($A304,"_",C$2),'Reference data SID'!$B:$M,12,FALSE)),"",VLOOKUP(CONCATENATE($A304,"_",C$2),'Reference data SID'!$B:$M,12,FALSE))</f>
        <v/>
      </c>
      <c r="D304" s="16" t="str">
        <f>IF(ISERROR(VLOOKUP(CONCATENATE($A304,"_",D$2),'Reference data SID'!$B:$M,12,FALSE)),"",VLOOKUP(CONCATENATE($A304,"_",D$2),'Reference data SID'!$B:$M,12,FALSE))</f>
        <v/>
      </c>
      <c r="E304" s="16" t="str">
        <f>IF(ISERROR(VLOOKUP(CONCATENATE($A304,"_",E$2),'Reference data SID'!$B:$M,12,FALSE)),"",VLOOKUP(CONCATENATE($A304,"_",E$2),'Reference data SID'!$B:$M,12,FALSE))</f>
        <v/>
      </c>
      <c r="F304" s="16" t="str">
        <f>IF(ISERROR(VLOOKUP(CONCATENATE($A304,"_",F$2),'Reference data SID'!$B:$M,12,FALSE)),"",VLOOKUP(CONCATENATE($A304,"_",F$2),'Reference data SID'!$B:$M,12,FALSE))</f>
        <v/>
      </c>
      <c r="G304" s="16" t="str">
        <f>IF(ISERROR(VLOOKUP(CONCATENATE($A304,"_",G$2),'Reference data SID'!$B:$M,12,FALSE)),"",VLOOKUP(CONCATENATE($A304,"_",G$2),'Reference data SID'!$B:$M,12,FALSE))</f>
        <v/>
      </c>
      <c r="H304" s="16" t="str">
        <f>IF(ISERROR(VLOOKUP(CONCATENATE($A304,"_",H$2),'Reference data SID'!$B:$M,12,FALSE)),"",VLOOKUP(CONCATENATE($A304,"_",H$2),'Reference data SID'!$B:$M,12,FALSE))</f>
        <v/>
      </c>
      <c r="I304" s="16" t="str">
        <f>IF(ISERROR(VLOOKUP(CONCATENATE($A304,"_",I$2),'Reference data SID'!$B:$M,12,FALSE)),"",VLOOKUP(CONCATENATE($A304,"_",I$2),'Reference data SID'!$B:$M,12,FALSE))</f>
        <v/>
      </c>
      <c r="J304" s="16" t="str">
        <f>IF(ISERROR(VLOOKUP(CONCATENATE($A304,"_",J$2),'Reference data SID'!$B:$M,12,FALSE)),"",VLOOKUP(CONCATENATE($A304,"_",J$2),'Reference data SID'!$B:$M,12,FALSE))</f>
        <v/>
      </c>
      <c r="K304" s="16" t="str">
        <f>IF(ISERROR(VLOOKUP(CONCATENATE($A304,"_",K$2),'Reference data SID'!$B:$M,12,FALSE)),"",VLOOKUP(CONCATENATE($A304,"_",K$2),'Reference data SID'!$B:$M,12,FALSE))</f>
        <v/>
      </c>
      <c r="L304" s="16" t="str">
        <f>IF(ISERROR(VLOOKUP(CONCATENATE($A304,"_",L$2),'Reference data SID'!$B:$M,12,FALSE)),"",VLOOKUP(CONCATENATE($A304,"_",L$2),'Reference data SID'!$B:$M,12,FALSE))</f>
        <v/>
      </c>
      <c r="M304" s="16" t="str">
        <f>IF(ISERROR(VLOOKUP(CONCATENATE($A304,"_",M$2),'Reference data SID'!$B:$M,12,FALSE)),"",VLOOKUP(CONCATENATE($A304,"_",M$2),'Reference data SID'!$B:$M,12,FALSE))</f>
        <v/>
      </c>
      <c r="N304" s="16" t="str">
        <f>IF(ISERROR(VLOOKUP(CONCATENATE($A304,"_",N$2),'Reference data SID'!$B:$M,12,FALSE)),"",VLOOKUP(CONCATENATE($A304,"_",N$2),'Reference data SID'!$B:$M,12,FALSE))</f>
        <v/>
      </c>
      <c r="O304" s="16" t="str">
        <f>IF(ISERROR(VLOOKUP(CONCATENATE($A304,"_",O$2),'Reference data SID'!$B:$M,12,FALSE)),"",VLOOKUP(CONCATENATE($A304,"_",O$2),'Reference data SID'!$B:$M,12,FALSE))</f>
        <v/>
      </c>
      <c r="P304" s="16" t="str">
        <f>IF(ISERROR(VLOOKUP(CONCATENATE($A304,"_",P$2),'Reference data SID'!$B:$M,12,FALSE)),"",VLOOKUP(CONCATENATE($A304,"_",P$2),'Reference data SID'!$B:$M,12,FALSE))</f>
        <v/>
      </c>
      <c r="Q304" s="16" t="str">
        <f>IF(ISERROR(VLOOKUP(CONCATENATE($A304,"_",Q$2),'Reference data SID'!$B:$M,12,FALSE)),"",VLOOKUP(CONCATENATE($A304,"_",Q$2),'Reference data SID'!$B:$M,12,FALSE))</f>
        <v/>
      </c>
      <c r="R304" s="16" t="str">
        <f>IF(ISERROR(VLOOKUP(CONCATENATE($A304,"_",R$2),'Reference data SID'!$B:$M,12,FALSE)),"",VLOOKUP(CONCATENATE($A304,"_",R$2),'Reference data SID'!$B:$M,12,FALSE))</f>
        <v/>
      </c>
      <c r="S304" s="16" t="str">
        <f>IF(ISERROR(VLOOKUP(CONCATENATE($A304,"_",S$2),'Reference data SID'!$B:$M,12,FALSE)),"",VLOOKUP(CONCATENATE($A304,"_",S$2),'Reference data SID'!$B:$M,12,FALSE))</f>
        <v/>
      </c>
      <c r="T304" s="16" t="str">
        <f>IF(ISERROR(VLOOKUP(CONCATENATE($A304,"_",T$2),'Reference data SID'!$B:$M,12,FALSE)),"",VLOOKUP(CONCATENATE($A304,"_",T$2),'Reference data SID'!$B:$M,12,FALSE))</f>
        <v/>
      </c>
      <c r="U304" s="16" t="str">
        <f>IF(ISERROR(VLOOKUP(CONCATENATE($A304,"_",U$2),'Reference data SID'!$B:$M,12,FALSE)),"",VLOOKUP(CONCATENATE($A304,"_",U$2),'Reference data SID'!$B:$M,12,FALSE))</f>
        <v/>
      </c>
      <c r="V304" s="16" t="str">
        <f>IF(ISERROR(VLOOKUP(CONCATENATE($A304,"_",V$2),'Reference data SID'!$B:$M,12,FALSE)),"",VLOOKUP(CONCATENATE($A304,"_",V$2),'Reference data SID'!$B:$M,12,FALSE))</f>
        <v/>
      </c>
      <c r="W304" s="16" t="str">
        <f>IF(ISERROR(VLOOKUP(CONCATENATE($A304,"_",W$2),'Reference data SID'!$B:$M,12,FALSE)),"",VLOOKUP(CONCATENATE($A304,"_",W$2),'Reference data SID'!$B:$M,12,FALSE))</f>
        <v/>
      </c>
      <c r="X304" s="16" t="str">
        <f>IF(ISERROR(VLOOKUP(CONCATENATE($A304,"_",X$2),'Reference data SID'!$B:$M,12,FALSE)),"",VLOOKUP(CONCATENATE($A304,"_",X$2),'Reference data SID'!$B:$M,12,FALSE))</f>
        <v/>
      </c>
      <c r="Y304" s="16" t="str">
        <f>IF(ISERROR(VLOOKUP(CONCATENATE($A304,"_",Y$2),'Reference data SID'!$B:$M,12,FALSE)),"",VLOOKUP(CONCATENATE($A304,"_",Y$2),'Reference data SID'!$B:$M,12,FALSE))</f>
        <v/>
      </c>
      <c r="Z304" s="16" t="str">
        <f>IF(ISERROR(VLOOKUP(CONCATENATE($A304,"_",Z$2),'Reference data SID'!$B:$M,12,FALSE)),"",VLOOKUP(CONCATENATE($A304,"_",Z$2),'Reference data SID'!$B:$M,12,FALSE))</f>
        <v/>
      </c>
      <c r="AA304" s="16" t="str">
        <f>IF(ISERROR(VLOOKUP(CONCATENATE($A304,"_",AA$2),'Reference data SID'!$B:$M,12,FALSE)),"",VLOOKUP(CONCATENATE($A304,"_",AA$2),'Reference data SID'!$B:$M,12,FALSE))</f>
        <v/>
      </c>
      <c r="AB304" s="16" t="str">
        <f>IF(ISERROR(VLOOKUP(CONCATENATE($A304,"_",AB$2),'Reference data SID'!$B:$M,12,FALSE)),"",VLOOKUP(CONCATENATE($A304,"_",AB$2),'Reference data SID'!$B:$M,12,FALSE))</f>
        <v/>
      </c>
      <c r="AC304" s="16" t="str">
        <f>IF(ISERROR(VLOOKUP(CONCATENATE($A304,"_",AC$2),'Reference data SID'!$B:$M,12,FALSE)),"",VLOOKUP(CONCATENATE($A304,"_",AC$2),'Reference data SID'!$B:$M,12,FALSE))</f>
        <v/>
      </c>
      <c r="AD304" s="16" t="str">
        <f>IF(ISERROR(VLOOKUP(CONCATENATE($A304,"_",AD$2),'Reference data SID'!$B:$M,12,FALSE)),"",VLOOKUP(CONCATENATE($A304,"_",AD$2),'Reference data SID'!$B:$M,12,FALSE))</f>
        <v/>
      </c>
      <c r="AE304" s="16" t="str">
        <f>IF(ISERROR(VLOOKUP(CONCATENATE($A304,"_",AE$2),'Reference data SID'!$B:$M,12,FALSE)),"",VLOOKUP(CONCATENATE($A304,"_",AE$2),'Reference data SID'!$B:$M,12,FALSE))</f>
        <v/>
      </c>
      <c r="AF304" s="16" t="str">
        <f>IF(ISERROR(VLOOKUP(CONCATENATE($A304,"_",AF$2),'Reference data SID'!$B:$M,12,FALSE)),"",VLOOKUP(CONCATENATE($A304,"_",AF$2),'Reference data SID'!$B:$M,12,FALSE))</f>
        <v/>
      </c>
      <c r="AG304" s="16" t="str">
        <f>IF(ISERROR(VLOOKUP(CONCATENATE($A304,"_",AG$2),'Reference data SID'!$B:$M,12,FALSE)),"",VLOOKUP(CONCATENATE($A304,"_",AG$2),'Reference data SID'!$B:$M,12,FALSE))</f>
        <v/>
      </c>
      <c r="AH304" s="16" t="str">
        <f>IF(ISERROR(VLOOKUP(CONCATENATE($A304,"_",AH$2),'Reference data SID'!$B:$M,12,FALSE)),"",VLOOKUP(CONCATENATE($A304,"_",AH$2),'Reference data SID'!$B:$M,12,FALSE))</f>
        <v/>
      </c>
      <c r="AI304" s="16" t="str">
        <f>IF(ISERROR(VLOOKUP(CONCATENATE($A304,"_",AI$2),'Reference data SID'!$B:$M,12,FALSE)),"",VLOOKUP(CONCATENATE($A304,"_",AI$2),'Reference data SID'!$B:$M,12,FALSE))</f>
        <v/>
      </c>
      <c r="AJ304" s="16" t="str">
        <f>IF(ISERROR(VLOOKUP(CONCATENATE($A304,"_",AJ$2),'Reference data SID'!$B:$M,12,FALSE)),"",VLOOKUP(CONCATENATE($A304,"_",AJ$2),'Reference data SID'!$B:$M,12,FALSE))</f>
        <v/>
      </c>
      <c r="AK304" s="16" t="str">
        <f>IF(ISERROR(VLOOKUP(CONCATENATE($A304,"_",AK$2),'Reference data SID'!$B:$M,12,FALSE)),"",VLOOKUP(CONCATENATE($A304,"_",AK$2),'Reference data SID'!$B:$M,12,FALSE))</f>
        <v/>
      </c>
      <c r="AL304" s="16" t="str">
        <f>IF(ISERROR(VLOOKUP(CONCATENATE($A304,"_",AL$2),'Reference data SID'!$B:$M,12,FALSE)),"",VLOOKUP(CONCATENATE($A304,"_",AL$2),'Reference data SID'!$B:$M,12,FALSE))</f>
        <v/>
      </c>
      <c r="AM304" s="16" t="str">
        <f>IF(ISERROR(VLOOKUP(CONCATENATE($A304,"_",AM$2),'Reference data SID'!$B:$M,12,FALSE)),"",VLOOKUP(CONCATENATE($A304,"_",AM$2),'Reference data SID'!$B:$M,12,FALSE))</f>
        <v/>
      </c>
      <c r="AN304" s="16" t="str">
        <f>IF(ISERROR(VLOOKUP(CONCATENATE($A304,"_",AN$2),'Reference data SID'!$B:$M,12,FALSE)),"",VLOOKUP(CONCATENATE($A304,"_",AN$2),'Reference data SID'!$B:$M,12,FALSE))</f>
        <v/>
      </c>
      <c r="AO304" s="16" t="str">
        <f>IF(ISERROR(VLOOKUP(CONCATENATE($A304,"_",AO$2),'Reference data SID'!$B:$M,12,FALSE)),"",VLOOKUP(CONCATENATE($A304,"_",AO$2),'Reference data SID'!$B:$M,12,FALSE))</f>
        <v/>
      </c>
      <c r="AP304" s="16" t="str">
        <f>IF(ISERROR(VLOOKUP(CONCATENATE($A304,"_",AP$2),'Reference data SID'!$B:$M,12,FALSE)),"",VLOOKUP(CONCATENATE($A304,"_",AP$2),'Reference data SID'!$B:$M,12,FALSE))</f>
        <v/>
      </c>
      <c r="AQ304" s="16" t="str">
        <f>IF(ISERROR(VLOOKUP(CONCATENATE($A304,"_",AQ$2),'Reference data SID'!$B:$M,12,FALSE)),"",VLOOKUP(CONCATENATE($A304,"_",AQ$2),'Reference data SID'!$B:$M,12,FALSE))</f>
        <v/>
      </c>
      <c r="AR304" s="16" t="str">
        <f>IF(ISERROR(VLOOKUP(CONCATENATE($A304,"_",AR$2),'Reference data SID'!$B:$M,12,FALSE)),"",VLOOKUP(CONCATENATE($A304,"_",AR$2),'Reference data SID'!$B:$M,12,FALSE))</f>
        <v/>
      </c>
      <c r="AS304" s="16" t="str">
        <f>IF(ISERROR(VLOOKUP(CONCATENATE($A304,"_",AS$2),'Reference data SID'!$B:$M,12,FALSE)),"",VLOOKUP(CONCATENATE($A304,"_",AS$2),'Reference data SID'!$B:$M,12,FALSE))</f>
        <v/>
      </c>
      <c r="AT304" s="16" t="str">
        <f>IF(ISERROR(VLOOKUP(CONCATENATE($A304,"_",AT$2),'Reference data SID'!$B:$M,12,FALSE)),"",VLOOKUP(CONCATENATE($A304,"_",AT$2),'Reference data SID'!$B:$M,12,FALSE))</f>
        <v/>
      </c>
    </row>
    <row r="305" spans="1:46" x14ac:dyDescent="0.25">
      <c r="A305">
        <v>301</v>
      </c>
      <c r="B305" s="16" t="str">
        <f>IF(ISERROR(VLOOKUP(CONCATENATE($A305,"_",B$2),'Reference data SID'!$B:$M,12,FALSE)),"",VLOOKUP(CONCATENATE($A305,"_",B$2),'Reference data SID'!$B:$M,12,FALSE))</f>
        <v/>
      </c>
      <c r="C305" s="16" t="str">
        <f>IF(ISERROR(VLOOKUP(CONCATENATE($A305,"_",C$2),'Reference data SID'!$B:$M,12,FALSE)),"",VLOOKUP(CONCATENATE($A305,"_",C$2),'Reference data SID'!$B:$M,12,FALSE))</f>
        <v/>
      </c>
      <c r="D305" s="16" t="str">
        <f>IF(ISERROR(VLOOKUP(CONCATENATE($A305,"_",D$2),'Reference data SID'!$B:$M,12,FALSE)),"",VLOOKUP(CONCATENATE($A305,"_",D$2),'Reference data SID'!$B:$M,12,FALSE))</f>
        <v/>
      </c>
      <c r="E305" s="16" t="str">
        <f>IF(ISERROR(VLOOKUP(CONCATENATE($A305,"_",E$2),'Reference data SID'!$B:$M,12,FALSE)),"",VLOOKUP(CONCATENATE($A305,"_",E$2),'Reference data SID'!$B:$M,12,FALSE))</f>
        <v/>
      </c>
      <c r="F305" s="16" t="str">
        <f>IF(ISERROR(VLOOKUP(CONCATENATE($A305,"_",F$2),'Reference data SID'!$B:$M,12,FALSE)),"",VLOOKUP(CONCATENATE($A305,"_",F$2),'Reference data SID'!$B:$M,12,FALSE))</f>
        <v/>
      </c>
      <c r="G305" s="16" t="str">
        <f>IF(ISERROR(VLOOKUP(CONCATENATE($A305,"_",G$2),'Reference data SID'!$B:$M,12,FALSE)),"",VLOOKUP(CONCATENATE($A305,"_",G$2),'Reference data SID'!$B:$M,12,FALSE))</f>
        <v/>
      </c>
      <c r="H305" s="16" t="str">
        <f>IF(ISERROR(VLOOKUP(CONCATENATE($A305,"_",H$2),'Reference data SID'!$B:$M,12,FALSE)),"",VLOOKUP(CONCATENATE($A305,"_",H$2),'Reference data SID'!$B:$M,12,FALSE))</f>
        <v/>
      </c>
      <c r="I305" s="16" t="str">
        <f>IF(ISERROR(VLOOKUP(CONCATENATE($A305,"_",I$2),'Reference data SID'!$B:$M,12,FALSE)),"",VLOOKUP(CONCATENATE($A305,"_",I$2),'Reference data SID'!$B:$M,12,FALSE))</f>
        <v/>
      </c>
      <c r="J305" s="16" t="str">
        <f>IF(ISERROR(VLOOKUP(CONCATENATE($A305,"_",J$2),'Reference data SID'!$B:$M,12,FALSE)),"",VLOOKUP(CONCATENATE($A305,"_",J$2),'Reference data SID'!$B:$M,12,FALSE))</f>
        <v/>
      </c>
      <c r="K305" s="16" t="str">
        <f>IF(ISERROR(VLOOKUP(CONCATENATE($A305,"_",K$2),'Reference data SID'!$B:$M,12,FALSE)),"",VLOOKUP(CONCATENATE($A305,"_",K$2),'Reference data SID'!$B:$M,12,FALSE))</f>
        <v/>
      </c>
      <c r="L305" s="16" t="str">
        <f>IF(ISERROR(VLOOKUP(CONCATENATE($A305,"_",L$2),'Reference data SID'!$B:$M,12,FALSE)),"",VLOOKUP(CONCATENATE($A305,"_",L$2),'Reference data SID'!$B:$M,12,FALSE))</f>
        <v/>
      </c>
      <c r="M305" s="16" t="str">
        <f>IF(ISERROR(VLOOKUP(CONCATENATE($A305,"_",M$2),'Reference data SID'!$B:$M,12,FALSE)),"",VLOOKUP(CONCATENATE($A305,"_",M$2),'Reference data SID'!$B:$M,12,FALSE))</f>
        <v/>
      </c>
      <c r="N305" s="16" t="str">
        <f>IF(ISERROR(VLOOKUP(CONCATENATE($A305,"_",N$2),'Reference data SID'!$B:$M,12,FALSE)),"",VLOOKUP(CONCATENATE($A305,"_",N$2),'Reference data SID'!$B:$M,12,FALSE))</f>
        <v/>
      </c>
      <c r="O305" s="16" t="str">
        <f>IF(ISERROR(VLOOKUP(CONCATENATE($A305,"_",O$2),'Reference data SID'!$B:$M,12,FALSE)),"",VLOOKUP(CONCATENATE($A305,"_",O$2),'Reference data SID'!$B:$M,12,FALSE))</f>
        <v/>
      </c>
      <c r="P305" s="16" t="str">
        <f>IF(ISERROR(VLOOKUP(CONCATENATE($A305,"_",P$2),'Reference data SID'!$B:$M,12,FALSE)),"",VLOOKUP(CONCATENATE($A305,"_",P$2),'Reference data SID'!$B:$M,12,FALSE))</f>
        <v/>
      </c>
      <c r="Q305" s="16" t="str">
        <f>IF(ISERROR(VLOOKUP(CONCATENATE($A305,"_",Q$2),'Reference data SID'!$B:$M,12,FALSE)),"",VLOOKUP(CONCATENATE($A305,"_",Q$2),'Reference data SID'!$B:$M,12,FALSE))</f>
        <v/>
      </c>
      <c r="R305" s="16" t="str">
        <f>IF(ISERROR(VLOOKUP(CONCATENATE($A305,"_",R$2),'Reference data SID'!$B:$M,12,FALSE)),"",VLOOKUP(CONCATENATE($A305,"_",R$2),'Reference data SID'!$B:$M,12,FALSE))</f>
        <v/>
      </c>
      <c r="S305" s="16" t="str">
        <f>IF(ISERROR(VLOOKUP(CONCATENATE($A305,"_",S$2),'Reference data SID'!$B:$M,12,FALSE)),"",VLOOKUP(CONCATENATE($A305,"_",S$2),'Reference data SID'!$B:$M,12,FALSE))</f>
        <v/>
      </c>
      <c r="T305" s="16" t="str">
        <f>IF(ISERROR(VLOOKUP(CONCATENATE($A305,"_",T$2),'Reference data SID'!$B:$M,12,FALSE)),"",VLOOKUP(CONCATENATE($A305,"_",T$2),'Reference data SID'!$B:$M,12,FALSE))</f>
        <v/>
      </c>
      <c r="U305" s="16" t="str">
        <f>IF(ISERROR(VLOOKUP(CONCATENATE($A305,"_",U$2),'Reference data SID'!$B:$M,12,FALSE)),"",VLOOKUP(CONCATENATE($A305,"_",U$2),'Reference data SID'!$B:$M,12,FALSE))</f>
        <v/>
      </c>
      <c r="V305" s="16" t="str">
        <f>IF(ISERROR(VLOOKUP(CONCATENATE($A305,"_",V$2),'Reference data SID'!$B:$M,12,FALSE)),"",VLOOKUP(CONCATENATE($A305,"_",V$2),'Reference data SID'!$B:$M,12,FALSE))</f>
        <v/>
      </c>
      <c r="W305" s="16" t="str">
        <f>IF(ISERROR(VLOOKUP(CONCATENATE($A305,"_",W$2),'Reference data SID'!$B:$M,12,FALSE)),"",VLOOKUP(CONCATENATE($A305,"_",W$2),'Reference data SID'!$B:$M,12,FALSE))</f>
        <v/>
      </c>
      <c r="X305" s="16" t="str">
        <f>IF(ISERROR(VLOOKUP(CONCATENATE($A305,"_",X$2),'Reference data SID'!$B:$M,12,FALSE)),"",VLOOKUP(CONCATENATE($A305,"_",X$2),'Reference data SID'!$B:$M,12,FALSE))</f>
        <v/>
      </c>
      <c r="Y305" s="16" t="str">
        <f>IF(ISERROR(VLOOKUP(CONCATENATE($A305,"_",Y$2),'Reference data SID'!$B:$M,12,FALSE)),"",VLOOKUP(CONCATENATE($A305,"_",Y$2),'Reference data SID'!$B:$M,12,FALSE))</f>
        <v/>
      </c>
      <c r="Z305" s="16" t="str">
        <f>IF(ISERROR(VLOOKUP(CONCATENATE($A305,"_",Z$2),'Reference data SID'!$B:$M,12,FALSE)),"",VLOOKUP(CONCATENATE($A305,"_",Z$2),'Reference data SID'!$B:$M,12,FALSE))</f>
        <v/>
      </c>
      <c r="AA305" s="16" t="str">
        <f>IF(ISERROR(VLOOKUP(CONCATENATE($A305,"_",AA$2),'Reference data SID'!$B:$M,12,FALSE)),"",VLOOKUP(CONCATENATE($A305,"_",AA$2),'Reference data SID'!$B:$M,12,FALSE))</f>
        <v/>
      </c>
      <c r="AB305" s="16" t="str">
        <f>IF(ISERROR(VLOOKUP(CONCATENATE($A305,"_",AB$2),'Reference data SID'!$B:$M,12,FALSE)),"",VLOOKUP(CONCATENATE($A305,"_",AB$2),'Reference data SID'!$B:$M,12,FALSE))</f>
        <v/>
      </c>
      <c r="AC305" s="16" t="str">
        <f>IF(ISERROR(VLOOKUP(CONCATENATE($A305,"_",AC$2),'Reference data SID'!$B:$M,12,FALSE)),"",VLOOKUP(CONCATENATE($A305,"_",AC$2),'Reference data SID'!$B:$M,12,FALSE))</f>
        <v/>
      </c>
      <c r="AD305" s="16" t="str">
        <f>IF(ISERROR(VLOOKUP(CONCATENATE($A305,"_",AD$2),'Reference data SID'!$B:$M,12,FALSE)),"",VLOOKUP(CONCATENATE($A305,"_",AD$2),'Reference data SID'!$B:$M,12,FALSE))</f>
        <v/>
      </c>
      <c r="AE305" s="16" t="str">
        <f>IF(ISERROR(VLOOKUP(CONCATENATE($A305,"_",AE$2),'Reference data SID'!$B:$M,12,FALSE)),"",VLOOKUP(CONCATENATE($A305,"_",AE$2),'Reference data SID'!$B:$M,12,FALSE))</f>
        <v/>
      </c>
      <c r="AF305" s="16" t="str">
        <f>IF(ISERROR(VLOOKUP(CONCATENATE($A305,"_",AF$2),'Reference data SID'!$B:$M,12,FALSE)),"",VLOOKUP(CONCATENATE($A305,"_",AF$2),'Reference data SID'!$B:$M,12,FALSE))</f>
        <v/>
      </c>
      <c r="AG305" s="16" t="str">
        <f>IF(ISERROR(VLOOKUP(CONCATENATE($A305,"_",AG$2),'Reference data SID'!$B:$M,12,FALSE)),"",VLOOKUP(CONCATENATE($A305,"_",AG$2),'Reference data SID'!$B:$M,12,FALSE))</f>
        <v/>
      </c>
      <c r="AH305" s="16" t="str">
        <f>IF(ISERROR(VLOOKUP(CONCATENATE($A305,"_",AH$2),'Reference data SID'!$B:$M,12,FALSE)),"",VLOOKUP(CONCATENATE($A305,"_",AH$2),'Reference data SID'!$B:$M,12,FALSE))</f>
        <v/>
      </c>
      <c r="AI305" s="16" t="str">
        <f>IF(ISERROR(VLOOKUP(CONCATENATE($A305,"_",AI$2),'Reference data SID'!$B:$M,12,FALSE)),"",VLOOKUP(CONCATENATE($A305,"_",AI$2),'Reference data SID'!$B:$M,12,FALSE))</f>
        <v/>
      </c>
      <c r="AJ305" s="16" t="str">
        <f>IF(ISERROR(VLOOKUP(CONCATENATE($A305,"_",AJ$2),'Reference data SID'!$B:$M,12,FALSE)),"",VLOOKUP(CONCATENATE($A305,"_",AJ$2),'Reference data SID'!$B:$M,12,FALSE))</f>
        <v/>
      </c>
      <c r="AK305" s="16" t="str">
        <f>IF(ISERROR(VLOOKUP(CONCATENATE($A305,"_",AK$2),'Reference data SID'!$B:$M,12,FALSE)),"",VLOOKUP(CONCATENATE($A305,"_",AK$2),'Reference data SID'!$B:$M,12,FALSE))</f>
        <v/>
      </c>
      <c r="AL305" s="16" t="str">
        <f>IF(ISERROR(VLOOKUP(CONCATENATE($A305,"_",AL$2),'Reference data SID'!$B:$M,12,FALSE)),"",VLOOKUP(CONCATENATE($A305,"_",AL$2),'Reference data SID'!$B:$M,12,FALSE))</f>
        <v/>
      </c>
      <c r="AM305" s="16" t="str">
        <f>IF(ISERROR(VLOOKUP(CONCATENATE($A305,"_",AM$2),'Reference data SID'!$B:$M,12,FALSE)),"",VLOOKUP(CONCATENATE($A305,"_",AM$2),'Reference data SID'!$B:$M,12,FALSE))</f>
        <v/>
      </c>
      <c r="AN305" s="16" t="str">
        <f>IF(ISERROR(VLOOKUP(CONCATENATE($A305,"_",AN$2),'Reference data SID'!$B:$M,12,FALSE)),"",VLOOKUP(CONCATENATE($A305,"_",AN$2),'Reference data SID'!$B:$M,12,FALSE))</f>
        <v/>
      </c>
      <c r="AO305" s="16" t="str">
        <f>IF(ISERROR(VLOOKUP(CONCATENATE($A305,"_",AO$2),'Reference data SID'!$B:$M,12,FALSE)),"",VLOOKUP(CONCATENATE($A305,"_",AO$2),'Reference data SID'!$B:$M,12,FALSE))</f>
        <v/>
      </c>
      <c r="AP305" s="16" t="str">
        <f>IF(ISERROR(VLOOKUP(CONCATENATE($A305,"_",AP$2),'Reference data SID'!$B:$M,12,FALSE)),"",VLOOKUP(CONCATENATE($A305,"_",AP$2),'Reference data SID'!$B:$M,12,FALSE))</f>
        <v/>
      </c>
      <c r="AQ305" s="16" t="str">
        <f>IF(ISERROR(VLOOKUP(CONCATENATE($A305,"_",AQ$2),'Reference data SID'!$B:$M,12,FALSE)),"",VLOOKUP(CONCATENATE($A305,"_",AQ$2),'Reference data SID'!$B:$M,12,FALSE))</f>
        <v/>
      </c>
      <c r="AR305" s="16" t="str">
        <f>IF(ISERROR(VLOOKUP(CONCATENATE($A305,"_",AR$2),'Reference data SID'!$B:$M,12,FALSE)),"",VLOOKUP(CONCATENATE($A305,"_",AR$2),'Reference data SID'!$B:$M,12,FALSE))</f>
        <v/>
      </c>
      <c r="AS305" s="16" t="str">
        <f>IF(ISERROR(VLOOKUP(CONCATENATE($A305,"_",AS$2),'Reference data SID'!$B:$M,12,FALSE)),"",VLOOKUP(CONCATENATE($A305,"_",AS$2),'Reference data SID'!$B:$M,12,FALSE))</f>
        <v/>
      </c>
      <c r="AT305" s="16" t="str">
        <f>IF(ISERROR(VLOOKUP(CONCATENATE($A305,"_",AT$2),'Reference data SID'!$B:$M,12,FALSE)),"",VLOOKUP(CONCATENATE($A305,"_",AT$2),'Reference data SID'!$B:$M,12,FALSE))</f>
        <v/>
      </c>
    </row>
    <row r="306" spans="1:46" x14ac:dyDescent="0.25">
      <c r="A306">
        <v>302</v>
      </c>
      <c r="B306" s="16" t="str">
        <f>IF(ISERROR(VLOOKUP(CONCATENATE($A306,"_",B$2),'Reference data SID'!$B:$M,12,FALSE)),"",VLOOKUP(CONCATENATE($A306,"_",B$2),'Reference data SID'!$B:$M,12,FALSE))</f>
        <v/>
      </c>
      <c r="C306" s="16" t="str">
        <f>IF(ISERROR(VLOOKUP(CONCATENATE($A306,"_",C$2),'Reference data SID'!$B:$M,12,FALSE)),"",VLOOKUP(CONCATENATE($A306,"_",C$2),'Reference data SID'!$B:$M,12,FALSE))</f>
        <v/>
      </c>
      <c r="D306" s="16" t="str">
        <f>IF(ISERROR(VLOOKUP(CONCATENATE($A306,"_",D$2),'Reference data SID'!$B:$M,12,FALSE)),"",VLOOKUP(CONCATENATE($A306,"_",D$2),'Reference data SID'!$B:$M,12,FALSE))</f>
        <v/>
      </c>
      <c r="E306" s="16" t="str">
        <f>IF(ISERROR(VLOOKUP(CONCATENATE($A306,"_",E$2),'Reference data SID'!$B:$M,12,FALSE)),"",VLOOKUP(CONCATENATE($A306,"_",E$2),'Reference data SID'!$B:$M,12,FALSE))</f>
        <v/>
      </c>
      <c r="F306" s="16" t="str">
        <f>IF(ISERROR(VLOOKUP(CONCATENATE($A306,"_",F$2),'Reference data SID'!$B:$M,12,FALSE)),"",VLOOKUP(CONCATENATE($A306,"_",F$2),'Reference data SID'!$B:$M,12,FALSE))</f>
        <v/>
      </c>
      <c r="G306" s="16" t="str">
        <f>IF(ISERROR(VLOOKUP(CONCATENATE($A306,"_",G$2),'Reference data SID'!$B:$M,12,FALSE)),"",VLOOKUP(CONCATENATE($A306,"_",G$2),'Reference data SID'!$B:$M,12,FALSE))</f>
        <v/>
      </c>
      <c r="H306" s="16" t="str">
        <f>IF(ISERROR(VLOOKUP(CONCATENATE($A306,"_",H$2),'Reference data SID'!$B:$M,12,FALSE)),"",VLOOKUP(CONCATENATE($A306,"_",H$2),'Reference data SID'!$B:$M,12,FALSE))</f>
        <v/>
      </c>
      <c r="I306" s="16" t="str">
        <f>IF(ISERROR(VLOOKUP(CONCATENATE($A306,"_",I$2),'Reference data SID'!$B:$M,12,FALSE)),"",VLOOKUP(CONCATENATE($A306,"_",I$2),'Reference data SID'!$B:$M,12,FALSE))</f>
        <v/>
      </c>
      <c r="J306" s="16" t="str">
        <f>IF(ISERROR(VLOOKUP(CONCATENATE($A306,"_",J$2),'Reference data SID'!$B:$M,12,FALSE)),"",VLOOKUP(CONCATENATE($A306,"_",J$2),'Reference data SID'!$B:$M,12,FALSE))</f>
        <v/>
      </c>
      <c r="K306" s="16" t="str">
        <f>IF(ISERROR(VLOOKUP(CONCATENATE($A306,"_",K$2),'Reference data SID'!$B:$M,12,FALSE)),"",VLOOKUP(CONCATENATE($A306,"_",K$2),'Reference data SID'!$B:$M,12,FALSE))</f>
        <v/>
      </c>
      <c r="L306" s="16" t="str">
        <f>IF(ISERROR(VLOOKUP(CONCATENATE($A306,"_",L$2),'Reference data SID'!$B:$M,12,FALSE)),"",VLOOKUP(CONCATENATE($A306,"_",L$2),'Reference data SID'!$B:$M,12,FALSE))</f>
        <v/>
      </c>
      <c r="M306" s="16" t="str">
        <f>IF(ISERROR(VLOOKUP(CONCATENATE($A306,"_",M$2),'Reference data SID'!$B:$M,12,FALSE)),"",VLOOKUP(CONCATENATE($A306,"_",M$2),'Reference data SID'!$B:$M,12,FALSE))</f>
        <v/>
      </c>
      <c r="N306" s="16" t="str">
        <f>IF(ISERROR(VLOOKUP(CONCATENATE($A306,"_",N$2),'Reference data SID'!$B:$M,12,FALSE)),"",VLOOKUP(CONCATENATE($A306,"_",N$2),'Reference data SID'!$B:$M,12,FALSE))</f>
        <v/>
      </c>
      <c r="O306" s="16" t="str">
        <f>IF(ISERROR(VLOOKUP(CONCATENATE($A306,"_",O$2),'Reference data SID'!$B:$M,12,FALSE)),"",VLOOKUP(CONCATENATE($A306,"_",O$2),'Reference data SID'!$B:$M,12,FALSE))</f>
        <v/>
      </c>
      <c r="P306" s="16" t="str">
        <f>IF(ISERROR(VLOOKUP(CONCATENATE($A306,"_",P$2),'Reference data SID'!$B:$M,12,FALSE)),"",VLOOKUP(CONCATENATE($A306,"_",P$2),'Reference data SID'!$B:$M,12,FALSE))</f>
        <v/>
      </c>
      <c r="Q306" s="16" t="str">
        <f>IF(ISERROR(VLOOKUP(CONCATENATE($A306,"_",Q$2),'Reference data SID'!$B:$M,12,FALSE)),"",VLOOKUP(CONCATENATE($A306,"_",Q$2),'Reference data SID'!$B:$M,12,FALSE))</f>
        <v/>
      </c>
      <c r="R306" s="16" t="str">
        <f>IF(ISERROR(VLOOKUP(CONCATENATE($A306,"_",R$2),'Reference data SID'!$B:$M,12,FALSE)),"",VLOOKUP(CONCATENATE($A306,"_",R$2),'Reference data SID'!$B:$M,12,FALSE))</f>
        <v/>
      </c>
      <c r="S306" s="16" t="str">
        <f>IF(ISERROR(VLOOKUP(CONCATENATE($A306,"_",S$2),'Reference data SID'!$B:$M,12,FALSE)),"",VLOOKUP(CONCATENATE($A306,"_",S$2),'Reference data SID'!$B:$M,12,FALSE))</f>
        <v/>
      </c>
      <c r="T306" s="16" t="str">
        <f>IF(ISERROR(VLOOKUP(CONCATENATE($A306,"_",T$2),'Reference data SID'!$B:$M,12,FALSE)),"",VLOOKUP(CONCATENATE($A306,"_",T$2),'Reference data SID'!$B:$M,12,FALSE))</f>
        <v/>
      </c>
      <c r="U306" s="16" t="str">
        <f>IF(ISERROR(VLOOKUP(CONCATENATE($A306,"_",U$2),'Reference data SID'!$B:$M,12,FALSE)),"",VLOOKUP(CONCATENATE($A306,"_",U$2),'Reference data SID'!$B:$M,12,FALSE))</f>
        <v/>
      </c>
      <c r="V306" s="16" t="str">
        <f>IF(ISERROR(VLOOKUP(CONCATENATE($A306,"_",V$2),'Reference data SID'!$B:$M,12,FALSE)),"",VLOOKUP(CONCATENATE($A306,"_",V$2),'Reference data SID'!$B:$M,12,FALSE))</f>
        <v/>
      </c>
      <c r="W306" s="16" t="str">
        <f>IF(ISERROR(VLOOKUP(CONCATENATE($A306,"_",W$2),'Reference data SID'!$B:$M,12,FALSE)),"",VLOOKUP(CONCATENATE($A306,"_",W$2),'Reference data SID'!$B:$M,12,FALSE))</f>
        <v/>
      </c>
      <c r="X306" s="16" t="str">
        <f>IF(ISERROR(VLOOKUP(CONCATENATE($A306,"_",X$2),'Reference data SID'!$B:$M,12,FALSE)),"",VLOOKUP(CONCATENATE($A306,"_",X$2),'Reference data SID'!$B:$M,12,FALSE))</f>
        <v/>
      </c>
      <c r="Y306" s="16" t="str">
        <f>IF(ISERROR(VLOOKUP(CONCATENATE($A306,"_",Y$2),'Reference data SID'!$B:$M,12,FALSE)),"",VLOOKUP(CONCATENATE($A306,"_",Y$2),'Reference data SID'!$B:$M,12,FALSE))</f>
        <v/>
      </c>
      <c r="Z306" s="16" t="str">
        <f>IF(ISERROR(VLOOKUP(CONCATENATE($A306,"_",Z$2),'Reference data SID'!$B:$M,12,FALSE)),"",VLOOKUP(CONCATENATE($A306,"_",Z$2),'Reference data SID'!$B:$M,12,FALSE))</f>
        <v/>
      </c>
      <c r="AA306" s="16" t="str">
        <f>IF(ISERROR(VLOOKUP(CONCATENATE($A306,"_",AA$2),'Reference data SID'!$B:$M,12,FALSE)),"",VLOOKUP(CONCATENATE($A306,"_",AA$2),'Reference data SID'!$B:$M,12,FALSE))</f>
        <v/>
      </c>
      <c r="AB306" s="16" t="str">
        <f>IF(ISERROR(VLOOKUP(CONCATENATE($A306,"_",AB$2),'Reference data SID'!$B:$M,12,FALSE)),"",VLOOKUP(CONCATENATE($A306,"_",AB$2),'Reference data SID'!$B:$M,12,FALSE))</f>
        <v/>
      </c>
      <c r="AC306" s="16" t="str">
        <f>IF(ISERROR(VLOOKUP(CONCATENATE($A306,"_",AC$2),'Reference data SID'!$B:$M,12,FALSE)),"",VLOOKUP(CONCATENATE($A306,"_",AC$2),'Reference data SID'!$B:$M,12,FALSE))</f>
        <v/>
      </c>
      <c r="AD306" s="16" t="str">
        <f>IF(ISERROR(VLOOKUP(CONCATENATE($A306,"_",AD$2),'Reference data SID'!$B:$M,12,FALSE)),"",VLOOKUP(CONCATENATE($A306,"_",AD$2),'Reference data SID'!$B:$M,12,FALSE))</f>
        <v/>
      </c>
      <c r="AE306" s="16" t="str">
        <f>IF(ISERROR(VLOOKUP(CONCATENATE($A306,"_",AE$2),'Reference data SID'!$B:$M,12,FALSE)),"",VLOOKUP(CONCATENATE($A306,"_",AE$2),'Reference data SID'!$B:$M,12,FALSE))</f>
        <v/>
      </c>
      <c r="AF306" s="16" t="str">
        <f>IF(ISERROR(VLOOKUP(CONCATENATE($A306,"_",AF$2),'Reference data SID'!$B:$M,12,FALSE)),"",VLOOKUP(CONCATENATE($A306,"_",AF$2),'Reference data SID'!$B:$M,12,FALSE))</f>
        <v/>
      </c>
      <c r="AG306" s="16" t="str">
        <f>IF(ISERROR(VLOOKUP(CONCATENATE($A306,"_",AG$2),'Reference data SID'!$B:$M,12,FALSE)),"",VLOOKUP(CONCATENATE($A306,"_",AG$2),'Reference data SID'!$B:$M,12,FALSE))</f>
        <v/>
      </c>
      <c r="AH306" s="16" t="str">
        <f>IF(ISERROR(VLOOKUP(CONCATENATE($A306,"_",AH$2),'Reference data SID'!$B:$M,12,FALSE)),"",VLOOKUP(CONCATENATE($A306,"_",AH$2),'Reference data SID'!$B:$M,12,FALSE))</f>
        <v/>
      </c>
      <c r="AI306" s="16" t="str">
        <f>IF(ISERROR(VLOOKUP(CONCATENATE($A306,"_",AI$2),'Reference data SID'!$B:$M,12,FALSE)),"",VLOOKUP(CONCATENATE($A306,"_",AI$2),'Reference data SID'!$B:$M,12,FALSE))</f>
        <v/>
      </c>
      <c r="AJ306" s="16" t="str">
        <f>IF(ISERROR(VLOOKUP(CONCATENATE($A306,"_",AJ$2),'Reference data SID'!$B:$M,12,FALSE)),"",VLOOKUP(CONCATENATE($A306,"_",AJ$2),'Reference data SID'!$B:$M,12,FALSE))</f>
        <v/>
      </c>
      <c r="AK306" s="16" t="str">
        <f>IF(ISERROR(VLOOKUP(CONCATENATE($A306,"_",AK$2),'Reference data SID'!$B:$M,12,FALSE)),"",VLOOKUP(CONCATENATE($A306,"_",AK$2),'Reference data SID'!$B:$M,12,FALSE))</f>
        <v/>
      </c>
      <c r="AL306" s="16" t="str">
        <f>IF(ISERROR(VLOOKUP(CONCATENATE($A306,"_",AL$2),'Reference data SID'!$B:$M,12,FALSE)),"",VLOOKUP(CONCATENATE($A306,"_",AL$2),'Reference data SID'!$B:$M,12,FALSE))</f>
        <v/>
      </c>
      <c r="AM306" s="16" t="str">
        <f>IF(ISERROR(VLOOKUP(CONCATENATE($A306,"_",AM$2),'Reference data SID'!$B:$M,12,FALSE)),"",VLOOKUP(CONCATENATE($A306,"_",AM$2),'Reference data SID'!$B:$M,12,FALSE))</f>
        <v/>
      </c>
      <c r="AN306" s="16" t="str">
        <f>IF(ISERROR(VLOOKUP(CONCATENATE($A306,"_",AN$2),'Reference data SID'!$B:$M,12,FALSE)),"",VLOOKUP(CONCATENATE($A306,"_",AN$2),'Reference data SID'!$B:$M,12,FALSE))</f>
        <v/>
      </c>
      <c r="AO306" s="16" t="str">
        <f>IF(ISERROR(VLOOKUP(CONCATENATE($A306,"_",AO$2),'Reference data SID'!$B:$M,12,FALSE)),"",VLOOKUP(CONCATENATE($A306,"_",AO$2),'Reference data SID'!$B:$M,12,FALSE))</f>
        <v/>
      </c>
      <c r="AP306" s="16" t="str">
        <f>IF(ISERROR(VLOOKUP(CONCATENATE($A306,"_",AP$2),'Reference data SID'!$B:$M,12,FALSE)),"",VLOOKUP(CONCATENATE($A306,"_",AP$2),'Reference data SID'!$B:$M,12,FALSE))</f>
        <v/>
      </c>
      <c r="AQ306" s="16" t="str">
        <f>IF(ISERROR(VLOOKUP(CONCATENATE($A306,"_",AQ$2),'Reference data SID'!$B:$M,12,FALSE)),"",VLOOKUP(CONCATENATE($A306,"_",AQ$2),'Reference data SID'!$B:$M,12,FALSE))</f>
        <v/>
      </c>
      <c r="AR306" s="16" t="str">
        <f>IF(ISERROR(VLOOKUP(CONCATENATE($A306,"_",AR$2),'Reference data SID'!$B:$M,12,FALSE)),"",VLOOKUP(CONCATENATE($A306,"_",AR$2),'Reference data SID'!$B:$M,12,FALSE))</f>
        <v/>
      </c>
      <c r="AS306" s="16" t="str">
        <f>IF(ISERROR(VLOOKUP(CONCATENATE($A306,"_",AS$2),'Reference data SID'!$B:$M,12,FALSE)),"",VLOOKUP(CONCATENATE($A306,"_",AS$2),'Reference data SID'!$B:$M,12,FALSE))</f>
        <v/>
      </c>
      <c r="AT306" s="16" t="str">
        <f>IF(ISERROR(VLOOKUP(CONCATENATE($A306,"_",AT$2),'Reference data SID'!$B:$M,12,FALSE)),"",VLOOKUP(CONCATENATE($A306,"_",AT$2),'Reference data SID'!$B:$M,12,FALSE))</f>
        <v/>
      </c>
    </row>
    <row r="307" spans="1:46" x14ac:dyDescent="0.25">
      <c r="A307">
        <v>303</v>
      </c>
      <c r="B307" s="16" t="str">
        <f>IF(ISERROR(VLOOKUP(CONCATENATE($A307,"_",B$2),'Reference data SID'!$B:$M,12,FALSE)),"",VLOOKUP(CONCATENATE($A307,"_",B$2),'Reference data SID'!$B:$M,12,FALSE))</f>
        <v/>
      </c>
      <c r="C307" s="16" t="str">
        <f>IF(ISERROR(VLOOKUP(CONCATENATE($A307,"_",C$2),'Reference data SID'!$B:$M,12,FALSE)),"",VLOOKUP(CONCATENATE($A307,"_",C$2),'Reference data SID'!$B:$M,12,FALSE))</f>
        <v/>
      </c>
      <c r="D307" s="16" t="str">
        <f>IF(ISERROR(VLOOKUP(CONCATENATE($A307,"_",D$2),'Reference data SID'!$B:$M,12,FALSE)),"",VLOOKUP(CONCATENATE($A307,"_",D$2),'Reference data SID'!$B:$M,12,FALSE))</f>
        <v/>
      </c>
      <c r="E307" s="16" t="str">
        <f>IF(ISERROR(VLOOKUP(CONCATENATE($A307,"_",E$2),'Reference data SID'!$B:$M,12,FALSE)),"",VLOOKUP(CONCATENATE($A307,"_",E$2),'Reference data SID'!$B:$M,12,FALSE))</f>
        <v/>
      </c>
      <c r="F307" s="16" t="str">
        <f>IF(ISERROR(VLOOKUP(CONCATENATE($A307,"_",F$2),'Reference data SID'!$B:$M,12,FALSE)),"",VLOOKUP(CONCATENATE($A307,"_",F$2),'Reference data SID'!$B:$M,12,FALSE))</f>
        <v/>
      </c>
      <c r="G307" s="16" t="str">
        <f>IF(ISERROR(VLOOKUP(CONCATENATE($A307,"_",G$2),'Reference data SID'!$B:$M,12,FALSE)),"",VLOOKUP(CONCATENATE($A307,"_",G$2),'Reference data SID'!$B:$M,12,FALSE))</f>
        <v/>
      </c>
      <c r="H307" s="16" t="str">
        <f>IF(ISERROR(VLOOKUP(CONCATENATE($A307,"_",H$2),'Reference data SID'!$B:$M,12,FALSE)),"",VLOOKUP(CONCATENATE($A307,"_",H$2),'Reference data SID'!$B:$M,12,FALSE))</f>
        <v/>
      </c>
      <c r="I307" s="16" t="str">
        <f>IF(ISERROR(VLOOKUP(CONCATENATE($A307,"_",I$2),'Reference data SID'!$B:$M,12,FALSE)),"",VLOOKUP(CONCATENATE($A307,"_",I$2),'Reference data SID'!$B:$M,12,FALSE))</f>
        <v/>
      </c>
      <c r="J307" s="16" t="str">
        <f>IF(ISERROR(VLOOKUP(CONCATENATE($A307,"_",J$2),'Reference data SID'!$B:$M,12,FALSE)),"",VLOOKUP(CONCATENATE($A307,"_",J$2),'Reference data SID'!$B:$M,12,FALSE))</f>
        <v/>
      </c>
      <c r="K307" s="16" t="str">
        <f>IF(ISERROR(VLOOKUP(CONCATENATE($A307,"_",K$2),'Reference data SID'!$B:$M,12,FALSE)),"",VLOOKUP(CONCATENATE($A307,"_",K$2),'Reference data SID'!$B:$M,12,FALSE))</f>
        <v/>
      </c>
      <c r="L307" s="16" t="str">
        <f>IF(ISERROR(VLOOKUP(CONCATENATE($A307,"_",L$2),'Reference data SID'!$B:$M,12,FALSE)),"",VLOOKUP(CONCATENATE($A307,"_",L$2),'Reference data SID'!$B:$M,12,FALSE))</f>
        <v/>
      </c>
      <c r="M307" s="16" t="str">
        <f>IF(ISERROR(VLOOKUP(CONCATENATE($A307,"_",M$2),'Reference data SID'!$B:$M,12,FALSE)),"",VLOOKUP(CONCATENATE($A307,"_",M$2),'Reference data SID'!$B:$M,12,FALSE))</f>
        <v/>
      </c>
      <c r="N307" s="16" t="str">
        <f>IF(ISERROR(VLOOKUP(CONCATENATE($A307,"_",N$2),'Reference data SID'!$B:$M,12,FALSE)),"",VLOOKUP(CONCATENATE($A307,"_",N$2),'Reference data SID'!$B:$M,12,FALSE))</f>
        <v/>
      </c>
      <c r="O307" s="16" t="str">
        <f>IF(ISERROR(VLOOKUP(CONCATENATE($A307,"_",O$2),'Reference data SID'!$B:$M,12,FALSE)),"",VLOOKUP(CONCATENATE($A307,"_",O$2),'Reference data SID'!$B:$M,12,FALSE))</f>
        <v/>
      </c>
      <c r="P307" s="16" t="str">
        <f>IF(ISERROR(VLOOKUP(CONCATENATE($A307,"_",P$2),'Reference data SID'!$B:$M,12,FALSE)),"",VLOOKUP(CONCATENATE($A307,"_",P$2),'Reference data SID'!$B:$M,12,FALSE))</f>
        <v/>
      </c>
      <c r="Q307" s="16" t="str">
        <f>IF(ISERROR(VLOOKUP(CONCATENATE($A307,"_",Q$2),'Reference data SID'!$B:$M,12,FALSE)),"",VLOOKUP(CONCATENATE($A307,"_",Q$2),'Reference data SID'!$B:$M,12,FALSE))</f>
        <v/>
      </c>
      <c r="R307" s="16" t="str">
        <f>IF(ISERROR(VLOOKUP(CONCATENATE($A307,"_",R$2),'Reference data SID'!$B:$M,12,FALSE)),"",VLOOKUP(CONCATENATE($A307,"_",R$2),'Reference data SID'!$B:$M,12,FALSE))</f>
        <v/>
      </c>
      <c r="S307" s="16" t="str">
        <f>IF(ISERROR(VLOOKUP(CONCATENATE($A307,"_",S$2),'Reference data SID'!$B:$M,12,FALSE)),"",VLOOKUP(CONCATENATE($A307,"_",S$2),'Reference data SID'!$B:$M,12,FALSE))</f>
        <v/>
      </c>
      <c r="T307" s="16" t="str">
        <f>IF(ISERROR(VLOOKUP(CONCATENATE($A307,"_",T$2),'Reference data SID'!$B:$M,12,FALSE)),"",VLOOKUP(CONCATENATE($A307,"_",T$2),'Reference data SID'!$B:$M,12,FALSE))</f>
        <v/>
      </c>
      <c r="U307" s="16" t="str">
        <f>IF(ISERROR(VLOOKUP(CONCATENATE($A307,"_",U$2),'Reference data SID'!$B:$M,12,FALSE)),"",VLOOKUP(CONCATENATE($A307,"_",U$2),'Reference data SID'!$B:$M,12,FALSE))</f>
        <v/>
      </c>
      <c r="V307" s="16" t="str">
        <f>IF(ISERROR(VLOOKUP(CONCATENATE($A307,"_",V$2),'Reference data SID'!$B:$M,12,FALSE)),"",VLOOKUP(CONCATENATE($A307,"_",V$2),'Reference data SID'!$B:$M,12,FALSE))</f>
        <v/>
      </c>
      <c r="W307" s="16" t="str">
        <f>IF(ISERROR(VLOOKUP(CONCATENATE($A307,"_",W$2),'Reference data SID'!$B:$M,12,FALSE)),"",VLOOKUP(CONCATENATE($A307,"_",W$2),'Reference data SID'!$B:$M,12,FALSE))</f>
        <v/>
      </c>
      <c r="X307" s="16" t="str">
        <f>IF(ISERROR(VLOOKUP(CONCATENATE($A307,"_",X$2),'Reference data SID'!$B:$M,12,FALSE)),"",VLOOKUP(CONCATENATE($A307,"_",X$2),'Reference data SID'!$B:$M,12,FALSE))</f>
        <v/>
      </c>
      <c r="Y307" s="16" t="str">
        <f>IF(ISERROR(VLOOKUP(CONCATENATE($A307,"_",Y$2),'Reference data SID'!$B:$M,12,FALSE)),"",VLOOKUP(CONCATENATE($A307,"_",Y$2),'Reference data SID'!$B:$M,12,FALSE))</f>
        <v/>
      </c>
      <c r="Z307" s="16" t="str">
        <f>IF(ISERROR(VLOOKUP(CONCATENATE($A307,"_",Z$2),'Reference data SID'!$B:$M,12,FALSE)),"",VLOOKUP(CONCATENATE($A307,"_",Z$2),'Reference data SID'!$B:$M,12,FALSE))</f>
        <v/>
      </c>
      <c r="AA307" s="16" t="str">
        <f>IF(ISERROR(VLOOKUP(CONCATENATE($A307,"_",AA$2),'Reference data SID'!$B:$M,12,FALSE)),"",VLOOKUP(CONCATENATE($A307,"_",AA$2),'Reference data SID'!$B:$M,12,FALSE))</f>
        <v/>
      </c>
      <c r="AB307" s="16" t="str">
        <f>IF(ISERROR(VLOOKUP(CONCATENATE($A307,"_",AB$2),'Reference data SID'!$B:$M,12,FALSE)),"",VLOOKUP(CONCATENATE($A307,"_",AB$2),'Reference data SID'!$B:$M,12,FALSE))</f>
        <v/>
      </c>
      <c r="AC307" s="16" t="str">
        <f>IF(ISERROR(VLOOKUP(CONCATENATE($A307,"_",AC$2),'Reference data SID'!$B:$M,12,FALSE)),"",VLOOKUP(CONCATENATE($A307,"_",AC$2),'Reference data SID'!$B:$M,12,FALSE))</f>
        <v/>
      </c>
      <c r="AD307" s="16" t="str">
        <f>IF(ISERROR(VLOOKUP(CONCATENATE($A307,"_",AD$2),'Reference data SID'!$B:$M,12,FALSE)),"",VLOOKUP(CONCATENATE($A307,"_",AD$2),'Reference data SID'!$B:$M,12,FALSE))</f>
        <v/>
      </c>
      <c r="AE307" s="16" t="str">
        <f>IF(ISERROR(VLOOKUP(CONCATENATE($A307,"_",AE$2),'Reference data SID'!$B:$M,12,FALSE)),"",VLOOKUP(CONCATENATE($A307,"_",AE$2),'Reference data SID'!$B:$M,12,FALSE))</f>
        <v/>
      </c>
      <c r="AF307" s="16" t="str">
        <f>IF(ISERROR(VLOOKUP(CONCATENATE($A307,"_",AF$2),'Reference data SID'!$B:$M,12,FALSE)),"",VLOOKUP(CONCATENATE($A307,"_",AF$2),'Reference data SID'!$B:$M,12,FALSE))</f>
        <v/>
      </c>
      <c r="AG307" s="16" t="str">
        <f>IF(ISERROR(VLOOKUP(CONCATENATE($A307,"_",AG$2),'Reference data SID'!$B:$M,12,FALSE)),"",VLOOKUP(CONCATENATE($A307,"_",AG$2),'Reference data SID'!$B:$M,12,FALSE))</f>
        <v/>
      </c>
      <c r="AH307" s="16" t="str">
        <f>IF(ISERROR(VLOOKUP(CONCATENATE($A307,"_",AH$2),'Reference data SID'!$B:$M,12,FALSE)),"",VLOOKUP(CONCATENATE($A307,"_",AH$2),'Reference data SID'!$B:$M,12,FALSE))</f>
        <v/>
      </c>
      <c r="AI307" s="16" t="str">
        <f>IF(ISERROR(VLOOKUP(CONCATENATE($A307,"_",AI$2),'Reference data SID'!$B:$M,12,FALSE)),"",VLOOKUP(CONCATENATE($A307,"_",AI$2),'Reference data SID'!$B:$M,12,FALSE))</f>
        <v/>
      </c>
      <c r="AJ307" s="16" t="str">
        <f>IF(ISERROR(VLOOKUP(CONCATENATE($A307,"_",AJ$2),'Reference data SID'!$B:$M,12,FALSE)),"",VLOOKUP(CONCATENATE($A307,"_",AJ$2),'Reference data SID'!$B:$M,12,FALSE))</f>
        <v/>
      </c>
      <c r="AK307" s="16" t="str">
        <f>IF(ISERROR(VLOOKUP(CONCATENATE($A307,"_",AK$2),'Reference data SID'!$B:$M,12,FALSE)),"",VLOOKUP(CONCATENATE($A307,"_",AK$2),'Reference data SID'!$B:$M,12,FALSE))</f>
        <v/>
      </c>
      <c r="AL307" s="16" t="str">
        <f>IF(ISERROR(VLOOKUP(CONCATENATE($A307,"_",AL$2),'Reference data SID'!$B:$M,12,FALSE)),"",VLOOKUP(CONCATENATE($A307,"_",AL$2),'Reference data SID'!$B:$M,12,FALSE))</f>
        <v/>
      </c>
      <c r="AM307" s="16" t="str">
        <f>IF(ISERROR(VLOOKUP(CONCATENATE($A307,"_",AM$2),'Reference data SID'!$B:$M,12,FALSE)),"",VLOOKUP(CONCATENATE($A307,"_",AM$2),'Reference data SID'!$B:$M,12,FALSE))</f>
        <v/>
      </c>
      <c r="AN307" s="16" t="str">
        <f>IF(ISERROR(VLOOKUP(CONCATENATE($A307,"_",AN$2),'Reference data SID'!$B:$M,12,FALSE)),"",VLOOKUP(CONCATENATE($A307,"_",AN$2),'Reference data SID'!$B:$M,12,FALSE))</f>
        <v/>
      </c>
      <c r="AO307" s="16" t="str">
        <f>IF(ISERROR(VLOOKUP(CONCATENATE($A307,"_",AO$2),'Reference data SID'!$B:$M,12,FALSE)),"",VLOOKUP(CONCATENATE($A307,"_",AO$2),'Reference data SID'!$B:$M,12,FALSE))</f>
        <v/>
      </c>
      <c r="AP307" s="16" t="str">
        <f>IF(ISERROR(VLOOKUP(CONCATENATE($A307,"_",AP$2),'Reference data SID'!$B:$M,12,FALSE)),"",VLOOKUP(CONCATENATE($A307,"_",AP$2),'Reference data SID'!$B:$M,12,FALSE))</f>
        <v/>
      </c>
      <c r="AQ307" s="16" t="str">
        <f>IF(ISERROR(VLOOKUP(CONCATENATE($A307,"_",AQ$2),'Reference data SID'!$B:$M,12,FALSE)),"",VLOOKUP(CONCATENATE($A307,"_",AQ$2),'Reference data SID'!$B:$M,12,FALSE))</f>
        <v/>
      </c>
      <c r="AR307" s="16" t="str">
        <f>IF(ISERROR(VLOOKUP(CONCATENATE($A307,"_",AR$2),'Reference data SID'!$B:$M,12,FALSE)),"",VLOOKUP(CONCATENATE($A307,"_",AR$2),'Reference data SID'!$B:$M,12,FALSE))</f>
        <v/>
      </c>
      <c r="AS307" s="16" t="str">
        <f>IF(ISERROR(VLOOKUP(CONCATENATE($A307,"_",AS$2),'Reference data SID'!$B:$M,12,FALSE)),"",VLOOKUP(CONCATENATE($A307,"_",AS$2),'Reference data SID'!$B:$M,12,FALSE))</f>
        <v/>
      </c>
      <c r="AT307" s="16" t="str">
        <f>IF(ISERROR(VLOOKUP(CONCATENATE($A307,"_",AT$2),'Reference data SID'!$B:$M,12,FALSE)),"",VLOOKUP(CONCATENATE($A307,"_",AT$2),'Reference data SID'!$B:$M,12,FALSE))</f>
        <v/>
      </c>
    </row>
    <row r="308" spans="1:46" x14ac:dyDescent="0.25">
      <c r="A308">
        <v>304</v>
      </c>
      <c r="B308" s="16" t="str">
        <f>IF(ISERROR(VLOOKUP(CONCATENATE($A308,"_",B$2),'Reference data SID'!$B:$M,12,FALSE)),"",VLOOKUP(CONCATENATE($A308,"_",B$2),'Reference data SID'!$B:$M,12,FALSE))</f>
        <v/>
      </c>
      <c r="C308" s="16" t="str">
        <f>IF(ISERROR(VLOOKUP(CONCATENATE($A308,"_",C$2),'Reference data SID'!$B:$M,12,FALSE)),"",VLOOKUP(CONCATENATE($A308,"_",C$2),'Reference data SID'!$B:$M,12,FALSE))</f>
        <v/>
      </c>
      <c r="D308" s="16" t="str">
        <f>IF(ISERROR(VLOOKUP(CONCATENATE($A308,"_",D$2),'Reference data SID'!$B:$M,12,FALSE)),"",VLOOKUP(CONCATENATE($A308,"_",D$2),'Reference data SID'!$B:$M,12,FALSE))</f>
        <v/>
      </c>
      <c r="E308" s="16" t="str">
        <f>IF(ISERROR(VLOOKUP(CONCATENATE($A308,"_",E$2),'Reference data SID'!$B:$M,12,FALSE)),"",VLOOKUP(CONCATENATE($A308,"_",E$2),'Reference data SID'!$B:$M,12,FALSE))</f>
        <v/>
      </c>
      <c r="F308" s="16" t="str">
        <f>IF(ISERROR(VLOOKUP(CONCATENATE($A308,"_",F$2),'Reference data SID'!$B:$M,12,FALSE)),"",VLOOKUP(CONCATENATE($A308,"_",F$2),'Reference data SID'!$B:$M,12,FALSE))</f>
        <v/>
      </c>
      <c r="G308" s="16" t="str">
        <f>IF(ISERROR(VLOOKUP(CONCATENATE($A308,"_",G$2),'Reference data SID'!$B:$M,12,FALSE)),"",VLOOKUP(CONCATENATE($A308,"_",G$2),'Reference data SID'!$B:$M,12,FALSE))</f>
        <v/>
      </c>
      <c r="H308" s="16" t="str">
        <f>IF(ISERROR(VLOOKUP(CONCATENATE($A308,"_",H$2),'Reference data SID'!$B:$M,12,FALSE)),"",VLOOKUP(CONCATENATE($A308,"_",H$2),'Reference data SID'!$B:$M,12,FALSE))</f>
        <v/>
      </c>
      <c r="I308" s="16" t="str">
        <f>IF(ISERROR(VLOOKUP(CONCATENATE($A308,"_",I$2),'Reference data SID'!$B:$M,12,FALSE)),"",VLOOKUP(CONCATENATE($A308,"_",I$2),'Reference data SID'!$B:$M,12,FALSE))</f>
        <v/>
      </c>
      <c r="J308" s="16" t="str">
        <f>IF(ISERROR(VLOOKUP(CONCATENATE($A308,"_",J$2),'Reference data SID'!$B:$M,12,FALSE)),"",VLOOKUP(CONCATENATE($A308,"_",J$2),'Reference data SID'!$B:$M,12,FALSE))</f>
        <v/>
      </c>
      <c r="K308" s="16" t="str">
        <f>IF(ISERROR(VLOOKUP(CONCATENATE($A308,"_",K$2),'Reference data SID'!$B:$M,12,FALSE)),"",VLOOKUP(CONCATENATE($A308,"_",K$2),'Reference data SID'!$B:$M,12,FALSE))</f>
        <v/>
      </c>
      <c r="L308" s="16" t="str">
        <f>IF(ISERROR(VLOOKUP(CONCATENATE($A308,"_",L$2),'Reference data SID'!$B:$M,12,FALSE)),"",VLOOKUP(CONCATENATE($A308,"_",L$2),'Reference data SID'!$B:$M,12,FALSE))</f>
        <v/>
      </c>
      <c r="M308" s="16" t="str">
        <f>IF(ISERROR(VLOOKUP(CONCATENATE($A308,"_",M$2),'Reference data SID'!$B:$M,12,FALSE)),"",VLOOKUP(CONCATENATE($A308,"_",M$2),'Reference data SID'!$B:$M,12,FALSE))</f>
        <v/>
      </c>
      <c r="N308" s="16" t="str">
        <f>IF(ISERROR(VLOOKUP(CONCATENATE($A308,"_",N$2),'Reference data SID'!$B:$M,12,FALSE)),"",VLOOKUP(CONCATENATE($A308,"_",N$2),'Reference data SID'!$B:$M,12,FALSE))</f>
        <v/>
      </c>
      <c r="O308" s="16" t="str">
        <f>IF(ISERROR(VLOOKUP(CONCATENATE($A308,"_",O$2),'Reference data SID'!$B:$M,12,FALSE)),"",VLOOKUP(CONCATENATE($A308,"_",O$2),'Reference data SID'!$B:$M,12,FALSE))</f>
        <v/>
      </c>
      <c r="P308" s="16" t="str">
        <f>IF(ISERROR(VLOOKUP(CONCATENATE($A308,"_",P$2),'Reference data SID'!$B:$M,12,FALSE)),"",VLOOKUP(CONCATENATE($A308,"_",P$2),'Reference data SID'!$B:$M,12,FALSE))</f>
        <v/>
      </c>
      <c r="Q308" s="16" t="str">
        <f>IF(ISERROR(VLOOKUP(CONCATENATE($A308,"_",Q$2),'Reference data SID'!$B:$M,12,FALSE)),"",VLOOKUP(CONCATENATE($A308,"_",Q$2),'Reference data SID'!$B:$M,12,FALSE))</f>
        <v/>
      </c>
      <c r="R308" s="16" t="str">
        <f>IF(ISERROR(VLOOKUP(CONCATENATE($A308,"_",R$2),'Reference data SID'!$B:$M,12,FALSE)),"",VLOOKUP(CONCATENATE($A308,"_",R$2),'Reference data SID'!$B:$M,12,FALSE))</f>
        <v/>
      </c>
      <c r="S308" s="16" t="str">
        <f>IF(ISERROR(VLOOKUP(CONCATENATE($A308,"_",S$2),'Reference data SID'!$B:$M,12,FALSE)),"",VLOOKUP(CONCATENATE($A308,"_",S$2),'Reference data SID'!$B:$M,12,FALSE))</f>
        <v/>
      </c>
      <c r="T308" s="16" t="str">
        <f>IF(ISERROR(VLOOKUP(CONCATENATE($A308,"_",T$2),'Reference data SID'!$B:$M,12,FALSE)),"",VLOOKUP(CONCATENATE($A308,"_",T$2),'Reference data SID'!$B:$M,12,FALSE))</f>
        <v/>
      </c>
      <c r="U308" s="16" t="str">
        <f>IF(ISERROR(VLOOKUP(CONCATENATE($A308,"_",U$2),'Reference data SID'!$B:$M,12,FALSE)),"",VLOOKUP(CONCATENATE($A308,"_",U$2),'Reference data SID'!$B:$M,12,FALSE))</f>
        <v/>
      </c>
      <c r="V308" s="16" t="str">
        <f>IF(ISERROR(VLOOKUP(CONCATENATE($A308,"_",V$2),'Reference data SID'!$B:$M,12,FALSE)),"",VLOOKUP(CONCATENATE($A308,"_",V$2),'Reference data SID'!$B:$M,12,FALSE))</f>
        <v/>
      </c>
      <c r="W308" s="16" t="str">
        <f>IF(ISERROR(VLOOKUP(CONCATENATE($A308,"_",W$2),'Reference data SID'!$B:$M,12,FALSE)),"",VLOOKUP(CONCATENATE($A308,"_",W$2),'Reference data SID'!$B:$M,12,FALSE))</f>
        <v/>
      </c>
      <c r="X308" s="16" t="str">
        <f>IF(ISERROR(VLOOKUP(CONCATENATE($A308,"_",X$2),'Reference data SID'!$B:$M,12,FALSE)),"",VLOOKUP(CONCATENATE($A308,"_",X$2),'Reference data SID'!$B:$M,12,FALSE))</f>
        <v/>
      </c>
      <c r="Y308" s="16" t="str">
        <f>IF(ISERROR(VLOOKUP(CONCATENATE($A308,"_",Y$2),'Reference data SID'!$B:$M,12,FALSE)),"",VLOOKUP(CONCATENATE($A308,"_",Y$2),'Reference data SID'!$B:$M,12,FALSE))</f>
        <v/>
      </c>
      <c r="Z308" s="16" t="str">
        <f>IF(ISERROR(VLOOKUP(CONCATENATE($A308,"_",Z$2),'Reference data SID'!$B:$M,12,FALSE)),"",VLOOKUP(CONCATENATE($A308,"_",Z$2),'Reference data SID'!$B:$M,12,FALSE))</f>
        <v/>
      </c>
      <c r="AA308" s="16" t="str">
        <f>IF(ISERROR(VLOOKUP(CONCATENATE($A308,"_",AA$2),'Reference data SID'!$B:$M,12,FALSE)),"",VLOOKUP(CONCATENATE($A308,"_",AA$2),'Reference data SID'!$B:$M,12,FALSE))</f>
        <v/>
      </c>
      <c r="AB308" s="16" t="str">
        <f>IF(ISERROR(VLOOKUP(CONCATENATE($A308,"_",AB$2),'Reference data SID'!$B:$M,12,FALSE)),"",VLOOKUP(CONCATENATE($A308,"_",AB$2),'Reference data SID'!$B:$M,12,FALSE))</f>
        <v/>
      </c>
      <c r="AC308" s="16" t="str">
        <f>IF(ISERROR(VLOOKUP(CONCATENATE($A308,"_",AC$2),'Reference data SID'!$B:$M,12,FALSE)),"",VLOOKUP(CONCATENATE($A308,"_",AC$2),'Reference data SID'!$B:$M,12,FALSE))</f>
        <v/>
      </c>
      <c r="AD308" s="16" t="str">
        <f>IF(ISERROR(VLOOKUP(CONCATENATE($A308,"_",AD$2),'Reference data SID'!$B:$M,12,FALSE)),"",VLOOKUP(CONCATENATE($A308,"_",AD$2),'Reference data SID'!$B:$M,12,FALSE))</f>
        <v/>
      </c>
      <c r="AE308" s="16" t="str">
        <f>IF(ISERROR(VLOOKUP(CONCATENATE($A308,"_",AE$2),'Reference data SID'!$B:$M,12,FALSE)),"",VLOOKUP(CONCATENATE($A308,"_",AE$2),'Reference data SID'!$B:$M,12,FALSE))</f>
        <v/>
      </c>
      <c r="AF308" s="16" t="str">
        <f>IF(ISERROR(VLOOKUP(CONCATENATE($A308,"_",AF$2),'Reference data SID'!$B:$M,12,FALSE)),"",VLOOKUP(CONCATENATE($A308,"_",AF$2),'Reference data SID'!$B:$M,12,FALSE))</f>
        <v/>
      </c>
      <c r="AG308" s="16" t="str">
        <f>IF(ISERROR(VLOOKUP(CONCATENATE($A308,"_",AG$2),'Reference data SID'!$B:$M,12,FALSE)),"",VLOOKUP(CONCATENATE($A308,"_",AG$2),'Reference data SID'!$B:$M,12,FALSE))</f>
        <v/>
      </c>
      <c r="AH308" s="16" t="str">
        <f>IF(ISERROR(VLOOKUP(CONCATENATE($A308,"_",AH$2),'Reference data SID'!$B:$M,12,FALSE)),"",VLOOKUP(CONCATENATE($A308,"_",AH$2),'Reference data SID'!$B:$M,12,FALSE))</f>
        <v/>
      </c>
      <c r="AI308" s="16" t="str">
        <f>IF(ISERROR(VLOOKUP(CONCATENATE($A308,"_",AI$2),'Reference data SID'!$B:$M,12,FALSE)),"",VLOOKUP(CONCATENATE($A308,"_",AI$2),'Reference data SID'!$B:$M,12,FALSE))</f>
        <v/>
      </c>
      <c r="AJ308" s="16" t="str">
        <f>IF(ISERROR(VLOOKUP(CONCATENATE($A308,"_",AJ$2),'Reference data SID'!$B:$M,12,FALSE)),"",VLOOKUP(CONCATENATE($A308,"_",AJ$2),'Reference data SID'!$B:$M,12,FALSE))</f>
        <v/>
      </c>
      <c r="AK308" s="16" t="str">
        <f>IF(ISERROR(VLOOKUP(CONCATENATE($A308,"_",AK$2),'Reference data SID'!$B:$M,12,FALSE)),"",VLOOKUP(CONCATENATE($A308,"_",AK$2),'Reference data SID'!$B:$M,12,FALSE))</f>
        <v/>
      </c>
      <c r="AL308" s="16" t="str">
        <f>IF(ISERROR(VLOOKUP(CONCATENATE($A308,"_",AL$2),'Reference data SID'!$B:$M,12,FALSE)),"",VLOOKUP(CONCATENATE($A308,"_",AL$2),'Reference data SID'!$B:$M,12,FALSE))</f>
        <v/>
      </c>
      <c r="AM308" s="16" t="str">
        <f>IF(ISERROR(VLOOKUP(CONCATENATE($A308,"_",AM$2),'Reference data SID'!$B:$M,12,FALSE)),"",VLOOKUP(CONCATENATE($A308,"_",AM$2),'Reference data SID'!$B:$M,12,FALSE))</f>
        <v/>
      </c>
      <c r="AN308" s="16" t="str">
        <f>IF(ISERROR(VLOOKUP(CONCATENATE($A308,"_",AN$2),'Reference data SID'!$B:$M,12,FALSE)),"",VLOOKUP(CONCATENATE($A308,"_",AN$2),'Reference data SID'!$B:$M,12,FALSE))</f>
        <v/>
      </c>
      <c r="AO308" s="16" t="str">
        <f>IF(ISERROR(VLOOKUP(CONCATENATE($A308,"_",AO$2),'Reference data SID'!$B:$M,12,FALSE)),"",VLOOKUP(CONCATENATE($A308,"_",AO$2),'Reference data SID'!$B:$M,12,FALSE))</f>
        <v/>
      </c>
      <c r="AP308" s="16" t="str">
        <f>IF(ISERROR(VLOOKUP(CONCATENATE($A308,"_",AP$2),'Reference data SID'!$B:$M,12,FALSE)),"",VLOOKUP(CONCATENATE($A308,"_",AP$2),'Reference data SID'!$B:$M,12,FALSE))</f>
        <v/>
      </c>
      <c r="AQ308" s="16" t="str">
        <f>IF(ISERROR(VLOOKUP(CONCATENATE($A308,"_",AQ$2),'Reference data SID'!$B:$M,12,FALSE)),"",VLOOKUP(CONCATENATE($A308,"_",AQ$2),'Reference data SID'!$B:$M,12,FALSE))</f>
        <v/>
      </c>
      <c r="AR308" s="16" t="str">
        <f>IF(ISERROR(VLOOKUP(CONCATENATE($A308,"_",AR$2),'Reference data SID'!$B:$M,12,FALSE)),"",VLOOKUP(CONCATENATE($A308,"_",AR$2),'Reference data SID'!$B:$M,12,FALSE))</f>
        <v/>
      </c>
      <c r="AS308" s="16" t="str">
        <f>IF(ISERROR(VLOOKUP(CONCATENATE($A308,"_",AS$2),'Reference data SID'!$B:$M,12,FALSE)),"",VLOOKUP(CONCATENATE($A308,"_",AS$2),'Reference data SID'!$B:$M,12,FALSE))</f>
        <v/>
      </c>
      <c r="AT308" s="16" t="str">
        <f>IF(ISERROR(VLOOKUP(CONCATENATE($A308,"_",AT$2),'Reference data SID'!$B:$M,12,FALSE)),"",VLOOKUP(CONCATENATE($A308,"_",AT$2),'Reference data SID'!$B:$M,12,FALSE))</f>
        <v/>
      </c>
    </row>
    <row r="309" spans="1:46" x14ac:dyDescent="0.25">
      <c r="A309">
        <v>305</v>
      </c>
      <c r="B309" s="16" t="str">
        <f>IF(ISERROR(VLOOKUP(CONCATENATE($A309,"_",B$2),'Reference data SID'!$B:$M,12,FALSE)),"",VLOOKUP(CONCATENATE($A309,"_",B$2),'Reference data SID'!$B:$M,12,FALSE))</f>
        <v/>
      </c>
      <c r="C309" s="16" t="str">
        <f>IF(ISERROR(VLOOKUP(CONCATENATE($A309,"_",C$2),'Reference data SID'!$B:$M,12,FALSE)),"",VLOOKUP(CONCATENATE($A309,"_",C$2),'Reference data SID'!$B:$M,12,FALSE))</f>
        <v/>
      </c>
      <c r="D309" s="16" t="str">
        <f>IF(ISERROR(VLOOKUP(CONCATENATE($A309,"_",D$2),'Reference data SID'!$B:$M,12,FALSE)),"",VLOOKUP(CONCATENATE($A309,"_",D$2),'Reference data SID'!$B:$M,12,FALSE))</f>
        <v/>
      </c>
      <c r="E309" s="16" t="str">
        <f>IF(ISERROR(VLOOKUP(CONCATENATE($A309,"_",E$2),'Reference data SID'!$B:$M,12,FALSE)),"",VLOOKUP(CONCATENATE($A309,"_",E$2),'Reference data SID'!$B:$M,12,FALSE))</f>
        <v/>
      </c>
      <c r="F309" s="16" t="str">
        <f>IF(ISERROR(VLOOKUP(CONCATENATE($A309,"_",F$2),'Reference data SID'!$B:$M,12,FALSE)),"",VLOOKUP(CONCATENATE($A309,"_",F$2),'Reference data SID'!$B:$M,12,FALSE))</f>
        <v/>
      </c>
      <c r="G309" s="16" t="str">
        <f>IF(ISERROR(VLOOKUP(CONCATENATE($A309,"_",G$2),'Reference data SID'!$B:$M,12,FALSE)),"",VLOOKUP(CONCATENATE($A309,"_",G$2),'Reference data SID'!$B:$M,12,FALSE))</f>
        <v/>
      </c>
      <c r="H309" s="16" t="str">
        <f>IF(ISERROR(VLOOKUP(CONCATENATE($A309,"_",H$2),'Reference data SID'!$B:$M,12,FALSE)),"",VLOOKUP(CONCATENATE($A309,"_",H$2),'Reference data SID'!$B:$M,12,FALSE))</f>
        <v/>
      </c>
      <c r="I309" s="16" t="str">
        <f>IF(ISERROR(VLOOKUP(CONCATENATE($A309,"_",I$2),'Reference data SID'!$B:$M,12,FALSE)),"",VLOOKUP(CONCATENATE($A309,"_",I$2),'Reference data SID'!$B:$M,12,FALSE))</f>
        <v/>
      </c>
      <c r="J309" s="16" t="str">
        <f>IF(ISERROR(VLOOKUP(CONCATENATE($A309,"_",J$2),'Reference data SID'!$B:$M,12,FALSE)),"",VLOOKUP(CONCATENATE($A309,"_",J$2),'Reference data SID'!$B:$M,12,FALSE))</f>
        <v/>
      </c>
      <c r="K309" s="16" t="str">
        <f>IF(ISERROR(VLOOKUP(CONCATENATE($A309,"_",K$2),'Reference data SID'!$B:$M,12,FALSE)),"",VLOOKUP(CONCATENATE($A309,"_",K$2),'Reference data SID'!$B:$M,12,FALSE))</f>
        <v/>
      </c>
      <c r="L309" s="16" t="str">
        <f>IF(ISERROR(VLOOKUP(CONCATENATE($A309,"_",L$2),'Reference data SID'!$B:$M,12,FALSE)),"",VLOOKUP(CONCATENATE($A309,"_",L$2),'Reference data SID'!$B:$M,12,FALSE))</f>
        <v/>
      </c>
      <c r="M309" s="16" t="str">
        <f>IF(ISERROR(VLOOKUP(CONCATENATE($A309,"_",M$2),'Reference data SID'!$B:$M,12,FALSE)),"",VLOOKUP(CONCATENATE($A309,"_",M$2),'Reference data SID'!$B:$M,12,FALSE))</f>
        <v/>
      </c>
      <c r="N309" s="16" t="str">
        <f>IF(ISERROR(VLOOKUP(CONCATENATE($A309,"_",N$2),'Reference data SID'!$B:$M,12,FALSE)),"",VLOOKUP(CONCATENATE($A309,"_",N$2),'Reference data SID'!$B:$M,12,FALSE))</f>
        <v/>
      </c>
      <c r="O309" s="16" t="str">
        <f>IF(ISERROR(VLOOKUP(CONCATENATE($A309,"_",O$2),'Reference data SID'!$B:$M,12,FALSE)),"",VLOOKUP(CONCATENATE($A309,"_",O$2),'Reference data SID'!$B:$M,12,FALSE))</f>
        <v/>
      </c>
      <c r="P309" s="16" t="str">
        <f>IF(ISERROR(VLOOKUP(CONCATENATE($A309,"_",P$2),'Reference data SID'!$B:$M,12,FALSE)),"",VLOOKUP(CONCATENATE($A309,"_",P$2),'Reference data SID'!$B:$M,12,FALSE))</f>
        <v/>
      </c>
      <c r="Q309" s="16" t="str">
        <f>IF(ISERROR(VLOOKUP(CONCATENATE($A309,"_",Q$2),'Reference data SID'!$B:$M,12,FALSE)),"",VLOOKUP(CONCATENATE($A309,"_",Q$2),'Reference data SID'!$B:$M,12,FALSE))</f>
        <v/>
      </c>
      <c r="R309" s="16" t="str">
        <f>IF(ISERROR(VLOOKUP(CONCATENATE($A309,"_",R$2),'Reference data SID'!$B:$M,12,FALSE)),"",VLOOKUP(CONCATENATE($A309,"_",R$2),'Reference data SID'!$B:$M,12,FALSE))</f>
        <v/>
      </c>
      <c r="S309" s="16" t="str">
        <f>IF(ISERROR(VLOOKUP(CONCATENATE($A309,"_",S$2),'Reference data SID'!$B:$M,12,FALSE)),"",VLOOKUP(CONCATENATE($A309,"_",S$2),'Reference data SID'!$B:$M,12,FALSE))</f>
        <v/>
      </c>
      <c r="T309" s="16" t="str">
        <f>IF(ISERROR(VLOOKUP(CONCATENATE($A309,"_",T$2),'Reference data SID'!$B:$M,12,FALSE)),"",VLOOKUP(CONCATENATE($A309,"_",T$2),'Reference data SID'!$B:$M,12,FALSE))</f>
        <v/>
      </c>
      <c r="U309" s="16" t="str">
        <f>IF(ISERROR(VLOOKUP(CONCATENATE($A309,"_",U$2),'Reference data SID'!$B:$M,12,FALSE)),"",VLOOKUP(CONCATENATE($A309,"_",U$2),'Reference data SID'!$B:$M,12,FALSE))</f>
        <v/>
      </c>
      <c r="V309" s="16" t="str">
        <f>IF(ISERROR(VLOOKUP(CONCATENATE($A309,"_",V$2),'Reference data SID'!$B:$M,12,FALSE)),"",VLOOKUP(CONCATENATE($A309,"_",V$2),'Reference data SID'!$B:$M,12,FALSE))</f>
        <v/>
      </c>
      <c r="W309" s="16" t="str">
        <f>IF(ISERROR(VLOOKUP(CONCATENATE($A309,"_",W$2),'Reference data SID'!$B:$M,12,FALSE)),"",VLOOKUP(CONCATENATE($A309,"_",W$2),'Reference data SID'!$B:$M,12,FALSE))</f>
        <v/>
      </c>
      <c r="X309" s="16" t="str">
        <f>IF(ISERROR(VLOOKUP(CONCATENATE($A309,"_",X$2),'Reference data SID'!$B:$M,12,FALSE)),"",VLOOKUP(CONCATENATE($A309,"_",X$2),'Reference data SID'!$B:$M,12,FALSE))</f>
        <v/>
      </c>
      <c r="Y309" s="16" t="str">
        <f>IF(ISERROR(VLOOKUP(CONCATENATE($A309,"_",Y$2),'Reference data SID'!$B:$M,12,FALSE)),"",VLOOKUP(CONCATENATE($A309,"_",Y$2),'Reference data SID'!$B:$M,12,FALSE))</f>
        <v/>
      </c>
      <c r="Z309" s="16" t="str">
        <f>IF(ISERROR(VLOOKUP(CONCATENATE($A309,"_",Z$2),'Reference data SID'!$B:$M,12,FALSE)),"",VLOOKUP(CONCATENATE($A309,"_",Z$2),'Reference data SID'!$B:$M,12,FALSE))</f>
        <v/>
      </c>
      <c r="AA309" s="16" t="str">
        <f>IF(ISERROR(VLOOKUP(CONCATENATE($A309,"_",AA$2),'Reference data SID'!$B:$M,12,FALSE)),"",VLOOKUP(CONCATENATE($A309,"_",AA$2),'Reference data SID'!$B:$M,12,FALSE))</f>
        <v/>
      </c>
      <c r="AB309" s="16" t="str">
        <f>IF(ISERROR(VLOOKUP(CONCATENATE($A309,"_",AB$2),'Reference data SID'!$B:$M,12,FALSE)),"",VLOOKUP(CONCATENATE($A309,"_",AB$2),'Reference data SID'!$B:$M,12,FALSE))</f>
        <v/>
      </c>
      <c r="AC309" s="16" t="str">
        <f>IF(ISERROR(VLOOKUP(CONCATENATE($A309,"_",AC$2),'Reference data SID'!$B:$M,12,FALSE)),"",VLOOKUP(CONCATENATE($A309,"_",AC$2),'Reference data SID'!$B:$M,12,FALSE))</f>
        <v/>
      </c>
      <c r="AD309" s="16" t="str">
        <f>IF(ISERROR(VLOOKUP(CONCATENATE($A309,"_",AD$2),'Reference data SID'!$B:$M,12,FALSE)),"",VLOOKUP(CONCATENATE($A309,"_",AD$2),'Reference data SID'!$B:$M,12,FALSE))</f>
        <v/>
      </c>
      <c r="AE309" s="16" t="str">
        <f>IF(ISERROR(VLOOKUP(CONCATENATE($A309,"_",AE$2),'Reference data SID'!$B:$M,12,FALSE)),"",VLOOKUP(CONCATENATE($A309,"_",AE$2),'Reference data SID'!$B:$M,12,FALSE))</f>
        <v/>
      </c>
      <c r="AF309" s="16" t="str">
        <f>IF(ISERROR(VLOOKUP(CONCATENATE($A309,"_",AF$2),'Reference data SID'!$B:$M,12,FALSE)),"",VLOOKUP(CONCATENATE($A309,"_",AF$2),'Reference data SID'!$B:$M,12,FALSE))</f>
        <v/>
      </c>
      <c r="AG309" s="16" t="str">
        <f>IF(ISERROR(VLOOKUP(CONCATENATE($A309,"_",AG$2),'Reference data SID'!$B:$M,12,FALSE)),"",VLOOKUP(CONCATENATE($A309,"_",AG$2),'Reference data SID'!$B:$M,12,FALSE))</f>
        <v/>
      </c>
      <c r="AH309" s="16" t="str">
        <f>IF(ISERROR(VLOOKUP(CONCATENATE($A309,"_",AH$2),'Reference data SID'!$B:$M,12,FALSE)),"",VLOOKUP(CONCATENATE($A309,"_",AH$2),'Reference data SID'!$B:$M,12,FALSE))</f>
        <v/>
      </c>
      <c r="AI309" s="16" t="str">
        <f>IF(ISERROR(VLOOKUP(CONCATENATE($A309,"_",AI$2),'Reference data SID'!$B:$M,12,FALSE)),"",VLOOKUP(CONCATENATE($A309,"_",AI$2),'Reference data SID'!$B:$M,12,FALSE))</f>
        <v/>
      </c>
      <c r="AJ309" s="16" t="str">
        <f>IF(ISERROR(VLOOKUP(CONCATENATE($A309,"_",AJ$2),'Reference data SID'!$B:$M,12,FALSE)),"",VLOOKUP(CONCATENATE($A309,"_",AJ$2),'Reference data SID'!$B:$M,12,FALSE))</f>
        <v/>
      </c>
      <c r="AK309" s="16" t="str">
        <f>IF(ISERROR(VLOOKUP(CONCATENATE($A309,"_",AK$2),'Reference data SID'!$B:$M,12,FALSE)),"",VLOOKUP(CONCATENATE($A309,"_",AK$2),'Reference data SID'!$B:$M,12,FALSE))</f>
        <v/>
      </c>
      <c r="AL309" s="16" t="str">
        <f>IF(ISERROR(VLOOKUP(CONCATENATE($A309,"_",AL$2),'Reference data SID'!$B:$M,12,FALSE)),"",VLOOKUP(CONCATENATE($A309,"_",AL$2),'Reference data SID'!$B:$M,12,FALSE))</f>
        <v/>
      </c>
      <c r="AM309" s="16" t="str">
        <f>IF(ISERROR(VLOOKUP(CONCATENATE($A309,"_",AM$2),'Reference data SID'!$B:$M,12,FALSE)),"",VLOOKUP(CONCATENATE($A309,"_",AM$2),'Reference data SID'!$B:$M,12,FALSE))</f>
        <v/>
      </c>
      <c r="AN309" s="16" t="str">
        <f>IF(ISERROR(VLOOKUP(CONCATENATE($A309,"_",AN$2),'Reference data SID'!$B:$M,12,FALSE)),"",VLOOKUP(CONCATENATE($A309,"_",AN$2),'Reference data SID'!$B:$M,12,FALSE))</f>
        <v/>
      </c>
      <c r="AO309" s="16" t="str">
        <f>IF(ISERROR(VLOOKUP(CONCATENATE($A309,"_",AO$2),'Reference data SID'!$B:$M,12,FALSE)),"",VLOOKUP(CONCATENATE($A309,"_",AO$2),'Reference data SID'!$B:$M,12,FALSE))</f>
        <v/>
      </c>
      <c r="AP309" s="16" t="str">
        <f>IF(ISERROR(VLOOKUP(CONCATENATE($A309,"_",AP$2),'Reference data SID'!$B:$M,12,FALSE)),"",VLOOKUP(CONCATENATE($A309,"_",AP$2),'Reference data SID'!$B:$M,12,FALSE))</f>
        <v/>
      </c>
      <c r="AQ309" s="16" t="str">
        <f>IF(ISERROR(VLOOKUP(CONCATENATE($A309,"_",AQ$2),'Reference data SID'!$B:$M,12,FALSE)),"",VLOOKUP(CONCATENATE($A309,"_",AQ$2),'Reference data SID'!$B:$M,12,FALSE))</f>
        <v/>
      </c>
      <c r="AR309" s="16" t="str">
        <f>IF(ISERROR(VLOOKUP(CONCATENATE($A309,"_",AR$2),'Reference data SID'!$B:$M,12,FALSE)),"",VLOOKUP(CONCATENATE($A309,"_",AR$2),'Reference data SID'!$B:$M,12,FALSE))</f>
        <v/>
      </c>
      <c r="AS309" s="16" t="str">
        <f>IF(ISERROR(VLOOKUP(CONCATENATE($A309,"_",AS$2),'Reference data SID'!$B:$M,12,FALSE)),"",VLOOKUP(CONCATENATE($A309,"_",AS$2),'Reference data SID'!$B:$M,12,FALSE))</f>
        <v/>
      </c>
      <c r="AT309" s="16" t="str">
        <f>IF(ISERROR(VLOOKUP(CONCATENATE($A309,"_",AT$2),'Reference data SID'!$B:$M,12,FALSE)),"",VLOOKUP(CONCATENATE($A309,"_",AT$2),'Reference data SID'!$B:$M,12,FALSE))</f>
        <v/>
      </c>
    </row>
    <row r="310" spans="1:46" x14ac:dyDescent="0.25">
      <c r="A310">
        <v>306</v>
      </c>
      <c r="B310" s="16" t="str">
        <f>IF(ISERROR(VLOOKUP(CONCATENATE($A310,"_",B$2),'Reference data SID'!$B:$M,12,FALSE)),"",VLOOKUP(CONCATENATE($A310,"_",B$2),'Reference data SID'!$B:$M,12,FALSE))</f>
        <v/>
      </c>
      <c r="C310" s="16" t="str">
        <f>IF(ISERROR(VLOOKUP(CONCATENATE($A310,"_",C$2),'Reference data SID'!$B:$M,12,FALSE)),"",VLOOKUP(CONCATENATE($A310,"_",C$2),'Reference data SID'!$B:$M,12,FALSE))</f>
        <v/>
      </c>
      <c r="D310" s="16" t="str">
        <f>IF(ISERROR(VLOOKUP(CONCATENATE($A310,"_",D$2),'Reference data SID'!$B:$M,12,FALSE)),"",VLOOKUP(CONCATENATE($A310,"_",D$2),'Reference data SID'!$B:$M,12,FALSE))</f>
        <v/>
      </c>
      <c r="E310" s="16" t="str">
        <f>IF(ISERROR(VLOOKUP(CONCATENATE($A310,"_",E$2),'Reference data SID'!$B:$M,12,FALSE)),"",VLOOKUP(CONCATENATE($A310,"_",E$2),'Reference data SID'!$B:$M,12,FALSE))</f>
        <v/>
      </c>
      <c r="F310" s="16" t="str">
        <f>IF(ISERROR(VLOOKUP(CONCATENATE($A310,"_",F$2),'Reference data SID'!$B:$M,12,FALSE)),"",VLOOKUP(CONCATENATE($A310,"_",F$2),'Reference data SID'!$B:$M,12,FALSE))</f>
        <v/>
      </c>
      <c r="G310" s="16" t="str">
        <f>IF(ISERROR(VLOOKUP(CONCATENATE($A310,"_",G$2),'Reference data SID'!$B:$M,12,FALSE)),"",VLOOKUP(CONCATENATE($A310,"_",G$2),'Reference data SID'!$B:$M,12,FALSE))</f>
        <v/>
      </c>
      <c r="H310" s="16" t="str">
        <f>IF(ISERROR(VLOOKUP(CONCATENATE($A310,"_",H$2),'Reference data SID'!$B:$M,12,FALSE)),"",VLOOKUP(CONCATENATE($A310,"_",H$2),'Reference data SID'!$B:$M,12,FALSE))</f>
        <v/>
      </c>
      <c r="I310" s="16" t="str">
        <f>IF(ISERROR(VLOOKUP(CONCATENATE($A310,"_",I$2),'Reference data SID'!$B:$M,12,FALSE)),"",VLOOKUP(CONCATENATE($A310,"_",I$2),'Reference data SID'!$B:$M,12,FALSE))</f>
        <v/>
      </c>
      <c r="J310" s="16" t="str">
        <f>IF(ISERROR(VLOOKUP(CONCATENATE($A310,"_",J$2),'Reference data SID'!$B:$M,12,FALSE)),"",VLOOKUP(CONCATENATE($A310,"_",J$2),'Reference data SID'!$B:$M,12,FALSE))</f>
        <v/>
      </c>
      <c r="K310" s="16" t="str">
        <f>IF(ISERROR(VLOOKUP(CONCATENATE($A310,"_",K$2),'Reference data SID'!$B:$M,12,FALSE)),"",VLOOKUP(CONCATENATE($A310,"_",K$2),'Reference data SID'!$B:$M,12,FALSE))</f>
        <v/>
      </c>
      <c r="L310" s="16" t="str">
        <f>IF(ISERROR(VLOOKUP(CONCATENATE($A310,"_",L$2),'Reference data SID'!$B:$M,12,FALSE)),"",VLOOKUP(CONCATENATE($A310,"_",L$2),'Reference data SID'!$B:$M,12,FALSE))</f>
        <v/>
      </c>
      <c r="M310" s="16" t="str">
        <f>IF(ISERROR(VLOOKUP(CONCATENATE($A310,"_",M$2),'Reference data SID'!$B:$M,12,FALSE)),"",VLOOKUP(CONCATENATE($A310,"_",M$2),'Reference data SID'!$B:$M,12,FALSE))</f>
        <v/>
      </c>
      <c r="N310" s="16" t="str">
        <f>IF(ISERROR(VLOOKUP(CONCATENATE($A310,"_",N$2),'Reference data SID'!$B:$M,12,FALSE)),"",VLOOKUP(CONCATENATE($A310,"_",N$2),'Reference data SID'!$B:$M,12,FALSE))</f>
        <v/>
      </c>
      <c r="O310" s="16" t="str">
        <f>IF(ISERROR(VLOOKUP(CONCATENATE($A310,"_",O$2),'Reference data SID'!$B:$M,12,FALSE)),"",VLOOKUP(CONCATENATE($A310,"_",O$2),'Reference data SID'!$B:$M,12,FALSE))</f>
        <v/>
      </c>
      <c r="P310" s="16" t="str">
        <f>IF(ISERROR(VLOOKUP(CONCATENATE($A310,"_",P$2),'Reference data SID'!$B:$M,12,FALSE)),"",VLOOKUP(CONCATENATE($A310,"_",P$2),'Reference data SID'!$B:$M,12,FALSE))</f>
        <v/>
      </c>
      <c r="Q310" s="16" t="str">
        <f>IF(ISERROR(VLOOKUP(CONCATENATE($A310,"_",Q$2),'Reference data SID'!$B:$M,12,FALSE)),"",VLOOKUP(CONCATENATE($A310,"_",Q$2),'Reference data SID'!$B:$M,12,FALSE))</f>
        <v/>
      </c>
      <c r="R310" s="16" t="str">
        <f>IF(ISERROR(VLOOKUP(CONCATENATE($A310,"_",R$2),'Reference data SID'!$B:$M,12,FALSE)),"",VLOOKUP(CONCATENATE($A310,"_",R$2),'Reference data SID'!$B:$M,12,FALSE))</f>
        <v/>
      </c>
      <c r="S310" s="16" t="str">
        <f>IF(ISERROR(VLOOKUP(CONCATENATE($A310,"_",S$2),'Reference data SID'!$B:$M,12,FALSE)),"",VLOOKUP(CONCATENATE($A310,"_",S$2),'Reference data SID'!$B:$M,12,FALSE))</f>
        <v/>
      </c>
      <c r="T310" s="16" t="str">
        <f>IF(ISERROR(VLOOKUP(CONCATENATE($A310,"_",T$2),'Reference data SID'!$B:$M,12,FALSE)),"",VLOOKUP(CONCATENATE($A310,"_",T$2),'Reference data SID'!$B:$M,12,FALSE))</f>
        <v/>
      </c>
      <c r="U310" s="16" t="str">
        <f>IF(ISERROR(VLOOKUP(CONCATENATE($A310,"_",U$2),'Reference data SID'!$B:$M,12,FALSE)),"",VLOOKUP(CONCATENATE($A310,"_",U$2),'Reference data SID'!$B:$M,12,FALSE))</f>
        <v/>
      </c>
      <c r="V310" s="16" t="str">
        <f>IF(ISERROR(VLOOKUP(CONCATENATE($A310,"_",V$2),'Reference data SID'!$B:$M,12,FALSE)),"",VLOOKUP(CONCATENATE($A310,"_",V$2),'Reference data SID'!$B:$M,12,FALSE))</f>
        <v/>
      </c>
      <c r="W310" s="16" t="str">
        <f>IF(ISERROR(VLOOKUP(CONCATENATE($A310,"_",W$2),'Reference data SID'!$B:$M,12,FALSE)),"",VLOOKUP(CONCATENATE($A310,"_",W$2),'Reference data SID'!$B:$M,12,FALSE))</f>
        <v/>
      </c>
      <c r="X310" s="16" t="str">
        <f>IF(ISERROR(VLOOKUP(CONCATENATE($A310,"_",X$2),'Reference data SID'!$B:$M,12,FALSE)),"",VLOOKUP(CONCATENATE($A310,"_",X$2),'Reference data SID'!$B:$M,12,FALSE))</f>
        <v/>
      </c>
      <c r="Y310" s="16" t="str">
        <f>IF(ISERROR(VLOOKUP(CONCATENATE($A310,"_",Y$2),'Reference data SID'!$B:$M,12,FALSE)),"",VLOOKUP(CONCATENATE($A310,"_",Y$2),'Reference data SID'!$B:$M,12,FALSE))</f>
        <v/>
      </c>
      <c r="Z310" s="16" t="str">
        <f>IF(ISERROR(VLOOKUP(CONCATENATE($A310,"_",Z$2),'Reference data SID'!$B:$M,12,FALSE)),"",VLOOKUP(CONCATENATE($A310,"_",Z$2),'Reference data SID'!$B:$M,12,FALSE))</f>
        <v/>
      </c>
      <c r="AA310" s="16" t="str">
        <f>IF(ISERROR(VLOOKUP(CONCATENATE($A310,"_",AA$2),'Reference data SID'!$B:$M,12,FALSE)),"",VLOOKUP(CONCATENATE($A310,"_",AA$2),'Reference data SID'!$B:$M,12,FALSE))</f>
        <v/>
      </c>
      <c r="AB310" s="16" t="str">
        <f>IF(ISERROR(VLOOKUP(CONCATENATE($A310,"_",AB$2),'Reference data SID'!$B:$M,12,FALSE)),"",VLOOKUP(CONCATENATE($A310,"_",AB$2),'Reference data SID'!$B:$M,12,FALSE))</f>
        <v/>
      </c>
      <c r="AC310" s="16" t="str">
        <f>IF(ISERROR(VLOOKUP(CONCATENATE($A310,"_",AC$2),'Reference data SID'!$B:$M,12,FALSE)),"",VLOOKUP(CONCATENATE($A310,"_",AC$2),'Reference data SID'!$B:$M,12,FALSE))</f>
        <v/>
      </c>
      <c r="AD310" s="16" t="str">
        <f>IF(ISERROR(VLOOKUP(CONCATENATE($A310,"_",AD$2),'Reference data SID'!$B:$M,12,FALSE)),"",VLOOKUP(CONCATENATE($A310,"_",AD$2),'Reference data SID'!$B:$M,12,FALSE))</f>
        <v/>
      </c>
      <c r="AE310" s="16" t="str">
        <f>IF(ISERROR(VLOOKUP(CONCATENATE($A310,"_",AE$2),'Reference data SID'!$B:$M,12,FALSE)),"",VLOOKUP(CONCATENATE($A310,"_",AE$2),'Reference data SID'!$B:$M,12,FALSE))</f>
        <v/>
      </c>
      <c r="AF310" s="16" t="str">
        <f>IF(ISERROR(VLOOKUP(CONCATENATE($A310,"_",AF$2),'Reference data SID'!$B:$M,12,FALSE)),"",VLOOKUP(CONCATENATE($A310,"_",AF$2),'Reference data SID'!$B:$M,12,FALSE))</f>
        <v/>
      </c>
      <c r="AG310" s="16" t="str">
        <f>IF(ISERROR(VLOOKUP(CONCATENATE($A310,"_",AG$2),'Reference data SID'!$B:$M,12,FALSE)),"",VLOOKUP(CONCATENATE($A310,"_",AG$2),'Reference data SID'!$B:$M,12,FALSE))</f>
        <v/>
      </c>
      <c r="AH310" s="16" t="str">
        <f>IF(ISERROR(VLOOKUP(CONCATENATE($A310,"_",AH$2),'Reference data SID'!$B:$M,12,FALSE)),"",VLOOKUP(CONCATENATE($A310,"_",AH$2),'Reference data SID'!$B:$M,12,FALSE))</f>
        <v/>
      </c>
      <c r="AI310" s="16" t="str">
        <f>IF(ISERROR(VLOOKUP(CONCATENATE($A310,"_",AI$2),'Reference data SID'!$B:$M,12,FALSE)),"",VLOOKUP(CONCATENATE($A310,"_",AI$2),'Reference data SID'!$B:$M,12,FALSE))</f>
        <v/>
      </c>
      <c r="AJ310" s="16" t="str">
        <f>IF(ISERROR(VLOOKUP(CONCATENATE($A310,"_",AJ$2),'Reference data SID'!$B:$M,12,FALSE)),"",VLOOKUP(CONCATENATE($A310,"_",AJ$2),'Reference data SID'!$B:$M,12,FALSE))</f>
        <v/>
      </c>
      <c r="AK310" s="16" t="str">
        <f>IF(ISERROR(VLOOKUP(CONCATENATE($A310,"_",AK$2),'Reference data SID'!$B:$M,12,FALSE)),"",VLOOKUP(CONCATENATE($A310,"_",AK$2),'Reference data SID'!$B:$M,12,FALSE))</f>
        <v/>
      </c>
      <c r="AL310" s="16" t="str">
        <f>IF(ISERROR(VLOOKUP(CONCATENATE($A310,"_",AL$2),'Reference data SID'!$B:$M,12,FALSE)),"",VLOOKUP(CONCATENATE($A310,"_",AL$2),'Reference data SID'!$B:$M,12,FALSE))</f>
        <v/>
      </c>
      <c r="AM310" s="16" t="str">
        <f>IF(ISERROR(VLOOKUP(CONCATENATE($A310,"_",AM$2),'Reference data SID'!$B:$M,12,FALSE)),"",VLOOKUP(CONCATENATE($A310,"_",AM$2),'Reference data SID'!$B:$M,12,FALSE))</f>
        <v/>
      </c>
      <c r="AN310" s="16" t="str">
        <f>IF(ISERROR(VLOOKUP(CONCATENATE($A310,"_",AN$2),'Reference data SID'!$B:$M,12,FALSE)),"",VLOOKUP(CONCATENATE($A310,"_",AN$2),'Reference data SID'!$B:$M,12,FALSE))</f>
        <v/>
      </c>
      <c r="AO310" s="16" t="str">
        <f>IF(ISERROR(VLOOKUP(CONCATENATE($A310,"_",AO$2),'Reference data SID'!$B:$M,12,FALSE)),"",VLOOKUP(CONCATENATE($A310,"_",AO$2),'Reference data SID'!$B:$M,12,FALSE))</f>
        <v/>
      </c>
      <c r="AP310" s="16" t="str">
        <f>IF(ISERROR(VLOOKUP(CONCATENATE($A310,"_",AP$2),'Reference data SID'!$B:$M,12,FALSE)),"",VLOOKUP(CONCATENATE($A310,"_",AP$2),'Reference data SID'!$B:$M,12,FALSE))</f>
        <v/>
      </c>
      <c r="AQ310" s="16" t="str">
        <f>IF(ISERROR(VLOOKUP(CONCATENATE($A310,"_",AQ$2),'Reference data SID'!$B:$M,12,FALSE)),"",VLOOKUP(CONCATENATE($A310,"_",AQ$2),'Reference data SID'!$B:$M,12,FALSE))</f>
        <v/>
      </c>
      <c r="AR310" s="16" t="str">
        <f>IF(ISERROR(VLOOKUP(CONCATENATE($A310,"_",AR$2),'Reference data SID'!$B:$M,12,FALSE)),"",VLOOKUP(CONCATENATE($A310,"_",AR$2),'Reference data SID'!$B:$M,12,FALSE))</f>
        <v/>
      </c>
      <c r="AS310" s="16" t="str">
        <f>IF(ISERROR(VLOOKUP(CONCATENATE($A310,"_",AS$2),'Reference data SID'!$B:$M,12,FALSE)),"",VLOOKUP(CONCATENATE($A310,"_",AS$2),'Reference data SID'!$B:$M,12,FALSE))</f>
        <v/>
      </c>
      <c r="AT310" s="16" t="str">
        <f>IF(ISERROR(VLOOKUP(CONCATENATE($A310,"_",AT$2),'Reference data SID'!$B:$M,12,FALSE)),"",VLOOKUP(CONCATENATE($A310,"_",AT$2),'Reference data SID'!$B:$M,12,FALSE))</f>
        <v/>
      </c>
    </row>
    <row r="311" spans="1:46" x14ac:dyDescent="0.25">
      <c r="A311">
        <v>307</v>
      </c>
      <c r="B311" s="16" t="str">
        <f>IF(ISERROR(VLOOKUP(CONCATENATE($A311,"_",B$2),'Reference data SID'!$B:$M,12,FALSE)),"",VLOOKUP(CONCATENATE($A311,"_",B$2),'Reference data SID'!$B:$M,12,FALSE))</f>
        <v/>
      </c>
      <c r="C311" s="16" t="str">
        <f>IF(ISERROR(VLOOKUP(CONCATENATE($A311,"_",C$2),'Reference data SID'!$B:$M,12,FALSE)),"",VLOOKUP(CONCATENATE($A311,"_",C$2),'Reference data SID'!$B:$M,12,FALSE))</f>
        <v/>
      </c>
      <c r="D311" s="16" t="str">
        <f>IF(ISERROR(VLOOKUP(CONCATENATE($A311,"_",D$2),'Reference data SID'!$B:$M,12,FALSE)),"",VLOOKUP(CONCATENATE($A311,"_",D$2),'Reference data SID'!$B:$M,12,FALSE))</f>
        <v/>
      </c>
      <c r="E311" s="16" t="str">
        <f>IF(ISERROR(VLOOKUP(CONCATENATE($A311,"_",E$2),'Reference data SID'!$B:$M,12,FALSE)),"",VLOOKUP(CONCATENATE($A311,"_",E$2),'Reference data SID'!$B:$M,12,FALSE))</f>
        <v/>
      </c>
      <c r="F311" s="16" t="str">
        <f>IF(ISERROR(VLOOKUP(CONCATENATE($A311,"_",F$2),'Reference data SID'!$B:$M,12,FALSE)),"",VLOOKUP(CONCATENATE($A311,"_",F$2),'Reference data SID'!$B:$M,12,FALSE))</f>
        <v/>
      </c>
      <c r="G311" s="16" t="str">
        <f>IF(ISERROR(VLOOKUP(CONCATENATE($A311,"_",G$2),'Reference data SID'!$B:$M,12,FALSE)),"",VLOOKUP(CONCATENATE($A311,"_",G$2),'Reference data SID'!$B:$M,12,FALSE))</f>
        <v/>
      </c>
      <c r="H311" s="16" t="str">
        <f>IF(ISERROR(VLOOKUP(CONCATENATE($A311,"_",H$2),'Reference data SID'!$B:$M,12,FALSE)),"",VLOOKUP(CONCATENATE($A311,"_",H$2),'Reference data SID'!$B:$M,12,FALSE))</f>
        <v/>
      </c>
      <c r="I311" s="16" t="str">
        <f>IF(ISERROR(VLOOKUP(CONCATENATE($A311,"_",I$2),'Reference data SID'!$B:$M,12,FALSE)),"",VLOOKUP(CONCATENATE($A311,"_",I$2),'Reference data SID'!$B:$M,12,FALSE))</f>
        <v/>
      </c>
      <c r="J311" s="16" t="str">
        <f>IF(ISERROR(VLOOKUP(CONCATENATE($A311,"_",J$2),'Reference data SID'!$B:$M,12,FALSE)),"",VLOOKUP(CONCATENATE($A311,"_",J$2),'Reference data SID'!$B:$M,12,FALSE))</f>
        <v/>
      </c>
      <c r="K311" s="16" t="str">
        <f>IF(ISERROR(VLOOKUP(CONCATENATE($A311,"_",K$2),'Reference data SID'!$B:$M,12,FALSE)),"",VLOOKUP(CONCATENATE($A311,"_",K$2),'Reference data SID'!$B:$M,12,FALSE))</f>
        <v/>
      </c>
      <c r="L311" s="16" t="str">
        <f>IF(ISERROR(VLOOKUP(CONCATENATE($A311,"_",L$2),'Reference data SID'!$B:$M,12,FALSE)),"",VLOOKUP(CONCATENATE($A311,"_",L$2),'Reference data SID'!$B:$M,12,FALSE))</f>
        <v/>
      </c>
      <c r="M311" s="16" t="str">
        <f>IF(ISERROR(VLOOKUP(CONCATENATE($A311,"_",M$2),'Reference data SID'!$B:$M,12,FALSE)),"",VLOOKUP(CONCATENATE($A311,"_",M$2),'Reference data SID'!$B:$M,12,FALSE))</f>
        <v/>
      </c>
      <c r="N311" s="16" t="str">
        <f>IF(ISERROR(VLOOKUP(CONCATENATE($A311,"_",N$2),'Reference data SID'!$B:$M,12,FALSE)),"",VLOOKUP(CONCATENATE($A311,"_",N$2),'Reference data SID'!$B:$M,12,FALSE))</f>
        <v/>
      </c>
      <c r="O311" s="16" t="str">
        <f>IF(ISERROR(VLOOKUP(CONCATENATE($A311,"_",O$2),'Reference data SID'!$B:$M,12,FALSE)),"",VLOOKUP(CONCATENATE($A311,"_",O$2),'Reference data SID'!$B:$M,12,FALSE))</f>
        <v/>
      </c>
      <c r="P311" s="16" t="str">
        <f>IF(ISERROR(VLOOKUP(CONCATENATE($A311,"_",P$2),'Reference data SID'!$B:$M,12,FALSE)),"",VLOOKUP(CONCATENATE($A311,"_",P$2),'Reference data SID'!$B:$M,12,FALSE))</f>
        <v/>
      </c>
      <c r="Q311" s="16" t="str">
        <f>IF(ISERROR(VLOOKUP(CONCATENATE($A311,"_",Q$2),'Reference data SID'!$B:$M,12,FALSE)),"",VLOOKUP(CONCATENATE($A311,"_",Q$2),'Reference data SID'!$B:$M,12,FALSE))</f>
        <v/>
      </c>
      <c r="R311" s="16" t="str">
        <f>IF(ISERROR(VLOOKUP(CONCATENATE($A311,"_",R$2),'Reference data SID'!$B:$M,12,FALSE)),"",VLOOKUP(CONCATENATE($A311,"_",R$2),'Reference data SID'!$B:$M,12,FALSE))</f>
        <v/>
      </c>
      <c r="S311" s="16" t="str">
        <f>IF(ISERROR(VLOOKUP(CONCATENATE($A311,"_",S$2),'Reference data SID'!$B:$M,12,FALSE)),"",VLOOKUP(CONCATENATE($A311,"_",S$2),'Reference data SID'!$B:$M,12,FALSE))</f>
        <v/>
      </c>
      <c r="T311" s="16" t="str">
        <f>IF(ISERROR(VLOOKUP(CONCATENATE($A311,"_",T$2),'Reference data SID'!$B:$M,12,FALSE)),"",VLOOKUP(CONCATENATE($A311,"_",T$2),'Reference data SID'!$B:$M,12,FALSE))</f>
        <v/>
      </c>
      <c r="U311" s="16" t="str">
        <f>IF(ISERROR(VLOOKUP(CONCATENATE($A311,"_",U$2),'Reference data SID'!$B:$M,12,FALSE)),"",VLOOKUP(CONCATENATE($A311,"_",U$2),'Reference data SID'!$B:$M,12,FALSE))</f>
        <v/>
      </c>
      <c r="V311" s="16" t="str">
        <f>IF(ISERROR(VLOOKUP(CONCATENATE($A311,"_",V$2),'Reference data SID'!$B:$M,12,FALSE)),"",VLOOKUP(CONCATENATE($A311,"_",V$2),'Reference data SID'!$B:$M,12,FALSE))</f>
        <v/>
      </c>
      <c r="W311" s="16" t="str">
        <f>IF(ISERROR(VLOOKUP(CONCATENATE($A311,"_",W$2),'Reference data SID'!$B:$M,12,FALSE)),"",VLOOKUP(CONCATENATE($A311,"_",W$2),'Reference data SID'!$B:$M,12,FALSE))</f>
        <v/>
      </c>
      <c r="X311" s="16" t="str">
        <f>IF(ISERROR(VLOOKUP(CONCATENATE($A311,"_",X$2),'Reference data SID'!$B:$M,12,FALSE)),"",VLOOKUP(CONCATENATE($A311,"_",X$2),'Reference data SID'!$B:$M,12,FALSE))</f>
        <v/>
      </c>
      <c r="Y311" s="16" t="str">
        <f>IF(ISERROR(VLOOKUP(CONCATENATE($A311,"_",Y$2),'Reference data SID'!$B:$M,12,FALSE)),"",VLOOKUP(CONCATENATE($A311,"_",Y$2),'Reference data SID'!$B:$M,12,FALSE))</f>
        <v/>
      </c>
      <c r="Z311" s="16" t="str">
        <f>IF(ISERROR(VLOOKUP(CONCATENATE($A311,"_",Z$2),'Reference data SID'!$B:$M,12,FALSE)),"",VLOOKUP(CONCATENATE($A311,"_",Z$2),'Reference data SID'!$B:$M,12,FALSE))</f>
        <v/>
      </c>
      <c r="AA311" s="16" t="str">
        <f>IF(ISERROR(VLOOKUP(CONCATENATE($A311,"_",AA$2),'Reference data SID'!$B:$M,12,FALSE)),"",VLOOKUP(CONCATENATE($A311,"_",AA$2),'Reference data SID'!$B:$M,12,FALSE))</f>
        <v/>
      </c>
      <c r="AB311" s="16" t="str">
        <f>IF(ISERROR(VLOOKUP(CONCATENATE($A311,"_",AB$2),'Reference data SID'!$B:$M,12,FALSE)),"",VLOOKUP(CONCATENATE($A311,"_",AB$2),'Reference data SID'!$B:$M,12,FALSE))</f>
        <v/>
      </c>
      <c r="AC311" s="16" t="str">
        <f>IF(ISERROR(VLOOKUP(CONCATENATE($A311,"_",AC$2),'Reference data SID'!$B:$M,12,FALSE)),"",VLOOKUP(CONCATENATE($A311,"_",AC$2),'Reference data SID'!$B:$M,12,FALSE))</f>
        <v/>
      </c>
      <c r="AD311" s="16" t="str">
        <f>IF(ISERROR(VLOOKUP(CONCATENATE($A311,"_",AD$2),'Reference data SID'!$B:$M,12,FALSE)),"",VLOOKUP(CONCATENATE($A311,"_",AD$2),'Reference data SID'!$B:$M,12,FALSE))</f>
        <v/>
      </c>
      <c r="AE311" s="16" t="str">
        <f>IF(ISERROR(VLOOKUP(CONCATENATE($A311,"_",AE$2),'Reference data SID'!$B:$M,12,FALSE)),"",VLOOKUP(CONCATENATE($A311,"_",AE$2),'Reference data SID'!$B:$M,12,FALSE))</f>
        <v/>
      </c>
      <c r="AF311" s="16" t="str">
        <f>IF(ISERROR(VLOOKUP(CONCATENATE($A311,"_",AF$2),'Reference data SID'!$B:$M,12,FALSE)),"",VLOOKUP(CONCATENATE($A311,"_",AF$2),'Reference data SID'!$B:$M,12,FALSE))</f>
        <v/>
      </c>
      <c r="AG311" s="16" t="str">
        <f>IF(ISERROR(VLOOKUP(CONCATENATE($A311,"_",AG$2),'Reference data SID'!$B:$M,12,FALSE)),"",VLOOKUP(CONCATENATE($A311,"_",AG$2),'Reference data SID'!$B:$M,12,FALSE))</f>
        <v/>
      </c>
      <c r="AH311" s="16" t="str">
        <f>IF(ISERROR(VLOOKUP(CONCATENATE($A311,"_",AH$2),'Reference data SID'!$B:$M,12,FALSE)),"",VLOOKUP(CONCATENATE($A311,"_",AH$2),'Reference data SID'!$B:$M,12,FALSE))</f>
        <v/>
      </c>
      <c r="AI311" s="16" t="str">
        <f>IF(ISERROR(VLOOKUP(CONCATENATE($A311,"_",AI$2),'Reference data SID'!$B:$M,12,FALSE)),"",VLOOKUP(CONCATENATE($A311,"_",AI$2),'Reference data SID'!$B:$M,12,FALSE))</f>
        <v/>
      </c>
      <c r="AJ311" s="16" t="str">
        <f>IF(ISERROR(VLOOKUP(CONCATENATE($A311,"_",AJ$2),'Reference data SID'!$B:$M,12,FALSE)),"",VLOOKUP(CONCATENATE($A311,"_",AJ$2),'Reference data SID'!$B:$M,12,FALSE))</f>
        <v/>
      </c>
      <c r="AK311" s="16" t="str">
        <f>IF(ISERROR(VLOOKUP(CONCATENATE($A311,"_",AK$2),'Reference data SID'!$B:$M,12,FALSE)),"",VLOOKUP(CONCATENATE($A311,"_",AK$2),'Reference data SID'!$B:$M,12,FALSE))</f>
        <v/>
      </c>
      <c r="AL311" s="16" t="str">
        <f>IF(ISERROR(VLOOKUP(CONCATENATE($A311,"_",AL$2),'Reference data SID'!$B:$M,12,FALSE)),"",VLOOKUP(CONCATENATE($A311,"_",AL$2),'Reference data SID'!$B:$M,12,FALSE))</f>
        <v/>
      </c>
      <c r="AM311" s="16" t="str">
        <f>IF(ISERROR(VLOOKUP(CONCATENATE($A311,"_",AM$2),'Reference data SID'!$B:$M,12,FALSE)),"",VLOOKUP(CONCATENATE($A311,"_",AM$2),'Reference data SID'!$B:$M,12,FALSE))</f>
        <v/>
      </c>
      <c r="AN311" s="16" t="str">
        <f>IF(ISERROR(VLOOKUP(CONCATENATE($A311,"_",AN$2),'Reference data SID'!$B:$M,12,FALSE)),"",VLOOKUP(CONCATENATE($A311,"_",AN$2),'Reference data SID'!$B:$M,12,FALSE))</f>
        <v/>
      </c>
      <c r="AO311" s="16" t="str">
        <f>IF(ISERROR(VLOOKUP(CONCATENATE($A311,"_",AO$2),'Reference data SID'!$B:$M,12,FALSE)),"",VLOOKUP(CONCATENATE($A311,"_",AO$2),'Reference data SID'!$B:$M,12,FALSE))</f>
        <v/>
      </c>
      <c r="AP311" s="16" t="str">
        <f>IF(ISERROR(VLOOKUP(CONCATENATE($A311,"_",AP$2),'Reference data SID'!$B:$M,12,FALSE)),"",VLOOKUP(CONCATENATE($A311,"_",AP$2),'Reference data SID'!$B:$M,12,FALSE))</f>
        <v/>
      </c>
      <c r="AQ311" s="16" t="str">
        <f>IF(ISERROR(VLOOKUP(CONCATENATE($A311,"_",AQ$2),'Reference data SID'!$B:$M,12,FALSE)),"",VLOOKUP(CONCATENATE($A311,"_",AQ$2),'Reference data SID'!$B:$M,12,FALSE))</f>
        <v/>
      </c>
      <c r="AR311" s="16" t="str">
        <f>IF(ISERROR(VLOOKUP(CONCATENATE($A311,"_",AR$2),'Reference data SID'!$B:$M,12,FALSE)),"",VLOOKUP(CONCATENATE($A311,"_",AR$2),'Reference data SID'!$B:$M,12,FALSE))</f>
        <v/>
      </c>
      <c r="AS311" s="16" t="str">
        <f>IF(ISERROR(VLOOKUP(CONCATENATE($A311,"_",AS$2),'Reference data SID'!$B:$M,12,FALSE)),"",VLOOKUP(CONCATENATE($A311,"_",AS$2),'Reference data SID'!$B:$M,12,FALSE))</f>
        <v/>
      </c>
      <c r="AT311" s="16" t="str">
        <f>IF(ISERROR(VLOOKUP(CONCATENATE($A311,"_",AT$2),'Reference data SID'!$B:$M,12,FALSE)),"",VLOOKUP(CONCATENATE($A311,"_",AT$2),'Reference data SID'!$B:$M,12,FALSE))</f>
        <v/>
      </c>
    </row>
    <row r="312" spans="1:46" x14ac:dyDescent="0.25">
      <c r="A312">
        <v>308</v>
      </c>
      <c r="B312" s="16" t="str">
        <f>IF(ISERROR(VLOOKUP(CONCATENATE($A312,"_",B$2),'Reference data SID'!$B:$M,12,FALSE)),"",VLOOKUP(CONCATENATE($A312,"_",B$2),'Reference data SID'!$B:$M,12,FALSE))</f>
        <v/>
      </c>
      <c r="C312" s="16" t="str">
        <f>IF(ISERROR(VLOOKUP(CONCATENATE($A312,"_",C$2),'Reference data SID'!$B:$M,12,FALSE)),"",VLOOKUP(CONCATENATE($A312,"_",C$2),'Reference data SID'!$B:$M,12,FALSE))</f>
        <v/>
      </c>
      <c r="D312" s="16" t="str">
        <f>IF(ISERROR(VLOOKUP(CONCATENATE($A312,"_",D$2),'Reference data SID'!$B:$M,12,FALSE)),"",VLOOKUP(CONCATENATE($A312,"_",D$2),'Reference data SID'!$B:$M,12,FALSE))</f>
        <v/>
      </c>
      <c r="E312" s="16" t="str">
        <f>IF(ISERROR(VLOOKUP(CONCATENATE($A312,"_",E$2),'Reference data SID'!$B:$M,12,FALSE)),"",VLOOKUP(CONCATENATE($A312,"_",E$2),'Reference data SID'!$B:$M,12,FALSE))</f>
        <v/>
      </c>
      <c r="F312" s="16" t="str">
        <f>IF(ISERROR(VLOOKUP(CONCATENATE($A312,"_",F$2),'Reference data SID'!$B:$M,12,FALSE)),"",VLOOKUP(CONCATENATE($A312,"_",F$2),'Reference data SID'!$B:$M,12,FALSE))</f>
        <v/>
      </c>
      <c r="G312" s="16" t="str">
        <f>IF(ISERROR(VLOOKUP(CONCATENATE($A312,"_",G$2),'Reference data SID'!$B:$M,12,FALSE)),"",VLOOKUP(CONCATENATE($A312,"_",G$2),'Reference data SID'!$B:$M,12,FALSE))</f>
        <v/>
      </c>
      <c r="H312" s="16" t="str">
        <f>IF(ISERROR(VLOOKUP(CONCATENATE($A312,"_",H$2),'Reference data SID'!$B:$M,12,FALSE)),"",VLOOKUP(CONCATENATE($A312,"_",H$2),'Reference data SID'!$B:$M,12,FALSE))</f>
        <v/>
      </c>
      <c r="I312" s="16" t="str">
        <f>IF(ISERROR(VLOOKUP(CONCATENATE($A312,"_",I$2),'Reference data SID'!$B:$M,12,FALSE)),"",VLOOKUP(CONCATENATE($A312,"_",I$2),'Reference data SID'!$B:$M,12,FALSE))</f>
        <v/>
      </c>
      <c r="J312" s="16" t="str">
        <f>IF(ISERROR(VLOOKUP(CONCATENATE($A312,"_",J$2),'Reference data SID'!$B:$M,12,FALSE)),"",VLOOKUP(CONCATENATE($A312,"_",J$2),'Reference data SID'!$B:$M,12,FALSE))</f>
        <v/>
      </c>
      <c r="K312" s="16" t="str">
        <f>IF(ISERROR(VLOOKUP(CONCATENATE($A312,"_",K$2),'Reference data SID'!$B:$M,12,FALSE)),"",VLOOKUP(CONCATENATE($A312,"_",K$2),'Reference data SID'!$B:$M,12,FALSE))</f>
        <v/>
      </c>
      <c r="L312" s="16" t="str">
        <f>IF(ISERROR(VLOOKUP(CONCATENATE($A312,"_",L$2),'Reference data SID'!$B:$M,12,FALSE)),"",VLOOKUP(CONCATENATE($A312,"_",L$2),'Reference data SID'!$B:$M,12,FALSE))</f>
        <v/>
      </c>
      <c r="M312" s="16" t="str">
        <f>IF(ISERROR(VLOOKUP(CONCATENATE($A312,"_",M$2),'Reference data SID'!$B:$M,12,FALSE)),"",VLOOKUP(CONCATENATE($A312,"_",M$2),'Reference data SID'!$B:$M,12,FALSE))</f>
        <v/>
      </c>
      <c r="N312" s="16" t="str">
        <f>IF(ISERROR(VLOOKUP(CONCATENATE($A312,"_",N$2),'Reference data SID'!$B:$M,12,FALSE)),"",VLOOKUP(CONCATENATE($A312,"_",N$2),'Reference data SID'!$B:$M,12,FALSE))</f>
        <v/>
      </c>
      <c r="O312" s="16" t="str">
        <f>IF(ISERROR(VLOOKUP(CONCATENATE($A312,"_",O$2),'Reference data SID'!$B:$M,12,FALSE)),"",VLOOKUP(CONCATENATE($A312,"_",O$2),'Reference data SID'!$B:$M,12,FALSE))</f>
        <v/>
      </c>
      <c r="P312" s="16" t="str">
        <f>IF(ISERROR(VLOOKUP(CONCATENATE($A312,"_",P$2),'Reference data SID'!$B:$M,12,FALSE)),"",VLOOKUP(CONCATENATE($A312,"_",P$2),'Reference data SID'!$B:$M,12,FALSE))</f>
        <v/>
      </c>
      <c r="Q312" s="16" t="str">
        <f>IF(ISERROR(VLOOKUP(CONCATENATE($A312,"_",Q$2),'Reference data SID'!$B:$M,12,FALSE)),"",VLOOKUP(CONCATENATE($A312,"_",Q$2),'Reference data SID'!$B:$M,12,FALSE))</f>
        <v/>
      </c>
      <c r="R312" s="16" t="str">
        <f>IF(ISERROR(VLOOKUP(CONCATENATE($A312,"_",R$2),'Reference data SID'!$B:$M,12,FALSE)),"",VLOOKUP(CONCATENATE($A312,"_",R$2),'Reference data SID'!$B:$M,12,FALSE))</f>
        <v/>
      </c>
      <c r="S312" s="16" t="str">
        <f>IF(ISERROR(VLOOKUP(CONCATENATE($A312,"_",S$2),'Reference data SID'!$B:$M,12,FALSE)),"",VLOOKUP(CONCATENATE($A312,"_",S$2),'Reference data SID'!$B:$M,12,FALSE))</f>
        <v/>
      </c>
      <c r="T312" s="16" t="str">
        <f>IF(ISERROR(VLOOKUP(CONCATENATE($A312,"_",T$2),'Reference data SID'!$B:$M,12,FALSE)),"",VLOOKUP(CONCATENATE($A312,"_",T$2),'Reference data SID'!$B:$M,12,FALSE))</f>
        <v/>
      </c>
      <c r="U312" s="16" t="str">
        <f>IF(ISERROR(VLOOKUP(CONCATENATE($A312,"_",U$2),'Reference data SID'!$B:$M,12,FALSE)),"",VLOOKUP(CONCATENATE($A312,"_",U$2),'Reference data SID'!$B:$M,12,FALSE))</f>
        <v/>
      </c>
      <c r="V312" s="16" t="str">
        <f>IF(ISERROR(VLOOKUP(CONCATENATE($A312,"_",V$2),'Reference data SID'!$B:$M,12,FALSE)),"",VLOOKUP(CONCATENATE($A312,"_",V$2),'Reference data SID'!$B:$M,12,FALSE))</f>
        <v/>
      </c>
      <c r="W312" s="16" t="str">
        <f>IF(ISERROR(VLOOKUP(CONCATENATE($A312,"_",W$2),'Reference data SID'!$B:$M,12,FALSE)),"",VLOOKUP(CONCATENATE($A312,"_",W$2),'Reference data SID'!$B:$M,12,FALSE))</f>
        <v/>
      </c>
      <c r="X312" s="16" t="str">
        <f>IF(ISERROR(VLOOKUP(CONCATENATE($A312,"_",X$2),'Reference data SID'!$B:$M,12,FALSE)),"",VLOOKUP(CONCATENATE($A312,"_",X$2),'Reference data SID'!$B:$M,12,FALSE))</f>
        <v/>
      </c>
      <c r="Y312" s="16" t="str">
        <f>IF(ISERROR(VLOOKUP(CONCATENATE($A312,"_",Y$2),'Reference data SID'!$B:$M,12,FALSE)),"",VLOOKUP(CONCATENATE($A312,"_",Y$2),'Reference data SID'!$B:$M,12,FALSE))</f>
        <v/>
      </c>
      <c r="Z312" s="16" t="str">
        <f>IF(ISERROR(VLOOKUP(CONCATENATE($A312,"_",Z$2),'Reference data SID'!$B:$M,12,FALSE)),"",VLOOKUP(CONCATENATE($A312,"_",Z$2),'Reference data SID'!$B:$M,12,FALSE))</f>
        <v/>
      </c>
      <c r="AA312" s="16" t="str">
        <f>IF(ISERROR(VLOOKUP(CONCATENATE($A312,"_",AA$2),'Reference data SID'!$B:$M,12,FALSE)),"",VLOOKUP(CONCATENATE($A312,"_",AA$2),'Reference data SID'!$B:$M,12,FALSE))</f>
        <v/>
      </c>
      <c r="AB312" s="16" t="str">
        <f>IF(ISERROR(VLOOKUP(CONCATENATE($A312,"_",AB$2),'Reference data SID'!$B:$M,12,FALSE)),"",VLOOKUP(CONCATENATE($A312,"_",AB$2),'Reference data SID'!$B:$M,12,FALSE))</f>
        <v/>
      </c>
      <c r="AC312" s="16" t="str">
        <f>IF(ISERROR(VLOOKUP(CONCATENATE($A312,"_",AC$2),'Reference data SID'!$B:$M,12,FALSE)),"",VLOOKUP(CONCATENATE($A312,"_",AC$2),'Reference data SID'!$B:$M,12,FALSE))</f>
        <v/>
      </c>
      <c r="AD312" s="16" t="str">
        <f>IF(ISERROR(VLOOKUP(CONCATENATE($A312,"_",AD$2),'Reference data SID'!$B:$M,12,FALSE)),"",VLOOKUP(CONCATENATE($A312,"_",AD$2),'Reference data SID'!$B:$M,12,FALSE))</f>
        <v/>
      </c>
      <c r="AE312" s="16" t="str">
        <f>IF(ISERROR(VLOOKUP(CONCATENATE($A312,"_",AE$2),'Reference data SID'!$B:$M,12,FALSE)),"",VLOOKUP(CONCATENATE($A312,"_",AE$2),'Reference data SID'!$B:$M,12,FALSE))</f>
        <v/>
      </c>
      <c r="AF312" s="16" t="str">
        <f>IF(ISERROR(VLOOKUP(CONCATENATE($A312,"_",AF$2),'Reference data SID'!$B:$M,12,FALSE)),"",VLOOKUP(CONCATENATE($A312,"_",AF$2),'Reference data SID'!$B:$M,12,FALSE))</f>
        <v/>
      </c>
      <c r="AG312" s="16" t="str">
        <f>IF(ISERROR(VLOOKUP(CONCATENATE($A312,"_",AG$2),'Reference data SID'!$B:$M,12,FALSE)),"",VLOOKUP(CONCATENATE($A312,"_",AG$2),'Reference data SID'!$B:$M,12,FALSE))</f>
        <v/>
      </c>
      <c r="AH312" s="16" t="str">
        <f>IF(ISERROR(VLOOKUP(CONCATENATE($A312,"_",AH$2),'Reference data SID'!$B:$M,12,FALSE)),"",VLOOKUP(CONCATENATE($A312,"_",AH$2),'Reference data SID'!$B:$M,12,FALSE))</f>
        <v/>
      </c>
      <c r="AI312" s="16" t="str">
        <f>IF(ISERROR(VLOOKUP(CONCATENATE($A312,"_",AI$2),'Reference data SID'!$B:$M,12,FALSE)),"",VLOOKUP(CONCATENATE($A312,"_",AI$2),'Reference data SID'!$B:$M,12,FALSE))</f>
        <v/>
      </c>
      <c r="AJ312" s="16" t="str">
        <f>IF(ISERROR(VLOOKUP(CONCATENATE($A312,"_",AJ$2),'Reference data SID'!$B:$M,12,FALSE)),"",VLOOKUP(CONCATENATE($A312,"_",AJ$2),'Reference data SID'!$B:$M,12,FALSE))</f>
        <v/>
      </c>
      <c r="AK312" s="16" t="str">
        <f>IF(ISERROR(VLOOKUP(CONCATENATE($A312,"_",AK$2),'Reference data SID'!$B:$M,12,FALSE)),"",VLOOKUP(CONCATENATE($A312,"_",AK$2),'Reference data SID'!$B:$M,12,FALSE))</f>
        <v/>
      </c>
      <c r="AL312" s="16" t="str">
        <f>IF(ISERROR(VLOOKUP(CONCATENATE($A312,"_",AL$2),'Reference data SID'!$B:$M,12,FALSE)),"",VLOOKUP(CONCATENATE($A312,"_",AL$2),'Reference data SID'!$B:$M,12,FALSE))</f>
        <v/>
      </c>
      <c r="AM312" s="16" t="str">
        <f>IF(ISERROR(VLOOKUP(CONCATENATE($A312,"_",AM$2),'Reference data SID'!$B:$M,12,FALSE)),"",VLOOKUP(CONCATENATE($A312,"_",AM$2),'Reference data SID'!$B:$M,12,FALSE))</f>
        <v/>
      </c>
      <c r="AN312" s="16" t="str">
        <f>IF(ISERROR(VLOOKUP(CONCATENATE($A312,"_",AN$2),'Reference data SID'!$B:$M,12,FALSE)),"",VLOOKUP(CONCATENATE($A312,"_",AN$2),'Reference data SID'!$B:$M,12,FALSE))</f>
        <v/>
      </c>
      <c r="AO312" s="16" t="str">
        <f>IF(ISERROR(VLOOKUP(CONCATENATE($A312,"_",AO$2),'Reference data SID'!$B:$M,12,FALSE)),"",VLOOKUP(CONCATENATE($A312,"_",AO$2),'Reference data SID'!$B:$M,12,FALSE))</f>
        <v/>
      </c>
      <c r="AP312" s="16" t="str">
        <f>IF(ISERROR(VLOOKUP(CONCATENATE($A312,"_",AP$2),'Reference data SID'!$B:$M,12,FALSE)),"",VLOOKUP(CONCATENATE($A312,"_",AP$2),'Reference data SID'!$B:$M,12,FALSE))</f>
        <v/>
      </c>
      <c r="AQ312" s="16" t="str">
        <f>IF(ISERROR(VLOOKUP(CONCATENATE($A312,"_",AQ$2),'Reference data SID'!$B:$M,12,FALSE)),"",VLOOKUP(CONCATENATE($A312,"_",AQ$2),'Reference data SID'!$B:$M,12,FALSE))</f>
        <v/>
      </c>
      <c r="AR312" s="16" t="str">
        <f>IF(ISERROR(VLOOKUP(CONCATENATE($A312,"_",AR$2),'Reference data SID'!$B:$M,12,FALSE)),"",VLOOKUP(CONCATENATE($A312,"_",AR$2),'Reference data SID'!$B:$M,12,FALSE))</f>
        <v/>
      </c>
      <c r="AS312" s="16" t="str">
        <f>IF(ISERROR(VLOOKUP(CONCATENATE($A312,"_",AS$2),'Reference data SID'!$B:$M,12,FALSE)),"",VLOOKUP(CONCATENATE($A312,"_",AS$2),'Reference data SID'!$B:$M,12,FALSE))</f>
        <v/>
      </c>
      <c r="AT312" s="16" t="str">
        <f>IF(ISERROR(VLOOKUP(CONCATENATE($A312,"_",AT$2),'Reference data SID'!$B:$M,12,FALSE)),"",VLOOKUP(CONCATENATE($A312,"_",AT$2),'Reference data SID'!$B:$M,12,FALSE))</f>
        <v/>
      </c>
    </row>
    <row r="313" spans="1:46" x14ac:dyDescent="0.25">
      <c r="A313">
        <v>309</v>
      </c>
      <c r="B313" s="16" t="str">
        <f>IF(ISERROR(VLOOKUP(CONCATENATE($A313,"_",B$2),'Reference data SID'!$B:$M,12,FALSE)),"",VLOOKUP(CONCATENATE($A313,"_",B$2),'Reference data SID'!$B:$M,12,FALSE))</f>
        <v/>
      </c>
      <c r="C313" s="16" t="str">
        <f>IF(ISERROR(VLOOKUP(CONCATENATE($A313,"_",C$2),'Reference data SID'!$B:$M,12,FALSE)),"",VLOOKUP(CONCATENATE($A313,"_",C$2),'Reference data SID'!$B:$M,12,FALSE))</f>
        <v/>
      </c>
      <c r="D313" s="16" t="str">
        <f>IF(ISERROR(VLOOKUP(CONCATENATE($A313,"_",D$2),'Reference data SID'!$B:$M,12,FALSE)),"",VLOOKUP(CONCATENATE($A313,"_",D$2),'Reference data SID'!$B:$M,12,FALSE))</f>
        <v/>
      </c>
      <c r="E313" s="16" t="str">
        <f>IF(ISERROR(VLOOKUP(CONCATENATE($A313,"_",E$2),'Reference data SID'!$B:$M,12,FALSE)),"",VLOOKUP(CONCATENATE($A313,"_",E$2),'Reference data SID'!$B:$M,12,FALSE))</f>
        <v/>
      </c>
      <c r="F313" s="16" t="str">
        <f>IF(ISERROR(VLOOKUP(CONCATENATE($A313,"_",F$2),'Reference data SID'!$B:$M,12,FALSE)),"",VLOOKUP(CONCATENATE($A313,"_",F$2),'Reference data SID'!$B:$M,12,FALSE))</f>
        <v/>
      </c>
      <c r="G313" s="16" t="str">
        <f>IF(ISERROR(VLOOKUP(CONCATENATE($A313,"_",G$2),'Reference data SID'!$B:$M,12,FALSE)),"",VLOOKUP(CONCATENATE($A313,"_",G$2),'Reference data SID'!$B:$M,12,FALSE))</f>
        <v/>
      </c>
      <c r="H313" s="16" t="str">
        <f>IF(ISERROR(VLOOKUP(CONCATENATE($A313,"_",H$2),'Reference data SID'!$B:$M,12,FALSE)),"",VLOOKUP(CONCATENATE($A313,"_",H$2),'Reference data SID'!$B:$M,12,FALSE))</f>
        <v/>
      </c>
      <c r="I313" s="16" t="str">
        <f>IF(ISERROR(VLOOKUP(CONCATENATE($A313,"_",I$2),'Reference data SID'!$B:$M,12,FALSE)),"",VLOOKUP(CONCATENATE($A313,"_",I$2),'Reference data SID'!$B:$M,12,FALSE))</f>
        <v/>
      </c>
      <c r="J313" s="16" t="str">
        <f>IF(ISERROR(VLOOKUP(CONCATENATE($A313,"_",J$2),'Reference data SID'!$B:$M,12,FALSE)),"",VLOOKUP(CONCATENATE($A313,"_",J$2),'Reference data SID'!$B:$M,12,FALSE))</f>
        <v/>
      </c>
      <c r="K313" s="16" t="str">
        <f>IF(ISERROR(VLOOKUP(CONCATENATE($A313,"_",K$2),'Reference data SID'!$B:$M,12,FALSE)),"",VLOOKUP(CONCATENATE($A313,"_",K$2),'Reference data SID'!$B:$M,12,FALSE))</f>
        <v/>
      </c>
      <c r="L313" s="16" t="str">
        <f>IF(ISERROR(VLOOKUP(CONCATENATE($A313,"_",L$2),'Reference data SID'!$B:$M,12,FALSE)),"",VLOOKUP(CONCATENATE($A313,"_",L$2),'Reference data SID'!$B:$M,12,FALSE))</f>
        <v/>
      </c>
      <c r="M313" s="16" t="str">
        <f>IF(ISERROR(VLOOKUP(CONCATENATE($A313,"_",M$2),'Reference data SID'!$B:$M,12,FALSE)),"",VLOOKUP(CONCATENATE($A313,"_",M$2),'Reference data SID'!$B:$M,12,FALSE))</f>
        <v/>
      </c>
      <c r="N313" s="16" t="str">
        <f>IF(ISERROR(VLOOKUP(CONCATENATE($A313,"_",N$2),'Reference data SID'!$B:$M,12,FALSE)),"",VLOOKUP(CONCATENATE($A313,"_",N$2),'Reference data SID'!$B:$M,12,FALSE))</f>
        <v/>
      </c>
      <c r="O313" s="16" t="str">
        <f>IF(ISERROR(VLOOKUP(CONCATENATE($A313,"_",O$2),'Reference data SID'!$B:$M,12,FALSE)),"",VLOOKUP(CONCATENATE($A313,"_",O$2),'Reference data SID'!$B:$M,12,FALSE))</f>
        <v/>
      </c>
      <c r="P313" s="16" t="str">
        <f>IF(ISERROR(VLOOKUP(CONCATENATE($A313,"_",P$2),'Reference data SID'!$B:$M,12,FALSE)),"",VLOOKUP(CONCATENATE($A313,"_",P$2),'Reference data SID'!$B:$M,12,FALSE))</f>
        <v/>
      </c>
      <c r="Q313" s="16" t="str">
        <f>IF(ISERROR(VLOOKUP(CONCATENATE($A313,"_",Q$2),'Reference data SID'!$B:$M,12,FALSE)),"",VLOOKUP(CONCATENATE($A313,"_",Q$2),'Reference data SID'!$B:$M,12,FALSE))</f>
        <v/>
      </c>
      <c r="R313" s="16" t="str">
        <f>IF(ISERROR(VLOOKUP(CONCATENATE($A313,"_",R$2),'Reference data SID'!$B:$M,12,FALSE)),"",VLOOKUP(CONCATENATE($A313,"_",R$2),'Reference data SID'!$B:$M,12,FALSE))</f>
        <v/>
      </c>
      <c r="S313" s="16" t="str">
        <f>IF(ISERROR(VLOOKUP(CONCATENATE($A313,"_",S$2),'Reference data SID'!$B:$M,12,FALSE)),"",VLOOKUP(CONCATENATE($A313,"_",S$2),'Reference data SID'!$B:$M,12,FALSE))</f>
        <v/>
      </c>
      <c r="T313" s="16" t="str">
        <f>IF(ISERROR(VLOOKUP(CONCATENATE($A313,"_",T$2),'Reference data SID'!$B:$M,12,FALSE)),"",VLOOKUP(CONCATENATE($A313,"_",T$2),'Reference data SID'!$B:$M,12,FALSE))</f>
        <v/>
      </c>
      <c r="U313" s="16" t="str">
        <f>IF(ISERROR(VLOOKUP(CONCATENATE($A313,"_",U$2),'Reference data SID'!$B:$M,12,FALSE)),"",VLOOKUP(CONCATENATE($A313,"_",U$2),'Reference data SID'!$B:$M,12,FALSE))</f>
        <v/>
      </c>
      <c r="V313" s="16" t="str">
        <f>IF(ISERROR(VLOOKUP(CONCATENATE($A313,"_",V$2),'Reference data SID'!$B:$M,12,FALSE)),"",VLOOKUP(CONCATENATE($A313,"_",V$2),'Reference data SID'!$B:$M,12,FALSE))</f>
        <v/>
      </c>
      <c r="W313" s="16" t="str">
        <f>IF(ISERROR(VLOOKUP(CONCATENATE($A313,"_",W$2),'Reference data SID'!$B:$M,12,FALSE)),"",VLOOKUP(CONCATENATE($A313,"_",W$2),'Reference data SID'!$B:$M,12,FALSE))</f>
        <v/>
      </c>
      <c r="X313" s="16" t="str">
        <f>IF(ISERROR(VLOOKUP(CONCATENATE($A313,"_",X$2),'Reference data SID'!$B:$M,12,FALSE)),"",VLOOKUP(CONCATENATE($A313,"_",X$2),'Reference data SID'!$B:$M,12,FALSE))</f>
        <v/>
      </c>
      <c r="Y313" s="16" t="str">
        <f>IF(ISERROR(VLOOKUP(CONCATENATE($A313,"_",Y$2),'Reference data SID'!$B:$M,12,FALSE)),"",VLOOKUP(CONCATENATE($A313,"_",Y$2),'Reference data SID'!$B:$M,12,FALSE))</f>
        <v/>
      </c>
      <c r="Z313" s="16" t="str">
        <f>IF(ISERROR(VLOOKUP(CONCATENATE($A313,"_",Z$2),'Reference data SID'!$B:$M,12,FALSE)),"",VLOOKUP(CONCATENATE($A313,"_",Z$2),'Reference data SID'!$B:$M,12,FALSE))</f>
        <v/>
      </c>
      <c r="AA313" s="16" t="str">
        <f>IF(ISERROR(VLOOKUP(CONCATENATE($A313,"_",AA$2),'Reference data SID'!$B:$M,12,FALSE)),"",VLOOKUP(CONCATENATE($A313,"_",AA$2),'Reference data SID'!$B:$M,12,FALSE))</f>
        <v/>
      </c>
      <c r="AB313" s="16" t="str">
        <f>IF(ISERROR(VLOOKUP(CONCATENATE($A313,"_",AB$2),'Reference data SID'!$B:$M,12,FALSE)),"",VLOOKUP(CONCATENATE($A313,"_",AB$2),'Reference data SID'!$B:$M,12,FALSE))</f>
        <v/>
      </c>
      <c r="AC313" s="16" t="str">
        <f>IF(ISERROR(VLOOKUP(CONCATENATE($A313,"_",AC$2),'Reference data SID'!$B:$M,12,FALSE)),"",VLOOKUP(CONCATENATE($A313,"_",AC$2),'Reference data SID'!$B:$M,12,FALSE))</f>
        <v/>
      </c>
      <c r="AD313" s="16" t="str">
        <f>IF(ISERROR(VLOOKUP(CONCATENATE($A313,"_",AD$2),'Reference data SID'!$B:$M,12,FALSE)),"",VLOOKUP(CONCATENATE($A313,"_",AD$2),'Reference data SID'!$B:$M,12,FALSE))</f>
        <v/>
      </c>
      <c r="AE313" s="16" t="str">
        <f>IF(ISERROR(VLOOKUP(CONCATENATE($A313,"_",AE$2),'Reference data SID'!$B:$M,12,FALSE)),"",VLOOKUP(CONCATENATE($A313,"_",AE$2),'Reference data SID'!$B:$M,12,FALSE))</f>
        <v/>
      </c>
      <c r="AF313" s="16" t="str">
        <f>IF(ISERROR(VLOOKUP(CONCATENATE($A313,"_",AF$2),'Reference data SID'!$B:$M,12,FALSE)),"",VLOOKUP(CONCATENATE($A313,"_",AF$2),'Reference data SID'!$B:$M,12,FALSE))</f>
        <v/>
      </c>
      <c r="AG313" s="16" t="str">
        <f>IF(ISERROR(VLOOKUP(CONCATENATE($A313,"_",AG$2),'Reference data SID'!$B:$M,12,FALSE)),"",VLOOKUP(CONCATENATE($A313,"_",AG$2),'Reference data SID'!$B:$M,12,FALSE))</f>
        <v/>
      </c>
      <c r="AH313" s="16" t="str">
        <f>IF(ISERROR(VLOOKUP(CONCATENATE($A313,"_",AH$2),'Reference data SID'!$B:$M,12,FALSE)),"",VLOOKUP(CONCATENATE($A313,"_",AH$2),'Reference data SID'!$B:$M,12,FALSE))</f>
        <v/>
      </c>
      <c r="AI313" s="16" t="str">
        <f>IF(ISERROR(VLOOKUP(CONCATENATE($A313,"_",AI$2),'Reference data SID'!$B:$M,12,FALSE)),"",VLOOKUP(CONCATENATE($A313,"_",AI$2),'Reference data SID'!$B:$M,12,FALSE))</f>
        <v/>
      </c>
      <c r="AJ313" s="16" t="str">
        <f>IF(ISERROR(VLOOKUP(CONCATENATE($A313,"_",AJ$2),'Reference data SID'!$B:$M,12,FALSE)),"",VLOOKUP(CONCATENATE($A313,"_",AJ$2),'Reference data SID'!$B:$M,12,FALSE))</f>
        <v/>
      </c>
      <c r="AK313" s="16" t="str">
        <f>IF(ISERROR(VLOOKUP(CONCATENATE($A313,"_",AK$2),'Reference data SID'!$B:$M,12,FALSE)),"",VLOOKUP(CONCATENATE($A313,"_",AK$2),'Reference data SID'!$B:$M,12,FALSE))</f>
        <v/>
      </c>
      <c r="AL313" s="16" t="str">
        <f>IF(ISERROR(VLOOKUP(CONCATENATE($A313,"_",AL$2),'Reference data SID'!$B:$M,12,FALSE)),"",VLOOKUP(CONCATENATE($A313,"_",AL$2),'Reference data SID'!$B:$M,12,FALSE))</f>
        <v/>
      </c>
      <c r="AM313" s="16" t="str">
        <f>IF(ISERROR(VLOOKUP(CONCATENATE($A313,"_",AM$2),'Reference data SID'!$B:$M,12,FALSE)),"",VLOOKUP(CONCATENATE($A313,"_",AM$2),'Reference data SID'!$B:$M,12,FALSE))</f>
        <v/>
      </c>
      <c r="AN313" s="16" t="str">
        <f>IF(ISERROR(VLOOKUP(CONCATENATE($A313,"_",AN$2),'Reference data SID'!$B:$M,12,FALSE)),"",VLOOKUP(CONCATENATE($A313,"_",AN$2),'Reference data SID'!$B:$M,12,FALSE))</f>
        <v/>
      </c>
      <c r="AO313" s="16" t="str">
        <f>IF(ISERROR(VLOOKUP(CONCATENATE($A313,"_",AO$2),'Reference data SID'!$B:$M,12,FALSE)),"",VLOOKUP(CONCATENATE($A313,"_",AO$2),'Reference data SID'!$B:$M,12,FALSE))</f>
        <v/>
      </c>
      <c r="AP313" s="16" t="str">
        <f>IF(ISERROR(VLOOKUP(CONCATENATE($A313,"_",AP$2),'Reference data SID'!$B:$M,12,FALSE)),"",VLOOKUP(CONCATENATE($A313,"_",AP$2),'Reference data SID'!$B:$M,12,FALSE))</f>
        <v/>
      </c>
      <c r="AQ313" s="16" t="str">
        <f>IF(ISERROR(VLOOKUP(CONCATENATE($A313,"_",AQ$2),'Reference data SID'!$B:$M,12,FALSE)),"",VLOOKUP(CONCATENATE($A313,"_",AQ$2),'Reference data SID'!$B:$M,12,FALSE))</f>
        <v/>
      </c>
      <c r="AR313" s="16" t="str">
        <f>IF(ISERROR(VLOOKUP(CONCATENATE($A313,"_",AR$2),'Reference data SID'!$B:$M,12,FALSE)),"",VLOOKUP(CONCATENATE($A313,"_",AR$2),'Reference data SID'!$B:$M,12,FALSE))</f>
        <v/>
      </c>
      <c r="AS313" s="16" t="str">
        <f>IF(ISERROR(VLOOKUP(CONCATENATE($A313,"_",AS$2),'Reference data SID'!$B:$M,12,FALSE)),"",VLOOKUP(CONCATENATE($A313,"_",AS$2),'Reference data SID'!$B:$M,12,FALSE))</f>
        <v/>
      </c>
      <c r="AT313" s="16" t="str">
        <f>IF(ISERROR(VLOOKUP(CONCATENATE($A313,"_",AT$2),'Reference data SID'!$B:$M,12,FALSE)),"",VLOOKUP(CONCATENATE($A313,"_",AT$2),'Reference data SID'!$B:$M,12,FALSE))</f>
        <v/>
      </c>
    </row>
    <row r="314" spans="1:46" x14ac:dyDescent="0.25">
      <c r="A314">
        <v>310</v>
      </c>
      <c r="B314" s="16" t="str">
        <f>IF(ISERROR(VLOOKUP(CONCATENATE($A314,"_",B$2),'Reference data SID'!$B:$M,12,FALSE)),"",VLOOKUP(CONCATENATE($A314,"_",B$2),'Reference data SID'!$B:$M,12,FALSE))</f>
        <v/>
      </c>
      <c r="C314" s="16" t="str">
        <f>IF(ISERROR(VLOOKUP(CONCATENATE($A314,"_",C$2),'Reference data SID'!$B:$M,12,FALSE)),"",VLOOKUP(CONCATENATE($A314,"_",C$2),'Reference data SID'!$B:$M,12,FALSE))</f>
        <v/>
      </c>
      <c r="D314" s="16" t="str">
        <f>IF(ISERROR(VLOOKUP(CONCATENATE($A314,"_",D$2),'Reference data SID'!$B:$M,12,FALSE)),"",VLOOKUP(CONCATENATE($A314,"_",D$2),'Reference data SID'!$B:$M,12,FALSE))</f>
        <v/>
      </c>
      <c r="E314" s="16" t="str">
        <f>IF(ISERROR(VLOOKUP(CONCATENATE($A314,"_",E$2),'Reference data SID'!$B:$M,12,FALSE)),"",VLOOKUP(CONCATENATE($A314,"_",E$2),'Reference data SID'!$B:$M,12,FALSE))</f>
        <v/>
      </c>
      <c r="F314" s="16" t="str">
        <f>IF(ISERROR(VLOOKUP(CONCATENATE($A314,"_",F$2),'Reference data SID'!$B:$M,12,FALSE)),"",VLOOKUP(CONCATENATE($A314,"_",F$2),'Reference data SID'!$B:$M,12,FALSE))</f>
        <v/>
      </c>
      <c r="G314" s="16" t="str">
        <f>IF(ISERROR(VLOOKUP(CONCATENATE($A314,"_",G$2),'Reference data SID'!$B:$M,12,FALSE)),"",VLOOKUP(CONCATENATE($A314,"_",G$2),'Reference data SID'!$B:$M,12,FALSE))</f>
        <v/>
      </c>
      <c r="H314" s="16" t="str">
        <f>IF(ISERROR(VLOOKUP(CONCATENATE($A314,"_",H$2),'Reference data SID'!$B:$M,12,FALSE)),"",VLOOKUP(CONCATENATE($A314,"_",H$2),'Reference data SID'!$B:$M,12,FALSE))</f>
        <v/>
      </c>
      <c r="I314" s="16" t="str">
        <f>IF(ISERROR(VLOOKUP(CONCATENATE($A314,"_",I$2),'Reference data SID'!$B:$M,12,FALSE)),"",VLOOKUP(CONCATENATE($A314,"_",I$2),'Reference data SID'!$B:$M,12,FALSE))</f>
        <v/>
      </c>
      <c r="J314" s="16" t="str">
        <f>IF(ISERROR(VLOOKUP(CONCATENATE($A314,"_",J$2),'Reference data SID'!$B:$M,12,FALSE)),"",VLOOKUP(CONCATENATE($A314,"_",J$2),'Reference data SID'!$B:$M,12,FALSE))</f>
        <v/>
      </c>
      <c r="K314" s="16" t="str">
        <f>IF(ISERROR(VLOOKUP(CONCATENATE($A314,"_",K$2),'Reference data SID'!$B:$M,12,FALSE)),"",VLOOKUP(CONCATENATE($A314,"_",K$2),'Reference data SID'!$B:$M,12,FALSE))</f>
        <v/>
      </c>
      <c r="L314" s="16" t="str">
        <f>IF(ISERROR(VLOOKUP(CONCATENATE($A314,"_",L$2),'Reference data SID'!$B:$M,12,FALSE)),"",VLOOKUP(CONCATENATE($A314,"_",L$2),'Reference data SID'!$B:$M,12,FALSE))</f>
        <v/>
      </c>
      <c r="M314" s="16" t="str">
        <f>IF(ISERROR(VLOOKUP(CONCATENATE($A314,"_",M$2),'Reference data SID'!$B:$M,12,FALSE)),"",VLOOKUP(CONCATENATE($A314,"_",M$2),'Reference data SID'!$B:$M,12,FALSE))</f>
        <v/>
      </c>
      <c r="N314" s="16" t="str">
        <f>IF(ISERROR(VLOOKUP(CONCATENATE($A314,"_",N$2),'Reference data SID'!$B:$M,12,FALSE)),"",VLOOKUP(CONCATENATE($A314,"_",N$2),'Reference data SID'!$B:$M,12,FALSE))</f>
        <v/>
      </c>
      <c r="O314" s="16" t="str">
        <f>IF(ISERROR(VLOOKUP(CONCATENATE($A314,"_",O$2),'Reference data SID'!$B:$M,12,FALSE)),"",VLOOKUP(CONCATENATE($A314,"_",O$2),'Reference data SID'!$B:$M,12,FALSE))</f>
        <v/>
      </c>
      <c r="P314" s="16" t="str">
        <f>IF(ISERROR(VLOOKUP(CONCATENATE($A314,"_",P$2),'Reference data SID'!$B:$M,12,FALSE)),"",VLOOKUP(CONCATENATE($A314,"_",P$2),'Reference data SID'!$B:$M,12,FALSE))</f>
        <v/>
      </c>
      <c r="Q314" s="16" t="str">
        <f>IF(ISERROR(VLOOKUP(CONCATENATE($A314,"_",Q$2),'Reference data SID'!$B:$M,12,FALSE)),"",VLOOKUP(CONCATENATE($A314,"_",Q$2),'Reference data SID'!$B:$M,12,FALSE))</f>
        <v/>
      </c>
      <c r="R314" s="16" t="str">
        <f>IF(ISERROR(VLOOKUP(CONCATENATE($A314,"_",R$2),'Reference data SID'!$B:$M,12,FALSE)),"",VLOOKUP(CONCATENATE($A314,"_",R$2),'Reference data SID'!$B:$M,12,FALSE))</f>
        <v/>
      </c>
      <c r="S314" s="16" t="str">
        <f>IF(ISERROR(VLOOKUP(CONCATENATE($A314,"_",S$2),'Reference data SID'!$B:$M,12,FALSE)),"",VLOOKUP(CONCATENATE($A314,"_",S$2),'Reference data SID'!$B:$M,12,FALSE))</f>
        <v/>
      </c>
      <c r="T314" s="16" t="str">
        <f>IF(ISERROR(VLOOKUP(CONCATENATE($A314,"_",T$2),'Reference data SID'!$B:$M,12,FALSE)),"",VLOOKUP(CONCATENATE($A314,"_",T$2),'Reference data SID'!$B:$M,12,FALSE))</f>
        <v/>
      </c>
      <c r="U314" s="16" t="str">
        <f>IF(ISERROR(VLOOKUP(CONCATENATE($A314,"_",U$2),'Reference data SID'!$B:$M,12,FALSE)),"",VLOOKUP(CONCATENATE($A314,"_",U$2),'Reference data SID'!$B:$M,12,FALSE))</f>
        <v/>
      </c>
      <c r="V314" s="16" t="str">
        <f>IF(ISERROR(VLOOKUP(CONCATENATE($A314,"_",V$2),'Reference data SID'!$B:$M,12,FALSE)),"",VLOOKUP(CONCATENATE($A314,"_",V$2),'Reference data SID'!$B:$M,12,FALSE))</f>
        <v/>
      </c>
      <c r="W314" s="16" t="str">
        <f>IF(ISERROR(VLOOKUP(CONCATENATE($A314,"_",W$2),'Reference data SID'!$B:$M,12,FALSE)),"",VLOOKUP(CONCATENATE($A314,"_",W$2),'Reference data SID'!$B:$M,12,FALSE))</f>
        <v/>
      </c>
      <c r="X314" s="16" t="str">
        <f>IF(ISERROR(VLOOKUP(CONCATENATE($A314,"_",X$2),'Reference data SID'!$B:$M,12,FALSE)),"",VLOOKUP(CONCATENATE($A314,"_",X$2),'Reference data SID'!$B:$M,12,FALSE))</f>
        <v/>
      </c>
      <c r="Y314" s="16" t="str">
        <f>IF(ISERROR(VLOOKUP(CONCATENATE($A314,"_",Y$2),'Reference data SID'!$B:$M,12,FALSE)),"",VLOOKUP(CONCATENATE($A314,"_",Y$2),'Reference data SID'!$B:$M,12,FALSE))</f>
        <v/>
      </c>
      <c r="Z314" s="16" t="str">
        <f>IF(ISERROR(VLOOKUP(CONCATENATE($A314,"_",Z$2),'Reference data SID'!$B:$M,12,FALSE)),"",VLOOKUP(CONCATENATE($A314,"_",Z$2),'Reference data SID'!$B:$M,12,FALSE))</f>
        <v/>
      </c>
      <c r="AA314" s="16" t="str">
        <f>IF(ISERROR(VLOOKUP(CONCATENATE($A314,"_",AA$2),'Reference data SID'!$B:$M,12,FALSE)),"",VLOOKUP(CONCATENATE($A314,"_",AA$2),'Reference data SID'!$B:$M,12,FALSE))</f>
        <v/>
      </c>
      <c r="AB314" s="16" t="str">
        <f>IF(ISERROR(VLOOKUP(CONCATENATE($A314,"_",AB$2),'Reference data SID'!$B:$M,12,FALSE)),"",VLOOKUP(CONCATENATE($A314,"_",AB$2),'Reference data SID'!$B:$M,12,FALSE))</f>
        <v/>
      </c>
      <c r="AC314" s="16" t="str">
        <f>IF(ISERROR(VLOOKUP(CONCATENATE($A314,"_",AC$2),'Reference data SID'!$B:$M,12,FALSE)),"",VLOOKUP(CONCATENATE($A314,"_",AC$2),'Reference data SID'!$B:$M,12,FALSE))</f>
        <v/>
      </c>
      <c r="AD314" s="16" t="str">
        <f>IF(ISERROR(VLOOKUP(CONCATENATE($A314,"_",AD$2),'Reference data SID'!$B:$M,12,FALSE)),"",VLOOKUP(CONCATENATE($A314,"_",AD$2),'Reference data SID'!$B:$M,12,FALSE))</f>
        <v/>
      </c>
      <c r="AE314" s="16" t="str">
        <f>IF(ISERROR(VLOOKUP(CONCATENATE($A314,"_",AE$2),'Reference data SID'!$B:$M,12,FALSE)),"",VLOOKUP(CONCATENATE($A314,"_",AE$2),'Reference data SID'!$B:$M,12,FALSE))</f>
        <v/>
      </c>
      <c r="AF314" s="16" t="str">
        <f>IF(ISERROR(VLOOKUP(CONCATENATE($A314,"_",AF$2),'Reference data SID'!$B:$M,12,FALSE)),"",VLOOKUP(CONCATENATE($A314,"_",AF$2),'Reference data SID'!$B:$M,12,FALSE))</f>
        <v/>
      </c>
      <c r="AG314" s="16" t="str">
        <f>IF(ISERROR(VLOOKUP(CONCATENATE($A314,"_",AG$2),'Reference data SID'!$B:$M,12,FALSE)),"",VLOOKUP(CONCATENATE($A314,"_",AG$2),'Reference data SID'!$B:$M,12,FALSE))</f>
        <v/>
      </c>
      <c r="AH314" s="16" t="str">
        <f>IF(ISERROR(VLOOKUP(CONCATENATE($A314,"_",AH$2),'Reference data SID'!$B:$M,12,FALSE)),"",VLOOKUP(CONCATENATE($A314,"_",AH$2),'Reference data SID'!$B:$M,12,FALSE))</f>
        <v/>
      </c>
      <c r="AI314" s="16" t="str">
        <f>IF(ISERROR(VLOOKUP(CONCATENATE($A314,"_",AI$2),'Reference data SID'!$B:$M,12,FALSE)),"",VLOOKUP(CONCATENATE($A314,"_",AI$2),'Reference data SID'!$B:$M,12,FALSE))</f>
        <v/>
      </c>
      <c r="AJ314" s="16" t="str">
        <f>IF(ISERROR(VLOOKUP(CONCATENATE($A314,"_",AJ$2),'Reference data SID'!$B:$M,12,FALSE)),"",VLOOKUP(CONCATENATE($A314,"_",AJ$2),'Reference data SID'!$B:$M,12,FALSE))</f>
        <v/>
      </c>
      <c r="AK314" s="16" t="str">
        <f>IF(ISERROR(VLOOKUP(CONCATENATE($A314,"_",AK$2),'Reference data SID'!$B:$M,12,FALSE)),"",VLOOKUP(CONCATENATE($A314,"_",AK$2),'Reference data SID'!$B:$M,12,FALSE))</f>
        <v/>
      </c>
      <c r="AL314" s="16" t="str">
        <f>IF(ISERROR(VLOOKUP(CONCATENATE($A314,"_",AL$2),'Reference data SID'!$B:$M,12,FALSE)),"",VLOOKUP(CONCATENATE($A314,"_",AL$2),'Reference data SID'!$B:$M,12,FALSE))</f>
        <v/>
      </c>
      <c r="AM314" s="16" t="str">
        <f>IF(ISERROR(VLOOKUP(CONCATENATE($A314,"_",AM$2),'Reference data SID'!$B:$M,12,FALSE)),"",VLOOKUP(CONCATENATE($A314,"_",AM$2),'Reference data SID'!$B:$M,12,FALSE))</f>
        <v/>
      </c>
      <c r="AN314" s="16" t="str">
        <f>IF(ISERROR(VLOOKUP(CONCATENATE($A314,"_",AN$2),'Reference data SID'!$B:$M,12,FALSE)),"",VLOOKUP(CONCATENATE($A314,"_",AN$2),'Reference data SID'!$B:$M,12,FALSE))</f>
        <v/>
      </c>
      <c r="AO314" s="16" t="str">
        <f>IF(ISERROR(VLOOKUP(CONCATENATE($A314,"_",AO$2),'Reference data SID'!$B:$M,12,FALSE)),"",VLOOKUP(CONCATENATE($A314,"_",AO$2),'Reference data SID'!$B:$M,12,FALSE))</f>
        <v/>
      </c>
      <c r="AP314" s="16" t="str">
        <f>IF(ISERROR(VLOOKUP(CONCATENATE($A314,"_",AP$2),'Reference data SID'!$B:$M,12,FALSE)),"",VLOOKUP(CONCATENATE($A314,"_",AP$2),'Reference data SID'!$B:$M,12,FALSE))</f>
        <v/>
      </c>
      <c r="AQ314" s="16" t="str">
        <f>IF(ISERROR(VLOOKUP(CONCATENATE($A314,"_",AQ$2),'Reference data SID'!$B:$M,12,FALSE)),"",VLOOKUP(CONCATENATE($A314,"_",AQ$2),'Reference data SID'!$B:$M,12,FALSE))</f>
        <v/>
      </c>
      <c r="AR314" s="16" t="str">
        <f>IF(ISERROR(VLOOKUP(CONCATENATE($A314,"_",AR$2),'Reference data SID'!$B:$M,12,FALSE)),"",VLOOKUP(CONCATENATE($A314,"_",AR$2),'Reference data SID'!$B:$M,12,FALSE))</f>
        <v/>
      </c>
      <c r="AS314" s="16" t="str">
        <f>IF(ISERROR(VLOOKUP(CONCATENATE($A314,"_",AS$2),'Reference data SID'!$B:$M,12,FALSE)),"",VLOOKUP(CONCATENATE($A314,"_",AS$2),'Reference data SID'!$B:$M,12,FALSE))</f>
        <v/>
      </c>
      <c r="AT314" s="16" t="str">
        <f>IF(ISERROR(VLOOKUP(CONCATENATE($A314,"_",AT$2),'Reference data SID'!$B:$M,12,FALSE)),"",VLOOKUP(CONCATENATE($A314,"_",AT$2),'Reference data SID'!$B:$M,12,FALSE))</f>
        <v/>
      </c>
    </row>
    <row r="315" spans="1:46" x14ac:dyDescent="0.25">
      <c r="A315">
        <v>311</v>
      </c>
      <c r="B315" s="16" t="str">
        <f>IF(ISERROR(VLOOKUP(CONCATENATE($A315,"_",B$2),'Reference data SID'!$B:$M,12,FALSE)),"",VLOOKUP(CONCATENATE($A315,"_",B$2),'Reference data SID'!$B:$M,12,FALSE))</f>
        <v/>
      </c>
      <c r="C315" s="16" t="str">
        <f>IF(ISERROR(VLOOKUP(CONCATENATE($A315,"_",C$2),'Reference data SID'!$B:$M,12,FALSE)),"",VLOOKUP(CONCATENATE($A315,"_",C$2),'Reference data SID'!$B:$M,12,FALSE))</f>
        <v/>
      </c>
      <c r="D315" s="16" t="str">
        <f>IF(ISERROR(VLOOKUP(CONCATENATE($A315,"_",D$2),'Reference data SID'!$B:$M,12,FALSE)),"",VLOOKUP(CONCATENATE($A315,"_",D$2),'Reference data SID'!$B:$M,12,FALSE))</f>
        <v/>
      </c>
      <c r="E315" s="16" t="str">
        <f>IF(ISERROR(VLOOKUP(CONCATENATE($A315,"_",E$2),'Reference data SID'!$B:$M,12,FALSE)),"",VLOOKUP(CONCATENATE($A315,"_",E$2),'Reference data SID'!$B:$M,12,FALSE))</f>
        <v/>
      </c>
      <c r="F315" s="16" t="str">
        <f>IF(ISERROR(VLOOKUP(CONCATENATE($A315,"_",F$2),'Reference data SID'!$B:$M,12,FALSE)),"",VLOOKUP(CONCATENATE($A315,"_",F$2),'Reference data SID'!$B:$M,12,FALSE))</f>
        <v/>
      </c>
      <c r="G315" s="16" t="str">
        <f>IF(ISERROR(VLOOKUP(CONCATENATE($A315,"_",G$2),'Reference data SID'!$B:$M,12,FALSE)),"",VLOOKUP(CONCATENATE($A315,"_",G$2),'Reference data SID'!$B:$M,12,FALSE))</f>
        <v/>
      </c>
      <c r="H315" s="16" t="str">
        <f>IF(ISERROR(VLOOKUP(CONCATENATE($A315,"_",H$2),'Reference data SID'!$B:$M,12,FALSE)),"",VLOOKUP(CONCATENATE($A315,"_",H$2),'Reference data SID'!$B:$M,12,FALSE))</f>
        <v/>
      </c>
      <c r="I315" s="16" t="str">
        <f>IF(ISERROR(VLOOKUP(CONCATENATE($A315,"_",I$2),'Reference data SID'!$B:$M,12,FALSE)),"",VLOOKUP(CONCATENATE($A315,"_",I$2),'Reference data SID'!$B:$M,12,FALSE))</f>
        <v/>
      </c>
      <c r="J315" s="16" t="str">
        <f>IF(ISERROR(VLOOKUP(CONCATENATE($A315,"_",J$2),'Reference data SID'!$B:$M,12,FALSE)),"",VLOOKUP(CONCATENATE($A315,"_",J$2),'Reference data SID'!$B:$M,12,FALSE))</f>
        <v/>
      </c>
      <c r="K315" s="16" t="str">
        <f>IF(ISERROR(VLOOKUP(CONCATENATE($A315,"_",K$2),'Reference data SID'!$B:$M,12,FALSE)),"",VLOOKUP(CONCATENATE($A315,"_",K$2),'Reference data SID'!$B:$M,12,FALSE))</f>
        <v/>
      </c>
      <c r="L315" s="16" t="str">
        <f>IF(ISERROR(VLOOKUP(CONCATENATE($A315,"_",L$2),'Reference data SID'!$B:$M,12,FALSE)),"",VLOOKUP(CONCATENATE($A315,"_",L$2),'Reference data SID'!$B:$M,12,FALSE))</f>
        <v/>
      </c>
      <c r="M315" s="16" t="str">
        <f>IF(ISERROR(VLOOKUP(CONCATENATE($A315,"_",M$2),'Reference data SID'!$B:$M,12,FALSE)),"",VLOOKUP(CONCATENATE($A315,"_",M$2),'Reference data SID'!$B:$M,12,FALSE))</f>
        <v/>
      </c>
      <c r="N315" s="16" t="str">
        <f>IF(ISERROR(VLOOKUP(CONCATENATE($A315,"_",N$2),'Reference data SID'!$B:$M,12,FALSE)),"",VLOOKUP(CONCATENATE($A315,"_",N$2),'Reference data SID'!$B:$M,12,FALSE))</f>
        <v/>
      </c>
      <c r="O315" s="16" t="str">
        <f>IF(ISERROR(VLOOKUP(CONCATENATE($A315,"_",O$2),'Reference data SID'!$B:$M,12,FALSE)),"",VLOOKUP(CONCATENATE($A315,"_",O$2),'Reference data SID'!$B:$M,12,FALSE))</f>
        <v/>
      </c>
      <c r="P315" s="16" t="str">
        <f>IF(ISERROR(VLOOKUP(CONCATENATE($A315,"_",P$2),'Reference data SID'!$B:$M,12,FALSE)),"",VLOOKUP(CONCATENATE($A315,"_",P$2),'Reference data SID'!$B:$M,12,FALSE))</f>
        <v/>
      </c>
      <c r="Q315" s="16" t="str">
        <f>IF(ISERROR(VLOOKUP(CONCATENATE($A315,"_",Q$2),'Reference data SID'!$B:$M,12,FALSE)),"",VLOOKUP(CONCATENATE($A315,"_",Q$2),'Reference data SID'!$B:$M,12,FALSE))</f>
        <v/>
      </c>
      <c r="R315" s="16" t="str">
        <f>IF(ISERROR(VLOOKUP(CONCATENATE($A315,"_",R$2),'Reference data SID'!$B:$M,12,FALSE)),"",VLOOKUP(CONCATENATE($A315,"_",R$2),'Reference data SID'!$B:$M,12,FALSE))</f>
        <v/>
      </c>
      <c r="S315" s="16" t="str">
        <f>IF(ISERROR(VLOOKUP(CONCATENATE($A315,"_",S$2),'Reference data SID'!$B:$M,12,FALSE)),"",VLOOKUP(CONCATENATE($A315,"_",S$2),'Reference data SID'!$B:$M,12,FALSE))</f>
        <v/>
      </c>
      <c r="T315" s="16" t="str">
        <f>IF(ISERROR(VLOOKUP(CONCATENATE($A315,"_",T$2),'Reference data SID'!$B:$M,12,FALSE)),"",VLOOKUP(CONCATENATE($A315,"_",T$2),'Reference data SID'!$B:$M,12,FALSE))</f>
        <v/>
      </c>
      <c r="U315" s="16" t="str">
        <f>IF(ISERROR(VLOOKUP(CONCATENATE($A315,"_",U$2),'Reference data SID'!$B:$M,12,FALSE)),"",VLOOKUP(CONCATENATE($A315,"_",U$2),'Reference data SID'!$B:$M,12,FALSE))</f>
        <v/>
      </c>
      <c r="V315" s="16" t="str">
        <f>IF(ISERROR(VLOOKUP(CONCATENATE($A315,"_",V$2),'Reference data SID'!$B:$M,12,FALSE)),"",VLOOKUP(CONCATENATE($A315,"_",V$2),'Reference data SID'!$B:$M,12,FALSE))</f>
        <v/>
      </c>
      <c r="W315" s="16" t="str">
        <f>IF(ISERROR(VLOOKUP(CONCATENATE($A315,"_",W$2),'Reference data SID'!$B:$M,12,FALSE)),"",VLOOKUP(CONCATENATE($A315,"_",W$2),'Reference data SID'!$B:$M,12,FALSE))</f>
        <v/>
      </c>
      <c r="X315" s="16" t="str">
        <f>IF(ISERROR(VLOOKUP(CONCATENATE($A315,"_",X$2),'Reference data SID'!$B:$M,12,FALSE)),"",VLOOKUP(CONCATENATE($A315,"_",X$2),'Reference data SID'!$B:$M,12,FALSE))</f>
        <v/>
      </c>
      <c r="Y315" s="16" t="str">
        <f>IF(ISERROR(VLOOKUP(CONCATENATE($A315,"_",Y$2),'Reference data SID'!$B:$M,12,FALSE)),"",VLOOKUP(CONCATENATE($A315,"_",Y$2),'Reference data SID'!$B:$M,12,FALSE))</f>
        <v/>
      </c>
      <c r="Z315" s="16" t="str">
        <f>IF(ISERROR(VLOOKUP(CONCATENATE($A315,"_",Z$2),'Reference data SID'!$B:$M,12,FALSE)),"",VLOOKUP(CONCATENATE($A315,"_",Z$2),'Reference data SID'!$B:$M,12,FALSE))</f>
        <v/>
      </c>
      <c r="AA315" s="16" t="str">
        <f>IF(ISERROR(VLOOKUP(CONCATENATE($A315,"_",AA$2),'Reference data SID'!$B:$M,12,FALSE)),"",VLOOKUP(CONCATENATE($A315,"_",AA$2),'Reference data SID'!$B:$M,12,FALSE))</f>
        <v/>
      </c>
      <c r="AB315" s="16" t="str">
        <f>IF(ISERROR(VLOOKUP(CONCATENATE($A315,"_",AB$2),'Reference data SID'!$B:$M,12,FALSE)),"",VLOOKUP(CONCATENATE($A315,"_",AB$2),'Reference data SID'!$B:$M,12,FALSE))</f>
        <v/>
      </c>
      <c r="AC315" s="16" t="str">
        <f>IF(ISERROR(VLOOKUP(CONCATENATE($A315,"_",AC$2),'Reference data SID'!$B:$M,12,FALSE)),"",VLOOKUP(CONCATENATE($A315,"_",AC$2),'Reference data SID'!$B:$M,12,FALSE))</f>
        <v/>
      </c>
      <c r="AD315" s="16" t="str">
        <f>IF(ISERROR(VLOOKUP(CONCATENATE($A315,"_",AD$2),'Reference data SID'!$B:$M,12,FALSE)),"",VLOOKUP(CONCATENATE($A315,"_",AD$2),'Reference data SID'!$B:$M,12,FALSE))</f>
        <v/>
      </c>
      <c r="AE315" s="16" t="str">
        <f>IF(ISERROR(VLOOKUP(CONCATENATE($A315,"_",AE$2),'Reference data SID'!$B:$M,12,FALSE)),"",VLOOKUP(CONCATENATE($A315,"_",AE$2),'Reference data SID'!$B:$M,12,FALSE))</f>
        <v/>
      </c>
      <c r="AF315" s="16" t="str">
        <f>IF(ISERROR(VLOOKUP(CONCATENATE($A315,"_",AF$2),'Reference data SID'!$B:$M,12,FALSE)),"",VLOOKUP(CONCATENATE($A315,"_",AF$2),'Reference data SID'!$B:$M,12,FALSE))</f>
        <v/>
      </c>
      <c r="AG315" s="16" t="str">
        <f>IF(ISERROR(VLOOKUP(CONCATENATE($A315,"_",AG$2),'Reference data SID'!$B:$M,12,FALSE)),"",VLOOKUP(CONCATENATE($A315,"_",AG$2),'Reference data SID'!$B:$M,12,FALSE))</f>
        <v/>
      </c>
      <c r="AH315" s="16" t="str">
        <f>IF(ISERROR(VLOOKUP(CONCATENATE($A315,"_",AH$2),'Reference data SID'!$B:$M,12,FALSE)),"",VLOOKUP(CONCATENATE($A315,"_",AH$2),'Reference data SID'!$B:$M,12,FALSE))</f>
        <v/>
      </c>
      <c r="AI315" s="16" t="str">
        <f>IF(ISERROR(VLOOKUP(CONCATENATE($A315,"_",AI$2),'Reference data SID'!$B:$M,12,FALSE)),"",VLOOKUP(CONCATENATE($A315,"_",AI$2),'Reference data SID'!$B:$M,12,FALSE))</f>
        <v/>
      </c>
      <c r="AJ315" s="16" t="str">
        <f>IF(ISERROR(VLOOKUP(CONCATENATE($A315,"_",AJ$2),'Reference data SID'!$B:$M,12,FALSE)),"",VLOOKUP(CONCATENATE($A315,"_",AJ$2),'Reference data SID'!$B:$M,12,FALSE))</f>
        <v/>
      </c>
      <c r="AK315" s="16" t="str">
        <f>IF(ISERROR(VLOOKUP(CONCATENATE($A315,"_",AK$2),'Reference data SID'!$B:$M,12,FALSE)),"",VLOOKUP(CONCATENATE($A315,"_",AK$2),'Reference data SID'!$B:$M,12,FALSE))</f>
        <v/>
      </c>
      <c r="AL315" s="16" t="str">
        <f>IF(ISERROR(VLOOKUP(CONCATENATE($A315,"_",AL$2),'Reference data SID'!$B:$M,12,FALSE)),"",VLOOKUP(CONCATENATE($A315,"_",AL$2),'Reference data SID'!$B:$M,12,FALSE))</f>
        <v/>
      </c>
      <c r="AM315" s="16" t="str">
        <f>IF(ISERROR(VLOOKUP(CONCATENATE($A315,"_",AM$2),'Reference data SID'!$B:$M,12,FALSE)),"",VLOOKUP(CONCATENATE($A315,"_",AM$2),'Reference data SID'!$B:$M,12,FALSE))</f>
        <v/>
      </c>
      <c r="AN315" s="16" t="str">
        <f>IF(ISERROR(VLOOKUP(CONCATENATE($A315,"_",AN$2),'Reference data SID'!$B:$M,12,FALSE)),"",VLOOKUP(CONCATENATE($A315,"_",AN$2),'Reference data SID'!$B:$M,12,FALSE))</f>
        <v/>
      </c>
      <c r="AO315" s="16" t="str">
        <f>IF(ISERROR(VLOOKUP(CONCATENATE($A315,"_",AO$2),'Reference data SID'!$B:$M,12,FALSE)),"",VLOOKUP(CONCATENATE($A315,"_",AO$2),'Reference data SID'!$B:$M,12,FALSE))</f>
        <v/>
      </c>
      <c r="AP315" s="16" t="str">
        <f>IF(ISERROR(VLOOKUP(CONCATENATE($A315,"_",AP$2),'Reference data SID'!$B:$M,12,FALSE)),"",VLOOKUP(CONCATENATE($A315,"_",AP$2),'Reference data SID'!$B:$M,12,FALSE))</f>
        <v/>
      </c>
      <c r="AQ315" s="16" t="str">
        <f>IF(ISERROR(VLOOKUP(CONCATENATE($A315,"_",AQ$2),'Reference data SID'!$B:$M,12,FALSE)),"",VLOOKUP(CONCATENATE($A315,"_",AQ$2),'Reference data SID'!$B:$M,12,FALSE))</f>
        <v/>
      </c>
      <c r="AR315" s="16" t="str">
        <f>IF(ISERROR(VLOOKUP(CONCATENATE($A315,"_",AR$2),'Reference data SID'!$B:$M,12,FALSE)),"",VLOOKUP(CONCATENATE($A315,"_",AR$2),'Reference data SID'!$B:$M,12,FALSE))</f>
        <v/>
      </c>
      <c r="AS315" s="16" t="str">
        <f>IF(ISERROR(VLOOKUP(CONCATENATE($A315,"_",AS$2),'Reference data SID'!$B:$M,12,FALSE)),"",VLOOKUP(CONCATENATE($A315,"_",AS$2),'Reference data SID'!$B:$M,12,FALSE))</f>
        <v/>
      </c>
      <c r="AT315" s="16" t="str">
        <f>IF(ISERROR(VLOOKUP(CONCATENATE($A315,"_",AT$2),'Reference data SID'!$B:$M,12,FALSE)),"",VLOOKUP(CONCATENATE($A315,"_",AT$2),'Reference data SID'!$B:$M,12,FALSE))</f>
        <v/>
      </c>
    </row>
    <row r="316" spans="1:46" x14ac:dyDescent="0.25">
      <c r="A316">
        <v>312</v>
      </c>
      <c r="B316" s="16" t="str">
        <f>IF(ISERROR(VLOOKUP(CONCATENATE($A316,"_",B$2),'Reference data SID'!$B:$M,12,FALSE)),"",VLOOKUP(CONCATENATE($A316,"_",B$2),'Reference data SID'!$B:$M,12,FALSE))</f>
        <v/>
      </c>
      <c r="C316" s="16" t="str">
        <f>IF(ISERROR(VLOOKUP(CONCATENATE($A316,"_",C$2),'Reference data SID'!$B:$M,12,FALSE)),"",VLOOKUP(CONCATENATE($A316,"_",C$2),'Reference data SID'!$B:$M,12,FALSE))</f>
        <v/>
      </c>
      <c r="D316" s="16" t="str">
        <f>IF(ISERROR(VLOOKUP(CONCATENATE($A316,"_",D$2),'Reference data SID'!$B:$M,12,FALSE)),"",VLOOKUP(CONCATENATE($A316,"_",D$2),'Reference data SID'!$B:$M,12,FALSE))</f>
        <v/>
      </c>
      <c r="E316" s="16" t="str">
        <f>IF(ISERROR(VLOOKUP(CONCATENATE($A316,"_",E$2),'Reference data SID'!$B:$M,12,FALSE)),"",VLOOKUP(CONCATENATE($A316,"_",E$2),'Reference data SID'!$B:$M,12,FALSE))</f>
        <v/>
      </c>
      <c r="F316" s="16" t="str">
        <f>IF(ISERROR(VLOOKUP(CONCATENATE($A316,"_",F$2),'Reference data SID'!$B:$M,12,FALSE)),"",VLOOKUP(CONCATENATE($A316,"_",F$2),'Reference data SID'!$B:$M,12,FALSE))</f>
        <v/>
      </c>
      <c r="G316" s="16" t="str">
        <f>IF(ISERROR(VLOOKUP(CONCATENATE($A316,"_",G$2),'Reference data SID'!$B:$M,12,FALSE)),"",VLOOKUP(CONCATENATE($A316,"_",G$2),'Reference data SID'!$B:$M,12,FALSE))</f>
        <v/>
      </c>
      <c r="H316" s="16" t="str">
        <f>IF(ISERROR(VLOOKUP(CONCATENATE($A316,"_",H$2),'Reference data SID'!$B:$M,12,FALSE)),"",VLOOKUP(CONCATENATE($A316,"_",H$2),'Reference data SID'!$B:$M,12,FALSE))</f>
        <v/>
      </c>
      <c r="I316" s="16" t="str">
        <f>IF(ISERROR(VLOOKUP(CONCATENATE($A316,"_",I$2),'Reference data SID'!$B:$M,12,FALSE)),"",VLOOKUP(CONCATENATE($A316,"_",I$2),'Reference data SID'!$B:$M,12,FALSE))</f>
        <v/>
      </c>
      <c r="J316" s="16" t="str">
        <f>IF(ISERROR(VLOOKUP(CONCATENATE($A316,"_",J$2),'Reference data SID'!$B:$M,12,FALSE)),"",VLOOKUP(CONCATENATE($A316,"_",J$2),'Reference data SID'!$B:$M,12,FALSE))</f>
        <v/>
      </c>
      <c r="K316" s="16" t="str">
        <f>IF(ISERROR(VLOOKUP(CONCATENATE($A316,"_",K$2),'Reference data SID'!$B:$M,12,FALSE)),"",VLOOKUP(CONCATENATE($A316,"_",K$2),'Reference data SID'!$B:$M,12,FALSE))</f>
        <v/>
      </c>
      <c r="L316" s="16" t="str">
        <f>IF(ISERROR(VLOOKUP(CONCATENATE($A316,"_",L$2),'Reference data SID'!$B:$M,12,FALSE)),"",VLOOKUP(CONCATENATE($A316,"_",L$2),'Reference data SID'!$B:$M,12,FALSE))</f>
        <v/>
      </c>
      <c r="M316" s="16" t="str">
        <f>IF(ISERROR(VLOOKUP(CONCATENATE($A316,"_",M$2),'Reference data SID'!$B:$M,12,FALSE)),"",VLOOKUP(CONCATENATE($A316,"_",M$2),'Reference data SID'!$B:$M,12,FALSE))</f>
        <v/>
      </c>
      <c r="N316" s="16" t="str">
        <f>IF(ISERROR(VLOOKUP(CONCATENATE($A316,"_",N$2),'Reference data SID'!$B:$M,12,FALSE)),"",VLOOKUP(CONCATENATE($A316,"_",N$2),'Reference data SID'!$B:$M,12,FALSE))</f>
        <v/>
      </c>
      <c r="O316" s="16" t="str">
        <f>IF(ISERROR(VLOOKUP(CONCATENATE($A316,"_",O$2),'Reference data SID'!$B:$M,12,FALSE)),"",VLOOKUP(CONCATENATE($A316,"_",O$2),'Reference data SID'!$B:$M,12,FALSE))</f>
        <v/>
      </c>
      <c r="P316" s="16" t="str">
        <f>IF(ISERROR(VLOOKUP(CONCATENATE($A316,"_",P$2),'Reference data SID'!$B:$M,12,FALSE)),"",VLOOKUP(CONCATENATE($A316,"_",P$2),'Reference data SID'!$B:$M,12,FALSE))</f>
        <v/>
      </c>
      <c r="Q316" s="16" t="str">
        <f>IF(ISERROR(VLOOKUP(CONCATENATE($A316,"_",Q$2),'Reference data SID'!$B:$M,12,FALSE)),"",VLOOKUP(CONCATENATE($A316,"_",Q$2),'Reference data SID'!$B:$M,12,FALSE))</f>
        <v/>
      </c>
      <c r="R316" s="16" t="str">
        <f>IF(ISERROR(VLOOKUP(CONCATENATE($A316,"_",R$2),'Reference data SID'!$B:$M,12,FALSE)),"",VLOOKUP(CONCATENATE($A316,"_",R$2),'Reference data SID'!$B:$M,12,FALSE))</f>
        <v/>
      </c>
      <c r="S316" s="16" t="str">
        <f>IF(ISERROR(VLOOKUP(CONCATENATE($A316,"_",S$2),'Reference data SID'!$B:$M,12,FALSE)),"",VLOOKUP(CONCATENATE($A316,"_",S$2),'Reference data SID'!$B:$M,12,FALSE))</f>
        <v/>
      </c>
      <c r="T316" s="16" t="str">
        <f>IF(ISERROR(VLOOKUP(CONCATENATE($A316,"_",T$2),'Reference data SID'!$B:$M,12,FALSE)),"",VLOOKUP(CONCATENATE($A316,"_",T$2),'Reference data SID'!$B:$M,12,FALSE))</f>
        <v/>
      </c>
      <c r="U316" s="16" t="str">
        <f>IF(ISERROR(VLOOKUP(CONCATENATE($A316,"_",U$2),'Reference data SID'!$B:$M,12,FALSE)),"",VLOOKUP(CONCATENATE($A316,"_",U$2),'Reference data SID'!$B:$M,12,FALSE))</f>
        <v/>
      </c>
      <c r="V316" s="16" t="str">
        <f>IF(ISERROR(VLOOKUP(CONCATENATE($A316,"_",V$2),'Reference data SID'!$B:$M,12,FALSE)),"",VLOOKUP(CONCATENATE($A316,"_",V$2),'Reference data SID'!$B:$M,12,FALSE))</f>
        <v/>
      </c>
      <c r="W316" s="16" t="str">
        <f>IF(ISERROR(VLOOKUP(CONCATENATE($A316,"_",W$2),'Reference data SID'!$B:$M,12,FALSE)),"",VLOOKUP(CONCATENATE($A316,"_",W$2),'Reference data SID'!$B:$M,12,FALSE))</f>
        <v/>
      </c>
      <c r="X316" s="16" t="str">
        <f>IF(ISERROR(VLOOKUP(CONCATENATE($A316,"_",X$2),'Reference data SID'!$B:$M,12,FALSE)),"",VLOOKUP(CONCATENATE($A316,"_",X$2),'Reference data SID'!$B:$M,12,FALSE))</f>
        <v/>
      </c>
      <c r="Y316" s="16" t="str">
        <f>IF(ISERROR(VLOOKUP(CONCATENATE($A316,"_",Y$2),'Reference data SID'!$B:$M,12,FALSE)),"",VLOOKUP(CONCATENATE($A316,"_",Y$2),'Reference data SID'!$B:$M,12,FALSE))</f>
        <v/>
      </c>
      <c r="Z316" s="16" t="str">
        <f>IF(ISERROR(VLOOKUP(CONCATENATE($A316,"_",Z$2),'Reference data SID'!$B:$M,12,FALSE)),"",VLOOKUP(CONCATENATE($A316,"_",Z$2),'Reference data SID'!$B:$M,12,FALSE))</f>
        <v/>
      </c>
      <c r="AA316" s="16" t="str">
        <f>IF(ISERROR(VLOOKUP(CONCATENATE($A316,"_",AA$2),'Reference data SID'!$B:$M,12,FALSE)),"",VLOOKUP(CONCATENATE($A316,"_",AA$2),'Reference data SID'!$B:$M,12,FALSE))</f>
        <v/>
      </c>
      <c r="AB316" s="16" t="str">
        <f>IF(ISERROR(VLOOKUP(CONCATENATE($A316,"_",AB$2),'Reference data SID'!$B:$M,12,FALSE)),"",VLOOKUP(CONCATENATE($A316,"_",AB$2),'Reference data SID'!$B:$M,12,FALSE))</f>
        <v/>
      </c>
      <c r="AC316" s="16" t="str">
        <f>IF(ISERROR(VLOOKUP(CONCATENATE($A316,"_",AC$2),'Reference data SID'!$B:$M,12,FALSE)),"",VLOOKUP(CONCATENATE($A316,"_",AC$2),'Reference data SID'!$B:$M,12,FALSE))</f>
        <v/>
      </c>
      <c r="AD316" s="16" t="str">
        <f>IF(ISERROR(VLOOKUP(CONCATENATE($A316,"_",AD$2),'Reference data SID'!$B:$M,12,FALSE)),"",VLOOKUP(CONCATENATE($A316,"_",AD$2),'Reference data SID'!$B:$M,12,FALSE))</f>
        <v/>
      </c>
      <c r="AE316" s="16" t="str">
        <f>IF(ISERROR(VLOOKUP(CONCATENATE($A316,"_",AE$2),'Reference data SID'!$B:$M,12,FALSE)),"",VLOOKUP(CONCATENATE($A316,"_",AE$2),'Reference data SID'!$B:$M,12,FALSE))</f>
        <v/>
      </c>
      <c r="AF316" s="16" t="str">
        <f>IF(ISERROR(VLOOKUP(CONCATENATE($A316,"_",AF$2),'Reference data SID'!$B:$M,12,FALSE)),"",VLOOKUP(CONCATENATE($A316,"_",AF$2),'Reference data SID'!$B:$M,12,FALSE))</f>
        <v/>
      </c>
      <c r="AG316" s="16" t="str">
        <f>IF(ISERROR(VLOOKUP(CONCATENATE($A316,"_",AG$2),'Reference data SID'!$B:$M,12,FALSE)),"",VLOOKUP(CONCATENATE($A316,"_",AG$2),'Reference data SID'!$B:$M,12,FALSE))</f>
        <v/>
      </c>
      <c r="AH316" s="16" t="str">
        <f>IF(ISERROR(VLOOKUP(CONCATENATE($A316,"_",AH$2),'Reference data SID'!$B:$M,12,FALSE)),"",VLOOKUP(CONCATENATE($A316,"_",AH$2),'Reference data SID'!$B:$M,12,FALSE))</f>
        <v/>
      </c>
      <c r="AI316" s="16" t="str">
        <f>IF(ISERROR(VLOOKUP(CONCATENATE($A316,"_",AI$2),'Reference data SID'!$B:$M,12,FALSE)),"",VLOOKUP(CONCATENATE($A316,"_",AI$2),'Reference data SID'!$B:$M,12,FALSE))</f>
        <v/>
      </c>
      <c r="AJ316" s="16" t="str">
        <f>IF(ISERROR(VLOOKUP(CONCATENATE($A316,"_",AJ$2),'Reference data SID'!$B:$M,12,FALSE)),"",VLOOKUP(CONCATENATE($A316,"_",AJ$2),'Reference data SID'!$B:$M,12,FALSE))</f>
        <v/>
      </c>
      <c r="AK316" s="16" t="str">
        <f>IF(ISERROR(VLOOKUP(CONCATENATE($A316,"_",AK$2),'Reference data SID'!$B:$M,12,FALSE)),"",VLOOKUP(CONCATENATE($A316,"_",AK$2),'Reference data SID'!$B:$M,12,FALSE))</f>
        <v/>
      </c>
      <c r="AL316" s="16" t="str">
        <f>IF(ISERROR(VLOOKUP(CONCATENATE($A316,"_",AL$2),'Reference data SID'!$B:$M,12,FALSE)),"",VLOOKUP(CONCATENATE($A316,"_",AL$2),'Reference data SID'!$B:$M,12,FALSE))</f>
        <v/>
      </c>
      <c r="AM316" s="16" t="str">
        <f>IF(ISERROR(VLOOKUP(CONCATENATE($A316,"_",AM$2),'Reference data SID'!$B:$M,12,FALSE)),"",VLOOKUP(CONCATENATE($A316,"_",AM$2),'Reference data SID'!$B:$M,12,FALSE))</f>
        <v/>
      </c>
      <c r="AN316" s="16" t="str">
        <f>IF(ISERROR(VLOOKUP(CONCATENATE($A316,"_",AN$2),'Reference data SID'!$B:$M,12,FALSE)),"",VLOOKUP(CONCATENATE($A316,"_",AN$2),'Reference data SID'!$B:$M,12,FALSE))</f>
        <v/>
      </c>
      <c r="AO316" s="16" t="str">
        <f>IF(ISERROR(VLOOKUP(CONCATENATE($A316,"_",AO$2),'Reference data SID'!$B:$M,12,FALSE)),"",VLOOKUP(CONCATENATE($A316,"_",AO$2),'Reference data SID'!$B:$M,12,FALSE))</f>
        <v/>
      </c>
      <c r="AP316" s="16" t="str">
        <f>IF(ISERROR(VLOOKUP(CONCATENATE($A316,"_",AP$2),'Reference data SID'!$B:$M,12,FALSE)),"",VLOOKUP(CONCATENATE($A316,"_",AP$2),'Reference data SID'!$B:$M,12,FALSE))</f>
        <v/>
      </c>
      <c r="AQ316" s="16" t="str">
        <f>IF(ISERROR(VLOOKUP(CONCATENATE($A316,"_",AQ$2),'Reference data SID'!$B:$M,12,FALSE)),"",VLOOKUP(CONCATENATE($A316,"_",AQ$2),'Reference data SID'!$B:$M,12,FALSE))</f>
        <v/>
      </c>
      <c r="AR316" s="16" t="str">
        <f>IF(ISERROR(VLOOKUP(CONCATENATE($A316,"_",AR$2),'Reference data SID'!$B:$M,12,FALSE)),"",VLOOKUP(CONCATENATE($A316,"_",AR$2),'Reference data SID'!$B:$M,12,FALSE))</f>
        <v/>
      </c>
      <c r="AS316" s="16" t="str">
        <f>IF(ISERROR(VLOOKUP(CONCATENATE($A316,"_",AS$2),'Reference data SID'!$B:$M,12,FALSE)),"",VLOOKUP(CONCATENATE($A316,"_",AS$2),'Reference data SID'!$B:$M,12,FALSE))</f>
        <v/>
      </c>
      <c r="AT316" s="16" t="str">
        <f>IF(ISERROR(VLOOKUP(CONCATENATE($A316,"_",AT$2),'Reference data SID'!$B:$M,12,FALSE)),"",VLOOKUP(CONCATENATE($A316,"_",AT$2),'Reference data SID'!$B:$M,12,FALSE))</f>
        <v/>
      </c>
    </row>
    <row r="317" spans="1:46" x14ac:dyDescent="0.25">
      <c r="A317">
        <v>313</v>
      </c>
      <c r="B317" s="16" t="str">
        <f>IF(ISERROR(VLOOKUP(CONCATENATE($A317,"_",B$2),'Reference data SID'!$B:$M,12,FALSE)),"",VLOOKUP(CONCATENATE($A317,"_",B$2),'Reference data SID'!$B:$M,12,FALSE))</f>
        <v/>
      </c>
      <c r="C317" s="16" t="str">
        <f>IF(ISERROR(VLOOKUP(CONCATENATE($A317,"_",C$2),'Reference data SID'!$B:$M,12,FALSE)),"",VLOOKUP(CONCATENATE($A317,"_",C$2),'Reference data SID'!$B:$M,12,FALSE))</f>
        <v/>
      </c>
      <c r="D317" s="16" t="str">
        <f>IF(ISERROR(VLOOKUP(CONCATENATE($A317,"_",D$2),'Reference data SID'!$B:$M,12,FALSE)),"",VLOOKUP(CONCATENATE($A317,"_",D$2),'Reference data SID'!$B:$M,12,FALSE))</f>
        <v/>
      </c>
      <c r="E317" s="16" t="str">
        <f>IF(ISERROR(VLOOKUP(CONCATENATE($A317,"_",E$2),'Reference data SID'!$B:$M,12,FALSE)),"",VLOOKUP(CONCATENATE($A317,"_",E$2),'Reference data SID'!$B:$M,12,FALSE))</f>
        <v/>
      </c>
      <c r="F317" s="16" t="str">
        <f>IF(ISERROR(VLOOKUP(CONCATENATE($A317,"_",F$2),'Reference data SID'!$B:$M,12,FALSE)),"",VLOOKUP(CONCATENATE($A317,"_",F$2),'Reference data SID'!$B:$M,12,FALSE))</f>
        <v/>
      </c>
      <c r="G317" s="16" t="str">
        <f>IF(ISERROR(VLOOKUP(CONCATENATE($A317,"_",G$2),'Reference data SID'!$B:$M,12,FALSE)),"",VLOOKUP(CONCATENATE($A317,"_",G$2),'Reference data SID'!$B:$M,12,FALSE))</f>
        <v/>
      </c>
      <c r="H317" s="16" t="str">
        <f>IF(ISERROR(VLOOKUP(CONCATENATE($A317,"_",H$2),'Reference data SID'!$B:$M,12,FALSE)),"",VLOOKUP(CONCATENATE($A317,"_",H$2),'Reference data SID'!$B:$M,12,FALSE))</f>
        <v/>
      </c>
      <c r="I317" s="16" t="str">
        <f>IF(ISERROR(VLOOKUP(CONCATENATE($A317,"_",I$2),'Reference data SID'!$B:$M,12,FALSE)),"",VLOOKUP(CONCATENATE($A317,"_",I$2),'Reference data SID'!$B:$M,12,FALSE))</f>
        <v/>
      </c>
      <c r="J317" s="16" t="str">
        <f>IF(ISERROR(VLOOKUP(CONCATENATE($A317,"_",J$2),'Reference data SID'!$B:$M,12,FALSE)),"",VLOOKUP(CONCATENATE($A317,"_",J$2),'Reference data SID'!$B:$M,12,FALSE))</f>
        <v/>
      </c>
      <c r="K317" s="16" t="str">
        <f>IF(ISERROR(VLOOKUP(CONCATENATE($A317,"_",K$2),'Reference data SID'!$B:$M,12,FALSE)),"",VLOOKUP(CONCATENATE($A317,"_",K$2),'Reference data SID'!$B:$M,12,FALSE))</f>
        <v/>
      </c>
      <c r="L317" s="16" t="str">
        <f>IF(ISERROR(VLOOKUP(CONCATENATE($A317,"_",L$2),'Reference data SID'!$B:$M,12,FALSE)),"",VLOOKUP(CONCATENATE($A317,"_",L$2),'Reference data SID'!$B:$M,12,FALSE))</f>
        <v/>
      </c>
      <c r="M317" s="16" t="str">
        <f>IF(ISERROR(VLOOKUP(CONCATENATE($A317,"_",M$2),'Reference data SID'!$B:$M,12,FALSE)),"",VLOOKUP(CONCATENATE($A317,"_",M$2),'Reference data SID'!$B:$M,12,FALSE))</f>
        <v/>
      </c>
      <c r="N317" s="16" t="str">
        <f>IF(ISERROR(VLOOKUP(CONCATENATE($A317,"_",N$2),'Reference data SID'!$B:$M,12,FALSE)),"",VLOOKUP(CONCATENATE($A317,"_",N$2),'Reference data SID'!$B:$M,12,FALSE))</f>
        <v/>
      </c>
      <c r="O317" s="16" t="str">
        <f>IF(ISERROR(VLOOKUP(CONCATENATE($A317,"_",O$2),'Reference data SID'!$B:$M,12,FALSE)),"",VLOOKUP(CONCATENATE($A317,"_",O$2),'Reference data SID'!$B:$M,12,FALSE))</f>
        <v/>
      </c>
      <c r="P317" s="16" t="str">
        <f>IF(ISERROR(VLOOKUP(CONCATENATE($A317,"_",P$2),'Reference data SID'!$B:$M,12,FALSE)),"",VLOOKUP(CONCATENATE($A317,"_",P$2),'Reference data SID'!$B:$M,12,FALSE))</f>
        <v/>
      </c>
      <c r="Q317" s="16" t="str">
        <f>IF(ISERROR(VLOOKUP(CONCATENATE($A317,"_",Q$2),'Reference data SID'!$B:$M,12,FALSE)),"",VLOOKUP(CONCATENATE($A317,"_",Q$2),'Reference data SID'!$B:$M,12,FALSE))</f>
        <v/>
      </c>
      <c r="R317" s="16" t="str">
        <f>IF(ISERROR(VLOOKUP(CONCATENATE($A317,"_",R$2),'Reference data SID'!$B:$M,12,FALSE)),"",VLOOKUP(CONCATENATE($A317,"_",R$2),'Reference data SID'!$B:$M,12,FALSE))</f>
        <v/>
      </c>
      <c r="S317" s="16" t="str">
        <f>IF(ISERROR(VLOOKUP(CONCATENATE($A317,"_",S$2),'Reference data SID'!$B:$M,12,FALSE)),"",VLOOKUP(CONCATENATE($A317,"_",S$2),'Reference data SID'!$B:$M,12,FALSE))</f>
        <v/>
      </c>
      <c r="T317" s="16" t="str">
        <f>IF(ISERROR(VLOOKUP(CONCATENATE($A317,"_",T$2),'Reference data SID'!$B:$M,12,FALSE)),"",VLOOKUP(CONCATENATE($A317,"_",T$2),'Reference data SID'!$B:$M,12,FALSE))</f>
        <v/>
      </c>
      <c r="U317" s="16" t="str">
        <f>IF(ISERROR(VLOOKUP(CONCATENATE($A317,"_",U$2),'Reference data SID'!$B:$M,12,FALSE)),"",VLOOKUP(CONCATENATE($A317,"_",U$2),'Reference data SID'!$B:$M,12,FALSE))</f>
        <v/>
      </c>
      <c r="V317" s="16" t="str">
        <f>IF(ISERROR(VLOOKUP(CONCATENATE($A317,"_",V$2),'Reference data SID'!$B:$M,12,FALSE)),"",VLOOKUP(CONCATENATE($A317,"_",V$2),'Reference data SID'!$B:$M,12,FALSE))</f>
        <v/>
      </c>
      <c r="W317" s="16" t="str">
        <f>IF(ISERROR(VLOOKUP(CONCATENATE($A317,"_",W$2),'Reference data SID'!$B:$M,12,FALSE)),"",VLOOKUP(CONCATENATE($A317,"_",W$2),'Reference data SID'!$B:$M,12,FALSE))</f>
        <v/>
      </c>
      <c r="X317" s="16" t="str">
        <f>IF(ISERROR(VLOOKUP(CONCATENATE($A317,"_",X$2),'Reference data SID'!$B:$M,12,FALSE)),"",VLOOKUP(CONCATENATE($A317,"_",X$2),'Reference data SID'!$B:$M,12,FALSE))</f>
        <v/>
      </c>
      <c r="Y317" s="16" t="str">
        <f>IF(ISERROR(VLOOKUP(CONCATENATE($A317,"_",Y$2),'Reference data SID'!$B:$M,12,FALSE)),"",VLOOKUP(CONCATENATE($A317,"_",Y$2),'Reference data SID'!$B:$M,12,FALSE))</f>
        <v/>
      </c>
      <c r="Z317" s="16" t="str">
        <f>IF(ISERROR(VLOOKUP(CONCATENATE($A317,"_",Z$2),'Reference data SID'!$B:$M,12,FALSE)),"",VLOOKUP(CONCATENATE($A317,"_",Z$2),'Reference data SID'!$B:$M,12,FALSE))</f>
        <v/>
      </c>
      <c r="AA317" s="16" t="str">
        <f>IF(ISERROR(VLOOKUP(CONCATENATE($A317,"_",AA$2),'Reference data SID'!$B:$M,12,FALSE)),"",VLOOKUP(CONCATENATE($A317,"_",AA$2),'Reference data SID'!$B:$M,12,FALSE))</f>
        <v/>
      </c>
      <c r="AB317" s="16" t="str">
        <f>IF(ISERROR(VLOOKUP(CONCATENATE($A317,"_",AB$2),'Reference data SID'!$B:$M,12,FALSE)),"",VLOOKUP(CONCATENATE($A317,"_",AB$2),'Reference data SID'!$B:$M,12,FALSE))</f>
        <v/>
      </c>
      <c r="AC317" s="16" t="str">
        <f>IF(ISERROR(VLOOKUP(CONCATENATE($A317,"_",AC$2),'Reference data SID'!$B:$M,12,FALSE)),"",VLOOKUP(CONCATENATE($A317,"_",AC$2),'Reference data SID'!$B:$M,12,FALSE))</f>
        <v/>
      </c>
      <c r="AD317" s="16" t="str">
        <f>IF(ISERROR(VLOOKUP(CONCATENATE($A317,"_",AD$2),'Reference data SID'!$B:$M,12,FALSE)),"",VLOOKUP(CONCATENATE($A317,"_",AD$2),'Reference data SID'!$B:$M,12,FALSE))</f>
        <v/>
      </c>
      <c r="AE317" s="16" t="str">
        <f>IF(ISERROR(VLOOKUP(CONCATENATE($A317,"_",AE$2),'Reference data SID'!$B:$M,12,FALSE)),"",VLOOKUP(CONCATENATE($A317,"_",AE$2),'Reference data SID'!$B:$M,12,FALSE))</f>
        <v/>
      </c>
      <c r="AF317" s="16" t="str">
        <f>IF(ISERROR(VLOOKUP(CONCATENATE($A317,"_",AF$2),'Reference data SID'!$B:$M,12,FALSE)),"",VLOOKUP(CONCATENATE($A317,"_",AF$2),'Reference data SID'!$B:$M,12,FALSE))</f>
        <v/>
      </c>
      <c r="AG317" s="16" t="str">
        <f>IF(ISERROR(VLOOKUP(CONCATENATE($A317,"_",AG$2),'Reference data SID'!$B:$M,12,FALSE)),"",VLOOKUP(CONCATENATE($A317,"_",AG$2),'Reference data SID'!$B:$M,12,FALSE))</f>
        <v/>
      </c>
      <c r="AH317" s="16" t="str">
        <f>IF(ISERROR(VLOOKUP(CONCATENATE($A317,"_",AH$2),'Reference data SID'!$B:$M,12,FALSE)),"",VLOOKUP(CONCATENATE($A317,"_",AH$2),'Reference data SID'!$B:$M,12,FALSE))</f>
        <v/>
      </c>
      <c r="AI317" s="16" t="str">
        <f>IF(ISERROR(VLOOKUP(CONCATENATE($A317,"_",AI$2),'Reference data SID'!$B:$M,12,FALSE)),"",VLOOKUP(CONCATENATE($A317,"_",AI$2),'Reference data SID'!$B:$M,12,FALSE))</f>
        <v/>
      </c>
      <c r="AJ317" s="16" t="str">
        <f>IF(ISERROR(VLOOKUP(CONCATENATE($A317,"_",AJ$2),'Reference data SID'!$B:$M,12,FALSE)),"",VLOOKUP(CONCATENATE($A317,"_",AJ$2),'Reference data SID'!$B:$M,12,FALSE))</f>
        <v/>
      </c>
      <c r="AK317" s="16" t="str">
        <f>IF(ISERROR(VLOOKUP(CONCATENATE($A317,"_",AK$2),'Reference data SID'!$B:$M,12,FALSE)),"",VLOOKUP(CONCATENATE($A317,"_",AK$2),'Reference data SID'!$B:$M,12,FALSE))</f>
        <v/>
      </c>
      <c r="AL317" s="16" t="str">
        <f>IF(ISERROR(VLOOKUP(CONCATENATE($A317,"_",AL$2),'Reference data SID'!$B:$M,12,FALSE)),"",VLOOKUP(CONCATENATE($A317,"_",AL$2),'Reference data SID'!$B:$M,12,FALSE))</f>
        <v/>
      </c>
      <c r="AM317" s="16" t="str">
        <f>IF(ISERROR(VLOOKUP(CONCATENATE($A317,"_",AM$2),'Reference data SID'!$B:$M,12,FALSE)),"",VLOOKUP(CONCATENATE($A317,"_",AM$2),'Reference data SID'!$B:$M,12,FALSE))</f>
        <v/>
      </c>
      <c r="AN317" s="16" t="str">
        <f>IF(ISERROR(VLOOKUP(CONCATENATE($A317,"_",AN$2),'Reference data SID'!$B:$M,12,FALSE)),"",VLOOKUP(CONCATENATE($A317,"_",AN$2),'Reference data SID'!$B:$M,12,FALSE))</f>
        <v/>
      </c>
      <c r="AO317" s="16" t="str">
        <f>IF(ISERROR(VLOOKUP(CONCATENATE($A317,"_",AO$2),'Reference data SID'!$B:$M,12,FALSE)),"",VLOOKUP(CONCATENATE($A317,"_",AO$2),'Reference data SID'!$B:$M,12,FALSE))</f>
        <v/>
      </c>
      <c r="AP317" s="16" t="str">
        <f>IF(ISERROR(VLOOKUP(CONCATENATE($A317,"_",AP$2),'Reference data SID'!$B:$M,12,FALSE)),"",VLOOKUP(CONCATENATE($A317,"_",AP$2),'Reference data SID'!$B:$M,12,FALSE))</f>
        <v/>
      </c>
      <c r="AQ317" s="16" t="str">
        <f>IF(ISERROR(VLOOKUP(CONCATENATE($A317,"_",AQ$2),'Reference data SID'!$B:$M,12,FALSE)),"",VLOOKUP(CONCATENATE($A317,"_",AQ$2),'Reference data SID'!$B:$M,12,FALSE))</f>
        <v/>
      </c>
      <c r="AR317" s="16" t="str">
        <f>IF(ISERROR(VLOOKUP(CONCATENATE($A317,"_",AR$2),'Reference data SID'!$B:$M,12,FALSE)),"",VLOOKUP(CONCATENATE($A317,"_",AR$2),'Reference data SID'!$B:$M,12,FALSE))</f>
        <v/>
      </c>
      <c r="AS317" s="16" t="str">
        <f>IF(ISERROR(VLOOKUP(CONCATENATE($A317,"_",AS$2),'Reference data SID'!$B:$M,12,FALSE)),"",VLOOKUP(CONCATENATE($A317,"_",AS$2),'Reference data SID'!$B:$M,12,FALSE))</f>
        <v/>
      </c>
      <c r="AT317" s="16" t="str">
        <f>IF(ISERROR(VLOOKUP(CONCATENATE($A317,"_",AT$2),'Reference data SID'!$B:$M,12,FALSE)),"",VLOOKUP(CONCATENATE($A317,"_",AT$2),'Reference data SID'!$B:$M,12,FALSE))</f>
        <v/>
      </c>
    </row>
    <row r="318" spans="1:46" x14ac:dyDescent="0.25">
      <c r="A318">
        <v>314</v>
      </c>
      <c r="B318" s="16" t="str">
        <f>IF(ISERROR(VLOOKUP(CONCATENATE($A318,"_",B$2),'Reference data SID'!$B:$M,12,FALSE)),"",VLOOKUP(CONCATENATE($A318,"_",B$2),'Reference data SID'!$B:$M,12,FALSE))</f>
        <v/>
      </c>
      <c r="C318" s="16" t="str">
        <f>IF(ISERROR(VLOOKUP(CONCATENATE($A318,"_",C$2),'Reference data SID'!$B:$M,12,FALSE)),"",VLOOKUP(CONCATENATE($A318,"_",C$2),'Reference data SID'!$B:$M,12,FALSE))</f>
        <v/>
      </c>
      <c r="D318" s="16" t="str">
        <f>IF(ISERROR(VLOOKUP(CONCATENATE($A318,"_",D$2),'Reference data SID'!$B:$M,12,FALSE)),"",VLOOKUP(CONCATENATE($A318,"_",D$2),'Reference data SID'!$B:$M,12,FALSE))</f>
        <v/>
      </c>
      <c r="E318" s="16" t="str">
        <f>IF(ISERROR(VLOOKUP(CONCATENATE($A318,"_",E$2),'Reference data SID'!$B:$M,12,FALSE)),"",VLOOKUP(CONCATENATE($A318,"_",E$2),'Reference data SID'!$B:$M,12,FALSE))</f>
        <v/>
      </c>
      <c r="F318" s="16" t="str">
        <f>IF(ISERROR(VLOOKUP(CONCATENATE($A318,"_",F$2),'Reference data SID'!$B:$M,12,FALSE)),"",VLOOKUP(CONCATENATE($A318,"_",F$2),'Reference data SID'!$B:$M,12,FALSE))</f>
        <v/>
      </c>
      <c r="G318" s="16" t="str">
        <f>IF(ISERROR(VLOOKUP(CONCATENATE($A318,"_",G$2),'Reference data SID'!$B:$M,12,FALSE)),"",VLOOKUP(CONCATENATE($A318,"_",G$2),'Reference data SID'!$B:$M,12,FALSE))</f>
        <v/>
      </c>
      <c r="H318" s="16" t="str">
        <f>IF(ISERROR(VLOOKUP(CONCATENATE($A318,"_",H$2),'Reference data SID'!$B:$M,12,FALSE)),"",VLOOKUP(CONCATENATE($A318,"_",H$2),'Reference data SID'!$B:$M,12,FALSE))</f>
        <v/>
      </c>
      <c r="I318" s="16" t="str">
        <f>IF(ISERROR(VLOOKUP(CONCATENATE($A318,"_",I$2),'Reference data SID'!$B:$M,12,FALSE)),"",VLOOKUP(CONCATENATE($A318,"_",I$2),'Reference data SID'!$B:$M,12,FALSE))</f>
        <v/>
      </c>
      <c r="J318" s="16" t="str">
        <f>IF(ISERROR(VLOOKUP(CONCATENATE($A318,"_",J$2),'Reference data SID'!$B:$M,12,FALSE)),"",VLOOKUP(CONCATENATE($A318,"_",J$2),'Reference data SID'!$B:$M,12,FALSE))</f>
        <v/>
      </c>
      <c r="K318" s="16" t="str">
        <f>IF(ISERROR(VLOOKUP(CONCATENATE($A318,"_",K$2),'Reference data SID'!$B:$M,12,FALSE)),"",VLOOKUP(CONCATENATE($A318,"_",K$2),'Reference data SID'!$B:$M,12,FALSE))</f>
        <v/>
      </c>
      <c r="L318" s="16" t="str">
        <f>IF(ISERROR(VLOOKUP(CONCATENATE($A318,"_",L$2),'Reference data SID'!$B:$M,12,FALSE)),"",VLOOKUP(CONCATENATE($A318,"_",L$2),'Reference data SID'!$B:$M,12,FALSE))</f>
        <v/>
      </c>
      <c r="M318" s="16" t="str">
        <f>IF(ISERROR(VLOOKUP(CONCATENATE($A318,"_",M$2),'Reference data SID'!$B:$M,12,FALSE)),"",VLOOKUP(CONCATENATE($A318,"_",M$2),'Reference data SID'!$B:$M,12,FALSE))</f>
        <v/>
      </c>
      <c r="N318" s="16" t="str">
        <f>IF(ISERROR(VLOOKUP(CONCATENATE($A318,"_",N$2),'Reference data SID'!$B:$M,12,FALSE)),"",VLOOKUP(CONCATENATE($A318,"_",N$2),'Reference data SID'!$B:$M,12,FALSE))</f>
        <v/>
      </c>
      <c r="O318" s="16" t="str">
        <f>IF(ISERROR(VLOOKUP(CONCATENATE($A318,"_",O$2),'Reference data SID'!$B:$M,12,FALSE)),"",VLOOKUP(CONCATENATE($A318,"_",O$2),'Reference data SID'!$B:$M,12,FALSE))</f>
        <v/>
      </c>
      <c r="P318" s="16" t="str">
        <f>IF(ISERROR(VLOOKUP(CONCATENATE($A318,"_",P$2),'Reference data SID'!$B:$M,12,FALSE)),"",VLOOKUP(CONCATENATE($A318,"_",P$2),'Reference data SID'!$B:$M,12,FALSE))</f>
        <v/>
      </c>
      <c r="Q318" s="16" t="str">
        <f>IF(ISERROR(VLOOKUP(CONCATENATE($A318,"_",Q$2),'Reference data SID'!$B:$M,12,FALSE)),"",VLOOKUP(CONCATENATE($A318,"_",Q$2),'Reference data SID'!$B:$M,12,FALSE))</f>
        <v/>
      </c>
      <c r="R318" s="16" t="str">
        <f>IF(ISERROR(VLOOKUP(CONCATENATE($A318,"_",R$2),'Reference data SID'!$B:$M,12,FALSE)),"",VLOOKUP(CONCATENATE($A318,"_",R$2),'Reference data SID'!$B:$M,12,FALSE))</f>
        <v/>
      </c>
      <c r="S318" s="16" t="str">
        <f>IF(ISERROR(VLOOKUP(CONCATENATE($A318,"_",S$2),'Reference data SID'!$B:$M,12,FALSE)),"",VLOOKUP(CONCATENATE($A318,"_",S$2),'Reference data SID'!$B:$M,12,FALSE))</f>
        <v/>
      </c>
      <c r="T318" s="16" t="str">
        <f>IF(ISERROR(VLOOKUP(CONCATENATE($A318,"_",T$2),'Reference data SID'!$B:$M,12,FALSE)),"",VLOOKUP(CONCATENATE($A318,"_",T$2),'Reference data SID'!$B:$M,12,FALSE))</f>
        <v/>
      </c>
      <c r="U318" s="16" t="str">
        <f>IF(ISERROR(VLOOKUP(CONCATENATE($A318,"_",U$2),'Reference data SID'!$B:$M,12,FALSE)),"",VLOOKUP(CONCATENATE($A318,"_",U$2),'Reference data SID'!$B:$M,12,FALSE))</f>
        <v/>
      </c>
      <c r="V318" s="16" t="str">
        <f>IF(ISERROR(VLOOKUP(CONCATENATE($A318,"_",V$2),'Reference data SID'!$B:$M,12,FALSE)),"",VLOOKUP(CONCATENATE($A318,"_",V$2),'Reference data SID'!$B:$M,12,FALSE))</f>
        <v/>
      </c>
      <c r="W318" s="16" t="str">
        <f>IF(ISERROR(VLOOKUP(CONCATENATE($A318,"_",W$2),'Reference data SID'!$B:$M,12,FALSE)),"",VLOOKUP(CONCATENATE($A318,"_",W$2),'Reference data SID'!$B:$M,12,FALSE))</f>
        <v/>
      </c>
      <c r="X318" s="16" t="str">
        <f>IF(ISERROR(VLOOKUP(CONCATENATE($A318,"_",X$2),'Reference data SID'!$B:$M,12,FALSE)),"",VLOOKUP(CONCATENATE($A318,"_",X$2),'Reference data SID'!$B:$M,12,FALSE))</f>
        <v/>
      </c>
      <c r="Y318" s="16" t="str">
        <f>IF(ISERROR(VLOOKUP(CONCATENATE($A318,"_",Y$2),'Reference data SID'!$B:$M,12,FALSE)),"",VLOOKUP(CONCATENATE($A318,"_",Y$2),'Reference data SID'!$B:$M,12,FALSE))</f>
        <v/>
      </c>
      <c r="Z318" s="16" t="str">
        <f>IF(ISERROR(VLOOKUP(CONCATENATE($A318,"_",Z$2),'Reference data SID'!$B:$M,12,FALSE)),"",VLOOKUP(CONCATENATE($A318,"_",Z$2),'Reference data SID'!$B:$M,12,FALSE))</f>
        <v/>
      </c>
      <c r="AA318" s="16" t="str">
        <f>IF(ISERROR(VLOOKUP(CONCATENATE($A318,"_",AA$2),'Reference data SID'!$B:$M,12,FALSE)),"",VLOOKUP(CONCATENATE($A318,"_",AA$2),'Reference data SID'!$B:$M,12,FALSE))</f>
        <v/>
      </c>
      <c r="AB318" s="16" t="str">
        <f>IF(ISERROR(VLOOKUP(CONCATENATE($A318,"_",AB$2),'Reference data SID'!$B:$M,12,FALSE)),"",VLOOKUP(CONCATENATE($A318,"_",AB$2),'Reference data SID'!$B:$M,12,FALSE))</f>
        <v/>
      </c>
      <c r="AC318" s="16" t="str">
        <f>IF(ISERROR(VLOOKUP(CONCATENATE($A318,"_",AC$2),'Reference data SID'!$B:$M,12,FALSE)),"",VLOOKUP(CONCATENATE($A318,"_",AC$2),'Reference data SID'!$B:$M,12,FALSE))</f>
        <v/>
      </c>
      <c r="AD318" s="16" t="str">
        <f>IF(ISERROR(VLOOKUP(CONCATENATE($A318,"_",AD$2),'Reference data SID'!$B:$M,12,FALSE)),"",VLOOKUP(CONCATENATE($A318,"_",AD$2),'Reference data SID'!$B:$M,12,FALSE))</f>
        <v/>
      </c>
      <c r="AE318" s="16" t="str">
        <f>IF(ISERROR(VLOOKUP(CONCATENATE($A318,"_",AE$2),'Reference data SID'!$B:$M,12,FALSE)),"",VLOOKUP(CONCATENATE($A318,"_",AE$2),'Reference data SID'!$B:$M,12,FALSE))</f>
        <v/>
      </c>
      <c r="AF318" s="16" t="str">
        <f>IF(ISERROR(VLOOKUP(CONCATENATE($A318,"_",AF$2),'Reference data SID'!$B:$M,12,FALSE)),"",VLOOKUP(CONCATENATE($A318,"_",AF$2),'Reference data SID'!$B:$M,12,FALSE))</f>
        <v/>
      </c>
      <c r="AG318" s="16" t="str">
        <f>IF(ISERROR(VLOOKUP(CONCATENATE($A318,"_",AG$2),'Reference data SID'!$B:$M,12,FALSE)),"",VLOOKUP(CONCATENATE($A318,"_",AG$2),'Reference data SID'!$B:$M,12,FALSE))</f>
        <v/>
      </c>
      <c r="AH318" s="16" t="str">
        <f>IF(ISERROR(VLOOKUP(CONCATENATE($A318,"_",AH$2),'Reference data SID'!$B:$M,12,FALSE)),"",VLOOKUP(CONCATENATE($A318,"_",AH$2),'Reference data SID'!$B:$M,12,FALSE))</f>
        <v/>
      </c>
      <c r="AI318" s="16" t="str">
        <f>IF(ISERROR(VLOOKUP(CONCATENATE($A318,"_",AI$2),'Reference data SID'!$B:$M,12,FALSE)),"",VLOOKUP(CONCATENATE($A318,"_",AI$2),'Reference data SID'!$B:$M,12,FALSE))</f>
        <v/>
      </c>
      <c r="AJ318" s="16" t="str">
        <f>IF(ISERROR(VLOOKUP(CONCATENATE($A318,"_",AJ$2),'Reference data SID'!$B:$M,12,FALSE)),"",VLOOKUP(CONCATENATE($A318,"_",AJ$2),'Reference data SID'!$B:$M,12,FALSE))</f>
        <v/>
      </c>
      <c r="AK318" s="16" t="str">
        <f>IF(ISERROR(VLOOKUP(CONCATENATE($A318,"_",AK$2),'Reference data SID'!$B:$M,12,FALSE)),"",VLOOKUP(CONCATENATE($A318,"_",AK$2),'Reference data SID'!$B:$M,12,FALSE))</f>
        <v/>
      </c>
      <c r="AL318" s="16" t="str">
        <f>IF(ISERROR(VLOOKUP(CONCATENATE($A318,"_",AL$2),'Reference data SID'!$B:$M,12,FALSE)),"",VLOOKUP(CONCATENATE($A318,"_",AL$2),'Reference data SID'!$B:$M,12,FALSE))</f>
        <v/>
      </c>
      <c r="AM318" s="16" t="str">
        <f>IF(ISERROR(VLOOKUP(CONCATENATE($A318,"_",AM$2),'Reference data SID'!$B:$M,12,FALSE)),"",VLOOKUP(CONCATENATE($A318,"_",AM$2),'Reference data SID'!$B:$M,12,FALSE))</f>
        <v/>
      </c>
      <c r="AN318" s="16" t="str">
        <f>IF(ISERROR(VLOOKUP(CONCATENATE($A318,"_",AN$2),'Reference data SID'!$B:$M,12,FALSE)),"",VLOOKUP(CONCATENATE($A318,"_",AN$2),'Reference data SID'!$B:$M,12,FALSE))</f>
        <v/>
      </c>
      <c r="AO318" s="16" t="str">
        <f>IF(ISERROR(VLOOKUP(CONCATENATE($A318,"_",AO$2),'Reference data SID'!$B:$M,12,FALSE)),"",VLOOKUP(CONCATENATE($A318,"_",AO$2),'Reference data SID'!$B:$M,12,FALSE))</f>
        <v/>
      </c>
      <c r="AP318" s="16" t="str">
        <f>IF(ISERROR(VLOOKUP(CONCATENATE($A318,"_",AP$2),'Reference data SID'!$B:$M,12,FALSE)),"",VLOOKUP(CONCATENATE($A318,"_",AP$2),'Reference data SID'!$B:$M,12,FALSE))</f>
        <v/>
      </c>
      <c r="AQ318" s="16" t="str">
        <f>IF(ISERROR(VLOOKUP(CONCATENATE($A318,"_",AQ$2),'Reference data SID'!$B:$M,12,FALSE)),"",VLOOKUP(CONCATENATE($A318,"_",AQ$2),'Reference data SID'!$B:$M,12,FALSE))</f>
        <v/>
      </c>
      <c r="AR318" s="16" t="str">
        <f>IF(ISERROR(VLOOKUP(CONCATENATE($A318,"_",AR$2),'Reference data SID'!$B:$M,12,FALSE)),"",VLOOKUP(CONCATENATE($A318,"_",AR$2),'Reference data SID'!$B:$M,12,FALSE))</f>
        <v/>
      </c>
      <c r="AS318" s="16" t="str">
        <f>IF(ISERROR(VLOOKUP(CONCATENATE($A318,"_",AS$2),'Reference data SID'!$B:$M,12,FALSE)),"",VLOOKUP(CONCATENATE($A318,"_",AS$2),'Reference data SID'!$B:$M,12,FALSE))</f>
        <v/>
      </c>
      <c r="AT318" s="16" t="str">
        <f>IF(ISERROR(VLOOKUP(CONCATENATE($A318,"_",AT$2),'Reference data SID'!$B:$M,12,FALSE)),"",VLOOKUP(CONCATENATE($A318,"_",AT$2),'Reference data SID'!$B:$M,12,FALSE))</f>
        <v/>
      </c>
    </row>
    <row r="319" spans="1:46" x14ac:dyDescent="0.25">
      <c r="A319">
        <v>315</v>
      </c>
      <c r="B319" s="16" t="str">
        <f>IF(ISERROR(VLOOKUP(CONCATENATE($A319,"_",B$2),'Reference data SID'!$B:$M,12,FALSE)),"",VLOOKUP(CONCATENATE($A319,"_",B$2),'Reference data SID'!$B:$M,12,FALSE))</f>
        <v/>
      </c>
      <c r="C319" s="16" t="str">
        <f>IF(ISERROR(VLOOKUP(CONCATENATE($A319,"_",C$2),'Reference data SID'!$B:$M,12,FALSE)),"",VLOOKUP(CONCATENATE($A319,"_",C$2),'Reference data SID'!$B:$M,12,FALSE))</f>
        <v/>
      </c>
      <c r="D319" s="16" t="str">
        <f>IF(ISERROR(VLOOKUP(CONCATENATE($A319,"_",D$2),'Reference data SID'!$B:$M,12,FALSE)),"",VLOOKUP(CONCATENATE($A319,"_",D$2),'Reference data SID'!$B:$M,12,FALSE))</f>
        <v/>
      </c>
      <c r="E319" s="16" t="str">
        <f>IF(ISERROR(VLOOKUP(CONCATENATE($A319,"_",E$2),'Reference data SID'!$B:$M,12,FALSE)),"",VLOOKUP(CONCATENATE($A319,"_",E$2),'Reference data SID'!$B:$M,12,FALSE))</f>
        <v/>
      </c>
      <c r="F319" s="16" t="str">
        <f>IF(ISERROR(VLOOKUP(CONCATENATE($A319,"_",F$2),'Reference data SID'!$B:$M,12,FALSE)),"",VLOOKUP(CONCATENATE($A319,"_",F$2),'Reference data SID'!$B:$M,12,FALSE))</f>
        <v/>
      </c>
      <c r="G319" s="16" t="str">
        <f>IF(ISERROR(VLOOKUP(CONCATENATE($A319,"_",G$2),'Reference data SID'!$B:$M,12,FALSE)),"",VLOOKUP(CONCATENATE($A319,"_",G$2),'Reference data SID'!$B:$M,12,FALSE))</f>
        <v/>
      </c>
      <c r="H319" s="16" t="str">
        <f>IF(ISERROR(VLOOKUP(CONCATENATE($A319,"_",H$2),'Reference data SID'!$B:$M,12,FALSE)),"",VLOOKUP(CONCATENATE($A319,"_",H$2),'Reference data SID'!$B:$M,12,FALSE))</f>
        <v/>
      </c>
      <c r="I319" s="16" t="str">
        <f>IF(ISERROR(VLOOKUP(CONCATENATE($A319,"_",I$2),'Reference data SID'!$B:$M,12,FALSE)),"",VLOOKUP(CONCATENATE($A319,"_",I$2),'Reference data SID'!$B:$M,12,FALSE))</f>
        <v/>
      </c>
      <c r="J319" s="16" t="str">
        <f>IF(ISERROR(VLOOKUP(CONCATENATE($A319,"_",J$2),'Reference data SID'!$B:$M,12,FALSE)),"",VLOOKUP(CONCATENATE($A319,"_",J$2),'Reference data SID'!$B:$M,12,FALSE))</f>
        <v/>
      </c>
      <c r="K319" s="16" t="str">
        <f>IF(ISERROR(VLOOKUP(CONCATENATE($A319,"_",K$2),'Reference data SID'!$B:$M,12,FALSE)),"",VLOOKUP(CONCATENATE($A319,"_",K$2),'Reference data SID'!$B:$M,12,FALSE))</f>
        <v/>
      </c>
      <c r="L319" s="16" t="str">
        <f>IF(ISERROR(VLOOKUP(CONCATENATE($A319,"_",L$2),'Reference data SID'!$B:$M,12,FALSE)),"",VLOOKUP(CONCATENATE($A319,"_",L$2),'Reference data SID'!$B:$M,12,FALSE))</f>
        <v/>
      </c>
      <c r="M319" s="16" t="str">
        <f>IF(ISERROR(VLOOKUP(CONCATENATE($A319,"_",M$2),'Reference data SID'!$B:$M,12,FALSE)),"",VLOOKUP(CONCATENATE($A319,"_",M$2),'Reference data SID'!$B:$M,12,FALSE))</f>
        <v/>
      </c>
      <c r="N319" s="16" t="str">
        <f>IF(ISERROR(VLOOKUP(CONCATENATE($A319,"_",N$2),'Reference data SID'!$B:$M,12,FALSE)),"",VLOOKUP(CONCATENATE($A319,"_",N$2),'Reference data SID'!$B:$M,12,FALSE))</f>
        <v/>
      </c>
      <c r="O319" s="16" t="str">
        <f>IF(ISERROR(VLOOKUP(CONCATENATE($A319,"_",O$2),'Reference data SID'!$B:$M,12,FALSE)),"",VLOOKUP(CONCATENATE($A319,"_",O$2),'Reference data SID'!$B:$M,12,FALSE))</f>
        <v/>
      </c>
      <c r="P319" s="16" t="str">
        <f>IF(ISERROR(VLOOKUP(CONCATENATE($A319,"_",P$2),'Reference data SID'!$B:$M,12,FALSE)),"",VLOOKUP(CONCATENATE($A319,"_",P$2),'Reference data SID'!$B:$M,12,FALSE))</f>
        <v/>
      </c>
      <c r="Q319" s="16" t="str">
        <f>IF(ISERROR(VLOOKUP(CONCATENATE($A319,"_",Q$2),'Reference data SID'!$B:$M,12,FALSE)),"",VLOOKUP(CONCATENATE($A319,"_",Q$2),'Reference data SID'!$B:$M,12,FALSE))</f>
        <v/>
      </c>
      <c r="R319" s="16" t="str">
        <f>IF(ISERROR(VLOOKUP(CONCATENATE($A319,"_",R$2),'Reference data SID'!$B:$M,12,FALSE)),"",VLOOKUP(CONCATENATE($A319,"_",R$2),'Reference data SID'!$B:$M,12,FALSE))</f>
        <v/>
      </c>
      <c r="S319" s="16" t="str">
        <f>IF(ISERROR(VLOOKUP(CONCATENATE($A319,"_",S$2),'Reference data SID'!$B:$M,12,FALSE)),"",VLOOKUP(CONCATENATE($A319,"_",S$2),'Reference data SID'!$B:$M,12,FALSE))</f>
        <v/>
      </c>
      <c r="T319" s="16" t="str">
        <f>IF(ISERROR(VLOOKUP(CONCATENATE($A319,"_",T$2),'Reference data SID'!$B:$M,12,FALSE)),"",VLOOKUP(CONCATENATE($A319,"_",T$2),'Reference data SID'!$B:$M,12,FALSE))</f>
        <v/>
      </c>
      <c r="U319" s="16" t="str">
        <f>IF(ISERROR(VLOOKUP(CONCATENATE($A319,"_",U$2),'Reference data SID'!$B:$M,12,FALSE)),"",VLOOKUP(CONCATENATE($A319,"_",U$2),'Reference data SID'!$B:$M,12,FALSE))</f>
        <v/>
      </c>
      <c r="V319" s="16" t="str">
        <f>IF(ISERROR(VLOOKUP(CONCATENATE($A319,"_",V$2),'Reference data SID'!$B:$M,12,FALSE)),"",VLOOKUP(CONCATENATE($A319,"_",V$2),'Reference data SID'!$B:$M,12,FALSE))</f>
        <v/>
      </c>
      <c r="W319" s="16" t="str">
        <f>IF(ISERROR(VLOOKUP(CONCATENATE($A319,"_",W$2),'Reference data SID'!$B:$M,12,FALSE)),"",VLOOKUP(CONCATENATE($A319,"_",W$2),'Reference data SID'!$B:$M,12,FALSE))</f>
        <v/>
      </c>
      <c r="X319" s="16" t="str">
        <f>IF(ISERROR(VLOOKUP(CONCATENATE($A319,"_",X$2),'Reference data SID'!$B:$M,12,FALSE)),"",VLOOKUP(CONCATENATE($A319,"_",X$2),'Reference data SID'!$B:$M,12,FALSE))</f>
        <v/>
      </c>
      <c r="Y319" s="16" t="str">
        <f>IF(ISERROR(VLOOKUP(CONCATENATE($A319,"_",Y$2),'Reference data SID'!$B:$M,12,FALSE)),"",VLOOKUP(CONCATENATE($A319,"_",Y$2),'Reference data SID'!$B:$M,12,FALSE))</f>
        <v/>
      </c>
      <c r="Z319" s="16" t="str">
        <f>IF(ISERROR(VLOOKUP(CONCATENATE($A319,"_",Z$2),'Reference data SID'!$B:$M,12,FALSE)),"",VLOOKUP(CONCATENATE($A319,"_",Z$2),'Reference data SID'!$B:$M,12,FALSE))</f>
        <v/>
      </c>
      <c r="AA319" s="16" t="str">
        <f>IF(ISERROR(VLOOKUP(CONCATENATE($A319,"_",AA$2),'Reference data SID'!$B:$M,12,FALSE)),"",VLOOKUP(CONCATENATE($A319,"_",AA$2),'Reference data SID'!$B:$M,12,FALSE))</f>
        <v/>
      </c>
      <c r="AB319" s="16" t="str">
        <f>IF(ISERROR(VLOOKUP(CONCATENATE($A319,"_",AB$2),'Reference data SID'!$B:$M,12,FALSE)),"",VLOOKUP(CONCATENATE($A319,"_",AB$2),'Reference data SID'!$B:$M,12,FALSE))</f>
        <v/>
      </c>
      <c r="AC319" s="16" t="str">
        <f>IF(ISERROR(VLOOKUP(CONCATENATE($A319,"_",AC$2),'Reference data SID'!$B:$M,12,FALSE)),"",VLOOKUP(CONCATENATE($A319,"_",AC$2),'Reference data SID'!$B:$M,12,FALSE))</f>
        <v/>
      </c>
      <c r="AD319" s="16" t="str">
        <f>IF(ISERROR(VLOOKUP(CONCATENATE($A319,"_",AD$2),'Reference data SID'!$B:$M,12,FALSE)),"",VLOOKUP(CONCATENATE($A319,"_",AD$2),'Reference data SID'!$B:$M,12,FALSE))</f>
        <v/>
      </c>
      <c r="AE319" s="16" t="str">
        <f>IF(ISERROR(VLOOKUP(CONCATENATE($A319,"_",AE$2),'Reference data SID'!$B:$M,12,FALSE)),"",VLOOKUP(CONCATENATE($A319,"_",AE$2),'Reference data SID'!$B:$M,12,FALSE))</f>
        <v/>
      </c>
      <c r="AF319" s="16" t="str">
        <f>IF(ISERROR(VLOOKUP(CONCATENATE($A319,"_",AF$2),'Reference data SID'!$B:$M,12,FALSE)),"",VLOOKUP(CONCATENATE($A319,"_",AF$2),'Reference data SID'!$B:$M,12,FALSE))</f>
        <v/>
      </c>
      <c r="AG319" s="16" t="str">
        <f>IF(ISERROR(VLOOKUP(CONCATENATE($A319,"_",AG$2),'Reference data SID'!$B:$M,12,FALSE)),"",VLOOKUP(CONCATENATE($A319,"_",AG$2),'Reference data SID'!$B:$M,12,FALSE))</f>
        <v/>
      </c>
      <c r="AH319" s="16" t="str">
        <f>IF(ISERROR(VLOOKUP(CONCATENATE($A319,"_",AH$2),'Reference data SID'!$B:$M,12,FALSE)),"",VLOOKUP(CONCATENATE($A319,"_",AH$2),'Reference data SID'!$B:$M,12,FALSE))</f>
        <v/>
      </c>
      <c r="AI319" s="16" t="str">
        <f>IF(ISERROR(VLOOKUP(CONCATENATE($A319,"_",AI$2),'Reference data SID'!$B:$M,12,FALSE)),"",VLOOKUP(CONCATENATE($A319,"_",AI$2),'Reference data SID'!$B:$M,12,FALSE))</f>
        <v/>
      </c>
      <c r="AJ319" s="16" t="str">
        <f>IF(ISERROR(VLOOKUP(CONCATENATE($A319,"_",AJ$2),'Reference data SID'!$B:$M,12,FALSE)),"",VLOOKUP(CONCATENATE($A319,"_",AJ$2),'Reference data SID'!$B:$M,12,FALSE))</f>
        <v/>
      </c>
      <c r="AK319" s="16" t="str">
        <f>IF(ISERROR(VLOOKUP(CONCATENATE($A319,"_",AK$2),'Reference data SID'!$B:$M,12,FALSE)),"",VLOOKUP(CONCATENATE($A319,"_",AK$2),'Reference data SID'!$B:$M,12,FALSE))</f>
        <v/>
      </c>
      <c r="AL319" s="16" t="str">
        <f>IF(ISERROR(VLOOKUP(CONCATENATE($A319,"_",AL$2),'Reference data SID'!$B:$M,12,FALSE)),"",VLOOKUP(CONCATENATE($A319,"_",AL$2),'Reference data SID'!$B:$M,12,FALSE))</f>
        <v/>
      </c>
      <c r="AM319" s="16" t="str">
        <f>IF(ISERROR(VLOOKUP(CONCATENATE($A319,"_",AM$2),'Reference data SID'!$B:$M,12,FALSE)),"",VLOOKUP(CONCATENATE($A319,"_",AM$2),'Reference data SID'!$B:$M,12,FALSE))</f>
        <v/>
      </c>
      <c r="AN319" s="16" t="str">
        <f>IF(ISERROR(VLOOKUP(CONCATENATE($A319,"_",AN$2),'Reference data SID'!$B:$M,12,FALSE)),"",VLOOKUP(CONCATENATE($A319,"_",AN$2),'Reference data SID'!$B:$M,12,FALSE))</f>
        <v/>
      </c>
      <c r="AO319" s="16" t="str">
        <f>IF(ISERROR(VLOOKUP(CONCATENATE($A319,"_",AO$2),'Reference data SID'!$B:$M,12,FALSE)),"",VLOOKUP(CONCATENATE($A319,"_",AO$2),'Reference data SID'!$B:$M,12,FALSE))</f>
        <v/>
      </c>
      <c r="AP319" s="16" t="str">
        <f>IF(ISERROR(VLOOKUP(CONCATENATE($A319,"_",AP$2),'Reference data SID'!$B:$M,12,FALSE)),"",VLOOKUP(CONCATENATE($A319,"_",AP$2),'Reference data SID'!$B:$M,12,FALSE))</f>
        <v/>
      </c>
      <c r="AQ319" s="16" t="str">
        <f>IF(ISERROR(VLOOKUP(CONCATENATE($A319,"_",AQ$2),'Reference data SID'!$B:$M,12,FALSE)),"",VLOOKUP(CONCATENATE($A319,"_",AQ$2),'Reference data SID'!$B:$M,12,FALSE))</f>
        <v/>
      </c>
      <c r="AR319" s="16" t="str">
        <f>IF(ISERROR(VLOOKUP(CONCATENATE($A319,"_",AR$2),'Reference data SID'!$B:$M,12,FALSE)),"",VLOOKUP(CONCATENATE($A319,"_",AR$2),'Reference data SID'!$B:$M,12,FALSE))</f>
        <v/>
      </c>
      <c r="AS319" s="16" t="str">
        <f>IF(ISERROR(VLOOKUP(CONCATENATE($A319,"_",AS$2),'Reference data SID'!$B:$M,12,FALSE)),"",VLOOKUP(CONCATENATE($A319,"_",AS$2),'Reference data SID'!$B:$M,12,FALSE))</f>
        <v/>
      </c>
      <c r="AT319" s="16" t="str">
        <f>IF(ISERROR(VLOOKUP(CONCATENATE($A319,"_",AT$2),'Reference data SID'!$B:$M,12,FALSE)),"",VLOOKUP(CONCATENATE($A319,"_",AT$2),'Reference data SID'!$B:$M,12,FALSE))</f>
        <v/>
      </c>
    </row>
    <row r="320" spans="1:46" x14ac:dyDescent="0.25">
      <c r="A320">
        <v>316</v>
      </c>
      <c r="B320" s="16" t="str">
        <f>IF(ISERROR(VLOOKUP(CONCATENATE($A320,"_",B$2),'Reference data SID'!$B:$M,12,FALSE)),"",VLOOKUP(CONCATENATE($A320,"_",B$2),'Reference data SID'!$B:$M,12,FALSE))</f>
        <v/>
      </c>
      <c r="C320" s="16" t="str">
        <f>IF(ISERROR(VLOOKUP(CONCATENATE($A320,"_",C$2),'Reference data SID'!$B:$M,12,FALSE)),"",VLOOKUP(CONCATENATE($A320,"_",C$2),'Reference data SID'!$B:$M,12,FALSE))</f>
        <v/>
      </c>
      <c r="D320" s="16" t="str">
        <f>IF(ISERROR(VLOOKUP(CONCATENATE($A320,"_",D$2),'Reference data SID'!$B:$M,12,FALSE)),"",VLOOKUP(CONCATENATE($A320,"_",D$2),'Reference data SID'!$B:$M,12,FALSE))</f>
        <v/>
      </c>
      <c r="E320" s="16" t="str">
        <f>IF(ISERROR(VLOOKUP(CONCATENATE($A320,"_",E$2),'Reference data SID'!$B:$M,12,FALSE)),"",VLOOKUP(CONCATENATE($A320,"_",E$2),'Reference data SID'!$B:$M,12,FALSE))</f>
        <v/>
      </c>
      <c r="F320" s="16" t="str">
        <f>IF(ISERROR(VLOOKUP(CONCATENATE($A320,"_",F$2),'Reference data SID'!$B:$M,12,FALSE)),"",VLOOKUP(CONCATENATE($A320,"_",F$2),'Reference data SID'!$B:$M,12,FALSE))</f>
        <v/>
      </c>
      <c r="G320" s="16" t="str">
        <f>IF(ISERROR(VLOOKUP(CONCATENATE($A320,"_",G$2),'Reference data SID'!$B:$M,12,FALSE)),"",VLOOKUP(CONCATENATE($A320,"_",G$2),'Reference data SID'!$B:$M,12,FALSE))</f>
        <v/>
      </c>
      <c r="H320" s="16" t="str">
        <f>IF(ISERROR(VLOOKUP(CONCATENATE($A320,"_",H$2),'Reference data SID'!$B:$M,12,FALSE)),"",VLOOKUP(CONCATENATE($A320,"_",H$2),'Reference data SID'!$B:$M,12,FALSE))</f>
        <v/>
      </c>
      <c r="I320" s="16" t="str">
        <f>IF(ISERROR(VLOOKUP(CONCATENATE($A320,"_",I$2),'Reference data SID'!$B:$M,12,FALSE)),"",VLOOKUP(CONCATENATE($A320,"_",I$2),'Reference data SID'!$B:$M,12,FALSE))</f>
        <v/>
      </c>
      <c r="J320" s="16" t="str">
        <f>IF(ISERROR(VLOOKUP(CONCATENATE($A320,"_",J$2),'Reference data SID'!$B:$M,12,FALSE)),"",VLOOKUP(CONCATENATE($A320,"_",J$2),'Reference data SID'!$B:$M,12,FALSE))</f>
        <v/>
      </c>
      <c r="K320" s="16" t="str">
        <f>IF(ISERROR(VLOOKUP(CONCATENATE($A320,"_",K$2),'Reference data SID'!$B:$M,12,FALSE)),"",VLOOKUP(CONCATENATE($A320,"_",K$2),'Reference data SID'!$B:$M,12,FALSE))</f>
        <v/>
      </c>
      <c r="L320" s="16" t="str">
        <f>IF(ISERROR(VLOOKUP(CONCATENATE($A320,"_",L$2),'Reference data SID'!$B:$M,12,FALSE)),"",VLOOKUP(CONCATENATE($A320,"_",L$2),'Reference data SID'!$B:$M,12,FALSE))</f>
        <v/>
      </c>
      <c r="M320" s="16" t="str">
        <f>IF(ISERROR(VLOOKUP(CONCATENATE($A320,"_",M$2),'Reference data SID'!$B:$M,12,FALSE)),"",VLOOKUP(CONCATENATE($A320,"_",M$2),'Reference data SID'!$B:$M,12,FALSE))</f>
        <v/>
      </c>
      <c r="N320" s="16" t="str">
        <f>IF(ISERROR(VLOOKUP(CONCATENATE($A320,"_",N$2),'Reference data SID'!$B:$M,12,FALSE)),"",VLOOKUP(CONCATENATE($A320,"_",N$2),'Reference data SID'!$B:$M,12,FALSE))</f>
        <v/>
      </c>
      <c r="O320" s="16" t="str">
        <f>IF(ISERROR(VLOOKUP(CONCATENATE($A320,"_",O$2),'Reference data SID'!$B:$M,12,FALSE)),"",VLOOKUP(CONCATENATE($A320,"_",O$2),'Reference data SID'!$B:$M,12,FALSE))</f>
        <v/>
      </c>
      <c r="P320" s="16" t="str">
        <f>IF(ISERROR(VLOOKUP(CONCATENATE($A320,"_",P$2),'Reference data SID'!$B:$M,12,FALSE)),"",VLOOKUP(CONCATENATE($A320,"_",P$2),'Reference data SID'!$B:$M,12,FALSE))</f>
        <v/>
      </c>
      <c r="Q320" s="16" t="str">
        <f>IF(ISERROR(VLOOKUP(CONCATENATE($A320,"_",Q$2),'Reference data SID'!$B:$M,12,FALSE)),"",VLOOKUP(CONCATENATE($A320,"_",Q$2),'Reference data SID'!$B:$M,12,FALSE))</f>
        <v/>
      </c>
      <c r="R320" s="16" t="str">
        <f>IF(ISERROR(VLOOKUP(CONCATENATE($A320,"_",R$2),'Reference data SID'!$B:$M,12,FALSE)),"",VLOOKUP(CONCATENATE($A320,"_",R$2),'Reference data SID'!$B:$M,12,FALSE))</f>
        <v/>
      </c>
      <c r="S320" s="16" t="str">
        <f>IF(ISERROR(VLOOKUP(CONCATENATE($A320,"_",S$2),'Reference data SID'!$B:$M,12,FALSE)),"",VLOOKUP(CONCATENATE($A320,"_",S$2),'Reference data SID'!$B:$M,12,FALSE))</f>
        <v/>
      </c>
      <c r="T320" s="16" t="str">
        <f>IF(ISERROR(VLOOKUP(CONCATENATE($A320,"_",T$2),'Reference data SID'!$B:$M,12,FALSE)),"",VLOOKUP(CONCATENATE($A320,"_",T$2),'Reference data SID'!$B:$M,12,FALSE))</f>
        <v/>
      </c>
      <c r="U320" s="16" t="str">
        <f>IF(ISERROR(VLOOKUP(CONCATENATE($A320,"_",U$2),'Reference data SID'!$B:$M,12,FALSE)),"",VLOOKUP(CONCATENATE($A320,"_",U$2),'Reference data SID'!$B:$M,12,FALSE))</f>
        <v/>
      </c>
      <c r="V320" s="16" t="str">
        <f>IF(ISERROR(VLOOKUP(CONCATENATE($A320,"_",V$2),'Reference data SID'!$B:$M,12,FALSE)),"",VLOOKUP(CONCATENATE($A320,"_",V$2),'Reference data SID'!$B:$M,12,FALSE))</f>
        <v/>
      </c>
      <c r="W320" s="16" t="str">
        <f>IF(ISERROR(VLOOKUP(CONCATENATE($A320,"_",W$2),'Reference data SID'!$B:$M,12,FALSE)),"",VLOOKUP(CONCATENATE($A320,"_",W$2),'Reference data SID'!$B:$M,12,FALSE))</f>
        <v/>
      </c>
      <c r="X320" s="16" t="str">
        <f>IF(ISERROR(VLOOKUP(CONCATENATE($A320,"_",X$2),'Reference data SID'!$B:$M,12,FALSE)),"",VLOOKUP(CONCATENATE($A320,"_",X$2),'Reference data SID'!$B:$M,12,FALSE))</f>
        <v/>
      </c>
      <c r="Y320" s="16" t="str">
        <f>IF(ISERROR(VLOOKUP(CONCATENATE($A320,"_",Y$2),'Reference data SID'!$B:$M,12,FALSE)),"",VLOOKUP(CONCATENATE($A320,"_",Y$2),'Reference data SID'!$B:$M,12,FALSE))</f>
        <v/>
      </c>
      <c r="Z320" s="16" t="str">
        <f>IF(ISERROR(VLOOKUP(CONCATENATE($A320,"_",Z$2),'Reference data SID'!$B:$M,12,FALSE)),"",VLOOKUP(CONCATENATE($A320,"_",Z$2),'Reference data SID'!$B:$M,12,FALSE))</f>
        <v/>
      </c>
      <c r="AA320" s="16" t="str">
        <f>IF(ISERROR(VLOOKUP(CONCATENATE($A320,"_",AA$2),'Reference data SID'!$B:$M,12,FALSE)),"",VLOOKUP(CONCATENATE($A320,"_",AA$2),'Reference data SID'!$B:$M,12,FALSE))</f>
        <v/>
      </c>
      <c r="AB320" s="16" t="str">
        <f>IF(ISERROR(VLOOKUP(CONCATENATE($A320,"_",AB$2),'Reference data SID'!$B:$M,12,FALSE)),"",VLOOKUP(CONCATENATE($A320,"_",AB$2),'Reference data SID'!$B:$M,12,FALSE))</f>
        <v/>
      </c>
      <c r="AC320" s="16" t="str">
        <f>IF(ISERROR(VLOOKUP(CONCATENATE($A320,"_",AC$2),'Reference data SID'!$B:$M,12,FALSE)),"",VLOOKUP(CONCATENATE($A320,"_",AC$2),'Reference data SID'!$B:$M,12,FALSE))</f>
        <v/>
      </c>
      <c r="AD320" s="16" t="str">
        <f>IF(ISERROR(VLOOKUP(CONCATENATE($A320,"_",AD$2),'Reference data SID'!$B:$M,12,FALSE)),"",VLOOKUP(CONCATENATE($A320,"_",AD$2),'Reference data SID'!$B:$M,12,FALSE))</f>
        <v/>
      </c>
      <c r="AE320" s="16" t="str">
        <f>IF(ISERROR(VLOOKUP(CONCATENATE($A320,"_",AE$2),'Reference data SID'!$B:$M,12,FALSE)),"",VLOOKUP(CONCATENATE($A320,"_",AE$2),'Reference data SID'!$B:$M,12,FALSE))</f>
        <v/>
      </c>
      <c r="AF320" s="16" t="str">
        <f>IF(ISERROR(VLOOKUP(CONCATENATE($A320,"_",AF$2),'Reference data SID'!$B:$M,12,FALSE)),"",VLOOKUP(CONCATENATE($A320,"_",AF$2),'Reference data SID'!$B:$M,12,FALSE))</f>
        <v/>
      </c>
      <c r="AG320" s="16" t="str">
        <f>IF(ISERROR(VLOOKUP(CONCATENATE($A320,"_",AG$2),'Reference data SID'!$B:$M,12,FALSE)),"",VLOOKUP(CONCATENATE($A320,"_",AG$2),'Reference data SID'!$B:$M,12,FALSE))</f>
        <v/>
      </c>
      <c r="AH320" s="16" t="str">
        <f>IF(ISERROR(VLOOKUP(CONCATENATE($A320,"_",AH$2),'Reference data SID'!$B:$M,12,FALSE)),"",VLOOKUP(CONCATENATE($A320,"_",AH$2),'Reference data SID'!$B:$M,12,FALSE))</f>
        <v/>
      </c>
      <c r="AI320" s="16" t="str">
        <f>IF(ISERROR(VLOOKUP(CONCATENATE($A320,"_",AI$2),'Reference data SID'!$B:$M,12,FALSE)),"",VLOOKUP(CONCATENATE($A320,"_",AI$2),'Reference data SID'!$B:$M,12,FALSE))</f>
        <v/>
      </c>
      <c r="AJ320" s="16" t="str">
        <f>IF(ISERROR(VLOOKUP(CONCATENATE($A320,"_",AJ$2),'Reference data SID'!$B:$M,12,FALSE)),"",VLOOKUP(CONCATENATE($A320,"_",AJ$2),'Reference data SID'!$B:$M,12,FALSE))</f>
        <v/>
      </c>
      <c r="AK320" s="16" t="str">
        <f>IF(ISERROR(VLOOKUP(CONCATENATE($A320,"_",AK$2),'Reference data SID'!$B:$M,12,FALSE)),"",VLOOKUP(CONCATENATE($A320,"_",AK$2),'Reference data SID'!$B:$M,12,FALSE))</f>
        <v/>
      </c>
      <c r="AL320" s="16" t="str">
        <f>IF(ISERROR(VLOOKUP(CONCATENATE($A320,"_",AL$2),'Reference data SID'!$B:$M,12,FALSE)),"",VLOOKUP(CONCATENATE($A320,"_",AL$2),'Reference data SID'!$B:$M,12,FALSE))</f>
        <v/>
      </c>
      <c r="AM320" s="16" t="str">
        <f>IF(ISERROR(VLOOKUP(CONCATENATE($A320,"_",AM$2),'Reference data SID'!$B:$M,12,FALSE)),"",VLOOKUP(CONCATENATE($A320,"_",AM$2),'Reference data SID'!$B:$M,12,FALSE))</f>
        <v/>
      </c>
      <c r="AN320" s="16" t="str">
        <f>IF(ISERROR(VLOOKUP(CONCATENATE($A320,"_",AN$2),'Reference data SID'!$B:$M,12,FALSE)),"",VLOOKUP(CONCATENATE($A320,"_",AN$2),'Reference data SID'!$B:$M,12,FALSE))</f>
        <v/>
      </c>
      <c r="AO320" s="16" t="str">
        <f>IF(ISERROR(VLOOKUP(CONCATENATE($A320,"_",AO$2),'Reference data SID'!$B:$M,12,FALSE)),"",VLOOKUP(CONCATENATE($A320,"_",AO$2),'Reference data SID'!$B:$M,12,FALSE))</f>
        <v/>
      </c>
      <c r="AP320" s="16" t="str">
        <f>IF(ISERROR(VLOOKUP(CONCATENATE($A320,"_",AP$2),'Reference data SID'!$B:$M,12,FALSE)),"",VLOOKUP(CONCATENATE($A320,"_",AP$2),'Reference data SID'!$B:$M,12,FALSE))</f>
        <v/>
      </c>
      <c r="AQ320" s="16" t="str">
        <f>IF(ISERROR(VLOOKUP(CONCATENATE($A320,"_",AQ$2),'Reference data SID'!$B:$M,12,FALSE)),"",VLOOKUP(CONCATENATE($A320,"_",AQ$2),'Reference data SID'!$B:$M,12,FALSE))</f>
        <v/>
      </c>
      <c r="AR320" s="16" t="str">
        <f>IF(ISERROR(VLOOKUP(CONCATENATE($A320,"_",AR$2),'Reference data SID'!$B:$M,12,FALSE)),"",VLOOKUP(CONCATENATE($A320,"_",AR$2),'Reference data SID'!$B:$M,12,FALSE))</f>
        <v/>
      </c>
      <c r="AS320" s="16" t="str">
        <f>IF(ISERROR(VLOOKUP(CONCATENATE($A320,"_",AS$2),'Reference data SID'!$B:$M,12,FALSE)),"",VLOOKUP(CONCATENATE($A320,"_",AS$2),'Reference data SID'!$B:$M,12,FALSE))</f>
        <v/>
      </c>
      <c r="AT320" s="16" t="str">
        <f>IF(ISERROR(VLOOKUP(CONCATENATE($A320,"_",AT$2),'Reference data SID'!$B:$M,12,FALSE)),"",VLOOKUP(CONCATENATE($A320,"_",AT$2),'Reference data SID'!$B:$M,12,FALSE))</f>
        <v/>
      </c>
    </row>
    <row r="321" spans="1:46" x14ac:dyDescent="0.25">
      <c r="A321">
        <v>317</v>
      </c>
      <c r="B321" s="16" t="str">
        <f>IF(ISERROR(VLOOKUP(CONCATENATE($A321,"_",B$2),'Reference data SID'!$B:$M,12,FALSE)),"",VLOOKUP(CONCATENATE($A321,"_",B$2),'Reference data SID'!$B:$M,12,FALSE))</f>
        <v/>
      </c>
      <c r="C321" s="16" t="str">
        <f>IF(ISERROR(VLOOKUP(CONCATENATE($A321,"_",C$2),'Reference data SID'!$B:$M,12,FALSE)),"",VLOOKUP(CONCATENATE($A321,"_",C$2),'Reference data SID'!$B:$M,12,FALSE))</f>
        <v/>
      </c>
      <c r="D321" s="16" t="str">
        <f>IF(ISERROR(VLOOKUP(CONCATENATE($A321,"_",D$2),'Reference data SID'!$B:$M,12,FALSE)),"",VLOOKUP(CONCATENATE($A321,"_",D$2),'Reference data SID'!$B:$M,12,FALSE))</f>
        <v/>
      </c>
      <c r="E321" s="16" t="str">
        <f>IF(ISERROR(VLOOKUP(CONCATENATE($A321,"_",E$2),'Reference data SID'!$B:$M,12,FALSE)),"",VLOOKUP(CONCATENATE($A321,"_",E$2),'Reference data SID'!$B:$M,12,FALSE))</f>
        <v/>
      </c>
      <c r="F321" s="16" t="str">
        <f>IF(ISERROR(VLOOKUP(CONCATENATE($A321,"_",F$2),'Reference data SID'!$B:$M,12,FALSE)),"",VLOOKUP(CONCATENATE($A321,"_",F$2),'Reference data SID'!$B:$M,12,FALSE))</f>
        <v/>
      </c>
      <c r="G321" s="16" t="str">
        <f>IF(ISERROR(VLOOKUP(CONCATENATE($A321,"_",G$2),'Reference data SID'!$B:$M,12,FALSE)),"",VLOOKUP(CONCATENATE($A321,"_",G$2),'Reference data SID'!$B:$M,12,FALSE))</f>
        <v/>
      </c>
      <c r="H321" s="16" t="str">
        <f>IF(ISERROR(VLOOKUP(CONCATENATE($A321,"_",H$2),'Reference data SID'!$B:$M,12,FALSE)),"",VLOOKUP(CONCATENATE($A321,"_",H$2),'Reference data SID'!$B:$M,12,FALSE))</f>
        <v/>
      </c>
      <c r="I321" s="16" t="str">
        <f>IF(ISERROR(VLOOKUP(CONCATENATE($A321,"_",I$2),'Reference data SID'!$B:$M,12,FALSE)),"",VLOOKUP(CONCATENATE($A321,"_",I$2),'Reference data SID'!$B:$M,12,FALSE))</f>
        <v/>
      </c>
      <c r="J321" s="16" t="str">
        <f>IF(ISERROR(VLOOKUP(CONCATENATE($A321,"_",J$2),'Reference data SID'!$B:$M,12,FALSE)),"",VLOOKUP(CONCATENATE($A321,"_",J$2),'Reference data SID'!$B:$M,12,FALSE))</f>
        <v/>
      </c>
      <c r="K321" s="16" t="str">
        <f>IF(ISERROR(VLOOKUP(CONCATENATE($A321,"_",K$2),'Reference data SID'!$B:$M,12,FALSE)),"",VLOOKUP(CONCATENATE($A321,"_",K$2),'Reference data SID'!$B:$M,12,FALSE))</f>
        <v/>
      </c>
      <c r="L321" s="16" t="str">
        <f>IF(ISERROR(VLOOKUP(CONCATENATE($A321,"_",L$2),'Reference data SID'!$B:$M,12,FALSE)),"",VLOOKUP(CONCATENATE($A321,"_",L$2),'Reference data SID'!$B:$M,12,FALSE))</f>
        <v/>
      </c>
      <c r="M321" s="16" t="str">
        <f>IF(ISERROR(VLOOKUP(CONCATENATE($A321,"_",M$2),'Reference data SID'!$B:$M,12,FALSE)),"",VLOOKUP(CONCATENATE($A321,"_",M$2),'Reference data SID'!$B:$M,12,FALSE))</f>
        <v/>
      </c>
      <c r="N321" s="16" t="str">
        <f>IF(ISERROR(VLOOKUP(CONCATENATE($A321,"_",N$2),'Reference data SID'!$B:$M,12,FALSE)),"",VLOOKUP(CONCATENATE($A321,"_",N$2),'Reference data SID'!$B:$M,12,FALSE))</f>
        <v/>
      </c>
      <c r="O321" s="16" t="str">
        <f>IF(ISERROR(VLOOKUP(CONCATENATE($A321,"_",O$2),'Reference data SID'!$B:$M,12,FALSE)),"",VLOOKUP(CONCATENATE($A321,"_",O$2),'Reference data SID'!$B:$M,12,FALSE))</f>
        <v/>
      </c>
      <c r="P321" s="16" t="str">
        <f>IF(ISERROR(VLOOKUP(CONCATENATE($A321,"_",P$2),'Reference data SID'!$B:$M,12,FALSE)),"",VLOOKUP(CONCATENATE($A321,"_",P$2),'Reference data SID'!$B:$M,12,FALSE))</f>
        <v/>
      </c>
      <c r="Q321" s="16" t="str">
        <f>IF(ISERROR(VLOOKUP(CONCATENATE($A321,"_",Q$2),'Reference data SID'!$B:$M,12,FALSE)),"",VLOOKUP(CONCATENATE($A321,"_",Q$2),'Reference data SID'!$B:$M,12,FALSE))</f>
        <v/>
      </c>
      <c r="R321" s="16" t="str">
        <f>IF(ISERROR(VLOOKUP(CONCATENATE($A321,"_",R$2),'Reference data SID'!$B:$M,12,FALSE)),"",VLOOKUP(CONCATENATE($A321,"_",R$2),'Reference data SID'!$B:$M,12,FALSE))</f>
        <v/>
      </c>
      <c r="S321" s="16" t="str">
        <f>IF(ISERROR(VLOOKUP(CONCATENATE($A321,"_",S$2),'Reference data SID'!$B:$M,12,FALSE)),"",VLOOKUP(CONCATENATE($A321,"_",S$2),'Reference data SID'!$B:$M,12,FALSE))</f>
        <v/>
      </c>
      <c r="T321" s="16" t="str">
        <f>IF(ISERROR(VLOOKUP(CONCATENATE($A321,"_",T$2),'Reference data SID'!$B:$M,12,FALSE)),"",VLOOKUP(CONCATENATE($A321,"_",T$2),'Reference data SID'!$B:$M,12,FALSE))</f>
        <v/>
      </c>
      <c r="U321" s="16" t="str">
        <f>IF(ISERROR(VLOOKUP(CONCATENATE($A321,"_",U$2),'Reference data SID'!$B:$M,12,FALSE)),"",VLOOKUP(CONCATENATE($A321,"_",U$2),'Reference data SID'!$B:$M,12,FALSE))</f>
        <v/>
      </c>
      <c r="V321" s="16" t="str">
        <f>IF(ISERROR(VLOOKUP(CONCATENATE($A321,"_",V$2),'Reference data SID'!$B:$M,12,FALSE)),"",VLOOKUP(CONCATENATE($A321,"_",V$2),'Reference data SID'!$B:$M,12,FALSE))</f>
        <v/>
      </c>
      <c r="W321" s="16" t="str">
        <f>IF(ISERROR(VLOOKUP(CONCATENATE($A321,"_",W$2),'Reference data SID'!$B:$M,12,FALSE)),"",VLOOKUP(CONCATENATE($A321,"_",W$2),'Reference data SID'!$B:$M,12,FALSE))</f>
        <v/>
      </c>
      <c r="X321" s="16" t="str">
        <f>IF(ISERROR(VLOOKUP(CONCATENATE($A321,"_",X$2),'Reference data SID'!$B:$M,12,FALSE)),"",VLOOKUP(CONCATENATE($A321,"_",X$2),'Reference data SID'!$B:$M,12,FALSE))</f>
        <v/>
      </c>
      <c r="Y321" s="16" t="str">
        <f>IF(ISERROR(VLOOKUP(CONCATENATE($A321,"_",Y$2),'Reference data SID'!$B:$M,12,FALSE)),"",VLOOKUP(CONCATENATE($A321,"_",Y$2),'Reference data SID'!$B:$M,12,FALSE))</f>
        <v/>
      </c>
      <c r="Z321" s="16" t="str">
        <f>IF(ISERROR(VLOOKUP(CONCATENATE($A321,"_",Z$2),'Reference data SID'!$B:$M,12,FALSE)),"",VLOOKUP(CONCATENATE($A321,"_",Z$2),'Reference data SID'!$B:$M,12,FALSE))</f>
        <v/>
      </c>
      <c r="AA321" s="16" t="str">
        <f>IF(ISERROR(VLOOKUP(CONCATENATE($A321,"_",AA$2),'Reference data SID'!$B:$M,12,FALSE)),"",VLOOKUP(CONCATENATE($A321,"_",AA$2),'Reference data SID'!$B:$M,12,FALSE))</f>
        <v/>
      </c>
      <c r="AB321" s="16" t="str">
        <f>IF(ISERROR(VLOOKUP(CONCATENATE($A321,"_",AB$2),'Reference data SID'!$B:$M,12,FALSE)),"",VLOOKUP(CONCATENATE($A321,"_",AB$2),'Reference data SID'!$B:$M,12,FALSE))</f>
        <v/>
      </c>
      <c r="AC321" s="16" t="str">
        <f>IF(ISERROR(VLOOKUP(CONCATENATE($A321,"_",AC$2),'Reference data SID'!$B:$M,12,FALSE)),"",VLOOKUP(CONCATENATE($A321,"_",AC$2),'Reference data SID'!$B:$M,12,FALSE))</f>
        <v/>
      </c>
      <c r="AD321" s="16" t="str">
        <f>IF(ISERROR(VLOOKUP(CONCATENATE($A321,"_",AD$2),'Reference data SID'!$B:$M,12,FALSE)),"",VLOOKUP(CONCATENATE($A321,"_",AD$2),'Reference data SID'!$B:$M,12,FALSE))</f>
        <v/>
      </c>
      <c r="AE321" s="16" t="str">
        <f>IF(ISERROR(VLOOKUP(CONCATENATE($A321,"_",AE$2),'Reference data SID'!$B:$M,12,FALSE)),"",VLOOKUP(CONCATENATE($A321,"_",AE$2),'Reference data SID'!$B:$M,12,FALSE))</f>
        <v/>
      </c>
      <c r="AF321" s="16" t="str">
        <f>IF(ISERROR(VLOOKUP(CONCATENATE($A321,"_",AF$2),'Reference data SID'!$B:$M,12,FALSE)),"",VLOOKUP(CONCATENATE($A321,"_",AF$2),'Reference data SID'!$B:$M,12,FALSE))</f>
        <v/>
      </c>
      <c r="AG321" s="16" t="str">
        <f>IF(ISERROR(VLOOKUP(CONCATENATE($A321,"_",AG$2),'Reference data SID'!$B:$M,12,FALSE)),"",VLOOKUP(CONCATENATE($A321,"_",AG$2),'Reference data SID'!$B:$M,12,FALSE))</f>
        <v/>
      </c>
      <c r="AH321" s="16" t="str">
        <f>IF(ISERROR(VLOOKUP(CONCATENATE($A321,"_",AH$2),'Reference data SID'!$B:$M,12,FALSE)),"",VLOOKUP(CONCATENATE($A321,"_",AH$2),'Reference data SID'!$B:$M,12,FALSE))</f>
        <v/>
      </c>
      <c r="AI321" s="16" t="str">
        <f>IF(ISERROR(VLOOKUP(CONCATENATE($A321,"_",AI$2),'Reference data SID'!$B:$M,12,FALSE)),"",VLOOKUP(CONCATENATE($A321,"_",AI$2),'Reference data SID'!$B:$M,12,FALSE))</f>
        <v/>
      </c>
      <c r="AJ321" s="16" t="str">
        <f>IF(ISERROR(VLOOKUP(CONCATENATE($A321,"_",AJ$2),'Reference data SID'!$B:$M,12,FALSE)),"",VLOOKUP(CONCATENATE($A321,"_",AJ$2),'Reference data SID'!$B:$M,12,FALSE))</f>
        <v/>
      </c>
      <c r="AK321" s="16" t="str">
        <f>IF(ISERROR(VLOOKUP(CONCATENATE($A321,"_",AK$2),'Reference data SID'!$B:$M,12,FALSE)),"",VLOOKUP(CONCATENATE($A321,"_",AK$2),'Reference data SID'!$B:$M,12,FALSE))</f>
        <v/>
      </c>
      <c r="AL321" s="16" t="str">
        <f>IF(ISERROR(VLOOKUP(CONCATENATE($A321,"_",AL$2),'Reference data SID'!$B:$M,12,FALSE)),"",VLOOKUP(CONCATENATE($A321,"_",AL$2),'Reference data SID'!$B:$M,12,FALSE))</f>
        <v/>
      </c>
      <c r="AM321" s="16" t="str">
        <f>IF(ISERROR(VLOOKUP(CONCATENATE($A321,"_",AM$2),'Reference data SID'!$B:$M,12,FALSE)),"",VLOOKUP(CONCATENATE($A321,"_",AM$2),'Reference data SID'!$B:$M,12,FALSE))</f>
        <v/>
      </c>
      <c r="AN321" s="16" t="str">
        <f>IF(ISERROR(VLOOKUP(CONCATENATE($A321,"_",AN$2),'Reference data SID'!$B:$M,12,FALSE)),"",VLOOKUP(CONCATENATE($A321,"_",AN$2),'Reference data SID'!$B:$M,12,FALSE))</f>
        <v/>
      </c>
      <c r="AO321" s="16" t="str">
        <f>IF(ISERROR(VLOOKUP(CONCATENATE($A321,"_",AO$2),'Reference data SID'!$B:$M,12,FALSE)),"",VLOOKUP(CONCATENATE($A321,"_",AO$2),'Reference data SID'!$B:$M,12,FALSE))</f>
        <v/>
      </c>
      <c r="AP321" s="16" t="str">
        <f>IF(ISERROR(VLOOKUP(CONCATENATE($A321,"_",AP$2),'Reference data SID'!$B:$M,12,FALSE)),"",VLOOKUP(CONCATENATE($A321,"_",AP$2),'Reference data SID'!$B:$M,12,FALSE))</f>
        <v/>
      </c>
      <c r="AQ321" s="16" t="str">
        <f>IF(ISERROR(VLOOKUP(CONCATENATE($A321,"_",AQ$2),'Reference data SID'!$B:$M,12,FALSE)),"",VLOOKUP(CONCATENATE($A321,"_",AQ$2),'Reference data SID'!$B:$M,12,FALSE))</f>
        <v/>
      </c>
      <c r="AR321" s="16" t="str">
        <f>IF(ISERROR(VLOOKUP(CONCATENATE($A321,"_",AR$2),'Reference data SID'!$B:$M,12,FALSE)),"",VLOOKUP(CONCATENATE($A321,"_",AR$2),'Reference data SID'!$B:$M,12,FALSE))</f>
        <v/>
      </c>
      <c r="AS321" s="16" t="str">
        <f>IF(ISERROR(VLOOKUP(CONCATENATE($A321,"_",AS$2),'Reference data SID'!$B:$M,12,FALSE)),"",VLOOKUP(CONCATENATE($A321,"_",AS$2),'Reference data SID'!$B:$M,12,FALSE))</f>
        <v/>
      </c>
      <c r="AT321" s="16" t="str">
        <f>IF(ISERROR(VLOOKUP(CONCATENATE($A321,"_",AT$2),'Reference data SID'!$B:$M,12,FALSE)),"",VLOOKUP(CONCATENATE($A321,"_",AT$2),'Reference data SID'!$B:$M,12,FALSE))</f>
        <v/>
      </c>
    </row>
    <row r="322" spans="1:46" x14ac:dyDescent="0.25">
      <c r="A322">
        <v>318</v>
      </c>
      <c r="B322" s="16" t="str">
        <f>IF(ISERROR(VLOOKUP(CONCATENATE($A322,"_",B$2),'Reference data SID'!$B:$M,12,FALSE)),"",VLOOKUP(CONCATENATE($A322,"_",B$2),'Reference data SID'!$B:$M,12,FALSE))</f>
        <v/>
      </c>
      <c r="C322" s="16" t="str">
        <f>IF(ISERROR(VLOOKUP(CONCATENATE($A322,"_",C$2),'Reference data SID'!$B:$M,12,FALSE)),"",VLOOKUP(CONCATENATE($A322,"_",C$2),'Reference data SID'!$B:$M,12,FALSE))</f>
        <v/>
      </c>
      <c r="D322" s="16" t="str">
        <f>IF(ISERROR(VLOOKUP(CONCATENATE($A322,"_",D$2),'Reference data SID'!$B:$M,12,FALSE)),"",VLOOKUP(CONCATENATE($A322,"_",D$2),'Reference data SID'!$B:$M,12,FALSE))</f>
        <v/>
      </c>
      <c r="E322" s="16" t="str">
        <f>IF(ISERROR(VLOOKUP(CONCATENATE($A322,"_",E$2),'Reference data SID'!$B:$M,12,FALSE)),"",VLOOKUP(CONCATENATE($A322,"_",E$2),'Reference data SID'!$B:$M,12,FALSE))</f>
        <v/>
      </c>
      <c r="F322" s="16" t="str">
        <f>IF(ISERROR(VLOOKUP(CONCATENATE($A322,"_",F$2),'Reference data SID'!$B:$M,12,FALSE)),"",VLOOKUP(CONCATENATE($A322,"_",F$2),'Reference data SID'!$B:$M,12,FALSE))</f>
        <v/>
      </c>
      <c r="G322" s="16" t="str">
        <f>IF(ISERROR(VLOOKUP(CONCATENATE($A322,"_",G$2),'Reference data SID'!$B:$M,12,FALSE)),"",VLOOKUP(CONCATENATE($A322,"_",G$2),'Reference data SID'!$B:$M,12,FALSE))</f>
        <v/>
      </c>
      <c r="H322" s="16" t="str">
        <f>IF(ISERROR(VLOOKUP(CONCATENATE($A322,"_",H$2),'Reference data SID'!$B:$M,12,FALSE)),"",VLOOKUP(CONCATENATE($A322,"_",H$2),'Reference data SID'!$B:$M,12,FALSE))</f>
        <v/>
      </c>
      <c r="I322" s="16" t="str">
        <f>IF(ISERROR(VLOOKUP(CONCATENATE($A322,"_",I$2),'Reference data SID'!$B:$M,12,FALSE)),"",VLOOKUP(CONCATENATE($A322,"_",I$2),'Reference data SID'!$B:$M,12,FALSE))</f>
        <v/>
      </c>
      <c r="J322" s="16" t="str">
        <f>IF(ISERROR(VLOOKUP(CONCATENATE($A322,"_",J$2),'Reference data SID'!$B:$M,12,FALSE)),"",VLOOKUP(CONCATENATE($A322,"_",J$2),'Reference data SID'!$B:$M,12,FALSE))</f>
        <v/>
      </c>
      <c r="K322" s="16" t="str">
        <f>IF(ISERROR(VLOOKUP(CONCATENATE($A322,"_",K$2),'Reference data SID'!$B:$M,12,FALSE)),"",VLOOKUP(CONCATENATE($A322,"_",K$2),'Reference data SID'!$B:$M,12,FALSE))</f>
        <v/>
      </c>
      <c r="L322" s="16" t="str">
        <f>IF(ISERROR(VLOOKUP(CONCATENATE($A322,"_",L$2),'Reference data SID'!$B:$M,12,FALSE)),"",VLOOKUP(CONCATENATE($A322,"_",L$2),'Reference data SID'!$B:$M,12,FALSE))</f>
        <v/>
      </c>
      <c r="M322" s="16" t="str">
        <f>IF(ISERROR(VLOOKUP(CONCATENATE($A322,"_",M$2),'Reference data SID'!$B:$M,12,FALSE)),"",VLOOKUP(CONCATENATE($A322,"_",M$2),'Reference data SID'!$B:$M,12,FALSE))</f>
        <v/>
      </c>
      <c r="N322" s="16" t="str">
        <f>IF(ISERROR(VLOOKUP(CONCATENATE($A322,"_",N$2),'Reference data SID'!$B:$M,12,FALSE)),"",VLOOKUP(CONCATENATE($A322,"_",N$2),'Reference data SID'!$B:$M,12,FALSE))</f>
        <v/>
      </c>
      <c r="O322" s="16" t="str">
        <f>IF(ISERROR(VLOOKUP(CONCATENATE($A322,"_",O$2),'Reference data SID'!$B:$M,12,FALSE)),"",VLOOKUP(CONCATENATE($A322,"_",O$2),'Reference data SID'!$B:$M,12,FALSE))</f>
        <v/>
      </c>
      <c r="P322" s="16" t="str">
        <f>IF(ISERROR(VLOOKUP(CONCATENATE($A322,"_",P$2),'Reference data SID'!$B:$M,12,FALSE)),"",VLOOKUP(CONCATENATE($A322,"_",P$2),'Reference data SID'!$B:$M,12,FALSE))</f>
        <v/>
      </c>
      <c r="Q322" s="16" t="str">
        <f>IF(ISERROR(VLOOKUP(CONCATENATE($A322,"_",Q$2),'Reference data SID'!$B:$M,12,FALSE)),"",VLOOKUP(CONCATENATE($A322,"_",Q$2),'Reference data SID'!$B:$M,12,FALSE))</f>
        <v/>
      </c>
      <c r="R322" s="16" t="str">
        <f>IF(ISERROR(VLOOKUP(CONCATENATE($A322,"_",R$2),'Reference data SID'!$B:$M,12,FALSE)),"",VLOOKUP(CONCATENATE($A322,"_",R$2),'Reference data SID'!$B:$M,12,FALSE))</f>
        <v/>
      </c>
      <c r="S322" s="16" t="str">
        <f>IF(ISERROR(VLOOKUP(CONCATENATE($A322,"_",S$2),'Reference data SID'!$B:$M,12,FALSE)),"",VLOOKUP(CONCATENATE($A322,"_",S$2),'Reference data SID'!$B:$M,12,FALSE))</f>
        <v/>
      </c>
      <c r="T322" s="16" t="str">
        <f>IF(ISERROR(VLOOKUP(CONCATENATE($A322,"_",T$2),'Reference data SID'!$B:$M,12,FALSE)),"",VLOOKUP(CONCATENATE($A322,"_",T$2),'Reference data SID'!$B:$M,12,FALSE))</f>
        <v/>
      </c>
      <c r="U322" s="16" t="str">
        <f>IF(ISERROR(VLOOKUP(CONCATENATE($A322,"_",U$2),'Reference data SID'!$B:$M,12,FALSE)),"",VLOOKUP(CONCATENATE($A322,"_",U$2),'Reference data SID'!$B:$M,12,FALSE))</f>
        <v/>
      </c>
      <c r="V322" s="16" t="str">
        <f>IF(ISERROR(VLOOKUP(CONCATENATE($A322,"_",V$2),'Reference data SID'!$B:$M,12,FALSE)),"",VLOOKUP(CONCATENATE($A322,"_",V$2),'Reference data SID'!$B:$M,12,FALSE))</f>
        <v/>
      </c>
      <c r="W322" s="16" t="str">
        <f>IF(ISERROR(VLOOKUP(CONCATENATE($A322,"_",W$2),'Reference data SID'!$B:$M,12,FALSE)),"",VLOOKUP(CONCATENATE($A322,"_",W$2),'Reference data SID'!$B:$M,12,FALSE))</f>
        <v/>
      </c>
      <c r="X322" s="16" t="str">
        <f>IF(ISERROR(VLOOKUP(CONCATENATE($A322,"_",X$2),'Reference data SID'!$B:$M,12,FALSE)),"",VLOOKUP(CONCATENATE($A322,"_",X$2),'Reference data SID'!$B:$M,12,FALSE))</f>
        <v/>
      </c>
      <c r="Y322" s="16" t="str">
        <f>IF(ISERROR(VLOOKUP(CONCATENATE($A322,"_",Y$2),'Reference data SID'!$B:$M,12,FALSE)),"",VLOOKUP(CONCATENATE($A322,"_",Y$2),'Reference data SID'!$B:$M,12,FALSE))</f>
        <v/>
      </c>
      <c r="Z322" s="16" t="str">
        <f>IF(ISERROR(VLOOKUP(CONCATENATE($A322,"_",Z$2),'Reference data SID'!$B:$M,12,FALSE)),"",VLOOKUP(CONCATENATE($A322,"_",Z$2),'Reference data SID'!$B:$M,12,FALSE))</f>
        <v/>
      </c>
      <c r="AA322" s="16" t="str">
        <f>IF(ISERROR(VLOOKUP(CONCATENATE($A322,"_",AA$2),'Reference data SID'!$B:$M,12,FALSE)),"",VLOOKUP(CONCATENATE($A322,"_",AA$2),'Reference data SID'!$B:$M,12,FALSE))</f>
        <v/>
      </c>
      <c r="AB322" s="16" t="str">
        <f>IF(ISERROR(VLOOKUP(CONCATENATE($A322,"_",AB$2),'Reference data SID'!$B:$M,12,FALSE)),"",VLOOKUP(CONCATENATE($A322,"_",AB$2),'Reference data SID'!$B:$M,12,FALSE))</f>
        <v/>
      </c>
      <c r="AC322" s="16" t="str">
        <f>IF(ISERROR(VLOOKUP(CONCATENATE($A322,"_",AC$2),'Reference data SID'!$B:$M,12,FALSE)),"",VLOOKUP(CONCATENATE($A322,"_",AC$2),'Reference data SID'!$B:$M,12,FALSE))</f>
        <v/>
      </c>
      <c r="AD322" s="16" t="str">
        <f>IF(ISERROR(VLOOKUP(CONCATENATE($A322,"_",AD$2),'Reference data SID'!$B:$M,12,FALSE)),"",VLOOKUP(CONCATENATE($A322,"_",AD$2),'Reference data SID'!$B:$M,12,FALSE))</f>
        <v/>
      </c>
      <c r="AE322" s="16" t="str">
        <f>IF(ISERROR(VLOOKUP(CONCATENATE($A322,"_",AE$2),'Reference data SID'!$B:$M,12,FALSE)),"",VLOOKUP(CONCATENATE($A322,"_",AE$2),'Reference data SID'!$B:$M,12,FALSE))</f>
        <v/>
      </c>
      <c r="AF322" s="16" t="str">
        <f>IF(ISERROR(VLOOKUP(CONCATENATE($A322,"_",AF$2),'Reference data SID'!$B:$M,12,FALSE)),"",VLOOKUP(CONCATENATE($A322,"_",AF$2),'Reference data SID'!$B:$M,12,FALSE))</f>
        <v/>
      </c>
      <c r="AG322" s="16" t="str">
        <f>IF(ISERROR(VLOOKUP(CONCATENATE($A322,"_",AG$2),'Reference data SID'!$B:$M,12,FALSE)),"",VLOOKUP(CONCATENATE($A322,"_",AG$2),'Reference data SID'!$B:$M,12,FALSE))</f>
        <v/>
      </c>
      <c r="AH322" s="16" t="str">
        <f>IF(ISERROR(VLOOKUP(CONCATENATE($A322,"_",AH$2),'Reference data SID'!$B:$M,12,FALSE)),"",VLOOKUP(CONCATENATE($A322,"_",AH$2),'Reference data SID'!$B:$M,12,FALSE))</f>
        <v/>
      </c>
      <c r="AI322" s="16" t="str">
        <f>IF(ISERROR(VLOOKUP(CONCATENATE($A322,"_",AI$2),'Reference data SID'!$B:$M,12,FALSE)),"",VLOOKUP(CONCATENATE($A322,"_",AI$2),'Reference data SID'!$B:$M,12,FALSE))</f>
        <v/>
      </c>
      <c r="AJ322" s="16" t="str">
        <f>IF(ISERROR(VLOOKUP(CONCATENATE($A322,"_",AJ$2),'Reference data SID'!$B:$M,12,FALSE)),"",VLOOKUP(CONCATENATE($A322,"_",AJ$2),'Reference data SID'!$B:$M,12,FALSE))</f>
        <v/>
      </c>
      <c r="AK322" s="16" t="str">
        <f>IF(ISERROR(VLOOKUP(CONCATENATE($A322,"_",AK$2),'Reference data SID'!$B:$M,12,FALSE)),"",VLOOKUP(CONCATENATE($A322,"_",AK$2),'Reference data SID'!$B:$M,12,FALSE))</f>
        <v/>
      </c>
      <c r="AL322" s="16" t="str">
        <f>IF(ISERROR(VLOOKUP(CONCATENATE($A322,"_",AL$2),'Reference data SID'!$B:$M,12,FALSE)),"",VLOOKUP(CONCATENATE($A322,"_",AL$2),'Reference data SID'!$B:$M,12,FALSE))</f>
        <v/>
      </c>
      <c r="AM322" s="16" t="str">
        <f>IF(ISERROR(VLOOKUP(CONCATENATE($A322,"_",AM$2),'Reference data SID'!$B:$M,12,FALSE)),"",VLOOKUP(CONCATENATE($A322,"_",AM$2),'Reference data SID'!$B:$M,12,FALSE))</f>
        <v/>
      </c>
      <c r="AN322" s="16" t="str">
        <f>IF(ISERROR(VLOOKUP(CONCATENATE($A322,"_",AN$2),'Reference data SID'!$B:$M,12,FALSE)),"",VLOOKUP(CONCATENATE($A322,"_",AN$2),'Reference data SID'!$B:$M,12,FALSE))</f>
        <v/>
      </c>
      <c r="AO322" s="16" t="str">
        <f>IF(ISERROR(VLOOKUP(CONCATENATE($A322,"_",AO$2),'Reference data SID'!$B:$M,12,FALSE)),"",VLOOKUP(CONCATENATE($A322,"_",AO$2),'Reference data SID'!$B:$M,12,FALSE))</f>
        <v/>
      </c>
      <c r="AP322" s="16" t="str">
        <f>IF(ISERROR(VLOOKUP(CONCATENATE($A322,"_",AP$2),'Reference data SID'!$B:$M,12,FALSE)),"",VLOOKUP(CONCATENATE($A322,"_",AP$2),'Reference data SID'!$B:$M,12,FALSE))</f>
        <v/>
      </c>
      <c r="AQ322" s="16" t="str">
        <f>IF(ISERROR(VLOOKUP(CONCATENATE($A322,"_",AQ$2),'Reference data SID'!$B:$M,12,FALSE)),"",VLOOKUP(CONCATENATE($A322,"_",AQ$2),'Reference data SID'!$B:$M,12,FALSE))</f>
        <v/>
      </c>
      <c r="AR322" s="16" t="str">
        <f>IF(ISERROR(VLOOKUP(CONCATENATE($A322,"_",AR$2),'Reference data SID'!$B:$M,12,FALSE)),"",VLOOKUP(CONCATENATE($A322,"_",AR$2),'Reference data SID'!$B:$M,12,FALSE))</f>
        <v/>
      </c>
      <c r="AS322" s="16" t="str">
        <f>IF(ISERROR(VLOOKUP(CONCATENATE($A322,"_",AS$2),'Reference data SID'!$B:$M,12,FALSE)),"",VLOOKUP(CONCATENATE($A322,"_",AS$2),'Reference data SID'!$B:$M,12,FALSE))</f>
        <v/>
      </c>
      <c r="AT322" s="16" t="str">
        <f>IF(ISERROR(VLOOKUP(CONCATENATE($A322,"_",AT$2),'Reference data SID'!$B:$M,12,FALSE)),"",VLOOKUP(CONCATENATE($A322,"_",AT$2),'Reference data SID'!$B:$M,12,FALSE))</f>
        <v/>
      </c>
    </row>
    <row r="323" spans="1:46" x14ac:dyDescent="0.25">
      <c r="A323">
        <v>319</v>
      </c>
      <c r="B323" s="16" t="str">
        <f>IF(ISERROR(VLOOKUP(CONCATENATE($A323,"_",B$2),'Reference data SID'!$B:$M,12,FALSE)),"",VLOOKUP(CONCATENATE($A323,"_",B$2),'Reference data SID'!$B:$M,12,FALSE))</f>
        <v/>
      </c>
      <c r="C323" s="16" t="str">
        <f>IF(ISERROR(VLOOKUP(CONCATENATE($A323,"_",C$2),'Reference data SID'!$B:$M,12,FALSE)),"",VLOOKUP(CONCATENATE($A323,"_",C$2),'Reference data SID'!$B:$M,12,FALSE))</f>
        <v/>
      </c>
      <c r="D323" s="16" t="str">
        <f>IF(ISERROR(VLOOKUP(CONCATENATE($A323,"_",D$2),'Reference data SID'!$B:$M,12,FALSE)),"",VLOOKUP(CONCATENATE($A323,"_",D$2),'Reference data SID'!$B:$M,12,FALSE))</f>
        <v/>
      </c>
      <c r="E323" s="16" t="str">
        <f>IF(ISERROR(VLOOKUP(CONCATENATE($A323,"_",E$2),'Reference data SID'!$B:$M,12,FALSE)),"",VLOOKUP(CONCATENATE($A323,"_",E$2),'Reference data SID'!$B:$M,12,FALSE))</f>
        <v/>
      </c>
      <c r="F323" s="16" t="str">
        <f>IF(ISERROR(VLOOKUP(CONCATENATE($A323,"_",F$2),'Reference data SID'!$B:$M,12,FALSE)),"",VLOOKUP(CONCATENATE($A323,"_",F$2),'Reference data SID'!$B:$M,12,FALSE))</f>
        <v/>
      </c>
      <c r="G323" s="16" t="str">
        <f>IF(ISERROR(VLOOKUP(CONCATENATE($A323,"_",G$2),'Reference data SID'!$B:$M,12,FALSE)),"",VLOOKUP(CONCATENATE($A323,"_",G$2),'Reference data SID'!$B:$M,12,FALSE))</f>
        <v/>
      </c>
      <c r="H323" s="16" t="str">
        <f>IF(ISERROR(VLOOKUP(CONCATENATE($A323,"_",H$2),'Reference data SID'!$B:$M,12,FALSE)),"",VLOOKUP(CONCATENATE($A323,"_",H$2),'Reference data SID'!$B:$M,12,FALSE))</f>
        <v/>
      </c>
      <c r="I323" s="16" t="str">
        <f>IF(ISERROR(VLOOKUP(CONCATENATE($A323,"_",I$2),'Reference data SID'!$B:$M,12,FALSE)),"",VLOOKUP(CONCATENATE($A323,"_",I$2),'Reference data SID'!$B:$M,12,FALSE))</f>
        <v/>
      </c>
      <c r="J323" s="16" t="str">
        <f>IF(ISERROR(VLOOKUP(CONCATENATE($A323,"_",J$2),'Reference data SID'!$B:$M,12,FALSE)),"",VLOOKUP(CONCATENATE($A323,"_",J$2),'Reference data SID'!$B:$M,12,FALSE))</f>
        <v/>
      </c>
      <c r="K323" s="16" t="str">
        <f>IF(ISERROR(VLOOKUP(CONCATENATE($A323,"_",K$2),'Reference data SID'!$B:$M,12,FALSE)),"",VLOOKUP(CONCATENATE($A323,"_",K$2),'Reference data SID'!$B:$M,12,FALSE))</f>
        <v/>
      </c>
      <c r="L323" s="16" t="str">
        <f>IF(ISERROR(VLOOKUP(CONCATENATE($A323,"_",L$2),'Reference data SID'!$B:$M,12,FALSE)),"",VLOOKUP(CONCATENATE($A323,"_",L$2),'Reference data SID'!$B:$M,12,FALSE))</f>
        <v/>
      </c>
      <c r="M323" s="16" t="str">
        <f>IF(ISERROR(VLOOKUP(CONCATENATE($A323,"_",M$2),'Reference data SID'!$B:$M,12,FALSE)),"",VLOOKUP(CONCATENATE($A323,"_",M$2),'Reference data SID'!$B:$M,12,FALSE))</f>
        <v/>
      </c>
      <c r="N323" s="16" t="str">
        <f>IF(ISERROR(VLOOKUP(CONCATENATE($A323,"_",N$2),'Reference data SID'!$B:$M,12,FALSE)),"",VLOOKUP(CONCATENATE($A323,"_",N$2),'Reference data SID'!$B:$M,12,FALSE))</f>
        <v/>
      </c>
      <c r="O323" s="16" t="str">
        <f>IF(ISERROR(VLOOKUP(CONCATENATE($A323,"_",O$2),'Reference data SID'!$B:$M,12,FALSE)),"",VLOOKUP(CONCATENATE($A323,"_",O$2),'Reference data SID'!$B:$M,12,FALSE))</f>
        <v/>
      </c>
      <c r="P323" s="16" t="str">
        <f>IF(ISERROR(VLOOKUP(CONCATENATE($A323,"_",P$2),'Reference data SID'!$B:$M,12,FALSE)),"",VLOOKUP(CONCATENATE($A323,"_",P$2),'Reference data SID'!$B:$M,12,FALSE))</f>
        <v/>
      </c>
      <c r="Q323" s="16" t="str">
        <f>IF(ISERROR(VLOOKUP(CONCATENATE($A323,"_",Q$2),'Reference data SID'!$B:$M,12,FALSE)),"",VLOOKUP(CONCATENATE($A323,"_",Q$2),'Reference data SID'!$B:$M,12,FALSE))</f>
        <v/>
      </c>
      <c r="R323" s="16" t="str">
        <f>IF(ISERROR(VLOOKUP(CONCATENATE($A323,"_",R$2),'Reference data SID'!$B:$M,12,FALSE)),"",VLOOKUP(CONCATENATE($A323,"_",R$2),'Reference data SID'!$B:$M,12,FALSE))</f>
        <v/>
      </c>
      <c r="S323" s="16" t="str">
        <f>IF(ISERROR(VLOOKUP(CONCATENATE($A323,"_",S$2),'Reference data SID'!$B:$M,12,FALSE)),"",VLOOKUP(CONCATENATE($A323,"_",S$2),'Reference data SID'!$B:$M,12,FALSE))</f>
        <v/>
      </c>
      <c r="T323" s="16" t="str">
        <f>IF(ISERROR(VLOOKUP(CONCATENATE($A323,"_",T$2),'Reference data SID'!$B:$M,12,FALSE)),"",VLOOKUP(CONCATENATE($A323,"_",T$2),'Reference data SID'!$B:$M,12,FALSE))</f>
        <v/>
      </c>
      <c r="U323" s="16" t="str">
        <f>IF(ISERROR(VLOOKUP(CONCATENATE($A323,"_",U$2),'Reference data SID'!$B:$M,12,FALSE)),"",VLOOKUP(CONCATENATE($A323,"_",U$2),'Reference data SID'!$B:$M,12,FALSE))</f>
        <v/>
      </c>
      <c r="V323" s="16" t="str">
        <f>IF(ISERROR(VLOOKUP(CONCATENATE($A323,"_",V$2),'Reference data SID'!$B:$M,12,FALSE)),"",VLOOKUP(CONCATENATE($A323,"_",V$2),'Reference data SID'!$B:$M,12,FALSE))</f>
        <v/>
      </c>
      <c r="W323" s="16" t="str">
        <f>IF(ISERROR(VLOOKUP(CONCATENATE($A323,"_",W$2),'Reference data SID'!$B:$M,12,FALSE)),"",VLOOKUP(CONCATENATE($A323,"_",W$2),'Reference data SID'!$B:$M,12,FALSE))</f>
        <v/>
      </c>
      <c r="X323" s="16" t="str">
        <f>IF(ISERROR(VLOOKUP(CONCATENATE($A323,"_",X$2),'Reference data SID'!$B:$M,12,FALSE)),"",VLOOKUP(CONCATENATE($A323,"_",X$2),'Reference data SID'!$B:$M,12,FALSE))</f>
        <v/>
      </c>
      <c r="Y323" s="16" t="str">
        <f>IF(ISERROR(VLOOKUP(CONCATENATE($A323,"_",Y$2),'Reference data SID'!$B:$M,12,FALSE)),"",VLOOKUP(CONCATENATE($A323,"_",Y$2),'Reference data SID'!$B:$M,12,FALSE))</f>
        <v/>
      </c>
      <c r="Z323" s="16" t="str">
        <f>IF(ISERROR(VLOOKUP(CONCATENATE($A323,"_",Z$2),'Reference data SID'!$B:$M,12,FALSE)),"",VLOOKUP(CONCATENATE($A323,"_",Z$2),'Reference data SID'!$B:$M,12,FALSE))</f>
        <v/>
      </c>
      <c r="AA323" s="16" t="str">
        <f>IF(ISERROR(VLOOKUP(CONCATENATE($A323,"_",AA$2),'Reference data SID'!$B:$M,12,FALSE)),"",VLOOKUP(CONCATENATE($A323,"_",AA$2),'Reference data SID'!$B:$M,12,FALSE))</f>
        <v/>
      </c>
      <c r="AB323" s="16" t="str">
        <f>IF(ISERROR(VLOOKUP(CONCATENATE($A323,"_",AB$2),'Reference data SID'!$B:$M,12,FALSE)),"",VLOOKUP(CONCATENATE($A323,"_",AB$2),'Reference data SID'!$B:$M,12,FALSE))</f>
        <v/>
      </c>
      <c r="AC323" s="16" t="str">
        <f>IF(ISERROR(VLOOKUP(CONCATENATE($A323,"_",AC$2),'Reference data SID'!$B:$M,12,FALSE)),"",VLOOKUP(CONCATENATE($A323,"_",AC$2),'Reference data SID'!$B:$M,12,FALSE))</f>
        <v/>
      </c>
      <c r="AD323" s="16" t="str">
        <f>IF(ISERROR(VLOOKUP(CONCATENATE($A323,"_",AD$2),'Reference data SID'!$B:$M,12,FALSE)),"",VLOOKUP(CONCATENATE($A323,"_",AD$2),'Reference data SID'!$B:$M,12,FALSE))</f>
        <v/>
      </c>
      <c r="AE323" s="16" t="str">
        <f>IF(ISERROR(VLOOKUP(CONCATENATE($A323,"_",AE$2),'Reference data SID'!$B:$M,12,FALSE)),"",VLOOKUP(CONCATENATE($A323,"_",AE$2),'Reference data SID'!$B:$M,12,FALSE))</f>
        <v/>
      </c>
      <c r="AF323" s="16" t="str">
        <f>IF(ISERROR(VLOOKUP(CONCATENATE($A323,"_",AF$2),'Reference data SID'!$B:$M,12,FALSE)),"",VLOOKUP(CONCATENATE($A323,"_",AF$2),'Reference data SID'!$B:$M,12,FALSE))</f>
        <v/>
      </c>
      <c r="AG323" s="16" t="str">
        <f>IF(ISERROR(VLOOKUP(CONCATENATE($A323,"_",AG$2),'Reference data SID'!$B:$M,12,FALSE)),"",VLOOKUP(CONCATENATE($A323,"_",AG$2),'Reference data SID'!$B:$M,12,FALSE))</f>
        <v/>
      </c>
      <c r="AH323" s="16" t="str">
        <f>IF(ISERROR(VLOOKUP(CONCATENATE($A323,"_",AH$2),'Reference data SID'!$B:$M,12,FALSE)),"",VLOOKUP(CONCATENATE($A323,"_",AH$2),'Reference data SID'!$B:$M,12,FALSE))</f>
        <v/>
      </c>
      <c r="AI323" s="16" t="str">
        <f>IF(ISERROR(VLOOKUP(CONCATENATE($A323,"_",AI$2),'Reference data SID'!$B:$M,12,FALSE)),"",VLOOKUP(CONCATENATE($A323,"_",AI$2),'Reference data SID'!$B:$M,12,FALSE))</f>
        <v/>
      </c>
      <c r="AJ323" s="16" t="str">
        <f>IF(ISERROR(VLOOKUP(CONCATENATE($A323,"_",AJ$2),'Reference data SID'!$B:$M,12,FALSE)),"",VLOOKUP(CONCATENATE($A323,"_",AJ$2),'Reference data SID'!$B:$M,12,FALSE))</f>
        <v/>
      </c>
      <c r="AK323" s="16" t="str">
        <f>IF(ISERROR(VLOOKUP(CONCATENATE($A323,"_",AK$2),'Reference data SID'!$B:$M,12,FALSE)),"",VLOOKUP(CONCATENATE($A323,"_",AK$2),'Reference data SID'!$B:$M,12,FALSE))</f>
        <v/>
      </c>
      <c r="AL323" s="16" t="str">
        <f>IF(ISERROR(VLOOKUP(CONCATENATE($A323,"_",AL$2),'Reference data SID'!$B:$M,12,FALSE)),"",VLOOKUP(CONCATENATE($A323,"_",AL$2),'Reference data SID'!$B:$M,12,FALSE))</f>
        <v/>
      </c>
      <c r="AM323" s="16" t="str">
        <f>IF(ISERROR(VLOOKUP(CONCATENATE($A323,"_",AM$2),'Reference data SID'!$B:$M,12,FALSE)),"",VLOOKUP(CONCATENATE($A323,"_",AM$2),'Reference data SID'!$B:$M,12,FALSE))</f>
        <v/>
      </c>
      <c r="AN323" s="16" t="str">
        <f>IF(ISERROR(VLOOKUP(CONCATENATE($A323,"_",AN$2),'Reference data SID'!$B:$M,12,FALSE)),"",VLOOKUP(CONCATENATE($A323,"_",AN$2),'Reference data SID'!$B:$M,12,FALSE))</f>
        <v/>
      </c>
      <c r="AO323" s="16" t="str">
        <f>IF(ISERROR(VLOOKUP(CONCATENATE($A323,"_",AO$2),'Reference data SID'!$B:$M,12,FALSE)),"",VLOOKUP(CONCATENATE($A323,"_",AO$2),'Reference data SID'!$B:$M,12,FALSE))</f>
        <v/>
      </c>
      <c r="AP323" s="16" t="str">
        <f>IF(ISERROR(VLOOKUP(CONCATENATE($A323,"_",AP$2),'Reference data SID'!$B:$M,12,FALSE)),"",VLOOKUP(CONCATENATE($A323,"_",AP$2),'Reference data SID'!$B:$M,12,FALSE))</f>
        <v/>
      </c>
      <c r="AQ323" s="16" t="str">
        <f>IF(ISERROR(VLOOKUP(CONCATENATE($A323,"_",AQ$2),'Reference data SID'!$B:$M,12,FALSE)),"",VLOOKUP(CONCATENATE($A323,"_",AQ$2),'Reference data SID'!$B:$M,12,FALSE))</f>
        <v/>
      </c>
      <c r="AR323" s="16" t="str">
        <f>IF(ISERROR(VLOOKUP(CONCATENATE($A323,"_",AR$2),'Reference data SID'!$B:$M,12,FALSE)),"",VLOOKUP(CONCATENATE($A323,"_",AR$2),'Reference data SID'!$B:$M,12,FALSE))</f>
        <v/>
      </c>
      <c r="AS323" s="16" t="str">
        <f>IF(ISERROR(VLOOKUP(CONCATENATE($A323,"_",AS$2),'Reference data SID'!$B:$M,12,FALSE)),"",VLOOKUP(CONCATENATE($A323,"_",AS$2),'Reference data SID'!$B:$M,12,FALSE))</f>
        <v/>
      </c>
      <c r="AT323" s="16" t="str">
        <f>IF(ISERROR(VLOOKUP(CONCATENATE($A323,"_",AT$2),'Reference data SID'!$B:$M,12,FALSE)),"",VLOOKUP(CONCATENATE($A323,"_",AT$2),'Reference data SID'!$B:$M,12,FALSE))</f>
        <v/>
      </c>
    </row>
    <row r="324" spans="1:46" x14ac:dyDescent="0.25">
      <c r="A324">
        <v>320</v>
      </c>
      <c r="B324" s="16" t="str">
        <f>IF(ISERROR(VLOOKUP(CONCATENATE($A324,"_",B$2),'Reference data SID'!$B:$M,12,FALSE)),"",VLOOKUP(CONCATENATE($A324,"_",B$2),'Reference data SID'!$B:$M,12,FALSE))</f>
        <v/>
      </c>
      <c r="C324" s="16" t="str">
        <f>IF(ISERROR(VLOOKUP(CONCATENATE($A324,"_",C$2),'Reference data SID'!$B:$M,12,FALSE)),"",VLOOKUP(CONCATENATE($A324,"_",C$2),'Reference data SID'!$B:$M,12,FALSE))</f>
        <v/>
      </c>
      <c r="D324" s="16" t="str">
        <f>IF(ISERROR(VLOOKUP(CONCATENATE($A324,"_",D$2),'Reference data SID'!$B:$M,12,FALSE)),"",VLOOKUP(CONCATENATE($A324,"_",D$2),'Reference data SID'!$B:$M,12,FALSE))</f>
        <v/>
      </c>
      <c r="E324" s="16" t="str">
        <f>IF(ISERROR(VLOOKUP(CONCATENATE($A324,"_",E$2),'Reference data SID'!$B:$M,12,FALSE)),"",VLOOKUP(CONCATENATE($A324,"_",E$2),'Reference data SID'!$B:$M,12,FALSE))</f>
        <v/>
      </c>
      <c r="F324" s="16" t="str">
        <f>IF(ISERROR(VLOOKUP(CONCATENATE($A324,"_",F$2),'Reference data SID'!$B:$M,12,FALSE)),"",VLOOKUP(CONCATENATE($A324,"_",F$2),'Reference data SID'!$B:$M,12,FALSE))</f>
        <v/>
      </c>
      <c r="G324" s="16" t="str">
        <f>IF(ISERROR(VLOOKUP(CONCATENATE($A324,"_",G$2),'Reference data SID'!$B:$M,12,FALSE)),"",VLOOKUP(CONCATENATE($A324,"_",G$2),'Reference data SID'!$B:$M,12,FALSE))</f>
        <v/>
      </c>
      <c r="H324" s="16" t="str">
        <f>IF(ISERROR(VLOOKUP(CONCATENATE($A324,"_",H$2),'Reference data SID'!$B:$M,12,FALSE)),"",VLOOKUP(CONCATENATE($A324,"_",H$2),'Reference data SID'!$B:$M,12,FALSE))</f>
        <v/>
      </c>
      <c r="I324" s="16" t="str">
        <f>IF(ISERROR(VLOOKUP(CONCATENATE($A324,"_",I$2),'Reference data SID'!$B:$M,12,FALSE)),"",VLOOKUP(CONCATENATE($A324,"_",I$2),'Reference data SID'!$B:$M,12,FALSE))</f>
        <v/>
      </c>
      <c r="J324" s="16" t="str">
        <f>IF(ISERROR(VLOOKUP(CONCATENATE($A324,"_",J$2),'Reference data SID'!$B:$M,12,FALSE)),"",VLOOKUP(CONCATENATE($A324,"_",J$2),'Reference data SID'!$B:$M,12,FALSE))</f>
        <v/>
      </c>
      <c r="K324" s="16" t="str">
        <f>IF(ISERROR(VLOOKUP(CONCATENATE($A324,"_",K$2),'Reference data SID'!$B:$M,12,FALSE)),"",VLOOKUP(CONCATENATE($A324,"_",K$2),'Reference data SID'!$B:$M,12,FALSE))</f>
        <v/>
      </c>
      <c r="L324" s="16" t="str">
        <f>IF(ISERROR(VLOOKUP(CONCATENATE($A324,"_",L$2),'Reference data SID'!$B:$M,12,FALSE)),"",VLOOKUP(CONCATENATE($A324,"_",L$2),'Reference data SID'!$B:$M,12,FALSE))</f>
        <v/>
      </c>
      <c r="M324" s="16" t="str">
        <f>IF(ISERROR(VLOOKUP(CONCATENATE($A324,"_",M$2),'Reference data SID'!$B:$M,12,FALSE)),"",VLOOKUP(CONCATENATE($A324,"_",M$2),'Reference data SID'!$B:$M,12,FALSE))</f>
        <v/>
      </c>
      <c r="N324" s="16" t="str">
        <f>IF(ISERROR(VLOOKUP(CONCATENATE($A324,"_",N$2),'Reference data SID'!$B:$M,12,FALSE)),"",VLOOKUP(CONCATENATE($A324,"_",N$2),'Reference data SID'!$B:$M,12,FALSE))</f>
        <v/>
      </c>
      <c r="O324" s="16" t="str">
        <f>IF(ISERROR(VLOOKUP(CONCATENATE($A324,"_",O$2),'Reference data SID'!$B:$M,12,FALSE)),"",VLOOKUP(CONCATENATE($A324,"_",O$2),'Reference data SID'!$B:$M,12,FALSE))</f>
        <v/>
      </c>
      <c r="P324" s="16" t="str">
        <f>IF(ISERROR(VLOOKUP(CONCATENATE($A324,"_",P$2),'Reference data SID'!$B:$M,12,FALSE)),"",VLOOKUP(CONCATENATE($A324,"_",P$2),'Reference data SID'!$B:$M,12,FALSE))</f>
        <v/>
      </c>
      <c r="Q324" s="16" t="str">
        <f>IF(ISERROR(VLOOKUP(CONCATENATE($A324,"_",Q$2),'Reference data SID'!$B:$M,12,FALSE)),"",VLOOKUP(CONCATENATE($A324,"_",Q$2),'Reference data SID'!$B:$M,12,FALSE))</f>
        <v/>
      </c>
      <c r="R324" s="16" t="str">
        <f>IF(ISERROR(VLOOKUP(CONCATENATE($A324,"_",R$2),'Reference data SID'!$B:$M,12,FALSE)),"",VLOOKUP(CONCATENATE($A324,"_",R$2),'Reference data SID'!$B:$M,12,FALSE))</f>
        <v/>
      </c>
      <c r="S324" s="16" t="str">
        <f>IF(ISERROR(VLOOKUP(CONCATENATE($A324,"_",S$2),'Reference data SID'!$B:$M,12,FALSE)),"",VLOOKUP(CONCATENATE($A324,"_",S$2),'Reference data SID'!$B:$M,12,FALSE))</f>
        <v/>
      </c>
      <c r="T324" s="16" t="str">
        <f>IF(ISERROR(VLOOKUP(CONCATENATE($A324,"_",T$2),'Reference data SID'!$B:$M,12,FALSE)),"",VLOOKUP(CONCATENATE($A324,"_",T$2),'Reference data SID'!$B:$M,12,FALSE))</f>
        <v/>
      </c>
      <c r="U324" s="16" t="str">
        <f>IF(ISERROR(VLOOKUP(CONCATENATE($A324,"_",U$2),'Reference data SID'!$B:$M,12,FALSE)),"",VLOOKUP(CONCATENATE($A324,"_",U$2),'Reference data SID'!$B:$M,12,FALSE))</f>
        <v/>
      </c>
      <c r="V324" s="16" t="str">
        <f>IF(ISERROR(VLOOKUP(CONCATENATE($A324,"_",V$2),'Reference data SID'!$B:$M,12,FALSE)),"",VLOOKUP(CONCATENATE($A324,"_",V$2),'Reference data SID'!$B:$M,12,FALSE))</f>
        <v/>
      </c>
      <c r="W324" s="16" t="str">
        <f>IF(ISERROR(VLOOKUP(CONCATENATE($A324,"_",W$2),'Reference data SID'!$B:$M,12,FALSE)),"",VLOOKUP(CONCATENATE($A324,"_",W$2),'Reference data SID'!$B:$M,12,FALSE))</f>
        <v/>
      </c>
      <c r="X324" s="16" t="str">
        <f>IF(ISERROR(VLOOKUP(CONCATENATE($A324,"_",X$2),'Reference data SID'!$B:$M,12,FALSE)),"",VLOOKUP(CONCATENATE($A324,"_",X$2),'Reference data SID'!$B:$M,12,FALSE))</f>
        <v/>
      </c>
      <c r="Y324" s="16" t="str">
        <f>IF(ISERROR(VLOOKUP(CONCATENATE($A324,"_",Y$2),'Reference data SID'!$B:$M,12,FALSE)),"",VLOOKUP(CONCATENATE($A324,"_",Y$2),'Reference data SID'!$B:$M,12,FALSE))</f>
        <v/>
      </c>
      <c r="Z324" s="16" t="str">
        <f>IF(ISERROR(VLOOKUP(CONCATENATE($A324,"_",Z$2),'Reference data SID'!$B:$M,12,FALSE)),"",VLOOKUP(CONCATENATE($A324,"_",Z$2),'Reference data SID'!$B:$M,12,FALSE))</f>
        <v/>
      </c>
      <c r="AA324" s="16" t="str">
        <f>IF(ISERROR(VLOOKUP(CONCATENATE($A324,"_",AA$2),'Reference data SID'!$B:$M,12,FALSE)),"",VLOOKUP(CONCATENATE($A324,"_",AA$2),'Reference data SID'!$B:$M,12,FALSE))</f>
        <v/>
      </c>
      <c r="AB324" s="16" t="str">
        <f>IF(ISERROR(VLOOKUP(CONCATENATE($A324,"_",AB$2),'Reference data SID'!$B:$M,12,FALSE)),"",VLOOKUP(CONCATENATE($A324,"_",AB$2),'Reference data SID'!$B:$M,12,FALSE))</f>
        <v/>
      </c>
      <c r="AC324" s="16" t="str">
        <f>IF(ISERROR(VLOOKUP(CONCATENATE($A324,"_",AC$2),'Reference data SID'!$B:$M,12,FALSE)),"",VLOOKUP(CONCATENATE($A324,"_",AC$2),'Reference data SID'!$B:$M,12,FALSE))</f>
        <v/>
      </c>
      <c r="AD324" s="16" t="str">
        <f>IF(ISERROR(VLOOKUP(CONCATENATE($A324,"_",AD$2),'Reference data SID'!$B:$M,12,FALSE)),"",VLOOKUP(CONCATENATE($A324,"_",AD$2),'Reference data SID'!$B:$M,12,FALSE))</f>
        <v/>
      </c>
      <c r="AE324" s="16" t="str">
        <f>IF(ISERROR(VLOOKUP(CONCATENATE($A324,"_",AE$2),'Reference data SID'!$B:$M,12,FALSE)),"",VLOOKUP(CONCATENATE($A324,"_",AE$2),'Reference data SID'!$B:$M,12,FALSE))</f>
        <v/>
      </c>
      <c r="AF324" s="16" t="str">
        <f>IF(ISERROR(VLOOKUP(CONCATENATE($A324,"_",AF$2),'Reference data SID'!$B:$M,12,FALSE)),"",VLOOKUP(CONCATENATE($A324,"_",AF$2),'Reference data SID'!$B:$M,12,FALSE))</f>
        <v/>
      </c>
      <c r="AG324" s="16" t="str">
        <f>IF(ISERROR(VLOOKUP(CONCATENATE($A324,"_",AG$2),'Reference data SID'!$B:$M,12,FALSE)),"",VLOOKUP(CONCATENATE($A324,"_",AG$2),'Reference data SID'!$B:$M,12,FALSE))</f>
        <v/>
      </c>
      <c r="AH324" s="16" t="str">
        <f>IF(ISERROR(VLOOKUP(CONCATENATE($A324,"_",AH$2),'Reference data SID'!$B:$M,12,FALSE)),"",VLOOKUP(CONCATENATE($A324,"_",AH$2),'Reference data SID'!$B:$M,12,FALSE))</f>
        <v/>
      </c>
      <c r="AI324" s="16" t="str">
        <f>IF(ISERROR(VLOOKUP(CONCATENATE($A324,"_",AI$2),'Reference data SID'!$B:$M,12,FALSE)),"",VLOOKUP(CONCATENATE($A324,"_",AI$2),'Reference data SID'!$B:$M,12,FALSE))</f>
        <v/>
      </c>
      <c r="AJ324" s="16" t="str">
        <f>IF(ISERROR(VLOOKUP(CONCATENATE($A324,"_",AJ$2),'Reference data SID'!$B:$M,12,FALSE)),"",VLOOKUP(CONCATENATE($A324,"_",AJ$2),'Reference data SID'!$B:$M,12,FALSE))</f>
        <v/>
      </c>
      <c r="AK324" s="16" t="str">
        <f>IF(ISERROR(VLOOKUP(CONCATENATE($A324,"_",AK$2),'Reference data SID'!$B:$M,12,FALSE)),"",VLOOKUP(CONCATENATE($A324,"_",AK$2),'Reference data SID'!$B:$M,12,FALSE))</f>
        <v/>
      </c>
      <c r="AL324" s="16" t="str">
        <f>IF(ISERROR(VLOOKUP(CONCATENATE($A324,"_",AL$2),'Reference data SID'!$B:$M,12,FALSE)),"",VLOOKUP(CONCATENATE($A324,"_",AL$2),'Reference data SID'!$B:$M,12,FALSE))</f>
        <v/>
      </c>
      <c r="AM324" s="16" t="str">
        <f>IF(ISERROR(VLOOKUP(CONCATENATE($A324,"_",AM$2),'Reference data SID'!$B:$M,12,FALSE)),"",VLOOKUP(CONCATENATE($A324,"_",AM$2),'Reference data SID'!$B:$M,12,FALSE))</f>
        <v/>
      </c>
      <c r="AN324" s="16" t="str">
        <f>IF(ISERROR(VLOOKUP(CONCATENATE($A324,"_",AN$2),'Reference data SID'!$B:$M,12,FALSE)),"",VLOOKUP(CONCATENATE($A324,"_",AN$2),'Reference data SID'!$B:$M,12,FALSE))</f>
        <v/>
      </c>
      <c r="AO324" s="16" t="str">
        <f>IF(ISERROR(VLOOKUP(CONCATENATE($A324,"_",AO$2),'Reference data SID'!$B:$M,12,FALSE)),"",VLOOKUP(CONCATENATE($A324,"_",AO$2),'Reference data SID'!$B:$M,12,FALSE))</f>
        <v/>
      </c>
      <c r="AP324" s="16" t="str">
        <f>IF(ISERROR(VLOOKUP(CONCATENATE($A324,"_",AP$2),'Reference data SID'!$B:$M,12,FALSE)),"",VLOOKUP(CONCATENATE($A324,"_",AP$2),'Reference data SID'!$B:$M,12,FALSE))</f>
        <v/>
      </c>
      <c r="AQ324" s="16" t="str">
        <f>IF(ISERROR(VLOOKUP(CONCATENATE($A324,"_",AQ$2),'Reference data SID'!$B:$M,12,FALSE)),"",VLOOKUP(CONCATENATE($A324,"_",AQ$2),'Reference data SID'!$B:$M,12,FALSE))</f>
        <v/>
      </c>
      <c r="AR324" s="16" t="str">
        <f>IF(ISERROR(VLOOKUP(CONCATENATE($A324,"_",AR$2),'Reference data SID'!$B:$M,12,FALSE)),"",VLOOKUP(CONCATENATE($A324,"_",AR$2),'Reference data SID'!$B:$M,12,FALSE))</f>
        <v/>
      </c>
      <c r="AS324" s="16" t="str">
        <f>IF(ISERROR(VLOOKUP(CONCATENATE($A324,"_",AS$2),'Reference data SID'!$B:$M,12,FALSE)),"",VLOOKUP(CONCATENATE($A324,"_",AS$2),'Reference data SID'!$B:$M,12,FALSE))</f>
        <v/>
      </c>
      <c r="AT324" s="16" t="str">
        <f>IF(ISERROR(VLOOKUP(CONCATENATE($A324,"_",AT$2),'Reference data SID'!$B:$M,12,FALSE)),"",VLOOKUP(CONCATENATE($A324,"_",AT$2),'Reference data SID'!$B:$M,12,FALSE))</f>
        <v/>
      </c>
    </row>
    <row r="325" spans="1:46" x14ac:dyDescent="0.25">
      <c r="A325">
        <v>321</v>
      </c>
      <c r="B325" s="16" t="str">
        <f>IF(ISERROR(VLOOKUP(CONCATENATE($A325,"_",B$2),'Reference data SID'!$B:$M,12,FALSE)),"",VLOOKUP(CONCATENATE($A325,"_",B$2),'Reference data SID'!$B:$M,12,FALSE))</f>
        <v/>
      </c>
      <c r="C325" s="16" t="str">
        <f>IF(ISERROR(VLOOKUP(CONCATENATE($A325,"_",C$2),'Reference data SID'!$B:$M,12,FALSE)),"",VLOOKUP(CONCATENATE($A325,"_",C$2),'Reference data SID'!$B:$M,12,FALSE))</f>
        <v/>
      </c>
      <c r="D325" s="16" t="str">
        <f>IF(ISERROR(VLOOKUP(CONCATENATE($A325,"_",D$2),'Reference data SID'!$B:$M,12,FALSE)),"",VLOOKUP(CONCATENATE($A325,"_",D$2),'Reference data SID'!$B:$M,12,FALSE))</f>
        <v/>
      </c>
      <c r="E325" s="16" t="str">
        <f>IF(ISERROR(VLOOKUP(CONCATENATE($A325,"_",E$2),'Reference data SID'!$B:$M,12,FALSE)),"",VLOOKUP(CONCATENATE($A325,"_",E$2),'Reference data SID'!$B:$M,12,FALSE))</f>
        <v/>
      </c>
      <c r="F325" s="16" t="str">
        <f>IF(ISERROR(VLOOKUP(CONCATENATE($A325,"_",F$2),'Reference data SID'!$B:$M,12,FALSE)),"",VLOOKUP(CONCATENATE($A325,"_",F$2),'Reference data SID'!$B:$M,12,FALSE))</f>
        <v/>
      </c>
      <c r="G325" s="16" t="str">
        <f>IF(ISERROR(VLOOKUP(CONCATENATE($A325,"_",G$2),'Reference data SID'!$B:$M,12,FALSE)),"",VLOOKUP(CONCATENATE($A325,"_",G$2),'Reference data SID'!$B:$M,12,FALSE))</f>
        <v/>
      </c>
      <c r="H325" s="16" t="str">
        <f>IF(ISERROR(VLOOKUP(CONCATENATE($A325,"_",H$2),'Reference data SID'!$B:$M,12,FALSE)),"",VLOOKUP(CONCATENATE($A325,"_",H$2),'Reference data SID'!$B:$M,12,FALSE))</f>
        <v/>
      </c>
      <c r="I325" s="16" t="str">
        <f>IF(ISERROR(VLOOKUP(CONCATENATE($A325,"_",I$2),'Reference data SID'!$B:$M,12,FALSE)),"",VLOOKUP(CONCATENATE($A325,"_",I$2),'Reference data SID'!$B:$M,12,FALSE))</f>
        <v/>
      </c>
      <c r="J325" s="16" t="str">
        <f>IF(ISERROR(VLOOKUP(CONCATENATE($A325,"_",J$2),'Reference data SID'!$B:$M,12,FALSE)),"",VLOOKUP(CONCATENATE($A325,"_",J$2),'Reference data SID'!$B:$M,12,FALSE))</f>
        <v/>
      </c>
      <c r="K325" s="16" t="str">
        <f>IF(ISERROR(VLOOKUP(CONCATENATE($A325,"_",K$2),'Reference data SID'!$B:$M,12,FALSE)),"",VLOOKUP(CONCATENATE($A325,"_",K$2),'Reference data SID'!$B:$M,12,FALSE))</f>
        <v/>
      </c>
      <c r="L325" s="16" t="str">
        <f>IF(ISERROR(VLOOKUP(CONCATENATE($A325,"_",L$2),'Reference data SID'!$B:$M,12,FALSE)),"",VLOOKUP(CONCATENATE($A325,"_",L$2),'Reference data SID'!$B:$M,12,FALSE))</f>
        <v/>
      </c>
      <c r="M325" s="16" t="str">
        <f>IF(ISERROR(VLOOKUP(CONCATENATE($A325,"_",M$2),'Reference data SID'!$B:$M,12,FALSE)),"",VLOOKUP(CONCATENATE($A325,"_",M$2),'Reference data SID'!$B:$M,12,FALSE))</f>
        <v/>
      </c>
      <c r="N325" s="16" t="str">
        <f>IF(ISERROR(VLOOKUP(CONCATENATE($A325,"_",N$2),'Reference data SID'!$B:$M,12,FALSE)),"",VLOOKUP(CONCATENATE($A325,"_",N$2),'Reference data SID'!$B:$M,12,FALSE))</f>
        <v/>
      </c>
      <c r="O325" s="16" t="str">
        <f>IF(ISERROR(VLOOKUP(CONCATENATE($A325,"_",O$2),'Reference data SID'!$B:$M,12,FALSE)),"",VLOOKUP(CONCATENATE($A325,"_",O$2),'Reference data SID'!$B:$M,12,FALSE))</f>
        <v/>
      </c>
      <c r="P325" s="16" t="str">
        <f>IF(ISERROR(VLOOKUP(CONCATENATE($A325,"_",P$2),'Reference data SID'!$B:$M,12,FALSE)),"",VLOOKUP(CONCATENATE($A325,"_",P$2),'Reference data SID'!$B:$M,12,FALSE))</f>
        <v/>
      </c>
      <c r="Q325" s="16" t="str">
        <f>IF(ISERROR(VLOOKUP(CONCATENATE($A325,"_",Q$2),'Reference data SID'!$B:$M,12,FALSE)),"",VLOOKUP(CONCATENATE($A325,"_",Q$2),'Reference data SID'!$B:$M,12,FALSE))</f>
        <v/>
      </c>
      <c r="R325" s="16" t="str">
        <f>IF(ISERROR(VLOOKUP(CONCATENATE($A325,"_",R$2),'Reference data SID'!$B:$M,12,FALSE)),"",VLOOKUP(CONCATENATE($A325,"_",R$2),'Reference data SID'!$B:$M,12,FALSE))</f>
        <v/>
      </c>
      <c r="S325" s="16" t="str">
        <f>IF(ISERROR(VLOOKUP(CONCATENATE($A325,"_",S$2),'Reference data SID'!$B:$M,12,FALSE)),"",VLOOKUP(CONCATENATE($A325,"_",S$2),'Reference data SID'!$B:$M,12,FALSE))</f>
        <v/>
      </c>
      <c r="T325" s="16" t="str">
        <f>IF(ISERROR(VLOOKUP(CONCATENATE($A325,"_",T$2),'Reference data SID'!$B:$M,12,FALSE)),"",VLOOKUP(CONCATENATE($A325,"_",T$2),'Reference data SID'!$B:$M,12,FALSE))</f>
        <v/>
      </c>
      <c r="U325" s="16" t="str">
        <f>IF(ISERROR(VLOOKUP(CONCATENATE($A325,"_",U$2),'Reference data SID'!$B:$M,12,FALSE)),"",VLOOKUP(CONCATENATE($A325,"_",U$2),'Reference data SID'!$B:$M,12,FALSE))</f>
        <v/>
      </c>
      <c r="V325" s="16" t="str">
        <f>IF(ISERROR(VLOOKUP(CONCATENATE($A325,"_",V$2),'Reference data SID'!$B:$M,12,FALSE)),"",VLOOKUP(CONCATENATE($A325,"_",V$2),'Reference data SID'!$B:$M,12,FALSE))</f>
        <v/>
      </c>
      <c r="W325" s="16" t="str">
        <f>IF(ISERROR(VLOOKUP(CONCATENATE($A325,"_",W$2),'Reference data SID'!$B:$M,12,FALSE)),"",VLOOKUP(CONCATENATE($A325,"_",W$2),'Reference data SID'!$B:$M,12,FALSE))</f>
        <v/>
      </c>
      <c r="X325" s="16" t="str">
        <f>IF(ISERROR(VLOOKUP(CONCATENATE($A325,"_",X$2),'Reference data SID'!$B:$M,12,FALSE)),"",VLOOKUP(CONCATENATE($A325,"_",X$2),'Reference data SID'!$B:$M,12,FALSE))</f>
        <v/>
      </c>
      <c r="Y325" s="16" t="str">
        <f>IF(ISERROR(VLOOKUP(CONCATENATE($A325,"_",Y$2),'Reference data SID'!$B:$M,12,FALSE)),"",VLOOKUP(CONCATENATE($A325,"_",Y$2),'Reference data SID'!$B:$M,12,FALSE))</f>
        <v/>
      </c>
      <c r="Z325" s="16" t="str">
        <f>IF(ISERROR(VLOOKUP(CONCATENATE($A325,"_",Z$2),'Reference data SID'!$B:$M,12,FALSE)),"",VLOOKUP(CONCATENATE($A325,"_",Z$2),'Reference data SID'!$B:$M,12,FALSE))</f>
        <v/>
      </c>
      <c r="AA325" s="16" t="str">
        <f>IF(ISERROR(VLOOKUP(CONCATENATE($A325,"_",AA$2),'Reference data SID'!$B:$M,12,FALSE)),"",VLOOKUP(CONCATENATE($A325,"_",AA$2),'Reference data SID'!$B:$M,12,FALSE))</f>
        <v/>
      </c>
      <c r="AB325" s="16" t="str">
        <f>IF(ISERROR(VLOOKUP(CONCATENATE($A325,"_",AB$2),'Reference data SID'!$B:$M,12,FALSE)),"",VLOOKUP(CONCATENATE($A325,"_",AB$2),'Reference data SID'!$B:$M,12,FALSE))</f>
        <v/>
      </c>
      <c r="AC325" s="16" t="str">
        <f>IF(ISERROR(VLOOKUP(CONCATENATE($A325,"_",AC$2),'Reference data SID'!$B:$M,12,FALSE)),"",VLOOKUP(CONCATENATE($A325,"_",AC$2),'Reference data SID'!$B:$M,12,FALSE))</f>
        <v/>
      </c>
      <c r="AD325" s="16" t="str">
        <f>IF(ISERROR(VLOOKUP(CONCATENATE($A325,"_",AD$2),'Reference data SID'!$B:$M,12,FALSE)),"",VLOOKUP(CONCATENATE($A325,"_",AD$2),'Reference data SID'!$B:$M,12,FALSE))</f>
        <v/>
      </c>
      <c r="AE325" s="16" t="str">
        <f>IF(ISERROR(VLOOKUP(CONCATENATE($A325,"_",AE$2),'Reference data SID'!$B:$M,12,FALSE)),"",VLOOKUP(CONCATENATE($A325,"_",AE$2),'Reference data SID'!$B:$M,12,FALSE))</f>
        <v/>
      </c>
      <c r="AF325" s="16" t="str">
        <f>IF(ISERROR(VLOOKUP(CONCATENATE($A325,"_",AF$2),'Reference data SID'!$B:$M,12,FALSE)),"",VLOOKUP(CONCATENATE($A325,"_",AF$2),'Reference data SID'!$B:$M,12,FALSE))</f>
        <v/>
      </c>
      <c r="AG325" s="16" t="str">
        <f>IF(ISERROR(VLOOKUP(CONCATENATE($A325,"_",AG$2),'Reference data SID'!$B:$M,12,FALSE)),"",VLOOKUP(CONCATENATE($A325,"_",AG$2),'Reference data SID'!$B:$M,12,FALSE))</f>
        <v/>
      </c>
      <c r="AH325" s="16" t="str">
        <f>IF(ISERROR(VLOOKUP(CONCATENATE($A325,"_",AH$2),'Reference data SID'!$B:$M,12,FALSE)),"",VLOOKUP(CONCATENATE($A325,"_",AH$2),'Reference data SID'!$B:$M,12,FALSE))</f>
        <v/>
      </c>
      <c r="AI325" s="16" t="str">
        <f>IF(ISERROR(VLOOKUP(CONCATENATE($A325,"_",AI$2),'Reference data SID'!$B:$M,12,FALSE)),"",VLOOKUP(CONCATENATE($A325,"_",AI$2),'Reference data SID'!$B:$M,12,FALSE))</f>
        <v/>
      </c>
      <c r="AJ325" s="16" t="str">
        <f>IF(ISERROR(VLOOKUP(CONCATENATE($A325,"_",AJ$2),'Reference data SID'!$B:$M,12,FALSE)),"",VLOOKUP(CONCATENATE($A325,"_",AJ$2),'Reference data SID'!$B:$M,12,FALSE))</f>
        <v/>
      </c>
      <c r="AK325" s="16" t="str">
        <f>IF(ISERROR(VLOOKUP(CONCATENATE($A325,"_",AK$2),'Reference data SID'!$B:$M,12,FALSE)),"",VLOOKUP(CONCATENATE($A325,"_",AK$2),'Reference data SID'!$B:$M,12,FALSE))</f>
        <v/>
      </c>
      <c r="AL325" s="16" t="str">
        <f>IF(ISERROR(VLOOKUP(CONCATENATE($A325,"_",AL$2),'Reference data SID'!$B:$M,12,FALSE)),"",VLOOKUP(CONCATENATE($A325,"_",AL$2),'Reference data SID'!$B:$M,12,FALSE))</f>
        <v/>
      </c>
      <c r="AM325" s="16" t="str">
        <f>IF(ISERROR(VLOOKUP(CONCATENATE($A325,"_",AM$2),'Reference data SID'!$B:$M,12,FALSE)),"",VLOOKUP(CONCATENATE($A325,"_",AM$2),'Reference data SID'!$B:$M,12,FALSE))</f>
        <v/>
      </c>
      <c r="AN325" s="16" t="str">
        <f>IF(ISERROR(VLOOKUP(CONCATENATE($A325,"_",AN$2),'Reference data SID'!$B:$M,12,FALSE)),"",VLOOKUP(CONCATENATE($A325,"_",AN$2),'Reference data SID'!$B:$M,12,FALSE))</f>
        <v/>
      </c>
      <c r="AO325" s="16" t="str">
        <f>IF(ISERROR(VLOOKUP(CONCATENATE($A325,"_",AO$2),'Reference data SID'!$B:$M,12,FALSE)),"",VLOOKUP(CONCATENATE($A325,"_",AO$2),'Reference data SID'!$B:$M,12,FALSE))</f>
        <v/>
      </c>
      <c r="AP325" s="16" t="str">
        <f>IF(ISERROR(VLOOKUP(CONCATENATE($A325,"_",AP$2),'Reference data SID'!$B:$M,12,FALSE)),"",VLOOKUP(CONCATENATE($A325,"_",AP$2),'Reference data SID'!$B:$M,12,FALSE))</f>
        <v/>
      </c>
      <c r="AQ325" s="16" t="str">
        <f>IF(ISERROR(VLOOKUP(CONCATENATE($A325,"_",AQ$2),'Reference data SID'!$B:$M,12,FALSE)),"",VLOOKUP(CONCATENATE($A325,"_",AQ$2),'Reference data SID'!$B:$M,12,FALSE))</f>
        <v/>
      </c>
      <c r="AR325" s="16" t="str">
        <f>IF(ISERROR(VLOOKUP(CONCATENATE($A325,"_",AR$2),'Reference data SID'!$B:$M,12,FALSE)),"",VLOOKUP(CONCATENATE($A325,"_",AR$2),'Reference data SID'!$B:$M,12,FALSE))</f>
        <v/>
      </c>
      <c r="AS325" s="16" t="str">
        <f>IF(ISERROR(VLOOKUP(CONCATENATE($A325,"_",AS$2),'Reference data SID'!$B:$M,12,FALSE)),"",VLOOKUP(CONCATENATE($A325,"_",AS$2),'Reference data SID'!$B:$M,12,FALSE))</f>
        <v/>
      </c>
      <c r="AT325" s="16" t="str">
        <f>IF(ISERROR(VLOOKUP(CONCATENATE($A325,"_",AT$2),'Reference data SID'!$B:$M,12,FALSE)),"",VLOOKUP(CONCATENATE($A325,"_",AT$2),'Reference data SID'!$B:$M,12,FALSE))</f>
        <v/>
      </c>
    </row>
    <row r="326" spans="1:46" x14ac:dyDescent="0.25">
      <c r="A326">
        <v>322</v>
      </c>
      <c r="B326" s="16" t="str">
        <f>IF(ISERROR(VLOOKUP(CONCATENATE($A326,"_",B$2),'Reference data SID'!$B:$M,12,FALSE)),"",VLOOKUP(CONCATENATE($A326,"_",B$2),'Reference data SID'!$B:$M,12,FALSE))</f>
        <v/>
      </c>
      <c r="C326" s="16" t="str">
        <f>IF(ISERROR(VLOOKUP(CONCATENATE($A326,"_",C$2),'Reference data SID'!$B:$M,12,FALSE)),"",VLOOKUP(CONCATENATE($A326,"_",C$2),'Reference data SID'!$B:$M,12,FALSE))</f>
        <v/>
      </c>
      <c r="D326" s="16" t="str">
        <f>IF(ISERROR(VLOOKUP(CONCATENATE($A326,"_",D$2),'Reference data SID'!$B:$M,12,FALSE)),"",VLOOKUP(CONCATENATE($A326,"_",D$2),'Reference data SID'!$B:$M,12,FALSE))</f>
        <v/>
      </c>
      <c r="E326" s="16" t="str">
        <f>IF(ISERROR(VLOOKUP(CONCATENATE($A326,"_",E$2),'Reference data SID'!$B:$M,12,FALSE)),"",VLOOKUP(CONCATENATE($A326,"_",E$2),'Reference data SID'!$B:$M,12,FALSE))</f>
        <v/>
      </c>
      <c r="F326" s="16" t="str">
        <f>IF(ISERROR(VLOOKUP(CONCATENATE($A326,"_",F$2),'Reference data SID'!$B:$M,12,FALSE)),"",VLOOKUP(CONCATENATE($A326,"_",F$2),'Reference data SID'!$B:$M,12,FALSE))</f>
        <v/>
      </c>
      <c r="G326" s="16" t="str">
        <f>IF(ISERROR(VLOOKUP(CONCATENATE($A326,"_",G$2),'Reference data SID'!$B:$M,12,FALSE)),"",VLOOKUP(CONCATENATE($A326,"_",G$2),'Reference data SID'!$B:$M,12,FALSE))</f>
        <v/>
      </c>
      <c r="H326" s="16" t="str">
        <f>IF(ISERROR(VLOOKUP(CONCATENATE($A326,"_",H$2),'Reference data SID'!$B:$M,12,FALSE)),"",VLOOKUP(CONCATENATE($A326,"_",H$2),'Reference data SID'!$B:$M,12,FALSE))</f>
        <v/>
      </c>
      <c r="I326" s="16" t="str">
        <f>IF(ISERROR(VLOOKUP(CONCATENATE($A326,"_",I$2),'Reference data SID'!$B:$M,12,FALSE)),"",VLOOKUP(CONCATENATE($A326,"_",I$2),'Reference data SID'!$B:$M,12,FALSE))</f>
        <v/>
      </c>
      <c r="J326" s="16" t="str">
        <f>IF(ISERROR(VLOOKUP(CONCATENATE($A326,"_",J$2),'Reference data SID'!$B:$M,12,FALSE)),"",VLOOKUP(CONCATENATE($A326,"_",J$2),'Reference data SID'!$B:$M,12,FALSE))</f>
        <v/>
      </c>
      <c r="K326" s="16" t="str">
        <f>IF(ISERROR(VLOOKUP(CONCATENATE($A326,"_",K$2),'Reference data SID'!$B:$M,12,FALSE)),"",VLOOKUP(CONCATENATE($A326,"_",K$2),'Reference data SID'!$B:$M,12,FALSE))</f>
        <v/>
      </c>
      <c r="L326" s="16" t="str">
        <f>IF(ISERROR(VLOOKUP(CONCATENATE($A326,"_",L$2),'Reference data SID'!$B:$M,12,FALSE)),"",VLOOKUP(CONCATENATE($A326,"_",L$2),'Reference data SID'!$B:$M,12,FALSE))</f>
        <v/>
      </c>
      <c r="M326" s="16" t="str">
        <f>IF(ISERROR(VLOOKUP(CONCATENATE($A326,"_",M$2),'Reference data SID'!$B:$M,12,FALSE)),"",VLOOKUP(CONCATENATE($A326,"_",M$2),'Reference data SID'!$B:$M,12,FALSE))</f>
        <v/>
      </c>
      <c r="N326" s="16" t="str">
        <f>IF(ISERROR(VLOOKUP(CONCATENATE($A326,"_",N$2),'Reference data SID'!$B:$M,12,FALSE)),"",VLOOKUP(CONCATENATE($A326,"_",N$2),'Reference data SID'!$B:$M,12,FALSE))</f>
        <v/>
      </c>
      <c r="O326" s="16" t="str">
        <f>IF(ISERROR(VLOOKUP(CONCATENATE($A326,"_",O$2),'Reference data SID'!$B:$M,12,FALSE)),"",VLOOKUP(CONCATENATE($A326,"_",O$2),'Reference data SID'!$B:$M,12,FALSE))</f>
        <v/>
      </c>
      <c r="P326" s="16" t="str">
        <f>IF(ISERROR(VLOOKUP(CONCATENATE($A326,"_",P$2),'Reference data SID'!$B:$M,12,FALSE)),"",VLOOKUP(CONCATENATE($A326,"_",P$2),'Reference data SID'!$B:$M,12,FALSE))</f>
        <v/>
      </c>
      <c r="Q326" s="16" t="str">
        <f>IF(ISERROR(VLOOKUP(CONCATENATE($A326,"_",Q$2),'Reference data SID'!$B:$M,12,FALSE)),"",VLOOKUP(CONCATENATE($A326,"_",Q$2),'Reference data SID'!$B:$M,12,FALSE))</f>
        <v/>
      </c>
      <c r="R326" s="16" t="str">
        <f>IF(ISERROR(VLOOKUP(CONCATENATE($A326,"_",R$2),'Reference data SID'!$B:$M,12,FALSE)),"",VLOOKUP(CONCATENATE($A326,"_",R$2),'Reference data SID'!$B:$M,12,FALSE))</f>
        <v/>
      </c>
      <c r="S326" s="16" t="str">
        <f>IF(ISERROR(VLOOKUP(CONCATENATE($A326,"_",S$2),'Reference data SID'!$B:$M,12,FALSE)),"",VLOOKUP(CONCATENATE($A326,"_",S$2),'Reference data SID'!$B:$M,12,FALSE))</f>
        <v/>
      </c>
      <c r="T326" s="16" t="str">
        <f>IF(ISERROR(VLOOKUP(CONCATENATE($A326,"_",T$2),'Reference data SID'!$B:$M,12,FALSE)),"",VLOOKUP(CONCATENATE($A326,"_",T$2),'Reference data SID'!$B:$M,12,FALSE))</f>
        <v/>
      </c>
      <c r="U326" s="16" t="str">
        <f>IF(ISERROR(VLOOKUP(CONCATENATE($A326,"_",U$2),'Reference data SID'!$B:$M,12,FALSE)),"",VLOOKUP(CONCATENATE($A326,"_",U$2),'Reference data SID'!$B:$M,12,FALSE))</f>
        <v/>
      </c>
      <c r="V326" s="16" t="str">
        <f>IF(ISERROR(VLOOKUP(CONCATENATE($A326,"_",V$2),'Reference data SID'!$B:$M,12,FALSE)),"",VLOOKUP(CONCATENATE($A326,"_",V$2),'Reference data SID'!$B:$M,12,FALSE))</f>
        <v/>
      </c>
      <c r="W326" s="16" t="str">
        <f>IF(ISERROR(VLOOKUP(CONCATENATE($A326,"_",W$2),'Reference data SID'!$B:$M,12,FALSE)),"",VLOOKUP(CONCATENATE($A326,"_",W$2),'Reference data SID'!$B:$M,12,FALSE))</f>
        <v/>
      </c>
      <c r="X326" s="16" t="str">
        <f>IF(ISERROR(VLOOKUP(CONCATENATE($A326,"_",X$2),'Reference data SID'!$B:$M,12,FALSE)),"",VLOOKUP(CONCATENATE($A326,"_",X$2),'Reference data SID'!$B:$M,12,FALSE))</f>
        <v/>
      </c>
      <c r="Y326" s="16" t="str">
        <f>IF(ISERROR(VLOOKUP(CONCATENATE($A326,"_",Y$2),'Reference data SID'!$B:$M,12,FALSE)),"",VLOOKUP(CONCATENATE($A326,"_",Y$2),'Reference data SID'!$B:$M,12,FALSE))</f>
        <v/>
      </c>
      <c r="Z326" s="16" t="str">
        <f>IF(ISERROR(VLOOKUP(CONCATENATE($A326,"_",Z$2),'Reference data SID'!$B:$M,12,FALSE)),"",VLOOKUP(CONCATENATE($A326,"_",Z$2),'Reference data SID'!$B:$M,12,FALSE))</f>
        <v/>
      </c>
      <c r="AA326" s="16" t="str">
        <f>IF(ISERROR(VLOOKUP(CONCATENATE($A326,"_",AA$2),'Reference data SID'!$B:$M,12,FALSE)),"",VLOOKUP(CONCATENATE($A326,"_",AA$2),'Reference data SID'!$B:$M,12,FALSE))</f>
        <v/>
      </c>
      <c r="AB326" s="16" t="str">
        <f>IF(ISERROR(VLOOKUP(CONCATENATE($A326,"_",AB$2),'Reference data SID'!$B:$M,12,FALSE)),"",VLOOKUP(CONCATENATE($A326,"_",AB$2),'Reference data SID'!$B:$M,12,FALSE))</f>
        <v/>
      </c>
      <c r="AC326" s="16" t="str">
        <f>IF(ISERROR(VLOOKUP(CONCATENATE($A326,"_",AC$2),'Reference data SID'!$B:$M,12,FALSE)),"",VLOOKUP(CONCATENATE($A326,"_",AC$2),'Reference data SID'!$B:$M,12,FALSE))</f>
        <v/>
      </c>
      <c r="AD326" s="16" t="str">
        <f>IF(ISERROR(VLOOKUP(CONCATENATE($A326,"_",AD$2),'Reference data SID'!$B:$M,12,FALSE)),"",VLOOKUP(CONCATENATE($A326,"_",AD$2),'Reference data SID'!$B:$M,12,FALSE))</f>
        <v/>
      </c>
      <c r="AE326" s="16" t="str">
        <f>IF(ISERROR(VLOOKUP(CONCATENATE($A326,"_",AE$2),'Reference data SID'!$B:$M,12,FALSE)),"",VLOOKUP(CONCATENATE($A326,"_",AE$2),'Reference data SID'!$B:$M,12,FALSE))</f>
        <v/>
      </c>
      <c r="AF326" s="16" t="str">
        <f>IF(ISERROR(VLOOKUP(CONCATENATE($A326,"_",AF$2),'Reference data SID'!$B:$M,12,FALSE)),"",VLOOKUP(CONCATENATE($A326,"_",AF$2),'Reference data SID'!$B:$M,12,FALSE))</f>
        <v/>
      </c>
      <c r="AG326" s="16" t="str">
        <f>IF(ISERROR(VLOOKUP(CONCATENATE($A326,"_",AG$2),'Reference data SID'!$B:$M,12,FALSE)),"",VLOOKUP(CONCATENATE($A326,"_",AG$2),'Reference data SID'!$B:$M,12,FALSE))</f>
        <v/>
      </c>
      <c r="AH326" s="16" t="str">
        <f>IF(ISERROR(VLOOKUP(CONCATENATE($A326,"_",AH$2),'Reference data SID'!$B:$M,12,FALSE)),"",VLOOKUP(CONCATENATE($A326,"_",AH$2),'Reference data SID'!$B:$M,12,FALSE))</f>
        <v/>
      </c>
      <c r="AI326" s="16" t="str">
        <f>IF(ISERROR(VLOOKUP(CONCATENATE($A326,"_",AI$2),'Reference data SID'!$B:$M,12,FALSE)),"",VLOOKUP(CONCATENATE($A326,"_",AI$2),'Reference data SID'!$B:$M,12,FALSE))</f>
        <v/>
      </c>
      <c r="AJ326" s="16" t="str">
        <f>IF(ISERROR(VLOOKUP(CONCATENATE($A326,"_",AJ$2),'Reference data SID'!$B:$M,12,FALSE)),"",VLOOKUP(CONCATENATE($A326,"_",AJ$2),'Reference data SID'!$B:$M,12,FALSE))</f>
        <v/>
      </c>
      <c r="AK326" s="16" t="str">
        <f>IF(ISERROR(VLOOKUP(CONCATENATE($A326,"_",AK$2),'Reference data SID'!$B:$M,12,FALSE)),"",VLOOKUP(CONCATENATE($A326,"_",AK$2),'Reference data SID'!$B:$M,12,FALSE))</f>
        <v/>
      </c>
      <c r="AL326" s="16" t="str">
        <f>IF(ISERROR(VLOOKUP(CONCATENATE($A326,"_",AL$2),'Reference data SID'!$B:$M,12,FALSE)),"",VLOOKUP(CONCATENATE($A326,"_",AL$2),'Reference data SID'!$B:$M,12,FALSE))</f>
        <v/>
      </c>
      <c r="AM326" s="16" t="str">
        <f>IF(ISERROR(VLOOKUP(CONCATENATE($A326,"_",AM$2),'Reference data SID'!$B:$M,12,FALSE)),"",VLOOKUP(CONCATENATE($A326,"_",AM$2),'Reference data SID'!$B:$M,12,FALSE))</f>
        <v/>
      </c>
      <c r="AN326" s="16" t="str">
        <f>IF(ISERROR(VLOOKUP(CONCATENATE($A326,"_",AN$2),'Reference data SID'!$B:$M,12,FALSE)),"",VLOOKUP(CONCATENATE($A326,"_",AN$2),'Reference data SID'!$B:$M,12,FALSE))</f>
        <v/>
      </c>
      <c r="AO326" s="16" t="str">
        <f>IF(ISERROR(VLOOKUP(CONCATENATE($A326,"_",AO$2),'Reference data SID'!$B:$M,12,FALSE)),"",VLOOKUP(CONCATENATE($A326,"_",AO$2),'Reference data SID'!$B:$M,12,FALSE))</f>
        <v/>
      </c>
      <c r="AP326" s="16" t="str">
        <f>IF(ISERROR(VLOOKUP(CONCATENATE($A326,"_",AP$2),'Reference data SID'!$B:$M,12,FALSE)),"",VLOOKUP(CONCATENATE($A326,"_",AP$2),'Reference data SID'!$B:$M,12,FALSE))</f>
        <v/>
      </c>
      <c r="AQ326" s="16" t="str">
        <f>IF(ISERROR(VLOOKUP(CONCATENATE($A326,"_",AQ$2),'Reference data SID'!$B:$M,12,FALSE)),"",VLOOKUP(CONCATENATE($A326,"_",AQ$2),'Reference data SID'!$B:$M,12,FALSE))</f>
        <v/>
      </c>
      <c r="AR326" s="16" t="str">
        <f>IF(ISERROR(VLOOKUP(CONCATENATE($A326,"_",AR$2),'Reference data SID'!$B:$M,12,FALSE)),"",VLOOKUP(CONCATENATE($A326,"_",AR$2),'Reference data SID'!$B:$M,12,FALSE))</f>
        <v/>
      </c>
      <c r="AS326" s="16" t="str">
        <f>IF(ISERROR(VLOOKUP(CONCATENATE($A326,"_",AS$2),'Reference data SID'!$B:$M,12,FALSE)),"",VLOOKUP(CONCATENATE($A326,"_",AS$2),'Reference data SID'!$B:$M,12,FALSE))</f>
        <v/>
      </c>
      <c r="AT326" s="16" t="str">
        <f>IF(ISERROR(VLOOKUP(CONCATENATE($A326,"_",AT$2),'Reference data SID'!$B:$M,12,FALSE)),"",VLOOKUP(CONCATENATE($A326,"_",AT$2),'Reference data SID'!$B:$M,12,FALSE))</f>
        <v/>
      </c>
    </row>
    <row r="327" spans="1:46" x14ac:dyDescent="0.25">
      <c r="A327">
        <v>323</v>
      </c>
      <c r="B327" s="16" t="str">
        <f>IF(ISERROR(VLOOKUP(CONCATENATE($A327,"_",B$2),'Reference data SID'!$B:$M,12,FALSE)),"",VLOOKUP(CONCATENATE($A327,"_",B$2),'Reference data SID'!$B:$M,12,FALSE))</f>
        <v/>
      </c>
      <c r="C327" s="16" t="str">
        <f>IF(ISERROR(VLOOKUP(CONCATENATE($A327,"_",C$2),'Reference data SID'!$B:$M,12,FALSE)),"",VLOOKUP(CONCATENATE($A327,"_",C$2),'Reference data SID'!$B:$M,12,FALSE))</f>
        <v/>
      </c>
      <c r="D327" s="16" t="str">
        <f>IF(ISERROR(VLOOKUP(CONCATENATE($A327,"_",D$2),'Reference data SID'!$B:$M,12,FALSE)),"",VLOOKUP(CONCATENATE($A327,"_",D$2),'Reference data SID'!$B:$M,12,FALSE))</f>
        <v/>
      </c>
      <c r="E327" s="16" t="str">
        <f>IF(ISERROR(VLOOKUP(CONCATENATE($A327,"_",E$2),'Reference data SID'!$B:$M,12,FALSE)),"",VLOOKUP(CONCATENATE($A327,"_",E$2),'Reference data SID'!$B:$M,12,FALSE))</f>
        <v/>
      </c>
      <c r="F327" s="16" t="str">
        <f>IF(ISERROR(VLOOKUP(CONCATENATE($A327,"_",F$2),'Reference data SID'!$B:$M,12,FALSE)),"",VLOOKUP(CONCATENATE($A327,"_",F$2),'Reference data SID'!$B:$M,12,FALSE))</f>
        <v/>
      </c>
      <c r="G327" s="16" t="str">
        <f>IF(ISERROR(VLOOKUP(CONCATENATE($A327,"_",G$2),'Reference data SID'!$B:$M,12,FALSE)),"",VLOOKUP(CONCATENATE($A327,"_",G$2),'Reference data SID'!$B:$M,12,FALSE))</f>
        <v/>
      </c>
      <c r="H327" s="16" t="str">
        <f>IF(ISERROR(VLOOKUP(CONCATENATE($A327,"_",H$2),'Reference data SID'!$B:$M,12,FALSE)),"",VLOOKUP(CONCATENATE($A327,"_",H$2),'Reference data SID'!$B:$M,12,FALSE))</f>
        <v/>
      </c>
      <c r="I327" s="16" t="str">
        <f>IF(ISERROR(VLOOKUP(CONCATENATE($A327,"_",I$2),'Reference data SID'!$B:$M,12,FALSE)),"",VLOOKUP(CONCATENATE($A327,"_",I$2),'Reference data SID'!$B:$M,12,FALSE))</f>
        <v/>
      </c>
      <c r="J327" s="16" t="str">
        <f>IF(ISERROR(VLOOKUP(CONCATENATE($A327,"_",J$2),'Reference data SID'!$B:$M,12,FALSE)),"",VLOOKUP(CONCATENATE($A327,"_",J$2),'Reference data SID'!$B:$M,12,FALSE))</f>
        <v/>
      </c>
      <c r="K327" s="16" t="str">
        <f>IF(ISERROR(VLOOKUP(CONCATENATE($A327,"_",K$2),'Reference data SID'!$B:$M,12,FALSE)),"",VLOOKUP(CONCATENATE($A327,"_",K$2),'Reference data SID'!$B:$M,12,FALSE))</f>
        <v/>
      </c>
      <c r="L327" s="16" t="str">
        <f>IF(ISERROR(VLOOKUP(CONCATENATE($A327,"_",L$2),'Reference data SID'!$B:$M,12,FALSE)),"",VLOOKUP(CONCATENATE($A327,"_",L$2),'Reference data SID'!$B:$M,12,FALSE))</f>
        <v/>
      </c>
      <c r="M327" s="16" t="str">
        <f>IF(ISERROR(VLOOKUP(CONCATENATE($A327,"_",M$2),'Reference data SID'!$B:$M,12,FALSE)),"",VLOOKUP(CONCATENATE($A327,"_",M$2),'Reference data SID'!$B:$M,12,FALSE))</f>
        <v/>
      </c>
      <c r="N327" s="16" t="str">
        <f>IF(ISERROR(VLOOKUP(CONCATENATE($A327,"_",N$2),'Reference data SID'!$B:$M,12,FALSE)),"",VLOOKUP(CONCATENATE($A327,"_",N$2),'Reference data SID'!$B:$M,12,FALSE))</f>
        <v/>
      </c>
      <c r="O327" s="16" t="str">
        <f>IF(ISERROR(VLOOKUP(CONCATENATE($A327,"_",O$2),'Reference data SID'!$B:$M,12,FALSE)),"",VLOOKUP(CONCATENATE($A327,"_",O$2),'Reference data SID'!$B:$M,12,FALSE))</f>
        <v/>
      </c>
      <c r="P327" s="16" t="str">
        <f>IF(ISERROR(VLOOKUP(CONCATENATE($A327,"_",P$2),'Reference data SID'!$B:$M,12,FALSE)),"",VLOOKUP(CONCATENATE($A327,"_",P$2),'Reference data SID'!$B:$M,12,FALSE))</f>
        <v/>
      </c>
      <c r="Q327" s="16" t="str">
        <f>IF(ISERROR(VLOOKUP(CONCATENATE($A327,"_",Q$2),'Reference data SID'!$B:$M,12,FALSE)),"",VLOOKUP(CONCATENATE($A327,"_",Q$2),'Reference data SID'!$B:$M,12,FALSE))</f>
        <v/>
      </c>
      <c r="R327" s="16" t="str">
        <f>IF(ISERROR(VLOOKUP(CONCATENATE($A327,"_",R$2),'Reference data SID'!$B:$M,12,FALSE)),"",VLOOKUP(CONCATENATE($A327,"_",R$2),'Reference data SID'!$B:$M,12,FALSE))</f>
        <v/>
      </c>
      <c r="S327" s="16" t="str">
        <f>IF(ISERROR(VLOOKUP(CONCATENATE($A327,"_",S$2),'Reference data SID'!$B:$M,12,FALSE)),"",VLOOKUP(CONCATENATE($A327,"_",S$2),'Reference data SID'!$B:$M,12,FALSE))</f>
        <v/>
      </c>
      <c r="T327" s="16" t="str">
        <f>IF(ISERROR(VLOOKUP(CONCATENATE($A327,"_",T$2),'Reference data SID'!$B:$M,12,FALSE)),"",VLOOKUP(CONCATENATE($A327,"_",T$2),'Reference data SID'!$B:$M,12,FALSE))</f>
        <v/>
      </c>
      <c r="U327" s="16" t="str">
        <f>IF(ISERROR(VLOOKUP(CONCATENATE($A327,"_",U$2),'Reference data SID'!$B:$M,12,FALSE)),"",VLOOKUP(CONCATENATE($A327,"_",U$2),'Reference data SID'!$B:$M,12,FALSE))</f>
        <v/>
      </c>
      <c r="V327" s="16" t="str">
        <f>IF(ISERROR(VLOOKUP(CONCATENATE($A327,"_",V$2),'Reference data SID'!$B:$M,12,FALSE)),"",VLOOKUP(CONCATENATE($A327,"_",V$2),'Reference data SID'!$B:$M,12,FALSE))</f>
        <v/>
      </c>
      <c r="W327" s="16" t="str">
        <f>IF(ISERROR(VLOOKUP(CONCATENATE($A327,"_",W$2),'Reference data SID'!$B:$M,12,FALSE)),"",VLOOKUP(CONCATENATE($A327,"_",W$2),'Reference data SID'!$B:$M,12,FALSE))</f>
        <v/>
      </c>
      <c r="X327" s="16" t="str">
        <f>IF(ISERROR(VLOOKUP(CONCATENATE($A327,"_",X$2),'Reference data SID'!$B:$M,12,FALSE)),"",VLOOKUP(CONCATENATE($A327,"_",X$2),'Reference data SID'!$B:$M,12,FALSE))</f>
        <v/>
      </c>
      <c r="Y327" s="16" t="str">
        <f>IF(ISERROR(VLOOKUP(CONCATENATE($A327,"_",Y$2),'Reference data SID'!$B:$M,12,FALSE)),"",VLOOKUP(CONCATENATE($A327,"_",Y$2),'Reference data SID'!$B:$M,12,FALSE))</f>
        <v/>
      </c>
      <c r="Z327" s="16" t="str">
        <f>IF(ISERROR(VLOOKUP(CONCATENATE($A327,"_",Z$2),'Reference data SID'!$B:$M,12,FALSE)),"",VLOOKUP(CONCATENATE($A327,"_",Z$2),'Reference data SID'!$B:$M,12,FALSE))</f>
        <v/>
      </c>
      <c r="AA327" s="16" t="str">
        <f>IF(ISERROR(VLOOKUP(CONCATENATE($A327,"_",AA$2),'Reference data SID'!$B:$M,12,FALSE)),"",VLOOKUP(CONCATENATE($A327,"_",AA$2),'Reference data SID'!$B:$M,12,FALSE))</f>
        <v/>
      </c>
      <c r="AB327" s="16" t="str">
        <f>IF(ISERROR(VLOOKUP(CONCATENATE($A327,"_",AB$2),'Reference data SID'!$B:$M,12,FALSE)),"",VLOOKUP(CONCATENATE($A327,"_",AB$2),'Reference data SID'!$B:$M,12,FALSE))</f>
        <v/>
      </c>
      <c r="AC327" s="16" t="str">
        <f>IF(ISERROR(VLOOKUP(CONCATENATE($A327,"_",AC$2),'Reference data SID'!$B:$M,12,FALSE)),"",VLOOKUP(CONCATENATE($A327,"_",AC$2),'Reference data SID'!$B:$M,12,FALSE))</f>
        <v/>
      </c>
      <c r="AD327" s="16" t="str">
        <f>IF(ISERROR(VLOOKUP(CONCATENATE($A327,"_",AD$2),'Reference data SID'!$B:$M,12,FALSE)),"",VLOOKUP(CONCATENATE($A327,"_",AD$2),'Reference data SID'!$B:$M,12,FALSE))</f>
        <v/>
      </c>
      <c r="AE327" s="16" t="str">
        <f>IF(ISERROR(VLOOKUP(CONCATENATE($A327,"_",AE$2),'Reference data SID'!$B:$M,12,FALSE)),"",VLOOKUP(CONCATENATE($A327,"_",AE$2),'Reference data SID'!$B:$M,12,FALSE))</f>
        <v/>
      </c>
      <c r="AF327" s="16" t="str">
        <f>IF(ISERROR(VLOOKUP(CONCATENATE($A327,"_",AF$2),'Reference data SID'!$B:$M,12,FALSE)),"",VLOOKUP(CONCATENATE($A327,"_",AF$2),'Reference data SID'!$B:$M,12,FALSE))</f>
        <v/>
      </c>
      <c r="AG327" s="16" t="str">
        <f>IF(ISERROR(VLOOKUP(CONCATENATE($A327,"_",AG$2),'Reference data SID'!$B:$M,12,FALSE)),"",VLOOKUP(CONCATENATE($A327,"_",AG$2),'Reference data SID'!$B:$M,12,FALSE))</f>
        <v/>
      </c>
      <c r="AH327" s="16" t="str">
        <f>IF(ISERROR(VLOOKUP(CONCATENATE($A327,"_",AH$2),'Reference data SID'!$B:$M,12,FALSE)),"",VLOOKUP(CONCATENATE($A327,"_",AH$2),'Reference data SID'!$B:$M,12,FALSE))</f>
        <v/>
      </c>
      <c r="AI327" s="16" t="str">
        <f>IF(ISERROR(VLOOKUP(CONCATENATE($A327,"_",AI$2),'Reference data SID'!$B:$M,12,FALSE)),"",VLOOKUP(CONCATENATE($A327,"_",AI$2),'Reference data SID'!$B:$M,12,FALSE))</f>
        <v/>
      </c>
      <c r="AJ327" s="16" t="str">
        <f>IF(ISERROR(VLOOKUP(CONCATENATE($A327,"_",AJ$2),'Reference data SID'!$B:$M,12,FALSE)),"",VLOOKUP(CONCATENATE($A327,"_",AJ$2),'Reference data SID'!$B:$M,12,FALSE))</f>
        <v/>
      </c>
      <c r="AK327" s="16" t="str">
        <f>IF(ISERROR(VLOOKUP(CONCATENATE($A327,"_",AK$2),'Reference data SID'!$B:$M,12,FALSE)),"",VLOOKUP(CONCATENATE($A327,"_",AK$2),'Reference data SID'!$B:$M,12,FALSE))</f>
        <v/>
      </c>
      <c r="AL327" s="16" t="str">
        <f>IF(ISERROR(VLOOKUP(CONCATENATE($A327,"_",AL$2),'Reference data SID'!$B:$M,12,FALSE)),"",VLOOKUP(CONCATENATE($A327,"_",AL$2),'Reference data SID'!$B:$M,12,FALSE))</f>
        <v/>
      </c>
      <c r="AM327" s="16" t="str">
        <f>IF(ISERROR(VLOOKUP(CONCATENATE($A327,"_",AM$2),'Reference data SID'!$B:$M,12,FALSE)),"",VLOOKUP(CONCATENATE($A327,"_",AM$2),'Reference data SID'!$B:$M,12,FALSE))</f>
        <v/>
      </c>
      <c r="AN327" s="16" t="str">
        <f>IF(ISERROR(VLOOKUP(CONCATENATE($A327,"_",AN$2),'Reference data SID'!$B:$M,12,FALSE)),"",VLOOKUP(CONCATENATE($A327,"_",AN$2),'Reference data SID'!$B:$M,12,FALSE))</f>
        <v/>
      </c>
      <c r="AO327" s="16" t="str">
        <f>IF(ISERROR(VLOOKUP(CONCATENATE($A327,"_",AO$2),'Reference data SID'!$B:$M,12,FALSE)),"",VLOOKUP(CONCATENATE($A327,"_",AO$2),'Reference data SID'!$B:$M,12,FALSE))</f>
        <v/>
      </c>
      <c r="AP327" s="16" t="str">
        <f>IF(ISERROR(VLOOKUP(CONCATENATE($A327,"_",AP$2),'Reference data SID'!$B:$M,12,FALSE)),"",VLOOKUP(CONCATENATE($A327,"_",AP$2),'Reference data SID'!$B:$M,12,FALSE))</f>
        <v/>
      </c>
      <c r="AQ327" s="16" t="str">
        <f>IF(ISERROR(VLOOKUP(CONCATENATE($A327,"_",AQ$2),'Reference data SID'!$B:$M,12,FALSE)),"",VLOOKUP(CONCATENATE($A327,"_",AQ$2),'Reference data SID'!$B:$M,12,FALSE))</f>
        <v/>
      </c>
      <c r="AR327" s="16" t="str">
        <f>IF(ISERROR(VLOOKUP(CONCATENATE($A327,"_",AR$2),'Reference data SID'!$B:$M,12,FALSE)),"",VLOOKUP(CONCATENATE($A327,"_",AR$2),'Reference data SID'!$B:$M,12,FALSE))</f>
        <v/>
      </c>
      <c r="AS327" s="16" t="str">
        <f>IF(ISERROR(VLOOKUP(CONCATENATE($A327,"_",AS$2),'Reference data SID'!$B:$M,12,FALSE)),"",VLOOKUP(CONCATENATE($A327,"_",AS$2),'Reference data SID'!$B:$M,12,FALSE))</f>
        <v/>
      </c>
      <c r="AT327" s="16" t="str">
        <f>IF(ISERROR(VLOOKUP(CONCATENATE($A327,"_",AT$2),'Reference data SID'!$B:$M,12,FALSE)),"",VLOOKUP(CONCATENATE($A327,"_",AT$2),'Reference data SID'!$B:$M,12,FALSE))</f>
        <v/>
      </c>
    </row>
    <row r="328" spans="1:46" x14ac:dyDescent="0.25">
      <c r="A328">
        <v>324</v>
      </c>
      <c r="B328" s="16" t="str">
        <f>IF(ISERROR(VLOOKUP(CONCATENATE($A328,"_",B$2),'Reference data SID'!$B:$M,12,FALSE)),"",VLOOKUP(CONCATENATE($A328,"_",B$2),'Reference data SID'!$B:$M,12,FALSE))</f>
        <v/>
      </c>
      <c r="C328" s="16" t="str">
        <f>IF(ISERROR(VLOOKUP(CONCATENATE($A328,"_",C$2),'Reference data SID'!$B:$M,12,FALSE)),"",VLOOKUP(CONCATENATE($A328,"_",C$2),'Reference data SID'!$B:$M,12,FALSE))</f>
        <v/>
      </c>
      <c r="D328" s="16" t="str">
        <f>IF(ISERROR(VLOOKUP(CONCATENATE($A328,"_",D$2),'Reference data SID'!$B:$M,12,FALSE)),"",VLOOKUP(CONCATENATE($A328,"_",D$2),'Reference data SID'!$B:$M,12,FALSE))</f>
        <v/>
      </c>
      <c r="E328" s="16" t="str">
        <f>IF(ISERROR(VLOOKUP(CONCATENATE($A328,"_",E$2),'Reference data SID'!$B:$M,12,FALSE)),"",VLOOKUP(CONCATENATE($A328,"_",E$2),'Reference data SID'!$B:$M,12,FALSE))</f>
        <v/>
      </c>
      <c r="F328" s="16" t="str">
        <f>IF(ISERROR(VLOOKUP(CONCATENATE($A328,"_",F$2),'Reference data SID'!$B:$M,12,FALSE)),"",VLOOKUP(CONCATENATE($A328,"_",F$2),'Reference data SID'!$B:$M,12,FALSE))</f>
        <v/>
      </c>
      <c r="G328" s="16" t="str">
        <f>IF(ISERROR(VLOOKUP(CONCATENATE($A328,"_",G$2),'Reference data SID'!$B:$M,12,FALSE)),"",VLOOKUP(CONCATENATE($A328,"_",G$2),'Reference data SID'!$B:$M,12,FALSE))</f>
        <v/>
      </c>
      <c r="H328" s="16" t="str">
        <f>IF(ISERROR(VLOOKUP(CONCATENATE($A328,"_",H$2),'Reference data SID'!$B:$M,12,FALSE)),"",VLOOKUP(CONCATENATE($A328,"_",H$2),'Reference data SID'!$B:$M,12,FALSE))</f>
        <v/>
      </c>
      <c r="I328" s="16" t="str">
        <f>IF(ISERROR(VLOOKUP(CONCATENATE($A328,"_",I$2),'Reference data SID'!$B:$M,12,FALSE)),"",VLOOKUP(CONCATENATE($A328,"_",I$2),'Reference data SID'!$B:$M,12,FALSE))</f>
        <v/>
      </c>
      <c r="J328" s="16" t="str">
        <f>IF(ISERROR(VLOOKUP(CONCATENATE($A328,"_",J$2),'Reference data SID'!$B:$M,12,FALSE)),"",VLOOKUP(CONCATENATE($A328,"_",J$2),'Reference data SID'!$B:$M,12,FALSE))</f>
        <v/>
      </c>
      <c r="K328" s="16" t="str">
        <f>IF(ISERROR(VLOOKUP(CONCATENATE($A328,"_",K$2),'Reference data SID'!$B:$M,12,FALSE)),"",VLOOKUP(CONCATENATE($A328,"_",K$2),'Reference data SID'!$B:$M,12,FALSE))</f>
        <v/>
      </c>
      <c r="L328" s="16" t="str">
        <f>IF(ISERROR(VLOOKUP(CONCATENATE($A328,"_",L$2),'Reference data SID'!$B:$M,12,FALSE)),"",VLOOKUP(CONCATENATE($A328,"_",L$2),'Reference data SID'!$B:$M,12,FALSE))</f>
        <v/>
      </c>
      <c r="M328" s="16" t="str">
        <f>IF(ISERROR(VLOOKUP(CONCATENATE($A328,"_",M$2),'Reference data SID'!$B:$M,12,FALSE)),"",VLOOKUP(CONCATENATE($A328,"_",M$2),'Reference data SID'!$B:$M,12,FALSE))</f>
        <v/>
      </c>
      <c r="N328" s="16" t="str">
        <f>IF(ISERROR(VLOOKUP(CONCATENATE($A328,"_",N$2),'Reference data SID'!$B:$M,12,FALSE)),"",VLOOKUP(CONCATENATE($A328,"_",N$2),'Reference data SID'!$B:$M,12,FALSE))</f>
        <v/>
      </c>
      <c r="O328" s="16" t="str">
        <f>IF(ISERROR(VLOOKUP(CONCATENATE($A328,"_",O$2),'Reference data SID'!$B:$M,12,FALSE)),"",VLOOKUP(CONCATENATE($A328,"_",O$2),'Reference data SID'!$B:$M,12,FALSE))</f>
        <v/>
      </c>
      <c r="P328" s="16" t="str">
        <f>IF(ISERROR(VLOOKUP(CONCATENATE($A328,"_",P$2),'Reference data SID'!$B:$M,12,FALSE)),"",VLOOKUP(CONCATENATE($A328,"_",P$2),'Reference data SID'!$B:$M,12,FALSE))</f>
        <v/>
      </c>
      <c r="Q328" s="16" t="str">
        <f>IF(ISERROR(VLOOKUP(CONCATENATE($A328,"_",Q$2),'Reference data SID'!$B:$M,12,FALSE)),"",VLOOKUP(CONCATENATE($A328,"_",Q$2),'Reference data SID'!$B:$M,12,FALSE))</f>
        <v/>
      </c>
      <c r="R328" s="16" t="str">
        <f>IF(ISERROR(VLOOKUP(CONCATENATE($A328,"_",R$2),'Reference data SID'!$B:$M,12,FALSE)),"",VLOOKUP(CONCATENATE($A328,"_",R$2),'Reference data SID'!$B:$M,12,FALSE))</f>
        <v/>
      </c>
      <c r="S328" s="16" t="str">
        <f>IF(ISERROR(VLOOKUP(CONCATENATE($A328,"_",S$2),'Reference data SID'!$B:$M,12,FALSE)),"",VLOOKUP(CONCATENATE($A328,"_",S$2),'Reference data SID'!$B:$M,12,FALSE))</f>
        <v/>
      </c>
      <c r="T328" s="16" t="str">
        <f>IF(ISERROR(VLOOKUP(CONCATENATE($A328,"_",T$2),'Reference data SID'!$B:$M,12,FALSE)),"",VLOOKUP(CONCATENATE($A328,"_",T$2),'Reference data SID'!$B:$M,12,FALSE))</f>
        <v/>
      </c>
      <c r="U328" s="16" t="str">
        <f>IF(ISERROR(VLOOKUP(CONCATENATE($A328,"_",U$2),'Reference data SID'!$B:$M,12,FALSE)),"",VLOOKUP(CONCATENATE($A328,"_",U$2),'Reference data SID'!$B:$M,12,FALSE))</f>
        <v/>
      </c>
      <c r="V328" s="16" t="str">
        <f>IF(ISERROR(VLOOKUP(CONCATENATE($A328,"_",V$2),'Reference data SID'!$B:$M,12,FALSE)),"",VLOOKUP(CONCATENATE($A328,"_",V$2),'Reference data SID'!$B:$M,12,FALSE))</f>
        <v/>
      </c>
      <c r="W328" s="16" t="str">
        <f>IF(ISERROR(VLOOKUP(CONCATENATE($A328,"_",W$2),'Reference data SID'!$B:$M,12,FALSE)),"",VLOOKUP(CONCATENATE($A328,"_",W$2),'Reference data SID'!$B:$M,12,FALSE))</f>
        <v/>
      </c>
      <c r="X328" s="16" t="str">
        <f>IF(ISERROR(VLOOKUP(CONCATENATE($A328,"_",X$2),'Reference data SID'!$B:$M,12,FALSE)),"",VLOOKUP(CONCATENATE($A328,"_",X$2),'Reference data SID'!$B:$M,12,FALSE))</f>
        <v/>
      </c>
      <c r="Y328" s="16" t="str">
        <f>IF(ISERROR(VLOOKUP(CONCATENATE($A328,"_",Y$2),'Reference data SID'!$B:$M,12,FALSE)),"",VLOOKUP(CONCATENATE($A328,"_",Y$2),'Reference data SID'!$B:$M,12,FALSE))</f>
        <v/>
      </c>
      <c r="Z328" s="16" t="str">
        <f>IF(ISERROR(VLOOKUP(CONCATENATE($A328,"_",Z$2),'Reference data SID'!$B:$M,12,FALSE)),"",VLOOKUP(CONCATENATE($A328,"_",Z$2),'Reference data SID'!$B:$M,12,FALSE))</f>
        <v/>
      </c>
      <c r="AA328" s="16" t="str">
        <f>IF(ISERROR(VLOOKUP(CONCATENATE($A328,"_",AA$2),'Reference data SID'!$B:$M,12,FALSE)),"",VLOOKUP(CONCATENATE($A328,"_",AA$2),'Reference data SID'!$B:$M,12,FALSE))</f>
        <v/>
      </c>
      <c r="AB328" s="16" t="str">
        <f>IF(ISERROR(VLOOKUP(CONCATENATE($A328,"_",AB$2),'Reference data SID'!$B:$M,12,FALSE)),"",VLOOKUP(CONCATENATE($A328,"_",AB$2),'Reference data SID'!$B:$M,12,FALSE))</f>
        <v/>
      </c>
      <c r="AC328" s="16" t="str">
        <f>IF(ISERROR(VLOOKUP(CONCATENATE($A328,"_",AC$2),'Reference data SID'!$B:$M,12,FALSE)),"",VLOOKUP(CONCATENATE($A328,"_",AC$2),'Reference data SID'!$B:$M,12,FALSE))</f>
        <v/>
      </c>
      <c r="AD328" s="16" t="str">
        <f>IF(ISERROR(VLOOKUP(CONCATENATE($A328,"_",AD$2),'Reference data SID'!$B:$M,12,FALSE)),"",VLOOKUP(CONCATENATE($A328,"_",AD$2),'Reference data SID'!$B:$M,12,FALSE))</f>
        <v/>
      </c>
      <c r="AE328" s="16" t="str">
        <f>IF(ISERROR(VLOOKUP(CONCATENATE($A328,"_",AE$2),'Reference data SID'!$B:$M,12,FALSE)),"",VLOOKUP(CONCATENATE($A328,"_",AE$2),'Reference data SID'!$B:$M,12,FALSE))</f>
        <v/>
      </c>
      <c r="AF328" s="16" t="str">
        <f>IF(ISERROR(VLOOKUP(CONCATENATE($A328,"_",AF$2),'Reference data SID'!$B:$M,12,FALSE)),"",VLOOKUP(CONCATENATE($A328,"_",AF$2),'Reference data SID'!$B:$M,12,FALSE))</f>
        <v/>
      </c>
      <c r="AG328" s="16" t="str">
        <f>IF(ISERROR(VLOOKUP(CONCATENATE($A328,"_",AG$2),'Reference data SID'!$B:$M,12,FALSE)),"",VLOOKUP(CONCATENATE($A328,"_",AG$2),'Reference data SID'!$B:$M,12,FALSE))</f>
        <v/>
      </c>
      <c r="AH328" s="16" t="str">
        <f>IF(ISERROR(VLOOKUP(CONCATENATE($A328,"_",AH$2),'Reference data SID'!$B:$M,12,FALSE)),"",VLOOKUP(CONCATENATE($A328,"_",AH$2),'Reference data SID'!$B:$M,12,FALSE))</f>
        <v/>
      </c>
      <c r="AI328" s="16" t="str">
        <f>IF(ISERROR(VLOOKUP(CONCATENATE($A328,"_",AI$2),'Reference data SID'!$B:$M,12,FALSE)),"",VLOOKUP(CONCATENATE($A328,"_",AI$2),'Reference data SID'!$B:$M,12,FALSE))</f>
        <v/>
      </c>
      <c r="AJ328" s="16" t="str">
        <f>IF(ISERROR(VLOOKUP(CONCATENATE($A328,"_",AJ$2),'Reference data SID'!$B:$M,12,FALSE)),"",VLOOKUP(CONCATENATE($A328,"_",AJ$2),'Reference data SID'!$B:$M,12,FALSE))</f>
        <v/>
      </c>
      <c r="AK328" s="16" t="str">
        <f>IF(ISERROR(VLOOKUP(CONCATENATE($A328,"_",AK$2),'Reference data SID'!$B:$M,12,FALSE)),"",VLOOKUP(CONCATENATE($A328,"_",AK$2),'Reference data SID'!$B:$M,12,FALSE))</f>
        <v/>
      </c>
      <c r="AL328" s="16" t="str">
        <f>IF(ISERROR(VLOOKUP(CONCATENATE($A328,"_",AL$2),'Reference data SID'!$B:$M,12,FALSE)),"",VLOOKUP(CONCATENATE($A328,"_",AL$2),'Reference data SID'!$B:$M,12,FALSE))</f>
        <v/>
      </c>
      <c r="AM328" s="16" t="str">
        <f>IF(ISERROR(VLOOKUP(CONCATENATE($A328,"_",AM$2),'Reference data SID'!$B:$M,12,FALSE)),"",VLOOKUP(CONCATENATE($A328,"_",AM$2),'Reference data SID'!$B:$M,12,FALSE))</f>
        <v/>
      </c>
      <c r="AN328" s="16" t="str">
        <f>IF(ISERROR(VLOOKUP(CONCATENATE($A328,"_",AN$2),'Reference data SID'!$B:$M,12,FALSE)),"",VLOOKUP(CONCATENATE($A328,"_",AN$2),'Reference data SID'!$B:$M,12,FALSE))</f>
        <v/>
      </c>
      <c r="AO328" s="16" t="str">
        <f>IF(ISERROR(VLOOKUP(CONCATENATE($A328,"_",AO$2),'Reference data SID'!$B:$M,12,FALSE)),"",VLOOKUP(CONCATENATE($A328,"_",AO$2),'Reference data SID'!$B:$M,12,FALSE))</f>
        <v/>
      </c>
      <c r="AP328" s="16" t="str">
        <f>IF(ISERROR(VLOOKUP(CONCATENATE($A328,"_",AP$2),'Reference data SID'!$B:$M,12,FALSE)),"",VLOOKUP(CONCATENATE($A328,"_",AP$2),'Reference data SID'!$B:$M,12,FALSE))</f>
        <v/>
      </c>
      <c r="AQ328" s="16" t="str">
        <f>IF(ISERROR(VLOOKUP(CONCATENATE($A328,"_",AQ$2),'Reference data SID'!$B:$M,12,FALSE)),"",VLOOKUP(CONCATENATE($A328,"_",AQ$2),'Reference data SID'!$B:$M,12,FALSE))</f>
        <v/>
      </c>
      <c r="AR328" s="16" t="str">
        <f>IF(ISERROR(VLOOKUP(CONCATENATE($A328,"_",AR$2),'Reference data SID'!$B:$M,12,FALSE)),"",VLOOKUP(CONCATENATE($A328,"_",AR$2),'Reference data SID'!$B:$M,12,FALSE))</f>
        <v/>
      </c>
      <c r="AS328" s="16" t="str">
        <f>IF(ISERROR(VLOOKUP(CONCATENATE($A328,"_",AS$2),'Reference data SID'!$B:$M,12,FALSE)),"",VLOOKUP(CONCATENATE($A328,"_",AS$2),'Reference data SID'!$B:$M,12,FALSE))</f>
        <v/>
      </c>
      <c r="AT328" s="16" t="str">
        <f>IF(ISERROR(VLOOKUP(CONCATENATE($A328,"_",AT$2),'Reference data SID'!$B:$M,12,FALSE)),"",VLOOKUP(CONCATENATE($A328,"_",AT$2),'Reference data SID'!$B:$M,12,FALSE))</f>
        <v/>
      </c>
    </row>
    <row r="329" spans="1:46" x14ac:dyDescent="0.25">
      <c r="A329">
        <v>325</v>
      </c>
      <c r="B329" s="16" t="str">
        <f>IF(ISERROR(VLOOKUP(CONCATENATE($A329,"_",B$2),'Reference data SID'!$B:$M,12,FALSE)),"",VLOOKUP(CONCATENATE($A329,"_",B$2),'Reference data SID'!$B:$M,12,FALSE))</f>
        <v/>
      </c>
      <c r="C329" s="16" t="str">
        <f>IF(ISERROR(VLOOKUP(CONCATENATE($A329,"_",C$2),'Reference data SID'!$B:$M,12,FALSE)),"",VLOOKUP(CONCATENATE($A329,"_",C$2),'Reference data SID'!$B:$M,12,FALSE))</f>
        <v/>
      </c>
      <c r="D329" s="16" t="str">
        <f>IF(ISERROR(VLOOKUP(CONCATENATE($A329,"_",D$2),'Reference data SID'!$B:$M,12,FALSE)),"",VLOOKUP(CONCATENATE($A329,"_",D$2),'Reference data SID'!$B:$M,12,FALSE))</f>
        <v/>
      </c>
      <c r="E329" s="16" t="str">
        <f>IF(ISERROR(VLOOKUP(CONCATENATE($A329,"_",E$2),'Reference data SID'!$B:$M,12,FALSE)),"",VLOOKUP(CONCATENATE($A329,"_",E$2),'Reference data SID'!$B:$M,12,FALSE))</f>
        <v/>
      </c>
      <c r="F329" s="16" t="str">
        <f>IF(ISERROR(VLOOKUP(CONCATENATE($A329,"_",F$2),'Reference data SID'!$B:$M,12,FALSE)),"",VLOOKUP(CONCATENATE($A329,"_",F$2),'Reference data SID'!$B:$M,12,FALSE))</f>
        <v/>
      </c>
      <c r="G329" s="16" t="str">
        <f>IF(ISERROR(VLOOKUP(CONCATENATE($A329,"_",G$2),'Reference data SID'!$B:$M,12,FALSE)),"",VLOOKUP(CONCATENATE($A329,"_",G$2),'Reference data SID'!$B:$M,12,FALSE))</f>
        <v/>
      </c>
      <c r="H329" s="16" t="str">
        <f>IF(ISERROR(VLOOKUP(CONCATENATE($A329,"_",H$2),'Reference data SID'!$B:$M,12,FALSE)),"",VLOOKUP(CONCATENATE($A329,"_",H$2),'Reference data SID'!$B:$M,12,FALSE))</f>
        <v/>
      </c>
      <c r="I329" s="16" t="str">
        <f>IF(ISERROR(VLOOKUP(CONCATENATE($A329,"_",I$2),'Reference data SID'!$B:$M,12,FALSE)),"",VLOOKUP(CONCATENATE($A329,"_",I$2),'Reference data SID'!$B:$M,12,FALSE))</f>
        <v/>
      </c>
      <c r="J329" s="16" t="str">
        <f>IF(ISERROR(VLOOKUP(CONCATENATE($A329,"_",J$2),'Reference data SID'!$B:$M,12,FALSE)),"",VLOOKUP(CONCATENATE($A329,"_",J$2),'Reference data SID'!$B:$M,12,FALSE))</f>
        <v/>
      </c>
      <c r="K329" s="16" t="str">
        <f>IF(ISERROR(VLOOKUP(CONCATENATE($A329,"_",K$2),'Reference data SID'!$B:$M,12,FALSE)),"",VLOOKUP(CONCATENATE($A329,"_",K$2),'Reference data SID'!$B:$M,12,FALSE))</f>
        <v/>
      </c>
      <c r="L329" s="16" t="str">
        <f>IF(ISERROR(VLOOKUP(CONCATENATE($A329,"_",L$2),'Reference data SID'!$B:$M,12,FALSE)),"",VLOOKUP(CONCATENATE($A329,"_",L$2),'Reference data SID'!$B:$M,12,FALSE))</f>
        <v/>
      </c>
      <c r="M329" s="16" t="str">
        <f>IF(ISERROR(VLOOKUP(CONCATENATE($A329,"_",M$2),'Reference data SID'!$B:$M,12,FALSE)),"",VLOOKUP(CONCATENATE($A329,"_",M$2),'Reference data SID'!$B:$M,12,FALSE))</f>
        <v/>
      </c>
      <c r="N329" s="16" t="str">
        <f>IF(ISERROR(VLOOKUP(CONCATENATE($A329,"_",N$2),'Reference data SID'!$B:$M,12,FALSE)),"",VLOOKUP(CONCATENATE($A329,"_",N$2),'Reference data SID'!$B:$M,12,FALSE))</f>
        <v/>
      </c>
      <c r="O329" s="16" t="str">
        <f>IF(ISERROR(VLOOKUP(CONCATENATE($A329,"_",O$2),'Reference data SID'!$B:$M,12,FALSE)),"",VLOOKUP(CONCATENATE($A329,"_",O$2),'Reference data SID'!$B:$M,12,FALSE))</f>
        <v/>
      </c>
      <c r="P329" s="16" t="str">
        <f>IF(ISERROR(VLOOKUP(CONCATENATE($A329,"_",P$2),'Reference data SID'!$B:$M,12,FALSE)),"",VLOOKUP(CONCATENATE($A329,"_",P$2),'Reference data SID'!$B:$M,12,FALSE))</f>
        <v/>
      </c>
      <c r="Q329" s="16" t="str">
        <f>IF(ISERROR(VLOOKUP(CONCATENATE($A329,"_",Q$2),'Reference data SID'!$B:$M,12,FALSE)),"",VLOOKUP(CONCATENATE($A329,"_",Q$2),'Reference data SID'!$B:$M,12,FALSE))</f>
        <v/>
      </c>
      <c r="R329" s="16" t="str">
        <f>IF(ISERROR(VLOOKUP(CONCATENATE($A329,"_",R$2),'Reference data SID'!$B:$M,12,FALSE)),"",VLOOKUP(CONCATENATE($A329,"_",R$2),'Reference data SID'!$B:$M,12,FALSE))</f>
        <v/>
      </c>
      <c r="S329" s="16" t="str">
        <f>IF(ISERROR(VLOOKUP(CONCATENATE($A329,"_",S$2),'Reference data SID'!$B:$M,12,FALSE)),"",VLOOKUP(CONCATENATE($A329,"_",S$2),'Reference data SID'!$B:$M,12,FALSE))</f>
        <v/>
      </c>
      <c r="T329" s="16" t="str">
        <f>IF(ISERROR(VLOOKUP(CONCATENATE($A329,"_",T$2),'Reference data SID'!$B:$M,12,FALSE)),"",VLOOKUP(CONCATENATE($A329,"_",T$2),'Reference data SID'!$B:$M,12,FALSE))</f>
        <v/>
      </c>
      <c r="U329" s="16" t="str">
        <f>IF(ISERROR(VLOOKUP(CONCATENATE($A329,"_",U$2),'Reference data SID'!$B:$M,12,FALSE)),"",VLOOKUP(CONCATENATE($A329,"_",U$2),'Reference data SID'!$B:$M,12,FALSE))</f>
        <v/>
      </c>
      <c r="V329" s="16" t="str">
        <f>IF(ISERROR(VLOOKUP(CONCATENATE($A329,"_",V$2),'Reference data SID'!$B:$M,12,FALSE)),"",VLOOKUP(CONCATENATE($A329,"_",V$2),'Reference data SID'!$B:$M,12,FALSE))</f>
        <v/>
      </c>
      <c r="W329" s="16" t="str">
        <f>IF(ISERROR(VLOOKUP(CONCATENATE($A329,"_",W$2),'Reference data SID'!$B:$M,12,FALSE)),"",VLOOKUP(CONCATENATE($A329,"_",W$2),'Reference data SID'!$B:$M,12,FALSE))</f>
        <v/>
      </c>
      <c r="X329" s="16" t="str">
        <f>IF(ISERROR(VLOOKUP(CONCATENATE($A329,"_",X$2),'Reference data SID'!$B:$M,12,FALSE)),"",VLOOKUP(CONCATENATE($A329,"_",X$2),'Reference data SID'!$B:$M,12,FALSE))</f>
        <v/>
      </c>
      <c r="Y329" s="16" t="str">
        <f>IF(ISERROR(VLOOKUP(CONCATENATE($A329,"_",Y$2),'Reference data SID'!$B:$M,12,FALSE)),"",VLOOKUP(CONCATENATE($A329,"_",Y$2),'Reference data SID'!$B:$M,12,FALSE))</f>
        <v/>
      </c>
      <c r="Z329" s="16" t="str">
        <f>IF(ISERROR(VLOOKUP(CONCATENATE($A329,"_",Z$2),'Reference data SID'!$B:$M,12,FALSE)),"",VLOOKUP(CONCATENATE($A329,"_",Z$2),'Reference data SID'!$B:$M,12,FALSE))</f>
        <v/>
      </c>
      <c r="AA329" s="16" t="str">
        <f>IF(ISERROR(VLOOKUP(CONCATENATE($A329,"_",AA$2),'Reference data SID'!$B:$M,12,FALSE)),"",VLOOKUP(CONCATENATE($A329,"_",AA$2),'Reference data SID'!$B:$M,12,FALSE))</f>
        <v/>
      </c>
      <c r="AB329" s="16" t="str">
        <f>IF(ISERROR(VLOOKUP(CONCATENATE($A329,"_",AB$2),'Reference data SID'!$B:$M,12,FALSE)),"",VLOOKUP(CONCATENATE($A329,"_",AB$2),'Reference data SID'!$B:$M,12,FALSE))</f>
        <v/>
      </c>
      <c r="AC329" s="16" t="str">
        <f>IF(ISERROR(VLOOKUP(CONCATENATE($A329,"_",AC$2),'Reference data SID'!$B:$M,12,FALSE)),"",VLOOKUP(CONCATENATE($A329,"_",AC$2),'Reference data SID'!$B:$M,12,FALSE))</f>
        <v/>
      </c>
      <c r="AD329" s="16" t="str">
        <f>IF(ISERROR(VLOOKUP(CONCATENATE($A329,"_",AD$2),'Reference data SID'!$B:$M,12,FALSE)),"",VLOOKUP(CONCATENATE($A329,"_",AD$2),'Reference data SID'!$B:$M,12,FALSE))</f>
        <v/>
      </c>
      <c r="AE329" s="16" t="str">
        <f>IF(ISERROR(VLOOKUP(CONCATENATE($A329,"_",AE$2),'Reference data SID'!$B:$M,12,FALSE)),"",VLOOKUP(CONCATENATE($A329,"_",AE$2),'Reference data SID'!$B:$M,12,FALSE))</f>
        <v/>
      </c>
      <c r="AF329" s="16" t="str">
        <f>IF(ISERROR(VLOOKUP(CONCATENATE($A329,"_",AF$2),'Reference data SID'!$B:$M,12,FALSE)),"",VLOOKUP(CONCATENATE($A329,"_",AF$2),'Reference data SID'!$B:$M,12,FALSE))</f>
        <v/>
      </c>
      <c r="AG329" s="16" t="str">
        <f>IF(ISERROR(VLOOKUP(CONCATENATE($A329,"_",AG$2),'Reference data SID'!$B:$M,12,FALSE)),"",VLOOKUP(CONCATENATE($A329,"_",AG$2),'Reference data SID'!$B:$M,12,FALSE))</f>
        <v/>
      </c>
      <c r="AH329" s="16" t="str">
        <f>IF(ISERROR(VLOOKUP(CONCATENATE($A329,"_",AH$2),'Reference data SID'!$B:$M,12,FALSE)),"",VLOOKUP(CONCATENATE($A329,"_",AH$2),'Reference data SID'!$B:$M,12,FALSE))</f>
        <v/>
      </c>
      <c r="AI329" s="16" t="str">
        <f>IF(ISERROR(VLOOKUP(CONCATENATE($A329,"_",AI$2),'Reference data SID'!$B:$M,12,FALSE)),"",VLOOKUP(CONCATENATE($A329,"_",AI$2),'Reference data SID'!$B:$M,12,FALSE))</f>
        <v/>
      </c>
      <c r="AJ329" s="16" t="str">
        <f>IF(ISERROR(VLOOKUP(CONCATENATE($A329,"_",AJ$2),'Reference data SID'!$B:$M,12,FALSE)),"",VLOOKUP(CONCATENATE($A329,"_",AJ$2),'Reference data SID'!$B:$M,12,FALSE))</f>
        <v/>
      </c>
      <c r="AK329" s="16" t="str">
        <f>IF(ISERROR(VLOOKUP(CONCATENATE($A329,"_",AK$2),'Reference data SID'!$B:$M,12,FALSE)),"",VLOOKUP(CONCATENATE($A329,"_",AK$2),'Reference data SID'!$B:$M,12,FALSE))</f>
        <v/>
      </c>
      <c r="AL329" s="16" t="str">
        <f>IF(ISERROR(VLOOKUP(CONCATENATE($A329,"_",AL$2),'Reference data SID'!$B:$M,12,FALSE)),"",VLOOKUP(CONCATENATE($A329,"_",AL$2),'Reference data SID'!$B:$M,12,FALSE))</f>
        <v/>
      </c>
      <c r="AM329" s="16" t="str">
        <f>IF(ISERROR(VLOOKUP(CONCATENATE($A329,"_",AM$2),'Reference data SID'!$B:$M,12,FALSE)),"",VLOOKUP(CONCATENATE($A329,"_",AM$2),'Reference data SID'!$B:$M,12,FALSE))</f>
        <v/>
      </c>
      <c r="AN329" s="16" t="str">
        <f>IF(ISERROR(VLOOKUP(CONCATENATE($A329,"_",AN$2),'Reference data SID'!$B:$M,12,FALSE)),"",VLOOKUP(CONCATENATE($A329,"_",AN$2),'Reference data SID'!$B:$M,12,FALSE))</f>
        <v/>
      </c>
      <c r="AO329" s="16" t="str">
        <f>IF(ISERROR(VLOOKUP(CONCATENATE($A329,"_",AO$2),'Reference data SID'!$B:$M,12,FALSE)),"",VLOOKUP(CONCATENATE($A329,"_",AO$2),'Reference data SID'!$B:$M,12,FALSE))</f>
        <v/>
      </c>
      <c r="AP329" s="16" t="str">
        <f>IF(ISERROR(VLOOKUP(CONCATENATE($A329,"_",AP$2),'Reference data SID'!$B:$M,12,FALSE)),"",VLOOKUP(CONCATENATE($A329,"_",AP$2),'Reference data SID'!$B:$M,12,FALSE))</f>
        <v/>
      </c>
      <c r="AQ329" s="16" t="str">
        <f>IF(ISERROR(VLOOKUP(CONCATENATE($A329,"_",AQ$2),'Reference data SID'!$B:$M,12,FALSE)),"",VLOOKUP(CONCATENATE($A329,"_",AQ$2),'Reference data SID'!$B:$M,12,FALSE))</f>
        <v/>
      </c>
      <c r="AR329" s="16" t="str">
        <f>IF(ISERROR(VLOOKUP(CONCATENATE($A329,"_",AR$2),'Reference data SID'!$B:$M,12,FALSE)),"",VLOOKUP(CONCATENATE($A329,"_",AR$2),'Reference data SID'!$B:$M,12,FALSE))</f>
        <v/>
      </c>
      <c r="AS329" s="16" t="str">
        <f>IF(ISERROR(VLOOKUP(CONCATENATE($A329,"_",AS$2),'Reference data SID'!$B:$M,12,FALSE)),"",VLOOKUP(CONCATENATE($A329,"_",AS$2),'Reference data SID'!$B:$M,12,FALSE))</f>
        <v/>
      </c>
      <c r="AT329" s="16" t="str">
        <f>IF(ISERROR(VLOOKUP(CONCATENATE($A329,"_",AT$2),'Reference data SID'!$B:$M,12,FALSE)),"",VLOOKUP(CONCATENATE($A329,"_",AT$2),'Reference data SID'!$B:$M,12,FALSE))</f>
        <v/>
      </c>
    </row>
    <row r="330" spans="1:46" x14ac:dyDescent="0.25">
      <c r="A330">
        <v>326</v>
      </c>
      <c r="B330" s="16" t="str">
        <f>IF(ISERROR(VLOOKUP(CONCATENATE($A330,"_",B$2),'Reference data SID'!$B:$M,12,FALSE)),"",VLOOKUP(CONCATENATE($A330,"_",B$2),'Reference data SID'!$B:$M,12,FALSE))</f>
        <v/>
      </c>
      <c r="C330" s="16" t="str">
        <f>IF(ISERROR(VLOOKUP(CONCATENATE($A330,"_",C$2),'Reference data SID'!$B:$M,12,FALSE)),"",VLOOKUP(CONCATENATE($A330,"_",C$2),'Reference data SID'!$B:$M,12,FALSE))</f>
        <v/>
      </c>
      <c r="D330" s="16" t="str">
        <f>IF(ISERROR(VLOOKUP(CONCATENATE($A330,"_",D$2),'Reference data SID'!$B:$M,12,FALSE)),"",VLOOKUP(CONCATENATE($A330,"_",D$2),'Reference data SID'!$B:$M,12,FALSE))</f>
        <v/>
      </c>
      <c r="E330" s="16" t="str">
        <f>IF(ISERROR(VLOOKUP(CONCATENATE($A330,"_",E$2),'Reference data SID'!$B:$M,12,FALSE)),"",VLOOKUP(CONCATENATE($A330,"_",E$2),'Reference data SID'!$B:$M,12,FALSE))</f>
        <v/>
      </c>
      <c r="F330" s="16" t="str">
        <f>IF(ISERROR(VLOOKUP(CONCATENATE($A330,"_",F$2),'Reference data SID'!$B:$M,12,FALSE)),"",VLOOKUP(CONCATENATE($A330,"_",F$2),'Reference data SID'!$B:$M,12,FALSE))</f>
        <v/>
      </c>
      <c r="G330" s="16" t="str">
        <f>IF(ISERROR(VLOOKUP(CONCATENATE($A330,"_",G$2),'Reference data SID'!$B:$M,12,FALSE)),"",VLOOKUP(CONCATENATE($A330,"_",G$2),'Reference data SID'!$B:$M,12,FALSE))</f>
        <v/>
      </c>
      <c r="H330" s="16" t="str">
        <f>IF(ISERROR(VLOOKUP(CONCATENATE($A330,"_",H$2),'Reference data SID'!$B:$M,12,FALSE)),"",VLOOKUP(CONCATENATE($A330,"_",H$2),'Reference data SID'!$B:$M,12,FALSE))</f>
        <v/>
      </c>
      <c r="I330" s="16" t="str">
        <f>IF(ISERROR(VLOOKUP(CONCATENATE($A330,"_",I$2),'Reference data SID'!$B:$M,12,FALSE)),"",VLOOKUP(CONCATENATE($A330,"_",I$2),'Reference data SID'!$B:$M,12,FALSE))</f>
        <v/>
      </c>
      <c r="J330" s="16" t="str">
        <f>IF(ISERROR(VLOOKUP(CONCATENATE($A330,"_",J$2),'Reference data SID'!$B:$M,12,FALSE)),"",VLOOKUP(CONCATENATE($A330,"_",J$2),'Reference data SID'!$B:$M,12,FALSE))</f>
        <v/>
      </c>
      <c r="K330" s="16" t="str">
        <f>IF(ISERROR(VLOOKUP(CONCATENATE($A330,"_",K$2),'Reference data SID'!$B:$M,12,FALSE)),"",VLOOKUP(CONCATENATE($A330,"_",K$2),'Reference data SID'!$B:$M,12,FALSE))</f>
        <v/>
      </c>
      <c r="L330" s="16" t="str">
        <f>IF(ISERROR(VLOOKUP(CONCATENATE($A330,"_",L$2),'Reference data SID'!$B:$M,12,FALSE)),"",VLOOKUP(CONCATENATE($A330,"_",L$2),'Reference data SID'!$B:$M,12,FALSE))</f>
        <v/>
      </c>
      <c r="M330" s="16" t="str">
        <f>IF(ISERROR(VLOOKUP(CONCATENATE($A330,"_",M$2),'Reference data SID'!$B:$M,12,FALSE)),"",VLOOKUP(CONCATENATE($A330,"_",M$2),'Reference data SID'!$B:$M,12,FALSE))</f>
        <v/>
      </c>
      <c r="N330" s="16" t="str">
        <f>IF(ISERROR(VLOOKUP(CONCATENATE($A330,"_",N$2),'Reference data SID'!$B:$M,12,FALSE)),"",VLOOKUP(CONCATENATE($A330,"_",N$2),'Reference data SID'!$B:$M,12,FALSE))</f>
        <v/>
      </c>
      <c r="O330" s="16" t="str">
        <f>IF(ISERROR(VLOOKUP(CONCATENATE($A330,"_",O$2),'Reference data SID'!$B:$M,12,FALSE)),"",VLOOKUP(CONCATENATE($A330,"_",O$2),'Reference data SID'!$B:$M,12,FALSE))</f>
        <v/>
      </c>
      <c r="P330" s="16" t="str">
        <f>IF(ISERROR(VLOOKUP(CONCATENATE($A330,"_",P$2),'Reference data SID'!$B:$M,12,FALSE)),"",VLOOKUP(CONCATENATE($A330,"_",P$2),'Reference data SID'!$B:$M,12,FALSE))</f>
        <v/>
      </c>
      <c r="Q330" s="16" t="str">
        <f>IF(ISERROR(VLOOKUP(CONCATENATE($A330,"_",Q$2),'Reference data SID'!$B:$M,12,FALSE)),"",VLOOKUP(CONCATENATE($A330,"_",Q$2),'Reference data SID'!$B:$M,12,FALSE))</f>
        <v/>
      </c>
      <c r="R330" s="16" t="str">
        <f>IF(ISERROR(VLOOKUP(CONCATENATE($A330,"_",R$2),'Reference data SID'!$B:$M,12,FALSE)),"",VLOOKUP(CONCATENATE($A330,"_",R$2),'Reference data SID'!$B:$M,12,FALSE))</f>
        <v/>
      </c>
      <c r="S330" s="16" t="str">
        <f>IF(ISERROR(VLOOKUP(CONCATENATE($A330,"_",S$2),'Reference data SID'!$B:$M,12,FALSE)),"",VLOOKUP(CONCATENATE($A330,"_",S$2),'Reference data SID'!$B:$M,12,FALSE))</f>
        <v/>
      </c>
      <c r="T330" s="16" t="str">
        <f>IF(ISERROR(VLOOKUP(CONCATENATE($A330,"_",T$2),'Reference data SID'!$B:$M,12,FALSE)),"",VLOOKUP(CONCATENATE($A330,"_",T$2),'Reference data SID'!$B:$M,12,FALSE))</f>
        <v/>
      </c>
      <c r="U330" s="16" t="str">
        <f>IF(ISERROR(VLOOKUP(CONCATENATE($A330,"_",U$2),'Reference data SID'!$B:$M,12,FALSE)),"",VLOOKUP(CONCATENATE($A330,"_",U$2),'Reference data SID'!$B:$M,12,FALSE))</f>
        <v/>
      </c>
      <c r="V330" s="16" t="str">
        <f>IF(ISERROR(VLOOKUP(CONCATENATE($A330,"_",V$2),'Reference data SID'!$B:$M,12,FALSE)),"",VLOOKUP(CONCATENATE($A330,"_",V$2),'Reference data SID'!$B:$M,12,FALSE))</f>
        <v/>
      </c>
      <c r="W330" s="16" t="str">
        <f>IF(ISERROR(VLOOKUP(CONCATENATE($A330,"_",W$2),'Reference data SID'!$B:$M,12,FALSE)),"",VLOOKUP(CONCATENATE($A330,"_",W$2),'Reference data SID'!$B:$M,12,FALSE))</f>
        <v/>
      </c>
      <c r="X330" s="16" t="str">
        <f>IF(ISERROR(VLOOKUP(CONCATENATE($A330,"_",X$2),'Reference data SID'!$B:$M,12,FALSE)),"",VLOOKUP(CONCATENATE($A330,"_",X$2),'Reference data SID'!$B:$M,12,FALSE))</f>
        <v/>
      </c>
      <c r="Y330" s="16" t="str">
        <f>IF(ISERROR(VLOOKUP(CONCATENATE($A330,"_",Y$2),'Reference data SID'!$B:$M,12,FALSE)),"",VLOOKUP(CONCATENATE($A330,"_",Y$2),'Reference data SID'!$B:$M,12,FALSE))</f>
        <v/>
      </c>
      <c r="Z330" s="16" t="str">
        <f>IF(ISERROR(VLOOKUP(CONCATENATE($A330,"_",Z$2),'Reference data SID'!$B:$M,12,FALSE)),"",VLOOKUP(CONCATENATE($A330,"_",Z$2),'Reference data SID'!$B:$M,12,FALSE))</f>
        <v/>
      </c>
      <c r="AA330" s="16" t="str">
        <f>IF(ISERROR(VLOOKUP(CONCATENATE($A330,"_",AA$2),'Reference data SID'!$B:$M,12,FALSE)),"",VLOOKUP(CONCATENATE($A330,"_",AA$2),'Reference data SID'!$B:$M,12,FALSE))</f>
        <v/>
      </c>
      <c r="AB330" s="16" t="str">
        <f>IF(ISERROR(VLOOKUP(CONCATENATE($A330,"_",AB$2),'Reference data SID'!$B:$M,12,FALSE)),"",VLOOKUP(CONCATENATE($A330,"_",AB$2),'Reference data SID'!$B:$M,12,FALSE))</f>
        <v/>
      </c>
      <c r="AC330" s="16" t="str">
        <f>IF(ISERROR(VLOOKUP(CONCATENATE($A330,"_",AC$2),'Reference data SID'!$B:$M,12,FALSE)),"",VLOOKUP(CONCATENATE($A330,"_",AC$2),'Reference data SID'!$B:$M,12,FALSE))</f>
        <v/>
      </c>
      <c r="AD330" s="16" t="str">
        <f>IF(ISERROR(VLOOKUP(CONCATENATE($A330,"_",AD$2),'Reference data SID'!$B:$M,12,FALSE)),"",VLOOKUP(CONCATENATE($A330,"_",AD$2),'Reference data SID'!$B:$M,12,FALSE))</f>
        <v/>
      </c>
      <c r="AE330" s="16" t="str">
        <f>IF(ISERROR(VLOOKUP(CONCATENATE($A330,"_",AE$2),'Reference data SID'!$B:$M,12,FALSE)),"",VLOOKUP(CONCATENATE($A330,"_",AE$2),'Reference data SID'!$B:$M,12,FALSE))</f>
        <v/>
      </c>
      <c r="AF330" s="16" t="str">
        <f>IF(ISERROR(VLOOKUP(CONCATENATE($A330,"_",AF$2),'Reference data SID'!$B:$M,12,FALSE)),"",VLOOKUP(CONCATENATE($A330,"_",AF$2),'Reference data SID'!$B:$M,12,FALSE))</f>
        <v/>
      </c>
      <c r="AG330" s="16" t="str">
        <f>IF(ISERROR(VLOOKUP(CONCATENATE($A330,"_",AG$2),'Reference data SID'!$B:$M,12,FALSE)),"",VLOOKUP(CONCATENATE($A330,"_",AG$2),'Reference data SID'!$B:$M,12,FALSE))</f>
        <v/>
      </c>
      <c r="AH330" s="16" t="str">
        <f>IF(ISERROR(VLOOKUP(CONCATENATE($A330,"_",AH$2),'Reference data SID'!$B:$M,12,FALSE)),"",VLOOKUP(CONCATENATE($A330,"_",AH$2),'Reference data SID'!$B:$M,12,FALSE))</f>
        <v/>
      </c>
      <c r="AI330" s="16" t="str">
        <f>IF(ISERROR(VLOOKUP(CONCATENATE($A330,"_",AI$2),'Reference data SID'!$B:$M,12,FALSE)),"",VLOOKUP(CONCATENATE($A330,"_",AI$2),'Reference data SID'!$B:$M,12,FALSE))</f>
        <v/>
      </c>
      <c r="AJ330" s="16" t="str">
        <f>IF(ISERROR(VLOOKUP(CONCATENATE($A330,"_",AJ$2),'Reference data SID'!$B:$M,12,FALSE)),"",VLOOKUP(CONCATENATE($A330,"_",AJ$2),'Reference data SID'!$B:$M,12,FALSE))</f>
        <v/>
      </c>
      <c r="AK330" s="16" t="str">
        <f>IF(ISERROR(VLOOKUP(CONCATENATE($A330,"_",AK$2),'Reference data SID'!$B:$M,12,FALSE)),"",VLOOKUP(CONCATENATE($A330,"_",AK$2),'Reference data SID'!$B:$M,12,FALSE))</f>
        <v/>
      </c>
      <c r="AL330" s="16" t="str">
        <f>IF(ISERROR(VLOOKUP(CONCATENATE($A330,"_",AL$2),'Reference data SID'!$B:$M,12,FALSE)),"",VLOOKUP(CONCATENATE($A330,"_",AL$2),'Reference data SID'!$B:$M,12,FALSE))</f>
        <v/>
      </c>
      <c r="AM330" s="16" t="str">
        <f>IF(ISERROR(VLOOKUP(CONCATENATE($A330,"_",AM$2),'Reference data SID'!$B:$M,12,FALSE)),"",VLOOKUP(CONCATENATE($A330,"_",AM$2),'Reference data SID'!$B:$M,12,FALSE))</f>
        <v/>
      </c>
      <c r="AN330" s="16" t="str">
        <f>IF(ISERROR(VLOOKUP(CONCATENATE($A330,"_",AN$2),'Reference data SID'!$B:$M,12,FALSE)),"",VLOOKUP(CONCATENATE($A330,"_",AN$2),'Reference data SID'!$B:$M,12,FALSE))</f>
        <v/>
      </c>
      <c r="AO330" s="16" t="str">
        <f>IF(ISERROR(VLOOKUP(CONCATENATE($A330,"_",AO$2),'Reference data SID'!$B:$M,12,FALSE)),"",VLOOKUP(CONCATENATE($A330,"_",AO$2),'Reference data SID'!$B:$M,12,FALSE))</f>
        <v/>
      </c>
      <c r="AP330" s="16" t="str">
        <f>IF(ISERROR(VLOOKUP(CONCATENATE($A330,"_",AP$2),'Reference data SID'!$B:$M,12,FALSE)),"",VLOOKUP(CONCATENATE($A330,"_",AP$2),'Reference data SID'!$B:$M,12,FALSE))</f>
        <v/>
      </c>
      <c r="AQ330" s="16" t="str">
        <f>IF(ISERROR(VLOOKUP(CONCATENATE($A330,"_",AQ$2),'Reference data SID'!$B:$M,12,FALSE)),"",VLOOKUP(CONCATENATE($A330,"_",AQ$2),'Reference data SID'!$B:$M,12,FALSE))</f>
        <v/>
      </c>
      <c r="AR330" s="16" t="str">
        <f>IF(ISERROR(VLOOKUP(CONCATENATE($A330,"_",AR$2),'Reference data SID'!$B:$M,12,FALSE)),"",VLOOKUP(CONCATENATE($A330,"_",AR$2),'Reference data SID'!$B:$M,12,FALSE))</f>
        <v/>
      </c>
      <c r="AS330" s="16" t="str">
        <f>IF(ISERROR(VLOOKUP(CONCATENATE($A330,"_",AS$2),'Reference data SID'!$B:$M,12,FALSE)),"",VLOOKUP(CONCATENATE($A330,"_",AS$2),'Reference data SID'!$B:$M,12,FALSE))</f>
        <v/>
      </c>
      <c r="AT330" s="16" t="str">
        <f>IF(ISERROR(VLOOKUP(CONCATENATE($A330,"_",AT$2),'Reference data SID'!$B:$M,12,FALSE)),"",VLOOKUP(CONCATENATE($A330,"_",AT$2),'Reference data SID'!$B:$M,12,FALSE))</f>
        <v/>
      </c>
    </row>
    <row r="331" spans="1:46" x14ac:dyDescent="0.25">
      <c r="A331">
        <v>327</v>
      </c>
      <c r="B331" s="16" t="str">
        <f>IF(ISERROR(VLOOKUP(CONCATENATE($A331,"_",B$2),'Reference data SID'!$B:$M,12,FALSE)),"",VLOOKUP(CONCATENATE($A331,"_",B$2),'Reference data SID'!$B:$M,12,FALSE))</f>
        <v/>
      </c>
      <c r="C331" s="16" t="str">
        <f>IF(ISERROR(VLOOKUP(CONCATENATE($A331,"_",C$2),'Reference data SID'!$B:$M,12,FALSE)),"",VLOOKUP(CONCATENATE($A331,"_",C$2),'Reference data SID'!$B:$M,12,FALSE))</f>
        <v/>
      </c>
      <c r="D331" s="16" t="str">
        <f>IF(ISERROR(VLOOKUP(CONCATENATE($A331,"_",D$2),'Reference data SID'!$B:$M,12,FALSE)),"",VLOOKUP(CONCATENATE($A331,"_",D$2),'Reference data SID'!$B:$M,12,FALSE))</f>
        <v/>
      </c>
      <c r="E331" s="16" t="str">
        <f>IF(ISERROR(VLOOKUP(CONCATENATE($A331,"_",E$2),'Reference data SID'!$B:$M,12,FALSE)),"",VLOOKUP(CONCATENATE($A331,"_",E$2),'Reference data SID'!$B:$M,12,FALSE))</f>
        <v/>
      </c>
      <c r="F331" s="16" t="str">
        <f>IF(ISERROR(VLOOKUP(CONCATENATE($A331,"_",F$2),'Reference data SID'!$B:$M,12,FALSE)),"",VLOOKUP(CONCATENATE($A331,"_",F$2),'Reference data SID'!$B:$M,12,FALSE))</f>
        <v/>
      </c>
      <c r="G331" s="16" t="str">
        <f>IF(ISERROR(VLOOKUP(CONCATENATE($A331,"_",G$2),'Reference data SID'!$B:$M,12,FALSE)),"",VLOOKUP(CONCATENATE($A331,"_",G$2),'Reference data SID'!$B:$M,12,FALSE))</f>
        <v/>
      </c>
      <c r="H331" s="16" t="str">
        <f>IF(ISERROR(VLOOKUP(CONCATENATE($A331,"_",H$2),'Reference data SID'!$B:$M,12,FALSE)),"",VLOOKUP(CONCATENATE($A331,"_",H$2),'Reference data SID'!$B:$M,12,FALSE))</f>
        <v/>
      </c>
      <c r="I331" s="16" t="str">
        <f>IF(ISERROR(VLOOKUP(CONCATENATE($A331,"_",I$2),'Reference data SID'!$B:$M,12,FALSE)),"",VLOOKUP(CONCATENATE($A331,"_",I$2),'Reference data SID'!$B:$M,12,FALSE))</f>
        <v/>
      </c>
      <c r="J331" s="16" t="str">
        <f>IF(ISERROR(VLOOKUP(CONCATENATE($A331,"_",J$2),'Reference data SID'!$B:$M,12,FALSE)),"",VLOOKUP(CONCATENATE($A331,"_",J$2),'Reference data SID'!$B:$M,12,FALSE))</f>
        <v/>
      </c>
      <c r="K331" s="16" t="str">
        <f>IF(ISERROR(VLOOKUP(CONCATENATE($A331,"_",K$2),'Reference data SID'!$B:$M,12,FALSE)),"",VLOOKUP(CONCATENATE($A331,"_",K$2),'Reference data SID'!$B:$M,12,FALSE))</f>
        <v/>
      </c>
      <c r="L331" s="16" t="str">
        <f>IF(ISERROR(VLOOKUP(CONCATENATE($A331,"_",L$2),'Reference data SID'!$B:$M,12,FALSE)),"",VLOOKUP(CONCATENATE($A331,"_",L$2),'Reference data SID'!$B:$M,12,FALSE))</f>
        <v/>
      </c>
      <c r="M331" s="16" t="str">
        <f>IF(ISERROR(VLOOKUP(CONCATENATE($A331,"_",M$2),'Reference data SID'!$B:$M,12,FALSE)),"",VLOOKUP(CONCATENATE($A331,"_",M$2),'Reference data SID'!$B:$M,12,FALSE))</f>
        <v/>
      </c>
      <c r="N331" s="16" t="str">
        <f>IF(ISERROR(VLOOKUP(CONCATENATE($A331,"_",N$2),'Reference data SID'!$B:$M,12,FALSE)),"",VLOOKUP(CONCATENATE($A331,"_",N$2),'Reference data SID'!$B:$M,12,FALSE))</f>
        <v/>
      </c>
      <c r="O331" s="16" t="str">
        <f>IF(ISERROR(VLOOKUP(CONCATENATE($A331,"_",O$2),'Reference data SID'!$B:$M,12,FALSE)),"",VLOOKUP(CONCATENATE($A331,"_",O$2),'Reference data SID'!$B:$M,12,FALSE))</f>
        <v/>
      </c>
      <c r="P331" s="16" t="str">
        <f>IF(ISERROR(VLOOKUP(CONCATENATE($A331,"_",P$2),'Reference data SID'!$B:$M,12,FALSE)),"",VLOOKUP(CONCATENATE($A331,"_",P$2),'Reference data SID'!$B:$M,12,FALSE))</f>
        <v/>
      </c>
      <c r="Q331" s="16" t="str">
        <f>IF(ISERROR(VLOOKUP(CONCATENATE($A331,"_",Q$2),'Reference data SID'!$B:$M,12,FALSE)),"",VLOOKUP(CONCATENATE($A331,"_",Q$2),'Reference data SID'!$B:$M,12,FALSE))</f>
        <v/>
      </c>
      <c r="R331" s="16" t="str">
        <f>IF(ISERROR(VLOOKUP(CONCATENATE($A331,"_",R$2),'Reference data SID'!$B:$M,12,FALSE)),"",VLOOKUP(CONCATENATE($A331,"_",R$2),'Reference data SID'!$B:$M,12,FALSE))</f>
        <v/>
      </c>
      <c r="S331" s="16" t="str">
        <f>IF(ISERROR(VLOOKUP(CONCATENATE($A331,"_",S$2),'Reference data SID'!$B:$M,12,FALSE)),"",VLOOKUP(CONCATENATE($A331,"_",S$2),'Reference data SID'!$B:$M,12,FALSE))</f>
        <v/>
      </c>
      <c r="T331" s="16" t="str">
        <f>IF(ISERROR(VLOOKUP(CONCATENATE($A331,"_",T$2),'Reference data SID'!$B:$M,12,FALSE)),"",VLOOKUP(CONCATENATE($A331,"_",T$2),'Reference data SID'!$B:$M,12,FALSE))</f>
        <v/>
      </c>
      <c r="U331" s="16" t="str">
        <f>IF(ISERROR(VLOOKUP(CONCATENATE($A331,"_",U$2),'Reference data SID'!$B:$M,12,FALSE)),"",VLOOKUP(CONCATENATE($A331,"_",U$2),'Reference data SID'!$B:$M,12,FALSE))</f>
        <v/>
      </c>
      <c r="V331" s="16" t="str">
        <f>IF(ISERROR(VLOOKUP(CONCATENATE($A331,"_",V$2),'Reference data SID'!$B:$M,12,FALSE)),"",VLOOKUP(CONCATENATE($A331,"_",V$2),'Reference data SID'!$B:$M,12,FALSE))</f>
        <v/>
      </c>
      <c r="W331" s="16" t="str">
        <f>IF(ISERROR(VLOOKUP(CONCATENATE($A331,"_",W$2),'Reference data SID'!$B:$M,12,FALSE)),"",VLOOKUP(CONCATENATE($A331,"_",W$2),'Reference data SID'!$B:$M,12,FALSE))</f>
        <v/>
      </c>
      <c r="X331" s="16" t="str">
        <f>IF(ISERROR(VLOOKUP(CONCATENATE($A331,"_",X$2),'Reference data SID'!$B:$M,12,FALSE)),"",VLOOKUP(CONCATENATE($A331,"_",X$2),'Reference data SID'!$B:$M,12,FALSE))</f>
        <v/>
      </c>
      <c r="Y331" s="16" t="str">
        <f>IF(ISERROR(VLOOKUP(CONCATENATE($A331,"_",Y$2),'Reference data SID'!$B:$M,12,FALSE)),"",VLOOKUP(CONCATENATE($A331,"_",Y$2),'Reference data SID'!$B:$M,12,FALSE))</f>
        <v/>
      </c>
      <c r="Z331" s="16" t="str">
        <f>IF(ISERROR(VLOOKUP(CONCATENATE($A331,"_",Z$2),'Reference data SID'!$B:$M,12,FALSE)),"",VLOOKUP(CONCATENATE($A331,"_",Z$2),'Reference data SID'!$B:$M,12,FALSE))</f>
        <v/>
      </c>
      <c r="AA331" s="16" t="str">
        <f>IF(ISERROR(VLOOKUP(CONCATENATE($A331,"_",AA$2),'Reference data SID'!$B:$M,12,FALSE)),"",VLOOKUP(CONCATENATE($A331,"_",AA$2),'Reference data SID'!$B:$M,12,FALSE))</f>
        <v/>
      </c>
      <c r="AB331" s="16" t="str">
        <f>IF(ISERROR(VLOOKUP(CONCATENATE($A331,"_",AB$2),'Reference data SID'!$B:$M,12,FALSE)),"",VLOOKUP(CONCATENATE($A331,"_",AB$2),'Reference data SID'!$B:$M,12,FALSE))</f>
        <v/>
      </c>
      <c r="AC331" s="16" t="str">
        <f>IF(ISERROR(VLOOKUP(CONCATENATE($A331,"_",AC$2),'Reference data SID'!$B:$M,12,FALSE)),"",VLOOKUP(CONCATENATE($A331,"_",AC$2),'Reference data SID'!$B:$M,12,FALSE))</f>
        <v/>
      </c>
      <c r="AD331" s="16" t="str">
        <f>IF(ISERROR(VLOOKUP(CONCATENATE($A331,"_",AD$2),'Reference data SID'!$B:$M,12,FALSE)),"",VLOOKUP(CONCATENATE($A331,"_",AD$2),'Reference data SID'!$B:$M,12,FALSE))</f>
        <v/>
      </c>
      <c r="AE331" s="16" t="str">
        <f>IF(ISERROR(VLOOKUP(CONCATENATE($A331,"_",AE$2),'Reference data SID'!$B:$M,12,FALSE)),"",VLOOKUP(CONCATENATE($A331,"_",AE$2),'Reference data SID'!$B:$M,12,FALSE))</f>
        <v/>
      </c>
      <c r="AF331" s="16" t="str">
        <f>IF(ISERROR(VLOOKUP(CONCATENATE($A331,"_",AF$2),'Reference data SID'!$B:$M,12,FALSE)),"",VLOOKUP(CONCATENATE($A331,"_",AF$2),'Reference data SID'!$B:$M,12,FALSE))</f>
        <v/>
      </c>
      <c r="AG331" s="16" t="str">
        <f>IF(ISERROR(VLOOKUP(CONCATENATE($A331,"_",AG$2),'Reference data SID'!$B:$M,12,FALSE)),"",VLOOKUP(CONCATENATE($A331,"_",AG$2),'Reference data SID'!$B:$M,12,FALSE))</f>
        <v/>
      </c>
      <c r="AH331" s="16" t="str">
        <f>IF(ISERROR(VLOOKUP(CONCATENATE($A331,"_",AH$2),'Reference data SID'!$B:$M,12,FALSE)),"",VLOOKUP(CONCATENATE($A331,"_",AH$2),'Reference data SID'!$B:$M,12,FALSE))</f>
        <v/>
      </c>
      <c r="AI331" s="16" t="str">
        <f>IF(ISERROR(VLOOKUP(CONCATENATE($A331,"_",AI$2),'Reference data SID'!$B:$M,12,FALSE)),"",VLOOKUP(CONCATENATE($A331,"_",AI$2),'Reference data SID'!$B:$M,12,FALSE))</f>
        <v/>
      </c>
      <c r="AJ331" s="16" t="str">
        <f>IF(ISERROR(VLOOKUP(CONCATENATE($A331,"_",AJ$2),'Reference data SID'!$B:$M,12,FALSE)),"",VLOOKUP(CONCATENATE($A331,"_",AJ$2),'Reference data SID'!$B:$M,12,FALSE))</f>
        <v/>
      </c>
      <c r="AK331" s="16" t="str">
        <f>IF(ISERROR(VLOOKUP(CONCATENATE($A331,"_",AK$2),'Reference data SID'!$B:$M,12,FALSE)),"",VLOOKUP(CONCATENATE($A331,"_",AK$2),'Reference data SID'!$B:$M,12,FALSE))</f>
        <v/>
      </c>
      <c r="AL331" s="16" t="str">
        <f>IF(ISERROR(VLOOKUP(CONCATENATE($A331,"_",AL$2),'Reference data SID'!$B:$M,12,FALSE)),"",VLOOKUP(CONCATENATE($A331,"_",AL$2),'Reference data SID'!$B:$M,12,FALSE))</f>
        <v/>
      </c>
      <c r="AM331" s="16" t="str">
        <f>IF(ISERROR(VLOOKUP(CONCATENATE($A331,"_",AM$2),'Reference data SID'!$B:$M,12,FALSE)),"",VLOOKUP(CONCATENATE($A331,"_",AM$2),'Reference data SID'!$B:$M,12,FALSE))</f>
        <v/>
      </c>
      <c r="AN331" s="16" t="str">
        <f>IF(ISERROR(VLOOKUP(CONCATENATE($A331,"_",AN$2),'Reference data SID'!$B:$M,12,FALSE)),"",VLOOKUP(CONCATENATE($A331,"_",AN$2),'Reference data SID'!$B:$M,12,FALSE))</f>
        <v/>
      </c>
      <c r="AO331" s="16" t="str">
        <f>IF(ISERROR(VLOOKUP(CONCATENATE($A331,"_",AO$2),'Reference data SID'!$B:$M,12,FALSE)),"",VLOOKUP(CONCATENATE($A331,"_",AO$2),'Reference data SID'!$B:$M,12,FALSE))</f>
        <v/>
      </c>
      <c r="AP331" s="16" t="str">
        <f>IF(ISERROR(VLOOKUP(CONCATENATE($A331,"_",AP$2),'Reference data SID'!$B:$M,12,FALSE)),"",VLOOKUP(CONCATENATE($A331,"_",AP$2),'Reference data SID'!$B:$M,12,FALSE))</f>
        <v/>
      </c>
      <c r="AQ331" s="16" t="str">
        <f>IF(ISERROR(VLOOKUP(CONCATENATE($A331,"_",AQ$2),'Reference data SID'!$B:$M,12,FALSE)),"",VLOOKUP(CONCATENATE($A331,"_",AQ$2),'Reference data SID'!$B:$M,12,FALSE))</f>
        <v/>
      </c>
      <c r="AR331" s="16" t="str">
        <f>IF(ISERROR(VLOOKUP(CONCATENATE($A331,"_",AR$2),'Reference data SID'!$B:$M,12,FALSE)),"",VLOOKUP(CONCATENATE($A331,"_",AR$2),'Reference data SID'!$B:$M,12,FALSE))</f>
        <v/>
      </c>
      <c r="AS331" s="16" t="str">
        <f>IF(ISERROR(VLOOKUP(CONCATENATE($A331,"_",AS$2),'Reference data SID'!$B:$M,12,FALSE)),"",VLOOKUP(CONCATENATE($A331,"_",AS$2),'Reference data SID'!$B:$M,12,FALSE))</f>
        <v/>
      </c>
      <c r="AT331" s="16" t="str">
        <f>IF(ISERROR(VLOOKUP(CONCATENATE($A331,"_",AT$2),'Reference data SID'!$B:$M,12,FALSE)),"",VLOOKUP(CONCATENATE($A331,"_",AT$2),'Reference data SID'!$B:$M,12,FALSE))</f>
        <v/>
      </c>
    </row>
    <row r="332" spans="1:46" x14ac:dyDescent="0.25">
      <c r="A332">
        <v>328</v>
      </c>
      <c r="B332" s="16" t="str">
        <f>IF(ISERROR(VLOOKUP(CONCATENATE($A332,"_",B$2),'Reference data SID'!$B:$M,12,FALSE)),"",VLOOKUP(CONCATENATE($A332,"_",B$2),'Reference data SID'!$B:$M,12,FALSE))</f>
        <v/>
      </c>
      <c r="C332" s="16" t="str">
        <f>IF(ISERROR(VLOOKUP(CONCATENATE($A332,"_",C$2),'Reference data SID'!$B:$M,12,FALSE)),"",VLOOKUP(CONCATENATE($A332,"_",C$2),'Reference data SID'!$B:$M,12,FALSE))</f>
        <v/>
      </c>
      <c r="D332" s="16" t="str">
        <f>IF(ISERROR(VLOOKUP(CONCATENATE($A332,"_",D$2),'Reference data SID'!$B:$M,12,FALSE)),"",VLOOKUP(CONCATENATE($A332,"_",D$2),'Reference data SID'!$B:$M,12,FALSE))</f>
        <v/>
      </c>
      <c r="E332" s="16" t="str">
        <f>IF(ISERROR(VLOOKUP(CONCATENATE($A332,"_",E$2),'Reference data SID'!$B:$M,12,FALSE)),"",VLOOKUP(CONCATENATE($A332,"_",E$2),'Reference data SID'!$B:$M,12,FALSE))</f>
        <v/>
      </c>
      <c r="F332" s="16" t="str">
        <f>IF(ISERROR(VLOOKUP(CONCATENATE($A332,"_",F$2),'Reference data SID'!$B:$M,12,FALSE)),"",VLOOKUP(CONCATENATE($A332,"_",F$2),'Reference data SID'!$B:$M,12,FALSE))</f>
        <v/>
      </c>
      <c r="G332" s="16" t="str">
        <f>IF(ISERROR(VLOOKUP(CONCATENATE($A332,"_",G$2),'Reference data SID'!$B:$M,12,FALSE)),"",VLOOKUP(CONCATENATE($A332,"_",G$2),'Reference data SID'!$B:$M,12,FALSE))</f>
        <v/>
      </c>
      <c r="H332" s="16" t="str">
        <f>IF(ISERROR(VLOOKUP(CONCATENATE($A332,"_",H$2),'Reference data SID'!$B:$M,12,FALSE)),"",VLOOKUP(CONCATENATE($A332,"_",H$2),'Reference data SID'!$B:$M,12,FALSE))</f>
        <v/>
      </c>
      <c r="I332" s="16" t="str">
        <f>IF(ISERROR(VLOOKUP(CONCATENATE($A332,"_",I$2),'Reference data SID'!$B:$M,12,FALSE)),"",VLOOKUP(CONCATENATE($A332,"_",I$2),'Reference data SID'!$B:$M,12,FALSE))</f>
        <v/>
      </c>
      <c r="J332" s="16" t="str">
        <f>IF(ISERROR(VLOOKUP(CONCATENATE($A332,"_",J$2),'Reference data SID'!$B:$M,12,FALSE)),"",VLOOKUP(CONCATENATE($A332,"_",J$2),'Reference data SID'!$B:$M,12,FALSE))</f>
        <v/>
      </c>
      <c r="K332" s="16" t="str">
        <f>IF(ISERROR(VLOOKUP(CONCATENATE($A332,"_",K$2),'Reference data SID'!$B:$M,12,FALSE)),"",VLOOKUP(CONCATENATE($A332,"_",K$2),'Reference data SID'!$B:$M,12,FALSE))</f>
        <v/>
      </c>
      <c r="L332" s="16" t="str">
        <f>IF(ISERROR(VLOOKUP(CONCATENATE($A332,"_",L$2),'Reference data SID'!$B:$M,12,FALSE)),"",VLOOKUP(CONCATENATE($A332,"_",L$2),'Reference data SID'!$B:$M,12,FALSE))</f>
        <v/>
      </c>
      <c r="M332" s="16" t="str">
        <f>IF(ISERROR(VLOOKUP(CONCATENATE($A332,"_",M$2),'Reference data SID'!$B:$M,12,FALSE)),"",VLOOKUP(CONCATENATE($A332,"_",M$2),'Reference data SID'!$B:$M,12,FALSE))</f>
        <v/>
      </c>
      <c r="N332" s="16" t="str">
        <f>IF(ISERROR(VLOOKUP(CONCATENATE($A332,"_",N$2),'Reference data SID'!$B:$M,12,FALSE)),"",VLOOKUP(CONCATENATE($A332,"_",N$2),'Reference data SID'!$B:$M,12,FALSE))</f>
        <v/>
      </c>
      <c r="O332" s="16" t="str">
        <f>IF(ISERROR(VLOOKUP(CONCATENATE($A332,"_",O$2),'Reference data SID'!$B:$M,12,FALSE)),"",VLOOKUP(CONCATENATE($A332,"_",O$2),'Reference data SID'!$B:$M,12,FALSE))</f>
        <v/>
      </c>
      <c r="P332" s="16" t="str">
        <f>IF(ISERROR(VLOOKUP(CONCATENATE($A332,"_",P$2),'Reference data SID'!$B:$M,12,FALSE)),"",VLOOKUP(CONCATENATE($A332,"_",P$2),'Reference data SID'!$B:$M,12,FALSE))</f>
        <v/>
      </c>
      <c r="Q332" s="16" t="str">
        <f>IF(ISERROR(VLOOKUP(CONCATENATE($A332,"_",Q$2),'Reference data SID'!$B:$M,12,FALSE)),"",VLOOKUP(CONCATENATE($A332,"_",Q$2),'Reference data SID'!$B:$M,12,FALSE))</f>
        <v/>
      </c>
      <c r="R332" s="16" t="str">
        <f>IF(ISERROR(VLOOKUP(CONCATENATE($A332,"_",R$2),'Reference data SID'!$B:$M,12,FALSE)),"",VLOOKUP(CONCATENATE($A332,"_",R$2),'Reference data SID'!$B:$M,12,FALSE))</f>
        <v/>
      </c>
      <c r="S332" s="16" t="str">
        <f>IF(ISERROR(VLOOKUP(CONCATENATE($A332,"_",S$2),'Reference data SID'!$B:$M,12,FALSE)),"",VLOOKUP(CONCATENATE($A332,"_",S$2),'Reference data SID'!$B:$M,12,FALSE))</f>
        <v/>
      </c>
      <c r="T332" s="16" t="str">
        <f>IF(ISERROR(VLOOKUP(CONCATENATE($A332,"_",T$2),'Reference data SID'!$B:$M,12,FALSE)),"",VLOOKUP(CONCATENATE($A332,"_",T$2),'Reference data SID'!$B:$M,12,FALSE))</f>
        <v/>
      </c>
      <c r="U332" s="16" t="str">
        <f>IF(ISERROR(VLOOKUP(CONCATENATE($A332,"_",U$2),'Reference data SID'!$B:$M,12,FALSE)),"",VLOOKUP(CONCATENATE($A332,"_",U$2),'Reference data SID'!$B:$M,12,FALSE))</f>
        <v/>
      </c>
      <c r="V332" s="16" t="str">
        <f>IF(ISERROR(VLOOKUP(CONCATENATE($A332,"_",V$2),'Reference data SID'!$B:$M,12,FALSE)),"",VLOOKUP(CONCATENATE($A332,"_",V$2),'Reference data SID'!$B:$M,12,FALSE))</f>
        <v/>
      </c>
      <c r="W332" s="16" t="str">
        <f>IF(ISERROR(VLOOKUP(CONCATENATE($A332,"_",W$2),'Reference data SID'!$B:$M,12,FALSE)),"",VLOOKUP(CONCATENATE($A332,"_",W$2),'Reference data SID'!$B:$M,12,FALSE))</f>
        <v/>
      </c>
      <c r="X332" s="16" t="str">
        <f>IF(ISERROR(VLOOKUP(CONCATENATE($A332,"_",X$2),'Reference data SID'!$B:$M,12,FALSE)),"",VLOOKUP(CONCATENATE($A332,"_",X$2),'Reference data SID'!$B:$M,12,FALSE))</f>
        <v/>
      </c>
      <c r="Y332" s="16" t="str">
        <f>IF(ISERROR(VLOOKUP(CONCATENATE($A332,"_",Y$2),'Reference data SID'!$B:$M,12,FALSE)),"",VLOOKUP(CONCATENATE($A332,"_",Y$2),'Reference data SID'!$B:$M,12,FALSE))</f>
        <v/>
      </c>
      <c r="Z332" s="16" t="str">
        <f>IF(ISERROR(VLOOKUP(CONCATENATE($A332,"_",Z$2),'Reference data SID'!$B:$M,12,FALSE)),"",VLOOKUP(CONCATENATE($A332,"_",Z$2),'Reference data SID'!$B:$M,12,FALSE))</f>
        <v/>
      </c>
      <c r="AA332" s="16" t="str">
        <f>IF(ISERROR(VLOOKUP(CONCATENATE($A332,"_",AA$2),'Reference data SID'!$B:$M,12,FALSE)),"",VLOOKUP(CONCATENATE($A332,"_",AA$2),'Reference data SID'!$B:$M,12,FALSE))</f>
        <v/>
      </c>
      <c r="AB332" s="16" t="str">
        <f>IF(ISERROR(VLOOKUP(CONCATENATE($A332,"_",AB$2),'Reference data SID'!$B:$M,12,FALSE)),"",VLOOKUP(CONCATENATE($A332,"_",AB$2),'Reference data SID'!$B:$M,12,FALSE))</f>
        <v/>
      </c>
      <c r="AC332" s="16" t="str">
        <f>IF(ISERROR(VLOOKUP(CONCATENATE($A332,"_",AC$2),'Reference data SID'!$B:$M,12,FALSE)),"",VLOOKUP(CONCATENATE($A332,"_",AC$2),'Reference data SID'!$B:$M,12,FALSE))</f>
        <v/>
      </c>
      <c r="AD332" s="16" t="str">
        <f>IF(ISERROR(VLOOKUP(CONCATENATE($A332,"_",AD$2),'Reference data SID'!$B:$M,12,FALSE)),"",VLOOKUP(CONCATENATE($A332,"_",AD$2),'Reference data SID'!$B:$M,12,FALSE))</f>
        <v/>
      </c>
      <c r="AE332" s="16" t="str">
        <f>IF(ISERROR(VLOOKUP(CONCATENATE($A332,"_",AE$2),'Reference data SID'!$B:$M,12,FALSE)),"",VLOOKUP(CONCATENATE($A332,"_",AE$2),'Reference data SID'!$B:$M,12,FALSE))</f>
        <v/>
      </c>
      <c r="AF332" s="16" t="str">
        <f>IF(ISERROR(VLOOKUP(CONCATENATE($A332,"_",AF$2),'Reference data SID'!$B:$M,12,FALSE)),"",VLOOKUP(CONCATENATE($A332,"_",AF$2),'Reference data SID'!$B:$M,12,FALSE))</f>
        <v/>
      </c>
      <c r="AG332" s="16" t="str">
        <f>IF(ISERROR(VLOOKUP(CONCATENATE($A332,"_",AG$2),'Reference data SID'!$B:$M,12,FALSE)),"",VLOOKUP(CONCATENATE($A332,"_",AG$2),'Reference data SID'!$B:$M,12,FALSE))</f>
        <v/>
      </c>
      <c r="AH332" s="16" t="str">
        <f>IF(ISERROR(VLOOKUP(CONCATENATE($A332,"_",AH$2),'Reference data SID'!$B:$M,12,FALSE)),"",VLOOKUP(CONCATENATE($A332,"_",AH$2),'Reference data SID'!$B:$M,12,FALSE))</f>
        <v/>
      </c>
      <c r="AI332" s="16" t="str">
        <f>IF(ISERROR(VLOOKUP(CONCATENATE($A332,"_",AI$2),'Reference data SID'!$B:$M,12,FALSE)),"",VLOOKUP(CONCATENATE($A332,"_",AI$2),'Reference data SID'!$B:$M,12,FALSE))</f>
        <v/>
      </c>
      <c r="AJ332" s="16" t="str">
        <f>IF(ISERROR(VLOOKUP(CONCATENATE($A332,"_",AJ$2),'Reference data SID'!$B:$M,12,FALSE)),"",VLOOKUP(CONCATENATE($A332,"_",AJ$2),'Reference data SID'!$B:$M,12,FALSE))</f>
        <v/>
      </c>
      <c r="AK332" s="16" t="str">
        <f>IF(ISERROR(VLOOKUP(CONCATENATE($A332,"_",AK$2),'Reference data SID'!$B:$M,12,FALSE)),"",VLOOKUP(CONCATENATE($A332,"_",AK$2),'Reference data SID'!$B:$M,12,FALSE))</f>
        <v/>
      </c>
      <c r="AL332" s="16" t="str">
        <f>IF(ISERROR(VLOOKUP(CONCATENATE($A332,"_",AL$2),'Reference data SID'!$B:$M,12,FALSE)),"",VLOOKUP(CONCATENATE($A332,"_",AL$2),'Reference data SID'!$B:$M,12,FALSE))</f>
        <v/>
      </c>
      <c r="AM332" s="16" t="str">
        <f>IF(ISERROR(VLOOKUP(CONCATENATE($A332,"_",AM$2),'Reference data SID'!$B:$M,12,FALSE)),"",VLOOKUP(CONCATENATE($A332,"_",AM$2),'Reference data SID'!$B:$M,12,FALSE))</f>
        <v/>
      </c>
      <c r="AN332" s="16" t="str">
        <f>IF(ISERROR(VLOOKUP(CONCATENATE($A332,"_",AN$2),'Reference data SID'!$B:$M,12,FALSE)),"",VLOOKUP(CONCATENATE($A332,"_",AN$2),'Reference data SID'!$B:$M,12,FALSE))</f>
        <v/>
      </c>
      <c r="AO332" s="16" t="str">
        <f>IF(ISERROR(VLOOKUP(CONCATENATE($A332,"_",AO$2),'Reference data SID'!$B:$M,12,FALSE)),"",VLOOKUP(CONCATENATE($A332,"_",AO$2),'Reference data SID'!$B:$M,12,FALSE))</f>
        <v/>
      </c>
      <c r="AP332" s="16" t="str">
        <f>IF(ISERROR(VLOOKUP(CONCATENATE($A332,"_",AP$2),'Reference data SID'!$B:$M,12,FALSE)),"",VLOOKUP(CONCATENATE($A332,"_",AP$2),'Reference data SID'!$B:$M,12,FALSE))</f>
        <v/>
      </c>
      <c r="AQ332" s="16" t="str">
        <f>IF(ISERROR(VLOOKUP(CONCATENATE($A332,"_",AQ$2),'Reference data SID'!$B:$M,12,FALSE)),"",VLOOKUP(CONCATENATE($A332,"_",AQ$2),'Reference data SID'!$B:$M,12,FALSE))</f>
        <v/>
      </c>
      <c r="AR332" s="16" t="str">
        <f>IF(ISERROR(VLOOKUP(CONCATENATE($A332,"_",AR$2),'Reference data SID'!$B:$M,12,FALSE)),"",VLOOKUP(CONCATENATE($A332,"_",AR$2),'Reference data SID'!$B:$M,12,FALSE))</f>
        <v/>
      </c>
      <c r="AS332" s="16" t="str">
        <f>IF(ISERROR(VLOOKUP(CONCATENATE($A332,"_",AS$2),'Reference data SID'!$B:$M,12,FALSE)),"",VLOOKUP(CONCATENATE($A332,"_",AS$2),'Reference data SID'!$B:$M,12,FALSE))</f>
        <v/>
      </c>
      <c r="AT332" s="16" t="str">
        <f>IF(ISERROR(VLOOKUP(CONCATENATE($A332,"_",AT$2),'Reference data SID'!$B:$M,12,FALSE)),"",VLOOKUP(CONCATENATE($A332,"_",AT$2),'Reference data SID'!$B:$M,12,FALSE))</f>
        <v/>
      </c>
    </row>
    <row r="333" spans="1:46" x14ac:dyDescent="0.25">
      <c r="A333">
        <v>329</v>
      </c>
      <c r="B333" s="16" t="str">
        <f>IF(ISERROR(VLOOKUP(CONCATENATE($A333,"_",B$2),'Reference data SID'!$B:$M,12,FALSE)),"",VLOOKUP(CONCATENATE($A333,"_",B$2),'Reference data SID'!$B:$M,12,FALSE))</f>
        <v/>
      </c>
      <c r="C333" s="16" t="str">
        <f>IF(ISERROR(VLOOKUP(CONCATENATE($A333,"_",C$2),'Reference data SID'!$B:$M,12,FALSE)),"",VLOOKUP(CONCATENATE($A333,"_",C$2),'Reference data SID'!$B:$M,12,FALSE))</f>
        <v/>
      </c>
      <c r="D333" s="16" t="str">
        <f>IF(ISERROR(VLOOKUP(CONCATENATE($A333,"_",D$2),'Reference data SID'!$B:$M,12,FALSE)),"",VLOOKUP(CONCATENATE($A333,"_",D$2),'Reference data SID'!$B:$M,12,FALSE))</f>
        <v/>
      </c>
      <c r="E333" s="16" t="str">
        <f>IF(ISERROR(VLOOKUP(CONCATENATE($A333,"_",E$2),'Reference data SID'!$B:$M,12,FALSE)),"",VLOOKUP(CONCATENATE($A333,"_",E$2),'Reference data SID'!$B:$M,12,FALSE))</f>
        <v/>
      </c>
      <c r="F333" s="16" t="str">
        <f>IF(ISERROR(VLOOKUP(CONCATENATE($A333,"_",F$2),'Reference data SID'!$B:$M,12,FALSE)),"",VLOOKUP(CONCATENATE($A333,"_",F$2),'Reference data SID'!$B:$M,12,FALSE))</f>
        <v/>
      </c>
      <c r="G333" s="16" t="str">
        <f>IF(ISERROR(VLOOKUP(CONCATENATE($A333,"_",G$2),'Reference data SID'!$B:$M,12,FALSE)),"",VLOOKUP(CONCATENATE($A333,"_",G$2),'Reference data SID'!$B:$M,12,FALSE))</f>
        <v/>
      </c>
      <c r="H333" s="16" t="str">
        <f>IF(ISERROR(VLOOKUP(CONCATENATE($A333,"_",H$2),'Reference data SID'!$B:$M,12,FALSE)),"",VLOOKUP(CONCATENATE($A333,"_",H$2),'Reference data SID'!$B:$M,12,FALSE))</f>
        <v/>
      </c>
      <c r="I333" s="16" t="str">
        <f>IF(ISERROR(VLOOKUP(CONCATENATE($A333,"_",I$2),'Reference data SID'!$B:$M,12,FALSE)),"",VLOOKUP(CONCATENATE($A333,"_",I$2),'Reference data SID'!$B:$M,12,FALSE))</f>
        <v/>
      </c>
      <c r="J333" s="16" t="str">
        <f>IF(ISERROR(VLOOKUP(CONCATENATE($A333,"_",J$2),'Reference data SID'!$B:$M,12,FALSE)),"",VLOOKUP(CONCATENATE($A333,"_",J$2),'Reference data SID'!$B:$M,12,FALSE))</f>
        <v/>
      </c>
      <c r="K333" s="16" t="str">
        <f>IF(ISERROR(VLOOKUP(CONCATENATE($A333,"_",K$2),'Reference data SID'!$B:$M,12,FALSE)),"",VLOOKUP(CONCATENATE($A333,"_",K$2),'Reference data SID'!$B:$M,12,FALSE))</f>
        <v/>
      </c>
      <c r="L333" s="16" t="str">
        <f>IF(ISERROR(VLOOKUP(CONCATENATE($A333,"_",L$2),'Reference data SID'!$B:$M,12,FALSE)),"",VLOOKUP(CONCATENATE($A333,"_",L$2),'Reference data SID'!$B:$M,12,FALSE))</f>
        <v/>
      </c>
      <c r="M333" s="16" t="str">
        <f>IF(ISERROR(VLOOKUP(CONCATENATE($A333,"_",M$2),'Reference data SID'!$B:$M,12,FALSE)),"",VLOOKUP(CONCATENATE($A333,"_",M$2),'Reference data SID'!$B:$M,12,FALSE))</f>
        <v/>
      </c>
      <c r="N333" s="16" t="str">
        <f>IF(ISERROR(VLOOKUP(CONCATENATE($A333,"_",N$2),'Reference data SID'!$B:$M,12,FALSE)),"",VLOOKUP(CONCATENATE($A333,"_",N$2),'Reference data SID'!$B:$M,12,FALSE))</f>
        <v/>
      </c>
      <c r="O333" s="16" t="str">
        <f>IF(ISERROR(VLOOKUP(CONCATENATE($A333,"_",O$2),'Reference data SID'!$B:$M,12,FALSE)),"",VLOOKUP(CONCATENATE($A333,"_",O$2),'Reference data SID'!$B:$M,12,FALSE))</f>
        <v/>
      </c>
      <c r="P333" s="16" t="str">
        <f>IF(ISERROR(VLOOKUP(CONCATENATE($A333,"_",P$2),'Reference data SID'!$B:$M,12,FALSE)),"",VLOOKUP(CONCATENATE($A333,"_",P$2),'Reference data SID'!$B:$M,12,FALSE))</f>
        <v/>
      </c>
      <c r="Q333" s="16" t="str">
        <f>IF(ISERROR(VLOOKUP(CONCATENATE($A333,"_",Q$2),'Reference data SID'!$B:$M,12,FALSE)),"",VLOOKUP(CONCATENATE($A333,"_",Q$2),'Reference data SID'!$B:$M,12,FALSE))</f>
        <v/>
      </c>
      <c r="R333" s="16" t="str">
        <f>IF(ISERROR(VLOOKUP(CONCATENATE($A333,"_",R$2),'Reference data SID'!$B:$M,12,FALSE)),"",VLOOKUP(CONCATENATE($A333,"_",R$2),'Reference data SID'!$B:$M,12,FALSE))</f>
        <v/>
      </c>
      <c r="S333" s="16" t="str">
        <f>IF(ISERROR(VLOOKUP(CONCATENATE($A333,"_",S$2),'Reference data SID'!$B:$M,12,FALSE)),"",VLOOKUP(CONCATENATE($A333,"_",S$2),'Reference data SID'!$B:$M,12,FALSE))</f>
        <v/>
      </c>
      <c r="T333" s="16" t="str">
        <f>IF(ISERROR(VLOOKUP(CONCATENATE($A333,"_",T$2),'Reference data SID'!$B:$M,12,FALSE)),"",VLOOKUP(CONCATENATE($A333,"_",T$2),'Reference data SID'!$B:$M,12,FALSE))</f>
        <v/>
      </c>
      <c r="U333" s="16" t="str">
        <f>IF(ISERROR(VLOOKUP(CONCATENATE($A333,"_",U$2),'Reference data SID'!$B:$M,12,FALSE)),"",VLOOKUP(CONCATENATE($A333,"_",U$2),'Reference data SID'!$B:$M,12,FALSE))</f>
        <v/>
      </c>
      <c r="V333" s="16" t="str">
        <f>IF(ISERROR(VLOOKUP(CONCATENATE($A333,"_",V$2),'Reference data SID'!$B:$M,12,FALSE)),"",VLOOKUP(CONCATENATE($A333,"_",V$2),'Reference data SID'!$B:$M,12,FALSE))</f>
        <v/>
      </c>
      <c r="W333" s="16" t="str">
        <f>IF(ISERROR(VLOOKUP(CONCATENATE($A333,"_",W$2),'Reference data SID'!$B:$M,12,FALSE)),"",VLOOKUP(CONCATENATE($A333,"_",W$2),'Reference data SID'!$B:$M,12,FALSE))</f>
        <v/>
      </c>
      <c r="X333" s="16" t="str">
        <f>IF(ISERROR(VLOOKUP(CONCATENATE($A333,"_",X$2),'Reference data SID'!$B:$M,12,FALSE)),"",VLOOKUP(CONCATENATE($A333,"_",X$2),'Reference data SID'!$B:$M,12,FALSE))</f>
        <v/>
      </c>
      <c r="Y333" s="16" t="str">
        <f>IF(ISERROR(VLOOKUP(CONCATENATE($A333,"_",Y$2),'Reference data SID'!$B:$M,12,FALSE)),"",VLOOKUP(CONCATENATE($A333,"_",Y$2),'Reference data SID'!$B:$M,12,FALSE))</f>
        <v/>
      </c>
      <c r="Z333" s="16" t="str">
        <f>IF(ISERROR(VLOOKUP(CONCATENATE($A333,"_",Z$2),'Reference data SID'!$B:$M,12,FALSE)),"",VLOOKUP(CONCATENATE($A333,"_",Z$2),'Reference data SID'!$B:$M,12,FALSE))</f>
        <v/>
      </c>
      <c r="AA333" s="16" t="str">
        <f>IF(ISERROR(VLOOKUP(CONCATENATE($A333,"_",AA$2),'Reference data SID'!$B:$M,12,FALSE)),"",VLOOKUP(CONCATENATE($A333,"_",AA$2),'Reference data SID'!$B:$M,12,FALSE))</f>
        <v/>
      </c>
      <c r="AB333" s="16" t="str">
        <f>IF(ISERROR(VLOOKUP(CONCATENATE($A333,"_",AB$2),'Reference data SID'!$B:$M,12,FALSE)),"",VLOOKUP(CONCATENATE($A333,"_",AB$2),'Reference data SID'!$B:$M,12,FALSE))</f>
        <v/>
      </c>
      <c r="AC333" s="16" t="str">
        <f>IF(ISERROR(VLOOKUP(CONCATENATE($A333,"_",AC$2),'Reference data SID'!$B:$M,12,FALSE)),"",VLOOKUP(CONCATENATE($A333,"_",AC$2),'Reference data SID'!$B:$M,12,FALSE))</f>
        <v/>
      </c>
      <c r="AD333" s="16" t="str">
        <f>IF(ISERROR(VLOOKUP(CONCATENATE($A333,"_",AD$2),'Reference data SID'!$B:$M,12,FALSE)),"",VLOOKUP(CONCATENATE($A333,"_",AD$2),'Reference data SID'!$B:$M,12,FALSE))</f>
        <v/>
      </c>
      <c r="AE333" s="16" t="str">
        <f>IF(ISERROR(VLOOKUP(CONCATENATE($A333,"_",AE$2),'Reference data SID'!$B:$M,12,FALSE)),"",VLOOKUP(CONCATENATE($A333,"_",AE$2),'Reference data SID'!$B:$M,12,FALSE))</f>
        <v/>
      </c>
      <c r="AF333" s="16" t="str">
        <f>IF(ISERROR(VLOOKUP(CONCATENATE($A333,"_",AF$2),'Reference data SID'!$B:$M,12,FALSE)),"",VLOOKUP(CONCATENATE($A333,"_",AF$2),'Reference data SID'!$B:$M,12,FALSE))</f>
        <v/>
      </c>
      <c r="AG333" s="16" t="str">
        <f>IF(ISERROR(VLOOKUP(CONCATENATE($A333,"_",AG$2),'Reference data SID'!$B:$M,12,FALSE)),"",VLOOKUP(CONCATENATE($A333,"_",AG$2),'Reference data SID'!$B:$M,12,FALSE))</f>
        <v/>
      </c>
      <c r="AH333" s="16" t="str">
        <f>IF(ISERROR(VLOOKUP(CONCATENATE($A333,"_",AH$2),'Reference data SID'!$B:$M,12,FALSE)),"",VLOOKUP(CONCATENATE($A333,"_",AH$2),'Reference data SID'!$B:$M,12,FALSE))</f>
        <v/>
      </c>
      <c r="AI333" s="16" t="str">
        <f>IF(ISERROR(VLOOKUP(CONCATENATE($A333,"_",AI$2),'Reference data SID'!$B:$M,12,FALSE)),"",VLOOKUP(CONCATENATE($A333,"_",AI$2),'Reference data SID'!$B:$M,12,FALSE))</f>
        <v/>
      </c>
      <c r="AJ333" s="16" t="str">
        <f>IF(ISERROR(VLOOKUP(CONCATENATE($A333,"_",AJ$2),'Reference data SID'!$B:$M,12,FALSE)),"",VLOOKUP(CONCATENATE($A333,"_",AJ$2),'Reference data SID'!$B:$M,12,FALSE))</f>
        <v/>
      </c>
      <c r="AK333" s="16" t="str">
        <f>IF(ISERROR(VLOOKUP(CONCATENATE($A333,"_",AK$2),'Reference data SID'!$B:$M,12,FALSE)),"",VLOOKUP(CONCATENATE($A333,"_",AK$2),'Reference data SID'!$B:$M,12,FALSE))</f>
        <v/>
      </c>
      <c r="AL333" s="16" t="str">
        <f>IF(ISERROR(VLOOKUP(CONCATENATE($A333,"_",AL$2),'Reference data SID'!$B:$M,12,FALSE)),"",VLOOKUP(CONCATENATE($A333,"_",AL$2),'Reference data SID'!$B:$M,12,FALSE))</f>
        <v/>
      </c>
      <c r="AM333" s="16" t="str">
        <f>IF(ISERROR(VLOOKUP(CONCATENATE($A333,"_",AM$2),'Reference data SID'!$B:$M,12,FALSE)),"",VLOOKUP(CONCATENATE($A333,"_",AM$2),'Reference data SID'!$B:$M,12,FALSE))</f>
        <v/>
      </c>
      <c r="AN333" s="16" t="str">
        <f>IF(ISERROR(VLOOKUP(CONCATENATE($A333,"_",AN$2),'Reference data SID'!$B:$M,12,FALSE)),"",VLOOKUP(CONCATENATE($A333,"_",AN$2),'Reference data SID'!$B:$M,12,FALSE))</f>
        <v/>
      </c>
      <c r="AO333" s="16" t="str">
        <f>IF(ISERROR(VLOOKUP(CONCATENATE($A333,"_",AO$2),'Reference data SID'!$B:$M,12,FALSE)),"",VLOOKUP(CONCATENATE($A333,"_",AO$2),'Reference data SID'!$B:$M,12,FALSE))</f>
        <v/>
      </c>
      <c r="AP333" s="16" t="str">
        <f>IF(ISERROR(VLOOKUP(CONCATENATE($A333,"_",AP$2),'Reference data SID'!$B:$M,12,FALSE)),"",VLOOKUP(CONCATENATE($A333,"_",AP$2),'Reference data SID'!$B:$M,12,FALSE))</f>
        <v/>
      </c>
      <c r="AQ333" s="16" t="str">
        <f>IF(ISERROR(VLOOKUP(CONCATENATE($A333,"_",AQ$2),'Reference data SID'!$B:$M,12,FALSE)),"",VLOOKUP(CONCATENATE($A333,"_",AQ$2),'Reference data SID'!$B:$M,12,FALSE))</f>
        <v/>
      </c>
      <c r="AR333" s="16" t="str">
        <f>IF(ISERROR(VLOOKUP(CONCATENATE($A333,"_",AR$2),'Reference data SID'!$B:$M,12,FALSE)),"",VLOOKUP(CONCATENATE($A333,"_",AR$2),'Reference data SID'!$B:$M,12,FALSE))</f>
        <v/>
      </c>
      <c r="AS333" s="16" t="str">
        <f>IF(ISERROR(VLOOKUP(CONCATENATE($A333,"_",AS$2),'Reference data SID'!$B:$M,12,FALSE)),"",VLOOKUP(CONCATENATE($A333,"_",AS$2),'Reference data SID'!$B:$M,12,FALSE))</f>
        <v/>
      </c>
      <c r="AT333" s="16" t="str">
        <f>IF(ISERROR(VLOOKUP(CONCATENATE($A333,"_",AT$2),'Reference data SID'!$B:$M,12,FALSE)),"",VLOOKUP(CONCATENATE($A333,"_",AT$2),'Reference data SID'!$B:$M,12,FALSE))</f>
        <v/>
      </c>
    </row>
    <row r="334" spans="1:46" x14ac:dyDescent="0.25">
      <c r="A334">
        <v>330</v>
      </c>
      <c r="B334" s="16" t="str">
        <f>IF(ISERROR(VLOOKUP(CONCATENATE($A334,"_",B$2),'Reference data SID'!$B:$M,12,FALSE)),"",VLOOKUP(CONCATENATE($A334,"_",B$2),'Reference data SID'!$B:$M,12,FALSE))</f>
        <v/>
      </c>
      <c r="C334" s="16" t="str">
        <f>IF(ISERROR(VLOOKUP(CONCATENATE($A334,"_",C$2),'Reference data SID'!$B:$M,12,FALSE)),"",VLOOKUP(CONCATENATE($A334,"_",C$2),'Reference data SID'!$B:$M,12,FALSE))</f>
        <v/>
      </c>
      <c r="D334" s="16" t="str">
        <f>IF(ISERROR(VLOOKUP(CONCATENATE($A334,"_",D$2),'Reference data SID'!$B:$M,12,FALSE)),"",VLOOKUP(CONCATENATE($A334,"_",D$2),'Reference data SID'!$B:$M,12,FALSE))</f>
        <v/>
      </c>
      <c r="E334" s="16" t="str">
        <f>IF(ISERROR(VLOOKUP(CONCATENATE($A334,"_",E$2),'Reference data SID'!$B:$M,12,FALSE)),"",VLOOKUP(CONCATENATE($A334,"_",E$2),'Reference data SID'!$B:$M,12,FALSE))</f>
        <v/>
      </c>
      <c r="F334" s="16" t="str">
        <f>IF(ISERROR(VLOOKUP(CONCATENATE($A334,"_",F$2),'Reference data SID'!$B:$M,12,FALSE)),"",VLOOKUP(CONCATENATE($A334,"_",F$2),'Reference data SID'!$B:$M,12,FALSE))</f>
        <v/>
      </c>
      <c r="G334" s="16" t="str">
        <f>IF(ISERROR(VLOOKUP(CONCATENATE($A334,"_",G$2),'Reference data SID'!$B:$M,12,FALSE)),"",VLOOKUP(CONCATENATE($A334,"_",G$2),'Reference data SID'!$B:$M,12,FALSE))</f>
        <v/>
      </c>
      <c r="H334" s="16" t="str">
        <f>IF(ISERROR(VLOOKUP(CONCATENATE($A334,"_",H$2),'Reference data SID'!$B:$M,12,FALSE)),"",VLOOKUP(CONCATENATE($A334,"_",H$2),'Reference data SID'!$B:$M,12,FALSE))</f>
        <v/>
      </c>
      <c r="I334" s="16" t="str">
        <f>IF(ISERROR(VLOOKUP(CONCATENATE($A334,"_",I$2),'Reference data SID'!$B:$M,12,FALSE)),"",VLOOKUP(CONCATENATE($A334,"_",I$2),'Reference data SID'!$B:$M,12,FALSE))</f>
        <v/>
      </c>
      <c r="J334" s="16" t="str">
        <f>IF(ISERROR(VLOOKUP(CONCATENATE($A334,"_",J$2),'Reference data SID'!$B:$M,12,FALSE)),"",VLOOKUP(CONCATENATE($A334,"_",J$2),'Reference data SID'!$B:$M,12,FALSE))</f>
        <v/>
      </c>
      <c r="K334" s="16" t="str">
        <f>IF(ISERROR(VLOOKUP(CONCATENATE($A334,"_",K$2),'Reference data SID'!$B:$M,12,FALSE)),"",VLOOKUP(CONCATENATE($A334,"_",K$2),'Reference data SID'!$B:$M,12,FALSE))</f>
        <v/>
      </c>
      <c r="L334" s="16" t="str">
        <f>IF(ISERROR(VLOOKUP(CONCATENATE($A334,"_",L$2),'Reference data SID'!$B:$M,12,FALSE)),"",VLOOKUP(CONCATENATE($A334,"_",L$2),'Reference data SID'!$B:$M,12,FALSE))</f>
        <v/>
      </c>
      <c r="M334" s="16" t="str">
        <f>IF(ISERROR(VLOOKUP(CONCATENATE($A334,"_",M$2),'Reference data SID'!$B:$M,12,FALSE)),"",VLOOKUP(CONCATENATE($A334,"_",M$2),'Reference data SID'!$B:$M,12,FALSE))</f>
        <v/>
      </c>
      <c r="N334" s="16" t="str">
        <f>IF(ISERROR(VLOOKUP(CONCATENATE($A334,"_",N$2),'Reference data SID'!$B:$M,12,FALSE)),"",VLOOKUP(CONCATENATE($A334,"_",N$2),'Reference data SID'!$B:$M,12,FALSE))</f>
        <v/>
      </c>
      <c r="O334" s="16" t="str">
        <f>IF(ISERROR(VLOOKUP(CONCATENATE($A334,"_",O$2),'Reference data SID'!$B:$M,12,FALSE)),"",VLOOKUP(CONCATENATE($A334,"_",O$2),'Reference data SID'!$B:$M,12,FALSE))</f>
        <v/>
      </c>
      <c r="P334" s="16" t="str">
        <f>IF(ISERROR(VLOOKUP(CONCATENATE($A334,"_",P$2),'Reference data SID'!$B:$M,12,FALSE)),"",VLOOKUP(CONCATENATE($A334,"_",P$2),'Reference data SID'!$B:$M,12,FALSE))</f>
        <v/>
      </c>
      <c r="Q334" s="16" t="str">
        <f>IF(ISERROR(VLOOKUP(CONCATENATE($A334,"_",Q$2),'Reference data SID'!$B:$M,12,FALSE)),"",VLOOKUP(CONCATENATE($A334,"_",Q$2),'Reference data SID'!$B:$M,12,FALSE))</f>
        <v/>
      </c>
      <c r="R334" s="16" t="str">
        <f>IF(ISERROR(VLOOKUP(CONCATENATE($A334,"_",R$2),'Reference data SID'!$B:$M,12,FALSE)),"",VLOOKUP(CONCATENATE($A334,"_",R$2),'Reference data SID'!$B:$M,12,FALSE))</f>
        <v/>
      </c>
      <c r="S334" s="16" t="str">
        <f>IF(ISERROR(VLOOKUP(CONCATENATE($A334,"_",S$2),'Reference data SID'!$B:$M,12,FALSE)),"",VLOOKUP(CONCATENATE($A334,"_",S$2),'Reference data SID'!$B:$M,12,FALSE))</f>
        <v/>
      </c>
      <c r="T334" s="16" t="str">
        <f>IF(ISERROR(VLOOKUP(CONCATENATE($A334,"_",T$2),'Reference data SID'!$B:$M,12,FALSE)),"",VLOOKUP(CONCATENATE($A334,"_",T$2),'Reference data SID'!$B:$M,12,FALSE))</f>
        <v/>
      </c>
      <c r="U334" s="16" t="str">
        <f>IF(ISERROR(VLOOKUP(CONCATENATE($A334,"_",U$2),'Reference data SID'!$B:$M,12,FALSE)),"",VLOOKUP(CONCATENATE($A334,"_",U$2),'Reference data SID'!$B:$M,12,FALSE))</f>
        <v/>
      </c>
      <c r="V334" s="16" t="str">
        <f>IF(ISERROR(VLOOKUP(CONCATENATE($A334,"_",V$2),'Reference data SID'!$B:$M,12,FALSE)),"",VLOOKUP(CONCATENATE($A334,"_",V$2),'Reference data SID'!$B:$M,12,FALSE))</f>
        <v/>
      </c>
      <c r="W334" s="16" t="str">
        <f>IF(ISERROR(VLOOKUP(CONCATENATE($A334,"_",W$2),'Reference data SID'!$B:$M,12,FALSE)),"",VLOOKUP(CONCATENATE($A334,"_",W$2),'Reference data SID'!$B:$M,12,FALSE))</f>
        <v/>
      </c>
      <c r="X334" s="16" t="str">
        <f>IF(ISERROR(VLOOKUP(CONCATENATE($A334,"_",X$2),'Reference data SID'!$B:$M,12,FALSE)),"",VLOOKUP(CONCATENATE($A334,"_",X$2),'Reference data SID'!$B:$M,12,FALSE))</f>
        <v/>
      </c>
      <c r="Y334" s="16" t="str">
        <f>IF(ISERROR(VLOOKUP(CONCATENATE($A334,"_",Y$2),'Reference data SID'!$B:$M,12,FALSE)),"",VLOOKUP(CONCATENATE($A334,"_",Y$2),'Reference data SID'!$B:$M,12,FALSE))</f>
        <v/>
      </c>
      <c r="Z334" s="16" t="str">
        <f>IF(ISERROR(VLOOKUP(CONCATENATE($A334,"_",Z$2),'Reference data SID'!$B:$M,12,FALSE)),"",VLOOKUP(CONCATENATE($A334,"_",Z$2),'Reference data SID'!$B:$M,12,FALSE))</f>
        <v/>
      </c>
      <c r="AA334" s="16" t="str">
        <f>IF(ISERROR(VLOOKUP(CONCATENATE($A334,"_",AA$2),'Reference data SID'!$B:$M,12,FALSE)),"",VLOOKUP(CONCATENATE($A334,"_",AA$2),'Reference data SID'!$B:$M,12,FALSE))</f>
        <v/>
      </c>
      <c r="AB334" s="16" t="str">
        <f>IF(ISERROR(VLOOKUP(CONCATENATE($A334,"_",AB$2),'Reference data SID'!$B:$M,12,FALSE)),"",VLOOKUP(CONCATENATE($A334,"_",AB$2),'Reference data SID'!$B:$M,12,FALSE))</f>
        <v/>
      </c>
      <c r="AC334" s="16" t="str">
        <f>IF(ISERROR(VLOOKUP(CONCATENATE($A334,"_",AC$2),'Reference data SID'!$B:$M,12,FALSE)),"",VLOOKUP(CONCATENATE($A334,"_",AC$2),'Reference data SID'!$B:$M,12,FALSE))</f>
        <v/>
      </c>
      <c r="AD334" s="16" t="str">
        <f>IF(ISERROR(VLOOKUP(CONCATENATE($A334,"_",AD$2),'Reference data SID'!$B:$M,12,FALSE)),"",VLOOKUP(CONCATENATE($A334,"_",AD$2),'Reference data SID'!$B:$M,12,FALSE))</f>
        <v/>
      </c>
      <c r="AE334" s="16" t="str">
        <f>IF(ISERROR(VLOOKUP(CONCATENATE($A334,"_",AE$2),'Reference data SID'!$B:$M,12,FALSE)),"",VLOOKUP(CONCATENATE($A334,"_",AE$2),'Reference data SID'!$B:$M,12,FALSE))</f>
        <v/>
      </c>
      <c r="AF334" s="16" t="str">
        <f>IF(ISERROR(VLOOKUP(CONCATENATE($A334,"_",AF$2),'Reference data SID'!$B:$M,12,FALSE)),"",VLOOKUP(CONCATENATE($A334,"_",AF$2),'Reference data SID'!$B:$M,12,FALSE))</f>
        <v/>
      </c>
      <c r="AG334" s="16" t="str">
        <f>IF(ISERROR(VLOOKUP(CONCATENATE($A334,"_",AG$2),'Reference data SID'!$B:$M,12,FALSE)),"",VLOOKUP(CONCATENATE($A334,"_",AG$2),'Reference data SID'!$B:$M,12,FALSE))</f>
        <v/>
      </c>
      <c r="AH334" s="16" t="str">
        <f>IF(ISERROR(VLOOKUP(CONCATENATE($A334,"_",AH$2),'Reference data SID'!$B:$M,12,FALSE)),"",VLOOKUP(CONCATENATE($A334,"_",AH$2),'Reference data SID'!$B:$M,12,FALSE))</f>
        <v/>
      </c>
      <c r="AI334" s="16" t="str">
        <f>IF(ISERROR(VLOOKUP(CONCATENATE($A334,"_",AI$2),'Reference data SID'!$B:$M,12,FALSE)),"",VLOOKUP(CONCATENATE($A334,"_",AI$2),'Reference data SID'!$B:$M,12,FALSE))</f>
        <v/>
      </c>
      <c r="AJ334" s="16" t="str">
        <f>IF(ISERROR(VLOOKUP(CONCATENATE($A334,"_",AJ$2),'Reference data SID'!$B:$M,12,FALSE)),"",VLOOKUP(CONCATENATE($A334,"_",AJ$2),'Reference data SID'!$B:$M,12,FALSE))</f>
        <v/>
      </c>
      <c r="AK334" s="16" t="str">
        <f>IF(ISERROR(VLOOKUP(CONCATENATE($A334,"_",AK$2),'Reference data SID'!$B:$M,12,FALSE)),"",VLOOKUP(CONCATENATE($A334,"_",AK$2),'Reference data SID'!$B:$M,12,FALSE))</f>
        <v/>
      </c>
      <c r="AL334" s="16" t="str">
        <f>IF(ISERROR(VLOOKUP(CONCATENATE($A334,"_",AL$2),'Reference data SID'!$B:$M,12,FALSE)),"",VLOOKUP(CONCATENATE($A334,"_",AL$2),'Reference data SID'!$B:$M,12,FALSE))</f>
        <v/>
      </c>
      <c r="AM334" s="16" t="str">
        <f>IF(ISERROR(VLOOKUP(CONCATENATE($A334,"_",AM$2),'Reference data SID'!$B:$M,12,FALSE)),"",VLOOKUP(CONCATENATE($A334,"_",AM$2),'Reference data SID'!$B:$M,12,FALSE))</f>
        <v/>
      </c>
      <c r="AN334" s="16" t="str">
        <f>IF(ISERROR(VLOOKUP(CONCATENATE($A334,"_",AN$2),'Reference data SID'!$B:$M,12,FALSE)),"",VLOOKUP(CONCATENATE($A334,"_",AN$2),'Reference data SID'!$B:$M,12,FALSE))</f>
        <v/>
      </c>
      <c r="AO334" s="16" t="str">
        <f>IF(ISERROR(VLOOKUP(CONCATENATE($A334,"_",AO$2),'Reference data SID'!$B:$M,12,FALSE)),"",VLOOKUP(CONCATENATE($A334,"_",AO$2),'Reference data SID'!$B:$M,12,FALSE))</f>
        <v/>
      </c>
      <c r="AP334" s="16" t="str">
        <f>IF(ISERROR(VLOOKUP(CONCATENATE($A334,"_",AP$2),'Reference data SID'!$B:$M,12,FALSE)),"",VLOOKUP(CONCATENATE($A334,"_",AP$2),'Reference data SID'!$B:$M,12,FALSE))</f>
        <v/>
      </c>
      <c r="AQ334" s="16" t="str">
        <f>IF(ISERROR(VLOOKUP(CONCATENATE($A334,"_",AQ$2),'Reference data SID'!$B:$M,12,FALSE)),"",VLOOKUP(CONCATENATE($A334,"_",AQ$2),'Reference data SID'!$B:$M,12,FALSE))</f>
        <v/>
      </c>
      <c r="AR334" s="16" t="str">
        <f>IF(ISERROR(VLOOKUP(CONCATENATE($A334,"_",AR$2),'Reference data SID'!$B:$M,12,FALSE)),"",VLOOKUP(CONCATENATE($A334,"_",AR$2),'Reference data SID'!$B:$M,12,FALSE))</f>
        <v/>
      </c>
      <c r="AS334" s="16" t="str">
        <f>IF(ISERROR(VLOOKUP(CONCATENATE($A334,"_",AS$2),'Reference data SID'!$B:$M,12,FALSE)),"",VLOOKUP(CONCATENATE($A334,"_",AS$2),'Reference data SID'!$B:$M,12,FALSE))</f>
        <v/>
      </c>
      <c r="AT334" s="16" t="str">
        <f>IF(ISERROR(VLOOKUP(CONCATENATE($A334,"_",AT$2),'Reference data SID'!$B:$M,12,FALSE)),"",VLOOKUP(CONCATENATE($A334,"_",AT$2),'Reference data SID'!$B:$M,12,FALSE))</f>
        <v/>
      </c>
    </row>
    <row r="335" spans="1:46" x14ac:dyDescent="0.25">
      <c r="A335">
        <v>331</v>
      </c>
      <c r="B335" s="16" t="str">
        <f>IF(ISERROR(VLOOKUP(CONCATENATE($A335,"_",B$2),'Reference data SID'!$B:$M,12,FALSE)),"",VLOOKUP(CONCATENATE($A335,"_",B$2),'Reference data SID'!$B:$M,12,FALSE))</f>
        <v/>
      </c>
      <c r="C335" s="16" t="str">
        <f>IF(ISERROR(VLOOKUP(CONCATENATE($A335,"_",C$2),'Reference data SID'!$B:$M,12,FALSE)),"",VLOOKUP(CONCATENATE($A335,"_",C$2),'Reference data SID'!$B:$M,12,FALSE))</f>
        <v/>
      </c>
      <c r="D335" s="16" t="str">
        <f>IF(ISERROR(VLOOKUP(CONCATENATE($A335,"_",D$2),'Reference data SID'!$B:$M,12,FALSE)),"",VLOOKUP(CONCATENATE($A335,"_",D$2),'Reference data SID'!$B:$M,12,FALSE))</f>
        <v/>
      </c>
      <c r="E335" s="16" t="str">
        <f>IF(ISERROR(VLOOKUP(CONCATENATE($A335,"_",E$2),'Reference data SID'!$B:$M,12,FALSE)),"",VLOOKUP(CONCATENATE($A335,"_",E$2),'Reference data SID'!$B:$M,12,FALSE))</f>
        <v/>
      </c>
      <c r="F335" s="16" t="str">
        <f>IF(ISERROR(VLOOKUP(CONCATENATE($A335,"_",F$2),'Reference data SID'!$B:$M,12,FALSE)),"",VLOOKUP(CONCATENATE($A335,"_",F$2),'Reference data SID'!$B:$M,12,FALSE))</f>
        <v/>
      </c>
      <c r="G335" s="16" t="str">
        <f>IF(ISERROR(VLOOKUP(CONCATENATE($A335,"_",G$2),'Reference data SID'!$B:$M,12,FALSE)),"",VLOOKUP(CONCATENATE($A335,"_",G$2),'Reference data SID'!$B:$M,12,FALSE))</f>
        <v/>
      </c>
      <c r="H335" s="16" t="str">
        <f>IF(ISERROR(VLOOKUP(CONCATENATE($A335,"_",H$2),'Reference data SID'!$B:$M,12,FALSE)),"",VLOOKUP(CONCATENATE($A335,"_",H$2),'Reference data SID'!$B:$M,12,FALSE))</f>
        <v/>
      </c>
      <c r="I335" s="16" t="str">
        <f>IF(ISERROR(VLOOKUP(CONCATENATE($A335,"_",I$2),'Reference data SID'!$B:$M,12,FALSE)),"",VLOOKUP(CONCATENATE($A335,"_",I$2),'Reference data SID'!$B:$M,12,FALSE))</f>
        <v/>
      </c>
      <c r="J335" s="16" t="str">
        <f>IF(ISERROR(VLOOKUP(CONCATENATE($A335,"_",J$2),'Reference data SID'!$B:$M,12,FALSE)),"",VLOOKUP(CONCATENATE($A335,"_",J$2),'Reference data SID'!$B:$M,12,FALSE))</f>
        <v/>
      </c>
      <c r="K335" s="16" t="str">
        <f>IF(ISERROR(VLOOKUP(CONCATENATE($A335,"_",K$2),'Reference data SID'!$B:$M,12,FALSE)),"",VLOOKUP(CONCATENATE($A335,"_",K$2),'Reference data SID'!$B:$M,12,FALSE))</f>
        <v/>
      </c>
      <c r="L335" s="16" t="str">
        <f>IF(ISERROR(VLOOKUP(CONCATENATE($A335,"_",L$2),'Reference data SID'!$B:$M,12,FALSE)),"",VLOOKUP(CONCATENATE($A335,"_",L$2),'Reference data SID'!$B:$M,12,FALSE))</f>
        <v/>
      </c>
      <c r="M335" s="16" t="str">
        <f>IF(ISERROR(VLOOKUP(CONCATENATE($A335,"_",M$2),'Reference data SID'!$B:$M,12,FALSE)),"",VLOOKUP(CONCATENATE($A335,"_",M$2),'Reference data SID'!$B:$M,12,FALSE))</f>
        <v/>
      </c>
      <c r="N335" s="16" t="str">
        <f>IF(ISERROR(VLOOKUP(CONCATENATE($A335,"_",N$2),'Reference data SID'!$B:$M,12,FALSE)),"",VLOOKUP(CONCATENATE($A335,"_",N$2),'Reference data SID'!$B:$M,12,FALSE))</f>
        <v/>
      </c>
      <c r="O335" s="16" t="str">
        <f>IF(ISERROR(VLOOKUP(CONCATENATE($A335,"_",O$2),'Reference data SID'!$B:$M,12,FALSE)),"",VLOOKUP(CONCATENATE($A335,"_",O$2),'Reference data SID'!$B:$M,12,FALSE))</f>
        <v/>
      </c>
      <c r="P335" s="16" t="str">
        <f>IF(ISERROR(VLOOKUP(CONCATENATE($A335,"_",P$2),'Reference data SID'!$B:$M,12,FALSE)),"",VLOOKUP(CONCATENATE($A335,"_",P$2),'Reference data SID'!$B:$M,12,FALSE))</f>
        <v/>
      </c>
      <c r="Q335" s="16" t="str">
        <f>IF(ISERROR(VLOOKUP(CONCATENATE($A335,"_",Q$2),'Reference data SID'!$B:$M,12,FALSE)),"",VLOOKUP(CONCATENATE($A335,"_",Q$2),'Reference data SID'!$B:$M,12,FALSE))</f>
        <v/>
      </c>
      <c r="R335" s="16" t="str">
        <f>IF(ISERROR(VLOOKUP(CONCATENATE($A335,"_",R$2),'Reference data SID'!$B:$M,12,FALSE)),"",VLOOKUP(CONCATENATE($A335,"_",R$2),'Reference data SID'!$B:$M,12,FALSE))</f>
        <v/>
      </c>
      <c r="S335" s="16" t="str">
        <f>IF(ISERROR(VLOOKUP(CONCATENATE($A335,"_",S$2),'Reference data SID'!$B:$M,12,FALSE)),"",VLOOKUP(CONCATENATE($A335,"_",S$2),'Reference data SID'!$B:$M,12,FALSE))</f>
        <v/>
      </c>
      <c r="T335" s="16" t="str">
        <f>IF(ISERROR(VLOOKUP(CONCATENATE($A335,"_",T$2),'Reference data SID'!$B:$M,12,FALSE)),"",VLOOKUP(CONCATENATE($A335,"_",T$2),'Reference data SID'!$B:$M,12,FALSE))</f>
        <v/>
      </c>
      <c r="U335" s="16" t="str">
        <f>IF(ISERROR(VLOOKUP(CONCATENATE($A335,"_",U$2),'Reference data SID'!$B:$M,12,FALSE)),"",VLOOKUP(CONCATENATE($A335,"_",U$2),'Reference data SID'!$B:$M,12,FALSE))</f>
        <v/>
      </c>
      <c r="V335" s="16" t="str">
        <f>IF(ISERROR(VLOOKUP(CONCATENATE($A335,"_",V$2),'Reference data SID'!$B:$M,12,FALSE)),"",VLOOKUP(CONCATENATE($A335,"_",V$2),'Reference data SID'!$B:$M,12,FALSE))</f>
        <v/>
      </c>
      <c r="W335" s="16" t="str">
        <f>IF(ISERROR(VLOOKUP(CONCATENATE($A335,"_",W$2),'Reference data SID'!$B:$M,12,FALSE)),"",VLOOKUP(CONCATENATE($A335,"_",W$2),'Reference data SID'!$B:$M,12,FALSE))</f>
        <v/>
      </c>
      <c r="X335" s="16" t="str">
        <f>IF(ISERROR(VLOOKUP(CONCATENATE($A335,"_",X$2),'Reference data SID'!$B:$M,12,FALSE)),"",VLOOKUP(CONCATENATE($A335,"_",X$2),'Reference data SID'!$B:$M,12,FALSE))</f>
        <v/>
      </c>
      <c r="Y335" s="16" t="str">
        <f>IF(ISERROR(VLOOKUP(CONCATENATE($A335,"_",Y$2),'Reference data SID'!$B:$M,12,FALSE)),"",VLOOKUP(CONCATENATE($A335,"_",Y$2),'Reference data SID'!$B:$M,12,FALSE))</f>
        <v/>
      </c>
      <c r="Z335" s="16" t="str">
        <f>IF(ISERROR(VLOOKUP(CONCATENATE($A335,"_",Z$2),'Reference data SID'!$B:$M,12,FALSE)),"",VLOOKUP(CONCATENATE($A335,"_",Z$2),'Reference data SID'!$B:$M,12,FALSE))</f>
        <v/>
      </c>
      <c r="AA335" s="16" t="str">
        <f>IF(ISERROR(VLOOKUP(CONCATENATE($A335,"_",AA$2),'Reference data SID'!$B:$M,12,FALSE)),"",VLOOKUP(CONCATENATE($A335,"_",AA$2),'Reference data SID'!$B:$M,12,FALSE))</f>
        <v/>
      </c>
      <c r="AB335" s="16" t="str">
        <f>IF(ISERROR(VLOOKUP(CONCATENATE($A335,"_",AB$2),'Reference data SID'!$B:$M,12,FALSE)),"",VLOOKUP(CONCATENATE($A335,"_",AB$2),'Reference data SID'!$B:$M,12,FALSE))</f>
        <v/>
      </c>
      <c r="AC335" s="16" t="str">
        <f>IF(ISERROR(VLOOKUP(CONCATENATE($A335,"_",AC$2),'Reference data SID'!$B:$M,12,FALSE)),"",VLOOKUP(CONCATENATE($A335,"_",AC$2),'Reference data SID'!$B:$M,12,FALSE))</f>
        <v/>
      </c>
      <c r="AD335" s="16" t="str">
        <f>IF(ISERROR(VLOOKUP(CONCATENATE($A335,"_",AD$2),'Reference data SID'!$B:$M,12,FALSE)),"",VLOOKUP(CONCATENATE($A335,"_",AD$2),'Reference data SID'!$B:$M,12,FALSE))</f>
        <v/>
      </c>
      <c r="AE335" s="16" t="str">
        <f>IF(ISERROR(VLOOKUP(CONCATENATE($A335,"_",AE$2),'Reference data SID'!$B:$M,12,FALSE)),"",VLOOKUP(CONCATENATE($A335,"_",AE$2),'Reference data SID'!$B:$M,12,FALSE))</f>
        <v/>
      </c>
      <c r="AF335" s="16" t="str">
        <f>IF(ISERROR(VLOOKUP(CONCATENATE($A335,"_",AF$2),'Reference data SID'!$B:$M,12,FALSE)),"",VLOOKUP(CONCATENATE($A335,"_",AF$2),'Reference data SID'!$B:$M,12,FALSE))</f>
        <v/>
      </c>
      <c r="AG335" s="16" t="str">
        <f>IF(ISERROR(VLOOKUP(CONCATENATE($A335,"_",AG$2),'Reference data SID'!$B:$M,12,FALSE)),"",VLOOKUP(CONCATENATE($A335,"_",AG$2),'Reference data SID'!$B:$M,12,FALSE))</f>
        <v/>
      </c>
      <c r="AH335" s="16" t="str">
        <f>IF(ISERROR(VLOOKUP(CONCATENATE($A335,"_",AH$2),'Reference data SID'!$B:$M,12,FALSE)),"",VLOOKUP(CONCATENATE($A335,"_",AH$2),'Reference data SID'!$B:$M,12,FALSE))</f>
        <v/>
      </c>
      <c r="AI335" s="16" t="str">
        <f>IF(ISERROR(VLOOKUP(CONCATENATE($A335,"_",AI$2),'Reference data SID'!$B:$M,12,FALSE)),"",VLOOKUP(CONCATENATE($A335,"_",AI$2),'Reference data SID'!$B:$M,12,FALSE))</f>
        <v/>
      </c>
      <c r="AJ335" s="16" t="str">
        <f>IF(ISERROR(VLOOKUP(CONCATENATE($A335,"_",AJ$2),'Reference data SID'!$B:$M,12,FALSE)),"",VLOOKUP(CONCATENATE($A335,"_",AJ$2),'Reference data SID'!$B:$M,12,FALSE))</f>
        <v/>
      </c>
      <c r="AK335" s="16" t="str">
        <f>IF(ISERROR(VLOOKUP(CONCATENATE($A335,"_",AK$2),'Reference data SID'!$B:$M,12,FALSE)),"",VLOOKUP(CONCATENATE($A335,"_",AK$2),'Reference data SID'!$B:$M,12,FALSE))</f>
        <v/>
      </c>
      <c r="AL335" s="16" t="str">
        <f>IF(ISERROR(VLOOKUP(CONCATENATE($A335,"_",AL$2),'Reference data SID'!$B:$M,12,FALSE)),"",VLOOKUP(CONCATENATE($A335,"_",AL$2),'Reference data SID'!$B:$M,12,FALSE))</f>
        <v/>
      </c>
      <c r="AM335" s="16" t="str">
        <f>IF(ISERROR(VLOOKUP(CONCATENATE($A335,"_",AM$2),'Reference data SID'!$B:$M,12,FALSE)),"",VLOOKUP(CONCATENATE($A335,"_",AM$2),'Reference data SID'!$B:$M,12,FALSE))</f>
        <v/>
      </c>
      <c r="AN335" s="16" t="str">
        <f>IF(ISERROR(VLOOKUP(CONCATENATE($A335,"_",AN$2),'Reference data SID'!$B:$M,12,FALSE)),"",VLOOKUP(CONCATENATE($A335,"_",AN$2),'Reference data SID'!$B:$M,12,FALSE))</f>
        <v/>
      </c>
      <c r="AO335" s="16" t="str">
        <f>IF(ISERROR(VLOOKUP(CONCATENATE($A335,"_",AO$2),'Reference data SID'!$B:$M,12,FALSE)),"",VLOOKUP(CONCATENATE($A335,"_",AO$2),'Reference data SID'!$B:$M,12,FALSE))</f>
        <v/>
      </c>
      <c r="AP335" s="16" t="str">
        <f>IF(ISERROR(VLOOKUP(CONCATENATE($A335,"_",AP$2),'Reference data SID'!$B:$M,12,FALSE)),"",VLOOKUP(CONCATENATE($A335,"_",AP$2),'Reference data SID'!$B:$M,12,FALSE))</f>
        <v/>
      </c>
      <c r="AQ335" s="16" t="str">
        <f>IF(ISERROR(VLOOKUP(CONCATENATE($A335,"_",AQ$2),'Reference data SID'!$B:$M,12,FALSE)),"",VLOOKUP(CONCATENATE($A335,"_",AQ$2),'Reference data SID'!$B:$M,12,FALSE))</f>
        <v/>
      </c>
      <c r="AR335" s="16" t="str">
        <f>IF(ISERROR(VLOOKUP(CONCATENATE($A335,"_",AR$2),'Reference data SID'!$B:$M,12,FALSE)),"",VLOOKUP(CONCATENATE($A335,"_",AR$2),'Reference data SID'!$B:$M,12,FALSE))</f>
        <v/>
      </c>
      <c r="AS335" s="16" t="str">
        <f>IF(ISERROR(VLOOKUP(CONCATENATE($A335,"_",AS$2),'Reference data SID'!$B:$M,12,FALSE)),"",VLOOKUP(CONCATENATE($A335,"_",AS$2),'Reference data SID'!$B:$M,12,FALSE))</f>
        <v/>
      </c>
      <c r="AT335" s="16" t="str">
        <f>IF(ISERROR(VLOOKUP(CONCATENATE($A335,"_",AT$2),'Reference data SID'!$B:$M,12,FALSE)),"",VLOOKUP(CONCATENATE($A335,"_",AT$2),'Reference data SID'!$B:$M,12,FALSE))</f>
        <v/>
      </c>
    </row>
    <row r="336" spans="1:46" x14ac:dyDescent="0.25">
      <c r="A336">
        <v>332</v>
      </c>
      <c r="B336" s="16" t="str">
        <f>IF(ISERROR(VLOOKUP(CONCATENATE($A336,"_",B$2),'Reference data SID'!$B:$M,12,FALSE)),"",VLOOKUP(CONCATENATE($A336,"_",B$2),'Reference data SID'!$B:$M,12,FALSE))</f>
        <v/>
      </c>
      <c r="C336" s="16" t="str">
        <f>IF(ISERROR(VLOOKUP(CONCATENATE($A336,"_",C$2),'Reference data SID'!$B:$M,12,FALSE)),"",VLOOKUP(CONCATENATE($A336,"_",C$2),'Reference data SID'!$B:$M,12,FALSE))</f>
        <v/>
      </c>
      <c r="D336" s="16" t="str">
        <f>IF(ISERROR(VLOOKUP(CONCATENATE($A336,"_",D$2),'Reference data SID'!$B:$M,12,FALSE)),"",VLOOKUP(CONCATENATE($A336,"_",D$2),'Reference data SID'!$B:$M,12,FALSE))</f>
        <v/>
      </c>
      <c r="E336" s="16" t="str">
        <f>IF(ISERROR(VLOOKUP(CONCATENATE($A336,"_",E$2),'Reference data SID'!$B:$M,12,FALSE)),"",VLOOKUP(CONCATENATE($A336,"_",E$2),'Reference data SID'!$B:$M,12,FALSE))</f>
        <v/>
      </c>
      <c r="F336" s="16" t="str">
        <f>IF(ISERROR(VLOOKUP(CONCATENATE($A336,"_",F$2),'Reference data SID'!$B:$M,12,FALSE)),"",VLOOKUP(CONCATENATE($A336,"_",F$2),'Reference data SID'!$B:$M,12,FALSE))</f>
        <v/>
      </c>
      <c r="G336" s="16" t="str">
        <f>IF(ISERROR(VLOOKUP(CONCATENATE($A336,"_",G$2),'Reference data SID'!$B:$M,12,FALSE)),"",VLOOKUP(CONCATENATE($A336,"_",G$2),'Reference data SID'!$B:$M,12,FALSE))</f>
        <v/>
      </c>
      <c r="H336" s="16" t="str">
        <f>IF(ISERROR(VLOOKUP(CONCATENATE($A336,"_",H$2),'Reference data SID'!$B:$M,12,FALSE)),"",VLOOKUP(CONCATENATE($A336,"_",H$2),'Reference data SID'!$B:$M,12,FALSE))</f>
        <v/>
      </c>
      <c r="I336" s="16" t="str">
        <f>IF(ISERROR(VLOOKUP(CONCATENATE($A336,"_",I$2),'Reference data SID'!$B:$M,12,FALSE)),"",VLOOKUP(CONCATENATE($A336,"_",I$2),'Reference data SID'!$B:$M,12,FALSE))</f>
        <v/>
      </c>
      <c r="J336" s="16" t="str">
        <f>IF(ISERROR(VLOOKUP(CONCATENATE($A336,"_",J$2),'Reference data SID'!$B:$M,12,FALSE)),"",VLOOKUP(CONCATENATE($A336,"_",J$2),'Reference data SID'!$B:$M,12,FALSE))</f>
        <v/>
      </c>
      <c r="K336" s="16" t="str">
        <f>IF(ISERROR(VLOOKUP(CONCATENATE($A336,"_",K$2),'Reference data SID'!$B:$M,12,FALSE)),"",VLOOKUP(CONCATENATE($A336,"_",K$2),'Reference data SID'!$B:$M,12,FALSE))</f>
        <v/>
      </c>
      <c r="L336" s="16" t="str">
        <f>IF(ISERROR(VLOOKUP(CONCATENATE($A336,"_",L$2),'Reference data SID'!$B:$M,12,FALSE)),"",VLOOKUP(CONCATENATE($A336,"_",L$2),'Reference data SID'!$B:$M,12,FALSE))</f>
        <v/>
      </c>
      <c r="M336" s="16" t="str">
        <f>IF(ISERROR(VLOOKUP(CONCATENATE($A336,"_",M$2),'Reference data SID'!$B:$M,12,FALSE)),"",VLOOKUP(CONCATENATE($A336,"_",M$2),'Reference data SID'!$B:$M,12,FALSE))</f>
        <v/>
      </c>
      <c r="N336" s="16" t="str">
        <f>IF(ISERROR(VLOOKUP(CONCATENATE($A336,"_",N$2),'Reference data SID'!$B:$M,12,FALSE)),"",VLOOKUP(CONCATENATE($A336,"_",N$2),'Reference data SID'!$B:$M,12,FALSE))</f>
        <v/>
      </c>
      <c r="O336" s="16" t="str">
        <f>IF(ISERROR(VLOOKUP(CONCATENATE($A336,"_",O$2),'Reference data SID'!$B:$M,12,FALSE)),"",VLOOKUP(CONCATENATE($A336,"_",O$2),'Reference data SID'!$B:$M,12,FALSE))</f>
        <v/>
      </c>
      <c r="P336" s="16" t="str">
        <f>IF(ISERROR(VLOOKUP(CONCATENATE($A336,"_",P$2),'Reference data SID'!$B:$M,12,FALSE)),"",VLOOKUP(CONCATENATE($A336,"_",P$2),'Reference data SID'!$B:$M,12,FALSE))</f>
        <v/>
      </c>
      <c r="Q336" s="16" t="str">
        <f>IF(ISERROR(VLOOKUP(CONCATENATE($A336,"_",Q$2),'Reference data SID'!$B:$M,12,FALSE)),"",VLOOKUP(CONCATENATE($A336,"_",Q$2),'Reference data SID'!$B:$M,12,FALSE))</f>
        <v/>
      </c>
      <c r="R336" s="16" t="str">
        <f>IF(ISERROR(VLOOKUP(CONCATENATE($A336,"_",R$2),'Reference data SID'!$B:$M,12,FALSE)),"",VLOOKUP(CONCATENATE($A336,"_",R$2),'Reference data SID'!$B:$M,12,FALSE))</f>
        <v/>
      </c>
      <c r="S336" s="16" t="str">
        <f>IF(ISERROR(VLOOKUP(CONCATENATE($A336,"_",S$2),'Reference data SID'!$B:$M,12,FALSE)),"",VLOOKUP(CONCATENATE($A336,"_",S$2),'Reference data SID'!$B:$M,12,FALSE))</f>
        <v/>
      </c>
      <c r="T336" s="16" t="str">
        <f>IF(ISERROR(VLOOKUP(CONCATENATE($A336,"_",T$2),'Reference data SID'!$B:$M,12,FALSE)),"",VLOOKUP(CONCATENATE($A336,"_",T$2),'Reference data SID'!$B:$M,12,FALSE))</f>
        <v/>
      </c>
      <c r="U336" s="16" t="str">
        <f>IF(ISERROR(VLOOKUP(CONCATENATE($A336,"_",U$2),'Reference data SID'!$B:$M,12,FALSE)),"",VLOOKUP(CONCATENATE($A336,"_",U$2),'Reference data SID'!$B:$M,12,FALSE))</f>
        <v/>
      </c>
      <c r="V336" s="16" t="str">
        <f>IF(ISERROR(VLOOKUP(CONCATENATE($A336,"_",V$2),'Reference data SID'!$B:$M,12,FALSE)),"",VLOOKUP(CONCATENATE($A336,"_",V$2),'Reference data SID'!$B:$M,12,FALSE))</f>
        <v/>
      </c>
      <c r="W336" s="16" t="str">
        <f>IF(ISERROR(VLOOKUP(CONCATENATE($A336,"_",W$2),'Reference data SID'!$B:$M,12,FALSE)),"",VLOOKUP(CONCATENATE($A336,"_",W$2),'Reference data SID'!$B:$M,12,FALSE))</f>
        <v/>
      </c>
      <c r="X336" s="16" t="str">
        <f>IF(ISERROR(VLOOKUP(CONCATENATE($A336,"_",X$2),'Reference data SID'!$B:$M,12,FALSE)),"",VLOOKUP(CONCATENATE($A336,"_",X$2),'Reference data SID'!$B:$M,12,FALSE))</f>
        <v/>
      </c>
      <c r="Y336" s="16" t="str">
        <f>IF(ISERROR(VLOOKUP(CONCATENATE($A336,"_",Y$2),'Reference data SID'!$B:$M,12,FALSE)),"",VLOOKUP(CONCATENATE($A336,"_",Y$2),'Reference data SID'!$B:$M,12,FALSE))</f>
        <v/>
      </c>
      <c r="Z336" s="16" t="str">
        <f>IF(ISERROR(VLOOKUP(CONCATENATE($A336,"_",Z$2),'Reference data SID'!$B:$M,12,FALSE)),"",VLOOKUP(CONCATENATE($A336,"_",Z$2),'Reference data SID'!$B:$M,12,FALSE))</f>
        <v/>
      </c>
      <c r="AA336" s="16" t="str">
        <f>IF(ISERROR(VLOOKUP(CONCATENATE($A336,"_",AA$2),'Reference data SID'!$B:$M,12,FALSE)),"",VLOOKUP(CONCATENATE($A336,"_",AA$2),'Reference data SID'!$B:$M,12,FALSE))</f>
        <v/>
      </c>
      <c r="AB336" s="16" t="str">
        <f>IF(ISERROR(VLOOKUP(CONCATENATE($A336,"_",AB$2),'Reference data SID'!$B:$M,12,FALSE)),"",VLOOKUP(CONCATENATE($A336,"_",AB$2),'Reference data SID'!$B:$M,12,FALSE))</f>
        <v/>
      </c>
      <c r="AC336" s="16" t="str">
        <f>IF(ISERROR(VLOOKUP(CONCATENATE($A336,"_",AC$2),'Reference data SID'!$B:$M,12,FALSE)),"",VLOOKUP(CONCATENATE($A336,"_",AC$2),'Reference data SID'!$B:$M,12,FALSE))</f>
        <v/>
      </c>
      <c r="AD336" s="16" t="str">
        <f>IF(ISERROR(VLOOKUP(CONCATENATE($A336,"_",AD$2),'Reference data SID'!$B:$M,12,FALSE)),"",VLOOKUP(CONCATENATE($A336,"_",AD$2),'Reference data SID'!$B:$M,12,FALSE))</f>
        <v/>
      </c>
      <c r="AE336" s="16" t="str">
        <f>IF(ISERROR(VLOOKUP(CONCATENATE($A336,"_",AE$2),'Reference data SID'!$B:$M,12,FALSE)),"",VLOOKUP(CONCATENATE($A336,"_",AE$2),'Reference data SID'!$B:$M,12,FALSE))</f>
        <v/>
      </c>
      <c r="AF336" s="16" t="str">
        <f>IF(ISERROR(VLOOKUP(CONCATENATE($A336,"_",AF$2),'Reference data SID'!$B:$M,12,FALSE)),"",VLOOKUP(CONCATENATE($A336,"_",AF$2),'Reference data SID'!$B:$M,12,FALSE))</f>
        <v/>
      </c>
      <c r="AG336" s="16" t="str">
        <f>IF(ISERROR(VLOOKUP(CONCATENATE($A336,"_",AG$2),'Reference data SID'!$B:$M,12,FALSE)),"",VLOOKUP(CONCATENATE($A336,"_",AG$2),'Reference data SID'!$B:$M,12,FALSE))</f>
        <v/>
      </c>
      <c r="AH336" s="16" t="str">
        <f>IF(ISERROR(VLOOKUP(CONCATENATE($A336,"_",AH$2),'Reference data SID'!$B:$M,12,FALSE)),"",VLOOKUP(CONCATENATE($A336,"_",AH$2),'Reference data SID'!$B:$M,12,FALSE))</f>
        <v/>
      </c>
      <c r="AI336" s="16" t="str">
        <f>IF(ISERROR(VLOOKUP(CONCATENATE($A336,"_",AI$2),'Reference data SID'!$B:$M,12,FALSE)),"",VLOOKUP(CONCATENATE($A336,"_",AI$2),'Reference data SID'!$B:$M,12,FALSE))</f>
        <v/>
      </c>
      <c r="AJ336" s="16" t="str">
        <f>IF(ISERROR(VLOOKUP(CONCATENATE($A336,"_",AJ$2),'Reference data SID'!$B:$M,12,FALSE)),"",VLOOKUP(CONCATENATE($A336,"_",AJ$2),'Reference data SID'!$B:$M,12,FALSE))</f>
        <v/>
      </c>
      <c r="AK336" s="16" t="str">
        <f>IF(ISERROR(VLOOKUP(CONCATENATE($A336,"_",AK$2),'Reference data SID'!$B:$M,12,FALSE)),"",VLOOKUP(CONCATENATE($A336,"_",AK$2),'Reference data SID'!$B:$M,12,FALSE))</f>
        <v/>
      </c>
      <c r="AL336" s="16" t="str">
        <f>IF(ISERROR(VLOOKUP(CONCATENATE($A336,"_",AL$2),'Reference data SID'!$B:$M,12,FALSE)),"",VLOOKUP(CONCATENATE($A336,"_",AL$2),'Reference data SID'!$B:$M,12,FALSE))</f>
        <v/>
      </c>
      <c r="AM336" s="16" t="str">
        <f>IF(ISERROR(VLOOKUP(CONCATENATE($A336,"_",AM$2),'Reference data SID'!$B:$M,12,FALSE)),"",VLOOKUP(CONCATENATE($A336,"_",AM$2),'Reference data SID'!$B:$M,12,FALSE))</f>
        <v/>
      </c>
      <c r="AN336" s="16" t="str">
        <f>IF(ISERROR(VLOOKUP(CONCATENATE($A336,"_",AN$2),'Reference data SID'!$B:$M,12,FALSE)),"",VLOOKUP(CONCATENATE($A336,"_",AN$2),'Reference data SID'!$B:$M,12,FALSE))</f>
        <v/>
      </c>
      <c r="AO336" s="16" t="str">
        <f>IF(ISERROR(VLOOKUP(CONCATENATE($A336,"_",AO$2),'Reference data SID'!$B:$M,12,FALSE)),"",VLOOKUP(CONCATENATE($A336,"_",AO$2),'Reference data SID'!$B:$M,12,FALSE))</f>
        <v/>
      </c>
      <c r="AP336" s="16" t="str">
        <f>IF(ISERROR(VLOOKUP(CONCATENATE($A336,"_",AP$2),'Reference data SID'!$B:$M,12,FALSE)),"",VLOOKUP(CONCATENATE($A336,"_",AP$2),'Reference data SID'!$B:$M,12,FALSE))</f>
        <v/>
      </c>
      <c r="AQ336" s="16" t="str">
        <f>IF(ISERROR(VLOOKUP(CONCATENATE($A336,"_",AQ$2),'Reference data SID'!$B:$M,12,FALSE)),"",VLOOKUP(CONCATENATE($A336,"_",AQ$2),'Reference data SID'!$B:$M,12,FALSE))</f>
        <v/>
      </c>
      <c r="AR336" s="16" t="str">
        <f>IF(ISERROR(VLOOKUP(CONCATENATE($A336,"_",AR$2),'Reference data SID'!$B:$M,12,FALSE)),"",VLOOKUP(CONCATENATE($A336,"_",AR$2),'Reference data SID'!$B:$M,12,FALSE))</f>
        <v/>
      </c>
      <c r="AS336" s="16" t="str">
        <f>IF(ISERROR(VLOOKUP(CONCATENATE($A336,"_",AS$2),'Reference data SID'!$B:$M,12,FALSE)),"",VLOOKUP(CONCATENATE($A336,"_",AS$2),'Reference data SID'!$B:$M,12,FALSE))</f>
        <v/>
      </c>
      <c r="AT336" s="16" t="str">
        <f>IF(ISERROR(VLOOKUP(CONCATENATE($A336,"_",AT$2),'Reference data SID'!$B:$M,12,FALSE)),"",VLOOKUP(CONCATENATE($A336,"_",AT$2),'Reference data SID'!$B:$M,12,FALSE))</f>
        <v/>
      </c>
    </row>
    <row r="337" spans="1:46" x14ac:dyDescent="0.25">
      <c r="A337">
        <v>333</v>
      </c>
      <c r="B337" s="16" t="str">
        <f>IF(ISERROR(VLOOKUP(CONCATENATE($A337,"_",B$2),'Reference data SID'!$B:$M,12,FALSE)),"",VLOOKUP(CONCATENATE($A337,"_",B$2),'Reference data SID'!$B:$M,12,FALSE))</f>
        <v/>
      </c>
      <c r="C337" s="16" t="str">
        <f>IF(ISERROR(VLOOKUP(CONCATENATE($A337,"_",C$2),'Reference data SID'!$B:$M,12,FALSE)),"",VLOOKUP(CONCATENATE($A337,"_",C$2),'Reference data SID'!$B:$M,12,FALSE))</f>
        <v/>
      </c>
      <c r="D337" s="16" t="str">
        <f>IF(ISERROR(VLOOKUP(CONCATENATE($A337,"_",D$2),'Reference data SID'!$B:$M,12,FALSE)),"",VLOOKUP(CONCATENATE($A337,"_",D$2),'Reference data SID'!$B:$M,12,FALSE))</f>
        <v/>
      </c>
      <c r="E337" s="16" t="str">
        <f>IF(ISERROR(VLOOKUP(CONCATENATE($A337,"_",E$2),'Reference data SID'!$B:$M,12,FALSE)),"",VLOOKUP(CONCATENATE($A337,"_",E$2),'Reference data SID'!$B:$M,12,FALSE))</f>
        <v/>
      </c>
      <c r="F337" s="16" t="str">
        <f>IF(ISERROR(VLOOKUP(CONCATENATE($A337,"_",F$2),'Reference data SID'!$B:$M,12,FALSE)),"",VLOOKUP(CONCATENATE($A337,"_",F$2),'Reference data SID'!$B:$M,12,FALSE))</f>
        <v/>
      </c>
      <c r="G337" s="16" t="str">
        <f>IF(ISERROR(VLOOKUP(CONCATENATE($A337,"_",G$2),'Reference data SID'!$B:$M,12,FALSE)),"",VLOOKUP(CONCATENATE($A337,"_",G$2),'Reference data SID'!$B:$M,12,FALSE))</f>
        <v/>
      </c>
      <c r="H337" s="16" t="str">
        <f>IF(ISERROR(VLOOKUP(CONCATENATE($A337,"_",H$2),'Reference data SID'!$B:$M,12,FALSE)),"",VLOOKUP(CONCATENATE($A337,"_",H$2),'Reference data SID'!$B:$M,12,FALSE))</f>
        <v/>
      </c>
      <c r="I337" s="16" t="str">
        <f>IF(ISERROR(VLOOKUP(CONCATENATE($A337,"_",I$2),'Reference data SID'!$B:$M,12,FALSE)),"",VLOOKUP(CONCATENATE($A337,"_",I$2),'Reference data SID'!$B:$M,12,FALSE))</f>
        <v/>
      </c>
      <c r="J337" s="16" t="str">
        <f>IF(ISERROR(VLOOKUP(CONCATENATE($A337,"_",J$2),'Reference data SID'!$B:$M,12,FALSE)),"",VLOOKUP(CONCATENATE($A337,"_",J$2),'Reference data SID'!$B:$M,12,FALSE))</f>
        <v/>
      </c>
      <c r="K337" s="16" t="str">
        <f>IF(ISERROR(VLOOKUP(CONCATENATE($A337,"_",K$2),'Reference data SID'!$B:$M,12,FALSE)),"",VLOOKUP(CONCATENATE($A337,"_",K$2),'Reference data SID'!$B:$M,12,FALSE))</f>
        <v/>
      </c>
      <c r="L337" s="16" t="str">
        <f>IF(ISERROR(VLOOKUP(CONCATENATE($A337,"_",L$2),'Reference data SID'!$B:$M,12,FALSE)),"",VLOOKUP(CONCATENATE($A337,"_",L$2),'Reference data SID'!$B:$M,12,FALSE))</f>
        <v/>
      </c>
      <c r="M337" s="16" t="str">
        <f>IF(ISERROR(VLOOKUP(CONCATENATE($A337,"_",M$2),'Reference data SID'!$B:$M,12,FALSE)),"",VLOOKUP(CONCATENATE($A337,"_",M$2),'Reference data SID'!$B:$M,12,FALSE))</f>
        <v/>
      </c>
      <c r="N337" s="16" t="str">
        <f>IF(ISERROR(VLOOKUP(CONCATENATE($A337,"_",N$2),'Reference data SID'!$B:$M,12,FALSE)),"",VLOOKUP(CONCATENATE($A337,"_",N$2),'Reference data SID'!$B:$M,12,FALSE))</f>
        <v/>
      </c>
      <c r="O337" s="16" t="str">
        <f>IF(ISERROR(VLOOKUP(CONCATENATE($A337,"_",O$2),'Reference data SID'!$B:$M,12,FALSE)),"",VLOOKUP(CONCATENATE($A337,"_",O$2),'Reference data SID'!$B:$M,12,FALSE))</f>
        <v/>
      </c>
      <c r="P337" s="16" t="str">
        <f>IF(ISERROR(VLOOKUP(CONCATENATE($A337,"_",P$2),'Reference data SID'!$B:$M,12,FALSE)),"",VLOOKUP(CONCATENATE($A337,"_",P$2),'Reference data SID'!$B:$M,12,FALSE))</f>
        <v/>
      </c>
      <c r="Q337" s="16" t="str">
        <f>IF(ISERROR(VLOOKUP(CONCATENATE($A337,"_",Q$2),'Reference data SID'!$B:$M,12,FALSE)),"",VLOOKUP(CONCATENATE($A337,"_",Q$2),'Reference data SID'!$B:$M,12,FALSE))</f>
        <v/>
      </c>
      <c r="R337" s="16" t="str">
        <f>IF(ISERROR(VLOOKUP(CONCATENATE($A337,"_",R$2),'Reference data SID'!$B:$M,12,FALSE)),"",VLOOKUP(CONCATENATE($A337,"_",R$2),'Reference data SID'!$B:$M,12,FALSE))</f>
        <v/>
      </c>
      <c r="S337" s="16" t="str">
        <f>IF(ISERROR(VLOOKUP(CONCATENATE($A337,"_",S$2),'Reference data SID'!$B:$M,12,FALSE)),"",VLOOKUP(CONCATENATE($A337,"_",S$2),'Reference data SID'!$B:$M,12,FALSE))</f>
        <v/>
      </c>
      <c r="T337" s="16" t="str">
        <f>IF(ISERROR(VLOOKUP(CONCATENATE($A337,"_",T$2),'Reference data SID'!$B:$M,12,FALSE)),"",VLOOKUP(CONCATENATE($A337,"_",T$2),'Reference data SID'!$B:$M,12,FALSE))</f>
        <v/>
      </c>
      <c r="U337" s="16" t="str">
        <f>IF(ISERROR(VLOOKUP(CONCATENATE($A337,"_",U$2),'Reference data SID'!$B:$M,12,FALSE)),"",VLOOKUP(CONCATENATE($A337,"_",U$2),'Reference data SID'!$B:$M,12,FALSE))</f>
        <v/>
      </c>
      <c r="V337" s="16" t="str">
        <f>IF(ISERROR(VLOOKUP(CONCATENATE($A337,"_",V$2),'Reference data SID'!$B:$M,12,FALSE)),"",VLOOKUP(CONCATENATE($A337,"_",V$2),'Reference data SID'!$B:$M,12,FALSE))</f>
        <v/>
      </c>
      <c r="W337" s="16" t="str">
        <f>IF(ISERROR(VLOOKUP(CONCATENATE($A337,"_",W$2),'Reference data SID'!$B:$M,12,FALSE)),"",VLOOKUP(CONCATENATE($A337,"_",W$2),'Reference data SID'!$B:$M,12,FALSE))</f>
        <v/>
      </c>
      <c r="X337" s="16" t="str">
        <f>IF(ISERROR(VLOOKUP(CONCATENATE($A337,"_",X$2),'Reference data SID'!$B:$M,12,FALSE)),"",VLOOKUP(CONCATENATE($A337,"_",X$2),'Reference data SID'!$B:$M,12,FALSE))</f>
        <v/>
      </c>
      <c r="Y337" s="16" t="str">
        <f>IF(ISERROR(VLOOKUP(CONCATENATE($A337,"_",Y$2),'Reference data SID'!$B:$M,12,FALSE)),"",VLOOKUP(CONCATENATE($A337,"_",Y$2),'Reference data SID'!$B:$M,12,FALSE))</f>
        <v/>
      </c>
      <c r="Z337" s="16" t="str">
        <f>IF(ISERROR(VLOOKUP(CONCATENATE($A337,"_",Z$2),'Reference data SID'!$B:$M,12,FALSE)),"",VLOOKUP(CONCATENATE($A337,"_",Z$2),'Reference data SID'!$B:$M,12,FALSE))</f>
        <v/>
      </c>
      <c r="AA337" s="16" t="str">
        <f>IF(ISERROR(VLOOKUP(CONCATENATE($A337,"_",AA$2),'Reference data SID'!$B:$M,12,FALSE)),"",VLOOKUP(CONCATENATE($A337,"_",AA$2),'Reference data SID'!$B:$M,12,FALSE))</f>
        <v/>
      </c>
      <c r="AB337" s="16" t="str">
        <f>IF(ISERROR(VLOOKUP(CONCATENATE($A337,"_",AB$2),'Reference data SID'!$B:$M,12,FALSE)),"",VLOOKUP(CONCATENATE($A337,"_",AB$2),'Reference data SID'!$B:$M,12,FALSE))</f>
        <v/>
      </c>
      <c r="AC337" s="16" t="str">
        <f>IF(ISERROR(VLOOKUP(CONCATENATE($A337,"_",AC$2),'Reference data SID'!$B:$M,12,FALSE)),"",VLOOKUP(CONCATENATE($A337,"_",AC$2),'Reference data SID'!$B:$M,12,FALSE))</f>
        <v/>
      </c>
      <c r="AD337" s="16" t="str">
        <f>IF(ISERROR(VLOOKUP(CONCATENATE($A337,"_",AD$2),'Reference data SID'!$B:$M,12,FALSE)),"",VLOOKUP(CONCATENATE($A337,"_",AD$2),'Reference data SID'!$B:$M,12,FALSE))</f>
        <v/>
      </c>
      <c r="AE337" s="16" t="str">
        <f>IF(ISERROR(VLOOKUP(CONCATENATE($A337,"_",AE$2),'Reference data SID'!$B:$M,12,FALSE)),"",VLOOKUP(CONCATENATE($A337,"_",AE$2),'Reference data SID'!$B:$M,12,FALSE))</f>
        <v/>
      </c>
      <c r="AF337" s="16" t="str">
        <f>IF(ISERROR(VLOOKUP(CONCATENATE($A337,"_",AF$2),'Reference data SID'!$B:$M,12,FALSE)),"",VLOOKUP(CONCATENATE($A337,"_",AF$2),'Reference data SID'!$B:$M,12,FALSE))</f>
        <v/>
      </c>
      <c r="AG337" s="16" t="str">
        <f>IF(ISERROR(VLOOKUP(CONCATENATE($A337,"_",AG$2),'Reference data SID'!$B:$M,12,FALSE)),"",VLOOKUP(CONCATENATE($A337,"_",AG$2),'Reference data SID'!$B:$M,12,FALSE))</f>
        <v/>
      </c>
      <c r="AH337" s="16" t="str">
        <f>IF(ISERROR(VLOOKUP(CONCATENATE($A337,"_",AH$2),'Reference data SID'!$B:$M,12,FALSE)),"",VLOOKUP(CONCATENATE($A337,"_",AH$2),'Reference data SID'!$B:$M,12,FALSE))</f>
        <v/>
      </c>
      <c r="AI337" s="16" t="str">
        <f>IF(ISERROR(VLOOKUP(CONCATENATE($A337,"_",AI$2),'Reference data SID'!$B:$M,12,FALSE)),"",VLOOKUP(CONCATENATE($A337,"_",AI$2),'Reference data SID'!$B:$M,12,FALSE))</f>
        <v/>
      </c>
      <c r="AJ337" s="16" t="str">
        <f>IF(ISERROR(VLOOKUP(CONCATENATE($A337,"_",AJ$2),'Reference data SID'!$B:$M,12,FALSE)),"",VLOOKUP(CONCATENATE($A337,"_",AJ$2),'Reference data SID'!$B:$M,12,FALSE))</f>
        <v/>
      </c>
      <c r="AK337" s="16" t="str">
        <f>IF(ISERROR(VLOOKUP(CONCATENATE($A337,"_",AK$2),'Reference data SID'!$B:$M,12,FALSE)),"",VLOOKUP(CONCATENATE($A337,"_",AK$2),'Reference data SID'!$B:$M,12,FALSE))</f>
        <v/>
      </c>
      <c r="AL337" s="16" t="str">
        <f>IF(ISERROR(VLOOKUP(CONCATENATE($A337,"_",AL$2),'Reference data SID'!$B:$M,12,FALSE)),"",VLOOKUP(CONCATENATE($A337,"_",AL$2),'Reference data SID'!$B:$M,12,FALSE))</f>
        <v/>
      </c>
      <c r="AM337" s="16" t="str">
        <f>IF(ISERROR(VLOOKUP(CONCATENATE($A337,"_",AM$2),'Reference data SID'!$B:$M,12,FALSE)),"",VLOOKUP(CONCATENATE($A337,"_",AM$2),'Reference data SID'!$B:$M,12,FALSE))</f>
        <v/>
      </c>
      <c r="AN337" s="16" t="str">
        <f>IF(ISERROR(VLOOKUP(CONCATENATE($A337,"_",AN$2),'Reference data SID'!$B:$M,12,FALSE)),"",VLOOKUP(CONCATENATE($A337,"_",AN$2),'Reference data SID'!$B:$M,12,FALSE))</f>
        <v/>
      </c>
      <c r="AO337" s="16" t="str">
        <f>IF(ISERROR(VLOOKUP(CONCATENATE($A337,"_",AO$2),'Reference data SID'!$B:$M,12,FALSE)),"",VLOOKUP(CONCATENATE($A337,"_",AO$2),'Reference data SID'!$B:$M,12,FALSE))</f>
        <v/>
      </c>
      <c r="AP337" s="16" t="str">
        <f>IF(ISERROR(VLOOKUP(CONCATENATE($A337,"_",AP$2),'Reference data SID'!$B:$M,12,FALSE)),"",VLOOKUP(CONCATENATE($A337,"_",AP$2),'Reference data SID'!$B:$M,12,FALSE))</f>
        <v/>
      </c>
      <c r="AQ337" s="16" t="str">
        <f>IF(ISERROR(VLOOKUP(CONCATENATE($A337,"_",AQ$2),'Reference data SID'!$B:$M,12,FALSE)),"",VLOOKUP(CONCATENATE($A337,"_",AQ$2),'Reference data SID'!$B:$M,12,FALSE))</f>
        <v/>
      </c>
      <c r="AR337" s="16" t="str">
        <f>IF(ISERROR(VLOOKUP(CONCATENATE($A337,"_",AR$2),'Reference data SID'!$B:$M,12,FALSE)),"",VLOOKUP(CONCATENATE($A337,"_",AR$2),'Reference data SID'!$B:$M,12,FALSE))</f>
        <v/>
      </c>
      <c r="AS337" s="16" t="str">
        <f>IF(ISERROR(VLOOKUP(CONCATENATE($A337,"_",AS$2),'Reference data SID'!$B:$M,12,FALSE)),"",VLOOKUP(CONCATENATE($A337,"_",AS$2),'Reference data SID'!$B:$M,12,FALSE))</f>
        <v/>
      </c>
      <c r="AT337" s="16" t="str">
        <f>IF(ISERROR(VLOOKUP(CONCATENATE($A337,"_",AT$2),'Reference data SID'!$B:$M,12,FALSE)),"",VLOOKUP(CONCATENATE($A337,"_",AT$2),'Reference data SID'!$B:$M,12,FALSE))</f>
        <v/>
      </c>
    </row>
    <row r="338" spans="1:46" x14ac:dyDescent="0.25">
      <c r="A338">
        <v>334</v>
      </c>
      <c r="B338" s="16" t="str">
        <f>IF(ISERROR(VLOOKUP(CONCATENATE($A338,"_",B$2),'Reference data SID'!$B:$M,12,FALSE)),"",VLOOKUP(CONCATENATE($A338,"_",B$2),'Reference data SID'!$B:$M,12,FALSE))</f>
        <v/>
      </c>
      <c r="C338" s="16" t="str">
        <f>IF(ISERROR(VLOOKUP(CONCATENATE($A338,"_",C$2),'Reference data SID'!$B:$M,12,FALSE)),"",VLOOKUP(CONCATENATE($A338,"_",C$2),'Reference data SID'!$B:$M,12,FALSE))</f>
        <v/>
      </c>
      <c r="D338" s="16" t="str">
        <f>IF(ISERROR(VLOOKUP(CONCATENATE($A338,"_",D$2),'Reference data SID'!$B:$M,12,FALSE)),"",VLOOKUP(CONCATENATE($A338,"_",D$2),'Reference data SID'!$B:$M,12,FALSE))</f>
        <v/>
      </c>
      <c r="E338" s="16" t="str">
        <f>IF(ISERROR(VLOOKUP(CONCATENATE($A338,"_",E$2),'Reference data SID'!$B:$M,12,FALSE)),"",VLOOKUP(CONCATENATE($A338,"_",E$2),'Reference data SID'!$B:$M,12,FALSE))</f>
        <v/>
      </c>
      <c r="F338" s="16" t="str">
        <f>IF(ISERROR(VLOOKUP(CONCATENATE($A338,"_",F$2),'Reference data SID'!$B:$M,12,FALSE)),"",VLOOKUP(CONCATENATE($A338,"_",F$2),'Reference data SID'!$B:$M,12,FALSE))</f>
        <v/>
      </c>
      <c r="G338" s="16" t="str">
        <f>IF(ISERROR(VLOOKUP(CONCATENATE($A338,"_",G$2),'Reference data SID'!$B:$M,12,FALSE)),"",VLOOKUP(CONCATENATE($A338,"_",G$2),'Reference data SID'!$B:$M,12,FALSE))</f>
        <v/>
      </c>
      <c r="H338" s="16" t="str">
        <f>IF(ISERROR(VLOOKUP(CONCATENATE($A338,"_",H$2),'Reference data SID'!$B:$M,12,FALSE)),"",VLOOKUP(CONCATENATE($A338,"_",H$2),'Reference data SID'!$B:$M,12,FALSE))</f>
        <v/>
      </c>
      <c r="I338" s="16" t="str">
        <f>IF(ISERROR(VLOOKUP(CONCATENATE($A338,"_",I$2),'Reference data SID'!$B:$M,12,FALSE)),"",VLOOKUP(CONCATENATE($A338,"_",I$2),'Reference data SID'!$B:$M,12,FALSE))</f>
        <v/>
      </c>
      <c r="J338" s="16" t="str">
        <f>IF(ISERROR(VLOOKUP(CONCATENATE($A338,"_",J$2),'Reference data SID'!$B:$M,12,FALSE)),"",VLOOKUP(CONCATENATE($A338,"_",J$2),'Reference data SID'!$B:$M,12,FALSE))</f>
        <v/>
      </c>
      <c r="K338" s="16" t="str">
        <f>IF(ISERROR(VLOOKUP(CONCATENATE($A338,"_",K$2),'Reference data SID'!$B:$M,12,FALSE)),"",VLOOKUP(CONCATENATE($A338,"_",K$2),'Reference data SID'!$B:$M,12,FALSE))</f>
        <v/>
      </c>
      <c r="L338" s="16" t="str">
        <f>IF(ISERROR(VLOOKUP(CONCATENATE($A338,"_",L$2),'Reference data SID'!$B:$M,12,FALSE)),"",VLOOKUP(CONCATENATE($A338,"_",L$2),'Reference data SID'!$B:$M,12,FALSE))</f>
        <v/>
      </c>
      <c r="M338" s="16" t="str">
        <f>IF(ISERROR(VLOOKUP(CONCATENATE($A338,"_",M$2),'Reference data SID'!$B:$M,12,FALSE)),"",VLOOKUP(CONCATENATE($A338,"_",M$2),'Reference data SID'!$B:$M,12,FALSE))</f>
        <v/>
      </c>
      <c r="N338" s="16" t="str">
        <f>IF(ISERROR(VLOOKUP(CONCATENATE($A338,"_",N$2),'Reference data SID'!$B:$M,12,FALSE)),"",VLOOKUP(CONCATENATE($A338,"_",N$2),'Reference data SID'!$B:$M,12,FALSE))</f>
        <v/>
      </c>
      <c r="O338" s="16" t="str">
        <f>IF(ISERROR(VLOOKUP(CONCATENATE($A338,"_",O$2),'Reference data SID'!$B:$M,12,FALSE)),"",VLOOKUP(CONCATENATE($A338,"_",O$2),'Reference data SID'!$B:$M,12,FALSE))</f>
        <v/>
      </c>
      <c r="P338" s="16" t="str">
        <f>IF(ISERROR(VLOOKUP(CONCATENATE($A338,"_",P$2),'Reference data SID'!$B:$M,12,FALSE)),"",VLOOKUP(CONCATENATE($A338,"_",P$2),'Reference data SID'!$B:$M,12,FALSE))</f>
        <v/>
      </c>
      <c r="Q338" s="16" t="str">
        <f>IF(ISERROR(VLOOKUP(CONCATENATE($A338,"_",Q$2),'Reference data SID'!$B:$M,12,FALSE)),"",VLOOKUP(CONCATENATE($A338,"_",Q$2),'Reference data SID'!$B:$M,12,FALSE))</f>
        <v/>
      </c>
      <c r="R338" s="16" t="str">
        <f>IF(ISERROR(VLOOKUP(CONCATENATE($A338,"_",R$2),'Reference data SID'!$B:$M,12,FALSE)),"",VLOOKUP(CONCATENATE($A338,"_",R$2),'Reference data SID'!$B:$M,12,FALSE))</f>
        <v/>
      </c>
      <c r="S338" s="16" t="str">
        <f>IF(ISERROR(VLOOKUP(CONCATENATE($A338,"_",S$2),'Reference data SID'!$B:$M,12,FALSE)),"",VLOOKUP(CONCATENATE($A338,"_",S$2),'Reference data SID'!$B:$M,12,FALSE))</f>
        <v/>
      </c>
      <c r="T338" s="16" t="str">
        <f>IF(ISERROR(VLOOKUP(CONCATENATE($A338,"_",T$2),'Reference data SID'!$B:$M,12,FALSE)),"",VLOOKUP(CONCATENATE($A338,"_",T$2),'Reference data SID'!$B:$M,12,FALSE))</f>
        <v/>
      </c>
      <c r="U338" s="16" t="str">
        <f>IF(ISERROR(VLOOKUP(CONCATENATE($A338,"_",U$2),'Reference data SID'!$B:$M,12,FALSE)),"",VLOOKUP(CONCATENATE($A338,"_",U$2),'Reference data SID'!$B:$M,12,FALSE))</f>
        <v/>
      </c>
      <c r="V338" s="16" t="str">
        <f>IF(ISERROR(VLOOKUP(CONCATENATE($A338,"_",V$2),'Reference data SID'!$B:$M,12,FALSE)),"",VLOOKUP(CONCATENATE($A338,"_",V$2),'Reference data SID'!$B:$M,12,FALSE))</f>
        <v/>
      </c>
      <c r="W338" s="16" t="str">
        <f>IF(ISERROR(VLOOKUP(CONCATENATE($A338,"_",W$2),'Reference data SID'!$B:$M,12,FALSE)),"",VLOOKUP(CONCATENATE($A338,"_",W$2),'Reference data SID'!$B:$M,12,FALSE))</f>
        <v/>
      </c>
      <c r="X338" s="16" t="str">
        <f>IF(ISERROR(VLOOKUP(CONCATENATE($A338,"_",X$2),'Reference data SID'!$B:$M,12,FALSE)),"",VLOOKUP(CONCATENATE($A338,"_",X$2),'Reference data SID'!$B:$M,12,FALSE))</f>
        <v/>
      </c>
      <c r="Y338" s="16" t="str">
        <f>IF(ISERROR(VLOOKUP(CONCATENATE($A338,"_",Y$2),'Reference data SID'!$B:$M,12,FALSE)),"",VLOOKUP(CONCATENATE($A338,"_",Y$2),'Reference data SID'!$B:$M,12,FALSE))</f>
        <v/>
      </c>
      <c r="Z338" s="16" t="str">
        <f>IF(ISERROR(VLOOKUP(CONCATENATE($A338,"_",Z$2),'Reference data SID'!$B:$M,12,FALSE)),"",VLOOKUP(CONCATENATE($A338,"_",Z$2),'Reference data SID'!$B:$M,12,FALSE))</f>
        <v/>
      </c>
      <c r="AA338" s="16" t="str">
        <f>IF(ISERROR(VLOOKUP(CONCATENATE($A338,"_",AA$2),'Reference data SID'!$B:$M,12,FALSE)),"",VLOOKUP(CONCATENATE($A338,"_",AA$2),'Reference data SID'!$B:$M,12,FALSE))</f>
        <v/>
      </c>
      <c r="AB338" s="16" t="str">
        <f>IF(ISERROR(VLOOKUP(CONCATENATE($A338,"_",AB$2),'Reference data SID'!$B:$M,12,FALSE)),"",VLOOKUP(CONCATENATE($A338,"_",AB$2),'Reference data SID'!$B:$M,12,FALSE))</f>
        <v/>
      </c>
      <c r="AC338" s="16" t="str">
        <f>IF(ISERROR(VLOOKUP(CONCATENATE($A338,"_",AC$2),'Reference data SID'!$B:$M,12,FALSE)),"",VLOOKUP(CONCATENATE($A338,"_",AC$2),'Reference data SID'!$B:$M,12,FALSE))</f>
        <v/>
      </c>
      <c r="AD338" s="16" t="str">
        <f>IF(ISERROR(VLOOKUP(CONCATENATE($A338,"_",AD$2),'Reference data SID'!$B:$M,12,FALSE)),"",VLOOKUP(CONCATENATE($A338,"_",AD$2),'Reference data SID'!$B:$M,12,FALSE))</f>
        <v/>
      </c>
      <c r="AE338" s="16" t="str">
        <f>IF(ISERROR(VLOOKUP(CONCATENATE($A338,"_",AE$2),'Reference data SID'!$B:$M,12,FALSE)),"",VLOOKUP(CONCATENATE($A338,"_",AE$2),'Reference data SID'!$B:$M,12,FALSE))</f>
        <v/>
      </c>
      <c r="AF338" s="16" t="str">
        <f>IF(ISERROR(VLOOKUP(CONCATENATE($A338,"_",AF$2),'Reference data SID'!$B:$M,12,FALSE)),"",VLOOKUP(CONCATENATE($A338,"_",AF$2),'Reference data SID'!$B:$M,12,FALSE))</f>
        <v/>
      </c>
      <c r="AG338" s="16" t="str">
        <f>IF(ISERROR(VLOOKUP(CONCATENATE($A338,"_",AG$2),'Reference data SID'!$B:$M,12,FALSE)),"",VLOOKUP(CONCATENATE($A338,"_",AG$2),'Reference data SID'!$B:$M,12,FALSE))</f>
        <v/>
      </c>
      <c r="AH338" s="16" t="str">
        <f>IF(ISERROR(VLOOKUP(CONCATENATE($A338,"_",AH$2),'Reference data SID'!$B:$M,12,FALSE)),"",VLOOKUP(CONCATENATE($A338,"_",AH$2),'Reference data SID'!$B:$M,12,FALSE))</f>
        <v/>
      </c>
      <c r="AI338" s="16" t="str">
        <f>IF(ISERROR(VLOOKUP(CONCATENATE($A338,"_",AI$2),'Reference data SID'!$B:$M,12,FALSE)),"",VLOOKUP(CONCATENATE($A338,"_",AI$2),'Reference data SID'!$B:$M,12,FALSE))</f>
        <v/>
      </c>
      <c r="AJ338" s="16" t="str">
        <f>IF(ISERROR(VLOOKUP(CONCATENATE($A338,"_",AJ$2),'Reference data SID'!$B:$M,12,FALSE)),"",VLOOKUP(CONCATENATE($A338,"_",AJ$2),'Reference data SID'!$B:$M,12,FALSE))</f>
        <v/>
      </c>
      <c r="AK338" s="16" t="str">
        <f>IF(ISERROR(VLOOKUP(CONCATENATE($A338,"_",AK$2),'Reference data SID'!$B:$M,12,FALSE)),"",VLOOKUP(CONCATENATE($A338,"_",AK$2),'Reference data SID'!$B:$M,12,FALSE))</f>
        <v/>
      </c>
      <c r="AL338" s="16" t="str">
        <f>IF(ISERROR(VLOOKUP(CONCATENATE($A338,"_",AL$2),'Reference data SID'!$B:$M,12,FALSE)),"",VLOOKUP(CONCATENATE($A338,"_",AL$2),'Reference data SID'!$B:$M,12,FALSE))</f>
        <v/>
      </c>
      <c r="AM338" s="16" t="str">
        <f>IF(ISERROR(VLOOKUP(CONCATENATE($A338,"_",AM$2),'Reference data SID'!$B:$M,12,FALSE)),"",VLOOKUP(CONCATENATE($A338,"_",AM$2),'Reference data SID'!$B:$M,12,FALSE))</f>
        <v/>
      </c>
      <c r="AN338" s="16" t="str">
        <f>IF(ISERROR(VLOOKUP(CONCATENATE($A338,"_",AN$2),'Reference data SID'!$B:$M,12,FALSE)),"",VLOOKUP(CONCATENATE($A338,"_",AN$2),'Reference data SID'!$B:$M,12,FALSE))</f>
        <v/>
      </c>
      <c r="AO338" s="16" t="str">
        <f>IF(ISERROR(VLOOKUP(CONCATENATE($A338,"_",AO$2),'Reference data SID'!$B:$M,12,FALSE)),"",VLOOKUP(CONCATENATE($A338,"_",AO$2),'Reference data SID'!$B:$M,12,FALSE))</f>
        <v/>
      </c>
      <c r="AP338" s="16" t="str">
        <f>IF(ISERROR(VLOOKUP(CONCATENATE($A338,"_",AP$2),'Reference data SID'!$B:$M,12,FALSE)),"",VLOOKUP(CONCATENATE($A338,"_",AP$2),'Reference data SID'!$B:$M,12,FALSE))</f>
        <v/>
      </c>
      <c r="AQ338" s="16" t="str">
        <f>IF(ISERROR(VLOOKUP(CONCATENATE($A338,"_",AQ$2),'Reference data SID'!$B:$M,12,FALSE)),"",VLOOKUP(CONCATENATE($A338,"_",AQ$2),'Reference data SID'!$B:$M,12,FALSE))</f>
        <v/>
      </c>
      <c r="AR338" s="16" t="str">
        <f>IF(ISERROR(VLOOKUP(CONCATENATE($A338,"_",AR$2),'Reference data SID'!$B:$M,12,FALSE)),"",VLOOKUP(CONCATENATE($A338,"_",AR$2),'Reference data SID'!$B:$M,12,FALSE))</f>
        <v/>
      </c>
      <c r="AS338" s="16" t="str">
        <f>IF(ISERROR(VLOOKUP(CONCATENATE($A338,"_",AS$2),'Reference data SID'!$B:$M,12,FALSE)),"",VLOOKUP(CONCATENATE($A338,"_",AS$2),'Reference data SID'!$B:$M,12,FALSE))</f>
        <v/>
      </c>
      <c r="AT338" s="16" t="str">
        <f>IF(ISERROR(VLOOKUP(CONCATENATE($A338,"_",AT$2),'Reference data SID'!$B:$M,12,FALSE)),"",VLOOKUP(CONCATENATE($A338,"_",AT$2),'Reference data SID'!$B:$M,12,FALSE))</f>
        <v/>
      </c>
    </row>
    <row r="339" spans="1:46" x14ac:dyDescent="0.25">
      <c r="A339">
        <v>335</v>
      </c>
      <c r="B339" s="16" t="str">
        <f>IF(ISERROR(VLOOKUP(CONCATENATE($A339,"_",B$2),'Reference data SID'!$B:$M,12,FALSE)),"",VLOOKUP(CONCATENATE($A339,"_",B$2),'Reference data SID'!$B:$M,12,FALSE))</f>
        <v/>
      </c>
      <c r="C339" s="16" t="str">
        <f>IF(ISERROR(VLOOKUP(CONCATENATE($A339,"_",C$2),'Reference data SID'!$B:$M,12,FALSE)),"",VLOOKUP(CONCATENATE($A339,"_",C$2),'Reference data SID'!$B:$M,12,FALSE))</f>
        <v/>
      </c>
      <c r="D339" s="16" t="str">
        <f>IF(ISERROR(VLOOKUP(CONCATENATE($A339,"_",D$2),'Reference data SID'!$B:$M,12,FALSE)),"",VLOOKUP(CONCATENATE($A339,"_",D$2),'Reference data SID'!$B:$M,12,FALSE))</f>
        <v/>
      </c>
      <c r="E339" s="16" t="str">
        <f>IF(ISERROR(VLOOKUP(CONCATENATE($A339,"_",E$2),'Reference data SID'!$B:$M,12,FALSE)),"",VLOOKUP(CONCATENATE($A339,"_",E$2),'Reference data SID'!$B:$M,12,FALSE))</f>
        <v/>
      </c>
      <c r="F339" s="16" t="str">
        <f>IF(ISERROR(VLOOKUP(CONCATENATE($A339,"_",F$2),'Reference data SID'!$B:$M,12,FALSE)),"",VLOOKUP(CONCATENATE($A339,"_",F$2),'Reference data SID'!$B:$M,12,FALSE))</f>
        <v/>
      </c>
      <c r="G339" s="16" t="str">
        <f>IF(ISERROR(VLOOKUP(CONCATENATE($A339,"_",G$2),'Reference data SID'!$B:$M,12,FALSE)),"",VLOOKUP(CONCATENATE($A339,"_",G$2),'Reference data SID'!$B:$M,12,FALSE))</f>
        <v/>
      </c>
      <c r="H339" s="16" t="str">
        <f>IF(ISERROR(VLOOKUP(CONCATENATE($A339,"_",H$2),'Reference data SID'!$B:$M,12,FALSE)),"",VLOOKUP(CONCATENATE($A339,"_",H$2),'Reference data SID'!$B:$M,12,FALSE))</f>
        <v/>
      </c>
      <c r="I339" s="16" t="str">
        <f>IF(ISERROR(VLOOKUP(CONCATENATE($A339,"_",I$2),'Reference data SID'!$B:$M,12,FALSE)),"",VLOOKUP(CONCATENATE($A339,"_",I$2),'Reference data SID'!$B:$M,12,FALSE))</f>
        <v/>
      </c>
      <c r="J339" s="16" t="str">
        <f>IF(ISERROR(VLOOKUP(CONCATENATE($A339,"_",J$2),'Reference data SID'!$B:$M,12,FALSE)),"",VLOOKUP(CONCATENATE($A339,"_",J$2),'Reference data SID'!$B:$M,12,FALSE))</f>
        <v/>
      </c>
      <c r="K339" s="16" t="str">
        <f>IF(ISERROR(VLOOKUP(CONCATENATE($A339,"_",K$2),'Reference data SID'!$B:$M,12,FALSE)),"",VLOOKUP(CONCATENATE($A339,"_",K$2),'Reference data SID'!$B:$M,12,FALSE))</f>
        <v/>
      </c>
      <c r="L339" s="16" t="str">
        <f>IF(ISERROR(VLOOKUP(CONCATENATE($A339,"_",L$2),'Reference data SID'!$B:$M,12,FALSE)),"",VLOOKUP(CONCATENATE($A339,"_",L$2),'Reference data SID'!$B:$M,12,FALSE))</f>
        <v/>
      </c>
      <c r="M339" s="16" t="str">
        <f>IF(ISERROR(VLOOKUP(CONCATENATE($A339,"_",M$2),'Reference data SID'!$B:$M,12,FALSE)),"",VLOOKUP(CONCATENATE($A339,"_",M$2),'Reference data SID'!$B:$M,12,FALSE))</f>
        <v/>
      </c>
      <c r="N339" s="16" t="str">
        <f>IF(ISERROR(VLOOKUP(CONCATENATE($A339,"_",N$2),'Reference data SID'!$B:$M,12,FALSE)),"",VLOOKUP(CONCATENATE($A339,"_",N$2),'Reference data SID'!$B:$M,12,FALSE))</f>
        <v/>
      </c>
      <c r="O339" s="16" t="str">
        <f>IF(ISERROR(VLOOKUP(CONCATENATE($A339,"_",O$2),'Reference data SID'!$B:$M,12,FALSE)),"",VLOOKUP(CONCATENATE($A339,"_",O$2),'Reference data SID'!$B:$M,12,FALSE))</f>
        <v/>
      </c>
      <c r="P339" s="16" t="str">
        <f>IF(ISERROR(VLOOKUP(CONCATENATE($A339,"_",P$2),'Reference data SID'!$B:$M,12,FALSE)),"",VLOOKUP(CONCATENATE($A339,"_",P$2),'Reference data SID'!$B:$M,12,FALSE))</f>
        <v/>
      </c>
      <c r="Q339" s="16" t="str">
        <f>IF(ISERROR(VLOOKUP(CONCATENATE($A339,"_",Q$2),'Reference data SID'!$B:$M,12,FALSE)),"",VLOOKUP(CONCATENATE($A339,"_",Q$2),'Reference data SID'!$B:$M,12,FALSE))</f>
        <v/>
      </c>
      <c r="R339" s="16" t="str">
        <f>IF(ISERROR(VLOOKUP(CONCATENATE($A339,"_",R$2),'Reference data SID'!$B:$M,12,FALSE)),"",VLOOKUP(CONCATENATE($A339,"_",R$2),'Reference data SID'!$B:$M,12,FALSE))</f>
        <v/>
      </c>
      <c r="S339" s="16" t="str">
        <f>IF(ISERROR(VLOOKUP(CONCATENATE($A339,"_",S$2),'Reference data SID'!$B:$M,12,FALSE)),"",VLOOKUP(CONCATENATE($A339,"_",S$2),'Reference data SID'!$B:$M,12,FALSE))</f>
        <v/>
      </c>
      <c r="T339" s="16" t="str">
        <f>IF(ISERROR(VLOOKUP(CONCATENATE($A339,"_",T$2),'Reference data SID'!$B:$M,12,FALSE)),"",VLOOKUP(CONCATENATE($A339,"_",T$2),'Reference data SID'!$B:$M,12,FALSE))</f>
        <v/>
      </c>
      <c r="U339" s="16" t="str">
        <f>IF(ISERROR(VLOOKUP(CONCATENATE($A339,"_",U$2),'Reference data SID'!$B:$M,12,FALSE)),"",VLOOKUP(CONCATENATE($A339,"_",U$2),'Reference data SID'!$B:$M,12,FALSE))</f>
        <v/>
      </c>
      <c r="V339" s="16" t="str">
        <f>IF(ISERROR(VLOOKUP(CONCATENATE($A339,"_",V$2),'Reference data SID'!$B:$M,12,FALSE)),"",VLOOKUP(CONCATENATE($A339,"_",V$2),'Reference data SID'!$B:$M,12,FALSE))</f>
        <v/>
      </c>
      <c r="W339" s="16" t="str">
        <f>IF(ISERROR(VLOOKUP(CONCATENATE($A339,"_",W$2),'Reference data SID'!$B:$M,12,FALSE)),"",VLOOKUP(CONCATENATE($A339,"_",W$2),'Reference data SID'!$B:$M,12,FALSE))</f>
        <v/>
      </c>
      <c r="X339" s="16" t="str">
        <f>IF(ISERROR(VLOOKUP(CONCATENATE($A339,"_",X$2),'Reference data SID'!$B:$M,12,FALSE)),"",VLOOKUP(CONCATENATE($A339,"_",X$2),'Reference data SID'!$B:$M,12,FALSE))</f>
        <v/>
      </c>
      <c r="Y339" s="16" t="str">
        <f>IF(ISERROR(VLOOKUP(CONCATENATE($A339,"_",Y$2),'Reference data SID'!$B:$M,12,FALSE)),"",VLOOKUP(CONCATENATE($A339,"_",Y$2),'Reference data SID'!$B:$M,12,FALSE))</f>
        <v/>
      </c>
      <c r="Z339" s="16" t="str">
        <f>IF(ISERROR(VLOOKUP(CONCATENATE($A339,"_",Z$2),'Reference data SID'!$B:$M,12,FALSE)),"",VLOOKUP(CONCATENATE($A339,"_",Z$2),'Reference data SID'!$B:$M,12,FALSE))</f>
        <v/>
      </c>
      <c r="AA339" s="16" t="str">
        <f>IF(ISERROR(VLOOKUP(CONCATENATE($A339,"_",AA$2),'Reference data SID'!$B:$M,12,FALSE)),"",VLOOKUP(CONCATENATE($A339,"_",AA$2),'Reference data SID'!$B:$M,12,FALSE))</f>
        <v/>
      </c>
      <c r="AB339" s="16" t="str">
        <f>IF(ISERROR(VLOOKUP(CONCATENATE($A339,"_",AB$2),'Reference data SID'!$B:$M,12,FALSE)),"",VLOOKUP(CONCATENATE($A339,"_",AB$2),'Reference data SID'!$B:$M,12,FALSE))</f>
        <v/>
      </c>
      <c r="AC339" s="16" t="str">
        <f>IF(ISERROR(VLOOKUP(CONCATENATE($A339,"_",AC$2),'Reference data SID'!$B:$M,12,FALSE)),"",VLOOKUP(CONCATENATE($A339,"_",AC$2),'Reference data SID'!$B:$M,12,FALSE))</f>
        <v/>
      </c>
      <c r="AD339" s="16" t="str">
        <f>IF(ISERROR(VLOOKUP(CONCATENATE($A339,"_",AD$2),'Reference data SID'!$B:$M,12,FALSE)),"",VLOOKUP(CONCATENATE($A339,"_",AD$2),'Reference data SID'!$B:$M,12,FALSE))</f>
        <v/>
      </c>
      <c r="AE339" s="16" t="str">
        <f>IF(ISERROR(VLOOKUP(CONCATENATE($A339,"_",AE$2),'Reference data SID'!$B:$M,12,FALSE)),"",VLOOKUP(CONCATENATE($A339,"_",AE$2),'Reference data SID'!$B:$M,12,FALSE))</f>
        <v/>
      </c>
      <c r="AF339" s="16" t="str">
        <f>IF(ISERROR(VLOOKUP(CONCATENATE($A339,"_",AF$2),'Reference data SID'!$B:$M,12,FALSE)),"",VLOOKUP(CONCATENATE($A339,"_",AF$2),'Reference data SID'!$B:$M,12,FALSE))</f>
        <v/>
      </c>
      <c r="AG339" s="16" t="str">
        <f>IF(ISERROR(VLOOKUP(CONCATENATE($A339,"_",AG$2),'Reference data SID'!$B:$M,12,FALSE)),"",VLOOKUP(CONCATENATE($A339,"_",AG$2),'Reference data SID'!$B:$M,12,FALSE))</f>
        <v/>
      </c>
      <c r="AH339" s="16" t="str">
        <f>IF(ISERROR(VLOOKUP(CONCATENATE($A339,"_",AH$2),'Reference data SID'!$B:$M,12,FALSE)),"",VLOOKUP(CONCATENATE($A339,"_",AH$2),'Reference data SID'!$B:$M,12,FALSE))</f>
        <v/>
      </c>
      <c r="AI339" s="16" t="str">
        <f>IF(ISERROR(VLOOKUP(CONCATENATE($A339,"_",AI$2),'Reference data SID'!$B:$M,12,FALSE)),"",VLOOKUP(CONCATENATE($A339,"_",AI$2),'Reference data SID'!$B:$M,12,FALSE))</f>
        <v/>
      </c>
      <c r="AJ339" s="16" t="str">
        <f>IF(ISERROR(VLOOKUP(CONCATENATE($A339,"_",AJ$2),'Reference data SID'!$B:$M,12,FALSE)),"",VLOOKUP(CONCATENATE($A339,"_",AJ$2),'Reference data SID'!$B:$M,12,FALSE))</f>
        <v/>
      </c>
      <c r="AK339" s="16" t="str">
        <f>IF(ISERROR(VLOOKUP(CONCATENATE($A339,"_",AK$2),'Reference data SID'!$B:$M,12,FALSE)),"",VLOOKUP(CONCATENATE($A339,"_",AK$2),'Reference data SID'!$B:$M,12,FALSE))</f>
        <v/>
      </c>
      <c r="AL339" s="16" t="str">
        <f>IF(ISERROR(VLOOKUP(CONCATENATE($A339,"_",AL$2),'Reference data SID'!$B:$M,12,FALSE)),"",VLOOKUP(CONCATENATE($A339,"_",AL$2),'Reference data SID'!$B:$M,12,FALSE))</f>
        <v/>
      </c>
      <c r="AM339" s="16" t="str">
        <f>IF(ISERROR(VLOOKUP(CONCATENATE($A339,"_",AM$2),'Reference data SID'!$B:$M,12,FALSE)),"",VLOOKUP(CONCATENATE($A339,"_",AM$2),'Reference data SID'!$B:$M,12,FALSE))</f>
        <v/>
      </c>
      <c r="AN339" s="16" t="str">
        <f>IF(ISERROR(VLOOKUP(CONCATENATE($A339,"_",AN$2),'Reference data SID'!$B:$M,12,FALSE)),"",VLOOKUP(CONCATENATE($A339,"_",AN$2),'Reference data SID'!$B:$M,12,FALSE))</f>
        <v/>
      </c>
      <c r="AO339" s="16" t="str">
        <f>IF(ISERROR(VLOOKUP(CONCATENATE($A339,"_",AO$2),'Reference data SID'!$B:$M,12,FALSE)),"",VLOOKUP(CONCATENATE($A339,"_",AO$2),'Reference data SID'!$B:$M,12,FALSE))</f>
        <v/>
      </c>
      <c r="AP339" s="16" t="str">
        <f>IF(ISERROR(VLOOKUP(CONCATENATE($A339,"_",AP$2),'Reference data SID'!$B:$M,12,FALSE)),"",VLOOKUP(CONCATENATE($A339,"_",AP$2),'Reference data SID'!$B:$M,12,FALSE))</f>
        <v/>
      </c>
      <c r="AQ339" s="16" t="str">
        <f>IF(ISERROR(VLOOKUP(CONCATENATE($A339,"_",AQ$2),'Reference data SID'!$B:$M,12,FALSE)),"",VLOOKUP(CONCATENATE($A339,"_",AQ$2),'Reference data SID'!$B:$M,12,FALSE))</f>
        <v/>
      </c>
      <c r="AR339" s="16" t="str">
        <f>IF(ISERROR(VLOOKUP(CONCATENATE($A339,"_",AR$2),'Reference data SID'!$B:$M,12,FALSE)),"",VLOOKUP(CONCATENATE($A339,"_",AR$2),'Reference data SID'!$B:$M,12,FALSE))</f>
        <v/>
      </c>
      <c r="AS339" s="16" t="str">
        <f>IF(ISERROR(VLOOKUP(CONCATENATE($A339,"_",AS$2),'Reference data SID'!$B:$M,12,FALSE)),"",VLOOKUP(CONCATENATE($A339,"_",AS$2),'Reference data SID'!$B:$M,12,FALSE))</f>
        <v/>
      </c>
      <c r="AT339" s="16" t="str">
        <f>IF(ISERROR(VLOOKUP(CONCATENATE($A339,"_",AT$2),'Reference data SID'!$B:$M,12,FALSE)),"",VLOOKUP(CONCATENATE($A339,"_",AT$2),'Reference data SID'!$B:$M,12,FALSE))</f>
        <v/>
      </c>
    </row>
    <row r="340" spans="1:46" x14ac:dyDescent="0.25">
      <c r="A340">
        <v>336</v>
      </c>
      <c r="B340" s="16" t="str">
        <f>IF(ISERROR(VLOOKUP(CONCATENATE($A340,"_",B$2),'Reference data SID'!$B:$M,12,FALSE)),"",VLOOKUP(CONCATENATE($A340,"_",B$2),'Reference data SID'!$B:$M,12,FALSE))</f>
        <v/>
      </c>
      <c r="C340" s="16" t="str">
        <f>IF(ISERROR(VLOOKUP(CONCATENATE($A340,"_",C$2),'Reference data SID'!$B:$M,12,FALSE)),"",VLOOKUP(CONCATENATE($A340,"_",C$2),'Reference data SID'!$B:$M,12,FALSE))</f>
        <v/>
      </c>
      <c r="D340" s="16" t="str">
        <f>IF(ISERROR(VLOOKUP(CONCATENATE($A340,"_",D$2),'Reference data SID'!$B:$M,12,FALSE)),"",VLOOKUP(CONCATENATE($A340,"_",D$2),'Reference data SID'!$B:$M,12,FALSE))</f>
        <v/>
      </c>
      <c r="E340" s="16" t="str">
        <f>IF(ISERROR(VLOOKUP(CONCATENATE($A340,"_",E$2),'Reference data SID'!$B:$M,12,FALSE)),"",VLOOKUP(CONCATENATE($A340,"_",E$2),'Reference data SID'!$B:$M,12,FALSE))</f>
        <v/>
      </c>
      <c r="F340" s="16" t="str">
        <f>IF(ISERROR(VLOOKUP(CONCATENATE($A340,"_",F$2),'Reference data SID'!$B:$M,12,FALSE)),"",VLOOKUP(CONCATENATE($A340,"_",F$2),'Reference data SID'!$B:$M,12,FALSE))</f>
        <v/>
      </c>
      <c r="G340" s="16" t="str">
        <f>IF(ISERROR(VLOOKUP(CONCATENATE($A340,"_",G$2),'Reference data SID'!$B:$M,12,FALSE)),"",VLOOKUP(CONCATENATE($A340,"_",G$2),'Reference data SID'!$B:$M,12,FALSE))</f>
        <v/>
      </c>
      <c r="H340" s="16" t="str">
        <f>IF(ISERROR(VLOOKUP(CONCATENATE($A340,"_",H$2),'Reference data SID'!$B:$M,12,FALSE)),"",VLOOKUP(CONCATENATE($A340,"_",H$2),'Reference data SID'!$B:$M,12,FALSE))</f>
        <v/>
      </c>
      <c r="I340" s="16" t="str">
        <f>IF(ISERROR(VLOOKUP(CONCATENATE($A340,"_",I$2),'Reference data SID'!$B:$M,12,FALSE)),"",VLOOKUP(CONCATENATE($A340,"_",I$2),'Reference data SID'!$B:$M,12,FALSE))</f>
        <v/>
      </c>
      <c r="J340" s="16" t="str">
        <f>IF(ISERROR(VLOOKUP(CONCATENATE($A340,"_",J$2),'Reference data SID'!$B:$M,12,FALSE)),"",VLOOKUP(CONCATENATE($A340,"_",J$2),'Reference data SID'!$B:$M,12,FALSE))</f>
        <v/>
      </c>
      <c r="K340" s="16" t="str">
        <f>IF(ISERROR(VLOOKUP(CONCATENATE($A340,"_",K$2),'Reference data SID'!$B:$M,12,FALSE)),"",VLOOKUP(CONCATENATE($A340,"_",K$2),'Reference data SID'!$B:$M,12,FALSE))</f>
        <v/>
      </c>
      <c r="L340" s="16" t="str">
        <f>IF(ISERROR(VLOOKUP(CONCATENATE($A340,"_",L$2),'Reference data SID'!$B:$M,12,FALSE)),"",VLOOKUP(CONCATENATE($A340,"_",L$2),'Reference data SID'!$B:$M,12,FALSE))</f>
        <v/>
      </c>
      <c r="M340" s="16" t="str">
        <f>IF(ISERROR(VLOOKUP(CONCATENATE($A340,"_",M$2),'Reference data SID'!$B:$M,12,FALSE)),"",VLOOKUP(CONCATENATE($A340,"_",M$2),'Reference data SID'!$B:$M,12,FALSE))</f>
        <v/>
      </c>
      <c r="N340" s="16" t="str">
        <f>IF(ISERROR(VLOOKUP(CONCATENATE($A340,"_",N$2),'Reference data SID'!$B:$M,12,FALSE)),"",VLOOKUP(CONCATENATE($A340,"_",N$2),'Reference data SID'!$B:$M,12,FALSE))</f>
        <v/>
      </c>
      <c r="O340" s="16" t="str">
        <f>IF(ISERROR(VLOOKUP(CONCATENATE($A340,"_",O$2),'Reference data SID'!$B:$M,12,FALSE)),"",VLOOKUP(CONCATENATE($A340,"_",O$2),'Reference data SID'!$B:$M,12,FALSE))</f>
        <v/>
      </c>
      <c r="P340" s="16" t="str">
        <f>IF(ISERROR(VLOOKUP(CONCATENATE($A340,"_",P$2),'Reference data SID'!$B:$M,12,FALSE)),"",VLOOKUP(CONCATENATE($A340,"_",P$2),'Reference data SID'!$B:$M,12,FALSE))</f>
        <v/>
      </c>
      <c r="Q340" s="16" t="str">
        <f>IF(ISERROR(VLOOKUP(CONCATENATE($A340,"_",Q$2),'Reference data SID'!$B:$M,12,FALSE)),"",VLOOKUP(CONCATENATE($A340,"_",Q$2),'Reference data SID'!$B:$M,12,FALSE))</f>
        <v/>
      </c>
      <c r="R340" s="16" t="str">
        <f>IF(ISERROR(VLOOKUP(CONCATENATE($A340,"_",R$2),'Reference data SID'!$B:$M,12,FALSE)),"",VLOOKUP(CONCATENATE($A340,"_",R$2),'Reference data SID'!$B:$M,12,FALSE))</f>
        <v/>
      </c>
      <c r="S340" s="16" t="str">
        <f>IF(ISERROR(VLOOKUP(CONCATENATE($A340,"_",S$2),'Reference data SID'!$B:$M,12,FALSE)),"",VLOOKUP(CONCATENATE($A340,"_",S$2),'Reference data SID'!$B:$M,12,FALSE))</f>
        <v/>
      </c>
      <c r="T340" s="16" t="str">
        <f>IF(ISERROR(VLOOKUP(CONCATENATE($A340,"_",T$2),'Reference data SID'!$B:$M,12,FALSE)),"",VLOOKUP(CONCATENATE($A340,"_",T$2),'Reference data SID'!$B:$M,12,FALSE))</f>
        <v/>
      </c>
      <c r="U340" s="16" t="str">
        <f>IF(ISERROR(VLOOKUP(CONCATENATE($A340,"_",U$2),'Reference data SID'!$B:$M,12,FALSE)),"",VLOOKUP(CONCATENATE($A340,"_",U$2),'Reference data SID'!$B:$M,12,FALSE))</f>
        <v/>
      </c>
      <c r="V340" s="16" t="str">
        <f>IF(ISERROR(VLOOKUP(CONCATENATE($A340,"_",V$2),'Reference data SID'!$B:$M,12,FALSE)),"",VLOOKUP(CONCATENATE($A340,"_",V$2),'Reference data SID'!$B:$M,12,FALSE))</f>
        <v/>
      </c>
      <c r="W340" s="16" t="str">
        <f>IF(ISERROR(VLOOKUP(CONCATENATE($A340,"_",W$2),'Reference data SID'!$B:$M,12,FALSE)),"",VLOOKUP(CONCATENATE($A340,"_",W$2),'Reference data SID'!$B:$M,12,FALSE))</f>
        <v/>
      </c>
      <c r="X340" s="16" t="str">
        <f>IF(ISERROR(VLOOKUP(CONCATENATE($A340,"_",X$2),'Reference data SID'!$B:$M,12,FALSE)),"",VLOOKUP(CONCATENATE($A340,"_",X$2),'Reference data SID'!$B:$M,12,FALSE))</f>
        <v/>
      </c>
      <c r="Y340" s="16" t="str">
        <f>IF(ISERROR(VLOOKUP(CONCATENATE($A340,"_",Y$2),'Reference data SID'!$B:$M,12,FALSE)),"",VLOOKUP(CONCATENATE($A340,"_",Y$2),'Reference data SID'!$B:$M,12,FALSE))</f>
        <v/>
      </c>
      <c r="Z340" s="16" t="str">
        <f>IF(ISERROR(VLOOKUP(CONCATENATE($A340,"_",Z$2),'Reference data SID'!$B:$M,12,FALSE)),"",VLOOKUP(CONCATENATE($A340,"_",Z$2),'Reference data SID'!$B:$M,12,FALSE))</f>
        <v/>
      </c>
      <c r="AA340" s="16" t="str">
        <f>IF(ISERROR(VLOOKUP(CONCATENATE($A340,"_",AA$2),'Reference data SID'!$B:$M,12,FALSE)),"",VLOOKUP(CONCATENATE($A340,"_",AA$2),'Reference data SID'!$B:$M,12,FALSE))</f>
        <v/>
      </c>
      <c r="AB340" s="16" t="str">
        <f>IF(ISERROR(VLOOKUP(CONCATENATE($A340,"_",AB$2),'Reference data SID'!$B:$M,12,FALSE)),"",VLOOKUP(CONCATENATE($A340,"_",AB$2),'Reference data SID'!$B:$M,12,FALSE))</f>
        <v/>
      </c>
      <c r="AC340" s="16" t="str">
        <f>IF(ISERROR(VLOOKUP(CONCATENATE($A340,"_",AC$2),'Reference data SID'!$B:$M,12,FALSE)),"",VLOOKUP(CONCATENATE($A340,"_",AC$2),'Reference data SID'!$B:$M,12,FALSE))</f>
        <v/>
      </c>
      <c r="AD340" s="16" t="str">
        <f>IF(ISERROR(VLOOKUP(CONCATENATE($A340,"_",AD$2),'Reference data SID'!$B:$M,12,FALSE)),"",VLOOKUP(CONCATENATE($A340,"_",AD$2),'Reference data SID'!$B:$M,12,FALSE))</f>
        <v/>
      </c>
      <c r="AE340" s="16" t="str">
        <f>IF(ISERROR(VLOOKUP(CONCATENATE($A340,"_",AE$2),'Reference data SID'!$B:$M,12,FALSE)),"",VLOOKUP(CONCATENATE($A340,"_",AE$2),'Reference data SID'!$B:$M,12,FALSE))</f>
        <v/>
      </c>
      <c r="AF340" s="16" t="str">
        <f>IF(ISERROR(VLOOKUP(CONCATENATE($A340,"_",AF$2),'Reference data SID'!$B:$M,12,FALSE)),"",VLOOKUP(CONCATENATE($A340,"_",AF$2),'Reference data SID'!$B:$M,12,FALSE))</f>
        <v/>
      </c>
      <c r="AG340" s="16" t="str">
        <f>IF(ISERROR(VLOOKUP(CONCATENATE($A340,"_",AG$2),'Reference data SID'!$B:$M,12,FALSE)),"",VLOOKUP(CONCATENATE($A340,"_",AG$2),'Reference data SID'!$B:$M,12,FALSE))</f>
        <v/>
      </c>
      <c r="AH340" s="16" t="str">
        <f>IF(ISERROR(VLOOKUP(CONCATENATE($A340,"_",AH$2),'Reference data SID'!$B:$M,12,FALSE)),"",VLOOKUP(CONCATENATE($A340,"_",AH$2),'Reference data SID'!$B:$M,12,FALSE))</f>
        <v/>
      </c>
      <c r="AI340" s="16" t="str">
        <f>IF(ISERROR(VLOOKUP(CONCATENATE($A340,"_",AI$2),'Reference data SID'!$B:$M,12,FALSE)),"",VLOOKUP(CONCATENATE($A340,"_",AI$2),'Reference data SID'!$B:$M,12,FALSE))</f>
        <v/>
      </c>
      <c r="AJ340" s="16" t="str">
        <f>IF(ISERROR(VLOOKUP(CONCATENATE($A340,"_",AJ$2),'Reference data SID'!$B:$M,12,FALSE)),"",VLOOKUP(CONCATENATE($A340,"_",AJ$2),'Reference data SID'!$B:$M,12,FALSE))</f>
        <v/>
      </c>
      <c r="AK340" s="16" t="str">
        <f>IF(ISERROR(VLOOKUP(CONCATENATE($A340,"_",AK$2),'Reference data SID'!$B:$M,12,FALSE)),"",VLOOKUP(CONCATENATE($A340,"_",AK$2),'Reference data SID'!$B:$M,12,FALSE))</f>
        <v/>
      </c>
      <c r="AL340" s="16" t="str">
        <f>IF(ISERROR(VLOOKUP(CONCATENATE($A340,"_",AL$2),'Reference data SID'!$B:$M,12,FALSE)),"",VLOOKUP(CONCATENATE($A340,"_",AL$2),'Reference data SID'!$B:$M,12,FALSE))</f>
        <v/>
      </c>
      <c r="AM340" s="16" t="str">
        <f>IF(ISERROR(VLOOKUP(CONCATENATE($A340,"_",AM$2),'Reference data SID'!$B:$M,12,FALSE)),"",VLOOKUP(CONCATENATE($A340,"_",AM$2),'Reference data SID'!$B:$M,12,FALSE))</f>
        <v/>
      </c>
      <c r="AN340" s="16" t="str">
        <f>IF(ISERROR(VLOOKUP(CONCATENATE($A340,"_",AN$2),'Reference data SID'!$B:$M,12,FALSE)),"",VLOOKUP(CONCATENATE($A340,"_",AN$2),'Reference data SID'!$B:$M,12,FALSE))</f>
        <v/>
      </c>
      <c r="AO340" s="16" t="str">
        <f>IF(ISERROR(VLOOKUP(CONCATENATE($A340,"_",AO$2),'Reference data SID'!$B:$M,12,FALSE)),"",VLOOKUP(CONCATENATE($A340,"_",AO$2),'Reference data SID'!$B:$M,12,FALSE))</f>
        <v/>
      </c>
      <c r="AP340" s="16" t="str">
        <f>IF(ISERROR(VLOOKUP(CONCATENATE($A340,"_",AP$2),'Reference data SID'!$B:$M,12,FALSE)),"",VLOOKUP(CONCATENATE($A340,"_",AP$2),'Reference data SID'!$B:$M,12,FALSE))</f>
        <v/>
      </c>
      <c r="AQ340" s="16" t="str">
        <f>IF(ISERROR(VLOOKUP(CONCATENATE($A340,"_",AQ$2),'Reference data SID'!$B:$M,12,FALSE)),"",VLOOKUP(CONCATENATE($A340,"_",AQ$2),'Reference data SID'!$B:$M,12,FALSE))</f>
        <v/>
      </c>
      <c r="AR340" s="16" t="str">
        <f>IF(ISERROR(VLOOKUP(CONCATENATE($A340,"_",AR$2),'Reference data SID'!$B:$M,12,FALSE)),"",VLOOKUP(CONCATENATE($A340,"_",AR$2),'Reference data SID'!$B:$M,12,FALSE))</f>
        <v/>
      </c>
      <c r="AS340" s="16" t="str">
        <f>IF(ISERROR(VLOOKUP(CONCATENATE($A340,"_",AS$2),'Reference data SID'!$B:$M,12,FALSE)),"",VLOOKUP(CONCATENATE($A340,"_",AS$2),'Reference data SID'!$B:$M,12,FALSE))</f>
        <v/>
      </c>
      <c r="AT340" s="16" t="str">
        <f>IF(ISERROR(VLOOKUP(CONCATENATE($A340,"_",AT$2),'Reference data SID'!$B:$M,12,FALSE)),"",VLOOKUP(CONCATENATE($A340,"_",AT$2),'Reference data SID'!$B:$M,12,FALSE))</f>
        <v/>
      </c>
    </row>
    <row r="341" spans="1:46" x14ac:dyDescent="0.25">
      <c r="A341">
        <v>337</v>
      </c>
      <c r="B341" s="16" t="str">
        <f>IF(ISERROR(VLOOKUP(CONCATENATE($A341,"_",B$2),'Reference data SID'!$B:$M,12,FALSE)),"",VLOOKUP(CONCATENATE($A341,"_",B$2),'Reference data SID'!$B:$M,12,FALSE))</f>
        <v/>
      </c>
      <c r="C341" s="16" t="str">
        <f>IF(ISERROR(VLOOKUP(CONCATENATE($A341,"_",C$2),'Reference data SID'!$B:$M,12,FALSE)),"",VLOOKUP(CONCATENATE($A341,"_",C$2),'Reference data SID'!$B:$M,12,FALSE))</f>
        <v/>
      </c>
      <c r="D341" s="16" t="str">
        <f>IF(ISERROR(VLOOKUP(CONCATENATE($A341,"_",D$2),'Reference data SID'!$B:$M,12,FALSE)),"",VLOOKUP(CONCATENATE($A341,"_",D$2),'Reference data SID'!$B:$M,12,FALSE))</f>
        <v/>
      </c>
      <c r="E341" s="16" t="str">
        <f>IF(ISERROR(VLOOKUP(CONCATENATE($A341,"_",E$2),'Reference data SID'!$B:$M,12,FALSE)),"",VLOOKUP(CONCATENATE($A341,"_",E$2),'Reference data SID'!$B:$M,12,FALSE))</f>
        <v/>
      </c>
      <c r="F341" s="16" t="str">
        <f>IF(ISERROR(VLOOKUP(CONCATENATE($A341,"_",F$2),'Reference data SID'!$B:$M,12,FALSE)),"",VLOOKUP(CONCATENATE($A341,"_",F$2),'Reference data SID'!$B:$M,12,FALSE))</f>
        <v/>
      </c>
      <c r="G341" s="16" t="str">
        <f>IF(ISERROR(VLOOKUP(CONCATENATE($A341,"_",G$2),'Reference data SID'!$B:$M,12,FALSE)),"",VLOOKUP(CONCATENATE($A341,"_",G$2),'Reference data SID'!$B:$M,12,FALSE))</f>
        <v/>
      </c>
      <c r="H341" s="16" t="str">
        <f>IF(ISERROR(VLOOKUP(CONCATENATE($A341,"_",H$2),'Reference data SID'!$B:$M,12,FALSE)),"",VLOOKUP(CONCATENATE($A341,"_",H$2),'Reference data SID'!$B:$M,12,FALSE))</f>
        <v/>
      </c>
      <c r="I341" s="16" t="str">
        <f>IF(ISERROR(VLOOKUP(CONCATENATE($A341,"_",I$2),'Reference data SID'!$B:$M,12,FALSE)),"",VLOOKUP(CONCATENATE($A341,"_",I$2),'Reference data SID'!$B:$M,12,FALSE))</f>
        <v/>
      </c>
      <c r="J341" s="16" t="str">
        <f>IF(ISERROR(VLOOKUP(CONCATENATE($A341,"_",J$2),'Reference data SID'!$B:$M,12,FALSE)),"",VLOOKUP(CONCATENATE($A341,"_",J$2),'Reference data SID'!$B:$M,12,FALSE))</f>
        <v/>
      </c>
      <c r="K341" s="16" t="str">
        <f>IF(ISERROR(VLOOKUP(CONCATENATE($A341,"_",K$2),'Reference data SID'!$B:$M,12,FALSE)),"",VLOOKUP(CONCATENATE($A341,"_",K$2),'Reference data SID'!$B:$M,12,FALSE))</f>
        <v/>
      </c>
      <c r="L341" s="16" t="str">
        <f>IF(ISERROR(VLOOKUP(CONCATENATE($A341,"_",L$2),'Reference data SID'!$B:$M,12,FALSE)),"",VLOOKUP(CONCATENATE($A341,"_",L$2),'Reference data SID'!$B:$M,12,FALSE))</f>
        <v/>
      </c>
      <c r="M341" s="16" t="str">
        <f>IF(ISERROR(VLOOKUP(CONCATENATE($A341,"_",M$2),'Reference data SID'!$B:$M,12,FALSE)),"",VLOOKUP(CONCATENATE($A341,"_",M$2),'Reference data SID'!$B:$M,12,FALSE))</f>
        <v/>
      </c>
      <c r="N341" s="16" t="str">
        <f>IF(ISERROR(VLOOKUP(CONCATENATE($A341,"_",N$2),'Reference data SID'!$B:$M,12,FALSE)),"",VLOOKUP(CONCATENATE($A341,"_",N$2),'Reference data SID'!$B:$M,12,FALSE))</f>
        <v/>
      </c>
      <c r="O341" s="16" t="str">
        <f>IF(ISERROR(VLOOKUP(CONCATENATE($A341,"_",O$2),'Reference data SID'!$B:$M,12,FALSE)),"",VLOOKUP(CONCATENATE($A341,"_",O$2),'Reference data SID'!$B:$M,12,FALSE))</f>
        <v/>
      </c>
      <c r="P341" s="16" t="str">
        <f>IF(ISERROR(VLOOKUP(CONCATENATE($A341,"_",P$2),'Reference data SID'!$B:$M,12,FALSE)),"",VLOOKUP(CONCATENATE($A341,"_",P$2),'Reference data SID'!$B:$M,12,FALSE))</f>
        <v/>
      </c>
      <c r="Q341" s="16" t="str">
        <f>IF(ISERROR(VLOOKUP(CONCATENATE($A341,"_",Q$2),'Reference data SID'!$B:$M,12,FALSE)),"",VLOOKUP(CONCATENATE($A341,"_",Q$2),'Reference data SID'!$B:$M,12,FALSE))</f>
        <v/>
      </c>
      <c r="R341" s="16" t="str">
        <f>IF(ISERROR(VLOOKUP(CONCATENATE($A341,"_",R$2),'Reference data SID'!$B:$M,12,FALSE)),"",VLOOKUP(CONCATENATE($A341,"_",R$2),'Reference data SID'!$B:$M,12,FALSE))</f>
        <v/>
      </c>
      <c r="S341" s="16" t="str">
        <f>IF(ISERROR(VLOOKUP(CONCATENATE($A341,"_",S$2),'Reference data SID'!$B:$M,12,FALSE)),"",VLOOKUP(CONCATENATE($A341,"_",S$2),'Reference data SID'!$B:$M,12,FALSE))</f>
        <v/>
      </c>
      <c r="T341" s="16" t="str">
        <f>IF(ISERROR(VLOOKUP(CONCATENATE($A341,"_",T$2),'Reference data SID'!$B:$M,12,FALSE)),"",VLOOKUP(CONCATENATE($A341,"_",T$2),'Reference data SID'!$B:$M,12,FALSE))</f>
        <v/>
      </c>
      <c r="U341" s="16" t="str">
        <f>IF(ISERROR(VLOOKUP(CONCATENATE($A341,"_",U$2),'Reference data SID'!$B:$M,12,FALSE)),"",VLOOKUP(CONCATENATE($A341,"_",U$2),'Reference data SID'!$B:$M,12,FALSE))</f>
        <v/>
      </c>
      <c r="V341" s="16" t="str">
        <f>IF(ISERROR(VLOOKUP(CONCATENATE($A341,"_",V$2),'Reference data SID'!$B:$M,12,FALSE)),"",VLOOKUP(CONCATENATE($A341,"_",V$2),'Reference data SID'!$B:$M,12,FALSE))</f>
        <v/>
      </c>
      <c r="W341" s="16" t="str">
        <f>IF(ISERROR(VLOOKUP(CONCATENATE($A341,"_",W$2),'Reference data SID'!$B:$M,12,FALSE)),"",VLOOKUP(CONCATENATE($A341,"_",W$2),'Reference data SID'!$B:$M,12,FALSE))</f>
        <v/>
      </c>
      <c r="X341" s="16" t="str">
        <f>IF(ISERROR(VLOOKUP(CONCATENATE($A341,"_",X$2),'Reference data SID'!$B:$M,12,FALSE)),"",VLOOKUP(CONCATENATE($A341,"_",X$2),'Reference data SID'!$B:$M,12,FALSE))</f>
        <v/>
      </c>
      <c r="Y341" s="16" t="str">
        <f>IF(ISERROR(VLOOKUP(CONCATENATE($A341,"_",Y$2),'Reference data SID'!$B:$M,12,FALSE)),"",VLOOKUP(CONCATENATE($A341,"_",Y$2),'Reference data SID'!$B:$M,12,FALSE))</f>
        <v/>
      </c>
      <c r="Z341" s="16" t="str">
        <f>IF(ISERROR(VLOOKUP(CONCATENATE($A341,"_",Z$2),'Reference data SID'!$B:$M,12,FALSE)),"",VLOOKUP(CONCATENATE($A341,"_",Z$2),'Reference data SID'!$B:$M,12,FALSE))</f>
        <v/>
      </c>
      <c r="AA341" s="16" t="str">
        <f>IF(ISERROR(VLOOKUP(CONCATENATE($A341,"_",AA$2),'Reference data SID'!$B:$M,12,FALSE)),"",VLOOKUP(CONCATENATE($A341,"_",AA$2),'Reference data SID'!$B:$M,12,FALSE))</f>
        <v/>
      </c>
      <c r="AB341" s="16" t="str">
        <f>IF(ISERROR(VLOOKUP(CONCATENATE($A341,"_",AB$2),'Reference data SID'!$B:$M,12,FALSE)),"",VLOOKUP(CONCATENATE($A341,"_",AB$2),'Reference data SID'!$B:$M,12,FALSE))</f>
        <v/>
      </c>
      <c r="AC341" s="16" t="str">
        <f>IF(ISERROR(VLOOKUP(CONCATENATE($A341,"_",AC$2),'Reference data SID'!$B:$M,12,FALSE)),"",VLOOKUP(CONCATENATE($A341,"_",AC$2),'Reference data SID'!$B:$M,12,FALSE))</f>
        <v/>
      </c>
      <c r="AD341" s="16" t="str">
        <f>IF(ISERROR(VLOOKUP(CONCATENATE($A341,"_",AD$2),'Reference data SID'!$B:$M,12,FALSE)),"",VLOOKUP(CONCATENATE($A341,"_",AD$2),'Reference data SID'!$B:$M,12,FALSE))</f>
        <v/>
      </c>
      <c r="AE341" s="16" t="str">
        <f>IF(ISERROR(VLOOKUP(CONCATENATE($A341,"_",AE$2),'Reference data SID'!$B:$M,12,FALSE)),"",VLOOKUP(CONCATENATE($A341,"_",AE$2),'Reference data SID'!$B:$M,12,FALSE))</f>
        <v/>
      </c>
      <c r="AF341" s="16" t="str">
        <f>IF(ISERROR(VLOOKUP(CONCATENATE($A341,"_",AF$2),'Reference data SID'!$B:$M,12,FALSE)),"",VLOOKUP(CONCATENATE($A341,"_",AF$2),'Reference data SID'!$B:$M,12,FALSE))</f>
        <v/>
      </c>
      <c r="AG341" s="16" t="str">
        <f>IF(ISERROR(VLOOKUP(CONCATENATE($A341,"_",AG$2),'Reference data SID'!$B:$M,12,FALSE)),"",VLOOKUP(CONCATENATE($A341,"_",AG$2),'Reference data SID'!$B:$M,12,FALSE))</f>
        <v/>
      </c>
      <c r="AH341" s="16" t="str">
        <f>IF(ISERROR(VLOOKUP(CONCATENATE($A341,"_",AH$2),'Reference data SID'!$B:$M,12,FALSE)),"",VLOOKUP(CONCATENATE($A341,"_",AH$2),'Reference data SID'!$B:$M,12,FALSE))</f>
        <v/>
      </c>
      <c r="AI341" s="16" t="str">
        <f>IF(ISERROR(VLOOKUP(CONCATENATE($A341,"_",AI$2),'Reference data SID'!$B:$M,12,FALSE)),"",VLOOKUP(CONCATENATE($A341,"_",AI$2),'Reference data SID'!$B:$M,12,FALSE))</f>
        <v/>
      </c>
      <c r="AJ341" s="16" t="str">
        <f>IF(ISERROR(VLOOKUP(CONCATENATE($A341,"_",AJ$2),'Reference data SID'!$B:$M,12,FALSE)),"",VLOOKUP(CONCATENATE($A341,"_",AJ$2),'Reference data SID'!$B:$M,12,FALSE))</f>
        <v/>
      </c>
      <c r="AK341" s="16" t="str">
        <f>IF(ISERROR(VLOOKUP(CONCATENATE($A341,"_",AK$2),'Reference data SID'!$B:$M,12,FALSE)),"",VLOOKUP(CONCATENATE($A341,"_",AK$2),'Reference data SID'!$B:$M,12,FALSE))</f>
        <v/>
      </c>
      <c r="AL341" s="16" t="str">
        <f>IF(ISERROR(VLOOKUP(CONCATENATE($A341,"_",AL$2),'Reference data SID'!$B:$M,12,FALSE)),"",VLOOKUP(CONCATENATE($A341,"_",AL$2),'Reference data SID'!$B:$M,12,FALSE))</f>
        <v/>
      </c>
      <c r="AM341" s="16" t="str">
        <f>IF(ISERROR(VLOOKUP(CONCATENATE($A341,"_",AM$2),'Reference data SID'!$B:$M,12,FALSE)),"",VLOOKUP(CONCATENATE($A341,"_",AM$2),'Reference data SID'!$B:$M,12,FALSE))</f>
        <v/>
      </c>
      <c r="AN341" s="16" t="str">
        <f>IF(ISERROR(VLOOKUP(CONCATENATE($A341,"_",AN$2),'Reference data SID'!$B:$M,12,FALSE)),"",VLOOKUP(CONCATENATE($A341,"_",AN$2),'Reference data SID'!$B:$M,12,FALSE))</f>
        <v/>
      </c>
      <c r="AO341" s="16" t="str">
        <f>IF(ISERROR(VLOOKUP(CONCATENATE($A341,"_",AO$2),'Reference data SID'!$B:$M,12,FALSE)),"",VLOOKUP(CONCATENATE($A341,"_",AO$2),'Reference data SID'!$B:$M,12,FALSE))</f>
        <v/>
      </c>
      <c r="AP341" s="16" t="str">
        <f>IF(ISERROR(VLOOKUP(CONCATENATE($A341,"_",AP$2),'Reference data SID'!$B:$M,12,FALSE)),"",VLOOKUP(CONCATENATE($A341,"_",AP$2),'Reference data SID'!$B:$M,12,FALSE))</f>
        <v/>
      </c>
      <c r="AQ341" s="16" t="str">
        <f>IF(ISERROR(VLOOKUP(CONCATENATE($A341,"_",AQ$2),'Reference data SID'!$B:$M,12,FALSE)),"",VLOOKUP(CONCATENATE($A341,"_",AQ$2),'Reference data SID'!$B:$M,12,FALSE))</f>
        <v/>
      </c>
      <c r="AR341" s="16" t="str">
        <f>IF(ISERROR(VLOOKUP(CONCATENATE($A341,"_",AR$2),'Reference data SID'!$B:$M,12,FALSE)),"",VLOOKUP(CONCATENATE($A341,"_",AR$2),'Reference data SID'!$B:$M,12,FALSE))</f>
        <v/>
      </c>
      <c r="AS341" s="16" t="str">
        <f>IF(ISERROR(VLOOKUP(CONCATENATE($A341,"_",AS$2),'Reference data SID'!$B:$M,12,FALSE)),"",VLOOKUP(CONCATENATE($A341,"_",AS$2),'Reference data SID'!$B:$M,12,FALSE))</f>
        <v/>
      </c>
      <c r="AT341" s="16" t="str">
        <f>IF(ISERROR(VLOOKUP(CONCATENATE($A341,"_",AT$2),'Reference data SID'!$B:$M,12,FALSE)),"",VLOOKUP(CONCATENATE($A341,"_",AT$2),'Reference data SID'!$B:$M,12,FALSE))</f>
        <v/>
      </c>
    </row>
    <row r="342" spans="1:46" x14ac:dyDescent="0.25">
      <c r="A342">
        <v>338</v>
      </c>
      <c r="B342" s="16" t="str">
        <f>IF(ISERROR(VLOOKUP(CONCATENATE($A342,"_",B$2),'Reference data SID'!$B:$M,12,FALSE)),"",VLOOKUP(CONCATENATE($A342,"_",B$2),'Reference data SID'!$B:$M,12,FALSE))</f>
        <v/>
      </c>
      <c r="C342" s="16" t="str">
        <f>IF(ISERROR(VLOOKUP(CONCATENATE($A342,"_",C$2),'Reference data SID'!$B:$M,12,FALSE)),"",VLOOKUP(CONCATENATE($A342,"_",C$2),'Reference data SID'!$B:$M,12,FALSE))</f>
        <v/>
      </c>
      <c r="D342" s="16" t="str">
        <f>IF(ISERROR(VLOOKUP(CONCATENATE($A342,"_",D$2),'Reference data SID'!$B:$M,12,FALSE)),"",VLOOKUP(CONCATENATE($A342,"_",D$2),'Reference data SID'!$B:$M,12,FALSE))</f>
        <v/>
      </c>
      <c r="E342" s="16" t="str">
        <f>IF(ISERROR(VLOOKUP(CONCATENATE($A342,"_",E$2),'Reference data SID'!$B:$M,12,FALSE)),"",VLOOKUP(CONCATENATE($A342,"_",E$2),'Reference data SID'!$B:$M,12,FALSE))</f>
        <v/>
      </c>
      <c r="F342" s="16" t="str">
        <f>IF(ISERROR(VLOOKUP(CONCATENATE($A342,"_",F$2),'Reference data SID'!$B:$M,12,FALSE)),"",VLOOKUP(CONCATENATE($A342,"_",F$2),'Reference data SID'!$B:$M,12,FALSE))</f>
        <v/>
      </c>
      <c r="G342" s="16" t="str">
        <f>IF(ISERROR(VLOOKUP(CONCATENATE($A342,"_",G$2),'Reference data SID'!$B:$M,12,FALSE)),"",VLOOKUP(CONCATENATE($A342,"_",G$2),'Reference data SID'!$B:$M,12,FALSE))</f>
        <v/>
      </c>
      <c r="H342" s="16" t="str">
        <f>IF(ISERROR(VLOOKUP(CONCATENATE($A342,"_",H$2),'Reference data SID'!$B:$M,12,FALSE)),"",VLOOKUP(CONCATENATE($A342,"_",H$2),'Reference data SID'!$B:$M,12,FALSE))</f>
        <v/>
      </c>
      <c r="I342" s="16" t="str">
        <f>IF(ISERROR(VLOOKUP(CONCATENATE($A342,"_",I$2),'Reference data SID'!$B:$M,12,FALSE)),"",VLOOKUP(CONCATENATE($A342,"_",I$2),'Reference data SID'!$B:$M,12,FALSE))</f>
        <v/>
      </c>
      <c r="J342" s="16" t="str">
        <f>IF(ISERROR(VLOOKUP(CONCATENATE($A342,"_",J$2),'Reference data SID'!$B:$M,12,FALSE)),"",VLOOKUP(CONCATENATE($A342,"_",J$2),'Reference data SID'!$B:$M,12,FALSE))</f>
        <v/>
      </c>
      <c r="K342" s="16" t="str">
        <f>IF(ISERROR(VLOOKUP(CONCATENATE($A342,"_",K$2),'Reference data SID'!$B:$M,12,FALSE)),"",VLOOKUP(CONCATENATE($A342,"_",K$2),'Reference data SID'!$B:$M,12,FALSE))</f>
        <v/>
      </c>
      <c r="L342" s="16" t="str">
        <f>IF(ISERROR(VLOOKUP(CONCATENATE($A342,"_",L$2),'Reference data SID'!$B:$M,12,FALSE)),"",VLOOKUP(CONCATENATE($A342,"_",L$2),'Reference data SID'!$B:$M,12,FALSE))</f>
        <v/>
      </c>
      <c r="M342" s="16" t="str">
        <f>IF(ISERROR(VLOOKUP(CONCATENATE($A342,"_",M$2),'Reference data SID'!$B:$M,12,FALSE)),"",VLOOKUP(CONCATENATE($A342,"_",M$2),'Reference data SID'!$B:$M,12,FALSE))</f>
        <v/>
      </c>
      <c r="N342" s="16" t="str">
        <f>IF(ISERROR(VLOOKUP(CONCATENATE($A342,"_",N$2),'Reference data SID'!$B:$M,12,FALSE)),"",VLOOKUP(CONCATENATE($A342,"_",N$2),'Reference data SID'!$B:$M,12,FALSE))</f>
        <v/>
      </c>
      <c r="O342" s="16" t="str">
        <f>IF(ISERROR(VLOOKUP(CONCATENATE($A342,"_",O$2),'Reference data SID'!$B:$M,12,FALSE)),"",VLOOKUP(CONCATENATE($A342,"_",O$2),'Reference data SID'!$B:$M,12,FALSE))</f>
        <v/>
      </c>
      <c r="P342" s="16" t="str">
        <f>IF(ISERROR(VLOOKUP(CONCATENATE($A342,"_",P$2),'Reference data SID'!$B:$M,12,FALSE)),"",VLOOKUP(CONCATENATE($A342,"_",P$2),'Reference data SID'!$B:$M,12,FALSE))</f>
        <v/>
      </c>
      <c r="Q342" s="16" t="str">
        <f>IF(ISERROR(VLOOKUP(CONCATENATE($A342,"_",Q$2),'Reference data SID'!$B:$M,12,FALSE)),"",VLOOKUP(CONCATENATE($A342,"_",Q$2),'Reference data SID'!$B:$M,12,FALSE))</f>
        <v/>
      </c>
      <c r="R342" s="16" t="str">
        <f>IF(ISERROR(VLOOKUP(CONCATENATE($A342,"_",R$2),'Reference data SID'!$B:$M,12,FALSE)),"",VLOOKUP(CONCATENATE($A342,"_",R$2),'Reference data SID'!$B:$M,12,FALSE))</f>
        <v/>
      </c>
      <c r="S342" s="16" t="str">
        <f>IF(ISERROR(VLOOKUP(CONCATENATE($A342,"_",S$2),'Reference data SID'!$B:$M,12,FALSE)),"",VLOOKUP(CONCATENATE($A342,"_",S$2),'Reference data SID'!$B:$M,12,FALSE))</f>
        <v/>
      </c>
      <c r="T342" s="16" t="str">
        <f>IF(ISERROR(VLOOKUP(CONCATENATE($A342,"_",T$2),'Reference data SID'!$B:$M,12,FALSE)),"",VLOOKUP(CONCATENATE($A342,"_",T$2),'Reference data SID'!$B:$M,12,FALSE))</f>
        <v/>
      </c>
      <c r="U342" s="16" t="str">
        <f>IF(ISERROR(VLOOKUP(CONCATENATE($A342,"_",U$2),'Reference data SID'!$B:$M,12,FALSE)),"",VLOOKUP(CONCATENATE($A342,"_",U$2),'Reference data SID'!$B:$M,12,FALSE))</f>
        <v/>
      </c>
      <c r="V342" s="16" t="str">
        <f>IF(ISERROR(VLOOKUP(CONCATENATE($A342,"_",V$2),'Reference data SID'!$B:$M,12,FALSE)),"",VLOOKUP(CONCATENATE($A342,"_",V$2),'Reference data SID'!$B:$M,12,FALSE))</f>
        <v/>
      </c>
      <c r="W342" s="16" t="str">
        <f>IF(ISERROR(VLOOKUP(CONCATENATE($A342,"_",W$2),'Reference data SID'!$B:$M,12,FALSE)),"",VLOOKUP(CONCATENATE($A342,"_",W$2),'Reference data SID'!$B:$M,12,FALSE))</f>
        <v/>
      </c>
      <c r="X342" s="16" t="str">
        <f>IF(ISERROR(VLOOKUP(CONCATENATE($A342,"_",X$2),'Reference data SID'!$B:$M,12,FALSE)),"",VLOOKUP(CONCATENATE($A342,"_",X$2),'Reference data SID'!$B:$M,12,FALSE))</f>
        <v/>
      </c>
      <c r="Y342" s="16" t="str">
        <f>IF(ISERROR(VLOOKUP(CONCATENATE($A342,"_",Y$2),'Reference data SID'!$B:$M,12,FALSE)),"",VLOOKUP(CONCATENATE($A342,"_",Y$2),'Reference data SID'!$B:$M,12,FALSE))</f>
        <v/>
      </c>
      <c r="Z342" s="16" t="str">
        <f>IF(ISERROR(VLOOKUP(CONCATENATE($A342,"_",Z$2),'Reference data SID'!$B:$M,12,FALSE)),"",VLOOKUP(CONCATENATE($A342,"_",Z$2),'Reference data SID'!$B:$M,12,FALSE))</f>
        <v/>
      </c>
      <c r="AA342" s="16" t="str">
        <f>IF(ISERROR(VLOOKUP(CONCATENATE($A342,"_",AA$2),'Reference data SID'!$B:$M,12,FALSE)),"",VLOOKUP(CONCATENATE($A342,"_",AA$2),'Reference data SID'!$B:$M,12,FALSE))</f>
        <v/>
      </c>
      <c r="AB342" s="16" t="str">
        <f>IF(ISERROR(VLOOKUP(CONCATENATE($A342,"_",AB$2),'Reference data SID'!$B:$M,12,FALSE)),"",VLOOKUP(CONCATENATE($A342,"_",AB$2),'Reference data SID'!$B:$M,12,FALSE))</f>
        <v/>
      </c>
      <c r="AC342" s="16" t="str">
        <f>IF(ISERROR(VLOOKUP(CONCATENATE($A342,"_",AC$2),'Reference data SID'!$B:$M,12,FALSE)),"",VLOOKUP(CONCATENATE($A342,"_",AC$2),'Reference data SID'!$B:$M,12,FALSE))</f>
        <v/>
      </c>
      <c r="AD342" s="16" t="str">
        <f>IF(ISERROR(VLOOKUP(CONCATENATE($A342,"_",AD$2),'Reference data SID'!$B:$M,12,FALSE)),"",VLOOKUP(CONCATENATE($A342,"_",AD$2),'Reference data SID'!$B:$M,12,FALSE))</f>
        <v/>
      </c>
      <c r="AE342" s="16" t="str">
        <f>IF(ISERROR(VLOOKUP(CONCATENATE($A342,"_",AE$2),'Reference data SID'!$B:$M,12,FALSE)),"",VLOOKUP(CONCATENATE($A342,"_",AE$2),'Reference data SID'!$B:$M,12,FALSE))</f>
        <v/>
      </c>
      <c r="AF342" s="16" t="str">
        <f>IF(ISERROR(VLOOKUP(CONCATENATE($A342,"_",AF$2),'Reference data SID'!$B:$M,12,FALSE)),"",VLOOKUP(CONCATENATE($A342,"_",AF$2),'Reference data SID'!$B:$M,12,FALSE))</f>
        <v/>
      </c>
      <c r="AG342" s="16" t="str">
        <f>IF(ISERROR(VLOOKUP(CONCATENATE($A342,"_",AG$2),'Reference data SID'!$B:$M,12,FALSE)),"",VLOOKUP(CONCATENATE($A342,"_",AG$2),'Reference data SID'!$B:$M,12,FALSE))</f>
        <v/>
      </c>
      <c r="AH342" s="16" t="str">
        <f>IF(ISERROR(VLOOKUP(CONCATENATE($A342,"_",AH$2),'Reference data SID'!$B:$M,12,FALSE)),"",VLOOKUP(CONCATENATE($A342,"_",AH$2),'Reference data SID'!$B:$M,12,FALSE))</f>
        <v/>
      </c>
      <c r="AI342" s="16" t="str">
        <f>IF(ISERROR(VLOOKUP(CONCATENATE($A342,"_",AI$2),'Reference data SID'!$B:$M,12,FALSE)),"",VLOOKUP(CONCATENATE($A342,"_",AI$2),'Reference data SID'!$B:$M,12,FALSE))</f>
        <v/>
      </c>
      <c r="AJ342" s="16" t="str">
        <f>IF(ISERROR(VLOOKUP(CONCATENATE($A342,"_",AJ$2),'Reference data SID'!$B:$M,12,FALSE)),"",VLOOKUP(CONCATENATE($A342,"_",AJ$2),'Reference data SID'!$B:$M,12,FALSE))</f>
        <v/>
      </c>
      <c r="AK342" s="16" t="str">
        <f>IF(ISERROR(VLOOKUP(CONCATENATE($A342,"_",AK$2),'Reference data SID'!$B:$M,12,FALSE)),"",VLOOKUP(CONCATENATE($A342,"_",AK$2),'Reference data SID'!$B:$M,12,FALSE))</f>
        <v/>
      </c>
      <c r="AL342" s="16" t="str">
        <f>IF(ISERROR(VLOOKUP(CONCATENATE($A342,"_",AL$2),'Reference data SID'!$B:$M,12,FALSE)),"",VLOOKUP(CONCATENATE($A342,"_",AL$2),'Reference data SID'!$B:$M,12,FALSE))</f>
        <v/>
      </c>
      <c r="AM342" s="16" t="str">
        <f>IF(ISERROR(VLOOKUP(CONCATENATE($A342,"_",AM$2),'Reference data SID'!$B:$M,12,FALSE)),"",VLOOKUP(CONCATENATE($A342,"_",AM$2),'Reference data SID'!$B:$M,12,FALSE))</f>
        <v/>
      </c>
      <c r="AN342" s="16" t="str">
        <f>IF(ISERROR(VLOOKUP(CONCATENATE($A342,"_",AN$2),'Reference data SID'!$B:$M,12,FALSE)),"",VLOOKUP(CONCATENATE($A342,"_",AN$2),'Reference data SID'!$B:$M,12,FALSE))</f>
        <v/>
      </c>
      <c r="AO342" s="16" t="str">
        <f>IF(ISERROR(VLOOKUP(CONCATENATE($A342,"_",AO$2),'Reference data SID'!$B:$M,12,FALSE)),"",VLOOKUP(CONCATENATE($A342,"_",AO$2),'Reference data SID'!$B:$M,12,FALSE))</f>
        <v/>
      </c>
      <c r="AP342" s="16" t="str">
        <f>IF(ISERROR(VLOOKUP(CONCATENATE($A342,"_",AP$2),'Reference data SID'!$B:$M,12,FALSE)),"",VLOOKUP(CONCATENATE($A342,"_",AP$2),'Reference data SID'!$B:$M,12,FALSE))</f>
        <v/>
      </c>
      <c r="AQ342" s="16" t="str">
        <f>IF(ISERROR(VLOOKUP(CONCATENATE($A342,"_",AQ$2),'Reference data SID'!$B:$M,12,FALSE)),"",VLOOKUP(CONCATENATE($A342,"_",AQ$2),'Reference data SID'!$B:$M,12,FALSE))</f>
        <v/>
      </c>
      <c r="AR342" s="16" t="str">
        <f>IF(ISERROR(VLOOKUP(CONCATENATE($A342,"_",AR$2),'Reference data SID'!$B:$M,12,FALSE)),"",VLOOKUP(CONCATENATE($A342,"_",AR$2),'Reference data SID'!$B:$M,12,FALSE))</f>
        <v/>
      </c>
      <c r="AS342" s="16" t="str">
        <f>IF(ISERROR(VLOOKUP(CONCATENATE($A342,"_",AS$2),'Reference data SID'!$B:$M,12,FALSE)),"",VLOOKUP(CONCATENATE($A342,"_",AS$2),'Reference data SID'!$B:$M,12,FALSE))</f>
        <v/>
      </c>
      <c r="AT342" s="16" t="str">
        <f>IF(ISERROR(VLOOKUP(CONCATENATE($A342,"_",AT$2),'Reference data SID'!$B:$M,12,FALSE)),"",VLOOKUP(CONCATENATE($A342,"_",AT$2),'Reference data SID'!$B:$M,12,FALSE))</f>
        <v/>
      </c>
    </row>
    <row r="343" spans="1:46" x14ac:dyDescent="0.25">
      <c r="A343">
        <v>339</v>
      </c>
      <c r="B343" s="16" t="str">
        <f>IF(ISERROR(VLOOKUP(CONCATENATE($A343,"_",B$2),'Reference data SID'!$B:$M,12,FALSE)),"",VLOOKUP(CONCATENATE($A343,"_",B$2),'Reference data SID'!$B:$M,12,FALSE))</f>
        <v/>
      </c>
      <c r="C343" s="16" t="str">
        <f>IF(ISERROR(VLOOKUP(CONCATENATE($A343,"_",C$2),'Reference data SID'!$B:$M,12,FALSE)),"",VLOOKUP(CONCATENATE($A343,"_",C$2),'Reference data SID'!$B:$M,12,FALSE))</f>
        <v/>
      </c>
      <c r="D343" s="16" t="str">
        <f>IF(ISERROR(VLOOKUP(CONCATENATE($A343,"_",D$2),'Reference data SID'!$B:$M,12,FALSE)),"",VLOOKUP(CONCATENATE($A343,"_",D$2),'Reference data SID'!$B:$M,12,FALSE))</f>
        <v/>
      </c>
      <c r="E343" s="16" t="str">
        <f>IF(ISERROR(VLOOKUP(CONCATENATE($A343,"_",E$2),'Reference data SID'!$B:$M,12,FALSE)),"",VLOOKUP(CONCATENATE($A343,"_",E$2),'Reference data SID'!$B:$M,12,FALSE))</f>
        <v/>
      </c>
      <c r="F343" s="16" t="str">
        <f>IF(ISERROR(VLOOKUP(CONCATENATE($A343,"_",F$2),'Reference data SID'!$B:$M,12,FALSE)),"",VLOOKUP(CONCATENATE($A343,"_",F$2),'Reference data SID'!$B:$M,12,FALSE))</f>
        <v/>
      </c>
      <c r="G343" s="16" t="str">
        <f>IF(ISERROR(VLOOKUP(CONCATENATE($A343,"_",G$2),'Reference data SID'!$B:$M,12,FALSE)),"",VLOOKUP(CONCATENATE($A343,"_",G$2),'Reference data SID'!$B:$M,12,FALSE))</f>
        <v/>
      </c>
      <c r="H343" s="16" t="str">
        <f>IF(ISERROR(VLOOKUP(CONCATENATE($A343,"_",H$2),'Reference data SID'!$B:$M,12,FALSE)),"",VLOOKUP(CONCATENATE($A343,"_",H$2),'Reference data SID'!$B:$M,12,FALSE))</f>
        <v/>
      </c>
      <c r="I343" s="16" t="str">
        <f>IF(ISERROR(VLOOKUP(CONCATENATE($A343,"_",I$2),'Reference data SID'!$B:$M,12,FALSE)),"",VLOOKUP(CONCATENATE($A343,"_",I$2),'Reference data SID'!$B:$M,12,FALSE))</f>
        <v/>
      </c>
      <c r="J343" s="16" t="str">
        <f>IF(ISERROR(VLOOKUP(CONCATENATE($A343,"_",J$2),'Reference data SID'!$B:$M,12,FALSE)),"",VLOOKUP(CONCATENATE($A343,"_",J$2),'Reference data SID'!$B:$M,12,FALSE))</f>
        <v/>
      </c>
      <c r="K343" s="16" t="str">
        <f>IF(ISERROR(VLOOKUP(CONCATENATE($A343,"_",K$2),'Reference data SID'!$B:$M,12,FALSE)),"",VLOOKUP(CONCATENATE($A343,"_",K$2),'Reference data SID'!$B:$M,12,FALSE))</f>
        <v/>
      </c>
      <c r="L343" s="16" t="str">
        <f>IF(ISERROR(VLOOKUP(CONCATENATE($A343,"_",L$2),'Reference data SID'!$B:$M,12,FALSE)),"",VLOOKUP(CONCATENATE($A343,"_",L$2),'Reference data SID'!$B:$M,12,FALSE))</f>
        <v/>
      </c>
      <c r="M343" s="16" t="str">
        <f>IF(ISERROR(VLOOKUP(CONCATENATE($A343,"_",M$2),'Reference data SID'!$B:$M,12,FALSE)),"",VLOOKUP(CONCATENATE($A343,"_",M$2),'Reference data SID'!$B:$M,12,FALSE))</f>
        <v/>
      </c>
      <c r="N343" s="16" t="str">
        <f>IF(ISERROR(VLOOKUP(CONCATENATE($A343,"_",N$2),'Reference data SID'!$B:$M,12,FALSE)),"",VLOOKUP(CONCATENATE($A343,"_",N$2),'Reference data SID'!$B:$M,12,FALSE))</f>
        <v/>
      </c>
      <c r="O343" s="16" t="str">
        <f>IF(ISERROR(VLOOKUP(CONCATENATE($A343,"_",O$2),'Reference data SID'!$B:$M,12,FALSE)),"",VLOOKUP(CONCATENATE($A343,"_",O$2),'Reference data SID'!$B:$M,12,FALSE))</f>
        <v/>
      </c>
      <c r="P343" s="16" t="str">
        <f>IF(ISERROR(VLOOKUP(CONCATENATE($A343,"_",P$2),'Reference data SID'!$B:$M,12,FALSE)),"",VLOOKUP(CONCATENATE($A343,"_",P$2),'Reference data SID'!$B:$M,12,FALSE))</f>
        <v/>
      </c>
      <c r="Q343" s="16" t="str">
        <f>IF(ISERROR(VLOOKUP(CONCATENATE($A343,"_",Q$2),'Reference data SID'!$B:$M,12,FALSE)),"",VLOOKUP(CONCATENATE($A343,"_",Q$2),'Reference data SID'!$B:$M,12,FALSE))</f>
        <v/>
      </c>
      <c r="R343" s="16" t="str">
        <f>IF(ISERROR(VLOOKUP(CONCATENATE($A343,"_",R$2),'Reference data SID'!$B:$M,12,FALSE)),"",VLOOKUP(CONCATENATE($A343,"_",R$2),'Reference data SID'!$B:$M,12,FALSE))</f>
        <v/>
      </c>
      <c r="S343" s="16" t="str">
        <f>IF(ISERROR(VLOOKUP(CONCATENATE($A343,"_",S$2),'Reference data SID'!$B:$M,12,FALSE)),"",VLOOKUP(CONCATENATE($A343,"_",S$2),'Reference data SID'!$B:$M,12,FALSE))</f>
        <v/>
      </c>
      <c r="T343" s="16" t="str">
        <f>IF(ISERROR(VLOOKUP(CONCATENATE($A343,"_",T$2),'Reference data SID'!$B:$M,12,FALSE)),"",VLOOKUP(CONCATENATE($A343,"_",T$2),'Reference data SID'!$B:$M,12,FALSE))</f>
        <v/>
      </c>
      <c r="U343" s="16" t="str">
        <f>IF(ISERROR(VLOOKUP(CONCATENATE($A343,"_",U$2),'Reference data SID'!$B:$M,12,FALSE)),"",VLOOKUP(CONCATENATE($A343,"_",U$2),'Reference data SID'!$B:$M,12,FALSE))</f>
        <v/>
      </c>
      <c r="V343" s="16" t="str">
        <f>IF(ISERROR(VLOOKUP(CONCATENATE($A343,"_",V$2),'Reference data SID'!$B:$M,12,FALSE)),"",VLOOKUP(CONCATENATE($A343,"_",V$2),'Reference data SID'!$B:$M,12,FALSE))</f>
        <v/>
      </c>
      <c r="W343" s="16" t="str">
        <f>IF(ISERROR(VLOOKUP(CONCATENATE($A343,"_",W$2),'Reference data SID'!$B:$M,12,FALSE)),"",VLOOKUP(CONCATENATE($A343,"_",W$2),'Reference data SID'!$B:$M,12,FALSE))</f>
        <v/>
      </c>
      <c r="X343" s="16" t="str">
        <f>IF(ISERROR(VLOOKUP(CONCATENATE($A343,"_",X$2),'Reference data SID'!$B:$M,12,FALSE)),"",VLOOKUP(CONCATENATE($A343,"_",X$2),'Reference data SID'!$B:$M,12,FALSE))</f>
        <v/>
      </c>
      <c r="Y343" s="16" t="str">
        <f>IF(ISERROR(VLOOKUP(CONCATENATE($A343,"_",Y$2),'Reference data SID'!$B:$M,12,FALSE)),"",VLOOKUP(CONCATENATE($A343,"_",Y$2),'Reference data SID'!$B:$M,12,FALSE))</f>
        <v/>
      </c>
      <c r="Z343" s="16" t="str">
        <f>IF(ISERROR(VLOOKUP(CONCATENATE($A343,"_",Z$2),'Reference data SID'!$B:$M,12,FALSE)),"",VLOOKUP(CONCATENATE($A343,"_",Z$2),'Reference data SID'!$B:$M,12,FALSE))</f>
        <v/>
      </c>
      <c r="AA343" s="16" t="str">
        <f>IF(ISERROR(VLOOKUP(CONCATENATE($A343,"_",AA$2),'Reference data SID'!$B:$M,12,FALSE)),"",VLOOKUP(CONCATENATE($A343,"_",AA$2),'Reference data SID'!$B:$M,12,FALSE))</f>
        <v/>
      </c>
      <c r="AB343" s="16" t="str">
        <f>IF(ISERROR(VLOOKUP(CONCATENATE($A343,"_",AB$2),'Reference data SID'!$B:$M,12,FALSE)),"",VLOOKUP(CONCATENATE($A343,"_",AB$2),'Reference data SID'!$B:$M,12,FALSE))</f>
        <v/>
      </c>
      <c r="AC343" s="16" t="str">
        <f>IF(ISERROR(VLOOKUP(CONCATENATE($A343,"_",AC$2),'Reference data SID'!$B:$M,12,FALSE)),"",VLOOKUP(CONCATENATE($A343,"_",AC$2),'Reference data SID'!$B:$M,12,FALSE))</f>
        <v/>
      </c>
      <c r="AD343" s="16" t="str">
        <f>IF(ISERROR(VLOOKUP(CONCATENATE($A343,"_",AD$2),'Reference data SID'!$B:$M,12,FALSE)),"",VLOOKUP(CONCATENATE($A343,"_",AD$2),'Reference data SID'!$B:$M,12,FALSE))</f>
        <v/>
      </c>
      <c r="AE343" s="16" t="str">
        <f>IF(ISERROR(VLOOKUP(CONCATENATE($A343,"_",AE$2),'Reference data SID'!$B:$M,12,FALSE)),"",VLOOKUP(CONCATENATE($A343,"_",AE$2),'Reference data SID'!$B:$M,12,FALSE))</f>
        <v/>
      </c>
      <c r="AF343" s="16" t="str">
        <f>IF(ISERROR(VLOOKUP(CONCATENATE($A343,"_",AF$2),'Reference data SID'!$B:$M,12,FALSE)),"",VLOOKUP(CONCATENATE($A343,"_",AF$2),'Reference data SID'!$B:$M,12,FALSE))</f>
        <v/>
      </c>
      <c r="AG343" s="16" t="str">
        <f>IF(ISERROR(VLOOKUP(CONCATENATE($A343,"_",AG$2),'Reference data SID'!$B:$M,12,FALSE)),"",VLOOKUP(CONCATENATE($A343,"_",AG$2),'Reference data SID'!$B:$M,12,FALSE))</f>
        <v/>
      </c>
      <c r="AH343" s="16" t="str">
        <f>IF(ISERROR(VLOOKUP(CONCATENATE($A343,"_",AH$2),'Reference data SID'!$B:$M,12,FALSE)),"",VLOOKUP(CONCATENATE($A343,"_",AH$2),'Reference data SID'!$B:$M,12,FALSE))</f>
        <v/>
      </c>
      <c r="AI343" s="16" t="str">
        <f>IF(ISERROR(VLOOKUP(CONCATENATE($A343,"_",AI$2),'Reference data SID'!$B:$M,12,FALSE)),"",VLOOKUP(CONCATENATE($A343,"_",AI$2),'Reference data SID'!$B:$M,12,FALSE))</f>
        <v/>
      </c>
      <c r="AJ343" s="16" t="str">
        <f>IF(ISERROR(VLOOKUP(CONCATENATE($A343,"_",AJ$2),'Reference data SID'!$B:$M,12,FALSE)),"",VLOOKUP(CONCATENATE($A343,"_",AJ$2),'Reference data SID'!$B:$M,12,FALSE))</f>
        <v/>
      </c>
      <c r="AK343" s="16" t="str">
        <f>IF(ISERROR(VLOOKUP(CONCATENATE($A343,"_",AK$2),'Reference data SID'!$B:$M,12,FALSE)),"",VLOOKUP(CONCATENATE($A343,"_",AK$2),'Reference data SID'!$B:$M,12,FALSE))</f>
        <v/>
      </c>
      <c r="AL343" s="16" t="str">
        <f>IF(ISERROR(VLOOKUP(CONCATENATE($A343,"_",AL$2),'Reference data SID'!$B:$M,12,FALSE)),"",VLOOKUP(CONCATENATE($A343,"_",AL$2),'Reference data SID'!$B:$M,12,FALSE))</f>
        <v/>
      </c>
      <c r="AM343" s="16" t="str">
        <f>IF(ISERROR(VLOOKUP(CONCATENATE($A343,"_",AM$2),'Reference data SID'!$B:$M,12,FALSE)),"",VLOOKUP(CONCATENATE($A343,"_",AM$2),'Reference data SID'!$B:$M,12,FALSE))</f>
        <v/>
      </c>
      <c r="AN343" s="16" t="str">
        <f>IF(ISERROR(VLOOKUP(CONCATENATE($A343,"_",AN$2),'Reference data SID'!$B:$M,12,FALSE)),"",VLOOKUP(CONCATENATE($A343,"_",AN$2),'Reference data SID'!$B:$M,12,FALSE))</f>
        <v/>
      </c>
      <c r="AO343" s="16" t="str">
        <f>IF(ISERROR(VLOOKUP(CONCATENATE($A343,"_",AO$2),'Reference data SID'!$B:$M,12,FALSE)),"",VLOOKUP(CONCATENATE($A343,"_",AO$2),'Reference data SID'!$B:$M,12,FALSE))</f>
        <v/>
      </c>
      <c r="AP343" s="16" t="str">
        <f>IF(ISERROR(VLOOKUP(CONCATENATE($A343,"_",AP$2),'Reference data SID'!$B:$M,12,FALSE)),"",VLOOKUP(CONCATENATE($A343,"_",AP$2),'Reference data SID'!$B:$M,12,FALSE))</f>
        <v/>
      </c>
      <c r="AQ343" s="16" t="str">
        <f>IF(ISERROR(VLOOKUP(CONCATENATE($A343,"_",AQ$2),'Reference data SID'!$B:$M,12,FALSE)),"",VLOOKUP(CONCATENATE($A343,"_",AQ$2),'Reference data SID'!$B:$M,12,FALSE))</f>
        <v/>
      </c>
      <c r="AR343" s="16" t="str">
        <f>IF(ISERROR(VLOOKUP(CONCATENATE($A343,"_",AR$2),'Reference data SID'!$B:$M,12,FALSE)),"",VLOOKUP(CONCATENATE($A343,"_",AR$2),'Reference data SID'!$B:$M,12,FALSE))</f>
        <v/>
      </c>
      <c r="AS343" s="16" t="str">
        <f>IF(ISERROR(VLOOKUP(CONCATENATE($A343,"_",AS$2),'Reference data SID'!$B:$M,12,FALSE)),"",VLOOKUP(CONCATENATE($A343,"_",AS$2),'Reference data SID'!$B:$M,12,FALSE))</f>
        <v/>
      </c>
      <c r="AT343" s="16" t="str">
        <f>IF(ISERROR(VLOOKUP(CONCATENATE($A343,"_",AT$2),'Reference data SID'!$B:$M,12,FALSE)),"",VLOOKUP(CONCATENATE($A343,"_",AT$2),'Reference data SID'!$B:$M,12,FALSE))</f>
        <v/>
      </c>
    </row>
    <row r="344" spans="1:46" x14ac:dyDescent="0.25">
      <c r="A344">
        <v>340</v>
      </c>
      <c r="B344" s="16" t="str">
        <f>IF(ISERROR(VLOOKUP(CONCATENATE($A344,"_",B$2),'Reference data SID'!$B:$M,12,FALSE)),"",VLOOKUP(CONCATENATE($A344,"_",B$2),'Reference data SID'!$B:$M,12,FALSE))</f>
        <v/>
      </c>
      <c r="C344" s="16" t="str">
        <f>IF(ISERROR(VLOOKUP(CONCATENATE($A344,"_",C$2),'Reference data SID'!$B:$M,12,FALSE)),"",VLOOKUP(CONCATENATE($A344,"_",C$2),'Reference data SID'!$B:$M,12,FALSE))</f>
        <v/>
      </c>
      <c r="D344" s="16" t="str">
        <f>IF(ISERROR(VLOOKUP(CONCATENATE($A344,"_",D$2),'Reference data SID'!$B:$M,12,FALSE)),"",VLOOKUP(CONCATENATE($A344,"_",D$2),'Reference data SID'!$B:$M,12,FALSE))</f>
        <v/>
      </c>
      <c r="E344" s="16" t="str">
        <f>IF(ISERROR(VLOOKUP(CONCATENATE($A344,"_",E$2),'Reference data SID'!$B:$M,12,FALSE)),"",VLOOKUP(CONCATENATE($A344,"_",E$2),'Reference data SID'!$B:$M,12,FALSE))</f>
        <v/>
      </c>
      <c r="F344" s="16" t="str">
        <f>IF(ISERROR(VLOOKUP(CONCATENATE($A344,"_",F$2),'Reference data SID'!$B:$M,12,FALSE)),"",VLOOKUP(CONCATENATE($A344,"_",F$2),'Reference data SID'!$B:$M,12,FALSE))</f>
        <v/>
      </c>
      <c r="G344" s="16" t="str">
        <f>IF(ISERROR(VLOOKUP(CONCATENATE($A344,"_",G$2),'Reference data SID'!$B:$M,12,FALSE)),"",VLOOKUP(CONCATENATE($A344,"_",G$2),'Reference data SID'!$B:$M,12,FALSE))</f>
        <v/>
      </c>
      <c r="H344" s="16" t="str">
        <f>IF(ISERROR(VLOOKUP(CONCATENATE($A344,"_",H$2),'Reference data SID'!$B:$M,12,FALSE)),"",VLOOKUP(CONCATENATE($A344,"_",H$2),'Reference data SID'!$B:$M,12,FALSE))</f>
        <v/>
      </c>
      <c r="I344" s="16" t="str">
        <f>IF(ISERROR(VLOOKUP(CONCATENATE($A344,"_",I$2),'Reference data SID'!$B:$M,12,FALSE)),"",VLOOKUP(CONCATENATE($A344,"_",I$2),'Reference data SID'!$B:$M,12,FALSE))</f>
        <v/>
      </c>
      <c r="J344" s="16" t="str">
        <f>IF(ISERROR(VLOOKUP(CONCATENATE($A344,"_",J$2),'Reference data SID'!$B:$M,12,FALSE)),"",VLOOKUP(CONCATENATE($A344,"_",J$2),'Reference data SID'!$B:$M,12,FALSE))</f>
        <v/>
      </c>
      <c r="K344" s="16" t="str">
        <f>IF(ISERROR(VLOOKUP(CONCATENATE($A344,"_",K$2),'Reference data SID'!$B:$M,12,FALSE)),"",VLOOKUP(CONCATENATE($A344,"_",K$2),'Reference data SID'!$B:$M,12,FALSE))</f>
        <v/>
      </c>
      <c r="L344" s="16" t="str">
        <f>IF(ISERROR(VLOOKUP(CONCATENATE($A344,"_",L$2),'Reference data SID'!$B:$M,12,FALSE)),"",VLOOKUP(CONCATENATE($A344,"_",L$2),'Reference data SID'!$B:$M,12,FALSE))</f>
        <v/>
      </c>
      <c r="M344" s="16" t="str">
        <f>IF(ISERROR(VLOOKUP(CONCATENATE($A344,"_",M$2),'Reference data SID'!$B:$M,12,FALSE)),"",VLOOKUP(CONCATENATE($A344,"_",M$2),'Reference data SID'!$B:$M,12,FALSE))</f>
        <v/>
      </c>
      <c r="N344" s="16" t="str">
        <f>IF(ISERROR(VLOOKUP(CONCATENATE($A344,"_",N$2),'Reference data SID'!$B:$M,12,FALSE)),"",VLOOKUP(CONCATENATE($A344,"_",N$2),'Reference data SID'!$B:$M,12,FALSE))</f>
        <v/>
      </c>
      <c r="O344" s="16" t="str">
        <f>IF(ISERROR(VLOOKUP(CONCATENATE($A344,"_",O$2),'Reference data SID'!$B:$M,12,FALSE)),"",VLOOKUP(CONCATENATE($A344,"_",O$2),'Reference data SID'!$B:$M,12,FALSE))</f>
        <v/>
      </c>
      <c r="P344" s="16" t="str">
        <f>IF(ISERROR(VLOOKUP(CONCATENATE($A344,"_",P$2),'Reference data SID'!$B:$M,12,FALSE)),"",VLOOKUP(CONCATENATE($A344,"_",P$2),'Reference data SID'!$B:$M,12,FALSE))</f>
        <v/>
      </c>
      <c r="Q344" s="16" t="str">
        <f>IF(ISERROR(VLOOKUP(CONCATENATE($A344,"_",Q$2),'Reference data SID'!$B:$M,12,FALSE)),"",VLOOKUP(CONCATENATE($A344,"_",Q$2),'Reference data SID'!$B:$M,12,FALSE))</f>
        <v/>
      </c>
      <c r="R344" s="16" t="str">
        <f>IF(ISERROR(VLOOKUP(CONCATENATE($A344,"_",R$2),'Reference data SID'!$B:$M,12,FALSE)),"",VLOOKUP(CONCATENATE($A344,"_",R$2),'Reference data SID'!$B:$M,12,FALSE))</f>
        <v/>
      </c>
      <c r="S344" s="16" t="str">
        <f>IF(ISERROR(VLOOKUP(CONCATENATE($A344,"_",S$2),'Reference data SID'!$B:$M,12,FALSE)),"",VLOOKUP(CONCATENATE($A344,"_",S$2),'Reference data SID'!$B:$M,12,FALSE))</f>
        <v/>
      </c>
      <c r="T344" s="16" t="str">
        <f>IF(ISERROR(VLOOKUP(CONCATENATE($A344,"_",T$2),'Reference data SID'!$B:$M,12,FALSE)),"",VLOOKUP(CONCATENATE($A344,"_",T$2),'Reference data SID'!$B:$M,12,FALSE))</f>
        <v/>
      </c>
      <c r="U344" s="16" t="str">
        <f>IF(ISERROR(VLOOKUP(CONCATENATE($A344,"_",U$2),'Reference data SID'!$B:$M,12,FALSE)),"",VLOOKUP(CONCATENATE($A344,"_",U$2),'Reference data SID'!$B:$M,12,FALSE))</f>
        <v/>
      </c>
      <c r="V344" s="16" t="str">
        <f>IF(ISERROR(VLOOKUP(CONCATENATE($A344,"_",V$2),'Reference data SID'!$B:$M,12,FALSE)),"",VLOOKUP(CONCATENATE($A344,"_",V$2),'Reference data SID'!$B:$M,12,FALSE))</f>
        <v/>
      </c>
      <c r="W344" s="16" t="str">
        <f>IF(ISERROR(VLOOKUP(CONCATENATE($A344,"_",W$2),'Reference data SID'!$B:$M,12,FALSE)),"",VLOOKUP(CONCATENATE($A344,"_",W$2),'Reference data SID'!$B:$M,12,FALSE))</f>
        <v/>
      </c>
      <c r="X344" s="16" t="str">
        <f>IF(ISERROR(VLOOKUP(CONCATENATE($A344,"_",X$2),'Reference data SID'!$B:$M,12,FALSE)),"",VLOOKUP(CONCATENATE($A344,"_",X$2),'Reference data SID'!$B:$M,12,FALSE))</f>
        <v/>
      </c>
      <c r="Y344" s="16" t="str">
        <f>IF(ISERROR(VLOOKUP(CONCATENATE($A344,"_",Y$2),'Reference data SID'!$B:$M,12,FALSE)),"",VLOOKUP(CONCATENATE($A344,"_",Y$2),'Reference data SID'!$B:$M,12,FALSE))</f>
        <v/>
      </c>
      <c r="Z344" s="16" t="str">
        <f>IF(ISERROR(VLOOKUP(CONCATENATE($A344,"_",Z$2),'Reference data SID'!$B:$M,12,FALSE)),"",VLOOKUP(CONCATENATE($A344,"_",Z$2),'Reference data SID'!$B:$M,12,FALSE))</f>
        <v/>
      </c>
      <c r="AA344" s="16" t="str">
        <f>IF(ISERROR(VLOOKUP(CONCATENATE($A344,"_",AA$2),'Reference data SID'!$B:$M,12,FALSE)),"",VLOOKUP(CONCATENATE($A344,"_",AA$2),'Reference data SID'!$B:$M,12,FALSE))</f>
        <v/>
      </c>
      <c r="AB344" s="16" t="str">
        <f>IF(ISERROR(VLOOKUP(CONCATENATE($A344,"_",AB$2),'Reference data SID'!$B:$M,12,FALSE)),"",VLOOKUP(CONCATENATE($A344,"_",AB$2),'Reference data SID'!$B:$M,12,FALSE))</f>
        <v/>
      </c>
      <c r="AC344" s="16" t="str">
        <f>IF(ISERROR(VLOOKUP(CONCATENATE($A344,"_",AC$2),'Reference data SID'!$B:$M,12,FALSE)),"",VLOOKUP(CONCATENATE($A344,"_",AC$2),'Reference data SID'!$B:$M,12,FALSE))</f>
        <v/>
      </c>
      <c r="AD344" s="16" t="str">
        <f>IF(ISERROR(VLOOKUP(CONCATENATE($A344,"_",AD$2),'Reference data SID'!$B:$M,12,FALSE)),"",VLOOKUP(CONCATENATE($A344,"_",AD$2),'Reference data SID'!$B:$M,12,FALSE))</f>
        <v/>
      </c>
      <c r="AE344" s="16" t="str">
        <f>IF(ISERROR(VLOOKUP(CONCATENATE($A344,"_",AE$2),'Reference data SID'!$B:$M,12,FALSE)),"",VLOOKUP(CONCATENATE($A344,"_",AE$2),'Reference data SID'!$B:$M,12,FALSE))</f>
        <v/>
      </c>
      <c r="AF344" s="16" t="str">
        <f>IF(ISERROR(VLOOKUP(CONCATENATE($A344,"_",AF$2),'Reference data SID'!$B:$M,12,FALSE)),"",VLOOKUP(CONCATENATE($A344,"_",AF$2),'Reference data SID'!$B:$M,12,FALSE))</f>
        <v/>
      </c>
      <c r="AG344" s="16" t="str">
        <f>IF(ISERROR(VLOOKUP(CONCATENATE($A344,"_",AG$2),'Reference data SID'!$B:$M,12,FALSE)),"",VLOOKUP(CONCATENATE($A344,"_",AG$2),'Reference data SID'!$B:$M,12,FALSE))</f>
        <v/>
      </c>
      <c r="AH344" s="16" t="str">
        <f>IF(ISERROR(VLOOKUP(CONCATENATE($A344,"_",AH$2),'Reference data SID'!$B:$M,12,FALSE)),"",VLOOKUP(CONCATENATE($A344,"_",AH$2),'Reference data SID'!$B:$M,12,FALSE))</f>
        <v/>
      </c>
      <c r="AI344" s="16" t="str">
        <f>IF(ISERROR(VLOOKUP(CONCATENATE($A344,"_",AI$2),'Reference data SID'!$B:$M,12,FALSE)),"",VLOOKUP(CONCATENATE($A344,"_",AI$2),'Reference data SID'!$B:$M,12,FALSE))</f>
        <v/>
      </c>
      <c r="AJ344" s="16" t="str">
        <f>IF(ISERROR(VLOOKUP(CONCATENATE($A344,"_",AJ$2),'Reference data SID'!$B:$M,12,FALSE)),"",VLOOKUP(CONCATENATE($A344,"_",AJ$2),'Reference data SID'!$B:$M,12,FALSE))</f>
        <v/>
      </c>
      <c r="AK344" s="16" t="str">
        <f>IF(ISERROR(VLOOKUP(CONCATENATE($A344,"_",AK$2),'Reference data SID'!$B:$M,12,FALSE)),"",VLOOKUP(CONCATENATE($A344,"_",AK$2),'Reference data SID'!$B:$M,12,FALSE))</f>
        <v/>
      </c>
      <c r="AL344" s="16" t="str">
        <f>IF(ISERROR(VLOOKUP(CONCATENATE($A344,"_",AL$2),'Reference data SID'!$B:$M,12,FALSE)),"",VLOOKUP(CONCATENATE($A344,"_",AL$2),'Reference data SID'!$B:$M,12,FALSE))</f>
        <v/>
      </c>
      <c r="AM344" s="16" t="str">
        <f>IF(ISERROR(VLOOKUP(CONCATENATE($A344,"_",AM$2),'Reference data SID'!$B:$M,12,FALSE)),"",VLOOKUP(CONCATENATE($A344,"_",AM$2),'Reference data SID'!$B:$M,12,FALSE))</f>
        <v/>
      </c>
      <c r="AN344" s="16" t="str">
        <f>IF(ISERROR(VLOOKUP(CONCATENATE($A344,"_",AN$2),'Reference data SID'!$B:$M,12,FALSE)),"",VLOOKUP(CONCATENATE($A344,"_",AN$2),'Reference data SID'!$B:$M,12,FALSE))</f>
        <v/>
      </c>
      <c r="AO344" s="16" t="str">
        <f>IF(ISERROR(VLOOKUP(CONCATENATE($A344,"_",AO$2),'Reference data SID'!$B:$M,12,FALSE)),"",VLOOKUP(CONCATENATE($A344,"_",AO$2),'Reference data SID'!$B:$M,12,FALSE))</f>
        <v/>
      </c>
      <c r="AP344" s="16" t="str">
        <f>IF(ISERROR(VLOOKUP(CONCATENATE($A344,"_",AP$2),'Reference data SID'!$B:$M,12,FALSE)),"",VLOOKUP(CONCATENATE($A344,"_",AP$2),'Reference data SID'!$B:$M,12,FALSE))</f>
        <v/>
      </c>
      <c r="AQ344" s="16" t="str">
        <f>IF(ISERROR(VLOOKUP(CONCATENATE($A344,"_",AQ$2),'Reference data SID'!$B:$M,12,FALSE)),"",VLOOKUP(CONCATENATE($A344,"_",AQ$2),'Reference data SID'!$B:$M,12,FALSE))</f>
        <v/>
      </c>
      <c r="AR344" s="16" t="str">
        <f>IF(ISERROR(VLOOKUP(CONCATENATE($A344,"_",AR$2),'Reference data SID'!$B:$M,12,FALSE)),"",VLOOKUP(CONCATENATE($A344,"_",AR$2),'Reference data SID'!$B:$M,12,FALSE))</f>
        <v/>
      </c>
      <c r="AS344" s="16" t="str">
        <f>IF(ISERROR(VLOOKUP(CONCATENATE($A344,"_",AS$2),'Reference data SID'!$B:$M,12,FALSE)),"",VLOOKUP(CONCATENATE($A344,"_",AS$2),'Reference data SID'!$B:$M,12,FALSE))</f>
        <v/>
      </c>
      <c r="AT344" s="16" t="str">
        <f>IF(ISERROR(VLOOKUP(CONCATENATE($A344,"_",AT$2),'Reference data SID'!$B:$M,12,FALSE)),"",VLOOKUP(CONCATENATE($A344,"_",AT$2),'Reference data SID'!$B:$M,12,FALSE))</f>
        <v/>
      </c>
    </row>
    <row r="345" spans="1:46" x14ac:dyDescent="0.25">
      <c r="A345">
        <v>341</v>
      </c>
      <c r="B345" s="16" t="str">
        <f>IF(ISERROR(VLOOKUP(CONCATENATE($A345,"_",B$2),'Reference data SID'!$B:$M,12,FALSE)),"",VLOOKUP(CONCATENATE($A345,"_",B$2),'Reference data SID'!$B:$M,12,FALSE))</f>
        <v/>
      </c>
      <c r="C345" s="16" t="str">
        <f>IF(ISERROR(VLOOKUP(CONCATENATE($A345,"_",C$2),'Reference data SID'!$B:$M,12,FALSE)),"",VLOOKUP(CONCATENATE($A345,"_",C$2),'Reference data SID'!$B:$M,12,FALSE))</f>
        <v/>
      </c>
      <c r="D345" s="16" t="str">
        <f>IF(ISERROR(VLOOKUP(CONCATENATE($A345,"_",D$2),'Reference data SID'!$B:$M,12,FALSE)),"",VLOOKUP(CONCATENATE($A345,"_",D$2),'Reference data SID'!$B:$M,12,FALSE))</f>
        <v/>
      </c>
      <c r="E345" s="16" t="str">
        <f>IF(ISERROR(VLOOKUP(CONCATENATE($A345,"_",E$2),'Reference data SID'!$B:$M,12,FALSE)),"",VLOOKUP(CONCATENATE($A345,"_",E$2),'Reference data SID'!$B:$M,12,FALSE))</f>
        <v/>
      </c>
      <c r="F345" s="16" t="str">
        <f>IF(ISERROR(VLOOKUP(CONCATENATE($A345,"_",F$2),'Reference data SID'!$B:$M,12,FALSE)),"",VLOOKUP(CONCATENATE($A345,"_",F$2),'Reference data SID'!$B:$M,12,FALSE))</f>
        <v/>
      </c>
      <c r="G345" s="16" t="str">
        <f>IF(ISERROR(VLOOKUP(CONCATENATE($A345,"_",G$2),'Reference data SID'!$B:$M,12,FALSE)),"",VLOOKUP(CONCATENATE($A345,"_",G$2),'Reference data SID'!$B:$M,12,FALSE))</f>
        <v/>
      </c>
      <c r="H345" s="16" t="str">
        <f>IF(ISERROR(VLOOKUP(CONCATENATE($A345,"_",H$2),'Reference data SID'!$B:$M,12,FALSE)),"",VLOOKUP(CONCATENATE($A345,"_",H$2),'Reference data SID'!$B:$M,12,FALSE))</f>
        <v/>
      </c>
      <c r="I345" s="16" t="str">
        <f>IF(ISERROR(VLOOKUP(CONCATENATE($A345,"_",I$2),'Reference data SID'!$B:$M,12,FALSE)),"",VLOOKUP(CONCATENATE($A345,"_",I$2),'Reference data SID'!$B:$M,12,FALSE))</f>
        <v/>
      </c>
      <c r="J345" s="16" t="str">
        <f>IF(ISERROR(VLOOKUP(CONCATENATE($A345,"_",J$2),'Reference data SID'!$B:$M,12,FALSE)),"",VLOOKUP(CONCATENATE($A345,"_",J$2),'Reference data SID'!$B:$M,12,FALSE))</f>
        <v/>
      </c>
      <c r="K345" s="16" t="str">
        <f>IF(ISERROR(VLOOKUP(CONCATENATE($A345,"_",K$2),'Reference data SID'!$B:$M,12,FALSE)),"",VLOOKUP(CONCATENATE($A345,"_",K$2),'Reference data SID'!$B:$M,12,FALSE))</f>
        <v/>
      </c>
      <c r="L345" s="16" t="str">
        <f>IF(ISERROR(VLOOKUP(CONCATENATE($A345,"_",L$2),'Reference data SID'!$B:$M,12,FALSE)),"",VLOOKUP(CONCATENATE($A345,"_",L$2),'Reference data SID'!$B:$M,12,FALSE))</f>
        <v/>
      </c>
      <c r="M345" s="16" t="str">
        <f>IF(ISERROR(VLOOKUP(CONCATENATE($A345,"_",M$2),'Reference data SID'!$B:$M,12,FALSE)),"",VLOOKUP(CONCATENATE($A345,"_",M$2),'Reference data SID'!$B:$M,12,FALSE))</f>
        <v/>
      </c>
      <c r="N345" s="16" t="str">
        <f>IF(ISERROR(VLOOKUP(CONCATENATE($A345,"_",N$2),'Reference data SID'!$B:$M,12,FALSE)),"",VLOOKUP(CONCATENATE($A345,"_",N$2),'Reference data SID'!$B:$M,12,FALSE))</f>
        <v/>
      </c>
      <c r="O345" s="16" t="str">
        <f>IF(ISERROR(VLOOKUP(CONCATENATE($A345,"_",O$2),'Reference data SID'!$B:$M,12,FALSE)),"",VLOOKUP(CONCATENATE($A345,"_",O$2),'Reference data SID'!$B:$M,12,FALSE))</f>
        <v/>
      </c>
      <c r="P345" s="16" t="str">
        <f>IF(ISERROR(VLOOKUP(CONCATENATE($A345,"_",P$2),'Reference data SID'!$B:$M,12,FALSE)),"",VLOOKUP(CONCATENATE($A345,"_",P$2),'Reference data SID'!$B:$M,12,FALSE))</f>
        <v/>
      </c>
      <c r="Q345" s="16" t="str">
        <f>IF(ISERROR(VLOOKUP(CONCATENATE($A345,"_",Q$2),'Reference data SID'!$B:$M,12,FALSE)),"",VLOOKUP(CONCATENATE($A345,"_",Q$2),'Reference data SID'!$B:$M,12,FALSE))</f>
        <v/>
      </c>
      <c r="R345" s="16" t="str">
        <f>IF(ISERROR(VLOOKUP(CONCATENATE($A345,"_",R$2),'Reference data SID'!$B:$M,12,FALSE)),"",VLOOKUP(CONCATENATE($A345,"_",R$2),'Reference data SID'!$B:$M,12,FALSE))</f>
        <v/>
      </c>
      <c r="S345" s="16" t="str">
        <f>IF(ISERROR(VLOOKUP(CONCATENATE($A345,"_",S$2),'Reference data SID'!$B:$M,12,FALSE)),"",VLOOKUP(CONCATENATE($A345,"_",S$2),'Reference data SID'!$B:$M,12,FALSE))</f>
        <v/>
      </c>
      <c r="T345" s="16" t="str">
        <f>IF(ISERROR(VLOOKUP(CONCATENATE($A345,"_",T$2),'Reference data SID'!$B:$M,12,FALSE)),"",VLOOKUP(CONCATENATE($A345,"_",T$2),'Reference data SID'!$B:$M,12,FALSE))</f>
        <v/>
      </c>
      <c r="U345" s="16" t="str">
        <f>IF(ISERROR(VLOOKUP(CONCATENATE($A345,"_",U$2),'Reference data SID'!$B:$M,12,FALSE)),"",VLOOKUP(CONCATENATE($A345,"_",U$2),'Reference data SID'!$B:$M,12,FALSE))</f>
        <v/>
      </c>
      <c r="V345" s="16" t="str">
        <f>IF(ISERROR(VLOOKUP(CONCATENATE($A345,"_",V$2),'Reference data SID'!$B:$M,12,FALSE)),"",VLOOKUP(CONCATENATE($A345,"_",V$2),'Reference data SID'!$B:$M,12,FALSE))</f>
        <v/>
      </c>
      <c r="W345" s="16" t="str">
        <f>IF(ISERROR(VLOOKUP(CONCATENATE($A345,"_",W$2),'Reference data SID'!$B:$M,12,FALSE)),"",VLOOKUP(CONCATENATE($A345,"_",W$2),'Reference data SID'!$B:$M,12,FALSE))</f>
        <v/>
      </c>
      <c r="X345" s="16" t="str">
        <f>IF(ISERROR(VLOOKUP(CONCATENATE($A345,"_",X$2),'Reference data SID'!$B:$M,12,FALSE)),"",VLOOKUP(CONCATENATE($A345,"_",X$2),'Reference data SID'!$B:$M,12,FALSE))</f>
        <v/>
      </c>
      <c r="Y345" s="16" t="str">
        <f>IF(ISERROR(VLOOKUP(CONCATENATE($A345,"_",Y$2),'Reference data SID'!$B:$M,12,FALSE)),"",VLOOKUP(CONCATENATE($A345,"_",Y$2),'Reference data SID'!$B:$M,12,FALSE))</f>
        <v/>
      </c>
      <c r="Z345" s="16" t="str">
        <f>IF(ISERROR(VLOOKUP(CONCATENATE($A345,"_",Z$2),'Reference data SID'!$B:$M,12,FALSE)),"",VLOOKUP(CONCATENATE($A345,"_",Z$2),'Reference data SID'!$B:$M,12,FALSE))</f>
        <v/>
      </c>
      <c r="AA345" s="16" t="str">
        <f>IF(ISERROR(VLOOKUP(CONCATENATE($A345,"_",AA$2),'Reference data SID'!$B:$M,12,FALSE)),"",VLOOKUP(CONCATENATE($A345,"_",AA$2),'Reference data SID'!$B:$M,12,FALSE))</f>
        <v/>
      </c>
      <c r="AB345" s="16" t="str">
        <f>IF(ISERROR(VLOOKUP(CONCATENATE($A345,"_",AB$2),'Reference data SID'!$B:$M,12,FALSE)),"",VLOOKUP(CONCATENATE($A345,"_",AB$2),'Reference data SID'!$B:$M,12,FALSE))</f>
        <v/>
      </c>
      <c r="AC345" s="16" t="str">
        <f>IF(ISERROR(VLOOKUP(CONCATENATE($A345,"_",AC$2),'Reference data SID'!$B:$M,12,FALSE)),"",VLOOKUP(CONCATENATE($A345,"_",AC$2),'Reference data SID'!$B:$M,12,FALSE))</f>
        <v/>
      </c>
      <c r="AD345" s="16" t="str">
        <f>IF(ISERROR(VLOOKUP(CONCATENATE($A345,"_",AD$2),'Reference data SID'!$B:$M,12,FALSE)),"",VLOOKUP(CONCATENATE($A345,"_",AD$2),'Reference data SID'!$B:$M,12,FALSE))</f>
        <v/>
      </c>
      <c r="AE345" s="16" t="str">
        <f>IF(ISERROR(VLOOKUP(CONCATENATE($A345,"_",AE$2),'Reference data SID'!$B:$M,12,FALSE)),"",VLOOKUP(CONCATENATE($A345,"_",AE$2),'Reference data SID'!$B:$M,12,FALSE))</f>
        <v/>
      </c>
      <c r="AF345" s="16" t="str">
        <f>IF(ISERROR(VLOOKUP(CONCATENATE($A345,"_",AF$2),'Reference data SID'!$B:$M,12,FALSE)),"",VLOOKUP(CONCATENATE($A345,"_",AF$2),'Reference data SID'!$B:$M,12,FALSE))</f>
        <v/>
      </c>
      <c r="AG345" s="16" t="str">
        <f>IF(ISERROR(VLOOKUP(CONCATENATE($A345,"_",AG$2),'Reference data SID'!$B:$M,12,FALSE)),"",VLOOKUP(CONCATENATE($A345,"_",AG$2),'Reference data SID'!$B:$M,12,FALSE))</f>
        <v/>
      </c>
      <c r="AH345" s="16" t="str">
        <f>IF(ISERROR(VLOOKUP(CONCATENATE($A345,"_",AH$2),'Reference data SID'!$B:$M,12,FALSE)),"",VLOOKUP(CONCATENATE($A345,"_",AH$2),'Reference data SID'!$B:$M,12,FALSE))</f>
        <v/>
      </c>
      <c r="AI345" s="16" t="str">
        <f>IF(ISERROR(VLOOKUP(CONCATENATE($A345,"_",AI$2),'Reference data SID'!$B:$M,12,FALSE)),"",VLOOKUP(CONCATENATE($A345,"_",AI$2),'Reference data SID'!$B:$M,12,FALSE))</f>
        <v/>
      </c>
      <c r="AJ345" s="16" t="str">
        <f>IF(ISERROR(VLOOKUP(CONCATENATE($A345,"_",AJ$2),'Reference data SID'!$B:$M,12,FALSE)),"",VLOOKUP(CONCATENATE($A345,"_",AJ$2),'Reference data SID'!$B:$M,12,FALSE))</f>
        <v/>
      </c>
      <c r="AK345" s="16" t="str">
        <f>IF(ISERROR(VLOOKUP(CONCATENATE($A345,"_",AK$2),'Reference data SID'!$B:$M,12,FALSE)),"",VLOOKUP(CONCATENATE($A345,"_",AK$2),'Reference data SID'!$B:$M,12,FALSE))</f>
        <v/>
      </c>
      <c r="AL345" s="16" t="str">
        <f>IF(ISERROR(VLOOKUP(CONCATENATE($A345,"_",AL$2),'Reference data SID'!$B:$M,12,FALSE)),"",VLOOKUP(CONCATENATE($A345,"_",AL$2),'Reference data SID'!$B:$M,12,FALSE))</f>
        <v/>
      </c>
      <c r="AM345" s="16" t="str">
        <f>IF(ISERROR(VLOOKUP(CONCATENATE($A345,"_",AM$2),'Reference data SID'!$B:$M,12,FALSE)),"",VLOOKUP(CONCATENATE($A345,"_",AM$2),'Reference data SID'!$B:$M,12,FALSE))</f>
        <v/>
      </c>
      <c r="AN345" s="16" t="str">
        <f>IF(ISERROR(VLOOKUP(CONCATENATE($A345,"_",AN$2),'Reference data SID'!$B:$M,12,FALSE)),"",VLOOKUP(CONCATENATE($A345,"_",AN$2),'Reference data SID'!$B:$M,12,FALSE))</f>
        <v/>
      </c>
      <c r="AO345" s="16" t="str">
        <f>IF(ISERROR(VLOOKUP(CONCATENATE($A345,"_",AO$2),'Reference data SID'!$B:$M,12,FALSE)),"",VLOOKUP(CONCATENATE($A345,"_",AO$2),'Reference data SID'!$B:$M,12,FALSE))</f>
        <v/>
      </c>
      <c r="AP345" s="16" t="str">
        <f>IF(ISERROR(VLOOKUP(CONCATENATE($A345,"_",AP$2),'Reference data SID'!$B:$M,12,FALSE)),"",VLOOKUP(CONCATENATE($A345,"_",AP$2),'Reference data SID'!$B:$M,12,FALSE))</f>
        <v/>
      </c>
      <c r="AQ345" s="16" t="str">
        <f>IF(ISERROR(VLOOKUP(CONCATENATE($A345,"_",AQ$2),'Reference data SID'!$B:$M,12,FALSE)),"",VLOOKUP(CONCATENATE($A345,"_",AQ$2),'Reference data SID'!$B:$M,12,FALSE))</f>
        <v/>
      </c>
      <c r="AR345" s="16" t="str">
        <f>IF(ISERROR(VLOOKUP(CONCATENATE($A345,"_",AR$2),'Reference data SID'!$B:$M,12,FALSE)),"",VLOOKUP(CONCATENATE($A345,"_",AR$2),'Reference data SID'!$B:$M,12,FALSE))</f>
        <v/>
      </c>
      <c r="AS345" s="16" t="str">
        <f>IF(ISERROR(VLOOKUP(CONCATENATE($A345,"_",AS$2),'Reference data SID'!$B:$M,12,FALSE)),"",VLOOKUP(CONCATENATE($A345,"_",AS$2),'Reference data SID'!$B:$M,12,FALSE))</f>
        <v/>
      </c>
      <c r="AT345" s="16" t="str">
        <f>IF(ISERROR(VLOOKUP(CONCATENATE($A345,"_",AT$2),'Reference data SID'!$B:$M,12,FALSE)),"",VLOOKUP(CONCATENATE($A345,"_",AT$2),'Reference data SID'!$B:$M,12,FALSE))</f>
        <v/>
      </c>
    </row>
    <row r="346" spans="1:46" x14ac:dyDescent="0.25">
      <c r="A346">
        <v>342</v>
      </c>
      <c r="B346" s="16" t="str">
        <f>IF(ISERROR(VLOOKUP(CONCATENATE($A346,"_",B$2),'Reference data SID'!$B:$M,12,FALSE)),"",VLOOKUP(CONCATENATE($A346,"_",B$2),'Reference data SID'!$B:$M,12,FALSE))</f>
        <v/>
      </c>
      <c r="C346" s="16" t="str">
        <f>IF(ISERROR(VLOOKUP(CONCATENATE($A346,"_",C$2),'Reference data SID'!$B:$M,12,FALSE)),"",VLOOKUP(CONCATENATE($A346,"_",C$2),'Reference data SID'!$B:$M,12,FALSE))</f>
        <v/>
      </c>
      <c r="D346" s="16" t="str">
        <f>IF(ISERROR(VLOOKUP(CONCATENATE($A346,"_",D$2),'Reference data SID'!$B:$M,12,FALSE)),"",VLOOKUP(CONCATENATE($A346,"_",D$2),'Reference data SID'!$B:$M,12,FALSE))</f>
        <v/>
      </c>
      <c r="E346" s="16" t="str">
        <f>IF(ISERROR(VLOOKUP(CONCATENATE($A346,"_",E$2),'Reference data SID'!$B:$M,12,FALSE)),"",VLOOKUP(CONCATENATE($A346,"_",E$2),'Reference data SID'!$B:$M,12,FALSE))</f>
        <v/>
      </c>
      <c r="F346" s="16" t="str">
        <f>IF(ISERROR(VLOOKUP(CONCATENATE($A346,"_",F$2),'Reference data SID'!$B:$M,12,FALSE)),"",VLOOKUP(CONCATENATE($A346,"_",F$2),'Reference data SID'!$B:$M,12,FALSE))</f>
        <v/>
      </c>
      <c r="G346" s="16" t="str">
        <f>IF(ISERROR(VLOOKUP(CONCATENATE($A346,"_",G$2),'Reference data SID'!$B:$M,12,FALSE)),"",VLOOKUP(CONCATENATE($A346,"_",G$2),'Reference data SID'!$B:$M,12,FALSE))</f>
        <v/>
      </c>
      <c r="H346" s="16" t="str">
        <f>IF(ISERROR(VLOOKUP(CONCATENATE($A346,"_",H$2),'Reference data SID'!$B:$M,12,FALSE)),"",VLOOKUP(CONCATENATE($A346,"_",H$2),'Reference data SID'!$B:$M,12,FALSE))</f>
        <v/>
      </c>
      <c r="I346" s="16" t="str">
        <f>IF(ISERROR(VLOOKUP(CONCATENATE($A346,"_",I$2),'Reference data SID'!$B:$M,12,FALSE)),"",VLOOKUP(CONCATENATE($A346,"_",I$2),'Reference data SID'!$B:$M,12,FALSE))</f>
        <v/>
      </c>
      <c r="J346" s="16" t="str">
        <f>IF(ISERROR(VLOOKUP(CONCATENATE($A346,"_",J$2),'Reference data SID'!$B:$M,12,FALSE)),"",VLOOKUP(CONCATENATE($A346,"_",J$2),'Reference data SID'!$B:$M,12,FALSE))</f>
        <v/>
      </c>
      <c r="K346" s="16" t="str">
        <f>IF(ISERROR(VLOOKUP(CONCATENATE($A346,"_",K$2),'Reference data SID'!$B:$M,12,FALSE)),"",VLOOKUP(CONCATENATE($A346,"_",K$2),'Reference data SID'!$B:$M,12,FALSE))</f>
        <v/>
      </c>
      <c r="L346" s="16" t="str">
        <f>IF(ISERROR(VLOOKUP(CONCATENATE($A346,"_",L$2),'Reference data SID'!$B:$M,12,FALSE)),"",VLOOKUP(CONCATENATE($A346,"_",L$2),'Reference data SID'!$B:$M,12,FALSE))</f>
        <v/>
      </c>
      <c r="M346" s="16" t="str">
        <f>IF(ISERROR(VLOOKUP(CONCATENATE($A346,"_",M$2),'Reference data SID'!$B:$M,12,FALSE)),"",VLOOKUP(CONCATENATE($A346,"_",M$2),'Reference data SID'!$B:$M,12,FALSE))</f>
        <v/>
      </c>
      <c r="N346" s="16" t="str">
        <f>IF(ISERROR(VLOOKUP(CONCATENATE($A346,"_",N$2),'Reference data SID'!$B:$M,12,FALSE)),"",VLOOKUP(CONCATENATE($A346,"_",N$2),'Reference data SID'!$B:$M,12,FALSE))</f>
        <v/>
      </c>
      <c r="O346" s="16" t="str">
        <f>IF(ISERROR(VLOOKUP(CONCATENATE($A346,"_",O$2),'Reference data SID'!$B:$M,12,FALSE)),"",VLOOKUP(CONCATENATE($A346,"_",O$2),'Reference data SID'!$B:$M,12,FALSE))</f>
        <v/>
      </c>
      <c r="P346" s="16" t="str">
        <f>IF(ISERROR(VLOOKUP(CONCATENATE($A346,"_",P$2),'Reference data SID'!$B:$M,12,FALSE)),"",VLOOKUP(CONCATENATE($A346,"_",P$2),'Reference data SID'!$B:$M,12,FALSE))</f>
        <v/>
      </c>
      <c r="Q346" s="16" t="str">
        <f>IF(ISERROR(VLOOKUP(CONCATENATE($A346,"_",Q$2),'Reference data SID'!$B:$M,12,FALSE)),"",VLOOKUP(CONCATENATE($A346,"_",Q$2),'Reference data SID'!$B:$M,12,FALSE))</f>
        <v/>
      </c>
      <c r="R346" s="16" t="str">
        <f>IF(ISERROR(VLOOKUP(CONCATENATE($A346,"_",R$2),'Reference data SID'!$B:$M,12,FALSE)),"",VLOOKUP(CONCATENATE($A346,"_",R$2),'Reference data SID'!$B:$M,12,FALSE))</f>
        <v/>
      </c>
      <c r="S346" s="16" t="str">
        <f>IF(ISERROR(VLOOKUP(CONCATENATE($A346,"_",S$2),'Reference data SID'!$B:$M,12,FALSE)),"",VLOOKUP(CONCATENATE($A346,"_",S$2),'Reference data SID'!$B:$M,12,FALSE))</f>
        <v/>
      </c>
      <c r="T346" s="16" t="str">
        <f>IF(ISERROR(VLOOKUP(CONCATENATE($A346,"_",T$2),'Reference data SID'!$B:$M,12,FALSE)),"",VLOOKUP(CONCATENATE($A346,"_",T$2),'Reference data SID'!$B:$M,12,FALSE))</f>
        <v/>
      </c>
      <c r="U346" s="16" t="str">
        <f>IF(ISERROR(VLOOKUP(CONCATENATE($A346,"_",U$2),'Reference data SID'!$B:$M,12,FALSE)),"",VLOOKUP(CONCATENATE($A346,"_",U$2),'Reference data SID'!$B:$M,12,FALSE))</f>
        <v/>
      </c>
      <c r="V346" s="16" t="str">
        <f>IF(ISERROR(VLOOKUP(CONCATENATE($A346,"_",V$2),'Reference data SID'!$B:$M,12,FALSE)),"",VLOOKUP(CONCATENATE($A346,"_",V$2),'Reference data SID'!$B:$M,12,FALSE))</f>
        <v/>
      </c>
      <c r="W346" s="16" t="str">
        <f>IF(ISERROR(VLOOKUP(CONCATENATE($A346,"_",W$2),'Reference data SID'!$B:$M,12,FALSE)),"",VLOOKUP(CONCATENATE($A346,"_",W$2),'Reference data SID'!$B:$M,12,FALSE))</f>
        <v/>
      </c>
      <c r="X346" s="16" t="str">
        <f>IF(ISERROR(VLOOKUP(CONCATENATE($A346,"_",X$2),'Reference data SID'!$B:$M,12,FALSE)),"",VLOOKUP(CONCATENATE($A346,"_",X$2),'Reference data SID'!$B:$M,12,FALSE))</f>
        <v/>
      </c>
      <c r="Y346" s="16" t="str">
        <f>IF(ISERROR(VLOOKUP(CONCATENATE($A346,"_",Y$2),'Reference data SID'!$B:$M,12,FALSE)),"",VLOOKUP(CONCATENATE($A346,"_",Y$2),'Reference data SID'!$B:$M,12,FALSE))</f>
        <v/>
      </c>
      <c r="Z346" s="16" t="str">
        <f>IF(ISERROR(VLOOKUP(CONCATENATE($A346,"_",Z$2),'Reference data SID'!$B:$M,12,FALSE)),"",VLOOKUP(CONCATENATE($A346,"_",Z$2),'Reference data SID'!$B:$M,12,FALSE))</f>
        <v/>
      </c>
      <c r="AA346" s="16" t="str">
        <f>IF(ISERROR(VLOOKUP(CONCATENATE($A346,"_",AA$2),'Reference data SID'!$B:$M,12,FALSE)),"",VLOOKUP(CONCATENATE($A346,"_",AA$2),'Reference data SID'!$B:$M,12,FALSE))</f>
        <v/>
      </c>
      <c r="AB346" s="16" t="str">
        <f>IF(ISERROR(VLOOKUP(CONCATENATE($A346,"_",AB$2),'Reference data SID'!$B:$M,12,FALSE)),"",VLOOKUP(CONCATENATE($A346,"_",AB$2),'Reference data SID'!$B:$M,12,FALSE))</f>
        <v/>
      </c>
      <c r="AC346" s="16" t="str">
        <f>IF(ISERROR(VLOOKUP(CONCATENATE($A346,"_",AC$2),'Reference data SID'!$B:$M,12,FALSE)),"",VLOOKUP(CONCATENATE($A346,"_",AC$2),'Reference data SID'!$B:$M,12,FALSE))</f>
        <v/>
      </c>
      <c r="AD346" s="16" t="str">
        <f>IF(ISERROR(VLOOKUP(CONCATENATE($A346,"_",AD$2),'Reference data SID'!$B:$M,12,FALSE)),"",VLOOKUP(CONCATENATE($A346,"_",AD$2),'Reference data SID'!$B:$M,12,FALSE))</f>
        <v/>
      </c>
      <c r="AE346" s="16" t="str">
        <f>IF(ISERROR(VLOOKUP(CONCATENATE($A346,"_",AE$2),'Reference data SID'!$B:$M,12,FALSE)),"",VLOOKUP(CONCATENATE($A346,"_",AE$2),'Reference data SID'!$B:$M,12,FALSE))</f>
        <v/>
      </c>
      <c r="AF346" s="16" t="str">
        <f>IF(ISERROR(VLOOKUP(CONCATENATE($A346,"_",AF$2),'Reference data SID'!$B:$M,12,FALSE)),"",VLOOKUP(CONCATENATE($A346,"_",AF$2),'Reference data SID'!$B:$M,12,FALSE))</f>
        <v/>
      </c>
      <c r="AG346" s="16" t="str">
        <f>IF(ISERROR(VLOOKUP(CONCATENATE($A346,"_",AG$2),'Reference data SID'!$B:$M,12,FALSE)),"",VLOOKUP(CONCATENATE($A346,"_",AG$2),'Reference data SID'!$B:$M,12,FALSE))</f>
        <v/>
      </c>
      <c r="AH346" s="16" t="str">
        <f>IF(ISERROR(VLOOKUP(CONCATENATE($A346,"_",AH$2),'Reference data SID'!$B:$M,12,FALSE)),"",VLOOKUP(CONCATENATE($A346,"_",AH$2),'Reference data SID'!$B:$M,12,FALSE))</f>
        <v/>
      </c>
      <c r="AI346" s="16" t="str">
        <f>IF(ISERROR(VLOOKUP(CONCATENATE($A346,"_",AI$2),'Reference data SID'!$B:$M,12,FALSE)),"",VLOOKUP(CONCATENATE($A346,"_",AI$2),'Reference data SID'!$B:$M,12,FALSE))</f>
        <v/>
      </c>
      <c r="AJ346" s="16" t="str">
        <f>IF(ISERROR(VLOOKUP(CONCATENATE($A346,"_",AJ$2),'Reference data SID'!$B:$M,12,FALSE)),"",VLOOKUP(CONCATENATE($A346,"_",AJ$2),'Reference data SID'!$B:$M,12,FALSE))</f>
        <v/>
      </c>
      <c r="AK346" s="16" t="str">
        <f>IF(ISERROR(VLOOKUP(CONCATENATE($A346,"_",AK$2),'Reference data SID'!$B:$M,12,FALSE)),"",VLOOKUP(CONCATENATE($A346,"_",AK$2),'Reference data SID'!$B:$M,12,FALSE))</f>
        <v/>
      </c>
      <c r="AL346" s="16" t="str">
        <f>IF(ISERROR(VLOOKUP(CONCATENATE($A346,"_",AL$2),'Reference data SID'!$B:$M,12,FALSE)),"",VLOOKUP(CONCATENATE($A346,"_",AL$2),'Reference data SID'!$B:$M,12,FALSE))</f>
        <v/>
      </c>
      <c r="AM346" s="16" t="str">
        <f>IF(ISERROR(VLOOKUP(CONCATENATE($A346,"_",AM$2),'Reference data SID'!$B:$M,12,FALSE)),"",VLOOKUP(CONCATENATE($A346,"_",AM$2),'Reference data SID'!$B:$M,12,FALSE))</f>
        <v/>
      </c>
      <c r="AN346" s="16" t="str">
        <f>IF(ISERROR(VLOOKUP(CONCATENATE($A346,"_",AN$2),'Reference data SID'!$B:$M,12,FALSE)),"",VLOOKUP(CONCATENATE($A346,"_",AN$2),'Reference data SID'!$B:$M,12,FALSE))</f>
        <v/>
      </c>
      <c r="AO346" s="16" t="str">
        <f>IF(ISERROR(VLOOKUP(CONCATENATE($A346,"_",AO$2),'Reference data SID'!$B:$M,12,FALSE)),"",VLOOKUP(CONCATENATE($A346,"_",AO$2),'Reference data SID'!$B:$M,12,FALSE))</f>
        <v/>
      </c>
      <c r="AP346" s="16" t="str">
        <f>IF(ISERROR(VLOOKUP(CONCATENATE($A346,"_",AP$2),'Reference data SID'!$B:$M,12,FALSE)),"",VLOOKUP(CONCATENATE($A346,"_",AP$2),'Reference data SID'!$B:$M,12,FALSE))</f>
        <v/>
      </c>
      <c r="AQ346" s="16" t="str">
        <f>IF(ISERROR(VLOOKUP(CONCATENATE($A346,"_",AQ$2),'Reference data SID'!$B:$M,12,FALSE)),"",VLOOKUP(CONCATENATE($A346,"_",AQ$2),'Reference data SID'!$B:$M,12,FALSE))</f>
        <v/>
      </c>
      <c r="AR346" s="16" t="str">
        <f>IF(ISERROR(VLOOKUP(CONCATENATE($A346,"_",AR$2),'Reference data SID'!$B:$M,12,FALSE)),"",VLOOKUP(CONCATENATE($A346,"_",AR$2),'Reference data SID'!$B:$M,12,FALSE))</f>
        <v/>
      </c>
      <c r="AS346" s="16" t="str">
        <f>IF(ISERROR(VLOOKUP(CONCATENATE($A346,"_",AS$2),'Reference data SID'!$B:$M,12,FALSE)),"",VLOOKUP(CONCATENATE($A346,"_",AS$2),'Reference data SID'!$B:$M,12,FALSE))</f>
        <v/>
      </c>
      <c r="AT346" s="16" t="str">
        <f>IF(ISERROR(VLOOKUP(CONCATENATE($A346,"_",AT$2),'Reference data SID'!$B:$M,12,FALSE)),"",VLOOKUP(CONCATENATE($A346,"_",AT$2),'Reference data SID'!$B:$M,12,FALSE))</f>
        <v/>
      </c>
    </row>
    <row r="347" spans="1:46" x14ac:dyDescent="0.25">
      <c r="A347">
        <v>343</v>
      </c>
      <c r="B347" s="16" t="str">
        <f>IF(ISERROR(VLOOKUP(CONCATENATE($A347,"_",B$2),'Reference data SID'!$B:$M,12,FALSE)),"",VLOOKUP(CONCATENATE($A347,"_",B$2),'Reference data SID'!$B:$M,12,FALSE))</f>
        <v/>
      </c>
      <c r="C347" s="16" t="str">
        <f>IF(ISERROR(VLOOKUP(CONCATENATE($A347,"_",C$2),'Reference data SID'!$B:$M,12,FALSE)),"",VLOOKUP(CONCATENATE($A347,"_",C$2),'Reference data SID'!$B:$M,12,FALSE))</f>
        <v/>
      </c>
      <c r="D347" s="16" t="str">
        <f>IF(ISERROR(VLOOKUP(CONCATENATE($A347,"_",D$2),'Reference data SID'!$B:$M,12,FALSE)),"",VLOOKUP(CONCATENATE($A347,"_",D$2),'Reference data SID'!$B:$M,12,FALSE))</f>
        <v/>
      </c>
      <c r="E347" s="16" t="str">
        <f>IF(ISERROR(VLOOKUP(CONCATENATE($A347,"_",E$2),'Reference data SID'!$B:$M,12,FALSE)),"",VLOOKUP(CONCATENATE($A347,"_",E$2),'Reference data SID'!$B:$M,12,FALSE))</f>
        <v/>
      </c>
      <c r="F347" s="16" t="str">
        <f>IF(ISERROR(VLOOKUP(CONCATENATE($A347,"_",F$2),'Reference data SID'!$B:$M,12,FALSE)),"",VLOOKUP(CONCATENATE($A347,"_",F$2),'Reference data SID'!$B:$M,12,FALSE))</f>
        <v/>
      </c>
      <c r="G347" s="16" t="str">
        <f>IF(ISERROR(VLOOKUP(CONCATENATE($A347,"_",G$2),'Reference data SID'!$B:$M,12,FALSE)),"",VLOOKUP(CONCATENATE($A347,"_",G$2),'Reference data SID'!$B:$M,12,FALSE))</f>
        <v/>
      </c>
      <c r="H347" s="16" t="str">
        <f>IF(ISERROR(VLOOKUP(CONCATENATE($A347,"_",H$2),'Reference data SID'!$B:$M,12,FALSE)),"",VLOOKUP(CONCATENATE($A347,"_",H$2),'Reference data SID'!$B:$M,12,FALSE))</f>
        <v/>
      </c>
      <c r="I347" s="16" t="str">
        <f>IF(ISERROR(VLOOKUP(CONCATENATE($A347,"_",I$2),'Reference data SID'!$B:$M,12,FALSE)),"",VLOOKUP(CONCATENATE($A347,"_",I$2),'Reference data SID'!$B:$M,12,FALSE))</f>
        <v/>
      </c>
      <c r="J347" s="16" t="str">
        <f>IF(ISERROR(VLOOKUP(CONCATENATE($A347,"_",J$2),'Reference data SID'!$B:$M,12,FALSE)),"",VLOOKUP(CONCATENATE($A347,"_",J$2),'Reference data SID'!$B:$M,12,FALSE))</f>
        <v/>
      </c>
      <c r="K347" s="16" t="str">
        <f>IF(ISERROR(VLOOKUP(CONCATENATE($A347,"_",K$2),'Reference data SID'!$B:$M,12,FALSE)),"",VLOOKUP(CONCATENATE($A347,"_",K$2),'Reference data SID'!$B:$M,12,FALSE))</f>
        <v/>
      </c>
      <c r="L347" s="16" t="str">
        <f>IF(ISERROR(VLOOKUP(CONCATENATE($A347,"_",L$2),'Reference data SID'!$B:$M,12,FALSE)),"",VLOOKUP(CONCATENATE($A347,"_",L$2),'Reference data SID'!$B:$M,12,FALSE))</f>
        <v/>
      </c>
      <c r="M347" s="16" t="str">
        <f>IF(ISERROR(VLOOKUP(CONCATENATE($A347,"_",M$2),'Reference data SID'!$B:$M,12,FALSE)),"",VLOOKUP(CONCATENATE($A347,"_",M$2),'Reference data SID'!$B:$M,12,FALSE))</f>
        <v/>
      </c>
      <c r="N347" s="16" t="str">
        <f>IF(ISERROR(VLOOKUP(CONCATENATE($A347,"_",N$2),'Reference data SID'!$B:$M,12,FALSE)),"",VLOOKUP(CONCATENATE($A347,"_",N$2),'Reference data SID'!$B:$M,12,FALSE))</f>
        <v/>
      </c>
      <c r="O347" s="16" t="str">
        <f>IF(ISERROR(VLOOKUP(CONCATENATE($A347,"_",O$2),'Reference data SID'!$B:$M,12,FALSE)),"",VLOOKUP(CONCATENATE($A347,"_",O$2),'Reference data SID'!$B:$M,12,FALSE))</f>
        <v/>
      </c>
      <c r="P347" s="16" t="str">
        <f>IF(ISERROR(VLOOKUP(CONCATENATE($A347,"_",P$2),'Reference data SID'!$B:$M,12,FALSE)),"",VLOOKUP(CONCATENATE($A347,"_",P$2),'Reference data SID'!$B:$M,12,FALSE))</f>
        <v/>
      </c>
      <c r="Q347" s="16" t="str">
        <f>IF(ISERROR(VLOOKUP(CONCATENATE($A347,"_",Q$2),'Reference data SID'!$B:$M,12,FALSE)),"",VLOOKUP(CONCATENATE($A347,"_",Q$2),'Reference data SID'!$B:$M,12,FALSE))</f>
        <v/>
      </c>
      <c r="R347" s="16" t="str">
        <f>IF(ISERROR(VLOOKUP(CONCATENATE($A347,"_",R$2),'Reference data SID'!$B:$M,12,FALSE)),"",VLOOKUP(CONCATENATE($A347,"_",R$2),'Reference data SID'!$B:$M,12,FALSE))</f>
        <v/>
      </c>
      <c r="S347" s="16" t="str">
        <f>IF(ISERROR(VLOOKUP(CONCATENATE($A347,"_",S$2),'Reference data SID'!$B:$M,12,FALSE)),"",VLOOKUP(CONCATENATE($A347,"_",S$2),'Reference data SID'!$B:$M,12,FALSE))</f>
        <v/>
      </c>
      <c r="T347" s="16" t="str">
        <f>IF(ISERROR(VLOOKUP(CONCATENATE($A347,"_",T$2),'Reference data SID'!$B:$M,12,FALSE)),"",VLOOKUP(CONCATENATE($A347,"_",T$2),'Reference data SID'!$B:$M,12,FALSE))</f>
        <v/>
      </c>
      <c r="U347" s="16" t="str">
        <f>IF(ISERROR(VLOOKUP(CONCATENATE($A347,"_",U$2),'Reference data SID'!$B:$M,12,FALSE)),"",VLOOKUP(CONCATENATE($A347,"_",U$2),'Reference data SID'!$B:$M,12,FALSE))</f>
        <v/>
      </c>
      <c r="V347" s="16" t="str">
        <f>IF(ISERROR(VLOOKUP(CONCATENATE($A347,"_",V$2),'Reference data SID'!$B:$M,12,FALSE)),"",VLOOKUP(CONCATENATE($A347,"_",V$2),'Reference data SID'!$B:$M,12,FALSE))</f>
        <v/>
      </c>
      <c r="W347" s="16" t="str">
        <f>IF(ISERROR(VLOOKUP(CONCATENATE($A347,"_",W$2),'Reference data SID'!$B:$M,12,FALSE)),"",VLOOKUP(CONCATENATE($A347,"_",W$2),'Reference data SID'!$B:$M,12,FALSE))</f>
        <v/>
      </c>
      <c r="X347" s="16" t="str">
        <f>IF(ISERROR(VLOOKUP(CONCATENATE($A347,"_",X$2),'Reference data SID'!$B:$M,12,FALSE)),"",VLOOKUP(CONCATENATE($A347,"_",X$2),'Reference data SID'!$B:$M,12,FALSE))</f>
        <v/>
      </c>
      <c r="Y347" s="16" t="str">
        <f>IF(ISERROR(VLOOKUP(CONCATENATE($A347,"_",Y$2),'Reference data SID'!$B:$M,12,FALSE)),"",VLOOKUP(CONCATENATE($A347,"_",Y$2),'Reference data SID'!$B:$M,12,FALSE))</f>
        <v/>
      </c>
      <c r="Z347" s="16" t="str">
        <f>IF(ISERROR(VLOOKUP(CONCATENATE($A347,"_",Z$2),'Reference data SID'!$B:$M,12,FALSE)),"",VLOOKUP(CONCATENATE($A347,"_",Z$2),'Reference data SID'!$B:$M,12,FALSE))</f>
        <v/>
      </c>
      <c r="AA347" s="16" t="str">
        <f>IF(ISERROR(VLOOKUP(CONCATENATE($A347,"_",AA$2),'Reference data SID'!$B:$M,12,FALSE)),"",VLOOKUP(CONCATENATE($A347,"_",AA$2),'Reference data SID'!$B:$M,12,FALSE))</f>
        <v/>
      </c>
      <c r="AB347" s="16" t="str">
        <f>IF(ISERROR(VLOOKUP(CONCATENATE($A347,"_",AB$2),'Reference data SID'!$B:$M,12,FALSE)),"",VLOOKUP(CONCATENATE($A347,"_",AB$2),'Reference data SID'!$B:$M,12,FALSE))</f>
        <v/>
      </c>
      <c r="AC347" s="16" t="str">
        <f>IF(ISERROR(VLOOKUP(CONCATENATE($A347,"_",AC$2),'Reference data SID'!$B:$M,12,FALSE)),"",VLOOKUP(CONCATENATE($A347,"_",AC$2),'Reference data SID'!$B:$M,12,FALSE))</f>
        <v/>
      </c>
      <c r="AD347" s="16" t="str">
        <f>IF(ISERROR(VLOOKUP(CONCATENATE($A347,"_",AD$2),'Reference data SID'!$B:$M,12,FALSE)),"",VLOOKUP(CONCATENATE($A347,"_",AD$2),'Reference data SID'!$B:$M,12,FALSE))</f>
        <v/>
      </c>
      <c r="AE347" s="16" t="str">
        <f>IF(ISERROR(VLOOKUP(CONCATENATE($A347,"_",AE$2),'Reference data SID'!$B:$M,12,FALSE)),"",VLOOKUP(CONCATENATE($A347,"_",AE$2),'Reference data SID'!$B:$M,12,FALSE))</f>
        <v/>
      </c>
      <c r="AF347" s="16" t="str">
        <f>IF(ISERROR(VLOOKUP(CONCATENATE($A347,"_",AF$2),'Reference data SID'!$B:$M,12,FALSE)),"",VLOOKUP(CONCATENATE($A347,"_",AF$2),'Reference data SID'!$B:$M,12,FALSE))</f>
        <v/>
      </c>
      <c r="AG347" s="16" t="str">
        <f>IF(ISERROR(VLOOKUP(CONCATENATE($A347,"_",AG$2),'Reference data SID'!$B:$M,12,FALSE)),"",VLOOKUP(CONCATENATE($A347,"_",AG$2),'Reference data SID'!$B:$M,12,FALSE))</f>
        <v/>
      </c>
      <c r="AH347" s="16" t="str">
        <f>IF(ISERROR(VLOOKUP(CONCATENATE($A347,"_",AH$2),'Reference data SID'!$B:$M,12,FALSE)),"",VLOOKUP(CONCATENATE($A347,"_",AH$2),'Reference data SID'!$B:$M,12,FALSE))</f>
        <v/>
      </c>
      <c r="AI347" s="16" t="str">
        <f>IF(ISERROR(VLOOKUP(CONCATENATE($A347,"_",AI$2),'Reference data SID'!$B:$M,12,FALSE)),"",VLOOKUP(CONCATENATE($A347,"_",AI$2),'Reference data SID'!$B:$M,12,FALSE))</f>
        <v/>
      </c>
      <c r="AJ347" s="16" t="str">
        <f>IF(ISERROR(VLOOKUP(CONCATENATE($A347,"_",AJ$2),'Reference data SID'!$B:$M,12,FALSE)),"",VLOOKUP(CONCATENATE($A347,"_",AJ$2),'Reference data SID'!$B:$M,12,FALSE))</f>
        <v/>
      </c>
      <c r="AK347" s="16" t="str">
        <f>IF(ISERROR(VLOOKUP(CONCATENATE($A347,"_",AK$2),'Reference data SID'!$B:$M,12,FALSE)),"",VLOOKUP(CONCATENATE($A347,"_",AK$2),'Reference data SID'!$B:$M,12,FALSE))</f>
        <v/>
      </c>
      <c r="AL347" s="16" t="str">
        <f>IF(ISERROR(VLOOKUP(CONCATENATE($A347,"_",AL$2),'Reference data SID'!$B:$M,12,FALSE)),"",VLOOKUP(CONCATENATE($A347,"_",AL$2),'Reference data SID'!$B:$M,12,FALSE))</f>
        <v/>
      </c>
      <c r="AM347" s="16" t="str">
        <f>IF(ISERROR(VLOOKUP(CONCATENATE($A347,"_",AM$2),'Reference data SID'!$B:$M,12,FALSE)),"",VLOOKUP(CONCATENATE($A347,"_",AM$2),'Reference data SID'!$B:$M,12,FALSE))</f>
        <v/>
      </c>
      <c r="AN347" s="16" t="str">
        <f>IF(ISERROR(VLOOKUP(CONCATENATE($A347,"_",AN$2),'Reference data SID'!$B:$M,12,FALSE)),"",VLOOKUP(CONCATENATE($A347,"_",AN$2),'Reference data SID'!$B:$M,12,FALSE))</f>
        <v/>
      </c>
      <c r="AO347" s="16" t="str">
        <f>IF(ISERROR(VLOOKUP(CONCATENATE($A347,"_",AO$2),'Reference data SID'!$B:$M,12,FALSE)),"",VLOOKUP(CONCATENATE($A347,"_",AO$2),'Reference data SID'!$B:$M,12,FALSE))</f>
        <v/>
      </c>
      <c r="AP347" s="16" t="str">
        <f>IF(ISERROR(VLOOKUP(CONCATENATE($A347,"_",AP$2),'Reference data SID'!$B:$M,12,FALSE)),"",VLOOKUP(CONCATENATE($A347,"_",AP$2),'Reference data SID'!$B:$M,12,FALSE))</f>
        <v/>
      </c>
      <c r="AQ347" s="16" t="str">
        <f>IF(ISERROR(VLOOKUP(CONCATENATE($A347,"_",AQ$2),'Reference data SID'!$B:$M,12,FALSE)),"",VLOOKUP(CONCATENATE($A347,"_",AQ$2),'Reference data SID'!$B:$M,12,FALSE))</f>
        <v/>
      </c>
      <c r="AR347" s="16" t="str">
        <f>IF(ISERROR(VLOOKUP(CONCATENATE($A347,"_",AR$2),'Reference data SID'!$B:$M,12,FALSE)),"",VLOOKUP(CONCATENATE($A347,"_",AR$2),'Reference data SID'!$B:$M,12,FALSE))</f>
        <v/>
      </c>
      <c r="AS347" s="16" t="str">
        <f>IF(ISERROR(VLOOKUP(CONCATENATE($A347,"_",AS$2),'Reference data SID'!$B:$M,12,FALSE)),"",VLOOKUP(CONCATENATE($A347,"_",AS$2),'Reference data SID'!$B:$M,12,FALSE))</f>
        <v/>
      </c>
      <c r="AT347" s="16" t="str">
        <f>IF(ISERROR(VLOOKUP(CONCATENATE($A347,"_",AT$2),'Reference data SID'!$B:$M,12,FALSE)),"",VLOOKUP(CONCATENATE($A347,"_",AT$2),'Reference data SID'!$B:$M,12,FALSE))</f>
        <v/>
      </c>
    </row>
    <row r="348" spans="1:46" x14ac:dyDescent="0.25">
      <c r="A348">
        <v>344</v>
      </c>
      <c r="B348" s="16" t="str">
        <f>IF(ISERROR(VLOOKUP(CONCATENATE($A348,"_",B$2),'Reference data SID'!$B:$M,12,FALSE)),"",VLOOKUP(CONCATENATE($A348,"_",B$2),'Reference data SID'!$B:$M,12,FALSE))</f>
        <v/>
      </c>
      <c r="C348" s="16" t="str">
        <f>IF(ISERROR(VLOOKUP(CONCATENATE($A348,"_",C$2),'Reference data SID'!$B:$M,12,FALSE)),"",VLOOKUP(CONCATENATE($A348,"_",C$2),'Reference data SID'!$B:$M,12,FALSE))</f>
        <v/>
      </c>
      <c r="D348" s="16" t="str">
        <f>IF(ISERROR(VLOOKUP(CONCATENATE($A348,"_",D$2),'Reference data SID'!$B:$M,12,FALSE)),"",VLOOKUP(CONCATENATE($A348,"_",D$2),'Reference data SID'!$B:$M,12,FALSE))</f>
        <v/>
      </c>
      <c r="E348" s="16" t="str">
        <f>IF(ISERROR(VLOOKUP(CONCATENATE($A348,"_",E$2),'Reference data SID'!$B:$M,12,FALSE)),"",VLOOKUP(CONCATENATE($A348,"_",E$2),'Reference data SID'!$B:$M,12,FALSE))</f>
        <v/>
      </c>
      <c r="F348" s="16" t="str">
        <f>IF(ISERROR(VLOOKUP(CONCATENATE($A348,"_",F$2),'Reference data SID'!$B:$M,12,FALSE)),"",VLOOKUP(CONCATENATE($A348,"_",F$2),'Reference data SID'!$B:$M,12,FALSE))</f>
        <v/>
      </c>
      <c r="G348" s="16" t="str">
        <f>IF(ISERROR(VLOOKUP(CONCATENATE($A348,"_",G$2),'Reference data SID'!$B:$M,12,FALSE)),"",VLOOKUP(CONCATENATE($A348,"_",G$2),'Reference data SID'!$B:$M,12,FALSE))</f>
        <v/>
      </c>
      <c r="H348" s="16" t="str">
        <f>IF(ISERROR(VLOOKUP(CONCATENATE($A348,"_",H$2),'Reference data SID'!$B:$M,12,FALSE)),"",VLOOKUP(CONCATENATE($A348,"_",H$2),'Reference data SID'!$B:$M,12,FALSE))</f>
        <v/>
      </c>
      <c r="I348" s="16" t="str">
        <f>IF(ISERROR(VLOOKUP(CONCATENATE($A348,"_",I$2),'Reference data SID'!$B:$M,12,FALSE)),"",VLOOKUP(CONCATENATE($A348,"_",I$2),'Reference data SID'!$B:$M,12,FALSE))</f>
        <v/>
      </c>
      <c r="J348" s="16" t="str">
        <f>IF(ISERROR(VLOOKUP(CONCATENATE($A348,"_",J$2),'Reference data SID'!$B:$M,12,FALSE)),"",VLOOKUP(CONCATENATE($A348,"_",J$2),'Reference data SID'!$B:$M,12,FALSE))</f>
        <v/>
      </c>
      <c r="K348" s="16" t="str">
        <f>IF(ISERROR(VLOOKUP(CONCATENATE($A348,"_",K$2),'Reference data SID'!$B:$M,12,FALSE)),"",VLOOKUP(CONCATENATE($A348,"_",K$2),'Reference data SID'!$B:$M,12,FALSE))</f>
        <v/>
      </c>
      <c r="L348" s="16" t="str">
        <f>IF(ISERROR(VLOOKUP(CONCATENATE($A348,"_",L$2),'Reference data SID'!$B:$M,12,FALSE)),"",VLOOKUP(CONCATENATE($A348,"_",L$2),'Reference data SID'!$B:$M,12,FALSE))</f>
        <v/>
      </c>
      <c r="M348" s="16" t="str">
        <f>IF(ISERROR(VLOOKUP(CONCATENATE($A348,"_",M$2),'Reference data SID'!$B:$M,12,FALSE)),"",VLOOKUP(CONCATENATE($A348,"_",M$2),'Reference data SID'!$B:$M,12,FALSE))</f>
        <v/>
      </c>
      <c r="N348" s="16" t="str">
        <f>IF(ISERROR(VLOOKUP(CONCATENATE($A348,"_",N$2),'Reference data SID'!$B:$M,12,FALSE)),"",VLOOKUP(CONCATENATE($A348,"_",N$2),'Reference data SID'!$B:$M,12,FALSE))</f>
        <v/>
      </c>
      <c r="O348" s="16" t="str">
        <f>IF(ISERROR(VLOOKUP(CONCATENATE($A348,"_",O$2),'Reference data SID'!$B:$M,12,FALSE)),"",VLOOKUP(CONCATENATE($A348,"_",O$2),'Reference data SID'!$B:$M,12,FALSE))</f>
        <v/>
      </c>
      <c r="P348" s="16" t="str">
        <f>IF(ISERROR(VLOOKUP(CONCATENATE($A348,"_",P$2),'Reference data SID'!$B:$M,12,FALSE)),"",VLOOKUP(CONCATENATE($A348,"_",P$2),'Reference data SID'!$B:$M,12,FALSE))</f>
        <v/>
      </c>
      <c r="Q348" s="16" t="str">
        <f>IF(ISERROR(VLOOKUP(CONCATENATE($A348,"_",Q$2),'Reference data SID'!$B:$M,12,FALSE)),"",VLOOKUP(CONCATENATE($A348,"_",Q$2),'Reference data SID'!$B:$M,12,FALSE))</f>
        <v/>
      </c>
      <c r="R348" s="16" t="str">
        <f>IF(ISERROR(VLOOKUP(CONCATENATE($A348,"_",R$2),'Reference data SID'!$B:$M,12,FALSE)),"",VLOOKUP(CONCATENATE($A348,"_",R$2),'Reference data SID'!$B:$M,12,FALSE))</f>
        <v/>
      </c>
      <c r="S348" s="16" t="str">
        <f>IF(ISERROR(VLOOKUP(CONCATENATE($A348,"_",S$2),'Reference data SID'!$B:$M,12,FALSE)),"",VLOOKUP(CONCATENATE($A348,"_",S$2),'Reference data SID'!$B:$M,12,FALSE))</f>
        <v/>
      </c>
      <c r="T348" s="16" t="str">
        <f>IF(ISERROR(VLOOKUP(CONCATENATE($A348,"_",T$2),'Reference data SID'!$B:$M,12,FALSE)),"",VLOOKUP(CONCATENATE($A348,"_",T$2),'Reference data SID'!$B:$M,12,FALSE))</f>
        <v/>
      </c>
      <c r="U348" s="16" t="str">
        <f>IF(ISERROR(VLOOKUP(CONCATENATE($A348,"_",U$2),'Reference data SID'!$B:$M,12,FALSE)),"",VLOOKUP(CONCATENATE($A348,"_",U$2),'Reference data SID'!$B:$M,12,FALSE))</f>
        <v/>
      </c>
      <c r="V348" s="16" t="str">
        <f>IF(ISERROR(VLOOKUP(CONCATENATE($A348,"_",V$2),'Reference data SID'!$B:$M,12,FALSE)),"",VLOOKUP(CONCATENATE($A348,"_",V$2),'Reference data SID'!$B:$M,12,FALSE))</f>
        <v/>
      </c>
      <c r="W348" s="16" t="str">
        <f>IF(ISERROR(VLOOKUP(CONCATENATE($A348,"_",W$2),'Reference data SID'!$B:$M,12,FALSE)),"",VLOOKUP(CONCATENATE($A348,"_",W$2),'Reference data SID'!$B:$M,12,FALSE))</f>
        <v/>
      </c>
      <c r="X348" s="16" t="str">
        <f>IF(ISERROR(VLOOKUP(CONCATENATE($A348,"_",X$2),'Reference data SID'!$B:$M,12,FALSE)),"",VLOOKUP(CONCATENATE($A348,"_",X$2),'Reference data SID'!$B:$M,12,FALSE))</f>
        <v/>
      </c>
      <c r="Y348" s="16" t="str">
        <f>IF(ISERROR(VLOOKUP(CONCATENATE($A348,"_",Y$2),'Reference data SID'!$B:$M,12,FALSE)),"",VLOOKUP(CONCATENATE($A348,"_",Y$2),'Reference data SID'!$B:$M,12,FALSE))</f>
        <v/>
      </c>
      <c r="Z348" s="16" t="str">
        <f>IF(ISERROR(VLOOKUP(CONCATENATE($A348,"_",Z$2),'Reference data SID'!$B:$M,12,FALSE)),"",VLOOKUP(CONCATENATE($A348,"_",Z$2),'Reference data SID'!$B:$M,12,FALSE))</f>
        <v/>
      </c>
      <c r="AA348" s="16" t="str">
        <f>IF(ISERROR(VLOOKUP(CONCATENATE($A348,"_",AA$2),'Reference data SID'!$B:$M,12,FALSE)),"",VLOOKUP(CONCATENATE($A348,"_",AA$2),'Reference data SID'!$B:$M,12,FALSE))</f>
        <v/>
      </c>
      <c r="AB348" s="16" t="str">
        <f>IF(ISERROR(VLOOKUP(CONCATENATE($A348,"_",AB$2),'Reference data SID'!$B:$M,12,FALSE)),"",VLOOKUP(CONCATENATE($A348,"_",AB$2),'Reference data SID'!$B:$M,12,FALSE))</f>
        <v/>
      </c>
      <c r="AC348" s="16" t="str">
        <f>IF(ISERROR(VLOOKUP(CONCATENATE($A348,"_",AC$2),'Reference data SID'!$B:$M,12,FALSE)),"",VLOOKUP(CONCATENATE($A348,"_",AC$2),'Reference data SID'!$B:$M,12,FALSE))</f>
        <v/>
      </c>
      <c r="AD348" s="16" t="str">
        <f>IF(ISERROR(VLOOKUP(CONCATENATE($A348,"_",AD$2),'Reference data SID'!$B:$M,12,FALSE)),"",VLOOKUP(CONCATENATE($A348,"_",AD$2),'Reference data SID'!$B:$M,12,FALSE))</f>
        <v/>
      </c>
      <c r="AE348" s="16" t="str">
        <f>IF(ISERROR(VLOOKUP(CONCATENATE($A348,"_",AE$2),'Reference data SID'!$B:$M,12,FALSE)),"",VLOOKUP(CONCATENATE($A348,"_",AE$2),'Reference data SID'!$B:$M,12,FALSE))</f>
        <v/>
      </c>
      <c r="AF348" s="16" t="str">
        <f>IF(ISERROR(VLOOKUP(CONCATENATE($A348,"_",AF$2),'Reference data SID'!$B:$M,12,FALSE)),"",VLOOKUP(CONCATENATE($A348,"_",AF$2),'Reference data SID'!$B:$M,12,FALSE))</f>
        <v/>
      </c>
      <c r="AG348" s="16" t="str">
        <f>IF(ISERROR(VLOOKUP(CONCATENATE($A348,"_",AG$2),'Reference data SID'!$B:$M,12,FALSE)),"",VLOOKUP(CONCATENATE($A348,"_",AG$2),'Reference data SID'!$B:$M,12,FALSE))</f>
        <v/>
      </c>
      <c r="AH348" s="16" t="str">
        <f>IF(ISERROR(VLOOKUP(CONCATENATE($A348,"_",AH$2),'Reference data SID'!$B:$M,12,FALSE)),"",VLOOKUP(CONCATENATE($A348,"_",AH$2),'Reference data SID'!$B:$M,12,FALSE))</f>
        <v/>
      </c>
      <c r="AI348" s="16" t="str">
        <f>IF(ISERROR(VLOOKUP(CONCATENATE($A348,"_",AI$2),'Reference data SID'!$B:$M,12,FALSE)),"",VLOOKUP(CONCATENATE($A348,"_",AI$2),'Reference data SID'!$B:$M,12,FALSE))</f>
        <v/>
      </c>
      <c r="AJ348" s="16" t="str">
        <f>IF(ISERROR(VLOOKUP(CONCATENATE($A348,"_",AJ$2),'Reference data SID'!$B:$M,12,FALSE)),"",VLOOKUP(CONCATENATE($A348,"_",AJ$2),'Reference data SID'!$B:$M,12,FALSE))</f>
        <v/>
      </c>
      <c r="AK348" s="16" t="str">
        <f>IF(ISERROR(VLOOKUP(CONCATENATE($A348,"_",AK$2),'Reference data SID'!$B:$M,12,FALSE)),"",VLOOKUP(CONCATENATE($A348,"_",AK$2),'Reference data SID'!$B:$M,12,FALSE))</f>
        <v/>
      </c>
      <c r="AL348" s="16" t="str">
        <f>IF(ISERROR(VLOOKUP(CONCATENATE($A348,"_",AL$2),'Reference data SID'!$B:$M,12,FALSE)),"",VLOOKUP(CONCATENATE($A348,"_",AL$2),'Reference data SID'!$B:$M,12,FALSE))</f>
        <v/>
      </c>
      <c r="AM348" s="16" t="str">
        <f>IF(ISERROR(VLOOKUP(CONCATENATE($A348,"_",AM$2),'Reference data SID'!$B:$M,12,FALSE)),"",VLOOKUP(CONCATENATE($A348,"_",AM$2),'Reference data SID'!$B:$M,12,FALSE))</f>
        <v/>
      </c>
      <c r="AN348" s="16" t="str">
        <f>IF(ISERROR(VLOOKUP(CONCATENATE($A348,"_",AN$2),'Reference data SID'!$B:$M,12,FALSE)),"",VLOOKUP(CONCATENATE($A348,"_",AN$2),'Reference data SID'!$B:$M,12,FALSE))</f>
        <v/>
      </c>
      <c r="AO348" s="16" t="str">
        <f>IF(ISERROR(VLOOKUP(CONCATENATE($A348,"_",AO$2),'Reference data SID'!$B:$M,12,FALSE)),"",VLOOKUP(CONCATENATE($A348,"_",AO$2),'Reference data SID'!$B:$M,12,FALSE))</f>
        <v/>
      </c>
      <c r="AP348" s="16" t="str">
        <f>IF(ISERROR(VLOOKUP(CONCATENATE($A348,"_",AP$2),'Reference data SID'!$B:$M,12,FALSE)),"",VLOOKUP(CONCATENATE($A348,"_",AP$2),'Reference data SID'!$B:$M,12,FALSE))</f>
        <v/>
      </c>
      <c r="AQ348" s="16" t="str">
        <f>IF(ISERROR(VLOOKUP(CONCATENATE($A348,"_",AQ$2),'Reference data SID'!$B:$M,12,FALSE)),"",VLOOKUP(CONCATENATE($A348,"_",AQ$2),'Reference data SID'!$B:$M,12,FALSE))</f>
        <v/>
      </c>
      <c r="AR348" s="16" t="str">
        <f>IF(ISERROR(VLOOKUP(CONCATENATE($A348,"_",AR$2),'Reference data SID'!$B:$M,12,FALSE)),"",VLOOKUP(CONCATENATE($A348,"_",AR$2),'Reference data SID'!$B:$M,12,FALSE))</f>
        <v/>
      </c>
      <c r="AS348" s="16" t="str">
        <f>IF(ISERROR(VLOOKUP(CONCATENATE($A348,"_",AS$2),'Reference data SID'!$B:$M,12,FALSE)),"",VLOOKUP(CONCATENATE($A348,"_",AS$2),'Reference data SID'!$B:$M,12,FALSE))</f>
        <v/>
      </c>
      <c r="AT348" s="16" t="str">
        <f>IF(ISERROR(VLOOKUP(CONCATENATE($A348,"_",AT$2),'Reference data SID'!$B:$M,12,FALSE)),"",VLOOKUP(CONCATENATE($A348,"_",AT$2),'Reference data SID'!$B:$M,12,FALSE))</f>
        <v/>
      </c>
    </row>
    <row r="349" spans="1:46" x14ac:dyDescent="0.25">
      <c r="A349">
        <v>345</v>
      </c>
      <c r="B349" s="16" t="str">
        <f>IF(ISERROR(VLOOKUP(CONCATENATE($A349,"_",B$2),'Reference data SID'!$B:$M,12,FALSE)),"",VLOOKUP(CONCATENATE($A349,"_",B$2),'Reference data SID'!$B:$M,12,FALSE))</f>
        <v/>
      </c>
      <c r="C349" s="16" t="str">
        <f>IF(ISERROR(VLOOKUP(CONCATENATE($A349,"_",C$2),'Reference data SID'!$B:$M,12,FALSE)),"",VLOOKUP(CONCATENATE($A349,"_",C$2),'Reference data SID'!$B:$M,12,FALSE))</f>
        <v/>
      </c>
      <c r="D349" s="16" t="str">
        <f>IF(ISERROR(VLOOKUP(CONCATENATE($A349,"_",D$2),'Reference data SID'!$B:$M,12,FALSE)),"",VLOOKUP(CONCATENATE($A349,"_",D$2),'Reference data SID'!$B:$M,12,FALSE))</f>
        <v/>
      </c>
      <c r="E349" s="16" t="str">
        <f>IF(ISERROR(VLOOKUP(CONCATENATE($A349,"_",E$2),'Reference data SID'!$B:$M,12,FALSE)),"",VLOOKUP(CONCATENATE($A349,"_",E$2),'Reference data SID'!$B:$M,12,FALSE))</f>
        <v/>
      </c>
      <c r="F349" s="16" t="str">
        <f>IF(ISERROR(VLOOKUP(CONCATENATE($A349,"_",F$2),'Reference data SID'!$B:$M,12,FALSE)),"",VLOOKUP(CONCATENATE($A349,"_",F$2),'Reference data SID'!$B:$M,12,FALSE))</f>
        <v/>
      </c>
      <c r="G349" s="16" t="str">
        <f>IF(ISERROR(VLOOKUP(CONCATENATE($A349,"_",G$2),'Reference data SID'!$B:$M,12,FALSE)),"",VLOOKUP(CONCATENATE($A349,"_",G$2),'Reference data SID'!$B:$M,12,FALSE))</f>
        <v/>
      </c>
      <c r="H349" s="16" t="str">
        <f>IF(ISERROR(VLOOKUP(CONCATENATE($A349,"_",H$2),'Reference data SID'!$B:$M,12,FALSE)),"",VLOOKUP(CONCATENATE($A349,"_",H$2),'Reference data SID'!$B:$M,12,FALSE))</f>
        <v/>
      </c>
      <c r="I349" s="16" t="str">
        <f>IF(ISERROR(VLOOKUP(CONCATENATE($A349,"_",I$2),'Reference data SID'!$B:$M,12,FALSE)),"",VLOOKUP(CONCATENATE($A349,"_",I$2),'Reference data SID'!$B:$M,12,FALSE))</f>
        <v/>
      </c>
      <c r="J349" s="16" t="str">
        <f>IF(ISERROR(VLOOKUP(CONCATENATE($A349,"_",J$2),'Reference data SID'!$B:$M,12,FALSE)),"",VLOOKUP(CONCATENATE($A349,"_",J$2),'Reference data SID'!$B:$M,12,FALSE))</f>
        <v/>
      </c>
      <c r="K349" s="16" t="str">
        <f>IF(ISERROR(VLOOKUP(CONCATENATE($A349,"_",K$2),'Reference data SID'!$B:$M,12,FALSE)),"",VLOOKUP(CONCATENATE($A349,"_",K$2),'Reference data SID'!$B:$M,12,FALSE))</f>
        <v/>
      </c>
      <c r="L349" s="16" t="str">
        <f>IF(ISERROR(VLOOKUP(CONCATENATE($A349,"_",L$2),'Reference data SID'!$B:$M,12,FALSE)),"",VLOOKUP(CONCATENATE($A349,"_",L$2),'Reference data SID'!$B:$M,12,FALSE))</f>
        <v/>
      </c>
      <c r="M349" s="16" t="str">
        <f>IF(ISERROR(VLOOKUP(CONCATENATE($A349,"_",M$2),'Reference data SID'!$B:$M,12,FALSE)),"",VLOOKUP(CONCATENATE($A349,"_",M$2),'Reference data SID'!$B:$M,12,FALSE))</f>
        <v/>
      </c>
      <c r="N349" s="16" t="str">
        <f>IF(ISERROR(VLOOKUP(CONCATENATE($A349,"_",N$2),'Reference data SID'!$B:$M,12,FALSE)),"",VLOOKUP(CONCATENATE($A349,"_",N$2),'Reference data SID'!$B:$M,12,FALSE))</f>
        <v/>
      </c>
      <c r="O349" s="16" t="str">
        <f>IF(ISERROR(VLOOKUP(CONCATENATE($A349,"_",O$2),'Reference data SID'!$B:$M,12,FALSE)),"",VLOOKUP(CONCATENATE($A349,"_",O$2),'Reference data SID'!$B:$M,12,FALSE))</f>
        <v/>
      </c>
      <c r="P349" s="16" t="str">
        <f>IF(ISERROR(VLOOKUP(CONCATENATE($A349,"_",P$2),'Reference data SID'!$B:$M,12,FALSE)),"",VLOOKUP(CONCATENATE($A349,"_",P$2),'Reference data SID'!$B:$M,12,FALSE))</f>
        <v/>
      </c>
      <c r="Q349" s="16" t="str">
        <f>IF(ISERROR(VLOOKUP(CONCATENATE($A349,"_",Q$2),'Reference data SID'!$B:$M,12,FALSE)),"",VLOOKUP(CONCATENATE($A349,"_",Q$2),'Reference data SID'!$B:$M,12,FALSE))</f>
        <v/>
      </c>
      <c r="R349" s="16" t="str">
        <f>IF(ISERROR(VLOOKUP(CONCATENATE($A349,"_",R$2),'Reference data SID'!$B:$M,12,FALSE)),"",VLOOKUP(CONCATENATE($A349,"_",R$2),'Reference data SID'!$B:$M,12,FALSE))</f>
        <v/>
      </c>
      <c r="S349" s="16" t="str">
        <f>IF(ISERROR(VLOOKUP(CONCATENATE($A349,"_",S$2),'Reference data SID'!$B:$M,12,FALSE)),"",VLOOKUP(CONCATENATE($A349,"_",S$2),'Reference data SID'!$B:$M,12,FALSE))</f>
        <v/>
      </c>
      <c r="T349" s="16" t="str">
        <f>IF(ISERROR(VLOOKUP(CONCATENATE($A349,"_",T$2),'Reference data SID'!$B:$M,12,FALSE)),"",VLOOKUP(CONCATENATE($A349,"_",T$2),'Reference data SID'!$B:$M,12,FALSE))</f>
        <v/>
      </c>
      <c r="U349" s="16" t="str">
        <f>IF(ISERROR(VLOOKUP(CONCATENATE($A349,"_",U$2),'Reference data SID'!$B:$M,12,FALSE)),"",VLOOKUP(CONCATENATE($A349,"_",U$2),'Reference data SID'!$B:$M,12,FALSE))</f>
        <v/>
      </c>
      <c r="V349" s="16" t="str">
        <f>IF(ISERROR(VLOOKUP(CONCATENATE($A349,"_",V$2),'Reference data SID'!$B:$M,12,FALSE)),"",VLOOKUP(CONCATENATE($A349,"_",V$2),'Reference data SID'!$B:$M,12,FALSE))</f>
        <v/>
      </c>
      <c r="W349" s="16" t="str">
        <f>IF(ISERROR(VLOOKUP(CONCATENATE($A349,"_",W$2),'Reference data SID'!$B:$M,12,FALSE)),"",VLOOKUP(CONCATENATE($A349,"_",W$2),'Reference data SID'!$B:$M,12,FALSE))</f>
        <v/>
      </c>
      <c r="X349" s="16" t="str">
        <f>IF(ISERROR(VLOOKUP(CONCATENATE($A349,"_",X$2),'Reference data SID'!$B:$M,12,FALSE)),"",VLOOKUP(CONCATENATE($A349,"_",X$2),'Reference data SID'!$B:$M,12,FALSE))</f>
        <v/>
      </c>
      <c r="Y349" s="16" t="str">
        <f>IF(ISERROR(VLOOKUP(CONCATENATE($A349,"_",Y$2),'Reference data SID'!$B:$M,12,FALSE)),"",VLOOKUP(CONCATENATE($A349,"_",Y$2),'Reference data SID'!$B:$M,12,FALSE))</f>
        <v/>
      </c>
      <c r="Z349" s="16" t="str">
        <f>IF(ISERROR(VLOOKUP(CONCATENATE($A349,"_",Z$2),'Reference data SID'!$B:$M,12,FALSE)),"",VLOOKUP(CONCATENATE($A349,"_",Z$2),'Reference data SID'!$B:$M,12,FALSE))</f>
        <v/>
      </c>
      <c r="AA349" s="16" t="str">
        <f>IF(ISERROR(VLOOKUP(CONCATENATE($A349,"_",AA$2),'Reference data SID'!$B:$M,12,FALSE)),"",VLOOKUP(CONCATENATE($A349,"_",AA$2),'Reference data SID'!$B:$M,12,FALSE))</f>
        <v/>
      </c>
      <c r="AB349" s="16" t="str">
        <f>IF(ISERROR(VLOOKUP(CONCATENATE($A349,"_",AB$2),'Reference data SID'!$B:$M,12,FALSE)),"",VLOOKUP(CONCATENATE($A349,"_",AB$2),'Reference data SID'!$B:$M,12,FALSE))</f>
        <v/>
      </c>
      <c r="AC349" s="16" t="str">
        <f>IF(ISERROR(VLOOKUP(CONCATENATE($A349,"_",AC$2),'Reference data SID'!$B:$M,12,FALSE)),"",VLOOKUP(CONCATENATE($A349,"_",AC$2),'Reference data SID'!$B:$M,12,FALSE))</f>
        <v/>
      </c>
      <c r="AD349" s="16" t="str">
        <f>IF(ISERROR(VLOOKUP(CONCATENATE($A349,"_",AD$2),'Reference data SID'!$B:$M,12,FALSE)),"",VLOOKUP(CONCATENATE($A349,"_",AD$2),'Reference data SID'!$B:$M,12,FALSE))</f>
        <v/>
      </c>
      <c r="AE349" s="16" t="str">
        <f>IF(ISERROR(VLOOKUP(CONCATENATE($A349,"_",AE$2),'Reference data SID'!$B:$M,12,FALSE)),"",VLOOKUP(CONCATENATE($A349,"_",AE$2),'Reference data SID'!$B:$M,12,FALSE))</f>
        <v/>
      </c>
      <c r="AF349" s="16" t="str">
        <f>IF(ISERROR(VLOOKUP(CONCATENATE($A349,"_",AF$2),'Reference data SID'!$B:$M,12,FALSE)),"",VLOOKUP(CONCATENATE($A349,"_",AF$2),'Reference data SID'!$B:$M,12,FALSE))</f>
        <v/>
      </c>
      <c r="AG349" s="16" t="str">
        <f>IF(ISERROR(VLOOKUP(CONCATENATE($A349,"_",AG$2),'Reference data SID'!$B:$M,12,FALSE)),"",VLOOKUP(CONCATENATE($A349,"_",AG$2),'Reference data SID'!$B:$M,12,FALSE))</f>
        <v/>
      </c>
      <c r="AH349" s="16" t="str">
        <f>IF(ISERROR(VLOOKUP(CONCATENATE($A349,"_",AH$2),'Reference data SID'!$B:$M,12,FALSE)),"",VLOOKUP(CONCATENATE($A349,"_",AH$2),'Reference data SID'!$B:$M,12,FALSE))</f>
        <v/>
      </c>
      <c r="AI349" s="16" t="str">
        <f>IF(ISERROR(VLOOKUP(CONCATENATE($A349,"_",AI$2),'Reference data SID'!$B:$M,12,FALSE)),"",VLOOKUP(CONCATENATE($A349,"_",AI$2),'Reference data SID'!$B:$M,12,FALSE))</f>
        <v/>
      </c>
      <c r="AJ349" s="16" t="str">
        <f>IF(ISERROR(VLOOKUP(CONCATENATE($A349,"_",AJ$2),'Reference data SID'!$B:$M,12,FALSE)),"",VLOOKUP(CONCATENATE($A349,"_",AJ$2),'Reference data SID'!$B:$M,12,FALSE))</f>
        <v/>
      </c>
      <c r="AK349" s="16" t="str">
        <f>IF(ISERROR(VLOOKUP(CONCATENATE($A349,"_",AK$2),'Reference data SID'!$B:$M,12,FALSE)),"",VLOOKUP(CONCATENATE($A349,"_",AK$2),'Reference data SID'!$B:$M,12,FALSE))</f>
        <v/>
      </c>
      <c r="AL349" s="16" t="str">
        <f>IF(ISERROR(VLOOKUP(CONCATENATE($A349,"_",AL$2),'Reference data SID'!$B:$M,12,FALSE)),"",VLOOKUP(CONCATENATE($A349,"_",AL$2),'Reference data SID'!$B:$M,12,FALSE))</f>
        <v/>
      </c>
      <c r="AM349" s="16" t="str">
        <f>IF(ISERROR(VLOOKUP(CONCATENATE($A349,"_",AM$2),'Reference data SID'!$B:$M,12,FALSE)),"",VLOOKUP(CONCATENATE($A349,"_",AM$2),'Reference data SID'!$B:$M,12,FALSE))</f>
        <v/>
      </c>
      <c r="AN349" s="16" t="str">
        <f>IF(ISERROR(VLOOKUP(CONCATENATE($A349,"_",AN$2),'Reference data SID'!$B:$M,12,FALSE)),"",VLOOKUP(CONCATENATE($A349,"_",AN$2),'Reference data SID'!$B:$M,12,FALSE))</f>
        <v/>
      </c>
      <c r="AO349" s="16" t="str">
        <f>IF(ISERROR(VLOOKUP(CONCATENATE($A349,"_",AO$2),'Reference data SID'!$B:$M,12,FALSE)),"",VLOOKUP(CONCATENATE($A349,"_",AO$2),'Reference data SID'!$B:$M,12,FALSE))</f>
        <v/>
      </c>
      <c r="AP349" s="16" t="str">
        <f>IF(ISERROR(VLOOKUP(CONCATENATE($A349,"_",AP$2),'Reference data SID'!$B:$M,12,FALSE)),"",VLOOKUP(CONCATENATE($A349,"_",AP$2),'Reference data SID'!$B:$M,12,FALSE))</f>
        <v/>
      </c>
      <c r="AQ349" s="16" t="str">
        <f>IF(ISERROR(VLOOKUP(CONCATENATE($A349,"_",AQ$2),'Reference data SID'!$B:$M,12,FALSE)),"",VLOOKUP(CONCATENATE($A349,"_",AQ$2),'Reference data SID'!$B:$M,12,FALSE))</f>
        <v/>
      </c>
      <c r="AR349" s="16" t="str">
        <f>IF(ISERROR(VLOOKUP(CONCATENATE($A349,"_",AR$2),'Reference data SID'!$B:$M,12,FALSE)),"",VLOOKUP(CONCATENATE($A349,"_",AR$2),'Reference data SID'!$B:$M,12,FALSE))</f>
        <v/>
      </c>
      <c r="AS349" s="16" t="str">
        <f>IF(ISERROR(VLOOKUP(CONCATENATE($A349,"_",AS$2),'Reference data SID'!$B:$M,12,FALSE)),"",VLOOKUP(CONCATENATE($A349,"_",AS$2),'Reference data SID'!$B:$M,12,FALSE))</f>
        <v/>
      </c>
      <c r="AT349" s="16" t="str">
        <f>IF(ISERROR(VLOOKUP(CONCATENATE($A349,"_",AT$2),'Reference data SID'!$B:$M,12,FALSE)),"",VLOOKUP(CONCATENATE($A349,"_",AT$2),'Reference data SID'!$B:$M,12,FALSE))</f>
        <v/>
      </c>
    </row>
    <row r="350" spans="1:46" x14ac:dyDescent="0.25">
      <c r="A350">
        <v>346</v>
      </c>
      <c r="B350" s="16" t="str">
        <f>IF(ISERROR(VLOOKUP(CONCATENATE($A350,"_",B$2),'Reference data SID'!$B:$M,12,FALSE)),"",VLOOKUP(CONCATENATE($A350,"_",B$2),'Reference data SID'!$B:$M,12,FALSE))</f>
        <v/>
      </c>
      <c r="C350" s="16" t="str">
        <f>IF(ISERROR(VLOOKUP(CONCATENATE($A350,"_",C$2),'Reference data SID'!$B:$M,12,FALSE)),"",VLOOKUP(CONCATENATE($A350,"_",C$2),'Reference data SID'!$B:$M,12,FALSE))</f>
        <v/>
      </c>
      <c r="D350" s="16" t="str">
        <f>IF(ISERROR(VLOOKUP(CONCATENATE($A350,"_",D$2),'Reference data SID'!$B:$M,12,FALSE)),"",VLOOKUP(CONCATENATE($A350,"_",D$2),'Reference data SID'!$B:$M,12,FALSE))</f>
        <v/>
      </c>
      <c r="E350" s="16" t="str">
        <f>IF(ISERROR(VLOOKUP(CONCATENATE($A350,"_",E$2),'Reference data SID'!$B:$M,12,FALSE)),"",VLOOKUP(CONCATENATE($A350,"_",E$2),'Reference data SID'!$B:$M,12,FALSE))</f>
        <v/>
      </c>
      <c r="F350" s="16" t="str">
        <f>IF(ISERROR(VLOOKUP(CONCATENATE($A350,"_",F$2),'Reference data SID'!$B:$M,12,FALSE)),"",VLOOKUP(CONCATENATE($A350,"_",F$2),'Reference data SID'!$B:$M,12,FALSE))</f>
        <v/>
      </c>
      <c r="G350" s="16" t="str">
        <f>IF(ISERROR(VLOOKUP(CONCATENATE($A350,"_",G$2),'Reference data SID'!$B:$M,12,FALSE)),"",VLOOKUP(CONCATENATE($A350,"_",G$2),'Reference data SID'!$B:$M,12,FALSE))</f>
        <v/>
      </c>
      <c r="H350" s="16" t="str">
        <f>IF(ISERROR(VLOOKUP(CONCATENATE($A350,"_",H$2),'Reference data SID'!$B:$M,12,FALSE)),"",VLOOKUP(CONCATENATE($A350,"_",H$2),'Reference data SID'!$B:$M,12,FALSE))</f>
        <v/>
      </c>
      <c r="I350" s="16" t="str">
        <f>IF(ISERROR(VLOOKUP(CONCATENATE($A350,"_",I$2),'Reference data SID'!$B:$M,12,FALSE)),"",VLOOKUP(CONCATENATE($A350,"_",I$2),'Reference data SID'!$B:$M,12,FALSE))</f>
        <v/>
      </c>
      <c r="J350" s="16" t="str">
        <f>IF(ISERROR(VLOOKUP(CONCATENATE($A350,"_",J$2),'Reference data SID'!$B:$M,12,FALSE)),"",VLOOKUP(CONCATENATE($A350,"_",J$2),'Reference data SID'!$B:$M,12,FALSE))</f>
        <v/>
      </c>
      <c r="K350" s="16" t="str">
        <f>IF(ISERROR(VLOOKUP(CONCATENATE($A350,"_",K$2),'Reference data SID'!$B:$M,12,FALSE)),"",VLOOKUP(CONCATENATE($A350,"_",K$2),'Reference data SID'!$B:$M,12,FALSE))</f>
        <v/>
      </c>
      <c r="L350" s="16" t="str">
        <f>IF(ISERROR(VLOOKUP(CONCATENATE($A350,"_",L$2),'Reference data SID'!$B:$M,12,FALSE)),"",VLOOKUP(CONCATENATE($A350,"_",L$2),'Reference data SID'!$B:$M,12,FALSE))</f>
        <v/>
      </c>
      <c r="M350" s="16" t="str">
        <f>IF(ISERROR(VLOOKUP(CONCATENATE($A350,"_",M$2),'Reference data SID'!$B:$M,12,FALSE)),"",VLOOKUP(CONCATENATE($A350,"_",M$2),'Reference data SID'!$B:$M,12,FALSE))</f>
        <v/>
      </c>
      <c r="N350" s="16" t="str">
        <f>IF(ISERROR(VLOOKUP(CONCATENATE($A350,"_",N$2),'Reference data SID'!$B:$M,12,FALSE)),"",VLOOKUP(CONCATENATE($A350,"_",N$2),'Reference data SID'!$B:$M,12,FALSE))</f>
        <v/>
      </c>
      <c r="O350" s="16" t="str">
        <f>IF(ISERROR(VLOOKUP(CONCATENATE($A350,"_",O$2),'Reference data SID'!$B:$M,12,FALSE)),"",VLOOKUP(CONCATENATE($A350,"_",O$2),'Reference data SID'!$B:$M,12,FALSE))</f>
        <v/>
      </c>
      <c r="P350" s="16" t="str">
        <f>IF(ISERROR(VLOOKUP(CONCATENATE($A350,"_",P$2),'Reference data SID'!$B:$M,12,FALSE)),"",VLOOKUP(CONCATENATE($A350,"_",P$2),'Reference data SID'!$B:$M,12,FALSE))</f>
        <v/>
      </c>
      <c r="Q350" s="16" t="str">
        <f>IF(ISERROR(VLOOKUP(CONCATENATE($A350,"_",Q$2),'Reference data SID'!$B:$M,12,FALSE)),"",VLOOKUP(CONCATENATE($A350,"_",Q$2),'Reference data SID'!$B:$M,12,FALSE))</f>
        <v/>
      </c>
      <c r="R350" s="16" t="str">
        <f>IF(ISERROR(VLOOKUP(CONCATENATE($A350,"_",R$2),'Reference data SID'!$B:$M,12,FALSE)),"",VLOOKUP(CONCATENATE($A350,"_",R$2),'Reference data SID'!$B:$M,12,FALSE))</f>
        <v/>
      </c>
      <c r="S350" s="16" t="str">
        <f>IF(ISERROR(VLOOKUP(CONCATENATE($A350,"_",S$2),'Reference data SID'!$B:$M,12,FALSE)),"",VLOOKUP(CONCATENATE($A350,"_",S$2),'Reference data SID'!$B:$M,12,FALSE))</f>
        <v/>
      </c>
      <c r="T350" s="16" t="str">
        <f>IF(ISERROR(VLOOKUP(CONCATENATE($A350,"_",T$2),'Reference data SID'!$B:$M,12,FALSE)),"",VLOOKUP(CONCATENATE($A350,"_",T$2),'Reference data SID'!$B:$M,12,FALSE))</f>
        <v/>
      </c>
      <c r="U350" s="16" t="str">
        <f>IF(ISERROR(VLOOKUP(CONCATENATE($A350,"_",U$2),'Reference data SID'!$B:$M,12,FALSE)),"",VLOOKUP(CONCATENATE($A350,"_",U$2),'Reference data SID'!$B:$M,12,FALSE))</f>
        <v/>
      </c>
      <c r="V350" s="16" t="str">
        <f>IF(ISERROR(VLOOKUP(CONCATENATE($A350,"_",V$2),'Reference data SID'!$B:$M,12,FALSE)),"",VLOOKUP(CONCATENATE($A350,"_",V$2),'Reference data SID'!$B:$M,12,FALSE))</f>
        <v/>
      </c>
      <c r="W350" s="16" t="str">
        <f>IF(ISERROR(VLOOKUP(CONCATENATE($A350,"_",W$2),'Reference data SID'!$B:$M,12,FALSE)),"",VLOOKUP(CONCATENATE($A350,"_",W$2),'Reference data SID'!$B:$M,12,FALSE))</f>
        <v/>
      </c>
      <c r="X350" s="16" t="str">
        <f>IF(ISERROR(VLOOKUP(CONCATENATE($A350,"_",X$2),'Reference data SID'!$B:$M,12,FALSE)),"",VLOOKUP(CONCATENATE($A350,"_",X$2),'Reference data SID'!$B:$M,12,FALSE))</f>
        <v/>
      </c>
      <c r="Y350" s="16" t="str">
        <f>IF(ISERROR(VLOOKUP(CONCATENATE($A350,"_",Y$2),'Reference data SID'!$B:$M,12,FALSE)),"",VLOOKUP(CONCATENATE($A350,"_",Y$2),'Reference data SID'!$B:$M,12,FALSE))</f>
        <v/>
      </c>
      <c r="Z350" s="16" t="str">
        <f>IF(ISERROR(VLOOKUP(CONCATENATE($A350,"_",Z$2),'Reference data SID'!$B:$M,12,FALSE)),"",VLOOKUP(CONCATENATE($A350,"_",Z$2),'Reference data SID'!$B:$M,12,FALSE))</f>
        <v/>
      </c>
      <c r="AA350" s="16" t="str">
        <f>IF(ISERROR(VLOOKUP(CONCATENATE($A350,"_",AA$2),'Reference data SID'!$B:$M,12,FALSE)),"",VLOOKUP(CONCATENATE($A350,"_",AA$2),'Reference data SID'!$B:$M,12,FALSE))</f>
        <v/>
      </c>
      <c r="AB350" s="16" t="str">
        <f>IF(ISERROR(VLOOKUP(CONCATENATE($A350,"_",AB$2),'Reference data SID'!$B:$M,12,FALSE)),"",VLOOKUP(CONCATENATE($A350,"_",AB$2),'Reference data SID'!$B:$M,12,FALSE))</f>
        <v/>
      </c>
      <c r="AC350" s="16" t="str">
        <f>IF(ISERROR(VLOOKUP(CONCATENATE($A350,"_",AC$2),'Reference data SID'!$B:$M,12,FALSE)),"",VLOOKUP(CONCATENATE($A350,"_",AC$2),'Reference data SID'!$B:$M,12,FALSE))</f>
        <v/>
      </c>
      <c r="AD350" s="16" t="str">
        <f>IF(ISERROR(VLOOKUP(CONCATENATE($A350,"_",AD$2),'Reference data SID'!$B:$M,12,FALSE)),"",VLOOKUP(CONCATENATE($A350,"_",AD$2),'Reference data SID'!$B:$M,12,FALSE))</f>
        <v/>
      </c>
      <c r="AE350" s="16" t="str">
        <f>IF(ISERROR(VLOOKUP(CONCATENATE($A350,"_",AE$2),'Reference data SID'!$B:$M,12,FALSE)),"",VLOOKUP(CONCATENATE($A350,"_",AE$2),'Reference data SID'!$B:$M,12,FALSE))</f>
        <v/>
      </c>
      <c r="AF350" s="16" t="str">
        <f>IF(ISERROR(VLOOKUP(CONCATENATE($A350,"_",AF$2),'Reference data SID'!$B:$M,12,FALSE)),"",VLOOKUP(CONCATENATE($A350,"_",AF$2),'Reference data SID'!$B:$M,12,FALSE))</f>
        <v/>
      </c>
      <c r="AG350" s="16" t="str">
        <f>IF(ISERROR(VLOOKUP(CONCATENATE($A350,"_",AG$2),'Reference data SID'!$B:$M,12,FALSE)),"",VLOOKUP(CONCATENATE($A350,"_",AG$2),'Reference data SID'!$B:$M,12,FALSE))</f>
        <v/>
      </c>
      <c r="AH350" s="16" t="str">
        <f>IF(ISERROR(VLOOKUP(CONCATENATE($A350,"_",AH$2),'Reference data SID'!$B:$M,12,FALSE)),"",VLOOKUP(CONCATENATE($A350,"_",AH$2),'Reference data SID'!$B:$M,12,FALSE))</f>
        <v/>
      </c>
      <c r="AI350" s="16" t="str">
        <f>IF(ISERROR(VLOOKUP(CONCATENATE($A350,"_",AI$2),'Reference data SID'!$B:$M,12,FALSE)),"",VLOOKUP(CONCATENATE($A350,"_",AI$2),'Reference data SID'!$B:$M,12,FALSE))</f>
        <v/>
      </c>
      <c r="AJ350" s="16" t="str">
        <f>IF(ISERROR(VLOOKUP(CONCATENATE($A350,"_",AJ$2),'Reference data SID'!$B:$M,12,FALSE)),"",VLOOKUP(CONCATENATE($A350,"_",AJ$2),'Reference data SID'!$B:$M,12,FALSE))</f>
        <v/>
      </c>
      <c r="AK350" s="16" t="str">
        <f>IF(ISERROR(VLOOKUP(CONCATENATE($A350,"_",AK$2),'Reference data SID'!$B:$M,12,FALSE)),"",VLOOKUP(CONCATENATE($A350,"_",AK$2),'Reference data SID'!$B:$M,12,FALSE))</f>
        <v/>
      </c>
      <c r="AL350" s="16" t="str">
        <f>IF(ISERROR(VLOOKUP(CONCATENATE($A350,"_",AL$2),'Reference data SID'!$B:$M,12,FALSE)),"",VLOOKUP(CONCATENATE($A350,"_",AL$2),'Reference data SID'!$B:$M,12,FALSE))</f>
        <v/>
      </c>
      <c r="AM350" s="16" t="str">
        <f>IF(ISERROR(VLOOKUP(CONCATENATE($A350,"_",AM$2),'Reference data SID'!$B:$M,12,FALSE)),"",VLOOKUP(CONCATENATE($A350,"_",AM$2),'Reference data SID'!$B:$M,12,FALSE))</f>
        <v/>
      </c>
      <c r="AN350" s="16" t="str">
        <f>IF(ISERROR(VLOOKUP(CONCATENATE($A350,"_",AN$2),'Reference data SID'!$B:$M,12,FALSE)),"",VLOOKUP(CONCATENATE($A350,"_",AN$2),'Reference data SID'!$B:$M,12,FALSE))</f>
        <v/>
      </c>
      <c r="AO350" s="16" t="str">
        <f>IF(ISERROR(VLOOKUP(CONCATENATE($A350,"_",AO$2),'Reference data SID'!$B:$M,12,FALSE)),"",VLOOKUP(CONCATENATE($A350,"_",AO$2),'Reference data SID'!$B:$M,12,FALSE))</f>
        <v/>
      </c>
      <c r="AP350" s="16" t="str">
        <f>IF(ISERROR(VLOOKUP(CONCATENATE($A350,"_",AP$2),'Reference data SID'!$B:$M,12,FALSE)),"",VLOOKUP(CONCATENATE($A350,"_",AP$2),'Reference data SID'!$B:$M,12,FALSE))</f>
        <v/>
      </c>
      <c r="AQ350" s="16" t="str">
        <f>IF(ISERROR(VLOOKUP(CONCATENATE($A350,"_",AQ$2),'Reference data SID'!$B:$M,12,FALSE)),"",VLOOKUP(CONCATENATE($A350,"_",AQ$2),'Reference data SID'!$B:$M,12,FALSE))</f>
        <v/>
      </c>
      <c r="AR350" s="16" t="str">
        <f>IF(ISERROR(VLOOKUP(CONCATENATE($A350,"_",AR$2),'Reference data SID'!$B:$M,12,FALSE)),"",VLOOKUP(CONCATENATE($A350,"_",AR$2),'Reference data SID'!$B:$M,12,FALSE))</f>
        <v/>
      </c>
      <c r="AS350" s="16" t="str">
        <f>IF(ISERROR(VLOOKUP(CONCATENATE($A350,"_",AS$2),'Reference data SID'!$B:$M,12,FALSE)),"",VLOOKUP(CONCATENATE($A350,"_",AS$2),'Reference data SID'!$B:$M,12,FALSE))</f>
        <v/>
      </c>
      <c r="AT350" s="16" t="str">
        <f>IF(ISERROR(VLOOKUP(CONCATENATE($A350,"_",AT$2),'Reference data SID'!$B:$M,12,FALSE)),"",VLOOKUP(CONCATENATE($A350,"_",AT$2),'Reference data SID'!$B:$M,12,FALSE))</f>
        <v/>
      </c>
    </row>
    <row r="351" spans="1:46" x14ac:dyDescent="0.25">
      <c r="A351">
        <v>347</v>
      </c>
      <c r="B351" s="16" t="str">
        <f>IF(ISERROR(VLOOKUP(CONCATENATE($A351,"_",B$2),'Reference data SID'!$B:$M,12,FALSE)),"",VLOOKUP(CONCATENATE($A351,"_",B$2),'Reference data SID'!$B:$M,12,FALSE))</f>
        <v/>
      </c>
      <c r="C351" s="16" t="str">
        <f>IF(ISERROR(VLOOKUP(CONCATENATE($A351,"_",C$2),'Reference data SID'!$B:$M,12,FALSE)),"",VLOOKUP(CONCATENATE($A351,"_",C$2),'Reference data SID'!$B:$M,12,FALSE))</f>
        <v/>
      </c>
      <c r="D351" s="16" t="str">
        <f>IF(ISERROR(VLOOKUP(CONCATENATE($A351,"_",D$2),'Reference data SID'!$B:$M,12,FALSE)),"",VLOOKUP(CONCATENATE($A351,"_",D$2),'Reference data SID'!$B:$M,12,FALSE))</f>
        <v/>
      </c>
      <c r="E351" s="16" t="str">
        <f>IF(ISERROR(VLOOKUP(CONCATENATE($A351,"_",E$2),'Reference data SID'!$B:$M,12,FALSE)),"",VLOOKUP(CONCATENATE($A351,"_",E$2),'Reference data SID'!$B:$M,12,FALSE))</f>
        <v/>
      </c>
      <c r="F351" s="16" t="str">
        <f>IF(ISERROR(VLOOKUP(CONCATENATE($A351,"_",F$2),'Reference data SID'!$B:$M,12,FALSE)),"",VLOOKUP(CONCATENATE($A351,"_",F$2),'Reference data SID'!$B:$M,12,FALSE))</f>
        <v/>
      </c>
      <c r="G351" s="16" t="str">
        <f>IF(ISERROR(VLOOKUP(CONCATENATE($A351,"_",G$2),'Reference data SID'!$B:$M,12,FALSE)),"",VLOOKUP(CONCATENATE($A351,"_",G$2),'Reference data SID'!$B:$M,12,FALSE))</f>
        <v/>
      </c>
      <c r="H351" s="16" t="str">
        <f>IF(ISERROR(VLOOKUP(CONCATENATE($A351,"_",H$2),'Reference data SID'!$B:$M,12,FALSE)),"",VLOOKUP(CONCATENATE($A351,"_",H$2),'Reference data SID'!$B:$M,12,FALSE))</f>
        <v/>
      </c>
      <c r="I351" s="16" t="str">
        <f>IF(ISERROR(VLOOKUP(CONCATENATE($A351,"_",I$2),'Reference data SID'!$B:$M,12,FALSE)),"",VLOOKUP(CONCATENATE($A351,"_",I$2),'Reference data SID'!$B:$M,12,FALSE))</f>
        <v/>
      </c>
      <c r="J351" s="16" t="str">
        <f>IF(ISERROR(VLOOKUP(CONCATENATE($A351,"_",J$2),'Reference data SID'!$B:$M,12,FALSE)),"",VLOOKUP(CONCATENATE($A351,"_",J$2),'Reference data SID'!$B:$M,12,FALSE))</f>
        <v/>
      </c>
      <c r="K351" s="16" t="str">
        <f>IF(ISERROR(VLOOKUP(CONCATENATE($A351,"_",K$2),'Reference data SID'!$B:$M,12,FALSE)),"",VLOOKUP(CONCATENATE($A351,"_",K$2),'Reference data SID'!$B:$M,12,FALSE))</f>
        <v/>
      </c>
      <c r="L351" s="16" t="str">
        <f>IF(ISERROR(VLOOKUP(CONCATENATE($A351,"_",L$2),'Reference data SID'!$B:$M,12,FALSE)),"",VLOOKUP(CONCATENATE($A351,"_",L$2),'Reference data SID'!$B:$M,12,FALSE))</f>
        <v/>
      </c>
      <c r="M351" s="16" t="str">
        <f>IF(ISERROR(VLOOKUP(CONCATENATE($A351,"_",M$2),'Reference data SID'!$B:$M,12,FALSE)),"",VLOOKUP(CONCATENATE($A351,"_",M$2),'Reference data SID'!$B:$M,12,FALSE))</f>
        <v/>
      </c>
      <c r="N351" s="16" t="str">
        <f>IF(ISERROR(VLOOKUP(CONCATENATE($A351,"_",N$2),'Reference data SID'!$B:$M,12,FALSE)),"",VLOOKUP(CONCATENATE($A351,"_",N$2),'Reference data SID'!$B:$M,12,FALSE))</f>
        <v/>
      </c>
      <c r="O351" s="16" t="str">
        <f>IF(ISERROR(VLOOKUP(CONCATENATE($A351,"_",O$2),'Reference data SID'!$B:$M,12,FALSE)),"",VLOOKUP(CONCATENATE($A351,"_",O$2),'Reference data SID'!$B:$M,12,FALSE))</f>
        <v/>
      </c>
      <c r="P351" s="16" t="str">
        <f>IF(ISERROR(VLOOKUP(CONCATENATE($A351,"_",P$2),'Reference data SID'!$B:$M,12,FALSE)),"",VLOOKUP(CONCATENATE($A351,"_",P$2),'Reference data SID'!$B:$M,12,FALSE))</f>
        <v/>
      </c>
      <c r="Q351" s="16" t="str">
        <f>IF(ISERROR(VLOOKUP(CONCATENATE($A351,"_",Q$2),'Reference data SID'!$B:$M,12,FALSE)),"",VLOOKUP(CONCATENATE($A351,"_",Q$2),'Reference data SID'!$B:$M,12,FALSE))</f>
        <v/>
      </c>
      <c r="R351" s="16" t="str">
        <f>IF(ISERROR(VLOOKUP(CONCATENATE($A351,"_",R$2),'Reference data SID'!$B:$M,12,FALSE)),"",VLOOKUP(CONCATENATE($A351,"_",R$2),'Reference data SID'!$B:$M,12,FALSE))</f>
        <v/>
      </c>
      <c r="S351" s="16" t="str">
        <f>IF(ISERROR(VLOOKUP(CONCATENATE($A351,"_",S$2),'Reference data SID'!$B:$M,12,FALSE)),"",VLOOKUP(CONCATENATE($A351,"_",S$2),'Reference data SID'!$B:$M,12,FALSE))</f>
        <v/>
      </c>
      <c r="T351" s="16" t="str">
        <f>IF(ISERROR(VLOOKUP(CONCATENATE($A351,"_",T$2),'Reference data SID'!$B:$M,12,FALSE)),"",VLOOKUP(CONCATENATE($A351,"_",T$2),'Reference data SID'!$B:$M,12,FALSE))</f>
        <v/>
      </c>
      <c r="U351" s="16" t="str">
        <f>IF(ISERROR(VLOOKUP(CONCATENATE($A351,"_",U$2),'Reference data SID'!$B:$M,12,FALSE)),"",VLOOKUP(CONCATENATE($A351,"_",U$2),'Reference data SID'!$B:$M,12,FALSE))</f>
        <v/>
      </c>
      <c r="V351" s="16" t="str">
        <f>IF(ISERROR(VLOOKUP(CONCATENATE($A351,"_",V$2),'Reference data SID'!$B:$M,12,FALSE)),"",VLOOKUP(CONCATENATE($A351,"_",V$2),'Reference data SID'!$B:$M,12,FALSE))</f>
        <v/>
      </c>
      <c r="W351" s="16" t="str">
        <f>IF(ISERROR(VLOOKUP(CONCATENATE($A351,"_",W$2),'Reference data SID'!$B:$M,12,FALSE)),"",VLOOKUP(CONCATENATE($A351,"_",W$2),'Reference data SID'!$B:$M,12,FALSE))</f>
        <v/>
      </c>
      <c r="X351" s="16" t="str">
        <f>IF(ISERROR(VLOOKUP(CONCATENATE($A351,"_",X$2),'Reference data SID'!$B:$M,12,FALSE)),"",VLOOKUP(CONCATENATE($A351,"_",X$2),'Reference data SID'!$B:$M,12,FALSE))</f>
        <v/>
      </c>
      <c r="Y351" s="16" t="str">
        <f>IF(ISERROR(VLOOKUP(CONCATENATE($A351,"_",Y$2),'Reference data SID'!$B:$M,12,FALSE)),"",VLOOKUP(CONCATENATE($A351,"_",Y$2),'Reference data SID'!$B:$M,12,FALSE))</f>
        <v/>
      </c>
      <c r="Z351" s="16" t="str">
        <f>IF(ISERROR(VLOOKUP(CONCATENATE($A351,"_",Z$2),'Reference data SID'!$B:$M,12,FALSE)),"",VLOOKUP(CONCATENATE($A351,"_",Z$2),'Reference data SID'!$B:$M,12,FALSE))</f>
        <v/>
      </c>
      <c r="AA351" s="16" t="str">
        <f>IF(ISERROR(VLOOKUP(CONCATENATE($A351,"_",AA$2),'Reference data SID'!$B:$M,12,FALSE)),"",VLOOKUP(CONCATENATE($A351,"_",AA$2),'Reference data SID'!$B:$M,12,FALSE))</f>
        <v/>
      </c>
      <c r="AB351" s="16" t="str">
        <f>IF(ISERROR(VLOOKUP(CONCATENATE($A351,"_",AB$2),'Reference data SID'!$B:$M,12,FALSE)),"",VLOOKUP(CONCATENATE($A351,"_",AB$2),'Reference data SID'!$B:$M,12,FALSE))</f>
        <v/>
      </c>
      <c r="AC351" s="16" t="str">
        <f>IF(ISERROR(VLOOKUP(CONCATENATE($A351,"_",AC$2),'Reference data SID'!$B:$M,12,FALSE)),"",VLOOKUP(CONCATENATE($A351,"_",AC$2),'Reference data SID'!$B:$M,12,FALSE))</f>
        <v/>
      </c>
      <c r="AD351" s="16" t="str">
        <f>IF(ISERROR(VLOOKUP(CONCATENATE($A351,"_",AD$2),'Reference data SID'!$B:$M,12,FALSE)),"",VLOOKUP(CONCATENATE($A351,"_",AD$2),'Reference data SID'!$B:$M,12,FALSE))</f>
        <v/>
      </c>
      <c r="AE351" s="16" t="str">
        <f>IF(ISERROR(VLOOKUP(CONCATENATE($A351,"_",AE$2),'Reference data SID'!$B:$M,12,FALSE)),"",VLOOKUP(CONCATENATE($A351,"_",AE$2),'Reference data SID'!$B:$M,12,FALSE))</f>
        <v/>
      </c>
      <c r="AF351" s="16" t="str">
        <f>IF(ISERROR(VLOOKUP(CONCATENATE($A351,"_",AF$2),'Reference data SID'!$B:$M,12,FALSE)),"",VLOOKUP(CONCATENATE($A351,"_",AF$2),'Reference data SID'!$B:$M,12,FALSE))</f>
        <v/>
      </c>
      <c r="AG351" s="16" t="str">
        <f>IF(ISERROR(VLOOKUP(CONCATENATE($A351,"_",AG$2),'Reference data SID'!$B:$M,12,FALSE)),"",VLOOKUP(CONCATENATE($A351,"_",AG$2),'Reference data SID'!$B:$M,12,FALSE))</f>
        <v/>
      </c>
      <c r="AH351" s="16" t="str">
        <f>IF(ISERROR(VLOOKUP(CONCATENATE($A351,"_",AH$2),'Reference data SID'!$B:$M,12,FALSE)),"",VLOOKUP(CONCATENATE($A351,"_",AH$2),'Reference data SID'!$B:$M,12,FALSE))</f>
        <v/>
      </c>
      <c r="AI351" s="16" t="str">
        <f>IF(ISERROR(VLOOKUP(CONCATENATE($A351,"_",AI$2),'Reference data SID'!$B:$M,12,FALSE)),"",VLOOKUP(CONCATENATE($A351,"_",AI$2),'Reference data SID'!$B:$M,12,FALSE))</f>
        <v/>
      </c>
      <c r="AJ351" s="16" t="str">
        <f>IF(ISERROR(VLOOKUP(CONCATENATE($A351,"_",AJ$2),'Reference data SID'!$B:$M,12,FALSE)),"",VLOOKUP(CONCATENATE($A351,"_",AJ$2),'Reference data SID'!$B:$M,12,FALSE))</f>
        <v/>
      </c>
      <c r="AK351" s="16" t="str">
        <f>IF(ISERROR(VLOOKUP(CONCATENATE($A351,"_",AK$2),'Reference data SID'!$B:$M,12,FALSE)),"",VLOOKUP(CONCATENATE($A351,"_",AK$2),'Reference data SID'!$B:$M,12,FALSE))</f>
        <v/>
      </c>
      <c r="AL351" s="16" t="str">
        <f>IF(ISERROR(VLOOKUP(CONCATENATE($A351,"_",AL$2),'Reference data SID'!$B:$M,12,FALSE)),"",VLOOKUP(CONCATENATE($A351,"_",AL$2),'Reference data SID'!$B:$M,12,FALSE))</f>
        <v/>
      </c>
      <c r="AM351" s="16" t="str">
        <f>IF(ISERROR(VLOOKUP(CONCATENATE($A351,"_",AM$2),'Reference data SID'!$B:$M,12,FALSE)),"",VLOOKUP(CONCATENATE($A351,"_",AM$2),'Reference data SID'!$B:$M,12,FALSE))</f>
        <v/>
      </c>
      <c r="AN351" s="16" t="str">
        <f>IF(ISERROR(VLOOKUP(CONCATENATE($A351,"_",AN$2),'Reference data SID'!$B:$M,12,FALSE)),"",VLOOKUP(CONCATENATE($A351,"_",AN$2),'Reference data SID'!$B:$M,12,FALSE))</f>
        <v/>
      </c>
      <c r="AO351" s="16" t="str">
        <f>IF(ISERROR(VLOOKUP(CONCATENATE($A351,"_",AO$2),'Reference data SID'!$B:$M,12,FALSE)),"",VLOOKUP(CONCATENATE($A351,"_",AO$2),'Reference data SID'!$B:$M,12,FALSE))</f>
        <v/>
      </c>
      <c r="AP351" s="16" t="str">
        <f>IF(ISERROR(VLOOKUP(CONCATENATE($A351,"_",AP$2),'Reference data SID'!$B:$M,12,FALSE)),"",VLOOKUP(CONCATENATE($A351,"_",AP$2),'Reference data SID'!$B:$M,12,FALSE))</f>
        <v/>
      </c>
      <c r="AQ351" s="16" t="str">
        <f>IF(ISERROR(VLOOKUP(CONCATENATE($A351,"_",AQ$2),'Reference data SID'!$B:$M,12,FALSE)),"",VLOOKUP(CONCATENATE($A351,"_",AQ$2),'Reference data SID'!$B:$M,12,FALSE))</f>
        <v/>
      </c>
      <c r="AR351" s="16" t="str">
        <f>IF(ISERROR(VLOOKUP(CONCATENATE($A351,"_",AR$2),'Reference data SID'!$B:$M,12,FALSE)),"",VLOOKUP(CONCATENATE($A351,"_",AR$2),'Reference data SID'!$B:$M,12,FALSE))</f>
        <v/>
      </c>
      <c r="AS351" s="16" t="str">
        <f>IF(ISERROR(VLOOKUP(CONCATENATE($A351,"_",AS$2),'Reference data SID'!$B:$M,12,FALSE)),"",VLOOKUP(CONCATENATE($A351,"_",AS$2),'Reference data SID'!$B:$M,12,FALSE))</f>
        <v/>
      </c>
      <c r="AT351" s="16" t="str">
        <f>IF(ISERROR(VLOOKUP(CONCATENATE($A351,"_",AT$2),'Reference data SID'!$B:$M,12,FALSE)),"",VLOOKUP(CONCATENATE($A351,"_",AT$2),'Reference data SID'!$B:$M,12,FALSE))</f>
        <v/>
      </c>
    </row>
    <row r="352" spans="1:46" x14ac:dyDescent="0.25">
      <c r="A352">
        <v>348</v>
      </c>
      <c r="B352" s="16" t="str">
        <f>IF(ISERROR(VLOOKUP(CONCATENATE($A352,"_",B$2),'Reference data SID'!$B:$M,12,FALSE)),"",VLOOKUP(CONCATENATE($A352,"_",B$2),'Reference data SID'!$B:$M,12,FALSE))</f>
        <v/>
      </c>
      <c r="C352" s="16" t="str">
        <f>IF(ISERROR(VLOOKUP(CONCATENATE($A352,"_",C$2),'Reference data SID'!$B:$M,12,FALSE)),"",VLOOKUP(CONCATENATE($A352,"_",C$2),'Reference data SID'!$B:$M,12,FALSE))</f>
        <v/>
      </c>
      <c r="D352" s="16" t="str">
        <f>IF(ISERROR(VLOOKUP(CONCATENATE($A352,"_",D$2),'Reference data SID'!$B:$M,12,FALSE)),"",VLOOKUP(CONCATENATE($A352,"_",D$2),'Reference data SID'!$B:$M,12,FALSE))</f>
        <v/>
      </c>
      <c r="E352" s="16" t="str">
        <f>IF(ISERROR(VLOOKUP(CONCATENATE($A352,"_",E$2),'Reference data SID'!$B:$M,12,FALSE)),"",VLOOKUP(CONCATENATE($A352,"_",E$2),'Reference data SID'!$B:$M,12,FALSE))</f>
        <v/>
      </c>
      <c r="F352" s="16" t="str">
        <f>IF(ISERROR(VLOOKUP(CONCATENATE($A352,"_",F$2),'Reference data SID'!$B:$M,12,FALSE)),"",VLOOKUP(CONCATENATE($A352,"_",F$2),'Reference data SID'!$B:$M,12,FALSE))</f>
        <v/>
      </c>
      <c r="G352" s="16" t="str">
        <f>IF(ISERROR(VLOOKUP(CONCATENATE($A352,"_",G$2),'Reference data SID'!$B:$M,12,FALSE)),"",VLOOKUP(CONCATENATE($A352,"_",G$2),'Reference data SID'!$B:$M,12,FALSE))</f>
        <v/>
      </c>
      <c r="H352" s="16" t="str">
        <f>IF(ISERROR(VLOOKUP(CONCATENATE($A352,"_",H$2),'Reference data SID'!$B:$M,12,FALSE)),"",VLOOKUP(CONCATENATE($A352,"_",H$2),'Reference data SID'!$B:$M,12,FALSE))</f>
        <v/>
      </c>
      <c r="I352" s="16" t="str">
        <f>IF(ISERROR(VLOOKUP(CONCATENATE($A352,"_",I$2),'Reference data SID'!$B:$M,12,FALSE)),"",VLOOKUP(CONCATENATE($A352,"_",I$2),'Reference data SID'!$B:$M,12,FALSE))</f>
        <v/>
      </c>
      <c r="J352" s="16" t="str">
        <f>IF(ISERROR(VLOOKUP(CONCATENATE($A352,"_",J$2),'Reference data SID'!$B:$M,12,FALSE)),"",VLOOKUP(CONCATENATE($A352,"_",J$2),'Reference data SID'!$B:$M,12,FALSE))</f>
        <v/>
      </c>
      <c r="K352" s="16" t="str">
        <f>IF(ISERROR(VLOOKUP(CONCATENATE($A352,"_",K$2),'Reference data SID'!$B:$M,12,FALSE)),"",VLOOKUP(CONCATENATE($A352,"_",K$2),'Reference data SID'!$B:$M,12,FALSE))</f>
        <v/>
      </c>
      <c r="L352" s="16" t="str">
        <f>IF(ISERROR(VLOOKUP(CONCATENATE($A352,"_",L$2),'Reference data SID'!$B:$M,12,FALSE)),"",VLOOKUP(CONCATENATE($A352,"_",L$2),'Reference data SID'!$B:$M,12,FALSE))</f>
        <v/>
      </c>
      <c r="M352" s="16" t="str">
        <f>IF(ISERROR(VLOOKUP(CONCATENATE($A352,"_",M$2),'Reference data SID'!$B:$M,12,FALSE)),"",VLOOKUP(CONCATENATE($A352,"_",M$2),'Reference data SID'!$B:$M,12,FALSE))</f>
        <v/>
      </c>
      <c r="N352" s="16" t="str">
        <f>IF(ISERROR(VLOOKUP(CONCATENATE($A352,"_",N$2),'Reference data SID'!$B:$M,12,FALSE)),"",VLOOKUP(CONCATENATE($A352,"_",N$2),'Reference data SID'!$B:$M,12,FALSE))</f>
        <v/>
      </c>
      <c r="O352" s="16" t="str">
        <f>IF(ISERROR(VLOOKUP(CONCATENATE($A352,"_",O$2),'Reference data SID'!$B:$M,12,FALSE)),"",VLOOKUP(CONCATENATE($A352,"_",O$2),'Reference data SID'!$B:$M,12,FALSE))</f>
        <v/>
      </c>
      <c r="P352" s="16" t="str">
        <f>IF(ISERROR(VLOOKUP(CONCATENATE($A352,"_",P$2),'Reference data SID'!$B:$M,12,FALSE)),"",VLOOKUP(CONCATENATE($A352,"_",P$2),'Reference data SID'!$B:$M,12,FALSE))</f>
        <v/>
      </c>
      <c r="Q352" s="16" t="str">
        <f>IF(ISERROR(VLOOKUP(CONCATENATE($A352,"_",Q$2),'Reference data SID'!$B:$M,12,FALSE)),"",VLOOKUP(CONCATENATE($A352,"_",Q$2),'Reference data SID'!$B:$M,12,FALSE))</f>
        <v/>
      </c>
      <c r="R352" s="16" t="str">
        <f>IF(ISERROR(VLOOKUP(CONCATENATE($A352,"_",R$2),'Reference data SID'!$B:$M,12,FALSE)),"",VLOOKUP(CONCATENATE($A352,"_",R$2),'Reference data SID'!$B:$M,12,FALSE))</f>
        <v/>
      </c>
      <c r="S352" s="16" t="str">
        <f>IF(ISERROR(VLOOKUP(CONCATENATE($A352,"_",S$2),'Reference data SID'!$B:$M,12,FALSE)),"",VLOOKUP(CONCATENATE($A352,"_",S$2),'Reference data SID'!$B:$M,12,FALSE))</f>
        <v/>
      </c>
      <c r="T352" s="16" t="str">
        <f>IF(ISERROR(VLOOKUP(CONCATENATE($A352,"_",T$2),'Reference data SID'!$B:$M,12,FALSE)),"",VLOOKUP(CONCATENATE($A352,"_",T$2),'Reference data SID'!$B:$M,12,FALSE))</f>
        <v/>
      </c>
      <c r="U352" s="16" t="str">
        <f>IF(ISERROR(VLOOKUP(CONCATENATE($A352,"_",U$2),'Reference data SID'!$B:$M,12,FALSE)),"",VLOOKUP(CONCATENATE($A352,"_",U$2),'Reference data SID'!$B:$M,12,FALSE))</f>
        <v/>
      </c>
      <c r="V352" s="16" t="str">
        <f>IF(ISERROR(VLOOKUP(CONCATENATE($A352,"_",V$2),'Reference data SID'!$B:$M,12,FALSE)),"",VLOOKUP(CONCATENATE($A352,"_",V$2),'Reference data SID'!$B:$M,12,FALSE))</f>
        <v/>
      </c>
      <c r="W352" s="16" t="str">
        <f>IF(ISERROR(VLOOKUP(CONCATENATE($A352,"_",W$2),'Reference data SID'!$B:$M,12,FALSE)),"",VLOOKUP(CONCATENATE($A352,"_",W$2),'Reference data SID'!$B:$M,12,FALSE))</f>
        <v/>
      </c>
      <c r="X352" s="16" t="str">
        <f>IF(ISERROR(VLOOKUP(CONCATENATE($A352,"_",X$2),'Reference data SID'!$B:$M,12,FALSE)),"",VLOOKUP(CONCATENATE($A352,"_",X$2),'Reference data SID'!$B:$M,12,FALSE))</f>
        <v/>
      </c>
      <c r="Y352" s="16" t="str">
        <f>IF(ISERROR(VLOOKUP(CONCATENATE($A352,"_",Y$2),'Reference data SID'!$B:$M,12,FALSE)),"",VLOOKUP(CONCATENATE($A352,"_",Y$2),'Reference data SID'!$B:$M,12,FALSE))</f>
        <v/>
      </c>
      <c r="Z352" s="16" t="str">
        <f>IF(ISERROR(VLOOKUP(CONCATENATE($A352,"_",Z$2),'Reference data SID'!$B:$M,12,FALSE)),"",VLOOKUP(CONCATENATE($A352,"_",Z$2),'Reference data SID'!$B:$M,12,FALSE))</f>
        <v/>
      </c>
      <c r="AA352" s="16" t="str">
        <f>IF(ISERROR(VLOOKUP(CONCATENATE($A352,"_",AA$2),'Reference data SID'!$B:$M,12,FALSE)),"",VLOOKUP(CONCATENATE($A352,"_",AA$2),'Reference data SID'!$B:$M,12,FALSE))</f>
        <v/>
      </c>
      <c r="AB352" s="16" t="str">
        <f>IF(ISERROR(VLOOKUP(CONCATENATE($A352,"_",AB$2),'Reference data SID'!$B:$M,12,FALSE)),"",VLOOKUP(CONCATENATE($A352,"_",AB$2),'Reference data SID'!$B:$M,12,FALSE))</f>
        <v/>
      </c>
      <c r="AC352" s="16" t="str">
        <f>IF(ISERROR(VLOOKUP(CONCATENATE($A352,"_",AC$2),'Reference data SID'!$B:$M,12,FALSE)),"",VLOOKUP(CONCATENATE($A352,"_",AC$2),'Reference data SID'!$B:$M,12,FALSE))</f>
        <v/>
      </c>
      <c r="AD352" s="16" t="str">
        <f>IF(ISERROR(VLOOKUP(CONCATENATE($A352,"_",AD$2),'Reference data SID'!$B:$M,12,FALSE)),"",VLOOKUP(CONCATENATE($A352,"_",AD$2),'Reference data SID'!$B:$M,12,FALSE))</f>
        <v/>
      </c>
      <c r="AE352" s="16" t="str">
        <f>IF(ISERROR(VLOOKUP(CONCATENATE($A352,"_",AE$2),'Reference data SID'!$B:$M,12,FALSE)),"",VLOOKUP(CONCATENATE($A352,"_",AE$2),'Reference data SID'!$B:$M,12,FALSE))</f>
        <v/>
      </c>
      <c r="AF352" s="16" t="str">
        <f>IF(ISERROR(VLOOKUP(CONCATENATE($A352,"_",AF$2),'Reference data SID'!$B:$M,12,FALSE)),"",VLOOKUP(CONCATENATE($A352,"_",AF$2),'Reference data SID'!$B:$M,12,FALSE))</f>
        <v/>
      </c>
      <c r="AG352" s="16" t="str">
        <f>IF(ISERROR(VLOOKUP(CONCATENATE($A352,"_",AG$2),'Reference data SID'!$B:$M,12,FALSE)),"",VLOOKUP(CONCATENATE($A352,"_",AG$2),'Reference data SID'!$B:$M,12,FALSE))</f>
        <v/>
      </c>
      <c r="AH352" s="16" t="str">
        <f>IF(ISERROR(VLOOKUP(CONCATENATE($A352,"_",AH$2),'Reference data SID'!$B:$M,12,FALSE)),"",VLOOKUP(CONCATENATE($A352,"_",AH$2),'Reference data SID'!$B:$M,12,FALSE))</f>
        <v/>
      </c>
      <c r="AI352" s="16" t="str">
        <f>IF(ISERROR(VLOOKUP(CONCATENATE($A352,"_",AI$2),'Reference data SID'!$B:$M,12,FALSE)),"",VLOOKUP(CONCATENATE($A352,"_",AI$2),'Reference data SID'!$B:$M,12,FALSE))</f>
        <v/>
      </c>
      <c r="AJ352" s="16" t="str">
        <f>IF(ISERROR(VLOOKUP(CONCATENATE($A352,"_",AJ$2),'Reference data SID'!$B:$M,12,FALSE)),"",VLOOKUP(CONCATENATE($A352,"_",AJ$2),'Reference data SID'!$B:$M,12,FALSE))</f>
        <v/>
      </c>
      <c r="AK352" s="16" t="str">
        <f>IF(ISERROR(VLOOKUP(CONCATENATE($A352,"_",AK$2),'Reference data SID'!$B:$M,12,FALSE)),"",VLOOKUP(CONCATENATE($A352,"_",AK$2),'Reference data SID'!$B:$M,12,FALSE))</f>
        <v/>
      </c>
      <c r="AL352" s="16" t="str">
        <f>IF(ISERROR(VLOOKUP(CONCATENATE($A352,"_",AL$2),'Reference data SID'!$B:$M,12,FALSE)),"",VLOOKUP(CONCATENATE($A352,"_",AL$2),'Reference data SID'!$B:$M,12,FALSE))</f>
        <v/>
      </c>
      <c r="AM352" s="16" t="str">
        <f>IF(ISERROR(VLOOKUP(CONCATENATE($A352,"_",AM$2),'Reference data SID'!$B:$M,12,FALSE)),"",VLOOKUP(CONCATENATE($A352,"_",AM$2),'Reference data SID'!$B:$M,12,FALSE))</f>
        <v/>
      </c>
      <c r="AN352" s="16" t="str">
        <f>IF(ISERROR(VLOOKUP(CONCATENATE($A352,"_",AN$2),'Reference data SID'!$B:$M,12,FALSE)),"",VLOOKUP(CONCATENATE($A352,"_",AN$2),'Reference data SID'!$B:$M,12,FALSE))</f>
        <v/>
      </c>
      <c r="AO352" s="16" t="str">
        <f>IF(ISERROR(VLOOKUP(CONCATENATE($A352,"_",AO$2),'Reference data SID'!$B:$M,12,FALSE)),"",VLOOKUP(CONCATENATE($A352,"_",AO$2),'Reference data SID'!$B:$M,12,FALSE))</f>
        <v/>
      </c>
      <c r="AP352" s="16" t="str">
        <f>IF(ISERROR(VLOOKUP(CONCATENATE($A352,"_",AP$2),'Reference data SID'!$B:$M,12,FALSE)),"",VLOOKUP(CONCATENATE($A352,"_",AP$2),'Reference data SID'!$B:$M,12,FALSE))</f>
        <v/>
      </c>
      <c r="AQ352" s="16" t="str">
        <f>IF(ISERROR(VLOOKUP(CONCATENATE($A352,"_",AQ$2),'Reference data SID'!$B:$M,12,FALSE)),"",VLOOKUP(CONCATENATE($A352,"_",AQ$2),'Reference data SID'!$B:$M,12,FALSE))</f>
        <v/>
      </c>
      <c r="AR352" s="16" t="str">
        <f>IF(ISERROR(VLOOKUP(CONCATENATE($A352,"_",AR$2),'Reference data SID'!$B:$M,12,FALSE)),"",VLOOKUP(CONCATENATE($A352,"_",AR$2),'Reference data SID'!$B:$M,12,FALSE))</f>
        <v/>
      </c>
      <c r="AS352" s="16" t="str">
        <f>IF(ISERROR(VLOOKUP(CONCATENATE($A352,"_",AS$2),'Reference data SID'!$B:$M,12,FALSE)),"",VLOOKUP(CONCATENATE($A352,"_",AS$2),'Reference data SID'!$B:$M,12,FALSE))</f>
        <v/>
      </c>
      <c r="AT352" s="16" t="str">
        <f>IF(ISERROR(VLOOKUP(CONCATENATE($A352,"_",AT$2),'Reference data SID'!$B:$M,12,FALSE)),"",VLOOKUP(CONCATENATE($A352,"_",AT$2),'Reference data SID'!$B:$M,12,FALSE))</f>
        <v/>
      </c>
    </row>
    <row r="353" spans="1:46" x14ac:dyDescent="0.25">
      <c r="A353">
        <v>349</v>
      </c>
      <c r="B353" s="16" t="str">
        <f>IF(ISERROR(VLOOKUP(CONCATENATE($A353,"_",B$2),'Reference data SID'!$B:$M,12,FALSE)),"",VLOOKUP(CONCATENATE($A353,"_",B$2),'Reference data SID'!$B:$M,12,FALSE))</f>
        <v/>
      </c>
      <c r="C353" s="16" t="str">
        <f>IF(ISERROR(VLOOKUP(CONCATENATE($A353,"_",C$2),'Reference data SID'!$B:$M,12,FALSE)),"",VLOOKUP(CONCATENATE($A353,"_",C$2),'Reference data SID'!$B:$M,12,FALSE))</f>
        <v/>
      </c>
      <c r="D353" s="16" t="str">
        <f>IF(ISERROR(VLOOKUP(CONCATENATE($A353,"_",D$2),'Reference data SID'!$B:$M,12,FALSE)),"",VLOOKUP(CONCATENATE($A353,"_",D$2),'Reference data SID'!$B:$M,12,FALSE))</f>
        <v/>
      </c>
      <c r="E353" s="16" t="str">
        <f>IF(ISERROR(VLOOKUP(CONCATENATE($A353,"_",E$2),'Reference data SID'!$B:$M,12,FALSE)),"",VLOOKUP(CONCATENATE($A353,"_",E$2),'Reference data SID'!$B:$M,12,FALSE))</f>
        <v/>
      </c>
      <c r="F353" s="16" t="str">
        <f>IF(ISERROR(VLOOKUP(CONCATENATE($A353,"_",F$2),'Reference data SID'!$B:$M,12,FALSE)),"",VLOOKUP(CONCATENATE($A353,"_",F$2),'Reference data SID'!$B:$M,12,FALSE))</f>
        <v/>
      </c>
      <c r="G353" s="16" t="str">
        <f>IF(ISERROR(VLOOKUP(CONCATENATE($A353,"_",G$2),'Reference data SID'!$B:$M,12,FALSE)),"",VLOOKUP(CONCATENATE($A353,"_",G$2),'Reference data SID'!$B:$M,12,FALSE))</f>
        <v/>
      </c>
      <c r="H353" s="16" t="str">
        <f>IF(ISERROR(VLOOKUP(CONCATENATE($A353,"_",H$2),'Reference data SID'!$B:$M,12,FALSE)),"",VLOOKUP(CONCATENATE($A353,"_",H$2),'Reference data SID'!$B:$M,12,FALSE))</f>
        <v/>
      </c>
      <c r="I353" s="16" t="str">
        <f>IF(ISERROR(VLOOKUP(CONCATENATE($A353,"_",I$2),'Reference data SID'!$B:$M,12,FALSE)),"",VLOOKUP(CONCATENATE($A353,"_",I$2),'Reference data SID'!$B:$M,12,FALSE))</f>
        <v/>
      </c>
      <c r="J353" s="16" t="str">
        <f>IF(ISERROR(VLOOKUP(CONCATENATE($A353,"_",J$2),'Reference data SID'!$B:$M,12,FALSE)),"",VLOOKUP(CONCATENATE($A353,"_",J$2),'Reference data SID'!$B:$M,12,FALSE))</f>
        <v/>
      </c>
      <c r="K353" s="16" t="str">
        <f>IF(ISERROR(VLOOKUP(CONCATENATE($A353,"_",K$2),'Reference data SID'!$B:$M,12,FALSE)),"",VLOOKUP(CONCATENATE($A353,"_",K$2),'Reference data SID'!$B:$M,12,FALSE))</f>
        <v/>
      </c>
      <c r="L353" s="16" t="str">
        <f>IF(ISERROR(VLOOKUP(CONCATENATE($A353,"_",L$2),'Reference data SID'!$B:$M,12,FALSE)),"",VLOOKUP(CONCATENATE($A353,"_",L$2),'Reference data SID'!$B:$M,12,FALSE))</f>
        <v/>
      </c>
      <c r="M353" s="16" t="str">
        <f>IF(ISERROR(VLOOKUP(CONCATENATE($A353,"_",M$2),'Reference data SID'!$B:$M,12,FALSE)),"",VLOOKUP(CONCATENATE($A353,"_",M$2),'Reference data SID'!$B:$M,12,FALSE))</f>
        <v/>
      </c>
      <c r="N353" s="16" t="str">
        <f>IF(ISERROR(VLOOKUP(CONCATENATE($A353,"_",N$2),'Reference data SID'!$B:$M,12,FALSE)),"",VLOOKUP(CONCATENATE($A353,"_",N$2),'Reference data SID'!$B:$M,12,FALSE))</f>
        <v/>
      </c>
      <c r="O353" s="16" t="str">
        <f>IF(ISERROR(VLOOKUP(CONCATENATE($A353,"_",O$2),'Reference data SID'!$B:$M,12,FALSE)),"",VLOOKUP(CONCATENATE($A353,"_",O$2),'Reference data SID'!$B:$M,12,FALSE))</f>
        <v/>
      </c>
      <c r="P353" s="16" t="str">
        <f>IF(ISERROR(VLOOKUP(CONCATENATE($A353,"_",P$2),'Reference data SID'!$B:$M,12,FALSE)),"",VLOOKUP(CONCATENATE($A353,"_",P$2),'Reference data SID'!$B:$M,12,FALSE))</f>
        <v/>
      </c>
      <c r="Q353" s="16" t="str">
        <f>IF(ISERROR(VLOOKUP(CONCATENATE($A353,"_",Q$2),'Reference data SID'!$B:$M,12,FALSE)),"",VLOOKUP(CONCATENATE($A353,"_",Q$2),'Reference data SID'!$B:$M,12,FALSE))</f>
        <v/>
      </c>
      <c r="R353" s="16" t="str">
        <f>IF(ISERROR(VLOOKUP(CONCATENATE($A353,"_",R$2),'Reference data SID'!$B:$M,12,FALSE)),"",VLOOKUP(CONCATENATE($A353,"_",R$2),'Reference data SID'!$B:$M,12,FALSE))</f>
        <v/>
      </c>
      <c r="S353" s="16" t="str">
        <f>IF(ISERROR(VLOOKUP(CONCATENATE($A353,"_",S$2),'Reference data SID'!$B:$M,12,FALSE)),"",VLOOKUP(CONCATENATE($A353,"_",S$2),'Reference data SID'!$B:$M,12,FALSE))</f>
        <v/>
      </c>
      <c r="T353" s="16" t="str">
        <f>IF(ISERROR(VLOOKUP(CONCATENATE($A353,"_",T$2),'Reference data SID'!$B:$M,12,FALSE)),"",VLOOKUP(CONCATENATE($A353,"_",T$2),'Reference data SID'!$B:$M,12,FALSE))</f>
        <v/>
      </c>
      <c r="U353" s="16" t="str">
        <f>IF(ISERROR(VLOOKUP(CONCATENATE($A353,"_",U$2),'Reference data SID'!$B:$M,12,FALSE)),"",VLOOKUP(CONCATENATE($A353,"_",U$2),'Reference data SID'!$B:$M,12,FALSE))</f>
        <v/>
      </c>
      <c r="V353" s="16" t="str">
        <f>IF(ISERROR(VLOOKUP(CONCATENATE($A353,"_",V$2),'Reference data SID'!$B:$M,12,FALSE)),"",VLOOKUP(CONCATENATE($A353,"_",V$2),'Reference data SID'!$B:$M,12,FALSE))</f>
        <v/>
      </c>
      <c r="W353" s="16" t="str">
        <f>IF(ISERROR(VLOOKUP(CONCATENATE($A353,"_",W$2),'Reference data SID'!$B:$M,12,FALSE)),"",VLOOKUP(CONCATENATE($A353,"_",W$2),'Reference data SID'!$B:$M,12,FALSE))</f>
        <v/>
      </c>
      <c r="X353" s="16" t="str">
        <f>IF(ISERROR(VLOOKUP(CONCATENATE($A353,"_",X$2),'Reference data SID'!$B:$M,12,FALSE)),"",VLOOKUP(CONCATENATE($A353,"_",X$2),'Reference data SID'!$B:$M,12,FALSE))</f>
        <v/>
      </c>
      <c r="Y353" s="16" t="str">
        <f>IF(ISERROR(VLOOKUP(CONCATENATE($A353,"_",Y$2),'Reference data SID'!$B:$M,12,FALSE)),"",VLOOKUP(CONCATENATE($A353,"_",Y$2),'Reference data SID'!$B:$M,12,FALSE))</f>
        <v/>
      </c>
      <c r="Z353" s="16" t="str">
        <f>IF(ISERROR(VLOOKUP(CONCATENATE($A353,"_",Z$2),'Reference data SID'!$B:$M,12,FALSE)),"",VLOOKUP(CONCATENATE($A353,"_",Z$2),'Reference data SID'!$B:$M,12,FALSE))</f>
        <v/>
      </c>
      <c r="AA353" s="16" t="str">
        <f>IF(ISERROR(VLOOKUP(CONCATENATE($A353,"_",AA$2),'Reference data SID'!$B:$M,12,FALSE)),"",VLOOKUP(CONCATENATE($A353,"_",AA$2),'Reference data SID'!$B:$M,12,FALSE))</f>
        <v/>
      </c>
      <c r="AB353" s="16" t="str">
        <f>IF(ISERROR(VLOOKUP(CONCATENATE($A353,"_",AB$2),'Reference data SID'!$B:$M,12,FALSE)),"",VLOOKUP(CONCATENATE($A353,"_",AB$2),'Reference data SID'!$B:$M,12,FALSE))</f>
        <v/>
      </c>
      <c r="AC353" s="16" t="str">
        <f>IF(ISERROR(VLOOKUP(CONCATENATE($A353,"_",AC$2),'Reference data SID'!$B:$M,12,FALSE)),"",VLOOKUP(CONCATENATE($A353,"_",AC$2),'Reference data SID'!$B:$M,12,FALSE))</f>
        <v/>
      </c>
      <c r="AD353" s="16" t="str">
        <f>IF(ISERROR(VLOOKUP(CONCATENATE($A353,"_",AD$2),'Reference data SID'!$B:$M,12,FALSE)),"",VLOOKUP(CONCATENATE($A353,"_",AD$2),'Reference data SID'!$B:$M,12,FALSE))</f>
        <v/>
      </c>
      <c r="AE353" s="16" t="str">
        <f>IF(ISERROR(VLOOKUP(CONCATENATE($A353,"_",AE$2),'Reference data SID'!$B:$M,12,FALSE)),"",VLOOKUP(CONCATENATE($A353,"_",AE$2),'Reference data SID'!$B:$M,12,FALSE))</f>
        <v/>
      </c>
      <c r="AF353" s="16" t="str">
        <f>IF(ISERROR(VLOOKUP(CONCATENATE($A353,"_",AF$2),'Reference data SID'!$B:$M,12,FALSE)),"",VLOOKUP(CONCATENATE($A353,"_",AF$2),'Reference data SID'!$B:$M,12,FALSE))</f>
        <v/>
      </c>
      <c r="AG353" s="16" t="str">
        <f>IF(ISERROR(VLOOKUP(CONCATENATE($A353,"_",AG$2),'Reference data SID'!$B:$M,12,FALSE)),"",VLOOKUP(CONCATENATE($A353,"_",AG$2),'Reference data SID'!$B:$M,12,FALSE))</f>
        <v/>
      </c>
      <c r="AH353" s="16" t="str">
        <f>IF(ISERROR(VLOOKUP(CONCATENATE($A353,"_",AH$2),'Reference data SID'!$B:$M,12,FALSE)),"",VLOOKUP(CONCATENATE($A353,"_",AH$2),'Reference data SID'!$B:$M,12,FALSE))</f>
        <v/>
      </c>
      <c r="AI353" s="16" t="str">
        <f>IF(ISERROR(VLOOKUP(CONCATENATE($A353,"_",AI$2),'Reference data SID'!$B:$M,12,FALSE)),"",VLOOKUP(CONCATENATE($A353,"_",AI$2),'Reference data SID'!$B:$M,12,FALSE))</f>
        <v/>
      </c>
      <c r="AJ353" s="16" t="str">
        <f>IF(ISERROR(VLOOKUP(CONCATENATE($A353,"_",AJ$2),'Reference data SID'!$B:$M,12,FALSE)),"",VLOOKUP(CONCATENATE($A353,"_",AJ$2),'Reference data SID'!$B:$M,12,FALSE))</f>
        <v/>
      </c>
      <c r="AK353" s="16" t="str">
        <f>IF(ISERROR(VLOOKUP(CONCATENATE($A353,"_",AK$2),'Reference data SID'!$B:$M,12,FALSE)),"",VLOOKUP(CONCATENATE($A353,"_",AK$2),'Reference data SID'!$B:$M,12,FALSE))</f>
        <v/>
      </c>
      <c r="AL353" s="16" t="str">
        <f>IF(ISERROR(VLOOKUP(CONCATENATE($A353,"_",AL$2),'Reference data SID'!$B:$M,12,FALSE)),"",VLOOKUP(CONCATENATE($A353,"_",AL$2),'Reference data SID'!$B:$M,12,FALSE))</f>
        <v/>
      </c>
      <c r="AM353" s="16" t="str">
        <f>IF(ISERROR(VLOOKUP(CONCATENATE($A353,"_",AM$2),'Reference data SID'!$B:$M,12,FALSE)),"",VLOOKUP(CONCATENATE($A353,"_",AM$2),'Reference data SID'!$B:$M,12,FALSE))</f>
        <v/>
      </c>
      <c r="AN353" s="16" t="str">
        <f>IF(ISERROR(VLOOKUP(CONCATENATE($A353,"_",AN$2),'Reference data SID'!$B:$M,12,FALSE)),"",VLOOKUP(CONCATENATE($A353,"_",AN$2),'Reference data SID'!$B:$M,12,FALSE))</f>
        <v/>
      </c>
      <c r="AO353" s="16" t="str">
        <f>IF(ISERROR(VLOOKUP(CONCATENATE($A353,"_",AO$2),'Reference data SID'!$B:$M,12,FALSE)),"",VLOOKUP(CONCATENATE($A353,"_",AO$2),'Reference data SID'!$B:$M,12,FALSE))</f>
        <v/>
      </c>
      <c r="AP353" s="16" t="str">
        <f>IF(ISERROR(VLOOKUP(CONCATENATE($A353,"_",AP$2),'Reference data SID'!$B:$M,12,FALSE)),"",VLOOKUP(CONCATENATE($A353,"_",AP$2),'Reference data SID'!$B:$M,12,FALSE))</f>
        <v/>
      </c>
      <c r="AQ353" s="16" t="str">
        <f>IF(ISERROR(VLOOKUP(CONCATENATE($A353,"_",AQ$2),'Reference data SID'!$B:$M,12,FALSE)),"",VLOOKUP(CONCATENATE($A353,"_",AQ$2),'Reference data SID'!$B:$M,12,FALSE))</f>
        <v/>
      </c>
      <c r="AR353" s="16" t="str">
        <f>IF(ISERROR(VLOOKUP(CONCATENATE($A353,"_",AR$2),'Reference data SID'!$B:$M,12,FALSE)),"",VLOOKUP(CONCATENATE($A353,"_",AR$2),'Reference data SID'!$B:$M,12,FALSE))</f>
        <v/>
      </c>
      <c r="AS353" s="16" t="str">
        <f>IF(ISERROR(VLOOKUP(CONCATENATE($A353,"_",AS$2),'Reference data SID'!$B:$M,12,FALSE)),"",VLOOKUP(CONCATENATE($A353,"_",AS$2),'Reference data SID'!$B:$M,12,FALSE))</f>
        <v/>
      </c>
      <c r="AT353" s="16" t="str">
        <f>IF(ISERROR(VLOOKUP(CONCATENATE($A353,"_",AT$2),'Reference data SID'!$B:$M,12,FALSE)),"",VLOOKUP(CONCATENATE($A353,"_",AT$2),'Reference data SID'!$B:$M,12,FALSE))</f>
        <v/>
      </c>
    </row>
    <row r="354" spans="1:46" x14ac:dyDescent="0.25">
      <c r="A354">
        <v>350</v>
      </c>
      <c r="B354" s="16" t="str">
        <f>IF(ISERROR(VLOOKUP(CONCATENATE($A354,"_",B$2),'Reference data SID'!$B:$M,12,FALSE)),"",VLOOKUP(CONCATENATE($A354,"_",B$2),'Reference data SID'!$B:$M,12,FALSE))</f>
        <v/>
      </c>
      <c r="C354" s="16" t="str">
        <f>IF(ISERROR(VLOOKUP(CONCATENATE($A354,"_",C$2),'Reference data SID'!$B:$M,12,FALSE)),"",VLOOKUP(CONCATENATE($A354,"_",C$2),'Reference data SID'!$B:$M,12,FALSE))</f>
        <v/>
      </c>
      <c r="D354" s="16" t="str">
        <f>IF(ISERROR(VLOOKUP(CONCATENATE($A354,"_",D$2),'Reference data SID'!$B:$M,12,FALSE)),"",VLOOKUP(CONCATENATE($A354,"_",D$2),'Reference data SID'!$B:$M,12,FALSE))</f>
        <v/>
      </c>
      <c r="E354" s="16" t="str">
        <f>IF(ISERROR(VLOOKUP(CONCATENATE($A354,"_",E$2),'Reference data SID'!$B:$M,12,FALSE)),"",VLOOKUP(CONCATENATE($A354,"_",E$2),'Reference data SID'!$B:$M,12,FALSE))</f>
        <v/>
      </c>
      <c r="F354" s="16" t="str">
        <f>IF(ISERROR(VLOOKUP(CONCATENATE($A354,"_",F$2),'Reference data SID'!$B:$M,12,FALSE)),"",VLOOKUP(CONCATENATE($A354,"_",F$2),'Reference data SID'!$B:$M,12,FALSE))</f>
        <v/>
      </c>
      <c r="G354" s="16" t="str">
        <f>IF(ISERROR(VLOOKUP(CONCATENATE($A354,"_",G$2),'Reference data SID'!$B:$M,12,FALSE)),"",VLOOKUP(CONCATENATE($A354,"_",G$2),'Reference data SID'!$B:$M,12,FALSE))</f>
        <v/>
      </c>
      <c r="H354" s="16" t="str">
        <f>IF(ISERROR(VLOOKUP(CONCATENATE($A354,"_",H$2),'Reference data SID'!$B:$M,12,FALSE)),"",VLOOKUP(CONCATENATE($A354,"_",H$2),'Reference data SID'!$B:$M,12,FALSE))</f>
        <v/>
      </c>
      <c r="I354" s="16" t="str">
        <f>IF(ISERROR(VLOOKUP(CONCATENATE($A354,"_",I$2),'Reference data SID'!$B:$M,12,FALSE)),"",VLOOKUP(CONCATENATE($A354,"_",I$2),'Reference data SID'!$B:$M,12,FALSE))</f>
        <v/>
      </c>
      <c r="J354" s="16" t="str">
        <f>IF(ISERROR(VLOOKUP(CONCATENATE($A354,"_",J$2),'Reference data SID'!$B:$M,12,FALSE)),"",VLOOKUP(CONCATENATE($A354,"_",J$2),'Reference data SID'!$B:$M,12,FALSE))</f>
        <v/>
      </c>
      <c r="K354" s="16" t="str">
        <f>IF(ISERROR(VLOOKUP(CONCATENATE($A354,"_",K$2),'Reference data SID'!$B:$M,12,FALSE)),"",VLOOKUP(CONCATENATE($A354,"_",K$2),'Reference data SID'!$B:$M,12,FALSE))</f>
        <v/>
      </c>
      <c r="L354" s="16" t="str">
        <f>IF(ISERROR(VLOOKUP(CONCATENATE($A354,"_",L$2),'Reference data SID'!$B:$M,12,FALSE)),"",VLOOKUP(CONCATENATE($A354,"_",L$2),'Reference data SID'!$B:$M,12,FALSE))</f>
        <v/>
      </c>
      <c r="M354" s="16" t="str">
        <f>IF(ISERROR(VLOOKUP(CONCATENATE($A354,"_",M$2),'Reference data SID'!$B:$M,12,FALSE)),"",VLOOKUP(CONCATENATE($A354,"_",M$2),'Reference data SID'!$B:$M,12,FALSE))</f>
        <v/>
      </c>
      <c r="N354" s="16" t="str">
        <f>IF(ISERROR(VLOOKUP(CONCATENATE($A354,"_",N$2),'Reference data SID'!$B:$M,12,FALSE)),"",VLOOKUP(CONCATENATE($A354,"_",N$2),'Reference data SID'!$B:$M,12,FALSE))</f>
        <v/>
      </c>
      <c r="O354" s="16" t="str">
        <f>IF(ISERROR(VLOOKUP(CONCATENATE($A354,"_",O$2),'Reference data SID'!$B:$M,12,FALSE)),"",VLOOKUP(CONCATENATE($A354,"_",O$2),'Reference data SID'!$B:$M,12,FALSE))</f>
        <v/>
      </c>
      <c r="P354" s="16" t="str">
        <f>IF(ISERROR(VLOOKUP(CONCATENATE($A354,"_",P$2),'Reference data SID'!$B:$M,12,FALSE)),"",VLOOKUP(CONCATENATE($A354,"_",P$2),'Reference data SID'!$B:$M,12,FALSE))</f>
        <v/>
      </c>
      <c r="Q354" s="16" t="str">
        <f>IF(ISERROR(VLOOKUP(CONCATENATE($A354,"_",Q$2),'Reference data SID'!$B:$M,12,FALSE)),"",VLOOKUP(CONCATENATE($A354,"_",Q$2),'Reference data SID'!$B:$M,12,FALSE))</f>
        <v/>
      </c>
      <c r="R354" s="16" t="str">
        <f>IF(ISERROR(VLOOKUP(CONCATENATE($A354,"_",R$2),'Reference data SID'!$B:$M,12,FALSE)),"",VLOOKUP(CONCATENATE($A354,"_",R$2),'Reference data SID'!$B:$M,12,FALSE))</f>
        <v/>
      </c>
      <c r="S354" s="16" t="str">
        <f>IF(ISERROR(VLOOKUP(CONCATENATE($A354,"_",S$2),'Reference data SID'!$B:$M,12,FALSE)),"",VLOOKUP(CONCATENATE($A354,"_",S$2),'Reference data SID'!$B:$M,12,FALSE))</f>
        <v/>
      </c>
      <c r="T354" s="16" t="str">
        <f>IF(ISERROR(VLOOKUP(CONCATENATE($A354,"_",T$2),'Reference data SID'!$B:$M,12,FALSE)),"",VLOOKUP(CONCATENATE($A354,"_",T$2),'Reference data SID'!$B:$M,12,FALSE))</f>
        <v/>
      </c>
      <c r="U354" s="16" t="str">
        <f>IF(ISERROR(VLOOKUP(CONCATENATE($A354,"_",U$2),'Reference data SID'!$B:$M,12,FALSE)),"",VLOOKUP(CONCATENATE($A354,"_",U$2),'Reference data SID'!$B:$M,12,FALSE))</f>
        <v/>
      </c>
      <c r="V354" s="16" t="str">
        <f>IF(ISERROR(VLOOKUP(CONCATENATE($A354,"_",V$2),'Reference data SID'!$B:$M,12,FALSE)),"",VLOOKUP(CONCATENATE($A354,"_",V$2),'Reference data SID'!$B:$M,12,FALSE))</f>
        <v/>
      </c>
      <c r="W354" s="16" t="str">
        <f>IF(ISERROR(VLOOKUP(CONCATENATE($A354,"_",W$2),'Reference data SID'!$B:$M,12,FALSE)),"",VLOOKUP(CONCATENATE($A354,"_",W$2),'Reference data SID'!$B:$M,12,FALSE))</f>
        <v/>
      </c>
      <c r="X354" s="16" t="str">
        <f>IF(ISERROR(VLOOKUP(CONCATENATE($A354,"_",X$2),'Reference data SID'!$B:$M,12,FALSE)),"",VLOOKUP(CONCATENATE($A354,"_",X$2),'Reference data SID'!$B:$M,12,FALSE))</f>
        <v/>
      </c>
      <c r="Y354" s="16" t="str">
        <f>IF(ISERROR(VLOOKUP(CONCATENATE($A354,"_",Y$2),'Reference data SID'!$B:$M,12,FALSE)),"",VLOOKUP(CONCATENATE($A354,"_",Y$2),'Reference data SID'!$B:$M,12,FALSE))</f>
        <v/>
      </c>
      <c r="Z354" s="16" t="str">
        <f>IF(ISERROR(VLOOKUP(CONCATENATE($A354,"_",Z$2),'Reference data SID'!$B:$M,12,FALSE)),"",VLOOKUP(CONCATENATE($A354,"_",Z$2),'Reference data SID'!$B:$M,12,FALSE))</f>
        <v/>
      </c>
      <c r="AA354" s="16" t="str">
        <f>IF(ISERROR(VLOOKUP(CONCATENATE($A354,"_",AA$2),'Reference data SID'!$B:$M,12,FALSE)),"",VLOOKUP(CONCATENATE($A354,"_",AA$2),'Reference data SID'!$B:$M,12,FALSE))</f>
        <v/>
      </c>
      <c r="AB354" s="16" t="str">
        <f>IF(ISERROR(VLOOKUP(CONCATENATE($A354,"_",AB$2),'Reference data SID'!$B:$M,12,FALSE)),"",VLOOKUP(CONCATENATE($A354,"_",AB$2),'Reference data SID'!$B:$M,12,FALSE))</f>
        <v/>
      </c>
      <c r="AC354" s="16" t="str">
        <f>IF(ISERROR(VLOOKUP(CONCATENATE($A354,"_",AC$2),'Reference data SID'!$B:$M,12,FALSE)),"",VLOOKUP(CONCATENATE($A354,"_",AC$2),'Reference data SID'!$B:$M,12,FALSE))</f>
        <v/>
      </c>
      <c r="AD354" s="16" t="str">
        <f>IF(ISERROR(VLOOKUP(CONCATENATE($A354,"_",AD$2),'Reference data SID'!$B:$M,12,FALSE)),"",VLOOKUP(CONCATENATE($A354,"_",AD$2),'Reference data SID'!$B:$M,12,FALSE))</f>
        <v/>
      </c>
      <c r="AE354" s="16" t="str">
        <f>IF(ISERROR(VLOOKUP(CONCATENATE($A354,"_",AE$2),'Reference data SID'!$B:$M,12,FALSE)),"",VLOOKUP(CONCATENATE($A354,"_",AE$2),'Reference data SID'!$B:$M,12,FALSE))</f>
        <v/>
      </c>
      <c r="AF354" s="16" t="str">
        <f>IF(ISERROR(VLOOKUP(CONCATENATE($A354,"_",AF$2),'Reference data SID'!$B:$M,12,FALSE)),"",VLOOKUP(CONCATENATE($A354,"_",AF$2),'Reference data SID'!$B:$M,12,FALSE))</f>
        <v/>
      </c>
      <c r="AG354" s="16" t="str">
        <f>IF(ISERROR(VLOOKUP(CONCATENATE($A354,"_",AG$2),'Reference data SID'!$B:$M,12,FALSE)),"",VLOOKUP(CONCATENATE($A354,"_",AG$2),'Reference data SID'!$B:$M,12,FALSE))</f>
        <v/>
      </c>
      <c r="AH354" s="16" t="str">
        <f>IF(ISERROR(VLOOKUP(CONCATENATE($A354,"_",AH$2),'Reference data SID'!$B:$M,12,FALSE)),"",VLOOKUP(CONCATENATE($A354,"_",AH$2),'Reference data SID'!$B:$M,12,FALSE))</f>
        <v/>
      </c>
      <c r="AI354" s="16" t="str">
        <f>IF(ISERROR(VLOOKUP(CONCATENATE($A354,"_",AI$2),'Reference data SID'!$B:$M,12,FALSE)),"",VLOOKUP(CONCATENATE($A354,"_",AI$2),'Reference data SID'!$B:$M,12,FALSE))</f>
        <v/>
      </c>
      <c r="AJ354" s="16" t="str">
        <f>IF(ISERROR(VLOOKUP(CONCATENATE($A354,"_",AJ$2),'Reference data SID'!$B:$M,12,FALSE)),"",VLOOKUP(CONCATENATE($A354,"_",AJ$2),'Reference data SID'!$B:$M,12,FALSE))</f>
        <v/>
      </c>
      <c r="AK354" s="16" t="str">
        <f>IF(ISERROR(VLOOKUP(CONCATENATE($A354,"_",AK$2),'Reference data SID'!$B:$M,12,FALSE)),"",VLOOKUP(CONCATENATE($A354,"_",AK$2),'Reference data SID'!$B:$M,12,FALSE))</f>
        <v/>
      </c>
      <c r="AL354" s="16" t="str">
        <f>IF(ISERROR(VLOOKUP(CONCATENATE($A354,"_",AL$2),'Reference data SID'!$B:$M,12,FALSE)),"",VLOOKUP(CONCATENATE($A354,"_",AL$2),'Reference data SID'!$B:$M,12,FALSE))</f>
        <v/>
      </c>
      <c r="AM354" s="16" t="str">
        <f>IF(ISERROR(VLOOKUP(CONCATENATE($A354,"_",AM$2),'Reference data SID'!$B:$M,12,FALSE)),"",VLOOKUP(CONCATENATE($A354,"_",AM$2),'Reference data SID'!$B:$M,12,FALSE))</f>
        <v/>
      </c>
      <c r="AN354" s="16" t="str">
        <f>IF(ISERROR(VLOOKUP(CONCATENATE($A354,"_",AN$2),'Reference data SID'!$B:$M,12,FALSE)),"",VLOOKUP(CONCATENATE($A354,"_",AN$2),'Reference data SID'!$B:$M,12,FALSE))</f>
        <v/>
      </c>
      <c r="AO354" s="16" t="str">
        <f>IF(ISERROR(VLOOKUP(CONCATENATE($A354,"_",AO$2),'Reference data SID'!$B:$M,12,FALSE)),"",VLOOKUP(CONCATENATE($A354,"_",AO$2),'Reference data SID'!$B:$M,12,FALSE))</f>
        <v/>
      </c>
      <c r="AP354" s="16" t="str">
        <f>IF(ISERROR(VLOOKUP(CONCATENATE($A354,"_",AP$2),'Reference data SID'!$B:$M,12,FALSE)),"",VLOOKUP(CONCATENATE($A354,"_",AP$2),'Reference data SID'!$B:$M,12,FALSE))</f>
        <v/>
      </c>
      <c r="AQ354" s="16" t="str">
        <f>IF(ISERROR(VLOOKUP(CONCATENATE($A354,"_",AQ$2),'Reference data SID'!$B:$M,12,FALSE)),"",VLOOKUP(CONCATENATE($A354,"_",AQ$2),'Reference data SID'!$B:$M,12,FALSE))</f>
        <v/>
      </c>
      <c r="AR354" s="16" t="str">
        <f>IF(ISERROR(VLOOKUP(CONCATENATE($A354,"_",AR$2),'Reference data SID'!$B:$M,12,FALSE)),"",VLOOKUP(CONCATENATE($A354,"_",AR$2),'Reference data SID'!$B:$M,12,FALSE))</f>
        <v/>
      </c>
      <c r="AS354" s="16" t="str">
        <f>IF(ISERROR(VLOOKUP(CONCATENATE($A354,"_",AS$2),'Reference data SID'!$B:$M,12,FALSE)),"",VLOOKUP(CONCATENATE($A354,"_",AS$2),'Reference data SID'!$B:$M,12,FALSE))</f>
        <v/>
      </c>
      <c r="AT354" s="16" t="str">
        <f>IF(ISERROR(VLOOKUP(CONCATENATE($A354,"_",AT$2),'Reference data SID'!$B:$M,12,FALSE)),"",VLOOKUP(CONCATENATE($A354,"_",AT$2),'Reference data SID'!$B:$M,12,FALSE))</f>
        <v/>
      </c>
    </row>
    <row r="355" spans="1:46" x14ac:dyDescent="0.25">
      <c r="A355">
        <v>351</v>
      </c>
      <c r="B355" s="16" t="str">
        <f>IF(ISERROR(VLOOKUP(CONCATENATE($A355,"_",B$2),'Reference data SID'!$B:$M,12,FALSE)),"",VLOOKUP(CONCATENATE($A355,"_",B$2),'Reference data SID'!$B:$M,12,FALSE))</f>
        <v/>
      </c>
      <c r="C355" s="16" t="str">
        <f>IF(ISERROR(VLOOKUP(CONCATENATE($A355,"_",C$2),'Reference data SID'!$B:$M,12,FALSE)),"",VLOOKUP(CONCATENATE($A355,"_",C$2),'Reference data SID'!$B:$M,12,FALSE))</f>
        <v/>
      </c>
      <c r="D355" s="16" t="str">
        <f>IF(ISERROR(VLOOKUP(CONCATENATE($A355,"_",D$2),'Reference data SID'!$B:$M,12,FALSE)),"",VLOOKUP(CONCATENATE($A355,"_",D$2),'Reference data SID'!$B:$M,12,FALSE))</f>
        <v/>
      </c>
      <c r="E355" s="16" t="str">
        <f>IF(ISERROR(VLOOKUP(CONCATENATE($A355,"_",E$2),'Reference data SID'!$B:$M,12,FALSE)),"",VLOOKUP(CONCATENATE($A355,"_",E$2),'Reference data SID'!$B:$M,12,FALSE))</f>
        <v/>
      </c>
      <c r="F355" s="16" t="str">
        <f>IF(ISERROR(VLOOKUP(CONCATENATE($A355,"_",F$2),'Reference data SID'!$B:$M,12,FALSE)),"",VLOOKUP(CONCATENATE($A355,"_",F$2),'Reference data SID'!$B:$M,12,FALSE))</f>
        <v/>
      </c>
      <c r="G355" s="16" t="str">
        <f>IF(ISERROR(VLOOKUP(CONCATENATE($A355,"_",G$2),'Reference data SID'!$B:$M,12,FALSE)),"",VLOOKUP(CONCATENATE($A355,"_",G$2),'Reference data SID'!$B:$M,12,FALSE))</f>
        <v/>
      </c>
      <c r="H355" s="16" t="str">
        <f>IF(ISERROR(VLOOKUP(CONCATENATE($A355,"_",H$2),'Reference data SID'!$B:$M,12,FALSE)),"",VLOOKUP(CONCATENATE($A355,"_",H$2),'Reference data SID'!$B:$M,12,FALSE))</f>
        <v/>
      </c>
      <c r="I355" s="16" t="str">
        <f>IF(ISERROR(VLOOKUP(CONCATENATE($A355,"_",I$2),'Reference data SID'!$B:$M,12,FALSE)),"",VLOOKUP(CONCATENATE($A355,"_",I$2),'Reference data SID'!$B:$M,12,FALSE))</f>
        <v/>
      </c>
      <c r="J355" s="16" t="str">
        <f>IF(ISERROR(VLOOKUP(CONCATENATE($A355,"_",J$2),'Reference data SID'!$B:$M,12,FALSE)),"",VLOOKUP(CONCATENATE($A355,"_",J$2),'Reference data SID'!$B:$M,12,FALSE))</f>
        <v/>
      </c>
      <c r="K355" s="16" t="str">
        <f>IF(ISERROR(VLOOKUP(CONCATENATE($A355,"_",K$2),'Reference data SID'!$B:$M,12,FALSE)),"",VLOOKUP(CONCATENATE($A355,"_",K$2),'Reference data SID'!$B:$M,12,FALSE))</f>
        <v/>
      </c>
      <c r="L355" s="16" t="str">
        <f>IF(ISERROR(VLOOKUP(CONCATENATE($A355,"_",L$2),'Reference data SID'!$B:$M,12,FALSE)),"",VLOOKUP(CONCATENATE($A355,"_",L$2),'Reference data SID'!$B:$M,12,FALSE))</f>
        <v/>
      </c>
      <c r="M355" s="16" t="str">
        <f>IF(ISERROR(VLOOKUP(CONCATENATE($A355,"_",M$2),'Reference data SID'!$B:$M,12,FALSE)),"",VLOOKUP(CONCATENATE($A355,"_",M$2),'Reference data SID'!$B:$M,12,FALSE))</f>
        <v/>
      </c>
      <c r="N355" s="16" t="str">
        <f>IF(ISERROR(VLOOKUP(CONCATENATE($A355,"_",N$2),'Reference data SID'!$B:$M,12,FALSE)),"",VLOOKUP(CONCATENATE($A355,"_",N$2),'Reference data SID'!$B:$M,12,FALSE))</f>
        <v/>
      </c>
      <c r="O355" s="16" t="str">
        <f>IF(ISERROR(VLOOKUP(CONCATENATE($A355,"_",O$2),'Reference data SID'!$B:$M,12,FALSE)),"",VLOOKUP(CONCATENATE($A355,"_",O$2),'Reference data SID'!$B:$M,12,FALSE))</f>
        <v/>
      </c>
      <c r="P355" s="16" t="str">
        <f>IF(ISERROR(VLOOKUP(CONCATENATE($A355,"_",P$2),'Reference data SID'!$B:$M,12,FALSE)),"",VLOOKUP(CONCATENATE($A355,"_",P$2),'Reference data SID'!$B:$M,12,FALSE))</f>
        <v/>
      </c>
      <c r="Q355" s="16" t="str">
        <f>IF(ISERROR(VLOOKUP(CONCATENATE($A355,"_",Q$2),'Reference data SID'!$B:$M,12,FALSE)),"",VLOOKUP(CONCATENATE($A355,"_",Q$2),'Reference data SID'!$B:$M,12,FALSE))</f>
        <v/>
      </c>
      <c r="R355" s="16" t="str">
        <f>IF(ISERROR(VLOOKUP(CONCATENATE($A355,"_",R$2),'Reference data SID'!$B:$M,12,FALSE)),"",VLOOKUP(CONCATENATE($A355,"_",R$2),'Reference data SID'!$B:$M,12,FALSE))</f>
        <v/>
      </c>
      <c r="S355" s="16" t="str">
        <f>IF(ISERROR(VLOOKUP(CONCATENATE($A355,"_",S$2),'Reference data SID'!$B:$M,12,FALSE)),"",VLOOKUP(CONCATENATE($A355,"_",S$2),'Reference data SID'!$B:$M,12,FALSE))</f>
        <v/>
      </c>
      <c r="T355" s="16" t="str">
        <f>IF(ISERROR(VLOOKUP(CONCATENATE($A355,"_",T$2),'Reference data SID'!$B:$M,12,FALSE)),"",VLOOKUP(CONCATENATE($A355,"_",T$2),'Reference data SID'!$B:$M,12,FALSE))</f>
        <v/>
      </c>
      <c r="U355" s="16" t="str">
        <f>IF(ISERROR(VLOOKUP(CONCATENATE($A355,"_",U$2),'Reference data SID'!$B:$M,12,FALSE)),"",VLOOKUP(CONCATENATE($A355,"_",U$2),'Reference data SID'!$B:$M,12,FALSE))</f>
        <v/>
      </c>
      <c r="V355" s="16" t="str">
        <f>IF(ISERROR(VLOOKUP(CONCATENATE($A355,"_",V$2),'Reference data SID'!$B:$M,12,FALSE)),"",VLOOKUP(CONCATENATE($A355,"_",V$2),'Reference data SID'!$B:$M,12,FALSE))</f>
        <v/>
      </c>
      <c r="W355" s="16" t="str">
        <f>IF(ISERROR(VLOOKUP(CONCATENATE($A355,"_",W$2),'Reference data SID'!$B:$M,12,FALSE)),"",VLOOKUP(CONCATENATE($A355,"_",W$2),'Reference data SID'!$B:$M,12,FALSE))</f>
        <v/>
      </c>
      <c r="X355" s="16" t="str">
        <f>IF(ISERROR(VLOOKUP(CONCATENATE($A355,"_",X$2),'Reference data SID'!$B:$M,12,FALSE)),"",VLOOKUP(CONCATENATE($A355,"_",X$2),'Reference data SID'!$B:$M,12,FALSE))</f>
        <v/>
      </c>
      <c r="Y355" s="16" t="str">
        <f>IF(ISERROR(VLOOKUP(CONCATENATE($A355,"_",Y$2),'Reference data SID'!$B:$M,12,FALSE)),"",VLOOKUP(CONCATENATE($A355,"_",Y$2),'Reference data SID'!$B:$M,12,FALSE))</f>
        <v/>
      </c>
      <c r="Z355" s="16" t="str">
        <f>IF(ISERROR(VLOOKUP(CONCATENATE($A355,"_",Z$2),'Reference data SID'!$B:$M,12,FALSE)),"",VLOOKUP(CONCATENATE($A355,"_",Z$2),'Reference data SID'!$B:$M,12,FALSE))</f>
        <v/>
      </c>
      <c r="AA355" s="16" t="str">
        <f>IF(ISERROR(VLOOKUP(CONCATENATE($A355,"_",AA$2),'Reference data SID'!$B:$M,12,FALSE)),"",VLOOKUP(CONCATENATE($A355,"_",AA$2),'Reference data SID'!$B:$M,12,FALSE))</f>
        <v/>
      </c>
      <c r="AB355" s="16" t="str">
        <f>IF(ISERROR(VLOOKUP(CONCATENATE($A355,"_",AB$2),'Reference data SID'!$B:$M,12,FALSE)),"",VLOOKUP(CONCATENATE($A355,"_",AB$2),'Reference data SID'!$B:$M,12,FALSE))</f>
        <v/>
      </c>
      <c r="AC355" s="16" t="str">
        <f>IF(ISERROR(VLOOKUP(CONCATENATE($A355,"_",AC$2),'Reference data SID'!$B:$M,12,FALSE)),"",VLOOKUP(CONCATENATE($A355,"_",AC$2),'Reference data SID'!$B:$M,12,FALSE))</f>
        <v/>
      </c>
      <c r="AD355" s="16" t="str">
        <f>IF(ISERROR(VLOOKUP(CONCATENATE($A355,"_",AD$2),'Reference data SID'!$B:$M,12,FALSE)),"",VLOOKUP(CONCATENATE($A355,"_",AD$2),'Reference data SID'!$B:$M,12,FALSE))</f>
        <v/>
      </c>
      <c r="AE355" s="16" t="str">
        <f>IF(ISERROR(VLOOKUP(CONCATENATE($A355,"_",AE$2),'Reference data SID'!$B:$M,12,FALSE)),"",VLOOKUP(CONCATENATE($A355,"_",AE$2),'Reference data SID'!$B:$M,12,FALSE))</f>
        <v/>
      </c>
      <c r="AF355" s="16" t="str">
        <f>IF(ISERROR(VLOOKUP(CONCATENATE($A355,"_",AF$2),'Reference data SID'!$B:$M,12,FALSE)),"",VLOOKUP(CONCATENATE($A355,"_",AF$2),'Reference data SID'!$B:$M,12,FALSE))</f>
        <v/>
      </c>
      <c r="AG355" s="16" t="str">
        <f>IF(ISERROR(VLOOKUP(CONCATENATE($A355,"_",AG$2),'Reference data SID'!$B:$M,12,FALSE)),"",VLOOKUP(CONCATENATE($A355,"_",AG$2),'Reference data SID'!$B:$M,12,FALSE))</f>
        <v/>
      </c>
      <c r="AH355" s="16" t="str">
        <f>IF(ISERROR(VLOOKUP(CONCATENATE($A355,"_",AH$2),'Reference data SID'!$B:$M,12,FALSE)),"",VLOOKUP(CONCATENATE($A355,"_",AH$2),'Reference data SID'!$B:$M,12,FALSE))</f>
        <v/>
      </c>
      <c r="AI355" s="16" t="str">
        <f>IF(ISERROR(VLOOKUP(CONCATENATE($A355,"_",AI$2),'Reference data SID'!$B:$M,12,FALSE)),"",VLOOKUP(CONCATENATE($A355,"_",AI$2),'Reference data SID'!$B:$M,12,FALSE))</f>
        <v/>
      </c>
      <c r="AJ355" s="16" t="str">
        <f>IF(ISERROR(VLOOKUP(CONCATENATE($A355,"_",AJ$2),'Reference data SID'!$B:$M,12,FALSE)),"",VLOOKUP(CONCATENATE($A355,"_",AJ$2),'Reference data SID'!$B:$M,12,FALSE))</f>
        <v/>
      </c>
      <c r="AK355" s="16" t="str">
        <f>IF(ISERROR(VLOOKUP(CONCATENATE($A355,"_",AK$2),'Reference data SID'!$B:$M,12,FALSE)),"",VLOOKUP(CONCATENATE($A355,"_",AK$2),'Reference data SID'!$B:$M,12,FALSE))</f>
        <v/>
      </c>
      <c r="AL355" s="16" t="str">
        <f>IF(ISERROR(VLOOKUP(CONCATENATE($A355,"_",AL$2),'Reference data SID'!$B:$M,12,FALSE)),"",VLOOKUP(CONCATENATE($A355,"_",AL$2),'Reference data SID'!$B:$M,12,FALSE))</f>
        <v/>
      </c>
      <c r="AM355" s="16" t="str">
        <f>IF(ISERROR(VLOOKUP(CONCATENATE($A355,"_",AM$2),'Reference data SID'!$B:$M,12,FALSE)),"",VLOOKUP(CONCATENATE($A355,"_",AM$2),'Reference data SID'!$B:$M,12,FALSE))</f>
        <v/>
      </c>
      <c r="AN355" s="16" t="str">
        <f>IF(ISERROR(VLOOKUP(CONCATENATE($A355,"_",AN$2),'Reference data SID'!$B:$M,12,FALSE)),"",VLOOKUP(CONCATENATE($A355,"_",AN$2),'Reference data SID'!$B:$M,12,FALSE))</f>
        <v/>
      </c>
      <c r="AO355" s="16" t="str">
        <f>IF(ISERROR(VLOOKUP(CONCATENATE($A355,"_",AO$2),'Reference data SID'!$B:$M,12,FALSE)),"",VLOOKUP(CONCATENATE($A355,"_",AO$2),'Reference data SID'!$B:$M,12,FALSE))</f>
        <v/>
      </c>
      <c r="AP355" s="16" t="str">
        <f>IF(ISERROR(VLOOKUP(CONCATENATE($A355,"_",AP$2),'Reference data SID'!$B:$M,12,FALSE)),"",VLOOKUP(CONCATENATE($A355,"_",AP$2),'Reference data SID'!$B:$M,12,FALSE))</f>
        <v/>
      </c>
      <c r="AQ355" s="16" t="str">
        <f>IF(ISERROR(VLOOKUP(CONCATENATE($A355,"_",AQ$2),'Reference data SID'!$B:$M,12,FALSE)),"",VLOOKUP(CONCATENATE($A355,"_",AQ$2),'Reference data SID'!$B:$M,12,FALSE))</f>
        <v/>
      </c>
      <c r="AR355" s="16" t="str">
        <f>IF(ISERROR(VLOOKUP(CONCATENATE($A355,"_",AR$2),'Reference data SID'!$B:$M,12,FALSE)),"",VLOOKUP(CONCATENATE($A355,"_",AR$2),'Reference data SID'!$B:$M,12,FALSE))</f>
        <v/>
      </c>
      <c r="AS355" s="16" t="str">
        <f>IF(ISERROR(VLOOKUP(CONCATENATE($A355,"_",AS$2),'Reference data SID'!$B:$M,12,FALSE)),"",VLOOKUP(CONCATENATE($A355,"_",AS$2),'Reference data SID'!$B:$M,12,FALSE))</f>
        <v/>
      </c>
      <c r="AT355" s="16" t="str">
        <f>IF(ISERROR(VLOOKUP(CONCATENATE($A355,"_",AT$2),'Reference data SID'!$B:$M,12,FALSE)),"",VLOOKUP(CONCATENATE($A355,"_",AT$2),'Reference data SID'!$B:$M,12,FALSE))</f>
        <v/>
      </c>
    </row>
    <row r="356" spans="1:46" x14ac:dyDescent="0.25">
      <c r="A356">
        <v>352</v>
      </c>
      <c r="B356" s="16" t="str">
        <f>IF(ISERROR(VLOOKUP(CONCATENATE($A356,"_",B$2),'Reference data SID'!$B:$M,12,FALSE)),"",VLOOKUP(CONCATENATE($A356,"_",B$2),'Reference data SID'!$B:$M,12,FALSE))</f>
        <v/>
      </c>
      <c r="C356" s="16" t="str">
        <f>IF(ISERROR(VLOOKUP(CONCATENATE($A356,"_",C$2),'Reference data SID'!$B:$M,12,FALSE)),"",VLOOKUP(CONCATENATE($A356,"_",C$2),'Reference data SID'!$B:$M,12,FALSE))</f>
        <v/>
      </c>
      <c r="D356" s="16" t="str">
        <f>IF(ISERROR(VLOOKUP(CONCATENATE($A356,"_",D$2),'Reference data SID'!$B:$M,12,FALSE)),"",VLOOKUP(CONCATENATE($A356,"_",D$2),'Reference data SID'!$B:$M,12,FALSE))</f>
        <v/>
      </c>
      <c r="E356" s="16" t="str">
        <f>IF(ISERROR(VLOOKUP(CONCATENATE($A356,"_",E$2),'Reference data SID'!$B:$M,12,FALSE)),"",VLOOKUP(CONCATENATE($A356,"_",E$2),'Reference data SID'!$B:$M,12,FALSE))</f>
        <v/>
      </c>
      <c r="F356" s="16" t="str">
        <f>IF(ISERROR(VLOOKUP(CONCATENATE($A356,"_",F$2),'Reference data SID'!$B:$M,12,FALSE)),"",VLOOKUP(CONCATENATE($A356,"_",F$2),'Reference data SID'!$B:$M,12,FALSE))</f>
        <v/>
      </c>
      <c r="G356" s="16" t="str">
        <f>IF(ISERROR(VLOOKUP(CONCATENATE($A356,"_",G$2),'Reference data SID'!$B:$M,12,FALSE)),"",VLOOKUP(CONCATENATE($A356,"_",G$2),'Reference data SID'!$B:$M,12,FALSE))</f>
        <v/>
      </c>
      <c r="H356" s="16" t="str">
        <f>IF(ISERROR(VLOOKUP(CONCATENATE($A356,"_",H$2),'Reference data SID'!$B:$M,12,FALSE)),"",VLOOKUP(CONCATENATE($A356,"_",H$2),'Reference data SID'!$B:$M,12,FALSE))</f>
        <v/>
      </c>
      <c r="I356" s="16" t="str">
        <f>IF(ISERROR(VLOOKUP(CONCATENATE($A356,"_",I$2),'Reference data SID'!$B:$M,12,FALSE)),"",VLOOKUP(CONCATENATE($A356,"_",I$2),'Reference data SID'!$B:$M,12,FALSE))</f>
        <v/>
      </c>
      <c r="J356" s="16" t="str">
        <f>IF(ISERROR(VLOOKUP(CONCATENATE($A356,"_",J$2),'Reference data SID'!$B:$M,12,FALSE)),"",VLOOKUP(CONCATENATE($A356,"_",J$2),'Reference data SID'!$B:$M,12,FALSE))</f>
        <v/>
      </c>
      <c r="K356" s="16" t="str">
        <f>IF(ISERROR(VLOOKUP(CONCATENATE($A356,"_",K$2),'Reference data SID'!$B:$M,12,FALSE)),"",VLOOKUP(CONCATENATE($A356,"_",K$2),'Reference data SID'!$B:$M,12,FALSE))</f>
        <v/>
      </c>
      <c r="L356" s="16" t="str">
        <f>IF(ISERROR(VLOOKUP(CONCATENATE($A356,"_",L$2),'Reference data SID'!$B:$M,12,FALSE)),"",VLOOKUP(CONCATENATE($A356,"_",L$2),'Reference data SID'!$B:$M,12,FALSE))</f>
        <v/>
      </c>
      <c r="M356" s="16" t="str">
        <f>IF(ISERROR(VLOOKUP(CONCATENATE($A356,"_",M$2),'Reference data SID'!$B:$M,12,FALSE)),"",VLOOKUP(CONCATENATE($A356,"_",M$2),'Reference data SID'!$B:$M,12,FALSE))</f>
        <v/>
      </c>
      <c r="N356" s="16" t="str">
        <f>IF(ISERROR(VLOOKUP(CONCATENATE($A356,"_",N$2),'Reference data SID'!$B:$M,12,FALSE)),"",VLOOKUP(CONCATENATE($A356,"_",N$2),'Reference data SID'!$B:$M,12,FALSE))</f>
        <v/>
      </c>
      <c r="O356" s="16" t="str">
        <f>IF(ISERROR(VLOOKUP(CONCATENATE($A356,"_",O$2),'Reference data SID'!$B:$M,12,FALSE)),"",VLOOKUP(CONCATENATE($A356,"_",O$2),'Reference data SID'!$B:$M,12,FALSE))</f>
        <v/>
      </c>
      <c r="P356" s="16" t="str">
        <f>IF(ISERROR(VLOOKUP(CONCATENATE($A356,"_",P$2),'Reference data SID'!$B:$M,12,FALSE)),"",VLOOKUP(CONCATENATE($A356,"_",P$2),'Reference data SID'!$B:$M,12,FALSE))</f>
        <v/>
      </c>
      <c r="Q356" s="16" t="str">
        <f>IF(ISERROR(VLOOKUP(CONCATENATE($A356,"_",Q$2),'Reference data SID'!$B:$M,12,FALSE)),"",VLOOKUP(CONCATENATE($A356,"_",Q$2),'Reference data SID'!$B:$M,12,FALSE))</f>
        <v/>
      </c>
      <c r="R356" s="16" t="str">
        <f>IF(ISERROR(VLOOKUP(CONCATENATE($A356,"_",R$2),'Reference data SID'!$B:$M,12,FALSE)),"",VLOOKUP(CONCATENATE($A356,"_",R$2),'Reference data SID'!$B:$M,12,FALSE))</f>
        <v/>
      </c>
      <c r="S356" s="16" t="str">
        <f>IF(ISERROR(VLOOKUP(CONCATENATE($A356,"_",S$2),'Reference data SID'!$B:$M,12,FALSE)),"",VLOOKUP(CONCATENATE($A356,"_",S$2),'Reference data SID'!$B:$M,12,FALSE))</f>
        <v/>
      </c>
      <c r="T356" s="16" t="str">
        <f>IF(ISERROR(VLOOKUP(CONCATENATE($A356,"_",T$2),'Reference data SID'!$B:$M,12,FALSE)),"",VLOOKUP(CONCATENATE($A356,"_",T$2),'Reference data SID'!$B:$M,12,FALSE))</f>
        <v/>
      </c>
      <c r="U356" s="16" t="str">
        <f>IF(ISERROR(VLOOKUP(CONCATENATE($A356,"_",U$2),'Reference data SID'!$B:$M,12,FALSE)),"",VLOOKUP(CONCATENATE($A356,"_",U$2),'Reference data SID'!$B:$M,12,FALSE))</f>
        <v/>
      </c>
      <c r="V356" s="16" t="str">
        <f>IF(ISERROR(VLOOKUP(CONCATENATE($A356,"_",V$2),'Reference data SID'!$B:$M,12,FALSE)),"",VLOOKUP(CONCATENATE($A356,"_",V$2),'Reference data SID'!$B:$M,12,FALSE))</f>
        <v/>
      </c>
      <c r="W356" s="16" t="str">
        <f>IF(ISERROR(VLOOKUP(CONCATENATE($A356,"_",W$2),'Reference data SID'!$B:$M,12,FALSE)),"",VLOOKUP(CONCATENATE($A356,"_",W$2),'Reference data SID'!$B:$M,12,FALSE))</f>
        <v/>
      </c>
      <c r="X356" s="16" t="str">
        <f>IF(ISERROR(VLOOKUP(CONCATENATE($A356,"_",X$2),'Reference data SID'!$B:$M,12,FALSE)),"",VLOOKUP(CONCATENATE($A356,"_",X$2),'Reference data SID'!$B:$M,12,FALSE))</f>
        <v/>
      </c>
      <c r="Y356" s="16" t="str">
        <f>IF(ISERROR(VLOOKUP(CONCATENATE($A356,"_",Y$2),'Reference data SID'!$B:$M,12,FALSE)),"",VLOOKUP(CONCATENATE($A356,"_",Y$2),'Reference data SID'!$B:$M,12,FALSE))</f>
        <v/>
      </c>
      <c r="Z356" s="16" t="str">
        <f>IF(ISERROR(VLOOKUP(CONCATENATE($A356,"_",Z$2),'Reference data SID'!$B:$M,12,FALSE)),"",VLOOKUP(CONCATENATE($A356,"_",Z$2),'Reference data SID'!$B:$M,12,FALSE))</f>
        <v/>
      </c>
      <c r="AA356" s="16" t="str">
        <f>IF(ISERROR(VLOOKUP(CONCATENATE($A356,"_",AA$2),'Reference data SID'!$B:$M,12,FALSE)),"",VLOOKUP(CONCATENATE($A356,"_",AA$2),'Reference data SID'!$B:$M,12,FALSE))</f>
        <v/>
      </c>
      <c r="AB356" s="16" t="str">
        <f>IF(ISERROR(VLOOKUP(CONCATENATE($A356,"_",AB$2),'Reference data SID'!$B:$M,12,FALSE)),"",VLOOKUP(CONCATENATE($A356,"_",AB$2),'Reference data SID'!$B:$M,12,FALSE))</f>
        <v/>
      </c>
      <c r="AC356" s="16" t="str">
        <f>IF(ISERROR(VLOOKUP(CONCATENATE($A356,"_",AC$2),'Reference data SID'!$B:$M,12,FALSE)),"",VLOOKUP(CONCATENATE($A356,"_",AC$2),'Reference data SID'!$B:$M,12,FALSE))</f>
        <v/>
      </c>
      <c r="AD356" s="16" t="str">
        <f>IF(ISERROR(VLOOKUP(CONCATENATE($A356,"_",AD$2),'Reference data SID'!$B:$M,12,FALSE)),"",VLOOKUP(CONCATENATE($A356,"_",AD$2),'Reference data SID'!$B:$M,12,FALSE))</f>
        <v/>
      </c>
      <c r="AE356" s="16" t="str">
        <f>IF(ISERROR(VLOOKUP(CONCATENATE($A356,"_",AE$2),'Reference data SID'!$B:$M,12,FALSE)),"",VLOOKUP(CONCATENATE($A356,"_",AE$2),'Reference data SID'!$B:$M,12,FALSE))</f>
        <v/>
      </c>
      <c r="AF356" s="16" t="str">
        <f>IF(ISERROR(VLOOKUP(CONCATENATE($A356,"_",AF$2),'Reference data SID'!$B:$M,12,FALSE)),"",VLOOKUP(CONCATENATE($A356,"_",AF$2),'Reference data SID'!$B:$M,12,FALSE))</f>
        <v/>
      </c>
      <c r="AG356" s="16" t="str">
        <f>IF(ISERROR(VLOOKUP(CONCATENATE($A356,"_",AG$2),'Reference data SID'!$B:$M,12,FALSE)),"",VLOOKUP(CONCATENATE($A356,"_",AG$2),'Reference data SID'!$B:$M,12,FALSE))</f>
        <v/>
      </c>
      <c r="AH356" s="16" t="str">
        <f>IF(ISERROR(VLOOKUP(CONCATENATE($A356,"_",AH$2),'Reference data SID'!$B:$M,12,FALSE)),"",VLOOKUP(CONCATENATE($A356,"_",AH$2),'Reference data SID'!$B:$M,12,FALSE))</f>
        <v/>
      </c>
      <c r="AI356" s="16" t="str">
        <f>IF(ISERROR(VLOOKUP(CONCATENATE($A356,"_",AI$2),'Reference data SID'!$B:$M,12,FALSE)),"",VLOOKUP(CONCATENATE($A356,"_",AI$2),'Reference data SID'!$B:$M,12,FALSE))</f>
        <v/>
      </c>
      <c r="AJ356" s="16" t="str">
        <f>IF(ISERROR(VLOOKUP(CONCATENATE($A356,"_",AJ$2),'Reference data SID'!$B:$M,12,FALSE)),"",VLOOKUP(CONCATENATE($A356,"_",AJ$2),'Reference data SID'!$B:$M,12,FALSE))</f>
        <v/>
      </c>
      <c r="AK356" s="16" t="str">
        <f>IF(ISERROR(VLOOKUP(CONCATENATE($A356,"_",AK$2),'Reference data SID'!$B:$M,12,FALSE)),"",VLOOKUP(CONCATENATE($A356,"_",AK$2),'Reference data SID'!$B:$M,12,FALSE))</f>
        <v/>
      </c>
      <c r="AL356" s="16" t="str">
        <f>IF(ISERROR(VLOOKUP(CONCATENATE($A356,"_",AL$2),'Reference data SID'!$B:$M,12,FALSE)),"",VLOOKUP(CONCATENATE($A356,"_",AL$2),'Reference data SID'!$B:$M,12,FALSE))</f>
        <v/>
      </c>
      <c r="AM356" s="16" t="str">
        <f>IF(ISERROR(VLOOKUP(CONCATENATE($A356,"_",AM$2),'Reference data SID'!$B:$M,12,FALSE)),"",VLOOKUP(CONCATENATE($A356,"_",AM$2),'Reference data SID'!$B:$M,12,FALSE))</f>
        <v/>
      </c>
      <c r="AN356" s="16" t="str">
        <f>IF(ISERROR(VLOOKUP(CONCATENATE($A356,"_",AN$2),'Reference data SID'!$B:$M,12,FALSE)),"",VLOOKUP(CONCATENATE($A356,"_",AN$2),'Reference data SID'!$B:$M,12,FALSE))</f>
        <v/>
      </c>
      <c r="AO356" s="16" t="str">
        <f>IF(ISERROR(VLOOKUP(CONCATENATE($A356,"_",AO$2),'Reference data SID'!$B:$M,12,FALSE)),"",VLOOKUP(CONCATENATE($A356,"_",AO$2),'Reference data SID'!$B:$M,12,FALSE))</f>
        <v/>
      </c>
      <c r="AP356" s="16" t="str">
        <f>IF(ISERROR(VLOOKUP(CONCATENATE($A356,"_",AP$2),'Reference data SID'!$B:$M,12,FALSE)),"",VLOOKUP(CONCATENATE($A356,"_",AP$2),'Reference data SID'!$B:$M,12,FALSE))</f>
        <v/>
      </c>
      <c r="AQ356" s="16" t="str">
        <f>IF(ISERROR(VLOOKUP(CONCATENATE($A356,"_",AQ$2),'Reference data SID'!$B:$M,12,FALSE)),"",VLOOKUP(CONCATENATE($A356,"_",AQ$2),'Reference data SID'!$B:$M,12,FALSE))</f>
        <v/>
      </c>
      <c r="AR356" s="16" t="str">
        <f>IF(ISERROR(VLOOKUP(CONCATENATE($A356,"_",AR$2),'Reference data SID'!$B:$M,12,FALSE)),"",VLOOKUP(CONCATENATE($A356,"_",AR$2),'Reference data SID'!$B:$M,12,FALSE))</f>
        <v/>
      </c>
      <c r="AS356" s="16" t="str">
        <f>IF(ISERROR(VLOOKUP(CONCATENATE($A356,"_",AS$2),'Reference data SID'!$B:$M,12,FALSE)),"",VLOOKUP(CONCATENATE($A356,"_",AS$2),'Reference data SID'!$B:$M,12,FALSE))</f>
        <v/>
      </c>
      <c r="AT356" s="16" t="str">
        <f>IF(ISERROR(VLOOKUP(CONCATENATE($A356,"_",AT$2),'Reference data SID'!$B:$M,12,FALSE)),"",VLOOKUP(CONCATENATE($A356,"_",AT$2),'Reference data SID'!$B:$M,12,FALSE))</f>
        <v/>
      </c>
    </row>
    <row r="357" spans="1:46" x14ac:dyDescent="0.25">
      <c r="A357">
        <v>353</v>
      </c>
      <c r="B357" s="16" t="str">
        <f>IF(ISERROR(VLOOKUP(CONCATENATE($A357,"_",B$2),'Reference data SID'!$B:$M,12,FALSE)),"",VLOOKUP(CONCATENATE($A357,"_",B$2),'Reference data SID'!$B:$M,12,FALSE))</f>
        <v/>
      </c>
      <c r="C357" s="16" t="str">
        <f>IF(ISERROR(VLOOKUP(CONCATENATE($A357,"_",C$2),'Reference data SID'!$B:$M,12,FALSE)),"",VLOOKUP(CONCATENATE($A357,"_",C$2),'Reference data SID'!$B:$M,12,FALSE))</f>
        <v/>
      </c>
      <c r="D357" s="16" t="str">
        <f>IF(ISERROR(VLOOKUP(CONCATENATE($A357,"_",D$2),'Reference data SID'!$B:$M,12,FALSE)),"",VLOOKUP(CONCATENATE($A357,"_",D$2),'Reference data SID'!$B:$M,12,FALSE))</f>
        <v/>
      </c>
      <c r="E357" s="16" t="str">
        <f>IF(ISERROR(VLOOKUP(CONCATENATE($A357,"_",E$2),'Reference data SID'!$B:$M,12,FALSE)),"",VLOOKUP(CONCATENATE($A357,"_",E$2),'Reference data SID'!$B:$M,12,FALSE))</f>
        <v/>
      </c>
      <c r="F357" s="16" t="str">
        <f>IF(ISERROR(VLOOKUP(CONCATENATE($A357,"_",F$2),'Reference data SID'!$B:$M,12,FALSE)),"",VLOOKUP(CONCATENATE($A357,"_",F$2),'Reference data SID'!$B:$M,12,FALSE))</f>
        <v/>
      </c>
      <c r="G357" s="16" t="str">
        <f>IF(ISERROR(VLOOKUP(CONCATENATE($A357,"_",G$2),'Reference data SID'!$B:$M,12,FALSE)),"",VLOOKUP(CONCATENATE($A357,"_",G$2),'Reference data SID'!$B:$M,12,FALSE))</f>
        <v/>
      </c>
      <c r="H357" s="16" t="str">
        <f>IF(ISERROR(VLOOKUP(CONCATENATE($A357,"_",H$2),'Reference data SID'!$B:$M,12,FALSE)),"",VLOOKUP(CONCATENATE($A357,"_",H$2),'Reference data SID'!$B:$M,12,FALSE))</f>
        <v/>
      </c>
      <c r="I357" s="16" t="str">
        <f>IF(ISERROR(VLOOKUP(CONCATENATE($A357,"_",I$2),'Reference data SID'!$B:$M,12,FALSE)),"",VLOOKUP(CONCATENATE($A357,"_",I$2),'Reference data SID'!$B:$M,12,FALSE))</f>
        <v/>
      </c>
      <c r="J357" s="16" t="str">
        <f>IF(ISERROR(VLOOKUP(CONCATENATE($A357,"_",J$2),'Reference data SID'!$B:$M,12,FALSE)),"",VLOOKUP(CONCATENATE($A357,"_",J$2),'Reference data SID'!$B:$M,12,FALSE))</f>
        <v/>
      </c>
      <c r="K357" s="16" t="str">
        <f>IF(ISERROR(VLOOKUP(CONCATENATE($A357,"_",K$2),'Reference data SID'!$B:$M,12,FALSE)),"",VLOOKUP(CONCATENATE($A357,"_",K$2),'Reference data SID'!$B:$M,12,FALSE))</f>
        <v/>
      </c>
      <c r="L357" s="16" t="str">
        <f>IF(ISERROR(VLOOKUP(CONCATENATE($A357,"_",L$2),'Reference data SID'!$B:$M,12,FALSE)),"",VLOOKUP(CONCATENATE($A357,"_",L$2),'Reference data SID'!$B:$M,12,FALSE))</f>
        <v/>
      </c>
      <c r="M357" s="16" t="str">
        <f>IF(ISERROR(VLOOKUP(CONCATENATE($A357,"_",M$2),'Reference data SID'!$B:$M,12,FALSE)),"",VLOOKUP(CONCATENATE($A357,"_",M$2),'Reference data SID'!$B:$M,12,FALSE))</f>
        <v/>
      </c>
      <c r="N357" s="16" t="str">
        <f>IF(ISERROR(VLOOKUP(CONCATENATE($A357,"_",N$2),'Reference data SID'!$B:$M,12,FALSE)),"",VLOOKUP(CONCATENATE($A357,"_",N$2),'Reference data SID'!$B:$M,12,FALSE))</f>
        <v/>
      </c>
      <c r="O357" s="16" t="str">
        <f>IF(ISERROR(VLOOKUP(CONCATENATE($A357,"_",O$2),'Reference data SID'!$B:$M,12,FALSE)),"",VLOOKUP(CONCATENATE($A357,"_",O$2),'Reference data SID'!$B:$M,12,FALSE))</f>
        <v/>
      </c>
      <c r="P357" s="16" t="str">
        <f>IF(ISERROR(VLOOKUP(CONCATENATE($A357,"_",P$2),'Reference data SID'!$B:$M,12,FALSE)),"",VLOOKUP(CONCATENATE($A357,"_",P$2),'Reference data SID'!$B:$M,12,FALSE))</f>
        <v/>
      </c>
      <c r="Q357" s="16" t="str">
        <f>IF(ISERROR(VLOOKUP(CONCATENATE($A357,"_",Q$2),'Reference data SID'!$B:$M,12,FALSE)),"",VLOOKUP(CONCATENATE($A357,"_",Q$2),'Reference data SID'!$B:$M,12,FALSE))</f>
        <v/>
      </c>
      <c r="R357" s="16" t="str">
        <f>IF(ISERROR(VLOOKUP(CONCATENATE($A357,"_",R$2),'Reference data SID'!$B:$M,12,FALSE)),"",VLOOKUP(CONCATENATE($A357,"_",R$2),'Reference data SID'!$B:$M,12,FALSE))</f>
        <v/>
      </c>
      <c r="S357" s="16" t="str">
        <f>IF(ISERROR(VLOOKUP(CONCATENATE($A357,"_",S$2),'Reference data SID'!$B:$M,12,FALSE)),"",VLOOKUP(CONCATENATE($A357,"_",S$2),'Reference data SID'!$B:$M,12,FALSE))</f>
        <v/>
      </c>
      <c r="T357" s="16" t="str">
        <f>IF(ISERROR(VLOOKUP(CONCATENATE($A357,"_",T$2),'Reference data SID'!$B:$M,12,FALSE)),"",VLOOKUP(CONCATENATE($A357,"_",T$2),'Reference data SID'!$B:$M,12,FALSE))</f>
        <v/>
      </c>
      <c r="U357" s="16" t="str">
        <f>IF(ISERROR(VLOOKUP(CONCATENATE($A357,"_",U$2),'Reference data SID'!$B:$M,12,FALSE)),"",VLOOKUP(CONCATENATE($A357,"_",U$2),'Reference data SID'!$B:$M,12,FALSE))</f>
        <v/>
      </c>
      <c r="V357" s="16" t="str">
        <f>IF(ISERROR(VLOOKUP(CONCATENATE($A357,"_",V$2),'Reference data SID'!$B:$M,12,FALSE)),"",VLOOKUP(CONCATENATE($A357,"_",V$2),'Reference data SID'!$B:$M,12,FALSE))</f>
        <v/>
      </c>
      <c r="W357" s="16" t="str">
        <f>IF(ISERROR(VLOOKUP(CONCATENATE($A357,"_",W$2),'Reference data SID'!$B:$M,12,FALSE)),"",VLOOKUP(CONCATENATE($A357,"_",W$2),'Reference data SID'!$B:$M,12,FALSE))</f>
        <v/>
      </c>
      <c r="X357" s="16" t="str">
        <f>IF(ISERROR(VLOOKUP(CONCATENATE($A357,"_",X$2),'Reference data SID'!$B:$M,12,FALSE)),"",VLOOKUP(CONCATENATE($A357,"_",X$2),'Reference data SID'!$B:$M,12,FALSE))</f>
        <v/>
      </c>
      <c r="Y357" s="16" t="str">
        <f>IF(ISERROR(VLOOKUP(CONCATENATE($A357,"_",Y$2),'Reference data SID'!$B:$M,12,FALSE)),"",VLOOKUP(CONCATENATE($A357,"_",Y$2),'Reference data SID'!$B:$M,12,FALSE))</f>
        <v/>
      </c>
      <c r="Z357" s="16" t="str">
        <f>IF(ISERROR(VLOOKUP(CONCATENATE($A357,"_",Z$2),'Reference data SID'!$B:$M,12,FALSE)),"",VLOOKUP(CONCATENATE($A357,"_",Z$2),'Reference data SID'!$B:$M,12,FALSE))</f>
        <v/>
      </c>
      <c r="AA357" s="16" t="str">
        <f>IF(ISERROR(VLOOKUP(CONCATENATE($A357,"_",AA$2),'Reference data SID'!$B:$M,12,FALSE)),"",VLOOKUP(CONCATENATE($A357,"_",AA$2),'Reference data SID'!$B:$M,12,FALSE))</f>
        <v/>
      </c>
      <c r="AB357" s="16" t="str">
        <f>IF(ISERROR(VLOOKUP(CONCATENATE($A357,"_",AB$2),'Reference data SID'!$B:$M,12,FALSE)),"",VLOOKUP(CONCATENATE($A357,"_",AB$2),'Reference data SID'!$B:$M,12,FALSE))</f>
        <v/>
      </c>
      <c r="AC357" s="16" t="str">
        <f>IF(ISERROR(VLOOKUP(CONCATENATE($A357,"_",AC$2),'Reference data SID'!$B:$M,12,FALSE)),"",VLOOKUP(CONCATENATE($A357,"_",AC$2),'Reference data SID'!$B:$M,12,FALSE))</f>
        <v/>
      </c>
      <c r="AD357" s="16" t="str">
        <f>IF(ISERROR(VLOOKUP(CONCATENATE($A357,"_",AD$2),'Reference data SID'!$B:$M,12,FALSE)),"",VLOOKUP(CONCATENATE($A357,"_",AD$2),'Reference data SID'!$B:$M,12,FALSE))</f>
        <v/>
      </c>
      <c r="AE357" s="16" t="str">
        <f>IF(ISERROR(VLOOKUP(CONCATENATE($A357,"_",AE$2),'Reference data SID'!$B:$M,12,FALSE)),"",VLOOKUP(CONCATENATE($A357,"_",AE$2),'Reference data SID'!$B:$M,12,FALSE))</f>
        <v/>
      </c>
      <c r="AF357" s="16" t="str">
        <f>IF(ISERROR(VLOOKUP(CONCATENATE($A357,"_",AF$2),'Reference data SID'!$B:$M,12,FALSE)),"",VLOOKUP(CONCATENATE($A357,"_",AF$2),'Reference data SID'!$B:$M,12,FALSE))</f>
        <v/>
      </c>
      <c r="AG357" s="16" t="str">
        <f>IF(ISERROR(VLOOKUP(CONCATENATE($A357,"_",AG$2),'Reference data SID'!$B:$M,12,FALSE)),"",VLOOKUP(CONCATENATE($A357,"_",AG$2),'Reference data SID'!$B:$M,12,FALSE))</f>
        <v/>
      </c>
      <c r="AH357" s="16" t="str">
        <f>IF(ISERROR(VLOOKUP(CONCATENATE($A357,"_",AH$2),'Reference data SID'!$B:$M,12,FALSE)),"",VLOOKUP(CONCATENATE($A357,"_",AH$2),'Reference data SID'!$B:$M,12,FALSE))</f>
        <v/>
      </c>
      <c r="AI357" s="16" t="str">
        <f>IF(ISERROR(VLOOKUP(CONCATENATE($A357,"_",AI$2),'Reference data SID'!$B:$M,12,FALSE)),"",VLOOKUP(CONCATENATE($A357,"_",AI$2),'Reference data SID'!$B:$M,12,FALSE))</f>
        <v/>
      </c>
      <c r="AJ357" s="16" t="str">
        <f>IF(ISERROR(VLOOKUP(CONCATENATE($A357,"_",AJ$2),'Reference data SID'!$B:$M,12,FALSE)),"",VLOOKUP(CONCATENATE($A357,"_",AJ$2),'Reference data SID'!$B:$M,12,FALSE))</f>
        <v/>
      </c>
      <c r="AK357" s="16" t="str">
        <f>IF(ISERROR(VLOOKUP(CONCATENATE($A357,"_",AK$2),'Reference data SID'!$B:$M,12,FALSE)),"",VLOOKUP(CONCATENATE($A357,"_",AK$2),'Reference data SID'!$B:$M,12,FALSE))</f>
        <v/>
      </c>
      <c r="AL357" s="16" t="str">
        <f>IF(ISERROR(VLOOKUP(CONCATENATE($A357,"_",AL$2),'Reference data SID'!$B:$M,12,FALSE)),"",VLOOKUP(CONCATENATE($A357,"_",AL$2),'Reference data SID'!$B:$M,12,FALSE))</f>
        <v/>
      </c>
      <c r="AM357" s="16" t="str">
        <f>IF(ISERROR(VLOOKUP(CONCATENATE($A357,"_",AM$2),'Reference data SID'!$B:$M,12,FALSE)),"",VLOOKUP(CONCATENATE($A357,"_",AM$2),'Reference data SID'!$B:$M,12,FALSE))</f>
        <v/>
      </c>
      <c r="AN357" s="16" t="str">
        <f>IF(ISERROR(VLOOKUP(CONCATENATE($A357,"_",AN$2),'Reference data SID'!$B:$M,12,FALSE)),"",VLOOKUP(CONCATENATE($A357,"_",AN$2),'Reference data SID'!$B:$M,12,FALSE))</f>
        <v/>
      </c>
      <c r="AO357" s="16" t="str">
        <f>IF(ISERROR(VLOOKUP(CONCATENATE($A357,"_",AO$2),'Reference data SID'!$B:$M,12,FALSE)),"",VLOOKUP(CONCATENATE($A357,"_",AO$2),'Reference data SID'!$B:$M,12,FALSE))</f>
        <v/>
      </c>
      <c r="AP357" s="16" t="str">
        <f>IF(ISERROR(VLOOKUP(CONCATENATE($A357,"_",AP$2),'Reference data SID'!$B:$M,12,FALSE)),"",VLOOKUP(CONCATENATE($A357,"_",AP$2),'Reference data SID'!$B:$M,12,FALSE))</f>
        <v/>
      </c>
      <c r="AQ357" s="16" t="str">
        <f>IF(ISERROR(VLOOKUP(CONCATENATE($A357,"_",AQ$2),'Reference data SID'!$B:$M,12,FALSE)),"",VLOOKUP(CONCATENATE($A357,"_",AQ$2),'Reference data SID'!$B:$M,12,FALSE))</f>
        <v/>
      </c>
      <c r="AR357" s="16" t="str">
        <f>IF(ISERROR(VLOOKUP(CONCATENATE($A357,"_",AR$2),'Reference data SID'!$B:$M,12,FALSE)),"",VLOOKUP(CONCATENATE($A357,"_",AR$2),'Reference data SID'!$B:$M,12,FALSE))</f>
        <v/>
      </c>
      <c r="AS357" s="16" t="str">
        <f>IF(ISERROR(VLOOKUP(CONCATENATE($A357,"_",AS$2),'Reference data SID'!$B:$M,12,FALSE)),"",VLOOKUP(CONCATENATE($A357,"_",AS$2),'Reference data SID'!$B:$M,12,FALSE))</f>
        <v/>
      </c>
      <c r="AT357" s="16" t="str">
        <f>IF(ISERROR(VLOOKUP(CONCATENATE($A357,"_",AT$2),'Reference data SID'!$B:$M,12,FALSE)),"",VLOOKUP(CONCATENATE($A357,"_",AT$2),'Reference data SID'!$B:$M,12,FALSE))</f>
        <v/>
      </c>
    </row>
    <row r="358" spans="1:46" x14ac:dyDescent="0.25">
      <c r="A358">
        <v>354</v>
      </c>
      <c r="B358" s="16" t="str">
        <f>IF(ISERROR(VLOOKUP(CONCATENATE($A358,"_",B$2),'Reference data SID'!$B:$M,12,FALSE)),"",VLOOKUP(CONCATENATE($A358,"_",B$2),'Reference data SID'!$B:$M,12,FALSE))</f>
        <v/>
      </c>
      <c r="C358" s="16" t="str">
        <f>IF(ISERROR(VLOOKUP(CONCATENATE($A358,"_",C$2),'Reference data SID'!$B:$M,12,FALSE)),"",VLOOKUP(CONCATENATE($A358,"_",C$2),'Reference data SID'!$B:$M,12,FALSE))</f>
        <v/>
      </c>
      <c r="D358" s="16" t="str">
        <f>IF(ISERROR(VLOOKUP(CONCATENATE($A358,"_",D$2),'Reference data SID'!$B:$M,12,FALSE)),"",VLOOKUP(CONCATENATE($A358,"_",D$2),'Reference data SID'!$B:$M,12,FALSE))</f>
        <v/>
      </c>
      <c r="E358" s="16" t="str">
        <f>IF(ISERROR(VLOOKUP(CONCATENATE($A358,"_",E$2),'Reference data SID'!$B:$M,12,FALSE)),"",VLOOKUP(CONCATENATE($A358,"_",E$2),'Reference data SID'!$B:$M,12,FALSE))</f>
        <v/>
      </c>
      <c r="F358" s="16" t="str">
        <f>IF(ISERROR(VLOOKUP(CONCATENATE($A358,"_",F$2),'Reference data SID'!$B:$M,12,FALSE)),"",VLOOKUP(CONCATENATE($A358,"_",F$2),'Reference data SID'!$B:$M,12,FALSE))</f>
        <v/>
      </c>
      <c r="G358" s="16" t="str">
        <f>IF(ISERROR(VLOOKUP(CONCATENATE($A358,"_",G$2),'Reference data SID'!$B:$M,12,FALSE)),"",VLOOKUP(CONCATENATE($A358,"_",G$2),'Reference data SID'!$B:$M,12,FALSE))</f>
        <v/>
      </c>
      <c r="H358" s="16" t="str">
        <f>IF(ISERROR(VLOOKUP(CONCATENATE($A358,"_",H$2),'Reference data SID'!$B:$M,12,FALSE)),"",VLOOKUP(CONCATENATE($A358,"_",H$2),'Reference data SID'!$B:$M,12,FALSE))</f>
        <v/>
      </c>
      <c r="I358" s="16" t="str">
        <f>IF(ISERROR(VLOOKUP(CONCATENATE($A358,"_",I$2),'Reference data SID'!$B:$M,12,FALSE)),"",VLOOKUP(CONCATENATE($A358,"_",I$2),'Reference data SID'!$B:$M,12,FALSE))</f>
        <v/>
      </c>
      <c r="J358" s="16" t="str">
        <f>IF(ISERROR(VLOOKUP(CONCATENATE($A358,"_",J$2),'Reference data SID'!$B:$M,12,FALSE)),"",VLOOKUP(CONCATENATE($A358,"_",J$2),'Reference data SID'!$B:$M,12,FALSE))</f>
        <v/>
      </c>
      <c r="K358" s="16" t="str">
        <f>IF(ISERROR(VLOOKUP(CONCATENATE($A358,"_",K$2),'Reference data SID'!$B:$M,12,FALSE)),"",VLOOKUP(CONCATENATE($A358,"_",K$2),'Reference data SID'!$B:$M,12,FALSE))</f>
        <v/>
      </c>
      <c r="L358" s="16" t="str">
        <f>IF(ISERROR(VLOOKUP(CONCATENATE($A358,"_",L$2),'Reference data SID'!$B:$M,12,FALSE)),"",VLOOKUP(CONCATENATE($A358,"_",L$2),'Reference data SID'!$B:$M,12,FALSE))</f>
        <v/>
      </c>
      <c r="M358" s="16" t="str">
        <f>IF(ISERROR(VLOOKUP(CONCATENATE($A358,"_",M$2),'Reference data SID'!$B:$M,12,FALSE)),"",VLOOKUP(CONCATENATE($A358,"_",M$2),'Reference data SID'!$B:$M,12,FALSE))</f>
        <v/>
      </c>
      <c r="N358" s="16" t="str">
        <f>IF(ISERROR(VLOOKUP(CONCATENATE($A358,"_",N$2),'Reference data SID'!$B:$M,12,FALSE)),"",VLOOKUP(CONCATENATE($A358,"_",N$2),'Reference data SID'!$B:$M,12,FALSE))</f>
        <v/>
      </c>
      <c r="O358" s="16" t="str">
        <f>IF(ISERROR(VLOOKUP(CONCATENATE($A358,"_",O$2),'Reference data SID'!$B:$M,12,FALSE)),"",VLOOKUP(CONCATENATE($A358,"_",O$2),'Reference data SID'!$B:$M,12,FALSE))</f>
        <v/>
      </c>
      <c r="P358" s="16" t="str">
        <f>IF(ISERROR(VLOOKUP(CONCATENATE($A358,"_",P$2),'Reference data SID'!$B:$M,12,FALSE)),"",VLOOKUP(CONCATENATE($A358,"_",P$2),'Reference data SID'!$B:$M,12,FALSE))</f>
        <v/>
      </c>
      <c r="Q358" s="16" t="str">
        <f>IF(ISERROR(VLOOKUP(CONCATENATE($A358,"_",Q$2),'Reference data SID'!$B:$M,12,FALSE)),"",VLOOKUP(CONCATENATE($A358,"_",Q$2),'Reference data SID'!$B:$M,12,FALSE))</f>
        <v/>
      </c>
      <c r="R358" s="16" t="str">
        <f>IF(ISERROR(VLOOKUP(CONCATENATE($A358,"_",R$2),'Reference data SID'!$B:$M,12,FALSE)),"",VLOOKUP(CONCATENATE($A358,"_",R$2),'Reference data SID'!$B:$M,12,FALSE))</f>
        <v/>
      </c>
      <c r="S358" s="16" t="str">
        <f>IF(ISERROR(VLOOKUP(CONCATENATE($A358,"_",S$2),'Reference data SID'!$B:$M,12,FALSE)),"",VLOOKUP(CONCATENATE($A358,"_",S$2),'Reference data SID'!$B:$M,12,FALSE))</f>
        <v/>
      </c>
      <c r="T358" s="16" t="str">
        <f>IF(ISERROR(VLOOKUP(CONCATENATE($A358,"_",T$2),'Reference data SID'!$B:$M,12,FALSE)),"",VLOOKUP(CONCATENATE($A358,"_",T$2),'Reference data SID'!$B:$M,12,FALSE))</f>
        <v/>
      </c>
      <c r="U358" s="16" t="str">
        <f>IF(ISERROR(VLOOKUP(CONCATENATE($A358,"_",U$2),'Reference data SID'!$B:$M,12,FALSE)),"",VLOOKUP(CONCATENATE($A358,"_",U$2),'Reference data SID'!$B:$M,12,FALSE))</f>
        <v/>
      </c>
      <c r="V358" s="16" t="str">
        <f>IF(ISERROR(VLOOKUP(CONCATENATE($A358,"_",V$2),'Reference data SID'!$B:$M,12,FALSE)),"",VLOOKUP(CONCATENATE($A358,"_",V$2),'Reference data SID'!$B:$M,12,FALSE))</f>
        <v/>
      </c>
      <c r="W358" s="16" t="str">
        <f>IF(ISERROR(VLOOKUP(CONCATENATE($A358,"_",W$2),'Reference data SID'!$B:$M,12,FALSE)),"",VLOOKUP(CONCATENATE($A358,"_",W$2),'Reference data SID'!$B:$M,12,FALSE))</f>
        <v/>
      </c>
      <c r="X358" s="16" t="str">
        <f>IF(ISERROR(VLOOKUP(CONCATENATE($A358,"_",X$2),'Reference data SID'!$B:$M,12,FALSE)),"",VLOOKUP(CONCATENATE($A358,"_",X$2),'Reference data SID'!$B:$M,12,FALSE))</f>
        <v/>
      </c>
      <c r="Y358" s="16" t="str">
        <f>IF(ISERROR(VLOOKUP(CONCATENATE($A358,"_",Y$2),'Reference data SID'!$B:$M,12,FALSE)),"",VLOOKUP(CONCATENATE($A358,"_",Y$2),'Reference data SID'!$B:$M,12,FALSE))</f>
        <v/>
      </c>
      <c r="Z358" s="16" t="str">
        <f>IF(ISERROR(VLOOKUP(CONCATENATE($A358,"_",Z$2),'Reference data SID'!$B:$M,12,FALSE)),"",VLOOKUP(CONCATENATE($A358,"_",Z$2),'Reference data SID'!$B:$M,12,FALSE))</f>
        <v/>
      </c>
      <c r="AA358" s="16" t="str">
        <f>IF(ISERROR(VLOOKUP(CONCATENATE($A358,"_",AA$2),'Reference data SID'!$B:$M,12,FALSE)),"",VLOOKUP(CONCATENATE($A358,"_",AA$2),'Reference data SID'!$B:$M,12,FALSE))</f>
        <v/>
      </c>
      <c r="AB358" s="16" t="str">
        <f>IF(ISERROR(VLOOKUP(CONCATENATE($A358,"_",AB$2),'Reference data SID'!$B:$M,12,FALSE)),"",VLOOKUP(CONCATENATE($A358,"_",AB$2),'Reference data SID'!$B:$M,12,FALSE))</f>
        <v/>
      </c>
      <c r="AC358" s="16" t="str">
        <f>IF(ISERROR(VLOOKUP(CONCATENATE($A358,"_",AC$2),'Reference data SID'!$B:$M,12,FALSE)),"",VLOOKUP(CONCATENATE($A358,"_",AC$2),'Reference data SID'!$B:$M,12,FALSE))</f>
        <v/>
      </c>
      <c r="AD358" s="16" t="str">
        <f>IF(ISERROR(VLOOKUP(CONCATENATE($A358,"_",AD$2),'Reference data SID'!$B:$M,12,FALSE)),"",VLOOKUP(CONCATENATE($A358,"_",AD$2),'Reference data SID'!$B:$M,12,FALSE))</f>
        <v/>
      </c>
      <c r="AE358" s="16" t="str">
        <f>IF(ISERROR(VLOOKUP(CONCATENATE($A358,"_",AE$2),'Reference data SID'!$B:$M,12,FALSE)),"",VLOOKUP(CONCATENATE($A358,"_",AE$2),'Reference data SID'!$B:$M,12,FALSE))</f>
        <v/>
      </c>
      <c r="AF358" s="16" t="str">
        <f>IF(ISERROR(VLOOKUP(CONCATENATE($A358,"_",AF$2),'Reference data SID'!$B:$M,12,FALSE)),"",VLOOKUP(CONCATENATE($A358,"_",AF$2),'Reference data SID'!$B:$M,12,FALSE))</f>
        <v/>
      </c>
      <c r="AG358" s="16" t="str">
        <f>IF(ISERROR(VLOOKUP(CONCATENATE($A358,"_",AG$2),'Reference data SID'!$B:$M,12,FALSE)),"",VLOOKUP(CONCATENATE($A358,"_",AG$2),'Reference data SID'!$B:$M,12,FALSE))</f>
        <v/>
      </c>
      <c r="AH358" s="16" t="str">
        <f>IF(ISERROR(VLOOKUP(CONCATENATE($A358,"_",AH$2),'Reference data SID'!$B:$M,12,FALSE)),"",VLOOKUP(CONCATENATE($A358,"_",AH$2),'Reference data SID'!$B:$M,12,FALSE))</f>
        <v/>
      </c>
      <c r="AI358" s="16" t="str">
        <f>IF(ISERROR(VLOOKUP(CONCATENATE($A358,"_",AI$2),'Reference data SID'!$B:$M,12,FALSE)),"",VLOOKUP(CONCATENATE($A358,"_",AI$2),'Reference data SID'!$B:$M,12,FALSE))</f>
        <v/>
      </c>
      <c r="AJ358" s="16" t="str">
        <f>IF(ISERROR(VLOOKUP(CONCATENATE($A358,"_",AJ$2),'Reference data SID'!$B:$M,12,FALSE)),"",VLOOKUP(CONCATENATE($A358,"_",AJ$2),'Reference data SID'!$B:$M,12,FALSE))</f>
        <v/>
      </c>
      <c r="AK358" s="16" t="str">
        <f>IF(ISERROR(VLOOKUP(CONCATENATE($A358,"_",AK$2),'Reference data SID'!$B:$M,12,FALSE)),"",VLOOKUP(CONCATENATE($A358,"_",AK$2),'Reference data SID'!$B:$M,12,FALSE))</f>
        <v/>
      </c>
      <c r="AL358" s="16" t="str">
        <f>IF(ISERROR(VLOOKUP(CONCATENATE($A358,"_",AL$2),'Reference data SID'!$B:$M,12,FALSE)),"",VLOOKUP(CONCATENATE($A358,"_",AL$2),'Reference data SID'!$B:$M,12,FALSE))</f>
        <v/>
      </c>
      <c r="AM358" s="16" t="str">
        <f>IF(ISERROR(VLOOKUP(CONCATENATE($A358,"_",AM$2),'Reference data SID'!$B:$M,12,FALSE)),"",VLOOKUP(CONCATENATE($A358,"_",AM$2),'Reference data SID'!$B:$M,12,FALSE))</f>
        <v/>
      </c>
      <c r="AN358" s="16" t="str">
        <f>IF(ISERROR(VLOOKUP(CONCATENATE($A358,"_",AN$2),'Reference data SID'!$B:$M,12,FALSE)),"",VLOOKUP(CONCATENATE($A358,"_",AN$2),'Reference data SID'!$B:$M,12,FALSE))</f>
        <v/>
      </c>
      <c r="AO358" s="16" t="str">
        <f>IF(ISERROR(VLOOKUP(CONCATENATE($A358,"_",AO$2),'Reference data SID'!$B:$M,12,FALSE)),"",VLOOKUP(CONCATENATE($A358,"_",AO$2),'Reference data SID'!$B:$M,12,FALSE))</f>
        <v/>
      </c>
      <c r="AP358" s="16" t="str">
        <f>IF(ISERROR(VLOOKUP(CONCATENATE($A358,"_",AP$2),'Reference data SID'!$B:$M,12,FALSE)),"",VLOOKUP(CONCATENATE($A358,"_",AP$2),'Reference data SID'!$B:$M,12,FALSE))</f>
        <v/>
      </c>
      <c r="AQ358" s="16" t="str">
        <f>IF(ISERROR(VLOOKUP(CONCATENATE($A358,"_",AQ$2),'Reference data SID'!$B:$M,12,FALSE)),"",VLOOKUP(CONCATENATE($A358,"_",AQ$2),'Reference data SID'!$B:$M,12,FALSE))</f>
        <v/>
      </c>
      <c r="AR358" s="16" t="str">
        <f>IF(ISERROR(VLOOKUP(CONCATENATE($A358,"_",AR$2),'Reference data SID'!$B:$M,12,FALSE)),"",VLOOKUP(CONCATENATE($A358,"_",AR$2),'Reference data SID'!$B:$M,12,FALSE))</f>
        <v/>
      </c>
      <c r="AS358" s="16" t="str">
        <f>IF(ISERROR(VLOOKUP(CONCATENATE($A358,"_",AS$2),'Reference data SID'!$B:$M,12,FALSE)),"",VLOOKUP(CONCATENATE($A358,"_",AS$2),'Reference data SID'!$B:$M,12,FALSE))</f>
        <v/>
      </c>
      <c r="AT358" s="16" t="str">
        <f>IF(ISERROR(VLOOKUP(CONCATENATE($A358,"_",AT$2),'Reference data SID'!$B:$M,12,FALSE)),"",VLOOKUP(CONCATENATE($A358,"_",AT$2),'Reference data SID'!$B:$M,12,FALSE))</f>
        <v/>
      </c>
    </row>
    <row r="359" spans="1:46" x14ac:dyDescent="0.25">
      <c r="A359">
        <v>355</v>
      </c>
      <c r="B359" s="16" t="str">
        <f>IF(ISERROR(VLOOKUP(CONCATENATE($A359,"_",B$2),'Reference data SID'!$B:$M,12,FALSE)),"",VLOOKUP(CONCATENATE($A359,"_",B$2),'Reference data SID'!$B:$M,12,FALSE))</f>
        <v/>
      </c>
      <c r="C359" s="16" t="str">
        <f>IF(ISERROR(VLOOKUP(CONCATENATE($A359,"_",C$2),'Reference data SID'!$B:$M,12,FALSE)),"",VLOOKUP(CONCATENATE($A359,"_",C$2),'Reference data SID'!$B:$M,12,FALSE))</f>
        <v/>
      </c>
      <c r="D359" s="16" t="str">
        <f>IF(ISERROR(VLOOKUP(CONCATENATE($A359,"_",D$2),'Reference data SID'!$B:$M,12,FALSE)),"",VLOOKUP(CONCATENATE($A359,"_",D$2),'Reference data SID'!$B:$M,12,FALSE))</f>
        <v/>
      </c>
      <c r="E359" s="16" t="str">
        <f>IF(ISERROR(VLOOKUP(CONCATENATE($A359,"_",E$2),'Reference data SID'!$B:$M,12,FALSE)),"",VLOOKUP(CONCATENATE($A359,"_",E$2),'Reference data SID'!$B:$M,12,FALSE))</f>
        <v/>
      </c>
      <c r="F359" s="16" t="str">
        <f>IF(ISERROR(VLOOKUP(CONCATENATE($A359,"_",F$2),'Reference data SID'!$B:$M,12,FALSE)),"",VLOOKUP(CONCATENATE($A359,"_",F$2),'Reference data SID'!$B:$M,12,FALSE))</f>
        <v/>
      </c>
      <c r="G359" s="16" t="str">
        <f>IF(ISERROR(VLOOKUP(CONCATENATE($A359,"_",G$2),'Reference data SID'!$B:$M,12,FALSE)),"",VLOOKUP(CONCATENATE($A359,"_",G$2),'Reference data SID'!$B:$M,12,FALSE))</f>
        <v/>
      </c>
      <c r="H359" s="16" t="str">
        <f>IF(ISERROR(VLOOKUP(CONCATENATE($A359,"_",H$2),'Reference data SID'!$B:$M,12,FALSE)),"",VLOOKUP(CONCATENATE($A359,"_",H$2),'Reference data SID'!$B:$M,12,FALSE))</f>
        <v/>
      </c>
      <c r="I359" s="16" t="str">
        <f>IF(ISERROR(VLOOKUP(CONCATENATE($A359,"_",I$2),'Reference data SID'!$B:$M,12,FALSE)),"",VLOOKUP(CONCATENATE($A359,"_",I$2),'Reference data SID'!$B:$M,12,FALSE))</f>
        <v/>
      </c>
      <c r="J359" s="16" t="str">
        <f>IF(ISERROR(VLOOKUP(CONCATENATE($A359,"_",J$2),'Reference data SID'!$B:$M,12,FALSE)),"",VLOOKUP(CONCATENATE($A359,"_",J$2),'Reference data SID'!$B:$M,12,FALSE))</f>
        <v/>
      </c>
      <c r="K359" s="16" t="str">
        <f>IF(ISERROR(VLOOKUP(CONCATENATE($A359,"_",K$2),'Reference data SID'!$B:$M,12,FALSE)),"",VLOOKUP(CONCATENATE($A359,"_",K$2),'Reference data SID'!$B:$M,12,FALSE))</f>
        <v/>
      </c>
      <c r="L359" s="16" t="str">
        <f>IF(ISERROR(VLOOKUP(CONCATENATE($A359,"_",L$2),'Reference data SID'!$B:$M,12,FALSE)),"",VLOOKUP(CONCATENATE($A359,"_",L$2),'Reference data SID'!$B:$M,12,FALSE))</f>
        <v/>
      </c>
      <c r="M359" s="16" t="str">
        <f>IF(ISERROR(VLOOKUP(CONCATENATE($A359,"_",M$2),'Reference data SID'!$B:$M,12,FALSE)),"",VLOOKUP(CONCATENATE($A359,"_",M$2),'Reference data SID'!$B:$M,12,FALSE))</f>
        <v/>
      </c>
      <c r="N359" s="16" t="str">
        <f>IF(ISERROR(VLOOKUP(CONCATENATE($A359,"_",N$2),'Reference data SID'!$B:$M,12,FALSE)),"",VLOOKUP(CONCATENATE($A359,"_",N$2),'Reference data SID'!$B:$M,12,FALSE))</f>
        <v/>
      </c>
      <c r="O359" s="16" t="str">
        <f>IF(ISERROR(VLOOKUP(CONCATENATE($A359,"_",O$2),'Reference data SID'!$B:$M,12,FALSE)),"",VLOOKUP(CONCATENATE($A359,"_",O$2),'Reference data SID'!$B:$M,12,FALSE))</f>
        <v/>
      </c>
      <c r="P359" s="16" t="str">
        <f>IF(ISERROR(VLOOKUP(CONCATENATE($A359,"_",P$2),'Reference data SID'!$B:$M,12,FALSE)),"",VLOOKUP(CONCATENATE($A359,"_",P$2),'Reference data SID'!$B:$M,12,FALSE))</f>
        <v/>
      </c>
      <c r="Q359" s="16" t="str">
        <f>IF(ISERROR(VLOOKUP(CONCATENATE($A359,"_",Q$2),'Reference data SID'!$B:$M,12,FALSE)),"",VLOOKUP(CONCATENATE($A359,"_",Q$2),'Reference data SID'!$B:$M,12,FALSE))</f>
        <v/>
      </c>
      <c r="R359" s="16" t="str">
        <f>IF(ISERROR(VLOOKUP(CONCATENATE($A359,"_",R$2),'Reference data SID'!$B:$M,12,FALSE)),"",VLOOKUP(CONCATENATE($A359,"_",R$2),'Reference data SID'!$B:$M,12,FALSE))</f>
        <v/>
      </c>
      <c r="S359" s="16" t="str">
        <f>IF(ISERROR(VLOOKUP(CONCATENATE($A359,"_",S$2),'Reference data SID'!$B:$M,12,FALSE)),"",VLOOKUP(CONCATENATE($A359,"_",S$2),'Reference data SID'!$B:$M,12,FALSE))</f>
        <v/>
      </c>
      <c r="T359" s="16" t="str">
        <f>IF(ISERROR(VLOOKUP(CONCATENATE($A359,"_",T$2),'Reference data SID'!$B:$M,12,FALSE)),"",VLOOKUP(CONCATENATE($A359,"_",T$2),'Reference data SID'!$B:$M,12,FALSE))</f>
        <v/>
      </c>
      <c r="U359" s="16" t="str">
        <f>IF(ISERROR(VLOOKUP(CONCATENATE($A359,"_",U$2),'Reference data SID'!$B:$M,12,FALSE)),"",VLOOKUP(CONCATENATE($A359,"_",U$2),'Reference data SID'!$B:$M,12,FALSE))</f>
        <v/>
      </c>
      <c r="V359" s="16" t="str">
        <f>IF(ISERROR(VLOOKUP(CONCATENATE($A359,"_",V$2),'Reference data SID'!$B:$M,12,FALSE)),"",VLOOKUP(CONCATENATE($A359,"_",V$2),'Reference data SID'!$B:$M,12,FALSE))</f>
        <v/>
      </c>
      <c r="W359" s="16" t="str">
        <f>IF(ISERROR(VLOOKUP(CONCATENATE($A359,"_",W$2),'Reference data SID'!$B:$M,12,FALSE)),"",VLOOKUP(CONCATENATE($A359,"_",W$2),'Reference data SID'!$B:$M,12,FALSE))</f>
        <v/>
      </c>
      <c r="X359" s="16" t="str">
        <f>IF(ISERROR(VLOOKUP(CONCATENATE($A359,"_",X$2),'Reference data SID'!$B:$M,12,FALSE)),"",VLOOKUP(CONCATENATE($A359,"_",X$2),'Reference data SID'!$B:$M,12,FALSE))</f>
        <v/>
      </c>
      <c r="Y359" s="16" t="str">
        <f>IF(ISERROR(VLOOKUP(CONCATENATE($A359,"_",Y$2),'Reference data SID'!$B:$M,12,FALSE)),"",VLOOKUP(CONCATENATE($A359,"_",Y$2),'Reference data SID'!$B:$M,12,FALSE))</f>
        <v/>
      </c>
      <c r="Z359" s="16" t="str">
        <f>IF(ISERROR(VLOOKUP(CONCATENATE($A359,"_",Z$2),'Reference data SID'!$B:$M,12,FALSE)),"",VLOOKUP(CONCATENATE($A359,"_",Z$2),'Reference data SID'!$B:$M,12,FALSE))</f>
        <v/>
      </c>
      <c r="AA359" s="16" t="str">
        <f>IF(ISERROR(VLOOKUP(CONCATENATE($A359,"_",AA$2),'Reference data SID'!$B:$M,12,FALSE)),"",VLOOKUP(CONCATENATE($A359,"_",AA$2),'Reference data SID'!$B:$M,12,FALSE))</f>
        <v/>
      </c>
      <c r="AB359" s="16" t="str">
        <f>IF(ISERROR(VLOOKUP(CONCATENATE($A359,"_",AB$2),'Reference data SID'!$B:$M,12,FALSE)),"",VLOOKUP(CONCATENATE($A359,"_",AB$2),'Reference data SID'!$B:$M,12,FALSE))</f>
        <v/>
      </c>
      <c r="AC359" s="16" t="str">
        <f>IF(ISERROR(VLOOKUP(CONCATENATE($A359,"_",AC$2),'Reference data SID'!$B:$M,12,FALSE)),"",VLOOKUP(CONCATENATE($A359,"_",AC$2),'Reference data SID'!$B:$M,12,FALSE))</f>
        <v/>
      </c>
      <c r="AD359" s="16" t="str">
        <f>IF(ISERROR(VLOOKUP(CONCATENATE($A359,"_",AD$2),'Reference data SID'!$B:$M,12,FALSE)),"",VLOOKUP(CONCATENATE($A359,"_",AD$2),'Reference data SID'!$B:$M,12,FALSE))</f>
        <v/>
      </c>
      <c r="AE359" s="16" t="str">
        <f>IF(ISERROR(VLOOKUP(CONCATENATE($A359,"_",AE$2),'Reference data SID'!$B:$M,12,FALSE)),"",VLOOKUP(CONCATENATE($A359,"_",AE$2),'Reference data SID'!$B:$M,12,FALSE))</f>
        <v/>
      </c>
      <c r="AF359" s="16" t="str">
        <f>IF(ISERROR(VLOOKUP(CONCATENATE($A359,"_",AF$2),'Reference data SID'!$B:$M,12,FALSE)),"",VLOOKUP(CONCATENATE($A359,"_",AF$2),'Reference data SID'!$B:$M,12,FALSE))</f>
        <v/>
      </c>
      <c r="AG359" s="16" t="str">
        <f>IF(ISERROR(VLOOKUP(CONCATENATE($A359,"_",AG$2),'Reference data SID'!$B:$M,12,FALSE)),"",VLOOKUP(CONCATENATE($A359,"_",AG$2),'Reference data SID'!$B:$M,12,FALSE))</f>
        <v/>
      </c>
      <c r="AH359" s="16" t="str">
        <f>IF(ISERROR(VLOOKUP(CONCATENATE($A359,"_",AH$2),'Reference data SID'!$B:$M,12,FALSE)),"",VLOOKUP(CONCATENATE($A359,"_",AH$2),'Reference data SID'!$B:$M,12,FALSE))</f>
        <v/>
      </c>
      <c r="AI359" s="16" t="str">
        <f>IF(ISERROR(VLOOKUP(CONCATENATE($A359,"_",AI$2),'Reference data SID'!$B:$M,12,FALSE)),"",VLOOKUP(CONCATENATE($A359,"_",AI$2),'Reference data SID'!$B:$M,12,FALSE))</f>
        <v/>
      </c>
      <c r="AJ359" s="16" t="str">
        <f>IF(ISERROR(VLOOKUP(CONCATENATE($A359,"_",AJ$2),'Reference data SID'!$B:$M,12,FALSE)),"",VLOOKUP(CONCATENATE($A359,"_",AJ$2),'Reference data SID'!$B:$M,12,FALSE))</f>
        <v/>
      </c>
      <c r="AK359" s="16" t="str">
        <f>IF(ISERROR(VLOOKUP(CONCATENATE($A359,"_",AK$2),'Reference data SID'!$B:$M,12,FALSE)),"",VLOOKUP(CONCATENATE($A359,"_",AK$2),'Reference data SID'!$B:$M,12,FALSE))</f>
        <v/>
      </c>
      <c r="AL359" s="16" t="str">
        <f>IF(ISERROR(VLOOKUP(CONCATENATE($A359,"_",AL$2),'Reference data SID'!$B:$M,12,FALSE)),"",VLOOKUP(CONCATENATE($A359,"_",AL$2),'Reference data SID'!$B:$M,12,FALSE))</f>
        <v/>
      </c>
      <c r="AM359" s="16" t="str">
        <f>IF(ISERROR(VLOOKUP(CONCATENATE($A359,"_",AM$2),'Reference data SID'!$B:$M,12,FALSE)),"",VLOOKUP(CONCATENATE($A359,"_",AM$2),'Reference data SID'!$B:$M,12,FALSE))</f>
        <v/>
      </c>
      <c r="AN359" s="16" t="str">
        <f>IF(ISERROR(VLOOKUP(CONCATENATE($A359,"_",AN$2),'Reference data SID'!$B:$M,12,FALSE)),"",VLOOKUP(CONCATENATE($A359,"_",AN$2),'Reference data SID'!$B:$M,12,FALSE))</f>
        <v/>
      </c>
      <c r="AO359" s="16" t="str">
        <f>IF(ISERROR(VLOOKUP(CONCATENATE($A359,"_",AO$2),'Reference data SID'!$B:$M,12,FALSE)),"",VLOOKUP(CONCATENATE($A359,"_",AO$2),'Reference data SID'!$B:$M,12,FALSE))</f>
        <v/>
      </c>
      <c r="AP359" s="16" t="str">
        <f>IF(ISERROR(VLOOKUP(CONCATENATE($A359,"_",AP$2),'Reference data SID'!$B:$M,12,FALSE)),"",VLOOKUP(CONCATENATE($A359,"_",AP$2),'Reference data SID'!$B:$M,12,FALSE))</f>
        <v/>
      </c>
      <c r="AQ359" s="16" t="str">
        <f>IF(ISERROR(VLOOKUP(CONCATENATE($A359,"_",AQ$2),'Reference data SID'!$B:$M,12,FALSE)),"",VLOOKUP(CONCATENATE($A359,"_",AQ$2),'Reference data SID'!$B:$M,12,FALSE))</f>
        <v/>
      </c>
      <c r="AR359" s="16" t="str">
        <f>IF(ISERROR(VLOOKUP(CONCATENATE($A359,"_",AR$2),'Reference data SID'!$B:$M,12,FALSE)),"",VLOOKUP(CONCATENATE($A359,"_",AR$2),'Reference data SID'!$B:$M,12,FALSE))</f>
        <v/>
      </c>
      <c r="AS359" s="16" t="str">
        <f>IF(ISERROR(VLOOKUP(CONCATENATE($A359,"_",AS$2),'Reference data SID'!$B:$M,12,FALSE)),"",VLOOKUP(CONCATENATE($A359,"_",AS$2),'Reference data SID'!$B:$M,12,FALSE))</f>
        <v/>
      </c>
      <c r="AT359" s="16" t="str">
        <f>IF(ISERROR(VLOOKUP(CONCATENATE($A359,"_",AT$2),'Reference data SID'!$B:$M,12,FALSE)),"",VLOOKUP(CONCATENATE($A359,"_",AT$2),'Reference data SID'!$B:$M,12,FALSE))</f>
        <v/>
      </c>
    </row>
    <row r="360" spans="1:46" x14ac:dyDescent="0.25">
      <c r="A360">
        <v>356</v>
      </c>
      <c r="B360" s="16" t="str">
        <f>IF(ISERROR(VLOOKUP(CONCATENATE($A360,"_",B$2),'Reference data SID'!$B:$M,12,FALSE)),"",VLOOKUP(CONCATENATE($A360,"_",B$2),'Reference data SID'!$B:$M,12,FALSE))</f>
        <v/>
      </c>
      <c r="C360" s="16" t="str">
        <f>IF(ISERROR(VLOOKUP(CONCATENATE($A360,"_",C$2),'Reference data SID'!$B:$M,12,FALSE)),"",VLOOKUP(CONCATENATE($A360,"_",C$2),'Reference data SID'!$B:$M,12,FALSE))</f>
        <v/>
      </c>
      <c r="D360" s="16" t="str">
        <f>IF(ISERROR(VLOOKUP(CONCATENATE($A360,"_",D$2),'Reference data SID'!$B:$M,12,FALSE)),"",VLOOKUP(CONCATENATE($A360,"_",D$2),'Reference data SID'!$B:$M,12,FALSE))</f>
        <v/>
      </c>
      <c r="E360" s="16" t="str">
        <f>IF(ISERROR(VLOOKUP(CONCATENATE($A360,"_",E$2),'Reference data SID'!$B:$M,12,FALSE)),"",VLOOKUP(CONCATENATE($A360,"_",E$2),'Reference data SID'!$B:$M,12,FALSE))</f>
        <v/>
      </c>
      <c r="F360" s="16" t="str">
        <f>IF(ISERROR(VLOOKUP(CONCATENATE($A360,"_",F$2),'Reference data SID'!$B:$M,12,FALSE)),"",VLOOKUP(CONCATENATE($A360,"_",F$2),'Reference data SID'!$B:$M,12,FALSE))</f>
        <v/>
      </c>
      <c r="G360" s="16" t="str">
        <f>IF(ISERROR(VLOOKUP(CONCATENATE($A360,"_",G$2),'Reference data SID'!$B:$M,12,FALSE)),"",VLOOKUP(CONCATENATE($A360,"_",G$2),'Reference data SID'!$B:$M,12,FALSE))</f>
        <v/>
      </c>
      <c r="H360" s="16" t="str">
        <f>IF(ISERROR(VLOOKUP(CONCATENATE($A360,"_",H$2),'Reference data SID'!$B:$M,12,FALSE)),"",VLOOKUP(CONCATENATE($A360,"_",H$2),'Reference data SID'!$B:$M,12,FALSE))</f>
        <v/>
      </c>
      <c r="I360" s="16" t="str">
        <f>IF(ISERROR(VLOOKUP(CONCATENATE($A360,"_",I$2),'Reference data SID'!$B:$M,12,FALSE)),"",VLOOKUP(CONCATENATE($A360,"_",I$2),'Reference data SID'!$B:$M,12,FALSE))</f>
        <v/>
      </c>
      <c r="J360" s="16" t="str">
        <f>IF(ISERROR(VLOOKUP(CONCATENATE($A360,"_",J$2),'Reference data SID'!$B:$M,12,FALSE)),"",VLOOKUP(CONCATENATE($A360,"_",J$2),'Reference data SID'!$B:$M,12,FALSE))</f>
        <v/>
      </c>
      <c r="K360" s="16" t="str">
        <f>IF(ISERROR(VLOOKUP(CONCATENATE($A360,"_",K$2),'Reference data SID'!$B:$M,12,FALSE)),"",VLOOKUP(CONCATENATE($A360,"_",K$2),'Reference data SID'!$B:$M,12,FALSE))</f>
        <v/>
      </c>
      <c r="L360" s="16" t="str">
        <f>IF(ISERROR(VLOOKUP(CONCATENATE($A360,"_",L$2),'Reference data SID'!$B:$M,12,FALSE)),"",VLOOKUP(CONCATENATE($A360,"_",L$2),'Reference data SID'!$B:$M,12,FALSE))</f>
        <v/>
      </c>
      <c r="M360" s="16" t="str">
        <f>IF(ISERROR(VLOOKUP(CONCATENATE($A360,"_",M$2),'Reference data SID'!$B:$M,12,FALSE)),"",VLOOKUP(CONCATENATE($A360,"_",M$2),'Reference data SID'!$B:$M,12,FALSE))</f>
        <v/>
      </c>
      <c r="N360" s="16" t="str">
        <f>IF(ISERROR(VLOOKUP(CONCATENATE($A360,"_",N$2),'Reference data SID'!$B:$M,12,FALSE)),"",VLOOKUP(CONCATENATE($A360,"_",N$2),'Reference data SID'!$B:$M,12,FALSE))</f>
        <v/>
      </c>
      <c r="O360" s="16" t="str">
        <f>IF(ISERROR(VLOOKUP(CONCATENATE($A360,"_",O$2),'Reference data SID'!$B:$M,12,FALSE)),"",VLOOKUP(CONCATENATE($A360,"_",O$2),'Reference data SID'!$B:$M,12,FALSE))</f>
        <v/>
      </c>
      <c r="P360" s="16" t="str">
        <f>IF(ISERROR(VLOOKUP(CONCATENATE($A360,"_",P$2),'Reference data SID'!$B:$M,12,FALSE)),"",VLOOKUP(CONCATENATE($A360,"_",P$2),'Reference data SID'!$B:$M,12,FALSE))</f>
        <v/>
      </c>
      <c r="Q360" s="16" t="str">
        <f>IF(ISERROR(VLOOKUP(CONCATENATE($A360,"_",Q$2),'Reference data SID'!$B:$M,12,FALSE)),"",VLOOKUP(CONCATENATE($A360,"_",Q$2),'Reference data SID'!$B:$M,12,FALSE))</f>
        <v/>
      </c>
      <c r="R360" s="16" t="str">
        <f>IF(ISERROR(VLOOKUP(CONCATENATE($A360,"_",R$2),'Reference data SID'!$B:$M,12,FALSE)),"",VLOOKUP(CONCATENATE($A360,"_",R$2),'Reference data SID'!$B:$M,12,FALSE))</f>
        <v/>
      </c>
      <c r="S360" s="16" t="str">
        <f>IF(ISERROR(VLOOKUP(CONCATENATE($A360,"_",S$2),'Reference data SID'!$B:$M,12,FALSE)),"",VLOOKUP(CONCATENATE($A360,"_",S$2),'Reference data SID'!$B:$M,12,FALSE))</f>
        <v/>
      </c>
      <c r="T360" s="16" t="str">
        <f>IF(ISERROR(VLOOKUP(CONCATENATE($A360,"_",T$2),'Reference data SID'!$B:$M,12,FALSE)),"",VLOOKUP(CONCATENATE($A360,"_",T$2),'Reference data SID'!$B:$M,12,FALSE))</f>
        <v/>
      </c>
      <c r="U360" s="16" t="str">
        <f>IF(ISERROR(VLOOKUP(CONCATENATE($A360,"_",U$2),'Reference data SID'!$B:$M,12,FALSE)),"",VLOOKUP(CONCATENATE($A360,"_",U$2),'Reference data SID'!$B:$M,12,FALSE))</f>
        <v/>
      </c>
      <c r="V360" s="16" t="str">
        <f>IF(ISERROR(VLOOKUP(CONCATENATE($A360,"_",V$2),'Reference data SID'!$B:$M,12,FALSE)),"",VLOOKUP(CONCATENATE($A360,"_",V$2),'Reference data SID'!$B:$M,12,FALSE))</f>
        <v/>
      </c>
      <c r="W360" s="16" t="str">
        <f>IF(ISERROR(VLOOKUP(CONCATENATE($A360,"_",W$2),'Reference data SID'!$B:$M,12,FALSE)),"",VLOOKUP(CONCATENATE($A360,"_",W$2),'Reference data SID'!$B:$M,12,FALSE))</f>
        <v/>
      </c>
      <c r="X360" s="16" t="str">
        <f>IF(ISERROR(VLOOKUP(CONCATENATE($A360,"_",X$2),'Reference data SID'!$B:$M,12,FALSE)),"",VLOOKUP(CONCATENATE($A360,"_",X$2),'Reference data SID'!$B:$M,12,FALSE))</f>
        <v/>
      </c>
      <c r="Y360" s="16" t="str">
        <f>IF(ISERROR(VLOOKUP(CONCATENATE($A360,"_",Y$2),'Reference data SID'!$B:$M,12,FALSE)),"",VLOOKUP(CONCATENATE($A360,"_",Y$2),'Reference data SID'!$B:$M,12,FALSE))</f>
        <v/>
      </c>
      <c r="Z360" s="16" t="str">
        <f>IF(ISERROR(VLOOKUP(CONCATENATE($A360,"_",Z$2),'Reference data SID'!$B:$M,12,FALSE)),"",VLOOKUP(CONCATENATE($A360,"_",Z$2),'Reference data SID'!$B:$M,12,FALSE))</f>
        <v/>
      </c>
      <c r="AA360" s="16" t="str">
        <f>IF(ISERROR(VLOOKUP(CONCATENATE($A360,"_",AA$2),'Reference data SID'!$B:$M,12,FALSE)),"",VLOOKUP(CONCATENATE($A360,"_",AA$2),'Reference data SID'!$B:$M,12,FALSE))</f>
        <v/>
      </c>
      <c r="AB360" s="16" t="str">
        <f>IF(ISERROR(VLOOKUP(CONCATENATE($A360,"_",AB$2),'Reference data SID'!$B:$M,12,FALSE)),"",VLOOKUP(CONCATENATE($A360,"_",AB$2),'Reference data SID'!$B:$M,12,FALSE))</f>
        <v/>
      </c>
      <c r="AC360" s="16" t="str">
        <f>IF(ISERROR(VLOOKUP(CONCATENATE($A360,"_",AC$2),'Reference data SID'!$B:$M,12,FALSE)),"",VLOOKUP(CONCATENATE($A360,"_",AC$2),'Reference data SID'!$B:$M,12,FALSE))</f>
        <v/>
      </c>
      <c r="AD360" s="16" t="str">
        <f>IF(ISERROR(VLOOKUP(CONCATENATE($A360,"_",AD$2),'Reference data SID'!$B:$M,12,FALSE)),"",VLOOKUP(CONCATENATE($A360,"_",AD$2),'Reference data SID'!$B:$M,12,FALSE))</f>
        <v/>
      </c>
      <c r="AE360" s="16" t="str">
        <f>IF(ISERROR(VLOOKUP(CONCATENATE($A360,"_",AE$2),'Reference data SID'!$B:$M,12,FALSE)),"",VLOOKUP(CONCATENATE($A360,"_",AE$2),'Reference data SID'!$B:$M,12,FALSE))</f>
        <v/>
      </c>
      <c r="AF360" s="16" t="str">
        <f>IF(ISERROR(VLOOKUP(CONCATENATE($A360,"_",AF$2),'Reference data SID'!$B:$M,12,FALSE)),"",VLOOKUP(CONCATENATE($A360,"_",AF$2),'Reference data SID'!$B:$M,12,FALSE))</f>
        <v/>
      </c>
      <c r="AG360" s="16" t="str">
        <f>IF(ISERROR(VLOOKUP(CONCATENATE($A360,"_",AG$2),'Reference data SID'!$B:$M,12,FALSE)),"",VLOOKUP(CONCATENATE($A360,"_",AG$2),'Reference data SID'!$B:$M,12,FALSE))</f>
        <v/>
      </c>
      <c r="AH360" s="16" t="str">
        <f>IF(ISERROR(VLOOKUP(CONCATENATE($A360,"_",AH$2),'Reference data SID'!$B:$M,12,FALSE)),"",VLOOKUP(CONCATENATE($A360,"_",AH$2),'Reference data SID'!$B:$M,12,FALSE))</f>
        <v/>
      </c>
      <c r="AI360" s="16" t="str">
        <f>IF(ISERROR(VLOOKUP(CONCATENATE($A360,"_",AI$2),'Reference data SID'!$B:$M,12,FALSE)),"",VLOOKUP(CONCATENATE($A360,"_",AI$2),'Reference data SID'!$B:$M,12,FALSE))</f>
        <v/>
      </c>
      <c r="AJ360" s="16" t="str">
        <f>IF(ISERROR(VLOOKUP(CONCATENATE($A360,"_",AJ$2),'Reference data SID'!$B:$M,12,FALSE)),"",VLOOKUP(CONCATENATE($A360,"_",AJ$2),'Reference data SID'!$B:$M,12,FALSE))</f>
        <v/>
      </c>
      <c r="AK360" s="16" t="str">
        <f>IF(ISERROR(VLOOKUP(CONCATENATE($A360,"_",AK$2),'Reference data SID'!$B:$M,12,FALSE)),"",VLOOKUP(CONCATENATE($A360,"_",AK$2),'Reference data SID'!$B:$M,12,FALSE))</f>
        <v/>
      </c>
      <c r="AL360" s="16" t="str">
        <f>IF(ISERROR(VLOOKUP(CONCATENATE($A360,"_",AL$2),'Reference data SID'!$B:$M,12,FALSE)),"",VLOOKUP(CONCATENATE($A360,"_",AL$2),'Reference data SID'!$B:$M,12,FALSE))</f>
        <v/>
      </c>
      <c r="AM360" s="16" t="str">
        <f>IF(ISERROR(VLOOKUP(CONCATENATE($A360,"_",AM$2),'Reference data SID'!$B:$M,12,FALSE)),"",VLOOKUP(CONCATENATE($A360,"_",AM$2),'Reference data SID'!$B:$M,12,FALSE))</f>
        <v/>
      </c>
      <c r="AN360" s="16" t="str">
        <f>IF(ISERROR(VLOOKUP(CONCATENATE($A360,"_",AN$2),'Reference data SID'!$B:$M,12,FALSE)),"",VLOOKUP(CONCATENATE($A360,"_",AN$2),'Reference data SID'!$B:$M,12,FALSE))</f>
        <v/>
      </c>
      <c r="AO360" s="16" t="str">
        <f>IF(ISERROR(VLOOKUP(CONCATENATE($A360,"_",AO$2),'Reference data SID'!$B:$M,12,FALSE)),"",VLOOKUP(CONCATENATE($A360,"_",AO$2),'Reference data SID'!$B:$M,12,FALSE))</f>
        <v/>
      </c>
      <c r="AP360" s="16" t="str">
        <f>IF(ISERROR(VLOOKUP(CONCATENATE($A360,"_",AP$2),'Reference data SID'!$B:$M,12,FALSE)),"",VLOOKUP(CONCATENATE($A360,"_",AP$2),'Reference data SID'!$B:$M,12,FALSE))</f>
        <v/>
      </c>
      <c r="AQ360" s="16" t="str">
        <f>IF(ISERROR(VLOOKUP(CONCATENATE($A360,"_",AQ$2),'Reference data SID'!$B:$M,12,FALSE)),"",VLOOKUP(CONCATENATE($A360,"_",AQ$2),'Reference data SID'!$B:$M,12,FALSE))</f>
        <v/>
      </c>
      <c r="AR360" s="16" t="str">
        <f>IF(ISERROR(VLOOKUP(CONCATENATE($A360,"_",AR$2),'Reference data SID'!$B:$M,12,FALSE)),"",VLOOKUP(CONCATENATE($A360,"_",AR$2),'Reference data SID'!$B:$M,12,FALSE))</f>
        <v/>
      </c>
      <c r="AS360" s="16" t="str">
        <f>IF(ISERROR(VLOOKUP(CONCATENATE($A360,"_",AS$2),'Reference data SID'!$B:$M,12,FALSE)),"",VLOOKUP(CONCATENATE($A360,"_",AS$2),'Reference data SID'!$B:$M,12,FALSE))</f>
        <v/>
      </c>
      <c r="AT360" s="16" t="str">
        <f>IF(ISERROR(VLOOKUP(CONCATENATE($A360,"_",AT$2),'Reference data SID'!$B:$M,12,FALSE)),"",VLOOKUP(CONCATENATE($A360,"_",AT$2),'Reference data SID'!$B:$M,12,FALSE))</f>
        <v/>
      </c>
    </row>
    <row r="361" spans="1:46" x14ac:dyDescent="0.25">
      <c r="A361">
        <v>357</v>
      </c>
      <c r="B361" s="16" t="str">
        <f>IF(ISERROR(VLOOKUP(CONCATENATE($A361,"_",B$2),'Reference data SID'!$B:$M,12,FALSE)),"",VLOOKUP(CONCATENATE($A361,"_",B$2),'Reference data SID'!$B:$M,12,FALSE))</f>
        <v/>
      </c>
      <c r="C361" s="16" t="str">
        <f>IF(ISERROR(VLOOKUP(CONCATENATE($A361,"_",C$2),'Reference data SID'!$B:$M,12,FALSE)),"",VLOOKUP(CONCATENATE($A361,"_",C$2),'Reference data SID'!$B:$M,12,FALSE))</f>
        <v/>
      </c>
      <c r="D361" s="16" t="str">
        <f>IF(ISERROR(VLOOKUP(CONCATENATE($A361,"_",D$2),'Reference data SID'!$B:$M,12,FALSE)),"",VLOOKUP(CONCATENATE($A361,"_",D$2),'Reference data SID'!$B:$M,12,FALSE))</f>
        <v/>
      </c>
      <c r="E361" s="16" t="str">
        <f>IF(ISERROR(VLOOKUP(CONCATENATE($A361,"_",E$2),'Reference data SID'!$B:$M,12,FALSE)),"",VLOOKUP(CONCATENATE($A361,"_",E$2),'Reference data SID'!$B:$M,12,FALSE))</f>
        <v/>
      </c>
      <c r="F361" s="16" t="str">
        <f>IF(ISERROR(VLOOKUP(CONCATENATE($A361,"_",F$2),'Reference data SID'!$B:$M,12,FALSE)),"",VLOOKUP(CONCATENATE($A361,"_",F$2),'Reference data SID'!$B:$M,12,FALSE))</f>
        <v/>
      </c>
      <c r="G361" s="16" t="str">
        <f>IF(ISERROR(VLOOKUP(CONCATENATE($A361,"_",G$2),'Reference data SID'!$B:$M,12,FALSE)),"",VLOOKUP(CONCATENATE($A361,"_",G$2),'Reference data SID'!$B:$M,12,FALSE))</f>
        <v/>
      </c>
      <c r="H361" s="16" t="str">
        <f>IF(ISERROR(VLOOKUP(CONCATENATE($A361,"_",H$2),'Reference data SID'!$B:$M,12,FALSE)),"",VLOOKUP(CONCATENATE($A361,"_",H$2),'Reference data SID'!$B:$M,12,FALSE))</f>
        <v/>
      </c>
      <c r="I361" s="16" t="str">
        <f>IF(ISERROR(VLOOKUP(CONCATENATE($A361,"_",I$2),'Reference data SID'!$B:$M,12,FALSE)),"",VLOOKUP(CONCATENATE($A361,"_",I$2),'Reference data SID'!$B:$M,12,FALSE))</f>
        <v/>
      </c>
      <c r="J361" s="16" t="str">
        <f>IF(ISERROR(VLOOKUP(CONCATENATE($A361,"_",J$2),'Reference data SID'!$B:$M,12,FALSE)),"",VLOOKUP(CONCATENATE($A361,"_",J$2),'Reference data SID'!$B:$M,12,FALSE))</f>
        <v/>
      </c>
      <c r="K361" s="16" t="str">
        <f>IF(ISERROR(VLOOKUP(CONCATENATE($A361,"_",K$2),'Reference data SID'!$B:$M,12,FALSE)),"",VLOOKUP(CONCATENATE($A361,"_",K$2),'Reference data SID'!$B:$M,12,FALSE))</f>
        <v/>
      </c>
      <c r="L361" s="16" t="str">
        <f>IF(ISERROR(VLOOKUP(CONCATENATE($A361,"_",L$2),'Reference data SID'!$B:$M,12,FALSE)),"",VLOOKUP(CONCATENATE($A361,"_",L$2),'Reference data SID'!$B:$M,12,FALSE))</f>
        <v/>
      </c>
      <c r="M361" s="16" t="str">
        <f>IF(ISERROR(VLOOKUP(CONCATENATE($A361,"_",M$2),'Reference data SID'!$B:$M,12,FALSE)),"",VLOOKUP(CONCATENATE($A361,"_",M$2),'Reference data SID'!$B:$M,12,FALSE))</f>
        <v/>
      </c>
      <c r="N361" s="16" t="str">
        <f>IF(ISERROR(VLOOKUP(CONCATENATE($A361,"_",N$2),'Reference data SID'!$B:$M,12,FALSE)),"",VLOOKUP(CONCATENATE($A361,"_",N$2),'Reference data SID'!$B:$M,12,FALSE))</f>
        <v/>
      </c>
      <c r="O361" s="16" t="str">
        <f>IF(ISERROR(VLOOKUP(CONCATENATE($A361,"_",O$2),'Reference data SID'!$B:$M,12,FALSE)),"",VLOOKUP(CONCATENATE($A361,"_",O$2),'Reference data SID'!$B:$M,12,FALSE))</f>
        <v/>
      </c>
      <c r="P361" s="16" t="str">
        <f>IF(ISERROR(VLOOKUP(CONCATENATE($A361,"_",P$2),'Reference data SID'!$B:$M,12,FALSE)),"",VLOOKUP(CONCATENATE($A361,"_",P$2),'Reference data SID'!$B:$M,12,FALSE))</f>
        <v/>
      </c>
      <c r="Q361" s="16" t="str">
        <f>IF(ISERROR(VLOOKUP(CONCATENATE($A361,"_",Q$2),'Reference data SID'!$B:$M,12,FALSE)),"",VLOOKUP(CONCATENATE($A361,"_",Q$2),'Reference data SID'!$B:$M,12,FALSE))</f>
        <v/>
      </c>
      <c r="R361" s="16" t="str">
        <f>IF(ISERROR(VLOOKUP(CONCATENATE($A361,"_",R$2),'Reference data SID'!$B:$M,12,FALSE)),"",VLOOKUP(CONCATENATE($A361,"_",R$2),'Reference data SID'!$B:$M,12,FALSE))</f>
        <v/>
      </c>
      <c r="S361" s="16" t="str">
        <f>IF(ISERROR(VLOOKUP(CONCATENATE($A361,"_",S$2),'Reference data SID'!$B:$M,12,FALSE)),"",VLOOKUP(CONCATENATE($A361,"_",S$2),'Reference data SID'!$B:$M,12,FALSE))</f>
        <v/>
      </c>
      <c r="T361" s="16" t="str">
        <f>IF(ISERROR(VLOOKUP(CONCATENATE($A361,"_",T$2),'Reference data SID'!$B:$M,12,FALSE)),"",VLOOKUP(CONCATENATE($A361,"_",T$2),'Reference data SID'!$B:$M,12,FALSE))</f>
        <v/>
      </c>
      <c r="U361" s="16" t="str">
        <f>IF(ISERROR(VLOOKUP(CONCATENATE($A361,"_",U$2),'Reference data SID'!$B:$M,12,FALSE)),"",VLOOKUP(CONCATENATE($A361,"_",U$2),'Reference data SID'!$B:$M,12,FALSE))</f>
        <v/>
      </c>
      <c r="V361" s="16" t="str">
        <f>IF(ISERROR(VLOOKUP(CONCATENATE($A361,"_",V$2),'Reference data SID'!$B:$M,12,FALSE)),"",VLOOKUP(CONCATENATE($A361,"_",V$2),'Reference data SID'!$B:$M,12,FALSE))</f>
        <v/>
      </c>
      <c r="W361" s="16" t="str">
        <f>IF(ISERROR(VLOOKUP(CONCATENATE($A361,"_",W$2),'Reference data SID'!$B:$M,12,FALSE)),"",VLOOKUP(CONCATENATE($A361,"_",W$2),'Reference data SID'!$B:$M,12,FALSE))</f>
        <v/>
      </c>
      <c r="X361" s="16" t="str">
        <f>IF(ISERROR(VLOOKUP(CONCATENATE($A361,"_",X$2),'Reference data SID'!$B:$M,12,FALSE)),"",VLOOKUP(CONCATENATE($A361,"_",X$2),'Reference data SID'!$B:$M,12,FALSE))</f>
        <v/>
      </c>
      <c r="Y361" s="16" t="str">
        <f>IF(ISERROR(VLOOKUP(CONCATENATE($A361,"_",Y$2),'Reference data SID'!$B:$M,12,FALSE)),"",VLOOKUP(CONCATENATE($A361,"_",Y$2),'Reference data SID'!$B:$M,12,FALSE))</f>
        <v/>
      </c>
      <c r="Z361" s="16" t="str">
        <f>IF(ISERROR(VLOOKUP(CONCATENATE($A361,"_",Z$2),'Reference data SID'!$B:$M,12,FALSE)),"",VLOOKUP(CONCATENATE($A361,"_",Z$2),'Reference data SID'!$B:$M,12,FALSE))</f>
        <v/>
      </c>
      <c r="AA361" s="16" t="str">
        <f>IF(ISERROR(VLOOKUP(CONCATENATE($A361,"_",AA$2),'Reference data SID'!$B:$M,12,FALSE)),"",VLOOKUP(CONCATENATE($A361,"_",AA$2),'Reference data SID'!$B:$M,12,FALSE))</f>
        <v/>
      </c>
      <c r="AB361" s="16" t="str">
        <f>IF(ISERROR(VLOOKUP(CONCATENATE($A361,"_",AB$2),'Reference data SID'!$B:$M,12,FALSE)),"",VLOOKUP(CONCATENATE($A361,"_",AB$2),'Reference data SID'!$B:$M,12,FALSE))</f>
        <v/>
      </c>
      <c r="AC361" s="16" t="str">
        <f>IF(ISERROR(VLOOKUP(CONCATENATE($A361,"_",AC$2),'Reference data SID'!$B:$M,12,FALSE)),"",VLOOKUP(CONCATENATE($A361,"_",AC$2),'Reference data SID'!$B:$M,12,FALSE))</f>
        <v/>
      </c>
      <c r="AD361" s="16" t="str">
        <f>IF(ISERROR(VLOOKUP(CONCATENATE($A361,"_",AD$2),'Reference data SID'!$B:$M,12,FALSE)),"",VLOOKUP(CONCATENATE($A361,"_",AD$2),'Reference data SID'!$B:$M,12,FALSE))</f>
        <v/>
      </c>
      <c r="AE361" s="16" t="str">
        <f>IF(ISERROR(VLOOKUP(CONCATENATE($A361,"_",AE$2),'Reference data SID'!$B:$M,12,FALSE)),"",VLOOKUP(CONCATENATE($A361,"_",AE$2),'Reference data SID'!$B:$M,12,FALSE))</f>
        <v/>
      </c>
      <c r="AF361" s="16" t="str">
        <f>IF(ISERROR(VLOOKUP(CONCATENATE($A361,"_",AF$2),'Reference data SID'!$B:$M,12,FALSE)),"",VLOOKUP(CONCATENATE($A361,"_",AF$2),'Reference data SID'!$B:$M,12,FALSE))</f>
        <v/>
      </c>
      <c r="AG361" s="16" t="str">
        <f>IF(ISERROR(VLOOKUP(CONCATENATE($A361,"_",AG$2),'Reference data SID'!$B:$M,12,FALSE)),"",VLOOKUP(CONCATENATE($A361,"_",AG$2),'Reference data SID'!$B:$M,12,FALSE))</f>
        <v/>
      </c>
      <c r="AH361" s="16" t="str">
        <f>IF(ISERROR(VLOOKUP(CONCATENATE($A361,"_",AH$2),'Reference data SID'!$B:$M,12,FALSE)),"",VLOOKUP(CONCATENATE($A361,"_",AH$2),'Reference data SID'!$B:$M,12,FALSE))</f>
        <v/>
      </c>
      <c r="AI361" s="16" t="str">
        <f>IF(ISERROR(VLOOKUP(CONCATENATE($A361,"_",AI$2),'Reference data SID'!$B:$M,12,FALSE)),"",VLOOKUP(CONCATENATE($A361,"_",AI$2),'Reference data SID'!$B:$M,12,FALSE))</f>
        <v/>
      </c>
      <c r="AJ361" s="16" t="str">
        <f>IF(ISERROR(VLOOKUP(CONCATENATE($A361,"_",AJ$2),'Reference data SID'!$B:$M,12,FALSE)),"",VLOOKUP(CONCATENATE($A361,"_",AJ$2),'Reference data SID'!$B:$M,12,FALSE))</f>
        <v/>
      </c>
      <c r="AK361" s="16" t="str">
        <f>IF(ISERROR(VLOOKUP(CONCATENATE($A361,"_",AK$2),'Reference data SID'!$B:$M,12,FALSE)),"",VLOOKUP(CONCATENATE($A361,"_",AK$2),'Reference data SID'!$B:$M,12,FALSE))</f>
        <v/>
      </c>
      <c r="AL361" s="16" t="str">
        <f>IF(ISERROR(VLOOKUP(CONCATENATE($A361,"_",AL$2),'Reference data SID'!$B:$M,12,FALSE)),"",VLOOKUP(CONCATENATE($A361,"_",AL$2),'Reference data SID'!$B:$M,12,FALSE))</f>
        <v/>
      </c>
      <c r="AM361" s="16" t="str">
        <f>IF(ISERROR(VLOOKUP(CONCATENATE($A361,"_",AM$2),'Reference data SID'!$B:$M,12,FALSE)),"",VLOOKUP(CONCATENATE($A361,"_",AM$2),'Reference data SID'!$B:$M,12,FALSE))</f>
        <v/>
      </c>
      <c r="AN361" s="16" t="str">
        <f>IF(ISERROR(VLOOKUP(CONCATENATE($A361,"_",AN$2),'Reference data SID'!$B:$M,12,FALSE)),"",VLOOKUP(CONCATENATE($A361,"_",AN$2),'Reference data SID'!$B:$M,12,FALSE))</f>
        <v/>
      </c>
      <c r="AO361" s="16" t="str">
        <f>IF(ISERROR(VLOOKUP(CONCATENATE($A361,"_",AO$2),'Reference data SID'!$B:$M,12,FALSE)),"",VLOOKUP(CONCATENATE($A361,"_",AO$2),'Reference data SID'!$B:$M,12,FALSE))</f>
        <v/>
      </c>
      <c r="AP361" s="16" t="str">
        <f>IF(ISERROR(VLOOKUP(CONCATENATE($A361,"_",AP$2),'Reference data SID'!$B:$M,12,FALSE)),"",VLOOKUP(CONCATENATE($A361,"_",AP$2),'Reference data SID'!$B:$M,12,FALSE))</f>
        <v/>
      </c>
      <c r="AQ361" s="16" t="str">
        <f>IF(ISERROR(VLOOKUP(CONCATENATE($A361,"_",AQ$2),'Reference data SID'!$B:$M,12,FALSE)),"",VLOOKUP(CONCATENATE($A361,"_",AQ$2),'Reference data SID'!$B:$M,12,FALSE))</f>
        <v/>
      </c>
      <c r="AR361" s="16" t="str">
        <f>IF(ISERROR(VLOOKUP(CONCATENATE($A361,"_",AR$2),'Reference data SID'!$B:$M,12,FALSE)),"",VLOOKUP(CONCATENATE($A361,"_",AR$2),'Reference data SID'!$B:$M,12,FALSE))</f>
        <v/>
      </c>
      <c r="AS361" s="16" t="str">
        <f>IF(ISERROR(VLOOKUP(CONCATENATE($A361,"_",AS$2),'Reference data SID'!$B:$M,12,FALSE)),"",VLOOKUP(CONCATENATE($A361,"_",AS$2),'Reference data SID'!$B:$M,12,FALSE))</f>
        <v/>
      </c>
      <c r="AT361" s="16" t="str">
        <f>IF(ISERROR(VLOOKUP(CONCATENATE($A361,"_",AT$2),'Reference data SID'!$B:$M,12,FALSE)),"",VLOOKUP(CONCATENATE($A361,"_",AT$2),'Reference data SID'!$B:$M,12,FALSE))</f>
        <v/>
      </c>
    </row>
    <row r="362" spans="1:46" x14ac:dyDescent="0.25">
      <c r="A362">
        <v>358</v>
      </c>
      <c r="B362" s="16" t="str">
        <f>IF(ISERROR(VLOOKUP(CONCATENATE($A362,"_",B$2),'Reference data SID'!$B:$M,12,FALSE)),"",VLOOKUP(CONCATENATE($A362,"_",B$2),'Reference data SID'!$B:$M,12,FALSE))</f>
        <v/>
      </c>
      <c r="C362" s="16" t="str">
        <f>IF(ISERROR(VLOOKUP(CONCATENATE($A362,"_",C$2),'Reference data SID'!$B:$M,12,FALSE)),"",VLOOKUP(CONCATENATE($A362,"_",C$2),'Reference data SID'!$B:$M,12,FALSE))</f>
        <v/>
      </c>
      <c r="D362" s="16" t="str">
        <f>IF(ISERROR(VLOOKUP(CONCATENATE($A362,"_",D$2),'Reference data SID'!$B:$M,12,FALSE)),"",VLOOKUP(CONCATENATE($A362,"_",D$2),'Reference data SID'!$B:$M,12,FALSE))</f>
        <v/>
      </c>
      <c r="E362" s="16" t="str">
        <f>IF(ISERROR(VLOOKUP(CONCATENATE($A362,"_",E$2),'Reference data SID'!$B:$M,12,FALSE)),"",VLOOKUP(CONCATENATE($A362,"_",E$2),'Reference data SID'!$B:$M,12,FALSE))</f>
        <v/>
      </c>
      <c r="F362" s="16" t="str">
        <f>IF(ISERROR(VLOOKUP(CONCATENATE($A362,"_",F$2),'Reference data SID'!$B:$M,12,FALSE)),"",VLOOKUP(CONCATENATE($A362,"_",F$2),'Reference data SID'!$B:$M,12,FALSE))</f>
        <v/>
      </c>
      <c r="G362" s="16" t="str">
        <f>IF(ISERROR(VLOOKUP(CONCATENATE($A362,"_",G$2),'Reference data SID'!$B:$M,12,FALSE)),"",VLOOKUP(CONCATENATE($A362,"_",G$2),'Reference data SID'!$B:$M,12,FALSE))</f>
        <v/>
      </c>
      <c r="H362" s="16" t="str">
        <f>IF(ISERROR(VLOOKUP(CONCATENATE($A362,"_",H$2),'Reference data SID'!$B:$M,12,FALSE)),"",VLOOKUP(CONCATENATE($A362,"_",H$2),'Reference data SID'!$B:$M,12,FALSE))</f>
        <v/>
      </c>
      <c r="I362" s="16" t="str">
        <f>IF(ISERROR(VLOOKUP(CONCATENATE($A362,"_",I$2),'Reference data SID'!$B:$M,12,FALSE)),"",VLOOKUP(CONCATENATE($A362,"_",I$2),'Reference data SID'!$B:$M,12,FALSE))</f>
        <v/>
      </c>
      <c r="J362" s="16" t="str">
        <f>IF(ISERROR(VLOOKUP(CONCATENATE($A362,"_",J$2),'Reference data SID'!$B:$M,12,FALSE)),"",VLOOKUP(CONCATENATE($A362,"_",J$2),'Reference data SID'!$B:$M,12,FALSE))</f>
        <v/>
      </c>
      <c r="K362" s="16" t="str">
        <f>IF(ISERROR(VLOOKUP(CONCATENATE($A362,"_",K$2),'Reference data SID'!$B:$M,12,FALSE)),"",VLOOKUP(CONCATENATE($A362,"_",K$2),'Reference data SID'!$B:$M,12,FALSE))</f>
        <v/>
      </c>
      <c r="L362" s="16" t="str">
        <f>IF(ISERROR(VLOOKUP(CONCATENATE($A362,"_",L$2),'Reference data SID'!$B:$M,12,FALSE)),"",VLOOKUP(CONCATENATE($A362,"_",L$2),'Reference data SID'!$B:$M,12,FALSE))</f>
        <v/>
      </c>
      <c r="M362" s="16" t="str">
        <f>IF(ISERROR(VLOOKUP(CONCATENATE($A362,"_",M$2),'Reference data SID'!$B:$M,12,FALSE)),"",VLOOKUP(CONCATENATE($A362,"_",M$2),'Reference data SID'!$B:$M,12,FALSE))</f>
        <v/>
      </c>
      <c r="N362" s="16" t="str">
        <f>IF(ISERROR(VLOOKUP(CONCATENATE($A362,"_",N$2),'Reference data SID'!$B:$M,12,FALSE)),"",VLOOKUP(CONCATENATE($A362,"_",N$2),'Reference data SID'!$B:$M,12,FALSE))</f>
        <v/>
      </c>
      <c r="O362" s="16" t="str">
        <f>IF(ISERROR(VLOOKUP(CONCATENATE($A362,"_",O$2),'Reference data SID'!$B:$M,12,FALSE)),"",VLOOKUP(CONCATENATE($A362,"_",O$2),'Reference data SID'!$B:$M,12,FALSE))</f>
        <v/>
      </c>
      <c r="P362" s="16" t="str">
        <f>IF(ISERROR(VLOOKUP(CONCATENATE($A362,"_",P$2),'Reference data SID'!$B:$M,12,FALSE)),"",VLOOKUP(CONCATENATE($A362,"_",P$2),'Reference data SID'!$B:$M,12,FALSE))</f>
        <v/>
      </c>
      <c r="Q362" s="16" t="str">
        <f>IF(ISERROR(VLOOKUP(CONCATENATE($A362,"_",Q$2),'Reference data SID'!$B:$M,12,FALSE)),"",VLOOKUP(CONCATENATE($A362,"_",Q$2),'Reference data SID'!$B:$M,12,FALSE))</f>
        <v/>
      </c>
      <c r="R362" s="16" t="str">
        <f>IF(ISERROR(VLOOKUP(CONCATENATE($A362,"_",R$2),'Reference data SID'!$B:$M,12,FALSE)),"",VLOOKUP(CONCATENATE($A362,"_",R$2),'Reference data SID'!$B:$M,12,FALSE))</f>
        <v/>
      </c>
      <c r="S362" s="16" t="str">
        <f>IF(ISERROR(VLOOKUP(CONCATENATE($A362,"_",S$2),'Reference data SID'!$B:$M,12,FALSE)),"",VLOOKUP(CONCATENATE($A362,"_",S$2),'Reference data SID'!$B:$M,12,FALSE))</f>
        <v/>
      </c>
      <c r="T362" s="16" t="str">
        <f>IF(ISERROR(VLOOKUP(CONCATENATE($A362,"_",T$2),'Reference data SID'!$B:$M,12,FALSE)),"",VLOOKUP(CONCATENATE($A362,"_",T$2),'Reference data SID'!$B:$M,12,FALSE))</f>
        <v/>
      </c>
      <c r="U362" s="16" t="str">
        <f>IF(ISERROR(VLOOKUP(CONCATENATE($A362,"_",U$2),'Reference data SID'!$B:$M,12,FALSE)),"",VLOOKUP(CONCATENATE($A362,"_",U$2),'Reference data SID'!$B:$M,12,FALSE))</f>
        <v/>
      </c>
      <c r="V362" s="16" t="str">
        <f>IF(ISERROR(VLOOKUP(CONCATENATE($A362,"_",V$2),'Reference data SID'!$B:$M,12,FALSE)),"",VLOOKUP(CONCATENATE($A362,"_",V$2),'Reference data SID'!$B:$M,12,FALSE))</f>
        <v/>
      </c>
      <c r="W362" s="16" t="str">
        <f>IF(ISERROR(VLOOKUP(CONCATENATE($A362,"_",W$2),'Reference data SID'!$B:$M,12,FALSE)),"",VLOOKUP(CONCATENATE($A362,"_",W$2),'Reference data SID'!$B:$M,12,FALSE))</f>
        <v/>
      </c>
      <c r="X362" s="16" t="str">
        <f>IF(ISERROR(VLOOKUP(CONCATENATE($A362,"_",X$2),'Reference data SID'!$B:$M,12,FALSE)),"",VLOOKUP(CONCATENATE($A362,"_",X$2),'Reference data SID'!$B:$M,12,FALSE))</f>
        <v/>
      </c>
      <c r="Y362" s="16" t="str">
        <f>IF(ISERROR(VLOOKUP(CONCATENATE($A362,"_",Y$2),'Reference data SID'!$B:$M,12,FALSE)),"",VLOOKUP(CONCATENATE($A362,"_",Y$2),'Reference data SID'!$B:$M,12,FALSE))</f>
        <v/>
      </c>
      <c r="Z362" s="16" t="str">
        <f>IF(ISERROR(VLOOKUP(CONCATENATE($A362,"_",Z$2),'Reference data SID'!$B:$M,12,FALSE)),"",VLOOKUP(CONCATENATE($A362,"_",Z$2),'Reference data SID'!$B:$M,12,FALSE))</f>
        <v/>
      </c>
      <c r="AA362" s="16" t="str">
        <f>IF(ISERROR(VLOOKUP(CONCATENATE($A362,"_",AA$2),'Reference data SID'!$B:$M,12,FALSE)),"",VLOOKUP(CONCATENATE($A362,"_",AA$2),'Reference data SID'!$B:$M,12,FALSE))</f>
        <v/>
      </c>
      <c r="AB362" s="16" t="str">
        <f>IF(ISERROR(VLOOKUP(CONCATENATE($A362,"_",AB$2),'Reference data SID'!$B:$M,12,FALSE)),"",VLOOKUP(CONCATENATE($A362,"_",AB$2),'Reference data SID'!$B:$M,12,FALSE))</f>
        <v/>
      </c>
      <c r="AC362" s="16" t="str">
        <f>IF(ISERROR(VLOOKUP(CONCATENATE($A362,"_",AC$2),'Reference data SID'!$B:$M,12,FALSE)),"",VLOOKUP(CONCATENATE($A362,"_",AC$2),'Reference data SID'!$B:$M,12,FALSE))</f>
        <v/>
      </c>
      <c r="AD362" s="16" t="str">
        <f>IF(ISERROR(VLOOKUP(CONCATENATE($A362,"_",AD$2),'Reference data SID'!$B:$M,12,FALSE)),"",VLOOKUP(CONCATENATE($A362,"_",AD$2),'Reference data SID'!$B:$M,12,FALSE))</f>
        <v/>
      </c>
      <c r="AE362" s="16" t="str">
        <f>IF(ISERROR(VLOOKUP(CONCATENATE($A362,"_",AE$2),'Reference data SID'!$B:$M,12,FALSE)),"",VLOOKUP(CONCATENATE($A362,"_",AE$2),'Reference data SID'!$B:$M,12,FALSE))</f>
        <v/>
      </c>
      <c r="AF362" s="16" t="str">
        <f>IF(ISERROR(VLOOKUP(CONCATENATE($A362,"_",AF$2),'Reference data SID'!$B:$M,12,FALSE)),"",VLOOKUP(CONCATENATE($A362,"_",AF$2),'Reference data SID'!$B:$M,12,FALSE))</f>
        <v/>
      </c>
      <c r="AG362" s="16" t="str">
        <f>IF(ISERROR(VLOOKUP(CONCATENATE($A362,"_",AG$2),'Reference data SID'!$B:$M,12,FALSE)),"",VLOOKUP(CONCATENATE($A362,"_",AG$2),'Reference data SID'!$B:$M,12,FALSE))</f>
        <v/>
      </c>
      <c r="AH362" s="16" t="str">
        <f>IF(ISERROR(VLOOKUP(CONCATENATE($A362,"_",AH$2),'Reference data SID'!$B:$M,12,FALSE)),"",VLOOKUP(CONCATENATE($A362,"_",AH$2),'Reference data SID'!$B:$M,12,FALSE))</f>
        <v/>
      </c>
      <c r="AI362" s="16" t="str">
        <f>IF(ISERROR(VLOOKUP(CONCATENATE($A362,"_",AI$2),'Reference data SID'!$B:$M,12,FALSE)),"",VLOOKUP(CONCATENATE($A362,"_",AI$2),'Reference data SID'!$B:$M,12,FALSE))</f>
        <v/>
      </c>
      <c r="AJ362" s="16" t="str">
        <f>IF(ISERROR(VLOOKUP(CONCATENATE($A362,"_",AJ$2),'Reference data SID'!$B:$M,12,FALSE)),"",VLOOKUP(CONCATENATE($A362,"_",AJ$2),'Reference data SID'!$B:$M,12,FALSE))</f>
        <v/>
      </c>
      <c r="AK362" s="16" t="str">
        <f>IF(ISERROR(VLOOKUP(CONCATENATE($A362,"_",AK$2),'Reference data SID'!$B:$M,12,FALSE)),"",VLOOKUP(CONCATENATE($A362,"_",AK$2),'Reference data SID'!$B:$M,12,FALSE))</f>
        <v/>
      </c>
      <c r="AL362" s="16" t="str">
        <f>IF(ISERROR(VLOOKUP(CONCATENATE($A362,"_",AL$2),'Reference data SID'!$B:$M,12,FALSE)),"",VLOOKUP(CONCATENATE($A362,"_",AL$2),'Reference data SID'!$B:$M,12,FALSE))</f>
        <v/>
      </c>
      <c r="AM362" s="16" t="str">
        <f>IF(ISERROR(VLOOKUP(CONCATENATE($A362,"_",AM$2),'Reference data SID'!$B:$M,12,FALSE)),"",VLOOKUP(CONCATENATE($A362,"_",AM$2),'Reference data SID'!$B:$M,12,FALSE))</f>
        <v/>
      </c>
      <c r="AN362" s="16" t="str">
        <f>IF(ISERROR(VLOOKUP(CONCATENATE($A362,"_",AN$2),'Reference data SID'!$B:$M,12,FALSE)),"",VLOOKUP(CONCATENATE($A362,"_",AN$2),'Reference data SID'!$B:$M,12,FALSE))</f>
        <v/>
      </c>
      <c r="AO362" s="16" t="str">
        <f>IF(ISERROR(VLOOKUP(CONCATENATE($A362,"_",AO$2),'Reference data SID'!$B:$M,12,FALSE)),"",VLOOKUP(CONCATENATE($A362,"_",AO$2),'Reference data SID'!$B:$M,12,FALSE))</f>
        <v/>
      </c>
      <c r="AP362" s="16" t="str">
        <f>IF(ISERROR(VLOOKUP(CONCATENATE($A362,"_",AP$2),'Reference data SID'!$B:$M,12,FALSE)),"",VLOOKUP(CONCATENATE($A362,"_",AP$2),'Reference data SID'!$B:$M,12,FALSE))</f>
        <v/>
      </c>
      <c r="AQ362" s="16" t="str">
        <f>IF(ISERROR(VLOOKUP(CONCATENATE($A362,"_",AQ$2),'Reference data SID'!$B:$M,12,FALSE)),"",VLOOKUP(CONCATENATE($A362,"_",AQ$2),'Reference data SID'!$B:$M,12,FALSE))</f>
        <v/>
      </c>
      <c r="AR362" s="16" t="str">
        <f>IF(ISERROR(VLOOKUP(CONCATENATE($A362,"_",AR$2),'Reference data SID'!$B:$M,12,FALSE)),"",VLOOKUP(CONCATENATE($A362,"_",AR$2),'Reference data SID'!$B:$M,12,FALSE))</f>
        <v/>
      </c>
      <c r="AS362" s="16" t="str">
        <f>IF(ISERROR(VLOOKUP(CONCATENATE($A362,"_",AS$2),'Reference data SID'!$B:$M,12,FALSE)),"",VLOOKUP(CONCATENATE($A362,"_",AS$2),'Reference data SID'!$B:$M,12,FALSE))</f>
        <v/>
      </c>
      <c r="AT362" s="16" t="str">
        <f>IF(ISERROR(VLOOKUP(CONCATENATE($A362,"_",AT$2),'Reference data SID'!$B:$M,12,FALSE)),"",VLOOKUP(CONCATENATE($A362,"_",AT$2),'Reference data SID'!$B:$M,12,FALSE))</f>
        <v/>
      </c>
    </row>
    <row r="363" spans="1:46" x14ac:dyDescent="0.25">
      <c r="A363">
        <v>359</v>
      </c>
      <c r="B363" s="16" t="str">
        <f>IF(ISERROR(VLOOKUP(CONCATENATE($A363,"_",B$2),'Reference data SID'!$B:$M,12,FALSE)),"",VLOOKUP(CONCATENATE($A363,"_",B$2),'Reference data SID'!$B:$M,12,FALSE))</f>
        <v/>
      </c>
      <c r="C363" s="16" t="str">
        <f>IF(ISERROR(VLOOKUP(CONCATENATE($A363,"_",C$2),'Reference data SID'!$B:$M,12,FALSE)),"",VLOOKUP(CONCATENATE($A363,"_",C$2),'Reference data SID'!$B:$M,12,FALSE))</f>
        <v/>
      </c>
      <c r="D363" s="16" t="str">
        <f>IF(ISERROR(VLOOKUP(CONCATENATE($A363,"_",D$2),'Reference data SID'!$B:$M,12,FALSE)),"",VLOOKUP(CONCATENATE($A363,"_",D$2),'Reference data SID'!$B:$M,12,FALSE))</f>
        <v/>
      </c>
      <c r="E363" s="16" t="str">
        <f>IF(ISERROR(VLOOKUP(CONCATENATE($A363,"_",E$2),'Reference data SID'!$B:$M,12,FALSE)),"",VLOOKUP(CONCATENATE($A363,"_",E$2),'Reference data SID'!$B:$M,12,FALSE))</f>
        <v/>
      </c>
      <c r="F363" s="16" t="str">
        <f>IF(ISERROR(VLOOKUP(CONCATENATE($A363,"_",F$2),'Reference data SID'!$B:$M,12,FALSE)),"",VLOOKUP(CONCATENATE($A363,"_",F$2),'Reference data SID'!$B:$M,12,FALSE))</f>
        <v/>
      </c>
      <c r="G363" s="16" t="str">
        <f>IF(ISERROR(VLOOKUP(CONCATENATE($A363,"_",G$2),'Reference data SID'!$B:$M,12,FALSE)),"",VLOOKUP(CONCATENATE($A363,"_",G$2),'Reference data SID'!$B:$M,12,FALSE))</f>
        <v/>
      </c>
      <c r="H363" s="16" t="str">
        <f>IF(ISERROR(VLOOKUP(CONCATENATE($A363,"_",H$2),'Reference data SID'!$B:$M,12,FALSE)),"",VLOOKUP(CONCATENATE($A363,"_",H$2),'Reference data SID'!$B:$M,12,FALSE))</f>
        <v/>
      </c>
      <c r="I363" s="16" t="str">
        <f>IF(ISERROR(VLOOKUP(CONCATENATE($A363,"_",I$2),'Reference data SID'!$B:$M,12,FALSE)),"",VLOOKUP(CONCATENATE($A363,"_",I$2),'Reference data SID'!$B:$M,12,FALSE))</f>
        <v/>
      </c>
      <c r="J363" s="16" t="str">
        <f>IF(ISERROR(VLOOKUP(CONCATENATE($A363,"_",J$2),'Reference data SID'!$B:$M,12,FALSE)),"",VLOOKUP(CONCATENATE($A363,"_",J$2),'Reference data SID'!$B:$M,12,FALSE))</f>
        <v/>
      </c>
      <c r="K363" s="16" t="str">
        <f>IF(ISERROR(VLOOKUP(CONCATENATE($A363,"_",K$2),'Reference data SID'!$B:$M,12,FALSE)),"",VLOOKUP(CONCATENATE($A363,"_",K$2),'Reference data SID'!$B:$M,12,FALSE))</f>
        <v/>
      </c>
      <c r="L363" s="16" t="str">
        <f>IF(ISERROR(VLOOKUP(CONCATENATE($A363,"_",L$2),'Reference data SID'!$B:$M,12,FALSE)),"",VLOOKUP(CONCATENATE($A363,"_",L$2),'Reference data SID'!$B:$M,12,FALSE))</f>
        <v/>
      </c>
      <c r="M363" s="16" t="str">
        <f>IF(ISERROR(VLOOKUP(CONCATENATE($A363,"_",M$2),'Reference data SID'!$B:$M,12,FALSE)),"",VLOOKUP(CONCATENATE($A363,"_",M$2),'Reference data SID'!$B:$M,12,FALSE))</f>
        <v/>
      </c>
      <c r="N363" s="16" t="str">
        <f>IF(ISERROR(VLOOKUP(CONCATENATE($A363,"_",N$2),'Reference data SID'!$B:$M,12,FALSE)),"",VLOOKUP(CONCATENATE($A363,"_",N$2),'Reference data SID'!$B:$M,12,FALSE))</f>
        <v/>
      </c>
      <c r="O363" s="16" t="str">
        <f>IF(ISERROR(VLOOKUP(CONCATENATE($A363,"_",O$2),'Reference data SID'!$B:$M,12,FALSE)),"",VLOOKUP(CONCATENATE($A363,"_",O$2),'Reference data SID'!$B:$M,12,FALSE))</f>
        <v/>
      </c>
      <c r="P363" s="16" t="str">
        <f>IF(ISERROR(VLOOKUP(CONCATENATE($A363,"_",P$2),'Reference data SID'!$B:$M,12,FALSE)),"",VLOOKUP(CONCATENATE($A363,"_",P$2),'Reference data SID'!$B:$M,12,FALSE))</f>
        <v/>
      </c>
      <c r="Q363" s="16" t="str">
        <f>IF(ISERROR(VLOOKUP(CONCATENATE($A363,"_",Q$2),'Reference data SID'!$B:$M,12,FALSE)),"",VLOOKUP(CONCATENATE($A363,"_",Q$2),'Reference data SID'!$B:$M,12,FALSE))</f>
        <v/>
      </c>
      <c r="R363" s="16" t="str">
        <f>IF(ISERROR(VLOOKUP(CONCATENATE($A363,"_",R$2),'Reference data SID'!$B:$M,12,FALSE)),"",VLOOKUP(CONCATENATE($A363,"_",R$2),'Reference data SID'!$B:$M,12,FALSE))</f>
        <v/>
      </c>
      <c r="S363" s="16" t="str">
        <f>IF(ISERROR(VLOOKUP(CONCATENATE($A363,"_",S$2),'Reference data SID'!$B:$M,12,FALSE)),"",VLOOKUP(CONCATENATE($A363,"_",S$2),'Reference data SID'!$B:$M,12,FALSE))</f>
        <v/>
      </c>
      <c r="T363" s="16" t="str">
        <f>IF(ISERROR(VLOOKUP(CONCATENATE($A363,"_",T$2),'Reference data SID'!$B:$M,12,FALSE)),"",VLOOKUP(CONCATENATE($A363,"_",T$2),'Reference data SID'!$B:$M,12,FALSE))</f>
        <v/>
      </c>
      <c r="U363" s="16" t="str">
        <f>IF(ISERROR(VLOOKUP(CONCATENATE($A363,"_",U$2),'Reference data SID'!$B:$M,12,FALSE)),"",VLOOKUP(CONCATENATE($A363,"_",U$2),'Reference data SID'!$B:$M,12,FALSE))</f>
        <v/>
      </c>
      <c r="V363" s="16" t="str">
        <f>IF(ISERROR(VLOOKUP(CONCATENATE($A363,"_",V$2),'Reference data SID'!$B:$M,12,FALSE)),"",VLOOKUP(CONCATENATE($A363,"_",V$2),'Reference data SID'!$B:$M,12,FALSE))</f>
        <v/>
      </c>
      <c r="W363" s="16" t="str">
        <f>IF(ISERROR(VLOOKUP(CONCATENATE($A363,"_",W$2),'Reference data SID'!$B:$M,12,FALSE)),"",VLOOKUP(CONCATENATE($A363,"_",W$2),'Reference data SID'!$B:$M,12,FALSE))</f>
        <v/>
      </c>
      <c r="X363" s="16" t="str">
        <f>IF(ISERROR(VLOOKUP(CONCATENATE($A363,"_",X$2),'Reference data SID'!$B:$M,12,FALSE)),"",VLOOKUP(CONCATENATE($A363,"_",X$2),'Reference data SID'!$B:$M,12,FALSE))</f>
        <v/>
      </c>
      <c r="Y363" s="16" t="str">
        <f>IF(ISERROR(VLOOKUP(CONCATENATE($A363,"_",Y$2),'Reference data SID'!$B:$M,12,FALSE)),"",VLOOKUP(CONCATENATE($A363,"_",Y$2),'Reference data SID'!$B:$M,12,FALSE))</f>
        <v/>
      </c>
      <c r="Z363" s="16" t="str">
        <f>IF(ISERROR(VLOOKUP(CONCATENATE($A363,"_",Z$2),'Reference data SID'!$B:$M,12,FALSE)),"",VLOOKUP(CONCATENATE($A363,"_",Z$2),'Reference data SID'!$B:$M,12,FALSE))</f>
        <v/>
      </c>
      <c r="AA363" s="16" t="str">
        <f>IF(ISERROR(VLOOKUP(CONCATENATE($A363,"_",AA$2),'Reference data SID'!$B:$M,12,FALSE)),"",VLOOKUP(CONCATENATE($A363,"_",AA$2),'Reference data SID'!$B:$M,12,FALSE))</f>
        <v/>
      </c>
      <c r="AB363" s="16" t="str">
        <f>IF(ISERROR(VLOOKUP(CONCATENATE($A363,"_",AB$2),'Reference data SID'!$B:$M,12,FALSE)),"",VLOOKUP(CONCATENATE($A363,"_",AB$2),'Reference data SID'!$B:$M,12,FALSE))</f>
        <v/>
      </c>
      <c r="AC363" s="16" t="str">
        <f>IF(ISERROR(VLOOKUP(CONCATENATE($A363,"_",AC$2),'Reference data SID'!$B:$M,12,FALSE)),"",VLOOKUP(CONCATENATE($A363,"_",AC$2),'Reference data SID'!$B:$M,12,FALSE))</f>
        <v/>
      </c>
      <c r="AD363" s="16" t="str">
        <f>IF(ISERROR(VLOOKUP(CONCATENATE($A363,"_",AD$2),'Reference data SID'!$B:$M,12,FALSE)),"",VLOOKUP(CONCATENATE($A363,"_",AD$2),'Reference data SID'!$B:$M,12,FALSE))</f>
        <v/>
      </c>
      <c r="AE363" s="16" t="str">
        <f>IF(ISERROR(VLOOKUP(CONCATENATE($A363,"_",AE$2),'Reference data SID'!$B:$M,12,FALSE)),"",VLOOKUP(CONCATENATE($A363,"_",AE$2),'Reference data SID'!$B:$M,12,FALSE))</f>
        <v/>
      </c>
      <c r="AF363" s="16" t="str">
        <f>IF(ISERROR(VLOOKUP(CONCATENATE($A363,"_",AF$2),'Reference data SID'!$B:$M,12,FALSE)),"",VLOOKUP(CONCATENATE($A363,"_",AF$2),'Reference data SID'!$B:$M,12,FALSE))</f>
        <v/>
      </c>
      <c r="AG363" s="16" t="str">
        <f>IF(ISERROR(VLOOKUP(CONCATENATE($A363,"_",AG$2),'Reference data SID'!$B:$M,12,FALSE)),"",VLOOKUP(CONCATENATE($A363,"_",AG$2),'Reference data SID'!$B:$M,12,FALSE))</f>
        <v/>
      </c>
      <c r="AH363" s="16" t="str">
        <f>IF(ISERROR(VLOOKUP(CONCATENATE($A363,"_",AH$2),'Reference data SID'!$B:$M,12,FALSE)),"",VLOOKUP(CONCATENATE($A363,"_",AH$2),'Reference data SID'!$B:$M,12,FALSE))</f>
        <v/>
      </c>
      <c r="AI363" s="16" t="str">
        <f>IF(ISERROR(VLOOKUP(CONCATENATE($A363,"_",AI$2),'Reference data SID'!$B:$M,12,FALSE)),"",VLOOKUP(CONCATENATE($A363,"_",AI$2),'Reference data SID'!$B:$M,12,FALSE))</f>
        <v/>
      </c>
      <c r="AJ363" s="16" t="str">
        <f>IF(ISERROR(VLOOKUP(CONCATENATE($A363,"_",AJ$2),'Reference data SID'!$B:$M,12,FALSE)),"",VLOOKUP(CONCATENATE($A363,"_",AJ$2),'Reference data SID'!$B:$M,12,FALSE))</f>
        <v/>
      </c>
      <c r="AK363" s="16" t="str">
        <f>IF(ISERROR(VLOOKUP(CONCATENATE($A363,"_",AK$2),'Reference data SID'!$B:$M,12,FALSE)),"",VLOOKUP(CONCATENATE($A363,"_",AK$2),'Reference data SID'!$B:$M,12,FALSE))</f>
        <v/>
      </c>
      <c r="AL363" s="16" t="str">
        <f>IF(ISERROR(VLOOKUP(CONCATENATE($A363,"_",AL$2),'Reference data SID'!$B:$M,12,FALSE)),"",VLOOKUP(CONCATENATE($A363,"_",AL$2),'Reference data SID'!$B:$M,12,FALSE))</f>
        <v/>
      </c>
      <c r="AM363" s="16" t="str">
        <f>IF(ISERROR(VLOOKUP(CONCATENATE($A363,"_",AM$2),'Reference data SID'!$B:$M,12,FALSE)),"",VLOOKUP(CONCATENATE($A363,"_",AM$2),'Reference data SID'!$B:$M,12,FALSE))</f>
        <v/>
      </c>
      <c r="AN363" s="16" t="str">
        <f>IF(ISERROR(VLOOKUP(CONCATENATE($A363,"_",AN$2),'Reference data SID'!$B:$M,12,FALSE)),"",VLOOKUP(CONCATENATE($A363,"_",AN$2),'Reference data SID'!$B:$M,12,FALSE))</f>
        <v/>
      </c>
      <c r="AO363" s="16" t="str">
        <f>IF(ISERROR(VLOOKUP(CONCATENATE($A363,"_",AO$2),'Reference data SID'!$B:$M,12,FALSE)),"",VLOOKUP(CONCATENATE($A363,"_",AO$2),'Reference data SID'!$B:$M,12,FALSE))</f>
        <v/>
      </c>
      <c r="AP363" s="16" t="str">
        <f>IF(ISERROR(VLOOKUP(CONCATENATE($A363,"_",AP$2),'Reference data SID'!$B:$M,12,FALSE)),"",VLOOKUP(CONCATENATE($A363,"_",AP$2),'Reference data SID'!$B:$M,12,FALSE))</f>
        <v/>
      </c>
      <c r="AQ363" s="16" t="str">
        <f>IF(ISERROR(VLOOKUP(CONCATENATE($A363,"_",AQ$2),'Reference data SID'!$B:$M,12,FALSE)),"",VLOOKUP(CONCATENATE($A363,"_",AQ$2),'Reference data SID'!$B:$M,12,FALSE))</f>
        <v/>
      </c>
      <c r="AR363" s="16" t="str">
        <f>IF(ISERROR(VLOOKUP(CONCATENATE($A363,"_",AR$2),'Reference data SID'!$B:$M,12,FALSE)),"",VLOOKUP(CONCATENATE($A363,"_",AR$2),'Reference data SID'!$B:$M,12,FALSE))</f>
        <v/>
      </c>
      <c r="AS363" s="16" t="str">
        <f>IF(ISERROR(VLOOKUP(CONCATENATE($A363,"_",AS$2),'Reference data SID'!$B:$M,12,FALSE)),"",VLOOKUP(CONCATENATE($A363,"_",AS$2),'Reference data SID'!$B:$M,12,FALSE))</f>
        <v/>
      </c>
      <c r="AT363" s="16" t="str">
        <f>IF(ISERROR(VLOOKUP(CONCATENATE($A363,"_",AT$2),'Reference data SID'!$B:$M,12,FALSE)),"",VLOOKUP(CONCATENATE($A363,"_",AT$2),'Reference data SID'!$B:$M,12,FALSE))</f>
        <v/>
      </c>
    </row>
    <row r="364" spans="1:46" x14ac:dyDescent="0.25">
      <c r="A364">
        <v>360</v>
      </c>
      <c r="B364" s="16" t="str">
        <f>IF(ISERROR(VLOOKUP(CONCATENATE($A364,"_",B$2),'Reference data SID'!$B:$M,12,FALSE)),"",VLOOKUP(CONCATENATE($A364,"_",B$2),'Reference data SID'!$B:$M,12,FALSE))</f>
        <v/>
      </c>
      <c r="C364" s="16" t="str">
        <f>IF(ISERROR(VLOOKUP(CONCATENATE($A364,"_",C$2),'Reference data SID'!$B:$M,12,FALSE)),"",VLOOKUP(CONCATENATE($A364,"_",C$2),'Reference data SID'!$B:$M,12,FALSE))</f>
        <v/>
      </c>
      <c r="D364" s="16" t="str">
        <f>IF(ISERROR(VLOOKUP(CONCATENATE($A364,"_",D$2),'Reference data SID'!$B:$M,12,FALSE)),"",VLOOKUP(CONCATENATE($A364,"_",D$2),'Reference data SID'!$B:$M,12,FALSE))</f>
        <v/>
      </c>
      <c r="E364" s="16" t="str">
        <f>IF(ISERROR(VLOOKUP(CONCATENATE($A364,"_",E$2),'Reference data SID'!$B:$M,12,FALSE)),"",VLOOKUP(CONCATENATE($A364,"_",E$2),'Reference data SID'!$B:$M,12,FALSE))</f>
        <v/>
      </c>
      <c r="F364" s="16" t="str">
        <f>IF(ISERROR(VLOOKUP(CONCATENATE($A364,"_",F$2),'Reference data SID'!$B:$M,12,FALSE)),"",VLOOKUP(CONCATENATE($A364,"_",F$2),'Reference data SID'!$B:$M,12,FALSE))</f>
        <v/>
      </c>
      <c r="G364" s="16" t="str">
        <f>IF(ISERROR(VLOOKUP(CONCATENATE($A364,"_",G$2),'Reference data SID'!$B:$M,12,FALSE)),"",VLOOKUP(CONCATENATE($A364,"_",G$2),'Reference data SID'!$B:$M,12,FALSE))</f>
        <v/>
      </c>
      <c r="H364" s="16" t="str">
        <f>IF(ISERROR(VLOOKUP(CONCATENATE($A364,"_",H$2),'Reference data SID'!$B:$M,12,FALSE)),"",VLOOKUP(CONCATENATE($A364,"_",H$2),'Reference data SID'!$B:$M,12,FALSE))</f>
        <v/>
      </c>
      <c r="I364" s="16" t="str">
        <f>IF(ISERROR(VLOOKUP(CONCATENATE($A364,"_",I$2),'Reference data SID'!$B:$M,12,FALSE)),"",VLOOKUP(CONCATENATE($A364,"_",I$2),'Reference data SID'!$B:$M,12,FALSE))</f>
        <v/>
      </c>
      <c r="J364" s="16" t="str">
        <f>IF(ISERROR(VLOOKUP(CONCATENATE($A364,"_",J$2),'Reference data SID'!$B:$M,12,FALSE)),"",VLOOKUP(CONCATENATE($A364,"_",J$2),'Reference data SID'!$B:$M,12,FALSE))</f>
        <v/>
      </c>
      <c r="K364" s="16" t="str">
        <f>IF(ISERROR(VLOOKUP(CONCATENATE($A364,"_",K$2),'Reference data SID'!$B:$M,12,FALSE)),"",VLOOKUP(CONCATENATE($A364,"_",K$2),'Reference data SID'!$B:$M,12,FALSE))</f>
        <v/>
      </c>
      <c r="L364" s="16" t="str">
        <f>IF(ISERROR(VLOOKUP(CONCATENATE($A364,"_",L$2),'Reference data SID'!$B:$M,12,FALSE)),"",VLOOKUP(CONCATENATE($A364,"_",L$2),'Reference data SID'!$B:$M,12,FALSE))</f>
        <v/>
      </c>
      <c r="M364" s="16" t="str">
        <f>IF(ISERROR(VLOOKUP(CONCATENATE($A364,"_",M$2),'Reference data SID'!$B:$M,12,FALSE)),"",VLOOKUP(CONCATENATE($A364,"_",M$2),'Reference data SID'!$B:$M,12,FALSE))</f>
        <v/>
      </c>
      <c r="N364" s="16" t="str">
        <f>IF(ISERROR(VLOOKUP(CONCATENATE($A364,"_",N$2),'Reference data SID'!$B:$M,12,FALSE)),"",VLOOKUP(CONCATENATE($A364,"_",N$2),'Reference data SID'!$B:$M,12,FALSE))</f>
        <v/>
      </c>
      <c r="O364" s="16" t="str">
        <f>IF(ISERROR(VLOOKUP(CONCATENATE($A364,"_",O$2),'Reference data SID'!$B:$M,12,FALSE)),"",VLOOKUP(CONCATENATE($A364,"_",O$2),'Reference data SID'!$B:$M,12,FALSE))</f>
        <v/>
      </c>
      <c r="P364" s="16" t="str">
        <f>IF(ISERROR(VLOOKUP(CONCATENATE($A364,"_",P$2),'Reference data SID'!$B:$M,12,FALSE)),"",VLOOKUP(CONCATENATE($A364,"_",P$2),'Reference data SID'!$B:$M,12,FALSE))</f>
        <v/>
      </c>
      <c r="Q364" s="16" t="str">
        <f>IF(ISERROR(VLOOKUP(CONCATENATE($A364,"_",Q$2),'Reference data SID'!$B:$M,12,FALSE)),"",VLOOKUP(CONCATENATE($A364,"_",Q$2),'Reference data SID'!$B:$M,12,FALSE))</f>
        <v/>
      </c>
      <c r="R364" s="16" t="str">
        <f>IF(ISERROR(VLOOKUP(CONCATENATE($A364,"_",R$2),'Reference data SID'!$B:$M,12,FALSE)),"",VLOOKUP(CONCATENATE($A364,"_",R$2),'Reference data SID'!$B:$M,12,FALSE))</f>
        <v/>
      </c>
      <c r="S364" s="16" t="str">
        <f>IF(ISERROR(VLOOKUP(CONCATENATE($A364,"_",S$2),'Reference data SID'!$B:$M,12,FALSE)),"",VLOOKUP(CONCATENATE($A364,"_",S$2),'Reference data SID'!$B:$M,12,FALSE))</f>
        <v/>
      </c>
      <c r="T364" s="16" t="str">
        <f>IF(ISERROR(VLOOKUP(CONCATENATE($A364,"_",T$2),'Reference data SID'!$B:$M,12,FALSE)),"",VLOOKUP(CONCATENATE($A364,"_",T$2),'Reference data SID'!$B:$M,12,FALSE))</f>
        <v/>
      </c>
      <c r="U364" s="16" t="str">
        <f>IF(ISERROR(VLOOKUP(CONCATENATE($A364,"_",U$2),'Reference data SID'!$B:$M,12,FALSE)),"",VLOOKUP(CONCATENATE($A364,"_",U$2),'Reference data SID'!$B:$M,12,FALSE))</f>
        <v/>
      </c>
      <c r="V364" s="16" t="str">
        <f>IF(ISERROR(VLOOKUP(CONCATENATE($A364,"_",V$2),'Reference data SID'!$B:$M,12,FALSE)),"",VLOOKUP(CONCATENATE($A364,"_",V$2),'Reference data SID'!$B:$M,12,FALSE))</f>
        <v/>
      </c>
      <c r="W364" s="16" t="str">
        <f>IF(ISERROR(VLOOKUP(CONCATENATE($A364,"_",W$2),'Reference data SID'!$B:$M,12,FALSE)),"",VLOOKUP(CONCATENATE($A364,"_",W$2),'Reference data SID'!$B:$M,12,FALSE))</f>
        <v/>
      </c>
      <c r="X364" s="16" t="str">
        <f>IF(ISERROR(VLOOKUP(CONCATENATE($A364,"_",X$2),'Reference data SID'!$B:$M,12,FALSE)),"",VLOOKUP(CONCATENATE($A364,"_",X$2),'Reference data SID'!$B:$M,12,FALSE))</f>
        <v/>
      </c>
      <c r="Y364" s="16" t="str">
        <f>IF(ISERROR(VLOOKUP(CONCATENATE($A364,"_",Y$2),'Reference data SID'!$B:$M,12,FALSE)),"",VLOOKUP(CONCATENATE($A364,"_",Y$2),'Reference data SID'!$B:$M,12,FALSE))</f>
        <v/>
      </c>
      <c r="Z364" s="16" t="str">
        <f>IF(ISERROR(VLOOKUP(CONCATENATE($A364,"_",Z$2),'Reference data SID'!$B:$M,12,FALSE)),"",VLOOKUP(CONCATENATE($A364,"_",Z$2),'Reference data SID'!$B:$M,12,FALSE))</f>
        <v/>
      </c>
      <c r="AA364" s="16" t="str">
        <f>IF(ISERROR(VLOOKUP(CONCATENATE($A364,"_",AA$2),'Reference data SID'!$B:$M,12,FALSE)),"",VLOOKUP(CONCATENATE($A364,"_",AA$2),'Reference data SID'!$B:$M,12,FALSE))</f>
        <v/>
      </c>
      <c r="AB364" s="16" t="str">
        <f>IF(ISERROR(VLOOKUP(CONCATENATE($A364,"_",AB$2),'Reference data SID'!$B:$M,12,FALSE)),"",VLOOKUP(CONCATENATE($A364,"_",AB$2),'Reference data SID'!$B:$M,12,FALSE))</f>
        <v/>
      </c>
      <c r="AC364" s="16" t="str">
        <f>IF(ISERROR(VLOOKUP(CONCATENATE($A364,"_",AC$2),'Reference data SID'!$B:$M,12,FALSE)),"",VLOOKUP(CONCATENATE($A364,"_",AC$2),'Reference data SID'!$B:$M,12,FALSE))</f>
        <v/>
      </c>
      <c r="AD364" s="16" t="str">
        <f>IF(ISERROR(VLOOKUP(CONCATENATE($A364,"_",AD$2),'Reference data SID'!$B:$M,12,FALSE)),"",VLOOKUP(CONCATENATE($A364,"_",AD$2),'Reference data SID'!$B:$M,12,FALSE))</f>
        <v/>
      </c>
      <c r="AE364" s="16" t="str">
        <f>IF(ISERROR(VLOOKUP(CONCATENATE($A364,"_",AE$2),'Reference data SID'!$B:$M,12,FALSE)),"",VLOOKUP(CONCATENATE($A364,"_",AE$2),'Reference data SID'!$B:$M,12,FALSE))</f>
        <v/>
      </c>
      <c r="AF364" s="16" t="str">
        <f>IF(ISERROR(VLOOKUP(CONCATENATE($A364,"_",AF$2),'Reference data SID'!$B:$M,12,FALSE)),"",VLOOKUP(CONCATENATE($A364,"_",AF$2),'Reference data SID'!$B:$M,12,FALSE))</f>
        <v/>
      </c>
      <c r="AG364" s="16" t="str">
        <f>IF(ISERROR(VLOOKUP(CONCATENATE($A364,"_",AG$2),'Reference data SID'!$B:$M,12,FALSE)),"",VLOOKUP(CONCATENATE($A364,"_",AG$2),'Reference data SID'!$B:$M,12,FALSE))</f>
        <v/>
      </c>
      <c r="AH364" s="16" t="str">
        <f>IF(ISERROR(VLOOKUP(CONCATENATE($A364,"_",AH$2),'Reference data SID'!$B:$M,12,FALSE)),"",VLOOKUP(CONCATENATE($A364,"_",AH$2),'Reference data SID'!$B:$M,12,FALSE))</f>
        <v/>
      </c>
      <c r="AI364" s="16" t="str">
        <f>IF(ISERROR(VLOOKUP(CONCATENATE($A364,"_",AI$2),'Reference data SID'!$B:$M,12,FALSE)),"",VLOOKUP(CONCATENATE($A364,"_",AI$2),'Reference data SID'!$B:$M,12,FALSE))</f>
        <v/>
      </c>
      <c r="AJ364" s="16" t="str">
        <f>IF(ISERROR(VLOOKUP(CONCATENATE($A364,"_",AJ$2),'Reference data SID'!$B:$M,12,FALSE)),"",VLOOKUP(CONCATENATE($A364,"_",AJ$2),'Reference data SID'!$B:$M,12,FALSE))</f>
        <v/>
      </c>
      <c r="AK364" s="16" t="str">
        <f>IF(ISERROR(VLOOKUP(CONCATENATE($A364,"_",AK$2),'Reference data SID'!$B:$M,12,FALSE)),"",VLOOKUP(CONCATENATE($A364,"_",AK$2),'Reference data SID'!$B:$M,12,FALSE))</f>
        <v/>
      </c>
      <c r="AL364" s="16" t="str">
        <f>IF(ISERROR(VLOOKUP(CONCATENATE($A364,"_",AL$2),'Reference data SID'!$B:$M,12,FALSE)),"",VLOOKUP(CONCATENATE($A364,"_",AL$2),'Reference data SID'!$B:$M,12,FALSE))</f>
        <v/>
      </c>
      <c r="AM364" s="16" t="str">
        <f>IF(ISERROR(VLOOKUP(CONCATENATE($A364,"_",AM$2),'Reference data SID'!$B:$M,12,FALSE)),"",VLOOKUP(CONCATENATE($A364,"_",AM$2),'Reference data SID'!$B:$M,12,FALSE))</f>
        <v/>
      </c>
      <c r="AN364" s="16" t="str">
        <f>IF(ISERROR(VLOOKUP(CONCATENATE($A364,"_",AN$2),'Reference data SID'!$B:$M,12,FALSE)),"",VLOOKUP(CONCATENATE($A364,"_",AN$2),'Reference data SID'!$B:$M,12,FALSE))</f>
        <v/>
      </c>
      <c r="AO364" s="16" t="str">
        <f>IF(ISERROR(VLOOKUP(CONCATENATE($A364,"_",AO$2),'Reference data SID'!$B:$M,12,FALSE)),"",VLOOKUP(CONCATENATE($A364,"_",AO$2),'Reference data SID'!$B:$M,12,FALSE))</f>
        <v/>
      </c>
      <c r="AP364" s="16" t="str">
        <f>IF(ISERROR(VLOOKUP(CONCATENATE($A364,"_",AP$2),'Reference data SID'!$B:$M,12,FALSE)),"",VLOOKUP(CONCATENATE($A364,"_",AP$2),'Reference data SID'!$B:$M,12,FALSE))</f>
        <v/>
      </c>
      <c r="AQ364" s="16" t="str">
        <f>IF(ISERROR(VLOOKUP(CONCATENATE($A364,"_",AQ$2),'Reference data SID'!$B:$M,12,FALSE)),"",VLOOKUP(CONCATENATE($A364,"_",AQ$2),'Reference data SID'!$B:$M,12,FALSE))</f>
        <v/>
      </c>
      <c r="AR364" s="16" t="str">
        <f>IF(ISERROR(VLOOKUP(CONCATENATE($A364,"_",AR$2),'Reference data SID'!$B:$M,12,FALSE)),"",VLOOKUP(CONCATENATE($A364,"_",AR$2),'Reference data SID'!$B:$M,12,FALSE))</f>
        <v/>
      </c>
      <c r="AS364" s="16" t="str">
        <f>IF(ISERROR(VLOOKUP(CONCATENATE($A364,"_",AS$2),'Reference data SID'!$B:$M,12,FALSE)),"",VLOOKUP(CONCATENATE($A364,"_",AS$2),'Reference data SID'!$B:$M,12,FALSE))</f>
        <v/>
      </c>
      <c r="AT364" s="16" t="str">
        <f>IF(ISERROR(VLOOKUP(CONCATENATE($A364,"_",AT$2),'Reference data SID'!$B:$M,12,FALSE)),"",VLOOKUP(CONCATENATE($A364,"_",AT$2),'Reference data SID'!$B:$M,12,FALSE))</f>
        <v/>
      </c>
    </row>
    <row r="365" spans="1:46" x14ac:dyDescent="0.25">
      <c r="A365">
        <v>361</v>
      </c>
      <c r="B365" s="16" t="str">
        <f>IF(ISERROR(VLOOKUP(CONCATENATE($A365,"_",B$2),'Reference data SID'!$B:$M,12,FALSE)),"",VLOOKUP(CONCATENATE($A365,"_",B$2),'Reference data SID'!$B:$M,12,FALSE))</f>
        <v/>
      </c>
      <c r="C365" s="16" t="str">
        <f>IF(ISERROR(VLOOKUP(CONCATENATE($A365,"_",C$2),'Reference data SID'!$B:$M,12,FALSE)),"",VLOOKUP(CONCATENATE($A365,"_",C$2),'Reference data SID'!$B:$M,12,FALSE))</f>
        <v/>
      </c>
      <c r="D365" s="16" t="str">
        <f>IF(ISERROR(VLOOKUP(CONCATENATE($A365,"_",D$2),'Reference data SID'!$B:$M,12,FALSE)),"",VLOOKUP(CONCATENATE($A365,"_",D$2),'Reference data SID'!$B:$M,12,FALSE))</f>
        <v/>
      </c>
      <c r="E365" s="16" t="str">
        <f>IF(ISERROR(VLOOKUP(CONCATENATE($A365,"_",E$2),'Reference data SID'!$B:$M,12,FALSE)),"",VLOOKUP(CONCATENATE($A365,"_",E$2),'Reference data SID'!$B:$M,12,FALSE))</f>
        <v/>
      </c>
      <c r="F365" s="16" t="str">
        <f>IF(ISERROR(VLOOKUP(CONCATENATE($A365,"_",F$2),'Reference data SID'!$B:$M,12,FALSE)),"",VLOOKUP(CONCATENATE($A365,"_",F$2),'Reference data SID'!$B:$M,12,FALSE))</f>
        <v/>
      </c>
      <c r="G365" s="16" t="str">
        <f>IF(ISERROR(VLOOKUP(CONCATENATE($A365,"_",G$2),'Reference data SID'!$B:$M,12,FALSE)),"",VLOOKUP(CONCATENATE($A365,"_",G$2),'Reference data SID'!$B:$M,12,FALSE))</f>
        <v/>
      </c>
      <c r="H365" s="16" t="str">
        <f>IF(ISERROR(VLOOKUP(CONCATENATE($A365,"_",H$2),'Reference data SID'!$B:$M,12,FALSE)),"",VLOOKUP(CONCATENATE($A365,"_",H$2),'Reference data SID'!$B:$M,12,FALSE))</f>
        <v/>
      </c>
      <c r="I365" s="16" t="str">
        <f>IF(ISERROR(VLOOKUP(CONCATENATE($A365,"_",I$2),'Reference data SID'!$B:$M,12,FALSE)),"",VLOOKUP(CONCATENATE($A365,"_",I$2),'Reference data SID'!$B:$M,12,FALSE))</f>
        <v/>
      </c>
      <c r="J365" s="16" t="str">
        <f>IF(ISERROR(VLOOKUP(CONCATENATE($A365,"_",J$2),'Reference data SID'!$B:$M,12,FALSE)),"",VLOOKUP(CONCATENATE($A365,"_",J$2),'Reference data SID'!$B:$M,12,FALSE))</f>
        <v/>
      </c>
      <c r="K365" s="16" t="str">
        <f>IF(ISERROR(VLOOKUP(CONCATENATE($A365,"_",K$2),'Reference data SID'!$B:$M,12,FALSE)),"",VLOOKUP(CONCATENATE($A365,"_",K$2),'Reference data SID'!$B:$M,12,FALSE))</f>
        <v/>
      </c>
      <c r="L365" s="16" t="str">
        <f>IF(ISERROR(VLOOKUP(CONCATENATE($A365,"_",L$2),'Reference data SID'!$B:$M,12,FALSE)),"",VLOOKUP(CONCATENATE($A365,"_",L$2),'Reference data SID'!$B:$M,12,FALSE))</f>
        <v/>
      </c>
      <c r="M365" s="16" t="str">
        <f>IF(ISERROR(VLOOKUP(CONCATENATE($A365,"_",M$2),'Reference data SID'!$B:$M,12,FALSE)),"",VLOOKUP(CONCATENATE($A365,"_",M$2),'Reference data SID'!$B:$M,12,FALSE))</f>
        <v/>
      </c>
      <c r="N365" s="16" t="str">
        <f>IF(ISERROR(VLOOKUP(CONCATENATE($A365,"_",N$2),'Reference data SID'!$B:$M,12,FALSE)),"",VLOOKUP(CONCATENATE($A365,"_",N$2),'Reference data SID'!$B:$M,12,FALSE))</f>
        <v/>
      </c>
      <c r="O365" s="16" t="str">
        <f>IF(ISERROR(VLOOKUP(CONCATENATE($A365,"_",O$2),'Reference data SID'!$B:$M,12,FALSE)),"",VLOOKUP(CONCATENATE($A365,"_",O$2),'Reference data SID'!$B:$M,12,FALSE))</f>
        <v/>
      </c>
      <c r="P365" s="16" t="str">
        <f>IF(ISERROR(VLOOKUP(CONCATENATE($A365,"_",P$2),'Reference data SID'!$B:$M,12,FALSE)),"",VLOOKUP(CONCATENATE($A365,"_",P$2),'Reference data SID'!$B:$M,12,FALSE))</f>
        <v/>
      </c>
      <c r="Q365" s="16" t="str">
        <f>IF(ISERROR(VLOOKUP(CONCATENATE($A365,"_",Q$2),'Reference data SID'!$B:$M,12,FALSE)),"",VLOOKUP(CONCATENATE($A365,"_",Q$2),'Reference data SID'!$B:$M,12,FALSE))</f>
        <v/>
      </c>
      <c r="R365" s="16" t="str">
        <f>IF(ISERROR(VLOOKUP(CONCATENATE($A365,"_",R$2),'Reference data SID'!$B:$M,12,FALSE)),"",VLOOKUP(CONCATENATE($A365,"_",R$2),'Reference data SID'!$B:$M,12,FALSE))</f>
        <v/>
      </c>
      <c r="S365" s="16" t="str">
        <f>IF(ISERROR(VLOOKUP(CONCATENATE($A365,"_",S$2),'Reference data SID'!$B:$M,12,FALSE)),"",VLOOKUP(CONCATENATE($A365,"_",S$2),'Reference data SID'!$B:$M,12,FALSE))</f>
        <v/>
      </c>
      <c r="T365" s="16" t="str">
        <f>IF(ISERROR(VLOOKUP(CONCATENATE($A365,"_",T$2),'Reference data SID'!$B:$M,12,FALSE)),"",VLOOKUP(CONCATENATE($A365,"_",T$2),'Reference data SID'!$B:$M,12,FALSE))</f>
        <v/>
      </c>
      <c r="U365" s="16" t="str">
        <f>IF(ISERROR(VLOOKUP(CONCATENATE($A365,"_",U$2),'Reference data SID'!$B:$M,12,FALSE)),"",VLOOKUP(CONCATENATE($A365,"_",U$2),'Reference data SID'!$B:$M,12,FALSE))</f>
        <v/>
      </c>
      <c r="V365" s="16" t="str">
        <f>IF(ISERROR(VLOOKUP(CONCATENATE($A365,"_",V$2),'Reference data SID'!$B:$M,12,FALSE)),"",VLOOKUP(CONCATENATE($A365,"_",V$2),'Reference data SID'!$B:$M,12,FALSE))</f>
        <v/>
      </c>
      <c r="W365" s="16" t="str">
        <f>IF(ISERROR(VLOOKUP(CONCATENATE($A365,"_",W$2),'Reference data SID'!$B:$M,12,FALSE)),"",VLOOKUP(CONCATENATE($A365,"_",W$2),'Reference data SID'!$B:$M,12,FALSE))</f>
        <v/>
      </c>
      <c r="X365" s="16" t="str">
        <f>IF(ISERROR(VLOOKUP(CONCATENATE($A365,"_",X$2),'Reference data SID'!$B:$M,12,FALSE)),"",VLOOKUP(CONCATENATE($A365,"_",X$2),'Reference data SID'!$B:$M,12,FALSE))</f>
        <v/>
      </c>
      <c r="Y365" s="16" t="str">
        <f>IF(ISERROR(VLOOKUP(CONCATENATE($A365,"_",Y$2),'Reference data SID'!$B:$M,12,FALSE)),"",VLOOKUP(CONCATENATE($A365,"_",Y$2),'Reference data SID'!$B:$M,12,FALSE))</f>
        <v/>
      </c>
      <c r="Z365" s="16" t="str">
        <f>IF(ISERROR(VLOOKUP(CONCATENATE($A365,"_",Z$2),'Reference data SID'!$B:$M,12,FALSE)),"",VLOOKUP(CONCATENATE($A365,"_",Z$2),'Reference data SID'!$B:$M,12,FALSE))</f>
        <v/>
      </c>
      <c r="AA365" s="16" t="str">
        <f>IF(ISERROR(VLOOKUP(CONCATENATE($A365,"_",AA$2),'Reference data SID'!$B:$M,12,FALSE)),"",VLOOKUP(CONCATENATE($A365,"_",AA$2),'Reference data SID'!$B:$M,12,FALSE))</f>
        <v/>
      </c>
      <c r="AB365" s="16" t="str">
        <f>IF(ISERROR(VLOOKUP(CONCATENATE($A365,"_",AB$2),'Reference data SID'!$B:$M,12,FALSE)),"",VLOOKUP(CONCATENATE($A365,"_",AB$2),'Reference data SID'!$B:$M,12,FALSE))</f>
        <v/>
      </c>
      <c r="AC365" s="16" t="str">
        <f>IF(ISERROR(VLOOKUP(CONCATENATE($A365,"_",AC$2),'Reference data SID'!$B:$M,12,FALSE)),"",VLOOKUP(CONCATENATE($A365,"_",AC$2),'Reference data SID'!$B:$M,12,FALSE))</f>
        <v/>
      </c>
      <c r="AD365" s="16" t="str">
        <f>IF(ISERROR(VLOOKUP(CONCATENATE($A365,"_",AD$2),'Reference data SID'!$B:$M,12,FALSE)),"",VLOOKUP(CONCATENATE($A365,"_",AD$2),'Reference data SID'!$B:$M,12,FALSE))</f>
        <v/>
      </c>
      <c r="AE365" s="16" t="str">
        <f>IF(ISERROR(VLOOKUP(CONCATENATE($A365,"_",AE$2),'Reference data SID'!$B:$M,12,FALSE)),"",VLOOKUP(CONCATENATE($A365,"_",AE$2),'Reference data SID'!$B:$M,12,FALSE))</f>
        <v/>
      </c>
      <c r="AF365" s="16" t="str">
        <f>IF(ISERROR(VLOOKUP(CONCATENATE($A365,"_",AF$2),'Reference data SID'!$B:$M,12,FALSE)),"",VLOOKUP(CONCATENATE($A365,"_",AF$2),'Reference data SID'!$B:$M,12,FALSE))</f>
        <v/>
      </c>
      <c r="AG365" s="16" t="str">
        <f>IF(ISERROR(VLOOKUP(CONCATENATE($A365,"_",AG$2),'Reference data SID'!$B:$M,12,FALSE)),"",VLOOKUP(CONCATENATE($A365,"_",AG$2),'Reference data SID'!$B:$M,12,FALSE))</f>
        <v/>
      </c>
      <c r="AH365" s="16" t="str">
        <f>IF(ISERROR(VLOOKUP(CONCATENATE($A365,"_",AH$2),'Reference data SID'!$B:$M,12,FALSE)),"",VLOOKUP(CONCATENATE($A365,"_",AH$2),'Reference data SID'!$B:$M,12,FALSE))</f>
        <v/>
      </c>
      <c r="AI365" s="16" t="str">
        <f>IF(ISERROR(VLOOKUP(CONCATENATE($A365,"_",AI$2),'Reference data SID'!$B:$M,12,FALSE)),"",VLOOKUP(CONCATENATE($A365,"_",AI$2),'Reference data SID'!$B:$M,12,FALSE))</f>
        <v/>
      </c>
      <c r="AJ365" s="16" t="str">
        <f>IF(ISERROR(VLOOKUP(CONCATENATE($A365,"_",AJ$2),'Reference data SID'!$B:$M,12,FALSE)),"",VLOOKUP(CONCATENATE($A365,"_",AJ$2),'Reference data SID'!$B:$M,12,FALSE))</f>
        <v/>
      </c>
      <c r="AK365" s="16" t="str">
        <f>IF(ISERROR(VLOOKUP(CONCATENATE($A365,"_",AK$2),'Reference data SID'!$B:$M,12,FALSE)),"",VLOOKUP(CONCATENATE($A365,"_",AK$2),'Reference data SID'!$B:$M,12,FALSE))</f>
        <v/>
      </c>
      <c r="AL365" s="16" t="str">
        <f>IF(ISERROR(VLOOKUP(CONCATENATE($A365,"_",AL$2),'Reference data SID'!$B:$M,12,FALSE)),"",VLOOKUP(CONCATENATE($A365,"_",AL$2),'Reference data SID'!$B:$M,12,FALSE))</f>
        <v/>
      </c>
      <c r="AM365" s="16" t="str">
        <f>IF(ISERROR(VLOOKUP(CONCATENATE($A365,"_",AM$2),'Reference data SID'!$B:$M,12,FALSE)),"",VLOOKUP(CONCATENATE($A365,"_",AM$2),'Reference data SID'!$B:$M,12,FALSE))</f>
        <v/>
      </c>
      <c r="AN365" s="16" t="str">
        <f>IF(ISERROR(VLOOKUP(CONCATENATE($A365,"_",AN$2),'Reference data SID'!$B:$M,12,FALSE)),"",VLOOKUP(CONCATENATE($A365,"_",AN$2),'Reference data SID'!$B:$M,12,FALSE))</f>
        <v/>
      </c>
      <c r="AO365" s="16" t="str">
        <f>IF(ISERROR(VLOOKUP(CONCATENATE($A365,"_",AO$2),'Reference data SID'!$B:$M,12,FALSE)),"",VLOOKUP(CONCATENATE($A365,"_",AO$2),'Reference data SID'!$B:$M,12,FALSE))</f>
        <v/>
      </c>
      <c r="AP365" s="16" t="str">
        <f>IF(ISERROR(VLOOKUP(CONCATENATE($A365,"_",AP$2),'Reference data SID'!$B:$M,12,FALSE)),"",VLOOKUP(CONCATENATE($A365,"_",AP$2),'Reference data SID'!$B:$M,12,FALSE))</f>
        <v/>
      </c>
      <c r="AQ365" s="16" t="str">
        <f>IF(ISERROR(VLOOKUP(CONCATENATE($A365,"_",AQ$2),'Reference data SID'!$B:$M,12,FALSE)),"",VLOOKUP(CONCATENATE($A365,"_",AQ$2),'Reference data SID'!$B:$M,12,FALSE))</f>
        <v/>
      </c>
      <c r="AR365" s="16" t="str">
        <f>IF(ISERROR(VLOOKUP(CONCATENATE($A365,"_",AR$2),'Reference data SID'!$B:$M,12,FALSE)),"",VLOOKUP(CONCATENATE($A365,"_",AR$2),'Reference data SID'!$B:$M,12,FALSE))</f>
        <v/>
      </c>
      <c r="AS365" s="16" t="str">
        <f>IF(ISERROR(VLOOKUP(CONCATENATE($A365,"_",AS$2),'Reference data SID'!$B:$M,12,FALSE)),"",VLOOKUP(CONCATENATE($A365,"_",AS$2),'Reference data SID'!$B:$M,12,FALSE))</f>
        <v/>
      </c>
      <c r="AT365" s="16" t="str">
        <f>IF(ISERROR(VLOOKUP(CONCATENATE($A365,"_",AT$2),'Reference data SID'!$B:$M,12,FALSE)),"",VLOOKUP(CONCATENATE($A365,"_",AT$2),'Reference data SID'!$B:$M,12,FALSE))</f>
        <v/>
      </c>
    </row>
    <row r="366" spans="1:46" x14ac:dyDescent="0.25">
      <c r="A366">
        <v>362</v>
      </c>
      <c r="B366" s="16" t="str">
        <f>IF(ISERROR(VLOOKUP(CONCATENATE($A366,"_",B$2),'Reference data SID'!$B:$M,12,FALSE)),"",VLOOKUP(CONCATENATE($A366,"_",B$2),'Reference data SID'!$B:$M,12,FALSE))</f>
        <v/>
      </c>
      <c r="C366" s="16" t="str">
        <f>IF(ISERROR(VLOOKUP(CONCATENATE($A366,"_",C$2),'Reference data SID'!$B:$M,12,FALSE)),"",VLOOKUP(CONCATENATE($A366,"_",C$2),'Reference data SID'!$B:$M,12,FALSE))</f>
        <v/>
      </c>
      <c r="D366" s="16" t="str">
        <f>IF(ISERROR(VLOOKUP(CONCATENATE($A366,"_",D$2),'Reference data SID'!$B:$M,12,FALSE)),"",VLOOKUP(CONCATENATE($A366,"_",D$2),'Reference data SID'!$B:$M,12,FALSE))</f>
        <v/>
      </c>
      <c r="E366" s="16" t="str">
        <f>IF(ISERROR(VLOOKUP(CONCATENATE($A366,"_",E$2),'Reference data SID'!$B:$M,12,FALSE)),"",VLOOKUP(CONCATENATE($A366,"_",E$2),'Reference data SID'!$B:$M,12,FALSE))</f>
        <v/>
      </c>
      <c r="F366" s="16" t="str">
        <f>IF(ISERROR(VLOOKUP(CONCATENATE($A366,"_",F$2),'Reference data SID'!$B:$M,12,FALSE)),"",VLOOKUP(CONCATENATE($A366,"_",F$2),'Reference data SID'!$B:$M,12,FALSE))</f>
        <v/>
      </c>
      <c r="G366" s="16" t="str">
        <f>IF(ISERROR(VLOOKUP(CONCATENATE($A366,"_",G$2),'Reference data SID'!$B:$M,12,FALSE)),"",VLOOKUP(CONCATENATE($A366,"_",G$2),'Reference data SID'!$B:$M,12,FALSE))</f>
        <v/>
      </c>
      <c r="H366" s="16" t="str">
        <f>IF(ISERROR(VLOOKUP(CONCATENATE($A366,"_",H$2),'Reference data SID'!$B:$M,12,FALSE)),"",VLOOKUP(CONCATENATE($A366,"_",H$2),'Reference data SID'!$B:$M,12,FALSE))</f>
        <v/>
      </c>
      <c r="I366" s="16" t="str">
        <f>IF(ISERROR(VLOOKUP(CONCATENATE($A366,"_",I$2),'Reference data SID'!$B:$M,12,FALSE)),"",VLOOKUP(CONCATENATE($A366,"_",I$2),'Reference data SID'!$B:$M,12,FALSE))</f>
        <v/>
      </c>
      <c r="J366" s="16" t="str">
        <f>IF(ISERROR(VLOOKUP(CONCATENATE($A366,"_",J$2),'Reference data SID'!$B:$M,12,FALSE)),"",VLOOKUP(CONCATENATE($A366,"_",J$2),'Reference data SID'!$B:$M,12,FALSE))</f>
        <v/>
      </c>
      <c r="K366" s="16" t="str">
        <f>IF(ISERROR(VLOOKUP(CONCATENATE($A366,"_",K$2),'Reference data SID'!$B:$M,12,FALSE)),"",VLOOKUP(CONCATENATE($A366,"_",K$2),'Reference data SID'!$B:$M,12,FALSE))</f>
        <v/>
      </c>
      <c r="L366" s="16" t="str">
        <f>IF(ISERROR(VLOOKUP(CONCATENATE($A366,"_",L$2),'Reference data SID'!$B:$M,12,FALSE)),"",VLOOKUP(CONCATENATE($A366,"_",L$2),'Reference data SID'!$B:$M,12,FALSE))</f>
        <v/>
      </c>
      <c r="M366" s="16" t="str">
        <f>IF(ISERROR(VLOOKUP(CONCATENATE($A366,"_",M$2),'Reference data SID'!$B:$M,12,FALSE)),"",VLOOKUP(CONCATENATE($A366,"_",M$2),'Reference data SID'!$B:$M,12,FALSE))</f>
        <v/>
      </c>
      <c r="N366" s="16" t="str">
        <f>IF(ISERROR(VLOOKUP(CONCATENATE($A366,"_",N$2),'Reference data SID'!$B:$M,12,FALSE)),"",VLOOKUP(CONCATENATE($A366,"_",N$2),'Reference data SID'!$B:$M,12,FALSE))</f>
        <v/>
      </c>
      <c r="O366" s="16" t="str">
        <f>IF(ISERROR(VLOOKUP(CONCATENATE($A366,"_",O$2),'Reference data SID'!$B:$M,12,FALSE)),"",VLOOKUP(CONCATENATE($A366,"_",O$2),'Reference data SID'!$B:$M,12,FALSE))</f>
        <v/>
      </c>
      <c r="P366" s="16" t="str">
        <f>IF(ISERROR(VLOOKUP(CONCATENATE($A366,"_",P$2),'Reference data SID'!$B:$M,12,FALSE)),"",VLOOKUP(CONCATENATE($A366,"_",P$2),'Reference data SID'!$B:$M,12,FALSE))</f>
        <v/>
      </c>
      <c r="Q366" s="16" t="str">
        <f>IF(ISERROR(VLOOKUP(CONCATENATE($A366,"_",Q$2),'Reference data SID'!$B:$M,12,FALSE)),"",VLOOKUP(CONCATENATE($A366,"_",Q$2),'Reference data SID'!$B:$M,12,FALSE))</f>
        <v/>
      </c>
      <c r="R366" s="16" t="str">
        <f>IF(ISERROR(VLOOKUP(CONCATENATE($A366,"_",R$2),'Reference data SID'!$B:$M,12,FALSE)),"",VLOOKUP(CONCATENATE($A366,"_",R$2),'Reference data SID'!$B:$M,12,FALSE))</f>
        <v/>
      </c>
      <c r="S366" s="16" t="str">
        <f>IF(ISERROR(VLOOKUP(CONCATENATE($A366,"_",S$2),'Reference data SID'!$B:$M,12,FALSE)),"",VLOOKUP(CONCATENATE($A366,"_",S$2),'Reference data SID'!$B:$M,12,FALSE))</f>
        <v/>
      </c>
      <c r="T366" s="16" t="str">
        <f>IF(ISERROR(VLOOKUP(CONCATENATE($A366,"_",T$2),'Reference data SID'!$B:$M,12,FALSE)),"",VLOOKUP(CONCATENATE($A366,"_",T$2),'Reference data SID'!$B:$M,12,FALSE))</f>
        <v/>
      </c>
      <c r="U366" s="16" t="str">
        <f>IF(ISERROR(VLOOKUP(CONCATENATE($A366,"_",U$2),'Reference data SID'!$B:$M,12,FALSE)),"",VLOOKUP(CONCATENATE($A366,"_",U$2),'Reference data SID'!$B:$M,12,FALSE))</f>
        <v/>
      </c>
      <c r="V366" s="16" t="str">
        <f>IF(ISERROR(VLOOKUP(CONCATENATE($A366,"_",V$2),'Reference data SID'!$B:$M,12,FALSE)),"",VLOOKUP(CONCATENATE($A366,"_",V$2),'Reference data SID'!$B:$M,12,FALSE))</f>
        <v/>
      </c>
      <c r="W366" s="16" t="str">
        <f>IF(ISERROR(VLOOKUP(CONCATENATE($A366,"_",W$2),'Reference data SID'!$B:$M,12,FALSE)),"",VLOOKUP(CONCATENATE($A366,"_",W$2),'Reference data SID'!$B:$M,12,FALSE))</f>
        <v/>
      </c>
      <c r="X366" s="16" t="str">
        <f>IF(ISERROR(VLOOKUP(CONCATENATE($A366,"_",X$2),'Reference data SID'!$B:$M,12,FALSE)),"",VLOOKUP(CONCATENATE($A366,"_",X$2),'Reference data SID'!$B:$M,12,FALSE))</f>
        <v/>
      </c>
      <c r="Y366" s="16" t="str">
        <f>IF(ISERROR(VLOOKUP(CONCATENATE($A366,"_",Y$2),'Reference data SID'!$B:$M,12,FALSE)),"",VLOOKUP(CONCATENATE($A366,"_",Y$2),'Reference data SID'!$B:$M,12,FALSE))</f>
        <v/>
      </c>
      <c r="Z366" s="16" t="str">
        <f>IF(ISERROR(VLOOKUP(CONCATENATE($A366,"_",Z$2),'Reference data SID'!$B:$M,12,FALSE)),"",VLOOKUP(CONCATENATE($A366,"_",Z$2),'Reference data SID'!$B:$M,12,FALSE))</f>
        <v/>
      </c>
      <c r="AA366" s="16" t="str">
        <f>IF(ISERROR(VLOOKUP(CONCATENATE($A366,"_",AA$2),'Reference data SID'!$B:$M,12,FALSE)),"",VLOOKUP(CONCATENATE($A366,"_",AA$2),'Reference data SID'!$B:$M,12,FALSE))</f>
        <v/>
      </c>
      <c r="AB366" s="16" t="str">
        <f>IF(ISERROR(VLOOKUP(CONCATENATE($A366,"_",AB$2),'Reference data SID'!$B:$M,12,FALSE)),"",VLOOKUP(CONCATENATE($A366,"_",AB$2),'Reference data SID'!$B:$M,12,FALSE))</f>
        <v/>
      </c>
      <c r="AC366" s="16" t="str">
        <f>IF(ISERROR(VLOOKUP(CONCATENATE($A366,"_",AC$2),'Reference data SID'!$B:$M,12,FALSE)),"",VLOOKUP(CONCATENATE($A366,"_",AC$2),'Reference data SID'!$B:$M,12,FALSE))</f>
        <v/>
      </c>
      <c r="AD366" s="16" t="str">
        <f>IF(ISERROR(VLOOKUP(CONCATENATE($A366,"_",AD$2),'Reference data SID'!$B:$M,12,FALSE)),"",VLOOKUP(CONCATENATE($A366,"_",AD$2),'Reference data SID'!$B:$M,12,FALSE))</f>
        <v/>
      </c>
      <c r="AE366" s="16" t="str">
        <f>IF(ISERROR(VLOOKUP(CONCATENATE($A366,"_",AE$2),'Reference data SID'!$B:$M,12,FALSE)),"",VLOOKUP(CONCATENATE($A366,"_",AE$2),'Reference data SID'!$B:$M,12,FALSE))</f>
        <v/>
      </c>
      <c r="AF366" s="16" t="str">
        <f>IF(ISERROR(VLOOKUP(CONCATENATE($A366,"_",AF$2),'Reference data SID'!$B:$M,12,FALSE)),"",VLOOKUP(CONCATENATE($A366,"_",AF$2),'Reference data SID'!$B:$M,12,FALSE))</f>
        <v/>
      </c>
      <c r="AG366" s="16" t="str">
        <f>IF(ISERROR(VLOOKUP(CONCATENATE($A366,"_",AG$2),'Reference data SID'!$B:$M,12,FALSE)),"",VLOOKUP(CONCATENATE($A366,"_",AG$2),'Reference data SID'!$B:$M,12,FALSE))</f>
        <v/>
      </c>
      <c r="AH366" s="16" t="str">
        <f>IF(ISERROR(VLOOKUP(CONCATENATE($A366,"_",AH$2),'Reference data SID'!$B:$M,12,FALSE)),"",VLOOKUP(CONCATENATE($A366,"_",AH$2),'Reference data SID'!$B:$M,12,FALSE))</f>
        <v/>
      </c>
      <c r="AI366" s="16" t="str">
        <f>IF(ISERROR(VLOOKUP(CONCATENATE($A366,"_",AI$2),'Reference data SID'!$B:$M,12,FALSE)),"",VLOOKUP(CONCATENATE($A366,"_",AI$2),'Reference data SID'!$B:$M,12,FALSE))</f>
        <v/>
      </c>
      <c r="AJ366" s="16" t="str">
        <f>IF(ISERROR(VLOOKUP(CONCATENATE($A366,"_",AJ$2),'Reference data SID'!$B:$M,12,FALSE)),"",VLOOKUP(CONCATENATE($A366,"_",AJ$2),'Reference data SID'!$B:$M,12,FALSE))</f>
        <v/>
      </c>
      <c r="AK366" s="16" t="str">
        <f>IF(ISERROR(VLOOKUP(CONCATENATE($A366,"_",AK$2),'Reference data SID'!$B:$M,12,FALSE)),"",VLOOKUP(CONCATENATE($A366,"_",AK$2),'Reference data SID'!$B:$M,12,FALSE))</f>
        <v/>
      </c>
      <c r="AL366" s="16" t="str">
        <f>IF(ISERROR(VLOOKUP(CONCATENATE($A366,"_",AL$2),'Reference data SID'!$B:$M,12,FALSE)),"",VLOOKUP(CONCATENATE($A366,"_",AL$2),'Reference data SID'!$B:$M,12,FALSE))</f>
        <v/>
      </c>
      <c r="AM366" s="16" t="str">
        <f>IF(ISERROR(VLOOKUP(CONCATENATE($A366,"_",AM$2),'Reference data SID'!$B:$M,12,FALSE)),"",VLOOKUP(CONCATENATE($A366,"_",AM$2),'Reference data SID'!$B:$M,12,FALSE))</f>
        <v/>
      </c>
      <c r="AN366" s="16" t="str">
        <f>IF(ISERROR(VLOOKUP(CONCATENATE($A366,"_",AN$2),'Reference data SID'!$B:$M,12,FALSE)),"",VLOOKUP(CONCATENATE($A366,"_",AN$2),'Reference data SID'!$B:$M,12,FALSE))</f>
        <v/>
      </c>
      <c r="AO366" s="16" t="str">
        <f>IF(ISERROR(VLOOKUP(CONCATENATE($A366,"_",AO$2),'Reference data SID'!$B:$M,12,FALSE)),"",VLOOKUP(CONCATENATE($A366,"_",AO$2),'Reference data SID'!$B:$M,12,FALSE))</f>
        <v/>
      </c>
      <c r="AP366" s="16" t="str">
        <f>IF(ISERROR(VLOOKUP(CONCATENATE($A366,"_",AP$2),'Reference data SID'!$B:$M,12,FALSE)),"",VLOOKUP(CONCATENATE($A366,"_",AP$2),'Reference data SID'!$B:$M,12,FALSE))</f>
        <v/>
      </c>
      <c r="AQ366" s="16" t="str">
        <f>IF(ISERROR(VLOOKUP(CONCATENATE($A366,"_",AQ$2),'Reference data SID'!$B:$M,12,FALSE)),"",VLOOKUP(CONCATENATE($A366,"_",AQ$2),'Reference data SID'!$B:$M,12,FALSE))</f>
        <v/>
      </c>
      <c r="AR366" s="16" t="str">
        <f>IF(ISERROR(VLOOKUP(CONCATENATE($A366,"_",AR$2),'Reference data SID'!$B:$M,12,FALSE)),"",VLOOKUP(CONCATENATE($A366,"_",AR$2),'Reference data SID'!$B:$M,12,FALSE))</f>
        <v/>
      </c>
      <c r="AS366" s="16" t="str">
        <f>IF(ISERROR(VLOOKUP(CONCATENATE($A366,"_",AS$2),'Reference data SID'!$B:$M,12,FALSE)),"",VLOOKUP(CONCATENATE($A366,"_",AS$2),'Reference data SID'!$B:$M,12,FALSE))</f>
        <v/>
      </c>
      <c r="AT366" s="16" t="str">
        <f>IF(ISERROR(VLOOKUP(CONCATENATE($A366,"_",AT$2),'Reference data SID'!$B:$M,12,FALSE)),"",VLOOKUP(CONCATENATE($A366,"_",AT$2),'Reference data SID'!$B:$M,12,FALSE))</f>
        <v/>
      </c>
    </row>
    <row r="367" spans="1:46" x14ac:dyDescent="0.25">
      <c r="A367">
        <v>363</v>
      </c>
      <c r="B367" s="16" t="str">
        <f>IF(ISERROR(VLOOKUP(CONCATENATE($A367,"_",B$2),'Reference data SID'!$B:$M,12,FALSE)),"",VLOOKUP(CONCATENATE($A367,"_",B$2),'Reference data SID'!$B:$M,12,FALSE))</f>
        <v/>
      </c>
      <c r="C367" s="16" t="str">
        <f>IF(ISERROR(VLOOKUP(CONCATENATE($A367,"_",C$2),'Reference data SID'!$B:$M,12,FALSE)),"",VLOOKUP(CONCATENATE($A367,"_",C$2),'Reference data SID'!$B:$M,12,FALSE))</f>
        <v/>
      </c>
      <c r="D367" s="16" t="str">
        <f>IF(ISERROR(VLOOKUP(CONCATENATE($A367,"_",D$2),'Reference data SID'!$B:$M,12,FALSE)),"",VLOOKUP(CONCATENATE($A367,"_",D$2),'Reference data SID'!$B:$M,12,FALSE))</f>
        <v/>
      </c>
      <c r="E367" s="16" t="str">
        <f>IF(ISERROR(VLOOKUP(CONCATENATE($A367,"_",E$2),'Reference data SID'!$B:$M,12,FALSE)),"",VLOOKUP(CONCATENATE($A367,"_",E$2),'Reference data SID'!$B:$M,12,FALSE))</f>
        <v/>
      </c>
      <c r="F367" s="16" t="str">
        <f>IF(ISERROR(VLOOKUP(CONCATENATE($A367,"_",F$2),'Reference data SID'!$B:$M,12,FALSE)),"",VLOOKUP(CONCATENATE($A367,"_",F$2),'Reference data SID'!$B:$M,12,FALSE))</f>
        <v/>
      </c>
      <c r="G367" s="16" t="str">
        <f>IF(ISERROR(VLOOKUP(CONCATENATE($A367,"_",G$2),'Reference data SID'!$B:$M,12,FALSE)),"",VLOOKUP(CONCATENATE($A367,"_",G$2),'Reference data SID'!$B:$M,12,FALSE))</f>
        <v/>
      </c>
      <c r="H367" s="16" t="str">
        <f>IF(ISERROR(VLOOKUP(CONCATENATE($A367,"_",H$2),'Reference data SID'!$B:$M,12,FALSE)),"",VLOOKUP(CONCATENATE($A367,"_",H$2),'Reference data SID'!$B:$M,12,FALSE))</f>
        <v/>
      </c>
      <c r="I367" s="16" t="str">
        <f>IF(ISERROR(VLOOKUP(CONCATENATE($A367,"_",I$2),'Reference data SID'!$B:$M,12,FALSE)),"",VLOOKUP(CONCATENATE($A367,"_",I$2),'Reference data SID'!$B:$M,12,FALSE))</f>
        <v/>
      </c>
      <c r="J367" s="16" t="str">
        <f>IF(ISERROR(VLOOKUP(CONCATENATE($A367,"_",J$2),'Reference data SID'!$B:$M,12,FALSE)),"",VLOOKUP(CONCATENATE($A367,"_",J$2),'Reference data SID'!$B:$M,12,FALSE))</f>
        <v/>
      </c>
      <c r="K367" s="16" t="str">
        <f>IF(ISERROR(VLOOKUP(CONCATENATE($A367,"_",K$2),'Reference data SID'!$B:$M,12,FALSE)),"",VLOOKUP(CONCATENATE($A367,"_",K$2),'Reference data SID'!$B:$M,12,FALSE))</f>
        <v/>
      </c>
      <c r="L367" s="16" t="str">
        <f>IF(ISERROR(VLOOKUP(CONCATENATE($A367,"_",L$2),'Reference data SID'!$B:$M,12,FALSE)),"",VLOOKUP(CONCATENATE($A367,"_",L$2),'Reference data SID'!$B:$M,12,FALSE))</f>
        <v/>
      </c>
      <c r="M367" s="16" t="str">
        <f>IF(ISERROR(VLOOKUP(CONCATENATE($A367,"_",M$2),'Reference data SID'!$B:$M,12,FALSE)),"",VLOOKUP(CONCATENATE($A367,"_",M$2),'Reference data SID'!$B:$M,12,FALSE))</f>
        <v/>
      </c>
      <c r="N367" s="16" t="str">
        <f>IF(ISERROR(VLOOKUP(CONCATENATE($A367,"_",N$2),'Reference data SID'!$B:$M,12,FALSE)),"",VLOOKUP(CONCATENATE($A367,"_",N$2),'Reference data SID'!$B:$M,12,FALSE))</f>
        <v/>
      </c>
      <c r="O367" s="16" t="str">
        <f>IF(ISERROR(VLOOKUP(CONCATENATE($A367,"_",O$2),'Reference data SID'!$B:$M,12,FALSE)),"",VLOOKUP(CONCATENATE($A367,"_",O$2),'Reference data SID'!$B:$M,12,FALSE))</f>
        <v/>
      </c>
      <c r="P367" s="16" t="str">
        <f>IF(ISERROR(VLOOKUP(CONCATENATE($A367,"_",P$2),'Reference data SID'!$B:$M,12,FALSE)),"",VLOOKUP(CONCATENATE($A367,"_",P$2),'Reference data SID'!$B:$M,12,FALSE))</f>
        <v/>
      </c>
      <c r="Q367" s="16" t="str">
        <f>IF(ISERROR(VLOOKUP(CONCATENATE($A367,"_",Q$2),'Reference data SID'!$B:$M,12,FALSE)),"",VLOOKUP(CONCATENATE($A367,"_",Q$2),'Reference data SID'!$B:$M,12,FALSE))</f>
        <v/>
      </c>
      <c r="R367" s="16" t="str">
        <f>IF(ISERROR(VLOOKUP(CONCATENATE($A367,"_",R$2),'Reference data SID'!$B:$M,12,FALSE)),"",VLOOKUP(CONCATENATE($A367,"_",R$2),'Reference data SID'!$B:$M,12,FALSE))</f>
        <v/>
      </c>
      <c r="S367" s="16" t="str">
        <f>IF(ISERROR(VLOOKUP(CONCATENATE($A367,"_",S$2),'Reference data SID'!$B:$M,12,FALSE)),"",VLOOKUP(CONCATENATE($A367,"_",S$2),'Reference data SID'!$B:$M,12,FALSE))</f>
        <v/>
      </c>
      <c r="T367" s="16" t="str">
        <f>IF(ISERROR(VLOOKUP(CONCATENATE($A367,"_",T$2),'Reference data SID'!$B:$M,12,FALSE)),"",VLOOKUP(CONCATENATE($A367,"_",T$2),'Reference data SID'!$B:$M,12,FALSE))</f>
        <v/>
      </c>
      <c r="U367" s="16" t="str">
        <f>IF(ISERROR(VLOOKUP(CONCATENATE($A367,"_",U$2),'Reference data SID'!$B:$M,12,FALSE)),"",VLOOKUP(CONCATENATE($A367,"_",U$2),'Reference data SID'!$B:$M,12,FALSE))</f>
        <v/>
      </c>
      <c r="V367" s="16" t="str">
        <f>IF(ISERROR(VLOOKUP(CONCATENATE($A367,"_",V$2),'Reference data SID'!$B:$M,12,FALSE)),"",VLOOKUP(CONCATENATE($A367,"_",V$2),'Reference data SID'!$B:$M,12,FALSE))</f>
        <v/>
      </c>
      <c r="W367" s="16" t="str">
        <f>IF(ISERROR(VLOOKUP(CONCATENATE($A367,"_",W$2),'Reference data SID'!$B:$M,12,FALSE)),"",VLOOKUP(CONCATENATE($A367,"_",W$2),'Reference data SID'!$B:$M,12,FALSE))</f>
        <v/>
      </c>
      <c r="X367" s="16" t="str">
        <f>IF(ISERROR(VLOOKUP(CONCATENATE($A367,"_",X$2),'Reference data SID'!$B:$M,12,FALSE)),"",VLOOKUP(CONCATENATE($A367,"_",X$2),'Reference data SID'!$B:$M,12,FALSE))</f>
        <v/>
      </c>
      <c r="Y367" s="16" t="str">
        <f>IF(ISERROR(VLOOKUP(CONCATENATE($A367,"_",Y$2),'Reference data SID'!$B:$M,12,FALSE)),"",VLOOKUP(CONCATENATE($A367,"_",Y$2),'Reference data SID'!$B:$M,12,FALSE))</f>
        <v/>
      </c>
      <c r="Z367" s="16" t="str">
        <f>IF(ISERROR(VLOOKUP(CONCATENATE($A367,"_",Z$2),'Reference data SID'!$B:$M,12,FALSE)),"",VLOOKUP(CONCATENATE($A367,"_",Z$2),'Reference data SID'!$B:$M,12,FALSE))</f>
        <v/>
      </c>
      <c r="AA367" s="16" t="str">
        <f>IF(ISERROR(VLOOKUP(CONCATENATE($A367,"_",AA$2),'Reference data SID'!$B:$M,12,FALSE)),"",VLOOKUP(CONCATENATE($A367,"_",AA$2),'Reference data SID'!$B:$M,12,FALSE))</f>
        <v/>
      </c>
      <c r="AB367" s="16" t="str">
        <f>IF(ISERROR(VLOOKUP(CONCATENATE($A367,"_",AB$2),'Reference data SID'!$B:$M,12,FALSE)),"",VLOOKUP(CONCATENATE($A367,"_",AB$2),'Reference data SID'!$B:$M,12,FALSE))</f>
        <v/>
      </c>
      <c r="AC367" s="16" t="str">
        <f>IF(ISERROR(VLOOKUP(CONCATENATE($A367,"_",AC$2),'Reference data SID'!$B:$M,12,FALSE)),"",VLOOKUP(CONCATENATE($A367,"_",AC$2),'Reference data SID'!$B:$M,12,FALSE))</f>
        <v/>
      </c>
      <c r="AD367" s="16" t="str">
        <f>IF(ISERROR(VLOOKUP(CONCATENATE($A367,"_",AD$2),'Reference data SID'!$B:$M,12,FALSE)),"",VLOOKUP(CONCATENATE($A367,"_",AD$2),'Reference data SID'!$B:$M,12,FALSE))</f>
        <v/>
      </c>
      <c r="AE367" s="16" t="str">
        <f>IF(ISERROR(VLOOKUP(CONCATENATE($A367,"_",AE$2),'Reference data SID'!$B:$M,12,FALSE)),"",VLOOKUP(CONCATENATE($A367,"_",AE$2),'Reference data SID'!$B:$M,12,FALSE))</f>
        <v/>
      </c>
      <c r="AF367" s="16" t="str">
        <f>IF(ISERROR(VLOOKUP(CONCATENATE($A367,"_",AF$2),'Reference data SID'!$B:$M,12,FALSE)),"",VLOOKUP(CONCATENATE($A367,"_",AF$2),'Reference data SID'!$B:$M,12,FALSE))</f>
        <v/>
      </c>
      <c r="AG367" s="16" t="str">
        <f>IF(ISERROR(VLOOKUP(CONCATENATE($A367,"_",AG$2),'Reference data SID'!$B:$M,12,FALSE)),"",VLOOKUP(CONCATENATE($A367,"_",AG$2),'Reference data SID'!$B:$M,12,FALSE))</f>
        <v/>
      </c>
      <c r="AH367" s="16" t="str">
        <f>IF(ISERROR(VLOOKUP(CONCATENATE($A367,"_",AH$2),'Reference data SID'!$B:$M,12,FALSE)),"",VLOOKUP(CONCATENATE($A367,"_",AH$2),'Reference data SID'!$B:$M,12,FALSE))</f>
        <v/>
      </c>
      <c r="AI367" s="16" t="str">
        <f>IF(ISERROR(VLOOKUP(CONCATENATE($A367,"_",AI$2),'Reference data SID'!$B:$M,12,FALSE)),"",VLOOKUP(CONCATENATE($A367,"_",AI$2),'Reference data SID'!$B:$M,12,FALSE))</f>
        <v/>
      </c>
      <c r="AJ367" s="16" t="str">
        <f>IF(ISERROR(VLOOKUP(CONCATENATE($A367,"_",AJ$2),'Reference data SID'!$B:$M,12,FALSE)),"",VLOOKUP(CONCATENATE($A367,"_",AJ$2),'Reference data SID'!$B:$M,12,FALSE))</f>
        <v/>
      </c>
      <c r="AK367" s="16" t="str">
        <f>IF(ISERROR(VLOOKUP(CONCATENATE($A367,"_",AK$2),'Reference data SID'!$B:$M,12,FALSE)),"",VLOOKUP(CONCATENATE($A367,"_",AK$2),'Reference data SID'!$B:$M,12,FALSE))</f>
        <v/>
      </c>
      <c r="AL367" s="16" t="str">
        <f>IF(ISERROR(VLOOKUP(CONCATENATE($A367,"_",AL$2),'Reference data SID'!$B:$M,12,FALSE)),"",VLOOKUP(CONCATENATE($A367,"_",AL$2),'Reference data SID'!$B:$M,12,FALSE))</f>
        <v/>
      </c>
      <c r="AM367" s="16" t="str">
        <f>IF(ISERROR(VLOOKUP(CONCATENATE($A367,"_",AM$2),'Reference data SID'!$B:$M,12,FALSE)),"",VLOOKUP(CONCATENATE($A367,"_",AM$2),'Reference data SID'!$B:$M,12,FALSE))</f>
        <v/>
      </c>
      <c r="AN367" s="16" t="str">
        <f>IF(ISERROR(VLOOKUP(CONCATENATE($A367,"_",AN$2),'Reference data SID'!$B:$M,12,FALSE)),"",VLOOKUP(CONCATENATE($A367,"_",AN$2),'Reference data SID'!$B:$M,12,FALSE))</f>
        <v/>
      </c>
      <c r="AO367" s="16" t="str">
        <f>IF(ISERROR(VLOOKUP(CONCATENATE($A367,"_",AO$2),'Reference data SID'!$B:$M,12,FALSE)),"",VLOOKUP(CONCATENATE($A367,"_",AO$2),'Reference data SID'!$B:$M,12,FALSE))</f>
        <v/>
      </c>
      <c r="AP367" s="16" t="str">
        <f>IF(ISERROR(VLOOKUP(CONCATENATE($A367,"_",AP$2),'Reference data SID'!$B:$M,12,FALSE)),"",VLOOKUP(CONCATENATE($A367,"_",AP$2),'Reference data SID'!$B:$M,12,FALSE))</f>
        <v/>
      </c>
      <c r="AQ367" s="16" t="str">
        <f>IF(ISERROR(VLOOKUP(CONCATENATE($A367,"_",AQ$2),'Reference data SID'!$B:$M,12,FALSE)),"",VLOOKUP(CONCATENATE($A367,"_",AQ$2),'Reference data SID'!$B:$M,12,FALSE))</f>
        <v/>
      </c>
      <c r="AR367" s="16" t="str">
        <f>IF(ISERROR(VLOOKUP(CONCATENATE($A367,"_",AR$2),'Reference data SID'!$B:$M,12,FALSE)),"",VLOOKUP(CONCATENATE($A367,"_",AR$2),'Reference data SID'!$B:$M,12,FALSE))</f>
        <v/>
      </c>
      <c r="AS367" s="16" t="str">
        <f>IF(ISERROR(VLOOKUP(CONCATENATE($A367,"_",AS$2),'Reference data SID'!$B:$M,12,FALSE)),"",VLOOKUP(CONCATENATE($A367,"_",AS$2),'Reference data SID'!$B:$M,12,FALSE))</f>
        <v/>
      </c>
      <c r="AT367" s="16" t="str">
        <f>IF(ISERROR(VLOOKUP(CONCATENATE($A367,"_",AT$2),'Reference data SID'!$B:$M,12,FALSE)),"",VLOOKUP(CONCATENATE($A367,"_",AT$2),'Reference data SID'!$B:$M,12,FALSE))</f>
        <v/>
      </c>
    </row>
    <row r="368" spans="1:46" x14ac:dyDescent="0.25">
      <c r="A368">
        <v>364</v>
      </c>
      <c r="B368" s="16" t="str">
        <f>IF(ISERROR(VLOOKUP(CONCATENATE($A368,"_",B$2),'Reference data SID'!$B:$M,12,FALSE)),"",VLOOKUP(CONCATENATE($A368,"_",B$2),'Reference data SID'!$B:$M,12,FALSE))</f>
        <v/>
      </c>
      <c r="C368" s="16" t="str">
        <f>IF(ISERROR(VLOOKUP(CONCATENATE($A368,"_",C$2),'Reference data SID'!$B:$M,12,FALSE)),"",VLOOKUP(CONCATENATE($A368,"_",C$2),'Reference data SID'!$B:$M,12,FALSE))</f>
        <v/>
      </c>
      <c r="D368" s="16" t="str">
        <f>IF(ISERROR(VLOOKUP(CONCATENATE($A368,"_",D$2),'Reference data SID'!$B:$M,12,FALSE)),"",VLOOKUP(CONCATENATE($A368,"_",D$2),'Reference data SID'!$B:$M,12,FALSE))</f>
        <v/>
      </c>
      <c r="E368" s="16" t="str">
        <f>IF(ISERROR(VLOOKUP(CONCATENATE($A368,"_",E$2),'Reference data SID'!$B:$M,12,FALSE)),"",VLOOKUP(CONCATENATE($A368,"_",E$2),'Reference data SID'!$B:$M,12,FALSE))</f>
        <v/>
      </c>
      <c r="F368" s="16" t="str">
        <f>IF(ISERROR(VLOOKUP(CONCATENATE($A368,"_",F$2),'Reference data SID'!$B:$M,12,FALSE)),"",VLOOKUP(CONCATENATE($A368,"_",F$2),'Reference data SID'!$B:$M,12,FALSE))</f>
        <v/>
      </c>
      <c r="G368" s="16" t="str">
        <f>IF(ISERROR(VLOOKUP(CONCATENATE($A368,"_",G$2),'Reference data SID'!$B:$M,12,FALSE)),"",VLOOKUP(CONCATENATE($A368,"_",G$2),'Reference data SID'!$B:$M,12,FALSE))</f>
        <v/>
      </c>
      <c r="H368" s="16" t="str">
        <f>IF(ISERROR(VLOOKUP(CONCATENATE($A368,"_",H$2),'Reference data SID'!$B:$M,12,FALSE)),"",VLOOKUP(CONCATENATE($A368,"_",H$2),'Reference data SID'!$B:$M,12,FALSE))</f>
        <v/>
      </c>
      <c r="I368" s="16" t="str">
        <f>IF(ISERROR(VLOOKUP(CONCATENATE($A368,"_",I$2),'Reference data SID'!$B:$M,12,FALSE)),"",VLOOKUP(CONCATENATE($A368,"_",I$2),'Reference data SID'!$B:$M,12,FALSE))</f>
        <v/>
      </c>
      <c r="J368" s="16" t="str">
        <f>IF(ISERROR(VLOOKUP(CONCATENATE($A368,"_",J$2),'Reference data SID'!$B:$M,12,FALSE)),"",VLOOKUP(CONCATENATE($A368,"_",J$2),'Reference data SID'!$B:$M,12,FALSE))</f>
        <v/>
      </c>
      <c r="K368" s="16" t="str">
        <f>IF(ISERROR(VLOOKUP(CONCATENATE($A368,"_",K$2),'Reference data SID'!$B:$M,12,FALSE)),"",VLOOKUP(CONCATENATE($A368,"_",K$2),'Reference data SID'!$B:$M,12,FALSE))</f>
        <v/>
      </c>
      <c r="L368" s="16" t="str">
        <f>IF(ISERROR(VLOOKUP(CONCATENATE($A368,"_",L$2),'Reference data SID'!$B:$M,12,FALSE)),"",VLOOKUP(CONCATENATE($A368,"_",L$2),'Reference data SID'!$B:$M,12,FALSE))</f>
        <v/>
      </c>
      <c r="M368" s="16" t="str">
        <f>IF(ISERROR(VLOOKUP(CONCATENATE($A368,"_",M$2),'Reference data SID'!$B:$M,12,FALSE)),"",VLOOKUP(CONCATENATE($A368,"_",M$2),'Reference data SID'!$B:$M,12,FALSE))</f>
        <v/>
      </c>
      <c r="N368" s="16" t="str">
        <f>IF(ISERROR(VLOOKUP(CONCATENATE($A368,"_",N$2),'Reference data SID'!$B:$M,12,FALSE)),"",VLOOKUP(CONCATENATE($A368,"_",N$2),'Reference data SID'!$B:$M,12,FALSE))</f>
        <v/>
      </c>
      <c r="O368" s="16" t="str">
        <f>IF(ISERROR(VLOOKUP(CONCATENATE($A368,"_",O$2),'Reference data SID'!$B:$M,12,FALSE)),"",VLOOKUP(CONCATENATE($A368,"_",O$2),'Reference data SID'!$B:$M,12,FALSE))</f>
        <v/>
      </c>
      <c r="P368" s="16" t="str">
        <f>IF(ISERROR(VLOOKUP(CONCATENATE($A368,"_",P$2),'Reference data SID'!$B:$M,12,FALSE)),"",VLOOKUP(CONCATENATE($A368,"_",P$2),'Reference data SID'!$B:$M,12,FALSE))</f>
        <v/>
      </c>
      <c r="Q368" s="16" t="str">
        <f>IF(ISERROR(VLOOKUP(CONCATENATE($A368,"_",Q$2),'Reference data SID'!$B:$M,12,FALSE)),"",VLOOKUP(CONCATENATE($A368,"_",Q$2),'Reference data SID'!$B:$M,12,FALSE))</f>
        <v/>
      </c>
      <c r="R368" s="16" t="str">
        <f>IF(ISERROR(VLOOKUP(CONCATENATE($A368,"_",R$2),'Reference data SID'!$B:$M,12,FALSE)),"",VLOOKUP(CONCATENATE($A368,"_",R$2),'Reference data SID'!$B:$M,12,FALSE))</f>
        <v/>
      </c>
      <c r="S368" s="16" t="str">
        <f>IF(ISERROR(VLOOKUP(CONCATENATE($A368,"_",S$2),'Reference data SID'!$B:$M,12,FALSE)),"",VLOOKUP(CONCATENATE($A368,"_",S$2),'Reference data SID'!$B:$M,12,FALSE))</f>
        <v/>
      </c>
      <c r="T368" s="16" t="str">
        <f>IF(ISERROR(VLOOKUP(CONCATENATE($A368,"_",T$2),'Reference data SID'!$B:$M,12,FALSE)),"",VLOOKUP(CONCATENATE($A368,"_",T$2),'Reference data SID'!$B:$M,12,FALSE))</f>
        <v/>
      </c>
      <c r="U368" s="16" t="str">
        <f>IF(ISERROR(VLOOKUP(CONCATENATE($A368,"_",U$2),'Reference data SID'!$B:$M,12,FALSE)),"",VLOOKUP(CONCATENATE($A368,"_",U$2),'Reference data SID'!$B:$M,12,FALSE))</f>
        <v/>
      </c>
      <c r="V368" s="16" t="str">
        <f>IF(ISERROR(VLOOKUP(CONCATENATE($A368,"_",V$2),'Reference data SID'!$B:$M,12,FALSE)),"",VLOOKUP(CONCATENATE($A368,"_",V$2),'Reference data SID'!$B:$M,12,FALSE))</f>
        <v/>
      </c>
      <c r="W368" s="16" t="str">
        <f>IF(ISERROR(VLOOKUP(CONCATENATE($A368,"_",W$2),'Reference data SID'!$B:$M,12,FALSE)),"",VLOOKUP(CONCATENATE($A368,"_",W$2),'Reference data SID'!$B:$M,12,FALSE))</f>
        <v/>
      </c>
      <c r="X368" s="16" t="str">
        <f>IF(ISERROR(VLOOKUP(CONCATENATE($A368,"_",X$2),'Reference data SID'!$B:$M,12,FALSE)),"",VLOOKUP(CONCATENATE($A368,"_",X$2),'Reference data SID'!$B:$M,12,FALSE))</f>
        <v/>
      </c>
      <c r="Y368" s="16" t="str">
        <f>IF(ISERROR(VLOOKUP(CONCATENATE($A368,"_",Y$2),'Reference data SID'!$B:$M,12,FALSE)),"",VLOOKUP(CONCATENATE($A368,"_",Y$2),'Reference data SID'!$B:$M,12,FALSE))</f>
        <v/>
      </c>
      <c r="Z368" s="16" t="str">
        <f>IF(ISERROR(VLOOKUP(CONCATENATE($A368,"_",Z$2),'Reference data SID'!$B:$M,12,FALSE)),"",VLOOKUP(CONCATENATE($A368,"_",Z$2),'Reference data SID'!$B:$M,12,FALSE))</f>
        <v/>
      </c>
      <c r="AA368" s="16" t="str">
        <f>IF(ISERROR(VLOOKUP(CONCATENATE($A368,"_",AA$2),'Reference data SID'!$B:$M,12,FALSE)),"",VLOOKUP(CONCATENATE($A368,"_",AA$2),'Reference data SID'!$B:$M,12,FALSE))</f>
        <v/>
      </c>
      <c r="AB368" s="16" t="str">
        <f>IF(ISERROR(VLOOKUP(CONCATENATE($A368,"_",AB$2),'Reference data SID'!$B:$M,12,FALSE)),"",VLOOKUP(CONCATENATE($A368,"_",AB$2),'Reference data SID'!$B:$M,12,FALSE))</f>
        <v/>
      </c>
      <c r="AC368" s="16" t="str">
        <f>IF(ISERROR(VLOOKUP(CONCATENATE($A368,"_",AC$2),'Reference data SID'!$B:$M,12,FALSE)),"",VLOOKUP(CONCATENATE($A368,"_",AC$2),'Reference data SID'!$B:$M,12,FALSE))</f>
        <v/>
      </c>
      <c r="AD368" s="16" t="str">
        <f>IF(ISERROR(VLOOKUP(CONCATENATE($A368,"_",AD$2),'Reference data SID'!$B:$M,12,FALSE)),"",VLOOKUP(CONCATENATE($A368,"_",AD$2),'Reference data SID'!$B:$M,12,FALSE))</f>
        <v/>
      </c>
      <c r="AE368" s="16" t="str">
        <f>IF(ISERROR(VLOOKUP(CONCATENATE($A368,"_",AE$2),'Reference data SID'!$B:$M,12,FALSE)),"",VLOOKUP(CONCATENATE($A368,"_",AE$2),'Reference data SID'!$B:$M,12,FALSE))</f>
        <v/>
      </c>
      <c r="AF368" s="16" t="str">
        <f>IF(ISERROR(VLOOKUP(CONCATENATE($A368,"_",AF$2),'Reference data SID'!$B:$M,12,FALSE)),"",VLOOKUP(CONCATENATE($A368,"_",AF$2),'Reference data SID'!$B:$M,12,FALSE))</f>
        <v/>
      </c>
      <c r="AG368" s="16" t="str">
        <f>IF(ISERROR(VLOOKUP(CONCATENATE($A368,"_",AG$2),'Reference data SID'!$B:$M,12,FALSE)),"",VLOOKUP(CONCATENATE($A368,"_",AG$2),'Reference data SID'!$B:$M,12,FALSE))</f>
        <v/>
      </c>
      <c r="AH368" s="16" t="str">
        <f>IF(ISERROR(VLOOKUP(CONCATENATE($A368,"_",AH$2),'Reference data SID'!$B:$M,12,FALSE)),"",VLOOKUP(CONCATENATE($A368,"_",AH$2),'Reference data SID'!$B:$M,12,FALSE))</f>
        <v/>
      </c>
      <c r="AI368" s="16" t="str">
        <f>IF(ISERROR(VLOOKUP(CONCATENATE($A368,"_",AI$2),'Reference data SID'!$B:$M,12,FALSE)),"",VLOOKUP(CONCATENATE($A368,"_",AI$2),'Reference data SID'!$B:$M,12,FALSE))</f>
        <v/>
      </c>
      <c r="AJ368" s="16" t="str">
        <f>IF(ISERROR(VLOOKUP(CONCATENATE($A368,"_",AJ$2),'Reference data SID'!$B:$M,12,FALSE)),"",VLOOKUP(CONCATENATE($A368,"_",AJ$2),'Reference data SID'!$B:$M,12,FALSE))</f>
        <v/>
      </c>
      <c r="AK368" s="16" t="str">
        <f>IF(ISERROR(VLOOKUP(CONCATENATE($A368,"_",AK$2),'Reference data SID'!$B:$M,12,FALSE)),"",VLOOKUP(CONCATENATE($A368,"_",AK$2),'Reference data SID'!$B:$M,12,FALSE))</f>
        <v/>
      </c>
      <c r="AL368" s="16" t="str">
        <f>IF(ISERROR(VLOOKUP(CONCATENATE($A368,"_",AL$2),'Reference data SID'!$B:$M,12,FALSE)),"",VLOOKUP(CONCATENATE($A368,"_",AL$2),'Reference data SID'!$B:$M,12,FALSE))</f>
        <v/>
      </c>
      <c r="AM368" s="16" t="str">
        <f>IF(ISERROR(VLOOKUP(CONCATENATE($A368,"_",AM$2),'Reference data SID'!$B:$M,12,FALSE)),"",VLOOKUP(CONCATENATE($A368,"_",AM$2),'Reference data SID'!$B:$M,12,FALSE))</f>
        <v/>
      </c>
      <c r="AN368" s="16" t="str">
        <f>IF(ISERROR(VLOOKUP(CONCATENATE($A368,"_",AN$2),'Reference data SID'!$B:$M,12,FALSE)),"",VLOOKUP(CONCATENATE($A368,"_",AN$2),'Reference data SID'!$B:$M,12,FALSE))</f>
        <v/>
      </c>
      <c r="AO368" s="16" t="str">
        <f>IF(ISERROR(VLOOKUP(CONCATENATE($A368,"_",AO$2),'Reference data SID'!$B:$M,12,FALSE)),"",VLOOKUP(CONCATENATE($A368,"_",AO$2),'Reference data SID'!$B:$M,12,FALSE))</f>
        <v/>
      </c>
      <c r="AP368" s="16" t="str">
        <f>IF(ISERROR(VLOOKUP(CONCATENATE($A368,"_",AP$2),'Reference data SID'!$B:$M,12,FALSE)),"",VLOOKUP(CONCATENATE($A368,"_",AP$2),'Reference data SID'!$B:$M,12,FALSE))</f>
        <v/>
      </c>
      <c r="AQ368" s="16" t="str">
        <f>IF(ISERROR(VLOOKUP(CONCATENATE($A368,"_",AQ$2),'Reference data SID'!$B:$M,12,FALSE)),"",VLOOKUP(CONCATENATE($A368,"_",AQ$2),'Reference data SID'!$B:$M,12,FALSE))</f>
        <v/>
      </c>
      <c r="AR368" s="16" t="str">
        <f>IF(ISERROR(VLOOKUP(CONCATENATE($A368,"_",AR$2),'Reference data SID'!$B:$M,12,FALSE)),"",VLOOKUP(CONCATENATE($A368,"_",AR$2),'Reference data SID'!$B:$M,12,FALSE))</f>
        <v/>
      </c>
      <c r="AS368" s="16" t="str">
        <f>IF(ISERROR(VLOOKUP(CONCATENATE($A368,"_",AS$2),'Reference data SID'!$B:$M,12,FALSE)),"",VLOOKUP(CONCATENATE($A368,"_",AS$2),'Reference data SID'!$B:$M,12,FALSE))</f>
        <v/>
      </c>
      <c r="AT368" s="16" t="str">
        <f>IF(ISERROR(VLOOKUP(CONCATENATE($A368,"_",AT$2),'Reference data SID'!$B:$M,12,FALSE)),"",VLOOKUP(CONCATENATE($A368,"_",AT$2),'Reference data SID'!$B:$M,12,FALSE))</f>
        <v/>
      </c>
    </row>
    <row r="369" spans="1:46" x14ac:dyDescent="0.25">
      <c r="A369">
        <v>365</v>
      </c>
      <c r="B369" s="16" t="str">
        <f>IF(ISERROR(VLOOKUP(CONCATENATE($A369,"_",B$2),'Reference data SID'!$B:$M,12,FALSE)),"",VLOOKUP(CONCATENATE($A369,"_",B$2),'Reference data SID'!$B:$M,12,FALSE))</f>
        <v/>
      </c>
      <c r="C369" s="16" t="str">
        <f>IF(ISERROR(VLOOKUP(CONCATENATE($A369,"_",C$2),'Reference data SID'!$B:$M,12,FALSE)),"",VLOOKUP(CONCATENATE($A369,"_",C$2),'Reference data SID'!$B:$M,12,FALSE))</f>
        <v/>
      </c>
      <c r="D369" s="16" t="str">
        <f>IF(ISERROR(VLOOKUP(CONCATENATE($A369,"_",D$2),'Reference data SID'!$B:$M,12,FALSE)),"",VLOOKUP(CONCATENATE($A369,"_",D$2),'Reference data SID'!$B:$M,12,FALSE))</f>
        <v/>
      </c>
      <c r="E369" s="16" t="str">
        <f>IF(ISERROR(VLOOKUP(CONCATENATE($A369,"_",E$2),'Reference data SID'!$B:$M,12,FALSE)),"",VLOOKUP(CONCATENATE($A369,"_",E$2),'Reference data SID'!$B:$M,12,FALSE))</f>
        <v/>
      </c>
      <c r="F369" s="16" t="str">
        <f>IF(ISERROR(VLOOKUP(CONCATENATE($A369,"_",F$2),'Reference data SID'!$B:$M,12,FALSE)),"",VLOOKUP(CONCATENATE($A369,"_",F$2),'Reference data SID'!$B:$M,12,FALSE))</f>
        <v/>
      </c>
      <c r="G369" s="16" t="str">
        <f>IF(ISERROR(VLOOKUP(CONCATENATE($A369,"_",G$2),'Reference data SID'!$B:$M,12,FALSE)),"",VLOOKUP(CONCATENATE($A369,"_",G$2),'Reference data SID'!$B:$M,12,FALSE))</f>
        <v/>
      </c>
      <c r="H369" s="16" t="str">
        <f>IF(ISERROR(VLOOKUP(CONCATENATE($A369,"_",H$2),'Reference data SID'!$B:$M,12,FALSE)),"",VLOOKUP(CONCATENATE($A369,"_",H$2),'Reference data SID'!$B:$M,12,FALSE))</f>
        <v/>
      </c>
      <c r="I369" s="16" t="str">
        <f>IF(ISERROR(VLOOKUP(CONCATENATE($A369,"_",I$2),'Reference data SID'!$B:$M,12,FALSE)),"",VLOOKUP(CONCATENATE($A369,"_",I$2),'Reference data SID'!$B:$M,12,FALSE))</f>
        <v/>
      </c>
      <c r="J369" s="16" t="str">
        <f>IF(ISERROR(VLOOKUP(CONCATENATE($A369,"_",J$2),'Reference data SID'!$B:$M,12,FALSE)),"",VLOOKUP(CONCATENATE($A369,"_",J$2),'Reference data SID'!$B:$M,12,FALSE))</f>
        <v/>
      </c>
      <c r="K369" s="16" t="str">
        <f>IF(ISERROR(VLOOKUP(CONCATENATE($A369,"_",K$2),'Reference data SID'!$B:$M,12,FALSE)),"",VLOOKUP(CONCATENATE($A369,"_",K$2),'Reference data SID'!$B:$M,12,FALSE))</f>
        <v/>
      </c>
      <c r="L369" s="16" t="str">
        <f>IF(ISERROR(VLOOKUP(CONCATENATE($A369,"_",L$2),'Reference data SID'!$B:$M,12,FALSE)),"",VLOOKUP(CONCATENATE($A369,"_",L$2),'Reference data SID'!$B:$M,12,FALSE))</f>
        <v/>
      </c>
      <c r="M369" s="16" t="str">
        <f>IF(ISERROR(VLOOKUP(CONCATENATE($A369,"_",M$2),'Reference data SID'!$B:$M,12,FALSE)),"",VLOOKUP(CONCATENATE($A369,"_",M$2),'Reference data SID'!$B:$M,12,FALSE))</f>
        <v/>
      </c>
      <c r="N369" s="16" t="str">
        <f>IF(ISERROR(VLOOKUP(CONCATENATE($A369,"_",N$2),'Reference data SID'!$B:$M,12,FALSE)),"",VLOOKUP(CONCATENATE($A369,"_",N$2),'Reference data SID'!$B:$M,12,FALSE))</f>
        <v/>
      </c>
      <c r="O369" s="16" t="str">
        <f>IF(ISERROR(VLOOKUP(CONCATENATE($A369,"_",O$2),'Reference data SID'!$B:$M,12,FALSE)),"",VLOOKUP(CONCATENATE($A369,"_",O$2),'Reference data SID'!$B:$M,12,FALSE))</f>
        <v/>
      </c>
      <c r="P369" s="16" t="str">
        <f>IF(ISERROR(VLOOKUP(CONCATENATE($A369,"_",P$2),'Reference data SID'!$B:$M,12,FALSE)),"",VLOOKUP(CONCATENATE($A369,"_",P$2),'Reference data SID'!$B:$M,12,FALSE))</f>
        <v/>
      </c>
      <c r="Q369" s="16" t="str">
        <f>IF(ISERROR(VLOOKUP(CONCATENATE($A369,"_",Q$2),'Reference data SID'!$B:$M,12,FALSE)),"",VLOOKUP(CONCATENATE($A369,"_",Q$2),'Reference data SID'!$B:$M,12,FALSE))</f>
        <v/>
      </c>
      <c r="R369" s="16" t="str">
        <f>IF(ISERROR(VLOOKUP(CONCATENATE($A369,"_",R$2),'Reference data SID'!$B:$M,12,FALSE)),"",VLOOKUP(CONCATENATE($A369,"_",R$2),'Reference data SID'!$B:$M,12,FALSE))</f>
        <v/>
      </c>
      <c r="S369" s="16" t="str">
        <f>IF(ISERROR(VLOOKUP(CONCATENATE($A369,"_",S$2),'Reference data SID'!$B:$M,12,FALSE)),"",VLOOKUP(CONCATENATE($A369,"_",S$2),'Reference data SID'!$B:$M,12,FALSE))</f>
        <v/>
      </c>
      <c r="T369" s="16" t="str">
        <f>IF(ISERROR(VLOOKUP(CONCATENATE($A369,"_",T$2),'Reference data SID'!$B:$M,12,FALSE)),"",VLOOKUP(CONCATENATE($A369,"_",T$2),'Reference data SID'!$B:$M,12,FALSE))</f>
        <v/>
      </c>
      <c r="U369" s="16" t="str">
        <f>IF(ISERROR(VLOOKUP(CONCATENATE($A369,"_",U$2),'Reference data SID'!$B:$M,12,FALSE)),"",VLOOKUP(CONCATENATE($A369,"_",U$2),'Reference data SID'!$B:$M,12,FALSE))</f>
        <v/>
      </c>
      <c r="V369" s="16" t="str">
        <f>IF(ISERROR(VLOOKUP(CONCATENATE($A369,"_",V$2),'Reference data SID'!$B:$M,12,FALSE)),"",VLOOKUP(CONCATENATE($A369,"_",V$2),'Reference data SID'!$B:$M,12,FALSE))</f>
        <v/>
      </c>
      <c r="W369" s="16" t="str">
        <f>IF(ISERROR(VLOOKUP(CONCATENATE($A369,"_",W$2),'Reference data SID'!$B:$M,12,FALSE)),"",VLOOKUP(CONCATENATE($A369,"_",W$2),'Reference data SID'!$B:$M,12,FALSE))</f>
        <v/>
      </c>
      <c r="X369" s="16" t="str">
        <f>IF(ISERROR(VLOOKUP(CONCATENATE($A369,"_",X$2),'Reference data SID'!$B:$M,12,FALSE)),"",VLOOKUP(CONCATENATE($A369,"_",X$2),'Reference data SID'!$B:$M,12,FALSE))</f>
        <v/>
      </c>
      <c r="Y369" s="16" t="str">
        <f>IF(ISERROR(VLOOKUP(CONCATENATE($A369,"_",Y$2),'Reference data SID'!$B:$M,12,FALSE)),"",VLOOKUP(CONCATENATE($A369,"_",Y$2),'Reference data SID'!$B:$M,12,FALSE))</f>
        <v/>
      </c>
      <c r="Z369" s="16" t="str">
        <f>IF(ISERROR(VLOOKUP(CONCATENATE($A369,"_",Z$2),'Reference data SID'!$B:$M,12,FALSE)),"",VLOOKUP(CONCATENATE($A369,"_",Z$2),'Reference data SID'!$B:$M,12,FALSE))</f>
        <v/>
      </c>
      <c r="AA369" s="16" t="str">
        <f>IF(ISERROR(VLOOKUP(CONCATENATE($A369,"_",AA$2),'Reference data SID'!$B:$M,12,FALSE)),"",VLOOKUP(CONCATENATE($A369,"_",AA$2),'Reference data SID'!$B:$M,12,FALSE))</f>
        <v/>
      </c>
      <c r="AB369" s="16" t="str">
        <f>IF(ISERROR(VLOOKUP(CONCATENATE($A369,"_",AB$2),'Reference data SID'!$B:$M,12,FALSE)),"",VLOOKUP(CONCATENATE($A369,"_",AB$2),'Reference data SID'!$B:$M,12,FALSE))</f>
        <v/>
      </c>
      <c r="AC369" s="16" t="str">
        <f>IF(ISERROR(VLOOKUP(CONCATENATE($A369,"_",AC$2),'Reference data SID'!$B:$M,12,FALSE)),"",VLOOKUP(CONCATENATE($A369,"_",AC$2),'Reference data SID'!$B:$M,12,FALSE))</f>
        <v/>
      </c>
      <c r="AD369" s="16" t="str">
        <f>IF(ISERROR(VLOOKUP(CONCATENATE($A369,"_",AD$2),'Reference data SID'!$B:$M,12,FALSE)),"",VLOOKUP(CONCATENATE($A369,"_",AD$2),'Reference data SID'!$B:$M,12,FALSE))</f>
        <v/>
      </c>
      <c r="AE369" s="16" t="str">
        <f>IF(ISERROR(VLOOKUP(CONCATENATE($A369,"_",AE$2),'Reference data SID'!$B:$M,12,FALSE)),"",VLOOKUP(CONCATENATE($A369,"_",AE$2),'Reference data SID'!$B:$M,12,FALSE))</f>
        <v/>
      </c>
      <c r="AF369" s="16" t="str">
        <f>IF(ISERROR(VLOOKUP(CONCATENATE($A369,"_",AF$2),'Reference data SID'!$B:$M,12,FALSE)),"",VLOOKUP(CONCATENATE($A369,"_",AF$2),'Reference data SID'!$B:$M,12,FALSE))</f>
        <v/>
      </c>
      <c r="AG369" s="16" t="str">
        <f>IF(ISERROR(VLOOKUP(CONCATENATE($A369,"_",AG$2),'Reference data SID'!$B:$M,12,FALSE)),"",VLOOKUP(CONCATENATE($A369,"_",AG$2),'Reference data SID'!$B:$M,12,FALSE))</f>
        <v/>
      </c>
      <c r="AH369" s="16" t="str">
        <f>IF(ISERROR(VLOOKUP(CONCATENATE($A369,"_",AH$2),'Reference data SID'!$B:$M,12,FALSE)),"",VLOOKUP(CONCATENATE($A369,"_",AH$2),'Reference data SID'!$B:$M,12,FALSE))</f>
        <v/>
      </c>
      <c r="AI369" s="16" t="str">
        <f>IF(ISERROR(VLOOKUP(CONCATENATE($A369,"_",AI$2),'Reference data SID'!$B:$M,12,FALSE)),"",VLOOKUP(CONCATENATE($A369,"_",AI$2),'Reference data SID'!$B:$M,12,FALSE))</f>
        <v/>
      </c>
      <c r="AJ369" s="16" t="str">
        <f>IF(ISERROR(VLOOKUP(CONCATENATE($A369,"_",AJ$2),'Reference data SID'!$B:$M,12,FALSE)),"",VLOOKUP(CONCATENATE($A369,"_",AJ$2),'Reference data SID'!$B:$M,12,FALSE))</f>
        <v/>
      </c>
      <c r="AK369" s="16" t="str">
        <f>IF(ISERROR(VLOOKUP(CONCATENATE($A369,"_",AK$2),'Reference data SID'!$B:$M,12,FALSE)),"",VLOOKUP(CONCATENATE($A369,"_",AK$2),'Reference data SID'!$B:$M,12,FALSE))</f>
        <v/>
      </c>
      <c r="AL369" s="16" t="str">
        <f>IF(ISERROR(VLOOKUP(CONCATENATE($A369,"_",AL$2),'Reference data SID'!$B:$M,12,FALSE)),"",VLOOKUP(CONCATENATE($A369,"_",AL$2),'Reference data SID'!$B:$M,12,FALSE))</f>
        <v/>
      </c>
      <c r="AM369" s="16" t="str">
        <f>IF(ISERROR(VLOOKUP(CONCATENATE($A369,"_",AM$2),'Reference data SID'!$B:$M,12,FALSE)),"",VLOOKUP(CONCATENATE($A369,"_",AM$2),'Reference data SID'!$B:$M,12,FALSE))</f>
        <v/>
      </c>
      <c r="AN369" s="16" t="str">
        <f>IF(ISERROR(VLOOKUP(CONCATENATE($A369,"_",AN$2),'Reference data SID'!$B:$M,12,FALSE)),"",VLOOKUP(CONCATENATE($A369,"_",AN$2),'Reference data SID'!$B:$M,12,FALSE))</f>
        <v/>
      </c>
      <c r="AO369" s="16" t="str">
        <f>IF(ISERROR(VLOOKUP(CONCATENATE($A369,"_",AO$2),'Reference data SID'!$B:$M,12,FALSE)),"",VLOOKUP(CONCATENATE($A369,"_",AO$2),'Reference data SID'!$B:$M,12,FALSE))</f>
        <v/>
      </c>
      <c r="AP369" s="16" t="str">
        <f>IF(ISERROR(VLOOKUP(CONCATENATE($A369,"_",AP$2),'Reference data SID'!$B:$M,12,FALSE)),"",VLOOKUP(CONCATENATE($A369,"_",AP$2),'Reference data SID'!$B:$M,12,FALSE))</f>
        <v/>
      </c>
      <c r="AQ369" s="16" t="str">
        <f>IF(ISERROR(VLOOKUP(CONCATENATE($A369,"_",AQ$2),'Reference data SID'!$B:$M,12,FALSE)),"",VLOOKUP(CONCATENATE($A369,"_",AQ$2),'Reference data SID'!$B:$M,12,FALSE))</f>
        <v/>
      </c>
      <c r="AR369" s="16" t="str">
        <f>IF(ISERROR(VLOOKUP(CONCATENATE($A369,"_",AR$2),'Reference data SID'!$B:$M,12,FALSE)),"",VLOOKUP(CONCATENATE($A369,"_",AR$2),'Reference data SID'!$B:$M,12,FALSE))</f>
        <v/>
      </c>
      <c r="AS369" s="16" t="str">
        <f>IF(ISERROR(VLOOKUP(CONCATENATE($A369,"_",AS$2),'Reference data SID'!$B:$M,12,FALSE)),"",VLOOKUP(CONCATENATE($A369,"_",AS$2),'Reference data SID'!$B:$M,12,FALSE))</f>
        <v/>
      </c>
      <c r="AT369" s="16" t="str">
        <f>IF(ISERROR(VLOOKUP(CONCATENATE($A369,"_",AT$2),'Reference data SID'!$B:$M,12,FALSE)),"",VLOOKUP(CONCATENATE($A369,"_",AT$2),'Reference data SID'!$B:$M,12,FALSE))</f>
        <v/>
      </c>
    </row>
    <row r="370" spans="1:46" x14ac:dyDescent="0.25">
      <c r="A370">
        <v>366</v>
      </c>
      <c r="B370" s="16" t="str">
        <f>IF(ISERROR(VLOOKUP(CONCATENATE($A370,"_",B$2),'Reference data SID'!$B:$M,12,FALSE)),"",VLOOKUP(CONCATENATE($A370,"_",B$2),'Reference data SID'!$B:$M,12,FALSE))</f>
        <v/>
      </c>
      <c r="C370" s="16" t="str">
        <f>IF(ISERROR(VLOOKUP(CONCATENATE($A370,"_",C$2),'Reference data SID'!$B:$M,12,FALSE)),"",VLOOKUP(CONCATENATE($A370,"_",C$2),'Reference data SID'!$B:$M,12,FALSE))</f>
        <v/>
      </c>
      <c r="D370" s="16" t="str">
        <f>IF(ISERROR(VLOOKUP(CONCATENATE($A370,"_",D$2),'Reference data SID'!$B:$M,12,FALSE)),"",VLOOKUP(CONCATENATE($A370,"_",D$2),'Reference data SID'!$B:$M,12,FALSE))</f>
        <v/>
      </c>
      <c r="E370" s="16" t="str">
        <f>IF(ISERROR(VLOOKUP(CONCATENATE($A370,"_",E$2),'Reference data SID'!$B:$M,12,FALSE)),"",VLOOKUP(CONCATENATE($A370,"_",E$2),'Reference data SID'!$B:$M,12,FALSE))</f>
        <v/>
      </c>
      <c r="F370" s="16" t="str">
        <f>IF(ISERROR(VLOOKUP(CONCATENATE($A370,"_",F$2),'Reference data SID'!$B:$M,12,FALSE)),"",VLOOKUP(CONCATENATE($A370,"_",F$2),'Reference data SID'!$B:$M,12,FALSE))</f>
        <v/>
      </c>
      <c r="G370" s="16" t="str">
        <f>IF(ISERROR(VLOOKUP(CONCATENATE($A370,"_",G$2),'Reference data SID'!$B:$M,12,FALSE)),"",VLOOKUP(CONCATENATE($A370,"_",G$2),'Reference data SID'!$B:$M,12,FALSE))</f>
        <v/>
      </c>
      <c r="H370" s="16" t="str">
        <f>IF(ISERROR(VLOOKUP(CONCATENATE($A370,"_",H$2),'Reference data SID'!$B:$M,12,FALSE)),"",VLOOKUP(CONCATENATE($A370,"_",H$2),'Reference data SID'!$B:$M,12,FALSE))</f>
        <v/>
      </c>
      <c r="I370" s="16" t="str">
        <f>IF(ISERROR(VLOOKUP(CONCATENATE($A370,"_",I$2),'Reference data SID'!$B:$M,12,FALSE)),"",VLOOKUP(CONCATENATE($A370,"_",I$2),'Reference data SID'!$B:$M,12,FALSE))</f>
        <v/>
      </c>
      <c r="J370" s="16" t="str">
        <f>IF(ISERROR(VLOOKUP(CONCATENATE($A370,"_",J$2),'Reference data SID'!$B:$M,12,FALSE)),"",VLOOKUP(CONCATENATE($A370,"_",J$2),'Reference data SID'!$B:$M,12,FALSE))</f>
        <v/>
      </c>
      <c r="K370" s="16" t="str">
        <f>IF(ISERROR(VLOOKUP(CONCATENATE($A370,"_",K$2),'Reference data SID'!$B:$M,12,FALSE)),"",VLOOKUP(CONCATENATE($A370,"_",K$2),'Reference data SID'!$B:$M,12,FALSE))</f>
        <v/>
      </c>
      <c r="L370" s="16" t="str">
        <f>IF(ISERROR(VLOOKUP(CONCATENATE($A370,"_",L$2),'Reference data SID'!$B:$M,12,FALSE)),"",VLOOKUP(CONCATENATE($A370,"_",L$2),'Reference data SID'!$B:$M,12,FALSE))</f>
        <v/>
      </c>
      <c r="M370" s="16" t="str">
        <f>IF(ISERROR(VLOOKUP(CONCATENATE($A370,"_",M$2),'Reference data SID'!$B:$M,12,FALSE)),"",VLOOKUP(CONCATENATE($A370,"_",M$2),'Reference data SID'!$B:$M,12,FALSE))</f>
        <v/>
      </c>
      <c r="N370" s="16" t="str">
        <f>IF(ISERROR(VLOOKUP(CONCATENATE($A370,"_",N$2),'Reference data SID'!$B:$M,12,FALSE)),"",VLOOKUP(CONCATENATE($A370,"_",N$2),'Reference data SID'!$B:$M,12,FALSE))</f>
        <v/>
      </c>
      <c r="O370" s="16" t="str">
        <f>IF(ISERROR(VLOOKUP(CONCATENATE($A370,"_",O$2),'Reference data SID'!$B:$M,12,FALSE)),"",VLOOKUP(CONCATENATE($A370,"_",O$2),'Reference data SID'!$B:$M,12,FALSE))</f>
        <v/>
      </c>
      <c r="P370" s="16" t="str">
        <f>IF(ISERROR(VLOOKUP(CONCATENATE($A370,"_",P$2),'Reference data SID'!$B:$M,12,FALSE)),"",VLOOKUP(CONCATENATE($A370,"_",P$2),'Reference data SID'!$B:$M,12,FALSE))</f>
        <v/>
      </c>
      <c r="Q370" s="16" t="str">
        <f>IF(ISERROR(VLOOKUP(CONCATENATE($A370,"_",Q$2),'Reference data SID'!$B:$M,12,FALSE)),"",VLOOKUP(CONCATENATE($A370,"_",Q$2),'Reference data SID'!$B:$M,12,FALSE))</f>
        <v/>
      </c>
      <c r="R370" s="16" t="str">
        <f>IF(ISERROR(VLOOKUP(CONCATENATE($A370,"_",R$2),'Reference data SID'!$B:$M,12,FALSE)),"",VLOOKUP(CONCATENATE($A370,"_",R$2),'Reference data SID'!$B:$M,12,FALSE))</f>
        <v/>
      </c>
      <c r="S370" s="16" t="str">
        <f>IF(ISERROR(VLOOKUP(CONCATENATE($A370,"_",S$2),'Reference data SID'!$B:$M,12,FALSE)),"",VLOOKUP(CONCATENATE($A370,"_",S$2),'Reference data SID'!$B:$M,12,FALSE))</f>
        <v/>
      </c>
      <c r="T370" s="16" t="str">
        <f>IF(ISERROR(VLOOKUP(CONCATENATE($A370,"_",T$2),'Reference data SID'!$B:$M,12,FALSE)),"",VLOOKUP(CONCATENATE($A370,"_",T$2),'Reference data SID'!$B:$M,12,FALSE))</f>
        <v/>
      </c>
      <c r="U370" s="16" t="str">
        <f>IF(ISERROR(VLOOKUP(CONCATENATE($A370,"_",U$2),'Reference data SID'!$B:$M,12,FALSE)),"",VLOOKUP(CONCATENATE($A370,"_",U$2),'Reference data SID'!$B:$M,12,FALSE))</f>
        <v/>
      </c>
      <c r="V370" s="16" t="str">
        <f>IF(ISERROR(VLOOKUP(CONCATENATE($A370,"_",V$2),'Reference data SID'!$B:$M,12,FALSE)),"",VLOOKUP(CONCATENATE($A370,"_",V$2),'Reference data SID'!$B:$M,12,FALSE))</f>
        <v/>
      </c>
      <c r="W370" s="16" t="str">
        <f>IF(ISERROR(VLOOKUP(CONCATENATE($A370,"_",W$2),'Reference data SID'!$B:$M,12,FALSE)),"",VLOOKUP(CONCATENATE($A370,"_",W$2),'Reference data SID'!$B:$M,12,FALSE))</f>
        <v/>
      </c>
      <c r="X370" s="16" t="str">
        <f>IF(ISERROR(VLOOKUP(CONCATENATE($A370,"_",X$2),'Reference data SID'!$B:$M,12,FALSE)),"",VLOOKUP(CONCATENATE($A370,"_",X$2),'Reference data SID'!$B:$M,12,FALSE))</f>
        <v/>
      </c>
      <c r="Y370" s="16" t="str">
        <f>IF(ISERROR(VLOOKUP(CONCATENATE($A370,"_",Y$2),'Reference data SID'!$B:$M,12,FALSE)),"",VLOOKUP(CONCATENATE($A370,"_",Y$2),'Reference data SID'!$B:$M,12,FALSE))</f>
        <v/>
      </c>
      <c r="Z370" s="16" t="str">
        <f>IF(ISERROR(VLOOKUP(CONCATENATE($A370,"_",Z$2),'Reference data SID'!$B:$M,12,FALSE)),"",VLOOKUP(CONCATENATE($A370,"_",Z$2),'Reference data SID'!$B:$M,12,FALSE))</f>
        <v/>
      </c>
      <c r="AA370" s="16" t="str">
        <f>IF(ISERROR(VLOOKUP(CONCATENATE($A370,"_",AA$2),'Reference data SID'!$B:$M,12,FALSE)),"",VLOOKUP(CONCATENATE($A370,"_",AA$2),'Reference data SID'!$B:$M,12,FALSE))</f>
        <v/>
      </c>
      <c r="AB370" s="16" t="str">
        <f>IF(ISERROR(VLOOKUP(CONCATENATE($A370,"_",AB$2),'Reference data SID'!$B:$M,12,FALSE)),"",VLOOKUP(CONCATENATE($A370,"_",AB$2),'Reference data SID'!$B:$M,12,FALSE))</f>
        <v/>
      </c>
      <c r="AC370" s="16" t="str">
        <f>IF(ISERROR(VLOOKUP(CONCATENATE($A370,"_",AC$2),'Reference data SID'!$B:$M,12,FALSE)),"",VLOOKUP(CONCATENATE($A370,"_",AC$2),'Reference data SID'!$B:$M,12,FALSE))</f>
        <v/>
      </c>
      <c r="AD370" s="16" t="str">
        <f>IF(ISERROR(VLOOKUP(CONCATENATE($A370,"_",AD$2),'Reference data SID'!$B:$M,12,FALSE)),"",VLOOKUP(CONCATENATE($A370,"_",AD$2),'Reference data SID'!$B:$M,12,FALSE))</f>
        <v/>
      </c>
      <c r="AE370" s="16" t="str">
        <f>IF(ISERROR(VLOOKUP(CONCATENATE($A370,"_",AE$2),'Reference data SID'!$B:$M,12,FALSE)),"",VLOOKUP(CONCATENATE($A370,"_",AE$2),'Reference data SID'!$B:$M,12,FALSE))</f>
        <v/>
      </c>
      <c r="AF370" s="16" t="str">
        <f>IF(ISERROR(VLOOKUP(CONCATENATE($A370,"_",AF$2),'Reference data SID'!$B:$M,12,FALSE)),"",VLOOKUP(CONCATENATE($A370,"_",AF$2),'Reference data SID'!$B:$M,12,FALSE))</f>
        <v/>
      </c>
      <c r="AG370" s="16" t="str">
        <f>IF(ISERROR(VLOOKUP(CONCATENATE($A370,"_",AG$2),'Reference data SID'!$B:$M,12,FALSE)),"",VLOOKUP(CONCATENATE($A370,"_",AG$2),'Reference data SID'!$B:$M,12,FALSE))</f>
        <v/>
      </c>
      <c r="AH370" s="16" t="str">
        <f>IF(ISERROR(VLOOKUP(CONCATENATE($A370,"_",AH$2),'Reference data SID'!$B:$M,12,FALSE)),"",VLOOKUP(CONCATENATE($A370,"_",AH$2),'Reference data SID'!$B:$M,12,FALSE))</f>
        <v/>
      </c>
      <c r="AI370" s="16" t="str">
        <f>IF(ISERROR(VLOOKUP(CONCATENATE($A370,"_",AI$2),'Reference data SID'!$B:$M,12,FALSE)),"",VLOOKUP(CONCATENATE($A370,"_",AI$2),'Reference data SID'!$B:$M,12,FALSE))</f>
        <v/>
      </c>
      <c r="AJ370" s="16" t="str">
        <f>IF(ISERROR(VLOOKUP(CONCATENATE($A370,"_",AJ$2),'Reference data SID'!$B:$M,12,FALSE)),"",VLOOKUP(CONCATENATE($A370,"_",AJ$2),'Reference data SID'!$B:$M,12,FALSE))</f>
        <v/>
      </c>
      <c r="AK370" s="16" t="str">
        <f>IF(ISERROR(VLOOKUP(CONCATENATE($A370,"_",AK$2),'Reference data SID'!$B:$M,12,FALSE)),"",VLOOKUP(CONCATENATE($A370,"_",AK$2),'Reference data SID'!$B:$M,12,FALSE))</f>
        <v/>
      </c>
      <c r="AL370" s="16" t="str">
        <f>IF(ISERROR(VLOOKUP(CONCATENATE($A370,"_",AL$2),'Reference data SID'!$B:$M,12,FALSE)),"",VLOOKUP(CONCATENATE($A370,"_",AL$2),'Reference data SID'!$B:$M,12,FALSE))</f>
        <v/>
      </c>
      <c r="AM370" s="16" t="str">
        <f>IF(ISERROR(VLOOKUP(CONCATENATE($A370,"_",AM$2),'Reference data SID'!$B:$M,12,FALSE)),"",VLOOKUP(CONCATENATE($A370,"_",AM$2),'Reference data SID'!$B:$M,12,FALSE))</f>
        <v/>
      </c>
      <c r="AN370" s="16" t="str">
        <f>IF(ISERROR(VLOOKUP(CONCATENATE($A370,"_",AN$2),'Reference data SID'!$B:$M,12,FALSE)),"",VLOOKUP(CONCATENATE($A370,"_",AN$2),'Reference data SID'!$B:$M,12,FALSE))</f>
        <v/>
      </c>
      <c r="AO370" s="16" t="str">
        <f>IF(ISERROR(VLOOKUP(CONCATENATE($A370,"_",AO$2),'Reference data SID'!$B:$M,12,FALSE)),"",VLOOKUP(CONCATENATE($A370,"_",AO$2),'Reference data SID'!$B:$M,12,FALSE))</f>
        <v/>
      </c>
      <c r="AP370" s="16" t="str">
        <f>IF(ISERROR(VLOOKUP(CONCATENATE($A370,"_",AP$2),'Reference data SID'!$B:$M,12,FALSE)),"",VLOOKUP(CONCATENATE($A370,"_",AP$2),'Reference data SID'!$B:$M,12,FALSE))</f>
        <v/>
      </c>
      <c r="AQ370" s="16" t="str">
        <f>IF(ISERROR(VLOOKUP(CONCATENATE($A370,"_",AQ$2),'Reference data SID'!$B:$M,12,FALSE)),"",VLOOKUP(CONCATENATE($A370,"_",AQ$2),'Reference data SID'!$B:$M,12,FALSE))</f>
        <v/>
      </c>
      <c r="AR370" s="16" t="str">
        <f>IF(ISERROR(VLOOKUP(CONCATENATE($A370,"_",AR$2),'Reference data SID'!$B:$M,12,FALSE)),"",VLOOKUP(CONCATENATE($A370,"_",AR$2),'Reference data SID'!$B:$M,12,FALSE))</f>
        <v/>
      </c>
      <c r="AS370" s="16" t="str">
        <f>IF(ISERROR(VLOOKUP(CONCATENATE($A370,"_",AS$2),'Reference data SID'!$B:$M,12,FALSE)),"",VLOOKUP(CONCATENATE($A370,"_",AS$2),'Reference data SID'!$B:$M,12,FALSE))</f>
        <v/>
      </c>
      <c r="AT370" s="16" t="str">
        <f>IF(ISERROR(VLOOKUP(CONCATENATE($A370,"_",AT$2),'Reference data SID'!$B:$M,12,FALSE)),"",VLOOKUP(CONCATENATE($A370,"_",AT$2),'Reference data SID'!$B:$M,12,FALSE))</f>
        <v/>
      </c>
    </row>
    <row r="371" spans="1:46" x14ac:dyDescent="0.25">
      <c r="A371">
        <v>367</v>
      </c>
      <c r="B371" s="16" t="str">
        <f>IF(ISERROR(VLOOKUP(CONCATENATE($A371,"_",B$2),'Reference data SID'!$B:$M,12,FALSE)),"",VLOOKUP(CONCATENATE($A371,"_",B$2),'Reference data SID'!$B:$M,12,FALSE))</f>
        <v/>
      </c>
      <c r="C371" s="16" t="str">
        <f>IF(ISERROR(VLOOKUP(CONCATENATE($A371,"_",C$2),'Reference data SID'!$B:$M,12,FALSE)),"",VLOOKUP(CONCATENATE($A371,"_",C$2),'Reference data SID'!$B:$M,12,FALSE))</f>
        <v/>
      </c>
      <c r="D371" s="16" t="str">
        <f>IF(ISERROR(VLOOKUP(CONCATENATE($A371,"_",D$2),'Reference data SID'!$B:$M,12,FALSE)),"",VLOOKUP(CONCATENATE($A371,"_",D$2),'Reference data SID'!$B:$M,12,FALSE))</f>
        <v/>
      </c>
      <c r="E371" s="16" t="str">
        <f>IF(ISERROR(VLOOKUP(CONCATENATE($A371,"_",E$2),'Reference data SID'!$B:$M,12,FALSE)),"",VLOOKUP(CONCATENATE($A371,"_",E$2),'Reference data SID'!$B:$M,12,FALSE))</f>
        <v/>
      </c>
      <c r="F371" s="16" t="str">
        <f>IF(ISERROR(VLOOKUP(CONCATENATE($A371,"_",F$2),'Reference data SID'!$B:$M,12,FALSE)),"",VLOOKUP(CONCATENATE($A371,"_",F$2),'Reference data SID'!$B:$M,12,FALSE))</f>
        <v/>
      </c>
      <c r="G371" s="16" t="str">
        <f>IF(ISERROR(VLOOKUP(CONCATENATE($A371,"_",G$2),'Reference data SID'!$B:$M,12,FALSE)),"",VLOOKUP(CONCATENATE($A371,"_",G$2),'Reference data SID'!$B:$M,12,FALSE))</f>
        <v/>
      </c>
      <c r="H371" s="16" t="str">
        <f>IF(ISERROR(VLOOKUP(CONCATENATE($A371,"_",H$2),'Reference data SID'!$B:$M,12,FALSE)),"",VLOOKUP(CONCATENATE($A371,"_",H$2),'Reference data SID'!$B:$M,12,FALSE))</f>
        <v/>
      </c>
      <c r="I371" s="16" t="str">
        <f>IF(ISERROR(VLOOKUP(CONCATENATE($A371,"_",I$2),'Reference data SID'!$B:$M,12,FALSE)),"",VLOOKUP(CONCATENATE($A371,"_",I$2),'Reference data SID'!$B:$M,12,FALSE))</f>
        <v/>
      </c>
      <c r="J371" s="16" t="str">
        <f>IF(ISERROR(VLOOKUP(CONCATENATE($A371,"_",J$2),'Reference data SID'!$B:$M,12,FALSE)),"",VLOOKUP(CONCATENATE($A371,"_",J$2),'Reference data SID'!$B:$M,12,FALSE))</f>
        <v/>
      </c>
      <c r="K371" s="16" t="str">
        <f>IF(ISERROR(VLOOKUP(CONCATENATE($A371,"_",K$2),'Reference data SID'!$B:$M,12,FALSE)),"",VLOOKUP(CONCATENATE($A371,"_",K$2),'Reference data SID'!$B:$M,12,FALSE))</f>
        <v/>
      </c>
      <c r="L371" s="16" t="str">
        <f>IF(ISERROR(VLOOKUP(CONCATENATE($A371,"_",L$2),'Reference data SID'!$B:$M,12,FALSE)),"",VLOOKUP(CONCATENATE($A371,"_",L$2),'Reference data SID'!$B:$M,12,FALSE))</f>
        <v/>
      </c>
      <c r="M371" s="16" t="str">
        <f>IF(ISERROR(VLOOKUP(CONCATENATE($A371,"_",M$2),'Reference data SID'!$B:$M,12,FALSE)),"",VLOOKUP(CONCATENATE($A371,"_",M$2),'Reference data SID'!$B:$M,12,FALSE))</f>
        <v/>
      </c>
      <c r="N371" s="16" t="str">
        <f>IF(ISERROR(VLOOKUP(CONCATENATE($A371,"_",N$2),'Reference data SID'!$B:$M,12,FALSE)),"",VLOOKUP(CONCATENATE($A371,"_",N$2),'Reference data SID'!$B:$M,12,FALSE))</f>
        <v/>
      </c>
      <c r="O371" s="16" t="str">
        <f>IF(ISERROR(VLOOKUP(CONCATENATE($A371,"_",O$2),'Reference data SID'!$B:$M,12,FALSE)),"",VLOOKUP(CONCATENATE($A371,"_",O$2),'Reference data SID'!$B:$M,12,FALSE))</f>
        <v/>
      </c>
      <c r="P371" s="16" t="str">
        <f>IF(ISERROR(VLOOKUP(CONCATENATE($A371,"_",P$2),'Reference data SID'!$B:$M,12,FALSE)),"",VLOOKUP(CONCATENATE($A371,"_",P$2),'Reference data SID'!$B:$M,12,FALSE))</f>
        <v/>
      </c>
      <c r="Q371" s="16" t="str">
        <f>IF(ISERROR(VLOOKUP(CONCATENATE($A371,"_",Q$2),'Reference data SID'!$B:$M,12,FALSE)),"",VLOOKUP(CONCATENATE($A371,"_",Q$2),'Reference data SID'!$B:$M,12,FALSE))</f>
        <v/>
      </c>
      <c r="R371" s="16" t="str">
        <f>IF(ISERROR(VLOOKUP(CONCATENATE($A371,"_",R$2),'Reference data SID'!$B:$M,12,FALSE)),"",VLOOKUP(CONCATENATE($A371,"_",R$2),'Reference data SID'!$B:$M,12,FALSE))</f>
        <v/>
      </c>
      <c r="S371" s="16" t="str">
        <f>IF(ISERROR(VLOOKUP(CONCATENATE($A371,"_",S$2),'Reference data SID'!$B:$M,12,FALSE)),"",VLOOKUP(CONCATENATE($A371,"_",S$2),'Reference data SID'!$B:$M,12,FALSE))</f>
        <v/>
      </c>
      <c r="T371" s="16" t="str">
        <f>IF(ISERROR(VLOOKUP(CONCATENATE($A371,"_",T$2),'Reference data SID'!$B:$M,12,FALSE)),"",VLOOKUP(CONCATENATE($A371,"_",T$2),'Reference data SID'!$B:$M,12,FALSE))</f>
        <v/>
      </c>
      <c r="U371" s="16" t="str">
        <f>IF(ISERROR(VLOOKUP(CONCATENATE($A371,"_",U$2),'Reference data SID'!$B:$M,12,FALSE)),"",VLOOKUP(CONCATENATE($A371,"_",U$2),'Reference data SID'!$B:$M,12,FALSE))</f>
        <v/>
      </c>
      <c r="V371" s="16" t="str">
        <f>IF(ISERROR(VLOOKUP(CONCATENATE($A371,"_",V$2),'Reference data SID'!$B:$M,12,FALSE)),"",VLOOKUP(CONCATENATE($A371,"_",V$2),'Reference data SID'!$B:$M,12,FALSE))</f>
        <v/>
      </c>
      <c r="W371" s="16" t="str">
        <f>IF(ISERROR(VLOOKUP(CONCATENATE($A371,"_",W$2),'Reference data SID'!$B:$M,12,FALSE)),"",VLOOKUP(CONCATENATE($A371,"_",W$2),'Reference data SID'!$B:$M,12,FALSE))</f>
        <v/>
      </c>
      <c r="X371" s="16" t="str">
        <f>IF(ISERROR(VLOOKUP(CONCATENATE($A371,"_",X$2),'Reference data SID'!$B:$M,12,FALSE)),"",VLOOKUP(CONCATENATE($A371,"_",X$2),'Reference data SID'!$B:$M,12,FALSE))</f>
        <v/>
      </c>
      <c r="Y371" s="16" t="str">
        <f>IF(ISERROR(VLOOKUP(CONCATENATE($A371,"_",Y$2),'Reference data SID'!$B:$M,12,FALSE)),"",VLOOKUP(CONCATENATE($A371,"_",Y$2),'Reference data SID'!$B:$M,12,FALSE))</f>
        <v/>
      </c>
      <c r="Z371" s="16" t="str">
        <f>IF(ISERROR(VLOOKUP(CONCATENATE($A371,"_",Z$2),'Reference data SID'!$B:$M,12,FALSE)),"",VLOOKUP(CONCATENATE($A371,"_",Z$2),'Reference data SID'!$B:$M,12,FALSE))</f>
        <v/>
      </c>
      <c r="AA371" s="16" t="str">
        <f>IF(ISERROR(VLOOKUP(CONCATENATE($A371,"_",AA$2),'Reference data SID'!$B:$M,12,FALSE)),"",VLOOKUP(CONCATENATE($A371,"_",AA$2),'Reference data SID'!$B:$M,12,FALSE))</f>
        <v/>
      </c>
      <c r="AB371" s="16" t="str">
        <f>IF(ISERROR(VLOOKUP(CONCATENATE($A371,"_",AB$2),'Reference data SID'!$B:$M,12,FALSE)),"",VLOOKUP(CONCATENATE($A371,"_",AB$2),'Reference data SID'!$B:$M,12,FALSE))</f>
        <v/>
      </c>
      <c r="AC371" s="16" t="str">
        <f>IF(ISERROR(VLOOKUP(CONCATENATE($A371,"_",AC$2),'Reference data SID'!$B:$M,12,FALSE)),"",VLOOKUP(CONCATENATE($A371,"_",AC$2),'Reference data SID'!$B:$M,12,FALSE))</f>
        <v/>
      </c>
      <c r="AD371" s="16" t="str">
        <f>IF(ISERROR(VLOOKUP(CONCATENATE($A371,"_",AD$2),'Reference data SID'!$B:$M,12,FALSE)),"",VLOOKUP(CONCATENATE($A371,"_",AD$2),'Reference data SID'!$B:$M,12,FALSE))</f>
        <v/>
      </c>
      <c r="AE371" s="16" t="str">
        <f>IF(ISERROR(VLOOKUP(CONCATENATE($A371,"_",AE$2),'Reference data SID'!$B:$M,12,FALSE)),"",VLOOKUP(CONCATENATE($A371,"_",AE$2),'Reference data SID'!$B:$M,12,FALSE))</f>
        <v/>
      </c>
      <c r="AF371" s="16" t="str">
        <f>IF(ISERROR(VLOOKUP(CONCATENATE($A371,"_",AF$2),'Reference data SID'!$B:$M,12,FALSE)),"",VLOOKUP(CONCATENATE($A371,"_",AF$2),'Reference data SID'!$B:$M,12,FALSE))</f>
        <v/>
      </c>
      <c r="AG371" s="16" t="str">
        <f>IF(ISERROR(VLOOKUP(CONCATENATE($A371,"_",AG$2),'Reference data SID'!$B:$M,12,FALSE)),"",VLOOKUP(CONCATENATE($A371,"_",AG$2),'Reference data SID'!$B:$M,12,FALSE))</f>
        <v/>
      </c>
      <c r="AH371" s="16" t="str">
        <f>IF(ISERROR(VLOOKUP(CONCATENATE($A371,"_",AH$2),'Reference data SID'!$B:$M,12,FALSE)),"",VLOOKUP(CONCATENATE($A371,"_",AH$2),'Reference data SID'!$B:$M,12,FALSE))</f>
        <v/>
      </c>
      <c r="AI371" s="16" t="str">
        <f>IF(ISERROR(VLOOKUP(CONCATENATE($A371,"_",AI$2),'Reference data SID'!$B:$M,12,FALSE)),"",VLOOKUP(CONCATENATE($A371,"_",AI$2),'Reference data SID'!$B:$M,12,FALSE))</f>
        <v/>
      </c>
      <c r="AJ371" s="16" t="str">
        <f>IF(ISERROR(VLOOKUP(CONCATENATE($A371,"_",AJ$2),'Reference data SID'!$B:$M,12,FALSE)),"",VLOOKUP(CONCATENATE($A371,"_",AJ$2),'Reference data SID'!$B:$M,12,FALSE))</f>
        <v/>
      </c>
      <c r="AK371" s="16" t="str">
        <f>IF(ISERROR(VLOOKUP(CONCATENATE($A371,"_",AK$2),'Reference data SID'!$B:$M,12,FALSE)),"",VLOOKUP(CONCATENATE($A371,"_",AK$2),'Reference data SID'!$B:$M,12,FALSE))</f>
        <v/>
      </c>
      <c r="AL371" s="16" t="str">
        <f>IF(ISERROR(VLOOKUP(CONCATENATE($A371,"_",AL$2),'Reference data SID'!$B:$M,12,FALSE)),"",VLOOKUP(CONCATENATE($A371,"_",AL$2),'Reference data SID'!$B:$M,12,FALSE))</f>
        <v/>
      </c>
      <c r="AM371" s="16" t="str">
        <f>IF(ISERROR(VLOOKUP(CONCATENATE($A371,"_",AM$2),'Reference data SID'!$B:$M,12,FALSE)),"",VLOOKUP(CONCATENATE($A371,"_",AM$2),'Reference data SID'!$B:$M,12,FALSE))</f>
        <v/>
      </c>
      <c r="AN371" s="16" t="str">
        <f>IF(ISERROR(VLOOKUP(CONCATENATE($A371,"_",AN$2),'Reference data SID'!$B:$M,12,FALSE)),"",VLOOKUP(CONCATENATE($A371,"_",AN$2),'Reference data SID'!$B:$M,12,FALSE))</f>
        <v/>
      </c>
      <c r="AO371" s="16" t="str">
        <f>IF(ISERROR(VLOOKUP(CONCATENATE($A371,"_",AO$2),'Reference data SID'!$B:$M,12,FALSE)),"",VLOOKUP(CONCATENATE($A371,"_",AO$2),'Reference data SID'!$B:$M,12,FALSE))</f>
        <v/>
      </c>
      <c r="AP371" s="16" t="str">
        <f>IF(ISERROR(VLOOKUP(CONCATENATE($A371,"_",AP$2),'Reference data SID'!$B:$M,12,FALSE)),"",VLOOKUP(CONCATENATE($A371,"_",AP$2),'Reference data SID'!$B:$M,12,FALSE))</f>
        <v/>
      </c>
      <c r="AQ371" s="16" t="str">
        <f>IF(ISERROR(VLOOKUP(CONCATENATE($A371,"_",AQ$2),'Reference data SID'!$B:$M,12,FALSE)),"",VLOOKUP(CONCATENATE($A371,"_",AQ$2),'Reference data SID'!$B:$M,12,FALSE))</f>
        <v/>
      </c>
      <c r="AR371" s="16" t="str">
        <f>IF(ISERROR(VLOOKUP(CONCATENATE($A371,"_",AR$2),'Reference data SID'!$B:$M,12,FALSE)),"",VLOOKUP(CONCATENATE($A371,"_",AR$2),'Reference data SID'!$B:$M,12,FALSE))</f>
        <v/>
      </c>
      <c r="AS371" s="16" t="str">
        <f>IF(ISERROR(VLOOKUP(CONCATENATE($A371,"_",AS$2),'Reference data SID'!$B:$M,12,FALSE)),"",VLOOKUP(CONCATENATE($A371,"_",AS$2),'Reference data SID'!$B:$M,12,FALSE))</f>
        <v/>
      </c>
      <c r="AT371" s="16" t="str">
        <f>IF(ISERROR(VLOOKUP(CONCATENATE($A371,"_",AT$2),'Reference data SID'!$B:$M,12,FALSE)),"",VLOOKUP(CONCATENATE($A371,"_",AT$2),'Reference data SID'!$B:$M,12,FALSE))</f>
        <v/>
      </c>
    </row>
    <row r="372" spans="1:46" x14ac:dyDescent="0.25">
      <c r="A372">
        <v>368</v>
      </c>
      <c r="B372" s="16" t="str">
        <f>IF(ISERROR(VLOOKUP(CONCATENATE($A372,"_",B$2),'Reference data SID'!$B:$M,12,FALSE)),"",VLOOKUP(CONCATENATE($A372,"_",B$2),'Reference data SID'!$B:$M,12,FALSE))</f>
        <v/>
      </c>
      <c r="C372" s="16" t="str">
        <f>IF(ISERROR(VLOOKUP(CONCATENATE($A372,"_",C$2),'Reference data SID'!$B:$M,12,FALSE)),"",VLOOKUP(CONCATENATE($A372,"_",C$2),'Reference data SID'!$B:$M,12,FALSE))</f>
        <v/>
      </c>
      <c r="D372" s="16" t="str">
        <f>IF(ISERROR(VLOOKUP(CONCATENATE($A372,"_",D$2),'Reference data SID'!$B:$M,12,FALSE)),"",VLOOKUP(CONCATENATE($A372,"_",D$2),'Reference data SID'!$B:$M,12,FALSE))</f>
        <v/>
      </c>
      <c r="E372" s="16" t="str">
        <f>IF(ISERROR(VLOOKUP(CONCATENATE($A372,"_",E$2),'Reference data SID'!$B:$M,12,FALSE)),"",VLOOKUP(CONCATENATE($A372,"_",E$2),'Reference data SID'!$B:$M,12,FALSE))</f>
        <v/>
      </c>
      <c r="F372" s="16" t="str">
        <f>IF(ISERROR(VLOOKUP(CONCATENATE($A372,"_",F$2),'Reference data SID'!$B:$M,12,FALSE)),"",VLOOKUP(CONCATENATE($A372,"_",F$2),'Reference data SID'!$B:$M,12,FALSE))</f>
        <v/>
      </c>
      <c r="G372" s="16" t="str">
        <f>IF(ISERROR(VLOOKUP(CONCATENATE($A372,"_",G$2),'Reference data SID'!$B:$M,12,FALSE)),"",VLOOKUP(CONCATENATE($A372,"_",G$2),'Reference data SID'!$B:$M,12,FALSE))</f>
        <v/>
      </c>
      <c r="H372" s="16" t="str">
        <f>IF(ISERROR(VLOOKUP(CONCATENATE($A372,"_",H$2),'Reference data SID'!$B:$M,12,FALSE)),"",VLOOKUP(CONCATENATE($A372,"_",H$2),'Reference data SID'!$B:$M,12,FALSE))</f>
        <v/>
      </c>
      <c r="I372" s="16" t="str">
        <f>IF(ISERROR(VLOOKUP(CONCATENATE($A372,"_",I$2),'Reference data SID'!$B:$M,12,FALSE)),"",VLOOKUP(CONCATENATE($A372,"_",I$2),'Reference data SID'!$B:$M,12,FALSE))</f>
        <v/>
      </c>
      <c r="J372" s="16" t="str">
        <f>IF(ISERROR(VLOOKUP(CONCATENATE($A372,"_",J$2),'Reference data SID'!$B:$M,12,FALSE)),"",VLOOKUP(CONCATENATE($A372,"_",J$2),'Reference data SID'!$B:$M,12,FALSE))</f>
        <v/>
      </c>
      <c r="K372" s="16" t="str">
        <f>IF(ISERROR(VLOOKUP(CONCATENATE($A372,"_",K$2),'Reference data SID'!$B:$M,12,FALSE)),"",VLOOKUP(CONCATENATE($A372,"_",K$2),'Reference data SID'!$B:$M,12,FALSE))</f>
        <v/>
      </c>
      <c r="L372" s="16" t="str">
        <f>IF(ISERROR(VLOOKUP(CONCATENATE($A372,"_",L$2),'Reference data SID'!$B:$M,12,FALSE)),"",VLOOKUP(CONCATENATE($A372,"_",L$2),'Reference data SID'!$B:$M,12,FALSE))</f>
        <v/>
      </c>
      <c r="M372" s="16" t="str">
        <f>IF(ISERROR(VLOOKUP(CONCATENATE($A372,"_",M$2),'Reference data SID'!$B:$M,12,FALSE)),"",VLOOKUP(CONCATENATE($A372,"_",M$2),'Reference data SID'!$B:$M,12,FALSE))</f>
        <v/>
      </c>
      <c r="N372" s="16" t="str">
        <f>IF(ISERROR(VLOOKUP(CONCATENATE($A372,"_",N$2),'Reference data SID'!$B:$M,12,FALSE)),"",VLOOKUP(CONCATENATE($A372,"_",N$2),'Reference data SID'!$B:$M,12,FALSE))</f>
        <v/>
      </c>
      <c r="O372" s="16" t="str">
        <f>IF(ISERROR(VLOOKUP(CONCATENATE($A372,"_",O$2),'Reference data SID'!$B:$M,12,FALSE)),"",VLOOKUP(CONCATENATE($A372,"_",O$2),'Reference data SID'!$B:$M,12,FALSE))</f>
        <v/>
      </c>
      <c r="P372" s="16" t="str">
        <f>IF(ISERROR(VLOOKUP(CONCATENATE($A372,"_",P$2),'Reference data SID'!$B:$M,12,FALSE)),"",VLOOKUP(CONCATENATE($A372,"_",P$2),'Reference data SID'!$B:$M,12,FALSE))</f>
        <v/>
      </c>
      <c r="Q372" s="16" t="str">
        <f>IF(ISERROR(VLOOKUP(CONCATENATE($A372,"_",Q$2),'Reference data SID'!$B:$M,12,FALSE)),"",VLOOKUP(CONCATENATE($A372,"_",Q$2),'Reference data SID'!$B:$M,12,FALSE))</f>
        <v/>
      </c>
      <c r="R372" s="16" t="str">
        <f>IF(ISERROR(VLOOKUP(CONCATENATE($A372,"_",R$2),'Reference data SID'!$B:$M,12,FALSE)),"",VLOOKUP(CONCATENATE($A372,"_",R$2),'Reference data SID'!$B:$M,12,FALSE))</f>
        <v/>
      </c>
      <c r="S372" s="16" t="str">
        <f>IF(ISERROR(VLOOKUP(CONCATENATE($A372,"_",S$2),'Reference data SID'!$B:$M,12,FALSE)),"",VLOOKUP(CONCATENATE($A372,"_",S$2),'Reference data SID'!$B:$M,12,FALSE))</f>
        <v/>
      </c>
      <c r="T372" s="16" t="str">
        <f>IF(ISERROR(VLOOKUP(CONCATENATE($A372,"_",T$2),'Reference data SID'!$B:$M,12,FALSE)),"",VLOOKUP(CONCATENATE($A372,"_",T$2),'Reference data SID'!$B:$M,12,FALSE))</f>
        <v/>
      </c>
      <c r="U372" s="16" t="str">
        <f>IF(ISERROR(VLOOKUP(CONCATENATE($A372,"_",U$2),'Reference data SID'!$B:$M,12,FALSE)),"",VLOOKUP(CONCATENATE($A372,"_",U$2),'Reference data SID'!$B:$M,12,FALSE))</f>
        <v/>
      </c>
      <c r="V372" s="16" t="str">
        <f>IF(ISERROR(VLOOKUP(CONCATENATE($A372,"_",V$2),'Reference data SID'!$B:$M,12,FALSE)),"",VLOOKUP(CONCATENATE($A372,"_",V$2),'Reference data SID'!$B:$M,12,FALSE))</f>
        <v/>
      </c>
      <c r="W372" s="16" t="str">
        <f>IF(ISERROR(VLOOKUP(CONCATENATE($A372,"_",W$2),'Reference data SID'!$B:$M,12,FALSE)),"",VLOOKUP(CONCATENATE($A372,"_",W$2),'Reference data SID'!$B:$M,12,FALSE))</f>
        <v/>
      </c>
      <c r="X372" s="16" t="str">
        <f>IF(ISERROR(VLOOKUP(CONCATENATE($A372,"_",X$2),'Reference data SID'!$B:$M,12,FALSE)),"",VLOOKUP(CONCATENATE($A372,"_",X$2),'Reference data SID'!$B:$M,12,FALSE))</f>
        <v/>
      </c>
      <c r="Y372" s="16" t="str">
        <f>IF(ISERROR(VLOOKUP(CONCATENATE($A372,"_",Y$2),'Reference data SID'!$B:$M,12,FALSE)),"",VLOOKUP(CONCATENATE($A372,"_",Y$2),'Reference data SID'!$B:$M,12,FALSE))</f>
        <v/>
      </c>
      <c r="Z372" s="16" t="str">
        <f>IF(ISERROR(VLOOKUP(CONCATENATE($A372,"_",Z$2),'Reference data SID'!$B:$M,12,FALSE)),"",VLOOKUP(CONCATENATE($A372,"_",Z$2),'Reference data SID'!$B:$M,12,FALSE))</f>
        <v/>
      </c>
      <c r="AA372" s="16" t="str">
        <f>IF(ISERROR(VLOOKUP(CONCATENATE($A372,"_",AA$2),'Reference data SID'!$B:$M,12,FALSE)),"",VLOOKUP(CONCATENATE($A372,"_",AA$2),'Reference data SID'!$B:$M,12,FALSE))</f>
        <v/>
      </c>
      <c r="AB372" s="16" t="str">
        <f>IF(ISERROR(VLOOKUP(CONCATENATE($A372,"_",AB$2),'Reference data SID'!$B:$M,12,FALSE)),"",VLOOKUP(CONCATENATE($A372,"_",AB$2),'Reference data SID'!$B:$M,12,FALSE))</f>
        <v/>
      </c>
      <c r="AC372" s="16" t="str">
        <f>IF(ISERROR(VLOOKUP(CONCATENATE($A372,"_",AC$2),'Reference data SID'!$B:$M,12,FALSE)),"",VLOOKUP(CONCATENATE($A372,"_",AC$2),'Reference data SID'!$B:$M,12,FALSE))</f>
        <v/>
      </c>
      <c r="AD372" s="16" t="str">
        <f>IF(ISERROR(VLOOKUP(CONCATENATE($A372,"_",AD$2),'Reference data SID'!$B:$M,12,FALSE)),"",VLOOKUP(CONCATENATE($A372,"_",AD$2),'Reference data SID'!$B:$M,12,FALSE))</f>
        <v/>
      </c>
      <c r="AE372" s="16" t="str">
        <f>IF(ISERROR(VLOOKUP(CONCATENATE($A372,"_",AE$2),'Reference data SID'!$B:$M,12,FALSE)),"",VLOOKUP(CONCATENATE($A372,"_",AE$2),'Reference data SID'!$B:$M,12,FALSE))</f>
        <v/>
      </c>
      <c r="AF372" s="16" t="str">
        <f>IF(ISERROR(VLOOKUP(CONCATENATE($A372,"_",AF$2),'Reference data SID'!$B:$M,12,FALSE)),"",VLOOKUP(CONCATENATE($A372,"_",AF$2),'Reference data SID'!$B:$M,12,FALSE))</f>
        <v/>
      </c>
      <c r="AG372" s="16" t="str">
        <f>IF(ISERROR(VLOOKUP(CONCATENATE($A372,"_",AG$2),'Reference data SID'!$B:$M,12,FALSE)),"",VLOOKUP(CONCATENATE($A372,"_",AG$2),'Reference data SID'!$B:$M,12,FALSE))</f>
        <v/>
      </c>
      <c r="AH372" s="16" t="str">
        <f>IF(ISERROR(VLOOKUP(CONCATENATE($A372,"_",AH$2),'Reference data SID'!$B:$M,12,FALSE)),"",VLOOKUP(CONCATENATE($A372,"_",AH$2),'Reference data SID'!$B:$M,12,FALSE))</f>
        <v/>
      </c>
      <c r="AI372" s="16" t="str">
        <f>IF(ISERROR(VLOOKUP(CONCATENATE($A372,"_",AI$2),'Reference data SID'!$B:$M,12,FALSE)),"",VLOOKUP(CONCATENATE($A372,"_",AI$2),'Reference data SID'!$B:$M,12,FALSE))</f>
        <v/>
      </c>
      <c r="AJ372" s="16" t="str">
        <f>IF(ISERROR(VLOOKUP(CONCATENATE($A372,"_",AJ$2),'Reference data SID'!$B:$M,12,FALSE)),"",VLOOKUP(CONCATENATE($A372,"_",AJ$2),'Reference data SID'!$B:$M,12,FALSE))</f>
        <v/>
      </c>
      <c r="AK372" s="16" t="str">
        <f>IF(ISERROR(VLOOKUP(CONCATENATE($A372,"_",AK$2),'Reference data SID'!$B:$M,12,FALSE)),"",VLOOKUP(CONCATENATE($A372,"_",AK$2),'Reference data SID'!$B:$M,12,FALSE))</f>
        <v/>
      </c>
      <c r="AL372" s="16" t="str">
        <f>IF(ISERROR(VLOOKUP(CONCATENATE($A372,"_",AL$2),'Reference data SID'!$B:$M,12,FALSE)),"",VLOOKUP(CONCATENATE($A372,"_",AL$2),'Reference data SID'!$B:$M,12,FALSE))</f>
        <v/>
      </c>
      <c r="AM372" s="16" t="str">
        <f>IF(ISERROR(VLOOKUP(CONCATENATE($A372,"_",AM$2),'Reference data SID'!$B:$M,12,FALSE)),"",VLOOKUP(CONCATENATE($A372,"_",AM$2),'Reference data SID'!$B:$M,12,FALSE))</f>
        <v/>
      </c>
      <c r="AN372" s="16" t="str">
        <f>IF(ISERROR(VLOOKUP(CONCATENATE($A372,"_",AN$2),'Reference data SID'!$B:$M,12,FALSE)),"",VLOOKUP(CONCATENATE($A372,"_",AN$2),'Reference data SID'!$B:$M,12,FALSE))</f>
        <v/>
      </c>
      <c r="AO372" s="16" t="str">
        <f>IF(ISERROR(VLOOKUP(CONCATENATE($A372,"_",AO$2),'Reference data SID'!$B:$M,12,FALSE)),"",VLOOKUP(CONCATENATE($A372,"_",AO$2),'Reference data SID'!$B:$M,12,FALSE))</f>
        <v/>
      </c>
      <c r="AP372" s="16" t="str">
        <f>IF(ISERROR(VLOOKUP(CONCATENATE($A372,"_",AP$2),'Reference data SID'!$B:$M,12,FALSE)),"",VLOOKUP(CONCATENATE($A372,"_",AP$2),'Reference data SID'!$B:$M,12,FALSE))</f>
        <v/>
      </c>
      <c r="AQ372" s="16" t="str">
        <f>IF(ISERROR(VLOOKUP(CONCATENATE($A372,"_",AQ$2),'Reference data SID'!$B:$M,12,FALSE)),"",VLOOKUP(CONCATENATE($A372,"_",AQ$2),'Reference data SID'!$B:$M,12,FALSE))</f>
        <v/>
      </c>
      <c r="AR372" s="16" t="str">
        <f>IF(ISERROR(VLOOKUP(CONCATENATE($A372,"_",AR$2),'Reference data SID'!$B:$M,12,FALSE)),"",VLOOKUP(CONCATENATE($A372,"_",AR$2),'Reference data SID'!$B:$M,12,FALSE))</f>
        <v/>
      </c>
      <c r="AS372" s="16" t="str">
        <f>IF(ISERROR(VLOOKUP(CONCATENATE($A372,"_",AS$2),'Reference data SID'!$B:$M,12,FALSE)),"",VLOOKUP(CONCATENATE($A372,"_",AS$2),'Reference data SID'!$B:$M,12,FALSE))</f>
        <v/>
      </c>
      <c r="AT372" s="16" t="str">
        <f>IF(ISERROR(VLOOKUP(CONCATENATE($A372,"_",AT$2),'Reference data SID'!$B:$M,12,FALSE)),"",VLOOKUP(CONCATENATE($A372,"_",AT$2),'Reference data SID'!$B:$M,12,FALSE))</f>
        <v/>
      </c>
    </row>
    <row r="373" spans="1:46" x14ac:dyDescent="0.25">
      <c r="A373">
        <v>369</v>
      </c>
      <c r="B373" s="16" t="str">
        <f>IF(ISERROR(VLOOKUP(CONCATENATE($A373,"_",B$2),'Reference data SID'!$B:$M,12,FALSE)),"",VLOOKUP(CONCATENATE($A373,"_",B$2),'Reference data SID'!$B:$M,12,FALSE))</f>
        <v/>
      </c>
      <c r="C373" s="16" t="str">
        <f>IF(ISERROR(VLOOKUP(CONCATENATE($A373,"_",C$2),'Reference data SID'!$B:$M,12,FALSE)),"",VLOOKUP(CONCATENATE($A373,"_",C$2),'Reference data SID'!$B:$M,12,FALSE))</f>
        <v/>
      </c>
      <c r="D373" s="16" t="str">
        <f>IF(ISERROR(VLOOKUP(CONCATENATE($A373,"_",D$2),'Reference data SID'!$B:$M,12,FALSE)),"",VLOOKUP(CONCATENATE($A373,"_",D$2),'Reference data SID'!$B:$M,12,FALSE))</f>
        <v/>
      </c>
      <c r="E373" s="16" t="str">
        <f>IF(ISERROR(VLOOKUP(CONCATENATE($A373,"_",E$2),'Reference data SID'!$B:$M,12,FALSE)),"",VLOOKUP(CONCATENATE($A373,"_",E$2),'Reference data SID'!$B:$M,12,FALSE))</f>
        <v/>
      </c>
      <c r="F373" s="16" t="str">
        <f>IF(ISERROR(VLOOKUP(CONCATENATE($A373,"_",F$2),'Reference data SID'!$B:$M,12,FALSE)),"",VLOOKUP(CONCATENATE($A373,"_",F$2),'Reference data SID'!$B:$M,12,FALSE))</f>
        <v/>
      </c>
      <c r="G373" s="16" t="str">
        <f>IF(ISERROR(VLOOKUP(CONCATENATE($A373,"_",G$2),'Reference data SID'!$B:$M,12,FALSE)),"",VLOOKUP(CONCATENATE($A373,"_",G$2),'Reference data SID'!$B:$M,12,FALSE))</f>
        <v/>
      </c>
      <c r="H373" s="16" t="str">
        <f>IF(ISERROR(VLOOKUP(CONCATENATE($A373,"_",H$2),'Reference data SID'!$B:$M,12,FALSE)),"",VLOOKUP(CONCATENATE($A373,"_",H$2),'Reference data SID'!$B:$M,12,FALSE))</f>
        <v/>
      </c>
      <c r="I373" s="16" t="str">
        <f>IF(ISERROR(VLOOKUP(CONCATENATE($A373,"_",I$2),'Reference data SID'!$B:$M,12,FALSE)),"",VLOOKUP(CONCATENATE($A373,"_",I$2),'Reference data SID'!$B:$M,12,FALSE))</f>
        <v/>
      </c>
      <c r="J373" s="16" t="str">
        <f>IF(ISERROR(VLOOKUP(CONCATENATE($A373,"_",J$2),'Reference data SID'!$B:$M,12,FALSE)),"",VLOOKUP(CONCATENATE($A373,"_",J$2),'Reference data SID'!$B:$M,12,FALSE))</f>
        <v/>
      </c>
      <c r="K373" s="16" t="str">
        <f>IF(ISERROR(VLOOKUP(CONCATENATE($A373,"_",K$2),'Reference data SID'!$B:$M,12,FALSE)),"",VLOOKUP(CONCATENATE($A373,"_",K$2),'Reference data SID'!$B:$M,12,FALSE))</f>
        <v/>
      </c>
      <c r="L373" s="16" t="str">
        <f>IF(ISERROR(VLOOKUP(CONCATENATE($A373,"_",L$2),'Reference data SID'!$B:$M,12,FALSE)),"",VLOOKUP(CONCATENATE($A373,"_",L$2),'Reference data SID'!$B:$M,12,FALSE))</f>
        <v/>
      </c>
      <c r="M373" s="16" t="str">
        <f>IF(ISERROR(VLOOKUP(CONCATENATE($A373,"_",M$2),'Reference data SID'!$B:$M,12,FALSE)),"",VLOOKUP(CONCATENATE($A373,"_",M$2),'Reference data SID'!$B:$M,12,FALSE))</f>
        <v/>
      </c>
      <c r="N373" s="16" t="str">
        <f>IF(ISERROR(VLOOKUP(CONCATENATE($A373,"_",N$2),'Reference data SID'!$B:$M,12,FALSE)),"",VLOOKUP(CONCATENATE($A373,"_",N$2),'Reference data SID'!$B:$M,12,FALSE))</f>
        <v/>
      </c>
      <c r="O373" s="16" t="str">
        <f>IF(ISERROR(VLOOKUP(CONCATENATE($A373,"_",O$2),'Reference data SID'!$B:$M,12,FALSE)),"",VLOOKUP(CONCATENATE($A373,"_",O$2),'Reference data SID'!$B:$M,12,FALSE))</f>
        <v/>
      </c>
      <c r="P373" s="16" t="str">
        <f>IF(ISERROR(VLOOKUP(CONCATENATE($A373,"_",P$2),'Reference data SID'!$B:$M,12,FALSE)),"",VLOOKUP(CONCATENATE($A373,"_",P$2),'Reference data SID'!$B:$M,12,FALSE))</f>
        <v/>
      </c>
      <c r="Q373" s="16" t="str">
        <f>IF(ISERROR(VLOOKUP(CONCATENATE($A373,"_",Q$2),'Reference data SID'!$B:$M,12,FALSE)),"",VLOOKUP(CONCATENATE($A373,"_",Q$2),'Reference data SID'!$B:$M,12,FALSE))</f>
        <v/>
      </c>
      <c r="R373" s="16" t="str">
        <f>IF(ISERROR(VLOOKUP(CONCATENATE($A373,"_",R$2),'Reference data SID'!$B:$M,12,FALSE)),"",VLOOKUP(CONCATENATE($A373,"_",R$2),'Reference data SID'!$B:$M,12,FALSE))</f>
        <v/>
      </c>
      <c r="S373" s="16" t="str">
        <f>IF(ISERROR(VLOOKUP(CONCATENATE($A373,"_",S$2),'Reference data SID'!$B:$M,12,FALSE)),"",VLOOKUP(CONCATENATE($A373,"_",S$2),'Reference data SID'!$B:$M,12,FALSE))</f>
        <v/>
      </c>
      <c r="T373" s="16" t="str">
        <f>IF(ISERROR(VLOOKUP(CONCATENATE($A373,"_",T$2),'Reference data SID'!$B:$M,12,FALSE)),"",VLOOKUP(CONCATENATE($A373,"_",T$2),'Reference data SID'!$B:$M,12,FALSE))</f>
        <v/>
      </c>
      <c r="U373" s="16" t="str">
        <f>IF(ISERROR(VLOOKUP(CONCATENATE($A373,"_",U$2),'Reference data SID'!$B:$M,12,FALSE)),"",VLOOKUP(CONCATENATE($A373,"_",U$2),'Reference data SID'!$B:$M,12,FALSE))</f>
        <v/>
      </c>
      <c r="V373" s="16" t="str">
        <f>IF(ISERROR(VLOOKUP(CONCATENATE($A373,"_",V$2),'Reference data SID'!$B:$M,12,FALSE)),"",VLOOKUP(CONCATENATE($A373,"_",V$2),'Reference data SID'!$B:$M,12,FALSE))</f>
        <v/>
      </c>
      <c r="W373" s="16" t="str">
        <f>IF(ISERROR(VLOOKUP(CONCATENATE($A373,"_",W$2),'Reference data SID'!$B:$M,12,FALSE)),"",VLOOKUP(CONCATENATE($A373,"_",W$2),'Reference data SID'!$B:$M,12,FALSE))</f>
        <v/>
      </c>
      <c r="X373" s="16" t="str">
        <f>IF(ISERROR(VLOOKUP(CONCATENATE($A373,"_",X$2),'Reference data SID'!$B:$M,12,FALSE)),"",VLOOKUP(CONCATENATE($A373,"_",X$2),'Reference data SID'!$B:$M,12,FALSE))</f>
        <v/>
      </c>
      <c r="Y373" s="16" t="str">
        <f>IF(ISERROR(VLOOKUP(CONCATENATE($A373,"_",Y$2),'Reference data SID'!$B:$M,12,FALSE)),"",VLOOKUP(CONCATENATE($A373,"_",Y$2),'Reference data SID'!$B:$M,12,FALSE))</f>
        <v/>
      </c>
      <c r="Z373" s="16" t="str">
        <f>IF(ISERROR(VLOOKUP(CONCATENATE($A373,"_",Z$2),'Reference data SID'!$B:$M,12,FALSE)),"",VLOOKUP(CONCATENATE($A373,"_",Z$2),'Reference data SID'!$B:$M,12,FALSE))</f>
        <v/>
      </c>
      <c r="AA373" s="16" t="str">
        <f>IF(ISERROR(VLOOKUP(CONCATENATE($A373,"_",AA$2),'Reference data SID'!$B:$M,12,FALSE)),"",VLOOKUP(CONCATENATE($A373,"_",AA$2),'Reference data SID'!$B:$M,12,FALSE))</f>
        <v/>
      </c>
      <c r="AB373" s="16" t="str">
        <f>IF(ISERROR(VLOOKUP(CONCATENATE($A373,"_",AB$2),'Reference data SID'!$B:$M,12,FALSE)),"",VLOOKUP(CONCATENATE($A373,"_",AB$2),'Reference data SID'!$B:$M,12,FALSE))</f>
        <v/>
      </c>
      <c r="AC373" s="16" t="str">
        <f>IF(ISERROR(VLOOKUP(CONCATENATE($A373,"_",AC$2),'Reference data SID'!$B:$M,12,FALSE)),"",VLOOKUP(CONCATENATE($A373,"_",AC$2),'Reference data SID'!$B:$M,12,FALSE))</f>
        <v/>
      </c>
      <c r="AD373" s="16" t="str">
        <f>IF(ISERROR(VLOOKUP(CONCATENATE($A373,"_",AD$2),'Reference data SID'!$B:$M,12,FALSE)),"",VLOOKUP(CONCATENATE($A373,"_",AD$2),'Reference data SID'!$B:$M,12,FALSE))</f>
        <v/>
      </c>
      <c r="AE373" s="16" t="str">
        <f>IF(ISERROR(VLOOKUP(CONCATENATE($A373,"_",AE$2),'Reference data SID'!$B:$M,12,FALSE)),"",VLOOKUP(CONCATENATE($A373,"_",AE$2),'Reference data SID'!$B:$M,12,FALSE))</f>
        <v/>
      </c>
      <c r="AF373" s="16" t="str">
        <f>IF(ISERROR(VLOOKUP(CONCATENATE($A373,"_",AF$2),'Reference data SID'!$B:$M,12,FALSE)),"",VLOOKUP(CONCATENATE($A373,"_",AF$2),'Reference data SID'!$B:$M,12,FALSE))</f>
        <v/>
      </c>
      <c r="AG373" s="16" t="str">
        <f>IF(ISERROR(VLOOKUP(CONCATENATE($A373,"_",AG$2),'Reference data SID'!$B:$M,12,FALSE)),"",VLOOKUP(CONCATENATE($A373,"_",AG$2),'Reference data SID'!$B:$M,12,FALSE))</f>
        <v/>
      </c>
      <c r="AH373" s="16" t="str">
        <f>IF(ISERROR(VLOOKUP(CONCATENATE($A373,"_",AH$2),'Reference data SID'!$B:$M,12,FALSE)),"",VLOOKUP(CONCATENATE($A373,"_",AH$2),'Reference data SID'!$B:$M,12,FALSE))</f>
        <v/>
      </c>
      <c r="AI373" s="16" t="str">
        <f>IF(ISERROR(VLOOKUP(CONCATENATE($A373,"_",AI$2),'Reference data SID'!$B:$M,12,FALSE)),"",VLOOKUP(CONCATENATE($A373,"_",AI$2),'Reference data SID'!$B:$M,12,FALSE))</f>
        <v/>
      </c>
      <c r="AJ373" s="16" t="str">
        <f>IF(ISERROR(VLOOKUP(CONCATENATE($A373,"_",AJ$2),'Reference data SID'!$B:$M,12,FALSE)),"",VLOOKUP(CONCATENATE($A373,"_",AJ$2),'Reference data SID'!$B:$M,12,FALSE))</f>
        <v/>
      </c>
      <c r="AK373" s="16" t="str">
        <f>IF(ISERROR(VLOOKUP(CONCATENATE($A373,"_",AK$2),'Reference data SID'!$B:$M,12,FALSE)),"",VLOOKUP(CONCATENATE($A373,"_",AK$2),'Reference data SID'!$B:$M,12,FALSE))</f>
        <v/>
      </c>
      <c r="AL373" s="16" t="str">
        <f>IF(ISERROR(VLOOKUP(CONCATENATE($A373,"_",AL$2),'Reference data SID'!$B:$M,12,FALSE)),"",VLOOKUP(CONCATENATE($A373,"_",AL$2),'Reference data SID'!$B:$M,12,FALSE))</f>
        <v/>
      </c>
      <c r="AM373" s="16" t="str">
        <f>IF(ISERROR(VLOOKUP(CONCATENATE($A373,"_",AM$2),'Reference data SID'!$B:$M,12,FALSE)),"",VLOOKUP(CONCATENATE($A373,"_",AM$2),'Reference data SID'!$B:$M,12,FALSE))</f>
        <v/>
      </c>
      <c r="AN373" s="16" t="str">
        <f>IF(ISERROR(VLOOKUP(CONCATENATE($A373,"_",AN$2),'Reference data SID'!$B:$M,12,FALSE)),"",VLOOKUP(CONCATENATE($A373,"_",AN$2),'Reference data SID'!$B:$M,12,FALSE))</f>
        <v/>
      </c>
      <c r="AO373" s="16" t="str">
        <f>IF(ISERROR(VLOOKUP(CONCATENATE($A373,"_",AO$2),'Reference data SID'!$B:$M,12,FALSE)),"",VLOOKUP(CONCATENATE($A373,"_",AO$2),'Reference data SID'!$B:$M,12,FALSE))</f>
        <v/>
      </c>
      <c r="AP373" s="16" t="str">
        <f>IF(ISERROR(VLOOKUP(CONCATENATE($A373,"_",AP$2),'Reference data SID'!$B:$M,12,FALSE)),"",VLOOKUP(CONCATENATE($A373,"_",AP$2),'Reference data SID'!$B:$M,12,FALSE))</f>
        <v/>
      </c>
      <c r="AQ373" s="16" t="str">
        <f>IF(ISERROR(VLOOKUP(CONCATENATE($A373,"_",AQ$2),'Reference data SID'!$B:$M,12,FALSE)),"",VLOOKUP(CONCATENATE($A373,"_",AQ$2),'Reference data SID'!$B:$M,12,FALSE))</f>
        <v/>
      </c>
      <c r="AR373" s="16" t="str">
        <f>IF(ISERROR(VLOOKUP(CONCATENATE($A373,"_",AR$2),'Reference data SID'!$B:$M,12,FALSE)),"",VLOOKUP(CONCATENATE($A373,"_",AR$2),'Reference data SID'!$B:$M,12,FALSE))</f>
        <v/>
      </c>
      <c r="AS373" s="16" t="str">
        <f>IF(ISERROR(VLOOKUP(CONCATENATE($A373,"_",AS$2),'Reference data SID'!$B:$M,12,FALSE)),"",VLOOKUP(CONCATENATE($A373,"_",AS$2),'Reference data SID'!$B:$M,12,FALSE))</f>
        <v/>
      </c>
      <c r="AT373" s="16" t="str">
        <f>IF(ISERROR(VLOOKUP(CONCATENATE($A373,"_",AT$2),'Reference data SID'!$B:$M,12,FALSE)),"",VLOOKUP(CONCATENATE($A373,"_",AT$2),'Reference data SID'!$B:$M,12,FALSE))</f>
        <v/>
      </c>
    </row>
    <row r="374" spans="1:46" x14ac:dyDescent="0.25">
      <c r="A374">
        <v>370</v>
      </c>
      <c r="B374" s="16" t="str">
        <f>IF(ISERROR(VLOOKUP(CONCATENATE($A374,"_",B$2),'Reference data SID'!$B:$M,12,FALSE)),"",VLOOKUP(CONCATENATE($A374,"_",B$2),'Reference data SID'!$B:$M,12,FALSE))</f>
        <v/>
      </c>
      <c r="C374" s="16" t="str">
        <f>IF(ISERROR(VLOOKUP(CONCATENATE($A374,"_",C$2),'Reference data SID'!$B:$M,12,FALSE)),"",VLOOKUP(CONCATENATE($A374,"_",C$2),'Reference data SID'!$B:$M,12,FALSE))</f>
        <v/>
      </c>
      <c r="D374" s="16" t="str">
        <f>IF(ISERROR(VLOOKUP(CONCATENATE($A374,"_",D$2),'Reference data SID'!$B:$M,12,FALSE)),"",VLOOKUP(CONCATENATE($A374,"_",D$2),'Reference data SID'!$B:$M,12,FALSE))</f>
        <v/>
      </c>
      <c r="E374" s="16" t="str">
        <f>IF(ISERROR(VLOOKUP(CONCATENATE($A374,"_",E$2),'Reference data SID'!$B:$M,12,FALSE)),"",VLOOKUP(CONCATENATE($A374,"_",E$2),'Reference data SID'!$B:$M,12,FALSE))</f>
        <v/>
      </c>
      <c r="F374" s="16" t="str">
        <f>IF(ISERROR(VLOOKUP(CONCATENATE($A374,"_",F$2),'Reference data SID'!$B:$M,12,FALSE)),"",VLOOKUP(CONCATENATE($A374,"_",F$2),'Reference data SID'!$B:$M,12,FALSE))</f>
        <v/>
      </c>
      <c r="G374" s="16" t="str">
        <f>IF(ISERROR(VLOOKUP(CONCATENATE($A374,"_",G$2),'Reference data SID'!$B:$M,12,FALSE)),"",VLOOKUP(CONCATENATE($A374,"_",G$2),'Reference data SID'!$B:$M,12,FALSE))</f>
        <v/>
      </c>
      <c r="H374" s="16" t="str">
        <f>IF(ISERROR(VLOOKUP(CONCATENATE($A374,"_",H$2),'Reference data SID'!$B:$M,12,FALSE)),"",VLOOKUP(CONCATENATE($A374,"_",H$2),'Reference data SID'!$B:$M,12,FALSE))</f>
        <v/>
      </c>
      <c r="I374" s="16" t="str">
        <f>IF(ISERROR(VLOOKUP(CONCATENATE($A374,"_",I$2),'Reference data SID'!$B:$M,12,FALSE)),"",VLOOKUP(CONCATENATE($A374,"_",I$2),'Reference data SID'!$B:$M,12,FALSE))</f>
        <v/>
      </c>
      <c r="J374" s="16" t="str">
        <f>IF(ISERROR(VLOOKUP(CONCATENATE($A374,"_",J$2),'Reference data SID'!$B:$M,12,FALSE)),"",VLOOKUP(CONCATENATE($A374,"_",J$2),'Reference data SID'!$B:$M,12,FALSE))</f>
        <v/>
      </c>
      <c r="K374" s="16" t="str">
        <f>IF(ISERROR(VLOOKUP(CONCATENATE($A374,"_",K$2),'Reference data SID'!$B:$M,12,FALSE)),"",VLOOKUP(CONCATENATE($A374,"_",K$2),'Reference data SID'!$B:$M,12,FALSE))</f>
        <v/>
      </c>
      <c r="L374" s="16" t="str">
        <f>IF(ISERROR(VLOOKUP(CONCATENATE($A374,"_",L$2),'Reference data SID'!$B:$M,12,FALSE)),"",VLOOKUP(CONCATENATE($A374,"_",L$2),'Reference data SID'!$B:$M,12,FALSE))</f>
        <v/>
      </c>
      <c r="M374" s="16" t="str">
        <f>IF(ISERROR(VLOOKUP(CONCATENATE($A374,"_",M$2),'Reference data SID'!$B:$M,12,FALSE)),"",VLOOKUP(CONCATENATE($A374,"_",M$2),'Reference data SID'!$B:$M,12,FALSE))</f>
        <v/>
      </c>
      <c r="N374" s="16" t="str">
        <f>IF(ISERROR(VLOOKUP(CONCATENATE($A374,"_",N$2),'Reference data SID'!$B:$M,12,FALSE)),"",VLOOKUP(CONCATENATE($A374,"_",N$2),'Reference data SID'!$B:$M,12,FALSE))</f>
        <v/>
      </c>
      <c r="O374" s="16" t="str">
        <f>IF(ISERROR(VLOOKUP(CONCATENATE($A374,"_",O$2),'Reference data SID'!$B:$M,12,FALSE)),"",VLOOKUP(CONCATENATE($A374,"_",O$2),'Reference data SID'!$B:$M,12,FALSE))</f>
        <v/>
      </c>
      <c r="P374" s="16" t="str">
        <f>IF(ISERROR(VLOOKUP(CONCATENATE($A374,"_",P$2),'Reference data SID'!$B:$M,12,FALSE)),"",VLOOKUP(CONCATENATE($A374,"_",P$2),'Reference data SID'!$B:$M,12,FALSE))</f>
        <v/>
      </c>
      <c r="Q374" s="16" t="str">
        <f>IF(ISERROR(VLOOKUP(CONCATENATE($A374,"_",Q$2),'Reference data SID'!$B:$M,12,FALSE)),"",VLOOKUP(CONCATENATE($A374,"_",Q$2),'Reference data SID'!$B:$M,12,FALSE))</f>
        <v/>
      </c>
      <c r="R374" s="16" t="str">
        <f>IF(ISERROR(VLOOKUP(CONCATENATE($A374,"_",R$2),'Reference data SID'!$B:$M,12,FALSE)),"",VLOOKUP(CONCATENATE($A374,"_",R$2),'Reference data SID'!$B:$M,12,FALSE))</f>
        <v/>
      </c>
      <c r="S374" s="16" t="str">
        <f>IF(ISERROR(VLOOKUP(CONCATENATE($A374,"_",S$2),'Reference data SID'!$B:$M,12,FALSE)),"",VLOOKUP(CONCATENATE($A374,"_",S$2),'Reference data SID'!$B:$M,12,FALSE))</f>
        <v/>
      </c>
      <c r="T374" s="16" t="str">
        <f>IF(ISERROR(VLOOKUP(CONCATENATE($A374,"_",T$2),'Reference data SID'!$B:$M,12,FALSE)),"",VLOOKUP(CONCATENATE($A374,"_",T$2),'Reference data SID'!$B:$M,12,FALSE))</f>
        <v/>
      </c>
      <c r="U374" s="16" t="str">
        <f>IF(ISERROR(VLOOKUP(CONCATENATE($A374,"_",U$2),'Reference data SID'!$B:$M,12,FALSE)),"",VLOOKUP(CONCATENATE($A374,"_",U$2),'Reference data SID'!$B:$M,12,FALSE))</f>
        <v/>
      </c>
      <c r="V374" s="16" t="str">
        <f>IF(ISERROR(VLOOKUP(CONCATENATE($A374,"_",V$2),'Reference data SID'!$B:$M,12,FALSE)),"",VLOOKUP(CONCATENATE($A374,"_",V$2),'Reference data SID'!$B:$M,12,FALSE))</f>
        <v/>
      </c>
      <c r="W374" s="16" t="str">
        <f>IF(ISERROR(VLOOKUP(CONCATENATE($A374,"_",W$2),'Reference data SID'!$B:$M,12,FALSE)),"",VLOOKUP(CONCATENATE($A374,"_",W$2),'Reference data SID'!$B:$M,12,FALSE))</f>
        <v/>
      </c>
      <c r="X374" s="16" t="str">
        <f>IF(ISERROR(VLOOKUP(CONCATENATE($A374,"_",X$2),'Reference data SID'!$B:$M,12,FALSE)),"",VLOOKUP(CONCATENATE($A374,"_",X$2),'Reference data SID'!$B:$M,12,FALSE))</f>
        <v/>
      </c>
      <c r="Y374" s="16" t="str">
        <f>IF(ISERROR(VLOOKUP(CONCATENATE($A374,"_",Y$2),'Reference data SID'!$B:$M,12,FALSE)),"",VLOOKUP(CONCATENATE($A374,"_",Y$2),'Reference data SID'!$B:$M,12,FALSE))</f>
        <v/>
      </c>
      <c r="Z374" s="16" t="str">
        <f>IF(ISERROR(VLOOKUP(CONCATENATE($A374,"_",Z$2),'Reference data SID'!$B:$M,12,FALSE)),"",VLOOKUP(CONCATENATE($A374,"_",Z$2),'Reference data SID'!$B:$M,12,FALSE))</f>
        <v/>
      </c>
      <c r="AA374" s="16" t="str">
        <f>IF(ISERROR(VLOOKUP(CONCATENATE($A374,"_",AA$2),'Reference data SID'!$B:$M,12,FALSE)),"",VLOOKUP(CONCATENATE($A374,"_",AA$2),'Reference data SID'!$B:$M,12,FALSE))</f>
        <v/>
      </c>
      <c r="AB374" s="16" t="str">
        <f>IF(ISERROR(VLOOKUP(CONCATENATE($A374,"_",AB$2),'Reference data SID'!$B:$M,12,FALSE)),"",VLOOKUP(CONCATENATE($A374,"_",AB$2),'Reference data SID'!$B:$M,12,FALSE))</f>
        <v/>
      </c>
      <c r="AC374" s="16" t="str">
        <f>IF(ISERROR(VLOOKUP(CONCATENATE($A374,"_",AC$2),'Reference data SID'!$B:$M,12,FALSE)),"",VLOOKUP(CONCATENATE($A374,"_",AC$2),'Reference data SID'!$B:$M,12,FALSE))</f>
        <v/>
      </c>
      <c r="AD374" s="16" t="str">
        <f>IF(ISERROR(VLOOKUP(CONCATENATE($A374,"_",AD$2),'Reference data SID'!$B:$M,12,FALSE)),"",VLOOKUP(CONCATENATE($A374,"_",AD$2),'Reference data SID'!$B:$M,12,FALSE))</f>
        <v/>
      </c>
      <c r="AE374" s="16" t="str">
        <f>IF(ISERROR(VLOOKUP(CONCATENATE($A374,"_",AE$2),'Reference data SID'!$B:$M,12,FALSE)),"",VLOOKUP(CONCATENATE($A374,"_",AE$2),'Reference data SID'!$B:$M,12,FALSE))</f>
        <v/>
      </c>
      <c r="AF374" s="16" t="str">
        <f>IF(ISERROR(VLOOKUP(CONCATENATE($A374,"_",AF$2),'Reference data SID'!$B:$M,12,FALSE)),"",VLOOKUP(CONCATENATE($A374,"_",AF$2),'Reference data SID'!$B:$M,12,FALSE))</f>
        <v/>
      </c>
      <c r="AG374" s="16" t="str">
        <f>IF(ISERROR(VLOOKUP(CONCATENATE($A374,"_",AG$2),'Reference data SID'!$B:$M,12,FALSE)),"",VLOOKUP(CONCATENATE($A374,"_",AG$2),'Reference data SID'!$B:$M,12,FALSE))</f>
        <v/>
      </c>
      <c r="AH374" s="16" t="str">
        <f>IF(ISERROR(VLOOKUP(CONCATENATE($A374,"_",AH$2),'Reference data SID'!$B:$M,12,FALSE)),"",VLOOKUP(CONCATENATE($A374,"_",AH$2),'Reference data SID'!$B:$M,12,FALSE))</f>
        <v/>
      </c>
      <c r="AI374" s="16" t="str">
        <f>IF(ISERROR(VLOOKUP(CONCATENATE($A374,"_",AI$2),'Reference data SID'!$B:$M,12,FALSE)),"",VLOOKUP(CONCATENATE($A374,"_",AI$2),'Reference data SID'!$B:$M,12,FALSE))</f>
        <v/>
      </c>
      <c r="AJ374" s="16" t="str">
        <f>IF(ISERROR(VLOOKUP(CONCATENATE($A374,"_",AJ$2),'Reference data SID'!$B:$M,12,FALSE)),"",VLOOKUP(CONCATENATE($A374,"_",AJ$2),'Reference data SID'!$B:$M,12,FALSE))</f>
        <v/>
      </c>
      <c r="AK374" s="16" t="str">
        <f>IF(ISERROR(VLOOKUP(CONCATENATE($A374,"_",AK$2),'Reference data SID'!$B:$M,12,FALSE)),"",VLOOKUP(CONCATENATE($A374,"_",AK$2),'Reference data SID'!$B:$M,12,FALSE))</f>
        <v/>
      </c>
      <c r="AL374" s="16" t="str">
        <f>IF(ISERROR(VLOOKUP(CONCATENATE($A374,"_",AL$2),'Reference data SID'!$B:$M,12,FALSE)),"",VLOOKUP(CONCATENATE($A374,"_",AL$2),'Reference data SID'!$B:$M,12,FALSE))</f>
        <v/>
      </c>
      <c r="AM374" s="16" t="str">
        <f>IF(ISERROR(VLOOKUP(CONCATENATE($A374,"_",AM$2),'Reference data SID'!$B:$M,12,FALSE)),"",VLOOKUP(CONCATENATE($A374,"_",AM$2),'Reference data SID'!$B:$M,12,FALSE))</f>
        <v/>
      </c>
      <c r="AN374" s="16" t="str">
        <f>IF(ISERROR(VLOOKUP(CONCATENATE($A374,"_",AN$2),'Reference data SID'!$B:$M,12,FALSE)),"",VLOOKUP(CONCATENATE($A374,"_",AN$2),'Reference data SID'!$B:$M,12,FALSE))</f>
        <v/>
      </c>
      <c r="AO374" s="16" t="str">
        <f>IF(ISERROR(VLOOKUP(CONCATENATE($A374,"_",AO$2),'Reference data SID'!$B:$M,12,FALSE)),"",VLOOKUP(CONCATENATE($A374,"_",AO$2),'Reference data SID'!$B:$M,12,FALSE))</f>
        <v/>
      </c>
      <c r="AP374" s="16" t="str">
        <f>IF(ISERROR(VLOOKUP(CONCATENATE($A374,"_",AP$2),'Reference data SID'!$B:$M,12,FALSE)),"",VLOOKUP(CONCATENATE($A374,"_",AP$2),'Reference data SID'!$B:$M,12,FALSE))</f>
        <v/>
      </c>
      <c r="AQ374" s="16" t="str">
        <f>IF(ISERROR(VLOOKUP(CONCATENATE($A374,"_",AQ$2),'Reference data SID'!$B:$M,12,FALSE)),"",VLOOKUP(CONCATENATE($A374,"_",AQ$2),'Reference data SID'!$B:$M,12,FALSE))</f>
        <v/>
      </c>
      <c r="AR374" s="16" t="str">
        <f>IF(ISERROR(VLOOKUP(CONCATENATE($A374,"_",AR$2),'Reference data SID'!$B:$M,12,FALSE)),"",VLOOKUP(CONCATENATE($A374,"_",AR$2),'Reference data SID'!$B:$M,12,FALSE))</f>
        <v/>
      </c>
      <c r="AS374" s="16" t="str">
        <f>IF(ISERROR(VLOOKUP(CONCATENATE($A374,"_",AS$2),'Reference data SID'!$B:$M,12,FALSE)),"",VLOOKUP(CONCATENATE($A374,"_",AS$2),'Reference data SID'!$B:$M,12,FALSE))</f>
        <v/>
      </c>
      <c r="AT374" s="16" t="str">
        <f>IF(ISERROR(VLOOKUP(CONCATENATE($A374,"_",AT$2),'Reference data SID'!$B:$M,12,FALSE)),"",VLOOKUP(CONCATENATE($A374,"_",AT$2),'Reference data SID'!$B:$M,12,FALSE))</f>
        <v/>
      </c>
    </row>
    <row r="375" spans="1:46" x14ac:dyDescent="0.25">
      <c r="A375">
        <v>371</v>
      </c>
      <c r="B375" s="16" t="str">
        <f>IF(ISERROR(VLOOKUP(CONCATENATE($A375,"_",B$2),'Reference data SID'!$B:$M,12,FALSE)),"",VLOOKUP(CONCATENATE($A375,"_",B$2),'Reference data SID'!$B:$M,12,FALSE))</f>
        <v/>
      </c>
      <c r="C375" s="16" t="str">
        <f>IF(ISERROR(VLOOKUP(CONCATENATE($A375,"_",C$2),'Reference data SID'!$B:$M,12,FALSE)),"",VLOOKUP(CONCATENATE($A375,"_",C$2),'Reference data SID'!$B:$M,12,FALSE))</f>
        <v/>
      </c>
      <c r="D375" s="16" t="str">
        <f>IF(ISERROR(VLOOKUP(CONCATENATE($A375,"_",D$2),'Reference data SID'!$B:$M,12,FALSE)),"",VLOOKUP(CONCATENATE($A375,"_",D$2),'Reference data SID'!$B:$M,12,FALSE))</f>
        <v/>
      </c>
      <c r="E375" s="16" t="str">
        <f>IF(ISERROR(VLOOKUP(CONCATENATE($A375,"_",E$2),'Reference data SID'!$B:$M,12,FALSE)),"",VLOOKUP(CONCATENATE($A375,"_",E$2),'Reference data SID'!$B:$M,12,FALSE))</f>
        <v/>
      </c>
      <c r="F375" s="16" t="str">
        <f>IF(ISERROR(VLOOKUP(CONCATENATE($A375,"_",F$2),'Reference data SID'!$B:$M,12,FALSE)),"",VLOOKUP(CONCATENATE($A375,"_",F$2),'Reference data SID'!$B:$M,12,FALSE))</f>
        <v/>
      </c>
      <c r="G375" s="16" t="str">
        <f>IF(ISERROR(VLOOKUP(CONCATENATE($A375,"_",G$2),'Reference data SID'!$B:$M,12,FALSE)),"",VLOOKUP(CONCATENATE($A375,"_",G$2),'Reference data SID'!$B:$M,12,FALSE))</f>
        <v/>
      </c>
      <c r="H375" s="16" t="str">
        <f>IF(ISERROR(VLOOKUP(CONCATENATE($A375,"_",H$2),'Reference data SID'!$B:$M,12,FALSE)),"",VLOOKUP(CONCATENATE($A375,"_",H$2),'Reference data SID'!$B:$M,12,FALSE))</f>
        <v/>
      </c>
      <c r="I375" s="16" t="str">
        <f>IF(ISERROR(VLOOKUP(CONCATENATE($A375,"_",I$2),'Reference data SID'!$B:$M,12,FALSE)),"",VLOOKUP(CONCATENATE($A375,"_",I$2),'Reference data SID'!$B:$M,12,FALSE))</f>
        <v/>
      </c>
      <c r="J375" s="16" t="str">
        <f>IF(ISERROR(VLOOKUP(CONCATENATE($A375,"_",J$2),'Reference data SID'!$B:$M,12,FALSE)),"",VLOOKUP(CONCATENATE($A375,"_",J$2),'Reference data SID'!$B:$M,12,FALSE))</f>
        <v/>
      </c>
      <c r="K375" s="16" t="str">
        <f>IF(ISERROR(VLOOKUP(CONCATENATE($A375,"_",K$2),'Reference data SID'!$B:$M,12,FALSE)),"",VLOOKUP(CONCATENATE($A375,"_",K$2),'Reference data SID'!$B:$M,12,FALSE))</f>
        <v/>
      </c>
      <c r="L375" s="16" t="str">
        <f>IF(ISERROR(VLOOKUP(CONCATENATE($A375,"_",L$2),'Reference data SID'!$B:$M,12,FALSE)),"",VLOOKUP(CONCATENATE($A375,"_",L$2),'Reference data SID'!$B:$M,12,FALSE))</f>
        <v/>
      </c>
      <c r="M375" s="16" t="str">
        <f>IF(ISERROR(VLOOKUP(CONCATENATE($A375,"_",M$2),'Reference data SID'!$B:$M,12,FALSE)),"",VLOOKUP(CONCATENATE($A375,"_",M$2),'Reference data SID'!$B:$M,12,FALSE))</f>
        <v/>
      </c>
      <c r="N375" s="16" t="str">
        <f>IF(ISERROR(VLOOKUP(CONCATENATE($A375,"_",N$2),'Reference data SID'!$B:$M,12,FALSE)),"",VLOOKUP(CONCATENATE($A375,"_",N$2),'Reference data SID'!$B:$M,12,FALSE))</f>
        <v/>
      </c>
      <c r="O375" s="16" t="str">
        <f>IF(ISERROR(VLOOKUP(CONCATENATE($A375,"_",O$2),'Reference data SID'!$B:$M,12,FALSE)),"",VLOOKUP(CONCATENATE($A375,"_",O$2),'Reference data SID'!$B:$M,12,FALSE))</f>
        <v/>
      </c>
      <c r="P375" s="16" t="str">
        <f>IF(ISERROR(VLOOKUP(CONCATENATE($A375,"_",P$2),'Reference data SID'!$B:$M,12,FALSE)),"",VLOOKUP(CONCATENATE($A375,"_",P$2),'Reference data SID'!$B:$M,12,FALSE))</f>
        <v/>
      </c>
      <c r="Q375" s="16" t="str">
        <f>IF(ISERROR(VLOOKUP(CONCATENATE($A375,"_",Q$2),'Reference data SID'!$B:$M,12,FALSE)),"",VLOOKUP(CONCATENATE($A375,"_",Q$2),'Reference data SID'!$B:$M,12,FALSE))</f>
        <v/>
      </c>
      <c r="R375" s="16" t="str">
        <f>IF(ISERROR(VLOOKUP(CONCATENATE($A375,"_",R$2),'Reference data SID'!$B:$M,12,FALSE)),"",VLOOKUP(CONCATENATE($A375,"_",R$2),'Reference data SID'!$B:$M,12,FALSE))</f>
        <v/>
      </c>
      <c r="S375" s="16" t="str">
        <f>IF(ISERROR(VLOOKUP(CONCATENATE($A375,"_",S$2),'Reference data SID'!$B:$M,12,FALSE)),"",VLOOKUP(CONCATENATE($A375,"_",S$2),'Reference data SID'!$B:$M,12,FALSE))</f>
        <v/>
      </c>
      <c r="T375" s="16" t="str">
        <f>IF(ISERROR(VLOOKUP(CONCATENATE($A375,"_",T$2),'Reference data SID'!$B:$M,12,FALSE)),"",VLOOKUP(CONCATENATE($A375,"_",T$2),'Reference data SID'!$B:$M,12,FALSE))</f>
        <v/>
      </c>
      <c r="U375" s="16" t="str">
        <f>IF(ISERROR(VLOOKUP(CONCATENATE($A375,"_",U$2),'Reference data SID'!$B:$M,12,FALSE)),"",VLOOKUP(CONCATENATE($A375,"_",U$2),'Reference data SID'!$B:$M,12,FALSE))</f>
        <v/>
      </c>
      <c r="V375" s="16" t="str">
        <f>IF(ISERROR(VLOOKUP(CONCATENATE($A375,"_",V$2),'Reference data SID'!$B:$M,12,FALSE)),"",VLOOKUP(CONCATENATE($A375,"_",V$2),'Reference data SID'!$B:$M,12,FALSE))</f>
        <v/>
      </c>
      <c r="W375" s="16" t="str">
        <f>IF(ISERROR(VLOOKUP(CONCATENATE($A375,"_",W$2),'Reference data SID'!$B:$M,12,FALSE)),"",VLOOKUP(CONCATENATE($A375,"_",W$2),'Reference data SID'!$B:$M,12,FALSE))</f>
        <v/>
      </c>
      <c r="X375" s="16" t="str">
        <f>IF(ISERROR(VLOOKUP(CONCATENATE($A375,"_",X$2),'Reference data SID'!$B:$M,12,FALSE)),"",VLOOKUP(CONCATENATE($A375,"_",X$2),'Reference data SID'!$B:$M,12,FALSE))</f>
        <v/>
      </c>
      <c r="Y375" s="16" t="str">
        <f>IF(ISERROR(VLOOKUP(CONCATENATE($A375,"_",Y$2),'Reference data SID'!$B:$M,12,FALSE)),"",VLOOKUP(CONCATENATE($A375,"_",Y$2),'Reference data SID'!$B:$M,12,FALSE))</f>
        <v/>
      </c>
      <c r="Z375" s="16" t="str">
        <f>IF(ISERROR(VLOOKUP(CONCATENATE($A375,"_",Z$2),'Reference data SID'!$B:$M,12,FALSE)),"",VLOOKUP(CONCATENATE($A375,"_",Z$2),'Reference data SID'!$B:$M,12,FALSE))</f>
        <v/>
      </c>
      <c r="AA375" s="16" t="str">
        <f>IF(ISERROR(VLOOKUP(CONCATENATE($A375,"_",AA$2),'Reference data SID'!$B:$M,12,FALSE)),"",VLOOKUP(CONCATENATE($A375,"_",AA$2),'Reference data SID'!$B:$M,12,FALSE))</f>
        <v/>
      </c>
      <c r="AB375" s="16" t="str">
        <f>IF(ISERROR(VLOOKUP(CONCATENATE($A375,"_",AB$2),'Reference data SID'!$B:$M,12,FALSE)),"",VLOOKUP(CONCATENATE($A375,"_",AB$2),'Reference data SID'!$B:$M,12,FALSE))</f>
        <v/>
      </c>
      <c r="AC375" s="16" t="str">
        <f>IF(ISERROR(VLOOKUP(CONCATENATE($A375,"_",AC$2),'Reference data SID'!$B:$M,12,FALSE)),"",VLOOKUP(CONCATENATE($A375,"_",AC$2),'Reference data SID'!$B:$M,12,FALSE))</f>
        <v/>
      </c>
      <c r="AD375" s="16" t="str">
        <f>IF(ISERROR(VLOOKUP(CONCATENATE($A375,"_",AD$2),'Reference data SID'!$B:$M,12,FALSE)),"",VLOOKUP(CONCATENATE($A375,"_",AD$2),'Reference data SID'!$B:$M,12,FALSE))</f>
        <v/>
      </c>
      <c r="AE375" s="16" t="str">
        <f>IF(ISERROR(VLOOKUP(CONCATENATE($A375,"_",AE$2),'Reference data SID'!$B:$M,12,FALSE)),"",VLOOKUP(CONCATENATE($A375,"_",AE$2),'Reference data SID'!$B:$M,12,FALSE))</f>
        <v/>
      </c>
      <c r="AF375" s="16" t="str">
        <f>IF(ISERROR(VLOOKUP(CONCATENATE($A375,"_",AF$2),'Reference data SID'!$B:$M,12,FALSE)),"",VLOOKUP(CONCATENATE($A375,"_",AF$2),'Reference data SID'!$B:$M,12,FALSE))</f>
        <v/>
      </c>
      <c r="AG375" s="16" t="str">
        <f>IF(ISERROR(VLOOKUP(CONCATENATE($A375,"_",AG$2),'Reference data SID'!$B:$M,12,FALSE)),"",VLOOKUP(CONCATENATE($A375,"_",AG$2),'Reference data SID'!$B:$M,12,FALSE))</f>
        <v/>
      </c>
      <c r="AH375" s="16" t="str">
        <f>IF(ISERROR(VLOOKUP(CONCATENATE($A375,"_",AH$2),'Reference data SID'!$B:$M,12,FALSE)),"",VLOOKUP(CONCATENATE($A375,"_",AH$2),'Reference data SID'!$B:$M,12,FALSE))</f>
        <v/>
      </c>
      <c r="AI375" s="16" t="str">
        <f>IF(ISERROR(VLOOKUP(CONCATENATE($A375,"_",AI$2),'Reference data SID'!$B:$M,12,FALSE)),"",VLOOKUP(CONCATENATE($A375,"_",AI$2),'Reference data SID'!$B:$M,12,FALSE))</f>
        <v/>
      </c>
      <c r="AJ375" s="16" t="str">
        <f>IF(ISERROR(VLOOKUP(CONCATENATE($A375,"_",AJ$2),'Reference data SID'!$B:$M,12,FALSE)),"",VLOOKUP(CONCATENATE($A375,"_",AJ$2),'Reference data SID'!$B:$M,12,FALSE))</f>
        <v/>
      </c>
      <c r="AK375" s="16" t="str">
        <f>IF(ISERROR(VLOOKUP(CONCATENATE($A375,"_",AK$2),'Reference data SID'!$B:$M,12,FALSE)),"",VLOOKUP(CONCATENATE($A375,"_",AK$2),'Reference data SID'!$B:$M,12,FALSE))</f>
        <v/>
      </c>
      <c r="AL375" s="16" t="str">
        <f>IF(ISERROR(VLOOKUP(CONCATENATE($A375,"_",AL$2),'Reference data SID'!$B:$M,12,FALSE)),"",VLOOKUP(CONCATENATE($A375,"_",AL$2),'Reference data SID'!$B:$M,12,FALSE))</f>
        <v/>
      </c>
      <c r="AM375" s="16" t="str">
        <f>IF(ISERROR(VLOOKUP(CONCATENATE($A375,"_",AM$2),'Reference data SID'!$B:$M,12,FALSE)),"",VLOOKUP(CONCATENATE($A375,"_",AM$2),'Reference data SID'!$B:$M,12,FALSE))</f>
        <v/>
      </c>
      <c r="AN375" s="16" t="str">
        <f>IF(ISERROR(VLOOKUP(CONCATENATE($A375,"_",AN$2),'Reference data SID'!$B:$M,12,FALSE)),"",VLOOKUP(CONCATENATE($A375,"_",AN$2),'Reference data SID'!$B:$M,12,FALSE))</f>
        <v/>
      </c>
      <c r="AO375" s="16" t="str">
        <f>IF(ISERROR(VLOOKUP(CONCATENATE($A375,"_",AO$2),'Reference data SID'!$B:$M,12,FALSE)),"",VLOOKUP(CONCATENATE($A375,"_",AO$2),'Reference data SID'!$B:$M,12,FALSE))</f>
        <v/>
      </c>
      <c r="AP375" s="16" t="str">
        <f>IF(ISERROR(VLOOKUP(CONCATENATE($A375,"_",AP$2),'Reference data SID'!$B:$M,12,FALSE)),"",VLOOKUP(CONCATENATE($A375,"_",AP$2),'Reference data SID'!$B:$M,12,FALSE))</f>
        <v/>
      </c>
      <c r="AQ375" s="16" t="str">
        <f>IF(ISERROR(VLOOKUP(CONCATENATE($A375,"_",AQ$2),'Reference data SID'!$B:$M,12,FALSE)),"",VLOOKUP(CONCATENATE($A375,"_",AQ$2),'Reference data SID'!$B:$M,12,FALSE))</f>
        <v/>
      </c>
      <c r="AR375" s="16" t="str">
        <f>IF(ISERROR(VLOOKUP(CONCATENATE($A375,"_",AR$2),'Reference data SID'!$B:$M,12,FALSE)),"",VLOOKUP(CONCATENATE($A375,"_",AR$2),'Reference data SID'!$B:$M,12,FALSE))</f>
        <v/>
      </c>
      <c r="AS375" s="16" t="str">
        <f>IF(ISERROR(VLOOKUP(CONCATENATE($A375,"_",AS$2),'Reference data SID'!$B:$M,12,FALSE)),"",VLOOKUP(CONCATENATE($A375,"_",AS$2),'Reference data SID'!$B:$M,12,FALSE))</f>
        <v/>
      </c>
      <c r="AT375" s="16" t="str">
        <f>IF(ISERROR(VLOOKUP(CONCATENATE($A375,"_",AT$2),'Reference data SID'!$B:$M,12,FALSE)),"",VLOOKUP(CONCATENATE($A375,"_",AT$2),'Reference data SID'!$B:$M,12,FALSE))</f>
        <v/>
      </c>
    </row>
    <row r="376" spans="1:46" x14ac:dyDescent="0.25">
      <c r="A376">
        <v>372</v>
      </c>
      <c r="B376" s="16" t="str">
        <f>IF(ISERROR(VLOOKUP(CONCATENATE($A376,"_",B$2),'Reference data SID'!$B:$M,12,FALSE)),"",VLOOKUP(CONCATENATE($A376,"_",B$2),'Reference data SID'!$B:$M,12,FALSE))</f>
        <v/>
      </c>
      <c r="C376" s="16" t="str">
        <f>IF(ISERROR(VLOOKUP(CONCATENATE($A376,"_",C$2),'Reference data SID'!$B:$M,12,FALSE)),"",VLOOKUP(CONCATENATE($A376,"_",C$2),'Reference data SID'!$B:$M,12,FALSE))</f>
        <v/>
      </c>
      <c r="D376" s="16" t="str">
        <f>IF(ISERROR(VLOOKUP(CONCATENATE($A376,"_",D$2),'Reference data SID'!$B:$M,12,FALSE)),"",VLOOKUP(CONCATENATE($A376,"_",D$2),'Reference data SID'!$B:$M,12,FALSE))</f>
        <v/>
      </c>
      <c r="E376" s="16" t="str">
        <f>IF(ISERROR(VLOOKUP(CONCATENATE($A376,"_",E$2),'Reference data SID'!$B:$M,12,FALSE)),"",VLOOKUP(CONCATENATE($A376,"_",E$2),'Reference data SID'!$B:$M,12,FALSE))</f>
        <v/>
      </c>
      <c r="F376" s="16" t="str">
        <f>IF(ISERROR(VLOOKUP(CONCATENATE($A376,"_",F$2),'Reference data SID'!$B:$M,12,FALSE)),"",VLOOKUP(CONCATENATE($A376,"_",F$2),'Reference data SID'!$B:$M,12,FALSE))</f>
        <v/>
      </c>
      <c r="G376" s="16" t="str">
        <f>IF(ISERROR(VLOOKUP(CONCATENATE($A376,"_",G$2),'Reference data SID'!$B:$M,12,FALSE)),"",VLOOKUP(CONCATENATE($A376,"_",G$2),'Reference data SID'!$B:$M,12,FALSE))</f>
        <v/>
      </c>
      <c r="H376" s="16" t="str">
        <f>IF(ISERROR(VLOOKUP(CONCATENATE($A376,"_",H$2),'Reference data SID'!$B:$M,12,FALSE)),"",VLOOKUP(CONCATENATE($A376,"_",H$2),'Reference data SID'!$B:$M,12,FALSE))</f>
        <v/>
      </c>
      <c r="I376" s="16" t="str">
        <f>IF(ISERROR(VLOOKUP(CONCATENATE($A376,"_",I$2),'Reference data SID'!$B:$M,12,FALSE)),"",VLOOKUP(CONCATENATE($A376,"_",I$2),'Reference data SID'!$B:$M,12,FALSE))</f>
        <v/>
      </c>
      <c r="J376" s="16" t="str">
        <f>IF(ISERROR(VLOOKUP(CONCATENATE($A376,"_",J$2),'Reference data SID'!$B:$M,12,FALSE)),"",VLOOKUP(CONCATENATE($A376,"_",J$2),'Reference data SID'!$B:$M,12,FALSE))</f>
        <v/>
      </c>
      <c r="K376" s="16" t="str">
        <f>IF(ISERROR(VLOOKUP(CONCATENATE($A376,"_",K$2),'Reference data SID'!$B:$M,12,FALSE)),"",VLOOKUP(CONCATENATE($A376,"_",K$2),'Reference data SID'!$B:$M,12,FALSE))</f>
        <v/>
      </c>
      <c r="L376" s="16" t="str">
        <f>IF(ISERROR(VLOOKUP(CONCATENATE($A376,"_",L$2),'Reference data SID'!$B:$M,12,FALSE)),"",VLOOKUP(CONCATENATE($A376,"_",L$2),'Reference data SID'!$B:$M,12,FALSE))</f>
        <v/>
      </c>
      <c r="M376" s="16" t="str">
        <f>IF(ISERROR(VLOOKUP(CONCATENATE($A376,"_",M$2),'Reference data SID'!$B:$M,12,FALSE)),"",VLOOKUP(CONCATENATE($A376,"_",M$2),'Reference data SID'!$B:$M,12,FALSE))</f>
        <v/>
      </c>
      <c r="N376" s="16" t="str">
        <f>IF(ISERROR(VLOOKUP(CONCATENATE($A376,"_",N$2),'Reference data SID'!$B:$M,12,FALSE)),"",VLOOKUP(CONCATENATE($A376,"_",N$2),'Reference data SID'!$B:$M,12,FALSE))</f>
        <v/>
      </c>
      <c r="O376" s="16" t="str">
        <f>IF(ISERROR(VLOOKUP(CONCATENATE($A376,"_",O$2),'Reference data SID'!$B:$M,12,FALSE)),"",VLOOKUP(CONCATENATE($A376,"_",O$2),'Reference data SID'!$B:$M,12,FALSE))</f>
        <v/>
      </c>
      <c r="P376" s="16" t="str">
        <f>IF(ISERROR(VLOOKUP(CONCATENATE($A376,"_",P$2),'Reference data SID'!$B:$M,12,FALSE)),"",VLOOKUP(CONCATENATE($A376,"_",P$2),'Reference data SID'!$B:$M,12,FALSE))</f>
        <v/>
      </c>
      <c r="Q376" s="16" t="str">
        <f>IF(ISERROR(VLOOKUP(CONCATENATE($A376,"_",Q$2),'Reference data SID'!$B:$M,12,FALSE)),"",VLOOKUP(CONCATENATE($A376,"_",Q$2),'Reference data SID'!$B:$M,12,FALSE))</f>
        <v/>
      </c>
      <c r="R376" s="16" t="str">
        <f>IF(ISERROR(VLOOKUP(CONCATENATE($A376,"_",R$2),'Reference data SID'!$B:$M,12,FALSE)),"",VLOOKUP(CONCATENATE($A376,"_",R$2),'Reference data SID'!$B:$M,12,FALSE))</f>
        <v/>
      </c>
      <c r="S376" s="16" t="str">
        <f>IF(ISERROR(VLOOKUP(CONCATENATE($A376,"_",S$2),'Reference data SID'!$B:$M,12,FALSE)),"",VLOOKUP(CONCATENATE($A376,"_",S$2),'Reference data SID'!$B:$M,12,FALSE))</f>
        <v/>
      </c>
      <c r="T376" s="16" t="str">
        <f>IF(ISERROR(VLOOKUP(CONCATENATE($A376,"_",T$2),'Reference data SID'!$B:$M,12,FALSE)),"",VLOOKUP(CONCATENATE($A376,"_",T$2),'Reference data SID'!$B:$M,12,FALSE))</f>
        <v/>
      </c>
      <c r="U376" s="16" t="str">
        <f>IF(ISERROR(VLOOKUP(CONCATENATE($A376,"_",U$2),'Reference data SID'!$B:$M,12,FALSE)),"",VLOOKUP(CONCATENATE($A376,"_",U$2),'Reference data SID'!$B:$M,12,FALSE))</f>
        <v/>
      </c>
      <c r="V376" s="16" t="str">
        <f>IF(ISERROR(VLOOKUP(CONCATENATE($A376,"_",V$2),'Reference data SID'!$B:$M,12,FALSE)),"",VLOOKUP(CONCATENATE($A376,"_",V$2),'Reference data SID'!$B:$M,12,FALSE))</f>
        <v/>
      </c>
      <c r="W376" s="16" t="str">
        <f>IF(ISERROR(VLOOKUP(CONCATENATE($A376,"_",W$2),'Reference data SID'!$B:$M,12,FALSE)),"",VLOOKUP(CONCATENATE($A376,"_",W$2),'Reference data SID'!$B:$M,12,FALSE))</f>
        <v/>
      </c>
      <c r="X376" s="16" t="str">
        <f>IF(ISERROR(VLOOKUP(CONCATENATE($A376,"_",X$2),'Reference data SID'!$B:$M,12,FALSE)),"",VLOOKUP(CONCATENATE($A376,"_",X$2),'Reference data SID'!$B:$M,12,FALSE))</f>
        <v/>
      </c>
      <c r="Y376" s="16" t="str">
        <f>IF(ISERROR(VLOOKUP(CONCATENATE($A376,"_",Y$2),'Reference data SID'!$B:$M,12,FALSE)),"",VLOOKUP(CONCATENATE($A376,"_",Y$2),'Reference data SID'!$B:$M,12,FALSE))</f>
        <v/>
      </c>
      <c r="Z376" s="16" t="str">
        <f>IF(ISERROR(VLOOKUP(CONCATENATE($A376,"_",Z$2),'Reference data SID'!$B:$M,12,FALSE)),"",VLOOKUP(CONCATENATE($A376,"_",Z$2),'Reference data SID'!$B:$M,12,FALSE))</f>
        <v/>
      </c>
      <c r="AA376" s="16" t="str">
        <f>IF(ISERROR(VLOOKUP(CONCATENATE($A376,"_",AA$2),'Reference data SID'!$B:$M,12,FALSE)),"",VLOOKUP(CONCATENATE($A376,"_",AA$2),'Reference data SID'!$B:$M,12,FALSE))</f>
        <v/>
      </c>
      <c r="AB376" s="16" t="str">
        <f>IF(ISERROR(VLOOKUP(CONCATENATE($A376,"_",AB$2),'Reference data SID'!$B:$M,12,FALSE)),"",VLOOKUP(CONCATENATE($A376,"_",AB$2),'Reference data SID'!$B:$M,12,FALSE))</f>
        <v/>
      </c>
      <c r="AC376" s="16" t="str">
        <f>IF(ISERROR(VLOOKUP(CONCATENATE($A376,"_",AC$2),'Reference data SID'!$B:$M,12,FALSE)),"",VLOOKUP(CONCATENATE($A376,"_",AC$2),'Reference data SID'!$B:$M,12,FALSE))</f>
        <v/>
      </c>
      <c r="AD376" s="16" t="str">
        <f>IF(ISERROR(VLOOKUP(CONCATENATE($A376,"_",AD$2),'Reference data SID'!$B:$M,12,FALSE)),"",VLOOKUP(CONCATENATE($A376,"_",AD$2),'Reference data SID'!$B:$M,12,FALSE))</f>
        <v/>
      </c>
      <c r="AE376" s="16" t="str">
        <f>IF(ISERROR(VLOOKUP(CONCATENATE($A376,"_",AE$2),'Reference data SID'!$B:$M,12,FALSE)),"",VLOOKUP(CONCATENATE($A376,"_",AE$2),'Reference data SID'!$B:$M,12,FALSE))</f>
        <v/>
      </c>
      <c r="AF376" s="16" t="str">
        <f>IF(ISERROR(VLOOKUP(CONCATENATE($A376,"_",AF$2),'Reference data SID'!$B:$M,12,FALSE)),"",VLOOKUP(CONCATENATE($A376,"_",AF$2),'Reference data SID'!$B:$M,12,FALSE))</f>
        <v/>
      </c>
      <c r="AG376" s="16" t="str">
        <f>IF(ISERROR(VLOOKUP(CONCATENATE($A376,"_",AG$2),'Reference data SID'!$B:$M,12,FALSE)),"",VLOOKUP(CONCATENATE($A376,"_",AG$2),'Reference data SID'!$B:$M,12,FALSE))</f>
        <v/>
      </c>
      <c r="AH376" s="16" t="str">
        <f>IF(ISERROR(VLOOKUP(CONCATENATE($A376,"_",AH$2),'Reference data SID'!$B:$M,12,FALSE)),"",VLOOKUP(CONCATENATE($A376,"_",AH$2),'Reference data SID'!$B:$M,12,FALSE))</f>
        <v/>
      </c>
      <c r="AI376" s="16" t="str">
        <f>IF(ISERROR(VLOOKUP(CONCATENATE($A376,"_",AI$2),'Reference data SID'!$B:$M,12,FALSE)),"",VLOOKUP(CONCATENATE($A376,"_",AI$2),'Reference data SID'!$B:$M,12,FALSE))</f>
        <v/>
      </c>
      <c r="AJ376" s="16" t="str">
        <f>IF(ISERROR(VLOOKUP(CONCATENATE($A376,"_",AJ$2),'Reference data SID'!$B:$M,12,FALSE)),"",VLOOKUP(CONCATENATE($A376,"_",AJ$2),'Reference data SID'!$B:$M,12,FALSE))</f>
        <v/>
      </c>
      <c r="AK376" s="16" t="str">
        <f>IF(ISERROR(VLOOKUP(CONCATENATE($A376,"_",AK$2),'Reference data SID'!$B:$M,12,FALSE)),"",VLOOKUP(CONCATENATE($A376,"_",AK$2),'Reference data SID'!$B:$M,12,FALSE))</f>
        <v/>
      </c>
      <c r="AL376" s="16" t="str">
        <f>IF(ISERROR(VLOOKUP(CONCATENATE($A376,"_",AL$2),'Reference data SID'!$B:$M,12,FALSE)),"",VLOOKUP(CONCATENATE($A376,"_",AL$2),'Reference data SID'!$B:$M,12,FALSE))</f>
        <v/>
      </c>
      <c r="AM376" s="16" t="str">
        <f>IF(ISERROR(VLOOKUP(CONCATENATE($A376,"_",AM$2),'Reference data SID'!$B:$M,12,FALSE)),"",VLOOKUP(CONCATENATE($A376,"_",AM$2),'Reference data SID'!$B:$M,12,FALSE))</f>
        <v/>
      </c>
      <c r="AN376" s="16" t="str">
        <f>IF(ISERROR(VLOOKUP(CONCATENATE($A376,"_",AN$2),'Reference data SID'!$B:$M,12,FALSE)),"",VLOOKUP(CONCATENATE($A376,"_",AN$2),'Reference data SID'!$B:$M,12,FALSE))</f>
        <v/>
      </c>
      <c r="AO376" s="16" t="str">
        <f>IF(ISERROR(VLOOKUP(CONCATENATE($A376,"_",AO$2),'Reference data SID'!$B:$M,12,FALSE)),"",VLOOKUP(CONCATENATE($A376,"_",AO$2),'Reference data SID'!$B:$M,12,FALSE))</f>
        <v/>
      </c>
      <c r="AP376" s="16" t="str">
        <f>IF(ISERROR(VLOOKUP(CONCATENATE($A376,"_",AP$2),'Reference data SID'!$B:$M,12,FALSE)),"",VLOOKUP(CONCATENATE($A376,"_",AP$2),'Reference data SID'!$B:$M,12,FALSE))</f>
        <v/>
      </c>
      <c r="AQ376" s="16" t="str">
        <f>IF(ISERROR(VLOOKUP(CONCATENATE($A376,"_",AQ$2),'Reference data SID'!$B:$M,12,FALSE)),"",VLOOKUP(CONCATENATE($A376,"_",AQ$2),'Reference data SID'!$B:$M,12,FALSE))</f>
        <v/>
      </c>
      <c r="AR376" s="16" t="str">
        <f>IF(ISERROR(VLOOKUP(CONCATENATE($A376,"_",AR$2),'Reference data SID'!$B:$M,12,FALSE)),"",VLOOKUP(CONCATENATE($A376,"_",AR$2),'Reference data SID'!$B:$M,12,FALSE))</f>
        <v/>
      </c>
      <c r="AS376" s="16" t="str">
        <f>IF(ISERROR(VLOOKUP(CONCATENATE($A376,"_",AS$2),'Reference data SID'!$B:$M,12,FALSE)),"",VLOOKUP(CONCATENATE($A376,"_",AS$2),'Reference data SID'!$B:$M,12,FALSE))</f>
        <v/>
      </c>
      <c r="AT376" s="16" t="str">
        <f>IF(ISERROR(VLOOKUP(CONCATENATE($A376,"_",AT$2),'Reference data SID'!$B:$M,12,FALSE)),"",VLOOKUP(CONCATENATE($A376,"_",AT$2),'Reference data SID'!$B:$M,12,FALSE))</f>
        <v/>
      </c>
    </row>
    <row r="377" spans="1:46" x14ac:dyDescent="0.25">
      <c r="A377">
        <v>373</v>
      </c>
      <c r="B377" s="16" t="str">
        <f>IF(ISERROR(VLOOKUP(CONCATENATE($A377,"_",B$2),'Reference data SID'!$B:$M,12,FALSE)),"",VLOOKUP(CONCATENATE($A377,"_",B$2),'Reference data SID'!$B:$M,12,FALSE))</f>
        <v/>
      </c>
      <c r="C377" s="16" t="str">
        <f>IF(ISERROR(VLOOKUP(CONCATENATE($A377,"_",C$2),'Reference data SID'!$B:$M,12,FALSE)),"",VLOOKUP(CONCATENATE($A377,"_",C$2),'Reference data SID'!$B:$M,12,FALSE))</f>
        <v/>
      </c>
      <c r="D377" s="16" t="str">
        <f>IF(ISERROR(VLOOKUP(CONCATENATE($A377,"_",D$2),'Reference data SID'!$B:$M,12,FALSE)),"",VLOOKUP(CONCATENATE($A377,"_",D$2),'Reference data SID'!$B:$M,12,FALSE))</f>
        <v/>
      </c>
      <c r="E377" s="16" t="str">
        <f>IF(ISERROR(VLOOKUP(CONCATENATE($A377,"_",E$2),'Reference data SID'!$B:$M,12,FALSE)),"",VLOOKUP(CONCATENATE($A377,"_",E$2),'Reference data SID'!$B:$M,12,FALSE))</f>
        <v/>
      </c>
      <c r="F377" s="16" t="str">
        <f>IF(ISERROR(VLOOKUP(CONCATENATE($A377,"_",F$2),'Reference data SID'!$B:$M,12,FALSE)),"",VLOOKUP(CONCATENATE($A377,"_",F$2),'Reference data SID'!$B:$M,12,FALSE))</f>
        <v/>
      </c>
      <c r="G377" s="16" t="str">
        <f>IF(ISERROR(VLOOKUP(CONCATENATE($A377,"_",G$2),'Reference data SID'!$B:$M,12,FALSE)),"",VLOOKUP(CONCATENATE($A377,"_",G$2),'Reference data SID'!$B:$M,12,FALSE))</f>
        <v/>
      </c>
      <c r="H377" s="16" t="str">
        <f>IF(ISERROR(VLOOKUP(CONCATENATE($A377,"_",H$2),'Reference data SID'!$B:$M,12,FALSE)),"",VLOOKUP(CONCATENATE($A377,"_",H$2),'Reference data SID'!$B:$M,12,FALSE))</f>
        <v/>
      </c>
      <c r="I377" s="16" t="str">
        <f>IF(ISERROR(VLOOKUP(CONCATENATE($A377,"_",I$2),'Reference data SID'!$B:$M,12,FALSE)),"",VLOOKUP(CONCATENATE($A377,"_",I$2),'Reference data SID'!$B:$M,12,FALSE))</f>
        <v/>
      </c>
      <c r="J377" s="16" t="str">
        <f>IF(ISERROR(VLOOKUP(CONCATENATE($A377,"_",J$2),'Reference data SID'!$B:$M,12,FALSE)),"",VLOOKUP(CONCATENATE($A377,"_",J$2),'Reference data SID'!$B:$M,12,FALSE))</f>
        <v/>
      </c>
      <c r="K377" s="16" t="str">
        <f>IF(ISERROR(VLOOKUP(CONCATENATE($A377,"_",K$2),'Reference data SID'!$B:$M,12,FALSE)),"",VLOOKUP(CONCATENATE($A377,"_",K$2),'Reference data SID'!$B:$M,12,FALSE))</f>
        <v/>
      </c>
      <c r="L377" s="16" t="str">
        <f>IF(ISERROR(VLOOKUP(CONCATENATE($A377,"_",L$2),'Reference data SID'!$B:$M,12,FALSE)),"",VLOOKUP(CONCATENATE($A377,"_",L$2),'Reference data SID'!$B:$M,12,FALSE))</f>
        <v/>
      </c>
      <c r="M377" s="16" t="str">
        <f>IF(ISERROR(VLOOKUP(CONCATENATE($A377,"_",M$2),'Reference data SID'!$B:$M,12,FALSE)),"",VLOOKUP(CONCATENATE($A377,"_",M$2),'Reference data SID'!$B:$M,12,FALSE))</f>
        <v/>
      </c>
      <c r="N377" s="16" t="str">
        <f>IF(ISERROR(VLOOKUP(CONCATENATE($A377,"_",N$2),'Reference data SID'!$B:$M,12,FALSE)),"",VLOOKUP(CONCATENATE($A377,"_",N$2),'Reference data SID'!$B:$M,12,FALSE))</f>
        <v/>
      </c>
      <c r="O377" s="16" t="str">
        <f>IF(ISERROR(VLOOKUP(CONCATENATE($A377,"_",O$2),'Reference data SID'!$B:$M,12,FALSE)),"",VLOOKUP(CONCATENATE($A377,"_",O$2),'Reference data SID'!$B:$M,12,FALSE))</f>
        <v/>
      </c>
      <c r="P377" s="16" t="str">
        <f>IF(ISERROR(VLOOKUP(CONCATENATE($A377,"_",P$2),'Reference data SID'!$B:$M,12,FALSE)),"",VLOOKUP(CONCATENATE($A377,"_",P$2),'Reference data SID'!$B:$M,12,FALSE))</f>
        <v/>
      </c>
      <c r="Q377" s="16" t="str">
        <f>IF(ISERROR(VLOOKUP(CONCATENATE($A377,"_",Q$2),'Reference data SID'!$B:$M,12,FALSE)),"",VLOOKUP(CONCATENATE($A377,"_",Q$2),'Reference data SID'!$B:$M,12,FALSE))</f>
        <v/>
      </c>
      <c r="R377" s="16" t="str">
        <f>IF(ISERROR(VLOOKUP(CONCATENATE($A377,"_",R$2),'Reference data SID'!$B:$M,12,FALSE)),"",VLOOKUP(CONCATENATE($A377,"_",R$2),'Reference data SID'!$B:$M,12,FALSE))</f>
        <v/>
      </c>
      <c r="S377" s="16" t="str">
        <f>IF(ISERROR(VLOOKUP(CONCATENATE($A377,"_",S$2),'Reference data SID'!$B:$M,12,FALSE)),"",VLOOKUP(CONCATENATE($A377,"_",S$2),'Reference data SID'!$B:$M,12,FALSE))</f>
        <v/>
      </c>
      <c r="T377" s="16" t="str">
        <f>IF(ISERROR(VLOOKUP(CONCATENATE($A377,"_",T$2),'Reference data SID'!$B:$M,12,FALSE)),"",VLOOKUP(CONCATENATE($A377,"_",T$2),'Reference data SID'!$B:$M,12,FALSE))</f>
        <v/>
      </c>
      <c r="U377" s="16" t="str">
        <f>IF(ISERROR(VLOOKUP(CONCATENATE($A377,"_",U$2),'Reference data SID'!$B:$M,12,FALSE)),"",VLOOKUP(CONCATENATE($A377,"_",U$2),'Reference data SID'!$B:$M,12,FALSE))</f>
        <v/>
      </c>
      <c r="V377" s="16" t="str">
        <f>IF(ISERROR(VLOOKUP(CONCATENATE($A377,"_",V$2),'Reference data SID'!$B:$M,12,FALSE)),"",VLOOKUP(CONCATENATE($A377,"_",V$2),'Reference data SID'!$B:$M,12,FALSE))</f>
        <v/>
      </c>
      <c r="W377" s="16" t="str">
        <f>IF(ISERROR(VLOOKUP(CONCATENATE($A377,"_",W$2),'Reference data SID'!$B:$M,12,FALSE)),"",VLOOKUP(CONCATENATE($A377,"_",W$2),'Reference data SID'!$B:$M,12,FALSE))</f>
        <v/>
      </c>
      <c r="X377" s="16" t="str">
        <f>IF(ISERROR(VLOOKUP(CONCATENATE($A377,"_",X$2),'Reference data SID'!$B:$M,12,FALSE)),"",VLOOKUP(CONCATENATE($A377,"_",X$2),'Reference data SID'!$B:$M,12,FALSE))</f>
        <v/>
      </c>
      <c r="Y377" s="16" t="str">
        <f>IF(ISERROR(VLOOKUP(CONCATENATE($A377,"_",Y$2),'Reference data SID'!$B:$M,12,FALSE)),"",VLOOKUP(CONCATENATE($A377,"_",Y$2),'Reference data SID'!$B:$M,12,FALSE))</f>
        <v/>
      </c>
      <c r="Z377" s="16" t="str">
        <f>IF(ISERROR(VLOOKUP(CONCATENATE($A377,"_",Z$2),'Reference data SID'!$B:$M,12,FALSE)),"",VLOOKUP(CONCATENATE($A377,"_",Z$2),'Reference data SID'!$B:$M,12,FALSE))</f>
        <v/>
      </c>
      <c r="AA377" s="16" t="str">
        <f>IF(ISERROR(VLOOKUP(CONCATENATE($A377,"_",AA$2),'Reference data SID'!$B:$M,12,FALSE)),"",VLOOKUP(CONCATENATE($A377,"_",AA$2),'Reference data SID'!$B:$M,12,FALSE))</f>
        <v/>
      </c>
      <c r="AB377" s="16" t="str">
        <f>IF(ISERROR(VLOOKUP(CONCATENATE($A377,"_",AB$2),'Reference data SID'!$B:$M,12,FALSE)),"",VLOOKUP(CONCATENATE($A377,"_",AB$2),'Reference data SID'!$B:$M,12,FALSE))</f>
        <v/>
      </c>
      <c r="AC377" s="16" t="str">
        <f>IF(ISERROR(VLOOKUP(CONCATENATE($A377,"_",AC$2),'Reference data SID'!$B:$M,12,FALSE)),"",VLOOKUP(CONCATENATE($A377,"_",AC$2),'Reference data SID'!$B:$M,12,FALSE))</f>
        <v/>
      </c>
      <c r="AD377" s="16" t="str">
        <f>IF(ISERROR(VLOOKUP(CONCATENATE($A377,"_",AD$2),'Reference data SID'!$B:$M,12,FALSE)),"",VLOOKUP(CONCATENATE($A377,"_",AD$2),'Reference data SID'!$B:$M,12,FALSE))</f>
        <v/>
      </c>
      <c r="AE377" s="16" t="str">
        <f>IF(ISERROR(VLOOKUP(CONCATENATE($A377,"_",AE$2),'Reference data SID'!$B:$M,12,FALSE)),"",VLOOKUP(CONCATENATE($A377,"_",AE$2),'Reference data SID'!$B:$M,12,FALSE))</f>
        <v/>
      </c>
      <c r="AF377" s="16" t="str">
        <f>IF(ISERROR(VLOOKUP(CONCATENATE($A377,"_",AF$2),'Reference data SID'!$B:$M,12,FALSE)),"",VLOOKUP(CONCATENATE($A377,"_",AF$2),'Reference data SID'!$B:$M,12,FALSE))</f>
        <v/>
      </c>
      <c r="AG377" s="16" t="str">
        <f>IF(ISERROR(VLOOKUP(CONCATENATE($A377,"_",AG$2),'Reference data SID'!$B:$M,12,FALSE)),"",VLOOKUP(CONCATENATE($A377,"_",AG$2),'Reference data SID'!$B:$M,12,FALSE))</f>
        <v/>
      </c>
      <c r="AH377" s="16" t="str">
        <f>IF(ISERROR(VLOOKUP(CONCATENATE($A377,"_",AH$2),'Reference data SID'!$B:$M,12,FALSE)),"",VLOOKUP(CONCATENATE($A377,"_",AH$2),'Reference data SID'!$B:$M,12,FALSE))</f>
        <v/>
      </c>
      <c r="AI377" s="16" t="str">
        <f>IF(ISERROR(VLOOKUP(CONCATENATE($A377,"_",AI$2),'Reference data SID'!$B:$M,12,FALSE)),"",VLOOKUP(CONCATENATE($A377,"_",AI$2),'Reference data SID'!$B:$M,12,FALSE))</f>
        <v/>
      </c>
      <c r="AJ377" s="16" t="str">
        <f>IF(ISERROR(VLOOKUP(CONCATENATE($A377,"_",AJ$2),'Reference data SID'!$B:$M,12,FALSE)),"",VLOOKUP(CONCATENATE($A377,"_",AJ$2),'Reference data SID'!$B:$M,12,FALSE))</f>
        <v/>
      </c>
      <c r="AK377" s="16" t="str">
        <f>IF(ISERROR(VLOOKUP(CONCATENATE($A377,"_",AK$2),'Reference data SID'!$B:$M,12,FALSE)),"",VLOOKUP(CONCATENATE($A377,"_",AK$2),'Reference data SID'!$B:$M,12,FALSE))</f>
        <v/>
      </c>
      <c r="AL377" s="16" t="str">
        <f>IF(ISERROR(VLOOKUP(CONCATENATE($A377,"_",AL$2),'Reference data SID'!$B:$M,12,FALSE)),"",VLOOKUP(CONCATENATE($A377,"_",AL$2),'Reference data SID'!$B:$M,12,FALSE))</f>
        <v/>
      </c>
      <c r="AM377" s="16" t="str">
        <f>IF(ISERROR(VLOOKUP(CONCATENATE($A377,"_",AM$2),'Reference data SID'!$B:$M,12,FALSE)),"",VLOOKUP(CONCATENATE($A377,"_",AM$2),'Reference data SID'!$B:$M,12,FALSE))</f>
        <v/>
      </c>
      <c r="AN377" s="16" t="str">
        <f>IF(ISERROR(VLOOKUP(CONCATENATE($A377,"_",AN$2),'Reference data SID'!$B:$M,12,FALSE)),"",VLOOKUP(CONCATENATE($A377,"_",AN$2),'Reference data SID'!$B:$M,12,FALSE))</f>
        <v/>
      </c>
      <c r="AO377" s="16" t="str">
        <f>IF(ISERROR(VLOOKUP(CONCATENATE($A377,"_",AO$2),'Reference data SID'!$B:$M,12,FALSE)),"",VLOOKUP(CONCATENATE($A377,"_",AO$2),'Reference data SID'!$B:$M,12,FALSE))</f>
        <v/>
      </c>
      <c r="AP377" s="16" t="str">
        <f>IF(ISERROR(VLOOKUP(CONCATENATE($A377,"_",AP$2),'Reference data SID'!$B:$M,12,FALSE)),"",VLOOKUP(CONCATENATE($A377,"_",AP$2),'Reference data SID'!$B:$M,12,FALSE))</f>
        <v/>
      </c>
      <c r="AQ377" s="16" t="str">
        <f>IF(ISERROR(VLOOKUP(CONCATENATE($A377,"_",AQ$2),'Reference data SID'!$B:$M,12,FALSE)),"",VLOOKUP(CONCATENATE($A377,"_",AQ$2),'Reference data SID'!$B:$M,12,FALSE))</f>
        <v/>
      </c>
      <c r="AR377" s="16" t="str">
        <f>IF(ISERROR(VLOOKUP(CONCATENATE($A377,"_",AR$2),'Reference data SID'!$B:$M,12,FALSE)),"",VLOOKUP(CONCATENATE($A377,"_",AR$2),'Reference data SID'!$B:$M,12,FALSE))</f>
        <v/>
      </c>
      <c r="AS377" s="16" t="str">
        <f>IF(ISERROR(VLOOKUP(CONCATENATE($A377,"_",AS$2),'Reference data SID'!$B:$M,12,FALSE)),"",VLOOKUP(CONCATENATE($A377,"_",AS$2),'Reference data SID'!$B:$M,12,FALSE))</f>
        <v/>
      </c>
      <c r="AT377" s="16" t="str">
        <f>IF(ISERROR(VLOOKUP(CONCATENATE($A377,"_",AT$2),'Reference data SID'!$B:$M,12,FALSE)),"",VLOOKUP(CONCATENATE($A377,"_",AT$2),'Reference data SID'!$B:$M,12,FALSE))</f>
        <v/>
      </c>
    </row>
    <row r="378" spans="1:46" x14ac:dyDescent="0.25">
      <c r="A378">
        <v>374</v>
      </c>
      <c r="B378" s="16" t="str">
        <f>IF(ISERROR(VLOOKUP(CONCATENATE($A378,"_",B$2),'Reference data SID'!$B:$M,12,FALSE)),"",VLOOKUP(CONCATENATE($A378,"_",B$2),'Reference data SID'!$B:$M,12,FALSE))</f>
        <v/>
      </c>
      <c r="C378" s="16" t="str">
        <f>IF(ISERROR(VLOOKUP(CONCATENATE($A378,"_",C$2),'Reference data SID'!$B:$M,12,FALSE)),"",VLOOKUP(CONCATENATE($A378,"_",C$2),'Reference data SID'!$B:$M,12,FALSE))</f>
        <v/>
      </c>
      <c r="D378" s="16" t="str">
        <f>IF(ISERROR(VLOOKUP(CONCATENATE($A378,"_",D$2),'Reference data SID'!$B:$M,12,FALSE)),"",VLOOKUP(CONCATENATE($A378,"_",D$2),'Reference data SID'!$B:$M,12,FALSE))</f>
        <v/>
      </c>
      <c r="E378" s="16" t="str">
        <f>IF(ISERROR(VLOOKUP(CONCATENATE($A378,"_",E$2),'Reference data SID'!$B:$M,12,FALSE)),"",VLOOKUP(CONCATENATE($A378,"_",E$2),'Reference data SID'!$B:$M,12,FALSE))</f>
        <v/>
      </c>
      <c r="F378" s="16" t="str">
        <f>IF(ISERROR(VLOOKUP(CONCATENATE($A378,"_",F$2),'Reference data SID'!$B:$M,12,FALSE)),"",VLOOKUP(CONCATENATE($A378,"_",F$2),'Reference data SID'!$B:$M,12,FALSE))</f>
        <v/>
      </c>
      <c r="G378" s="16" t="str">
        <f>IF(ISERROR(VLOOKUP(CONCATENATE($A378,"_",G$2),'Reference data SID'!$B:$M,12,FALSE)),"",VLOOKUP(CONCATENATE($A378,"_",G$2),'Reference data SID'!$B:$M,12,FALSE))</f>
        <v/>
      </c>
      <c r="H378" s="16" t="str">
        <f>IF(ISERROR(VLOOKUP(CONCATENATE($A378,"_",H$2),'Reference data SID'!$B:$M,12,FALSE)),"",VLOOKUP(CONCATENATE($A378,"_",H$2),'Reference data SID'!$B:$M,12,FALSE))</f>
        <v/>
      </c>
      <c r="I378" s="16" t="str">
        <f>IF(ISERROR(VLOOKUP(CONCATENATE($A378,"_",I$2),'Reference data SID'!$B:$M,12,FALSE)),"",VLOOKUP(CONCATENATE($A378,"_",I$2),'Reference data SID'!$B:$M,12,FALSE))</f>
        <v/>
      </c>
      <c r="J378" s="16" t="str">
        <f>IF(ISERROR(VLOOKUP(CONCATENATE($A378,"_",J$2),'Reference data SID'!$B:$M,12,FALSE)),"",VLOOKUP(CONCATENATE($A378,"_",J$2),'Reference data SID'!$B:$M,12,FALSE))</f>
        <v/>
      </c>
      <c r="K378" s="16" t="str">
        <f>IF(ISERROR(VLOOKUP(CONCATENATE($A378,"_",K$2),'Reference data SID'!$B:$M,12,FALSE)),"",VLOOKUP(CONCATENATE($A378,"_",K$2),'Reference data SID'!$B:$M,12,FALSE))</f>
        <v/>
      </c>
      <c r="L378" s="16" t="str">
        <f>IF(ISERROR(VLOOKUP(CONCATENATE($A378,"_",L$2),'Reference data SID'!$B:$M,12,FALSE)),"",VLOOKUP(CONCATENATE($A378,"_",L$2),'Reference data SID'!$B:$M,12,FALSE))</f>
        <v/>
      </c>
      <c r="M378" s="16" t="str">
        <f>IF(ISERROR(VLOOKUP(CONCATENATE($A378,"_",M$2),'Reference data SID'!$B:$M,12,FALSE)),"",VLOOKUP(CONCATENATE($A378,"_",M$2),'Reference data SID'!$B:$M,12,FALSE))</f>
        <v/>
      </c>
      <c r="N378" s="16" t="str">
        <f>IF(ISERROR(VLOOKUP(CONCATENATE($A378,"_",N$2),'Reference data SID'!$B:$M,12,FALSE)),"",VLOOKUP(CONCATENATE($A378,"_",N$2),'Reference data SID'!$B:$M,12,FALSE))</f>
        <v/>
      </c>
      <c r="O378" s="16" t="str">
        <f>IF(ISERROR(VLOOKUP(CONCATENATE($A378,"_",O$2),'Reference data SID'!$B:$M,12,FALSE)),"",VLOOKUP(CONCATENATE($A378,"_",O$2),'Reference data SID'!$B:$M,12,FALSE))</f>
        <v/>
      </c>
      <c r="P378" s="16" t="str">
        <f>IF(ISERROR(VLOOKUP(CONCATENATE($A378,"_",P$2),'Reference data SID'!$B:$M,12,FALSE)),"",VLOOKUP(CONCATENATE($A378,"_",P$2),'Reference data SID'!$B:$M,12,FALSE))</f>
        <v/>
      </c>
      <c r="Q378" s="16" t="str">
        <f>IF(ISERROR(VLOOKUP(CONCATENATE($A378,"_",Q$2),'Reference data SID'!$B:$M,12,FALSE)),"",VLOOKUP(CONCATENATE($A378,"_",Q$2),'Reference data SID'!$B:$M,12,FALSE))</f>
        <v/>
      </c>
      <c r="R378" s="16" t="str">
        <f>IF(ISERROR(VLOOKUP(CONCATENATE($A378,"_",R$2),'Reference data SID'!$B:$M,12,FALSE)),"",VLOOKUP(CONCATENATE($A378,"_",R$2),'Reference data SID'!$B:$M,12,FALSE))</f>
        <v/>
      </c>
      <c r="S378" s="16" t="str">
        <f>IF(ISERROR(VLOOKUP(CONCATENATE($A378,"_",S$2),'Reference data SID'!$B:$M,12,FALSE)),"",VLOOKUP(CONCATENATE($A378,"_",S$2),'Reference data SID'!$B:$M,12,FALSE))</f>
        <v/>
      </c>
      <c r="T378" s="16" t="str">
        <f>IF(ISERROR(VLOOKUP(CONCATENATE($A378,"_",T$2),'Reference data SID'!$B:$M,12,FALSE)),"",VLOOKUP(CONCATENATE($A378,"_",T$2),'Reference data SID'!$B:$M,12,FALSE))</f>
        <v/>
      </c>
      <c r="U378" s="16" t="str">
        <f>IF(ISERROR(VLOOKUP(CONCATENATE($A378,"_",U$2),'Reference data SID'!$B:$M,12,FALSE)),"",VLOOKUP(CONCATENATE($A378,"_",U$2),'Reference data SID'!$B:$M,12,FALSE))</f>
        <v/>
      </c>
      <c r="V378" s="16" t="str">
        <f>IF(ISERROR(VLOOKUP(CONCATENATE($A378,"_",V$2),'Reference data SID'!$B:$M,12,FALSE)),"",VLOOKUP(CONCATENATE($A378,"_",V$2),'Reference data SID'!$B:$M,12,FALSE))</f>
        <v/>
      </c>
      <c r="W378" s="16" t="str">
        <f>IF(ISERROR(VLOOKUP(CONCATENATE($A378,"_",W$2),'Reference data SID'!$B:$M,12,FALSE)),"",VLOOKUP(CONCATENATE($A378,"_",W$2),'Reference data SID'!$B:$M,12,FALSE))</f>
        <v/>
      </c>
      <c r="X378" s="16" t="str">
        <f>IF(ISERROR(VLOOKUP(CONCATENATE($A378,"_",X$2),'Reference data SID'!$B:$M,12,FALSE)),"",VLOOKUP(CONCATENATE($A378,"_",X$2),'Reference data SID'!$B:$M,12,FALSE))</f>
        <v/>
      </c>
      <c r="Y378" s="16" t="str">
        <f>IF(ISERROR(VLOOKUP(CONCATENATE($A378,"_",Y$2),'Reference data SID'!$B:$M,12,FALSE)),"",VLOOKUP(CONCATENATE($A378,"_",Y$2),'Reference data SID'!$B:$M,12,FALSE))</f>
        <v/>
      </c>
      <c r="Z378" s="16" t="str">
        <f>IF(ISERROR(VLOOKUP(CONCATENATE($A378,"_",Z$2),'Reference data SID'!$B:$M,12,FALSE)),"",VLOOKUP(CONCATENATE($A378,"_",Z$2),'Reference data SID'!$B:$M,12,FALSE))</f>
        <v/>
      </c>
      <c r="AA378" s="16" t="str">
        <f>IF(ISERROR(VLOOKUP(CONCATENATE($A378,"_",AA$2),'Reference data SID'!$B:$M,12,FALSE)),"",VLOOKUP(CONCATENATE($A378,"_",AA$2),'Reference data SID'!$B:$M,12,FALSE))</f>
        <v/>
      </c>
      <c r="AB378" s="16" t="str">
        <f>IF(ISERROR(VLOOKUP(CONCATENATE($A378,"_",AB$2),'Reference data SID'!$B:$M,12,FALSE)),"",VLOOKUP(CONCATENATE($A378,"_",AB$2),'Reference data SID'!$B:$M,12,FALSE))</f>
        <v/>
      </c>
      <c r="AC378" s="16" t="str">
        <f>IF(ISERROR(VLOOKUP(CONCATENATE($A378,"_",AC$2),'Reference data SID'!$B:$M,12,FALSE)),"",VLOOKUP(CONCATENATE($A378,"_",AC$2),'Reference data SID'!$B:$M,12,FALSE))</f>
        <v/>
      </c>
      <c r="AD378" s="16" t="str">
        <f>IF(ISERROR(VLOOKUP(CONCATENATE($A378,"_",AD$2),'Reference data SID'!$B:$M,12,FALSE)),"",VLOOKUP(CONCATENATE($A378,"_",AD$2),'Reference data SID'!$B:$M,12,FALSE))</f>
        <v/>
      </c>
      <c r="AE378" s="16" t="str">
        <f>IF(ISERROR(VLOOKUP(CONCATENATE($A378,"_",AE$2),'Reference data SID'!$B:$M,12,FALSE)),"",VLOOKUP(CONCATENATE($A378,"_",AE$2),'Reference data SID'!$B:$M,12,FALSE))</f>
        <v/>
      </c>
      <c r="AF378" s="16" t="str">
        <f>IF(ISERROR(VLOOKUP(CONCATENATE($A378,"_",AF$2),'Reference data SID'!$B:$M,12,FALSE)),"",VLOOKUP(CONCATENATE($A378,"_",AF$2),'Reference data SID'!$B:$M,12,FALSE))</f>
        <v/>
      </c>
      <c r="AG378" s="16" t="str">
        <f>IF(ISERROR(VLOOKUP(CONCATENATE($A378,"_",AG$2),'Reference data SID'!$B:$M,12,FALSE)),"",VLOOKUP(CONCATENATE($A378,"_",AG$2),'Reference data SID'!$B:$M,12,FALSE))</f>
        <v/>
      </c>
      <c r="AH378" s="16" t="str">
        <f>IF(ISERROR(VLOOKUP(CONCATENATE($A378,"_",AH$2),'Reference data SID'!$B:$M,12,FALSE)),"",VLOOKUP(CONCATENATE($A378,"_",AH$2),'Reference data SID'!$B:$M,12,FALSE))</f>
        <v/>
      </c>
      <c r="AI378" s="16" t="str">
        <f>IF(ISERROR(VLOOKUP(CONCATENATE($A378,"_",AI$2),'Reference data SID'!$B:$M,12,FALSE)),"",VLOOKUP(CONCATENATE($A378,"_",AI$2),'Reference data SID'!$B:$M,12,FALSE))</f>
        <v/>
      </c>
      <c r="AJ378" s="16" t="str">
        <f>IF(ISERROR(VLOOKUP(CONCATENATE($A378,"_",AJ$2),'Reference data SID'!$B:$M,12,FALSE)),"",VLOOKUP(CONCATENATE($A378,"_",AJ$2),'Reference data SID'!$B:$M,12,FALSE))</f>
        <v/>
      </c>
      <c r="AK378" s="16" t="str">
        <f>IF(ISERROR(VLOOKUP(CONCATENATE($A378,"_",AK$2),'Reference data SID'!$B:$M,12,FALSE)),"",VLOOKUP(CONCATENATE($A378,"_",AK$2),'Reference data SID'!$B:$M,12,FALSE))</f>
        <v/>
      </c>
      <c r="AL378" s="16" t="str">
        <f>IF(ISERROR(VLOOKUP(CONCATENATE($A378,"_",AL$2),'Reference data SID'!$B:$M,12,FALSE)),"",VLOOKUP(CONCATENATE($A378,"_",AL$2),'Reference data SID'!$B:$M,12,FALSE))</f>
        <v/>
      </c>
      <c r="AM378" s="16" t="str">
        <f>IF(ISERROR(VLOOKUP(CONCATENATE($A378,"_",AM$2),'Reference data SID'!$B:$M,12,FALSE)),"",VLOOKUP(CONCATENATE($A378,"_",AM$2),'Reference data SID'!$B:$M,12,FALSE))</f>
        <v/>
      </c>
      <c r="AN378" s="16" t="str">
        <f>IF(ISERROR(VLOOKUP(CONCATENATE($A378,"_",AN$2),'Reference data SID'!$B:$M,12,FALSE)),"",VLOOKUP(CONCATENATE($A378,"_",AN$2),'Reference data SID'!$B:$M,12,FALSE))</f>
        <v/>
      </c>
      <c r="AO378" s="16" t="str">
        <f>IF(ISERROR(VLOOKUP(CONCATENATE($A378,"_",AO$2),'Reference data SID'!$B:$M,12,FALSE)),"",VLOOKUP(CONCATENATE($A378,"_",AO$2),'Reference data SID'!$B:$M,12,FALSE))</f>
        <v/>
      </c>
      <c r="AP378" s="16" t="str">
        <f>IF(ISERROR(VLOOKUP(CONCATENATE($A378,"_",AP$2),'Reference data SID'!$B:$M,12,FALSE)),"",VLOOKUP(CONCATENATE($A378,"_",AP$2),'Reference data SID'!$B:$M,12,FALSE))</f>
        <v/>
      </c>
      <c r="AQ378" s="16" t="str">
        <f>IF(ISERROR(VLOOKUP(CONCATENATE($A378,"_",AQ$2),'Reference data SID'!$B:$M,12,FALSE)),"",VLOOKUP(CONCATENATE($A378,"_",AQ$2),'Reference data SID'!$B:$M,12,FALSE))</f>
        <v/>
      </c>
      <c r="AR378" s="16" t="str">
        <f>IF(ISERROR(VLOOKUP(CONCATENATE($A378,"_",AR$2),'Reference data SID'!$B:$M,12,FALSE)),"",VLOOKUP(CONCATENATE($A378,"_",AR$2),'Reference data SID'!$B:$M,12,FALSE))</f>
        <v/>
      </c>
      <c r="AS378" s="16" t="str">
        <f>IF(ISERROR(VLOOKUP(CONCATENATE($A378,"_",AS$2),'Reference data SID'!$B:$M,12,FALSE)),"",VLOOKUP(CONCATENATE($A378,"_",AS$2),'Reference data SID'!$B:$M,12,FALSE))</f>
        <v/>
      </c>
      <c r="AT378" s="16" t="str">
        <f>IF(ISERROR(VLOOKUP(CONCATENATE($A378,"_",AT$2),'Reference data SID'!$B:$M,12,FALSE)),"",VLOOKUP(CONCATENATE($A378,"_",AT$2),'Reference data SID'!$B:$M,12,FALSE))</f>
        <v/>
      </c>
    </row>
    <row r="379" spans="1:46" x14ac:dyDescent="0.25">
      <c r="A379">
        <v>375</v>
      </c>
      <c r="B379" s="16" t="str">
        <f>IF(ISERROR(VLOOKUP(CONCATENATE($A379,"_",B$2),'Reference data SID'!$B:$M,12,FALSE)),"",VLOOKUP(CONCATENATE($A379,"_",B$2),'Reference data SID'!$B:$M,12,FALSE))</f>
        <v/>
      </c>
      <c r="C379" s="16" t="str">
        <f>IF(ISERROR(VLOOKUP(CONCATENATE($A379,"_",C$2),'Reference data SID'!$B:$M,12,FALSE)),"",VLOOKUP(CONCATENATE($A379,"_",C$2),'Reference data SID'!$B:$M,12,FALSE))</f>
        <v/>
      </c>
      <c r="D379" s="16" t="str">
        <f>IF(ISERROR(VLOOKUP(CONCATENATE($A379,"_",D$2),'Reference data SID'!$B:$M,12,FALSE)),"",VLOOKUP(CONCATENATE($A379,"_",D$2),'Reference data SID'!$B:$M,12,FALSE))</f>
        <v/>
      </c>
      <c r="E379" s="16" t="str">
        <f>IF(ISERROR(VLOOKUP(CONCATENATE($A379,"_",E$2),'Reference data SID'!$B:$M,12,FALSE)),"",VLOOKUP(CONCATENATE($A379,"_",E$2),'Reference data SID'!$B:$M,12,FALSE))</f>
        <v/>
      </c>
      <c r="F379" s="16" t="str">
        <f>IF(ISERROR(VLOOKUP(CONCATENATE($A379,"_",F$2),'Reference data SID'!$B:$M,12,FALSE)),"",VLOOKUP(CONCATENATE($A379,"_",F$2),'Reference data SID'!$B:$M,12,FALSE))</f>
        <v/>
      </c>
      <c r="G379" s="16" t="str">
        <f>IF(ISERROR(VLOOKUP(CONCATENATE($A379,"_",G$2),'Reference data SID'!$B:$M,12,FALSE)),"",VLOOKUP(CONCATENATE($A379,"_",G$2),'Reference data SID'!$B:$M,12,FALSE))</f>
        <v/>
      </c>
      <c r="H379" s="16" t="str">
        <f>IF(ISERROR(VLOOKUP(CONCATENATE($A379,"_",H$2),'Reference data SID'!$B:$M,12,FALSE)),"",VLOOKUP(CONCATENATE($A379,"_",H$2),'Reference data SID'!$B:$M,12,FALSE))</f>
        <v/>
      </c>
      <c r="I379" s="16" t="str">
        <f>IF(ISERROR(VLOOKUP(CONCATENATE($A379,"_",I$2),'Reference data SID'!$B:$M,12,FALSE)),"",VLOOKUP(CONCATENATE($A379,"_",I$2),'Reference data SID'!$B:$M,12,FALSE))</f>
        <v/>
      </c>
      <c r="J379" s="16" t="str">
        <f>IF(ISERROR(VLOOKUP(CONCATENATE($A379,"_",J$2),'Reference data SID'!$B:$M,12,FALSE)),"",VLOOKUP(CONCATENATE($A379,"_",J$2),'Reference data SID'!$B:$M,12,FALSE))</f>
        <v/>
      </c>
      <c r="K379" s="16" t="str">
        <f>IF(ISERROR(VLOOKUP(CONCATENATE($A379,"_",K$2),'Reference data SID'!$B:$M,12,FALSE)),"",VLOOKUP(CONCATENATE($A379,"_",K$2),'Reference data SID'!$B:$M,12,FALSE))</f>
        <v/>
      </c>
      <c r="L379" s="16" t="str">
        <f>IF(ISERROR(VLOOKUP(CONCATENATE($A379,"_",L$2),'Reference data SID'!$B:$M,12,FALSE)),"",VLOOKUP(CONCATENATE($A379,"_",L$2),'Reference data SID'!$B:$M,12,FALSE))</f>
        <v/>
      </c>
      <c r="M379" s="16" t="str">
        <f>IF(ISERROR(VLOOKUP(CONCATENATE($A379,"_",M$2),'Reference data SID'!$B:$M,12,FALSE)),"",VLOOKUP(CONCATENATE($A379,"_",M$2),'Reference data SID'!$B:$M,12,FALSE))</f>
        <v/>
      </c>
      <c r="N379" s="16" t="str">
        <f>IF(ISERROR(VLOOKUP(CONCATENATE($A379,"_",N$2),'Reference data SID'!$B:$M,12,FALSE)),"",VLOOKUP(CONCATENATE($A379,"_",N$2),'Reference data SID'!$B:$M,12,FALSE))</f>
        <v/>
      </c>
      <c r="O379" s="16" t="str">
        <f>IF(ISERROR(VLOOKUP(CONCATENATE($A379,"_",O$2),'Reference data SID'!$B:$M,12,FALSE)),"",VLOOKUP(CONCATENATE($A379,"_",O$2),'Reference data SID'!$B:$M,12,FALSE))</f>
        <v/>
      </c>
      <c r="P379" s="16" t="str">
        <f>IF(ISERROR(VLOOKUP(CONCATENATE($A379,"_",P$2),'Reference data SID'!$B:$M,12,FALSE)),"",VLOOKUP(CONCATENATE($A379,"_",P$2),'Reference data SID'!$B:$M,12,FALSE))</f>
        <v/>
      </c>
      <c r="Q379" s="16" t="str">
        <f>IF(ISERROR(VLOOKUP(CONCATENATE($A379,"_",Q$2),'Reference data SID'!$B:$M,12,FALSE)),"",VLOOKUP(CONCATENATE($A379,"_",Q$2),'Reference data SID'!$B:$M,12,FALSE))</f>
        <v/>
      </c>
      <c r="R379" s="16" t="str">
        <f>IF(ISERROR(VLOOKUP(CONCATENATE($A379,"_",R$2),'Reference data SID'!$B:$M,12,FALSE)),"",VLOOKUP(CONCATENATE($A379,"_",R$2),'Reference data SID'!$B:$M,12,FALSE))</f>
        <v/>
      </c>
      <c r="S379" s="16" t="str">
        <f>IF(ISERROR(VLOOKUP(CONCATENATE($A379,"_",S$2),'Reference data SID'!$B:$M,12,FALSE)),"",VLOOKUP(CONCATENATE($A379,"_",S$2),'Reference data SID'!$B:$M,12,FALSE))</f>
        <v/>
      </c>
      <c r="T379" s="16" t="str">
        <f>IF(ISERROR(VLOOKUP(CONCATENATE($A379,"_",T$2),'Reference data SID'!$B:$M,12,FALSE)),"",VLOOKUP(CONCATENATE($A379,"_",T$2),'Reference data SID'!$B:$M,12,FALSE))</f>
        <v/>
      </c>
      <c r="U379" s="16" t="str">
        <f>IF(ISERROR(VLOOKUP(CONCATENATE($A379,"_",U$2),'Reference data SID'!$B:$M,12,FALSE)),"",VLOOKUP(CONCATENATE($A379,"_",U$2),'Reference data SID'!$B:$M,12,FALSE))</f>
        <v/>
      </c>
      <c r="V379" s="16" t="str">
        <f>IF(ISERROR(VLOOKUP(CONCATENATE($A379,"_",V$2),'Reference data SID'!$B:$M,12,FALSE)),"",VLOOKUP(CONCATENATE($A379,"_",V$2),'Reference data SID'!$B:$M,12,FALSE))</f>
        <v/>
      </c>
      <c r="W379" s="16" t="str">
        <f>IF(ISERROR(VLOOKUP(CONCATENATE($A379,"_",W$2),'Reference data SID'!$B:$M,12,FALSE)),"",VLOOKUP(CONCATENATE($A379,"_",W$2),'Reference data SID'!$B:$M,12,FALSE))</f>
        <v/>
      </c>
      <c r="X379" s="16" t="str">
        <f>IF(ISERROR(VLOOKUP(CONCATENATE($A379,"_",X$2),'Reference data SID'!$B:$M,12,FALSE)),"",VLOOKUP(CONCATENATE($A379,"_",X$2),'Reference data SID'!$B:$M,12,FALSE))</f>
        <v/>
      </c>
      <c r="Y379" s="16" t="str">
        <f>IF(ISERROR(VLOOKUP(CONCATENATE($A379,"_",Y$2),'Reference data SID'!$B:$M,12,FALSE)),"",VLOOKUP(CONCATENATE($A379,"_",Y$2),'Reference data SID'!$B:$M,12,FALSE))</f>
        <v/>
      </c>
      <c r="Z379" s="16" t="str">
        <f>IF(ISERROR(VLOOKUP(CONCATENATE($A379,"_",Z$2),'Reference data SID'!$B:$M,12,FALSE)),"",VLOOKUP(CONCATENATE($A379,"_",Z$2),'Reference data SID'!$B:$M,12,FALSE))</f>
        <v/>
      </c>
      <c r="AA379" s="16" t="str">
        <f>IF(ISERROR(VLOOKUP(CONCATENATE($A379,"_",AA$2),'Reference data SID'!$B:$M,12,FALSE)),"",VLOOKUP(CONCATENATE($A379,"_",AA$2),'Reference data SID'!$B:$M,12,FALSE))</f>
        <v/>
      </c>
      <c r="AB379" s="16" t="str">
        <f>IF(ISERROR(VLOOKUP(CONCATENATE($A379,"_",AB$2),'Reference data SID'!$B:$M,12,FALSE)),"",VLOOKUP(CONCATENATE($A379,"_",AB$2),'Reference data SID'!$B:$M,12,FALSE))</f>
        <v/>
      </c>
      <c r="AC379" s="16" t="str">
        <f>IF(ISERROR(VLOOKUP(CONCATENATE($A379,"_",AC$2),'Reference data SID'!$B:$M,12,FALSE)),"",VLOOKUP(CONCATENATE($A379,"_",AC$2),'Reference data SID'!$B:$M,12,FALSE))</f>
        <v/>
      </c>
      <c r="AD379" s="16" t="str">
        <f>IF(ISERROR(VLOOKUP(CONCATENATE($A379,"_",AD$2),'Reference data SID'!$B:$M,12,FALSE)),"",VLOOKUP(CONCATENATE($A379,"_",AD$2),'Reference data SID'!$B:$M,12,FALSE))</f>
        <v/>
      </c>
      <c r="AE379" s="16" t="str">
        <f>IF(ISERROR(VLOOKUP(CONCATENATE($A379,"_",AE$2),'Reference data SID'!$B:$M,12,FALSE)),"",VLOOKUP(CONCATENATE($A379,"_",AE$2),'Reference data SID'!$B:$M,12,FALSE))</f>
        <v/>
      </c>
      <c r="AF379" s="16" t="str">
        <f>IF(ISERROR(VLOOKUP(CONCATENATE($A379,"_",AF$2),'Reference data SID'!$B:$M,12,FALSE)),"",VLOOKUP(CONCATENATE($A379,"_",AF$2),'Reference data SID'!$B:$M,12,FALSE))</f>
        <v/>
      </c>
      <c r="AG379" s="16" t="str">
        <f>IF(ISERROR(VLOOKUP(CONCATENATE($A379,"_",AG$2),'Reference data SID'!$B:$M,12,FALSE)),"",VLOOKUP(CONCATENATE($A379,"_",AG$2),'Reference data SID'!$B:$M,12,FALSE))</f>
        <v/>
      </c>
      <c r="AH379" s="16" t="str">
        <f>IF(ISERROR(VLOOKUP(CONCATENATE($A379,"_",AH$2),'Reference data SID'!$B:$M,12,FALSE)),"",VLOOKUP(CONCATENATE($A379,"_",AH$2),'Reference data SID'!$B:$M,12,FALSE))</f>
        <v/>
      </c>
      <c r="AI379" s="16" t="str">
        <f>IF(ISERROR(VLOOKUP(CONCATENATE($A379,"_",AI$2),'Reference data SID'!$B:$M,12,FALSE)),"",VLOOKUP(CONCATENATE($A379,"_",AI$2),'Reference data SID'!$B:$M,12,FALSE))</f>
        <v/>
      </c>
      <c r="AJ379" s="16" t="str">
        <f>IF(ISERROR(VLOOKUP(CONCATENATE($A379,"_",AJ$2),'Reference data SID'!$B:$M,12,FALSE)),"",VLOOKUP(CONCATENATE($A379,"_",AJ$2),'Reference data SID'!$B:$M,12,FALSE))</f>
        <v/>
      </c>
      <c r="AK379" s="16" t="str">
        <f>IF(ISERROR(VLOOKUP(CONCATENATE($A379,"_",AK$2),'Reference data SID'!$B:$M,12,FALSE)),"",VLOOKUP(CONCATENATE($A379,"_",AK$2),'Reference data SID'!$B:$M,12,FALSE))</f>
        <v/>
      </c>
      <c r="AL379" s="16" t="str">
        <f>IF(ISERROR(VLOOKUP(CONCATENATE($A379,"_",AL$2),'Reference data SID'!$B:$M,12,FALSE)),"",VLOOKUP(CONCATENATE($A379,"_",AL$2),'Reference data SID'!$B:$M,12,FALSE))</f>
        <v/>
      </c>
      <c r="AM379" s="16" t="str">
        <f>IF(ISERROR(VLOOKUP(CONCATENATE($A379,"_",AM$2),'Reference data SID'!$B:$M,12,FALSE)),"",VLOOKUP(CONCATENATE($A379,"_",AM$2),'Reference data SID'!$B:$M,12,FALSE))</f>
        <v/>
      </c>
      <c r="AN379" s="16" t="str">
        <f>IF(ISERROR(VLOOKUP(CONCATENATE($A379,"_",AN$2),'Reference data SID'!$B:$M,12,FALSE)),"",VLOOKUP(CONCATENATE($A379,"_",AN$2),'Reference data SID'!$B:$M,12,FALSE))</f>
        <v/>
      </c>
      <c r="AO379" s="16" t="str">
        <f>IF(ISERROR(VLOOKUP(CONCATENATE($A379,"_",AO$2),'Reference data SID'!$B:$M,12,FALSE)),"",VLOOKUP(CONCATENATE($A379,"_",AO$2),'Reference data SID'!$B:$M,12,FALSE))</f>
        <v/>
      </c>
      <c r="AP379" s="16" t="str">
        <f>IF(ISERROR(VLOOKUP(CONCATENATE($A379,"_",AP$2),'Reference data SID'!$B:$M,12,FALSE)),"",VLOOKUP(CONCATENATE($A379,"_",AP$2),'Reference data SID'!$B:$M,12,FALSE))</f>
        <v/>
      </c>
      <c r="AQ379" s="16" t="str">
        <f>IF(ISERROR(VLOOKUP(CONCATENATE($A379,"_",AQ$2),'Reference data SID'!$B:$M,12,FALSE)),"",VLOOKUP(CONCATENATE($A379,"_",AQ$2),'Reference data SID'!$B:$M,12,FALSE))</f>
        <v/>
      </c>
      <c r="AR379" s="16" t="str">
        <f>IF(ISERROR(VLOOKUP(CONCATENATE($A379,"_",AR$2),'Reference data SID'!$B:$M,12,FALSE)),"",VLOOKUP(CONCATENATE($A379,"_",AR$2),'Reference data SID'!$B:$M,12,FALSE))</f>
        <v/>
      </c>
      <c r="AS379" s="16" t="str">
        <f>IF(ISERROR(VLOOKUP(CONCATENATE($A379,"_",AS$2),'Reference data SID'!$B:$M,12,FALSE)),"",VLOOKUP(CONCATENATE($A379,"_",AS$2),'Reference data SID'!$B:$M,12,FALSE))</f>
        <v/>
      </c>
      <c r="AT379" s="16" t="str">
        <f>IF(ISERROR(VLOOKUP(CONCATENATE($A379,"_",AT$2),'Reference data SID'!$B:$M,12,FALSE)),"",VLOOKUP(CONCATENATE($A379,"_",AT$2),'Reference data SID'!$B:$M,12,FALSE))</f>
        <v/>
      </c>
    </row>
    <row r="380" spans="1:46" x14ac:dyDescent="0.25">
      <c r="A380">
        <v>376</v>
      </c>
      <c r="B380" s="16" t="str">
        <f>IF(ISERROR(VLOOKUP(CONCATENATE($A380,"_",B$2),'Reference data SID'!$B:$M,12,FALSE)),"",VLOOKUP(CONCATENATE($A380,"_",B$2),'Reference data SID'!$B:$M,12,FALSE))</f>
        <v/>
      </c>
      <c r="C380" s="16" t="str">
        <f>IF(ISERROR(VLOOKUP(CONCATENATE($A380,"_",C$2),'Reference data SID'!$B:$M,12,FALSE)),"",VLOOKUP(CONCATENATE($A380,"_",C$2),'Reference data SID'!$B:$M,12,FALSE))</f>
        <v/>
      </c>
      <c r="D380" s="16" t="str">
        <f>IF(ISERROR(VLOOKUP(CONCATENATE($A380,"_",D$2),'Reference data SID'!$B:$M,12,FALSE)),"",VLOOKUP(CONCATENATE($A380,"_",D$2),'Reference data SID'!$B:$M,12,FALSE))</f>
        <v/>
      </c>
      <c r="E380" s="16" t="str">
        <f>IF(ISERROR(VLOOKUP(CONCATENATE($A380,"_",E$2),'Reference data SID'!$B:$M,12,FALSE)),"",VLOOKUP(CONCATENATE($A380,"_",E$2),'Reference data SID'!$B:$M,12,FALSE))</f>
        <v/>
      </c>
      <c r="F380" s="16" t="str">
        <f>IF(ISERROR(VLOOKUP(CONCATENATE($A380,"_",F$2),'Reference data SID'!$B:$M,12,FALSE)),"",VLOOKUP(CONCATENATE($A380,"_",F$2),'Reference data SID'!$B:$M,12,FALSE))</f>
        <v/>
      </c>
      <c r="G380" s="16" t="str">
        <f>IF(ISERROR(VLOOKUP(CONCATENATE($A380,"_",G$2),'Reference data SID'!$B:$M,12,FALSE)),"",VLOOKUP(CONCATENATE($A380,"_",G$2),'Reference data SID'!$B:$M,12,FALSE))</f>
        <v/>
      </c>
      <c r="H380" s="16" t="str">
        <f>IF(ISERROR(VLOOKUP(CONCATENATE($A380,"_",H$2),'Reference data SID'!$B:$M,12,FALSE)),"",VLOOKUP(CONCATENATE($A380,"_",H$2),'Reference data SID'!$B:$M,12,FALSE))</f>
        <v/>
      </c>
      <c r="I380" s="16" t="str">
        <f>IF(ISERROR(VLOOKUP(CONCATENATE($A380,"_",I$2),'Reference data SID'!$B:$M,12,FALSE)),"",VLOOKUP(CONCATENATE($A380,"_",I$2),'Reference data SID'!$B:$M,12,FALSE))</f>
        <v/>
      </c>
      <c r="J380" s="16" t="str">
        <f>IF(ISERROR(VLOOKUP(CONCATENATE($A380,"_",J$2),'Reference data SID'!$B:$M,12,FALSE)),"",VLOOKUP(CONCATENATE($A380,"_",J$2),'Reference data SID'!$B:$M,12,FALSE))</f>
        <v/>
      </c>
      <c r="K380" s="16" t="str">
        <f>IF(ISERROR(VLOOKUP(CONCATENATE($A380,"_",K$2),'Reference data SID'!$B:$M,12,FALSE)),"",VLOOKUP(CONCATENATE($A380,"_",K$2),'Reference data SID'!$B:$M,12,FALSE))</f>
        <v/>
      </c>
      <c r="L380" s="16" t="str">
        <f>IF(ISERROR(VLOOKUP(CONCATENATE($A380,"_",L$2),'Reference data SID'!$B:$M,12,FALSE)),"",VLOOKUP(CONCATENATE($A380,"_",L$2),'Reference data SID'!$B:$M,12,FALSE))</f>
        <v/>
      </c>
      <c r="M380" s="16" t="str">
        <f>IF(ISERROR(VLOOKUP(CONCATENATE($A380,"_",M$2),'Reference data SID'!$B:$M,12,FALSE)),"",VLOOKUP(CONCATENATE($A380,"_",M$2),'Reference data SID'!$B:$M,12,FALSE))</f>
        <v/>
      </c>
      <c r="N380" s="16" t="str">
        <f>IF(ISERROR(VLOOKUP(CONCATENATE($A380,"_",N$2),'Reference data SID'!$B:$M,12,FALSE)),"",VLOOKUP(CONCATENATE($A380,"_",N$2),'Reference data SID'!$B:$M,12,FALSE))</f>
        <v/>
      </c>
      <c r="O380" s="16" t="str">
        <f>IF(ISERROR(VLOOKUP(CONCATENATE($A380,"_",O$2),'Reference data SID'!$B:$M,12,FALSE)),"",VLOOKUP(CONCATENATE($A380,"_",O$2),'Reference data SID'!$B:$M,12,FALSE))</f>
        <v/>
      </c>
      <c r="P380" s="16" t="str">
        <f>IF(ISERROR(VLOOKUP(CONCATENATE($A380,"_",P$2),'Reference data SID'!$B:$M,12,FALSE)),"",VLOOKUP(CONCATENATE($A380,"_",P$2),'Reference data SID'!$B:$M,12,FALSE))</f>
        <v/>
      </c>
      <c r="Q380" s="16" t="str">
        <f>IF(ISERROR(VLOOKUP(CONCATENATE($A380,"_",Q$2),'Reference data SID'!$B:$M,12,FALSE)),"",VLOOKUP(CONCATENATE($A380,"_",Q$2),'Reference data SID'!$B:$M,12,FALSE))</f>
        <v/>
      </c>
      <c r="R380" s="16" t="str">
        <f>IF(ISERROR(VLOOKUP(CONCATENATE($A380,"_",R$2),'Reference data SID'!$B:$M,12,FALSE)),"",VLOOKUP(CONCATENATE($A380,"_",R$2),'Reference data SID'!$B:$M,12,FALSE))</f>
        <v/>
      </c>
      <c r="S380" s="16" t="str">
        <f>IF(ISERROR(VLOOKUP(CONCATENATE($A380,"_",S$2),'Reference data SID'!$B:$M,12,FALSE)),"",VLOOKUP(CONCATENATE($A380,"_",S$2),'Reference data SID'!$B:$M,12,FALSE))</f>
        <v/>
      </c>
      <c r="T380" s="16" t="str">
        <f>IF(ISERROR(VLOOKUP(CONCATENATE($A380,"_",T$2),'Reference data SID'!$B:$M,12,FALSE)),"",VLOOKUP(CONCATENATE($A380,"_",T$2),'Reference data SID'!$B:$M,12,FALSE))</f>
        <v/>
      </c>
      <c r="U380" s="16" t="str">
        <f>IF(ISERROR(VLOOKUP(CONCATENATE($A380,"_",U$2),'Reference data SID'!$B:$M,12,FALSE)),"",VLOOKUP(CONCATENATE($A380,"_",U$2),'Reference data SID'!$B:$M,12,FALSE))</f>
        <v/>
      </c>
      <c r="V380" s="16" t="str">
        <f>IF(ISERROR(VLOOKUP(CONCATENATE($A380,"_",V$2),'Reference data SID'!$B:$M,12,FALSE)),"",VLOOKUP(CONCATENATE($A380,"_",V$2),'Reference data SID'!$B:$M,12,FALSE))</f>
        <v/>
      </c>
      <c r="W380" s="16" t="str">
        <f>IF(ISERROR(VLOOKUP(CONCATENATE($A380,"_",W$2),'Reference data SID'!$B:$M,12,FALSE)),"",VLOOKUP(CONCATENATE($A380,"_",W$2),'Reference data SID'!$B:$M,12,FALSE))</f>
        <v/>
      </c>
      <c r="X380" s="16" t="str">
        <f>IF(ISERROR(VLOOKUP(CONCATENATE($A380,"_",X$2),'Reference data SID'!$B:$M,12,FALSE)),"",VLOOKUP(CONCATENATE($A380,"_",X$2),'Reference data SID'!$B:$M,12,FALSE))</f>
        <v/>
      </c>
      <c r="Y380" s="16" t="str">
        <f>IF(ISERROR(VLOOKUP(CONCATENATE($A380,"_",Y$2),'Reference data SID'!$B:$M,12,FALSE)),"",VLOOKUP(CONCATENATE($A380,"_",Y$2),'Reference data SID'!$B:$M,12,FALSE))</f>
        <v/>
      </c>
      <c r="Z380" s="16" t="str">
        <f>IF(ISERROR(VLOOKUP(CONCATENATE($A380,"_",Z$2),'Reference data SID'!$B:$M,12,FALSE)),"",VLOOKUP(CONCATENATE($A380,"_",Z$2),'Reference data SID'!$B:$M,12,FALSE))</f>
        <v/>
      </c>
      <c r="AA380" s="16" t="str">
        <f>IF(ISERROR(VLOOKUP(CONCATENATE($A380,"_",AA$2),'Reference data SID'!$B:$M,12,FALSE)),"",VLOOKUP(CONCATENATE($A380,"_",AA$2),'Reference data SID'!$B:$M,12,FALSE))</f>
        <v/>
      </c>
      <c r="AB380" s="16" t="str">
        <f>IF(ISERROR(VLOOKUP(CONCATENATE($A380,"_",AB$2),'Reference data SID'!$B:$M,12,FALSE)),"",VLOOKUP(CONCATENATE($A380,"_",AB$2),'Reference data SID'!$B:$M,12,FALSE))</f>
        <v/>
      </c>
      <c r="AC380" s="16" t="str">
        <f>IF(ISERROR(VLOOKUP(CONCATENATE($A380,"_",AC$2),'Reference data SID'!$B:$M,12,FALSE)),"",VLOOKUP(CONCATENATE($A380,"_",AC$2),'Reference data SID'!$B:$M,12,FALSE))</f>
        <v/>
      </c>
      <c r="AD380" s="16" t="str">
        <f>IF(ISERROR(VLOOKUP(CONCATENATE($A380,"_",AD$2),'Reference data SID'!$B:$M,12,FALSE)),"",VLOOKUP(CONCATENATE($A380,"_",AD$2),'Reference data SID'!$B:$M,12,FALSE))</f>
        <v/>
      </c>
      <c r="AE380" s="16" t="str">
        <f>IF(ISERROR(VLOOKUP(CONCATENATE($A380,"_",AE$2),'Reference data SID'!$B:$M,12,FALSE)),"",VLOOKUP(CONCATENATE($A380,"_",AE$2),'Reference data SID'!$B:$M,12,FALSE))</f>
        <v/>
      </c>
      <c r="AF380" s="16" t="str">
        <f>IF(ISERROR(VLOOKUP(CONCATENATE($A380,"_",AF$2),'Reference data SID'!$B:$M,12,FALSE)),"",VLOOKUP(CONCATENATE($A380,"_",AF$2),'Reference data SID'!$B:$M,12,FALSE))</f>
        <v/>
      </c>
      <c r="AG380" s="16" t="str">
        <f>IF(ISERROR(VLOOKUP(CONCATENATE($A380,"_",AG$2),'Reference data SID'!$B:$M,12,FALSE)),"",VLOOKUP(CONCATENATE($A380,"_",AG$2),'Reference data SID'!$B:$M,12,FALSE))</f>
        <v/>
      </c>
      <c r="AH380" s="16" t="str">
        <f>IF(ISERROR(VLOOKUP(CONCATENATE($A380,"_",AH$2),'Reference data SID'!$B:$M,12,FALSE)),"",VLOOKUP(CONCATENATE($A380,"_",AH$2),'Reference data SID'!$B:$M,12,FALSE))</f>
        <v/>
      </c>
      <c r="AI380" s="16" t="str">
        <f>IF(ISERROR(VLOOKUP(CONCATENATE($A380,"_",AI$2),'Reference data SID'!$B:$M,12,FALSE)),"",VLOOKUP(CONCATENATE($A380,"_",AI$2),'Reference data SID'!$B:$M,12,FALSE))</f>
        <v/>
      </c>
      <c r="AJ380" s="16" t="str">
        <f>IF(ISERROR(VLOOKUP(CONCATENATE($A380,"_",AJ$2),'Reference data SID'!$B:$M,12,FALSE)),"",VLOOKUP(CONCATENATE($A380,"_",AJ$2),'Reference data SID'!$B:$M,12,FALSE))</f>
        <v/>
      </c>
      <c r="AK380" s="16" t="str">
        <f>IF(ISERROR(VLOOKUP(CONCATENATE($A380,"_",AK$2),'Reference data SID'!$B:$M,12,FALSE)),"",VLOOKUP(CONCATENATE($A380,"_",AK$2),'Reference data SID'!$B:$M,12,FALSE))</f>
        <v/>
      </c>
      <c r="AL380" s="16" t="str">
        <f>IF(ISERROR(VLOOKUP(CONCATENATE($A380,"_",AL$2),'Reference data SID'!$B:$M,12,FALSE)),"",VLOOKUP(CONCATENATE($A380,"_",AL$2),'Reference data SID'!$B:$M,12,FALSE))</f>
        <v/>
      </c>
      <c r="AM380" s="16" t="str">
        <f>IF(ISERROR(VLOOKUP(CONCATENATE($A380,"_",AM$2),'Reference data SID'!$B:$M,12,FALSE)),"",VLOOKUP(CONCATENATE($A380,"_",AM$2),'Reference data SID'!$B:$M,12,FALSE))</f>
        <v/>
      </c>
      <c r="AN380" s="16" t="str">
        <f>IF(ISERROR(VLOOKUP(CONCATENATE($A380,"_",AN$2),'Reference data SID'!$B:$M,12,FALSE)),"",VLOOKUP(CONCATENATE($A380,"_",AN$2),'Reference data SID'!$B:$M,12,FALSE))</f>
        <v/>
      </c>
      <c r="AO380" s="16" t="str">
        <f>IF(ISERROR(VLOOKUP(CONCATENATE($A380,"_",AO$2),'Reference data SID'!$B:$M,12,FALSE)),"",VLOOKUP(CONCATENATE($A380,"_",AO$2),'Reference data SID'!$B:$M,12,FALSE))</f>
        <v/>
      </c>
      <c r="AP380" s="16" t="str">
        <f>IF(ISERROR(VLOOKUP(CONCATENATE($A380,"_",AP$2),'Reference data SID'!$B:$M,12,FALSE)),"",VLOOKUP(CONCATENATE($A380,"_",AP$2),'Reference data SID'!$B:$M,12,FALSE))</f>
        <v/>
      </c>
      <c r="AQ380" s="16" t="str">
        <f>IF(ISERROR(VLOOKUP(CONCATENATE($A380,"_",AQ$2),'Reference data SID'!$B:$M,12,FALSE)),"",VLOOKUP(CONCATENATE($A380,"_",AQ$2),'Reference data SID'!$B:$M,12,FALSE))</f>
        <v/>
      </c>
      <c r="AR380" s="16" t="str">
        <f>IF(ISERROR(VLOOKUP(CONCATENATE($A380,"_",AR$2),'Reference data SID'!$B:$M,12,FALSE)),"",VLOOKUP(CONCATENATE($A380,"_",AR$2),'Reference data SID'!$B:$M,12,FALSE))</f>
        <v/>
      </c>
      <c r="AS380" s="16" t="str">
        <f>IF(ISERROR(VLOOKUP(CONCATENATE($A380,"_",AS$2),'Reference data SID'!$B:$M,12,FALSE)),"",VLOOKUP(CONCATENATE($A380,"_",AS$2),'Reference data SID'!$B:$M,12,FALSE))</f>
        <v/>
      </c>
      <c r="AT380" s="16" t="str">
        <f>IF(ISERROR(VLOOKUP(CONCATENATE($A380,"_",AT$2),'Reference data SID'!$B:$M,12,FALSE)),"",VLOOKUP(CONCATENATE($A380,"_",AT$2),'Reference data SID'!$B:$M,12,FALSE))</f>
        <v/>
      </c>
    </row>
    <row r="381" spans="1:46" x14ac:dyDescent="0.25">
      <c r="A381">
        <v>377</v>
      </c>
      <c r="B381" s="16" t="str">
        <f>IF(ISERROR(VLOOKUP(CONCATENATE($A381,"_",B$2),'Reference data SID'!$B:$M,12,FALSE)),"",VLOOKUP(CONCATENATE($A381,"_",B$2),'Reference data SID'!$B:$M,12,FALSE))</f>
        <v/>
      </c>
      <c r="C381" s="16" t="str">
        <f>IF(ISERROR(VLOOKUP(CONCATENATE($A381,"_",C$2),'Reference data SID'!$B:$M,12,FALSE)),"",VLOOKUP(CONCATENATE($A381,"_",C$2),'Reference data SID'!$B:$M,12,FALSE))</f>
        <v/>
      </c>
      <c r="D381" s="16" t="str">
        <f>IF(ISERROR(VLOOKUP(CONCATENATE($A381,"_",D$2),'Reference data SID'!$B:$M,12,FALSE)),"",VLOOKUP(CONCATENATE($A381,"_",D$2),'Reference data SID'!$B:$M,12,FALSE))</f>
        <v/>
      </c>
      <c r="E381" s="16" t="str">
        <f>IF(ISERROR(VLOOKUP(CONCATENATE($A381,"_",E$2),'Reference data SID'!$B:$M,12,FALSE)),"",VLOOKUP(CONCATENATE($A381,"_",E$2),'Reference data SID'!$B:$M,12,FALSE))</f>
        <v/>
      </c>
      <c r="F381" s="16" t="str">
        <f>IF(ISERROR(VLOOKUP(CONCATENATE($A381,"_",F$2),'Reference data SID'!$B:$M,12,FALSE)),"",VLOOKUP(CONCATENATE($A381,"_",F$2),'Reference data SID'!$B:$M,12,FALSE))</f>
        <v/>
      </c>
      <c r="G381" s="16" t="str">
        <f>IF(ISERROR(VLOOKUP(CONCATENATE($A381,"_",G$2),'Reference data SID'!$B:$M,12,FALSE)),"",VLOOKUP(CONCATENATE($A381,"_",G$2),'Reference data SID'!$B:$M,12,FALSE))</f>
        <v/>
      </c>
      <c r="H381" s="16" t="str">
        <f>IF(ISERROR(VLOOKUP(CONCATENATE($A381,"_",H$2),'Reference data SID'!$B:$M,12,FALSE)),"",VLOOKUP(CONCATENATE($A381,"_",H$2),'Reference data SID'!$B:$M,12,FALSE))</f>
        <v/>
      </c>
      <c r="I381" s="16" t="str">
        <f>IF(ISERROR(VLOOKUP(CONCATENATE($A381,"_",I$2),'Reference data SID'!$B:$M,12,FALSE)),"",VLOOKUP(CONCATENATE($A381,"_",I$2),'Reference data SID'!$B:$M,12,FALSE))</f>
        <v/>
      </c>
      <c r="J381" s="16" t="str">
        <f>IF(ISERROR(VLOOKUP(CONCATENATE($A381,"_",J$2),'Reference data SID'!$B:$M,12,FALSE)),"",VLOOKUP(CONCATENATE($A381,"_",J$2),'Reference data SID'!$B:$M,12,FALSE))</f>
        <v/>
      </c>
      <c r="K381" s="16" t="str">
        <f>IF(ISERROR(VLOOKUP(CONCATENATE($A381,"_",K$2),'Reference data SID'!$B:$M,12,FALSE)),"",VLOOKUP(CONCATENATE($A381,"_",K$2),'Reference data SID'!$B:$M,12,FALSE))</f>
        <v/>
      </c>
      <c r="L381" s="16" t="str">
        <f>IF(ISERROR(VLOOKUP(CONCATENATE($A381,"_",L$2),'Reference data SID'!$B:$M,12,FALSE)),"",VLOOKUP(CONCATENATE($A381,"_",L$2),'Reference data SID'!$B:$M,12,FALSE))</f>
        <v/>
      </c>
      <c r="M381" s="16" t="str">
        <f>IF(ISERROR(VLOOKUP(CONCATENATE($A381,"_",M$2),'Reference data SID'!$B:$M,12,FALSE)),"",VLOOKUP(CONCATENATE($A381,"_",M$2),'Reference data SID'!$B:$M,12,FALSE))</f>
        <v/>
      </c>
      <c r="N381" s="16" t="str">
        <f>IF(ISERROR(VLOOKUP(CONCATENATE($A381,"_",N$2),'Reference data SID'!$B:$M,12,FALSE)),"",VLOOKUP(CONCATENATE($A381,"_",N$2),'Reference data SID'!$B:$M,12,FALSE))</f>
        <v/>
      </c>
      <c r="O381" s="16" t="str">
        <f>IF(ISERROR(VLOOKUP(CONCATENATE($A381,"_",O$2),'Reference data SID'!$B:$M,12,FALSE)),"",VLOOKUP(CONCATENATE($A381,"_",O$2),'Reference data SID'!$B:$M,12,FALSE))</f>
        <v/>
      </c>
      <c r="P381" s="16" t="str">
        <f>IF(ISERROR(VLOOKUP(CONCATENATE($A381,"_",P$2),'Reference data SID'!$B:$M,12,FALSE)),"",VLOOKUP(CONCATENATE($A381,"_",P$2),'Reference data SID'!$B:$M,12,FALSE))</f>
        <v/>
      </c>
      <c r="Q381" s="16" t="str">
        <f>IF(ISERROR(VLOOKUP(CONCATENATE($A381,"_",Q$2),'Reference data SID'!$B:$M,12,FALSE)),"",VLOOKUP(CONCATENATE($A381,"_",Q$2),'Reference data SID'!$B:$M,12,FALSE))</f>
        <v/>
      </c>
      <c r="R381" s="16" t="str">
        <f>IF(ISERROR(VLOOKUP(CONCATENATE($A381,"_",R$2),'Reference data SID'!$B:$M,12,FALSE)),"",VLOOKUP(CONCATENATE($A381,"_",R$2),'Reference data SID'!$B:$M,12,FALSE))</f>
        <v/>
      </c>
      <c r="S381" s="16" t="str">
        <f>IF(ISERROR(VLOOKUP(CONCATENATE($A381,"_",S$2),'Reference data SID'!$B:$M,12,FALSE)),"",VLOOKUP(CONCATENATE($A381,"_",S$2),'Reference data SID'!$B:$M,12,FALSE))</f>
        <v/>
      </c>
      <c r="T381" s="16" t="str">
        <f>IF(ISERROR(VLOOKUP(CONCATENATE($A381,"_",T$2),'Reference data SID'!$B:$M,12,FALSE)),"",VLOOKUP(CONCATENATE($A381,"_",T$2),'Reference data SID'!$B:$M,12,FALSE))</f>
        <v/>
      </c>
      <c r="U381" s="16" t="str">
        <f>IF(ISERROR(VLOOKUP(CONCATENATE($A381,"_",U$2),'Reference data SID'!$B:$M,12,FALSE)),"",VLOOKUP(CONCATENATE($A381,"_",U$2),'Reference data SID'!$B:$M,12,FALSE))</f>
        <v/>
      </c>
      <c r="V381" s="16" t="str">
        <f>IF(ISERROR(VLOOKUP(CONCATENATE($A381,"_",V$2),'Reference data SID'!$B:$M,12,FALSE)),"",VLOOKUP(CONCATENATE($A381,"_",V$2),'Reference data SID'!$B:$M,12,FALSE))</f>
        <v/>
      </c>
      <c r="W381" s="16" t="str">
        <f>IF(ISERROR(VLOOKUP(CONCATENATE($A381,"_",W$2),'Reference data SID'!$B:$M,12,FALSE)),"",VLOOKUP(CONCATENATE($A381,"_",W$2),'Reference data SID'!$B:$M,12,FALSE))</f>
        <v/>
      </c>
      <c r="X381" s="16" t="str">
        <f>IF(ISERROR(VLOOKUP(CONCATENATE($A381,"_",X$2),'Reference data SID'!$B:$M,12,FALSE)),"",VLOOKUP(CONCATENATE($A381,"_",X$2),'Reference data SID'!$B:$M,12,FALSE))</f>
        <v/>
      </c>
      <c r="Y381" s="16" t="str">
        <f>IF(ISERROR(VLOOKUP(CONCATENATE($A381,"_",Y$2),'Reference data SID'!$B:$M,12,FALSE)),"",VLOOKUP(CONCATENATE($A381,"_",Y$2),'Reference data SID'!$B:$M,12,FALSE))</f>
        <v/>
      </c>
      <c r="Z381" s="16" t="str">
        <f>IF(ISERROR(VLOOKUP(CONCATENATE($A381,"_",Z$2),'Reference data SID'!$B:$M,12,FALSE)),"",VLOOKUP(CONCATENATE($A381,"_",Z$2),'Reference data SID'!$B:$M,12,FALSE))</f>
        <v/>
      </c>
      <c r="AA381" s="16" t="str">
        <f>IF(ISERROR(VLOOKUP(CONCATENATE($A381,"_",AA$2),'Reference data SID'!$B:$M,12,FALSE)),"",VLOOKUP(CONCATENATE($A381,"_",AA$2),'Reference data SID'!$B:$M,12,FALSE))</f>
        <v/>
      </c>
      <c r="AB381" s="16" t="str">
        <f>IF(ISERROR(VLOOKUP(CONCATENATE($A381,"_",AB$2),'Reference data SID'!$B:$M,12,FALSE)),"",VLOOKUP(CONCATENATE($A381,"_",AB$2),'Reference data SID'!$B:$M,12,FALSE))</f>
        <v/>
      </c>
      <c r="AC381" s="16" t="str">
        <f>IF(ISERROR(VLOOKUP(CONCATENATE($A381,"_",AC$2),'Reference data SID'!$B:$M,12,FALSE)),"",VLOOKUP(CONCATENATE($A381,"_",AC$2),'Reference data SID'!$B:$M,12,FALSE))</f>
        <v/>
      </c>
      <c r="AD381" s="16" t="str">
        <f>IF(ISERROR(VLOOKUP(CONCATENATE($A381,"_",AD$2),'Reference data SID'!$B:$M,12,FALSE)),"",VLOOKUP(CONCATENATE($A381,"_",AD$2),'Reference data SID'!$B:$M,12,FALSE))</f>
        <v/>
      </c>
      <c r="AE381" s="16" t="str">
        <f>IF(ISERROR(VLOOKUP(CONCATENATE($A381,"_",AE$2),'Reference data SID'!$B:$M,12,FALSE)),"",VLOOKUP(CONCATENATE($A381,"_",AE$2),'Reference data SID'!$B:$M,12,FALSE))</f>
        <v/>
      </c>
      <c r="AF381" s="16" t="str">
        <f>IF(ISERROR(VLOOKUP(CONCATENATE($A381,"_",AF$2),'Reference data SID'!$B:$M,12,FALSE)),"",VLOOKUP(CONCATENATE($A381,"_",AF$2),'Reference data SID'!$B:$M,12,FALSE))</f>
        <v/>
      </c>
      <c r="AG381" s="16" t="str">
        <f>IF(ISERROR(VLOOKUP(CONCATENATE($A381,"_",AG$2),'Reference data SID'!$B:$M,12,FALSE)),"",VLOOKUP(CONCATENATE($A381,"_",AG$2),'Reference data SID'!$B:$M,12,FALSE))</f>
        <v/>
      </c>
      <c r="AH381" s="16" t="str">
        <f>IF(ISERROR(VLOOKUP(CONCATENATE($A381,"_",AH$2),'Reference data SID'!$B:$M,12,FALSE)),"",VLOOKUP(CONCATENATE($A381,"_",AH$2),'Reference data SID'!$B:$M,12,FALSE))</f>
        <v/>
      </c>
      <c r="AI381" s="16" t="str">
        <f>IF(ISERROR(VLOOKUP(CONCATENATE($A381,"_",AI$2),'Reference data SID'!$B:$M,12,FALSE)),"",VLOOKUP(CONCATENATE($A381,"_",AI$2),'Reference data SID'!$B:$M,12,FALSE))</f>
        <v/>
      </c>
      <c r="AJ381" s="16" t="str">
        <f>IF(ISERROR(VLOOKUP(CONCATENATE($A381,"_",AJ$2),'Reference data SID'!$B:$M,12,FALSE)),"",VLOOKUP(CONCATENATE($A381,"_",AJ$2),'Reference data SID'!$B:$M,12,FALSE))</f>
        <v/>
      </c>
      <c r="AK381" s="16" t="str">
        <f>IF(ISERROR(VLOOKUP(CONCATENATE($A381,"_",AK$2),'Reference data SID'!$B:$M,12,FALSE)),"",VLOOKUP(CONCATENATE($A381,"_",AK$2),'Reference data SID'!$B:$M,12,FALSE))</f>
        <v/>
      </c>
      <c r="AL381" s="16" t="str">
        <f>IF(ISERROR(VLOOKUP(CONCATENATE($A381,"_",AL$2),'Reference data SID'!$B:$M,12,FALSE)),"",VLOOKUP(CONCATENATE($A381,"_",AL$2),'Reference data SID'!$B:$M,12,FALSE))</f>
        <v/>
      </c>
      <c r="AM381" s="16" t="str">
        <f>IF(ISERROR(VLOOKUP(CONCATENATE($A381,"_",AM$2),'Reference data SID'!$B:$M,12,FALSE)),"",VLOOKUP(CONCATENATE($A381,"_",AM$2),'Reference data SID'!$B:$M,12,FALSE))</f>
        <v/>
      </c>
      <c r="AN381" s="16" t="str">
        <f>IF(ISERROR(VLOOKUP(CONCATENATE($A381,"_",AN$2),'Reference data SID'!$B:$M,12,FALSE)),"",VLOOKUP(CONCATENATE($A381,"_",AN$2),'Reference data SID'!$B:$M,12,FALSE))</f>
        <v/>
      </c>
      <c r="AO381" s="16" t="str">
        <f>IF(ISERROR(VLOOKUP(CONCATENATE($A381,"_",AO$2),'Reference data SID'!$B:$M,12,FALSE)),"",VLOOKUP(CONCATENATE($A381,"_",AO$2),'Reference data SID'!$B:$M,12,FALSE))</f>
        <v/>
      </c>
      <c r="AP381" s="16" t="str">
        <f>IF(ISERROR(VLOOKUP(CONCATENATE($A381,"_",AP$2),'Reference data SID'!$B:$M,12,FALSE)),"",VLOOKUP(CONCATENATE($A381,"_",AP$2),'Reference data SID'!$B:$M,12,FALSE))</f>
        <v/>
      </c>
      <c r="AQ381" s="16" t="str">
        <f>IF(ISERROR(VLOOKUP(CONCATENATE($A381,"_",AQ$2),'Reference data SID'!$B:$M,12,FALSE)),"",VLOOKUP(CONCATENATE($A381,"_",AQ$2),'Reference data SID'!$B:$M,12,FALSE))</f>
        <v/>
      </c>
      <c r="AR381" s="16" t="str">
        <f>IF(ISERROR(VLOOKUP(CONCATENATE($A381,"_",AR$2),'Reference data SID'!$B:$M,12,FALSE)),"",VLOOKUP(CONCATENATE($A381,"_",AR$2),'Reference data SID'!$B:$M,12,FALSE))</f>
        <v/>
      </c>
      <c r="AS381" s="16" t="str">
        <f>IF(ISERROR(VLOOKUP(CONCATENATE($A381,"_",AS$2),'Reference data SID'!$B:$M,12,FALSE)),"",VLOOKUP(CONCATENATE($A381,"_",AS$2),'Reference data SID'!$B:$M,12,FALSE))</f>
        <v/>
      </c>
      <c r="AT381" s="16" t="str">
        <f>IF(ISERROR(VLOOKUP(CONCATENATE($A381,"_",AT$2),'Reference data SID'!$B:$M,12,FALSE)),"",VLOOKUP(CONCATENATE($A381,"_",AT$2),'Reference data SID'!$B:$M,12,FALSE))</f>
        <v/>
      </c>
    </row>
    <row r="382" spans="1:46" x14ac:dyDescent="0.25">
      <c r="A382">
        <v>378</v>
      </c>
      <c r="B382" s="16" t="str">
        <f>IF(ISERROR(VLOOKUP(CONCATENATE($A382,"_",B$2),'Reference data SID'!$B:$M,12,FALSE)),"",VLOOKUP(CONCATENATE($A382,"_",B$2),'Reference data SID'!$B:$M,12,FALSE))</f>
        <v/>
      </c>
      <c r="C382" s="16" t="str">
        <f>IF(ISERROR(VLOOKUP(CONCATENATE($A382,"_",C$2),'Reference data SID'!$B:$M,12,FALSE)),"",VLOOKUP(CONCATENATE($A382,"_",C$2),'Reference data SID'!$B:$M,12,FALSE))</f>
        <v/>
      </c>
      <c r="D382" s="16" t="str">
        <f>IF(ISERROR(VLOOKUP(CONCATENATE($A382,"_",D$2),'Reference data SID'!$B:$M,12,FALSE)),"",VLOOKUP(CONCATENATE($A382,"_",D$2),'Reference data SID'!$B:$M,12,FALSE))</f>
        <v/>
      </c>
      <c r="E382" s="16" t="str">
        <f>IF(ISERROR(VLOOKUP(CONCATENATE($A382,"_",E$2),'Reference data SID'!$B:$M,12,FALSE)),"",VLOOKUP(CONCATENATE($A382,"_",E$2),'Reference data SID'!$B:$M,12,FALSE))</f>
        <v/>
      </c>
      <c r="F382" s="16" t="str">
        <f>IF(ISERROR(VLOOKUP(CONCATENATE($A382,"_",F$2),'Reference data SID'!$B:$M,12,FALSE)),"",VLOOKUP(CONCATENATE($A382,"_",F$2),'Reference data SID'!$B:$M,12,FALSE))</f>
        <v/>
      </c>
      <c r="G382" s="16" t="str">
        <f>IF(ISERROR(VLOOKUP(CONCATENATE($A382,"_",G$2),'Reference data SID'!$B:$M,12,FALSE)),"",VLOOKUP(CONCATENATE($A382,"_",G$2),'Reference data SID'!$B:$M,12,FALSE))</f>
        <v/>
      </c>
      <c r="H382" s="16" t="str">
        <f>IF(ISERROR(VLOOKUP(CONCATENATE($A382,"_",H$2),'Reference data SID'!$B:$M,12,FALSE)),"",VLOOKUP(CONCATENATE($A382,"_",H$2),'Reference data SID'!$B:$M,12,FALSE))</f>
        <v/>
      </c>
      <c r="I382" s="16" t="str">
        <f>IF(ISERROR(VLOOKUP(CONCATENATE($A382,"_",I$2),'Reference data SID'!$B:$M,12,FALSE)),"",VLOOKUP(CONCATENATE($A382,"_",I$2),'Reference data SID'!$B:$M,12,FALSE))</f>
        <v/>
      </c>
      <c r="J382" s="16" t="str">
        <f>IF(ISERROR(VLOOKUP(CONCATENATE($A382,"_",J$2),'Reference data SID'!$B:$M,12,FALSE)),"",VLOOKUP(CONCATENATE($A382,"_",J$2),'Reference data SID'!$B:$M,12,FALSE))</f>
        <v/>
      </c>
      <c r="K382" s="16" t="str">
        <f>IF(ISERROR(VLOOKUP(CONCATENATE($A382,"_",K$2),'Reference data SID'!$B:$M,12,FALSE)),"",VLOOKUP(CONCATENATE($A382,"_",K$2),'Reference data SID'!$B:$M,12,FALSE))</f>
        <v/>
      </c>
      <c r="L382" s="16" t="str">
        <f>IF(ISERROR(VLOOKUP(CONCATENATE($A382,"_",L$2),'Reference data SID'!$B:$M,12,FALSE)),"",VLOOKUP(CONCATENATE($A382,"_",L$2),'Reference data SID'!$B:$M,12,FALSE))</f>
        <v/>
      </c>
      <c r="M382" s="16" t="str">
        <f>IF(ISERROR(VLOOKUP(CONCATENATE($A382,"_",M$2),'Reference data SID'!$B:$M,12,FALSE)),"",VLOOKUP(CONCATENATE($A382,"_",M$2),'Reference data SID'!$B:$M,12,FALSE))</f>
        <v/>
      </c>
      <c r="N382" s="16" t="str">
        <f>IF(ISERROR(VLOOKUP(CONCATENATE($A382,"_",N$2),'Reference data SID'!$B:$M,12,FALSE)),"",VLOOKUP(CONCATENATE($A382,"_",N$2),'Reference data SID'!$B:$M,12,FALSE))</f>
        <v/>
      </c>
      <c r="O382" s="16" t="str">
        <f>IF(ISERROR(VLOOKUP(CONCATENATE($A382,"_",O$2),'Reference data SID'!$B:$M,12,FALSE)),"",VLOOKUP(CONCATENATE($A382,"_",O$2),'Reference data SID'!$B:$M,12,FALSE))</f>
        <v/>
      </c>
      <c r="P382" s="16" t="str">
        <f>IF(ISERROR(VLOOKUP(CONCATENATE($A382,"_",P$2),'Reference data SID'!$B:$M,12,FALSE)),"",VLOOKUP(CONCATENATE($A382,"_",P$2),'Reference data SID'!$B:$M,12,FALSE))</f>
        <v/>
      </c>
      <c r="Q382" s="16" t="str">
        <f>IF(ISERROR(VLOOKUP(CONCATENATE($A382,"_",Q$2),'Reference data SID'!$B:$M,12,FALSE)),"",VLOOKUP(CONCATENATE($A382,"_",Q$2),'Reference data SID'!$B:$M,12,FALSE))</f>
        <v/>
      </c>
      <c r="R382" s="16" t="str">
        <f>IF(ISERROR(VLOOKUP(CONCATENATE($A382,"_",R$2),'Reference data SID'!$B:$M,12,FALSE)),"",VLOOKUP(CONCATENATE($A382,"_",R$2),'Reference data SID'!$B:$M,12,FALSE))</f>
        <v/>
      </c>
      <c r="S382" s="16" t="str">
        <f>IF(ISERROR(VLOOKUP(CONCATENATE($A382,"_",S$2),'Reference data SID'!$B:$M,12,FALSE)),"",VLOOKUP(CONCATENATE($A382,"_",S$2),'Reference data SID'!$B:$M,12,FALSE))</f>
        <v/>
      </c>
      <c r="T382" s="16" t="str">
        <f>IF(ISERROR(VLOOKUP(CONCATENATE($A382,"_",T$2),'Reference data SID'!$B:$M,12,FALSE)),"",VLOOKUP(CONCATENATE($A382,"_",T$2),'Reference data SID'!$B:$M,12,FALSE))</f>
        <v/>
      </c>
      <c r="U382" s="16" t="str">
        <f>IF(ISERROR(VLOOKUP(CONCATENATE($A382,"_",U$2),'Reference data SID'!$B:$M,12,FALSE)),"",VLOOKUP(CONCATENATE($A382,"_",U$2),'Reference data SID'!$B:$M,12,FALSE))</f>
        <v/>
      </c>
      <c r="V382" s="16" t="str">
        <f>IF(ISERROR(VLOOKUP(CONCATENATE($A382,"_",V$2),'Reference data SID'!$B:$M,12,FALSE)),"",VLOOKUP(CONCATENATE($A382,"_",V$2),'Reference data SID'!$B:$M,12,FALSE))</f>
        <v/>
      </c>
      <c r="W382" s="16" t="str">
        <f>IF(ISERROR(VLOOKUP(CONCATENATE($A382,"_",W$2),'Reference data SID'!$B:$M,12,FALSE)),"",VLOOKUP(CONCATENATE($A382,"_",W$2),'Reference data SID'!$B:$M,12,FALSE))</f>
        <v/>
      </c>
      <c r="X382" s="16" t="str">
        <f>IF(ISERROR(VLOOKUP(CONCATENATE($A382,"_",X$2),'Reference data SID'!$B:$M,12,FALSE)),"",VLOOKUP(CONCATENATE($A382,"_",X$2),'Reference data SID'!$B:$M,12,FALSE))</f>
        <v/>
      </c>
      <c r="Y382" s="16" t="str">
        <f>IF(ISERROR(VLOOKUP(CONCATENATE($A382,"_",Y$2),'Reference data SID'!$B:$M,12,FALSE)),"",VLOOKUP(CONCATENATE($A382,"_",Y$2),'Reference data SID'!$B:$M,12,FALSE))</f>
        <v/>
      </c>
      <c r="Z382" s="16" t="str">
        <f>IF(ISERROR(VLOOKUP(CONCATENATE($A382,"_",Z$2),'Reference data SID'!$B:$M,12,FALSE)),"",VLOOKUP(CONCATENATE($A382,"_",Z$2),'Reference data SID'!$B:$M,12,FALSE))</f>
        <v/>
      </c>
      <c r="AA382" s="16" t="str">
        <f>IF(ISERROR(VLOOKUP(CONCATENATE($A382,"_",AA$2),'Reference data SID'!$B:$M,12,FALSE)),"",VLOOKUP(CONCATENATE($A382,"_",AA$2),'Reference data SID'!$B:$M,12,FALSE))</f>
        <v/>
      </c>
      <c r="AB382" s="16" t="str">
        <f>IF(ISERROR(VLOOKUP(CONCATENATE($A382,"_",AB$2),'Reference data SID'!$B:$M,12,FALSE)),"",VLOOKUP(CONCATENATE($A382,"_",AB$2),'Reference data SID'!$B:$M,12,FALSE))</f>
        <v/>
      </c>
      <c r="AC382" s="16" t="str">
        <f>IF(ISERROR(VLOOKUP(CONCATENATE($A382,"_",AC$2),'Reference data SID'!$B:$M,12,FALSE)),"",VLOOKUP(CONCATENATE($A382,"_",AC$2),'Reference data SID'!$B:$M,12,FALSE))</f>
        <v/>
      </c>
      <c r="AD382" s="16" t="str">
        <f>IF(ISERROR(VLOOKUP(CONCATENATE($A382,"_",AD$2),'Reference data SID'!$B:$M,12,FALSE)),"",VLOOKUP(CONCATENATE($A382,"_",AD$2),'Reference data SID'!$B:$M,12,FALSE))</f>
        <v/>
      </c>
      <c r="AE382" s="16" t="str">
        <f>IF(ISERROR(VLOOKUP(CONCATENATE($A382,"_",AE$2),'Reference data SID'!$B:$M,12,FALSE)),"",VLOOKUP(CONCATENATE($A382,"_",AE$2),'Reference data SID'!$B:$M,12,FALSE))</f>
        <v/>
      </c>
      <c r="AF382" s="16" t="str">
        <f>IF(ISERROR(VLOOKUP(CONCATENATE($A382,"_",AF$2),'Reference data SID'!$B:$M,12,FALSE)),"",VLOOKUP(CONCATENATE($A382,"_",AF$2),'Reference data SID'!$B:$M,12,FALSE))</f>
        <v/>
      </c>
      <c r="AG382" s="16" t="str">
        <f>IF(ISERROR(VLOOKUP(CONCATENATE($A382,"_",AG$2),'Reference data SID'!$B:$M,12,FALSE)),"",VLOOKUP(CONCATENATE($A382,"_",AG$2),'Reference data SID'!$B:$M,12,FALSE))</f>
        <v/>
      </c>
      <c r="AH382" s="16" t="str">
        <f>IF(ISERROR(VLOOKUP(CONCATENATE($A382,"_",AH$2),'Reference data SID'!$B:$M,12,FALSE)),"",VLOOKUP(CONCATENATE($A382,"_",AH$2),'Reference data SID'!$B:$M,12,FALSE))</f>
        <v/>
      </c>
      <c r="AI382" s="16" t="str">
        <f>IF(ISERROR(VLOOKUP(CONCATENATE($A382,"_",AI$2),'Reference data SID'!$B:$M,12,FALSE)),"",VLOOKUP(CONCATENATE($A382,"_",AI$2),'Reference data SID'!$B:$M,12,FALSE))</f>
        <v/>
      </c>
      <c r="AJ382" s="16" t="str">
        <f>IF(ISERROR(VLOOKUP(CONCATENATE($A382,"_",AJ$2),'Reference data SID'!$B:$M,12,FALSE)),"",VLOOKUP(CONCATENATE($A382,"_",AJ$2),'Reference data SID'!$B:$M,12,FALSE))</f>
        <v/>
      </c>
      <c r="AK382" s="16" t="str">
        <f>IF(ISERROR(VLOOKUP(CONCATENATE($A382,"_",AK$2),'Reference data SID'!$B:$M,12,FALSE)),"",VLOOKUP(CONCATENATE($A382,"_",AK$2),'Reference data SID'!$B:$M,12,FALSE))</f>
        <v/>
      </c>
      <c r="AL382" s="16" t="str">
        <f>IF(ISERROR(VLOOKUP(CONCATENATE($A382,"_",AL$2),'Reference data SID'!$B:$M,12,FALSE)),"",VLOOKUP(CONCATENATE($A382,"_",AL$2),'Reference data SID'!$B:$M,12,FALSE))</f>
        <v/>
      </c>
      <c r="AM382" s="16" t="str">
        <f>IF(ISERROR(VLOOKUP(CONCATENATE($A382,"_",AM$2),'Reference data SID'!$B:$M,12,FALSE)),"",VLOOKUP(CONCATENATE($A382,"_",AM$2),'Reference data SID'!$B:$M,12,FALSE))</f>
        <v/>
      </c>
      <c r="AN382" s="16" t="str">
        <f>IF(ISERROR(VLOOKUP(CONCATENATE($A382,"_",AN$2),'Reference data SID'!$B:$M,12,FALSE)),"",VLOOKUP(CONCATENATE($A382,"_",AN$2),'Reference data SID'!$B:$M,12,FALSE))</f>
        <v/>
      </c>
      <c r="AO382" s="16" t="str">
        <f>IF(ISERROR(VLOOKUP(CONCATENATE($A382,"_",AO$2),'Reference data SID'!$B:$M,12,FALSE)),"",VLOOKUP(CONCATENATE($A382,"_",AO$2),'Reference data SID'!$B:$M,12,FALSE))</f>
        <v/>
      </c>
      <c r="AP382" s="16" t="str">
        <f>IF(ISERROR(VLOOKUP(CONCATENATE($A382,"_",AP$2),'Reference data SID'!$B:$M,12,FALSE)),"",VLOOKUP(CONCATENATE($A382,"_",AP$2),'Reference data SID'!$B:$M,12,FALSE))</f>
        <v/>
      </c>
      <c r="AQ382" s="16" t="str">
        <f>IF(ISERROR(VLOOKUP(CONCATENATE($A382,"_",AQ$2),'Reference data SID'!$B:$M,12,FALSE)),"",VLOOKUP(CONCATENATE($A382,"_",AQ$2),'Reference data SID'!$B:$M,12,FALSE))</f>
        <v/>
      </c>
      <c r="AR382" s="16" t="str">
        <f>IF(ISERROR(VLOOKUP(CONCATENATE($A382,"_",AR$2),'Reference data SID'!$B:$M,12,FALSE)),"",VLOOKUP(CONCATENATE($A382,"_",AR$2),'Reference data SID'!$B:$M,12,FALSE))</f>
        <v/>
      </c>
      <c r="AS382" s="16" t="str">
        <f>IF(ISERROR(VLOOKUP(CONCATENATE($A382,"_",AS$2),'Reference data SID'!$B:$M,12,FALSE)),"",VLOOKUP(CONCATENATE($A382,"_",AS$2),'Reference data SID'!$B:$M,12,FALSE))</f>
        <v/>
      </c>
      <c r="AT382" s="16" t="str">
        <f>IF(ISERROR(VLOOKUP(CONCATENATE($A382,"_",AT$2),'Reference data SID'!$B:$M,12,FALSE)),"",VLOOKUP(CONCATENATE($A382,"_",AT$2),'Reference data SID'!$B:$M,12,FALSE))</f>
        <v/>
      </c>
    </row>
    <row r="383" spans="1:46" x14ac:dyDescent="0.25">
      <c r="A383">
        <v>379</v>
      </c>
      <c r="B383" s="16" t="str">
        <f>IF(ISERROR(VLOOKUP(CONCATENATE($A383,"_",B$2),'Reference data SID'!$B:$M,12,FALSE)),"",VLOOKUP(CONCATENATE($A383,"_",B$2),'Reference data SID'!$B:$M,12,FALSE))</f>
        <v/>
      </c>
      <c r="C383" s="16" t="str">
        <f>IF(ISERROR(VLOOKUP(CONCATENATE($A383,"_",C$2),'Reference data SID'!$B:$M,12,FALSE)),"",VLOOKUP(CONCATENATE($A383,"_",C$2),'Reference data SID'!$B:$M,12,FALSE))</f>
        <v/>
      </c>
      <c r="D383" s="16" t="str">
        <f>IF(ISERROR(VLOOKUP(CONCATENATE($A383,"_",D$2),'Reference data SID'!$B:$M,12,FALSE)),"",VLOOKUP(CONCATENATE($A383,"_",D$2),'Reference data SID'!$B:$M,12,FALSE))</f>
        <v/>
      </c>
      <c r="E383" s="16" t="str">
        <f>IF(ISERROR(VLOOKUP(CONCATENATE($A383,"_",E$2),'Reference data SID'!$B:$M,12,FALSE)),"",VLOOKUP(CONCATENATE($A383,"_",E$2),'Reference data SID'!$B:$M,12,FALSE))</f>
        <v/>
      </c>
      <c r="F383" s="16" t="str">
        <f>IF(ISERROR(VLOOKUP(CONCATENATE($A383,"_",F$2),'Reference data SID'!$B:$M,12,FALSE)),"",VLOOKUP(CONCATENATE($A383,"_",F$2),'Reference data SID'!$B:$M,12,FALSE))</f>
        <v/>
      </c>
      <c r="G383" s="16" t="str">
        <f>IF(ISERROR(VLOOKUP(CONCATENATE($A383,"_",G$2),'Reference data SID'!$B:$M,12,FALSE)),"",VLOOKUP(CONCATENATE($A383,"_",G$2),'Reference data SID'!$B:$M,12,FALSE))</f>
        <v/>
      </c>
      <c r="H383" s="16" t="str">
        <f>IF(ISERROR(VLOOKUP(CONCATENATE($A383,"_",H$2),'Reference data SID'!$B:$M,12,FALSE)),"",VLOOKUP(CONCATENATE($A383,"_",H$2),'Reference data SID'!$B:$M,12,FALSE))</f>
        <v/>
      </c>
      <c r="I383" s="16" t="str">
        <f>IF(ISERROR(VLOOKUP(CONCATENATE($A383,"_",I$2),'Reference data SID'!$B:$M,12,FALSE)),"",VLOOKUP(CONCATENATE($A383,"_",I$2),'Reference data SID'!$B:$M,12,FALSE))</f>
        <v/>
      </c>
      <c r="J383" s="16" t="str">
        <f>IF(ISERROR(VLOOKUP(CONCATENATE($A383,"_",J$2),'Reference data SID'!$B:$M,12,FALSE)),"",VLOOKUP(CONCATENATE($A383,"_",J$2),'Reference data SID'!$B:$M,12,FALSE))</f>
        <v/>
      </c>
      <c r="K383" s="16" t="str">
        <f>IF(ISERROR(VLOOKUP(CONCATENATE($A383,"_",K$2),'Reference data SID'!$B:$M,12,FALSE)),"",VLOOKUP(CONCATENATE($A383,"_",K$2),'Reference data SID'!$B:$M,12,FALSE))</f>
        <v/>
      </c>
      <c r="L383" s="16" t="str">
        <f>IF(ISERROR(VLOOKUP(CONCATENATE($A383,"_",L$2),'Reference data SID'!$B:$M,12,FALSE)),"",VLOOKUP(CONCATENATE($A383,"_",L$2),'Reference data SID'!$B:$M,12,FALSE))</f>
        <v/>
      </c>
      <c r="M383" s="16" t="str">
        <f>IF(ISERROR(VLOOKUP(CONCATENATE($A383,"_",M$2),'Reference data SID'!$B:$M,12,FALSE)),"",VLOOKUP(CONCATENATE($A383,"_",M$2),'Reference data SID'!$B:$M,12,FALSE))</f>
        <v/>
      </c>
      <c r="N383" s="16" t="str">
        <f>IF(ISERROR(VLOOKUP(CONCATENATE($A383,"_",N$2),'Reference data SID'!$B:$M,12,FALSE)),"",VLOOKUP(CONCATENATE($A383,"_",N$2),'Reference data SID'!$B:$M,12,FALSE))</f>
        <v/>
      </c>
      <c r="O383" s="16" t="str">
        <f>IF(ISERROR(VLOOKUP(CONCATENATE($A383,"_",O$2),'Reference data SID'!$B:$M,12,FALSE)),"",VLOOKUP(CONCATENATE($A383,"_",O$2),'Reference data SID'!$B:$M,12,FALSE))</f>
        <v/>
      </c>
      <c r="P383" s="16" t="str">
        <f>IF(ISERROR(VLOOKUP(CONCATENATE($A383,"_",P$2),'Reference data SID'!$B:$M,12,FALSE)),"",VLOOKUP(CONCATENATE($A383,"_",P$2),'Reference data SID'!$B:$M,12,FALSE))</f>
        <v/>
      </c>
      <c r="Q383" s="16" t="str">
        <f>IF(ISERROR(VLOOKUP(CONCATENATE($A383,"_",Q$2),'Reference data SID'!$B:$M,12,FALSE)),"",VLOOKUP(CONCATENATE($A383,"_",Q$2),'Reference data SID'!$B:$M,12,FALSE))</f>
        <v/>
      </c>
      <c r="R383" s="16" t="str">
        <f>IF(ISERROR(VLOOKUP(CONCATENATE($A383,"_",R$2),'Reference data SID'!$B:$M,12,FALSE)),"",VLOOKUP(CONCATENATE($A383,"_",R$2),'Reference data SID'!$B:$M,12,FALSE))</f>
        <v/>
      </c>
      <c r="S383" s="16" t="str">
        <f>IF(ISERROR(VLOOKUP(CONCATENATE($A383,"_",S$2),'Reference data SID'!$B:$M,12,FALSE)),"",VLOOKUP(CONCATENATE($A383,"_",S$2),'Reference data SID'!$B:$M,12,FALSE))</f>
        <v/>
      </c>
      <c r="T383" s="16" t="str">
        <f>IF(ISERROR(VLOOKUP(CONCATENATE($A383,"_",T$2),'Reference data SID'!$B:$M,12,FALSE)),"",VLOOKUP(CONCATENATE($A383,"_",T$2),'Reference data SID'!$B:$M,12,FALSE))</f>
        <v/>
      </c>
      <c r="U383" s="16" t="str">
        <f>IF(ISERROR(VLOOKUP(CONCATENATE($A383,"_",U$2),'Reference data SID'!$B:$M,12,FALSE)),"",VLOOKUP(CONCATENATE($A383,"_",U$2),'Reference data SID'!$B:$M,12,FALSE))</f>
        <v/>
      </c>
      <c r="V383" s="16" t="str">
        <f>IF(ISERROR(VLOOKUP(CONCATENATE($A383,"_",V$2),'Reference data SID'!$B:$M,12,FALSE)),"",VLOOKUP(CONCATENATE($A383,"_",V$2),'Reference data SID'!$B:$M,12,FALSE))</f>
        <v/>
      </c>
      <c r="W383" s="16" t="str">
        <f>IF(ISERROR(VLOOKUP(CONCATENATE($A383,"_",W$2),'Reference data SID'!$B:$M,12,FALSE)),"",VLOOKUP(CONCATENATE($A383,"_",W$2),'Reference data SID'!$B:$M,12,FALSE))</f>
        <v/>
      </c>
      <c r="X383" s="16" t="str">
        <f>IF(ISERROR(VLOOKUP(CONCATENATE($A383,"_",X$2),'Reference data SID'!$B:$M,12,FALSE)),"",VLOOKUP(CONCATENATE($A383,"_",X$2),'Reference data SID'!$B:$M,12,FALSE))</f>
        <v/>
      </c>
      <c r="Y383" s="16" t="str">
        <f>IF(ISERROR(VLOOKUP(CONCATENATE($A383,"_",Y$2),'Reference data SID'!$B:$M,12,FALSE)),"",VLOOKUP(CONCATENATE($A383,"_",Y$2),'Reference data SID'!$B:$M,12,FALSE))</f>
        <v/>
      </c>
      <c r="Z383" s="16" t="str">
        <f>IF(ISERROR(VLOOKUP(CONCATENATE($A383,"_",Z$2),'Reference data SID'!$B:$M,12,FALSE)),"",VLOOKUP(CONCATENATE($A383,"_",Z$2),'Reference data SID'!$B:$M,12,FALSE))</f>
        <v/>
      </c>
      <c r="AA383" s="16" t="str">
        <f>IF(ISERROR(VLOOKUP(CONCATENATE($A383,"_",AA$2),'Reference data SID'!$B:$M,12,FALSE)),"",VLOOKUP(CONCATENATE($A383,"_",AA$2),'Reference data SID'!$B:$M,12,FALSE))</f>
        <v/>
      </c>
      <c r="AB383" s="16" t="str">
        <f>IF(ISERROR(VLOOKUP(CONCATENATE($A383,"_",AB$2),'Reference data SID'!$B:$M,12,FALSE)),"",VLOOKUP(CONCATENATE($A383,"_",AB$2),'Reference data SID'!$B:$M,12,FALSE))</f>
        <v/>
      </c>
      <c r="AC383" s="16" t="str">
        <f>IF(ISERROR(VLOOKUP(CONCATENATE($A383,"_",AC$2),'Reference data SID'!$B:$M,12,FALSE)),"",VLOOKUP(CONCATENATE($A383,"_",AC$2),'Reference data SID'!$B:$M,12,FALSE))</f>
        <v/>
      </c>
      <c r="AD383" s="16" t="str">
        <f>IF(ISERROR(VLOOKUP(CONCATENATE($A383,"_",AD$2),'Reference data SID'!$B:$M,12,FALSE)),"",VLOOKUP(CONCATENATE($A383,"_",AD$2),'Reference data SID'!$B:$M,12,FALSE))</f>
        <v/>
      </c>
      <c r="AE383" s="16" t="str">
        <f>IF(ISERROR(VLOOKUP(CONCATENATE($A383,"_",AE$2),'Reference data SID'!$B:$M,12,FALSE)),"",VLOOKUP(CONCATENATE($A383,"_",AE$2),'Reference data SID'!$B:$M,12,FALSE))</f>
        <v/>
      </c>
      <c r="AF383" s="16" t="str">
        <f>IF(ISERROR(VLOOKUP(CONCATENATE($A383,"_",AF$2),'Reference data SID'!$B:$M,12,FALSE)),"",VLOOKUP(CONCATENATE($A383,"_",AF$2),'Reference data SID'!$B:$M,12,FALSE))</f>
        <v/>
      </c>
      <c r="AG383" s="16" t="str">
        <f>IF(ISERROR(VLOOKUP(CONCATENATE($A383,"_",AG$2),'Reference data SID'!$B:$M,12,FALSE)),"",VLOOKUP(CONCATENATE($A383,"_",AG$2),'Reference data SID'!$B:$M,12,FALSE))</f>
        <v/>
      </c>
      <c r="AH383" s="16" t="str">
        <f>IF(ISERROR(VLOOKUP(CONCATENATE($A383,"_",AH$2),'Reference data SID'!$B:$M,12,FALSE)),"",VLOOKUP(CONCATENATE($A383,"_",AH$2),'Reference data SID'!$B:$M,12,FALSE))</f>
        <v/>
      </c>
      <c r="AI383" s="16" t="str">
        <f>IF(ISERROR(VLOOKUP(CONCATENATE($A383,"_",AI$2),'Reference data SID'!$B:$M,12,FALSE)),"",VLOOKUP(CONCATENATE($A383,"_",AI$2),'Reference data SID'!$B:$M,12,FALSE))</f>
        <v/>
      </c>
      <c r="AJ383" s="16" t="str">
        <f>IF(ISERROR(VLOOKUP(CONCATENATE($A383,"_",AJ$2),'Reference data SID'!$B:$M,12,FALSE)),"",VLOOKUP(CONCATENATE($A383,"_",AJ$2),'Reference data SID'!$B:$M,12,FALSE))</f>
        <v/>
      </c>
      <c r="AK383" s="16" t="str">
        <f>IF(ISERROR(VLOOKUP(CONCATENATE($A383,"_",AK$2),'Reference data SID'!$B:$M,12,FALSE)),"",VLOOKUP(CONCATENATE($A383,"_",AK$2),'Reference data SID'!$B:$M,12,FALSE))</f>
        <v/>
      </c>
      <c r="AL383" s="16" t="str">
        <f>IF(ISERROR(VLOOKUP(CONCATENATE($A383,"_",AL$2),'Reference data SID'!$B:$M,12,FALSE)),"",VLOOKUP(CONCATENATE($A383,"_",AL$2),'Reference data SID'!$B:$M,12,FALSE))</f>
        <v/>
      </c>
      <c r="AM383" s="16" t="str">
        <f>IF(ISERROR(VLOOKUP(CONCATENATE($A383,"_",AM$2),'Reference data SID'!$B:$M,12,FALSE)),"",VLOOKUP(CONCATENATE($A383,"_",AM$2),'Reference data SID'!$B:$M,12,FALSE))</f>
        <v/>
      </c>
      <c r="AN383" s="16" t="str">
        <f>IF(ISERROR(VLOOKUP(CONCATENATE($A383,"_",AN$2),'Reference data SID'!$B:$M,12,FALSE)),"",VLOOKUP(CONCATENATE($A383,"_",AN$2),'Reference data SID'!$B:$M,12,FALSE))</f>
        <v/>
      </c>
      <c r="AO383" s="16" t="str">
        <f>IF(ISERROR(VLOOKUP(CONCATENATE($A383,"_",AO$2),'Reference data SID'!$B:$M,12,FALSE)),"",VLOOKUP(CONCATENATE($A383,"_",AO$2),'Reference data SID'!$B:$M,12,FALSE))</f>
        <v/>
      </c>
      <c r="AP383" s="16" t="str">
        <f>IF(ISERROR(VLOOKUP(CONCATENATE($A383,"_",AP$2),'Reference data SID'!$B:$M,12,FALSE)),"",VLOOKUP(CONCATENATE($A383,"_",AP$2),'Reference data SID'!$B:$M,12,FALSE))</f>
        <v/>
      </c>
      <c r="AQ383" s="16" t="str">
        <f>IF(ISERROR(VLOOKUP(CONCATENATE($A383,"_",AQ$2),'Reference data SID'!$B:$M,12,FALSE)),"",VLOOKUP(CONCATENATE($A383,"_",AQ$2),'Reference data SID'!$B:$M,12,FALSE))</f>
        <v/>
      </c>
      <c r="AR383" s="16" t="str">
        <f>IF(ISERROR(VLOOKUP(CONCATENATE($A383,"_",AR$2),'Reference data SID'!$B:$M,12,FALSE)),"",VLOOKUP(CONCATENATE($A383,"_",AR$2),'Reference data SID'!$B:$M,12,FALSE))</f>
        <v/>
      </c>
      <c r="AS383" s="16" t="str">
        <f>IF(ISERROR(VLOOKUP(CONCATENATE($A383,"_",AS$2),'Reference data SID'!$B:$M,12,FALSE)),"",VLOOKUP(CONCATENATE($A383,"_",AS$2),'Reference data SID'!$B:$M,12,FALSE))</f>
        <v/>
      </c>
      <c r="AT383" s="16" t="str">
        <f>IF(ISERROR(VLOOKUP(CONCATENATE($A383,"_",AT$2),'Reference data SID'!$B:$M,12,FALSE)),"",VLOOKUP(CONCATENATE($A383,"_",AT$2),'Reference data SID'!$B:$M,12,FALSE))</f>
        <v/>
      </c>
    </row>
    <row r="384" spans="1:46" x14ac:dyDescent="0.25">
      <c r="A384">
        <v>380</v>
      </c>
      <c r="B384" s="16" t="str">
        <f>IF(ISERROR(VLOOKUP(CONCATENATE($A384,"_",B$2),'Reference data SID'!$B:$M,12,FALSE)),"",VLOOKUP(CONCATENATE($A384,"_",B$2),'Reference data SID'!$B:$M,12,FALSE))</f>
        <v/>
      </c>
      <c r="C384" s="16" t="str">
        <f>IF(ISERROR(VLOOKUP(CONCATENATE($A384,"_",C$2),'Reference data SID'!$B:$M,12,FALSE)),"",VLOOKUP(CONCATENATE($A384,"_",C$2),'Reference data SID'!$B:$M,12,FALSE))</f>
        <v/>
      </c>
      <c r="D384" s="16" t="str">
        <f>IF(ISERROR(VLOOKUP(CONCATENATE($A384,"_",D$2),'Reference data SID'!$B:$M,12,FALSE)),"",VLOOKUP(CONCATENATE($A384,"_",D$2),'Reference data SID'!$B:$M,12,FALSE))</f>
        <v/>
      </c>
      <c r="E384" s="16" t="str">
        <f>IF(ISERROR(VLOOKUP(CONCATENATE($A384,"_",E$2),'Reference data SID'!$B:$M,12,FALSE)),"",VLOOKUP(CONCATENATE($A384,"_",E$2),'Reference data SID'!$B:$M,12,FALSE))</f>
        <v/>
      </c>
      <c r="F384" s="16" t="str">
        <f>IF(ISERROR(VLOOKUP(CONCATENATE($A384,"_",F$2),'Reference data SID'!$B:$M,12,FALSE)),"",VLOOKUP(CONCATENATE($A384,"_",F$2),'Reference data SID'!$B:$M,12,FALSE))</f>
        <v/>
      </c>
      <c r="G384" s="16" t="str">
        <f>IF(ISERROR(VLOOKUP(CONCATENATE($A384,"_",G$2),'Reference data SID'!$B:$M,12,FALSE)),"",VLOOKUP(CONCATENATE($A384,"_",G$2),'Reference data SID'!$B:$M,12,FALSE))</f>
        <v/>
      </c>
      <c r="H384" s="16" t="str">
        <f>IF(ISERROR(VLOOKUP(CONCATENATE($A384,"_",H$2),'Reference data SID'!$B:$M,12,FALSE)),"",VLOOKUP(CONCATENATE($A384,"_",H$2),'Reference data SID'!$B:$M,12,FALSE))</f>
        <v/>
      </c>
      <c r="I384" s="16" t="str">
        <f>IF(ISERROR(VLOOKUP(CONCATENATE($A384,"_",I$2),'Reference data SID'!$B:$M,12,FALSE)),"",VLOOKUP(CONCATENATE($A384,"_",I$2),'Reference data SID'!$B:$M,12,FALSE))</f>
        <v/>
      </c>
      <c r="J384" s="16" t="str">
        <f>IF(ISERROR(VLOOKUP(CONCATENATE($A384,"_",J$2),'Reference data SID'!$B:$M,12,FALSE)),"",VLOOKUP(CONCATENATE($A384,"_",J$2),'Reference data SID'!$B:$M,12,FALSE))</f>
        <v/>
      </c>
      <c r="K384" s="16" t="str">
        <f>IF(ISERROR(VLOOKUP(CONCATENATE($A384,"_",K$2),'Reference data SID'!$B:$M,12,FALSE)),"",VLOOKUP(CONCATENATE($A384,"_",K$2),'Reference data SID'!$B:$M,12,FALSE))</f>
        <v/>
      </c>
      <c r="L384" s="16" t="str">
        <f>IF(ISERROR(VLOOKUP(CONCATENATE($A384,"_",L$2),'Reference data SID'!$B:$M,12,FALSE)),"",VLOOKUP(CONCATENATE($A384,"_",L$2),'Reference data SID'!$B:$M,12,FALSE))</f>
        <v/>
      </c>
      <c r="M384" s="16" t="str">
        <f>IF(ISERROR(VLOOKUP(CONCATENATE($A384,"_",M$2),'Reference data SID'!$B:$M,12,FALSE)),"",VLOOKUP(CONCATENATE($A384,"_",M$2),'Reference data SID'!$B:$M,12,FALSE))</f>
        <v/>
      </c>
      <c r="N384" s="16" t="str">
        <f>IF(ISERROR(VLOOKUP(CONCATENATE($A384,"_",N$2),'Reference data SID'!$B:$M,12,FALSE)),"",VLOOKUP(CONCATENATE($A384,"_",N$2),'Reference data SID'!$B:$M,12,FALSE))</f>
        <v/>
      </c>
      <c r="O384" s="16" t="str">
        <f>IF(ISERROR(VLOOKUP(CONCATENATE($A384,"_",O$2),'Reference data SID'!$B:$M,12,FALSE)),"",VLOOKUP(CONCATENATE($A384,"_",O$2),'Reference data SID'!$B:$M,12,FALSE))</f>
        <v/>
      </c>
      <c r="P384" s="16" t="str">
        <f>IF(ISERROR(VLOOKUP(CONCATENATE($A384,"_",P$2),'Reference data SID'!$B:$M,12,FALSE)),"",VLOOKUP(CONCATENATE($A384,"_",P$2),'Reference data SID'!$B:$M,12,FALSE))</f>
        <v/>
      </c>
      <c r="Q384" s="16" t="str">
        <f>IF(ISERROR(VLOOKUP(CONCATENATE($A384,"_",Q$2),'Reference data SID'!$B:$M,12,FALSE)),"",VLOOKUP(CONCATENATE($A384,"_",Q$2),'Reference data SID'!$B:$M,12,FALSE))</f>
        <v/>
      </c>
      <c r="R384" s="16" t="str">
        <f>IF(ISERROR(VLOOKUP(CONCATENATE($A384,"_",R$2),'Reference data SID'!$B:$M,12,FALSE)),"",VLOOKUP(CONCATENATE($A384,"_",R$2),'Reference data SID'!$B:$M,12,FALSE))</f>
        <v/>
      </c>
      <c r="S384" s="16" t="str">
        <f>IF(ISERROR(VLOOKUP(CONCATENATE($A384,"_",S$2),'Reference data SID'!$B:$M,12,FALSE)),"",VLOOKUP(CONCATENATE($A384,"_",S$2),'Reference data SID'!$B:$M,12,FALSE))</f>
        <v/>
      </c>
      <c r="T384" s="16" t="str">
        <f>IF(ISERROR(VLOOKUP(CONCATENATE($A384,"_",T$2),'Reference data SID'!$B:$M,12,FALSE)),"",VLOOKUP(CONCATENATE($A384,"_",T$2),'Reference data SID'!$B:$M,12,FALSE))</f>
        <v/>
      </c>
      <c r="U384" s="16" t="str">
        <f>IF(ISERROR(VLOOKUP(CONCATENATE($A384,"_",U$2),'Reference data SID'!$B:$M,12,FALSE)),"",VLOOKUP(CONCATENATE($A384,"_",U$2),'Reference data SID'!$B:$M,12,FALSE))</f>
        <v/>
      </c>
      <c r="V384" s="16" t="str">
        <f>IF(ISERROR(VLOOKUP(CONCATENATE($A384,"_",V$2),'Reference data SID'!$B:$M,12,FALSE)),"",VLOOKUP(CONCATENATE($A384,"_",V$2),'Reference data SID'!$B:$M,12,FALSE))</f>
        <v/>
      </c>
      <c r="W384" s="16" t="str">
        <f>IF(ISERROR(VLOOKUP(CONCATENATE($A384,"_",W$2),'Reference data SID'!$B:$M,12,FALSE)),"",VLOOKUP(CONCATENATE($A384,"_",W$2),'Reference data SID'!$B:$M,12,FALSE))</f>
        <v/>
      </c>
      <c r="X384" s="16" t="str">
        <f>IF(ISERROR(VLOOKUP(CONCATENATE($A384,"_",X$2),'Reference data SID'!$B:$M,12,FALSE)),"",VLOOKUP(CONCATENATE($A384,"_",X$2),'Reference data SID'!$B:$M,12,FALSE))</f>
        <v/>
      </c>
      <c r="Y384" s="16" t="str">
        <f>IF(ISERROR(VLOOKUP(CONCATENATE($A384,"_",Y$2),'Reference data SID'!$B:$M,12,FALSE)),"",VLOOKUP(CONCATENATE($A384,"_",Y$2),'Reference data SID'!$B:$M,12,FALSE))</f>
        <v/>
      </c>
      <c r="Z384" s="16" t="str">
        <f>IF(ISERROR(VLOOKUP(CONCATENATE($A384,"_",Z$2),'Reference data SID'!$B:$M,12,FALSE)),"",VLOOKUP(CONCATENATE($A384,"_",Z$2),'Reference data SID'!$B:$M,12,FALSE))</f>
        <v/>
      </c>
      <c r="AA384" s="16" t="str">
        <f>IF(ISERROR(VLOOKUP(CONCATENATE($A384,"_",AA$2),'Reference data SID'!$B:$M,12,FALSE)),"",VLOOKUP(CONCATENATE($A384,"_",AA$2),'Reference data SID'!$B:$M,12,FALSE))</f>
        <v/>
      </c>
      <c r="AB384" s="16" t="str">
        <f>IF(ISERROR(VLOOKUP(CONCATENATE($A384,"_",AB$2),'Reference data SID'!$B:$M,12,FALSE)),"",VLOOKUP(CONCATENATE($A384,"_",AB$2),'Reference data SID'!$B:$M,12,FALSE))</f>
        <v/>
      </c>
      <c r="AC384" s="16" t="str">
        <f>IF(ISERROR(VLOOKUP(CONCATENATE($A384,"_",AC$2),'Reference data SID'!$B:$M,12,FALSE)),"",VLOOKUP(CONCATENATE($A384,"_",AC$2),'Reference data SID'!$B:$M,12,FALSE))</f>
        <v/>
      </c>
      <c r="AD384" s="16" t="str">
        <f>IF(ISERROR(VLOOKUP(CONCATENATE($A384,"_",AD$2),'Reference data SID'!$B:$M,12,FALSE)),"",VLOOKUP(CONCATENATE($A384,"_",AD$2),'Reference data SID'!$B:$M,12,FALSE))</f>
        <v/>
      </c>
      <c r="AE384" s="16" t="str">
        <f>IF(ISERROR(VLOOKUP(CONCATENATE($A384,"_",AE$2),'Reference data SID'!$B:$M,12,FALSE)),"",VLOOKUP(CONCATENATE($A384,"_",AE$2),'Reference data SID'!$B:$M,12,FALSE))</f>
        <v/>
      </c>
      <c r="AF384" s="16" t="str">
        <f>IF(ISERROR(VLOOKUP(CONCATENATE($A384,"_",AF$2),'Reference data SID'!$B:$M,12,FALSE)),"",VLOOKUP(CONCATENATE($A384,"_",AF$2),'Reference data SID'!$B:$M,12,FALSE))</f>
        <v/>
      </c>
      <c r="AG384" s="16" t="str">
        <f>IF(ISERROR(VLOOKUP(CONCATENATE($A384,"_",AG$2),'Reference data SID'!$B:$M,12,FALSE)),"",VLOOKUP(CONCATENATE($A384,"_",AG$2),'Reference data SID'!$B:$M,12,FALSE))</f>
        <v/>
      </c>
      <c r="AH384" s="16" t="str">
        <f>IF(ISERROR(VLOOKUP(CONCATENATE($A384,"_",AH$2),'Reference data SID'!$B:$M,12,FALSE)),"",VLOOKUP(CONCATENATE($A384,"_",AH$2),'Reference data SID'!$B:$M,12,FALSE))</f>
        <v/>
      </c>
      <c r="AI384" s="16" t="str">
        <f>IF(ISERROR(VLOOKUP(CONCATENATE($A384,"_",AI$2),'Reference data SID'!$B:$M,12,FALSE)),"",VLOOKUP(CONCATENATE($A384,"_",AI$2),'Reference data SID'!$B:$M,12,FALSE))</f>
        <v/>
      </c>
      <c r="AJ384" s="16" t="str">
        <f>IF(ISERROR(VLOOKUP(CONCATENATE($A384,"_",AJ$2),'Reference data SID'!$B:$M,12,FALSE)),"",VLOOKUP(CONCATENATE($A384,"_",AJ$2),'Reference data SID'!$B:$M,12,FALSE))</f>
        <v/>
      </c>
      <c r="AK384" s="16" t="str">
        <f>IF(ISERROR(VLOOKUP(CONCATENATE($A384,"_",AK$2),'Reference data SID'!$B:$M,12,FALSE)),"",VLOOKUP(CONCATENATE($A384,"_",AK$2),'Reference data SID'!$B:$M,12,FALSE))</f>
        <v/>
      </c>
      <c r="AL384" s="16" t="str">
        <f>IF(ISERROR(VLOOKUP(CONCATENATE($A384,"_",AL$2),'Reference data SID'!$B:$M,12,FALSE)),"",VLOOKUP(CONCATENATE($A384,"_",AL$2),'Reference data SID'!$B:$M,12,FALSE))</f>
        <v/>
      </c>
      <c r="AM384" s="16" t="str">
        <f>IF(ISERROR(VLOOKUP(CONCATENATE($A384,"_",AM$2),'Reference data SID'!$B:$M,12,FALSE)),"",VLOOKUP(CONCATENATE($A384,"_",AM$2),'Reference data SID'!$B:$M,12,FALSE))</f>
        <v/>
      </c>
      <c r="AN384" s="16" t="str">
        <f>IF(ISERROR(VLOOKUP(CONCATENATE($A384,"_",AN$2),'Reference data SID'!$B:$M,12,FALSE)),"",VLOOKUP(CONCATENATE($A384,"_",AN$2),'Reference data SID'!$B:$M,12,FALSE))</f>
        <v/>
      </c>
      <c r="AO384" s="16" t="str">
        <f>IF(ISERROR(VLOOKUP(CONCATENATE($A384,"_",AO$2),'Reference data SID'!$B:$M,12,FALSE)),"",VLOOKUP(CONCATENATE($A384,"_",AO$2),'Reference data SID'!$B:$M,12,FALSE))</f>
        <v/>
      </c>
      <c r="AP384" s="16" t="str">
        <f>IF(ISERROR(VLOOKUP(CONCATENATE($A384,"_",AP$2),'Reference data SID'!$B:$M,12,FALSE)),"",VLOOKUP(CONCATENATE($A384,"_",AP$2),'Reference data SID'!$B:$M,12,FALSE))</f>
        <v/>
      </c>
      <c r="AQ384" s="16" t="str">
        <f>IF(ISERROR(VLOOKUP(CONCATENATE($A384,"_",AQ$2),'Reference data SID'!$B:$M,12,FALSE)),"",VLOOKUP(CONCATENATE($A384,"_",AQ$2),'Reference data SID'!$B:$M,12,FALSE))</f>
        <v/>
      </c>
      <c r="AR384" s="16" t="str">
        <f>IF(ISERROR(VLOOKUP(CONCATENATE($A384,"_",AR$2),'Reference data SID'!$B:$M,12,FALSE)),"",VLOOKUP(CONCATENATE($A384,"_",AR$2),'Reference data SID'!$B:$M,12,FALSE))</f>
        <v/>
      </c>
      <c r="AS384" s="16" t="str">
        <f>IF(ISERROR(VLOOKUP(CONCATENATE($A384,"_",AS$2),'Reference data SID'!$B:$M,12,FALSE)),"",VLOOKUP(CONCATENATE($A384,"_",AS$2),'Reference data SID'!$B:$M,12,FALSE))</f>
        <v/>
      </c>
      <c r="AT384" s="16" t="str">
        <f>IF(ISERROR(VLOOKUP(CONCATENATE($A384,"_",AT$2),'Reference data SID'!$B:$M,12,FALSE)),"",VLOOKUP(CONCATENATE($A384,"_",AT$2),'Reference data SID'!$B:$M,12,FALSE))</f>
        <v/>
      </c>
    </row>
    <row r="385" spans="1:46" x14ac:dyDescent="0.25">
      <c r="A385">
        <v>381</v>
      </c>
      <c r="B385" s="16" t="str">
        <f>IF(ISERROR(VLOOKUP(CONCATENATE($A385,"_",B$2),'Reference data SID'!$B:$M,12,FALSE)),"",VLOOKUP(CONCATENATE($A385,"_",B$2),'Reference data SID'!$B:$M,12,FALSE))</f>
        <v/>
      </c>
      <c r="C385" s="16" t="str">
        <f>IF(ISERROR(VLOOKUP(CONCATENATE($A385,"_",C$2),'Reference data SID'!$B:$M,12,FALSE)),"",VLOOKUP(CONCATENATE($A385,"_",C$2),'Reference data SID'!$B:$M,12,FALSE))</f>
        <v/>
      </c>
      <c r="D385" s="16" t="str">
        <f>IF(ISERROR(VLOOKUP(CONCATENATE($A385,"_",D$2),'Reference data SID'!$B:$M,12,FALSE)),"",VLOOKUP(CONCATENATE($A385,"_",D$2),'Reference data SID'!$B:$M,12,FALSE))</f>
        <v/>
      </c>
      <c r="E385" s="16" t="str">
        <f>IF(ISERROR(VLOOKUP(CONCATENATE($A385,"_",E$2),'Reference data SID'!$B:$M,12,FALSE)),"",VLOOKUP(CONCATENATE($A385,"_",E$2),'Reference data SID'!$B:$M,12,FALSE))</f>
        <v/>
      </c>
      <c r="F385" s="16" t="str">
        <f>IF(ISERROR(VLOOKUP(CONCATENATE($A385,"_",F$2),'Reference data SID'!$B:$M,12,FALSE)),"",VLOOKUP(CONCATENATE($A385,"_",F$2),'Reference data SID'!$B:$M,12,FALSE))</f>
        <v/>
      </c>
      <c r="G385" s="16" t="str">
        <f>IF(ISERROR(VLOOKUP(CONCATENATE($A385,"_",G$2),'Reference data SID'!$B:$M,12,FALSE)),"",VLOOKUP(CONCATENATE($A385,"_",G$2),'Reference data SID'!$B:$M,12,FALSE))</f>
        <v/>
      </c>
      <c r="H385" s="16" t="str">
        <f>IF(ISERROR(VLOOKUP(CONCATENATE($A385,"_",H$2),'Reference data SID'!$B:$M,12,FALSE)),"",VLOOKUP(CONCATENATE($A385,"_",H$2),'Reference data SID'!$B:$M,12,FALSE))</f>
        <v/>
      </c>
      <c r="I385" s="16" t="str">
        <f>IF(ISERROR(VLOOKUP(CONCATENATE($A385,"_",I$2),'Reference data SID'!$B:$M,12,FALSE)),"",VLOOKUP(CONCATENATE($A385,"_",I$2),'Reference data SID'!$B:$M,12,FALSE))</f>
        <v/>
      </c>
      <c r="J385" s="16" t="str">
        <f>IF(ISERROR(VLOOKUP(CONCATENATE($A385,"_",J$2),'Reference data SID'!$B:$M,12,FALSE)),"",VLOOKUP(CONCATENATE($A385,"_",J$2),'Reference data SID'!$B:$M,12,FALSE))</f>
        <v/>
      </c>
      <c r="K385" s="16" t="str">
        <f>IF(ISERROR(VLOOKUP(CONCATENATE($A385,"_",K$2),'Reference data SID'!$B:$M,12,FALSE)),"",VLOOKUP(CONCATENATE($A385,"_",K$2),'Reference data SID'!$B:$M,12,FALSE))</f>
        <v/>
      </c>
      <c r="L385" s="16" t="str">
        <f>IF(ISERROR(VLOOKUP(CONCATENATE($A385,"_",L$2),'Reference data SID'!$B:$M,12,FALSE)),"",VLOOKUP(CONCATENATE($A385,"_",L$2),'Reference data SID'!$B:$M,12,FALSE))</f>
        <v/>
      </c>
      <c r="M385" s="16" t="str">
        <f>IF(ISERROR(VLOOKUP(CONCATENATE($A385,"_",M$2),'Reference data SID'!$B:$M,12,FALSE)),"",VLOOKUP(CONCATENATE($A385,"_",M$2),'Reference data SID'!$B:$M,12,FALSE))</f>
        <v/>
      </c>
      <c r="N385" s="16" t="str">
        <f>IF(ISERROR(VLOOKUP(CONCATENATE($A385,"_",N$2),'Reference data SID'!$B:$M,12,FALSE)),"",VLOOKUP(CONCATENATE($A385,"_",N$2),'Reference data SID'!$B:$M,12,FALSE))</f>
        <v/>
      </c>
      <c r="O385" s="16" t="str">
        <f>IF(ISERROR(VLOOKUP(CONCATENATE($A385,"_",O$2),'Reference data SID'!$B:$M,12,FALSE)),"",VLOOKUP(CONCATENATE($A385,"_",O$2),'Reference data SID'!$B:$M,12,FALSE))</f>
        <v/>
      </c>
      <c r="P385" s="16" t="str">
        <f>IF(ISERROR(VLOOKUP(CONCATENATE($A385,"_",P$2),'Reference data SID'!$B:$M,12,FALSE)),"",VLOOKUP(CONCATENATE($A385,"_",P$2),'Reference data SID'!$B:$M,12,FALSE))</f>
        <v/>
      </c>
      <c r="Q385" s="16" t="str">
        <f>IF(ISERROR(VLOOKUP(CONCATENATE($A385,"_",Q$2),'Reference data SID'!$B:$M,12,FALSE)),"",VLOOKUP(CONCATENATE($A385,"_",Q$2),'Reference data SID'!$B:$M,12,FALSE))</f>
        <v/>
      </c>
      <c r="R385" s="16" t="str">
        <f>IF(ISERROR(VLOOKUP(CONCATENATE($A385,"_",R$2),'Reference data SID'!$B:$M,12,FALSE)),"",VLOOKUP(CONCATENATE($A385,"_",R$2),'Reference data SID'!$B:$M,12,FALSE))</f>
        <v/>
      </c>
      <c r="S385" s="16" t="str">
        <f>IF(ISERROR(VLOOKUP(CONCATENATE($A385,"_",S$2),'Reference data SID'!$B:$M,12,FALSE)),"",VLOOKUP(CONCATENATE($A385,"_",S$2),'Reference data SID'!$B:$M,12,FALSE))</f>
        <v/>
      </c>
      <c r="T385" s="16" t="str">
        <f>IF(ISERROR(VLOOKUP(CONCATENATE($A385,"_",T$2),'Reference data SID'!$B:$M,12,FALSE)),"",VLOOKUP(CONCATENATE($A385,"_",T$2),'Reference data SID'!$B:$M,12,FALSE))</f>
        <v/>
      </c>
      <c r="U385" s="16" t="str">
        <f>IF(ISERROR(VLOOKUP(CONCATENATE($A385,"_",U$2),'Reference data SID'!$B:$M,12,FALSE)),"",VLOOKUP(CONCATENATE($A385,"_",U$2),'Reference data SID'!$B:$M,12,FALSE))</f>
        <v/>
      </c>
      <c r="V385" s="16" t="str">
        <f>IF(ISERROR(VLOOKUP(CONCATENATE($A385,"_",V$2),'Reference data SID'!$B:$M,12,FALSE)),"",VLOOKUP(CONCATENATE($A385,"_",V$2),'Reference data SID'!$B:$M,12,FALSE))</f>
        <v/>
      </c>
      <c r="W385" s="16" t="str">
        <f>IF(ISERROR(VLOOKUP(CONCATENATE($A385,"_",W$2),'Reference data SID'!$B:$M,12,FALSE)),"",VLOOKUP(CONCATENATE($A385,"_",W$2),'Reference data SID'!$B:$M,12,FALSE))</f>
        <v/>
      </c>
      <c r="X385" s="16" t="str">
        <f>IF(ISERROR(VLOOKUP(CONCATENATE($A385,"_",X$2),'Reference data SID'!$B:$M,12,FALSE)),"",VLOOKUP(CONCATENATE($A385,"_",X$2),'Reference data SID'!$B:$M,12,FALSE))</f>
        <v/>
      </c>
      <c r="Y385" s="16" t="str">
        <f>IF(ISERROR(VLOOKUP(CONCATENATE($A385,"_",Y$2),'Reference data SID'!$B:$M,12,FALSE)),"",VLOOKUP(CONCATENATE($A385,"_",Y$2),'Reference data SID'!$B:$M,12,FALSE))</f>
        <v/>
      </c>
      <c r="Z385" s="16" t="str">
        <f>IF(ISERROR(VLOOKUP(CONCATENATE($A385,"_",Z$2),'Reference data SID'!$B:$M,12,FALSE)),"",VLOOKUP(CONCATENATE($A385,"_",Z$2),'Reference data SID'!$B:$M,12,FALSE))</f>
        <v/>
      </c>
      <c r="AA385" s="16" t="str">
        <f>IF(ISERROR(VLOOKUP(CONCATENATE($A385,"_",AA$2),'Reference data SID'!$B:$M,12,FALSE)),"",VLOOKUP(CONCATENATE($A385,"_",AA$2),'Reference data SID'!$B:$M,12,FALSE))</f>
        <v/>
      </c>
      <c r="AB385" s="16" t="str">
        <f>IF(ISERROR(VLOOKUP(CONCATENATE($A385,"_",AB$2),'Reference data SID'!$B:$M,12,FALSE)),"",VLOOKUP(CONCATENATE($A385,"_",AB$2),'Reference data SID'!$B:$M,12,FALSE))</f>
        <v/>
      </c>
      <c r="AC385" s="16" t="str">
        <f>IF(ISERROR(VLOOKUP(CONCATENATE($A385,"_",AC$2),'Reference data SID'!$B:$M,12,FALSE)),"",VLOOKUP(CONCATENATE($A385,"_",AC$2),'Reference data SID'!$B:$M,12,FALSE))</f>
        <v/>
      </c>
      <c r="AD385" s="16" t="str">
        <f>IF(ISERROR(VLOOKUP(CONCATENATE($A385,"_",AD$2),'Reference data SID'!$B:$M,12,FALSE)),"",VLOOKUP(CONCATENATE($A385,"_",AD$2),'Reference data SID'!$B:$M,12,FALSE))</f>
        <v/>
      </c>
      <c r="AE385" s="16" t="str">
        <f>IF(ISERROR(VLOOKUP(CONCATENATE($A385,"_",AE$2),'Reference data SID'!$B:$M,12,FALSE)),"",VLOOKUP(CONCATENATE($A385,"_",AE$2),'Reference data SID'!$B:$M,12,FALSE))</f>
        <v/>
      </c>
      <c r="AF385" s="16" t="str">
        <f>IF(ISERROR(VLOOKUP(CONCATENATE($A385,"_",AF$2),'Reference data SID'!$B:$M,12,FALSE)),"",VLOOKUP(CONCATENATE($A385,"_",AF$2),'Reference data SID'!$B:$M,12,FALSE))</f>
        <v/>
      </c>
      <c r="AG385" s="16" t="str">
        <f>IF(ISERROR(VLOOKUP(CONCATENATE($A385,"_",AG$2),'Reference data SID'!$B:$M,12,FALSE)),"",VLOOKUP(CONCATENATE($A385,"_",AG$2),'Reference data SID'!$B:$M,12,FALSE))</f>
        <v/>
      </c>
      <c r="AH385" s="16" t="str">
        <f>IF(ISERROR(VLOOKUP(CONCATENATE($A385,"_",AH$2),'Reference data SID'!$B:$M,12,FALSE)),"",VLOOKUP(CONCATENATE($A385,"_",AH$2),'Reference data SID'!$B:$M,12,FALSE))</f>
        <v/>
      </c>
      <c r="AI385" s="16" t="str">
        <f>IF(ISERROR(VLOOKUP(CONCATENATE($A385,"_",AI$2),'Reference data SID'!$B:$M,12,FALSE)),"",VLOOKUP(CONCATENATE($A385,"_",AI$2),'Reference data SID'!$B:$M,12,FALSE))</f>
        <v/>
      </c>
      <c r="AJ385" s="16" t="str">
        <f>IF(ISERROR(VLOOKUP(CONCATENATE($A385,"_",AJ$2),'Reference data SID'!$B:$M,12,FALSE)),"",VLOOKUP(CONCATENATE($A385,"_",AJ$2),'Reference data SID'!$B:$M,12,FALSE))</f>
        <v/>
      </c>
      <c r="AK385" s="16" t="str">
        <f>IF(ISERROR(VLOOKUP(CONCATENATE($A385,"_",AK$2),'Reference data SID'!$B:$M,12,FALSE)),"",VLOOKUP(CONCATENATE($A385,"_",AK$2),'Reference data SID'!$B:$M,12,FALSE))</f>
        <v/>
      </c>
      <c r="AL385" s="16" t="str">
        <f>IF(ISERROR(VLOOKUP(CONCATENATE($A385,"_",AL$2),'Reference data SID'!$B:$M,12,FALSE)),"",VLOOKUP(CONCATENATE($A385,"_",AL$2),'Reference data SID'!$B:$M,12,FALSE))</f>
        <v/>
      </c>
      <c r="AM385" s="16" t="str">
        <f>IF(ISERROR(VLOOKUP(CONCATENATE($A385,"_",AM$2),'Reference data SID'!$B:$M,12,FALSE)),"",VLOOKUP(CONCATENATE($A385,"_",AM$2),'Reference data SID'!$B:$M,12,FALSE))</f>
        <v/>
      </c>
      <c r="AN385" s="16" t="str">
        <f>IF(ISERROR(VLOOKUP(CONCATENATE($A385,"_",AN$2),'Reference data SID'!$B:$M,12,FALSE)),"",VLOOKUP(CONCATENATE($A385,"_",AN$2),'Reference data SID'!$B:$M,12,FALSE))</f>
        <v/>
      </c>
      <c r="AO385" s="16" t="str">
        <f>IF(ISERROR(VLOOKUP(CONCATENATE($A385,"_",AO$2),'Reference data SID'!$B:$M,12,FALSE)),"",VLOOKUP(CONCATENATE($A385,"_",AO$2),'Reference data SID'!$B:$M,12,FALSE))</f>
        <v/>
      </c>
      <c r="AP385" s="16" t="str">
        <f>IF(ISERROR(VLOOKUP(CONCATENATE($A385,"_",AP$2),'Reference data SID'!$B:$M,12,FALSE)),"",VLOOKUP(CONCATENATE($A385,"_",AP$2),'Reference data SID'!$B:$M,12,FALSE))</f>
        <v/>
      </c>
      <c r="AQ385" s="16" t="str">
        <f>IF(ISERROR(VLOOKUP(CONCATENATE($A385,"_",AQ$2),'Reference data SID'!$B:$M,12,FALSE)),"",VLOOKUP(CONCATENATE($A385,"_",AQ$2),'Reference data SID'!$B:$M,12,FALSE))</f>
        <v/>
      </c>
      <c r="AR385" s="16" t="str">
        <f>IF(ISERROR(VLOOKUP(CONCATENATE($A385,"_",AR$2),'Reference data SID'!$B:$M,12,FALSE)),"",VLOOKUP(CONCATENATE($A385,"_",AR$2),'Reference data SID'!$B:$M,12,FALSE))</f>
        <v/>
      </c>
      <c r="AS385" s="16" t="str">
        <f>IF(ISERROR(VLOOKUP(CONCATENATE($A385,"_",AS$2),'Reference data SID'!$B:$M,12,FALSE)),"",VLOOKUP(CONCATENATE($A385,"_",AS$2),'Reference data SID'!$B:$M,12,FALSE))</f>
        <v/>
      </c>
      <c r="AT385" s="16" t="str">
        <f>IF(ISERROR(VLOOKUP(CONCATENATE($A385,"_",AT$2),'Reference data SID'!$B:$M,12,FALSE)),"",VLOOKUP(CONCATENATE($A385,"_",AT$2),'Reference data SID'!$B:$M,12,FALSE))</f>
        <v/>
      </c>
    </row>
    <row r="386" spans="1:46" x14ac:dyDescent="0.25">
      <c r="A386">
        <v>382</v>
      </c>
      <c r="B386" s="16" t="str">
        <f>IF(ISERROR(VLOOKUP(CONCATENATE($A386,"_",B$2),'Reference data SID'!$B:$M,12,FALSE)),"",VLOOKUP(CONCATENATE($A386,"_",B$2),'Reference data SID'!$B:$M,12,FALSE))</f>
        <v/>
      </c>
      <c r="C386" s="16" t="str">
        <f>IF(ISERROR(VLOOKUP(CONCATENATE($A386,"_",C$2),'Reference data SID'!$B:$M,12,FALSE)),"",VLOOKUP(CONCATENATE($A386,"_",C$2),'Reference data SID'!$B:$M,12,FALSE))</f>
        <v/>
      </c>
      <c r="D386" s="16" t="str">
        <f>IF(ISERROR(VLOOKUP(CONCATENATE($A386,"_",D$2),'Reference data SID'!$B:$M,12,FALSE)),"",VLOOKUP(CONCATENATE($A386,"_",D$2),'Reference data SID'!$B:$M,12,FALSE))</f>
        <v/>
      </c>
      <c r="E386" s="16" t="str">
        <f>IF(ISERROR(VLOOKUP(CONCATENATE($A386,"_",E$2),'Reference data SID'!$B:$M,12,FALSE)),"",VLOOKUP(CONCATENATE($A386,"_",E$2),'Reference data SID'!$B:$M,12,FALSE))</f>
        <v/>
      </c>
      <c r="F386" s="16" t="str">
        <f>IF(ISERROR(VLOOKUP(CONCATENATE($A386,"_",F$2),'Reference data SID'!$B:$M,12,FALSE)),"",VLOOKUP(CONCATENATE($A386,"_",F$2),'Reference data SID'!$B:$M,12,FALSE))</f>
        <v/>
      </c>
      <c r="G386" s="16" t="str">
        <f>IF(ISERROR(VLOOKUP(CONCATENATE($A386,"_",G$2),'Reference data SID'!$B:$M,12,FALSE)),"",VLOOKUP(CONCATENATE($A386,"_",G$2),'Reference data SID'!$B:$M,12,FALSE))</f>
        <v/>
      </c>
      <c r="H386" s="16" t="str">
        <f>IF(ISERROR(VLOOKUP(CONCATENATE($A386,"_",H$2),'Reference data SID'!$B:$M,12,FALSE)),"",VLOOKUP(CONCATENATE($A386,"_",H$2),'Reference data SID'!$B:$M,12,FALSE))</f>
        <v/>
      </c>
      <c r="I386" s="16" t="str">
        <f>IF(ISERROR(VLOOKUP(CONCATENATE($A386,"_",I$2),'Reference data SID'!$B:$M,12,FALSE)),"",VLOOKUP(CONCATENATE($A386,"_",I$2),'Reference data SID'!$B:$M,12,FALSE))</f>
        <v/>
      </c>
      <c r="J386" s="16" t="str">
        <f>IF(ISERROR(VLOOKUP(CONCATENATE($A386,"_",J$2),'Reference data SID'!$B:$M,12,FALSE)),"",VLOOKUP(CONCATENATE($A386,"_",J$2),'Reference data SID'!$B:$M,12,FALSE))</f>
        <v/>
      </c>
      <c r="K386" s="16" t="str">
        <f>IF(ISERROR(VLOOKUP(CONCATENATE($A386,"_",K$2),'Reference data SID'!$B:$M,12,FALSE)),"",VLOOKUP(CONCATENATE($A386,"_",K$2),'Reference data SID'!$B:$M,12,FALSE))</f>
        <v/>
      </c>
      <c r="L386" s="16" t="str">
        <f>IF(ISERROR(VLOOKUP(CONCATENATE($A386,"_",L$2),'Reference data SID'!$B:$M,12,FALSE)),"",VLOOKUP(CONCATENATE($A386,"_",L$2),'Reference data SID'!$B:$M,12,FALSE))</f>
        <v/>
      </c>
      <c r="M386" s="16" t="str">
        <f>IF(ISERROR(VLOOKUP(CONCATENATE($A386,"_",M$2),'Reference data SID'!$B:$M,12,FALSE)),"",VLOOKUP(CONCATENATE($A386,"_",M$2),'Reference data SID'!$B:$M,12,FALSE))</f>
        <v/>
      </c>
      <c r="N386" s="16" t="str">
        <f>IF(ISERROR(VLOOKUP(CONCATENATE($A386,"_",N$2),'Reference data SID'!$B:$M,12,FALSE)),"",VLOOKUP(CONCATENATE($A386,"_",N$2),'Reference data SID'!$B:$M,12,FALSE))</f>
        <v/>
      </c>
      <c r="O386" s="16" t="str">
        <f>IF(ISERROR(VLOOKUP(CONCATENATE($A386,"_",O$2),'Reference data SID'!$B:$M,12,FALSE)),"",VLOOKUP(CONCATENATE($A386,"_",O$2),'Reference data SID'!$B:$M,12,FALSE))</f>
        <v/>
      </c>
      <c r="P386" s="16" t="str">
        <f>IF(ISERROR(VLOOKUP(CONCATENATE($A386,"_",P$2),'Reference data SID'!$B:$M,12,FALSE)),"",VLOOKUP(CONCATENATE($A386,"_",P$2),'Reference data SID'!$B:$M,12,FALSE))</f>
        <v/>
      </c>
      <c r="Q386" s="16" t="str">
        <f>IF(ISERROR(VLOOKUP(CONCATENATE($A386,"_",Q$2),'Reference data SID'!$B:$M,12,FALSE)),"",VLOOKUP(CONCATENATE($A386,"_",Q$2),'Reference data SID'!$B:$M,12,FALSE))</f>
        <v/>
      </c>
      <c r="R386" s="16" t="str">
        <f>IF(ISERROR(VLOOKUP(CONCATENATE($A386,"_",R$2),'Reference data SID'!$B:$M,12,FALSE)),"",VLOOKUP(CONCATENATE($A386,"_",R$2),'Reference data SID'!$B:$M,12,FALSE))</f>
        <v/>
      </c>
      <c r="S386" s="16" t="str">
        <f>IF(ISERROR(VLOOKUP(CONCATENATE($A386,"_",S$2),'Reference data SID'!$B:$M,12,FALSE)),"",VLOOKUP(CONCATENATE($A386,"_",S$2),'Reference data SID'!$B:$M,12,FALSE))</f>
        <v/>
      </c>
      <c r="T386" s="16" t="str">
        <f>IF(ISERROR(VLOOKUP(CONCATENATE($A386,"_",T$2),'Reference data SID'!$B:$M,12,FALSE)),"",VLOOKUP(CONCATENATE($A386,"_",T$2),'Reference data SID'!$B:$M,12,FALSE))</f>
        <v/>
      </c>
      <c r="U386" s="16" t="str">
        <f>IF(ISERROR(VLOOKUP(CONCATENATE($A386,"_",U$2),'Reference data SID'!$B:$M,12,FALSE)),"",VLOOKUP(CONCATENATE($A386,"_",U$2),'Reference data SID'!$B:$M,12,FALSE))</f>
        <v/>
      </c>
      <c r="V386" s="16" t="str">
        <f>IF(ISERROR(VLOOKUP(CONCATENATE($A386,"_",V$2),'Reference data SID'!$B:$M,12,FALSE)),"",VLOOKUP(CONCATENATE($A386,"_",V$2),'Reference data SID'!$B:$M,12,FALSE))</f>
        <v/>
      </c>
      <c r="W386" s="16" t="str">
        <f>IF(ISERROR(VLOOKUP(CONCATENATE($A386,"_",W$2),'Reference data SID'!$B:$M,12,FALSE)),"",VLOOKUP(CONCATENATE($A386,"_",W$2),'Reference data SID'!$B:$M,12,FALSE))</f>
        <v/>
      </c>
      <c r="X386" s="16" t="str">
        <f>IF(ISERROR(VLOOKUP(CONCATENATE($A386,"_",X$2),'Reference data SID'!$B:$M,12,FALSE)),"",VLOOKUP(CONCATENATE($A386,"_",X$2),'Reference data SID'!$B:$M,12,FALSE))</f>
        <v/>
      </c>
      <c r="Y386" s="16" t="str">
        <f>IF(ISERROR(VLOOKUP(CONCATENATE($A386,"_",Y$2),'Reference data SID'!$B:$M,12,FALSE)),"",VLOOKUP(CONCATENATE($A386,"_",Y$2),'Reference data SID'!$B:$M,12,FALSE))</f>
        <v/>
      </c>
      <c r="Z386" s="16" t="str">
        <f>IF(ISERROR(VLOOKUP(CONCATENATE($A386,"_",Z$2),'Reference data SID'!$B:$M,12,FALSE)),"",VLOOKUP(CONCATENATE($A386,"_",Z$2),'Reference data SID'!$B:$M,12,FALSE))</f>
        <v/>
      </c>
      <c r="AA386" s="16" t="str">
        <f>IF(ISERROR(VLOOKUP(CONCATENATE($A386,"_",AA$2),'Reference data SID'!$B:$M,12,FALSE)),"",VLOOKUP(CONCATENATE($A386,"_",AA$2),'Reference data SID'!$B:$M,12,FALSE))</f>
        <v/>
      </c>
      <c r="AB386" s="16" t="str">
        <f>IF(ISERROR(VLOOKUP(CONCATENATE($A386,"_",AB$2),'Reference data SID'!$B:$M,12,FALSE)),"",VLOOKUP(CONCATENATE($A386,"_",AB$2),'Reference data SID'!$B:$M,12,FALSE))</f>
        <v/>
      </c>
      <c r="AC386" s="16" t="str">
        <f>IF(ISERROR(VLOOKUP(CONCATENATE($A386,"_",AC$2),'Reference data SID'!$B:$M,12,FALSE)),"",VLOOKUP(CONCATENATE($A386,"_",AC$2),'Reference data SID'!$B:$M,12,FALSE))</f>
        <v/>
      </c>
      <c r="AD386" s="16" t="str">
        <f>IF(ISERROR(VLOOKUP(CONCATENATE($A386,"_",AD$2),'Reference data SID'!$B:$M,12,FALSE)),"",VLOOKUP(CONCATENATE($A386,"_",AD$2),'Reference data SID'!$B:$M,12,FALSE))</f>
        <v/>
      </c>
      <c r="AE386" s="16" t="str">
        <f>IF(ISERROR(VLOOKUP(CONCATENATE($A386,"_",AE$2),'Reference data SID'!$B:$M,12,FALSE)),"",VLOOKUP(CONCATENATE($A386,"_",AE$2),'Reference data SID'!$B:$M,12,FALSE))</f>
        <v/>
      </c>
      <c r="AF386" s="16" t="str">
        <f>IF(ISERROR(VLOOKUP(CONCATENATE($A386,"_",AF$2),'Reference data SID'!$B:$M,12,FALSE)),"",VLOOKUP(CONCATENATE($A386,"_",AF$2),'Reference data SID'!$B:$M,12,FALSE))</f>
        <v/>
      </c>
      <c r="AG386" s="16" t="str">
        <f>IF(ISERROR(VLOOKUP(CONCATENATE($A386,"_",AG$2),'Reference data SID'!$B:$M,12,FALSE)),"",VLOOKUP(CONCATENATE($A386,"_",AG$2),'Reference data SID'!$B:$M,12,FALSE))</f>
        <v/>
      </c>
      <c r="AH386" s="16" t="str">
        <f>IF(ISERROR(VLOOKUP(CONCATENATE($A386,"_",AH$2),'Reference data SID'!$B:$M,12,FALSE)),"",VLOOKUP(CONCATENATE($A386,"_",AH$2),'Reference data SID'!$B:$M,12,FALSE))</f>
        <v/>
      </c>
      <c r="AI386" s="16" t="str">
        <f>IF(ISERROR(VLOOKUP(CONCATENATE($A386,"_",AI$2),'Reference data SID'!$B:$M,12,FALSE)),"",VLOOKUP(CONCATENATE($A386,"_",AI$2),'Reference data SID'!$B:$M,12,FALSE))</f>
        <v/>
      </c>
      <c r="AJ386" s="16" t="str">
        <f>IF(ISERROR(VLOOKUP(CONCATENATE($A386,"_",AJ$2),'Reference data SID'!$B:$M,12,FALSE)),"",VLOOKUP(CONCATENATE($A386,"_",AJ$2),'Reference data SID'!$B:$M,12,FALSE))</f>
        <v/>
      </c>
      <c r="AK386" s="16" t="str">
        <f>IF(ISERROR(VLOOKUP(CONCATENATE($A386,"_",AK$2),'Reference data SID'!$B:$M,12,FALSE)),"",VLOOKUP(CONCATENATE($A386,"_",AK$2),'Reference data SID'!$B:$M,12,FALSE))</f>
        <v/>
      </c>
      <c r="AL386" s="16" t="str">
        <f>IF(ISERROR(VLOOKUP(CONCATENATE($A386,"_",AL$2),'Reference data SID'!$B:$M,12,FALSE)),"",VLOOKUP(CONCATENATE($A386,"_",AL$2),'Reference data SID'!$B:$M,12,FALSE))</f>
        <v/>
      </c>
      <c r="AM386" s="16" t="str">
        <f>IF(ISERROR(VLOOKUP(CONCATENATE($A386,"_",AM$2),'Reference data SID'!$B:$M,12,FALSE)),"",VLOOKUP(CONCATENATE($A386,"_",AM$2),'Reference data SID'!$B:$M,12,FALSE))</f>
        <v/>
      </c>
      <c r="AN386" s="16" t="str">
        <f>IF(ISERROR(VLOOKUP(CONCATENATE($A386,"_",AN$2),'Reference data SID'!$B:$M,12,FALSE)),"",VLOOKUP(CONCATENATE($A386,"_",AN$2),'Reference data SID'!$B:$M,12,FALSE))</f>
        <v/>
      </c>
      <c r="AO386" s="16" t="str">
        <f>IF(ISERROR(VLOOKUP(CONCATENATE($A386,"_",AO$2),'Reference data SID'!$B:$M,12,FALSE)),"",VLOOKUP(CONCATENATE($A386,"_",AO$2),'Reference data SID'!$B:$M,12,FALSE))</f>
        <v/>
      </c>
      <c r="AP386" s="16" t="str">
        <f>IF(ISERROR(VLOOKUP(CONCATENATE($A386,"_",AP$2),'Reference data SID'!$B:$M,12,FALSE)),"",VLOOKUP(CONCATENATE($A386,"_",AP$2),'Reference data SID'!$B:$M,12,FALSE))</f>
        <v/>
      </c>
      <c r="AQ386" s="16" t="str">
        <f>IF(ISERROR(VLOOKUP(CONCATENATE($A386,"_",AQ$2),'Reference data SID'!$B:$M,12,FALSE)),"",VLOOKUP(CONCATENATE($A386,"_",AQ$2),'Reference data SID'!$B:$M,12,FALSE))</f>
        <v/>
      </c>
      <c r="AR386" s="16" t="str">
        <f>IF(ISERROR(VLOOKUP(CONCATENATE($A386,"_",AR$2),'Reference data SID'!$B:$M,12,FALSE)),"",VLOOKUP(CONCATENATE($A386,"_",AR$2),'Reference data SID'!$B:$M,12,FALSE))</f>
        <v/>
      </c>
      <c r="AS386" s="16" t="str">
        <f>IF(ISERROR(VLOOKUP(CONCATENATE($A386,"_",AS$2),'Reference data SID'!$B:$M,12,FALSE)),"",VLOOKUP(CONCATENATE($A386,"_",AS$2),'Reference data SID'!$B:$M,12,FALSE))</f>
        <v/>
      </c>
      <c r="AT386" s="16" t="str">
        <f>IF(ISERROR(VLOOKUP(CONCATENATE($A386,"_",AT$2),'Reference data SID'!$B:$M,12,FALSE)),"",VLOOKUP(CONCATENATE($A386,"_",AT$2),'Reference data SID'!$B:$M,12,FALSE))</f>
        <v/>
      </c>
    </row>
    <row r="387" spans="1:46" x14ac:dyDescent="0.25">
      <c r="A387">
        <v>383</v>
      </c>
      <c r="B387" s="16" t="str">
        <f>IF(ISERROR(VLOOKUP(CONCATENATE($A387,"_",B$2),'Reference data SID'!$B:$M,12,FALSE)),"",VLOOKUP(CONCATENATE($A387,"_",B$2),'Reference data SID'!$B:$M,12,FALSE))</f>
        <v/>
      </c>
      <c r="C387" s="16" t="str">
        <f>IF(ISERROR(VLOOKUP(CONCATENATE($A387,"_",C$2),'Reference data SID'!$B:$M,12,FALSE)),"",VLOOKUP(CONCATENATE($A387,"_",C$2),'Reference data SID'!$B:$M,12,FALSE))</f>
        <v/>
      </c>
      <c r="D387" s="16" t="str">
        <f>IF(ISERROR(VLOOKUP(CONCATENATE($A387,"_",D$2),'Reference data SID'!$B:$M,12,FALSE)),"",VLOOKUP(CONCATENATE($A387,"_",D$2),'Reference data SID'!$B:$M,12,FALSE))</f>
        <v/>
      </c>
      <c r="E387" s="16" t="str">
        <f>IF(ISERROR(VLOOKUP(CONCATENATE($A387,"_",E$2),'Reference data SID'!$B:$M,12,FALSE)),"",VLOOKUP(CONCATENATE($A387,"_",E$2),'Reference data SID'!$B:$M,12,FALSE))</f>
        <v/>
      </c>
      <c r="F387" s="16" t="str">
        <f>IF(ISERROR(VLOOKUP(CONCATENATE($A387,"_",F$2),'Reference data SID'!$B:$M,12,FALSE)),"",VLOOKUP(CONCATENATE($A387,"_",F$2),'Reference data SID'!$B:$M,12,FALSE))</f>
        <v/>
      </c>
      <c r="G387" s="16" t="str">
        <f>IF(ISERROR(VLOOKUP(CONCATENATE($A387,"_",G$2),'Reference data SID'!$B:$M,12,FALSE)),"",VLOOKUP(CONCATENATE($A387,"_",G$2),'Reference data SID'!$B:$M,12,FALSE))</f>
        <v/>
      </c>
      <c r="H387" s="16" t="str">
        <f>IF(ISERROR(VLOOKUP(CONCATENATE($A387,"_",H$2),'Reference data SID'!$B:$M,12,FALSE)),"",VLOOKUP(CONCATENATE($A387,"_",H$2),'Reference data SID'!$B:$M,12,FALSE))</f>
        <v/>
      </c>
      <c r="I387" s="16" t="str">
        <f>IF(ISERROR(VLOOKUP(CONCATENATE($A387,"_",I$2),'Reference data SID'!$B:$M,12,FALSE)),"",VLOOKUP(CONCATENATE($A387,"_",I$2),'Reference data SID'!$B:$M,12,FALSE))</f>
        <v/>
      </c>
      <c r="J387" s="16" t="str">
        <f>IF(ISERROR(VLOOKUP(CONCATENATE($A387,"_",J$2),'Reference data SID'!$B:$M,12,FALSE)),"",VLOOKUP(CONCATENATE($A387,"_",J$2),'Reference data SID'!$B:$M,12,FALSE))</f>
        <v/>
      </c>
      <c r="K387" s="16" t="str">
        <f>IF(ISERROR(VLOOKUP(CONCATENATE($A387,"_",K$2),'Reference data SID'!$B:$M,12,FALSE)),"",VLOOKUP(CONCATENATE($A387,"_",K$2),'Reference data SID'!$B:$M,12,FALSE))</f>
        <v/>
      </c>
      <c r="L387" s="16" t="str">
        <f>IF(ISERROR(VLOOKUP(CONCATENATE($A387,"_",L$2),'Reference data SID'!$B:$M,12,FALSE)),"",VLOOKUP(CONCATENATE($A387,"_",L$2),'Reference data SID'!$B:$M,12,FALSE))</f>
        <v/>
      </c>
      <c r="M387" s="16" t="str">
        <f>IF(ISERROR(VLOOKUP(CONCATENATE($A387,"_",M$2),'Reference data SID'!$B:$M,12,FALSE)),"",VLOOKUP(CONCATENATE($A387,"_",M$2),'Reference data SID'!$B:$M,12,FALSE))</f>
        <v/>
      </c>
      <c r="N387" s="16" t="str">
        <f>IF(ISERROR(VLOOKUP(CONCATENATE($A387,"_",N$2),'Reference data SID'!$B:$M,12,FALSE)),"",VLOOKUP(CONCATENATE($A387,"_",N$2),'Reference data SID'!$B:$M,12,FALSE))</f>
        <v/>
      </c>
      <c r="O387" s="16" t="str">
        <f>IF(ISERROR(VLOOKUP(CONCATENATE($A387,"_",O$2),'Reference data SID'!$B:$M,12,FALSE)),"",VLOOKUP(CONCATENATE($A387,"_",O$2),'Reference data SID'!$B:$M,12,FALSE))</f>
        <v/>
      </c>
      <c r="P387" s="16" t="str">
        <f>IF(ISERROR(VLOOKUP(CONCATENATE($A387,"_",P$2),'Reference data SID'!$B:$M,12,FALSE)),"",VLOOKUP(CONCATENATE($A387,"_",P$2),'Reference data SID'!$B:$M,12,FALSE))</f>
        <v/>
      </c>
      <c r="Q387" s="16" t="str">
        <f>IF(ISERROR(VLOOKUP(CONCATENATE($A387,"_",Q$2),'Reference data SID'!$B:$M,12,FALSE)),"",VLOOKUP(CONCATENATE($A387,"_",Q$2),'Reference data SID'!$B:$M,12,FALSE))</f>
        <v/>
      </c>
      <c r="R387" s="16" t="str">
        <f>IF(ISERROR(VLOOKUP(CONCATENATE($A387,"_",R$2),'Reference data SID'!$B:$M,12,FALSE)),"",VLOOKUP(CONCATENATE($A387,"_",R$2),'Reference data SID'!$B:$M,12,FALSE))</f>
        <v/>
      </c>
      <c r="S387" s="16" t="str">
        <f>IF(ISERROR(VLOOKUP(CONCATENATE($A387,"_",S$2),'Reference data SID'!$B:$M,12,FALSE)),"",VLOOKUP(CONCATENATE($A387,"_",S$2),'Reference data SID'!$B:$M,12,FALSE))</f>
        <v/>
      </c>
      <c r="T387" s="16" t="str">
        <f>IF(ISERROR(VLOOKUP(CONCATENATE($A387,"_",T$2),'Reference data SID'!$B:$M,12,FALSE)),"",VLOOKUP(CONCATENATE($A387,"_",T$2),'Reference data SID'!$B:$M,12,FALSE))</f>
        <v/>
      </c>
      <c r="U387" s="16" t="str">
        <f>IF(ISERROR(VLOOKUP(CONCATENATE($A387,"_",U$2),'Reference data SID'!$B:$M,12,FALSE)),"",VLOOKUP(CONCATENATE($A387,"_",U$2),'Reference data SID'!$B:$M,12,FALSE))</f>
        <v/>
      </c>
      <c r="V387" s="16" t="str">
        <f>IF(ISERROR(VLOOKUP(CONCATENATE($A387,"_",V$2),'Reference data SID'!$B:$M,12,FALSE)),"",VLOOKUP(CONCATENATE($A387,"_",V$2),'Reference data SID'!$B:$M,12,FALSE))</f>
        <v/>
      </c>
      <c r="W387" s="16" t="str">
        <f>IF(ISERROR(VLOOKUP(CONCATENATE($A387,"_",W$2),'Reference data SID'!$B:$M,12,FALSE)),"",VLOOKUP(CONCATENATE($A387,"_",W$2),'Reference data SID'!$B:$M,12,FALSE))</f>
        <v/>
      </c>
      <c r="X387" s="16" t="str">
        <f>IF(ISERROR(VLOOKUP(CONCATENATE($A387,"_",X$2),'Reference data SID'!$B:$M,12,FALSE)),"",VLOOKUP(CONCATENATE($A387,"_",X$2),'Reference data SID'!$B:$M,12,FALSE))</f>
        <v/>
      </c>
      <c r="Y387" s="16" t="str">
        <f>IF(ISERROR(VLOOKUP(CONCATENATE($A387,"_",Y$2),'Reference data SID'!$B:$M,12,FALSE)),"",VLOOKUP(CONCATENATE($A387,"_",Y$2),'Reference data SID'!$B:$M,12,FALSE))</f>
        <v/>
      </c>
      <c r="Z387" s="16" t="str">
        <f>IF(ISERROR(VLOOKUP(CONCATENATE($A387,"_",Z$2),'Reference data SID'!$B:$M,12,FALSE)),"",VLOOKUP(CONCATENATE($A387,"_",Z$2),'Reference data SID'!$B:$M,12,FALSE))</f>
        <v/>
      </c>
      <c r="AA387" s="16" t="str">
        <f>IF(ISERROR(VLOOKUP(CONCATENATE($A387,"_",AA$2),'Reference data SID'!$B:$M,12,FALSE)),"",VLOOKUP(CONCATENATE($A387,"_",AA$2),'Reference data SID'!$B:$M,12,FALSE))</f>
        <v/>
      </c>
      <c r="AB387" s="16" t="str">
        <f>IF(ISERROR(VLOOKUP(CONCATENATE($A387,"_",AB$2),'Reference data SID'!$B:$M,12,FALSE)),"",VLOOKUP(CONCATENATE($A387,"_",AB$2),'Reference data SID'!$B:$M,12,FALSE))</f>
        <v/>
      </c>
      <c r="AC387" s="16" t="str">
        <f>IF(ISERROR(VLOOKUP(CONCATENATE($A387,"_",AC$2),'Reference data SID'!$B:$M,12,FALSE)),"",VLOOKUP(CONCATENATE($A387,"_",AC$2),'Reference data SID'!$B:$M,12,FALSE))</f>
        <v/>
      </c>
      <c r="AD387" s="16" t="str">
        <f>IF(ISERROR(VLOOKUP(CONCATENATE($A387,"_",AD$2),'Reference data SID'!$B:$M,12,FALSE)),"",VLOOKUP(CONCATENATE($A387,"_",AD$2),'Reference data SID'!$B:$M,12,FALSE))</f>
        <v/>
      </c>
      <c r="AE387" s="16" t="str">
        <f>IF(ISERROR(VLOOKUP(CONCATENATE($A387,"_",AE$2),'Reference data SID'!$B:$M,12,FALSE)),"",VLOOKUP(CONCATENATE($A387,"_",AE$2),'Reference data SID'!$B:$M,12,FALSE))</f>
        <v/>
      </c>
      <c r="AF387" s="16" t="str">
        <f>IF(ISERROR(VLOOKUP(CONCATENATE($A387,"_",AF$2),'Reference data SID'!$B:$M,12,FALSE)),"",VLOOKUP(CONCATENATE($A387,"_",AF$2),'Reference data SID'!$B:$M,12,FALSE))</f>
        <v/>
      </c>
      <c r="AG387" s="16" t="str">
        <f>IF(ISERROR(VLOOKUP(CONCATENATE($A387,"_",AG$2),'Reference data SID'!$B:$M,12,FALSE)),"",VLOOKUP(CONCATENATE($A387,"_",AG$2),'Reference data SID'!$B:$M,12,FALSE))</f>
        <v/>
      </c>
      <c r="AH387" s="16" t="str">
        <f>IF(ISERROR(VLOOKUP(CONCATENATE($A387,"_",AH$2),'Reference data SID'!$B:$M,12,FALSE)),"",VLOOKUP(CONCATENATE($A387,"_",AH$2),'Reference data SID'!$B:$M,12,FALSE))</f>
        <v/>
      </c>
      <c r="AI387" s="16" t="str">
        <f>IF(ISERROR(VLOOKUP(CONCATENATE($A387,"_",AI$2),'Reference data SID'!$B:$M,12,FALSE)),"",VLOOKUP(CONCATENATE($A387,"_",AI$2),'Reference data SID'!$B:$M,12,FALSE))</f>
        <v/>
      </c>
      <c r="AJ387" s="16" t="str">
        <f>IF(ISERROR(VLOOKUP(CONCATENATE($A387,"_",AJ$2),'Reference data SID'!$B:$M,12,FALSE)),"",VLOOKUP(CONCATENATE($A387,"_",AJ$2),'Reference data SID'!$B:$M,12,FALSE))</f>
        <v/>
      </c>
      <c r="AK387" s="16" t="str">
        <f>IF(ISERROR(VLOOKUP(CONCATENATE($A387,"_",AK$2),'Reference data SID'!$B:$M,12,FALSE)),"",VLOOKUP(CONCATENATE($A387,"_",AK$2),'Reference data SID'!$B:$M,12,FALSE))</f>
        <v/>
      </c>
      <c r="AL387" s="16" t="str">
        <f>IF(ISERROR(VLOOKUP(CONCATENATE($A387,"_",AL$2),'Reference data SID'!$B:$M,12,FALSE)),"",VLOOKUP(CONCATENATE($A387,"_",AL$2),'Reference data SID'!$B:$M,12,FALSE))</f>
        <v/>
      </c>
      <c r="AM387" s="16" t="str">
        <f>IF(ISERROR(VLOOKUP(CONCATENATE($A387,"_",AM$2),'Reference data SID'!$B:$M,12,FALSE)),"",VLOOKUP(CONCATENATE($A387,"_",AM$2),'Reference data SID'!$B:$M,12,FALSE))</f>
        <v/>
      </c>
      <c r="AN387" s="16" t="str">
        <f>IF(ISERROR(VLOOKUP(CONCATENATE($A387,"_",AN$2),'Reference data SID'!$B:$M,12,FALSE)),"",VLOOKUP(CONCATENATE($A387,"_",AN$2),'Reference data SID'!$B:$M,12,FALSE))</f>
        <v/>
      </c>
      <c r="AO387" s="16" t="str">
        <f>IF(ISERROR(VLOOKUP(CONCATENATE($A387,"_",AO$2),'Reference data SID'!$B:$M,12,FALSE)),"",VLOOKUP(CONCATENATE($A387,"_",AO$2),'Reference data SID'!$B:$M,12,FALSE))</f>
        <v/>
      </c>
      <c r="AP387" s="16" t="str">
        <f>IF(ISERROR(VLOOKUP(CONCATENATE($A387,"_",AP$2),'Reference data SID'!$B:$M,12,FALSE)),"",VLOOKUP(CONCATENATE($A387,"_",AP$2),'Reference data SID'!$B:$M,12,FALSE))</f>
        <v/>
      </c>
      <c r="AQ387" s="16" t="str">
        <f>IF(ISERROR(VLOOKUP(CONCATENATE($A387,"_",AQ$2),'Reference data SID'!$B:$M,12,FALSE)),"",VLOOKUP(CONCATENATE($A387,"_",AQ$2),'Reference data SID'!$B:$M,12,FALSE))</f>
        <v/>
      </c>
      <c r="AR387" s="16" t="str">
        <f>IF(ISERROR(VLOOKUP(CONCATENATE($A387,"_",AR$2),'Reference data SID'!$B:$M,12,FALSE)),"",VLOOKUP(CONCATENATE($A387,"_",AR$2),'Reference data SID'!$B:$M,12,FALSE))</f>
        <v/>
      </c>
      <c r="AS387" s="16" t="str">
        <f>IF(ISERROR(VLOOKUP(CONCATENATE($A387,"_",AS$2),'Reference data SID'!$B:$M,12,FALSE)),"",VLOOKUP(CONCATENATE($A387,"_",AS$2),'Reference data SID'!$B:$M,12,FALSE))</f>
        <v/>
      </c>
      <c r="AT387" s="16" t="str">
        <f>IF(ISERROR(VLOOKUP(CONCATENATE($A387,"_",AT$2),'Reference data SID'!$B:$M,12,FALSE)),"",VLOOKUP(CONCATENATE($A387,"_",AT$2),'Reference data SID'!$B:$M,12,FALSE))</f>
        <v/>
      </c>
    </row>
    <row r="388" spans="1:46" x14ac:dyDescent="0.25">
      <c r="A388">
        <v>384</v>
      </c>
      <c r="B388" s="16" t="str">
        <f>IF(ISERROR(VLOOKUP(CONCATENATE($A388,"_",B$2),'Reference data SID'!$B:$M,12,FALSE)),"",VLOOKUP(CONCATENATE($A388,"_",B$2),'Reference data SID'!$B:$M,12,FALSE))</f>
        <v/>
      </c>
      <c r="C388" s="16" t="str">
        <f>IF(ISERROR(VLOOKUP(CONCATENATE($A388,"_",C$2),'Reference data SID'!$B:$M,12,FALSE)),"",VLOOKUP(CONCATENATE($A388,"_",C$2),'Reference data SID'!$B:$M,12,FALSE))</f>
        <v/>
      </c>
      <c r="D388" s="16" t="str">
        <f>IF(ISERROR(VLOOKUP(CONCATENATE($A388,"_",D$2),'Reference data SID'!$B:$M,12,FALSE)),"",VLOOKUP(CONCATENATE($A388,"_",D$2),'Reference data SID'!$B:$M,12,FALSE))</f>
        <v/>
      </c>
      <c r="E388" s="16" t="str">
        <f>IF(ISERROR(VLOOKUP(CONCATENATE($A388,"_",E$2),'Reference data SID'!$B:$M,12,FALSE)),"",VLOOKUP(CONCATENATE($A388,"_",E$2),'Reference data SID'!$B:$M,12,FALSE))</f>
        <v/>
      </c>
      <c r="F388" s="16" t="str">
        <f>IF(ISERROR(VLOOKUP(CONCATENATE($A388,"_",F$2),'Reference data SID'!$B:$M,12,FALSE)),"",VLOOKUP(CONCATENATE($A388,"_",F$2),'Reference data SID'!$B:$M,12,FALSE))</f>
        <v/>
      </c>
      <c r="G388" s="16" t="str">
        <f>IF(ISERROR(VLOOKUP(CONCATENATE($A388,"_",G$2),'Reference data SID'!$B:$M,12,FALSE)),"",VLOOKUP(CONCATENATE($A388,"_",G$2),'Reference data SID'!$B:$M,12,FALSE))</f>
        <v/>
      </c>
      <c r="H388" s="16" t="str">
        <f>IF(ISERROR(VLOOKUP(CONCATENATE($A388,"_",H$2),'Reference data SID'!$B:$M,12,FALSE)),"",VLOOKUP(CONCATENATE($A388,"_",H$2),'Reference data SID'!$B:$M,12,FALSE))</f>
        <v/>
      </c>
      <c r="I388" s="16" t="str">
        <f>IF(ISERROR(VLOOKUP(CONCATENATE($A388,"_",I$2),'Reference data SID'!$B:$M,12,FALSE)),"",VLOOKUP(CONCATENATE($A388,"_",I$2),'Reference data SID'!$B:$M,12,FALSE))</f>
        <v/>
      </c>
      <c r="J388" s="16" t="str">
        <f>IF(ISERROR(VLOOKUP(CONCATENATE($A388,"_",J$2),'Reference data SID'!$B:$M,12,FALSE)),"",VLOOKUP(CONCATENATE($A388,"_",J$2),'Reference data SID'!$B:$M,12,FALSE))</f>
        <v/>
      </c>
      <c r="K388" s="16" t="str">
        <f>IF(ISERROR(VLOOKUP(CONCATENATE($A388,"_",K$2),'Reference data SID'!$B:$M,12,FALSE)),"",VLOOKUP(CONCATENATE($A388,"_",K$2),'Reference data SID'!$B:$M,12,FALSE))</f>
        <v/>
      </c>
      <c r="L388" s="16" t="str">
        <f>IF(ISERROR(VLOOKUP(CONCATENATE($A388,"_",L$2),'Reference data SID'!$B:$M,12,FALSE)),"",VLOOKUP(CONCATENATE($A388,"_",L$2),'Reference data SID'!$B:$M,12,FALSE))</f>
        <v/>
      </c>
      <c r="M388" s="16" t="str">
        <f>IF(ISERROR(VLOOKUP(CONCATENATE($A388,"_",M$2),'Reference data SID'!$B:$M,12,FALSE)),"",VLOOKUP(CONCATENATE($A388,"_",M$2),'Reference data SID'!$B:$M,12,FALSE))</f>
        <v/>
      </c>
      <c r="N388" s="16" t="str">
        <f>IF(ISERROR(VLOOKUP(CONCATENATE($A388,"_",N$2),'Reference data SID'!$B:$M,12,FALSE)),"",VLOOKUP(CONCATENATE($A388,"_",N$2),'Reference data SID'!$B:$M,12,FALSE))</f>
        <v/>
      </c>
      <c r="O388" s="16" t="str">
        <f>IF(ISERROR(VLOOKUP(CONCATENATE($A388,"_",O$2),'Reference data SID'!$B:$M,12,FALSE)),"",VLOOKUP(CONCATENATE($A388,"_",O$2),'Reference data SID'!$B:$M,12,FALSE))</f>
        <v/>
      </c>
      <c r="P388" s="16" t="str">
        <f>IF(ISERROR(VLOOKUP(CONCATENATE($A388,"_",P$2),'Reference data SID'!$B:$M,12,FALSE)),"",VLOOKUP(CONCATENATE($A388,"_",P$2),'Reference data SID'!$B:$M,12,FALSE))</f>
        <v/>
      </c>
      <c r="Q388" s="16" t="str">
        <f>IF(ISERROR(VLOOKUP(CONCATENATE($A388,"_",Q$2),'Reference data SID'!$B:$M,12,FALSE)),"",VLOOKUP(CONCATENATE($A388,"_",Q$2),'Reference data SID'!$B:$M,12,FALSE))</f>
        <v/>
      </c>
      <c r="R388" s="16" t="str">
        <f>IF(ISERROR(VLOOKUP(CONCATENATE($A388,"_",R$2),'Reference data SID'!$B:$M,12,FALSE)),"",VLOOKUP(CONCATENATE($A388,"_",R$2),'Reference data SID'!$B:$M,12,FALSE))</f>
        <v/>
      </c>
      <c r="S388" s="16" t="str">
        <f>IF(ISERROR(VLOOKUP(CONCATENATE($A388,"_",S$2),'Reference data SID'!$B:$M,12,FALSE)),"",VLOOKUP(CONCATENATE($A388,"_",S$2),'Reference data SID'!$B:$M,12,FALSE))</f>
        <v/>
      </c>
      <c r="T388" s="16" t="str">
        <f>IF(ISERROR(VLOOKUP(CONCATENATE($A388,"_",T$2),'Reference data SID'!$B:$M,12,FALSE)),"",VLOOKUP(CONCATENATE($A388,"_",T$2),'Reference data SID'!$B:$M,12,FALSE))</f>
        <v/>
      </c>
      <c r="U388" s="16" t="str">
        <f>IF(ISERROR(VLOOKUP(CONCATENATE($A388,"_",U$2),'Reference data SID'!$B:$M,12,FALSE)),"",VLOOKUP(CONCATENATE($A388,"_",U$2),'Reference data SID'!$B:$M,12,FALSE))</f>
        <v/>
      </c>
      <c r="V388" s="16" t="str">
        <f>IF(ISERROR(VLOOKUP(CONCATENATE($A388,"_",V$2),'Reference data SID'!$B:$M,12,FALSE)),"",VLOOKUP(CONCATENATE($A388,"_",V$2),'Reference data SID'!$B:$M,12,FALSE))</f>
        <v/>
      </c>
      <c r="W388" s="16" t="str">
        <f>IF(ISERROR(VLOOKUP(CONCATENATE($A388,"_",W$2),'Reference data SID'!$B:$M,12,FALSE)),"",VLOOKUP(CONCATENATE($A388,"_",W$2),'Reference data SID'!$B:$M,12,FALSE))</f>
        <v/>
      </c>
      <c r="X388" s="16" t="str">
        <f>IF(ISERROR(VLOOKUP(CONCATENATE($A388,"_",X$2),'Reference data SID'!$B:$M,12,FALSE)),"",VLOOKUP(CONCATENATE($A388,"_",X$2),'Reference data SID'!$B:$M,12,FALSE))</f>
        <v/>
      </c>
      <c r="Y388" s="16" t="str">
        <f>IF(ISERROR(VLOOKUP(CONCATENATE($A388,"_",Y$2),'Reference data SID'!$B:$M,12,FALSE)),"",VLOOKUP(CONCATENATE($A388,"_",Y$2),'Reference data SID'!$B:$M,12,FALSE))</f>
        <v/>
      </c>
      <c r="Z388" s="16" t="str">
        <f>IF(ISERROR(VLOOKUP(CONCATENATE($A388,"_",Z$2),'Reference data SID'!$B:$M,12,FALSE)),"",VLOOKUP(CONCATENATE($A388,"_",Z$2),'Reference data SID'!$B:$M,12,FALSE))</f>
        <v/>
      </c>
      <c r="AA388" s="16" t="str">
        <f>IF(ISERROR(VLOOKUP(CONCATENATE($A388,"_",AA$2),'Reference data SID'!$B:$M,12,FALSE)),"",VLOOKUP(CONCATENATE($A388,"_",AA$2),'Reference data SID'!$B:$M,12,FALSE))</f>
        <v/>
      </c>
      <c r="AB388" s="16" t="str">
        <f>IF(ISERROR(VLOOKUP(CONCATENATE($A388,"_",AB$2),'Reference data SID'!$B:$M,12,FALSE)),"",VLOOKUP(CONCATENATE($A388,"_",AB$2),'Reference data SID'!$B:$M,12,FALSE))</f>
        <v/>
      </c>
      <c r="AC388" s="16" t="str">
        <f>IF(ISERROR(VLOOKUP(CONCATENATE($A388,"_",AC$2),'Reference data SID'!$B:$M,12,FALSE)),"",VLOOKUP(CONCATENATE($A388,"_",AC$2),'Reference data SID'!$B:$M,12,FALSE))</f>
        <v/>
      </c>
      <c r="AD388" s="16" t="str">
        <f>IF(ISERROR(VLOOKUP(CONCATENATE($A388,"_",AD$2),'Reference data SID'!$B:$M,12,FALSE)),"",VLOOKUP(CONCATENATE($A388,"_",AD$2),'Reference data SID'!$B:$M,12,FALSE))</f>
        <v/>
      </c>
      <c r="AE388" s="16" t="str">
        <f>IF(ISERROR(VLOOKUP(CONCATENATE($A388,"_",AE$2),'Reference data SID'!$B:$M,12,FALSE)),"",VLOOKUP(CONCATENATE($A388,"_",AE$2),'Reference data SID'!$B:$M,12,FALSE))</f>
        <v/>
      </c>
      <c r="AF388" s="16" t="str">
        <f>IF(ISERROR(VLOOKUP(CONCATENATE($A388,"_",AF$2),'Reference data SID'!$B:$M,12,FALSE)),"",VLOOKUP(CONCATENATE($A388,"_",AF$2),'Reference data SID'!$B:$M,12,FALSE))</f>
        <v/>
      </c>
      <c r="AG388" s="16" t="str">
        <f>IF(ISERROR(VLOOKUP(CONCATENATE($A388,"_",AG$2),'Reference data SID'!$B:$M,12,FALSE)),"",VLOOKUP(CONCATENATE($A388,"_",AG$2),'Reference data SID'!$B:$M,12,FALSE))</f>
        <v/>
      </c>
      <c r="AH388" s="16" t="str">
        <f>IF(ISERROR(VLOOKUP(CONCATENATE($A388,"_",AH$2),'Reference data SID'!$B:$M,12,FALSE)),"",VLOOKUP(CONCATENATE($A388,"_",AH$2),'Reference data SID'!$B:$M,12,FALSE))</f>
        <v/>
      </c>
      <c r="AI388" s="16" t="str">
        <f>IF(ISERROR(VLOOKUP(CONCATENATE($A388,"_",AI$2),'Reference data SID'!$B:$M,12,FALSE)),"",VLOOKUP(CONCATENATE($A388,"_",AI$2),'Reference data SID'!$B:$M,12,FALSE))</f>
        <v/>
      </c>
      <c r="AJ388" s="16" t="str">
        <f>IF(ISERROR(VLOOKUP(CONCATENATE($A388,"_",AJ$2),'Reference data SID'!$B:$M,12,FALSE)),"",VLOOKUP(CONCATENATE($A388,"_",AJ$2),'Reference data SID'!$B:$M,12,FALSE))</f>
        <v/>
      </c>
      <c r="AK388" s="16" t="str">
        <f>IF(ISERROR(VLOOKUP(CONCATENATE($A388,"_",AK$2),'Reference data SID'!$B:$M,12,FALSE)),"",VLOOKUP(CONCATENATE($A388,"_",AK$2),'Reference data SID'!$B:$M,12,FALSE))</f>
        <v/>
      </c>
      <c r="AL388" s="16" t="str">
        <f>IF(ISERROR(VLOOKUP(CONCATENATE($A388,"_",AL$2),'Reference data SID'!$B:$M,12,FALSE)),"",VLOOKUP(CONCATENATE($A388,"_",AL$2),'Reference data SID'!$B:$M,12,FALSE))</f>
        <v/>
      </c>
      <c r="AM388" s="16" t="str">
        <f>IF(ISERROR(VLOOKUP(CONCATENATE($A388,"_",AM$2),'Reference data SID'!$B:$M,12,FALSE)),"",VLOOKUP(CONCATENATE($A388,"_",AM$2),'Reference data SID'!$B:$M,12,FALSE))</f>
        <v/>
      </c>
      <c r="AN388" s="16" t="str">
        <f>IF(ISERROR(VLOOKUP(CONCATENATE($A388,"_",AN$2),'Reference data SID'!$B:$M,12,FALSE)),"",VLOOKUP(CONCATENATE($A388,"_",AN$2),'Reference data SID'!$B:$M,12,FALSE))</f>
        <v/>
      </c>
      <c r="AO388" s="16" t="str">
        <f>IF(ISERROR(VLOOKUP(CONCATENATE($A388,"_",AO$2),'Reference data SID'!$B:$M,12,FALSE)),"",VLOOKUP(CONCATENATE($A388,"_",AO$2),'Reference data SID'!$B:$M,12,FALSE))</f>
        <v/>
      </c>
      <c r="AP388" s="16" t="str">
        <f>IF(ISERROR(VLOOKUP(CONCATENATE($A388,"_",AP$2),'Reference data SID'!$B:$M,12,FALSE)),"",VLOOKUP(CONCATENATE($A388,"_",AP$2),'Reference data SID'!$B:$M,12,FALSE))</f>
        <v/>
      </c>
      <c r="AQ388" s="16" t="str">
        <f>IF(ISERROR(VLOOKUP(CONCATENATE($A388,"_",AQ$2),'Reference data SID'!$B:$M,12,FALSE)),"",VLOOKUP(CONCATENATE($A388,"_",AQ$2),'Reference data SID'!$B:$M,12,FALSE))</f>
        <v/>
      </c>
      <c r="AR388" s="16" t="str">
        <f>IF(ISERROR(VLOOKUP(CONCATENATE($A388,"_",AR$2),'Reference data SID'!$B:$M,12,FALSE)),"",VLOOKUP(CONCATENATE($A388,"_",AR$2),'Reference data SID'!$B:$M,12,FALSE))</f>
        <v/>
      </c>
      <c r="AS388" s="16" t="str">
        <f>IF(ISERROR(VLOOKUP(CONCATENATE($A388,"_",AS$2),'Reference data SID'!$B:$M,12,FALSE)),"",VLOOKUP(CONCATENATE($A388,"_",AS$2),'Reference data SID'!$B:$M,12,FALSE))</f>
        <v/>
      </c>
      <c r="AT388" s="16" t="str">
        <f>IF(ISERROR(VLOOKUP(CONCATENATE($A388,"_",AT$2),'Reference data SID'!$B:$M,12,FALSE)),"",VLOOKUP(CONCATENATE($A388,"_",AT$2),'Reference data SID'!$B:$M,12,FALSE))</f>
        <v/>
      </c>
    </row>
    <row r="389" spans="1:46" x14ac:dyDescent="0.25">
      <c r="A389">
        <v>385</v>
      </c>
      <c r="B389" s="16" t="str">
        <f>IF(ISERROR(VLOOKUP(CONCATENATE($A389,"_",B$2),'Reference data SID'!$B:$M,12,FALSE)),"",VLOOKUP(CONCATENATE($A389,"_",B$2),'Reference data SID'!$B:$M,12,FALSE))</f>
        <v/>
      </c>
      <c r="C389" s="16" t="str">
        <f>IF(ISERROR(VLOOKUP(CONCATENATE($A389,"_",C$2),'Reference data SID'!$B:$M,12,FALSE)),"",VLOOKUP(CONCATENATE($A389,"_",C$2),'Reference data SID'!$B:$M,12,FALSE))</f>
        <v/>
      </c>
      <c r="D389" s="16" t="str">
        <f>IF(ISERROR(VLOOKUP(CONCATENATE($A389,"_",D$2),'Reference data SID'!$B:$M,12,FALSE)),"",VLOOKUP(CONCATENATE($A389,"_",D$2),'Reference data SID'!$B:$M,12,FALSE))</f>
        <v/>
      </c>
      <c r="E389" s="16" t="str">
        <f>IF(ISERROR(VLOOKUP(CONCATENATE($A389,"_",E$2),'Reference data SID'!$B:$M,12,FALSE)),"",VLOOKUP(CONCATENATE($A389,"_",E$2),'Reference data SID'!$B:$M,12,FALSE))</f>
        <v/>
      </c>
      <c r="F389" s="16" t="str">
        <f>IF(ISERROR(VLOOKUP(CONCATENATE($A389,"_",F$2),'Reference data SID'!$B:$M,12,FALSE)),"",VLOOKUP(CONCATENATE($A389,"_",F$2),'Reference data SID'!$B:$M,12,FALSE))</f>
        <v/>
      </c>
      <c r="G389" s="16" t="str">
        <f>IF(ISERROR(VLOOKUP(CONCATENATE($A389,"_",G$2),'Reference data SID'!$B:$M,12,FALSE)),"",VLOOKUP(CONCATENATE($A389,"_",G$2),'Reference data SID'!$B:$M,12,FALSE))</f>
        <v/>
      </c>
      <c r="H389" s="16" t="str">
        <f>IF(ISERROR(VLOOKUP(CONCATENATE($A389,"_",H$2),'Reference data SID'!$B:$M,12,FALSE)),"",VLOOKUP(CONCATENATE($A389,"_",H$2),'Reference data SID'!$B:$M,12,FALSE))</f>
        <v/>
      </c>
      <c r="I389" s="16" t="str">
        <f>IF(ISERROR(VLOOKUP(CONCATENATE($A389,"_",I$2),'Reference data SID'!$B:$M,12,FALSE)),"",VLOOKUP(CONCATENATE($A389,"_",I$2),'Reference data SID'!$B:$M,12,FALSE))</f>
        <v/>
      </c>
      <c r="J389" s="16" t="str">
        <f>IF(ISERROR(VLOOKUP(CONCATENATE($A389,"_",J$2),'Reference data SID'!$B:$M,12,FALSE)),"",VLOOKUP(CONCATENATE($A389,"_",J$2),'Reference data SID'!$B:$M,12,FALSE))</f>
        <v/>
      </c>
      <c r="K389" s="16" t="str">
        <f>IF(ISERROR(VLOOKUP(CONCATENATE($A389,"_",K$2),'Reference data SID'!$B:$M,12,FALSE)),"",VLOOKUP(CONCATENATE($A389,"_",K$2),'Reference data SID'!$B:$M,12,FALSE))</f>
        <v/>
      </c>
      <c r="L389" s="16" t="str">
        <f>IF(ISERROR(VLOOKUP(CONCATENATE($A389,"_",L$2),'Reference data SID'!$B:$M,12,FALSE)),"",VLOOKUP(CONCATENATE($A389,"_",L$2),'Reference data SID'!$B:$M,12,FALSE))</f>
        <v/>
      </c>
      <c r="M389" s="16" t="str">
        <f>IF(ISERROR(VLOOKUP(CONCATENATE($A389,"_",M$2),'Reference data SID'!$B:$M,12,FALSE)),"",VLOOKUP(CONCATENATE($A389,"_",M$2),'Reference data SID'!$B:$M,12,FALSE))</f>
        <v/>
      </c>
      <c r="N389" s="16" t="str">
        <f>IF(ISERROR(VLOOKUP(CONCATENATE($A389,"_",N$2),'Reference data SID'!$B:$M,12,FALSE)),"",VLOOKUP(CONCATENATE($A389,"_",N$2),'Reference data SID'!$B:$M,12,FALSE))</f>
        <v/>
      </c>
      <c r="O389" s="16" t="str">
        <f>IF(ISERROR(VLOOKUP(CONCATENATE($A389,"_",O$2),'Reference data SID'!$B:$M,12,FALSE)),"",VLOOKUP(CONCATENATE($A389,"_",O$2),'Reference data SID'!$B:$M,12,FALSE))</f>
        <v/>
      </c>
      <c r="P389" s="16" t="str">
        <f>IF(ISERROR(VLOOKUP(CONCATENATE($A389,"_",P$2),'Reference data SID'!$B:$M,12,FALSE)),"",VLOOKUP(CONCATENATE($A389,"_",P$2),'Reference data SID'!$B:$M,12,FALSE))</f>
        <v/>
      </c>
      <c r="Q389" s="16" t="str">
        <f>IF(ISERROR(VLOOKUP(CONCATENATE($A389,"_",Q$2),'Reference data SID'!$B:$M,12,FALSE)),"",VLOOKUP(CONCATENATE($A389,"_",Q$2),'Reference data SID'!$B:$M,12,FALSE))</f>
        <v/>
      </c>
      <c r="R389" s="16" t="str">
        <f>IF(ISERROR(VLOOKUP(CONCATENATE($A389,"_",R$2),'Reference data SID'!$B:$M,12,FALSE)),"",VLOOKUP(CONCATENATE($A389,"_",R$2),'Reference data SID'!$B:$M,12,FALSE))</f>
        <v/>
      </c>
      <c r="S389" s="16" t="str">
        <f>IF(ISERROR(VLOOKUP(CONCATENATE($A389,"_",S$2),'Reference data SID'!$B:$M,12,FALSE)),"",VLOOKUP(CONCATENATE($A389,"_",S$2),'Reference data SID'!$B:$M,12,FALSE))</f>
        <v/>
      </c>
      <c r="T389" s="16" t="str">
        <f>IF(ISERROR(VLOOKUP(CONCATENATE($A389,"_",T$2),'Reference data SID'!$B:$M,12,FALSE)),"",VLOOKUP(CONCATENATE($A389,"_",T$2),'Reference data SID'!$B:$M,12,FALSE))</f>
        <v/>
      </c>
      <c r="U389" s="16" t="str">
        <f>IF(ISERROR(VLOOKUP(CONCATENATE($A389,"_",U$2),'Reference data SID'!$B:$M,12,FALSE)),"",VLOOKUP(CONCATENATE($A389,"_",U$2),'Reference data SID'!$B:$M,12,FALSE))</f>
        <v/>
      </c>
      <c r="V389" s="16" t="str">
        <f>IF(ISERROR(VLOOKUP(CONCATENATE($A389,"_",V$2),'Reference data SID'!$B:$M,12,FALSE)),"",VLOOKUP(CONCATENATE($A389,"_",V$2),'Reference data SID'!$B:$M,12,FALSE))</f>
        <v/>
      </c>
      <c r="W389" s="16" t="str">
        <f>IF(ISERROR(VLOOKUP(CONCATENATE($A389,"_",W$2),'Reference data SID'!$B:$M,12,FALSE)),"",VLOOKUP(CONCATENATE($A389,"_",W$2),'Reference data SID'!$B:$M,12,FALSE))</f>
        <v/>
      </c>
      <c r="X389" s="16" t="str">
        <f>IF(ISERROR(VLOOKUP(CONCATENATE($A389,"_",X$2),'Reference data SID'!$B:$M,12,FALSE)),"",VLOOKUP(CONCATENATE($A389,"_",X$2),'Reference data SID'!$B:$M,12,FALSE))</f>
        <v/>
      </c>
      <c r="Y389" s="16" t="str">
        <f>IF(ISERROR(VLOOKUP(CONCATENATE($A389,"_",Y$2),'Reference data SID'!$B:$M,12,FALSE)),"",VLOOKUP(CONCATENATE($A389,"_",Y$2),'Reference data SID'!$B:$M,12,FALSE))</f>
        <v/>
      </c>
      <c r="Z389" s="16" t="str">
        <f>IF(ISERROR(VLOOKUP(CONCATENATE($A389,"_",Z$2),'Reference data SID'!$B:$M,12,FALSE)),"",VLOOKUP(CONCATENATE($A389,"_",Z$2),'Reference data SID'!$B:$M,12,FALSE))</f>
        <v/>
      </c>
      <c r="AA389" s="16" t="str">
        <f>IF(ISERROR(VLOOKUP(CONCATENATE($A389,"_",AA$2),'Reference data SID'!$B:$M,12,FALSE)),"",VLOOKUP(CONCATENATE($A389,"_",AA$2),'Reference data SID'!$B:$M,12,FALSE))</f>
        <v/>
      </c>
      <c r="AB389" s="16" t="str">
        <f>IF(ISERROR(VLOOKUP(CONCATENATE($A389,"_",AB$2),'Reference data SID'!$B:$M,12,FALSE)),"",VLOOKUP(CONCATENATE($A389,"_",AB$2),'Reference data SID'!$B:$M,12,FALSE))</f>
        <v/>
      </c>
      <c r="AC389" s="16" t="str">
        <f>IF(ISERROR(VLOOKUP(CONCATENATE($A389,"_",AC$2),'Reference data SID'!$B:$M,12,FALSE)),"",VLOOKUP(CONCATENATE($A389,"_",AC$2),'Reference data SID'!$B:$M,12,FALSE))</f>
        <v/>
      </c>
      <c r="AD389" s="16" t="str">
        <f>IF(ISERROR(VLOOKUP(CONCATENATE($A389,"_",AD$2),'Reference data SID'!$B:$M,12,FALSE)),"",VLOOKUP(CONCATENATE($A389,"_",AD$2),'Reference data SID'!$B:$M,12,FALSE))</f>
        <v/>
      </c>
      <c r="AE389" s="16" t="str">
        <f>IF(ISERROR(VLOOKUP(CONCATENATE($A389,"_",AE$2),'Reference data SID'!$B:$M,12,FALSE)),"",VLOOKUP(CONCATENATE($A389,"_",AE$2),'Reference data SID'!$B:$M,12,FALSE))</f>
        <v/>
      </c>
      <c r="AF389" s="16" t="str">
        <f>IF(ISERROR(VLOOKUP(CONCATENATE($A389,"_",AF$2),'Reference data SID'!$B:$M,12,FALSE)),"",VLOOKUP(CONCATENATE($A389,"_",AF$2),'Reference data SID'!$B:$M,12,FALSE))</f>
        <v/>
      </c>
      <c r="AG389" s="16" t="str">
        <f>IF(ISERROR(VLOOKUP(CONCATENATE($A389,"_",AG$2),'Reference data SID'!$B:$M,12,FALSE)),"",VLOOKUP(CONCATENATE($A389,"_",AG$2),'Reference data SID'!$B:$M,12,FALSE))</f>
        <v/>
      </c>
      <c r="AH389" s="16" t="str">
        <f>IF(ISERROR(VLOOKUP(CONCATENATE($A389,"_",AH$2),'Reference data SID'!$B:$M,12,FALSE)),"",VLOOKUP(CONCATENATE($A389,"_",AH$2),'Reference data SID'!$B:$M,12,FALSE))</f>
        <v/>
      </c>
      <c r="AI389" s="16" t="str">
        <f>IF(ISERROR(VLOOKUP(CONCATENATE($A389,"_",AI$2),'Reference data SID'!$B:$M,12,FALSE)),"",VLOOKUP(CONCATENATE($A389,"_",AI$2),'Reference data SID'!$B:$M,12,FALSE))</f>
        <v/>
      </c>
      <c r="AJ389" s="16" t="str">
        <f>IF(ISERROR(VLOOKUP(CONCATENATE($A389,"_",AJ$2),'Reference data SID'!$B:$M,12,FALSE)),"",VLOOKUP(CONCATENATE($A389,"_",AJ$2),'Reference data SID'!$B:$M,12,FALSE))</f>
        <v/>
      </c>
      <c r="AK389" s="16" t="str">
        <f>IF(ISERROR(VLOOKUP(CONCATENATE($A389,"_",AK$2),'Reference data SID'!$B:$M,12,FALSE)),"",VLOOKUP(CONCATENATE($A389,"_",AK$2),'Reference data SID'!$B:$M,12,FALSE))</f>
        <v/>
      </c>
      <c r="AL389" s="16" t="str">
        <f>IF(ISERROR(VLOOKUP(CONCATENATE($A389,"_",AL$2),'Reference data SID'!$B:$M,12,FALSE)),"",VLOOKUP(CONCATENATE($A389,"_",AL$2),'Reference data SID'!$B:$M,12,FALSE))</f>
        <v/>
      </c>
      <c r="AM389" s="16" t="str">
        <f>IF(ISERROR(VLOOKUP(CONCATENATE($A389,"_",AM$2),'Reference data SID'!$B:$M,12,FALSE)),"",VLOOKUP(CONCATENATE($A389,"_",AM$2),'Reference data SID'!$B:$M,12,FALSE))</f>
        <v/>
      </c>
      <c r="AN389" s="16" t="str">
        <f>IF(ISERROR(VLOOKUP(CONCATENATE($A389,"_",AN$2),'Reference data SID'!$B:$M,12,FALSE)),"",VLOOKUP(CONCATENATE($A389,"_",AN$2),'Reference data SID'!$B:$M,12,FALSE))</f>
        <v/>
      </c>
      <c r="AO389" s="16" t="str">
        <f>IF(ISERROR(VLOOKUP(CONCATENATE($A389,"_",AO$2),'Reference data SID'!$B:$M,12,FALSE)),"",VLOOKUP(CONCATENATE($A389,"_",AO$2),'Reference data SID'!$B:$M,12,FALSE))</f>
        <v/>
      </c>
      <c r="AP389" s="16" t="str">
        <f>IF(ISERROR(VLOOKUP(CONCATENATE($A389,"_",AP$2),'Reference data SID'!$B:$M,12,FALSE)),"",VLOOKUP(CONCATENATE($A389,"_",AP$2),'Reference data SID'!$B:$M,12,FALSE))</f>
        <v/>
      </c>
      <c r="AQ389" s="16" t="str">
        <f>IF(ISERROR(VLOOKUP(CONCATENATE($A389,"_",AQ$2),'Reference data SID'!$B:$M,12,FALSE)),"",VLOOKUP(CONCATENATE($A389,"_",AQ$2),'Reference data SID'!$B:$M,12,FALSE))</f>
        <v/>
      </c>
      <c r="AR389" s="16" t="str">
        <f>IF(ISERROR(VLOOKUP(CONCATENATE($A389,"_",AR$2),'Reference data SID'!$B:$M,12,FALSE)),"",VLOOKUP(CONCATENATE($A389,"_",AR$2),'Reference data SID'!$B:$M,12,FALSE))</f>
        <v/>
      </c>
      <c r="AS389" s="16" t="str">
        <f>IF(ISERROR(VLOOKUP(CONCATENATE($A389,"_",AS$2),'Reference data SID'!$B:$M,12,FALSE)),"",VLOOKUP(CONCATENATE($A389,"_",AS$2),'Reference data SID'!$B:$M,12,FALSE))</f>
        <v/>
      </c>
      <c r="AT389" s="16" t="str">
        <f>IF(ISERROR(VLOOKUP(CONCATENATE($A389,"_",AT$2),'Reference data SID'!$B:$M,12,FALSE)),"",VLOOKUP(CONCATENATE($A389,"_",AT$2),'Reference data SID'!$B:$M,12,FALSE))</f>
        <v/>
      </c>
    </row>
    <row r="390" spans="1:46" x14ac:dyDescent="0.25">
      <c r="A390">
        <v>386</v>
      </c>
      <c r="B390" s="16" t="str">
        <f>IF(ISERROR(VLOOKUP(CONCATENATE($A390,"_",B$2),'Reference data SID'!$B:$M,12,FALSE)),"",VLOOKUP(CONCATENATE($A390,"_",B$2),'Reference data SID'!$B:$M,12,FALSE))</f>
        <v/>
      </c>
      <c r="C390" s="16" t="str">
        <f>IF(ISERROR(VLOOKUP(CONCATENATE($A390,"_",C$2),'Reference data SID'!$B:$M,12,FALSE)),"",VLOOKUP(CONCATENATE($A390,"_",C$2),'Reference data SID'!$B:$M,12,FALSE))</f>
        <v/>
      </c>
      <c r="D390" s="16" t="str">
        <f>IF(ISERROR(VLOOKUP(CONCATENATE($A390,"_",D$2),'Reference data SID'!$B:$M,12,FALSE)),"",VLOOKUP(CONCATENATE($A390,"_",D$2),'Reference data SID'!$B:$M,12,FALSE))</f>
        <v/>
      </c>
      <c r="E390" s="16" t="str">
        <f>IF(ISERROR(VLOOKUP(CONCATENATE($A390,"_",E$2),'Reference data SID'!$B:$M,12,FALSE)),"",VLOOKUP(CONCATENATE($A390,"_",E$2),'Reference data SID'!$B:$M,12,FALSE))</f>
        <v/>
      </c>
      <c r="F390" s="16" t="str">
        <f>IF(ISERROR(VLOOKUP(CONCATENATE($A390,"_",F$2),'Reference data SID'!$B:$M,12,FALSE)),"",VLOOKUP(CONCATENATE($A390,"_",F$2),'Reference data SID'!$B:$M,12,FALSE))</f>
        <v/>
      </c>
      <c r="G390" s="16" t="str">
        <f>IF(ISERROR(VLOOKUP(CONCATENATE($A390,"_",G$2),'Reference data SID'!$B:$M,12,FALSE)),"",VLOOKUP(CONCATENATE($A390,"_",G$2),'Reference data SID'!$B:$M,12,FALSE))</f>
        <v/>
      </c>
      <c r="H390" s="16" t="str">
        <f>IF(ISERROR(VLOOKUP(CONCATENATE($A390,"_",H$2),'Reference data SID'!$B:$M,12,FALSE)),"",VLOOKUP(CONCATENATE($A390,"_",H$2),'Reference data SID'!$B:$M,12,FALSE))</f>
        <v/>
      </c>
      <c r="I390" s="16" t="str">
        <f>IF(ISERROR(VLOOKUP(CONCATENATE($A390,"_",I$2),'Reference data SID'!$B:$M,12,FALSE)),"",VLOOKUP(CONCATENATE($A390,"_",I$2),'Reference data SID'!$B:$M,12,FALSE))</f>
        <v/>
      </c>
      <c r="J390" s="16" t="str">
        <f>IF(ISERROR(VLOOKUP(CONCATENATE($A390,"_",J$2),'Reference data SID'!$B:$M,12,FALSE)),"",VLOOKUP(CONCATENATE($A390,"_",J$2),'Reference data SID'!$B:$M,12,FALSE))</f>
        <v/>
      </c>
      <c r="K390" s="16" t="str">
        <f>IF(ISERROR(VLOOKUP(CONCATENATE($A390,"_",K$2),'Reference data SID'!$B:$M,12,FALSE)),"",VLOOKUP(CONCATENATE($A390,"_",K$2),'Reference data SID'!$B:$M,12,FALSE))</f>
        <v/>
      </c>
      <c r="L390" s="16" t="str">
        <f>IF(ISERROR(VLOOKUP(CONCATENATE($A390,"_",L$2),'Reference data SID'!$B:$M,12,FALSE)),"",VLOOKUP(CONCATENATE($A390,"_",L$2),'Reference data SID'!$B:$M,12,FALSE))</f>
        <v/>
      </c>
      <c r="M390" s="16" t="str">
        <f>IF(ISERROR(VLOOKUP(CONCATENATE($A390,"_",M$2),'Reference data SID'!$B:$M,12,FALSE)),"",VLOOKUP(CONCATENATE($A390,"_",M$2),'Reference data SID'!$B:$M,12,FALSE))</f>
        <v/>
      </c>
      <c r="N390" s="16" t="str">
        <f>IF(ISERROR(VLOOKUP(CONCATENATE($A390,"_",N$2),'Reference data SID'!$B:$M,12,FALSE)),"",VLOOKUP(CONCATENATE($A390,"_",N$2),'Reference data SID'!$B:$M,12,FALSE))</f>
        <v/>
      </c>
      <c r="O390" s="16" t="str">
        <f>IF(ISERROR(VLOOKUP(CONCATENATE($A390,"_",O$2),'Reference data SID'!$B:$M,12,FALSE)),"",VLOOKUP(CONCATENATE($A390,"_",O$2),'Reference data SID'!$B:$M,12,FALSE))</f>
        <v/>
      </c>
      <c r="P390" s="16" t="str">
        <f>IF(ISERROR(VLOOKUP(CONCATENATE($A390,"_",P$2),'Reference data SID'!$B:$M,12,FALSE)),"",VLOOKUP(CONCATENATE($A390,"_",P$2),'Reference data SID'!$B:$M,12,FALSE))</f>
        <v/>
      </c>
      <c r="Q390" s="16" t="str">
        <f>IF(ISERROR(VLOOKUP(CONCATENATE($A390,"_",Q$2),'Reference data SID'!$B:$M,12,FALSE)),"",VLOOKUP(CONCATENATE($A390,"_",Q$2),'Reference data SID'!$B:$M,12,FALSE))</f>
        <v/>
      </c>
      <c r="R390" s="16" t="str">
        <f>IF(ISERROR(VLOOKUP(CONCATENATE($A390,"_",R$2),'Reference data SID'!$B:$M,12,FALSE)),"",VLOOKUP(CONCATENATE($A390,"_",R$2),'Reference data SID'!$B:$M,12,FALSE))</f>
        <v/>
      </c>
      <c r="S390" s="16" t="str">
        <f>IF(ISERROR(VLOOKUP(CONCATENATE($A390,"_",S$2),'Reference data SID'!$B:$M,12,FALSE)),"",VLOOKUP(CONCATENATE($A390,"_",S$2),'Reference data SID'!$B:$M,12,FALSE))</f>
        <v/>
      </c>
      <c r="T390" s="16" t="str">
        <f>IF(ISERROR(VLOOKUP(CONCATENATE($A390,"_",T$2),'Reference data SID'!$B:$M,12,FALSE)),"",VLOOKUP(CONCATENATE($A390,"_",T$2),'Reference data SID'!$B:$M,12,FALSE))</f>
        <v/>
      </c>
      <c r="U390" s="16" t="str">
        <f>IF(ISERROR(VLOOKUP(CONCATENATE($A390,"_",U$2),'Reference data SID'!$B:$M,12,FALSE)),"",VLOOKUP(CONCATENATE($A390,"_",U$2),'Reference data SID'!$B:$M,12,FALSE))</f>
        <v/>
      </c>
      <c r="V390" s="16" t="str">
        <f>IF(ISERROR(VLOOKUP(CONCATENATE($A390,"_",V$2),'Reference data SID'!$B:$M,12,FALSE)),"",VLOOKUP(CONCATENATE($A390,"_",V$2),'Reference data SID'!$B:$M,12,FALSE))</f>
        <v/>
      </c>
      <c r="W390" s="16" t="str">
        <f>IF(ISERROR(VLOOKUP(CONCATENATE($A390,"_",W$2),'Reference data SID'!$B:$M,12,FALSE)),"",VLOOKUP(CONCATENATE($A390,"_",W$2),'Reference data SID'!$B:$M,12,FALSE))</f>
        <v/>
      </c>
      <c r="X390" s="16" t="str">
        <f>IF(ISERROR(VLOOKUP(CONCATENATE($A390,"_",X$2),'Reference data SID'!$B:$M,12,FALSE)),"",VLOOKUP(CONCATENATE($A390,"_",X$2),'Reference data SID'!$B:$M,12,FALSE))</f>
        <v/>
      </c>
      <c r="Y390" s="16" t="str">
        <f>IF(ISERROR(VLOOKUP(CONCATENATE($A390,"_",Y$2),'Reference data SID'!$B:$M,12,FALSE)),"",VLOOKUP(CONCATENATE($A390,"_",Y$2),'Reference data SID'!$B:$M,12,FALSE))</f>
        <v/>
      </c>
      <c r="Z390" s="16" t="str">
        <f>IF(ISERROR(VLOOKUP(CONCATENATE($A390,"_",Z$2),'Reference data SID'!$B:$M,12,FALSE)),"",VLOOKUP(CONCATENATE($A390,"_",Z$2),'Reference data SID'!$B:$M,12,FALSE))</f>
        <v/>
      </c>
      <c r="AA390" s="16" t="str">
        <f>IF(ISERROR(VLOOKUP(CONCATENATE($A390,"_",AA$2),'Reference data SID'!$B:$M,12,FALSE)),"",VLOOKUP(CONCATENATE($A390,"_",AA$2),'Reference data SID'!$B:$M,12,FALSE))</f>
        <v/>
      </c>
      <c r="AB390" s="16" t="str">
        <f>IF(ISERROR(VLOOKUP(CONCATENATE($A390,"_",AB$2),'Reference data SID'!$B:$M,12,FALSE)),"",VLOOKUP(CONCATENATE($A390,"_",AB$2),'Reference data SID'!$B:$M,12,FALSE))</f>
        <v/>
      </c>
      <c r="AC390" s="16" t="str">
        <f>IF(ISERROR(VLOOKUP(CONCATENATE($A390,"_",AC$2),'Reference data SID'!$B:$M,12,FALSE)),"",VLOOKUP(CONCATENATE($A390,"_",AC$2),'Reference data SID'!$B:$M,12,FALSE))</f>
        <v/>
      </c>
      <c r="AD390" s="16" t="str">
        <f>IF(ISERROR(VLOOKUP(CONCATENATE($A390,"_",AD$2),'Reference data SID'!$B:$M,12,FALSE)),"",VLOOKUP(CONCATENATE($A390,"_",AD$2),'Reference data SID'!$B:$M,12,FALSE))</f>
        <v/>
      </c>
      <c r="AE390" s="16" t="str">
        <f>IF(ISERROR(VLOOKUP(CONCATENATE($A390,"_",AE$2),'Reference data SID'!$B:$M,12,FALSE)),"",VLOOKUP(CONCATENATE($A390,"_",AE$2),'Reference data SID'!$B:$M,12,FALSE))</f>
        <v/>
      </c>
      <c r="AF390" s="16" t="str">
        <f>IF(ISERROR(VLOOKUP(CONCATENATE($A390,"_",AF$2),'Reference data SID'!$B:$M,12,FALSE)),"",VLOOKUP(CONCATENATE($A390,"_",AF$2),'Reference data SID'!$B:$M,12,FALSE))</f>
        <v/>
      </c>
      <c r="AG390" s="16" t="str">
        <f>IF(ISERROR(VLOOKUP(CONCATENATE($A390,"_",AG$2),'Reference data SID'!$B:$M,12,FALSE)),"",VLOOKUP(CONCATENATE($A390,"_",AG$2),'Reference data SID'!$B:$M,12,FALSE))</f>
        <v/>
      </c>
      <c r="AH390" s="16" t="str">
        <f>IF(ISERROR(VLOOKUP(CONCATENATE($A390,"_",AH$2),'Reference data SID'!$B:$M,12,FALSE)),"",VLOOKUP(CONCATENATE($A390,"_",AH$2),'Reference data SID'!$B:$M,12,FALSE))</f>
        <v/>
      </c>
      <c r="AI390" s="16" t="str">
        <f>IF(ISERROR(VLOOKUP(CONCATENATE($A390,"_",AI$2),'Reference data SID'!$B:$M,12,FALSE)),"",VLOOKUP(CONCATENATE($A390,"_",AI$2),'Reference data SID'!$B:$M,12,FALSE))</f>
        <v/>
      </c>
      <c r="AJ390" s="16" t="str">
        <f>IF(ISERROR(VLOOKUP(CONCATENATE($A390,"_",AJ$2),'Reference data SID'!$B:$M,12,FALSE)),"",VLOOKUP(CONCATENATE($A390,"_",AJ$2),'Reference data SID'!$B:$M,12,FALSE))</f>
        <v/>
      </c>
      <c r="AK390" s="16" t="str">
        <f>IF(ISERROR(VLOOKUP(CONCATENATE($A390,"_",AK$2),'Reference data SID'!$B:$M,12,FALSE)),"",VLOOKUP(CONCATENATE($A390,"_",AK$2),'Reference data SID'!$B:$M,12,FALSE))</f>
        <v/>
      </c>
      <c r="AL390" s="16" t="str">
        <f>IF(ISERROR(VLOOKUP(CONCATENATE($A390,"_",AL$2),'Reference data SID'!$B:$M,12,FALSE)),"",VLOOKUP(CONCATENATE($A390,"_",AL$2),'Reference data SID'!$B:$M,12,FALSE))</f>
        <v/>
      </c>
      <c r="AM390" s="16" t="str">
        <f>IF(ISERROR(VLOOKUP(CONCATENATE($A390,"_",AM$2),'Reference data SID'!$B:$M,12,FALSE)),"",VLOOKUP(CONCATENATE($A390,"_",AM$2),'Reference data SID'!$B:$M,12,FALSE))</f>
        <v/>
      </c>
      <c r="AN390" s="16" t="str">
        <f>IF(ISERROR(VLOOKUP(CONCATENATE($A390,"_",AN$2),'Reference data SID'!$B:$M,12,FALSE)),"",VLOOKUP(CONCATENATE($A390,"_",AN$2),'Reference data SID'!$B:$M,12,FALSE))</f>
        <v/>
      </c>
      <c r="AO390" s="16" t="str">
        <f>IF(ISERROR(VLOOKUP(CONCATENATE($A390,"_",AO$2),'Reference data SID'!$B:$M,12,FALSE)),"",VLOOKUP(CONCATENATE($A390,"_",AO$2),'Reference data SID'!$B:$M,12,FALSE))</f>
        <v/>
      </c>
      <c r="AP390" s="16" t="str">
        <f>IF(ISERROR(VLOOKUP(CONCATENATE($A390,"_",AP$2),'Reference data SID'!$B:$M,12,FALSE)),"",VLOOKUP(CONCATENATE($A390,"_",AP$2),'Reference data SID'!$B:$M,12,FALSE))</f>
        <v/>
      </c>
      <c r="AQ390" s="16" t="str">
        <f>IF(ISERROR(VLOOKUP(CONCATENATE($A390,"_",AQ$2),'Reference data SID'!$B:$M,12,FALSE)),"",VLOOKUP(CONCATENATE($A390,"_",AQ$2),'Reference data SID'!$B:$M,12,FALSE))</f>
        <v/>
      </c>
      <c r="AR390" s="16" t="str">
        <f>IF(ISERROR(VLOOKUP(CONCATENATE($A390,"_",AR$2),'Reference data SID'!$B:$M,12,FALSE)),"",VLOOKUP(CONCATENATE($A390,"_",AR$2),'Reference data SID'!$B:$M,12,FALSE))</f>
        <v/>
      </c>
      <c r="AS390" s="16" t="str">
        <f>IF(ISERROR(VLOOKUP(CONCATENATE($A390,"_",AS$2),'Reference data SID'!$B:$M,12,FALSE)),"",VLOOKUP(CONCATENATE($A390,"_",AS$2),'Reference data SID'!$B:$M,12,FALSE))</f>
        <v/>
      </c>
      <c r="AT390" s="16" t="str">
        <f>IF(ISERROR(VLOOKUP(CONCATENATE($A390,"_",AT$2),'Reference data SID'!$B:$M,12,FALSE)),"",VLOOKUP(CONCATENATE($A390,"_",AT$2),'Reference data SID'!$B:$M,12,FALSE))</f>
        <v/>
      </c>
    </row>
    <row r="391" spans="1:46" x14ac:dyDescent="0.25">
      <c r="A391">
        <v>387</v>
      </c>
      <c r="B391" s="16" t="str">
        <f>IF(ISERROR(VLOOKUP(CONCATENATE($A391,"_",B$2),'Reference data SID'!$B:$M,12,FALSE)),"",VLOOKUP(CONCATENATE($A391,"_",B$2),'Reference data SID'!$B:$M,12,FALSE))</f>
        <v/>
      </c>
      <c r="C391" s="16" t="str">
        <f>IF(ISERROR(VLOOKUP(CONCATENATE($A391,"_",C$2),'Reference data SID'!$B:$M,12,FALSE)),"",VLOOKUP(CONCATENATE($A391,"_",C$2),'Reference data SID'!$B:$M,12,FALSE))</f>
        <v/>
      </c>
      <c r="D391" s="16" t="str">
        <f>IF(ISERROR(VLOOKUP(CONCATENATE($A391,"_",D$2),'Reference data SID'!$B:$M,12,FALSE)),"",VLOOKUP(CONCATENATE($A391,"_",D$2),'Reference data SID'!$B:$M,12,FALSE))</f>
        <v/>
      </c>
      <c r="E391" s="16" t="str">
        <f>IF(ISERROR(VLOOKUP(CONCATENATE($A391,"_",E$2),'Reference data SID'!$B:$M,12,FALSE)),"",VLOOKUP(CONCATENATE($A391,"_",E$2),'Reference data SID'!$B:$M,12,FALSE))</f>
        <v/>
      </c>
      <c r="F391" s="16" t="str">
        <f>IF(ISERROR(VLOOKUP(CONCATENATE($A391,"_",F$2),'Reference data SID'!$B:$M,12,FALSE)),"",VLOOKUP(CONCATENATE($A391,"_",F$2),'Reference data SID'!$B:$M,12,FALSE))</f>
        <v/>
      </c>
      <c r="G391" s="16" t="str">
        <f>IF(ISERROR(VLOOKUP(CONCATENATE($A391,"_",G$2),'Reference data SID'!$B:$M,12,FALSE)),"",VLOOKUP(CONCATENATE($A391,"_",G$2),'Reference data SID'!$B:$M,12,FALSE))</f>
        <v/>
      </c>
      <c r="H391" s="16" t="str">
        <f>IF(ISERROR(VLOOKUP(CONCATENATE($A391,"_",H$2),'Reference data SID'!$B:$M,12,FALSE)),"",VLOOKUP(CONCATENATE($A391,"_",H$2),'Reference data SID'!$B:$M,12,FALSE))</f>
        <v/>
      </c>
      <c r="I391" s="16" t="str">
        <f>IF(ISERROR(VLOOKUP(CONCATENATE($A391,"_",I$2),'Reference data SID'!$B:$M,12,FALSE)),"",VLOOKUP(CONCATENATE($A391,"_",I$2),'Reference data SID'!$B:$M,12,FALSE))</f>
        <v/>
      </c>
      <c r="J391" s="16" t="str">
        <f>IF(ISERROR(VLOOKUP(CONCATENATE($A391,"_",J$2),'Reference data SID'!$B:$M,12,FALSE)),"",VLOOKUP(CONCATENATE($A391,"_",J$2),'Reference data SID'!$B:$M,12,FALSE))</f>
        <v/>
      </c>
      <c r="K391" s="16" t="str">
        <f>IF(ISERROR(VLOOKUP(CONCATENATE($A391,"_",K$2),'Reference data SID'!$B:$M,12,FALSE)),"",VLOOKUP(CONCATENATE($A391,"_",K$2),'Reference data SID'!$B:$M,12,FALSE))</f>
        <v/>
      </c>
      <c r="L391" s="16" t="str">
        <f>IF(ISERROR(VLOOKUP(CONCATENATE($A391,"_",L$2),'Reference data SID'!$B:$M,12,FALSE)),"",VLOOKUP(CONCATENATE($A391,"_",L$2),'Reference data SID'!$B:$M,12,FALSE))</f>
        <v/>
      </c>
      <c r="M391" s="16" t="str">
        <f>IF(ISERROR(VLOOKUP(CONCATENATE($A391,"_",M$2),'Reference data SID'!$B:$M,12,FALSE)),"",VLOOKUP(CONCATENATE($A391,"_",M$2),'Reference data SID'!$B:$M,12,FALSE))</f>
        <v/>
      </c>
      <c r="N391" s="16" t="str">
        <f>IF(ISERROR(VLOOKUP(CONCATENATE($A391,"_",N$2),'Reference data SID'!$B:$M,12,FALSE)),"",VLOOKUP(CONCATENATE($A391,"_",N$2),'Reference data SID'!$B:$M,12,FALSE))</f>
        <v/>
      </c>
      <c r="O391" s="16" t="str">
        <f>IF(ISERROR(VLOOKUP(CONCATENATE($A391,"_",O$2),'Reference data SID'!$B:$M,12,FALSE)),"",VLOOKUP(CONCATENATE($A391,"_",O$2),'Reference data SID'!$B:$M,12,FALSE))</f>
        <v/>
      </c>
      <c r="P391" s="16" t="str">
        <f>IF(ISERROR(VLOOKUP(CONCATENATE($A391,"_",P$2),'Reference data SID'!$B:$M,12,FALSE)),"",VLOOKUP(CONCATENATE($A391,"_",P$2),'Reference data SID'!$B:$M,12,FALSE))</f>
        <v/>
      </c>
      <c r="Q391" s="16" t="str">
        <f>IF(ISERROR(VLOOKUP(CONCATENATE($A391,"_",Q$2),'Reference data SID'!$B:$M,12,FALSE)),"",VLOOKUP(CONCATENATE($A391,"_",Q$2),'Reference data SID'!$B:$M,12,FALSE))</f>
        <v/>
      </c>
      <c r="R391" s="16" t="str">
        <f>IF(ISERROR(VLOOKUP(CONCATENATE($A391,"_",R$2),'Reference data SID'!$B:$M,12,FALSE)),"",VLOOKUP(CONCATENATE($A391,"_",R$2),'Reference data SID'!$B:$M,12,FALSE))</f>
        <v/>
      </c>
      <c r="S391" s="16" t="str">
        <f>IF(ISERROR(VLOOKUP(CONCATENATE($A391,"_",S$2),'Reference data SID'!$B:$M,12,FALSE)),"",VLOOKUP(CONCATENATE($A391,"_",S$2),'Reference data SID'!$B:$M,12,FALSE))</f>
        <v/>
      </c>
      <c r="T391" s="16" t="str">
        <f>IF(ISERROR(VLOOKUP(CONCATENATE($A391,"_",T$2),'Reference data SID'!$B:$M,12,FALSE)),"",VLOOKUP(CONCATENATE($A391,"_",T$2),'Reference data SID'!$B:$M,12,FALSE))</f>
        <v/>
      </c>
      <c r="U391" s="16" t="str">
        <f>IF(ISERROR(VLOOKUP(CONCATENATE($A391,"_",U$2),'Reference data SID'!$B:$M,12,FALSE)),"",VLOOKUP(CONCATENATE($A391,"_",U$2),'Reference data SID'!$B:$M,12,FALSE))</f>
        <v/>
      </c>
      <c r="V391" s="16" t="str">
        <f>IF(ISERROR(VLOOKUP(CONCATENATE($A391,"_",V$2),'Reference data SID'!$B:$M,12,FALSE)),"",VLOOKUP(CONCATENATE($A391,"_",V$2),'Reference data SID'!$B:$M,12,FALSE))</f>
        <v/>
      </c>
      <c r="W391" s="16" t="str">
        <f>IF(ISERROR(VLOOKUP(CONCATENATE($A391,"_",W$2),'Reference data SID'!$B:$M,12,FALSE)),"",VLOOKUP(CONCATENATE($A391,"_",W$2),'Reference data SID'!$B:$M,12,FALSE))</f>
        <v/>
      </c>
      <c r="X391" s="16" t="str">
        <f>IF(ISERROR(VLOOKUP(CONCATENATE($A391,"_",X$2),'Reference data SID'!$B:$M,12,FALSE)),"",VLOOKUP(CONCATENATE($A391,"_",X$2),'Reference data SID'!$B:$M,12,FALSE))</f>
        <v/>
      </c>
      <c r="Y391" s="16" t="str">
        <f>IF(ISERROR(VLOOKUP(CONCATENATE($A391,"_",Y$2),'Reference data SID'!$B:$M,12,FALSE)),"",VLOOKUP(CONCATENATE($A391,"_",Y$2),'Reference data SID'!$B:$M,12,FALSE))</f>
        <v/>
      </c>
      <c r="Z391" s="16" t="str">
        <f>IF(ISERROR(VLOOKUP(CONCATENATE($A391,"_",Z$2),'Reference data SID'!$B:$M,12,FALSE)),"",VLOOKUP(CONCATENATE($A391,"_",Z$2),'Reference data SID'!$B:$M,12,FALSE))</f>
        <v/>
      </c>
      <c r="AA391" s="16" t="str">
        <f>IF(ISERROR(VLOOKUP(CONCATENATE($A391,"_",AA$2),'Reference data SID'!$B:$M,12,FALSE)),"",VLOOKUP(CONCATENATE($A391,"_",AA$2),'Reference data SID'!$B:$M,12,FALSE))</f>
        <v/>
      </c>
      <c r="AB391" s="16" t="str">
        <f>IF(ISERROR(VLOOKUP(CONCATENATE($A391,"_",AB$2),'Reference data SID'!$B:$M,12,FALSE)),"",VLOOKUP(CONCATENATE($A391,"_",AB$2),'Reference data SID'!$B:$M,12,FALSE))</f>
        <v/>
      </c>
      <c r="AC391" s="16" t="str">
        <f>IF(ISERROR(VLOOKUP(CONCATENATE($A391,"_",AC$2),'Reference data SID'!$B:$M,12,FALSE)),"",VLOOKUP(CONCATENATE($A391,"_",AC$2),'Reference data SID'!$B:$M,12,FALSE))</f>
        <v/>
      </c>
      <c r="AD391" s="16" t="str">
        <f>IF(ISERROR(VLOOKUP(CONCATENATE($A391,"_",AD$2),'Reference data SID'!$B:$M,12,FALSE)),"",VLOOKUP(CONCATENATE($A391,"_",AD$2),'Reference data SID'!$B:$M,12,FALSE))</f>
        <v/>
      </c>
      <c r="AE391" s="16" t="str">
        <f>IF(ISERROR(VLOOKUP(CONCATENATE($A391,"_",AE$2),'Reference data SID'!$B:$M,12,FALSE)),"",VLOOKUP(CONCATENATE($A391,"_",AE$2),'Reference data SID'!$B:$M,12,FALSE))</f>
        <v/>
      </c>
      <c r="AF391" s="16" t="str">
        <f>IF(ISERROR(VLOOKUP(CONCATENATE($A391,"_",AF$2),'Reference data SID'!$B:$M,12,FALSE)),"",VLOOKUP(CONCATENATE($A391,"_",AF$2),'Reference data SID'!$B:$M,12,FALSE))</f>
        <v/>
      </c>
      <c r="AG391" s="16" t="str">
        <f>IF(ISERROR(VLOOKUP(CONCATENATE($A391,"_",AG$2),'Reference data SID'!$B:$M,12,FALSE)),"",VLOOKUP(CONCATENATE($A391,"_",AG$2),'Reference data SID'!$B:$M,12,FALSE))</f>
        <v/>
      </c>
      <c r="AH391" s="16" t="str">
        <f>IF(ISERROR(VLOOKUP(CONCATENATE($A391,"_",AH$2),'Reference data SID'!$B:$M,12,FALSE)),"",VLOOKUP(CONCATENATE($A391,"_",AH$2),'Reference data SID'!$B:$M,12,FALSE))</f>
        <v/>
      </c>
      <c r="AI391" s="16" t="str">
        <f>IF(ISERROR(VLOOKUP(CONCATENATE($A391,"_",AI$2),'Reference data SID'!$B:$M,12,FALSE)),"",VLOOKUP(CONCATENATE($A391,"_",AI$2),'Reference data SID'!$B:$M,12,FALSE))</f>
        <v/>
      </c>
      <c r="AJ391" s="16" t="str">
        <f>IF(ISERROR(VLOOKUP(CONCATENATE($A391,"_",AJ$2),'Reference data SID'!$B:$M,12,FALSE)),"",VLOOKUP(CONCATENATE($A391,"_",AJ$2),'Reference data SID'!$B:$M,12,FALSE))</f>
        <v/>
      </c>
      <c r="AK391" s="16" t="str">
        <f>IF(ISERROR(VLOOKUP(CONCATENATE($A391,"_",AK$2),'Reference data SID'!$B:$M,12,FALSE)),"",VLOOKUP(CONCATENATE($A391,"_",AK$2),'Reference data SID'!$B:$M,12,FALSE))</f>
        <v/>
      </c>
      <c r="AL391" s="16" t="str">
        <f>IF(ISERROR(VLOOKUP(CONCATENATE($A391,"_",AL$2),'Reference data SID'!$B:$M,12,FALSE)),"",VLOOKUP(CONCATENATE($A391,"_",AL$2),'Reference data SID'!$B:$M,12,FALSE))</f>
        <v/>
      </c>
      <c r="AM391" s="16" t="str">
        <f>IF(ISERROR(VLOOKUP(CONCATENATE($A391,"_",AM$2),'Reference data SID'!$B:$M,12,FALSE)),"",VLOOKUP(CONCATENATE($A391,"_",AM$2),'Reference data SID'!$B:$M,12,FALSE))</f>
        <v/>
      </c>
      <c r="AN391" s="16" t="str">
        <f>IF(ISERROR(VLOOKUP(CONCATENATE($A391,"_",AN$2),'Reference data SID'!$B:$M,12,FALSE)),"",VLOOKUP(CONCATENATE($A391,"_",AN$2),'Reference data SID'!$B:$M,12,FALSE))</f>
        <v/>
      </c>
      <c r="AO391" s="16" t="str">
        <f>IF(ISERROR(VLOOKUP(CONCATENATE($A391,"_",AO$2),'Reference data SID'!$B:$M,12,FALSE)),"",VLOOKUP(CONCATENATE($A391,"_",AO$2),'Reference data SID'!$B:$M,12,FALSE))</f>
        <v/>
      </c>
      <c r="AP391" s="16" t="str">
        <f>IF(ISERROR(VLOOKUP(CONCATENATE($A391,"_",AP$2),'Reference data SID'!$B:$M,12,FALSE)),"",VLOOKUP(CONCATENATE($A391,"_",AP$2),'Reference data SID'!$B:$M,12,FALSE))</f>
        <v/>
      </c>
      <c r="AQ391" s="16" t="str">
        <f>IF(ISERROR(VLOOKUP(CONCATENATE($A391,"_",AQ$2),'Reference data SID'!$B:$M,12,FALSE)),"",VLOOKUP(CONCATENATE($A391,"_",AQ$2),'Reference data SID'!$B:$M,12,FALSE))</f>
        <v/>
      </c>
      <c r="AR391" s="16" t="str">
        <f>IF(ISERROR(VLOOKUP(CONCATENATE($A391,"_",AR$2),'Reference data SID'!$B:$M,12,FALSE)),"",VLOOKUP(CONCATENATE($A391,"_",AR$2),'Reference data SID'!$B:$M,12,FALSE))</f>
        <v/>
      </c>
      <c r="AS391" s="16" t="str">
        <f>IF(ISERROR(VLOOKUP(CONCATENATE($A391,"_",AS$2),'Reference data SID'!$B:$M,12,FALSE)),"",VLOOKUP(CONCATENATE($A391,"_",AS$2),'Reference data SID'!$B:$M,12,FALSE))</f>
        <v/>
      </c>
      <c r="AT391" s="16" t="str">
        <f>IF(ISERROR(VLOOKUP(CONCATENATE($A391,"_",AT$2),'Reference data SID'!$B:$M,12,FALSE)),"",VLOOKUP(CONCATENATE($A391,"_",AT$2),'Reference data SID'!$B:$M,12,FALSE))</f>
        <v/>
      </c>
    </row>
    <row r="392" spans="1:46" x14ac:dyDescent="0.25">
      <c r="A392">
        <v>388</v>
      </c>
      <c r="B392" s="16" t="str">
        <f>IF(ISERROR(VLOOKUP(CONCATENATE($A392,"_",B$2),'Reference data SID'!$B:$M,12,FALSE)),"",VLOOKUP(CONCATENATE($A392,"_",B$2),'Reference data SID'!$B:$M,12,FALSE))</f>
        <v/>
      </c>
      <c r="C392" s="16" t="str">
        <f>IF(ISERROR(VLOOKUP(CONCATENATE($A392,"_",C$2),'Reference data SID'!$B:$M,12,FALSE)),"",VLOOKUP(CONCATENATE($A392,"_",C$2),'Reference data SID'!$B:$M,12,FALSE))</f>
        <v/>
      </c>
      <c r="D392" s="16" t="str">
        <f>IF(ISERROR(VLOOKUP(CONCATENATE($A392,"_",D$2),'Reference data SID'!$B:$M,12,FALSE)),"",VLOOKUP(CONCATENATE($A392,"_",D$2),'Reference data SID'!$B:$M,12,FALSE))</f>
        <v/>
      </c>
      <c r="E392" s="16" t="str">
        <f>IF(ISERROR(VLOOKUP(CONCATENATE($A392,"_",E$2),'Reference data SID'!$B:$M,12,FALSE)),"",VLOOKUP(CONCATENATE($A392,"_",E$2),'Reference data SID'!$B:$M,12,FALSE))</f>
        <v/>
      </c>
      <c r="F392" s="16" t="str">
        <f>IF(ISERROR(VLOOKUP(CONCATENATE($A392,"_",F$2),'Reference data SID'!$B:$M,12,FALSE)),"",VLOOKUP(CONCATENATE($A392,"_",F$2),'Reference data SID'!$B:$M,12,FALSE))</f>
        <v/>
      </c>
      <c r="G392" s="16" t="str">
        <f>IF(ISERROR(VLOOKUP(CONCATENATE($A392,"_",G$2),'Reference data SID'!$B:$M,12,FALSE)),"",VLOOKUP(CONCATENATE($A392,"_",G$2),'Reference data SID'!$B:$M,12,FALSE))</f>
        <v/>
      </c>
      <c r="H392" s="16" t="str">
        <f>IF(ISERROR(VLOOKUP(CONCATENATE($A392,"_",H$2),'Reference data SID'!$B:$M,12,FALSE)),"",VLOOKUP(CONCATENATE($A392,"_",H$2),'Reference data SID'!$B:$M,12,FALSE))</f>
        <v/>
      </c>
      <c r="I392" s="16" t="str">
        <f>IF(ISERROR(VLOOKUP(CONCATENATE($A392,"_",I$2),'Reference data SID'!$B:$M,12,FALSE)),"",VLOOKUP(CONCATENATE($A392,"_",I$2),'Reference data SID'!$B:$M,12,FALSE))</f>
        <v/>
      </c>
      <c r="J392" s="16" t="str">
        <f>IF(ISERROR(VLOOKUP(CONCATENATE($A392,"_",J$2),'Reference data SID'!$B:$M,12,FALSE)),"",VLOOKUP(CONCATENATE($A392,"_",J$2),'Reference data SID'!$B:$M,12,FALSE))</f>
        <v/>
      </c>
      <c r="K392" s="16" t="str">
        <f>IF(ISERROR(VLOOKUP(CONCATENATE($A392,"_",K$2),'Reference data SID'!$B:$M,12,FALSE)),"",VLOOKUP(CONCATENATE($A392,"_",K$2),'Reference data SID'!$B:$M,12,FALSE))</f>
        <v/>
      </c>
      <c r="L392" s="16" t="str">
        <f>IF(ISERROR(VLOOKUP(CONCATENATE($A392,"_",L$2),'Reference data SID'!$B:$M,12,FALSE)),"",VLOOKUP(CONCATENATE($A392,"_",L$2),'Reference data SID'!$B:$M,12,FALSE))</f>
        <v/>
      </c>
      <c r="M392" s="16" t="str">
        <f>IF(ISERROR(VLOOKUP(CONCATENATE($A392,"_",M$2),'Reference data SID'!$B:$M,12,FALSE)),"",VLOOKUP(CONCATENATE($A392,"_",M$2),'Reference data SID'!$B:$M,12,FALSE))</f>
        <v/>
      </c>
      <c r="N392" s="16" t="str">
        <f>IF(ISERROR(VLOOKUP(CONCATENATE($A392,"_",N$2),'Reference data SID'!$B:$M,12,FALSE)),"",VLOOKUP(CONCATENATE($A392,"_",N$2),'Reference data SID'!$B:$M,12,FALSE))</f>
        <v/>
      </c>
      <c r="O392" s="16" t="str">
        <f>IF(ISERROR(VLOOKUP(CONCATENATE($A392,"_",O$2),'Reference data SID'!$B:$M,12,FALSE)),"",VLOOKUP(CONCATENATE($A392,"_",O$2),'Reference data SID'!$B:$M,12,FALSE))</f>
        <v/>
      </c>
      <c r="P392" s="16" t="str">
        <f>IF(ISERROR(VLOOKUP(CONCATENATE($A392,"_",P$2),'Reference data SID'!$B:$M,12,FALSE)),"",VLOOKUP(CONCATENATE($A392,"_",P$2),'Reference data SID'!$B:$M,12,FALSE))</f>
        <v/>
      </c>
      <c r="Q392" s="16" t="str">
        <f>IF(ISERROR(VLOOKUP(CONCATENATE($A392,"_",Q$2),'Reference data SID'!$B:$M,12,FALSE)),"",VLOOKUP(CONCATENATE($A392,"_",Q$2),'Reference data SID'!$B:$M,12,FALSE))</f>
        <v/>
      </c>
      <c r="R392" s="16" t="str">
        <f>IF(ISERROR(VLOOKUP(CONCATENATE($A392,"_",R$2),'Reference data SID'!$B:$M,12,FALSE)),"",VLOOKUP(CONCATENATE($A392,"_",R$2),'Reference data SID'!$B:$M,12,FALSE))</f>
        <v/>
      </c>
      <c r="S392" s="16" t="str">
        <f>IF(ISERROR(VLOOKUP(CONCATENATE($A392,"_",S$2),'Reference data SID'!$B:$M,12,FALSE)),"",VLOOKUP(CONCATENATE($A392,"_",S$2),'Reference data SID'!$B:$M,12,FALSE))</f>
        <v/>
      </c>
      <c r="T392" s="16" t="str">
        <f>IF(ISERROR(VLOOKUP(CONCATENATE($A392,"_",T$2),'Reference data SID'!$B:$M,12,FALSE)),"",VLOOKUP(CONCATENATE($A392,"_",T$2),'Reference data SID'!$B:$M,12,FALSE))</f>
        <v/>
      </c>
      <c r="U392" s="16" t="str">
        <f>IF(ISERROR(VLOOKUP(CONCATENATE($A392,"_",U$2),'Reference data SID'!$B:$M,12,FALSE)),"",VLOOKUP(CONCATENATE($A392,"_",U$2),'Reference data SID'!$B:$M,12,FALSE))</f>
        <v/>
      </c>
      <c r="V392" s="16" t="str">
        <f>IF(ISERROR(VLOOKUP(CONCATENATE($A392,"_",V$2),'Reference data SID'!$B:$M,12,FALSE)),"",VLOOKUP(CONCATENATE($A392,"_",V$2),'Reference data SID'!$B:$M,12,FALSE))</f>
        <v/>
      </c>
      <c r="W392" s="16" t="str">
        <f>IF(ISERROR(VLOOKUP(CONCATENATE($A392,"_",W$2),'Reference data SID'!$B:$M,12,FALSE)),"",VLOOKUP(CONCATENATE($A392,"_",W$2),'Reference data SID'!$B:$M,12,FALSE))</f>
        <v/>
      </c>
      <c r="X392" s="16" t="str">
        <f>IF(ISERROR(VLOOKUP(CONCATENATE($A392,"_",X$2),'Reference data SID'!$B:$M,12,FALSE)),"",VLOOKUP(CONCATENATE($A392,"_",X$2),'Reference data SID'!$B:$M,12,FALSE))</f>
        <v/>
      </c>
      <c r="Y392" s="16" t="str">
        <f>IF(ISERROR(VLOOKUP(CONCATENATE($A392,"_",Y$2),'Reference data SID'!$B:$M,12,FALSE)),"",VLOOKUP(CONCATENATE($A392,"_",Y$2),'Reference data SID'!$B:$M,12,FALSE))</f>
        <v/>
      </c>
      <c r="Z392" s="16" t="str">
        <f>IF(ISERROR(VLOOKUP(CONCATENATE($A392,"_",Z$2),'Reference data SID'!$B:$M,12,FALSE)),"",VLOOKUP(CONCATENATE($A392,"_",Z$2),'Reference data SID'!$B:$M,12,FALSE))</f>
        <v/>
      </c>
      <c r="AA392" s="16" t="str">
        <f>IF(ISERROR(VLOOKUP(CONCATENATE($A392,"_",AA$2),'Reference data SID'!$B:$M,12,FALSE)),"",VLOOKUP(CONCATENATE($A392,"_",AA$2),'Reference data SID'!$B:$M,12,FALSE))</f>
        <v/>
      </c>
      <c r="AB392" s="16" t="str">
        <f>IF(ISERROR(VLOOKUP(CONCATENATE($A392,"_",AB$2),'Reference data SID'!$B:$M,12,FALSE)),"",VLOOKUP(CONCATENATE($A392,"_",AB$2),'Reference data SID'!$B:$M,12,FALSE))</f>
        <v/>
      </c>
      <c r="AC392" s="16" t="str">
        <f>IF(ISERROR(VLOOKUP(CONCATENATE($A392,"_",AC$2),'Reference data SID'!$B:$M,12,FALSE)),"",VLOOKUP(CONCATENATE($A392,"_",AC$2),'Reference data SID'!$B:$M,12,FALSE))</f>
        <v/>
      </c>
      <c r="AD392" s="16" t="str">
        <f>IF(ISERROR(VLOOKUP(CONCATENATE($A392,"_",AD$2),'Reference data SID'!$B:$M,12,FALSE)),"",VLOOKUP(CONCATENATE($A392,"_",AD$2),'Reference data SID'!$B:$M,12,FALSE))</f>
        <v/>
      </c>
      <c r="AE392" s="16" t="str">
        <f>IF(ISERROR(VLOOKUP(CONCATENATE($A392,"_",AE$2),'Reference data SID'!$B:$M,12,FALSE)),"",VLOOKUP(CONCATENATE($A392,"_",AE$2),'Reference data SID'!$B:$M,12,FALSE))</f>
        <v/>
      </c>
      <c r="AF392" s="16" t="str">
        <f>IF(ISERROR(VLOOKUP(CONCATENATE($A392,"_",AF$2),'Reference data SID'!$B:$M,12,FALSE)),"",VLOOKUP(CONCATENATE($A392,"_",AF$2),'Reference data SID'!$B:$M,12,FALSE))</f>
        <v/>
      </c>
      <c r="AG392" s="16" t="str">
        <f>IF(ISERROR(VLOOKUP(CONCATENATE($A392,"_",AG$2),'Reference data SID'!$B:$M,12,FALSE)),"",VLOOKUP(CONCATENATE($A392,"_",AG$2),'Reference data SID'!$B:$M,12,FALSE))</f>
        <v/>
      </c>
      <c r="AH392" s="16" t="str">
        <f>IF(ISERROR(VLOOKUP(CONCATENATE($A392,"_",AH$2),'Reference data SID'!$B:$M,12,FALSE)),"",VLOOKUP(CONCATENATE($A392,"_",AH$2),'Reference data SID'!$B:$M,12,FALSE))</f>
        <v/>
      </c>
      <c r="AI392" s="16" t="str">
        <f>IF(ISERROR(VLOOKUP(CONCATENATE($A392,"_",AI$2),'Reference data SID'!$B:$M,12,FALSE)),"",VLOOKUP(CONCATENATE($A392,"_",AI$2),'Reference data SID'!$B:$M,12,FALSE))</f>
        <v/>
      </c>
      <c r="AJ392" s="16" t="str">
        <f>IF(ISERROR(VLOOKUP(CONCATENATE($A392,"_",AJ$2),'Reference data SID'!$B:$M,12,FALSE)),"",VLOOKUP(CONCATENATE($A392,"_",AJ$2),'Reference data SID'!$B:$M,12,FALSE))</f>
        <v/>
      </c>
      <c r="AK392" s="16" t="str">
        <f>IF(ISERROR(VLOOKUP(CONCATENATE($A392,"_",AK$2),'Reference data SID'!$B:$M,12,FALSE)),"",VLOOKUP(CONCATENATE($A392,"_",AK$2),'Reference data SID'!$B:$M,12,FALSE))</f>
        <v/>
      </c>
      <c r="AL392" s="16" t="str">
        <f>IF(ISERROR(VLOOKUP(CONCATENATE($A392,"_",AL$2),'Reference data SID'!$B:$M,12,FALSE)),"",VLOOKUP(CONCATENATE($A392,"_",AL$2),'Reference data SID'!$B:$M,12,FALSE))</f>
        <v/>
      </c>
      <c r="AM392" s="16" t="str">
        <f>IF(ISERROR(VLOOKUP(CONCATENATE($A392,"_",AM$2),'Reference data SID'!$B:$M,12,FALSE)),"",VLOOKUP(CONCATENATE($A392,"_",AM$2),'Reference data SID'!$B:$M,12,FALSE))</f>
        <v/>
      </c>
      <c r="AN392" s="16" t="str">
        <f>IF(ISERROR(VLOOKUP(CONCATENATE($A392,"_",AN$2),'Reference data SID'!$B:$M,12,FALSE)),"",VLOOKUP(CONCATENATE($A392,"_",AN$2),'Reference data SID'!$B:$M,12,FALSE))</f>
        <v/>
      </c>
      <c r="AO392" s="16" t="str">
        <f>IF(ISERROR(VLOOKUP(CONCATENATE($A392,"_",AO$2),'Reference data SID'!$B:$M,12,FALSE)),"",VLOOKUP(CONCATENATE($A392,"_",AO$2),'Reference data SID'!$B:$M,12,FALSE))</f>
        <v/>
      </c>
      <c r="AP392" s="16" t="str">
        <f>IF(ISERROR(VLOOKUP(CONCATENATE($A392,"_",AP$2),'Reference data SID'!$B:$M,12,FALSE)),"",VLOOKUP(CONCATENATE($A392,"_",AP$2),'Reference data SID'!$B:$M,12,FALSE))</f>
        <v/>
      </c>
      <c r="AQ392" s="16" t="str">
        <f>IF(ISERROR(VLOOKUP(CONCATENATE($A392,"_",AQ$2),'Reference data SID'!$B:$M,12,FALSE)),"",VLOOKUP(CONCATENATE($A392,"_",AQ$2),'Reference data SID'!$B:$M,12,FALSE))</f>
        <v/>
      </c>
      <c r="AR392" s="16" t="str">
        <f>IF(ISERROR(VLOOKUP(CONCATENATE($A392,"_",AR$2),'Reference data SID'!$B:$M,12,FALSE)),"",VLOOKUP(CONCATENATE($A392,"_",AR$2),'Reference data SID'!$B:$M,12,FALSE))</f>
        <v/>
      </c>
      <c r="AS392" s="16" t="str">
        <f>IF(ISERROR(VLOOKUP(CONCATENATE($A392,"_",AS$2),'Reference data SID'!$B:$M,12,FALSE)),"",VLOOKUP(CONCATENATE($A392,"_",AS$2),'Reference data SID'!$B:$M,12,FALSE))</f>
        <v/>
      </c>
      <c r="AT392" s="16" t="str">
        <f>IF(ISERROR(VLOOKUP(CONCATENATE($A392,"_",AT$2),'Reference data SID'!$B:$M,12,FALSE)),"",VLOOKUP(CONCATENATE($A392,"_",AT$2),'Reference data SID'!$B:$M,12,FALSE))</f>
        <v/>
      </c>
    </row>
    <row r="393" spans="1:46" x14ac:dyDescent="0.25">
      <c r="A393">
        <v>389</v>
      </c>
      <c r="B393" s="16" t="str">
        <f>IF(ISERROR(VLOOKUP(CONCATENATE($A393,"_",B$2),'Reference data SID'!$B:$M,12,FALSE)),"",VLOOKUP(CONCATENATE($A393,"_",B$2),'Reference data SID'!$B:$M,12,FALSE))</f>
        <v/>
      </c>
      <c r="C393" s="16" t="str">
        <f>IF(ISERROR(VLOOKUP(CONCATENATE($A393,"_",C$2),'Reference data SID'!$B:$M,12,FALSE)),"",VLOOKUP(CONCATENATE($A393,"_",C$2),'Reference data SID'!$B:$M,12,FALSE))</f>
        <v/>
      </c>
      <c r="D393" s="16" t="str">
        <f>IF(ISERROR(VLOOKUP(CONCATENATE($A393,"_",D$2),'Reference data SID'!$B:$M,12,FALSE)),"",VLOOKUP(CONCATENATE($A393,"_",D$2),'Reference data SID'!$B:$M,12,FALSE))</f>
        <v/>
      </c>
      <c r="E393" s="16" t="str">
        <f>IF(ISERROR(VLOOKUP(CONCATENATE($A393,"_",E$2),'Reference data SID'!$B:$M,12,FALSE)),"",VLOOKUP(CONCATENATE($A393,"_",E$2),'Reference data SID'!$B:$M,12,FALSE))</f>
        <v/>
      </c>
      <c r="F393" s="16" t="str">
        <f>IF(ISERROR(VLOOKUP(CONCATENATE($A393,"_",F$2),'Reference data SID'!$B:$M,12,FALSE)),"",VLOOKUP(CONCATENATE($A393,"_",F$2),'Reference data SID'!$B:$M,12,FALSE))</f>
        <v/>
      </c>
      <c r="G393" s="16" t="str">
        <f>IF(ISERROR(VLOOKUP(CONCATENATE($A393,"_",G$2),'Reference data SID'!$B:$M,12,FALSE)),"",VLOOKUP(CONCATENATE($A393,"_",G$2),'Reference data SID'!$B:$M,12,FALSE))</f>
        <v/>
      </c>
      <c r="H393" s="16" t="str">
        <f>IF(ISERROR(VLOOKUP(CONCATENATE($A393,"_",H$2),'Reference data SID'!$B:$M,12,FALSE)),"",VLOOKUP(CONCATENATE($A393,"_",H$2),'Reference data SID'!$B:$M,12,FALSE))</f>
        <v/>
      </c>
      <c r="I393" s="16" t="str">
        <f>IF(ISERROR(VLOOKUP(CONCATENATE($A393,"_",I$2),'Reference data SID'!$B:$M,12,FALSE)),"",VLOOKUP(CONCATENATE($A393,"_",I$2),'Reference data SID'!$B:$M,12,FALSE))</f>
        <v/>
      </c>
      <c r="J393" s="16" t="str">
        <f>IF(ISERROR(VLOOKUP(CONCATENATE($A393,"_",J$2),'Reference data SID'!$B:$M,12,FALSE)),"",VLOOKUP(CONCATENATE($A393,"_",J$2),'Reference data SID'!$B:$M,12,FALSE))</f>
        <v/>
      </c>
      <c r="K393" s="16" t="str">
        <f>IF(ISERROR(VLOOKUP(CONCATENATE($A393,"_",K$2),'Reference data SID'!$B:$M,12,FALSE)),"",VLOOKUP(CONCATENATE($A393,"_",K$2),'Reference data SID'!$B:$M,12,FALSE))</f>
        <v/>
      </c>
      <c r="L393" s="16" t="str">
        <f>IF(ISERROR(VLOOKUP(CONCATENATE($A393,"_",L$2),'Reference data SID'!$B:$M,12,FALSE)),"",VLOOKUP(CONCATENATE($A393,"_",L$2),'Reference data SID'!$B:$M,12,FALSE))</f>
        <v/>
      </c>
      <c r="M393" s="16" t="str">
        <f>IF(ISERROR(VLOOKUP(CONCATENATE($A393,"_",M$2),'Reference data SID'!$B:$M,12,FALSE)),"",VLOOKUP(CONCATENATE($A393,"_",M$2),'Reference data SID'!$B:$M,12,FALSE))</f>
        <v/>
      </c>
      <c r="N393" s="16" t="str">
        <f>IF(ISERROR(VLOOKUP(CONCATENATE($A393,"_",N$2),'Reference data SID'!$B:$M,12,FALSE)),"",VLOOKUP(CONCATENATE($A393,"_",N$2),'Reference data SID'!$B:$M,12,FALSE))</f>
        <v/>
      </c>
      <c r="O393" s="16" t="str">
        <f>IF(ISERROR(VLOOKUP(CONCATENATE($A393,"_",O$2),'Reference data SID'!$B:$M,12,FALSE)),"",VLOOKUP(CONCATENATE($A393,"_",O$2),'Reference data SID'!$B:$M,12,FALSE))</f>
        <v/>
      </c>
      <c r="P393" s="16" t="str">
        <f>IF(ISERROR(VLOOKUP(CONCATENATE($A393,"_",P$2),'Reference data SID'!$B:$M,12,FALSE)),"",VLOOKUP(CONCATENATE($A393,"_",P$2),'Reference data SID'!$B:$M,12,FALSE))</f>
        <v/>
      </c>
      <c r="Q393" s="16" t="str">
        <f>IF(ISERROR(VLOOKUP(CONCATENATE($A393,"_",Q$2),'Reference data SID'!$B:$M,12,FALSE)),"",VLOOKUP(CONCATENATE($A393,"_",Q$2),'Reference data SID'!$B:$M,12,FALSE))</f>
        <v/>
      </c>
      <c r="R393" s="16" t="str">
        <f>IF(ISERROR(VLOOKUP(CONCATENATE($A393,"_",R$2),'Reference data SID'!$B:$M,12,FALSE)),"",VLOOKUP(CONCATENATE($A393,"_",R$2),'Reference data SID'!$B:$M,12,FALSE))</f>
        <v/>
      </c>
      <c r="S393" s="16" t="str">
        <f>IF(ISERROR(VLOOKUP(CONCATENATE($A393,"_",S$2),'Reference data SID'!$B:$M,12,FALSE)),"",VLOOKUP(CONCATENATE($A393,"_",S$2),'Reference data SID'!$B:$M,12,FALSE))</f>
        <v/>
      </c>
      <c r="T393" s="16" t="str">
        <f>IF(ISERROR(VLOOKUP(CONCATENATE($A393,"_",T$2),'Reference data SID'!$B:$M,12,FALSE)),"",VLOOKUP(CONCATENATE($A393,"_",T$2),'Reference data SID'!$B:$M,12,FALSE))</f>
        <v/>
      </c>
      <c r="U393" s="16" t="str">
        <f>IF(ISERROR(VLOOKUP(CONCATENATE($A393,"_",U$2),'Reference data SID'!$B:$M,12,FALSE)),"",VLOOKUP(CONCATENATE($A393,"_",U$2),'Reference data SID'!$B:$M,12,FALSE))</f>
        <v/>
      </c>
      <c r="V393" s="16" t="str">
        <f>IF(ISERROR(VLOOKUP(CONCATENATE($A393,"_",V$2),'Reference data SID'!$B:$M,12,FALSE)),"",VLOOKUP(CONCATENATE($A393,"_",V$2),'Reference data SID'!$B:$M,12,FALSE))</f>
        <v/>
      </c>
      <c r="W393" s="16" t="str">
        <f>IF(ISERROR(VLOOKUP(CONCATENATE($A393,"_",W$2),'Reference data SID'!$B:$M,12,FALSE)),"",VLOOKUP(CONCATENATE($A393,"_",W$2),'Reference data SID'!$B:$M,12,FALSE))</f>
        <v/>
      </c>
      <c r="X393" s="16" t="str">
        <f>IF(ISERROR(VLOOKUP(CONCATENATE($A393,"_",X$2),'Reference data SID'!$B:$M,12,FALSE)),"",VLOOKUP(CONCATENATE($A393,"_",X$2),'Reference data SID'!$B:$M,12,FALSE))</f>
        <v/>
      </c>
      <c r="Y393" s="16" t="str">
        <f>IF(ISERROR(VLOOKUP(CONCATENATE($A393,"_",Y$2),'Reference data SID'!$B:$M,12,FALSE)),"",VLOOKUP(CONCATENATE($A393,"_",Y$2),'Reference data SID'!$B:$M,12,FALSE))</f>
        <v/>
      </c>
      <c r="Z393" s="16" t="str">
        <f>IF(ISERROR(VLOOKUP(CONCATENATE($A393,"_",Z$2),'Reference data SID'!$B:$M,12,FALSE)),"",VLOOKUP(CONCATENATE($A393,"_",Z$2),'Reference data SID'!$B:$M,12,FALSE))</f>
        <v/>
      </c>
      <c r="AA393" s="16" t="str">
        <f>IF(ISERROR(VLOOKUP(CONCATENATE($A393,"_",AA$2),'Reference data SID'!$B:$M,12,FALSE)),"",VLOOKUP(CONCATENATE($A393,"_",AA$2),'Reference data SID'!$B:$M,12,FALSE))</f>
        <v/>
      </c>
      <c r="AB393" s="16" t="str">
        <f>IF(ISERROR(VLOOKUP(CONCATENATE($A393,"_",AB$2),'Reference data SID'!$B:$M,12,FALSE)),"",VLOOKUP(CONCATENATE($A393,"_",AB$2),'Reference data SID'!$B:$M,12,FALSE))</f>
        <v/>
      </c>
      <c r="AC393" s="16" t="str">
        <f>IF(ISERROR(VLOOKUP(CONCATENATE($A393,"_",AC$2),'Reference data SID'!$B:$M,12,FALSE)),"",VLOOKUP(CONCATENATE($A393,"_",AC$2),'Reference data SID'!$B:$M,12,FALSE))</f>
        <v/>
      </c>
      <c r="AD393" s="16" t="str">
        <f>IF(ISERROR(VLOOKUP(CONCATENATE($A393,"_",AD$2),'Reference data SID'!$B:$M,12,FALSE)),"",VLOOKUP(CONCATENATE($A393,"_",AD$2),'Reference data SID'!$B:$M,12,FALSE))</f>
        <v/>
      </c>
      <c r="AE393" s="16" t="str">
        <f>IF(ISERROR(VLOOKUP(CONCATENATE($A393,"_",AE$2),'Reference data SID'!$B:$M,12,FALSE)),"",VLOOKUP(CONCATENATE($A393,"_",AE$2),'Reference data SID'!$B:$M,12,FALSE))</f>
        <v/>
      </c>
      <c r="AF393" s="16" t="str">
        <f>IF(ISERROR(VLOOKUP(CONCATENATE($A393,"_",AF$2),'Reference data SID'!$B:$M,12,FALSE)),"",VLOOKUP(CONCATENATE($A393,"_",AF$2),'Reference data SID'!$B:$M,12,FALSE))</f>
        <v/>
      </c>
      <c r="AG393" s="16" t="str">
        <f>IF(ISERROR(VLOOKUP(CONCATENATE($A393,"_",AG$2),'Reference data SID'!$B:$M,12,FALSE)),"",VLOOKUP(CONCATENATE($A393,"_",AG$2),'Reference data SID'!$B:$M,12,FALSE))</f>
        <v/>
      </c>
      <c r="AH393" s="16" t="str">
        <f>IF(ISERROR(VLOOKUP(CONCATENATE($A393,"_",AH$2),'Reference data SID'!$B:$M,12,FALSE)),"",VLOOKUP(CONCATENATE($A393,"_",AH$2),'Reference data SID'!$B:$M,12,FALSE))</f>
        <v/>
      </c>
      <c r="AI393" s="16" t="str">
        <f>IF(ISERROR(VLOOKUP(CONCATENATE($A393,"_",AI$2),'Reference data SID'!$B:$M,12,FALSE)),"",VLOOKUP(CONCATENATE($A393,"_",AI$2),'Reference data SID'!$B:$M,12,FALSE))</f>
        <v/>
      </c>
      <c r="AJ393" s="16" t="str">
        <f>IF(ISERROR(VLOOKUP(CONCATENATE($A393,"_",AJ$2),'Reference data SID'!$B:$M,12,FALSE)),"",VLOOKUP(CONCATENATE($A393,"_",AJ$2),'Reference data SID'!$B:$M,12,FALSE))</f>
        <v/>
      </c>
      <c r="AK393" s="16" t="str">
        <f>IF(ISERROR(VLOOKUP(CONCATENATE($A393,"_",AK$2),'Reference data SID'!$B:$M,12,FALSE)),"",VLOOKUP(CONCATENATE($A393,"_",AK$2),'Reference data SID'!$B:$M,12,FALSE))</f>
        <v/>
      </c>
      <c r="AL393" s="16" t="str">
        <f>IF(ISERROR(VLOOKUP(CONCATENATE($A393,"_",AL$2),'Reference data SID'!$B:$M,12,FALSE)),"",VLOOKUP(CONCATENATE($A393,"_",AL$2),'Reference data SID'!$B:$M,12,FALSE))</f>
        <v/>
      </c>
      <c r="AM393" s="16" t="str">
        <f>IF(ISERROR(VLOOKUP(CONCATENATE($A393,"_",AM$2),'Reference data SID'!$B:$M,12,FALSE)),"",VLOOKUP(CONCATENATE($A393,"_",AM$2),'Reference data SID'!$B:$M,12,FALSE))</f>
        <v/>
      </c>
      <c r="AN393" s="16" t="str">
        <f>IF(ISERROR(VLOOKUP(CONCATENATE($A393,"_",AN$2),'Reference data SID'!$B:$M,12,FALSE)),"",VLOOKUP(CONCATENATE($A393,"_",AN$2),'Reference data SID'!$B:$M,12,FALSE))</f>
        <v/>
      </c>
      <c r="AO393" s="16" t="str">
        <f>IF(ISERROR(VLOOKUP(CONCATENATE($A393,"_",AO$2),'Reference data SID'!$B:$M,12,FALSE)),"",VLOOKUP(CONCATENATE($A393,"_",AO$2),'Reference data SID'!$B:$M,12,FALSE))</f>
        <v/>
      </c>
      <c r="AP393" s="16" t="str">
        <f>IF(ISERROR(VLOOKUP(CONCATENATE($A393,"_",AP$2),'Reference data SID'!$B:$M,12,FALSE)),"",VLOOKUP(CONCATENATE($A393,"_",AP$2),'Reference data SID'!$B:$M,12,FALSE))</f>
        <v/>
      </c>
      <c r="AQ393" s="16" t="str">
        <f>IF(ISERROR(VLOOKUP(CONCATENATE($A393,"_",AQ$2),'Reference data SID'!$B:$M,12,FALSE)),"",VLOOKUP(CONCATENATE($A393,"_",AQ$2),'Reference data SID'!$B:$M,12,FALSE))</f>
        <v/>
      </c>
      <c r="AR393" s="16" t="str">
        <f>IF(ISERROR(VLOOKUP(CONCATENATE($A393,"_",AR$2),'Reference data SID'!$B:$M,12,FALSE)),"",VLOOKUP(CONCATENATE($A393,"_",AR$2),'Reference data SID'!$B:$M,12,FALSE))</f>
        <v/>
      </c>
      <c r="AS393" s="16" t="str">
        <f>IF(ISERROR(VLOOKUP(CONCATENATE($A393,"_",AS$2),'Reference data SID'!$B:$M,12,FALSE)),"",VLOOKUP(CONCATENATE($A393,"_",AS$2),'Reference data SID'!$B:$M,12,FALSE))</f>
        <v/>
      </c>
      <c r="AT393" s="16" t="str">
        <f>IF(ISERROR(VLOOKUP(CONCATENATE($A393,"_",AT$2),'Reference data SID'!$B:$M,12,FALSE)),"",VLOOKUP(CONCATENATE($A393,"_",AT$2),'Reference data SID'!$B:$M,12,FALSE))</f>
        <v/>
      </c>
    </row>
    <row r="394" spans="1:46" x14ac:dyDescent="0.25">
      <c r="A394">
        <v>390</v>
      </c>
      <c r="B394" s="16" t="str">
        <f>IF(ISERROR(VLOOKUP(CONCATENATE($A394,"_",B$2),'Reference data SID'!$B:$M,12,FALSE)),"",VLOOKUP(CONCATENATE($A394,"_",B$2),'Reference data SID'!$B:$M,12,FALSE))</f>
        <v/>
      </c>
      <c r="C394" s="16" t="str">
        <f>IF(ISERROR(VLOOKUP(CONCATENATE($A394,"_",C$2),'Reference data SID'!$B:$M,12,FALSE)),"",VLOOKUP(CONCATENATE($A394,"_",C$2),'Reference data SID'!$B:$M,12,FALSE))</f>
        <v/>
      </c>
      <c r="D394" s="16" t="str">
        <f>IF(ISERROR(VLOOKUP(CONCATENATE($A394,"_",D$2),'Reference data SID'!$B:$M,12,FALSE)),"",VLOOKUP(CONCATENATE($A394,"_",D$2),'Reference data SID'!$B:$M,12,FALSE))</f>
        <v/>
      </c>
      <c r="E394" s="16" t="str">
        <f>IF(ISERROR(VLOOKUP(CONCATENATE($A394,"_",E$2),'Reference data SID'!$B:$M,12,FALSE)),"",VLOOKUP(CONCATENATE($A394,"_",E$2),'Reference data SID'!$B:$M,12,FALSE))</f>
        <v/>
      </c>
      <c r="F394" s="16" t="str">
        <f>IF(ISERROR(VLOOKUP(CONCATENATE($A394,"_",F$2),'Reference data SID'!$B:$M,12,FALSE)),"",VLOOKUP(CONCATENATE($A394,"_",F$2),'Reference data SID'!$B:$M,12,FALSE))</f>
        <v/>
      </c>
      <c r="G394" s="16" t="str">
        <f>IF(ISERROR(VLOOKUP(CONCATENATE($A394,"_",G$2),'Reference data SID'!$B:$M,12,FALSE)),"",VLOOKUP(CONCATENATE($A394,"_",G$2),'Reference data SID'!$B:$M,12,FALSE))</f>
        <v/>
      </c>
      <c r="H394" s="16" t="str">
        <f>IF(ISERROR(VLOOKUP(CONCATENATE($A394,"_",H$2),'Reference data SID'!$B:$M,12,FALSE)),"",VLOOKUP(CONCATENATE($A394,"_",H$2),'Reference data SID'!$B:$M,12,FALSE))</f>
        <v/>
      </c>
      <c r="I394" s="16" t="str">
        <f>IF(ISERROR(VLOOKUP(CONCATENATE($A394,"_",I$2),'Reference data SID'!$B:$M,12,FALSE)),"",VLOOKUP(CONCATENATE($A394,"_",I$2),'Reference data SID'!$B:$M,12,FALSE))</f>
        <v/>
      </c>
      <c r="J394" s="16" t="str">
        <f>IF(ISERROR(VLOOKUP(CONCATENATE($A394,"_",J$2),'Reference data SID'!$B:$M,12,FALSE)),"",VLOOKUP(CONCATENATE($A394,"_",J$2),'Reference data SID'!$B:$M,12,FALSE))</f>
        <v/>
      </c>
      <c r="K394" s="16" t="str">
        <f>IF(ISERROR(VLOOKUP(CONCATENATE($A394,"_",K$2),'Reference data SID'!$B:$M,12,FALSE)),"",VLOOKUP(CONCATENATE($A394,"_",K$2),'Reference data SID'!$B:$M,12,FALSE))</f>
        <v/>
      </c>
      <c r="L394" s="16" t="str">
        <f>IF(ISERROR(VLOOKUP(CONCATENATE($A394,"_",L$2),'Reference data SID'!$B:$M,12,FALSE)),"",VLOOKUP(CONCATENATE($A394,"_",L$2),'Reference data SID'!$B:$M,12,FALSE))</f>
        <v/>
      </c>
      <c r="M394" s="16" t="str">
        <f>IF(ISERROR(VLOOKUP(CONCATENATE($A394,"_",M$2),'Reference data SID'!$B:$M,12,FALSE)),"",VLOOKUP(CONCATENATE($A394,"_",M$2),'Reference data SID'!$B:$M,12,FALSE))</f>
        <v/>
      </c>
      <c r="N394" s="16" t="str">
        <f>IF(ISERROR(VLOOKUP(CONCATENATE($A394,"_",N$2),'Reference data SID'!$B:$M,12,FALSE)),"",VLOOKUP(CONCATENATE($A394,"_",N$2),'Reference data SID'!$B:$M,12,FALSE))</f>
        <v/>
      </c>
      <c r="O394" s="16" t="str">
        <f>IF(ISERROR(VLOOKUP(CONCATENATE($A394,"_",O$2),'Reference data SID'!$B:$M,12,FALSE)),"",VLOOKUP(CONCATENATE($A394,"_",O$2),'Reference data SID'!$B:$M,12,FALSE))</f>
        <v/>
      </c>
      <c r="P394" s="16" t="str">
        <f>IF(ISERROR(VLOOKUP(CONCATENATE($A394,"_",P$2),'Reference data SID'!$B:$M,12,FALSE)),"",VLOOKUP(CONCATENATE($A394,"_",P$2),'Reference data SID'!$B:$M,12,FALSE))</f>
        <v/>
      </c>
      <c r="Q394" s="16" t="str">
        <f>IF(ISERROR(VLOOKUP(CONCATENATE($A394,"_",Q$2),'Reference data SID'!$B:$M,12,FALSE)),"",VLOOKUP(CONCATENATE($A394,"_",Q$2),'Reference data SID'!$B:$M,12,FALSE))</f>
        <v/>
      </c>
      <c r="R394" s="16" t="str">
        <f>IF(ISERROR(VLOOKUP(CONCATENATE($A394,"_",R$2),'Reference data SID'!$B:$M,12,FALSE)),"",VLOOKUP(CONCATENATE($A394,"_",R$2),'Reference data SID'!$B:$M,12,FALSE))</f>
        <v/>
      </c>
      <c r="S394" s="16" t="str">
        <f>IF(ISERROR(VLOOKUP(CONCATENATE($A394,"_",S$2),'Reference data SID'!$B:$M,12,FALSE)),"",VLOOKUP(CONCATENATE($A394,"_",S$2),'Reference data SID'!$B:$M,12,FALSE))</f>
        <v/>
      </c>
      <c r="T394" s="16" t="str">
        <f>IF(ISERROR(VLOOKUP(CONCATENATE($A394,"_",T$2),'Reference data SID'!$B:$M,12,FALSE)),"",VLOOKUP(CONCATENATE($A394,"_",T$2),'Reference data SID'!$B:$M,12,FALSE))</f>
        <v/>
      </c>
      <c r="U394" s="16" t="str">
        <f>IF(ISERROR(VLOOKUP(CONCATENATE($A394,"_",U$2),'Reference data SID'!$B:$M,12,FALSE)),"",VLOOKUP(CONCATENATE($A394,"_",U$2),'Reference data SID'!$B:$M,12,FALSE))</f>
        <v/>
      </c>
      <c r="V394" s="16" t="str">
        <f>IF(ISERROR(VLOOKUP(CONCATENATE($A394,"_",V$2),'Reference data SID'!$B:$M,12,FALSE)),"",VLOOKUP(CONCATENATE($A394,"_",V$2),'Reference data SID'!$B:$M,12,FALSE))</f>
        <v/>
      </c>
      <c r="W394" s="16" t="str">
        <f>IF(ISERROR(VLOOKUP(CONCATENATE($A394,"_",W$2),'Reference data SID'!$B:$M,12,FALSE)),"",VLOOKUP(CONCATENATE($A394,"_",W$2),'Reference data SID'!$B:$M,12,FALSE))</f>
        <v/>
      </c>
      <c r="X394" s="16" t="str">
        <f>IF(ISERROR(VLOOKUP(CONCATENATE($A394,"_",X$2),'Reference data SID'!$B:$M,12,FALSE)),"",VLOOKUP(CONCATENATE($A394,"_",X$2),'Reference data SID'!$B:$M,12,FALSE))</f>
        <v/>
      </c>
      <c r="Y394" s="16" t="str">
        <f>IF(ISERROR(VLOOKUP(CONCATENATE($A394,"_",Y$2),'Reference data SID'!$B:$M,12,FALSE)),"",VLOOKUP(CONCATENATE($A394,"_",Y$2),'Reference data SID'!$B:$M,12,FALSE))</f>
        <v/>
      </c>
      <c r="Z394" s="16" t="str">
        <f>IF(ISERROR(VLOOKUP(CONCATENATE($A394,"_",Z$2),'Reference data SID'!$B:$M,12,FALSE)),"",VLOOKUP(CONCATENATE($A394,"_",Z$2),'Reference data SID'!$B:$M,12,FALSE))</f>
        <v/>
      </c>
      <c r="AA394" s="16" t="str">
        <f>IF(ISERROR(VLOOKUP(CONCATENATE($A394,"_",AA$2),'Reference data SID'!$B:$M,12,FALSE)),"",VLOOKUP(CONCATENATE($A394,"_",AA$2),'Reference data SID'!$B:$M,12,FALSE))</f>
        <v/>
      </c>
      <c r="AB394" s="16" t="str">
        <f>IF(ISERROR(VLOOKUP(CONCATENATE($A394,"_",AB$2),'Reference data SID'!$B:$M,12,FALSE)),"",VLOOKUP(CONCATENATE($A394,"_",AB$2),'Reference data SID'!$B:$M,12,FALSE))</f>
        <v/>
      </c>
      <c r="AC394" s="16" t="str">
        <f>IF(ISERROR(VLOOKUP(CONCATENATE($A394,"_",AC$2),'Reference data SID'!$B:$M,12,FALSE)),"",VLOOKUP(CONCATENATE($A394,"_",AC$2),'Reference data SID'!$B:$M,12,FALSE))</f>
        <v/>
      </c>
      <c r="AD394" s="16" t="str">
        <f>IF(ISERROR(VLOOKUP(CONCATENATE($A394,"_",AD$2),'Reference data SID'!$B:$M,12,FALSE)),"",VLOOKUP(CONCATENATE($A394,"_",AD$2),'Reference data SID'!$B:$M,12,FALSE))</f>
        <v/>
      </c>
      <c r="AE394" s="16" t="str">
        <f>IF(ISERROR(VLOOKUP(CONCATENATE($A394,"_",AE$2),'Reference data SID'!$B:$M,12,FALSE)),"",VLOOKUP(CONCATENATE($A394,"_",AE$2),'Reference data SID'!$B:$M,12,FALSE))</f>
        <v/>
      </c>
      <c r="AF394" s="16" t="str">
        <f>IF(ISERROR(VLOOKUP(CONCATENATE($A394,"_",AF$2),'Reference data SID'!$B:$M,12,FALSE)),"",VLOOKUP(CONCATENATE($A394,"_",AF$2),'Reference data SID'!$B:$M,12,FALSE))</f>
        <v/>
      </c>
      <c r="AG394" s="16" t="str">
        <f>IF(ISERROR(VLOOKUP(CONCATENATE($A394,"_",AG$2),'Reference data SID'!$B:$M,12,FALSE)),"",VLOOKUP(CONCATENATE($A394,"_",AG$2),'Reference data SID'!$B:$M,12,FALSE))</f>
        <v/>
      </c>
      <c r="AH394" s="16" t="str">
        <f>IF(ISERROR(VLOOKUP(CONCATENATE($A394,"_",AH$2),'Reference data SID'!$B:$M,12,FALSE)),"",VLOOKUP(CONCATENATE($A394,"_",AH$2),'Reference data SID'!$B:$M,12,FALSE))</f>
        <v/>
      </c>
      <c r="AI394" s="16" t="str">
        <f>IF(ISERROR(VLOOKUP(CONCATENATE($A394,"_",AI$2),'Reference data SID'!$B:$M,12,FALSE)),"",VLOOKUP(CONCATENATE($A394,"_",AI$2),'Reference data SID'!$B:$M,12,FALSE))</f>
        <v/>
      </c>
      <c r="AJ394" s="16" t="str">
        <f>IF(ISERROR(VLOOKUP(CONCATENATE($A394,"_",AJ$2),'Reference data SID'!$B:$M,12,FALSE)),"",VLOOKUP(CONCATENATE($A394,"_",AJ$2),'Reference data SID'!$B:$M,12,FALSE))</f>
        <v/>
      </c>
      <c r="AK394" s="16" t="str">
        <f>IF(ISERROR(VLOOKUP(CONCATENATE($A394,"_",AK$2),'Reference data SID'!$B:$M,12,FALSE)),"",VLOOKUP(CONCATENATE($A394,"_",AK$2),'Reference data SID'!$B:$M,12,FALSE))</f>
        <v/>
      </c>
      <c r="AL394" s="16" t="str">
        <f>IF(ISERROR(VLOOKUP(CONCATENATE($A394,"_",AL$2),'Reference data SID'!$B:$M,12,FALSE)),"",VLOOKUP(CONCATENATE($A394,"_",AL$2),'Reference data SID'!$B:$M,12,FALSE))</f>
        <v/>
      </c>
      <c r="AM394" s="16" t="str">
        <f>IF(ISERROR(VLOOKUP(CONCATENATE($A394,"_",AM$2),'Reference data SID'!$B:$M,12,FALSE)),"",VLOOKUP(CONCATENATE($A394,"_",AM$2),'Reference data SID'!$B:$M,12,FALSE))</f>
        <v/>
      </c>
      <c r="AN394" s="16" t="str">
        <f>IF(ISERROR(VLOOKUP(CONCATENATE($A394,"_",AN$2),'Reference data SID'!$B:$M,12,FALSE)),"",VLOOKUP(CONCATENATE($A394,"_",AN$2),'Reference data SID'!$B:$M,12,FALSE))</f>
        <v/>
      </c>
      <c r="AO394" s="16" t="str">
        <f>IF(ISERROR(VLOOKUP(CONCATENATE($A394,"_",AO$2),'Reference data SID'!$B:$M,12,FALSE)),"",VLOOKUP(CONCATENATE($A394,"_",AO$2),'Reference data SID'!$B:$M,12,FALSE))</f>
        <v/>
      </c>
      <c r="AP394" s="16" t="str">
        <f>IF(ISERROR(VLOOKUP(CONCATENATE($A394,"_",AP$2),'Reference data SID'!$B:$M,12,FALSE)),"",VLOOKUP(CONCATENATE($A394,"_",AP$2),'Reference data SID'!$B:$M,12,FALSE))</f>
        <v/>
      </c>
      <c r="AQ394" s="16" t="str">
        <f>IF(ISERROR(VLOOKUP(CONCATENATE($A394,"_",AQ$2),'Reference data SID'!$B:$M,12,FALSE)),"",VLOOKUP(CONCATENATE($A394,"_",AQ$2),'Reference data SID'!$B:$M,12,FALSE))</f>
        <v/>
      </c>
      <c r="AR394" s="16" t="str">
        <f>IF(ISERROR(VLOOKUP(CONCATENATE($A394,"_",AR$2),'Reference data SID'!$B:$M,12,FALSE)),"",VLOOKUP(CONCATENATE($A394,"_",AR$2),'Reference data SID'!$B:$M,12,FALSE))</f>
        <v/>
      </c>
      <c r="AS394" s="16" t="str">
        <f>IF(ISERROR(VLOOKUP(CONCATENATE($A394,"_",AS$2),'Reference data SID'!$B:$M,12,FALSE)),"",VLOOKUP(CONCATENATE($A394,"_",AS$2),'Reference data SID'!$B:$M,12,FALSE))</f>
        <v/>
      </c>
      <c r="AT394" s="16" t="str">
        <f>IF(ISERROR(VLOOKUP(CONCATENATE($A394,"_",AT$2),'Reference data SID'!$B:$M,12,FALSE)),"",VLOOKUP(CONCATENATE($A394,"_",AT$2),'Reference data SID'!$B:$M,12,FALSE))</f>
        <v/>
      </c>
    </row>
    <row r="395" spans="1:46" x14ac:dyDescent="0.25">
      <c r="A395">
        <v>391</v>
      </c>
      <c r="B395" s="16" t="str">
        <f>IF(ISERROR(VLOOKUP(CONCATENATE($A395,"_",B$2),'Reference data SID'!$B:$M,12,FALSE)),"",VLOOKUP(CONCATENATE($A395,"_",B$2),'Reference data SID'!$B:$M,12,FALSE))</f>
        <v/>
      </c>
      <c r="C395" s="16" t="str">
        <f>IF(ISERROR(VLOOKUP(CONCATENATE($A395,"_",C$2),'Reference data SID'!$B:$M,12,FALSE)),"",VLOOKUP(CONCATENATE($A395,"_",C$2),'Reference data SID'!$B:$M,12,FALSE))</f>
        <v/>
      </c>
      <c r="D395" s="16" t="str">
        <f>IF(ISERROR(VLOOKUP(CONCATENATE($A395,"_",D$2),'Reference data SID'!$B:$M,12,FALSE)),"",VLOOKUP(CONCATENATE($A395,"_",D$2),'Reference data SID'!$B:$M,12,FALSE))</f>
        <v/>
      </c>
      <c r="E395" s="16" t="str">
        <f>IF(ISERROR(VLOOKUP(CONCATENATE($A395,"_",E$2),'Reference data SID'!$B:$M,12,FALSE)),"",VLOOKUP(CONCATENATE($A395,"_",E$2),'Reference data SID'!$B:$M,12,FALSE))</f>
        <v/>
      </c>
      <c r="F395" s="16" t="str">
        <f>IF(ISERROR(VLOOKUP(CONCATENATE($A395,"_",F$2),'Reference data SID'!$B:$M,12,FALSE)),"",VLOOKUP(CONCATENATE($A395,"_",F$2),'Reference data SID'!$B:$M,12,FALSE))</f>
        <v/>
      </c>
      <c r="G395" s="16" t="str">
        <f>IF(ISERROR(VLOOKUP(CONCATENATE($A395,"_",G$2),'Reference data SID'!$B:$M,12,FALSE)),"",VLOOKUP(CONCATENATE($A395,"_",G$2),'Reference data SID'!$B:$M,12,FALSE))</f>
        <v/>
      </c>
      <c r="H395" s="16" t="str">
        <f>IF(ISERROR(VLOOKUP(CONCATENATE($A395,"_",H$2),'Reference data SID'!$B:$M,12,FALSE)),"",VLOOKUP(CONCATENATE($A395,"_",H$2),'Reference data SID'!$B:$M,12,FALSE))</f>
        <v/>
      </c>
      <c r="I395" s="16" t="str">
        <f>IF(ISERROR(VLOOKUP(CONCATENATE($A395,"_",I$2),'Reference data SID'!$B:$M,12,FALSE)),"",VLOOKUP(CONCATENATE($A395,"_",I$2),'Reference data SID'!$B:$M,12,FALSE))</f>
        <v/>
      </c>
      <c r="J395" s="16" t="str">
        <f>IF(ISERROR(VLOOKUP(CONCATENATE($A395,"_",J$2),'Reference data SID'!$B:$M,12,FALSE)),"",VLOOKUP(CONCATENATE($A395,"_",J$2),'Reference data SID'!$B:$M,12,FALSE))</f>
        <v/>
      </c>
      <c r="K395" s="16" t="str">
        <f>IF(ISERROR(VLOOKUP(CONCATENATE($A395,"_",K$2),'Reference data SID'!$B:$M,12,FALSE)),"",VLOOKUP(CONCATENATE($A395,"_",K$2),'Reference data SID'!$B:$M,12,FALSE))</f>
        <v/>
      </c>
      <c r="L395" s="16" t="str">
        <f>IF(ISERROR(VLOOKUP(CONCATENATE($A395,"_",L$2),'Reference data SID'!$B:$M,12,FALSE)),"",VLOOKUP(CONCATENATE($A395,"_",L$2),'Reference data SID'!$B:$M,12,FALSE))</f>
        <v/>
      </c>
      <c r="M395" s="16" t="str">
        <f>IF(ISERROR(VLOOKUP(CONCATENATE($A395,"_",M$2),'Reference data SID'!$B:$M,12,FALSE)),"",VLOOKUP(CONCATENATE($A395,"_",M$2),'Reference data SID'!$B:$M,12,FALSE))</f>
        <v/>
      </c>
      <c r="N395" s="16" t="str">
        <f>IF(ISERROR(VLOOKUP(CONCATENATE($A395,"_",N$2),'Reference data SID'!$B:$M,12,FALSE)),"",VLOOKUP(CONCATENATE($A395,"_",N$2),'Reference data SID'!$B:$M,12,FALSE))</f>
        <v/>
      </c>
      <c r="O395" s="16" t="str">
        <f>IF(ISERROR(VLOOKUP(CONCATENATE($A395,"_",O$2),'Reference data SID'!$B:$M,12,FALSE)),"",VLOOKUP(CONCATENATE($A395,"_",O$2),'Reference data SID'!$B:$M,12,FALSE))</f>
        <v/>
      </c>
      <c r="P395" s="16" t="str">
        <f>IF(ISERROR(VLOOKUP(CONCATENATE($A395,"_",P$2),'Reference data SID'!$B:$M,12,FALSE)),"",VLOOKUP(CONCATENATE($A395,"_",P$2),'Reference data SID'!$B:$M,12,FALSE))</f>
        <v/>
      </c>
      <c r="Q395" s="16" t="str">
        <f>IF(ISERROR(VLOOKUP(CONCATENATE($A395,"_",Q$2),'Reference data SID'!$B:$M,12,FALSE)),"",VLOOKUP(CONCATENATE($A395,"_",Q$2),'Reference data SID'!$B:$M,12,FALSE))</f>
        <v/>
      </c>
      <c r="R395" s="16" t="str">
        <f>IF(ISERROR(VLOOKUP(CONCATENATE($A395,"_",R$2),'Reference data SID'!$B:$M,12,FALSE)),"",VLOOKUP(CONCATENATE($A395,"_",R$2),'Reference data SID'!$B:$M,12,FALSE))</f>
        <v/>
      </c>
      <c r="S395" s="16" t="str">
        <f>IF(ISERROR(VLOOKUP(CONCATENATE($A395,"_",S$2),'Reference data SID'!$B:$M,12,FALSE)),"",VLOOKUP(CONCATENATE($A395,"_",S$2),'Reference data SID'!$B:$M,12,FALSE))</f>
        <v/>
      </c>
      <c r="T395" s="16" t="str">
        <f>IF(ISERROR(VLOOKUP(CONCATENATE($A395,"_",T$2),'Reference data SID'!$B:$M,12,FALSE)),"",VLOOKUP(CONCATENATE($A395,"_",T$2),'Reference data SID'!$B:$M,12,FALSE))</f>
        <v/>
      </c>
      <c r="U395" s="16" t="str">
        <f>IF(ISERROR(VLOOKUP(CONCATENATE($A395,"_",U$2),'Reference data SID'!$B:$M,12,FALSE)),"",VLOOKUP(CONCATENATE($A395,"_",U$2),'Reference data SID'!$B:$M,12,FALSE))</f>
        <v/>
      </c>
      <c r="V395" s="16" t="str">
        <f>IF(ISERROR(VLOOKUP(CONCATENATE($A395,"_",V$2),'Reference data SID'!$B:$M,12,FALSE)),"",VLOOKUP(CONCATENATE($A395,"_",V$2),'Reference data SID'!$B:$M,12,FALSE))</f>
        <v/>
      </c>
      <c r="W395" s="16" t="str">
        <f>IF(ISERROR(VLOOKUP(CONCATENATE($A395,"_",W$2),'Reference data SID'!$B:$M,12,FALSE)),"",VLOOKUP(CONCATENATE($A395,"_",W$2),'Reference data SID'!$B:$M,12,FALSE))</f>
        <v/>
      </c>
      <c r="X395" s="16" t="str">
        <f>IF(ISERROR(VLOOKUP(CONCATENATE($A395,"_",X$2),'Reference data SID'!$B:$M,12,FALSE)),"",VLOOKUP(CONCATENATE($A395,"_",X$2),'Reference data SID'!$B:$M,12,FALSE))</f>
        <v/>
      </c>
      <c r="Y395" s="16" t="str">
        <f>IF(ISERROR(VLOOKUP(CONCATENATE($A395,"_",Y$2),'Reference data SID'!$B:$M,12,FALSE)),"",VLOOKUP(CONCATENATE($A395,"_",Y$2),'Reference data SID'!$B:$M,12,FALSE))</f>
        <v/>
      </c>
      <c r="Z395" s="16" t="str">
        <f>IF(ISERROR(VLOOKUP(CONCATENATE($A395,"_",Z$2),'Reference data SID'!$B:$M,12,FALSE)),"",VLOOKUP(CONCATENATE($A395,"_",Z$2),'Reference data SID'!$B:$M,12,FALSE))</f>
        <v/>
      </c>
      <c r="AA395" s="16" t="str">
        <f>IF(ISERROR(VLOOKUP(CONCATENATE($A395,"_",AA$2),'Reference data SID'!$B:$M,12,FALSE)),"",VLOOKUP(CONCATENATE($A395,"_",AA$2),'Reference data SID'!$B:$M,12,FALSE))</f>
        <v/>
      </c>
      <c r="AB395" s="16" t="str">
        <f>IF(ISERROR(VLOOKUP(CONCATENATE($A395,"_",AB$2),'Reference data SID'!$B:$M,12,FALSE)),"",VLOOKUP(CONCATENATE($A395,"_",AB$2),'Reference data SID'!$B:$M,12,FALSE))</f>
        <v/>
      </c>
      <c r="AC395" s="16" t="str">
        <f>IF(ISERROR(VLOOKUP(CONCATENATE($A395,"_",AC$2),'Reference data SID'!$B:$M,12,FALSE)),"",VLOOKUP(CONCATENATE($A395,"_",AC$2),'Reference data SID'!$B:$M,12,FALSE))</f>
        <v/>
      </c>
      <c r="AD395" s="16" t="str">
        <f>IF(ISERROR(VLOOKUP(CONCATENATE($A395,"_",AD$2),'Reference data SID'!$B:$M,12,FALSE)),"",VLOOKUP(CONCATENATE($A395,"_",AD$2),'Reference data SID'!$B:$M,12,FALSE))</f>
        <v/>
      </c>
      <c r="AE395" s="16" t="str">
        <f>IF(ISERROR(VLOOKUP(CONCATENATE($A395,"_",AE$2),'Reference data SID'!$B:$M,12,FALSE)),"",VLOOKUP(CONCATENATE($A395,"_",AE$2),'Reference data SID'!$B:$M,12,FALSE))</f>
        <v/>
      </c>
      <c r="AF395" s="16" t="str">
        <f>IF(ISERROR(VLOOKUP(CONCATENATE($A395,"_",AF$2),'Reference data SID'!$B:$M,12,FALSE)),"",VLOOKUP(CONCATENATE($A395,"_",AF$2),'Reference data SID'!$B:$M,12,FALSE))</f>
        <v/>
      </c>
      <c r="AG395" s="16" t="str">
        <f>IF(ISERROR(VLOOKUP(CONCATENATE($A395,"_",AG$2),'Reference data SID'!$B:$M,12,FALSE)),"",VLOOKUP(CONCATENATE($A395,"_",AG$2),'Reference data SID'!$B:$M,12,FALSE))</f>
        <v/>
      </c>
      <c r="AH395" s="16" t="str">
        <f>IF(ISERROR(VLOOKUP(CONCATENATE($A395,"_",AH$2),'Reference data SID'!$B:$M,12,FALSE)),"",VLOOKUP(CONCATENATE($A395,"_",AH$2),'Reference data SID'!$B:$M,12,FALSE))</f>
        <v/>
      </c>
      <c r="AI395" s="16" t="str">
        <f>IF(ISERROR(VLOOKUP(CONCATENATE($A395,"_",AI$2),'Reference data SID'!$B:$M,12,FALSE)),"",VLOOKUP(CONCATENATE($A395,"_",AI$2),'Reference data SID'!$B:$M,12,FALSE))</f>
        <v/>
      </c>
      <c r="AJ395" s="16" t="str">
        <f>IF(ISERROR(VLOOKUP(CONCATENATE($A395,"_",AJ$2),'Reference data SID'!$B:$M,12,FALSE)),"",VLOOKUP(CONCATENATE($A395,"_",AJ$2),'Reference data SID'!$B:$M,12,FALSE))</f>
        <v/>
      </c>
      <c r="AK395" s="16" t="str">
        <f>IF(ISERROR(VLOOKUP(CONCATENATE($A395,"_",AK$2),'Reference data SID'!$B:$M,12,FALSE)),"",VLOOKUP(CONCATENATE($A395,"_",AK$2),'Reference data SID'!$B:$M,12,FALSE))</f>
        <v/>
      </c>
      <c r="AL395" s="16" t="str">
        <f>IF(ISERROR(VLOOKUP(CONCATENATE($A395,"_",AL$2),'Reference data SID'!$B:$M,12,FALSE)),"",VLOOKUP(CONCATENATE($A395,"_",AL$2),'Reference data SID'!$B:$M,12,FALSE))</f>
        <v/>
      </c>
      <c r="AM395" s="16" t="str">
        <f>IF(ISERROR(VLOOKUP(CONCATENATE($A395,"_",AM$2),'Reference data SID'!$B:$M,12,FALSE)),"",VLOOKUP(CONCATENATE($A395,"_",AM$2),'Reference data SID'!$B:$M,12,FALSE))</f>
        <v/>
      </c>
      <c r="AN395" s="16" t="str">
        <f>IF(ISERROR(VLOOKUP(CONCATENATE($A395,"_",AN$2),'Reference data SID'!$B:$M,12,FALSE)),"",VLOOKUP(CONCATENATE($A395,"_",AN$2),'Reference data SID'!$B:$M,12,FALSE))</f>
        <v/>
      </c>
      <c r="AO395" s="16" t="str">
        <f>IF(ISERROR(VLOOKUP(CONCATENATE($A395,"_",AO$2),'Reference data SID'!$B:$M,12,FALSE)),"",VLOOKUP(CONCATENATE($A395,"_",AO$2),'Reference data SID'!$B:$M,12,FALSE))</f>
        <v/>
      </c>
      <c r="AP395" s="16" t="str">
        <f>IF(ISERROR(VLOOKUP(CONCATENATE($A395,"_",AP$2),'Reference data SID'!$B:$M,12,FALSE)),"",VLOOKUP(CONCATENATE($A395,"_",AP$2),'Reference data SID'!$B:$M,12,FALSE))</f>
        <v/>
      </c>
      <c r="AQ395" s="16" t="str">
        <f>IF(ISERROR(VLOOKUP(CONCATENATE($A395,"_",AQ$2),'Reference data SID'!$B:$M,12,FALSE)),"",VLOOKUP(CONCATENATE($A395,"_",AQ$2),'Reference data SID'!$B:$M,12,FALSE))</f>
        <v/>
      </c>
      <c r="AR395" s="16" t="str">
        <f>IF(ISERROR(VLOOKUP(CONCATENATE($A395,"_",AR$2),'Reference data SID'!$B:$M,12,FALSE)),"",VLOOKUP(CONCATENATE($A395,"_",AR$2),'Reference data SID'!$B:$M,12,FALSE))</f>
        <v/>
      </c>
      <c r="AS395" s="16" t="str">
        <f>IF(ISERROR(VLOOKUP(CONCATENATE($A395,"_",AS$2),'Reference data SID'!$B:$M,12,FALSE)),"",VLOOKUP(CONCATENATE($A395,"_",AS$2),'Reference data SID'!$B:$M,12,FALSE))</f>
        <v/>
      </c>
      <c r="AT395" s="16" t="str">
        <f>IF(ISERROR(VLOOKUP(CONCATENATE($A395,"_",AT$2),'Reference data SID'!$B:$M,12,FALSE)),"",VLOOKUP(CONCATENATE($A395,"_",AT$2),'Reference data SID'!$B:$M,12,FALSE))</f>
        <v/>
      </c>
    </row>
    <row r="396" spans="1:46" x14ac:dyDescent="0.25">
      <c r="A396">
        <v>392</v>
      </c>
      <c r="B396" s="16" t="str">
        <f>IF(ISERROR(VLOOKUP(CONCATENATE($A396,"_",B$2),'Reference data SID'!$B:$M,12,FALSE)),"",VLOOKUP(CONCATENATE($A396,"_",B$2),'Reference data SID'!$B:$M,12,FALSE))</f>
        <v/>
      </c>
      <c r="C396" s="16" t="str">
        <f>IF(ISERROR(VLOOKUP(CONCATENATE($A396,"_",C$2),'Reference data SID'!$B:$M,12,FALSE)),"",VLOOKUP(CONCATENATE($A396,"_",C$2),'Reference data SID'!$B:$M,12,FALSE))</f>
        <v/>
      </c>
      <c r="D396" s="16" t="str">
        <f>IF(ISERROR(VLOOKUP(CONCATENATE($A396,"_",D$2),'Reference data SID'!$B:$M,12,FALSE)),"",VLOOKUP(CONCATENATE($A396,"_",D$2),'Reference data SID'!$B:$M,12,FALSE))</f>
        <v/>
      </c>
      <c r="E396" s="16" t="str">
        <f>IF(ISERROR(VLOOKUP(CONCATENATE($A396,"_",E$2),'Reference data SID'!$B:$M,12,FALSE)),"",VLOOKUP(CONCATENATE($A396,"_",E$2),'Reference data SID'!$B:$M,12,FALSE))</f>
        <v/>
      </c>
      <c r="F396" s="16" t="str">
        <f>IF(ISERROR(VLOOKUP(CONCATENATE($A396,"_",F$2),'Reference data SID'!$B:$M,12,FALSE)),"",VLOOKUP(CONCATENATE($A396,"_",F$2),'Reference data SID'!$B:$M,12,FALSE))</f>
        <v/>
      </c>
      <c r="G396" s="16" t="str">
        <f>IF(ISERROR(VLOOKUP(CONCATENATE($A396,"_",G$2),'Reference data SID'!$B:$M,12,FALSE)),"",VLOOKUP(CONCATENATE($A396,"_",G$2),'Reference data SID'!$B:$M,12,FALSE))</f>
        <v/>
      </c>
      <c r="H396" s="16" t="str">
        <f>IF(ISERROR(VLOOKUP(CONCATENATE($A396,"_",H$2),'Reference data SID'!$B:$M,12,FALSE)),"",VLOOKUP(CONCATENATE($A396,"_",H$2),'Reference data SID'!$B:$M,12,FALSE))</f>
        <v/>
      </c>
      <c r="I396" s="16" t="str">
        <f>IF(ISERROR(VLOOKUP(CONCATENATE($A396,"_",I$2),'Reference data SID'!$B:$M,12,FALSE)),"",VLOOKUP(CONCATENATE($A396,"_",I$2),'Reference data SID'!$B:$M,12,FALSE))</f>
        <v/>
      </c>
      <c r="J396" s="16" t="str">
        <f>IF(ISERROR(VLOOKUP(CONCATENATE($A396,"_",J$2),'Reference data SID'!$B:$M,12,FALSE)),"",VLOOKUP(CONCATENATE($A396,"_",J$2),'Reference data SID'!$B:$M,12,FALSE))</f>
        <v/>
      </c>
      <c r="K396" s="16" t="str">
        <f>IF(ISERROR(VLOOKUP(CONCATENATE($A396,"_",K$2),'Reference data SID'!$B:$M,12,FALSE)),"",VLOOKUP(CONCATENATE($A396,"_",K$2),'Reference data SID'!$B:$M,12,FALSE))</f>
        <v/>
      </c>
      <c r="L396" s="16" t="str">
        <f>IF(ISERROR(VLOOKUP(CONCATENATE($A396,"_",L$2),'Reference data SID'!$B:$M,12,FALSE)),"",VLOOKUP(CONCATENATE($A396,"_",L$2),'Reference data SID'!$B:$M,12,FALSE))</f>
        <v/>
      </c>
      <c r="M396" s="16" t="str">
        <f>IF(ISERROR(VLOOKUP(CONCATENATE($A396,"_",M$2),'Reference data SID'!$B:$M,12,FALSE)),"",VLOOKUP(CONCATENATE($A396,"_",M$2),'Reference data SID'!$B:$M,12,FALSE))</f>
        <v/>
      </c>
      <c r="N396" s="16" t="str">
        <f>IF(ISERROR(VLOOKUP(CONCATENATE($A396,"_",N$2),'Reference data SID'!$B:$M,12,FALSE)),"",VLOOKUP(CONCATENATE($A396,"_",N$2),'Reference data SID'!$B:$M,12,FALSE))</f>
        <v/>
      </c>
      <c r="O396" s="16" t="str">
        <f>IF(ISERROR(VLOOKUP(CONCATENATE($A396,"_",O$2),'Reference data SID'!$B:$M,12,FALSE)),"",VLOOKUP(CONCATENATE($A396,"_",O$2),'Reference data SID'!$B:$M,12,FALSE))</f>
        <v/>
      </c>
      <c r="P396" s="16" t="str">
        <f>IF(ISERROR(VLOOKUP(CONCATENATE($A396,"_",P$2),'Reference data SID'!$B:$M,12,FALSE)),"",VLOOKUP(CONCATENATE($A396,"_",P$2),'Reference data SID'!$B:$M,12,FALSE))</f>
        <v/>
      </c>
      <c r="Q396" s="16" t="str">
        <f>IF(ISERROR(VLOOKUP(CONCATENATE($A396,"_",Q$2),'Reference data SID'!$B:$M,12,FALSE)),"",VLOOKUP(CONCATENATE($A396,"_",Q$2),'Reference data SID'!$B:$M,12,FALSE))</f>
        <v/>
      </c>
      <c r="R396" s="16" t="str">
        <f>IF(ISERROR(VLOOKUP(CONCATENATE($A396,"_",R$2),'Reference data SID'!$B:$M,12,FALSE)),"",VLOOKUP(CONCATENATE($A396,"_",R$2),'Reference data SID'!$B:$M,12,FALSE))</f>
        <v/>
      </c>
      <c r="S396" s="16" t="str">
        <f>IF(ISERROR(VLOOKUP(CONCATENATE($A396,"_",S$2),'Reference data SID'!$B:$M,12,FALSE)),"",VLOOKUP(CONCATENATE($A396,"_",S$2),'Reference data SID'!$B:$M,12,FALSE))</f>
        <v/>
      </c>
      <c r="T396" s="16" t="str">
        <f>IF(ISERROR(VLOOKUP(CONCATENATE($A396,"_",T$2),'Reference data SID'!$B:$M,12,FALSE)),"",VLOOKUP(CONCATENATE($A396,"_",T$2),'Reference data SID'!$B:$M,12,FALSE))</f>
        <v/>
      </c>
      <c r="U396" s="16" t="str">
        <f>IF(ISERROR(VLOOKUP(CONCATENATE($A396,"_",U$2),'Reference data SID'!$B:$M,12,FALSE)),"",VLOOKUP(CONCATENATE($A396,"_",U$2),'Reference data SID'!$B:$M,12,FALSE))</f>
        <v/>
      </c>
      <c r="V396" s="16" t="str">
        <f>IF(ISERROR(VLOOKUP(CONCATENATE($A396,"_",V$2),'Reference data SID'!$B:$M,12,FALSE)),"",VLOOKUP(CONCATENATE($A396,"_",V$2),'Reference data SID'!$B:$M,12,FALSE))</f>
        <v/>
      </c>
      <c r="W396" s="16" t="str">
        <f>IF(ISERROR(VLOOKUP(CONCATENATE($A396,"_",W$2),'Reference data SID'!$B:$M,12,FALSE)),"",VLOOKUP(CONCATENATE($A396,"_",W$2),'Reference data SID'!$B:$M,12,FALSE))</f>
        <v/>
      </c>
      <c r="X396" s="16" t="str">
        <f>IF(ISERROR(VLOOKUP(CONCATENATE($A396,"_",X$2),'Reference data SID'!$B:$M,12,FALSE)),"",VLOOKUP(CONCATENATE($A396,"_",X$2),'Reference data SID'!$B:$M,12,FALSE))</f>
        <v/>
      </c>
      <c r="Y396" s="16" t="str">
        <f>IF(ISERROR(VLOOKUP(CONCATENATE($A396,"_",Y$2),'Reference data SID'!$B:$M,12,FALSE)),"",VLOOKUP(CONCATENATE($A396,"_",Y$2),'Reference data SID'!$B:$M,12,FALSE))</f>
        <v/>
      </c>
      <c r="Z396" s="16" t="str">
        <f>IF(ISERROR(VLOOKUP(CONCATENATE($A396,"_",Z$2),'Reference data SID'!$B:$M,12,FALSE)),"",VLOOKUP(CONCATENATE($A396,"_",Z$2),'Reference data SID'!$B:$M,12,FALSE))</f>
        <v/>
      </c>
      <c r="AA396" s="16" t="str">
        <f>IF(ISERROR(VLOOKUP(CONCATENATE($A396,"_",AA$2),'Reference data SID'!$B:$M,12,FALSE)),"",VLOOKUP(CONCATENATE($A396,"_",AA$2),'Reference data SID'!$B:$M,12,FALSE))</f>
        <v/>
      </c>
      <c r="AB396" s="16" t="str">
        <f>IF(ISERROR(VLOOKUP(CONCATENATE($A396,"_",AB$2),'Reference data SID'!$B:$M,12,FALSE)),"",VLOOKUP(CONCATENATE($A396,"_",AB$2),'Reference data SID'!$B:$M,12,FALSE))</f>
        <v/>
      </c>
      <c r="AC396" s="16" t="str">
        <f>IF(ISERROR(VLOOKUP(CONCATENATE($A396,"_",AC$2),'Reference data SID'!$B:$M,12,FALSE)),"",VLOOKUP(CONCATENATE($A396,"_",AC$2),'Reference data SID'!$B:$M,12,FALSE))</f>
        <v/>
      </c>
      <c r="AD396" s="16" t="str">
        <f>IF(ISERROR(VLOOKUP(CONCATENATE($A396,"_",AD$2),'Reference data SID'!$B:$M,12,FALSE)),"",VLOOKUP(CONCATENATE($A396,"_",AD$2),'Reference data SID'!$B:$M,12,FALSE))</f>
        <v/>
      </c>
      <c r="AE396" s="16" t="str">
        <f>IF(ISERROR(VLOOKUP(CONCATENATE($A396,"_",AE$2),'Reference data SID'!$B:$M,12,FALSE)),"",VLOOKUP(CONCATENATE($A396,"_",AE$2),'Reference data SID'!$B:$M,12,FALSE))</f>
        <v/>
      </c>
      <c r="AF396" s="16" t="str">
        <f>IF(ISERROR(VLOOKUP(CONCATENATE($A396,"_",AF$2),'Reference data SID'!$B:$M,12,FALSE)),"",VLOOKUP(CONCATENATE($A396,"_",AF$2),'Reference data SID'!$B:$M,12,FALSE))</f>
        <v/>
      </c>
      <c r="AG396" s="16" t="str">
        <f>IF(ISERROR(VLOOKUP(CONCATENATE($A396,"_",AG$2),'Reference data SID'!$B:$M,12,FALSE)),"",VLOOKUP(CONCATENATE($A396,"_",AG$2),'Reference data SID'!$B:$M,12,FALSE))</f>
        <v/>
      </c>
      <c r="AH396" s="16" t="str">
        <f>IF(ISERROR(VLOOKUP(CONCATENATE($A396,"_",AH$2),'Reference data SID'!$B:$M,12,FALSE)),"",VLOOKUP(CONCATENATE($A396,"_",AH$2),'Reference data SID'!$B:$M,12,FALSE))</f>
        <v/>
      </c>
      <c r="AI396" s="16" t="str">
        <f>IF(ISERROR(VLOOKUP(CONCATENATE($A396,"_",AI$2),'Reference data SID'!$B:$M,12,FALSE)),"",VLOOKUP(CONCATENATE($A396,"_",AI$2),'Reference data SID'!$B:$M,12,FALSE))</f>
        <v/>
      </c>
      <c r="AJ396" s="16" t="str">
        <f>IF(ISERROR(VLOOKUP(CONCATENATE($A396,"_",AJ$2),'Reference data SID'!$B:$M,12,FALSE)),"",VLOOKUP(CONCATENATE($A396,"_",AJ$2),'Reference data SID'!$B:$M,12,FALSE))</f>
        <v/>
      </c>
      <c r="AK396" s="16" t="str">
        <f>IF(ISERROR(VLOOKUP(CONCATENATE($A396,"_",AK$2),'Reference data SID'!$B:$M,12,FALSE)),"",VLOOKUP(CONCATENATE($A396,"_",AK$2),'Reference data SID'!$B:$M,12,FALSE))</f>
        <v/>
      </c>
      <c r="AL396" s="16" t="str">
        <f>IF(ISERROR(VLOOKUP(CONCATENATE($A396,"_",AL$2),'Reference data SID'!$B:$M,12,FALSE)),"",VLOOKUP(CONCATENATE($A396,"_",AL$2),'Reference data SID'!$B:$M,12,FALSE))</f>
        <v/>
      </c>
      <c r="AM396" s="16" t="str">
        <f>IF(ISERROR(VLOOKUP(CONCATENATE($A396,"_",AM$2),'Reference data SID'!$B:$M,12,FALSE)),"",VLOOKUP(CONCATENATE($A396,"_",AM$2),'Reference data SID'!$B:$M,12,FALSE))</f>
        <v/>
      </c>
      <c r="AN396" s="16" t="str">
        <f>IF(ISERROR(VLOOKUP(CONCATENATE($A396,"_",AN$2),'Reference data SID'!$B:$M,12,FALSE)),"",VLOOKUP(CONCATENATE($A396,"_",AN$2),'Reference data SID'!$B:$M,12,FALSE))</f>
        <v/>
      </c>
      <c r="AO396" s="16" t="str">
        <f>IF(ISERROR(VLOOKUP(CONCATENATE($A396,"_",AO$2),'Reference data SID'!$B:$M,12,FALSE)),"",VLOOKUP(CONCATENATE($A396,"_",AO$2),'Reference data SID'!$B:$M,12,FALSE))</f>
        <v/>
      </c>
      <c r="AP396" s="16" t="str">
        <f>IF(ISERROR(VLOOKUP(CONCATENATE($A396,"_",AP$2),'Reference data SID'!$B:$M,12,FALSE)),"",VLOOKUP(CONCATENATE($A396,"_",AP$2),'Reference data SID'!$B:$M,12,FALSE))</f>
        <v/>
      </c>
      <c r="AQ396" s="16" t="str">
        <f>IF(ISERROR(VLOOKUP(CONCATENATE($A396,"_",AQ$2),'Reference data SID'!$B:$M,12,FALSE)),"",VLOOKUP(CONCATENATE($A396,"_",AQ$2),'Reference data SID'!$B:$M,12,FALSE))</f>
        <v/>
      </c>
      <c r="AR396" s="16" t="str">
        <f>IF(ISERROR(VLOOKUP(CONCATENATE($A396,"_",AR$2),'Reference data SID'!$B:$M,12,FALSE)),"",VLOOKUP(CONCATENATE($A396,"_",AR$2),'Reference data SID'!$B:$M,12,FALSE))</f>
        <v/>
      </c>
      <c r="AS396" s="16" t="str">
        <f>IF(ISERROR(VLOOKUP(CONCATENATE($A396,"_",AS$2),'Reference data SID'!$B:$M,12,FALSE)),"",VLOOKUP(CONCATENATE($A396,"_",AS$2),'Reference data SID'!$B:$M,12,FALSE))</f>
        <v/>
      </c>
      <c r="AT396" s="16" t="str">
        <f>IF(ISERROR(VLOOKUP(CONCATENATE($A396,"_",AT$2),'Reference data SID'!$B:$M,12,FALSE)),"",VLOOKUP(CONCATENATE($A396,"_",AT$2),'Reference data SID'!$B:$M,12,FALSE))</f>
        <v/>
      </c>
    </row>
    <row r="397" spans="1:46" x14ac:dyDescent="0.25">
      <c r="A397">
        <v>393</v>
      </c>
      <c r="B397" s="16" t="str">
        <f>IF(ISERROR(VLOOKUP(CONCATENATE($A397,"_",B$2),'Reference data SID'!$B:$M,12,FALSE)),"",VLOOKUP(CONCATENATE($A397,"_",B$2),'Reference data SID'!$B:$M,12,FALSE))</f>
        <v/>
      </c>
      <c r="C397" s="16" t="str">
        <f>IF(ISERROR(VLOOKUP(CONCATENATE($A397,"_",C$2),'Reference data SID'!$B:$M,12,FALSE)),"",VLOOKUP(CONCATENATE($A397,"_",C$2),'Reference data SID'!$B:$M,12,FALSE))</f>
        <v/>
      </c>
      <c r="D397" s="16" t="str">
        <f>IF(ISERROR(VLOOKUP(CONCATENATE($A397,"_",D$2),'Reference data SID'!$B:$M,12,FALSE)),"",VLOOKUP(CONCATENATE($A397,"_",D$2),'Reference data SID'!$B:$M,12,FALSE))</f>
        <v/>
      </c>
      <c r="E397" s="16" t="str">
        <f>IF(ISERROR(VLOOKUP(CONCATENATE($A397,"_",E$2),'Reference data SID'!$B:$M,12,FALSE)),"",VLOOKUP(CONCATENATE($A397,"_",E$2),'Reference data SID'!$B:$M,12,FALSE))</f>
        <v/>
      </c>
      <c r="F397" s="16" t="str">
        <f>IF(ISERROR(VLOOKUP(CONCATENATE($A397,"_",F$2),'Reference data SID'!$B:$M,12,FALSE)),"",VLOOKUP(CONCATENATE($A397,"_",F$2),'Reference data SID'!$B:$M,12,FALSE))</f>
        <v/>
      </c>
      <c r="G397" s="16" t="str">
        <f>IF(ISERROR(VLOOKUP(CONCATENATE($A397,"_",G$2),'Reference data SID'!$B:$M,12,FALSE)),"",VLOOKUP(CONCATENATE($A397,"_",G$2),'Reference data SID'!$B:$M,12,FALSE))</f>
        <v/>
      </c>
      <c r="H397" s="16" t="str">
        <f>IF(ISERROR(VLOOKUP(CONCATENATE($A397,"_",H$2),'Reference data SID'!$B:$M,12,FALSE)),"",VLOOKUP(CONCATENATE($A397,"_",H$2),'Reference data SID'!$B:$M,12,FALSE))</f>
        <v/>
      </c>
      <c r="I397" s="16" t="str">
        <f>IF(ISERROR(VLOOKUP(CONCATENATE($A397,"_",I$2),'Reference data SID'!$B:$M,12,FALSE)),"",VLOOKUP(CONCATENATE($A397,"_",I$2),'Reference data SID'!$B:$M,12,FALSE))</f>
        <v/>
      </c>
      <c r="J397" s="16" t="str">
        <f>IF(ISERROR(VLOOKUP(CONCATENATE($A397,"_",J$2),'Reference data SID'!$B:$M,12,FALSE)),"",VLOOKUP(CONCATENATE($A397,"_",J$2),'Reference data SID'!$B:$M,12,FALSE))</f>
        <v/>
      </c>
      <c r="K397" s="16" t="str">
        <f>IF(ISERROR(VLOOKUP(CONCATENATE($A397,"_",K$2),'Reference data SID'!$B:$M,12,FALSE)),"",VLOOKUP(CONCATENATE($A397,"_",K$2),'Reference data SID'!$B:$M,12,FALSE))</f>
        <v/>
      </c>
      <c r="L397" s="16" t="str">
        <f>IF(ISERROR(VLOOKUP(CONCATENATE($A397,"_",L$2),'Reference data SID'!$B:$M,12,FALSE)),"",VLOOKUP(CONCATENATE($A397,"_",L$2),'Reference data SID'!$B:$M,12,FALSE))</f>
        <v/>
      </c>
      <c r="M397" s="16" t="str">
        <f>IF(ISERROR(VLOOKUP(CONCATENATE($A397,"_",M$2),'Reference data SID'!$B:$M,12,FALSE)),"",VLOOKUP(CONCATENATE($A397,"_",M$2),'Reference data SID'!$B:$M,12,FALSE))</f>
        <v/>
      </c>
      <c r="N397" s="16" t="str">
        <f>IF(ISERROR(VLOOKUP(CONCATENATE($A397,"_",N$2),'Reference data SID'!$B:$M,12,FALSE)),"",VLOOKUP(CONCATENATE($A397,"_",N$2),'Reference data SID'!$B:$M,12,FALSE))</f>
        <v/>
      </c>
      <c r="O397" s="16" t="str">
        <f>IF(ISERROR(VLOOKUP(CONCATENATE($A397,"_",O$2),'Reference data SID'!$B:$M,12,FALSE)),"",VLOOKUP(CONCATENATE($A397,"_",O$2),'Reference data SID'!$B:$M,12,FALSE))</f>
        <v/>
      </c>
      <c r="P397" s="16" t="str">
        <f>IF(ISERROR(VLOOKUP(CONCATENATE($A397,"_",P$2),'Reference data SID'!$B:$M,12,FALSE)),"",VLOOKUP(CONCATENATE($A397,"_",P$2),'Reference data SID'!$B:$M,12,FALSE))</f>
        <v/>
      </c>
      <c r="Q397" s="16" t="str">
        <f>IF(ISERROR(VLOOKUP(CONCATENATE($A397,"_",Q$2),'Reference data SID'!$B:$M,12,FALSE)),"",VLOOKUP(CONCATENATE($A397,"_",Q$2),'Reference data SID'!$B:$M,12,FALSE))</f>
        <v/>
      </c>
      <c r="R397" s="16" t="str">
        <f>IF(ISERROR(VLOOKUP(CONCATENATE($A397,"_",R$2),'Reference data SID'!$B:$M,12,FALSE)),"",VLOOKUP(CONCATENATE($A397,"_",R$2),'Reference data SID'!$B:$M,12,FALSE))</f>
        <v/>
      </c>
      <c r="S397" s="16" t="str">
        <f>IF(ISERROR(VLOOKUP(CONCATENATE($A397,"_",S$2),'Reference data SID'!$B:$M,12,FALSE)),"",VLOOKUP(CONCATENATE($A397,"_",S$2),'Reference data SID'!$B:$M,12,FALSE))</f>
        <v/>
      </c>
      <c r="T397" s="16" t="str">
        <f>IF(ISERROR(VLOOKUP(CONCATENATE($A397,"_",T$2),'Reference data SID'!$B:$M,12,FALSE)),"",VLOOKUP(CONCATENATE($A397,"_",T$2),'Reference data SID'!$B:$M,12,FALSE))</f>
        <v/>
      </c>
      <c r="U397" s="16" t="str">
        <f>IF(ISERROR(VLOOKUP(CONCATENATE($A397,"_",U$2),'Reference data SID'!$B:$M,12,FALSE)),"",VLOOKUP(CONCATENATE($A397,"_",U$2),'Reference data SID'!$B:$M,12,FALSE))</f>
        <v/>
      </c>
      <c r="V397" s="16" t="str">
        <f>IF(ISERROR(VLOOKUP(CONCATENATE($A397,"_",V$2),'Reference data SID'!$B:$M,12,FALSE)),"",VLOOKUP(CONCATENATE($A397,"_",V$2),'Reference data SID'!$B:$M,12,FALSE))</f>
        <v/>
      </c>
      <c r="W397" s="16" t="str">
        <f>IF(ISERROR(VLOOKUP(CONCATENATE($A397,"_",W$2),'Reference data SID'!$B:$M,12,FALSE)),"",VLOOKUP(CONCATENATE($A397,"_",W$2),'Reference data SID'!$B:$M,12,FALSE))</f>
        <v/>
      </c>
      <c r="X397" s="16" t="str">
        <f>IF(ISERROR(VLOOKUP(CONCATENATE($A397,"_",X$2),'Reference data SID'!$B:$M,12,FALSE)),"",VLOOKUP(CONCATENATE($A397,"_",X$2),'Reference data SID'!$B:$M,12,FALSE))</f>
        <v/>
      </c>
      <c r="Y397" s="16" t="str">
        <f>IF(ISERROR(VLOOKUP(CONCATENATE($A397,"_",Y$2),'Reference data SID'!$B:$M,12,FALSE)),"",VLOOKUP(CONCATENATE($A397,"_",Y$2),'Reference data SID'!$B:$M,12,FALSE))</f>
        <v/>
      </c>
      <c r="Z397" s="16" t="str">
        <f>IF(ISERROR(VLOOKUP(CONCATENATE($A397,"_",Z$2),'Reference data SID'!$B:$M,12,FALSE)),"",VLOOKUP(CONCATENATE($A397,"_",Z$2),'Reference data SID'!$B:$M,12,FALSE))</f>
        <v/>
      </c>
      <c r="AA397" s="16" t="str">
        <f>IF(ISERROR(VLOOKUP(CONCATENATE($A397,"_",AA$2),'Reference data SID'!$B:$M,12,FALSE)),"",VLOOKUP(CONCATENATE($A397,"_",AA$2),'Reference data SID'!$B:$M,12,FALSE))</f>
        <v/>
      </c>
      <c r="AB397" s="16" t="str">
        <f>IF(ISERROR(VLOOKUP(CONCATENATE($A397,"_",AB$2),'Reference data SID'!$B:$M,12,FALSE)),"",VLOOKUP(CONCATENATE($A397,"_",AB$2),'Reference data SID'!$B:$M,12,FALSE))</f>
        <v/>
      </c>
      <c r="AC397" s="16" t="str">
        <f>IF(ISERROR(VLOOKUP(CONCATENATE($A397,"_",AC$2),'Reference data SID'!$B:$M,12,FALSE)),"",VLOOKUP(CONCATENATE($A397,"_",AC$2),'Reference data SID'!$B:$M,12,FALSE))</f>
        <v/>
      </c>
      <c r="AD397" s="16" t="str">
        <f>IF(ISERROR(VLOOKUP(CONCATENATE($A397,"_",AD$2),'Reference data SID'!$B:$M,12,FALSE)),"",VLOOKUP(CONCATENATE($A397,"_",AD$2),'Reference data SID'!$B:$M,12,FALSE))</f>
        <v/>
      </c>
      <c r="AE397" s="16" t="str">
        <f>IF(ISERROR(VLOOKUP(CONCATENATE($A397,"_",AE$2),'Reference data SID'!$B:$M,12,FALSE)),"",VLOOKUP(CONCATENATE($A397,"_",AE$2),'Reference data SID'!$B:$M,12,FALSE))</f>
        <v/>
      </c>
      <c r="AF397" s="16" t="str">
        <f>IF(ISERROR(VLOOKUP(CONCATENATE($A397,"_",AF$2),'Reference data SID'!$B:$M,12,FALSE)),"",VLOOKUP(CONCATENATE($A397,"_",AF$2),'Reference data SID'!$B:$M,12,FALSE))</f>
        <v/>
      </c>
      <c r="AG397" s="16" t="str">
        <f>IF(ISERROR(VLOOKUP(CONCATENATE($A397,"_",AG$2),'Reference data SID'!$B:$M,12,FALSE)),"",VLOOKUP(CONCATENATE($A397,"_",AG$2),'Reference data SID'!$B:$M,12,FALSE))</f>
        <v/>
      </c>
      <c r="AH397" s="16" t="str">
        <f>IF(ISERROR(VLOOKUP(CONCATENATE($A397,"_",AH$2),'Reference data SID'!$B:$M,12,FALSE)),"",VLOOKUP(CONCATENATE($A397,"_",AH$2),'Reference data SID'!$B:$M,12,FALSE))</f>
        <v/>
      </c>
      <c r="AI397" s="16" t="str">
        <f>IF(ISERROR(VLOOKUP(CONCATENATE($A397,"_",AI$2),'Reference data SID'!$B:$M,12,FALSE)),"",VLOOKUP(CONCATENATE($A397,"_",AI$2),'Reference data SID'!$B:$M,12,FALSE))</f>
        <v/>
      </c>
      <c r="AJ397" s="16" t="str">
        <f>IF(ISERROR(VLOOKUP(CONCATENATE($A397,"_",AJ$2),'Reference data SID'!$B:$M,12,FALSE)),"",VLOOKUP(CONCATENATE($A397,"_",AJ$2),'Reference data SID'!$B:$M,12,FALSE))</f>
        <v/>
      </c>
      <c r="AK397" s="16" t="str">
        <f>IF(ISERROR(VLOOKUP(CONCATENATE($A397,"_",AK$2),'Reference data SID'!$B:$M,12,FALSE)),"",VLOOKUP(CONCATENATE($A397,"_",AK$2),'Reference data SID'!$B:$M,12,FALSE))</f>
        <v/>
      </c>
      <c r="AL397" s="16" t="str">
        <f>IF(ISERROR(VLOOKUP(CONCATENATE($A397,"_",AL$2),'Reference data SID'!$B:$M,12,FALSE)),"",VLOOKUP(CONCATENATE($A397,"_",AL$2),'Reference data SID'!$B:$M,12,FALSE))</f>
        <v/>
      </c>
      <c r="AM397" s="16" t="str">
        <f>IF(ISERROR(VLOOKUP(CONCATENATE($A397,"_",AM$2),'Reference data SID'!$B:$M,12,FALSE)),"",VLOOKUP(CONCATENATE($A397,"_",AM$2),'Reference data SID'!$B:$M,12,FALSE))</f>
        <v/>
      </c>
      <c r="AN397" s="16" t="str">
        <f>IF(ISERROR(VLOOKUP(CONCATENATE($A397,"_",AN$2),'Reference data SID'!$B:$M,12,FALSE)),"",VLOOKUP(CONCATENATE($A397,"_",AN$2),'Reference data SID'!$B:$M,12,FALSE))</f>
        <v/>
      </c>
      <c r="AO397" s="16" t="str">
        <f>IF(ISERROR(VLOOKUP(CONCATENATE($A397,"_",AO$2),'Reference data SID'!$B:$M,12,FALSE)),"",VLOOKUP(CONCATENATE($A397,"_",AO$2),'Reference data SID'!$B:$M,12,FALSE))</f>
        <v/>
      </c>
      <c r="AP397" s="16" t="str">
        <f>IF(ISERROR(VLOOKUP(CONCATENATE($A397,"_",AP$2),'Reference data SID'!$B:$M,12,FALSE)),"",VLOOKUP(CONCATENATE($A397,"_",AP$2),'Reference data SID'!$B:$M,12,FALSE))</f>
        <v/>
      </c>
      <c r="AQ397" s="16" t="str">
        <f>IF(ISERROR(VLOOKUP(CONCATENATE($A397,"_",AQ$2),'Reference data SID'!$B:$M,12,FALSE)),"",VLOOKUP(CONCATENATE($A397,"_",AQ$2),'Reference data SID'!$B:$M,12,FALSE))</f>
        <v/>
      </c>
      <c r="AR397" s="16" t="str">
        <f>IF(ISERROR(VLOOKUP(CONCATENATE($A397,"_",AR$2),'Reference data SID'!$B:$M,12,FALSE)),"",VLOOKUP(CONCATENATE($A397,"_",AR$2),'Reference data SID'!$B:$M,12,FALSE))</f>
        <v/>
      </c>
      <c r="AS397" s="16" t="str">
        <f>IF(ISERROR(VLOOKUP(CONCATENATE($A397,"_",AS$2),'Reference data SID'!$B:$M,12,FALSE)),"",VLOOKUP(CONCATENATE($A397,"_",AS$2),'Reference data SID'!$B:$M,12,FALSE))</f>
        <v/>
      </c>
      <c r="AT397" s="16" t="str">
        <f>IF(ISERROR(VLOOKUP(CONCATENATE($A397,"_",AT$2),'Reference data SID'!$B:$M,12,FALSE)),"",VLOOKUP(CONCATENATE($A397,"_",AT$2),'Reference data SID'!$B:$M,12,FALSE))</f>
        <v/>
      </c>
    </row>
    <row r="398" spans="1:46" x14ac:dyDescent="0.25">
      <c r="A398">
        <v>394</v>
      </c>
      <c r="B398" s="16" t="str">
        <f>IF(ISERROR(VLOOKUP(CONCATENATE($A398,"_",B$2),'Reference data SID'!$B:$M,12,FALSE)),"",VLOOKUP(CONCATENATE($A398,"_",B$2),'Reference data SID'!$B:$M,12,FALSE))</f>
        <v/>
      </c>
      <c r="C398" s="16" t="str">
        <f>IF(ISERROR(VLOOKUP(CONCATENATE($A398,"_",C$2),'Reference data SID'!$B:$M,12,FALSE)),"",VLOOKUP(CONCATENATE($A398,"_",C$2),'Reference data SID'!$B:$M,12,FALSE))</f>
        <v/>
      </c>
      <c r="D398" s="16" t="str">
        <f>IF(ISERROR(VLOOKUP(CONCATENATE($A398,"_",D$2),'Reference data SID'!$B:$M,12,FALSE)),"",VLOOKUP(CONCATENATE($A398,"_",D$2),'Reference data SID'!$B:$M,12,FALSE))</f>
        <v/>
      </c>
      <c r="E398" s="16" t="str">
        <f>IF(ISERROR(VLOOKUP(CONCATENATE($A398,"_",E$2),'Reference data SID'!$B:$M,12,FALSE)),"",VLOOKUP(CONCATENATE($A398,"_",E$2),'Reference data SID'!$B:$M,12,FALSE))</f>
        <v/>
      </c>
      <c r="F398" s="16" t="str">
        <f>IF(ISERROR(VLOOKUP(CONCATENATE($A398,"_",F$2),'Reference data SID'!$B:$M,12,FALSE)),"",VLOOKUP(CONCATENATE($A398,"_",F$2),'Reference data SID'!$B:$M,12,FALSE))</f>
        <v/>
      </c>
      <c r="G398" s="16" t="str">
        <f>IF(ISERROR(VLOOKUP(CONCATENATE($A398,"_",G$2),'Reference data SID'!$B:$M,12,FALSE)),"",VLOOKUP(CONCATENATE($A398,"_",G$2),'Reference data SID'!$B:$M,12,FALSE))</f>
        <v/>
      </c>
      <c r="H398" s="16" t="str">
        <f>IF(ISERROR(VLOOKUP(CONCATENATE($A398,"_",H$2),'Reference data SID'!$B:$M,12,FALSE)),"",VLOOKUP(CONCATENATE($A398,"_",H$2),'Reference data SID'!$B:$M,12,FALSE))</f>
        <v/>
      </c>
      <c r="I398" s="16" t="str">
        <f>IF(ISERROR(VLOOKUP(CONCATENATE($A398,"_",I$2),'Reference data SID'!$B:$M,12,FALSE)),"",VLOOKUP(CONCATENATE($A398,"_",I$2),'Reference data SID'!$B:$M,12,FALSE))</f>
        <v/>
      </c>
      <c r="J398" s="16" t="str">
        <f>IF(ISERROR(VLOOKUP(CONCATENATE($A398,"_",J$2),'Reference data SID'!$B:$M,12,FALSE)),"",VLOOKUP(CONCATENATE($A398,"_",J$2),'Reference data SID'!$B:$M,12,FALSE))</f>
        <v/>
      </c>
      <c r="K398" s="16" t="str">
        <f>IF(ISERROR(VLOOKUP(CONCATENATE($A398,"_",K$2),'Reference data SID'!$B:$M,12,FALSE)),"",VLOOKUP(CONCATENATE($A398,"_",K$2),'Reference data SID'!$B:$M,12,FALSE))</f>
        <v/>
      </c>
      <c r="L398" s="16" t="str">
        <f>IF(ISERROR(VLOOKUP(CONCATENATE($A398,"_",L$2),'Reference data SID'!$B:$M,12,FALSE)),"",VLOOKUP(CONCATENATE($A398,"_",L$2),'Reference data SID'!$B:$M,12,FALSE))</f>
        <v/>
      </c>
      <c r="M398" s="16" t="str">
        <f>IF(ISERROR(VLOOKUP(CONCATENATE($A398,"_",M$2),'Reference data SID'!$B:$M,12,FALSE)),"",VLOOKUP(CONCATENATE($A398,"_",M$2),'Reference data SID'!$B:$M,12,FALSE))</f>
        <v/>
      </c>
      <c r="N398" s="16" t="str">
        <f>IF(ISERROR(VLOOKUP(CONCATENATE($A398,"_",N$2),'Reference data SID'!$B:$M,12,FALSE)),"",VLOOKUP(CONCATENATE($A398,"_",N$2),'Reference data SID'!$B:$M,12,FALSE))</f>
        <v/>
      </c>
      <c r="O398" s="16" t="str">
        <f>IF(ISERROR(VLOOKUP(CONCATENATE($A398,"_",O$2),'Reference data SID'!$B:$M,12,FALSE)),"",VLOOKUP(CONCATENATE($A398,"_",O$2),'Reference data SID'!$B:$M,12,FALSE))</f>
        <v/>
      </c>
      <c r="P398" s="16" t="str">
        <f>IF(ISERROR(VLOOKUP(CONCATENATE($A398,"_",P$2),'Reference data SID'!$B:$M,12,FALSE)),"",VLOOKUP(CONCATENATE($A398,"_",P$2),'Reference data SID'!$B:$M,12,FALSE))</f>
        <v/>
      </c>
      <c r="Q398" s="16" t="str">
        <f>IF(ISERROR(VLOOKUP(CONCATENATE($A398,"_",Q$2),'Reference data SID'!$B:$M,12,FALSE)),"",VLOOKUP(CONCATENATE($A398,"_",Q$2),'Reference data SID'!$B:$M,12,FALSE))</f>
        <v/>
      </c>
      <c r="R398" s="16" t="str">
        <f>IF(ISERROR(VLOOKUP(CONCATENATE($A398,"_",R$2),'Reference data SID'!$B:$M,12,FALSE)),"",VLOOKUP(CONCATENATE($A398,"_",R$2),'Reference data SID'!$B:$M,12,FALSE))</f>
        <v/>
      </c>
      <c r="S398" s="16" t="str">
        <f>IF(ISERROR(VLOOKUP(CONCATENATE($A398,"_",S$2),'Reference data SID'!$B:$M,12,FALSE)),"",VLOOKUP(CONCATENATE($A398,"_",S$2),'Reference data SID'!$B:$M,12,FALSE))</f>
        <v/>
      </c>
      <c r="T398" s="16" t="str">
        <f>IF(ISERROR(VLOOKUP(CONCATENATE($A398,"_",T$2),'Reference data SID'!$B:$M,12,FALSE)),"",VLOOKUP(CONCATENATE($A398,"_",T$2),'Reference data SID'!$B:$M,12,FALSE))</f>
        <v/>
      </c>
      <c r="U398" s="16" t="str">
        <f>IF(ISERROR(VLOOKUP(CONCATENATE($A398,"_",U$2),'Reference data SID'!$B:$M,12,FALSE)),"",VLOOKUP(CONCATENATE($A398,"_",U$2),'Reference data SID'!$B:$M,12,FALSE))</f>
        <v/>
      </c>
      <c r="V398" s="16" t="str">
        <f>IF(ISERROR(VLOOKUP(CONCATENATE($A398,"_",V$2),'Reference data SID'!$B:$M,12,FALSE)),"",VLOOKUP(CONCATENATE($A398,"_",V$2),'Reference data SID'!$B:$M,12,FALSE))</f>
        <v/>
      </c>
      <c r="W398" s="16" t="str">
        <f>IF(ISERROR(VLOOKUP(CONCATENATE($A398,"_",W$2),'Reference data SID'!$B:$M,12,FALSE)),"",VLOOKUP(CONCATENATE($A398,"_",W$2),'Reference data SID'!$B:$M,12,FALSE))</f>
        <v/>
      </c>
      <c r="X398" s="16" t="str">
        <f>IF(ISERROR(VLOOKUP(CONCATENATE($A398,"_",X$2),'Reference data SID'!$B:$M,12,FALSE)),"",VLOOKUP(CONCATENATE($A398,"_",X$2),'Reference data SID'!$B:$M,12,FALSE))</f>
        <v/>
      </c>
      <c r="Y398" s="16" t="str">
        <f>IF(ISERROR(VLOOKUP(CONCATENATE($A398,"_",Y$2),'Reference data SID'!$B:$M,12,FALSE)),"",VLOOKUP(CONCATENATE($A398,"_",Y$2),'Reference data SID'!$B:$M,12,FALSE))</f>
        <v/>
      </c>
      <c r="Z398" s="16" t="str">
        <f>IF(ISERROR(VLOOKUP(CONCATENATE($A398,"_",Z$2),'Reference data SID'!$B:$M,12,FALSE)),"",VLOOKUP(CONCATENATE($A398,"_",Z$2),'Reference data SID'!$B:$M,12,FALSE))</f>
        <v/>
      </c>
      <c r="AA398" s="16" t="str">
        <f>IF(ISERROR(VLOOKUP(CONCATENATE($A398,"_",AA$2),'Reference data SID'!$B:$M,12,FALSE)),"",VLOOKUP(CONCATENATE($A398,"_",AA$2),'Reference data SID'!$B:$M,12,FALSE))</f>
        <v/>
      </c>
      <c r="AB398" s="16" t="str">
        <f>IF(ISERROR(VLOOKUP(CONCATENATE($A398,"_",AB$2),'Reference data SID'!$B:$M,12,FALSE)),"",VLOOKUP(CONCATENATE($A398,"_",AB$2),'Reference data SID'!$B:$M,12,FALSE))</f>
        <v/>
      </c>
      <c r="AC398" s="16" t="str">
        <f>IF(ISERROR(VLOOKUP(CONCATENATE($A398,"_",AC$2),'Reference data SID'!$B:$M,12,FALSE)),"",VLOOKUP(CONCATENATE($A398,"_",AC$2),'Reference data SID'!$B:$M,12,FALSE))</f>
        <v/>
      </c>
      <c r="AD398" s="16" t="str">
        <f>IF(ISERROR(VLOOKUP(CONCATENATE($A398,"_",AD$2),'Reference data SID'!$B:$M,12,FALSE)),"",VLOOKUP(CONCATENATE($A398,"_",AD$2),'Reference data SID'!$B:$M,12,FALSE))</f>
        <v/>
      </c>
      <c r="AE398" s="16" t="str">
        <f>IF(ISERROR(VLOOKUP(CONCATENATE($A398,"_",AE$2),'Reference data SID'!$B:$M,12,FALSE)),"",VLOOKUP(CONCATENATE($A398,"_",AE$2),'Reference data SID'!$B:$M,12,FALSE))</f>
        <v/>
      </c>
      <c r="AF398" s="16" t="str">
        <f>IF(ISERROR(VLOOKUP(CONCATENATE($A398,"_",AF$2),'Reference data SID'!$B:$M,12,FALSE)),"",VLOOKUP(CONCATENATE($A398,"_",AF$2),'Reference data SID'!$B:$M,12,FALSE))</f>
        <v/>
      </c>
      <c r="AG398" s="16" t="str">
        <f>IF(ISERROR(VLOOKUP(CONCATENATE($A398,"_",AG$2),'Reference data SID'!$B:$M,12,FALSE)),"",VLOOKUP(CONCATENATE($A398,"_",AG$2),'Reference data SID'!$B:$M,12,FALSE))</f>
        <v/>
      </c>
      <c r="AH398" s="16" t="str">
        <f>IF(ISERROR(VLOOKUP(CONCATENATE($A398,"_",AH$2),'Reference data SID'!$B:$M,12,FALSE)),"",VLOOKUP(CONCATENATE($A398,"_",AH$2),'Reference data SID'!$B:$M,12,FALSE))</f>
        <v/>
      </c>
      <c r="AI398" s="16" t="str">
        <f>IF(ISERROR(VLOOKUP(CONCATENATE($A398,"_",AI$2),'Reference data SID'!$B:$M,12,FALSE)),"",VLOOKUP(CONCATENATE($A398,"_",AI$2),'Reference data SID'!$B:$M,12,FALSE))</f>
        <v/>
      </c>
      <c r="AJ398" s="16" t="str">
        <f>IF(ISERROR(VLOOKUP(CONCATENATE($A398,"_",AJ$2),'Reference data SID'!$B:$M,12,FALSE)),"",VLOOKUP(CONCATENATE($A398,"_",AJ$2),'Reference data SID'!$B:$M,12,FALSE))</f>
        <v/>
      </c>
      <c r="AK398" s="16" t="str">
        <f>IF(ISERROR(VLOOKUP(CONCATENATE($A398,"_",AK$2),'Reference data SID'!$B:$M,12,FALSE)),"",VLOOKUP(CONCATENATE($A398,"_",AK$2),'Reference data SID'!$B:$M,12,FALSE))</f>
        <v/>
      </c>
      <c r="AL398" s="16" t="str">
        <f>IF(ISERROR(VLOOKUP(CONCATENATE($A398,"_",AL$2),'Reference data SID'!$B:$M,12,FALSE)),"",VLOOKUP(CONCATENATE($A398,"_",AL$2),'Reference data SID'!$B:$M,12,FALSE))</f>
        <v/>
      </c>
      <c r="AM398" s="16" t="str">
        <f>IF(ISERROR(VLOOKUP(CONCATENATE($A398,"_",AM$2),'Reference data SID'!$B:$M,12,FALSE)),"",VLOOKUP(CONCATENATE($A398,"_",AM$2),'Reference data SID'!$B:$M,12,FALSE))</f>
        <v/>
      </c>
      <c r="AN398" s="16" t="str">
        <f>IF(ISERROR(VLOOKUP(CONCATENATE($A398,"_",AN$2),'Reference data SID'!$B:$M,12,FALSE)),"",VLOOKUP(CONCATENATE($A398,"_",AN$2),'Reference data SID'!$B:$M,12,FALSE))</f>
        <v/>
      </c>
      <c r="AO398" s="16" t="str">
        <f>IF(ISERROR(VLOOKUP(CONCATENATE($A398,"_",AO$2),'Reference data SID'!$B:$M,12,FALSE)),"",VLOOKUP(CONCATENATE($A398,"_",AO$2),'Reference data SID'!$B:$M,12,FALSE))</f>
        <v/>
      </c>
      <c r="AP398" s="16" t="str">
        <f>IF(ISERROR(VLOOKUP(CONCATENATE($A398,"_",AP$2),'Reference data SID'!$B:$M,12,FALSE)),"",VLOOKUP(CONCATENATE($A398,"_",AP$2),'Reference data SID'!$B:$M,12,FALSE))</f>
        <v/>
      </c>
      <c r="AQ398" s="16" t="str">
        <f>IF(ISERROR(VLOOKUP(CONCATENATE($A398,"_",AQ$2),'Reference data SID'!$B:$M,12,FALSE)),"",VLOOKUP(CONCATENATE($A398,"_",AQ$2),'Reference data SID'!$B:$M,12,FALSE))</f>
        <v/>
      </c>
      <c r="AR398" s="16" t="str">
        <f>IF(ISERROR(VLOOKUP(CONCATENATE($A398,"_",AR$2),'Reference data SID'!$B:$M,12,FALSE)),"",VLOOKUP(CONCATENATE($A398,"_",AR$2),'Reference data SID'!$B:$M,12,FALSE))</f>
        <v/>
      </c>
      <c r="AS398" s="16" t="str">
        <f>IF(ISERROR(VLOOKUP(CONCATENATE($A398,"_",AS$2),'Reference data SID'!$B:$M,12,FALSE)),"",VLOOKUP(CONCATENATE($A398,"_",AS$2),'Reference data SID'!$B:$M,12,FALSE))</f>
        <v/>
      </c>
      <c r="AT398" s="16" t="str">
        <f>IF(ISERROR(VLOOKUP(CONCATENATE($A398,"_",AT$2),'Reference data SID'!$B:$M,12,FALSE)),"",VLOOKUP(CONCATENATE($A398,"_",AT$2),'Reference data SID'!$B:$M,12,FALSE))</f>
        <v/>
      </c>
    </row>
    <row r="399" spans="1:46" x14ac:dyDescent="0.25">
      <c r="A399">
        <v>395</v>
      </c>
      <c r="B399" s="16" t="str">
        <f>IF(ISERROR(VLOOKUP(CONCATENATE($A399,"_",B$2),'Reference data SID'!$B:$M,12,FALSE)),"",VLOOKUP(CONCATENATE($A399,"_",B$2),'Reference data SID'!$B:$M,12,FALSE))</f>
        <v/>
      </c>
      <c r="C399" s="16" t="str">
        <f>IF(ISERROR(VLOOKUP(CONCATENATE($A399,"_",C$2),'Reference data SID'!$B:$M,12,FALSE)),"",VLOOKUP(CONCATENATE($A399,"_",C$2),'Reference data SID'!$B:$M,12,FALSE))</f>
        <v/>
      </c>
      <c r="D399" s="16" t="str">
        <f>IF(ISERROR(VLOOKUP(CONCATENATE($A399,"_",D$2),'Reference data SID'!$B:$M,12,FALSE)),"",VLOOKUP(CONCATENATE($A399,"_",D$2),'Reference data SID'!$B:$M,12,FALSE))</f>
        <v/>
      </c>
      <c r="E399" s="16" t="str">
        <f>IF(ISERROR(VLOOKUP(CONCATENATE($A399,"_",E$2),'Reference data SID'!$B:$M,12,FALSE)),"",VLOOKUP(CONCATENATE($A399,"_",E$2),'Reference data SID'!$B:$M,12,FALSE))</f>
        <v/>
      </c>
      <c r="F399" s="16" t="str">
        <f>IF(ISERROR(VLOOKUP(CONCATENATE($A399,"_",F$2),'Reference data SID'!$B:$M,12,FALSE)),"",VLOOKUP(CONCATENATE($A399,"_",F$2),'Reference data SID'!$B:$M,12,FALSE))</f>
        <v/>
      </c>
      <c r="G399" s="16" t="str">
        <f>IF(ISERROR(VLOOKUP(CONCATENATE($A399,"_",G$2),'Reference data SID'!$B:$M,12,FALSE)),"",VLOOKUP(CONCATENATE($A399,"_",G$2),'Reference data SID'!$B:$M,12,FALSE))</f>
        <v/>
      </c>
      <c r="H399" s="16" t="str">
        <f>IF(ISERROR(VLOOKUP(CONCATENATE($A399,"_",H$2),'Reference data SID'!$B:$M,12,FALSE)),"",VLOOKUP(CONCATENATE($A399,"_",H$2),'Reference data SID'!$B:$M,12,FALSE))</f>
        <v/>
      </c>
      <c r="I399" s="16" t="str">
        <f>IF(ISERROR(VLOOKUP(CONCATENATE($A399,"_",I$2),'Reference data SID'!$B:$M,12,FALSE)),"",VLOOKUP(CONCATENATE($A399,"_",I$2),'Reference data SID'!$B:$M,12,FALSE))</f>
        <v/>
      </c>
      <c r="J399" s="16" t="str">
        <f>IF(ISERROR(VLOOKUP(CONCATENATE($A399,"_",J$2),'Reference data SID'!$B:$M,12,FALSE)),"",VLOOKUP(CONCATENATE($A399,"_",J$2),'Reference data SID'!$B:$M,12,FALSE))</f>
        <v/>
      </c>
      <c r="K399" s="16" t="str">
        <f>IF(ISERROR(VLOOKUP(CONCATENATE($A399,"_",K$2),'Reference data SID'!$B:$M,12,FALSE)),"",VLOOKUP(CONCATENATE($A399,"_",K$2),'Reference data SID'!$B:$M,12,FALSE))</f>
        <v/>
      </c>
      <c r="L399" s="16" t="str">
        <f>IF(ISERROR(VLOOKUP(CONCATENATE($A399,"_",L$2),'Reference data SID'!$B:$M,12,FALSE)),"",VLOOKUP(CONCATENATE($A399,"_",L$2),'Reference data SID'!$B:$M,12,FALSE))</f>
        <v/>
      </c>
      <c r="M399" s="16" t="str">
        <f>IF(ISERROR(VLOOKUP(CONCATENATE($A399,"_",M$2),'Reference data SID'!$B:$M,12,FALSE)),"",VLOOKUP(CONCATENATE($A399,"_",M$2),'Reference data SID'!$B:$M,12,FALSE))</f>
        <v/>
      </c>
      <c r="N399" s="16" t="str">
        <f>IF(ISERROR(VLOOKUP(CONCATENATE($A399,"_",N$2),'Reference data SID'!$B:$M,12,FALSE)),"",VLOOKUP(CONCATENATE($A399,"_",N$2),'Reference data SID'!$B:$M,12,FALSE))</f>
        <v/>
      </c>
      <c r="O399" s="16" t="str">
        <f>IF(ISERROR(VLOOKUP(CONCATENATE($A399,"_",O$2),'Reference data SID'!$B:$M,12,FALSE)),"",VLOOKUP(CONCATENATE($A399,"_",O$2),'Reference data SID'!$B:$M,12,FALSE))</f>
        <v/>
      </c>
      <c r="P399" s="16" t="str">
        <f>IF(ISERROR(VLOOKUP(CONCATENATE($A399,"_",P$2),'Reference data SID'!$B:$M,12,FALSE)),"",VLOOKUP(CONCATENATE($A399,"_",P$2),'Reference data SID'!$B:$M,12,FALSE))</f>
        <v/>
      </c>
      <c r="Q399" s="16" t="str">
        <f>IF(ISERROR(VLOOKUP(CONCATENATE($A399,"_",Q$2),'Reference data SID'!$B:$M,12,FALSE)),"",VLOOKUP(CONCATENATE($A399,"_",Q$2),'Reference data SID'!$B:$M,12,FALSE))</f>
        <v/>
      </c>
      <c r="R399" s="16" t="str">
        <f>IF(ISERROR(VLOOKUP(CONCATENATE($A399,"_",R$2),'Reference data SID'!$B:$M,12,FALSE)),"",VLOOKUP(CONCATENATE($A399,"_",R$2),'Reference data SID'!$B:$M,12,FALSE))</f>
        <v/>
      </c>
      <c r="S399" s="16" t="str">
        <f>IF(ISERROR(VLOOKUP(CONCATENATE($A399,"_",S$2),'Reference data SID'!$B:$M,12,FALSE)),"",VLOOKUP(CONCATENATE($A399,"_",S$2),'Reference data SID'!$B:$M,12,FALSE))</f>
        <v/>
      </c>
      <c r="T399" s="16" t="str">
        <f>IF(ISERROR(VLOOKUP(CONCATENATE($A399,"_",T$2),'Reference data SID'!$B:$M,12,FALSE)),"",VLOOKUP(CONCATENATE($A399,"_",T$2),'Reference data SID'!$B:$M,12,FALSE))</f>
        <v/>
      </c>
      <c r="U399" s="16" t="str">
        <f>IF(ISERROR(VLOOKUP(CONCATENATE($A399,"_",U$2),'Reference data SID'!$B:$M,12,FALSE)),"",VLOOKUP(CONCATENATE($A399,"_",U$2),'Reference data SID'!$B:$M,12,FALSE))</f>
        <v/>
      </c>
      <c r="V399" s="16" t="str">
        <f>IF(ISERROR(VLOOKUP(CONCATENATE($A399,"_",V$2),'Reference data SID'!$B:$M,12,FALSE)),"",VLOOKUP(CONCATENATE($A399,"_",V$2),'Reference data SID'!$B:$M,12,FALSE))</f>
        <v/>
      </c>
      <c r="W399" s="16" t="str">
        <f>IF(ISERROR(VLOOKUP(CONCATENATE($A399,"_",W$2),'Reference data SID'!$B:$M,12,FALSE)),"",VLOOKUP(CONCATENATE($A399,"_",W$2),'Reference data SID'!$B:$M,12,FALSE))</f>
        <v/>
      </c>
      <c r="X399" s="16" t="str">
        <f>IF(ISERROR(VLOOKUP(CONCATENATE($A399,"_",X$2),'Reference data SID'!$B:$M,12,FALSE)),"",VLOOKUP(CONCATENATE($A399,"_",X$2),'Reference data SID'!$B:$M,12,FALSE))</f>
        <v/>
      </c>
      <c r="Y399" s="16" t="str">
        <f>IF(ISERROR(VLOOKUP(CONCATENATE($A399,"_",Y$2),'Reference data SID'!$B:$M,12,FALSE)),"",VLOOKUP(CONCATENATE($A399,"_",Y$2),'Reference data SID'!$B:$M,12,FALSE))</f>
        <v/>
      </c>
      <c r="Z399" s="16" t="str">
        <f>IF(ISERROR(VLOOKUP(CONCATENATE($A399,"_",Z$2),'Reference data SID'!$B:$M,12,FALSE)),"",VLOOKUP(CONCATENATE($A399,"_",Z$2),'Reference data SID'!$B:$M,12,FALSE))</f>
        <v/>
      </c>
      <c r="AA399" s="16" t="str">
        <f>IF(ISERROR(VLOOKUP(CONCATENATE($A399,"_",AA$2),'Reference data SID'!$B:$M,12,FALSE)),"",VLOOKUP(CONCATENATE($A399,"_",AA$2),'Reference data SID'!$B:$M,12,FALSE))</f>
        <v/>
      </c>
      <c r="AB399" s="16" t="str">
        <f>IF(ISERROR(VLOOKUP(CONCATENATE($A399,"_",AB$2),'Reference data SID'!$B:$M,12,FALSE)),"",VLOOKUP(CONCATENATE($A399,"_",AB$2),'Reference data SID'!$B:$M,12,FALSE))</f>
        <v/>
      </c>
      <c r="AC399" s="16" t="str">
        <f>IF(ISERROR(VLOOKUP(CONCATENATE($A399,"_",AC$2),'Reference data SID'!$B:$M,12,FALSE)),"",VLOOKUP(CONCATENATE($A399,"_",AC$2),'Reference data SID'!$B:$M,12,FALSE))</f>
        <v/>
      </c>
      <c r="AD399" s="16" t="str">
        <f>IF(ISERROR(VLOOKUP(CONCATENATE($A399,"_",AD$2),'Reference data SID'!$B:$M,12,FALSE)),"",VLOOKUP(CONCATENATE($A399,"_",AD$2),'Reference data SID'!$B:$M,12,FALSE))</f>
        <v/>
      </c>
      <c r="AE399" s="16" t="str">
        <f>IF(ISERROR(VLOOKUP(CONCATENATE($A399,"_",AE$2),'Reference data SID'!$B:$M,12,FALSE)),"",VLOOKUP(CONCATENATE($A399,"_",AE$2),'Reference data SID'!$B:$M,12,FALSE))</f>
        <v/>
      </c>
      <c r="AF399" s="16" t="str">
        <f>IF(ISERROR(VLOOKUP(CONCATENATE($A399,"_",AF$2),'Reference data SID'!$B:$M,12,FALSE)),"",VLOOKUP(CONCATENATE($A399,"_",AF$2),'Reference data SID'!$B:$M,12,FALSE))</f>
        <v/>
      </c>
      <c r="AG399" s="16" t="str">
        <f>IF(ISERROR(VLOOKUP(CONCATENATE($A399,"_",AG$2),'Reference data SID'!$B:$M,12,FALSE)),"",VLOOKUP(CONCATENATE($A399,"_",AG$2),'Reference data SID'!$B:$M,12,FALSE))</f>
        <v/>
      </c>
      <c r="AH399" s="16" t="str">
        <f>IF(ISERROR(VLOOKUP(CONCATENATE($A399,"_",AH$2),'Reference data SID'!$B:$M,12,FALSE)),"",VLOOKUP(CONCATENATE($A399,"_",AH$2),'Reference data SID'!$B:$M,12,FALSE))</f>
        <v/>
      </c>
      <c r="AI399" s="16" t="str">
        <f>IF(ISERROR(VLOOKUP(CONCATENATE($A399,"_",AI$2),'Reference data SID'!$B:$M,12,FALSE)),"",VLOOKUP(CONCATENATE($A399,"_",AI$2),'Reference data SID'!$B:$M,12,FALSE))</f>
        <v/>
      </c>
      <c r="AJ399" s="16" t="str">
        <f>IF(ISERROR(VLOOKUP(CONCATENATE($A399,"_",AJ$2),'Reference data SID'!$B:$M,12,FALSE)),"",VLOOKUP(CONCATENATE($A399,"_",AJ$2),'Reference data SID'!$B:$M,12,FALSE))</f>
        <v/>
      </c>
      <c r="AK399" s="16" t="str">
        <f>IF(ISERROR(VLOOKUP(CONCATENATE($A399,"_",AK$2),'Reference data SID'!$B:$M,12,FALSE)),"",VLOOKUP(CONCATENATE($A399,"_",AK$2),'Reference data SID'!$B:$M,12,FALSE))</f>
        <v/>
      </c>
      <c r="AL399" s="16" t="str">
        <f>IF(ISERROR(VLOOKUP(CONCATENATE($A399,"_",AL$2),'Reference data SID'!$B:$M,12,FALSE)),"",VLOOKUP(CONCATENATE($A399,"_",AL$2),'Reference data SID'!$B:$M,12,FALSE))</f>
        <v/>
      </c>
      <c r="AM399" s="16" t="str">
        <f>IF(ISERROR(VLOOKUP(CONCATENATE($A399,"_",AM$2),'Reference data SID'!$B:$M,12,FALSE)),"",VLOOKUP(CONCATENATE($A399,"_",AM$2),'Reference data SID'!$B:$M,12,FALSE))</f>
        <v/>
      </c>
      <c r="AN399" s="16" t="str">
        <f>IF(ISERROR(VLOOKUP(CONCATENATE($A399,"_",AN$2),'Reference data SID'!$B:$M,12,FALSE)),"",VLOOKUP(CONCATENATE($A399,"_",AN$2),'Reference data SID'!$B:$M,12,FALSE))</f>
        <v/>
      </c>
      <c r="AO399" s="16" t="str">
        <f>IF(ISERROR(VLOOKUP(CONCATENATE($A399,"_",AO$2),'Reference data SID'!$B:$M,12,FALSE)),"",VLOOKUP(CONCATENATE($A399,"_",AO$2),'Reference data SID'!$B:$M,12,FALSE))</f>
        <v/>
      </c>
      <c r="AP399" s="16" t="str">
        <f>IF(ISERROR(VLOOKUP(CONCATENATE($A399,"_",AP$2),'Reference data SID'!$B:$M,12,FALSE)),"",VLOOKUP(CONCATENATE($A399,"_",AP$2),'Reference data SID'!$B:$M,12,FALSE))</f>
        <v/>
      </c>
      <c r="AQ399" s="16" t="str">
        <f>IF(ISERROR(VLOOKUP(CONCATENATE($A399,"_",AQ$2),'Reference data SID'!$B:$M,12,FALSE)),"",VLOOKUP(CONCATENATE($A399,"_",AQ$2),'Reference data SID'!$B:$M,12,FALSE))</f>
        <v/>
      </c>
      <c r="AR399" s="16" t="str">
        <f>IF(ISERROR(VLOOKUP(CONCATENATE($A399,"_",AR$2),'Reference data SID'!$B:$M,12,FALSE)),"",VLOOKUP(CONCATENATE($A399,"_",AR$2),'Reference data SID'!$B:$M,12,FALSE))</f>
        <v/>
      </c>
      <c r="AS399" s="16" t="str">
        <f>IF(ISERROR(VLOOKUP(CONCATENATE($A399,"_",AS$2),'Reference data SID'!$B:$M,12,FALSE)),"",VLOOKUP(CONCATENATE($A399,"_",AS$2),'Reference data SID'!$B:$M,12,FALSE))</f>
        <v/>
      </c>
      <c r="AT399" s="16" t="str">
        <f>IF(ISERROR(VLOOKUP(CONCATENATE($A399,"_",AT$2),'Reference data SID'!$B:$M,12,FALSE)),"",VLOOKUP(CONCATENATE($A399,"_",AT$2),'Reference data SID'!$B:$M,12,FALSE))</f>
        <v/>
      </c>
    </row>
    <row r="400" spans="1:46" x14ac:dyDescent="0.25">
      <c r="A400">
        <v>396</v>
      </c>
      <c r="B400" s="16" t="str">
        <f>IF(ISERROR(VLOOKUP(CONCATENATE($A400,"_",B$2),'Reference data SID'!$B:$M,12,FALSE)),"",VLOOKUP(CONCATENATE($A400,"_",B$2),'Reference data SID'!$B:$M,12,FALSE))</f>
        <v/>
      </c>
      <c r="C400" s="16" t="str">
        <f>IF(ISERROR(VLOOKUP(CONCATENATE($A400,"_",C$2),'Reference data SID'!$B:$M,12,FALSE)),"",VLOOKUP(CONCATENATE($A400,"_",C$2),'Reference data SID'!$B:$M,12,FALSE))</f>
        <v/>
      </c>
      <c r="D400" s="16" t="str">
        <f>IF(ISERROR(VLOOKUP(CONCATENATE($A400,"_",D$2),'Reference data SID'!$B:$M,12,FALSE)),"",VLOOKUP(CONCATENATE($A400,"_",D$2),'Reference data SID'!$B:$M,12,FALSE))</f>
        <v/>
      </c>
      <c r="E400" s="16" t="str">
        <f>IF(ISERROR(VLOOKUP(CONCATENATE($A400,"_",E$2),'Reference data SID'!$B:$M,12,FALSE)),"",VLOOKUP(CONCATENATE($A400,"_",E$2),'Reference data SID'!$B:$M,12,FALSE))</f>
        <v/>
      </c>
      <c r="F400" s="16" t="str">
        <f>IF(ISERROR(VLOOKUP(CONCATENATE($A400,"_",F$2),'Reference data SID'!$B:$M,12,FALSE)),"",VLOOKUP(CONCATENATE($A400,"_",F$2),'Reference data SID'!$B:$M,12,FALSE))</f>
        <v/>
      </c>
      <c r="G400" s="16" t="str">
        <f>IF(ISERROR(VLOOKUP(CONCATENATE($A400,"_",G$2),'Reference data SID'!$B:$M,12,FALSE)),"",VLOOKUP(CONCATENATE($A400,"_",G$2),'Reference data SID'!$B:$M,12,FALSE))</f>
        <v/>
      </c>
      <c r="H400" s="16" t="str">
        <f>IF(ISERROR(VLOOKUP(CONCATENATE($A400,"_",H$2),'Reference data SID'!$B:$M,12,FALSE)),"",VLOOKUP(CONCATENATE($A400,"_",H$2),'Reference data SID'!$B:$M,12,FALSE))</f>
        <v/>
      </c>
      <c r="I400" s="16" t="str">
        <f>IF(ISERROR(VLOOKUP(CONCATENATE($A400,"_",I$2),'Reference data SID'!$B:$M,12,FALSE)),"",VLOOKUP(CONCATENATE($A400,"_",I$2),'Reference data SID'!$B:$M,12,FALSE))</f>
        <v/>
      </c>
      <c r="J400" s="16" t="str">
        <f>IF(ISERROR(VLOOKUP(CONCATENATE($A400,"_",J$2),'Reference data SID'!$B:$M,12,FALSE)),"",VLOOKUP(CONCATENATE($A400,"_",J$2),'Reference data SID'!$B:$M,12,FALSE))</f>
        <v/>
      </c>
      <c r="K400" s="16" t="str">
        <f>IF(ISERROR(VLOOKUP(CONCATENATE($A400,"_",K$2),'Reference data SID'!$B:$M,12,FALSE)),"",VLOOKUP(CONCATENATE($A400,"_",K$2),'Reference data SID'!$B:$M,12,FALSE))</f>
        <v/>
      </c>
      <c r="L400" s="16" t="str">
        <f>IF(ISERROR(VLOOKUP(CONCATENATE($A400,"_",L$2),'Reference data SID'!$B:$M,12,FALSE)),"",VLOOKUP(CONCATENATE($A400,"_",L$2),'Reference data SID'!$B:$M,12,FALSE))</f>
        <v/>
      </c>
      <c r="M400" s="16" t="str">
        <f>IF(ISERROR(VLOOKUP(CONCATENATE($A400,"_",M$2),'Reference data SID'!$B:$M,12,FALSE)),"",VLOOKUP(CONCATENATE($A400,"_",M$2),'Reference data SID'!$B:$M,12,FALSE))</f>
        <v/>
      </c>
      <c r="N400" s="16" t="str">
        <f>IF(ISERROR(VLOOKUP(CONCATENATE($A400,"_",N$2),'Reference data SID'!$B:$M,12,FALSE)),"",VLOOKUP(CONCATENATE($A400,"_",N$2),'Reference data SID'!$B:$M,12,FALSE))</f>
        <v/>
      </c>
      <c r="O400" s="16" t="str">
        <f>IF(ISERROR(VLOOKUP(CONCATENATE($A400,"_",O$2),'Reference data SID'!$B:$M,12,FALSE)),"",VLOOKUP(CONCATENATE($A400,"_",O$2),'Reference data SID'!$B:$M,12,FALSE))</f>
        <v/>
      </c>
      <c r="P400" s="16" t="str">
        <f>IF(ISERROR(VLOOKUP(CONCATENATE($A400,"_",P$2),'Reference data SID'!$B:$M,12,FALSE)),"",VLOOKUP(CONCATENATE($A400,"_",P$2),'Reference data SID'!$B:$M,12,FALSE))</f>
        <v/>
      </c>
      <c r="Q400" s="16" t="str">
        <f>IF(ISERROR(VLOOKUP(CONCATENATE($A400,"_",Q$2),'Reference data SID'!$B:$M,12,FALSE)),"",VLOOKUP(CONCATENATE($A400,"_",Q$2),'Reference data SID'!$B:$M,12,FALSE))</f>
        <v/>
      </c>
      <c r="R400" s="16" t="str">
        <f>IF(ISERROR(VLOOKUP(CONCATENATE($A400,"_",R$2),'Reference data SID'!$B:$M,12,FALSE)),"",VLOOKUP(CONCATENATE($A400,"_",R$2),'Reference data SID'!$B:$M,12,FALSE))</f>
        <v/>
      </c>
      <c r="S400" s="16" t="str">
        <f>IF(ISERROR(VLOOKUP(CONCATENATE($A400,"_",S$2),'Reference data SID'!$B:$M,12,FALSE)),"",VLOOKUP(CONCATENATE($A400,"_",S$2),'Reference data SID'!$B:$M,12,FALSE))</f>
        <v/>
      </c>
      <c r="T400" s="16" t="str">
        <f>IF(ISERROR(VLOOKUP(CONCATENATE($A400,"_",T$2),'Reference data SID'!$B:$M,12,FALSE)),"",VLOOKUP(CONCATENATE($A400,"_",T$2),'Reference data SID'!$B:$M,12,FALSE))</f>
        <v/>
      </c>
      <c r="U400" s="16" t="str">
        <f>IF(ISERROR(VLOOKUP(CONCATENATE($A400,"_",U$2),'Reference data SID'!$B:$M,12,FALSE)),"",VLOOKUP(CONCATENATE($A400,"_",U$2),'Reference data SID'!$B:$M,12,FALSE))</f>
        <v/>
      </c>
      <c r="V400" s="16" t="str">
        <f>IF(ISERROR(VLOOKUP(CONCATENATE($A400,"_",V$2),'Reference data SID'!$B:$M,12,FALSE)),"",VLOOKUP(CONCATENATE($A400,"_",V$2),'Reference data SID'!$B:$M,12,FALSE))</f>
        <v/>
      </c>
      <c r="W400" s="16" t="str">
        <f>IF(ISERROR(VLOOKUP(CONCATENATE($A400,"_",W$2),'Reference data SID'!$B:$M,12,FALSE)),"",VLOOKUP(CONCATENATE($A400,"_",W$2),'Reference data SID'!$B:$M,12,FALSE))</f>
        <v/>
      </c>
      <c r="X400" s="16" t="str">
        <f>IF(ISERROR(VLOOKUP(CONCATENATE($A400,"_",X$2),'Reference data SID'!$B:$M,12,FALSE)),"",VLOOKUP(CONCATENATE($A400,"_",X$2),'Reference data SID'!$B:$M,12,FALSE))</f>
        <v/>
      </c>
      <c r="Y400" s="16" t="str">
        <f>IF(ISERROR(VLOOKUP(CONCATENATE($A400,"_",Y$2),'Reference data SID'!$B:$M,12,FALSE)),"",VLOOKUP(CONCATENATE($A400,"_",Y$2),'Reference data SID'!$B:$M,12,FALSE))</f>
        <v/>
      </c>
      <c r="Z400" s="16" t="str">
        <f>IF(ISERROR(VLOOKUP(CONCATENATE($A400,"_",Z$2),'Reference data SID'!$B:$M,12,FALSE)),"",VLOOKUP(CONCATENATE($A400,"_",Z$2),'Reference data SID'!$B:$M,12,FALSE))</f>
        <v/>
      </c>
      <c r="AA400" s="16" t="str">
        <f>IF(ISERROR(VLOOKUP(CONCATENATE($A400,"_",AA$2),'Reference data SID'!$B:$M,12,FALSE)),"",VLOOKUP(CONCATENATE($A400,"_",AA$2),'Reference data SID'!$B:$M,12,FALSE))</f>
        <v/>
      </c>
      <c r="AB400" s="16" t="str">
        <f>IF(ISERROR(VLOOKUP(CONCATENATE($A400,"_",AB$2),'Reference data SID'!$B:$M,12,FALSE)),"",VLOOKUP(CONCATENATE($A400,"_",AB$2),'Reference data SID'!$B:$M,12,FALSE))</f>
        <v/>
      </c>
      <c r="AC400" s="16" t="str">
        <f>IF(ISERROR(VLOOKUP(CONCATENATE($A400,"_",AC$2),'Reference data SID'!$B:$M,12,FALSE)),"",VLOOKUP(CONCATENATE($A400,"_",AC$2),'Reference data SID'!$B:$M,12,FALSE))</f>
        <v/>
      </c>
      <c r="AD400" s="16" t="str">
        <f>IF(ISERROR(VLOOKUP(CONCATENATE($A400,"_",AD$2),'Reference data SID'!$B:$M,12,FALSE)),"",VLOOKUP(CONCATENATE($A400,"_",AD$2),'Reference data SID'!$B:$M,12,FALSE))</f>
        <v/>
      </c>
      <c r="AE400" s="16" t="str">
        <f>IF(ISERROR(VLOOKUP(CONCATENATE($A400,"_",AE$2),'Reference data SID'!$B:$M,12,FALSE)),"",VLOOKUP(CONCATENATE($A400,"_",AE$2),'Reference data SID'!$B:$M,12,FALSE))</f>
        <v/>
      </c>
      <c r="AF400" s="16" t="str">
        <f>IF(ISERROR(VLOOKUP(CONCATENATE($A400,"_",AF$2),'Reference data SID'!$B:$M,12,FALSE)),"",VLOOKUP(CONCATENATE($A400,"_",AF$2),'Reference data SID'!$B:$M,12,FALSE))</f>
        <v/>
      </c>
      <c r="AG400" s="16" t="str">
        <f>IF(ISERROR(VLOOKUP(CONCATENATE($A400,"_",AG$2),'Reference data SID'!$B:$M,12,FALSE)),"",VLOOKUP(CONCATENATE($A400,"_",AG$2),'Reference data SID'!$B:$M,12,FALSE))</f>
        <v/>
      </c>
      <c r="AH400" s="16" t="str">
        <f>IF(ISERROR(VLOOKUP(CONCATENATE($A400,"_",AH$2),'Reference data SID'!$B:$M,12,FALSE)),"",VLOOKUP(CONCATENATE($A400,"_",AH$2),'Reference data SID'!$B:$M,12,FALSE))</f>
        <v/>
      </c>
      <c r="AI400" s="16" t="str">
        <f>IF(ISERROR(VLOOKUP(CONCATENATE($A400,"_",AI$2),'Reference data SID'!$B:$M,12,FALSE)),"",VLOOKUP(CONCATENATE($A400,"_",AI$2),'Reference data SID'!$B:$M,12,FALSE))</f>
        <v/>
      </c>
      <c r="AJ400" s="16" t="str">
        <f>IF(ISERROR(VLOOKUP(CONCATENATE($A400,"_",AJ$2),'Reference data SID'!$B:$M,12,FALSE)),"",VLOOKUP(CONCATENATE($A400,"_",AJ$2),'Reference data SID'!$B:$M,12,FALSE))</f>
        <v/>
      </c>
      <c r="AK400" s="16" t="str">
        <f>IF(ISERROR(VLOOKUP(CONCATENATE($A400,"_",AK$2),'Reference data SID'!$B:$M,12,FALSE)),"",VLOOKUP(CONCATENATE($A400,"_",AK$2),'Reference data SID'!$B:$M,12,FALSE))</f>
        <v/>
      </c>
      <c r="AL400" s="16" t="str">
        <f>IF(ISERROR(VLOOKUP(CONCATENATE($A400,"_",AL$2),'Reference data SID'!$B:$M,12,FALSE)),"",VLOOKUP(CONCATENATE($A400,"_",AL$2),'Reference data SID'!$B:$M,12,FALSE))</f>
        <v/>
      </c>
      <c r="AM400" s="16" t="str">
        <f>IF(ISERROR(VLOOKUP(CONCATENATE($A400,"_",AM$2),'Reference data SID'!$B:$M,12,FALSE)),"",VLOOKUP(CONCATENATE($A400,"_",AM$2),'Reference data SID'!$B:$M,12,FALSE))</f>
        <v/>
      </c>
      <c r="AN400" s="16" t="str">
        <f>IF(ISERROR(VLOOKUP(CONCATENATE($A400,"_",AN$2),'Reference data SID'!$B:$M,12,FALSE)),"",VLOOKUP(CONCATENATE($A400,"_",AN$2),'Reference data SID'!$B:$M,12,FALSE))</f>
        <v/>
      </c>
      <c r="AO400" s="16" t="str">
        <f>IF(ISERROR(VLOOKUP(CONCATENATE($A400,"_",AO$2),'Reference data SID'!$B:$M,12,FALSE)),"",VLOOKUP(CONCATENATE($A400,"_",AO$2),'Reference data SID'!$B:$M,12,FALSE))</f>
        <v/>
      </c>
      <c r="AP400" s="16" t="str">
        <f>IF(ISERROR(VLOOKUP(CONCATENATE($A400,"_",AP$2),'Reference data SID'!$B:$M,12,FALSE)),"",VLOOKUP(CONCATENATE($A400,"_",AP$2),'Reference data SID'!$B:$M,12,FALSE))</f>
        <v/>
      </c>
      <c r="AQ400" s="16" t="str">
        <f>IF(ISERROR(VLOOKUP(CONCATENATE($A400,"_",AQ$2),'Reference data SID'!$B:$M,12,FALSE)),"",VLOOKUP(CONCATENATE($A400,"_",AQ$2),'Reference data SID'!$B:$M,12,FALSE))</f>
        <v/>
      </c>
      <c r="AR400" s="16" t="str">
        <f>IF(ISERROR(VLOOKUP(CONCATENATE($A400,"_",AR$2),'Reference data SID'!$B:$M,12,FALSE)),"",VLOOKUP(CONCATENATE($A400,"_",AR$2),'Reference data SID'!$B:$M,12,FALSE))</f>
        <v/>
      </c>
      <c r="AS400" s="16" t="str">
        <f>IF(ISERROR(VLOOKUP(CONCATENATE($A400,"_",AS$2),'Reference data SID'!$B:$M,12,FALSE)),"",VLOOKUP(CONCATENATE($A400,"_",AS$2),'Reference data SID'!$B:$M,12,FALSE))</f>
        <v/>
      </c>
      <c r="AT400" s="16" t="str">
        <f>IF(ISERROR(VLOOKUP(CONCATENATE($A400,"_",AT$2),'Reference data SID'!$B:$M,12,FALSE)),"",VLOOKUP(CONCATENATE($A400,"_",AT$2),'Reference data SID'!$B:$M,12,FALSE))</f>
        <v/>
      </c>
    </row>
    <row r="401" spans="1:46" x14ac:dyDescent="0.25">
      <c r="A401">
        <v>397</v>
      </c>
      <c r="B401" s="16" t="str">
        <f>IF(ISERROR(VLOOKUP(CONCATENATE($A401,"_",B$2),'Reference data SID'!$B:$M,12,FALSE)),"",VLOOKUP(CONCATENATE($A401,"_",B$2),'Reference data SID'!$B:$M,12,FALSE))</f>
        <v/>
      </c>
      <c r="C401" s="16" t="str">
        <f>IF(ISERROR(VLOOKUP(CONCATENATE($A401,"_",C$2),'Reference data SID'!$B:$M,12,FALSE)),"",VLOOKUP(CONCATENATE($A401,"_",C$2),'Reference data SID'!$B:$M,12,FALSE))</f>
        <v/>
      </c>
      <c r="D401" s="16" t="str">
        <f>IF(ISERROR(VLOOKUP(CONCATENATE($A401,"_",D$2),'Reference data SID'!$B:$M,12,FALSE)),"",VLOOKUP(CONCATENATE($A401,"_",D$2),'Reference data SID'!$B:$M,12,FALSE))</f>
        <v/>
      </c>
      <c r="E401" s="16" t="str">
        <f>IF(ISERROR(VLOOKUP(CONCATENATE($A401,"_",E$2),'Reference data SID'!$B:$M,12,FALSE)),"",VLOOKUP(CONCATENATE($A401,"_",E$2),'Reference data SID'!$B:$M,12,FALSE))</f>
        <v/>
      </c>
      <c r="F401" s="16" t="str">
        <f>IF(ISERROR(VLOOKUP(CONCATENATE($A401,"_",F$2),'Reference data SID'!$B:$M,12,FALSE)),"",VLOOKUP(CONCATENATE($A401,"_",F$2),'Reference data SID'!$B:$M,12,FALSE))</f>
        <v/>
      </c>
      <c r="G401" s="16" t="str">
        <f>IF(ISERROR(VLOOKUP(CONCATENATE($A401,"_",G$2),'Reference data SID'!$B:$M,12,FALSE)),"",VLOOKUP(CONCATENATE($A401,"_",G$2),'Reference data SID'!$B:$M,12,FALSE))</f>
        <v/>
      </c>
      <c r="H401" s="16" t="str">
        <f>IF(ISERROR(VLOOKUP(CONCATENATE($A401,"_",H$2),'Reference data SID'!$B:$M,12,FALSE)),"",VLOOKUP(CONCATENATE($A401,"_",H$2),'Reference data SID'!$B:$M,12,FALSE))</f>
        <v/>
      </c>
      <c r="I401" s="16" t="str">
        <f>IF(ISERROR(VLOOKUP(CONCATENATE($A401,"_",I$2),'Reference data SID'!$B:$M,12,FALSE)),"",VLOOKUP(CONCATENATE($A401,"_",I$2),'Reference data SID'!$B:$M,12,FALSE))</f>
        <v/>
      </c>
      <c r="J401" s="16" t="str">
        <f>IF(ISERROR(VLOOKUP(CONCATENATE($A401,"_",J$2),'Reference data SID'!$B:$M,12,FALSE)),"",VLOOKUP(CONCATENATE($A401,"_",J$2),'Reference data SID'!$B:$M,12,FALSE))</f>
        <v/>
      </c>
      <c r="K401" s="16" t="str">
        <f>IF(ISERROR(VLOOKUP(CONCATENATE($A401,"_",K$2),'Reference data SID'!$B:$M,12,FALSE)),"",VLOOKUP(CONCATENATE($A401,"_",K$2),'Reference data SID'!$B:$M,12,FALSE))</f>
        <v/>
      </c>
      <c r="L401" s="16" t="str">
        <f>IF(ISERROR(VLOOKUP(CONCATENATE($A401,"_",L$2),'Reference data SID'!$B:$M,12,FALSE)),"",VLOOKUP(CONCATENATE($A401,"_",L$2),'Reference data SID'!$B:$M,12,FALSE))</f>
        <v/>
      </c>
      <c r="M401" s="16" t="str">
        <f>IF(ISERROR(VLOOKUP(CONCATENATE($A401,"_",M$2),'Reference data SID'!$B:$M,12,FALSE)),"",VLOOKUP(CONCATENATE($A401,"_",M$2),'Reference data SID'!$B:$M,12,FALSE))</f>
        <v/>
      </c>
      <c r="N401" s="16" t="str">
        <f>IF(ISERROR(VLOOKUP(CONCATENATE($A401,"_",N$2),'Reference data SID'!$B:$M,12,FALSE)),"",VLOOKUP(CONCATENATE($A401,"_",N$2),'Reference data SID'!$B:$M,12,FALSE))</f>
        <v/>
      </c>
      <c r="O401" s="16" t="str">
        <f>IF(ISERROR(VLOOKUP(CONCATENATE($A401,"_",O$2),'Reference data SID'!$B:$M,12,FALSE)),"",VLOOKUP(CONCATENATE($A401,"_",O$2),'Reference data SID'!$B:$M,12,FALSE))</f>
        <v/>
      </c>
      <c r="P401" s="16" t="str">
        <f>IF(ISERROR(VLOOKUP(CONCATENATE($A401,"_",P$2),'Reference data SID'!$B:$M,12,FALSE)),"",VLOOKUP(CONCATENATE($A401,"_",P$2),'Reference data SID'!$B:$M,12,FALSE))</f>
        <v/>
      </c>
      <c r="Q401" s="16" t="str">
        <f>IF(ISERROR(VLOOKUP(CONCATENATE($A401,"_",Q$2),'Reference data SID'!$B:$M,12,FALSE)),"",VLOOKUP(CONCATENATE($A401,"_",Q$2),'Reference data SID'!$B:$M,12,FALSE))</f>
        <v/>
      </c>
      <c r="R401" s="16" t="str">
        <f>IF(ISERROR(VLOOKUP(CONCATENATE($A401,"_",R$2),'Reference data SID'!$B:$M,12,FALSE)),"",VLOOKUP(CONCATENATE($A401,"_",R$2),'Reference data SID'!$B:$M,12,FALSE))</f>
        <v/>
      </c>
      <c r="S401" s="16" t="str">
        <f>IF(ISERROR(VLOOKUP(CONCATENATE($A401,"_",S$2),'Reference data SID'!$B:$M,12,FALSE)),"",VLOOKUP(CONCATENATE($A401,"_",S$2),'Reference data SID'!$B:$M,12,FALSE))</f>
        <v/>
      </c>
      <c r="T401" s="16" t="str">
        <f>IF(ISERROR(VLOOKUP(CONCATENATE($A401,"_",T$2),'Reference data SID'!$B:$M,12,FALSE)),"",VLOOKUP(CONCATENATE($A401,"_",T$2),'Reference data SID'!$B:$M,12,FALSE))</f>
        <v/>
      </c>
      <c r="U401" s="16" t="str">
        <f>IF(ISERROR(VLOOKUP(CONCATENATE($A401,"_",U$2),'Reference data SID'!$B:$M,12,FALSE)),"",VLOOKUP(CONCATENATE($A401,"_",U$2),'Reference data SID'!$B:$M,12,FALSE))</f>
        <v/>
      </c>
      <c r="V401" s="16" t="str">
        <f>IF(ISERROR(VLOOKUP(CONCATENATE($A401,"_",V$2),'Reference data SID'!$B:$M,12,FALSE)),"",VLOOKUP(CONCATENATE($A401,"_",V$2),'Reference data SID'!$B:$M,12,FALSE))</f>
        <v/>
      </c>
      <c r="W401" s="16" t="str">
        <f>IF(ISERROR(VLOOKUP(CONCATENATE($A401,"_",W$2),'Reference data SID'!$B:$M,12,FALSE)),"",VLOOKUP(CONCATENATE($A401,"_",W$2),'Reference data SID'!$B:$M,12,FALSE))</f>
        <v/>
      </c>
      <c r="X401" s="16" t="str">
        <f>IF(ISERROR(VLOOKUP(CONCATENATE($A401,"_",X$2),'Reference data SID'!$B:$M,12,FALSE)),"",VLOOKUP(CONCATENATE($A401,"_",X$2),'Reference data SID'!$B:$M,12,FALSE))</f>
        <v/>
      </c>
      <c r="Y401" s="16" t="str">
        <f>IF(ISERROR(VLOOKUP(CONCATENATE($A401,"_",Y$2),'Reference data SID'!$B:$M,12,FALSE)),"",VLOOKUP(CONCATENATE($A401,"_",Y$2),'Reference data SID'!$B:$M,12,FALSE))</f>
        <v/>
      </c>
      <c r="Z401" s="16" t="str">
        <f>IF(ISERROR(VLOOKUP(CONCATENATE($A401,"_",Z$2),'Reference data SID'!$B:$M,12,FALSE)),"",VLOOKUP(CONCATENATE($A401,"_",Z$2),'Reference data SID'!$B:$M,12,FALSE))</f>
        <v/>
      </c>
      <c r="AA401" s="16" t="str">
        <f>IF(ISERROR(VLOOKUP(CONCATENATE($A401,"_",AA$2),'Reference data SID'!$B:$M,12,FALSE)),"",VLOOKUP(CONCATENATE($A401,"_",AA$2),'Reference data SID'!$B:$M,12,FALSE))</f>
        <v/>
      </c>
      <c r="AB401" s="16" t="str">
        <f>IF(ISERROR(VLOOKUP(CONCATENATE($A401,"_",AB$2),'Reference data SID'!$B:$M,12,FALSE)),"",VLOOKUP(CONCATENATE($A401,"_",AB$2),'Reference data SID'!$B:$M,12,FALSE))</f>
        <v/>
      </c>
      <c r="AC401" s="16" t="str">
        <f>IF(ISERROR(VLOOKUP(CONCATENATE($A401,"_",AC$2),'Reference data SID'!$B:$M,12,FALSE)),"",VLOOKUP(CONCATENATE($A401,"_",AC$2),'Reference data SID'!$B:$M,12,FALSE))</f>
        <v/>
      </c>
      <c r="AD401" s="16" t="str">
        <f>IF(ISERROR(VLOOKUP(CONCATENATE($A401,"_",AD$2),'Reference data SID'!$B:$M,12,FALSE)),"",VLOOKUP(CONCATENATE($A401,"_",AD$2),'Reference data SID'!$B:$M,12,FALSE))</f>
        <v/>
      </c>
      <c r="AE401" s="16" t="str">
        <f>IF(ISERROR(VLOOKUP(CONCATENATE($A401,"_",AE$2),'Reference data SID'!$B:$M,12,FALSE)),"",VLOOKUP(CONCATENATE($A401,"_",AE$2),'Reference data SID'!$B:$M,12,FALSE))</f>
        <v/>
      </c>
      <c r="AF401" s="16" t="str">
        <f>IF(ISERROR(VLOOKUP(CONCATENATE($A401,"_",AF$2),'Reference data SID'!$B:$M,12,FALSE)),"",VLOOKUP(CONCATENATE($A401,"_",AF$2),'Reference data SID'!$B:$M,12,FALSE))</f>
        <v/>
      </c>
      <c r="AG401" s="16" t="str">
        <f>IF(ISERROR(VLOOKUP(CONCATENATE($A401,"_",AG$2),'Reference data SID'!$B:$M,12,FALSE)),"",VLOOKUP(CONCATENATE($A401,"_",AG$2),'Reference data SID'!$B:$M,12,FALSE))</f>
        <v/>
      </c>
      <c r="AH401" s="16" t="str">
        <f>IF(ISERROR(VLOOKUP(CONCATENATE($A401,"_",AH$2),'Reference data SID'!$B:$M,12,FALSE)),"",VLOOKUP(CONCATENATE($A401,"_",AH$2),'Reference data SID'!$B:$M,12,FALSE))</f>
        <v/>
      </c>
      <c r="AI401" s="16" t="str">
        <f>IF(ISERROR(VLOOKUP(CONCATENATE($A401,"_",AI$2),'Reference data SID'!$B:$M,12,FALSE)),"",VLOOKUP(CONCATENATE($A401,"_",AI$2),'Reference data SID'!$B:$M,12,FALSE))</f>
        <v/>
      </c>
      <c r="AJ401" s="16" t="str">
        <f>IF(ISERROR(VLOOKUP(CONCATENATE($A401,"_",AJ$2),'Reference data SID'!$B:$M,12,FALSE)),"",VLOOKUP(CONCATENATE($A401,"_",AJ$2),'Reference data SID'!$B:$M,12,FALSE))</f>
        <v/>
      </c>
      <c r="AK401" s="16" t="str">
        <f>IF(ISERROR(VLOOKUP(CONCATENATE($A401,"_",AK$2),'Reference data SID'!$B:$M,12,FALSE)),"",VLOOKUP(CONCATENATE($A401,"_",AK$2),'Reference data SID'!$B:$M,12,FALSE))</f>
        <v/>
      </c>
      <c r="AL401" s="16" t="str">
        <f>IF(ISERROR(VLOOKUP(CONCATENATE($A401,"_",AL$2),'Reference data SID'!$B:$M,12,FALSE)),"",VLOOKUP(CONCATENATE($A401,"_",AL$2),'Reference data SID'!$B:$M,12,FALSE))</f>
        <v/>
      </c>
      <c r="AM401" s="16" t="str">
        <f>IF(ISERROR(VLOOKUP(CONCATENATE($A401,"_",AM$2),'Reference data SID'!$B:$M,12,FALSE)),"",VLOOKUP(CONCATENATE($A401,"_",AM$2),'Reference data SID'!$B:$M,12,FALSE))</f>
        <v/>
      </c>
      <c r="AN401" s="16" t="str">
        <f>IF(ISERROR(VLOOKUP(CONCATENATE($A401,"_",AN$2),'Reference data SID'!$B:$M,12,FALSE)),"",VLOOKUP(CONCATENATE($A401,"_",AN$2),'Reference data SID'!$B:$M,12,FALSE))</f>
        <v/>
      </c>
      <c r="AO401" s="16" t="str">
        <f>IF(ISERROR(VLOOKUP(CONCATENATE($A401,"_",AO$2),'Reference data SID'!$B:$M,12,FALSE)),"",VLOOKUP(CONCATENATE($A401,"_",AO$2),'Reference data SID'!$B:$M,12,FALSE))</f>
        <v/>
      </c>
      <c r="AP401" s="16" t="str">
        <f>IF(ISERROR(VLOOKUP(CONCATENATE($A401,"_",AP$2),'Reference data SID'!$B:$M,12,FALSE)),"",VLOOKUP(CONCATENATE($A401,"_",AP$2),'Reference data SID'!$B:$M,12,FALSE))</f>
        <v/>
      </c>
      <c r="AQ401" s="16" t="str">
        <f>IF(ISERROR(VLOOKUP(CONCATENATE($A401,"_",AQ$2),'Reference data SID'!$B:$M,12,FALSE)),"",VLOOKUP(CONCATENATE($A401,"_",AQ$2),'Reference data SID'!$B:$M,12,FALSE))</f>
        <v/>
      </c>
      <c r="AR401" s="16" t="str">
        <f>IF(ISERROR(VLOOKUP(CONCATENATE($A401,"_",AR$2),'Reference data SID'!$B:$M,12,FALSE)),"",VLOOKUP(CONCATENATE($A401,"_",AR$2),'Reference data SID'!$B:$M,12,FALSE))</f>
        <v/>
      </c>
      <c r="AS401" s="16" t="str">
        <f>IF(ISERROR(VLOOKUP(CONCATENATE($A401,"_",AS$2),'Reference data SID'!$B:$M,12,FALSE)),"",VLOOKUP(CONCATENATE($A401,"_",AS$2),'Reference data SID'!$B:$M,12,FALSE))</f>
        <v/>
      </c>
      <c r="AT401" s="16" t="str">
        <f>IF(ISERROR(VLOOKUP(CONCATENATE($A401,"_",AT$2),'Reference data SID'!$B:$M,12,FALSE)),"",VLOOKUP(CONCATENATE($A401,"_",AT$2),'Reference data SID'!$B:$M,12,FALSE))</f>
        <v/>
      </c>
    </row>
    <row r="402" spans="1:46" x14ac:dyDescent="0.25">
      <c r="A402">
        <v>398</v>
      </c>
      <c r="B402" s="16" t="str">
        <f>IF(ISERROR(VLOOKUP(CONCATENATE($A402,"_",B$2),'Reference data SID'!$B:$M,12,FALSE)),"",VLOOKUP(CONCATENATE($A402,"_",B$2),'Reference data SID'!$B:$M,12,FALSE))</f>
        <v/>
      </c>
      <c r="C402" s="16" t="str">
        <f>IF(ISERROR(VLOOKUP(CONCATENATE($A402,"_",C$2),'Reference data SID'!$B:$M,12,FALSE)),"",VLOOKUP(CONCATENATE($A402,"_",C$2),'Reference data SID'!$B:$M,12,FALSE))</f>
        <v/>
      </c>
      <c r="D402" s="16" t="str">
        <f>IF(ISERROR(VLOOKUP(CONCATENATE($A402,"_",D$2),'Reference data SID'!$B:$M,12,FALSE)),"",VLOOKUP(CONCATENATE($A402,"_",D$2),'Reference data SID'!$B:$M,12,FALSE))</f>
        <v/>
      </c>
      <c r="E402" s="16" t="str">
        <f>IF(ISERROR(VLOOKUP(CONCATENATE($A402,"_",E$2),'Reference data SID'!$B:$M,12,FALSE)),"",VLOOKUP(CONCATENATE($A402,"_",E$2),'Reference data SID'!$B:$M,12,FALSE))</f>
        <v/>
      </c>
      <c r="F402" s="16" t="str">
        <f>IF(ISERROR(VLOOKUP(CONCATENATE($A402,"_",F$2),'Reference data SID'!$B:$M,12,FALSE)),"",VLOOKUP(CONCATENATE($A402,"_",F$2),'Reference data SID'!$B:$M,12,FALSE))</f>
        <v/>
      </c>
      <c r="G402" s="16" t="str">
        <f>IF(ISERROR(VLOOKUP(CONCATENATE($A402,"_",G$2),'Reference data SID'!$B:$M,12,FALSE)),"",VLOOKUP(CONCATENATE($A402,"_",G$2),'Reference data SID'!$B:$M,12,FALSE))</f>
        <v/>
      </c>
      <c r="H402" s="16" t="str">
        <f>IF(ISERROR(VLOOKUP(CONCATENATE($A402,"_",H$2),'Reference data SID'!$B:$M,12,FALSE)),"",VLOOKUP(CONCATENATE($A402,"_",H$2),'Reference data SID'!$B:$M,12,FALSE))</f>
        <v/>
      </c>
      <c r="I402" s="16" t="str">
        <f>IF(ISERROR(VLOOKUP(CONCATENATE($A402,"_",I$2),'Reference data SID'!$B:$M,12,FALSE)),"",VLOOKUP(CONCATENATE($A402,"_",I$2),'Reference data SID'!$B:$M,12,FALSE))</f>
        <v/>
      </c>
      <c r="J402" s="16" t="str">
        <f>IF(ISERROR(VLOOKUP(CONCATENATE($A402,"_",J$2),'Reference data SID'!$B:$M,12,FALSE)),"",VLOOKUP(CONCATENATE($A402,"_",J$2),'Reference data SID'!$B:$M,12,FALSE))</f>
        <v/>
      </c>
      <c r="K402" s="16" t="str">
        <f>IF(ISERROR(VLOOKUP(CONCATENATE($A402,"_",K$2),'Reference data SID'!$B:$M,12,FALSE)),"",VLOOKUP(CONCATENATE($A402,"_",K$2),'Reference data SID'!$B:$M,12,FALSE))</f>
        <v/>
      </c>
      <c r="L402" s="16" t="str">
        <f>IF(ISERROR(VLOOKUP(CONCATENATE($A402,"_",L$2),'Reference data SID'!$B:$M,12,FALSE)),"",VLOOKUP(CONCATENATE($A402,"_",L$2),'Reference data SID'!$B:$M,12,FALSE))</f>
        <v/>
      </c>
      <c r="M402" s="16" t="str">
        <f>IF(ISERROR(VLOOKUP(CONCATENATE($A402,"_",M$2),'Reference data SID'!$B:$M,12,FALSE)),"",VLOOKUP(CONCATENATE($A402,"_",M$2),'Reference data SID'!$B:$M,12,FALSE))</f>
        <v/>
      </c>
      <c r="N402" s="16" t="str">
        <f>IF(ISERROR(VLOOKUP(CONCATENATE($A402,"_",N$2),'Reference data SID'!$B:$M,12,FALSE)),"",VLOOKUP(CONCATENATE($A402,"_",N$2),'Reference data SID'!$B:$M,12,FALSE))</f>
        <v/>
      </c>
      <c r="O402" s="16" t="str">
        <f>IF(ISERROR(VLOOKUP(CONCATENATE($A402,"_",O$2),'Reference data SID'!$B:$M,12,FALSE)),"",VLOOKUP(CONCATENATE($A402,"_",O$2),'Reference data SID'!$B:$M,12,FALSE))</f>
        <v/>
      </c>
      <c r="P402" s="16" t="str">
        <f>IF(ISERROR(VLOOKUP(CONCATENATE($A402,"_",P$2),'Reference data SID'!$B:$M,12,FALSE)),"",VLOOKUP(CONCATENATE($A402,"_",P$2),'Reference data SID'!$B:$M,12,FALSE))</f>
        <v/>
      </c>
      <c r="Q402" s="16" t="str">
        <f>IF(ISERROR(VLOOKUP(CONCATENATE($A402,"_",Q$2),'Reference data SID'!$B:$M,12,FALSE)),"",VLOOKUP(CONCATENATE($A402,"_",Q$2),'Reference data SID'!$B:$M,12,FALSE))</f>
        <v/>
      </c>
      <c r="R402" s="16" t="str">
        <f>IF(ISERROR(VLOOKUP(CONCATENATE($A402,"_",R$2),'Reference data SID'!$B:$M,12,FALSE)),"",VLOOKUP(CONCATENATE($A402,"_",R$2),'Reference data SID'!$B:$M,12,FALSE))</f>
        <v/>
      </c>
      <c r="S402" s="16" t="str">
        <f>IF(ISERROR(VLOOKUP(CONCATENATE($A402,"_",S$2),'Reference data SID'!$B:$M,12,FALSE)),"",VLOOKUP(CONCATENATE($A402,"_",S$2),'Reference data SID'!$B:$M,12,FALSE))</f>
        <v/>
      </c>
      <c r="T402" s="16" t="str">
        <f>IF(ISERROR(VLOOKUP(CONCATENATE($A402,"_",T$2),'Reference data SID'!$B:$M,12,FALSE)),"",VLOOKUP(CONCATENATE($A402,"_",T$2),'Reference data SID'!$B:$M,12,FALSE))</f>
        <v/>
      </c>
      <c r="U402" s="16" t="str">
        <f>IF(ISERROR(VLOOKUP(CONCATENATE($A402,"_",U$2),'Reference data SID'!$B:$M,12,FALSE)),"",VLOOKUP(CONCATENATE($A402,"_",U$2),'Reference data SID'!$B:$M,12,FALSE))</f>
        <v/>
      </c>
      <c r="V402" s="16" t="str">
        <f>IF(ISERROR(VLOOKUP(CONCATENATE($A402,"_",V$2),'Reference data SID'!$B:$M,12,FALSE)),"",VLOOKUP(CONCATENATE($A402,"_",V$2),'Reference data SID'!$B:$M,12,FALSE))</f>
        <v/>
      </c>
      <c r="W402" s="16" t="str">
        <f>IF(ISERROR(VLOOKUP(CONCATENATE($A402,"_",W$2),'Reference data SID'!$B:$M,12,FALSE)),"",VLOOKUP(CONCATENATE($A402,"_",W$2),'Reference data SID'!$B:$M,12,FALSE))</f>
        <v/>
      </c>
      <c r="X402" s="16" t="str">
        <f>IF(ISERROR(VLOOKUP(CONCATENATE($A402,"_",X$2),'Reference data SID'!$B:$M,12,FALSE)),"",VLOOKUP(CONCATENATE($A402,"_",X$2),'Reference data SID'!$B:$M,12,FALSE))</f>
        <v/>
      </c>
      <c r="Y402" s="16" t="str">
        <f>IF(ISERROR(VLOOKUP(CONCATENATE($A402,"_",Y$2),'Reference data SID'!$B:$M,12,FALSE)),"",VLOOKUP(CONCATENATE($A402,"_",Y$2),'Reference data SID'!$B:$M,12,FALSE))</f>
        <v/>
      </c>
      <c r="Z402" s="16" t="str">
        <f>IF(ISERROR(VLOOKUP(CONCATENATE($A402,"_",Z$2),'Reference data SID'!$B:$M,12,FALSE)),"",VLOOKUP(CONCATENATE($A402,"_",Z$2),'Reference data SID'!$B:$M,12,FALSE))</f>
        <v/>
      </c>
      <c r="AA402" s="16" t="str">
        <f>IF(ISERROR(VLOOKUP(CONCATENATE($A402,"_",AA$2),'Reference data SID'!$B:$M,12,FALSE)),"",VLOOKUP(CONCATENATE($A402,"_",AA$2),'Reference data SID'!$B:$M,12,FALSE))</f>
        <v/>
      </c>
      <c r="AB402" s="16" t="str">
        <f>IF(ISERROR(VLOOKUP(CONCATENATE($A402,"_",AB$2),'Reference data SID'!$B:$M,12,FALSE)),"",VLOOKUP(CONCATENATE($A402,"_",AB$2),'Reference data SID'!$B:$M,12,FALSE))</f>
        <v/>
      </c>
      <c r="AC402" s="16" t="str">
        <f>IF(ISERROR(VLOOKUP(CONCATENATE($A402,"_",AC$2),'Reference data SID'!$B:$M,12,FALSE)),"",VLOOKUP(CONCATENATE($A402,"_",AC$2),'Reference data SID'!$B:$M,12,FALSE))</f>
        <v/>
      </c>
      <c r="AD402" s="16" t="str">
        <f>IF(ISERROR(VLOOKUP(CONCATENATE($A402,"_",AD$2),'Reference data SID'!$B:$M,12,FALSE)),"",VLOOKUP(CONCATENATE($A402,"_",AD$2),'Reference data SID'!$B:$M,12,FALSE))</f>
        <v/>
      </c>
      <c r="AE402" s="16" t="str">
        <f>IF(ISERROR(VLOOKUP(CONCATENATE($A402,"_",AE$2),'Reference data SID'!$B:$M,12,FALSE)),"",VLOOKUP(CONCATENATE($A402,"_",AE$2),'Reference data SID'!$B:$M,12,FALSE))</f>
        <v/>
      </c>
      <c r="AF402" s="16" t="str">
        <f>IF(ISERROR(VLOOKUP(CONCATENATE($A402,"_",AF$2),'Reference data SID'!$B:$M,12,FALSE)),"",VLOOKUP(CONCATENATE($A402,"_",AF$2),'Reference data SID'!$B:$M,12,FALSE))</f>
        <v/>
      </c>
      <c r="AG402" s="16" t="str">
        <f>IF(ISERROR(VLOOKUP(CONCATENATE($A402,"_",AG$2),'Reference data SID'!$B:$M,12,FALSE)),"",VLOOKUP(CONCATENATE($A402,"_",AG$2),'Reference data SID'!$B:$M,12,FALSE))</f>
        <v/>
      </c>
      <c r="AH402" s="16" t="str">
        <f>IF(ISERROR(VLOOKUP(CONCATENATE($A402,"_",AH$2),'Reference data SID'!$B:$M,12,FALSE)),"",VLOOKUP(CONCATENATE($A402,"_",AH$2),'Reference data SID'!$B:$M,12,FALSE))</f>
        <v/>
      </c>
      <c r="AI402" s="16" t="str">
        <f>IF(ISERROR(VLOOKUP(CONCATENATE($A402,"_",AI$2),'Reference data SID'!$B:$M,12,FALSE)),"",VLOOKUP(CONCATENATE($A402,"_",AI$2),'Reference data SID'!$B:$M,12,FALSE))</f>
        <v/>
      </c>
      <c r="AJ402" s="16" t="str">
        <f>IF(ISERROR(VLOOKUP(CONCATENATE($A402,"_",AJ$2),'Reference data SID'!$B:$M,12,FALSE)),"",VLOOKUP(CONCATENATE($A402,"_",AJ$2),'Reference data SID'!$B:$M,12,FALSE))</f>
        <v/>
      </c>
      <c r="AK402" s="16" t="str">
        <f>IF(ISERROR(VLOOKUP(CONCATENATE($A402,"_",AK$2),'Reference data SID'!$B:$M,12,FALSE)),"",VLOOKUP(CONCATENATE($A402,"_",AK$2),'Reference data SID'!$B:$M,12,FALSE))</f>
        <v/>
      </c>
      <c r="AL402" s="16" t="str">
        <f>IF(ISERROR(VLOOKUP(CONCATENATE($A402,"_",AL$2),'Reference data SID'!$B:$M,12,FALSE)),"",VLOOKUP(CONCATENATE($A402,"_",AL$2),'Reference data SID'!$B:$M,12,FALSE))</f>
        <v/>
      </c>
      <c r="AM402" s="16" t="str">
        <f>IF(ISERROR(VLOOKUP(CONCATENATE($A402,"_",AM$2),'Reference data SID'!$B:$M,12,FALSE)),"",VLOOKUP(CONCATENATE($A402,"_",AM$2),'Reference data SID'!$B:$M,12,FALSE))</f>
        <v/>
      </c>
      <c r="AN402" s="16" t="str">
        <f>IF(ISERROR(VLOOKUP(CONCATENATE($A402,"_",AN$2),'Reference data SID'!$B:$M,12,FALSE)),"",VLOOKUP(CONCATENATE($A402,"_",AN$2),'Reference data SID'!$B:$M,12,FALSE))</f>
        <v/>
      </c>
      <c r="AO402" s="16" t="str">
        <f>IF(ISERROR(VLOOKUP(CONCATENATE($A402,"_",AO$2),'Reference data SID'!$B:$M,12,FALSE)),"",VLOOKUP(CONCATENATE($A402,"_",AO$2),'Reference data SID'!$B:$M,12,FALSE))</f>
        <v/>
      </c>
      <c r="AP402" s="16" t="str">
        <f>IF(ISERROR(VLOOKUP(CONCATENATE($A402,"_",AP$2),'Reference data SID'!$B:$M,12,FALSE)),"",VLOOKUP(CONCATENATE($A402,"_",AP$2),'Reference data SID'!$B:$M,12,FALSE))</f>
        <v/>
      </c>
      <c r="AQ402" s="16" t="str">
        <f>IF(ISERROR(VLOOKUP(CONCATENATE($A402,"_",AQ$2),'Reference data SID'!$B:$M,12,FALSE)),"",VLOOKUP(CONCATENATE($A402,"_",AQ$2),'Reference data SID'!$B:$M,12,FALSE))</f>
        <v/>
      </c>
      <c r="AR402" s="16" t="str">
        <f>IF(ISERROR(VLOOKUP(CONCATENATE($A402,"_",AR$2),'Reference data SID'!$B:$M,12,FALSE)),"",VLOOKUP(CONCATENATE($A402,"_",AR$2),'Reference data SID'!$B:$M,12,FALSE))</f>
        <v/>
      </c>
      <c r="AS402" s="16" t="str">
        <f>IF(ISERROR(VLOOKUP(CONCATENATE($A402,"_",AS$2),'Reference data SID'!$B:$M,12,FALSE)),"",VLOOKUP(CONCATENATE($A402,"_",AS$2),'Reference data SID'!$B:$M,12,FALSE))</f>
        <v/>
      </c>
      <c r="AT402" s="16" t="str">
        <f>IF(ISERROR(VLOOKUP(CONCATENATE($A402,"_",AT$2),'Reference data SID'!$B:$M,12,FALSE)),"",VLOOKUP(CONCATENATE($A402,"_",AT$2),'Reference data SID'!$B:$M,12,FALSE))</f>
        <v/>
      </c>
    </row>
    <row r="403" spans="1:46" x14ac:dyDescent="0.25">
      <c r="A403">
        <v>399</v>
      </c>
      <c r="B403" s="16" t="str">
        <f>IF(ISERROR(VLOOKUP(CONCATENATE($A403,"_",B$2),'Reference data SID'!$B:$M,12,FALSE)),"",VLOOKUP(CONCATENATE($A403,"_",B$2),'Reference data SID'!$B:$M,12,FALSE))</f>
        <v/>
      </c>
      <c r="C403" s="16" t="str">
        <f>IF(ISERROR(VLOOKUP(CONCATENATE($A403,"_",C$2),'Reference data SID'!$B:$M,12,FALSE)),"",VLOOKUP(CONCATENATE($A403,"_",C$2),'Reference data SID'!$B:$M,12,FALSE))</f>
        <v/>
      </c>
      <c r="D403" s="16" t="str">
        <f>IF(ISERROR(VLOOKUP(CONCATENATE($A403,"_",D$2),'Reference data SID'!$B:$M,12,FALSE)),"",VLOOKUP(CONCATENATE($A403,"_",D$2),'Reference data SID'!$B:$M,12,FALSE))</f>
        <v/>
      </c>
      <c r="E403" s="16" t="str">
        <f>IF(ISERROR(VLOOKUP(CONCATENATE($A403,"_",E$2),'Reference data SID'!$B:$M,12,FALSE)),"",VLOOKUP(CONCATENATE($A403,"_",E$2),'Reference data SID'!$B:$M,12,FALSE))</f>
        <v/>
      </c>
      <c r="F403" s="16" t="str">
        <f>IF(ISERROR(VLOOKUP(CONCATENATE($A403,"_",F$2),'Reference data SID'!$B:$M,12,FALSE)),"",VLOOKUP(CONCATENATE($A403,"_",F$2),'Reference data SID'!$B:$M,12,FALSE))</f>
        <v/>
      </c>
      <c r="G403" s="16" t="str">
        <f>IF(ISERROR(VLOOKUP(CONCATENATE($A403,"_",G$2),'Reference data SID'!$B:$M,12,FALSE)),"",VLOOKUP(CONCATENATE($A403,"_",G$2),'Reference data SID'!$B:$M,12,FALSE))</f>
        <v/>
      </c>
      <c r="H403" s="16" t="str">
        <f>IF(ISERROR(VLOOKUP(CONCATENATE($A403,"_",H$2),'Reference data SID'!$B:$M,12,FALSE)),"",VLOOKUP(CONCATENATE($A403,"_",H$2),'Reference data SID'!$B:$M,12,FALSE))</f>
        <v/>
      </c>
      <c r="I403" s="16" t="str">
        <f>IF(ISERROR(VLOOKUP(CONCATENATE($A403,"_",I$2),'Reference data SID'!$B:$M,12,FALSE)),"",VLOOKUP(CONCATENATE($A403,"_",I$2),'Reference data SID'!$B:$M,12,FALSE))</f>
        <v/>
      </c>
      <c r="J403" s="16" t="str">
        <f>IF(ISERROR(VLOOKUP(CONCATENATE($A403,"_",J$2),'Reference data SID'!$B:$M,12,FALSE)),"",VLOOKUP(CONCATENATE($A403,"_",J$2),'Reference data SID'!$B:$M,12,FALSE))</f>
        <v/>
      </c>
      <c r="K403" s="16" t="str">
        <f>IF(ISERROR(VLOOKUP(CONCATENATE($A403,"_",K$2),'Reference data SID'!$B:$M,12,FALSE)),"",VLOOKUP(CONCATENATE($A403,"_",K$2),'Reference data SID'!$B:$M,12,FALSE))</f>
        <v/>
      </c>
      <c r="L403" s="16" t="str">
        <f>IF(ISERROR(VLOOKUP(CONCATENATE($A403,"_",L$2),'Reference data SID'!$B:$M,12,FALSE)),"",VLOOKUP(CONCATENATE($A403,"_",L$2),'Reference data SID'!$B:$M,12,FALSE))</f>
        <v/>
      </c>
      <c r="M403" s="16" t="str">
        <f>IF(ISERROR(VLOOKUP(CONCATENATE($A403,"_",M$2),'Reference data SID'!$B:$M,12,FALSE)),"",VLOOKUP(CONCATENATE($A403,"_",M$2),'Reference data SID'!$B:$M,12,FALSE))</f>
        <v/>
      </c>
      <c r="N403" s="16" t="str">
        <f>IF(ISERROR(VLOOKUP(CONCATENATE($A403,"_",N$2),'Reference data SID'!$B:$M,12,FALSE)),"",VLOOKUP(CONCATENATE($A403,"_",N$2),'Reference data SID'!$B:$M,12,FALSE))</f>
        <v/>
      </c>
      <c r="O403" s="16" t="str">
        <f>IF(ISERROR(VLOOKUP(CONCATENATE($A403,"_",O$2),'Reference data SID'!$B:$M,12,FALSE)),"",VLOOKUP(CONCATENATE($A403,"_",O$2),'Reference data SID'!$B:$M,12,FALSE))</f>
        <v/>
      </c>
      <c r="P403" s="16" t="str">
        <f>IF(ISERROR(VLOOKUP(CONCATENATE($A403,"_",P$2),'Reference data SID'!$B:$M,12,FALSE)),"",VLOOKUP(CONCATENATE($A403,"_",P$2),'Reference data SID'!$B:$M,12,FALSE))</f>
        <v/>
      </c>
      <c r="Q403" s="16" t="str">
        <f>IF(ISERROR(VLOOKUP(CONCATENATE($A403,"_",Q$2),'Reference data SID'!$B:$M,12,FALSE)),"",VLOOKUP(CONCATENATE($A403,"_",Q$2),'Reference data SID'!$B:$M,12,FALSE))</f>
        <v/>
      </c>
      <c r="R403" s="16" t="str">
        <f>IF(ISERROR(VLOOKUP(CONCATENATE($A403,"_",R$2),'Reference data SID'!$B:$M,12,FALSE)),"",VLOOKUP(CONCATENATE($A403,"_",R$2),'Reference data SID'!$B:$M,12,FALSE))</f>
        <v/>
      </c>
      <c r="S403" s="16" t="str">
        <f>IF(ISERROR(VLOOKUP(CONCATENATE($A403,"_",S$2),'Reference data SID'!$B:$M,12,FALSE)),"",VLOOKUP(CONCATENATE($A403,"_",S$2),'Reference data SID'!$B:$M,12,FALSE))</f>
        <v/>
      </c>
      <c r="T403" s="16" t="str">
        <f>IF(ISERROR(VLOOKUP(CONCATENATE($A403,"_",T$2),'Reference data SID'!$B:$M,12,FALSE)),"",VLOOKUP(CONCATENATE($A403,"_",T$2),'Reference data SID'!$B:$M,12,FALSE))</f>
        <v/>
      </c>
      <c r="U403" s="16" t="str">
        <f>IF(ISERROR(VLOOKUP(CONCATENATE($A403,"_",U$2),'Reference data SID'!$B:$M,12,FALSE)),"",VLOOKUP(CONCATENATE($A403,"_",U$2),'Reference data SID'!$B:$M,12,FALSE))</f>
        <v/>
      </c>
      <c r="V403" s="16" t="str">
        <f>IF(ISERROR(VLOOKUP(CONCATENATE($A403,"_",V$2),'Reference data SID'!$B:$M,12,FALSE)),"",VLOOKUP(CONCATENATE($A403,"_",V$2),'Reference data SID'!$B:$M,12,FALSE))</f>
        <v/>
      </c>
      <c r="W403" s="16" t="str">
        <f>IF(ISERROR(VLOOKUP(CONCATENATE($A403,"_",W$2),'Reference data SID'!$B:$M,12,FALSE)),"",VLOOKUP(CONCATENATE($A403,"_",W$2),'Reference data SID'!$B:$M,12,FALSE))</f>
        <v/>
      </c>
      <c r="X403" s="16" t="str">
        <f>IF(ISERROR(VLOOKUP(CONCATENATE($A403,"_",X$2),'Reference data SID'!$B:$M,12,FALSE)),"",VLOOKUP(CONCATENATE($A403,"_",X$2),'Reference data SID'!$B:$M,12,FALSE))</f>
        <v/>
      </c>
      <c r="Y403" s="16" t="str">
        <f>IF(ISERROR(VLOOKUP(CONCATENATE($A403,"_",Y$2),'Reference data SID'!$B:$M,12,FALSE)),"",VLOOKUP(CONCATENATE($A403,"_",Y$2),'Reference data SID'!$B:$M,12,FALSE))</f>
        <v/>
      </c>
      <c r="Z403" s="16" t="str">
        <f>IF(ISERROR(VLOOKUP(CONCATENATE($A403,"_",Z$2),'Reference data SID'!$B:$M,12,FALSE)),"",VLOOKUP(CONCATENATE($A403,"_",Z$2),'Reference data SID'!$B:$M,12,FALSE))</f>
        <v/>
      </c>
      <c r="AA403" s="16" t="str">
        <f>IF(ISERROR(VLOOKUP(CONCATENATE($A403,"_",AA$2),'Reference data SID'!$B:$M,12,FALSE)),"",VLOOKUP(CONCATENATE($A403,"_",AA$2),'Reference data SID'!$B:$M,12,FALSE))</f>
        <v/>
      </c>
      <c r="AB403" s="16" t="str">
        <f>IF(ISERROR(VLOOKUP(CONCATENATE($A403,"_",AB$2),'Reference data SID'!$B:$M,12,FALSE)),"",VLOOKUP(CONCATENATE($A403,"_",AB$2),'Reference data SID'!$B:$M,12,FALSE))</f>
        <v/>
      </c>
      <c r="AC403" s="16" t="str">
        <f>IF(ISERROR(VLOOKUP(CONCATENATE($A403,"_",AC$2),'Reference data SID'!$B:$M,12,FALSE)),"",VLOOKUP(CONCATENATE($A403,"_",AC$2),'Reference data SID'!$B:$M,12,FALSE))</f>
        <v/>
      </c>
      <c r="AD403" s="16" t="str">
        <f>IF(ISERROR(VLOOKUP(CONCATENATE($A403,"_",AD$2),'Reference data SID'!$B:$M,12,FALSE)),"",VLOOKUP(CONCATENATE($A403,"_",AD$2),'Reference data SID'!$B:$M,12,FALSE))</f>
        <v/>
      </c>
      <c r="AE403" s="16" t="str">
        <f>IF(ISERROR(VLOOKUP(CONCATENATE($A403,"_",AE$2),'Reference data SID'!$B:$M,12,FALSE)),"",VLOOKUP(CONCATENATE($A403,"_",AE$2),'Reference data SID'!$B:$M,12,FALSE))</f>
        <v/>
      </c>
      <c r="AF403" s="16" t="str">
        <f>IF(ISERROR(VLOOKUP(CONCATENATE($A403,"_",AF$2),'Reference data SID'!$B:$M,12,FALSE)),"",VLOOKUP(CONCATENATE($A403,"_",AF$2),'Reference data SID'!$B:$M,12,FALSE))</f>
        <v/>
      </c>
      <c r="AG403" s="16" t="str">
        <f>IF(ISERROR(VLOOKUP(CONCATENATE($A403,"_",AG$2),'Reference data SID'!$B:$M,12,FALSE)),"",VLOOKUP(CONCATENATE($A403,"_",AG$2),'Reference data SID'!$B:$M,12,FALSE))</f>
        <v/>
      </c>
      <c r="AH403" s="16" t="str">
        <f>IF(ISERROR(VLOOKUP(CONCATENATE($A403,"_",AH$2),'Reference data SID'!$B:$M,12,FALSE)),"",VLOOKUP(CONCATENATE($A403,"_",AH$2),'Reference data SID'!$B:$M,12,FALSE))</f>
        <v/>
      </c>
      <c r="AI403" s="16" t="str">
        <f>IF(ISERROR(VLOOKUP(CONCATENATE($A403,"_",AI$2),'Reference data SID'!$B:$M,12,FALSE)),"",VLOOKUP(CONCATENATE($A403,"_",AI$2),'Reference data SID'!$B:$M,12,FALSE))</f>
        <v/>
      </c>
      <c r="AJ403" s="16" t="str">
        <f>IF(ISERROR(VLOOKUP(CONCATENATE($A403,"_",AJ$2),'Reference data SID'!$B:$M,12,FALSE)),"",VLOOKUP(CONCATENATE($A403,"_",AJ$2),'Reference data SID'!$B:$M,12,FALSE))</f>
        <v/>
      </c>
      <c r="AK403" s="16" t="str">
        <f>IF(ISERROR(VLOOKUP(CONCATENATE($A403,"_",AK$2),'Reference data SID'!$B:$M,12,FALSE)),"",VLOOKUP(CONCATENATE($A403,"_",AK$2),'Reference data SID'!$B:$M,12,FALSE))</f>
        <v/>
      </c>
      <c r="AL403" s="16" t="str">
        <f>IF(ISERROR(VLOOKUP(CONCATENATE($A403,"_",AL$2),'Reference data SID'!$B:$M,12,FALSE)),"",VLOOKUP(CONCATENATE($A403,"_",AL$2),'Reference data SID'!$B:$M,12,FALSE))</f>
        <v/>
      </c>
      <c r="AM403" s="16" t="str">
        <f>IF(ISERROR(VLOOKUP(CONCATENATE($A403,"_",AM$2),'Reference data SID'!$B:$M,12,FALSE)),"",VLOOKUP(CONCATENATE($A403,"_",AM$2),'Reference data SID'!$B:$M,12,FALSE))</f>
        <v/>
      </c>
      <c r="AN403" s="16" t="str">
        <f>IF(ISERROR(VLOOKUP(CONCATENATE($A403,"_",AN$2),'Reference data SID'!$B:$M,12,FALSE)),"",VLOOKUP(CONCATENATE($A403,"_",AN$2),'Reference data SID'!$B:$M,12,FALSE))</f>
        <v/>
      </c>
      <c r="AO403" s="16" t="str">
        <f>IF(ISERROR(VLOOKUP(CONCATENATE($A403,"_",AO$2),'Reference data SID'!$B:$M,12,FALSE)),"",VLOOKUP(CONCATENATE($A403,"_",AO$2),'Reference data SID'!$B:$M,12,FALSE))</f>
        <v/>
      </c>
      <c r="AP403" s="16" t="str">
        <f>IF(ISERROR(VLOOKUP(CONCATENATE($A403,"_",AP$2),'Reference data SID'!$B:$M,12,FALSE)),"",VLOOKUP(CONCATENATE($A403,"_",AP$2),'Reference data SID'!$B:$M,12,FALSE))</f>
        <v/>
      </c>
      <c r="AQ403" s="16" t="str">
        <f>IF(ISERROR(VLOOKUP(CONCATENATE($A403,"_",AQ$2),'Reference data SID'!$B:$M,12,FALSE)),"",VLOOKUP(CONCATENATE($A403,"_",AQ$2),'Reference data SID'!$B:$M,12,FALSE))</f>
        <v/>
      </c>
      <c r="AR403" s="16" t="str">
        <f>IF(ISERROR(VLOOKUP(CONCATENATE($A403,"_",AR$2),'Reference data SID'!$B:$M,12,FALSE)),"",VLOOKUP(CONCATENATE($A403,"_",AR$2),'Reference data SID'!$B:$M,12,FALSE))</f>
        <v/>
      </c>
      <c r="AS403" s="16" t="str">
        <f>IF(ISERROR(VLOOKUP(CONCATENATE($A403,"_",AS$2),'Reference data SID'!$B:$M,12,FALSE)),"",VLOOKUP(CONCATENATE($A403,"_",AS$2),'Reference data SID'!$B:$M,12,FALSE))</f>
        <v/>
      </c>
      <c r="AT403" s="16" t="str">
        <f>IF(ISERROR(VLOOKUP(CONCATENATE($A403,"_",AT$2),'Reference data SID'!$B:$M,12,FALSE)),"",VLOOKUP(CONCATENATE($A403,"_",AT$2),'Reference data SID'!$B:$M,12,FALSE))</f>
        <v/>
      </c>
    </row>
    <row r="404" spans="1:46" x14ac:dyDescent="0.25">
      <c r="A404">
        <v>400</v>
      </c>
      <c r="B404" s="16" t="str">
        <f>IF(ISERROR(VLOOKUP(CONCATENATE($A404,"_",B$2),'Reference data SID'!$B:$M,12,FALSE)),"",VLOOKUP(CONCATENATE($A404,"_",B$2),'Reference data SID'!$B:$M,12,FALSE))</f>
        <v/>
      </c>
      <c r="C404" s="16" t="str">
        <f>IF(ISERROR(VLOOKUP(CONCATENATE($A404,"_",C$2),'Reference data SID'!$B:$M,12,FALSE)),"",VLOOKUP(CONCATENATE($A404,"_",C$2),'Reference data SID'!$B:$M,12,FALSE))</f>
        <v/>
      </c>
      <c r="D404" s="16" t="str">
        <f>IF(ISERROR(VLOOKUP(CONCATENATE($A404,"_",D$2),'Reference data SID'!$B:$M,12,FALSE)),"",VLOOKUP(CONCATENATE($A404,"_",D$2),'Reference data SID'!$B:$M,12,FALSE))</f>
        <v/>
      </c>
      <c r="E404" s="16" t="str">
        <f>IF(ISERROR(VLOOKUP(CONCATENATE($A404,"_",E$2),'Reference data SID'!$B:$M,12,FALSE)),"",VLOOKUP(CONCATENATE($A404,"_",E$2),'Reference data SID'!$B:$M,12,FALSE))</f>
        <v/>
      </c>
      <c r="F404" s="16" t="str">
        <f>IF(ISERROR(VLOOKUP(CONCATENATE($A404,"_",F$2),'Reference data SID'!$B:$M,12,FALSE)),"",VLOOKUP(CONCATENATE($A404,"_",F$2),'Reference data SID'!$B:$M,12,FALSE))</f>
        <v/>
      </c>
      <c r="G404" s="16" t="str">
        <f>IF(ISERROR(VLOOKUP(CONCATENATE($A404,"_",G$2),'Reference data SID'!$B:$M,12,FALSE)),"",VLOOKUP(CONCATENATE($A404,"_",G$2),'Reference data SID'!$B:$M,12,FALSE))</f>
        <v/>
      </c>
      <c r="H404" s="16" t="str">
        <f>IF(ISERROR(VLOOKUP(CONCATENATE($A404,"_",H$2),'Reference data SID'!$B:$M,12,FALSE)),"",VLOOKUP(CONCATENATE($A404,"_",H$2),'Reference data SID'!$B:$M,12,FALSE))</f>
        <v/>
      </c>
      <c r="I404" s="16" t="str">
        <f>IF(ISERROR(VLOOKUP(CONCATENATE($A404,"_",I$2),'Reference data SID'!$B:$M,12,FALSE)),"",VLOOKUP(CONCATENATE($A404,"_",I$2),'Reference data SID'!$B:$M,12,FALSE))</f>
        <v/>
      </c>
      <c r="J404" s="16" t="str">
        <f>IF(ISERROR(VLOOKUP(CONCATENATE($A404,"_",J$2),'Reference data SID'!$B:$M,12,FALSE)),"",VLOOKUP(CONCATENATE($A404,"_",J$2),'Reference data SID'!$B:$M,12,FALSE))</f>
        <v/>
      </c>
      <c r="K404" s="16" t="str">
        <f>IF(ISERROR(VLOOKUP(CONCATENATE($A404,"_",K$2),'Reference data SID'!$B:$M,12,FALSE)),"",VLOOKUP(CONCATENATE($A404,"_",K$2),'Reference data SID'!$B:$M,12,FALSE))</f>
        <v/>
      </c>
      <c r="L404" s="16" t="str">
        <f>IF(ISERROR(VLOOKUP(CONCATENATE($A404,"_",L$2),'Reference data SID'!$B:$M,12,FALSE)),"",VLOOKUP(CONCATENATE($A404,"_",L$2),'Reference data SID'!$B:$M,12,FALSE))</f>
        <v/>
      </c>
      <c r="M404" s="16" t="str">
        <f>IF(ISERROR(VLOOKUP(CONCATENATE($A404,"_",M$2),'Reference data SID'!$B:$M,12,FALSE)),"",VLOOKUP(CONCATENATE($A404,"_",M$2),'Reference data SID'!$B:$M,12,FALSE))</f>
        <v/>
      </c>
      <c r="N404" s="16" t="str">
        <f>IF(ISERROR(VLOOKUP(CONCATENATE($A404,"_",N$2),'Reference data SID'!$B:$M,12,FALSE)),"",VLOOKUP(CONCATENATE($A404,"_",N$2),'Reference data SID'!$B:$M,12,FALSE))</f>
        <v/>
      </c>
      <c r="O404" s="16" t="str">
        <f>IF(ISERROR(VLOOKUP(CONCATENATE($A404,"_",O$2),'Reference data SID'!$B:$M,12,FALSE)),"",VLOOKUP(CONCATENATE($A404,"_",O$2),'Reference data SID'!$B:$M,12,FALSE))</f>
        <v/>
      </c>
      <c r="P404" s="16" t="str">
        <f>IF(ISERROR(VLOOKUP(CONCATENATE($A404,"_",P$2),'Reference data SID'!$B:$M,12,FALSE)),"",VLOOKUP(CONCATENATE($A404,"_",P$2),'Reference data SID'!$B:$M,12,FALSE))</f>
        <v/>
      </c>
      <c r="Q404" s="16" t="str">
        <f>IF(ISERROR(VLOOKUP(CONCATENATE($A404,"_",Q$2),'Reference data SID'!$B:$M,12,FALSE)),"",VLOOKUP(CONCATENATE($A404,"_",Q$2),'Reference data SID'!$B:$M,12,FALSE))</f>
        <v/>
      </c>
      <c r="R404" s="16" t="str">
        <f>IF(ISERROR(VLOOKUP(CONCATENATE($A404,"_",R$2),'Reference data SID'!$B:$M,12,FALSE)),"",VLOOKUP(CONCATENATE($A404,"_",R$2),'Reference data SID'!$B:$M,12,FALSE))</f>
        <v/>
      </c>
      <c r="S404" s="16" t="str">
        <f>IF(ISERROR(VLOOKUP(CONCATENATE($A404,"_",S$2),'Reference data SID'!$B:$M,12,FALSE)),"",VLOOKUP(CONCATENATE($A404,"_",S$2),'Reference data SID'!$B:$M,12,FALSE))</f>
        <v/>
      </c>
      <c r="T404" s="16" t="str">
        <f>IF(ISERROR(VLOOKUP(CONCATENATE($A404,"_",T$2),'Reference data SID'!$B:$M,12,FALSE)),"",VLOOKUP(CONCATENATE($A404,"_",T$2),'Reference data SID'!$B:$M,12,FALSE))</f>
        <v/>
      </c>
      <c r="U404" s="16" t="str">
        <f>IF(ISERROR(VLOOKUP(CONCATENATE($A404,"_",U$2),'Reference data SID'!$B:$M,12,FALSE)),"",VLOOKUP(CONCATENATE($A404,"_",U$2),'Reference data SID'!$B:$M,12,FALSE))</f>
        <v/>
      </c>
      <c r="V404" s="16" t="str">
        <f>IF(ISERROR(VLOOKUP(CONCATENATE($A404,"_",V$2),'Reference data SID'!$B:$M,12,FALSE)),"",VLOOKUP(CONCATENATE($A404,"_",V$2),'Reference data SID'!$B:$M,12,FALSE))</f>
        <v/>
      </c>
      <c r="W404" s="16" t="str">
        <f>IF(ISERROR(VLOOKUP(CONCATENATE($A404,"_",W$2),'Reference data SID'!$B:$M,12,FALSE)),"",VLOOKUP(CONCATENATE($A404,"_",W$2),'Reference data SID'!$B:$M,12,FALSE))</f>
        <v/>
      </c>
      <c r="X404" s="16" t="str">
        <f>IF(ISERROR(VLOOKUP(CONCATENATE($A404,"_",X$2),'Reference data SID'!$B:$M,12,FALSE)),"",VLOOKUP(CONCATENATE($A404,"_",X$2),'Reference data SID'!$B:$M,12,FALSE))</f>
        <v/>
      </c>
      <c r="Y404" s="16" t="str">
        <f>IF(ISERROR(VLOOKUP(CONCATENATE($A404,"_",Y$2),'Reference data SID'!$B:$M,12,FALSE)),"",VLOOKUP(CONCATENATE($A404,"_",Y$2),'Reference data SID'!$B:$M,12,FALSE))</f>
        <v/>
      </c>
      <c r="Z404" s="16" t="str">
        <f>IF(ISERROR(VLOOKUP(CONCATENATE($A404,"_",Z$2),'Reference data SID'!$B:$M,12,FALSE)),"",VLOOKUP(CONCATENATE($A404,"_",Z$2),'Reference data SID'!$B:$M,12,FALSE))</f>
        <v/>
      </c>
      <c r="AA404" s="16" t="str">
        <f>IF(ISERROR(VLOOKUP(CONCATENATE($A404,"_",AA$2),'Reference data SID'!$B:$M,12,FALSE)),"",VLOOKUP(CONCATENATE($A404,"_",AA$2),'Reference data SID'!$B:$M,12,FALSE))</f>
        <v/>
      </c>
      <c r="AB404" s="16" t="str">
        <f>IF(ISERROR(VLOOKUP(CONCATENATE($A404,"_",AB$2),'Reference data SID'!$B:$M,12,FALSE)),"",VLOOKUP(CONCATENATE($A404,"_",AB$2),'Reference data SID'!$B:$M,12,FALSE))</f>
        <v/>
      </c>
      <c r="AC404" s="16" t="str">
        <f>IF(ISERROR(VLOOKUP(CONCATENATE($A404,"_",AC$2),'Reference data SID'!$B:$M,12,FALSE)),"",VLOOKUP(CONCATENATE($A404,"_",AC$2),'Reference data SID'!$B:$M,12,FALSE))</f>
        <v/>
      </c>
      <c r="AD404" s="16" t="str">
        <f>IF(ISERROR(VLOOKUP(CONCATENATE($A404,"_",AD$2),'Reference data SID'!$B:$M,12,FALSE)),"",VLOOKUP(CONCATENATE($A404,"_",AD$2),'Reference data SID'!$B:$M,12,FALSE))</f>
        <v/>
      </c>
      <c r="AE404" s="16" t="str">
        <f>IF(ISERROR(VLOOKUP(CONCATENATE($A404,"_",AE$2),'Reference data SID'!$B:$M,12,FALSE)),"",VLOOKUP(CONCATENATE($A404,"_",AE$2),'Reference data SID'!$B:$M,12,FALSE))</f>
        <v/>
      </c>
      <c r="AF404" s="16" t="str">
        <f>IF(ISERROR(VLOOKUP(CONCATENATE($A404,"_",AF$2),'Reference data SID'!$B:$M,12,FALSE)),"",VLOOKUP(CONCATENATE($A404,"_",AF$2),'Reference data SID'!$B:$M,12,FALSE))</f>
        <v/>
      </c>
      <c r="AG404" s="16" t="str">
        <f>IF(ISERROR(VLOOKUP(CONCATENATE($A404,"_",AG$2),'Reference data SID'!$B:$M,12,FALSE)),"",VLOOKUP(CONCATENATE($A404,"_",AG$2),'Reference data SID'!$B:$M,12,FALSE))</f>
        <v/>
      </c>
      <c r="AH404" s="16" t="str">
        <f>IF(ISERROR(VLOOKUP(CONCATENATE($A404,"_",AH$2),'Reference data SID'!$B:$M,12,FALSE)),"",VLOOKUP(CONCATENATE($A404,"_",AH$2),'Reference data SID'!$B:$M,12,FALSE))</f>
        <v/>
      </c>
      <c r="AI404" s="16" t="str">
        <f>IF(ISERROR(VLOOKUP(CONCATENATE($A404,"_",AI$2),'Reference data SID'!$B:$M,12,FALSE)),"",VLOOKUP(CONCATENATE($A404,"_",AI$2),'Reference data SID'!$B:$M,12,FALSE))</f>
        <v/>
      </c>
      <c r="AJ404" s="16" t="str">
        <f>IF(ISERROR(VLOOKUP(CONCATENATE($A404,"_",AJ$2),'Reference data SID'!$B:$M,12,FALSE)),"",VLOOKUP(CONCATENATE($A404,"_",AJ$2),'Reference data SID'!$B:$M,12,FALSE))</f>
        <v/>
      </c>
      <c r="AK404" s="16" t="str">
        <f>IF(ISERROR(VLOOKUP(CONCATENATE($A404,"_",AK$2),'Reference data SID'!$B:$M,12,FALSE)),"",VLOOKUP(CONCATENATE($A404,"_",AK$2),'Reference data SID'!$B:$M,12,FALSE))</f>
        <v/>
      </c>
      <c r="AL404" s="16" t="str">
        <f>IF(ISERROR(VLOOKUP(CONCATENATE($A404,"_",AL$2),'Reference data SID'!$B:$M,12,FALSE)),"",VLOOKUP(CONCATENATE($A404,"_",AL$2),'Reference data SID'!$B:$M,12,FALSE))</f>
        <v/>
      </c>
      <c r="AM404" s="16" t="str">
        <f>IF(ISERROR(VLOOKUP(CONCATENATE($A404,"_",AM$2),'Reference data SID'!$B:$M,12,FALSE)),"",VLOOKUP(CONCATENATE($A404,"_",AM$2),'Reference data SID'!$B:$M,12,FALSE))</f>
        <v/>
      </c>
      <c r="AN404" s="16" t="str">
        <f>IF(ISERROR(VLOOKUP(CONCATENATE($A404,"_",AN$2),'Reference data SID'!$B:$M,12,FALSE)),"",VLOOKUP(CONCATENATE($A404,"_",AN$2),'Reference data SID'!$B:$M,12,FALSE))</f>
        <v/>
      </c>
      <c r="AO404" s="16" t="str">
        <f>IF(ISERROR(VLOOKUP(CONCATENATE($A404,"_",AO$2),'Reference data SID'!$B:$M,12,FALSE)),"",VLOOKUP(CONCATENATE($A404,"_",AO$2),'Reference data SID'!$B:$M,12,FALSE))</f>
        <v/>
      </c>
      <c r="AP404" s="16" t="str">
        <f>IF(ISERROR(VLOOKUP(CONCATENATE($A404,"_",AP$2),'Reference data SID'!$B:$M,12,FALSE)),"",VLOOKUP(CONCATENATE($A404,"_",AP$2),'Reference data SID'!$B:$M,12,FALSE))</f>
        <v/>
      </c>
      <c r="AQ404" s="16" t="str">
        <f>IF(ISERROR(VLOOKUP(CONCATENATE($A404,"_",AQ$2),'Reference data SID'!$B:$M,12,FALSE)),"",VLOOKUP(CONCATENATE($A404,"_",AQ$2),'Reference data SID'!$B:$M,12,FALSE))</f>
        <v/>
      </c>
      <c r="AR404" s="16" t="str">
        <f>IF(ISERROR(VLOOKUP(CONCATENATE($A404,"_",AR$2),'Reference data SID'!$B:$M,12,FALSE)),"",VLOOKUP(CONCATENATE($A404,"_",AR$2),'Reference data SID'!$B:$M,12,FALSE))</f>
        <v/>
      </c>
      <c r="AS404" s="16" t="str">
        <f>IF(ISERROR(VLOOKUP(CONCATENATE($A404,"_",AS$2),'Reference data SID'!$B:$M,12,FALSE)),"",VLOOKUP(CONCATENATE($A404,"_",AS$2),'Reference data SID'!$B:$M,12,FALSE))</f>
        <v/>
      </c>
      <c r="AT404" s="16" t="str">
        <f>IF(ISERROR(VLOOKUP(CONCATENATE($A404,"_",AT$2),'Reference data SID'!$B:$M,12,FALSE)),"",VLOOKUP(CONCATENATE($A404,"_",AT$2),'Reference data SID'!$B:$M,12,FALSE))</f>
        <v/>
      </c>
    </row>
    <row r="405" spans="1:46" x14ac:dyDescent="0.25">
      <c r="A405">
        <v>401</v>
      </c>
      <c r="B405" s="16" t="str">
        <f>IF(ISERROR(VLOOKUP(CONCATENATE($A405,"_",B$2),'Reference data SID'!$B:$M,12,FALSE)),"",VLOOKUP(CONCATENATE($A405,"_",B$2),'Reference data SID'!$B:$M,12,FALSE))</f>
        <v/>
      </c>
      <c r="C405" s="16" t="str">
        <f>IF(ISERROR(VLOOKUP(CONCATENATE($A405,"_",C$2),'Reference data SID'!$B:$M,12,FALSE)),"",VLOOKUP(CONCATENATE($A405,"_",C$2),'Reference data SID'!$B:$M,12,FALSE))</f>
        <v/>
      </c>
      <c r="D405" s="16" t="str">
        <f>IF(ISERROR(VLOOKUP(CONCATENATE($A405,"_",D$2),'Reference data SID'!$B:$M,12,FALSE)),"",VLOOKUP(CONCATENATE($A405,"_",D$2),'Reference data SID'!$B:$M,12,FALSE))</f>
        <v/>
      </c>
      <c r="E405" s="16" t="str">
        <f>IF(ISERROR(VLOOKUP(CONCATENATE($A405,"_",E$2),'Reference data SID'!$B:$M,12,FALSE)),"",VLOOKUP(CONCATENATE($A405,"_",E$2),'Reference data SID'!$B:$M,12,FALSE))</f>
        <v/>
      </c>
      <c r="F405" s="16" t="str">
        <f>IF(ISERROR(VLOOKUP(CONCATENATE($A405,"_",F$2),'Reference data SID'!$B:$M,12,FALSE)),"",VLOOKUP(CONCATENATE($A405,"_",F$2),'Reference data SID'!$B:$M,12,FALSE))</f>
        <v/>
      </c>
      <c r="G405" s="16" t="str">
        <f>IF(ISERROR(VLOOKUP(CONCATENATE($A405,"_",G$2),'Reference data SID'!$B:$M,12,FALSE)),"",VLOOKUP(CONCATENATE($A405,"_",G$2),'Reference data SID'!$B:$M,12,FALSE))</f>
        <v/>
      </c>
      <c r="H405" s="16" t="str">
        <f>IF(ISERROR(VLOOKUP(CONCATENATE($A405,"_",H$2),'Reference data SID'!$B:$M,12,FALSE)),"",VLOOKUP(CONCATENATE($A405,"_",H$2),'Reference data SID'!$B:$M,12,FALSE))</f>
        <v/>
      </c>
      <c r="I405" s="16" t="str">
        <f>IF(ISERROR(VLOOKUP(CONCATENATE($A405,"_",I$2),'Reference data SID'!$B:$M,12,FALSE)),"",VLOOKUP(CONCATENATE($A405,"_",I$2),'Reference data SID'!$B:$M,12,FALSE))</f>
        <v/>
      </c>
      <c r="J405" s="16" t="str">
        <f>IF(ISERROR(VLOOKUP(CONCATENATE($A405,"_",J$2),'Reference data SID'!$B:$M,12,FALSE)),"",VLOOKUP(CONCATENATE($A405,"_",J$2),'Reference data SID'!$B:$M,12,FALSE))</f>
        <v/>
      </c>
      <c r="K405" s="16" t="str">
        <f>IF(ISERROR(VLOOKUP(CONCATENATE($A405,"_",K$2),'Reference data SID'!$B:$M,12,FALSE)),"",VLOOKUP(CONCATENATE($A405,"_",K$2),'Reference data SID'!$B:$M,12,FALSE))</f>
        <v/>
      </c>
      <c r="L405" s="16" t="str">
        <f>IF(ISERROR(VLOOKUP(CONCATENATE($A405,"_",L$2),'Reference data SID'!$B:$M,12,FALSE)),"",VLOOKUP(CONCATENATE($A405,"_",L$2),'Reference data SID'!$B:$M,12,FALSE))</f>
        <v/>
      </c>
      <c r="M405" s="16" t="str">
        <f>IF(ISERROR(VLOOKUP(CONCATENATE($A405,"_",M$2),'Reference data SID'!$B:$M,12,FALSE)),"",VLOOKUP(CONCATENATE($A405,"_",M$2),'Reference data SID'!$B:$M,12,FALSE))</f>
        <v/>
      </c>
      <c r="N405" s="16" t="str">
        <f>IF(ISERROR(VLOOKUP(CONCATENATE($A405,"_",N$2),'Reference data SID'!$B:$M,12,FALSE)),"",VLOOKUP(CONCATENATE($A405,"_",N$2),'Reference data SID'!$B:$M,12,FALSE))</f>
        <v/>
      </c>
      <c r="O405" s="16" t="str">
        <f>IF(ISERROR(VLOOKUP(CONCATENATE($A405,"_",O$2),'Reference data SID'!$B:$M,12,FALSE)),"",VLOOKUP(CONCATENATE($A405,"_",O$2),'Reference data SID'!$B:$M,12,FALSE))</f>
        <v/>
      </c>
      <c r="P405" s="16" t="str">
        <f>IF(ISERROR(VLOOKUP(CONCATENATE($A405,"_",P$2),'Reference data SID'!$B:$M,12,FALSE)),"",VLOOKUP(CONCATENATE($A405,"_",P$2),'Reference data SID'!$B:$M,12,FALSE))</f>
        <v/>
      </c>
      <c r="Q405" s="16" t="str">
        <f>IF(ISERROR(VLOOKUP(CONCATENATE($A405,"_",Q$2),'Reference data SID'!$B:$M,12,FALSE)),"",VLOOKUP(CONCATENATE($A405,"_",Q$2),'Reference data SID'!$B:$M,12,FALSE))</f>
        <v/>
      </c>
      <c r="R405" s="16" t="str">
        <f>IF(ISERROR(VLOOKUP(CONCATENATE($A405,"_",R$2),'Reference data SID'!$B:$M,12,FALSE)),"",VLOOKUP(CONCATENATE($A405,"_",R$2),'Reference data SID'!$B:$M,12,FALSE))</f>
        <v/>
      </c>
      <c r="S405" s="16" t="str">
        <f>IF(ISERROR(VLOOKUP(CONCATENATE($A405,"_",S$2),'Reference data SID'!$B:$M,12,FALSE)),"",VLOOKUP(CONCATENATE($A405,"_",S$2),'Reference data SID'!$B:$M,12,FALSE))</f>
        <v/>
      </c>
      <c r="T405" s="16" t="str">
        <f>IF(ISERROR(VLOOKUP(CONCATENATE($A405,"_",T$2),'Reference data SID'!$B:$M,12,FALSE)),"",VLOOKUP(CONCATENATE($A405,"_",T$2),'Reference data SID'!$B:$M,12,FALSE))</f>
        <v/>
      </c>
      <c r="U405" s="16" t="str">
        <f>IF(ISERROR(VLOOKUP(CONCATENATE($A405,"_",U$2),'Reference data SID'!$B:$M,12,FALSE)),"",VLOOKUP(CONCATENATE($A405,"_",U$2),'Reference data SID'!$B:$M,12,FALSE))</f>
        <v/>
      </c>
      <c r="V405" s="16" t="str">
        <f>IF(ISERROR(VLOOKUP(CONCATENATE($A405,"_",V$2),'Reference data SID'!$B:$M,12,FALSE)),"",VLOOKUP(CONCATENATE($A405,"_",V$2),'Reference data SID'!$B:$M,12,FALSE))</f>
        <v/>
      </c>
      <c r="W405" s="16" t="str">
        <f>IF(ISERROR(VLOOKUP(CONCATENATE($A405,"_",W$2),'Reference data SID'!$B:$M,12,FALSE)),"",VLOOKUP(CONCATENATE($A405,"_",W$2),'Reference data SID'!$B:$M,12,FALSE))</f>
        <v/>
      </c>
      <c r="X405" s="16" t="str">
        <f>IF(ISERROR(VLOOKUP(CONCATENATE($A405,"_",X$2),'Reference data SID'!$B:$M,12,FALSE)),"",VLOOKUP(CONCATENATE($A405,"_",X$2),'Reference data SID'!$B:$M,12,FALSE))</f>
        <v/>
      </c>
      <c r="Y405" s="16" t="str">
        <f>IF(ISERROR(VLOOKUP(CONCATENATE($A405,"_",Y$2),'Reference data SID'!$B:$M,12,FALSE)),"",VLOOKUP(CONCATENATE($A405,"_",Y$2),'Reference data SID'!$B:$M,12,FALSE))</f>
        <v/>
      </c>
      <c r="Z405" s="16" t="str">
        <f>IF(ISERROR(VLOOKUP(CONCATENATE($A405,"_",Z$2),'Reference data SID'!$B:$M,12,FALSE)),"",VLOOKUP(CONCATENATE($A405,"_",Z$2),'Reference data SID'!$B:$M,12,FALSE))</f>
        <v/>
      </c>
      <c r="AA405" s="16" t="str">
        <f>IF(ISERROR(VLOOKUP(CONCATENATE($A405,"_",AA$2),'Reference data SID'!$B:$M,12,FALSE)),"",VLOOKUP(CONCATENATE($A405,"_",AA$2),'Reference data SID'!$B:$M,12,FALSE))</f>
        <v/>
      </c>
      <c r="AB405" s="16" t="str">
        <f>IF(ISERROR(VLOOKUP(CONCATENATE($A405,"_",AB$2),'Reference data SID'!$B:$M,12,FALSE)),"",VLOOKUP(CONCATENATE($A405,"_",AB$2),'Reference data SID'!$B:$M,12,FALSE))</f>
        <v/>
      </c>
      <c r="AC405" s="16" t="str">
        <f>IF(ISERROR(VLOOKUP(CONCATENATE($A405,"_",AC$2),'Reference data SID'!$B:$M,12,FALSE)),"",VLOOKUP(CONCATENATE($A405,"_",AC$2),'Reference data SID'!$B:$M,12,FALSE))</f>
        <v/>
      </c>
      <c r="AD405" s="16" t="str">
        <f>IF(ISERROR(VLOOKUP(CONCATENATE($A405,"_",AD$2),'Reference data SID'!$B:$M,12,FALSE)),"",VLOOKUP(CONCATENATE($A405,"_",AD$2),'Reference data SID'!$B:$M,12,FALSE))</f>
        <v/>
      </c>
      <c r="AE405" s="16" t="str">
        <f>IF(ISERROR(VLOOKUP(CONCATENATE($A405,"_",AE$2),'Reference data SID'!$B:$M,12,FALSE)),"",VLOOKUP(CONCATENATE($A405,"_",AE$2),'Reference data SID'!$B:$M,12,FALSE))</f>
        <v/>
      </c>
      <c r="AF405" s="16" t="str">
        <f>IF(ISERROR(VLOOKUP(CONCATENATE($A405,"_",AF$2),'Reference data SID'!$B:$M,12,FALSE)),"",VLOOKUP(CONCATENATE($A405,"_",AF$2),'Reference data SID'!$B:$M,12,FALSE))</f>
        <v/>
      </c>
      <c r="AG405" s="16" t="str">
        <f>IF(ISERROR(VLOOKUP(CONCATENATE($A405,"_",AG$2),'Reference data SID'!$B:$M,12,FALSE)),"",VLOOKUP(CONCATENATE($A405,"_",AG$2),'Reference data SID'!$B:$M,12,FALSE))</f>
        <v/>
      </c>
      <c r="AH405" s="16" t="str">
        <f>IF(ISERROR(VLOOKUP(CONCATENATE($A405,"_",AH$2),'Reference data SID'!$B:$M,12,FALSE)),"",VLOOKUP(CONCATENATE($A405,"_",AH$2),'Reference data SID'!$B:$M,12,FALSE))</f>
        <v/>
      </c>
      <c r="AI405" s="16" t="str">
        <f>IF(ISERROR(VLOOKUP(CONCATENATE($A405,"_",AI$2),'Reference data SID'!$B:$M,12,FALSE)),"",VLOOKUP(CONCATENATE($A405,"_",AI$2),'Reference data SID'!$B:$M,12,FALSE))</f>
        <v/>
      </c>
      <c r="AJ405" s="16" t="str">
        <f>IF(ISERROR(VLOOKUP(CONCATENATE($A405,"_",AJ$2),'Reference data SID'!$B:$M,12,FALSE)),"",VLOOKUP(CONCATENATE($A405,"_",AJ$2),'Reference data SID'!$B:$M,12,FALSE))</f>
        <v/>
      </c>
      <c r="AK405" s="16" t="str">
        <f>IF(ISERROR(VLOOKUP(CONCATENATE($A405,"_",AK$2),'Reference data SID'!$B:$M,12,FALSE)),"",VLOOKUP(CONCATENATE($A405,"_",AK$2),'Reference data SID'!$B:$M,12,FALSE))</f>
        <v/>
      </c>
      <c r="AL405" s="16" t="str">
        <f>IF(ISERROR(VLOOKUP(CONCATENATE($A405,"_",AL$2),'Reference data SID'!$B:$M,12,FALSE)),"",VLOOKUP(CONCATENATE($A405,"_",AL$2),'Reference data SID'!$B:$M,12,FALSE))</f>
        <v/>
      </c>
      <c r="AM405" s="16" t="str">
        <f>IF(ISERROR(VLOOKUP(CONCATENATE($A405,"_",AM$2),'Reference data SID'!$B:$M,12,FALSE)),"",VLOOKUP(CONCATENATE($A405,"_",AM$2),'Reference data SID'!$B:$M,12,FALSE))</f>
        <v/>
      </c>
      <c r="AN405" s="16" t="str">
        <f>IF(ISERROR(VLOOKUP(CONCATENATE($A405,"_",AN$2),'Reference data SID'!$B:$M,12,FALSE)),"",VLOOKUP(CONCATENATE($A405,"_",AN$2),'Reference data SID'!$B:$M,12,FALSE))</f>
        <v/>
      </c>
      <c r="AO405" s="16" t="str">
        <f>IF(ISERROR(VLOOKUP(CONCATENATE($A405,"_",AO$2),'Reference data SID'!$B:$M,12,FALSE)),"",VLOOKUP(CONCATENATE($A405,"_",AO$2),'Reference data SID'!$B:$M,12,FALSE))</f>
        <v/>
      </c>
      <c r="AP405" s="16" t="str">
        <f>IF(ISERROR(VLOOKUP(CONCATENATE($A405,"_",AP$2),'Reference data SID'!$B:$M,12,FALSE)),"",VLOOKUP(CONCATENATE($A405,"_",AP$2),'Reference data SID'!$B:$M,12,FALSE))</f>
        <v/>
      </c>
      <c r="AQ405" s="16" t="str">
        <f>IF(ISERROR(VLOOKUP(CONCATENATE($A405,"_",AQ$2),'Reference data SID'!$B:$M,12,FALSE)),"",VLOOKUP(CONCATENATE($A405,"_",AQ$2),'Reference data SID'!$B:$M,12,FALSE))</f>
        <v/>
      </c>
      <c r="AR405" s="16" t="str">
        <f>IF(ISERROR(VLOOKUP(CONCATENATE($A405,"_",AR$2),'Reference data SID'!$B:$M,12,FALSE)),"",VLOOKUP(CONCATENATE($A405,"_",AR$2),'Reference data SID'!$B:$M,12,FALSE))</f>
        <v/>
      </c>
      <c r="AS405" s="16" t="str">
        <f>IF(ISERROR(VLOOKUP(CONCATENATE($A405,"_",AS$2),'Reference data SID'!$B:$M,12,FALSE)),"",VLOOKUP(CONCATENATE($A405,"_",AS$2),'Reference data SID'!$B:$M,12,FALSE))</f>
        <v/>
      </c>
      <c r="AT405" s="16" t="str">
        <f>IF(ISERROR(VLOOKUP(CONCATENATE($A405,"_",AT$2),'Reference data SID'!$B:$M,12,FALSE)),"",VLOOKUP(CONCATENATE($A405,"_",AT$2),'Reference data SID'!$B:$M,12,FALSE))</f>
        <v/>
      </c>
    </row>
    <row r="406" spans="1:46" x14ac:dyDescent="0.25">
      <c r="A406">
        <v>402</v>
      </c>
      <c r="B406" s="16" t="str">
        <f>IF(ISERROR(VLOOKUP(CONCATENATE($A406,"_",B$2),'Reference data SID'!$B:$M,12,FALSE)),"",VLOOKUP(CONCATENATE($A406,"_",B$2),'Reference data SID'!$B:$M,12,FALSE))</f>
        <v/>
      </c>
      <c r="C406" s="16" t="str">
        <f>IF(ISERROR(VLOOKUP(CONCATENATE($A406,"_",C$2),'Reference data SID'!$B:$M,12,FALSE)),"",VLOOKUP(CONCATENATE($A406,"_",C$2),'Reference data SID'!$B:$M,12,FALSE))</f>
        <v/>
      </c>
      <c r="D406" s="16" t="str">
        <f>IF(ISERROR(VLOOKUP(CONCATENATE($A406,"_",D$2),'Reference data SID'!$B:$M,12,FALSE)),"",VLOOKUP(CONCATENATE($A406,"_",D$2),'Reference data SID'!$B:$M,12,FALSE))</f>
        <v/>
      </c>
      <c r="E406" s="16" t="str">
        <f>IF(ISERROR(VLOOKUP(CONCATENATE($A406,"_",E$2),'Reference data SID'!$B:$M,12,FALSE)),"",VLOOKUP(CONCATENATE($A406,"_",E$2),'Reference data SID'!$B:$M,12,FALSE))</f>
        <v/>
      </c>
      <c r="F406" s="16" t="str">
        <f>IF(ISERROR(VLOOKUP(CONCATENATE($A406,"_",F$2),'Reference data SID'!$B:$M,12,FALSE)),"",VLOOKUP(CONCATENATE($A406,"_",F$2),'Reference data SID'!$B:$M,12,FALSE))</f>
        <v/>
      </c>
      <c r="G406" s="16" t="str">
        <f>IF(ISERROR(VLOOKUP(CONCATENATE($A406,"_",G$2),'Reference data SID'!$B:$M,12,FALSE)),"",VLOOKUP(CONCATENATE($A406,"_",G$2),'Reference data SID'!$B:$M,12,FALSE))</f>
        <v/>
      </c>
      <c r="H406" s="16" t="str">
        <f>IF(ISERROR(VLOOKUP(CONCATENATE($A406,"_",H$2),'Reference data SID'!$B:$M,12,FALSE)),"",VLOOKUP(CONCATENATE($A406,"_",H$2),'Reference data SID'!$B:$M,12,FALSE))</f>
        <v/>
      </c>
      <c r="I406" s="16" t="str">
        <f>IF(ISERROR(VLOOKUP(CONCATENATE($A406,"_",I$2),'Reference data SID'!$B:$M,12,FALSE)),"",VLOOKUP(CONCATENATE($A406,"_",I$2),'Reference data SID'!$B:$M,12,FALSE))</f>
        <v/>
      </c>
      <c r="J406" s="16" t="str">
        <f>IF(ISERROR(VLOOKUP(CONCATENATE($A406,"_",J$2),'Reference data SID'!$B:$M,12,FALSE)),"",VLOOKUP(CONCATENATE($A406,"_",J$2),'Reference data SID'!$B:$M,12,FALSE))</f>
        <v/>
      </c>
      <c r="K406" s="16" t="str">
        <f>IF(ISERROR(VLOOKUP(CONCATENATE($A406,"_",K$2),'Reference data SID'!$B:$M,12,FALSE)),"",VLOOKUP(CONCATENATE($A406,"_",K$2),'Reference data SID'!$B:$M,12,FALSE))</f>
        <v/>
      </c>
      <c r="L406" s="16" t="str">
        <f>IF(ISERROR(VLOOKUP(CONCATENATE($A406,"_",L$2),'Reference data SID'!$B:$M,12,FALSE)),"",VLOOKUP(CONCATENATE($A406,"_",L$2),'Reference data SID'!$B:$M,12,FALSE))</f>
        <v/>
      </c>
      <c r="M406" s="16" t="str">
        <f>IF(ISERROR(VLOOKUP(CONCATENATE($A406,"_",M$2),'Reference data SID'!$B:$M,12,FALSE)),"",VLOOKUP(CONCATENATE($A406,"_",M$2),'Reference data SID'!$B:$M,12,FALSE))</f>
        <v/>
      </c>
      <c r="N406" s="16" t="str">
        <f>IF(ISERROR(VLOOKUP(CONCATENATE($A406,"_",N$2),'Reference data SID'!$B:$M,12,FALSE)),"",VLOOKUP(CONCATENATE($A406,"_",N$2),'Reference data SID'!$B:$M,12,FALSE))</f>
        <v/>
      </c>
      <c r="O406" s="16" t="str">
        <f>IF(ISERROR(VLOOKUP(CONCATENATE($A406,"_",O$2),'Reference data SID'!$B:$M,12,FALSE)),"",VLOOKUP(CONCATENATE($A406,"_",O$2),'Reference data SID'!$B:$M,12,FALSE))</f>
        <v/>
      </c>
      <c r="P406" s="16" t="str">
        <f>IF(ISERROR(VLOOKUP(CONCATENATE($A406,"_",P$2),'Reference data SID'!$B:$M,12,FALSE)),"",VLOOKUP(CONCATENATE($A406,"_",P$2),'Reference data SID'!$B:$M,12,FALSE))</f>
        <v/>
      </c>
      <c r="Q406" s="16" t="str">
        <f>IF(ISERROR(VLOOKUP(CONCATENATE($A406,"_",Q$2),'Reference data SID'!$B:$M,12,FALSE)),"",VLOOKUP(CONCATENATE($A406,"_",Q$2),'Reference data SID'!$B:$M,12,FALSE))</f>
        <v/>
      </c>
      <c r="R406" s="16" t="str">
        <f>IF(ISERROR(VLOOKUP(CONCATENATE($A406,"_",R$2),'Reference data SID'!$B:$M,12,FALSE)),"",VLOOKUP(CONCATENATE($A406,"_",R$2),'Reference data SID'!$B:$M,12,FALSE))</f>
        <v/>
      </c>
      <c r="S406" s="16" t="str">
        <f>IF(ISERROR(VLOOKUP(CONCATENATE($A406,"_",S$2),'Reference data SID'!$B:$M,12,FALSE)),"",VLOOKUP(CONCATENATE($A406,"_",S$2),'Reference data SID'!$B:$M,12,FALSE))</f>
        <v/>
      </c>
      <c r="T406" s="16" t="str">
        <f>IF(ISERROR(VLOOKUP(CONCATENATE($A406,"_",T$2),'Reference data SID'!$B:$M,12,FALSE)),"",VLOOKUP(CONCATENATE($A406,"_",T$2),'Reference data SID'!$B:$M,12,FALSE))</f>
        <v/>
      </c>
      <c r="U406" s="16" t="str">
        <f>IF(ISERROR(VLOOKUP(CONCATENATE($A406,"_",U$2),'Reference data SID'!$B:$M,12,FALSE)),"",VLOOKUP(CONCATENATE($A406,"_",U$2),'Reference data SID'!$B:$M,12,FALSE))</f>
        <v/>
      </c>
      <c r="V406" s="16" t="str">
        <f>IF(ISERROR(VLOOKUP(CONCATENATE($A406,"_",V$2),'Reference data SID'!$B:$M,12,FALSE)),"",VLOOKUP(CONCATENATE($A406,"_",V$2),'Reference data SID'!$B:$M,12,FALSE))</f>
        <v/>
      </c>
      <c r="W406" s="16" t="str">
        <f>IF(ISERROR(VLOOKUP(CONCATENATE($A406,"_",W$2),'Reference data SID'!$B:$M,12,FALSE)),"",VLOOKUP(CONCATENATE($A406,"_",W$2),'Reference data SID'!$B:$M,12,FALSE))</f>
        <v/>
      </c>
      <c r="X406" s="16" t="str">
        <f>IF(ISERROR(VLOOKUP(CONCATENATE($A406,"_",X$2),'Reference data SID'!$B:$M,12,FALSE)),"",VLOOKUP(CONCATENATE($A406,"_",X$2),'Reference data SID'!$B:$M,12,FALSE))</f>
        <v/>
      </c>
      <c r="Y406" s="16" t="str">
        <f>IF(ISERROR(VLOOKUP(CONCATENATE($A406,"_",Y$2),'Reference data SID'!$B:$M,12,FALSE)),"",VLOOKUP(CONCATENATE($A406,"_",Y$2),'Reference data SID'!$B:$M,12,FALSE))</f>
        <v/>
      </c>
      <c r="Z406" s="16" t="str">
        <f>IF(ISERROR(VLOOKUP(CONCATENATE($A406,"_",Z$2),'Reference data SID'!$B:$M,12,FALSE)),"",VLOOKUP(CONCATENATE($A406,"_",Z$2),'Reference data SID'!$B:$M,12,FALSE))</f>
        <v/>
      </c>
      <c r="AA406" s="16" t="str">
        <f>IF(ISERROR(VLOOKUP(CONCATENATE($A406,"_",AA$2),'Reference data SID'!$B:$M,12,FALSE)),"",VLOOKUP(CONCATENATE($A406,"_",AA$2),'Reference data SID'!$B:$M,12,FALSE))</f>
        <v/>
      </c>
      <c r="AB406" s="16" t="str">
        <f>IF(ISERROR(VLOOKUP(CONCATENATE($A406,"_",AB$2),'Reference data SID'!$B:$M,12,FALSE)),"",VLOOKUP(CONCATENATE($A406,"_",AB$2),'Reference data SID'!$B:$M,12,FALSE))</f>
        <v/>
      </c>
      <c r="AC406" s="16" t="str">
        <f>IF(ISERROR(VLOOKUP(CONCATENATE($A406,"_",AC$2),'Reference data SID'!$B:$M,12,FALSE)),"",VLOOKUP(CONCATENATE($A406,"_",AC$2),'Reference data SID'!$B:$M,12,FALSE))</f>
        <v/>
      </c>
      <c r="AD406" s="16" t="str">
        <f>IF(ISERROR(VLOOKUP(CONCATENATE($A406,"_",AD$2),'Reference data SID'!$B:$M,12,FALSE)),"",VLOOKUP(CONCATENATE($A406,"_",AD$2),'Reference data SID'!$B:$M,12,FALSE))</f>
        <v/>
      </c>
      <c r="AE406" s="16" t="str">
        <f>IF(ISERROR(VLOOKUP(CONCATENATE($A406,"_",AE$2),'Reference data SID'!$B:$M,12,FALSE)),"",VLOOKUP(CONCATENATE($A406,"_",AE$2),'Reference data SID'!$B:$M,12,FALSE))</f>
        <v/>
      </c>
      <c r="AF406" s="16" t="str">
        <f>IF(ISERROR(VLOOKUP(CONCATENATE($A406,"_",AF$2),'Reference data SID'!$B:$M,12,FALSE)),"",VLOOKUP(CONCATENATE($A406,"_",AF$2),'Reference data SID'!$B:$M,12,FALSE))</f>
        <v/>
      </c>
      <c r="AG406" s="16" t="str">
        <f>IF(ISERROR(VLOOKUP(CONCATENATE($A406,"_",AG$2),'Reference data SID'!$B:$M,12,FALSE)),"",VLOOKUP(CONCATENATE($A406,"_",AG$2),'Reference data SID'!$B:$M,12,FALSE))</f>
        <v/>
      </c>
      <c r="AH406" s="16" t="str">
        <f>IF(ISERROR(VLOOKUP(CONCATENATE($A406,"_",AH$2),'Reference data SID'!$B:$M,12,FALSE)),"",VLOOKUP(CONCATENATE($A406,"_",AH$2),'Reference data SID'!$B:$M,12,FALSE))</f>
        <v/>
      </c>
      <c r="AI406" s="16" t="str">
        <f>IF(ISERROR(VLOOKUP(CONCATENATE($A406,"_",AI$2),'Reference data SID'!$B:$M,12,FALSE)),"",VLOOKUP(CONCATENATE($A406,"_",AI$2),'Reference data SID'!$B:$M,12,FALSE))</f>
        <v/>
      </c>
      <c r="AJ406" s="16" t="str">
        <f>IF(ISERROR(VLOOKUP(CONCATENATE($A406,"_",AJ$2),'Reference data SID'!$B:$M,12,FALSE)),"",VLOOKUP(CONCATENATE($A406,"_",AJ$2),'Reference data SID'!$B:$M,12,FALSE))</f>
        <v/>
      </c>
      <c r="AK406" s="16" t="str">
        <f>IF(ISERROR(VLOOKUP(CONCATENATE($A406,"_",AK$2),'Reference data SID'!$B:$M,12,FALSE)),"",VLOOKUP(CONCATENATE($A406,"_",AK$2),'Reference data SID'!$B:$M,12,FALSE))</f>
        <v/>
      </c>
      <c r="AL406" s="16" t="str">
        <f>IF(ISERROR(VLOOKUP(CONCATENATE($A406,"_",AL$2),'Reference data SID'!$B:$M,12,FALSE)),"",VLOOKUP(CONCATENATE($A406,"_",AL$2),'Reference data SID'!$B:$M,12,FALSE))</f>
        <v/>
      </c>
      <c r="AM406" s="16" t="str">
        <f>IF(ISERROR(VLOOKUP(CONCATENATE($A406,"_",AM$2),'Reference data SID'!$B:$M,12,FALSE)),"",VLOOKUP(CONCATENATE($A406,"_",AM$2),'Reference data SID'!$B:$M,12,FALSE))</f>
        <v/>
      </c>
      <c r="AN406" s="16" t="str">
        <f>IF(ISERROR(VLOOKUP(CONCATENATE($A406,"_",AN$2),'Reference data SID'!$B:$M,12,FALSE)),"",VLOOKUP(CONCATENATE($A406,"_",AN$2),'Reference data SID'!$B:$M,12,FALSE))</f>
        <v/>
      </c>
      <c r="AO406" s="16" t="str">
        <f>IF(ISERROR(VLOOKUP(CONCATENATE($A406,"_",AO$2),'Reference data SID'!$B:$M,12,FALSE)),"",VLOOKUP(CONCATENATE($A406,"_",AO$2),'Reference data SID'!$B:$M,12,FALSE))</f>
        <v/>
      </c>
      <c r="AP406" s="16" t="str">
        <f>IF(ISERROR(VLOOKUP(CONCATENATE($A406,"_",AP$2),'Reference data SID'!$B:$M,12,FALSE)),"",VLOOKUP(CONCATENATE($A406,"_",AP$2),'Reference data SID'!$B:$M,12,FALSE))</f>
        <v/>
      </c>
      <c r="AQ406" s="16" t="str">
        <f>IF(ISERROR(VLOOKUP(CONCATENATE($A406,"_",AQ$2),'Reference data SID'!$B:$M,12,FALSE)),"",VLOOKUP(CONCATENATE($A406,"_",AQ$2),'Reference data SID'!$B:$M,12,FALSE))</f>
        <v/>
      </c>
      <c r="AR406" s="16" t="str">
        <f>IF(ISERROR(VLOOKUP(CONCATENATE($A406,"_",AR$2),'Reference data SID'!$B:$M,12,FALSE)),"",VLOOKUP(CONCATENATE($A406,"_",AR$2),'Reference data SID'!$B:$M,12,FALSE))</f>
        <v/>
      </c>
      <c r="AS406" s="16" t="str">
        <f>IF(ISERROR(VLOOKUP(CONCATENATE($A406,"_",AS$2),'Reference data SID'!$B:$M,12,FALSE)),"",VLOOKUP(CONCATENATE($A406,"_",AS$2),'Reference data SID'!$B:$M,12,FALSE))</f>
        <v/>
      </c>
      <c r="AT406" s="16" t="str">
        <f>IF(ISERROR(VLOOKUP(CONCATENATE($A406,"_",AT$2),'Reference data SID'!$B:$M,12,FALSE)),"",VLOOKUP(CONCATENATE($A406,"_",AT$2),'Reference data SID'!$B:$M,12,FALSE))</f>
        <v/>
      </c>
    </row>
    <row r="407" spans="1:46" x14ac:dyDescent="0.25">
      <c r="A407">
        <v>403</v>
      </c>
      <c r="B407" s="16" t="str">
        <f>IF(ISERROR(VLOOKUP(CONCATENATE($A407,"_",B$2),'Reference data SID'!$B:$M,12,FALSE)),"",VLOOKUP(CONCATENATE($A407,"_",B$2),'Reference data SID'!$B:$M,12,FALSE))</f>
        <v/>
      </c>
      <c r="C407" s="16" t="str">
        <f>IF(ISERROR(VLOOKUP(CONCATENATE($A407,"_",C$2),'Reference data SID'!$B:$M,12,FALSE)),"",VLOOKUP(CONCATENATE($A407,"_",C$2),'Reference data SID'!$B:$M,12,FALSE))</f>
        <v/>
      </c>
      <c r="D407" s="16" t="str">
        <f>IF(ISERROR(VLOOKUP(CONCATENATE($A407,"_",D$2),'Reference data SID'!$B:$M,12,FALSE)),"",VLOOKUP(CONCATENATE($A407,"_",D$2),'Reference data SID'!$B:$M,12,FALSE))</f>
        <v/>
      </c>
      <c r="E407" s="16" t="str">
        <f>IF(ISERROR(VLOOKUP(CONCATENATE($A407,"_",E$2),'Reference data SID'!$B:$M,12,FALSE)),"",VLOOKUP(CONCATENATE($A407,"_",E$2),'Reference data SID'!$B:$M,12,FALSE))</f>
        <v/>
      </c>
      <c r="F407" s="16" t="str">
        <f>IF(ISERROR(VLOOKUP(CONCATENATE($A407,"_",F$2),'Reference data SID'!$B:$M,12,FALSE)),"",VLOOKUP(CONCATENATE($A407,"_",F$2),'Reference data SID'!$B:$M,12,FALSE))</f>
        <v/>
      </c>
      <c r="G407" s="16" t="str">
        <f>IF(ISERROR(VLOOKUP(CONCATENATE($A407,"_",G$2),'Reference data SID'!$B:$M,12,FALSE)),"",VLOOKUP(CONCATENATE($A407,"_",G$2),'Reference data SID'!$B:$M,12,FALSE))</f>
        <v/>
      </c>
      <c r="H407" s="16" t="str">
        <f>IF(ISERROR(VLOOKUP(CONCATENATE($A407,"_",H$2),'Reference data SID'!$B:$M,12,FALSE)),"",VLOOKUP(CONCATENATE($A407,"_",H$2),'Reference data SID'!$B:$M,12,FALSE))</f>
        <v/>
      </c>
      <c r="I407" s="16" t="str">
        <f>IF(ISERROR(VLOOKUP(CONCATENATE($A407,"_",I$2),'Reference data SID'!$B:$M,12,FALSE)),"",VLOOKUP(CONCATENATE($A407,"_",I$2),'Reference data SID'!$B:$M,12,FALSE))</f>
        <v/>
      </c>
      <c r="J407" s="16" t="str">
        <f>IF(ISERROR(VLOOKUP(CONCATENATE($A407,"_",J$2),'Reference data SID'!$B:$M,12,FALSE)),"",VLOOKUP(CONCATENATE($A407,"_",J$2),'Reference data SID'!$B:$M,12,FALSE))</f>
        <v/>
      </c>
      <c r="K407" s="16" t="str">
        <f>IF(ISERROR(VLOOKUP(CONCATENATE($A407,"_",K$2),'Reference data SID'!$B:$M,12,FALSE)),"",VLOOKUP(CONCATENATE($A407,"_",K$2),'Reference data SID'!$B:$M,12,FALSE))</f>
        <v/>
      </c>
      <c r="L407" s="16" t="str">
        <f>IF(ISERROR(VLOOKUP(CONCATENATE($A407,"_",L$2),'Reference data SID'!$B:$M,12,FALSE)),"",VLOOKUP(CONCATENATE($A407,"_",L$2),'Reference data SID'!$B:$M,12,FALSE))</f>
        <v/>
      </c>
      <c r="M407" s="16" t="str">
        <f>IF(ISERROR(VLOOKUP(CONCATENATE($A407,"_",M$2),'Reference data SID'!$B:$M,12,FALSE)),"",VLOOKUP(CONCATENATE($A407,"_",M$2),'Reference data SID'!$B:$M,12,FALSE))</f>
        <v/>
      </c>
      <c r="N407" s="16" t="str">
        <f>IF(ISERROR(VLOOKUP(CONCATENATE($A407,"_",N$2),'Reference data SID'!$B:$M,12,FALSE)),"",VLOOKUP(CONCATENATE($A407,"_",N$2),'Reference data SID'!$B:$M,12,FALSE))</f>
        <v/>
      </c>
      <c r="O407" s="16" t="str">
        <f>IF(ISERROR(VLOOKUP(CONCATENATE($A407,"_",O$2),'Reference data SID'!$B:$M,12,FALSE)),"",VLOOKUP(CONCATENATE($A407,"_",O$2),'Reference data SID'!$B:$M,12,FALSE))</f>
        <v/>
      </c>
      <c r="P407" s="16" t="str">
        <f>IF(ISERROR(VLOOKUP(CONCATENATE($A407,"_",P$2),'Reference data SID'!$B:$M,12,FALSE)),"",VLOOKUP(CONCATENATE($A407,"_",P$2),'Reference data SID'!$B:$M,12,FALSE))</f>
        <v/>
      </c>
      <c r="Q407" s="16" t="str">
        <f>IF(ISERROR(VLOOKUP(CONCATENATE($A407,"_",Q$2),'Reference data SID'!$B:$M,12,FALSE)),"",VLOOKUP(CONCATENATE($A407,"_",Q$2),'Reference data SID'!$B:$M,12,FALSE))</f>
        <v/>
      </c>
      <c r="R407" s="16" t="str">
        <f>IF(ISERROR(VLOOKUP(CONCATENATE($A407,"_",R$2),'Reference data SID'!$B:$M,12,FALSE)),"",VLOOKUP(CONCATENATE($A407,"_",R$2),'Reference data SID'!$B:$M,12,FALSE))</f>
        <v/>
      </c>
      <c r="S407" s="16" t="str">
        <f>IF(ISERROR(VLOOKUP(CONCATENATE($A407,"_",S$2),'Reference data SID'!$B:$M,12,FALSE)),"",VLOOKUP(CONCATENATE($A407,"_",S$2),'Reference data SID'!$B:$M,12,FALSE))</f>
        <v/>
      </c>
      <c r="T407" s="16" t="str">
        <f>IF(ISERROR(VLOOKUP(CONCATENATE($A407,"_",T$2),'Reference data SID'!$B:$M,12,FALSE)),"",VLOOKUP(CONCATENATE($A407,"_",T$2),'Reference data SID'!$B:$M,12,FALSE))</f>
        <v/>
      </c>
      <c r="U407" s="16" t="str">
        <f>IF(ISERROR(VLOOKUP(CONCATENATE($A407,"_",U$2),'Reference data SID'!$B:$M,12,FALSE)),"",VLOOKUP(CONCATENATE($A407,"_",U$2),'Reference data SID'!$B:$M,12,FALSE))</f>
        <v/>
      </c>
      <c r="V407" s="16" t="str">
        <f>IF(ISERROR(VLOOKUP(CONCATENATE($A407,"_",V$2),'Reference data SID'!$B:$M,12,FALSE)),"",VLOOKUP(CONCATENATE($A407,"_",V$2),'Reference data SID'!$B:$M,12,FALSE))</f>
        <v/>
      </c>
      <c r="W407" s="16" t="str">
        <f>IF(ISERROR(VLOOKUP(CONCATENATE($A407,"_",W$2),'Reference data SID'!$B:$M,12,FALSE)),"",VLOOKUP(CONCATENATE($A407,"_",W$2),'Reference data SID'!$B:$M,12,FALSE))</f>
        <v/>
      </c>
      <c r="X407" s="16" t="str">
        <f>IF(ISERROR(VLOOKUP(CONCATENATE($A407,"_",X$2),'Reference data SID'!$B:$M,12,FALSE)),"",VLOOKUP(CONCATENATE($A407,"_",X$2),'Reference data SID'!$B:$M,12,FALSE))</f>
        <v/>
      </c>
      <c r="Y407" s="16" t="str">
        <f>IF(ISERROR(VLOOKUP(CONCATENATE($A407,"_",Y$2),'Reference data SID'!$B:$M,12,FALSE)),"",VLOOKUP(CONCATENATE($A407,"_",Y$2),'Reference data SID'!$B:$M,12,FALSE))</f>
        <v/>
      </c>
      <c r="Z407" s="16" t="str">
        <f>IF(ISERROR(VLOOKUP(CONCATENATE($A407,"_",Z$2),'Reference data SID'!$B:$M,12,FALSE)),"",VLOOKUP(CONCATENATE($A407,"_",Z$2),'Reference data SID'!$B:$M,12,FALSE))</f>
        <v/>
      </c>
      <c r="AA407" s="16" t="str">
        <f>IF(ISERROR(VLOOKUP(CONCATENATE($A407,"_",AA$2),'Reference data SID'!$B:$M,12,FALSE)),"",VLOOKUP(CONCATENATE($A407,"_",AA$2),'Reference data SID'!$B:$M,12,FALSE))</f>
        <v/>
      </c>
      <c r="AB407" s="16" t="str">
        <f>IF(ISERROR(VLOOKUP(CONCATENATE($A407,"_",AB$2),'Reference data SID'!$B:$M,12,FALSE)),"",VLOOKUP(CONCATENATE($A407,"_",AB$2),'Reference data SID'!$B:$M,12,FALSE))</f>
        <v/>
      </c>
      <c r="AC407" s="16" t="str">
        <f>IF(ISERROR(VLOOKUP(CONCATENATE($A407,"_",AC$2),'Reference data SID'!$B:$M,12,FALSE)),"",VLOOKUP(CONCATENATE($A407,"_",AC$2),'Reference data SID'!$B:$M,12,FALSE))</f>
        <v/>
      </c>
      <c r="AD407" s="16" t="str">
        <f>IF(ISERROR(VLOOKUP(CONCATENATE($A407,"_",AD$2),'Reference data SID'!$B:$M,12,FALSE)),"",VLOOKUP(CONCATENATE($A407,"_",AD$2),'Reference data SID'!$B:$M,12,FALSE))</f>
        <v/>
      </c>
      <c r="AE407" s="16" t="str">
        <f>IF(ISERROR(VLOOKUP(CONCATENATE($A407,"_",AE$2),'Reference data SID'!$B:$M,12,FALSE)),"",VLOOKUP(CONCATENATE($A407,"_",AE$2),'Reference data SID'!$B:$M,12,FALSE))</f>
        <v/>
      </c>
      <c r="AF407" s="16" t="str">
        <f>IF(ISERROR(VLOOKUP(CONCATENATE($A407,"_",AF$2),'Reference data SID'!$B:$M,12,FALSE)),"",VLOOKUP(CONCATENATE($A407,"_",AF$2),'Reference data SID'!$B:$M,12,FALSE))</f>
        <v/>
      </c>
      <c r="AG407" s="16" t="str">
        <f>IF(ISERROR(VLOOKUP(CONCATENATE($A407,"_",AG$2),'Reference data SID'!$B:$M,12,FALSE)),"",VLOOKUP(CONCATENATE($A407,"_",AG$2),'Reference data SID'!$B:$M,12,FALSE))</f>
        <v/>
      </c>
      <c r="AH407" s="16" t="str">
        <f>IF(ISERROR(VLOOKUP(CONCATENATE($A407,"_",AH$2),'Reference data SID'!$B:$M,12,FALSE)),"",VLOOKUP(CONCATENATE($A407,"_",AH$2),'Reference data SID'!$B:$M,12,FALSE))</f>
        <v/>
      </c>
      <c r="AI407" s="16" t="str">
        <f>IF(ISERROR(VLOOKUP(CONCATENATE($A407,"_",AI$2),'Reference data SID'!$B:$M,12,FALSE)),"",VLOOKUP(CONCATENATE($A407,"_",AI$2),'Reference data SID'!$B:$M,12,FALSE))</f>
        <v/>
      </c>
      <c r="AJ407" s="16" t="str">
        <f>IF(ISERROR(VLOOKUP(CONCATENATE($A407,"_",AJ$2),'Reference data SID'!$B:$M,12,FALSE)),"",VLOOKUP(CONCATENATE($A407,"_",AJ$2),'Reference data SID'!$B:$M,12,FALSE))</f>
        <v/>
      </c>
      <c r="AK407" s="16" t="str">
        <f>IF(ISERROR(VLOOKUP(CONCATENATE($A407,"_",AK$2),'Reference data SID'!$B:$M,12,FALSE)),"",VLOOKUP(CONCATENATE($A407,"_",AK$2),'Reference data SID'!$B:$M,12,FALSE))</f>
        <v/>
      </c>
      <c r="AL407" s="16" t="str">
        <f>IF(ISERROR(VLOOKUP(CONCATENATE($A407,"_",AL$2),'Reference data SID'!$B:$M,12,FALSE)),"",VLOOKUP(CONCATENATE($A407,"_",AL$2),'Reference data SID'!$B:$M,12,FALSE))</f>
        <v/>
      </c>
      <c r="AM407" s="16" t="str">
        <f>IF(ISERROR(VLOOKUP(CONCATENATE($A407,"_",AM$2),'Reference data SID'!$B:$M,12,FALSE)),"",VLOOKUP(CONCATENATE($A407,"_",AM$2),'Reference data SID'!$B:$M,12,FALSE))</f>
        <v/>
      </c>
      <c r="AN407" s="16" t="str">
        <f>IF(ISERROR(VLOOKUP(CONCATENATE($A407,"_",AN$2),'Reference data SID'!$B:$M,12,FALSE)),"",VLOOKUP(CONCATENATE($A407,"_",AN$2),'Reference data SID'!$B:$M,12,FALSE))</f>
        <v/>
      </c>
      <c r="AO407" s="16" t="str">
        <f>IF(ISERROR(VLOOKUP(CONCATENATE($A407,"_",AO$2),'Reference data SID'!$B:$M,12,FALSE)),"",VLOOKUP(CONCATENATE($A407,"_",AO$2),'Reference data SID'!$B:$M,12,FALSE))</f>
        <v/>
      </c>
      <c r="AP407" s="16" t="str">
        <f>IF(ISERROR(VLOOKUP(CONCATENATE($A407,"_",AP$2),'Reference data SID'!$B:$M,12,FALSE)),"",VLOOKUP(CONCATENATE($A407,"_",AP$2),'Reference data SID'!$B:$M,12,FALSE))</f>
        <v/>
      </c>
      <c r="AQ407" s="16" t="str">
        <f>IF(ISERROR(VLOOKUP(CONCATENATE($A407,"_",AQ$2),'Reference data SID'!$B:$M,12,FALSE)),"",VLOOKUP(CONCATENATE($A407,"_",AQ$2),'Reference data SID'!$B:$M,12,FALSE))</f>
        <v/>
      </c>
      <c r="AR407" s="16" t="str">
        <f>IF(ISERROR(VLOOKUP(CONCATENATE($A407,"_",AR$2),'Reference data SID'!$B:$M,12,FALSE)),"",VLOOKUP(CONCATENATE($A407,"_",AR$2),'Reference data SID'!$B:$M,12,FALSE))</f>
        <v/>
      </c>
      <c r="AS407" s="16" t="str">
        <f>IF(ISERROR(VLOOKUP(CONCATENATE($A407,"_",AS$2),'Reference data SID'!$B:$M,12,FALSE)),"",VLOOKUP(CONCATENATE($A407,"_",AS$2),'Reference data SID'!$B:$M,12,FALSE))</f>
        <v/>
      </c>
      <c r="AT407" s="16" t="str">
        <f>IF(ISERROR(VLOOKUP(CONCATENATE($A407,"_",AT$2),'Reference data SID'!$B:$M,12,FALSE)),"",VLOOKUP(CONCATENATE($A407,"_",AT$2),'Reference data SID'!$B:$M,12,FALSE))</f>
        <v/>
      </c>
    </row>
    <row r="408" spans="1:46" x14ac:dyDescent="0.25">
      <c r="A408">
        <v>404</v>
      </c>
      <c r="B408" s="16" t="str">
        <f>IF(ISERROR(VLOOKUP(CONCATENATE($A408,"_",B$2),'Reference data SID'!$B:$M,12,FALSE)),"",VLOOKUP(CONCATENATE($A408,"_",B$2),'Reference data SID'!$B:$M,12,FALSE))</f>
        <v/>
      </c>
      <c r="C408" s="16" t="str">
        <f>IF(ISERROR(VLOOKUP(CONCATENATE($A408,"_",C$2),'Reference data SID'!$B:$M,12,FALSE)),"",VLOOKUP(CONCATENATE($A408,"_",C$2),'Reference data SID'!$B:$M,12,FALSE))</f>
        <v/>
      </c>
      <c r="D408" s="16" t="str">
        <f>IF(ISERROR(VLOOKUP(CONCATENATE($A408,"_",D$2),'Reference data SID'!$B:$M,12,FALSE)),"",VLOOKUP(CONCATENATE($A408,"_",D$2),'Reference data SID'!$B:$M,12,FALSE))</f>
        <v/>
      </c>
      <c r="E408" s="16" t="str">
        <f>IF(ISERROR(VLOOKUP(CONCATENATE($A408,"_",E$2),'Reference data SID'!$B:$M,12,FALSE)),"",VLOOKUP(CONCATENATE($A408,"_",E$2),'Reference data SID'!$B:$M,12,FALSE))</f>
        <v/>
      </c>
      <c r="F408" s="16" t="str">
        <f>IF(ISERROR(VLOOKUP(CONCATENATE($A408,"_",F$2),'Reference data SID'!$B:$M,12,FALSE)),"",VLOOKUP(CONCATENATE($A408,"_",F$2),'Reference data SID'!$B:$M,12,FALSE))</f>
        <v/>
      </c>
      <c r="G408" s="16" t="str">
        <f>IF(ISERROR(VLOOKUP(CONCATENATE($A408,"_",G$2),'Reference data SID'!$B:$M,12,FALSE)),"",VLOOKUP(CONCATENATE($A408,"_",G$2),'Reference data SID'!$B:$M,12,FALSE))</f>
        <v/>
      </c>
      <c r="H408" s="16" t="str">
        <f>IF(ISERROR(VLOOKUP(CONCATENATE($A408,"_",H$2),'Reference data SID'!$B:$M,12,FALSE)),"",VLOOKUP(CONCATENATE($A408,"_",H$2),'Reference data SID'!$B:$M,12,FALSE))</f>
        <v/>
      </c>
      <c r="I408" s="16" t="str">
        <f>IF(ISERROR(VLOOKUP(CONCATENATE($A408,"_",I$2),'Reference data SID'!$B:$M,12,FALSE)),"",VLOOKUP(CONCATENATE($A408,"_",I$2),'Reference data SID'!$B:$M,12,FALSE))</f>
        <v/>
      </c>
      <c r="J408" s="16" t="str">
        <f>IF(ISERROR(VLOOKUP(CONCATENATE($A408,"_",J$2),'Reference data SID'!$B:$M,12,FALSE)),"",VLOOKUP(CONCATENATE($A408,"_",J$2),'Reference data SID'!$B:$M,12,FALSE))</f>
        <v/>
      </c>
      <c r="K408" s="16" t="str">
        <f>IF(ISERROR(VLOOKUP(CONCATENATE($A408,"_",K$2),'Reference data SID'!$B:$M,12,FALSE)),"",VLOOKUP(CONCATENATE($A408,"_",K$2),'Reference data SID'!$B:$M,12,FALSE))</f>
        <v/>
      </c>
      <c r="L408" s="16" t="str">
        <f>IF(ISERROR(VLOOKUP(CONCATENATE($A408,"_",L$2),'Reference data SID'!$B:$M,12,FALSE)),"",VLOOKUP(CONCATENATE($A408,"_",L$2),'Reference data SID'!$B:$M,12,FALSE))</f>
        <v/>
      </c>
      <c r="M408" s="16" t="str">
        <f>IF(ISERROR(VLOOKUP(CONCATENATE($A408,"_",M$2),'Reference data SID'!$B:$M,12,FALSE)),"",VLOOKUP(CONCATENATE($A408,"_",M$2),'Reference data SID'!$B:$M,12,FALSE))</f>
        <v/>
      </c>
      <c r="N408" s="16" t="str">
        <f>IF(ISERROR(VLOOKUP(CONCATENATE($A408,"_",N$2),'Reference data SID'!$B:$M,12,FALSE)),"",VLOOKUP(CONCATENATE($A408,"_",N$2),'Reference data SID'!$B:$M,12,FALSE))</f>
        <v/>
      </c>
      <c r="O408" s="16" t="str">
        <f>IF(ISERROR(VLOOKUP(CONCATENATE($A408,"_",O$2),'Reference data SID'!$B:$M,12,FALSE)),"",VLOOKUP(CONCATENATE($A408,"_",O$2),'Reference data SID'!$B:$M,12,FALSE))</f>
        <v/>
      </c>
      <c r="P408" s="16" t="str">
        <f>IF(ISERROR(VLOOKUP(CONCATENATE($A408,"_",P$2),'Reference data SID'!$B:$M,12,FALSE)),"",VLOOKUP(CONCATENATE($A408,"_",P$2),'Reference data SID'!$B:$M,12,FALSE))</f>
        <v/>
      </c>
      <c r="Q408" s="16" t="str">
        <f>IF(ISERROR(VLOOKUP(CONCATENATE($A408,"_",Q$2),'Reference data SID'!$B:$M,12,FALSE)),"",VLOOKUP(CONCATENATE($A408,"_",Q$2),'Reference data SID'!$B:$M,12,FALSE))</f>
        <v/>
      </c>
      <c r="R408" s="16" t="str">
        <f>IF(ISERROR(VLOOKUP(CONCATENATE($A408,"_",R$2),'Reference data SID'!$B:$M,12,FALSE)),"",VLOOKUP(CONCATENATE($A408,"_",R$2),'Reference data SID'!$B:$M,12,FALSE))</f>
        <v/>
      </c>
      <c r="S408" s="16" t="str">
        <f>IF(ISERROR(VLOOKUP(CONCATENATE($A408,"_",S$2),'Reference data SID'!$B:$M,12,FALSE)),"",VLOOKUP(CONCATENATE($A408,"_",S$2),'Reference data SID'!$B:$M,12,FALSE))</f>
        <v/>
      </c>
      <c r="T408" s="16" t="str">
        <f>IF(ISERROR(VLOOKUP(CONCATENATE($A408,"_",T$2),'Reference data SID'!$B:$M,12,FALSE)),"",VLOOKUP(CONCATENATE($A408,"_",T$2),'Reference data SID'!$B:$M,12,FALSE))</f>
        <v/>
      </c>
      <c r="U408" s="16" t="str">
        <f>IF(ISERROR(VLOOKUP(CONCATENATE($A408,"_",U$2),'Reference data SID'!$B:$M,12,FALSE)),"",VLOOKUP(CONCATENATE($A408,"_",U$2),'Reference data SID'!$B:$M,12,FALSE))</f>
        <v/>
      </c>
      <c r="V408" s="16" t="str">
        <f>IF(ISERROR(VLOOKUP(CONCATENATE($A408,"_",V$2),'Reference data SID'!$B:$M,12,FALSE)),"",VLOOKUP(CONCATENATE($A408,"_",V$2),'Reference data SID'!$B:$M,12,FALSE))</f>
        <v/>
      </c>
      <c r="W408" s="16" t="str">
        <f>IF(ISERROR(VLOOKUP(CONCATENATE($A408,"_",W$2),'Reference data SID'!$B:$M,12,FALSE)),"",VLOOKUP(CONCATENATE($A408,"_",W$2),'Reference data SID'!$B:$M,12,FALSE))</f>
        <v/>
      </c>
      <c r="X408" s="16" t="str">
        <f>IF(ISERROR(VLOOKUP(CONCATENATE($A408,"_",X$2),'Reference data SID'!$B:$M,12,FALSE)),"",VLOOKUP(CONCATENATE($A408,"_",X$2),'Reference data SID'!$B:$M,12,FALSE))</f>
        <v/>
      </c>
      <c r="Y408" s="16" t="str">
        <f>IF(ISERROR(VLOOKUP(CONCATENATE($A408,"_",Y$2),'Reference data SID'!$B:$M,12,FALSE)),"",VLOOKUP(CONCATENATE($A408,"_",Y$2),'Reference data SID'!$B:$M,12,FALSE))</f>
        <v/>
      </c>
      <c r="Z408" s="16" t="str">
        <f>IF(ISERROR(VLOOKUP(CONCATENATE($A408,"_",Z$2),'Reference data SID'!$B:$M,12,FALSE)),"",VLOOKUP(CONCATENATE($A408,"_",Z$2),'Reference data SID'!$B:$M,12,FALSE))</f>
        <v/>
      </c>
      <c r="AA408" s="16" t="str">
        <f>IF(ISERROR(VLOOKUP(CONCATENATE($A408,"_",AA$2),'Reference data SID'!$B:$M,12,FALSE)),"",VLOOKUP(CONCATENATE($A408,"_",AA$2),'Reference data SID'!$B:$M,12,FALSE))</f>
        <v/>
      </c>
      <c r="AB408" s="16" t="str">
        <f>IF(ISERROR(VLOOKUP(CONCATENATE($A408,"_",AB$2),'Reference data SID'!$B:$M,12,FALSE)),"",VLOOKUP(CONCATENATE($A408,"_",AB$2),'Reference data SID'!$B:$M,12,FALSE))</f>
        <v/>
      </c>
      <c r="AC408" s="16" t="str">
        <f>IF(ISERROR(VLOOKUP(CONCATENATE($A408,"_",AC$2),'Reference data SID'!$B:$M,12,FALSE)),"",VLOOKUP(CONCATENATE($A408,"_",AC$2),'Reference data SID'!$B:$M,12,FALSE))</f>
        <v/>
      </c>
      <c r="AD408" s="16" t="str">
        <f>IF(ISERROR(VLOOKUP(CONCATENATE($A408,"_",AD$2),'Reference data SID'!$B:$M,12,FALSE)),"",VLOOKUP(CONCATENATE($A408,"_",AD$2),'Reference data SID'!$B:$M,12,FALSE))</f>
        <v/>
      </c>
      <c r="AE408" s="16" t="str">
        <f>IF(ISERROR(VLOOKUP(CONCATENATE($A408,"_",AE$2),'Reference data SID'!$B:$M,12,FALSE)),"",VLOOKUP(CONCATENATE($A408,"_",AE$2),'Reference data SID'!$B:$M,12,FALSE))</f>
        <v/>
      </c>
      <c r="AF408" s="16" t="str">
        <f>IF(ISERROR(VLOOKUP(CONCATENATE($A408,"_",AF$2),'Reference data SID'!$B:$M,12,FALSE)),"",VLOOKUP(CONCATENATE($A408,"_",AF$2),'Reference data SID'!$B:$M,12,FALSE))</f>
        <v/>
      </c>
      <c r="AG408" s="16" t="str">
        <f>IF(ISERROR(VLOOKUP(CONCATENATE($A408,"_",AG$2),'Reference data SID'!$B:$M,12,FALSE)),"",VLOOKUP(CONCATENATE($A408,"_",AG$2),'Reference data SID'!$B:$M,12,FALSE))</f>
        <v/>
      </c>
      <c r="AH408" s="16" t="str">
        <f>IF(ISERROR(VLOOKUP(CONCATENATE($A408,"_",AH$2),'Reference data SID'!$B:$M,12,FALSE)),"",VLOOKUP(CONCATENATE($A408,"_",AH$2),'Reference data SID'!$B:$M,12,FALSE))</f>
        <v/>
      </c>
      <c r="AI408" s="16" t="str">
        <f>IF(ISERROR(VLOOKUP(CONCATENATE($A408,"_",AI$2),'Reference data SID'!$B:$M,12,FALSE)),"",VLOOKUP(CONCATENATE($A408,"_",AI$2),'Reference data SID'!$B:$M,12,FALSE))</f>
        <v/>
      </c>
      <c r="AJ408" s="16" t="str">
        <f>IF(ISERROR(VLOOKUP(CONCATENATE($A408,"_",AJ$2),'Reference data SID'!$B:$M,12,FALSE)),"",VLOOKUP(CONCATENATE($A408,"_",AJ$2),'Reference data SID'!$B:$M,12,FALSE))</f>
        <v/>
      </c>
      <c r="AK408" s="16" t="str">
        <f>IF(ISERROR(VLOOKUP(CONCATENATE($A408,"_",AK$2),'Reference data SID'!$B:$M,12,FALSE)),"",VLOOKUP(CONCATENATE($A408,"_",AK$2),'Reference data SID'!$B:$M,12,FALSE))</f>
        <v/>
      </c>
      <c r="AL408" s="16" t="str">
        <f>IF(ISERROR(VLOOKUP(CONCATENATE($A408,"_",AL$2),'Reference data SID'!$B:$M,12,FALSE)),"",VLOOKUP(CONCATENATE($A408,"_",AL$2),'Reference data SID'!$B:$M,12,FALSE))</f>
        <v/>
      </c>
      <c r="AM408" s="16" t="str">
        <f>IF(ISERROR(VLOOKUP(CONCATENATE($A408,"_",AM$2),'Reference data SID'!$B:$M,12,FALSE)),"",VLOOKUP(CONCATENATE($A408,"_",AM$2),'Reference data SID'!$B:$M,12,FALSE))</f>
        <v/>
      </c>
      <c r="AN408" s="16" t="str">
        <f>IF(ISERROR(VLOOKUP(CONCATENATE($A408,"_",AN$2),'Reference data SID'!$B:$M,12,FALSE)),"",VLOOKUP(CONCATENATE($A408,"_",AN$2),'Reference data SID'!$B:$M,12,FALSE))</f>
        <v/>
      </c>
      <c r="AO408" s="16" t="str">
        <f>IF(ISERROR(VLOOKUP(CONCATENATE($A408,"_",AO$2),'Reference data SID'!$B:$M,12,FALSE)),"",VLOOKUP(CONCATENATE($A408,"_",AO$2),'Reference data SID'!$B:$M,12,FALSE))</f>
        <v/>
      </c>
      <c r="AP408" s="16" t="str">
        <f>IF(ISERROR(VLOOKUP(CONCATENATE($A408,"_",AP$2),'Reference data SID'!$B:$M,12,FALSE)),"",VLOOKUP(CONCATENATE($A408,"_",AP$2),'Reference data SID'!$B:$M,12,FALSE))</f>
        <v/>
      </c>
      <c r="AQ408" s="16" t="str">
        <f>IF(ISERROR(VLOOKUP(CONCATENATE($A408,"_",AQ$2),'Reference data SID'!$B:$M,12,FALSE)),"",VLOOKUP(CONCATENATE($A408,"_",AQ$2),'Reference data SID'!$B:$M,12,FALSE))</f>
        <v/>
      </c>
      <c r="AR408" s="16" t="str">
        <f>IF(ISERROR(VLOOKUP(CONCATENATE($A408,"_",AR$2),'Reference data SID'!$B:$M,12,FALSE)),"",VLOOKUP(CONCATENATE($A408,"_",AR$2),'Reference data SID'!$B:$M,12,FALSE))</f>
        <v/>
      </c>
      <c r="AS408" s="16" t="str">
        <f>IF(ISERROR(VLOOKUP(CONCATENATE($A408,"_",AS$2),'Reference data SID'!$B:$M,12,FALSE)),"",VLOOKUP(CONCATENATE($A408,"_",AS$2),'Reference data SID'!$B:$M,12,FALSE))</f>
        <v/>
      </c>
      <c r="AT408" s="16" t="str">
        <f>IF(ISERROR(VLOOKUP(CONCATENATE($A408,"_",AT$2),'Reference data SID'!$B:$M,12,FALSE)),"",VLOOKUP(CONCATENATE($A408,"_",AT$2),'Reference data SID'!$B:$M,12,FALSE))</f>
        <v/>
      </c>
    </row>
    <row r="409" spans="1:46" x14ac:dyDescent="0.25">
      <c r="A409">
        <v>405</v>
      </c>
      <c r="B409" s="16" t="str">
        <f>IF(ISERROR(VLOOKUP(CONCATENATE($A409,"_",B$2),'Reference data SID'!$B:$M,12,FALSE)),"",VLOOKUP(CONCATENATE($A409,"_",B$2),'Reference data SID'!$B:$M,12,FALSE))</f>
        <v/>
      </c>
      <c r="C409" s="16" t="str">
        <f>IF(ISERROR(VLOOKUP(CONCATENATE($A409,"_",C$2),'Reference data SID'!$B:$M,12,FALSE)),"",VLOOKUP(CONCATENATE($A409,"_",C$2),'Reference data SID'!$B:$M,12,FALSE))</f>
        <v/>
      </c>
      <c r="D409" s="16" t="str">
        <f>IF(ISERROR(VLOOKUP(CONCATENATE($A409,"_",D$2),'Reference data SID'!$B:$M,12,FALSE)),"",VLOOKUP(CONCATENATE($A409,"_",D$2),'Reference data SID'!$B:$M,12,FALSE))</f>
        <v/>
      </c>
      <c r="E409" s="16" t="str">
        <f>IF(ISERROR(VLOOKUP(CONCATENATE($A409,"_",E$2),'Reference data SID'!$B:$M,12,FALSE)),"",VLOOKUP(CONCATENATE($A409,"_",E$2),'Reference data SID'!$B:$M,12,FALSE))</f>
        <v/>
      </c>
      <c r="F409" s="16" t="str">
        <f>IF(ISERROR(VLOOKUP(CONCATENATE($A409,"_",F$2),'Reference data SID'!$B:$M,12,FALSE)),"",VLOOKUP(CONCATENATE($A409,"_",F$2),'Reference data SID'!$B:$M,12,FALSE))</f>
        <v/>
      </c>
      <c r="G409" s="16" t="str">
        <f>IF(ISERROR(VLOOKUP(CONCATENATE($A409,"_",G$2),'Reference data SID'!$B:$M,12,FALSE)),"",VLOOKUP(CONCATENATE($A409,"_",G$2),'Reference data SID'!$B:$M,12,FALSE))</f>
        <v/>
      </c>
      <c r="H409" s="16" t="str">
        <f>IF(ISERROR(VLOOKUP(CONCATENATE($A409,"_",H$2),'Reference data SID'!$B:$M,12,FALSE)),"",VLOOKUP(CONCATENATE($A409,"_",H$2),'Reference data SID'!$B:$M,12,FALSE))</f>
        <v/>
      </c>
      <c r="I409" s="16" t="str">
        <f>IF(ISERROR(VLOOKUP(CONCATENATE($A409,"_",I$2),'Reference data SID'!$B:$M,12,FALSE)),"",VLOOKUP(CONCATENATE($A409,"_",I$2),'Reference data SID'!$B:$M,12,FALSE))</f>
        <v/>
      </c>
      <c r="J409" s="16" t="str">
        <f>IF(ISERROR(VLOOKUP(CONCATENATE($A409,"_",J$2),'Reference data SID'!$B:$M,12,FALSE)),"",VLOOKUP(CONCATENATE($A409,"_",J$2),'Reference data SID'!$B:$M,12,FALSE))</f>
        <v/>
      </c>
      <c r="K409" s="16" t="str">
        <f>IF(ISERROR(VLOOKUP(CONCATENATE($A409,"_",K$2),'Reference data SID'!$B:$M,12,FALSE)),"",VLOOKUP(CONCATENATE($A409,"_",K$2),'Reference data SID'!$B:$M,12,FALSE))</f>
        <v/>
      </c>
      <c r="L409" s="16" t="str">
        <f>IF(ISERROR(VLOOKUP(CONCATENATE($A409,"_",L$2),'Reference data SID'!$B:$M,12,FALSE)),"",VLOOKUP(CONCATENATE($A409,"_",L$2),'Reference data SID'!$B:$M,12,FALSE))</f>
        <v/>
      </c>
      <c r="M409" s="16" t="str">
        <f>IF(ISERROR(VLOOKUP(CONCATENATE($A409,"_",M$2),'Reference data SID'!$B:$M,12,FALSE)),"",VLOOKUP(CONCATENATE($A409,"_",M$2),'Reference data SID'!$B:$M,12,FALSE))</f>
        <v/>
      </c>
      <c r="N409" s="16" t="str">
        <f>IF(ISERROR(VLOOKUP(CONCATENATE($A409,"_",N$2),'Reference data SID'!$B:$M,12,FALSE)),"",VLOOKUP(CONCATENATE($A409,"_",N$2),'Reference data SID'!$B:$M,12,FALSE))</f>
        <v/>
      </c>
      <c r="O409" s="16" t="str">
        <f>IF(ISERROR(VLOOKUP(CONCATENATE($A409,"_",O$2),'Reference data SID'!$B:$M,12,FALSE)),"",VLOOKUP(CONCATENATE($A409,"_",O$2),'Reference data SID'!$B:$M,12,FALSE))</f>
        <v/>
      </c>
      <c r="P409" s="16" t="str">
        <f>IF(ISERROR(VLOOKUP(CONCATENATE($A409,"_",P$2),'Reference data SID'!$B:$M,12,FALSE)),"",VLOOKUP(CONCATENATE($A409,"_",P$2),'Reference data SID'!$B:$M,12,FALSE))</f>
        <v/>
      </c>
      <c r="Q409" s="16" t="str">
        <f>IF(ISERROR(VLOOKUP(CONCATENATE($A409,"_",Q$2),'Reference data SID'!$B:$M,12,FALSE)),"",VLOOKUP(CONCATENATE($A409,"_",Q$2),'Reference data SID'!$B:$M,12,FALSE))</f>
        <v/>
      </c>
      <c r="R409" s="16" t="str">
        <f>IF(ISERROR(VLOOKUP(CONCATENATE($A409,"_",R$2),'Reference data SID'!$B:$M,12,FALSE)),"",VLOOKUP(CONCATENATE($A409,"_",R$2),'Reference data SID'!$B:$M,12,FALSE))</f>
        <v/>
      </c>
      <c r="S409" s="16" t="str">
        <f>IF(ISERROR(VLOOKUP(CONCATENATE($A409,"_",S$2),'Reference data SID'!$B:$M,12,FALSE)),"",VLOOKUP(CONCATENATE($A409,"_",S$2),'Reference data SID'!$B:$M,12,FALSE))</f>
        <v/>
      </c>
      <c r="T409" s="16" t="str">
        <f>IF(ISERROR(VLOOKUP(CONCATENATE($A409,"_",T$2),'Reference data SID'!$B:$M,12,FALSE)),"",VLOOKUP(CONCATENATE($A409,"_",T$2),'Reference data SID'!$B:$M,12,FALSE))</f>
        <v/>
      </c>
      <c r="U409" s="16" t="str">
        <f>IF(ISERROR(VLOOKUP(CONCATENATE($A409,"_",U$2),'Reference data SID'!$B:$M,12,FALSE)),"",VLOOKUP(CONCATENATE($A409,"_",U$2),'Reference data SID'!$B:$M,12,FALSE))</f>
        <v/>
      </c>
      <c r="V409" s="16" t="str">
        <f>IF(ISERROR(VLOOKUP(CONCATENATE($A409,"_",V$2),'Reference data SID'!$B:$M,12,FALSE)),"",VLOOKUP(CONCATENATE($A409,"_",V$2),'Reference data SID'!$B:$M,12,FALSE))</f>
        <v/>
      </c>
      <c r="W409" s="16" t="str">
        <f>IF(ISERROR(VLOOKUP(CONCATENATE($A409,"_",W$2),'Reference data SID'!$B:$M,12,FALSE)),"",VLOOKUP(CONCATENATE($A409,"_",W$2),'Reference data SID'!$B:$M,12,FALSE))</f>
        <v/>
      </c>
      <c r="X409" s="16" t="str">
        <f>IF(ISERROR(VLOOKUP(CONCATENATE($A409,"_",X$2),'Reference data SID'!$B:$M,12,FALSE)),"",VLOOKUP(CONCATENATE($A409,"_",X$2),'Reference data SID'!$B:$M,12,FALSE))</f>
        <v/>
      </c>
      <c r="Y409" s="16" t="str">
        <f>IF(ISERROR(VLOOKUP(CONCATENATE($A409,"_",Y$2),'Reference data SID'!$B:$M,12,FALSE)),"",VLOOKUP(CONCATENATE($A409,"_",Y$2),'Reference data SID'!$B:$M,12,FALSE))</f>
        <v/>
      </c>
      <c r="Z409" s="16" t="str">
        <f>IF(ISERROR(VLOOKUP(CONCATENATE($A409,"_",Z$2),'Reference data SID'!$B:$M,12,FALSE)),"",VLOOKUP(CONCATENATE($A409,"_",Z$2),'Reference data SID'!$B:$M,12,FALSE))</f>
        <v/>
      </c>
      <c r="AA409" s="16" t="str">
        <f>IF(ISERROR(VLOOKUP(CONCATENATE($A409,"_",AA$2),'Reference data SID'!$B:$M,12,FALSE)),"",VLOOKUP(CONCATENATE($A409,"_",AA$2),'Reference data SID'!$B:$M,12,FALSE))</f>
        <v/>
      </c>
      <c r="AB409" s="16" t="str">
        <f>IF(ISERROR(VLOOKUP(CONCATENATE($A409,"_",AB$2),'Reference data SID'!$B:$M,12,FALSE)),"",VLOOKUP(CONCATENATE($A409,"_",AB$2),'Reference data SID'!$B:$M,12,FALSE))</f>
        <v/>
      </c>
      <c r="AC409" s="16" t="str">
        <f>IF(ISERROR(VLOOKUP(CONCATENATE($A409,"_",AC$2),'Reference data SID'!$B:$M,12,FALSE)),"",VLOOKUP(CONCATENATE($A409,"_",AC$2),'Reference data SID'!$B:$M,12,FALSE))</f>
        <v/>
      </c>
      <c r="AD409" s="16" t="str">
        <f>IF(ISERROR(VLOOKUP(CONCATENATE($A409,"_",AD$2),'Reference data SID'!$B:$M,12,FALSE)),"",VLOOKUP(CONCATENATE($A409,"_",AD$2),'Reference data SID'!$B:$M,12,FALSE))</f>
        <v/>
      </c>
      <c r="AE409" s="16" t="str">
        <f>IF(ISERROR(VLOOKUP(CONCATENATE($A409,"_",AE$2),'Reference data SID'!$B:$M,12,FALSE)),"",VLOOKUP(CONCATENATE($A409,"_",AE$2),'Reference data SID'!$B:$M,12,FALSE))</f>
        <v/>
      </c>
      <c r="AF409" s="16" t="str">
        <f>IF(ISERROR(VLOOKUP(CONCATENATE($A409,"_",AF$2),'Reference data SID'!$B:$M,12,FALSE)),"",VLOOKUP(CONCATENATE($A409,"_",AF$2),'Reference data SID'!$B:$M,12,FALSE))</f>
        <v/>
      </c>
      <c r="AG409" s="16" t="str">
        <f>IF(ISERROR(VLOOKUP(CONCATENATE($A409,"_",AG$2),'Reference data SID'!$B:$M,12,FALSE)),"",VLOOKUP(CONCATENATE($A409,"_",AG$2),'Reference data SID'!$B:$M,12,FALSE))</f>
        <v/>
      </c>
      <c r="AH409" s="16" t="str">
        <f>IF(ISERROR(VLOOKUP(CONCATENATE($A409,"_",AH$2),'Reference data SID'!$B:$M,12,FALSE)),"",VLOOKUP(CONCATENATE($A409,"_",AH$2),'Reference data SID'!$B:$M,12,FALSE))</f>
        <v/>
      </c>
      <c r="AI409" s="16" t="str">
        <f>IF(ISERROR(VLOOKUP(CONCATENATE($A409,"_",AI$2),'Reference data SID'!$B:$M,12,FALSE)),"",VLOOKUP(CONCATENATE($A409,"_",AI$2),'Reference data SID'!$B:$M,12,FALSE))</f>
        <v/>
      </c>
      <c r="AJ409" s="16" t="str">
        <f>IF(ISERROR(VLOOKUP(CONCATENATE($A409,"_",AJ$2),'Reference data SID'!$B:$M,12,FALSE)),"",VLOOKUP(CONCATENATE($A409,"_",AJ$2),'Reference data SID'!$B:$M,12,FALSE))</f>
        <v/>
      </c>
      <c r="AK409" s="16" t="str">
        <f>IF(ISERROR(VLOOKUP(CONCATENATE($A409,"_",AK$2),'Reference data SID'!$B:$M,12,FALSE)),"",VLOOKUP(CONCATENATE($A409,"_",AK$2),'Reference data SID'!$B:$M,12,FALSE))</f>
        <v/>
      </c>
      <c r="AL409" s="16" t="str">
        <f>IF(ISERROR(VLOOKUP(CONCATENATE($A409,"_",AL$2),'Reference data SID'!$B:$M,12,FALSE)),"",VLOOKUP(CONCATENATE($A409,"_",AL$2),'Reference data SID'!$B:$M,12,FALSE))</f>
        <v/>
      </c>
      <c r="AM409" s="16" t="str">
        <f>IF(ISERROR(VLOOKUP(CONCATENATE($A409,"_",AM$2),'Reference data SID'!$B:$M,12,FALSE)),"",VLOOKUP(CONCATENATE($A409,"_",AM$2),'Reference data SID'!$B:$M,12,FALSE))</f>
        <v/>
      </c>
      <c r="AN409" s="16" t="str">
        <f>IF(ISERROR(VLOOKUP(CONCATENATE($A409,"_",AN$2),'Reference data SID'!$B:$M,12,FALSE)),"",VLOOKUP(CONCATENATE($A409,"_",AN$2),'Reference data SID'!$B:$M,12,FALSE))</f>
        <v/>
      </c>
      <c r="AO409" s="16" t="str">
        <f>IF(ISERROR(VLOOKUP(CONCATENATE($A409,"_",AO$2),'Reference data SID'!$B:$M,12,FALSE)),"",VLOOKUP(CONCATENATE($A409,"_",AO$2),'Reference data SID'!$B:$M,12,FALSE))</f>
        <v/>
      </c>
      <c r="AP409" s="16" t="str">
        <f>IF(ISERROR(VLOOKUP(CONCATENATE($A409,"_",AP$2),'Reference data SID'!$B:$M,12,FALSE)),"",VLOOKUP(CONCATENATE($A409,"_",AP$2),'Reference data SID'!$B:$M,12,FALSE))</f>
        <v/>
      </c>
      <c r="AQ409" s="16" t="str">
        <f>IF(ISERROR(VLOOKUP(CONCATENATE($A409,"_",AQ$2),'Reference data SID'!$B:$M,12,FALSE)),"",VLOOKUP(CONCATENATE($A409,"_",AQ$2),'Reference data SID'!$B:$M,12,FALSE))</f>
        <v/>
      </c>
      <c r="AR409" s="16" t="str">
        <f>IF(ISERROR(VLOOKUP(CONCATENATE($A409,"_",AR$2),'Reference data SID'!$B:$M,12,FALSE)),"",VLOOKUP(CONCATENATE($A409,"_",AR$2),'Reference data SID'!$B:$M,12,FALSE))</f>
        <v/>
      </c>
      <c r="AS409" s="16" t="str">
        <f>IF(ISERROR(VLOOKUP(CONCATENATE($A409,"_",AS$2),'Reference data SID'!$B:$M,12,FALSE)),"",VLOOKUP(CONCATENATE($A409,"_",AS$2),'Reference data SID'!$B:$M,12,FALSE))</f>
        <v/>
      </c>
      <c r="AT409" s="16" t="str">
        <f>IF(ISERROR(VLOOKUP(CONCATENATE($A409,"_",AT$2),'Reference data SID'!$B:$M,12,FALSE)),"",VLOOKUP(CONCATENATE($A409,"_",AT$2),'Reference data SID'!$B:$M,12,FALSE))</f>
        <v/>
      </c>
    </row>
    <row r="410" spans="1:46" x14ac:dyDescent="0.25">
      <c r="A410">
        <v>406</v>
      </c>
      <c r="B410" s="16" t="str">
        <f>IF(ISERROR(VLOOKUP(CONCATENATE($A410,"_",B$2),'Reference data SID'!$B:$M,12,FALSE)),"",VLOOKUP(CONCATENATE($A410,"_",B$2),'Reference data SID'!$B:$M,12,FALSE))</f>
        <v/>
      </c>
      <c r="C410" s="16" t="str">
        <f>IF(ISERROR(VLOOKUP(CONCATENATE($A410,"_",C$2),'Reference data SID'!$B:$M,12,FALSE)),"",VLOOKUP(CONCATENATE($A410,"_",C$2),'Reference data SID'!$B:$M,12,FALSE))</f>
        <v/>
      </c>
      <c r="D410" s="16" t="str">
        <f>IF(ISERROR(VLOOKUP(CONCATENATE($A410,"_",D$2),'Reference data SID'!$B:$M,12,FALSE)),"",VLOOKUP(CONCATENATE($A410,"_",D$2),'Reference data SID'!$B:$M,12,FALSE))</f>
        <v/>
      </c>
      <c r="E410" s="16" t="str">
        <f>IF(ISERROR(VLOOKUP(CONCATENATE($A410,"_",E$2),'Reference data SID'!$B:$M,12,FALSE)),"",VLOOKUP(CONCATENATE($A410,"_",E$2),'Reference data SID'!$B:$M,12,FALSE))</f>
        <v/>
      </c>
      <c r="F410" s="16" t="str">
        <f>IF(ISERROR(VLOOKUP(CONCATENATE($A410,"_",F$2),'Reference data SID'!$B:$M,12,FALSE)),"",VLOOKUP(CONCATENATE($A410,"_",F$2),'Reference data SID'!$B:$M,12,FALSE))</f>
        <v/>
      </c>
      <c r="G410" s="16" t="str">
        <f>IF(ISERROR(VLOOKUP(CONCATENATE($A410,"_",G$2),'Reference data SID'!$B:$M,12,FALSE)),"",VLOOKUP(CONCATENATE($A410,"_",G$2),'Reference data SID'!$B:$M,12,FALSE))</f>
        <v/>
      </c>
      <c r="H410" s="16" t="str">
        <f>IF(ISERROR(VLOOKUP(CONCATENATE($A410,"_",H$2),'Reference data SID'!$B:$M,12,FALSE)),"",VLOOKUP(CONCATENATE($A410,"_",H$2),'Reference data SID'!$B:$M,12,FALSE))</f>
        <v/>
      </c>
      <c r="I410" s="16" t="str">
        <f>IF(ISERROR(VLOOKUP(CONCATENATE($A410,"_",I$2),'Reference data SID'!$B:$M,12,FALSE)),"",VLOOKUP(CONCATENATE($A410,"_",I$2),'Reference data SID'!$B:$M,12,FALSE))</f>
        <v/>
      </c>
      <c r="J410" s="16" t="str">
        <f>IF(ISERROR(VLOOKUP(CONCATENATE($A410,"_",J$2),'Reference data SID'!$B:$M,12,FALSE)),"",VLOOKUP(CONCATENATE($A410,"_",J$2),'Reference data SID'!$B:$M,12,FALSE))</f>
        <v/>
      </c>
      <c r="K410" s="16" t="str">
        <f>IF(ISERROR(VLOOKUP(CONCATENATE($A410,"_",K$2),'Reference data SID'!$B:$M,12,FALSE)),"",VLOOKUP(CONCATENATE($A410,"_",K$2),'Reference data SID'!$B:$M,12,FALSE))</f>
        <v/>
      </c>
      <c r="L410" s="16" t="str">
        <f>IF(ISERROR(VLOOKUP(CONCATENATE($A410,"_",L$2),'Reference data SID'!$B:$M,12,FALSE)),"",VLOOKUP(CONCATENATE($A410,"_",L$2),'Reference data SID'!$B:$M,12,FALSE))</f>
        <v/>
      </c>
      <c r="M410" s="16" t="str">
        <f>IF(ISERROR(VLOOKUP(CONCATENATE($A410,"_",M$2),'Reference data SID'!$B:$M,12,FALSE)),"",VLOOKUP(CONCATENATE($A410,"_",M$2),'Reference data SID'!$B:$M,12,FALSE))</f>
        <v/>
      </c>
      <c r="N410" s="16" t="str">
        <f>IF(ISERROR(VLOOKUP(CONCATENATE($A410,"_",N$2),'Reference data SID'!$B:$M,12,FALSE)),"",VLOOKUP(CONCATENATE($A410,"_",N$2),'Reference data SID'!$B:$M,12,FALSE))</f>
        <v/>
      </c>
      <c r="O410" s="16" t="str">
        <f>IF(ISERROR(VLOOKUP(CONCATENATE($A410,"_",O$2),'Reference data SID'!$B:$M,12,FALSE)),"",VLOOKUP(CONCATENATE($A410,"_",O$2),'Reference data SID'!$B:$M,12,FALSE))</f>
        <v/>
      </c>
      <c r="P410" s="16" t="str">
        <f>IF(ISERROR(VLOOKUP(CONCATENATE($A410,"_",P$2),'Reference data SID'!$B:$M,12,FALSE)),"",VLOOKUP(CONCATENATE($A410,"_",P$2),'Reference data SID'!$B:$M,12,FALSE))</f>
        <v/>
      </c>
      <c r="Q410" s="16" t="str">
        <f>IF(ISERROR(VLOOKUP(CONCATENATE($A410,"_",Q$2),'Reference data SID'!$B:$M,12,FALSE)),"",VLOOKUP(CONCATENATE($A410,"_",Q$2),'Reference data SID'!$B:$M,12,FALSE))</f>
        <v/>
      </c>
      <c r="R410" s="16" t="str">
        <f>IF(ISERROR(VLOOKUP(CONCATENATE($A410,"_",R$2),'Reference data SID'!$B:$M,12,FALSE)),"",VLOOKUP(CONCATENATE($A410,"_",R$2),'Reference data SID'!$B:$M,12,FALSE))</f>
        <v/>
      </c>
      <c r="S410" s="16" t="str">
        <f>IF(ISERROR(VLOOKUP(CONCATENATE($A410,"_",S$2),'Reference data SID'!$B:$M,12,FALSE)),"",VLOOKUP(CONCATENATE($A410,"_",S$2),'Reference data SID'!$B:$M,12,FALSE))</f>
        <v/>
      </c>
      <c r="T410" s="16" t="str">
        <f>IF(ISERROR(VLOOKUP(CONCATENATE($A410,"_",T$2),'Reference data SID'!$B:$M,12,FALSE)),"",VLOOKUP(CONCATENATE($A410,"_",T$2),'Reference data SID'!$B:$M,12,FALSE))</f>
        <v/>
      </c>
      <c r="U410" s="16" t="str">
        <f>IF(ISERROR(VLOOKUP(CONCATENATE($A410,"_",U$2),'Reference data SID'!$B:$M,12,FALSE)),"",VLOOKUP(CONCATENATE($A410,"_",U$2),'Reference data SID'!$B:$M,12,FALSE))</f>
        <v/>
      </c>
      <c r="V410" s="16" t="str">
        <f>IF(ISERROR(VLOOKUP(CONCATENATE($A410,"_",V$2),'Reference data SID'!$B:$M,12,FALSE)),"",VLOOKUP(CONCATENATE($A410,"_",V$2),'Reference data SID'!$B:$M,12,FALSE))</f>
        <v/>
      </c>
      <c r="W410" s="16" t="str">
        <f>IF(ISERROR(VLOOKUP(CONCATENATE($A410,"_",W$2),'Reference data SID'!$B:$M,12,FALSE)),"",VLOOKUP(CONCATENATE($A410,"_",W$2),'Reference data SID'!$B:$M,12,FALSE))</f>
        <v/>
      </c>
      <c r="X410" s="16" t="str">
        <f>IF(ISERROR(VLOOKUP(CONCATENATE($A410,"_",X$2),'Reference data SID'!$B:$M,12,FALSE)),"",VLOOKUP(CONCATENATE($A410,"_",X$2),'Reference data SID'!$B:$M,12,FALSE))</f>
        <v/>
      </c>
      <c r="Y410" s="16" t="str">
        <f>IF(ISERROR(VLOOKUP(CONCATENATE($A410,"_",Y$2),'Reference data SID'!$B:$M,12,FALSE)),"",VLOOKUP(CONCATENATE($A410,"_",Y$2),'Reference data SID'!$B:$M,12,FALSE))</f>
        <v/>
      </c>
      <c r="Z410" s="16" t="str">
        <f>IF(ISERROR(VLOOKUP(CONCATENATE($A410,"_",Z$2),'Reference data SID'!$B:$M,12,FALSE)),"",VLOOKUP(CONCATENATE($A410,"_",Z$2),'Reference data SID'!$B:$M,12,FALSE))</f>
        <v/>
      </c>
      <c r="AA410" s="16" t="str">
        <f>IF(ISERROR(VLOOKUP(CONCATENATE($A410,"_",AA$2),'Reference data SID'!$B:$M,12,FALSE)),"",VLOOKUP(CONCATENATE($A410,"_",AA$2),'Reference data SID'!$B:$M,12,FALSE))</f>
        <v/>
      </c>
      <c r="AB410" s="16" t="str">
        <f>IF(ISERROR(VLOOKUP(CONCATENATE($A410,"_",AB$2),'Reference data SID'!$B:$M,12,FALSE)),"",VLOOKUP(CONCATENATE($A410,"_",AB$2),'Reference data SID'!$B:$M,12,FALSE))</f>
        <v/>
      </c>
      <c r="AC410" s="16" t="str">
        <f>IF(ISERROR(VLOOKUP(CONCATENATE($A410,"_",AC$2),'Reference data SID'!$B:$M,12,FALSE)),"",VLOOKUP(CONCATENATE($A410,"_",AC$2),'Reference data SID'!$B:$M,12,FALSE))</f>
        <v/>
      </c>
      <c r="AD410" s="16" t="str">
        <f>IF(ISERROR(VLOOKUP(CONCATENATE($A410,"_",AD$2),'Reference data SID'!$B:$M,12,FALSE)),"",VLOOKUP(CONCATENATE($A410,"_",AD$2),'Reference data SID'!$B:$M,12,FALSE))</f>
        <v/>
      </c>
      <c r="AE410" s="16" t="str">
        <f>IF(ISERROR(VLOOKUP(CONCATENATE($A410,"_",AE$2),'Reference data SID'!$B:$M,12,FALSE)),"",VLOOKUP(CONCATENATE($A410,"_",AE$2),'Reference data SID'!$B:$M,12,FALSE))</f>
        <v/>
      </c>
      <c r="AF410" s="16" t="str">
        <f>IF(ISERROR(VLOOKUP(CONCATENATE($A410,"_",AF$2),'Reference data SID'!$B:$M,12,FALSE)),"",VLOOKUP(CONCATENATE($A410,"_",AF$2),'Reference data SID'!$B:$M,12,FALSE))</f>
        <v/>
      </c>
      <c r="AG410" s="16" t="str">
        <f>IF(ISERROR(VLOOKUP(CONCATENATE($A410,"_",AG$2),'Reference data SID'!$B:$M,12,FALSE)),"",VLOOKUP(CONCATENATE($A410,"_",AG$2),'Reference data SID'!$B:$M,12,FALSE))</f>
        <v/>
      </c>
      <c r="AH410" s="16" t="str">
        <f>IF(ISERROR(VLOOKUP(CONCATENATE($A410,"_",AH$2),'Reference data SID'!$B:$M,12,FALSE)),"",VLOOKUP(CONCATENATE($A410,"_",AH$2),'Reference data SID'!$B:$M,12,FALSE))</f>
        <v/>
      </c>
      <c r="AI410" s="16" t="str">
        <f>IF(ISERROR(VLOOKUP(CONCATENATE($A410,"_",AI$2),'Reference data SID'!$B:$M,12,FALSE)),"",VLOOKUP(CONCATENATE($A410,"_",AI$2),'Reference data SID'!$B:$M,12,FALSE))</f>
        <v/>
      </c>
      <c r="AJ410" s="16" t="str">
        <f>IF(ISERROR(VLOOKUP(CONCATENATE($A410,"_",AJ$2),'Reference data SID'!$B:$M,12,FALSE)),"",VLOOKUP(CONCATENATE($A410,"_",AJ$2),'Reference data SID'!$B:$M,12,FALSE))</f>
        <v/>
      </c>
      <c r="AK410" s="16" t="str">
        <f>IF(ISERROR(VLOOKUP(CONCATENATE($A410,"_",AK$2),'Reference data SID'!$B:$M,12,FALSE)),"",VLOOKUP(CONCATENATE($A410,"_",AK$2),'Reference data SID'!$B:$M,12,FALSE))</f>
        <v/>
      </c>
      <c r="AL410" s="16" t="str">
        <f>IF(ISERROR(VLOOKUP(CONCATENATE($A410,"_",AL$2),'Reference data SID'!$B:$M,12,FALSE)),"",VLOOKUP(CONCATENATE($A410,"_",AL$2),'Reference data SID'!$B:$M,12,FALSE))</f>
        <v/>
      </c>
      <c r="AM410" s="16" t="str">
        <f>IF(ISERROR(VLOOKUP(CONCATENATE($A410,"_",AM$2),'Reference data SID'!$B:$M,12,FALSE)),"",VLOOKUP(CONCATENATE($A410,"_",AM$2),'Reference data SID'!$B:$M,12,FALSE))</f>
        <v/>
      </c>
      <c r="AN410" s="16" t="str">
        <f>IF(ISERROR(VLOOKUP(CONCATENATE($A410,"_",AN$2),'Reference data SID'!$B:$M,12,FALSE)),"",VLOOKUP(CONCATENATE($A410,"_",AN$2),'Reference data SID'!$B:$M,12,FALSE))</f>
        <v/>
      </c>
      <c r="AO410" s="16" t="str">
        <f>IF(ISERROR(VLOOKUP(CONCATENATE($A410,"_",AO$2),'Reference data SID'!$B:$M,12,FALSE)),"",VLOOKUP(CONCATENATE($A410,"_",AO$2),'Reference data SID'!$B:$M,12,FALSE))</f>
        <v/>
      </c>
      <c r="AP410" s="16" t="str">
        <f>IF(ISERROR(VLOOKUP(CONCATENATE($A410,"_",AP$2),'Reference data SID'!$B:$M,12,FALSE)),"",VLOOKUP(CONCATENATE($A410,"_",AP$2),'Reference data SID'!$B:$M,12,FALSE))</f>
        <v/>
      </c>
      <c r="AQ410" s="16" t="str">
        <f>IF(ISERROR(VLOOKUP(CONCATENATE($A410,"_",AQ$2),'Reference data SID'!$B:$M,12,FALSE)),"",VLOOKUP(CONCATENATE($A410,"_",AQ$2),'Reference data SID'!$B:$M,12,FALSE))</f>
        <v/>
      </c>
      <c r="AR410" s="16" t="str">
        <f>IF(ISERROR(VLOOKUP(CONCATENATE($A410,"_",AR$2),'Reference data SID'!$B:$M,12,FALSE)),"",VLOOKUP(CONCATENATE($A410,"_",AR$2),'Reference data SID'!$B:$M,12,FALSE))</f>
        <v/>
      </c>
      <c r="AS410" s="16" t="str">
        <f>IF(ISERROR(VLOOKUP(CONCATENATE($A410,"_",AS$2),'Reference data SID'!$B:$M,12,FALSE)),"",VLOOKUP(CONCATENATE($A410,"_",AS$2),'Reference data SID'!$B:$M,12,FALSE))</f>
        <v/>
      </c>
      <c r="AT410" s="16" t="str">
        <f>IF(ISERROR(VLOOKUP(CONCATENATE($A410,"_",AT$2),'Reference data SID'!$B:$M,12,FALSE)),"",VLOOKUP(CONCATENATE($A410,"_",AT$2),'Reference data SID'!$B:$M,12,FALSE))</f>
        <v/>
      </c>
    </row>
    <row r="411" spans="1:46" x14ac:dyDescent="0.25">
      <c r="A411">
        <v>407</v>
      </c>
      <c r="B411" s="16" t="str">
        <f>IF(ISERROR(VLOOKUP(CONCATENATE($A411,"_",B$2),'Reference data SID'!$B:$M,12,FALSE)),"",VLOOKUP(CONCATENATE($A411,"_",B$2),'Reference data SID'!$B:$M,12,FALSE))</f>
        <v/>
      </c>
      <c r="C411" s="16" t="str">
        <f>IF(ISERROR(VLOOKUP(CONCATENATE($A411,"_",C$2),'Reference data SID'!$B:$M,12,FALSE)),"",VLOOKUP(CONCATENATE($A411,"_",C$2),'Reference data SID'!$B:$M,12,FALSE))</f>
        <v/>
      </c>
      <c r="D411" s="16" t="str">
        <f>IF(ISERROR(VLOOKUP(CONCATENATE($A411,"_",D$2),'Reference data SID'!$B:$M,12,FALSE)),"",VLOOKUP(CONCATENATE($A411,"_",D$2),'Reference data SID'!$B:$M,12,FALSE))</f>
        <v/>
      </c>
      <c r="E411" s="16" t="str">
        <f>IF(ISERROR(VLOOKUP(CONCATENATE($A411,"_",E$2),'Reference data SID'!$B:$M,12,FALSE)),"",VLOOKUP(CONCATENATE($A411,"_",E$2),'Reference data SID'!$B:$M,12,FALSE))</f>
        <v/>
      </c>
      <c r="F411" s="16" t="str">
        <f>IF(ISERROR(VLOOKUP(CONCATENATE($A411,"_",F$2),'Reference data SID'!$B:$M,12,FALSE)),"",VLOOKUP(CONCATENATE($A411,"_",F$2),'Reference data SID'!$B:$M,12,FALSE))</f>
        <v/>
      </c>
      <c r="G411" s="16" t="str">
        <f>IF(ISERROR(VLOOKUP(CONCATENATE($A411,"_",G$2),'Reference data SID'!$B:$M,12,FALSE)),"",VLOOKUP(CONCATENATE($A411,"_",G$2),'Reference data SID'!$B:$M,12,FALSE))</f>
        <v/>
      </c>
      <c r="H411" s="16" t="str">
        <f>IF(ISERROR(VLOOKUP(CONCATENATE($A411,"_",H$2),'Reference data SID'!$B:$M,12,FALSE)),"",VLOOKUP(CONCATENATE($A411,"_",H$2),'Reference data SID'!$B:$M,12,FALSE))</f>
        <v/>
      </c>
      <c r="I411" s="16" t="str">
        <f>IF(ISERROR(VLOOKUP(CONCATENATE($A411,"_",I$2),'Reference data SID'!$B:$M,12,FALSE)),"",VLOOKUP(CONCATENATE($A411,"_",I$2),'Reference data SID'!$B:$M,12,FALSE))</f>
        <v/>
      </c>
      <c r="J411" s="16" t="str">
        <f>IF(ISERROR(VLOOKUP(CONCATENATE($A411,"_",J$2),'Reference data SID'!$B:$M,12,FALSE)),"",VLOOKUP(CONCATENATE($A411,"_",J$2),'Reference data SID'!$B:$M,12,FALSE))</f>
        <v/>
      </c>
      <c r="K411" s="16" t="str">
        <f>IF(ISERROR(VLOOKUP(CONCATENATE($A411,"_",K$2),'Reference data SID'!$B:$M,12,FALSE)),"",VLOOKUP(CONCATENATE($A411,"_",K$2),'Reference data SID'!$B:$M,12,FALSE))</f>
        <v/>
      </c>
      <c r="L411" s="16" t="str">
        <f>IF(ISERROR(VLOOKUP(CONCATENATE($A411,"_",L$2),'Reference data SID'!$B:$M,12,FALSE)),"",VLOOKUP(CONCATENATE($A411,"_",L$2),'Reference data SID'!$B:$M,12,FALSE))</f>
        <v/>
      </c>
      <c r="M411" s="16" t="str">
        <f>IF(ISERROR(VLOOKUP(CONCATENATE($A411,"_",M$2),'Reference data SID'!$B:$M,12,FALSE)),"",VLOOKUP(CONCATENATE($A411,"_",M$2),'Reference data SID'!$B:$M,12,FALSE))</f>
        <v/>
      </c>
      <c r="N411" s="16" t="str">
        <f>IF(ISERROR(VLOOKUP(CONCATENATE($A411,"_",N$2),'Reference data SID'!$B:$M,12,FALSE)),"",VLOOKUP(CONCATENATE($A411,"_",N$2),'Reference data SID'!$B:$M,12,FALSE))</f>
        <v/>
      </c>
      <c r="O411" s="16" t="str">
        <f>IF(ISERROR(VLOOKUP(CONCATENATE($A411,"_",O$2),'Reference data SID'!$B:$M,12,FALSE)),"",VLOOKUP(CONCATENATE($A411,"_",O$2),'Reference data SID'!$B:$M,12,FALSE))</f>
        <v/>
      </c>
      <c r="P411" s="16" t="str">
        <f>IF(ISERROR(VLOOKUP(CONCATENATE($A411,"_",P$2),'Reference data SID'!$B:$M,12,FALSE)),"",VLOOKUP(CONCATENATE($A411,"_",P$2),'Reference data SID'!$B:$M,12,FALSE))</f>
        <v/>
      </c>
      <c r="Q411" s="16" t="str">
        <f>IF(ISERROR(VLOOKUP(CONCATENATE($A411,"_",Q$2),'Reference data SID'!$B:$M,12,FALSE)),"",VLOOKUP(CONCATENATE($A411,"_",Q$2),'Reference data SID'!$B:$M,12,FALSE))</f>
        <v/>
      </c>
      <c r="R411" s="16" t="str">
        <f>IF(ISERROR(VLOOKUP(CONCATENATE($A411,"_",R$2),'Reference data SID'!$B:$M,12,FALSE)),"",VLOOKUP(CONCATENATE($A411,"_",R$2),'Reference data SID'!$B:$M,12,FALSE))</f>
        <v/>
      </c>
      <c r="S411" s="16" t="str">
        <f>IF(ISERROR(VLOOKUP(CONCATENATE($A411,"_",S$2),'Reference data SID'!$B:$M,12,FALSE)),"",VLOOKUP(CONCATENATE($A411,"_",S$2),'Reference data SID'!$B:$M,12,FALSE))</f>
        <v/>
      </c>
      <c r="T411" s="16" t="str">
        <f>IF(ISERROR(VLOOKUP(CONCATENATE($A411,"_",T$2),'Reference data SID'!$B:$M,12,FALSE)),"",VLOOKUP(CONCATENATE($A411,"_",T$2),'Reference data SID'!$B:$M,12,FALSE))</f>
        <v/>
      </c>
      <c r="U411" s="16" t="str">
        <f>IF(ISERROR(VLOOKUP(CONCATENATE($A411,"_",U$2),'Reference data SID'!$B:$M,12,FALSE)),"",VLOOKUP(CONCATENATE($A411,"_",U$2),'Reference data SID'!$B:$M,12,FALSE))</f>
        <v/>
      </c>
      <c r="V411" s="16" t="str">
        <f>IF(ISERROR(VLOOKUP(CONCATENATE($A411,"_",V$2),'Reference data SID'!$B:$M,12,FALSE)),"",VLOOKUP(CONCATENATE($A411,"_",V$2),'Reference data SID'!$B:$M,12,FALSE))</f>
        <v/>
      </c>
      <c r="W411" s="16" t="str">
        <f>IF(ISERROR(VLOOKUP(CONCATENATE($A411,"_",W$2),'Reference data SID'!$B:$M,12,FALSE)),"",VLOOKUP(CONCATENATE($A411,"_",W$2),'Reference data SID'!$B:$M,12,FALSE))</f>
        <v/>
      </c>
      <c r="X411" s="16" t="str">
        <f>IF(ISERROR(VLOOKUP(CONCATENATE($A411,"_",X$2),'Reference data SID'!$B:$M,12,FALSE)),"",VLOOKUP(CONCATENATE($A411,"_",X$2),'Reference data SID'!$B:$M,12,FALSE))</f>
        <v/>
      </c>
      <c r="Y411" s="16" t="str">
        <f>IF(ISERROR(VLOOKUP(CONCATENATE($A411,"_",Y$2),'Reference data SID'!$B:$M,12,FALSE)),"",VLOOKUP(CONCATENATE($A411,"_",Y$2),'Reference data SID'!$B:$M,12,FALSE))</f>
        <v/>
      </c>
      <c r="Z411" s="16" t="str">
        <f>IF(ISERROR(VLOOKUP(CONCATENATE($A411,"_",Z$2),'Reference data SID'!$B:$M,12,FALSE)),"",VLOOKUP(CONCATENATE($A411,"_",Z$2),'Reference data SID'!$B:$M,12,FALSE))</f>
        <v/>
      </c>
      <c r="AA411" s="16" t="str">
        <f>IF(ISERROR(VLOOKUP(CONCATENATE($A411,"_",AA$2),'Reference data SID'!$B:$M,12,FALSE)),"",VLOOKUP(CONCATENATE($A411,"_",AA$2),'Reference data SID'!$B:$M,12,FALSE))</f>
        <v/>
      </c>
      <c r="AB411" s="16" t="str">
        <f>IF(ISERROR(VLOOKUP(CONCATENATE($A411,"_",AB$2),'Reference data SID'!$B:$M,12,FALSE)),"",VLOOKUP(CONCATENATE($A411,"_",AB$2),'Reference data SID'!$B:$M,12,FALSE))</f>
        <v/>
      </c>
      <c r="AC411" s="16" t="str">
        <f>IF(ISERROR(VLOOKUP(CONCATENATE($A411,"_",AC$2),'Reference data SID'!$B:$M,12,FALSE)),"",VLOOKUP(CONCATENATE($A411,"_",AC$2),'Reference data SID'!$B:$M,12,FALSE))</f>
        <v/>
      </c>
      <c r="AD411" s="16" t="str">
        <f>IF(ISERROR(VLOOKUP(CONCATENATE($A411,"_",AD$2),'Reference data SID'!$B:$M,12,FALSE)),"",VLOOKUP(CONCATENATE($A411,"_",AD$2),'Reference data SID'!$B:$M,12,FALSE))</f>
        <v/>
      </c>
      <c r="AE411" s="16" t="str">
        <f>IF(ISERROR(VLOOKUP(CONCATENATE($A411,"_",AE$2),'Reference data SID'!$B:$M,12,FALSE)),"",VLOOKUP(CONCATENATE($A411,"_",AE$2),'Reference data SID'!$B:$M,12,FALSE))</f>
        <v/>
      </c>
      <c r="AF411" s="16" t="str">
        <f>IF(ISERROR(VLOOKUP(CONCATENATE($A411,"_",AF$2),'Reference data SID'!$B:$M,12,FALSE)),"",VLOOKUP(CONCATENATE($A411,"_",AF$2),'Reference data SID'!$B:$M,12,FALSE))</f>
        <v/>
      </c>
      <c r="AG411" s="16" t="str">
        <f>IF(ISERROR(VLOOKUP(CONCATENATE($A411,"_",AG$2),'Reference data SID'!$B:$M,12,FALSE)),"",VLOOKUP(CONCATENATE($A411,"_",AG$2),'Reference data SID'!$B:$M,12,FALSE))</f>
        <v/>
      </c>
      <c r="AH411" s="16" t="str">
        <f>IF(ISERROR(VLOOKUP(CONCATENATE($A411,"_",AH$2),'Reference data SID'!$B:$M,12,FALSE)),"",VLOOKUP(CONCATENATE($A411,"_",AH$2),'Reference data SID'!$B:$M,12,FALSE))</f>
        <v/>
      </c>
      <c r="AI411" s="16" t="str">
        <f>IF(ISERROR(VLOOKUP(CONCATENATE($A411,"_",AI$2),'Reference data SID'!$B:$M,12,FALSE)),"",VLOOKUP(CONCATENATE($A411,"_",AI$2),'Reference data SID'!$B:$M,12,FALSE))</f>
        <v/>
      </c>
      <c r="AJ411" s="16" t="str">
        <f>IF(ISERROR(VLOOKUP(CONCATENATE($A411,"_",AJ$2),'Reference data SID'!$B:$M,12,FALSE)),"",VLOOKUP(CONCATENATE($A411,"_",AJ$2),'Reference data SID'!$B:$M,12,FALSE))</f>
        <v/>
      </c>
      <c r="AK411" s="16" t="str">
        <f>IF(ISERROR(VLOOKUP(CONCATENATE($A411,"_",AK$2),'Reference data SID'!$B:$M,12,FALSE)),"",VLOOKUP(CONCATENATE($A411,"_",AK$2),'Reference data SID'!$B:$M,12,FALSE))</f>
        <v/>
      </c>
      <c r="AL411" s="16" t="str">
        <f>IF(ISERROR(VLOOKUP(CONCATENATE($A411,"_",AL$2),'Reference data SID'!$B:$M,12,FALSE)),"",VLOOKUP(CONCATENATE($A411,"_",AL$2),'Reference data SID'!$B:$M,12,FALSE))</f>
        <v/>
      </c>
      <c r="AM411" s="16" t="str">
        <f>IF(ISERROR(VLOOKUP(CONCATENATE($A411,"_",AM$2),'Reference data SID'!$B:$M,12,FALSE)),"",VLOOKUP(CONCATENATE($A411,"_",AM$2),'Reference data SID'!$B:$M,12,FALSE))</f>
        <v/>
      </c>
      <c r="AN411" s="16" t="str">
        <f>IF(ISERROR(VLOOKUP(CONCATENATE($A411,"_",AN$2),'Reference data SID'!$B:$M,12,FALSE)),"",VLOOKUP(CONCATENATE($A411,"_",AN$2),'Reference data SID'!$B:$M,12,FALSE))</f>
        <v/>
      </c>
      <c r="AO411" s="16" t="str">
        <f>IF(ISERROR(VLOOKUP(CONCATENATE($A411,"_",AO$2),'Reference data SID'!$B:$M,12,FALSE)),"",VLOOKUP(CONCATENATE($A411,"_",AO$2),'Reference data SID'!$B:$M,12,FALSE))</f>
        <v/>
      </c>
      <c r="AP411" s="16" t="str">
        <f>IF(ISERROR(VLOOKUP(CONCATENATE($A411,"_",AP$2),'Reference data SID'!$B:$M,12,FALSE)),"",VLOOKUP(CONCATENATE($A411,"_",AP$2),'Reference data SID'!$B:$M,12,FALSE))</f>
        <v/>
      </c>
      <c r="AQ411" s="16" t="str">
        <f>IF(ISERROR(VLOOKUP(CONCATENATE($A411,"_",AQ$2),'Reference data SID'!$B:$M,12,FALSE)),"",VLOOKUP(CONCATENATE($A411,"_",AQ$2),'Reference data SID'!$B:$M,12,FALSE))</f>
        <v/>
      </c>
      <c r="AR411" s="16" t="str">
        <f>IF(ISERROR(VLOOKUP(CONCATENATE($A411,"_",AR$2),'Reference data SID'!$B:$M,12,FALSE)),"",VLOOKUP(CONCATENATE($A411,"_",AR$2),'Reference data SID'!$B:$M,12,FALSE))</f>
        <v/>
      </c>
      <c r="AS411" s="16" t="str">
        <f>IF(ISERROR(VLOOKUP(CONCATENATE($A411,"_",AS$2),'Reference data SID'!$B:$M,12,FALSE)),"",VLOOKUP(CONCATENATE($A411,"_",AS$2),'Reference data SID'!$B:$M,12,FALSE))</f>
        <v/>
      </c>
      <c r="AT411" s="16" t="str">
        <f>IF(ISERROR(VLOOKUP(CONCATENATE($A411,"_",AT$2),'Reference data SID'!$B:$M,12,FALSE)),"",VLOOKUP(CONCATENATE($A411,"_",AT$2),'Reference data SID'!$B:$M,12,FALSE))</f>
        <v/>
      </c>
    </row>
    <row r="412" spans="1:46" x14ac:dyDescent="0.25">
      <c r="A412">
        <v>408</v>
      </c>
      <c r="B412" s="16" t="str">
        <f>IF(ISERROR(VLOOKUP(CONCATENATE($A412,"_",B$2),'Reference data SID'!$B:$M,12,FALSE)),"",VLOOKUP(CONCATENATE($A412,"_",B$2),'Reference data SID'!$B:$M,12,FALSE))</f>
        <v/>
      </c>
      <c r="C412" s="16" t="str">
        <f>IF(ISERROR(VLOOKUP(CONCATENATE($A412,"_",C$2),'Reference data SID'!$B:$M,12,FALSE)),"",VLOOKUP(CONCATENATE($A412,"_",C$2),'Reference data SID'!$B:$M,12,FALSE))</f>
        <v/>
      </c>
      <c r="D412" s="16" t="str">
        <f>IF(ISERROR(VLOOKUP(CONCATENATE($A412,"_",D$2),'Reference data SID'!$B:$M,12,FALSE)),"",VLOOKUP(CONCATENATE($A412,"_",D$2),'Reference data SID'!$B:$M,12,FALSE))</f>
        <v/>
      </c>
      <c r="E412" s="16" t="str">
        <f>IF(ISERROR(VLOOKUP(CONCATENATE($A412,"_",E$2),'Reference data SID'!$B:$M,12,FALSE)),"",VLOOKUP(CONCATENATE($A412,"_",E$2),'Reference data SID'!$B:$M,12,FALSE))</f>
        <v/>
      </c>
      <c r="F412" s="16" t="str">
        <f>IF(ISERROR(VLOOKUP(CONCATENATE($A412,"_",F$2),'Reference data SID'!$B:$M,12,FALSE)),"",VLOOKUP(CONCATENATE($A412,"_",F$2),'Reference data SID'!$B:$M,12,FALSE))</f>
        <v/>
      </c>
      <c r="G412" s="16" t="str">
        <f>IF(ISERROR(VLOOKUP(CONCATENATE($A412,"_",G$2),'Reference data SID'!$B:$M,12,FALSE)),"",VLOOKUP(CONCATENATE($A412,"_",G$2),'Reference data SID'!$B:$M,12,FALSE))</f>
        <v/>
      </c>
      <c r="H412" s="16" t="str">
        <f>IF(ISERROR(VLOOKUP(CONCATENATE($A412,"_",H$2),'Reference data SID'!$B:$M,12,FALSE)),"",VLOOKUP(CONCATENATE($A412,"_",H$2),'Reference data SID'!$B:$M,12,FALSE))</f>
        <v/>
      </c>
      <c r="I412" s="16" t="str">
        <f>IF(ISERROR(VLOOKUP(CONCATENATE($A412,"_",I$2),'Reference data SID'!$B:$M,12,FALSE)),"",VLOOKUP(CONCATENATE($A412,"_",I$2),'Reference data SID'!$B:$M,12,FALSE))</f>
        <v/>
      </c>
      <c r="J412" s="16" t="str">
        <f>IF(ISERROR(VLOOKUP(CONCATENATE($A412,"_",J$2),'Reference data SID'!$B:$M,12,FALSE)),"",VLOOKUP(CONCATENATE($A412,"_",J$2),'Reference data SID'!$B:$M,12,FALSE))</f>
        <v/>
      </c>
      <c r="K412" s="16" t="str">
        <f>IF(ISERROR(VLOOKUP(CONCATENATE($A412,"_",K$2),'Reference data SID'!$B:$M,12,FALSE)),"",VLOOKUP(CONCATENATE($A412,"_",K$2),'Reference data SID'!$B:$M,12,FALSE))</f>
        <v/>
      </c>
      <c r="L412" s="16" t="str">
        <f>IF(ISERROR(VLOOKUP(CONCATENATE($A412,"_",L$2),'Reference data SID'!$B:$M,12,FALSE)),"",VLOOKUP(CONCATENATE($A412,"_",L$2),'Reference data SID'!$B:$M,12,FALSE))</f>
        <v/>
      </c>
      <c r="M412" s="16" t="str">
        <f>IF(ISERROR(VLOOKUP(CONCATENATE($A412,"_",M$2),'Reference data SID'!$B:$M,12,FALSE)),"",VLOOKUP(CONCATENATE($A412,"_",M$2),'Reference data SID'!$B:$M,12,FALSE))</f>
        <v/>
      </c>
      <c r="N412" s="16" t="str">
        <f>IF(ISERROR(VLOOKUP(CONCATENATE($A412,"_",N$2),'Reference data SID'!$B:$M,12,FALSE)),"",VLOOKUP(CONCATENATE($A412,"_",N$2),'Reference data SID'!$B:$M,12,FALSE))</f>
        <v/>
      </c>
      <c r="O412" s="16" t="str">
        <f>IF(ISERROR(VLOOKUP(CONCATENATE($A412,"_",O$2),'Reference data SID'!$B:$M,12,FALSE)),"",VLOOKUP(CONCATENATE($A412,"_",O$2),'Reference data SID'!$B:$M,12,FALSE))</f>
        <v/>
      </c>
      <c r="P412" s="16" t="str">
        <f>IF(ISERROR(VLOOKUP(CONCATENATE($A412,"_",P$2),'Reference data SID'!$B:$M,12,FALSE)),"",VLOOKUP(CONCATENATE($A412,"_",P$2),'Reference data SID'!$B:$M,12,FALSE))</f>
        <v/>
      </c>
      <c r="Q412" s="16" t="str">
        <f>IF(ISERROR(VLOOKUP(CONCATENATE($A412,"_",Q$2),'Reference data SID'!$B:$M,12,FALSE)),"",VLOOKUP(CONCATENATE($A412,"_",Q$2),'Reference data SID'!$B:$M,12,FALSE))</f>
        <v/>
      </c>
      <c r="R412" s="16" t="str">
        <f>IF(ISERROR(VLOOKUP(CONCATENATE($A412,"_",R$2),'Reference data SID'!$B:$M,12,FALSE)),"",VLOOKUP(CONCATENATE($A412,"_",R$2),'Reference data SID'!$B:$M,12,FALSE))</f>
        <v/>
      </c>
      <c r="S412" s="16" t="str">
        <f>IF(ISERROR(VLOOKUP(CONCATENATE($A412,"_",S$2),'Reference data SID'!$B:$M,12,FALSE)),"",VLOOKUP(CONCATENATE($A412,"_",S$2),'Reference data SID'!$B:$M,12,FALSE))</f>
        <v/>
      </c>
      <c r="T412" s="16" t="str">
        <f>IF(ISERROR(VLOOKUP(CONCATENATE($A412,"_",T$2),'Reference data SID'!$B:$M,12,FALSE)),"",VLOOKUP(CONCATENATE($A412,"_",T$2),'Reference data SID'!$B:$M,12,FALSE))</f>
        <v/>
      </c>
      <c r="U412" s="16" t="str">
        <f>IF(ISERROR(VLOOKUP(CONCATENATE($A412,"_",U$2),'Reference data SID'!$B:$M,12,FALSE)),"",VLOOKUP(CONCATENATE($A412,"_",U$2),'Reference data SID'!$B:$M,12,FALSE))</f>
        <v/>
      </c>
      <c r="V412" s="16" t="str">
        <f>IF(ISERROR(VLOOKUP(CONCATENATE($A412,"_",V$2),'Reference data SID'!$B:$M,12,FALSE)),"",VLOOKUP(CONCATENATE($A412,"_",V$2),'Reference data SID'!$B:$M,12,FALSE))</f>
        <v/>
      </c>
      <c r="W412" s="16" t="str">
        <f>IF(ISERROR(VLOOKUP(CONCATENATE($A412,"_",W$2),'Reference data SID'!$B:$M,12,FALSE)),"",VLOOKUP(CONCATENATE($A412,"_",W$2),'Reference data SID'!$B:$M,12,FALSE))</f>
        <v/>
      </c>
      <c r="X412" s="16" t="str">
        <f>IF(ISERROR(VLOOKUP(CONCATENATE($A412,"_",X$2),'Reference data SID'!$B:$M,12,FALSE)),"",VLOOKUP(CONCATENATE($A412,"_",X$2),'Reference data SID'!$B:$M,12,FALSE))</f>
        <v/>
      </c>
      <c r="Y412" s="16" t="str">
        <f>IF(ISERROR(VLOOKUP(CONCATENATE($A412,"_",Y$2),'Reference data SID'!$B:$M,12,FALSE)),"",VLOOKUP(CONCATENATE($A412,"_",Y$2),'Reference data SID'!$B:$M,12,FALSE))</f>
        <v/>
      </c>
      <c r="Z412" s="16" t="str">
        <f>IF(ISERROR(VLOOKUP(CONCATENATE($A412,"_",Z$2),'Reference data SID'!$B:$M,12,FALSE)),"",VLOOKUP(CONCATENATE($A412,"_",Z$2),'Reference data SID'!$B:$M,12,FALSE))</f>
        <v/>
      </c>
      <c r="AA412" s="16" t="str">
        <f>IF(ISERROR(VLOOKUP(CONCATENATE($A412,"_",AA$2),'Reference data SID'!$B:$M,12,FALSE)),"",VLOOKUP(CONCATENATE($A412,"_",AA$2),'Reference data SID'!$B:$M,12,FALSE))</f>
        <v/>
      </c>
      <c r="AB412" s="16" t="str">
        <f>IF(ISERROR(VLOOKUP(CONCATENATE($A412,"_",AB$2),'Reference data SID'!$B:$M,12,FALSE)),"",VLOOKUP(CONCATENATE($A412,"_",AB$2),'Reference data SID'!$B:$M,12,FALSE))</f>
        <v/>
      </c>
      <c r="AC412" s="16" t="str">
        <f>IF(ISERROR(VLOOKUP(CONCATENATE($A412,"_",AC$2),'Reference data SID'!$B:$M,12,FALSE)),"",VLOOKUP(CONCATENATE($A412,"_",AC$2),'Reference data SID'!$B:$M,12,FALSE))</f>
        <v/>
      </c>
      <c r="AD412" s="16" t="str">
        <f>IF(ISERROR(VLOOKUP(CONCATENATE($A412,"_",AD$2),'Reference data SID'!$B:$M,12,FALSE)),"",VLOOKUP(CONCATENATE($A412,"_",AD$2),'Reference data SID'!$B:$M,12,FALSE))</f>
        <v/>
      </c>
      <c r="AE412" s="16" t="str">
        <f>IF(ISERROR(VLOOKUP(CONCATENATE($A412,"_",AE$2),'Reference data SID'!$B:$M,12,FALSE)),"",VLOOKUP(CONCATENATE($A412,"_",AE$2),'Reference data SID'!$B:$M,12,FALSE))</f>
        <v/>
      </c>
      <c r="AF412" s="16" t="str">
        <f>IF(ISERROR(VLOOKUP(CONCATENATE($A412,"_",AF$2),'Reference data SID'!$B:$M,12,FALSE)),"",VLOOKUP(CONCATENATE($A412,"_",AF$2),'Reference data SID'!$B:$M,12,FALSE))</f>
        <v/>
      </c>
      <c r="AG412" s="16" t="str">
        <f>IF(ISERROR(VLOOKUP(CONCATENATE($A412,"_",AG$2),'Reference data SID'!$B:$M,12,FALSE)),"",VLOOKUP(CONCATENATE($A412,"_",AG$2),'Reference data SID'!$B:$M,12,FALSE))</f>
        <v/>
      </c>
      <c r="AH412" s="16" t="str">
        <f>IF(ISERROR(VLOOKUP(CONCATENATE($A412,"_",AH$2),'Reference data SID'!$B:$M,12,FALSE)),"",VLOOKUP(CONCATENATE($A412,"_",AH$2),'Reference data SID'!$B:$M,12,FALSE))</f>
        <v/>
      </c>
      <c r="AI412" s="16" t="str">
        <f>IF(ISERROR(VLOOKUP(CONCATENATE($A412,"_",AI$2),'Reference data SID'!$B:$M,12,FALSE)),"",VLOOKUP(CONCATENATE($A412,"_",AI$2),'Reference data SID'!$B:$M,12,FALSE))</f>
        <v/>
      </c>
      <c r="AJ412" s="16" t="str">
        <f>IF(ISERROR(VLOOKUP(CONCATENATE($A412,"_",AJ$2),'Reference data SID'!$B:$M,12,FALSE)),"",VLOOKUP(CONCATENATE($A412,"_",AJ$2),'Reference data SID'!$B:$M,12,FALSE))</f>
        <v/>
      </c>
      <c r="AK412" s="16" t="str">
        <f>IF(ISERROR(VLOOKUP(CONCATENATE($A412,"_",AK$2),'Reference data SID'!$B:$M,12,FALSE)),"",VLOOKUP(CONCATENATE($A412,"_",AK$2),'Reference data SID'!$B:$M,12,FALSE))</f>
        <v/>
      </c>
      <c r="AL412" s="16" t="str">
        <f>IF(ISERROR(VLOOKUP(CONCATENATE($A412,"_",AL$2),'Reference data SID'!$B:$M,12,FALSE)),"",VLOOKUP(CONCATENATE($A412,"_",AL$2),'Reference data SID'!$B:$M,12,FALSE))</f>
        <v/>
      </c>
      <c r="AM412" s="16" t="str">
        <f>IF(ISERROR(VLOOKUP(CONCATENATE($A412,"_",AM$2),'Reference data SID'!$B:$M,12,FALSE)),"",VLOOKUP(CONCATENATE($A412,"_",AM$2),'Reference data SID'!$B:$M,12,FALSE))</f>
        <v/>
      </c>
      <c r="AN412" s="16" t="str">
        <f>IF(ISERROR(VLOOKUP(CONCATENATE($A412,"_",AN$2),'Reference data SID'!$B:$M,12,FALSE)),"",VLOOKUP(CONCATENATE($A412,"_",AN$2),'Reference data SID'!$B:$M,12,FALSE))</f>
        <v/>
      </c>
      <c r="AO412" s="16" t="str">
        <f>IF(ISERROR(VLOOKUP(CONCATENATE($A412,"_",AO$2),'Reference data SID'!$B:$M,12,FALSE)),"",VLOOKUP(CONCATENATE($A412,"_",AO$2),'Reference data SID'!$B:$M,12,FALSE))</f>
        <v/>
      </c>
      <c r="AP412" s="16" t="str">
        <f>IF(ISERROR(VLOOKUP(CONCATENATE($A412,"_",AP$2),'Reference data SID'!$B:$M,12,FALSE)),"",VLOOKUP(CONCATENATE($A412,"_",AP$2),'Reference data SID'!$B:$M,12,FALSE))</f>
        <v/>
      </c>
      <c r="AQ412" s="16" t="str">
        <f>IF(ISERROR(VLOOKUP(CONCATENATE($A412,"_",AQ$2),'Reference data SID'!$B:$M,12,FALSE)),"",VLOOKUP(CONCATENATE($A412,"_",AQ$2),'Reference data SID'!$B:$M,12,FALSE))</f>
        <v/>
      </c>
      <c r="AR412" s="16" t="str">
        <f>IF(ISERROR(VLOOKUP(CONCATENATE($A412,"_",AR$2),'Reference data SID'!$B:$M,12,FALSE)),"",VLOOKUP(CONCATENATE($A412,"_",AR$2),'Reference data SID'!$B:$M,12,FALSE))</f>
        <v/>
      </c>
      <c r="AS412" s="16" t="str">
        <f>IF(ISERROR(VLOOKUP(CONCATENATE($A412,"_",AS$2),'Reference data SID'!$B:$M,12,FALSE)),"",VLOOKUP(CONCATENATE($A412,"_",AS$2),'Reference data SID'!$B:$M,12,FALSE))</f>
        <v/>
      </c>
      <c r="AT412" s="16" t="str">
        <f>IF(ISERROR(VLOOKUP(CONCATENATE($A412,"_",AT$2),'Reference data SID'!$B:$M,12,FALSE)),"",VLOOKUP(CONCATENATE($A412,"_",AT$2),'Reference data SID'!$B:$M,12,FALSE))</f>
        <v/>
      </c>
    </row>
    <row r="413" spans="1:46" x14ac:dyDescent="0.25">
      <c r="A413">
        <v>409</v>
      </c>
      <c r="B413" s="16" t="str">
        <f>IF(ISERROR(VLOOKUP(CONCATENATE($A413,"_",B$2),'Reference data SID'!$B:$M,12,FALSE)),"",VLOOKUP(CONCATENATE($A413,"_",B$2),'Reference data SID'!$B:$M,12,FALSE))</f>
        <v/>
      </c>
      <c r="C413" s="16" t="str">
        <f>IF(ISERROR(VLOOKUP(CONCATENATE($A413,"_",C$2),'Reference data SID'!$B:$M,12,FALSE)),"",VLOOKUP(CONCATENATE($A413,"_",C$2),'Reference data SID'!$B:$M,12,FALSE))</f>
        <v/>
      </c>
      <c r="D413" s="16" t="str">
        <f>IF(ISERROR(VLOOKUP(CONCATENATE($A413,"_",D$2),'Reference data SID'!$B:$M,12,FALSE)),"",VLOOKUP(CONCATENATE($A413,"_",D$2),'Reference data SID'!$B:$M,12,FALSE))</f>
        <v/>
      </c>
      <c r="E413" s="16" t="str">
        <f>IF(ISERROR(VLOOKUP(CONCATENATE($A413,"_",E$2),'Reference data SID'!$B:$M,12,FALSE)),"",VLOOKUP(CONCATENATE($A413,"_",E$2),'Reference data SID'!$B:$M,12,FALSE))</f>
        <v/>
      </c>
      <c r="F413" s="16" t="str">
        <f>IF(ISERROR(VLOOKUP(CONCATENATE($A413,"_",F$2),'Reference data SID'!$B:$M,12,FALSE)),"",VLOOKUP(CONCATENATE($A413,"_",F$2),'Reference data SID'!$B:$M,12,FALSE))</f>
        <v/>
      </c>
      <c r="G413" s="16" t="str">
        <f>IF(ISERROR(VLOOKUP(CONCATENATE($A413,"_",G$2),'Reference data SID'!$B:$M,12,FALSE)),"",VLOOKUP(CONCATENATE($A413,"_",G$2),'Reference data SID'!$B:$M,12,FALSE))</f>
        <v/>
      </c>
      <c r="H413" s="16" t="str">
        <f>IF(ISERROR(VLOOKUP(CONCATENATE($A413,"_",H$2),'Reference data SID'!$B:$M,12,FALSE)),"",VLOOKUP(CONCATENATE($A413,"_",H$2),'Reference data SID'!$B:$M,12,FALSE))</f>
        <v/>
      </c>
      <c r="I413" s="16" t="str">
        <f>IF(ISERROR(VLOOKUP(CONCATENATE($A413,"_",I$2),'Reference data SID'!$B:$M,12,FALSE)),"",VLOOKUP(CONCATENATE($A413,"_",I$2),'Reference data SID'!$B:$M,12,FALSE))</f>
        <v/>
      </c>
      <c r="J413" s="16" t="str">
        <f>IF(ISERROR(VLOOKUP(CONCATENATE($A413,"_",J$2),'Reference data SID'!$B:$M,12,FALSE)),"",VLOOKUP(CONCATENATE($A413,"_",J$2),'Reference data SID'!$B:$M,12,FALSE))</f>
        <v/>
      </c>
      <c r="K413" s="16" t="str">
        <f>IF(ISERROR(VLOOKUP(CONCATENATE($A413,"_",K$2),'Reference data SID'!$B:$M,12,FALSE)),"",VLOOKUP(CONCATENATE($A413,"_",K$2),'Reference data SID'!$B:$M,12,FALSE))</f>
        <v/>
      </c>
      <c r="L413" s="16" t="str">
        <f>IF(ISERROR(VLOOKUP(CONCATENATE($A413,"_",L$2),'Reference data SID'!$B:$M,12,FALSE)),"",VLOOKUP(CONCATENATE($A413,"_",L$2),'Reference data SID'!$B:$M,12,FALSE))</f>
        <v/>
      </c>
      <c r="M413" s="16" t="str">
        <f>IF(ISERROR(VLOOKUP(CONCATENATE($A413,"_",M$2),'Reference data SID'!$B:$M,12,FALSE)),"",VLOOKUP(CONCATENATE($A413,"_",M$2),'Reference data SID'!$B:$M,12,FALSE))</f>
        <v/>
      </c>
      <c r="N413" s="16" t="str">
        <f>IF(ISERROR(VLOOKUP(CONCATENATE($A413,"_",N$2),'Reference data SID'!$B:$M,12,FALSE)),"",VLOOKUP(CONCATENATE($A413,"_",N$2),'Reference data SID'!$B:$M,12,FALSE))</f>
        <v/>
      </c>
      <c r="O413" s="16" t="str">
        <f>IF(ISERROR(VLOOKUP(CONCATENATE($A413,"_",O$2),'Reference data SID'!$B:$M,12,FALSE)),"",VLOOKUP(CONCATENATE($A413,"_",O$2),'Reference data SID'!$B:$M,12,FALSE))</f>
        <v/>
      </c>
      <c r="P413" s="16" t="str">
        <f>IF(ISERROR(VLOOKUP(CONCATENATE($A413,"_",P$2),'Reference data SID'!$B:$M,12,FALSE)),"",VLOOKUP(CONCATENATE($A413,"_",P$2),'Reference data SID'!$B:$M,12,FALSE))</f>
        <v/>
      </c>
      <c r="Q413" s="16" t="str">
        <f>IF(ISERROR(VLOOKUP(CONCATENATE($A413,"_",Q$2),'Reference data SID'!$B:$M,12,FALSE)),"",VLOOKUP(CONCATENATE($A413,"_",Q$2),'Reference data SID'!$B:$M,12,FALSE))</f>
        <v/>
      </c>
      <c r="R413" s="16" t="str">
        <f>IF(ISERROR(VLOOKUP(CONCATENATE($A413,"_",R$2),'Reference data SID'!$B:$M,12,FALSE)),"",VLOOKUP(CONCATENATE($A413,"_",R$2),'Reference data SID'!$B:$M,12,FALSE))</f>
        <v/>
      </c>
      <c r="S413" s="16" t="str">
        <f>IF(ISERROR(VLOOKUP(CONCATENATE($A413,"_",S$2),'Reference data SID'!$B:$M,12,FALSE)),"",VLOOKUP(CONCATENATE($A413,"_",S$2),'Reference data SID'!$B:$M,12,FALSE))</f>
        <v/>
      </c>
      <c r="T413" s="16" t="str">
        <f>IF(ISERROR(VLOOKUP(CONCATENATE($A413,"_",T$2),'Reference data SID'!$B:$M,12,FALSE)),"",VLOOKUP(CONCATENATE($A413,"_",T$2),'Reference data SID'!$B:$M,12,FALSE))</f>
        <v/>
      </c>
      <c r="U413" s="16" t="str">
        <f>IF(ISERROR(VLOOKUP(CONCATENATE($A413,"_",U$2),'Reference data SID'!$B:$M,12,FALSE)),"",VLOOKUP(CONCATENATE($A413,"_",U$2),'Reference data SID'!$B:$M,12,FALSE))</f>
        <v/>
      </c>
      <c r="V413" s="16" t="str">
        <f>IF(ISERROR(VLOOKUP(CONCATENATE($A413,"_",V$2),'Reference data SID'!$B:$M,12,FALSE)),"",VLOOKUP(CONCATENATE($A413,"_",V$2),'Reference data SID'!$B:$M,12,FALSE))</f>
        <v/>
      </c>
      <c r="W413" s="16" t="str">
        <f>IF(ISERROR(VLOOKUP(CONCATENATE($A413,"_",W$2),'Reference data SID'!$B:$M,12,FALSE)),"",VLOOKUP(CONCATENATE($A413,"_",W$2),'Reference data SID'!$B:$M,12,FALSE))</f>
        <v/>
      </c>
      <c r="X413" s="16" t="str">
        <f>IF(ISERROR(VLOOKUP(CONCATENATE($A413,"_",X$2),'Reference data SID'!$B:$M,12,FALSE)),"",VLOOKUP(CONCATENATE($A413,"_",X$2),'Reference data SID'!$B:$M,12,FALSE))</f>
        <v/>
      </c>
      <c r="Y413" s="16" t="str">
        <f>IF(ISERROR(VLOOKUP(CONCATENATE($A413,"_",Y$2),'Reference data SID'!$B:$M,12,FALSE)),"",VLOOKUP(CONCATENATE($A413,"_",Y$2),'Reference data SID'!$B:$M,12,FALSE))</f>
        <v/>
      </c>
      <c r="Z413" s="16" t="str">
        <f>IF(ISERROR(VLOOKUP(CONCATENATE($A413,"_",Z$2),'Reference data SID'!$B:$M,12,FALSE)),"",VLOOKUP(CONCATENATE($A413,"_",Z$2),'Reference data SID'!$B:$M,12,FALSE))</f>
        <v/>
      </c>
      <c r="AA413" s="16" t="str">
        <f>IF(ISERROR(VLOOKUP(CONCATENATE($A413,"_",AA$2),'Reference data SID'!$B:$M,12,FALSE)),"",VLOOKUP(CONCATENATE($A413,"_",AA$2),'Reference data SID'!$B:$M,12,FALSE))</f>
        <v/>
      </c>
      <c r="AB413" s="16" t="str">
        <f>IF(ISERROR(VLOOKUP(CONCATENATE($A413,"_",AB$2),'Reference data SID'!$B:$M,12,FALSE)),"",VLOOKUP(CONCATENATE($A413,"_",AB$2),'Reference data SID'!$B:$M,12,FALSE))</f>
        <v/>
      </c>
      <c r="AC413" s="16" t="str">
        <f>IF(ISERROR(VLOOKUP(CONCATENATE($A413,"_",AC$2),'Reference data SID'!$B:$M,12,FALSE)),"",VLOOKUP(CONCATENATE($A413,"_",AC$2),'Reference data SID'!$B:$M,12,FALSE))</f>
        <v/>
      </c>
      <c r="AD413" s="16" t="str">
        <f>IF(ISERROR(VLOOKUP(CONCATENATE($A413,"_",AD$2),'Reference data SID'!$B:$M,12,FALSE)),"",VLOOKUP(CONCATENATE($A413,"_",AD$2),'Reference data SID'!$B:$M,12,FALSE))</f>
        <v/>
      </c>
      <c r="AE413" s="16" t="str">
        <f>IF(ISERROR(VLOOKUP(CONCATENATE($A413,"_",AE$2),'Reference data SID'!$B:$M,12,FALSE)),"",VLOOKUP(CONCATENATE($A413,"_",AE$2),'Reference data SID'!$B:$M,12,FALSE))</f>
        <v/>
      </c>
      <c r="AF413" s="16" t="str">
        <f>IF(ISERROR(VLOOKUP(CONCATENATE($A413,"_",AF$2),'Reference data SID'!$B:$M,12,FALSE)),"",VLOOKUP(CONCATENATE($A413,"_",AF$2),'Reference data SID'!$B:$M,12,FALSE))</f>
        <v/>
      </c>
      <c r="AG413" s="16" t="str">
        <f>IF(ISERROR(VLOOKUP(CONCATENATE($A413,"_",AG$2),'Reference data SID'!$B:$M,12,FALSE)),"",VLOOKUP(CONCATENATE($A413,"_",AG$2),'Reference data SID'!$B:$M,12,FALSE))</f>
        <v/>
      </c>
      <c r="AH413" s="16" t="str">
        <f>IF(ISERROR(VLOOKUP(CONCATENATE($A413,"_",AH$2),'Reference data SID'!$B:$M,12,FALSE)),"",VLOOKUP(CONCATENATE($A413,"_",AH$2),'Reference data SID'!$B:$M,12,FALSE))</f>
        <v/>
      </c>
      <c r="AI413" s="16" t="str">
        <f>IF(ISERROR(VLOOKUP(CONCATENATE($A413,"_",AI$2),'Reference data SID'!$B:$M,12,FALSE)),"",VLOOKUP(CONCATENATE($A413,"_",AI$2),'Reference data SID'!$B:$M,12,FALSE))</f>
        <v/>
      </c>
      <c r="AJ413" s="16" t="str">
        <f>IF(ISERROR(VLOOKUP(CONCATENATE($A413,"_",AJ$2),'Reference data SID'!$B:$M,12,FALSE)),"",VLOOKUP(CONCATENATE($A413,"_",AJ$2),'Reference data SID'!$B:$M,12,FALSE))</f>
        <v/>
      </c>
      <c r="AK413" s="16" t="str">
        <f>IF(ISERROR(VLOOKUP(CONCATENATE($A413,"_",AK$2),'Reference data SID'!$B:$M,12,FALSE)),"",VLOOKUP(CONCATENATE($A413,"_",AK$2),'Reference data SID'!$B:$M,12,FALSE))</f>
        <v/>
      </c>
      <c r="AL413" s="16" t="str">
        <f>IF(ISERROR(VLOOKUP(CONCATENATE($A413,"_",AL$2),'Reference data SID'!$B:$M,12,FALSE)),"",VLOOKUP(CONCATENATE($A413,"_",AL$2),'Reference data SID'!$B:$M,12,FALSE))</f>
        <v/>
      </c>
      <c r="AM413" s="16" t="str">
        <f>IF(ISERROR(VLOOKUP(CONCATENATE($A413,"_",AM$2),'Reference data SID'!$B:$M,12,FALSE)),"",VLOOKUP(CONCATENATE($A413,"_",AM$2),'Reference data SID'!$B:$M,12,FALSE))</f>
        <v/>
      </c>
      <c r="AN413" s="16" t="str">
        <f>IF(ISERROR(VLOOKUP(CONCATENATE($A413,"_",AN$2),'Reference data SID'!$B:$M,12,FALSE)),"",VLOOKUP(CONCATENATE($A413,"_",AN$2),'Reference data SID'!$B:$M,12,FALSE))</f>
        <v/>
      </c>
      <c r="AO413" s="16" t="str">
        <f>IF(ISERROR(VLOOKUP(CONCATENATE($A413,"_",AO$2),'Reference data SID'!$B:$M,12,FALSE)),"",VLOOKUP(CONCATENATE($A413,"_",AO$2),'Reference data SID'!$B:$M,12,FALSE))</f>
        <v/>
      </c>
      <c r="AP413" s="16" t="str">
        <f>IF(ISERROR(VLOOKUP(CONCATENATE($A413,"_",AP$2),'Reference data SID'!$B:$M,12,FALSE)),"",VLOOKUP(CONCATENATE($A413,"_",AP$2),'Reference data SID'!$B:$M,12,FALSE))</f>
        <v/>
      </c>
      <c r="AQ413" s="16" t="str">
        <f>IF(ISERROR(VLOOKUP(CONCATENATE($A413,"_",AQ$2),'Reference data SID'!$B:$M,12,FALSE)),"",VLOOKUP(CONCATENATE($A413,"_",AQ$2),'Reference data SID'!$B:$M,12,FALSE))</f>
        <v/>
      </c>
      <c r="AR413" s="16" t="str">
        <f>IF(ISERROR(VLOOKUP(CONCATENATE($A413,"_",AR$2),'Reference data SID'!$B:$M,12,FALSE)),"",VLOOKUP(CONCATENATE($A413,"_",AR$2),'Reference data SID'!$B:$M,12,FALSE))</f>
        <v/>
      </c>
      <c r="AS413" s="16" t="str">
        <f>IF(ISERROR(VLOOKUP(CONCATENATE($A413,"_",AS$2),'Reference data SID'!$B:$M,12,FALSE)),"",VLOOKUP(CONCATENATE($A413,"_",AS$2),'Reference data SID'!$B:$M,12,FALSE))</f>
        <v/>
      </c>
      <c r="AT413" s="16" t="str">
        <f>IF(ISERROR(VLOOKUP(CONCATENATE($A413,"_",AT$2),'Reference data SID'!$B:$M,12,FALSE)),"",VLOOKUP(CONCATENATE($A413,"_",AT$2),'Reference data SID'!$B:$M,12,FALSE))</f>
        <v/>
      </c>
    </row>
    <row r="414" spans="1:46" x14ac:dyDescent="0.25">
      <c r="A414">
        <v>410</v>
      </c>
      <c r="B414" s="16" t="str">
        <f>IF(ISERROR(VLOOKUP(CONCATENATE($A414,"_",B$2),'Reference data SID'!$B:$M,12,FALSE)),"",VLOOKUP(CONCATENATE($A414,"_",B$2),'Reference data SID'!$B:$M,12,FALSE))</f>
        <v/>
      </c>
      <c r="C414" s="16" t="str">
        <f>IF(ISERROR(VLOOKUP(CONCATENATE($A414,"_",C$2),'Reference data SID'!$B:$M,12,FALSE)),"",VLOOKUP(CONCATENATE($A414,"_",C$2),'Reference data SID'!$B:$M,12,FALSE))</f>
        <v/>
      </c>
      <c r="D414" s="16" t="str">
        <f>IF(ISERROR(VLOOKUP(CONCATENATE($A414,"_",D$2),'Reference data SID'!$B:$M,12,FALSE)),"",VLOOKUP(CONCATENATE($A414,"_",D$2),'Reference data SID'!$B:$M,12,FALSE))</f>
        <v/>
      </c>
      <c r="E414" s="16" t="str">
        <f>IF(ISERROR(VLOOKUP(CONCATENATE($A414,"_",E$2),'Reference data SID'!$B:$M,12,FALSE)),"",VLOOKUP(CONCATENATE($A414,"_",E$2),'Reference data SID'!$B:$M,12,FALSE))</f>
        <v/>
      </c>
      <c r="F414" s="16" t="str">
        <f>IF(ISERROR(VLOOKUP(CONCATENATE($A414,"_",F$2),'Reference data SID'!$B:$M,12,FALSE)),"",VLOOKUP(CONCATENATE($A414,"_",F$2),'Reference data SID'!$B:$M,12,FALSE))</f>
        <v/>
      </c>
      <c r="G414" s="16" t="str">
        <f>IF(ISERROR(VLOOKUP(CONCATENATE($A414,"_",G$2),'Reference data SID'!$B:$M,12,FALSE)),"",VLOOKUP(CONCATENATE($A414,"_",G$2),'Reference data SID'!$B:$M,12,FALSE))</f>
        <v/>
      </c>
      <c r="H414" s="16" t="str">
        <f>IF(ISERROR(VLOOKUP(CONCATENATE($A414,"_",H$2),'Reference data SID'!$B:$M,12,FALSE)),"",VLOOKUP(CONCATENATE($A414,"_",H$2),'Reference data SID'!$B:$M,12,FALSE))</f>
        <v/>
      </c>
      <c r="I414" s="16" t="str">
        <f>IF(ISERROR(VLOOKUP(CONCATENATE($A414,"_",I$2),'Reference data SID'!$B:$M,12,FALSE)),"",VLOOKUP(CONCATENATE($A414,"_",I$2),'Reference data SID'!$B:$M,12,FALSE))</f>
        <v/>
      </c>
      <c r="J414" s="16" t="str">
        <f>IF(ISERROR(VLOOKUP(CONCATENATE($A414,"_",J$2),'Reference data SID'!$B:$M,12,FALSE)),"",VLOOKUP(CONCATENATE($A414,"_",J$2),'Reference data SID'!$B:$M,12,FALSE))</f>
        <v/>
      </c>
      <c r="K414" s="16" t="str">
        <f>IF(ISERROR(VLOOKUP(CONCATENATE($A414,"_",K$2),'Reference data SID'!$B:$M,12,FALSE)),"",VLOOKUP(CONCATENATE($A414,"_",K$2),'Reference data SID'!$B:$M,12,FALSE))</f>
        <v/>
      </c>
      <c r="L414" s="16" t="str">
        <f>IF(ISERROR(VLOOKUP(CONCATENATE($A414,"_",L$2),'Reference data SID'!$B:$M,12,FALSE)),"",VLOOKUP(CONCATENATE($A414,"_",L$2),'Reference data SID'!$B:$M,12,FALSE))</f>
        <v/>
      </c>
      <c r="M414" s="16" t="str">
        <f>IF(ISERROR(VLOOKUP(CONCATENATE($A414,"_",M$2),'Reference data SID'!$B:$M,12,FALSE)),"",VLOOKUP(CONCATENATE($A414,"_",M$2),'Reference data SID'!$B:$M,12,FALSE))</f>
        <v/>
      </c>
      <c r="N414" s="16" t="str">
        <f>IF(ISERROR(VLOOKUP(CONCATENATE($A414,"_",N$2),'Reference data SID'!$B:$M,12,FALSE)),"",VLOOKUP(CONCATENATE($A414,"_",N$2),'Reference data SID'!$B:$M,12,FALSE))</f>
        <v/>
      </c>
      <c r="O414" s="16" t="str">
        <f>IF(ISERROR(VLOOKUP(CONCATENATE($A414,"_",O$2),'Reference data SID'!$B:$M,12,FALSE)),"",VLOOKUP(CONCATENATE($A414,"_",O$2),'Reference data SID'!$B:$M,12,FALSE))</f>
        <v/>
      </c>
      <c r="P414" s="16" t="str">
        <f>IF(ISERROR(VLOOKUP(CONCATENATE($A414,"_",P$2),'Reference data SID'!$B:$M,12,FALSE)),"",VLOOKUP(CONCATENATE($A414,"_",P$2),'Reference data SID'!$B:$M,12,FALSE))</f>
        <v/>
      </c>
      <c r="Q414" s="16" t="str">
        <f>IF(ISERROR(VLOOKUP(CONCATENATE($A414,"_",Q$2),'Reference data SID'!$B:$M,12,FALSE)),"",VLOOKUP(CONCATENATE($A414,"_",Q$2),'Reference data SID'!$B:$M,12,FALSE))</f>
        <v/>
      </c>
      <c r="R414" s="16" t="str">
        <f>IF(ISERROR(VLOOKUP(CONCATENATE($A414,"_",R$2),'Reference data SID'!$B:$M,12,FALSE)),"",VLOOKUP(CONCATENATE($A414,"_",R$2),'Reference data SID'!$B:$M,12,FALSE))</f>
        <v/>
      </c>
      <c r="S414" s="16" t="str">
        <f>IF(ISERROR(VLOOKUP(CONCATENATE($A414,"_",S$2),'Reference data SID'!$B:$M,12,FALSE)),"",VLOOKUP(CONCATENATE($A414,"_",S$2),'Reference data SID'!$B:$M,12,FALSE))</f>
        <v/>
      </c>
      <c r="T414" s="16" t="str">
        <f>IF(ISERROR(VLOOKUP(CONCATENATE($A414,"_",T$2),'Reference data SID'!$B:$M,12,FALSE)),"",VLOOKUP(CONCATENATE($A414,"_",T$2),'Reference data SID'!$B:$M,12,FALSE))</f>
        <v/>
      </c>
      <c r="U414" s="16" t="str">
        <f>IF(ISERROR(VLOOKUP(CONCATENATE($A414,"_",U$2),'Reference data SID'!$B:$M,12,FALSE)),"",VLOOKUP(CONCATENATE($A414,"_",U$2),'Reference data SID'!$B:$M,12,FALSE))</f>
        <v/>
      </c>
      <c r="V414" s="16" t="str">
        <f>IF(ISERROR(VLOOKUP(CONCATENATE($A414,"_",V$2),'Reference data SID'!$B:$M,12,FALSE)),"",VLOOKUP(CONCATENATE($A414,"_",V$2),'Reference data SID'!$B:$M,12,FALSE))</f>
        <v/>
      </c>
      <c r="W414" s="16" t="str">
        <f>IF(ISERROR(VLOOKUP(CONCATENATE($A414,"_",W$2),'Reference data SID'!$B:$M,12,FALSE)),"",VLOOKUP(CONCATENATE($A414,"_",W$2),'Reference data SID'!$B:$M,12,FALSE))</f>
        <v/>
      </c>
      <c r="X414" s="16" t="str">
        <f>IF(ISERROR(VLOOKUP(CONCATENATE($A414,"_",X$2),'Reference data SID'!$B:$M,12,FALSE)),"",VLOOKUP(CONCATENATE($A414,"_",X$2),'Reference data SID'!$B:$M,12,FALSE))</f>
        <v/>
      </c>
      <c r="Y414" s="16" t="str">
        <f>IF(ISERROR(VLOOKUP(CONCATENATE($A414,"_",Y$2),'Reference data SID'!$B:$M,12,FALSE)),"",VLOOKUP(CONCATENATE($A414,"_",Y$2),'Reference data SID'!$B:$M,12,FALSE))</f>
        <v/>
      </c>
      <c r="Z414" s="16" t="str">
        <f>IF(ISERROR(VLOOKUP(CONCATENATE($A414,"_",Z$2),'Reference data SID'!$B:$M,12,FALSE)),"",VLOOKUP(CONCATENATE($A414,"_",Z$2),'Reference data SID'!$B:$M,12,FALSE))</f>
        <v/>
      </c>
      <c r="AA414" s="16" t="str">
        <f>IF(ISERROR(VLOOKUP(CONCATENATE($A414,"_",AA$2),'Reference data SID'!$B:$M,12,FALSE)),"",VLOOKUP(CONCATENATE($A414,"_",AA$2),'Reference data SID'!$B:$M,12,FALSE))</f>
        <v/>
      </c>
      <c r="AB414" s="16" t="str">
        <f>IF(ISERROR(VLOOKUP(CONCATENATE($A414,"_",AB$2),'Reference data SID'!$B:$M,12,FALSE)),"",VLOOKUP(CONCATENATE($A414,"_",AB$2),'Reference data SID'!$B:$M,12,FALSE))</f>
        <v/>
      </c>
      <c r="AC414" s="16" t="str">
        <f>IF(ISERROR(VLOOKUP(CONCATENATE($A414,"_",AC$2),'Reference data SID'!$B:$M,12,FALSE)),"",VLOOKUP(CONCATENATE($A414,"_",AC$2),'Reference data SID'!$B:$M,12,FALSE))</f>
        <v/>
      </c>
      <c r="AD414" s="16" t="str">
        <f>IF(ISERROR(VLOOKUP(CONCATENATE($A414,"_",AD$2),'Reference data SID'!$B:$M,12,FALSE)),"",VLOOKUP(CONCATENATE($A414,"_",AD$2),'Reference data SID'!$B:$M,12,FALSE))</f>
        <v/>
      </c>
      <c r="AE414" s="16" t="str">
        <f>IF(ISERROR(VLOOKUP(CONCATENATE($A414,"_",AE$2),'Reference data SID'!$B:$M,12,FALSE)),"",VLOOKUP(CONCATENATE($A414,"_",AE$2),'Reference data SID'!$B:$M,12,FALSE))</f>
        <v/>
      </c>
      <c r="AF414" s="16" t="str">
        <f>IF(ISERROR(VLOOKUP(CONCATENATE($A414,"_",AF$2),'Reference data SID'!$B:$M,12,FALSE)),"",VLOOKUP(CONCATENATE($A414,"_",AF$2),'Reference data SID'!$B:$M,12,FALSE))</f>
        <v/>
      </c>
      <c r="AG414" s="16" t="str">
        <f>IF(ISERROR(VLOOKUP(CONCATENATE($A414,"_",AG$2),'Reference data SID'!$B:$M,12,FALSE)),"",VLOOKUP(CONCATENATE($A414,"_",AG$2),'Reference data SID'!$B:$M,12,FALSE))</f>
        <v/>
      </c>
      <c r="AH414" s="16" t="str">
        <f>IF(ISERROR(VLOOKUP(CONCATENATE($A414,"_",AH$2),'Reference data SID'!$B:$M,12,FALSE)),"",VLOOKUP(CONCATENATE($A414,"_",AH$2),'Reference data SID'!$B:$M,12,FALSE))</f>
        <v/>
      </c>
      <c r="AI414" s="16" t="str">
        <f>IF(ISERROR(VLOOKUP(CONCATENATE($A414,"_",AI$2),'Reference data SID'!$B:$M,12,FALSE)),"",VLOOKUP(CONCATENATE($A414,"_",AI$2),'Reference data SID'!$B:$M,12,FALSE))</f>
        <v/>
      </c>
      <c r="AJ414" s="16" t="str">
        <f>IF(ISERROR(VLOOKUP(CONCATENATE($A414,"_",AJ$2),'Reference data SID'!$B:$M,12,FALSE)),"",VLOOKUP(CONCATENATE($A414,"_",AJ$2),'Reference data SID'!$B:$M,12,FALSE))</f>
        <v/>
      </c>
      <c r="AK414" s="16" t="str">
        <f>IF(ISERROR(VLOOKUP(CONCATENATE($A414,"_",AK$2),'Reference data SID'!$B:$M,12,FALSE)),"",VLOOKUP(CONCATENATE($A414,"_",AK$2),'Reference data SID'!$B:$M,12,FALSE))</f>
        <v/>
      </c>
      <c r="AL414" s="16" t="str">
        <f>IF(ISERROR(VLOOKUP(CONCATENATE($A414,"_",AL$2),'Reference data SID'!$B:$M,12,FALSE)),"",VLOOKUP(CONCATENATE($A414,"_",AL$2),'Reference data SID'!$B:$M,12,FALSE))</f>
        <v/>
      </c>
      <c r="AM414" s="16" t="str">
        <f>IF(ISERROR(VLOOKUP(CONCATENATE($A414,"_",AM$2),'Reference data SID'!$B:$M,12,FALSE)),"",VLOOKUP(CONCATENATE($A414,"_",AM$2),'Reference data SID'!$B:$M,12,FALSE))</f>
        <v/>
      </c>
      <c r="AN414" s="16" t="str">
        <f>IF(ISERROR(VLOOKUP(CONCATENATE($A414,"_",AN$2),'Reference data SID'!$B:$M,12,FALSE)),"",VLOOKUP(CONCATENATE($A414,"_",AN$2),'Reference data SID'!$B:$M,12,FALSE))</f>
        <v/>
      </c>
      <c r="AO414" s="16" t="str">
        <f>IF(ISERROR(VLOOKUP(CONCATENATE($A414,"_",AO$2),'Reference data SID'!$B:$M,12,FALSE)),"",VLOOKUP(CONCATENATE($A414,"_",AO$2),'Reference data SID'!$B:$M,12,FALSE))</f>
        <v/>
      </c>
      <c r="AP414" s="16" t="str">
        <f>IF(ISERROR(VLOOKUP(CONCATENATE($A414,"_",AP$2),'Reference data SID'!$B:$M,12,FALSE)),"",VLOOKUP(CONCATENATE($A414,"_",AP$2),'Reference data SID'!$B:$M,12,FALSE))</f>
        <v/>
      </c>
      <c r="AQ414" s="16" t="str">
        <f>IF(ISERROR(VLOOKUP(CONCATENATE($A414,"_",AQ$2),'Reference data SID'!$B:$M,12,FALSE)),"",VLOOKUP(CONCATENATE($A414,"_",AQ$2),'Reference data SID'!$B:$M,12,FALSE))</f>
        <v/>
      </c>
      <c r="AR414" s="16" t="str">
        <f>IF(ISERROR(VLOOKUP(CONCATENATE($A414,"_",AR$2),'Reference data SID'!$B:$M,12,FALSE)),"",VLOOKUP(CONCATENATE($A414,"_",AR$2),'Reference data SID'!$B:$M,12,FALSE))</f>
        <v/>
      </c>
      <c r="AS414" s="16" t="str">
        <f>IF(ISERROR(VLOOKUP(CONCATENATE($A414,"_",AS$2),'Reference data SID'!$B:$M,12,FALSE)),"",VLOOKUP(CONCATENATE($A414,"_",AS$2),'Reference data SID'!$B:$M,12,FALSE))</f>
        <v/>
      </c>
      <c r="AT414" s="16" t="str">
        <f>IF(ISERROR(VLOOKUP(CONCATENATE($A414,"_",AT$2),'Reference data SID'!$B:$M,12,FALSE)),"",VLOOKUP(CONCATENATE($A414,"_",AT$2),'Reference data SID'!$B:$M,12,FALSE))</f>
        <v/>
      </c>
    </row>
    <row r="415" spans="1:46" x14ac:dyDescent="0.25">
      <c r="A415">
        <v>411</v>
      </c>
      <c r="B415" s="16" t="str">
        <f>IF(ISERROR(VLOOKUP(CONCATENATE($A415,"_",B$2),'Reference data SID'!$B:$M,12,FALSE)),"",VLOOKUP(CONCATENATE($A415,"_",B$2),'Reference data SID'!$B:$M,12,FALSE))</f>
        <v/>
      </c>
      <c r="C415" s="16" t="str">
        <f>IF(ISERROR(VLOOKUP(CONCATENATE($A415,"_",C$2),'Reference data SID'!$B:$M,12,FALSE)),"",VLOOKUP(CONCATENATE($A415,"_",C$2),'Reference data SID'!$B:$M,12,FALSE))</f>
        <v/>
      </c>
      <c r="D415" s="16" t="str">
        <f>IF(ISERROR(VLOOKUP(CONCATENATE($A415,"_",D$2),'Reference data SID'!$B:$M,12,FALSE)),"",VLOOKUP(CONCATENATE($A415,"_",D$2),'Reference data SID'!$B:$M,12,FALSE))</f>
        <v/>
      </c>
      <c r="E415" s="16" t="str">
        <f>IF(ISERROR(VLOOKUP(CONCATENATE($A415,"_",E$2),'Reference data SID'!$B:$M,12,FALSE)),"",VLOOKUP(CONCATENATE($A415,"_",E$2),'Reference data SID'!$B:$M,12,FALSE))</f>
        <v/>
      </c>
      <c r="F415" s="16" t="str">
        <f>IF(ISERROR(VLOOKUP(CONCATENATE($A415,"_",F$2),'Reference data SID'!$B:$M,12,FALSE)),"",VLOOKUP(CONCATENATE($A415,"_",F$2),'Reference data SID'!$B:$M,12,FALSE))</f>
        <v/>
      </c>
      <c r="G415" s="16" t="str">
        <f>IF(ISERROR(VLOOKUP(CONCATENATE($A415,"_",G$2),'Reference data SID'!$B:$M,12,FALSE)),"",VLOOKUP(CONCATENATE($A415,"_",G$2),'Reference data SID'!$B:$M,12,FALSE))</f>
        <v/>
      </c>
      <c r="H415" s="16" t="str">
        <f>IF(ISERROR(VLOOKUP(CONCATENATE($A415,"_",H$2),'Reference data SID'!$B:$M,12,FALSE)),"",VLOOKUP(CONCATENATE($A415,"_",H$2),'Reference data SID'!$B:$M,12,FALSE))</f>
        <v/>
      </c>
      <c r="I415" s="16" t="str">
        <f>IF(ISERROR(VLOOKUP(CONCATENATE($A415,"_",I$2),'Reference data SID'!$B:$M,12,FALSE)),"",VLOOKUP(CONCATENATE($A415,"_",I$2),'Reference data SID'!$B:$M,12,FALSE))</f>
        <v/>
      </c>
      <c r="J415" s="16" t="str">
        <f>IF(ISERROR(VLOOKUP(CONCATENATE($A415,"_",J$2),'Reference data SID'!$B:$M,12,FALSE)),"",VLOOKUP(CONCATENATE($A415,"_",J$2),'Reference data SID'!$B:$M,12,FALSE))</f>
        <v/>
      </c>
      <c r="K415" s="16" t="str">
        <f>IF(ISERROR(VLOOKUP(CONCATENATE($A415,"_",K$2),'Reference data SID'!$B:$M,12,FALSE)),"",VLOOKUP(CONCATENATE($A415,"_",K$2),'Reference data SID'!$B:$M,12,FALSE))</f>
        <v/>
      </c>
      <c r="L415" s="16" t="str">
        <f>IF(ISERROR(VLOOKUP(CONCATENATE($A415,"_",L$2),'Reference data SID'!$B:$M,12,FALSE)),"",VLOOKUP(CONCATENATE($A415,"_",L$2),'Reference data SID'!$B:$M,12,FALSE))</f>
        <v/>
      </c>
      <c r="M415" s="16" t="str">
        <f>IF(ISERROR(VLOOKUP(CONCATENATE($A415,"_",M$2),'Reference data SID'!$B:$M,12,FALSE)),"",VLOOKUP(CONCATENATE($A415,"_",M$2),'Reference data SID'!$B:$M,12,FALSE))</f>
        <v/>
      </c>
      <c r="N415" s="16" t="str">
        <f>IF(ISERROR(VLOOKUP(CONCATENATE($A415,"_",N$2),'Reference data SID'!$B:$M,12,FALSE)),"",VLOOKUP(CONCATENATE($A415,"_",N$2),'Reference data SID'!$B:$M,12,FALSE))</f>
        <v/>
      </c>
      <c r="O415" s="16" t="str">
        <f>IF(ISERROR(VLOOKUP(CONCATENATE($A415,"_",O$2),'Reference data SID'!$B:$M,12,FALSE)),"",VLOOKUP(CONCATENATE($A415,"_",O$2),'Reference data SID'!$B:$M,12,FALSE))</f>
        <v/>
      </c>
      <c r="P415" s="16" t="str">
        <f>IF(ISERROR(VLOOKUP(CONCATENATE($A415,"_",P$2),'Reference data SID'!$B:$M,12,FALSE)),"",VLOOKUP(CONCATENATE($A415,"_",P$2),'Reference data SID'!$B:$M,12,FALSE))</f>
        <v/>
      </c>
      <c r="Q415" s="16" t="str">
        <f>IF(ISERROR(VLOOKUP(CONCATENATE($A415,"_",Q$2),'Reference data SID'!$B:$M,12,FALSE)),"",VLOOKUP(CONCATENATE($A415,"_",Q$2),'Reference data SID'!$B:$M,12,FALSE))</f>
        <v/>
      </c>
      <c r="R415" s="16" t="str">
        <f>IF(ISERROR(VLOOKUP(CONCATENATE($A415,"_",R$2),'Reference data SID'!$B:$M,12,FALSE)),"",VLOOKUP(CONCATENATE($A415,"_",R$2),'Reference data SID'!$B:$M,12,FALSE))</f>
        <v/>
      </c>
      <c r="S415" s="16" t="str">
        <f>IF(ISERROR(VLOOKUP(CONCATENATE($A415,"_",S$2),'Reference data SID'!$B:$M,12,FALSE)),"",VLOOKUP(CONCATENATE($A415,"_",S$2),'Reference data SID'!$B:$M,12,FALSE))</f>
        <v/>
      </c>
      <c r="T415" s="16" t="str">
        <f>IF(ISERROR(VLOOKUP(CONCATENATE($A415,"_",T$2),'Reference data SID'!$B:$M,12,FALSE)),"",VLOOKUP(CONCATENATE($A415,"_",T$2),'Reference data SID'!$B:$M,12,FALSE))</f>
        <v/>
      </c>
      <c r="U415" s="16" t="str">
        <f>IF(ISERROR(VLOOKUP(CONCATENATE($A415,"_",U$2),'Reference data SID'!$B:$M,12,FALSE)),"",VLOOKUP(CONCATENATE($A415,"_",U$2),'Reference data SID'!$B:$M,12,FALSE))</f>
        <v/>
      </c>
      <c r="V415" s="16" t="str">
        <f>IF(ISERROR(VLOOKUP(CONCATENATE($A415,"_",V$2),'Reference data SID'!$B:$M,12,FALSE)),"",VLOOKUP(CONCATENATE($A415,"_",V$2),'Reference data SID'!$B:$M,12,FALSE))</f>
        <v/>
      </c>
      <c r="W415" s="16" t="str">
        <f>IF(ISERROR(VLOOKUP(CONCATENATE($A415,"_",W$2),'Reference data SID'!$B:$M,12,FALSE)),"",VLOOKUP(CONCATENATE($A415,"_",W$2),'Reference data SID'!$B:$M,12,FALSE))</f>
        <v/>
      </c>
      <c r="X415" s="16" t="str">
        <f>IF(ISERROR(VLOOKUP(CONCATENATE($A415,"_",X$2),'Reference data SID'!$B:$M,12,FALSE)),"",VLOOKUP(CONCATENATE($A415,"_",X$2),'Reference data SID'!$B:$M,12,FALSE))</f>
        <v/>
      </c>
      <c r="Y415" s="16" t="str">
        <f>IF(ISERROR(VLOOKUP(CONCATENATE($A415,"_",Y$2),'Reference data SID'!$B:$M,12,FALSE)),"",VLOOKUP(CONCATENATE($A415,"_",Y$2),'Reference data SID'!$B:$M,12,FALSE))</f>
        <v/>
      </c>
      <c r="Z415" s="16" t="str">
        <f>IF(ISERROR(VLOOKUP(CONCATENATE($A415,"_",Z$2),'Reference data SID'!$B:$M,12,FALSE)),"",VLOOKUP(CONCATENATE($A415,"_",Z$2),'Reference data SID'!$B:$M,12,FALSE))</f>
        <v/>
      </c>
      <c r="AA415" s="16" t="str">
        <f>IF(ISERROR(VLOOKUP(CONCATENATE($A415,"_",AA$2),'Reference data SID'!$B:$M,12,FALSE)),"",VLOOKUP(CONCATENATE($A415,"_",AA$2),'Reference data SID'!$B:$M,12,FALSE))</f>
        <v/>
      </c>
      <c r="AB415" s="16" t="str">
        <f>IF(ISERROR(VLOOKUP(CONCATENATE($A415,"_",AB$2),'Reference data SID'!$B:$M,12,FALSE)),"",VLOOKUP(CONCATENATE($A415,"_",AB$2),'Reference data SID'!$B:$M,12,FALSE))</f>
        <v/>
      </c>
      <c r="AC415" s="16" t="str">
        <f>IF(ISERROR(VLOOKUP(CONCATENATE($A415,"_",AC$2),'Reference data SID'!$B:$M,12,FALSE)),"",VLOOKUP(CONCATENATE($A415,"_",AC$2),'Reference data SID'!$B:$M,12,FALSE))</f>
        <v/>
      </c>
      <c r="AD415" s="16" t="str">
        <f>IF(ISERROR(VLOOKUP(CONCATENATE($A415,"_",AD$2),'Reference data SID'!$B:$M,12,FALSE)),"",VLOOKUP(CONCATENATE($A415,"_",AD$2),'Reference data SID'!$B:$M,12,FALSE))</f>
        <v/>
      </c>
      <c r="AE415" s="16" t="str">
        <f>IF(ISERROR(VLOOKUP(CONCATENATE($A415,"_",AE$2),'Reference data SID'!$B:$M,12,FALSE)),"",VLOOKUP(CONCATENATE($A415,"_",AE$2),'Reference data SID'!$B:$M,12,FALSE))</f>
        <v/>
      </c>
      <c r="AF415" s="16" t="str">
        <f>IF(ISERROR(VLOOKUP(CONCATENATE($A415,"_",AF$2),'Reference data SID'!$B:$M,12,FALSE)),"",VLOOKUP(CONCATENATE($A415,"_",AF$2),'Reference data SID'!$B:$M,12,FALSE))</f>
        <v/>
      </c>
      <c r="AG415" s="16" t="str">
        <f>IF(ISERROR(VLOOKUP(CONCATENATE($A415,"_",AG$2),'Reference data SID'!$B:$M,12,FALSE)),"",VLOOKUP(CONCATENATE($A415,"_",AG$2),'Reference data SID'!$B:$M,12,FALSE))</f>
        <v/>
      </c>
      <c r="AH415" s="16" t="str">
        <f>IF(ISERROR(VLOOKUP(CONCATENATE($A415,"_",AH$2),'Reference data SID'!$B:$M,12,FALSE)),"",VLOOKUP(CONCATENATE($A415,"_",AH$2),'Reference data SID'!$B:$M,12,FALSE))</f>
        <v/>
      </c>
      <c r="AI415" s="16" t="str">
        <f>IF(ISERROR(VLOOKUP(CONCATENATE($A415,"_",AI$2),'Reference data SID'!$B:$M,12,FALSE)),"",VLOOKUP(CONCATENATE($A415,"_",AI$2),'Reference data SID'!$B:$M,12,FALSE))</f>
        <v/>
      </c>
      <c r="AJ415" s="16" t="str">
        <f>IF(ISERROR(VLOOKUP(CONCATENATE($A415,"_",AJ$2),'Reference data SID'!$B:$M,12,FALSE)),"",VLOOKUP(CONCATENATE($A415,"_",AJ$2),'Reference data SID'!$B:$M,12,FALSE))</f>
        <v/>
      </c>
      <c r="AK415" s="16" t="str">
        <f>IF(ISERROR(VLOOKUP(CONCATENATE($A415,"_",AK$2),'Reference data SID'!$B:$M,12,FALSE)),"",VLOOKUP(CONCATENATE($A415,"_",AK$2),'Reference data SID'!$B:$M,12,FALSE))</f>
        <v/>
      </c>
      <c r="AL415" s="16" t="str">
        <f>IF(ISERROR(VLOOKUP(CONCATENATE($A415,"_",AL$2),'Reference data SID'!$B:$M,12,FALSE)),"",VLOOKUP(CONCATENATE($A415,"_",AL$2),'Reference data SID'!$B:$M,12,FALSE))</f>
        <v/>
      </c>
      <c r="AM415" s="16" t="str">
        <f>IF(ISERROR(VLOOKUP(CONCATENATE($A415,"_",AM$2),'Reference data SID'!$B:$M,12,FALSE)),"",VLOOKUP(CONCATENATE($A415,"_",AM$2),'Reference data SID'!$B:$M,12,FALSE))</f>
        <v/>
      </c>
      <c r="AN415" s="16" t="str">
        <f>IF(ISERROR(VLOOKUP(CONCATENATE($A415,"_",AN$2),'Reference data SID'!$B:$M,12,FALSE)),"",VLOOKUP(CONCATENATE($A415,"_",AN$2),'Reference data SID'!$B:$M,12,FALSE))</f>
        <v/>
      </c>
      <c r="AO415" s="16" t="str">
        <f>IF(ISERROR(VLOOKUP(CONCATENATE($A415,"_",AO$2),'Reference data SID'!$B:$M,12,FALSE)),"",VLOOKUP(CONCATENATE($A415,"_",AO$2),'Reference data SID'!$B:$M,12,FALSE))</f>
        <v/>
      </c>
      <c r="AP415" s="16" t="str">
        <f>IF(ISERROR(VLOOKUP(CONCATENATE($A415,"_",AP$2),'Reference data SID'!$B:$M,12,FALSE)),"",VLOOKUP(CONCATENATE($A415,"_",AP$2),'Reference data SID'!$B:$M,12,FALSE))</f>
        <v/>
      </c>
      <c r="AQ415" s="16" t="str">
        <f>IF(ISERROR(VLOOKUP(CONCATENATE($A415,"_",AQ$2),'Reference data SID'!$B:$M,12,FALSE)),"",VLOOKUP(CONCATENATE($A415,"_",AQ$2),'Reference data SID'!$B:$M,12,FALSE))</f>
        <v/>
      </c>
      <c r="AR415" s="16" t="str">
        <f>IF(ISERROR(VLOOKUP(CONCATENATE($A415,"_",AR$2),'Reference data SID'!$B:$M,12,FALSE)),"",VLOOKUP(CONCATENATE($A415,"_",AR$2),'Reference data SID'!$B:$M,12,FALSE))</f>
        <v/>
      </c>
      <c r="AS415" s="16" t="str">
        <f>IF(ISERROR(VLOOKUP(CONCATENATE($A415,"_",AS$2),'Reference data SID'!$B:$M,12,FALSE)),"",VLOOKUP(CONCATENATE($A415,"_",AS$2),'Reference data SID'!$B:$M,12,FALSE))</f>
        <v/>
      </c>
      <c r="AT415" s="16" t="str">
        <f>IF(ISERROR(VLOOKUP(CONCATENATE($A415,"_",AT$2),'Reference data SID'!$B:$M,12,FALSE)),"",VLOOKUP(CONCATENATE($A415,"_",AT$2),'Reference data SID'!$B:$M,12,FALSE))</f>
        <v/>
      </c>
    </row>
    <row r="416" spans="1:46" x14ac:dyDescent="0.25">
      <c r="A416">
        <v>412</v>
      </c>
      <c r="B416" s="16" t="str">
        <f>IF(ISERROR(VLOOKUP(CONCATENATE($A416,"_",B$2),'Reference data SID'!$B:$M,12,FALSE)),"",VLOOKUP(CONCATENATE($A416,"_",B$2),'Reference data SID'!$B:$M,12,FALSE))</f>
        <v/>
      </c>
      <c r="C416" s="16" t="str">
        <f>IF(ISERROR(VLOOKUP(CONCATENATE($A416,"_",C$2),'Reference data SID'!$B:$M,12,FALSE)),"",VLOOKUP(CONCATENATE($A416,"_",C$2),'Reference data SID'!$B:$M,12,FALSE))</f>
        <v/>
      </c>
      <c r="D416" s="16" t="str">
        <f>IF(ISERROR(VLOOKUP(CONCATENATE($A416,"_",D$2),'Reference data SID'!$B:$M,12,FALSE)),"",VLOOKUP(CONCATENATE($A416,"_",D$2),'Reference data SID'!$B:$M,12,FALSE))</f>
        <v/>
      </c>
      <c r="E416" s="16" t="str">
        <f>IF(ISERROR(VLOOKUP(CONCATENATE($A416,"_",E$2),'Reference data SID'!$B:$M,12,FALSE)),"",VLOOKUP(CONCATENATE($A416,"_",E$2),'Reference data SID'!$B:$M,12,FALSE))</f>
        <v/>
      </c>
      <c r="F416" s="16" t="str">
        <f>IF(ISERROR(VLOOKUP(CONCATENATE($A416,"_",F$2),'Reference data SID'!$B:$M,12,FALSE)),"",VLOOKUP(CONCATENATE($A416,"_",F$2),'Reference data SID'!$B:$M,12,FALSE))</f>
        <v/>
      </c>
      <c r="G416" s="16" t="str">
        <f>IF(ISERROR(VLOOKUP(CONCATENATE($A416,"_",G$2),'Reference data SID'!$B:$M,12,FALSE)),"",VLOOKUP(CONCATENATE($A416,"_",G$2),'Reference data SID'!$B:$M,12,FALSE))</f>
        <v/>
      </c>
      <c r="H416" s="16" t="str">
        <f>IF(ISERROR(VLOOKUP(CONCATENATE($A416,"_",H$2),'Reference data SID'!$B:$M,12,FALSE)),"",VLOOKUP(CONCATENATE($A416,"_",H$2),'Reference data SID'!$B:$M,12,FALSE))</f>
        <v/>
      </c>
      <c r="I416" s="16" t="str">
        <f>IF(ISERROR(VLOOKUP(CONCATENATE($A416,"_",I$2),'Reference data SID'!$B:$M,12,FALSE)),"",VLOOKUP(CONCATENATE($A416,"_",I$2),'Reference data SID'!$B:$M,12,FALSE))</f>
        <v/>
      </c>
      <c r="J416" s="16" t="str">
        <f>IF(ISERROR(VLOOKUP(CONCATENATE($A416,"_",J$2),'Reference data SID'!$B:$M,12,FALSE)),"",VLOOKUP(CONCATENATE($A416,"_",J$2),'Reference data SID'!$B:$M,12,FALSE))</f>
        <v/>
      </c>
      <c r="K416" s="16" t="str">
        <f>IF(ISERROR(VLOOKUP(CONCATENATE($A416,"_",K$2),'Reference data SID'!$B:$M,12,FALSE)),"",VLOOKUP(CONCATENATE($A416,"_",K$2),'Reference data SID'!$B:$M,12,FALSE))</f>
        <v/>
      </c>
      <c r="L416" s="16" t="str">
        <f>IF(ISERROR(VLOOKUP(CONCATENATE($A416,"_",L$2),'Reference data SID'!$B:$M,12,FALSE)),"",VLOOKUP(CONCATENATE($A416,"_",L$2),'Reference data SID'!$B:$M,12,FALSE))</f>
        <v/>
      </c>
      <c r="M416" s="16" t="str">
        <f>IF(ISERROR(VLOOKUP(CONCATENATE($A416,"_",M$2),'Reference data SID'!$B:$M,12,FALSE)),"",VLOOKUP(CONCATENATE($A416,"_",M$2),'Reference data SID'!$B:$M,12,FALSE))</f>
        <v/>
      </c>
      <c r="N416" s="16" t="str">
        <f>IF(ISERROR(VLOOKUP(CONCATENATE($A416,"_",N$2),'Reference data SID'!$B:$M,12,FALSE)),"",VLOOKUP(CONCATENATE($A416,"_",N$2),'Reference data SID'!$B:$M,12,FALSE))</f>
        <v/>
      </c>
      <c r="O416" s="16" t="str">
        <f>IF(ISERROR(VLOOKUP(CONCATENATE($A416,"_",O$2),'Reference data SID'!$B:$M,12,FALSE)),"",VLOOKUP(CONCATENATE($A416,"_",O$2),'Reference data SID'!$B:$M,12,FALSE))</f>
        <v/>
      </c>
      <c r="P416" s="16" t="str">
        <f>IF(ISERROR(VLOOKUP(CONCATENATE($A416,"_",P$2),'Reference data SID'!$B:$M,12,FALSE)),"",VLOOKUP(CONCATENATE($A416,"_",P$2),'Reference data SID'!$B:$M,12,FALSE))</f>
        <v/>
      </c>
      <c r="Q416" s="16" t="str">
        <f>IF(ISERROR(VLOOKUP(CONCATENATE($A416,"_",Q$2),'Reference data SID'!$B:$M,12,FALSE)),"",VLOOKUP(CONCATENATE($A416,"_",Q$2),'Reference data SID'!$B:$M,12,FALSE))</f>
        <v/>
      </c>
      <c r="R416" s="16" t="str">
        <f>IF(ISERROR(VLOOKUP(CONCATENATE($A416,"_",R$2),'Reference data SID'!$B:$M,12,FALSE)),"",VLOOKUP(CONCATENATE($A416,"_",R$2),'Reference data SID'!$B:$M,12,FALSE))</f>
        <v/>
      </c>
      <c r="S416" s="16" t="str">
        <f>IF(ISERROR(VLOOKUP(CONCATENATE($A416,"_",S$2),'Reference data SID'!$B:$M,12,FALSE)),"",VLOOKUP(CONCATENATE($A416,"_",S$2),'Reference data SID'!$B:$M,12,FALSE))</f>
        <v/>
      </c>
      <c r="T416" s="16" t="str">
        <f>IF(ISERROR(VLOOKUP(CONCATENATE($A416,"_",T$2),'Reference data SID'!$B:$M,12,FALSE)),"",VLOOKUP(CONCATENATE($A416,"_",T$2),'Reference data SID'!$B:$M,12,FALSE))</f>
        <v/>
      </c>
      <c r="U416" s="16" t="str">
        <f>IF(ISERROR(VLOOKUP(CONCATENATE($A416,"_",U$2),'Reference data SID'!$B:$M,12,FALSE)),"",VLOOKUP(CONCATENATE($A416,"_",U$2),'Reference data SID'!$B:$M,12,FALSE))</f>
        <v/>
      </c>
      <c r="V416" s="16" t="str">
        <f>IF(ISERROR(VLOOKUP(CONCATENATE($A416,"_",V$2),'Reference data SID'!$B:$M,12,FALSE)),"",VLOOKUP(CONCATENATE($A416,"_",V$2),'Reference data SID'!$B:$M,12,FALSE))</f>
        <v/>
      </c>
      <c r="W416" s="16" t="str">
        <f>IF(ISERROR(VLOOKUP(CONCATENATE($A416,"_",W$2),'Reference data SID'!$B:$M,12,FALSE)),"",VLOOKUP(CONCATENATE($A416,"_",W$2),'Reference data SID'!$B:$M,12,FALSE))</f>
        <v/>
      </c>
      <c r="X416" s="16" t="str">
        <f>IF(ISERROR(VLOOKUP(CONCATENATE($A416,"_",X$2),'Reference data SID'!$B:$M,12,FALSE)),"",VLOOKUP(CONCATENATE($A416,"_",X$2),'Reference data SID'!$B:$M,12,FALSE))</f>
        <v/>
      </c>
      <c r="Y416" s="16" t="str">
        <f>IF(ISERROR(VLOOKUP(CONCATENATE($A416,"_",Y$2),'Reference data SID'!$B:$M,12,FALSE)),"",VLOOKUP(CONCATENATE($A416,"_",Y$2),'Reference data SID'!$B:$M,12,FALSE))</f>
        <v/>
      </c>
      <c r="Z416" s="16" t="str">
        <f>IF(ISERROR(VLOOKUP(CONCATENATE($A416,"_",Z$2),'Reference data SID'!$B:$M,12,FALSE)),"",VLOOKUP(CONCATENATE($A416,"_",Z$2),'Reference data SID'!$B:$M,12,FALSE))</f>
        <v/>
      </c>
      <c r="AA416" s="16" t="str">
        <f>IF(ISERROR(VLOOKUP(CONCATENATE($A416,"_",AA$2),'Reference data SID'!$B:$M,12,FALSE)),"",VLOOKUP(CONCATENATE($A416,"_",AA$2),'Reference data SID'!$B:$M,12,FALSE))</f>
        <v/>
      </c>
      <c r="AB416" s="16" t="str">
        <f>IF(ISERROR(VLOOKUP(CONCATENATE($A416,"_",AB$2),'Reference data SID'!$B:$M,12,FALSE)),"",VLOOKUP(CONCATENATE($A416,"_",AB$2),'Reference data SID'!$B:$M,12,FALSE))</f>
        <v/>
      </c>
      <c r="AC416" s="16" t="str">
        <f>IF(ISERROR(VLOOKUP(CONCATENATE($A416,"_",AC$2),'Reference data SID'!$B:$M,12,FALSE)),"",VLOOKUP(CONCATENATE($A416,"_",AC$2),'Reference data SID'!$B:$M,12,FALSE))</f>
        <v/>
      </c>
      <c r="AD416" s="16" t="str">
        <f>IF(ISERROR(VLOOKUP(CONCATENATE($A416,"_",AD$2),'Reference data SID'!$B:$M,12,FALSE)),"",VLOOKUP(CONCATENATE($A416,"_",AD$2),'Reference data SID'!$B:$M,12,FALSE))</f>
        <v/>
      </c>
      <c r="AE416" s="16" t="str">
        <f>IF(ISERROR(VLOOKUP(CONCATENATE($A416,"_",AE$2),'Reference data SID'!$B:$M,12,FALSE)),"",VLOOKUP(CONCATENATE($A416,"_",AE$2),'Reference data SID'!$B:$M,12,FALSE))</f>
        <v/>
      </c>
      <c r="AF416" s="16" t="str">
        <f>IF(ISERROR(VLOOKUP(CONCATENATE($A416,"_",AF$2),'Reference data SID'!$B:$M,12,FALSE)),"",VLOOKUP(CONCATENATE($A416,"_",AF$2),'Reference data SID'!$B:$M,12,FALSE))</f>
        <v/>
      </c>
      <c r="AG416" s="16" t="str">
        <f>IF(ISERROR(VLOOKUP(CONCATENATE($A416,"_",AG$2),'Reference data SID'!$B:$M,12,FALSE)),"",VLOOKUP(CONCATENATE($A416,"_",AG$2),'Reference data SID'!$B:$M,12,FALSE))</f>
        <v/>
      </c>
      <c r="AH416" s="16" t="str">
        <f>IF(ISERROR(VLOOKUP(CONCATENATE($A416,"_",AH$2),'Reference data SID'!$B:$M,12,FALSE)),"",VLOOKUP(CONCATENATE($A416,"_",AH$2),'Reference data SID'!$B:$M,12,FALSE))</f>
        <v/>
      </c>
      <c r="AI416" s="16" t="str">
        <f>IF(ISERROR(VLOOKUP(CONCATENATE($A416,"_",AI$2),'Reference data SID'!$B:$M,12,FALSE)),"",VLOOKUP(CONCATENATE($A416,"_",AI$2),'Reference data SID'!$B:$M,12,FALSE))</f>
        <v/>
      </c>
      <c r="AJ416" s="16" t="str">
        <f>IF(ISERROR(VLOOKUP(CONCATENATE($A416,"_",AJ$2),'Reference data SID'!$B:$M,12,FALSE)),"",VLOOKUP(CONCATENATE($A416,"_",AJ$2),'Reference data SID'!$B:$M,12,FALSE))</f>
        <v/>
      </c>
      <c r="AK416" s="16" t="str">
        <f>IF(ISERROR(VLOOKUP(CONCATENATE($A416,"_",AK$2),'Reference data SID'!$B:$M,12,FALSE)),"",VLOOKUP(CONCATENATE($A416,"_",AK$2),'Reference data SID'!$B:$M,12,FALSE))</f>
        <v/>
      </c>
      <c r="AL416" s="16" t="str">
        <f>IF(ISERROR(VLOOKUP(CONCATENATE($A416,"_",AL$2),'Reference data SID'!$B:$M,12,FALSE)),"",VLOOKUP(CONCATENATE($A416,"_",AL$2),'Reference data SID'!$B:$M,12,FALSE))</f>
        <v/>
      </c>
      <c r="AM416" s="16" t="str">
        <f>IF(ISERROR(VLOOKUP(CONCATENATE($A416,"_",AM$2),'Reference data SID'!$B:$M,12,FALSE)),"",VLOOKUP(CONCATENATE($A416,"_",AM$2),'Reference data SID'!$B:$M,12,FALSE))</f>
        <v/>
      </c>
      <c r="AN416" s="16" t="str">
        <f>IF(ISERROR(VLOOKUP(CONCATENATE($A416,"_",AN$2),'Reference data SID'!$B:$M,12,FALSE)),"",VLOOKUP(CONCATENATE($A416,"_",AN$2),'Reference data SID'!$B:$M,12,FALSE))</f>
        <v/>
      </c>
      <c r="AO416" s="16" t="str">
        <f>IF(ISERROR(VLOOKUP(CONCATENATE($A416,"_",AO$2),'Reference data SID'!$B:$M,12,FALSE)),"",VLOOKUP(CONCATENATE($A416,"_",AO$2),'Reference data SID'!$B:$M,12,FALSE))</f>
        <v/>
      </c>
      <c r="AP416" s="16" t="str">
        <f>IF(ISERROR(VLOOKUP(CONCATENATE($A416,"_",AP$2),'Reference data SID'!$B:$M,12,FALSE)),"",VLOOKUP(CONCATENATE($A416,"_",AP$2),'Reference data SID'!$B:$M,12,FALSE))</f>
        <v/>
      </c>
      <c r="AQ416" s="16" t="str">
        <f>IF(ISERROR(VLOOKUP(CONCATENATE($A416,"_",AQ$2),'Reference data SID'!$B:$M,12,FALSE)),"",VLOOKUP(CONCATENATE($A416,"_",AQ$2),'Reference data SID'!$B:$M,12,FALSE))</f>
        <v/>
      </c>
      <c r="AR416" s="16" t="str">
        <f>IF(ISERROR(VLOOKUP(CONCATENATE($A416,"_",AR$2),'Reference data SID'!$B:$M,12,FALSE)),"",VLOOKUP(CONCATENATE($A416,"_",AR$2),'Reference data SID'!$B:$M,12,FALSE))</f>
        <v/>
      </c>
      <c r="AS416" s="16" t="str">
        <f>IF(ISERROR(VLOOKUP(CONCATENATE($A416,"_",AS$2),'Reference data SID'!$B:$M,12,FALSE)),"",VLOOKUP(CONCATENATE($A416,"_",AS$2),'Reference data SID'!$B:$M,12,FALSE))</f>
        <v/>
      </c>
      <c r="AT416" s="16" t="str">
        <f>IF(ISERROR(VLOOKUP(CONCATENATE($A416,"_",AT$2),'Reference data SID'!$B:$M,12,FALSE)),"",VLOOKUP(CONCATENATE($A416,"_",AT$2),'Reference data SID'!$B:$M,12,FALSE))</f>
        <v/>
      </c>
    </row>
    <row r="417" spans="1:46" x14ac:dyDescent="0.25">
      <c r="A417">
        <v>413</v>
      </c>
      <c r="B417" s="16" t="str">
        <f>IF(ISERROR(VLOOKUP(CONCATENATE($A417,"_",B$2),'Reference data SID'!$B:$M,12,FALSE)),"",VLOOKUP(CONCATENATE($A417,"_",B$2),'Reference data SID'!$B:$M,12,FALSE))</f>
        <v/>
      </c>
      <c r="C417" s="16" t="str">
        <f>IF(ISERROR(VLOOKUP(CONCATENATE($A417,"_",C$2),'Reference data SID'!$B:$M,12,FALSE)),"",VLOOKUP(CONCATENATE($A417,"_",C$2),'Reference data SID'!$B:$M,12,FALSE))</f>
        <v/>
      </c>
      <c r="D417" s="16" t="str">
        <f>IF(ISERROR(VLOOKUP(CONCATENATE($A417,"_",D$2),'Reference data SID'!$B:$M,12,FALSE)),"",VLOOKUP(CONCATENATE($A417,"_",D$2),'Reference data SID'!$B:$M,12,FALSE))</f>
        <v/>
      </c>
      <c r="E417" s="16" t="str">
        <f>IF(ISERROR(VLOOKUP(CONCATENATE($A417,"_",E$2),'Reference data SID'!$B:$M,12,FALSE)),"",VLOOKUP(CONCATENATE($A417,"_",E$2),'Reference data SID'!$B:$M,12,FALSE))</f>
        <v/>
      </c>
      <c r="F417" s="16" t="str">
        <f>IF(ISERROR(VLOOKUP(CONCATENATE($A417,"_",F$2),'Reference data SID'!$B:$M,12,FALSE)),"",VLOOKUP(CONCATENATE($A417,"_",F$2),'Reference data SID'!$B:$M,12,FALSE))</f>
        <v/>
      </c>
      <c r="G417" s="16" t="str">
        <f>IF(ISERROR(VLOOKUP(CONCATENATE($A417,"_",G$2),'Reference data SID'!$B:$M,12,FALSE)),"",VLOOKUP(CONCATENATE($A417,"_",G$2),'Reference data SID'!$B:$M,12,FALSE))</f>
        <v/>
      </c>
      <c r="H417" s="16" t="str">
        <f>IF(ISERROR(VLOOKUP(CONCATENATE($A417,"_",H$2),'Reference data SID'!$B:$M,12,FALSE)),"",VLOOKUP(CONCATENATE($A417,"_",H$2),'Reference data SID'!$B:$M,12,FALSE))</f>
        <v/>
      </c>
      <c r="I417" s="16" t="str">
        <f>IF(ISERROR(VLOOKUP(CONCATENATE($A417,"_",I$2),'Reference data SID'!$B:$M,12,FALSE)),"",VLOOKUP(CONCATENATE($A417,"_",I$2),'Reference data SID'!$B:$M,12,FALSE))</f>
        <v/>
      </c>
      <c r="J417" s="16" t="str">
        <f>IF(ISERROR(VLOOKUP(CONCATENATE($A417,"_",J$2),'Reference data SID'!$B:$M,12,FALSE)),"",VLOOKUP(CONCATENATE($A417,"_",J$2),'Reference data SID'!$B:$M,12,FALSE))</f>
        <v/>
      </c>
      <c r="K417" s="16" t="str">
        <f>IF(ISERROR(VLOOKUP(CONCATENATE($A417,"_",K$2),'Reference data SID'!$B:$M,12,FALSE)),"",VLOOKUP(CONCATENATE($A417,"_",K$2),'Reference data SID'!$B:$M,12,FALSE))</f>
        <v/>
      </c>
      <c r="L417" s="16" t="str">
        <f>IF(ISERROR(VLOOKUP(CONCATENATE($A417,"_",L$2),'Reference data SID'!$B:$M,12,FALSE)),"",VLOOKUP(CONCATENATE($A417,"_",L$2),'Reference data SID'!$B:$M,12,FALSE))</f>
        <v/>
      </c>
      <c r="M417" s="16" t="str">
        <f>IF(ISERROR(VLOOKUP(CONCATENATE($A417,"_",M$2),'Reference data SID'!$B:$M,12,FALSE)),"",VLOOKUP(CONCATENATE($A417,"_",M$2),'Reference data SID'!$B:$M,12,FALSE))</f>
        <v/>
      </c>
      <c r="N417" s="16" t="str">
        <f>IF(ISERROR(VLOOKUP(CONCATENATE($A417,"_",N$2),'Reference data SID'!$B:$M,12,FALSE)),"",VLOOKUP(CONCATENATE($A417,"_",N$2),'Reference data SID'!$B:$M,12,FALSE))</f>
        <v/>
      </c>
      <c r="O417" s="16" t="str">
        <f>IF(ISERROR(VLOOKUP(CONCATENATE($A417,"_",O$2),'Reference data SID'!$B:$M,12,FALSE)),"",VLOOKUP(CONCATENATE($A417,"_",O$2),'Reference data SID'!$B:$M,12,FALSE))</f>
        <v/>
      </c>
      <c r="P417" s="16" t="str">
        <f>IF(ISERROR(VLOOKUP(CONCATENATE($A417,"_",P$2),'Reference data SID'!$B:$M,12,FALSE)),"",VLOOKUP(CONCATENATE($A417,"_",P$2),'Reference data SID'!$B:$M,12,FALSE))</f>
        <v/>
      </c>
      <c r="Q417" s="16" t="str">
        <f>IF(ISERROR(VLOOKUP(CONCATENATE($A417,"_",Q$2),'Reference data SID'!$B:$M,12,FALSE)),"",VLOOKUP(CONCATENATE($A417,"_",Q$2),'Reference data SID'!$B:$M,12,FALSE))</f>
        <v/>
      </c>
      <c r="R417" s="16" t="str">
        <f>IF(ISERROR(VLOOKUP(CONCATENATE($A417,"_",R$2),'Reference data SID'!$B:$M,12,FALSE)),"",VLOOKUP(CONCATENATE($A417,"_",R$2),'Reference data SID'!$B:$M,12,FALSE))</f>
        <v/>
      </c>
      <c r="S417" s="16" t="str">
        <f>IF(ISERROR(VLOOKUP(CONCATENATE($A417,"_",S$2),'Reference data SID'!$B:$M,12,FALSE)),"",VLOOKUP(CONCATENATE($A417,"_",S$2),'Reference data SID'!$B:$M,12,FALSE))</f>
        <v/>
      </c>
      <c r="T417" s="16" t="str">
        <f>IF(ISERROR(VLOOKUP(CONCATENATE($A417,"_",T$2),'Reference data SID'!$B:$M,12,FALSE)),"",VLOOKUP(CONCATENATE($A417,"_",T$2),'Reference data SID'!$B:$M,12,FALSE))</f>
        <v/>
      </c>
      <c r="U417" s="16" t="str">
        <f>IF(ISERROR(VLOOKUP(CONCATENATE($A417,"_",U$2),'Reference data SID'!$B:$M,12,FALSE)),"",VLOOKUP(CONCATENATE($A417,"_",U$2),'Reference data SID'!$B:$M,12,FALSE))</f>
        <v/>
      </c>
      <c r="V417" s="16" t="str">
        <f>IF(ISERROR(VLOOKUP(CONCATENATE($A417,"_",V$2),'Reference data SID'!$B:$M,12,FALSE)),"",VLOOKUP(CONCATENATE($A417,"_",V$2),'Reference data SID'!$B:$M,12,FALSE))</f>
        <v/>
      </c>
      <c r="W417" s="16" t="str">
        <f>IF(ISERROR(VLOOKUP(CONCATENATE($A417,"_",W$2),'Reference data SID'!$B:$M,12,FALSE)),"",VLOOKUP(CONCATENATE($A417,"_",W$2),'Reference data SID'!$B:$M,12,FALSE))</f>
        <v/>
      </c>
      <c r="X417" s="16" t="str">
        <f>IF(ISERROR(VLOOKUP(CONCATENATE($A417,"_",X$2),'Reference data SID'!$B:$M,12,FALSE)),"",VLOOKUP(CONCATENATE($A417,"_",X$2),'Reference data SID'!$B:$M,12,FALSE))</f>
        <v/>
      </c>
      <c r="Y417" s="16" t="str">
        <f>IF(ISERROR(VLOOKUP(CONCATENATE($A417,"_",Y$2),'Reference data SID'!$B:$M,12,FALSE)),"",VLOOKUP(CONCATENATE($A417,"_",Y$2),'Reference data SID'!$B:$M,12,FALSE))</f>
        <v/>
      </c>
      <c r="Z417" s="16" t="str">
        <f>IF(ISERROR(VLOOKUP(CONCATENATE($A417,"_",Z$2),'Reference data SID'!$B:$M,12,FALSE)),"",VLOOKUP(CONCATENATE($A417,"_",Z$2),'Reference data SID'!$B:$M,12,FALSE))</f>
        <v/>
      </c>
      <c r="AA417" s="16" t="str">
        <f>IF(ISERROR(VLOOKUP(CONCATENATE($A417,"_",AA$2),'Reference data SID'!$B:$M,12,FALSE)),"",VLOOKUP(CONCATENATE($A417,"_",AA$2),'Reference data SID'!$B:$M,12,FALSE))</f>
        <v/>
      </c>
      <c r="AB417" s="16" t="str">
        <f>IF(ISERROR(VLOOKUP(CONCATENATE($A417,"_",AB$2),'Reference data SID'!$B:$M,12,FALSE)),"",VLOOKUP(CONCATENATE($A417,"_",AB$2),'Reference data SID'!$B:$M,12,FALSE))</f>
        <v/>
      </c>
      <c r="AC417" s="16" t="str">
        <f>IF(ISERROR(VLOOKUP(CONCATENATE($A417,"_",AC$2),'Reference data SID'!$B:$M,12,FALSE)),"",VLOOKUP(CONCATENATE($A417,"_",AC$2),'Reference data SID'!$B:$M,12,FALSE))</f>
        <v/>
      </c>
      <c r="AD417" s="16" t="str">
        <f>IF(ISERROR(VLOOKUP(CONCATENATE($A417,"_",AD$2),'Reference data SID'!$B:$M,12,FALSE)),"",VLOOKUP(CONCATENATE($A417,"_",AD$2),'Reference data SID'!$B:$M,12,FALSE))</f>
        <v/>
      </c>
      <c r="AE417" s="16" t="str">
        <f>IF(ISERROR(VLOOKUP(CONCATENATE($A417,"_",AE$2),'Reference data SID'!$B:$M,12,FALSE)),"",VLOOKUP(CONCATENATE($A417,"_",AE$2),'Reference data SID'!$B:$M,12,FALSE))</f>
        <v/>
      </c>
      <c r="AF417" s="16" t="str">
        <f>IF(ISERROR(VLOOKUP(CONCATENATE($A417,"_",AF$2),'Reference data SID'!$B:$M,12,FALSE)),"",VLOOKUP(CONCATENATE($A417,"_",AF$2),'Reference data SID'!$B:$M,12,FALSE))</f>
        <v/>
      </c>
      <c r="AG417" s="16" t="str">
        <f>IF(ISERROR(VLOOKUP(CONCATENATE($A417,"_",AG$2),'Reference data SID'!$B:$M,12,FALSE)),"",VLOOKUP(CONCATENATE($A417,"_",AG$2),'Reference data SID'!$B:$M,12,FALSE))</f>
        <v/>
      </c>
      <c r="AH417" s="16" t="str">
        <f>IF(ISERROR(VLOOKUP(CONCATENATE($A417,"_",AH$2),'Reference data SID'!$B:$M,12,FALSE)),"",VLOOKUP(CONCATENATE($A417,"_",AH$2),'Reference data SID'!$B:$M,12,FALSE))</f>
        <v/>
      </c>
      <c r="AI417" s="16" t="str">
        <f>IF(ISERROR(VLOOKUP(CONCATENATE($A417,"_",AI$2),'Reference data SID'!$B:$M,12,FALSE)),"",VLOOKUP(CONCATENATE($A417,"_",AI$2),'Reference data SID'!$B:$M,12,FALSE))</f>
        <v/>
      </c>
      <c r="AJ417" s="16" t="str">
        <f>IF(ISERROR(VLOOKUP(CONCATENATE($A417,"_",AJ$2),'Reference data SID'!$B:$M,12,FALSE)),"",VLOOKUP(CONCATENATE($A417,"_",AJ$2),'Reference data SID'!$B:$M,12,FALSE))</f>
        <v/>
      </c>
      <c r="AK417" s="16" t="str">
        <f>IF(ISERROR(VLOOKUP(CONCATENATE($A417,"_",AK$2),'Reference data SID'!$B:$M,12,FALSE)),"",VLOOKUP(CONCATENATE($A417,"_",AK$2),'Reference data SID'!$B:$M,12,FALSE))</f>
        <v/>
      </c>
      <c r="AL417" s="16" t="str">
        <f>IF(ISERROR(VLOOKUP(CONCATENATE($A417,"_",AL$2),'Reference data SID'!$B:$M,12,FALSE)),"",VLOOKUP(CONCATENATE($A417,"_",AL$2),'Reference data SID'!$B:$M,12,FALSE))</f>
        <v/>
      </c>
      <c r="AM417" s="16" t="str">
        <f>IF(ISERROR(VLOOKUP(CONCATENATE($A417,"_",AM$2),'Reference data SID'!$B:$M,12,FALSE)),"",VLOOKUP(CONCATENATE($A417,"_",AM$2),'Reference data SID'!$B:$M,12,FALSE))</f>
        <v/>
      </c>
      <c r="AN417" s="16" t="str">
        <f>IF(ISERROR(VLOOKUP(CONCATENATE($A417,"_",AN$2),'Reference data SID'!$B:$M,12,FALSE)),"",VLOOKUP(CONCATENATE($A417,"_",AN$2),'Reference data SID'!$B:$M,12,FALSE))</f>
        <v/>
      </c>
      <c r="AO417" s="16" t="str">
        <f>IF(ISERROR(VLOOKUP(CONCATENATE($A417,"_",AO$2),'Reference data SID'!$B:$M,12,FALSE)),"",VLOOKUP(CONCATENATE($A417,"_",AO$2),'Reference data SID'!$B:$M,12,FALSE))</f>
        <v/>
      </c>
      <c r="AP417" s="16" t="str">
        <f>IF(ISERROR(VLOOKUP(CONCATENATE($A417,"_",AP$2),'Reference data SID'!$B:$M,12,FALSE)),"",VLOOKUP(CONCATENATE($A417,"_",AP$2),'Reference data SID'!$B:$M,12,FALSE))</f>
        <v/>
      </c>
      <c r="AQ417" s="16" t="str">
        <f>IF(ISERROR(VLOOKUP(CONCATENATE($A417,"_",AQ$2),'Reference data SID'!$B:$M,12,FALSE)),"",VLOOKUP(CONCATENATE($A417,"_",AQ$2),'Reference data SID'!$B:$M,12,FALSE))</f>
        <v/>
      </c>
      <c r="AR417" s="16" t="str">
        <f>IF(ISERROR(VLOOKUP(CONCATENATE($A417,"_",AR$2),'Reference data SID'!$B:$M,12,FALSE)),"",VLOOKUP(CONCATENATE($A417,"_",AR$2),'Reference data SID'!$B:$M,12,FALSE))</f>
        <v/>
      </c>
      <c r="AS417" s="16" t="str">
        <f>IF(ISERROR(VLOOKUP(CONCATENATE($A417,"_",AS$2),'Reference data SID'!$B:$M,12,FALSE)),"",VLOOKUP(CONCATENATE($A417,"_",AS$2),'Reference data SID'!$B:$M,12,FALSE))</f>
        <v/>
      </c>
      <c r="AT417" s="16" t="str">
        <f>IF(ISERROR(VLOOKUP(CONCATENATE($A417,"_",AT$2),'Reference data SID'!$B:$M,12,FALSE)),"",VLOOKUP(CONCATENATE($A417,"_",AT$2),'Reference data SID'!$B:$M,12,FALSE))</f>
        <v/>
      </c>
    </row>
    <row r="418" spans="1:46" x14ac:dyDescent="0.25">
      <c r="A418">
        <v>414</v>
      </c>
      <c r="B418" s="16" t="str">
        <f>IF(ISERROR(VLOOKUP(CONCATENATE($A418,"_",B$2),'Reference data SID'!$B:$M,12,FALSE)),"",VLOOKUP(CONCATENATE($A418,"_",B$2),'Reference data SID'!$B:$M,12,FALSE))</f>
        <v/>
      </c>
      <c r="C418" s="16" t="str">
        <f>IF(ISERROR(VLOOKUP(CONCATENATE($A418,"_",C$2),'Reference data SID'!$B:$M,12,FALSE)),"",VLOOKUP(CONCATENATE($A418,"_",C$2),'Reference data SID'!$B:$M,12,FALSE))</f>
        <v/>
      </c>
      <c r="D418" s="16" t="str">
        <f>IF(ISERROR(VLOOKUP(CONCATENATE($A418,"_",D$2),'Reference data SID'!$B:$M,12,FALSE)),"",VLOOKUP(CONCATENATE($A418,"_",D$2),'Reference data SID'!$B:$M,12,FALSE))</f>
        <v/>
      </c>
      <c r="E418" s="16" t="str">
        <f>IF(ISERROR(VLOOKUP(CONCATENATE($A418,"_",E$2),'Reference data SID'!$B:$M,12,FALSE)),"",VLOOKUP(CONCATENATE($A418,"_",E$2),'Reference data SID'!$B:$M,12,FALSE))</f>
        <v/>
      </c>
      <c r="F418" s="16" t="str">
        <f>IF(ISERROR(VLOOKUP(CONCATENATE($A418,"_",F$2),'Reference data SID'!$B:$M,12,FALSE)),"",VLOOKUP(CONCATENATE($A418,"_",F$2),'Reference data SID'!$B:$M,12,FALSE))</f>
        <v/>
      </c>
      <c r="G418" s="16" t="str">
        <f>IF(ISERROR(VLOOKUP(CONCATENATE($A418,"_",G$2),'Reference data SID'!$B:$M,12,FALSE)),"",VLOOKUP(CONCATENATE($A418,"_",G$2),'Reference data SID'!$B:$M,12,FALSE))</f>
        <v/>
      </c>
      <c r="H418" s="16" t="str">
        <f>IF(ISERROR(VLOOKUP(CONCATENATE($A418,"_",H$2),'Reference data SID'!$B:$M,12,FALSE)),"",VLOOKUP(CONCATENATE($A418,"_",H$2),'Reference data SID'!$B:$M,12,FALSE))</f>
        <v/>
      </c>
      <c r="I418" s="16" t="str">
        <f>IF(ISERROR(VLOOKUP(CONCATENATE($A418,"_",I$2),'Reference data SID'!$B:$M,12,FALSE)),"",VLOOKUP(CONCATENATE($A418,"_",I$2),'Reference data SID'!$B:$M,12,FALSE))</f>
        <v/>
      </c>
      <c r="J418" s="16" t="str">
        <f>IF(ISERROR(VLOOKUP(CONCATENATE($A418,"_",J$2),'Reference data SID'!$B:$M,12,FALSE)),"",VLOOKUP(CONCATENATE($A418,"_",J$2),'Reference data SID'!$B:$M,12,FALSE))</f>
        <v/>
      </c>
      <c r="K418" s="16" t="str">
        <f>IF(ISERROR(VLOOKUP(CONCATENATE($A418,"_",K$2),'Reference data SID'!$B:$M,12,FALSE)),"",VLOOKUP(CONCATENATE($A418,"_",K$2),'Reference data SID'!$B:$M,12,FALSE))</f>
        <v/>
      </c>
      <c r="L418" s="16" t="str">
        <f>IF(ISERROR(VLOOKUP(CONCATENATE($A418,"_",L$2),'Reference data SID'!$B:$M,12,FALSE)),"",VLOOKUP(CONCATENATE($A418,"_",L$2),'Reference data SID'!$B:$M,12,FALSE))</f>
        <v/>
      </c>
      <c r="M418" s="16" t="str">
        <f>IF(ISERROR(VLOOKUP(CONCATENATE($A418,"_",M$2),'Reference data SID'!$B:$M,12,FALSE)),"",VLOOKUP(CONCATENATE($A418,"_",M$2),'Reference data SID'!$B:$M,12,FALSE))</f>
        <v/>
      </c>
      <c r="N418" s="16" t="str">
        <f>IF(ISERROR(VLOOKUP(CONCATENATE($A418,"_",N$2),'Reference data SID'!$B:$M,12,FALSE)),"",VLOOKUP(CONCATENATE($A418,"_",N$2),'Reference data SID'!$B:$M,12,FALSE))</f>
        <v/>
      </c>
      <c r="O418" s="16" t="str">
        <f>IF(ISERROR(VLOOKUP(CONCATENATE($A418,"_",O$2),'Reference data SID'!$B:$M,12,FALSE)),"",VLOOKUP(CONCATENATE($A418,"_",O$2),'Reference data SID'!$B:$M,12,FALSE))</f>
        <v/>
      </c>
      <c r="P418" s="16" t="str">
        <f>IF(ISERROR(VLOOKUP(CONCATENATE($A418,"_",P$2),'Reference data SID'!$B:$M,12,FALSE)),"",VLOOKUP(CONCATENATE($A418,"_",P$2),'Reference data SID'!$B:$M,12,FALSE))</f>
        <v/>
      </c>
      <c r="Q418" s="16" t="str">
        <f>IF(ISERROR(VLOOKUP(CONCATENATE($A418,"_",Q$2),'Reference data SID'!$B:$M,12,FALSE)),"",VLOOKUP(CONCATENATE($A418,"_",Q$2),'Reference data SID'!$B:$M,12,FALSE))</f>
        <v/>
      </c>
      <c r="R418" s="16" t="str">
        <f>IF(ISERROR(VLOOKUP(CONCATENATE($A418,"_",R$2),'Reference data SID'!$B:$M,12,FALSE)),"",VLOOKUP(CONCATENATE($A418,"_",R$2),'Reference data SID'!$B:$M,12,FALSE))</f>
        <v/>
      </c>
      <c r="S418" s="16" t="str">
        <f>IF(ISERROR(VLOOKUP(CONCATENATE($A418,"_",S$2),'Reference data SID'!$B:$M,12,FALSE)),"",VLOOKUP(CONCATENATE($A418,"_",S$2),'Reference data SID'!$B:$M,12,FALSE))</f>
        <v/>
      </c>
      <c r="T418" s="16" t="str">
        <f>IF(ISERROR(VLOOKUP(CONCATENATE($A418,"_",T$2),'Reference data SID'!$B:$M,12,FALSE)),"",VLOOKUP(CONCATENATE($A418,"_",T$2),'Reference data SID'!$B:$M,12,FALSE))</f>
        <v/>
      </c>
      <c r="U418" s="16" t="str">
        <f>IF(ISERROR(VLOOKUP(CONCATENATE($A418,"_",U$2),'Reference data SID'!$B:$M,12,FALSE)),"",VLOOKUP(CONCATENATE($A418,"_",U$2),'Reference data SID'!$B:$M,12,FALSE))</f>
        <v/>
      </c>
      <c r="V418" s="16" t="str">
        <f>IF(ISERROR(VLOOKUP(CONCATENATE($A418,"_",V$2),'Reference data SID'!$B:$M,12,FALSE)),"",VLOOKUP(CONCATENATE($A418,"_",V$2),'Reference data SID'!$B:$M,12,FALSE))</f>
        <v/>
      </c>
      <c r="W418" s="16" t="str">
        <f>IF(ISERROR(VLOOKUP(CONCATENATE($A418,"_",W$2),'Reference data SID'!$B:$M,12,FALSE)),"",VLOOKUP(CONCATENATE($A418,"_",W$2),'Reference data SID'!$B:$M,12,FALSE))</f>
        <v/>
      </c>
      <c r="X418" s="16" t="str">
        <f>IF(ISERROR(VLOOKUP(CONCATENATE($A418,"_",X$2),'Reference data SID'!$B:$M,12,FALSE)),"",VLOOKUP(CONCATENATE($A418,"_",X$2),'Reference data SID'!$B:$M,12,FALSE))</f>
        <v/>
      </c>
      <c r="Y418" s="16" t="str">
        <f>IF(ISERROR(VLOOKUP(CONCATENATE($A418,"_",Y$2),'Reference data SID'!$B:$M,12,FALSE)),"",VLOOKUP(CONCATENATE($A418,"_",Y$2),'Reference data SID'!$B:$M,12,FALSE))</f>
        <v/>
      </c>
      <c r="Z418" s="16" t="str">
        <f>IF(ISERROR(VLOOKUP(CONCATENATE($A418,"_",Z$2),'Reference data SID'!$B:$M,12,FALSE)),"",VLOOKUP(CONCATENATE($A418,"_",Z$2),'Reference data SID'!$B:$M,12,FALSE))</f>
        <v/>
      </c>
      <c r="AA418" s="16" t="str">
        <f>IF(ISERROR(VLOOKUP(CONCATENATE($A418,"_",AA$2),'Reference data SID'!$B:$M,12,FALSE)),"",VLOOKUP(CONCATENATE($A418,"_",AA$2),'Reference data SID'!$B:$M,12,FALSE))</f>
        <v/>
      </c>
      <c r="AB418" s="16" t="str">
        <f>IF(ISERROR(VLOOKUP(CONCATENATE($A418,"_",AB$2),'Reference data SID'!$B:$M,12,FALSE)),"",VLOOKUP(CONCATENATE($A418,"_",AB$2),'Reference data SID'!$B:$M,12,FALSE))</f>
        <v/>
      </c>
      <c r="AC418" s="16" t="str">
        <f>IF(ISERROR(VLOOKUP(CONCATENATE($A418,"_",AC$2),'Reference data SID'!$B:$M,12,FALSE)),"",VLOOKUP(CONCATENATE($A418,"_",AC$2),'Reference data SID'!$B:$M,12,FALSE))</f>
        <v/>
      </c>
      <c r="AD418" s="16" t="str">
        <f>IF(ISERROR(VLOOKUP(CONCATENATE($A418,"_",AD$2),'Reference data SID'!$B:$M,12,FALSE)),"",VLOOKUP(CONCATENATE($A418,"_",AD$2),'Reference data SID'!$B:$M,12,FALSE))</f>
        <v/>
      </c>
      <c r="AE418" s="16" t="str">
        <f>IF(ISERROR(VLOOKUP(CONCATENATE($A418,"_",AE$2),'Reference data SID'!$B:$M,12,FALSE)),"",VLOOKUP(CONCATENATE($A418,"_",AE$2),'Reference data SID'!$B:$M,12,FALSE))</f>
        <v/>
      </c>
      <c r="AF418" s="16" t="str">
        <f>IF(ISERROR(VLOOKUP(CONCATENATE($A418,"_",AF$2),'Reference data SID'!$B:$M,12,FALSE)),"",VLOOKUP(CONCATENATE($A418,"_",AF$2),'Reference data SID'!$B:$M,12,FALSE))</f>
        <v/>
      </c>
      <c r="AG418" s="16" t="str">
        <f>IF(ISERROR(VLOOKUP(CONCATENATE($A418,"_",AG$2),'Reference data SID'!$B:$M,12,FALSE)),"",VLOOKUP(CONCATENATE($A418,"_",AG$2),'Reference data SID'!$B:$M,12,FALSE))</f>
        <v/>
      </c>
      <c r="AH418" s="16" t="str">
        <f>IF(ISERROR(VLOOKUP(CONCATENATE($A418,"_",AH$2),'Reference data SID'!$B:$M,12,FALSE)),"",VLOOKUP(CONCATENATE($A418,"_",AH$2),'Reference data SID'!$B:$M,12,FALSE))</f>
        <v/>
      </c>
      <c r="AI418" s="16" t="str">
        <f>IF(ISERROR(VLOOKUP(CONCATENATE($A418,"_",AI$2),'Reference data SID'!$B:$M,12,FALSE)),"",VLOOKUP(CONCATENATE($A418,"_",AI$2),'Reference data SID'!$B:$M,12,FALSE))</f>
        <v/>
      </c>
      <c r="AJ418" s="16" t="str">
        <f>IF(ISERROR(VLOOKUP(CONCATENATE($A418,"_",AJ$2),'Reference data SID'!$B:$M,12,FALSE)),"",VLOOKUP(CONCATENATE($A418,"_",AJ$2),'Reference data SID'!$B:$M,12,FALSE))</f>
        <v/>
      </c>
      <c r="AK418" s="16" t="str">
        <f>IF(ISERROR(VLOOKUP(CONCATENATE($A418,"_",AK$2),'Reference data SID'!$B:$M,12,FALSE)),"",VLOOKUP(CONCATENATE($A418,"_",AK$2),'Reference data SID'!$B:$M,12,FALSE))</f>
        <v/>
      </c>
      <c r="AL418" s="16" t="str">
        <f>IF(ISERROR(VLOOKUP(CONCATENATE($A418,"_",AL$2),'Reference data SID'!$B:$M,12,FALSE)),"",VLOOKUP(CONCATENATE($A418,"_",AL$2),'Reference data SID'!$B:$M,12,FALSE))</f>
        <v/>
      </c>
      <c r="AM418" s="16" t="str">
        <f>IF(ISERROR(VLOOKUP(CONCATENATE($A418,"_",AM$2),'Reference data SID'!$B:$M,12,FALSE)),"",VLOOKUP(CONCATENATE($A418,"_",AM$2),'Reference data SID'!$B:$M,12,FALSE))</f>
        <v/>
      </c>
      <c r="AN418" s="16" t="str">
        <f>IF(ISERROR(VLOOKUP(CONCATENATE($A418,"_",AN$2),'Reference data SID'!$B:$M,12,FALSE)),"",VLOOKUP(CONCATENATE($A418,"_",AN$2),'Reference data SID'!$B:$M,12,FALSE))</f>
        <v/>
      </c>
      <c r="AO418" s="16" t="str">
        <f>IF(ISERROR(VLOOKUP(CONCATENATE($A418,"_",AO$2),'Reference data SID'!$B:$M,12,FALSE)),"",VLOOKUP(CONCATENATE($A418,"_",AO$2),'Reference data SID'!$B:$M,12,FALSE))</f>
        <v/>
      </c>
      <c r="AP418" s="16" t="str">
        <f>IF(ISERROR(VLOOKUP(CONCATENATE($A418,"_",AP$2),'Reference data SID'!$B:$M,12,FALSE)),"",VLOOKUP(CONCATENATE($A418,"_",AP$2),'Reference data SID'!$B:$M,12,FALSE))</f>
        <v/>
      </c>
      <c r="AQ418" s="16" t="str">
        <f>IF(ISERROR(VLOOKUP(CONCATENATE($A418,"_",AQ$2),'Reference data SID'!$B:$M,12,FALSE)),"",VLOOKUP(CONCATENATE($A418,"_",AQ$2),'Reference data SID'!$B:$M,12,FALSE))</f>
        <v/>
      </c>
      <c r="AR418" s="16" t="str">
        <f>IF(ISERROR(VLOOKUP(CONCATENATE($A418,"_",AR$2),'Reference data SID'!$B:$M,12,FALSE)),"",VLOOKUP(CONCATENATE($A418,"_",AR$2),'Reference data SID'!$B:$M,12,FALSE))</f>
        <v/>
      </c>
      <c r="AS418" s="16" t="str">
        <f>IF(ISERROR(VLOOKUP(CONCATENATE($A418,"_",AS$2),'Reference data SID'!$B:$M,12,FALSE)),"",VLOOKUP(CONCATENATE($A418,"_",AS$2),'Reference data SID'!$B:$M,12,FALSE))</f>
        <v/>
      </c>
      <c r="AT418" s="16" t="str">
        <f>IF(ISERROR(VLOOKUP(CONCATENATE($A418,"_",AT$2),'Reference data SID'!$B:$M,12,FALSE)),"",VLOOKUP(CONCATENATE($A418,"_",AT$2),'Reference data SID'!$B:$M,12,FALSE))</f>
        <v/>
      </c>
    </row>
    <row r="419" spans="1:46" x14ac:dyDescent="0.25">
      <c r="A419">
        <v>415</v>
      </c>
      <c r="B419" s="16" t="str">
        <f>IF(ISERROR(VLOOKUP(CONCATENATE($A419,"_",B$2),'Reference data SID'!$B:$M,12,FALSE)),"",VLOOKUP(CONCATENATE($A419,"_",B$2),'Reference data SID'!$B:$M,12,FALSE))</f>
        <v/>
      </c>
      <c r="C419" s="16" t="str">
        <f>IF(ISERROR(VLOOKUP(CONCATENATE($A419,"_",C$2),'Reference data SID'!$B:$M,12,FALSE)),"",VLOOKUP(CONCATENATE($A419,"_",C$2),'Reference data SID'!$B:$M,12,FALSE))</f>
        <v/>
      </c>
      <c r="D419" s="16" t="str">
        <f>IF(ISERROR(VLOOKUP(CONCATENATE($A419,"_",D$2),'Reference data SID'!$B:$M,12,FALSE)),"",VLOOKUP(CONCATENATE($A419,"_",D$2),'Reference data SID'!$B:$M,12,FALSE))</f>
        <v/>
      </c>
      <c r="E419" s="16" t="str">
        <f>IF(ISERROR(VLOOKUP(CONCATENATE($A419,"_",E$2),'Reference data SID'!$B:$M,12,FALSE)),"",VLOOKUP(CONCATENATE($A419,"_",E$2),'Reference data SID'!$B:$M,12,FALSE))</f>
        <v/>
      </c>
      <c r="F419" s="16" t="str">
        <f>IF(ISERROR(VLOOKUP(CONCATENATE($A419,"_",F$2),'Reference data SID'!$B:$M,12,FALSE)),"",VLOOKUP(CONCATENATE($A419,"_",F$2),'Reference data SID'!$B:$M,12,FALSE))</f>
        <v/>
      </c>
      <c r="G419" s="16" t="str">
        <f>IF(ISERROR(VLOOKUP(CONCATENATE($A419,"_",G$2),'Reference data SID'!$B:$M,12,FALSE)),"",VLOOKUP(CONCATENATE($A419,"_",G$2),'Reference data SID'!$B:$M,12,FALSE))</f>
        <v/>
      </c>
      <c r="H419" s="16" t="str">
        <f>IF(ISERROR(VLOOKUP(CONCATENATE($A419,"_",H$2),'Reference data SID'!$B:$M,12,FALSE)),"",VLOOKUP(CONCATENATE($A419,"_",H$2),'Reference data SID'!$B:$M,12,FALSE))</f>
        <v/>
      </c>
      <c r="I419" s="16" t="str">
        <f>IF(ISERROR(VLOOKUP(CONCATENATE($A419,"_",I$2),'Reference data SID'!$B:$M,12,FALSE)),"",VLOOKUP(CONCATENATE($A419,"_",I$2),'Reference data SID'!$B:$M,12,FALSE))</f>
        <v/>
      </c>
      <c r="J419" s="16" t="str">
        <f>IF(ISERROR(VLOOKUP(CONCATENATE($A419,"_",J$2),'Reference data SID'!$B:$M,12,FALSE)),"",VLOOKUP(CONCATENATE($A419,"_",J$2),'Reference data SID'!$B:$M,12,FALSE))</f>
        <v/>
      </c>
      <c r="K419" s="16" t="str">
        <f>IF(ISERROR(VLOOKUP(CONCATENATE($A419,"_",K$2),'Reference data SID'!$B:$M,12,FALSE)),"",VLOOKUP(CONCATENATE($A419,"_",K$2),'Reference data SID'!$B:$M,12,FALSE))</f>
        <v/>
      </c>
      <c r="L419" s="16" t="str">
        <f>IF(ISERROR(VLOOKUP(CONCATENATE($A419,"_",L$2),'Reference data SID'!$B:$M,12,FALSE)),"",VLOOKUP(CONCATENATE($A419,"_",L$2),'Reference data SID'!$B:$M,12,FALSE))</f>
        <v/>
      </c>
      <c r="M419" s="16" t="str">
        <f>IF(ISERROR(VLOOKUP(CONCATENATE($A419,"_",M$2),'Reference data SID'!$B:$M,12,FALSE)),"",VLOOKUP(CONCATENATE($A419,"_",M$2),'Reference data SID'!$B:$M,12,FALSE))</f>
        <v/>
      </c>
      <c r="N419" s="16" t="str">
        <f>IF(ISERROR(VLOOKUP(CONCATENATE($A419,"_",N$2),'Reference data SID'!$B:$M,12,FALSE)),"",VLOOKUP(CONCATENATE($A419,"_",N$2),'Reference data SID'!$B:$M,12,FALSE))</f>
        <v/>
      </c>
      <c r="O419" s="16" t="str">
        <f>IF(ISERROR(VLOOKUP(CONCATENATE($A419,"_",O$2),'Reference data SID'!$B:$M,12,FALSE)),"",VLOOKUP(CONCATENATE($A419,"_",O$2),'Reference data SID'!$B:$M,12,FALSE))</f>
        <v/>
      </c>
      <c r="P419" s="16" t="str">
        <f>IF(ISERROR(VLOOKUP(CONCATENATE($A419,"_",P$2),'Reference data SID'!$B:$M,12,FALSE)),"",VLOOKUP(CONCATENATE($A419,"_",P$2),'Reference data SID'!$B:$M,12,FALSE))</f>
        <v/>
      </c>
      <c r="Q419" s="16" t="str">
        <f>IF(ISERROR(VLOOKUP(CONCATENATE($A419,"_",Q$2),'Reference data SID'!$B:$M,12,FALSE)),"",VLOOKUP(CONCATENATE($A419,"_",Q$2),'Reference data SID'!$B:$M,12,FALSE))</f>
        <v/>
      </c>
      <c r="R419" s="16" t="str">
        <f>IF(ISERROR(VLOOKUP(CONCATENATE($A419,"_",R$2),'Reference data SID'!$B:$M,12,FALSE)),"",VLOOKUP(CONCATENATE($A419,"_",R$2),'Reference data SID'!$B:$M,12,FALSE))</f>
        <v/>
      </c>
      <c r="S419" s="16" t="str">
        <f>IF(ISERROR(VLOOKUP(CONCATENATE($A419,"_",S$2),'Reference data SID'!$B:$M,12,FALSE)),"",VLOOKUP(CONCATENATE($A419,"_",S$2),'Reference data SID'!$B:$M,12,FALSE))</f>
        <v/>
      </c>
      <c r="T419" s="16" t="str">
        <f>IF(ISERROR(VLOOKUP(CONCATENATE($A419,"_",T$2),'Reference data SID'!$B:$M,12,FALSE)),"",VLOOKUP(CONCATENATE($A419,"_",T$2),'Reference data SID'!$B:$M,12,FALSE))</f>
        <v/>
      </c>
      <c r="U419" s="16" t="str">
        <f>IF(ISERROR(VLOOKUP(CONCATENATE($A419,"_",U$2),'Reference data SID'!$B:$M,12,FALSE)),"",VLOOKUP(CONCATENATE($A419,"_",U$2),'Reference data SID'!$B:$M,12,FALSE))</f>
        <v/>
      </c>
      <c r="V419" s="16" t="str">
        <f>IF(ISERROR(VLOOKUP(CONCATENATE($A419,"_",V$2),'Reference data SID'!$B:$M,12,FALSE)),"",VLOOKUP(CONCATENATE($A419,"_",V$2),'Reference data SID'!$B:$M,12,FALSE))</f>
        <v/>
      </c>
      <c r="W419" s="16" t="str">
        <f>IF(ISERROR(VLOOKUP(CONCATENATE($A419,"_",W$2),'Reference data SID'!$B:$M,12,FALSE)),"",VLOOKUP(CONCATENATE($A419,"_",W$2),'Reference data SID'!$B:$M,12,FALSE))</f>
        <v/>
      </c>
      <c r="X419" s="16" t="str">
        <f>IF(ISERROR(VLOOKUP(CONCATENATE($A419,"_",X$2),'Reference data SID'!$B:$M,12,FALSE)),"",VLOOKUP(CONCATENATE($A419,"_",X$2),'Reference data SID'!$B:$M,12,FALSE))</f>
        <v/>
      </c>
      <c r="Y419" s="16" t="str">
        <f>IF(ISERROR(VLOOKUP(CONCATENATE($A419,"_",Y$2),'Reference data SID'!$B:$M,12,FALSE)),"",VLOOKUP(CONCATENATE($A419,"_",Y$2),'Reference data SID'!$B:$M,12,FALSE))</f>
        <v/>
      </c>
      <c r="Z419" s="16" t="str">
        <f>IF(ISERROR(VLOOKUP(CONCATENATE($A419,"_",Z$2),'Reference data SID'!$B:$M,12,FALSE)),"",VLOOKUP(CONCATENATE($A419,"_",Z$2),'Reference data SID'!$B:$M,12,FALSE))</f>
        <v/>
      </c>
      <c r="AA419" s="16" t="str">
        <f>IF(ISERROR(VLOOKUP(CONCATENATE($A419,"_",AA$2),'Reference data SID'!$B:$M,12,FALSE)),"",VLOOKUP(CONCATENATE($A419,"_",AA$2),'Reference data SID'!$B:$M,12,FALSE))</f>
        <v/>
      </c>
      <c r="AB419" s="16" t="str">
        <f>IF(ISERROR(VLOOKUP(CONCATENATE($A419,"_",AB$2),'Reference data SID'!$B:$M,12,FALSE)),"",VLOOKUP(CONCATENATE($A419,"_",AB$2),'Reference data SID'!$B:$M,12,FALSE))</f>
        <v/>
      </c>
      <c r="AC419" s="16" t="str">
        <f>IF(ISERROR(VLOOKUP(CONCATENATE($A419,"_",AC$2),'Reference data SID'!$B:$M,12,FALSE)),"",VLOOKUP(CONCATENATE($A419,"_",AC$2),'Reference data SID'!$B:$M,12,FALSE))</f>
        <v/>
      </c>
      <c r="AD419" s="16" t="str">
        <f>IF(ISERROR(VLOOKUP(CONCATENATE($A419,"_",AD$2),'Reference data SID'!$B:$M,12,FALSE)),"",VLOOKUP(CONCATENATE($A419,"_",AD$2),'Reference data SID'!$B:$M,12,FALSE))</f>
        <v/>
      </c>
      <c r="AE419" s="16" t="str">
        <f>IF(ISERROR(VLOOKUP(CONCATENATE($A419,"_",AE$2),'Reference data SID'!$B:$M,12,FALSE)),"",VLOOKUP(CONCATENATE($A419,"_",AE$2),'Reference data SID'!$B:$M,12,FALSE))</f>
        <v/>
      </c>
      <c r="AF419" s="16" t="str">
        <f>IF(ISERROR(VLOOKUP(CONCATENATE($A419,"_",AF$2),'Reference data SID'!$B:$M,12,FALSE)),"",VLOOKUP(CONCATENATE($A419,"_",AF$2),'Reference data SID'!$B:$M,12,FALSE))</f>
        <v/>
      </c>
      <c r="AG419" s="16" t="str">
        <f>IF(ISERROR(VLOOKUP(CONCATENATE($A419,"_",AG$2),'Reference data SID'!$B:$M,12,FALSE)),"",VLOOKUP(CONCATENATE($A419,"_",AG$2),'Reference data SID'!$B:$M,12,FALSE))</f>
        <v/>
      </c>
      <c r="AH419" s="16" t="str">
        <f>IF(ISERROR(VLOOKUP(CONCATENATE($A419,"_",AH$2),'Reference data SID'!$B:$M,12,FALSE)),"",VLOOKUP(CONCATENATE($A419,"_",AH$2),'Reference data SID'!$B:$M,12,FALSE))</f>
        <v/>
      </c>
      <c r="AI419" s="16" t="str">
        <f>IF(ISERROR(VLOOKUP(CONCATENATE($A419,"_",AI$2),'Reference data SID'!$B:$M,12,FALSE)),"",VLOOKUP(CONCATENATE($A419,"_",AI$2),'Reference data SID'!$B:$M,12,FALSE))</f>
        <v/>
      </c>
      <c r="AJ419" s="16" t="str">
        <f>IF(ISERROR(VLOOKUP(CONCATENATE($A419,"_",AJ$2),'Reference data SID'!$B:$M,12,FALSE)),"",VLOOKUP(CONCATENATE($A419,"_",AJ$2),'Reference data SID'!$B:$M,12,FALSE))</f>
        <v/>
      </c>
      <c r="AK419" s="16" t="str">
        <f>IF(ISERROR(VLOOKUP(CONCATENATE($A419,"_",AK$2),'Reference data SID'!$B:$M,12,FALSE)),"",VLOOKUP(CONCATENATE($A419,"_",AK$2),'Reference data SID'!$B:$M,12,FALSE))</f>
        <v/>
      </c>
      <c r="AL419" s="16" t="str">
        <f>IF(ISERROR(VLOOKUP(CONCATENATE($A419,"_",AL$2),'Reference data SID'!$B:$M,12,FALSE)),"",VLOOKUP(CONCATENATE($A419,"_",AL$2),'Reference data SID'!$B:$M,12,FALSE))</f>
        <v/>
      </c>
      <c r="AM419" s="16" t="str">
        <f>IF(ISERROR(VLOOKUP(CONCATENATE($A419,"_",AM$2),'Reference data SID'!$B:$M,12,FALSE)),"",VLOOKUP(CONCATENATE($A419,"_",AM$2),'Reference data SID'!$B:$M,12,FALSE))</f>
        <v/>
      </c>
      <c r="AN419" s="16" t="str">
        <f>IF(ISERROR(VLOOKUP(CONCATENATE($A419,"_",AN$2),'Reference data SID'!$B:$M,12,FALSE)),"",VLOOKUP(CONCATENATE($A419,"_",AN$2),'Reference data SID'!$B:$M,12,FALSE))</f>
        <v/>
      </c>
      <c r="AO419" s="16" t="str">
        <f>IF(ISERROR(VLOOKUP(CONCATENATE($A419,"_",AO$2),'Reference data SID'!$B:$M,12,FALSE)),"",VLOOKUP(CONCATENATE($A419,"_",AO$2),'Reference data SID'!$B:$M,12,FALSE))</f>
        <v/>
      </c>
      <c r="AP419" s="16" t="str">
        <f>IF(ISERROR(VLOOKUP(CONCATENATE($A419,"_",AP$2),'Reference data SID'!$B:$M,12,FALSE)),"",VLOOKUP(CONCATENATE($A419,"_",AP$2),'Reference data SID'!$B:$M,12,FALSE))</f>
        <v/>
      </c>
      <c r="AQ419" s="16" t="str">
        <f>IF(ISERROR(VLOOKUP(CONCATENATE($A419,"_",AQ$2),'Reference data SID'!$B:$M,12,FALSE)),"",VLOOKUP(CONCATENATE($A419,"_",AQ$2),'Reference data SID'!$B:$M,12,FALSE))</f>
        <v/>
      </c>
      <c r="AR419" s="16" t="str">
        <f>IF(ISERROR(VLOOKUP(CONCATENATE($A419,"_",AR$2),'Reference data SID'!$B:$M,12,FALSE)),"",VLOOKUP(CONCATENATE($A419,"_",AR$2),'Reference data SID'!$B:$M,12,FALSE))</f>
        <v/>
      </c>
      <c r="AS419" s="16" t="str">
        <f>IF(ISERROR(VLOOKUP(CONCATENATE($A419,"_",AS$2),'Reference data SID'!$B:$M,12,FALSE)),"",VLOOKUP(CONCATENATE($A419,"_",AS$2),'Reference data SID'!$B:$M,12,FALSE))</f>
        <v/>
      </c>
      <c r="AT419" s="16" t="str">
        <f>IF(ISERROR(VLOOKUP(CONCATENATE($A419,"_",AT$2),'Reference data SID'!$B:$M,12,FALSE)),"",VLOOKUP(CONCATENATE($A419,"_",AT$2),'Reference data SID'!$B:$M,12,FALSE))</f>
        <v/>
      </c>
    </row>
    <row r="420" spans="1:46" x14ac:dyDescent="0.25">
      <c r="A420">
        <v>416</v>
      </c>
      <c r="B420" s="16" t="str">
        <f>IF(ISERROR(VLOOKUP(CONCATENATE($A420,"_",B$2),'Reference data SID'!$B:$M,12,FALSE)),"",VLOOKUP(CONCATENATE($A420,"_",B$2),'Reference data SID'!$B:$M,12,FALSE))</f>
        <v/>
      </c>
      <c r="C420" s="16" t="str">
        <f>IF(ISERROR(VLOOKUP(CONCATENATE($A420,"_",C$2),'Reference data SID'!$B:$M,12,FALSE)),"",VLOOKUP(CONCATENATE($A420,"_",C$2),'Reference data SID'!$B:$M,12,FALSE))</f>
        <v/>
      </c>
      <c r="D420" s="16" t="str">
        <f>IF(ISERROR(VLOOKUP(CONCATENATE($A420,"_",D$2),'Reference data SID'!$B:$M,12,FALSE)),"",VLOOKUP(CONCATENATE($A420,"_",D$2),'Reference data SID'!$B:$M,12,FALSE))</f>
        <v/>
      </c>
      <c r="E420" s="16" t="str">
        <f>IF(ISERROR(VLOOKUP(CONCATENATE($A420,"_",E$2),'Reference data SID'!$B:$M,12,FALSE)),"",VLOOKUP(CONCATENATE($A420,"_",E$2),'Reference data SID'!$B:$M,12,FALSE))</f>
        <v/>
      </c>
      <c r="F420" s="16" t="str">
        <f>IF(ISERROR(VLOOKUP(CONCATENATE($A420,"_",F$2),'Reference data SID'!$B:$M,12,FALSE)),"",VLOOKUP(CONCATENATE($A420,"_",F$2),'Reference data SID'!$B:$M,12,FALSE))</f>
        <v/>
      </c>
      <c r="G420" s="16" t="str">
        <f>IF(ISERROR(VLOOKUP(CONCATENATE($A420,"_",G$2),'Reference data SID'!$B:$M,12,FALSE)),"",VLOOKUP(CONCATENATE($A420,"_",G$2),'Reference data SID'!$B:$M,12,FALSE))</f>
        <v/>
      </c>
      <c r="H420" s="16" t="str">
        <f>IF(ISERROR(VLOOKUP(CONCATENATE($A420,"_",H$2),'Reference data SID'!$B:$M,12,FALSE)),"",VLOOKUP(CONCATENATE($A420,"_",H$2),'Reference data SID'!$B:$M,12,FALSE))</f>
        <v/>
      </c>
      <c r="I420" s="16" t="str">
        <f>IF(ISERROR(VLOOKUP(CONCATENATE($A420,"_",I$2),'Reference data SID'!$B:$M,12,FALSE)),"",VLOOKUP(CONCATENATE($A420,"_",I$2),'Reference data SID'!$B:$M,12,FALSE))</f>
        <v/>
      </c>
      <c r="J420" s="16" t="str">
        <f>IF(ISERROR(VLOOKUP(CONCATENATE($A420,"_",J$2),'Reference data SID'!$B:$M,12,FALSE)),"",VLOOKUP(CONCATENATE($A420,"_",J$2),'Reference data SID'!$B:$M,12,FALSE))</f>
        <v/>
      </c>
      <c r="K420" s="16" t="str">
        <f>IF(ISERROR(VLOOKUP(CONCATENATE($A420,"_",K$2),'Reference data SID'!$B:$M,12,FALSE)),"",VLOOKUP(CONCATENATE($A420,"_",K$2),'Reference data SID'!$B:$M,12,FALSE))</f>
        <v/>
      </c>
      <c r="L420" s="16" t="str">
        <f>IF(ISERROR(VLOOKUP(CONCATENATE($A420,"_",L$2),'Reference data SID'!$B:$M,12,FALSE)),"",VLOOKUP(CONCATENATE($A420,"_",L$2),'Reference data SID'!$B:$M,12,FALSE))</f>
        <v/>
      </c>
      <c r="M420" s="16" t="str">
        <f>IF(ISERROR(VLOOKUP(CONCATENATE($A420,"_",M$2),'Reference data SID'!$B:$M,12,FALSE)),"",VLOOKUP(CONCATENATE($A420,"_",M$2),'Reference data SID'!$B:$M,12,FALSE))</f>
        <v/>
      </c>
      <c r="N420" s="16" t="str">
        <f>IF(ISERROR(VLOOKUP(CONCATENATE($A420,"_",N$2),'Reference data SID'!$B:$M,12,FALSE)),"",VLOOKUP(CONCATENATE($A420,"_",N$2),'Reference data SID'!$B:$M,12,FALSE))</f>
        <v/>
      </c>
      <c r="O420" s="16" t="str">
        <f>IF(ISERROR(VLOOKUP(CONCATENATE($A420,"_",O$2),'Reference data SID'!$B:$M,12,FALSE)),"",VLOOKUP(CONCATENATE($A420,"_",O$2),'Reference data SID'!$B:$M,12,FALSE))</f>
        <v/>
      </c>
      <c r="P420" s="16" t="str">
        <f>IF(ISERROR(VLOOKUP(CONCATENATE($A420,"_",P$2),'Reference data SID'!$B:$M,12,FALSE)),"",VLOOKUP(CONCATENATE($A420,"_",P$2),'Reference data SID'!$B:$M,12,FALSE))</f>
        <v/>
      </c>
      <c r="Q420" s="16" t="str">
        <f>IF(ISERROR(VLOOKUP(CONCATENATE($A420,"_",Q$2),'Reference data SID'!$B:$M,12,FALSE)),"",VLOOKUP(CONCATENATE($A420,"_",Q$2),'Reference data SID'!$B:$M,12,FALSE))</f>
        <v/>
      </c>
      <c r="R420" s="16" t="str">
        <f>IF(ISERROR(VLOOKUP(CONCATENATE($A420,"_",R$2),'Reference data SID'!$B:$M,12,FALSE)),"",VLOOKUP(CONCATENATE($A420,"_",R$2),'Reference data SID'!$B:$M,12,FALSE))</f>
        <v/>
      </c>
      <c r="S420" s="16" t="str">
        <f>IF(ISERROR(VLOOKUP(CONCATENATE($A420,"_",S$2),'Reference data SID'!$B:$M,12,FALSE)),"",VLOOKUP(CONCATENATE($A420,"_",S$2),'Reference data SID'!$B:$M,12,FALSE))</f>
        <v/>
      </c>
      <c r="T420" s="16" t="str">
        <f>IF(ISERROR(VLOOKUP(CONCATENATE($A420,"_",T$2),'Reference data SID'!$B:$M,12,FALSE)),"",VLOOKUP(CONCATENATE($A420,"_",T$2),'Reference data SID'!$B:$M,12,FALSE))</f>
        <v/>
      </c>
      <c r="U420" s="16" t="str">
        <f>IF(ISERROR(VLOOKUP(CONCATENATE($A420,"_",U$2),'Reference data SID'!$B:$M,12,FALSE)),"",VLOOKUP(CONCATENATE($A420,"_",U$2),'Reference data SID'!$B:$M,12,FALSE))</f>
        <v/>
      </c>
      <c r="V420" s="16" t="str">
        <f>IF(ISERROR(VLOOKUP(CONCATENATE($A420,"_",V$2),'Reference data SID'!$B:$M,12,FALSE)),"",VLOOKUP(CONCATENATE($A420,"_",V$2),'Reference data SID'!$B:$M,12,FALSE))</f>
        <v/>
      </c>
      <c r="W420" s="16" t="str">
        <f>IF(ISERROR(VLOOKUP(CONCATENATE($A420,"_",W$2),'Reference data SID'!$B:$M,12,FALSE)),"",VLOOKUP(CONCATENATE($A420,"_",W$2),'Reference data SID'!$B:$M,12,FALSE))</f>
        <v/>
      </c>
      <c r="X420" s="16" t="str">
        <f>IF(ISERROR(VLOOKUP(CONCATENATE($A420,"_",X$2),'Reference data SID'!$B:$M,12,FALSE)),"",VLOOKUP(CONCATENATE($A420,"_",X$2),'Reference data SID'!$B:$M,12,FALSE))</f>
        <v/>
      </c>
      <c r="Y420" s="16" t="str">
        <f>IF(ISERROR(VLOOKUP(CONCATENATE($A420,"_",Y$2),'Reference data SID'!$B:$M,12,FALSE)),"",VLOOKUP(CONCATENATE($A420,"_",Y$2),'Reference data SID'!$B:$M,12,FALSE))</f>
        <v/>
      </c>
      <c r="Z420" s="16" t="str">
        <f>IF(ISERROR(VLOOKUP(CONCATENATE($A420,"_",Z$2),'Reference data SID'!$B:$M,12,FALSE)),"",VLOOKUP(CONCATENATE($A420,"_",Z$2),'Reference data SID'!$B:$M,12,FALSE))</f>
        <v/>
      </c>
      <c r="AA420" s="16" t="str">
        <f>IF(ISERROR(VLOOKUP(CONCATENATE($A420,"_",AA$2),'Reference data SID'!$B:$M,12,FALSE)),"",VLOOKUP(CONCATENATE($A420,"_",AA$2),'Reference data SID'!$B:$M,12,FALSE))</f>
        <v/>
      </c>
      <c r="AB420" s="16" t="str">
        <f>IF(ISERROR(VLOOKUP(CONCATENATE($A420,"_",AB$2),'Reference data SID'!$B:$M,12,FALSE)),"",VLOOKUP(CONCATENATE($A420,"_",AB$2),'Reference data SID'!$B:$M,12,FALSE))</f>
        <v/>
      </c>
      <c r="AC420" s="16" t="str">
        <f>IF(ISERROR(VLOOKUP(CONCATENATE($A420,"_",AC$2),'Reference data SID'!$B:$M,12,FALSE)),"",VLOOKUP(CONCATENATE($A420,"_",AC$2),'Reference data SID'!$B:$M,12,FALSE))</f>
        <v/>
      </c>
      <c r="AD420" s="16" t="str">
        <f>IF(ISERROR(VLOOKUP(CONCATENATE($A420,"_",AD$2),'Reference data SID'!$B:$M,12,FALSE)),"",VLOOKUP(CONCATENATE($A420,"_",AD$2),'Reference data SID'!$B:$M,12,FALSE))</f>
        <v/>
      </c>
      <c r="AE420" s="16" t="str">
        <f>IF(ISERROR(VLOOKUP(CONCATENATE($A420,"_",AE$2),'Reference data SID'!$B:$M,12,FALSE)),"",VLOOKUP(CONCATENATE($A420,"_",AE$2),'Reference data SID'!$B:$M,12,FALSE))</f>
        <v/>
      </c>
      <c r="AF420" s="16" t="str">
        <f>IF(ISERROR(VLOOKUP(CONCATENATE($A420,"_",AF$2),'Reference data SID'!$B:$M,12,FALSE)),"",VLOOKUP(CONCATENATE($A420,"_",AF$2),'Reference data SID'!$B:$M,12,FALSE))</f>
        <v/>
      </c>
      <c r="AG420" s="16" t="str">
        <f>IF(ISERROR(VLOOKUP(CONCATENATE($A420,"_",AG$2),'Reference data SID'!$B:$M,12,FALSE)),"",VLOOKUP(CONCATENATE($A420,"_",AG$2),'Reference data SID'!$B:$M,12,FALSE))</f>
        <v/>
      </c>
      <c r="AH420" s="16" t="str">
        <f>IF(ISERROR(VLOOKUP(CONCATENATE($A420,"_",AH$2),'Reference data SID'!$B:$M,12,FALSE)),"",VLOOKUP(CONCATENATE($A420,"_",AH$2),'Reference data SID'!$B:$M,12,FALSE))</f>
        <v/>
      </c>
      <c r="AI420" s="16" t="str">
        <f>IF(ISERROR(VLOOKUP(CONCATENATE($A420,"_",AI$2),'Reference data SID'!$B:$M,12,FALSE)),"",VLOOKUP(CONCATENATE($A420,"_",AI$2),'Reference data SID'!$B:$M,12,FALSE))</f>
        <v/>
      </c>
      <c r="AJ420" s="16" t="str">
        <f>IF(ISERROR(VLOOKUP(CONCATENATE($A420,"_",AJ$2),'Reference data SID'!$B:$M,12,FALSE)),"",VLOOKUP(CONCATENATE($A420,"_",AJ$2),'Reference data SID'!$B:$M,12,FALSE))</f>
        <v/>
      </c>
      <c r="AK420" s="16" t="str">
        <f>IF(ISERROR(VLOOKUP(CONCATENATE($A420,"_",AK$2),'Reference data SID'!$B:$M,12,FALSE)),"",VLOOKUP(CONCATENATE($A420,"_",AK$2),'Reference data SID'!$B:$M,12,FALSE))</f>
        <v/>
      </c>
      <c r="AL420" s="16" t="str">
        <f>IF(ISERROR(VLOOKUP(CONCATENATE($A420,"_",AL$2),'Reference data SID'!$B:$M,12,FALSE)),"",VLOOKUP(CONCATENATE($A420,"_",AL$2),'Reference data SID'!$B:$M,12,FALSE))</f>
        <v/>
      </c>
      <c r="AM420" s="16" t="str">
        <f>IF(ISERROR(VLOOKUP(CONCATENATE($A420,"_",AM$2),'Reference data SID'!$B:$M,12,FALSE)),"",VLOOKUP(CONCATENATE($A420,"_",AM$2),'Reference data SID'!$B:$M,12,FALSE))</f>
        <v/>
      </c>
      <c r="AN420" s="16" t="str">
        <f>IF(ISERROR(VLOOKUP(CONCATENATE($A420,"_",AN$2),'Reference data SID'!$B:$M,12,FALSE)),"",VLOOKUP(CONCATENATE($A420,"_",AN$2),'Reference data SID'!$B:$M,12,FALSE))</f>
        <v/>
      </c>
      <c r="AO420" s="16" t="str">
        <f>IF(ISERROR(VLOOKUP(CONCATENATE($A420,"_",AO$2),'Reference data SID'!$B:$M,12,FALSE)),"",VLOOKUP(CONCATENATE($A420,"_",AO$2),'Reference data SID'!$B:$M,12,FALSE))</f>
        <v/>
      </c>
      <c r="AP420" s="16" t="str">
        <f>IF(ISERROR(VLOOKUP(CONCATENATE($A420,"_",AP$2),'Reference data SID'!$B:$M,12,FALSE)),"",VLOOKUP(CONCATENATE($A420,"_",AP$2),'Reference data SID'!$B:$M,12,FALSE))</f>
        <v/>
      </c>
      <c r="AQ420" s="16" t="str">
        <f>IF(ISERROR(VLOOKUP(CONCATENATE($A420,"_",AQ$2),'Reference data SID'!$B:$M,12,FALSE)),"",VLOOKUP(CONCATENATE($A420,"_",AQ$2),'Reference data SID'!$B:$M,12,FALSE))</f>
        <v/>
      </c>
      <c r="AR420" s="16" t="str">
        <f>IF(ISERROR(VLOOKUP(CONCATENATE($A420,"_",AR$2),'Reference data SID'!$B:$M,12,FALSE)),"",VLOOKUP(CONCATENATE($A420,"_",AR$2),'Reference data SID'!$B:$M,12,FALSE))</f>
        <v/>
      </c>
      <c r="AS420" s="16" t="str">
        <f>IF(ISERROR(VLOOKUP(CONCATENATE($A420,"_",AS$2),'Reference data SID'!$B:$M,12,FALSE)),"",VLOOKUP(CONCATENATE($A420,"_",AS$2),'Reference data SID'!$B:$M,12,FALSE))</f>
        <v/>
      </c>
      <c r="AT420" s="16" t="str">
        <f>IF(ISERROR(VLOOKUP(CONCATENATE($A420,"_",AT$2),'Reference data SID'!$B:$M,12,FALSE)),"",VLOOKUP(CONCATENATE($A420,"_",AT$2),'Reference data SID'!$B:$M,12,FALSE))</f>
        <v/>
      </c>
    </row>
    <row r="421" spans="1:46" x14ac:dyDescent="0.25">
      <c r="A421">
        <v>417</v>
      </c>
      <c r="B421" s="16" t="str">
        <f>IF(ISERROR(VLOOKUP(CONCATENATE($A421,"_",B$2),'Reference data SID'!$B:$M,12,FALSE)),"",VLOOKUP(CONCATENATE($A421,"_",B$2),'Reference data SID'!$B:$M,12,FALSE))</f>
        <v/>
      </c>
      <c r="C421" s="16" t="str">
        <f>IF(ISERROR(VLOOKUP(CONCATENATE($A421,"_",C$2),'Reference data SID'!$B:$M,12,FALSE)),"",VLOOKUP(CONCATENATE($A421,"_",C$2),'Reference data SID'!$B:$M,12,FALSE))</f>
        <v/>
      </c>
      <c r="D421" s="16" t="str">
        <f>IF(ISERROR(VLOOKUP(CONCATENATE($A421,"_",D$2),'Reference data SID'!$B:$M,12,FALSE)),"",VLOOKUP(CONCATENATE($A421,"_",D$2),'Reference data SID'!$B:$M,12,FALSE))</f>
        <v/>
      </c>
      <c r="E421" s="16" t="str">
        <f>IF(ISERROR(VLOOKUP(CONCATENATE($A421,"_",E$2),'Reference data SID'!$B:$M,12,FALSE)),"",VLOOKUP(CONCATENATE($A421,"_",E$2),'Reference data SID'!$B:$M,12,FALSE))</f>
        <v/>
      </c>
      <c r="F421" s="16" t="str">
        <f>IF(ISERROR(VLOOKUP(CONCATENATE($A421,"_",F$2),'Reference data SID'!$B:$M,12,FALSE)),"",VLOOKUP(CONCATENATE($A421,"_",F$2),'Reference data SID'!$B:$M,12,FALSE))</f>
        <v/>
      </c>
      <c r="G421" s="16" t="str">
        <f>IF(ISERROR(VLOOKUP(CONCATENATE($A421,"_",G$2),'Reference data SID'!$B:$M,12,FALSE)),"",VLOOKUP(CONCATENATE($A421,"_",G$2),'Reference data SID'!$B:$M,12,FALSE))</f>
        <v/>
      </c>
      <c r="H421" s="16" t="str">
        <f>IF(ISERROR(VLOOKUP(CONCATENATE($A421,"_",H$2),'Reference data SID'!$B:$M,12,FALSE)),"",VLOOKUP(CONCATENATE($A421,"_",H$2),'Reference data SID'!$B:$M,12,FALSE))</f>
        <v/>
      </c>
      <c r="I421" s="16" t="str">
        <f>IF(ISERROR(VLOOKUP(CONCATENATE($A421,"_",I$2),'Reference data SID'!$B:$M,12,FALSE)),"",VLOOKUP(CONCATENATE($A421,"_",I$2),'Reference data SID'!$B:$M,12,FALSE))</f>
        <v/>
      </c>
      <c r="J421" s="16" t="str">
        <f>IF(ISERROR(VLOOKUP(CONCATENATE($A421,"_",J$2),'Reference data SID'!$B:$M,12,FALSE)),"",VLOOKUP(CONCATENATE($A421,"_",J$2),'Reference data SID'!$B:$M,12,FALSE))</f>
        <v/>
      </c>
      <c r="K421" s="16" t="str">
        <f>IF(ISERROR(VLOOKUP(CONCATENATE($A421,"_",K$2),'Reference data SID'!$B:$M,12,FALSE)),"",VLOOKUP(CONCATENATE($A421,"_",K$2),'Reference data SID'!$B:$M,12,FALSE))</f>
        <v/>
      </c>
      <c r="L421" s="16" t="str">
        <f>IF(ISERROR(VLOOKUP(CONCATENATE($A421,"_",L$2),'Reference data SID'!$B:$M,12,FALSE)),"",VLOOKUP(CONCATENATE($A421,"_",L$2),'Reference data SID'!$B:$M,12,FALSE))</f>
        <v/>
      </c>
      <c r="M421" s="16" t="str">
        <f>IF(ISERROR(VLOOKUP(CONCATENATE($A421,"_",M$2),'Reference data SID'!$B:$M,12,FALSE)),"",VLOOKUP(CONCATENATE($A421,"_",M$2),'Reference data SID'!$B:$M,12,FALSE))</f>
        <v/>
      </c>
      <c r="N421" s="16" t="str">
        <f>IF(ISERROR(VLOOKUP(CONCATENATE($A421,"_",N$2),'Reference data SID'!$B:$M,12,FALSE)),"",VLOOKUP(CONCATENATE($A421,"_",N$2),'Reference data SID'!$B:$M,12,FALSE))</f>
        <v/>
      </c>
      <c r="O421" s="16" t="str">
        <f>IF(ISERROR(VLOOKUP(CONCATENATE($A421,"_",O$2),'Reference data SID'!$B:$M,12,FALSE)),"",VLOOKUP(CONCATENATE($A421,"_",O$2),'Reference data SID'!$B:$M,12,FALSE))</f>
        <v/>
      </c>
      <c r="P421" s="16" t="str">
        <f>IF(ISERROR(VLOOKUP(CONCATENATE($A421,"_",P$2),'Reference data SID'!$B:$M,12,FALSE)),"",VLOOKUP(CONCATENATE($A421,"_",P$2),'Reference data SID'!$B:$M,12,FALSE))</f>
        <v/>
      </c>
      <c r="Q421" s="16" t="str">
        <f>IF(ISERROR(VLOOKUP(CONCATENATE($A421,"_",Q$2),'Reference data SID'!$B:$M,12,FALSE)),"",VLOOKUP(CONCATENATE($A421,"_",Q$2),'Reference data SID'!$B:$M,12,FALSE))</f>
        <v/>
      </c>
      <c r="R421" s="16" t="str">
        <f>IF(ISERROR(VLOOKUP(CONCATENATE($A421,"_",R$2),'Reference data SID'!$B:$M,12,FALSE)),"",VLOOKUP(CONCATENATE($A421,"_",R$2),'Reference data SID'!$B:$M,12,FALSE))</f>
        <v/>
      </c>
      <c r="S421" s="16" t="str">
        <f>IF(ISERROR(VLOOKUP(CONCATENATE($A421,"_",S$2),'Reference data SID'!$B:$M,12,FALSE)),"",VLOOKUP(CONCATENATE($A421,"_",S$2),'Reference data SID'!$B:$M,12,FALSE))</f>
        <v/>
      </c>
      <c r="T421" s="16" t="str">
        <f>IF(ISERROR(VLOOKUP(CONCATENATE($A421,"_",T$2),'Reference data SID'!$B:$M,12,FALSE)),"",VLOOKUP(CONCATENATE($A421,"_",T$2),'Reference data SID'!$B:$M,12,FALSE))</f>
        <v/>
      </c>
      <c r="U421" s="16" t="str">
        <f>IF(ISERROR(VLOOKUP(CONCATENATE($A421,"_",U$2),'Reference data SID'!$B:$M,12,FALSE)),"",VLOOKUP(CONCATENATE($A421,"_",U$2),'Reference data SID'!$B:$M,12,FALSE))</f>
        <v/>
      </c>
      <c r="V421" s="16" t="str">
        <f>IF(ISERROR(VLOOKUP(CONCATENATE($A421,"_",V$2),'Reference data SID'!$B:$M,12,FALSE)),"",VLOOKUP(CONCATENATE($A421,"_",V$2),'Reference data SID'!$B:$M,12,FALSE))</f>
        <v/>
      </c>
      <c r="W421" s="16" t="str">
        <f>IF(ISERROR(VLOOKUP(CONCATENATE($A421,"_",W$2),'Reference data SID'!$B:$M,12,FALSE)),"",VLOOKUP(CONCATENATE($A421,"_",W$2),'Reference data SID'!$B:$M,12,FALSE))</f>
        <v/>
      </c>
      <c r="X421" s="16" t="str">
        <f>IF(ISERROR(VLOOKUP(CONCATENATE($A421,"_",X$2),'Reference data SID'!$B:$M,12,FALSE)),"",VLOOKUP(CONCATENATE($A421,"_",X$2),'Reference data SID'!$B:$M,12,FALSE))</f>
        <v/>
      </c>
      <c r="Y421" s="16" t="str">
        <f>IF(ISERROR(VLOOKUP(CONCATENATE($A421,"_",Y$2),'Reference data SID'!$B:$M,12,FALSE)),"",VLOOKUP(CONCATENATE($A421,"_",Y$2),'Reference data SID'!$B:$M,12,FALSE))</f>
        <v/>
      </c>
      <c r="Z421" s="16" t="str">
        <f>IF(ISERROR(VLOOKUP(CONCATENATE($A421,"_",Z$2),'Reference data SID'!$B:$M,12,FALSE)),"",VLOOKUP(CONCATENATE($A421,"_",Z$2),'Reference data SID'!$B:$M,12,FALSE))</f>
        <v/>
      </c>
      <c r="AA421" s="16" t="str">
        <f>IF(ISERROR(VLOOKUP(CONCATENATE($A421,"_",AA$2),'Reference data SID'!$B:$M,12,FALSE)),"",VLOOKUP(CONCATENATE($A421,"_",AA$2),'Reference data SID'!$B:$M,12,FALSE))</f>
        <v/>
      </c>
      <c r="AB421" s="16" t="str">
        <f>IF(ISERROR(VLOOKUP(CONCATENATE($A421,"_",AB$2),'Reference data SID'!$B:$M,12,FALSE)),"",VLOOKUP(CONCATENATE($A421,"_",AB$2),'Reference data SID'!$B:$M,12,FALSE))</f>
        <v/>
      </c>
      <c r="AC421" s="16" t="str">
        <f>IF(ISERROR(VLOOKUP(CONCATENATE($A421,"_",AC$2),'Reference data SID'!$B:$M,12,FALSE)),"",VLOOKUP(CONCATENATE($A421,"_",AC$2),'Reference data SID'!$B:$M,12,FALSE))</f>
        <v/>
      </c>
      <c r="AD421" s="16" t="str">
        <f>IF(ISERROR(VLOOKUP(CONCATENATE($A421,"_",AD$2),'Reference data SID'!$B:$M,12,FALSE)),"",VLOOKUP(CONCATENATE($A421,"_",AD$2),'Reference data SID'!$B:$M,12,FALSE))</f>
        <v/>
      </c>
      <c r="AE421" s="16" t="str">
        <f>IF(ISERROR(VLOOKUP(CONCATENATE($A421,"_",AE$2),'Reference data SID'!$B:$M,12,FALSE)),"",VLOOKUP(CONCATENATE($A421,"_",AE$2),'Reference data SID'!$B:$M,12,FALSE))</f>
        <v/>
      </c>
      <c r="AF421" s="16" t="str">
        <f>IF(ISERROR(VLOOKUP(CONCATENATE($A421,"_",AF$2),'Reference data SID'!$B:$M,12,FALSE)),"",VLOOKUP(CONCATENATE($A421,"_",AF$2),'Reference data SID'!$B:$M,12,FALSE))</f>
        <v/>
      </c>
      <c r="AG421" s="16" t="str">
        <f>IF(ISERROR(VLOOKUP(CONCATENATE($A421,"_",AG$2),'Reference data SID'!$B:$M,12,FALSE)),"",VLOOKUP(CONCATENATE($A421,"_",AG$2),'Reference data SID'!$B:$M,12,FALSE))</f>
        <v/>
      </c>
      <c r="AH421" s="16" t="str">
        <f>IF(ISERROR(VLOOKUP(CONCATENATE($A421,"_",AH$2),'Reference data SID'!$B:$M,12,FALSE)),"",VLOOKUP(CONCATENATE($A421,"_",AH$2),'Reference data SID'!$B:$M,12,FALSE))</f>
        <v/>
      </c>
      <c r="AI421" s="16" t="str">
        <f>IF(ISERROR(VLOOKUP(CONCATENATE($A421,"_",AI$2),'Reference data SID'!$B:$M,12,FALSE)),"",VLOOKUP(CONCATENATE($A421,"_",AI$2),'Reference data SID'!$B:$M,12,FALSE))</f>
        <v/>
      </c>
      <c r="AJ421" s="16" t="str">
        <f>IF(ISERROR(VLOOKUP(CONCATENATE($A421,"_",AJ$2),'Reference data SID'!$B:$M,12,FALSE)),"",VLOOKUP(CONCATENATE($A421,"_",AJ$2),'Reference data SID'!$B:$M,12,FALSE))</f>
        <v/>
      </c>
      <c r="AK421" s="16" t="str">
        <f>IF(ISERROR(VLOOKUP(CONCATENATE($A421,"_",AK$2),'Reference data SID'!$B:$M,12,FALSE)),"",VLOOKUP(CONCATENATE($A421,"_",AK$2),'Reference data SID'!$B:$M,12,FALSE))</f>
        <v/>
      </c>
      <c r="AL421" s="16" t="str">
        <f>IF(ISERROR(VLOOKUP(CONCATENATE($A421,"_",AL$2),'Reference data SID'!$B:$M,12,FALSE)),"",VLOOKUP(CONCATENATE($A421,"_",AL$2),'Reference data SID'!$B:$M,12,FALSE))</f>
        <v/>
      </c>
      <c r="AM421" s="16" t="str">
        <f>IF(ISERROR(VLOOKUP(CONCATENATE($A421,"_",AM$2),'Reference data SID'!$B:$M,12,FALSE)),"",VLOOKUP(CONCATENATE($A421,"_",AM$2),'Reference data SID'!$B:$M,12,FALSE))</f>
        <v/>
      </c>
      <c r="AN421" s="16" t="str">
        <f>IF(ISERROR(VLOOKUP(CONCATENATE($A421,"_",AN$2),'Reference data SID'!$B:$M,12,FALSE)),"",VLOOKUP(CONCATENATE($A421,"_",AN$2),'Reference data SID'!$B:$M,12,FALSE))</f>
        <v/>
      </c>
      <c r="AO421" s="16" t="str">
        <f>IF(ISERROR(VLOOKUP(CONCATENATE($A421,"_",AO$2),'Reference data SID'!$B:$M,12,FALSE)),"",VLOOKUP(CONCATENATE($A421,"_",AO$2),'Reference data SID'!$B:$M,12,FALSE))</f>
        <v/>
      </c>
      <c r="AP421" s="16" t="str">
        <f>IF(ISERROR(VLOOKUP(CONCATENATE($A421,"_",AP$2),'Reference data SID'!$B:$M,12,FALSE)),"",VLOOKUP(CONCATENATE($A421,"_",AP$2),'Reference data SID'!$B:$M,12,FALSE))</f>
        <v/>
      </c>
      <c r="AQ421" s="16" t="str">
        <f>IF(ISERROR(VLOOKUP(CONCATENATE($A421,"_",AQ$2),'Reference data SID'!$B:$M,12,FALSE)),"",VLOOKUP(CONCATENATE($A421,"_",AQ$2),'Reference data SID'!$B:$M,12,FALSE))</f>
        <v/>
      </c>
      <c r="AR421" s="16" t="str">
        <f>IF(ISERROR(VLOOKUP(CONCATENATE($A421,"_",AR$2),'Reference data SID'!$B:$M,12,FALSE)),"",VLOOKUP(CONCATENATE($A421,"_",AR$2),'Reference data SID'!$B:$M,12,FALSE))</f>
        <v/>
      </c>
      <c r="AS421" s="16" t="str">
        <f>IF(ISERROR(VLOOKUP(CONCATENATE($A421,"_",AS$2),'Reference data SID'!$B:$M,12,FALSE)),"",VLOOKUP(CONCATENATE($A421,"_",AS$2),'Reference data SID'!$B:$M,12,FALSE))</f>
        <v/>
      </c>
      <c r="AT421" s="16" t="str">
        <f>IF(ISERROR(VLOOKUP(CONCATENATE($A421,"_",AT$2),'Reference data SID'!$B:$M,12,FALSE)),"",VLOOKUP(CONCATENATE($A421,"_",AT$2),'Reference data SID'!$B:$M,12,FALSE))</f>
        <v/>
      </c>
    </row>
    <row r="422" spans="1:46" x14ac:dyDescent="0.25">
      <c r="A422">
        <v>418</v>
      </c>
      <c r="B422" s="16" t="str">
        <f>IF(ISERROR(VLOOKUP(CONCATENATE($A422,"_",B$2),'Reference data SID'!$B:$M,12,FALSE)),"",VLOOKUP(CONCATENATE($A422,"_",B$2),'Reference data SID'!$B:$M,12,FALSE))</f>
        <v/>
      </c>
      <c r="C422" s="16" t="str">
        <f>IF(ISERROR(VLOOKUP(CONCATENATE($A422,"_",C$2),'Reference data SID'!$B:$M,12,FALSE)),"",VLOOKUP(CONCATENATE($A422,"_",C$2),'Reference data SID'!$B:$M,12,FALSE))</f>
        <v/>
      </c>
      <c r="D422" s="16" t="str">
        <f>IF(ISERROR(VLOOKUP(CONCATENATE($A422,"_",D$2),'Reference data SID'!$B:$M,12,FALSE)),"",VLOOKUP(CONCATENATE($A422,"_",D$2),'Reference data SID'!$B:$M,12,FALSE))</f>
        <v/>
      </c>
      <c r="E422" s="16" t="str">
        <f>IF(ISERROR(VLOOKUP(CONCATENATE($A422,"_",E$2),'Reference data SID'!$B:$M,12,FALSE)),"",VLOOKUP(CONCATENATE($A422,"_",E$2),'Reference data SID'!$B:$M,12,FALSE))</f>
        <v/>
      </c>
      <c r="F422" s="16" t="str">
        <f>IF(ISERROR(VLOOKUP(CONCATENATE($A422,"_",F$2),'Reference data SID'!$B:$M,12,FALSE)),"",VLOOKUP(CONCATENATE($A422,"_",F$2),'Reference data SID'!$B:$M,12,FALSE))</f>
        <v/>
      </c>
      <c r="G422" s="16" t="str">
        <f>IF(ISERROR(VLOOKUP(CONCATENATE($A422,"_",G$2),'Reference data SID'!$B:$M,12,FALSE)),"",VLOOKUP(CONCATENATE($A422,"_",G$2),'Reference data SID'!$B:$M,12,FALSE))</f>
        <v/>
      </c>
      <c r="H422" s="16" t="str">
        <f>IF(ISERROR(VLOOKUP(CONCATENATE($A422,"_",H$2),'Reference data SID'!$B:$M,12,FALSE)),"",VLOOKUP(CONCATENATE($A422,"_",H$2),'Reference data SID'!$B:$M,12,FALSE))</f>
        <v/>
      </c>
      <c r="I422" s="16" t="str">
        <f>IF(ISERROR(VLOOKUP(CONCATENATE($A422,"_",I$2),'Reference data SID'!$B:$M,12,FALSE)),"",VLOOKUP(CONCATENATE($A422,"_",I$2),'Reference data SID'!$B:$M,12,FALSE))</f>
        <v/>
      </c>
      <c r="J422" s="16" t="str">
        <f>IF(ISERROR(VLOOKUP(CONCATENATE($A422,"_",J$2),'Reference data SID'!$B:$M,12,FALSE)),"",VLOOKUP(CONCATENATE($A422,"_",J$2),'Reference data SID'!$B:$M,12,FALSE))</f>
        <v/>
      </c>
      <c r="K422" s="16" t="str">
        <f>IF(ISERROR(VLOOKUP(CONCATENATE($A422,"_",K$2),'Reference data SID'!$B:$M,12,FALSE)),"",VLOOKUP(CONCATENATE($A422,"_",K$2),'Reference data SID'!$B:$M,12,FALSE))</f>
        <v/>
      </c>
      <c r="L422" s="16" t="str">
        <f>IF(ISERROR(VLOOKUP(CONCATENATE($A422,"_",L$2),'Reference data SID'!$B:$M,12,FALSE)),"",VLOOKUP(CONCATENATE($A422,"_",L$2),'Reference data SID'!$B:$M,12,FALSE))</f>
        <v/>
      </c>
      <c r="M422" s="16" t="str">
        <f>IF(ISERROR(VLOOKUP(CONCATENATE($A422,"_",M$2),'Reference data SID'!$B:$M,12,FALSE)),"",VLOOKUP(CONCATENATE($A422,"_",M$2),'Reference data SID'!$B:$M,12,FALSE))</f>
        <v/>
      </c>
      <c r="N422" s="16" t="str">
        <f>IF(ISERROR(VLOOKUP(CONCATENATE($A422,"_",N$2),'Reference data SID'!$B:$M,12,FALSE)),"",VLOOKUP(CONCATENATE($A422,"_",N$2),'Reference data SID'!$B:$M,12,FALSE))</f>
        <v/>
      </c>
      <c r="O422" s="16" t="str">
        <f>IF(ISERROR(VLOOKUP(CONCATENATE($A422,"_",O$2),'Reference data SID'!$B:$M,12,FALSE)),"",VLOOKUP(CONCATENATE($A422,"_",O$2),'Reference data SID'!$B:$M,12,FALSE))</f>
        <v/>
      </c>
      <c r="P422" s="16" t="str">
        <f>IF(ISERROR(VLOOKUP(CONCATENATE($A422,"_",P$2),'Reference data SID'!$B:$M,12,FALSE)),"",VLOOKUP(CONCATENATE($A422,"_",P$2),'Reference data SID'!$B:$M,12,FALSE))</f>
        <v/>
      </c>
      <c r="Q422" s="16" t="str">
        <f>IF(ISERROR(VLOOKUP(CONCATENATE($A422,"_",Q$2),'Reference data SID'!$B:$M,12,FALSE)),"",VLOOKUP(CONCATENATE($A422,"_",Q$2),'Reference data SID'!$B:$M,12,FALSE))</f>
        <v/>
      </c>
      <c r="R422" s="16" t="str">
        <f>IF(ISERROR(VLOOKUP(CONCATENATE($A422,"_",R$2),'Reference data SID'!$B:$M,12,FALSE)),"",VLOOKUP(CONCATENATE($A422,"_",R$2),'Reference data SID'!$B:$M,12,FALSE))</f>
        <v/>
      </c>
      <c r="S422" s="16" t="str">
        <f>IF(ISERROR(VLOOKUP(CONCATENATE($A422,"_",S$2),'Reference data SID'!$B:$M,12,FALSE)),"",VLOOKUP(CONCATENATE($A422,"_",S$2),'Reference data SID'!$B:$M,12,FALSE))</f>
        <v/>
      </c>
      <c r="T422" s="16" t="str">
        <f>IF(ISERROR(VLOOKUP(CONCATENATE($A422,"_",T$2),'Reference data SID'!$B:$M,12,FALSE)),"",VLOOKUP(CONCATENATE($A422,"_",T$2),'Reference data SID'!$B:$M,12,FALSE))</f>
        <v/>
      </c>
      <c r="U422" s="16" t="str">
        <f>IF(ISERROR(VLOOKUP(CONCATENATE($A422,"_",U$2),'Reference data SID'!$B:$M,12,FALSE)),"",VLOOKUP(CONCATENATE($A422,"_",U$2),'Reference data SID'!$B:$M,12,FALSE))</f>
        <v/>
      </c>
      <c r="V422" s="16" t="str">
        <f>IF(ISERROR(VLOOKUP(CONCATENATE($A422,"_",V$2),'Reference data SID'!$B:$M,12,FALSE)),"",VLOOKUP(CONCATENATE($A422,"_",V$2),'Reference data SID'!$B:$M,12,FALSE))</f>
        <v/>
      </c>
      <c r="W422" s="16" t="str">
        <f>IF(ISERROR(VLOOKUP(CONCATENATE($A422,"_",W$2),'Reference data SID'!$B:$M,12,FALSE)),"",VLOOKUP(CONCATENATE($A422,"_",W$2),'Reference data SID'!$B:$M,12,FALSE))</f>
        <v/>
      </c>
      <c r="X422" s="16" t="str">
        <f>IF(ISERROR(VLOOKUP(CONCATENATE($A422,"_",X$2),'Reference data SID'!$B:$M,12,FALSE)),"",VLOOKUP(CONCATENATE($A422,"_",X$2),'Reference data SID'!$B:$M,12,FALSE))</f>
        <v/>
      </c>
      <c r="Y422" s="16" t="str">
        <f>IF(ISERROR(VLOOKUP(CONCATENATE($A422,"_",Y$2),'Reference data SID'!$B:$M,12,FALSE)),"",VLOOKUP(CONCATENATE($A422,"_",Y$2),'Reference data SID'!$B:$M,12,FALSE))</f>
        <v/>
      </c>
      <c r="Z422" s="16" t="str">
        <f>IF(ISERROR(VLOOKUP(CONCATENATE($A422,"_",Z$2),'Reference data SID'!$B:$M,12,FALSE)),"",VLOOKUP(CONCATENATE($A422,"_",Z$2),'Reference data SID'!$B:$M,12,FALSE))</f>
        <v/>
      </c>
      <c r="AA422" s="16" t="str">
        <f>IF(ISERROR(VLOOKUP(CONCATENATE($A422,"_",AA$2),'Reference data SID'!$B:$M,12,FALSE)),"",VLOOKUP(CONCATENATE($A422,"_",AA$2),'Reference data SID'!$B:$M,12,FALSE))</f>
        <v/>
      </c>
      <c r="AB422" s="16" t="str">
        <f>IF(ISERROR(VLOOKUP(CONCATENATE($A422,"_",AB$2),'Reference data SID'!$B:$M,12,FALSE)),"",VLOOKUP(CONCATENATE($A422,"_",AB$2),'Reference data SID'!$B:$M,12,FALSE))</f>
        <v/>
      </c>
      <c r="AC422" s="16" t="str">
        <f>IF(ISERROR(VLOOKUP(CONCATENATE($A422,"_",AC$2),'Reference data SID'!$B:$M,12,FALSE)),"",VLOOKUP(CONCATENATE($A422,"_",AC$2),'Reference data SID'!$B:$M,12,FALSE))</f>
        <v/>
      </c>
      <c r="AD422" s="16" t="str">
        <f>IF(ISERROR(VLOOKUP(CONCATENATE($A422,"_",AD$2),'Reference data SID'!$B:$M,12,FALSE)),"",VLOOKUP(CONCATENATE($A422,"_",AD$2),'Reference data SID'!$B:$M,12,FALSE))</f>
        <v/>
      </c>
      <c r="AE422" s="16" t="str">
        <f>IF(ISERROR(VLOOKUP(CONCATENATE($A422,"_",AE$2),'Reference data SID'!$B:$M,12,FALSE)),"",VLOOKUP(CONCATENATE($A422,"_",AE$2),'Reference data SID'!$B:$M,12,FALSE))</f>
        <v/>
      </c>
      <c r="AF422" s="16" t="str">
        <f>IF(ISERROR(VLOOKUP(CONCATENATE($A422,"_",AF$2),'Reference data SID'!$B:$M,12,FALSE)),"",VLOOKUP(CONCATENATE($A422,"_",AF$2),'Reference data SID'!$B:$M,12,FALSE))</f>
        <v/>
      </c>
      <c r="AG422" s="16" t="str">
        <f>IF(ISERROR(VLOOKUP(CONCATENATE($A422,"_",AG$2),'Reference data SID'!$B:$M,12,FALSE)),"",VLOOKUP(CONCATENATE($A422,"_",AG$2),'Reference data SID'!$B:$M,12,FALSE))</f>
        <v/>
      </c>
      <c r="AH422" s="16" t="str">
        <f>IF(ISERROR(VLOOKUP(CONCATENATE($A422,"_",AH$2),'Reference data SID'!$B:$M,12,FALSE)),"",VLOOKUP(CONCATENATE($A422,"_",AH$2),'Reference data SID'!$B:$M,12,FALSE))</f>
        <v/>
      </c>
      <c r="AI422" s="16" t="str">
        <f>IF(ISERROR(VLOOKUP(CONCATENATE($A422,"_",AI$2),'Reference data SID'!$B:$M,12,FALSE)),"",VLOOKUP(CONCATENATE($A422,"_",AI$2),'Reference data SID'!$B:$M,12,FALSE))</f>
        <v/>
      </c>
      <c r="AJ422" s="16" t="str">
        <f>IF(ISERROR(VLOOKUP(CONCATENATE($A422,"_",AJ$2),'Reference data SID'!$B:$M,12,FALSE)),"",VLOOKUP(CONCATENATE($A422,"_",AJ$2),'Reference data SID'!$B:$M,12,FALSE))</f>
        <v/>
      </c>
      <c r="AK422" s="16" t="str">
        <f>IF(ISERROR(VLOOKUP(CONCATENATE($A422,"_",AK$2),'Reference data SID'!$B:$M,12,FALSE)),"",VLOOKUP(CONCATENATE($A422,"_",AK$2),'Reference data SID'!$B:$M,12,FALSE))</f>
        <v/>
      </c>
      <c r="AL422" s="16" t="str">
        <f>IF(ISERROR(VLOOKUP(CONCATENATE($A422,"_",AL$2),'Reference data SID'!$B:$M,12,FALSE)),"",VLOOKUP(CONCATENATE($A422,"_",AL$2),'Reference data SID'!$B:$M,12,FALSE))</f>
        <v/>
      </c>
      <c r="AM422" s="16" t="str">
        <f>IF(ISERROR(VLOOKUP(CONCATENATE($A422,"_",AM$2),'Reference data SID'!$B:$M,12,FALSE)),"",VLOOKUP(CONCATENATE($A422,"_",AM$2),'Reference data SID'!$B:$M,12,FALSE))</f>
        <v/>
      </c>
      <c r="AN422" s="16" t="str">
        <f>IF(ISERROR(VLOOKUP(CONCATENATE($A422,"_",AN$2),'Reference data SID'!$B:$M,12,FALSE)),"",VLOOKUP(CONCATENATE($A422,"_",AN$2),'Reference data SID'!$B:$M,12,FALSE))</f>
        <v/>
      </c>
      <c r="AO422" s="16" t="str">
        <f>IF(ISERROR(VLOOKUP(CONCATENATE($A422,"_",AO$2),'Reference data SID'!$B:$M,12,FALSE)),"",VLOOKUP(CONCATENATE($A422,"_",AO$2),'Reference data SID'!$B:$M,12,FALSE))</f>
        <v/>
      </c>
      <c r="AP422" s="16" t="str">
        <f>IF(ISERROR(VLOOKUP(CONCATENATE($A422,"_",AP$2),'Reference data SID'!$B:$M,12,FALSE)),"",VLOOKUP(CONCATENATE($A422,"_",AP$2),'Reference data SID'!$B:$M,12,FALSE))</f>
        <v/>
      </c>
      <c r="AQ422" s="16" t="str">
        <f>IF(ISERROR(VLOOKUP(CONCATENATE($A422,"_",AQ$2),'Reference data SID'!$B:$M,12,FALSE)),"",VLOOKUP(CONCATENATE($A422,"_",AQ$2),'Reference data SID'!$B:$M,12,FALSE))</f>
        <v/>
      </c>
      <c r="AR422" s="16" t="str">
        <f>IF(ISERROR(VLOOKUP(CONCATENATE($A422,"_",AR$2),'Reference data SID'!$B:$M,12,FALSE)),"",VLOOKUP(CONCATENATE($A422,"_",AR$2),'Reference data SID'!$B:$M,12,FALSE))</f>
        <v/>
      </c>
      <c r="AS422" s="16" t="str">
        <f>IF(ISERROR(VLOOKUP(CONCATENATE($A422,"_",AS$2),'Reference data SID'!$B:$M,12,FALSE)),"",VLOOKUP(CONCATENATE($A422,"_",AS$2),'Reference data SID'!$B:$M,12,FALSE))</f>
        <v/>
      </c>
      <c r="AT422" s="16" t="str">
        <f>IF(ISERROR(VLOOKUP(CONCATENATE($A422,"_",AT$2),'Reference data SID'!$B:$M,12,FALSE)),"",VLOOKUP(CONCATENATE($A422,"_",AT$2),'Reference data SID'!$B:$M,12,FALSE))</f>
        <v/>
      </c>
    </row>
    <row r="423" spans="1:46" x14ac:dyDescent="0.25">
      <c r="A423">
        <v>419</v>
      </c>
      <c r="B423" s="16" t="str">
        <f>IF(ISERROR(VLOOKUP(CONCATENATE($A423,"_",B$2),'Reference data SID'!$B:$M,12,FALSE)),"",VLOOKUP(CONCATENATE($A423,"_",B$2),'Reference data SID'!$B:$M,12,FALSE))</f>
        <v/>
      </c>
      <c r="C423" s="16" t="str">
        <f>IF(ISERROR(VLOOKUP(CONCATENATE($A423,"_",C$2),'Reference data SID'!$B:$M,12,FALSE)),"",VLOOKUP(CONCATENATE($A423,"_",C$2),'Reference data SID'!$B:$M,12,FALSE))</f>
        <v/>
      </c>
      <c r="D423" s="16" t="str">
        <f>IF(ISERROR(VLOOKUP(CONCATENATE($A423,"_",D$2),'Reference data SID'!$B:$M,12,FALSE)),"",VLOOKUP(CONCATENATE($A423,"_",D$2),'Reference data SID'!$B:$M,12,FALSE))</f>
        <v/>
      </c>
      <c r="E423" s="16" t="str">
        <f>IF(ISERROR(VLOOKUP(CONCATENATE($A423,"_",E$2),'Reference data SID'!$B:$M,12,FALSE)),"",VLOOKUP(CONCATENATE($A423,"_",E$2),'Reference data SID'!$B:$M,12,FALSE))</f>
        <v/>
      </c>
      <c r="F423" s="16" t="str">
        <f>IF(ISERROR(VLOOKUP(CONCATENATE($A423,"_",F$2),'Reference data SID'!$B:$M,12,FALSE)),"",VLOOKUP(CONCATENATE($A423,"_",F$2),'Reference data SID'!$B:$M,12,FALSE))</f>
        <v/>
      </c>
      <c r="G423" s="16" t="str">
        <f>IF(ISERROR(VLOOKUP(CONCATENATE($A423,"_",G$2),'Reference data SID'!$B:$M,12,FALSE)),"",VLOOKUP(CONCATENATE($A423,"_",G$2),'Reference data SID'!$B:$M,12,FALSE))</f>
        <v/>
      </c>
      <c r="H423" s="16" t="str">
        <f>IF(ISERROR(VLOOKUP(CONCATENATE($A423,"_",H$2),'Reference data SID'!$B:$M,12,FALSE)),"",VLOOKUP(CONCATENATE($A423,"_",H$2),'Reference data SID'!$B:$M,12,FALSE))</f>
        <v/>
      </c>
      <c r="I423" s="16" t="str">
        <f>IF(ISERROR(VLOOKUP(CONCATENATE($A423,"_",I$2),'Reference data SID'!$B:$M,12,FALSE)),"",VLOOKUP(CONCATENATE($A423,"_",I$2),'Reference data SID'!$B:$M,12,FALSE))</f>
        <v/>
      </c>
      <c r="J423" s="16" t="str">
        <f>IF(ISERROR(VLOOKUP(CONCATENATE($A423,"_",J$2),'Reference data SID'!$B:$M,12,FALSE)),"",VLOOKUP(CONCATENATE($A423,"_",J$2),'Reference data SID'!$B:$M,12,FALSE))</f>
        <v/>
      </c>
      <c r="K423" s="16" t="str">
        <f>IF(ISERROR(VLOOKUP(CONCATENATE($A423,"_",K$2),'Reference data SID'!$B:$M,12,FALSE)),"",VLOOKUP(CONCATENATE($A423,"_",K$2),'Reference data SID'!$B:$M,12,FALSE))</f>
        <v/>
      </c>
      <c r="L423" s="16" t="str">
        <f>IF(ISERROR(VLOOKUP(CONCATENATE($A423,"_",L$2),'Reference data SID'!$B:$M,12,FALSE)),"",VLOOKUP(CONCATENATE($A423,"_",L$2),'Reference data SID'!$B:$M,12,FALSE))</f>
        <v/>
      </c>
      <c r="M423" s="16" t="str">
        <f>IF(ISERROR(VLOOKUP(CONCATENATE($A423,"_",M$2),'Reference data SID'!$B:$M,12,FALSE)),"",VLOOKUP(CONCATENATE($A423,"_",M$2),'Reference data SID'!$B:$M,12,FALSE))</f>
        <v/>
      </c>
      <c r="N423" s="16" t="str">
        <f>IF(ISERROR(VLOOKUP(CONCATENATE($A423,"_",N$2),'Reference data SID'!$B:$M,12,FALSE)),"",VLOOKUP(CONCATENATE($A423,"_",N$2),'Reference data SID'!$B:$M,12,FALSE))</f>
        <v/>
      </c>
      <c r="O423" s="16" t="str">
        <f>IF(ISERROR(VLOOKUP(CONCATENATE($A423,"_",O$2),'Reference data SID'!$B:$M,12,FALSE)),"",VLOOKUP(CONCATENATE($A423,"_",O$2),'Reference data SID'!$B:$M,12,FALSE))</f>
        <v/>
      </c>
      <c r="P423" s="16" t="str">
        <f>IF(ISERROR(VLOOKUP(CONCATENATE($A423,"_",P$2),'Reference data SID'!$B:$M,12,FALSE)),"",VLOOKUP(CONCATENATE($A423,"_",P$2),'Reference data SID'!$B:$M,12,FALSE))</f>
        <v/>
      </c>
      <c r="Q423" s="16" t="str">
        <f>IF(ISERROR(VLOOKUP(CONCATENATE($A423,"_",Q$2),'Reference data SID'!$B:$M,12,FALSE)),"",VLOOKUP(CONCATENATE($A423,"_",Q$2),'Reference data SID'!$B:$M,12,FALSE))</f>
        <v/>
      </c>
      <c r="R423" s="16" t="str">
        <f>IF(ISERROR(VLOOKUP(CONCATENATE($A423,"_",R$2),'Reference data SID'!$B:$M,12,FALSE)),"",VLOOKUP(CONCATENATE($A423,"_",R$2),'Reference data SID'!$B:$M,12,FALSE))</f>
        <v/>
      </c>
      <c r="S423" s="16" t="str">
        <f>IF(ISERROR(VLOOKUP(CONCATENATE($A423,"_",S$2),'Reference data SID'!$B:$M,12,FALSE)),"",VLOOKUP(CONCATENATE($A423,"_",S$2),'Reference data SID'!$B:$M,12,FALSE))</f>
        <v/>
      </c>
      <c r="T423" s="16" t="str">
        <f>IF(ISERROR(VLOOKUP(CONCATENATE($A423,"_",T$2),'Reference data SID'!$B:$M,12,FALSE)),"",VLOOKUP(CONCATENATE($A423,"_",T$2),'Reference data SID'!$B:$M,12,FALSE))</f>
        <v/>
      </c>
      <c r="U423" s="16" t="str">
        <f>IF(ISERROR(VLOOKUP(CONCATENATE($A423,"_",U$2),'Reference data SID'!$B:$M,12,FALSE)),"",VLOOKUP(CONCATENATE($A423,"_",U$2),'Reference data SID'!$B:$M,12,FALSE))</f>
        <v/>
      </c>
      <c r="V423" s="16" t="str">
        <f>IF(ISERROR(VLOOKUP(CONCATENATE($A423,"_",V$2),'Reference data SID'!$B:$M,12,FALSE)),"",VLOOKUP(CONCATENATE($A423,"_",V$2),'Reference data SID'!$B:$M,12,FALSE))</f>
        <v/>
      </c>
      <c r="W423" s="16" t="str">
        <f>IF(ISERROR(VLOOKUP(CONCATENATE($A423,"_",W$2),'Reference data SID'!$B:$M,12,FALSE)),"",VLOOKUP(CONCATENATE($A423,"_",W$2),'Reference data SID'!$B:$M,12,FALSE))</f>
        <v/>
      </c>
      <c r="X423" s="16" t="str">
        <f>IF(ISERROR(VLOOKUP(CONCATENATE($A423,"_",X$2),'Reference data SID'!$B:$M,12,FALSE)),"",VLOOKUP(CONCATENATE($A423,"_",X$2),'Reference data SID'!$B:$M,12,FALSE))</f>
        <v/>
      </c>
      <c r="Y423" s="16" t="str">
        <f>IF(ISERROR(VLOOKUP(CONCATENATE($A423,"_",Y$2),'Reference data SID'!$B:$M,12,FALSE)),"",VLOOKUP(CONCATENATE($A423,"_",Y$2),'Reference data SID'!$B:$M,12,FALSE))</f>
        <v/>
      </c>
      <c r="Z423" s="16" t="str">
        <f>IF(ISERROR(VLOOKUP(CONCATENATE($A423,"_",Z$2),'Reference data SID'!$B:$M,12,FALSE)),"",VLOOKUP(CONCATENATE($A423,"_",Z$2),'Reference data SID'!$B:$M,12,FALSE))</f>
        <v/>
      </c>
      <c r="AA423" s="16" t="str">
        <f>IF(ISERROR(VLOOKUP(CONCATENATE($A423,"_",AA$2),'Reference data SID'!$B:$M,12,FALSE)),"",VLOOKUP(CONCATENATE($A423,"_",AA$2),'Reference data SID'!$B:$M,12,FALSE))</f>
        <v/>
      </c>
      <c r="AB423" s="16" t="str">
        <f>IF(ISERROR(VLOOKUP(CONCATENATE($A423,"_",AB$2),'Reference data SID'!$B:$M,12,FALSE)),"",VLOOKUP(CONCATENATE($A423,"_",AB$2),'Reference data SID'!$B:$M,12,FALSE))</f>
        <v/>
      </c>
      <c r="AC423" s="16" t="str">
        <f>IF(ISERROR(VLOOKUP(CONCATENATE($A423,"_",AC$2),'Reference data SID'!$B:$M,12,FALSE)),"",VLOOKUP(CONCATENATE($A423,"_",AC$2),'Reference data SID'!$B:$M,12,FALSE))</f>
        <v/>
      </c>
      <c r="AD423" s="16" t="str">
        <f>IF(ISERROR(VLOOKUP(CONCATENATE($A423,"_",AD$2),'Reference data SID'!$B:$M,12,FALSE)),"",VLOOKUP(CONCATENATE($A423,"_",AD$2),'Reference data SID'!$B:$M,12,FALSE))</f>
        <v/>
      </c>
      <c r="AE423" s="16" t="str">
        <f>IF(ISERROR(VLOOKUP(CONCATENATE($A423,"_",AE$2),'Reference data SID'!$B:$M,12,FALSE)),"",VLOOKUP(CONCATENATE($A423,"_",AE$2),'Reference data SID'!$B:$M,12,FALSE))</f>
        <v/>
      </c>
      <c r="AF423" s="16" t="str">
        <f>IF(ISERROR(VLOOKUP(CONCATENATE($A423,"_",AF$2),'Reference data SID'!$B:$M,12,FALSE)),"",VLOOKUP(CONCATENATE($A423,"_",AF$2),'Reference data SID'!$B:$M,12,FALSE))</f>
        <v/>
      </c>
      <c r="AG423" s="16" t="str">
        <f>IF(ISERROR(VLOOKUP(CONCATENATE($A423,"_",AG$2),'Reference data SID'!$B:$M,12,FALSE)),"",VLOOKUP(CONCATENATE($A423,"_",AG$2),'Reference data SID'!$B:$M,12,FALSE))</f>
        <v/>
      </c>
      <c r="AH423" s="16" t="str">
        <f>IF(ISERROR(VLOOKUP(CONCATENATE($A423,"_",AH$2),'Reference data SID'!$B:$M,12,FALSE)),"",VLOOKUP(CONCATENATE($A423,"_",AH$2),'Reference data SID'!$B:$M,12,FALSE))</f>
        <v/>
      </c>
      <c r="AI423" s="16" t="str">
        <f>IF(ISERROR(VLOOKUP(CONCATENATE($A423,"_",AI$2),'Reference data SID'!$B:$M,12,FALSE)),"",VLOOKUP(CONCATENATE($A423,"_",AI$2),'Reference data SID'!$B:$M,12,FALSE))</f>
        <v/>
      </c>
      <c r="AJ423" s="16" t="str">
        <f>IF(ISERROR(VLOOKUP(CONCATENATE($A423,"_",AJ$2),'Reference data SID'!$B:$M,12,FALSE)),"",VLOOKUP(CONCATENATE($A423,"_",AJ$2),'Reference data SID'!$B:$M,12,FALSE))</f>
        <v/>
      </c>
      <c r="AK423" s="16" t="str">
        <f>IF(ISERROR(VLOOKUP(CONCATENATE($A423,"_",AK$2),'Reference data SID'!$B:$M,12,FALSE)),"",VLOOKUP(CONCATENATE($A423,"_",AK$2),'Reference data SID'!$B:$M,12,FALSE))</f>
        <v/>
      </c>
      <c r="AL423" s="16" t="str">
        <f>IF(ISERROR(VLOOKUP(CONCATENATE($A423,"_",AL$2),'Reference data SID'!$B:$M,12,FALSE)),"",VLOOKUP(CONCATENATE($A423,"_",AL$2),'Reference data SID'!$B:$M,12,FALSE))</f>
        <v/>
      </c>
      <c r="AM423" s="16" t="str">
        <f>IF(ISERROR(VLOOKUP(CONCATENATE($A423,"_",AM$2),'Reference data SID'!$B:$M,12,FALSE)),"",VLOOKUP(CONCATENATE($A423,"_",AM$2),'Reference data SID'!$B:$M,12,FALSE))</f>
        <v/>
      </c>
      <c r="AN423" s="16" t="str">
        <f>IF(ISERROR(VLOOKUP(CONCATENATE($A423,"_",AN$2),'Reference data SID'!$B:$M,12,FALSE)),"",VLOOKUP(CONCATENATE($A423,"_",AN$2),'Reference data SID'!$B:$M,12,FALSE))</f>
        <v/>
      </c>
      <c r="AO423" s="16" t="str">
        <f>IF(ISERROR(VLOOKUP(CONCATENATE($A423,"_",AO$2),'Reference data SID'!$B:$M,12,FALSE)),"",VLOOKUP(CONCATENATE($A423,"_",AO$2),'Reference data SID'!$B:$M,12,FALSE))</f>
        <v/>
      </c>
      <c r="AP423" s="16" t="str">
        <f>IF(ISERROR(VLOOKUP(CONCATENATE($A423,"_",AP$2),'Reference data SID'!$B:$M,12,FALSE)),"",VLOOKUP(CONCATENATE($A423,"_",AP$2),'Reference data SID'!$B:$M,12,FALSE))</f>
        <v/>
      </c>
      <c r="AQ423" s="16" t="str">
        <f>IF(ISERROR(VLOOKUP(CONCATENATE($A423,"_",AQ$2),'Reference data SID'!$B:$M,12,FALSE)),"",VLOOKUP(CONCATENATE($A423,"_",AQ$2),'Reference data SID'!$B:$M,12,FALSE))</f>
        <v/>
      </c>
      <c r="AR423" s="16" t="str">
        <f>IF(ISERROR(VLOOKUP(CONCATENATE($A423,"_",AR$2),'Reference data SID'!$B:$M,12,FALSE)),"",VLOOKUP(CONCATENATE($A423,"_",AR$2),'Reference data SID'!$B:$M,12,FALSE))</f>
        <v/>
      </c>
      <c r="AS423" s="16" t="str">
        <f>IF(ISERROR(VLOOKUP(CONCATENATE($A423,"_",AS$2),'Reference data SID'!$B:$M,12,FALSE)),"",VLOOKUP(CONCATENATE($A423,"_",AS$2),'Reference data SID'!$B:$M,12,FALSE))</f>
        <v/>
      </c>
      <c r="AT423" s="16" t="str">
        <f>IF(ISERROR(VLOOKUP(CONCATENATE($A423,"_",AT$2),'Reference data SID'!$B:$M,12,FALSE)),"",VLOOKUP(CONCATENATE($A423,"_",AT$2),'Reference data SID'!$B:$M,12,FALSE))</f>
        <v/>
      </c>
    </row>
    <row r="424" spans="1:46" x14ac:dyDescent="0.25">
      <c r="A424">
        <v>420</v>
      </c>
      <c r="B424" s="16" t="str">
        <f>IF(ISERROR(VLOOKUP(CONCATENATE($A424,"_",B$2),'Reference data SID'!$B:$M,12,FALSE)),"",VLOOKUP(CONCATENATE($A424,"_",B$2),'Reference data SID'!$B:$M,12,FALSE))</f>
        <v/>
      </c>
      <c r="C424" s="16" t="str">
        <f>IF(ISERROR(VLOOKUP(CONCATENATE($A424,"_",C$2),'Reference data SID'!$B:$M,12,FALSE)),"",VLOOKUP(CONCATENATE($A424,"_",C$2),'Reference data SID'!$B:$M,12,FALSE))</f>
        <v/>
      </c>
      <c r="D424" s="16" t="str">
        <f>IF(ISERROR(VLOOKUP(CONCATENATE($A424,"_",D$2),'Reference data SID'!$B:$M,12,FALSE)),"",VLOOKUP(CONCATENATE($A424,"_",D$2),'Reference data SID'!$B:$M,12,FALSE))</f>
        <v/>
      </c>
      <c r="E424" s="16" t="str">
        <f>IF(ISERROR(VLOOKUP(CONCATENATE($A424,"_",E$2),'Reference data SID'!$B:$M,12,FALSE)),"",VLOOKUP(CONCATENATE($A424,"_",E$2),'Reference data SID'!$B:$M,12,FALSE))</f>
        <v/>
      </c>
      <c r="F424" s="16" t="str">
        <f>IF(ISERROR(VLOOKUP(CONCATENATE($A424,"_",F$2),'Reference data SID'!$B:$M,12,FALSE)),"",VLOOKUP(CONCATENATE($A424,"_",F$2),'Reference data SID'!$B:$M,12,FALSE))</f>
        <v/>
      </c>
      <c r="G424" s="16" t="str">
        <f>IF(ISERROR(VLOOKUP(CONCATENATE($A424,"_",G$2),'Reference data SID'!$B:$M,12,FALSE)),"",VLOOKUP(CONCATENATE($A424,"_",G$2),'Reference data SID'!$B:$M,12,FALSE))</f>
        <v/>
      </c>
      <c r="H424" s="16" t="str">
        <f>IF(ISERROR(VLOOKUP(CONCATENATE($A424,"_",H$2),'Reference data SID'!$B:$M,12,FALSE)),"",VLOOKUP(CONCATENATE($A424,"_",H$2),'Reference data SID'!$B:$M,12,FALSE))</f>
        <v/>
      </c>
      <c r="I424" s="16" t="str">
        <f>IF(ISERROR(VLOOKUP(CONCATENATE($A424,"_",I$2),'Reference data SID'!$B:$M,12,FALSE)),"",VLOOKUP(CONCATENATE($A424,"_",I$2),'Reference data SID'!$B:$M,12,FALSE))</f>
        <v/>
      </c>
      <c r="J424" s="16" t="str">
        <f>IF(ISERROR(VLOOKUP(CONCATENATE($A424,"_",J$2),'Reference data SID'!$B:$M,12,FALSE)),"",VLOOKUP(CONCATENATE($A424,"_",J$2),'Reference data SID'!$B:$M,12,FALSE))</f>
        <v/>
      </c>
      <c r="K424" s="16" t="str">
        <f>IF(ISERROR(VLOOKUP(CONCATENATE($A424,"_",K$2),'Reference data SID'!$B:$M,12,FALSE)),"",VLOOKUP(CONCATENATE($A424,"_",K$2),'Reference data SID'!$B:$M,12,FALSE))</f>
        <v/>
      </c>
      <c r="L424" s="16" t="str">
        <f>IF(ISERROR(VLOOKUP(CONCATENATE($A424,"_",L$2),'Reference data SID'!$B:$M,12,FALSE)),"",VLOOKUP(CONCATENATE($A424,"_",L$2),'Reference data SID'!$B:$M,12,FALSE))</f>
        <v/>
      </c>
      <c r="M424" s="16" t="str">
        <f>IF(ISERROR(VLOOKUP(CONCATENATE($A424,"_",M$2),'Reference data SID'!$B:$M,12,FALSE)),"",VLOOKUP(CONCATENATE($A424,"_",M$2),'Reference data SID'!$B:$M,12,FALSE))</f>
        <v/>
      </c>
      <c r="N424" s="16" t="str">
        <f>IF(ISERROR(VLOOKUP(CONCATENATE($A424,"_",N$2),'Reference data SID'!$B:$M,12,FALSE)),"",VLOOKUP(CONCATENATE($A424,"_",N$2),'Reference data SID'!$B:$M,12,FALSE))</f>
        <v/>
      </c>
      <c r="O424" s="16" t="str">
        <f>IF(ISERROR(VLOOKUP(CONCATENATE($A424,"_",O$2),'Reference data SID'!$B:$M,12,FALSE)),"",VLOOKUP(CONCATENATE($A424,"_",O$2),'Reference data SID'!$B:$M,12,FALSE))</f>
        <v/>
      </c>
      <c r="P424" s="16" t="str">
        <f>IF(ISERROR(VLOOKUP(CONCATENATE($A424,"_",P$2),'Reference data SID'!$B:$M,12,FALSE)),"",VLOOKUP(CONCATENATE($A424,"_",P$2),'Reference data SID'!$B:$M,12,FALSE))</f>
        <v/>
      </c>
      <c r="Q424" s="16" t="str">
        <f>IF(ISERROR(VLOOKUP(CONCATENATE($A424,"_",Q$2),'Reference data SID'!$B:$M,12,FALSE)),"",VLOOKUP(CONCATENATE($A424,"_",Q$2),'Reference data SID'!$B:$M,12,FALSE))</f>
        <v/>
      </c>
      <c r="R424" s="16" t="str">
        <f>IF(ISERROR(VLOOKUP(CONCATENATE($A424,"_",R$2),'Reference data SID'!$B:$M,12,FALSE)),"",VLOOKUP(CONCATENATE($A424,"_",R$2),'Reference data SID'!$B:$M,12,FALSE))</f>
        <v/>
      </c>
      <c r="S424" s="16" t="str">
        <f>IF(ISERROR(VLOOKUP(CONCATENATE($A424,"_",S$2),'Reference data SID'!$B:$M,12,FALSE)),"",VLOOKUP(CONCATENATE($A424,"_",S$2),'Reference data SID'!$B:$M,12,FALSE))</f>
        <v/>
      </c>
      <c r="T424" s="16" t="str">
        <f>IF(ISERROR(VLOOKUP(CONCATENATE($A424,"_",T$2),'Reference data SID'!$B:$M,12,FALSE)),"",VLOOKUP(CONCATENATE($A424,"_",T$2),'Reference data SID'!$B:$M,12,FALSE))</f>
        <v/>
      </c>
      <c r="U424" s="16" t="str">
        <f>IF(ISERROR(VLOOKUP(CONCATENATE($A424,"_",U$2),'Reference data SID'!$B:$M,12,FALSE)),"",VLOOKUP(CONCATENATE($A424,"_",U$2),'Reference data SID'!$B:$M,12,FALSE))</f>
        <v/>
      </c>
      <c r="V424" s="16" t="str">
        <f>IF(ISERROR(VLOOKUP(CONCATENATE($A424,"_",V$2),'Reference data SID'!$B:$M,12,FALSE)),"",VLOOKUP(CONCATENATE($A424,"_",V$2),'Reference data SID'!$B:$M,12,FALSE))</f>
        <v/>
      </c>
      <c r="W424" s="16" t="str">
        <f>IF(ISERROR(VLOOKUP(CONCATENATE($A424,"_",W$2),'Reference data SID'!$B:$M,12,FALSE)),"",VLOOKUP(CONCATENATE($A424,"_",W$2),'Reference data SID'!$B:$M,12,FALSE))</f>
        <v/>
      </c>
      <c r="X424" s="16" t="str">
        <f>IF(ISERROR(VLOOKUP(CONCATENATE($A424,"_",X$2),'Reference data SID'!$B:$M,12,FALSE)),"",VLOOKUP(CONCATENATE($A424,"_",X$2),'Reference data SID'!$B:$M,12,FALSE))</f>
        <v/>
      </c>
      <c r="Y424" s="16" t="str">
        <f>IF(ISERROR(VLOOKUP(CONCATENATE($A424,"_",Y$2),'Reference data SID'!$B:$M,12,FALSE)),"",VLOOKUP(CONCATENATE($A424,"_",Y$2),'Reference data SID'!$B:$M,12,FALSE))</f>
        <v/>
      </c>
      <c r="Z424" s="16" t="str">
        <f>IF(ISERROR(VLOOKUP(CONCATENATE($A424,"_",Z$2),'Reference data SID'!$B:$M,12,FALSE)),"",VLOOKUP(CONCATENATE($A424,"_",Z$2),'Reference data SID'!$B:$M,12,FALSE))</f>
        <v/>
      </c>
      <c r="AA424" s="16" t="str">
        <f>IF(ISERROR(VLOOKUP(CONCATENATE($A424,"_",AA$2),'Reference data SID'!$B:$M,12,FALSE)),"",VLOOKUP(CONCATENATE($A424,"_",AA$2),'Reference data SID'!$B:$M,12,FALSE))</f>
        <v/>
      </c>
      <c r="AB424" s="16" t="str">
        <f>IF(ISERROR(VLOOKUP(CONCATENATE($A424,"_",AB$2),'Reference data SID'!$B:$M,12,FALSE)),"",VLOOKUP(CONCATENATE($A424,"_",AB$2),'Reference data SID'!$B:$M,12,FALSE))</f>
        <v/>
      </c>
      <c r="AC424" s="16" t="str">
        <f>IF(ISERROR(VLOOKUP(CONCATENATE($A424,"_",AC$2),'Reference data SID'!$B:$M,12,FALSE)),"",VLOOKUP(CONCATENATE($A424,"_",AC$2),'Reference data SID'!$B:$M,12,FALSE))</f>
        <v/>
      </c>
      <c r="AD424" s="16" t="str">
        <f>IF(ISERROR(VLOOKUP(CONCATENATE($A424,"_",AD$2),'Reference data SID'!$B:$M,12,FALSE)),"",VLOOKUP(CONCATENATE($A424,"_",AD$2),'Reference data SID'!$B:$M,12,FALSE))</f>
        <v/>
      </c>
      <c r="AE424" s="16" t="str">
        <f>IF(ISERROR(VLOOKUP(CONCATENATE($A424,"_",AE$2),'Reference data SID'!$B:$M,12,FALSE)),"",VLOOKUP(CONCATENATE($A424,"_",AE$2),'Reference data SID'!$B:$M,12,FALSE))</f>
        <v/>
      </c>
      <c r="AF424" s="16" t="str">
        <f>IF(ISERROR(VLOOKUP(CONCATENATE($A424,"_",AF$2),'Reference data SID'!$B:$M,12,FALSE)),"",VLOOKUP(CONCATENATE($A424,"_",AF$2),'Reference data SID'!$B:$M,12,FALSE))</f>
        <v/>
      </c>
      <c r="AG424" s="16" t="str">
        <f>IF(ISERROR(VLOOKUP(CONCATENATE($A424,"_",AG$2),'Reference data SID'!$B:$M,12,FALSE)),"",VLOOKUP(CONCATENATE($A424,"_",AG$2),'Reference data SID'!$B:$M,12,FALSE))</f>
        <v/>
      </c>
      <c r="AH424" s="16" t="str">
        <f>IF(ISERROR(VLOOKUP(CONCATENATE($A424,"_",AH$2),'Reference data SID'!$B:$M,12,FALSE)),"",VLOOKUP(CONCATENATE($A424,"_",AH$2),'Reference data SID'!$B:$M,12,FALSE))</f>
        <v/>
      </c>
      <c r="AI424" s="16" t="str">
        <f>IF(ISERROR(VLOOKUP(CONCATENATE($A424,"_",AI$2),'Reference data SID'!$B:$M,12,FALSE)),"",VLOOKUP(CONCATENATE($A424,"_",AI$2),'Reference data SID'!$B:$M,12,FALSE))</f>
        <v/>
      </c>
      <c r="AJ424" s="16" t="str">
        <f>IF(ISERROR(VLOOKUP(CONCATENATE($A424,"_",AJ$2),'Reference data SID'!$B:$M,12,FALSE)),"",VLOOKUP(CONCATENATE($A424,"_",AJ$2),'Reference data SID'!$B:$M,12,FALSE))</f>
        <v/>
      </c>
      <c r="AK424" s="16" t="str">
        <f>IF(ISERROR(VLOOKUP(CONCATENATE($A424,"_",AK$2),'Reference data SID'!$B:$M,12,FALSE)),"",VLOOKUP(CONCATENATE($A424,"_",AK$2),'Reference data SID'!$B:$M,12,FALSE))</f>
        <v/>
      </c>
      <c r="AL424" s="16" t="str">
        <f>IF(ISERROR(VLOOKUP(CONCATENATE($A424,"_",AL$2),'Reference data SID'!$B:$M,12,FALSE)),"",VLOOKUP(CONCATENATE($A424,"_",AL$2),'Reference data SID'!$B:$M,12,FALSE))</f>
        <v/>
      </c>
      <c r="AM424" s="16" t="str">
        <f>IF(ISERROR(VLOOKUP(CONCATENATE($A424,"_",AM$2),'Reference data SID'!$B:$M,12,FALSE)),"",VLOOKUP(CONCATENATE($A424,"_",AM$2),'Reference data SID'!$B:$M,12,FALSE))</f>
        <v/>
      </c>
      <c r="AN424" s="16" t="str">
        <f>IF(ISERROR(VLOOKUP(CONCATENATE($A424,"_",AN$2),'Reference data SID'!$B:$M,12,FALSE)),"",VLOOKUP(CONCATENATE($A424,"_",AN$2),'Reference data SID'!$B:$M,12,FALSE))</f>
        <v/>
      </c>
      <c r="AO424" s="16" t="str">
        <f>IF(ISERROR(VLOOKUP(CONCATENATE($A424,"_",AO$2),'Reference data SID'!$B:$M,12,FALSE)),"",VLOOKUP(CONCATENATE($A424,"_",AO$2),'Reference data SID'!$B:$M,12,FALSE))</f>
        <v/>
      </c>
      <c r="AP424" s="16" t="str">
        <f>IF(ISERROR(VLOOKUP(CONCATENATE($A424,"_",AP$2),'Reference data SID'!$B:$M,12,FALSE)),"",VLOOKUP(CONCATENATE($A424,"_",AP$2),'Reference data SID'!$B:$M,12,FALSE))</f>
        <v/>
      </c>
      <c r="AQ424" s="16" t="str">
        <f>IF(ISERROR(VLOOKUP(CONCATENATE($A424,"_",AQ$2),'Reference data SID'!$B:$M,12,FALSE)),"",VLOOKUP(CONCATENATE($A424,"_",AQ$2),'Reference data SID'!$B:$M,12,FALSE))</f>
        <v/>
      </c>
      <c r="AR424" s="16" t="str">
        <f>IF(ISERROR(VLOOKUP(CONCATENATE($A424,"_",AR$2),'Reference data SID'!$B:$M,12,FALSE)),"",VLOOKUP(CONCATENATE($A424,"_",AR$2),'Reference data SID'!$B:$M,12,FALSE))</f>
        <v/>
      </c>
      <c r="AS424" s="16" t="str">
        <f>IF(ISERROR(VLOOKUP(CONCATENATE($A424,"_",AS$2),'Reference data SID'!$B:$M,12,FALSE)),"",VLOOKUP(CONCATENATE($A424,"_",AS$2),'Reference data SID'!$B:$M,12,FALSE))</f>
        <v/>
      </c>
      <c r="AT424" s="16" t="str">
        <f>IF(ISERROR(VLOOKUP(CONCATENATE($A424,"_",AT$2),'Reference data SID'!$B:$M,12,FALSE)),"",VLOOKUP(CONCATENATE($A424,"_",AT$2),'Reference data SID'!$B:$M,12,FALSE))</f>
        <v/>
      </c>
    </row>
    <row r="425" spans="1:46" x14ac:dyDescent="0.25">
      <c r="A425">
        <v>421</v>
      </c>
      <c r="B425" s="16" t="str">
        <f>IF(ISERROR(VLOOKUP(CONCATENATE($A425,"_",B$2),'Reference data SID'!$B:$M,12,FALSE)),"",VLOOKUP(CONCATENATE($A425,"_",B$2),'Reference data SID'!$B:$M,12,FALSE))</f>
        <v/>
      </c>
      <c r="C425" s="16" t="str">
        <f>IF(ISERROR(VLOOKUP(CONCATENATE($A425,"_",C$2),'Reference data SID'!$B:$M,12,FALSE)),"",VLOOKUP(CONCATENATE($A425,"_",C$2),'Reference data SID'!$B:$M,12,FALSE))</f>
        <v/>
      </c>
      <c r="D425" s="16" t="str">
        <f>IF(ISERROR(VLOOKUP(CONCATENATE($A425,"_",D$2),'Reference data SID'!$B:$M,12,FALSE)),"",VLOOKUP(CONCATENATE($A425,"_",D$2),'Reference data SID'!$B:$M,12,FALSE))</f>
        <v/>
      </c>
      <c r="E425" s="16" t="str">
        <f>IF(ISERROR(VLOOKUP(CONCATENATE($A425,"_",E$2),'Reference data SID'!$B:$M,12,FALSE)),"",VLOOKUP(CONCATENATE($A425,"_",E$2),'Reference data SID'!$B:$M,12,FALSE))</f>
        <v/>
      </c>
      <c r="F425" s="16" t="str">
        <f>IF(ISERROR(VLOOKUP(CONCATENATE($A425,"_",F$2),'Reference data SID'!$B:$M,12,FALSE)),"",VLOOKUP(CONCATENATE($A425,"_",F$2),'Reference data SID'!$B:$M,12,FALSE))</f>
        <v/>
      </c>
      <c r="G425" s="16" t="str">
        <f>IF(ISERROR(VLOOKUP(CONCATENATE($A425,"_",G$2),'Reference data SID'!$B:$M,12,FALSE)),"",VLOOKUP(CONCATENATE($A425,"_",G$2),'Reference data SID'!$B:$M,12,FALSE))</f>
        <v/>
      </c>
      <c r="H425" s="16" t="str">
        <f>IF(ISERROR(VLOOKUP(CONCATENATE($A425,"_",H$2),'Reference data SID'!$B:$M,12,FALSE)),"",VLOOKUP(CONCATENATE($A425,"_",H$2),'Reference data SID'!$B:$M,12,FALSE))</f>
        <v/>
      </c>
      <c r="I425" s="16" t="str">
        <f>IF(ISERROR(VLOOKUP(CONCATENATE($A425,"_",I$2),'Reference data SID'!$B:$M,12,FALSE)),"",VLOOKUP(CONCATENATE($A425,"_",I$2),'Reference data SID'!$B:$M,12,FALSE))</f>
        <v/>
      </c>
      <c r="J425" s="16" t="str">
        <f>IF(ISERROR(VLOOKUP(CONCATENATE($A425,"_",J$2),'Reference data SID'!$B:$M,12,FALSE)),"",VLOOKUP(CONCATENATE($A425,"_",J$2),'Reference data SID'!$B:$M,12,FALSE))</f>
        <v/>
      </c>
      <c r="K425" s="16" t="str">
        <f>IF(ISERROR(VLOOKUP(CONCATENATE($A425,"_",K$2),'Reference data SID'!$B:$M,12,FALSE)),"",VLOOKUP(CONCATENATE($A425,"_",K$2),'Reference data SID'!$B:$M,12,FALSE))</f>
        <v/>
      </c>
      <c r="L425" s="16" t="str">
        <f>IF(ISERROR(VLOOKUP(CONCATENATE($A425,"_",L$2),'Reference data SID'!$B:$M,12,FALSE)),"",VLOOKUP(CONCATENATE($A425,"_",L$2),'Reference data SID'!$B:$M,12,FALSE))</f>
        <v/>
      </c>
      <c r="M425" s="16" t="str">
        <f>IF(ISERROR(VLOOKUP(CONCATENATE($A425,"_",M$2),'Reference data SID'!$B:$M,12,FALSE)),"",VLOOKUP(CONCATENATE($A425,"_",M$2),'Reference data SID'!$B:$M,12,FALSE))</f>
        <v/>
      </c>
      <c r="N425" s="16" t="str">
        <f>IF(ISERROR(VLOOKUP(CONCATENATE($A425,"_",N$2),'Reference data SID'!$B:$M,12,FALSE)),"",VLOOKUP(CONCATENATE($A425,"_",N$2),'Reference data SID'!$B:$M,12,FALSE))</f>
        <v/>
      </c>
      <c r="O425" s="16" t="str">
        <f>IF(ISERROR(VLOOKUP(CONCATENATE($A425,"_",O$2),'Reference data SID'!$B:$M,12,FALSE)),"",VLOOKUP(CONCATENATE($A425,"_",O$2),'Reference data SID'!$B:$M,12,FALSE))</f>
        <v/>
      </c>
      <c r="P425" s="16" t="str">
        <f>IF(ISERROR(VLOOKUP(CONCATENATE($A425,"_",P$2),'Reference data SID'!$B:$M,12,FALSE)),"",VLOOKUP(CONCATENATE($A425,"_",P$2),'Reference data SID'!$B:$M,12,FALSE))</f>
        <v/>
      </c>
      <c r="Q425" s="16" t="str">
        <f>IF(ISERROR(VLOOKUP(CONCATENATE($A425,"_",Q$2),'Reference data SID'!$B:$M,12,FALSE)),"",VLOOKUP(CONCATENATE($A425,"_",Q$2),'Reference data SID'!$B:$M,12,FALSE))</f>
        <v/>
      </c>
      <c r="R425" s="16" t="str">
        <f>IF(ISERROR(VLOOKUP(CONCATENATE($A425,"_",R$2),'Reference data SID'!$B:$M,12,FALSE)),"",VLOOKUP(CONCATENATE($A425,"_",R$2),'Reference data SID'!$B:$M,12,FALSE))</f>
        <v/>
      </c>
      <c r="S425" s="16" t="str">
        <f>IF(ISERROR(VLOOKUP(CONCATENATE($A425,"_",S$2),'Reference data SID'!$B:$M,12,FALSE)),"",VLOOKUP(CONCATENATE($A425,"_",S$2),'Reference data SID'!$B:$M,12,FALSE))</f>
        <v/>
      </c>
      <c r="T425" s="16" t="str">
        <f>IF(ISERROR(VLOOKUP(CONCATENATE($A425,"_",T$2),'Reference data SID'!$B:$M,12,FALSE)),"",VLOOKUP(CONCATENATE($A425,"_",T$2),'Reference data SID'!$B:$M,12,FALSE))</f>
        <v/>
      </c>
      <c r="U425" s="16" t="str">
        <f>IF(ISERROR(VLOOKUP(CONCATENATE($A425,"_",U$2),'Reference data SID'!$B:$M,12,FALSE)),"",VLOOKUP(CONCATENATE($A425,"_",U$2),'Reference data SID'!$B:$M,12,FALSE))</f>
        <v/>
      </c>
      <c r="V425" s="16" t="str">
        <f>IF(ISERROR(VLOOKUP(CONCATENATE($A425,"_",V$2),'Reference data SID'!$B:$M,12,FALSE)),"",VLOOKUP(CONCATENATE($A425,"_",V$2),'Reference data SID'!$B:$M,12,FALSE))</f>
        <v/>
      </c>
      <c r="W425" s="16" t="str">
        <f>IF(ISERROR(VLOOKUP(CONCATENATE($A425,"_",W$2),'Reference data SID'!$B:$M,12,FALSE)),"",VLOOKUP(CONCATENATE($A425,"_",W$2),'Reference data SID'!$B:$M,12,FALSE))</f>
        <v/>
      </c>
      <c r="X425" s="16" t="str">
        <f>IF(ISERROR(VLOOKUP(CONCATENATE($A425,"_",X$2),'Reference data SID'!$B:$M,12,FALSE)),"",VLOOKUP(CONCATENATE($A425,"_",X$2),'Reference data SID'!$B:$M,12,FALSE))</f>
        <v/>
      </c>
      <c r="Y425" s="16" t="str">
        <f>IF(ISERROR(VLOOKUP(CONCATENATE($A425,"_",Y$2),'Reference data SID'!$B:$M,12,FALSE)),"",VLOOKUP(CONCATENATE($A425,"_",Y$2),'Reference data SID'!$B:$M,12,FALSE))</f>
        <v/>
      </c>
      <c r="Z425" s="16" t="str">
        <f>IF(ISERROR(VLOOKUP(CONCATENATE($A425,"_",Z$2),'Reference data SID'!$B:$M,12,FALSE)),"",VLOOKUP(CONCATENATE($A425,"_",Z$2),'Reference data SID'!$B:$M,12,FALSE))</f>
        <v/>
      </c>
      <c r="AA425" s="16" t="str">
        <f>IF(ISERROR(VLOOKUP(CONCATENATE($A425,"_",AA$2),'Reference data SID'!$B:$M,12,FALSE)),"",VLOOKUP(CONCATENATE($A425,"_",AA$2),'Reference data SID'!$B:$M,12,FALSE))</f>
        <v/>
      </c>
      <c r="AB425" s="16" t="str">
        <f>IF(ISERROR(VLOOKUP(CONCATENATE($A425,"_",AB$2),'Reference data SID'!$B:$M,12,FALSE)),"",VLOOKUP(CONCATENATE($A425,"_",AB$2),'Reference data SID'!$B:$M,12,FALSE))</f>
        <v/>
      </c>
      <c r="AC425" s="16" t="str">
        <f>IF(ISERROR(VLOOKUP(CONCATENATE($A425,"_",AC$2),'Reference data SID'!$B:$M,12,FALSE)),"",VLOOKUP(CONCATENATE($A425,"_",AC$2),'Reference data SID'!$B:$M,12,FALSE))</f>
        <v/>
      </c>
      <c r="AD425" s="16" t="str">
        <f>IF(ISERROR(VLOOKUP(CONCATENATE($A425,"_",AD$2),'Reference data SID'!$B:$M,12,FALSE)),"",VLOOKUP(CONCATENATE($A425,"_",AD$2),'Reference data SID'!$B:$M,12,FALSE))</f>
        <v/>
      </c>
      <c r="AE425" s="16" t="str">
        <f>IF(ISERROR(VLOOKUP(CONCATENATE($A425,"_",AE$2),'Reference data SID'!$B:$M,12,FALSE)),"",VLOOKUP(CONCATENATE($A425,"_",AE$2),'Reference data SID'!$B:$M,12,FALSE))</f>
        <v/>
      </c>
      <c r="AF425" s="16" t="str">
        <f>IF(ISERROR(VLOOKUP(CONCATENATE($A425,"_",AF$2),'Reference data SID'!$B:$M,12,FALSE)),"",VLOOKUP(CONCATENATE($A425,"_",AF$2),'Reference data SID'!$B:$M,12,FALSE))</f>
        <v/>
      </c>
      <c r="AG425" s="16" t="str">
        <f>IF(ISERROR(VLOOKUP(CONCATENATE($A425,"_",AG$2),'Reference data SID'!$B:$M,12,FALSE)),"",VLOOKUP(CONCATENATE($A425,"_",AG$2),'Reference data SID'!$B:$M,12,FALSE))</f>
        <v/>
      </c>
      <c r="AH425" s="16" t="str">
        <f>IF(ISERROR(VLOOKUP(CONCATENATE($A425,"_",AH$2),'Reference data SID'!$B:$M,12,FALSE)),"",VLOOKUP(CONCATENATE($A425,"_",AH$2),'Reference data SID'!$B:$M,12,FALSE))</f>
        <v/>
      </c>
      <c r="AI425" s="16" t="str">
        <f>IF(ISERROR(VLOOKUP(CONCATENATE($A425,"_",AI$2),'Reference data SID'!$B:$M,12,FALSE)),"",VLOOKUP(CONCATENATE($A425,"_",AI$2),'Reference data SID'!$B:$M,12,FALSE))</f>
        <v/>
      </c>
      <c r="AJ425" s="16" t="str">
        <f>IF(ISERROR(VLOOKUP(CONCATENATE($A425,"_",AJ$2),'Reference data SID'!$B:$M,12,FALSE)),"",VLOOKUP(CONCATENATE($A425,"_",AJ$2),'Reference data SID'!$B:$M,12,FALSE))</f>
        <v/>
      </c>
      <c r="AK425" s="16" t="str">
        <f>IF(ISERROR(VLOOKUP(CONCATENATE($A425,"_",AK$2),'Reference data SID'!$B:$M,12,FALSE)),"",VLOOKUP(CONCATENATE($A425,"_",AK$2),'Reference data SID'!$B:$M,12,FALSE))</f>
        <v/>
      </c>
      <c r="AL425" s="16" t="str">
        <f>IF(ISERROR(VLOOKUP(CONCATENATE($A425,"_",AL$2),'Reference data SID'!$B:$M,12,FALSE)),"",VLOOKUP(CONCATENATE($A425,"_",AL$2),'Reference data SID'!$B:$M,12,FALSE))</f>
        <v/>
      </c>
      <c r="AM425" s="16" t="str">
        <f>IF(ISERROR(VLOOKUP(CONCATENATE($A425,"_",AM$2),'Reference data SID'!$B:$M,12,FALSE)),"",VLOOKUP(CONCATENATE($A425,"_",AM$2),'Reference data SID'!$B:$M,12,FALSE))</f>
        <v/>
      </c>
      <c r="AN425" s="16" t="str">
        <f>IF(ISERROR(VLOOKUP(CONCATENATE($A425,"_",AN$2),'Reference data SID'!$B:$M,12,FALSE)),"",VLOOKUP(CONCATENATE($A425,"_",AN$2),'Reference data SID'!$B:$M,12,FALSE))</f>
        <v/>
      </c>
      <c r="AO425" s="16" t="str">
        <f>IF(ISERROR(VLOOKUP(CONCATENATE($A425,"_",AO$2),'Reference data SID'!$B:$M,12,FALSE)),"",VLOOKUP(CONCATENATE($A425,"_",AO$2),'Reference data SID'!$B:$M,12,FALSE))</f>
        <v/>
      </c>
      <c r="AP425" s="16" t="str">
        <f>IF(ISERROR(VLOOKUP(CONCATENATE($A425,"_",AP$2),'Reference data SID'!$B:$M,12,FALSE)),"",VLOOKUP(CONCATENATE($A425,"_",AP$2),'Reference data SID'!$B:$M,12,FALSE))</f>
        <v/>
      </c>
      <c r="AQ425" s="16" t="str">
        <f>IF(ISERROR(VLOOKUP(CONCATENATE($A425,"_",AQ$2),'Reference data SID'!$B:$M,12,FALSE)),"",VLOOKUP(CONCATENATE($A425,"_",AQ$2),'Reference data SID'!$B:$M,12,FALSE))</f>
        <v/>
      </c>
      <c r="AR425" s="16" t="str">
        <f>IF(ISERROR(VLOOKUP(CONCATENATE($A425,"_",AR$2),'Reference data SID'!$B:$M,12,FALSE)),"",VLOOKUP(CONCATENATE($A425,"_",AR$2),'Reference data SID'!$B:$M,12,FALSE))</f>
        <v/>
      </c>
      <c r="AS425" s="16" t="str">
        <f>IF(ISERROR(VLOOKUP(CONCATENATE($A425,"_",AS$2),'Reference data SID'!$B:$M,12,FALSE)),"",VLOOKUP(CONCATENATE($A425,"_",AS$2),'Reference data SID'!$B:$M,12,FALSE))</f>
        <v/>
      </c>
      <c r="AT425" s="16" t="str">
        <f>IF(ISERROR(VLOOKUP(CONCATENATE($A425,"_",AT$2),'Reference data SID'!$B:$M,12,FALSE)),"",VLOOKUP(CONCATENATE($A425,"_",AT$2),'Reference data SID'!$B:$M,12,FALSE))</f>
        <v/>
      </c>
    </row>
    <row r="426" spans="1:46" x14ac:dyDescent="0.25">
      <c r="A426">
        <v>422</v>
      </c>
      <c r="B426" s="16" t="str">
        <f>IF(ISERROR(VLOOKUP(CONCATENATE($A426,"_",B$2),'Reference data SID'!$B:$M,12,FALSE)),"",VLOOKUP(CONCATENATE($A426,"_",B$2),'Reference data SID'!$B:$M,12,FALSE))</f>
        <v/>
      </c>
      <c r="C426" s="16" t="str">
        <f>IF(ISERROR(VLOOKUP(CONCATENATE($A426,"_",C$2),'Reference data SID'!$B:$M,12,FALSE)),"",VLOOKUP(CONCATENATE($A426,"_",C$2),'Reference data SID'!$B:$M,12,FALSE))</f>
        <v/>
      </c>
      <c r="D426" s="16" t="str">
        <f>IF(ISERROR(VLOOKUP(CONCATENATE($A426,"_",D$2),'Reference data SID'!$B:$M,12,FALSE)),"",VLOOKUP(CONCATENATE($A426,"_",D$2),'Reference data SID'!$B:$M,12,FALSE))</f>
        <v/>
      </c>
      <c r="E426" s="16" t="str">
        <f>IF(ISERROR(VLOOKUP(CONCATENATE($A426,"_",E$2),'Reference data SID'!$B:$M,12,FALSE)),"",VLOOKUP(CONCATENATE($A426,"_",E$2),'Reference data SID'!$B:$M,12,FALSE))</f>
        <v/>
      </c>
      <c r="F426" s="16" t="str">
        <f>IF(ISERROR(VLOOKUP(CONCATENATE($A426,"_",F$2),'Reference data SID'!$B:$M,12,FALSE)),"",VLOOKUP(CONCATENATE($A426,"_",F$2),'Reference data SID'!$B:$M,12,FALSE))</f>
        <v/>
      </c>
      <c r="G426" s="16" t="str">
        <f>IF(ISERROR(VLOOKUP(CONCATENATE($A426,"_",G$2),'Reference data SID'!$B:$M,12,FALSE)),"",VLOOKUP(CONCATENATE($A426,"_",G$2),'Reference data SID'!$B:$M,12,FALSE))</f>
        <v/>
      </c>
      <c r="H426" s="16" t="str">
        <f>IF(ISERROR(VLOOKUP(CONCATENATE($A426,"_",H$2),'Reference data SID'!$B:$M,12,FALSE)),"",VLOOKUP(CONCATENATE($A426,"_",H$2),'Reference data SID'!$B:$M,12,FALSE))</f>
        <v/>
      </c>
      <c r="I426" s="16" t="str">
        <f>IF(ISERROR(VLOOKUP(CONCATENATE($A426,"_",I$2),'Reference data SID'!$B:$M,12,FALSE)),"",VLOOKUP(CONCATENATE($A426,"_",I$2),'Reference data SID'!$B:$M,12,FALSE))</f>
        <v/>
      </c>
      <c r="J426" s="16" t="str">
        <f>IF(ISERROR(VLOOKUP(CONCATENATE($A426,"_",J$2),'Reference data SID'!$B:$M,12,FALSE)),"",VLOOKUP(CONCATENATE($A426,"_",J$2),'Reference data SID'!$B:$M,12,FALSE))</f>
        <v/>
      </c>
      <c r="K426" s="16" t="str">
        <f>IF(ISERROR(VLOOKUP(CONCATENATE($A426,"_",K$2),'Reference data SID'!$B:$M,12,FALSE)),"",VLOOKUP(CONCATENATE($A426,"_",K$2),'Reference data SID'!$B:$M,12,FALSE))</f>
        <v/>
      </c>
      <c r="L426" s="16" t="str">
        <f>IF(ISERROR(VLOOKUP(CONCATENATE($A426,"_",L$2),'Reference data SID'!$B:$M,12,FALSE)),"",VLOOKUP(CONCATENATE($A426,"_",L$2),'Reference data SID'!$B:$M,12,FALSE))</f>
        <v/>
      </c>
      <c r="M426" s="16" t="str">
        <f>IF(ISERROR(VLOOKUP(CONCATENATE($A426,"_",M$2),'Reference data SID'!$B:$M,12,FALSE)),"",VLOOKUP(CONCATENATE($A426,"_",M$2),'Reference data SID'!$B:$M,12,FALSE))</f>
        <v/>
      </c>
      <c r="N426" s="16" t="str">
        <f>IF(ISERROR(VLOOKUP(CONCATENATE($A426,"_",N$2),'Reference data SID'!$B:$M,12,FALSE)),"",VLOOKUP(CONCATENATE($A426,"_",N$2),'Reference data SID'!$B:$M,12,FALSE))</f>
        <v/>
      </c>
      <c r="O426" s="16" t="str">
        <f>IF(ISERROR(VLOOKUP(CONCATENATE($A426,"_",O$2),'Reference data SID'!$B:$M,12,FALSE)),"",VLOOKUP(CONCATENATE($A426,"_",O$2),'Reference data SID'!$B:$M,12,FALSE))</f>
        <v/>
      </c>
      <c r="P426" s="16" t="str">
        <f>IF(ISERROR(VLOOKUP(CONCATENATE($A426,"_",P$2),'Reference data SID'!$B:$M,12,FALSE)),"",VLOOKUP(CONCATENATE($A426,"_",P$2),'Reference data SID'!$B:$M,12,FALSE))</f>
        <v/>
      </c>
      <c r="Q426" s="16" t="str">
        <f>IF(ISERROR(VLOOKUP(CONCATENATE($A426,"_",Q$2),'Reference data SID'!$B:$M,12,FALSE)),"",VLOOKUP(CONCATENATE($A426,"_",Q$2),'Reference data SID'!$B:$M,12,FALSE))</f>
        <v/>
      </c>
      <c r="R426" s="16" t="str">
        <f>IF(ISERROR(VLOOKUP(CONCATENATE($A426,"_",R$2),'Reference data SID'!$B:$M,12,FALSE)),"",VLOOKUP(CONCATENATE($A426,"_",R$2),'Reference data SID'!$B:$M,12,FALSE))</f>
        <v/>
      </c>
      <c r="S426" s="16" t="str">
        <f>IF(ISERROR(VLOOKUP(CONCATENATE($A426,"_",S$2),'Reference data SID'!$B:$M,12,FALSE)),"",VLOOKUP(CONCATENATE($A426,"_",S$2),'Reference data SID'!$B:$M,12,FALSE))</f>
        <v/>
      </c>
      <c r="T426" s="16" t="str">
        <f>IF(ISERROR(VLOOKUP(CONCATENATE($A426,"_",T$2),'Reference data SID'!$B:$M,12,FALSE)),"",VLOOKUP(CONCATENATE($A426,"_",T$2),'Reference data SID'!$B:$M,12,FALSE))</f>
        <v/>
      </c>
      <c r="U426" s="16" t="str">
        <f>IF(ISERROR(VLOOKUP(CONCATENATE($A426,"_",U$2),'Reference data SID'!$B:$M,12,FALSE)),"",VLOOKUP(CONCATENATE($A426,"_",U$2),'Reference data SID'!$B:$M,12,FALSE))</f>
        <v/>
      </c>
      <c r="V426" s="16" t="str">
        <f>IF(ISERROR(VLOOKUP(CONCATENATE($A426,"_",V$2),'Reference data SID'!$B:$M,12,FALSE)),"",VLOOKUP(CONCATENATE($A426,"_",V$2),'Reference data SID'!$B:$M,12,FALSE))</f>
        <v/>
      </c>
      <c r="W426" s="16" t="str">
        <f>IF(ISERROR(VLOOKUP(CONCATENATE($A426,"_",W$2),'Reference data SID'!$B:$M,12,FALSE)),"",VLOOKUP(CONCATENATE($A426,"_",W$2),'Reference data SID'!$B:$M,12,FALSE))</f>
        <v/>
      </c>
      <c r="X426" s="16" t="str">
        <f>IF(ISERROR(VLOOKUP(CONCATENATE($A426,"_",X$2),'Reference data SID'!$B:$M,12,FALSE)),"",VLOOKUP(CONCATENATE($A426,"_",X$2),'Reference data SID'!$B:$M,12,FALSE))</f>
        <v/>
      </c>
      <c r="Y426" s="16" t="str">
        <f>IF(ISERROR(VLOOKUP(CONCATENATE($A426,"_",Y$2),'Reference data SID'!$B:$M,12,FALSE)),"",VLOOKUP(CONCATENATE($A426,"_",Y$2),'Reference data SID'!$B:$M,12,FALSE))</f>
        <v/>
      </c>
      <c r="Z426" s="16" t="str">
        <f>IF(ISERROR(VLOOKUP(CONCATENATE($A426,"_",Z$2),'Reference data SID'!$B:$M,12,FALSE)),"",VLOOKUP(CONCATENATE($A426,"_",Z$2),'Reference data SID'!$B:$M,12,FALSE))</f>
        <v/>
      </c>
      <c r="AA426" s="16" t="str">
        <f>IF(ISERROR(VLOOKUP(CONCATENATE($A426,"_",AA$2),'Reference data SID'!$B:$M,12,FALSE)),"",VLOOKUP(CONCATENATE($A426,"_",AA$2),'Reference data SID'!$B:$M,12,FALSE))</f>
        <v/>
      </c>
      <c r="AB426" s="16" t="str">
        <f>IF(ISERROR(VLOOKUP(CONCATENATE($A426,"_",AB$2),'Reference data SID'!$B:$M,12,FALSE)),"",VLOOKUP(CONCATENATE($A426,"_",AB$2),'Reference data SID'!$B:$M,12,FALSE))</f>
        <v/>
      </c>
      <c r="AC426" s="16" t="str">
        <f>IF(ISERROR(VLOOKUP(CONCATENATE($A426,"_",AC$2),'Reference data SID'!$B:$M,12,FALSE)),"",VLOOKUP(CONCATENATE($A426,"_",AC$2),'Reference data SID'!$B:$M,12,FALSE))</f>
        <v/>
      </c>
      <c r="AD426" s="16" t="str">
        <f>IF(ISERROR(VLOOKUP(CONCATENATE($A426,"_",AD$2),'Reference data SID'!$B:$M,12,FALSE)),"",VLOOKUP(CONCATENATE($A426,"_",AD$2),'Reference data SID'!$B:$M,12,FALSE))</f>
        <v/>
      </c>
      <c r="AE426" s="16" t="str">
        <f>IF(ISERROR(VLOOKUP(CONCATENATE($A426,"_",AE$2),'Reference data SID'!$B:$M,12,FALSE)),"",VLOOKUP(CONCATENATE($A426,"_",AE$2),'Reference data SID'!$B:$M,12,FALSE))</f>
        <v/>
      </c>
      <c r="AF426" s="16" t="str">
        <f>IF(ISERROR(VLOOKUP(CONCATENATE($A426,"_",AF$2),'Reference data SID'!$B:$M,12,FALSE)),"",VLOOKUP(CONCATENATE($A426,"_",AF$2),'Reference data SID'!$B:$M,12,FALSE))</f>
        <v/>
      </c>
      <c r="AG426" s="16" t="str">
        <f>IF(ISERROR(VLOOKUP(CONCATENATE($A426,"_",AG$2),'Reference data SID'!$B:$M,12,FALSE)),"",VLOOKUP(CONCATENATE($A426,"_",AG$2),'Reference data SID'!$B:$M,12,FALSE))</f>
        <v/>
      </c>
      <c r="AH426" s="16" t="str">
        <f>IF(ISERROR(VLOOKUP(CONCATENATE($A426,"_",AH$2),'Reference data SID'!$B:$M,12,FALSE)),"",VLOOKUP(CONCATENATE($A426,"_",AH$2),'Reference data SID'!$B:$M,12,FALSE))</f>
        <v/>
      </c>
      <c r="AI426" s="16" t="str">
        <f>IF(ISERROR(VLOOKUP(CONCATENATE($A426,"_",AI$2),'Reference data SID'!$B:$M,12,FALSE)),"",VLOOKUP(CONCATENATE($A426,"_",AI$2),'Reference data SID'!$B:$M,12,FALSE))</f>
        <v/>
      </c>
      <c r="AJ426" s="16" t="str">
        <f>IF(ISERROR(VLOOKUP(CONCATENATE($A426,"_",AJ$2),'Reference data SID'!$B:$M,12,FALSE)),"",VLOOKUP(CONCATENATE($A426,"_",AJ$2),'Reference data SID'!$B:$M,12,FALSE))</f>
        <v/>
      </c>
      <c r="AK426" s="16" t="str">
        <f>IF(ISERROR(VLOOKUP(CONCATENATE($A426,"_",AK$2),'Reference data SID'!$B:$M,12,FALSE)),"",VLOOKUP(CONCATENATE($A426,"_",AK$2),'Reference data SID'!$B:$M,12,FALSE))</f>
        <v/>
      </c>
      <c r="AL426" s="16" t="str">
        <f>IF(ISERROR(VLOOKUP(CONCATENATE($A426,"_",AL$2),'Reference data SID'!$B:$M,12,FALSE)),"",VLOOKUP(CONCATENATE($A426,"_",AL$2),'Reference data SID'!$B:$M,12,FALSE))</f>
        <v/>
      </c>
      <c r="AM426" s="16" t="str">
        <f>IF(ISERROR(VLOOKUP(CONCATENATE($A426,"_",AM$2),'Reference data SID'!$B:$M,12,FALSE)),"",VLOOKUP(CONCATENATE($A426,"_",AM$2),'Reference data SID'!$B:$M,12,FALSE))</f>
        <v/>
      </c>
      <c r="AN426" s="16" t="str">
        <f>IF(ISERROR(VLOOKUP(CONCATENATE($A426,"_",AN$2),'Reference data SID'!$B:$M,12,FALSE)),"",VLOOKUP(CONCATENATE($A426,"_",AN$2),'Reference data SID'!$B:$M,12,FALSE))</f>
        <v/>
      </c>
      <c r="AO426" s="16" t="str">
        <f>IF(ISERROR(VLOOKUP(CONCATENATE($A426,"_",AO$2),'Reference data SID'!$B:$M,12,FALSE)),"",VLOOKUP(CONCATENATE($A426,"_",AO$2),'Reference data SID'!$B:$M,12,FALSE))</f>
        <v/>
      </c>
      <c r="AP426" s="16" t="str">
        <f>IF(ISERROR(VLOOKUP(CONCATENATE($A426,"_",AP$2),'Reference data SID'!$B:$M,12,FALSE)),"",VLOOKUP(CONCATENATE($A426,"_",AP$2),'Reference data SID'!$B:$M,12,FALSE))</f>
        <v/>
      </c>
      <c r="AQ426" s="16" t="str">
        <f>IF(ISERROR(VLOOKUP(CONCATENATE($A426,"_",AQ$2),'Reference data SID'!$B:$M,12,FALSE)),"",VLOOKUP(CONCATENATE($A426,"_",AQ$2),'Reference data SID'!$B:$M,12,FALSE))</f>
        <v/>
      </c>
      <c r="AR426" s="16" t="str">
        <f>IF(ISERROR(VLOOKUP(CONCATENATE($A426,"_",AR$2),'Reference data SID'!$B:$M,12,FALSE)),"",VLOOKUP(CONCATENATE($A426,"_",AR$2),'Reference data SID'!$B:$M,12,FALSE))</f>
        <v/>
      </c>
      <c r="AS426" s="16" t="str">
        <f>IF(ISERROR(VLOOKUP(CONCATENATE($A426,"_",AS$2),'Reference data SID'!$B:$M,12,FALSE)),"",VLOOKUP(CONCATENATE($A426,"_",AS$2),'Reference data SID'!$B:$M,12,FALSE))</f>
        <v/>
      </c>
      <c r="AT426" s="16" t="str">
        <f>IF(ISERROR(VLOOKUP(CONCATENATE($A426,"_",AT$2),'Reference data SID'!$B:$M,12,FALSE)),"",VLOOKUP(CONCATENATE($A426,"_",AT$2),'Reference data SID'!$B:$M,12,FALSE))</f>
        <v/>
      </c>
    </row>
    <row r="427" spans="1:46" x14ac:dyDescent="0.25">
      <c r="A427">
        <v>423</v>
      </c>
      <c r="B427" s="16" t="str">
        <f>IF(ISERROR(VLOOKUP(CONCATENATE($A427,"_",B$2),'Reference data SID'!$B:$M,12,FALSE)),"",VLOOKUP(CONCATENATE($A427,"_",B$2),'Reference data SID'!$B:$M,12,FALSE))</f>
        <v/>
      </c>
      <c r="C427" s="16" t="str">
        <f>IF(ISERROR(VLOOKUP(CONCATENATE($A427,"_",C$2),'Reference data SID'!$B:$M,12,FALSE)),"",VLOOKUP(CONCATENATE($A427,"_",C$2),'Reference data SID'!$B:$M,12,FALSE))</f>
        <v/>
      </c>
      <c r="D427" s="16" t="str">
        <f>IF(ISERROR(VLOOKUP(CONCATENATE($A427,"_",D$2),'Reference data SID'!$B:$M,12,FALSE)),"",VLOOKUP(CONCATENATE($A427,"_",D$2),'Reference data SID'!$B:$M,12,FALSE))</f>
        <v/>
      </c>
      <c r="E427" s="16" t="str">
        <f>IF(ISERROR(VLOOKUP(CONCATENATE($A427,"_",E$2),'Reference data SID'!$B:$M,12,FALSE)),"",VLOOKUP(CONCATENATE($A427,"_",E$2),'Reference data SID'!$B:$M,12,FALSE))</f>
        <v/>
      </c>
      <c r="F427" s="16" t="str">
        <f>IF(ISERROR(VLOOKUP(CONCATENATE($A427,"_",F$2),'Reference data SID'!$B:$M,12,FALSE)),"",VLOOKUP(CONCATENATE($A427,"_",F$2),'Reference data SID'!$B:$M,12,FALSE))</f>
        <v/>
      </c>
      <c r="G427" s="16" t="str">
        <f>IF(ISERROR(VLOOKUP(CONCATENATE($A427,"_",G$2),'Reference data SID'!$B:$M,12,FALSE)),"",VLOOKUP(CONCATENATE($A427,"_",G$2),'Reference data SID'!$B:$M,12,FALSE))</f>
        <v/>
      </c>
      <c r="H427" s="16" t="str">
        <f>IF(ISERROR(VLOOKUP(CONCATENATE($A427,"_",H$2),'Reference data SID'!$B:$M,12,FALSE)),"",VLOOKUP(CONCATENATE($A427,"_",H$2),'Reference data SID'!$B:$M,12,FALSE))</f>
        <v/>
      </c>
      <c r="I427" s="16" t="str">
        <f>IF(ISERROR(VLOOKUP(CONCATENATE($A427,"_",I$2),'Reference data SID'!$B:$M,12,FALSE)),"",VLOOKUP(CONCATENATE($A427,"_",I$2),'Reference data SID'!$B:$M,12,FALSE))</f>
        <v/>
      </c>
      <c r="J427" s="16" t="str">
        <f>IF(ISERROR(VLOOKUP(CONCATENATE($A427,"_",J$2),'Reference data SID'!$B:$M,12,FALSE)),"",VLOOKUP(CONCATENATE($A427,"_",J$2),'Reference data SID'!$B:$M,12,FALSE))</f>
        <v/>
      </c>
      <c r="K427" s="16" t="str">
        <f>IF(ISERROR(VLOOKUP(CONCATENATE($A427,"_",K$2),'Reference data SID'!$B:$M,12,FALSE)),"",VLOOKUP(CONCATENATE($A427,"_",K$2),'Reference data SID'!$B:$M,12,FALSE))</f>
        <v/>
      </c>
      <c r="L427" s="16" t="str">
        <f>IF(ISERROR(VLOOKUP(CONCATENATE($A427,"_",L$2),'Reference data SID'!$B:$M,12,FALSE)),"",VLOOKUP(CONCATENATE($A427,"_",L$2),'Reference data SID'!$B:$M,12,FALSE))</f>
        <v/>
      </c>
      <c r="M427" s="16" t="str">
        <f>IF(ISERROR(VLOOKUP(CONCATENATE($A427,"_",M$2),'Reference data SID'!$B:$M,12,FALSE)),"",VLOOKUP(CONCATENATE($A427,"_",M$2),'Reference data SID'!$B:$M,12,FALSE))</f>
        <v/>
      </c>
      <c r="N427" s="16" t="str">
        <f>IF(ISERROR(VLOOKUP(CONCATENATE($A427,"_",N$2),'Reference data SID'!$B:$M,12,FALSE)),"",VLOOKUP(CONCATENATE($A427,"_",N$2),'Reference data SID'!$B:$M,12,FALSE))</f>
        <v/>
      </c>
      <c r="O427" s="16" t="str">
        <f>IF(ISERROR(VLOOKUP(CONCATENATE($A427,"_",O$2),'Reference data SID'!$B:$M,12,FALSE)),"",VLOOKUP(CONCATENATE($A427,"_",O$2),'Reference data SID'!$B:$M,12,FALSE))</f>
        <v/>
      </c>
      <c r="P427" s="16" t="str">
        <f>IF(ISERROR(VLOOKUP(CONCATENATE($A427,"_",P$2),'Reference data SID'!$B:$M,12,FALSE)),"",VLOOKUP(CONCATENATE($A427,"_",P$2),'Reference data SID'!$B:$M,12,FALSE))</f>
        <v/>
      </c>
      <c r="Q427" s="16" t="str">
        <f>IF(ISERROR(VLOOKUP(CONCATENATE($A427,"_",Q$2),'Reference data SID'!$B:$M,12,FALSE)),"",VLOOKUP(CONCATENATE($A427,"_",Q$2),'Reference data SID'!$B:$M,12,FALSE))</f>
        <v/>
      </c>
      <c r="R427" s="16" t="str">
        <f>IF(ISERROR(VLOOKUP(CONCATENATE($A427,"_",R$2),'Reference data SID'!$B:$M,12,FALSE)),"",VLOOKUP(CONCATENATE($A427,"_",R$2),'Reference data SID'!$B:$M,12,FALSE))</f>
        <v/>
      </c>
      <c r="S427" s="16" t="str">
        <f>IF(ISERROR(VLOOKUP(CONCATENATE($A427,"_",S$2),'Reference data SID'!$B:$M,12,FALSE)),"",VLOOKUP(CONCATENATE($A427,"_",S$2),'Reference data SID'!$B:$M,12,FALSE))</f>
        <v/>
      </c>
      <c r="T427" s="16" t="str">
        <f>IF(ISERROR(VLOOKUP(CONCATENATE($A427,"_",T$2),'Reference data SID'!$B:$M,12,FALSE)),"",VLOOKUP(CONCATENATE($A427,"_",T$2),'Reference data SID'!$B:$M,12,FALSE))</f>
        <v/>
      </c>
      <c r="U427" s="16" t="str">
        <f>IF(ISERROR(VLOOKUP(CONCATENATE($A427,"_",U$2),'Reference data SID'!$B:$M,12,FALSE)),"",VLOOKUP(CONCATENATE($A427,"_",U$2),'Reference data SID'!$B:$M,12,FALSE))</f>
        <v/>
      </c>
      <c r="V427" s="16" t="str">
        <f>IF(ISERROR(VLOOKUP(CONCATENATE($A427,"_",V$2),'Reference data SID'!$B:$M,12,FALSE)),"",VLOOKUP(CONCATENATE($A427,"_",V$2),'Reference data SID'!$B:$M,12,FALSE))</f>
        <v/>
      </c>
      <c r="W427" s="16" t="str">
        <f>IF(ISERROR(VLOOKUP(CONCATENATE($A427,"_",W$2),'Reference data SID'!$B:$M,12,FALSE)),"",VLOOKUP(CONCATENATE($A427,"_",W$2),'Reference data SID'!$B:$M,12,FALSE))</f>
        <v/>
      </c>
      <c r="X427" s="16" t="str">
        <f>IF(ISERROR(VLOOKUP(CONCATENATE($A427,"_",X$2),'Reference data SID'!$B:$M,12,FALSE)),"",VLOOKUP(CONCATENATE($A427,"_",X$2),'Reference data SID'!$B:$M,12,FALSE))</f>
        <v/>
      </c>
      <c r="Y427" s="16" t="str">
        <f>IF(ISERROR(VLOOKUP(CONCATENATE($A427,"_",Y$2),'Reference data SID'!$B:$M,12,FALSE)),"",VLOOKUP(CONCATENATE($A427,"_",Y$2),'Reference data SID'!$B:$M,12,FALSE))</f>
        <v/>
      </c>
      <c r="Z427" s="16" t="str">
        <f>IF(ISERROR(VLOOKUP(CONCATENATE($A427,"_",Z$2),'Reference data SID'!$B:$M,12,FALSE)),"",VLOOKUP(CONCATENATE($A427,"_",Z$2),'Reference data SID'!$B:$M,12,FALSE))</f>
        <v/>
      </c>
      <c r="AA427" s="16" t="str">
        <f>IF(ISERROR(VLOOKUP(CONCATENATE($A427,"_",AA$2),'Reference data SID'!$B:$M,12,FALSE)),"",VLOOKUP(CONCATENATE($A427,"_",AA$2),'Reference data SID'!$B:$M,12,FALSE))</f>
        <v/>
      </c>
      <c r="AB427" s="16" t="str">
        <f>IF(ISERROR(VLOOKUP(CONCATENATE($A427,"_",AB$2),'Reference data SID'!$B:$M,12,FALSE)),"",VLOOKUP(CONCATENATE($A427,"_",AB$2),'Reference data SID'!$B:$M,12,FALSE))</f>
        <v/>
      </c>
      <c r="AC427" s="16" t="str">
        <f>IF(ISERROR(VLOOKUP(CONCATENATE($A427,"_",AC$2),'Reference data SID'!$B:$M,12,FALSE)),"",VLOOKUP(CONCATENATE($A427,"_",AC$2),'Reference data SID'!$B:$M,12,FALSE))</f>
        <v/>
      </c>
      <c r="AD427" s="16" t="str">
        <f>IF(ISERROR(VLOOKUP(CONCATENATE($A427,"_",AD$2),'Reference data SID'!$B:$M,12,FALSE)),"",VLOOKUP(CONCATENATE($A427,"_",AD$2),'Reference data SID'!$B:$M,12,FALSE))</f>
        <v/>
      </c>
      <c r="AE427" s="16" t="str">
        <f>IF(ISERROR(VLOOKUP(CONCATENATE($A427,"_",AE$2),'Reference data SID'!$B:$M,12,FALSE)),"",VLOOKUP(CONCATENATE($A427,"_",AE$2),'Reference data SID'!$B:$M,12,FALSE))</f>
        <v/>
      </c>
      <c r="AF427" s="16" t="str">
        <f>IF(ISERROR(VLOOKUP(CONCATENATE($A427,"_",AF$2),'Reference data SID'!$B:$M,12,FALSE)),"",VLOOKUP(CONCATENATE($A427,"_",AF$2),'Reference data SID'!$B:$M,12,FALSE))</f>
        <v/>
      </c>
      <c r="AG427" s="16" t="str">
        <f>IF(ISERROR(VLOOKUP(CONCATENATE($A427,"_",AG$2),'Reference data SID'!$B:$M,12,FALSE)),"",VLOOKUP(CONCATENATE($A427,"_",AG$2),'Reference data SID'!$B:$M,12,FALSE))</f>
        <v/>
      </c>
      <c r="AH427" s="16" t="str">
        <f>IF(ISERROR(VLOOKUP(CONCATENATE($A427,"_",AH$2),'Reference data SID'!$B:$M,12,FALSE)),"",VLOOKUP(CONCATENATE($A427,"_",AH$2),'Reference data SID'!$B:$M,12,FALSE))</f>
        <v/>
      </c>
      <c r="AI427" s="16" t="str">
        <f>IF(ISERROR(VLOOKUP(CONCATENATE($A427,"_",AI$2),'Reference data SID'!$B:$M,12,FALSE)),"",VLOOKUP(CONCATENATE($A427,"_",AI$2),'Reference data SID'!$B:$M,12,FALSE))</f>
        <v/>
      </c>
      <c r="AJ427" s="16" t="str">
        <f>IF(ISERROR(VLOOKUP(CONCATENATE($A427,"_",AJ$2),'Reference data SID'!$B:$M,12,FALSE)),"",VLOOKUP(CONCATENATE($A427,"_",AJ$2),'Reference data SID'!$B:$M,12,FALSE))</f>
        <v/>
      </c>
      <c r="AK427" s="16" t="str">
        <f>IF(ISERROR(VLOOKUP(CONCATENATE($A427,"_",AK$2),'Reference data SID'!$B:$M,12,FALSE)),"",VLOOKUP(CONCATENATE($A427,"_",AK$2),'Reference data SID'!$B:$M,12,FALSE))</f>
        <v/>
      </c>
      <c r="AL427" s="16" t="str">
        <f>IF(ISERROR(VLOOKUP(CONCATENATE($A427,"_",AL$2),'Reference data SID'!$B:$M,12,FALSE)),"",VLOOKUP(CONCATENATE($A427,"_",AL$2),'Reference data SID'!$B:$M,12,FALSE))</f>
        <v/>
      </c>
      <c r="AM427" s="16" t="str">
        <f>IF(ISERROR(VLOOKUP(CONCATENATE($A427,"_",AM$2),'Reference data SID'!$B:$M,12,FALSE)),"",VLOOKUP(CONCATENATE($A427,"_",AM$2),'Reference data SID'!$B:$M,12,FALSE))</f>
        <v/>
      </c>
      <c r="AN427" s="16" t="str">
        <f>IF(ISERROR(VLOOKUP(CONCATENATE($A427,"_",AN$2),'Reference data SID'!$B:$M,12,FALSE)),"",VLOOKUP(CONCATENATE($A427,"_",AN$2),'Reference data SID'!$B:$M,12,FALSE))</f>
        <v/>
      </c>
      <c r="AO427" s="16" t="str">
        <f>IF(ISERROR(VLOOKUP(CONCATENATE($A427,"_",AO$2),'Reference data SID'!$B:$M,12,FALSE)),"",VLOOKUP(CONCATENATE($A427,"_",AO$2),'Reference data SID'!$B:$M,12,FALSE))</f>
        <v/>
      </c>
      <c r="AP427" s="16" t="str">
        <f>IF(ISERROR(VLOOKUP(CONCATENATE($A427,"_",AP$2),'Reference data SID'!$B:$M,12,FALSE)),"",VLOOKUP(CONCATENATE($A427,"_",AP$2),'Reference data SID'!$B:$M,12,FALSE))</f>
        <v/>
      </c>
      <c r="AQ427" s="16" t="str">
        <f>IF(ISERROR(VLOOKUP(CONCATENATE($A427,"_",AQ$2),'Reference data SID'!$B:$M,12,FALSE)),"",VLOOKUP(CONCATENATE($A427,"_",AQ$2),'Reference data SID'!$B:$M,12,FALSE))</f>
        <v/>
      </c>
      <c r="AR427" s="16" t="str">
        <f>IF(ISERROR(VLOOKUP(CONCATENATE($A427,"_",AR$2),'Reference data SID'!$B:$M,12,FALSE)),"",VLOOKUP(CONCATENATE($A427,"_",AR$2),'Reference data SID'!$B:$M,12,FALSE))</f>
        <v/>
      </c>
      <c r="AS427" s="16" t="str">
        <f>IF(ISERROR(VLOOKUP(CONCATENATE($A427,"_",AS$2),'Reference data SID'!$B:$M,12,FALSE)),"",VLOOKUP(CONCATENATE($A427,"_",AS$2),'Reference data SID'!$B:$M,12,FALSE))</f>
        <v/>
      </c>
      <c r="AT427" s="16" t="str">
        <f>IF(ISERROR(VLOOKUP(CONCATENATE($A427,"_",AT$2),'Reference data SID'!$B:$M,12,FALSE)),"",VLOOKUP(CONCATENATE($A427,"_",AT$2),'Reference data SID'!$B:$M,12,FALSE))</f>
        <v/>
      </c>
    </row>
    <row r="428" spans="1:46" x14ac:dyDescent="0.25">
      <c r="A428">
        <v>424</v>
      </c>
      <c r="B428" s="16" t="str">
        <f>IF(ISERROR(VLOOKUP(CONCATENATE($A428,"_",B$2),'Reference data SID'!$B:$M,12,FALSE)),"",VLOOKUP(CONCATENATE($A428,"_",B$2),'Reference data SID'!$B:$M,12,FALSE))</f>
        <v/>
      </c>
      <c r="C428" s="16" t="str">
        <f>IF(ISERROR(VLOOKUP(CONCATENATE($A428,"_",C$2),'Reference data SID'!$B:$M,12,FALSE)),"",VLOOKUP(CONCATENATE($A428,"_",C$2),'Reference data SID'!$B:$M,12,FALSE))</f>
        <v/>
      </c>
      <c r="D428" s="16" t="str">
        <f>IF(ISERROR(VLOOKUP(CONCATENATE($A428,"_",D$2),'Reference data SID'!$B:$M,12,FALSE)),"",VLOOKUP(CONCATENATE($A428,"_",D$2),'Reference data SID'!$B:$M,12,FALSE))</f>
        <v/>
      </c>
      <c r="E428" s="16" t="str">
        <f>IF(ISERROR(VLOOKUP(CONCATENATE($A428,"_",E$2),'Reference data SID'!$B:$M,12,FALSE)),"",VLOOKUP(CONCATENATE($A428,"_",E$2),'Reference data SID'!$B:$M,12,FALSE))</f>
        <v/>
      </c>
      <c r="F428" s="16" t="str">
        <f>IF(ISERROR(VLOOKUP(CONCATENATE($A428,"_",F$2),'Reference data SID'!$B:$M,12,FALSE)),"",VLOOKUP(CONCATENATE($A428,"_",F$2),'Reference data SID'!$B:$M,12,FALSE))</f>
        <v/>
      </c>
      <c r="G428" s="16" t="str">
        <f>IF(ISERROR(VLOOKUP(CONCATENATE($A428,"_",G$2),'Reference data SID'!$B:$M,12,FALSE)),"",VLOOKUP(CONCATENATE($A428,"_",G$2),'Reference data SID'!$B:$M,12,FALSE))</f>
        <v/>
      </c>
      <c r="H428" s="16" t="str">
        <f>IF(ISERROR(VLOOKUP(CONCATENATE($A428,"_",H$2),'Reference data SID'!$B:$M,12,FALSE)),"",VLOOKUP(CONCATENATE($A428,"_",H$2),'Reference data SID'!$B:$M,12,FALSE))</f>
        <v/>
      </c>
      <c r="I428" s="16" t="str">
        <f>IF(ISERROR(VLOOKUP(CONCATENATE($A428,"_",I$2),'Reference data SID'!$B:$M,12,FALSE)),"",VLOOKUP(CONCATENATE($A428,"_",I$2),'Reference data SID'!$B:$M,12,FALSE))</f>
        <v/>
      </c>
      <c r="J428" s="16" t="str">
        <f>IF(ISERROR(VLOOKUP(CONCATENATE($A428,"_",J$2),'Reference data SID'!$B:$M,12,FALSE)),"",VLOOKUP(CONCATENATE($A428,"_",J$2),'Reference data SID'!$B:$M,12,FALSE))</f>
        <v/>
      </c>
      <c r="K428" s="16" t="str">
        <f>IF(ISERROR(VLOOKUP(CONCATENATE($A428,"_",K$2),'Reference data SID'!$B:$M,12,FALSE)),"",VLOOKUP(CONCATENATE($A428,"_",K$2),'Reference data SID'!$B:$M,12,FALSE))</f>
        <v/>
      </c>
      <c r="L428" s="16" t="str">
        <f>IF(ISERROR(VLOOKUP(CONCATENATE($A428,"_",L$2),'Reference data SID'!$B:$M,12,FALSE)),"",VLOOKUP(CONCATENATE($A428,"_",L$2),'Reference data SID'!$B:$M,12,FALSE))</f>
        <v/>
      </c>
      <c r="M428" s="16" t="str">
        <f>IF(ISERROR(VLOOKUP(CONCATENATE($A428,"_",M$2),'Reference data SID'!$B:$M,12,FALSE)),"",VLOOKUP(CONCATENATE($A428,"_",M$2),'Reference data SID'!$B:$M,12,FALSE))</f>
        <v/>
      </c>
      <c r="N428" s="16" t="str">
        <f>IF(ISERROR(VLOOKUP(CONCATENATE($A428,"_",N$2),'Reference data SID'!$B:$M,12,FALSE)),"",VLOOKUP(CONCATENATE($A428,"_",N$2),'Reference data SID'!$B:$M,12,FALSE))</f>
        <v/>
      </c>
      <c r="O428" s="16" t="str">
        <f>IF(ISERROR(VLOOKUP(CONCATENATE($A428,"_",O$2),'Reference data SID'!$B:$M,12,FALSE)),"",VLOOKUP(CONCATENATE($A428,"_",O$2),'Reference data SID'!$B:$M,12,FALSE))</f>
        <v/>
      </c>
      <c r="P428" s="16" t="str">
        <f>IF(ISERROR(VLOOKUP(CONCATENATE($A428,"_",P$2),'Reference data SID'!$B:$M,12,FALSE)),"",VLOOKUP(CONCATENATE($A428,"_",P$2),'Reference data SID'!$B:$M,12,FALSE))</f>
        <v/>
      </c>
      <c r="Q428" s="16" t="str">
        <f>IF(ISERROR(VLOOKUP(CONCATENATE($A428,"_",Q$2),'Reference data SID'!$B:$M,12,FALSE)),"",VLOOKUP(CONCATENATE($A428,"_",Q$2),'Reference data SID'!$B:$M,12,FALSE))</f>
        <v/>
      </c>
      <c r="R428" s="16" t="str">
        <f>IF(ISERROR(VLOOKUP(CONCATENATE($A428,"_",R$2),'Reference data SID'!$B:$M,12,FALSE)),"",VLOOKUP(CONCATENATE($A428,"_",R$2),'Reference data SID'!$B:$M,12,FALSE))</f>
        <v/>
      </c>
      <c r="S428" s="16" t="str">
        <f>IF(ISERROR(VLOOKUP(CONCATENATE($A428,"_",S$2),'Reference data SID'!$B:$M,12,FALSE)),"",VLOOKUP(CONCATENATE($A428,"_",S$2),'Reference data SID'!$B:$M,12,FALSE))</f>
        <v/>
      </c>
      <c r="T428" s="16" t="str">
        <f>IF(ISERROR(VLOOKUP(CONCATENATE($A428,"_",T$2),'Reference data SID'!$B:$M,12,FALSE)),"",VLOOKUP(CONCATENATE($A428,"_",T$2),'Reference data SID'!$B:$M,12,FALSE))</f>
        <v/>
      </c>
      <c r="U428" s="16" t="str">
        <f>IF(ISERROR(VLOOKUP(CONCATENATE($A428,"_",U$2),'Reference data SID'!$B:$M,12,FALSE)),"",VLOOKUP(CONCATENATE($A428,"_",U$2),'Reference data SID'!$B:$M,12,FALSE))</f>
        <v/>
      </c>
      <c r="V428" s="16" t="str">
        <f>IF(ISERROR(VLOOKUP(CONCATENATE($A428,"_",V$2),'Reference data SID'!$B:$M,12,FALSE)),"",VLOOKUP(CONCATENATE($A428,"_",V$2),'Reference data SID'!$B:$M,12,FALSE))</f>
        <v/>
      </c>
      <c r="W428" s="16" t="str">
        <f>IF(ISERROR(VLOOKUP(CONCATENATE($A428,"_",W$2),'Reference data SID'!$B:$M,12,FALSE)),"",VLOOKUP(CONCATENATE($A428,"_",W$2),'Reference data SID'!$B:$M,12,FALSE))</f>
        <v/>
      </c>
      <c r="X428" s="16" t="str">
        <f>IF(ISERROR(VLOOKUP(CONCATENATE($A428,"_",X$2),'Reference data SID'!$B:$M,12,FALSE)),"",VLOOKUP(CONCATENATE($A428,"_",X$2),'Reference data SID'!$B:$M,12,FALSE))</f>
        <v/>
      </c>
      <c r="Y428" s="16" t="str">
        <f>IF(ISERROR(VLOOKUP(CONCATENATE($A428,"_",Y$2),'Reference data SID'!$B:$M,12,FALSE)),"",VLOOKUP(CONCATENATE($A428,"_",Y$2),'Reference data SID'!$B:$M,12,FALSE))</f>
        <v/>
      </c>
      <c r="Z428" s="16" t="str">
        <f>IF(ISERROR(VLOOKUP(CONCATENATE($A428,"_",Z$2),'Reference data SID'!$B:$M,12,FALSE)),"",VLOOKUP(CONCATENATE($A428,"_",Z$2),'Reference data SID'!$B:$M,12,FALSE))</f>
        <v/>
      </c>
      <c r="AA428" s="16" t="str">
        <f>IF(ISERROR(VLOOKUP(CONCATENATE($A428,"_",AA$2),'Reference data SID'!$B:$M,12,FALSE)),"",VLOOKUP(CONCATENATE($A428,"_",AA$2),'Reference data SID'!$B:$M,12,FALSE))</f>
        <v/>
      </c>
      <c r="AB428" s="16" t="str">
        <f>IF(ISERROR(VLOOKUP(CONCATENATE($A428,"_",AB$2),'Reference data SID'!$B:$M,12,FALSE)),"",VLOOKUP(CONCATENATE($A428,"_",AB$2),'Reference data SID'!$B:$M,12,FALSE))</f>
        <v/>
      </c>
      <c r="AC428" s="16" t="str">
        <f>IF(ISERROR(VLOOKUP(CONCATENATE($A428,"_",AC$2),'Reference data SID'!$B:$M,12,FALSE)),"",VLOOKUP(CONCATENATE($A428,"_",AC$2),'Reference data SID'!$B:$M,12,FALSE))</f>
        <v/>
      </c>
      <c r="AD428" s="16" t="str">
        <f>IF(ISERROR(VLOOKUP(CONCATENATE($A428,"_",AD$2),'Reference data SID'!$B:$M,12,FALSE)),"",VLOOKUP(CONCATENATE($A428,"_",AD$2),'Reference data SID'!$B:$M,12,FALSE))</f>
        <v/>
      </c>
      <c r="AE428" s="16" t="str">
        <f>IF(ISERROR(VLOOKUP(CONCATENATE($A428,"_",AE$2),'Reference data SID'!$B:$M,12,FALSE)),"",VLOOKUP(CONCATENATE($A428,"_",AE$2),'Reference data SID'!$B:$M,12,FALSE))</f>
        <v/>
      </c>
      <c r="AF428" s="16" t="str">
        <f>IF(ISERROR(VLOOKUP(CONCATENATE($A428,"_",AF$2),'Reference data SID'!$B:$M,12,FALSE)),"",VLOOKUP(CONCATENATE($A428,"_",AF$2),'Reference data SID'!$B:$M,12,FALSE))</f>
        <v/>
      </c>
      <c r="AG428" s="16" t="str">
        <f>IF(ISERROR(VLOOKUP(CONCATENATE($A428,"_",AG$2),'Reference data SID'!$B:$M,12,FALSE)),"",VLOOKUP(CONCATENATE($A428,"_",AG$2),'Reference data SID'!$B:$M,12,FALSE))</f>
        <v/>
      </c>
      <c r="AH428" s="16" t="str">
        <f>IF(ISERROR(VLOOKUP(CONCATENATE($A428,"_",AH$2),'Reference data SID'!$B:$M,12,FALSE)),"",VLOOKUP(CONCATENATE($A428,"_",AH$2),'Reference data SID'!$B:$M,12,FALSE))</f>
        <v/>
      </c>
      <c r="AI428" s="16" t="str">
        <f>IF(ISERROR(VLOOKUP(CONCATENATE($A428,"_",AI$2),'Reference data SID'!$B:$M,12,FALSE)),"",VLOOKUP(CONCATENATE($A428,"_",AI$2),'Reference data SID'!$B:$M,12,FALSE))</f>
        <v/>
      </c>
      <c r="AJ428" s="16" t="str">
        <f>IF(ISERROR(VLOOKUP(CONCATENATE($A428,"_",AJ$2),'Reference data SID'!$B:$M,12,FALSE)),"",VLOOKUP(CONCATENATE($A428,"_",AJ$2),'Reference data SID'!$B:$M,12,FALSE))</f>
        <v/>
      </c>
      <c r="AK428" s="16" t="str">
        <f>IF(ISERROR(VLOOKUP(CONCATENATE($A428,"_",AK$2),'Reference data SID'!$B:$M,12,FALSE)),"",VLOOKUP(CONCATENATE($A428,"_",AK$2),'Reference data SID'!$B:$M,12,FALSE))</f>
        <v/>
      </c>
      <c r="AL428" s="16" t="str">
        <f>IF(ISERROR(VLOOKUP(CONCATENATE($A428,"_",AL$2),'Reference data SID'!$B:$M,12,FALSE)),"",VLOOKUP(CONCATENATE($A428,"_",AL$2),'Reference data SID'!$B:$M,12,FALSE))</f>
        <v/>
      </c>
      <c r="AM428" s="16" t="str">
        <f>IF(ISERROR(VLOOKUP(CONCATENATE($A428,"_",AM$2),'Reference data SID'!$B:$M,12,FALSE)),"",VLOOKUP(CONCATENATE($A428,"_",AM$2),'Reference data SID'!$B:$M,12,FALSE))</f>
        <v/>
      </c>
      <c r="AN428" s="16" t="str">
        <f>IF(ISERROR(VLOOKUP(CONCATENATE($A428,"_",AN$2),'Reference data SID'!$B:$M,12,FALSE)),"",VLOOKUP(CONCATENATE($A428,"_",AN$2),'Reference data SID'!$B:$M,12,FALSE))</f>
        <v/>
      </c>
      <c r="AO428" s="16" t="str">
        <f>IF(ISERROR(VLOOKUP(CONCATENATE($A428,"_",AO$2),'Reference data SID'!$B:$M,12,FALSE)),"",VLOOKUP(CONCATENATE($A428,"_",AO$2),'Reference data SID'!$B:$M,12,FALSE))</f>
        <v/>
      </c>
      <c r="AP428" s="16" t="str">
        <f>IF(ISERROR(VLOOKUP(CONCATENATE($A428,"_",AP$2),'Reference data SID'!$B:$M,12,FALSE)),"",VLOOKUP(CONCATENATE($A428,"_",AP$2),'Reference data SID'!$B:$M,12,FALSE))</f>
        <v/>
      </c>
      <c r="AQ428" s="16" t="str">
        <f>IF(ISERROR(VLOOKUP(CONCATENATE($A428,"_",AQ$2),'Reference data SID'!$B:$M,12,FALSE)),"",VLOOKUP(CONCATENATE($A428,"_",AQ$2),'Reference data SID'!$B:$M,12,FALSE))</f>
        <v/>
      </c>
      <c r="AR428" s="16" t="str">
        <f>IF(ISERROR(VLOOKUP(CONCATENATE($A428,"_",AR$2),'Reference data SID'!$B:$M,12,FALSE)),"",VLOOKUP(CONCATENATE($A428,"_",AR$2),'Reference data SID'!$B:$M,12,FALSE))</f>
        <v/>
      </c>
      <c r="AS428" s="16" t="str">
        <f>IF(ISERROR(VLOOKUP(CONCATENATE($A428,"_",AS$2),'Reference data SID'!$B:$M,12,FALSE)),"",VLOOKUP(CONCATENATE($A428,"_",AS$2),'Reference data SID'!$B:$M,12,FALSE))</f>
        <v/>
      </c>
      <c r="AT428" s="16" t="str">
        <f>IF(ISERROR(VLOOKUP(CONCATENATE($A428,"_",AT$2),'Reference data SID'!$B:$M,12,FALSE)),"",VLOOKUP(CONCATENATE($A428,"_",AT$2),'Reference data SID'!$B:$M,12,FALSE))</f>
        <v/>
      </c>
    </row>
    <row r="429" spans="1:46" x14ac:dyDescent="0.25">
      <c r="A429">
        <v>425</v>
      </c>
      <c r="B429" s="16" t="str">
        <f>IF(ISERROR(VLOOKUP(CONCATENATE($A429,"_",B$2),'Reference data SID'!$B:$M,12,FALSE)),"",VLOOKUP(CONCATENATE($A429,"_",B$2),'Reference data SID'!$B:$M,12,FALSE))</f>
        <v/>
      </c>
      <c r="C429" s="16" t="str">
        <f>IF(ISERROR(VLOOKUP(CONCATENATE($A429,"_",C$2),'Reference data SID'!$B:$M,12,FALSE)),"",VLOOKUP(CONCATENATE($A429,"_",C$2),'Reference data SID'!$B:$M,12,FALSE))</f>
        <v/>
      </c>
      <c r="D429" s="16" t="str">
        <f>IF(ISERROR(VLOOKUP(CONCATENATE($A429,"_",D$2),'Reference data SID'!$B:$M,12,FALSE)),"",VLOOKUP(CONCATENATE($A429,"_",D$2),'Reference data SID'!$B:$M,12,FALSE))</f>
        <v/>
      </c>
      <c r="E429" s="16" t="str">
        <f>IF(ISERROR(VLOOKUP(CONCATENATE($A429,"_",E$2),'Reference data SID'!$B:$M,12,FALSE)),"",VLOOKUP(CONCATENATE($A429,"_",E$2),'Reference data SID'!$B:$M,12,FALSE))</f>
        <v/>
      </c>
      <c r="F429" s="16" t="str">
        <f>IF(ISERROR(VLOOKUP(CONCATENATE($A429,"_",F$2),'Reference data SID'!$B:$M,12,FALSE)),"",VLOOKUP(CONCATENATE($A429,"_",F$2),'Reference data SID'!$B:$M,12,FALSE))</f>
        <v/>
      </c>
      <c r="G429" s="16" t="str">
        <f>IF(ISERROR(VLOOKUP(CONCATENATE($A429,"_",G$2),'Reference data SID'!$B:$M,12,FALSE)),"",VLOOKUP(CONCATENATE($A429,"_",G$2),'Reference data SID'!$B:$M,12,FALSE))</f>
        <v/>
      </c>
      <c r="H429" s="16" t="str">
        <f>IF(ISERROR(VLOOKUP(CONCATENATE($A429,"_",H$2),'Reference data SID'!$B:$M,12,FALSE)),"",VLOOKUP(CONCATENATE($A429,"_",H$2),'Reference data SID'!$B:$M,12,FALSE))</f>
        <v/>
      </c>
      <c r="I429" s="16" t="str">
        <f>IF(ISERROR(VLOOKUP(CONCATENATE($A429,"_",I$2),'Reference data SID'!$B:$M,12,FALSE)),"",VLOOKUP(CONCATENATE($A429,"_",I$2),'Reference data SID'!$B:$M,12,FALSE))</f>
        <v/>
      </c>
      <c r="J429" s="16" t="str">
        <f>IF(ISERROR(VLOOKUP(CONCATENATE($A429,"_",J$2),'Reference data SID'!$B:$M,12,FALSE)),"",VLOOKUP(CONCATENATE($A429,"_",J$2),'Reference data SID'!$B:$M,12,FALSE))</f>
        <v/>
      </c>
      <c r="K429" s="16" t="str">
        <f>IF(ISERROR(VLOOKUP(CONCATENATE($A429,"_",K$2),'Reference data SID'!$B:$M,12,FALSE)),"",VLOOKUP(CONCATENATE($A429,"_",K$2),'Reference data SID'!$B:$M,12,FALSE))</f>
        <v/>
      </c>
      <c r="L429" s="16" t="str">
        <f>IF(ISERROR(VLOOKUP(CONCATENATE($A429,"_",L$2),'Reference data SID'!$B:$M,12,FALSE)),"",VLOOKUP(CONCATENATE($A429,"_",L$2),'Reference data SID'!$B:$M,12,FALSE))</f>
        <v/>
      </c>
      <c r="M429" s="16" t="str">
        <f>IF(ISERROR(VLOOKUP(CONCATENATE($A429,"_",M$2),'Reference data SID'!$B:$M,12,FALSE)),"",VLOOKUP(CONCATENATE($A429,"_",M$2),'Reference data SID'!$B:$M,12,FALSE))</f>
        <v/>
      </c>
      <c r="N429" s="16" t="str">
        <f>IF(ISERROR(VLOOKUP(CONCATENATE($A429,"_",N$2),'Reference data SID'!$B:$M,12,FALSE)),"",VLOOKUP(CONCATENATE($A429,"_",N$2),'Reference data SID'!$B:$M,12,FALSE))</f>
        <v/>
      </c>
      <c r="O429" s="16" t="str">
        <f>IF(ISERROR(VLOOKUP(CONCATENATE($A429,"_",O$2),'Reference data SID'!$B:$M,12,FALSE)),"",VLOOKUP(CONCATENATE($A429,"_",O$2),'Reference data SID'!$B:$M,12,FALSE))</f>
        <v/>
      </c>
      <c r="P429" s="16" t="str">
        <f>IF(ISERROR(VLOOKUP(CONCATENATE($A429,"_",P$2),'Reference data SID'!$B:$M,12,FALSE)),"",VLOOKUP(CONCATENATE($A429,"_",P$2),'Reference data SID'!$B:$M,12,FALSE))</f>
        <v/>
      </c>
      <c r="Q429" s="16" t="str">
        <f>IF(ISERROR(VLOOKUP(CONCATENATE($A429,"_",Q$2),'Reference data SID'!$B:$M,12,FALSE)),"",VLOOKUP(CONCATENATE($A429,"_",Q$2),'Reference data SID'!$B:$M,12,FALSE))</f>
        <v/>
      </c>
      <c r="R429" s="16" t="str">
        <f>IF(ISERROR(VLOOKUP(CONCATENATE($A429,"_",R$2),'Reference data SID'!$B:$M,12,FALSE)),"",VLOOKUP(CONCATENATE($A429,"_",R$2),'Reference data SID'!$B:$M,12,FALSE))</f>
        <v/>
      </c>
      <c r="S429" s="16" t="str">
        <f>IF(ISERROR(VLOOKUP(CONCATENATE($A429,"_",S$2),'Reference data SID'!$B:$M,12,FALSE)),"",VLOOKUP(CONCATENATE($A429,"_",S$2),'Reference data SID'!$B:$M,12,FALSE))</f>
        <v/>
      </c>
      <c r="T429" s="16" t="str">
        <f>IF(ISERROR(VLOOKUP(CONCATENATE($A429,"_",T$2),'Reference data SID'!$B:$M,12,FALSE)),"",VLOOKUP(CONCATENATE($A429,"_",T$2),'Reference data SID'!$B:$M,12,FALSE))</f>
        <v/>
      </c>
      <c r="U429" s="16" t="str">
        <f>IF(ISERROR(VLOOKUP(CONCATENATE($A429,"_",U$2),'Reference data SID'!$B:$M,12,FALSE)),"",VLOOKUP(CONCATENATE($A429,"_",U$2),'Reference data SID'!$B:$M,12,FALSE))</f>
        <v/>
      </c>
      <c r="V429" s="16" t="str">
        <f>IF(ISERROR(VLOOKUP(CONCATENATE($A429,"_",V$2),'Reference data SID'!$B:$M,12,FALSE)),"",VLOOKUP(CONCATENATE($A429,"_",V$2),'Reference data SID'!$B:$M,12,FALSE))</f>
        <v/>
      </c>
      <c r="W429" s="16" t="str">
        <f>IF(ISERROR(VLOOKUP(CONCATENATE($A429,"_",W$2),'Reference data SID'!$B:$M,12,FALSE)),"",VLOOKUP(CONCATENATE($A429,"_",W$2),'Reference data SID'!$B:$M,12,FALSE))</f>
        <v/>
      </c>
      <c r="X429" s="16" t="str">
        <f>IF(ISERROR(VLOOKUP(CONCATENATE($A429,"_",X$2),'Reference data SID'!$B:$M,12,FALSE)),"",VLOOKUP(CONCATENATE($A429,"_",X$2),'Reference data SID'!$B:$M,12,FALSE))</f>
        <v/>
      </c>
      <c r="Y429" s="16" t="str">
        <f>IF(ISERROR(VLOOKUP(CONCATENATE($A429,"_",Y$2),'Reference data SID'!$B:$M,12,FALSE)),"",VLOOKUP(CONCATENATE($A429,"_",Y$2),'Reference data SID'!$B:$M,12,FALSE))</f>
        <v/>
      </c>
      <c r="Z429" s="16" t="str">
        <f>IF(ISERROR(VLOOKUP(CONCATENATE($A429,"_",Z$2),'Reference data SID'!$B:$M,12,FALSE)),"",VLOOKUP(CONCATENATE($A429,"_",Z$2),'Reference data SID'!$B:$M,12,FALSE))</f>
        <v/>
      </c>
      <c r="AA429" s="16" t="str">
        <f>IF(ISERROR(VLOOKUP(CONCATENATE($A429,"_",AA$2),'Reference data SID'!$B:$M,12,FALSE)),"",VLOOKUP(CONCATENATE($A429,"_",AA$2),'Reference data SID'!$B:$M,12,FALSE))</f>
        <v/>
      </c>
      <c r="AB429" s="16" t="str">
        <f>IF(ISERROR(VLOOKUP(CONCATENATE($A429,"_",AB$2),'Reference data SID'!$B:$M,12,FALSE)),"",VLOOKUP(CONCATENATE($A429,"_",AB$2),'Reference data SID'!$B:$M,12,FALSE))</f>
        <v/>
      </c>
      <c r="AC429" s="16" t="str">
        <f>IF(ISERROR(VLOOKUP(CONCATENATE($A429,"_",AC$2),'Reference data SID'!$B:$M,12,FALSE)),"",VLOOKUP(CONCATENATE($A429,"_",AC$2),'Reference data SID'!$B:$M,12,FALSE))</f>
        <v/>
      </c>
      <c r="AD429" s="16" t="str">
        <f>IF(ISERROR(VLOOKUP(CONCATENATE($A429,"_",AD$2),'Reference data SID'!$B:$M,12,FALSE)),"",VLOOKUP(CONCATENATE($A429,"_",AD$2),'Reference data SID'!$B:$M,12,FALSE))</f>
        <v/>
      </c>
      <c r="AE429" s="16" t="str">
        <f>IF(ISERROR(VLOOKUP(CONCATENATE($A429,"_",AE$2),'Reference data SID'!$B:$M,12,FALSE)),"",VLOOKUP(CONCATENATE($A429,"_",AE$2),'Reference data SID'!$B:$M,12,FALSE))</f>
        <v/>
      </c>
      <c r="AF429" s="16" t="str">
        <f>IF(ISERROR(VLOOKUP(CONCATENATE($A429,"_",AF$2),'Reference data SID'!$B:$M,12,FALSE)),"",VLOOKUP(CONCATENATE($A429,"_",AF$2),'Reference data SID'!$B:$M,12,FALSE))</f>
        <v/>
      </c>
      <c r="AG429" s="16" t="str">
        <f>IF(ISERROR(VLOOKUP(CONCATENATE($A429,"_",AG$2),'Reference data SID'!$B:$M,12,FALSE)),"",VLOOKUP(CONCATENATE($A429,"_",AG$2),'Reference data SID'!$B:$M,12,FALSE))</f>
        <v/>
      </c>
      <c r="AH429" s="16" t="str">
        <f>IF(ISERROR(VLOOKUP(CONCATENATE($A429,"_",AH$2),'Reference data SID'!$B:$M,12,FALSE)),"",VLOOKUP(CONCATENATE($A429,"_",AH$2),'Reference data SID'!$B:$M,12,FALSE))</f>
        <v/>
      </c>
      <c r="AI429" s="16" t="str">
        <f>IF(ISERROR(VLOOKUP(CONCATENATE($A429,"_",AI$2),'Reference data SID'!$B:$M,12,FALSE)),"",VLOOKUP(CONCATENATE($A429,"_",AI$2),'Reference data SID'!$B:$M,12,FALSE))</f>
        <v/>
      </c>
      <c r="AJ429" s="16" t="str">
        <f>IF(ISERROR(VLOOKUP(CONCATENATE($A429,"_",AJ$2),'Reference data SID'!$B:$M,12,FALSE)),"",VLOOKUP(CONCATENATE($A429,"_",AJ$2),'Reference data SID'!$B:$M,12,FALSE))</f>
        <v/>
      </c>
      <c r="AK429" s="16" t="str">
        <f>IF(ISERROR(VLOOKUP(CONCATENATE($A429,"_",AK$2),'Reference data SID'!$B:$M,12,FALSE)),"",VLOOKUP(CONCATENATE($A429,"_",AK$2),'Reference data SID'!$B:$M,12,FALSE))</f>
        <v/>
      </c>
      <c r="AL429" s="16" t="str">
        <f>IF(ISERROR(VLOOKUP(CONCATENATE($A429,"_",AL$2),'Reference data SID'!$B:$M,12,FALSE)),"",VLOOKUP(CONCATENATE($A429,"_",AL$2),'Reference data SID'!$B:$M,12,FALSE))</f>
        <v/>
      </c>
      <c r="AM429" s="16" t="str">
        <f>IF(ISERROR(VLOOKUP(CONCATENATE($A429,"_",AM$2),'Reference data SID'!$B:$M,12,FALSE)),"",VLOOKUP(CONCATENATE($A429,"_",AM$2),'Reference data SID'!$B:$M,12,FALSE))</f>
        <v/>
      </c>
      <c r="AN429" s="16" t="str">
        <f>IF(ISERROR(VLOOKUP(CONCATENATE($A429,"_",AN$2),'Reference data SID'!$B:$M,12,FALSE)),"",VLOOKUP(CONCATENATE($A429,"_",AN$2),'Reference data SID'!$B:$M,12,FALSE))</f>
        <v/>
      </c>
      <c r="AO429" s="16" t="str">
        <f>IF(ISERROR(VLOOKUP(CONCATENATE($A429,"_",AO$2),'Reference data SID'!$B:$M,12,FALSE)),"",VLOOKUP(CONCATENATE($A429,"_",AO$2),'Reference data SID'!$B:$M,12,FALSE))</f>
        <v/>
      </c>
      <c r="AP429" s="16" t="str">
        <f>IF(ISERROR(VLOOKUP(CONCATENATE($A429,"_",AP$2),'Reference data SID'!$B:$M,12,FALSE)),"",VLOOKUP(CONCATENATE($A429,"_",AP$2),'Reference data SID'!$B:$M,12,FALSE))</f>
        <v/>
      </c>
      <c r="AQ429" s="16" t="str">
        <f>IF(ISERROR(VLOOKUP(CONCATENATE($A429,"_",AQ$2),'Reference data SID'!$B:$M,12,FALSE)),"",VLOOKUP(CONCATENATE($A429,"_",AQ$2),'Reference data SID'!$B:$M,12,FALSE))</f>
        <v/>
      </c>
      <c r="AR429" s="16" t="str">
        <f>IF(ISERROR(VLOOKUP(CONCATENATE($A429,"_",AR$2),'Reference data SID'!$B:$M,12,FALSE)),"",VLOOKUP(CONCATENATE($A429,"_",AR$2),'Reference data SID'!$B:$M,12,FALSE))</f>
        <v/>
      </c>
      <c r="AS429" s="16" t="str">
        <f>IF(ISERROR(VLOOKUP(CONCATENATE($A429,"_",AS$2),'Reference data SID'!$B:$M,12,FALSE)),"",VLOOKUP(CONCATENATE($A429,"_",AS$2),'Reference data SID'!$B:$M,12,FALSE))</f>
        <v/>
      </c>
      <c r="AT429" s="16" t="str">
        <f>IF(ISERROR(VLOOKUP(CONCATENATE($A429,"_",AT$2),'Reference data SID'!$B:$M,12,FALSE)),"",VLOOKUP(CONCATENATE($A429,"_",AT$2),'Reference data SID'!$B:$M,12,FALSE))</f>
        <v/>
      </c>
    </row>
    <row r="430" spans="1:46" x14ac:dyDescent="0.25">
      <c r="A430">
        <v>426</v>
      </c>
      <c r="B430" s="16" t="str">
        <f>IF(ISERROR(VLOOKUP(CONCATENATE($A430,"_",B$2),'Reference data SID'!$B:$M,12,FALSE)),"",VLOOKUP(CONCATENATE($A430,"_",B$2),'Reference data SID'!$B:$M,12,FALSE))</f>
        <v/>
      </c>
      <c r="C430" s="16" t="str">
        <f>IF(ISERROR(VLOOKUP(CONCATENATE($A430,"_",C$2),'Reference data SID'!$B:$M,12,FALSE)),"",VLOOKUP(CONCATENATE($A430,"_",C$2),'Reference data SID'!$B:$M,12,FALSE))</f>
        <v/>
      </c>
      <c r="D430" s="16" t="str">
        <f>IF(ISERROR(VLOOKUP(CONCATENATE($A430,"_",D$2),'Reference data SID'!$B:$M,12,FALSE)),"",VLOOKUP(CONCATENATE($A430,"_",D$2),'Reference data SID'!$B:$M,12,FALSE))</f>
        <v/>
      </c>
      <c r="E430" s="16" t="str">
        <f>IF(ISERROR(VLOOKUP(CONCATENATE($A430,"_",E$2),'Reference data SID'!$B:$M,12,FALSE)),"",VLOOKUP(CONCATENATE($A430,"_",E$2),'Reference data SID'!$B:$M,12,FALSE))</f>
        <v/>
      </c>
      <c r="F430" s="16" t="str">
        <f>IF(ISERROR(VLOOKUP(CONCATENATE($A430,"_",F$2),'Reference data SID'!$B:$M,12,FALSE)),"",VLOOKUP(CONCATENATE($A430,"_",F$2),'Reference data SID'!$B:$M,12,FALSE))</f>
        <v/>
      </c>
      <c r="G430" s="16" t="str">
        <f>IF(ISERROR(VLOOKUP(CONCATENATE($A430,"_",G$2),'Reference data SID'!$B:$M,12,FALSE)),"",VLOOKUP(CONCATENATE($A430,"_",G$2),'Reference data SID'!$B:$M,12,FALSE))</f>
        <v/>
      </c>
      <c r="H430" s="16" t="str">
        <f>IF(ISERROR(VLOOKUP(CONCATENATE($A430,"_",H$2),'Reference data SID'!$B:$M,12,FALSE)),"",VLOOKUP(CONCATENATE($A430,"_",H$2),'Reference data SID'!$B:$M,12,FALSE))</f>
        <v/>
      </c>
      <c r="I430" s="16" t="str">
        <f>IF(ISERROR(VLOOKUP(CONCATENATE($A430,"_",I$2),'Reference data SID'!$B:$M,12,FALSE)),"",VLOOKUP(CONCATENATE($A430,"_",I$2),'Reference data SID'!$B:$M,12,FALSE))</f>
        <v/>
      </c>
      <c r="J430" s="16" t="str">
        <f>IF(ISERROR(VLOOKUP(CONCATENATE($A430,"_",J$2),'Reference data SID'!$B:$M,12,FALSE)),"",VLOOKUP(CONCATENATE($A430,"_",J$2),'Reference data SID'!$B:$M,12,FALSE))</f>
        <v/>
      </c>
      <c r="K430" s="16" t="str">
        <f>IF(ISERROR(VLOOKUP(CONCATENATE($A430,"_",K$2),'Reference data SID'!$B:$M,12,FALSE)),"",VLOOKUP(CONCATENATE($A430,"_",K$2),'Reference data SID'!$B:$M,12,FALSE))</f>
        <v/>
      </c>
      <c r="L430" s="16" t="str">
        <f>IF(ISERROR(VLOOKUP(CONCATENATE($A430,"_",L$2),'Reference data SID'!$B:$M,12,FALSE)),"",VLOOKUP(CONCATENATE($A430,"_",L$2),'Reference data SID'!$B:$M,12,FALSE))</f>
        <v/>
      </c>
      <c r="M430" s="16" t="str">
        <f>IF(ISERROR(VLOOKUP(CONCATENATE($A430,"_",M$2),'Reference data SID'!$B:$M,12,FALSE)),"",VLOOKUP(CONCATENATE($A430,"_",M$2),'Reference data SID'!$B:$M,12,FALSE))</f>
        <v/>
      </c>
      <c r="N430" s="16" t="str">
        <f>IF(ISERROR(VLOOKUP(CONCATENATE($A430,"_",N$2),'Reference data SID'!$B:$M,12,FALSE)),"",VLOOKUP(CONCATENATE($A430,"_",N$2),'Reference data SID'!$B:$M,12,FALSE))</f>
        <v/>
      </c>
      <c r="O430" s="16" t="str">
        <f>IF(ISERROR(VLOOKUP(CONCATENATE($A430,"_",O$2),'Reference data SID'!$B:$M,12,FALSE)),"",VLOOKUP(CONCATENATE($A430,"_",O$2),'Reference data SID'!$B:$M,12,FALSE))</f>
        <v/>
      </c>
      <c r="P430" s="16" t="str">
        <f>IF(ISERROR(VLOOKUP(CONCATENATE($A430,"_",P$2),'Reference data SID'!$B:$M,12,FALSE)),"",VLOOKUP(CONCATENATE($A430,"_",P$2),'Reference data SID'!$B:$M,12,FALSE))</f>
        <v/>
      </c>
      <c r="Q430" s="16" t="str">
        <f>IF(ISERROR(VLOOKUP(CONCATENATE($A430,"_",Q$2),'Reference data SID'!$B:$M,12,FALSE)),"",VLOOKUP(CONCATENATE($A430,"_",Q$2),'Reference data SID'!$B:$M,12,FALSE))</f>
        <v/>
      </c>
      <c r="R430" s="16" t="str">
        <f>IF(ISERROR(VLOOKUP(CONCATENATE($A430,"_",R$2),'Reference data SID'!$B:$M,12,FALSE)),"",VLOOKUP(CONCATENATE($A430,"_",R$2),'Reference data SID'!$B:$M,12,FALSE))</f>
        <v/>
      </c>
      <c r="S430" s="16" t="str">
        <f>IF(ISERROR(VLOOKUP(CONCATENATE($A430,"_",S$2),'Reference data SID'!$B:$M,12,FALSE)),"",VLOOKUP(CONCATENATE($A430,"_",S$2),'Reference data SID'!$B:$M,12,FALSE))</f>
        <v/>
      </c>
      <c r="T430" s="16" t="str">
        <f>IF(ISERROR(VLOOKUP(CONCATENATE($A430,"_",T$2),'Reference data SID'!$B:$M,12,FALSE)),"",VLOOKUP(CONCATENATE($A430,"_",T$2),'Reference data SID'!$B:$M,12,FALSE))</f>
        <v/>
      </c>
      <c r="U430" s="16" t="str">
        <f>IF(ISERROR(VLOOKUP(CONCATENATE($A430,"_",U$2),'Reference data SID'!$B:$M,12,FALSE)),"",VLOOKUP(CONCATENATE($A430,"_",U$2),'Reference data SID'!$B:$M,12,FALSE))</f>
        <v/>
      </c>
      <c r="V430" s="16" t="str">
        <f>IF(ISERROR(VLOOKUP(CONCATENATE($A430,"_",V$2),'Reference data SID'!$B:$M,12,FALSE)),"",VLOOKUP(CONCATENATE($A430,"_",V$2),'Reference data SID'!$B:$M,12,FALSE))</f>
        <v/>
      </c>
      <c r="W430" s="16" t="str">
        <f>IF(ISERROR(VLOOKUP(CONCATENATE($A430,"_",W$2),'Reference data SID'!$B:$M,12,FALSE)),"",VLOOKUP(CONCATENATE($A430,"_",W$2),'Reference data SID'!$B:$M,12,FALSE))</f>
        <v/>
      </c>
      <c r="X430" s="16" t="str">
        <f>IF(ISERROR(VLOOKUP(CONCATENATE($A430,"_",X$2),'Reference data SID'!$B:$M,12,FALSE)),"",VLOOKUP(CONCATENATE($A430,"_",X$2),'Reference data SID'!$B:$M,12,FALSE))</f>
        <v/>
      </c>
      <c r="Y430" s="16" t="str">
        <f>IF(ISERROR(VLOOKUP(CONCATENATE($A430,"_",Y$2),'Reference data SID'!$B:$M,12,FALSE)),"",VLOOKUP(CONCATENATE($A430,"_",Y$2),'Reference data SID'!$B:$M,12,FALSE))</f>
        <v/>
      </c>
      <c r="Z430" s="16" t="str">
        <f>IF(ISERROR(VLOOKUP(CONCATENATE($A430,"_",Z$2),'Reference data SID'!$B:$M,12,FALSE)),"",VLOOKUP(CONCATENATE($A430,"_",Z$2),'Reference data SID'!$B:$M,12,FALSE))</f>
        <v/>
      </c>
      <c r="AA430" s="16" t="str">
        <f>IF(ISERROR(VLOOKUP(CONCATENATE($A430,"_",AA$2),'Reference data SID'!$B:$M,12,FALSE)),"",VLOOKUP(CONCATENATE($A430,"_",AA$2),'Reference data SID'!$B:$M,12,FALSE))</f>
        <v/>
      </c>
      <c r="AB430" s="16" t="str">
        <f>IF(ISERROR(VLOOKUP(CONCATENATE($A430,"_",AB$2),'Reference data SID'!$B:$M,12,FALSE)),"",VLOOKUP(CONCATENATE($A430,"_",AB$2),'Reference data SID'!$B:$M,12,FALSE))</f>
        <v/>
      </c>
      <c r="AC430" s="16" t="str">
        <f>IF(ISERROR(VLOOKUP(CONCATENATE($A430,"_",AC$2),'Reference data SID'!$B:$M,12,FALSE)),"",VLOOKUP(CONCATENATE($A430,"_",AC$2),'Reference data SID'!$B:$M,12,FALSE))</f>
        <v/>
      </c>
      <c r="AD430" s="16" t="str">
        <f>IF(ISERROR(VLOOKUP(CONCATENATE($A430,"_",AD$2),'Reference data SID'!$B:$M,12,FALSE)),"",VLOOKUP(CONCATENATE($A430,"_",AD$2),'Reference data SID'!$B:$M,12,FALSE))</f>
        <v/>
      </c>
      <c r="AE430" s="16" t="str">
        <f>IF(ISERROR(VLOOKUP(CONCATENATE($A430,"_",AE$2),'Reference data SID'!$B:$M,12,FALSE)),"",VLOOKUP(CONCATENATE($A430,"_",AE$2),'Reference data SID'!$B:$M,12,FALSE))</f>
        <v/>
      </c>
      <c r="AF430" s="16" t="str">
        <f>IF(ISERROR(VLOOKUP(CONCATENATE($A430,"_",AF$2),'Reference data SID'!$B:$M,12,FALSE)),"",VLOOKUP(CONCATENATE($A430,"_",AF$2),'Reference data SID'!$B:$M,12,FALSE))</f>
        <v/>
      </c>
      <c r="AG430" s="16" t="str">
        <f>IF(ISERROR(VLOOKUP(CONCATENATE($A430,"_",AG$2),'Reference data SID'!$B:$M,12,FALSE)),"",VLOOKUP(CONCATENATE($A430,"_",AG$2),'Reference data SID'!$B:$M,12,FALSE))</f>
        <v/>
      </c>
      <c r="AH430" s="16" t="str">
        <f>IF(ISERROR(VLOOKUP(CONCATENATE($A430,"_",AH$2),'Reference data SID'!$B:$M,12,FALSE)),"",VLOOKUP(CONCATENATE($A430,"_",AH$2),'Reference data SID'!$B:$M,12,FALSE))</f>
        <v/>
      </c>
      <c r="AI430" s="16" t="str">
        <f>IF(ISERROR(VLOOKUP(CONCATENATE($A430,"_",AI$2),'Reference data SID'!$B:$M,12,FALSE)),"",VLOOKUP(CONCATENATE($A430,"_",AI$2),'Reference data SID'!$B:$M,12,FALSE))</f>
        <v/>
      </c>
      <c r="AJ430" s="16" t="str">
        <f>IF(ISERROR(VLOOKUP(CONCATENATE($A430,"_",AJ$2),'Reference data SID'!$B:$M,12,FALSE)),"",VLOOKUP(CONCATENATE($A430,"_",AJ$2),'Reference data SID'!$B:$M,12,FALSE))</f>
        <v/>
      </c>
      <c r="AK430" s="16" t="str">
        <f>IF(ISERROR(VLOOKUP(CONCATENATE($A430,"_",AK$2),'Reference data SID'!$B:$M,12,FALSE)),"",VLOOKUP(CONCATENATE($A430,"_",AK$2),'Reference data SID'!$B:$M,12,FALSE))</f>
        <v/>
      </c>
      <c r="AL430" s="16" t="str">
        <f>IF(ISERROR(VLOOKUP(CONCATENATE($A430,"_",AL$2),'Reference data SID'!$B:$M,12,FALSE)),"",VLOOKUP(CONCATENATE($A430,"_",AL$2),'Reference data SID'!$B:$M,12,FALSE))</f>
        <v/>
      </c>
      <c r="AM430" s="16" t="str">
        <f>IF(ISERROR(VLOOKUP(CONCATENATE($A430,"_",AM$2),'Reference data SID'!$B:$M,12,FALSE)),"",VLOOKUP(CONCATENATE($A430,"_",AM$2),'Reference data SID'!$B:$M,12,FALSE))</f>
        <v/>
      </c>
      <c r="AN430" s="16" t="str">
        <f>IF(ISERROR(VLOOKUP(CONCATENATE($A430,"_",AN$2),'Reference data SID'!$B:$M,12,FALSE)),"",VLOOKUP(CONCATENATE($A430,"_",AN$2),'Reference data SID'!$B:$M,12,FALSE))</f>
        <v/>
      </c>
      <c r="AO430" s="16" t="str">
        <f>IF(ISERROR(VLOOKUP(CONCATENATE($A430,"_",AO$2),'Reference data SID'!$B:$M,12,FALSE)),"",VLOOKUP(CONCATENATE($A430,"_",AO$2),'Reference data SID'!$B:$M,12,FALSE))</f>
        <v/>
      </c>
      <c r="AP430" s="16" t="str">
        <f>IF(ISERROR(VLOOKUP(CONCATENATE($A430,"_",AP$2),'Reference data SID'!$B:$M,12,FALSE)),"",VLOOKUP(CONCATENATE($A430,"_",AP$2),'Reference data SID'!$B:$M,12,FALSE))</f>
        <v/>
      </c>
      <c r="AQ430" s="16" t="str">
        <f>IF(ISERROR(VLOOKUP(CONCATENATE($A430,"_",AQ$2),'Reference data SID'!$B:$M,12,FALSE)),"",VLOOKUP(CONCATENATE($A430,"_",AQ$2),'Reference data SID'!$B:$M,12,FALSE))</f>
        <v/>
      </c>
      <c r="AR430" s="16" t="str">
        <f>IF(ISERROR(VLOOKUP(CONCATENATE($A430,"_",AR$2),'Reference data SID'!$B:$M,12,FALSE)),"",VLOOKUP(CONCATENATE($A430,"_",AR$2),'Reference data SID'!$B:$M,12,FALSE))</f>
        <v/>
      </c>
      <c r="AS430" s="16" t="str">
        <f>IF(ISERROR(VLOOKUP(CONCATENATE($A430,"_",AS$2),'Reference data SID'!$B:$M,12,FALSE)),"",VLOOKUP(CONCATENATE($A430,"_",AS$2),'Reference data SID'!$B:$M,12,FALSE))</f>
        <v/>
      </c>
      <c r="AT430" s="16" t="str">
        <f>IF(ISERROR(VLOOKUP(CONCATENATE($A430,"_",AT$2),'Reference data SID'!$B:$M,12,FALSE)),"",VLOOKUP(CONCATENATE($A430,"_",AT$2),'Reference data SID'!$B:$M,12,FALSE))</f>
        <v/>
      </c>
    </row>
    <row r="431" spans="1:46" x14ac:dyDescent="0.25">
      <c r="A431">
        <v>427</v>
      </c>
      <c r="B431" s="16" t="str">
        <f>IF(ISERROR(VLOOKUP(CONCATENATE($A431,"_",B$2),'Reference data SID'!$B:$M,12,FALSE)),"",VLOOKUP(CONCATENATE($A431,"_",B$2),'Reference data SID'!$B:$M,12,FALSE))</f>
        <v/>
      </c>
      <c r="C431" s="16" t="str">
        <f>IF(ISERROR(VLOOKUP(CONCATENATE($A431,"_",C$2),'Reference data SID'!$B:$M,12,FALSE)),"",VLOOKUP(CONCATENATE($A431,"_",C$2),'Reference data SID'!$B:$M,12,FALSE))</f>
        <v/>
      </c>
      <c r="D431" s="16" t="str">
        <f>IF(ISERROR(VLOOKUP(CONCATENATE($A431,"_",D$2),'Reference data SID'!$B:$M,12,FALSE)),"",VLOOKUP(CONCATENATE($A431,"_",D$2),'Reference data SID'!$B:$M,12,FALSE))</f>
        <v/>
      </c>
      <c r="E431" s="16" t="str">
        <f>IF(ISERROR(VLOOKUP(CONCATENATE($A431,"_",E$2),'Reference data SID'!$B:$M,12,FALSE)),"",VLOOKUP(CONCATENATE($A431,"_",E$2),'Reference data SID'!$B:$M,12,FALSE))</f>
        <v/>
      </c>
      <c r="F431" s="16" t="str">
        <f>IF(ISERROR(VLOOKUP(CONCATENATE($A431,"_",F$2),'Reference data SID'!$B:$M,12,FALSE)),"",VLOOKUP(CONCATENATE($A431,"_",F$2),'Reference data SID'!$B:$M,12,FALSE))</f>
        <v/>
      </c>
      <c r="G431" s="16" t="str">
        <f>IF(ISERROR(VLOOKUP(CONCATENATE($A431,"_",G$2),'Reference data SID'!$B:$M,12,FALSE)),"",VLOOKUP(CONCATENATE($A431,"_",G$2),'Reference data SID'!$B:$M,12,FALSE))</f>
        <v/>
      </c>
      <c r="H431" s="16" t="str">
        <f>IF(ISERROR(VLOOKUP(CONCATENATE($A431,"_",H$2),'Reference data SID'!$B:$M,12,FALSE)),"",VLOOKUP(CONCATENATE($A431,"_",H$2),'Reference data SID'!$B:$M,12,FALSE))</f>
        <v/>
      </c>
      <c r="I431" s="16" t="str">
        <f>IF(ISERROR(VLOOKUP(CONCATENATE($A431,"_",I$2),'Reference data SID'!$B:$M,12,FALSE)),"",VLOOKUP(CONCATENATE($A431,"_",I$2),'Reference data SID'!$B:$M,12,FALSE))</f>
        <v/>
      </c>
      <c r="J431" s="16" t="str">
        <f>IF(ISERROR(VLOOKUP(CONCATENATE($A431,"_",J$2),'Reference data SID'!$B:$M,12,FALSE)),"",VLOOKUP(CONCATENATE($A431,"_",J$2),'Reference data SID'!$B:$M,12,FALSE))</f>
        <v/>
      </c>
      <c r="K431" s="16" t="str">
        <f>IF(ISERROR(VLOOKUP(CONCATENATE($A431,"_",K$2),'Reference data SID'!$B:$M,12,FALSE)),"",VLOOKUP(CONCATENATE($A431,"_",K$2),'Reference data SID'!$B:$M,12,FALSE))</f>
        <v/>
      </c>
      <c r="L431" s="16" t="str">
        <f>IF(ISERROR(VLOOKUP(CONCATENATE($A431,"_",L$2),'Reference data SID'!$B:$M,12,FALSE)),"",VLOOKUP(CONCATENATE($A431,"_",L$2),'Reference data SID'!$B:$M,12,FALSE))</f>
        <v/>
      </c>
      <c r="M431" s="16" t="str">
        <f>IF(ISERROR(VLOOKUP(CONCATENATE($A431,"_",M$2),'Reference data SID'!$B:$M,12,FALSE)),"",VLOOKUP(CONCATENATE($A431,"_",M$2),'Reference data SID'!$B:$M,12,FALSE))</f>
        <v/>
      </c>
      <c r="N431" s="16" t="str">
        <f>IF(ISERROR(VLOOKUP(CONCATENATE($A431,"_",N$2),'Reference data SID'!$B:$M,12,FALSE)),"",VLOOKUP(CONCATENATE($A431,"_",N$2),'Reference data SID'!$B:$M,12,FALSE))</f>
        <v/>
      </c>
      <c r="O431" s="16" t="str">
        <f>IF(ISERROR(VLOOKUP(CONCATENATE($A431,"_",O$2),'Reference data SID'!$B:$M,12,FALSE)),"",VLOOKUP(CONCATENATE($A431,"_",O$2),'Reference data SID'!$B:$M,12,FALSE))</f>
        <v/>
      </c>
      <c r="P431" s="16" t="str">
        <f>IF(ISERROR(VLOOKUP(CONCATENATE($A431,"_",P$2),'Reference data SID'!$B:$M,12,FALSE)),"",VLOOKUP(CONCATENATE($A431,"_",P$2),'Reference data SID'!$B:$M,12,FALSE))</f>
        <v/>
      </c>
      <c r="Q431" s="16" t="str">
        <f>IF(ISERROR(VLOOKUP(CONCATENATE($A431,"_",Q$2),'Reference data SID'!$B:$M,12,FALSE)),"",VLOOKUP(CONCATENATE($A431,"_",Q$2),'Reference data SID'!$B:$M,12,FALSE))</f>
        <v/>
      </c>
      <c r="R431" s="16" t="str">
        <f>IF(ISERROR(VLOOKUP(CONCATENATE($A431,"_",R$2),'Reference data SID'!$B:$M,12,FALSE)),"",VLOOKUP(CONCATENATE($A431,"_",R$2),'Reference data SID'!$B:$M,12,FALSE))</f>
        <v/>
      </c>
      <c r="S431" s="16" t="str">
        <f>IF(ISERROR(VLOOKUP(CONCATENATE($A431,"_",S$2),'Reference data SID'!$B:$M,12,FALSE)),"",VLOOKUP(CONCATENATE($A431,"_",S$2),'Reference data SID'!$B:$M,12,FALSE))</f>
        <v/>
      </c>
      <c r="T431" s="16" t="str">
        <f>IF(ISERROR(VLOOKUP(CONCATENATE($A431,"_",T$2),'Reference data SID'!$B:$M,12,FALSE)),"",VLOOKUP(CONCATENATE($A431,"_",T$2),'Reference data SID'!$B:$M,12,FALSE))</f>
        <v/>
      </c>
      <c r="U431" s="16" t="str">
        <f>IF(ISERROR(VLOOKUP(CONCATENATE($A431,"_",U$2),'Reference data SID'!$B:$M,12,FALSE)),"",VLOOKUP(CONCATENATE($A431,"_",U$2),'Reference data SID'!$B:$M,12,FALSE))</f>
        <v/>
      </c>
      <c r="V431" s="16" t="str">
        <f>IF(ISERROR(VLOOKUP(CONCATENATE($A431,"_",V$2),'Reference data SID'!$B:$M,12,FALSE)),"",VLOOKUP(CONCATENATE($A431,"_",V$2),'Reference data SID'!$B:$M,12,FALSE))</f>
        <v/>
      </c>
      <c r="W431" s="16" t="str">
        <f>IF(ISERROR(VLOOKUP(CONCATENATE($A431,"_",W$2),'Reference data SID'!$B:$M,12,FALSE)),"",VLOOKUP(CONCATENATE($A431,"_",W$2),'Reference data SID'!$B:$M,12,FALSE))</f>
        <v/>
      </c>
      <c r="X431" s="16" t="str">
        <f>IF(ISERROR(VLOOKUP(CONCATENATE($A431,"_",X$2),'Reference data SID'!$B:$M,12,FALSE)),"",VLOOKUP(CONCATENATE($A431,"_",X$2),'Reference data SID'!$B:$M,12,FALSE))</f>
        <v/>
      </c>
      <c r="Y431" s="16" t="str">
        <f>IF(ISERROR(VLOOKUP(CONCATENATE($A431,"_",Y$2),'Reference data SID'!$B:$M,12,FALSE)),"",VLOOKUP(CONCATENATE($A431,"_",Y$2),'Reference data SID'!$B:$M,12,FALSE))</f>
        <v/>
      </c>
      <c r="Z431" s="16" t="str">
        <f>IF(ISERROR(VLOOKUP(CONCATENATE($A431,"_",Z$2),'Reference data SID'!$B:$M,12,FALSE)),"",VLOOKUP(CONCATENATE($A431,"_",Z$2),'Reference data SID'!$B:$M,12,FALSE))</f>
        <v/>
      </c>
      <c r="AA431" s="16" t="str">
        <f>IF(ISERROR(VLOOKUP(CONCATENATE($A431,"_",AA$2),'Reference data SID'!$B:$M,12,FALSE)),"",VLOOKUP(CONCATENATE($A431,"_",AA$2),'Reference data SID'!$B:$M,12,FALSE))</f>
        <v/>
      </c>
      <c r="AB431" s="16" t="str">
        <f>IF(ISERROR(VLOOKUP(CONCATENATE($A431,"_",AB$2),'Reference data SID'!$B:$M,12,FALSE)),"",VLOOKUP(CONCATENATE($A431,"_",AB$2),'Reference data SID'!$B:$M,12,FALSE))</f>
        <v/>
      </c>
      <c r="AC431" s="16" t="str">
        <f>IF(ISERROR(VLOOKUP(CONCATENATE($A431,"_",AC$2),'Reference data SID'!$B:$M,12,FALSE)),"",VLOOKUP(CONCATENATE($A431,"_",AC$2),'Reference data SID'!$B:$M,12,FALSE))</f>
        <v/>
      </c>
      <c r="AD431" s="16" t="str">
        <f>IF(ISERROR(VLOOKUP(CONCATENATE($A431,"_",AD$2),'Reference data SID'!$B:$M,12,FALSE)),"",VLOOKUP(CONCATENATE($A431,"_",AD$2),'Reference data SID'!$B:$M,12,FALSE))</f>
        <v/>
      </c>
      <c r="AE431" s="16" t="str">
        <f>IF(ISERROR(VLOOKUP(CONCATENATE($A431,"_",AE$2),'Reference data SID'!$B:$M,12,FALSE)),"",VLOOKUP(CONCATENATE($A431,"_",AE$2),'Reference data SID'!$B:$M,12,FALSE))</f>
        <v/>
      </c>
      <c r="AF431" s="16" t="str">
        <f>IF(ISERROR(VLOOKUP(CONCATENATE($A431,"_",AF$2),'Reference data SID'!$B:$M,12,FALSE)),"",VLOOKUP(CONCATENATE($A431,"_",AF$2),'Reference data SID'!$B:$M,12,FALSE))</f>
        <v/>
      </c>
      <c r="AG431" s="16" t="str">
        <f>IF(ISERROR(VLOOKUP(CONCATENATE($A431,"_",AG$2),'Reference data SID'!$B:$M,12,FALSE)),"",VLOOKUP(CONCATENATE($A431,"_",AG$2),'Reference data SID'!$B:$M,12,FALSE))</f>
        <v/>
      </c>
      <c r="AH431" s="16" t="str">
        <f>IF(ISERROR(VLOOKUP(CONCATENATE($A431,"_",AH$2),'Reference data SID'!$B:$M,12,FALSE)),"",VLOOKUP(CONCATENATE($A431,"_",AH$2),'Reference data SID'!$B:$M,12,FALSE))</f>
        <v/>
      </c>
      <c r="AI431" s="16" t="str">
        <f>IF(ISERROR(VLOOKUP(CONCATENATE($A431,"_",AI$2),'Reference data SID'!$B:$M,12,FALSE)),"",VLOOKUP(CONCATENATE($A431,"_",AI$2),'Reference data SID'!$B:$M,12,FALSE))</f>
        <v/>
      </c>
      <c r="AJ431" s="16" t="str">
        <f>IF(ISERROR(VLOOKUP(CONCATENATE($A431,"_",AJ$2),'Reference data SID'!$B:$M,12,FALSE)),"",VLOOKUP(CONCATENATE($A431,"_",AJ$2),'Reference data SID'!$B:$M,12,FALSE))</f>
        <v/>
      </c>
      <c r="AK431" s="16" t="str">
        <f>IF(ISERROR(VLOOKUP(CONCATENATE($A431,"_",AK$2),'Reference data SID'!$B:$M,12,FALSE)),"",VLOOKUP(CONCATENATE($A431,"_",AK$2),'Reference data SID'!$B:$M,12,FALSE))</f>
        <v/>
      </c>
      <c r="AL431" s="16" t="str">
        <f>IF(ISERROR(VLOOKUP(CONCATENATE($A431,"_",AL$2),'Reference data SID'!$B:$M,12,FALSE)),"",VLOOKUP(CONCATENATE($A431,"_",AL$2),'Reference data SID'!$B:$M,12,FALSE))</f>
        <v/>
      </c>
      <c r="AM431" s="16" t="str">
        <f>IF(ISERROR(VLOOKUP(CONCATENATE($A431,"_",AM$2),'Reference data SID'!$B:$M,12,FALSE)),"",VLOOKUP(CONCATENATE($A431,"_",AM$2),'Reference data SID'!$B:$M,12,FALSE))</f>
        <v/>
      </c>
      <c r="AN431" s="16" t="str">
        <f>IF(ISERROR(VLOOKUP(CONCATENATE($A431,"_",AN$2),'Reference data SID'!$B:$M,12,FALSE)),"",VLOOKUP(CONCATENATE($A431,"_",AN$2),'Reference data SID'!$B:$M,12,FALSE))</f>
        <v/>
      </c>
      <c r="AO431" s="16" t="str">
        <f>IF(ISERROR(VLOOKUP(CONCATENATE($A431,"_",AO$2),'Reference data SID'!$B:$M,12,FALSE)),"",VLOOKUP(CONCATENATE($A431,"_",AO$2),'Reference data SID'!$B:$M,12,FALSE))</f>
        <v/>
      </c>
      <c r="AP431" s="16" t="str">
        <f>IF(ISERROR(VLOOKUP(CONCATENATE($A431,"_",AP$2),'Reference data SID'!$B:$M,12,FALSE)),"",VLOOKUP(CONCATENATE($A431,"_",AP$2),'Reference data SID'!$B:$M,12,FALSE))</f>
        <v/>
      </c>
      <c r="AQ431" s="16" t="str">
        <f>IF(ISERROR(VLOOKUP(CONCATENATE($A431,"_",AQ$2),'Reference data SID'!$B:$M,12,FALSE)),"",VLOOKUP(CONCATENATE($A431,"_",AQ$2),'Reference data SID'!$B:$M,12,FALSE))</f>
        <v/>
      </c>
      <c r="AR431" s="16" t="str">
        <f>IF(ISERROR(VLOOKUP(CONCATENATE($A431,"_",AR$2),'Reference data SID'!$B:$M,12,FALSE)),"",VLOOKUP(CONCATENATE($A431,"_",AR$2),'Reference data SID'!$B:$M,12,FALSE))</f>
        <v/>
      </c>
      <c r="AS431" s="16" t="str">
        <f>IF(ISERROR(VLOOKUP(CONCATENATE($A431,"_",AS$2),'Reference data SID'!$B:$M,12,FALSE)),"",VLOOKUP(CONCATENATE($A431,"_",AS$2),'Reference data SID'!$B:$M,12,FALSE))</f>
        <v/>
      </c>
      <c r="AT431" s="16" t="str">
        <f>IF(ISERROR(VLOOKUP(CONCATENATE($A431,"_",AT$2),'Reference data SID'!$B:$M,12,FALSE)),"",VLOOKUP(CONCATENATE($A431,"_",AT$2),'Reference data SID'!$B:$M,12,FALSE))</f>
        <v/>
      </c>
    </row>
    <row r="432" spans="1:46" x14ac:dyDescent="0.25">
      <c r="A432">
        <v>428</v>
      </c>
      <c r="B432" s="16" t="str">
        <f>IF(ISERROR(VLOOKUP(CONCATENATE($A432,"_",B$2),'Reference data SID'!$B:$M,12,FALSE)),"",VLOOKUP(CONCATENATE($A432,"_",B$2),'Reference data SID'!$B:$M,12,FALSE))</f>
        <v/>
      </c>
      <c r="C432" s="16" t="str">
        <f>IF(ISERROR(VLOOKUP(CONCATENATE($A432,"_",C$2),'Reference data SID'!$B:$M,12,FALSE)),"",VLOOKUP(CONCATENATE($A432,"_",C$2),'Reference data SID'!$B:$M,12,FALSE))</f>
        <v/>
      </c>
      <c r="D432" s="16" t="str">
        <f>IF(ISERROR(VLOOKUP(CONCATENATE($A432,"_",D$2),'Reference data SID'!$B:$M,12,FALSE)),"",VLOOKUP(CONCATENATE($A432,"_",D$2),'Reference data SID'!$B:$M,12,FALSE))</f>
        <v/>
      </c>
      <c r="E432" s="16" t="str">
        <f>IF(ISERROR(VLOOKUP(CONCATENATE($A432,"_",E$2),'Reference data SID'!$B:$M,12,FALSE)),"",VLOOKUP(CONCATENATE($A432,"_",E$2),'Reference data SID'!$B:$M,12,FALSE))</f>
        <v/>
      </c>
      <c r="F432" s="16" t="str">
        <f>IF(ISERROR(VLOOKUP(CONCATENATE($A432,"_",F$2),'Reference data SID'!$B:$M,12,FALSE)),"",VLOOKUP(CONCATENATE($A432,"_",F$2),'Reference data SID'!$B:$M,12,FALSE))</f>
        <v/>
      </c>
      <c r="G432" s="16" t="str">
        <f>IF(ISERROR(VLOOKUP(CONCATENATE($A432,"_",G$2),'Reference data SID'!$B:$M,12,FALSE)),"",VLOOKUP(CONCATENATE($A432,"_",G$2),'Reference data SID'!$B:$M,12,FALSE))</f>
        <v/>
      </c>
      <c r="H432" s="16" t="str">
        <f>IF(ISERROR(VLOOKUP(CONCATENATE($A432,"_",H$2),'Reference data SID'!$B:$M,12,FALSE)),"",VLOOKUP(CONCATENATE($A432,"_",H$2),'Reference data SID'!$B:$M,12,FALSE))</f>
        <v/>
      </c>
      <c r="I432" s="16" t="str">
        <f>IF(ISERROR(VLOOKUP(CONCATENATE($A432,"_",I$2),'Reference data SID'!$B:$M,12,FALSE)),"",VLOOKUP(CONCATENATE($A432,"_",I$2),'Reference data SID'!$B:$M,12,FALSE))</f>
        <v/>
      </c>
      <c r="J432" s="16" t="str">
        <f>IF(ISERROR(VLOOKUP(CONCATENATE($A432,"_",J$2),'Reference data SID'!$B:$M,12,FALSE)),"",VLOOKUP(CONCATENATE($A432,"_",J$2),'Reference data SID'!$B:$M,12,FALSE))</f>
        <v/>
      </c>
      <c r="K432" s="16" t="str">
        <f>IF(ISERROR(VLOOKUP(CONCATENATE($A432,"_",K$2),'Reference data SID'!$B:$M,12,FALSE)),"",VLOOKUP(CONCATENATE($A432,"_",K$2),'Reference data SID'!$B:$M,12,FALSE))</f>
        <v/>
      </c>
      <c r="L432" s="16" t="str">
        <f>IF(ISERROR(VLOOKUP(CONCATENATE($A432,"_",L$2),'Reference data SID'!$B:$M,12,FALSE)),"",VLOOKUP(CONCATENATE($A432,"_",L$2),'Reference data SID'!$B:$M,12,FALSE))</f>
        <v/>
      </c>
      <c r="M432" s="16" t="str">
        <f>IF(ISERROR(VLOOKUP(CONCATENATE($A432,"_",M$2),'Reference data SID'!$B:$M,12,FALSE)),"",VLOOKUP(CONCATENATE($A432,"_",M$2),'Reference data SID'!$B:$M,12,FALSE))</f>
        <v/>
      </c>
      <c r="N432" s="16" t="str">
        <f>IF(ISERROR(VLOOKUP(CONCATENATE($A432,"_",N$2),'Reference data SID'!$B:$M,12,FALSE)),"",VLOOKUP(CONCATENATE($A432,"_",N$2),'Reference data SID'!$B:$M,12,FALSE))</f>
        <v/>
      </c>
      <c r="O432" s="16" t="str">
        <f>IF(ISERROR(VLOOKUP(CONCATENATE($A432,"_",O$2),'Reference data SID'!$B:$M,12,FALSE)),"",VLOOKUP(CONCATENATE($A432,"_",O$2),'Reference data SID'!$B:$M,12,FALSE))</f>
        <v/>
      </c>
      <c r="P432" s="16" t="str">
        <f>IF(ISERROR(VLOOKUP(CONCATENATE($A432,"_",P$2),'Reference data SID'!$B:$M,12,FALSE)),"",VLOOKUP(CONCATENATE($A432,"_",P$2),'Reference data SID'!$B:$M,12,FALSE))</f>
        <v/>
      </c>
      <c r="Q432" s="16" t="str">
        <f>IF(ISERROR(VLOOKUP(CONCATENATE($A432,"_",Q$2),'Reference data SID'!$B:$M,12,FALSE)),"",VLOOKUP(CONCATENATE($A432,"_",Q$2),'Reference data SID'!$B:$M,12,FALSE))</f>
        <v/>
      </c>
      <c r="R432" s="16" t="str">
        <f>IF(ISERROR(VLOOKUP(CONCATENATE($A432,"_",R$2),'Reference data SID'!$B:$M,12,FALSE)),"",VLOOKUP(CONCATENATE($A432,"_",R$2),'Reference data SID'!$B:$M,12,FALSE))</f>
        <v/>
      </c>
      <c r="S432" s="16" t="str">
        <f>IF(ISERROR(VLOOKUP(CONCATENATE($A432,"_",S$2),'Reference data SID'!$B:$M,12,FALSE)),"",VLOOKUP(CONCATENATE($A432,"_",S$2),'Reference data SID'!$B:$M,12,FALSE))</f>
        <v/>
      </c>
      <c r="T432" s="16" t="str">
        <f>IF(ISERROR(VLOOKUP(CONCATENATE($A432,"_",T$2),'Reference data SID'!$B:$M,12,FALSE)),"",VLOOKUP(CONCATENATE($A432,"_",T$2),'Reference data SID'!$B:$M,12,FALSE))</f>
        <v/>
      </c>
      <c r="U432" s="16" t="str">
        <f>IF(ISERROR(VLOOKUP(CONCATENATE($A432,"_",U$2),'Reference data SID'!$B:$M,12,FALSE)),"",VLOOKUP(CONCATENATE($A432,"_",U$2),'Reference data SID'!$B:$M,12,FALSE))</f>
        <v/>
      </c>
      <c r="V432" s="16" t="str">
        <f>IF(ISERROR(VLOOKUP(CONCATENATE($A432,"_",V$2),'Reference data SID'!$B:$M,12,FALSE)),"",VLOOKUP(CONCATENATE($A432,"_",V$2),'Reference data SID'!$B:$M,12,FALSE))</f>
        <v/>
      </c>
      <c r="W432" s="16" t="str">
        <f>IF(ISERROR(VLOOKUP(CONCATENATE($A432,"_",W$2),'Reference data SID'!$B:$M,12,FALSE)),"",VLOOKUP(CONCATENATE($A432,"_",W$2),'Reference data SID'!$B:$M,12,FALSE))</f>
        <v/>
      </c>
      <c r="X432" s="16" t="str">
        <f>IF(ISERROR(VLOOKUP(CONCATENATE($A432,"_",X$2),'Reference data SID'!$B:$M,12,FALSE)),"",VLOOKUP(CONCATENATE($A432,"_",X$2),'Reference data SID'!$B:$M,12,FALSE))</f>
        <v/>
      </c>
      <c r="Y432" s="16" t="str">
        <f>IF(ISERROR(VLOOKUP(CONCATENATE($A432,"_",Y$2),'Reference data SID'!$B:$M,12,FALSE)),"",VLOOKUP(CONCATENATE($A432,"_",Y$2),'Reference data SID'!$B:$M,12,FALSE))</f>
        <v/>
      </c>
      <c r="Z432" s="16" t="str">
        <f>IF(ISERROR(VLOOKUP(CONCATENATE($A432,"_",Z$2),'Reference data SID'!$B:$M,12,FALSE)),"",VLOOKUP(CONCATENATE($A432,"_",Z$2),'Reference data SID'!$B:$M,12,FALSE))</f>
        <v/>
      </c>
      <c r="AA432" s="16" t="str">
        <f>IF(ISERROR(VLOOKUP(CONCATENATE($A432,"_",AA$2),'Reference data SID'!$B:$M,12,FALSE)),"",VLOOKUP(CONCATENATE($A432,"_",AA$2),'Reference data SID'!$B:$M,12,FALSE))</f>
        <v/>
      </c>
      <c r="AB432" s="16" t="str">
        <f>IF(ISERROR(VLOOKUP(CONCATENATE($A432,"_",AB$2),'Reference data SID'!$B:$M,12,FALSE)),"",VLOOKUP(CONCATENATE($A432,"_",AB$2),'Reference data SID'!$B:$M,12,FALSE))</f>
        <v/>
      </c>
      <c r="AC432" s="16" t="str">
        <f>IF(ISERROR(VLOOKUP(CONCATENATE($A432,"_",AC$2),'Reference data SID'!$B:$M,12,FALSE)),"",VLOOKUP(CONCATENATE($A432,"_",AC$2),'Reference data SID'!$B:$M,12,FALSE))</f>
        <v/>
      </c>
      <c r="AD432" s="16" t="str">
        <f>IF(ISERROR(VLOOKUP(CONCATENATE($A432,"_",AD$2),'Reference data SID'!$B:$M,12,FALSE)),"",VLOOKUP(CONCATENATE($A432,"_",AD$2),'Reference data SID'!$B:$M,12,FALSE))</f>
        <v/>
      </c>
      <c r="AE432" s="16" t="str">
        <f>IF(ISERROR(VLOOKUP(CONCATENATE($A432,"_",AE$2),'Reference data SID'!$B:$M,12,FALSE)),"",VLOOKUP(CONCATENATE($A432,"_",AE$2),'Reference data SID'!$B:$M,12,FALSE))</f>
        <v/>
      </c>
      <c r="AF432" s="16" t="str">
        <f>IF(ISERROR(VLOOKUP(CONCATENATE($A432,"_",AF$2),'Reference data SID'!$B:$M,12,FALSE)),"",VLOOKUP(CONCATENATE($A432,"_",AF$2),'Reference data SID'!$B:$M,12,FALSE))</f>
        <v/>
      </c>
      <c r="AG432" s="16" t="str">
        <f>IF(ISERROR(VLOOKUP(CONCATENATE($A432,"_",AG$2),'Reference data SID'!$B:$M,12,FALSE)),"",VLOOKUP(CONCATENATE($A432,"_",AG$2),'Reference data SID'!$B:$M,12,FALSE))</f>
        <v/>
      </c>
      <c r="AH432" s="16" t="str">
        <f>IF(ISERROR(VLOOKUP(CONCATENATE($A432,"_",AH$2),'Reference data SID'!$B:$M,12,FALSE)),"",VLOOKUP(CONCATENATE($A432,"_",AH$2),'Reference data SID'!$B:$M,12,FALSE))</f>
        <v/>
      </c>
      <c r="AI432" s="16" t="str">
        <f>IF(ISERROR(VLOOKUP(CONCATENATE($A432,"_",AI$2),'Reference data SID'!$B:$M,12,FALSE)),"",VLOOKUP(CONCATENATE($A432,"_",AI$2),'Reference data SID'!$B:$M,12,FALSE))</f>
        <v/>
      </c>
      <c r="AJ432" s="16" t="str">
        <f>IF(ISERROR(VLOOKUP(CONCATENATE($A432,"_",AJ$2),'Reference data SID'!$B:$M,12,FALSE)),"",VLOOKUP(CONCATENATE($A432,"_",AJ$2),'Reference data SID'!$B:$M,12,FALSE))</f>
        <v/>
      </c>
      <c r="AK432" s="16" t="str">
        <f>IF(ISERROR(VLOOKUP(CONCATENATE($A432,"_",AK$2),'Reference data SID'!$B:$M,12,FALSE)),"",VLOOKUP(CONCATENATE($A432,"_",AK$2),'Reference data SID'!$B:$M,12,FALSE))</f>
        <v/>
      </c>
      <c r="AL432" s="16" t="str">
        <f>IF(ISERROR(VLOOKUP(CONCATENATE($A432,"_",AL$2),'Reference data SID'!$B:$M,12,FALSE)),"",VLOOKUP(CONCATENATE($A432,"_",AL$2),'Reference data SID'!$B:$M,12,FALSE))</f>
        <v/>
      </c>
      <c r="AM432" s="16" t="str">
        <f>IF(ISERROR(VLOOKUP(CONCATENATE($A432,"_",AM$2),'Reference data SID'!$B:$M,12,FALSE)),"",VLOOKUP(CONCATENATE($A432,"_",AM$2),'Reference data SID'!$B:$M,12,FALSE))</f>
        <v/>
      </c>
      <c r="AN432" s="16" t="str">
        <f>IF(ISERROR(VLOOKUP(CONCATENATE($A432,"_",AN$2),'Reference data SID'!$B:$M,12,FALSE)),"",VLOOKUP(CONCATENATE($A432,"_",AN$2),'Reference data SID'!$B:$M,12,FALSE))</f>
        <v/>
      </c>
      <c r="AO432" s="16" t="str">
        <f>IF(ISERROR(VLOOKUP(CONCATENATE($A432,"_",AO$2),'Reference data SID'!$B:$M,12,FALSE)),"",VLOOKUP(CONCATENATE($A432,"_",AO$2),'Reference data SID'!$B:$M,12,FALSE))</f>
        <v/>
      </c>
      <c r="AP432" s="16" t="str">
        <f>IF(ISERROR(VLOOKUP(CONCATENATE($A432,"_",AP$2),'Reference data SID'!$B:$M,12,FALSE)),"",VLOOKUP(CONCATENATE($A432,"_",AP$2),'Reference data SID'!$B:$M,12,FALSE))</f>
        <v/>
      </c>
      <c r="AQ432" s="16" t="str">
        <f>IF(ISERROR(VLOOKUP(CONCATENATE($A432,"_",AQ$2),'Reference data SID'!$B:$M,12,FALSE)),"",VLOOKUP(CONCATENATE($A432,"_",AQ$2),'Reference data SID'!$B:$M,12,FALSE))</f>
        <v/>
      </c>
      <c r="AR432" s="16" t="str">
        <f>IF(ISERROR(VLOOKUP(CONCATENATE($A432,"_",AR$2),'Reference data SID'!$B:$M,12,FALSE)),"",VLOOKUP(CONCATENATE($A432,"_",AR$2),'Reference data SID'!$B:$M,12,FALSE))</f>
        <v/>
      </c>
      <c r="AS432" s="16" t="str">
        <f>IF(ISERROR(VLOOKUP(CONCATENATE($A432,"_",AS$2),'Reference data SID'!$B:$M,12,FALSE)),"",VLOOKUP(CONCATENATE($A432,"_",AS$2),'Reference data SID'!$B:$M,12,FALSE))</f>
        <v/>
      </c>
      <c r="AT432" s="16" t="str">
        <f>IF(ISERROR(VLOOKUP(CONCATENATE($A432,"_",AT$2),'Reference data SID'!$B:$M,12,FALSE)),"",VLOOKUP(CONCATENATE($A432,"_",AT$2),'Reference data SID'!$B:$M,12,FALSE))</f>
        <v/>
      </c>
    </row>
    <row r="433" spans="1:46" x14ac:dyDescent="0.25">
      <c r="A433">
        <v>429</v>
      </c>
      <c r="B433" s="16" t="str">
        <f>IF(ISERROR(VLOOKUP(CONCATENATE($A433,"_",B$2),'Reference data SID'!$B:$M,12,FALSE)),"",VLOOKUP(CONCATENATE($A433,"_",B$2),'Reference data SID'!$B:$M,12,FALSE))</f>
        <v/>
      </c>
      <c r="C433" s="16" t="str">
        <f>IF(ISERROR(VLOOKUP(CONCATENATE($A433,"_",C$2),'Reference data SID'!$B:$M,12,FALSE)),"",VLOOKUP(CONCATENATE($A433,"_",C$2),'Reference data SID'!$B:$M,12,FALSE))</f>
        <v/>
      </c>
      <c r="D433" s="16" t="str">
        <f>IF(ISERROR(VLOOKUP(CONCATENATE($A433,"_",D$2),'Reference data SID'!$B:$M,12,FALSE)),"",VLOOKUP(CONCATENATE($A433,"_",D$2),'Reference data SID'!$B:$M,12,FALSE))</f>
        <v/>
      </c>
      <c r="E433" s="16" t="str">
        <f>IF(ISERROR(VLOOKUP(CONCATENATE($A433,"_",E$2),'Reference data SID'!$B:$M,12,FALSE)),"",VLOOKUP(CONCATENATE($A433,"_",E$2),'Reference data SID'!$B:$M,12,FALSE))</f>
        <v/>
      </c>
      <c r="F433" s="16" t="str">
        <f>IF(ISERROR(VLOOKUP(CONCATENATE($A433,"_",F$2),'Reference data SID'!$B:$M,12,FALSE)),"",VLOOKUP(CONCATENATE($A433,"_",F$2),'Reference data SID'!$B:$M,12,FALSE))</f>
        <v/>
      </c>
      <c r="G433" s="16" t="str">
        <f>IF(ISERROR(VLOOKUP(CONCATENATE($A433,"_",G$2),'Reference data SID'!$B:$M,12,FALSE)),"",VLOOKUP(CONCATENATE($A433,"_",G$2),'Reference data SID'!$B:$M,12,FALSE))</f>
        <v/>
      </c>
      <c r="H433" s="16" t="str">
        <f>IF(ISERROR(VLOOKUP(CONCATENATE($A433,"_",H$2),'Reference data SID'!$B:$M,12,FALSE)),"",VLOOKUP(CONCATENATE($A433,"_",H$2),'Reference data SID'!$B:$M,12,FALSE))</f>
        <v/>
      </c>
      <c r="I433" s="16" t="str">
        <f>IF(ISERROR(VLOOKUP(CONCATENATE($A433,"_",I$2),'Reference data SID'!$B:$M,12,FALSE)),"",VLOOKUP(CONCATENATE($A433,"_",I$2),'Reference data SID'!$B:$M,12,FALSE))</f>
        <v/>
      </c>
      <c r="J433" s="16" t="str">
        <f>IF(ISERROR(VLOOKUP(CONCATENATE($A433,"_",J$2),'Reference data SID'!$B:$M,12,FALSE)),"",VLOOKUP(CONCATENATE($A433,"_",J$2),'Reference data SID'!$B:$M,12,FALSE))</f>
        <v/>
      </c>
      <c r="K433" s="16" t="str">
        <f>IF(ISERROR(VLOOKUP(CONCATENATE($A433,"_",K$2),'Reference data SID'!$B:$M,12,FALSE)),"",VLOOKUP(CONCATENATE($A433,"_",K$2),'Reference data SID'!$B:$M,12,FALSE))</f>
        <v/>
      </c>
      <c r="L433" s="16" t="str">
        <f>IF(ISERROR(VLOOKUP(CONCATENATE($A433,"_",L$2),'Reference data SID'!$B:$M,12,FALSE)),"",VLOOKUP(CONCATENATE($A433,"_",L$2),'Reference data SID'!$B:$M,12,FALSE))</f>
        <v/>
      </c>
      <c r="M433" s="16" t="str">
        <f>IF(ISERROR(VLOOKUP(CONCATENATE($A433,"_",M$2),'Reference data SID'!$B:$M,12,FALSE)),"",VLOOKUP(CONCATENATE($A433,"_",M$2),'Reference data SID'!$B:$M,12,FALSE))</f>
        <v/>
      </c>
      <c r="N433" s="16" t="str">
        <f>IF(ISERROR(VLOOKUP(CONCATENATE($A433,"_",N$2),'Reference data SID'!$B:$M,12,FALSE)),"",VLOOKUP(CONCATENATE($A433,"_",N$2),'Reference data SID'!$B:$M,12,FALSE))</f>
        <v/>
      </c>
      <c r="O433" s="16" t="str">
        <f>IF(ISERROR(VLOOKUP(CONCATENATE($A433,"_",O$2),'Reference data SID'!$B:$M,12,FALSE)),"",VLOOKUP(CONCATENATE($A433,"_",O$2),'Reference data SID'!$B:$M,12,FALSE))</f>
        <v/>
      </c>
      <c r="P433" s="16" t="str">
        <f>IF(ISERROR(VLOOKUP(CONCATENATE($A433,"_",P$2),'Reference data SID'!$B:$M,12,FALSE)),"",VLOOKUP(CONCATENATE($A433,"_",P$2),'Reference data SID'!$B:$M,12,FALSE))</f>
        <v/>
      </c>
      <c r="Q433" s="16" t="str">
        <f>IF(ISERROR(VLOOKUP(CONCATENATE($A433,"_",Q$2),'Reference data SID'!$B:$M,12,FALSE)),"",VLOOKUP(CONCATENATE($A433,"_",Q$2),'Reference data SID'!$B:$M,12,FALSE))</f>
        <v/>
      </c>
      <c r="R433" s="16" t="str">
        <f>IF(ISERROR(VLOOKUP(CONCATENATE($A433,"_",R$2),'Reference data SID'!$B:$M,12,FALSE)),"",VLOOKUP(CONCATENATE($A433,"_",R$2),'Reference data SID'!$B:$M,12,FALSE))</f>
        <v/>
      </c>
      <c r="S433" s="16" t="str">
        <f>IF(ISERROR(VLOOKUP(CONCATENATE($A433,"_",S$2),'Reference data SID'!$B:$M,12,FALSE)),"",VLOOKUP(CONCATENATE($A433,"_",S$2),'Reference data SID'!$B:$M,12,FALSE))</f>
        <v/>
      </c>
      <c r="T433" s="16" t="str">
        <f>IF(ISERROR(VLOOKUP(CONCATENATE($A433,"_",T$2),'Reference data SID'!$B:$M,12,FALSE)),"",VLOOKUP(CONCATENATE($A433,"_",T$2),'Reference data SID'!$B:$M,12,FALSE))</f>
        <v/>
      </c>
      <c r="U433" s="16" t="str">
        <f>IF(ISERROR(VLOOKUP(CONCATENATE($A433,"_",U$2),'Reference data SID'!$B:$M,12,FALSE)),"",VLOOKUP(CONCATENATE($A433,"_",U$2),'Reference data SID'!$B:$M,12,FALSE))</f>
        <v/>
      </c>
      <c r="V433" s="16" t="str">
        <f>IF(ISERROR(VLOOKUP(CONCATENATE($A433,"_",V$2),'Reference data SID'!$B:$M,12,FALSE)),"",VLOOKUP(CONCATENATE($A433,"_",V$2),'Reference data SID'!$B:$M,12,FALSE))</f>
        <v/>
      </c>
      <c r="W433" s="16" t="str">
        <f>IF(ISERROR(VLOOKUP(CONCATENATE($A433,"_",W$2),'Reference data SID'!$B:$M,12,FALSE)),"",VLOOKUP(CONCATENATE($A433,"_",W$2),'Reference data SID'!$B:$M,12,FALSE))</f>
        <v/>
      </c>
      <c r="X433" s="16" t="str">
        <f>IF(ISERROR(VLOOKUP(CONCATENATE($A433,"_",X$2),'Reference data SID'!$B:$M,12,FALSE)),"",VLOOKUP(CONCATENATE($A433,"_",X$2),'Reference data SID'!$B:$M,12,FALSE))</f>
        <v/>
      </c>
      <c r="Y433" s="16" t="str">
        <f>IF(ISERROR(VLOOKUP(CONCATENATE($A433,"_",Y$2),'Reference data SID'!$B:$M,12,FALSE)),"",VLOOKUP(CONCATENATE($A433,"_",Y$2),'Reference data SID'!$B:$M,12,FALSE))</f>
        <v/>
      </c>
      <c r="Z433" s="16" t="str">
        <f>IF(ISERROR(VLOOKUP(CONCATENATE($A433,"_",Z$2),'Reference data SID'!$B:$M,12,FALSE)),"",VLOOKUP(CONCATENATE($A433,"_",Z$2),'Reference data SID'!$B:$M,12,FALSE))</f>
        <v/>
      </c>
      <c r="AA433" s="16" t="str">
        <f>IF(ISERROR(VLOOKUP(CONCATENATE($A433,"_",AA$2),'Reference data SID'!$B:$M,12,FALSE)),"",VLOOKUP(CONCATENATE($A433,"_",AA$2),'Reference data SID'!$B:$M,12,FALSE))</f>
        <v/>
      </c>
      <c r="AB433" s="16" t="str">
        <f>IF(ISERROR(VLOOKUP(CONCATENATE($A433,"_",AB$2),'Reference data SID'!$B:$M,12,FALSE)),"",VLOOKUP(CONCATENATE($A433,"_",AB$2),'Reference data SID'!$B:$M,12,FALSE))</f>
        <v/>
      </c>
      <c r="AC433" s="16" t="str">
        <f>IF(ISERROR(VLOOKUP(CONCATENATE($A433,"_",AC$2),'Reference data SID'!$B:$M,12,FALSE)),"",VLOOKUP(CONCATENATE($A433,"_",AC$2),'Reference data SID'!$B:$M,12,FALSE))</f>
        <v/>
      </c>
      <c r="AD433" s="16" t="str">
        <f>IF(ISERROR(VLOOKUP(CONCATENATE($A433,"_",AD$2),'Reference data SID'!$B:$M,12,FALSE)),"",VLOOKUP(CONCATENATE($A433,"_",AD$2),'Reference data SID'!$B:$M,12,FALSE))</f>
        <v/>
      </c>
      <c r="AE433" s="16" t="str">
        <f>IF(ISERROR(VLOOKUP(CONCATENATE($A433,"_",AE$2),'Reference data SID'!$B:$M,12,FALSE)),"",VLOOKUP(CONCATENATE($A433,"_",AE$2),'Reference data SID'!$B:$M,12,FALSE))</f>
        <v/>
      </c>
      <c r="AF433" s="16" t="str">
        <f>IF(ISERROR(VLOOKUP(CONCATENATE($A433,"_",AF$2),'Reference data SID'!$B:$M,12,FALSE)),"",VLOOKUP(CONCATENATE($A433,"_",AF$2),'Reference data SID'!$B:$M,12,FALSE))</f>
        <v/>
      </c>
      <c r="AG433" s="16" t="str">
        <f>IF(ISERROR(VLOOKUP(CONCATENATE($A433,"_",AG$2),'Reference data SID'!$B:$M,12,FALSE)),"",VLOOKUP(CONCATENATE($A433,"_",AG$2),'Reference data SID'!$B:$M,12,FALSE))</f>
        <v/>
      </c>
      <c r="AH433" s="16" t="str">
        <f>IF(ISERROR(VLOOKUP(CONCATENATE($A433,"_",AH$2),'Reference data SID'!$B:$M,12,FALSE)),"",VLOOKUP(CONCATENATE($A433,"_",AH$2),'Reference data SID'!$B:$M,12,FALSE))</f>
        <v/>
      </c>
      <c r="AI433" s="16" t="str">
        <f>IF(ISERROR(VLOOKUP(CONCATENATE($A433,"_",AI$2),'Reference data SID'!$B:$M,12,FALSE)),"",VLOOKUP(CONCATENATE($A433,"_",AI$2),'Reference data SID'!$B:$M,12,FALSE))</f>
        <v/>
      </c>
      <c r="AJ433" s="16" t="str">
        <f>IF(ISERROR(VLOOKUP(CONCATENATE($A433,"_",AJ$2),'Reference data SID'!$B:$M,12,FALSE)),"",VLOOKUP(CONCATENATE($A433,"_",AJ$2),'Reference data SID'!$B:$M,12,FALSE))</f>
        <v/>
      </c>
      <c r="AK433" s="16" t="str">
        <f>IF(ISERROR(VLOOKUP(CONCATENATE($A433,"_",AK$2),'Reference data SID'!$B:$M,12,FALSE)),"",VLOOKUP(CONCATENATE($A433,"_",AK$2),'Reference data SID'!$B:$M,12,FALSE))</f>
        <v/>
      </c>
      <c r="AL433" s="16" t="str">
        <f>IF(ISERROR(VLOOKUP(CONCATENATE($A433,"_",AL$2),'Reference data SID'!$B:$M,12,FALSE)),"",VLOOKUP(CONCATENATE($A433,"_",AL$2),'Reference data SID'!$B:$M,12,FALSE))</f>
        <v/>
      </c>
      <c r="AM433" s="16" t="str">
        <f>IF(ISERROR(VLOOKUP(CONCATENATE($A433,"_",AM$2),'Reference data SID'!$B:$M,12,FALSE)),"",VLOOKUP(CONCATENATE($A433,"_",AM$2),'Reference data SID'!$B:$M,12,FALSE))</f>
        <v/>
      </c>
      <c r="AN433" s="16" t="str">
        <f>IF(ISERROR(VLOOKUP(CONCATENATE($A433,"_",AN$2),'Reference data SID'!$B:$M,12,FALSE)),"",VLOOKUP(CONCATENATE($A433,"_",AN$2),'Reference data SID'!$B:$M,12,FALSE))</f>
        <v/>
      </c>
      <c r="AO433" s="16" t="str">
        <f>IF(ISERROR(VLOOKUP(CONCATENATE($A433,"_",AO$2),'Reference data SID'!$B:$M,12,FALSE)),"",VLOOKUP(CONCATENATE($A433,"_",AO$2),'Reference data SID'!$B:$M,12,FALSE))</f>
        <v/>
      </c>
      <c r="AP433" s="16" t="str">
        <f>IF(ISERROR(VLOOKUP(CONCATENATE($A433,"_",AP$2),'Reference data SID'!$B:$M,12,FALSE)),"",VLOOKUP(CONCATENATE($A433,"_",AP$2),'Reference data SID'!$B:$M,12,FALSE))</f>
        <v/>
      </c>
      <c r="AQ433" s="16" t="str">
        <f>IF(ISERROR(VLOOKUP(CONCATENATE($A433,"_",AQ$2),'Reference data SID'!$B:$M,12,FALSE)),"",VLOOKUP(CONCATENATE($A433,"_",AQ$2),'Reference data SID'!$B:$M,12,FALSE))</f>
        <v/>
      </c>
      <c r="AR433" s="16" t="str">
        <f>IF(ISERROR(VLOOKUP(CONCATENATE($A433,"_",AR$2),'Reference data SID'!$B:$M,12,FALSE)),"",VLOOKUP(CONCATENATE($A433,"_",AR$2),'Reference data SID'!$B:$M,12,FALSE))</f>
        <v/>
      </c>
      <c r="AS433" s="16" t="str">
        <f>IF(ISERROR(VLOOKUP(CONCATENATE($A433,"_",AS$2),'Reference data SID'!$B:$M,12,FALSE)),"",VLOOKUP(CONCATENATE($A433,"_",AS$2),'Reference data SID'!$B:$M,12,FALSE))</f>
        <v/>
      </c>
      <c r="AT433" s="16" t="str">
        <f>IF(ISERROR(VLOOKUP(CONCATENATE($A433,"_",AT$2),'Reference data SID'!$B:$M,12,FALSE)),"",VLOOKUP(CONCATENATE($A433,"_",AT$2),'Reference data SID'!$B:$M,12,FALSE))</f>
        <v/>
      </c>
    </row>
    <row r="434" spans="1:46" x14ac:dyDescent="0.25">
      <c r="A434">
        <v>430</v>
      </c>
      <c r="B434" s="16" t="str">
        <f>IF(ISERROR(VLOOKUP(CONCATENATE($A434,"_",B$2),'Reference data SID'!$B:$M,12,FALSE)),"",VLOOKUP(CONCATENATE($A434,"_",B$2),'Reference data SID'!$B:$M,12,FALSE))</f>
        <v/>
      </c>
      <c r="C434" s="16" t="str">
        <f>IF(ISERROR(VLOOKUP(CONCATENATE($A434,"_",C$2),'Reference data SID'!$B:$M,12,FALSE)),"",VLOOKUP(CONCATENATE($A434,"_",C$2),'Reference data SID'!$B:$M,12,FALSE))</f>
        <v/>
      </c>
      <c r="D434" s="16" t="str">
        <f>IF(ISERROR(VLOOKUP(CONCATENATE($A434,"_",D$2),'Reference data SID'!$B:$M,12,FALSE)),"",VLOOKUP(CONCATENATE($A434,"_",D$2),'Reference data SID'!$B:$M,12,FALSE))</f>
        <v/>
      </c>
      <c r="E434" s="16" t="str">
        <f>IF(ISERROR(VLOOKUP(CONCATENATE($A434,"_",E$2),'Reference data SID'!$B:$M,12,FALSE)),"",VLOOKUP(CONCATENATE($A434,"_",E$2),'Reference data SID'!$B:$M,12,FALSE))</f>
        <v/>
      </c>
      <c r="F434" s="16" t="str">
        <f>IF(ISERROR(VLOOKUP(CONCATENATE($A434,"_",F$2),'Reference data SID'!$B:$M,12,FALSE)),"",VLOOKUP(CONCATENATE($A434,"_",F$2),'Reference data SID'!$B:$M,12,FALSE))</f>
        <v/>
      </c>
      <c r="G434" s="16" t="str">
        <f>IF(ISERROR(VLOOKUP(CONCATENATE($A434,"_",G$2),'Reference data SID'!$B:$M,12,FALSE)),"",VLOOKUP(CONCATENATE($A434,"_",G$2),'Reference data SID'!$B:$M,12,FALSE))</f>
        <v/>
      </c>
      <c r="H434" s="16" t="str">
        <f>IF(ISERROR(VLOOKUP(CONCATENATE($A434,"_",H$2),'Reference data SID'!$B:$M,12,FALSE)),"",VLOOKUP(CONCATENATE($A434,"_",H$2),'Reference data SID'!$B:$M,12,FALSE))</f>
        <v/>
      </c>
      <c r="I434" s="16" t="str">
        <f>IF(ISERROR(VLOOKUP(CONCATENATE($A434,"_",I$2),'Reference data SID'!$B:$M,12,FALSE)),"",VLOOKUP(CONCATENATE($A434,"_",I$2),'Reference data SID'!$B:$M,12,FALSE))</f>
        <v/>
      </c>
      <c r="J434" s="16" t="str">
        <f>IF(ISERROR(VLOOKUP(CONCATENATE($A434,"_",J$2),'Reference data SID'!$B:$M,12,FALSE)),"",VLOOKUP(CONCATENATE($A434,"_",J$2),'Reference data SID'!$B:$M,12,FALSE))</f>
        <v/>
      </c>
      <c r="K434" s="16" t="str">
        <f>IF(ISERROR(VLOOKUP(CONCATENATE($A434,"_",K$2),'Reference data SID'!$B:$M,12,FALSE)),"",VLOOKUP(CONCATENATE($A434,"_",K$2),'Reference data SID'!$B:$M,12,FALSE))</f>
        <v/>
      </c>
      <c r="L434" s="16" t="str">
        <f>IF(ISERROR(VLOOKUP(CONCATENATE($A434,"_",L$2),'Reference data SID'!$B:$M,12,FALSE)),"",VLOOKUP(CONCATENATE($A434,"_",L$2),'Reference data SID'!$B:$M,12,FALSE))</f>
        <v/>
      </c>
      <c r="M434" s="16" t="str">
        <f>IF(ISERROR(VLOOKUP(CONCATENATE($A434,"_",M$2),'Reference data SID'!$B:$M,12,FALSE)),"",VLOOKUP(CONCATENATE($A434,"_",M$2),'Reference data SID'!$B:$M,12,FALSE))</f>
        <v/>
      </c>
      <c r="N434" s="16" t="str">
        <f>IF(ISERROR(VLOOKUP(CONCATENATE($A434,"_",N$2),'Reference data SID'!$B:$M,12,FALSE)),"",VLOOKUP(CONCATENATE($A434,"_",N$2),'Reference data SID'!$B:$M,12,FALSE))</f>
        <v/>
      </c>
      <c r="O434" s="16" t="str">
        <f>IF(ISERROR(VLOOKUP(CONCATENATE($A434,"_",O$2),'Reference data SID'!$B:$M,12,FALSE)),"",VLOOKUP(CONCATENATE($A434,"_",O$2),'Reference data SID'!$B:$M,12,FALSE))</f>
        <v/>
      </c>
      <c r="P434" s="16" t="str">
        <f>IF(ISERROR(VLOOKUP(CONCATENATE($A434,"_",P$2),'Reference data SID'!$B:$M,12,FALSE)),"",VLOOKUP(CONCATENATE($A434,"_",P$2),'Reference data SID'!$B:$M,12,FALSE))</f>
        <v/>
      </c>
      <c r="Q434" s="16" t="str">
        <f>IF(ISERROR(VLOOKUP(CONCATENATE($A434,"_",Q$2),'Reference data SID'!$B:$M,12,FALSE)),"",VLOOKUP(CONCATENATE($A434,"_",Q$2),'Reference data SID'!$B:$M,12,FALSE))</f>
        <v/>
      </c>
      <c r="R434" s="16" t="str">
        <f>IF(ISERROR(VLOOKUP(CONCATENATE($A434,"_",R$2),'Reference data SID'!$B:$M,12,FALSE)),"",VLOOKUP(CONCATENATE($A434,"_",R$2),'Reference data SID'!$B:$M,12,FALSE))</f>
        <v/>
      </c>
      <c r="S434" s="16" t="str">
        <f>IF(ISERROR(VLOOKUP(CONCATENATE($A434,"_",S$2),'Reference data SID'!$B:$M,12,FALSE)),"",VLOOKUP(CONCATENATE($A434,"_",S$2),'Reference data SID'!$B:$M,12,FALSE))</f>
        <v/>
      </c>
      <c r="T434" s="16" t="str">
        <f>IF(ISERROR(VLOOKUP(CONCATENATE($A434,"_",T$2),'Reference data SID'!$B:$M,12,FALSE)),"",VLOOKUP(CONCATENATE($A434,"_",T$2),'Reference data SID'!$B:$M,12,FALSE))</f>
        <v/>
      </c>
      <c r="U434" s="16" t="str">
        <f>IF(ISERROR(VLOOKUP(CONCATENATE($A434,"_",U$2),'Reference data SID'!$B:$M,12,FALSE)),"",VLOOKUP(CONCATENATE($A434,"_",U$2),'Reference data SID'!$B:$M,12,FALSE))</f>
        <v/>
      </c>
      <c r="V434" s="16" t="str">
        <f>IF(ISERROR(VLOOKUP(CONCATENATE($A434,"_",V$2),'Reference data SID'!$B:$M,12,FALSE)),"",VLOOKUP(CONCATENATE($A434,"_",V$2),'Reference data SID'!$B:$M,12,FALSE))</f>
        <v/>
      </c>
      <c r="W434" s="16" t="str">
        <f>IF(ISERROR(VLOOKUP(CONCATENATE($A434,"_",W$2),'Reference data SID'!$B:$M,12,FALSE)),"",VLOOKUP(CONCATENATE($A434,"_",W$2),'Reference data SID'!$B:$M,12,FALSE))</f>
        <v/>
      </c>
      <c r="X434" s="16" t="str">
        <f>IF(ISERROR(VLOOKUP(CONCATENATE($A434,"_",X$2),'Reference data SID'!$B:$M,12,FALSE)),"",VLOOKUP(CONCATENATE($A434,"_",X$2),'Reference data SID'!$B:$M,12,FALSE))</f>
        <v/>
      </c>
      <c r="Y434" s="16" t="str">
        <f>IF(ISERROR(VLOOKUP(CONCATENATE($A434,"_",Y$2),'Reference data SID'!$B:$M,12,FALSE)),"",VLOOKUP(CONCATENATE($A434,"_",Y$2),'Reference data SID'!$B:$M,12,FALSE))</f>
        <v/>
      </c>
      <c r="Z434" s="16" t="str">
        <f>IF(ISERROR(VLOOKUP(CONCATENATE($A434,"_",Z$2),'Reference data SID'!$B:$M,12,FALSE)),"",VLOOKUP(CONCATENATE($A434,"_",Z$2),'Reference data SID'!$B:$M,12,FALSE))</f>
        <v/>
      </c>
      <c r="AA434" s="16" t="str">
        <f>IF(ISERROR(VLOOKUP(CONCATENATE($A434,"_",AA$2),'Reference data SID'!$B:$M,12,FALSE)),"",VLOOKUP(CONCATENATE($A434,"_",AA$2),'Reference data SID'!$B:$M,12,FALSE))</f>
        <v/>
      </c>
      <c r="AB434" s="16" t="str">
        <f>IF(ISERROR(VLOOKUP(CONCATENATE($A434,"_",AB$2),'Reference data SID'!$B:$M,12,FALSE)),"",VLOOKUP(CONCATENATE($A434,"_",AB$2),'Reference data SID'!$B:$M,12,FALSE))</f>
        <v/>
      </c>
      <c r="AC434" s="16" t="str">
        <f>IF(ISERROR(VLOOKUP(CONCATENATE($A434,"_",AC$2),'Reference data SID'!$B:$M,12,FALSE)),"",VLOOKUP(CONCATENATE($A434,"_",AC$2),'Reference data SID'!$B:$M,12,FALSE))</f>
        <v/>
      </c>
      <c r="AD434" s="16" t="str">
        <f>IF(ISERROR(VLOOKUP(CONCATENATE($A434,"_",AD$2),'Reference data SID'!$B:$M,12,FALSE)),"",VLOOKUP(CONCATENATE($A434,"_",AD$2),'Reference data SID'!$B:$M,12,FALSE))</f>
        <v/>
      </c>
      <c r="AE434" s="16" t="str">
        <f>IF(ISERROR(VLOOKUP(CONCATENATE($A434,"_",AE$2),'Reference data SID'!$B:$M,12,FALSE)),"",VLOOKUP(CONCATENATE($A434,"_",AE$2),'Reference data SID'!$B:$M,12,FALSE))</f>
        <v/>
      </c>
      <c r="AF434" s="16" t="str">
        <f>IF(ISERROR(VLOOKUP(CONCATENATE($A434,"_",AF$2),'Reference data SID'!$B:$M,12,FALSE)),"",VLOOKUP(CONCATENATE($A434,"_",AF$2),'Reference data SID'!$B:$M,12,FALSE))</f>
        <v/>
      </c>
      <c r="AG434" s="16" t="str">
        <f>IF(ISERROR(VLOOKUP(CONCATENATE($A434,"_",AG$2),'Reference data SID'!$B:$M,12,FALSE)),"",VLOOKUP(CONCATENATE($A434,"_",AG$2),'Reference data SID'!$B:$M,12,FALSE))</f>
        <v/>
      </c>
      <c r="AH434" s="16" t="str">
        <f>IF(ISERROR(VLOOKUP(CONCATENATE($A434,"_",AH$2),'Reference data SID'!$B:$M,12,FALSE)),"",VLOOKUP(CONCATENATE($A434,"_",AH$2),'Reference data SID'!$B:$M,12,FALSE))</f>
        <v/>
      </c>
      <c r="AI434" s="16" t="str">
        <f>IF(ISERROR(VLOOKUP(CONCATENATE($A434,"_",AI$2),'Reference data SID'!$B:$M,12,FALSE)),"",VLOOKUP(CONCATENATE($A434,"_",AI$2),'Reference data SID'!$B:$M,12,FALSE))</f>
        <v/>
      </c>
      <c r="AJ434" s="16" t="str">
        <f>IF(ISERROR(VLOOKUP(CONCATENATE($A434,"_",AJ$2),'Reference data SID'!$B:$M,12,FALSE)),"",VLOOKUP(CONCATENATE($A434,"_",AJ$2),'Reference data SID'!$B:$M,12,FALSE))</f>
        <v/>
      </c>
      <c r="AK434" s="16" t="str">
        <f>IF(ISERROR(VLOOKUP(CONCATENATE($A434,"_",AK$2),'Reference data SID'!$B:$M,12,FALSE)),"",VLOOKUP(CONCATENATE($A434,"_",AK$2),'Reference data SID'!$B:$M,12,FALSE))</f>
        <v/>
      </c>
      <c r="AL434" s="16" t="str">
        <f>IF(ISERROR(VLOOKUP(CONCATENATE($A434,"_",AL$2),'Reference data SID'!$B:$M,12,FALSE)),"",VLOOKUP(CONCATENATE($A434,"_",AL$2),'Reference data SID'!$B:$M,12,FALSE))</f>
        <v/>
      </c>
      <c r="AM434" s="16" t="str">
        <f>IF(ISERROR(VLOOKUP(CONCATENATE($A434,"_",AM$2),'Reference data SID'!$B:$M,12,FALSE)),"",VLOOKUP(CONCATENATE($A434,"_",AM$2),'Reference data SID'!$B:$M,12,FALSE))</f>
        <v/>
      </c>
      <c r="AN434" s="16" t="str">
        <f>IF(ISERROR(VLOOKUP(CONCATENATE($A434,"_",AN$2),'Reference data SID'!$B:$M,12,FALSE)),"",VLOOKUP(CONCATENATE($A434,"_",AN$2),'Reference data SID'!$B:$M,12,FALSE))</f>
        <v/>
      </c>
      <c r="AO434" s="16" t="str">
        <f>IF(ISERROR(VLOOKUP(CONCATENATE($A434,"_",AO$2),'Reference data SID'!$B:$M,12,FALSE)),"",VLOOKUP(CONCATENATE($A434,"_",AO$2),'Reference data SID'!$B:$M,12,FALSE))</f>
        <v/>
      </c>
      <c r="AP434" s="16" t="str">
        <f>IF(ISERROR(VLOOKUP(CONCATENATE($A434,"_",AP$2),'Reference data SID'!$B:$M,12,FALSE)),"",VLOOKUP(CONCATENATE($A434,"_",AP$2),'Reference data SID'!$B:$M,12,FALSE))</f>
        <v/>
      </c>
      <c r="AQ434" s="16" t="str">
        <f>IF(ISERROR(VLOOKUP(CONCATENATE($A434,"_",AQ$2),'Reference data SID'!$B:$M,12,FALSE)),"",VLOOKUP(CONCATENATE($A434,"_",AQ$2),'Reference data SID'!$B:$M,12,FALSE))</f>
        <v/>
      </c>
      <c r="AR434" s="16" t="str">
        <f>IF(ISERROR(VLOOKUP(CONCATENATE($A434,"_",AR$2),'Reference data SID'!$B:$M,12,FALSE)),"",VLOOKUP(CONCATENATE($A434,"_",AR$2),'Reference data SID'!$B:$M,12,FALSE))</f>
        <v/>
      </c>
      <c r="AS434" s="16" t="str">
        <f>IF(ISERROR(VLOOKUP(CONCATENATE($A434,"_",AS$2),'Reference data SID'!$B:$M,12,FALSE)),"",VLOOKUP(CONCATENATE($A434,"_",AS$2),'Reference data SID'!$B:$M,12,FALSE))</f>
        <v/>
      </c>
      <c r="AT434" s="16" t="str">
        <f>IF(ISERROR(VLOOKUP(CONCATENATE($A434,"_",AT$2),'Reference data SID'!$B:$M,12,FALSE)),"",VLOOKUP(CONCATENATE($A434,"_",AT$2),'Reference data SID'!$B:$M,12,FALSE))</f>
        <v/>
      </c>
    </row>
    <row r="435" spans="1:46" x14ac:dyDescent="0.25">
      <c r="A435">
        <v>431</v>
      </c>
      <c r="B435" s="16" t="str">
        <f>IF(ISERROR(VLOOKUP(CONCATENATE($A435,"_",B$2),'Reference data SID'!$B:$M,12,FALSE)),"",VLOOKUP(CONCATENATE($A435,"_",B$2),'Reference data SID'!$B:$M,12,FALSE))</f>
        <v/>
      </c>
      <c r="C435" s="16" t="str">
        <f>IF(ISERROR(VLOOKUP(CONCATENATE($A435,"_",C$2),'Reference data SID'!$B:$M,12,FALSE)),"",VLOOKUP(CONCATENATE($A435,"_",C$2),'Reference data SID'!$B:$M,12,FALSE))</f>
        <v/>
      </c>
      <c r="D435" s="16" t="str">
        <f>IF(ISERROR(VLOOKUP(CONCATENATE($A435,"_",D$2),'Reference data SID'!$B:$M,12,FALSE)),"",VLOOKUP(CONCATENATE($A435,"_",D$2),'Reference data SID'!$B:$M,12,FALSE))</f>
        <v/>
      </c>
      <c r="E435" s="16" t="str">
        <f>IF(ISERROR(VLOOKUP(CONCATENATE($A435,"_",E$2),'Reference data SID'!$B:$M,12,FALSE)),"",VLOOKUP(CONCATENATE($A435,"_",E$2),'Reference data SID'!$B:$M,12,FALSE))</f>
        <v/>
      </c>
      <c r="F435" s="16" t="str">
        <f>IF(ISERROR(VLOOKUP(CONCATENATE($A435,"_",F$2),'Reference data SID'!$B:$M,12,FALSE)),"",VLOOKUP(CONCATENATE($A435,"_",F$2),'Reference data SID'!$B:$M,12,FALSE))</f>
        <v/>
      </c>
      <c r="G435" s="16" t="str">
        <f>IF(ISERROR(VLOOKUP(CONCATENATE($A435,"_",G$2),'Reference data SID'!$B:$M,12,FALSE)),"",VLOOKUP(CONCATENATE($A435,"_",G$2),'Reference data SID'!$B:$M,12,FALSE))</f>
        <v/>
      </c>
      <c r="H435" s="16" t="str">
        <f>IF(ISERROR(VLOOKUP(CONCATENATE($A435,"_",H$2),'Reference data SID'!$B:$M,12,FALSE)),"",VLOOKUP(CONCATENATE($A435,"_",H$2),'Reference data SID'!$B:$M,12,FALSE))</f>
        <v/>
      </c>
      <c r="I435" s="16" t="str">
        <f>IF(ISERROR(VLOOKUP(CONCATENATE($A435,"_",I$2),'Reference data SID'!$B:$M,12,FALSE)),"",VLOOKUP(CONCATENATE($A435,"_",I$2),'Reference data SID'!$B:$M,12,FALSE))</f>
        <v/>
      </c>
      <c r="J435" s="16" t="str">
        <f>IF(ISERROR(VLOOKUP(CONCATENATE($A435,"_",J$2),'Reference data SID'!$B:$M,12,FALSE)),"",VLOOKUP(CONCATENATE($A435,"_",J$2),'Reference data SID'!$B:$M,12,FALSE))</f>
        <v/>
      </c>
      <c r="K435" s="16" t="str">
        <f>IF(ISERROR(VLOOKUP(CONCATENATE($A435,"_",K$2),'Reference data SID'!$B:$M,12,FALSE)),"",VLOOKUP(CONCATENATE($A435,"_",K$2),'Reference data SID'!$B:$M,12,FALSE))</f>
        <v/>
      </c>
      <c r="L435" s="16" t="str">
        <f>IF(ISERROR(VLOOKUP(CONCATENATE($A435,"_",L$2),'Reference data SID'!$B:$M,12,FALSE)),"",VLOOKUP(CONCATENATE($A435,"_",L$2),'Reference data SID'!$B:$M,12,FALSE))</f>
        <v/>
      </c>
      <c r="M435" s="16" t="str">
        <f>IF(ISERROR(VLOOKUP(CONCATENATE($A435,"_",M$2),'Reference data SID'!$B:$M,12,FALSE)),"",VLOOKUP(CONCATENATE($A435,"_",M$2),'Reference data SID'!$B:$M,12,FALSE))</f>
        <v/>
      </c>
      <c r="N435" s="16" t="str">
        <f>IF(ISERROR(VLOOKUP(CONCATENATE($A435,"_",N$2),'Reference data SID'!$B:$M,12,FALSE)),"",VLOOKUP(CONCATENATE($A435,"_",N$2),'Reference data SID'!$B:$M,12,FALSE))</f>
        <v/>
      </c>
      <c r="O435" s="16" t="str">
        <f>IF(ISERROR(VLOOKUP(CONCATENATE($A435,"_",O$2),'Reference data SID'!$B:$M,12,FALSE)),"",VLOOKUP(CONCATENATE($A435,"_",O$2),'Reference data SID'!$B:$M,12,FALSE))</f>
        <v/>
      </c>
      <c r="P435" s="16" t="str">
        <f>IF(ISERROR(VLOOKUP(CONCATENATE($A435,"_",P$2),'Reference data SID'!$B:$M,12,FALSE)),"",VLOOKUP(CONCATENATE($A435,"_",P$2),'Reference data SID'!$B:$M,12,FALSE))</f>
        <v/>
      </c>
      <c r="Q435" s="16" t="str">
        <f>IF(ISERROR(VLOOKUP(CONCATENATE($A435,"_",Q$2),'Reference data SID'!$B:$M,12,FALSE)),"",VLOOKUP(CONCATENATE($A435,"_",Q$2),'Reference data SID'!$B:$M,12,FALSE))</f>
        <v/>
      </c>
      <c r="R435" s="16" t="str">
        <f>IF(ISERROR(VLOOKUP(CONCATENATE($A435,"_",R$2),'Reference data SID'!$B:$M,12,FALSE)),"",VLOOKUP(CONCATENATE($A435,"_",R$2),'Reference data SID'!$B:$M,12,FALSE))</f>
        <v/>
      </c>
      <c r="S435" s="16" t="str">
        <f>IF(ISERROR(VLOOKUP(CONCATENATE($A435,"_",S$2),'Reference data SID'!$B:$M,12,FALSE)),"",VLOOKUP(CONCATENATE($A435,"_",S$2),'Reference data SID'!$B:$M,12,FALSE))</f>
        <v/>
      </c>
      <c r="T435" s="16" t="str">
        <f>IF(ISERROR(VLOOKUP(CONCATENATE($A435,"_",T$2),'Reference data SID'!$B:$M,12,FALSE)),"",VLOOKUP(CONCATENATE($A435,"_",T$2),'Reference data SID'!$B:$M,12,FALSE))</f>
        <v/>
      </c>
      <c r="U435" s="16" t="str">
        <f>IF(ISERROR(VLOOKUP(CONCATENATE($A435,"_",U$2),'Reference data SID'!$B:$M,12,FALSE)),"",VLOOKUP(CONCATENATE($A435,"_",U$2),'Reference data SID'!$B:$M,12,FALSE))</f>
        <v/>
      </c>
      <c r="V435" s="16" t="str">
        <f>IF(ISERROR(VLOOKUP(CONCATENATE($A435,"_",V$2),'Reference data SID'!$B:$M,12,FALSE)),"",VLOOKUP(CONCATENATE($A435,"_",V$2),'Reference data SID'!$B:$M,12,FALSE))</f>
        <v/>
      </c>
      <c r="W435" s="16" t="str">
        <f>IF(ISERROR(VLOOKUP(CONCATENATE($A435,"_",W$2),'Reference data SID'!$B:$M,12,FALSE)),"",VLOOKUP(CONCATENATE($A435,"_",W$2),'Reference data SID'!$B:$M,12,FALSE))</f>
        <v/>
      </c>
      <c r="X435" s="16" t="str">
        <f>IF(ISERROR(VLOOKUP(CONCATENATE($A435,"_",X$2),'Reference data SID'!$B:$M,12,FALSE)),"",VLOOKUP(CONCATENATE($A435,"_",X$2),'Reference data SID'!$B:$M,12,FALSE))</f>
        <v/>
      </c>
      <c r="Y435" s="16" t="str">
        <f>IF(ISERROR(VLOOKUP(CONCATENATE($A435,"_",Y$2),'Reference data SID'!$B:$M,12,FALSE)),"",VLOOKUP(CONCATENATE($A435,"_",Y$2),'Reference data SID'!$B:$M,12,FALSE))</f>
        <v/>
      </c>
      <c r="Z435" s="16" t="str">
        <f>IF(ISERROR(VLOOKUP(CONCATENATE($A435,"_",Z$2),'Reference data SID'!$B:$M,12,FALSE)),"",VLOOKUP(CONCATENATE($A435,"_",Z$2),'Reference data SID'!$B:$M,12,FALSE))</f>
        <v/>
      </c>
      <c r="AA435" s="16" t="str">
        <f>IF(ISERROR(VLOOKUP(CONCATENATE($A435,"_",AA$2),'Reference data SID'!$B:$M,12,FALSE)),"",VLOOKUP(CONCATENATE($A435,"_",AA$2),'Reference data SID'!$B:$M,12,FALSE))</f>
        <v/>
      </c>
      <c r="AB435" s="16" t="str">
        <f>IF(ISERROR(VLOOKUP(CONCATENATE($A435,"_",AB$2),'Reference data SID'!$B:$M,12,FALSE)),"",VLOOKUP(CONCATENATE($A435,"_",AB$2),'Reference data SID'!$B:$M,12,FALSE))</f>
        <v/>
      </c>
      <c r="AC435" s="16" t="str">
        <f>IF(ISERROR(VLOOKUP(CONCATENATE($A435,"_",AC$2),'Reference data SID'!$B:$M,12,FALSE)),"",VLOOKUP(CONCATENATE($A435,"_",AC$2),'Reference data SID'!$B:$M,12,FALSE))</f>
        <v/>
      </c>
      <c r="AD435" s="16" t="str">
        <f>IF(ISERROR(VLOOKUP(CONCATENATE($A435,"_",AD$2),'Reference data SID'!$B:$M,12,FALSE)),"",VLOOKUP(CONCATENATE($A435,"_",AD$2),'Reference data SID'!$B:$M,12,FALSE))</f>
        <v/>
      </c>
      <c r="AE435" s="16" t="str">
        <f>IF(ISERROR(VLOOKUP(CONCATENATE($A435,"_",AE$2),'Reference data SID'!$B:$M,12,FALSE)),"",VLOOKUP(CONCATENATE($A435,"_",AE$2),'Reference data SID'!$B:$M,12,FALSE))</f>
        <v/>
      </c>
      <c r="AF435" s="16" t="str">
        <f>IF(ISERROR(VLOOKUP(CONCATENATE($A435,"_",AF$2),'Reference data SID'!$B:$M,12,FALSE)),"",VLOOKUP(CONCATENATE($A435,"_",AF$2),'Reference data SID'!$B:$M,12,FALSE))</f>
        <v/>
      </c>
      <c r="AG435" s="16" t="str">
        <f>IF(ISERROR(VLOOKUP(CONCATENATE($A435,"_",AG$2),'Reference data SID'!$B:$M,12,FALSE)),"",VLOOKUP(CONCATENATE($A435,"_",AG$2),'Reference data SID'!$B:$M,12,FALSE))</f>
        <v/>
      </c>
      <c r="AH435" s="16" t="str">
        <f>IF(ISERROR(VLOOKUP(CONCATENATE($A435,"_",AH$2),'Reference data SID'!$B:$M,12,FALSE)),"",VLOOKUP(CONCATENATE($A435,"_",AH$2),'Reference data SID'!$B:$M,12,FALSE))</f>
        <v/>
      </c>
      <c r="AI435" s="16" t="str">
        <f>IF(ISERROR(VLOOKUP(CONCATENATE($A435,"_",AI$2),'Reference data SID'!$B:$M,12,FALSE)),"",VLOOKUP(CONCATENATE($A435,"_",AI$2),'Reference data SID'!$B:$M,12,FALSE))</f>
        <v/>
      </c>
      <c r="AJ435" s="16" t="str">
        <f>IF(ISERROR(VLOOKUP(CONCATENATE($A435,"_",AJ$2),'Reference data SID'!$B:$M,12,FALSE)),"",VLOOKUP(CONCATENATE($A435,"_",AJ$2),'Reference data SID'!$B:$M,12,FALSE))</f>
        <v/>
      </c>
      <c r="AK435" s="16" t="str">
        <f>IF(ISERROR(VLOOKUP(CONCATENATE($A435,"_",AK$2),'Reference data SID'!$B:$M,12,FALSE)),"",VLOOKUP(CONCATENATE($A435,"_",AK$2),'Reference data SID'!$B:$M,12,FALSE))</f>
        <v/>
      </c>
      <c r="AL435" s="16" t="str">
        <f>IF(ISERROR(VLOOKUP(CONCATENATE($A435,"_",AL$2),'Reference data SID'!$B:$M,12,FALSE)),"",VLOOKUP(CONCATENATE($A435,"_",AL$2),'Reference data SID'!$B:$M,12,FALSE))</f>
        <v/>
      </c>
      <c r="AM435" s="16" t="str">
        <f>IF(ISERROR(VLOOKUP(CONCATENATE($A435,"_",AM$2),'Reference data SID'!$B:$M,12,FALSE)),"",VLOOKUP(CONCATENATE($A435,"_",AM$2),'Reference data SID'!$B:$M,12,FALSE))</f>
        <v/>
      </c>
      <c r="AN435" s="16" t="str">
        <f>IF(ISERROR(VLOOKUP(CONCATENATE($A435,"_",AN$2),'Reference data SID'!$B:$M,12,FALSE)),"",VLOOKUP(CONCATENATE($A435,"_",AN$2),'Reference data SID'!$B:$M,12,FALSE))</f>
        <v/>
      </c>
      <c r="AO435" s="16" t="str">
        <f>IF(ISERROR(VLOOKUP(CONCATENATE($A435,"_",AO$2),'Reference data SID'!$B:$M,12,FALSE)),"",VLOOKUP(CONCATENATE($A435,"_",AO$2),'Reference data SID'!$B:$M,12,FALSE))</f>
        <v/>
      </c>
      <c r="AP435" s="16" t="str">
        <f>IF(ISERROR(VLOOKUP(CONCATENATE($A435,"_",AP$2),'Reference data SID'!$B:$M,12,FALSE)),"",VLOOKUP(CONCATENATE($A435,"_",AP$2),'Reference data SID'!$B:$M,12,FALSE))</f>
        <v/>
      </c>
      <c r="AQ435" s="16" t="str">
        <f>IF(ISERROR(VLOOKUP(CONCATENATE($A435,"_",AQ$2),'Reference data SID'!$B:$M,12,FALSE)),"",VLOOKUP(CONCATENATE($A435,"_",AQ$2),'Reference data SID'!$B:$M,12,FALSE))</f>
        <v/>
      </c>
      <c r="AR435" s="16" t="str">
        <f>IF(ISERROR(VLOOKUP(CONCATENATE($A435,"_",AR$2),'Reference data SID'!$B:$M,12,FALSE)),"",VLOOKUP(CONCATENATE($A435,"_",AR$2),'Reference data SID'!$B:$M,12,FALSE))</f>
        <v/>
      </c>
      <c r="AS435" s="16" t="str">
        <f>IF(ISERROR(VLOOKUP(CONCATENATE($A435,"_",AS$2),'Reference data SID'!$B:$M,12,FALSE)),"",VLOOKUP(CONCATENATE($A435,"_",AS$2),'Reference data SID'!$B:$M,12,FALSE))</f>
        <v/>
      </c>
      <c r="AT435" s="16" t="str">
        <f>IF(ISERROR(VLOOKUP(CONCATENATE($A435,"_",AT$2),'Reference data SID'!$B:$M,12,FALSE)),"",VLOOKUP(CONCATENATE($A435,"_",AT$2),'Reference data SID'!$B:$M,12,FALSE))</f>
        <v/>
      </c>
    </row>
    <row r="436" spans="1:46" x14ac:dyDescent="0.25">
      <c r="A436">
        <v>432</v>
      </c>
      <c r="B436" s="16" t="str">
        <f>IF(ISERROR(VLOOKUP(CONCATENATE($A436,"_",B$2),'Reference data SID'!$B:$M,12,FALSE)),"",VLOOKUP(CONCATENATE($A436,"_",B$2),'Reference data SID'!$B:$M,12,FALSE))</f>
        <v/>
      </c>
      <c r="C436" s="16" t="str">
        <f>IF(ISERROR(VLOOKUP(CONCATENATE($A436,"_",C$2),'Reference data SID'!$B:$M,12,FALSE)),"",VLOOKUP(CONCATENATE($A436,"_",C$2),'Reference data SID'!$B:$M,12,FALSE))</f>
        <v/>
      </c>
      <c r="D436" s="16" t="str">
        <f>IF(ISERROR(VLOOKUP(CONCATENATE($A436,"_",D$2),'Reference data SID'!$B:$M,12,FALSE)),"",VLOOKUP(CONCATENATE($A436,"_",D$2),'Reference data SID'!$B:$M,12,FALSE))</f>
        <v/>
      </c>
      <c r="E436" s="16" t="str">
        <f>IF(ISERROR(VLOOKUP(CONCATENATE($A436,"_",E$2),'Reference data SID'!$B:$M,12,FALSE)),"",VLOOKUP(CONCATENATE($A436,"_",E$2),'Reference data SID'!$B:$M,12,FALSE))</f>
        <v/>
      </c>
      <c r="F436" s="16" t="str">
        <f>IF(ISERROR(VLOOKUP(CONCATENATE($A436,"_",F$2),'Reference data SID'!$B:$M,12,FALSE)),"",VLOOKUP(CONCATENATE($A436,"_",F$2),'Reference data SID'!$B:$M,12,FALSE))</f>
        <v/>
      </c>
      <c r="G436" s="16" t="str">
        <f>IF(ISERROR(VLOOKUP(CONCATENATE($A436,"_",G$2),'Reference data SID'!$B:$M,12,FALSE)),"",VLOOKUP(CONCATENATE($A436,"_",G$2),'Reference data SID'!$B:$M,12,FALSE))</f>
        <v/>
      </c>
      <c r="H436" s="16" t="str">
        <f>IF(ISERROR(VLOOKUP(CONCATENATE($A436,"_",H$2),'Reference data SID'!$B:$M,12,FALSE)),"",VLOOKUP(CONCATENATE($A436,"_",H$2),'Reference data SID'!$B:$M,12,FALSE))</f>
        <v/>
      </c>
      <c r="I436" s="16" t="str">
        <f>IF(ISERROR(VLOOKUP(CONCATENATE($A436,"_",I$2),'Reference data SID'!$B:$M,12,FALSE)),"",VLOOKUP(CONCATENATE($A436,"_",I$2),'Reference data SID'!$B:$M,12,FALSE))</f>
        <v/>
      </c>
      <c r="J436" s="16" t="str">
        <f>IF(ISERROR(VLOOKUP(CONCATENATE($A436,"_",J$2),'Reference data SID'!$B:$M,12,FALSE)),"",VLOOKUP(CONCATENATE($A436,"_",J$2),'Reference data SID'!$B:$M,12,FALSE))</f>
        <v/>
      </c>
      <c r="K436" s="16" t="str">
        <f>IF(ISERROR(VLOOKUP(CONCATENATE($A436,"_",K$2),'Reference data SID'!$B:$M,12,FALSE)),"",VLOOKUP(CONCATENATE($A436,"_",K$2),'Reference data SID'!$B:$M,12,FALSE))</f>
        <v/>
      </c>
      <c r="L436" s="16" t="str">
        <f>IF(ISERROR(VLOOKUP(CONCATENATE($A436,"_",L$2),'Reference data SID'!$B:$M,12,FALSE)),"",VLOOKUP(CONCATENATE($A436,"_",L$2),'Reference data SID'!$B:$M,12,FALSE))</f>
        <v/>
      </c>
      <c r="M436" s="16" t="str">
        <f>IF(ISERROR(VLOOKUP(CONCATENATE($A436,"_",M$2),'Reference data SID'!$B:$M,12,FALSE)),"",VLOOKUP(CONCATENATE($A436,"_",M$2),'Reference data SID'!$B:$M,12,FALSE))</f>
        <v/>
      </c>
      <c r="N436" s="16" t="str">
        <f>IF(ISERROR(VLOOKUP(CONCATENATE($A436,"_",N$2),'Reference data SID'!$B:$M,12,FALSE)),"",VLOOKUP(CONCATENATE($A436,"_",N$2),'Reference data SID'!$B:$M,12,FALSE))</f>
        <v/>
      </c>
      <c r="O436" s="16" t="str">
        <f>IF(ISERROR(VLOOKUP(CONCATENATE($A436,"_",O$2),'Reference data SID'!$B:$M,12,FALSE)),"",VLOOKUP(CONCATENATE($A436,"_",O$2),'Reference data SID'!$B:$M,12,FALSE))</f>
        <v/>
      </c>
      <c r="P436" s="16" t="str">
        <f>IF(ISERROR(VLOOKUP(CONCATENATE($A436,"_",P$2),'Reference data SID'!$B:$M,12,FALSE)),"",VLOOKUP(CONCATENATE($A436,"_",P$2),'Reference data SID'!$B:$M,12,FALSE))</f>
        <v/>
      </c>
      <c r="Q436" s="16" t="str">
        <f>IF(ISERROR(VLOOKUP(CONCATENATE($A436,"_",Q$2),'Reference data SID'!$B:$M,12,FALSE)),"",VLOOKUP(CONCATENATE($A436,"_",Q$2),'Reference data SID'!$B:$M,12,FALSE))</f>
        <v/>
      </c>
      <c r="R436" s="16" t="str">
        <f>IF(ISERROR(VLOOKUP(CONCATENATE($A436,"_",R$2),'Reference data SID'!$B:$M,12,FALSE)),"",VLOOKUP(CONCATENATE($A436,"_",R$2),'Reference data SID'!$B:$M,12,FALSE))</f>
        <v/>
      </c>
      <c r="S436" s="16" t="str">
        <f>IF(ISERROR(VLOOKUP(CONCATENATE($A436,"_",S$2),'Reference data SID'!$B:$M,12,FALSE)),"",VLOOKUP(CONCATENATE($A436,"_",S$2),'Reference data SID'!$B:$M,12,FALSE))</f>
        <v/>
      </c>
      <c r="T436" s="16" t="str">
        <f>IF(ISERROR(VLOOKUP(CONCATENATE($A436,"_",T$2),'Reference data SID'!$B:$M,12,FALSE)),"",VLOOKUP(CONCATENATE($A436,"_",T$2),'Reference data SID'!$B:$M,12,FALSE))</f>
        <v/>
      </c>
      <c r="U436" s="16" t="str">
        <f>IF(ISERROR(VLOOKUP(CONCATENATE($A436,"_",U$2),'Reference data SID'!$B:$M,12,FALSE)),"",VLOOKUP(CONCATENATE($A436,"_",U$2),'Reference data SID'!$B:$M,12,FALSE))</f>
        <v/>
      </c>
      <c r="V436" s="16" t="str">
        <f>IF(ISERROR(VLOOKUP(CONCATENATE($A436,"_",V$2),'Reference data SID'!$B:$M,12,FALSE)),"",VLOOKUP(CONCATENATE($A436,"_",V$2),'Reference data SID'!$B:$M,12,FALSE))</f>
        <v/>
      </c>
      <c r="W436" s="16" t="str">
        <f>IF(ISERROR(VLOOKUP(CONCATENATE($A436,"_",W$2),'Reference data SID'!$B:$M,12,FALSE)),"",VLOOKUP(CONCATENATE($A436,"_",W$2),'Reference data SID'!$B:$M,12,FALSE))</f>
        <v/>
      </c>
      <c r="X436" s="16" t="str">
        <f>IF(ISERROR(VLOOKUP(CONCATENATE($A436,"_",X$2),'Reference data SID'!$B:$M,12,FALSE)),"",VLOOKUP(CONCATENATE($A436,"_",X$2),'Reference data SID'!$B:$M,12,FALSE))</f>
        <v/>
      </c>
      <c r="Y436" s="16" t="str">
        <f>IF(ISERROR(VLOOKUP(CONCATENATE($A436,"_",Y$2),'Reference data SID'!$B:$M,12,FALSE)),"",VLOOKUP(CONCATENATE($A436,"_",Y$2),'Reference data SID'!$B:$M,12,FALSE))</f>
        <v/>
      </c>
      <c r="Z436" s="16" t="str">
        <f>IF(ISERROR(VLOOKUP(CONCATENATE($A436,"_",Z$2),'Reference data SID'!$B:$M,12,FALSE)),"",VLOOKUP(CONCATENATE($A436,"_",Z$2),'Reference data SID'!$B:$M,12,FALSE))</f>
        <v/>
      </c>
      <c r="AA436" s="16" t="str">
        <f>IF(ISERROR(VLOOKUP(CONCATENATE($A436,"_",AA$2),'Reference data SID'!$B:$M,12,FALSE)),"",VLOOKUP(CONCATENATE($A436,"_",AA$2),'Reference data SID'!$B:$M,12,FALSE))</f>
        <v/>
      </c>
      <c r="AB436" s="16" t="str">
        <f>IF(ISERROR(VLOOKUP(CONCATENATE($A436,"_",AB$2),'Reference data SID'!$B:$M,12,FALSE)),"",VLOOKUP(CONCATENATE($A436,"_",AB$2),'Reference data SID'!$B:$M,12,FALSE))</f>
        <v/>
      </c>
      <c r="AC436" s="16" t="str">
        <f>IF(ISERROR(VLOOKUP(CONCATENATE($A436,"_",AC$2),'Reference data SID'!$B:$M,12,FALSE)),"",VLOOKUP(CONCATENATE($A436,"_",AC$2),'Reference data SID'!$B:$M,12,FALSE))</f>
        <v/>
      </c>
      <c r="AD436" s="16" t="str">
        <f>IF(ISERROR(VLOOKUP(CONCATENATE($A436,"_",AD$2),'Reference data SID'!$B:$M,12,FALSE)),"",VLOOKUP(CONCATENATE($A436,"_",AD$2),'Reference data SID'!$B:$M,12,FALSE))</f>
        <v/>
      </c>
      <c r="AE436" s="16" t="str">
        <f>IF(ISERROR(VLOOKUP(CONCATENATE($A436,"_",AE$2),'Reference data SID'!$B:$M,12,FALSE)),"",VLOOKUP(CONCATENATE($A436,"_",AE$2),'Reference data SID'!$B:$M,12,FALSE))</f>
        <v/>
      </c>
      <c r="AF436" s="16" t="str">
        <f>IF(ISERROR(VLOOKUP(CONCATENATE($A436,"_",AF$2),'Reference data SID'!$B:$M,12,FALSE)),"",VLOOKUP(CONCATENATE($A436,"_",AF$2),'Reference data SID'!$B:$M,12,FALSE))</f>
        <v/>
      </c>
      <c r="AG436" s="16" t="str">
        <f>IF(ISERROR(VLOOKUP(CONCATENATE($A436,"_",AG$2),'Reference data SID'!$B:$M,12,FALSE)),"",VLOOKUP(CONCATENATE($A436,"_",AG$2),'Reference data SID'!$B:$M,12,FALSE))</f>
        <v/>
      </c>
      <c r="AH436" s="16" t="str">
        <f>IF(ISERROR(VLOOKUP(CONCATENATE($A436,"_",AH$2),'Reference data SID'!$B:$M,12,FALSE)),"",VLOOKUP(CONCATENATE($A436,"_",AH$2),'Reference data SID'!$B:$M,12,FALSE))</f>
        <v/>
      </c>
      <c r="AI436" s="16" t="str">
        <f>IF(ISERROR(VLOOKUP(CONCATENATE($A436,"_",AI$2),'Reference data SID'!$B:$M,12,FALSE)),"",VLOOKUP(CONCATENATE($A436,"_",AI$2),'Reference data SID'!$B:$M,12,FALSE))</f>
        <v/>
      </c>
      <c r="AJ436" s="16" t="str">
        <f>IF(ISERROR(VLOOKUP(CONCATENATE($A436,"_",AJ$2),'Reference data SID'!$B:$M,12,FALSE)),"",VLOOKUP(CONCATENATE($A436,"_",AJ$2),'Reference data SID'!$B:$M,12,FALSE))</f>
        <v/>
      </c>
      <c r="AK436" s="16" t="str">
        <f>IF(ISERROR(VLOOKUP(CONCATENATE($A436,"_",AK$2),'Reference data SID'!$B:$M,12,FALSE)),"",VLOOKUP(CONCATENATE($A436,"_",AK$2),'Reference data SID'!$B:$M,12,FALSE))</f>
        <v/>
      </c>
      <c r="AL436" s="16" t="str">
        <f>IF(ISERROR(VLOOKUP(CONCATENATE($A436,"_",AL$2),'Reference data SID'!$B:$M,12,FALSE)),"",VLOOKUP(CONCATENATE($A436,"_",AL$2),'Reference data SID'!$B:$M,12,FALSE))</f>
        <v/>
      </c>
      <c r="AM436" s="16" t="str">
        <f>IF(ISERROR(VLOOKUP(CONCATENATE($A436,"_",AM$2),'Reference data SID'!$B:$M,12,FALSE)),"",VLOOKUP(CONCATENATE($A436,"_",AM$2),'Reference data SID'!$B:$M,12,FALSE))</f>
        <v/>
      </c>
      <c r="AN436" s="16" t="str">
        <f>IF(ISERROR(VLOOKUP(CONCATENATE($A436,"_",AN$2),'Reference data SID'!$B:$M,12,FALSE)),"",VLOOKUP(CONCATENATE($A436,"_",AN$2),'Reference data SID'!$B:$M,12,FALSE))</f>
        <v/>
      </c>
      <c r="AO436" s="16" t="str">
        <f>IF(ISERROR(VLOOKUP(CONCATENATE($A436,"_",AO$2),'Reference data SID'!$B:$M,12,FALSE)),"",VLOOKUP(CONCATENATE($A436,"_",AO$2),'Reference data SID'!$B:$M,12,FALSE))</f>
        <v/>
      </c>
      <c r="AP436" s="16" t="str">
        <f>IF(ISERROR(VLOOKUP(CONCATENATE($A436,"_",AP$2),'Reference data SID'!$B:$M,12,FALSE)),"",VLOOKUP(CONCATENATE($A436,"_",AP$2),'Reference data SID'!$B:$M,12,FALSE))</f>
        <v/>
      </c>
      <c r="AQ436" s="16" t="str">
        <f>IF(ISERROR(VLOOKUP(CONCATENATE($A436,"_",AQ$2),'Reference data SID'!$B:$M,12,FALSE)),"",VLOOKUP(CONCATENATE($A436,"_",AQ$2),'Reference data SID'!$B:$M,12,FALSE))</f>
        <v/>
      </c>
      <c r="AR436" s="16" t="str">
        <f>IF(ISERROR(VLOOKUP(CONCATENATE($A436,"_",AR$2),'Reference data SID'!$B:$M,12,FALSE)),"",VLOOKUP(CONCATENATE($A436,"_",AR$2),'Reference data SID'!$B:$M,12,FALSE))</f>
        <v/>
      </c>
      <c r="AS436" s="16" t="str">
        <f>IF(ISERROR(VLOOKUP(CONCATENATE($A436,"_",AS$2),'Reference data SID'!$B:$M,12,FALSE)),"",VLOOKUP(CONCATENATE($A436,"_",AS$2),'Reference data SID'!$B:$M,12,FALSE))</f>
        <v/>
      </c>
      <c r="AT436" s="16" t="str">
        <f>IF(ISERROR(VLOOKUP(CONCATENATE($A436,"_",AT$2),'Reference data SID'!$B:$M,12,FALSE)),"",VLOOKUP(CONCATENATE($A436,"_",AT$2),'Reference data SID'!$B:$M,12,FALSE))</f>
        <v/>
      </c>
    </row>
    <row r="437" spans="1:46" x14ac:dyDescent="0.25">
      <c r="A437">
        <v>433</v>
      </c>
      <c r="B437" s="16" t="str">
        <f>IF(ISERROR(VLOOKUP(CONCATENATE($A437,"_",B$2),'Reference data SID'!$B:$M,12,FALSE)),"",VLOOKUP(CONCATENATE($A437,"_",B$2),'Reference data SID'!$B:$M,12,FALSE))</f>
        <v/>
      </c>
      <c r="C437" s="16" t="str">
        <f>IF(ISERROR(VLOOKUP(CONCATENATE($A437,"_",C$2),'Reference data SID'!$B:$M,12,FALSE)),"",VLOOKUP(CONCATENATE($A437,"_",C$2),'Reference data SID'!$B:$M,12,FALSE))</f>
        <v/>
      </c>
      <c r="D437" s="16" t="str">
        <f>IF(ISERROR(VLOOKUP(CONCATENATE($A437,"_",D$2),'Reference data SID'!$B:$M,12,FALSE)),"",VLOOKUP(CONCATENATE($A437,"_",D$2),'Reference data SID'!$B:$M,12,FALSE))</f>
        <v/>
      </c>
      <c r="E437" s="16" t="str">
        <f>IF(ISERROR(VLOOKUP(CONCATENATE($A437,"_",E$2),'Reference data SID'!$B:$M,12,FALSE)),"",VLOOKUP(CONCATENATE($A437,"_",E$2),'Reference data SID'!$B:$M,12,FALSE))</f>
        <v/>
      </c>
      <c r="F437" s="16" t="str">
        <f>IF(ISERROR(VLOOKUP(CONCATENATE($A437,"_",F$2),'Reference data SID'!$B:$M,12,FALSE)),"",VLOOKUP(CONCATENATE($A437,"_",F$2),'Reference data SID'!$B:$M,12,FALSE))</f>
        <v/>
      </c>
      <c r="G437" s="16" t="str">
        <f>IF(ISERROR(VLOOKUP(CONCATENATE($A437,"_",G$2),'Reference data SID'!$B:$M,12,FALSE)),"",VLOOKUP(CONCATENATE($A437,"_",G$2),'Reference data SID'!$B:$M,12,FALSE))</f>
        <v/>
      </c>
      <c r="H437" s="16" t="str">
        <f>IF(ISERROR(VLOOKUP(CONCATENATE($A437,"_",H$2),'Reference data SID'!$B:$M,12,FALSE)),"",VLOOKUP(CONCATENATE($A437,"_",H$2),'Reference data SID'!$B:$M,12,FALSE))</f>
        <v/>
      </c>
      <c r="I437" s="16" t="str">
        <f>IF(ISERROR(VLOOKUP(CONCATENATE($A437,"_",I$2),'Reference data SID'!$B:$M,12,FALSE)),"",VLOOKUP(CONCATENATE($A437,"_",I$2),'Reference data SID'!$B:$M,12,FALSE))</f>
        <v/>
      </c>
      <c r="J437" s="16" t="str">
        <f>IF(ISERROR(VLOOKUP(CONCATENATE($A437,"_",J$2),'Reference data SID'!$B:$M,12,FALSE)),"",VLOOKUP(CONCATENATE($A437,"_",J$2),'Reference data SID'!$B:$M,12,FALSE))</f>
        <v/>
      </c>
      <c r="K437" s="16" t="str">
        <f>IF(ISERROR(VLOOKUP(CONCATENATE($A437,"_",K$2),'Reference data SID'!$B:$M,12,FALSE)),"",VLOOKUP(CONCATENATE($A437,"_",K$2),'Reference data SID'!$B:$M,12,FALSE))</f>
        <v/>
      </c>
      <c r="L437" s="16" t="str">
        <f>IF(ISERROR(VLOOKUP(CONCATENATE($A437,"_",L$2),'Reference data SID'!$B:$M,12,FALSE)),"",VLOOKUP(CONCATENATE($A437,"_",L$2),'Reference data SID'!$B:$M,12,FALSE))</f>
        <v/>
      </c>
      <c r="M437" s="16" t="str">
        <f>IF(ISERROR(VLOOKUP(CONCATENATE($A437,"_",M$2),'Reference data SID'!$B:$M,12,FALSE)),"",VLOOKUP(CONCATENATE($A437,"_",M$2),'Reference data SID'!$B:$M,12,FALSE))</f>
        <v/>
      </c>
      <c r="N437" s="16" t="str">
        <f>IF(ISERROR(VLOOKUP(CONCATENATE($A437,"_",N$2),'Reference data SID'!$B:$M,12,FALSE)),"",VLOOKUP(CONCATENATE($A437,"_",N$2),'Reference data SID'!$B:$M,12,FALSE))</f>
        <v/>
      </c>
      <c r="O437" s="16" t="str">
        <f>IF(ISERROR(VLOOKUP(CONCATENATE($A437,"_",O$2),'Reference data SID'!$B:$M,12,FALSE)),"",VLOOKUP(CONCATENATE($A437,"_",O$2),'Reference data SID'!$B:$M,12,FALSE))</f>
        <v/>
      </c>
      <c r="P437" s="16" t="str">
        <f>IF(ISERROR(VLOOKUP(CONCATENATE($A437,"_",P$2),'Reference data SID'!$B:$M,12,FALSE)),"",VLOOKUP(CONCATENATE($A437,"_",P$2),'Reference data SID'!$B:$M,12,FALSE))</f>
        <v/>
      </c>
      <c r="Q437" s="16" t="str">
        <f>IF(ISERROR(VLOOKUP(CONCATENATE($A437,"_",Q$2),'Reference data SID'!$B:$M,12,FALSE)),"",VLOOKUP(CONCATENATE($A437,"_",Q$2),'Reference data SID'!$B:$M,12,FALSE))</f>
        <v/>
      </c>
      <c r="R437" s="16" t="str">
        <f>IF(ISERROR(VLOOKUP(CONCATENATE($A437,"_",R$2),'Reference data SID'!$B:$M,12,FALSE)),"",VLOOKUP(CONCATENATE($A437,"_",R$2),'Reference data SID'!$B:$M,12,FALSE))</f>
        <v/>
      </c>
      <c r="S437" s="16" t="str">
        <f>IF(ISERROR(VLOOKUP(CONCATENATE($A437,"_",S$2),'Reference data SID'!$B:$M,12,FALSE)),"",VLOOKUP(CONCATENATE($A437,"_",S$2),'Reference data SID'!$B:$M,12,FALSE))</f>
        <v/>
      </c>
      <c r="T437" s="16" t="str">
        <f>IF(ISERROR(VLOOKUP(CONCATENATE($A437,"_",T$2),'Reference data SID'!$B:$M,12,FALSE)),"",VLOOKUP(CONCATENATE($A437,"_",T$2),'Reference data SID'!$B:$M,12,FALSE))</f>
        <v/>
      </c>
      <c r="U437" s="16" t="str">
        <f>IF(ISERROR(VLOOKUP(CONCATENATE($A437,"_",U$2),'Reference data SID'!$B:$M,12,FALSE)),"",VLOOKUP(CONCATENATE($A437,"_",U$2),'Reference data SID'!$B:$M,12,FALSE))</f>
        <v/>
      </c>
      <c r="V437" s="16" t="str">
        <f>IF(ISERROR(VLOOKUP(CONCATENATE($A437,"_",V$2),'Reference data SID'!$B:$M,12,FALSE)),"",VLOOKUP(CONCATENATE($A437,"_",V$2),'Reference data SID'!$B:$M,12,FALSE))</f>
        <v/>
      </c>
      <c r="W437" s="16" t="str">
        <f>IF(ISERROR(VLOOKUP(CONCATENATE($A437,"_",W$2),'Reference data SID'!$B:$M,12,FALSE)),"",VLOOKUP(CONCATENATE($A437,"_",W$2),'Reference data SID'!$B:$M,12,FALSE))</f>
        <v/>
      </c>
      <c r="X437" s="16" t="str">
        <f>IF(ISERROR(VLOOKUP(CONCATENATE($A437,"_",X$2),'Reference data SID'!$B:$M,12,FALSE)),"",VLOOKUP(CONCATENATE($A437,"_",X$2),'Reference data SID'!$B:$M,12,FALSE))</f>
        <v/>
      </c>
      <c r="Y437" s="16" t="str">
        <f>IF(ISERROR(VLOOKUP(CONCATENATE($A437,"_",Y$2),'Reference data SID'!$B:$M,12,FALSE)),"",VLOOKUP(CONCATENATE($A437,"_",Y$2),'Reference data SID'!$B:$M,12,FALSE))</f>
        <v/>
      </c>
      <c r="Z437" s="16" t="str">
        <f>IF(ISERROR(VLOOKUP(CONCATENATE($A437,"_",Z$2),'Reference data SID'!$B:$M,12,FALSE)),"",VLOOKUP(CONCATENATE($A437,"_",Z$2),'Reference data SID'!$B:$M,12,FALSE))</f>
        <v/>
      </c>
      <c r="AA437" s="16" t="str">
        <f>IF(ISERROR(VLOOKUP(CONCATENATE($A437,"_",AA$2),'Reference data SID'!$B:$M,12,FALSE)),"",VLOOKUP(CONCATENATE($A437,"_",AA$2),'Reference data SID'!$B:$M,12,FALSE))</f>
        <v/>
      </c>
      <c r="AB437" s="16" t="str">
        <f>IF(ISERROR(VLOOKUP(CONCATENATE($A437,"_",AB$2),'Reference data SID'!$B:$M,12,FALSE)),"",VLOOKUP(CONCATENATE($A437,"_",AB$2),'Reference data SID'!$B:$M,12,FALSE))</f>
        <v/>
      </c>
      <c r="AC437" s="16" t="str">
        <f>IF(ISERROR(VLOOKUP(CONCATENATE($A437,"_",AC$2),'Reference data SID'!$B:$M,12,FALSE)),"",VLOOKUP(CONCATENATE($A437,"_",AC$2),'Reference data SID'!$B:$M,12,FALSE))</f>
        <v/>
      </c>
      <c r="AD437" s="16" t="str">
        <f>IF(ISERROR(VLOOKUP(CONCATENATE($A437,"_",AD$2),'Reference data SID'!$B:$M,12,FALSE)),"",VLOOKUP(CONCATENATE($A437,"_",AD$2),'Reference data SID'!$B:$M,12,FALSE))</f>
        <v/>
      </c>
      <c r="AE437" s="16" t="str">
        <f>IF(ISERROR(VLOOKUP(CONCATENATE($A437,"_",AE$2),'Reference data SID'!$B:$M,12,FALSE)),"",VLOOKUP(CONCATENATE($A437,"_",AE$2),'Reference data SID'!$B:$M,12,FALSE))</f>
        <v/>
      </c>
      <c r="AF437" s="16" t="str">
        <f>IF(ISERROR(VLOOKUP(CONCATENATE($A437,"_",AF$2),'Reference data SID'!$B:$M,12,FALSE)),"",VLOOKUP(CONCATENATE($A437,"_",AF$2),'Reference data SID'!$B:$M,12,FALSE))</f>
        <v/>
      </c>
      <c r="AG437" s="16" t="str">
        <f>IF(ISERROR(VLOOKUP(CONCATENATE($A437,"_",AG$2),'Reference data SID'!$B:$M,12,FALSE)),"",VLOOKUP(CONCATENATE($A437,"_",AG$2),'Reference data SID'!$B:$M,12,FALSE))</f>
        <v/>
      </c>
      <c r="AH437" s="16" t="str">
        <f>IF(ISERROR(VLOOKUP(CONCATENATE($A437,"_",AH$2),'Reference data SID'!$B:$M,12,FALSE)),"",VLOOKUP(CONCATENATE($A437,"_",AH$2),'Reference data SID'!$B:$M,12,FALSE))</f>
        <v/>
      </c>
      <c r="AI437" s="16" t="str">
        <f>IF(ISERROR(VLOOKUP(CONCATENATE($A437,"_",AI$2),'Reference data SID'!$B:$M,12,FALSE)),"",VLOOKUP(CONCATENATE($A437,"_",AI$2),'Reference data SID'!$B:$M,12,FALSE))</f>
        <v/>
      </c>
      <c r="AJ437" s="16" t="str">
        <f>IF(ISERROR(VLOOKUP(CONCATENATE($A437,"_",AJ$2),'Reference data SID'!$B:$M,12,FALSE)),"",VLOOKUP(CONCATENATE($A437,"_",AJ$2),'Reference data SID'!$B:$M,12,FALSE))</f>
        <v/>
      </c>
      <c r="AK437" s="16" t="str">
        <f>IF(ISERROR(VLOOKUP(CONCATENATE($A437,"_",AK$2),'Reference data SID'!$B:$M,12,FALSE)),"",VLOOKUP(CONCATENATE($A437,"_",AK$2),'Reference data SID'!$B:$M,12,FALSE))</f>
        <v/>
      </c>
      <c r="AL437" s="16" t="str">
        <f>IF(ISERROR(VLOOKUP(CONCATENATE($A437,"_",AL$2),'Reference data SID'!$B:$M,12,FALSE)),"",VLOOKUP(CONCATENATE($A437,"_",AL$2),'Reference data SID'!$B:$M,12,FALSE))</f>
        <v/>
      </c>
      <c r="AM437" s="16" t="str">
        <f>IF(ISERROR(VLOOKUP(CONCATENATE($A437,"_",AM$2),'Reference data SID'!$B:$M,12,FALSE)),"",VLOOKUP(CONCATENATE($A437,"_",AM$2),'Reference data SID'!$B:$M,12,FALSE))</f>
        <v/>
      </c>
      <c r="AN437" s="16" t="str">
        <f>IF(ISERROR(VLOOKUP(CONCATENATE($A437,"_",AN$2),'Reference data SID'!$B:$M,12,FALSE)),"",VLOOKUP(CONCATENATE($A437,"_",AN$2),'Reference data SID'!$B:$M,12,FALSE))</f>
        <v/>
      </c>
      <c r="AO437" s="16" t="str">
        <f>IF(ISERROR(VLOOKUP(CONCATENATE($A437,"_",AO$2),'Reference data SID'!$B:$M,12,FALSE)),"",VLOOKUP(CONCATENATE($A437,"_",AO$2),'Reference data SID'!$B:$M,12,FALSE))</f>
        <v/>
      </c>
      <c r="AP437" s="16" t="str">
        <f>IF(ISERROR(VLOOKUP(CONCATENATE($A437,"_",AP$2),'Reference data SID'!$B:$M,12,FALSE)),"",VLOOKUP(CONCATENATE($A437,"_",AP$2),'Reference data SID'!$B:$M,12,FALSE))</f>
        <v/>
      </c>
      <c r="AQ437" s="16" t="str">
        <f>IF(ISERROR(VLOOKUP(CONCATENATE($A437,"_",AQ$2),'Reference data SID'!$B:$M,12,FALSE)),"",VLOOKUP(CONCATENATE($A437,"_",AQ$2),'Reference data SID'!$B:$M,12,FALSE))</f>
        <v/>
      </c>
      <c r="AR437" s="16" t="str">
        <f>IF(ISERROR(VLOOKUP(CONCATENATE($A437,"_",AR$2),'Reference data SID'!$B:$M,12,FALSE)),"",VLOOKUP(CONCATENATE($A437,"_",AR$2),'Reference data SID'!$B:$M,12,FALSE))</f>
        <v/>
      </c>
      <c r="AS437" s="16" t="str">
        <f>IF(ISERROR(VLOOKUP(CONCATENATE($A437,"_",AS$2),'Reference data SID'!$B:$M,12,FALSE)),"",VLOOKUP(CONCATENATE($A437,"_",AS$2),'Reference data SID'!$B:$M,12,FALSE))</f>
        <v/>
      </c>
      <c r="AT437" s="16" t="str">
        <f>IF(ISERROR(VLOOKUP(CONCATENATE($A437,"_",AT$2),'Reference data SID'!$B:$M,12,FALSE)),"",VLOOKUP(CONCATENATE($A437,"_",AT$2),'Reference data SID'!$B:$M,12,FALSE))</f>
        <v/>
      </c>
    </row>
    <row r="438" spans="1:46" x14ac:dyDescent="0.25">
      <c r="A438">
        <v>434</v>
      </c>
      <c r="B438" s="16" t="str">
        <f>IF(ISERROR(VLOOKUP(CONCATENATE($A438,"_",B$2),'Reference data SID'!$B:$M,12,FALSE)),"",VLOOKUP(CONCATENATE($A438,"_",B$2),'Reference data SID'!$B:$M,12,FALSE))</f>
        <v/>
      </c>
      <c r="C438" s="16" t="str">
        <f>IF(ISERROR(VLOOKUP(CONCATENATE($A438,"_",C$2),'Reference data SID'!$B:$M,12,FALSE)),"",VLOOKUP(CONCATENATE($A438,"_",C$2),'Reference data SID'!$B:$M,12,FALSE))</f>
        <v/>
      </c>
      <c r="D438" s="16" t="str">
        <f>IF(ISERROR(VLOOKUP(CONCATENATE($A438,"_",D$2),'Reference data SID'!$B:$M,12,FALSE)),"",VLOOKUP(CONCATENATE($A438,"_",D$2),'Reference data SID'!$B:$M,12,FALSE))</f>
        <v/>
      </c>
      <c r="E438" s="16" t="str">
        <f>IF(ISERROR(VLOOKUP(CONCATENATE($A438,"_",E$2),'Reference data SID'!$B:$M,12,FALSE)),"",VLOOKUP(CONCATENATE($A438,"_",E$2),'Reference data SID'!$B:$M,12,FALSE))</f>
        <v/>
      </c>
      <c r="F438" s="16" t="str">
        <f>IF(ISERROR(VLOOKUP(CONCATENATE($A438,"_",F$2),'Reference data SID'!$B:$M,12,FALSE)),"",VLOOKUP(CONCATENATE($A438,"_",F$2),'Reference data SID'!$B:$M,12,FALSE))</f>
        <v/>
      </c>
      <c r="G438" s="16" t="str">
        <f>IF(ISERROR(VLOOKUP(CONCATENATE($A438,"_",G$2),'Reference data SID'!$B:$M,12,FALSE)),"",VLOOKUP(CONCATENATE($A438,"_",G$2),'Reference data SID'!$B:$M,12,FALSE))</f>
        <v/>
      </c>
      <c r="H438" s="16" t="str">
        <f>IF(ISERROR(VLOOKUP(CONCATENATE($A438,"_",H$2),'Reference data SID'!$B:$M,12,FALSE)),"",VLOOKUP(CONCATENATE($A438,"_",H$2),'Reference data SID'!$B:$M,12,FALSE))</f>
        <v/>
      </c>
      <c r="I438" s="16" t="str">
        <f>IF(ISERROR(VLOOKUP(CONCATENATE($A438,"_",I$2),'Reference data SID'!$B:$M,12,FALSE)),"",VLOOKUP(CONCATENATE($A438,"_",I$2),'Reference data SID'!$B:$M,12,FALSE))</f>
        <v/>
      </c>
      <c r="J438" s="16" t="str">
        <f>IF(ISERROR(VLOOKUP(CONCATENATE($A438,"_",J$2),'Reference data SID'!$B:$M,12,FALSE)),"",VLOOKUP(CONCATENATE($A438,"_",J$2),'Reference data SID'!$B:$M,12,FALSE))</f>
        <v/>
      </c>
      <c r="K438" s="16" t="str">
        <f>IF(ISERROR(VLOOKUP(CONCATENATE($A438,"_",K$2),'Reference data SID'!$B:$M,12,FALSE)),"",VLOOKUP(CONCATENATE($A438,"_",K$2),'Reference data SID'!$B:$M,12,FALSE))</f>
        <v/>
      </c>
      <c r="L438" s="16" t="str">
        <f>IF(ISERROR(VLOOKUP(CONCATENATE($A438,"_",L$2),'Reference data SID'!$B:$M,12,FALSE)),"",VLOOKUP(CONCATENATE($A438,"_",L$2),'Reference data SID'!$B:$M,12,FALSE))</f>
        <v/>
      </c>
      <c r="M438" s="16" t="str">
        <f>IF(ISERROR(VLOOKUP(CONCATENATE($A438,"_",M$2),'Reference data SID'!$B:$M,12,FALSE)),"",VLOOKUP(CONCATENATE($A438,"_",M$2),'Reference data SID'!$B:$M,12,FALSE))</f>
        <v/>
      </c>
      <c r="N438" s="16" t="str">
        <f>IF(ISERROR(VLOOKUP(CONCATENATE($A438,"_",N$2),'Reference data SID'!$B:$M,12,FALSE)),"",VLOOKUP(CONCATENATE($A438,"_",N$2),'Reference data SID'!$B:$M,12,FALSE))</f>
        <v/>
      </c>
      <c r="O438" s="16" t="str">
        <f>IF(ISERROR(VLOOKUP(CONCATENATE($A438,"_",O$2),'Reference data SID'!$B:$M,12,FALSE)),"",VLOOKUP(CONCATENATE($A438,"_",O$2),'Reference data SID'!$B:$M,12,FALSE))</f>
        <v/>
      </c>
      <c r="P438" s="16" t="str">
        <f>IF(ISERROR(VLOOKUP(CONCATENATE($A438,"_",P$2),'Reference data SID'!$B:$M,12,FALSE)),"",VLOOKUP(CONCATENATE($A438,"_",P$2),'Reference data SID'!$B:$M,12,FALSE))</f>
        <v/>
      </c>
      <c r="Q438" s="16" t="str">
        <f>IF(ISERROR(VLOOKUP(CONCATENATE($A438,"_",Q$2),'Reference data SID'!$B:$M,12,FALSE)),"",VLOOKUP(CONCATENATE($A438,"_",Q$2),'Reference data SID'!$B:$M,12,FALSE))</f>
        <v/>
      </c>
      <c r="R438" s="16" t="str">
        <f>IF(ISERROR(VLOOKUP(CONCATENATE($A438,"_",R$2),'Reference data SID'!$B:$M,12,FALSE)),"",VLOOKUP(CONCATENATE($A438,"_",R$2),'Reference data SID'!$B:$M,12,FALSE))</f>
        <v/>
      </c>
      <c r="S438" s="16" t="str">
        <f>IF(ISERROR(VLOOKUP(CONCATENATE($A438,"_",S$2),'Reference data SID'!$B:$M,12,FALSE)),"",VLOOKUP(CONCATENATE($A438,"_",S$2),'Reference data SID'!$B:$M,12,FALSE))</f>
        <v/>
      </c>
      <c r="T438" s="16" t="str">
        <f>IF(ISERROR(VLOOKUP(CONCATENATE($A438,"_",T$2),'Reference data SID'!$B:$M,12,FALSE)),"",VLOOKUP(CONCATENATE($A438,"_",T$2),'Reference data SID'!$B:$M,12,FALSE))</f>
        <v/>
      </c>
      <c r="U438" s="16" t="str">
        <f>IF(ISERROR(VLOOKUP(CONCATENATE($A438,"_",U$2),'Reference data SID'!$B:$M,12,FALSE)),"",VLOOKUP(CONCATENATE($A438,"_",U$2),'Reference data SID'!$B:$M,12,FALSE))</f>
        <v/>
      </c>
      <c r="V438" s="16" t="str">
        <f>IF(ISERROR(VLOOKUP(CONCATENATE($A438,"_",V$2),'Reference data SID'!$B:$M,12,FALSE)),"",VLOOKUP(CONCATENATE($A438,"_",V$2),'Reference data SID'!$B:$M,12,FALSE))</f>
        <v/>
      </c>
      <c r="W438" s="16" t="str">
        <f>IF(ISERROR(VLOOKUP(CONCATENATE($A438,"_",W$2),'Reference data SID'!$B:$M,12,FALSE)),"",VLOOKUP(CONCATENATE($A438,"_",W$2),'Reference data SID'!$B:$M,12,FALSE))</f>
        <v/>
      </c>
      <c r="X438" s="16" t="str">
        <f>IF(ISERROR(VLOOKUP(CONCATENATE($A438,"_",X$2),'Reference data SID'!$B:$M,12,FALSE)),"",VLOOKUP(CONCATENATE($A438,"_",X$2),'Reference data SID'!$B:$M,12,FALSE))</f>
        <v/>
      </c>
      <c r="Y438" s="16" t="str">
        <f>IF(ISERROR(VLOOKUP(CONCATENATE($A438,"_",Y$2),'Reference data SID'!$B:$M,12,FALSE)),"",VLOOKUP(CONCATENATE($A438,"_",Y$2),'Reference data SID'!$B:$M,12,FALSE))</f>
        <v/>
      </c>
      <c r="Z438" s="16" t="str">
        <f>IF(ISERROR(VLOOKUP(CONCATENATE($A438,"_",Z$2),'Reference data SID'!$B:$M,12,FALSE)),"",VLOOKUP(CONCATENATE($A438,"_",Z$2),'Reference data SID'!$B:$M,12,FALSE))</f>
        <v/>
      </c>
      <c r="AA438" s="16" t="str">
        <f>IF(ISERROR(VLOOKUP(CONCATENATE($A438,"_",AA$2),'Reference data SID'!$B:$M,12,FALSE)),"",VLOOKUP(CONCATENATE($A438,"_",AA$2),'Reference data SID'!$B:$M,12,FALSE))</f>
        <v/>
      </c>
      <c r="AB438" s="16" t="str">
        <f>IF(ISERROR(VLOOKUP(CONCATENATE($A438,"_",AB$2),'Reference data SID'!$B:$M,12,FALSE)),"",VLOOKUP(CONCATENATE($A438,"_",AB$2),'Reference data SID'!$B:$M,12,FALSE))</f>
        <v/>
      </c>
      <c r="AC438" s="16" t="str">
        <f>IF(ISERROR(VLOOKUP(CONCATENATE($A438,"_",AC$2),'Reference data SID'!$B:$M,12,FALSE)),"",VLOOKUP(CONCATENATE($A438,"_",AC$2),'Reference data SID'!$B:$M,12,FALSE))</f>
        <v/>
      </c>
      <c r="AD438" s="16" t="str">
        <f>IF(ISERROR(VLOOKUP(CONCATENATE($A438,"_",AD$2),'Reference data SID'!$B:$M,12,FALSE)),"",VLOOKUP(CONCATENATE($A438,"_",AD$2),'Reference data SID'!$B:$M,12,FALSE))</f>
        <v/>
      </c>
      <c r="AE438" s="16" t="str">
        <f>IF(ISERROR(VLOOKUP(CONCATENATE($A438,"_",AE$2),'Reference data SID'!$B:$M,12,FALSE)),"",VLOOKUP(CONCATENATE($A438,"_",AE$2),'Reference data SID'!$B:$M,12,FALSE))</f>
        <v/>
      </c>
      <c r="AF438" s="16" t="str">
        <f>IF(ISERROR(VLOOKUP(CONCATENATE($A438,"_",AF$2),'Reference data SID'!$B:$M,12,FALSE)),"",VLOOKUP(CONCATENATE($A438,"_",AF$2),'Reference data SID'!$B:$M,12,FALSE))</f>
        <v/>
      </c>
      <c r="AG438" s="16" t="str">
        <f>IF(ISERROR(VLOOKUP(CONCATENATE($A438,"_",AG$2),'Reference data SID'!$B:$M,12,FALSE)),"",VLOOKUP(CONCATENATE($A438,"_",AG$2),'Reference data SID'!$B:$M,12,FALSE))</f>
        <v/>
      </c>
      <c r="AH438" s="16" t="str">
        <f>IF(ISERROR(VLOOKUP(CONCATENATE($A438,"_",AH$2),'Reference data SID'!$B:$M,12,FALSE)),"",VLOOKUP(CONCATENATE($A438,"_",AH$2),'Reference data SID'!$B:$M,12,FALSE))</f>
        <v/>
      </c>
      <c r="AI438" s="16" t="str">
        <f>IF(ISERROR(VLOOKUP(CONCATENATE($A438,"_",AI$2),'Reference data SID'!$B:$M,12,FALSE)),"",VLOOKUP(CONCATENATE($A438,"_",AI$2),'Reference data SID'!$B:$M,12,FALSE))</f>
        <v/>
      </c>
      <c r="AJ438" s="16" t="str">
        <f>IF(ISERROR(VLOOKUP(CONCATENATE($A438,"_",AJ$2),'Reference data SID'!$B:$M,12,FALSE)),"",VLOOKUP(CONCATENATE($A438,"_",AJ$2),'Reference data SID'!$B:$M,12,FALSE))</f>
        <v/>
      </c>
      <c r="AK438" s="16" t="str">
        <f>IF(ISERROR(VLOOKUP(CONCATENATE($A438,"_",AK$2),'Reference data SID'!$B:$M,12,FALSE)),"",VLOOKUP(CONCATENATE($A438,"_",AK$2),'Reference data SID'!$B:$M,12,FALSE))</f>
        <v/>
      </c>
      <c r="AL438" s="16" t="str">
        <f>IF(ISERROR(VLOOKUP(CONCATENATE($A438,"_",AL$2),'Reference data SID'!$B:$M,12,FALSE)),"",VLOOKUP(CONCATENATE($A438,"_",AL$2),'Reference data SID'!$B:$M,12,FALSE))</f>
        <v/>
      </c>
      <c r="AM438" s="16" t="str">
        <f>IF(ISERROR(VLOOKUP(CONCATENATE($A438,"_",AM$2),'Reference data SID'!$B:$M,12,FALSE)),"",VLOOKUP(CONCATENATE($A438,"_",AM$2),'Reference data SID'!$B:$M,12,FALSE))</f>
        <v/>
      </c>
      <c r="AN438" s="16" t="str">
        <f>IF(ISERROR(VLOOKUP(CONCATENATE($A438,"_",AN$2),'Reference data SID'!$B:$M,12,FALSE)),"",VLOOKUP(CONCATENATE($A438,"_",AN$2),'Reference data SID'!$B:$M,12,FALSE))</f>
        <v/>
      </c>
      <c r="AO438" s="16" t="str">
        <f>IF(ISERROR(VLOOKUP(CONCATENATE($A438,"_",AO$2),'Reference data SID'!$B:$M,12,FALSE)),"",VLOOKUP(CONCATENATE($A438,"_",AO$2),'Reference data SID'!$B:$M,12,FALSE))</f>
        <v/>
      </c>
      <c r="AP438" s="16" t="str">
        <f>IF(ISERROR(VLOOKUP(CONCATENATE($A438,"_",AP$2),'Reference data SID'!$B:$M,12,FALSE)),"",VLOOKUP(CONCATENATE($A438,"_",AP$2),'Reference data SID'!$B:$M,12,FALSE))</f>
        <v/>
      </c>
      <c r="AQ438" s="16" t="str">
        <f>IF(ISERROR(VLOOKUP(CONCATENATE($A438,"_",AQ$2),'Reference data SID'!$B:$M,12,FALSE)),"",VLOOKUP(CONCATENATE($A438,"_",AQ$2),'Reference data SID'!$B:$M,12,FALSE))</f>
        <v/>
      </c>
      <c r="AR438" s="16" t="str">
        <f>IF(ISERROR(VLOOKUP(CONCATENATE($A438,"_",AR$2),'Reference data SID'!$B:$M,12,FALSE)),"",VLOOKUP(CONCATENATE($A438,"_",AR$2),'Reference data SID'!$B:$M,12,FALSE))</f>
        <v/>
      </c>
      <c r="AS438" s="16" t="str">
        <f>IF(ISERROR(VLOOKUP(CONCATENATE($A438,"_",AS$2),'Reference data SID'!$B:$M,12,FALSE)),"",VLOOKUP(CONCATENATE($A438,"_",AS$2),'Reference data SID'!$B:$M,12,FALSE))</f>
        <v/>
      </c>
      <c r="AT438" s="16" t="str">
        <f>IF(ISERROR(VLOOKUP(CONCATENATE($A438,"_",AT$2),'Reference data SID'!$B:$M,12,FALSE)),"",VLOOKUP(CONCATENATE($A438,"_",AT$2),'Reference data SID'!$B:$M,12,FALSE))</f>
        <v/>
      </c>
    </row>
    <row r="439" spans="1:46" x14ac:dyDescent="0.25">
      <c r="A439">
        <v>435</v>
      </c>
      <c r="B439" s="16" t="str">
        <f>IF(ISERROR(VLOOKUP(CONCATENATE($A439,"_",B$2),'Reference data SID'!$B:$M,12,FALSE)),"",VLOOKUP(CONCATENATE($A439,"_",B$2),'Reference data SID'!$B:$M,12,FALSE))</f>
        <v/>
      </c>
      <c r="C439" s="16" t="str">
        <f>IF(ISERROR(VLOOKUP(CONCATENATE($A439,"_",C$2),'Reference data SID'!$B:$M,12,FALSE)),"",VLOOKUP(CONCATENATE($A439,"_",C$2),'Reference data SID'!$B:$M,12,FALSE))</f>
        <v/>
      </c>
      <c r="D439" s="16" t="str">
        <f>IF(ISERROR(VLOOKUP(CONCATENATE($A439,"_",D$2),'Reference data SID'!$B:$M,12,FALSE)),"",VLOOKUP(CONCATENATE($A439,"_",D$2),'Reference data SID'!$B:$M,12,FALSE))</f>
        <v/>
      </c>
      <c r="E439" s="16" t="str">
        <f>IF(ISERROR(VLOOKUP(CONCATENATE($A439,"_",E$2),'Reference data SID'!$B:$M,12,FALSE)),"",VLOOKUP(CONCATENATE($A439,"_",E$2),'Reference data SID'!$B:$M,12,FALSE))</f>
        <v/>
      </c>
      <c r="F439" s="16" t="str">
        <f>IF(ISERROR(VLOOKUP(CONCATENATE($A439,"_",F$2),'Reference data SID'!$B:$M,12,FALSE)),"",VLOOKUP(CONCATENATE($A439,"_",F$2),'Reference data SID'!$B:$M,12,FALSE))</f>
        <v/>
      </c>
      <c r="G439" s="16" t="str">
        <f>IF(ISERROR(VLOOKUP(CONCATENATE($A439,"_",G$2),'Reference data SID'!$B:$M,12,FALSE)),"",VLOOKUP(CONCATENATE($A439,"_",G$2),'Reference data SID'!$B:$M,12,FALSE))</f>
        <v/>
      </c>
      <c r="H439" s="16" t="str">
        <f>IF(ISERROR(VLOOKUP(CONCATENATE($A439,"_",H$2),'Reference data SID'!$B:$M,12,FALSE)),"",VLOOKUP(CONCATENATE($A439,"_",H$2),'Reference data SID'!$B:$M,12,FALSE))</f>
        <v/>
      </c>
      <c r="I439" s="16" t="str">
        <f>IF(ISERROR(VLOOKUP(CONCATENATE($A439,"_",I$2),'Reference data SID'!$B:$M,12,FALSE)),"",VLOOKUP(CONCATENATE($A439,"_",I$2),'Reference data SID'!$B:$M,12,FALSE))</f>
        <v/>
      </c>
      <c r="J439" s="16" t="str">
        <f>IF(ISERROR(VLOOKUP(CONCATENATE($A439,"_",J$2),'Reference data SID'!$B:$M,12,FALSE)),"",VLOOKUP(CONCATENATE($A439,"_",J$2),'Reference data SID'!$B:$M,12,FALSE))</f>
        <v/>
      </c>
      <c r="K439" s="16" t="str">
        <f>IF(ISERROR(VLOOKUP(CONCATENATE($A439,"_",K$2),'Reference data SID'!$B:$M,12,FALSE)),"",VLOOKUP(CONCATENATE($A439,"_",K$2),'Reference data SID'!$B:$M,12,FALSE))</f>
        <v/>
      </c>
      <c r="L439" s="16" t="str">
        <f>IF(ISERROR(VLOOKUP(CONCATENATE($A439,"_",L$2),'Reference data SID'!$B:$M,12,FALSE)),"",VLOOKUP(CONCATENATE($A439,"_",L$2),'Reference data SID'!$B:$M,12,FALSE))</f>
        <v/>
      </c>
      <c r="M439" s="16" t="str">
        <f>IF(ISERROR(VLOOKUP(CONCATENATE($A439,"_",M$2),'Reference data SID'!$B:$M,12,FALSE)),"",VLOOKUP(CONCATENATE($A439,"_",M$2),'Reference data SID'!$B:$M,12,FALSE))</f>
        <v/>
      </c>
      <c r="N439" s="16" t="str">
        <f>IF(ISERROR(VLOOKUP(CONCATENATE($A439,"_",N$2),'Reference data SID'!$B:$M,12,FALSE)),"",VLOOKUP(CONCATENATE($A439,"_",N$2),'Reference data SID'!$B:$M,12,FALSE))</f>
        <v/>
      </c>
      <c r="O439" s="16" t="str">
        <f>IF(ISERROR(VLOOKUP(CONCATENATE($A439,"_",O$2),'Reference data SID'!$B:$M,12,FALSE)),"",VLOOKUP(CONCATENATE($A439,"_",O$2),'Reference data SID'!$B:$M,12,FALSE))</f>
        <v/>
      </c>
      <c r="P439" s="16" t="str">
        <f>IF(ISERROR(VLOOKUP(CONCATENATE($A439,"_",P$2),'Reference data SID'!$B:$M,12,FALSE)),"",VLOOKUP(CONCATENATE($A439,"_",P$2),'Reference data SID'!$B:$M,12,FALSE))</f>
        <v/>
      </c>
      <c r="Q439" s="16" t="str">
        <f>IF(ISERROR(VLOOKUP(CONCATENATE($A439,"_",Q$2),'Reference data SID'!$B:$M,12,FALSE)),"",VLOOKUP(CONCATENATE($A439,"_",Q$2),'Reference data SID'!$B:$M,12,FALSE))</f>
        <v/>
      </c>
      <c r="R439" s="16" t="str">
        <f>IF(ISERROR(VLOOKUP(CONCATENATE($A439,"_",R$2),'Reference data SID'!$B:$M,12,FALSE)),"",VLOOKUP(CONCATENATE($A439,"_",R$2),'Reference data SID'!$B:$M,12,FALSE))</f>
        <v/>
      </c>
      <c r="S439" s="16" t="str">
        <f>IF(ISERROR(VLOOKUP(CONCATENATE($A439,"_",S$2),'Reference data SID'!$B:$M,12,FALSE)),"",VLOOKUP(CONCATENATE($A439,"_",S$2),'Reference data SID'!$B:$M,12,FALSE))</f>
        <v/>
      </c>
      <c r="T439" s="16" t="str">
        <f>IF(ISERROR(VLOOKUP(CONCATENATE($A439,"_",T$2),'Reference data SID'!$B:$M,12,FALSE)),"",VLOOKUP(CONCATENATE($A439,"_",T$2),'Reference data SID'!$B:$M,12,FALSE))</f>
        <v/>
      </c>
      <c r="U439" s="16" t="str">
        <f>IF(ISERROR(VLOOKUP(CONCATENATE($A439,"_",U$2),'Reference data SID'!$B:$M,12,FALSE)),"",VLOOKUP(CONCATENATE($A439,"_",U$2),'Reference data SID'!$B:$M,12,FALSE))</f>
        <v/>
      </c>
      <c r="V439" s="16" t="str">
        <f>IF(ISERROR(VLOOKUP(CONCATENATE($A439,"_",V$2),'Reference data SID'!$B:$M,12,FALSE)),"",VLOOKUP(CONCATENATE($A439,"_",V$2),'Reference data SID'!$B:$M,12,FALSE))</f>
        <v/>
      </c>
      <c r="W439" s="16" t="str">
        <f>IF(ISERROR(VLOOKUP(CONCATENATE($A439,"_",W$2),'Reference data SID'!$B:$M,12,FALSE)),"",VLOOKUP(CONCATENATE($A439,"_",W$2),'Reference data SID'!$B:$M,12,FALSE))</f>
        <v/>
      </c>
      <c r="X439" s="16" t="str">
        <f>IF(ISERROR(VLOOKUP(CONCATENATE($A439,"_",X$2),'Reference data SID'!$B:$M,12,FALSE)),"",VLOOKUP(CONCATENATE($A439,"_",X$2),'Reference data SID'!$B:$M,12,FALSE))</f>
        <v/>
      </c>
      <c r="Y439" s="16" t="str">
        <f>IF(ISERROR(VLOOKUP(CONCATENATE($A439,"_",Y$2),'Reference data SID'!$B:$M,12,FALSE)),"",VLOOKUP(CONCATENATE($A439,"_",Y$2),'Reference data SID'!$B:$M,12,FALSE))</f>
        <v/>
      </c>
      <c r="Z439" s="16" t="str">
        <f>IF(ISERROR(VLOOKUP(CONCATENATE($A439,"_",Z$2),'Reference data SID'!$B:$M,12,FALSE)),"",VLOOKUP(CONCATENATE($A439,"_",Z$2),'Reference data SID'!$B:$M,12,FALSE))</f>
        <v/>
      </c>
      <c r="AA439" s="16" t="str">
        <f>IF(ISERROR(VLOOKUP(CONCATENATE($A439,"_",AA$2),'Reference data SID'!$B:$M,12,FALSE)),"",VLOOKUP(CONCATENATE($A439,"_",AA$2),'Reference data SID'!$B:$M,12,FALSE))</f>
        <v/>
      </c>
      <c r="AB439" s="16" t="str">
        <f>IF(ISERROR(VLOOKUP(CONCATENATE($A439,"_",AB$2),'Reference data SID'!$B:$M,12,FALSE)),"",VLOOKUP(CONCATENATE($A439,"_",AB$2),'Reference data SID'!$B:$M,12,FALSE))</f>
        <v/>
      </c>
      <c r="AC439" s="16" t="str">
        <f>IF(ISERROR(VLOOKUP(CONCATENATE($A439,"_",AC$2),'Reference data SID'!$B:$M,12,FALSE)),"",VLOOKUP(CONCATENATE($A439,"_",AC$2),'Reference data SID'!$B:$M,12,FALSE))</f>
        <v/>
      </c>
      <c r="AD439" s="16" t="str">
        <f>IF(ISERROR(VLOOKUP(CONCATENATE($A439,"_",AD$2),'Reference data SID'!$B:$M,12,FALSE)),"",VLOOKUP(CONCATENATE($A439,"_",AD$2),'Reference data SID'!$B:$M,12,FALSE))</f>
        <v/>
      </c>
      <c r="AE439" s="16" t="str">
        <f>IF(ISERROR(VLOOKUP(CONCATENATE($A439,"_",AE$2),'Reference data SID'!$B:$M,12,FALSE)),"",VLOOKUP(CONCATENATE($A439,"_",AE$2),'Reference data SID'!$B:$M,12,FALSE))</f>
        <v/>
      </c>
      <c r="AF439" s="16" t="str">
        <f>IF(ISERROR(VLOOKUP(CONCATENATE($A439,"_",AF$2),'Reference data SID'!$B:$M,12,FALSE)),"",VLOOKUP(CONCATENATE($A439,"_",AF$2),'Reference data SID'!$B:$M,12,FALSE))</f>
        <v/>
      </c>
      <c r="AG439" s="16" t="str">
        <f>IF(ISERROR(VLOOKUP(CONCATENATE($A439,"_",AG$2),'Reference data SID'!$B:$M,12,FALSE)),"",VLOOKUP(CONCATENATE($A439,"_",AG$2),'Reference data SID'!$B:$M,12,FALSE))</f>
        <v/>
      </c>
      <c r="AH439" s="16" t="str">
        <f>IF(ISERROR(VLOOKUP(CONCATENATE($A439,"_",AH$2),'Reference data SID'!$B:$M,12,FALSE)),"",VLOOKUP(CONCATENATE($A439,"_",AH$2),'Reference data SID'!$B:$M,12,FALSE))</f>
        <v/>
      </c>
      <c r="AI439" s="16" t="str">
        <f>IF(ISERROR(VLOOKUP(CONCATENATE($A439,"_",AI$2),'Reference data SID'!$B:$M,12,FALSE)),"",VLOOKUP(CONCATENATE($A439,"_",AI$2),'Reference data SID'!$B:$M,12,FALSE))</f>
        <v/>
      </c>
      <c r="AJ439" s="16" t="str">
        <f>IF(ISERROR(VLOOKUP(CONCATENATE($A439,"_",AJ$2),'Reference data SID'!$B:$M,12,FALSE)),"",VLOOKUP(CONCATENATE($A439,"_",AJ$2),'Reference data SID'!$B:$M,12,FALSE))</f>
        <v/>
      </c>
      <c r="AK439" s="16" t="str">
        <f>IF(ISERROR(VLOOKUP(CONCATENATE($A439,"_",AK$2),'Reference data SID'!$B:$M,12,FALSE)),"",VLOOKUP(CONCATENATE($A439,"_",AK$2),'Reference data SID'!$B:$M,12,FALSE))</f>
        <v/>
      </c>
      <c r="AL439" s="16" t="str">
        <f>IF(ISERROR(VLOOKUP(CONCATENATE($A439,"_",AL$2),'Reference data SID'!$B:$M,12,FALSE)),"",VLOOKUP(CONCATENATE($A439,"_",AL$2),'Reference data SID'!$B:$M,12,FALSE))</f>
        <v/>
      </c>
      <c r="AM439" s="16" t="str">
        <f>IF(ISERROR(VLOOKUP(CONCATENATE($A439,"_",AM$2),'Reference data SID'!$B:$M,12,FALSE)),"",VLOOKUP(CONCATENATE($A439,"_",AM$2),'Reference data SID'!$B:$M,12,FALSE))</f>
        <v/>
      </c>
      <c r="AN439" s="16" t="str">
        <f>IF(ISERROR(VLOOKUP(CONCATENATE($A439,"_",AN$2),'Reference data SID'!$B:$M,12,FALSE)),"",VLOOKUP(CONCATENATE($A439,"_",AN$2),'Reference data SID'!$B:$M,12,FALSE))</f>
        <v/>
      </c>
      <c r="AO439" s="16" t="str">
        <f>IF(ISERROR(VLOOKUP(CONCATENATE($A439,"_",AO$2),'Reference data SID'!$B:$M,12,FALSE)),"",VLOOKUP(CONCATENATE($A439,"_",AO$2),'Reference data SID'!$B:$M,12,FALSE))</f>
        <v/>
      </c>
      <c r="AP439" s="16" t="str">
        <f>IF(ISERROR(VLOOKUP(CONCATENATE($A439,"_",AP$2),'Reference data SID'!$B:$M,12,FALSE)),"",VLOOKUP(CONCATENATE($A439,"_",AP$2),'Reference data SID'!$B:$M,12,FALSE))</f>
        <v/>
      </c>
      <c r="AQ439" s="16" t="str">
        <f>IF(ISERROR(VLOOKUP(CONCATENATE($A439,"_",AQ$2),'Reference data SID'!$B:$M,12,FALSE)),"",VLOOKUP(CONCATENATE($A439,"_",AQ$2),'Reference data SID'!$B:$M,12,FALSE))</f>
        <v/>
      </c>
      <c r="AR439" s="16" t="str">
        <f>IF(ISERROR(VLOOKUP(CONCATENATE($A439,"_",AR$2),'Reference data SID'!$B:$M,12,FALSE)),"",VLOOKUP(CONCATENATE($A439,"_",AR$2),'Reference data SID'!$B:$M,12,FALSE))</f>
        <v/>
      </c>
      <c r="AS439" s="16" t="str">
        <f>IF(ISERROR(VLOOKUP(CONCATENATE($A439,"_",AS$2),'Reference data SID'!$B:$M,12,FALSE)),"",VLOOKUP(CONCATENATE($A439,"_",AS$2),'Reference data SID'!$B:$M,12,FALSE))</f>
        <v/>
      </c>
      <c r="AT439" s="16" t="str">
        <f>IF(ISERROR(VLOOKUP(CONCATENATE($A439,"_",AT$2),'Reference data SID'!$B:$M,12,FALSE)),"",VLOOKUP(CONCATENATE($A439,"_",AT$2),'Reference data SID'!$B:$M,12,FALSE))</f>
        <v/>
      </c>
    </row>
    <row r="440" spans="1:46" x14ac:dyDescent="0.25">
      <c r="A440">
        <v>436</v>
      </c>
      <c r="B440" s="16" t="str">
        <f>IF(ISERROR(VLOOKUP(CONCATENATE($A440,"_",B$2),'Reference data SID'!$B:$M,12,FALSE)),"",VLOOKUP(CONCATENATE($A440,"_",B$2),'Reference data SID'!$B:$M,12,FALSE))</f>
        <v/>
      </c>
      <c r="C440" s="16" t="str">
        <f>IF(ISERROR(VLOOKUP(CONCATENATE($A440,"_",C$2),'Reference data SID'!$B:$M,12,FALSE)),"",VLOOKUP(CONCATENATE($A440,"_",C$2),'Reference data SID'!$B:$M,12,FALSE))</f>
        <v/>
      </c>
      <c r="D440" s="16" t="str">
        <f>IF(ISERROR(VLOOKUP(CONCATENATE($A440,"_",D$2),'Reference data SID'!$B:$M,12,FALSE)),"",VLOOKUP(CONCATENATE($A440,"_",D$2),'Reference data SID'!$B:$M,12,FALSE))</f>
        <v/>
      </c>
      <c r="E440" s="16" t="str">
        <f>IF(ISERROR(VLOOKUP(CONCATENATE($A440,"_",E$2),'Reference data SID'!$B:$M,12,FALSE)),"",VLOOKUP(CONCATENATE($A440,"_",E$2),'Reference data SID'!$B:$M,12,FALSE))</f>
        <v/>
      </c>
      <c r="F440" s="16" t="str">
        <f>IF(ISERROR(VLOOKUP(CONCATENATE($A440,"_",F$2),'Reference data SID'!$B:$M,12,FALSE)),"",VLOOKUP(CONCATENATE($A440,"_",F$2),'Reference data SID'!$B:$M,12,FALSE))</f>
        <v/>
      </c>
      <c r="G440" s="16" t="str">
        <f>IF(ISERROR(VLOOKUP(CONCATENATE($A440,"_",G$2),'Reference data SID'!$B:$M,12,FALSE)),"",VLOOKUP(CONCATENATE($A440,"_",G$2),'Reference data SID'!$B:$M,12,FALSE))</f>
        <v/>
      </c>
      <c r="H440" s="16" t="str">
        <f>IF(ISERROR(VLOOKUP(CONCATENATE($A440,"_",H$2),'Reference data SID'!$B:$M,12,FALSE)),"",VLOOKUP(CONCATENATE($A440,"_",H$2),'Reference data SID'!$B:$M,12,FALSE))</f>
        <v/>
      </c>
      <c r="I440" s="16" t="str">
        <f>IF(ISERROR(VLOOKUP(CONCATENATE($A440,"_",I$2),'Reference data SID'!$B:$M,12,FALSE)),"",VLOOKUP(CONCATENATE($A440,"_",I$2),'Reference data SID'!$B:$M,12,FALSE))</f>
        <v/>
      </c>
      <c r="J440" s="16" t="str">
        <f>IF(ISERROR(VLOOKUP(CONCATENATE($A440,"_",J$2),'Reference data SID'!$B:$M,12,FALSE)),"",VLOOKUP(CONCATENATE($A440,"_",J$2),'Reference data SID'!$B:$M,12,FALSE))</f>
        <v/>
      </c>
      <c r="K440" s="16" t="str">
        <f>IF(ISERROR(VLOOKUP(CONCATENATE($A440,"_",K$2),'Reference data SID'!$B:$M,12,FALSE)),"",VLOOKUP(CONCATENATE($A440,"_",K$2),'Reference data SID'!$B:$M,12,FALSE))</f>
        <v/>
      </c>
      <c r="L440" s="16" t="str">
        <f>IF(ISERROR(VLOOKUP(CONCATENATE($A440,"_",L$2),'Reference data SID'!$B:$M,12,FALSE)),"",VLOOKUP(CONCATENATE($A440,"_",L$2),'Reference data SID'!$B:$M,12,FALSE))</f>
        <v/>
      </c>
      <c r="M440" s="16" t="str">
        <f>IF(ISERROR(VLOOKUP(CONCATENATE($A440,"_",M$2),'Reference data SID'!$B:$M,12,FALSE)),"",VLOOKUP(CONCATENATE($A440,"_",M$2),'Reference data SID'!$B:$M,12,FALSE))</f>
        <v/>
      </c>
      <c r="N440" s="16" t="str">
        <f>IF(ISERROR(VLOOKUP(CONCATENATE($A440,"_",N$2),'Reference data SID'!$B:$M,12,FALSE)),"",VLOOKUP(CONCATENATE($A440,"_",N$2),'Reference data SID'!$B:$M,12,FALSE))</f>
        <v/>
      </c>
      <c r="O440" s="16" t="str">
        <f>IF(ISERROR(VLOOKUP(CONCATENATE($A440,"_",O$2),'Reference data SID'!$B:$M,12,FALSE)),"",VLOOKUP(CONCATENATE($A440,"_",O$2),'Reference data SID'!$B:$M,12,FALSE))</f>
        <v/>
      </c>
      <c r="P440" s="16" t="str">
        <f>IF(ISERROR(VLOOKUP(CONCATENATE($A440,"_",P$2),'Reference data SID'!$B:$M,12,FALSE)),"",VLOOKUP(CONCATENATE($A440,"_",P$2),'Reference data SID'!$B:$M,12,FALSE))</f>
        <v/>
      </c>
      <c r="Q440" s="16" t="str">
        <f>IF(ISERROR(VLOOKUP(CONCATENATE($A440,"_",Q$2),'Reference data SID'!$B:$M,12,FALSE)),"",VLOOKUP(CONCATENATE($A440,"_",Q$2),'Reference data SID'!$B:$M,12,FALSE))</f>
        <v/>
      </c>
      <c r="R440" s="16" t="str">
        <f>IF(ISERROR(VLOOKUP(CONCATENATE($A440,"_",R$2),'Reference data SID'!$B:$M,12,FALSE)),"",VLOOKUP(CONCATENATE($A440,"_",R$2),'Reference data SID'!$B:$M,12,FALSE))</f>
        <v/>
      </c>
      <c r="S440" s="16" t="str">
        <f>IF(ISERROR(VLOOKUP(CONCATENATE($A440,"_",S$2),'Reference data SID'!$B:$M,12,FALSE)),"",VLOOKUP(CONCATENATE($A440,"_",S$2),'Reference data SID'!$B:$M,12,FALSE))</f>
        <v/>
      </c>
      <c r="T440" s="16" t="str">
        <f>IF(ISERROR(VLOOKUP(CONCATENATE($A440,"_",T$2),'Reference data SID'!$B:$M,12,FALSE)),"",VLOOKUP(CONCATENATE($A440,"_",T$2),'Reference data SID'!$B:$M,12,FALSE))</f>
        <v/>
      </c>
      <c r="U440" s="16" t="str">
        <f>IF(ISERROR(VLOOKUP(CONCATENATE($A440,"_",U$2),'Reference data SID'!$B:$M,12,FALSE)),"",VLOOKUP(CONCATENATE($A440,"_",U$2),'Reference data SID'!$B:$M,12,FALSE))</f>
        <v/>
      </c>
      <c r="V440" s="16" t="str">
        <f>IF(ISERROR(VLOOKUP(CONCATENATE($A440,"_",V$2),'Reference data SID'!$B:$M,12,FALSE)),"",VLOOKUP(CONCATENATE($A440,"_",V$2),'Reference data SID'!$B:$M,12,FALSE))</f>
        <v/>
      </c>
      <c r="W440" s="16" t="str">
        <f>IF(ISERROR(VLOOKUP(CONCATENATE($A440,"_",W$2),'Reference data SID'!$B:$M,12,FALSE)),"",VLOOKUP(CONCATENATE($A440,"_",W$2),'Reference data SID'!$B:$M,12,FALSE))</f>
        <v/>
      </c>
      <c r="X440" s="16" t="str">
        <f>IF(ISERROR(VLOOKUP(CONCATENATE($A440,"_",X$2),'Reference data SID'!$B:$M,12,FALSE)),"",VLOOKUP(CONCATENATE($A440,"_",X$2),'Reference data SID'!$B:$M,12,FALSE))</f>
        <v/>
      </c>
      <c r="Y440" s="16" t="str">
        <f>IF(ISERROR(VLOOKUP(CONCATENATE($A440,"_",Y$2),'Reference data SID'!$B:$M,12,FALSE)),"",VLOOKUP(CONCATENATE($A440,"_",Y$2),'Reference data SID'!$B:$M,12,FALSE))</f>
        <v/>
      </c>
      <c r="Z440" s="16" t="str">
        <f>IF(ISERROR(VLOOKUP(CONCATENATE($A440,"_",Z$2),'Reference data SID'!$B:$M,12,FALSE)),"",VLOOKUP(CONCATENATE($A440,"_",Z$2),'Reference data SID'!$B:$M,12,FALSE))</f>
        <v/>
      </c>
      <c r="AA440" s="16" t="str">
        <f>IF(ISERROR(VLOOKUP(CONCATENATE($A440,"_",AA$2),'Reference data SID'!$B:$M,12,FALSE)),"",VLOOKUP(CONCATENATE($A440,"_",AA$2),'Reference data SID'!$B:$M,12,FALSE))</f>
        <v/>
      </c>
      <c r="AB440" s="16" t="str">
        <f>IF(ISERROR(VLOOKUP(CONCATENATE($A440,"_",AB$2),'Reference data SID'!$B:$M,12,FALSE)),"",VLOOKUP(CONCATENATE($A440,"_",AB$2),'Reference data SID'!$B:$M,12,FALSE))</f>
        <v/>
      </c>
      <c r="AC440" s="16" t="str">
        <f>IF(ISERROR(VLOOKUP(CONCATENATE($A440,"_",AC$2),'Reference data SID'!$B:$M,12,FALSE)),"",VLOOKUP(CONCATENATE($A440,"_",AC$2),'Reference data SID'!$B:$M,12,FALSE))</f>
        <v/>
      </c>
      <c r="AD440" s="16" t="str">
        <f>IF(ISERROR(VLOOKUP(CONCATENATE($A440,"_",AD$2),'Reference data SID'!$B:$M,12,FALSE)),"",VLOOKUP(CONCATENATE($A440,"_",AD$2),'Reference data SID'!$B:$M,12,FALSE))</f>
        <v/>
      </c>
      <c r="AE440" s="16" t="str">
        <f>IF(ISERROR(VLOOKUP(CONCATENATE($A440,"_",AE$2),'Reference data SID'!$B:$M,12,FALSE)),"",VLOOKUP(CONCATENATE($A440,"_",AE$2),'Reference data SID'!$B:$M,12,FALSE))</f>
        <v/>
      </c>
      <c r="AF440" s="16" t="str">
        <f>IF(ISERROR(VLOOKUP(CONCATENATE($A440,"_",AF$2),'Reference data SID'!$B:$M,12,FALSE)),"",VLOOKUP(CONCATENATE($A440,"_",AF$2),'Reference data SID'!$B:$M,12,FALSE))</f>
        <v/>
      </c>
      <c r="AG440" s="16" t="str">
        <f>IF(ISERROR(VLOOKUP(CONCATENATE($A440,"_",AG$2),'Reference data SID'!$B:$M,12,FALSE)),"",VLOOKUP(CONCATENATE($A440,"_",AG$2),'Reference data SID'!$B:$M,12,FALSE))</f>
        <v/>
      </c>
      <c r="AH440" s="16" t="str">
        <f>IF(ISERROR(VLOOKUP(CONCATENATE($A440,"_",AH$2),'Reference data SID'!$B:$M,12,FALSE)),"",VLOOKUP(CONCATENATE($A440,"_",AH$2),'Reference data SID'!$B:$M,12,FALSE))</f>
        <v/>
      </c>
      <c r="AI440" s="16" t="str">
        <f>IF(ISERROR(VLOOKUP(CONCATENATE($A440,"_",AI$2),'Reference data SID'!$B:$M,12,FALSE)),"",VLOOKUP(CONCATENATE($A440,"_",AI$2),'Reference data SID'!$B:$M,12,FALSE))</f>
        <v/>
      </c>
      <c r="AJ440" s="16" t="str">
        <f>IF(ISERROR(VLOOKUP(CONCATENATE($A440,"_",AJ$2),'Reference data SID'!$B:$M,12,FALSE)),"",VLOOKUP(CONCATENATE($A440,"_",AJ$2),'Reference data SID'!$B:$M,12,FALSE))</f>
        <v/>
      </c>
      <c r="AK440" s="16" t="str">
        <f>IF(ISERROR(VLOOKUP(CONCATENATE($A440,"_",AK$2),'Reference data SID'!$B:$M,12,FALSE)),"",VLOOKUP(CONCATENATE($A440,"_",AK$2),'Reference data SID'!$B:$M,12,FALSE))</f>
        <v/>
      </c>
      <c r="AL440" s="16" t="str">
        <f>IF(ISERROR(VLOOKUP(CONCATENATE($A440,"_",AL$2),'Reference data SID'!$B:$M,12,FALSE)),"",VLOOKUP(CONCATENATE($A440,"_",AL$2),'Reference data SID'!$B:$M,12,FALSE))</f>
        <v/>
      </c>
      <c r="AM440" s="16" t="str">
        <f>IF(ISERROR(VLOOKUP(CONCATENATE($A440,"_",AM$2),'Reference data SID'!$B:$M,12,FALSE)),"",VLOOKUP(CONCATENATE($A440,"_",AM$2),'Reference data SID'!$B:$M,12,FALSE))</f>
        <v/>
      </c>
      <c r="AN440" s="16" t="str">
        <f>IF(ISERROR(VLOOKUP(CONCATENATE($A440,"_",AN$2),'Reference data SID'!$B:$M,12,FALSE)),"",VLOOKUP(CONCATENATE($A440,"_",AN$2),'Reference data SID'!$B:$M,12,FALSE))</f>
        <v/>
      </c>
      <c r="AO440" s="16" t="str">
        <f>IF(ISERROR(VLOOKUP(CONCATENATE($A440,"_",AO$2),'Reference data SID'!$B:$M,12,FALSE)),"",VLOOKUP(CONCATENATE($A440,"_",AO$2),'Reference data SID'!$B:$M,12,FALSE))</f>
        <v/>
      </c>
      <c r="AP440" s="16" t="str">
        <f>IF(ISERROR(VLOOKUP(CONCATENATE($A440,"_",AP$2),'Reference data SID'!$B:$M,12,FALSE)),"",VLOOKUP(CONCATENATE($A440,"_",AP$2),'Reference data SID'!$B:$M,12,FALSE))</f>
        <v/>
      </c>
      <c r="AQ440" s="16" t="str">
        <f>IF(ISERROR(VLOOKUP(CONCATENATE($A440,"_",AQ$2),'Reference data SID'!$B:$M,12,FALSE)),"",VLOOKUP(CONCATENATE($A440,"_",AQ$2),'Reference data SID'!$B:$M,12,FALSE))</f>
        <v/>
      </c>
      <c r="AR440" s="16" t="str">
        <f>IF(ISERROR(VLOOKUP(CONCATENATE($A440,"_",AR$2),'Reference data SID'!$B:$M,12,FALSE)),"",VLOOKUP(CONCATENATE($A440,"_",AR$2),'Reference data SID'!$B:$M,12,FALSE))</f>
        <v/>
      </c>
      <c r="AS440" s="16" t="str">
        <f>IF(ISERROR(VLOOKUP(CONCATENATE($A440,"_",AS$2),'Reference data SID'!$B:$M,12,FALSE)),"",VLOOKUP(CONCATENATE($A440,"_",AS$2),'Reference data SID'!$B:$M,12,FALSE))</f>
        <v/>
      </c>
      <c r="AT440" s="16" t="str">
        <f>IF(ISERROR(VLOOKUP(CONCATENATE($A440,"_",AT$2),'Reference data SID'!$B:$M,12,FALSE)),"",VLOOKUP(CONCATENATE($A440,"_",AT$2),'Reference data SID'!$B:$M,12,FALSE))</f>
        <v/>
      </c>
    </row>
    <row r="441" spans="1:46" x14ac:dyDescent="0.25">
      <c r="A441">
        <v>437</v>
      </c>
      <c r="B441" s="16" t="str">
        <f>IF(ISERROR(VLOOKUP(CONCATENATE($A441,"_",B$2),'Reference data SID'!$B:$M,12,FALSE)),"",VLOOKUP(CONCATENATE($A441,"_",B$2),'Reference data SID'!$B:$M,12,FALSE))</f>
        <v/>
      </c>
      <c r="C441" s="16" t="str">
        <f>IF(ISERROR(VLOOKUP(CONCATENATE($A441,"_",C$2),'Reference data SID'!$B:$M,12,FALSE)),"",VLOOKUP(CONCATENATE($A441,"_",C$2),'Reference data SID'!$B:$M,12,FALSE))</f>
        <v/>
      </c>
      <c r="D441" s="16" t="str">
        <f>IF(ISERROR(VLOOKUP(CONCATENATE($A441,"_",D$2),'Reference data SID'!$B:$M,12,FALSE)),"",VLOOKUP(CONCATENATE($A441,"_",D$2),'Reference data SID'!$B:$M,12,FALSE))</f>
        <v/>
      </c>
      <c r="E441" s="16" t="str">
        <f>IF(ISERROR(VLOOKUP(CONCATENATE($A441,"_",E$2),'Reference data SID'!$B:$M,12,FALSE)),"",VLOOKUP(CONCATENATE($A441,"_",E$2),'Reference data SID'!$B:$M,12,FALSE))</f>
        <v/>
      </c>
      <c r="F441" s="16" t="str">
        <f>IF(ISERROR(VLOOKUP(CONCATENATE($A441,"_",F$2),'Reference data SID'!$B:$M,12,FALSE)),"",VLOOKUP(CONCATENATE($A441,"_",F$2),'Reference data SID'!$B:$M,12,FALSE))</f>
        <v/>
      </c>
      <c r="G441" s="16" t="str">
        <f>IF(ISERROR(VLOOKUP(CONCATENATE($A441,"_",G$2),'Reference data SID'!$B:$M,12,FALSE)),"",VLOOKUP(CONCATENATE($A441,"_",G$2),'Reference data SID'!$B:$M,12,FALSE))</f>
        <v/>
      </c>
      <c r="H441" s="16" t="str">
        <f>IF(ISERROR(VLOOKUP(CONCATENATE($A441,"_",H$2),'Reference data SID'!$B:$M,12,FALSE)),"",VLOOKUP(CONCATENATE($A441,"_",H$2),'Reference data SID'!$B:$M,12,FALSE))</f>
        <v/>
      </c>
      <c r="I441" s="16" t="str">
        <f>IF(ISERROR(VLOOKUP(CONCATENATE($A441,"_",I$2),'Reference data SID'!$B:$M,12,FALSE)),"",VLOOKUP(CONCATENATE($A441,"_",I$2),'Reference data SID'!$B:$M,12,FALSE))</f>
        <v/>
      </c>
      <c r="J441" s="16" t="str">
        <f>IF(ISERROR(VLOOKUP(CONCATENATE($A441,"_",J$2),'Reference data SID'!$B:$M,12,FALSE)),"",VLOOKUP(CONCATENATE($A441,"_",J$2),'Reference data SID'!$B:$M,12,FALSE))</f>
        <v/>
      </c>
      <c r="K441" s="16" t="str">
        <f>IF(ISERROR(VLOOKUP(CONCATENATE($A441,"_",K$2),'Reference data SID'!$B:$M,12,FALSE)),"",VLOOKUP(CONCATENATE($A441,"_",K$2),'Reference data SID'!$B:$M,12,FALSE))</f>
        <v/>
      </c>
      <c r="L441" s="16" t="str">
        <f>IF(ISERROR(VLOOKUP(CONCATENATE($A441,"_",L$2),'Reference data SID'!$B:$M,12,FALSE)),"",VLOOKUP(CONCATENATE($A441,"_",L$2),'Reference data SID'!$B:$M,12,FALSE))</f>
        <v/>
      </c>
      <c r="M441" s="16" t="str">
        <f>IF(ISERROR(VLOOKUP(CONCATENATE($A441,"_",M$2),'Reference data SID'!$B:$M,12,FALSE)),"",VLOOKUP(CONCATENATE($A441,"_",M$2),'Reference data SID'!$B:$M,12,FALSE))</f>
        <v/>
      </c>
      <c r="N441" s="16" t="str">
        <f>IF(ISERROR(VLOOKUP(CONCATENATE($A441,"_",N$2),'Reference data SID'!$B:$M,12,FALSE)),"",VLOOKUP(CONCATENATE($A441,"_",N$2),'Reference data SID'!$B:$M,12,FALSE))</f>
        <v/>
      </c>
      <c r="O441" s="16" t="str">
        <f>IF(ISERROR(VLOOKUP(CONCATENATE($A441,"_",O$2),'Reference data SID'!$B:$M,12,FALSE)),"",VLOOKUP(CONCATENATE($A441,"_",O$2),'Reference data SID'!$B:$M,12,FALSE))</f>
        <v/>
      </c>
      <c r="P441" s="16" t="str">
        <f>IF(ISERROR(VLOOKUP(CONCATENATE($A441,"_",P$2),'Reference data SID'!$B:$M,12,FALSE)),"",VLOOKUP(CONCATENATE($A441,"_",P$2),'Reference data SID'!$B:$M,12,FALSE))</f>
        <v/>
      </c>
      <c r="Q441" s="16" t="str">
        <f>IF(ISERROR(VLOOKUP(CONCATENATE($A441,"_",Q$2),'Reference data SID'!$B:$M,12,FALSE)),"",VLOOKUP(CONCATENATE($A441,"_",Q$2),'Reference data SID'!$B:$M,12,FALSE))</f>
        <v/>
      </c>
      <c r="R441" s="16" t="str">
        <f>IF(ISERROR(VLOOKUP(CONCATENATE($A441,"_",R$2),'Reference data SID'!$B:$M,12,FALSE)),"",VLOOKUP(CONCATENATE($A441,"_",R$2),'Reference data SID'!$B:$M,12,FALSE))</f>
        <v/>
      </c>
      <c r="S441" s="16" t="str">
        <f>IF(ISERROR(VLOOKUP(CONCATENATE($A441,"_",S$2),'Reference data SID'!$B:$M,12,FALSE)),"",VLOOKUP(CONCATENATE($A441,"_",S$2),'Reference data SID'!$B:$M,12,FALSE))</f>
        <v/>
      </c>
      <c r="T441" s="16" t="str">
        <f>IF(ISERROR(VLOOKUP(CONCATENATE($A441,"_",T$2),'Reference data SID'!$B:$M,12,FALSE)),"",VLOOKUP(CONCATENATE($A441,"_",T$2),'Reference data SID'!$B:$M,12,FALSE))</f>
        <v/>
      </c>
      <c r="U441" s="16" t="str">
        <f>IF(ISERROR(VLOOKUP(CONCATENATE($A441,"_",U$2),'Reference data SID'!$B:$M,12,FALSE)),"",VLOOKUP(CONCATENATE($A441,"_",U$2),'Reference data SID'!$B:$M,12,FALSE))</f>
        <v/>
      </c>
      <c r="V441" s="16" t="str">
        <f>IF(ISERROR(VLOOKUP(CONCATENATE($A441,"_",V$2),'Reference data SID'!$B:$M,12,FALSE)),"",VLOOKUP(CONCATENATE($A441,"_",V$2),'Reference data SID'!$B:$M,12,FALSE))</f>
        <v/>
      </c>
      <c r="W441" s="16" t="str">
        <f>IF(ISERROR(VLOOKUP(CONCATENATE($A441,"_",W$2),'Reference data SID'!$B:$M,12,FALSE)),"",VLOOKUP(CONCATENATE($A441,"_",W$2),'Reference data SID'!$B:$M,12,FALSE))</f>
        <v/>
      </c>
      <c r="X441" s="16" t="str">
        <f>IF(ISERROR(VLOOKUP(CONCATENATE($A441,"_",X$2),'Reference data SID'!$B:$M,12,FALSE)),"",VLOOKUP(CONCATENATE($A441,"_",X$2),'Reference data SID'!$B:$M,12,FALSE))</f>
        <v/>
      </c>
      <c r="Y441" s="16" t="str">
        <f>IF(ISERROR(VLOOKUP(CONCATENATE($A441,"_",Y$2),'Reference data SID'!$B:$M,12,FALSE)),"",VLOOKUP(CONCATENATE($A441,"_",Y$2),'Reference data SID'!$B:$M,12,FALSE))</f>
        <v/>
      </c>
      <c r="Z441" s="16" t="str">
        <f>IF(ISERROR(VLOOKUP(CONCATENATE($A441,"_",Z$2),'Reference data SID'!$B:$M,12,FALSE)),"",VLOOKUP(CONCATENATE($A441,"_",Z$2),'Reference data SID'!$B:$M,12,FALSE))</f>
        <v/>
      </c>
      <c r="AA441" s="16" t="str">
        <f>IF(ISERROR(VLOOKUP(CONCATENATE($A441,"_",AA$2),'Reference data SID'!$B:$M,12,FALSE)),"",VLOOKUP(CONCATENATE($A441,"_",AA$2),'Reference data SID'!$B:$M,12,FALSE))</f>
        <v/>
      </c>
      <c r="AB441" s="16" t="str">
        <f>IF(ISERROR(VLOOKUP(CONCATENATE($A441,"_",AB$2),'Reference data SID'!$B:$M,12,FALSE)),"",VLOOKUP(CONCATENATE($A441,"_",AB$2),'Reference data SID'!$B:$M,12,FALSE))</f>
        <v/>
      </c>
      <c r="AC441" s="16" t="str">
        <f>IF(ISERROR(VLOOKUP(CONCATENATE($A441,"_",AC$2),'Reference data SID'!$B:$M,12,FALSE)),"",VLOOKUP(CONCATENATE($A441,"_",AC$2),'Reference data SID'!$B:$M,12,FALSE))</f>
        <v/>
      </c>
      <c r="AD441" s="16" t="str">
        <f>IF(ISERROR(VLOOKUP(CONCATENATE($A441,"_",AD$2),'Reference data SID'!$B:$M,12,FALSE)),"",VLOOKUP(CONCATENATE($A441,"_",AD$2),'Reference data SID'!$B:$M,12,FALSE))</f>
        <v/>
      </c>
      <c r="AE441" s="16" t="str">
        <f>IF(ISERROR(VLOOKUP(CONCATENATE($A441,"_",AE$2),'Reference data SID'!$B:$M,12,FALSE)),"",VLOOKUP(CONCATENATE($A441,"_",AE$2),'Reference data SID'!$B:$M,12,FALSE))</f>
        <v/>
      </c>
      <c r="AF441" s="16" t="str">
        <f>IF(ISERROR(VLOOKUP(CONCATENATE($A441,"_",AF$2),'Reference data SID'!$B:$M,12,FALSE)),"",VLOOKUP(CONCATENATE($A441,"_",AF$2),'Reference data SID'!$B:$M,12,FALSE))</f>
        <v/>
      </c>
      <c r="AG441" s="16" t="str">
        <f>IF(ISERROR(VLOOKUP(CONCATENATE($A441,"_",AG$2),'Reference data SID'!$B:$M,12,FALSE)),"",VLOOKUP(CONCATENATE($A441,"_",AG$2),'Reference data SID'!$B:$M,12,FALSE))</f>
        <v/>
      </c>
      <c r="AH441" s="16" t="str">
        <f>IF(ISERROR(VLOOKUP(CONCATENATE($A441,"_",AH$2),'Reference data SID'!$B:$M,12,FALSE)),"",VLOOKUP(CONCATENATE($A441,"_",AH$2),'Reference data SID'!$B:$M,12,FALSE))</f>
        <v/>
      </c>
      <c r="AI441" s="16" t="str">
        <f>IF(ISERROR(VLOOKUP(CONCATENATE($A441,"_",AI$2),'Reference data SID'!$B:$M,12,FALSE)),"",VLOOKUP(CONCATENATE($A441,"_",AI$2),'Reference data SID'!$B:$M,12,FALSE))</f>
        <v/>
      </c>
      <c r="AJ441" s="16" t="str">
        <f>IF(ISERROR(VLOOKUP(CONCATENATE($A441,"_",AJ$2),'Reference data SID'!$B:$M,12,FALSE)),"",VLOOKUP(CONCATENATE($A441,"_",AJ$2),'Reference data SID'!$B:$M,12,FALSE))</f>
        <v/>
      </c>
      <c r="AK441" s="16" t="str">
        <f>IF(ISERROR(VLOOKUP(CONCATENATE($A441,"_",AK$2),'Reference data SID'!$B:$M,12,FALSE)),"",VLOOKUP(CONCATENATE($A441,"_",AK$2),'Reference data SID'!$B:$M,12,FALSE))</f>
        <v/>
      </c>
      <c r="AL441" s="16" t="str">
        <f>IF(ISERROR(VLOOKUP(CONCATENATE($A441,"_",AL$2),'Reference data SID'!$B:$M,12,FALSE)),"",VLOOKUP(CONCATENATE($A441,"_",AL$2),'Reference data SID'!$B:$M,12,FALSE))</f>
        <v/>
      </c>
      <c r="AM441" s="16" t="str">
        <f>IF(ISERROR(VLOOKUP(CONCATENATE($A441,"_",AM$2),'Reference data SID'!$B:$M,12,FALSE)),"",VLOOKUP(CONCATENATE($A441,"_",AM$2),'Reference data SID'!$B:$M,12,FALSE))</f>
        <v/>
      </c>
      <c r="AN441" s="16" t="str">
        <f>IF(ISERROR(VLOOKUP(CONCATENATE($A441,"_",AN$2),'Reference data SID'!$B:$M,12,FALSE)),"",VLOOKUP(CONCATENATE($A441,"_",AN$2),'Reference data SID'!$B:$M,12,FALSE))</f>
        <v/>
      </c>
      <c r="AO441" s="16" t="str">
        <f>IF(ISERROR(VLOOKUP(CONCATENATE($A441,"_",AO$2),'Reference data SID'!$B:$M,12,FALSE)),"",VLOOKUP(CONCATENATE($A441,"_",AO$2),'Reference data SID'!$B:$M,12,FALSE))</f>
        <v/>
      </c>
      <c r="AP441" s="16" t="str">
        <f>IF(ISERROR(VLOOKUP(CONCATENATE($A441,"_",AP$2),'Reference data SID'!$B:$M,12,FALSE)),"",VLOOKUP(CONCATENATE($A441,"_",AP$2),'Reference data SID'!$B:$M,12,FALSE))</f>
        <v/>
      </c>
      <c r="AQ441" s="16" t="str">
        <f>IF(ISERROR(VLOOKUP(CONCATENATE($A441,"_",AQ$2),'Reference data SID'!$B:$M,12,FALSE)),"",VLOOKUP(CONCATENATE($A441,"_",AQ$2),'Reference data SID'!$B:$M,12,FALSE))</f>
        <v/>
      </c>
      <c r="AR441" s="16" t="str">
        <f>IF(ISERROR(VLOOKUP(CONCATENATE($A441,"_",AR$2),'Reference data SID'!$B:$M,12,FALSE)),"",VLOOKUP(CONCATENATE($A441,"_",AR$2),'Reference data SID'!$B:$M,12,FALSE))</f>
        <v/>
      </c>
      <c r="AS441" s="16" t="str">
        <f>IF(ISERROR(VLOOKUP(CONCATENATE($A441,"_",AS$2),'Reference data SID'!$B:$M,12,FALSE)),"",VLOOKUP(CONCATENATE($A441,"_",AS$2),'Reference data SID'!$B:$M,12,FALSE))</f>
        <v/>
      </c>
      <c r="AT441" s="16" t="str">
        <f>IF(ISERROR(VLOOKUP(CONCATENATE($A441,"_",AT$2),'Reference data SID'!$B:$M,12,FALSE)),"",VLOOKUP(CONCATENATE($A441,"_",AT$2),'Reference data SID'!$B:$M,12,FALSE))</f>
        <v/>
      </c>
    </row>
    <row r="442" spans="1:46" x14ac:dyDescent="0.25">
      <c r="A442">
        <v>438</v>
      </c>
      <c r="B442" s="16" t="str">
        <f>IF(ISERROR(VLOOKUP(CONCATENATE($A442,"_",B$2),'Reference data SID'!$B:$M,12,FALSE)),"",VLOOKUP(CONCATENATE($A442,"_",B$2),'Reference data SID'!$B:$M,12,FALSE))</f>
        <v/>
      </c>
      <c r="C442" s="16" t="str">
        <f>IF(ISERROR(VLOOKUP(CONCATENATE($A442,"_",C$2),'Reference data SID'!$B:$M,12,FALSE)),"",VLOOKUP(CONCATENATE($A442,"_",C$2),'Reference data SID'!$B:$M,12,FALSE))</f>
        <v/>
      </c>
      <c r="D442" s="16" t="str">
        <f>IF(ISERROR(VLOOKUP(CONCATENATE($A442,"_",D$2),'Reference data SID'!$B:$M,12,FALSE)),"",VLOOKUP(CONCATENATE($A442,"_",D$2),'Reference data SID'!$B:$M,12,FALSE))</f>
        <v/>
      </c>
      <c r="E442" s="16" t="str">
        <f>IF(ISERROR(VLOOKUP(CONCATENATE($A442,"_",E$2),'Reference data SID'!$B:$M,12,FALSE)),"",VLOOKUP(CONCATENATE($A442,"_",E$2),'Reference data SID'!$B:$M,12,FALSE))</f>
        <v/>
      </c>
      <c r="F442" s="16" t="str">
        <f>IF(ISERROR(VLOOKUP(CONCATENATE($A442,"_",F$2),'Reference data SID'!$B:$M,12,FALSE)),"",VLOOKUP(CONCATENATE($A442,"_",F$2),'Reference data SID'!$B:$M,12,FALSE))</f>
        <v/>
      </c>
      <c r="G442" s="16" t="str">
        <f>IF(ISERROR(VLOOKUP(CONCATENATE($A442,"_",G$2),'Reference data SID'!$B:$M,12,FALSE)),"",VLOOKUP(CONCATENATE($A442,"_",G$2),'Reference data SID'!$B:$M,12,FALSE))</f>
        <v/>
      </c>
      <c r="H442" s="16" t="str">
        <f>IF(ISERROR(VLOOKUP(CONCATENATE($A442,"_",H$2),'Reference data SID'!$B:$M,12,FALSE)),"",VLOOKUP(CONCATENATE($A442,"_",H$2),'Reference data SID'!$B:$M,12,FALSE))</f>
        <v/>
      </c>
      <c r="I442" s="16" t="str">
        <f>IF(ISERROR(VLOOKUP(CONCATENATE($A442,"_",I$2),'Reference data SID'!$B:$M,12,FALSE)),"",VLOOKUP(CONCATENATE($A442,"_",I$2),'Reference data SID'!$B:$M,12,FALSE))</f>
        <v/>
      </c>
      <c r="J442" s="16" t="str">
        <f>IF(ISERROR(VLOOKUP(CONCATENATE($A442,"_",J$2),'Reference data SID'!$B:$M,12,FALSE)),"",VLOOKUP(CONCATENATE($A442,"_",J$2),'Reference data SID'!$B:$M,12,FALSE))</f>
        <v/>
      </c>
      <c r="K442" s="16" t="str">
        <f>IF(ISERROR(VLOOKUP(CONCATENATE($A442,"_",K$2),'Reference data SID'!$B:$M,12,FALSE)),"",VLOOKUP(CONCATENATE($A442,"_",K$2),'Reference data SID'!$B:$M,12,FALSE))</f>
        <v/>
      </c>
      <c r="L442" s="16" t="str">
        <f>IF(ISERROR(VLOOKUP(CONCATENATE($A442,"_",L$2),'Reference data SID'!$B:$M,12,FALSE)),"",VLOOKUP(CONCATENATE($A442,"_",L$2),'Reference data SID'!$B:$M,12,FALSE))</f>
        <v/>
      </c>
      <c r="M442" s="16" t="str">
        <f>IF(ISERROR(VLOOKUP(CONCATENATE($A442,"_",M$2),'Reference data SID'!$B:$M,12,FALSE)),"",VLOOKUP(CONCATENATE($A442,"_",M$2),'Reference data SID'!$B:$M,12,FALSE))</f>
        <v/>
      </c>
      <c r="N442" s="16" t="str">
        <f>IF(ISERROR(VLOOKUP(CONCATENATE($A442,"_",N$2),'Reference data SID'!$B:$M,12,FALSE)),"",VLOOKUP(CONCATENATE($A442,"_",N$2),'Reference data SID'!$B:$M,12,FALSE))</f>
        <v/>
      </c>
      <c r="O442" s="16" t="str">
        <f>IF(ISERROR(VLOOKUP(CONCATENATE($A442,"_",O$2),'Reference data SID'!$B:$M,12,FALSE)),"",VLOOKUP(CONCATENATE($A442,"_",O$2),'Reference data SID'!$B:$M,12,FALSE))</f>
        <v/>
      </c>
      <c r="P442" s="16" t="str">
        <f>IF(ISERROR(VLOOKUP(CONCATENATE($A442,"_",P$2),'Reference data SID'!$B:$M,12,FALSE)),"",VLOOKUP(CONCATENATE($A442,"_",P$2),'Reference data SID'!$B:$M,12,FALSE))</f>
        <v/>
      </c>
      <c r="Q442" s="16" t="str">
        <f>IF(ISERROR(VLOOKUP(CONCATENATE($A442,"_",Q$2),'Reference data SID'!$B:$M,12,FALSE)),"",VLOOKUP(CONCATENATE($A442,"_",Q$2),'Reference data SID'!$B:$M,12,FALSE))</f>
        <v/>
      </c>
      <c r="R442" s="16" t="str">
        <f>IF(ISERROR(VLOOKUP(CONCATENATE($A442,"_",R$2),'Reference data SID'!$B:$M,12,FALSE)),"",VLOOKUP(CONCATENATE($A442,"_",R$2),'Reference data SID'!$B:$M,12,FALSE))</f>
        <v/>
      </c>
      <c r="S442" s="16" t="str">
        <f>IF(ISERROR(VLOOKUP(CONCATENATE($A442,"_",S$2),'Reference data SID'!$B:$M,12,FALSE)),"",VLOOKUP(CONCATENATE($A442,"_",S$2),'Reference data SID'!$B:$M,12,FALSE))</f>
        <v/>
      </c>
      <c r="T442" s="16" t="str">
        <f>IF(ISERROR(VLOOKUP(CONCATENATE($A442,"_",T$2),'Reference data SID'!$B:$M,12,FALSE)),"",VLOOKUP(CONCATENATE($A442,"_",T$2),'Reference data SID'!$B:$M,12,FALSE))</f>
        <v/>
      </c>
      <c r="U442" s="16" t="str">
        <f>IF(ISERROR(VLOOKUP(CONCATENATE($A442,"_",U$2),'Reference data SID'!$B:$M,12,FALSE)),"",VLOOKUP(CONCATENATE($A442,"_",U$2),'Reference data SID'!$B:$M,12,FALSE))</f>
        <v/>
      </c>
      <c r="V442" s="16" t="str">
        <f>IF(ISERROR(VLOOKUP(CONCATENATE($A442,"_",V$2),'Reference data SID'!$B:$M,12,FALSE)),"",VLOOKUP(CONCATENATE($A442,"_",V$2),'Reference data SID'!$B:$M,12,FALSE))</f>
        <v/>
      </c>
      <c r="W442" s="16" t="str">
        <f>IF(ISERROR(VLOOKUP(CONCATENATE($A442,"_",W$2),'Reference data SID'!$B:$M,12,FALSE)),"",VLOOKUP(CONCATENATE($A442,"_",W$2),'Reference data SID'!$B:$M,12,FALSE))</f>
        <v/>
      </c>
      <c r="X442" s="16" t="str">
        <f>IF(ISERROR(VLOOKUP(CONCATENATE($A442,"_",X$2),'Reference data SID'!$B:$M,12,FALSE)),"",VLOOKUP(CONCATENATE($A442,"_",X$2),'Reference data SID'!$B:$M,12,FALSE))</f>
        <v/>
      </c>
      <c r="Y442" s="16" t="str">
        <f>IF(ISERROR(VLOOKUP(CONCATENATE($A442,"_",Y$2),'Reference data SID'!$B:$M,12,FALSE)),"",VLOOKUP(CONCATENATE($A442,"_",Y$2),'Reference data SID'!$B:$M,12,FALSE))</f>
        <v/>
      </c>
      <c r="Z442" s="16" t="str">
        <f>IF(ISERROR(VLOOKUP(CONCATENATE($A442,"_",Z$2),'Reference data SID'!$B:$M,12,FALSE)),"",VLOOKUP(CONCATENATE($A442,"_",Z$2),'Reference data SID'!$B:$M,12,FALSE))</f>
        <v/>
      </c>
      <c r="AA442" s="16" t="str">
        <f>IF(ISERROR(VLOOKUP(CONCATENATE($A442,"_",AA$2),'Reference data SID'!$B:$M,12,FALSE)),"",VLOOKUP(CONCATENATE($A442,"_",AA$2),'Reference data SID'!$B:$M,12,FALSE))</f>
        <v/>
      </c>
      <c r="AB442" s="16" t="str">
        <f>IF(ISERROR(VLOOKUP(CONCATENATE($A442,"_",AB$2),'Reference data SID'!$B:$M,12,FALSE)),"",VLOOKUP(CONCATENATE($A442,"_",AB$2),'Reference data SID'!$B:$M,12,FALSE))</f>
        <v/>
      </c>
      <c r="AC442" s="16" t="str">
        <f>IF(ISERROR(VLOOKUP(CONCATENATE($A442,"_",AC$2),'Reference data SID'!$B:$M,12,FALSE)),"",VLOOKUP(CONCATENATE($A442,"_",AC$2),'Reference data SID'!$B:$M,12,FALSE))</f>
        <v/>
      </c>
      <c r="AD442" s="16" t="str">
        <f>IF(ISERROR(VLOOKUP(CONCATENATE($A442,"_",AD$2),'Reference data SID'!$B:$M,12,FALSE)),"",VLOOKUP(CONCATENATE($A442,"_",AD$2),'Reference data SID'!$B:$M,12,FALSE))</f>
        <v/>
      </c>
      <c r="AE442" s="16" t="str">
        <f>IF(ISERROR(VLOOKUP(CONCATENATE($A442,"_",AE$2),'Reference data SID'!$B:$M,12,FALSE)),"",VLOOKUP(CONCATENATE($A442,"_",AE$2),'Reference data SID'!$B:$M,12,FALSE))</f>
        <v/>
      </c>
      <c r="AF442" s="16" t="str">
        <f>IF(ISERROR(VLOOKUP(CONCATENATE($A442,"_",AF$2),'Reference data SID'!$B:$M,12,FALSE)),"",VLOOKUP(CONCATENATE($A442,"_",AF$2),'Reference data SID'!$B:$M,12,FALSE))</f>
        <v/>
      </c>
      <c r="AG442" s="16" t="str">
        <f>IF(ISERROR(VLOOKUP(CONCATENATE($A442,"_",AG$2),'Reference data SID'!$B:$M,12,FALSE)),"",VLOOKUP(CONCATENATE($A442,"_",AG$2),'Reference data SID'!$B:$M,12,FALSE))</f>
        <v/>
      </c>
      <c r="AH442" s="16" t="str">
        <f>IF(ISERROR(VLOOKUP(CONCATENATE($A442,"_",AH$2),'Reference data SID'!$B:$M,12,FALSE)),"",VLOOKUP(CONCATENATE($A442,"_",AH$2),'Reference data SID'!$B:$M,12,FALSE))</f>
        <v/>
      </c>
      <c r="AI442" s="16" t="str">
        <f>IF(ISERROR(VLOOKUP(CONCATENATE($A442,"_",AI$2),'Reference data SID'!$B:$M,12,FALSE)),"",VLOOKUP(CONCATENATE($A442,"_",AI$2),'Reference data SID'!$B:$M,12,FALSE))</f>
        <v/>
      </c>
      <c r="AJ442" s="16" t="str">
        <f>IF(ISERROR(VLOOKUP(CONCATENATE($A442,"_",AJ$2),'Reference data SID'!$B:$M,12,FALSE)),"",VLOOKUP(CONCATENATE($A442,"_",AJ$2),'Reference data SID'!$B:$M,12,FALSE))</f>
        <v/>
      </c>
      <c r="AK442" s="16" t="str">
        <f>IF(ISERROR(VLOOKUP(CONCATENATE($A442,"_",AK$2),'Reference data SID'!$B:$M,12,FALSE)),"",VLOOKUP(CONCATENATE($A442,"_",AK$2),'Reference data SID'!$B:$M,12,FALSE))</f>
        <v/>
      </c>
      <c r="AL442" s="16" t="str">
        <f>IF(ISERROR(VLOOKUP(CONCATENATE($A442,"_",AL$2),'Reference data SID'!$B:$M,12,FALSE)),"",VLOOKUP(CONCATENATE($A442,"_",AL$2),'Reference data SID'!$B:$M,12,FALSE))</f>
        <v/>
      </c>
      <c r="AM442" s="16" t="str">
        <f>IF(ISERROR(VLOOKUP(CONCATENATE($A442,"_",AM$2),'Reference data SID'!$B:$M,12,FALSE)),"",VLOOKUP(CONCATENATE($A442,"_",AM$2),'Reference data SID'!$B:$M,12,FALSE))</f>
        <v/>
      </c>
      <c r="AN442" s="16" t="str">
        <f>IF(ISERROR(VLOOKUP(CONCATENATE($A442,"_",AN$2),'Reference data SID'!$B:$M,12,FALSE)),"",VLOOKUP(CONCATENATE($A442,"_",AN$2),'Reference data SID'!$B:$M,12,FALSE))</f>
        <v/>
      </c>
      <c r="AO442" s="16" t="str">
        <f>IF(ISERROR(VLOOKUP(CONCATENATE($A442,"_",AO$2),'Reference data SID'!$B:$M,12,FALSE)),"",VLOOKUP(CONCATENATE($A442,"_",AO$2),'Reference data SID'!$B:$M,12,FALSE))</f>
        <v/>
      </c>
      <c r="AP442" s="16" t="str">
        <f>IF(ISERROR(VLOOKUP(CONCATENATE($A442,"_",AP$2),'Reference data SID'!$B:$M,12,FALSE)),"",VLOOKUP(CONCATENATE($A442,"_",AP$2),'Reference data SID'!$B:$M,12,FALSE))</f>
        <v/>
      </c>
      <c r="AQ442" s="16" t="str">
        <f>IF(ISERROR(VLOOKUP(CONCATENATE($A442,"_",AQ$2),'Reference data SID'!$B:$M,12,FALSE)),"",VLOOKUP(CONCATENATE($A442,"_",AQ$2),'Reference data SID'!$B:$M,12,FALSE))</f>
        <v/>
      </c>
      <c r="AR442" s="16" t="str">
        <f>IF(ISERROR(VLOOKUP(CONCATENATE($A442,"_",AR$2),'Reference data SID'!$B:$M,12,FALSE)),"",VLOOKUP(CONCATENATE($A442,"_",AR$2),'Reference data SID'!$B:$M,12,FALSE))</f>
        <v/>
      </c>
      <c r="AS442" s="16" t="str">
        <f>IF(ISERROR(VLOOKUP(CONCATENATE($A442,"_",AS$2),'Reference data SID'!$B:$M,12,FALSE)),"",VLOOKUP(CONCATENATE($A442,"_",AS$2),'Reference data SID'!$B:$M,12,FALSE))</f>
        <v/>
      </c>
      <c r="AT442" s="16" t="str">
        <f>IF(ISERROR(VLOOKUP(CONCATENATE($A442,"_",AT$2),'Reference data SID'!$B:$M,12,FALSE)),"",VLOOKUP(CONCATENATE($A442,"_",AT$2),'Reference data SID'!$B:$M,12,FALSE))</f>
        <v/>
      </c>
    </row>
    <row r="443" spans="1:46" x14ac:dyDescent="0.25">
      <c r="A443">
        <v>439</v>
      </c>
      <c r="B443" s="16" t="str">
        <f>IF(ISERROR(VLOOKUP(CONCATENATE($A443,"_",B$2),'Reference data SID'!$B:$M,12,FALSE)),"",VLOOKUP(CONCATENATE($A443,"_",B$2),'Reference data SID'!$B:$M,12,FALSE))</f>
        <v/>
      </c>
      <c r="C443" s="16" t="str">
        <f>IF(ISERROR(VLOOKUP(CONCATENATE($A443,"_",C$2),'Reference data SID'!$B:$M,12,FALSE)),"",VLOOKUP(CONCATENATE($A443,"_",C$2),'Reference data SID'!$B:$M,12,FALSE))</f>
        <v/>
      </c>
      <c r="D443" s="16" t="str">
        <f>IF(ISERROR(VLOOKUP(CONCATENATE($A443,"_",D$2),'Reference data SID'!$B:$M,12,FALSE)),"",VLOOKUP(CONCATENATE($A443,"_",D$2),'Reference data SID'!$B:$M,12,FALSE))</f>
        <v/>
      </c>
      <c r="E443" s="16" t="str">
        <f>IF(ISERROR(VLOOKUP(CONCATENATE($A443,"_",E$2),'Reference data SID'!$B:$M,12,FALSE)),"",VLOOKUP(CONCATENATE($A443,"_",E$2),'Reference data SID'!$B:$M,12,FALSE))</f>
        <v/>
      </c>
      <c r="F443" s="16" t="str">
        <f>IF(ISERROR(VLOOKUP(CONCATENATE($A443,"_",F$2),'Reference data SID'!$B:$M,12,FALSE)),"",VLOOKUP(CONCATENATE($A443,"_",F$2),'Reference data SID'!$B:$M,12,FALSE))</f>
        <v/>
      </c>
      <c r="G443" s="16" t="str">
        <f>IF(ISERROR(VLOOKUP(CONCATENATE($A443,"_",G$2),'Reference data SID'!$B:$M,12,FALSE)),"",VLOOKUP(CONCATENATE($A443,"_",G$2),'Reference data SID'!$B:$M,12,FALSE))</f>
        <v/>
      </c>
      <c r="H443" s="16" t="str">
        <f>IF(ISERROR(VLOOKUP(CONCATENATE($A443,"_",H$2),'Reference data SID'!$B:$M,12,FALSE)),"",VLOOKUP(CONCATENATE($A443,"_",H$2),'Reference data SID'!$B:$M,12,FALSE))</f>
        <v/>
      </c>
      <c r="I443" s="16" t="str">
        <f>IF(ISERROR(VLOOKUP(CONCATENATE($A443,"_",I$2),'Reference data SID'!$B:$M,12,FALSE)),"",VLOOKUP(CONCATENATE($A443,"_",I$2),'Reference data SID'!$B:$M,12,FALSE))</f>
        <v/>
      </c>
      <c r="J443" s="16" t="str">
        <f>IF(ISERROR(VLOOKUP(CONCATENATE($A443,"_",J$2),'Reference data SID'!$B:$M,12,FALSE)),"",VLOOKUP(CONCATENATE($A443,"_",J$2),'Reference data SID'!$B:$M,12,FALSE))</f>
        <v/>
      </c>
      <c r="K443" s="16" t="str">
        <f>IF(ISERROR(VLOOKUP(CONCATENATE($A443,"_",K$2),'Reference data SID'!$B:$M,12,FALSE)),"",VLOOKUP(CONCATENATE($A443,"_",K$2),'Reference data SID'!$B:$M,12,FALSE))</f>
        <v/>
      </c>
      <c r="L443" s="16" t="str">
        <f>IF(ISERROR(VLOOKUP(CONCATENATE($A443,"_",L$2),'Reference data SID'!$B:$M,12,FALSE)),"",VLOOKUP(CONCATENATE($A443,"_",L$2),'Reference data SID'!$B:$M,12,FALSE))</f>
        <v/>
      </c>
      <c r="M443" s="16" t="str">
        <f>IF(ISERROR(VLOOKUP(CONCATENATE($A443,"_",M$2),'Reference data SID'!$B:$M,12,FALSE)),"",VLOOKUP(CONCATENATE($A443,"_",M$2),'Reference data SID'!$B:$M,12,FALSE))</f>
        <v/>
      </c>
      <c r="N443" s="16" t="str">
        <f>IF(ISERROR(VLOOKUP(CONCATENATE($A443,"_",N$2),'Reference data SID'!$B:$M,12,FALSE)),"",VLOOKUP(CONCATENATE($A443,"_",N$2),'Reference data SID'!$B:$M,12,FALSE))</f>
        <v/>
      </c>
      <c r="O443" s="16" t="str">
        <f>IF(ISERROR(VLOOKUP(CONCATENATE($A443,"_",O$2),'Reference data SID'!$B:$M,12,FALSE)),"",VLOOKUP(CONCATENATE($A443,"_",O$2),'Reference data SID'!$B:$M,12,FALSE))</f>
        <v/>
      </c>
      <c r="P443" s="16" t="str">
        <f>IF(ISERROR(VLOOKUP(CONCATENATE($A443,"_",P$2),'Reference data SID'!$B:$M,12,FALSE)),"",VLOOKUP(CONCATENATE($A443,"_",P$2),'Reference data SID'!$B:$M,12,FALSE))</f>
        <v/>
      </c>
      <c r="Q443" s="16" t="str">
        <f>IF(ISERROR(VLOOKUP(CONCATENATE($A443,"_",Q$2),'Reference data SID'!$B:$M,12,FALSE)),"",VLOOKUP(CONCATENATE($A443,"_",Q$2),'Reference data SID'!$B:$M,12,FALSE))</f>
        <v/>
      </c>
      <c r="R443" s="16" t="str">
        <f>IF(ISERROR(VLOOKUP(CONCATENATE($A443,"_",R$2),'Reference data SID'!$B:$M,12,FALSE)),"",VLOOKUP(CONCATENATE($A443,"_",R$2),'Reference data SID'!$B:$M,12,FALSE))</f>
        <v/>
      </c>
      <c r="S443" s="16" t="str">
        <f>IF(ISERROR(VLOOKUP(CONCATENATE($A443,"_",S$2),'Reference data SID'!$B:$M,12,FALSE)),"",VLOOKUP(CONCATENATE($A443,"_",S$2),'Reference data SID'!$B:$M,12,FALSE))</f>
        <v/>
      </c>
      <c r="T443" s="16" t="str">
        <f>IF(ISERROR(VLOOKUP(CONCATENATE($A443,"_",T$2),'Reference data SID'!$B:$M,12,FALSE)),"",VLOOKUP(CONCATENATE($A443,"_",T$2),'Reference data SID'!$B:$M,12,FALSE))</f>
        <v/>
      </c>
      <c r="U443" s="16" t="str">
        <f>IF(ISERROR(VLOOKUP(CONCATENATE($A443,"_",U$2),'Reference data SID'!$B:$M,12,FALSE)),"",VLOOKUP(CONCATENATE($A443,"_",U$2),'Reference data SID'!$B:$M,12,FALSE))</f>
        <v/>
      </c>
      <c r="V443" s="16" t="str">
        <f>IF(ISERROR(VLOOKUP(CONCATENATE($A443,"_",V$2),'Reference data SID'!$B:$M,12,FALSE)),"",VLOOKUP(CONCATENATE($A443,"_",V$2),'Reference data SID'!$B:$M,12,FALSE))</f>
        <v/>
      </c>
      <c r="W443" s="16" t="str">
        <f>IF(ISERROR(VLOOKUP(CONCATENATE($A443,"_",W$2),'Reference data SID'!$B:$M,12,FALSE)),"",VLOOKUP(CONCATENATE($A443,"_",W$2),'Reference data SID'!$B:$M,12,FALSE))</f>
        <v/>
      </c>
      <c r="X443" s="16" t="str">
        <f>IF(ISERROR(VLOOKUP(CONCATENATE($A443,"_",X$2),'Reference data SID'!$B:$M,12,FALSE)),"",VLOOKUP(CONCATENATE($A443,"_",X$2),'Reference data SID'!$B:$M,12,FALSE))</f>
        <v/>
      </c>
      <c r="Y443" s="16" t="str">
        <f>IF(ISERROR(VLOOKUP(CONCATENATE($A443,"_",Y$2),'Reference data SID'!$B:$M,12,FALSE)),"",VLOOKUP(CONCATENATE($A443,"_",Y$2),'Reference data SID'!$B:$M,12,FALSE))</f>
        <v/>
      </c>
      <c r="Z443" s="16" t="str">
        <f>IF(ISERROR(VLOOKUP(CONCATENATE($A443,"_",Z$2),'Reference data SID'!$B:$M,12,FALSE)),"",VLOOKUP(CONCATENATE($A443,"_",Z$2),'Reference data SID'!$B:$M,12,FALSE))</f>
        <v/>
      </c>
      <c r="AA443" s="16" t="str">
        <f>IF(ISERROR(VLOOKUP(CONCATENATE($A443,"_",AA$2),'Reference data SID'!$B:$M,12,FALSE)),"",VLOOKUP(CONCATENATE($A443,"_",AA$2),'Reference data SID'!$B:$M,12,FALSE))</f>
        <v/>
      </c>
      <c r="AB443" s="16" t="str">
        <f>IF(ISERROR(VLOOKUP(CONCATENATE($A443,"_",AB$2),'Reference data SID'!$B:$M,12,FALSE)),"",VLOOKUP(CONCATENATE($A443,"_",AB$2),'Reference data SID'!$B:$M,12,FALSE))</f>
        <v/>
      </c>
      <c r="AC443" s="16" t="str">
        <f>IF(ISERROR(VLOOKUP(CONCATENATE($A443,"_",AC$2),'Reference data SID'!$B:$M,12,FALSE)),"",VLOOKUP(CONCATENATE($A443,"_",AC$2),'Reference data SID'!$B:$M,12,FALSE))</f>
        <v/>
      </c>
      <c r="AD443" s="16" t="str">
        <f>IF(ISERROR(VLOOKUP(CONCATENATE($A443,"_",AD$2),'Reference data SID'!$B:$M,12,FALSE)),"",VLOOKUP(CONCATENATE($A443,"_",AD$2),'Reference data SID'!$B:$M,12,FALSE))</f>
        <v/>
      </c>
      <c r="AE443" s="16" t="str">
        <f>IF(ISERROR(VLOOKUP(CONCATENATE($A443,"_",AE$2),'Reference data SID'!$B:$M,12,FALSE)),"",VLOOKUP(CONCATENATE($A443,"_",AE$2),'Reference data SID'!$B:$M,12,FALSE))</f>
        <v/>
      </c>
      <c r="AF443" s="16" t="str">
        <f>IF(ISERROR(VLOOKUP(CONCATENATE($A443,"_",AF$2),'Reference data SID'!$B:$M,12,FALSE)),"",VLOOKUP(CONCATENATE($A443,"_",AF$2),'Reference data SID'!$B:$M,12,FALSE))</f>
        <v/>
      </c>
      <c r="AG443" s="16" t="str">
        <f>IF(ISERROR(VLOOKUP(CONCATENATE($A443,"_",AG$2),'Reference data SID'!$B:$M,12,FALSE)),"",VLOOKUP(CONCATENATE($A443,"_",AG$2),'Reference data SID'!$B:$M,12,FALSE))</f>
        <v/>
      </c>
      <c r="AH443" s="16" t="str">
        <f>IF(ISERROR(VLOOKUP(CONCATENATE($A443,"_",AH$2),'Reference data SID'!$B:$M,12,FALSE)),"",VLOOKUP(CONCATENATE($A443,"_",AH$2),'Reference data SID'!$B:$M,12,FALSE))</f>
        <v/>
      </c>
      <c r="AI443" s="16" t="str">
        <f>IF(ISERROR(VLOOKUP(CONCATENATE($A443,"_",AI$2),'Reference data SID'!$B:$M,12,FALSE)),"",VLOOKUP(CONCATENATE($A443,"_",AI$2),'Reference data SID'!$B:$M,12,FALSE))</f>
        <v/>
      </c>
      <c r="AJ443" s="16" t="str">
        <f>IF(ISERROR(VLOOKUP(CONCATENATE($A443,"_",AJ$2),'Reference data SID'!$B:$M,12,FALSE)),"",VLOOKUP(CONCATENATE($A443,"_",AJ$2),'Reference data SID'!$B:$M,12,FALSE))</f>
        <v/>
      </c>
      <c r="AK443" s="16" t="str">
        <f>IF(ISERROR(VLOOKUP(CONCATENATE($A443,"_",AK$2),'Reference data SID'!$B:$M,12,FALSE)),"",VLOOKUP(CONCATENATE($A443,"_",AK$2),'Reference data SID'!$B:$M,12,FALSE))</f>
        <v/>
      </c>
      <c r="AL443" s="16" t="str">
        <f>IF(ISERROR(VLOOKUP(CONCATENATE($A443,"_",AL$2),'Reference data SID'!$B:$M,12,FALSE)),"",VLOOKUP(CONCATENATE($A443,"_",AL$2),'Reference data SID'!$B:$M,12,FALSE))</f>
        <v/>
      </c>
      <c r="AM443" s="16" t="str">
        <f>IF(ISERROR(VLOOKUP(CONCATENATE($A443,"_",AM$2),'Reference data SID'!$B:$M,12,FALSE)),"",VLOOKUP(CONCATENATE($A443,"_",AM$2),'Reference data SID'!$B:$M,12,FALSE))</f>
        <v/>
      </c>
      <c r="AN443" s="16" t="str">
        <f>IF(ISERROR(VLOOKUP(CONCATENATE($A443,"_",AN$2),'Reference data SID'!$B:$M,12,FALSE)),"",VLOOKUP(CONCATENATE($A443,"_",AN$2),'Reference data SID'!$B:$M,12,FALSE))</f>
        <v/>
      </c>
      <c r="AO443" s="16" t="str">
        <f>IF(ISERROR(VLOOKUP(CONCATENATE($A443,"_",AO$2),'Reference data SID'!$B:$M,12,FALSE)),"",VLOOKUP(CONCATENATE($A443,"_",AO$2),'Reference data SID'!$B:$M,12,FALSE))</f>
        <v/>
      </c>
      <c r="AP443" s="16" t="str">
        <f>IF(ISERROR(VLOOKUP(CONCATENATE($A443,"_",AP$2),'Reference data SID'!$B:$M,12,FALSE)),"",VLOOKUP(CONCATENATE($A443,"_",AP$2),'Reference data SID'!$B:$M,12,FALSE))</f>
        <v/>
      </c>
      <c r="AQ443" s="16" t="str">
        <f>IF(ISERROR(VLOOKUP(CONCATENATE($A443,"_",AQ$2),'Reference data SID'!$B:$M,12,FALSE)),"",VLOOKUP(CONCATENATE($A443,"_",AQ$2),'Reference data SID'!$B:$M,12,FALSE))</f>
        <v/>
      </c>
      <c r="AR443" s="16" t="str">
        <f>IF(ISERROR(VLOOKUP(CONCATENATE($A443,"_",AR$2),'Reference data SID'!$B:$M,12,FALSE)),"",VLOOKUP(CONCATENATE($A443,"_",AR$2),'Reference data SID'!$B:$M,12,FALSE))</f>
        <v/>
      </c>
      <c r="AS443" s="16" t="str">
        <f>IF(ISERROR(VLOOKUP(CONCATENATE($A443,"_",AS$2),'Reference data SID'!$B:$M,12,FALSE)),"",VLOOKUP(CONCATENATE($A443,"_",AS$2),'Reference data SID'!$B:$M,12,FALSE))</f>
        <v/>
      </c>
      <c r="AT443" s="16" t="str">
        <f>IF(ISERROR(VLOOKUP(CONCATENATE($A443,"_",AT$2),'Reference data SID'!$B:$M,12,FALSE)),"",VLOOKUP(CONCATENATE($A443,"_",AT$2),'Reference data SID'!$B:$M,12,FALSE))</f>
        <v/>
      </c>
    </row>
    <row r="444" spans="1:46" x14ac:dyDescent="0.25">
      <c r="A444">
        <v>440</v>
      </c>
      <c r="B444" s="16" t="str">
        <f>IF(ISERROR(VLOOKUP(CONCATENATE($A444,"_",B$2),'Reference data SID'!$B:$M,12,FALSE)),"",VLOOKUP(CONCATENATE($A444,"_",B$2),'Reference data SID'!$B:$M,12,FALSE))</f>
        <v/>
      </c>
      <c r="C444" s="16" t="str">
        <f>IF(ISERROR(VLOOKUP(CONCATENATE($A444,"_",C$2),'Reference data SID'!$B:$M,12,FALSE)),"",VLOOKUP(CONCATENATE($A444,"_",C$2),'Reference data SID'!$B:$M,12,FALSE))</f>
        <v/>
      </c>
      <c r="D444" s="16" t="str">
        <f>IF(ISERROR(VLOOKUP(CONCATENATE($A444,"_",D$2),'Reference data SID'!$B:$M,12,FALSE)),"",VLOOKUP(CONCATENATE($A444,"_",D$2),'Reference data SID'!$B:$M,12,FALSE))</f>
        <v/>
      </c>
      <c r="E444" s="16" t="str">
        <f>IF(ISERROR(VLOOKUP(CONCATENATE($A444,"_",E$2),'Reference data SID'!$B:$M,12,FALSE)),"",VLOOKUP(CONCATENATE($A444,"_",E$2),'Reference data SID'!$B:$M,12,FALSE))</f>
        <v/>
      </c>
      <c r="F444" s="16" t="str">
        <f>IF(ISERROR(VLOOKUP(CONCATENATE($A444,"_",F$2),'Reference data SID'!$B:$M,12,FALSE)),"",VLOOKUP(CONCATENATE($A444,"_",F$2),'Reference data SID'!$B:$M,12,FALSE))</f>
        <v/>
      </c>
      <c r="G444" s="16" t="str">
        <f>IF(ISERROR(VLOOKUP(CONCATENATE($A444,"_",G$2),'Reference data SID'!$B:$M,12,FALSE)),"",VLOOKUP(CONCATENATE($A444,"_",G$2),'Reference data SID'!$B:$M,12,FALSE))</f>
        <v/>
      </c>
      <c r="H444" s="16" t="str">
        <f>IF(ISERROR(VLOOKUP(CONCATENATE($A444,"_",H$2),'Reference data SID'!$B:$M,12,FALSE)),"",VLOOKUP(CONCATENATE($A444,"_",H$2),'Reference data SID'!$B:$M,12,FALSE))</f>
        <v/>
      </c>
      <c r="I444" s="16" t="str">
        <f>IF(ISERROR(VLOOKUP(CONCATENATE($A444,"_",I$2),'Reference data SID'!$B:$M,12,FALSE)),"",VLOOKUP(CONCATENATE($A444,"_",I$2),'Reference data SID'!$B:$M,12,FALSE))</f>
        <v/>
      </c>
      <c r="J444" s="16" t="str">
        <f>IF(ISERROR(VLOOKUP(CONCATENATE($A444,"_",J$2),'Reference data SID'!$B:$M,12,FALSE)),"",VLOOKUP(CONCATENATE($A444,"_",J$2),'Reference data SID'!$B:$M,12,FALSE))</f>
        <v/>
      </c>
      <c r="K444" s="16" t="str">
        <f>IF(ISERROR(VLOOKUP(CONCATENATE($A444,"_",K$2),'Reference data SID'!$B:$M,12,FALSE)),"",VLOOKUP(CONCATENATE($A444,"_",K$2),'Reference data SID'!$B:$M,12,FALSE))</f>
        <v/>
      </c>
      <c r="L444" s="16" t="str">
        <f>IF(ISERROR(VLOOKUP(CONCATENATE($A444,"_",L$2),'Reference data SID'!$B:$M,12,FALSE)),"",VLOOKUP(CONCATENATE($A444,"_",L$2),'Reference data SID'!$B:$M,12,FALSE))</f>
        <v/>
      </c>
      <c r="M444" s="16" t="str">
        <f>IF(ISERROR(VLOOKUP(CONCATENATE($A444,"_",M$2),'Reference data SID'!$B:$M,12,FALSE)),"",VLOOKUP(CONCATENATE($A444,"_",M$2),'Reference data SID'!$B:$M,12,FALSE))</f>
        <v/>
      </c>
      <c r="N444" s="16" t="str">
        <f>IF(ISERROR(VLOOKUP(CONCATENATE($A444,"_",N$2),'Reference data SID'!$B:$M,12,FALSE)),"",VLOOKUP(CONCATENATE($A444,"_",N$2),'Reference data SID'!$B:$M,12,FALSE))</f>
        <v/>
      </c>
      <c r="O444" s="16" t="str">
        <f>IF(ISERROR(VLOOKUP(CONCATENATE($A444,"_",O$2),'Reference data SID'!$B:$M,12,FALSE)),"",VLOOKUP(CONCATENATE($A444,"_",O$2),'Reference data SID'!$B:$M,12,FALSE))</f>
        <v/>
      </c>
      <c r="P444" s="16" t="str">
        <f>IF(ISERROR(VLOOKUP(CONCATENATE($A444,"_",P$2),'Reference data SID'!$B:$M,12,FALSE)),"",VLOOKUP(CONCATENATE($A444,"_",P$2),'Reference data SID'!$B:$M,12,FALSE))</f>
        <v/>
      </c>
      <c r="Q444" s="16" t="str">
        <f>IF(ISERROR(VLOOKUP(CONCATENATE($A444,"_",Q$2),'Reference data SID'!$B:$M,12,FALSE)),"",VLOOKUP(CONCATENATE($A444,"_",Q$2),'Reference data SID'!$B:$M,12,FALSE))</f>
        <v/>
      </c>
      <c r="R444" s="16" t="str">
        <f>IF(ISERROR(VLOOKUP(CONCATENATE($A444,"_",R$2),'Reference data SID'!$B:$M,12,FALSE)),"",VLOOKUP(CONCATENATE($A444,"_",R$2),'Reference data SID'!$B:$M,12,FALSE))</f>
        <v/>
      </c>
      <c r="S444" s="16" t="str">
        <f>IF(ISERROR(VLOOKUP(CONCATENATE($A444,"_",S$2),'Reference data SID'!$B:$M,12,FALSE)),"",VLOOKUP(CONCATENATE($A444,"_",S$2),'Reference data SID'!$B:$M,12,FALSE))</f>
        <v/>
      </c>
      <c r="T444" s="16" t="str">
        <f>IF(ISERROR(VLOOKUP(CONCATENATE($A444,"_",T$2),'Reference data SID'!$B:$M,12,FALSE)),"",VLOOKUP(CONCATENATE($A444,"_",T$2),'Reference data SID'!$B:$M,12,FALSE))</f>
        <v/>
      </c>
      <c r="U444" s="16" t="str">
        <f>IF(ISERROR(VLOOKUP(CONCATENATE($A444,"_",U$2),'Reference data SID'!$B:$M,12,FALSE)),"",VLOOKUP(CONCATENATE($A444,"_",U$2),'Reference data SID'!$B:$M,12,FALSE))</f>
        <v/>
      </c>
      <c r="V444" s="16" t="str">
        <f>IF(ISERROR(VLOOKUP(CONCATENATE($A444,"_",V$2),'Reference data SID'!$B:$M,12,FALSE)),"",VLOOKUP(CONCATENATE($A444,"_",V$2),'Reference data SID'!$B:$M,12,FALSE))</f>
        <v/>
      </c>
      <c r="W444" s="16" t="str">
        <f>IF(ISERROR(VLOOKUP(CONCATENATE($A444,"_",W$2),'Reference data SID'!$B:$M,12,FALSE)),"",VLOOKUP(CONCATENATE($A444,"_",W$2),'Reference data SID'!$B:$M,12,FALSE))</f>
        <v/>
      </c>
      <c r="X444" s="16" t="str">
        <f>IF(ISERROR(VLOOKUP(CONCATENATE($A444,"_",X$2),'Reference data SID'!$B:$M,12,FALSE)),"",VLOOKUP(CONCATENATE($A444,"_",X$2),'Reference data SID'!$B:$M,12,FALSE))</f>
        <v/>
      </c>
      <c r="Y444" s="16" t="str">
        <f>IF(ISERROR(VLOOKUP(CONCATENATE($A444,"_",Y$2),'Reference data SID'!$B:$M,12,FALSE)),"",VLOOKUP(CONCATENATE($A444,"_",Y$2),'Reference data SID'!$B:$M,12,FALSE))</f>
        <v/>
      </c>
      <c r="Z444" s="16" t="str">
        <f>IF(ISERROR(VLOOKUP(CONCATENATE($A444,"_",Z$2),'Reference data SID'!$B:$M,12,FALSE)),"",VLOOKUP(CONCATENATE($A444,"_",Z$2),'Reference data SID'!$B:$M,12,FALSE))</f>
        <v/>
      </c>
      <c r="AA444" s="16" t="str">
        <f>IF(ISERROR(VLOOKUP(CONCATENATE($A444,"_",AA$2),'Reference data SID'!$B:$M,12,FALSE)),"",VLOOKUP(CONCATENATE($A444,"_",AA$2),'Reference data SID'!$B:$M,12,FALSE))</f>
        <v/>
      </c>
      <c r="AB444" s="16" t="str">
        <f>IF(ISERROR(VLOOKUP(CONCATENATE($A444,"_",AB$2),'Reference data SID'!$B:$M,12,FALSE)),"",VLOOKUP(CONCATENATE($A444,"_",AB$2),'Reference data SID'!$B:$M,12,FALSE))</f>
        <v/>
      </c>
      <c r="AC444" s="16" t="str">
        <f>IF(ISERROR(VLOOKUP(CONCATENATE($A444,"_",AC$2),'Reference data SID'!$B:$M,12,FALSE)),"",VLOOKUP(CONCATENATE($A444,"_",AC$2),'Reference data SID'!$B:$M,12,FALSE))</f>
        <v/>
      </c>
      <c r="AD444" s="16" t="str">
        <f>IF(ISERROR(VLOOKUP(CONCATENATE($A444,"_",AD$2),'Reference data SID'!$B:$M,12,FALSE)),"",VLOOKUP(CONCATENATE($A444,"_",AD$2),'Reference data SID'!$B:$M,12,FALSE))</f>
        <v/>
      </c>
      <c r="AE444" s="16" t="str">
        <f>IF(ISERROR(VLOOKUP(CONCATENATE($A444,"_",AE$2),'Reference data SID'!$B:$M,12,FALSE)),"",VLOOKUP(CONCATENATE($A444,"_",AE$2),'Reference data SID'!$B:$M,12,FALSE))</f>
        <v/>
      </c>
      <c r="AF444" s="16" t="str">
        <f>IF(ISERROR(VLOOKUP(CONCATENATE($A444,"_",AF$2),'Reference data SID'!$B:$M,12,FALSE)),"",VLOOKUP(CONCATENATE($A444,"_",AF$2),'Reference data SID'!$B:$M,12,FALSE))</f>
        <v/>
      </c>
      <c r="AG444" s="16" t="str">
        <f>IF(ISERROR(VLOOKUP(CONCATENATE($A444,"_",AG$2),'Reference data SID'!$B:$M,12,FALSE)),"",VLOOKUP(CONCATENATE($A444,"_",AG$2),'Reference data SID'!$B:$M,12,FALSE))</f>
        <v/>
      </c>
      <c r="AH444" s="16" t="str">
        <f>IF(ISERROR(VLOOKUP(CONCATENATE($A444,"_",AH$2),'Reference data SID'!$B:$M,12,FALSE)),"",VLOOKUP(CONCATENATE($A444,"_",AH$2),'Reference data SID'!$B:$M,12,FALSE))</f>
        <v/>
      </c>
      <c r="AI444" s="16" t="str">
        <f>IF(ISERROR(VLOOKUP(CONCATENATE($A444,"_",AI$2),'Reference data SID'!$B:$M,12,FALSE)),"",VLOOKUP(CONCATENATE($A444,"_",AI$2),'Reference data SID'!$B:$M,12,FALSE))</f>
        <v/>
      </c>
      <c r="AJ444" s="16" t="str">
        <f>IF(ISERROR(VLOOKUP(CONCATENATE($A444,"_",AJ$2),'Reference data SID'!$B:$M,12,FALSE)),"",VLOOKUP(CONCATENATE($A444,"_",AJ$2),'Reference data SID'!$B:$M,12,FALSE))</f>
        <v/>
      </c>
      <c r="AK444" s="16" t="str">
        <f>IF(ISERROR(VLOOKUP(CONCATENATE($A444,"_",AK$2),'Reference data SID'!$B:$M,12,FALSE)),"",VLOOKUP(CONCATENATE($A444,"_",AK$2),'Reference data SID'!$B:$M,12,FALSE))</f>
        <v/>
      </c>
      <c r="AL444" s="16" t="str">
        <f>IF(ISERROR(VLOOKUP(CONCATENATE($A444,"_",AL$2),'Reference data SID'!$B:$M,12,FALSE)),"",VLOOKUP(CONCATENATE($A444,"_",AL$2),'Reference data SID'!$B:$M,12,FALSE))</f>
        <v/>
      </c>
      <c r="AM444" s="16" t="str">
        <f>IF(ISERROR(VLOOKUP(CONCATENATE($A444,"_",AM$2),'Reference data SID'!$B:$M,12,FALSE)),"",VLOOKUP(CONCATENATE($A444,"_",AM$2),'Reference data SID'!$B:$M,12,FALSE))</f>
        <v/>
      </c>
      <c r="AN444" s="16" t="str">
        <f>IF(ISERROR(VLOOKUP(CONCATENATE($A444,"_",AN$2),'Reference data SID'!$B:$M,12,FALSE)),"",VLOOKUP(CONCATENATE($A444,"_",AN$2),'Reference data SID'!$B:$M,12,FALSE))</f>
        <v/>
      </c>
      <c r="AO444" s="16" t="str">
        <f>IF(ISERROR(VLOOKUP(CONCATENATE($A444,"_",AO$2),'Reference data SID'!$B:$M,12,FALSE)),"",VLOOKUP(CONCATENATE($A444,"_",AO$2),'Reference data SID'!$B:$M,12,FALSE))</f>
        <v/>
      </c>
      <c r="AP444" s="16" t="str">
        <f>IF(ISERROR(VLOOKUP(CONCATENATE($A444,"_",AP$2),'Reference data SID'!$B:$M,12,FALSE)),"",VLOOKUP(CONCATENATE($A444,"_",AP$2),'Reference data SID'!$B:$M,12,FALSE))</f>
        <v/>
      </c>
      <c r="AQ444" s="16" t="str">
        <f>IF(ISERROR(VLOOKUP(CONCATENATE($A444,"_",AQ$2),'Reference data SID'!$B:$M,12,FALSE)),"",VLOOKUP(CONCATENATE($A444,"_",AQ$2),'Reference data SID'!$B:$M,12,FALSE))</f>
        <v/>
      </c>
      <c r="AR444" s="16" t="str">
        <f>IF(ISERROR(VLOOKUP(CONCATENATE($A444,"_",AR$2),'Reference data SID'!$B:$M,12,FALSE)),"",VLOOKUP(CONCATENATE($A444,"_",AR$2),'Reference data SID'!$B:$M,12,FALSE))</f>
        <v/>
      </c>
      <c r="AS444" s="16" t="str">
        <f>IF(ISERROR(VLOOKUP(CONCATENATE($A444,"_",AS$2),'Reference data SID'!$B:$M,12,FALSE)),"",VLOOKUP(CONCATENATE($A444,"_",AS$2),'Reference data SID'!$B:$M,12,FALSE))</f>
        <v/>
      </c>
      <c r="AT444" s="16" t="str">
        <f>IF(ISERROR(VLOOKUP(CONCATENATE($A444,"_",AT$2),'Reference data SID'!$B:$M,12,FALSE)),"",VLOOKUP(CONCATENATE($A444,"_",AT$2),'Reference data SID'!$B:$M,12,FALSE))</f>
        <v/>
      </c>
    </row>
    <row r="445" spans="1:46" x14ac:dyDescent="0.25">
      <c r="A445">
        <v>441</v>
      </c>
      <c r="B445" s="16" t="str">
        <f>IF(ISERROR(VLOOKUP(CONCATENATE($A445,"_",B$2),'Reference data SID'!$B:$M,12,FALSE)),"",VLOOKUP(CONCATENATE($A445,"_",B$2),'Reference data SID'!$B:$M,12,FALSE))</f>
        <v/>
      </c>
      <c r="C445" s="16" t="str">
        <f>IF(ISERROR(VLOOKUP(CONCATENATE($A445,"_",C$2),'Reference data SID'!$B:$M,12,FALSE)),"",VLOOKUP(CONCATENATE($A445,"_",C$2),'Reference data SID'!$B:$M,12,FALSE))</f>
        <v/>
      </c>
      <c r="D445" s="16" t="str">
        <f>IF(ISERROR(VLOOKUP(CONCATENATE($A445,"_",D$2),'Reference data SID'!$B:$M,12,FALSE)),"",VLOOKUP(CONCATENATE($A445,"_",D$2),'Reference data SID'!$B:$M,12,FALSE))</f>
        <v/>
      </c>
      <c r="E445" s="16" t="str">
        <f>IF(ISERROR(VLOOKUP(CONCATENATE($A445,"_",E$2),'Reference data SID'!$B:$M,12,FALSE)),"",VLOOKUP(CONCATENATE($A445,"_",E$2),'Reference data SID'!$B:$M,12,FALSE))</f>
        <v/>
      </c>
      <c r="F445" s="16" t="str">
        <f>IF(ISERROR(VLOOKUP(CONCATENATE($A445,"_",F$2),'Reference data SID'!$B:$M,12,FALSE)),"",VLOOKUP(CONCATENATE($A445,"_",F$2),'Reference data SID'!$B:$M,12,FALSE))</f>
        <v/>
      </c>
      <c r="G445" s="16" t="str">
        <f>IF(ISERROR(VLOOKUP(CONCATENATE($A445,"_",G$2),'Reference data SID'!$B:$M,12,FALSE)),"",VLOOKUP(CONCATENATE($A445,"_",G$2),'Reference data SID'!$B:$M,12,FALSE))</f>
        <v/>
      </c>
      <c r="H445" s="16" t="str">
        <f>IF(ISERROR(VLOOKUP(CONCATENATE($A445,"_",H$2),'Reference data SID'!$B:$M,12,FALSE)),"",VLOOKUP(CONCATENATE($A445,"_",H$2),'Reference data SID'!$B:$M,12,FALSE))</f>
        <v/>
      </c>
      <c r="I445" s="16" t="str">
        <f>IF(ISERROR(VLOOKUP(CONCATENATE($A445,"_",I$2),'Reference data SID'!$B:$M,12,FALSE)),"",VLOOKUP(CONCATENATE($A445,"_",I$2),'Reference data SID'!$B:$M,12,FALSE))</f>
        <v/>
      </c>
      <c r="J445" s="16" t="str">
        <f>IF(ISERROR(VLOOKUP(CONCATENATE($A445,"_",J$2),'Reference data SID'!$B:$M,12,FALSE)),"",VLOOKUP(CONCATENATE($A445,"_",J$2),'Reference data SID'!$B:$M,12,FALSE))</f>
        <v/>
      </c>
      <c r="K445" s="16" t="str">
        <f>IF(ISERROR(VLOOKUP(CONCATENATE($A445,"_",K$2),'Reference data SID'!$B:$M,12,FALSE)),"",VLOOKUP(CONCATENATE($A445,"_",K$2),'Reference data SID'!$B:$M,12,FALSE))</f>
        <v/>
      </c>
      <c r="L445" s="16" t="str">
        <f>IF(ISERROR(VLOOKUP(CONCATENATE($A445,"_",L$2),'Reference data SID'!$B:$M,12,FALSE)),"",VLOOKUP(CONCATENATE($A445,"_",L$2),'Reference data SID'!$B:$M,12,FALSE))</f>
        <v/>
      </c>
      <c r="M445" s="16" t="str">
        <f>IF(ISERROR(VLOOKUP(CONCATENATE($A445,"_",M$2),'Reference data SID'!$B:$M,12,FALSE)),"",VLOOKUP(CONCATENATE($A445,"_",M$2),'Reference data SID'!$B:$M,12,FALSE))</f>
        <v/>
      </c>
      <c r="N445" s="16" t="str">
        <f>IF(ISERROR(VLOOKUP(CONCATENATE($A445,"_",N$2),'Reference data SID'!$B:$M,12,FALSE)),"",VLOOKUP(CONCATENATE($A445,"_",N$2),'Reference data SID'!$B:$M,12,FALSE))</f>
        <v/>
      </c>
      <c r="O445" s="16" t="str">
        <f>IF(ISERROR(VLOOKUP(CONCATENATE($A445,"_",O$2),'Reference data SID'!$B:$M,12,FALSE)),"",VLOOKUP(CONCATENATE($A445,"_",O$2),'Reference data SID'!$B:$M,12,FALSE))</f>
        <v/>
      </c>
      <c r="P445" s="16" t="str">
        <f>IF(ISERROR(VLOOKUP(CONCATENATE($A445,"_",P$2),'Reference data SID'!$B:$M,12,FALSE)),"",VLOOKUP(CONCATENATE($A445,"_",P$2),'Reference data SID'!$B:$M,12,FALSE))</f>
        <v/>
      </c>
      <c r="Q445" s="16" t="str">
        <f>IF(ISERROR(VLOOKUP(CONCATENATE($A445,"_",Q$2),'Reference data SID'!$B:$M,12,FALSE)),"",VLOOKUP(CONCATENATE($A445,"_",Q$2),'Reference data SID'!$B:$M,12,FALSE))</f>
        <v/>
      </c>
      <c r="R445" s="16" t="str">
        <f>IF(ISERROR(VLOOKUP(CONCATENATE($A445,"_",R$2),'Reference data SID'!$B:$M,12,FALSE)),"",VLOOKUP(CONCATENATE($A445,"_",R$2),'Reference data SID'!$B:$M,12,FALSE))</f>
        <v/>
      </c>
      <c r="S445" s="16" t="str">
        <f>IF(ISERROR(VLOOKUP(CONCATENATE($A445,"_",S$2),'Reference data SID'!$B:$M,12,FALSE)),"",VLOOKUP(CONCATENATE($A445,"_",S$2),'Reference data SID'!$B:$M,12,FALSE))</f>
        <v/>
      </c>
      <c r="T445" s="16" t="str">
        <f>IF(ISERROR(VLOOKUP(CONCATENATE($A445,"_",T$2),'Reference data SID'!$B:$M,12,FALSE)),"",VLOOKUP(CONCATENATE($A445,"_",T$2),'Reference data SID'!$B:$M,12,FALSE))</f>
        <v/>
      </c>
      <c r="U445" s="16" t="str">
        <f>IF(ISERROR(VLOOKUP(CONCATENATE($A445,"_",U$2),'Reference data SID'!$B:$M,12,FALSE)),"",VLOOKUP(CONCATENATE($A445,"_",U$2),'Reference data SID'!$B:$M,12,FALSE))</f>
        <v/>
      </c>
      <c r="V445" s="16" t="str">
        <f>IF(ISERROR(VLOOKUP(CONCATENATE($A445,"_",V$2),'Reference data SID'!$B:$M,12,FALSE)),"",VLOOKUP(CONCATENATE($A445,"_",V$2),'Reference data SID'!$B:$M,12,FALSE))</f>
        <v/>
      </c>
      <c r="W445" s="16" t="str">
        <f>IF(ISERROR(VLOOKUP(CONCATENATE($A445,"_",W$2),'Reference data SID'!$B:$M,12,FALSE)),"",VLOOKUP(CONCATENATE($A445,"_",W$2),'Reference data SID'!$B:$M,12,FALSE))</f>
        <v/>
      </c>
      <c r="X445" s="16" t="str">
        <f>IF(ISERROR(VLOOKUP(CONCATENATE($A445,"_",X$2),'Reference data SID'!$B:$M,12,FALSE)),"",VLOOKUP(CONCATENATE($A445,"_",X$2),'Reference data SID'!$B:$M,12,FALSE))</f>
        <v/>
      </c>
      <c r="Y445" s="16" t="str">
        <f>IF(ISERROR(VLOOKUP(CONCATENATE($A445,"_",Y$2),'Reference data SID'!$B:$M,12,FALSE)),"",VLOOKUP(CONCATENATE($A445,"_",Y$2),'Reference data SID'!$B:$M,12,FALSE))</f>
        <v/>
      </c>
      <c r="Z445" s="16" t="str">
        <f>IF(ISERROR(VLOOKUP(CONCATENATE($A445,"_",Z$2),'Reference data SID'!$B:$M,12,FALSE)),"",VLOOKUP(CONCATENATE($A445,"_",Z$2),'Reference data SID'!$B:$M,12,FALSE))</f>
        <v/>
      </c>
      <c r="AA445" s="16" t="str">
        <f>IF(ISERROR(VLOOKUP(CONCATENATE($A445,"_",AA$2),'Reference data SID'!$B:$M,12,FALSE)),"",VLOOKUP(CONCATENATE($A445,"_",AA$2),'Reference data SID'!$B:$M,12,FALSE))</f>
        <v/>
      </c>
      <c r="AB445" s="16" t="str">
        <f>IF(ISERROR(VLOOKUP(CONCATENATE($A445,"_",AB$2),'Reference data SID'!$B:$M,12,FALSE)),"",VLOOKUP(CONCATENATE($A445,"_",AB$2),'Reference data SID'!$B:$M,12,FALSE))</f>
        <v/>
      </c>
      <c r="AC445" s="16" t="str">
        <f>IF(ISERROR(VLOOKUP(CONCATENATE($A445,"_",AC$2),'Reference data SID'!$B:$M,12,FALSE)),"",VLOOKUP(CONCATENATE($A445,"_",AC$2),'Reference data SID'!$B:$M,12,FALSE))</f>
        <v/>
      </c>
      <c r="AD445" s="16" t="str">
        <f>IF(ISERROR(VLOOKUP(CONCATENATE($A445,"_",AD$2),'Reference data SID'!$B:$M,12,FALSE)),"",VLOOKUP(CONCATENATE($A445,"_",AD$2),'Reference data SID'!$B:$M,12,FALSE))</f>
        <v/>
      </c>
      <c r="AE445" s="16" t="str">
        <f>IF(ISERROR(VLOOKUP(CONCATENATE($A445,"_",AE$2),'Reference data SID'!$B:$M,12,FALSE)),"",VLOOKUP(CONCATENATE($A445,"_",AE$2),'Reference data SID'!$B:$M,12,FALSE))</f>
        <v/>
      </c>
      <c r="AF445" s="16" t="str">
        <f>IF(ISERROR(VLOOKUP(CONCATENATE($A445,"_",AF$2),'Reference data SID'!$B:$M,12,FALSE)),"",VLOOKUP(CONCATENATE($A445,"_",AF$2),'Reference data SID'!$B:$M,12,FALSE))</f>
        <v/>
      </c>
      <c r="AG445" s="16" t="str">
        <f>IF(ISERROR(VLOOKUP(CONCATENATE($A445,"_",AG$2),'Reference data SID'!$B:$M,12,FALSE)),"",VLOOKUP(CONCATENATE($A445,"_",AG$2),'Reference data SID'!$B:$M,12,FALSE))</f>
        <v/>
      </c>
      <c r="AH445" s="16" t="str">
        <f>IF(ISERROR(VLOOKUP(CONCATENATE($A445,"_",AH$2),'Reference data SID'!$B:$M,12,FALSE)),"",VLOOKUP(CONCATENATE($A445,"_",AH$2),'Reference data SID'!$B:$M,12,FALSE))</f>
        <v/>
      </c>
      <c r="AI445" s="16" t="str">
        <f>IF(ISERROR(VLOOKUP(CONCATENATE($A445,"_",AI$2),'Reference data SID'!$B:$M,12,FALSE)),"",VLOOKUP(CONCATENATE($A445,"_",AI$2),'Reference data SID'!$B:$M,12,FALSE))</f>
        <v/>
      </c>
      <c r="AJ445" s="16" t="str">
        <f>IF(ISERROR(VLOOKUP(CONCATENATE($A445,"_",AJ$2),'Reference data SID'!$B:$M,12,FALSE)),"",VLOOKUP(CONCATENATE($A445,"_",AJ$2),'Reference data SID'!$B:$M,12,FALSE))</f>
        <v/>
      </c>
      <c r="AK445" s="16" t="str">
        <f>IF(ISERROR(VLOOKUP(CONCATENATE($A445,"_",AK$2),'Reference data SID'!$B:$M,12,FALSE)),"",VLOOKUP(CONCATENATE($A445,"_",AK$2),'Reference data SID'!$B:$M,12,FALSE))</f>
        <v/>
      </c>
      <c r="AL445" s="16" t="str">
        <f>IF(ISERROR(VLOOKUP(CONCATENATE($A445,"_",AL$2),'Reference data SID'!$B:$M,12,FALSE)),"",VLOOKUP(CONCATENATE($A445,"_",AL$2),'Reference data SID'!$B:$M,12,FALSE))</f>
        <v/>
      </c>
      <c r="AM445" s="16" t="str">
        <f>IF(ISERROR(VLOOKUP(CONCATENATE($A445,"_",AM$2),'Reference data SID'!$B:$M,12,FALSE)),"",VLOOKUP(CONCATENATE($A445,"_",AM$2),'Reference data SID'!$B:$M,12,FALSE))</f>
        <v/>
      </c>
      <c r="AN445" s="16" t="str">
        <f>IF(ISERROR(VLOOKUP(CONCATENATE($A445,"_",AN$2),'Reference data SID'!$B:$M,12,FALSE)),"",VLOOKUP(CONCATENATE($A445,"_",AN$2),'Reference data SID'!$B:$M,12,FALSE))</f>
        <v/>
      </c>
      <c r="AO445" s="16" t="str">
        <f>IF(ISERROR(VLOOKUP(CONCATENATE($A445,"_",AO$2),'Reference data SID'!$B:$M,12,FALSE)),"",VLOOKUP(CONCATENATE($A445,"_",AO$2),'Reference data SID'!$B:$M,12,FALSE))</f>
        <v/>
      </c>
      <c r="AP445" s="16" t="str">
        <f>IF(ISERROR(VLOOKUP(CONCATENATE($A445,"_",AP$2),'Reference data SID'!$B:$M,12,FALSE)),"",VLOOKUP(CONCATENATE($A445,"_",AP$2),'Reference data SID'!$B:$M,12,FALSE))</f>
        <v/>
      </c>
      <c r="AQ445" s="16" t="str">
        <f>IF(ISERROR(VLOOKUP(CONCATENATE($A445,"_",AQ$2),'Reference data SID'!$B:$M,12,FALSE)),"",VLOOKUP(CONCATENATE($A445,"_",AQ$2),'Reference data SID'!$B:$M,12,FALSE))</f>
        <v/>
      </c>
      <c r="AR445" s="16" t="str">
        <f>IF(ISERROR(VLOOKUP(CONCATENATE($A445,"_",AR$2),'Reference data SID'!$B:$M,12,FALSE)),"",VLOOKUP(CONCATENATE($A445,"_",AR$2),'Reference data SID'!$B:$M,12,FALSE))</f>
        <v/>
      </c>
      <c r="AS445" s="16" t="str">
        <f>IF(ISERROR(VLOOKUP(CONCATENATE($A445,"_",AS$2),'Reference data SID'!$B:$M,12,FALSE)),"",VLOOKUP(CONCATENATE($A445,"_",AS$2),'Reference data SID'!$B:$M,12,FALSE))</f>
        <v/>
      </c>
      <c r="AT445" s="16" t="str">
        <f>IF(ISERROR(VLOOKUP(CONCATENATE($A445,"_",AT$2),'Reference data SID'!$B:$M,12,FALSE)),"",VLOOKUP(CONCATENATE($A445,"_",AT$2),'Reference data SID'!$B:$M,12,FALSE))</f>
        <v/>
      </c>
    </row>
    <row r="446" spans="1:46" x14ac:dyDescent="0.25">
      <c r="A446">
        <v>442</v>
      </c>
      <c r="B446" s="16" t="str">
        <f>IF(ISERROR(VLOOKUP(CONCATENATE($A446,"_",B$2),'Reference data SID'!$B:$M,12,FALSE)),"",VLOOKUP(CONCATENATE($A446,"_",B$2),'Reference data SID'!$B:$M,12,FALSE))</f>
        <v/>
      </c>
      <c r="C446" s="16" t="str">
        <f>IF(ISERROR(VLOOKUP(CONCATENATE($A446,"_",C$2),'Reference data SID'!$B:$M,12,FALSE)),"",VLOOKUP(CONCATENATE($A446,"_",C$2),'Reference data SID'!$B:$M,12,FALSE))</f>
        <v/>
      </c>
      <c r="D446" s="16" t="str">
        <f>IF(ISERROR(VLOOKUP(CONCATENATE($A446,"_",D$2),'Reference data SID'!$B:$M,12,FALSE)),"",VLOOKUP(CONCATENATE($A446,"_",D$2),'Reference data SID'!$B:$M,12,FALSE))</f>
        <v/>
      </c>
      <c r="E446" s="16" t="str">
        <f>IF(ISERROR(VLOOKUP(CONCATENATE($A446,"_",E$2),'Reference data SID'!$B:$M,12,FALSE)),"",VLOOKUP(CONCATENATE($A446,"_",E$2),'Reference data SID'!$B:$M,12,FALSE))</f>
        <v/>
      </c>
      <c r="F446" s="16" t="str">
        <f>IF(ISERROR(VLOOKUP(CONCATENATE($A446,"_",F$2),'Reference data SID'!$B:$M,12,FALSE)),"",VLOOKUP(CONCATENATE($A446,"_",F$2),'Reference data SID'!$B:$M,12,FALSE))</f>
        <v/>
      </c>
      <c r="G446" s="16" t="str">
        <f>IF(ISERROR(VLOOKUP(CONCATENATE($A446,"_",G$2),'Reference data SID'!$B:$M,12,FALSE)),"",VLOOKUP(CONCATENATE($A446,"_",G$2),'Reference data SID'!$B:$M,12,FALSE))</f>
        <v/>
      </c>
      <c r="H446" s="16" t="str">
        <f>IF(ISERROR(VLOOKUP(CONCATENATE($A446,"_",H$2),'Reference data SID'!$B:$M,12,FALSE)),"",VLOOKUP(CONCATENATE($A446,"_",H$2),'Reference data SID'!$B:$M,12,FALSE))</f>
        <v/>
      </c>
      <c r="I446" s="16" t="str">
        <f>IF(ISERROR(VLOOKUP(CONCATENATE($A446,"_",I$2),'Reference data SID'!$B:$M,12,FALSE)),"",VLOOKUP(CONCATENATE($A446,"_",I$2),'Reference data SID'!$B:$M,12,FALSE))</f>
        <v/>
      </c>
      <c r="J446" s="16" t="str">
        <f>IF(ISERROR(VLOOKUP(CONCATENATE($A446,"_",J$2),'Reference data SID'!$B:$M,12,FALSE)),"",VLOOKUP(CONCATENATE($A446,"_",J$2),'Reference data SID'!$B:$M,12,FALSE))</f>
        <v/>
      </c>
      <c r="K446" s="16" t="str">
        <f>IF(ISERROR(VLOOKUP(CONCATENATE($A446,"_",K$2),'Reference data SID'!$B:$M,12,FALSE)),"",VLOOKUP(CONCATENATE($A446,"_",K$2),'Reference data SID'!$B:$M,12,FALSE))</f>
        <v/>
      </c>
      <c r="L446" s="16" t="str">
        <f>IF(ISERROR(VLOOKUP(CONCATENATE($A446,"_",L$2),'Reference data SID'!$B:$M,12,FALSE)),"",VLOOKUP(CONCATENATE($A446,"_",L$2),'Reference data SID'!$B:$M,12,FALSE))</f>
        <v/>
      </c>
      <c r="M446" s="16" t="str">
        <f>IF(ISERROR(VLOOKUP(CONCATENATE($A446,"_",M$2),'Reference data SID'!$B:$M,12,FALSE)),"",VLOOKUP(CONCATENATE($A446,"_",M$2),'Reference data SID'!$B:$M,12,FALSE))</f>
        <v/>
      </c>
      <c r="N446" s="16" t="str">
        <f>IF(ISERROR(VLOOKUP(CONCATENATE($A446,"_",N$2),'Reference data SID'!$B:$M,12,FALSE)),"",VLOOKUP(CONCATENATE($A446,"_",N$2),'Reference data SID'!$B:$M,12,FALSE))</f>
        <v/>
      </c>
      <c r="O446" s="16" t="str">
        <f>IF(ISERROR(VLOOKUP(CONCATENATE($A446,"_",O$2),'Reference data SID'!$B:$M,12,FALSE)),"",VLOOKUP(CONCATENATE($A446,"_",O$2),'Reference data SID'!$B:$M,12,FALSE))</f>
        <v/>
      </c>
      <c r="P446" s="16" t="str">
        <f>IF(ISERROR(VLOOKUP(CONCATENATE($A446,"_",P$2),'Reference data SID'!$B:$M,12,FALSE)),"",VLOOKUP(CONCATENATE($A446,"_",P$2),'Reference data SID'!$B:$M,12,FALSE))</f>
        <v/>
      </c>
      <c r="Q446" s="16" t="str">
        <f>IF(ISERROR(VLOOKUP(CONCATENATE($A446,"_",Q$2),'Reference data SID'!$B:$M,12,FALSE)),"",VLOOKUP(CONCATENATE($A446,"_",Q$2),'Reference data SID'!$B:$M,12,FALSE))</f>
        <v/>
      </c>
      <c r="R446" s="16" t="str">
        <f>IF(ISERROR(VLOOKUP(CONCATENATE($A446,"_",R$2),'Reference data SID'!$B:$M,12,FALSE)),"",VLOOKUP(CONCATENATE($A446,"_",R$2),'Reference data SID'!$B:$M,12,FALSE))</f>
        <v/>
      </c>
      <c r="S446" s="16" t="str">
        <f>IF(ISERROR(VLOOKUP(CONCATENATE($A446,"_",S$2),'Reference data SID'!$B:$M,12,FALSE)),"",VLOOKUP(CONCATENATE($A446,"_",S$2),'Reference data SID'!$B:$M,12,FALSE))</f>
        <v/>
      </c>
      <c r="T446" s="16" t="str">
        <f>IF(ISERROR(VLOOKUP(CONCATENATE($A446,"_",T$2),'Reference data SID'!$B:$M,12,FALSE)),"",VLOOKUP(CONCATENATE($A446,"_",T$2),'Reference data SID'!$B:$M,12,FALSE))</f>
        <v/>
      </c>
      <c r="U446" s="16" t="str">
        <f>IF(ISERROR(VLOOKUP(CONCATENATE($A446,"_",U$2),'Reference data SID'!$B:$M,12,FALSE)),"",VLOOKUP(CONCATENATE($A446,"_",U$2),'Reference data SID'!$B:$M,12,FALSE))</f>
        <v/>
      </c>
      <c r="V446" s="16" t="str">
        <f>IF(ISERROR(VLOOKUP(CONCATENATE($A446,"_",V$2),'Reference data SID'!$B:$M,12,FALSE)),"",VLOOKUP(CONCATENATE($A446,"_",V$2),'Reference data SID'!$B:$M,12,FALSE))</f>
        <v/>
      </c>
      <c r="W446" s="16" t="str">
        <f>IF(ISERROR(VLOOKUP(CONCATENATE($A446,"_",W$2),'Reference data SID'!$B:$M,12,FALSE)),"",VLOOKUP(CONCATENATE($A446,"_",W$2),'Reference data SID'!$B:$M,12,FALSE))</f>
        <v/>
      </c>
      <c r="X446" s="16" t="str">
        <f>IF(ISERROR(VLOOKUP(CONCATENATE($A446,"_",X$2),'Reference data SID'!$B:$M,12,FALSE)),"",VLOOKUP(CONCATENATE($A446,"_",X$2),'Reference data SID'!$B:$M,12,FALSE))</f>
        <v/>
      </c>
      <c r="Y446" s="16" t="str">
        <f>IF(ISERROR(VLOOKUP(CONCATENATE($A446,"_",Y$2),'Reference data SID'!$B:$M,12,FALSE)),"",VLOOKUP(CONCATENATE($A446,"_",Y$2),'Reference data SID'!$B:$M,12,FALSE))</f>
        <v/>
      </c>
      <c r="Z446" s="16" t="str">
        <f>IF(ISERROR(VLOOKUP(CONCATENATE($A446,"_",Z$2),'Reference data SID'!$B:$M,12,FALSE)),"",VLOOKUP(CONCATENATE($A446,"_",Z$2),'Reference data SID'!$B:$M,12,FALSE))</f>
        <v/>
      </c>
      <c r="AA446" s="16" t="str">
        <f>IF(ISERROR(VLOOKUP(CONCATENATE($A446,"_",AA$2),'Reference data SID'!$B:$M,12,FALSE)),"",VLOOKUP(CONCATENATE($A446,"_",AA$2),'Reference data SID'!$B:$M,12,FALSE))</f>
        <v/>
      </c>
      <c r="AB446" s="16" t="str">
        <f>IF(ISERROR(VLOOKUP(CONCATENATE($A446,"_",AB$2),'Reference data SID'!$B:$M,12,FALSE)),"",VLOOKUP(CONCATENATE($A446,"_",AB$2),'Reference data SID'!$B:$M,12,FALSE))</f>
        <v/>
      </c>
      <c r="AC446" s="16" t="str">
        <f>IF(ISERROR(VLOOKUP(CONCATENATE($A446,"_",AC$2),'Reference data SID'!$B:$M,12,FALSE)),"",VLOOKUP(CONCATENATE($A446,"_",AC$2),'Reference data SID'!$B:$M,12,FALSE))</f>
        <v/>
      </c>
      <c r="AD446" s="16" t="str">
        <f>IF(ISERROR(VLOOKUP(CONCATENATE($A446,"_",AD$2),'Reference data SID'!$B:$M,12,FALSE)),"",VLOOKUP(CONCATENATE($A446,"_",AD$2),'Reference data SID'!$B:$M,12,FALSE))</f>
        <v/>
      </c>
      <c r="AE446" s="16" t="str">
        <f>IF(ISERROR(VLOOKUP(CONCATENATE($A446,"_",AE$2),'Reference data SID'!$B:$M,12,FALSE)),"",VLOOKUP(CONCATENATE($A446,"_",AE$2),'Reference data SID'!$B:$M,12,FALSE))</f>
        <v/>
      </c>
      <c r="AF446" s="16" t="str">
        <f>IF(ISERROR(VLOOKUP(CONCATENATE($A446,"_",AF$2),'Reference data SID'!$B:$M,12,FALSE)),"",VLOOKUP(CONCATENATE($A446,"_",AF$2),'Reference data SID'!$B:$M,12,FALSE))</f>
        <v/>
      </c>
      <c r="AG446" s="16" t="str">
        <f>IF(ISERROR(VLOOKUP(CONCATENATE($A446,"_",AG$2),'Reference data SID'!$B:$M,12,FALSE)),"",VLOOKUP(CONCATENATE($A446,"_",AG$2),'Reference data SID'!$B:$M,12,FALSE))</f>
        <v/>
      </c>
      <c r="AH446" s="16" t="str">
        <f>IF(ISERROR(VLOOKUP(CONCATENATE($A446,"_",AH$2),'Reference data SID'!$B:$M,12,FALSE)),"",VLOOKUP(CONCATENATE($A446,"_",AH$2),'Reference data SID'!$B:$M,12,FALSE))</f>
        <v/>
      </c>
      <c r="AI446" s="16" t="str">
        <f>IF(ISERROR(VLOOKUP(CONCATENATE($A446,"_",AI$2),'Reference data SID'!$B:$M,12,FALSE)),"",VLOOKUP(CONCATENATE($A446,"_",AI$2),'Reference data SID'!$B:$M,12,FALSE))</f>
        <v/>
      </c>
      <c r="AJ446" s="16" t="str">
        <f>IF(ISERROR(VLOOKUP(CONCATENATE($A446,"_",AJ$2),'Reference data SID'!$B:$M,12,FALSE)),"",VLOOKUP(CONCATENATE($A446,"_",AJ$2),'Reference data SID'!$B:$M,12,FALSE))</f>
        <v/>
      </c>
      <c r="AK446" s="16" t="str">
        <f>IF(ISERROR(VLOOKUP(CONCATENATE($A446,"_",AK$2),'Reference data SID'!$B:$M,12,FALSE)),"",VLOOKUP(CONCATENATE($A446,"_",AK$2),'Reference data SID'!$B:$M,12,FALSE))</f>
        <v/>
      </c>
      <c r="AL446" s="16" t="str">
        <f>IF(ISERROR(VLOOKUP(CONCATENATE($A446,"_",AL$2),'Reference data SID'!$B:$M,12,FALSE)),"",VLOOKUP(CONCATENATE($A446,"_",AL$2),'Reference data SID'!$B:$M,12,FALSE))</f>
        <v/>
      </c>
      <c r="AM446" s="16" t="str">
        <f>IF(ISERROR(VLOOKUP(CONCATENATE($A446,"_",AM$2),'Reference data SID'!$B:$M,12,FALSE)),"",VLOOKUP(CONCATENATE($A446,"_",AM$2),'Reference data SID'!$B:$M,12,FALSE))</f>
        <v/>
      </c>
      <c r="AN446" s="16" t="str">
        <f>IF(ISERROR(VLOOKUP(CONCATENATE($A446,"_",AN$2),'Reference data SID'!$B:$M,12,FALSE)),"",VLOOKUP(CONCATENATE($A446,"_",AN$2),'Reference data SID'!$B:$M,12,FALSE))</f>
        <v/>
      </c>
      <c r="AO446" s="16" t="str">
        <f>IF(ISERROR(VLOOKUP(CONCATENATE($A446,"_",AO$2),'Reference data SID'!$B:$M,12,FALSE)),"",VLOOKUP(CONCATENATE($A446,"_",AO$2),'Reference data SID'!$B:$M,12,FALSE))</f>
        <v/>
      </c>
      <c r="AP446" s="16" t="str">
        <f>IF(ISERROR(VLOOKUP(CONCATENATE($A446,"_",AP$2),'Reference data SID'!$B:$M,12,FALSE)),"",VLOOKUP(CONCATENATE($A446,"_",AP$2),'Reference data SID'!$B:$M,12,FALSE))</f>
        <v/>
      </c>
      <c r="AQ446" s="16" t="str">
        <f>IF(ISERROR(VLOOKUP(CONCATENATE($A446,"_",AQ$2),'Reference data SID'!$B:$M,12,FALSE)),"",VLOOKUP(CONCATENATE($A446,"_",AQ$2),'Reference data SID'!$B:$M,12,FALSE))</f>
        <v/>
      </c>
      <c r="AR446" s="16" t="str">
        <f>IF(ISERROR(VLOOKUP(CONCATENATE($A446,"_",AR$2),'Reference data SID'!$B:$M,12,FALSE)),"",VLOOKUP(CONCATENATE($A446,"_",AR$2),'Reference data SID'!$B:$M,12,FALSE))</f>
        <v/>
      </c>
      <c r="AS446" s="16" t="str">
        <f>IF(ISERROR(VLOOKUP(CONCATENATE($A446,"_",AS$2),'Reference data SID'!$B:$M,12,FALSE)),"",VLOOKUP(CONCATENATE($A446,"_",AS$2),'Reference data SID'!$B:$M,12,FALSE))</f>
        <v/>
      </c>
      <c r="AT446" s="16" t="str">
        <f>IF(ISERROR(VLOOKUP(CONCATENATE($A446,"_",AT$2),'Reference data SID'!$B:$M,12,FALSE)),"",VLOOKUP(CONCATENATE($A446,"_",AT$2),'Reference data SID'!$B:$M,12,FALSE))</f>
        <v/>
      </c>
    </row>
    <row r="447" spans="1:46" x14ac:dyDescent="0.25">
      <c r="A447">
        <v>443</v>
      </c>
      <c r="B447" s="16" t="str">
        <f>IF(ISERROR(VLOOKUP(CONCATENATE($A447,"_",B$2),'Reference data SID'!$B:$M,12,FALSE)),"",VLOOKUP(CONCATENATE($A447,"_",B$2),'Reference data SID'!$B:$M,12,FALSE))</f>
        <v/>
      </c>
      <c r="C447" s="16" t="str">
        <f>IF(ISERROR(VLOOKUP(CONCATENATE($A447,"_",C$2),'Reference data SID'!$B:$M,12,FALSE)),"",VLOOKUP(CONCATENATE($A447,"_",C$2),'Reference data SID'!$B:$M,12,FALSE))</f>
        <v/>
      </c>
      <c r="D447" s="16" t="str">
        <f>IF(ISERROR(VLOOKUP(CONCATENATE($A447,"_",D$2),'Reference data SID'!$B:$M,12,FALSE)),"",VLOOKUP(CONCATENATE($A447,"_",D$2),'Reference data SID'!$B:$M,12,FALSE))</f>
        <v/>
      </c>
      <c r="E447" s="16" t="str">
        <f>IF(ISERROR(VLOOKUP(CONCATENATE($A447,"_",E$2),'Reference data SID'!$B:$M,12,FALSE)),"",VLOOKUP(CONCATENATE($A447,"_",E$2),'Reference data SID'!$B:$M,12,FALSE))</f>
        <v/>
      </c>
      <c r="F447" s="16" t="str">
        <f>IF(ISERROR(VLOOKUP(CONCATENATE($A447,"_",F$2),'Reference data SID'!$B:$M,12,FALSE)),"",VLOOKUP(CONCATENATE($A447,"_",F$2),'Reference data SID'!$B:$M,12,FALSE))</f>
        <v/>
      </c>
      <c r="G447" s="16" t="str">
        <f>IF(ISERROR(VLOOKUP(CONCATENATE($A447,"_",G$2),'Reference data SID'!$B:$M,12,FALSE)),"",VLOOKUP(CONCATENATE($A447,"_",G$2),'Reference data SID'!$B:$M,12,FALSE))</f>
        <v/>
      </c>
      <c r="H447" s="16" t="str">
        <f>IF(ISERROR(VLOOKUP(CONCATENATE($A447,"_",H$2),'Reference data SID'!$B:$M,12,FALSE)),"",VLOOKUP(CONCATENATE($A447,"_",H$2),'Reference data SID'!$B:$M,12,FALSE))</f>
        <v/>
      </c>
      <c r="I447" s="16" t="str">
        <f>IF(ISERROR(VLOOKUP(CONCATENATE($A447,"_",I$2),'Reference data SID'!$B:$M,12,FALSE)),"",VLOOKUP(CONCATENATE($A447,"_",I$2),'Reference data SID'!$B:$M,12,FALSE))</f>
        <v/>
      </c>
      <c r="J447" s="16" t="str">
        <f>IF(ISERROR(VLOOKUP(CONCATENATE($A447,"_",J$2),'Reference data SID'!$B:$M,12,FALSE)),"",VLOOKUP(CONCATENATE($A447,"_",J$2),'Reference data SID'!$B:$M,12,FALSE))</f>
        <v/>
      </c>
      <c r="K447" s="16" t="str">
        <f>IF(ISERROR(VLOOKUP(CONCATENATE($A447,"_",K$2),'Reference data SID'!$B:$M,12,FALSE)),"",VLOOKUP(CONCATENATE($A447,"_",K$2),'Reference data SID'!$B:$M,12,FALSE))</f>
        <v/>
      </c>
      <c r="L447" s="16" t="str">
        <f>IF(ISERROR(VLOOKUP(CONCATENATE($A447,"_",L$2),'Reference data SID'!$B:$M,12,FALSE)),"",VLOOKUP(CONCATENATE($A447,"_",L$2),'Reference data SID'!$B:$M,12,FALSE))</f>
        <v/>
      </c>
      <c r="M447" s="16" t="str">
        <f>IF(ISERROR(VLOOKUP(CONCATENATE($A447,"_",M$2),'Reference data SID'!$B:$M,12,FALSE)),"",VLOOKUP(CONCATENATE($A447,"_",M$2),'Reference data SID'!$B:$M,12,FALSE))</f>
        <v/>
      </c>
      <c r="N447" s="16" t="str">
        <f>IF(ISERROR(VLOOKUP(CONCATENATE($A447,"_",N$2),'Reference data SID'!$B:$M,12,FALSE)),"",VLOOKUP(CONCATENATE($A447,"_",N$2),'Reference data SID'!$B:$M,12,FALSE))</f>
        <v/>
      </c>
      <c r="O447" s="16" t="str">
        <f>IF(ISERROR(VLOOKUP(CONCATENATE($A447,"_",O$2),'Reference data SID'!$B:$M,12,FALSE)),"",VLOOKUP(CONCATENATE($A447,"_",O$2),'Reference data SID'!$B:$M,12,FALSE))</f>
        <v/>
      </c>
      <c r="P447" s="16" t="str">
        <f>IF(ISERROR(VLOOKUP(CONCATENATE($A447,"_",P$2),'Reference data SID'!$B:$M,12,FALSE)),"",VLOOKUP(CONCATENATE($A447,"_",P$2),'Reference data SID'!$B:$M,12,FALSE))</f>
        <v/>
      </c>
      <c r="Q447" s="16" t="str">
        <f>IF(ISERROR(VLOOKUP(CONCATENATE($A447,"_",Q$2),'Reference data SID'!$B:$M,12,FALSE)),"",VLOOKUP(CONCATENATE($A447,"_",Q$2),'Reference data SID'!$B:$M,12,FALSE))</f>
        <v/>
      </c>
      <c r="R447" s="16" t="str">
        <f>IF(ISERROR(VLOOKUP(CONCATENATE($A447,"_",R$2),'Reference data SID'!$B:$M,12,FALSE)),"",VLOOKUP(CONCATENATE($A447,"_",R$2),'Reference data SID'!$B:$M,12,FALSE))</f>
        <v/>
      </c>
      <c r="S447" s="16" t="str">
        <f>IF(ISERROR(VLOOKUP(CONCATENATE($A447,"_",S$2),'Reference data SID'!$B:$M,12,FALSE)),"",VLOOKUP(CONCATENATE($A447,"_",S$2),'Reference data SID'!$B:$M,12,FALSE))</f>
        <v/>
      </c>
      <c r="T447" s="16" t="str">
        <f>IF(ISERROR(VLOOKUP(CONCATENATE($A447,"_",T$2),'Reference data SID'!$B:$M,12,FALSE)),"",VLOOKUP(CONCATENATE($A447,"_",T$2),'Reference data SID'!$B:$M,12,FALSE))</f>
        <v/>
      </c>
      <c r="U447" s="16" t="str">
        <f>IF(ISERROR(VLOOKUP(CONCATENATE($A447,"_",U$2),'Reference data SID'!$B:$M,12,FALSE)),"",VLOOKUP(CONCATENATE($A447,"_",U$2),'Reference data SID'!$B:$M,12,FALSE))</f>
        <v/>
      </c>
      <c r="V447" s="16" t="str">
        <f>IF(ISERROR(VLOOKUP(CONCATENATE($A447,"_",V$2),'Reference data SID'!$B:$M,12,FALSE)),"",VLOOKUP(CONCATENATE($A447,"_",V$2),'Reference data SID'!$B:$M,12,FALSE))</f>
        <v/>
      </c>
      <c r="W447" s="16" t="str">
        <f>IF(ISERROR(VLOOKUP(CONCATENATE($A447,"_",W$2),'Reference data SID'!$B:$M,12,FALSE)),"",VLOOKUP(CONCATENATE($A447,"_",W$2),'Reference data SID'!$B:$M,12,FALSE))</f>
        <v/>
      </c>
      <c r="X447" s="16" t="str">
        <f>IF(ISERROR(VLOOKUP(CONCATENATE($A447,"_",X$2),'Reference data SID'!$B:$M,12,FALSE)),"",VLOOKUP(CONCATENATE($A447,"_",X$2),'Reference data SID'!$B:$M,12,FALSE))</f>
        <v/>
      </c>
      <c r="Y447" s="16" t="str">
        <f>IF(ISERROR(VLOOKUP(CONCATENATE($A447,"_",Y$2),'Reference data SID'!$B:$M,12,FALSE)),"",VLOOKUP(CONCATENATE($A447,"_",Y$2),'Reference data SID'!$B:$M,12,FALSE))</f>
        <v/>
      </c>
      <c r="Z447" s="16" t="str">
        <f>IF(ISERROR(VLOOKUP(CONCATENATE($A447,"_",Z$2),'Reference data SID'!$B:$M,12,FALSE)),"",VLOOKUP(CONCATENATE($A447,"_",Z$2),'Reference data SID'!$B:$M,12,FALSE))</f>
        <v/>
      </c>
      <c r="AA447" s="16" t="str">
        <f>IF(ISERROR(VLOOKUP(CONCATENATE($A447,"_",AA$2),'Reference data SID'!$B:$M,12,FALSE)),"",VLOOKUP(CONCATENATE($A447,"_",AA$2),'Reference data SID'!$B:$M,12,FALSE))</f>
        <v/>
      </c>
      <c r="AB447" s="16" t="str">
        <f>IF(ISERROR(VLOOKUP(CONCATENATE($A447,"_",AB$2),'Reference data SID'!$B:$M,12,FALSE)),"",VLOOKUP(CONCATENATE($A447,"_",AB$2),'Reference data SID'!$B:$M,12,FALSE))</f>
        <v/>
      </c>
      <c r="AC447" s="16" t="str">
        <f>IF(ISERROR(VLOOKUP(CONCATENATE($A447,"_",AC$2),'Reference data SID'!$B:$M,12,FALSE)),"",VLOOKUP(CONCATENATE($A447,"_",AC$2),'Reference data SID'!$B:$M,12,FALSE))</f>
        <v/>
      </c>
      <c r="AD447" s="16" t="str">
        <f>IF(ISERROR(VLOOKUP(CONCATENATE($A447,"_",AD$2),'Reference data SID'!$B:$M,12,FALSE)),"",VLOOKUP(CONCATENATE($A447,"_",AD$2),'Reference data SID'!$B:$M,12,FALSE))</f>
        <v/>
      </c>
      <c r="AE447" s="16" t="str">
        <f>IF(ISERROR(VLOOKUP(CONCATENATE($A447,"_",AE$2),'Reference data SID'!$B:$M,12,FALSE)),"",VLOOKUP(CONCATENATE($A447,"_",AE$2),'Reference data SID'!$B:$M,12,FALSE))</f>
        <v/>
      </c>
      <c r="AF447" s="16" t="str">
        <f>IF(ISERROR(VLOOKUP(CONCATENATE($A447,"_",AF$2),'Reference data SID'!$B:$M,12,FALSE)),"",VLOOKUP(CONCATENATE($A447,"_",AF$2),'Reference data SID'!$B:$M,12,FALSE))</f>
        <v/>
      </c>
      <c r="AG447" s="16" t="str">
        <f>IF(ISERROR(VLOOKUP(CONCATENATE($A447,"_",AG$2),'Reference data SID'!$B:$M,12,FALSE)),"",VLOOKUP(CONCATENATE($A447,"_",AG$2),'Reference data SID'!$B:$M,12,FALSE))</f>
        <v/>
      </c>
      <c r="AH447" s="16" t="str">
        <f>IF(ISERROR(VLOOKUP(CONCATENATE($A447,"_",AH$2),'Reference data SID'!$B:$M,12,FALSE)),"",VLOOKUP(CONCATENATE($A447,"_",AH$2),'Reference data SID'!$B:$M,12,FALSE))</f>
        <v/>
      </c>
      <c r="AI447" s="16" t="str">
        <f>IF(ISERROR(VLOOKUP(CONCATENATE($A447,"_",AI$2),'Reference data SID'!$B:$M,12,FALSE)),"",VLOOKUP(CONCATENATE($A447,"_",AI$2),'Reference data SID'!$B:$M,12,FALSE))</f>
        <v/>
      </c>
      <c r="AJ447" s="16" t="str">
        <f>IF(ISERROR(VLOOKUP(CONCATENATE($A447,"_",AJ$2),'Reference data SID'!$B:$M,12,FALSE)),"",VLOOKUP(CONCATENATE($A447,"_",AJ$2),'Reference data SID'!$B:$M,12,FALSE))</f>
        <v/>
      </c>
      <c r="AK447" s="16" t="str">
        <f>IF(ISERROR(VLOOKUP(CONCATENATE($A447,"_",AK$2),'Reference data SID'!$B:$M,12,FALSE)),"",VLOOKUP(CONCATENATE($A447,"_",AK$2),'Reference data SID'!$B:$M,12,FALSE))</f>
        <v/>
      </c>
      <c r="AL447" s="16" t="str">
        <f>IF(ISERROR(VLOOKUP(CONCATENATE($A447,"_",AL$2),'Reference data SID'!$B:$M,12,FALSE)),"",VLOOKUP(CONCATENATE($A447,"_",AL$2),'Reference data SID'!$B:$M,12,FALSE))</f>
        <v/>
      </c>
      <c r="AM447" s="16" t="str">
        <f>IF(ISERROR(VLOOKUP(CONCATENATE($A447,"_",AM$2),'Reference data SID'!$B:$M,12,FALSE)),"",VLOOKUP(CONCATENATE($A447,"_",AM$2),'Reference data SID'!$B:$M,12,FALSE))</f>
        <v/>
      </c>
      <c r="AN447" s="16" t="str">
        <f>IF(ISERROR(VLOOKUP(CONCATENATE($A447,"_",AN$2),'Reference data SID'!$B:$M,12,FALSE)),"",VLOOKUP(CONCATENATE($A447,"_",AN$2),'Reference data SID'!$B:$M,12,FALSE))</f>
        <v/>
      </c>
      <c r="AO447" s="16" t="str">
        <f>IF(ISERROR(VLOOKUP(CONCATENATE($A447,"_",AO$2),'Reference data SID'!$B:$M,12,FALSE)),"",VLOOKUP(CONCATENATE($A447,"_",AO$2),'Reference data SID'!$B:$M,12,FALSE))</f>
        <v/>
      </c>
      <c r="AP447" s="16" t="str">
        <f>IF(ISERROR(VLOOKUP(CONCATENATE($A447,"_",AP$2),'Reference data SID'!$B:$M,12,FALSE)),"",VLOOKUP(CONCATENATE($A447,"_",AP$2),'Reference data SID'!$B:$M,12,FALSE))</f>
        <v/>
      </c>
      <c r="AQ447" s="16" t="str">
        <f>IF(ISERROR(VLOOKUP(CONCATENATE($A447,"_",AQ$2),'Reference data SID'!$B:$M,12,FALSE)),"",VLOOKUP(CONCATENATE($A447,"_",AQ$2),'Reference data SID'!$B:$M,12,FALSE))</f>
        <v/>
      </c>
      <c r="AR447" s="16" t="str">
        <f>IF(ISERROR(VLOOKUP(CONCATENATE($A447,"_",AR$2),'Reference data SID'!$B:$M,12,FALSE)),"",VLOOKUP(CONCATENATE($A447,"_",AR$2),'Reference data SID'!$B:$M,12,FALSE))</f>
        <v/>
      </c>
      <c r="AS447" s="16" t="str">
        <f>IF(ISERROR(VLOOKUP(CONCATENATE($A447,"_",AS$2),'Reference data SID'!$B:$M,12,FALSE)),"",VLOOKUP(CONCATENATE($A447,"_",AS$2),'Reference data SID'!$B:$M,12,FALSE))</f>
        <v/>
      </c>
      <c r="AT447" s="16" t="str">
        <f>IF(ISERROR(VLOOKUP(CONCATENATE($A447,"_",AT$2),'Reference data SID'!$B:$M,12,FALSE)),"",VLOOKUP(CONCATENATE($A447,"_",AT$2),'Reference data SID'!$B:$M,12,FALSE))</f>
        <v/>
      </c>
    </row>
    <row r="448" spans="1:46" x14ac:dyDescent="0.25">
      <c r="A448">
        <v>444</v>
      </c>
      <c r="B448" s="16" t="str">
        <f>IF(ISERROR(VLOOKUP(CONCATENATE($A448,"_",B$2),'Reference data SID'!$B:$M,12,FALSE)),"",VLOOKUP(CONCATENATE($A448,"_",B$2),'Reference data SID'!$B:$M,12,FALSE))</f>
        <v/>
      </c>
      <c r="C448" s="16" t="str">
        <f>IF(ISERROR(VLOOKUP(CONCATENATE($A448,"_",C$2),'Reference data SID'!$B:$M,12,FALSE)),"",VLOOKUP(CONCATENATE($A448,"_",C$2),'Reference data SID'!$B:$M,12,FALSE))</f>
        <v/>
      </c>
      <c r="D448" s="16" t="str">
        <f>IF(ISERROR(VLOOKUP(CONCATENATE($A448,"_",D$2),'Reference data SID'!$B:$M,12,FALSE)),"",VLOOKUP(CONCATENATE($A448,"_",D$2),'Reference data SID'!$B:$M,12,FALSE))</f>
        <v/>
      </c>
      <c r="E448" s="16" t="str">
        <f>IF(ISERROR(VLOOKUP(CONCATENATE($A448,"_",E$2),'Reference data SID'!$B:$M,12,FALSE)),"",VLOOKUP(CONCATENATE($A448,"_",E$2),'Reference data SID'!$B:$M,12,FALSE))</f>
        <v/>
      </c>
      <c r="F448" s="16" t="str">
        <f>IF(ISERROR(VLOOKUP(CONCATENATE($A448,"_",F$2),'Reference data SID'!$B:$M,12,FALSE)),"",VLOOKUP(CONCATENATE($A448,"_",F$2),'Reference data SID'!$B:$M,12,FALSE))</f>
        <v/>
      </c>
      <c r="G448" s="16" t="str">
        <f>IF(ISERROR(VLOOKUP(CONCATENATE($A448,"_",G$2),'Reference data SID'!$B:$M,12,FALSE)),"",VLOOKUP(CONCATENATE($A448,"_",G$2),'Reference data SID'!$B:$M,12,FALSE))</f>
        <v/>
      </c>
      <c r="H448" s="16" t="str">
        <f>IF(ISERROR(VLOOKUP(CONCATENATE($A448,"_",H$2),'Reference data SID'!$B:$M,12,FALSE)),"",VLOOKUP(CONCATENATE($A448,"_",H$2),'Reference data SID'!$B:$M,12,FALSE))</f>
        <v/>
      </c>
      <c r="I448" s="16" t="str">
        <f>IF(ISERROR(VLOOKUP(CONCATENATE($A448,"_",I$2),'Reference data SID'!$B:$M,12,FALSE)),"",VLOOKUP(CONCATENATE($A448,"_",I$2),'Reference data SID'!$B:$M,12,FALSE))</f>
        <v/>
      </c>
      <c r="J448" s="16" t="str">
        <f>IF(ISERROR(VLOOKUP(CONCATENATE($A448,"_",J$2),'Reference data SID'!$B:$M,12,FALSE)),"",VLOOKUP(CONCATENATE($A448,"_",J$2),'Reference data SID'!$B:$M,12,FALSE))</f>
        <v/>
      </c>
      <c r="K448" s="16" t="str">
        <f>IF(ISERROR(VLOOKUP(CONCATENATE($A448,"_",K$2),'Reference data SID'!$B:$M,12,FALSE)),"",VLOOKUP(CONCATENATE($A448,"_",K$2),'Reference data SID'!$B:$M,12,FALSE))</f>
        <v/>
      </c>
      <c r="L448" s="16" t="str">
        <f>IF(ISERROR(VLOOKUP(CONCATENATE($A448,"_",L$2),'Reference data SID'!$B:$M,12,FALSE)),"",VLOOKUP(CONCATENATE($A448,"_",L$2),'Reference data SID'!$B:$M,12,FALSE))</f>
        <v/>
      </c>
      <c r="M448" s="16" t="str">
        <f>IF(ISERROR(VLOOKUP(CONCATENATE($A448,"_",M$2),'Reference data SID'!$B:$M,12,FALSE)),"",VLOOKUP(CONCATENATE($A448,"_",M$2),'Reference data SID'!$B:$M,12,FALSE))</f>
        <v/>
      </c>
      <c r="N448" s="16" t="str">
        <f>IF(ISERROR(VLOOKUP(CONCATENATE($A448,"_",N$2),'Reference data SID'!$B:$M,12,FALSE)),"",VLOOKUP(CONCATENATE($A448,"_",N$2),'Reference data SID'!$B:$M,12,FALSE))</f>
        <v/>
      </c>
      <c r="O448" s="16" t="str">
        <f>IF(ISERROR(VLOOKUP(CONCATENATE($A448,"_",O$2),'Reference data SID'!$B:$M,12,FALSE)),"",VLOOKUP(CONCATENATE($A448,"_",O$2),'Reference data SID'!$B:$M,12,FALSE))</f>
        <v/>
      </c>
      <c r="P448" s="16" t="str">
        <f>IF(ISERROR(VLOOKUP(CONCATENATE($A448,"_",P$2),'Reference data SID'!$B:$M,12,FALSE)),"",VLOOKUP(CONCATENATE($A448,"_",P$2),'Reference data SID'!$B:$M,12,FALSE))</f>
        <v/>
      </c>
      <c r="Q448" s="16" t="str">
        <f>IF(ISERROR(VLOOKUP(CONCATENATE($A448,"_",Q$2),'Reference data SID'!$B:$M,12,FALSE)),"",VLOOKUP(CONCATENATE($A448,"_",Q$2),'Reference data SID'!$B:$M,12,FALSE))</f>
        <v/>
      </c>
      <c r="R448" s="16" t="str">
        <f>IF(ISERROR(VLOOKUP(CONCATENATE($A448,"_",R$2),'Reference data SID'!$B:$M,12,FALSE)),"",VLOOKUP(CONCATENATE($A448,"_",R$2),'Reference data SID'!$B:$M,12,FALSE))</f>
        <v/>
      </c>
      <c r="S448" s="16" t="str">
        <f>IF(ISERROR(VLOOKUP(CONCATENATE($A448,"_",S$2),'Reference data SID'!$B:$M,12,FALSE)),"",VLOOKUP(CONCATENATE($A448,"_",S$2),'Reference data SID'!$B:$M,12,FALSE))</f>
        <v/>
      </c>
      <c r="T448" s="16" t="str">
        <f>IF(ISERROR(VLOOKUP(CONCATENATE($A448,"_",T$2),'Reference data SID'!$B:$M,12,FALSE)),"",VLOOKUP(CONCATENATE($A448,"_",T$2),'Reference data SID'!$B:$M,12,FALSE))</f>
        <v/>
      </c>
      <c r="U448" s="16" t="str">
        <f>IF(ISERROR(VLOOKUP(CONCATENATE($A448,"_",U$2),'Reference data SID'!$B:$M,12,FALSE)),"",VLOOKUP(CONCATENATE($A448,"_",U$2),'Reference data SID'!$B:$M,12,FALSE))</f>
        <v/>
      </c>
      <c r="V448" s="16" t="str">
        <f>IF(ISERROR(VLOOKUP(CONCATENATE($A448,"_",V$2),'Reference data SID'!$B:$M,12,FALSE)),"",VLOOKUP(CONCATENATE($A448,"_",V$2),'Reference data SID'!$B:$M,12,FALSE))</f>
        <v/>
      </c>
      <c r="W448" s="16" t="str">
        <f>IF(ISERROR(VLOOKUP(CONCATENATE($A448,"_",W$2),'Reference data SID'!$B:$M,12,FALSE)),"",VLOOKUP(CONCATENATE($A448,"_",W$2),'Reference data SID'!$B:$M,12,FALSE))</f>
        <v/>
      </c>
      <c r="X448" s="16" t="str">
        <f>IF(ISERROR(VLOOKUP(CONCATENATE($A448,"_",X$2),'Reference data SID'!$B:$M,12,FALSE)),"",VLOOKUP(CONCATENATE($A448,"_",X$2),'Reference data SID'!$B:$M,12,FALSE))</f>
        <v/>
      </c>
      <c r="Y448" s="16" t="str">
        <f>IF(ISERROR(VLOOKUP(CONCATENATE($A448,"_",Y$2),'Reference data SID'!$B:$M,12,FALSE)),"",VLOOKUP(CONCATENATE($A448,"_",Y$2),'Reference data SID'!$B:$M,12,FALSE))</f>
        <v/>
      </c>
      <c r="Z448" s="16" t="str">
        <f>IF(ISERROR(VLOOKUP(CONCATENATE($A448,"_",Z$2),'Reference data SID'!$B:$M,12,FALSE)),"",VLOOKUP(CONCATENATE($A448,"_",Z$2),'Reference data SID'!$B:$M,12,FALSE))</f>
        <v/>
      </c>
      <c r="AA448" s="16" t="str">
        <f>IF(ISERROR(VLOOKUP(CONCATENATE($A448,"_",AA$2),'Reference data SID'!$B:$M,12,FALSE)),"",VLOOKUP(CONCATENATE($A448,"_",AA$2),'Reference data SID'!$B:$M,12,FALSE))</f>
        <v/>
      </c>
      <c r="AB448" s="16" t="str">
        <f>IF(ISERROR(VLOOKUP(CONCATENATE($A448,"_",AB$2),'Reference data SID'!$B:$M,12,FALSE)),"",VLOOKUP(CONCATENATE($A448,"_",AB$2),'Reference data SID'!$B:$M,12,FALSE))</f>
        <v/>
      </c>
      <c r="AC448" s="16" t="str">
        <f>IF(ISERROR(VLOOKUP(CONCATENATE($A448,"_",AC$2),'Reference data SID'!$B:$M,12,FALSE)),"",VLOOKUP(CONCATENATE($A448,"_",AC$2),'Reference data SID'!$B:$M,12,FALSE))</f>
        <v/>
      </c>
      <c r="AD448" s="16" t="str">
        <f>IF(ISERROR(VLOOKUP(CONCATENATE($A448,"_",AD$2),'Reference data SID'!$B:$M,12,FALSE)),"",VLOOKUP(CONCATENATE($A448,"_",AD$2),'Reference data SID'!$B:$M,12,FALSE))</f>
        <v/>
      </c>
      <c r="AE448" s="16" t="str">
        <f>IF(ISERROR(VLOOKUP(CONCATENATE($A448,"_",AE$2),'Reference data SID'!$B:$M,12,FALSE)),"",VLOOKUP(CONCATENATE($A448,"_",AE$2),'Reference data SID'!$B:$M,12,FALSE))</f>
        <v/>
      </c>
      <c r="AF448" s="16" t="str">
        <f>IF(ISERROR(VLOOKUP(CONCATENATE($A448,"_",AF$2),'Reference data SID'!$B:$M,12,FALSE)),"",VLOOKUP(CONCATENATE($A448,"_",AF$2),'Reference data SID'!$B:$M,12,FALSE))</f>
        <v/>
      </c>
      <c r="AG448" s="16" t="str">
        <f>IF(ISERROR(VLOOKUP(CONCATENATE($A448,"_",AG$2),'Reference data SID'!$B:$M,12,FALSE)),"",VLOOKUP(CONCATENATE($A448,"_",AG$2),'Reference data SID'!$B:$M,12,FALSE))</f>
        <v/>
      </c>
      <c r="AH448" s="16" t="str">
        <f>IF(ISERROR(VLOOKUP(CONCATENATE($A448,"_",AH$2),'Reference data SID'!$B:$M,12,FALSE)),"",VLOOKUP(CONCATENATE($A448,"_",AH$2),'Reference data SID'!$B:$M,12,FALSE))</f>
        <v/>
      </c>
      <c r="AI448" s="16" t="str">
        <f>IF(ISERROR(VLOOKUP(CONCATENATE($A448,"_",AI$2),'Reference data SID'!$B:$M,12,FALSE)),"",VLOOKUP(CONCATENATE($A448,"_",AI$2),'Reference data SID'!$B:$M,12,FALSE))</f>
        <v/>
      </c>
      <c r="AJ448" s="16" t="str">
        <f>IF(ISERROR(VLOOKUP(CONCATENATE($A448,"_",AJ$2),'Reference data SID'!$B:$M,12,FALSE)),"",VLOOKUP(CONCATENATE($A448,"_",AJ$2),'Reference data SID'!$B:$M,12,FALSE))</f>
        <v/>
      </c>
      <c r="AK448" s="16" t="str">
        <f>IF(ISERROR(VLOOKUP(CONCATENATE($A448,"_",AK$2),'Reference data SID'!$B:$M,12,FALSE)),"",VLOOKUP(CONCATENATE($A448,"_",AK$2),'Reference data SID'!$B:$M,12,FALSE))</f>
        <v/>
      </c>
      <c r="AL448" s="16" t="str">
        <f>IF(ISERROR(VLOOKUP(CONCATENATE($A448,"_",AL$2),'Reference data SID'!$B:$M,12,FALSE)),"",VLOOKUP(CONCATENATE($A448,"_",AL$2),'Reference data SID'!$B:$M,12,FALSE))</f>
        <v/>
      </c>
      <c r="AM448" s="16" t="str">
        <f>IF(ISERROR(VLOOKUP(CONCATENATE($A448,"_",AM$2),'Reference data SID'!$B:$M,12,FALSE)),"",VLOOKUP(CONCATENATE($A448,"_",AM$2),'Reference data SID'!$B:$M,12,FALSE))</f>
        <v/>
      </c>
      <c r="AN448" s="16" t="str">
        <f>IF(ISERROR(VLOOKUP(CONCATENATE($A448,"_",AN$2),'Reference data SID'!$B:$M,12,FALSE)),"",VLOOKUP(CONCATENATE($A448,"_",AN$2),'Reference data SID'!$B:$M,12,FALSE))</f>
        <v/>
      </c>
      <c r="AO448" s="16" t="str">
        <f>IF(ISERROR(VLOOKUP(CONCATENATE($A448,"_",AO$2),'Reference data SID'!$B:$M,12,FALSE)),"",VLOOKUP(CONCATENATE($A448,"_",AO$2),'Reference data SID'!$B:$M,12,FALSE))</f>
        <v/>
      </c>
      <c r="AP448" s="16" t="str">
        <f>IF(ISERROR(VLOOKUP(CONCATENATE($A448,"_",AP$2),'Reference data SID'!$B:$M,12,FALSE)),"",VLOOKUP(CONCATENATE($A448,"_",AP$2),'Reference data SID'!$B:$M,12,FALSE))</f>
        <v/>
      </c>
      <c r="AQ448" s="16" t="str">
        <f>IF(ISERROR(VLOOKUP(CONCATENATE($A448,"_",AQ$2),'Reference data SID'!$B:$M,12,FALSE)),"",VLOOKUP(CONCATENATE($A448,"_",AQ$2),'Reference data SID'!$B:$M,12,FALSE))</f>
        <v/>
      </c>
      <c r="AR448" s="16" t="str">
        <f>IF(ISERROR(VLOOKUP(CONCATENATE($A448,"_",AR$2),'Reference data SID'!$B:$M,12,FALSE)),"",VLOOKUP(CONCATENATE($A448,"_",AR$2),'Reference data SID'!$B:$M,12,FALSE))</f>
        <v/>
      </c>
      <c r="AS448" s="16" t="str">
        <f>IF(ISERROR(VLOOKUP(CONCATENATE($A448,"_",AS$2),'Reference data SID'!$B:$M,12,FALSE)),"",VLOOKUP(CONCATENATE($A448,"_",AS$2),'Reference data SID'!$B:$M,12,FALSE))</f>
        <v/>
      </c>
      <c r="AT448" s="16" t="str">
        <f>IF(ISERROR(VLOOKUP(CONCATENATE($A448,"_",AT$2),'Reference data SID'!$B:$M,12,FALSE)),"",VLOOKUP(CONCATENATE($A448,"_",AT$2),'Reference data SID'!$B:$M,12,FALSE))</f>
        <v/>
      </c>
    </row>
    <row r="449" spans="1:46" x14ac:dyDescent="0.25">
      <c r="A449">
        <v>445</v>
      </c>
      <c r="B449" s="16" t="str">
        <f>IF(ISERROR(VLOOKUP(CONCATENATE($A449,"_",B$2),'Reference data SID'!$B:$M,12,FALSE)),"",VLOOKUP(CONCATENATE($A449,"_",B$2),'Reference data SID'!$B:$M,12,FALSE))</f>
        <v/>
      </c>
      <c r="C449" s="16" t="str">
        <f>IF(ISERROR(VLOOKUP(CONCATENATE($A449,"_",C$2),'Reference data SID'!$B:$M,12,FALSE)),"",VLOOKUP(CONCATENATE($A449,"_",C$2),'Reference data SID'!$B:$M,12,FALSE))</f>
        <v/>
      </c>
      <c r="D449" s="16" t="str">
        <f>IF(ISERROR(VLOOKUP(CONCATENATE($A449,"_",D$2),'Reference data SID'!$B:$M,12,FALSE)),"",VLOOKUP(CONCATENATE($A449,"_",D$2),'Reference data SID'!$B:$M,12,FALSE))</f>
        <v/>
      </c>
      <c r="E449" s="16" t="str">
        <f>IF(ISERROR(VLOOKUP(CONCATENATE($A449,"_",E$2),'Reference data SID'!$B:$M,12,FALSE)),"",VLOOKUP(CONCATENATE($A449,"_",E$2),'Reference data SID'!$B:$M,12,FALSE))</f>
        <v/>
      </c>
      <c r="F449" s="16" t="str">
        <f>IF(ISERROR(VLOOKUP(CONCATENATE($A449,"_",F$2),'Reference data SID'!$B:$M,12,FALSE)),"",VLOOKUP(CONCATENATE($A449,"_",F$2),'Reference data SID'!$B:$M,12,FALSE))</f>
        <v/>
      </c>
      <c r="G449" s="16" t="str">
        <f>IF(ISERROR(VLOOKUP(CONCATENATE($A449,"_",G$2),'Reference data SID'!$B:$M,12,FALSE)),"",VLOOKUP(CONCATENATE($A449,"_",G$2),'Reference data SID'!$B:$M,12,FALSE))</f>
        <v/>
      </c>
      <c r="H449" s="16" t="str">
        <f>IF(ISERROR(VLOOKUP(CONCATENATE($A449,"_",H$2),'Reference data SID'!$B:$M,12,FALSE)),"",VLOOKUP(CONCATENATE($A449,"_",H$2),'Reference data SID'!$B:$M,12,FALSE))</f>
        <v/>
      </c>
      <c r="I449" s="16" t="str">
        <f>IF(ISERROR(VLOOKUP(CONCATENATE($A449,"_",I$2),'Reference data SID'!$B:$M,12,FALSE)),"",VLOOKUP(CONCATENATE($A449,"_",I$2),'Reference data SID'!$B:$M,12,FALSE))</f>
        <v/>
      </c>
      <c r="J449" s="16" t="str">
        <f>IF(ISERROR(VLOOKUP(CONCATENATE($A449,"_",J$2),'Reference data SID'!$B:$M,12,FALSE)),"",VLOOKUP(CONCATENATE($A449,"_",J$2),'Reference data SID'!$B:$M,12,FALSE))</f>
        <v/>
      </c>
      <c r="K449" s="16" t="str">
        <f>IF(ISERROR(VLOOKUP(CONCATENATE($A449,"_",K$2),'Reference data SID'!$B:$M,12,FALSE)),"",VLOOKUP(CONCATENATE($A449,"_",K$2),'Reference data SID'!$B:$M,12,FALSE))</f>
        <v/>
      </c>
      <c r="L449" s="16" t="str">
        <f>IF(ISERROR(VLOOKUP(CONCATENATE($A449,"_",L$2),'Reference data SID'!$B:$M,12,FALSE)),"",VLOOKUP(CONCATENATE($A449,"_",L$2),'Reference data SID'!$B:$M,12,FALSE))</f>
        <v/>
      </c>
      <c r="M449" s="16" t="str">
        <f>IF(ISERROR(VLOOKUP(CONCATENATE($A449,"_",M$2),'Reference data SID'!$B:$M,12,FALSE)),"",VLOOKUP(CONCATENATE($A449,"_",M$2),'Reference data SID'!$B:$M,12,FALSE))</f>
        <v/>
      </c>
      <c r="N449" s="16" t="str">
        <f>IF(ISERROR(VLOOKUP(CONCATENATE($A449,"_",N$2),'Reference data SID'!$B:$M,12,FALSE)),"",VLOOKUP(CONCATENATE($A449,"_",N$2),'Reference data SID'!$B:$M,12,FALSE))</f>
        <v/>
      </c>
      <c r="O449" s="16" t="str">
        <f>IF(ISERROR(VLOOKUP(CONCATENATE($A449,"_",O$2),'Reference data SID'!$B:$M,12,FALSE)),"",VLOOKUP(CONCATENATE($A449,"_",O$2),'Reference data SID'!$B:$M,12,FALSE))</f>
        <v/>
      </c>
      <c r="P449" s="16" t="str">
        <f>IF(ISERROR(VLOOKUP(CONCATENATE($A449,"_",P$2),'Reference data SID'!$B:$M,12,FALSE)),"",VLOOKUP(CONCATENATE($A449,"_",P$2),'Reference data SID'!$B:$M,12,FALSE))</f>
        <v/>
      </c>
      <c r="Q449" s="16" t="str">
        <f>IF(ISERROR(VLOOKUP(CONCATENATE($A449,"_",Q$2),'Reference data SID'!$B:$M,12,FALSE)),"",VLOOKUP(CONCATENATE($A449,"_",Q$2),'Reference data SID'!$B:$M,12,FALSE))</f>
        <v/>
      </c>
      <c r="R449" s="16" t="str">
        <f>IF(ISERROR(VLOOKUP(CONCATENATE($A449,"_",R$2),'Reference data SID'!$B:$M,12,FALSE)),"",VLOOKUP(CONCATENATE($A449,"_",R$2),'Reference data SID'!$B:$M,12,FALSE))</f>
        <v/>
      </c>
      <c r="S449" s="16" t="str">
        <f>IF(ISERROR(VLOOKUP(CONCATENATE($A449,"_",S$2),'Reference data SID'!$B:$M,12,FALSE)),"",VLOOKUP(CONCATENATE($A449,"_",S$2),'Reference data SID'!$B:$M,12,FALSE))</f>
        <v/>
      </c>
      <c r="T449" s="16" t="str">
        <f>IF(ISERROR(VLOOKUP(CONCATENATE($A449,"_",T$2),'Reference data SID'!$B:$M,12,FALSE)),"",VLOOKUP(CONCATENATE($A449,"_",T$2),'Reference data SID'!$B:$M,12,FALSE))</f>
        <v/>
      </c>
      <c r="U449" s="16" t="str">
        <f>IF(ISERROR(VLOOKUP(CONCATENATE($A449,"_",U$2),'Reference data SID'!$B:$M,12,FALSE)),"",VLOOKUP(CONCATENATE($A449,"_",U$2),'Reference data SID'!$B:$M,12,FALSE))</f>
        <v/>
      </c>
      <c r="V449" s="16" t="str">
        <f>IF(ISERROR(VLOOKUP(CONCATENATE($A449,"_",V$2),'Reference data SID'!$B:$M,12,FALSE)),"",VLOOKUP(CONCATENATE($A449,"_",V$2),'Reference data SID'!$B:$M,12,FALSE))</f>
        <v/>
      </c>
      <c r="W449" s="16" t="str">
        <f>IF(ISERROR(VLOOKUP(CONCATENATE($A449,"_",W$2),'Reference data SID'!$B:$M,12,FALSE)),"",VLOOKUP(CONCATENATE($A449,"_",W$2),'Reference data SID'!$B:$M,12,FALSE))</f>
        <v/>
      </c>
      <c r="X449" s="16" t="str">
        <f>IF(ISERROR(VLOOKUP(CONCATENATE($A449,"_",X$2),'Reference data SID'!$B:$M,12,FALSE)),"",VLOOKUP(CONCATENATE($A449,"_",X$2),'Reference data SID'!$B:$M,12,FALSE))</f>
        <v/>
      </c>
      <c r="Y449" s="16" t="str">
        <f>IF(ISERROR(VLOOKUP(CONCATENATE($A449,"_",Y$2),'Reference data SID'!$B:$M,12,FALSE)),"",VLOOKUP(CONCATENATE($A449,"_",Y$2),'Reference data SID'!$B:$M,12,FALSE))</f>
        <v/>
      </c>
      <c r="Z449" s="16" t="str">
        <f>IF(ISERROR(VLOOKUP(CONCATENATE($A449,"_",Z$2),'Reference data SID'!$B:$M,12,FALSE)),"",VLOOKUP(CONCATENATE($A449,"_",Z$2),'Reference data SID'!$B:$M,12,FALSE))</f>
        <v/>
      </c>
      <c r="AA449" s="16" t="str">
        <f>IF(ISERROR(VLOOKUP(CONCATENATE($A449,"_",AA$2),'Reference data SID'!$B:$M,12,FALSE)),"",VLOOKUP(CONCATENATE($A449,"_",AA$2),'Reference data SID'!$B:$M,12,FALSE))</f>
        <v/>
      </c>
      <c r="AB449" s="16" t="str">
        <f>IF(ISERROR(VLOOKUP(CONCATENATE($A449,"_",AB$2),'Reference data SID'!$B:$M,12,FALSE)),"",VLOOKUP(CONCATENATE($A449,"_",AB$2),'Reference data SID'!$B:$M,12,FALSE))</f>
        <v/>
      </c>
      <c r="AC449" s="16" t="str">
        <f>IF(ISERROR(VLOOKUP(CONCATENATE($A449,"_",AC$2),'Reference data SID'!$B:$M,12,FALSE)),"",VLOOKUP(CONCATENATE($A449,"_",AC$2),'Reference data SID'!$B:$M,12,FALSE))</f>
        <v/>
      </c>
      <c r="AD449" s="16" t="str">
        <f>IF(ISERROR(VLOOKUP(CONCATENATE($A449,"_",AD$2),'Reference data SID'!$B:$M,12,FALSE)),"",VLOOKUP(CONCATENATE($A449,"_",AD$2),'Reference data SID'!$B:$M,12,FALSE))</f>
        <v/>
      </c>
      <c r="AE449" s="16" t="str">
        <f>IF(ISERROR(VLOOKUP(CONCATENATE($A449,"_",AE$2),'Reference data SID'!$B:$M,12,FALSE)),"",VLOOKUP(CONCATENATE($A449,"_",AE$2),'Reference data SID'!$B:$M,12,FALSE))</f>
        <v/>
      </c>
      <c r="AF449" s="16" t="str">
        <f>IF(ISERROR(VLOOKUP(CONCATENATE($A449,"_",AF$2),'Reference data SID'!$B:$M,12,FALSE)),"",VLOOKUP(CONCATENATE($A449,"_",AF$2),'Reference data SID'!$B:$M,12,FALSE))</f>
        <v/>
      </c>
      <c r="AG449" s="16" t="str">
        <f>IF(ISERROR(VLOOKUP(CONCATENATE($A449,"_",AG$2),'Reference data SID'!$B:$M,12,FALSE)),"",VLOOKUP(CONCATENATE($A449,"_",AG$2),'Reference data SID'!$B:$M,12,FALSE))</f>
        <v/>
      </c>
      <c r="AH449" s="16" t="str">
        <f>IF(ISERROR(VLOOKUP(CONCATENATE($A449,"_",AH$2),'Reference data SID'!$B:$M,12,FALSE)),"",VLOOKUP(CONCATENATE($A449,"_",AH$2),'Reference data SID'!$B:$M,12,FALSE))</f>
        <v/>
      </c>
      <c r="AI449" s="16" t="str">
        <f>IF(ISERROR(VLOOKUP(CONCATENATE($A449,"_",AI$2),'Reference data SID'!$B:$M,12,FALSE)),"",VLOOKUP(CONCATENATE($A449,"_",AI$2),'Reference data SID'!$B:$M,12,FALSE))</f>
        <v/>
      </c>
      <c r="AJ449" s="16" t="str">
        <f>IF(ISERROR(VLOOKUP(CONCATENATE($A449,"_",AJ$2),'Reference data SID'!$B:$M,12,FALSE)),"",VLOOKUP(CONCATENATE($A449,"_",AJ$2),'Reference data SID'!$B:$M,12,FALSE))</f>
        <v/>
      </c>
      <c r="AK449" s="16" t="str">
        <f>IF(ISERROR(VLOOKUP(CONCATENATE($A449,"_",AK$2),'Reference data SID'!$B:$M,12,FALSE)),"",VLOOKUP(CONCATENATE($A449,"_",AK$2),'Reference data SID'!$B:$M,12,FALSE))</f>
        <v/>
      </c>
      <c r="AL449" s="16" t="str">
        <f>IF(ISERROR(VLOOKUP(CONCATENATE($A449,"_",AL$2),'Reference data SID'!$B:$M,12,FALSE)),"",VLOOKUP(CONCATENATE($A449,"_",AL$2),'Reference data SID'!$B:$M,12,FALSE))</f>
        <v/>
      </c>
      <c r="AM449" s="16" t="str">
        <f>IF(ISERROR(VLOOKUP(CONCATENATE($A449,"_",AM$2),'Reference data SID'!$B:$M,12,FALSE)),"",VLOOKUP(CONCATENATE($A449,"_",AM$2),'Reference data SID'!$B:$M,12,FALSE))</f>
        <v/>
      </c>
      <c r="AN449" s="16" t="str">
        <f>IF(ISERROR(VLOOKUP(CONCATENATE($A449,"_",AN$2),'Reference data SID'!$B:$M,12,FALSE)),"",VLOOKUP(CONCATENATE($A449,"_",AN$2),'Reference data SID'!$B:$M,12,FALSE))</f>
        <v/>
      </c>
      <c r="AO449" s="16" t="str">
        <f>IF(ISERROR(VLOOKUP(CONCATENATE($A449,"_",AO$2),'Reference data SID'!$B:$M,12,FALSE)),"",VLOOKUP(CONCATENATE($A449,"_",AO$2),'Reference data SID'!$B:$M,12,FALSE))</f>
        <v/>
      </c>
      <c r="AP449" s="16" t="str">
        <f>IF(ISERROR(VLOOKUP(CONCATENATE($A449,"_",AP$2),'Reference data SID'!$B:$M,12,FALSE)),"",VLOOKUP(CONCATENATE($A449,"_",AP$2),'Reference data SID'!$B:$M,12,FALSE))</f>
        <v/>
      </c>
      <c r="AQ449" s="16" t="str">
        <f>IF(ISERROR(VLOOKUP(CONCATENATE($A449,"_",AQ$2),'Reference data SID'!$B:$M,12,FALSE)),"",VLOOKUP(CONCATENATE($A449,"_",AQ$2),'Reference data SID'!$B:$M,12,FALSE))</f>
        <v/>
      </c>
      <c r="AR449" s="16" t="str">
        <f>IF(ISERROR(VLOOKUP(CONCATENATE($A449,"_",AR$2),'Reference data SID'!$B:$M,12,FALSE)),"",VLOOKUP(CONCATENATE($A449,"_",AR$2),'Reference data SID'!$B:$M,12,FALSE))</f>
        <v/>
      </c>
      <c r="AS449" s="16" t="str">
        <f>IF(ISERROR(VLOOKUP(CONCATENATE($A449,"_",AS$2),'Reference data SID'!$B:$M,12,FALSE)),"",VLOOKUP(CONCATENATE($A449,"_",AS$2),'Reference data SID'!$B:$M,12,FALSE))</f>
        <v/>
      </c>
      <c r="AT449" s="16" t="str">
        <f>IF(ISERROR(VLOOKUP(CONCATENATE($A449,"_",AT$2),'Reference data SID'!$B:$M,12,FALSE)),"",VLOOKUP(CONCATENATE($A449,"_",AT$2),'Reference data SID'!$B:$M,12,FALSE))</f>
        <v/>
      </c>
    </row>
    <row r="450" spans="1:46" x14ac:dyDescent="0.25">
      <c r="A450">
        <v>446</v>
      </c>
      <c r="B450" s="16" t="str">
        <f>IF(ISERROR(VLOOKUP(CONCATENATE($A450,"_",B$2),'Reference data SID'!$B:$M,12,FALSE)),"",VLOOKUP(CONCATENATE($A450,"_",B$2),'Reference data SID'!$B:$M,12,FALSE))</f>
        <v/>
      </c>
      <c r="C450" s="16" t="str">
        <f>IF(ISERROR(VLOOKUP(CONCATENATE($A450,"_",C$2),'Reference data SID'!$B:$M,12,FALSE)),"",VLOOKUP(CONCATENATE($A450,"_",C$2),'Reference data SID'!$B:$M,12,FALSE))</f>
        <v/>
      </c>
      <c r="D450" s="16" t="str">
        <f>IF(ISERROR(VLOOKUP(CONCATENATE($A450,"_",D$2),'Reference data SID'!$B:$M,12,FALSE)),"",VLOOKUP(CONCATENATE($A450,"_",D$2),'Reference data SID'!$B:$M,12,FALSE))</f>
        <v/>
      </c>
      <c r="E450" s="16" t="str">
        <f>IF(ISERROR(VLOOKUP(CONCATENATE($A450,"_",E$2),'Reference data SID'!$B:$M,12,FALSE)),"",VLOOKUP(CONCATENATE($A450,"_",E$2),'Reference data SID'!$B:$M,12,FALSE))</f>
        <v/>
      </c>
      <c r="F450" s="16" t="str">
        <f>IF(ISERROR(VLOOKUP(CONCATENATE($A450,"_",F$2),'Reference data SID'!$B:$M,12,FALSE)),"",VLOOKUP(CONCATENATE($A450,"_",F$2),'Reference data SID'!$B:$M,12,FALSE))</f>
        <v/>
      </c>
      <c r="G450" s="16" t="str">
        <f>IF(ISERROR(VLOOKUP(CONCATENATE($A450,"_",G$2),'Reference data SID'!$B:$M,12,FALSE)),"",VLOOKUP(CONCATENATE($A450,"_",G$2),'Reference data SID'!$B:$M,12,FALSE))</f>
        <v/>
      </c>
      <c r="H450" s="16" t="str">
        <f>IF(ISERROR(VLOOKUP(CONCATENATE($A450,"_",H$2),'Reference data SID'!$B:$M,12,FALSE)),"",VLOOKUP(CONCATENATE($A450,"_",H$2),'Reference data SID'!$B:$M,12,FALSE))</f>
        <v/>
      </c>
      <c r="I450" s="16" t="str">
        <f>IF(ISERROR(VLOOKUP(CONCATENATE($A450,"_",I$2),'Reference data SID'!$B:$M,12,FALSE)),"",VLOOKUP(CONCATENATE($A450,"_",I$2),'Reference data SID'!$B:$M,12,FALSE))</f>
        <v/>
      </c>
      <c r="J450" s="16" t="str">
        <f>IF(ISERROR(VLOOKUP(CONCATENATE($A450,"_",J$2),'Reference data SID'!$B:$M,12,FALSE)),"",VLOOKUP(CONCATENATE($A450,"_",J$2),'Reference data SID'!$B:$M,12,FALSE))</f>
        <v/>
      </c>
      <c r="K450" s="16" t="str">
        <f>IF(ISERROR(VLOOKUP(CONCATENATE($A450,"_",K$2),'Reference data SID'!$B:$M,12,FALSE)),"",VLOOKUP(CONCATENATE($A450,"_",K$2),'Reference data SID'!$B:$M,12,FALSE))</f>
        <v/>
      </c>
      <c r="L450" s="16" t="str">
        <f>IF(ISERROR(VLOOKUP(CONCATENATE($A450,"_",L$2),'Reference data SID'!$B:$M,12,FALSE)),"",VLOOKUP(CONCATENATE($A450,"_",L$2),'Reference data SID'!$B:$M,12,FALSE))</f>
        <v/>
      </c>
      <c r="M450" s="16" t="str">
        <f>IF(ISERROR(VLOOKUP(CONCATENATE($A450,"_",M$2),'Reference data SID'!$B:$M,12,FALSE)),"",VLOOKUP(CONCATENATE($A450,"_",M$2),'Reference data SID'!$B:$M,12,FALSE))</f>
        <v/>
      </c>
      <c r="N450" s="16" t="str">
        <f>IF(ISERROR(VLOOKUP(CONCATENATE($A450,"_",N$2),'Reference data SID'!$B:$M,12,FALSE)),"",VLOOKUP(CONCATENATE($A450,"_",N$2),'Reference data SID'!$B:$M,12,FALSE))</f>
        <v/>
      </c>
      <c r="O450" s="16" t="str">
        <f>IF(ISERROR(VLOOKUP(CONCATENATE($A450,"_",O$2),'Reference data SID'!$B:$M,12,FALSE)),"",VLOOKUP(CONCATENATE($A450,"_",O$2),'Reference data SID'!$B:$M,12,FALSE))</f>
        <v/>
      </c>
      <c r="P450" s="16" t="str">
        <f>IF(ISERROR(VLOOKUP(CONCATENATE($A450,"_",P$2),'Reference data SID'!$B:$M,12,FALSE)),"",VLOOKUP(CONCATENATE($A450,"_",P$2),'Reference data SID'!$B:$M,12,FALSE))</f>
        <v/>
      </c>
      <c r="Q450" s="16" t="str">
        <f>IF(ISERROR(VLOOKUP(CONCATENATE($A450,"_",Q$2),'Reference data SID'!$B:$M,12,FALSE)),"",VLOOKUP(CONCATENATE($A450,"_",Q$2),'Reference data SID'!$B:$M,12,FALSE))</f>
        <v/>
      </c>
      <c r="R450" s="16" t="str">
        <f>IF(ISERROR(VLOOKUP(CONCATENATE($A450,"_",R$2),'Reference data SID'!$B:$M,12,FALSE)),"",VLOOKUP(CONCATENATE($A450,"_",R$2),'Reference data SID'!$B:$M,12,FALSE))</f>
        <v/>
      </c>
      <c r="S450" s="16" t="str">
        <f>IF(ISERROR(VLOOKUP(CONCATENATE($A450,"_",S$2),'Reference data SID'!$B:$M,12,FALSE)),"",VLOOKUP(CONCATENATE($A450,"_",S$2),'Reference data SID'!$B:$M,12,FALSE))</f>
        <v/>
      </c>
      <c r="T450" s="16" t="str">
        <f>IF(ISERROR(VLOOKUP(CONCATENATE($A450,"_",T$2),'Reference data SID'!$B:$M,12,FALSE)),"",VLOOKUP(CONCATENATE($A450,"_",T$2),'Reference data SID'!$B:$M,12,FALSE))</f>
        <v/>
      </c>
      <c r="U450" s="16" t="str">
        <f>IF(ISERROR(VLOOKUP(CONCATENATE($A450,"_",U$2),'Reference data SID'!$B:$M,12,FALSE)),"",VLOOKUP(CONCATENATE($A450,"_",U$2),'Reference data SID'!$B:$M,12,FALSE))</f>
        <v/>
      </c>
      <c r="V450" s="16" t="str">
        <f>IF(ISERROR(VLOOKUP(CONCATENATE($A450,"_",V$2),'Reference data SID'!$B:$M,12,FALSE)),"",VLOOKUP(CONCATENATE($A450,"_",V$2),'Reference data SID'!$B:$M,12,FALSE))</f>
        <v/>
      </c>
      <c r="W450" s="16" t="str">
        <f>IF(ISERROR(VLOOKUP(CONCATENATE($A450,"_",W$2),'Reference data SID'!$B:$M,12,FALSE)),"",VLOOKUP(CONCATENATE($A450,"_",W$2),'Reference data SID'!$B:$M,12,FALSE))</f>
        <v/>
      </c>
      <c r="X450" s="16" t="str">
        <f>IF(ISERROR(VLOOKUP(CONCATENATE($A450,"_",X$2),'Reference data SID'!$B:$M,12,FALSE)),"",VLOOKUP(CONCATENATE($A450,"_",X$2),'Reference data SID'!$B:$M,12,FALSE))</f>
        <v/>
      </c>
      <c r="Y450" s="16" t="str">
        <f>IF(ISERROR(VLOOKUP(CONCATENATE($A450,"_",Y$2),'Reference data SID'!$B:$M,12,FALSE)),"",VLOOKUP(CONCATENATE($A450,"_",Y$2),'Reference data SID'!$B:$M,12,FALSE))</f>
        <v/>
      </c>
      <c r="Z450" s="16" t="str">
        <f>IF(ISERROR(VLOOKUP(CONCATENATE($A450,"_",Z$2),'Reference data SID'!$B:$M,12,FALSE)),"",VLOOKUP(CONCATENATE($A450,"_",Z$2),'Reference data SID'!$B:$M,12,FALSE))</f>
        <v/>
      </c>
      <c r="AA450" s="16" t="str">
        <f>IF(ISERROR(VLOOKUP(CONCATENATE($A450,"_",AA$2),'Reference data SID'!$B:$M,12,FALSE)),"",VLOOKUP(CONCATENATE($A450,"_",AA$2),'Reference data SID'!$B:$M,12,FALSE))</f>
        <v/>
      </c>
      <c r="AB450" s="16" t="str">
        <f>IF(ISERROR(VLOOKUP(CONCATENATE($A450,"_",AB$2),'Reference data SID'!$B:$M,12,FALSE)),"",VLOOKUP(CONCATENATE($A450,"_",AB$2),'Reference data SID'!$B:$M,12,FALSE))</f>
        <v/>
      </c>
      <c r="AC450" s="16" t="str">
        <f>IF(ISERROR(VLOOKUP(CONCATENATE($A450,"_",AC$2),'Reference data SID'!$B:$M,12,FALSE)),"",VLOOKUP(CONCATENATE($A450,"_",AC$2),'Reference data SID'!$B:$M,12,FALSE))</f>
        <v/>
      </c>
      <c r="AD450" s="16" t="str">
        <f>IF(ISERROR(VLOOKUP(CONCATENATE($A450,"_",AD$2),'Reference data SID'!$B:$M,12,FALSE)),"",VLOOKUP(CONCATENATE($A450,"_",AD$2),'Reference data SID'!$B:$M,12,FALSE))</f>
        <v/>
      </c>
      <c r="AE450" s="16" t="str">
        <f>IF(ISERROR(VLOOKUP(CONCATENATE($A450,"_",AE$2),'Reference data SID'!$B:$M,12,FALSE)),"",VLOOKUP(CONCATENATE($A450,"_",AE$2),'Reference data SID'!$B:$M,12,FALSE))</f>
        <v/>
      </c>
      <c r="AF450" s="16" t="str">
        <f>IF(ISERROR(VLOOKUP(CONCATENATE($A450,"_",AF$2),'Reference data SID'!$B:$M,12,FALSE)),"",VLOOKUP(CONCATENATE($A450,"_",AF$2),'Reference data SID'!$B:$M,12,FALSE))</f>
        <v/>
      </c>
      <c r="AG450" s="16" t="str">
        <f>IF(ISERROR(VLOOKUP(CONCATENATE($A450,"_",AG$2),'Reference data SID'!$B:$M,12,FALSE)),"",VLOOKUP(CONCATENATE($A450,"_",AG$2),'Reference data SID'!$B:$M,12,FALSE))</f>
        <v/>
      </c>
      <c r="AH450" s="16" t="str">
        <f>IF(ISERROR(VLOOKUP(CONCATENATE($A450,"_",AH$2),'Reference data SID'!$B:$M,12,FALSE)),"",VLOOKUP(CONCATENATE($A450,"_",AH$2),'Reference data SID'!$B:$M,12,FALSE))</f>
        <v/>
      </c>
      <c r="AI450" s="16" t="str">
        <f>IF(ISERROR(VLOOKUP(CONCATENATE($A450,"_",AI$2),'Reference data SID'!$B:$M,12,FALSE)),"",VLOOKUP(CONCATENATE($A450,"_",AI$2),'Reference data SID'!$B:$M,12,FALSE))</f>
        <v/>
      </c>
      <c r="AJ450" s="16" t="str">
        <f>IF(ISERROR(VLOOKUP(CONCATENATE($A450,"_",AJ$2),'Reference data SID'!$B:$M,12,FALSE)),"",VLOOKUP(CONCATENATE($A450,"_",AJ$2),'Reference data SID'!$B:$M,12,FALSE))</f>
        <v/>
      </c>
      <c r="AK450" s="16" t="str">
        <f>IF(ISERROR(VLOOKUP(CONCATENATE($A450,"_",AK$2),'Reference data SID'!$B:$M,12,FALSE)),"",VLOOKUP(CONCATENATE($A450,"_",AK$2),'Reference data SID'!$B:$M,12,FALSE))</f>
        <v/>
      </c>
      <c r="AL450" s="16" t="str">
        <f>IF(ISERROR(VLOOKUP(CONCATENATE($A450,"_",AL$2),'Reference data SID'!$B:$M,12,FALSE)),"",VLOOKUP(CONCATENATE($A450,"_",AL$2),'Reference data SID'!$B:$M,12,FALSE))</f>
        <v/>
      </c>
      <c r="AM450" s="16" t="str">
        <f>IF(ISERROR(VLOOKUP(CONCATENATE($A450,"_",AM$2),'Reference data SID'!$B:$M,12,FALSE)),"",VLOOKUP(CONCATENATE($A450,"_",AM$2),'Reference data SID'!$B:$M,12,FALSE))</f>
        <v/>
      </c>
      <c r="AN450" s="16" t="str">
        <f>IF(ISERROR(VLOOKUP(CONCATENATE($A450,"_",AN$2),'Reference data SID'!$B:$M,12,FALSE)),"",VLOOKUP(CONCATENATE($A450,"_",AN$2),'Reference data SID'!$B:$M,12,FALSE))</f>
        <v/>
      </c>
      <c r="AO450" s="16" t="str">
        <f>IF(ISERROR(VLOOKUP(CONCATENATE($A450,"_",AO$2),'Reference data SID'!$B:$M,12,FALSE)),"",VLOOKUP(CONCATENATE($A450,"_",AO$2),'Reference data SID'!$B:$M,12,FALSE))</f>
        <v/>
      </c>
      <c r="AP450" s="16" t="str">
        <f>IF(ISERROR(VLOOKUP(CONCATENATE($A450,"_",AP$2),'Reference data SID'!$B:$M,12,FALSE)),"",VLOOKUP(CONCATENATE($A450,"_",AP$2),'Reference data SID'!$B:$M,12,FALSE))</f>
        <v/>
      </c>
      <c r="AQ450" s="16" t="str">
        <f>IF(ISERROR(VLOOKUP(CONCATENATE($A450,"_",AQ$2),'Reference data SID'!$B:$M,12,FALSE)),"",VLOOKUP(CONCATENATE($A450,"_",AQ$2),'Reference data SID'!$B:$M,12,FALSE))</f>
        <v/>
      </c>
      <c r="AR450" s="16" t="str">
        <f>IF(ISERROR(VLOOKUP(CONCATENATE($A450,"_",AR$2),'Reference data SID'!$B:$M,12,FALSE)),"",VLOOKUP(CONCATENATE($A450,"_",AR$2),'Reference data SID'!$B:$M,12,FALSE))</f>
        <v/>
      </c>
      <c r="AS450" s="16" t="str">
        <f>IF(ISERROR(VLOOKUP(CONCATENATE($A450,"_",AS$2),'Reference data SID'!$B:$M,12,FALSE)),"",VLOOKUP(CONCATENATE($A450,"_",AS$2),'Reference data SID'!$B:$M,12,FALSE))</f>
        <v/>
      </c>
      <c r="AT450" s="16" t="str">
        <f>IF(ISERROR(VLOOKUP(CONCATENATE($A450,"_",AT$2),'Reference data SID'!$B:$M,12,FALSE)),"",VLOOKUP(CONCATENATE($A450,"_",AT$2),'Reference data SID'!$B:$M,12,FALSE))</f>
        <v/>
      </c>
    </row>
    <row r="451" spans="1:46" x14ac:dyDescent="0.25">
      <c r="A451">
        <v>447</v>
      </c>
      <c r="B451" s="16" t="str">
        <f>IF(ISERROR(VLOOKUP(CONCATENATE($A451,"_",B$2),'Reference data SID'!$B:$M,12,FALSE)),"",VLOOKUP(CONCATENATE($A451,"_",B$2),'Reference data SID'!$B:$M,12,FALSE))</f>
        <v/>
      </c>
      <c r="C451" s="16" t="str">
        <f>IF(ISERROR(VLOOKUP(CONCATENATE($A451,"_",C$2),'Reference data SID'!$B:$M,12,FALSE)),"",VLOOKUP(CONCATENATE($A451,"_",C$2),'Reference data SID'!$B:$M,12,FALSE))</f>
        <v/>
      </c>
      <c r="D451" s="16" t="str">
        <f>IF(ISERROR(VLOOKUP(CONCATENATE($A451,"_",D$2),'Reference data SID'!$B:$M,12,FALSE)),"",VLOOKUP(CONCATENATE($A451,"_",D$2),'Reference data SID'!$B:$M,12,FALSE))</f>
        <v/>
      </c>
      <c r="E451" s="16" t="str">
        <f>IF(ISERROR(VLOOKUP(CONCATENATE($A451,"_",E$2),'Reference data SID'!$B:$M,12,FALSE)),"",VLOOKUP(CONCATENATE($A451,"_",E$2),'Reference data SID'!$B:$M,12,FALSE))</f>
        <v/>
      </c>
      <c r="F451" s="16" t="str">
        <f>IF(ISERROR(VLOOKUP(CONCATENATE($A451,"_",F$2),'Reference data SID'!$B:$M,12,FALSE)),"",VLOOKUP(CONCATENATE($A451,"_",F$2),'Reference data SID'!$B:$M,12,FALSE))</f>
        <v/>
      </c>
      <c r="G451" s="16" t="str">
        <f>IF(ISERROR(VLOOKUP(CONCATENATE($A451,"_",G$2),'Reference data SID'!$B:$M,12,FALSE)),"",VLOOKUP(CONCATENATE($A451,"_",G$2),'Reference data SID'!$B:$M,12,FALSE))</f>
        <v/>
      </c>
      <c r="H451" s="16" t="str">
        <f>IF(ISERROR(VLOOKUP(CONCATENATE($A451,"_",H$2),'Reference data SID'!$B:$M,12,FALSE)),"",VLOOKUP(CONCATENATE($A451,"_",H$2),'Reference data SID'!$B:$M,12,FALSE))</f>
        <v/>
      </c>
      <c r="I451" s="16" t="str">
        <f>IF(ISERROR(VLOOKUP(CONCATENATE($A451,"_",I$2),'Reference data SID'!$B:$M,12,FALSE)),"",VLOOKUP(CONCATENATE($A451,"_",I$2),'Reference data SID'!$B:$M,12,FALSE))</f>
        <v/>
      </c>
      <c r="J451" s="16" t="str">
        <f>IF(ISERROR(VLOOKUP(CONCATENATE($A451,"_",J$2),'Reference data SID'!$B:$M,12,FALSE)),"",VLOOKUP(CONCATENATE($A451,"_",J$2),'Reference data SID'!$B:$M,12,FALSE))</f>
        <v/>
      </c>
      <c r="K451" s="16" t="str">
        <f>IF(ISERROR(VLOOKUP(CONCATENATE($A451,"_",K$2),'Reference data SID'!$B:$M,12,FALSE)),"",VLOOKUP(CONCATENATE($A451,"_",K$2),'Reference data SID'!$B:$M,12,FALSE))</f>
        <v/>
      </c>
      <c r="L451" s="16" t="str">
        <f>IF(ISERROR(VLOOKUP(CONCATENATE($A451,"_",L$2),'Reference data SID'!$B:$M,12,FALSE)),"",VLOOKUP(CONCATENATE($A451,"_",L$2),'Reference data SID'!$B:$M,12,FALSE))</f>
        <v/>
      </c>
      <c r="M451" s="16" t="str">
        <f>IF(ISERROR(VLOOKUP(CONCATENATE($A451,"_",M$2),'Reference data SID'!$B:$M,12,FALSE)),"",VLOOKUP(CONCATENATE($A451,"_",M$2),'Reference data SID'!$B:$M,12,FALSE))</f>
        <v/>
      </c>
      <c r="N451" s="16" t="str">
        <f>IF(ISERROR(VLOOKUP(CONCATENATE($A451,"_",N$2),'Reference data SID'!$B:$M,12,FALSE)),"",VLOOKUP(CONCATENATE($A451,"_",N$2),'Reference data SID'!$B:$M,12,FALSE))</f>
        <v/>
      </c>
      <c r="O451" s="16" t="str">
        <f>IF(ISERROR(VLOOKUP(CONCATENATE($A451,"_",O$2),'Reference data SID'!$B:$M,12,FALSE)),"",VLOOKUP(CONCATENATE($A451,"_",O$2),'Reference data SID'!$B:$M,12,FALSE))</f>
        <v/>
      </c>
      <c r="P451" s="16" t="str">
        <f>IF(ISERROR(VLOOKUP(CONCATENATE($A451,"_",P$2),'Reference data SID'!$B:$M,12,FALSE)),"",VLOOKUP(CONCATENATE($A451,"_",P$2),'Reference data SID'!$B:$M,12,FALSE))</f>
        <v/>
      </c>
      <c r="Q451" s="16" t="str">
        <f>IF(ISERROR(VLOOKUP(CONCATENATE($A451,"_",Q$2),'Reference data SID'!$B:$M,12,FALSE)),"",VLOOKUP(CONCATENATE($A451,"_",Q$2),'Reference data SID'!$B:$M,12,FALSE))</f>
        <v/>
      </c>
      <c r="R451" s="16" t="str">
        <f>IF(ISERROR(VLOOKUP(CONCATENATE($A451,"_",R$2),'Reference data SID'!$B:$M,12,FALSE)),"",VLOOKUP(CONCATENATE($A451,"_",R$2),'Reference data SID'!$B:$M,12,FALSE))</f>
        <v/>
      </c>
      <c r="S451" s="16" t="str">
        <f>IF(ISERROR(VLOOKUP(CONCATENATE($A451,"_",S$2),'Reference data SID'!$B:$M,12,FALSE)),"",VLOOKUP(CONCATENATE($A451,"_",S$2),'Reference data SID'!$B:$M,12,FALSE))</f>
        <v/>
      </c>
      <c r="T451" s="16" t="str">
        <f>IF(ISERROR(VLOOKUP(CONCATENATE($A451,"_",T$2),'Reference data SID'!$B:$M,12,FALSE)),"",VLOOKUP(CONCATENATE($A451,"_",T$2),'Reference data SID'!$B:$M,12,FALSE))</f>
        <v/>
      </c>
      <c r="U451" s="16" t="str">
        <f>IF(ISERROR(VLOOKUP(CONCATENATE($A451,"_",U$2),'Reference data SID'!$B:$M,12,FALSE)),"",VLOOKUP(CONCATENATE($A451,"_",U$2),'Reference data SID'!$B:$M,12,FALSE))</f>
        <v/>
      </c>
      <c r="V451" s="16" t="str">
        <f>IF(ISERROR(VLOOKUP(CONCATENATE($A451,"_",V$2),'Reference data SID'!$B:$M,12,FALSE)),"",VLOOKUP(CONCATENATE($A451,"_",V$2),'Reference data SID'!$B:$M,12,FALSE))</f>
        <v/>
      </c>
      <c r="W451" s="16" t="str">
        <f>IF(ISERROR(VLOOKUP(CONCATENATE($A451,"_",W$2),'Reference data SID'!$B:$M,12,FALSE)),"",VLOOKUP(CONCATENATE($A451,"_",W$2),'Reference data SID'!$B:$M,12,FALSE))</f>
        <v/>
      </c>
      <c r="X451" s="16" t="str">
        <f>IF(ISERROR(VLOOKUP(CONCATENATE($A451,"_",X$2),'Reference data SID'!$B:$M,12,FALSE)),"",VLOOKUP(CONCATENATE($A451,"_",X$2),'Reference data SID'!$B:$M,12,FALSE))</f>
        <v/>
      </c>
      <c r="Y451" s="16" t="str">
        <f>IF(ISERROR(VLOOKUP(CONCATENATE($A451,"_",Y$2),'Reference data SID'!$B:$M,12,FALSE)),"",VLOOKUP(CONCATENATE($A451,"_",Y$2),'Reference data SID'!$B:$M,12,FALSE))</f>
        <v/>
      </c>
      <c r="Z451" s="16" t="str">
        <f>IF(ISERROR(VLOOKUP(CONCATENATE($A451,"_",Z$2),'Reference data SID'!$B:$M,12,FALSE)),"",VLOOKUP(CONCATENATE($A451,"_",Z$2),'Reference data SID'!$B:$M,12,FALSE))</f>
        <v/>
      </c>
      <c r="AA451" s="16" t="str">
        <f>IF(ISERROR(VLOOKUP(CONCATENATE($A451,"_",AA$2),'Reference data SID'!$B:$M,12,FALSE)),"",VLOOKUP(CONCATENATE($A451,"_",AA$2),'Reference data SID'!$B:$M,12,FALSE))</f>
        <v/>
      </c>
      <c r="AB451" s="16" t="str">
        <f>IF(ISERROR(VLOOKUP(CONCATENATE($A451,"_",AB$2),'Reference data SID'!$B:$M,12,FALSE)),"",VLOOKUP(CONCATENATE($A451,"_",AB$2),'Reference data SID'!$B:$M,12,FALSE))</f>
        <v/>
      </c>
      <c r="AC451" s="16" t="str">
        <f>IF(ISERROR(VLOOKUP(CONCATENATE($A451,"_",AC$2),'Reference data SID'!$B:$M,12,FALSE)),"",VLOOKUP(CONCATENATE($A451,"_",AC$2),'Reference data SID'!$B:$M,12,FALSE))</f>
        <v/>
      </c>
      <c r="AD451" s="16" t="str">
        <f>IF(ISERROR(VLOOKUP(CONCATENATE($A451,"_",AD$2),'Reference data SID'!$B:$M,12,FALSE)),"",VLOOKUP(CONCATENATE($A451,"_",AD$2),'Reference data SID'!$B:$M,12,FALSE))</f>
        <v/>
      </c>
      <c r="AE451" s="16" t="str">
        <f>IF(ISERROR(VLOOKUP(CONCATENATE($A451,"_",AE$2),'Reference data SID'!$B:$M,12,FALSE)),"",VLOOKUP(CONCATENATE($A451,"_",AE$2),'Reference data SID'!$B:$M,12,FALSE))</f>
        <v/>
      </c>
      <c r="AF451" s="16" t="str">
        <f>IF(ISERROR(VLOOKUP(CONCATENATE($A451,"_",AF$2),'Reference data SID'!$B:$M,12,FALSE)),"",VLOOKUP(CONCATENATE($A451,"_",AF$2),'Reference data SID'!$B:$M,12,FALSE))</f>
        <v/>
      </c>
      <c r="AG451" s="16" t="str">
        <f>IF(ISERROR(VLOOKUP(CONCATENATE($A451,"_",AG$2),'Reference data SID'!$B:$M,12,FALSE)),"",VLOOKUP(CONCATENATE($A451,"_",AG$2),'Reference data SID'!$B:$M,12,FALSE))</f>
        <v/>
      </c>
      <c r="AH451" s="16" t="str">
        <f>IF(ISERROR(VLOOKUP(CONCATENATE($A451,"_",AH$2),'Reference data SID'!$B:$M,12,FALSE)),"",VLOOKUP(CONCATENATE($A451,"_",AH$2),'Reference data SID'!$B:$M,12,FALSE))</f>
        <v/>
      </c>
      <c r="AI451" s="16" t="str">
        <f>IF(ISERROR(VLOOKUP(CONCATENATE($A451,"_",AI$2),'Reference data SID'!$B:$M,12,FALSE)),"",VLOOKUP(CONCATENATE($A451,"_",AI$2),'Reference data SID'!$B:$M,12,FALSE))</f>
        <v/>
      </c>
      <c r="AJ451" s="16" t="str">
        <f>IF(ISERROR(VLOOKUP(CONCATENATE($A451,"_",AJ$2),'Reference data SID'!$B:$M,12,FALSE)),"",VLOOKUP(CONCATENATE($A451,"_",AJ$2),'Reference data SID'!$B:$M,12,FALSE))</f>
        <v/>
      </c>
      <c r="AK451" s="16" t="str">
        <f>IF(ISERROR(VLOOKUP(CONCATENATE($A451,"_",AK$2),'Reference data SID'!$B:$M,12,FALSE)),"",VLOOKUP(CONCATENATE($A451,"_",AK$2),'Reference data SID'!$B:$M,12,FALSE))</f>
        <v/>
      </c>
      <c r="AL451" s="16" t="str">
        <f>IF(ISERROR(VLOOKUP(CONCATENATE($A451,"_",AL$2),'Reference data SID'!$B:$M,12,FALSE)),"",VLOOKUP(CONCATENATE($A451,"_",AL$2),'Reference data SID'!$B:$M,12,FALSE))</f>
        <v/>
      </c>
      <c r="AM451" s="16" t="str">
        <f>IF(ISERROR(VLOOKUP(CONCATENATE($A451,"_",AM$2),'Reference data SID'!$B:$M,12,FALSE)),"",VLOOKUP(CONCATENATE($A451,"_",AM$2),'Reference data SID'!$B:$M,12,FALSE))</f>
        <v/>
      </c>
      <c r="AN451" s="16" t="str">
        <f>IF(ISERROR(VLOOKUP(CONCATENATE($A451,"_",AN$2),'Reference data SID'!$B:$M,12,FALSE)),"",VLOOKUP(CONCATENATE($A451,"_",AN$2),'Reference data SID'!$B:$M,12,FALSE))</f>
        <v/>
      </c>
      <c r="AO451" s="16" t="str">
        <f>IF(ISERROR(VLOOKUP(CONCATENATE($A451,"_",AO$2),'Reference data SID'!$B:$M,12,FALSE)),"",VLOOKUP(CONCATENATE($A451,"_",AO$2),'Reference data SID'!$B:$M,12,FALSE))</f>
        <v/>
      </c>
      <c r="AP451" s="16" t="str">
        <f>IF(ISERROR(VLOOKUP(CONCATENATE($A451,"_",AP$2),'Reference data SID'!$B:$M,12,FALSE)),"",VLOOKUP(CONCATENATE($A451,"_",AP$2),'Reference data SID'!$B:$M,12,FALSE))</f>
        <v/>
      </c>
      <c r="AQ451" s="16" t="str">
        <f>IF(ISERROR(VLOOKUP(CONCATENATE($A451,"_",AQ$2),'Reference data SID'!$B:$M,12,FALSE)),"",VLOOKUP(CONCATENATE($A451,"_",AQ$2),'Reference data SID'!$B:$M,12,FALSE))</f>
        <v/>
      </c>
      <c r="AR451" s="16" t="str">
        <f>IF(ISERROR(VLOOKUP(CONCATENATE($A451,"_",AR$2),'Reference data SID'!$B:$M,12,FALSE)),"",VLOOKUP(CONCATENATE($A451,"_",AR$2),'Reference data SID'!$B:$M,12,FALSE))</f>
        <v/>
      </c>
      <c r="AS451" s="16" t="str">
        <f>IF(ISERROR(VLOOKUP(CONCATENATE($A451,"_",AS$2),'Reference data SID'!$B:$M,12,FALSE)),"",VLOOKUP(CONCATENATE($A451,"_",AS$2),'Reference data SID'!$B:$M,12,FALSE))</f>
        <v/>
      </c>
      <c r="AT451" s="16" t="str">
        <f>IF(ISERROR(VLOOKUP(CONCATENATE($A451,"_",AT$2),'Reference data SID'!$B:$M,12,FALSE)),"",VLOOKUP(CONCATENATE($A451,"_",AT$2),'Reference data SID'!$B:$M,12,FALSE))</f>
        <v/>
      </c>
    </row>
    <row r="452" spans="1:46" x14ac:dyDescent="0.25">
      <c r="A452">
        <v>448</v>
      </c>
      <c r="B452" s="16" t="str">
        <f>IF(ISERROR(VLOOKUP(CONCATENATE($A452,"_",B$2),'Reference data SID'!$B:$M,12,FALSE)),"",VLOOKUP(CONCATENATE($A452,"_",B$2),'Reference data SID'!$B:$M,12,FALSE))</f>
        <v/>
      </c>
      <c r="C452" s="16" t="str">
        <f>IF(ISERROR(VLOOKUP(CONCATENATE($A452,"_",C$2),'Reference data SID'!$B:$M,12,FALSE)),"",VLOOKUP(CONCATENATE($A452,"_",C$2),'Reference data SID'!$B:$M,12,FALSE))</f>
        <v/>
      </c>
      <c r="D452" s="16" t="str">
        <f>IF(ISERROR(VLOOKUP(CONCATENATE($A452,"_",D$2),'Reference data SID'!$B:$M,12,FALSE)),"",VLOOKUP(CONCATENATE($A452,"_",D$2),'Reference data SID'!$B:$M,12,FALSE))</f>
        <v/>
      </c>
      <c r="E452" s="16" t="str">
        <f>IF(ISERROR(VLOOKUP(CONCATENATE($A452,"_",E$2),'Reference data SID'!$B:$M,12,FALSE)),"",VLOOKUP(CONCATENATE($A452,"_",E$2),'Reference data SID'!$B:$M,12,FALSE))</f>
        <v/>
      </c>
      <c r="F452" s="16" t="str">
        <f>IF(ISERROR(VLOOKUP(CONCATENATE($A452,"_",F$2),'Reference data SID'!$B:$M,12,FALSE)),"",VLOOKUP(CONCATENATE($A452,"_",F$2),'Reference data SID'!$B:$M,12,FALSE))</f>
        <v/>
      </c>
      <c r="G452" s="16" t="str">
        <f>IF(ISERROR(VLOOKUP(CONCATENATE($A452,"_",G$2),'Reference data SID'!$B:$M,12,FALSE)),"",VLOOKUP(CONCATENATE($A452,"_",G$2),'Reference data SID'!$B:$M,12,FALSE))</f>
        <v/>
      </c>
      <c r="H452" s="16" t="str">
        <f>IF(ISERROR(VLOOKUP(CONCATENATE($A452,"_",H$2),'Reference data SID'!$B:$M,12,FALSE)),"",VLOOKUP(CONCATENATE($A452,"_",H$2),'Reference data SID'!$B:$M,12,FALSE))</f>
        <v/>
      </c>
      <c r="I452" s="16" t="str">
        <f>IF(ISERROR(VLOOKUP(CONCATENATE($A452,"_",I$2),'Reference data SID'!$B:$M,12,FALSE)),"",VLOOKUP(CONCATENATE($A452,"_",I$2),'Reference data SID'!$B:$M,12,FALSE))</f>
        <v/>
      </c>
      <c r="J452" s="16" t="str">
        <f>IF(ISERROR(VLOOKUP(CONCATENATE($A452,"_",J$2),'Reference data SID'!$B:$M,12,FALSE)),"",VLOOKUP(CONCATENATE($A452,"_",J$2),'Reference data SID'!$B:$M,12,FALSE))</f>
        <v/>
      </c>
      <c r="K452" s="16" t="str">
        <f>IF(ISERROR(VLOOKUP(CONCATENATE($A452,"_",K$2),'Reference data SID'!$B:$M,12,FALSE)),"",VLOOKUP(CONCATENATE($A452,"_",K$2),'Reference data SID'!$B:$M,12,FALSE))</f>
        <v/>
      </c>
      <c r="L452" s="16" t="str">
        <f>IF(ISERROR(VLOOKUP(CONCATENATE($A452,"_",L$2),'Reference data SID'!$B:$M,12,FALSE)),"",VLOOKUP(CONCATENATE($A452,"_",L$2),'Reference data SID'!$B:$M,12,FALSE))</f>
        <v/>
      </c>
      <c r="M452" s="16" t="str">
        <f>IF(ISERROR(VLOOKUP(CONCATENATE($A452,"_",M$2),'Reference data SID'!$B:$M,12,FALSE)),"",VLOOKUP(CONCATENATE($A452,"_",M$2),'Reference data SID'!$B:$M,12,FALSE))</f>
        <v/>
      </c>
      <c r="N452" s="16" t="str">
        <f>IF(ISERROR(VLOOKUP(CONCATENATE($A452,"_",N$2),'Reference data SID'!$B:$M,12,FALSE)),"",VLOOKUP(CONCATENATE($A452,"_",N$2),'Reference data SID'!$B:$M,12,FALSE))</f>
        <v/>
      </c>
      <c r="O452" s="16" t="str">
        <f>IF(ISERROR(VLOOKUP(CONCATENATE($A452,"_",O$2),'Reference data SID'!$B:$M,12,FALSE)),"",VLOOKUP(CONCATENATE($A452,"_",O$2),'Reference data SID'!$B:$M,12,FALSE))</f>
        <v/>
      </c>
      <c r="P452" s="16" t="str">
        <f>IF(ISERROR(VLOOKUP(CONCATENATE($A452,"_",P$2),'Reference data SID'!$B:$M,12,FALSE)),"",VLOOKUP(CONCATENATE($A452,"_",P$2),'Reference data SID'!$B:$M,12,FALSE))</f>
        <v/>
      </c>
      <c r="Q452" s="16" t="str">
        <f>IF(ISERROR(VLOOKUP(CONCATENATE($A452,"_",Q$2),'Reference data SID'!$B:$M,12,FALSE)),"",VLOOKUP(CONCATENATE($A452,"_",Q$2),'Reference data SID'!$B:$M,12,FALSE))</f>
        <v/>
      </c>
      <c r="R452" s="16" t="str">
        <f>IF(ISERROR(VLOOKUP(CONCATENATE($A452,"_",R$2),'Reference data SID'!$B:$M,12,FALSE)),"",VLOOKUP(CONCATENATE($A452,"_",R$2),'Reference data SID'!$B:$M,12,FALSE))</f>
        <v/>
      </c>
      <c r="S452" s="16" t="str">
        <f>IF(ISERROR(VLOOKUP(CONCATENATE($A452,"_",S$2),'Reference data SID'!$B:$M,12,FALSE)),"",VLOOKUP(CONCATENATE($A452,"_",S$2),'Reference data SID'!$B:$M,12,FALSE))</f>
        <v/>
      </c>
      <c r="T452" s="16" t="str">
        <f>IF(ISERROR(VLOOKUP(CONCATENATE($A452,"_",T$2),'Reference data SID'!$B:$M,12,FALSE)),"",VLOOKUP(CONCATENATE($A452,"_",T$2),'Reference data SID'!$B:$M,12,FALSE))</f>
        <v/>
      </c>
      <c r="U452" s="16" t="str">
        <f>IF(ISERROR(VLOOKUP(CONCATENATE($A452,"_",U$2),'Reference data SID'!$B:$M,12,FALSE)),"",VLOOKUP(CONCATENATE($A452,"_",U$2),'Reference data SID'!$B:$M,12,FALSE))</f>
        <v/>
      </c>
      <c r="V452" s="16" t="str">
        <f>IF(ISERROR(VLOOKUP(CONCATENATE($A452,"_",V$2),'Reference data SID'!$B:$M,12,FALSE)),"",VLOOKUP(CONCATENATE($A452,"_",V$2),'Reference data SID'!$B:$M,12,FALSE))</f>
        <v/>
      </c>
      <c r="W452" s="16" t="str">
        <f>IF(ISERROR(VLOOKUP(CONCATENATE($A452,"_",W$2),'Reference data SID'!$B:$M,12,FALSE)),"",VLOOKUP(CONCATENATE($A452,"_",W$2),'Reference data SID'!$B:$M,12,FALSE))</f>
        <v/>
      </c>
      <c r="X452" s="16" t="str">
        <f>IF(ISERROR(VLOOKUP(CONCATENATE($A452,"_",X$2),'Reference data SID'!$B:$M,12,FALSE)),"",VLOOKUP(CONCATENATE($A452,"_",X$2),'Reference data SID'!$B:$M,12,FALSE))</f>
        <v/>
      </c>
      <c r="Y452" s="16" t="str">
        <f>IF(ISERROR(VLOOKUP(CONCATENATE($A452,"_",Y$2),'Reference data SID'!$B:$M,12,FALSE)),"",VLOOKUP(CONCATENATE($A452,"_",Y$2),'Reference data SID'!$B:$M,12,FALSE))</f>
        <v/>
      </c>
      <c r="Z452" s="16" t="str">
        <f>IF(ISERROR(VLOOKUP(CONCATENATE($A452,"_",Z$2),'Reference data SID'!$B:$M,12,FALSE)),"",VLOOKUP(CONCATENATE($A452,"_",Z$2),'Reference data SID'!$B:$M,12,FALSE))</f>
        <v/>
      </c>
      <c r="AA452" s="16" t="str">
        <f>IF(ISERROR(VLOOKUP(CONCATENATE($A452,"_",AA$2),'Reference data SID'!$B:$M,12,FALSE)),"",VLOOKUP(CONCATENATE($A452,"_",AA$2),'Reference data SID'!$B:$M,12,FALSE))</f>
        <v/>
      </c>
      <c r="AB452" s="16" t="str">
        <f>IF(ISERROR(VLOOKUP(CONCATENATE($A452,"_",AB$2),'Reference data SID'!$B:$M,12,FALSE)),"",VLOOKUP(CONCATENATE($A452,"_",AB$2),'Reference data SID'!$B:$M,12,FALSE))</f>
        <v/>
      </c>
      <c r="AC452" s="16" t="str">
        <f>IF(ISERROR(VLOOKUP(CONCATENATE($A452,"_",AC$2),'Reference data SID'!$B:$M,12,FALSE)),"",VLOOKUP(CONCATENATE($A452,"_",AC$2),'Reference data SID'!$B:$M,12,FALSE))</f>
        <v/>
      </c>
      <c r="AD452" s="16" t="str">
        <f>IF(ISERROR(VLOOKUP(CONCATENATE($A452,"_",AD$2),'Reference data SID'!$B:$M,12,FALSE)),"",VLOOKUP(CONCATENATE($A452,"_",AD$2),'Reference data SID'!$B:$M,12,FALSE))</f>
        <v/>
      </c>
      <c r="AE452" s="16" t="str">
        <f>IF(ISERROR(VLOOKUP(CONCATENATE($A452,"_",AE$2),'Reference data SID'!$B:$M,12,FALSE)),"",VLOOKUP(CONCATENATE($A452,"_",AE$2),'Reference data SID'!$B:$M,12,FALSE))</f>
        <v/>
      </c>
      <c r="AF452" s="16" t="str">
        <f>IF(ISERROR(VLOOKUP(CONCATENATE($A452,"_",AF$2),'Reference data SID'!$B:$M,12,FALSE)),"",VLOOKUP(CONCATENATE($A452,"_",AF$2),'Reference data SID'!$B:$M,12,FALSE))</f>
        <v/>
      </c>
      <c r="AG452" s="16" t="str">
        <f>IF(ISERROR(VLOOKUP(CONCATENATE($A452,"_",AG$2),'Reference data SID'!$B:$M,12,FALSE)),"",VLOOKUP(CONCATENATE($A452,"_",AG$2),'Reference data SID'!$B:$M,12,FALSE))</f>
        <v/>
      </c>
      <c r="AH452" s="16" t="str">
        <f>IF(ISERROR(VLOOKUP(CONCATENATE($A452,"_",AH$2),'Reference data SID'!$B:$M,12,FALSE)),"",VLOOKUP(CONCATENATE($A452,"_",AH$2),'Reference data SID'!$B:$M,12,FALSE))</f>
        <v/>
      </c>
      <c r="AI452" s="16" t="str">
        <f>IF(ISERROR(VLOOKUP(CONCATENATE($A452,"_",AI$2),'Reference data SID'!$B:$M,12,FALSE)),"",VLOOKUP(CONCATENATE($A452,"_",AI$2),'Reference data SID'!$B:$M,12,FALSE))</f>
        <v/>
      </c>
      <c r="AJ452" s="16" t="str">
        <f>IF(ISERROR(VLOOKUP(CONCATENATE($A452,"_",AJ$2),'Reference data SID'!$B:$M,12,FALSE)),"",VLOOKUP(CONCATENATE($A452,"_",AJ$2),'Reference data SID'!$B:$M,12,FALSE))</f>
        <v/>
      </c>
      <c r="AK452" s="16" t="str">
        <f>IF(ISERROR(VLOOKUP(CONCATENATE($A452,"_",AK$2),'Reference data SID'!$B:$M,12,FALSE)),"",VLOOKUP(CONCATENATE($A452,"_",AK$2),'Reference data SID'!$B:$M,12,FALSE))</f>
        <v/>
      </c>
      <c r="AL452" s="16" t="str">
        <f>IF(ISERROR(VLOOKUP(CONCATENATE($A452,"_",AL$2),'Reference data SID'!$B:$M,12,FALSE)),"",VLOOKUP(CONCATENATE($A452,"_",AL$2),'Reference data SID'!$B:$M,12,FALSE))</f>
        <v/>
      </c>
      <c r="AM452" s="16" t="str">
        <f>IF(ISERROR(VLOOKUP(CONCATENATE($A452,"_",AM$2),'Reference data SID'!$B:$M,12,FALSE)),"",VLOOKUP(CONCATENATE($A452,"_",AM$2),'Reference data SID'!$B:$M,12,FALSE))</f>
        <v/>
      </c>
      <c r="AN452" s="16" t="str">
        <f>IF(ISERROR(VLOOKUP(CONCATENATE($A452,"_",AN$2),'Reference data SID'!$B:$M,12,FALSE)),"",VLOOKUP(CONCATENATE($A452,"_",AN$2),'Reference data SID'!$B:$M,12,FALSE))</f>
        <v/>
      </c>
      <c r="AO452" s="16" t="str">
        <f>IF(ISERROR(VLOOKUP(CONCATENATE($A452,"_",AO$2),'Reference data SID'!$B:$M,12,FALSE)),"",VLOOKUP(CONCATENATE($A452,"_",AO$2),'Reference data SID'!$B:$M,12,FALSE))</f>
        <v/>
      </c>
      <c r="AP452" s="16" t="str">
        <f>IF(ISERROR(VLOOKUP(CONCATENATE($A452,"_",AP$2),'Reference data SID'!$B:$M,12,FALSE)),"",VLOOKUP(CONCATENATE($A452,"_",AP$2),'Reference data SID'!$B:$M,12,FALSE))</f>
        <v/>
      </c>
      <c r="AQ452" s="16" t="str">
        <f>IF(ISERROR(VLOOKUP(CONCATENATE($A452,"_",AQ$2),'Reference data SID'!$B:$M,12,FALSE)),"",VLOOKUP(CONCATENATE($A452,"_",AQ$2),'Reference data SID'!$B:$M,12,FALSE))</f>
        <v/>
      </c>
      <c r="AR452" s="16" t="str">
        <f>IF(ISERROR(VLOOKUP(CONCATENATE($A452,"_",AR$2),'Reference data SID'!$B:$M,12,FALSE)),"",VLOOKUP(CONCATENATE($A452,"_",AR$2),'Reference data SID'!$B:$M,12,FALSE))</f>
        <v/>
      </c>
      <c r="AS452" s="16" t="str">
        <f>IF(ISERROR(VLOOKUP(CONCATENATE($A452,"_",AS$2),'Reference data SID'!$B:$M,12,FALSE)),"",VLOOKUP(CONCATENATE($A452,"_",AS$2),'Reference data SID'!$B:$M,12,FALSE))</f>
        <v/>
      </c>
      <c r="AT452" s="16" t="str">
        <f>IF(ISERROR(VLOOKUP(CONCATENATE($A452,"_",AT$2),'Reference data SID'!$B:$M,12,FALSE)),"",VLOOKUP(CONCATENATE($A452,"_",AT$2),'Reference data SID'!$B:$M,12,FALSE))</f>
        <v/>
      </c>
    </row>
    <row r="453" spans="1:46" x14ac:dyDescent="0.25">
      <c r="A453">
        <v>449</v>
      </c>
      <c r="B453" s="16" t="str">
        <f>IF(ISERROR(VLOOKUP(CONCATENATE($A453,"_",B$2),'Reference data SID'!$B:$M,12,FALSE)),"",VLOOKUP(CONCATENATE($A453,"_",B$2),'Reference data SID'!$B:$M,12,FALSE))</f>
        <v/>
      </c>
      <c r="C453" s="16" t="str">
        <f>IF(ISERROR(VLOOKUP(CONCATENATE($A453,"_",C$2),'Reference data SID'!$B:$M,12,FALSE)),"",VLOOKUP(CONCATENATE($A453,"_",C$2),'Reference data SID'!$B:$M,12,FALSE))</f>
        <v/>
      </c>
      <c r="D453" s="16" t="str">
        <f>IF(ISERROR(VLOOKUP(CONCATENATE($A453,"_",D$2),'Reference data SID'!$B:$M,12,FALSE)),"",VLOOKUP(CONCATENATE($A453,"_",D$2),'Reference data SID'!$B:$M,12,FALSE))</f>
        <v/>
      </c>
      <c r="E453" s="16" t="str">
        <f>IF(ISERROR(VLOOKUP(CONCATENATE($A453,"_",E$2),'Reference data SID'!$B:$M,12,FALSE)),"",VLOOKUP(CONCATENATE($A453,"_",E$2),'Reference data SID'!$B:$M,12,FALSE))</f>
        <v/>
      </c>
      <c r="F453" s="16" t="str">
        <f>IF(ISERROR(VLOOKUP(CONCATENATE($A453,"_",F$2),'Reference data SID'!$B:$M,12,FALSE)),"",VLOOKUP(CONCATENATE($A453,"_",F$2),'Reference data SID'!$B:$M,12,FALSE))</f>
        <v/>
      </c>
      <c r="G453" s="16" t="str">
        <f>IF(ISERROR(VLOOKUP(CONCATENATE($A453,"_",G$2),'Reference data SID'!$B:$M,12,FALSE)),"",VLOOKUP(CONCATENATE($A453,"_",G$2),'Reference data SID'!$B:$M,12,FALSE))</f>
        <v/>
      </c>
      <c r="H453" s="16" t="str">
        <f>IF(ISERROR(VLOOKUP(CONCATENATE($A453,"_",H$2),'Reference data SID'!$B:$M,12,FALSE)),"",VLOOKUP(CONCATENATE($A453,"_",H$2),'Reference data SID'!$B:$M,12,FALSE))</f>
        <v/>
      </c>
      <c r="I453" s="16" t="str">
        <f>IF(ISERROR(VLOOKUP(CONCATENATE($A453,"_",I$2),'Reference data SID'!$B:$M,12,FALSE)),"",VLOOKUP(CONCATENATE($A453,"_",I$2),'Reference data SID'!$B:$M,12,FALSE))</f>
        <v/>
      </c>
      <c r="J453" s="16" t="str">
        <f>IF(ISERROR(VLOOKUP(CONCATENATE($A453,"_",J$2),'Reference data SID'!$B:$M,12,FALSE)),"",VLOOKUP(CONCATENATE($A453,"_",J$2),'Reference data SID'!$B:$M,12,FALSE))</f>
        <v/>
      </c>
      <c r="K453" s="16" t="str">
        <f>IF(ISERROR(VLOOKUP(CONCATENATE($A453,"_",K$2),'Reference data SID'!$B:$M,12,FALSE)),"",VLOOKUP(CONCATENATE($A453,"_",K$2),'Reference data SID'!$B:$M,12,FALSE))</f>
        <v/>
      </c>
      <c r="L453" s="16" t="str">
        <f>IF(ISERROR(VLOOKUP(CONCATENATE($A453,"_",L$2),'Reference data SID'!$B:$M,12,FALSE)),"",VLOOKUP(CONCATENATE($A453,"_",L$2),'Reference data SID'!$B:$M,12,FALSE))</f>
        <v/>
      </c>
      <c r="M453" s="16" t="str">
        <f>IF(ISERROR(VLOOKUP(CONCATENATE($A453,"_",M$2),'Reference data SID'!$B:$M,12,FALSE)),"",VLOOKUP(CONCATENATE($A453,"_",M$2),'Reference data SID'!$B:$M,12,FALSE))</f>
        <v/>
      </c>
      <c r="N453" s="16" t="str">
        <f>IF(ISERROR(VLOOKUP(CONCATENATE($A453,"_",N$2),'Reference data SID'!$B:$M,12,FALSE)),"",VLOOKUP(CONCATENATE($A453,"_",N$2),'Reference data SID'!$B:$M,12,FALSE))</f>
        <v/>
      </c>
      <c r="O453" s="16" t="str">
        <f>IF(ISERROR(VLOOKUP(CONCATENATE($A453,"_",O$2),'Reference data SID'!$B:$M,12,FALSE)),"",VLOOKUP(CONCATENATE($A453,"_",O$2),'Reference data SID'!$B:$M,12,FALSE))</f>
        <v/>
      </c>
      <c r="P453" s="16" t="str">
        <f>IF(ISERROR(VLOOKUP(CONCATENATE($A453,"_",P$2),'Reference data SID'!$B:$M,12,FALSE)),"",VLOOKUP(CONCATENATE($A453,"_",P$2),'Reference data SID'!$B:$M,12,FALSE))</f>
        <v/>
      </c>
      <c r="Q453" s="16" t="str">
        <f>IF(ISERROR(VLOOKUP(CONCATENATE($A453,"_",Q$2),'Reference data SID'!$B:$M,12,FALSE)),"",VLOOKUP(CONCATENATE($A453,"_",Q$2),'Reference data SID'!$B:$M,12,FALSE))</f>
        <v/>
      </c>
      <c r="R453" s="16" t="str">
        <f>IF(ISERROR(VLOOKUP(CONCATENATE($A453,"_",R$2),'Reference data SID'!$B:$M,12,FALSE)),"",VLOOKUP(CONCATENATE($A453,"_",R$2),'Reference data SID'!$B:$M,12,FALSE))</f>
        <v/>
      </c>
      <c r="S453" s="16" t="str">
        <f>IF(ISERROR(VLOOKUP(CONCATENATE($A453,"_",S$2),'Reference data SID'!$B:$M,12,FALSE)),"",VLOOKUP(CONCATENATE($A453,"_",S$2),'Reference data SID'!$B:$M,12,FALSE))</f>
        <v/>
      </c>
      <c r="T453" s="16" t="str">
        <f>IF(ISERROR(VLOOKUP(CONCATENATE($A453,"_",T$2),'Reference data SID'!$B:$M,12,FALSE)),"",VLOOKUP(CONCATENATE($A453,"_",T$2),'Reference data SID'!$B:$M,12,FALSE))</f>
        <v/>
      </c>
      <c r="U453" s="16" t="str">
        <f>IF(ISERROR(VLOOKUP(CONCATENATE($A453,"_",U$2),'Reference data SID'!$B:$M,12,FALSE)),"",VLOOKUP(CONCATENATE($A453,"_",U$2),'Reference data SID'!$B:$M,12,FALSE))</f>
        <v/>
      </c>
      <c r="V453" s="16" t="str">
        <f>IF(ISERROR(VLOOKUP(CONCATENATE($A453,"_",V$2),'Reference data SID'!$B:$M,12,FALSE)),"",VLOOKUP(CONCATENATE($A453,"_",V$2),'Reference data SID'!$B:$M,12,FALSE))</f>
        <v/>
      </c>
      <c r="W453" s="16" t="str">
        <f>IF(ISERROR(VLOOKUP(CONCATENATE($A453,"_",W$2),'Reference data SID'!$B:$M,12,FALSE)),"",VLOOKUP(CONCATENATE($A453,"_",W$2),'Reference data SID'!$B:$M,12,FALSE))</f>
        <v/>
      </c>
      <c r="X453" s="16" t="str">
        <f>IF(ISERROR(VLOOKUP(CONCATENATE($A453,"_",X$2),'Reference data SID'!$B:$M,12,FALSE)),"",VLOOKUP(CONCATENATE($A453,"_",X$2),'Reference data SID'!$B:$M,12,FALSE))</f>
        <v/>
      </c>
      <c r="Y453" s="16" t="str">
        <f>IF(ISERROR(VLOOKUP(CONCATENATE($A453,"_",Y$2),'Reference data SID'!$B:$M,12,FALSE)),"",VLOOKUP(CONCATENATE($A453,"_",Y$2),'Reference data SID'!$B:$M,12,FALSE))</f>
        <v/>
      </c>
      <c r="Z453" s="16" t="str">
        <f>IF(ISERROR(VLOOKUP(CONCATENATE($A453,"_",Z$2),'Reference data SID'!$B:$M,12,FALSE)),"",VLOOKUP(CONCATENATE($A453,"_",Z$2),'Reference data SID'!$B:$M,12,FALSE))</f>
        <v/>
      </c>
      <c r="AA453" s="16" t="str">
        <f>IF(ISERROR(VLOOKUP(CONCATENATE($A453,"_",AA$2),'Reference data SID'!$B:$M,12,FALSE)),"",VLOOKUP(CONCATENATE($A453,"_",AA$2),'Reference data SID'!$B:$M,12,FALSE))</f>
        <v/>
      </c>
      <c r="AB453" s="16" t="str">
        <f>IF(ISERROR(VLOOKUP(CONCATENATE($A453,"_",AB$2),'Reference data SID'!$B:$M,12,FALSE)),"",VLOOKUP(CONCATENATE($A453,"_",AB$2),'Reference data SID'!$B:$M,12,FALSE))</f>
        <v/>
      </c>
      <c r="AC453" s="16" t="str">
        <f>IF(ISERROR(VLOOKUP(CONCATENATE($A453,"_",AC$2),'Reference data SID'!$B:$M,12,FALSE)),"",VLOOKUP(CONCATENATE($A453,"_",AC$2),'Reference data SID'!$B:$M,12,FALSE))</f>
        <v/>
      </c>
      <c r="AD453" s="16" t="str">
        <f>IF(ISERROR(VLOOKUP(CONCATENATE($A453,"_",AD$2),'Reference data SID'!$B:$M,12,FALSE)),"",VLOOKUP(CONCATENATE($A453,"_",AD$2),'Reference data SID'!$B:$M,12,FALSE))</f>
        <v/>
      </c>
      <c r="AE453" s="16" t="str">
        <f>IF(ISERROR(VLOOKUP(CONCATENATE($A453,"_",AE$2),'Reference data SID'!$B:$M,12,FALSE)),"",VLOOKUP(CONCATENATE($A453,"_",AE$2),'Reference data SID'!$B:$M,12,FALSE))</f>
        <v/>
      </c>
      <c r="AF453" s="16" t="str">
        <f>IF(ISERROR(VLOOKUP(CONCATENATE($A453,"_",AF$2),'Reference data SID'!$B:$M,12,FALSE)),"",VLOOKUP(CONCATENATE($A453,"_",AF$2),'Reference data SID'!$B:$M,12,FALSE))</f>
        <v/>
      </c>
      <c r="AG453" s="16" t="str">
        <f>IF(ISERROR(VLOOKUP(CONCATENATE($A453,"_",AG$2),'Reference data SID'!$B:$M,12,FALSE)),"",VLOOKUP(CONCATENATE($A453,"_",AG$2),'Reference data SID'!$B:$M,12,FALSE))</f>
        <v/>
      </c>
      <c r="AH453" s="16" t="str">
        <f>IF(ISERROR(VLOOKUP(CONCATENATE($A453,"_",AH$2),'Reference data SID'!$B:$M,12,FALSE)),"",VLOOKUP(CONCATENATE($A453,"_",AH$2),'Reference data SID'!$B:$M,12,FALSE))</f>
        <v/>
      </c>
      <c r="AI453" s="16" t="str">
        <f>IF(ISERROR(VLOOKUP(CONCATENATE($A453,"_",AI$2),'Reference data SID'!$B:$M,12,FALSE)),"",VLOOKUP(CONCATENATE($A453,"_",AI$2),'Reference data SID'!$B:$M,12,FALSE))</f>
        <v/>
      </c>
      <c r="AJ453" s="16" t="str">
        <f>IF(ISERROR(VLOOKUP(CONCATENATE($A453,"_",AJ$2),'Reference data SID'!$B:$M,12,FALSE)),"",VLOOKUP(CONCATENATE($A453,"_",AJ$2),'Reference data SID'!$B:$M,12,FALSE))</f>
        <v/>
      </c>
      <c r="AK453" s="16" t="str">
        <f>IF(ISERROR(VLOOKUP(CONCATENATE($A453,"_",AK$2),'Reference data SID'!$B:$M,12,FALSE)),"",VLOOKUP(CONCATENATE($A453,"_",AK$2),'Reference data SID'!$B:$M,12,FALSE))</f>
        <v/>
      </c>
      <c r="AL453" s="16" t="str">
        <f>IF(ISERROR(VLOOKUP(CONCATENATE($A453,"_",AL$2),'Reference data SID'!$B:$M,12,FALSE)),"",VLOOKUP(CONCATENATE($A453,"_",AL$2),'Reference data SID'!$B:$M,12,FALSE))</f>
        <v/>
      </c>
      <c r="AM453" s="16" t="str">
        <f>IF(ISERROR(VLOOKUP(CONCATENATE($A453,"_",AM$2),'Reference data SID'!$B:$M,12,FALSE)),"",VLOOKUP(CONCATENATE($A453,"_",AM$2),'Reference data SID'!$B:$M,12,FALSE))</f>
        <v/>
      </c>
      <c r="AN453" s="16" t="str">
        <f>IF(ISERROR(VLOOKUP(CONCATENATE($A453,"_",AN$2),'Reference data SID'!$B:$M,12,FALSE)),"",VLOOKUP(CONCATENATE($A453,"_",AN$2),'Reference data SID'!$B:$M,12,FALSE))</f>
        <v/>
      </c>
      <c r="AO453" s="16" t="str">
        <f>IF(ISERROR(VLOOKUP(CONCATENATE($A453,"_",AO$2),'Reference data SID'!$B:$M,12,FALSE)),"",VLOOKUP(CONCATENATE($A453,"_",AO$2),'Reference data SID'!$B:$M,12,FALSE))</f>
        <v/>
      </c>
      <c r="AP453" s="16" t="str">
        <f>IF(ISERROR(VLOOKUP(CONCATENATE($A453,"_",AP$2),'Reference data SID'!$B:$M,12,FALSE)),"",VLOOKUP(CONCATENATE($A453,"_",AP$2),'Reference data SID'!$B:$M,12,FALSE))</f>
        <v/>
      </c>
      <c r="AQ453" s="16" t="str">
        <f>IF(ISERROR(VLOOKUP(CONCATENATE($A453,"_",AQ$2),'Reference data SID'!$B:$M,12,FALSE)),"",VLOOKUP(CONCATENATE($A453,"_",AQ$2),'Reference data SID'!$B:$M,12,FALSE))</f>
        <v/>
      </c>
      <c r="AR453" s="16" t="str">
        <f>IF(ISERROR(VLOOKUP(CONCATENATE($A453,"_",AR$2),'Reference data SID'!$B:$M,12,FALSE)),"",VLOOKUP(CONCATENATE($A453,"_",AR$2),'Reference data SID'!$B:$M,12,FALSE))</f>
        <v/>
      </c>
      <c r="AS453" s="16" t="str">
        <f>IF(ISERROR(VLOOKUP(CONCATENATE($A453,"_",AS$2),'Reference data SID'!$B:$M,12,FALSE)),"",VLOOKUP(CONCATENATE($A453,"_",AS$2),'Reference data SID'!$B:$M,12,FALSE))</f>
        <v/>
      </c>
      <c r="AT453" s="16" t="str">
        <f>IF(ISERROR(VLOOKUP(CONCATENATE($A453,"_",AT$2),'Reference data SID'!$B:$M,12,FALSE)),"",VLOOKUP(CONCATENATE($A453,"_",AT$2),'Reference data SID'!$B:$M,12,FALSE))</f>
        <v/>
      </c>
    </row>
    <row r="454" spans="1:46" x14ac:dyDescent="0.25">
      <c r="A454">
        <v>450</v>
      </c>
      <c r="B454" s="16" t="str">
        <f>IF(ISERROR(VLOOKUP(CONCATENATE($A454,"_",B$2),'Reference data SID'!$B:$M,12,FALSE)),"",VLOOKUP(CONCATENATE($A454,"_",B$2),'Reference data SID'!$B:$M,12,FALSE))</f>
        <v/>
      </c>
      <c r="C454" s="16" t="str">
        <f>IF(ISERROR(VLOOKUP(CONCATENATE($A454,"_",C$2),'Reference data SID'!$B:$M,12,FALSE)),"",VLOOKUP(CONCATENATE($A454,"_",C$2),'Reference data SID'!$B:$M,12,FALSE))</f>
        <v/>
      </c>
      <c r="D454" s="16" t="str">
        <f>IF(ISERROR(VLOOKUP(CONCATENATE($A454,"_",D$2),'Reference data SID'!$B:$M,12,FALSE)),"",VLOOKUP(CONCATENATE($A454,"_",D$2),'Reference data SID'!$B:$M,12,FALSE))</f>
        <v/>
      </c>
      <c r="E454" s="16" t="str">
        <f>IF(ISERROR(VLOOKUP(CONCATENATE($A454,"_",E$2),'Reference data SID'!$B:$M,12,FALSE)),"",VLOOKUP(CONCATENATE($A454,"_",E$2),'Reference data SID'!$B:$M,12,FALSE))</f>
        <v/>
      </c>
      <c r="F454" s="16" t="str">
        <f>IF(ISERROR(VLOOKUP(CONCATENATE($A454,"_",F$2),'Reference data SID'!$B:$M,12,FALSE)),"",VLOOKUP(CONCATENATE($A454,"_",F$2),'Reference data SID'!$B:$M,12,FALSE))</f>
        <v/>
      </c>
      <c r="G454" s="16" t="str">
        <f>IF(ISERROR(VLOOKUP(CONCATENATE($A454,"_",G$2),'Reference data SID'!$B:$M,12,FALSE)),"",VLOOKUP(CONCATENATE($A454,"_",G$2),'Reference data SID'!$B:$M,12,FALSE))</f>
        <v/>
      </c>
      <c r="H454" s="16" t="str">
        <f>IF(ISERROR(VLOOKUP(CONCATENATE($A454,"_",H$2),'Reference data SID'!$B:$M,12,FALSE)),"",VLOOKUP(CONCATENATE($A454,"_",H$2),'Reference data SID'!$B:$M,12,FALSE))</f>
        <v/>
      </c>
      <c r="I454" s="16" t="str">
        <f>IF(ISERROR(VLOOKUP(CONCATENATE($A454,"_",I$2),'Reference data SID'!$B:$M,12,FALSE)),"",VLOOKUP(CONCATENATE($A454,"_",I$2),'Reference data SID'!$B:$M,12,FALSE))</f>
        <v/>
      </c>
      <c r="J454" s="16" t="str">
        <f>IF(ISERROR(VLOOKUP(CONCATENATE($A454,"_",J$2),'Reference data SID'!$B:$M,12,FALSE)),"",VLOOKUP(CONCATENATE($A454,"_",J$2),'Reference data SID'!$B:$M,12,FALSE))</f>
        <v/>
      </c>
      <c r="K454" s="16" t="str">
        <f>IF(ISERROR(VLOOKUP(CONCATENATE($A454,"_",K$2),'Reference data SID'!$B:$M,12,FALSE)),"",VLOOKUP(CONCATENATE($A454,"_",K$2),'Reference data SID'!$B:$M,12,FALSE))</f>
        <v/>
      </c>
      <c r="L454" s="16" t="str">
        <f>IF(ISERROR(VLOOKUP(CONCATENATE($A454,"_",L$2),'Reference data SID'!$B:$M,12,FALSE)),"",VLOOKUP(CONCATENATE($A454,"_",L$2),'Reference data SID'!$B:$M,12,FALSE))</f>
        <v/>
      </c>
      <c r="M454" s="16" t="str">
        <f>IF(ISERROR(VLOOKUP(CONCATENATE($A454,"_",M$2),'Reference data SID'!$B:$M,12,FALSE)),"",VLOOKUP(CONCATENATE($A454,"_",M$2),'Reference data SID'!$B:$M,12,FALSE))</f>
        <v/>
      </c>
      <c r="N454" s="16" t="str">
        <f>IF(ISERROR(VLOOKUP(CONCATENATE($A454,"_",N$2),'Reference data SID'!$B:$M,12,FALSE)),"",VLOOKUP(CONCATENATE($A454,"_",N$2),'Reference data SID'!$B:$M,12,FALSE))</f>
        <v/>
      </c>
      <c r="O454" s="16" t="str">
        <f>IF(ISERROR(VLOOKUP(CONCATENATE($A454,"_",O$2),'Reference data SID'!$B:$M,12,FALSE)),"",VLOOKUP(CONCATENATE($A454,"_",O$2),'Reference data SID'!$B:$M,12,FALSE))</f>
        <v/>
      </c>
      <c r="P454" s="16" t="str">
        <f>IF(ISERROR(VLOOKUP(CONCATENATE($A454,"_",P$2),'Reference data SID'!$B:$M,12,FALSE)),"",VLOOKUP(CONCATENATE($A454,"_",P$2),'Reference data SID'!$B:$M,12,FALSE))</f>
        <v/>
      </c>
      <c r="Q454" s="16" t="str">
        <f>IF(ISERROR(VLOOKUP(CONCATENATE($A454,"_",Q$2),'Reference data SID'!$B:$M,12,FALSE)),"",VLOOKUP(CONCATENATE($A454,"_",Q$2),'Reference data SID'!$B:$M,12,FALSE))</f>
        <v/>
      </c>
      <c r="R454" s="16" t="str">
        <f>IF(ISERROR(VLOOKUP(CONCATENATE($A454,"_",R$2),'Reference data SID'!$B:$M,12,FALSE)),"",VLOOKUP(CONCATENATE($A454,"_",R$2),'Reference data SID'!$B:$M,12,FALSE))</f>
        <v/>
      </c>
      <c r="S454" s="16" t="str">
        <f>IF(ISERROR(VLOOKUP(CONCATENATE($A454,"_",S$2),'Reference data SID'!$B:$M,12,FALSE)),"",VLOOKUP(CONCATENATE($A454,"_",S$2),'Reference data SID'!$B:$M,12,FALSE))</f>
        <v/>
      </c>
      <c r="T454" s="16" t="str">
        <f>IF(ISERROR(VLOOKUP(CONCATENATE($A454,"_",T$2),'Reference data SID'!$B:$M,12,FALSE)),"",VLOOKUP(CONCATENATE($A454,"_",T$2),'Reference data SID'!$B:$M,12,FALSE))</f>
        <v/>
      </c>
      <c r="U454" s="16" t="str">
        <f>IF(ISERROR(VLOOKUP(CONCATENATE($A454,"_",U$2),'Reference data SID'!$B:$M,12,FALSE)),"",VLOOKUP(CONCATENATE($A454,"_",U$2),'Reference data SID'!$B:$M,12,FALSE))</f>
        <v/>
      </c>
      <c r="V454" s="16" t="str">
        <f>IF(ISERROR(VLOOKUP(CONCATENATE($A454,"_",V$2),'Reference data SID'!$B:$M,12,FALSE)),"",VLOOKUP(CONCATENATE($A454,"_",V$2),'Reference data SID'!$B:$M,12,FALSE))</f>
        <v/>
      </c>
      <c r="W454" s="16" t="str">
        <f>IF(ISERROR(VLOOKUP(CONCATENATE($A454,"_",W$2),'Reference data SID'!$B:$M,12,FALSE)),"",VLOOKUP(CONCATENATE($A454,"_",W$2),'Reference data SID'!$B:$M,12,FALSE))</f>
        <v/>
      </c>
      <c r="X454" s="16" t="str">
        <f>IF(ISERROR(VLOOKUP(CONCATENATE($A454,"_",X$2),'Reference data SID'!$B:$M,12,FALSE)),"",VLOOKUP(CONCATENATE($A454,"_",X$2),'Reference data SID'!$B:$M,12,FALSE))</f>
        <v/>
      </c>
      <c r="Y454" s="16" t="str">
        <f>IF(ISERROR(VLOOKUP(CONCATENATE($A454,"_",Y$2),'Reference data SID'!$B:$M,12,FALSE)),"",VLOOKUP(CONCATENATE($A454,"_",Y$2),'Reference data SID'!$B:$M,12,FALSE))</f>
        <v/>
      </c>
      <c r="Z454" s="16" t="str">
        <f>IF(ISERROR(VLOOKUP(CONCATENATE($A454,"_",Z$2),'Reference data SID'!$B:$M,12,FALSE)),"",VLOOKUP(CONCATENATE($A454,"_",Z$2),'Reference data SID'!$B:$M,12,FALSE))</f>
        <v/>
      </c>
      <c r="AA454" s="16" t="str">
        <f>IF(ISERROR(VLOOKUP(CONCATENATE($A454,"_",AA$2),'Reference data SID'!$B:$M,12,FALSE)),"",VLOOKUP(CONCATENATE($A454,"_",AA$2),'Reference data SID'!$B:$M,12,FALSE))</f>
        <v/>
      </c>
      <c r="AB454" s="16" t="str">
        <f>IF(ISERROR(VLOOKUP(CONCATENATE($A454,"_",AB$2),'Reference data SID'!$B:$M,12,FALSE)),"",VLOOKUP(CONCATENATE($A454,"_",AB$2),'Reference data SID'!$B:$M,12,FALSE))</f>
        <v/>
      </c>
      <c r="AC454" s="16" t="str">
        <f>IF(ISERROR(VLOOKUP(CONCATENATE($A454,"_",AC$2),'Reference data SID'!$B:$M,12,FALSE)),"",VLOOKUP(CONCATENATE($A454,"_",AC$2),'Reference data SID'!$B:$M,12,FALSE))</f>
        <v/>
      </c>
      <c r="AD454" s="16" t="str">
        <f>IF(ISERROR(VLOOKUP(CONCATENATE($A454,"_",AD$2),'Reference data SID'!$B:$M,12,FALSE)),"",VLOOKUP(CONCATENATE($A454,"_",AD$2),'Reference data SID'!$B:$M,12,FALSE))</f>
        <v/>
      </c>
      <c r="AE454" s="16" t="str">
        <f>IF(ISERROR(VLOOKUP(CONCATENATE($A454,"_",AE$2),'Reference data SID'!$B:$M,12,FALSE)),"",VLOOKUP(CONCATENATE($A454,"_",AE$2),'Reference data SID'!$B:$M,12,FALSE))</f>
        <v/>
      </c>
      <c r="AF454" s="16" t="str">
        <f>IF(ISERROR(VLOOKUP(CONCATENATE($A454,"_",AF$2),'Reference data SID'!$B:$M,12,FALSE)),"",VLOOKUP(CONCATENATE($A454,"_",AF$2),'Reference data SID'!$B:$M,12,FALSE))</f>
        <v/>
      </c>
      <c r="AG454" s="16" t="str">
        <f>IF(ISERROR(VLOOKUP(CONCATENATE($A454,"_",AG$2),'Reference data SID'!$B:$M,12,FALSE)),"",VLOOKUP(CONCATENATE($A454,"_",AG$2),'Reference data SID'!$B:$M,12,FALSE))</f>
        <v/>
      </c>
      <c r="AH454" s="16" t="str">
        <f>IF(ISERROR(VLOOKUP(CONCATENATE($A454,"_",AH$2),'Reference data SID'!$B:$M,12,FALSE)),"",VLOOKUP(CONCATENATE($A454,"_",AH$2),'Reference data SID'!$B:$M,12,FALSE))</f>
        <v/>
      </c>
      <c r="AI454" s="16" t="str">
        <f>IF(ISERROR(VLOOKUP(CONCATENATE($A454,"_",AI$2),'Reference data SID'!$B:$M,12,FALSE)),"",VLOOKUP(CONCATENATE($A454,"_",AI$2),'Reference data SID'!$B:$M,12,FALSE))</f>
        <v/>
      </c>
      <c r="AJ454" s="16" t="str">
        <f>IF(ISERROR(VLOOKUP(CONCATENATE($A454,"_",AJ$2),'Reference data SID'!$B:$M,12,FALSE)),"",VLOOKUP(CONCATENATE($A454,"_",AJ$2),'Reference data SID'!$B:$M,12,FALSE))</f>
        <v/>
      </c>
      <c r="AK454" s="16" t="str">
        <f>IF(ISERROR(VLOOKUP(CONCATENATE($A454,"_",AK$2),'Reference data SID'!$B:$M,12,FALSE)),"",VLOOKUP(CONCATENATE($A454,"_",AK$2),'Reference data SID'!$B:$M,12,FALSE))</f>
        <v/>
      </c>
      <c r="AL454" s="16" t="str">
        <f>IF(ISERROR(VLOOKUP(CONCATENATE($A454,"_",AL$2),'Reference data SID'!$B:$M,12,FALSE)),"",VLOOKUP(CONCATENATE($A454,"_",AL$2),'Reference data SID'!$B:$M,12,FALSE))</f>
        <v/>
      </c>
      <c r="AM454" s="16" t="str">
        <f>IF(ISERROR(VLOOKUP(CONCATENATE($A454,"_",AM$2),'Reference data SID'!$B:$M,12,FALSE)),"",VLOOKUP(CONCATENATE($A454,"_",AM$2),'Reference data SID'!$B:$M,12,FALSE))</f>
        <v/>
      </c>
      <c r="AN454" s="16" t="str">
        <f>IF(ISERROR(VLOOKUP(CONCATENATE($A454,"_",AN$2),'Reference data SID'!$B:$M,12,FALSE)),"",VLOOKUP(CONCATENATE($A454,"_",AN$2),'Reference data SID'!$B:$M,12,FALSE))</f>
        <v/>
      </c>
      <c r="AO454" s="16" t="str">
        <f>IF(ISERROR(VLOOKUP(CONCATENATE($A454,"_",AO$2),'Reference data SID'!$B:$M,12,FALSE)),"",VLOOKUP(CONCATENATE($A454,"_",AO$2),'Reference data SID'!$B:$M,12,FALSE))</f>
        <v/>
      </c>
      <c r="AP454" s="16" t="str">
        <f>IF(ISERROR(VLOOKUP(CONCATENATE($A454,"_",AP$2),'Reference data SID'!$B:$M,12,FALSE)),"",VLOOKUP(CONCATENATE($A454,"_",AP$2),'Reference data SID'!$B:$M,12,FALSE))</f>
        <v/>
      </c>
      <c r="AQ454" s="16" t="str">
        <f>IF(ISERROR(VLOOKUP(CONCATENATE($A454,"_",AQ$2),'Reference data SID'!$B:$M,12,FALSE)),"",VLOOKUP(CONCATENATE($A454,"_",AQ$2),'Reference data SID'!$B:$M,12,FALSE))</f>
        <v/>
      </c>
      <c r="AR454" s="16" t="str">
        <f>IF(ISERROR(VLOOKUP(CONCATENATE($A454,"_",AR$2),'Reference data SID'!$B:$M,12,FALSE)),"",VLOOKUP(CONCATENATE($A454,"_",AR$2),'Reference data SID'!$B:$M,12,FALSE))</f>
        <v/>
      </c>
      <c r="AS454" s="16" t="str">
        <f>IF(ISERROR(VLOOKUP(CONCATENATE($A454,"_",AS$2),'Reference data SID'!$B:$M,12,FALSE)),"",VLOOKUP(CONCATENATE($A454,"_",AS$2),'Reference data SID'!$B:$M,12,FALSE))</f>
        <v/>
      </c>
      <c r="AT454" s="16" t="str">
        <f>IF(ISERROR(VLOOKUP(CONCATENATE($A454,"_",AT$2),'Reference data SID'!$B:$M,12,FALSE)),"",VLOOKUP(CONCATENATE($A454,"_",AT$2),'Reference data SID'!$B:$M,12,FALSE))</f>
        <v/>
      </c>
    </row>
    <row r="455" spans="1:46" x14ac:dyDescent="0.25">
      <c r="A455">
        <v>451</v>
      </c>
      <c r="B455" s="16" t="str">
        <f>IF(ISERROR(VLOOKUP(CONCATENATE($A455,"_",B$2),'Reference data SID'!$B:$M,12,FALSE)),"",VLOOKUP(CONCATENATE($A455,"_",B$2),'Reference data SID'!$B:$M,12,FALSE))</f>
        <v/>
      </c>
      <c r="C455" s="16" t="str">
        <f>IF(ISERROR(VLOOKUP(CONCATENATE($A455,"_",C$2),'Reference data SID'!$B:$M,12,FALSE)),"",VLOOKUP(CONCATENATE($A455,"_",C$2),'Reference data SID'!$B:$M,12,FALSE))</f>
        <v/>
      </c>
      <c r="D455" s="16" t="str">
        <f>IF(ISERROR(VLOOKUP(CONCATENATE($A455,"_",D$2),'Reference data SID'!$B:$M,12,FALSE)),"",VLOOKUP(CONCATENATE($A455,"_",D$2),'Reference data SID'!$B:$M,12,FALSE))</f>
        <v/>
      </c>
      <c r="E455" s="16" t="str">
        <f>IF(ISERROR(VLOOKUP(CONCATENATE($A455,"_",E$2),'Reference data SID'!$B:$M,12,FALSE)),"",VLOOKUP(CONCATENATE($A455,"_",E$2),'Reference data SID'!$B:$M,12,FALSE))</f>
        <v/>
      </c>
      <c r="F455" s="16" t="str">
        <f>IF(ISERROR(VLOOKUP(CONCATENATE($A455,"_",F$2),'Reference data SID'!$B:$M,12,FALSE)),"",VLOOKUP(CONCATENATE($A455,"_",F$2),'Reference data SID'!$B:$M,12,FALSE))</f>
        <v/>
      </c>
      <c r="G455" s="16" t="str">
        <f>IF(ISERROR(VLOOKUP(CONCATENATE($A455,"_",G$2),'Reference data SID'!$B:$M,12,FALSE)),"",VLOOKUP(CONCATENATE($A455,"_",G$2),'Reference data SID'!$B:$M,12,FALSE))</f>
        <v/>
      </c>
      <c r="H455" s="16" t="str">
        <f>IF(ISERROR(VLOOKUP(CONCATENATE($A455,"_",H$2),'Reference data SID'!$B:$M,12,FALSE)),"",VLOOKUP(CONCATENATE($A455,"_",H$2),'Reference data SID'!$B:$M,12,FALSE))</f>
        <v/>
      </c>
      <c r="I455" s="16" t="str">
        <f>IF(ISERROR(VLOOKUP(CONCATENATE($A455,"_",I$2),'Reference data SID'!$B:$M,12,FALSE)),"",VLOOKUP(CONCATENATE($A455,"_",I$2),'Reference data SID'!$B:$M,12,FALSE))</f>
        <v/>
      </c>
      <c r="J455" s="16" t="str">
        <f>IF(ISERROR(VLOOKUP(CONCATENATE($A455,"_",J$2),'Reference data SID'!$B:$M,12,FALSE)),"",VLOOKUP(CONCATENATE($A455,"_",J$2),'Reference data SID'!$B:$M,12,FALSE))</f>
        <v/>
      </c>
      <c r="K455" s="16" t="str">
        <f>IF(ISERROR(VLOOKUP(CONCATENATE($A455,"_",K$2),'Reference data SID'!$B:$M,12,FALSE)),"",VLOOKUP(CONCATENATE($A455,"_",K$2),'Reference data SID'!$B:$M,12,FALSE))</f>
        <v/>
      </c>
      <c r="L455" s="16" t="str">
        <f>IF(ISERROR(VLOOKUP(CONCATENATE($A455,"_",L$2),'Reference data SID'!$B:$M,12,FALSE)),"",VLOOKUP(CONCATENATE($A455,"_",L$2),'Reference data SID'!$B:$M,12,FALSE))</f>
        <v/>
      </c>
      <c r="M455" s="16" t="str">
        <f>IF(ISERROR(VLOOKUP(CONCATENATE($A455,"_",M$2),'Reference data SID'!$B:$M,12,FALSE)),"",VLOOKUP(CONCATENATE($A455,"_",M$2),'Reference data SID'!$B:$M,12,FALSE))</f>
        <v/>
      </c>
      <c r="N455" s="16" t="str">
        <f>IF(ISERROR(VLOOKUP(CONCATENATE($A455,"_",N$2),'Reference data SID'!$B:$M,12,FALSE)),"",VLOOKUP(CONCATENATE($A455,"_",N$2),'Reference data SID'!$B:$M,12,FALSE))</f>
        <v/>
      </c>
      <c r="O455" s="16" t="str">
        <f>IF(ISERROR(VLOOKUP(CONCATENATE($A455,"_",O$2),'Reference data SID'!$B:$M,12,FALSE)),"",VLOOKUP(CONCATENATE($A455,"_",O$2),'Reference data SID'!$B:$M,12,FALSE))</f>
        <v/>
      </c>
      <c r="P455" s="16" t="str">
        <f>IF(ISERROR(VLOOKUP(CONCATENATE($A455,"_",P$2),'Reference data SID'!$B:$M,12,FALSE)),"",VLOOKUP(CONCATENATE($A455,"_",P$2),'Reference data SID'!$B:$M,12,FALSE))</f>
        <v/>
      </c>
      <c r="Q455" s="16" t="str">
        <f>IF(ISERROR(VLOOKUP(CONCATENATE($A455,"_",Q$2),'Reference data SID'!$B:$M,12,FALSE)),"",VLOOKUP(CONCATENATE($A455,"_",Q$2),'Reference data SID'!$B:$M,12,FALSE))</f>
        <v/>
      </c>
      <c r="R455" s="16" t="str">
        <f>IF(ISERROR(VLOOKUP(CONCATENATE($A455,"_",R$2),'Reference data SID'!$B:$M,12,FALSE)),"",VLOOKUP(CONCATENATE($A455,"_",R$2),'Reference data SID'!$B:$M,12,FALSE))</f>
        <v/>
      </c>
      <c r="S455" s="16" t="str">
        <f>IF(ISERROR(VLOOKUP(CONCATENATE($A455,"_",S$2),'Reference data SID'!$B:$M,12,FALSE)),"",VLOOKUP(CONCATENATE($A455,"_",S$2),'Reference data SID'!$B:$M,12,FALSE))</f>
        <v/>
      </c>
      <c r="T455" s="16" t="str">
        <f>IF(ISERROR(VLOOKUP(CONCATENATE($A455,"_",T$2),'Reference data SID'!$B:$M,12,FALSE)),"",VLOOKUP(CONCATENATE($A455,"_",T$2),'Reference data SID'!$B:$M,12,FALSE))</f>
        <v/>
      </c>
      <c r="U455" s="16" t="str">
        <f>IF(ISERROR(VLOOKUP(CONCATENATE($A455,"_",U$2),'Reference data SID'!$B:$M,12,FALSE)),"",VLOOKUP(CONCATENATE($A455,"_",U$2),'Reference data SID'!$B:$M,12,FALSE))</f>
        <v/>
      </c>
      <c r="V455" s="16" t="str">
        <f>IF(ISERROR(VLOOKUP(CONCATENATE($A455,"_",V$2),'Reference data SID'!$B:$M,12,FALSE)),"",VLOOKUP(CONCATENATE($A455,"_",V$2),'Reference data SID'!$B:$M,12,FALSE))</f>
        <v/>
      </c>
      <c r="W455" s="16" t="str">
        <f>IF(ISERROR(VLOOKUP(CONCATENATE($A455,"_",W$2),'Reference data SID'!$B:$M,12,FALSE)),"",VLOOKUP(CONCATENATE($A455,"_",W$2),'Reference data SID'!$B:$M,12,FALSE))</f>
        <v/>
      </c>
      <c r="X455" s="16" t="str">
        <f>IF(ISERROR(VLOOKUP(CONCATENATE($A455,"_",X$2),'Reference data SID'!$B:$M,12,FALSE)),"",VLOOKUP(CONCATENATE($A455,"_",X$2),'Reference data SID'!$B:$M,12,FALSE))</f>
        <v/>
      </c>
      <c r="Y455" s="16" t="str">
        <f>IF(ISERROR(VLOOKUP(CONCATENATE($A455,"_",Y$2),'Reference data SID'!$B:$M,12,FALSE)),"",VLOOKUP(CONCATENATE($A455,"_",Y$2),'Reference data SID'!$B:$M,12,FALSE))</f>
        <v/>
      </c>
      <c r="Z455" s="16" t="str">
        <f>IF(ISERROR(VLOOKUP(CONCATENATE($A455,"_",Z$2),'Reference data SID'!$B:$M,12,FALSE)),"",VLOOKUP(CONCATENATE($A455,"_",Z$2),'Reference data SID'!$B:$M,12,FALSE))</f>
        <v/>
      </c>
      <c r="AA455" s="16" t="str">
        <f>IF(ISERROR(VLOOKUP(CONCATENATE($A455,"_",AA$2),'Reference data SID'!$B:$M,12,FALSE)),"",VLOOKUP(CONCATENATE($A455,"_",AA$2),'Reference data SID'!$B:$M,12,FALSE))</f>
        <v/>
      </c>
      <c r="AB455" s="16" t="str">
        <f>IF(ISERROR(VLOOKUP(CONCATENATE($A455,"_",AB$2),'Reference data SID'!$B:$M,12,FALSE)),"",VLOOKUP(CONCATENATE($A455,"_",AB$2),'Reference data SID'!$B:$M,12,FALSE))</f>
        <v/>
      </c>
      <c r="AC455" s="16" t="str">
        <f>IF(ISERROR(VLOOKUP(CONCATENATE($A455,"_",AC$2),'Reference data SID'!$B:$M,12,FALSE)),"",VLOOKUP(CONCATENATE($A455,"_",AC$2),'Reference data SID'!$B:$M,12,FALSE))</f>
        <v/>
      </c>
      <c r="AD455" s="16" t="str">
        <f>IF(ISERROR(VLOOKUP(CONCATENATE($A455,"_",AD$2),'Reference data SID'!$B:$M,12,FALSE)),"",VLOOKUP(CONCATENATE($A455,"_",AD$2),'Reference data SID'!$B:$M,12,FALSE))</f>
        <v/>
      </c>
      <c r="AE455" s="16" t="str">
        <f>IF(ISERROR(VLOOKUP(CONCATENATE($A455,"_",AE$2),'Reference data SID'!$B:$M,12,FALSE)),"",VLOOKUP(CONCATENATE($A455,"_",AE$2),'Reference data SID'!$B:$M,12,FALSE))</f>
        <v/>
      </c>
      <c r="AF455" s="16" t="str">
        <f>IF(ISERROR(VLOOKUP(CONCATENATE($A455,"_",AF$2),'Reference data SID'!$B:$M,12,FALSE)),"",VLOOKUP(CONCATENATE($A455,"_",AF$2),'Reference data SID'!$B:$M,12,FALSE))</f>
        <v/>
      </c>
      <c r="AG455" s="16" t="str">
        <f>IF(ISERROR(VLOOKUP(CONCATENATE($A455,"_",AG$2),'Reference data SID'!$B:$M,12,FALSE)),"",VLOOKUP(CONCATENATE($A455,"_",AG$2),'Reference data SID'!$B:$M,12,FALSE))</f>
        <v/>
      </c>
      <c r="AH455" s="16" t="str">
        <f>IF(ISERROR(VLOOKUP(CONCATENATE($A455,"_",AH$2),'Reference data SID'!$B:$M,12,FALSE)),"",VLOOKUP(CONCATENATE($A455,"_",AH$2),'Reference data SID'!$B:$M,12,FALSE))</f>
        <v/>
      </c>
      <c r="AI455" s="16" t="str">
        <f>IF(ISERROR(VLOOKUP(CONCATENATE($A455,"_",AI$2),'Reference data SID'!$B:$M,12,FALSE)),"",VLOOKUP(CONCATENATE($A455,"_",AI$2),'Reference data SID'!$B:$M,12,FALSE))</f>
        <v/>
      </c>
      <c r="AJ455" s="16" t="str">
        <f>IF(ISERROR(VLOOKUP(CONCATENATE($A455,"_",AJ$2),'Reference data SID'!$B:$M,12,FALSE)),"",VLOOKUP(CONCATENATE($A455,"_",AJ$2),'Reference data SID'!$B:$M,12,FALSE))</f>
        <v/>
      </c>
      <c r="AK455" s="16" t="str">
        <f>IF(ISERROR(VLOOKUP(CONCATENATE($A455,"_",AK$2),'Reference data SID'!$B:$M,12,FALSE)),"",VLOOKUP(CONCATENATE($A455,"_",AK$2),'Reference data SID'!$B:$M,12,FALSE))</f>
        <v/>
      </c>
      <c r="AL455" s="16" t="str">
        <f>IF(ISERROR(VLOOKUP(CONCATENATE($A455,"_",AL$2),'Reference data SID'!$B:$M,12,FALSE)),"",VLOOKUP(CONCATENATE($A455,"_",AL$2),'Reference data SID'!$B:$M,12,FALSE))</f>
        <v/>
      </c>
      <c r="AM455" s="16" t="str">
        <f>IF(ISERROR(VLOOKUP(CONCATENATE($A455,"_",AM$2),'Reference data SID'!$B:$M,12,FALSE)),"",VLOOKUP(CONCATENATE($A455,"_",AM$2),'Reference data SID'!$B:$M,12,FALSE))</f>
        <v/>
      </c>
      <c r="AN455" s="16" t="str">
        <f>IF(ISERROR(VLOOKUP(CONCATENATE($A455,"_",AN$2),'Reference data SID'!$B:$M,12,FALSE)),"",VLOOKUP(CONCATENATE($A455,"_",AN$2),'Reference data SID'!$B:$M,12,FALSE))</f>
        <v/>
      </c>
      <c r="AO455" s="16" t="str">
        <f>IF(ISERROR(VLOOKUP(CONCATENATE($A455,"_",AO$2),'Reference data SID'!$B:$M,12,FALSE)),"",VLOOKUP(CONCATENATE($A455,"_",AO$2),'Reference data SID'!$B:$M,12,FALSE))</f>
        <v/>
      </c>
      <c r="AP455" s="16" t="str">
        <f>IF(ISERROR(VLOOKUP(CONCATENATE($A455,"_",AP$2),'Reference data SID'!$B:$M,12,FALSE)),"",VLOOKUP(CONCATENATE($A455,"_",AP$2),'Reference data SID'!$B:$M,12,FALSE))</f>
        <v/>
      </c>
      <c r="AQ455" s="16" t="str">
        <f>IF(ISERROR(VLOOKUP(CONCATENATE($A455,"_",AQ$2),'Reference data SID'!$B:$M,12,FALSE)),"",VLOOKUP(CONCATENATE($A455,"_",AQ$2),'Reference data SID'!$B:$M,12,FALSE))</f>
        <v/>
      </c>
      <c r="AR455" s="16" t="str">
        <f>IF(ISERROR(VLOOKUP(CONCATENATE($A455,"_",AR$2),'Reference data SID'!$B:$M,12,FALSE)),"",VLOOKUP(CONCATENATE($A455,"_",AR$2),'Reference data SID'!$B:$M,12,FALSE))</f>
        <v/>
      </c>
      <c r="AS455" s="16" t="str">
        <f>IF(ISERROR(VLOOKUP(CONCATENATE($A455,"_",AS$2),'Reference data SID'!$B:$M,12,FALSE)),"",VLOOKUP(CONCATENATE($A455,"_",AS$2),'Reference data SID'!$B:$M,12,FALSE))</f>
        <v/>
      </c>
      <c r="AT455" s="16" t="str">
        <f>IF(ISERROR(VLOOKUP(CONCATENATE($A455,"_",AT$2),'Reference data SID'!$B:$M,12,FALSE)),"",VLOOKUP(CONCATENATE($A455,"_",AT$2),'Reference data SID'!$B:$M,12,FALSE))</f>
        <v/>
      </c>
    </row>
    <row r="456" spans="1:46" x14ac:dyDescent="0.25">
      <c r="A456">
        <v>452</v>
      </c>
      <c r="B456" s="16" t="str">
        <f>IF(ISERROR(VLOOKUP(CONCATENATE($A456,"_",B$2),'Reference data SID'!$B:$M,12,FALSE)),"",VLOOKUP(CONCATENATE($A456,"_",B$2),'Reference data SID'!$B:$M,12,FALSE))</f>
        <v/>
      </c>
      <c r="C456" s="16" t="str">
        <f>IF(ISERROR(VLOOKUP(CONCATENATE($A456,"_",C$2),'Reference data SID'!$B:$M,12,FALSE)),"",VLOOKUP(CONCATENATE($A456,"_",C$2),'Reference data SID'!$B:$M,12,FALSE))</f>
        <v/>
      </c>
      <c r="D456" s="16" t="str">
        <f>IF(ISERROR(VLOOKUP(CONCATENATE($A456,"_",D$2),'Reference data SID'!$B:$M,12,FALSE)),"",VLOOKUP(CONCATENATE($A456,"_",D$2),'Reference data SID'!$B:$M,12,FALSE))</f>
        <v/>
      </c>
      <c r="E456" s="16" t="str">
        <f>IF(ISERROR(VLOOKUP(CONCATENATE($A456,"_",E$2),'Reference data SID'!$B:$M,12,FALSE)),"",VLOOKUP(CONCATENATE($A456,"_",E$2),'Reference data SID'!$B:$M,12,FALSE))</f>
        <v/>
      </c>
      <c r="F456" s="16" t="str">
        <f>IF(ISERROR(VLOOKUP(CONCATENATE($A456,"_",F$2),'Reference data SID'!$B:$M,12,FALSE)),"",VLOOKUP(CONCATENATE($A456,"_",F$2),'Reference data SID'!$B:$M,12,FALSE))</f>
        <v/>
      </c>
      <c r="G456" s="16" t="str">
        <f>IF(ISERROR(VLOOKUP(CONCATENATE($A456,"_",G$2),'Reference data SID'!$B:$M,12,FALSE)),"",VLOOKUP(CONCATENATE($A456,"_",G$2),'Reference data SID'!$B:$M,12,FALSE))</f>
        <v/>
      </c>
      <c r="H456" s="16" t="str">
        <f>IF(ISERROR(VLOOKUP(CONCATENATE($A456,"_",H$2),'Reference data SID'!$B:$M,12,FALSE)),"",VLOOKUP(CONCATENATE($A456,"_",H$2),'Reference data SID'!$B:$M,12,FALSE))</f>
        <v/>
      </c>
      <c r="I456" s="16" t="str">
        <f>IF(ISERROR(VLOOKUP(CONCATENATE($A456,"_",I$2),'Reference data SID'!$B:$M,12,FALSE)),"",VLOOKUP(CONCATENATE($A456,"_",I$2),'Reference data SID'!$B:$M,12,FALSE))</f>
        <v/>
      </c>
      <c r="J456" s="16" t="str">
        <f>IF(ISERROR(VLOOKUP(CONCATENATE($A456,"_",J$2),'Reference data SID'!$B:$M,12,FALSE)),"",VLOOKUP(CONCATENATE($A456,"_",J$2),'Reference data SID'!$B:$M,12,FALSE))</f>
        <v/>
      </c>
      <c r="K456" s="16" t="str">
        <f>IF(ISERROR(VLOOKUP(CONCATENATE($A456,"_",K$2),'Reference data SID'!$B:$M,12,FALSE)),"",VLOOKUP(CONCATENATE($A456,"_",K$2),'Reference data SID'!$B:$M,12,FALSE))</f>
        <v/>
      </c>
      <c r="L456" s="16" t="str">
        <f>IF(ISERROR(VLOOKUP(CONCATENATE($A456,"_",L$2),'Reference data SID'!$B:$M,12,FALSE)),"",VLOOKUP(CONCATENATE($A456,"_",L$2),'Reference data SID'!$B:$M,12,FALSE))</f>
        <v/>
      </c>
      <c r="M456" s="16" t="str">
        <f>IF(ISERROR(VLOOKUP(CONCATENATE($A456,"_",M$2),'Reference data SID'!$B:$M,12,FALSE)),"",VLOOKUP(CONCATENATE($A456,"_",M$2),'Reference data SID'!$B:$M,12,FALSE))</f>
        <v/>
      </c>
      <c r="N456" s="16" t="str">
        <f>IF(ISERROR(VLOOKUP(CONCATENATE($A456,"_",N$2),'Reference data SID'!$B:$M,12,FALSE)),"",VLOOKUP(CONCATENATE($A456,"_",N$2),'Reference data SID'!$B:$M,12,FALSE))</f>
        <v/>
      </c>
      <c r="O456" s="16" t="str">
        <f>IF(ISERROR(VLOOKUP(CONCATENATE($A456,"_",O$2),'Reference data SID'!$B:$M,12,FALSE)),"",VLOOKUP(CONCATENATE($A456,"_",O$2),'Reference data SID'!$B:$M,12,FALSE))</f>
        <v/>
      </c>
      <c r="P456" s="16" t="str">
        <f>IF(ISERROR(VLOOKUP(CONCATENATE($A456,"_",P$2),'Reference data SID'!$B:$M,12,FALSE)),"",VLOOKUP(CONCATENATE($A456,"_",P$2),'Reference data SID'!$B:$M,12,FALSE))</f>
        <v/>
      </c>
      <c r="Q456" s="16" t="str">
        <f>IF(ISERROR(VLOOKUP(CONCATENATE($A456,"_",Q$2),'Reference data SID'!$B:$M,12,FALSE)),"",VLOOKUP(CONCATENATE($A456,"_",Q$2),'Reference data SID'!$B:$M,12,FALSE))</f>
        <v/>
      </c>
      <c r="R456" s="16" t="str">
        <f>IF(ISERROR(VLOOKUP(CONCATENATE($A456,"_",R$2),'Reference data SID'!$B:$M,12,FALSE)),"",VLOOKUP(CONCATENATE($A456,"_",R$2),'Reference data SID'!$B:$M,12,FALSE))</f>
        <v/>
      </c>
      <c r="S456" s="16" t="str">
        <f>IF(ISERROR(VLOOKUP(CONCATENATE($A456,"_",S$2),'Reference data SID'!$B:$M,12,FALSE)),"",VLOOKUP(CONCATENATE($A456,"_",S$2),'Reference data SID'!$B:$M,12,FALSE))</f>
        <v/>
      </c>
      <c r="T456" s="16" t="str">
        <f>IF(ISERROR(VLOOKUP(CONCATENATE($A456,"_",T$2),'Reference data SID'!$B:$M,12,FALSE)),"",VLOOKUP(CONCATENATE($A456,"_",T$2),'Reference data SID'!$B:$M,12,FALSE))</f>
        <v/>
      </c>
      <c r="U456" s="16" t="str">
        <f>IF(ISERROR(VLOOKUP(CONCATENATE($A456,"_",U$2),'Reference data SID'!$B:$M,12,FALSE)),"",VLOOKUP(CONCATENATE($A456,"_",U$2),'Reference data SID'!$B:$M,12,FALSE))</f>
        <v/>
      </c>
      <c r="V456" s="16" t="str">
        <f>IF(ISERROR(VLOOKUP(CONCATENATE($A456,"_",V$2),'Reference data SID'!$B:$M,12,FALSE)),"",VLOOKUP(CONCATENATE($A456,"_",V$2),'Reference data SID'!$B:$M,12,FALSE))</f>
        <v/>
      </c>
      <c r="W456" s="16" t="str">
        <f>IF(ISERROR(VLOOKUP(CONCATENATE($A456,"_",W$2),'Reference data SID'!$B:$M,12,FALSE)),"",VLOOKUP(CONCATENATE($A456,"_",W$2),'Reference data SID'!$B:$M,12,FALSE))</f>
        <v/>
      </c>
      <c r="X456" s="16" t="str">
        <f>IF(ISERROR(VLOOKUP(CONCATENATE($A456,"_",X$2),'Reference data SID'!$B:$M,12,FALSE)),"",VLOOKUP(CONCATENATE($A456,"_",X$2),'Reference data SID'!$B:$M,12,FALSE))</f>
        <v/>
      </c>
      <c r="Y456" s="16" t="str">
        <f>IF(ISERROR(VLOOKUP(CONCATENATE($A456,"_",Y$2),'Reference data SID'!$B:$M,12,FALSE)),"",VLOOKUP(CONCATENATE($A456,"_",Y$2),'Reference data SID'!$B:$M,12,FALSE))</f>
        <v/>
      </c>
      <c r="Z456" s="16" t="str">
        <f>IF(ISERROR(VLOOKUP(CONCATENATE($A456,"_",Z$2),'Reference data SID'!$B:$M,12,FALSE)),"",VLOOKUP(CONCATENATE($A456,"_",Z$2),'Reference data SID'!$B:$M,12,FALSE))</f>
        <v/>
      </c>
      <c r="AA456" s="16" t="str">
        <f>IF(ISERROR(VLOOKUP(CONCATENATE($A456,"_",AA$2),'Reference data SID'!$B:$M,12,FALSE)),"",VLOOKUP(CONCATENATE($A456,"_",AA$2),'Reference data SID'!$B:$M,12,FALSE))</f>
        <v/>
      </c>
      <c r="AB456" s="16" t="str">
        <f>IF(ISERROR(VLOOKUP(CONCATENATE($A456,"_",AB$2),'Reference data SID'!$B:$M,12,FALSE)),"",VLOOKUP(CONCATENATE($A456,"_",AB$2),'Reference data SID'!$B:$M,12,FALSE))</f>
        <v/>
      </c>
      <c r="AC456" s="16" t="str">
        <f>IF(ISERROR(VLOOKUP(CONCATENATE($A456,"_",AC$2),'Reference data SID'!$B:$M,12,FALSE)),"",VLOOKUP(CONCATENATE($A456,"_",AC$2),'Reference data SID'!$B:$M,12,FALSE))</f>
        <v/>
      </c>
      <c r="AD456" s="16" t="str">
        <f>IF(ISERROR(VLOOKUP(CONCATENATE($A456,"_",AD$2),'Reference data SID'!$B:$M,12,FALSE)),"",VLOOKUP(CONCATENATE($A456,"_",AD$2),'Reference data SID'!$B:$M,12,FALSE))</f>
        <v/>
      </c>
      <c r="AE456" s="16" t="str">
        <f>IF(ISERROR(VLOOKUP(CONCATENATE($A456,"_",AE$2),'Reference data SID'!$B:$M,12,FALSE)),"",VLOOKUP(CONCATENATE($A456,"_",AE$2),'Reference data SID'!$B:$M,12,FALSE))</f>
        <v/>
      </c>
      <c r="AF456" s="16" t="str">
        <f>IF(ISERROR(VLOOKUP(CONCATENATE($A456,"_",AF$2),'Reference data SID'!$B:$M,12,FALSE)),"",VLOOKUP(CONCATENATE($A456,"_",AF$2),'Reference data SID'!$B:$M,12,FALSE))</f>
        <v/>
      </c>
      <c r="AG456" s="16" t="str">
        <f>IF(ISERROR(VLOOKUP(CONCATENATE($A456,"_",AG$2),'Reference data SID'!$B:$M,12,FALSE)),"",VLOOKUP(CONCATENATE($A456,"_",AG$2),'Reference data SID'!$B:$M,12,FALSE))</f>
        <v/>
      </c>
      <c r="AH456" s="16" t="str">
        <f>IF(ISERROR(VLOOKUP(CONCATENATE($A456,"_",AH$2),'Reference data SID'!$B:$M,12,FALSE)),"",VLOOKUP(CONCATENATE($A456,"_",AH$2),'Reference data SID'!$B:$M,12,FALSE))</f>
        <v/>
      </c>
      <c r="AI456" s="16" t="str">
        <f>IF(ISERROR(VLOOKUP(CONCATENATE($A456,"_",AI$2),'Reference data SID'!$B:$M,12,FALSE)),"",VLOOKUP(CONCATENATE($A456,"_",AI$2),'Reference data SID'!$B:$M,12,FALSE))</f>
        <v/>
      </c>
      <c r="AJ456" s="16" t="str">
        <f>IF(ISERROR(VLOOKUP(CONCATENATE($A456,"_",AJ$2),'Reference data SID'!$B:$M,12,FALSE)),"",VLOOKUP(CONCATENATE($A456,"_",AJ$2),'Reference data SID'!$B:$M,12,FALSE))</f>
        <v/>
      </c>
      <c r="AK456" s="16" t="str">
        <f>IF(ISERROR(VLOOKUP(CONCATENATE($A456,"_",AK$2),'Reference data SID'!$B:$M,12,FALSE)),"",VLOOKUP(CONCATENATE($A456,"_",AK$2),'Reference data SID'!$B:$M,12,FALSE))</f>
        <v/>
      </c>
      <c r="AL456" s="16" t="str">
        <f>IF(ISERROR(VLOOKUP(CONCATENATE($A456,"_",AL$2),'Reference data SID'!$B:$M,12,FALSE)),"",VLOOKUP(CONCATENATE($A456,"_",AL$2),'Reference data SID'!$B:$M,12,FALSE))</f>
        <v/>
      </c>
      <c r="AM456" s="16" t="str">
        <f>IF(ISERROR(VLOOKUP(CONCATENATE($A456,"_",AM$2),'Reference data SID'!$B:$M,12,FALSE)),"",VLOOKUP(CONCATENATE($A456,"_",AM$2),'Reference data SID'!$B:$M,12,FALSE))</f>
        <v/>
      </c>
      <c r="AN456" s="16" t="str">
        <f>IF(ISERROR(VLOOKUP(CONCATENATE($A456,"_",AN$2),'Reference data SID'!$B:$M,12,FALSE)),"",VLOOKUP(CONCATENATE($A456,"_",AN$2),'Reference data SID'!$B:$M,12,FALSE))</f>
        <v/>
      </c>
      <c r="AO456" s="16" t="str">
        <f>IF(ISERROR(VLOOKUP(CONCATENATE($A456,"_",AO$2),'Reference data SID'!$B:$M,12,FALSE)),"",VLOOKUP(CONCATENATE($A456,"_",AO$2),'Reference data SID'!$B:$M,12,FALSE))</f>
        <v/>
      </c>
      <c r="AP456" s="16" t="str">
        <f>IF(ISERROR(VLOOKUP(CONCATENATE($A456,"_",AP$2),'Reference data SID'!$B:$M,12,FALSE)),"",VLOOKUP(CONCATENATE($A456,"_",AP$2),'Reference data SID'!$B:$M,12,FALSE))</f>
        <v/>
      </c>
      <c r="AQ456" s="16" t="str">
        <f>IF(ISERROR(VLOOKUP(CONCATENATE($A456,"_",AQ$2),'Reference data SID'!$B:$M,12,FALSE)),"",VLOOKUP(CONCATENATE($A456,"_",AQ$2),'Reference data SID'!$B:$M,12,FALSE))</f>
        <v/>
      </c>
      <c r="AR456" s="16" t="str">
        <f>IF(ISERROR(VLOOKUP(CONCATENATE($A456,"_",AR$2),'Reference data SID'!$B:$M,12,FALSE)),"",VLOOKUP(CONCATENATE($A456,"_",AR$2),'Reference data SID'!$B:$M,12,FALSE))</f>
        <v/>
      </c>
      <c r="AS456" s="16" t="str">
        <f>IF(ISERROR(VLOOKUP(CONCATENATE($A456,"_",AS$2),'Reference data SID'!$B:$M,12,FALSE)),"",VLOOKUP(CONCATENATE($A456,"_",AS$2),'Reference data SID'!$B:$M,12,FALSE))</f>
        <v/>
      </c>
      <c r="AT456" s="16" t="str">
        <f>IF(ISERROR(VLOOKUP(CONCATENATE($A456,"_",AT$2),'Reference data SID'!$B:$M,12,FALSE)),"",VLOOKUP(CONCATENATE($A456,"_",AT$2),'Reference data SID'!$B:$M,12,FALSE))</f>
        <v/>
      </c>
    </row>
    <row r="457" spans="1:46" x14ac:dyDescent="0.25">
      <c r="A457">
        <v>453</v>
      </c>
      <c r="B457" s="16" t="str">
        <f>IF(ISERROR(VLOOKUP(CONCATENATE($A457,"_",B$2),'Reference data SID'!$B:$M,12,FALSE)),"",VLOOKUP(CONCATENATE($A457,"_",B$2),'Reference data SID'!$B:$M,12,FALSE))</f>
        <v/>
      </c>
      <c r="C457" s="16" t="str">
        <f>IF(ISERROR(VLOOKUP(CONCATENATE($A457,"_",C$2),'Reference data SID'!$B:$M,12,FALSE)),"",VLOOKUP(CONCATENATE($A457,"_",C$2),'Reference data SID'!$B:$M,12,FALSE))</f>
        <v/>
      </c>
      <c r="D457" s="16" t="str">
        <f>IF(ISERROR(VLOOKUP(CONCATENATE($A457,"_",D$2),'Reference data SID'!$B:$M,12,FALSE)),"",VLOOKUP(CONCATENATE($A457,"_",D$2),'Reference data SID'!$B:$M,12,FALSE))</f>
        <v/>
      </c>
      <c r="E457" s="16" t="str">
        <f>IF(ISERROR(VLOOKUP(CONCATENATE($A457,"_",E$2),'Reference data SID'!$B:$M,12,FALSE)),"",VLOOKUP(CONCATENATE($A457,"_",E$2),'Reference data SID'!$B:$M,12,FALSE))</f>
        <v/>
      </c>
      <c r="F457" s="16" t="str">
        <f>IF(ISERROR(VLOOKUP(CONCATENATE($A457,"_",F$2),'Reference data SID'!$B:$M,12,FALSE)),"",VLOOKUP(CONCATENATE($A457,"_",F$2),'Reference data SID'!$B:$M,12,FALSE))</f>
        <v/>
      </c>
      <c r="G457" s="16" t="str">
        <f>IF(ISERROR(VLOOKUP(CONCATENATE($A457,"_",G$2),'Reference data SID'!$B:$M,12,FALSE)),"",VLOOKUP(CONCATENATE($A457,"_",G$2),'Reference data SID'!$B:$M,12,FALSE))</f>
        <v/>
      </c>
      <c r="H457" s="16" t="str">
        <f>IF(ISERROR(VLOOKUP(CONCATENATE($A457,"_",H$2),'Reference data SID'!$B:$M,12,FALSE)),"",VLOOKUP(CONCATENATE($A457,"_",H$2),'Reference data SID'!$B:$M,12,FALSE))</f>
        <v/>
      </c>
      <c r="I457" s="16" t="str">
        <f>IF(ISERROR(VLOOKUP(CONCATENATE($A457,"_",I$2),'Reference data SID'!$B:$M,12,FALSE)),"",VLOOKUP(CONCATENATE($A457,"_",I$2),'Reference data SID'!$B:$M,12,FALSE))</f>
        <v/>
      </c>
      <c r="J457" s="16" t="str">
        <f>IF(ISERROR(VLOOKUP(CONCATENATE($A457,"_",J$2),'Reference data SID'!$B:$M,12,FALSE)),"",VLOOKUP(CONCATENATE($A457,"_",J$2),'Reference data SID'!$B:$M,12,FALSE))</f>
        <v/>
      </c>
      <c r="K457" s="16" t="str">
        <f>IF(ISERROR(VLOOKUP(CONCATENATE($A457,"_",K$2),'Reference data SID'!$B:$M,12,FALSE)),"",VLOOKUP(CONCATENATE($A457,"_",K$2),'Reference data SID'!$B:$M,12,FALSE))</f>
        <v/>
      </c>
      <c r="L457" s="16" t="str">
        <f>IF(ISERROR(VLOOKUP(CONCATENATE($A457,"_",L$2),'Reference data SID'!$B:$M,12,FALSE)),"",VLOOKUP(CONCATENATE($A457,"_",L$2),'Reference data SID'!$B:$M,12,FALSE))</f>
        <v/>
      </c>
      <c r="M457" s="16" t="str">
        <f>IF(ISERROR(VLOOKUP(CONCATENATE($A457,"_",M$2),'Reference data SID'!$B:$M,12,FALSE)),"",VLOOKUP(CONCATENATE($A457,"_",M$2),'Reference data SID'!$B:$M,12,FALSE))</f>
        <v/>
      </c>
      <c r="N457" s="16" t="str">
        <f>IF(ISERROR(VLOOKUP(CONCATENATE($A457,"_",N$2),'Reference data SID'!$B:$M,12,FALSE)),"",VLOOKUP(CONCATENATE($A457,"_",N$2),'Reference data SID'!$B:$M,12,FALSE))</f>
        <v/>
      </c>
      <c r="O457" s="16" t="str">
        <f>IF(ISERROR(VLOOKUP(CONCATENATE($A457,"_",O$2),'Reference data SID'!$B:$M,12,FALSE)),"",VLOOKUP(CONCATENATE($A457,"_",O$2),'Reference data SID'!$B:$M,12,FALSE))</f>
        <v/>
      </c>
      <c r="P457" s="16" t="str">
        <f>IF(ISERROR(VLOOKUP(CONCATENATE($A457,"_",P$2),'Reference data SID'!$B:$M,12,FALSE)),"",VLOOKUP(CONCATENATE($A457,"_",P$2),'Reference data SID'!$B:$M,12,FALSE))</f>
        <v/>
      </c>
      <c r="Q457" s="16" t="str">
        <f>IF(ISERROR(VLOOKUP(CONCATENATE($A457,"_",Q$2),'Reference data SID'!$B:$M,12,FALSE)),"",VLOOKUP(CONCATENATE($A457,"_",Q$2),'Reference data SID'!$B:$M,12,FALSE))</f>
        <v/>
      </c>
      <c r="R457" s="16" t="str">
        <f>IF(ISERROR(VLOOKUP(CONCATENATE($A457,"_",R$2),'Reference data SID'!$B:$M,12,FALSE)),"",VLOOKUP(CONCATENATE($A457,"_",R$2),'Reference data SID'!$B:$M,12,FALSE))</f>
        <v/>
      </c>
      <c r="S457" s="16" t="str">
        <f>IF(ISERROR(VLOOKUP(CONCATENATE($A457,"_",S$2),'Reference data SID'!$B:$M,12,FALSE)),"",VLOOKUP(CONCATENATE($A457,"_",S$2),'Reference data SID'!$B:$M,12,FALSE))</f>
        <v/>
      </c>
      <c r="T457" s="16" t="str">
        <f>IF(ISERROR(VLOOKUP(CONCATENATE($A457,"_",T$2),'Reference data SID'!$B:$M,12,FALSE)),"",VLOOKUP(CONCATENATE($A457,"_",T$2),'Reference data SID'!$B:$M,12,FALSE))</f>
        <v/>
      </c>
      <c r="U457" s="16" t="str">
        <f>IF(ISERROR(VLOOKUP(CONCATENATE($A457,"_",U$2),'Reference data SID'!$B:$M,12,FALSE)),"",VLOOKUP(CONCATENATE($A457,"_",U$2),'Reference data SID'!$B:$M,12,FALSE))</f>
        <v/>
      </c>
      <c r="V457" s="16" t="str">
        <f>IF(ISERROR(VLOOKUP(CONCATENATE($A457,"_",V$2),'Reference data SID'!$B:$M,12,FALSE)),"",VLOOKUP(CONCATENATE($A457,"_",V$2),'Reference data SID'!$B:$M,12,FALSE))</f>
        <v/>
      </c>
      <c r="W457" s="16" t="str">
        <f>IF(ISERROR(VLOOKUP(CONCATENATE($A457,"_",W$2),'Reference data SID'!$B:$M,12,FALSE)),"",VLOOKUP(CONCATENATE($A457,"_",W$2),'Reference data SID'!$B:$M,12,FALSE))</f>
        <v/>
      </c>
      <c r="X457" s="16" t="str">
        <f>IF(ISERROR(VLOOKUP(CONCATENATE($A457,"_",X$2),'Reference data SID'!$B:$M,12,FALSE)),"",VLOOKUP(CONCATENATE($A457,"_",X$2),'Reference data SID'!$B:$M,12,FALSE))</f>
        <v/>
      </c>
      <c r="Y457" s="16" t="str">
        <f>IF(ISERROR(VLOOKUP(CONCATENATE($A457,"_",Y$2),'Reference data SID'!$B:$M,12,FALSE)),"",VLOOKUP(CONCATENATE($A457,"_",Y$2),'Reference data SID'!$B:$M,12,FALSE))</f>
        <v/>
      </c>
      <c r="Z457" s="16" t="str">
        <f>IF(ISERROR(VLOOKUP(CONCATENATE($A457,"_",Z$2),'Reference data SID'!$B:$M,12,FALSE)),"",VLOOKUP(CONCATENATE($A457,"_",Z$2),'Reference data SID'!$B:$M,12,FALSE))</f>
        <v/>
      </c>
      <c r="AA457" s="16" t="str">
        <f>IF(ISERROR(VLOOKUP(CONCATENATE($A457,"_",AA$2),'Reference data SID'!$B:$M,12,FALSE)),"",VLOOKUP(CONCATENATE($A457,"_",AA$2),'Reference data SID'!$B:$M,12,FALSE))</f>
        <v/>
      </c>
      <c r="AB457" s="16" t="str">
        <f>IF(ISERROR(VLOOKUP(CONCATENATE($A457,"_",AB$2),'Reference data SID'!$B:$M,12,FALSE)),"",VLOOKUP(CONCATENATE($A457,"_",AB$2),'Reference data SID'!$B:$M,12,FALSE))</f>
        <v/>
      </c>
      <c r="AC457" s="16" t="str">
        <f>IF(ISERROR(VLOOKUP(CONCATENATE($A457,"_",AC$2),'Reference data SID'!$B:$M,12,FALSE)),"",VLOOKUP(CONCATENATE($A457,"_",AC$2),'Reference data SID'!$B:$M,12,FALSE))</f>
        <v/>
      </c>
      <c r="AD457" s="16" t="str">
        <f>IF(ISERROR(VLOOKUP(CONCATENATE($A457,"_",AD$2),'Reference data SID'!$B:$M,12,FALSE)),"",VLOOKUP(CONCATENATE($A457,"_",AD$2),'Reference data SID'!$B:$M,12,FALSE))</f>
        <v/>
      </c>
      <c r="AE457" s="16" t="str">
        <f>IF(ISERROR(VLOOKUP(CONCATENATE($A457,"_",AE$2),'Reference data SID'!$B:$M,12,FALSE)),"",VLOOKUP(CONCATENATE($A457,"_",AE$2),'Reference data SID'!$B:$M,12,FALSE))</f>
        <v/>
      </c>
      <c r="AF457" s="16" t="str">
        <f>IF(ISERROR(VLOOKUP(CONCATENATE($A457,"_",AF$2),'Reference data SID'!$B:$M,12,FALSE)),"",VLOOKUP(CONCATENATE($A457,"_",AF$2),'Reference data SID'!$B:$M,12,FALSE))</f>
        <v/>
      </c>
      <c r="AG457" s="16" t="str">
        <f>IF(ISERROR(VLOOKUP(CONCATENATE($A457,"_",AG$2),'Reference data SID'!$B:$M,12,FALSE)),"",VLOOKUP(CONCATENATE($A457,"_",AG$2),'Reference data SID'!$B:$M,12,FALSE))</f>
        <v/>
      </c>
      <c r="AH457" s="16" t="str">
        <f>IF(ISERROR(VLOOKUP(CONCATENATE($A457,"_",AH$2),'Reference data SID'!$B:$M,12,FALSE)),"",VLOOKUP(CONCATENATE($A457,"_",AH$2),'Reference data SID'!$B:$M,12,FALSE))</f>
        <v/>
      </c>
      <c r="AI457" s="16" t="str">
        <f>IF(ISERROR(VLOOKUP(CONCATENATE($A457,"_",AI$2),'Reference data SID'!$B:$M,12,FALSE)),"",VLOOKUP(CONCATENATE($A457,"_",AI$2),'Reference data SID'!$B:$M,12,FALSE))</f>
        <v/>
      </c>
      <c r="AJ457" s="16" t="str">
        <f>IF(ISERROR(VLOOKUP(CONCATENATE($A457,"_",AJ$2),'Reference data SID'!$B:$M,12,FALSE)),"",VLOOKUP(CONCATENATE($A457,"_",AJ$2),'Reference data SID'!$B:$M,12,FALSE))</f>
        <v/>
      </c>
      <c r="AK457" s="16" t="str">
        <f>IF(ISERROR(VLOOKUP(CONCATENATE($A457,"_",AK$2),'Reference data SID'!$B:$M,12,FALSE)),"",VLOOKUP(CONCATENATE($A457,"_",AK$2),'Reference data SID'!$B:$M,12,FALSE))</f>
        <v/>
      </c>
      <c r="AL457" s="16" t="str">
        <f>IF(ISERROR(VLOOKUP(CONCATENATE($A457,"_",AL$2),'Reference data SID'!$B:$M,12,FALSE)),"",VLOOKUP(CONCATENATE($A457,"_",AL$2),'Reference data SID'!$B:$M,12,FALSE))</f>
        <v/>
      </c>
      <c r="AM457" s="16" t="str">
        <f>IF(ISERROR(VLOOKUP(CONCATENATE($A457,"_",AM$2),'Reference data SID'!$B:$M,12,FALSE)),"",VLOOKUP(CONCATENATE($A457,"_",AM$2),'Reference data SID'!$B:$M,12,FALSE))</f>
        <v/>
      </c>
      <c r="AN457" s="16" t="str">
        <f>IF(ISERROR(VLOOKUP(CONCATENATE($A457,"_",AN$2),'Reference data SID'!$B:$M,12,FALSE)),"",VLOOKUP(CONCATENATE($A457,"_",AN$2),'Reference data SID'!$B:$M,12,FALSE))</f>
        <v/>
      </c>
      <c r="AO457" s="16" t="str">
        <f>IF(ISERROR(VLOOKUP(CONCATENATE($A457,"_",AO$2),'Reference data SID'!$B:$M,12,FALSE)),"",VLOOKUP(CONCATENATE($A457,"_",AO$2),'Reference data SID'!$B:$M,12,FALSE))</f>
        <v/>
      </c>
      <c r="AP457" s="16" t="str">
        <f>IF(ISERROR(VLOOKUP(CONCATENATE($A457,"_",AP$2),'Reference data SID'!$B:$M,12,FALSE)),"",VLOOKUP(CONCATENATE($A457,"_",AP$2),'Reference data SID'!$B:$M,12,FALSE))</f>
        <v/>
      </c>
      <c r="AQ457" s="16" t="str">
        <f>IF(ISERROR(VLOOKUP(CONCATENATE($A457,"_",AQ$2),'Reference data SID'!$B:$M,12,FALSE)),"",VLOOKUP(CONCATENATE($A457,"_",AQ$2),'Reference data SID'!$B:$M,12,FALSE))</f>
        <v/>
      </c>
      <c r="AR457" s="16" t="str">
        <f>IF(ISERROR(VLOOKUP(CONCATENATE($A457,"_",AR$2),'Reference data SID'!$B:$M,12,FALSE)),"",VLOOKUP(CONCATENATE($A457,"_",AR$2),'Reference data SID'!$B:$M,12,FALSE))</f>
        <v/>
      </c>
      <c r="AS457" s="16" t="str">
        <f>IF(ISERROR(VLOOKUP(CONCATENATE($A457,"_",AS$2),'Reference data SID'!$B:$M,12,FALSE)),"",VLOOKUP(CONCATENATE($A457,"_",AS$2),'Reference data SID'!$B:$M,12,FALSE))</f>
        <v/>
      </c>
      <c r="AT457" s="16" t="str">
        <f>IF(ISERROR(VLOOKUP(CONCATENATE($A457,"_",AT$2),'Reference data SID'!$B:$M,12,FALSE)),"",VLOOKUP(CONCATENATE($A457,"_",AT$2),'Reference data SID'!$B:$M,12,FALSE))</f>
        <v/>
      </c>
    </row>
    <row r="458" spans="1:46" x14ac:dyDescent="0.25">
      <c r="A458">
        <v>454</v>
      </c>
      <c r="B458" s="16" t="str">
        <f>IF(ISERROR(VLOOKUP(CONCATENATE($A458,"_",B$2),'Reference data SID'!$B:$M,12,FALSE)),"",VLOOKUP(CONCATENATE($A458,"_",B$2),'Reference data SID'!$B:$M,12,FALSE))</f>
        <v/>
      </c>
      <c r="C458" s="16" t="str">
        <f>IF(ISERROR(VLOOKUP(CONCATENATE($A458,"_",C$2),'Reference data SID'!$B:$M,12,FALSE)),"",VLOOKUP(CONCATENATE($A458,"_",C$2),'Reference data SID'!$B:$M,12,FALSE))</f>
        <v/>
      </c>
      <c r="D458" s="16" t="str">
        <f>IF(ISERROR(VLOOKUP(CONCATENATE($A458,"_",D$2),'Reference data SID'!$B:$M,12,FALSE)),"",VLOOKUP(CONCATENATE($A458,"_",D$2),'Reference data SID'!$B:$M,12,FALSE))</f>
        <v/>
      </c>
      <c r="E458" s="16" t="str">
        <f>IF(ISERROR(VLOOKUP(CONCATENATE($A458,"_",E$2),'Reference data SID'!$B:$M,12,FALSE)),"",VLOOKUP(CONCATENATE($A458,"_",E$2),'Reference data SID'!$B:$M,12,FALSE))</f>
        <v/>
      </c>
      <c r="F458" s="16" t="str">
        <f>IF(ISERROR(VLOOKUP(CONCATENATE($A458,"_",F$2),'Reference data SID'!$B:$M,12,FALSE)),"",VLOOKUP(CONCATENATE($A458,"_",F$2),'Reference data SID'!$B:$M,12,FALSE))</f>
        <v/>
      </c>
      <c r="G458" s="16" t="str">
        <f>IF(ISERROR(VLOOKUP(CONCATENATE($A458,"_",G$2),'Reference data SID'!$B:$M,12,FALSE)),"",VLOOKUP(CONCATENATE($A458,"_",G$2),'Reference data SID'!$B:$M,12,FALSE))</f>
        <v/>
      </c>
      <c r="H458" s="16" t="str">
        <f>IF(ISERROR(VLOOKUP(CONCATENATE($A458,"_",H$2),'Reference data SID'!$B:$M,12,FALSE)),"",VLOOKUP(CONCATENATE($A458,"_",H$2),'Reference data SID'!$B:$M,12,FALSE))</f>
        <v/>
      </c>
      <c r="I458" s="16" t="str">
        <f>IF(ISERROR(VLOOKUP(CONCATENATE($A458,"_",I$2),'Reference data SID'!$B:$M,12,FALSE)),"",VLOOKUP(CONCATENATE($A458,"_",I$2),'Reference data SID'!$B:$M,12,FALSE))</f>
        <v/>
      </c>
      <c r="J458" s="16" t="str">
        <f>IF(ISERROR(VLOOKUP(CONCATENATE($A458,"_",J$2),'Reference data SID'!$B:$M,12,FALSE)),"",VLOOKUP(CONCATENATE($A458,"_",J$2),'Reference data SID'!$B:$M,12,FALSE))</f>
        <v/>
      </c>
      <c r="K458" s="16" t="str">
        <f>IF(ISERROR(VLOOKUP(CONCATENATE($A458,"_",K$2),'Reference data SID'!$B:$M,12,FALSE)),"",VLOOKUP(CONCATENATE($A458,"_",K$2),'Reference data SID'!$B:$M,12,FALSE))</f>
        <v/>
      </c>
      <c r="L458" s="16" t="str">
        <f>IF(ISERROR(VLOOKUP(CONCATENATE($A458,"_",L$2),'Reference data SID'!$B:$M,12,FALSE)),"",VLOOKUP(CONCATENATE($A458,"_",L$2),'Reference data SID'!$B:$M,12,FALSE))</f>
        <v/>
      </c>
      <c r="M458" s="16" t="str">
        <f>IF(ISERROR(VLOOKUP(CONCATENATE($A458,"_",M$2),'Reference data SID'!$B:$M,12,FALSE)),"",VLOOKUP(CONCATENATE($A458,"_",M$2),'Reference data SID'!$B:$M,12,FALSE))</f>
        <v/>
      </c>
      <c r="N458" s="16" t="str">
        <f>IF(ISERROR(VLOOKUP(CONCATENATE($A458,"_",N$2),'Reference data SID'!$B:$M,12,FALSE)),"",VLOOKUP(CONCATENATE($A458,"_",N$2),'Reference data SID'!$B:$M,12,FALSE))</f>
        <v/>
      </c>
      <c r="O458" s="16" t="str">
        <f>IF(ISERROR(VLOOKUP(CONCATENATE($A458,"_",O$2),'Reference data SID'!$B:$M,12,FALSE)),"",VLOOKUP(CONCATENATE($A458,"_",O$2),'Reference data SID'!$B:$M,12,FALSE))</f>
        <v/>
      </c>
      <c r="P458" s="16" t="str">
        <f>IF(ISERROR(VLOOKUP(CONCATENATE($A458,"_",P$2),'Reference data SID'!$B:$M,12,FALSE)),"",VLOOKUP(CONCATENATE($A458,"_",P$2),'Reference data SID'!$B:$M,12,FALSE))</f>
        <v/>
      </c>
      <c r="Q458" s="16" t="str">
        <f>IF(ISERROR(VLOOKUP(CONCATENATE($A458,"_",Q$2),'Reference data SID'!$B:$M,12,FALSE)),"",VLOOKUP(CONCATENATE($A458,"_",Q$2),'Reference data SID'!$B:$M,12,FALSE))</f>
        <v/>
      </c>
      <c r="R458" s="16" t="str">
        <f>IF(ISERROR(VLOOKUP(CONCATENATE($A458,"_",R$2),'Reference data SID'!$B:$M,12,FALSE)),"",VLOOKUP(CONCATENATE($A458,"_",R$2),'Reference data SID'!$B:$M,12,FALSE))</f>
        <v/>
      </c>
      <c r="S458" s="16" t="str">
        <f>IF(ISERROR(VLOOKUP(CONCATENATE($A458,"_",S$2),'Reference data SID'!$B:$M,12,FALSE)),"",VLOOKUP(CONCATENATE($A458,"_",S$2),'Reference data SID'!$B:$M,12,FALSE))</f>
        <v/>
      </c>
      <c r="T458" s="16" t="str">
        <f>IF(ISERROR(VLOOKUP(CONCATENATE($A458,"_",T$2),'Reference data SID'!$B:$M,12,FALSE)),"",VLOOKUP(CONCATENATE($A458,"_",T$2),'Reference data SID'!$B:$M,12,FALSE))</f>
        <v/>
      </c>
      <c r="U458" s="16" t="str">
        <f>IF(ISERROR(VLOOKUP(CONCATENATE($A458,"_",U$2),'Reference data SID'!$B:$M,12,FALSE)),"",VLOOKUP(CONCATENATE($A458,"_",U$2),'Reference data SID'!$B:$M,12,FALSE))</f>
        <v/>
      </c>
      <c r="V458" s="16" t="str">
        <f>IF(ISERROR(VLOOKUP(CONCATENATE($A458,"_",V$2),'Reference data SID'!$B:$M,12,FALSE)),"",VLOOKUP(CONCATENATE($A458,"_",V$2),'Reference data SID'!$B:$M,12,FALSE))</f>
        <v/>
      </c>
      <c r="W458" s="16" t="str">
        <f>IF(ISERROR(VLOOKUP(CONCATENATE($A458,"_",W$2),'Reference data SID'!$B:$M,12,FALSE)),"",VLOOKUP(CONCATENATE($A458,"_",W$2),'Reference data SID'!$B:$M,12,FALSE))</f>
        <v/>
      </c>
      <c r="X458" s="16" t="str">
        <f>IF(ISERROR(VLOOKUP(CONCATENATE($A458,"_",X$2),'Reference data SID'!$B:$M,12,FALSE)),"",VLOOKUP(CONCATENATE($A458,"_",X$2),'Reference data SID'!$B:$M,12,FALSE))</f>
        <v/>
      </c>
      <c r="Y458" s="16" t="str">
        <f>IF(ISERROR(VLOOKUP(CONCATENATE($A458,"_",Y$2),'Reference data SID'!$B:$M,12,FALSE)),"",VLOOKUP(CONCATENATE($A458,"_",Y$2),'Reference data SID'!$B:$M,12,FALSE))</f>
        <v/>
      </c>
      <c r="Z458" s="16" t="str">
        <f>IF(ISERROR(VLOOKUP(CONCATENATE($A458,"_",Z$2),'Reference data SID'!$B:$M,12,FALSE)),"",VLOOKUP(CONCATENATE($A458,"_",Z$2),'Reference data SID'!$B:$M,12,FALSE))</f>
        <v/>
      </c>
      <c r="AA458" s="16" t="str">
        <f>IF(ISERROR(VLOOKUP(CONCATENATE($A458,"_",AA$2),'Reference data SID'!$B:$M,12,FALSE)),"",VLOOKUP(CONCATENATE($A458,"_",AA$2),'Reference data SID'!$B:$M,12,FALSE))</f>
        <v/>
      </c>
      <c r="AB458" s="16" t="str">
        <f>IF(ISERROR(VLOOKUP(CONCATENATE($A458,"_",AB$2),'Reference data SID'!$B:$M,12,FALSE)),"",VLOOKUP(CONCATENATE($A458,"_",AB$2),'Reference data SID'!$B:$M,12,FALSE))</f>
        <v/>
      </c>
      <c r="AC458" s="16" t="str">
        <f>IF(ISERROR(VLOOKUP(CONCATENATE($A458,"_",AC$2),'Reference data SID'!$B:$M,12,FALSE)),"",VLOOKUP(CONCATENATE($A458,"_",AC$2),'Reference data SID'!$B:$M,12,FALSE))</f>
        <v/>
      </c>
      <c r="AD458" s="16" t="str">
        <f>IF(ISERROR(VLOOKUP(CONCATENATE($A458,"_",AD$2),'Reference data SID'!$B:$M,12,FALSE)),"",VLOOKUP(CONCATENATE($A458,"_",AD$2),'Reference data SID'!$B:$M,12,FALSE))</f>
        <v/>
      </c>
      <c r="AE458" s="16" t="str">
        <f>IF(ISERROR(VLOOKUP(CONCATENATE($A458,"_",AE$2),'Reference data SID'!$B:$M,12,FALSE)),"",VLOOKUP(CONCATENATE($A458,"_",AE$2),'Reference data SID'!$B:$M,12,FALSE))</f>
        <v/>
      </c>
      <c r="AF458" s="16" t="str">
        <f>IF(ISERROR(VLOOKUP(CONCATENATE($A458,"_",AF$2),'Reference data SID'!$B:$M,12,FALSE)),"",VLOOKUP(CONCATENATE($A458,"_",AF$2),'Reference data SID'!$B:$M,12,FALSE))</f>
        <v/>
      </c>
      <c r="AG458" s="16" t="str">
        <f>IF(ISERROR(VLOOKUP(CONCATENATE($A458,"_",AG$2),'Reference data SID'!$B:$M,12,FALSE)),"",VLOOKUP(CONCATENATE($A458,"_",AG$2),'Reference data SID'!$B:$M,12,FALSE))</f>
        <v/>
      </c>
      <c r="AH458" s="16" t="str">
        <f>IF(ISERROR(VLOOKUP(CONCATENATE($A458,"_",AH$2),'Reference data SID'!$B:$M,12,FALSE)),"",VLOOKUP(CONCATENATE($A458,"_",AH$2),'Reference data SID'!$B:$M,12,FALSE))</f>
        <v/>
      </c>
      <c r="AI458" s="16" t="str">
        <f>IF(ISERROR(VLOOKUP(CONCATENATE($A458,"_",AI$2),'Reference data SID'!$B:$M,12,FALSE)),"",VLOOKUP(CONCATENATE($A458,"_",AI$2),'Reference data SID'!$B:$M,12,FALSE))</f>
        <v/>
      </c>
      <c r="AJ458" s="16" t="str">
        <f>IF(ISERROR(VLOOKUP(CONCATENATE($A458,"_",AJ$2),'Reference data SID'!$B:$M,12,FALSE)),"",VLOOKUP(CONCATENATE($A458,"_",AJ$2),'Reference data SID'!$B:$M,12,FALSE))</f>
        <v/>
      </c>
      <c r="AK458" s="16" t="str">
        <f>IF(ISERROR(VLOOKUP(CONCATENATE($A458,"_",AK$2),'Reference data SID'!$B:$M,12,FALSE)),"",VLOOKUP(CONCATENATE($A458,"_",AK$2),'Reference data SID'!$B:$M,12,FALSE))</f>
        <v/>
      </c>
      <c r="AL458" s="16" t="str">
        <f>IF(ISERROR(VLOOKUP(CONCATENATE($A458,"_",AL$2),'Reference data SID'!$B:$M,12,FALSE)),"",VLOOKUP(CONCATENATE($A458,"_",AL$2),'Reference data SID'!$B:$M,12,FALSE))</f>
        <v/>
      </c>
      <c r="AM458" s="16" t="str">
        <f>IF(ISERROR(VLOOKUP(CONCATENATE($A458,"_",AM$2),'Reference data SID'!$B:$M,12,FALSE)),"",VLOOKUP(CONCATENATE($A458,"_",AM$2),'Reference data SID'!$B:$M,12,FALSE))</f>
        <v/>
      </c>
      <c r="AN458" s="16" t="str">
        <f>IF(ISERROR(VLOOKUP(CONCATENATE($A458,"_",AN$2),'Reference data SID'!$B:$M,12,FALSE)),"",VLOOKUP(CONCATENATE($A458,"_",AN$2),'Reference data SID'!$B:$M,12,FALSE))</f>
        <v/>
      </c>
      <c r="AO458" s="16" t="str">
        <f>IF(ISERROR(VLOOKUP(CONCATENATE($A458,"_",AO$2),'Reference data SID'!$B:$M,12,FALSE)),"",VLOOKUP(CONCATENATE($A458,"_",AO$2),'Reference data SID'!$B:$M,12,FALSE))</f>
        <v/>
      </c>
      <c r="AP458" s="16" t="str">
        <f>IF(ISERROR(VLOOKUP(CONCATENATE($A458,"_",AP$2),'Reference data SID'!$B:$M,12,FALSE)),"",VLOOKUP(CONCATENATE($A458,"_",AP$2),'Reference data SID'!$B:$M,12,FALSE))</f>
        <v/>
      </c>
      <c r="AQ458" s="16" t="str">
        <f>IF(ISERROR(VLOOKUP(CONCATENATE($A458,"_",AQ$2),'Reference data SID'!$B:$M,12,FALSE)),"",VLOOKUP(CONCATENATE($A458,"_",AQ$2),'Reference data SID'!$B:$M,12,FALSE))</f>
        <v/>
      </c>
      <c r="AR458" s="16" t="str">
        <f>IF(ISERROR(VLOOKUP(CONCATENATE($A458,"_",AR$2),'Reference data SID'!$B:$M,12,FALSE)),"",VLOOKUP(CONCATENATE($A458,"_",AR$2),'Reference data SID'!$B:$M,12,FALSE))</f>
        <v/>
      </c>
      <c r="AS458" s="16" t="str">
        <f>IF(ISERROR(VLOOKUP(CONCATENATE($A458,"_",AS$2),'Reference data SID'!$B:$M,12,FALSE)),"",VLOOKUP(CONCATENATE($A458,"_",AS$2),'Reference data SID'!$B:$M,12,FALSE))</f>
        <v/>
      </c>
      <c r="AT458" s="16" t="str">
        <f>IF(ISERROR(VLOOKUP(CONCATENATE($A458,"_",AT$2),'Reference data SID'!$B:$M,12,FALSE)),"",VLOOKUP(CONCATENATE($A458,"_",AT$2),'Reference data SID'!$B:$M,12,FALSE))</f>
        <v/>
      </c>
    </row>
    <row r="459" spans="1:46" x14ac:dyDescent="0.25">
      <c r="A459">
        <v>455</v>
      </c>
      <c r="B459" s="16" t="str">
        <f>IF(ISERROR(VLOOKUP(CONCATENATE($A459,"_",B$2),'Reference data SID'!$B:$M,12,FALSE)),"",VLOOKUP(CONCATENATE($A459,"_",B$2),'Reference data SID'!$B:$M,12,FALSE))</f>
        <v/>
      </c>
      <c r="C459" s="16" t="str">
        <f>IF(ISERROR(VLOOKUP(CONCATENATE($A459,"_",C$2),'Reference data SID'!$B:$M,12,FALSE)),"",VLOOKUP(CONCATENATE($A459,"_",C$2),'Reference data SID'!$B:$M,12,FALSE))</f>
        <v/>
      </c>
      <c r="D459" s="16" t="str">
        <f>IF(ISERROR(VLOOKUP(CONCATENATE($A459,"_",D$2),'Reference data SID'!$B:$M,12,FALSE)),"",VLOOKUP(CONCATENATE($A459,"_",D$2),'Reference data SID'!$B:$M,12,FALSE))</f>
        <v/>
      </c>
      <c r="E459" s="16" t="str">
        <f>IF(ISERROR(VLOOKUP(CONCATENATE($A459,"_",E$2),'Reference data SID'!$B:$M,12,FALSE)),"",VLOOKUP(CONCATENATE($A459,"_",E$2),'Reference data SID'!$B:$M,12,FALSE))</f>
        <v/>
      </c>
      <c r="F459" s="16" t="str">
        <f>IF(ISERROR(VLOOKUP(CONCATENATE($A459,"_",F$2),'Reference data SID'!$B:$M,12,FALSE)),"",VLOOKUP(CONCATENATE($A459,"_",F$2),'Reference data SID'!$B:$M,12,FALSE))</f>
        <v/>
      </c>
      <c r="G459" s="16" t="str">
        <f>IF(ISERROR(VLOOKUP(CONCATENATE($A459,"_",G$2),'Reference data SID'!$B:$M,12,FALSE)),"",VLOOKUP(CONCATENATE($A459,"_",G$2),'Reference data SID'!$B:$M,12,FALSE))</f>
        <v/>
      </c>
      <c r="H459" s="16" t="str">
        <f>IF(ISERROR(VLOOKUP(CONCATENATE($A459,"_",H$2),'Reference data SID'!$B:$M,12,FALSE)),"",VLOOKUP(CONCATENATE($A459,"_",H$2),'Reference data SID'!$B:$M,12,FALSE))</f>
        <v/>
      </c>
      <c r="I459" s="16" t="str">
        <f>IF(ISERROR(VLOOKUP(CONCATENATE($A459,"_",I$2),'Reference data SID'!$B:$M,12,FALSE)),"",VLOOKUP(CONCATENATE($A459,"_",I$2),'Reference data SID'!$B:$M,12,FALSE))</f>
        <v/>
      </c>
      <c r="J459" s="16" t="str">
        <f>IF(ISERROR(VLOOKUP(CONCATENATE($A459,"_",J$2),'Reference data SID'!$B:$M,12,FALSE)),"",VLOOKUP(CONCATENATE($A459,"_",J$2),'Reference data SID'!$B:$M,12,FALSE))</f>
        <v/>
      </c>
      <c r="K459" s="16" t="str">
        <f>IF(ISERROR(VLOOKUP(CONCATENATE($A459,"_",K$2),'Reference data SID'!$B:$M,12,FALSE)),"",VLOOKUP(CONCATENATE($A459,"_",K$2),'Reference data SID'!$B:$M,12,FALSE))</f>
        <v/>
      </c>
      <c r="L459" s="16" t="str">
        <f>IF(ISERROR(VLOOKUP(CONCATENATE($A459,"_",L$2),'Reference data SID'!$B:$M,12,FALSE)),"",VLOOKUP(CONCATENATE($A459,"_",L$2),'Reference data SID'!$B:$M,12,FALSE))</f>
        <v/>
      </c>
      <c r="M459" s="16" t="str">
        <f>IF(ISERROR(VLOOKUP(CONCATENATE($A459,"_",M$2),'Reference data SID'!$B:$M,12,FALSE)),"",VLOOKUP(CONCATENATE($A459,"_",M$2),'Reference data SID'!$B:$M,12,FALSE))</f>
        <v/>
      </c>
      <c r="N459" s="16" t="str">
        <f>IF(ISERROR(VLOOKUP(CONCATENATE($A459,"_",N$2),'Reference data SID'!$B:$M,12,FALSE)),"",VLOOKUP(CONCATENATE($A459,"_",N$2),'Reference data SID'!$B:$M,12,FALSE))</f>
        <v/>
      </c>
      <c r="O459" s="16" t="str">
        <f>IF(ISERROR(VLOOKUP(CONCATENATE($A459,"_",O$2),'Reference data SID'!$B:$M,12,FALSE)),"",VLOOKUP(CONCATENATE($A459,"_",O$2),'Reference data SID'!$B:$M,12,FALSE))</f>
        <v/>
      </c>
      <c r="P459" s="16" t="str">
        <f>IF(ISERROR(VLOOKUP(CONCATENATE($A459,"_",P$2),'Reference data SID'!$B:$M,12,FALSE)),"",VLOOKUP(CONCATENATE($A459,"_",P$2),'Reference data SID'!$B:$M,12,FALSE))</f>
        <v/>
      </c>
      <c r="Q459" s="16" t="str">
        <f>IF(ISERROR(VLOOKUP(CONCATENATE($A459,"_",Q$2),'Reference data SID'!$B:$M,12,FALSE)),"",VLOOKUP(CONCATENATE($A459,"_",Q$2),'Reference data SID'!$B:$M,12,FALSE))</f>
        <v/>
      </c>
      <c r="R459" s="16" t="str">
        <f>IF(ISERROR(VLOOKUP(CONCATENATE($A459,"_",R$2),'Reference data SID'!$B:$M,12,FALSE)),"",VLOOKUP(CONCATENATE($A459,"_",R$2),'Reference data SID'!$B:$M,12,FALSE))</f>
        <v/>
      </c>
      <c r="S459" s="16" t="str">
        <f>IF(ISERROR(VLOOKUP(CONCATENATE($A459,"_",S$2),'Reference data SID'!$B:$M,12,FALSE)),"",VLOOKUP(CONCATENATE($A459,"_",S$2),'Reference data SID'!$B:$M,12,FALSE))</f>
        <v/>
      </c>
      <c r="T459" s="16" t="str">
        <f>IF(ISERROR(VLOOKUP(CONCATENATE($A459,"_",T$2),'Reference data SID'!$B:$M,12,FALSE)),"",VLOOKUP(CONCATENATE($A459,"_",T$2),'Reference data SID'!$B:$M,12,FALSE))</f>
        <v/>
      </c>
      <c r="U459" s="16" t="str">
        <f>IF(ISERROR(VLOOKUP(CONCATENATE($A459,"_",U$2),'Reference data SID'!$B:$M,12,FALSE)),"",VLOOKUP(CONCATENATE($A459,"_",U$2),'Reference data SID'!$B:$M,12,FALSE))</f>
        <v/>
      </c>
      <c r="V459" s="16" t="str">
        <f>IF(ISERROR(VLOOKUP(CONCATENATE($A459,"_",V$2),'Reference data SID'!$B:$M,12,FALSE)),"",VLOOKUP(CONCATENATE($A459,"_",V$2),'Reference data SID'!$B:$M,12,FALSE))</f>
        <v/>
      </c>
      <c r="W459" s="16" t="str">
        <f>IF(ISERROR(VLOOKUP(CONCATENATE($A459,"_",W$2),'Reference data SID'!$B:$M,12,FALSE)),"",VLOOKUP(CONCATENATE($A459,"_",W$2),'Reference data SID'!$B:$M,12,FALSE))</f>
        <v/>
      </c>
      <c r="X459" s="16" t="str">
        <f>IF(ISERROR(VLOOKUP(CONCATENATE($A459,"_",X$2),'Reference data SID'!$B:$M,12,FALSE)),"",VLOOKUP(CONCATENATE($A459,"_",X$2),'Reference data SID'!$B:$M,12,FALSE))</f>
        <v/>
      </c>
      <c r="Y459" s="16" t="str">
        <f>IF(ISERROR(VLOOKUP(CONCATENATE($A459,"_",Y$2),'Reference data SID'!$B:$M,12,FALSE)),"",VLOOKUP(CONCATENATE($A459,"_",Y$2),'Reference data SID'!$B:$M,12,FALSE))</f>
        <v/>
      </c>
      <c r="Z459" s="16" t="str">
        <f>IF(ISERROR(VLOOKUP(CONCATENATE($A459,"_",Z$2),'Reference data SID'!$B:$M,12,FALSE)),"",VLOOKUP(CONCATENATE($A459,"_",Z$2),'Reference data SID'!$B:$M,12,FALSE))</f>
        <v/>
      </c>
      <c r="AA459" s="16" t="str">
        <f>IF(ISERROR(VLOOKUP(CONCATENATE($A459,"_",AA$2),'Reference data SID'!$B:$M,12,FALSE)),"",VLOOKUP(CONCATENATE($A459,"_",AA$2),'Reference data SID'!$B:$M,12,FALSE))</f>
        <v/>
      </c>
      <c r="AB459" s="16" t="str">
        <f>IF(ISERROR(VLOOKUP(CONCATENATE($A459,"_",AB$2),'Reference data SID'!$B:$M,12,FALSE)),"",VLOOKUP(CONCATENATE($A459,"_",AB$2),'Reference data SID'!$B:$M,12,FALSE))</f>
        <v/>
      </c>
      <c r="AC459" s="16" t="str">
        <f>IF(ISERROR(VLOOKUP(CONCATENATE($A459,"_",AC$2),'Reference data SID'!$B:$M,12,FALSE)),"",VLOOKUP(CONCATENATE($A459,"_",AC$2),'Reference data SID'!$B:$M,12,FALSE))</f>
        <v/>
      </c>
      <c r="AD459" s="16" t="str">
        <f>IF(ISERROR(VLOOKUP(CONCATENATE($A459,"_",AD$2),'Reference data SID'!$B:$M,12,FALSE)),"",VLOOKUP(CONCATENATE($A459,"_",AD$2),'Reference data SID'!$B:$M,12,FALSE))</f>
        <v/>
      </c>
      <c r="AE459" s="16" t="str">
        <f>IF(ISERROR(VLOOKUP(CONCATENATE($A459,"_",AE$2),'Reference data SID'!$B:$M,12,FALSE)),"",VLOOKUP(CONCATENATE($A459,"_",AE$2),'Reference data SID'!$B:$M,12,FALSE))</f>
        <v/>
      </c>
      <c r="AF459" s="16" t="str">
        <f>IF(ISERROR(VLOOKUP(CONCATENATE($A459,"_",AF$2),'Reference data SID'!$B:$M,12,FALSE)),"",VLOOKUP(CONCATENATE($A459,"_",AF$2),'Reference data SID'!$B:$M,12,FALSE))</f>
        <v/>
      </c>
      <c r="AG459" s="16" t="str">
        <f>IF(ISERROR(VLOOKUP(CONCATENATE($A459,"_",AG$2),'Reference data SID'!$B:$M,12,FALSE)),"",VLOOKUP(CONCATENATE($A459,"_",AG$2),'Reference data SID'!$B:$M,12,FALSE))</f>
        <v/>
      </c>
      <c r="AH459" s="16" t="str">
        <f>IF(ISERROR(VLOOKUP(CONCATENATE($A459,"_",AH$2),'Reference data SID'!$B:$M,12,FALSE)),"",VLOOKUP(CONCATENATE($A459,"_",AH$2),'Reference data SID'!$B:$M,12,FALSE))</f>
        <v/>
      </c>
      <c r="AI459" s="16" t="str">
        <f>IF(ISERROR(VLOOKUP(CONCATENATE($A459,"_",AI$2),'Reference data SID'!$B:$M,12,FALSE)),"",VLOOKUP(CONCATENATE($A459,"_",AI$2),'Reference data SID'!$B:$M,12,FALSE))</f>
        <v/>
      </c>
      <c r="AJ459" s="16" t="str">
        <f>IF(ISERROR(VLOOKUP(CONCATENATE($A459,"_",AJ$2),'Reference data SID'!$B:$M,12,FALSE)),"",VLOOKUP(CONCATENATE($A459,"_",AJ$2),'Reference data SID'!$B:$M,12,FALSE))</f>
        <v/>
      </c>
      <c r="AK459" s="16" t="str">
        <f>IF(ISERROR(VLOOKUP(CONCATENATE($A459,"_",AK$2),'Reference data SID'!$B:$M,12,FALSE)),"",VLOOKUP(CONCATENATE($A459,"_",AK$2),'Reference data SID'!$B:$M,12,FALSE))</f>
        <v/>
      </c>
      <c r="AL459" s="16" t="str">
        <f>IF(ISERROR(VLOOKUP(CONCATENATE($A459,"_",AL$2),'Reference data SID'!$B:$M,12,FALSE)),"",VLOOKUP(CONCATENATE($A459,"_",AL$2),'Reference data SID'!$B:$M,12,FALSE))</f>
        <v/>
      </c>
      <c r="AM459" s="16" t="str">
        <f>IF(ISERROR(VLOOKUP(CONCATENATE($A459,"_",AM$2),'Reference data SID'!$B:$M,12,FALSE)),"",VLOOKUP(CONCATENATE($A459,"_",AM$2),'Reference data SID'!$B:$M,12,FALSE))</f>
        <v/>
      </c>
      <c r="AN459" s="16" t="str">
        <f>IF(ISERROR(VLOOKUP(CONCATENATE($A459,"_",AN$2),'Reference data SID'!$B:$M,12,FALSE)),"",VLOOKUP(CONCATENATE($A459,"_",AN$2),'Reference data SID'!$B:$M,12,FALSE))</f>
        <v/>
      </c>
      <c r="AO459" s="16" t="str">
        <f>IF(ISERROR(VLOOKUP(CONCATENATE($A459,"_",AO$2),'Reference data SID'!$B:$M,12,FALSE)),"",VLOOKUP(CONCATENATE($A459,"_",AO$2),'Reference data SID'!$B:$M,12,FALSE))</f>
        <v/>
      </c>
      <c r="AP459" s="16" t="str">
        <f>IF(ISERROR(VLOOKUP(CONCATENATE($A459,"_",AP$2),'Reference data SID'!$B:$M,12,FALSE)),"",VLOOKUP(CONCATENATE($A459,"_",AP$2),'Reference data SID'!$B:$M,12,FALSE))</f>
        <v/>
      </c>
      <c r="AQ459" s="16" t="str">
        <f>IF(ISERROR(VLOOKUP(CONCATENATE($A459,"_",AQ$2),'Reference data SID'!$B:$M,12,FALSE)),"",VLOOKUP(CONCATENATE($A459,"_",AQ$2),'Reference data SID'!$B:$M,12,FALSE))</f>
        <v/>
      </c>
      <c r="AR459" s="16" t="str">
        <f>IF(ISERROR(VLOOKUP(CONCATENATE($A459,"_",AR$2),'Reference data SID'!$B:$M,12,FALSE)),"",VLOOKUP(CONCATENATE($A459,"_",AR$2),'Reference data SID'!$B:$M,12,FALSE))</f>
        <v/>
      </c>
      <c r="AS459" s="16" t="str">
        <f>IF(ISERROR(VLOOKUP(CONCATENATE($A459,"_",AS$2),'Reference data SID'!$B:$M,12,FALSE)),"",VLOOKUP(CONCATENATE($A459,"_",AS$2),'Reference data SID'!$B:$M,12,FALSE))</f>
        <v/>
      </c>
      <c r="AT459" s="16" t="str">
        <f>IF(ISERROR(VLOOKUP(CONCATENATE($A459,"_",AT$2),'Reference data SID'!$B:$M,12,FALSE)),"",VLOOKUP(CONCATENATE($A459,"_",AT$2),'Reference data SID'!$B:$M,12,FALSE))</f>
        <v/>
      </c>
    </row>
    <row r="460" spans="1:46" x14ac:dyDescent="0.25">
      <c r="A460">
        <v>456</v>
      </c>
      <c r="B460" s="16" t="str">
        <f>IF(ISERROR(VLOOKUP(CONCATENATE($A460,"_",B$2),'Reference data SID'!$B:$M,12,FALSE)),"",VLOOKUP(CONCATENATE($A460,"_",B$2),'Reference data SID'!$B:$M,12,FALSE))</f>
        <v/>
      </c>
      <c r="C460" s="16" t="str">
        <f>IF(ISERROR(VLOOKUP(CONCATENATE($A460,"_",C$2),'Reference data SID'!$B:$M,12,FALSE)),"",VLOOKUP(CONCATENATE($A460,"_",C$2),'Reference data SID'!$B:$M,12,FALSE))</f>
        <v/>
      </c>
      <c r="D460" s="16" t="str">
        <f>IF(ISERROR(VLOOKUP(CONCATENATE($A460,"_",D$2),'Reference data SID'!$B:$M,12,FALSE)),"",VLOOKUP(CONCATENATE($A460,"_",D$2),'Reference data SID'!$B:$M,12,FALSE))</f>
        <v/>
      </c>
      <c r="E460" s="16" t="str">
        <f>IF(ISERROR(VLOOKUP(CONCATENATE($A460,"_",E$2),'Reference data SID'!$B:$M,12,FALSE)),"",VLOOKUP(CONCATENATE($A460,"_",E$2),'Reference data SID'!$B:$M,12,FALSE))</f>
        <v/>
      </c>
      <c r="F460" s="16" t="str">
        <f>IF(ISERROR(VLOOKUP(CONCATENATE($A460,"_",F$2),'Reference data SID'!$B:$M,12,FALSE)),"",VLOOKUP(CONCATENATE($A460,"_",F$2),'Reference data SID'!$B:$M,12,FALSE))</f>
        <v/>
      </c>
      <c r="G460" s="16" t="str">
        <f>IF(ISERROR(VLOOKUP(CONCATENATE($A460,"_",G$2),'Reference data SID'!$B:$M,12,FALSE)),"",VLOOKUP(CONCATENATE($A460,"_",G$2),'Reference data SID'!$B:$M,12,FALSE))</f>
        <v/>
      </c>
      <c r="H460" s="16" t="str">
        <f>IF(ISERROR(VLOOKUP(CONCATENATE($A460,"_",H$2),'Reference data SID'!$B:$M,12,FALSE)),"",VLOOKUP(CONCATENATE($A460,"_",H$2),'Reference data SID'!$B:$M,12,FALSE))</f>
        <v/>
      </c>
      <c r="I460" s="16" t="str">
        <f>IF(ISERROR(VLOOKUP(CONCATENATE($A460,"_",I$2),'Reference data SID'!$B:$M,12,FALSE)),"",VLOOKUP(CONCATENATE($A460,"_",I$2),'Reference data SID'!$B:$M,12,FALSE))</f>
        <v/>
      </c>
      <c r="J460" s="16" t="str">
        <f>IF(ISERROR(VLOOKUP(CONCATENATE($A460,"_",J$2),'Reference data SID'!$B:$M,12,FALSE)),"",VLOOKUP(CONCATENATE($A460,"_",J$2),'Reference data SID'!$B:$M,12,FALSE))</f>
        <v/>
      </c>
      <c r="K460" s="16" t="str">
        <f>IF(ISERROR(VLOOKUP(CONCATENATE($A460,"_",K$2),'Reference data SID'!$B:$M,12,FALSE)),"",VLOOKUP(CONCATENATE($A460,"_",K$2),'Reference data SID'!$B:$M,12,FALSE))</f>
        <v/>
      </c>
      <c r="L460" s="16" t="str">
        <f>IF(ISERROR(VLOOKUP(CONCATENATE($A460,"_",L$2),'Reference data SID'!$B:$M,12,FALSE)),"",VLOOKUP(CONCATENATE($A460,"_",L$2),'Reference data SID'!$B:$M,12,FALSE))</f>
        <v/>
      </c>
      <c r="M460" s="16" t="str">
        <f>IF(ISERROR(VLOOKUP(CONCATENATE($A460,"_",M$2),'Reference data SID'!$B:$M,12,FALSE)),"",VLOOKUP(CONCATENATE($A460,"_",M$2),'Reference data SID'!$B:$M,12,FALSE))</f>
        <v/>
      </c>
      <c r="N460" s="16" t="str">
        <f>IF(ISERROR(VLOOKUP(CONCATENATE($A460,"_",N$2),'Reference data SID'!$B:$M,12,FALSE)),"",VLOOKUP(CONCATENATE($A460,"_",N$2),'Reference data SID'!$B:$M,12,FALSE))</f>
        <v/>
      </c>
      <c r="O460" s="16" t="str">
        <f>IF(ISERROR(VLOOKUP(CONCATENATE($A460,"_",O$2),'Reference data SID'!$B:$M,12,FALSE)),"",VLOOKUP(CONCATENATE($A460,"_",O$2),'Reference data SID'!$B:$M,12,FALSE))</f>
        <v/>
      </c>
      <c r="P460" s="16" t="str">
        <f>IF(ISERROR(VLOOKUP(CONCATENATE($A460,"_",P$2),'Reference data SID'!$B:$M,12,FALSE)),"",VLOOKUP(CONCATENATE($A460,"_",P$2),'Reference data SID'!$B:$M,12,FALSE))</f>
        <v/>
      </c>
      <c r="Q460" s="16" t="str">
        <f>IF(ISERROR(VLOOKUP(CONCATENATE($A460,"_",Q$2),'Reference data SID'!$B:$M,12,FALSE)),"",VLOOKUP(CONCATENATE($A460,"_",Q$2),'Reference data SID'!$B:$M,12,FALSE))</f>
        <v/>
      </c>
      <c r="R460" s="16" t="str">
        <f>IF(ISERROR(VLOOKUP(CONCATENATE($A460,"_",R$2),'Reference data SID'!$B:$M,12,FALSE)),"",VLOOKUP(CONCATENATE($A460,"_",R$2),'Reference data SID'!$B:$M,12,FALSE))</f>
        <v/>
      </c>
      <c r="S460" s="16" t="str">
        <f>IF(ISERROR(VLOOKUP(CONCATENATE($A460,"_",S$2),'Reference data SID'!$B:$M,12,FALSE)),"",VLOOKUP(CONCATENATE($A460,"_",S$2),'Reference data SID'!$B:$M,12,FALSE))</f>
        <v/>
      </c>
      <c r="T460" s="16" t="str">
        <f>IF(ISERROR(VLOOKUP(CONCATENATE($A460,"_",T$2),'Reference data SID'!$B:$M,12,FALSE)),"",VLOOKUP(CONCATENATE($A460,"_",T$2),'Reference data SID'!$B:$M,12,FALSE))</f>
        <v/>
      </c>
      <c r="U460" s="16" t="str">
        <f>IF(ISERROR(VLOOKUP(CONCATENATE($A460,"_",U$2),'Reference data SID'!$B:$M,12,FALSE)),"",VLOOKUP(CONCATENATE($A460,"_",U$2),'Reference data SID'!$B:$M,12,FALSE))</f>
        <v/>
      </c>
      <c r="V460" s="16" t="str">
        <f>IF(ISERROR(VLOOKUP(CONCATENATE($A460,"_",V$2),'Reference data SID'!$B:$M,12,FALSE)),"",VLOOKUP(CONCATENATE($A460,"_",V$2),'Reference data SID'!$B:$M,12,FALSE))</f>
        <v/>
      </c>
      <c r="W460" s="16" t="str">
        <f>IF(ISERROR(VLOOKUP(CONCATENATE($A460,"_",W$2),'Reference data SID'!$B:$M,12,FALSE)),"",VLOOKUP(CONCATENATE($A460,"_",W$2),'Reference data SID'!$B:$M,12,FALSE))</f>
        <v/>
      </c>
      <c r="X460" s="16" t="str">
        <f>IF(ISERROR(VLOOKUP(CONCATENATE($A460,"_",X$2),'Reference data SID'!$B:$M,12,FALSE)),"",VLOOKUP(CONCATENATE($A460,"_",X$2),'Reference data SID'!$B:$M,12,FALSE))</f>
        <v/>
      </c>
      <c r="Y460" s="16" t="str">
        <f>IF(ISERROR(VLOOKUP(CONCATENATE($A460,"_",Y$2),'Reference data SID'!$B:$M,12,FALSE)),"",VLOOKUP(CONCATENATE($A460,"_",Y$2),'Reference data SID'!$B:$M,12,FALSE))</f>
        <v/>
      </c>
      <c r="Z460" s="16" t="str">
        <f>IF(ISERROR(VLOOKUP(CONCATENATE($A460,"_",Z$2),'Reference data SID'!$B:$M,12,FALSE)),"",VLOOKUP(CONCATENATE($A460,"_",Z$2),'Reference data SID'!$B:$M,12,FALSE))</f>
        <v/>
      </c>
      <c r="AA460" s="16" t="str">
        <f>IF(ISERROR(VLOOKUP(CONCATENATE($A460,"_",AA$2),'Reference data SID'!$B:$M,12,FALSE)),"",VLOOKUP(CONCATENATE($A460,"_",AA$2),'Reference data SID'!$B:$M,12,FALSE))</f>
        <v/>
      </c>
      <c r="AB460" s="16" t="str">
        <f>IF(ISERROR(VLOOKUP(CONCATENATE($A460,"_",AB$2),'Reference data SID'!$B:$M,12,FALSE)),"",VLOOKUP(CONCATENATE($A460,"_",AB$2),'Reference data SID'!$B:$M,12,FALSE))</f>
        <v/>
      </c>
      <c r="AC460" s="16" t="str">
        <f>IF(ISERROR(VLOOKUP(CONCATENATE($A460,"_",AC$2),'Reference data SID'!$B:$M,12,FALSE)),"",VLOOKUP(CONCATENATE($A460,"_",AC$2),'Reference data SID'!$B:$M,12,FALSE))</f>
        <v/>
      </c>
      <c r="AD460" s="16" t="str">
        <f>IF(ISERROR(VLOOKUP(CONCATENATE($A460,"_",AD$2),'Reference data SID'!$B:$M,12,FALSE)),"",VLOOKUP(CONCATENATE($A460,"_",AD$2),'Reference data SID'!$B:$M,12,FALSE))</f>
        <v/>
      </c>
      <c r="AE460" s="16" t="str">
        <f>IF(ISERROR(VLOOKUP(CONCATENATE($A460,"_",AE$2),'Reference data SID'!$B:$M,12,FALSE)),"",VLOOKUP(CONCATENATE($A460,"_",AE$2),'Reference data SID'!$B:$M,12,FALSE))</f>
        <v/>
      </c>
      <c r="AF460" s="16" t="str">
        <f>IF(ISERROR(VLOOKUP(CONCATENATE($A460,"_",AF$2),'Reference data SID'!$B:$M,12,FALSE)),"",VLOOKUP(CONCATENATE($A460,"_",AF$2),'Reference data SID'!$B:$M,12,FALSE))</f>
        <v/>
      </c>
      <c r="AG460" s="16" t="str">
        <f>IF(ISERROR(VLOOKUP(CONCATENATE($A460,"_",AG$2),'Reference data SID'!$B:$M,12,FALSE)),"",VLOOKUP(CONCATENATE($A460,"_",AG$2),'Reference data SID'!$B:$M,12,FALSE))</f>
        <v/>
      </c>
      <c r="AH460" s="16" t="str">
        <f>IF(ISERROR(VLOOKUP(CONCATENATE($A460,"_",AH$2),'Reference data SID'!$B:$M,12,FALSE)),"",VLOOKUP(CONCATENATE($A460,"_",AH$2),'Reference data SID'!$B:$M,12,FALSE))</f>
        <v/>
      </c>
      <c r="AI460" s="16" t="str">
        <f>IF(ISERROR(VLOOKUP(CONCATENATE($A460,"_",AI$2),'Reference data SID'!$B:$M,12,FALSE)),"",VLOOKUP(CONCATENATE($A460,"_",AI$2),'Reference data SID'!$B:$M,12,FALSE))</f>
        <v/>
      </c>
      <c r="AJ460" s="16" t="str">
        <f>IF(ISERROR(VLOOKUP(CONCATENATE($A460,"_",AJ$2),'Reference data SID'!$B:$M,12,FALSE)),"",VLOOKUP(CONCATENATE($A460,"_",AJ$2),'Reference data SID'!$B:$M,12,FALSE))</f>
        <v/>
      </c>
      <c r="AK460" s="16" t="str">
        <f>IF(ISERROR(VLOOKUP(CONCATENATE($A460,"_",AK$2),'Reference data SID'!$B:$M,12,FALSE)),"",VLOOKUP(CONCATENATE($A460,"_",AK$2),'Reference data SID'!$B:$M,12,FALSE))</f>
        <v/>
      </c>
      <c r="AL460" s="16" t="str">
        <f>IF(ISERROR(VLOOKUP(CONCATENATE($A460,"_",AL$2),'Reference data SID'!$B:$M,12,FALSE)),"",VLOOKUP(CONCATENATE($A460,"_",AL$2),'Reference data SID'!$B:$M,12,FALSE))</f>
        <v/>
      </c>
      <c r="AM460" s="16" t="str">
        <f>IF(ISERROR(VLOOKUP(CONCATENATE($A460,"_",AM$2),'Reference data SID'!$B:$M,12,FALSE)),"",VLOOKUP(CONCATENATE($A460,"_",AM$2),'Reference data SID'!$B:$M,12,FALSE))</f>
        <v/>
      </c>
      <c r="AN460" s="16" t="str">
        <f>IF(ISERROR(VLOOKUP(CONCATENATE($A460,"_",AN$2),'Reference data SID'!$B:$M,12,FALSE)),"",VLOOKUP(CONCATENATE($A460,"_",AN$2),'Reference data SID'!$B:$M,12,FALSE))</f>
        <v/>
      </c>
      <c r="AO460" s="16" t="str">
        <f>IF(ISERROR(VLOOKUP(CONCATENATE($A460,"_",AO$2),'Reference data SID'!$B:$M,12,FALSE)),"",VLOOKUP(CONCATENATE($A460,"_",AO$2),'Reference data SID'!$B:$M,12,FALSE))</f>
        <v/>
      </c>
      <c r="AP460" s="16" t="str">
        <f>IF(ISERROR(VLOOKUP(CONCATENATE($A460,"_",AP$2),'Reference data SID'!$B:$M,12,FALSE)),"",VLOOKUP(CONCATENATE($A460,"_",AP$2),'Reference data SID'!$B:$M,12,FALSE))</f>
        <v/>
      </c>
      <c r="AQ460" s="16" t="str">
        <f>IF(ISERROR(VLOOKUP(CONCATENATE($A460,"_",AQ$2),'Reference data SID'!$B:$M,12,FALSE)),"",VLOOKUP(CONCATENATE($A460,"_",AQ$2),'Reference data SID'!$B:$M,12,FALSE))</f>
        <v/>
      </c>
      <c r="AR460" s="16" t="str">
        <f>IF(ISERROR(VLOOKUP(CONCATENATE($A460,"_",AR$2),'Reference data SID'!$B:$M,12,FALSE)),"",VLOOKUP(CONCATENATE($A460,"_",AR$2),'Reference data SID'!$B:$M,12,FALSE))</f>
        <v/>
      </c>
      <c r="AS460" s="16" t="str">
        <f>IF(ISERROR(VLOOKUP(CONCATENATE($A460,"_",AS$2),'Reference data SID'!$B:$M,12,FALSE)),"",VLOOKUP(CONCATENATE($A460,"_",AS$2),'Reference data SID'!$B:$M,12,FALSE))</f>
        <v/>
      </c>
      <c r="AT460" s="16" t="str">
        <f>IF(ISERROR(VLOOKUP(CONCATENATE($A460,"_",AT$2),'Reference data SID'!$B:$M,12,FALSE)),"",VLOOKUP(CONCATENATE($A460,"_",AT$2),'Reference data SID'!$B:$M,12,FALSE))</f>
        <v/>
      </c>
    </row>
    <row r="461" spans="1:46" x14ac:dyDescent="0.25">
      <c r="A461">
        <v>457</v>
      </c>
      <c r="B461" s="16" t="str">
        <f>IF(ISERROR(VLOOKUP(CONCATENATE($A461,"_",B$2),'Reference data SID'!$B:$M,12,FALSE)),"",VLOOKUP(CONCATENATE($A461,"_",B$2),'Reference data SID'!$B:$M,12,FALSE))</f>
        <v/>
      </c>
      <c r="C461" s="16" t="str">
        <f>IF(ISERROR(VLOOKUP(CONCATENATE($A461,"_",C$2),'Reference data SID'!$B:$M,12,FALSE)),"",VLOOKUP(CONCATENATE($A461,"_",C$2),'Reference data SID'!$B:$M,12,FALSE))</f>
        <v/>
      </c>
      <c r="D461" s="16" t="str">
        <f>IF(ISERROR(VLOOKUP(CONCATENATE($A461,"_",D$2),'Reference data SID'!$B:$M,12,FALSE)),"",VLOOKUP(CONCATENATE($A461,"_",D$2),'Reference data SID'!$B:$M,12,FALSE))</f>
        <v/>
      </c>
      <c r="E461" s="16" t="str">
        <f>IF(ISERROR(VLOOKUP(CONCATENATE($A461,"_",E$2),'Reference data SID'!$B:$M,12,FALSE)),"",VLOOKUP(CONCATENATE($A461,"_",E$2),'Reference data SID'!$B:$M,12,FALSE))</f>
        <v/>
      </c>
      <c r="F461" s="16" t="str">
        <f>IF(ISERROR(VLOOKUP(CONCATENATE($A461,"_",F$2),'Reference data SID'!$B:$M,12,FALSE)),"",VLOOKUP(CONCATENATE($A461,"_",F$2),'Reference data SID'!$B:$M,12,FALSE))</f>
        <v/>
      </c>
      <c r="G461" s="16" t="str">
        <f>IF(ISERROR(VLOOKUP(CONCATENATE($A461,"_",G$2),'Reference data SID'!$B:$M,12,FALSE)),"",VLOOKUP(CONCATENATE($A461,"_",G$2),'Reference data SID'!$B:$M,12,FALSE))</f>
        <v/>
      </c>
      <c r="H461" s="16" t="str">
        <f>IF(ISERROR(VLOOKUP(CONCATENATE($A461,"_",H$2),'Reference data SID'!$B:$M,12,FALSE)),"",VLOOKUP(CONCATENATE($A461,"_",H$2),'Reference data SID'!$B:$M,12,FALSE))</f>
        <v/>
      </c>
      <c r="I461" s="16" t="str">
        <f>IF(ISERROR(VLOOKUP(CONCATENATE($A461,"_",I$2),'Reference data SID'!$B:$M,12,FALSE)),"",VLOOKUP(CONCATENATE($A461,"_",I$2),'Reference data SID'!$B:$M,12,FALSE))</f>
        <v/>
      </c>
      <c r="J461" s="16" t="str">
        <f>IF(ISERROR(VLOOKUP(CONCATENATE($A461,"_",J$2),'Reference data SID'!$B:$M,12,FALSE)),"",VLOOKUP(CONCATENATE($A461,"_",J$2),'Reference data SID'!$B:$M,12,FALSE))</f>
        <v/>
      </c>
      <c r="K461" s="16" t="str">
        <f>IF(ISERROR(VLOOKUP(CONCATENATE($A461,"_",K$2),'Reference data SID'!$B:$M,12,FALSE)),"",VLOOKUP(CONCATENATE($A461,"_",K$2),'Reference data SID'!$B:$M,12,FALSE))</f>
        <v/>
      </c>
      <c r="L461" s="16" t="str">
        <f>IF(ISERROR(VLOOKUP(CONCATENATE($A461,"_",L$2),'Reference data SID'!$B:$M,12,FALSE)),"",VLOOKUP(CONCATENATE($A461,"_",L$2),'Reference data SID'!$B:$M,12,FALSE))</f>
        <v/>
      </c>
      <c r="M461" s="16" t="str">
        <f>IF(ISERROR(VLOOKUP(CONCATENATE($A461,"_",M$2),'Reference data SID'!$B:$M,12,FALSE)),"",VLOOKUP(CONCATENATE($A461,"_",M$2),'Reference data SID'!$B:$M,12,FALSE))</f>
        <v/>
      </c>
      <c r="N461" s="16" t="str">
        <f>IF(ISERROR(VLOOKUP(CONCATENATE($A461,"_",N$2),'Reference data SID'!$B:$M,12,FALSE)),"",VLOOKUP(CONCATENATE($A461,"_",N$2),'Reference data SID'!$B:$M,12,FALSE))</f>
        <v/>
      </c>
      <c r="O461" s="16" t="str">
        <f>IF(ISERROR(VLOOKUP(CONCATENATE($A461,"_",O$2),'Reference data SID'!$B:$M,12,FALSE)),"",VLOOKUP(CONCATENATE($A461,"_",O$2),'Reference data SID'!$B:$M,12,FALSE))</f>
        <v/>
      </c>
      <c r="P461" s="16" t="str">
        <f>IF(ISERROR(VLOOKUP(CONCATENATE($A461,"_",P$2),'Reference data SID'!$B:$M,12,FALSE)),"",VLOOKUP(CONCATENATE($A461,"_",P$2),'Reference data SID'!$B:$M,12,FALSE))</f>
        <v/>
      </c>
      <c r="Q461" s="16" t="str">
        <f>IF(ISERROR(VLOOKUP(CONCATENATE($A461,"_",Q$2),'Reference data SID'!$B:$M,12,FALSE)),"",VLOOKUP(CONCATENATE($A461,"_",Q$2),'Reference data SID'!$B:$M,12,FALSE))</f>
        <v/>
      </c>
      <c r="R461" s="16" t="str">
        <f>IF(ISERROR(VLOOKUP(CONCATENATE($A461,"_",R$2),'Reference data SID'!$B:$M,12,FALSE)),"",VLOOKUP(CONCATENATE($A461,"_",R$2),'Reference data SID'!$B:$M,12,FALSE))</f>
        <v/>
      </c>
      <c r="S461" s="16" t="str">
        <f>IF(ISERROR(VLOOKUP(CONCATENATE($A461,"_",S$2),'Reference data SID'!$B:$M,12,FALSE)),"",VLOOKUP(CONCATENATE($A461,"_",S$2),'Reference data SID'!$B:$M,12,FALSE))</f>
        <v/>
      </c>
      <c r="T461" s="16" t="str">
        <f>IF(ISERROR(VLOOKUP(CONCATENATE($A461,"_",T$2),'Reference data SID'!$B:$M,12,FALSE)),"",VLOOKUP(CONCATENATE($A461,"_",T$2),'Reference data SID'!$B:$M,12,FALSE))</f>
        <v/>
      </c>
      <c r="U461" s="16" t="str">
        <f>IF(ISERROR(VLOOKUP(CONCATENATE($A461,"_",U$2),'Reference data SID'!$B:$M,12,FALSE)),"",VLOOKUP(CONCATENATE($A461,"_",U$2),'Reference data SID'!$B:$M,12,FALSE))</f>
        <v/>
      </c>
      <c r="V461" s="16" t="str">
        <f>IF(ISERROR(VLOOKUP(CONCATENATE($A461,"_",V$2),'Reference data SID'!$B:$M,12,FALSE)),"",VLOOKUP(CONCATENATE($A461,"_",V$2),'Reference data SID'!$B:$M,12,FALSE))</f>
        <v/>
      </c>
      <c r="W461" s="16" t="str">
        <f>IF(ISERROR(VLOOKUP(CONCATENATE($A461,"_",W$2),'Reference data SID'!$B:$M,12,FALSE)),"",VLOOKUP(CONCATENATE($A461,"_",W$2),'Reference data SID'!$B:$M,12,FALSE))</f>
        <v/>
      </c>
      <c r="X461" s="16" t="str">
        <f>IF(ISERROR(VLOOKUP(CONCATENATE($A461,"_",X$2),'Reference data SID'!$B:$M,12,FALSE)),"",VLOOKUP(CONCATENATE($A461,"_",X$2),'Reference data SID'!$B:$M,12,FALSE))</f>
        <v/>
      </c>
      <c r="Y461" s="16" t="str">
        <f>IF(ISERROR(VLOOKUP(CONCATENATE($A461,"_",Y$2),'Reference data SID'!$B:$M,12,FALSE)),"",VLOOKUP(CONCATENATE($A461,"_",Y$2),'Reference data SID'!$B:$M,12,FALSE))</f>
        <v/>
      </c>
      <c r="Z461" s="16" t="str">
        <f>IF(ISERROR(VLOOKUP(CONCATENATE($A461,"_",Z$2),'Reference data SID'!$B:$M,12,FALSE)),"",VLOOKUP(CONCATENATE($A461,"_",Z$2),'Reference data SID'!$B:$M,12,FALSE))</f>
        <v/>
      </c>
      <c r="AA461" s="16" t="str">
        <f>IF(ISERROR(VLOOKUP(CONCATENATE($A461,"_",AA$2),'Reference data SID'!$B:$M,12,FALSE)),"",VLOOKUP(CONCATENATE($A461,"_",AA$2),'Reference data SID'!$B:$M,12,FALSE))</f>
        <v/>
      </c>
      <c r="AB461" s="16" t="str">
        <f>IF(ISERROR(VLOOKUP(CONCATENATE($A461,"_",AB$2),'Reference data SID'!$B:$M,12,FALSE)),"",VLOOKUP(CONCATENATE($A461,"_",AB$2),'Reference data SID'!$B:$M,12,FALSE))</f>
        <v/>
      </c>
      <c r="AC461" s="16" t="str">
        <f>IF(ISERROR(VLOOKUP(CONCATENATE($A461,"_",AC$2),'Reference data SID'!$B:$M,12,FALSE)),"",VLOOKUP(CONCATENATE($A461,"_",AC$2),'Reference data SID'!$B:$M,12,FALSE))</f>
        <v/>
      </c>
      <c r="AD461" s="16" t="str">
        <f>IF(ISERROR(VLOOKUP(CONCATENATE($A461,"_",AD$2),'Reference data SID'!$B:$M,12,FALSE)),"",VLOOKUP(CONCATENATE($A461,"_",AD$2),'Reference data SID'!$B:$M,12,FALSE))</f>
        <v/>
      </c>
      <c r="AE461" s="16" t="str">
        <f>IF(ISERROR(VLOOKUP(CONCATENATE($A461,"_",AE$2),'Reference data SID'!$B:$M,12,FALSE)),"",VLOOKUP(CONCATENATE($A461,"_",AE$2),'Reference data SID'!$B:$M,12,FALSE))</f>
        <v/>
      </c>
      <c r="AF461" s="16" t="str">
        <f>IF(ISERROR(VLOOKUP(CONCATENATE($A461,"_",AF$2),'Reference data SID'!$B:$M,12,FALSE)),"",VLOOKUP(CONCATENATE($A461,"_",AF$2),'Reference data SID'!$B:$M,12,FALSE))</f>
        <v/>
      </c>
      <c r="AG461" s="16" t="str">
        <f>IF(ISERROR(VLOOKUP(CONCATENATE($A461,"_",AG$2),'Reference data SID'!$B:$M,12,FALSE)),"",VLOOKUP(CONCATENATE($A461,"_",AG$2),'Reference data SID'!$B:$M,12,FALSE))</f>
        <v/>
      </c>
      <c r="AH461" s="16" t="str">
        <f>IF(ISERROR(VLOOKUP(CONCATENATE($A461,"_",AH$2),'Reference data SID'!$B:$M,12,FALSE)),"",VLOOKUP(CONCATENATE($A461,"_",AH$2),'Reference data SID'!$B:$M,12,FALSE))</f>
        <v/>
      </c>
      <c r="AI461" s="16" t="str">
        <f>IF(ISERROR(VLOOKUP(CONCATENATE($A461,"_",AI$2),'Reference data SID'!$B:$M,12,FALSE)),"",VLOOKUP(CONCATENATE($A461,"_",AI$2),'Reference data SID'!$B:$M,12,FALSE))</f>
        <v/>
      </c>
      <c r="AJ461" s="16" t="str">
        <f>IF(ISERROR(VLOOKUP(CONCATENATE($A461,"_",AJ$2),'Reference data SID'!$B:$M,12,FALSE)),"",VLOOKUP(CONCATENATE($A461,"_",AJ$2),'Reference data SID'!$B:$M,12,FALSE))</f>
        <v/>
      </c>
      <c r="AK461" s="16" t="str">
        <f>IF(ISERROR(VLOOKUP(CONCATENATE($A461,"_",AK$2),'Reference data SID'!$B:$M,12,FALSE)),"",VLOOKUP(CONCATENATE($A461,"_",AK$2),'Reference data SID'!$B:$M,12,FALSE))</f>
        <v/>
      </c>
      <c r="AL461" s="16" t="str">
        <f>IF(ISERROR(VLOOKUP(CONCATENATE($A461,"_",AL$2),'Reference data SID'!$B:$M,12,FALSE)),"",VLOOKUP(CONCATENATE($A461,"_",AL$2),'Reference data SID'!$B:$M,12,FALSE))</f>
        <v/>
      </c>
      <c r="AM461" s="16" t="str">
        <f>IF(ISERROR(VLOOKUP(CONCATENATE($A461,"_",AM$2),'Reference data SID'!$B:$M,12,FALSE)),"",VLOOKUP(CONCATENATE($A461,"_",AM$2),'Reference data SID'!$B:$M,12,FALSE))</f>
        <v/>
      </c>
      <c r="AN461" s="16" t="str">
        <f>IF(ISERROR(VLOOKUP(CONCATENATE($A461,"_",AN$2),'Reference data SID'!$B:$M,12,FALSE)),"",VLOOKUP(CONCATENATE($A461,"_",AN$2),'Reference data SID'!$B:$M,12,FALSE))</f>
        <v/>
      </c>
      <c r="AO461" s="16" t="str">
        <f>IF(ISERROR(VLOOKUP(CONCATENATE($A461,"_",AO$2),'Reference data SID'!$B:$M,12,FALSE)),"",VLOOKUP(CONCATENATE($A461,"_",AO$2),'Reference data SID'!$B:$M,12,FALSE))</f>
        <v/>
      </c>
      <c r="AP461" s="16" t="str">
        <f>IF(ISERROR(VLOOKUP(CONCATENATE($A461,"_",AP$2),'Reference data SID'!$B:$M,12,FALSE)),"",VLOOKUP(CONCATENATE($A461,"_",AP$2),'Reference data SID'!$B:$M,12,FALSE))</f>
        <v/>
      </c>
      <c r="AQ461" s="16" t="str">
        <f>IF(ISERROR(VLOOKUP(CONCATENATE($A461,"_",AQ$2),'Reference data SID'!$B:$M,12,FALSE)),"",VLOOKUP(CONCATENATE($A461,"_",AQ$2),'Reference data SID'!$B:$M,12,FALSE))</f>
        <v/>
      </c>
      <c r="AR461" s="16" t="str">
        <f>IF(ISERROR(VLOOKUP(CONCATENATE($A461,"_",AR$2),'Reference data SID'!$B:$M,12,FALSE)),"",VLOOKUP(CONCATENATE($A461,"_",AR$2),'Reference data SID'!$B:$M,12,FALSE))</f>
        <v/>
      </c>
      <c r="AS461" s="16" t="str">
        <f>IF(ISERROR(VLOOKUP(CONCATENATE($A461,"_",AS$2),'Reference data SID'!$B:$M,12,FALSE)),"",VLOOKUP(CONCATENATE($A461,"_",AS$2),'Reference data SID'!$B:$M,12,FALSE))</f>
        <v/>
      </c>
      <c r="AT461" s="16" t="str">
        <f>IF(ISERROR(VLOOKUP(CONCATENATE($A461,"_",AT$2),'Reference data SID'!$B:$M,12,FALSE)),"",VLOOKUP(CONCATENATE($A461,"_",AT$2),'Reference data SID'!$B:$M,12,FALSE))</f>
        <v/>
      </c>
    </row>
    <row r="462" spans="1:46" x14ac:dyDescent="0.25">
      <c r="A462">
        <v>458</v>
      </c>
      <c r="B462" s="16" t="str">
        <f>IF(ISERROR(VLOOKUP(CONCATENATE($A462,"_",B$2),'Reference data SID'!$B:$M,12,FALSE)),"",VLOOKUP(CONCATENATE($A462,"_",B$2),'Reference data SID'!$B:$M,12,FALSE))</f>
        <v/>
      </c>
      <c r="C462" s="16" t="str">
        <f>IF(ISERROR(VLOOKUP(CONCATENATE($A462,"_",C$2),'Reference data SID'!$B:$M,12,FALSE)),"",VLOOKUP(CONCATENATE($A462,"_",C$2),'Reference data SID'!$B:$M,12,FALSE))</f>
        <v/>
      </c>
      <c r="D462" s="16" t="str">
        <f>IF(ISERROR(VLOOKUP(CONCATENATE($A462,"_",D$2),'Reference data SID'!$B:$M,12,FALSE)),"",VLOOKUP(CONCATENATE($A462,"_",D$2),'Reference data SID'!$B:$M,12,FALSE))</f>
        <v/>
      </c>
      <c r="E462" s="16" t="str">
        <f>IF(ISERROR(VLOOKUP(CONCATENATE($A462,"_",E$2),'Reference data SID'!$B:$M,12,FALSE)),"",VLOOKUP(CONCATENATE($A462,"_",E$2),'Reference data SID'!$B:$M,12,FALSE))</f>
        <v/>
      </c>
      <c r="F462" s="16" t="str">
        <f>IF(ISERROR(VLOOKUP(CONCATENATE($A462,"_",F$2),'Reference data SID'!$B:$M,12,FALSE)),"",VLOOKUP(CONCATENATE($A462,"_",F$2),'Reference data SID'!$B:$M,12,FALSE))</f>
        <v/>
      </c>
      <c r="G462" s="16" t="str">
        <f>IF(ISERROR(VLOOKUP(CONCATENATE($A462,"_",G$2),'Reference data SID'!$B:$M,12,FALSE)),"",VLOOKUP(CONCATENATE($A462,"_",G$2),'Reference data SID'!$B:$M,12,FALSE))</f>
        <v/>
      </c>
      <c r="H462" s="16" t="str">
        <f>IF(ISERROR(VLOOKUP(CONCATENATE($A462,"_",H$2),'Reference data SID'!$B:$M,12,FALSE)),"",VLOOKUP(CONCATENATE($A462,"_",H$2),'Reference data SID'!$B:$M,12,FALSE))</f>
        <v/>
      </c>
      <c r="I462" s="16" t="str">
        <f>IF(ISERROR(VLOOKUP(CONCATENATE($A462,"_",I$2),'Reference data SID'!$B:$M,12,FALSE)),"",VLOOKUP(CONCATENATE($A462,"_",I$2),'Reference data SID'!$B:$M,12,FALSE))</f>
        <v/>
      </c>
      <c r="J462" s="16" t="str">
        <f>IF(ISERROR(VLOOKUP(CONCATENATE($A462,"_",J$2),'Reference data SID'!$B:$M,12,FALSE)),"",VLOOKUP(CONCATENATE($A462,"_",J$2),'Reference data SID'!$B:$M,12,FALSE))</f>
        <v/>
      </c>
      <c r="K462" s="16" t="str">
        <f>IF(ISERROR(VLOOKUP(CONCATENATE($A462,"_",K$2),'Reference data SID'!$B:$M,12,FALSE)),"",VLOOKUP(CONCATENATE($A462,"_",K$2),'Reference data SID'!$B:$M,12,FALSE))</f>
        <v/>
      </c>
      <c r="L462" s="16" t="str">
        <f>IF(ISERROR(VLOOKUP(CONCATENATE($A462,"_",L$2),'Reference data SID'!$B:$M,12,FALSE)),"",VLOOKUP(CONCATENATE($A462,"_",L$2),'Reference data SID'!$B:$M,12,FALSE))</f>
        <v/>
      </c>
      <c r="M462" s="16" t="str">
        <f>IF(ISERROR(VLOOKUP(CONCATENATE($A462,"_",M$2),'Reference data SID'!$B:$M,12,FALSE)),"",VLOOKUP(CONCATENATE($A462,"_",M$2),'Reference data SID'!$B:$M,12,FALSE))</f>
        <v/>
      </c>
      <c r="N462" s="16" t="str">
        <f>IF(ISERROR(VLOOKUP(CONCATENATE($A462,"_",N$2),'Reference data SID'!$B:$M,12,FALSE)),"",VLOOKUP(CONCATENATE($A462,"_",N$2),'Reference data SID'!$B:$M,12,FALSE))</f>
        <v/>
      </c>
      <c r="O462" s="16" t="str">
        <f>IF(ISERROR(VLOOKUP(CONCATENATE($A462,"_",O$2),'Reference data SID'!$B:$M,12,FALSE)),"",VLOOKUP(CONCATENATE($A462,"_",O$2),'Reference data SID'!$B:$M,12,FALSE))</f>
        <v/>
      </c>
      <c r="P462" s="16" t="str">
        <f>IF(ISERROR(VLOOKUP(CONCATENATE($A462,"_",P$2),'Reference data SID'!$B:$M,12,FALSE)),"",VLOOKUP(CONCATENATE($A462,"_",P$2),'Reference data SID'!$B:$M,12,FALSE))</f>
        <v/>
      </c>
      <c r="Q462" s="16" t="str">
        <f>IF(ISERROR(VLOOKUP(CONCATENATE($A462,"_",Q$2),'Reference data SID'!$B:$M,12,FALSE)),"",VLOOKUP(CONCATENATE($A462,"_",Q$2),'Reference data SID'!$B:$M,12,FALSE))</f>
        <v/>
      </c>
      <c r="R462" s="16" t="str">
        <f>IF(ISERROR(VLOOKUP(CONCATENATE($A462,"_",R$2),'Reference data SID'!$B:$M,12,FALSE)),"",VLOOKUP(CONCATENATE($A462,"_",R$2),'Reference data SID'!$B:$M,12,FALSE))</f>
        <v/>
      </c>
      <c r="S462" s="16" t="str">
        <f>IF(ISERROR(VLOOKUP(CONCATENATE($A462,"_",S$2),'Reference data SID'!$B:$M,12,FALSE)),"",VLOOKUP(CONCATENATE($A462,"_",S$2),'Reference data SID'!$B:$M,12,FALSE))</f>
        <v/>
      </c>
      <c r="T462" s="16" t="str">
        <f>IF(ISERROR(VLOOKUP(CONCATENATE($A462,"_",T$2),'Reference data SID'!$B:$M,12,FALSE)),"",VLOOKUP(CONCATENATE($A462,"_",T$2),'Reference data SID'!$B:$M,12,FALSE))</f>
        <v/>
      </c>
      <c r="U462" s="16" t="str">
        <f>IF(ISERROR(VLOOKUP(CONCATENATE($A462,"_",U$2),'Reference data SID'!$B:$M,12,FALSE)),"",VLOOKUP(CONCATENATE($A462,"_",U$2),'Reference data SID'!$B:$M,12,FALSE))</f>
        <v/>
      </c>
      <c r="V462" s="16" t="str">
        <f>IF(ISERROR(VLOOKUP(CONCATENATE($A462,"_",V$2),'Reference data SID'!$B:$M,12,FALSE)),"",VLOOKUP(CONCATENATE($A462,"_",V$2),'Reference data SID'!$B:$M,12,FALSE))</f>
        <v/>
      </c>
      <c r="W462" s="16" t="str">
        <f>IF(ISERROR(VLOOKUP(CONCATENATE($A462,"_",W$2),'Reference data SID'!$B:$M,12,FALSE)),"",VLOOKUP(CONCATENATE($A462,"_",W$2),'Reference data SID'!$B:$M,12,FALSE))</f>
        <v/>
      </c>
      <c r="X462" s="16" t="str">
        <f>IF(ISERROR(VLOOKUP(CONCATENATE($A462,"_",X$2),'Reference data SID'!$B:$M,12,FALSE)),"",VLOOKUP(CONCATENATE($A462,"_",X$2),'Reference data SID'!$B:$M,12,FALSE))</f>
        <v/>
      </c>
      <c r="Y462" s="16" t="str">
        <f>IF(ISERROR(VLOOKUP(CONCATENATE($A462,"_",Y$2),'Reference data SID'!$B:$M,12,FALSE)),"",VLOOKUP(CONCATENATE($A462,"_",Y$2),'Reference data SID'!$B:$M,12,FALSE))</f>
        <v/>
      </c>
      <c r="Z462" s="16" t="str">
        <f>IF(ISERROR(VLOOKUP(CONCATENATE($A462,"_",Z$2),'Reference data SID'!$B:$M,12,FALSE)),"",VLOOKUP(CONCATENATE($A462,"_",Z$2),'Reference data SID'!$B:$M,12,FALSE))</f>
        <v/>
      </c>
      <c r="AA462" s="16" t="str">
        <f>IF(ISERROR(VLOOKUP(CONCATENATE($A462,"_",AA$2),'Reference data SID'!$B:$M,12,FALSE)),"",VLOOKUP(CONCATENATE($A462,"_",AA$2),'Reference data SID'!$B:$M,12,FALSE))</f>
        <v/>
      </c>
      <c r="AB462" s="16" t="str">
        <f>IF(ISERROR(VLOOKUP(CONCATENATE($A462,"_",AB$2),'Reference data SID'!$B:$M,12,FALSE)),"",VLOOKUP(CONCATENATE($A462,"_",AB$2),'Reference data SID'!$B:$M,12,FALSE))</f>
        <v/>
      </c>
      <c r="AC462" s="16" t="str">
        <f>IF(ISERROR(VLOOKUP(CONCATENATE($A462,"_",AC$2),'Reference data SID'!$B:$M,12,FALSE)),"",VLOOKUP(CONCATENATE($A462,"_",AC$2),'Reference data SID'!$B:$M,12,FALSE))</f>
        <v/>
      </c>
      <c r="AD462" s="16" t="str">
        <f>IF(ISERROR(VLOOKUP(CONCATENATE($A462,"_",AD$2),'Reference data SID'!$B:$M,12,FALSE)),"",VLOOKUP(CONCATENATE($A462,"_",AD$2),'Reference data SID'!$B:$M,12,FALSE))</f>
        <v/>
      </c>
      <c r="AE462" s="16" t="str">
        <f>IF(ISERROR(VLOOKUP(CONCATENATE($A462,"_",AE$2),'Reference data SID'!$B:$M,12,FALSE)),"",VLOOKUP(CONCATENATE($A462,"_",AE$2),'Reference data SID'!$B:$M,12,FALSE))</f>
        <v/>
      </c>
      <c r="AF462" s="16" t="str">
        <f>IF(ISERROR(VLOOKUP(CONCATENATE($A462,"_",AF$2),'Reference data SID'!$B:$M,12,FALSE)),"",VLOOKUP(CONCATENATE($A462,"_",AF$2),'Reference data SID'!$B:$M,12,FALSE))</f>
        <v/>
      </c>
      <c r="AG462" s="16" t="str">
        <f>IF(ISERROR(VLOOKUP(CONCATENATE($A462,"_",AG$2),'Reference data SID'!$B:$M,12,FALSE)),"",VLOOKUP(CONCATENATE($A462,"_",AG$2),'Reference data SID'!$B:$M,12,FALSE))</f>
        <v/>
      </c>
      <c r="AH462" s="16" t="str">
        <f>IF(ISERROR(VLOOKUP(CONCATENATE($A462,"_",AH$2),'Reference data SID'!$B:$M,12,FALSE)),"",VLOOKUP(CONCATENATE($A462,"_",AH$2),'Reference data SID'!$B:$M,12,FALSE))</f>
        <v/>
      </c>
      <c r="AI462" s="16" t="str">
        <f>IF(ISERROR(VLOOKUP(CONCATENATE($A462,"_",AI$2),'Reference data SID'!$B:$M,12,FALSE)),"",VLOOKUP(CONCATENATE($A462,"_",AI$2),'Reference data SID'!$B:$M,12,FALSE))</f>
        <v/>
      </c>
      <c r="AJ462" s="16" t="str">
        <f>IF(ISERROR(VLOOKUP(CONCATENATE($A462,"_",AJ$2),'Reference data SID'!$B:$M,12,FALSE)),"",VLOOKUP(CONCATENATE($A462,"_",AJ$2),'Reference data SID'!$B:$M,12,FALSE))</f>
        <v/>
      </c>
      <c r="AK462" s="16" t="str">
        <f>IF(ISERROR(VLOOKUP(CONCATENATE($A462,"_",AK$2),'Reference data SID'!$B:$M,12,FALSE)),"",VLOOKUP(CONCATENATE($A462,"_",AK$2),'Reference data SID'!$B:$M,12,FALSE))</f>
        <v/>
      </c>
      <c r="AL462" s="16" t="str">
        <f>IF(ISERROR(VLOOKUP(CONCATENATE($A462,"_",AL$2),'Reference data SID'!$B:$M,12,FALSE)),"",VLOOKUP(CONCATENATE($A462,"_",AL$2),'Reference data SID'!$B:$M,12,FALSE))</f>
        <v/>
      </c>
      <c r="AM462" s="16" t="str">
        <f>IF(ISERROR(VLOOKUP(CONCATENATE($A462,"_",AM$2),'Reference data SID'!$B:$M,12,FALSE)),"",VLOOKUP(CONCATENATE($A462,"_",AM$2),'Reference data SID'!$B:$M,12,FALSE))</f>
        <v/>
      </c>
      <c r="AN462" s="16" t="str">
        <f>IF(ISERROR(VLOOKUP(CONCATENATE($A462,"_",AN$2),'Reference data SID'!$B:$M,12,FALSE)),"",VLOOKUP(CONCATENATE($A462,"_",AN$2),'Reference data SID'!$B:$M,12,FALSE))</f>
        <v/>
      </c>
      <c r="AO462" s="16" t="str">
        <f>IF(ISERROR(VLOOKUP(CONCATENATE($A462,"_",AO$2),'Reference data SID'!$B:$M,12,FALSE)),"",VLOOKUP(CONCATENATE($A462,"_",AO$2),'Reference data SID'!$B:$M,12,FALSE))</f>
        <v/>
      </c>
      <c r="AP462" s="16" t="str">
        <f>IF(ISERROR(VLOOKUP(CONCATENATE($A462,"_",AP$2),'Reference data SID'!$B:$M,12,FALSE)),"",VLOOKUP(CONCATENATE($A462,"_",AP$2),'Reference data SID'!$B:$M,12,FALSE))</f>
        <v/>
      </c>
      <c r="AQ462" s="16" t="str">
        <f>IF(ISERROR(VLOOKUP(CONCATENATE($A462,"_",AQ$2),'Reference data SID'!$B:$M,12,FALSE)),"",VLOOKUP(CONCATENATE($A462,"_",AQ$2),'Reference data SID'!$B:$M,12,FALSE))</f>
        <v/>
      </c>
      <c r="AR462" s="16" t="str">
        <f>IF(ISERROR(VLOOKUP(CONCATENATE($A462,"_",AR$2),'Reference data SID'!$B:$M,12,FALSE)),"",VLOOKUP(CONCATENATE($A462,"_",AR$2),'Reference data SID'!$B:$M,12,FALSE))</f>
        <v/>
      </c>
      <c r="AS462" s="16" t="str">
        <f>IF(ISERROR(VLOOKUP(CONCATENATE($A462,"_",AS$2),'Reference data SID'!$B:$M,12,FALSE)),"",VLOOKUP(CONCATENATE($A462,"_",AS$2),'Reference data SID'!$B:$M,12,FALSE))</f>
        <v/>
      </c>
      <c r="AT462" s="16" t="str">
        <f>IF(ISERROR(VLOOKUP(CONCATENATE($A462,"_",AT$2),'Reference data SID'!$B:$M,12,FALSE)),"",VLOOKUP(CONCATENATE($A462,"_",AT$2),'Reference data SID'!$B:$M,12,FALSE))</f>
        <v/>
      </c>
    </row>
    <row r="463" spans="1:46" x14ac:dyDescent="0.25">
      <c r="A463">
        <v>459</v>
      </c>
      <c r="B463" s="16" t="str">
        <f>IF(ISERROR(VLOOKUP(CONCATENATE($A463,"_",B$2),'Reference data SID'!$B:$M,12,FALSE)),"",VLOOKUP(CONCATENATE($A463,"_",B$2),'Reference data SID'!$B:$M,12,FALSE))</f>
        <v/>
      </c>
      <c r="C463" s="16" t="str">
        <f>IF(ISERROR(VLOOKUP(CONCATENATE($A463,"_",C$2),'Reference data SID'!$B:$M,12,FALSE)),"",VLOOKUP(CONCATENATE($A463,"_",C$2),'Reference data SID'!$B:$M,12,FALSE))</f>
        <v/>
      </c>
      <c r="D463" s="16" t="str">
        <f>IF(ISERROR(VLOOKUP(CONCATENATE($A463,"_",D$2),'Reference data SID'!$B:$M,12,FALSE)),"",VLOOKUP(CONCATENATE($A463,"_",D$2),'Reference data SID'!$B:$M,12,FALSE))</f>
        <v/>
      </c>
      <c r="E463" s="16" t="str">
        <f>IF(ISERROR(VLOOKUP(CONCATENATE($A463,"_",E$2),'Reference data SID'!$B:$M,12,FALSE)),"",VLOOKUP(CONCATENATE($A463,"_",E$2),'Reference data SID'!$B:$M,12,FALSE))</f>
        <v/>
      </c>
      <c r="F463" s="16" t="str">
        <f>IF(ISERROR(VLOOKUP(CONCATENATE($A463,"_",F$2),'Reference data SID'!$B:$M,12,FALSE)),"",VLOOKUP(CONCATENATE($A463,"_",F$2),'Reference data SID'!$B:$M,12,FALSE))</f>
        <v/>
      </c>
      <c r="G463" s="16" t="str">
        <f>IF(ISERROR(VLOOKUP(CONCATENATE($A463,"_",G$2),'Reference data SID'!$B:$M,12,FALSE)),"",VLOOKUP(CONCATENATE($A463,"_",G$2),'Reference data SID'!$B:$M,12,FALSE))</f>
        <v/>
      </c>
      <c r="H463" s="16" t="str">
        <f>IF(ISERROR(VLOOKUP(CONCATENATE($A463,"_",H$2),'Reference data SID'!$B:$M,12,FALSE)),"",VLOOKUP(CONCATENATE($A463,"_",H$2),'Reference data SID'!$B:$M,12,FALSE))</f>
        <v/>
      </c>
      <c r="I463" s="16" t="str">
        <f>IF(ISERROR(VLOOKUP(CONCATENATE($A463,"_",I$2),'Reference data SID'!$B:$M,12,FALSE)),"",VLOOKUP(CONCATENATE($A463,"_",I$2),'Reference data SID'!$B:$M,12,FALSE))</f>
        <v/>
      </c>
      <c r="J463" s="16" t="str">
        <f>IF(ISERROR(VLOOKUP(CONCATENATE($A463,"_",J$2),'Reference data SID'!$B:$M,12,FALSE)),"",VLOOKUP(CONCATENATE($A463,"_",J$2),'Reference data SID'!$B:$M,12,FALSE))</f>
        <v/>
      </c>
      <c r="K463" s="16" t="str">
        <f>IF(ISERROR(VLOOKUP(CONCATENATE($A463,"_",K$2),'Reference data SID'!$B:$M,12,FALSE)),"",VLOOKUP(CONCATENATE($A463,"_",K$2),'Reference data SID'!$B:$M,12,FALSE))</f>
        <v/>
      </c>
      <c r="L463" s="16" t="str">
        <f>IF(ISERROR(VLOOKUP(CONCATENATE($A463,"_",L$2),'Reference data SID'!$B:$M,12,FALSE)),"",VLOOKUP(CONCATENATE($A463,"_",L$2),'Reference data SID'!$B:$M,12,FALSE))</f>
        <v/>
      </c>
      <c r="M463" s="16" t="str">
        <f>IF(ISERROR(VLOOKUP(CONCATENATE($A463,"_",M$2),'Reference data SID'!$B:$M,12,FALSE)),"",VLOOKUP(CONCATENATE($A463,"_",M$2),'Reference data SID'!$B:$M,12,FALSE))</f>
        <v/>
      </c>
      <c r="N463" s="16" t="str">
        <f>IF(ISERROR(VLOOKUP(CONCATENATE($A463,"_",N$2),'Reference data SID'!$B:$M,12,FALSE)),"",VLOOKUP(CONCATENATE($A463,"_",N$2),'Reference data SID'!$B:$M,12,FALSE))</f>
        <v/>
      </c>
      <c r="O463" s="16" t="str">
        <f>IF(ISERROR(VLOOKUP(CONCATENATE($A463,"_",O$2),'Reference data SID'!$B:$M,12,FALSE)),"",VLOOKUP(CONCATENATE($A463,"_",O$2),'Reference data SID'!$B:$M,12,FALSE))</f>
        <v/>
      </c>
      <c r="P463" s="16" t="str">
        <f>IF(ISERROR(VLOOKUP(CONCATENATE($A463,"_",P$2),'Reference data SID'!$B:$M,12,FALSE)),"",VLOOKUP(CONCATENATE($A463,"_",P$2),'Reference data SID'!$B:$M,12,FALSE))</f>
        <v/>
      </c>
      <c r="Q463" s="16" t="str">
        <f>IF(ISERROR(VLOOKUP(CONCATENATE($A463,"_",Q$2),'Reference data SID'!$B:$M,12,FALSE)),"",VLOOKUP(CONCATENATE($A463,"_",Q$2),'Reference data SID'!$B:$M,12,FALSE))</f>
        <v/>
      </c>
      <c r="R463" s="16" t="str">
        <f>IF(ISERROR(VLOOKUP(CONCATENATE($A463,"_",R$2),'Reference data SID'!$B:$M,12,FALSE)),"",VLOOKUP(CONCATENATE($A463,"_",R$2),'Reference data SID'!$B:$M,12,FALSE))</f>
        <v/>
      </c>
      <c r="S463" s="16" t="str">
        <f>IF(ISERROR(VLOOKUP(CONCATENATE($A463,"_",S$2),'Reference data SID'!$B:$M,12,FALSE)),"",VLOOKUP(CONCATENATE($A463,"_",S$2),'Reference data SID'!$B:$M,12,FALSE))</f>
        <v/>
      </c>
      <c r="T463" s="16" t="str">
        <f>IF(ISERROR(VLOOKUP(CONCATENATE($A463,"_",T$2),'Reference data SID'!$B:$M,12,FALSE)),"",VLOOKUP(CONCATENATE($A463,"_",T$2),'Reference data SID'!$B:$M,12,FALSE))</f>
        <v/>
      </c>
      <c r="U463" s="16" t="str">
        <f>IF(ISERROR(VLOOKUP(CONCATENATE($A463,"_",U$2),'Reference data SID'!$B:$M,12,FALSE)),"",VLOOKUP(CONCATENATE($A463,"_",U$2),'Reference data SID'!$B:$M,12,FALSE))</f>
        <v/>
      </c>
      <c r="V463" s="16" t="str">
        <f>IF(ISERROR(VLOOKUP(CONCATENATE($A463,"_",V$2),'Reference data SID'!$B:$M,12,FALSE)),"",VLOOKUP(CONCATENATE($A463,"_",V$2),'Reference data SID'!$B:$M,12,FALSE))</f>
        <v/>
      </c>
      <c r="W463" s="16" t="str">
        <f>IF(ISERROR(VLOOKUP(CONCATENATE($A463,"_",W$2),'Reference data SID'!$B:$M,12,FALSE)),"",VLOOKUP(CONCATENATE($A463,"_",W$2),'Reference data SID'!$B:$M,12,FALSE))</f>
        <v/>
      </c>
      <c r="X463" s="16" t="str">
        <f>IF(ISERROR(VLOOKUP(CONCATENATE($A463,"_",X$2),'Reference data SID'!$B:$M,12,FALSE)),"",VLOOKUP(CONCATENATE($A463,"_",X$2),'Reference data SID'!$B:$M,12,FALSE))</f>
        <v/>
      </c>
      <c r="Y463" s="16" t="str">
        <f>IF(ISERROR(VLOOKUP(CONCATENATE($A463,"_",Y$2),'Reference data SID'!$B:$M,12,FALSE)),"",VLOOKUP(CONCATENATE($A463,"_",Y$2),'Reference data SID'!$B:$M,12,FALSE))</f>
        <v/>
      </c>
      <c r="Z463" s="16" t="str">
        <f>IF(ISERROR(VLOOKUP(CONCATENATE($A463,"_",Z$2),'Reference data SID'!$B:$M,12,FALSE)),"",VLOOKUP(CONCATENATE($A463,"_",Z$2),'Reference data SID'!$B:$M,12,FALSE))</f>
        <v/>
      </c>
      <c r="AA463" s="16" t="str">
        <f>IF(ISERROR(VLOOKUP(CONCATENATE($A463,"_",AA$2),'Reference data SID'!$B:$M,12,FALSE)),"",VLOOKUP(CONCATENATE($A463,"_",AA$2),'Reference data SID'!$B:$M,12,FALSE))</f>
        <v/>
      </c>
      <c r="AB463" s="16" t="str">
        <f>IF(ISERROR(VLOOKUP(CONCATENATE($A463,"_",AB$2),'Reference data SID'!$B:$M,12,FALSE)),"",VLOOKUP(CONCATENATE($A463,"_",AB$2),'Reference data SID'!$B:$M,12,FALSE))</f>
        <v/>
      </c>
      <c r="AC463" s="16" t="str">
        <f>IF(ISERROR(VLOOKUP(CONCATENATE($A463,"_",AC$2),'Reference data SID'!$B:$M,12,FALSE)),"",VLOOKUP(CONCATENATE($A463,"_",AC$2),'Reference data SID'!$B:$M,12,FALSE))</f>
        <v/>
      </c>
      <c r="AD463" s="16" t="str">
        <f>IF(ISERROR(VLOOKUP(CONCATENATE($A463,"_",AD$2),'Reference data SID'!$B:$M,12,FALSE)),"",VLOOKUP(CONCATENATE($A463,"_",AD$2),'Reference data SID'!$B:$M,12,FALSE))</f>
        <v/>
      </c>
      <c r="AE463" s="16" t="str">
        <f>IF(ISERROR(VLOOKUP(CONCATENATE($A463,"_",AE$2),'Reference data SID'!$B:$M,12,FALSE)),"",VLOOKUP(CONCATENATE($A463,"_",AE$2),'Reference data SID'!$B:$M,12,FALSE))</f>
        <v/>
      </c>
      <c r="AF463" s="16" t="str">
        <f>IF(ISERROR(VLOOKUP(CONCATENATE($A463,"_",AF$2),'Reference data SID'!$B:$M,12,FALSE)),"",VLOOKUP(CONCATENATE($A463,"_",AF$2),'Reference data SID'!$B:$M,12,FALSE))</f>
        <v/>
      </c>
      <c r="AG463" s="16" t="str">
        <f>IF(ISERROR(VLOOKUP(CONCATENATE($A463,"_",AG$2),'Reference data SID'!$B:$M,12,FALSE)),"",VLOOKUP(CONCATENATE($A463,"_",AG$2),'Reference data SID'!$B:$M,12,FALSE))</f>
        <v/>
      </c>
      <c r="AH463" s="16" t="str">
        <f>IF(ISERROR(VLOOKUP(CONCATENATE($A463,"_",AH$2),'Reference data SID'!$B:$M,12,FALSE)),"",VLOOKUP(CONCATENATE($A463,"_",AH$2),'Reference data SID'!$B:$M,12,FALSE))</f>
        <v/>
      </c>
      <c r="AI463" s="16" t="str">
        <f>IF(ISERROR(VLOOKUP(CONCATENATE($A463,"_",AI$2),'Reference data SID'!$B:$M,12,FALSE)),"",VLOOKUP(CONCATENATE($A463,"_",AI$2),'Reference data SID'!$B:$M,12,FALSE))</f>
        <v/>
      </c>
      <c r="AJ463" s="16" t="str">
        <f>IF(ISERROR(VLOOKUP(CONCATENATE($A463,"_",AJ$2),'Reference data SID'!$B:$M,12,FALSE)),"",VLOOKUP(CONCATENATE($A463,"_",AJ$2),'Reference data SID'!$B:$M,12,FALSE))</f>
        <v/>
      </c>
      <c r="AK463" s="16" t="str">
        <f>IF(ISERROR(VLOOKUP(CONCATENATE($A463,"_",AK$2),'Reference data SID'!$B:$M,12,FALSE)),"",VLOOKUP(CONCATENATE($A463,"_",AK$2),'Reference data SID'!$B:$M,12,FALSE))</f>
        <v/>
      </c>
      <c r="AL463" s="16" t="str">
        <f>IF(ISERROR(VLOOKUP(CONCATENATE($A463,"_",AL$2),'Reference data SID'!$B:$M,12,FALSE)),"",VLOOKUP(CONCATENATE($A463,"_",AL$2),'Reference data SID'!$B:$M,12,FALSE))</f>
        <v/>
      </c>
      <c r="AM463" s="16" t="str">
        <f>IF(ISERROR(VLOOKUP(CONCATENATE($A463,"_",AM$2),'Reference data SID'!$B:$M,12,FALSE)),"",VLOOKUP(CONCATENATE($A463,"_",AM$2),'Reference data SID'!$B:$M,12,FALSE))</f>
        <v/>
      </c>
      <c r="AN463" s="16" t="str">
        <f>IF(ISERROR(VLOOKUP(CONCATENATE($A463,"_",AN$2),'Reference data SID'!$B:$M,12,FALSE)),"",VLOOKUP(CONCATENATE($A463,"_",AN$2),'Reference data SID'!$B:$M,12,FALSE))</f>
        <v/>
      </c>
      <c r="AO463" s="16" t="str">
        <f>IF(ISERROR(VLOOKUP(CONCATENATE($A463,"_",AO$2),'Reference data SID'!$B:$M,12,FALSE)),"",VLOOKUP(CONCATENATE($A463,"_",AO$2),'Reference data SID'!$B:$M,12,FALSE))</f>
        <v/>
      </c>
      <c r="AP463" s="16" t="str">
        <f>IF(ISERROR(VLOOKUP(CONCATENATE($A463,"_",AP$2),'Reference data SID'!$B:$M,12,FALSE)),"",VLOOKUP(CONCATENATE($A463,"_",AP$2),'Reference data SID'!$B:$M,12,FALSE))</f>
        <v/>
      </c>
      <c r="AQ463" s="16" t="str">
        <f>IF(ISERROR(VLOOKUP(CONCATENATE($A463,"_",AQ$2),'Reference data SID'!$B:$M,12,FALSE)),"",VLOOKUP(CONCATENATE($A463,"_",AQ$2),'Reference data SID'!$B:$M,12,FALSE))</f>
        <v/>
      </c>
      <c r="AR463" s="16" t="str">
        <f>IF(ISERROR(VLOOKUP(CONCATENATE($A463,"_",AR$2),'Reference data SID'!$B:$M,12,FALSE)),"",VLOOKUP(CONCATENATE($A463,"_",AR$2),'Reference data SID'!$B:$M,12,FALSE))</f>
        <v/>
      </c>
      <c r="AS463" s="16" t="str">
        <f>IF(ISERROR(VLOOKUP(CONCATENATE($A463,"_",AS$2),'Reference data SID'!$B:$M,12,FALSE)),"",VLOOKUP(CONCATENATE($A463,"_",AS$2),'Reference data SID'!$B:$M,12,FALSE))</f>
        <v/>
      </c>
      <c r="AT463" s="16" t="str">
        <f>IF(ISERROR(VLOOKUP(CONCATENATE($A463,"_",AT$2),'Reference data SID'!$B:$M,12,FALSE)),"",VLOOKUP(CONCATENATE($A463,"_",AT$2),'Reference data SID'!$B:$M,12,FALSE))</f>
        <v/>
      </c>
    </row>
    <row r="464" spans="1:46" x14ac:dyDescent="0.25">
      <c r="A464">
        <v>460</v>
      </c>
      <c r="B464" s="16" t="str">
        <f>IF(ISERROR(VLOOKUP(CONCATENATE($A464,"_",B$2),'Reference data SID'!$B:$M,12,FALSE)),"",VLOOKUP(CONCATENATE($A464,"_",B$2),'Reference data SID'!$B:$M,12,FALSE))</f>
        <v/>
      </c>
      <c r="C464" s="16" t="str">
        <f>IF(ISERROR(VLOOKUP(CONCATENATE($A464,"_",C$2),'Reference data SID'!$B:$M,12,FALSE)),"",VLOOKUP(CONCATENATE($A464,"_",C$2),'Reference data SID'!$B:$M,12,FALSE))</f>
        <v/>
      </c>
      <c r="D464" s="16" t="str">
        <f>IF(ISERROR(VLOOKUP(CONCATENATE($A464,"_",D$2),'Reference data SID'!$B:$M,12,FALSE)),"",VLOOKUP(CONCATENATE($A464,"_",D$2),'Reference data SID'!$B:$M,12,FALSE))</f>
        <v/>
      </c>
      <c r="E464" s="16" t="str">
        <f>IF(ISERROR(VLOOKUP(CONCATENATE($A464,"_",E$2),'Reference data SID'!$B:$M,12,FALSE)),"",VLOOKUP(CONCATENATE($A464,"_",E$2),'Reference data SID'!$B:$M,12,FALSE))</f>
        <v/>
      </c>
      <c r="F464" s="16" t="str">
        <f>IF(ISERROR(VLOOKUP(CONCATENATE($A464,"_",F$2),'Reference data SID'!$B:$M,12,FALSE)),"",VLOOKUP(CONCATENATE($A464,"_",F$2),'Reference data SID'!$B:$M,12,FALSE))</f>
        <v/>
      </c>
      <c r="G464" s="16" t="str">
        <f>IF(ISERROR(VLOOKUP(CONCATENATE($A464,"_",G$2),'Reference data SID'!$B:$M,12,FALSE)),"",VLOOKUP(CONCATENATE($A464,"_",G$2),'Reference data SID'!$B:$M,12,FALSE))</f>
        <v/>
      </c>
      <c r="H464" s="16" t="str">
        <f>IF(ISERROR(VLOOKUP(CONCATENATE($A464,"_",H$2),'Reference data SID'!$B:$M,12,FALSE)),"",VLOOKUP(CONCATENATE($A464,"_",H$2),'Reference data SID'!$B:$M,12,FALSE))</f>
        <v/>
      </c>
      <c r="I464" s="16" t="str">
        <f>IF(ISERROR(VLOOKUP(CONCATENATE($A464,"_",I$2),'Reference data SID'!$B:$M,12,FALSE)),"",VLOOKUP(CONCATENATE($A464,"_",I$2),'Reference data SID'!$B:$M,12,FALSE))</f>
        <v/>
      </c>
      <c r="J464" s="16" t="str">
        <f>IF(ISERROR(VLOOKUP(CONCATENATE($A464,"_",J$2),'Reference data SID'!$B:$M,12,FALSE)),"",VLOOKUP(CONCATENATE($A464,"_",J$2),'Reference data SID'!$B:$M,12,FALSE))</f>
        <v/>
      </c>
      <c r="K464" s="16" t="str">
        <f>IF(ISERROR(VLOOKUP(CONCATENATE($A464,"_",K$2),'Reference data SID'!$B:$M,12,FALSE)),"",VLOOKUP(CONCATENATE($A464,"_",K$2),'Reference data SID'!$B:$M,12,FALSE))</f>
        <v/>
      </c>
      <c r="L464" s="16" t="str">
        <f>IF(ISERROR(VLOOKUP(CONCATENATE($A464,"_",L$2),'Reference data SID'!$B:$M,12,FALSE)),"",VLOOKUP(CONCATENATE($A464,"_",L$2),'Reference data SID'!$B:$M,12,FALSE))</f>
        <v/>
      </c>
      <c r="M464" s="16" t="str">
        <f>IF(ISERROR(VLOOKUP(CONCATENATE($A464,"_",M$2),'Reference data SID'!$B:$M,12,FALSE)),"",VLOOKUP(CONCATENATE($A464,"_",M$2),'Reference data SID'!$B:$M,12,FALSE))</f>
        <v/>
      </c>
      <c r="N464" s="16" t="str">
        <f>IF(ISERROR(VLOOKUP(CONCATENATE($A464,"_",N$2),'Reference data SID'!$B:$M,12,FALSE)),"",VLOOKUP(CONCATENATE($A464,"_",N$2),'Reference data SID'!$B:$M,12,FALSE))</f>
        <v/>
      </c>
      <c r="O464" s="16" t="str">
        <f>IF(ISERROR(VLOOKUP(CONCATENATE($A464,"_",O$2),'Reference data SID'!$B:$M,12,FALSE)),"",VLOOKUP(CONCATENATE($A464,"_",O$2),'Reference data SID'!$B:$M,12,FALSE))</f>
        <v/>
      </c>
      <c r="P464" s="16" t="str">
        <f>IF(ISERROR(VLOOKUP(CONCATENATE($A464,"_",P$2),'Reference data SID'!$B:$M,12,FALSE)),"",VLOOKUP(CONCATENATE($A464,"_",P$2),'Reference data SID'!$B:$M,12,FALSE))</f>
        <v/>
      </c>
      <c r="Q464" s="16" t="str">
        <f>IF(ISERROR(VLOOKUP(CONCATENATE($A464,"_",Q$2),'Reference data SID'!$B:$M,12,FALSE)),"",VLOOKUP(CONCATENATE($A464,"_",Q$2),'Reference data SID'!$B:$M,12,FALSE))</f>
        <v/>
      </c>
      <c r="R464" s="16" t="str">
        <f>IF(ISERROR(VLOOKUP(CONCATENATE($A464,"_",R$2),'Reference data SID'!$B:$M,12,FALSE)),"",VLOOKUP(CONCATENATE($A464,"_",R$2),'Reference data SID'!$B:$M,12,FALSE))</f>
        <v/>
      </c>
      <c r="S464" s="16" t="str">
        <f>IF(ISERROR(VLOOKUP(CONCATENATE($A464,"_",S$2),'Reference data SID'!$B:$M,12,FALSE)),"",VLOOKUP(CONCATENATE($A464,"_",S$2),'Reference data SID'!$B:$M,12,FALSE))</f>
        <v/>
      </c>
      <c r="T464" s="16" t="str">
        <f>IF(ISERROR(VLOOKUP(CONCATENATE($A464,"_",T$2),'Reference data SID'!$B:$M,12,FALSE)),"",VLOOKUP(CONCATENATE($A464,"_",T$2),'Reference data SID'!$B:$M,12,FALSE))</f>
        <v/>
      </c>
      <c r="U464" s="16" t="str">
        <f>IF(ISERROR(VLOOKUP(CONCATENATE($A464,"_",U$2),'Reference data SID'!$B:$M,12,FALSE)),"",VLOOKUP(CONCATENATE($A464,"_",U$2),'Reference data SID'!$B:$M,12,FALSE))</f>
        <v/>
      </c>
      <c r="V464" s="16" t="str">
        <f>IF(ISERROR(VLOOKUP(CONCATENATE($A464,"_",V$2),'Reference data SID'!$B:$M,12,FALSE)),"",VLOOKUP(CONCATENATE($A464,"_",V$2),'Reference data SID'!$B:$M,12,FALSE))</f>
        <v/>
      </c>
      <c r="W464" s="16" t="str">
        <f>IF(ISERROR(VLOOKUP(CONCATENATE($A464,"_",W$2),'Reference data SID'!$B:$M,12,FALSE)),"",VLOOKUP(CONCATENATE($A464,"_",W$2),'Reference data SID'!$B:$M,12,FALSE))</f>
        <v/>
      </c>
      <c r="X464" s="16" t="str">
        <f>IF(ISERROR(VLOOKUP(CONCATENATE($A464,"_",X$2),'Reference data SID'!$B:$M,12,FALSE)),"",VLOOKUP(CONCATENATE($A464,"_",X$2),'Reference data SID'!$B:$M,12,FALSE))</f>
        <v/>
      </c>
      <c r="Y464" s="16" t="str">
        <f>IF(ISERROR(VLOOKUP(CONCATENATE($A464,"_",Y$2),'Reference data SID'!$B:$M,12,FALSE)),"",VLOOKUP(CONCATENATE($A464,"_",Y$2),'Reference data SID'!$B:$M,12,FALSE))</f>
        <v/>
      </c>
      <c r="Z464" s="16" t="str">
        <f>IF(ISERROR(VLOOKUP(CONCATENATE($A464,"_",Z$2),'Reference data SID'!$B:$M,12,FALSE)),"",VLOOKUP(CONCATENATE($A464,"_",Z$2),'Reference data SID'!$B:$M,12,FALSE))</f>
        <v/>
      </c>
      <c r="AA464" s="16" t="str">
        <f>IF(ISERROR(VLOOKUP(CONCATENATE($A464,"_",AA$2),'Reference data SID'!$B:$M,12,FALSE)),"",VLOOKUP(CONCATENATE($A464,"_",AA$2),'Reference data SID'!$B:$M,12,FALSE))</f>
        <v/>
      </c>
      <c r="AB464" s="16" t="str">
        <f>IF(ISERROR(VLOOKUP(CONCATENATE($A464,"_",AB$2),'Reference data SID'!$B:$M,12,FALSE)),"",VLOOKUP(CONCATENATE($A464,"_",AB$2),'Reference data SID'!$B:$M,12,FALSE))</f>
        <v/>
      </c>
      <c r="AC464" s="16" t="str">
        <f>IF(ISERROR(VLOOKUP(CONCATENATE($A464,"_",AC$2),'Reference data SID'!$B:$M,12,FALSE)),"",VLOOKUP(CONCATENATE($A464,"_",AC$2),'Reference data SID'!$B:$M,12,FALSE))</f>
        <v/>
      </c>
      <c r="AD464" s="16" t="str">
        <f>IF(ISERROR(VLOOKUP(CONCATENATE($A464,"_",AD$2),'Reference data SID'!$B:$M,12,FALSE)),"",VLOOKUP(CONCATENATE($A464,"_",AD$2),'Reference data SID'!$B:$M,12,FALSE))</f>
        <v/>
      </c>
      <c r="AE464" s="16" t="str">
        <f>IF(ISERROR(VLOOKUP(CONCATENATE($A464,"_",AE$2),'Reference data SID'!$B:$M,12,FALSE)),"",VLOOKUP(CONCATENATE($A464,"_",AE$2),'Reference data SID'!$B:$M,12,FALSE))</f>
        <v/>
      </c>
      <c r="AF464" s="16" t="str">
        <f>IF(ISERROR(VLOOKUP(CONCATENATE($A464,"_",AF$2),'Reference data SID'!$B:$M,12,FALSE)),"",VLOOKUP(CONCATENATE($A464,"_",AF$2),'Reference data SID'!$B:$M,12,FALSE))</f>
        <v/>
      </c>
      <c r="AG464" s="16" t="str">
        <f>IF(ISERROR(VLOOKUP(CONCATENATE($A464,"_",AG$2),'Reference data SID'!$B:$M,12,FALSE)),"",VLOOKUP(CONCATENATE($A464,"_",AG$2),'Reference data SID'!$B:$M,12,FALSE))</f>
        <v/>
      </c>
      <c r="AH464" s="16" t="str">
        <f>IF(ISERROR(VLOOKUP(CONCATENATE($A464,"_",AH$2),'Reference data SID'!$B:$M,12,FALSE)),"",VLOOKUP(CONCATENATE($A464,"_",AH$2),'Reference data SID'!$B:$M,12,FALSE))</f>
        <v/>
      </c>
      <c r="AI464" s="16" t="str">
        <f>IF(ISERROR(VLOOKUP(CONCATENATE($A464,"_",AI$2),'Reference data SID'!$B:$M,12,FALSE)),"",VLOOKUP(CONCATENATE($A464,"_",AI$2),'Reference data SID'!$B:$M,12,FALSE))</f>
        <v/>
      </c>
      <c r="AJ464" s="16" t="str">
        <f>IF(ISERROR(VLOOKUP(CONCATENATE($A464,"_",AJ$2),'Reference data SID'!$B:$M,12,FALSE)),"",VLOOKUP(CONCATENATE($A464,"_",AJ$2),'Reference data SID'!$B:$M,12,FALSE))</f>
        <v/>
      </c>
      <c r="AK464" s="16" t="str">
        <f>IF(ISERROR(VLOOKUP(CONCATENATE($A464,"_",AK$2),'Reference data SID'!$B:$M,12,FALSE)),"",VLOOKUP(CONCATENATE($A464,"_",AK$2),'Reference data SID'!$B:$M,12,FALSE))</f>
        <v/>
      </c>
      <c r="AL464" s="16" t="str">
        <f>IF(ISERROR(VLOOKUP(CONCATENATE($A464,"_",AL$2),'Reference data SID'!$B:$M,12,FALSE)),"",VLOOKUP(CONCATENATE($A464,"_",AL$2),'Reference data SID'!$B:$M,12,FALSE))</f>
        <v/>
      </c>
      <c r="AM464" s="16" t="str">
        <f>IF(ISERROR(VLOOKUP(CONCATENATE($A464,"_",AM$2),'Reference data SID'!$B:$M,12,FALSE)),"",VLOOKUP(CONCATENATE($A464,"_",AM$2),'Reference data SID'!$B:$M,12,FALSE))</f>
        <v/>
      </c>
      <c r="AN464" s="16" t="str">
        <f>IF(ISERROR(VLOOKUP(CONCATENATE($A464,"_",AN$2),'Reference data SID'!$B:$M,12,FALSE)),"",VLOOKUP(CONCATENATE($A464,"_",AN$2),'Reference data SID'!$B:$M,12,FALSE))</f>
        <v/>
      </c>
      <c r="AO464" s="16" t="str">
        <f>IF(ISERROR(VLOOKUP(CONCATENATE($A464,"_",AO$2),'Reference data SID'!$B:$M,12,FALSE)),"",VLOOKUP(CONCATENATE($A464,"_",AO$2),'Reference data SID'!$B:$M,12,FALSE))</f>
        <v/>
      </c>
      <c r="AP464" s="16" t="str">
        <f>IF(ISERROR(VLOOKUP(CONCATENATE($A464,"_",AP$2),'Reference data SID'!$B:$M,12,FALSE)),"",VLOOKUP(CONCATENATE($A464,"_",AP$2),'Reference data SID'!$B:$M,12,FALSE))</f>
        <v/>
      </c>
      <c r="AQ464" s="16" t="str">
        <f>IF(ISERROR(VLOOKUP(CONCATENATE($A464,"_",AQ$2),'Reference data SID'!$B:$M,12,FALSE)),"",VLOOKUP(CONCATENATE($A464,"_",AQ$2),'Reference data SID'!$B:$M,12,FALSE))</f>
        <v/>
      </c>
      <c r="AR464" s="16" t="str">
        <f>IF(ISERROR(VLOOKUP(CONCATENATE($A464,"_",AR$2),'Reference data SID'!$B:$M,12,FALSE)),"",VLOOKUP(CONCATENATE($A464,"_",AR$2),'Reference data SID'!$B:$M,12,FALSE))</f>
        <v/>
      </c>
      <c r="AS464" s="16" t="str">
        <f>IF(ISERROR(VLOOKUP(CONCATENATE($A464,"_",AS$2),'Reference data SID'!$B:$M,12,FALSE)),"",VLOOKUP(CONCATENATE($A464,"_",AS$2),'Reference data SID'!$B:$M,12,FALSE))</f>
        <v/>
      </c>
      <c r="AT464" s="16" t="str">
        <f>IF(ISERROR(VLOOKUP(CONCATENATE($A464,"_",AT$2),'Reference data SID'!$B:$M,12,FALSE)),"",VLOOKUP(CONCATENATE($A464,"_",AT$2),'Reference data SID'!$B:$M,12,FALSE))</f>
        <v/>
      </c>
    </row>
    <row r="465" spans="1:46" x14ac:dyDescent="0.25">
      <c r="A465">
        <v>461</v>
      </c>
      <c r="B465" s="16" t="str">
        <f>IF(ISERROR(VLOOKUP(CONCATENATE($A465,"_",B$2),'Reference data SID'!$B:$M,12,FALSE)),"",VLOOKUP(CONCATENATE($A465,"_",B$2),'Reference data SID'!$B:$M,12,FALSE))</f>
        <v/>
      </c>
      <c r="C465" s="16" t="str">
        <f>IF(ISERROR(VLOOKUP(CONCATENATE($A465,"_",C$2),'Reference data SID'!$B:$M,12,FALSE)),"",VLOOKUP(CONCATENATE($A465,"_",C$2),'Reference data SID'!$B:$M,12,FALSE))</f>
        <v/>
      </c>
      <c r="D465" s="16" t="str">
        <f>IF(ISERROR(VLOOKUP(CONCATENATE($A465,"_",D$2),'Reference data SID'!$B:$M,12,FALSE)),"",VLOOKUP(CONCATENATE($A465,"_",D$2),'Reference data SID'!$B:$M,12,FALSE))</f>
        <v/>
      </c>
      <c r="E465" s="16" t="str">
        <f>IF(ISERROR(VLOOKUP(CONCATENATE($A465,"_",E$2),'Reference data SID'!$B:$M,12,FALSE)),"",VLOOKUP(CONCATENATE($A465,"_",E$2),'Reference data SID'!$B:$M,12,FALSE))</f>
        <v/>
      </c>
      <c r="F465" s="16" t="str">
        <f>IF(ISERROR(VLOOKUP(CONCATENATE($A465,"_",F$2),'Reference data SID'!$B:$M,12,FALSE)),"",VLOOKUP(CONCATENATE($A465,"_",F$2),'Reference data SID'!$B:$M,12,FALSE))</f>
        <v/>
      </c>
      <c r="G465" s="16" t="str">
        <f>IF(ISERROR(VLOOKUP(CONCATENATE($A465,"_",G$2),'Reference data SID'!$B:$M,12,FALSE)),"",VLOOKUP(CONCATENATE($A465,"_",G$2),'Reference data SID'!$B:$M,12,FALSE))</f>
        <v/>
      </c>
      <c r="H465" s="16" t="str">
        <f>IF(ISERROR(VLOOKUP(CONCATENATE($A465,"_",H$2),'Reference data SID'!$B:$M,12,FALSE)),"",VLOOKUP(CONCATENATE($A465,"_",H$2),'Reference data SID'!$B:$M,12,FALSE))</f>
        <v/>
      </c>
      <c r="I465" s="16" t="str">
        <f>IF(ISERROR(VLOOKUP(CONCATENATE($A465,"_",I$2),'Reference data SID'!$B:$M,12,FALSE)),"",VLOOKUP(CONCATENATE($A465,"_",I$2),'Reference data SID'!$B:$M,12,FALSE))</f>
        <v/>
      </c>
      <c r="J465" s="16" t="str">
        <f>IF(ISERROR(VLOOKUP(CONCATENATE($A465,"_",J$2),'Reference data SID'!$B:$M,12,FALSE)),"",VLOOKUP(CONCATENATE($A465,"_",J$2),'Reference data SID'!$B:$M,12,FALSE))</f>
        <v/>
      </c>
      <c r="K465" s="16" t="str">
        <f>IF(ISERROR(VLOOKUP(CONCATENATE($A465,"_",K$2),'Reference data SID'!$B:$M,12,FALSE)),"",VLOOKUP(CONCATENATE($A465,"_",K$2),'Reference data SID'!$B:$M,12,FALSE))</f>
        <v/>
      </c>
      <c r="L465" s="16" t="str">
        <f>IF(ISERROR(VLOOKUP(CONCATENATE($A465,"_",L$2),'Reference data SID'!$B:$M,12,FALSE)),"",VLOOKUP(CONCATENATE($A465,"_",L$2),'Reference data SID'!$B:$M,12,FALSE))</f>
        <v/>
      </c>
      <c r="M465" s="16" t="str">
        <f>IF(ISERROR(VLOOKUP(CONCATENATE($A465,"_",M$2),'Reference data SID'!$B:$M,12,FALSE)),"",VLOOKUP(CONCATENATE($A465,"_",M$2),'Reference data SID'!$B:$M,12,FALSE))</f>
        <v/>
      </c>
      <c r="N465" s="16" t="str">
        <f>IF(ISERROR(VLOOKUP(CONCATENATE($A465,"_",N$2),'Reference data SID'!$B:$M,12,FALSE)),"",VLOOKUP(CONCATENATE($A465,"_",N$2),'Reference data SID'!$B:$M,12,FALSE))</f>
        <v/>
      </c>
      <c r="O465" s="16" t="str">
        <f>IF(ISERROR(VLOOKUP(CONCATENATE($A465,"_",O$2),'Reference data SID'!$B:$M,12,FALSE)),"",VLOOKUP(CONCATENATE($A465,"_",O$2),'Reference data SID'!$B:$M,12,FALSE))</f>
        <v/>
      </c>
      <c r="P465" s="16" t="str">
        <f>IF(ISERROR(VLOOKUP(CONCATENATE($A465,"_",P$2),'Reference data SID'!$B:$M,12,FALSE)),"",VLOOKUP(CONCATENATE($A465,"_",P$2),'Reference data SID'!$B:$M,12,FALSE))</f>
        <v/>
      </c>
      <c r="Q465" s="16" t="str">
        <f>IF(ISERROR(VLOOKUP(CONCATENATE($A465,"_",Q$2),'Reference data SID'!$B:$M,12,FALSE)),"",VLOOKUP(CONCATENATE($A465,"_",Q$2),'Reference data SID'!$B:$M,12,FALSE))</f>
        <v/>
      </c>
      <c r="R465" s="16" t="str">
        <f>IF(ISERROR(VLOOKUP(CONCATENATE($A465,"_",R$2),'Reference data SID'!$B:$M,12,FALSE)),"",VLOOKUP(CONCATENATE($A465,"_",R$2),'Reference data SID'!$B:$M,12,FALSE))</f>
        <v/>
      </c>
      <c r="S465" s="16" t="str">
        <f>IF(ISERROR(VLOOKUP(CONCATENATE($A465,"_",S$2),'Reference data SID'!$B:$M,12,FALSE)),"",VLOOKUP(CONCATENATE($A465,"_",S$2),'Reference data SID'!$B:$M,12,FALSE))</f>
        <v/>
      </c>
      <c r="T465" s="16" t="str">
        <f>IF(ISERROR(VLOOKUP(CONCATENATE($A465,"_",T$2),'Reference data SID'!$B:$M,12,FALSE)),"",VLOOKUP(CONCATENATE($A465,"_",T$2),'Reference data SID'!$B:$M,12,FALSE))</f>
        <v/>
      </c>
      <c r="U465" s="16" t="str">
        <f>IF(ISERROR(VLOOKUP(CONCATENATE($A465,"_",U$2),'Reference data SID'!$B:$M,12,FALSE)),"",VLOOKUP(CONCATENATE($A465,"_",U$2),'Reference data SID'!$B:$M,12,FALSE))</f>
        <v/>
      </c>
      <c r="V465" s="16" t="str">
        <f>IF(ISERROR(VLOOKUP(CONCATENATE($A465,"_",V$2),'Reference data SID'!$B:$M,12,FALSE)),"",VLOOKUP(CONCATENATE($A465,"_",V$2),'Reference data SID'!$B:$M,12,FALSE))</f>
        <v/>
      </c>
      <c r="W465" s="16" t="str">
        <f>IF(ISERROR(VLOOKUP(CONCATENATE($A465,"_",W$2),'Reference data SID'!$B:$M,12,FALSE)),"",VLOOKUP(CONCATENATE($A465,"_",W$2),'Reference data SID'!$B:$M,12,FALSE))</f>
        <v/>
      </c>
      <c r="X465" s="16" t="str">
        <f>IF(ISERROR(VLOOKUP(CONCATENATE($A465,"_",X$2),'Reference data SID'!$B:$M,12,FALSE)),"",VLOOKUP(CONCATENATE($A465,"_",X$2),'Reference data SID'!$B:$M,12,FALSE))</f>
        <v/>
      </c>
      <c r="Y465" s="16" t="str">
        <f>IF(ISERROR(VLOOKUP(CONCATENATE($A465,"_",Y$2),'Reference data SID'!$B:$M,12,FALSE)),"",VLOOKUP(CONCATENATE($A465,"_",Y$2),'Reference data SID'!$B:$M,12,FALSE))</f>
        <v/>
      </c>
      <c r="Z465" s="16" t="str">
        <f>IF(ISERROR(VLOOKUP(CONCATENATE($A465,"_",Z$2),'Reference data SID'!$B:$M,12,FALSE)),"",VLOOKUP(CONCATENATE($A465,"_",Z$2),'Reference data SID'!$B:$M,12,FALSE))</f>
        <v/>
      </c>
      <c r="AA465" s="16" t="str">
        <f>IF(ISERROR(VLOOKUP(CONCATENATE($A465,"_",AA$2),'Reference data SID'!$B:$M,12,FALSE)),"",VLOOKUP(CONCATENATE($A465,"_",AA$2),'Reference data SID'!$B:$M,12,FALSE))</f>
        <v/>
      </c>
      <c r="AB465" s="16" t="str">
        <f>IF(ISERROR(VLOOKUP(CONCATENATE($A465,"_",AB$2),'Reference data SID'!$B:$M,12,FALSE)),"",VLOOKUP(CONCATENATE($A465,"_",AB$2),'Reference data SID'!$B:$M,12,FALSE))</f>
        <v/>
      </c>
      <c r="AC465" s="16" t="str">
        <f>IF(ISERROR(VLOOKUP(CONCATENATE($A465,"_",AC$2),'Reference data SID'!$B:$M,12,FALSE)),"",VLOOKUP(CONCATENATE($A465,"_",AC$2),'Reference data SID'!$B:$M,12,FALSE))</f>
        <v/>
      </c>
      <c r="AD465" s="16" t="str">
        <f>IF(ISERROR(VLOOKUP(CONCATENATE($A465,"_",AD$2),'Reference data SID'!$B:$M,12,FALSE)),"",VLOOKUP(CONCATENATE($A465,"_",AD$2),'Reference data SID'!$B:$M,12,FALSE))</f>
        <v/>
      </c>
      <c r="AE465" s="16" t="str">
        <f>IF(ISERROR(VLOOKUP(CONCATENATE($A465,"_",AE$2),'Reference data SID'!$B:$M,12,FALSE)),"",VLOOKUP(CONCATENATE($A465,"_",AE$2),'Reference data SID'!$B:$M,12,FALSE))</f>
        <v/>
      </c>
      <c r="AF465" s="16" t="str">
        <f>IF(ISERROR(VLOOKUP(CONCATENATE($A465,"_",AF$2),'Reference data SID'!$B:$M,12,FALSE)),"",VLOOKUP(CONCATENATE($A465,"_",AF$2),'Reference data SID'!$B:$M,12,FALSE))</f>
        <v/>
      </c>
      <c r="AG465" s="16" t="str">
        <f>IF(ISERROR(VLOOKUP(CONCATENATE($A465,"_",AG$2),'Reference data SID'!$B:$M,12,FALSE)),"",VLOOKUP(CONCATENATE($A465,"_",AG$2),'Reference data SID'!$B:$M,12,FALSE))</f>
        <v/>
      </c>
      <c r="AH465" s="16" t="str">
        <f>IF(ISERROR(VLOOKUP(CONCATENATE($A465,"_",AH$2),'Reference data SID'!$B:$M,12,FALSE)),"",VLOOKUP(CONCATENATE($A465,"_",AH$2),'Reference data SID'!$B:$M,12,FALSE))</f>
        <v/>
      </c>
      <c r="AI465" s="16" t="str">
        <f>IF(ISERROR(VLOOKUP(CONCATENATE($A465,"_",AI$2),'Reference data SID'!$B:$M,12,FALSE)),"",VLOOKUP(CONCATENATE($A465,"_",AI$2),'Reference data SID'!$B:$M,12,FALSE))</f>
        <v/>
      </c>
      <c r="AJ465" s="16" t="str">
        <f>IF(ISERROR(VLOOKUP(CONCATENATE($A465,"_",AJ$2),'Reference data SID'!$B:$M,12,FALSE)),"",VLOOKUP(CONCATENATE($A465,"_",AJ$2),'Reference data SID'!$B:$M,12,FALSE))</f>
        <v/>
      </c>
      <c r="AK465" s="16" t="str">
        <f>IF(ISERROR(VLOOKUP(CONCATENATE($A465,"_",AK$2),'Reference data SID'!$B:$M,12,FALSE)),"",VLOOKUP(CONCATENATE($A465,"_",AK$2),'Reference data SID'!$B:$M,12,FALSE))</f>
        <v/>
      </c>
      <c r="AL465" s="16" t="str">
        <f>IF(ISERROR(VLOOKUP(CONCATENATE($A465,"_",AL$2),'Reference data SID'!$B:$M,12,FALSE)),"",VLOOKUP(CONCATENATE($A465,"_",AL$2),'Reference data SID'!$B:$M,12,FALSE))</f>
        <v/>
      </c>
      <c r="AM465" s="16" t="str">
        <f>IF(ISERROR(VLOOKUP(CONCATENATE($A465,"_",AM$2),'Reference data SID'!$B:$M,12,FALSE)),"",VLOOKUP(CONCATENATE($A465,"_",AM$2),'Reference data SID'!$B:$M,12,FALSE))</f>
        <v/>
      </c>
      <c r="AN465" s="16" t="str">
        <f>IF(ISERROR(VLOOKUP(CONCATENATE($A465,"_",AN$2),'Reference data SID'!$B:$M,12,FALSE)),"",VLOOKUP(CONCATENATE($A465,"_",AN$2),'Reference data SID'!$B:$M,12,FALSE))</f>
        <v/>
      </c>
      <c r="AO465" s="16" t="str">
        <f>IF(ISERROR(VLOOKUP(CONCATENATE($A465,"_",AO$2),'Reference data SID'!$B:$M,12,FALSE)),"",VLOOKUP(CONCATENATE($A465,"_",AO$2),'Reference data SID'!$B:$M,12,FALSE))</f>
        <v/>
      </c>
      <c r="AP465" s="16" t="str">
        <f>IF(ISERROR(VLOOKUP(CONCATENATE($A465,"_",AP$2),'Reference data SID'!$B:$M,12,FALSE)),"",VLOOKUP(CONCATENATE($A465,"_",AP$2),'Reference data SID'!$B:$M,12,FALSE))</f>
        <v/>
      </c>
      <c r="AQ465" s="16" t="str">
        <f>IF(ISERROR(VLOOKUP(CONCATENATE($A465,"_",AQ$2),'Reference data SID'!$B:$M,12,FALSE)),"",VLOOKUP(CONCATENATE($A465,"_",AQ$2),'Reference data SID'!$B:$M,12,FALSE))</f>
        <v/>
      </c>
      <c r="AR465" s="16" t="str">
        <f>IF(ISERROR(VLOOKUP(CONCATENATE($A465,"_",AR$2),'Reference data SID'!$B:$M,12,FALSE)),"",VLOOKUP(CONCATENATE($A465,"_",AR$2),'Reference data SID'!$B:$M,12,FALSE))</f>
        <v/>
      </c>
      <c r="AS465" s="16" t="str">
        <f>IF(ISERROR(VLOOKUP(CONCATENATE($A465,"_",AS$2),'Reference data SID'!$B:$M,12,FALSE)),"",VLOOKUP(CONCATENATE($A465,"_",AS$2),'Reference data SID'!$B:$M,12,FALSE))</f>
        <v/>
      </c>
      <c r="AT465" s="16" t="str">
        <f>IF(ISERROR(VLOOKUP(CONCATENATE($A465,"_",AT$2),'Reference data SID'!$B:$M,12,FALSE)),"",VLOOKUP(CONCATENATE($A465,"_",AT$2),'Reference data SID'!$B:$M,12,FALSE))</f>
        <v/>
      </c>
    </row>
    <row r="466" spans="1:46" x14ac:dyDescent="0.25">
      <c r="A466">
        <v>462</v>
      </c>
      <c r="B466" s="16" t="str">
        <f>IF(ISERROR(VLOOKUP(CONCATENATE($A466,"_",B$2),'Reference data SID'!$B:$M,12,FALSE)),"",VLOOKUP(CONCATENATE($A466,"_",B$2),'Reference data SID'!$B:$M,12,FALSE))</f>
        <v/>
      </c>
      <c r="C466" s="16" t="str">
        <f>IF(ISERROR(VLOOKUP(CONCATENATE($A466,"_",C$2),'Reference data SID'!$B:$M,12,FALSE)),"",VLOOKUP(CONCATENATE($A466,"_",C$2),'Reference data SID'!$B:$M,12,FALSE))</f>
        <v/>
      </c>
      <c r="D466" s="16" t="str">
        <f>IF(ISERROR(VLOOKUP(CONCATENATE($A466,"_",D$2),'Reference data SID'!$B:$M,12,FALSE)),"",VLOOKUP(CONCATENATE($A466,"_",D$2),'Reference data SID'!$B:$M,12,FALSE))</f>
        <v/>
      </c>
      <c r="E466" s="16" t="str">
        <f>IF(ISERROR(VLOOKUP(CONCATENATE($A466,"_",E$2),'Reference data SID'!$B:$M,12,FALSE)),"",VLOOKUP(CONCATENATE($A466,"_",E$2),'Reference data SID'!$B:$M,12,FALSE))</f>
        <v/>
      </c>
      <c r="F466" s="16" t="str">
        <f>IF(ISERROR(VLOOKUP(CONCATENATE($A466,"_",F$2),'Reference data SID'!$B:$M,12,FALSE)),"",VLOOKUP(CONCATENATE($A466,"_",F$2),'Reference data SID'!$B:$M,12,FALSE))</f>
        <v/>
      </c>
      <c r="G466" s="16" t="str">
        <f>IF(ISERROR(VLOOKUP(CONCATENATE($A466,"_",G$2),'Reference data SID'!$B:$M,12,FALSE)),"",VLOOKUP(CONCATENATE($A466,"_",G$2),'Reference data SID'!$B:$M,12,FALSE))</f>
        <v/>
      </c>
      <c r="H466" s="16" t="str">
        <f>IF(ISERROR(VLOOKUP(CONCATENATE($A466,"_",H$2),'Reference data SID'!$B:$M,12,FALSE)),"",VLOOKUP(CONCATENATE($A466,"_",H$2),'Reference data SID'!$B:$M,12,FALSE))</f>
        <v/>
      </c>
      <c r="I466" s="16" t="str">
        <f>IF(ISERROR(VLOOKUP(CONCATENATE($A466,"_",I$2),'Reference data SID'!$B:$M,12,FALSE)),"",VLOOKUP(CONCATENATE($A466,"_",I$2),'Reference data SID'!$B:$M,12,FALSE))</f>
        <v/>
      </c>
      <c r="J466" s="16" t="str">
        <f>IF(ISERROR(VLOOKUP(CONCATENATE($A466,"_",J$2),'Reference data SID'!$B:$M,12,FALSE)),"",VLOOKUP(CONCATENATE($A466,"_",J$2),'Reference data SID'!$B:$M,12,FALSE))</f>
        <v/>
      </c>
      <c r="K466" s="16" t="str">
        <f>IF(ISERROR(VLOOKUP(CONCATENATE($A466,"_",K$2),'Reference data SID'!$B:$M,12,FALSE)),"",VLOOKUP(CONCATENATE($A466,"_",K$2),'Reference data SID'!$B:$M,12,FALSE))</f>
        <v/>
      </c>
      <c r="L466" s="16" t="str">
        <f>IF(ISERROR(VLOOKUP(CONCATENATE($A466,"_",L$2),'Reference data SID'!$B:$M,12,FALSE)),"",VLOOKUP(CONCATENATE($A466,"_",L$2),'Reference data SID'!$B:$M,12,FALSE))</f>
        <v/>
      </c>
      <c r="M466" s="16" t="str">
        <f>IF(ISERROR(VLOOKUP(CONCATENATE($A466,"_",M$2),'Reference data SID'!$B:$M,12,FALSE)),"",VLOOKUP(CONCATENATE($A466,"_",M$2),'Reference data SID'!$B:$M,12,FALSE))</f>
        <v/>
      </c>
      <c r="N466" s="16" t="str">
        <f>IF(ISERROR(VLOOKUP(CONCATENATE($A466,"_",N$2),'Reference data SID'!$B:$M,12,FALSE)),"",VLOOKUP(CONCATENATE($A466,"_",N$2),'Reference data SID'!$B:$M,12,FALSE))</f>
        <v/>
      </c>
      <c r="O466" s="16" t="str">
        <f>IF(ISERROR(VLOOKUP(CONCATENATE($A466,"_",O$2),'Reference data SID'!$B:$M,12,FALSE)),"",VLOOKUP(CONCATENATE($A466,"_",O$2),'Reference data SID'!$B:$M,12,FALSE))</f>
        <v/>
      </c>
      <c r="P466" s="16" t="str">
        <f>IF(ISERROR(VLOOKUP(CONCATENATE($A466,"_",P$2),'Reference data SID'!$B:$M,12,FALSE)),"",VLOOKUP(CONCATENATE($A466,"_",P$2),'Reference data SID'!$B:$M,12,FALSE))</f>
        <v/>
      </c>
      <c r="Q466" s="16" t="str">
        <f>IF(ISERROR(VLOOKUP(CONCATENATE($A466,"_",Q$2),'Reference data SID'!$B:$M,12,FALSE)),"",VLOOKUP(CONCATENATE($A466,"_",Q$2),'Reference data SID'!$B:$M,12,FALSE))</f>
        <v/>
      </c>
      <c r="R466" s="16" t="str">
        <f>IF(ISERROR(VLOOKUP(CONCATENATE($A466,"_",R$2),'Reference data SID'!$B:$M,12,FALSE)),"",VLOOKUP(CONCATENATE($A466,"_",R$2),'Reference data SID'!$B:$M,12,FALSE))</f>
        <v/>
      </c>
      <c r="S466" s="16" t="str">
        <f>IF(ISERROR(VLOOKUP(CONCATENATE($A466,"_",S$2),'Reference data SID'!$B:$M,12,FALSE)),"",VLOOKUP(CONCATENATE($A466,"_",S$2),'Reference data SID'!$B:$M,12,FALSE))</f>
        <v/>
      </c>
      <c r="T466" s="16" t="str">
        <f>IF(ISERROR(VLOOKUP(CONCATENATE($A466,"_",T$2),'Reference data SID'!$B:$M,12,FALSE)),"",VLOOKUP(CONCATENATE($A466,"_",T$2),'Reference data SID'!$B:$M,12,FALSE))</f>
        <v/>
      </c>
      <c r="U466" s="16" t="str">
        <f>IF(ISERROR(VLOOKUP(CONCATENATE($A466,"_",U$2),'Reference data SID'!$B:$M,12,FALSE)),"",VLOOKUP(CONCATENATE($A466,"_",U$2),'Reference data SID'!$B:$M,12,FALSE))</f>
        <v/>
      </c>
      <c r="V466" s="16" t="str">
        <f>IF(ISERROR(VLOOKUP(CONCATENATE($A466,"_",V$2),'Reference data SID'!$B:$M,12,FALSE)),"",VLOOKUP(CONCATENATE($A466,"_",V$2),'Reference data SID'!$B:$M,12,FALSE))</f>
        <v/>
      </c>
      <c r="W466" s="16" t="str">
        <f>IF(ISERROR(VLOOKUP(CONCATENATE($A466,"_",W$2),'Reference data SID'!$B:$M,12,FALSE)),"",VLOOKUP(CONCATENATE($A466,"_",W$2),'Reference data SID'!$B:$M,12,FALSE))</f>
        <v/>
      </c>
      <c r="X466" s="16" t="str">
        <f>IF(ISERROR(VLOOKUP(CONCATENATE($A466,"_",X$2),'Reference data SID'!$B:$M,12,FALSE)),"",VLOOKUP(CONCATENATE($A466,"_",X$2),'Reference data SID'!$B:$M,12,FALSE))</f>
        <v/>
      </c>
      <c r="Y466" s="16" t="str">
        <f>IF(ISERROR(VLOOKUP(CONCATENATE($A466,"_",Y$2),'Reference data SID'!$B:$M,12,FALSE)),"",VLOOKUP(CONCATENATE($A466,"_",Y$2),'Reference data SID'!$B:$M,12,FALSE))</f>
        <v/>
      </c>
      <c r="Z466" s="16" t="str">
        <f>IF(ISERROR(VLOOKUP(CONCATENATE($A466,"_",Z$2),'Reference data SID'!$B:$M,12,FALSE)),"",VLOOKUP(CONCATENATE($A466,"_",Z$2),'Reference data SID'!$B:$M,12,FALSE))</f>
        <v/>
      </c>
      <c r="AA466" s="16" t="str">
        <f>IF(ISERROR(VLOOKUP(CONCATENATE($A466,"_",AA$2),'Reference data SID'!$B:$M,12,FALSE)),"",VLOOKUP(CONCATENATE($A466,"_",AA$2),'Reference data SID'!$B:$M,12,FALSE))</f>
        <v/>
      </c>
      <c r="AB466" s="16" t="str">
        <f>IF(ISERROR(VLOOKUP(CONCATENATE($A466,"_",AB$2),'Reference data SID'!$B:$M,12,FALSE)),"",VLOOKUP(CONCATENATE($A466,"_",AB$2),'Reference data SID'!$B:$M,12,FALSE))</f>
        <v/>
      </c>
      <c r="AC466" s="16" t="str">
        <f>IF(ISERROR(VLOOKUP(CONCATENATE($A466,"_",AC$2),'Reference data SID'!$B:$M,12,FALSE)),"",VLOOKUP(CONCATENATE($A466,"_",AC$2),'Reference data SID'!$B:$M,12,FALSE))</f>
        <v/>
      </c>
      <c r="AD466" s="16" t="str">
        <f>IF(ISERROR(VLOOKUP(CONCATENATE($A466,"_",AD$2),'Reference data SID'!$B:$M,12,FALSE)),"",VLOOKUP(CONCATENATE($A466,"_",AD$2),'Reference data SID'!$B:$M,12,FALSE))</f>
        <v/>
      </c>
      <c r="AE466" s="16" t="str">
        <f>IF(ISERROR(VLOOKUP(CONCATENATE($A466,"_",AE$2),'Reference data SID'!$B:$M,12,FALSE)),"",VLOOKUP(CONCATENATE($A466,"_",AE$2),'Reference data SID'!$B:$M,12,FALSE))</f>
        <v/>
      </c>
      <c r="AF466" s="16" t="str">
        <f>IF(ISERROR(VLOOKUP(CONCATENATE($A466,"_",AF$2),'Reference data SID'!$B:$M,12,FALSE)),"",VLOOKUP(CONCATENATE($A466,"_",AF$2),'Reference data SID'!$B:$M,12,FALSE))</f>
        <v/>
      </c>
      <c r="AG466" s="16" t="str">
        <f>IF(ISERROR(VLOOKUP(CONCATENATE($A466,"_",AG$2),'Reference data SID'!$B:$M,12,FALSE)),"",VLOOKUP(CONCATENATE($A466,"_",AG$2),'Reference data SID'!$B:$M,12,FALSE))</f>
        <v/>
      </c>
      <c r="AH466" s="16" t="str">
        <f>IF(ISERROR(VLOOKUP(CONCATENATE($A466,"_",AH$2),'Reference data SID'!$B:$M,12,FALSE)),"",VLOOKUP(CONCATENATE($A466,"_",AH$2),'Reference data SID'!$B:$M,12,FALSE))</f>
        <v/>
      </c>
      <c r="AI466" s="16" t="str">
        <f>IF(ISERROR(VLOOKUP(CONCATENATE($A466,"_",AI$2),'Reference data SID'!$B:$M,12,FALSE)),"",VLOOKUP(CONCATENATE($A466,"_",AI$2),'Reference data SID'!$B:$M,12,FALSE))</f>
        <v/>
      </c>
      <c r="AJ466" s="16" t="str">
        <f>IF(ISERROR(VLOOKUP(CONCATENATE($A466,"_",AJ$2),'Reference data SID'!$B:$M,12,FALSE)),"",VLOOKUP(CONCATENATE($A466,"_",AJ$2),'Reference data SID'!$B:$M,12,FALSE))</f>
        <v/>
      </c>
      <c r="AK466" s="16" t="str">
        <f>IF(ISERROR(VLOOKUP(CONCATENATE($A466,"_",AK$2),'Reference data SID'!$B:$M,12,FALSE)),"",VLOOKUP(CONCATENATE($A466,"_",AK$2),'Reference data SID'!$B:$M,12,FALSE))</f>
        <v/>
      </c>
      <c r="AL466" s="16" t="str">
        <f>IF(ISERROR(VLOOKUP(CONCATENATE($A466,"_",AL$2),'Reference data SID'!$B:$M,12,FALSE)),"",VLOOKUP(CONCATENATE($A466,"_",AL$2),'Reference data SID'!$B:$M,12,FALSE))</f>
        <v/>
      </c>
      <c r="AM466" s="16" t="str">
        <f>IF(ISERROR(VLOOKUP(CONCATENATE($A466,"_",AM$2),'Reference data SID'!$B:$M,12,FALSE)),"",VLOOKUP(CONCATENATE($A466,"_",AM$2),'Reference data SID'!$B:$M,12,FALSE))</f>
        <v/>
      </c>
      <c r="AN466" s="16" t="str">
        <f>IF(ISERROR(VLOOKUP(CONCATENATE($A466,"_",AN$2),'Reference data SID'!$B:$M,12,FALSE)),"",VLOOKUP(CONCATENATE($A466,"_",AN$2),'Reference data SID'!$B:$M,12,FALSE))</f>
        <v/>
      </c>
      <c r="AO466" s="16" t="str">
        <f>IF(ISERROR(VLOOKUP(CONCATENATE($A466,"_",AO$2),'Reference data SID'!$B:$M,12,FALSE)),"",VLOOKUP(CONCATENATE($A466,"_",AO$2),'Reference data SID'!$B:$M,12,FALSE))</f>
        <v/>
      </c>
      <c r="AP466" s="16" t="str">
        <f>IF(ISERROR(VLOOKUP(CONCATENATE($A466,"_",AP$2),'Reference data SID'!$B:$M,12,FALSE)),"",VLOOKUP(CONCATENATE($A466,"_",AP$2),'Reference data SID'!$B:$M,12,FALSE))</f>
        <v/>
      </c>
      <c r="AQ466" s="16" t="str">
        <f>IF(ISERROR(VLOOKUP(CONCATENATE($A466,"_",AQ$2),'Reference data SID'!$B:$M,12,FALSE)),"",VLOOKUP(CONCATENATE($A466,"_",AQ$2),'Reference data SID'!$B:$M,12,FALSE))</f>
        <v/>
      </c>
      <c r="AR466" s="16" t="str">
        <f>IF(ISERROR(VLOOKUP(CONCATENATE($A466,"_",AR$2),'Reference data SID'!$B:$M,12,FALSE)),"",VLOOKUP(CONCATENATE($A466,"_",AR$2),'Reference data SID'!$B:$M,12,FALSE))</f>
        <v/>
      </c>
      <c r="AS466" s="16" t="str">
        <f>IF(ISERROR(VLOOKUP(CONCATENATE($A466,"_",AS$2),'Reference data SID'!$B:$M,12,FALSE)),"",VLOOKUP(CONCATENATE($A466,"_",AS$2),'Reference data SID'!$B:$M,12,FALSE))</f>
        <v/>
      </c>
      <c r="AT466" s="16" t="str">
        <f>IF(ISERROR(VLOOKUP(CONCATENATE($A466,"_",AT$2),'Reference data SID'!$B:$M,12,FALSE)),"",VLOOKUP(CONCATENATE($A466,"_",AT$2),'Reference data SID'!$B:$M,12,FALSE))</f>
        <v/>
      </c>
    </row>
    <row r="467" spans="1:46" x14ac:dyDescent="0.25">
      <c r="A467">
        <v>463</v>
      </c>
      <c r="B467" s="16" t="str">
        <f>IF(ISERROR(VLOOKUP(CONCATENATE($A467,"_",B$2),'Reference data SID'!$B:$M,12,FALSE)),"",VLOOKUP(CONCATENATE($A467,"_",B$2),'Reference data SID'!$B:$M,12,FALSE))</f>
        <v/>
      </c>
      <c r="C467" s="16" t="str">
        <f>IF(ISERROR(VLOOKUP(CONCATENATE($A467,"_",C$2),'Reference data SID'!$B:$M,12,FALSE)),"",VLOOKUP(CONCATENATE($A467,"_",C$2),'Reference data SID'!$B:$M,12,FALSE))</f>
        <v/>
      </c>
      <c r="D467" s="16" t="str">
        <f>IF(ISERROR(VLOOKUP(CONCATENATE($A467,"_",D$2),'Reference data SID'!$B:$M,12,FALSE)),"",VLOOKUP(CONCATENATE($A467,"_",D$2),'Reference data SID'!$B:$M,12,FALSE))</f>
        <v/>
      </c>
      <c r="E467" s="16" t="str">
        <f>IF(ISERROR(VLOOKUP(CONCATENATE($A467,"_",E$2),'Reference data SID'!$B:$M,12,FALSE)),"",VLOOKUP(CONCATENATE($A467,"_",E$2),'Reference data SID'!$B:$M,12,FALSE))</f>
        <v/>
      </c>
      <c r="F467" s="16" t="str">
        <f>IF(ISERROR(VLOOKUP(CONCATENATE($A467,"_",F$2),'Reference data SID'!$B:$M,12,FALSE)),"",VLOOKUP(CONCATENATE($A467,"_",F$2),'Reference data SID'!$B:$M,12,FALSE))</f>
        <v/>
      </c>
      <c r="G467" s="16" t="str">
        <f>IF(ISERROR(VLOOKUP(CONCATENATE($A467,"_",G$2),'Reference data SID'!$B:$M,12,FALSE)),"",VLOOKUP(CONCATENATE($A467,"_",G$2),'Reference data SID'!$B:$M,12,FALSE))</f>
        <v/>
      </c>
      <c r="H467" s="16" t="str">
        <f>IF(ISERROR(VLOOKUP(CONCATENATE($A467,"_",H$2),'Reference data SID'!$B:$M,12,FALSE)),"",VLOOKUP(CONCATENATE($A467,"_",H$2),'Reference data SID'!$B:$M,12,FALSE))</f>
        <v/>
      </c>
      <c r="I467" s="16" t="str">
        <f>IF(ISERROR(VLOOKUP(CONCATENATE($A467,"_",I$2),'Reference data SID'!$B:$M,12,FALSE)),"",VLOOKUP(CONCATENATE($A467,"_",I$2),'Reference data SID'!$B:$M,12,FALSE))</f>
        <v/>
      </c>
      <c r="J467" s="16" t="str">
        <f>IF(ISERROR(VLOOKUP(CONCATENATE($A467,"_",J$2),'Reference data SID'!$B:$M,12,FALSE)),"",VLOOKUP(CONCATENATE($A467,"_",J$2),'Reference data SID'!$B:$M,12,FALSE))</f>
        <v/>
      </c>
      <c r="K467" s="16" t="str">
        <f>IF(ISERROR(VLOOKUP(CONCATENATE($A467,"_",K$2),'Reference data SID'!$B:$M,12,FALSE)),"",VLOOKUP(CONCATENATE($A467,"_",K$2),'Reference data SID'!$B:$M,12,FALSE))</f>
        <v/>
      </c>
      <c r="L467" s="16" t="str">
        <f>IF(ISERROR(VLOOKUP(CONCATENATE($A467,"_",L$2),'Reference data SID'!$B:$M,12,FALSE)),"",VLOOKUP(CONCATENATE($A467,"_",L$2),'Reference data SID'!$B:$M,12,FALSE))</f>
        <v/>
      </c>
      <c r="M467" s="16" t="str">
        <f>IF(ISERROR(VLOOKUP(CONCATENATE($A467,"_",M$2),'Reference data SID'!$B:$M,12,FALSE)),"",VLOOKUP(CONCATENATE($A467,"_",M$2),'Reference data SID'!$B:$M,12,FALSE))</f>
        <v/>
      </c>
      <c r="N467" s="16" t="str">
        <f>IF(ISERROR(VLOOKUP(CONCATENATE($A467,"_",N$2),'Reference data SID'!$B:$M,12,FALSE)),"",VLOOKUP(CONCATENATE($A467,"_",N$2),'Reference data SID'!$B:$M,12,FALSE))</f>
        <v/>
      </c>
      <c r="O467" s="16" t="str">
        <f>IF(ISERROR(VLOOKUP(CONCATENATE($A467,"_",O$2),'Reference data SID'!$B:$M,12,FALSE)),"",VLOOKUP(CONCATENATE($A467,"_",O$2),'Reference data SID'!$B:$M,12,FALSE))</f>
        <v/>
      </c>
      <c r="P467" s="16" t="str">
        <f>IF(ISERROR(VLOOKUP(CONCATENATE($A467,"_",P$2),'Reference data SID'!$B:$M,12,FALSE)),"",VLOOKUP(CONCATENATE($A467,"_",P$2),'Reference data SID'!$B:$M,12,FALSE))</f>
        <v/>
      </c>
      <c r="Q467" s="16" t="str">
        <f>IF(ISERROR(VLOOKUP(CONCATENATE($A467,"_",Q$2),'Reference data SID'!$B:$M,12,FALSE)),"",VLOOKUP(CONCATENATE($A467,"_",Q$2),'Reference data SID'!$B:$M,12,FALSE))</f>
        <v/>
      </c>
      <c r="R467" s="16" t="str">
        <f>IF(ISERROR(VLOOKUP(CONCATENATE($A467,"_",R$2),'Reference data SID'!$B:$M,12,FALSE)),"",VLOOKUP(CONCATENATE($A467,"_",R$2),'Reference data SID'!$B:$M,12,FALSE))</f>
        <v/>
      </c>
      <c r="S467" s="16" t="str">
        <f>IF(ISERROR(VLOOKUP(CONCATENATE($A467,"_",S$2),'Reference data SID'!$B:$M,12,FALSE)),"",VLOOKUP(CONCATENATE($A467,"_",S$2),'Reference data SID'!$B:$M,12,FALSE))</f>
        <v/>
      </c>
      <c r="T467" s="16" t="str">
        <f>IF(ISERROR(VLOOKUP(CONCATENATE($A467,"_",T$2),'Reference data SID'!$B:$M,12,FALSE)),"",VLOOKUP(CONCATENATE($A467,"_",T$2),'Reference data SID'!$B:$M,12,FALSE))</f>
        <v/>
      </c>
      <c r="U467" s="16" t="str">
        <f>IF(ISERROR(VLOOKUP(CONCATENATE($A467,"_",U$2),'Reference data SID'!$B:$M,12,FALSE)),"",VLOOKUP(CONCATENATE($A467,"_",U$2),'Reference data SID'!$B:$M,12,FALSE))</f>
        <v/>
      </c>
      <c r="V467" s="16" t="str">
        <f>IF(ISERROR(VLOOKUP(CONCATENATE($A467,"_",V$2),'Reference data SID'!$B:$M,12,FALSE)),"",VLOOKUP(CONCATENATE($A467,"_",V$2),'Reference data SID'!$B:$M,12,FALSE))</f>
        <v/>
      </c>
      <c r="W467" s="16" t="str">
        <f>IF(ISERROR(VLOOKUP(CONCATENATE($A467,"_",W$2),'Reference data SID'!$B:$M,12,FALSE)),"",VLOOKUP(CONCATENATE($A467,"_",W$2),'Reference data SID'!$B:$M,12,FALSE))</f>
        <v/>
      </c>
      <c r="X467" s="16" t="str">
        <f>IF(ISERROR(VLOOKUP(CONCATENATE($A467,"_",X$2),'Reference data SID'!$B:$M,12,FALSE)),"",VLOOKUP(CONCATENATE($A467,"_",X$2),'Reference data SID'!$B:$M,12,FALSE))</f>
        <v/>
      </c>
      <c r="Y467" s="16" t="str">
        <f>IF(ISERROR(VLOOKUP(CONCATENATE($A467,"_",Y$2),'Reference data SID'!$B:$M,12,FALSE)),"",VLOOKUP(CONCATENATE($A467,"_",Y$2),'Reference data SID'!$B:$M,12,FALSE))</f>
        <v/>
      </c>
      <c r="Z467" s="16" t="str">
        <f>IF(ISERROR(VLOOKUP(CONCATENATE($A467,"_",Z$2),'Reference data SID'!$B:$M,12,FALSE)),"",VLOOKUP(CONCATENATE($A467,"_",Z$2),'Reference data SID'!$B:$M,12,FALSE))</f>
        <v/>
      </c>
      <c r="AA467" s="16" t="str">
        <f>IF(ISERROR(VLOOKUP(CONCATENATE($A467,"_",AA$2),'Reference data SID'!$B:$M,12,FALSE)),"",VLOOKUP(CONCATENATE($A467,"_",AA$2),'Reference data SID'!$B:$M,12,FALSE))</f>
        <v/>
      </c>
      <c r="AB467" s="16" t="str">
        <f>IF(ISERROR(VLOOKUP(CONCATENATE($A467,"_",AB$2),'Reference data SID'!$B:$M,12,FALSE)),"",VLOOKUP(CONCATENATE($A467,"_",AB$2),'Reference data SID'!$B:$M,12,FALSE))</f>
        <v/>
      </c>
      <c r="AC467" s="16" t="str">
        <f>IF(ISERROR(VLOOKUP(CONCATENATE($A467,"_",AC$2),'Reference data SID'!$B:$M,12,FALSE)),"",VLOOKUP(CONCATENATE($A467,"_",AC$2),'Reference data SID'!$B:$M,12,FALSE))</f>
        <v/>
      </c>
      <c r="AD467" s="16" t="str">
        <f>IF(ISERROR(VLOOKUP(CONCATENATE($A467,"_",AD$2),'Reference data SID'!$B:$M,12,FALSE)),"",VLOOKUP(CONCATENATE($A467,"_",AD$2),'Reference data SID'!$B:$M,12,FALSE))</f>
        <v/>
      </c>
      <c r="AE467" s="16" t="str">
        <f>IF(ISERROR(VLOOKUP(CONCATENATE($A467,"_",AE$2),'Reference data SID'!$B:$M,12,FALSE)),"",VLOOKUP(CONCATENATE($A467,"_",AE$2),'Reference data SID'!$B:$M,12,FALSE))</f>
        <v/>
      </c>
      <c r="AF467" s="16" t="str">
        <f>IF(ISERROR(VLOOKUP(CONCATENATE($A467,"_",AF$2),'Reference data SID'!$B:$M,12,FALSE)),"",VLOOKUP(CONCATENATE($A467,"_",AF$2),'Reference data SID'!$B:$M,12,FALSE))</f>
        <v/>
      </c>
      <c r="AG467" s="16" t="str">
        <f>IF(ISERROR(VLOOKUP(CONCATENATE($A467,"_",AG$2),'Reference data SID'!$B:$M,12,FALSE)),"",VLOOKUP(CONCATENATE($A467,"_",AG$2),'Reference data SID'!$B:$M,12,FALSE))</f>
        <v/>
      </c>
      <c r="AH467" s="16" t="str">
        <f>IF(ISERROR(VLOOKUP(CONCATENATE($A467,"_",AH$2),'Reference data SID'!$B:$M,12,FALSE)),"",VLOOKUP(CONCATENATE($A467,"_",AH$2),'Reference data SID'!$B:$M,12,FALSE))</f>
        <v/>
      </c>
      <c r="AI467" s="16" t="str">
        <f>IF(ISERROR(VLOOKUP(CONCATENATE($A467,"_",AI$2),'Reference data SID'!$B:$M,12,FALSE)),"",VLOOKUP(CONCATENATE($A467,"_",AI$2),'Reference data SID'!$B:$M,12,FALSE))</f>
        <v/>
      </c>
      <c r="AJ467" s="16" t="str">
        <f>IF(ISERROR(VLOOKUP(CONCATENATE($A467,"_",AJ$2),'Reference data SID'!$B:$M,12,FALSE)),"",VLOOKUP(CONCATENATE($A467,"_",AJ$2),'Reference data SID'!$B:$M,12,FALSE))</f>
        <v/>
      </c>
      <c r="AK467" s="16" t="str">
        <f>IF(ISERROR(VLOOKUP(CONCATENATE($A467,"_",AK$2),'Reference data SID'!$B:$M,12,FALSE)),"",VLOOKUP(CONCATENATE($A467,"_",AK$2),'Reference data SID'!$B:$M,12,FALSE))</f>
        <v/>
      </c>
      <c r="AL467" s="16" t="str">
        <f>IF(ISERROR(VLOOKUP(CONCATENATE($A467,"_",AL$2),'Reference data SID'!$B:$M,12,FALSE)),"",VLOOKUP(CONCATENATE($A467,"_",AL$2),'Reference data SID'!$B:$M,12,FALSE))</f>
        <v/>
      </c>
      <c r="AM467" s="16" t="str">
        <f>IF(ISERROR(VLOOKUP(CONCATENATE($A467,"_",AM$2),'Reference data SID'!$B:$M,12,FALSE)),"",VLOOKUP(CONCATENATE($A467,"_",AM$2),'Reference data SID'!$B:$M,12,FALSE))</f>
        <v/>
      </c>
      <c r="AN467" s="16" t="str">
        <f>IF(ISERROR(VLOOKUP(CONCATENATE($A467,"_",AN$2),'Reference data SID'!$B:$M,12,FALSE)),"",VLOOKUP(CONCATENATE($A467,"_",AN$2),'Reference data SID'!$B:$M,12,FALSE))</f>
        <v/>
      </c>
      <c r="AO467" s="16" t="str">
        <f>IF(ISERROR(VLOOKUP(CONCATENATE($A467,"_",AO$2),'Reference data SID'!$B:$M,12,FALSE)),"",VLOOKUP(CONCATENATE($A467,"_",AO$2),'Reference data SID'!$B:$M,12,FALSE))</f>
        <v/>
      </c>
      <c r="AP467" s="16" t="str">
        <f>IF(ISERROR(VLOOKUP(CONCATENATE($A467,"_",AP$2),'Reference data SID'!$B:$M,12,FALSE)),"",VLOOKUP(CONCATENATE($A467,"_",AP$2),'Reference data SID'!$B:$M,12,FALSE))</f>
        <v/>
      </c>
      <c r="AQ467" s="16" t="str">
        <f>IF(ISERROR(VLOOKUP(CONCATENATE($A467,"_",AQ$2),'Reference data SID'!$B:$M,12,FALSE)),"",VLOOKUP(CONCATENATE($A467,"_",AQ$2),'Reference data SID'!$B:$M,12,FALSE))</f>
        <v/>
      </c>
      <c r="AR467" s="16" t="str">
        <f>IF(ISERROR(VLOOKUP(CONCATENATE($A467,"_",AR$2),'Reference data SID'!$B:$M,12,FALSE)),"",VLOOKUP(CONCATENATE($A467,"_",AR$2),'Reference data SID'!$B:$M,12,FALSE))</f>
        <v/>
      </c>
      <c r="AS467" s="16" t="str">
        <f>IF(ISERROR(VLOOKUP(CONCATENATE($A467,"_",AS$2),'Reference data SID'!$B:$M,12,FALSE)),"",VLOOKUP(CONCATENATE($A467,"_",AS$2),'Reference data SID'!$B:$M,12,FALSE))</f>
        <v/>
      </c>
      <c r="AT467" s="16" t="str">
        <f>IF(ISERROR(VLOOKUP(CONCATENATE($A467,"_",AT$2),'Reference data SID'!$B:$M,12,FALSE)),"",VLOOKUP(CONCATENATE($A467,"_",AT$2),'Reference data SID'!$B:$M,12,FALSE))</f>
        <v/>
      </c>
    </row>
    <row r="468" spans="1:46" x14ac:dyDescent="0.25">
      <c r="A468">
        <v>464</v>
      </c>
      <c r="B468" s="16" t="str">
        <f>IF(ISERROR(VLOOKUP(CONCATENATE($A468,"_",B$2),'Reference data SID'!$B:$M,12,FALSE)),"",VLOOKUP(CONCATENATE($A468,"_",B$2),'Reference data SID'!$B:$M,12,FALSE))</f>
        <v/>
      </c>
      <c r="C468" s="16" t="str">
        <f>IF(ISERROR(VLOOKUP(CONCATENATE($A468,"_",C$2),'Reference data SID'!$B:$M,12,FALSE)),"",VLOOKUP(CONCATENATE($A468,"_",C$2),'Reference data SID'!$B:$M,12,FALSE))</f>
        <v/>
      </c>
      <c r="D468" s="16" t="str">
        <f>IF(ISERROR(VLOOKUP(CONCATENATE($A468,"_",D$2),'Reference data SID'!$B:$M,12,FALSE)),"",VLOOKUP(CONCATENATE($A468,"_",D$2),'Reference data SID'!$B:$M,12,FALSE))</f>
        <v/>
      </c>
      <c r="E468" s="16" t="str">
        <f>IF(ISERROR(VLOOKUP(CONCATENATE($A468,"_",E$2),'Reference data SID'!$B:$M,12,FALSE)),"",VLOOKUP(CONCATENATE($A468,"_",E$2),'Reference data SID'!$B:$M,12,FALSE))</f>
        <v/>
      </c>
      <c r="F468" s="16" t="str">
        <f>IF(ISERROR(VLOOKUP(CONCATENATE($A468,"_",F$2),'Reference data SID'!$B:$M,12,FALSE)),"",VLOOKUP(CONCATENATE($A468,"_",F$2),'Reference data SID'!$B:$M,12,FALSE))</f>
        <v/>
      </c>
      <c r="G468" s="16" t="str">
        <f>IF(ISERROR(VLOOKUP(CONCATENATE($A468,"_",G$2),'Reference data SID'!$B:$M,12,FALSE)),"",VLOOKUP(CONCATENATE($A468,"_",G$2),'Reference data SID'!$B:$M,12,FALSE))</f>
        <v/>
      </c>
      <c r="H468" s="16" t="str">
        <f>IF(ISERROR(VLOOKUP(CONCATENATE($A468,"_",H$2),'Reference data SID'!$B:$M,12,FALSE)),"",VLOOKUP(CONCATENATE($A468,"_",H$2),'Reference data SID'!$B:$M,12,FALSE))</f>
        <v/>
      </c>
      <c r="I468" s="16" t="str">
        <f>IF(ISERROR(VLOOKUP(CONCATENATE($A468,"_",I$2),'Reference data SID'!$B:$M,12,FALSE)),"",VLOOKUP(CONCATENATE($A468,"_",I$2),'Reference data SID'!$B:$M,12,FALSE))</f>
        <v/>
      </c>
      <c r="J468" s="16" t="str">
        <f>IF(ISERROR(VLOOKUP(CONCATENATE($A468,"_",J$2),'Reference data SID'!$B:$M,12,FALSE)),"",VLOOKUP(CONCATENATE($A468,"_",J$2),'Reference data SID'!$B:$M,12,FALSE))</f>
        <v/>
      </c>
      <c r="K468" s="16" t="str">
        <f>IF(ISERROR(VLOOKUP(CONCATENATE($A468,"_",K$2),'Reference data SID'!$B:$M,12,FALSE)),"",VLOOKUP(CONCATENATE($A468,"_",K$2),'Reference data SID'!$B:$M,12,FALSE))</f>
        <v/>
      </c>
      <c r="L468" s="16" t="str">
        <f>IF(ISERROR(VLOOKUP(CONCATENATE($A468,"_",L$2),'Reference data SID'!$B:$M,12,FALSE)),"",VLOOKUP(CONCATENATE($A468,"_",L$2),'Reference data SID'!$B:$M,12,FALSE))</f>
        <v/>
      </c>
      <c r="M468" s="16" t="str">
        <f>IF(ISERROR(VLOOKUP(CONCATENATE($A468,"_",M$2),'Reference data SID'!$B:$M,12,FALSE)),"",VLOOKUP(CONCATENATE($A468,"_",M$2),'Reference data SID'!$B:$M,12,FALSE))</f>
        <v/>
      </c>
      <c r="N468" s="16" t="str">
        <f>IF(ISERROR(VLOOKUP(CONCATENATE($A468,"_",N$2),'Reference data SID'!$B:$M,12,FALSE)),"",VLOOKUP(CONCATENATE($A468,"_",N$2),'Reference data SID'!$B:$M,12,FALSE))</f>
        <v/>
      </c>
      <c r="O468" s="16" t="str">
        <f>IF(ISERROR(VLOOKUP(CONCATENATE($A468,"_",O$2),'Reference data SID'!$B:$M,12,FALSE)),"",VLOOKUP(CONCATENATE($A468,"_",O$2),'Reference data SID'!$B:$M,12,FALSE))</f>
        <v/>
      </c>
      <c r="P468" s="16" t="str">
        <f>IF(ISERROR(VLOOKUP(CONCATENATE($A468,"_",P$2),'Reference data SID'!$B:$M,12,FALSE)),"",VLOOKUP(CONCATENATE($A468,"_",P$2),'Reference data SID'!$B:$M,12,FALSE))</f>
        <v/>
      </c>
      <c r="Q468" s="16" t="str">
        <f>IF(ISERROR(VLOOKUP(CONCATENATE($A468,"_",Q$2),'Reference data SID'!$B:$M,12,FALSE)),"",VLOOKUP(CONCATENATE($A468,"_",Q$2),'Reference data SID'!$B:$M,12,FALSE))</f>
        <v/>
      </c>
      <c r="R468" s="16" t="str">
        <f>IF(ISERROR(VLOOKUP(CONCATENATE($A468,"_",R$2),'Reference data SID'!$B:$M,12,FALSE)),"",VLOOKUP(CONCATENATE($A468,"_",R$2),'Reference data SID'!$B:$M,12,FALSE))</f>
        <v/>
      </c>
      <c r="S468" s="16" t="str">
        <f>IF(ISERROR(VLOOKUP(CONCATENATE($A468,"_",S$2),'Reference data SID'!$B:$M,12,FALSE)),"",VLOOKUP(CONCATENATE($A468,"_",S$2),'Reference data SID'!$B:$M,12,FALSE))</f>
        <v/>
      </c>
      <c r="T468" s="16" t="str">
        <f>IF(ISERROR(VLOOKUP(CONCATENATE($A468,"_",T$2),'Reference data SID'!$B:$M,12,FALSE)),"",VLOOKUP(CONCATENATE($A468,"_",T$2),'Reference data SID'!$B:$M,12,FALSE))</f>
        <v/>
      </c>
      <c r="U468" s="16" t="str">
        <f>IF(ISERROR(VLOOKUP(CONCATENATE($A468,"_",U$2),'Reference data SID'!$B:$M,12,FALSE)),"",VLOOKUP(CONCATENATE($A468,"_",U$2),'Reference data SID'!$B:$M,12,FALSE))</f>
        <v/>
      </c>
      <c r="V468" s="16" t="str">
        <f>IF(ISERROR(VLOOKUP(CONCATENATE($A468,"_",V$2),'Reference data SID'!$B:$M,12,FALSE)),"",VLOOKUP(CONCATENATE($A468,"_",V$2),'Reference data SID'!$B:$M,12,FALSE))</f>
        <v/>
      </c>
      <c r="W468" s="16" t="str">
        <f>IF(ISERROR(VLOOKUP(CONCATENATE($A468,"_",W$2),'Reference data SID'!$B:$M,12,FALSE)),"",VLOOKUP(CONCATENATE($A468,"_",W$2),'Reference data SID'!$B:$M,12,FALSE))</f>
        <v/>
      </c>
      <c r="X468" s="16" t="str">
        <f>IF(ISERROR(VLOOKUP(CONCATENATE($A468,"_",X$2),'Reference data SID'!$B:$M,12,FALSE)),"",VLOOKUP(CONCATENATE($A468,"_",X$2),'Reference data SID'!$B:$M,12,FALSE))</f>
        <v/>
      </c>
      <c r="Y468" s="16" t="str">
        <f>IF(ISERROR(VLOOKUP(CONCATENATE($A468,"_",Y$2),'Reference data SID'!$B:$M,12,FALSE)),"",VLOOKUP(CONCATENATE($A468,"_",Y$2),'Reference data SID'!$B:$M,12,FALSE))</f>
        <v/>
      </c>
      <c r="Z468" s="16" t="str">
        <f>IF(ISERROR(VLOOKUP(CONCATENATE($A468,"_",Z$2),'Reference data SID'!$B:$M,12,FALSE)),"",VLOOKUP(CONCATENATE($A468,"_",Z$2),'Reference data SID'!$B:$M,12,FALSE))</f>
        <v/>
      </c>
      <c r="AA468" s="16" t="str">
        <f>IF(ISERROR(VLOOKUP(CONCATENATE($A468,"_",AA$2),'Reference data SID'!$B:$M,12,FALSE)),"",VLOOKUP(CONCATENATE($A468,"_",AA$2),'Reference data SID'!$B:$M,12,FALSE))</f>
        <v/>
      </c>
      <c r="AB468" s="16" t="str">
        <f>IF(ISERROR(VLOOKUP(CONCATENATE($A468,"_",AB$2),'Reference data SID'!$B:$M,12,FALSE)),"",VLOOKUP(CONCATENATE($A468,"_",AB$2),'Reference data SID'!$B:$M,12,FALSE))</f>
        <v/>
      </c>
      <c r="AC468" s="16" t="str">
        <f>IF(ISERROR(VLOOKUP(CONCATENATE($A468,"_",AC$2),'Reference data SID'!$B:$M,12,FALSE)),"",VLOOKUP(CONCATENATE($A468,"_",AC$2),'Reference data SID'!$B:$M,12,FALSE))</f>
        <v/>
      </c>
      <c r="AD468" s="16" t="str">
        <f>IF(ISERROR(VLOOKUP(CONCATENATE($A468,"_",AD$2),'Reference data SID'!$B:$M,12,FALSE)),"",VLOOKUP(CONCATENATE($A468,"_",AD$2),'Reference data SID'!$B:$M,12,FALSE))</f>
        <v/>
      </c>
      <c r="AE468" s="16" t="str">
        <f>IF(ISERROR(VLOOKUP(CONCATENATE($A468,"_",AE$2),'Reference data SID'!$B:$M,12,FALSE)),"",VLOOKUP(CONCATENATE($A468,"_",AE$2),'Reference data SID'!$B:$M,12,FALSE))</f>
        <v/>
      </c>
      <c r="AF468" s="16" t="str">
        <f>IF(ISERROR(VLOOKUP(CONCATENATE($A468,"_",AF$2),'Reference data SID'!$B:$M,12,FALSE)),"",VLOOKUP(CONCATENATE($A468,"_",AF$2),'Reference data SID'!$B:$M,12,FALSE))</f>
        <v/>
      </c>
      <c r="AG468" s="16" t="str">
        <f>IF(ISERROR(VLOOKUP(CONCATENATE($A468,"_",AG$2),'Reference data SID'!$B:$M,12,FALSE)),"",VLOOKUP(CONCATENATE($A468,"_",AG$2),'Reference data SID'!$B:$M,12,FALSE))</f>
        <v/>
      </c>
      <c r="AH468" s="16" t="str">
        <f>IF(ISERROR(VLOOKUP(CONCATENATE($A468,"_",AH$2),'Reference data SID'!$B:$M,12,FALSE)),"",VLOOKUP(CONCATENATE($A468,"_",AH$2),'Reference data SID'!$B:$M,12,FALSE))</f>
        <v/>
      </c>
      <c r="AI468" s="16" t="str">
        <f>IF(ISERROR(VLOOKUP(CONCATENATE($A468,"_",AI$2),'Reference data SID'!$B:$M,12,FALSE)),"",VLOOKUP(CONCATENATE($A468,"_",AI$2),'Reference data SID'!$B:$M,12,FALSE))</f>
        <v/>
      </c>
      <c r="AJ468" s="16" t="str">
        <f>IF(ISERROR(VLOOKUP(CONCATENATE($A468,"_",AJ$2),'Reference data SID'!$B:$M,12,FALSE)),"",VLOOKUP(CONCATENATE($A468,"_",AJ$2),'Reference data SID'!$B:$M,12,FALSE))</f>
        <v/>
      </c>
      <c r="AK468" s="16" t="str">
        <f>IF(ISERROR(VLOOKUP(CONCATENATE($A468,"_",AK$2),'Reference data SID'!$B:$M,12,FALSE)),"",VLOOKUP(CONCATENATE($A468,"_",AK$2),'Reference data SID'!$B:$M,12,FALSE))</f>
        <v/>
      </c>
      <c r="AL468" s="16" t="str">
        <f>IF(ISERROR(VLOOKUP(CONCATENATE($A468,"_",AL$2),'Reference data SID'!$B:$M,12,FALSE)),"",VLOOKUP(CONCATENATE($A468,"_",AL$2),'Reference data SID'!$B:$M,12,FALSE))</f>
        <v/>
      </c>
      <c r="AM468" s="16" t="str">
        <f>IF(ISERROR(VLOOKUP(CONCATENATE($A468,"_",AM$2),'Reference data SID'!$B:$M,12,FALSE)),"",VLOOKUP(CONCATENATE($A468,"_",AM$2),'Reference data SID'!$B:$M,12,FALSE))</f>
        <v/>
      </c>
      <c r="AN468" s="16" t="str">
        <f>IF(ISERROR(VLOOKUP(CONCATENATE($A468,"_",AN$2),'Reference data SID'!$B:$M,12,FALSE)),"",VLOOKUP(CONCATENATE($A468,"_",AN$2),'Reference data SID'!$B:$M,12,FALSE))</f>
        <v/>
      </c>
      <c r="AO468" s="16" t="str">
        <f>IF(ISERROR(VLOOKUP(CONCATENATE($A468,"_",AO$2),'Reference data SID'!$B:$M,12,FALSE)),"",VLOOKUP(CONCATENATE($A468,"_",AO$2),'Reference data SID'!$B:$M,12,FALSE))</f>
        <v/>
      </c>
      <c r="AP468" s="16" t="str">
        <f>IF(ISERROR(VLOOKUP(CONCATENATE($A468,"_",AP$2),'Reference data SID'!$B:$M,12,FALSE)),"",VLOOKUP(CONCATENATE($A468,"_",AP$2),'Reference data SID'!$B:$M,12,FALSE))</f>
        <v/>
      </c>
      <c r="AQ468" s="16" t="str">
        <f>IF(ISERROR(VLOOKUP(CONCATENATE($A468,"_",AQ$2),'Reference data SID'!$B:$M,12,FALSE)),"",VLOOKUP(CONCATENATE($A468,"_",AQ$2),'Reference data SID'!$B:$M,12,FALSE))</f>
        <v/>
      </c>
      <c r="AR468" s="16" t="str">
        <f>IF(ISERROR(VLOOKUP(CONCATENATE($A468,"_",AR$2),'Reference data SID'!$B:$M,12,FALSE)),"",VLOOKUP(CONCATENATE($A468,"_",AR$2),'Reference data SID'!$B:$M,12,FALSE))</f>
        <v/>
      </c>
      <c r="AS468" s="16" t="str">
        <f>IF(ISERROR(VLOOKUP(CONCATENATE($A468,"_",AS$2),'Reference data SID'!$B:$M,12,FALSE)),"",VLOOKUP(CONCATENATE($A468,"_",AS$2),'Reference data SID'!$B:$M,12,FALSE))</f>
        <v/>
      </c>
      <c r="AT468" s="16" t="str">
        <f>IF(ISERROR(VLOOKUP(CONCATENATE($A468,"_",AT$2),'Reference data SID'!$B:$M,12,FALSE)),"",VLOOKUP(CONCATENATE($A468,"_",AT$2),'Reference data SID'!$B:$M,12,FALSE))</f>
        <v/>
      </c>
    </row>
    <row r="469" spans="1:46" x14ac:dyDescent="0.25">
      <c r="A469">
        <v>465</v>
      </c>
      <c r="B469" s="16" t="str">
        <f>IF(ISERROR(VLOOKUP(CONCATENATE($A469,"_",B$2),'Reference data SID'!$B:$M,12,FALSE)),"",VLOOKUP(CONCATENATE($A469,"_",B$2),'Reference data SID'!$B:$M,12,FALSE))</f>
        <v/>
      </c>
      <c r="C469" s="16" t="str">
        <f>IF(ISERROR(VLOOKUP(CONCATENATE($A469,"_",C$2),'Reference data SID'!$B:$M,12,FALSE)),"",VLOOKUP(CONCATENATE($A469,"_",C$2),'Reference data SID'!$B:$M,12,FALSE))</f>
        <v/>
      </c>
      <c r="D469" s="16" t="str">
        <f>IF(ISERROR(VLOOKUP(CONCATENATE($A469,"_",D$2),'Reference data SID'!$B:$M,12,FALSE)),"",VLOOKUP(CONCATENATE($A469,"_",D$2),'Reference data SID'!$B:$M,12,FALSE))</f>
        <v/>
      </c>
      <c r="E469" s="16" t="str">
        <f>IF(ISERROR(VLOOKUP(CONCATENATE($A469,"_",E$2),'Reference data SID'!$B:$M,12,FALSE)),"",VLOOKUP(CONCATENATE($A469,"_",E$2),'Reference data SID'!$B:$M,12,FALSE))</f>
        <v/>
      </c>
      <c r="F469" s="16" t="str">
        <f>IF(ISERROR(VLOOKUP(CONCATENATE($A469,"_",F$2),'Reference data SID'!$B:$M,12,FALSE)),"",VLOOKUP(CONCATENATE($A469,"_",F$2),'Reference data SID'!$B:$M,12,FALSE))</f>
        <v/>
      </c>
      <c r="G469" s="16" t="str">
        <f>IF(ISERROR(VLOOKUP(CONCATENATE($A469,"_",G$2),'Reference data SID'!$B:$M,12,FALSE)),"",VLOOKUP(CONCATENATE($A469,"_",G$2),'Reference data SID'!$B:$M,12,FALSE))</f>
        <v/>
      </c>
      <c r="H469" s="16" t="str">
        <f>IF(ISERROR(VLOOKUP(CONCATENATE($A469,"_",H$2),'Reference data SID'!$B:$M,12,FALSE)),"",VLOOKUP(CONCATENATE($A469,"_",H$2),'Reference data SID'!$B:$M,12,FALSE))</f>
        <v/>
      </c>
      <c r="I469" s="16" t="str">
        <f>IF(ISERROR(VLOOKUP(CONCATENATE($A469,"_",I$2),'Reference data SID'!$B:$M,12,FALSE)),"",VLOOKUP(CONCATENATE($A469,"_",I$2),'Reference data SID'!$B:$M,12,FALSE))</f>
        <v/>
      </c>
      <c r="J469" s="16" t="str">
        <f>IF(ISERROR(VLOOKUP(CONCATENATE($A469,"_",J$2),'Reference data SID'!$B:$M,12,FALSE)),"",VLOOKUP(CONCATENATE($A469,"_",J$2),'Reference data SID'!$B:$M,12,FALSE))</f>
        <v/>
      </c>
      <c r="K469" s="16" t="str">
        <f>IF(ISERROR(VLOOKUP(CONCATENATE($A469,"_",K$2),'Reference data SID'!$B:$M,12,FALSE)),"",VLOOKUP(CONCATENATE($A469,"_",K$2),'Reference data SID'!$B:$M,12,FALSE))</f>
        <v/>
      </c>
      <c r="L469" s="16" t="str">
        <f>IF(ISERROR(VLOOKUP(CONCATENATE($A469,"_",L$2),'Reference data SID'!$B:$M,12,FALSE)),"",VLOOKUP(CONCATENATE($A469,"_",L$2),'Reference data SID'!$B:$M,12,FALSE))</f>
        <v/>
      </c>
      <c r="M469" s="16" t="str">
        <f>IF(ISERROR(VLOOKUP(CONCATENATE($A469,"_",M$2),'Reference data SID'!$B:$M,12,FALSE)),"",VLOOKUP(CONCATENATE($A469,"_",M$2),'Reference data SID'!$B:$M,12,FALSE))</f>
        <v/>
      </c>
      <c r="N469" s="16" t="str">
        <f>IF(ISERROR(VLOOKUP(CONCATENATE($A469,"_",N$2),'Reference data SID'!$B:$M,12,FALSE)),"",VLOOKUP(CONCATENATE($A469,"_",N$2),'Reference data SID'!$B:$M,12,FALSE))</f>
        <v/>
      </c>
      <c r="O469" s="16" t="str">
        <f>IF(ISERROR(VLOOKUP(CONCATENATE($A469,"_",O$2),'Reference data SID'!$B:$M,12,FALSE)),"",VLOOKUP(CONCATENATE($A469,"_",O$2),'Reference data SID'!$B:$M,12,FALSE))</f>
        <v/>
      </c>
      <c r="P469" s="16" t="str">
        <f>IF(ISERROR(VLOOKUP(CONCATENATE($A469,"_",P$2),'Reference data SID'!$B:$M,12,FALSE)),"",VLOOKUP(CONCATENATE($A469,"_",P$2),'Reference data SID'!$B:$M,12,FALSE))</f>
        <v/>
      </c>
      <c r="Q469" s="16" t="str">
        <f>IF(ISERROR(VLOOKUP(CONCATENATE($A469,"_",Q$2),'Reference data SID'!$B:$M,12,FALSE)),"",VLOOKUP(CONCATENATE($A469,"_",Q$2),'Reference data SID'!$B:$M,12,FALSE))</f>
        <v/>
      </c>
      <c r="R469" s="16" t="str">
        <f>IF(ISERROR(VLOOKUP(CONCATENATE($A469,"_",R$2),'Reference data SID'!$B:$M,12,FALSE)),"",VLOOKUP(CONCATENATE($A469,"_",R$2),'Reference data SID'!$B:$M,12,FALSE))</f>
        <v/>
      </c>
      <c r="S469" s="16" t="str">
        <f>IF(ISERROR(VLOOKUP(CONCATENATE($A469,"_",S$2),'Reference data SID'!$B:$M,12,FALSE)),"",VLOOKUP(CONCATENATE($A469,"_",S$2),'Reference data SID'!$B:$M,12,FALSE))</f>
        <v/>
      </c>
      <c r="T469" s="16" t="str">
        <f>IF(ISERROR(VLOOKUP(CONCATENATE($A469,"_",T$2),'Reference data SID'!$B:$M,12,FALSE)),"",VLOOKUP(CONCATENATE($A469,"_",T$2),'Reference data SID'!$B:$M,12,FALSE))</f>
        <v/>
      </c>
      <c r="U469" s="16" t="str">
        <f>IF(ISERROR(VLOOKUP(CONCATENATE($A469,"_",U$2),'Reference data SID'!$B:$M,12,FALSE)),"",VLOOKUP(CONCATENATE($A469,"_",U$2),'Reference data SID'!$B:$M,12,FALSE))</f>
        <v/>
      </c>
      <c r="V469" s="16" t="str">
        <f>IF(ISERROR(VLOOKUP(CONCATENATE($A469,"_",V$2),'Reference data SID'!$B:$M,12,FALSE)),"",VLOOKUP(CONCATENATE($A469,"_",V$2),'Reference data SID'!$B:$M,12,FALSE))</f>
        <v/>
      </c>
      <c r="W469" s="16" t="str">
        <f>IF(ISERROR(VLOOKUP(CONCATENATE($A469,"_",W$2),'Reference data SID'!$B:$M,12,FALSE)),"",VLOOKUP(CONCATENATE($A469,"_",W$2),'Reference data SID'!$B:$M,12,FALSE))</f>
        <v/>
      </c>
      <c r="X469" s="16" t="str">
        <f>IF(ISERROR(VLOOKUP(CONCATENATE($A469,"_",X$2),'Reference data SID'!$B:$M,12,FALSE)),"",VLOOKUP(CONCATENATE($A469,"_",X$2),'Reference data SID'!$B:$M,12,FALSE))</f>
        <v/>
      </c>
      <c r="Y469" s="16" t="str">
        <f>IF(ISERROR(VLOOKUP(CONCATENATE($A469,"_",Y$2),'Reference data SID'!$B:$M,12,FALSE)),"",VLOOKUP(CONCATENATE($A469,"_",Y$2),'Reference data SID'!$B:$M,12,FALSE))</f>
        <v/>
      </c>
      <c r="Z469" s="16" t="str">
        <f>IF(ISERROR(VLOOKUP(CONCATENATE($A469,"_",Z$2),'Reference data SID'!$B:$M,12,FALSE)),"",VLOOKUP(CONCATENATE($A469,"_",Z$2),'Reference data SID'!$B:$M,12,FALSE))</f>
        <v/>
      </c>
      <c r="AA469" s="16" t="str">
        <f>IF(ISERROR(VLOOKUP(CONCATENATE($A469,"_",AA$2),'Reference data SID'!$B:$M,12,FALSE)),"",VLOOKUP(CONCATENATE($A469,"_",AA$2),'Reference data SID'!$B:$M,12,FALSE))</f>
        <v/>
      </c>
      <c r="AB469" s="16" t="str">
        <f>IF(ISERROR(VLOOKUP(CONCATENATE($A469,"_",AB$2),'Reference data SID'!$B:$M,12,FALSE)),"",VLOOKUP(CONCATENATE($A469,"_",AB$2),'Reference data SID'!$B:$M,12,FALSE))</f>
        <v/>
      </c>
      <c r="AC469" s="16" t="str">
        <f>IF(ISERROR(VLOOKUP(CONCATENATE($A469,"_",AC$2),'Reference data SID'!$B:$M,12,FALSE)),"",VLOOKUP(CONCATENATE($A469,"_",AC$2),'Reference data SID'!$B:$M,12,FALSE))</f>
        <v/>
      </c>
      <c r="AD469" s="16" t="str">
        <f>IF(ISERROR(VLOOKUP(CONCATENATE($A469,"_",AD$2),'Reference data SID'!$B:$M,12,FALSE)),"",VLOOKUP(CONCATENATE($A469,"_",AD$2),'Reference data SID'!$B:$M,12,FALSE))</f>
        <v/>
      </c>
      <c r="AE469" s="16" t="str">
        <f>IF(ISERROR(VLOOKUP(CONCATENATE($A469,"_",AE$2),'Reference data SID'!$B:$M,12,FALSE)),"",VLOOKUP(CONCATENATE($A469,"_",AE$2),'Reference data SID'!$B:$M,12,FALSE))</f>
        <v/>
      </c>
      <c r="AF469" s="16" t="str">
        <f>IF(ISERROR(VLOOKUP(CONCATENATE($A469,"_",AF$2),'Reference data SID'!$B:$M,12,FALSE)),"",VLOOKUP(CONCATENATE($A469,"_",AF$2),'Reference data SID'!$B:$M,12,FALSE))</f>
        <v/>
      </c>
      <c r="AG469" s="16" t="str">
        <f>IF(ISERROR(VLOOKUP(CONCATENATE($A469,"_",AG$2),'Reference data SID'!$B:$M,12,FALSE)),"",VLOOKUP(CONCATENATE($A469,"_",AG$2),'Reference data SID'!$B:$M,12,FALSE))</f>
        <v/>
      </c>
      <c r="AH469" s="16" t="str">
        <f>IF(ISERROR(VLOOKUP(CONCATENATE($A469,"_",AH$2),'Reference data SID'!$B:$M,12,FALSE)),"",VLOOKUP(CONCATENATE($A469,"_",AH$2),'Reference data SID'!$B:$M,12,FALSE))</f>
        <v/>
      </c>
      <c r="AI469" s="16" t="str">
        <f>IF(ISERROR(VLOOKUP(CONCATENATE($A469,"_",AI$2),'Reference data SID'!$B:$M,12,FALSE)),"",VLOOKUP(CONCATENATE($A469,"_",AI$2),'Reference data SID'!$B:$M,12,FALSE))</f>
        <v/>
      </c>
      <c r="AJ469" s="16" t="str">
        <f>IF(ISERROR(VLOOKUP(CONCATENATE($A469,"_",AJ$2),'Reference data SID'!$B:$M,12,FALSE)),"",VLOOKUP(CONCATENATE($A469,"_",AJ$2),'Reference data SID'!$B:$M,12,FALSE))</f>
        <v/>
      </c>
      <c r="AK469" s="16" t="str">
        <f>IF(ISERROR(VLOOKUP(CONCATENATE($A469,"_",AK$2),'Reference data SID'!$B:$M,12,FALSE)),"",VLOOKUP(CONCATENATE($A469,"_",AK$2),'Reference data SID'!$B:$M,12,FALSE))</f>
        <v/>
      </c>
      <c r="AL469" s="16" t="str">
        <f>IF(ISERROR(VLOOKUP(CONCATENATE($A469,"_",AL$2),'Reference data SID'!$B:$M,12,FALSE)),"",VLOOKUP(CONCATENATE($A469,"_",AL$2),'Reference data SID'!$B:$M,12,FALSE))</f>
        <v/>
      </c>
      <c r="AM469" s="16" t="str">
        <f>IF(ISERROR(VLOOKUP(CONCATENATE($A469,"_",AM$2),'Reference data SID'!$B:$M,12,FALSE)),"",VLOOKUP(CONCATENATE($A469,"_",AM$2),'Reference data SID'!$B:$M,12,FALSE))</f>
        <v/>
      </c>
      <c r="AN469" s="16" t="str">
        <f>IF(ISERROR(VLOOKUP(CONCATENATE($A469,"_",AN$2),'Reference data SID'!$B:$M,12,FALSE)),"",VLOOKUP(CONCATENATE($A469,"_",AN$2),'Reference data SID'!$B:$M,12,FALSE))</f>
        <v/>
      </c>
      <c r="AO469" s="16" t="str">
        <f>IF(ISERROR(VLOOKUP(CONCATENATE($A469,"_",AO$2),'Reference data SID'!$B:$M,12,FALSE)),"",VLOOKUP(CONCATENATE($A469,"_",AO$2),'Reference data SID'!$B:$M,12,FALSE))</f>
        <v/>
      </c>
      <c r="AP469" s="16" t="str">
        <f>IF(ISERROR(VLOOKUP(CONCATENATE($A469,"_",AP$2),'Reference data SID'!$B:$M,12,FALSE)),"",VLOOKUP(CONCATENATE($A469,"_",AP$2),'Reference data SID'!$B:$M,12,FALSE))</f>
        <v/>
      </c>
      <c r="AQ469" s="16" t="str">
        <f>IF(ISERROR(VLOOKUP(CONCATENATE($A469,"_",AQ$2),'Reference data SID'!$B:$M,12,FALSE)),"",VLOOKUP(CONCATENATE($A469,"_",AQ$2),'Reference data SID'!$B:$M,12,FALSE))</f>
        <v/>
      </c>
      <c r="AR469" s="16" t="str">
        <f>IF(ISERROR(VLOOKUP(CONCATENATE($A469,"_",AR$2),'Reference data SID'!$B:$M,12,FALSE)),"",VLOOKUP(CONCATENATE($A469,"_",AR$2),'Reference data SID'!$B:$M,12,FALSE))</f>
        <v/>
      </c>
      <c r="AS469" s="16" t="str">
        <f>IF(ISERROR(VLOOKUP(CONCATENATE($A469,"_",AS$2),'Reference data SID'!$B:$M,12,FALSE)),"",VLOOKUP(CONCATENATE($A469,"_",AS$2),'Reference data SID'!$B:$M,12,FALSE))</f>
        <v/>
      </c>
      <c r="AT469" s="16" t="str">
        <f>IF(ISERROR(VLOOKUP(CONCATENATE($A469,"_",AT$2),'Reference data SID'!$B:$M,12,FALSE)),"",VLOOKUP(CONCATENATE($A469,"_",AT$2),'Reference data SID'!$B:$M,12,FALSE))</f>
        <v/>
      </c>
    </row>
    <row r="470" spans="1:46" x14ac:dyDescent="0.25">
      <c r="A470">
        <v>466</v>
      </c>
      <c r="B470" s="16" t="str">
        <f>IF(ISERROR(VLOOKUP(CONCATENATE($A470,"_",B$2),'Reference data SID'!$B:$M,12,FALSE)),"",VLOOKUP(CONCATENATE($A470,"_",B$2),'Reference data SID'!$B:$M,12,FALSE))</f>
        <v/>
      </c>
      <c r="C470" s="16" t="str">
        <f>IF(ISERROR(VLOOKUP(CONCATENATE($A470,"_",C$2),'Reference data SID'!$B:$M,12,FALSE)),"",VLOOKUP(CONCATENATE($A470,"_",C$2),'Reference data SID'!$B:$M,12,FALSE))</f>
        <v/>
      </c>
      <c r="D470" s="16" t="str">
        <f>IF(ISERROR(VLOOKUP(CONCATENATE($A470,"_",D$2),'Reference data SID'!$B:$M,12,FALSE)),"",VLOOKUP(CONCATENATE($A470,"_",D$2),'Reference data SID'!$B:$M,12,FALSE))</f>
        <v/>
      </c>
      <c r="E470" s="16" t="str">
        <f>IF(ISERROR(VLOOKUP(CONCATENATE($A470,"_",E$2),'Reference data SID'!$B:$M,12,FALSE)),"",VLOOKUP(CONCATENATE($A470,"_",E$2),'Reference data SID'!$B:$M,12,FALSE))</f>
        <v/>
      </c>
      <c r="F470" s="16" t="str">
        <f>IF(ISERROR(VLOOKUP(CONCATENATE($A470,"_",F$2),'Reference data SID'!$B:$M,12,FALSE)),"",VLOOKUP(CONCATENATE($A470,"_",F$2),'Reference data SID'!$B:$M,12,FALSE))</f>
        <v/>
      </c>
      <c r="G470" s="16" t="str">
        <f>IF(ISERROR(VLOOKUP(CONCATENATE($A470,"_",G$2),'Reference data SID'!$B:$M,12,FALSE)),"",VLOOKUP(CONCATENATE($A470,"_",G$2),'Reference data SID'!$B:$M,12,FALSE))</f>
        <v/>
      </c>
      <c r="H470" s="16" t="str">
        <f>IF(ISERROR(VLOOKUP(CONCATENATE($A470,"_",H$2),'Reference data SID'!$B:$M,12,FALSE)),"",VLOOKUP(CONCATENATE($A470,"_",H$2),'Reference data SID'!$B:$M,12,FALSE))</f>
        <v/>
      </c>
      <c r="I470" s="16" t="str">
        <f>IF(ISERROR(VLOOKUP(CONCATENATE($A470,"_",I$2),'Reference data SID'!$B:$M,12,FALSE)),"",VLOOKUP(CONCATENATE($A470,"_",I$2),'Reference data SID'!$B:$M,12,FALSE))</f>
        <v/>
      </c>
      <c r="J470" s="16" t="str">
        <f>IF(ISERROR(VLOOKUP(CONCATENATE($A470,"_",J$2),'Reference data SID'!$B:$M,12,FALSE)),"",VLOOKUP(CONCATENATE($A470,"_",J$2),'Reference data SID'!$B:$M,12,FALSE))</f>
        <v/>
      </c>
      <c r="K470" s="16" t="str">
        <f>IF(ISERROR(VLOOKUP(CONCATENATE($A470,"_",K$2),'Reference data SID'!$B:$M,12,FALSE)),"",VLOOKUP(CONCATENATE($A470,"_",K$2),'Reference data SID'!$B:$M,12,FALSE))</f>
        <v/>
      </c>
      <c r="L470" s="16" t="str">
        <f>IF(ISERROR(VLOOKUP(CONCATENATE($A470,"_",L$2),'Reference data SID'!$B:$M,12,FALSE)),"",VLOOKUP(CONCATENATE($A470,"_",L$2),'Reference data SID'!$B:$M,12,FALSE))</f>
        <v/>
      </c>
      <c r="M470" s="16" t="str">
        <f>IF(ISERROR(VLOOKUP(CONCATENATE($A470,"_",M$2),'Reference data SID'!$B:$M,12,FALSE)),"",VLOOKUP(CONCATENATE($A470,"_",M$2),'Reference data SID'!$B:$M,12,FALSE))</f>
        <v/>
      </c>
      <c r="N470" s="16" t="str">
        <f>IF(ISERROR(VLOOKUP(CONCATENATE($A470,"_",N$2),'Reference data SID'!$B:$M,12,FALSE)),"",VLOOKUP(CONCATENATE($A470,"_",N$2),'Reference data SID'!$B:$M,12,FALSE))</f>
        <v/>
      </c>
      <c r="O470" s="16" t="str">
        <f>IF(ISERROR(VLOOKUP(CONCATENATE($A470,"_",O$2),'Reference data SID'!$B:$M,12,FALSE)),"",VLOOKUP(CONCATENATE($A470,"_",O$2),'Reference data SID'!$B:$M,12,FALSE))</f>
        <v/>
      </c>
      <c r="P470" s="16" t="str">
        <f>IF(ISERROR(VLOOKUP(CONCATENATE($A470,"_",P$2),'Reference data SID'!$B:$M,12,FALSE)),"",VLOOKUP(CONCATENATE($A470,"_",P$2),'Reference data SID'!$B:$M,12,FALSE))</f>
        <v/>
      </c>
      <c r="Q470" s="16" t="str">
        <f>IF(ISERROR(VLOOKUP(CONCATENATE($A470,"_",Q$2),'Reference data SID'!$B:$M,12,FALSE)),"",VLOOKUP(CONCATENATE($A470,"_",Q$2),'Reference data SID'!$B:$M,12,FALSE))</f>
        <v/>
      </c>
      <c r="R470" s="16" t="str">
        <f>IF(ISERROR(VLOOKUP(CONCATENATE($A470,"_",R$2),'Reference data SID'!$B:$M,12,FALSE)),"",VLOOKUP(CONCATENATE($A470,"_",R$2),'Reference data SID'!$B:$M,12,FALSE))</f>
        <v/>
      </c>
      <c r="S470" s="16" t="str">
        <f>IF(ISERROR(VLOOKUP(CONCATENATE($A470,"_",S$2),'Reference data SID'!$B:$M,12,FALSE)),"",VLOOKUP(CONCATENATE($A470,"_",S$2),'Reference data SID'!$B:$M,12,FALSE))</f>
        <v/>
      </c>
      <c r="T470" s="16" t="str">
        <f>IF(ISERROR(VLOOKUP(CONCATENATE($A470,"_",T$2),'Reference data SID'!$B:$M,12,FALSE)),"",VLOOKUP(CONCATENATE($A470,"_",T$2),'Reference data SID'!$B:$M,12,FALSE))</f>
        <v/>
      </c>
      <c r="U470" s="16" t="str">
        <f>IF(ISERROR(VLOOKUP(CONCATENATE($A470,"_",U$2),'Reference data SID'!$B:$M,12,FALSE)),"",VLOOKUP(CONCATENATE($A470,"_",U$2),'Reference data SID'!$B:$M,12,FALSE))</f>
        <v/>
      </c>
      <c r="V470" s="16" t="str">
        <f>IF(ISERROR(VLOOKUP(CONCATENATE($A470,"_",V$2),'Reference data SID'!$B:$M,12,FALSE)),"",VLOOKUP(CONCATENATE($A470,"_",V$2),'Reference data SID'!$B:$M,12,FALSE))</f>
        <v/>
      </c>
      <c r="W470" s="16" t="str">
        <f>IF(ISERROR(VLOOKUP(CONCATENATE($A470,"_",W$2),'Reference data SID'!$B:$M,12,FALSE)),"",VLOOKUP(CONCATENATE($A470,"_",W$2),'Reference data SID'!$B:$M,12,FALSE))</f>
        <v/>
      </c>
      <c r="X470" s="16" t="str">
        <f>IF(ISERROR(VLOOKUP(CONCATENATE($A470,"_",X$2),'Reference data SID'!$B:$M,12,FALSE)),"",VLOOKUP(CONCATENATE($A470,"_",X$2),'Reference data SID'!$B:$M,12,FALSE))</f>
        <v/>
      </c>
      <c r="Y470" s="16" t="str">
        <f>IF(ISERROR(VLOOKUP(CONCATENATE($A470,"_",Y$2),'Reference data SID'!$B:$M,12,FALSE)),"",VLOOKUP(CONCATENATE($A470,"_",Y$2),'Reference data SID'!$B:$M,12,FALSE))</f>
        <v/>
      </c>
      <c r="Z470" s="16" t="str">
        <f>IF(ISERROR(VLOOKUP(CONCATENATE($A470,"_",Z$2),'Reference data SID'!$B:$M,12,FALSE)),"",VLOOKUP(CONCATENATE($A470,"_",Z$2),'Reference data SID'!$B:$M,12,FALSE))</f>
        <v/>
      </c>
      <c r="AA470" s="16" t="str">
        <f>IF(ISERROR(VLOOKUP(CONCATENATE($A470,"_",AA$2),'Reference data SID'!$B:$M,12,FALSE)),"",VLOOKUP(CONCATENATE($A470,"_",AA$2),'Reference data SID'!$B:$M,12,FALSE))</f>
        <v/>
      </c>
      <c r="AB470" s="16" t="str">
        <f>IF(ISERROR(VLOOKUP(CONCATENATE($A470,"_",AB$2),'Reference data SID'!$B:$M,12,FALSE)),"",VLOOKUP(CONCATENATE($A470,"_",AB$2),'Reference data SID'!$B:$M,12,FALSE))</f>
        <v/>
      </c>
      <c r="AC470" s="16" t="str">
        <f>IF(ISERROR(VLOOKUP(CONCATENATE($A470,"_",AC$2),'Reference data SID'!$B:$M,12,FALSE)),"",VLOOKUP(CONCATENATE($A470,"_",AC$2),'Reference data SID'!$B:$M,12,FALSE))</f>
        <v/>
      </c>
      <c r="AD470" s="16" t="str">
        <f>IF(ISERROR(VLOOKUP(CONCATENATE($A470,"_",AD$2),'Reference data SID'!$B:$M,12,FALSE)),"",VLOOKUP(CONCATENATE($A470,"_",AD$2),'Reference data SID'!$B:$M,12,FALSE))</f>
        <v/>
      </c>
      <c r="AE470" s="16" t="str">
        <f>IF(ISERROR(VLOOKUP(CONCATENATE($A470,"_",AE$2),'Reference data SID'!$B:$M,12,FALSE)),"",VLOOKUP(CONCATENATE($A470,"_",AE$2),'Reference data SID'!$B:$M,12,FALSE))</f>
        <v/>
      </c>
      <c r="AF470" s="16" t="str">
        <f>IF(ISERROR(VLOOKUP(CONCATENATE($A470,"_",AF$2),'Reference data SID'!$B:$M,12,FALSE)),"",VLOOKUP(CONCATENATE($A470,"_",AF$2),'Reference data SID'!$B:$M,12,FALSE))</f>
        <v/>
      </c>
      <c r="AG470" s="16" t="str">
        <f>IF(ISERROR(VLOOKUP(CONCATENATE($A470,"_",AG$2),'Reference data SID'!$B:$M,12,FALSE)),"",VLOOKUP(CONCATENATE($A470,"_",AG$2),'Reference data SID'!$B:$M,12,FALSE))</f>
        <v/>
      </c>
      <c r="AH470" s="16" t="str">
        <f>IF(ISERROR(VLOOKUP(CONCATENATE($A470,"_",AH$2),'Reference data SID'!$B:$M,12,FALSE)),"",VLOOKUP(CONCATENATE($A470,"_",AH$2),'Reference data SID'!$B:$M,12,FALSE))</f>
        <v/>
      </c>
      <c r="AI470" s="16" t="str">
        <f>IF(ISERROR(VLOOKUP(CONCATENATE($A470,"_",AI$2),'Reference data SID'!$B:$M,12,FALSE)),"",VLOOKUP(CONCATENATE($A470,"_",AI$2),'Reference data SID'!$B:$M,12,FALSE))</f>
        <v/>
      </c>
      <c r="AJ470" s="16" t="str">
        <f>IF(ISERROR(VLOOKUP(CONCATENATE($A470,"_",AJ$2),'Reference data SID'!$B:$M,12,FALSE)),"",VLOOKUP(CONCATENATE($A470,"_",AJ$2),'Reference data SID'!$B:$M,12,FALSE))</f>
        <v/>
      </c>
      <c r="AK470" s="16" t="str">
        <f>IF(ISERROR(VLOOKUP(CONCATENATE($A470,"_",AK$2),'Reference data SID'!$B:$M,12,FALSE)),"",VLOOKUP(CONCATENATE($A470,"_",AK$2),'Reference data SID'!$B:$M,12,FALSE))</f>
        <v/>
      </c>
      <c r="AL470" s="16" t="str">
        <f>IF(ISERROR(VLOOKUP(CONCATENATE($A470,"_",AL$2),'Reference data SID'!$B:$M,12,FALSE)),"",VLOOKUP(CONCATENATE($A470,"_",AL$2),'Reference data SID'!$B:$M,12,FALSE))</f>
        <v/>
      </c>
      <c r="AM470" s="16" t="str">
        <f>IF(ISERROR(VLOOKUP(CONCATENATE($A470,"_",AM$2),'Reference data SID'!$B:$M,12,FALSE)),"",VLOOKUP(CONCATENATE($A470,"_",AM$2),'Reference data SID'!$B:$M,12,FALSE))</f>
        <v/>
      </c>
      <c r="AN470" s="16" t="str">
        <f>IF(ISERROR(VLOOKUP(CONCATENATE($A470,"_",AN$2),'Reference data SID'!$B:$M,12,FALSE)),"",VLOOKUP(CONCATENATE($A470,"_",AN$2),'Reference data SID'!$B:$M,12,FALSE))</f>
        <v/>
      </c>
      <c r="AO470" s="16" t="str">
        <f>IF(ISERROR(VLOOKUP(CONCATENATE($A470,"_",AO$2),'Reference data SID'!$B:$M,12,FALSE)),"",VLOOKUP(CONCATENATE($A470,"_",AO$2),'Reference data SID'!$B:$M,12,FALSE))</f>
        <v/>
      </c>
      <c r="AP470" s="16" t="str">
        <f>IF(ISERROR(VLOOKUP(CONCATENATE($A470,"_",AP$2),'Reference data SID'!$B:$M,12,FALSE)),"",VLOOKUP(CONCATENATE($A470,"_",AP$2),'Reference data SID'!$B:$M,12,FALSE))</f>
        <v/>
      </c>
      <c r="AQ470" s="16" t="str">
        <f>IF(ISERROR(VLOOKUP(CONCATENATE($A470,"_",AQ$2),'Reference data SID'!$B:$M,12,FALSE)),"",VLOOKUP(CONCATENATE($A470,"_",AQ$2),'Reference data SID'!$B:$M,12,FALSE))</f>
        <v/>
      </c>
      <c r="AR470" s="16" t="str">
        <f>IF(ISERROR(VLOOKUP(CONCATENATE($A470,"_",AR$2),'Reference data SID'!$B:$M,12,FALSE)),"",VLOOKUP(CONCATENATE($A470,"_",AR$2),'Reference data SID'!$B:$M,12,FALSE))</f>
        <v/>
      </c>
      <c r="AS470" s="16" t="str">
        <f>IF(ISERROR(VLOOKUP(CONCATENATE($A470,"_",AS$2),'Reference data SID'!$B:$M,12,FALSE)),"",VLOOKUP(CONCATENATE($A470,"_",AS$2),'Reference data SID'!$B:$M,12,FALSE))</f>
        <v/>
      </c>
      <c r="AT470" s="16" t="str">
        <f>IF(ISERROR(VLOOKUP(CONCATENATE($A470,"_",AT$2),'Reference data SID'!$B:$M,12,FALSE)),"",VLOOKUP(CONCATENATE($A470,"_",AT$2),'Reference data SID'!$B:$M,12,FALSE))</f>
        <v/>
      </c>
    </row>
    <row r="471" spans="1:46" x14ac:dyDescent="0.25">
      <c r="A471">
        <v>467</v>
      </c>
      <c r="B471" s="16" t="str">
        <f>IF(ISERROR(VLOOKUP(CONCATENATE($A471,"_",B$2),'Reference data SID'!$B:$M,12,FALSE)),"",VLOOKUP(CONCATENATE($A471,"_",B$2),'Reference data SID'!$B:$M,12,FALSE))</f>
        <v/>
      </c>
      <c r="C471" s="16" t="str">
        <f>IF(ISERROR(VLOOKUP(CONCATENATE($A471,"_",C$2),'Reference data SID'!$B:$M,12,FALSE)),"",VLOOKUP(CONCATENATE($A471,"_",C$2),'Reference data SID'!$B:$M,12,FALSE))</f>
        <v/>
      </c>
      <c r="D471" s="16" t="str">
        <f>IF(ISERROR(VLOOKUP(CONCATENATE($A471,"_",D$2),'Reference data SID'!$B:$M,12,FALSE)),"",VLOOKUP(CONCATENATE($A471,"_",D$2),'Reference data SID'!$B:$M,12,FALSE))</f>
        <v/>
      </c>
      <c r="E471" s="16" t="str">
        <f>IF(ISERROR(VLOOKUP(CONCATENATE($A471,"_",E$2),'Reference data SID'!$B:$M,12,FALSE)),"",VLOOKUP(CONCATENATE($A471,"_",E$2),'Reference data SID'!$B:$M,12,FALSE))</f>
        <v/>
      </c>
      <c r="F471" s="16" t="str">
        <f>IF(ISERROR(VLOOKUP(CONCATENATE($A471,"_",F$2),'Reference data SID'!$B:$M,12,FALSE)),"",VLOOKUP(CONCATENATE($A471,"_",F$2),'Reference data SID'!$B:$M,12,FALSE))</f>
        <v/>
      </c>
      <c r="G471" s="16" t="str">
        <f>IF(ISERROR(VLOOKUP(CONCATENATE($A471,"_",G$2),'Reference data SID'!$B:$M,12,FALSE)),"",VLOOKUP(CONCATENATE($A471,"_",G$2),'Reference data SID'!$B:$M,12,FALSE))</f>
        <v/>
      </c>
      <c r="H471" s="16" t="str">
        <f>IF(ISERROR(VLOOKUP(CONCATENATE($A471,"_",H$2),'Reference data SID'!$B:$M,12,FALSE)),"",VLOOKUP(CONCATENATE($A471,"_",H$2),'Reference data SID'!$B:$M,12,FALSE))</f>
        <v/>
      </c>
      <c r="I471" s="16" t="str">
        <f>IF(ISERROR(VLOOKUP(CONCATENATE($A471,"_",I$2),'Reference data SID'!$B:$M,12,FALSE)),"",VLOOKUP(CONCATENATE($A471,"_",I$2),'Reference data SID'!$B:$M,12,FALSE))</f>
        <v/>
      </c>
      <c r="J471" s="16" t="str">
        <f>IF(ISERROR(VLOOKUP(CONCATENATE($A471,"_",J$2),'Reference data SID'!$B:$M,12,FALSE)),"",VLOOKUP(CONCATENATE($A471,"_",J$2),'Reference data SID'!$B:$M,12,FALSE))</f>
        <v/>
      </c>
      <c r="K471" s="16" t="str">
        <f>IF(ISERROR(VLOOKUP(CONCATENATE($A471,"_",K$2),'Reference data SID'!$B:$M,12,FALSE)),"",VLOOKUP(CONCATENATE($A471,"_",K$2),'Reference data SID'!$B:$M,12,FALSE))</f>
        <v/>
      </c>
      <c r="L471" s="16" t="str">
        <f>IF(ISERROR(VLOOKUP(CONCATENATE($A471,"_",L$2),'Reference data SID'!$B:$M,12,FALSE)),"",VLOOKUP(CONCATENATE($A471,"_",L$2),'Reference data SID'!$B:$M,12,FALSE))</f>
        <v/>
      </c>
      <c r="M471" s="16" t="str">
        <f>IF(ISERROR(VLOOKUP(CONCATENATE($A471,"_",M$2),'Reference data SID'!$B:$M,12,FALSE)),"",VLOOKUP(CONCATENATE($A471,"_",M$2),'Reference data SID'!$B:$M,12,FALSE))</f>
        <v/>
      </c>
      <c r="N471" s="16" t="str">
        <f>IF(ISERROR(VLOOKUP(CONCATENATE($A471,"_",N$2),'Reference data SID'!$B:$M,12,FALSE)),"",VLOOKUP(CONCATENATE($A471,"_",N$2),'Reference data SID'!$B:$M,12,FALSE))</f>
        <v/>
      </c>
      <c r="O471" s="16" t="str">
        <f>IF(ISERROR(VLOOKUP(CONCATENATE($A471,"_",O$2),'Reference data SID'!$B:$M,12,FALSE)),"",VLOOKUP(CONCATENATE($A471,"_",O$2),'Reference data SID'!$B:$M,12,FALSE))</f>
        <v/>
      </c>
      <c r="P471" s="16" t="str">
        <f>IF(ISERROR(VLOOKUP(CONCATENATE($A471,"_",P$2),'Reference data SID'!$B:$M,12,FALSE)),"",VLOOKUP(CONCATENATE($A471,"_",P$2),'Reference data SID'!$B:$M,12,FALSE))</f>
        <v/>
      </c>
      <c r="Q471" s="16" t="str">
        <f>IF(ISERROR(VLOOKUP(CONCATENATE($A471,"_",Q$2),'Reference data SID'!$B:$M,12,FALSE)),"",VLOOKUP(CONCATENATE($A471,"_",Q$2),'Reference data SID'!$B:$M,12,FALSE))</f>
        <v/>
      </c>
      <c r="R471" s="16" t="str">
        <f>IF(ISERROR(VLOOKUP(CONCATENATE($A471,"_",R$2),'Reference data SID'!$B:$M,12,FALSE)),"",VLOOKUP(CONCATENATE($A471,"_",R$2),'Reference data SID'!$B:$M,12,FALSE))</f>
        <v/>
      </c>
      <c r="S471" s="16" t="str">
        <f>IF(ISERROR(VLOOKUP(CONCATENATE($A471,"_",S$2),'Reference data SID'!$B:$M,12,FALSE)),"",VLOOKUP(CONCATENATE($A471,"_",S$2),'Reference data SID'!$B:$M,12,FALSE))</f>
        <v/>
      </c>
      <c r="T471" s="16" t="str">
        <f>IF(ISERROR(VLOOKUP(CONCATENATE($A471,"_",T$2),'Reference data SID'!$B:$M,12,FALSE)),"",VLOOKUP(CONCATENATE($A471,"_",T$2),'Reference data SID'!$B:$M,12,FALSE))</f>
        <v/>
      </c>
      <c r="U471" s="16" t="str">
        <f>IF(ISERROR(VLOOKUP(CONCATENATE($A471,"_",U$2),'Reference data SID'!$B:$M,12,FALSE)),"",VLOOKUP(CONCATENATE($A471,"_",U$2),'Reference data SID'!$B:$M,12,FALSE))</f>
        <v/>
      </c>
      <c r="V471" s="16" t="str">
        <f>IF(ISERROR(VLOOKUP(CONCATENATE($A471,"_",V$2),'Reference data SID'!$B:$M,12,FALSE)),"",VLOOKUP(CONCATENATE($A471,"_",V$2),'Reference data SID'!$B:$M,12,FALSE))</f>
        <v/>
      </c>
      <c r="W471" s="16" t="str">
        <f>IF(ISERROR(VLOOKUP(CONCATENATE($A471,"_",W$2),'Reference data SID'!$B:$M,12,FALSE)),"",VLOOKUP(CONCATENATE($A471,"_",W$2),'Reference data SID'!$B:$M,12,FALSE))</f>
        <v/>
      </c>
      <c r="X471" s="16" t="str">
        <f>IF(ISERROR(VLOOKUP(CONCATENATE($A471,"_",X$2),'Reference data SID'!$B:$M,12,FALSE)),"",VLOOKUP(CONCATENATE($A471,"_",X$2),'Reference data SID'!$B:$M,12,FALSE))</f>
        <v/>
      </c>
      <c r="Y471" s="16" t="str">
        <f>IF(ISERROR(VLOOKUP(CONCATENATE($A471,"_",Y$2),'Reference data SID'!$B:$M,12,FALSE)),"",VLOOKUP(CONCATENATE($A471,"_",Y$2),'Reference data SID'!$B:$M,12,FALSE))</f>
        <v/>
      </c>
      <c r="Z471" s="16" t="str">
        <f>IF(ISERROR(VLOOKUP(CONCATENATE($A471,"_",Z$2),'Reference data SID'!$B:$M,12,FALSE)),"",VLOOKUP(CONCATENATE($A471,"_",Z$2),'Reference data SID'!$B:$M,12,FALSE))</f>
        <v/>
      </c>
      <c r="AA471" s="16" t="str">
        <f>IF(ISERROR(VLOOKUP(CONCATENATE($A471,"_",AA$2),'Reference data SID'!$B:$M,12,FALSE)),"",VLOOKUP(CONCATENATE($A471,"_",AA$2),'Reference data SID'!$B:$M,12,FALSE))</f>
        <v/>
      </c>
      <c r="AB471" s="16" t="str">
        <f>IF(ISERROR(VLOOKUP(CONCATENATE($A471,"_",AB$2),'Reference data SID'!$B:$M,12,FALSE)),"",VLOOKUP(CONCATENATE($A471,"_",AB$2),'Reference data SID'!$B:$M,12,FALSE))</f>
        <v/>
      </c>
      <c r="AC471" s="16" t="str">
        <f>IF(ISERROR(VLOOKUP(CONCATENATE($A471,"_",AC$2),'Reference data SID'!$B:$M,12,FALSE)),"",VLOOKUP(CONCATENATE($A471,"_",AC$2),'Reference data SID'!$B:$M,12,FALSE))</f>
        <v/>
      </c>
      <c r="AD471" s="16" t="str">
        <f>IF(ISERROR(VLOOKUP(CONCATENATE($A471,"_",AD$2),'Reference data SID'!$B:$M,12,FALSE)),"",VLOOKUP(CONCATENATE($A471,"_",AD$2),'Reference data SID'!$B:$M,12,FALSE))</f>
        <v/>
      </c>
      <c r="AE471" s="16" t="str">
        <f>IF(ISERROR(VLOOKUP(CONCATENATE($A471,"_",AE$2),'Reference data SID'!$B:$M,12,FALSE)),"",VLOOKUP(CONCATENATE($A471,"_",AE$2),'Reference data SID'!$B:$M,12,FALSE))</f>
        <v/>
      </c>
      <c r="AF471" s="16" t="str">
        <f>IF(ISERROR(VLOOKUP(CONCATENATE($A471,"_",AF$2),'Reference data SID'!$B:$M,12,FALSE)),"",VLOOKUP(CONCATENATE($A471,"_",AF$2),'Reference data SID'!$B:$M,12,FALSE))</f>
        <v/>
      </c>
      <c r="AG471" s="16" t="str">
        <f>IF(ISERROR(VLOOKUP(CONCATENATE($A471,"_",AG$2),'Reference data SID'!$B:$M,12,FALSE)),"",VLOOKUP(CONCATENATE($A471,"_",AG$2),'Reference data SID'!$B:$M,12,FALSE))</f>
        <v/>
      </c>
      <c r="AH471" s="16" t="str">
        <f>IF(ISERROR(VLOOKUP(CONCATENATE($A471,"_",AH$2),'Reference data SID'!$B:$M,12,FALSE)),"",VLOOKUP(CONCATENATE($A471,"_",AH$2),'Reference data SID'!$B:$M,12,FALSE))</f>
        <v/>
      </c>
      <c r="AI471" s="16" t="str">
        <f>IF(ISERROR(VLOOKUP(CONCATENATE($A471,"_",AI$2),'Reference data SID'!$B:$M,12,FALSE)),"",VLOOKUP(CONCATENATE($A471,"_",AI$2),'Reference data SID'!$B:$M,12,FALSE))</f>
        <v/>
      </c>
      <c r="AJ471" s="16" t="str">
        <f>IF(ISERROR(VLOOKUP(CONCATENATE($A471,"_",AJ$2),'Reference data SID'!$B:$M,12,FALSE)),"",VLOOKUP(CONCATENATE($A471,"_",AJ$2),'Reference data SID'!$B:$M,12,FALSE))</f>
        <v/>
      </c>
      <c r="AK471" s="16" t="str">
        <f>IF(ISERROR(VLOOKUP(CONCATENATE($A471,"_",AK$2),'Reference data SID'!$B:$M,12,FALSE)),"",VLOOKUP(CONCATENATE($A471,"_",AK$2),'Reference data SID'!$B:$M,12,FALSE))</f>
        <v/>
      </c>
      <c r="AL471" s="16" t="str">
        <f>IF(ISERROR(VLOOKUP(CONCATENATE($A471,"_",AL$2),'Reference data SID'!$B:$M,12,FALSE)),"",VLOOKUP(CONCATENATE($A471,"_",AL$2),'Reference data SID'!$B:$M,12,FALSE))</f>
        <v/>
      </c>
      <c r="AM471" s="16" t="str">
        <f>IF(ISERROR(VLOOKUP(CONCATENATE($A471,"_",AM$2),'Reference data SID'!$B:$M,12,FALSE)),"",VLOOKUP(CONCATENATE($A471,"_",AM$2),'Reference data SID'!$B:$M,12,FALSE))</f>
        <v/>
      </c>
      <c r="AN471" s="16" t="str">
        <f>IF(ISERROR(VLOOKUP(CONCATENATE($A471,"_",AN$2),'Reference data SID'!$B:$M,12,FALSE)),"",VLOOKUP(CONCATENATE($A471,"_",AN$2),'Reference data SID'!$B:$M,12,FALSE))</f>
        <v/>
      </c>
      <c r="AO471" s="16" t="str">
        <f>IF(ISERROR(VLOOKUP(CONCATENATE($A471,"_",AO$2),'Reference data SID'!$B:$M,12,FALSE)),"",VLOOKUP(CONCATENATE($A471,"_",AO$2),'Reference data SID'!$B:$M,12,FALSE))</f>
        <v/>
      </c>
      <c r="AP471" s="16" t="str">
        <f>IF(ISERROR(VLOOKUP(CONCATENATE($A471,"_",AP$2),'Reference data SID'!$B:$M,12,FALSE)),"",VLOOKUP(CONCATENATE($A471,"_",AP$2),'Reference data SID'!$B:$M,12,FALSE))</f>
        <v/>
      </c>
      <c r="AQ471" s="16" t="str">
        <f>IF(ISERROR(VLOOKUP(CONCATENATE($A471,"_",AQ$2),'Reference data SID'!$B:$M,12,FALSE)),"",VLOOKUP(CONCATENATE($A471,"_",AQ$2),'Reference data SID'!$B:$M,12,FALSE))</f>
        <v/>
      </c>
      <c r="AR471" s="16" t="str">
        <f>IF(ISERROR(VLOOKUP(CONCATENATE($A471,"_",AR$2),'Reference data SID'!$B:$M,12,FALSE)),"",VLOOKUP(CONCATENATE($A471,"_",AR$2),'Reference data SID'!$B:$M,12,FALSE))</f>
        <v/>
      </c>
      <c r="AS471" s="16" t="str">
        <f>IF(ISERROR(VLOOKUP(CONCATENATE($A471,"_",AS$2),'Reference data SID'!$B:$M,12,FALSE)),"",VLOOKUP(CONCATENATE($A471,"_",AS$2),'Reference data SID'!$B:$M,12,FALSE))</f>
        <v/>
      </c>
      <c r="AT471" s="16" t="str">
        <f>IF(ISERROR(VLOOKUP(CONCATENATE($A471,"_",AT$2),'Reference data SID'!$B:$M,12,FALSE)),"",VLOOKUP(CONCATENATE($A471,"_",AT$2),'Reference data SID'!$B:$M,12,FALSE))</f>
        <v/>
      </c>
    </row>
    <row r="472" spans="1:46" x14ac:dyDescent="0.25">
      <c r="A472">
        <v>468</v>
      </c>
      <c r="B472" s="16" t="str">
        <f>IF(ISERROR(VLOOKUP(CONCATENATE($A472,"_",B$2),'Reference data SID'!$B:$M,12,FALSE)),"",VLOOKUP(CONCATENATE($A472,"_",B$2),'Reference data SID'!$B:$M,12,FALSE))</f>
        <v/>
      </c>
      <c r="C472" s="16" t="str">
        <f>IF(ISERROR(VLOOKUP(CONCATENATE($A472,"_",C$2),'Reference data SID'!$B:$M,12,FALSE)),"",VLOOKUP(CONCATENATE($A472,"_",C$2),'Reference data SID'!$B:$M,12,FALSE))</f>
        <v/>
      </c>
      <c r="D472" s="16" t="str">
        <f>IF(ISERROR(VLOOKUP(CONCATENATE($A472,"_",D$2),'Reference data SID'!$B:$M,12,FALSE)),"",VLOOKUP(CONCATENATE($A472,"_",D$2),'Reference data SID'!$B:$M,12,FALSE))</f>
        <v/>
      </c>
      <c r="E472" s="16" t="str">
        <f>IF(ISERROR(VLOOKUP(CONCATENATE($A472,"_",E$2),'Reference data SID'!$B:$M,12,FALSE)),"",VLOOKUP(CONCATENATE($A472,"_",E$2),'Reference data SID'!$B:$M,12,FALSE))</f>
        <v/>
      </c>
      <c r="F472" s="16" t="str">
        <f>IF(ISERROR(VLOOKUP(CONCATENATE($A472,"_",F$2),'Reference data SID'!$B:$M,12,FALSE)),"",VLOOKUP(CONCATENATE($A472,"_",F$2),'Reference data SID'!$B:$M,12,FALSE))</f>
        <v/>
      </c>
      <c r="G472" s="16" t="str">
        <f>IF(ISERROR(VLOOKUP(CONCATENATE($A472,"_",G$2),'Reference data SID'!$B:$M,12,FALSE)),"",VLOOKUP(CONCATENATE($A472,"_",G$2),'Reference data SID'!$B:$M,12,FALSE))</f>
        <v/>
      </c>
      <c r="H472" s="16" t="str">
        <f>IF(ISERROR(VLOOKUP(CONCATENATE($A472,"_",H$2),'Reference data SID'!$B:$M,12,FALSE)),"",VLOOKUP(CONCATENATE($A472,"_",H$2),'Reference data SID'!$B:$M,12,FALSE))</f>
        <v/>
      </c>
      <c r="I472" s="16" t="str">
        <f>IF(ISERROR(VLOOKUP(CONCATENATE($A472,"_",I$2),'Reference data SID'!$B:$M,12,FALSE)),"",VLOOKUP(CONCATENATE($A472,"_",I$2),'Reference data SID'!$B:$M,12,FALSE))</f>
        <v/>
      </c>
      <c r="J472" s="16" t="str">
        <f>IF(ISERROR(VLOOKUP(CONCATENATE($A472,"_",J$2),'Reference data SID'!$B:$M,12,FALSE)),"",VLOOKUP(CONCATENATE($A472,"_",J$2),'Reference data SID'!$B:$M,12,FALSE))</f>
        <v/>
      </c>
      <c r="K472" s="16" t="str">
        <f>IF(ISERROR(VLOOKUP(CONCATENATE($A472,"_",K$2),'Reference data SID'!$B:$M,12,FALSE)),"",VLOOKUP(CONCATENATE($A472,"_",K$2),'Reference data SID'!$B:$M,12,FALSE))</f>
        <v/>
      </c>
      <c r="L472" s="16" t="str">
        <f>IF(ISERROR(VLOOKUP(CONCATENATE($A472,"_",L$2),'Reference data SID'!$B:$M,12,FALSE)),"",VLOOKUP(CONCATENATE($A472,"_",L$2),'Reference data SID'!$B:$M,12,FALSE))</f>
        <v/>
      </c>
      <c r="M472" s="16" t="str">
        <f>IF(ISERROR(VLOOKUP(CONCATENATE($A472,"_",M$2),'Reference data SID'!$B:$M,12,FALSE)),"",VLOOKUP(CONCATENATE($A472,"_",M$2),'Reference data SID'!$B:$M,12,FALSE))</f>
        <v/>
      </c>
      <c r="N472" s="16" t="str">
        <f>IF(ISERROR(VLOOKUP(CONCATENATE($A472,"_",N$2),'Reference data SID'!$B:$M,12,FALSE)),"",VLOOKUP(CONCATENATE($A472,"_",N$2),'Reference data SID'!$B:$M,12,FALSE))</f>
        <v/>
      </c>
      <c r="O472" s="16" t="str">
        <f>IF(ISERROR(VLOOKUP(CONCATENATE($A472,"_",O$2),'Reference data SID'!$B:$M,12,FALSE)),"",VLOOKUP(CONCATENATE($A472,"_",O$2),'Reference data SID'!$B:$M,12,FALSE))</f>
        <v/>
      </c>
      <c r="P472" s="16" t="str">
        <f>IF(ISERROR(VLOOKUP(CONCATENATE($A472,"_",P$2),'Reference data SID'!$B:$M,12,FALSE)),"",VLOOKUP(CONCATENATE($A472,"_",P$2),'Reference data SID'!$B:$M,12,FALSE))</f>
        <v/>
      </c>
      <c r="Q472" s="16" t="str">
        <f>IF(ISERROR(VLOOKUP(CONCATENATE($A472,"_",Q$2),'Reference data SID'!$B:$M,12,FALSE)),"",VLOOKUP(CONCATENATE($A472,"_",Q$2),'Reference data SID'!$B:$M,12,FALSE))</f>
        <v/>
      </c>
      <c r="R472" s="16" t="str">
        <f>IF(ISERROR(VLOOKUP(CONCATENATE($A472,"_",R$2),'Reference data SID'!$B:$M,12,FALSE)),"",VLOOKUP(CONCATENATE($A472,"_",R$2),'Reference data SID'!$B:$M,12,FALSE))</f>
        <v/>
      </c>
      <c r="S472" s="16" t="str">
        <f>IF(ISERROR(VLOOKUP(CONCATENATE($A472,"_",S$2),'Reference data SID'!$B:$M,12,FALSE)),"",VLOOKUP(CONCATENATE($A472,"_",S$2),'Reference data SID'!$B:$M,12,FALSE))</f>
        <v/>
      </c>
      <c r="T472" s="16" t="str">
        <f>IF(ISERROR(VLOOKUP(CONCATENATE($A472,"_",T$2),'Reference data SID'!$B:$M,12,FALSE)),"",VLOOKUP(CONCATENATE($A472,"_",T$2),'Reference data SID'!$B:$M,12,FALSE))</f>
        <v/>
      </c>
      <c r="U472" s="16" t="str">
        <f>IF(ISERROR(VLOOKUP(CONCATENATE($A472,"_",U$2),'Reference data SID'!$B:$M,12,FALSE)),"",VLOOKUP(CONCATENATE($A472,"_",U$2),'Reference data SID'!$B:$M,12,FALSE))</f>
        <v/>
      </c>
      <c r="V472" s="16" t="str">
        <f>IF(ISERROR(VLOOKUP(CONCATENATE($A472,"_",V$2),'Reference data SID'!$B:$M,12,FALSE)),"",VLOOKUP(CONCATENATE($A472,"_",V$2),'Reference data SID'!$B:$M,12,FALSE))</f>
        <v/>
      </c>
      <c r="W472" s="16" t="str">
        <f>IF(ISERROR(VLOOKUP(CONCATENATE($A472,"_",W$2),'Reference data SID'!$B:$M,12,FALSE)),"",VLOOKUP(CONCATENATE($A472,"_",W$2),'Reference data SID'!$B:$M,12,FALSE))</f>
        <v/>
      </c>
      <c r="X472" s="16" t="str">
        <f>IF(ISERROR(VLOOKUP(CONCATENATE($A472,"_",X$2),'Reference data SID'!$B:$M,12,FALSE)),"",VLOOKUP(CONCATENATE($A472,"_",X$2),'Reference data SID'!$B:$M,12,FALSE))</f>
        <v/>
      </c>
      <c r="Y472" s="16" t="str">
        <f>IF(ISERROR(VLOOKUP(CONCATENATE($A472,"_",Y$2),'Reference data SID'!$B:$M,12,FALSE)),"",VLOOKUP(CONCATENATE($A472,"_",Y$2),'Reference data SID'!$B:$M,12,FALSE))</f>
        <v/>
      </c>
      <c r="Z472" s="16" t="str">
        <f>IF(ISERROR(VLOOKUP(CONCATENATE($A472,"_",Z$2),'Reference data SID'!$B:$M,12,FALSE)),"",VLOOKUP(CONCATENATE($A472,"_",Z$2),'Reference data SID'!$B:$M,12,FALSE))</f>
        <v/>
      </c>
      <c r="AA472" s="16" t="str">
        <f>IF(ISERROR(VLOOKUP(CONCATENATE($A472,"_",AA$2),'Reference data SID'!$B:$M,12,FALSE)),"",VLOOKUP(CONCATENATE($A472,"_",AA$2),'Reference data SID'!$B:$M,12,FALSE))</f>
        <v/>
      </c>
      <c r="AB472" s="16" t="str">
        <f>IF(ISERROR(VLOOKUP(CONCATENATE($A472,"_",AB$2),'Reference data SID'!$B:$M,12,FALSE)),"",VLOOKUP(CONCATENATE($A472,"_",AB$2),'Reference data SID'!$B:$M,12,FALSE))</f>
        <v/>
      </c>
      <c r="AC472" s="16" t="str">
        <f>IF(ISERROR(VLOOKUP(CONCATENATE($A472,"_",AC$2),'Reference data SID'!$B:$M,12,FALSE)),"",VLOOKUP(CONCATENATE($A472,"_",AC$2),'Reference data SID'!$B:$M,12,FALSE))</f>
        <v/>
      </c>
      <c r="AD472" s="16" t="str">
        <f>IF(ISERROR(VLOOKUP(CONCATENATE($A472,"_",AD$2),'Reference data SID'!$B:$M,12,FALSE)),"",VLOOKUP(CONCATENATE($A472,"_",AD$2),'Reference data SID'!$B:$M,12,FALSE))</f>
        <v/>
      </c>
      <c r="AE472" s="16" t="str">
        <f>IF(ISERROR(VLOOKUP(CONCATENATE($A472,"_",AE$2),'Reference data SID'!$B:$M,12,FALSE)),"",VLOOKUP(CONCATENATE($A472,"_",AE$2),'Reference data SID'!$B:$M,12,FALSE))</f>
        <v/>
      </c>
      <c r="AF472" s="16" t="str">
        <f>IF(ISERROR(VLOOKUP(CONCATENATE($A472,"_",AF$2),'Reference data SID'!$B:$M,12,FALSE)),"",VLOOKUP(CONCATENATE($A472,"_",AF$2),'Reference data SID'!$B:$M,12,FALSE))</f>
        <v/>
      </c>
      <c r="AG472" s="16" t="str">
        <f>IF(ISERROR(VLOOKUP(CONCATENATE($A472,"_",AG$2),'Reference data SID'!$B:$M,12,FALSE)),"",VLOOKUP(CONCATENATE($A472,"_",AG$2),'Reference data SID'!$B:$M,12,FALSE))</f>
        <v/>
      </c>
      <c r="AH472" s="16" t="str">
        <f>IF(ISERROR(VLOOKUP(CONCATENATE($A472,"_",AH$2),'Reference data SID'!$B:$M,12,FALSE)),"",VLOOKUP(CONCATENATE($A472,"_",AH$2),'Reference data SID'!$B:$M,12,FALSE))</f>
        <v/>
      </c>
      <c r="AI472" s="16" t="str">
        <f>IF(ISERROR(VLOOKUP(CONCATENATE($A472,"_",AI$2),'Reference data SID'!$B:$M,12,FALSE)),"",VLOOKUP(CONCATENATE($A472,"_",AI$2),'Reference data SID'!$B:$M,12,FALSE))</f>
        <v/>
      </c>
      <c r="AJ472" s="16" t="str">
        <f>IF(ISERROR(VLOOKUP(CONCATENATE($A472,"_",AJ$2),'Reference data SID'!$B:$M,12,FALSE)),"",VLOOKUP(CONCATENATE($A472,"_",AJ$2),'Reference data SID'!$B:$M,12,FALSE))</f>
        <v/>
      </c>
      <c r="AK472" s="16" t="str">
        <f>IF(ISERROR(VLOOKUP(CONCATENATE($A472,"_",AK$2),'Reference data SID'!$B:$M,12,FALSE)),"",VLOOKUP(CONCATENATE($A472,"_",AK$2),'Reference data SID'!$B:$M,12,FALSE))</f>
        <v/>
      </c>
      <c r="AL472" s="16" t="str">
        <f>IF(ISERROR(VLOOKUP(CONCATENATE($A472,"_",AL$2),'Reference data SID'!$B:$M,12,FALSE)),"",VLOOKUP(CONCATENATE($A472,"_",AL$2),'Reference data SID'!$B:$M,12,FALSE))</f>
        <v/>
      </c>
      <c r="AM472" s="16" t="str">
        <f>IF(ISERROR(VLOOKUP(CONCATENATE($A472,"_",AM$2),'Reference data SID'!$B:$M,12,FALSE)),"",VLOOKUP(CONCATENATE($A472,"_",AM$2),'Reference data SID'!$B:$M,12,FALSE))</f>
        <v/>
      </c>
      <c r="AN472" s="16" t="str">
        <f>IF(ISERROR(VLOOKUP(CONCATENATE($A472,"_",AN$2),'Reference data SID'!$B:$M,12,FALSE)),"",VLOOKUP(CONCATENATE($A472,"_",AN$2),'Reference data SID'!$B:$M,12,FALSE))</f>
        <v/>
      </c>
      <c r="AO472" s="16" t="str">
        <f>IF(ISERROR(VLOOKUP(CONCATENATE($A472,"_",AO$2),'Reference data SID'!$B:$M,12,FALSE)),"",VLOOKUP(CONCATENATE($A472,"_",AO$2),'Reference data SID'!$B:$M,12,FALSE))</f>
        <v/>
      </c>
      <c r="AP472" s="16" t="str">
        <f>IF(ISERROR(VLOOKUP(CONCATENATE($A472,"_",AP$2),'Reference data SID'!$B:$M,12,FALSE)),"",VLOOKUP(CONCATENATE($A472,"_",AP$2),'Reference data SID'!$B:$M,12,FALSE))</f>
        <v/>
      </c>
      <c r="AQ472" s="16" t="str">
        <f>IF(ISERROR(VLOOKUP(CONCATENATE($A472,"_",AQ$2),'Reference data SID'!$B:$M,12,FALSE)),"",VLOOKUP(CONCATENATE($A472,"_",AQ$2),'Reference data SID'!$B:$M,12,FALSE))</f>
        <v/>
      </c>
      <c r="AR472" s="16" t="str">
        <f>IF(ISERROR(VLOOKUP(CONCATENATE($A472,"_",AR$2),'Reference data SID'!$B:$M,12,FALSE)),"",VLOOKUP(CONCATENATE($A472,"_",AR$2),'Reference data SID'!$B:$M,12,FALSE))</f>
        <v/>
      </c>
      <c r="AS472" s="16" t="str">
        <f>IF(ISERROR(VLOOKUP(CONCATENATE($A472,"_",AS$2),'Reference data SID'!$B:$M,12,FALSE)),"",VLOOKUP(CONCATENATE($A472,"_",AS$2),'Reference data SID'!$B:$M,12,FALSE))</f>
        <v/>
      </c>
      <c r="AT472" s="16" t="str">
        <f>IF(ISERROR(VLOOKUP(CONCATENATE($A472,"_",AT$2),'Reference data SID'!$B:$M,12,FALSE)),"",VLOOKUP(CONCATENATE($A472,"_",AT$2),'Reference data SID'!$B:$M,12,FALSE))</f>
        <v/>
      </c>
    </row>
    <row r="473" spans="1:46" x14ac:dyDescent="0.25">
      <c r="A473">
        <v>469</v>
      </c>
      <c r="B473" s="16" t="str">
        <f>IF(ISERROR(VLOOKUP(CONCATENATE($A473,"_",B$2),'Reference data SID'!$B:$M,12,FALSE)),"",VLOOKUP(CONCATENATE($A473,"_",B$2),'Reference data SID'!$B:$M,12,FALSE))</f>
        <v/>
      </c>
      <c r="C473" s="16" t="str">
        <f>IF(ISERROR(VLOOKUP(CONCATENATE($A473,"_",C$2),'Reference data SID'!$B:$M,12,FALSE)),"",VLOOKUP(CONCATENATE($A473,"_",C$2),'Reference data SID'!$B:$M,12,FALSE))</f>
        <v/>
      </c>
      <c r="D473" s="16" t="str">
        <f>IF(ISERROR(VLOOKUP(CONCATENATE($A473,"_",D$2),'Reference data SID'!$B:$M,12,FALSE)),"",VLOOKUP(CONCATENATE($A473,"_",D$2),'Reference data SID'!$B:$M,12,FALSE))</f>
        <v/>
      </c>
      <c r="E473" s="16" t="str">
        <f>IF(ISERROR(VLOOKUP(CONCATENATE($A473,"_",E$2),'Reference data SID'!$B:$M,12,FALSE)),"",VLOOKUP(CONCATENATE($A473,"_",E$2),'Reference data SID'!$B:$M,12,FALSE))</f>
        <v/>
      </c>
      <c r="F473" s="16" t="str">
        <f>IF(ISERROR(VLOOKUP(CONCATENATE($A473,"_",F$2),'Reference data SID'!$B:$M,12,FALSE)),"",VLOOKUP(CONCATENATE($A473,"_",F$2),'Reference data SID'!$B:$M,12,FALSE))</f>
        <v/>
      </c>
      <c r="G473" s="16" t="str">
        <f>IF(ISERROR(VLOOKUP(CONCATENATE($A473,"_",G$2),'Reference data SID'!$B:$M,12,FALSE)),"",VLOOKUP(CONCATENATE($A473,"_",G$2),'Reference data SID'!$B:$M,12,FALSE))</f>
        <v/>
      </c>
      <c r="H473" s="16" t="str">
        <f>IF(ISERROR(VLOOKUP(CONCATENATE($A473,"_",H$2),'Reference data SID'!$B:$M,12,FALSE)),"",VLOOKUP(CONCATENATE($A473,"_",H$2),'Reference data SID'!$B:$M,12,FALSE))</f>
        <v/>
      </c>
      <c r="I473" s="16" t="str">
        <f>IF(ISERROR(VLOOKUP(CONCATENATE($A473,"_",I$2),'Reference data SID'!$B:$M,12,FALSE)),"",VLOOKUP(CONCATENATE($A473,"_",I$2),'Reference data SID'!$B:$M,12,FALSE))</f>
        <v/>
      </c>
      <c r="J473" s="16" t="str">
        <f>IF(ISERROR(VLOOKUP(CONCATENATE($A473,"_",J$2),'Reference data SID'!$B:$M,12,FALSE)),"",VLOOKUP(CONCATENATE($A473,"_",J$2),'Reference data SID'!$B:$M,12,FALSE))</f>
        <v/>
      </c>
      <c r="K473" s="16" t="str">
        <f>IF(ISERROR(VLOOKUP(CONCATENATE($A473,"_",K$2),'Reference data SID'!$B:$M,12,FALSE)),"",VLOOKUP(CONCATENATE($A473,"_",K$2),'Reference data SID'!$B:$M,12,FALSE))</f>
        <v/>
      </c>
      <c r="L473" s="16" t="str">
        <f>IF(ISERROR(VLOOKUP(CONCATENATE($A473,"_",L$2),'Reference data SID'!$B:$M,12,FALSE)),"",VLOOKUP(CONCATENATE($A473,"_",L$2),'Reference data SID'!$B:$M,12,FALSE))</f>
        <v/>
      </c>
      <c r="M473" s="16" t="str">
        <f>IF(ISERROR(VLOOKUP(CONCATENATE($A473,"_",M$2),'Reference data SID'!$B:$M,12,FALSE)),"",VLOOKUP(CONCATENATE($A473,"_",M$2),'Reference data SID'!$B:$M,12,FALSE))</f>
        <v/>
      </c>
      <c r="N473" s="16" t="str">
        <f>IF(ISERROR(VLOOKUP(CONCATENATE($A473,"_",N$2),'Reference data SID'!$B:$M,12,FALSE)),"",VLOOKUP(CONCATENATE($A473,"_",N$2),'Reference data SID'!$B:$M,12,FALSE))</f>
        <v/>
      </c>
      <c r="O473" s="16" t="str">
        <f>IF(ISERROR(VLOOKUP(CONCATENATE($A473,"_",O$2),'Reference data SID'!$B:$M,12,FALSE)),"",VLOOKUP(CONCATENATE($A473,"_",O$2),'Reference data SID'!$B:$M,12,FALSE))</f>
        <v/>
      </c>
      <c r="P473" s="16" t="str">
        <f>IF(ISERROR(VLOOKUP(CONCATENATE($A473,"_",P$2),'Reference data SID'!$B:$M,12,FALSE)),"",VLOOKUP(CONCATENATE($A473,"_",P$2),'Reference data SID'!$B:$M,12,FALSE))</f>
        <v/>
      </c>
      <c r="Q473" s="16" t="str">
        <f>IF(ISERROR(VLOOKUP(CONCATENATE($A473,"_",Q$2),'Reference data SID'!$B:$M,12,FALSE)),"",VLOOKUP(CONCATENATE($A473,"_",Q$2),'Reference data SID'!$B:$M,12,FALSE))</f>
        <v/>
      </c>
      <c r="R473" s="16" t="str">
        <f>IF(ISERROR(VLOOKUP(CONCATENATE($A473,"_",R$2),'Reference data SID'!$B:$M,12,FALSE)),"",VLOOKUP(CONCATENATE($A473,"_",R$2),'Reference data SID'!$B:$M,12,FALSE))</f>
        <v/>
      </c>
      <c r="S473" s="16" t="str">
        <f>IF(ISERROR(VLOOKUP(CONCATENATE($A473,"_",S$2),'Reference data SID'!$B:$M,12,FALSE)),"",VLOOKUP(CONCATENATE($A473,"_",S$2),'Reference data SID'!$B:$M,12,FALSE))</f>
        <v/>
      </c>
      <c r="T473" s="16" t="str">
        <f>IF(ISERROR(VLOOKUP(CONCATENATE($A473,"_",T$2),'Reference data SID'!$B:$M,12,FALSE)),"",VLOOKUP(CONCATENATE($A473,"_",T$2),'Reference data SID'!$B:$M,12,FALSE))</f>
        <v/>
      </c>
      <c r="U473" s="16" t="str">
        <f>IF(ISERROR(VLOOKUP(CONCATENATE($A473,"_",U$2),'Reference data SID'!$B:$M,12,FALSE)),"",VLOOKUP(CONCATENATE($A473,"_",U$2),'Reference data SID'!$B:$M,12,FALSE))</f>
        <v/>
      </c>
      <c r="V473" s="16" t="str">
        <f>IF(ISERROR(VLOOKUP(CONCATENATE($A473,"_",V$2),'Reference data SID'!$B:$M,12,FALSE)),"",VLOOKUP(CONCATENATE($A473,"_",V$2),'Reference data SID'!$B:$M,12,FALSE))</f>
        <v/>
      </c>
      <c r="W473" s="16" t="str">
        <f>IF(ISERROR(VLOOKUP(CONCATENATE($A473,"_",W$2),'Reference data SID'!$B:$M,12,FALSE)),"",VLOOKUP(CONCATENATE($A473,"_",W$2),'Reference data SID'!$B:$M,12,FALSE))</f>
        <v/>
      </c>
      <c r="X473" s="16" t="str">
        <f>IF(ISERROR(VLOOKUP(CONCATENATE($A473,"_",X$2),'Reference data SID'!$B:$M,12,FALSE)),"",VLOOKUP(CONCATENATE($A473,"_",X$2),'Reference data SID'!$B:$M,12,FALSE))</f>
        <v/>
      </c>
      <c r="Y473" s="16" t="str">
        <f>IF(ISERROR(VLOOKUP(CONCATENATE($A473,"_",Y$2),'Reference data SID'!$B:$M,12,FALSE)),"",VLOOKUP(CONCATENATE($A473,"_",Y$2),'Reference data SID'!$B:$M,12,FALSE))</f>
        <v/>
      </c>
      <c r="Z473" s="16" t="str">
        <f>IF(ISERROR(VLOOKUP(CONCATENATE($A473,"_",Z$2),'Reference data SID'!$B:$M,12,FALSE)),"",VLOOKUP(CONCATENATE($A473,"_",Z$2),'Reference data SID'!$B:$M,12,FALSE))</f>
        <v/>
      </c>
      <c r="AA473" s="16" t="str">
        <f>IF(ISERROR(VLOOKUP(CONCATENATE($A473,"_",AA$2),'Reference data SID'!$B:$M,12,FALSE)),"",VLOOKUP(CONCATENATE($A473,"_",AA$2),'Reference data SID'!$B:$M,12,FALSE))</f>
        <v/>
      </c>
      <c r="AB473" s="16" t="str">
        <f>IF(ISERROR(VLOOKUP(CONCATENATE($A473,"_",AB$2),'Reference data SID'!$B:$M,12,FALSE)),"",VLOOKUP(CONCATENATE($A473,"_",AB$2),'Reference data SID'!$B:$M,12,FALSE))</f>
        <v/>
      </c>
      <c r="AC473" s="16" t="str">
        <f>IF(ISERROR(VLOOKUP(CONCATENATE($A473,"_",AC$2),'Reference data SID'!$B:$M,12,FALSE)),"",VLOOKUP(CONCATENATE($A473,"_",AC$2),'Reference data SID'!$B:$M,12,FALSE))</f>
        <v/>
      </c>
      <c r="AD473" s="16" t="str">
        <f>IF(ISERROR(VLOOKUP(CONCATENATE($A473,"_",AD$2),'Reference data SID'!$B:$M,12,FALSE)),"",VLOOKUP(CONCATENATE($A473,"_",AD$2),'Reference data SID'!$B:$M,12,FALSE))</f>
        <v/>
      </c>
      <c r="AE473" s="16" t="str">
        <f>IF(ISERROR(VLOOKUP(CONCATENATE($A473,"_",AE$2),'Reference data SID'!$B:$M,12,FALSE)),"",VLOOKUP(CONCATENATE($A473,"_",AE$2),'Reference data SID'!$B:$M,12,FALSE))</f>
        <v/>
      </c>
      <c r="AF473" s="16" t="str">
        <f>IF(ISERROR(VLOOKUP(CONCATENATE($A473,"_",AF$2),'Reference data SID'!$B:$M,12,FALSE)),"",VLOOKUP(CONCATENATE($A473,"_",AF$2),'Reference data SID'!$B:$M,12,FALSE))</f>
        <v/>
      </c>
      <c r="AG473" s="16" t="str">
        <f>IF(ISERROR(VLOOKUP(CONCATENATE($A473,"_",AG$2),'Reference data SID'!$B:$M,12,FALSE)),"",VLOOKUP(CONCATENATE($A473,"_",AG$2),'Reference data SID'!$B:$M,12,FALSE))</f>
        <v/>
      </c>
      <c r="AH473" s="16" t="str">
        <f>IF(ISERROR(VLOOKUP(CONCATENATE($A473,"_",AH$2),'Reference data SID'!$B:$M,12,FALSE)),"",VLOOKUP(CONCATENATE($A473,"_",AH$2),'Reference data SID'!$B:$M,12,FALSE))</f>
        <v/>
      </c>
      <c r="AI473" s="16" t="str">
        <f>IF(ISERROR(VLOOKUP(CONCATENATE($A473,"_",AI$2),'Reference data SID'!$B:$M,12,FALSE)),"",VLOOKUP(CONCATENATE($A473,"_",AI$2),'Reference data SID'!$B:$M,12,FALSE))</f>
        <v/>
      </c>
      <c r="AJ473" s="16" t="str">
        <f>IF(ISERROR(VLOOKUP(CONCATENATE($A473,"_",AJ$2),'Reference data SID'!$B:$M,12,FALSE)),"",VLOOKUP(CONCATENATE($A473,"_",AJ$2),'Reference data SID'!$B:$M,12,FALSE))</f>
        <v/>
      </c>
      <c r="AK473" s="16" t="str">
        <f>IF(ISERROR(VLOOKUP(CONCATENATE($A473,"_",AK$2),'Reference data SID'!$B:$M,12,FALSE)),"",VLOOKUP(CONCATENATE($A473,"_",AK$2),'Reference data SID'!$B:$M,12,FALSE))</f>
        <v/>
      </c>
      <c r="AL473" s="16" t="str">
        <f>IF(ISERROR(VLOOKUP(CONCATENATE($A473,"_",AL$2),'Reference data SID'!$B:$M,12,FALSE)),"",VLOOKUP(CONCATENATE($A473,"_",AL$2),'Reference data SID'!$B:$M,12,FALSE))</f>
        <v/>
      </c>
      <c r="AM473" s="16" t="str">
        <f>IF(ISERROR(VLOOKUP(CONCATENATE($A473,"_",AM$2),'Reference data SID'!$B:$M,12,FALSE)),"",VLOOKUP(CONCATENATE($A473,"_",AM$2),'Reference data SID'!$B:$M,12,FALSE))</f>
        <v/>
      </c>
      <c r="AN473" s="16" t="str">
        <f>IF(ISERROR(VLOOKUP(CONCATENATE($A473,"_",AN$2),'Reference data SID'!$B:$M,12,FALSE)),"",VLOOKUP(CONCATENATE($A473,"_",AN$2),'Reference data SID'!$B:$M,12,FALSE))</f>
        <v/>
      </c>
      <c r="AO473" s="16" t="str">
        <f>IF(ISERROR(VLOOKUP(CONCATENATE($A473,"_",AO$2),'Reference data SID'!$B:$M,12,FALSE)),"",VLOOKUP(CONCATENATE($A473,"_",AO$2),'Reference data SID'!$B:$M,12,FALSE))</f>
        <v/>
      </c>
      <c r="AP473" s="16" t="str">
        <f>IF(ISERROR(VLOOKUP(CONCATENATE($A473,"_",AP$2),'Reference data SID'!$B:$M,12,FALSE)),"",VLOOKUP(CONCATENATE($A473,"_",AP$2),'Reference data SID'!$B:$M,12,FALSE))</f>
        <v/>
      </c>
      <c r="AQ473" s="16" t="str">
        <f>IF(ISERROR(VLOOKUP(CONCATENATE($A473,"_",AQ$2),'Reference data SID'!$B:$M,12,FALSE)),"",VLOOKUP(CONCATENATE($A473,"_",AQ$2),'Reference data SID'!$B:$M,12,FALSE))</f>
        <v/>
      </c>
      <c r="AR473" s="16" t="str">
        <f>IF(ISERROR(VLOOKUP(CONCATENATE($A473,"_",AR$2),'Reference data SID'!$B:$M,12,FALSE)),"",VLOOKUP(CONCATENATE($A473,"_",AR$2),'Reference data SID'!$B:$M,12,FALSE))</f>
        <v/>
      </c>
      <c r="AS473" s="16" t="str">
        <f>IF(ISERROR(VLOOKUP(CONCATENATE($A473,"_",AS$2),'Reference data SID'!$B:$M,12,FALSE)),"",VLOOKUP(CONCATENATE($A473,"_",AS$2),'Reference data SID'!$B:$M,12,FALSE))</f>
        <v/>
      </c>
      <c r="AT473" s="16" t="str">
        <f>IF(ISERROR(VLOOKUP(CONCATENATE($A473,"_",AT$2),'Reference data SID'!$B:$M,12,FALSE)),"",VLOOKUP(CONCATENATE($A473,"_",AT$2),'Reference data SID'!$B:$M,12,FALSE))</f>
        <v/>
      </c>
    </row>
    <row r="474" spans="1:46" x14ac:dyDescent="0.25">
      <c r="A474">
        <v>470</v>
      </c>
      <c r="B474" s="16" t="str">
        <f>IF(ISERROR(VLOOKUP(CONCATENATE($A474,"_",B$2),'Reference data SID'!$B:$M,12,FALSE)),"",VLOOKUP(CONCATENATE($A474,"_",B$2),'Reference data SID'!$B:$M,12,FALSE))</f>
        <v/>
      </c>
      <c r="C474" s="16" t="str">
        <f>IF(ISERROR(VLOOKUP(CONCATENATE($A474,"_",C$2),'Reference data SID'!$B:$M,12,FALSE)),"",VLOOKUP(CONCATENATE($A474,"_",C$2),'Reference data SID'!$B:$M,12,FALSE))</f>
        <v/>
      </c>
      <c r="D474" s="16" t="str">
        <f>IF(ISERROR(VLOOKUP(CONCATENATE($A474,"_",D$2),'Reference data SID'!$B:$M,12,FALSE)),"",VLOOKUP(CONCATENATE($A474,"_",D$2),'Reference data SID'!$B:$M,12,FALSE))</f>
        <v/>
      </c>
      <c r="E474" s="16" t="str">
        <f>IF(ISERROR(VLOOKUP(CONCATENATE($A474,"_",E$2),'Reference data SID'!$B:$M,12,FALSE)),"",VLOOKUP(CONCATENATE($A474,"_",E$2),'Reference data SID'!$B:$M,12,FALSE))</f>
        <v/>
      </c>
      <c r="F474" s="16" t="str">
        <f>IF(ISERROR(VLOOKUP(CONCATENATE($A474,"_",F$2),'Reference data SID'!$B:$M,12,FALSE)),"",VLOOKUP(CONCATENATE($A474,"_",F$2),'Reference data SID'!$B:$M,12,FALSE))</f>
        <v/>
      </c>
      <c r="G474" s="16" t="str">
        <f>IF(ISERROR(VLOOKUP(CONCATENATE($A474,"_",G$2),'Reference data SID'!$B:$M,12,FALSE)),"",VLOOKUP(CONCATENATE($A474,"_",G$2),'Reference data SID'!$B:$M,12,FALSE))</f>
        <v/>
      </c>
      <c r="H474" s="16" t="str">
        <f>IF(ISERROR(VLOOKUP(CONCATENATE($A474,"_",H$2),'Reference data SID'!$B:$M,12,FALSE)),"",VLOOKUP(CONCATENATE($A474,"_",H$2),'Reference data SID'!$B:$M,12,FALSE))</f>
        <v/>
      </c>
      <c r="I474" s="16" t="str">
        <f>IF(ISERROR(VLOOKUP(CONCATENATE($A474,"_",I$2),'Reference data SID'!$B:$M,12,FALSE)),"",VLOOKUP(CONCATENATE($A474,"_",I$2),'Reference data SID'!$B:$M,12,FALSE))</f>
        <v/>
      </c>
      <c r="J474" s="16" t="str">
        <f>IF(ISERROR(VLOOKUP(CONCATENATE($A474,"_",J$2),'Reference data SID'!$B:$M,12,FALSE)),"",VLOOKUP(CONCATENATE($A474,"_",J$2),'Reference data SID'!$B:$M,12,FALSE))</f>
        <v/>
      </c>
      <c r="K474" s="16" t="str">
        <f>IF(ISERROR(VLOOKUP(CONCATENATE($A474,"_",K$2),'Reference data SID'!$B:$M,12,FALSE)),"",VLOOKUP(CONCATENATE($A474,"_",K$2),'Reference data SID'!$B:$M,12,FALSE))</f>
        <v/>
      </c>
      <c r="L474" s="16" t="str">
        <f>IF(ISERROR(VLOOKUP(CONCATENATE($A474,"_",L$2),'Reference data SID'!$B:$M,12,FALSE)),"",VLOOKUP(CONCATENATE($A474,"_",L$2),'Reference data SID'!$B:$M,12,FALSE))</f>
        <v/>
      </c>
      <c r="M474" s="16" t="str">
        <f>IF(ISERROR(VLOOKUP(CONCATENATE($A474,"_",M$2),'Reference data SID'!$B:$M,12,FALSE)),"",VLOOKUP(CONCATENATE($A474,"_",M$2),'Reference data SID'!$B:$M,12,FALSE))</f>
        <v/>
      </c>
      <c r="N474" s="16" t="str">
        <f>IF(ISERROR(VLOOKUP(CONCATENATE($A474,"_",N$2),'Reference data SID'!$B:$M,12,FALSE)),"",VLOOKUP(CONCATENATE($A474,"_",N$2),'Reference data SID'!$B:$M,12,FALSE))</f>
        <v/>
      </c>
      <c r="O474" s="16" t="str">
        <f>IF(ISERROR(VLOOKUP(CONCATENATE($A474,"_",O$2),'Reference data SID'!$B:$M,12,FALSE)),"",VLOOKUP(CONCATENATE($A474,"_",O$2),'Reference data SID'!$B:$M,12,FALSE))</f>
        <v/>
      </c>
      <c r="P474" s="16" t="str">
        <f>IF(ISERROR(VLOOKUP(CONCATENATE($A474,"_",P$2),'Reference data SID'!$B:$M,12,FALSE)),"",VLOOKUP(CONCATENATE($A474,"_",P$2),'Reference data SID'!$B:$M,12,FALSE))</f>
        <v/>
      </c>
      <c r="Q474" s="16" t="str">
        <f>IF(ISERROR(VLOOKUP(CONCATENATE($A474,"_",Q$2),'Reference data SID'!$B:$M,12,FALSE)),"",VLOOKUP(CONCATENATE($A474,"_",Q$2),'Reference data SID'!$B:$M,12,FALSE))</f>
        <v/>
      </c>
      <c r="R474" s="16" t="str">
        <f>IF(ISERROR(VLOOKUP(CONCATENATE($A474,"_",R$2),'Reference data SID'!$B:$M,12,FALSE)),"",VLOOKUP(CONCATENATE($A474,"_",R$2),'Reference data SID'!$B:$M,12,FALSE))</f>
        <v/>
      </c>
      <c r="S474" s="16" t="str">
        <f>IF(ISERROR(VLOOKUP(CONCATENATE($A474,"_",S$2),'Reference data SID'!$B:$M,12,FALSE)),"",VLOOKUP(CONCATENATE($A474,"_",S$2),'Reference data SID'!$B:$M,12,FALSE))</f>
        <v/>
      </c>
      <c r="T474" s="16" t="str">
        <f>IF(ISERROR(VLOOKUP(CONCATENATE($A474,"_",T$2),'Reference data SID'!$B:$M,12,FALSE)),"",VLOOKUP(CONCATENATE($A474,"_",T$2),'Reference data SID'!$B:$M,12,FALSE))</f>
        <v/>
      </c>
      <c r="U474" s="16" t="str">
        <f>IF(ISERROR(VLOOKUP(CONCATENATE($A474,"_",U$2),'Reference data SID'!$B:$M,12,FALSE)),"",VLOOKUP(CONCATENATE($A474,"_",U$2),'Reference data SID'!$B:$M,12,FALSE))</f>
        <v/>
      </c>
      <c r="V474" s="16" t="str">
        <f>IF(ISERROR(VLOOKUP(CONCATENATE($A474,"_",V$2),'Reference data SID'!$B:$M,12,FALSE)),"",VLOOKUP(CONCATENATE($A474,"_",V$2),'Reference data SID'!$B:$M,12,FALSE))</f>
        <v/>
      </c>
      <c r="W474" s="16" t="str">
        <f>IF(ISERROR(VLOOKUP(CONCATENATE($A474,"_",W$2),'Reference data SID'!$B:$M,12,FALSE)),"",VLOOKUP(CONCATENATE($A474,"_",W$2),'Reference data SID'!$B:$M,12,FALSE))</f>
        <v/>
      </c>
      <c r="X474" s="16" t="str">
        <f>IF(ISERROR(VLOOKUP(CONCATENATE($A474,"_",X$2),'Reference data SID'!$B:$M,12,FALSE)),"",VLOOKUP(CONCATENATE($A474,"_",X$2),'Reference data SID'!$B:$M,12,FALSE))</f>
        <v/>
      </c>
      <c r="Y474" s="16" t="str">
        <f>IF(ISERROR(VLOOKUP(CONCATENATE($A474,"_",Y$2),'Reference data SID'!$B:$M,12,FALSE)),"",VLOOKUP(CONCATENATE($A474,"_",Y$2),'Reference data SID'!$B:$M,12,FALSE))</f>
        <v/>
      </c>
      <c r="Z474" s="16" t="str">
        <f>IF(ISERROR(VLOOKUP(CONCATENATE($A474,"_",Z$2),'Reference data SID'!$B:$M,12,FALSE)),"",VLOOKUP(CONCATENATE($A474,"_",Z$2),'Reference data SID'!$B:$M,12,FALSE))</f>
        <v/>
      </c>
      <c r="AA474" s="16" t="str">
        <f>IF(ISERROR(VLOOKUP(CONCATENATE($A474,"_",AA$2),'Reference data SID'!$B:$M,12,FALSE)),"",VLOOKUP(CONCATENATE($A474,"_",AA$2),'Reference data SID'!$B:$M,12,FALSE))</f>
        <v/>
      </c>
      <c r="AB474" s="16" t="str">
        <f>IF(ISERROR(VLOOKUP(CONCATENATE($A474,"_",AB$2),'Reference data SID'!$B:$M,12,FALSE)),"",VLOOKUP(CONCATENATE($A474,"_",AB$2),'Reference data SID'!$B:$M,12,FALSE))</f>
        <v/>
      </c>
      <c r="AC474" s="16" t="str">
        <f>IF(ISERROR(VLOOKUP(CONCATENATE($A474,"_",AC$2),'Reference data SID'!$B:$M,12,FALSE)),"",VLOOKUP(CONCATENATE($A474,"_",AC$2),'Reference data SID'!$B:$M,12,FALSE))</f>
        <v/>
      </c>
      <c r="AD474" s="16" t="str">
        <f>IF(ISERROR(VLOOKUP(CONCATENATE($A474,"_",AD$2),'Reference data SID'!$B:$M,12,FALSE)),"",VLOOKUP(CONCATENATE($A474,"_",AD$2),'Reference data SID'!$B:$M,12,FALSE))</f>
        <v/>
      </c>
      <c r="AE474" s="16" t="str">
        <f>IF(ISERROR(VLOOKUP(CONCATENATE($A474,"_",AE$2),'Reference data SID'!$B:$M,12,FALSE)),"",VLOOKUP(CONCATENATE($A474,"_",AE$2),'Reference data SID'!$B:$M,12,FALSE))</f>
        <v/>
      </c>
      <c r="AF474" s="16" t="str">
        <f>IF(ISERROR(VLOOKUP(CONCATENATE($A474,"_",AF$2),'Reference data SID'!$B:$M,12,FALSE)),"",VLOOKUP(CONCATENATE($A474,"_",AF$2),'Reference data SID'!$B:$M,12,FALSE))</f>
        <v/>
      </c>
      <c r="AG474" s="16" t="str">
        <f>IF(ISERROR(VLOOKUP(CONCATENATE($A474,"_",AG$2),'Reference data SID'!$B:$M,12,FALSE)),"",VLOOKUP(CONCATENATE($A474,"_",AG$2),'Reference data SID'!$B:$M,12,FALSE))</f>
        <v/>
      </c>
      <c r="AH474" s="16" t="str">
        <f>IF(ISERROR(VLOOKUP(CONCATENATE($A474,"_",AH$2),'Reference data SID'!$B:$M,12,FALSE)),"",VLOOKUP(CONCATENATE($A474,"_",AH$2),'Reference data SID'!$B:$M,12,FALSE))</f>
        <v/>
      </c>
      <c r="AI474" s="16" t="str">
        <f>IF(ISERROR(VLOOKUP(CONCATENATE($A474,"_",AI$2),'Reference data SID'!$B:$M,12,FALSE)),"",VLOOKUP(CONCATENATE($A474,"_",AI$2),'Reference data SID'!$B:$M,12,FALSE))</f>
        <v/>
      </c>
      <c r="AJ474" s="16" t="str">
        <f>IF(ISERROR(VLOOKUP(CONCATENATE($A474,"_",AJ$2),'Reference data SID'!$B:$M,12,FALSE)),"",VLOOKUP(CONCATENATE($A474,"_",AJ$2),'Reference data SID'!$B:$M,12,FALSE))</f>
        <v/>
      </c>
      <c r="AK474" s="16" t="str">
        <f>IF(ISERROR(VLOOKUP(CONCATENATE($A474,"_",AK$2),'Reference data SID'!$B:$M,12,FALSE)),"",VLOOKUP(CONCATENATE($A474,"_",AK$2),'Reference data SID'!$B:$M,12,FALSE))</f>
        <v/>
      </c>
      <c r="AL474" s="16" t="str">
        <f>IF(ISERROR(VLOOKUP(CONCATENATE($A474,"_",AL$2),'Reference data SID'!$B:$M,12,FALSE)),"",VLOOKUP(CONCATENATE($A474,"_",AL$2),'Reference data SID'!$B:$M,12,FALSE))</f>
        <v/>
      </c>
      <c r="AM474" s="16" t="str">
        <f>IF(ISERROR(VLOOKUP(CONCATENATE($A474,"_",AM$2),'Reference data SID'!$B:$M,12,FALSE)),"",VLOOKUP(CONCATENATE($A474,"_",AM$2),'Reference data SID'!$B:$M,12,FALSE))</f>
        <v/>
      </c>
      <c r="AN474" s="16" t="str">
        <f>IF(ISERROR(VLOOKUP(CONCATENATE($A474,"_",AN$2),'Reference data SID'!$B:$M,12,FALSE)),"",VLOOKUP(CONCATENATE($A474,"_",AN$2),'Reference data SID'!$B:$M,12,FALSE))</f>
        <v/>
      </c>
      <c r="AO474" s="16" t="str">
        <f>IF(ISERROR(VLOOKUP(CONCATENATE($A474,"_",AO$2),'Reference data SID'!$B:$M,12,FALSE)),"",VLOOKUP(CONCATENATE($A474,"_",AO$2),'Reference data SID'!$B:$M,12,FALSE))</f>
        <v/>
      </c>
      <c r="AP474" s="16" t="str">
        <f>IF(ISERROR(VLOOKUP(CONCATENATE($A474,"_",AP$2),'Reference data SID'!$B:$M,12,FALSE)),"",VLOOKUP(CONCATENATE($A474,"_",AP$2),'Reference data SID'!$B:$M,12,FALSE))</f>
        <v/>
      </c>
      <c r="AQ474" s="16" t="str">
        <f>IF(ISERROR(VLOOKUP(CONCATENATE($A474,"_",AQ$2),'Reference data SID'!$B:$M,12,FALSE)),"",VLOOKUP(CONCATENATE($A474,"_",AQ$2),'Reference data SID'!$B:$M,12,FALSE))</f>
        <v/>
      </c>
      <c r="AR474" s="16" t="str">
        <f>IF(ISERROR(VLOOKUP(CONCATENATE($A474,"_",AR$2),'Reference data SID'!$B:$M,12,FALSE)),"",VLOOKUP(CONCATENATE($A474,"_",AR$2),'Reference data SID'!$B:$M,12,FALSE))</f>
        <v/>
      </c>
      <c r="AS474" s="16" t="str">
        <f>IF(ISERROR(VLOOKUP(CONCATENATE($A474,"_",AS$2),'Reference data SID'!$B:$M,12,FALSE)),"",VLOOKUP(CONCATENATE($A474,"_",AS$2),'Reference data SID'!$B:$M,12,FALSE))</f>
        <v/>
      </c>
      <c r="AT474" s="16" t="str">
        <f>IF(ISERROR(VLOOKUP(CONCATENATE($A474,"_",AT$2),'Reference data SID'!$B:$M,12,FALSE)),"",VLOOKUP(CONCATENATE($A474,"_",AT$2),'Reference data SID'!$B:$M,12,FALSE))</f>
        <v/>
      </c>
    </row>
    <row r="475" spans="1:46" x14ac:dyDescent="0.25">
      <c r="A475">
        <v>471</v>
      </c>
      <c r="B475" s="16" t="str">
        <f>IF(ISERROR(VLOOKUP(CONCATENATE($A475,"_",B$2),'Reference data SID'!$B:$M,12,FALSE)),"",VLOOKUP(CONCATENATE($A475,"_",B$2),'Reference data SID'!$B:$M,12,FALSE))</f>
        <v/>
      </c>
      <c r="C475" s="16" t="str">
        <f>IF(ISERROR(VLOOKUP(CONCATENATE($A475,"_",C$2),'Reference data SID'!$B:$M,12,FALSE)),"",VLOOKUP(CONCATENATE($A475,"_",C$2),'Reference data SID'!$B:$M,12,FALSE))</f>
        <v/>
      </c>
      <c r="D475" s="16" t="str">
        <f>IF(ISERROR(VLOOKUP(CONCATENATE($A475,"_",D$2),'Reference data SID'!$B:$M,12,FALSE)),"",VLOOKUP(CONCATENATE($A475,"_",D$2),'Reference data SID'!$B:$M,12,FALSE))</f>
        <v/>
      </c>
      <c r="E475" s="16" t="str">
        <f>IF(ISERROR(VLOOKUP(CONCATENATE($A475,"_",E$2),'Reference data SID'!$B:$M,12,FALSE)),"",VLOOKUP(CONCATENATE($A475,"_",E$2),'Reference data SID'!$B:$M,12,FALSE))</f>
        <v/>
      </c>
      <c r="F475" s="16" t="str">
        <f>IF(ISERROR(VLOOKUP(CONCATENATE($A475,"_",F$2),'Reference data SID'!$B:$M,12,FALSE)),"",VLOOKUP(CONCATENATE($A475,"_",F$2),'Reference data SID'!$B:$M,12,FALSE))</f>
        <v/>
      </c>
      <c r="G475" s="16" t="str">
        <f>IF(ISERROR(VLOOKUP(CONCATENATE($A475,"_",G$2),'Reference data SID'!$B:$M,12,FALSE)),"",VLOOKUP(CONCATENATE($A475,"_",G$2),'Reference data SID'!$B:$M,12,FALSE))</f>
        <v/>
      </c>
      <c r="H475" s="16" t="str">
        <f>IF(ISERROR(VLOOKUP(CONCATENATE($A475,"_",H$2),'Reference data SID'!$B:$M,12,FALSE)),"",VLOOKUP(CONCATENATE($A475,"_",H$2),'Reference data SID'!$B:$M,12,FALSE))</f>
        <v/>
      </c>
      <c r="I475" s="16" t="str">
        <f>IF(ISERROR(VLOOKUP(CONCATENATE($A475,"_",I$2),'Reference data SID'!$B:$M,12,FALSE)),"",VLOOKUP(CONCATENATE($A475,"_",I$2),'Reference data SID'!$B:$M,12,FALSE))</f>
        <v/>
      </c>
      <c r="J475" s="16" t="str">
        <f>IF(ISERROR(VLOOKUP(CONCATENATE($A475,"_",J$2),'Reference data SID'!$B:$M,12,FALSE)),"",VLOOKUP(CONCATENATE($A475,"_",J$2),'Reference data SID'!$B:$M,12,FALSE))</f>
        <v/>
      </c>
      <c r="K475" s="16" t="str">
        <f>IF(ISERROR(VLOOKUP(CONCATENATE($A475,"_",K$2),'Reference data SID'!$B:$M,12,FALSE)),"",VLOOKUP(CONCATENATE($A475,"_",K$2),'Reference data SID'!$B:$M,12,FALSE))</f>
        <v/>
      </c>
      <c r="L475" s="16" t="str">
        <f>IF(ISERROR(VLOOKUP(CONCATENATE($A475,"_",L$2),'Reference data SID'!$B:$M,12,FALSE)),"",VLOOKUP(CONCATENATE($A475,"_",L$2),'Reference data SID'!$B:$M,12,FALSE))</f>
        <v/>
      </c>
      <c r="M475" s="16" t="str">
        <f>IF(ISERROR(VLOOKUP(CONCATENATE($A475,"_",M$2),'Reference data SID'!$B:$M,12,FALSE)),"",VLOOKUP(CONCATENATE($A475,"_",M$2),'Reference data SID'!$B:$M,12,FALSE))</f>
        <v/>
      </c>
      <c r="N475" s="16" t="str">
        <f>IF(ISERROR(VLOOKUP(CONCATENATE($A475,"_",N$2),'Reference data SID'!$B:$M,12,FALSE)),"",VLOOKUP(CONCATENATE($A475,"_",N$2),'Reference data SID'!$B:$M,12,FALSE))</f>
        <v/>
      </c>
      <c r="O475" s="16" t="str">
        <f>IF(ISERROR(VLOOKUP(CONCATENATE($A475,"_",O$2),'Reference data SID'!$B:$M,12,FALSE)),"",VLOOKUP(CONCATENATE($A475,"_",O$2),'Reference data SID'!$B:$M,12,FALSE))</f>
        <v/>
      </c>
      <c r="P475" s="16" t="str">
        <f>IF(ISERROR(VLOOKUP(CONCATENATE($A475,"_",P$2),'Reference data SID'!$B:$M,12,FALSE)),"",VLOOKUP(CONCATENATE($A475,"_",P$2),'Reference data SID'!$B:$M,12,FALSE))</f>
        <v/>
      </c>
      <c r="Q475" s="16" t="str">
        <f>IF(ISERROR(VLOOKUP(CONCATENATE($A475,"_",Q$2),'Reference data SID'!$B:$M,12,FALSE)),"",VLOOKUP(CONCATENATE($A475,"_",Q$2),'Reference data SID'!$B:$M,12,FALSE))</f>
        <v/>
      </c>
      <c r="R475" s="16" t="str">
        <f>IF(ISERROR(VLOOKUP(CONCATENATE($A475,"_",R$2),'Reference data SID'!$B:$M,12,FALSE)),"",VLOOKUP(CONCATENATE($A475,"_",R$2),'Reference data SID'!$B:$M,12,FALSE))</f>
        <v/>
      </c>
      <c r="S475" s="16" t="str">
        <f>IF(ISERROR(VLOOKUP(CONCATENATE($A475,"_",S$2),'Reference data SID'!$B:$M,12,FALSE)),"",VLOOKUP(CONCATENATE($A475,"_",S$2),'Reference data SID'!$B:$M,12,FALSE))</f>
        <v/>
      </c>
      <c r="T475" s="16" t="str">
        <f>IF(ISERROR(VLOOKUP(CONCATENATE($A475,"_",T$2),'Reference data SID'!$B:$M,12,FALSE)),"",VLOOKUP(CONCATENATE($A475,"_",T$2),'Reference data SID'!$B:$M,12,FALSE))</f>
        <v/>
      </c>
      <c r="U475" s="16" t="str">
        <f>IF(ISERROR(VLOOKUP(CONCATENATE($A475,"_",U$2),'Reference data SID'!$B:$M,12,FALSE)),"",VLOOKUP(CONCATENATE($A475,"_",U$2),'Reference data SID'!$B:$M,12,FALSE))</f>
        <v/>
      </c>
      <c r="V475" s="16" t="str">
        <f>IF(ISERROR(VLOOKUP(CONCATENATE($A475,"_",V$2),'Reference data SID'!$B:$M,12,FALSE)),"",VLOOKUP(CONCATENATE($A475,"_",V$2),'Reference data SID'!$B:$M,12,FALSE))</f>
        <v/>
      </c>
      <c r="W475" s="16" t="str">
        <f>IF(ISERROR(VLOOKUP(CONCATENATE($A475,"_",W$2),'Reference data SID'!$B:$M,12,FALSE)),"",VLOOKUP(CONCATENATE($A475,"_",W$2),'Reference data SID'!$B:$M,12,FALSE))</f>
        <v/>
      </c>
      <c r="X475" s="16" t="str">
        <f>IF(ISERROR(VLOOKUP(CONCATENATE($A475,"_",X$2),'Reference data SID'!$B:$M,12,FALSE)),"",VLOOKUP(CONCATENATE($A475,"_",X$2),'Reference data SID'!$B:$M,12,FALSE))</f>
        <v/>
      </c>
      <c r="Y475" s="16" t="str">
        <f>IF(ISERROR(VLOOKUP(CONCATENATE($A475,"_",Y$2),'Reference data SID'!$B:$M,12,FALSE)),"",VLOOKUP(CONCATENATE($A475,"_",Y$2),'Reference data SID'!$B:$M,12,FALSE))</f>
        <v/>
      </c>
      <c r="Z475" s="16" t="str">
        <f>IF(ISERROR(VLOOKUP(CONCATENATE($A475,"_",Z$2),'Reference data SID'!$B:$M,12,FALSE)),"",VLOOKUP(CONCATENATE($A475,"_",Z$2),'Reference data SID'!$B:$M,12,FALSE))</f>
        <v/>
      </c>
      <c r="AA475" s="16" t="str">
        <f>IF(ISERROR(VLOOKUP(CONCATENATE($A475,"_",AA$2),'Reference data SID'!$B:$M,12,FALSE)),"",VLOOKUP(CONCATENATE($A475,"_",AA$2),'Reference data SID'!$B:$M,12,FALSE))</f>
        <v/>
      </c>
      <c r="AB475" s="16" t="str">
        <f>IF(ISERROR(VLOOKUP(CONCATENATE($A475,"_",AB$2),'Reference data SID'!$B:$M,12,FALSE)),"",VLOOKUP(CONCATENATE($A475,"_",AB$2),'Reference data SID'!$B:$M,12,FALSE))</f>
        <v/>
      </c>
      <c r="AC475" s="16" t="str">
        <f>IF(ISERROR(VLOOKUP(CONCATENATE($A475,"_",AC$2),'Reference data SID'!$B:$M,12,FALSE)),"",VLOOKUP(CONCATENATE($A475,"_",AC$2),'Reference data SID'!$B:$M,12,FALSE))</f>
        <v/>
      </c>
      <c r="AD475" s="16" t="str">
        <f>IF(ISERROR(VLOOKUP(CONCATENATE($A475,"_",AD$2),'Reference data SID'!$B:$M,12,FALSE)),"",VLOOKUP(CONCATENATE($A475,"_",AD$2),'Reference data SID'!$B:$M,12,FALSE))</f>
        <v/>
      </c>
      <c r="AE475" s="16" t="str">
        <f>IF(ISERROR(VLOOKUP(CONCATENATE($A475,"_",AE$2),'Reference data SID'!$B:$M,12,FALSE)),"",VLOOKUP(CONCATENATE($A475,"_",AE$2),'Reference data SID'!$B:$M,12,FALSE))</f>
        <v/>
      </c>
      <c r="AF475" s="16" t="str">
        <f>IF(ISERROR(VLOOKUP(CONCATENATE($A475,"_",AF$2),'Reference data SID'!$B:$M,12,FALSE)),"",VLOOKUP(CONCATENATE($A475,"_",AF$2),'Reference data SID'!$B:$M,12,FALSE))</f>
        <v/>
      </c>
      <c r="AG475" s="16" t="str">
        <f>IF(ISERROR(VLOOKUP(CONCATENATE($A475,"_",AG$2),'Reference data SID'!$B:$M,12,FALSE)),"",VLOOKUP(CONCATENATE($A475,"_",AG$2),'Reference data SID'!$B:$M,12,FALSE))</f>
        <v/>
      </c>
      <c r="AH475" s="16" t="str">
        <f>IF(ISERROR(VLOOKUP(CONCATENATE($A475,"_",AH$2),'Reference data SID'!$B:$M,12,FALSE)),"",VLOOKUP(CONCATENATE($A475,"_",AH$2),'Reference data SID'!$B:$M,12,FALSE))</f>
        <v/>
      </c>
      <c r="AI475" s="16" t="str">
        <f>IF(ISERROR(VLOOKUP(CONCATENATE($A475,"_",AI$2),'Reference data SID'!$B:$M,12,FALSE)),"",VLOOKUP(CONCATENATE($A475,"_",AI$2),'Reference data SID'!$B:$M,12,FALSE))</f>
        <v/>
      </c>
      <c r="AJ475" s="16" t="str">
        <f>IF(ISERROR(VLOOKUP(CONCATENATE($A475,"_",AJ$2),'Reference data SID'!$B:$M,12,FALSE)),"",VLOOKUP(CONCATENATE($A475,"_",AJ$2),'Reference data SID'!$B:$M,12,FALSE))</f>
        <v/>
      </c>
      <c r="AK475" s="16" t="str">
        <f>IF(ISERROR(VLOOKUP(CONCATENATE($A475,"_",AK$2),'Reference data SID'!$B:$M,12,FALSE)),"",VLOOKUP(CONCATENATE($A475,"_",AK$2),'Reference data SID'!$B:$M,12,FALSE))</f>
        <v/>
      </c>
      <c r="AL475" s="16" t="str">
        <f>IF(ISERROR(VLOOKUP(CONCATENATE($A475,"_",AL$2),'Reference data SID'!$B:$M,12,FALSE)),"",VLOOKUP(CONCATENATE($A475,"_",AL$2),'Reference data SID'!$B:$M,12,FALSE))</f>
        <v/>
      </c>
      <c r="AM475" s="16" t="str">
        <f>IF(ISERROR(VLOOKUP(CONCATENATE($A475,"_",AM$2),'Reference data SID'!$B:$M,12,FALSE)),"",VLOOKUP(CONCATENATE($A475,"_",AM$2),'Reference data SID'!$B:$M,12,FALSE))</f>
        <v/>
      </c>
      <c r="AN475" s="16" t="str">
        <f>IF(ISERROR(VLOOKUP(CONCATENATE($A475,"_",AN$2),'Reference data SID'!$B:$M,12,FALSE)),"",VLOOKUP(CONCATENATE($A475,"_",AN$2),'Reference data SID'!$B:$M,12,FALSE))</f>
        <v/>
      </c>
      <c r="AO475" s="16" t="str">
        <f>IF(ISERROR(VLOOKUP(CONCATENATE($A475,"_",AO$2),'Reference data SID'!$B:$M,12,FALSE)),"",VLOOKUP(CONCATENATE($A475,"_",AO$2),'Reference data SID'!$B:$M,12,FALSE))</f>
        <v/>
      </c>
      <c r="AP475" s="16" t="str">
        <f>IF(ISERROR(VLOOKUP(CONCATENATE($A475,"_",AP$2),'Reference data SID'!$B:$M,12,FALSE)),"",VLOOKUP(CONCATENATE($A475,"_",AP$2),'Reference data SID'!$B:$M,12,FALSE))</f>
        <v/>
      </c>
      <c r="AQ475" s="16" t="str">
        <f>IF(ISERROR(VLOOKUP(CONCATENATE($A475,"_",AQ$2),'Reference data SID'!$B:$M,12,FALSE)),"",VLOOKUP(CONCATENATE($A475,"_",AQ$2),'Reference data SID'!$B:$M,12,FALSE))</f>
        <v/>
      </c>
      <c r="AR475" s="16" t="str">
        <f>IF(ISERROR(VLOOKUP(CONCATENATE($A475,"_",AR$2),'Reference data SID'!$B:$M,12,FALSE)),"",VLOOKUP(CONCATENATE($A475,"_",AR$2),'Reference data SID'!$B:$M,12,FALSE))</f>
        <v/>
      </c>
      <c r="AS475" s="16" t="str">
        <f>IF(ISERROR(VLOOKUP(CONCATENATE($A475,"_",AS$2),'Reference data SID'!$B:$M,12,FALSE)),"",VLOOKUP(CONCATENATE($A475,"_",AS$2),'Reference data SID'!$B:$M,12,FALSE))</f>
        <v/>
      </c>
      <c r="AT475" s="16" t="str">
        <f>IF(ISERROR(VLOOKUP(CONCATENATE($A475,"_",AT$2),'Reference data SID'!$B:$M,12,FALSE)),"",VLOOKUP(CONCATENATE($A475,"_",AT$2),'Reference data SID'!$B:$M,12,FALSE))</f>
        <v/>
      </c>
    </row>
    <row r="476" spans="1:46" x14ac:dyDescent="0.25">
      <c r="A476">
        <v>472</v>
      </c>
      <c r="B476" s="16" t="str">
        <f>IF(ISERROR(VLOOKUP(CONCATENATE($A476,"_",B$2),'Reference data SID'!$B:$M,12,FALSE)),"",VLOOKUP(CONCATENATE($A476,"_",B$2),'Reference data SID'!$B:$M,12,FALSE))</f>
        <v/>
      </c>
      <c r="C476" s="16" t="str">
        <f>IF(ISERROR(VLOOKUP(CONCATENATE($A476,"_",C$2),'Reference data SID'!$B:$M,12,FALSE)),"",VLOOKUP(CONCATENATE($A476,"_",C$2),'Reference data SID'!$B:$M,12,FALSE))</f>
        <v/>
      </c>
      <c r="D476" s="16" t="str">
        <f>IF(ISERROR(VLOOKUP(CONCATENATE($A476,"_",D$2),'Reference data SID'!$B:$M,12,FALSE)),"",VLOOKUP(CONCATENATE($A476,"_",D$2),'Reference data SID'!$B:$M,12,FALSE))</f>
        <v/>
      </c>
      <c r="E476" s="16" t="str">
        <f>IF(ISERROR(VLOOKUP(CONCATENATE($A476,"_",E$2),'Reference data SID'!$B:$M,12,FALSE)),"",VLOOKUP(CONCATENATE($A476,"_",E$2),'Reference data SID'!$B:$M,12,FALSE))</f>
        <v/>
      </c>
      <c r="F476" s="16" t="str">
        <f>IF(ISERROR(VLOOKUP(CONCATENATE($A476,"_",F$2),'Reference data SID'!$B:$M,12,FALSE)),"",VLOOKUP(CONCATENATE($A476,"_",F$2),'Reference data SID'!$B:$M,12,FALSE))</f>
        <v/>
      </c>
      <c r="G476" s="16" t="str">
        <f>IF(ISERROR(VLOOKUP(CONCATENATE($A476,"_",G$2),'Reference data SID'!$B:$M,12,FALSE)),"",VLOOKUP(CONCATENATE($A476,"_",G$2),'Reference data SID'!$B:$M,12,FALSE))</f>
        <v/>
      </c>
      <c r="H476" s="16" t="str">
        <f>IF(ISERROR(VLOOKUP(CONCATENATE($A476,"_",H$2),'Reference data SID'!$B:$M,12,FALSE)),"",VLOOKUP(CONCATENATE($A476,"_",H$2),'Reference data SID'!$B:$M,12,FALSE))</f>
        <v/>
      </c>
      <c r="I476" s="16" t="str">
        <f>IF(ISERROR(VLOOKUP(CONCATENATE($A476,"_",I$2),'Reference data SID'!$B:$M,12,FALSE)),"",VLOOKUP(CONCATENATE($A476,"_",I$2),'Reference data SID'!$B:$M,12,FALSE))</f>
        <v/>
      </c>
      <c r="J476" s="16" t="str">
        <f>IF(ISERROR(VLOOKUP(CONCATENATE($A476,"_",J$2),'Reference data SID'!$B:$M,12,FALSE)),"",VLOOKUP(CONCATENATE($A476,"_",J$2),'Reference data SID'!$B:$M,12,FALSE))</f>
        <v/>
      </c>
      <c r="K476" s="16" t="str">
        <f>IF(ISERROR(VLOOKUP(CONCATENATE($A476,"_",K$2),'Reference data SID'!$B:$M,12,FALSE)),"",VLOOKUP(CONCATENATE($A476,"_",K$2),'Reference data SID'!$B:$M,12,FALSE))</f>
        <v/>
      </c>
      <c r="L476" s="16" t="str">
        <f>IF(ISERROR(VLOOKUP(CONCATENATE($A476,"_",L$2),'Reference data SID'!$B:$M,12,FALSE)),"",VLOOKUP(CONCATENATE($A476,"_",L$2),'Reference data SID'!$B:$M,12,FALSE))</f>
        <v/>
      </c>
      <c r="M476" s="16" t="str">
        <f>IF(ISERROR(VLOOKUP(CONCATENATE($A476,"_",M$2),'Reference data SID'!$B:$M,12,FALSE)),"",VLOOKUP(CONCATENATE($A476,"_",M$2),'Reference data SID'!$B:$M,12,FALSE))</f>
        <v/>
      </c>
      <c r="N476" s="16" t="str">
        <f>IF(ISERROR(VLOOKUP(CONCATENATE($A476,"_",N$2),'Reference data SID'!$B:$M,12,FALSE)),"",VLOOKUP(CONCATENATE($A476,"_",N$2),'Reference data SID'!$B:$M,12,FALSE))</f>
        <v/>
      </c>
      <c r="O476" s="16" t="str">
        <f>IF(ISERROR(VLOOKUP(CONCATENATE($A476,"_",O$2),'Reference data SID'!$B:$M,12,FALSE)),"",VLOOKUP(CONCATENATE($A476,"_",O$2),'Reference data SID'!$B:$M,12,FALSE))</f>
        <v/>
      </c>
      <c r="P476" s="16" t="str">
        <f>IF(ISERROR(VLOOKUP(CONCATENATE($A476,"_",P$2),'Reference data SID'!$B:$M,12,FALSE)),"",VLOOKUP(CONCATENATE($A476,"_",P$2),'Reference data SID'!$B:$M,12,FALSE))</f>
        <v/>
      </c>
      <c r="Q476" s="16" t="str">
        <f>IF(ISERROR(VLOOKUP(CONCATENATE($A476,"_",Q$2),'Reference data SID'!$B:$M,12,FALSE)),"",VLOOKUP(CONCATENATE($A476,"_",Q$2),'Reference data SID'!$B:$M,12,FALSE))</f>
        <v/>
      </c>
      <c r="R476" s="16" t="str">
        <f>IF(ISERROR(VLOOKUP(CONCATENATE($A476,"_",R$2),'Reference data SID'!$B:$M,12,FALSE)),"",VLOOKUP(CONCATENATE($A476,"_",R$2),'Reference data SID'!$B:$M,12,FALSE))</f>
        <v/>
      </c>
      <c r="S476" s="16" t="str">
        <f>IF(ISERROR(VLOOKUP(CONCATENATE($A476,"_",S$2),'Reference data SID'!$B:$M,12,FALSE)),"",VLOOKUP(CONCATENATE($A476,"_",S$2),'Reference data SID'!$B:$M,12,FALSE))</f>
        <v/>
      </c>
      <c r="T476" s="16" t="str">
        <f>IF(ISERROR(VLOOKUP(CONCATENATE($A476,"_",T$2),'Reference data SID'!$B:$M,12,FALSE)),"",VLOOKUP(CONCATENATE($A476,"_",T$2),'Reference data SID'!$B:$M,12,FALSE))</f>
        <v/>
      </c>
      <c r="U476" s="16" t="str">
        <f>IF(ISERROR(VLOOKUP(CONCATENATE($A476,"_",U$2),'Reference data SID'!$B:$M,12,FALSE)),"",VLOOKUP(CONCATENATE($A476,"_",U$2),'Reference data SID'!$B:$M,12,FALSE))</f>
        <v/>
      </c>
      <c r="V476" s="16" t="str">
        <f>IF(ISERROR(VLOOKUP(CONCATENATE($A476,"_",V$2),'Reference data SID'!$B:$M,12,FALSE)),"",VLOOKUP(CONCATENATE($A476,"_",V$2),'Reference data SID'!$B:$M,12,FALSE))</f>
        <v/>
      </c>
      <c r="W476" s="16" t="str">
        <f>IF(ISERROR(VLOOKUP(CONCATENATE($A476,"_",W$2),'Reference data SID'!$B:$M,12,FALSE)),"",VLOOKUP(CONCATENATE($A476,"_",W$2),'Reference data SID'!$B:$M,12,FALSE))</f>
        <v/>
      </c>
      <c r="X476" s="16" t="str">
        <f>IF(ISERROR(VLOOKUP(CONCATENATE($A476,"_",X$2),'Reference data SID'!$B:$M,12,FALSE)),"",VLOOKUP(CONCATENATE($A476,"_",X$2),'Reference data SID'!$B:$M,12,FALSE))</f>
        <v/>
      </c>
      <c r="Y476" s="16" t="str">
        <f>IF(ISERROR(VLOOKUP(CONCATENATE($A476,"_",Y$2),'Reference data SID'!$B:$M,12,FALSE)),"",VLOOKUP(CONCATENATE($A476,"_",Y$2),'Reference data SID'!$B:$M,12,FALSE))</f>
        <v/>
      </c>
      <c r="Z476" s="16" t="str">
        <f>IF(ISERROR(VLOOKUP(CONCATENATE($A476,"_",Z$2),'Reference data SID'!$B:$M,12,FALSE)),"",VLOOKUP(CONCATENATE($A476,"_",Z$2),'Reference data SID'!$B:$M,12,FALSE))</f>
        <v/>
      </c>
      <c r="AA476" s="16" t="str">
        <f>IF(ISERROR(VLOOKUP(CONCATENATE($A476,"_",AA$2),'Reference data SID'!$B:$M,12,FALSE)),"",VLOOKUP(CONCATENATE($A476,"_",AA$2),'Reference data SID'!$B:$M,12,FALSE))</f>
        <v/>
      </c>
      <c r="AB476" s="16" t="str">
        <f>IF(ISERROR(VLOOKUP(CONCATENATE($A476,"_",AB$2),'Reference data SID'!$B:$M,12,FALSE)),"",VLOOKUP(CONCATENATE($A476,"_",AB$2),'Reference data SID'!$B:$M,12,FALSE))</f>
        <v/>
      </c>
      <c r="AC476" s="16" t="str">
        <f>IF(ISERROR(VLOOKUP(CONCATENATE($A476,"_",AC$2),'Reference data SID'!$B:$M,12,FALSE)),"",VLOOKUP(CONCATENATE($A476,"_",AC$2),'Reference data SID'!$B:$M,12,FALSE))</f>
        <v/>
      </c>
      <c r="AD476" s="16" t="str">
        <f>IF(ISERROR(VLOOKUP(CONCATENATE($A476,"_",AD$2),'Reference data SID'!$B:$M,12,FALSE)),"",VLOOKUP(CONCATENATE($A476,"_",AD$2),'Reference data SID'!$B:$M,12,FALSE))</f>
        <v/>
      </c>
      <c r="AE476" s="16" t="str">
        <f>IF(ISERROR(VLOOKUP(CONCATENATE($A476,"_",AE$2),'Reference data SID'!$B:$M,12,FALSE)),"",VLOOKUP(CONCATENATE($A476,"_",AE$2),'Reference data SID'!$B:$M,12,FALSE))</f>
        <v/>
      </c>
      <c r="AF476" s="16" t="str">
        <f>IF(ISERROR(VLOOKUP(CONCATENATE($A476,"_",AF$2),'Reference data SID'!$B:$M,12,FALSE)),"",VLOOKUP(CONCATENATE($A476,"_",AF$2),'Reference data SID'!$B:$M,12,FALSE))</f>
        <v/>
      </c>
      <c r="AG476" s="16" t="str">
        <f>IF(ISERROR(VLOOKUP(CONCATENATE($A476,"_",AG$2),'Reference data SID'!$B:$M,12,FALSE)),"",VLOOKUP(CONCATENATE($A476,"_",AG$2),'Reference data SID'!$B:$M,12,FALSE))</f>
        <v/>
      </c>
      <c r="AH476" s="16" t="str">
        <f>IF(ISERROR(VLOOKUP(CONCATENATE($A476,"_",AH$2),'Reference data SID'!$B:$M,12,FALSE)),"",VLOOKUP(CONCATENATE($A476,"_",AH$2),'Reference data SID'!$B:$M,12,FALSE))</f>
        <v/>
      </c>
      <c r="AI476" s="16" t="str">
        <f>IF(ISERROR(VLOOKUP(CONCATENATE($A476,"_",AI$2),'Reference data SID'!$B:$M,12,FALSE)),"",VLOOKUP(CONCATENATE($A476,"_",AI$2),'Reference data SID'!$B:$M,12,FALSE))</f>
        <v/>
      </c>
      <c r="AJ476" s="16" t="str">
        <f>IF(ISERROR(VLOOKUP(CONCATENATE($A476,"_",AJ$2),'Reference data SID'!$B:$M,12,FALSE)),"",VLOOKUP(CONCATENATE($A476,"_",AJ$2),'Reference data SID'!$B:$M,12,FALSE))</f>
        <v/>
      </c>
      <c r="AK476" s="16" t="str">
        <f>IF(ISERROR(VLOOKUP(CONCATENATE($A476,"_",AK$2),'Reference data SID'!$B:$M,12,FALSE)),"",VLOOKUP(CONCATENATE($A476,"_",AK$2),'Reference data SID'!$B:$M,12,FALSE))</f>
        <v/>
      </c>
      <c r="AL476" s="16" t="str">
        <f>IF(ISERROR(VLOOKUP(CONCATENATE($A476,"_",AL$2),'Reference data SID'!$B:$M,12,FALSE)),"",VLOOKUP(CONCATENATE($A476,"_",AL$2),'Reference data SID'!$B:$M,12,FALSE))</f>
        <v/>
      </c>
      <c r="AM476" s="16" t="str">
        <f>IF(ISERROR(VLOOKUP(CONCATENATE($A476,"_",AM$2),'Reference data SID'!$B:$M,12,FALSE)),"",VLOOKUP(CONCATENATE($A476,"_",AM$2),'Reference data SID'!$B:$M,12,FALSE))</f>
        <v/>
      </c>
      <c r="AN476" s="16" t="str">
        <f>IF(ISERROR(VLOOKUP(CONCATENATE($A476,"_",AN$2),'Reference data SID'!$B:$M,12,FALSE)),"",VLOOKUP(CONCATENATE($A476,"_",AN$2),'Reference data SID'!$B:$M,12,FALSE))</f>
        <v/>
      </c>
      <c r="AO476" s="16" t="str">
        <f>IF(ISERROR(VLOOKUP(CONCATENATE($A476,"_",AO$2),'Reference data SID'!$B:$M,12,FALSE)),"",VLOOKUP(CONCATENATE($A476,"_",AO$2),'Reference data SID'!$B:$M,12,FALSE))</f>
        <v/>
      </c>
      <c r="AP476" s="16" t="str">
        <f>IF(ISERROR(VLOOKUP(CONCATENATE($A476,"_",AP$2),'Reference data SID'!$B:$M,12,FALSE)),"",VLOOKUP(CONCATENATE($A476,"_",AP$2),'Reference data SID'!$B:$M,12,FALSE))</f>
        <v/>
      </c>
      <c r="AQ476" s="16" t="str">
        <f>IF(ISERROR(VLOOKUP(CONCATENATE($A476,"_",AQ$2),'Reference data SID'!$B:$M,12,FALSE)),"",VLOOKUP(CONCATENATE($A476,"_",AQ$2),'Reference data SID'!$B:$M,12,FALSE))</f>
        <v/>
      </c>
      <c r="AR476" s="16" t="str">
        <f>IF(ISERROR(VLOOKUP(CONCATENATE($A476,"_",AR$2),'Reference data SID'!$B:$M,12,FALSE)),"",VLOOKUP(CONCATENATE($A476,"_",AR$2),'Reference data SID'!$B:$M,12,FALSE))</f>
        <v/>
      </c>
      <c r="AS476" s="16" t="str">
        <f>IF(ISERROR(VLOOKUP(CONCATENATE($A476,"_",AS$2),'Reference data SID'!$B:$M,12,FALSE)),"",VLOOKUP(CONCATENATE($A476,"_",AS$2),'Reference data SID'!$B:$M,12,FALSE))</f>
        <v/>
      </c>
      <c r="AT476" s="16" t="str">
        <f>IF(ISERROR(VLOOKUP(CONCATENATE($A476,"_",AT$2),'Reference data SID'!$B:$M,12,FALSE)),"",VLOOKUP(CONCATENATE($A476,"_",AT$2),'Reference data SID'!$B:$M,12,FALSE))</f>
        <v/>
      </c>
    </row>
    <row r="477" spans="1:46" x14ac:dyDescent="0.25">
      <c r="A477">
        <v>473</v>
      </c>
      <c r="B477" s="16" t="str">
        <f>IF(ISERROR(VLOOKUP(CONCATENATE($A477,"_",B$2),'Reference data SID'!$B:$M,12,FALSE)),"",VLOOKUP(CONCATENATE($A477,"_",B$2),'Reference data SID'!$B:$M,12,FALSE))</f>
        <v/>
      </c>
      <c r="C477" s="16" t="str">
        <f>IF(ISERROR(VLOOKUP(CONCATENATE($A477,"_",C$2),'Reference data SID'!$B:$M,12,FALSE)),"",VLOOKUP(CONCATENATE($A477,"_",C$2),'Reference data SID'!$B:$M,12,FALSE))</f>
        <v/>
      </c>
      <c r="D477" s="16" t="str">
        <f>IF(ISERROR(VLOOKUP(CONCATENATE($A477,"_",D$2),'Reference data SID'!$B:$M,12,FALSE)),"",VLOOKUP(CONCATENATE($A477,"_",D$2),'Reference data SID'!$B:$M,12,FALSE))</f>
        <v/>
      </c>
      <c r="E477" s="16" t="str">
        <f>IF(ISERROR(VLOOKUP(CONCATENATE($A477,"_",E$2),'Reference data SID'!$B:$M,12,FALSE)),"",VLOOKUP(CONCATENATE($A477,"_",E$2),'Reference data SID'!$B:$M,12,FALSE))</f>
        <v/>
      </c>
      <c r="F477" s="16" t="str">
        <f>IF(ISERROR(VLOOKUP(CONCATENATE($A477,"_",F$2),'Reference data SID'!$B:$M,12,FALSE)),"",VLOOKUP(CONCATENATE($A477,"_",F$2),'Reference data SID'!$B:$M,12,FALSE))</f>
        <v/>
      </c>
      <c r="G477" s="16" t="str">
        <f>IF(ISERROR(VLOOKUP(CONCATENATE($A477,"_",G$2),'Reference data SID'!$B:$M,12,FALSE)),"",VLOOKUP(CONCATENATE($A477,"_",G$2),'Reference data SID'!$B:$M,12,FALSE))</f>
        <v/>
      </c>
      <c r="H477" s="16" t="str">
        <f>IF(ISERROR(VLOOKUP(CONCATENATE($A477,"_",H$2),'Reference data SID'!$B:$M,12,FALSE)),"",VLOOKUP(CONCATENATE($A477,"_",H$2),'Reference data SID'!$B:$M,12,FALSE))</f>
        <v/>
      </c>
      <c r="I477" s="16" t="str">
        <f>IF(ISERROR(VLOOKUP(CONCATENATE($A477,"_",I$2),'Reference data SID'!$B:$M,12,FALSE)),"",VLOOKUP(CONCATENATE($A477,"_",I$2),'Reference data SID'!$B:$M,12,FALSE))</f>
        <v/>
      </c>
      <c r="J477" s="16" t="str">
        <f>IF(ISERROR(VLOOKUP(CONCATENATE($A477,"_",J$2),'Reference data SID'!$B:$M,12,FALSE)),"",VLOOKUP(CONCATENATE($A477,"_",J$2),'Reference data SID'!$B:$M,12,FALSE))</f>
        <v/>
      </c>
      <c r="K477" s="16" t="str">
        <f>IF(ISERROR(VLOOKUP(CONCATENATE($A477,"_",K$2),'Reference data SID'!$B:$M,12,FALSE)),"",VLOOKUP(CONCATENATE($A477,"_",K$2),'Reference data SID'!$B:$M,12,FALSE))</f>
        <v/>
      </c>
      <c r="L477" s="16" t="str">
        <f>IF(ISERROR(VLOOKUP(CONCATENATE($A477,"_",L$2),'Reference data SID'!$B:$M,12,FALSE)),"",VLOOKUP(CONCATENATE($A477,"_",L$2),'Reference data SID'!$B:$M,12,FALSE))</f>
        <v/>
      </c>
      <c r="M477" s="16" t="str">
        <f>IF(ISERROR(VLOOKUP(CONCATENATE($A477,"_",M$2),'Reference data SID'!$B:$M,12,FALSE)),"",VLOOKUP(CONCATENATE($A477,"_",M$2),'Reference data SID'!$B:$M,12,FALSE))</f>
        <v/>
      </c>
      <c r="N477" s="16" t="str">
        <f>IF(ISERROR(VLOOKUP(CONCATENATE($A477,"_",N$2),'Reference data SID'!$B:$M,12,FALSE)),"",VLOOKUP(CONCATENATE($A477,"_",N$2),'Reference data SID'!$B:$M,12,FALSE))</f>
        <v/>
      </c>
      <c r="O477" s="16" t="str">
        <f>IF(ISERROR(VLOOKUP(CONCATENATE($A477,"_",O$2),'Reference data SID'!$B:$M,12,FALSE)),"",VLOOKUP(CONCATENATE($A477,"_",O$2),'Reference data SID'!$B:$M,12,FALSE))</f>
        <v/>
      </c>
      <c r="P477" s="16" t="str">
        <f>IF(ISERROR(VLOOKUP(CONCATENATE($A477,"_",P$2),'Reference data SID'!$B:$M,12,FALSE)),"",VLOOKUP(CONCATENATE($A477,"_",P$2),'Reference data SID'!$B:$M,12,FALSE))</f>
        <v/>
      </c>
      <c r="Q477" s="16" t="str">
        <f>IF(ISERROR(VLOOKUP(CONCATENATE($A477,"_",Q$2),'Reference data SID'!$B:$M,12,FALSE)),"",VLOOKUP(CONCATENATE($A477,"_",Q$2),'Reference data SID'!$B:$M,12,FALSE))</f>
        <v/>
      </c>
      <c r="R477" s="16" t="str">
        <f>IF(ISERROR(VLOOKUP(CONCATENATE($A477,"_",R$2),'Reference data SID'!$B:$M,12,FALSE)),"",VLOOKUP(CONCATENATE($A477,"_",R$2),'Reference data SID'!$B:$M,12,FALSE))</f>
        <v/>
      </c>
      <c r="S477" s="16" t="str">
        <f>IF(ISERROR(VLOOKUP(CONCATENATE($A477,"_",S$2),'Reference data SID'!$B:$M,12,FALSE)),"",VLOOKUP(CONCATENATE($A477,"_",S$2),'Reference data SID'!$B:$M,12,FALSE))</f>
        <v/>
      </c>
      <c r="T477" s="16" t="str">
        <f>IF(ISERROR(VLOOKUP(CONCATENATE($A477,"_",T$2),'Reference data SID'!$B:$M,12,FALSE)),"",VLOOKUP(CONCATENATE($A477,"_",T$2),'Reference data SID'!$B:$M,12,FALSE))</f>
        <v/>
      </c>
      <c r="U477" s="16" t="str">
        <f>IF(ISERROR(VLOOKUP(CONCATENATE($A477,"_",U$2),'Reference data SID'!$B:$M,12,FALSE)),"",VLOOKUP(CONCATENATE($A477,"_",U$2),'Reference data SID'!$B:$M,12,FALSE))</f>
        <v/>
      </c>
      <c r="V477" s="16" t="str">
        <f>IF(ISERROR(VLOOKUP(CONCATENATE($A477,"_",V$2),'Reference data SID'!$B:$M,12,FALSE)),"",VLOOKUP(CONCATENATE($A477,"_",V$2),'Reference data SID'!$B:$M,12,FALSE))</f>
        <v/>
      </c>
      <c r="W477" s="16" t="str">
        <f>IF(ISERROR(VLOOKUP(CONCATENATE($A477,"_",W$2),'Reference data SID'!$B:$M,12,FALSE)),"",VLOOKUP(CONCATENATE($A477,"_",W$2),'Reference data SID'!$B:$M,12,FALSE))</f>
        <v/>
      </c>
      <c r="X477" s="16" t="str">
        <f>IF(ISERROR(VLOOKUP(CONCATENATE($A477,"_",X$2),'Reference data SID'!$B:$M,12,FALSE)),"",VLOOKUP(CONCATENATE($A477,"_",X$2),'Reference data SID'!$B:$M,12,FALSE))</f>
        <v/>
      </c>
      <c r="Y477" s="16" t="str">
        <f>IF(ISERROR(VLOOKUP(CONCATENATE($A477,"_",Y$2),'Reference data SID'!$B:$M,12,FALSE)),"",VLOOKUP(CONCATENATE($A477,"_",Y$2),'Reference data SID'!$B:$M,12,FALSE))</f>
        <v/>
      </c>
      <c r="Z477" s="16" t="str">
        <f>IF(ISERROR(VLOOKUP(CONCATENATE($A477,"_",Z$2),'Reference data SID'!$B:$M,12,FALSE)),"",VLOOKUP(CONCATENATE($A477,"_",Z$2),'Reference data SID'!$B:$M,12,FALSE))</f>
        <v/>
      </c>
      <c r="AA477" s="16" t="str">
        <f>IF(ISERROR(VLOOKUP(CONCATENATE($A477,"_",AA$2),'Reference data SID'!$B:$M,12,FALSE)),"",VLOOKUP(CONCATENATE($A477,"_",AA$2),'Reference data SID'!$B:$M,12,FALSE))</f>
        <v/>
      </c>
      <c r="AB477" s="16" t="str">
        <f>IF(ISERROR(VLOOKUP(CONCATENATE($A477,"_",AB$2),'Reference data SID'!$B:$M,12,FALSE)),"",VLOOKUP(CONCATENATE($A477,"_",AB$2),'Reference data SID'!$B:$M,12,FALSE))</f>
        <v/>
      </c>
      <c r="AC477" s="16" t="str">
        <f>IF(ISERROR(VLOOKUP(CONCATENATE($A477,"_",AC$2),'Reference data SID'!$B:$M,12,FALSE)),"",VLOOKUP(CONCATENATE($A477,"_",AC$2),'Reference data SID'!$B:$M,12,FALSE))</f>
        <v/>
      </c>
      <c r="AD477" s="16" t="str">
        <f>IF(ISERROR(VLOOKUP(CONCATENATE($A477,"_",AD$2),'Reference data SID'!$B:$M,12,FALSE)),"",VLOOKUP(CONCATENATE($A477,"_",AD$2),'Reference data SID'!$B:$M,12,FALSE))</f>
        <v/>
      </c>
      <c r="AE477" s="16" t="str">
        <f>IF(ISERROR(VLOOKUP(CONCATENATE($A477,"_",AE$2),'Reference data SID'!$B:$M,12,FALSE)),"",VLOOKUP(CONCATENATE($A477,"_",AE$2),'Reference data SID'!$B:$M,12,FALSE))</f>
        <v/>
      </c>
      <c r="AF477" s="16" t="str">
        <f>IF(ISERROR(VLOOKUP(CONCATENATE($A477,"_",AF$2),'Reference data SID'!$B:$M,12,FALSE)),"",VLOOKUP(CONCATENATE($A477,"_",AF$2),'Reference data SID'!$B:$M,12,FALSE))</f>
        <v/>
      </c>
      <c r="AG477" s="16" t="str">
        <f>IF(ISERROR(VLOOKUP(CONCATENATE($A477,"_",AG$2),'Reference data SID'!$B:$M,12,FALSE)),"",VLOOKUP(CONCATENATE($A477,"_",AG$2),'Reference data SID'!$B:$M,12,FALSE))</f>
        <v/>
      </c>
      <c r="AH477" s="16" t="str">
        <f>IF(ISERROR(VLOOKUP(CONCATENATE($A477,"_",AH$2),'Reference data SID'!$B:$M,12,FALSE)),"",VLOOKUP(CONCATENATE($A477,"_",AH$2),'Reference data SID'!$B:$M,12,FALSE))</f>
        <v/>
      </c>
      <c r="AI477" s="16" t="str">
        <f>IF(ISERROR(VLOOKUP(CONCATENATE($A477,"_",AI$2),'Reference data SID'!$B:$M,12,FALSE)),"",VLOOKUP(CONCATENATE($A477,"_",AI$2),'Reference data SID'!$B:$M,12,FALSE))</f>
        <v/>
      </c>
      <c r="AJ477" s="16" t="str">
        <f>IF(ISERROR(VLOOKUP(CONCATENATE($A477,"_",AJ$2),'Reference data SID'!$B:$M,12,FALSE)),"",VLOOKUP(CONCATENATE($A477,"_",AJ$2),'Reference data SID'!$B:$M,12,FALSE))</f>
        <v/>
      </c>
      <c r="AK477" s="16" t="str">
        <f>IF(ISERROR(VLOOKUP(CONCATENATE($A477,"_",AK$2),'Reference data SID'!$B:$M,12,FALSE)),"",VLOOKUP(CONCATENATE($A477,"_",AK$2),'Reference data SID'!$B:$M,12,FALSE))</f>
        <v/>
      </c>
      <c r="AL477" s="16" t="str">
        <f>IF(ISERROR(VLOOKUP(CONCATENATE($A477,"_",AL$2),'Reference data SID'!$B:$M,12,FALSE)),"",VLOOKUP(CONCATENATE($A477,"_",AL$2),'Reference data SID'!$B:$M,12,FALSE))</f>
        <v/>
      </c>
      <c r="AM477" s="16" t="str">
        <f>IF(ISERROR(VLOOKUP(CONCATENATE($A477,"_",AM$2),'Reference data SID'!$B:$M,12,FALSE)),"",VLOOKUP(CONCATENATE($A477,"_",AM$2),'Reference data SID'!$B:$M,12,FALSE))</f>
        <v/>
      </c>
      <c r="AN477" s="16" t="str">
        <f>IF(ISERROR(VLOOKUP(CONCATENATE($A477,"_",AN$2),'Reference data SID'!$B:$M,12,FALSE)),"",VLOOKUP(CONCATENATE($A477,"_",AN$2),'Reference data SID'!$B:$M,12,FALSE))</f>
        <v/>
      </c>
      <c r="AO477" s="16" t="str">
        <f>IF(ISERROR(VLOOKUP(CONCATENATE($A477,"_",AO$2),'Reference data SID'!$B:$M,12,FALSE)),"",VLOOKUP(CONCATENATE($A477,"_",AO$2),'Reference data SID'!$B:$M,12,FALSE))</f>
        <v/>
      </c>
      <c r="AP477" s="16" t="str">
        <f>IF(ISERROR(VLOOKUP(CONCATENATE($A477,"_",AP$2),'Reference data SID'!$B:$M,12,FALSE)),"",VLOOKUP(CONCATENATE($A477,"_",AP$2),'Reference data SID'!$B:$M,12,FALSE))</f>
        <v/>
      </c>
      <c r="AQ477" s="16" t="str">
        <f>IF(ISERROR(VLOOKUP(CONCATENATE($A477,"_",AQ$2),'Reference data SID'!$B:$M,12,FALSE)),"",VLOOKUP(CONCATENATE($A477,"_",AQ$2),'Reference data SID'!$B:$M,12,FALSE))</f>
        <v/>
      </c>
      <c r="AR477" s="16" t="str">
        <f>IF(ISERROR(VLOOKUP(CONCATENATE($A477,"_",AR$2),'Reference data SID'!$B:$M,12,FALSE)),"",VLOOKUP(CONCATENATE($A477,"_",AR$2),'Reference data SID'!$B:$M,12,FALSE))</f>
        <v/>
      </c>
      <c r="AS477" s="16" t="str">
        <f>IF(ISERROR(VLOOKUP(CONCATENATE($A477,"_",AS$2),'Reference data SID'!$B:$M,12,FALSE)),"",VLOOKUP(CONCATENATE($A477,"_",AS$2),'Reference data SID'!$B:$M,12,FALSE))</f>
        <v/>
      </c>
      <c r="AT477" s="16" t="str">
        <f>IF(ISERROR(VLOOKUP(CONCATENATE($A477,"_",AT$2),'Reference data SID'!$B:$M,12,FALSE)),"",VLOOKUP(CONCATENATE($A477,"_",AT$2),'Reference data SID'!$B:$M,12,FALSE))</f>
        <v/>
      </c>
    </row>
    <row r="478" spans="1:46" x14ac:dyDescent="0.25">
      <c r="A478">
        <v>474</v>
      </c>
      <c r="B478" s="16" t="str">
        <f>IF(ISERROR(VLOOKUP(CONCATENATE($A478,"_",B$2),'Reference data SID'!$B:$M,12,FALSE)),"",VLOOKUP(CONCATENATE($A478,"_",B$2),'Reference data SID'!$B:$M,12,FALSE))</f>
        <v/>
      </c>
      <c r="C478" s="16" t="str">
        <f>IF(ISERROR(VLOOKUP(CONCATENATE($A478,"_",C$2),'Reference data SID'!$B:$M,12,FALSE)),"",VLOOKUP(CONCATENATE($A478,"_",C$2),'Reference data SID'!$B:$M,12,FALSE))</f>
        <v/>
      </c>
      <c r="D478" s="16" t="str">
        <f>IF(ISERROR(VLOOKUP(CONCATENATE($A478,"_",D$2),'Reference data SID'!$B:$M,12,FALSE)),"",VLOOKUP(CONCATENATE($A478,"_",D$2),'Reference data SID'!$B:$M,12,FALSE))</f>
        <v/>
      </c>
      <c r="E478" s="16" t="str">
        <f>IF(ISERROR(VLOOKUP(CONCATENATE($A478,"_",E$2),'Reference data SID'!$B:$M,12,FALSE)),"",VLOOKUP(CONCATENATE($A478,"_",E$2),'Reference data SID'!$B:$M,12,FALSE))</f>
        <v/>
      </c>
      <c r="F478" s="16" t="str">
        <f>IF(ISERROR(VLOOKUP(CONCATENATE($A478,"_",F$2),'Reference data SID'!$B:$M,12,FALSE)),"",VLOOKUP(CONCATENATE($A478,"_",F$2),'Reference data SID'!$B:$M,12,FALSE))</f>
        <v/>
      </c>
      <c r="G478" s="16" t="str">
        <f>IF(ISERROR(VLOOKUP(CONCATENATE($A478,"_",G$2),'Reference data SID'!$B:$M,12,FALSE)),"",VLOOKUP(CONCATENATE($A478,"_",G$2),'Reference data SID'!$B:$M,12,FALSE))</f>
        <v/>
      </c>
      <c r="H478" s="16" t="str">
        <f>IF(ISERROR(VLOOKUP(CONCATENATE($A478,"_",H$2),'Reference data SID'!$B:$M,12,FALSE)),"",VLOOKUP(CONCATENATE($A478,"_",H$2),'Reference data SID'!$B:$M,12,FALSE))</f>
        <v/>
      </c>
      <c r="I478" s="16" t="str">
        <f>IF(ISERROR(VLOOKUP(CONCATENATE($A478,"_",I$2),'Reference data SID'!$B:$M,12,FALSE)),"",VLOOKUP(CONCATENATE($A478,"_",I$2),'Reference data SID'!$B:$M,12,FALSE))</f>
        <v/>
      </c>
      <c r="J478" s="16" t="str">
        <f>IF(ISERROR(VLOOKUP(CONCATENATE($A478,"_",J$2),'Reference data SID'!$B:$M,12,FALSE)),"",VLOOKUP(CONCATENATE($A478,"_",J$2),'Reference data SID'!$B:$M,12,FALSE))</f>
        <v/>
      </c>
      <c r="K478" s="16" t="str">
        <f>IF(ISERROR(VLOOKUP(CONCATENATE($A478,"_",K$2),'Reference data SID'!$B:$M,12,FALSE)),"",VLOOKUP(CONCATENATE($A478,"_",K$2),'Reference data SID'!$B:$M,12,FALSE))</f>
        <v/>
      </c>
      <c r="L478" s="16" t="str">
        <f>IF(ISERROR(VLOOKUP(CONCATENATE($A478,"_",L$2),'Reference data SID'!$B:$M,12,FALSE)),"",VLOOKUP(CONCATENATE($A478,"_",L$2),'Reference data SID'!$B:$M,12,FALSE))</f>
        <v/>
      </c>
      <c r="M478" s="16" t="str">
        <f>IF(ISERROR(VLOOKUP(CONCATENATE($A478,"_",M$2),'Reference data SID'!$B:$M,12,FALSE)),"",VLOOKUP(CONCATENATE($A478,"_",M$2),'Reference data SID'!$B:$M,12,FALSE))</f>
        <v/>
      </c>
      <c r="N478" s="16" t="str">
        <f>IF(ISERROR(VLOOKUP(CONCATENATE($A478,"_",N$2),'Reference data SID'!$B:$M,12,FALSE)),"",VLOOKUP(CONCATENATE($A478,"_",N$2),'Reference data SID'!$B:$M,12,FALSE))</f>
        <v/>
      </c>
      <c r="O478" s="16" t="str">
        <f>IF(ISERROR(VLOOKUP(CONCATENATE($A478,"_",O$2),'Reference data SID'!$B:$M,12,FALSE)),"",VLOOKUP(CONCATENATE($A478,"_",O$2),'Reference data SID'!$B:$M,12,FALSE))</f>
        <v/>
      </c>
      <c r="P478" s="16" t="str">
        <f>IF(ISERROR(VLOOKUP(CONCATENATE($A478,"_",P$2),'Reference data SID'!$B:$M,12,FALSE)),"",VLOOKUP(CONCATENATE($A478,"_",P$2),'Reference data SID'!$B:$M,12,FALSE))</f>
        <v/>
      </c>
      <c r="Q478" s="16" t="str">
        <f>IF(ISERROR(VLOOKUP(CONCATENATE($A478,"_",Q$2),'Reference data SID'!$B:$M,12,FALSE)),"",VLOOKUP(CONCATENATE($A478,"_",Q$2),'Reference data SID'!$B:$M,12,FALSE))</f>
        <v/>
      </c>
      <c r="R478" s="16" t="str">
        <f>IF(ISERROR(VLOOKUP(CONCATENATE($A478,"_",R$2),'Reference data SID'!$B:$M,12,FALSE)),"",VLOOKUP(CONCATENATE($A478,"_",R$2),'Reference data SID'!$B:$M,12,FALSE))</f>
        <v/>
      </c>
      <c r="S478" s="16" t="str">
        <f>IF(ISERROR(VLOOKUP(CONCATENATE($A478,"_",S$2),'Reference data SID'!$B:$M,12,FALSE)),"",VLOOKUP(CONCATENATE($A478,"_",S$2),'Reference data SID'!$B:$M,12,FALSE))</f>
        <v/>
      </c>
      <c r="T478" s="16" t="str">
        <f>IF(ISERROR(VLOOKUP(CONCATENATE($A478,"_",T$2),'Reference data SID'!$B:$M,12,FALSE)),"",VLOOKUP(CONCATENATE($A478,"_",T$2),'Reference data SID'!$B:$M,12,FALSE))</f>
        <v/>
      </c>
      <c r="U478" s="16" t="str">
        <f>IF(ISERROR(VLOOKUP(CONCATENATE($A478,"_",U$2),'Reference data SID'!$B:$M,12,FALSE)),"",VLOOKUP(CONCATENATE($A478,"_",U$2),'Reference data SID'!$B:$M,12,FALSE))</f>
        <v/>
      </c>
      <c r="V478" s="16" t="str">
        <f>IF(ISERROR(VLOOKUP(CONCATENATE($A478,"_",V$2),'Reference data SID'!$B:$M,12,FALSE)),"",VLOOKUP(CONCATENATE($A478,"_",V$2),'Reference data SID'!$B:$M,12,FALSE))</f>
        <v/>
      </c>
      <c r="W478" s="16" t="str">
        <f>IF(ISERROR(VLOOKUP(CONCATENATE($A478,"_",W$2),'Reference data SID'!$B:$M,12,FALSE)),"",VLOOKUP(CONCATENATE($A478,"_",W$2),'Reference data SID'!$B:$M,12,FALSE))</f>
        <v/>
      </c>
      <c r="X478" s="16" t="str">
        <f>IF(ISERROR(VLOOKUP(CONCATENATE($A478,"_",X$2),'Reference data SID'!$B:$M,12,FALSE)),"",VLOOKUP(CONCATENATE($A478,"_",X$2),'Reference data SID'!$B:$M,12,FALSE))</f>
        <v/>
      </c>
      <c r="Y478" s="16" t="str">
        <f>IF(ISERROR(VLOOKUP(CONCATENATE($A478,"_",Y$2),'Reference data SID'!$B:$M,12,FALSE)),"",VLOOKUP(CONCATENATE($A478,"_",Y$2),'Reference data SID'!$B:$M,12,FALSE))</f>
        <v/>
      </c>
      <c r="Z478" s="16" t="str">
        <f>IF(ISERROR(VLOOKUP(CONCATENATE($A478,"_",Z$2),'Reference data SID'!$B:$M,12,FALSE)),"",VLOOKUP(CONCATENATE($A478,"_",Z$2),'Reference data SID'!$B:$M,12,FALSE))</f>
        <v/>
      </c>
      <c r="AA478" s="16" t="str">
        <f>IF(ISERROR(VLOOKUP(CONCATENATE($A478,"_",AA$2),'Reference data SID'!$B:$M,12,FALSE)),"",VLOOKUP(CONCATENATE($A478,"_",AA$2),'Reference data SID'!$B:$M,12,FALSE))</f>
        <v/>
      </c>
      <c r="AB478" s="16" t="str">
        <f>IF(ISERROR(VLOOKUP(CONCATENATE($A478,"_",AB$2),'Reference data SID'!$B:$M,12,FALSE)),"",VLOOKUP(CONCATENATE($A478,"_",AB$2),'Reference data SID'!$B:$M,12,FALSE))</f>
        <v/>
      </c>
      <c r="AC478" s="16" t="str">
        <f>IF(ISERROR(VLOOKUP(CONCATENATE($A478,"_",AC$2),'Reference data SID'!$B:$M,12,FALSE)),"",VLOOKUP(CONCATENATE($A478,"_",AC$2),'Reference data SID'!$B:$M,12,FALSE))</f>
        <v/>
      </c>
      <c r="AD478" s="16" t="str">
        <f>IF(ISERROR(VLOOKUP(CONCATENATE($A478,"_",AD$2),'Reference data SID'!$B:$M,12,FALSE)),"",VLOOKUP(CONCATENATE($A478,"_",AD$2),'Reference data SID'!$B:$M,12,FALSE))</f>
        <v/>
      </c>
      <c r="AE478" s="16" t="str">
        <f>IF(ISERROR(VLOOKUP(CONCATENATE($A478,"_",AE$2),'Reference data SID'!$B:$M,12,FALSE)),"",VLOOKUP(CONCATENATE($A478,"_",AE$2),'Reference data SID'!$B:$M,12,FALSE))</f>
        <v/>
      </c>
      <c r="AF478" s="16" t="str">
        <f>IF(ISERROR(VLOOKUP(CONCATENATE($A478,"_",AF$2),'Reference data SID'!$B:$M,12,FALSE)),"",VLOOKUP(CONCATENATE($A478,"_",AF$2),'Reference data SID'!$B:$M,12,FALSE))</f>
        <v/>
      </c>
      <c r="AG478" s="16" t="str">
        <f>IF(ISERROR(VLOOKUP(CONCATENATE($A478,"_",AG$2),'Reference data SID'!$B:$M,12,FALSE)),"",VLOOKUP(CONCATENATE($A478,"_",AG$2),'Reference data SID'!$B:$M,12,FALSE))</f>
        <v/>
      </c>
      <c r="AH478" s="16" t="str">
        <f>IF(ISERROR(VLOOKUP(CONCATENATE($A478,"_",AH$2),'Reference data SID'!$B:$M,12,FALSE)),"",VLOOKUP(CONCATENATE($A478,"_",AH$2),'Reference data SID'!$B:$M,12,FALSE))</f>
        <v/>
      </c>
      <c r="AI478" s="16" t="str">
        <f>IF(ISERROR(VLOOKUP(CONCATENATE($A478,"_",AI$2),'Reference data SID'!$B:$M,12,FALSE)),"",VLOOKUP(CONCATENATE($A478,"_",AI$2),'Reference data SID'!$B:$M,12,FALSE))</f>
        <v/>
      </c>
      <c r="AJ478" s="16" t="str">
        <f>IF(ISERROR(VLOOKUP(CONCATENATE($A478,"_",AJ$2),'Reference data SID'!$B:$M,12,FALSE)),"",VLOOKUP(CONCATENATE($A478,"_",AJ$2),'Reference data SID'!$B:$M,12,FALSE))</f>
        <v/>
      </c>
      <c r="AK478" s="16" t="str">
        <f>IF(ISERROR(VLOOKUP(CONCATENATE($A478,"_",AK$2),'Reference data SID'!$B:$M,12,FALSE)),"",VLOOKUP(CONCATENATE($A478,"_",AK$2),'Reference data SID'!$B:$M,12,FALSE))</f>
        <v/>
      </c>
      <c r="AL478" s="16" t="str">
        <f>IF(ISERROR(VLOOKUP(CONCATENATE($A478,"_",AL$2),'Reference data SID'!$B:$M,12,FALSE)),"",VLOOKUP(CONCATENATE($A478,"_",AL$2),'Reference data SID'!$B:$M,12,FALSE))</f>
        <v/>
      </c>
      <c r="AM478" s="16" t="str">
        <f>IF(ISERROR(VLOOKUP(CONCATENATE($A478,"_",AM$2),'Reference data SID'!$B:$M,12,FALSE)),"",VLOOKUP(CONCATENATE($A478,"_",AM$2),'Reference data SID'!$B:$M,12,FALSE))</f>
        <v/>
      </c>
      <c r="AN478" s="16" t="str">
        <f>IF(ISERROR(VLOOKUP(CONCATENATE($A478,"_",AN$2),'Reference data SID'!$B:$M,12,FALSE)),"",VLOOKUP(CONCATENATE($A478,"_",AN$2),'Reference data SID'!$B:$M,12,FALSE))</f>
        <v/>
      </c>
      <c r="AO478" s="16" t="str">
        <f>IF(ISERROR(VLOOKUP(CONCATENATE($A478,"_",AO$2),'Reference data SID'!$B:$M,12,FALSE)),"",VLOOKUP(CONCATENATE($A478,"_",AO$2),'Reference data SID'!$B:$M,12,FALSE))</f>
        <v/>
      </c>
      <c r="AP478" s="16" t="str">
        <f>IF(ISERROR(VLOOKUP(CONCATENATE($A478,"_",AP$2),'Reference data SID'!$B:$M,12,FALSE)),"",VLOOKUP(CONCATENATE($A478,"_",AP$2),'Reference data SID'!$B:$M,12,FALSE))</f>
        <v/>
      </c>
      <c r="AQ478" s="16" t="str">
        <f>IF(ISERROR(VLOOKUP(CONCATENATE($A478,"_",AQ$2),'Reference data SID'!$B:$M,12,FALSE)),"",VLOOKUP(CONCATENATE($A478,"_",AQ$2),'Reference data SID'!$B:$M,12,FALSE))</f>
        <v/>
      </c>
      <c r="AR478" s="16" t="str">
        <f>IF(ISERROR(VLOOKUP(CONCATENATE($A478,"_",AR$2),'Reference data SID'!$B:$M,12,FALSE)),"",VLOOKUP(CONCATENATE($A478,"_",AR$2),'Reference data SID'!$B:$M,12,FALSE))</f>
        <v/>
      </c>
      <c r="AS478" s="16" t="str">
        <f>IF(ISERROR(VLOOKUP(CONCATENATE($A478,"_",AS$2),'Reference data SID'!$B:$M,12,FALSE)),"",VLOOKUP(CONCATENATE($A478,"_",AS$2),'Reference data SID'!$B:$M,12,FALSE))</f>
        <v/>
      </c>
      <c r="AT478" s="16" t="str">
        <f>IF(ISERROR(VLOOKUP(CONCATENATE($A478,"_",AT$2),'Reference data SID'!$B:$M,12,FALSE)),"",VLOOKUP(CONCATENATE($A478,"_",AT$2),'Reference data SID'!$B:$M,12,FALSE))</f>
        <v/>
      </c>
    </row>
    <row r="479" spans="1:46" x14ac:dyDescent="0.25">
      <c r="A479">
        <v>475</v>
      </c>
      <c r="B479" s="16" t="str">
        <f>IF(ISERROR(VLOOKUP(CONCATENATE($A479,"_",B$2),'Reference data SID'!$B:$M,12,FALSE)),"",VLOOKUP(CONCATENATE($A479,"_",B$2),'Reference data SID'!$B:$M,12,FALSE))</f>
        <v/>
      </c>
      <c r="C479" s="16" t="str">
        <f>IF(ISERROR(VLOOKUP(CONCATENATE($A479,"_",C$2),'Reference data SID'!$B:$M,12,FALSE)),"",VLOOKUP(CONCATENATE($A479,"_",C$2),'Reference data SID'!$B:$M,12,FALSE))</f>
        <v/>
      </c>
      <c r="D479" s="16" t="str">
        <f>IF(ISERROR(VLOOKUP(CONCATENATE($A479,"_",D$2),'Reference data SID'!$B:$M,12,FALSE)),"",VLOOKUP(CONCATENATE($A479,"_",D$2),'Reference data SID'!$B:$M,12,FALSE))</f>
        <v/>
      </c>
      <c r="E479" s="16" t="str">
        <f>IF(ISERROR(VLOOKUP(CONCATENATE($A479,"_",E$2),'Reference data SID'!$B:$M,12,FALSE)),"",VLOOKUP(CONCATENATE($A479,"_",E$2),'Reference data SID'!$B:$M,12,FALSE))</f>
        <v/>
      </c>
      <c r="F479" s="16" t="str">
        <f>IF(ISERROR(VLOOKUP(CONCATENATE($A479,"_",F$2),'Reference data SID'!$B:$M,12,FALSE)),"",VLOOKUP(CONCATENATE($A479,"_",F$2),'Reference data SID'!$B:$M,12,FALSE))</f>
        <v/>
      </c>
      <c r="G479" s="16" t="str">
        <f>IF(ISERROR(VLOOKUP(CONCATENATE($A479,"_",G$2),'Reference data SID'!$B:$M,12,FALSE)),"",VLOOKUP(CONCATENATE($A479,"_",G$2),'Reference data SID'!$B:$M,12,FALSE))</f>
        <v/>
      </c>
      <c r="H479" s="16" t="str">
        <f>IF(ISERROR(VLOOKUP(CONCATENATE($A479,"_",H$2),'Reference data SID'!$B:$M,12,FALSE)),"",VLOOKUP(CONCATENATE($A479,"_",H$2),'Reference data SID'!$B:$M,12,FALSE))</f>
        <v/>
      </c>
      <c r="I479" s="16" t="str">
        <f>IF(ISERROR(VLOOKUP(CONCATENATE($A479,"_",I$2),'Reference data SID'!$B:$M,12,FALSE)),"",VLOOKUP(CONCATENATE($A479,"_",I$2),'Reference data SID'!$B:$M,12,FALSE))</f>
        <v/>
      </c>
      <c r="J479" s="16" t="str">
        <f>IF(ISERROR(VLOOKUP(CONCATENATE($A479,"_",J$2),'Reference data SID'!$B:$M,12,FALSE)),"",VLOOKUP(CONCATENATE($A479,"_",J$2),'Reference data SID'!$B:$M,12,FALSE))</f>
        <v/>
      </c>
      <c r="K479" s="16" t="str">
        <f>IF(ISERROR(VLOOKUP(CONCATENATE($A479,"_",K$2),'Reference data SID'!$B:$M,12,FALSE)),"",VLOOKUP(CONCATENATE($A479,"_",K$2),'Reference data SID'!$B:$M,12,FALSE))</f>
        <v/>
      </c>
      <c r="L479" s="16" t="str">
        <f>IF(ISERROR(VLOOKUP(CONCATENATE($A479,"_",L$2),'Reference data SID'!$B:$M,12,FALSE)),"",VLOOKUP(CONCATENATE($A479,"_",L$2),'Reference data SID'!$B:$M,12,FALSE))</f>
        <v/>
      </c>
      <c r="M479" s="16" t="str">
        <f>IF(ISERROR(VLOOKUP(CONCATENATE($A479,"_",M$2),'Reference data SID'!$B:$M,12,FALSE)),"",VLOOKUP(CONCATENATE($A479,"_",M$2),'Reference data SID'!$B:$M,12,FALSE))</f>
        <v/>
      </c>
      <c r="N479" s="16" t="str">
        <f>IF(ISERROR(VLOOKUP(CONCATENATE($A479,"_",N$2),'Reference data SID'!$B:$M,12,FALSE)),"",VLOOKUP(CONCATENATE($A479,"_",N$2),'Reference data SID'!$B:$M,12,FALSE))</f>
        <v/>
      </c>
      <c r="O479" s="16" t="str">
        <f>IF(ISERROR(VLOOKUP(CONCATENATE($A479,"_",O$2),'Reference data SID'!$B:$M,12,FALSE)),"",VLOOKUP(CONCATENATE($A479,"_",O$2),'Reference data SID'!$B:$M,12,FALSE))</f>
        <v/>
      </c>
      <c r="P479" s="16" t="str">
        <f>IF(ISERROR(VLOOKUP(CONCATENATE($A479,"_",P$2),'Reference data SID'!$B:$M,12,FALSE)),"",VLOOKUP(CONCATENATE($A479,"_",P$2),'Reference data SID'!$B:$M,12,FALSE))</f>
        <v/>
      </c>
      <c r="Q479" s="16" t="str">
        <f>IF(ISERROR(VLOOKUP(CONCATENATE($A479,"_",Q$2),'Reference data SID'!$B:$M,12,FALSE)),"",VLOOKUP(CONCATENATE($A479,"_",Q$2),'Reference data SID'!$B:$M,12,FALSE))</f>
        <v/>
      </c>
      <c r="R479" s="16" t="str">
        <f>IF(ISERROR(VLOOKUP(CONCATENATE($A479,"_",R$2),'Reference data SID'!$B:$M,12,FALSE)),"",VLOOKUP(CONCATENATE($A479,"_",R$2),'Reference data SID'!$B:$M,12,FALSE))</f>
        <v/>
      </c>
      <c r="S479" s="16" t="str">
        <f>IF(ISERROR(VLOOKUP(CONCATENATE($A479,"_",S$2),'Reference data SID'!$B:$M,12,FALSE)),"",VLOOKUP(CONCATENATE($A479,"_",S$2),'Reference data SID'!$B:$M,12,FALSE))</f>
        <v/>
      </c>
      <c r="T479" s="16" t="str">
        <f>IF(ISERROR(VLOOKUP(CONCATENATE($A479,"_",T$2),'Reference data SID'!$B:$M,12,FALSE)),"",VLOOKUP(CONCATENATE($A479,"_",T$2),'Reference data SID'!$B:$M,12,FALSE))</f>
        <v/>
      </c>
      <c r="U479" s="16" t="str">
        <f>IF(ISERROR(VLOOKUP(CONCATENATE($A479,"_",U$2),'Reference data SID'!$B:$M,12,FALSE)),"",VLOOKUP(CONCATENATE($A479,"_",U$2),'Reference data SID'!$B:$M,12,FALSE))</f>
        <v/>
      </c>
      <c r="V479" s="16" t="str">
        <f>IF(ISERROR(VLOOKUP(CONCATENATE($A479,"_",V$2),'Reference data SID'!$B:$M,12,FALSE)),"",VLOOKUP(CONCATENATE($A479,"_",V$2),'Reference data SID'!$B:$M,12,FALSE))</f>
        <v/>
      </c>
      <c r="W479" s="16" t="str">
        <f>IF(ISERROR(VLOOKUP(CONCATENATE($A479,"_",W$2),'Reference data SID'!$B:$M,12,FALSE)),"",VLOOKUP(CONCATENATE($A479,"_",W$2),'Reference data SID'!$B:$M,12,FALSE))</f>
        <v/>
      </c>
      <c r="X479" s="16" t="str">
        <f>IF(ISERROR(VLOOKUP(CONCATENATE($A479,"_",X$2),'Reference data SID'!$B:$M,12,FALSE)),"",VLOOKUP(CONCATENATE($A479,"_",X$2),'Reference data SID'!$B:$M,12,FALSE))</f>
        <v/>
      </c>
      <c r="Y479" s="16" t="str">
        <f>IF(ISERROR(VLOOKUP(CONCATENATE($A479,"_",Y$2),'Reference data SID'!$B:$M,12,FALSE)),"",VLOOKUP(CONCATENATE($A479,"_",Y$2),'Reference data SID'!$B:$M,12,FALSE))</f>
        <v/>
      </c>
      <c r="Z479" s="16" t="str">
        <f>IF(ISERROR(VLOOKUP(CONCATENATE($A479,"_",Z$2),'Reference data SID'!$B:$M,12,FALSE)),"",VLOOKUP(CONCATENATE($A479,"_",Z$2),'Reference data SID'!$B:$M,12,FALSE))</f>
        <v/>
      </c>
      <c r="AA479" s="16" t="str">
        <f>IF(ISERROR(VLOOKUP(CONCATENATE($A479,"_",AA$2),'Reference data SID'!$B:$M,12,FALSE)),"",VLOOKUP(CONCATENATE($A479,"_",AA$2),'Reference data SID'!$B:$M,12,FALSE))</f>
        <v/>
      </c>
      <c r="AB479" s="16" t="str">
        <f>IF(ISERROR(VLOOKUP(CONCATENATE($A479,"_",AB$2),'Reference data SID'!$B:$M,12,FALSE)),"",VLOOKUP(CONCATENATE($A479,"_",AB$2),'Reference data SID'!$B:$M,12,FALSE))</f>
        <v/>
      </c>
      <c r="AC479" s="16" t="str">
        <f>IF(ISERROR(VLOOKUP(CONCATENATE($A479,"_",AC$2),'Reference data SID'!$B:$M,12,FALSE)),"",VLOOKUP(CONCATENATE($A479,"_",AC$2),'Reference data SID'!$B:$M,12,FALSE))</f>
        <v/>
      </c>
      <c r="AD479" s="16" t="str">
        <f>IF(ISERROR(VLOOKUP(CONCATENATE($A479,"_",AD$2),'Reference data SID'!$B:$M,12,FALSE)),"",VLOOKUP(CONCATENATE($A479,"_",AD$2),'Reference data SID'!$B:$M,12,FALSE))</f>
        <v/>
      </c>
      <c r="AE479" s="16" t="str">
        <f>IF(ISERROR(VLOOKUP(CONCATENATE($A479,"_",AE$2),'Reference data SID'!$B:$M,12,FALSE)),"",VLOOKUP(CONCATENATE($A479,"_",AE$2),'Reference data SID'!$B:$M,12,FALSE))</f>
        <v/>
      </c>
      <c r="AF479" s="16" t="str">
        <f>IF(ISERROR(VLOOKUP(CONCATENATE($A479,"_",AF$2),'Reference data SID'!$B:$M,12,FALSE)),"",VLOOKUP(CONCATENATE($A479,"_",AF$2),'Reference data SID'!$B:$M,12,FALSE))</f>
        <v/>
      </c>
      <c r="AG479" s="16" t="str">
        <f>IF(ISERROR(VLOOKUP(CONCATENATE($A479,"_",AG$2),'Reference data SID'!$B:$M,12,FALSE)),"",VLOOKUP(CONCATENATE($A479,"_",AG$2),'Reference data SID'!$B:$M,12,FALSE))</f>
        <v/>
      </c>
      <c r="AH479" s="16" t="str">
        <f>IF(ISERROR(VLOOKUP(CONCATENATE($A479,"_",AH$2),'Reference data SID'!$B:$M,12,FALSE)),"",VLOOKUP(CONCATENATE($A479,"_",AH$2),'Reference data SID'!$B:$M,12,FALSE))</f>
        <v/>
      </c>
      <c r="AI479" s="16" t="str">
        <f>IF(ISERROR(VLOOKUP(CONCATENATE($A479,"_",AI$2),'Reference data SID'!$B:$M,12,FALSE)),"",VLOOKUP(CONCATENATE($A479,"_",AI$2),'Reference data SID'!$B:$M,12,FALSE))</f>
        <v/>
      </c>
      <c r="AJ479" s="16" t="str">
        <f>IF(ISERROR(VLOOKUP(CONCATENATE($A479,"_",AJ$2),'Reference data SID'!$B:$M,12,FALSE)),"",VLOOKUP(CONCATENATE($A479,"_",AJ$2),'Reference data SID'!$B:$M,12,FALSE))</f>
        <v/>
      </c>
      <c r="AK479" s="16" t="str">
        <f>IF(ISERROR(VLOOKUP(CONCATENATE($A479,"_",AK$2),'Reference data SID'!$B:$M,12,FALSE)),"",VLOOKUP(CONCATENATE($A479,"_",AK$2),'Reference data SID'!$B:$M,12,FALSE))</f>
        <v/>
      </c>
      <c r="AL479" s="16" t="str">
        <f>IF(ISERROR(VLOOKUP(CONCATENATE($A479,"_",AL$2),'Reference data SID'!$B:$M,12,FALSE)),"",VLOOKUP(CONCATENATE($A479,"_",AL$2),'Reference data SID'!$B:$M,12,FALSE))</f>
        <v/>
      </c>
      <c r="AM479" s="16" t="str">
        <f>IF(ISERROR(VLOOKUP(CONCATENATE($A479,"_",AM$2),'Reference data SID'!$B:$M,12,FALSE)),"",VLOOKUP(CONCATENATE($A479,"_",AM$2),'Reference data SID'!$B:$M,12,FALSE))</f>
        <v/>
      </c>
      <c r="AN479" s="16" t="str">
        <f>IF(ISERROR(VLOOKUP(CONCATENATE($A479,"_",AN$2),'Reference data SID'!$B:$M,12,FALSE)),"",VLOOKUP(CONCATENATE($A479,"_",AN$2),'Reference data SID'!$B:$M,12,FALSE))</f>
        <v/>
      </c>
      <c r="AO479" s="16" t="str">
        <f>IF(ISERROR(VLOOKUP(CONCATENATE($A479,"_",AO$2),'Reference data SID'!$B:$M,12,FALSE)),"",VLOOKUP(CONCATENATE($A479,"_",AO$2),'Reference data SID'!$B:$M,12,FALSE))</f>
        <v/>
      </c>
      <c r="AP479" s="16" t="str">
        <f>IF(ISERROR(VLOOKUP(CONCATENATE($A479,"_",AP$2),'Reference data SID'!$B:$M,12,FALSE)),"",VLOOKUP(CONCATENATE($A479,"_",AP$2),'Reference data SID'!$B:$M,12,FALSE))</f>
        <v/>
      </c>
      <c r="AQ479" s="16" t="str">
        <f>IF(ISERROR(VLOOKUP(CONCATENATE($A479,"_",AQ$2),'Reference data SID'!$B:$M,12,FALSE)),"",VLOOKUP(CONCATENATE($A479,"_",AQ$2),'Reference data SID'!$B:$M,12,FALSE))</f>
        <v/>
      </c>
      <c r="AR479" s="16" t="str">
        <f>IF(ISERROR(VLOOKUP(CONCATENATE($A479,"_",AR$2),'Reference data SID'!$B:$M,12,FALSE)),"",VLOOKUP(CONCATENATE($A479,"_",AR$2),'Reference data SID'!$B:$M,12,FALSE))</f>
        <v/>
      </c>
      <c r="AS479" s="16" t="str">
        <f>IF(ISERROR(VLOOKUP(CONCATENATE($A479,"_",AS$2),'Reference data SID'!$B:$M,12,FALSE)),"",VLOOKUP(CONCATENATE($A479,"_",AS$2),'Reference data SID'!$B:$M,12,FALSE))</f>
        <v/>
      </c>
      <c r="AT479" s="16" t="str">
        <f>IF(ISERROR(VLOOKUP(CONCATENATE($A479,"_",AT$2),'Reference data SID'!$B:$M,12,FALSE)),"",VLOOKUP(CONCATENATE($A479,"_",AT$2),'Reference data SID'!$B:$M,12,FALSE))</f>
        <v/>
      </c>
    </row>
    <row r="480" spans="1:46" x14ac:dyDescent="0.25">
      <c r="A480">
        <v>476</v>
      </c>
      <c r="B480" s="16" t="str">
        <f>IF(ISERROR(VLOOKUP(CONCATENATE($A480,"_",B$2),'Reference data SID'!$B:$M,12,FALSE)),"",VLOOKUP(CONCATENATE($A480,"_",B$2),'Reference data SID'!$B:$M,12,FALSE))</f>
        <v/>
      </c>
      <c r="C480" s="16" t="str">
        <f>IF(ISERROR(VLOOKUP(CONCATENATE($A480,"_",C$2),'Reference data SID'!$B:$M,12,FALSE)),"",VLOOKUP(CONCATENATE($A480,"_",C$2),'Reference data SID'!$B:$M,12,FALSE))</f>
        <v/>
      </c>
      <c r="D480" s="16" t="str">
        <f>IF(ISERROR(VLOOKUP(CONCATENATE($A480,"_",D$2),'Reference data SID'!$B:$M,12,FALSE)),"",VLOOKUP(CONCATENATE($A480,"_",D$2),'Reference data SID'!$B:$M,12,FALSE))</f>
        <v/>
      </c>
      <c r="E480" s="16" t="str">
        <f>IF(ISERROR(VLOOKUP(CONCATENATE($A480,"_",E$2),'Reference data SID'!$B:$M,12,FALSE)),"",VLOOKUP(CONCATENATE($A480,"_",E$2),'Reference data SID'!$B:$M,12,FALSE))</f>
        <v/>
      </c>
      <c r="F480" s="16" t="str">
        <f>IF(ISERROR(VLOOKUP(CONCATENATE($A480,"_",F$2),'Reference data SID'!$B:$M,12,FALSE)),"",VLOOKUP(CONCATENATE($A480,"_",F$2),'Reference data SID'!$B:$M,12,FALSE))</f>
        <v/>
      </c>
      <c r="G480" s="16" t="str">
        <f>IF(ISERROR(VLOOKUP(CONCATENATE($A480,"_",G$2),'Reference data SID'!$B:$M,12,FALSE)),"",VLOOKUP(CONCATENATE($A480,"_",G$2),'Reference data SID'!$B:$M,12,FALSE))</f>
        <v/>
      </c>
      <c r="H480" s="16" t="str">
        <f>IF(ISERROR(VLOOKUP(CONCATENATE($A480,"_",H$2),'Reference data SID'!$B:$M,12,FALSE)),"",VLOOKUP(CONCATENATE($A480,"_",H$2),'Reference data SID'!$B:$M,12,FALSE))</f>
        <v/>
      </c>
      <c r="I480" s="16" t="str">
        <f>IF(ISERROR(VLOOKUP(CONCATENATE($A480,"_",I$2),'Reference data SID'!$B:$M,12,FALSE)),"",VLOOKUP(CONCATENATE($A480,"_",I$2),'Reference data SID'!$B:$M,12,FALSE))</f>
        <v/>
      </c>
      <c r="J480" s="16" t="str">
        <f>IF(ISERROR(VLOOKUP(CONCATENATE($A480,"_",J$2),'Reference data SID'!$B:$M,12,FALSE)),"",VLOOKUP(CONCATENATE($A480,"_",J$2),'Reference data SID'!$B:$M,12,FALSE))</f>
        <v/>
      </c>
      <c r="K480" s="16" t="str">
        <f>IF(ISERROR(VLOOKUP(CONCATENATE($A480,"_",K$2),'Reference data SID'!$B:$M,12,FALSE)),"",VLOOKUP(CONCATENATE($A480,"_",K$2),'Reference data SID'!$B:$M,12,FALSE))</f>
        <v/>
      </c>
      <c r="L480" s="16" t="str">
        <f>IF(ISERROR(VLOOKUP(CONCATENATE($A480,"_",L$2),'Reference data SID'!$B:$M,12,FALSE)),"",VLOOKUP(CONCATENATE($A480,"_",L$2),'Reference data SID'!$B:$M,12,FALSE))</f>
        <v/>
      </c>
      <c r="M480" s="16" t="str">
        <f>IF(ISERROR(VLOOKUP(CONCATENATE($A480,"_",M$2),'Reference data SID'!$B:$M,12,FALSE)),"",VLOOKUP(CONCATENATE($A480,"_",M$2),'Reference data SID'!$B:$M,12,FALSE))</f>
        <v/>
      </c>
      <c r="N480" s="16" t="str">
        <f>IF(ISERROR(VLOOKUP(CONCATENATE($A480,"_",N$2),'Reference data SID'!$B:$M,12,FALSE)),"",VLOOKUP(CONCATENATE($A480,"_",N$2),'Reference data SID'!$B:$M,12,FALSE))</f>
        <v/>
      </c>
      <c r="O480" s="16" t="str">
        <f>IF(ISERROR(VLOOKUP(CONCATENATE($A480,"_",O$2),'Reference data SID'!$B:$M,12,FALSE)),"",VLOOKUP(CONCATENATE($A480,"_",O$2),'Reference data SID'!$B:$M,12,FALSE))</f>
        <v/>
      </c>
      <c r="P480" s="16" t="str">
        <f>IF(ISERROR(VLOOKUP(CONCATENATE($A480,"_",P$2),'Reference data SID'!$B:$M,12,FALSE)),"",VLOOKUP(CONCATENATE($A480,"_",P$2),'Reference data SID'!$B:$M,12,FALSE))</f>
        <v/>
      </c>
      <c r="Q480" s="16" t="str">
        <f>IF(ISERROR(VLOOKUP(CONCATENATE($A480,"_",Q$2),'Reference data SID'!$B:$M,12,FALSE)),"",VLOOKUP(CONCATENATE($A480,"_",Q$2),'Reference data SID'!$B:$M,12,FALSE))</f>
        <v/>
      </c>
      <c r="R480" s="16" t="str">
        <f>IF(ISERROR(VLOOKUP(CONCATENATE($A480,"_",R$2),'Reference data SID'!$B:$M,12,FALSE)),"",VLOOKUP(CONCATENATE($A480,"_",R$2),'Reference data SID'!$B:$M,12,FALSE))</f>
        <v/>
      </c>
      <c r="S480" s="16" t="str">
        <f>IF(ISERROR(VLOOKUP(CONCATENATE($A480,"_",S$2),'Reference data SID'!$B:$M,12,FALSE)),"",VLOOKUP(CONCATENATE($A480,"_",S$2),'Reference data SID'!$B:$M,12,FALSE))</f>
        <v/>
      </c>
      <c r="T480" s="16" t="str">
        <f>IF(ISERROR(VLOOKUP(CONCATENATE($A480,"_",T$2),'Reference data SID'!$B:$M,12,FALSE)),"",VLOOKUP(CONCATENATE($A480,"_",T$2),'Reference data SID'!$B:$M,12,FALSE))</f>
        <v/>
      </c>
      <c r="U480" s="16" t="str">
        <f>IF(ISERROR(VLOOKUP(CONCATENATE($A480,"_",U$2),'Reference data SID'!$B:$M,12,FALSE)),"",VLOOKUP(CONCATENATE($A480,"_",U$2),'Reference data SID'!$B:$M,12,FALSE))</f>
        <v/>
      </c>
      <c r="V480" s="16" t="str">
        <f>IF(ISERROR(VLOOKUP(CONCATENATE($A480,"_",V$2),'Reference data SID'!$B:$M,12,FALSE)),"",VLOOKUP(CONCATENATE($A480,"_",V$2),'Reference data SID'!$B:$M,12,FALSE))</f>
        <v/>
      </c>
      <c r="W480" s="16" t="str">
        <f>IF(ISERROR(VLOOKUP(CONCATENATE($A480,"_",W$2),'Reference data SID'!$B:$M,12,FALSE)),"",VLOOKUP(CONCATENATE($A480,"_",W$2),'Reference data SID'!$B:$M,12,FALSE))</f>
        <v/>
      </c>
      <c r="X480" s="16" t="str">
        <f>IF(ISERROR(VLOOKUP(CONCATENATE($A480,"_",X$2),'Reference data SID'!$B:$M,12,FALSE)),"",VLOOKUP(CONCATENATE($A480,"_",X$2),'Reference data SID'!$B:$M,12,FALSE))</f>
        <v/>
      </c>
      <c r="Y480" s="16" t="str">
        <f>IF(ISERROR(VLOOKUP(CONCATENATE($A480,"_",Y$2),'Reference data SID'!$B:$M,12,FALSE)),"",VLOOKUP(CONCATENATE($A480,"_",Y$2),'Reference data SID'!$B:$M,12,FALSE))</f>
        <v/>
      </c>
      <c r="Z480" s="16" t="str">
        <f>IF(ISERROR(VLOOKUP(CONCATENATE($A480,"_",Z$2),'Reference data SID'!$B:$M,12,FALSE)),"",VLOOKUP(CONCATENATE($A480,"_",Z$2),'Reference data SID'!$B:$M,12,FALSE))</f>
        <v/>
      </c>
      <c r="AA480" s="16" t="str">
        <f>IF(ISERROR(VLOOKUP(CONCATENATE($A480,"_",AA$2),'Reference data SID'!$B:$M,12,FALSE)),"",VLOOKUP(CONCATENATE($A480,"_",AA$2),'Reference data SID'!$B:$M,12,FALSE))</f>
        <v/>
      </c>
      <c r="AB480" s="16" t="str">
        <f>IF(ISERROR(VLOOKUP(CONCATENATE($A480,"_",AB$2),'Reference data SID'!$B:$M,12,FALSE)),"",VLOOKUP(CONCATENATE($A480,"_",AB$2),'Reference data SID'!$B:$M,12,FALSE))</f>
        <v/>
      </c>
      <c r="AC480" s="16" t="str">
        <f>IF(ISERROR(VLOOKUP(CONCATENATE($A480,"_",AC$2),'Reference data SID'!$B:$M,12,FALSE)),"",VLOOKUP(CONCATENATE($A480,"_",AC$2),'Reference data SID'!$B:$M,12,FALSE))</f>
        <v/>
      </c>
      <c r="AD480" s="16" t="str">
        <f>IF(ISERROR(VLOOKUP(CONCATENATE($A480,"_",AD$2),'Reference data SID'!$B:$M,12,FALSE)),"",VLOOKUP(CONCATENATE($A480,"_",AD$2),'Reference data SID'!$B:$M,12,FALSE))</f>
        <v/>
      </c>
      <c r="AE480" s="16" t="str">
        <f>IF(ISERROR(VLOOKUP(CONCATENATE($A480,"_",AE$2),'Reference data SID'!$B:$M,12,FALSE)),"",VLOOKUP(CONCATENATE($A480,"_",AE$2),'Reference data SID'!$B:$M,12,FALSE))</f>
        <v/>
      </c>
      <c r="AF480" s="16" t="str">
        <f>IF(ISERROR(VLOOKUP(CONCATENATE($A480,"_",AF$2),'Reference data SID'!$B:$M,12,FALSE)),"",VLOOKUP(CONCATENATE($A480,"_",AF$2),'Reference data SID'!$B:$M,12,FALSE))</f>
        <v/>
      </c>
      <c r="AG480" s="16" t="str">
        <f>IF(ISERROR(VLOOKUP(CONCATENATE($A480,"_",AG$2),'Reference data SID'!$B:$M,12,FALSE)),"",VLOOKUP(CONCATENATE($A480,"_",AG$2),'Reference data SID'!$B:$M,12,FALSE))</f>
        <v/>
      </c>
      <c r="AH480" s="16" t="str">
        <f>IF(ISERROR(VLOOKUP(CONCATENATE($A480,"_",AH$2),'Reference data SID'!$B:$M,12,FALSE)),"",VLOOKUP(CONCATENATE($A480,"_",AH$2),'Reference data SID'!$B:$M,12,FALSE))</f>
        <v/>
      </c>
      <c r="AI480" s="16" t="str">
        <f>IF(ISERROR(VLOOKUP(CONCATENATE($A480,"_",AI$2),'Reference data SID'!$B:$M,12,FALSE)),"",VLOOKUP(CONCATENATE($A480,"_",AI$2),'Reference data SID'!$B:$M,12,FALSE))</f>
        <v/>
      </c>
      <c r="AJ480" s="16" t="str">
        <f>IF(ISERROR(VLOOKUP(CONCATENATE($A480,"_",AJ$2),'Reference data SID'!$B:$M,12,FALSE)),"",VLOOKUP(CONCATENATE($A480,"_",AJ$2),'Reference data SID'!$B:$M,12,FALSE))</f>
        <v/>
      </c>
      <c r="AK480" s="16" t="str">
        <f>IF(ISERROR(VLOOKUP(CONCATENATE($A480,"_",AK$2),'Reference data SID'!$B:$M,12,FALSE)),"",VLOOKUP(CONCATENATE($A480,"_",AK$2),'Reference data SID'!$B:$M,12,FALSE))</f>
        <v/>
      </c>
      <c r="AL480" s="16" t="str">
        <f>IF(ISERROR(VLOOKUP(CONCATENATE($A480,"_",AL$2),'Reference data SID'!$B:$M,12,FALSE)),"",VLOOKUP(CONCATENATE($A480,"_",AL$2),'Reference data SID'!$B:$M,12,FALSE))</f>
        <v/>
      </c>
      <c r="AM480" s="16" t="str">
        <f>IF(ISERROR(VLOOKUP(CONCATENATE($A480,"_",AM$2),'Reference data SID'!$B:$M,12,FALSE)),"",VLOOKUP(CONCATENATE($A480,"_",AM$2),'Reference data SID'!$B:$M,12,FALSE))</f>
        <v/>
      </c>
      <c r="AN480" s="16" t="str">
        <f>IF(ISERROR(VLOOKUP(CONCATENATE($A480,"_",AN$2),'Reference data SID'!$B:$M,12,FALSE)),"",VLOOKUP(CONCATENATE($A480,"_",AN$2),'Reference data SID'!$B:$M,12,FALSE))</f>
        <v/>
      </c>
      <c r="AO480" s="16" t="str">
        <f>IF(ISERROR(VLOOKUP(CONCATENATE($A480,"_",AO$2),'Reference data SID'!$B:$M,12,FALSE)),"",VLOOKUP(CONCATENATE($A480,"_",AO$2),'Reference data SID'!$B:$M,12,FALSE))</f>
        <v/>
      </c>
      <c r="AP480" s="16" t="str">
        <f>IF(ISERROR(VLOOKUP(CONCATENATE($A480,"_",AP$2),'Reference data SID'!$B:$M,12,FALSE)),"",VLOOKUP(CONCATENATE($A480,"_",AP$2),'Reference data SID'!$B:$M,12,FALSE))</f>
        <v/>
      </c>
      <c r="AQ480" s="16" t="str">
        <f>IF(ISERROR(VLOOKUP(CONCATENATE($A480,"_",AQ$2),'Reference data SID'!$B:$M,12,FALSE)),"",VLOOKUP(CONCATENATE($A480,"_",AQ$2),'Reference data SID'!$B:$M,12,FALSE))</f>
        <v/>
      </c>
      <c r="AR480" s="16" t="str">
        <f>IF(ISERROR(VLOOKUP(CONCATENATE($A480,"_",AR$2),'Reference data SID'!$B:$M,12,FALSE)),"",VLOOKUP(CONCATENATE($A480,"_",AR$2),'Reference data SID'!$B:$M,12,FALSE))</f>
        <v/>
      </c>
      <c r="AS480" s="16" t="str">
        <f>IF(ISERROR(VLOOKUP(CONCATENATE($A480,"_",AS$2),'Reference data SID'!$B:$M,12,FALSE)),"",VLOOKUP(CONCATENATE($A480,"_",AS$2),'Reference data SID'!$B:$M,12,FALSE))</f>
        <v/>
      </c>
      <c r="AT480" s="16" t="str">
        <f>IF(ISERROR(VLOOKUP(CONCATENATE($A480,"_",AT$2),'Reference data SID'!$B:$M,12,FALSE)),"",VLOOKUP(CONCATENATE($A480,"_",AT$2),'Reference data SID'!$B:$M,12,FALSE))</f>
        <v/>
      </c>
    </row>
    <row r="481" spans="1:46" x14ac:dyDescent="0.25">
      <c r="A481">
        <v>477</v>
      </c>
      <c r="B481" s="16" t="str">
        <f>IF(ISERROR(VLOOKUP(CONCATENATE($A481,"_",B$2),'Reference data SID'!$B:$M,12,FALSE)),"",VLOOKUP(CONCATENATE($A481,"_",B$2),'Reference data SID'!$B:$M,12,FALSE))</f>
        <v/>
      </c>
      <c r="C481" s="16" t="str">
        <f>IF(ISERROR(VLOOKUP(CONCATENATE($A481,"_",C$2),'Reference data SID'!$B:$M,12,FALSE)),"",VLOOKUP(CONCATENATE($A481,"_",C$2),'Reference data SID'!$B:$M,12,FALSE))</f>
        <v/>
      </c>
      <c r="D481" s="16" t="str">
        <f>IF(ISERROR(VLOOKUP(CONCATENATE($A481,"_",D$2),'Reference data SID'!$B:$M,12,FALSE)),"",VLOOKUP(CONCATENATE($A481,"_",D$2),'Reference data SID'!$B:$M,12,FALSE))</f>
        <v/>
      </c>
      <c r="E481" s="16" t="str">
        <f>IF(ISERROR(VLOOKUP(CONCATENATE($A481,"_",E$2),'Reference data SID'!$B:$M,12,FALSE)),"",VLOOKUP(CONCATENATE($A481,"_",E$2),'Reference data SID'!$B:$M,12,FALSE))</f>
        <v/>
      </c>
      <c r="F481" s="16" t="str">
        <f>IF(ISERROR(VLOOKUP(CONCATENATE($A481,"_",F$2),'Reference data SID'!$B:$M,12,FALSE)),"",VLOOKUP(CONCATENATE($A481,"_",F$2),'Reference data SID'!$B:$M,12,FALSE))</f>
        <v/>
      </c>
      <c r="G481" s="16" t="str">
        <f>IF(ISERROR(VLOOKUP(CONCATENATE($A481,"_",G$2),'Reference data SID'!$B:$M,12,FALSE)),"",VLOOKUP(CONCATENATE($A481,"_",G$2),'Reference data SID'!$B:$M,12,FALSE))</f>
        <v/>
      </c>
      <c r="H481" s="16" t="str">
        <f>IF(ISERROR(VLOOKUP(CONCATENATE($A481,"_",H$2),'Reference data SID'!$B:$M,12,FALSE)),"",VLOOKUP(CONCATENATE($A481,"_",H$2),'Reference data SID'!$B:$M,12,FALSE))</f>
        <v/>
      </c>
      <c r="I481" s="16" t="str">
        <f>IF(ISERROR(VLOOKUP(CONCATENATE($A481,"_",I$2),'Reference data SID'!$B:$M,12,FALSE)),"",VLOOKUP(CONCATENATE($A481,"_",I$2),'Reference data SID'!$B:$M,12,FALSE))</f>
        <v/>
      </c>
      <c r="J481" s="16" t="str">
        <f>IF(ISERROR(VLOOKUP(CONCATENATE($A481,"_",J$2),'Reference data SID'!$B:$M,12,FALSE)),"",VLOOKUP(CONCATENATE($A481,"_",J$2),'Reference data SID'!$B:$M,12,FALSE))</f>
        <v/>
      </c>
      <c r="K481" s="16" t="str">
        <f>IF(ISERROR(VLOOKUP(CONCATENATE($A481,"_",K$2),'Reference data SID'!$B:$M,12,FALSE)),"",VLOOKUP(CONCATENATE($A481,"_",K$2),'Reference data SID'!$B:$M,12,FALSE))</f>
        <v/>
      </c>
      <c r="L481" s="16" t="str">
        <f>IF(ISERROR(VLOOKUP(CONCATENATE($A481,"_",L$2),'Reference data SID'!$B:$M,12,FALSE)),"",VLOOKUP(CONCATENATE($A481,"_",L$2),'Reference data SID'!$B:$M,12,FALSE))</f>
        <v/>
      </c>
      <c r="M481" s="16" t="str">
        <f>IF(ISERROR(VLOOKUP(CONCATENATE($A481,"_",M$2),'Reference data SID'!$B:$M,12,FALSE)),"",VLOOKUP(CONCATENATE($A481,"_",M$2),'Reference data SID'!$B:$M,12,FALSE))</f>
        <v/>
      </c>
      <c r="N481" s="16" t="str">
        <f>IF(ISERROR(VLOOKUP(CONCATENATE($A481,"_",N$2),'Reference data SID'!$B:$M,12,FALSE)),"",VLOOKUP(CONCATENATE($A481,"_",N$2),'Reference data SID'!$B:$M,12,FALSE))</f>
        <v/>
      </c>
      <c r="O481" s="16" t="str">
        <f>IF(ISERROR(VLOOKUP(CONCATENATE($A481,"_",O$2),'Reference data SID'!$B:$M,12,FALSE)),"",VLOOKUP(CONCATENATE($A481,"_",O$2),'Reference data SID'!$B:$M,12,FALSE))</f>
        <v/>
      </c>
      <c r="P481" s="16" t="str">
        <f>IF(ISERROR(VLOOKUP(CONCATENATE($A481,"_",P$2),'Reference data SID'!$B:$M,12,FALSE)),"",VLOOKUP(CONCATENATE($A481,"_",P$2),'Reference data SID'!$B:$M,12,FALSE))</f>
        <v/>
      </c>
      <c r="Q481" s="16" t="str">
        <f>IF(ISERROR(VLOOKUP(CONCATENATE($A481,"_",Q$2),'Reference data SID'!$B:$M,12,FALSE)),"",VLOOKUP(CONCATENATE($A481,"_",Q$2),'Reference data SID'!$B:$M,12,FALSE))</f>
        <v/>
      </c>
      <c r="R481" s="16" t="str">
        <f>IF(ISERROR(VLOOKUP(CONCATENATE($A481,"_",R$2),'Reference data SID'!$B:$M,12,FALSE)),"",VLOOKUP(CONCATENATE($A481,"_",R$2),'Reference data SID'!$B:$M,12,FALSE))</f>
        <v/>
      </c>
      <c r="S481" s="16" t="str">
        <f>IF(ISERROR(VLOOKUP(CONCATENATE($A481,"_",S$2),'Reference data SID'!$B:$M,12,FALSE)),"",VLOOKUP(CONCATENATE($A481,"_",S$2),'Reference data SID'!$B:$M,12,FALSE))</f>
        <v/>
      </c>
      <c r="T481" s="16" t="str">
        <f>IF(ISERROR(VLOOKUP(CONCATENATE($A481,"_",T$2),'Reference data SID'!$B:$M,12,FALSE)),"",VLOOKUP(CONCATENATE($A481,"_",T$2),'Reference data SID'!$B:$M,12,FALSE))</f>
        <v/>
      </c>
      <c r="U481" s="16" t="str">
        <f>IF(ISERROR(VLOOKUP(CONCATENATE($A481,"_",U$2),'Reference data SID'!$B:$M,12,FALSE)),"",VLOOKUP(CONCATENATE($A481,"_",U$2),'Reference data SID'!$B:$M,12,FALSE))</f>
        <v/>
      </c>
      <c r="V481" s="16" t="str">
        <f>IF(ISERROR(VLOOKUP(CONCATENATE($A481,"_",V$2),'Reference data SID'!$B:$M,12,FALSE)),"",VLOOKUP(CONCATENATE($A481,"_",V$2),'Reference data SID'!$B:$M,12,FALSE))</f>
        <v/>
      </c>
      <c r="W481" s="16" t="str">
        <f>IF(ISERROR(VLOOKUP(CONCATENATE($A481,"_",W$2),'Reference data SID'!$B:$M,12,FALSE)),"",VLOOKUP(CONCATENATE($A481,"_",W$2),'Reference data SID'!$B:$M,12,FALSE))</f>
        <v/>
      </c>
      <c r="X481" s="16" t="str">
        <f>IF(ISERROR(VLOOKUP(CONCATENATE($A481,"_",X$2),'Reference data SID'!$B:$M,12,FALSE)),"",VLOOKUP(CONCATENATE($A481,"_",X$2),'Reference data SID'!$B:$M,12,FALSE))</f>
        <v/>
      </c>
      <c r="Y481" s="16" t="str">
        <f>IF(ISERROR(VLOOKUP(CONCATENATE($A481,"_",Y$2),'Reference data SID'!$B:$M,12,FALSE)),"",VLOOKUP(CONCATENATE($A481,"_",Y$2),'Reference data SID'!$B:$M,12,FALSE))</f>
        <v/>
      </c>
      <c r="Z481" s="16" t="str">
        <f>IF(ISERROR(VLOOKUP(CONCATENATE($A481,"_",Z$2),'Reference data SID'!$B:$M,12,FALSE)),"",VLOOKUP(CONCATENATE($A481,"_",Z$2),'Reference data SID'!$B:$M,12,FALSE))</f>
        <v/>
      </c>
      <c r="AA481" s="16" t="str">
        <f>IF(ISERROR(VLOOKUP(CONCATENATE($A481,"_",AA$2),'Reference data SID'!$B:$M,12,FALSE)),"",VLOOKUP(CONCATENATE($A481,"_",AA$2),'Reference data SID'!$B:$M,12,FALSE))</f>
        <v/>
      </c>
      <c r="AB481" s="16" t="str">
        <f>IF(ISERROR(VLOOKUP(CONCATENATE($A481,"_",AB$2),'Reference data SID'!$B:$M,12,FALSE)),"",VLOOKUP(CONCATENATE($A481,"_",AB$2),'Reference data SID'!$B:$M,12,FALSE))</f>
        <v/>
      </c>
      <c r="AC481" s="16" t="str">
        <f>IF(ISERROR(VLOOKUP(CONCATENATE($A481,"_",AC$2),'Reference data SID'!$B:$M,12,FALSE)),"",VLOOKUP(CONCATENATE($A481,"_",AC$2),'Reference data SID'!$B:$M,12,FALSE))</f>
        <v/>
      </c>
      <c r="AD481" s="16" t="str">
        <f>IF(ISERROR(VLOOKUP(CONCATENATE($A481,"_",AD$2),'Reference data SID'!$B:$M,12,FALSE)),"",VLOOKUP(CONCATENATE($A481,"_",AD$2),'Reference data SID'!$B:$M,12,FALSE))</f>
        <v/>
      </c>
      <c r="AE481" s="16" t="str">
        <f>IF(ISERROR(VLOOKUP(CONCATENATE($A481,"_",AE$2),'Reference data SID'!$B:$M,12,FALSE)),"",VLOOKUP(CONCATENATE($A481,"_",AE$2),'Reference data SID'!$B:$M,12,FALSE))</f>
        <v/>
      </c>
      <c r="AF481" s="16" t="str">
        <f>IF(ISERROR(VLOOKUP(CONCATENATE($A481,"_",AF$2),'Reference data SID'!$B:$M,12,FALSE)),"",VLOOKUP(CONCATENATE($A481,"_",AF$2),'Reference data SID'!$B:$M,12,FALSE))</f>
        <v/>
      </c>
      <c r="AG481" s="16" t="str">
        <f>IF(ISERROR(VLOOKUP(CONCATENATE($A481,"_",AG$2),'Reference data SID'!$B:$M,12,FALSE)),"",VLOOKUP(CONCATENATE($A481,"_",AG$2),'Reference data SID'!$B:$M,12,FALSE))</f>
        <v/>
      </c>
      <c r="AH481" s="16" t="str">
        <f>IF(ISERROR(VLOOKUP(CONCATENATE($A481,"_",AH$2),'Reference data SID'!$B:$M,12,FALSE)),"",VLOOKUP(CONCATENATE($A481,"_",AH$2),'Reference data SID'!$B:$M,12,FALSE))</f>
        <v/>
      </c>
      <c r="AI481" s="16" t="str">
        <f>IF(ISERROR(VLOOKUP(CONCATENATE($A481,"_",AI$2),'Reference data SID'!$B:$M,12,FALSE)),"",VLOOKUP(CONCATENATE($A481,"_",AI$2),'Reference data SID'!$B:$M,12,FALSE))</f>
        <v/>
      </c>
      <c r="AJ481" s="16" t="str">
        <f>IF(ISERROR(VLOOKUP(CONCATENATE($A481,"_",AJ$2),'Reference data SID'!$B:$M,12,FALSE)),"",VLOOKUP(CONCATENATE($A481,"_",AJ$2),'Reference data SID'!$B:$M,12,FALSE))</f>
        <v/>
      </c>
      <c r="AK481" s="16" t="str">
        <f>IF(ISERROR(VLOOKUP(CONCATENATE($A481,"_",AK$2),'Reference data SID'!$B:$M,12,FALSE)),"",VLOOKUP(CONCATENATE($A481,"_",AK$2),'Reference data SID'!$B:$M,12,FALSE))</f>
        <v/>
      </c>
      <c r="AL481" s="16" t="str">
        <f>IF(ISERROR(VLOOKUP(CONCATENATE($A481,"_",AL$2),'Reference data SID'!$B:$M,12,FALSE)),"",VLOOKUP(CONCATENATE($A481,"_",AL$2),'Reference data SID'!$B:$M,12,FALSE))</f>
        <v/>
      </c>
      <c r="AM481" s="16" t="str">
        <f>IF(ISERROR(VLOOKUP(CONCATENATE($A481,"_",AM$2),'Reference data SID'!$B:$M,12,FALSE)),"",VLOOKUP(CONCATENATE($A481,"_",AM$2),'Reference data SID'!$B:$M,12,FALSE))</f>
        <v/>
      </c>
      <c r="AN481" s="16" t="str">
        <f>IF(ISERROR(VLOOKUP(CONCATENATE($A481,"_",AN$2),'Reference data SID'!$B:$M,12,FALSE)),"",VLOOKUP(CONCATENATE($A481,"_",AN$2),'Reference data SID'!$B:$M,12,FALSE))</f>
        <v/>
      </c>
      <c r="AO481" s="16" t="str">
        <f>IF(ISERROR(VLOOKUP(CONCATENATE($A481,"_",AO$2),'Reference data SID'!$B:$M,12,FALSE)),"",VLOOKUP(CONCATENATE($A481,"_",AO$2),'Reference data SID'!$B:$M,12,FALSE))</f>
        <v/>
      </c>
      <c r="AP481" s="16" t="str">
        <f>IF(ISERROR(VLOOKUP(CONCATENATE($A481,"_",AP$2),'Reference data SID'!$B:$M,12,FALSE)),"",VLOOKUP(CONCATENATE($A481,"_",AP$2),'Reference data SID'!$B:$M,12,FALSE))</f>
        <v/>
      </c>
      <c r="AQ481" s="16" t="str">
        <f>IF(ISERROR(VLOOKUP(CONCATENATE($A481,"_",AQ$2),'Reference data SID'!$B:$M,12,FALSE)),"",VLOOKUP(CONCATENATE($A481,"_",AQ$2),'Reference data SID'!$B:$M,12,FALSE))</f>
        <v/>
      </c>
      <c r="AR481" s="16" t="str">
        <f>IF(ISERROR(VLOOKUP(CONCATENATE($A481,"_",AR$2),'Reference data SID'!$B:$M,12,FALSE)),"",VLOOKUP(CONCATENATE($A481,"_",AR$2),'Reference data SID'!$B:$M,12,FALSE))</f>
        <v/>
      </c>
      <c r="AS481" s="16" t="str">
        <f>IF(ISERROR(VLOOKUP(CONCATENATE($A481,"_",AS$2),'Reference data SID'!$B:$M,12,FALSE)),"",VLOOKUP(CONCATENATE($A481,"_",AS$2),'Reference data SID'!$B:$M,12,FALSE))</f>
        <v/>
      </c>
      <c r="AT481" s="16" t="str">
        <f>IF(ISERROR(VLOOKUP(CONCATENATE($A481,"_",AT$2),'Reference data SID'!$B:$M,12,FALSE)),"",VLOOKUP(CONCATENATE($A481,"_",AT$2),'Reference data SID'!$B:$M,12,FALSE))</f>
        <v/>
      </c>
    </row>
    <row r="482" spans="1:46" x14ac:dyDescent="0.25">
      <c r="A482">
        <v>478</v>
      </c>
      <c r="B482" s="16" t="str">
        <f>IF(ISERROR(VLOOKUP(CONCATENATE($A482,"_",B$2),'Reference data SID'!$B:$M,12,FALSE)),"",VLOOKUP(CONCATENATE($A482,"_",B$2),'Reference data SID'!$B:$M,12,FALSE))</f>
        <v/>
      </c>
      <c r="C482" s="16" t="str">
        <f>IF(ISERROR(VLOOKUP(CONCATENATE($A482,"_",C$2),'Reference data SID'!$B:$M,12,FALSE)),"",VLOOKUP(CONCATENATE($A482,"_",C$2),'Reference data SID'!$B:$M,12,FALSE))</f>
        <v/>
      </c>
      <c r="D482" s="16" t="str">
        <f>IF(ISERROR(VLOOKUP(CONCATENATE($A482,"_",D$2),'Reference data SID'!$B:$M,12,FALSE)),"",VLOOKUP(CONCATENATE($A482,"_",D$2),'Reference data SID'!$B:$M,12,FALSE))</f>
        <v/>
      </c>
      <c r="E482" s="16" t="str">
        <f>IF(ISERROR(VLOOKUP(CONCATENATE($A482,"_",E$2),'Reference data SID'!$B:$M,12,FALSE)),"",VLOOKUP(CONCATENATE($A482,"_",E$2),'Reference data SID'!$B:$M,12,FALSE))</f>
        <v/>
      </c>
      <c r="F482" s="16" t="str">
        <f>IF(ISERROR(VLOOKUP(CONCATENATE($A482,"_",F$2),'Reference data SID'!$B:$M,12,FALSE)),"",VLOOKUP(CONCATENATE($A482,"_",F$2),'Reference data SID'!$B:$M,12,FALSE))</f>
        <v/>
      </c>
      <c r="G482" s="16" t="str">
        <f>IF(ISERROR(VLOOKUP(CONCATENATE($A482,"_",G$2),'Reference data SID'!$B:$M,12,FALSE)),"",VLOOKUP(CONCATENATE($A482,"_",G$2),'Reference data SID'!$B:$M,12,FALSE))</f>
        <v/>
      </c>
      <c r="H482" s="16" t="str">
        <f>IF(ISERROR(VLOOKUP(CONCATENATE($A482,"_",H$2),'Reference data SID'!$B:$M,12,FALSE)),"",VLOOKUP(CONCATENATE($A482,"_",H$2),'Reference data SID'!$B:$M,12,FALSE))</f>
        <v/>
      </c>
      <c r="I482" s="16" t="str">
        <f>IF(ISERROR(VLOOKUP(CONCATENATE($A482,"_",I$2),'Reference data SID'!$B:$M,12,FALSE)),"",VLOOKUP(CONCATENATE($A482,"_",I$2),'Reference data SID'!$B:$M,12,FALSE))</f>
        <v/>
      </c>
      <c r="J482" s="16" t="str">
        <f>IF(ISERROR(VLOOKUP(CONCATENATE($A482,"_",J$2),'Reference data SID'!$B:$M,12,FALSE)),"",VLOOKUP(CONCATENATE($A482,"_",J$2),'Reference data SID'!$B:$M,12,FALSE))</f>
        <v/>
      </c>
      <c r="K482" s="16" t="str">
        <f>IF(ISERROR(VLOOKUP(CONCATENATE($A482,"_",K$2),'Reference data SID'!$B:$M,12,FALSE)),"",VLOOKUP(CONCATENATE($A482,"_",K$2),'Reference data SID'!$B:$M,12,FALSE))</f>
        <v/>
      </c>
      <c r="L482" s="16" t="str">
        <f>IF(ISERROR(VLOOKUP(CONCATENATE($A482,"_",L$2),'Reference data SID'!$B:$M,12,FALSE)),"",VLOOKUP(CONCATENATE($A482,"_",L$2),'Reference data SID'!$B:$M,12,FALSE))</f>
        <v/>
      </c>
      <c r="M482" s="16" t="str">
        <f>IF(ISERROR(VLOOKUP(CONCATENATE($A482,"_",M$2),'Reference data SID'!$B:$M,12,FALSE)),"",VLOOKUP(CONCATENATE($A482,"_",M$2),'Reference data SID'!$B:$M,12,FALSE))</f>
        <v/>
      </c>
      <c r="N482" s="16" t="str">
        <f>IF(ISERROR(VLOOKUP(CONCATENATE($A482,"_",N$2),'Reference data SID'!$B:$M,12,FALSE)),"",VLOOKUP(CONCATENATE($A482,"_",N$2),'Reference data SID'!$B:$M,12,FALSE))</f>
        <v/>
      </c>
      <c r="O482" s="16" t="str">
        <f>IF(ISERROR(VLOOKUP(CONCATENATE($A482,"_",O$2),'Reference data SID'!$B:$M,12,FALSE)),"",VLOOKUP(CONCATENATE($A482,"_",O$2),'Reference data SID'!$B:$M,12,FALSE))</f>
        <v/>
      </c>
      <c r="P482" s="16" t="str">
        <f>IF(ISERROR(VLOOKUP(CONCATENATE($A482,"_",P$2),'Reference data SID'!$B:$M,12,FALSE)),"",VLOOKUP(CONCATENATE($A482,"_",P$2),'Reference data SID'!$B:$M,12,FALSE))</f>
        <v/>
      </c>
      <c r="Q482" s="16" t="str">
        <f>IF(ISERROR(VLOOKUP(CONCATENATE($A482,"_",Q$2),'Reference data SID'!$B:$M,12,FALSE)),"",VLOOKUP(CONCATENATE($A482,"_",Q$2),'Reference data SID'!$B:$M,12,FALSE))</f>
        <v/>
      </c>
      <c r="R482" s="16" t="str">
        <f>IF(ISERROR(VLOOKUP(CONCATENATE($A482,"_",R$2),'Reference data SID'!$B:$M,12,FALSE)),"",VLOOKUP(CONCATENATE($A482,"_",R$2),'Reference data SID'!$B:$M,12,FALSE))</f>
        <v/>
      </c>
      <c r="S482" s="16" t="str">
        <f>IF(ISERROR(VLOOKUP(CONCATENATE($A482,"_",S$2),'Reference data SID'!$B:$M,12,FALSE)),"",VLOOKUP(CONCATENATE($A482,"_",S$2),'Reference data SID'!$B:$M,12,FALSE))</f>
        <v/>
      </c>
      <c r="T482" s="16" t="str">
        <f>IF(ISERROR(VLOOKUP(CONCATENATE($A482,"_",T$2),'Reference data SID'!$B:$M,12,FALSE)),"",VLOOKUP(CONCATENATE($A482,"_",T$2),'Reference data SID'!$B:$M,12,FALSE))</f>
        <v/>
      </c>
      <c r="U482" s="16" t="str">
        <f>IF(ISERROR(VLOOKUP(CONCATENATE($A482,"_",U$2),'Reference data SID'!$B:$M,12,FALSE)),"",VLOOKUP(CONCATENATE($A482,"_",U$2),'Reference data SID'!$B:$M,12,FALSE))</f>
        <v/>
      </c>
      <c r="V482" s="16" t="str">
        <f>IF(ISERROR(VLOOKUP(CONCATENATE($A482,"_",V$2),'Reference data SID'!$B:$M,12,FALSE)),"",VLOOKUP(CONCATENATE($A482,"_",V$2),'Reference data SID'!$B:$M,12,FALSE))</f>
        <v/>
      </c>
      <c r="W482" s="16" t="str">
        <f>IF(ISERROR(VLOOKUP(CONCATENATE($A482,"_",W$2),'Reference data SID'!$B:$M,12,FALSE)),"",VLOOKUP(CONCATENATE($A482,"_",W$2),'Reference data SID'!$B:$M,12,FALSE))</f>
        <v/>
      </c>
      <c r="X482" s="16" t="str">
        <f>IF(ISERROR(VLOOKUP(CONCATENATE($A482,"_",X$2),'Reference data SID'!$B:$M,12,FALSE)),"",VLOOKUP(CONCATENATE($A482,"_",X$2),'Reference data SID'!$B:$M,12,FALSE))</f>
        <v/>
      </c>
      <c r="Y482" s="16" t="str">
        <f>IF(ISERROR(VLOOKUP(CONCATENATE($A482,"_",Y$2),'Reference data SID'!$B:$M,12,FALSE)),"",VLOOKUP(CONCATENATE($A482,"_",Y$2),'Reference data SID'!$B:$M,12,FALSE))</f>
        <v/>
      </c>
      <c r="Z482" s="16" t="str">
        <f>IF(ISERROR(VLOOKUP(CONCATENATE($A482,"_",Z$2),'Reference data SID'!$B:$M,12,FALSE)),"",VLOOKUP(CONCATENATE($A482,"_",Z$2),'Reference data SID'!$B:$M,12,FALSE))</f>
        <v/>
      </c>
      <c r="AA482" s="16" t="str">
        <f>IF(ISERROR(VLOOKUP(CONCATENATE($A482,"_",AA$2),'Reference data SID'!$B:$M,12,FALSE)),"",VLOOKUP(CONCATENATE($A482,"_",AA$2),'Reference data SID'!$B:$M,12,FALSE))</f>
        <v/>
      </c>
      <c r="AB482" s="16" t="str">
        <f>IF(ISERROR(VLOOKUP(CONCATENATE($A482,"_",AB$2),'Reference data SID'!$B:$M,12,FALSE)),"",VLOOKUP(CONCATENATE($A482,"_",AB$2),'Reference data SID'!$B:$M,12,FALSE))</f>
        <v/>
      </c>
      <c r="AC482" s="16" t="str">
        <f>IF(ISERROR(VLOOKUP(CONCATENATE($A482,"_",AC$2),'Reference data SID'!$B:$M,12,FALSE)),"",VLOOKUP(CONCATENATE($A482,"_",AC$2),'Reference data SID'!$B:$M,12,FALSE))</f>
        <v/>
      </c>
      <c r="AD482" s="16" t="str">
        <f>IF(ISERROR(VLOOKUP(CONCATENATE($A482,"_",AD$2),'Reference data SID'!$B:$M,12,FALSE)),"",VLOOKUP(CONCATENATE($A482,"_",AD$2),'Reference data SID'!$B:$M,12,FALSE))</f>
        <v/>
      </c>
      <c r="AE482" s="16" t="str">
        <f>IF(ISERROR(VLOOKUP(CONCATENATE($A482,"_",AE$2),'Reference data SID'!$B:$M,12,FALSE)),"",VLOOKUP(CONCATENATE($A482,"_",AE$2),'Reference data SID'!$B:$M,12,FALSE))</f>
        <v/>
      </c>
      <c r="AF482" s="16" t="str">
        <f>IF(ISERROR(VLOOKUP(CONCATENATE($A482,"_",AF$2),'Reference data SID'!$B:$M,12,FALSE)),"",VLOOKUP(CONCATENATE($A482,"_",AF$2),'Reference data SID'!$B:$M,12,FALSE))</f>
        <v/>
      </c>
      <c r="AG482" s="16" t="str">
        <f>IF(ISERROR(VLOOKUP(CONCATENATE($A482,"_",AG$2),'Reference data SID'!$B:$M,12,FALSE)),"",VLOOKUP(CONCATENATE($A482,"_",AG$2),'Reference data SID'!$B:$M,12,FALSE))</f>
        <v/>
      </c>
      <c r="AH482" s="16" t="str">
        <f>IF(ISERROR(VLOOKUP(CONCATENATE($A482,"_",AH$2),'Reference data SID'!$B:$M,12,FALSE)),"",VLOOKUP(CONCATENATE($A482,"_",AH$2),'Reference data SID'!$B:$M,12,FALSE))</f>
        <v/>
      </c>
      <c r="AI482" s="16" t="str">
        <f>IF(ISERROR(VLOOKUP(CONCATENATE($A482,"_",AI$2),'Reference data SID'!$B:$M,12,FALSE)),"",VLOOKUP(CONCATENATE($A482,"_",AI$2),'Reference data SID'!$B:$M,12,FALSE))</f>
        <v/>
      </c>
      <c r="AJ482" s="16" t="str">
        <f>IF(ISERROR(VLOOKUP(CONCATENATE($A482,"_",AJ$2),'Reference data SID'!$B:$M,12,FALSE)),"",VLOOKUP(CONCATENATE($A482,"_",AJ$2),'Reference data SID'!$B:$M,12,FALSE))</f>
        <v/>
      </c>
      <c r="AK482" s="16" t="str">
        <f>IF(ISERROR(VLOOKUP(CONCATENATE($A482,"_",AK$2),'Reference data SID'!$B:$M,12,FALSE)),"",VLOOKUP(CONCATENATE($A482,"_",AK$2),'Reference data SID'!$B:$M,12,FALSE))</f>
        <v/>
      </c>
      <c r="AL482" s="16" t="str">
        <f>IF(ISERROR(VLOOKUP(CONCATENATE($A482,"_",AL$2),'Reference data SID'!$B:$M,12,FALSE)),"",VLOOKUP(CONCATENATE($A482,"_",AL$2),'Reference data SID'!$B:$M,12,FALSE))</f>
        <v/>
      </c>
      <c r="AM482" s="16" t="str">
        <f>IF(ISERROR(VLOOKUP(CONCATENATE($A482,"_",AM$2),'Reference data SID'!$B:$M,12,FALSE)),"",VLOOKUP(CONCATENATE($A482,"_",AM$2),'Reference data SID'!$B:$M,12,FALSE))</f>
        <v/>
      </c>
      <c r="AN482" s="16" t="str">
        <f>IF(ISERROR(VLOOKUP(CONCATENATE($A482,"_",AN$2),'Reference data SID'!$B:$M,12,FALSE)),"",VLOOKUP(CONCATENATE($A482,"_",AN$2),'Reference data SID'!$B:$M,12,FALSE))</f>
        <v/>
      </c>
      <c r="AO482" s="16" t="str">
        <f>IF(ISERROR(VLOOKUP(CONCATENATE($A482,"_",AO$2),'Reference data SID'!$B:$M,12,FALSE)),"",VLOOKUP(CONCATENATE($A482,"_",AO$2),'Reference data SID'!$B:$M,12,FALSE))</f>
        <v/>
      </c>
      <c r="AP482" s="16" t="str">
        <f>IF(ISERROR(VLOOKUP(CONCATENATE($A482,"_",AP$2),'Reference data SID'!$B:$M,12,FALSE)),"",VLOOKUP(CONCATENATE($A482,"_",AP$2),'Reference data SID'!$B:$M,12,FALSE))</f>
        <v/>
      </c>
      <c r="AQ482" s="16" t="str">
        <f>IF(ISERROR(VLOOKUP(CONCATENATE($A482,"_",AQ$2),'Reference data SID'!$B:$M,12,FALSE)),"",VLOOKUP(CONCATENATE($A482,"_",AQ$2),'Reference data SID'!$B:$M,12,FALSE))</f>
        <v/>
      </c>
      <c r="AR482" s="16" t="str">
        <f>IF(ISERROR(VLOOKUP(CONCATENATE($A482,"_",AR$2),'Reference data SID'!$B:$M,12,FALSE)),"",VLOOKUP(CONCATENATE($A482,"_",AR$2),'Reference data SID'!$B:$M,12,FALSE))</f>
        <v/>
      </c>
      <c r="AS482" s="16" t="str">
        <f>IF(ISERROR(VLOOKUP(CONCATENATE($A482,"_",AS$2),'Reference data SID'!$B:$M,12,FALSE)),"",VLOOKUP(CONCATENATE($A482,"_",AS$2),'Reference data SID'!$B:$M,12,FALSE))</f>
        <v/>
      </c>
      <c r="AT482" s="16" t="str">
        <f>IF(ISERROR(VLOOKUP(CONCATENATE($A482,"_",AT$2),'Reference data SID'!$B:$M,12,FALSE)),"",VLOOKUP(CONCATENATE($A482,"_",AT$2),'Reference data SID'!$B:$M,12,FALSE))</f>
        <v/>
      </c>
    </row>
    <row r="483" spans="1:46" x14ac:dyDescent="0.25">
      <c r="A483">
        <v>479</v>
      </c>
      <c r="B483" s="16" t="str">
        <f>IF(ISERROR(VLOOKUP(CONCATENATE($A483,"_",B$2),'Reference data SID'!$B:$M,12,FALSE)),"",VLOOKUP(CONCATENATE($A483,"_",B$2),'Reference data SID'!$B:$M,12,FALSE))</f>
        <v/>
      </c>
      <c r="C483" s="16" t="str">
        <f>IF(ISERROR(VLOOKUP(CONCATENATE($A483,"_",C$2),'Reference data SID'!$B:$M,12,FALSE)),"",VLOOKUP(CONCATENATE($A483,"_",C$2),'Reference data SID'!$B:$M,12,FALSE))</f>
        <v/>
      </c>
      <c r="D483" s="16" t="str">
        <f>IF(ISERROR(VLOOKUP(CONCATENATE($A483,"_",D$2),'Reference data SID'!$B:$M,12,FALSE)),"",VLOOKUP(CONCATENATE($A483,"_",D$2),'Reference data SID'!$B:$M,12,FALSE))</f>
        <v/>
      </c>
      <c r="E483" s="16" t="str">
        <f>IF(ISERROR(VLOOKUP(CONCATENATE($A483,"_",E$2),'Reference data SID'!$B:$M,12,FALSE)),"",VLOOKUP(CONCATENATE($A483,"_",E$2),'Reference data SID'!$B:$M,12,FALSE))</f>
        <v/>
      </c>
      <c r="F483" s="16" t="str">
        <f>IF(ISERROR(VLOOKUP(CONCATENATE($A483,"_",F$2),'Reference data SID'!$B:$M,12,FALSE)),"",VLOOKUP(CONCATENATE($A483,"_",F$2),'Reference data SID'!$B:$M,12,FALSE))</f>
        <v/>
      </c>
      <c r="G483" s="16" t="str">
        <f>IF(ISERROR(VLOOKUP(CONCATENATE($A483,"_",G$2),'Reference data SID'!$B:$M,12,FALSE)),"",VLOOKUP(CONCATENATE($A483,"_",G$2),'Reference data SID'!$B:$M,12,FALSE))</f>
        <v/>
      </c>
      <c r="H483" s="16" t="str">
        <f>IF(ISERROR(VLOOKUP(CONCATENATE($A483,"_",H$2),'Reference data SID'!$B:$M,12,FALSE)),"",VLOOKUP(CONCATENATE($A483,"_",H$2),'Reference data SID'!$B:$M,12,FALSE))</f>
        <v/>
      </c>
      <c r="I483" s="16" t="str">
        <f>IF(ISERROR(VLOOKUP(CONCATENATE($A483,"_",I$2),'Reference data SID'!$B:$M,12,FALSE)),"",VLOOKUP(CONCATENATE($A483,"_",I$2),'Reference data SID'!$B:$M,12,FALSE))</f>
        <v/>
      </c>
      <c r="J483" s="16" t="str">
        <f>IF(ISERROR(VLOOKUP(CONCATENATE($A483,"_",J$2),'Reference data SID'!$B:$M,12,FALSE)),"",VLOOKUP(CONCATENATE($A483,"_",J$2),'Reference data SID'!$B:$M,12,FALSE))</f>
        <v/>
      </c>
      <c r="K483" s="16" t="str">
        <f>IF(ISERROR(VLOOKUP(CONCATENATE($A483,"_",K$2),'Reference data SID'!$B:$M,12,FALSE)),"",VLOOKUP(CONCATENATE($A483,"_",K$2),'Reference data SID'!$B:$M,12,FALSE))</f>
        <v/>
      </c>
      <c r="L483" s="16" t="str">
        <f>IF(ISERROR(VLOOKUP(CONCATENATE($A483,"_",L$2),'Reference data SID'!$B:$M,12,FALSE)),"",VLOOKUP(CONCATENATE($A483,"_",L$2),'Reference data SID'!$B:$M,12,FALSE))</f>
        <v/>
      </c>
      <c r="M483" s="16" t="str">
        <f>IF(ISERROR(VLOOKUP(CONCATENATE($A483,"_",M$2),'Reference data SID'!$B:$M,12,FALSE)),"",VLOOKUP(CONCATENATE($A483,"_",M$2),'Reference data SID'!$B:$M,12,FALSE))</f>
        <v/>
      </c>
      <c r="N483" s="16" t="str">
        <f>IF(ISERROR(VLOOKUP(CONCATENATE($A483,"_",N$2),'Reference data SID'!$B:$M,12,FALSE)),"",VLOOKUP(CONCATENATE($A483,"_",N$2),'Reference data SID'!$B:$M,12,FALSE))</f>
        <v/>
      </c>
      <c r="O483" s="16" t="str">
        <f>IF(ISERROR(VLOOKUP(CONCATENATE($A483,"_",O$2),'Reference data SID'!$B:$M,12,FALSE)),"",VLOOKUP(CONCATENATE($A483,"_",O$2),'Reference data SID'!$B:$M,12,FALSE))</f>
        <v/>
      </c>
      <c r="P483" s="16" t="str">
        <f>IF(ISERROR(VLOOKUP(CONCATENATE($A483,"_",P$2),'Reference data SID'!$B:$M,12,FALSE)),"",VLOOKUP(CONCATENATE($A483,"_",P$2),'Reference data SID'!$B:$M,12,FALSE))</f>
        <v/>
      </c>
      <c r="Q483" s="16" t="str">
        <f>IF(ISERROR(VLOOKUP(CONCATENATE($A483,"_",Q$2),'Reference data SID'!$B:$M,12,FALSE)),"",VLOOKUP(CONCATENATE($A483,"_",Q$2),'Reference data SID'!$B:$M,12,FALSE))</f>
        <v/>
      </c>
      <c r="R483" s="16" t="str">
        <f>IF(ISERROR(VLOOKUP(CONCATENATE($A483,"_",R$2),'Reference data SID'!$B:$M,12,FALSE)),"",VLOOKUP(CONCATENATE($A483,"_",R$2),'Reference data SID'!$B:$M,12,FALSE))</f>
        <v/>
      </c>
      <c r="S483" s="16" t="str">
        <f>IF(ISERROR(VLOOKUP(CONCATENATE($A483,"_",S$2),'Reference data SID'!$B:$M,12,FALSE)),"",VLOOKUP(CONCATENATE($A483,"_",S$2),'Reference data SID'!$B:$M,12,FALSE))</f>
        <v/>
      </c>
      <c r="T483" s="16" t="str">
        <f>IF(ISERROR(VLOOKUP(CONCATENATE($A483,"_",T$2),'Reference data SID'!$B:$M,12,FALSE)),"",VLOOKUP(CONCATENATE($A483,"_",T$2),'Reference data SID'!$B:$M,12,FALSE))</f>
        <v/>
      </c>
      <c r="U483" s="16" t="str">
        <f>IF(ISERROR(VLOOKUP(CONCATENATE($A483,"_",U$2),'Reference data SID'!$B:$M,12,FALSE)),"",VLOOKUP(CONCATENATE($A483,"_",U$2),'Reference data SID'!$B:$M,12,FALSE))</f>
        <v/>
      </c>
      <c r="V483" s="16" t="str">
        <f>IF(ISERROR(VLOOKUP(CONCATENATE($A483,"_",V$2),'Reference data SID'!$B:$M,12,FALSE)),"",VLOOKUP(CONCATENATE($A483,"_",V$2),'Reference data SID'!$B:$M,12,FALSE))</f>
        <v/>
      </c>
      <c r="W483" s="16" t="str">
        <f>IF(ISERROR(VLOOKUP(CONCATENATE($A483,"_",W$2),'Reference data SID'!$B:$M,12,FALSE)),"",VLOOKUP(CONCATENATE($A483,"_",W$2),'Reference data SID'!$B:$M,12,FALSE))</f>
        <v/>
      </c>
      <c r="X483" s="16" t="str">
        <f>IF(ISERROR(VLOOKUP(CONCATENATE($A483,"_",X$2),'Reference data SID'!$B:$M,12,FALSE)),"",VLOOKUP(CONCATENATE($A483,"_",X$2),'Reference data SID'!$B:$M,12,FALSE))</f>
        <v/>
      </c>
      <c r="Y483" s="16" t="str">
        <f>IF(ISERROR(VLOOKUP(CONCATENATE($A483,"_",Y$2),'Reference data SID'!$B:$M,12,FALSE)),"",VLOOKUP(CONCATENATE($A483,"_",Y$2),'Reference data SID'!$B:$M,12,FALSE))</f>
        <v/>
      </c>
      <c r="Z483" s="16" t="str">
        <f>IF(ISERROR(VLOOKUP(CONCATENATE($A483,"_",Z$2),'Reference data SID'!$B:$M,12,FALSE)),"",VLOOKUP(CONCATENATE($A483,"_",Z$2),'Reference data SID'!$B:$M,12,FALSE))</f>
        <v/>
      </c>
      <c r="AA483" s="16" t="str">
        <f>IF(ISERROR(VLOOKUP(CONCATENATE($A483,"_",AA$2),'Reference data SID'!$B:$M,12,FALSE)),"",VLOOKUP(CONCATENATE($A483,"_",AA$2),'Reference data SID'!$B:$M,12,FALSE))</f>
        <v/>
      </c>
      <c r="AB483" s="16" t="str">
        <f>IF(ISERROR(VLOOKUP(CONCATENATE($A483,"_",AB$2),'Reference data SID'!$B:$M,12,FALSE)),"",VLOOKUP(CONCATENATE($A483,"_",AB$2),'Reference data SID'!$B:$M,12,FALSE))</f>
        <v/>
      </c>
      <c r="AC483" s="16" t="str">
        <f>IF(ISERROR(VLOOKUP(CONCATENATE($A483,"_",AC$2),'Reference data SID'!$B:$M,12,FALSE)),"",VLOOKUP(CONCATENATE($A483,"_",AC$2),'Reference data SID'!$B:$M,12,FALSE))</f>
        <v/>
      </c>
      <c r="AD483" s="16" t="str">
        <f>IF(ISERROR(VLOOKUP(CONCATENATE($A483,"_",AD$2),'Reference data SID'!$B:$M,12,FALSE)),"",VLOOKUP(CONCATENATE($A483,"_",AD$2),'Reference data SID'!$B:$M,12,FALSE))</f>
        <v/>
      </c>
      <c r="AE483" s="16" t="str">
        <f>IF(ISERROR(VLOOKUP(CONCATENATE($A483,"_",AE$2),'Reference data SID'!$B:$M,12,FALSE)),"",VLOOKUP(CONCATENATE($A483,"_",AE$2),'Reference data SID'!$B:$M,12,FALSE))</f>
        <v/>
      </c>
      <c r="AF483" s="16" t="str">
        <f>IF(ISERROR(VLOOKUP(CONCATENATE($A483,"_",AF$2),'Reference data SID'!$B:$M,12,FALSE)),"",VLOOKUP(CONCATENATE($A483,"_",AF$2),'Reference data SID'!$B:$M,12,FALSE))</f>
        <v/>
      </c>
      <c r="AG483" s="16" t="str">
        <f>IF(ISERROR(VLOOKUP(CONCATENATE($A483,"_",AG$2),'Reference data SID'!$B:$M,12,FALSE)),"",VLOOKUP(CONCATENATE($A483,"_",AG$2),'Reference data SID'!$B:$M,12,FALSE))</f>
        <v/>
      </c>
      <c r="AH483" s="16" t="str">
        <f>IF(ISERROR(VLOOKUP(CONCATENATE($A483,"_",AH$2),'Reference data SID'!$B:$M,12,FALSE)),"",VLOOKUP(CONCATENATE($A483,"_",AH$2),'Reference data SID'!$B:$M,12,FALSE))</f>
        <v/>
      </c>
      <c r="AI483" s="16" t="str">
        <f>IF(ISERROR(VLOOKUP(CONCATENATE($A483,"_",AI$2),'Reference data SID'!$B:$M,12,FALSE)),"",VLOOKUP(CONCATENATE($A483,"_",AI$2),'Reference data SID'!$B:$M,12,FALSE))</f>
        <v/>
      </c>
      <c r="AJ483" s="16" t="str">
        <f>IF(ISERROR(VLOOKUP(CONCATENATE($A483,"_",AJ$2),'Reference data SID'!$B:$M,12,FALSE)),"",VLOOKUP(CONCATENATE($A483,"_",AJ$2),'Reference data SID'!$B:$M,12,FALSE))</f>
        <v/>
      </c>
      <c r="AK483" s="16" t="str">
        <f>IF(ISERROR(VLOOKUP(CONCATENATE($A483,"_",AK$2),'Reference data SID'!$B:$M,12,FALSE)),"",VLOOKUP(CONCATENATE($A483,"_",AK$2),'Reference data SID'!$B:$M,12,FALSE))</f>
        <v/>
      </c>
      <c r="AL483" s="16" t="str">
        <f>IF(ISERROR(VLOOKUP(CONCATENATE($A483,"_",AL$2),'Reference data SID'!$B:$M,12,FALSE)),"",VLOOKUP(CONCATENATE($A483,"_",AL$2),'Reference data SID'!$B:$M,12,FALSE))</f>
        <v/>
      </c>
      <c r="AM483" s="16" t="str">
        <f>IF(ISERROR(VLOOKUP(CONCATENATE($A483,"_",AM$2),'Reference data SID'!$B:$M,12,FALSE)),"",VLOOKUP(CONCATENATE($A483,"_",AM$2),'Reference data SID'!$B:$M,12,FALSE))</f>
        <v/>
      </c>
      <c r="AN483" s="16" t="str">
        <f>IF(ISERROR(VLOOKUP(CONCATENATE($A483,"_",AN$2),'Reference data SID'!$B:$M,12,FALSE)),"",VLOOKUP(CONCATENATE($A483,"_",AN$2),'Reference data SID'!$B:$M,12,FALSE))</f>
        <v/>
      </c>
      <c r="AO483" s="16" t="str">
        <f>IF(ISERROR(VLOOKUP(CONCATENATE($A483,"_",AO$2),'Reference data SID'!$B:$M,12,FALSE)),"",VLOOKUP(CONCATENATE($A483,"_",AO$2),'Reference data SID'!$B:$M,12,FALSE))</f>
        <v/>
      </c>
      <c r="AP483" s="16" t="str">
        <f>IF(ISERROR(VLOOKUP(CONCATENATE($A483,"_",AP$2),'Reference data SID'!$B:$M,12,FALSE)),"",VLOOKUP(CONCATENATE($A483,"_",AP$2),'Reference data SID'!$B:$M,12,FALSE))</f>
        <v/>
      </c>
      <c r="AQ483" s="16" t="str">
        <f>IF(ISERROR(VLOOKUP(CONCATENATE($A483,"_",AQ$2),'Reference data SID'!$B:$M,12,FALSE)),"",VLOOKUP(CONCATENATE($A483,"_",AQ$2),'Reference data SID'!$B:$M,12,FALSE))</f>
        <v/>
      </c>
      <c r="AR483" s="16" t="str">
        <f>IF(ISERROR(VLOOKUP(CONCATENATE($A483,"_",AR$2),'Reference data SID'!$B:$M,12,FALSE)),"",VLOOKUP(CONCATENATE($A483,"_",AR$2),'Reference data SID'!$B:$M,12,FALSE))</f>
        <v/>
      </c>
      <c r="AS483" s="16" t="str">
        <f>IF(ISERROR(VLOOKUP(CONCATENATE($A483,"_",AS$2),'Reference data SID'!$B:$M,12,FALSE)),"",VLOOKUP(CONCATENATE($A483,"_",AS$2),'Reference data SID'!$B:$M,12,FALSE))</f>
        <v/>
      </c>
      <c r="AT483" s="16" t="str">
        <f>IF(ISERROR(VLOOKUP(CONCATENATE($A483,"_",AT$2),'Reference data SID'!$B:$M,12,FALSE)),"",VLOOKUP(CONCATENATE($A483,"_",AT$2),'Reference data SID'!$B:$M,12,FALSE))</f>
        <v/>
      </c>
    </row>
    <row r="484" spans="1:46" x14ac:dyDescent="0.25">
      <c r="A484">
        <v>480</v>
      </c>
      <c r="B484" s="16" t="str">
        <f>IF(ISERROR(VLOOKUP(CONCATENATE($A484,"_",B$2),'Reference data SID'!$B:$M,12,FALSE)),"",VLOOKUP(CONCATENATE($A484,"_",B$2),'Reference data SID'!$B:$M,12,FALSE))</f>
        <v/>
      </c>
      <c r="C484" s="16" t="str">
        <f>IF(ISERROR(VLOOKUP(CONCATENATE($A484,"_",C$2),'Reference data SID'!$B:$M,12,FALSE)),"",VLOOKUP(CONCATENATE($A484,"_",C$2),'Reference data SID'!$B:$M,12,FALSE))</f>
        <v/>
      </c>
      <c r="D484" s="16" t="str">
        <f>IF(ISERROR(VLOOKUP(CONCATENATE($A484,"_",D$2),'Reference data SID'!$B:$M,12,FALSE)),"",VLOOKUP(CONCATENATE($A484,"_",D$2),'Reference data SID'!$B:$M,12,FALSE))</f>
        <v/>
      </c>
      <c r="E484" s="16" t="str">
        <f>IF(ISERROR(VLOOKUP(CONCATENATE($A484,"_",E$2),'Reference data SID'!$B:$M,12,FALSE)),"",VLOOKUP(CONCATENATE($A484,"_",E$2),'Reference data SID'!$B:$M,12,FALSE))</f>
        <v/>
      </c>
      <c r="F484" s="16" t="str">
        <f>IF(ISERROR(VLOOKUP(CONCATENATE($A484,"_",F$2),'Reference data SID'!$B:$M,12,FALSE)),"",VLOOKUP(CONCATENATE($A484,"_",F$2),'Reference data SID'!$B:$M,12,FALSE))</f>
        <v/>
      </c>
      <c r="G484" s="16" t="str">
        <f>IF(ISERROR(VLOOKUP(CONCATENATE($A484,"_",G$2),'Reference data SID'!$B:$M,12,FALSE)),"",VLOOKUP(CONCATENATE($A484,"_",G$2),'Reference data SID'!$B:$M,12,FALSE))</f>
        <v/>
      </c>
      <c r="H484" s="16" t="str">
        <f>IF(ISERROR(VLOOKUP(CONCATENATE($A484,"_",H$2),'Reference data SID'!$B:$M,12,FALSE)),"",VLOOKUP(CONCATENATE($A484,"_",H$2),'Reference data SID'!$B:$M,12,FALSE))</f>
        <v/>
      </c>
      <c r="I484" s="16" t="str">
        <f>IF(ISERROR(VLOOKUP(CONCATENATE($A484,"_",I$2),'Reference data SID'!$B:$M,12,FALSE)),"",VLOOKUP(CONCATENATE($A484,"_",I$2),'Reference data SID'!$B:$M,12,FALSE))</f>
        <v/>
      </c>
      <c r="J484" s="16" t="str">
        <f>IF(ISERROR(VLOOKUP(CONCATENATE($A484,"_",J$2),'Reference data SID'!$B:$M,12,FALSE)),"",VLOOKUP(CONCATENATE($A484,"_",J$2),'Reference data SID'!$B:$M,12,FALSE))</f>
        <v/>
      </c>
      <c r="K484" s="16" t="str">
        <f>IF(ISERROR(VLOOKUP(CONCATENATE($A484,"_",K$2),'Reference data SID'!$B:$M,12,FALSE)),"",VLOOKUP(CONCATENATE($A484,"_",K$2),'Reference data SID'!$B:$M,12,FALSE))</f>
        <v/>
      </c>
      <c r="L484" s="16" t="str">
        <f>IF(ISERROR(VLOOKUP(CONCATENATE($A484,"_",L$2),'Reference data SID'!$B:$M,12,FALSE)),"",VLOOKUP(CONCATENATE($A484,"_",L$2),'Reference data SID'!$B:$M,12,FALSE))</f>
        <v/>
      </c>
      <c r="M484" s="16" t="str">
        <f>IF(ISERROR(VLOOKUP(CONCATENATE($A484,"_",M$2),'Reference data SID'!$B:$M,12,FALSE)),"",VLOOKUP(CONCATENATE($A484,"_",M$2),'Reference data SID'!$B:$M,12,FALSE))</f>
        <v/>
      </c>
      <c r="N484" s="16" t="str">
        <f>IF(ISERROR(VLOOKUP(CONCATENATE($A484,"_",N$2),'Reference data SID'!$B:$M,12,FALSE)),"",VLOOKUP(CONCATENATE($A484,"_",N$2),'Reference data SID'!$B:$M,12,FALSE))</f>
        <v/>
      </c>
      <c r="O484" s="16" t="str">
        <f>IF(ISERROR(VLOOKUP(CONCATENATE($A484,"_",O$2),'Reference data SID'!$B:$M,12,FALSE)),"",VLOOKUP(CONCATENATE($A484,"_",O$2),'Reference data SID'!$B:$M,12,FALSE))</f>
        <v/>
      </c>
      <c r="P484" s="16" t="str">
        <f>IF(ISERROR(VLOOKUP(CONCATENATE($A484,"_",P$2),'Reference data SID'!$B:$M,12,FALSE)),"",VLOOKUP(CONCATENATE($A484,"_",P$2),'Reference data SID'!$B:$M,12,FALSE))</f>
        <v/>
      </c>
      <c r="Q484" s="16" t="str">
        <f>IF(ISERROR(VLOOKUP(CONCATENATE($A484,"_",Q$2),'Reference data SID'!$B:$M,12,FALSE)),"",VLOOKUP(CONCATENATE($A484,"_",Q$2),'Reference data SID'!$B:$M,12,FALSE))</f>
        <v/>
      </c>
      <c r="R484" s="16" t="str">
        <f>IF(ISERROR(VLOOKUP(CONCATENATE($A484,"_",R$2),'Reference data SID'!$B:$M,12,FALSE)),"",VLOOKUP(CONCATENATE($A484,"_",R$2),'Reference data SID'!$B:$M,12,FALSE))</f>
        <v/>
      </c>
      <c r="S484" s="16" t="str">
        <f>IF(ISERROR(VLOOKUP(CONCATENATE($A484,"_",S$2),'Reference data SID'!$B:$M,12,FALSE)),"",VLOOKUP(CONCATENATE($A484,"_",S$2),'Reference data SID'!$B:$M,12,FALSE))</f>
        <v/>
      </c>
      <c r="T484" s="16" t="str">
        <f>IF(ISERROR(VLOOKUP(CONCATENATE($A484,"_",T$2),'Reference data SID'!$B:$M,12,FALSE)),"",VLOOKUP(CONCATENATE($A484,"_",T$2),'Reference data SID'!$B:$M,12,FALSE))</f>
        <v/>
      </c>
      <c r="U484" s="16" t="str">
        <f>IF(ISERROR(VLOOKUP(CONCATENATE($A484,"_",U$2),'Reference data SID'!$B:$M,12,FALSE)),"",VLOOKUP(CONCATENATE($A484,"_",U$2),'Reference data SID'!$B:$M,12,FALSE))</f>
        <v/>
      </c>
      <c r="V484" s="16" t="str">
        <f>IF(ISERROR(VLOOKUP(CONCATENATE($A484,"_",V$2),'Reference data SID'!$B:$M,12,FALSE)),"",VLOOKUP(CONCATENATE($A484,"_",V$2),'Reference data SID'!$B:$M,12,FALSE))</f>
        <v/>
      </c>
      <c r="W484" s="16" t="str">
        <f>IF(ISERROR(VLOOKUP(CONCATENATE($A484,"_",W$2),'Reference data SID'!$B:$M,12,FALSE)),"",VLOOKUP(CONCATENATE($A484,"_",W$2),'Reference data SID'!$B:$M,12,FALSE))</f>
        <v/>
      </c>
      <c r="X484" s="16" t="str">
        <f>IF(ISERROR(VLOOKUP(CONCATENATE($A484,"_",X$2),'Reference data SID'!$B:$M,12,FALSE)),"",VLOOKUP(CONCATENATE($A484,"_",X$2),'Reference data SID'!$B:$M,12,FALSE))</f>
        <v/>
      </c>
      <c r="Y484" s="16" t="str">
        <f>IF(ISERROR(VLOOKUP(CONCATENATE($A484,"_",Y$2),'Reference data SID'!$B:$M,12,FALSE)),"",VLOOKUP(CONCATENATE($A484,"_",Y$2),'Reference data SID'!$B:$M,12,FALSE))</f>
        <v/>
      </c>
      <c r="Z484" s="16" t="str">
        <f>IF(ISERROR(VLOOKUP(CONCATENATE($A484,"_",Z$2),'Reference data SID'!$B:$M,12,FALSE)),"",VLOOKUP(CONCATENATE($A484,"_",Z$2),'Reference data SID'!$B:$M,12,FALSE))</f>
        <v/>
      </c>
      <c r="AA484" s="16" t="str">
        <f>IF(ISERROR(VLOOKUP(CONCATENATE($A484,"_",AA$2),'Reference data SID'!$B:$M,12,FALSE)),"",VLOOKUP(CONCATENATE($A484,"_",AA$2),'Reference data SID'!$B:$M,12,FALSE))</f>
        <v/>
      </c>
      <c r="AB484" s="16" t="str">
        <f>IF(ISERROR(VLOOKUP(CONCATENATE($A484,"_",AB$2),'Reference data SID'!$B:$M,12,FALSE)),"",VLOOKUP(CONCATENATE($A484,"_",AB$2),'Reference data SID'!$B:$M,12,FALSE))</f>
        <v/>
      </c>
      <c r="AC484" s="16" t="str">
        <f>IF(ISERROR(VLOOKUP(CONCATENATE($A484,"_",AC$2),'Reference data SID'!$B:$M,12,FALSE)),"",VLOOKUP(CONCATENATE($A484,"_",AC$2),'Reference data SID'!$B:$M,12,FALSE))</f>
        <v/>
      </c>
      <c r="AD484" s="16" t="str">
        <f>IF(ISERROR(VLOOKUP(CONCATENATE($A484,"_",AD$2),'Reference data SID'!$B:$M,12,FALSE)),"",VLOOKUP(CONCATENATE($A484,"_",AD$2),'Reference data SID'!$B:$M,12,FALSE))</f>
        <v/>
      </c>
      <c r="AE484" s="16" t="str">
        <f>IF(ISERROR(VLOOKUP(CONCATENATE($A484,"_",AE$2),'Reference data SID'!$B:$M,12,FALSE)),"",VLOOKUP(CONCATENATE($A484,"_",AE$2),'Reference data SID'!$B:$M,12,FALSE))</f>
        <v/>
      </c>
      <c r="AF484" s="16" t="str">
        <f>IF(ISERROR(VLOOKUP(CONCATENATE($A484,"_",AF$2),'Reference data SID'!$B:$M,12,FALSE)),"",VLOOKUP(CONCATENATE($A484,"_",AF$2),'Reference data SID'!$B:$M,12,FALSE))</f>
        <v/>
      </c>
      <c r="AG484" s="16" t="str">
        <f>IF(ISERROR(VLOOKUP(CONCATENATE($A484,"_",AG$2),'Reference data SID'!$B:$M,12,FALSE)),"",VLOOKUP(CONCATENATE($A484,"_",AG$2),'Reference data SID'!$B:$M,12,FALSE))</f>
        <v/>
      </c>
      <c r="AH484" s="16" t="str">
        <f>IF(ISERROR(VLOOKUP(CONCATENATE($A484,"_",AH$2),'Reference data SID'!$B:$M,12,FALSE)),"",VLOOKUP(CONCATENATE($A484,"_",AH$2),'Reference data SID'!$B:$M,12,FALSE))</f>
        <v/>
      </c>
      <c r="AI484" s="16" t="str">
        <f>IF(ISERROR(VLOOKUP(CONCATENATE($A484,"_",AI$2),'Reference data SID'!$B:$M,12,FALSE)),"",VLOOKUP(CONCATENATE($A484,"_",AI$2),'Reference data SID'!$B:$M,12,FALSE))</f>
        <v/>
      </c>
      <c r="AJ484" s="16" t="str">
        <f>IF(ISERROR(VLOOKUP(CONCATENATE($A484,"_",AJ$2),'Reference data SID'!$B:$M,12,FALSE)),"",VLOOKUP(CONCATENATE($A484,"_",AJ$2),'Reference data SID'!$B:$M,12,FALSE))</f>
        <v/>
      </c>
      <c r="AK484" s="16" t="str">
        <f>IF(ISERROR(VLOOKUP(CONCATENATE($A484,"_",AK$2),'Reference data SID'!$B:$M,12,FALSE)),"",VLOOKUP(CONCATENATE($A484,"_",AK$2),'Reference data SID'!$B:$M,12,FALSE))</f>
        <v/>
      </c>
      <c r="AL484" s="16" t="str">
        <f>IF(ISERROR(VLOOKUP(CONCATENATE($A484,"_",AL$2),'Reference data SID'!$B:$M,12,FALSE)),"",VLOOKUP(CONCATENATE($A484,"_",AL$2),'Reference data SID'!$B:$M,12,FALSE))</f>
        <v/>
      </c>
      <c r="AM484" s="16" t="str">
        <f>IF(ISERROR(VLOOKUP(CONCATENATE($A484,"_",AM$2),'Reference data SID'!$B:$M,12,FALSE)),"",VLOOKUP(CONCATENATE($A484,"_",AM$2),'Reference data SID'!$B:$M,12,FALSE))</f>
        <v/>
      </c>
      <c r="AN484" s="16" t="str">
        <f>IF(ISERROR(VLOOKUP(CONCATENATE($A484,"_",AN$2),'Reference data SID'!$B:$M,12,FALSE)),"",VLOOKUP(CONCATENATE($A484,"_",AN$2),'Reference data SID'!$B:$M,12,FALSE))</f>
        <v/>
      </c>
      <c r="AO484" s="16" t="str">
        <f>IF(ISERROR(VLOOKUP(CONCATENATE($A484,"_",AO$2),'Reference data SID'!$B:$M,12,FALSE)),"",VLOOKUP(CONCATENATE($A484,"_",AO$2),'Reference data SID'!$B:$M,12,FALSE))</f>
        <v/>
      </c>
      <c r="AP484" s="16" t="str">
        <f>IF(ISERROR(VLOOKUP(CONCATENATE($A484,"_",AP$2),'Reference data SID'!$B:$M,12,FALSE)),"",VLOOKUP(CONCATENATE($A484,"_",AP$2),'Reference data SID'!$B:$M,12,FALSE))</f>
        <v/>
      </c>
      <c r="AQ484" s="16" t="str">
        <f>IF(ISERROR(VLOOKUP(CONCATENATE($A484,"_",AQ$2),'Reference data SID'!$B:$M,12,FALSE)),"",VLOOKUP(CONCATENATE($A484,"_",AQ$2),'Reference data SID'!$B:$M,12,FALSE))</f>
        <v/>
      </c>
      <c r="AR484" s="16" t="str">
        <f>IF(ISERROR(VLOOKUP(CONCATENATE($A484,"_",AR$2),'Reference data SID'!$B:$M,12,FALSE)),"",VLOOKUP(CONCATENATE($A484,"_",AR$2),'Reference data SID'!$B:$M,12,FALSE))</f>
        <v/>
      </c>
      <c r="AS484" s="16" t="str">
        <f>IF(ISERROR(VLOOKUP(CONCATENATE($A484,"_",AS$2),'Reference data SID'!$B:$M,12,FALSE)),"",VLOOKUP(CONCATENATE($A484,"_",AS$2),'Reference data SID'!$B:$M,12,FALSE))</f>
        <v/>
      </c>
      <c r="AT484" s="16" t="str">
        <f>IF(ISERROR(VLOOKUP(CONCATENATE($A484,"_",AT$2),'Reference data SID'!$B:$M,12,FALSE)),"",VLOOKUP(CONCATENATE($A484,"_",AT$2),'Reference data SID'!$B:$M,12,FALSE))</f>
        <v/>
      </c>
    </row>
    <row r="485" spans="1:46" x14ac:dyDescent="0.25">
      <c r="A485">
        <v>481</v>
      </c>
      <c r="B485" s="16" t="str">
        <f>IF(ISERROR(VLOOKUP(CONCATENATE($A485,"_",B$2),'Reference data SID'!$B:$M,12,FALSE)),"",VLOOKUP(CONCATENATE($A485,"_",B$2),'Reference data SID'!$B:$M,12,FALSE))</f>
        <v/>
      </c>
      <c r="C485" s="16" t="str">
        <f>IF(ISERROR(VLOOKUP(CONCATENATE($A485,"_",C$2),'Reference data SID'!$B:$M,12,FALSE)),"",VLOOKUP(CONCATENATE($A485,"_",C$2),'Reference data SID'!$B:$M,12,FALSE))</f>
        <v/>
      </c>
      <c r="D485" s="16" t="str">
        <f>IF(ISERROR(VLOOKUP(CONCATENATE($A485,"_",D$2),'Reference data SID'!$B:$M,12,FALSE)),"",VLOOKUP(CONCATENATE($A485,"_",D$2),'Reference data SID'!$B:$M,12,FALSE))</f>
        <v/>
      </c>
      <c r="E485" s="16" t="str">
        <f>IF(ISERROR(VLOOKUP(CONCATENATE($A485,"_",E$2),'Reference data SID'!$B:$M,12,FALSE)),"",VLOOKUP(CONCATENATE($A485,"_",E$2),'Reference data SID'!$B:$M,12,FALSE))</f>
        <v/>
      </c>
      <c r="F485" s="16" t="str">
        <f>IF(ISERROR(VLOOKUP(CONCATENATE($A485,"_",F$2),'Reference data SID'!$B:$M,12,FALSE)),"",VLOOKUP(CONCATENATE($A485,"_",F$2),'Reference data SID'!$B:$M,12,FALSE))</f>
        <v/>
      </c>
      <c r="G485" s="16" t="str">
        <f>IF(ISERROR(VLOOKUP(CONCATENATE($A485,"_",G$2),'Reference data SID'!$B:$M,12,FALSE)),"",VLOOKUP(CONCATENATE($A485,"_",G$2),'Reference data SID'!$B:$M,12,FALSE))</f>
        <v/>
      </c>
      <c r="H485" s="16" t="str">
        <f>IF(ISERROR(VLOOKUP(CONCATENATE($A485,"_",H$2),'Reference data SID'!$B:$M,12,FALSE)),"",VLOOKUP(CONCATENATE($A485,"_",H$2),'Reference data SID'!$B:$M,12,FALSE))</f>
        <v/>
      </c>
      <c r="I485" s="16" t="str">
        <f>IF(ISERROR(VLOOKUP(CONCATENATE($A485,"_",I$2),'Reference data SID'!$B:$M,12,FALSE)),"",VLOOKUP(CONCATENATE($A485,"_",I$2),'Reference data SID'!$B:$M,12,FALSE))</f>
        <v/>
      </c>
      <c r="J485" s="16" t="str">
        <f>IF(ISERROR(VLOOKUP(CONCATENATE($A485,"_",J$2),'Reference data SID'!$B:$M,12,FALSE)),"",VLOOKUP(CONCATENATE($A485,"_",J$2),'Reference data SID'!$B:$M,12,FALSE))</f>
        <v/>
      </c>
      <c r="K485" s="16" t="str">
        <f>IF(ISERROR(VLOOKUP(CONCATENATE($A485,"_",K$2),'Reference data SID'!$B:$M,12,FALSE)),"",VLOOKUP(CONCATENATE($A485,"_",K$2),'Reference data SID'!$B:$M,12,FALSE))</f>
        <v/>
      </c>
      <c r="L485" s="16" t="str">
        <f>IF(ISERROR(VLOOKUP(CONCATENATE($A485,"_",L$2),'Reference data SID'!$B:$M,12,FALSE)),"",VLOOKUP(CONCATENATE($A485,"_",L$2),'Reference data SID'!$B:$M,12,FALSE))</f>
        <v/>
      </c>
      <c r="M485" s="16" t="str">
        <f>IF(ISERROR(VLOOKUP(CONCATENATE($A485,"_",M$2),'Reference data SID'!$B:$M,12,FALSE)),"",VLOOKUP(CONCATENATE($A485,"_",M$2),'Reference data SID'!$B:$M,12,FALSE))</f>
        <v/>
      </c>
      <c r="N485" s="16" t="str">
        <f>IF(ISERROR(VLOOKUP(CONCATENATE($A485,"_",N$2),'Reference data SID'!$B:$M,12,FALSE)),"",VLOOKUP(CONCATENATE($A485,"_",N$2),'Reference data SID'!$B:$M,12,FALSE))</f>
        <v/>
      </c>
      <c r="O485" s="16" t="str">
        <f>IF(ISERROR(VLOOKUP(CONCATENATE($A485,"_",O$2),'Reference data SID'!$B:$M,12,FALSE)),"",VLOOKUP(CONCATENATE($A485,"_",O$2),'Reference data SID'!$B:$M,12,FALSE))</f>
        <v/>
      </c>
      <c r="P485" s="16" t="str">
        <f>IF(ISERROR(VLOOKUP(CONCATENATE($A485,"_",P$2),'Reference data SID'!$B:$M,12,FALSE)),"",VLOOKUP(CONCATENATE($A485,"_",P$2),'Reference data SID'!$B:$M,12,FALSE))</f>
        <v/>
      </c>
      <c r="Q485" s="16" t="str">
        <f>IF(ISERROR(VLOOKUP(CONCATENATE($A485,"_",Q$2),'Reference data SID'!$B:$M,12,FALSE)),"",VLOOKUP(CONCATENATE($A485,"_",Q$2),'Reference data SID'!$B:$M,12,FALSE))</f>
        <v/>
      </c>
      <c r="R485" s="16" t="str">
        <f>IF(ISERROR(VLOOKUP(CONCATENATE($A485,"_",R$2),'Reference data SID'!$B:$M,12,FALSE)),"",VLOOKUP(CONCATENATE($A485,"_",R$2),'Reference data SID'!$B:$M,12,FALSE))</f>
        <v/>
      </c>
      <c r="S485" s="16" t="str">
        <f>IF(ISERROR(VLOOKUP(CONCATENATE($A485,"_",S$2),'Reference data SID'!$B:$M,12,FALSE)),"",VLOOKUP(CONCATENATE($A485,"_",S$2),'Reference data SID'!$B:$M,12,FALSE))</f>
        <v/>
      </c>
      <c r="T485" s="16" t="str">
        <f>IF(ISERROR(VLOOKUP(CONCATENATE($A485,"_",T$2),'Reference data SID'!$B:$M,12,FALSE)),"",VLOOKUP(CONCATENATE($A485,"_",T$2),'Reference data SID'!$B:$M,12,FALSE))</f>
        <v/>
      </c>
      <c r="U485" s="16" t="str">
        <f>IF(ISERROR(VLOOKUP(CONCATENATE($A485,"_",U$2),'Reference data SID'!$B:$M,12,FALSE)),"",VLOOKUP(CONCATENATE($A485,"_",U$2),'Reference data SID'!$B:$M,12,FALSE))</f>
        <v/>
      </c>
      <c r="V485" s="16" t="str">
        <f>IF(ISERROR(VLOOKUP(CONCATENATE($A485,"_",V$2),'Reference data SID'!$B:$M,12,FALSE)),"",VLOOKUP(CONCATENATE($A485,"_",V$2),'Reference data SID'!$B:$M,12,FALSE))</f>
        <v/>
      </c>
      <c r="W485" s="16" t="str">
        <f>IF(ISERROR(VLOOKUP(CONCATENATE($A485,"_",W$2),'Reference data SID'!$B:$M,12,FALSE)),"",VLOOKUP(CONCATENATE($A485,"_",W$2),'Reference data SID'!$B:$M,12,FALSE))</f>
        <v/>
      </c>
      <c r="X485" s="16" t="str">
        <f>IF(ISERROR(VLOOKUP(CONCATENATE($A485,"_",X$2),'Reference data SID'!$B:$M,12,FALSE)),"",VLOOKUP(CONCATENATE($A485,"_",X$2),'Reference data SID'!$B:$M,12,FALSE))</f>
        <v/>
      </c>
      <c r="Y485" s="16" t="str">
        <f>IF(ISERROR(VLOOKUP(CONCATENATE($A485,"_",Y$2),'Reference data SID'!$B:$M,12,FALSE)),"",VLOOKUP(CONCATENATE($A485,"_",Y$2),'Reference data SID'!$B:$M,12,FALSE))</f>
        <v/>
      </c>
      <c r="Z485" s="16" t="str">
        <f>IF(ISERROR(VLOOKUP(CONCATENATE($A485,"_",Z$2),'Reference data SID'!$B:$M,12,FALSE)),"",VLOOKUP(CONCATENATE($A485,"_",Z$2),'Reference data SID'!$B:$M,12,FALSE))</f>
        <v/>
      </c>
      <c r="AA485" s="16" t="str">
        <f>IF(ISERROR(VLOOKUP(CONCATENATE($A485,"_",AA$2),'Reference data SID'!$B:$M,12,FALSE)),"",VLOOKUP(CONCATENATE($A485,"_",AA$2),'Reference data SID'!$B:$M,12,FALSE))</f>
        <v/>
      </c>
      <c r="AB485" s="16" t="str">
        <f>IF(ISERROR(VLOOKUP(CONCATENATE($A485,"_",AB$2),'Reference data SID'!$B:$M,12,FALSE)),"",VLOOKUP(CONCATENATE($A485,"_",AB$2),'Reference data SID'!$B:$M,12,FALSE))</f>
        <v/>
      </c>
      <c r="AC485" s="16" t="str">
        <f>IF(ISERROR(VLOOKUP(CONCATENATE($A485,"_",AC$2),'Reference data SID'!$B:$M,12,FALSE)),"",VLOOKUP(CONCATENATE($A485,"_",AC$2),'Reference data SID'!$B:$M,12,FALSE))</f>
        <v/>
      </c>
      <c r="AD485" s="16" t="str">
        <f>IF(ISERROR(VLOOKUP(CONCATENATE($A485,"_",AD$2),'Reference data SID'!$B:$M,12,FALSE)),"",VLOOKUP(CONCATENATE($A485,"_",AD$2),'Reference data SID'!$B:$M,12,FALSE))</f>
        <v/>
      </c>
      <c r="AE485" s="16" t="str">
        <f>IF(ISERROR(VLOOKUP(CONCATENATE($A485,"_",AE$2),'Reference data SID'!$B:$M,12,FALSE)),"",VLOOKUP(CONCATENATE($A485,"_",AE$2),'Reference data SID'!$B:$M,12,FALSE))</f>
        <v/>
      </c>
      <c r="AF485" s="16" t="str">
        <f>IF(ISERROR(VLOOKUP(CONCATENATE($A485,"_",AF$2),'Reference data SID'!$B:$M,12,FALSE)),"",VLOOKUP(CONCATENATE($A485,"_",AF$2),'Reference data SID'!$B:$M,12,FALSE))</f>
        <v/>
      </c>
      <c r="AG485" s="16" t="str">
        <f>IF(ISERROR(VLOOKUP(CONCATENATE($A485,"_",AG$2),'Reference data SID'!$B:$M,12,FALSE)),"",VLOOKUP(CONCATENATE($A485,"_",AG$2),'Reference data SID'!$B:$M,12,FALSE))</f>
        <v/>
      </c>
      <c r="AH485" s="16" t="str">
        <f>IF(ISERROR(VLOOKUP(CONCATENATE($A485,"_",AH$2),'Reference data SID'!$B:$M,12,FALSE)),"",VLOOKUP(CONCATENATE($A485,"_",AH$2),'Reference data SID'!$B:$M,12,FALSE))</f>
        <v/>
      </c>
      <c r="AI485" s="16" t="str">
        <f>IF(ISERROR(VLOOKUP(CONCATENATE($A485,"_",AI$2),'Reference data SID'!$B:$M,12,FALSE)),"",VLOOKUP(CONCATENATE($A485,"_",AI$2),'Reference data SID'!$B:$M,12,FALSE))</f>
        <v/>
      </c>
      <c r="AJ485" s="16" t="str">
        <f>IF(ISERROR(VLOOKUP(CONCATENATE($A485,"_",AJ$2),'Reference data SID'!$B:$M,12,FALSE)),"",VLOOKUP(CONCATENATE($A485,"_",AJ$2),'Reference data SID'!$B:$M,12,FALSE))</f>
        <v/>
      </c>
      <c r="AK485" s="16" t="str">
        <f>IF(ISERROR(VLOOKUP(CONCATENATE($A485,"_",AK$2),'Reference data SID'!$B:$M,12,FALSE)),"",VLOOKUP(CONCATENATE($A485,"_",AK$2),'Reference data SID'!$B:$M,12,FALSE))</f>
        <v/>
      </c>
      <c r="AL485" s="16" t="str">
        <f>IF(ISERROR(VLOOKUP(CONCATENATE($A485,"_",AL$2),'Reference data SID'!$B:$M,12,FALSE)),"",VLOOKUP(CONCATENATE($A485,"_",AL$2),'Reference data SID'!$B:$M,12,FALSE))</f>
        <v/>
      </c>
      <c r="AM485" s="16" t="str">
        <f>IF(ISERROR(VLOOKUP(CONCATENATE($A485,"_",AM$2),'Reference data SID'!$B:$M,12,FALSE)),"",VLOOKUP(CONCATENATE($A485,"_",AM$2),'Reference data SID'!$B:$M,12,FALSE))</f>
        <v/>
      </c>
      <c r="AN485" s="16" t="str">
        <f>IF(ISERROR(VLOOKUP(CONCATENATE($A485,"_",AN$2),'Reference data SID'!$B:$M,12,FALSE)),"",VLOOKUP(CONCATENATE($A485,"_",AN$2),'Reference data SID'!$B:$M,12,FALSE))</f>
        <v/>
      </c>
      <c r="AO485" s="16" t="str">
        <f>IF(ISERROR(VLOOKUP(CONCATENATE($A485,"_",AO$2),'Reference data SID'!$B:$M,12,FALSE)),"",VLOOKUP(CONCATENATE($A485,"_",AO$2),'Reference data SID'!$B:$M,12,FALSE))</f>
        <v/>
      </c>
      <c r="AP485" s="16" t="str">
        <f>IF(ISERROR(VLOOKUP(CONCATENATE($A485,"_",AP$2),'Reference data SID'!$B:$M,12,FALSE)),"",VLOOKUP(CONCATENATE($A485,"_",AP$2),'Reference data SID'!$B:$M,12,FALSE))</f>
        <v/>
      </c>
      <c r="AQ485" s="16" t="str">
        <f>IF(ISERROR(VLOOKUP(CONCATENATE($A485,"_",AQ$2),'Reference data SID'!$B:$M,12,FALSE)),"",VLOOKUP(CONCATENATE($A485,"_",AQ$2),'Reference data SID'!$B:$M,12,FALSE))</f>
        <v/>
      </c>
      <c r="AR485" s="16" t="str">
        <f>IF(ISERROR(VLOOKUP(CONCATENATE($A485,"_",AR$2),'Reference data SID'!$B:$M,12,FALSE)),"",VLOOKUP(CONCATENATE($A485,"_",AR$2),'Reference data SID'!$B:$M,12,FALSE))</f>
        <v/>
      </c>
      <c r="AS485" s="16" t="str">
        <f>IF(ISERROR(VLOOKUP(CONCATENATE($A485,"_",AS$2),'Reference data SID'!$B:$M,12,FALSE)),"",VLOOKUP(CONCATENATE($A485,"_",AS$2),'Reference data SID'!$B:$M,12,FALSE))</f>
        <v/>
      </c>
      <c r="AT485" s="16" t="str">
        <f>IF(ISERROR(VLOOKUP(CONCATENATE($A485,"_",AT$2),'Reference data SID'!$B:$M,12,FALSE)),"",VLOOKUP(CONCATENATE($A485,"_",AT$2),'Reference data SID'!$B:$M,12,FALSE))</f>
        <v/>
      </c>
    </row>
    <row r="486" spans="1:46" x14ac:dyDescent="0.25">
      <c r="A486">
        <v>482</v>
      </c>
      <c r="B486" s="16" t="str">
        <f>IF(ISERROR(VLOOKUP(CONCATENATE($A486,"_",B$2),'Reference data SID'!$B:$M,12,FALSE)),"",VLOOKUP(CONCATENATE($A486,"_",B$2),'Reference data SID'!$B:$M,12,FALSE))</f>
        <v/>
      </c>
      <c r="C486" s="16" t="str">
        <f>IF(ISERROR(VLOOKUP(CONCATENATE($A486,"_",C$2),'Reference data SID'!$B:$M,12,FALSE)),"",VLOOKUP(CONCATENATE($A486,"_",C$2),'Reference data SID'!$B:$M,12,FALSE))</f>
        <v/>
      </c>
      <c r="D486" s="16" t="str">
        <f>IF(ISERROR(VLOOKUP(CONCATENATE($A486,"_",D$2),'Reference data SID'!$B:$M,12,FALSE)),"",VLOOKUP(CONCATENATE($A486,"_",D$2),'Reference data SID'!$B:$M,12,FALSE))</f>
        <v/>
      </c>
      <c r="E486" s="16" t="str">
        <f>IF(ISERROR(VLOOKUP(CONCATENATE($A486,"_",E$2),'Reference data SID'!$B:$M,12,FALSE)),"",VLOOKUP(CONCATENATE($A486,"_",E$2),'Reference data SID'!$B:$M,12,FALSE))</f>
        <v/>
      </c>
      <c r="F486" s="16" t="str">
        <f>IF(ISERROR(VLOOKUP(CONCATENATE($A486,"_",F$2),'Reference data SID'!$B:$M,12,FALSE)),"",VLOOKUP(CONCATENATE($A486,"_",F$2),'Reference data SID'!$B:$M,12,FALSE))</f>
        <v/>
      </c>
      <c r="G486" s="16" t="str">
        <f>IF(ISERROR(VLOOKUP(CONCATENATE($A486,"_",G$2),'Reference data SID'!$B:$M,12,FALSE)),"",VLOOKUP(CONCATENATE($A486,"_",G$2),'Reference data SID'!$B:$M,12,FALSE))</f>
        <v/>
      </c>
      <c r="H486" s="16" t="str">
        <f>IF(ISERROR(VLOOKUP(CONCATENATE($A486,"_",H$2),'Reference data SID'!$B:$M,12,FALSE)),"",VLOOKUP(CONCATENATE($A486,"_",H$2),'Reference data SID'!$B:$M,12,FALSE))</f>
        <v/>
      </c>
      <c r="I486" s="16" t="str">
        <f>IF(ISERROR(VLOOKUP(CONCATENATE($A486,"_",I$2),'Reference data SID'!$B:$M,12,FALSE)),"",VLOOKUP(CONCATENATE($A486,"_",I$2),'Reference data SID'!$B:$M,12,FALSE))</f>
        <v/>
      </c>
      <c r="J486" s="16" t="str">
        <f>IF(ISERROR(VLOOKUP(CONCATENATE($A486,"_",J$2),'Reference data SID'!$B:$M,12,FALSE)),"",VLOOKUP(CONCATENATE($A486,"_",J$2),'Reference data SID'!$B:$M,12,FALSE))</f>
        <v/>
      </c>
      <c r="K486" s="16" t="str">
        <f>IF(ISERROR(VLOOKUP(CONCATENATE($A486,"_",K$2),'Reference data SID'!$B:$M,12,FALSE)),"",VLOOKUP(CONCATENATE($A486,"_",K$2),'Reference data SID'!$B:$M,12,FALSE))</f>
        <v/>
      </c>
      <c r="L486" s="16" t="str">
        <f>IF(ISERROR(VLOOKUP(CONCATENATE($A486,"_",L$2),'Reference data SID'!$B:$M,12,FALSE)),"",VLOOKUP(CONCATENATE($A486,"_",L$2),'Reference data SID'!$B:$M,12,FALSE))</f>
        <v/>
      </c>
      <c r="M486" s="16" t="str">
        <f>IF(ISERROR(VLOOKUP(CONCATENATE($A486,"_",M$2),'Reference data SID'!$B:$M,12,FALSE)),"",VLOOKUP(CONCATENATE($A486,"_",M$2),'Reference data SID'!$B:$M,12,FALSE))</f>
        <v/>
      </c>
      <c r="N486" s="16" t="str">
        <f>IF(ISERROR(VLOOKUP(CONCATENATE($A486,"_",N$2),'Reference data SID'!$B:$M,12,FALSE)),"",VLOOKUP(CONCATENATE($A486,"_",N$2),'Reference data SID'!$B:$M,12,FALSE))</f>
        <v/>
      </c>
      <c r="O486" s="16" t="str">
        <f>IF(ISERROR(VLOOKUP(CONCATENATE($A486,"_",O$2),'Reference data SID'!$B:$M,12,FALSE)),"",VLOOKUP(CONCATENATE($A486,"_",O$2),'Reference data SID'!$B:$M,12,FALSE))</f>
        <v/>
      </c>
      <c r="P486" s="16" t="str">
        <f>IF(ISERROR(VLOOKUP(CONCATENATE($A486,"_",P$2),'Reference data SID'!$B:$M,12,FALSE)),"",VLOOKUP(CONCATENATE($A486,"_",P$2),'Reference data SID'!$B:$M,12,FALSE))</f>
        <v/>
      </c>
      <c r="Q486" s="16" t="str">
        <f>IF(ISERROR(VLOOKUP(CONCATENATE($A486,"_",Q$2),'Reference data SID'!$B:$M,12,FALSE)),"",VLOOKUP(CONCATENATE($A486,"_",Q$2),'Reference data SID'!$B:$M,12,FALSE))</f>
        <v/>
      </c>
      <c r="R486" s="16" t="str">
        <f>IF(ISERROR(VLOOKUP(CONCATENATE($A486,"_",R$2),'Reference data SID'!$B:$M,12,FALSE)),"",VLOOKUP(CONCATENATE($A486,"_",R$2),'Reference data SID'!$B:$M,12,FALSE))</f>
        <v/>
      </c>
      <c r="S486" s="16" t="str">
        <f>IF(ISERROR(VLOOKUP(CONCATENATE($A486,"_",S$2),'Reference data SID'!$B:$M,12,FALSE)),"",VLOOKUP(CONCATENATE($A486,"_",S$2),'Reference data SID'!$B:$M,12,FALSE))</f>
        <v/>
      </c>
      <c r="T486" s="16" t="str">
        <f>IF(ISERROR(VLOOKUP(CONCATENATE($A486,"_",T$2),'Reference data SID'!$B:$M,12,FALSE)),"",VLOOKUP(CONCATENATE($A486,"_",T$2),'Reference data SID'!$B:$M,12,FALSE))</f>
        <v/>
      </c>
      <c r="U486" s="16" t="str">
        <f>IF(ISERROR(VLOOKUP(CONCATENATE($A486,"_",U$2),'Reference data SID'!$B:$M,12,FALSE)),"",VLOOKUP(CONCATENATE($A486,"_",U$2),'Reference data SID'!$B:$M,12,FALSE))</f>
        <v/>
      </c>
      <c r="V486" s="16" t="str">
        <f>IF(ISERROR(VLOOKUP(CONCATENATE($A486,"_",V$2),'Reference data SID'!$B:$M,12,FALSE)),"",VLOOKUP(CONCATENATE($A486,"_",V$2),'Reference data SID'!$B:$M,12,FALSE))</f>
        <v/>
      </c>
      <c r="W486" s="16" t="str">
        <f>IF(ISERROR(VLOOKUP(CONCATENATE($A486,"_",W$2),'Reference data SID'!$B:$M,12,FALSE)),"",VLOOKUP(CONCATENATE($A486,"_",W$2),'Reference data SID'!$B:$M,12,FALSE))</f>
        <v/>
      </c>
      <c r="X486" s="16" t="str">
        <f>IF(ISERROR(VLOOKUP(CONCATENATE($A486,"_",X$2),'Reference data SID'!$B:$M,12,FALSE)),"",VLOOKUP(CONCATENATE($A486,"_",X$2),'Reference data SID'!$B:$M,12,FALSE))</f>
        <v/>
      </c>
      <c r="Y486" s="16" t="str">
        <f>IF(ISERROR(VLOOKUP(CONCATENATE($A486,"_",Y$2),'Reference data SID'!$B:$M,12,FALSE)),"",VLOOKUP(CONCATENATE($A486,"_",Y$2),'Reference data SID'!$B:$M,12,FALSE))</f>
        <v/>
      </c>
      <c r="Z486" s="16" t="str">
        <f>IF(ISERROR(VLOOKUP(CONCATENATE($A486,"_",Z$2),'Reference data SID'!$B:$M,12,FALSE)),"",VLOOKUP(CONCATENATE($A486,"_",Z$2),'Reference data SID'!$B:$M,12,FALSE))</f>
        <v/>
      </c>
      <c r="AA486" s="16" t="str">
        <f>IF(ISERROR(VLOOKUP(CONCATENATE($A486,"_",AA$2),'Reference data SID'!$B:$M,12,FALSE)),"",VLOOKUP(CONCATENATE($A486,"_",AA$2),'Reference data SID'!$B:$M,12,FALSE))</f>
        <v/>
      </c>
      <c r="AB486" s="16" t="str">
        <f>IF(ISERROR(VLOOKUP(CONCATENATE($A486,"_",AB$2),'Reference data SID'!$B:$M,12,FALSE)),"",VLOOKUP(CONCATENATE($A486,"_",AB$2),'Reference data SID'!$B:$M,12,FALSE))</f>
        <v/>
      </c>
      <c r="AC486" s="16" t="str">
        <f>IF(ISERROR(VLOOKUP(CONCATENATE($A486,"_",AC$2),'Reference data SID'!$B:$M,12,FALSE)),"",VLOOKUP(CONCATENATE($A486,"_",AC$2),'Reference data SID'!$B:$M,12,FALSE))</f>
        <v/>
      </c>
      <c r="AD486" s="16" t="str">
        <f>IF(ISERROR(VLOOKUP(CONCATENATE($A486,"_",AD$2),'Reference data SID'!$B:$M,12,FALSE)),"",VLOOKUP(CONCATENATE($A486,"_",AD$2),'Reference data SID'!$B:$M,12,FALSE))</f>
        <v/>
      </c>
      <c r="AE486" s="16" t="str">
        <f>IF(ISERROR(VLOOKUP(CONCATENATE($A486,"_",AE$2),'Reference data SID'!$B:$M,12,FALSE)),"",VLOOKUP(CONCATENATE($A486,"_",AE$2),'Reference data SID'!$B:$M,12,FALSE))</f>
        <v/>
      </c>
      <c r="AF486" s="16" t="str">
        <f>IF(ISERROR(VLOOKUP(CONCATENATE($A486,"_",AF$2),'Reference data SID'!$B:$M,12,FALSE)),"",VLOOKUP(CONCATENATE($A486,"_",AF$2),'Reference data SID'!$B:$M,12,FALSE))</f>
        <v/>
      </c>
      <c r="AG486" s="16" t="str">
        <f>IF(ISERROR(VLOOKUP(CONCATENATE($A486,"_",AG$2),'Reference data SID'!$B:$M,12,FALSE)),"",VLOOKUP(CONCATENATE($A486,"_",AG$2),'Reference data SID'!$B:$M,12,FALSE))</f>
        <v/>
      </c>
      <c r="AH486" s="16" t="str">
        <f>IF(ISERROR(VLOOKUP(CONCATENATE($A486,"_",AH$2),'Reference data SID'!$B:$M,12,FALSE)),"",VLOOKUP(CONCATENATE($A486,"_",AH$2),'Reference data SID'!$B:$M,12,FALSE))</f>
        <v/>
      </c>
      <c r="AI486" s="16" t="str">
        <f>IF(ISERROR(VLOOKUP(CONCATENATE($A486,"_",AI$2),'Reference data SID'!$B:$M,12,FALSE)),"",VLOOKUP(CONCATENATE($A486,"_",AI$2),'Reference data SID'!$B:$M,12,FALSE))</f>
        <v/>
      </c>
      <c r="AJ486" s="16" t="str">
        <f>IF(ISERROR(VLOOKUP(CONCATENATE($A486,"_",AJ$2),'Reference data SID'!$B:$M,12,FALSE)),"",VLOOKUP(CONCATENATE($A486,"_",AJ$2),'Reference data SID'!$B:$M,12,FALSE))</f>
        <v/>
      </c>
      <c r="AK486" s="16" t="str">
        <f>IF(ISERROR(VLOOKUP(CONCATENATE($A486,"_",AK$2),'Reference data SID'!$B:$M,12,FALSE)),"",VLOOKUP(CONCATENATE($A486,"_",AK$2),'Reference data SID'!$B:$M,12,FALSE))</f>
        <v/>
      </c>
      <c r="AL486" s="16" t="str">
        <f>IF(ISERROR(VLOOKUP(CONCATENATE($A486,"_",AL$2),'Reference data SID'!$B:$M,12,FALSE)),"",VLOOKUP(CONCATENATE($A486,"_",AL$2),'Reference data SID'!$B:$M,12,FALSE))</f>
        <v/>
      </c>
      <c r="AM486" s="16" t="str">
        <f>IF(ISERROR(VLOOKUP(CONCATENATE($A486,"_",AM$2),'Reference data SID'!$B:$M,12,FALSE)),"",VLOOKUP(CONCATENATE($A486,"_",AM$2),'Reference data SID'!$B:$M,12,FALSE))</f>
        <v/>
      </c>
      <c r="AN486" s="16" t="str">
        <f>IF(ISERROR(VLOOKUP(CONCATENATE($A486,"_",AN$2),'Reference data SID'!$B:$M,12,FALSE)),"",VLOOKUP(CONCATENATE($A486,"_",AN$2),'Reference data SID'!$B:$M,12,FALSE))</f>
        <v/>
      </c>
      <c r="AO486" s="16" t="str">
        <f>IF(ISERROR(VLOOKUP(CONCATENATE($A486,"_",AO$2),'Reference data SID'!$B:$M,12,FALSE)),"",VLOOKUP(CONCATENATE($A486,"_",AO$2),'Reference data SID'!$B:$M,12,FALSE))</f>
        <v/>
      </c>
      <c r="AP486" s="16" t="str">
        <f>IF(ISERROR(VLOOKUP(CONCATENATE($A486,"_",AP$2),'Reference data SID'!$B:$M,12,FALSE)),"",VLOOKUP(CONCATENATE($A486,"_",AP$2),'Reference data SID'!$B:$M,12,FALSE))</f>
        <v/>
      </c>
      <c r="AQ486" s="16" t="str">
        <f>IF(ISERROR(VLOOKUP(CONCATENATE($A486,"_",AQ$2),'Reference data SID'!$B:$M,12,FALSE)),"",VLOOKUP(CONCATENATE($A486,"_",AQ$2),'Reference data SID'!$B:$M,12,FALSE))</f>
        <v/>
      </c>
      <c r="AR486" s="16" t="str">
        <f>IF(ISERROR(VLOOKUP(CONCATENATE($A486,"_",AR$2),'Reference data SID'!$B:$M,12,FALSE)),"",VLOOKUP(CONCATENATE($A486,"_",AR$2),'Reference data SID'!$B:$M,12,FALSE))</f>
        <v/>
      </c>
      <c r="AS486" s="16" t="str">
        <f>IF(ISERROR(VLOOKUP(CONCATENATE($A486,"_",AS$2),'Reference data SID'!$B:$M,12,FALSE)),"",VLOOKUP(CONCATENATE($A486,"_",AS$2),'Reference data SID'!$B:$M,12,FALSE))</f>
        <v/>
      </c>
      <c r="AT486" s="16" t="str">
        <f>IF(ISERROR(VLOOKUP(CONCATENATE($A486,"_",AT$2),'Reference data SID'!$B:$M,12,FALSE)),"",VLOOKUP(CONCATENATE($A486,"_",AT$2),'Reference data SID'!$B:$M,12,FALSE))</f>
        <v/>
      </c>
    </row>
    <row r="487" spans="1:46" x14ac:dyDescent="0.25">
      <c r="A487">
        <v>483</v>
      </c>
      <c r="B487" s="16" t="str">
        <f>IF(ISERROR(VLOOKUP(CONCATENATE($A487,"_",B$2),'Reference data SID'!$B:$M,12,FALSE)),"",VLOOKUP(CONCATENATE($A487,"_",B$2),'Reference data SID'!$B:$M,12,FALSE))</f>
        <v/>
      </c>
      <c r="C487" s="16" t="str">
        <f>IF(ISERROR(VLOOKUP(CONCATENATE($A487,"_",C$2),'Reference data SID'!$B:$M,12,FALSE)),"",VLOOKUP(CONCATENATE($A487,"_",C$2),'Reference data SID'!$B:$M,12,FALSE))</f>
        <v/>
      </c>
      <c r="D487" s="16" t="str">
        <f>IF(ISERROR(VLOOKUP(CONCATENATE($A487,"_",D$2),'Reference data SID'!$B:$M,12,FALSE)),"",VLOOKUP(CONCATENATE($A487,"_",D$2),'Reference data SID'!$B:$M,12,FALSE))</f>
        <v/>
      </c>
      <c r="E487" s="16" t="str">
        <f>IF(ISERROR(VLOOKUP(CONCATENATE($A487,"_",E$2),'Reference data SID'!$B:$M,12,FALSE)),"",VLOOKUP(CONCATENATE($A487,"_",E$2),'Reference data SID'!$B:$M,12,FALSE))</f>
        <v/>
      </c>
      <c r="F487" s="16" t="str">
        <f>IF(ISERROR(VLOOKUP(CONCATENATE($A487,"_",F$2),'Reference data SID'!$B:$M,12,FALSE)),"",VLOOKUP(CONCATENATE($A487,"_",F$2),'Reference data SID'!$B:$M,12,FALSE))</f>
        <v/>
      </c>
      <c r="G487" s="16" t="str">
        <f>IF(ISERROR(VLOOKUP(CONCATENATE($A487,"_",G$2),'Reference data SID'!$B:$M,12,FALSE)),"",VLOOKUP(CONCATENATE($A487,"_",G$2),'Reference data SID'!$B:$M,12,FALSE))</f>
        <v/>
      </c>
      <c r="H487" s="16" t="str">
        <f>IF(ISERROR(VLOOKUP(CONCATENATE($A487,"_",H$2),'Reference data SID'!$B:$M,12,FALSE)),"",VLOOKUP(CONCATENATE($A487,"_",H$2),'Reference data SID'!$B:$M,12,FALSE))</f>
        <v/>
      </c>
      <c r="I487" s="16" t="str">
        <f>IF(ISERROR(VLOOKUP(CONCATENATE($A487,"_",I$2),'Reference data SID'!$B:$M,12,FALSE)),"",VLOOKUP(CONCATENATE($A487,"_",I$2),'Reference data SID'!$B:$M,12,FALSE))</f>
        <v/>
      </c>
      <c r="J487" s="16" t="str">
        <f>IF(ISERROR(VLOOKUP(CONCATENATE($A487,"_",J$2),'Reference data SID'!$B:$M,12,FALSE)),"",VLOOKUP(CONCATENATE($A487,"_",J$2),'Reference data SID'!$B:$M,12,FALSE))</f>
        <v/>
      </c>
      <c r="K487" s="16" t="str">
        <f>IF(ISERROR(VLOOKUP(CONCATENATE($A487,"_",K$2),'Reference data SID'!$B:$M,12,FALSE)),"",VLOOKUP(CONCATENATE($A487,"_",K$2),'Reference data SID'!$B:$M,12,FALSE))</f>
        <v/>
      </c>
      <c r="L487" s="16" t="str">
        <f>IF(ISERROR(VLOOKUP(CONCATENATE($A487,"_",L$2),'Reference data SID'!$B:$M,12,FALSE)),"",VLOOKUP(CONCATENATE($A487,"_",L$2),'Reference data SID'!$B:$M,12,FALSE))</f>
        <v/>
      </c>
      <c r="M487" s="16" t="str">
        <f>IF(ISERROR(VLOOKUP(CONCATENATE($A487,"_",M$2),'Reference data SID'!$B:$M,12,FALSE)),"",VLOOKUP(CONCATENATE($A487,"_",M$2),'Reference data SID'!$B:$M,12,FALSE))</f>
        <v/>
      </c>
      <c r="N487" s="16" t="str">
        <f>IF(ISERROR(VLOOKUP(CONCATENATE($A487,"_",N$2),'Reference data SID'!$B:$M,12,FALSE)),"",VLOOKUP(CONCATENATE($A487,"_",N$2),'Reference data SID'!$B:$M,12,FALSE))</f>
        <v/>
      </c>
      <c r="O487" s="16" t="str">
        <f>IF(ISERROR(VLOOKUP(CONCATENATE($A487,"_",O$2),'Reference data SID'!$B:$M,12,FALSE)),"",VLOOKUP(CONCATENATE($A487,"_",O$2),'Reference data SID'!$B:$M,12,FALSE))</f>
        <v/>
      </c>
      <c r="P487" s="16" t="str">
        <f>IF(ISERROR(VLOOKUP(CONCATENATE($A487,"_",P$2),'Reference data SID'!$B:$M,12,FALSE)),"",VLOOKUP(CONCATENATE($A487,"_",P$2),'Reference data SID'!$B:$M,12,FALSE))</f>
        <v/>
      </c>
      <c r="Q487" s="16" t="str">
        <f>IF(ISERROR(VLOOKUP(CONCATENATE($A487,"_",Q$2),'Reference data SID'!$B:$M,12,FALSE)),"",VLOOKUP(CONCATENATE($A487,"_",Q$2),'Reference data SID'!$B:$M,12,FALSE))</f>
        <v/>
      </c>
      <c r="R487" s="16" t="str">
        <f>IF(ISERROR(VLOOKUP(CONCATENATE($A487,"_",R$2),'Reference data SID'!$B:$M,12,FALSE)),"",VLOOKUP(CONCATENATE($A487,"_",R$2),'Reference data SID'!$B:$M,12,FALSE))</f>
        <v/>
      </c>
      <c r="S487" s="16" t="str">
        <f>IF(ISERROR(VLOOKUP(CONCATENATE($A487,"_",S$2),'Reference data SID'!$B:$M,12,FALSE)),"",VLOOKUP(CONCATENATE($A487,"_",S$2),'Reference data SID'!$B:$M,12,FALSE))</f>
        <v/>
      </c>
      <c r="T487" s="16" t="str">
        <f>IF(ISERROR(VLOOKUP(CONCATENATE($A487,"_",T$2),'Reference data SID'!$B:$M,12,FALSE)),"",VLOOKUP(CONCATENATE($A487,"_",T$2),'Reference data SID'!$B:$M,12,FALSE))</f>
        <v/>
      </c>
      <c r="U487" s="16" t="str">
        <f>IF(ISERROR(VLOOKUP(CONCATENATE($A487,"_",U$2),'Reference data SID'!$B:$M,12,FALSE)),"",VLOOKUP(CONCATENATE($A487,"_",U$2),'Reference data SID'!$B:$M,12,FALSE))</f>
        <v/>
      </c>
      <c r="V487" s="16" t="str">
        <f>IF(ISERROR(VLOOKUP(CONCATENATE($A487,"_",V$2),'Reference data SID'!$B:$M,12,FALSE)),"",VLOOKUP(CONCATENATE($A487,"_",V$2),'Reference data SID'!$B:$M,12,FALSE))</f>
        <v/>
      </c>
      <c r="W487" s="16" t="str">
        <f>IF(ISERROR(VLOOKUP(CONCATENATE($A487,"_",W$2),'Reference data SID'!$B:$M,12,FALSE)),"",VLOOKUP(CONCATENATE($A487,"_",W$2),'Reference data SID'!$B:$M,12,FALSE))</f>
        <v/>
      </c>
      <c r="X487" s="16" t="str">
        <f>IF(ISERROR(VLOOKUP(CONCATENATE($A487,"_",X$2),'Reference data SID'!$B:$M,12,FALSE)),"",VLOOKUP(CONCATENATE($A487,"_",X$2),'Reference data SID'!$B:$M,12,FALSE))</f>
        <v/>
      </c>
      <c r="Y487" s="16" t="str">
        <f>IF(ISERROR(VLOOKUP(CONCATENATE($A487,"_",Y$2),'Reference data SID'!$B:$M,12,FALSE)),"",VLOOKUP(CONCATENATE($A487,"_",Y$2),'Reference data SID'!$B:$M,12,FALSE))</f>
        <v/>
      </c>
      <c r="Z487" s="16" t="str">
        <f>IF(ISERROR(VLOOKUP(CONCATENATE($A487,"_",Z$2),'Reference data SID'!$B:$M,12,FALSE)),"",VLOOKUP(CONCATENATE($A487,"_",Z$2),'Reference data SID'!$B:$M,12,FALSE))</f>
        <v/>
      </c>
      <c r="AA487" s="16" t="str">
        <f>IF(ISERROR(VLOOKUP(CONCATENATE($A487,"_",AA$2),'Reference data SID'!$B:$M,12,FALSE)),"",VLOOKUP(CONCATENATE($A487,"_",AA$2),'Reference data SID'!$B:$M,12,FALSE))</f>
        <v/>
      </c>
      <c r="AB487" s="16" t="str">
        <f>IF(ISERROR(VLOOKUP(CONCATENATE($A487,"_",AB$2),'Reference data SID'!$B:$M,12,FALSE)),"",VLOOKUP(CONCATENATE($A487,"_",AB$2),'Reference data SID'!$B:$M,12,FALSE))</f>
        <v/>
      </c>
      <c r="AC487" s="16" t="str">
        <f>IF(ISERROR(VLOOKUP(CONCATENATE($A487,"_",AC$2),'Reference data SID'!$B:$M,12,FALSE)),"",VLOOKUP(CONCATENATE($A487,"_",AC$2),'Reference data SID'!$B:$M,12,FALSE))</f>
        <v/>
      </c>
      <c r="AD487" s="16" t="str">
        <f>IF(ISERROR(VLOOKUP(CONCATENATE($A487,"_",AD$2),'Reference data SID'!$B:$M,12,FALSE)),"",VLOOKUP(CONCATENATE($A487,"_",AD$2),'Reference data SID'!$B:$M,12,FALSE))</f>
        <v/>
      </c>
      <c r="AE487" s="16" t="str">
        <f>IF(ISERROR(VLOOKUP(CONCATENATE($A487,"_",AE$2),'Reference data SID'!$B:$M,12,FALSE)),"",VLOOKUP(CONCATENATE($A487,"_",AE$2),'Reference data SID'!$B:$M,12,FALSE))</f>
        <v/>
      </c>
      <c r="AF487" s="16" t="str">
        <f>IF(ISERROR(VLOOKUP(CONCATENATE($A487,"_",AF$2),'Reference data SID'!$B:$M,12,FALSE)),"",VLOOKUP(CONCATENATE($A487,"_",AF$2),'Reference data SID'!$B:$M,12,FALSE))</f>
        <v/>
      </c>
      <c r="AG487" s="16" t="str">
        <f>IF(ISERROR(VLOOKUP(CONCATENATE($A487,"_",AG$2),'Reference data SID'!$B:$M,12,FALSE)),"",VLOOKUP(CONCATENATE($A487,"_",AG$2),'Reference data SID'!$B:$M,12,FALSE))</f>
        <v/>
      </c>
      <c r="AH487" s="16" t="str">
        <f>IF(ISERROR(VLOOKUP(CONCATENATE($A487,"_",AH$2),'Reference data SID'!$B:$M,12,FALSE)),"",VLOOKUP(CONCATENATE($A487,"_",AH$2),'Reference data SID'!$B:$M,12,FALSE))</f>
        <v/>
      </c>
      <c r="AI487" s="16" t="str">
        <f>IF(ISERROR(VLOOKUP(CONCATENATE($A487,"_",AI$2),'Reference data SID'!$B:$M,12,FALSE)),"",VLOOKUP(CONCATENATE($A487,"_",AI$2),'Reference data SID'!$B:$M,12,FALSE))</f>
        <v/>
      </c>
      <c r="AJ487" s="16" t="str">
        <f>IF(ISERROR(VLOOKUP(CONCATENATE($A487,"_",AJ$2),'Reference data SID'!$B:$M,12,FALSE)),"",VLOOKUP(CONCATENATE($A487,"_",AJ$2),'Reference data SID'!$B:$M,12,FALSE))</f>
        <v/>
      </c>
      <c r="AK487" s="16" t="str">
        <f>IF(ISERROR(VLOOKUP(CONCATENATE($A487,"_",AK$2),'Reference data SID'!$B:$M,12,FALSE)),"",VLOOKUP(CONCATENATE($A487,"_",AK$2),'Reference data SID'!$B:$M,12,FALSE))</f>
        <v/>
      </c>
      <c r="AL487" s="16" t="str">
        <f>IF(ISERROR(VLOOKUP(CONCATENATE($A487,"_",AL$2),'Reference data SID'!$B:$M,12,FALSE)),"",VLOOKUP(CONCATENATE($A487,"_",AL$2),'Reference data SID'!$B:$M,12,FALSE))</f>
        <v/>
      </c>
      <c r="AM487" s="16" t="str">
        <f>IF(ISERROR(VLOOKUP(CONCATENATE($A487,"_",AM$2),'Reference data SID'!$B:$M,12,FALSE)),"",VLOOKUP(CONCATENATE($A487,"_",AM$2),'Reference data SID'!$B:$M,12,FALSE))</f>
        <v/>
      </c>
      <c r="AN487" s="16" t="str">
        <f>IF(ISERROR(VLOOKUP(CONCATENATE($A487,"_",AN$2),'Reference data SID'!$B:$M,12,FALSE)),"",VLOOKUP(CONCATENATE($A487,"_",AN$2),'Reference data SID'!$B:$M,12,FALSE))</f>
        <v/>
      </c>
      <c r="AO487" s="16" t="str">
        <f>IF(ISERROR(VLOOKUP(CONCATENATE($A487,"_",AO$2),'Reference data SID'!$B:$M,12,FALSE)),"",VLOOKUP(CONCATENATE($A487,"_",AO$2),'Reference data SID'!$B:$M,12,FALSE))</f>
        <v/>
      </c>
      <c r="AP487" s="16" t="str">
        <f>IF(ISERROR(VLOOKUP(CONCATENATE($A487,"_",AP$2),'Reference data SID'!$B:$M,12,FALSE)),"",VLOOKUP(CONCATENATE($A487,"_",AP$2),'Reference data SID'!$B:$M,12,FALSE))</f>
        <v/>
      </c>
      <c r="AQ487" s="16" t="str">
        <f>IF(ISERROR(VLOOKUP(CONCATENATE($A487,"_",AQ$2),'Reference data SID'!$B:$M,12,FALSE)),"",VLOOKUP(CONCATENATE($A487,"_",AQ$2),'Reference data SID'!$B:$M,12,FALSE))</f>
        <v/>
      </c>
      <c r="AR487" s="16" t="str">
        <f>IF(ISERROR(VLOOKUP(CONCATENATE($A487,"_",AR$2),'Reference data SID'!$B:$M,12,FALSE)),"",VLOOKUP(CONCATENATE($A487,"_",AR$2),'Reference data SID'!$B:$M,12,FALSE))</f>
        <v/>
      </c>
      <c r="AS487" s="16" t="str">
        <f>IF(ISERROR(VLOOKUP(CONCATENATE($A487,"_",AS$2),'Reference data SID'!$B:$M,12,FALSE)),"",VLOOKUP(CONCATENATE($A487,"_",AS$2),'Reference data SID'!$B:$M,12,FALSE))</f>
        <v/>
      </c>
      <c r="AT487" s="16" t="str">
        <f>IF(ISERROR(VLOOKUP(CONCATENATE($A487,"_",AT$2),'Reference data SID'!$B:$M,12,FALSE)),"",VLOOKUP(CONCATENATE($A487,"_",AT$2),'Reference data SID'!$B:$M,12,FALSE))</f>
        <v/>
      </c>
    </row>
    <row r="488" spans="1:46" x14ac:dyDescent="0.25">
      <c r="A488">
        <v>484</v>
      </c>
      <c r="B488" s="16" t="str">
        <f>IF(ISERROR(VLOOKUP(CONCATENATE($A488,"_",B$2),'Reference data SID'!$B:$M,12,FALSE)),"",VLOOKUP(CONCATENATE($A488,"_",B$2),'Reference data SID'!$B:$M,12,FALSE))</f>
        <v/>
      </c>
      <c r="C488" s="16" t="str">
        <f>IF(ISERROR(VLOOKUP(CONCATENATE($A488,"_",C$2),'Reference data SID'!$B:$M,12,FALSE)),"",VLOOKUP(CONCATENATE($A488,"_",C$2),'Reference data SID'!$B:$M,12,FALSE))</f>
        <v/>
      </c>
      <c r="D488" s="16" t="str">
        <f>IF(ISERROR(VLOOKUP(CONCATENATE($A488,"_",D$2),'Reference data SID'!$B:$M,12,FALSE)),"",VLOOKUP(CONCATENATE($A488,"_",D$2),'Reference data SID'!$B:$M,12,FALSE))</f>
        <v/>
      </c>
      <c r="E488" s="16" t="str">
        <f>IF(ISERROR(VLOOKUP(CONCATENATE($A488,"_",E$2),'Reference data SID'!$B:$M,12,FALSE)),"",VLOOKUP(CONCATENATE($A488,"_",E$2),'Reference data SID'!$B:$M,12,FALSE))</f>
        <v/>
      </c>
      <c r="F488" s="16" t="str">
        <f>IF(ISERROR(VLOOKUP(CONCATENATE($A488,"_",F$2),'Reference data SID'!$B:$M,12,FALSE)),"",VLOOKUP(CONCATENATE($A488,"_",F$2),'Reference data SID'!$B:$M,12,FALSE))</f>
        <v/>
      </c>
      <c r="G488" s="16" t="str">
        <f>IF(ISERROR(VLOOKUP(CONCATENATE($A488,"_",G$2),'Reference data SID'!$B:$M,12,FALSE)),"",VLOOKUP(CONCATENATE($A488,"_",G$2),'Reference data SID'!$B:$M,12,FALSE))</f>
        <v/>
      </c>
      <c r="H488" s="16" t="str">
        <f>IF(ISERROR(VLOOKUP(CONCATENATE($A488,"_",H$2),'Reference data SID'!$B:$M,12,FALSE)),"",VLOOKUP(CONCATENATE($A488,"_",H$2),'Reference data SID'!$B:$M,12,FALSE))</f>
        <v/>
      </c>
      <c r="I488" s="16" t="str">
        <f>IF(ISERROR(VLOOKUP(CONCATENATE($A488,"_",I$2),'Reference data SID'!$B:$M,12,FALSE)),"",VLOOKUP(CONCATENATE($A488,"_",I$2),'Reference data SID'!$B:$M,12,FALSE))</f>
        <v/>
      </c>
      <c r="J488" s="16" t="str">
        <f>IF(ISERROR(VLOOKUP(CONCATENATE($A488,"_",J$2),'Reference data SID'!$B:$M,12,FALSE)),"",VLOOKUP(CONCATENATE($A488,"_",J$2),'Reference data SID'!$B:$M,12,FALSE))</f>
        <v/>
      </c>
      <c r="K488" s="16" t="str">
        <f>IF(ISERROR(VLOOKUP(CONCATENATE($A488,"_",K$2),'Reference data SID'!$B:$M,12,FALSE)),"",VLOOKUP(CONCATENATE($A488,"_",K$2),'Reference data SID'!$B:$M,12,FALSE))</f>
        <v/>
      </c>
      <c r="L488" s="16" t="str">
        <f>IF(ISERROR(VLOOKUP(CONCATENATE($A488,"_",L$2),'Reference data SID'!$B:$M,12,FALSE)),"",VLOOKUP(CONCATENATE($A488,"_",L$2),'Reference data SID'!$B:$M,12,FALSE))</f>
        <v/>
      </c>
      <c r="M488" s="16" t="str">
        <f>IF(ISERROR(VLOOKUP(CONCATENATE($A488,"_",M$2),'Reference data SID'!$B:$M,12,FALSE)),"",VLOOKUP(CONCATENATE($A488,"_",M$2),'Reference data SID'!$B:$M,12,FALSE))</f>
        <v/>
      </c>
      <c r="N488" s="16" t="str">
        <f>IF(ISERROR(VLOOKUP(CONCATENATE($A488,"_",N$2),'Reference data SID'!$B:$M,12,FALSE)),"",VLOOKUP(CONCATENATE($A488,"_",N$2),'Reference data SID'!$B:$M,12,FALSE))</f>
        <v/>
      </c>
      <c r="O488" s="16" t="str">
        <f>IF(ISERROR(VLOOKUP(CONCATENATE($A488,"_",O$2),'Reference data SID'!$B:$M,12,FALSE)),"",VLOOKUP(CONCATENATE($A488,"_",O$2),'Reference data SID'!$B:$M,12,FALSE))</f>
        <v/>
      </c>
      <c r="P488" s="16" t="str">
        <f>IF(ISERROR(VLOOKUP(CONCATENATE($A488,"_",P$2),'Reference data SID'!$B:$M,12,FALSE)),"",VLOOKUP(CONCATENATE($A488,"_",P$2),'Reference data SID'!$B:$M,12,FALSE))</f>
        <v/>
      </c>
      <c r="Q488" s="16" t="str">
        <f>IF(ISERROR(VLOOKUP(CONCATENATE($A488,"_",Q$2),'Reference data SID'!$B:$M,12,FALSE)),"",VLOOKUP(CONCATENATE($A488,"_",Q$2),'Reference data SID'!$B:$M,12,FALSE))</f>
        <v/>
      </c>
      <c r="R488" s="16" t="str">
        <f>IF(ISERROR(VLOOKUP(CONCATENATE($A488,"_",R$2),'Reference data SID'!$B:$M,12,FALSE)),"",VLOOKUP(CONCATENATE($A488,"_",R$2),'Reference data SID'!$B:$M,12,FALSE))</f>
        <v/>
      </c>
      <c r="S488" s="16" t="str">
        <f>IF(ISERROR(VLOOKUP(CONCATENATE($A488,"_",S$2),'Reference data SID'!$B:$M,12,FALSE)),"",VLOOKUP(CONCATENATE($A488,"_",S$2),'Reference data SID'!$B:$M,12,FALSE))</f>
        <v/>
      </c>
      <c r="T488" s="16" t="str">
        <f>IF(ISERROR(VLOOKUP(CONCATENATE($A488,"_",T$2),'Reference data SID'!$B:$M,12,FALSE)),"",VLOOKUP(CONCATENATE($A488,"_",T$2),'Reference data SID'!$B:$M,12,FALSE))</f>
        <v/>
      </c>
      <c r="U488" s="16" t="str">
        <f>IF(ISERROR(VLOOKUP(CONCATENATE($A488,"_",U$2),'Reference data SID'!$B:$M,12,FALSE)),"",VLOOKUP(CONCATENATE($A488,"_",U$2),'Reference data SID'!$B:$M,12,FALSE))</f>
        <v/>
      </c>
      <c r="V488" s="16" t="str">
        <f>IF(ISERROR(VLOOKUP(CONCATENATE($A488,"_",V$2),'Reference data SID'!$B:$M,12,FALSE)),"",VLOOKUP(CONCATENATE($A488,"_",V$2),'Reference data SID'!$B:$M,12,FALSE))</f>
        <v/>
      </c>
      <c r="W488" s="16" t="str">
        <f>IF(ISERROR(VLOOKUP(CONCATENATE($A488,"_",W$2),'Reference data SID'!$B:$M,12,FALSE)),"",VLOOKUP(CONCATENATE($A488,"_",W$2),'Reference data SID'!$B:$M,12,FALSE))</f>
        <v/>
      </c>
      <c r="X488" s="16" t="str">
        <f>IF(ISERROR(VLOOKUP(CONCATENATE($A488,"_",X$2),'Reference data SID'!$B:$M,12,FALSE)),"",VLOOKUP(CONCATENATE($A488,"_",X$2),'Reference data SID'!$B:$M,12,FALSE))</f>
        <v/>
      </c>
      <c r="Y488" s="16" t="str">
        <f>IF(ISERROR(VLOOKUP(CONCATENATE($A488,"_",Y$2),'Reference data SID'!$B:$M,12,FALSE)),"",VLOOKUP(CONCATENATE($A488,"_",Y$2),'Reference data SID'!$B:$M,12,FALSE))</f>
        <v/>
      </c>
      <c r="Z488" s="16" t="str">
        <f>IF(ISERROR(VLOOKUP(CONCATENATE($A488,"_",Z$2),'Reference data SID'!$B:$M,12,FALSE)),"",VLOOKUP(CONCATENATE($A488,"_",Z$2),'Reference data SID'!$B:$M,12,FALSE))</f>
        <v/>
      </c>
      <c r="AA488" s="16" t="str">
        <f>IF(ISERROR(VLOOKUP(CONCATENATE($A488,"_",AA$2),'Reference data SID'!$B:$M,12,FALSE)),"",VLOOKUP(CONCATENATE($A488,"_",AA$2),'Reference data SID'!$B:$M,12,FALSE))</f>
        <v/>
      </c>
      <c r="AB488" s="16" t="str">
        <f>IF(ISERROR(VLOOKUP(CONCATENATE($A488,"_",AB$2),'Reference data SID'!$B:$M,12,FALSE)),"",VLOOKUP(CONCATENATE($A488,"_",AB$2),'Reference data SID'!$B:$M,12,FALSE))</f>
        <v/>
      </c>
      <c r="AC488" s="16" t="str">
        <f>IF(ISERROR(VLOOKUP(CONCATENATE($A488,"_",AC$2),'Reference data SID'!$B:$M,12,FALSE)),"",VLOOKUP(CONCATENATE($A488,"_",AC$2),'Reference data SID'!$B:$M,12,FALSE))</f>
        <v/>
      </c>
      <c r="AD488" s="16" t="str">
        <f>IF(ISERROR(VLOOKUP(CONCATENATE($A488,"_",AD$2),'Reference data SID'!$B:$M,12,FALSE)),"",VLOOKUP(CONCATENATE($A488,"_",AD$2),'Reference data SID'!$B:$M,12,FALSE))</f>
        <v/>
      </c>
      <c r="AE488" s="16" t="str">
        <f>IF(ISERROR(VLOOKUP(CONCATENATE($A488,"_",AE$2),'Reference data SID'!$B:$M,12,FALSE)),"",VLOOKUP(CONCATENATE($A488,"_",AE$2),'Reference data SID'!$B:$M,12,FALSE))</f>
        <v/>
      </c>
      <c r="AF488" s="16" t="str">
        <f>IF(ISERROR(VLOOKUP(CONCATENATE($A488,"_",AF$2),'Reference data SID'!$B:$M,12,FALSE)),"",VLOOKUP(CONCATENATE($A488,"_",AF$2),'Reference data SID'!$B:$M,12,FALSE))</f>
        <v/>
      </c>
      <c r="AG488" s="16" t="str">
        <f>IF(ISERROR(VLOOKUP(CONCATENATE($A488,"_",AG$2),'Reference data SID'!$B:$M,12,FALSE)),"",VLOOKUP(CONCATENATE($A488,"_",AG$2),'Reference data SID'!$B:$M,12,FALSE))</f>
        <v/>
      </c>
      <c r="AH488" s="16" t="str">
        <f>IF(ISERROR(VLOOKUP(CONCATENATE($A488,"_",AH$2),'Reference data SID'!$B:$M,12,FALSE)),"",VLOOKUP(CONCATENATE($A488,"_",AH$2),'Reference data SID'!$B:$M,12,FALSE))</f>
        <v/>
      </c>
      <c r="AI488" s="16" t="str">
        <f>IF(ISERROR(VLOOKUP(CONCATENATE($A488,"_",AI$2),'Reference data SID'!$B:$M,12,FALSE)),"",VLOOKUP(CONCATENATE($A488,"_",AI$2),'Reference data SID'!$B:$M,12,FALSE))</f>
        <v/>
      </c>
      <c r="AJ488" s="16" t="str">
        <f>IF(ISERROR(VLOOKUP(CONCATENATE($A488,"_",AJ$2),'Reference data SID'!$B:$M,12,FALSE)),"",VLOOKUP(CONCATENATE($A488,"_",AJ$2),'Reference data SID'!$B:$M,12,FALSE))</f>
        <v/>
      </c>
      <c r="AK488" s="16" t="str">
        <f>IF(ISERROR(VLOOKUP(CONCATENATE($A488,"_",AK$2),'Reference data SID'!$B:$M,12,FALSE)),"",VLOOKUP(CONCATENATE($A488,"_",AK$2),'Reference data SID'!$B:$M,12,FALSE))</f>
        <v/>
      </c>
      <c r="AL488" s="16" t="str">
        <f>IF(ISERROR(VLOOKUP(CONCATENATE($A488,"_",AL$2),'Reference data SID'!$B:$M,12,FALSE)),"",VLOOKUP(CONCATENATE($A488,"_",AL$2),'Reference data SID'!$B:$M,12,FALSE))</f>
        <v/>
      </c>
      <c r="AM488" s="16" t="str">
        <f>IF(ISERROR(VLOOKUP(CONCATENATE($A488,"_",AM$2),'Reference data SID'!$B:$M,12,FALSE)),"",VLOOKUP(CONCATENATE($A488,"_",AM$2),'Reference data SID'!$B:$M,12,FALSE))</f>
        <v/>
      </c>
      <c r="AN488" s="16" t="str">
        <f>IF(ISERROR(VLOOKUP(CONCATENATE($A488,"_",AN$2),'Reference data SID'!$B:$M,12,FALSE)),"",VLOOKUP(CONCATENATE($A488,"_",AN$2),'Reference data SID'!$B:$M,12,FALSE))</f>
        <v/>
      </c>
      <c r="AO488" s="16" t="str">
        <f>IF(ISERROR(VLOOKUP(CONCATENATE($A488,"_",AO$2),'Reference data SID'!$B:$M,12,FALSE)),"",VLOOKUP(CONCATENATE($A488,"_",AO$2),'Reference data SID'!$B:$M,12,FALSE))</f>
        <v/>
      </c>
      <c r="AP488" s="16" t="str">
        <f>IF(ISERROR(VLOOKUP(CONCATENATE($A488,"_",AP$2),'Reference data SID'!$B:$M,12,FALSE)),"",VLOOKUP(CONCATENATE($A488,"_",AP$2),'Reference data SID'!$B:$M,12,FALSE))</f>
        <v/>
      </c>
      <c r="AQ488" s="16" t="str">
        <f>IF(ISERROR(VLOOKUP(CONCATENATE($A488,"_",AQ$2),'Reference data SID'!$B:$M,12,FALSE)),"",VLOOKUP(CONCATENATE($A488,"_",AQ$2),'Reference data SID'!$B:$M,12,FALSE))</f>
        <v/>
      </c>
      <c r="AR488" s="16" t="str">
        <f>IF(ISERROR(VLOOKUP(CONCATENATE($A488,"_",AR$2),'Reference data SID'!$B:$M,12,FALSE)),"",VLOOKUP(CONCATENATE($A488,"_",AR$2),'Reference data SID'!$B:$M,12,FALSE))</f>
        <v/>
      </c>
      <c r="AS488" s="16" t="str">
        <f>IF(ISERROR(VLOOKUP(CONCATENATE($A488,"_",AS$2),'Reference data SID'!$B:$M,12,FALSE)),"",VLOOKUP(CONCATENATE($A488,"_",AS$2),'Reference data SID'!$B:$M,12,FALSE))</f>
        <v/>
      </c>
      <c r="AT488" s="16" t="str">
        <f>IF(ISERROR(VLOOKUP(CONCATENATE($A488,"_",AT$2),'Reference data SID'!$B:$M,12,FALSE)),"",VLOOKUP(CONCATENATE($A488,"_",AT$2),'Reference data SID'!$B:$M,12,FALSE))</f>
        <v/>
      </c>
    </row>
    <row r="489" spans="1:46" x14ac:dyDescent="0.25">
      <c r="A489">
        <v>485</v>
      </c>
      <c r="B489" s="16" t="str">
        <f>IF(ISERROR(VLOOKUP(CONCATENATE($A489,"_",B$2),'Reference data SID'!$B:$M,12,FALSE)),"",VLOOKUP(CONCATENATE($A489,"_",B$2),'Reference data SID'!$B:$M,12,FALSE))</f>
        <v/>
      </c>
      <c r="C489" s="16" t="str">
        <f>IF(ISERROR(VLOOKUP(CONCATENATE($A489,"_",C$2),'Reference data SID'!$B:$M,12,FALSE)),"",VLOOKUP(CONCATENATE($A489,"_",C$2),'Reference data SID'!$B:$M,12,FALSE))</f>
        <v/>
      </c>
      <c r="D489" s="16" t="str">
        <f>IF(ISERROR(VLOOKUP(CONCATENATE($A489,"_",D$2),'Reference data SID'!$B:$M,12,FALSE)),"",VLOOKUP(CONCATENATE($A489,"_",D$2),'Reference data SID'!$B:$M,12,FALSE))</f>
        <v/>
      </c>
      <c r="E489" s="16" t="str">
        <f>IF(ISERROR(VLOOKUP(CONCATENATE($A489,"_",E$2),'Reference data SID'!$B:$M,12,FALSE)),"",VLOOKUP(CONCATENATE($A489,"_",E$2),'Reference data SID'!$B:$M,12,FALSE))</f>
        <v/>
      </c>
      <c r="F489" s="16" t="str">
        <f>IF(ISERROR(VLOOKUP(CONCATENATE($A489,"_",F$2),'Reference data SID'!$B:$M,12,FALSE)),"",VLOOKUP(CONCATENATE($A489,"_",F$2),'Reference data SID'!$B:$M,12,FALSE))</f>
        <v/>
      </c>
      <c r="G489" s="16" t="str">
        <f>IF(ISERROR(VLOOKUP(CONCATENATE($A489,"_",G$2),'Reference data SID'!$B:$M,12,FALSE)),"",VLOOKUP(CONCATENATE($A489,"_",G$2),'Reference data SID'!$B:$M,12,FALSE))</f>
        <v/>
      </c>
      <c r="H489" s="16" t="str">
        <f>IF(ISERROR(VLOOKUP(CONCATENATE($A489,"_",H$2),'Reference data SID'!$B:$M,12,FALSE)),"",VLOOKUP(CONCATENATE($A489,"_",H$2),'Reference data SID'!$B:$M,12,FALSE))</f>
        <v/>
      </c>
      <c r="I489" s="16" t="str">
        <f>IF(ISERROR(VLOOKUP(CONCATENATE($A489,"_",I$2),'Reference data SID'!$B:$M,12,FALSE)),"",VLOOKUP(CONCATENATE($A489,"_",I$2),'Reference data SID'!$B:$M,12,FALSE))</f>
        <v/>
      </c>
      <c r="J489" s="16" t="str">
        <f>IF(ISERROR(VLOOKUP(CONCATENATE($A489,"_",J$2),'Reference data SID'!$B:$M,12,FALSE)),"",VLOOKUP(CONCATENATE($A489,"_",J$2),'Reference data SID'!$B:$M,12,FALSE))</f>
        <v/>
      </c>
      <c r="K489" s="16" t="str">
        <f>IF(ISERROR(VLOOKUP(CONCATENATE($A489,"_",K$2),'Reference data SID'!$B:$M,12,FALSE)),"",VLOOKUP(CONCATENATE($A489,"_",K$2),'Reference data SID'!$B:$M,12,FALSE))</f>
        <v/>
      </c>
      <c r="L489" s="16" t="str">
        <f>IF(ISERROR(VLOOKUP(CONCATENATE($A489,"_",L$2),'Reference data SID'!$B:$M,12,FALSE)),"",VLOOKUP(CONCATENATE($A489,"_",L$2),'Reference data SID'!$B:$M,12,FALSE))</f>
        <v/>
      </c>
      <c r="M489" s="16" t="str">
        <f>IF(ISERROR(VLOOKUP(CONCATENATE($A489,"_",M$2),'Reference data SID'!$B:$M,12,FALSE)),"",VLOOKUP(CONCATENATE($A489,"_",M$2),'Reference data SID'!$B:$M,12,FALSE))</f>
        <v/>
      </c>
      <c r="N489" s="16" t="str">
        <f>IF(ISERROR(VLOOKUP(CONCATENATE($A489,"_",N$2),'Reference data SID'!$B:$M,12,FALSE)),"",VLOOKUP(CONCATENATE($A489,"_",N$2),'Reference data SID'!$B:$M,12,FALSE))</f>
        <v/>
      </c>
      <c r="O489" s="16" t="str">
        <f>IF(ISERROR(VLOOKUP(CONCATENATE($A489,"_",O$2),'Reference data SID'!$B:$M,12,FALSE)),"",VLOOKUP(CONCATENATE($A489,"_",O$2),'Reference data SID'!$B:$M,12,FALSE))</f>
        <v/>
      </c>
      <c r="P489" s="16" t="str">
        <f>IF(ISERROR(VLOOKUP(CONCATENATE($A489,"_",P$2),'Reference data SID'!$B:$M,12,FALSE)),"",VLOOKUP(CONCATENATE($A489,"_",P$2),'Reference data SID'!$B:$M,12,FALSE))</f>
        <v/>
      </c>
      <c r="Q489" s="16" t="str">
        <f>IF(ISERROR(VLOOKUP(CONCATENATE($A489,"_",Q$2),'Reference data SID'!$B:$M,12,FALSE)),"",VLOOKUP(CONCATENATE($A489,"_",Q$2),'Reference data SID'!$B:$M,12,FALSE))</f>
        <v/>
      </c>
      <c r="R489" s="16" t="str">
        <f>IF(ISERROR(VLOOKUP(CONCATENATE($A489,"_",R$2),'Reference data SID'!$B:$M,12,FALSE)),"",VLOOKUP(CONCATENATE($A489,"_",R$2),'Reference data SID'!$B:$M,12,FALSE))</f>
        <v/>
      </c>
      <c r="S489" s="16" t="str">
        <f>IF(ISERROR(VLOOKUP(CONCATENATE($A489,"_",S$2),'Reference data SID'!$B:$M,12,FALSE)),"",VLOOKUP(CONCATENATE($A489,"_",S$2),'Reference data SID'!$B:$M,12,FALSE))</f>
        <v/>
      </c>
      <c r="T489" s="16" t="str">
        <f>IF(ISERROR(VLOOKUP(CONCATENATE($A489,"_",T$2),'Reference data SID'!$B:$M,12,FALSE)),"",VLOOKUP(CONCATENATE($A489,"_",T$2),'Reference data SID'!$B:$M,12,FALSE))</f>
        <v/>
      </c>
      <c r="U489" s="16" t="str">
        <f>IF(ISERROR(VLOOKUP(CONCATENATE($A489,"_",U$2),'Reference data SID'!$B:$M,12,FALSE)),"",VLOOKUP(CONCATENATE($A489,"_",U$2),'Reference data SID'!$B:$M,12,FALSE))</f>
        <v/>
      </c>
      <c r="V489" s="16" t="str">
        <f>IF(ISERROR(VLOOKUP(CONCATENATE($A489,"_",V$2),'Reference data SID'!$B:$M,12,FALSE)),"",VLOOKUP(CONCATENATE($A489,"_",V$2),'Reference data SID'!$B:$M,12,FALSE))</f>
        <v/>
      </c>
      <c r="W489" s="16" t="str">
        <f>IF(ISERROR(VLOOKUP(CONCATENATE($A489,"_",W$2),'Reference data SID'!$B:$M,12,FALSE)),"",VLOOKUP(CONCATENATE($A489,"_",W$2),'Reference data SID'!$B:$M,12,FALSE))</f>
        <v/>
      </c>
      <c r="X489" s="16" t="str">
        <f>IF(ISERROR(VLOOKUP(CONCATENATE($A489,"_",X$2),'Reference data SID'!$B:$M,12,FALSE)),"",VLOOKUP(CONCATENATE($A489,"_",X$2),'Reference data SID'!$B:$M,12,FALSE))</f>
        <v/>
      </c>
      <c r="Y489" s="16" t="str">
        <f>IF(ISERROR(VLOOKUP(CONCATENATE($A489,"_",Y$2),'Reference data SID'!$B:$M,12,FALSE)),"",VLOOKUP(CONCATENATE($A489,"_",Y$2),'Reference data SID'!$B:$M,12,FALSE))</f>
        <v/>
      </c>
      <c r="Z489" s="16" t="str">
        <f>IF(ISERROR(VLOOKUP(CONCATENATE($A489,"_",Z$2),'Reference data SID'!$B:$M,12,FALSE)),"",VLOOKUP(CONCATENATE($A489,"_",Z$2),'Reference data SID'!$B:$M,12,FALSE))</f>
        <v/>
      </c>
      <c r="AA489" s="16" t="str">
        <f>IF(ISERROR(VLOOKUP(CONCATENATE($A489,"_",AA$2),'Reference data SID'!$B:$M,12,FALSE)),"",VLOOKUP(CONCATENATE($A489,"_",AA$2),'Reference data SID'!$B:$M,12,FALSE))</f>
        <v/>
      </c>
      <c r="AB489" s="16" t="str">
        <f>IF(ISERROR(VLOOKUP(CONCATENATE($A489,"_",AB$2),'Reference data SID'!$B:$M,12,FALSE)),"",VLOOKUP(CONCATENATE($A489,"_",AB$2),'Reference data SID'!$B:$M,12,FALSE))</f>
        <v/>
      </c>
      <c r="AC489" s="16" t="str">
        <f>IF(ISERROR(VLOOKUP(CONCATENATE($A489,"_",AC$2),'Reference data SID'!$B:$M,12,FALSE)),"",VLOOKUP(CONCATENATE($A489,"_",AC$2),'Reference data SID'!$B:$M,12,FALSE))</f>
        <v/>
      </c>
      <c r="AD489" s="16" t="str">
        <f>IF(ISERROR(VLOOKUP(CONCATENATE($A489,"_",AD$2),'Reference data SID'!$B:$M,12,FALSE)),"",VLOOKUP(CONCATENATE($A489,"_",AD$2),'Reference data SID'!$B:$M,12,FALSE))</f>
        <v/>
      </c>
      <c r="AE489" s="16" t="str">
        <f>IF(ISERROR(VLOOKUP(CONCATENATE($A489,"_",AE$2),'Reference data SID'!$B:$M,12,FALSE)),"",VLOOKUP(CONCATENATE($A489,"_",AE$2),'Reference data SID'!$B:$M,12,FALSE))</f>
        <v/>
      </c>
      <c r="AF489" s="16" t="str">
        <f>IF(ISERROR(VLOOKUP(CONCATENATE($A489,"_",AF$2),'Reference data SID'!$B:$M,12,FALSE)),"",VLOOKUP(CONCATENATE($A489,"_",AF$2),'Reference data SID'!$B:$M,12,FALSE))</f>
        <v/>
      </c>
      <c r="AG489" s="16" t="str">
        <f>IF(ISERROR(VLOOKUP(CONCATENATE($A489,"_",AG$2),'Reference data SID'!$B:$M,12,FALSE)),"",VLOOKUP(CONCATENATE($A489,"_",AG$2),'Reference data SID'!$B:$M,12,FALSE))</f>
        <v/>
      </c>
      <c r="AH489" s="16" t="str">
        <f>IF(ISERROR(VLOOKUP(CONCATENATE($A489,"_",AH$2),'Reference data SID'!$B:$M,12,FALSE)),"",VLOOKUP(CONCATENATE($A489,"_",AH$2),'Reference data SID'!$B:$M,12,FALSE))</f>
        <v/>
      </c>
      <c r="AI489" s="16" t="str">
        <f>IF(ISERROR(VLOOKUP(CONCATENATE($A489,"_",AI$2),'Reference data SID'!$B:$M,12,FALSE)),"",VLOOKUP(CONCATENATE($A489,"_",AI$2),'Reference data SID'!$B:$M,12,FALSE))</f>
        <v/>
      </c>
      <c r="AJ489" s="16" t="str">
        <f>IF(ISERROR(VLOOKUP(CONCATENATE($A489,"_",AJ$2),'Reference data SID'!$B:$M,12,FALSE)),"",VLOOKUP(CONCATENATE($A489,"_",AJ$2),'Reference data SID'!$B:$M,12,FALSE))</f>
        <v/>
      </c>
      <c r="AK489" s="16" t="str">
        <f>IF(ISERROR(VLOOKUP(CONCATENATE($A489,"_",AK$2),'Reference data SID'!$B:$M,12,FALSE)),"",VLOOKUP(CONCATENATE($A489,"_",AK$2),'Reference data SID'!$B:$M,12,FALSE))</f>
        <v/>
      </c>
      <c r="AL489" s="16" t="str">
        <f>IF(ISERROR(VLOOKUP(CONCATENATE($A489,"_",AL$2),'Reference data SID'!$B:$M,12,FALSE)),"",VLOOKUP(CONCATENATE($A489,"_",AL$2),'Reference data SID'!$B:$M,12,FALSE))</f>
        <v/>
      </c>
      <c r="AM489" s="16" t="str">
        <f>IF(ISERROR(VLOOKUP(CONCATENATE($A489,"_",AM$2),'Reference data SID'!$B:$M,12,FALSE)),"",VLOOKUP(CONCATENATE($A489,"_",AM$2),'Reference data SID'!$B:$M,12,FALSE))</f>
        <v/>
      </c>
      <c r="AN489" s="16" t="str">
        <f>IF(ISERROR(VLOOKUP(CONCATENATE($A489,"_",AN$2),'Reference data SID'!$B:$M,12,FALSE)),"",VLOOKUP(CONCATENATE($A489,"_",AN$2),'Reference data SID'!$B:$M,12,FALSE))</f>
        <v/>
      </c>
      <c r="AO489" s="16" t="str">
        <f>IF(ISERROR(VLOOKUP(CONCATENATE($A489,"_",AO$2),'Reference data SID'!$B:$M,12,FALSE)),"",VLOOKUP(CONCATENATE($A489,"_",AO$2),'Reference data SID'!$B:$M,12,FALSE))</f>
        <v/>
      </c>
      <c r="AP489" s="16" t="str">
        <f>IF(ISERROR(VLOOKUP(CONCATENATE($A489,"_",AP$2),'Reference data SID'!$B:$M,12,FALSE)),"",VLOOKUP(CONCATENATE($A489,"_",AP$2),'Reference data SID'!$B:$M,12,FALSE))</f>
        <v/>
      </c>
      <c r="AQ489" s="16" t="str">
        <f>IF(ISERROR(VLOOKUP(CONCATENATE($A489,"_",AQ$2),'Reference data SID'!$B:$M,12,FALSE)),"",VLOOKUP(CONCATENATE($A489,"_",AQ$2),'Reference data SID'!$B:$M,12,FALSE))</f>
        <v/>
      </c>
      <c r="AR489" s="16" t="str">
        <f>IF(ISERROR(VLOOKUP(CONCATENATE($A489,"_",AR$2),'Reference data SID'!$B:$M,12,FALSE)),"",VLOOKUP(CONCATENATE($A489,"_",AR$2),'Reference data SID'!$B:$M,12,FALSE))</f>
        <v/>
      </c>
      <c r="AS489" s="16" t="str">
        <f>IF(ISERROR(VLOOKUP(CONCATENATE($A489,"_",AS$2),'Reference data SID'!$B:$M,12,FALSE)),"",VLOOKUP(CONCATENATE($A489,"_",AS$2),'Reference data SID'!$B:$M,12,FALSE))</f>
        <v/>
      </c>
      <c r="AT489" s="16" t="str">
        <f>IF(ISERROR(VLOOKUP(CONCATENATE($A489,"_",AT$2),'Reference data SID'!$B:$M,12,FALSE)),"",VLOOKUP(CONCATENATE($A489,"_",AT$2),'Reference data SID'!$B:$M,12,FALSE))</f>
        <v/>
      </c>
    </row>
    <row r="490" spans="1:46" x14ac:dyDescent="0.25">
      <c r="A490">
        <v>486</v>
      </c>
      <c r="B490" s="16" t="str">
        <f>IF(ISERROR(VLOOKUP(CONCATENATE($A490,"_",B$2),'Reference data SID'!$B:$M,12,FALSE)),"",VLOOKUP(CONCATENATE($A490,"_",B$2),'Reference data SID'!$B:$M,12,FALSE))</f>
        <v/>
      </c>
      <c r="C490" s="16" t="str">
        <f>IF(ISERROR(VLOOKUP(CONCATENATE($A490,"_",C$2),'Reference data SID'!$B:$M,12,FALSE)),"",VLOOKUP(CONCATENATE($A490,"_",C$2),'Reference data SID'!$B:$M,12,FALSE))</f>
        <v/>
      </c>
      <c r="D490" s="16" t="str">
        <f>IF(ISERROR(VLOOKUP(CONCATENATE($A490,"_",D$2),'Reference data SID'!$B:$M,12,FALSE)),"",VLOOKUP(CONCATENATE($A490,"_",D$2),'Reference data SID'!$B:$M,12,FALSE))</f>
        <v/>
      </c>
      <c r="E490" s="16" t="str">
        <f>IF(ISERROR(VLOOKUP(CONCATENATE($A490,"_",E$2),'Reference data SID'!$B:$M,12,FALSE)),"",VLOOKUP(CONCATENATE($A490,"_",E$2),'Reference data SID'!$B:$M,12,FALSE))</f>
        <v/>
      </c>
      <c r="F490" s="16" t="str">
        <f>IF(ISERROR(VLOOKUP(CONCATENATE($A490,"_",F$2),'Reference data SID'!$B:$M,12,FALSE)),"",VLOOKUP(CONCATENATE($A490,"_",F$2),'Reference data SID'!$B:$M,12,FALSE))</f>
        <v/>
      </c>
      <c r="G490" s="16" t="str">
        <f>IF(ISERROR(VLOOKUP(CONCATENATE($A490,"_",G$2),'Reference data SID'!$B:$M,12,FALSE)),"",VLOOKUP(CONCATENATE($A490,"_",G$2),'Reference data SID'!$B:$M,12,FALSE))</f>
        <v/>
      </c>
      <c r="H490" s="16" t="str">
        <f>IF(ISERROR(VLOOKUP(CONCATENATE($A490,"_",H$2),'Reference data SID'!$B:$M,12,FALSE)),"",VLOOKUP(CONCATENATE($A490,"_",H$2),'Reference data SID'!$B:$M,12,FALSE))</f>
        <v/>
      </c>
      <c r="I490" s="16" t="str">
        <f>IF(ISERROR(VLOOKUP(CONCATENATE($A490,"_",I$2),'Reference data SID'!$B:$M,12,FALSE)),"",VLOOKUP(CONCATENATE($A490,"_",I$2),'Reference data SID'!$B:$M,12,FALSE))</f>
        <v/>
      </c>
      <c r="J490" s="16" t="str">
        <f>IF(ISERROR(VLOOKUP(CONCATENATE($A490,"_",J$2),'Reference data SID'!$B:$M,12,FALSE)),"",VLOOKUP(CONCATENATE($A490,"_",J$2),'Reference data SID'!$B:$M,12,FALSE))</f>
        <v/>
      </c>
      <c r="K490" s="16" t="str">
        <f>IF(ISERROR(VLOOKUP(CONCATENATE($A490,"_",K$2),'Reference data SID'!$B:$M,12,FALSE)),"",VLOOKUP(CONCATENATE($A490,"_",K$2),'Reference data SID'!$B:$M,12,FALSE))</f>
        <v/>
      </c>
      <c r="L490" s="16" t="str">
        <f>IF(ISERROR(VLOOKUP(CONCATENATE($A490,"_",L$2),'Reference data SID'!$B:$M,12,FALSE)),"",VLOOKUP(CONCATENATE($A490,"_",L$2),'Reference data SID'!$B:$M,12,FALSE))</f>
        <v/>
      </c>
      <c r="M490" s="16" t="str">
        <f>IF(ISERROR(VLOOKUP(CONCATENATE($A490,"_",M$2),'Reference data SID'!$B:$M,12,FALSE)),"",VLOOKUP(CONCATENATE($A490,"_",M$2),'Reference data SID'!$B:$M,12,FALSE))</f>
        <v/>
      </c>
      <c r="N490" s="16" t="str">
        <f>IF(ISERROR(VLOOKUP(CONCATENATE($A490,"_",N$2),'Reference data SID'!$B:$M,12,FALSE)),"",VLOOKUP(CONCATENATE($A490,"_",N$2),'Reference data SID'!$B:$M,12,FALSE))</f>
        <v/>
      </c>
      <c r="O490" s="16" t="str">
        <f>IF(ISERROR(VLOOKUP(CONCATENATE($A490,"_",O$2),'Reference data SID'!$B:$M,12,FALSE)),"",VLOOKUP(CONCATENATE($A490,"_",O$2),'Reference data SID'!$B:$M,12,FALSE))</f>
        <v/>
      </c>
      <c r="P490" s="16" t="str">
        <f>IF(ISERROR(VLOOKUP(CONCATENATE($A490,"_",P$2),'Reference data SID'!$B:$M,12,FALSE)),"",VLOOKUP(CONCATENATE($A490,"_",P$2),'Reference data SID'!$B:$M,12,FALSE))</f>
        <v/>
      </c>
      <c r="Q490" s="16" t="str">
        <f>IF(ISERROR(VLOOKUP(CONCATENATE($A490,"_",Q$2),'Reference data SID'!$B:$M,12,FALSE)),"",VLOOKUP(CONCATENATE($A490,"_",Q$2),'Reference data SID'!$B:$M,12,FALSE))</f>
        <v/>
      </c>
      <c r="R490" s="16" t="str">
        <f>IF(ISERROR(VLOOKUP(CONCATENATE($A490,"_",R$2),'Reference data SID'!$B:$M,12,FALSE)),"",VLOOKUP(CONCATENATE($A490,"_",R$2),'Reference data SID'!$B:$M,12,FALSE))</f>
        <v/>
      </c>
      <c r="S490" s="16" t="str">
        <f>IF(ISERROR(VLOOKUP(CONCATENATE($A490,"_",S$2),'Reference data SID'!$B:$M,12,FALSE)),"",VLOOKUP(CONCATENATE($A490,"_",S$2),'Reference data SID'!$B:$M,12,FALSE))</f>
        <v/>
      </c>
      <c r="T490" s="16" t="str">
        <f>IF(ISERROR(VLOOKUP(CONCATENATE($A490,"_",T$2),'Reference data SID'!$B:$M,12,FALSE)),"",VLOOKUP(CONCATENATE($A490,"_",T$2),'Reference data SID'!$B:$M,12,FALSE))</f>
        <v/>
      </c>
      <c r="U490" s="16" t="str">
        <f>IF(ISERROR(VLOOKUP(CONCATENATE($A490,"_",U$2),'Reference data SID'!$B:$M,12,FALSE)),"",VLOOKUP(CONCATENATE($A490,"_",U$2),'Reference data SID'!$B:$M,12,FALSE))</f>
        <v/>
      </c>
      <c r="V490" s="16" t="str">
        <f>IF(ISERROR(VLOOKUP(CONCATENATE($A490,"_",V$2),'Reference data SID'!$B:$M,12,FALSE)),"",VLOOKUP(CONCATENATE($A490,"_",V$2),'Reference data SID'!$B:$M,12,FALSE))</f>
        <v/>
      </c>
      <c r="W490" s="16" t="str">
        <f>IF(ISERROR(VLOOKUP(CONCATENATE($A490,"_",W$2),'Reference data SID'!$B:$M,12,FALSE)),"",VLOOKUP(CONCATENATE($A490,"_",W$2),'Reference data SID'!$B:$M,12,FALSE))</f>
        <v/>
      </c>
      <c r="X490" s="16" t="str">
        <f>IF(ISERROR(VLOOKUP(CONCATENATE($A490,"_",X$2),'Reference data SID'!$B:$M,12,FALSE)),"",VLOOKUP(CONCATENATE($A490,"_",X$2),'Reference data SID'!$B:$M,12,FALSE))</f>
        <v/>
      </c>
      <c r="Y490" s="16" t="str">
        <f>IF(ISERROR(VLOOKUP(CONCATENATE($A490,"_",Y$2),'Reference data SID'!$B:$M,12,FALSE)),"",VLOOKUP(CONCATENATE($A490,"_",Y$2),'Reference data SID'!$B:$M,12,FALSE))</f>
        <v/>
      </c>
      <c r="Z490" s="16" t="str">
        <f>IF(ISERROR(VLOOKUP(CONCATENATE($A490,"_",Z$2),'Reference data SID'!$B:$M,12,FALSE)),"",VLOOKUP(CONCATENATE($A490,"_",Z$2),'Reference data SID'!$B:$M,12,FALSE))</f>
        <v/>
      </c>
      <c r="AA490" s="16" t="str">
        <f>IF(ISERROR(VLOOKUP(CONCATENATE($A490,"_",AA$2),'Reference data SID'!$B:$M,12,FALSE)),"",VLOOKUP(CONCATENATE($A490,"_",AA$2),'Reference data SID'!$B:$M,12,FALSE))</f>
        <v/>
      </c>
      <c r="AB490" s="16" t="str">
        <f>IF(ISERROR(VLOOKUP(CONCATENATE($A490,"_",AB$2),'Reference data SID'!$B:$M,12,FALSE)),"",VLOOKUP(CONCATENATE($A490,"_",AB$2),'Reference data SID'!$B:$M,12,FALSE))</f>
        <v/>
      </c>
      <c r="AC490" s="16" t="str">
        <f>IF(ISERROR(VLOOKUP(CONCATENATE($A490,"_",AC$2),'Reference data SID'!$B:$M,12,FALSE)),"",VLOOKUP(CONCATENATE($A490,"_",AC$2),'Reference data SID'!$B:$M,12,FALSE))</f>
        <v/>
      </c>
      <c r="AD490" s="16" t="str">
        <f>IF(ISERROR(VLOOKUP(CONCATENATE($A490,"_",AD$2),'Reference data SID'!$B:$M,12,FALSE)),"",VLOOKUP(CONCATENATE($A490,"_",AD$2),'Reference data SID'!$B:$M,12,FALSE))</f>
        <v/>
      </c>
      <c r="AE490" s="16" t="str">
        <f>IF(ISERROR(VLOOKUP(CONCATENATE($A490,"_",AE$2),'Reference data SID'!$B:$M,12,FALSE)),"",VLOOKUP(CONCATENATE($A490,"_",AE$2),'Reference data SID'!$B:$M,12,FALSE))</f>
        <v/>
      </c>
      <c r="AF490" s="16" t="str">
        <f>IF(ISERROR(VLOOKUP(CONCATENATE($A490,"_",AF$2),'Reference data SID'!$B:$M,12,FALSE)),"",VLOOKUP(CONCATENATE($A490,"_",AF$2),'Reference data SID'!$B:$M,12,FALSE))</f>
        <v/>
      </c>
      <c r="AG490" s="16" t="str">
        <f>IF(ISERROR(VLOOKUP(CONCATENATE($A490,"_",AG$2),'Reference data SID'!$B:$M,12,FALSE)),"",VLOOKUP(CONCATENATE($A490,"_",AG$2),'Reference data SID'!$B:$M,12,FALSE))</f>
        <v/>
      </c>
      <c r="AH490" s="16" t="str">
        <f>IF(ISERROR(VLOOKUP(CONCATENATE($A490,"_",AH$2),'Reference data SID'!$B:$M,12,FALSE)),"",VLOOKUP(CONCATENATE($A490,"_",AH$2),'Reference data SID'!$B:$M,12,FALSE))</f>
        <v/>
      </c>
      <c r="AI490" s="16" t="str">
        <f>IF(ISERROR(VLOOKUP(CONCATENATE($A490,"_",AI$2),'Reference data SID'!$B:$M,12,FALSE)),"",VLOOKUP(CONCATENATE($A490,"_",AI$2),'Reference data SID'!$B:$M,12,FALSE))</f>
        <v/>
      </c>
      <c r="AJ490" s="16" t="str">
        <f>IF(ISERROR(VLOOKUP(CONCATENATE($A490,"_",AJ$2),'Reference data SID'!$B:$M,12,FALSE)),"",VLOOKUP(CONCATENATE($A490,"_",AJ$2),'Reference data SID'!$B:$M,12,FALSE))</f>
        <v/>
      </c>
      <c r="AK490" s="16" t="str">
        <f>IF(ISERROR(VLOOKUP(CONCATENATE($A490,"_",AK$2),'Reference data SID'!$B:$M,12,FALSE)),"",VLOOKUP(CONCATENATE($A490,"_",AK$2),'Reference data SID'!$B:$M,12,FALSE))</f>
        <v/>
      </c>
      <c r="AL490" s="16" t="str">
        <f>IF(ISERROR(VLOOKUP(CONCATENATE($A490,"_",AL$2),'Reference data SID'!$B:$M,12,FALSE)),"",VLOOKUP(CONCATENATE($A490,"_",AL$2),'Reference data SID'!$B:$M,12,FALSE))</f>
        <v/>
      </c>
      <c r="AM490" s="16" t="str">
        <f>IF(ISERROR(VLOOKUP(CONCATENATE($A490,"_",AM$2),'Reference data SID'!$B:$M,12,FALSE)),"",VLOOKUP(CONCATENATE($A490,"_",AM$2),'Reference data SID'!$B:$M,12,FALSE))</f>
        <v/>
      </c>
      <c r="AN490" s="16" t="str">
        <f>IF(ISERROR(VLOOKUP(CONCATENATE($A490,"_",AN$2),'Reference data SID'!$B:$M,12,FALSE)),"",VLOOKUP(CONCATENATE($A490,"_",AN$2),'Reference data SID'!$B:$M,12,FALSE))</f>
        <v/>
      </c>
      <c r="AO490" s="16" t="str">
        <f>IF(ISERROR(VLOOKUP(CONCATENATE($A490,"_",AO$2),'Reference data SID'!$B:$M,12,FALSE)),"",VLOOKUP(CONCATENATE($A490,"_",AO$2),'Reference data SID'!$B:$M,12,FALSE))</f>
        <v/>
      </c>
      <c r="AP490" s="16" t="str">
        <f>IF(ISERROR(VLOOKUP(CONCATENATE($A490,"_",AP$2),'Reference data SID'!$B:$M,12,FALSE)),"",VLOOKUP(CONCATENATE($A490,"_",AP$2),'Reference data SID'!$B:$M,12,FALSE))</f>
        <v/>
      </c>
      <c r="AQ490" s="16" t="str">
        <f>IF(ISERROR(VLOOKUP(CONCATENATE($A490,"_",AQ$2),'Reference data SID'!$B:$M,12,FALSE)),"",VLOOKUP(CONCATENATE($A490,"_",AQ$2),'Reference data SID'!$B:$M,12,FALSE))</f>
        <v/>
      </c>
      <c r="AR490" s="16" t="str">
        <f>IF(ISERROR(VLOOKUP(CONCATENATE($A490,"_",AR$2),'Reference data SID'!$B:$M,12,FALSE)),"",VLOOKUP(CONCATENATE($A490,"_",AR$2),'Reference data SID'!$B:$M,12,FALSE))</f>
        <v/>
      </c>
      <c r="AS490" s="16" t="str">
        <f>IF(ISERROR(VLOOKUP(CONCATENATE($A490,"_",AS$2),'Reference data SID'!$B:$M,12,FALSE)),"",VLOOKUP(CONCATENATE($A490,"_",AS$2),'Reference data SID'!$B:$M,12,FALSE))</f>
        <v/>
      </c>
      <c r="AT490" s="16" t="str">
        <f>IF(ISERROR(VLOOKUP(CONCATENATE($A490,"_",AT$2),'Reference data SID'!$B:$M,12,FALSE)),"",VLOOKUP(CONCATENATE($A490,"_",AT$2),'Reference data SID'!$B:$M,12,FALSE))</f>
        <v/>
      </c>
    </row>
    <row r="491" spans="1:46" x14ac:dyDescent="0.25">
      <c r="A491">
        <v>487</v>
      </c>
      <c r="B491" s="16" t="str">
        <f>IF(ISERROR(VLOOKUP(CONCATENATE($A491,"_",B$2),'Reference data SID'!$B:$M,12,FALSE)),"",VLOOKUP(CONCATENATE($A491,"_",B$2),'Reference data SID'!$B:$M,12,FALSE))</f>
        <v/>
      </c>
      <c r="C491" s="16" t="str">
        <f>IF(ISERROR(VLOOKUP(CONCATENATE($A491,"_",C$2),'Reference data SID'!$B:$M,12,FALSE)),"",VLOOKUP(CONCATENATE($A491,"_",C$2),'Reference data SID'!$B:$M,12,FALSE))</f>
        <v/>
      </c>
      <c r="D491" s="16" t="str">
        <f>IF(ISERROR(VLOOKUP(CONCATENATE($A491,"_",D$2),'Reference data SID'!$B:$M,12,FALSE)),"",VLOOKUP(CONCATENATE($A491,"_",D$2),'Reference data SID'!$B:$M,12,FALSE))</f>
        <v/>
      </c>
      <c r="E491" s="16" t="str">
        <f>IF(ISERROR(VLOOKUP(CONCATENATE($A491,"_",E$2),'Reference data SID'!$B:$M,12,FALSE)),"",VLOOKUP(CONCATENATE($A491,"_",E$2),'Reference data SID'!$B:$M,12,FALSE))</f>
        <v/>
      </c>
      <c r="F491" s="16" t="str">
        <f>IF(ISERROR(VLOOKUP(CONCATENATE($A491,"_",F$2),'Reference data SID'!$B:$M,12,FALSE)),"",VLOOKUP(CONCATENATE($A491,"_",F$2),'Reference data SID'!$B:$M,12,FALSE))</f>
        <v/>
      </c>
      <c r="G491" s="16" t="str">
        <f>IF(ISERROR(VLOOKUP(CONCATENATE($A491,"_",G$2),'Reference data SID'!$B:$M,12,FALSE)),"",VLOOKUP(CONCATENATE($A491,"_",G$2),'Reference data SID'!$B:$M,12,FALSE))</f>
        <v/>
      </c>
      <c r="H491" s="16" t="str">
        <f>IF(ISERROR(VLOOKUP(CONCATENATE($A491,"_",H$2),'Reference data SID'!$B:$M,12,FALSE)),"",VLOOKUP(CONCATENATE($A491,"_",H$2),'Reference data SID'!$B:$M,12,FALSE))</f>
        <v/>
      </c>
      <c r="I491" s="16" t="str">
        <f>IF(ISERROR(VLOOKUP(CONCATENATE($A491,"_",I$2),'Reference data SID'!$B:$M,12,FALSE)),"",VLOOKUP(CONCATENATE($A491,"_",I$2),'Reference data SID'!$B:$M,12,FALSE))</f>
        <v/>
      </c>
      <c r="J491" s="16" t="str">
        <f>IF(ISERROR(VLOOKUP(CONCATENATE($A491,"_",J$2),'Reference data SID'!$B:$M,12,FALSE)),"",VLOOKUP(CONCATENATE($A491,"_",J$2),'Reference data SID'!$B:$M,12,FALSE))</f>
        <v/>
      </c>
      <c r="K491" s="16" t="str">
        <f>IF(ISERROR(VLOOKUP(CONCATENATE($A491,"_",K$2),'Reference data SID'!$B:$M,12,FALSE)),"",VLOOKUP(CONCATENATE($A491,"_",K$2),'Reference data SID'!$B:$M,12,FALSE))</f>
        <v/>
      </c>
      <c r="L491" s="16" t="str">
        <f>IF(ISERROR(VLOOKUP(CONCATENATE($A491,"_",L$2),'Reference data SID'!$B:$M,12,FALSE)),"",VLOOKUP(CONCATENATE($A491,"_",L$2),'Reference data SID'!$B:$M,12,FALSE))</f>
        <v/>
      </c>
      <c r="M491" s="16" t="str">
        <f>IF(ISERROR(VLOOKUP(CONCATENATE($A491,"_",M$2),'Reference data SID'!$B:$M,12,FALSE)),"",VLOOKUP(CONCATENATE($A491,"_",M$2),'Reference data SID'!$B:$M,12,FALSE))</f>
        <v/>
      </c>
      <c r="N491" s="16" t="str">
        <f>IF(ISERROR(VLOOKUP(CONCATENATE($A491,"_",N$2),'Reference data SID'!$B:$M,12,FALSE)),"",VLOOKUP(CONCATENATE($A491,"_",N$2),'Reference data SID'!$B:$M,12,FALSE))</f>
        <v/>
      </c>
      <c r="O491" s="16" t="str">
        <f>IF(ISERROR(VLOOKUP(CONCATENATE($A491,"_",O$2),'Reference data SID'!$B:$M,12,FALSE)),"",VLOOKUP(CONCATENATE($A491,"_",O$2),'Reference data SID'!$B:$M,12,FALSE))</f>
        <v/>
      </c>
      <c r="P491" s="16" t="str">
        <f>IF(ISERROR(VLOOKUP(CONCATENATE($A491,"_",P$2),'Reference data SID'!$B:$M,12,FALSE)),"",VLOOKUP(CONCATENATE($A491,"_",P$2),'Reference data SID'!$B:$M,12,FALSE))</f>
        <v/>
      </c>
      <c r="Q491" s="16" t="str">
        <f>IF(ISERROR(VLOOKUP(CONCATENATE($A491,"_",Q$2),'Reference data SID'!$B:$M,12,FALSE)),"",VLOOKUP(CONCATENATE($A491,"_",Q$2),'Reference data SID'!$B:$M,12,FALSE))</f>
        <v/>
      </c>
      <c r="R491" s="16" t="str">
        <f>IF(ISERROR(VLOOKUP(CONCATENATE($A491,"_",R$2),'Reference data SID'!$B:$M,12,FALSE)),"",VLOOKUP(CONCATENATE($A491,"_",R$2),'Reference data SID'!$B:$M,12,FALSE))</f>
        <v/>
      </c>
      <c r="S491" s="16" t="str">
        <f>IF(ISERROR(VLOOKUP(CONCATENATE($A491,"_",S$2),'Reference data SID'!$B:$M,12,FALSE)),"",VLOOKUP(CONCATENATE($A491,"_",S$2),'Reference data SID'!$B:$M,12,FALSE))</f>
        <v/>
      </c>
      <c r="T491" s="16" t="str">
        <f>IF(ISERROR(VLOOKUP(CONCATENATE($A491,"_",T$2),'Reference data SID'!$B:$M,12,FALSE)),"",VLOOKUP(CONCATENATE($A491,"_",T$2),'Reference data SID'!$B:$M,12,FALSE))</f>
        <v/>
      </c>
      <c r="U491" s="16" t="str">
        <f>IF(ISERROR(VLOOKUP(CONCATENATE($A491,"_",U$2),'Reference data SID'!$B:$M,12,FALSE)),"",VLOOKUP(CONCATENATE($A491,"_",U$2),'Reference data SID'!$B:$M,12,FALSE))</f>
        <v/>
      </c>
      <c r="V491" s="16" t="str">
        <f>IF(ISERROR(VLOOKUP(CONCATENATE($A491,"_",V$2),'Reference data SID'!$B:$M,12,FALSE)),"",VLOOKUP(CONCATENATE($A491,"_",V$2),'Reference data SID'!$B:$M,12,FALSE))</f>
        <v/>
      </c>
      <c r="W491" s="16" t="str">
        <f>IF(ISERROR(VLOOKUP(CONCATENATE($A491,"_",W$2),'Reference data SID'!$B:$M,12,FALSE)),"",VLOOKUP(CONCATENATE($A491,"_",W$2),'Reference data SID'!$B:$M,12,FALSE))</f>
        <v/>
      </c>
      <c r="X491" s="16" t="str">
        <f>IF(ISERROR(VLOOKUP(CONCATENATE($A491,"_",X$2),'Reference data SID'!$B:$M,12,FALSE)),"",VLOOKUP(CONCATENATE($A491,"_",X$2),'Reference data SID'!$B:$M,12,FALSE))</f>
        <v/>
      </c>
      <c r="Y491" s="16" t="str">
        <f>IF(ISERROR(VLOOKUP(CONCATENATE($A491,"_",Y$2),'Reference data SID'!$B:$M,12,FALSE)),"",VLOOKUP(CONCATENATE($A491,"_",Y$2),'Reference data SID'!$B:$M,12,FALSE))</f>
        <v/>
      </c>
      <c r="Z491" s="16" t="str">
        <f>IF(ISERROR(VLOOKUP(CONCATENATE($A491,"_",Z$2),'Reference data SID'!$B:$M,12,FALSE)),"",VLOOKUP(CONCATENATE($A491,"_",Z$2),'Reference data SID'!$B:$M,12,FALSE))</f>
        <v/>
      </c>
      <c r="AA491" s="16" t="str">
        <f>IF(ISERROR(VLOOKUP(CONCATENATE($A491,"_",AA$2),'Reference data SID'!$B:$M,12,FALSE)),"",VLOOKUP(CONCATENATE($A491,"_",AA$2),'Reference data SID'!$B:$M,12,FALSE))</f>
        <v/>
      </c>
      <c r="AB491" s="16" t="str">
        <f>IF(ISERROR(VLOOKUP(CONCATENATE($A491,"_",AB$2),'Reference data SID'!$B:$M,12,FALSE)),"",VLOOKUP(CONCATENATE($A491,"_",AB$2),'Reference data SID'!$B:$M,12,FALSE))</f>
        <v/>
      </c>
      <c r="AC491" s="16" t="str">
        <f>IF(ISERROR(VLOOKUP(CONCATENATE($A491,"_",AC$2),'Reference data SID'!$B:$M,12,FALSE)),"",VLOOKUP(CONCATENATE($A491,"_",AC$2),'Reference data SID'!$B:$M,12,FALSE))</f>
        <v/>
      </c>
      <c r="AD491" s="16" t="str">
        <f>IF(ISERROR(VLOOKUP(CONCATENATE($A491,"_",AD$2),'Reference data SID'!$B:$M,12,FALSE)),"",VLOOKUP(CONCATENATE($A491,"_",AD$2),'Reference data SID'!$B:$M,12,FALSE))</f>
        <v/>
      </c>
      <c r="AE491" s="16" t="str">
        <f>IF(ISERROR(VLOOKUP(CONCATENATE($A491,"_",AE$2),'Reference data SID'!$B:$M,12,FALSE)),"",VLOOKUP(CONCATENATE($A491,"_",AE$2),'Reference data SID'!$B:$M,12,FALSE))</f>
        <v/>
      </c>
      <c r="AF491" s="16" t="str">
        <f>IF(ISERROR(VLOOKUP(CONCATENATE($A491,"_",AF$2),'Reference data SID'!$B:$M,12,FALSE)),"",VLOOKUP(CONCATENATE($A491,"_",AF$2),'Reference data SID'!$B:$M,12,FALSE))</f>
        <v/>
      </c>
      <c r="AG491" s="16" t="str">
        <f>IF(ISERROR(VLOOKUP(CONCATENATE($A491,"_",AG$2),'Reference data SID'!$B:$M,12,FALSE)),"",VLOOKUP(CONCATENATE($A491,"_",AG$2),'Reference data SID'!$B:$M,12,FALSE))</f>
        <v/>
      </c>
      <c r="AH491" s="16" t="str">
        <f>IF(ISERROR(VLOOKUP(CONCATENATE($A491,"_",AH$2),'Reference data SID'!$B:$M,12,FALSE)),"",VLOOKUP(CONCATENATE($A491,"_",AH$2),'Reference data SID'!$B:$M,12,FALSE))</f>
        <v/>
      </c>
      <c r="AI491" s="16" t="str">
        <f>IF(ISERROR(VLOOKUP(CONCATENATE($A491,"_",AI$2),'Reference data SID'!$B:$M,12,FALSE)),"",VLOOKUP(CONCATENATE($A491,"_",AI$2),'Reference data SID'!$B:$M,12,FALSE))</f>
        <v/>
      </c>
      <c r="AJ491" s="16" t="str">
        <f>IF(ISERROR(VLOOKUP(CONCATENATE($A491,"_",AJ$2),'Reference data SID'!$B:$M,12,FALSE)),"",VLOOKUP(CONCATENATE($A491,"_",AJ$2),'Reference data SID'!$B:$M,12,FALSE))</f>
        <v/>
      </c>
      <c r="AK491" s="16" t="str">
        <f>IF(ISERROR(VLOOKUP(CONCATENATE($A491,"_",AK$2),'Reference data SID'!$B:$M,12,FALSE)),"",VLOOKUP(CONCATENATE($A491,"_",AK$2),'Reference data SID'!$B:$M,12,FALSE))</f>
        <v/>
      </c>
      <c r="AL491" s="16" t="str">
        <f>IF(ISERROR(VLOOKUP(CONCATENATE($A491,"_",AL$2),'Reference data SID'!$B:$M,12,FALSE)),"",VLOOKUP(CONCATENATE($A491,"_",AL$2),'Reference data SID'!$B:$M,12,FALSE))</f>
        <v/>
      </c>
      <c r="AM491" s="16" t="str">
        <f>IF(ISERROR(VLOOKUP(CONCATENATE($A491,"_",AM$2),'Reference data SID'!$B:$M,12,FALSE)),"",VLOOKUP(CONCATENATE($A491,"_",AM$2),'Reference data SID'!$B:$M,12,FALSE))</f>
        <v/>
      </c>
      <c r="AN491" s="16" t="str">
        <f>IF(ISERROR(VLOOKUP(CONCATENATE($A491,"_",AN$2),'Reference data SID'!$B:$M,12,FALSE)),"",VLOOKUP(CONCATENATE($A491,"_",AN$2),'Reference data SID'!$B:$M,12,FALSE))</f>
        <v/>
      </c>
      <c r="AO491" s="16" t="str">
        <f>IF(ISERROR(VLOOKUP(CONCATENATE($A491,"_",AO$2),'Reference data SID'!$B:$M,12,FALSE)),"",VLOOKUP(CONCATENATE($A491,"_",AO$2),'Reference data SID'!$B:$M,12,FALSE))</f>
        <v/>
      </c>
      <c r="AP491" s="16" t="str">
        <f>IF(ISERROR(VLOOKUP(CONCATENATE($A491,"_",AP$2),'Reference data SID'!$B:$M,12,FALSE)),"",VLOOKUP(CONCATENATE($A491,"_",AP$2),'Reference data SID'!$B:$M,12,FALSE))</f>
        <v/>
      </c>
      <c r="AQ491" s="16" t="str">
        <f>IF(ISERROR(VLOOKUP(CONCATENATE($A491,"_",AQ$2),'Reference data SID'!$B:$M,12,FALSE)),"",VLOOKUP(CONCATENATE($A491,"_",AQ$2),'Reference data SID'!$B:$M,12,FALSE))</f>
        <v/>
      </c>
      <c r="AR491" s="16" t="str">
        <f>IF(ISERROR(VLOOKUP(CONCATENATE($A491,"_",AR$2),'Reference data SID'!$B:$M,12,FALSE)),"",VLOOKUP(CONCATENATE($A491,"_",AR$2),'Reference data SID'!$B:$M,12,FALSE))</f>
        <v/>
      </c>
      <c r="AS491" s="16" t="str">
        <f>IF(ISERROR(VLOOKUP(CONCATENATE($A491,"_",AS$2),'Reference data SID'!$B:$M,12,FALSE)),"",VLOOKUP(CONCATENATE($A491,"_",AS$2),'Reference data SID'!$B:$M,12,FALSE))</f>
        <v/>
      </c>
      <c r="AT491" s="16" t="str">
        <f>IF(ISERROR(VLOOKUP(CONCATENATE($A491,"_",AT$2),'Reference data SID'!$B:$M,12,FALSE)),"",VLOOKUP(CONCATENATE($A491,"_",AT$2),'Reference data SID'!$B:$M,12,FALSE))</f>
        <v/>
      </c>
    </row>
    <row r="492" spans="1:46" x14ac:dyDescent="0.25">
      <c r="A492">
        <v>488</v>
      </c>
      <c r="B492" s="16" t="str">
        <f>IF(ISERROR(VLOOKUP(CONCATENATE($A492,"_",B$2),'Reference data SID'!$B:$M,12,FALSE)),"",VLOOKUP(CONCATENATE($A492,"_",B$2),'Reference data SID'!$B:$M,12,FALSE))</f>
        <v/>
      </c>
      <c r="C492" s="16" t="str">
        <f>IF(ISERROR(VLOOKUP(CONCATENATE($A492,"_",C$2),'Reference data SID'!$B:$M,12,FALSE)),"",VLOOKUP(CONCATENATE($A492,"_",C$2),'Reference data SID'!$B:$M,12,FALSE))</f>
        <v/>
      </c>
      <c r="D492" s="16" t="str">
        <f>IF(ISERROR(VLOOKUP(CONCATENATE($A492,"_",D$2),'Reference data SID'!$B:$M,12,FALSE)),"",VLOOKUP(CONCATENATE($A492,"_",D$2),'Reference data SID'!$B:$M,12,FALSE))</f>
        <v/>
      </c>
      <c r="E492" s="16" t="str">
        <f>IF(ISERROR(VLOOKUP(CONCATENATE($A492,"_",E$2),'Reference data SID'!$B:$M,12,FALSE)),"",VLOOKUP(CONCATENATE($A492,"_",E$2),'Reference data SID'!$B:$M,12,FALSE))</f>
        <v/>
      </c>
      <c r="F492" s="16" t="str">
        <f>IF(ISERROR(VLOOKUP(CONCATENATE($A492,"_",F$2),'Reference data SID'!$B:$M,12,FALSE)),"",VLOOKUP(CONCATENATE($A492,"_",F$2),'Reference data SID'!$B:$M,12,FALSE))</f>
        <v/>
      </c>
      <c r="G492" s="16" t="str">
        <f>IF(ISERROR(VLOOKUP(CONCATENATE($A492,"_",G$2),'Reference data SID'!$B:$M,12,FALSE)),"",VLOOKUP(CONCATENATE($A492,"_",G$2),'Reference data SID'!$B:$M,12,FALSE))</f>
        <v/>
      </c>
      <c r="H492" s="16" t="str">
        <f>IF(ISERROR(VLOOKUP(CONCATENATE($A492,"_",H$2),'Reference data SID'!$B:$M,12,FALSE)),"",VLOOKUP(CONCATENATE($A492,"_",H$2),'Reference data SID'!$B:$M,12,FALSE))</f>
        <v/>
      </c>
      <c r="I492" s="16" t="str">
        <f>IF(ISERROR(VLOOKUP(CONCATENATE($A492,"_",I$2),'Reference data SID'!$B:$M,12,FALSE)),"",VLOOKUP(CONCATENATE($A492,"_",I$2),'Reference data SID'!$B:$M,12,FALSE))</f>
        <v/>
      </c>
      <c r="J492" s="16" t="str">
        <f>IF(ISERROR(VLOOKUP(CONCATENATE($A492,"_",J$2),'Reference data SID'!$B:$M,12,FALSE)),"",VLOOKUP(CONCATENATE($A492,"_",J$2),'Reference data SID'!$B:$M,12,FALSE))</f>
        <v/>
      </c>
      <c r="K492" s="16" t="str">
        <f>IF(ISERROR(VLOOKUP(CONCATENATE($A492,"_",K$2),'Reference data SID'!$B:$M,12,FALSE)),"",VLOOKUP(CONCATENATE($A492,"_",K$2),'Reference data SID'!$B:$M,12,FALSE))</f>
        <v/>
      </c>
      <c r="L492" s="16" t="str">
        <f>IF(ISERROR(VLOOKUP(CONCATENATE($A492,"_",L$2),'Reference data SID'!$B:$M,12,FALSE)),"",VLOOKUP(CONCATENATE($A492,"_",L$2),'Reference data SID'!$B:$M,12,FALSE))</f>
        <v/>
      </c>
      <c r="M492" s="16" t="str">
        <f>IF(ISERROR(VLOOKUP(CONCATENATE($A492,"_",M$2),'Reference data SID'!$B:$M,12,FALSE)),"",VLOOKUP(CONCATENATE($A492,"_",M$2),'Reference data SID'!$B:$M,12,FALSE))</f>
        <v/>
      </c>
      <c r="N492" s="16" t="str">
        <f>IF(ISERROR(VLOOKUP(CONCATENATE($A492,"_",N$2),'Reference data SID'!$B:$M,12,FALSE)),"",VLOOKUP(CONCATENATE($A492,"_",N$2),'Reference data SID'!$B:$M,12,FALSE))</f>
        <v/>
      </c>
      <c r="O492" s="16" t="str">
        <f>IF(ISERROR(VLOOKUP(CONCATENATE($A492,"_",O$2),'Reference data SID'!$B:$M,12,FALSE)),"",VLOOKUP(CONCATENATE($A492,"_",O$2),'Reference data SID'!$B:$M,12,FALSE))</f>
        <v/>
      </c>
      <c r="P492" s="16" t="str">
        <f>IF(ISERROR(VLOOKUP(CONCATENATE($A492,"_",P$2),'Reference data SID'!$B:$M,12,FALSE)),"",VLOOKUP(CONCATENATE($A492,"_",P$2),'Reference data SID'!$B:$M,12,FALSE))</f>
        <v/>
      </c>
      <c r="Q492" s="16" t="str">
        <f>IF(ISERROR(VLOOKUP(CONCATENATE($A492,"_",Q$2),'Reference data SID'!$B:$M,12,FALSE)),"",VLOOKUP(CONCATENATE($A492,"_",Q$2),'Reference data SID'!$B:$M,12,FALSE))</f>
        <v/>
      </c>
      <c r="R492" s="16" t="str">
        <f>IF(ISERROR(VLOOKUP(CONCATENATE($A492,"_",R$2),'Reference data SID'!$B:$M,12,FALSE)),"",VLOOKUP(CONCATENATE($A492,"_",R$2),'Reference data SID'!$B:$M,12,FALSE))</f>
        <v/>
      </c>
      <c r="S492" s="16" t="str">
        <f>IF(ISERROR(VLOOKUP(CONCATENATE($A492,"_",S$2),'Reference data SID'!$B:$M,12,FALSE)),"",VLOOKUP(CONCATENATE($A492,"_",S$2),'Reference data SID'!$B:$M,12,FALSE))</f>
        <v/>
      </c>
      <c r="T492" s="16" t="str">
        <f>IF(ISERROR(VLOOKUP(CONCATENATE($A492,"_",T$2),'Reference data SID'!$B:$M,12,FALSE)),"",VLOOKUP(CONCATENATE($A492,"_",T$2),'Reference data SID'!$B:$M,12,FALSE))</f>
        <v/>
      </c>
      <c r="U492" s="16" t="str">
        <f>IF(ISERROR(VLOOKUP(CONCATENATE($A492,"_",U$2),'Reference data SID'!$B:$M,12,FALSE)),"",VLOOKUP(CONCATENATE($A492,"_",U$2),'Reference data SID'!$B:$M,12,FALSE))</f>
        <v/>
      </c>
      <c r="V492" s="16" t="str">
        <f>IF(ISERROR(VLOOKUP(CONCATENATE($A492,"_",V$2),'Reference data SID'!$B:$M,12,FALSE)),"",VLOOKUP(CONCATENATE($A492,"_",V$2),'Reference data SID'!$B:$M,12,FALSE))</f>
        <v/>
      </c>
      <c r="W492" s="16" t="str">
        <f>IF(ISERROR(VLOOKUP(CONCATENATE($A492,"_",W$2),'Reference data SID'!$B:$M,12,FALSE)),"",VLOOKUP(CONCATENATE($A492,"_",W$2),'Reference data SID'!$B:$M,12,FALSE))</f>
        <v/>
      </c>
      <c r="X492" s="16" t="str">
        <f>IF(ISERROR(VLOOKUP(CONCATENATE($A492,"_",X$2),'Reference data SID'!$B:$M,12,FALSE)),"",VLOOKUP(CONCATENATE($A492,"_",X$2),'Reference data SID'!$B:$M,12,FALSE))</f>
        <v/>
      </c>
      <c r="Y492" s="16" t="str">
        <f>IF(ISERROR(VLOOKUP(CONCATENATE($A492,"_",Y$2),'Reference data SID'!$B:$M,12,FALSE)),"",VLOOKUP(CONCATENATE($A492,"_",Y$2),'Reference data SID'!$B:$M,12,FALSE))</f>
        <v/>
      </c>
      <c r="Z492" s="16" t="str">
        <f>IF(ISERROR(VLOOKUP(CONCATENATE($A492,"_",Z$2),'Reference data SID'!$B:$M,12,FALSE)),"",VLOOKUP(CONCATENATE($A492,"_",Z$2),'Reference data SID'!$B:$M,12,FALSE))</f>
        <v/>
      </c>
      <c r="AA492" s="16" t="str">
        <f>IF(ISERROR(VLOOKUP(CONCATENATE($A492,"_",AA$2),'Reference data SID'!$B:$M,12,FALSE)),"",VLOOKUP(CONCATENATE($A492,"_",AA$2),'Reference data SID'!$B:$M,12,FALSE))</f>
        <v/>
      </c>
      <c r="AB492" s="16" t="str">
        <f>IF(ISERROR(VLOOKUP(CONCATENATE($A492,"_",AB$2),'Reference data SID'!$B:$M,12,FALSE)),"",VLOOKUP(CONCATENATE($A492,"_",AB$2),'Reference data SID'!$B:$M,12,FALSE))</f>
        <v/>
      </c>
      <c r="AC492" s="16" t="str">
        <f>IF(ISERROR(VLOOKUP(CONCATENATE($A492,"_",AC$2),'Reference data SID'!$B:$M,12,FALSE)),"",VLOOKUP(CONCATENATE($A492,"_",AC$2),'Reference data SID'!$B:$M,12,FALSE))</f>
        <v/>
      </c>
      <c r="AD492" s="16" t="str">
        <f>IF(ISERROR(VLOOKUP(CONCATENATE($A492,"_",AD$2),'Reference data SID'!$B:$M,12,FALSE)),"",VLOOKUP(CONCATENATE($A492,"_",AD$2),'Reference data SID'!$B:$M,12,FALSE))</f>
        <v/>
      </c>
      <c r="AE492" s="16" t="str">
        <f>IF(ISERROR(VLOOKUP(CONCATENATE($A492,"_",AE$2),'Reference data SID'!$B:$M,12,FALSE)),"",VLOOKUP(CONCATENATE($A492,"_",AE$2),'Reference data SID'!$B:$M,12,FALSE))</f>
        <v/>
      </c>
      <c r="AF492" s="16" t="str">
        <f>IF(ISERROR(VLOOKUP(CONCATENATE($A492,"_",AF$2),'Reference data SID'!$B:$M,12,FALSE)),"",VLOOKUP(CONCATENATE($A492,"_",AF$2),'Reference data SID'!$B:$M,12,FALSE))</f>
        <v/>
      </c>
      <c r="AG492" s="16" t="str">
        <f>IF(ISERROR(VLOOKUP(CONCATENATE($A492,"_",AG$2),'Reference data SID'!$B:$M,12,FALSE)),"",VLOOKUP(CONCATENATE($A492,"_",AG$2),'Reference data SID'!$B:$M,12,FALSE))</f>
        <v/>
      </c>
      <c r="AH492" s="16" t="str">
        <f>IF(ISERROR(VLOOKUP(CONCATENATE($A492,"_",AH$2),'Reference data SID'!$B:$M,12,FALSE)),"",VLOOKUP(CONCATENATE($A492,"_",AH$2),'Reference data SID'!$B:$M,12,FALSE))</f>
        <v/>
      </c>
      <c r="AI492" s="16" t="str">
        <f>IF(ISERROR(VLOOKUP(CONCATENATE($A492,"_",AI$2),'Reference data SID'!$B:$M,12,FALSE)),"",VLOOKUP(CONCATENATE($A492,"_",AI$2),'Reference data SID'!$B:$M,12,FALSE))</f>
        <v/>
      </c>
      <c r="AJ492" s="16" t="str">
        <f>IF(ISERROR(VLOOKUP(CONCATENATE($A492,"_",AJ$2),'Reference data SID'!$B:$M,12,FALSE)),"",VLOOKUP(CONCATENATE($A492,"_",AJ$2),'Reference data SID'!$B:$M,12,FALSE))</f>
        <v/>
      </c>
      <c r="AK492" s="16" t="str">
        <f>IF(ISERROR(VLOOKUP(CONCATENATE($A492,"_",AK$2),'Reference data SID'!$B:$M,12,FALSE)),"",VLOOKUP(CONCATENATE($A492,"_",AK$2),'Reference data SID'!$B:$M,12,FALSE))</f>
        <v/>
      </c>
      <c r="AL492" s="16" t="str">
        <f>IF(ISERROR(VLOOKUP(CONCATENATE($A492,"_",AL$2),'Reference data SID'!$B:$M,12,FALSE)),"",VLOOKUP(CONCATENATE($A492,"_",AL$2),'Reference data SID'!$B:$M,12,FALSE))</f>
        <v/>
      </c>
      <c r="AM492" s="16" t="str">
        <f>IF(ISERROR(VLOOKUP(CONCATENATE($A492,"_",AM$2),'Reference data SID'!$B:$M,12,FALSE)),"",VLOOKUP(CONCATENATE($A492,"_",AM$2),'Reference data SID'!$B:$M,12,FALSE))</f>
        <v/>
      </c>
      <c r="AN492" s="16" t="str">
        <f>IF(ISERROR(VLOOKUP(CONCATENATE($A492,"_",AN$2),'Reference data SID'!$B:$M,12,FALSE)),"",VLOOKUP(CONCATENATE($A492,"_",AN$2),'Reference data SID'!$B:$M,12,FALSE))</f>
        <v/>
      </c>
      <c r="AO492" s="16" t="str">
        <f>IF(ISERROR(VLOOKUP(CONCATENATE($A492,"_",AO$2),'Reference data SID'!$B:$M,12,FALSE)),"",VLOOKUP(CONCATENATE($A492,"_",AO$2),'Reference data SID'!$B:$M,12,FALSE))</f>
        <v/>
      </c>
      <c r="AP492" s="16" t="str">
        <f>IF(ISERROR(VLOOKUP(CONCATENATE($A492,"_",AP$2),'Reference data SID'!$B:$M,12,FALSE)),"",VLOOKUP(CONCATENATE($A492,"_",AP$2),'Reference data SID'!$B:$M,12,FALSE))</f>
        <v/>
      </c>
      <c r="AQ492" s="16" t="str">
        <f>IF(ISERROR(VLOOKUP(CONCATENATE($A492,"_",AQ$2),'Reference data SID'!$B:$M,12,FALSE)),"",VLOOKUP(CONCATENATE($A492,"_",AQ$2),'Reference data SID'!$B:$M,12,FALSE))</f>
        <v/>
      </c>
      <c r="AR492" s="16" t="str">
        <f>IF(ISERROR(VLOOKUP(CONCATENATE($A492,"_",AR$2),'Reference data SID'!$B:$M,12,FALSE)),"",VLOOKUP(CONCATENATE($A492,"_",AR$2),'Reference data SID'!$B:$M,12,FALSE))</f>
        <v/>
      </c>
      <c r="AS492" s="16" t="str">
        <f>IF(ISERROR(VLOOKUP(CONCATENATE($A492,"_",AS$2),'Reference data SID'!$B:$M,12,FALSE)),"",VLOOKUP(CONCATENATE($A492,"_",AS$2),'Reference data SID'!$B:$M,12,FALSE))</f>
        <v/>
      </c>
      <c r="AT492" s="16" t="str">
        <f>IF(ISERROR(VLOOKUP(CONCATENATE($A492,"_",AT$2),'Reference data SID'!$B:$M,12,FALSE)),"",VLOOKUP(CONCATENATE($A492,"_",AT$2),'Reference data SID'!$B:$M,12,FALSE))</f>
        <v/>
      </c>
    </row>
    <row r="493" spans="1:46" x14ac:dyDescent="0.25">
      <c r="A493">
        <v>489</v>
      </c>
      <c r="B493" s="16" t="str">
        <f>IF(ISERROR(VLOOKUP(CONCATENATE($A493,"_",B$2),'Reference data SID'!$B:$M,12,FALSE)),"",VLOOKUP(CONCATENATE($A493,"_",B$2),'Reference data SID'!$B:$M,12,FALSE))</f>
        <v/>
      </c>
      <c r="C493" s="16" t="str">
        <f>IF(ISERROR(VLOOKUP(CONCATENATE($A493,"_",C$2),'Reference data SID'!$B:$M,12,FALSE)),"",VLOOKUP(CONCATENATE($A493,"_",C$2),'Reference data SID'!$B:$M,12,FALSE))</f>
        <v/>
      </c>
      <c r="D493" s="16" t="str">
        <f>IF(ISERROR(VLOOKUP(CONCATENATE($A493,"_",D$2),'Reference data SID'!$B:$M,12,FALSE)),"",VLOOKUP(CONCATENATE($A493,"_",D$2),'Reference data SID'!$B:$M,12,FALSE))</f>
        <v/>
      </c>
      <c r="E493" s="16" t="str">
        <f>IF(ISERROR(VLOOKUP(CONCATENATE($A493,"_",E$2),'Reference data SID'!$B:$M,12,FALSE)),"",VLOOKUP(CONCATENATE($A493,"_",E$2),'Reference data SID'!$B:$M,12,FALSE))</f>
        <v/>
      </c>
      <c r="F493" s="16" t="str">
        <f>IF(ISERROR(VLOOKUP(CONCATENATE($A493,"_",F$2),'Reference data SID'!$B:$M,12,FALSE)),"",VLOOKUP(CONCATENATE($A493,"_",F$2),'Reference data SID'!$B:$M,12,FALSE))</f>
        <v/>
      </c>
      <c r="G493" s="16" t="str">
        <f>IF(ISERROR(VLOOKUP(CONCATENATE($A493,"_",G$2),'Reference data SID'!$B:$M,12,FALSE)),"",VLOOKUP(CONCATENATE($A493,"_",G$2),'Reference data SID'!$B:$M,12,FALSE))</f>
        <v/>
      </c>
      <c r="H493" s="16" t="str">
        <f>IF(ISERROR(VLOOKUP(CONCATENATE($A493,"_",H$2),'Reference data SID'!$B:$M,12,FALSE)),"",VLOOKUP(CONCATENATE($A493,"_",H$2),'Reference data SID'!$B:$M,12,FALSE))</f>
        <v/>
      </c>
      <c r="I493" s="16" t="str">
        <f>IF(ISERROR(VLOOKUP(CONCATENATE($A493,"_",I$2),'Reference data SID'!$B:$M,12,FALSE)),"",VLOOKUP(CONCATENATE($A493,"_",I$2),'Reference data SID'!$B:$M,12,FALSE))</f>
        <v/>
      </c>
      <c r="J493" s="16" t="str">
        <f>IF(ISERROR(VLOOKUP(CONCATENATE($A493,"_",J$2),'Reference data SID'!$B:$M,12,FALSE)),"",VLOOKUP(CONCATENATE($A493,"_",J$2),'Reference data SID'!$B:$M,12,FALSE))</f>
        <v/>
      </c>
      <c r="K493" s="16" t="str">
        <f>IF(ISERROR(VLOOKUP(CONCATENATE($A493,"_",K$2),'Reference data SID'!$B:$M,12,FALSE)),"",VLOOKUP(CONCATENATE($A493,"_",K$2),'Reference data SID'!$B:$M,12,FALSE))</f>
        <v/>
      </c>
      <c r="L493" s="16" t="str">
        <f>IF(ISERROR(VLOOKUP(CONCATENATE($A493,"_",L$2),'Reference data SID'!$B:$M,12,FALSE)),"",VLOOKUP(CONCATENATE($A493,"_",L$2),'Reference data SID'!$B:$M,12,FALSE))</f>
        <v/>
      </c>
      <c r="M493" s="16" t="str">
        <f>IF(ISERROR(VLOOKUP(CONCATENATE($A493,"_",M$2),'Reference data SID'!$B:$M,12,FALSE)),"",VLOOKUP(CONCATENATE($A493,"_",M$2),'Reference data SID'!$B:$M,12,FALSE))</f>
        <v/>
      </c>
      <c r="N493" s="16" t="str">
        <f>IF(ISERROR(VLOOKUP(CONCATENATE($A493,"_",N$2),'Reference data SID'!$B:$M,12,FALSE)),"",VLOOKUP(CONCATENATE($A493,"_",N$2),'Reference data SID'!$B:$M,12,FALSE))</f>
        <v/>
      </c>
      <c r="O493" s="16" t="str">
        <f>IF(ISERROR(VLOOKUP(CONCATENATE($A493,"_",O$2),'Reference data SID'!$B:$M,12,FALSE)),"",VLOOKUP(CONCATENATE($A493,"_",O$2),'Reference data SID'!$B:$M,12,FALSE))</f>
        <v/>
      </c>
      <c r="P493" s="16" t="str">
        <f>IF(ISERROR(VLOOKUP(CONCATENATE($A493,"_",P$2),'Reference data SID'!$B:$M,12,FALSE)),"",VLOOKUP(CONCATENATE($A493,"_",P$2),'Reference data SID'!$B:$M,12,FALSE))</f>
        <v/>
      </c>
      <c r="Q493" s="16" t="str">
        <f>IF(ISERROR(VLOOKUP(CONCATENATE($A493,"_",Q$2),'Reference data SID'!$B:$M,12,FALSE)),"",VLOOKUP(CONCATENATE($A493,"_",Q$2),'Reference data SID'!$B:$M,12,FALSE))</f>
        <v/>
      </c>
      <c r="R493" s="16" t="str">
        <f>IF(ISERROR(VLOOKUP(CONCATENATE($A493,"_",R$2),'Reference data SID'!$B:$M,12,FALSE)),"",VLOOKUP(CONCATENATE($A493,"_",R$2),'Reference data SID'!$B:$M,12,FALSE))</f>
        <v/>
      </c>
      <c r="S493" s="16" t="str">
        <f>IF(ISERROR(VLOOKUP(CONCATENATE($A493,"_",S$2),'Reference data SID'!$B:$M,12,FALSE)),"",VLOOKUP(CONCATENATE($A493,"_",S$2),'Reference data SID'!$B:$M,12,FALSE))</f>
        <v/>
      </c>
      <c r="T493" s="16" t="str">
        <f>IF(ISERROR(VLOOKUP(CONCATENATE($A493,"_",T$2),'Reference data SID'!$B:$M,12,FALSE)),"",VLOOKUP(CONCATENATE($A493,"_",T$2),'Reference data SID'!$B:$M,12,FALSE))</f>
        <v/>
      </c>
      <c r="U493" s="16" t="str">
        <f>IF(ISERROR(VLOOKUP(CONCATENATE($A493,"_",U$2),'Reference data SID'!$B:$M,12,FALSE)),"",VLOOKUP(CONCATENATE($A493,"_",U$2),'Reference data SID'!$B:$M,12,FALSE))</f>
        <v/>
      </c>
      <c r="V493" s="16" t="str">
        <f>IF(ISERROR(VLOOKUP(CONCATENATE($A493,"_",V$2),'Reference data SID'!$B:$M,12,FALSE)),"",VLOOKUP(CONCATENATE($A493,"_",V$2),'Reference data SID'!$B:$M,12,FALSE))</f>
        <v/>
      </c>
      <c r="W493" s="16" t="str">
        <f>IF(ISERROR(VLOOKUP(CONCATENATE($A493,"_",W$2),'Reference data SID'!$B:$M,12,FALSE)),"",VLOOKUP(CONCATENATE($A493,"_",W$2),'Reference data SID'!$B:$M,12,FALSE))</f>
        <v/>
      </c>
      <c r="X493" s="16" t="str">
        <f>IF(ISERROR(VLOOKUP(CONCATENATE($A493,"_",X$2),'Reference data SID'!$B:$M,12,FALSE)),"",VLOOKUP(CONCATENATE($A493,"_",X$2),'Reference data SID'!$B:$M,12,FALSE))</f>
        <v/>
      </c>
      <c r="Y493" s="16" t="str">
        <f>IF(ISERROR(VLOOKUP(CONCATENATE($A493,"_",Y$2),'Reference data SID'!$B:$M,12,FALSE)),"",VLOOKUP(CONCATENATE($A493,"_",Y$2),'Reference data SID'!$B:$M,12,FALSE))</f>
        <v/>
      </c>
      <c r="Z493" s="16" t="str">
        <f>IF(ISERROR(VLOOKUP(CONCATENATE($A493,"_",Z$2),'Reference data SID'!$B:$M,12,FALSE)),"",VLOOKUP(CONCATENATE($A493,"_",Z$2),'Reference data SID'!$B:$M,12,FALSE))</f>
        <v/>
      </c>
      <c r="AA493" s="16" t="str">
        <f>IF(ISERROR(VLOOKUP(CONCATENATE($A493,"_",AA$2),'Reference data SID'!$B:$M,12,FALSE)),"",VLOOKUP(CONCATENATE($A493,"_",AA$2),'Reference data SID'!$B:$M,12,FALSE))</f>
        <v/>
      </c>
      <c r="AB493" s="16" t="str">
        <f>IF(ISERROR(VLOOKUP(CONCATENATE($A493,"_",AB$2),'Reference data SID'!$B:$M,12,FALSE)),"",VLOOKUP(CONCATENATE($A493,"_",AB$2),'Reference data SID'!$B:$M,12,FALSE))</f>
        <v/>
      </c>
      <c r="AC493" s="16" t="str">
        <f>IF(ISERROR(VLOOKUP(CONCATENATE($A493,"_",AC$2),'Reference data SID'!$B:$M,12,FALSE)),"",VLOOKUP(CONCATENATE($A493,"_",AC$2),'Reference data SID'!$B:$M,12,FALSE))</f>
        <v/>
      </c>
      <c r="AD493" s="16" t="str">
        <f>IF(ISERROR(VLOOKUP(CONCATENATE($A493,"_",AD$2),'Reference data SID'!$B:$M,12,FALSE)),"",VLOOKUP(CONCATENATE($A493,"_",AD$2),'Reference data SID'!$B:$M,12,FALSE))</f>
        <v/>
      </c>
      <c r="AE493" s="16" t="str">
        <f>IF(ISERROR(VLOOKUP(CONCATENATE($A493,"_",AE$2),'Reference data SID'!$B:$M,12,FALSE)),"",VLOOKUP(CONCATENATE($A493,"_",AE$2),'Reference data SID'!$B:$M,12,FALSE))</f>
        <v/>
      </c>
      <c r="AF493" s="16" t="str">
        <f>IF(ISERROR(VLOOKUP(CONCATENATE($A493,"_",AF$2),'Reference data SID'!$B:$M,12,FALSE)),"",VLOOKUP(CONCATENATE($A493,"_",AF$2),'Reference data SID'!$B:$M,12,FALSE))</f>
        <v/>
      </c>
      <c r="AG493" s="16" t="str">
        <f>IF(ISERROR(VLOOKUP(CONCATENATE($A493,"_",AG$2),'Reference data SID'!$B:$M,12,FALSE)),"",VLOOKUP(CONCATENATE($A493,"_",AG$2),'Reference data SID'!$B:$M,12,FALSE))</f>
        <v/>
      </c>
      <c r="AH493" s="16" t="str">
        <f>IF(ISERROR(VLOOKUP(CONCATENATE($A493,"_",AH$2),'Reference data SID'!$B:$M,12,FALSE)),"",VLOOKUP(CONCATENATE($A493,"_",AH$2),'Reference data SID'!$B:$M,12,FALSE))</f>
        <v/>
      </c>
      <c r="AI493" s="16" t="str">
        <f>IF(ISERROR(VLOOKUP(CONCATENATE($A493,"_",AI$2),'Reference data SID'!$B:$M,12,FALSE)),"",VLOOKUP(CONCATENATE($A493,"_",AI$2),'Reference data SID'!$B:$M,12,FALSE))</f>
        <v/>
      </c>
      <c r="AJ493" s="16" t="str">
        <f>IF(ISERROR(VLOOKUP(CONCATENATE($A493,"_",AJ$2),'Reference data SID'!$B:$M,12,FALSE)),"",VLOOKUP(CONCATENATE($A493,"_",AJ$2),'Reference data SID'!$B:$M,12,FALSE))</f>
        <v/>
      </c>
      <c r="AK493" s="16" t="str">
        <f>IF(ISERROR(VLOOKUP(CONCATENATE($A493,"_",AK$2),'Reference data SID'!$B:$M,12,FALSE)),"",VLOOKUP(CONCATENATE($A493,"_",AK$2),'Reference data SID'!$B:$M,12,FALSE))</f>
        <v/>
      </c>
      <c r="AL493" s="16" t="str">
        <f>IF(ISERROR(VLOOKUP(CONCATENATE($A493,"_",AL$2),'Reference data SID'!$B:$M,12,FALSE)),"",VLOOKUP(CONCATENATE($A493,"_",AL$2),'Reference data SID'!$B:$M,12,FALSE))</f>
        <v/>
      </c>
      <c r="AM493" s="16" t="str">
        <f>IF(ISERROR(VLOOKUP(CONCATENATE($A493,"_",AM$2),'Reference data SID'!$B:$M,12,FALSE)),"",VLOOKUP(CONCATENATE($A493,"_",AM$2),'Reference data SID'!$B:$M,12,FALSE))</f>
        <v/>
      </c>
      <c r="AN493" s="16" t="str">
        <f>IF(ISERROR(VLOOKUP(CONCATENATE($A493,"_",AN$2),'Reference data SID'!$B:$M,12,FALSE)),"",VLOOKUP(CONCATENATE($A493,"_",AN$2),'Reference data SID'!$B:$M,12,FALSE))</f>
        <v/>
      </c>
      <c r="AO493" s="16" t="str">
        <f>IF(ISERROR(VLOOKUP(CONCATENATE($A493,"_",AO$2),'Reference data SID'!$B:$M,12,FALSE)),"",VLOOKUP(CONCATENATE($A493,"_",AO$2),'Reference data SID'!$B:$M,12,FALSE))</f>
        <v/>
      </c>
      <c r="AP493" s="16" t="str">
        <f>IF(ISERROR(VLOOKUP(CONCATENATE($A493,"_",AP$2),'Reference data SID'!$B:$M,12,FALSE)),"",VLOOKUP(CONCATENATE($A493,"_",AP$2),'Reference data SID'!$B:$M,12,FALSE))</f>
        <v/>
      </c>
      <c r="AQ493" s="16" t="str">
        <f>IF(ISERROR(VLOOKUP(CONCATENATE($A493,"_",AQ$2),'Reference data SID'!$B:$M,12,FALSE)),"",VLOOKUP(CONCATENATE($A493,"_",AQ$2),'Reference data SID'!$B:$M,12,FALSE))</f>
        <v/>
      </c>
      <c r="AR493" s="16" t="str">
        <f>IF(ISERROR(VLOOKUP(CONCATENATE($A493,"_",AR$2),'Reference data SID'!$B:$M,12,FALSE)),"",VLOOKUP(CONCATENATE($A493,"_",AR$2),'Reference data SID'!$B:$M,12,FALSE))</f>
        <v/>
      </c>
      <c r="AS493" s="16" t="str">
        <f>IF(ISERROR(VLOOKUP(CONCATENATE($A493,"_",AS$2),'Reference data SID'!$B:$M,12,FALSE)),"",VLOOKUP(CONCATENATE($A493,"_",AS$2),'Reference data SID'!$B:$M,12,FALSE))</f>
        <v/>
      </c>
      <c r="AT493" s="16" t="str">
        <f>IF(ISERROR(VLOOKUP(CONCATENATE($A493,"_",AT$2),'Reference data SID'!$B:$M,12,FALSE)),"",VLOOKUP(CONCATENATE($A493,"_",AT$2),'Reference data SID'!$B:$M,12,FALSE))</f>
        <v/>
      </c>
    </row>
    <row r="494" spans="1:46" x14ac:dyDescent="0.25">
      <c r="A494">
        <v>490</v>
      </c>
      <c r="B494" s="16" t="str">
        <f>IF(ISERROR(VLOOKUP(CONCATENATE($A494,"_",B$2),'Reference data SID'!$B:$M,12,FALSE)),"",VLOOKUP(CONCATENATE($A494,"_",B$2),'Reference data SID'!$B:$M,12,FALSE))</f>
        <v/>
      </c>
      <c r="C494" s="16" t="str">
        <f>IF(ISERROR(VLOOKUP(CONCATENATE($A494,"_",C$2),'Reference data SID'!$B:$M,12,FALSE)),"",VLOOKUP(CONCATENATE($A494,"_",C$2),'Reference data SID'!$B:$M,12,FALSE))</f>
        <v/>
      </c>
      <c r="D494" s="16" t="str">
        <f>IF(ISERROR(VLOOKUP(CONCATENATE($A494,"_",D$2),'Reference data SID'!$B:$M,12,FALSE)),"",VLOOKUP(CONCATENATE($A494,"_",D$2),'Reference data SID'!$B:$M,12,FALSE))</f>
        <v/>
      </c>
      <c r="E494" s="16" t="str">
        <f>IF(ISERROR(VLOOKUP(CONCATENATE($A494,"_",E$2),'Reference data SID'!$B:$M,12,FALSE)),"",VLOOKUP(CONCATENATE($A494,"_",E$2),'Reference data SID'!$B:$M,12,FALSE))</f>
        <v/>
      </c>
      <c r="F494" s="16" t="str">
        <f>IF(ISERROR(VLOOKUP(CONCATENATE($A494,"_",F$2),'Reference data SID'!$B:$M,12,FALSE)),"",VLOOKUP(CONCATENATE($A494,"_",F$2),'Reference data SID'!$B:$M,12,FALSE))</f>
        <v/>
      </c>
      <c r="G494" s="16" t="str">
        <f>IF(ISERROR(VLOOKUP(CONCATENATE($A494,"_",G$2),'Reference data SID'!$B:$M,12,FALSE)),"",VLOOKUP(CONCATENATE($A494,"_",G$2),'Reference data SID'!$B:$M,12,FALSE))</f>
        <v/>
      </c>
      <c r="H494" s="16" t="str">
        <f>IF(ISERROR(VLOOKUP(CONCATENATE($A494,"_",H$2),'Reference data SID'!$B:$M,12,FALSE)),"",VLOOKUP(CONCATENATE($A494,"_",H$2),'Reference data SID'!$B:$M,12,FALSE))</f>
        <v/>
      </c>
      <c r="I494" s="16" t="str">
        <f>IF(ISERROR(VLOOKUP(CONCATENATE($A494,"_",I$2),'Reference data SID'!$B:$M,12,FALSE)),"",VLOOKUP(CONCATENATE($A494,"_",I$2),'Reference data SID'!$B:$M,12,FALSE))</f>
        <v/>
      </c>
      <c r="J494" s="16" t="str">
        <f>IF(ISERROR(VLOOKUP(CONCATENATE($A494,"_",J$2),'Reference data SID'!$B:$M,12,FALSE)),"",VLOOKUP(CONCATENATE($A494,"_",J$2),'Reference data SID'!$B:$M,12,FALSE))</f>
        <v/>
      </c>
      <c r="K494" s="16" t="str">
        <f>IF(ISERROR(VLOOKUP(CONCATENATE($A494,"_",K$2),'Reference data SID'!$B:$M,12,FALSE)),"",VLOOKUP(CONCATENATE($A494,"_",K$2),'Reference data SID'!$B:$M,12,FALSE))</f>
        <v/>
      </c>
      <c r="L494" s="16" t="str">
        <f>IF(ISERROR(VLOOKUP(CONCATENATE($A494,"_",L$2),'Reference data SID'!$B:$M,12,FALSE)),"",VLOOKUP(CONCATENATE($A494,"_",L$2),'Reference data SID'!$B:$M,12,FALSE))</f>
        <v/>
      </c>
      <c r="M494" s="16" t="str">
        <f>IF(ISERROR(VLOOKUP(CONCATENATE($A494,"_",M$2),'Reference data SID'!$B:$M,12,FALSE)),"",VLOOKUP(CONCATENATE($A494,"_",M$2),'Reference data SID'!$B:$M,12,FALSE))</f>
        <v/>
      </c>
      <c r="N494" s="16" t="str">
        <f>IF(ISERROR(VLOOKUP(CONCATENATE($A494,"_",N$2),'Reference data SID'!$B:$M,12,FALSE)),"",VLOOKUP(CONCATENATE($A494,"_",N$2),'Reference data SID'!$B:$M,12,FALSE))</f>
        <v/>
      </c>
      <c r="O494" s="16" t="str">
        <f>IF(ISERROR(VLOOKUP(CONCATENATE($A494,"_",O$2),'Reference data SID'!$B:$M,12,FALSE)),"",VLOOKUP(CONCATENATE($A494,"_",O$2),'Reference data SID'!$B:$M,12,FALSE))</f>
        <v/>
      </c>
      <c r="P494" s="16" t="str">
        <f>IF(ISERROR(VLOOKUP(CONCATENATE($A494,"_",P$2),'Reference data SID'!$B:$M,12,FALSE)),"",VLOOKUP(CONCATENATE($A494,"_",P$2),'Reference data SID'!$B:$M,12,FALSE))</f>
        <v/>
      </c>
      <c r="Q494" s="16" t="str">
        <f>IF(ISERROR(VLOOKUP(CONCATENATE($A494,"_",Q$2),'Reference data SID'!$B:$M,12,FALSE)),"",VLOOKUP(CONCATENATE($A494,"_",Q$2),'Reference data SID'!$B:$M,12,FALSE))</f>
        <v/>
      </c>
      <c r="R494" s="16" t="str">
        <f>IF(ISERROR(VLOOKUP(CONCATENATE($A494,"_",R$2),'Reference data SID'!$B:$M,12,FALSE)),"",VLOOKUP(CONCATENATE($A494,"_",R$2),'Reference data SID'!$B:$M,12,FALSE))</f>
        <v/>
      </c>
      <c r="S494" s="16" t="str">
        <f>IF(ISERROR(VLOOKUP(CONCATENATE($A494,"_",S$2),'Reference data SID'!$B:$M,12,FALSE)),"",VLOOKUP(CONCATENATE($A494,"_",S$2),'Reference data SID'!$B:$M,12,FALSE))</f>
        <v/>
      </c>
      <c r="T494" s="16" t="str">
        <f>IF(ISERROR(VLOOKUP(CONCATENATE($A494,"_",T$2),'Reference data SID'!$B:$M,12,FALSE)),"",VLOOKUP(CONCATENATE($A494,"_",T$2),'Reference data SID'!$B:$M,12,FALSE))</f>
        <v/>
      </c>
      <c r="U494" s="16" t="str">
        <f>IF(ISERROR(VLOOKUP(CONCATENATE($A494,"_",U$2),'Reference data SID'!$B:$M,12,FALSE)),"",VLOOKUP(CONCATENATE($A494,"_",U$2),'Reference data SID'!$B:$M,12,FALSE))</f>
        <v/>
      </c>
      <c r="V494" s="16" t="str">
        <f>IF(ISERROR(VLOOKUP(CONCATENATE($A494,"_",V$2),'Reference data SID'!$B:$M,12,FALSE)),"",VLOOKUP(CONCATENATE($A494,"_",V$2),'Reference data SID'!$B:$M,12,FALSE))</f>
        <v/>
      </c>
      <c r="W494" s="16" t="str">
        <f>IF(ISERROR(VLOOKUP(CONCATENATE($A494,"_",W$2),'Reference data SID'!$B:$M,12,FALSE)),"",VLOOKUP(CONCATENATE($A494,"_",W$2),'Reference data SID'!$B:$M,12,FALSE))</f>
        <v/>
      </c>
      <c r="X494" s="16" t="str">
        <f>IF(ISERROR(VLOOKUP(CONCATENATE($A494,"_",X$2),'Reference data SID'!$B:$M,12,FALSE)),"",VLOOKUP(CONCATENATE($A494,"_",X$2),'Reference data SID'!$B:$M,12,FALSE))</f>
        <v/>
      </c>
      <c r="Y494" s="16" t="str">
        <f>IF(ISERROR(VLOOKUP(CONCATENATE($A494,"_",Y$2),'Reference data SID'!$B:$M,12,FALSE)),"",VLOOKUP(CONCATENATE($A494,"_",Y$2),'Reference data SID'!$B:$M,12,FALSE))</f>
        <v/>
      </c>
      <c r="Z494" s="16" t="str">
        <f>IF(ISERROR(VLOOKUP(CONCATENATE($A494,"_",Z$2),'Reference data SID'!$B:$M,12,FALSE)),"",VLOOKUP(CONCATENATE($A494,"_",Z$2),'Reference data SID'!$B:$M,12,FALSE))</f>
        <v/>
      </c>
      <c r="AA494" s="16" t="str">
        <f>IF(ISERROR(VLOOKUP(CONCATENATE($A494,"_",AA$2),'Reference data SID'!$B:$M,12,FALSE)),"",VLOOKUP(CONCATENATE($A494,"_",AA$2),'Reference data SID'!$B:$M,12,FALSE))</f>
        <v/>
      </c>
      <c r="AB494" s="16" t="str">
        <f>IF(ISERROR(VLOOKUP(CONCATENATE($A494,"_",AB$2),'Reference data SID'!$B:$M,12,FALSE)),"",VLOOKUP(CONCATENATE($A494,"_",AB$2),'Reference data SID'!$B:$M,12,FALSE))</f>
        <v/>
      </c>
      <c r="AC494" s="16" t="str">
        <f>IF(ISERROR(VLOOKUP(CONCATENATE($A494,"_",AC$2),'Reference data SID'!$B:$M,12,FALSE)),"",VLOOKUP(CONCATENATE($A494,"_",AC$2),'Reference data SID'!$B:$M,12,FALSE))</f>
        <v/>
      </c>
      <c r="AD494" s="16" t="str">
        <f>IF(ISERROR(VLOOKUP(CONCATENATE($A494,"_",AD$2),'Reference data SID'!$B:$M,12,FALSE)),"",VLOOKUP(CONCATENATE($A494,"_",AD$2),'Reference data SID'!$B:$M,12,FALSE))</f>
        <v/>
      </c>
      <c r="AE494" s="16" t="str">
        <f>IF(ISERROR(VLOOKUP(CONCATENATE($A494,"_",AE$2),'Reference data SID'!$B:$M,12,FALSE)),"",VLOOKUP(CONCATENATE($A494,"_",AE$2),'Reference data SID'!$B:$M,12,FALSE))</f>
        <v/>
      </c>
      <c r="AF494" s="16" t="str">
        <f>IF(ISERROR(VLOOKUP(CONCATENATE($A494,"_",AF$2),'Reference data SID'!$B:$M,12,FALSE)),"",VLOOKUP(CONCATENATE($A494,"_",AF$2),'Reference data SID'!$B:$M,12,FALSE))</f>
        <v/>
      </c>
      <c r="AG494" s="16" t="str">
        <f>IF(ISERROR(VLOOKUP(CONCATENATE($A494,"_",AG$2),'Reference data SID'!$B:$M,12,FALSE)),"",VLOOKUP(CONCATENATE($A494,"_",AG$2),'Reference data SID'!$B:$M,12,FALSE))</f>
        <v/>
      </c>
      <c r="AH494" s="16" t="str">
        <f>IF(ISERROR(VLOOKUP(CONCATENATE($A494,"_",AH$2),'Reference data SID'!$B:$M,12,FALSE)),"",VLOOKUP(CONCATENATE($A494,"_",AH$2),'Reference data SID'!$B:$M,12,FALSE))</f>
        <v/>
      </c>
      <c r="AI494" s="16" t="str">
        <f>IF(ISERROR(VLOOKUP(CONCATENATE($A494,"_",AI$2),'Reference data SID'!$B:$M,12,FALSE)),"",VLOOKUP(CONCATENATE($A494,"_",AI$2),'Reference data SID'!$B:$M,12,FALSE))</f>
        <v/>
      </c>
      <c r="AJ494" s="16" t="str">
        <f>IF(ISERROR(VLOOKUP(CONCATENATE($A494,"_",AJ$2),'Reference data SID'!$B:$M,12,FALSE)),"",VLOOKUP(CONCATENATE($A494,"_",AJ$2),'Reference data SID'!$B:$M,12,FALSE))</f>
        <v/>
      </c>
      <c r="AK494" s="16" t="str">
        <f>IF(ISERROR(VLOOKUP(CONCATENATE($A494,"_",AK$2),'Reference data SID'!$B:$M,12,FALSE)),"",VLOOKUP(CONCATENATE($A494,"_",AK$2),'Reference data SID'!$B:$M,12,FALSE))</f>
        <v/>
      </c>
      <c r="AL494" s="16" t="str">
        <f>IF(ISERROR(VLOOKUP(CONCATENATE($A494,"_",AL$2),'Reference data SID'!$B:$M,12,FALSE)),"",VLOOKUP(CONCATENATE($A494,"_",AL$2),'Reference data SID'!$B:$M,12,FALSE))</f>
        <v/>
      </c>
      <c r="AM494" s="16" t="str">
        <f>IF(ISERROR(VLOOKUP(CONCATENATE($A494,"_",AM$2),'Reference data SID'!$B:$M,12,FALSE)),"",VLOOKUP(CONCATENATE($A494,"_",AM$2),'Reference data SID'!$B:$M,12,FALSE))</f>
        <v/>
      </c>
      <c r="AN494" s="16" t="str">
        <f>IF(ISERROR(VLOOKUP(CONCATENATE($A494,"_",AN$2),'Reference data SID'!$B:$M,12,FALSE)),"",VLOOKUP(CONCATENATE($A494,"_",AN$2),'Reference data SID'!$B:$M,12,FALSE))</f>
        <v/>
      </c>
      <c r="AO494" s="16" t="str">
        <f>IF(ISERROR(VLOOKUP(CONCATENATE($A494,"_",AO$2),'Reference data SID'!$B:$M,12,FALSE)),"",VLOOKUP(CONCATENATE($A494,"_",AO$2),'Reference data SID'!$B:$M,12,FALSE))</f>
        <v/>
      </c>
      <c r="AP494" s="16" t="str">
        <f>IF(ISERROR(VLOOKUP(CONCATENATE($A494,"_",AP$2),'Reference data SID'!$B:$M,12,FALSE)),"",VLOOKUP(CONCATENATE($A494,"_",AP$2),'Reference data SID'!$B:$M,12,FALSE))</f>
        <v/>
      </c>
      <c r="AQ494" s="16" t="str">
        <f>IF(ISERROR(VLOOKUP(CONCATENATE($A494,"_",AQ$2),'Reference data SID'!$B:$M,12,FALSE)),"",VLOOKUP(CONCATENATE($A494,"_",AQ$2),'Reference data SID'!$B:$M,12,FALSE))</f>
        <v/>
      </c>
      <c r="AR494" s="16" t="str">
        <f>IF(ISERROR(VLOOKUP(CONCATENATE($A494,"_",AR$2),'Reference data SID'!$B:$M,12,FALSE)),"",VLOOKUP(CONCATENATE($A494,"_",AR$2),'Reference data SID'!$B:$M,12,FALSE))</f>
        <v/>
      </c>
      <c r="AS494" s="16" t="str">
        <f>IF(ISERROR(VLOOKUP(CONCATENATE($A494,"_",AS$2),'Reference data SID'!$B:$M,12,FALSE)),"",VLOOKUP(CONCATENATE($A494,"_",AS$2),'Reference data SID'!$B:$M,12,FALSE))</f>
        <v/>
      </c>
      <c r="AT494" s="16" t="str">
        <f>IF(ISERROR(VLOOKUP(CONCATENATE($A494,"_",AT$2),'Reference data SID'!$B:$M,12,FALSE)),"",VLOOKUP(CONCATENATE($A494,"_",AT$2),'Reference data SID'!$B:$M,12,FALSE))</f>
        <v/>
      </c>
    </row>
    <row r="495" spans="1:46" x14ac:dyDescent="0.25">
      <c r="A495">
        <v>491</v>
      </c>
      <c r="B495" s="16" t="str">
        <f>IF(ISERROR(VLOOKUP(CONCATENATE($A495,"_",B$2),'Reference data SID'!$B:$M,12,FALSE)),"",VLOOKUP(CONCATENATE($A495,"_",B$2),'Reference data SID'!$B:$M,12,FALSE))</f>
        <v/>
      </c>
      <c r="C495" s="16" t="str">
        <f>IF(ISERROR(VLOOKUP(CONCATENATE($A495,"_",C$2),'Reference data SID'!$B:$M,12,FALSE)),"",VLOOKUP(CONCATENATE($A495,"_",C$2),'Reference data SID'!$B:$M,12,FALSE))</f>
        <v/>
      </c>
      <c r="D495" s="16" t="str">
        <f>IF(ISERROR(VLOOKUP(CONCATENATE($A495,"_",D$2),'Reference data SID'!$B:$M,12,FALSE)),"",VLOOKUP(CONCATENATE($A495,"_",D$2),'Reference data SID'!$B:$M,12,FALSE))</f>
        <v/>
      </c>
      <c r="E495" s="16" t="str">
        <f>IF(ISERROR(VLOOKUP(CONCATENATE($A495,"_",E$2),'Reference data SID'!$B:$M,12,FALSE)),"",VLOOKUP(CONCATENATE($A495,"_",E$2),'Reference data SID'!$B:$M,12,FALSE))</f>
        <v/>
      </c>
      <c r="F495" s="16" t="str">
        <f>IF(ISERROR(VLOOKUP(CONCATENATE($A495,"_",F$2),'Reference data SID'!$B:$M,12,FALSE)),"",VLOOKUP(CONCATENATE($A495,"_",F$2),'Reference data SID'!$B:$M,12,FALSE))</f>
        <v/>
      </c>
      <c r="G495" s="16" t="str">
        <f>IF(ISERROR(VLOOKUP(CONCATENATE($A495,"_",G$2),'Reference data SID'!$B:$M,12,FALSE)),"",VLOOKUP(CONCATENATE($A495,"_",G$2),'Reference data SID'!$B:$M,12,FALSE))</f>
        <v/>
      </c>
      <c r="H495" s="16" t="str">
        <f>IF(ISERROR(VLOOKUP(CONCATENATE($A495,"_",H$2),'Reference data SID'!$B:$M,12,FALSE)),"",VLOOKUP(CONCATENATE($A495,"_",H$2),'Reference data SID'!$B:$M,12,FALSE))</f>
        <v/>
      </c>
      <c r="I495" s="16" t="str">
        <f>IF(ISERROR(VLOOKUP(CONCATENATE($A495,"_",I$2),'Reference data SID'!$B:$M,12,FALSE)),"",VLOOKUP(CONCATENATE($A495,"_",I$2),'Reference data SID'!$B:$M,12,FALSE))</f>
        <v/>
      </c>
      <c r="J495" s="16" t="str">
        <f>IF(ISERROR(VLOOKUP(CONCATENATE($A495,"_",J$2),'Reference data SID'!$B:$M,12,FALSE)),"",VLOOKUP(CONCATENATE($A495,"_",J$2),'Reference data SID'!$B:$M,12,FALSE))</f>
        <v/>
      </c>
      <c r="K495" s="16" t="str">
        <f>IF(ISERROR(VLOOKUP(CONCATENATE($A495,"_",K$2),'Reference data SID'!$B:$M,12,FALSE)),"",VLOOKUP(CONCATENATE($A495,"_",K$2),'Reference data SID'!$B:$M,12,FALSE))</f>
        <v/>
      </c>
      <c r="L495" s="16" t="str">
        <f>IF(ISERROR(VLOOKUP(CONCATENATE($A495,"_",L$2),'Reference data SID'!$B:$M,12,FALSE)),"",VLOOKUP(CONCATENATE($A495,"_",L$2),'Reference data SID'!$B:$M,12,FALSE))</f>
        <v/>
      </c>
      <c r="M495" s="16" t="str">
        <f>IF(ISERROR(VLOOKUP(CONCATENATE($A495,"_",M$2),'Reference data SID'!$B:$M,12,FALSE)),"",VLOOKUP(CONCATENATE($A495,"_",M$2),'Reference data SID'!$B:$M,12,FALSE))</f>
        <v/>
      </c>
      <c r="N495" s="16" t="str">
        <f>IF(ISERROR(VLOOKUP(CONCATENATE($A495,"_",N$2),'Reference data SID'!$B:$M,12,FALSE)),"",VLOOKUP(CONCATENATE($A495,"_",N$2),'Reference data SID'!$B:$M,12,FALSE))</f>
        <v/>
      </c>
      <c r="O495" s="16" t="str">
        <f>IF(ISERROR(VLOOKUP(CONCATENATE($A495,"_",O$2),'Reference data SID'!$B:$M,12,FALSE)),"",VLOOKUP(CONCATENATE($A495,"_",O$2),'Reference data SID'!$B:$M,12,FALSE))</f>
        <v/>
      </c>
      <c r="P495" s="16" t="str">
        <f>IF(ISERROR(VLOOKUP(CONCATENATE($A495,"_",P$2),'Reference data SID'!$B:$M,12,FALSE)),"",VLOOKUP(CONCATENATE($A495,"_",P$2),'Reference data SID'!$B:$M,12,FALSE))</f>
        <v/>
      </c>
      <c r="Q495" s="16" t="str">
        <f>IF(ISERROR(VLOOKUP(CONCATENATE($A495,"_",Q$2),'Reference data SID'!$B:$M,12,FALSE)),"",VLOOKUP(CONCATENATE($A495,"_",Q$2),'Reference data SID'!$B:$M,12,FALSE))</f>
        <v/>
      </c>
      <c r="R495" s="16" t="str">
        <f>IF(ISERROR(VLOOKUP(CONCATENATE($A495,"_",R$2),'Reference data SID'!$B:$M,12,FALSE)),"",VLOOKUP(CONCATENATE($A495,"_",R$2),'Reference data SID'!$B:$M,12,FALSE))</f>
        <v/>
      </c>
      <c r="S495" s="16" t="str">
        <f>IF(ISERROR(VLOOKUP(CONCATENATE($A495,"_",S$2),'Reference data SID'!$B:$M,12,FALSE)),"",VLOOKUP(CONCATENATE($A495,"_",S$2),'Reference data SID'!$B:$M,12,FALSE))</f>
        <v/>
      </c>
      <c r="T495" s="16" t="str">
        <f>IF(ISERROR(VLOOKUP(CONCATENATE($A495,"_",T$2),'Reference data SID'!$B:$M,12,FALSE)),"",VLOOKUP(CONCATENATE($A495,"_",T$2),'Reference data SID'!$B:$M,12,FALSE))</f>
        <v/>
      </c>
      <c r="U495" s="16" t="str">
        <f>IF(ISERROR(VLOOKUP(CONCATENATE($A495,"_",U$2),'Reference data SID'!$B:$M,12,FALSE)),"",VLOOKUP(CONCATENATE($A495,"_",U$2),'Reference data SID'!$B:$M,12,FALSE))</f>
        <v/>
      </c>
      <c r="V495" s="16" t="str">
        <f>IF(ISERROR(VLOOKUP(CONCATENATE($A495,"_",V$2),'Reference data SID'!$B:$M,12,FALSE)),"",VLOOKUP(CONCATENATE($A495,"_",V$2),'Reference data SID'!$B:$M,12,FALSE))</f>
        <v/>
      </c>
      <c r="W495" s="16" t="str">
        <f>IF(ISERROR(VLOOKUP(CONCATENATE($A495,"_",W$2),'Reference data SID'!$B:$M,12,FALSE)),"",VLOOKUP(CONCATENATE($A495,"_",W$2),'Reference data SID'!$B:$M,12,FALSE))</f>
        <v/>
      </c>
      <c r="X495" s="16" t="str">
        <f>IF(ISERROR(VLOOKUP(CONCATENATE($A495,"_",X$2),'Reference data SID'!$B:$M,12,FALSE)),"",VLOOKUP(CONCATENATE($A495,"_",X$2),'Reference data SID'!$B:$M,12,FALSE))</f>
        <v/>
      </c>
      <c r="Y495" s="16" t="str">
        <f>IF(ISERROR(VLOOKUP(CONCATENATE($A495,"_",Y$2),'Reference data SID'!$B:$M,12,FALSE)),"",VLOOKUP(CONCATENATE($A495,"_",Y$2),'Reference data SID'!$B:$M,12,FALSE))</f>
        <v/>
      </c>
      <c r="Z495" s="16" t="str">
        <f>IF(ISERROR(VLOOKUP(CONCATENATE($A495,"_",Z$2),'Reference data SID'!$B:$M,12,FALSE)),"",VLOOKUP(CONCATENATE($A495,"_",Z$2),'Reference data SID'!$B:$M,12,FALSE))</f>
        <v/>
      </c>
      <c r="AA495" s="16" t="str">
        <f>IF(ISERROR(VLOOKUP(CONCATENATE($A495,"_",AA$2),'Reference data SID'!$B:$M,12,FALSE)),"",VLOOKUP(CONCATENATE($A495,"_",AA$2),'Reference data SID'!$B:$M,12,FALSE))</f>
        <v/>
      </c>
      <c r="AB495" s="16" t="str">
        <f>IF(ISERROR(VLOOKUP(CONCATENATE($A495,"_",AB$2),'Reference data SID'!$B:$M,12,FALSE)),"",VLOOKUP(CONCATENATE($A495,"_",AB$2),'Reference data SID'!$B:$M,12,FALSE))</f>
        <v/>
      </c>
      <c r="AC495" s="16" t="str">
        <f>IF(ISERROR(VLOOKUP(CONCATENATE($A495,"_",AC$2),'Reference data SID'!$B:$M,12,FALSE)),"",VLOOKUP(CONCATENATE($A495,"_",AC$2),'Reference data SID'!$B:$M,12,FALSE))</f>
        <v/>
      </c>
      <c r="AD495" s="16" t="str">
        <f>IF(ISERROR(VLOOKUP(CONCATENATE($A495,"_",AD$2),'Reference data SID'!$B:$M,12,FALSE)),"",VLOOKUP(CONCATENATE($A495,"_",AD$2),'Reference data SID'!$B:$M,12,FALSE))</f>
        <v/>
      </c>
      <c r="AE495" s="16" t="str">
        <f>IF(ISERROR(VLOOKUP(CONCATENATE($A495,"_",AE$2),'Reference data SID'!$B:$M,12,FALSE)),"",VLOOKUP(CONCATENATE($A495,"_",AE$2),'Reference data SID'!$B:$M,12,FALSE))</f>
        <v/>
      </c>
      <c r="AF495" s="16" t="str">
        <f>IF(ISERROR(VLOOKUP(CONCATENATE($A495,"_",AF$2),'Reference data SID'!$B:$M,12,FALSE)),"",VLOOKUP(CONCATENATE($A495,"_",AF$2),'Reference data SID'!$B:$M,12,FALSE))</f>
        <v/>
      </c>
      <c r="AG495" s="16" t="str">
        <f>IF(ISERROR(VLOOKUP(CONCATENATE($A495,"_",AG$2),'Reference data SID'!$B:$M,12,FALSE)),"",VLOOKUP(CONCATENATE($A495,"_",AG$2),'Reference data SID'!$B:$M,12,FALSE))</f>
        <v/>
      </c>
      <c r="AH495" s="16" t="str">
        <f>IF(ISERROR(VLOOKUP(CONCATENATE($A495,"_",AH$2),'Reference data SID'!$B:$M,12,FALSE)),"",VLOOKUP(CONCATENATE($A495,"_",AH$2),'Reference data SID'!$B:$M,12,FALSE))</f>
        <v/>
      </c>
      <c r="AI495" s="16" t="str">
        <f>IF(ISERROR(VLOOKUP(CONCATENATE($A495,"_",AI$2),'Reference data SID'!$B:$M,12,FALSE)),"",VLOOKUP(CONCATENATE($A495,"_",AI$2),'Reference data SID'!$B:$M,12,FALSE))</f>
        <v/>
      </c>
      <c r="AJ495" s="16" t="str">
        <f>IF(ISERROR(VLOOKUP(CONCATENATE($A495,"_",AJ$2),'Reference data SID'!$B:$M,12,FALSE)),"",VLOOKUP(CONCATENATE($A495,"_",AJ$2),'Reference data SID'!$B:$M,12,FALSE))</f>
        <v/>
      </c>
      <c r="AK495" s="16" t="str">
        <f>IF(ISERROR(VLOOKUP(CONCATENATE($A495,"_",AK$2),'Reference data SID'!$B:$M,12,FALSE)),"",VLOOKUP(CONCATENATE($A495,"_",AK$2),'Reference data SID'!$B:$M,12,FALSE))</f>
        <v/>
      </c>
      <c r="AL495" s="16" t="str">
        <f>IF(ISERROR(VLOOKUP(CONCATENATE($A495,"_",AL$2),'Reference data SID'!$B:$M,12,FALSE)),"",VLOOKUP(CONCATENATE($A495,"_",AL$2),'Reference data SID'!$B:$M,12,FALSE))</f>
        <v/>
      </c>
      <c r="AM495" s="16" t="str">
        <f>IF(ISERROR(VLOOKUP(CONCATENATE($A495,"_",AM$2),'Reference data SID'!$B:$M,12,FALSE)),"",VLOOKUP(CONCATENATE($A495,"_",AM$2),'Reference data SID'!$B:$M,12,FALSE))</f>
        <v/>
      </c>
      <c r="AN495" s="16" t="str">
        <f>IF(ISERROR(VLOOKUP(CONCATENATE($A495,"_",AN$2),'Reference data SID'!$B:$M,12,FALSE)),"",VLOOKUP(CONCATENATE($A495,"_",AN$2),'Reference data SID'!$B:$M,12,FALSE))</f>
        <v/>
      </c>
      <c r="AO495" s="16" t="str">
        <f>IF(ISERROR(VLOOKUP(CONCATENATE($A495,"_",AO$2),'Reference data SID'!$B:$M,12,FALSE)),"",VLOOKUP(CONCATENATE($A495,"_",AO$2),'Reference data SID'!$B:$M,12,FALSE))</f>
        <v/>
      </c>
      <c r="AP495" s="16" t="str">
        <f>IF(ISERROR(VLOOKUP(CONCATENATE($A495,"_",AP$2),'Reference data SID'!$B:$M,12,FALSE)),"",VLOOKUP(CONCATENATE($A495,"_",AP$2),'Reference data SID'!$B:$M,12,FALSE))</f>
        <v/>
      </c>
      <c r="AQ495" s="16" t="str">
        <f>IF(ISERROR(VLOOKUP(CONCATENATE($A495,"_",AQ$2),'Reference data SID'!$B:$M,12,FALSE)),"",VLOOKUP(CONCATENATE($A495,"_",AQ$2),'Reference data SID'!$B:$M,12,FALSE))</f>
        <v/>
      </c>
      <c r="AR495" s="16" t="str">
        <f>IF(ISERROR(VLOOKUP(CONCATENATE($A495,"_",AR$2),'Reference data SID'!$B:$M,12,FALSE)),"",VLOOKUP(CONCATENATE($A495,"_",AR$2),'Reference data SID'!$B:$M,12,FALSE))</f>
        <v/>
      </c>
      <c r="AS495" s="16" t="str">
        <f>IF(ISERROR(VLOOKUP(CONCATENATE($A495,"_",AS$2),'Reference data SID'!$B:$M,12,FALSE)),"",VLOOKUP(CONCATENATE($A495,"_",AS$2),'Reference data SID'!$B:$M,12,FALSE))</f>
        <v/>
      </c>
      <c r="AT495" s="16" t="str">
        <f>IF(ISERROR(VLOOKUP(CONCATENATE($A495,"_",AT$2),'Reference data SID'!$B:$M,12,FALSE)),"",VLOOKUP(CONCATENATE($A495,"_",AT$2),'Reference data SID'!$B:$M,12,FALSE))</f>
        <v/>
      </c>
    </row>
    <row r="496" spans="1:46" x14ac:dyDescent="0.25">
      <c r="A496">
        <v>492</v>
      </c>
      <c r="B496" s="16" t="str">
        <f>IF(ISERROR(VLOOKUP(CONCATENATE($A496,"_",B$2),'Reference data SID'!$B:$M,12,FALSE)),"",VLOOKUP(CONCATENATE($A496,"_",B$2),'Reference data SID'!$B:$M,12,FALSE))</f>
        <v/>
      </c>
      <c r="C496" s="16" t="str">
        <f>IF(ISERROR(VLOOKUP(CONCATENATE($A496,"_",C$2),'Reference data SID'!$B:$M,12,FALSE)),"",VLOOKUP(CONCATENATE($A496,"_",C$2),'Reference data SID'!$B:$M,12,FALSE))</f>
        <v/>
      </c>
      <c r="D496" s="16" t="str">
        <f>IF(ISERROR(VLOOKUP(CONCATENATE($A496,"_",D$2),'Reference data SID'!$B:$M,12,FALSE)),"",VLOOKUP(CONCATENATE($A496,"_",D$2),'Reference data SID'!$B:$M,12,FALSE))</f>
        <v/>
      </c>
      <c r="E496" s="16" t="str">
        <f>IF(ISERROR(VLOOKUP(CONCATENATE($A496,"_",E$2),'Reference data SID'!$B:$M,12,FALSE)),"",VLOOKUP(CONCATENATE($A496,"_",E$2),'Reference data SID'!$B:$M,12,FALSE))</f>
        <v/>
      </c>
      <c r="F496" s="16" t="str">
        <f>IF(ISERROR(VLOOKUP(CONCATENATE($A496,"_",F$2),'Reference data SID'!$B:$M,12,FALSE)),"",VLOOKUP(CONCATENATE($A496,"_",F$2),'Reference data SID'!$B:$M,12,FALSE))</f>
        <v/>
      </c>
      <c r="G496" s="16" t="str">
        <f>IF(ISERROR(VLOOKUP(CONCATENATE($A496,"_",G$2),'Reference data SID'!$B:$M,12,FALSE)),"",VLOOKUP(CONCATENATE($A496,"_",G$2),'Reference data SID'!$B:$M,12,FALSE))</f>
        <v/>
      </c>
      <c r="H496" s="16" t="str">
        <f>IF(ISERROR(VLOOKUP(CONCATENATE($A496,"_",H$2),'Reference data SID'!$B:$M,12,FALSE)),"",VLOOKUP(CONCATENATE($A496,"_",H$2),'Reference data SID'!$B:$M,12,FALSE))</f>
        <v/>
      </c>
      <c r="I496" s="16" t="str">
        <f>IF(ISERROR(VLOOKUP(CONCATENATE($A496,"_",I$2),'Reference data SID'!$B:$M,12,FALSE)),"",VLOOKUP(CONCATENATE($A496,"_",I$2),'Reference data SID'!$B:$M,12,FALSE))</f>
        <v/>
      </c>
      <c r="J496" s="16" t="str">
        <f>IF(ISERROR(VLOOKUP(CONCATENATE($A496,"_",J$2),'Reference data SID'!$B:$M,12,FALSE)),"",VLOOKUP(CONCATENATE($A496,"_",J$2),'Reference data SID'!$B:$M,12,FALSE))</f>
        <v/>
      </c>
      <c r="K496" s="16" t="str">
        <f>IF(ISERROR(VLOOKUP(CONCATENATE($A496,"_",K$2),'Reference data SID'!$B:$M,12,FALSE)),"",VLOOKUP(CONCATENATE($A496,"_",K$2),'Reference data SID'!$B:$M,12,FALSE))</f>
        <v/>
      </c>
      <c r="L496" s="16" t="str">
        <f>IF(ISERROR(VLOOKUP(CONCATENATE($A496,"_",L$2),'Reference data SID'!$B:$M,12,FALSE)),"",VLOOKUP(CONCATENATE($A496,"_",L$2),'Reference data SID'!$B:$M,12,FALSE))</f>
        <v/>
      </c>
      <c r="M496" s="16" t="str">
        <f>IF(ISERROR(VLOOKUP(CONCATENATE($A496,"_",M$2),'Reference data SID'!$B:$M,12,FALSE)),"",VLOOKUP(CONCATENATE($A496,"_",M$2),'Reference data SID'!$B:$M,12,FALSE))</f>
        <v/>
      </c>
      <c r="N496" s="16" t="str">
        <f>IF(ISERROR(VLOOKUP(CONCATENATE($A496,"_",N$2),'Reference data SID'!$B:$M,12,FALSE)),"",VLOOKUP(CONCATENATE($A496,"_",N$2),'Reference data SID'!$B:$M,12,FALSE))</f>
        <v/>
      </c>
      <c r="O496" s="16" t="str">
        <f>IF(ISERROR(VLOOKUP(CONCATENATE($A496,"_",O$2),'Reference data SID'!$B:$M,12,FALSE)),"",VLOOKUP(CONCATENATE($A496,"_",O$2),'Reference data SID'!$B:$M,12,FALSE))</f>
        <v/>
      </c>
      <c r="P496" s="16" t="str">
        <f>IF(ISERROR(VLOOKUP(CONCATENATE($A496,"_",P$2),'Reference data SID'!$B:$M,12,FALSE)),"",VLOOKUP(CONCATENATE($A496,"_",P$2),'Reference data SID'!$B:$M,12,FALSE))</f>
        <v/>
      </c>
      <c r="Q496" s="16" t="str">
        <f>IF(ISERROR(VLOOKUP(CONCATENATE($A496,"_",Q$2),'Reference data SID'!$B:$M,12,FALSE)),"",VLOOKUP(CONCATENATE($A496,"_",Q$2),'Reference data SID'!$B:$M,12,FALSE))</f>
        <v/>
      </c>
      <c r="R496" s="16" t="str">
        <f>IF(ISERROR(VLOOKUP(CONCATENATE($A496,"_",R$2),'Reference data SID'!$B:$M,12,FALSE)),"",VLOOKUP(CONCATENATE($A496,"_",R$2),'Reference data SID'!$B:$M,12,FALSE))</f>
        <v/>
      </c>
      <c r="S496" s="16" t="str">
        <f>IF(ISERROR(VLOOKUP(CONCATENATE($A496,"_",S$2),'Reference data SID'!$B:$M,12,FALSE)),"",VLOOKUP(CONCATENATE($A496,"_",S$2),'Reference data SID'!$B:$M,12,FALSE))</f>
        <v/>
      </c>
      <c r="T496" s="16" t="str">
        <f>IF(ISERROR(VLOOKUP(CONCATENATE($A496,"_",T$2),'Reference data SID'!$B:$M,12,FALSE)),"",VLOOKUP(CONCATENATE($A496,"_",T$2),'Reference data SID'!$B:$M,12,FALSE))</f>
        <v/>
      </c>
      <c r="U496" s="16" t="str">
        <f>IF(ISERROR(VLOOKUP(CONCATENATE($A496,"_",U$2),'Reference data SID'!$B:$M,12,FALSE)),"",VLOOKUP(CONCATENATE($A496,"_",U$2),'Reference data SID'!$B:$M,12,FALSE))</f>
        <v/>
      </c>
      <c r="V496" s="16" t="str">
        <f>IF(ISERROR(VLOOKUP(CONCATENATE($A496,"_",V$2),'Reference data SID'!$B:$M,12,FALSE)),"",VLOOKUP(CONCATENATE($A496,"_",V$2),'Reference data SID'!$B:$M,12,FALSE))</f>
        <v/>
      </c>
      <c r="W496" s="16" t="str">
        <f>IF(ISERROR(VLOOKUP(CONCATENATE($A496,"_",W$2),'Reference data SID'!$B:$M,12,FALSE)),"",VLOOKUP(CONCATENATE($A496,"_",W$2),'Reference data SID'!$B:$M,12,FALSE))</f>
        <v/>
      </c>
      <c r="X496" s="16" t="str">
        <f>IF(ISERROR(VLOOKUP(CONCATENATE($A496,"_",X$2),'Reference data SID'!$B:$M,12,FALSE)),"",VLOOKUP(CONCATENATE($A496,"_",X$2),'Reference data SID'!$B:$M,12,FALSE))</f>
        <v/>
      </c>
      <c r="Y496" s="16" t="str">
        <f>IF(ISERROR(VLOOKUP(CONCATENATE($A496,"_",Y$2),'Reference data SID'!$B:$M,12,FALSE)),"",VLOOKUP(CONCATENATE($A496,"_",Y$2),'Reference data SID'!$B:$M,12,FALSE))</f>
        <v/>
      </c>
      <c r="Z496" s="16" t="str">
        <f>IF(ISERROR(VLOOKUP(CONCATENATE($A496,"_",Z$2),'Reference data SID'!$B:$M,12,FALSE)),"",VLOOKUP(CONCATENATE($A496,"_",Z$2),'Reference data SID'!$B:$M,12,FALSE))</f>
        <v/>
      </c>
      <c r="AA496" s="16" t="str">
        <f>IF(ISERROR(VLOOKUP(CONCATENATE($A496,"_",AA$2),'Reference data SID'!$B:$M,12,FALSE)),"",VLOOKUP(CONCATENATE($A496,"_",AA$2),'Reference data SID'!$B:$M,12,FALSE))</f>
        <v/>
      </c>
      <c r="AB496" s="16" t="str">
        <f>IF(ISERROR(VLOOKUP(CONCATENATE($A496,"_",AB$2),'Reference data SID'!$B:$M,12,FALSE)),"",VLOOKUP(CONCATENATE($A496,"_",AB$2),'Reference data SID'!$B:$M,12,FALSE))</f>
        <v/>
      </c>
      <c r="AC496" s="16" t="str">
        <f>IF(ISERROR(VLOOKUP(CONCATENATE($A496,"_",AC$2),'Reference data SID'!$B:$M,12,FALSE)),"",VLOOKUP(CONCATENATE($A496,"_",AC$2),'Reference data SID'!$B:$M,12,FALSE))</f>
        <v/>
      </c>
      <c r="AD496" s="16" t="str">
        <f>IF(ISERROR(VLOOKUP(CONCATENATE($A496,"_",AD$2),'Reference data SID'!$B:$M,12,FALSE)),"",VLOOKUP(CONCATENATE($A496,"_",AD$2),'Reference data SID'!$B:$M,12,FALSE))</f>
        <v/>
      </c>
      <c r="AE496" s="16" t="str">
        <f>IF(ISERROR(VLOOKUP(CONCATENATE($A496,"_",AE$2),'Reference data SID'!$B:$M,12,FALSE)),"",VLOOKUP(CONCATENATE($A496,"_",AE$2),'Reference data SID'!$B:$M,12,FALSE))</f>
        <v/>
      </c>
      <c r="AF496" s="16" t="str">
        <f>IF(ISERROR(VLOOKUP(CONCATENATE($A496,"_",AF$2),'Reference data SID'!$B:$M,12,FALSE)),"",VLOOKUP(CONCATENATE($A496,"_",AF$2),'Reference data SID'!$B:$M,12,FALSE))</f>
        <v/>
      </c>
      <c r="AG496" s="16" t="str">
        <f>IF(ISERROR(VLOOKUP(CONCATENATE($A496,"_",AG$2),'Reference data SID'!$B:$M,12,FALSE)),"",VLOOKUP(CONCATENATE($A496,"_",AG$2),'Reference data SID'!$B:$M,12,FALSE))</f>
        <v/>
      </c>
      <c r="AH496" s="16" t="str">
        <f>IF(ISERROR(VLOOKUP(CONCATENATE($A496,"_",AH$2),'Reference data SID'!$B:$M,12,FALSE)),"",VLOOKUP(CONCATENATE($A496,"_",AH$2),'Reference data SID'!$B:$M,12,FALSE))</f>
        <v/>
      </c>
      <c r="AI496" s="16" t="str">
        <f>IF(ISERROR(VLOOKUP(CONCATENATE($A496,"_",AI$2),'Reference data SID'!$B:$M,12,FALSE)),"",VLOOKUP(CONCATENATE($A496,"_",AI$2),'Reference data SID'!$B:$M,12,FALSE))</f>
        <v/>
      </c>
      <c r="AJ496" s="16" t="str">
        <f>IF(ISERROR(VLOOKUP(CONCATENATE($A496,"_",AJ$2),'Reference data SID'!$B:$M,12,FALSE)),"",VLOOKUP(CONCATENATE($A496,"_",AJ$2),'Reference data SID'!$B:$M,12,FALSE))</f>
        <v/>
      </c>
      <c r="AK496" s="16" t="str">
        <f>IF(ISERROR(VLOOKUP(CONCATENATE($A496,"_",AK$2),'Reference data SID'!$B:$M,12,FALSE)),"",VLOOKUP(CONCATENATE($A496,"_",AK$2),'Reference data SID'!$B:$M,12,FALSE))</f>
        <v/>
      </c>
      <c r="AL496" s="16" t="str">
        <f>IF(ISERROR(VLOOKUP(CONCATENATE($A496,"_",AL$2),'Reference data SID'!$B:$M,12,FALSE)),"",VLOOKUP(CONCATENATE($A496,"_",AL$2),'Reference data SID'!$B:$M,12,FALSE))</f>
        <v/>
      </c>
      <c r="AM496" s="16" t="str">
        <f>IF(ISERROR(VLOOKUP(CONCATENATE($A496,"_",AM$2),'Reference data SID'!$B:$M,12,FALSE)),"",VLOOKUP(CONCATENATE($A496,"_",AM$2),'Reference data SID'!$B:$M,12,FALSE))</f>
        <v/>
      </c>
      <c r="AN496" s="16" t="str">
        <f>IF(ISERROR(VLOOKUP(CONCATENATE($A496,"_",AN$2),'Reference data SID'!$B:$M,12,FALSE)),"",VLOOKUP(CONCATENATE($A496,"_",AN$2),'Reference data SID'!$B:$M,12,FALSE))</f>
        <v/>
      </c>
      <c r="AO496" s="16" t="str">
        <f>IF(ISERROR(VLOOKUP(CONCATENATE($A496,"_",AO$2),'Reference data SID'!$B:$M,12,FALSE)),"",VLOOKUP(CONCATENATE($A496,"_",AO$2),'Reference data SID'!$B:$M,12,FALSE))</f>
        <v/>
      </c>
      <c r="AP496" s="16" t="str">
        <f>IF(ISERROR(VLOOKUP(CONCATENATE($A496,"_",AP$2),'Reference data SID'!$B:$M,12,FALSE)),"",VLOOKUP(CONCATENATE($A496,"_",AP$2),'Reference data SID'!$B:$M,12,FALSE))</f>
        <v/>
      </c>
      <c r="AQ496" s="16" t="str">
        <f>IF(ISERROR(VLOOKUP(CONCATENATE($A496,"_",AQ$2),'Reference data SID'!$B:$M,12,FALSE)),"",VLOOKUP(CONCATENATE($A496,"_",AQ$2),'Reference data SID'!$B:$M,12,FALSE))</f>
        <v/>
      </c>
      <c r="AR496" s="16" t="str">
        <f>IF(ISERROR(VLOOKUP(CONCATENATE($A496,"_",AR$2),'Reference data SID'!$B:$M,12,FALSE)),"",VLOOKUP(CONCATENATE($A496,"_",AR$2),'Reference data SID'!$B:$M,12,FALSE))</f>
        <v/>
      </c>
      <c r="AS496" s="16" t="str">
        <f>IF(ISERROR(VLOOKUP(CONCATENATE($A496,"_",AS$2),'Reference data SID'!$B:$M,12,FALSE)),"",VLOOKUP(CONCATENATE($A496,"_",AS$2),'Reference data SID'!$B:$M,12,FALSE))</f>
        <v/>
      </c>
      <c r="AT496" s="16" t="str">
        <f>IF(ISERROR(VLOOKUP(CONCATENATE($A496,"_",AT$2),'Reference data SID'!$B:$M,12,FALSE)),"",VLOOKUP(CONCATENATE($A496,"_",AT$2),'Reference data SID'!$B:$M,12,FALSE))</f>
        <v/>
      </c>
    </row>
    <row r="497" spans="1:46" x14ac:dyDescent="0.25">
      <c r="A497">
        <v>493</v>
      </c>
      <c r="B497" s="16" t="str">
        <f>IF(ISERROR(VLOOKUP(CONCATENATE($A497,"_",B$2),'Reference data SID'!$B:$M,12,FALSE)),"",VLOOKUP(CONCATENATE($A497,"_",B$2),'Reference data SID'!$B:$M,12,FALSE))</f>
        <v/>
      </c>
      <c r="C497" s="16" t="str">
        <f>IF(ISERROR(VLOOKUP(CONCATENATE($A497,"_",C$2),'Reference data SID'!$B:$M,12,FALSE)),"",VLOOKUP(CONCATENATE($A497,"_",C$2),'Reference data SID'!$B:$M,12,FALSE))</f>
        <v/>
      </c>
      <c r="D497" s="16" t="str">
        <f>IF(ISERROR(VLOOKUP(CONCATENATE($A497,"_",D$2),'Reference data SID'!$B:$M,12,FALSE)),"",VLOOKUP(CONCATENATE($A497,"_",D$2),'Reference data SID'!$B:$M,12,FALSE))</f>
        <v/>
      </c>
      <c r="E497" s="16" t="str">
        <f>IF(ISERROR(VLOOKUP(CONCATENATE($A497,"_",E$2),'Reference data SID'!$B:$M,12,FALSE)),"",VLOOKUP(CONCATENATE($A497,"_",E$2),'Reference data SID'!$B:$M,12,FALSE))</f>
        <v/>
      </c>
      <c r="F497" s="16" t="str">
        <f>IF(ISERROR(VLOOKUP(CONCATENATE($A497,"_",F$2),'Reference data SID'!$B:$M,12,FALSE)),"",VLOOKUP(CONCATENATE($A497,"_",F$2),'Reference data SID'!$B:$M,12,FALSE))</f>
        <v/>
      </c>
      <c r="G497" s="16" t="str">
        <f>IF(ISERROR(VLOOKUP(CONCATENATE($A497,"_",G$2),'Reference data SID'!$B:$M,12,FALSE)),"",VLOOKUP(CONCATENATE($A497,"_",G$2),'Reference data SID'!$B:$M,12,FALSE))</f>
        <v/>
      </c>
      <c r="H497" s="16" t="str">
        <f>IF(ISERROR(VLOOKUP(CONCATENATE($A497,"_",H$2),'Reference data SID'!$B:$M,12,FALSE)),"",VLOOKUP(CONCATENATE($A497,"_",H$2),'Reference data SID'!$B:$M,12,FALSE))</f>
        <v/>
      </c>
      <c r="I497" s="16" t="str">
        <f>IF(ISERROR(VLOOKUP(CONCATENATE($A497,"_",I$2),'Reference data SID'!$B:$M,12,FALSE)),"",VLOOKUP(CONCATENATE($A497,"_",I$2),'Reference data SID'!$B:$M,12,FALSE))</f>
        <v/>
      </c>
      <c r="J497" s="16" t="str">
        <f>IF(ISERROR(VLOOKUP(CONCATENATE($A497,"_",J$2),'Reference data SID'!$B:$M,12,FALSE)),"",VLOOKUP(CONCATENATE($A497,"_",J$2),'Reference data SID'!$B:$M,12,FALSE))</f>
        <v/>
      </c>
      <c r="K497" s="16" t="str">
        <f>IF(ISERROR(VLOOKUP(CONCATENATE($A497,"_",K$2),'Reference data SID'!$B:$M,12,FALSE)),"",VLOOKUP(CONCATENATE($A497,"_",K$2),'Reference data SID'!$B:$M,12,FALSE))</f>
        <v/>
      </c>
      <c r="L497" s="16" t="str">
        <f>IF(ISERROR(VLOOKUP(CONCATENATE($A497,"_",L$2),'Reference data SID'!$B:$M,12,FALSE)),"",VLOOKUP(CONCATENATE($A497,"_",L$2),'Reference data SID'!$B:$M,12,FALSE))</f>
        <v/>
      </c>
      <c r="M497" s="16" t="str">
        <f>IF(ISERROR(VLOOKUP(CONCATENATE($A497,"_",M$2),'Reference data SID'!$B:$M,12,FALSE)),"",VLOOKUP(CONCATENATE($A497,"_",M$2),'Reference data SID'!$B:$M,12,FALSE))</f>
        <v/>
      </c>
      <c r="N497" s="16" t="str">
        <f>IF(ISERROR(VLOOKUP(CONCATENATE($A497,"_",N$2),'Reference data SID'!$B:$M,12,FALSE)),"",VLOOKUP(CONCATENATE($A497,"_",N$2),'Reference data SID'!$B:$M,12,FALSE))</f>
        <v/>
      </c>
      <c r="O497" s="16" t="str">
        <f>IF(ISERROR(VLOOKUP(CONCATENATE($A497,"_",O$2),'Reference data SID'!$B:$M,12,FALSE)),"",VLOOKUP(CONCATENATE($A497,"_",O$2),'Reference data SID'!$B:$M,12,FALSE))</f>
        <v/>
      </c>
      <c r="P497" s="16" t="str">
        <f>IF(ISERROR(VLOOKUP(CONCATENATE($A497,"_",P$2),'Reference data SID'!$B:$M,12,FALSE)),"",VLOOKUP(CONCATENATE($A497,"_",P$2),'Reference data SID'!$B:$M,12,FALSE))</f>
        <v/>
      </c>
      <c r="Q497" s="16" t="str">
        <f>IF(ISERROR(VLOOKUP(CONCATENATE($A497,"_",Q$2),'Reference data SID'!$B:$M,12,FALSE)),"",VLOOKUP(CONCATENATE($A497,"_",Q$2),'Reference data SID'!$B:$M,12,FALSE))</f>
        <v/>
      </c>
      <c r="R497" s="16" t="str">
        <f>IF(ISERROR(VLOOKUP(CONCATENATE($A497,"_",R$2),'Reference data SID'!$B:$M,12,FALSE)),"",VLOOKUP(CONCATENATE($A497,"_",R$2),'Reference data SID'!$B:$M,12,FALSE))</f>
        <v/>
      </c>
      <c r="S497" s="16" t="str">
        <f>IF(ISERROR(VLOOKUP(CONCATENATE($A497,"_",S$2),'Reference data SID'!$B:$M,12,FALSE)),"",VLOOKUP(CONCATENATE($A497,"_",S$2),'Reference data SID'!$B:$M,12,FALSE))</f>
        <v/>
      </c>
      <c r="T497" s="16" t="str">
        <f>IF(ISERROR(VLOOKUP(CONCATENATE($A497,"_",T$2),'Reference data SID'!$B:$M,12,FALSE)),"",VLOOKUP(CONCATENATE($A497,"_",T$2),'Reference data SID'!$B:$M,12,FALSE))</f>
        <v/>
      </c>
      <c r="U497" s="16" t="str">
        <f>IF(ISERROR(VLOOKUP(CONCATENATE($A497,"_",U$2),'Reference data SID'!$B:$M,12,FALSE)),"",VLOOKUP(CONCATENATE($A497,"_",U$2),'Reference data SID'!$B:$M,12,FALSE))</f>
        <v/>
      </c>
      <c r="V497" s="16" t="str">
        <f>IF(ISERROR(VLOOKUP(CONCATENATE($A497,"_",V$2),'Reference data SID'!$B:$M,12,FALSE)),"",VLOOKUP(CONCATENATE($A497,"_",V$2),'Reference data SID'!$B:$M,12,FALSE))</f>
        <v/>
      </c>
      <c r="W497" s="16" t="str">
        <f>IF(ISERROR(VLOOKUP(CONCATENATE($A497,"_",W$2),'Reference data SID'!$B:$M,12,FALSE)),"",VLOOKUP(CONCATENATE($A497,"_",W$2),'Reference data SID'!$B:$M,12,FALSE))</f>
        <v/>
      </c>
      <c r="X497" s="16" t="str">
        <f>IF(ISERROR(VLOOKUP(CONCATENATE($A497,"_",X$2),'Reference data SID'!$B:$M,12,FALSE)),"",VLOOKUP(CONCATENATE($A497,"_",X$2),'Reference data SID'!$B:$M,12,FALSE))</f>
        <v/>
      </c>
      <c r="Y497" s="16" t="str">
        <f>IF(ISERROR(VLOOKUP(CONCATENATE($A497,"_",Y$2),'Reference data SID'!$B:$M,12,FALSE)),"",VLOOKUP(CONCATENATE($A497,"_",Y$2),'Reference data SID'!$B:$M,12,FALSE))</f>
        <v/>
      </c>
      <c r="Z497" s="16" t="str">
        <f>IF(ISERROR(VLOOKUP(CONCATENATE($A497,"_",Z$2),'Reference data SID'!$B:$M,12,FALSE)),"",VLOOKUP(CONCATENATE($A497,"_",Z$2),'Reference data SID'!$B:$M,12,FALSE))</f>
        <v/>
      </c>
      <c r="AA497" s="16" t="str">
        <f>IF(ISERROR(VLOOKUP(CONCATENATE($A497,"_",AA$2),'Reference data SID'!$B:$M,12,FALSE)),"",VLOOKUP(CONCATENATE($A497,"_",AA$2),'Reference data SID'!$B:$M,12,FALSE))</f>
        <v/>
      </c>
      <c r="AB497" s="16" t="str">
        <f>IF(ISERROR(VLOOKUP(CONCATENATE($A497,"_",AB$2),'Reference data SID'!$B:$M,12,FALSE)),"",VLOOKUP(CONCATENATE($A497,"_",AB$2),'Reference data SID'!$B:$M,12,FALSE))</f>
        <v/>
      </c>
      <c r="AC497" s="16" t="str">
        <f>IF(ISERROR(VLOOKUP(CONCATENATE($A497,"_",AC$2),'Reference data SID'!$B:$M,12,FALSE)),"",VLOOKUP(CONCATENATE($A497,"_",AC$2),'Reference data SID'!$B:$M,12,FALSE))</f>
        <v/>
      </c>
      <c r="AD497" s="16" t="str">
        <f>IF(ISERROR(VLOOKUP(CONCATENATE($A497,"_",AD$2),'Reference data SID'!$B:$M,12,FALSE)),"",VLOOKUP(CONCATENATE($A497,"_",AD$2),'Reference data SID'!$B:$M,12,FALSE))</f>
        <v/>
      </c>
      <c r="AE497" s="16" t="str">
        <f>IF(ISERROR(VLOOKUP(CONCATENATE($A497,"_",AE$2),'Reference data SID'!$B:$M,12,FALSE)),"",VLOOKUP(CONCATENATE($A497,"_",AE$2),'Reference data SID'!$B:$M,12,FALSE))</f>
        <v/>
      </c>
      <c r="AF497" s="16" t="str">
        <f>IF(ISERROR(VLOOKUP(CONCATENATE($A497,"_",AF$2),'Reference data SID'!$B:$M,12,FALSE)),"",VLOOKUP(CONCATENATE($A497,"_",AF$2),'Reference data SID'!$B:$M,12,FALSE))</f>
        <v/>
      </c>
      <c r="AG497" s="16" t="str">
        <f>IF(ISERROR(VLOOKUP(CONCATENATE($A497,"_",AG$2),'Reference data SID'!$B:$M,12,FALSE)),"",VLOOKUP(CONCATENATE($A497,"_",AG$2),'Reference data SID'!$B:$M,12,FALSE))</f>
        <v/>
      </c>
      <c r="AH497" s="16" t="str">
        <f>IF(ISERROR(VLOOKUP(CONCATENATE($A497,"_",AH$2),'Reference data SID'!$B:$M,12,FALSE)),"",VLOOKUP(CONCATENATE($A497,"_",AH$2),'Reference data SID'!$B:$M,12,FALSE))</f>
        <v/>
      </c>
      <c r="AI497" s="16" t="str">
        <f>IF(ISERROR(VLOOKUP(CONCATENATE($A497,"_",AI$2),'Reference data SID'!$B:$M,12,FALSE)),"",VLOOKUP(CONCATENATE($A497,"_",AI$2),'Reference data SID'!$B:$M,12,FALSE))</f>
        <v/>
      </c>
      <c r="AJ497" s="16" t="str">
        <f>IF(ISERROR(VLOOKUP(CONCATENATE($A497,"_",AJ$2),'Reference data SID'!$B:$M,12,FALSE)),"",VLOOKUP(CONCATENATE($A497,"_",AJ$2),'Reference data SID'!$B:$M,12,FALSE))</f>
        <v/>
      </c>
      <c r="AK497" s="16" t="str">
        <f>IF(ISERROR(VLOOKUP(CONCATENATE($A497,"_",AK$2),'Reference data SID'!$B:$M,12,FALSE)),"",VLOOKUP(CONCATENATE($A497,"_",AK$2),'Reference data SID'!$B:$M,12,FALSE))</f>
        <v/>
      </c>
      <c r="AL497" s="16" t="str">
        <f>IF(ISERROR(VLOOKUP(CONCATENATE($A497,"_",AL$2),'Reference data SID'!$B:$M,12,FALSE)),"",VLOOKUP(CONCATENATE($A497,"_",AL$2),'Reference data SID'!$B:$M,12,FALSE))</f>
        <v/>
      </c>
      <c r="AM497" s="16" t="str">
        <f>IF(ISERROR(VLOOKUP(CONCATENATE($A497,"_",AM$2),'Reference data SID'!$B:$M,12,FALSE)),"",VLOOKUP(CONCATENATE($A497,"_",AM$2),'Reference data SID'!$B:$M,12,FALSE))</f>
        <v/>
      </c>
      <c r="AN497" s="16" t="str">
        <f>IF(ISERROR(VLOOKUP(CONCATENATE($A497,"_",AN$2),'Reference data SID'!$B:$M,12,FALSE)),"",VLOOKUP(CONCATENATE($A497,"_",AN$2),'Reference data SID'!$B:$M,12,FALSE))</f>
        <v/>
      </c>
      <c r="AO497" s="16" t="str">
        <f>IF(ISERROR(VLOOKUP(CONCATENATE($A497,"_",AO$2),'Reference data SID'!$B:$M,12,FALSE)),"",VLOOKUP(CONCATENATE($A497,"_",AO$2),'Reference data SID'!$B:$M,12,FALSE))</f>
        <v/>
      </c>
      <c r="AP497" s="16" t="str">
        <f>IF(ISERROR(VLOOKUP(CONCATENATE($A497,"_",AP$2),'Reference data SID'!$B:$M,12,FALSE)),"",VLOOKUP(CONCATENATE($A497,"_",AP$2),'Reference data SID'!$B:$M,12,FALSE))</f>
        <v/>
      </c>
      <c r="AQ497" s="16" t="str">
        <f>IF(ISERROR(VLOOKUP(CONCATENATE($A497,"_",AQ$2),'Reference data SID'!$B:$M,12,FALSE)),"",VLOOKUP(CONCATENATE($A497,"_",AQ$2),'Reference data SID'!$B:$M,12,FALSE))</f>
        <v/>
      </c>
      <c r="AR497" s="16" t="str">
        <f>IF(ISERROR(VLOOKUP(CONCATENATE($A497,"_",AR$2),'Reference data SID'!$B:$M,12,FALSE)),"",VLOOKUP(CONCATENATE($A497,"_",AR$2),'Reference data SID'!$B:$M,12,FALSE))</f>
        <v/>
      </c>
      <c r="AS497" s="16" t="str">
        <f>IF(ISERROR(VLOOKUP(CONCATENATE($A497,"_",AS$2),'Reference data SID'!$B:$M,12,FALSE)),"",VLOOKUP(CONCATENATE($A497,"_",AS$2),'Reference data SID'!$B:$M,12,FALSE))</f>
        <v/>
      </c>
      <c r="AT497" s="16" t="str">
        <f>IF(ISERROR(VLOOKUP(CONCATENATE($A497,"_",AT$2),'Reference data SID'!$B:$M,12,FALSE)),"",VLOOKUP(CONCATENATE($A497,"_",AT$2),'Reference data SID'!$B:$M,12,FALSE))</f>
        <v/>
      </c>
    </row>
    <row r="498" spans="1:46" x14ac:dyDescent="0.25">
      <c r="A498">
        <v>494</v>
      </c>
      <c r="B498" s="16" t="str">
        <f>IF(ISERROR(VLOOKUP(CONCATENATE($A498,"_",B$2),'Reference data SID'!$B:$M,12,FALSE)),"",VLOOKUP(CONCATENATE($A498,"_",B$2),'Reference data SID'!$B:$M,12,FALSE))</f>
        <v/>
      </c>
      <c r="C498" s="16" t="str">
        <f>IF(ISERROR(VLOOKUP(CONCATENATE($A498,"_",C$2),'Reference data SID'!$B:$M,12,FALSE)),"",VLOOKUP(CONCATENATE($A498,"_",C$2),'Reference data SID'!$B:$M,12,FALSE))</f>
        <v/>
      </c>
      <c r="D498" s="16" t="str">
        <f>IF(ISERROR(VLOOKUP(CONCATENATE($A498,"_",D$2),'Reference data SID'!$B:$M,12,FALSE)),"",VLOOKUP(CONCATENATE($A498,"_",D$2),'Reference data SID'!$B:$M,12,FALSE))</f>
        <v/>
      </c>
      <c r="E498" s="16" t="str">
        <f>IF(ISERROR(VLOOKUP(CONCATENATE($A498,"_",E$2),'Reference data SID'!$B:$M,12,FALSE)),"",VLOOKUP(CONCATENATE($A498,"_",E$2),'Reference data SID'!$B:$M,12,FALSE))</f>
        <v/>
      </c>
      <c r="F498" s="16" t="str">
        <f>IF(ISERROR(VLOOKUP(CONCATENATE($A498,"_",F$2),'Reference data SID'!$B:$M,12,FALSE)),"",VLOOKUP(CONCATENATE($A498,"_",F$2),'Reference data SID'!$B:$M,12,FALSE))</f>
        <v/>
      </c>
      <c r="G498" s="16" t="str">
        <f>IF(ISERROR(VLOOKUP(CONCATENATE($A498,"_",G$2),'Reference data SID'!$B:$M,12,FALSE)),"",VLOOKUP(CONCATENATE($A498,"_",G$2),'Reference data SID'!$B:$M,12,FALSE))</f>
        <v/>
      </c>
      <c r="H498" s="16" t="str">
        <f>IF(ISERROR(VLOOKUP(CONCATENATE($A498,"_",H$2),'Reference data SID'!$B:$M,12,FALSE)),"",VLOOKUP(CONCATENATE($A498,"_",H$2),'Reference data SID'!$B:$M,12,FALSE))</f>
        <v/>
      </c>
      <c r="I498" s="16" t="str">
        <f>IF(ISERROR(VLOOKUP(CONCATENATE($A498,"_",I$2),'Reference data SID'!$B:$M,12,FALSE)),"",VLOOKUP(CONCATENATE($A498,"_",I$2),'Reference data SID'!$B:$M,12,FALSE))</f>
        <v/>
      </c>
      <c r="J498" s="16" t="str">
        <f>IF(ISERROR(VLOOKUP(CONCATENATE($A498,"_",J$2),'Reference data SID'!$B:$M,12,FALSE)),"",VLOOKUP(CONCATENATE($A498,"_",J$2),'Reference data SID'!$B:$M,12,FALSE))</f>
        <v/>
      </c>
      <c r="K498" s="16" t="str">
        <f>IF(ISERROR(VLOOKUP(CONCATENATE($A498,"_",K$2),'Reference data SID'!$B:$M,12,FALSE)),"",VLOOKUP(CONCATENATE($A498,"_",K$2),'Reference data SID'!$B:$M,12,FALSE))</f>
        <v/>
      </c>
      <c r="L498" s="16" t="str">
        <f>IF(ISERROR(VLOOKUP(CONCATENATE($A498,"_",L$2),'Reference data SID'!$B:$M,12,FALSE)),"",VLOOKUP(CONCATENATE($A498,"_",L$2),'Reference data SID'!$B:$M,12,FALSE))</f>
        <v/>
      </c>
      <c r="M498" s="16" t="str">
        <f>IF(ISERROR(VLOOKUP(CONCATENATE($A498,"_",M$2),'Reference data SID'!$B:$M,12,FALSE)),"",VLOOKUP(CONCATENATE($A498,"_",M$2),'Reference data SID'!$B:$M,12,FALSE))</f>
        <v/>
      </c>
      <c r="N498" s="16" t="str">
        <f>IF(ISERROR(VLOOKUP(CONCATENATE($A498,"_",N$2),'Reference data SID'!$B:$M,12,FALSE)),"",VLOOKUP(CONCATENATE($A498,"_",N$2),'Reference data SID'!$B:$M,12,FALSE))</f>
        <v/>
      </c>
      <c r="O498" s="16" t="str">
        <f>IF(ISERROR(VLOOKUP(CONCATENATE($A498,"_",O$2),'Reference data SID'!$B:$M,12,FALSE)),"",VLOOKUP(CONCATENATE($A498,"_",O$2),'Reference data SID'!$B:$M,12,FALSE))</f>
        <v/>
      </c>
      <c r="P498" s="16" t="str">
        <f>IF(ISERROR(VLOOKUP(CONCATENATE($A498,"_",P$2),'Reference data SID'!$B:$M,12,FALSE)),"",VLOOKUP(CONCATENATE($A498,"_",P$2),'Reference data SID'!$B:$M,12,FALSE))</f>
        <v/>
      </c>
      <c r="Q498" s="16" t="str">
        <f>IF(ISERROR(VLOOKUP(CONCATENATE($A498,"_",Q$2),'Reference data SID'!$B:$M,12,FALSE)),"",VLOOKUP(CONCATENATE($A498,"_",Q$2),'Reference data SID'!$B:$M,12,FALSE))</f>
        <v/>
      </c>
      <c r="R498" s="16" t="str">
        <f>IF(ISERROR(VLOOKUP(CONCATENATE($A498,"_",R$2),'Reference data SID'!$B:$M,12,FALSE)),"",VLOOKUP(CONCATENATE($A498,"_",R$2),'Reference data SID'!$B:$M,12,FALSE))</f>
        <v/>
      </c>
      <c r="S498" s="16" t="str">
        <f>IF(ISERROR(VLOOKUP(CONCATENATE($A498,"_",S$2),'Reference data SID'!$B:$M,12,FALSE)),"",VLOOKUP(CONCATENATE($A498,"_",S$2),'Reference data SID'!$B:$M,12,FALSE))</f>
        <v/>
      </c>
      <c r="T498" s="16" t="str">
        <f>IF(ISERROR(VLOOKUP(CONCATENATE($A498,"_",T$2),'Reference data SID'!$B:$M,12,FALSE)),"",VLOOKUP(CONCATENATE($A498,"_",T$2),'Reference data SID'!$B:$M,12,FALSE))</f>
        <v/>
      </c>
      <c r="U498" s="16" t="str">
        <f>IF(ISERROR(VLOOKUP(CONCATENATE($A498,"_",U$2),'Reference data SID'!$B:$M,12,FALSE)),"",VLOOKUP(CONCATENATE($A498,"_",U$2),'Reference data SID'!$B:$M,12,FALSE))</f>
        <v/>
      </c>
      <c r="V498" s="16" t="str">
        <f>IF(ISERROR(VLOOKUP(CONCATENATE($A498,"_",V$2),'Reference data SID'!$B:$M,12,FALSE)),"",VLOOKUP(CONCATENATE($A498,"_",V$2),'Reference data SID'!$B:$M,12,FALSE))</f>
        <v/>
      </c>
      <c r="W498" s="16" t="str">
        <f>IF(ISERROR(VLOOKUP(CONCATENATE($A498,"_",W$2),'Reference data SID'!$B:$M,12,FALSE)),"",VLOOKUP(CONCATENATE($A498,"_",W$2),'Reference data SID'!$B:$M,12,FALSE))</f>
        <v/>
      </c>
      <c r="X498" s="16" t="str">
        <f>IF(ISERROR(VLOOKUP(CONCATENATE($A498,"_",X$2),'Reference data SID'!$B:$M,12,FALSE)),"",VLOOKUP(CONCATENATE($A498,"_",X$2),'Reference data SID'!$B:$M,12,FALSE))</f>
        <v/>
      </c>
      <c r="Y498" s="16" t="str">
        <f>IF(ISERROR(VLOOKUP(CONCATENATE($A498,"_",Y$2),'Reference data SID'!$B:$M,12,FALSE)),"",VLOOKUP(CONCATENATE($A498,"_",Y$2),'Reference data SID'!$B:$M,12,FALSE))</f>
        <v/>
      </c>
      <c r="Z498" s="16" t="str">
        <f>IF(ISERROR(VLOOKUP(CONCATENATE($A498,"_",Z$2),'Reference data SID'!$B:$M,12,FALSE)),"",VLOOKUP(CONCATENATE($A498,"_",Z$2),'Reference data SID'!$B:$M,12,FALSE))</f>
        <v/>
      </c>
      <c r="AA498" s="16" t="str">
        <f>IF(ISERROR(VLOOKUP(CONCATENATE($A498,"_",AA$2),'Reference data SID'!$B:$M,12,FALSE)),"",VLOOKUP(CONCATENATE($A498,"_",AA$2),'Reference data SID'!$B:$M,12,FALSE))</f>
        <v/>
      </c>
      <c r="AB498" s="16" t="str">
        <f>IF(ISERROR(VLOOKUP(CONCATENATE($A498,"_",AB$2),'Reference data SID'!$B:$M,12,FALSE)),"",VLOOKUP(CONCATENATE($A498,"_",AB$2),'Reference data SID'!$B:$M,12,FALSE))</f>
        <v/>
      </c>
      <c r="AC498" s="16" t="str">
        <f>IF(ISERROR(VLOOKUP(CONCATENATE($A498,"_",AC$2),'Reference data SID'!$B:$M,12,FALSE)),"",VLOOKUP(CONCATENATE($A498,"_",AC$2),'Reference data SID'!$B:$M,12,FALSE))</f>
        <v/>
      </c>
      <c r="AD498" s="16" t="str">
        <f>IF(ISERROR(VLOOKUP(CONCATENATE($A498,"_",AD$2),'Reference data SID'!$B:$M,12,FALSE)),"",VLOOKUP(CONCATENATE($A498,"_",AD$2),'Reference data SID'!$B:$M,12,FALSE))</f>
        <v/>
      </c>
      <c r="AE498" s="16" t="str">
        <f>IF(ISERROR(VLOOKUP(CONCATENATE($A498,"_",AE$2),'Reference data SID'!$B:$M,12,FALSE)),"",VLOOKUP(CONCATENATE($A498,"_",AE$2),'Reference data SID'!$B:$M,12,FALSE))</f>
        <v/>
      </c>
      <c r="AF498" s="16" t="str">
        <f>IF(ISERROR(VLOOKUP(CONCATENATE($A498,"_",AF$2),'Reference data SID'!$B:$M,12,FALSE)),"",VLOOKUP(CONCATENATE($A498,"_",AF$2),'Reference data SID'!$B:$M,12,FALSE))</f>
        <v/>
      </c>
      <c r="AG498" s="16" t="str">
        <f>IF(ISERROR(VLOOKUP(CONCATENATE($A498,"_",AG$2),'Reference data SID'!$B:$M,12,FALSE)),"",VLOOKUP(CONCATENATE($A498,"_",AG$2),'Reference data SID'!$B:$M,12,FALSE))</f>
        <v/>
      </c>
      <c r="AH498" s="16" t="str">
        <f>IF(ISERROR(VLOOKUP(CONCATENATE($A498,"_",AH$2),'Reference data SID'!$B:$M,12,FALSE)),"",VLOOKUP(CONCATENATE($A498,"_",AH$2),'Reference data SID'!$B:$M,12,FALSE))</f>
        <v/>
      </c>
      <c r="AI498" s="16" t="str">
        <f>IF(ISERROR(VLOOKUP(CONCATENATE($A498,"_",AI$2),'Reference data SID'!$B:$M,12,FALSE)),"",VLOOKUP(CONCATENATE($A498,"_",AI$2),'Reference data SID'!$B:$M,12,FALSE))</f>
        <v/>
      </c>
      <c r="AJ498" s="16" t="str">
        <f>IF(ISERROR(VLOOKUP(CONCATENATE($A498,"_",AJ$2),'Reference data SID'!$B:$M,12,FALSE)),"",VLOOKUP(CONCATENATE($A498,"_",AJ$2),'Reference data SID'!$B:$M,12,FALSE))</f>
        <v/>
      </c>
      <c r="AK498" s="16" t="str">
        <f>IF(ISERROR(VLOOKUP(CONCATENATE($A498,"_",AK$2),'Reference data SID'!$B:$M,12,FALSE)),"",VLOOKUP(CONCATENATE($A498,"_",AK$2),'Reference data SID'!$B:$M,12,FALSE))</f>
        <v/>
      </c>
      <c r="AL498" s="16" t="str">
        <f>IF(ISERROR(VLOOKUP(CONCATENATE($A498,"_",AL$2),'Reference data SID'!$B:$M,12,FALSE)),"",VLOOKUP(CONCATENATE($A498,"_",AL$2),'Reference data SID'!$B:$M,12,FALSE))</f>
        <v/>
      </c>
      <c r="AM498" s="16" t="str">
        <f>IF(ISERROR(VLOOKUP(CONCATENATE($A498,"_",AM$2),'Reference data SID'!$B:$M,12,FALSE)),"",VLOOKUP(CONCATENATE($A498,"_",AM$2),'Reference data SID'!$B:$M,12,FALSE))</f>
        <v/>
      </c>
      <c r="AN498" s="16" t="str">
        <f>IF(ISERROR(VLOOKUP(CONCATENATE($A498,"_",AN$2),'Reference data SID'!$B:$M,12,FALSE)),"",VLOOKUP(CONCATENATE($A498,"_",AN$2),'Reference data SID'!$B:$M,12,FALSE))</f>
        <v/>
      </c>
      <c r="AO498" s="16" t="str">
        <f>IF(ISERROR(VLOOKUP(CONCATENATE($A498,"_",AO$2),'Reference data SID'!$B:$M,12,FALSE)),"",VLOOKUP(CONCATENATE($A498,"_",AO$2),'Reference data SID'!$B:$M,12,FALSE))</f>
        <v/>
      </c>
      <c r="AP498" s="16" t="str">
        <f>IF(ISERROR(VLOOKUP(CONCATENATE($A498,"_",AP$2),'Reference data SID'!$B:$M,12,FALSE)),"",VLOOKUP(CONCATENATE($A498,"_",AP$2),'Reference data SID'!$B:$M,12,FALSE))</f>
        <v/>
      </c>
      <c r="AQ498" s="16" t="str">
        <f>IF(ISERROR(VLOOKUP(CONCATENATE($A498,"_",AQ$2),'Reference data SID'!$B:$M,12,FALSE)),"",VLOOKUP(CONCATENATE($A498,"_",AQ$2),'Reference data SID'!$B:$M,12,FALSE))</f>
        <v/>
      </c>
      <c r="AR498" s="16" t="str">
        <f>IF(ISERROR(VLOOKUP(CONCATENATE($A498,"_",AR$2),'Reference data SID'!$B:$M,12,FALSE)),"",VLOOKUP(CONCATENATE($A498,"_",AR$2),'Reference data SID'!$B:$M,12,FALSE))</f>
        <v/>
      </c>
      <c r="AS498" s="16" t="str">
        <f>IF(ISERROR(VLOOKUP(CONCATENATE($A498,"_",AS$2),'Reference data SID'!$B:$M,12,FALSE)),"",VLOOKUP(CONCATENATE($A498,"_",AS$2),'Reference data SID'!$B:$M,12,FALSE))</f>
        <v/>
      </c>
      <c r="AT498" s="16" t="str">
        <f>IF(ISERROR(VLOOKUP(CONCATENATE($A498,"_",AT$2),'Reference data SID'!$B:$M,12,FALSE)),"",VLOOKUP(CONCATENATE($A498,"_",AT$2),'Reference data SID'!$B:$M,12,FALSE))</f>
        <v/>
      </c>
    </row>
    <row r="499" spans="1:46" x14ac:dyDescent="0.25">
      <c r="A499">
        <v>495</v>
      </c>
      <c r="B499" s="16" t="str">
        <f>IF(ISERROR(VLOOKUP(CONCATENATE($A499,"_",B$2),'Reference data SID'!$B:$M,12,FALSE)),"",VLOOKUP(CONCATENATE($A499,"_",B$2),'Reference data SID'!$B:$M,12,FALSE))</f>
        <v/>
      </c>
      <c r="C499" s="16" t="str">
        <f>IF(ISERROR(VLOOKUP(CONCATENATE($A499,"_",C$2),'Reference data SID'!$B:$M,12,FALSE)),"",VLOOKUP(CONCATENATE($A499,"_",C$2),'Reference data SID'!$B:$M,12,FALSE))</f>
        <v/>
      </c>
      <c r="D499" s="16" t="str">
        <f>IF(ISERROR(VLOOKUP(CONCATENATE($A499,"_",D$2),'Reference data SID'!$B:$M,12,FALSE)),"",VLOOKUP(CONCATENATE($A499,"_",D$2),'Reference data SID'!$B:$M,12,FALSE))</f>
        <v/>
      </c>
      <c r="E499" s="16" t="str">
        <f>IF(ISERROR(VLOOKUP(CONCATENATE($A499,"_",E$2),'Reference data SID'!$B:$M,12,FALSE)),"",VLOOKUP(CONCATENATE($A499,"_",E$2),'Reference data SID'!$B:$M,12,FALSE))</f>
        <v/>
      </c>
      <c r="F499" s="16" t="str">
        <f>IF(ISERROR(VLOOKUP(CONCATENATE($A499,"_",F$2),'Reference data SID'!$B:$M,12,FALSE)),"",VLOOKUP(CONCATENATE($A499,"_",F$2),'Reference data SID'!$B:$M,12,FALSE))</f>
        <v/>
      </c>
      <c r="G499" s="16" t="str">
        <f>IF(ISERROR(VLOOKUP(CONCATENATE($A499,"_",G$2),'Reference data SID'!$B:$M,12,FALSE)),"",VLOOKUP(CONCATENATE($A499,"_",G$2),'Reference data SID'!$B:$M,12,FALSE))</f>
        <v/>
      </c>
      <c r="H499" s="16" t="str">
        <f>IF(ISERROR(VLOOKUP(CONCATENATE($A499,"_",H$2),'Reference data SID'!$B:$M,12,FALSE)),"",VLOOKUP(CONCATENATE($A499,"_",H$2),'Reference data SID'!$B:$M,12,FALSE))</f>
        <v/>
      </c>
      <c r="I499" s="16" t="str">
        <f>IF(ISERROR(VLOOKUP(CONCATENATE($A499,"_",I$2),'Reference data SID'!$B:$M,12,FALSE)),"",VLOOKUP(CONCATENATE($A499,"_",I$2),'Reference data SID'!$B:$M,12,FALSE))</f>
        <v/>
      </c>
      <c r="J499" s="16" t="str">
        <f>IF(ISERROR(VLOOKUP(CONCATENATE($A499,"_",J$2),'Reference data SID'!$B:$M,12,FALSE)),"",VLOOKUP(CONCATENATE($A499,"_",J$2),'Reference data SID'!$B:$M,12,FALSE))</f>
        <v/>
      </c>
      <c r="K499" s="16" t="str">
        <f>IF(ISERROR(VLOOKUP(CONCATENATE($A499,"_",K$2),'Reference data SID'!$B:$M,12,FALSE)),"",VLOOKUP(CONCATENATE($A499,"_",K$2),'Reference data SID'!$B:$M,12,FALSE))</f>
        <v/>
      </c>
      <c r="L499" s="16" t="str">
        <f>IF(ISERROR(VLOOKUP(CONCATENATE($A499,"_",L$2),'Reference data SID'!$B:$M,12,FALSE)),"",VLOOKUP(CONCATENATE($A499,"_",L$2),'Reference data SID'!$B:$M,12,FALSE))</f>
        <v/>
      </c>
      <c r="M499" s="16" t="str">
        <f>IF(ISERROR(VLOOKUP(CONCATENATE($A499,"_",M$2),'Reference data SID'!$B:$M,12,FALSE)),"",VLOOKUP(CONCATENATE($A499,"_",M$2),'Reference data SID'!$B:$M,12,FALSE))</f>
        <v/>
      </c>
      <c r="N499" s="16" t="str">
        <f>IF(ISERROR(VLOOKUP(CONCATENATE($A499,"_",N$2),'Reference data SID'!$B:$M,12,FALSE)),"",VLOOKUP(CONCATENATE($A499,"_",N$2),'Reference data SID'!$B:$M,12,FALSE))</f>
        <v/>
      </c>
      <c r="O499" s="16" t="str">
        <f>IF(ISERROR(VLOOKUP(CONCATENATE($A499,"_",O$2),'Reference data SID'!$B:$M,12,FALSE)),"",VLOOKUP(CONCATENATE($A499,"_",O$2),'Reference data SID'!$B:$M,12,FALSE))</f>
        <v/>
      </c>
      <c r="P499" s="16" t="str">
        <f>IF(ISERROR(VLOOKUP(CONCATENATE($A499,"_",P$2),'Reference data SID'!$B:$M,12,FALSE)),"",VLOOKUP(CONCATENATE($A499,"_",P$2),'Reference data SID'!$B:$M,12,FALSE))</f>
        <v/>
      </c>
      <c r="Q499" s="16" t="str">
        <f>IF(ISERROR(VLOOKUP(CONCATENATE($A499,"_",Q$2),'Reference data SID'!$B:$M,12,FALSE)),"",VLOOKUP(CONCATENATE($A499,"_",Q$2),'Reference data SID'!$B:$M,12,FALSE))</f>
        <v/>
      </c>
      <c r="R499" s="16" t="str">
        <f>IF(ISERROR(VLOOKUP(CONCATENATE($A499,"_",R$2),'Reference data SID'!$B:$M,12,FALSE)),"",VLOOKUP(CONCATENATE($A499,"_",R$2),'Reference data SID'!$B:$M,12,FALSE))</f>
        <v/>
      </c>
      <c r="S499" s="16" t="str">
        <f>IF(ISERROR(VLOOKUP(CONCATENATE($A499,"_",S$2),'Reference data SID'!$B:$M,12,FALSE)),"",VLOOKUP(CONCATENATE($A499,"_",S$2),'Reference data SID'!$B:$M,12,FALSE))</f>
        <v/>
      </c>
      <c r="T499" s="16" t="str">
        <f>IF(ISERROR(VLOOKUP(CONCATENATE($A499,"_",T$2),'Reference data SID'!$B:$M,12,FALSE)),"",VLOOKUP(CONCATENATE($A499,"_",T$2),'Reference data SID'!$B:$M,12,FALSE))</f>
        <v/>
      </c>
      <c r="U499" s="16" t="str">
        <f>IF(ISERROR(VLOOKUP(CONCATENATE($A499,"_",U$2),'Reference data SID'!$B:$M,12,FALSE)),"",VLOOKUP(CONCATENATE($A499,"_",U$2),'Reference data SID'!$B:$M,12,FALSE))</f>
        <v/>
      </c>
      <c r="V499" s="16" t="str">
        <f>IF(ISERROR(VLOOKUP(CONCATENATE($A499,"_",V$2),'Reference data SID'!$B:$M,12,FALSE)),"",VLOOKUP(CONCATENATE($A499,"_",V$2),'Reference data SID'!$B:$M,12,FALSE))</f>
        <v/>
      </c>
      <c r="W499" s="16" t="str">
        <f>IF(ISERROR(VLOOKUP(CONCATENATE($A499,"_",W$2),'Reference data SID'!$B:$M,12,FALSE)),"",VLOOKUP(CONCATENATE($A499,"_",W$2),'Reference data SID'!$B:$M,12,FALSE))</f>
        <v/>
      </c>
      <c r="X499" s="16" t="str">
        <f>IF(ISERROR(VLOOKUP(CONCATENATE($A499,"_",X$2),'Reference data SID'!$B:$M,12,FALSE)),"",VLOOKUP(CONCATENATE($A499,"_",X$2),'Reference data SID'!$B:$M,12,FALSE))</f>
        <v/>
      </c>
      <c r="Y499" s="16" t="str">
        <f>IF(ISERROR(VLOOKUP(CONCATENATE($A499,"_",Y$2),'Reference data SID'!$B:$M,12,FALSE)),"",VLOOKUP(CONCATENATE($A499,"_",Y$2),'Reference data SID'!$B:$M,12,FALSE))</f>
        <v/>
      </c>
      <c r="Z499" s="16" t="str">
        <f>IF(ISERROR(VLOOKUP(CONCATENATE($A499,"_",Z$2),'Reference data SID'!$B:$M,12,FALSE)),"",VLOOKUP(CONCATENATE($A499,"_",Z$2),'Reference data SID'!$B:$M,12,FALSE))</f>
        <v/>
      </c>
      <c r="AA499" s="16" t="str">
        <f>IF(ISERROR(VLOOKUP(CONCATENATE($A499,"_",AA$2),'Reference data SID'!$B:$M,12,FALSE)),"",VLOOKUP(CONCATENATE($A499,"_",AA$2),'Reference data SID'!$B:$M,12,FALSE))</f>
        <v/>
      </c>
      <c r="AB499" s="16" t="str">
        <f>IF(ISERROR(VLOOKUP(CONCATENATE($A499,"_",AB$2),'Reference data SID'!$B:$M,12,FALSE)),"",VLOOKUP(CONCATENATE($A499,"_",AB$2),'Reference data SID'!$B:$M,12,FALSE))</f>
        <v/>
      </c>
      <c r="AC499" s="16" t="str">
        <f>IF(ISERROR(VLOOKUP(CONCATENATE($A499,"_",AC$2),'Reference data SID'!$B:$M,12,FALSE)),"",VLOOKUP(CONCATENATE($A499,"_",AC$2),'Reference data SID'!$B:$M,12,FALSE))</f>
        <v/>
      </c>
      <c r="AD499" s="16" t="str">
        <f>IF(ISERROR(VLOOKUP(CONCATENATE($A499,"_",AD$2),'Reference data SID'!$B:$M,12,FALSE)),"",VLOOKUP(CONCATENATE($A499,"_",AD$2),'Reference data SID'!$B:$M,12,FALSE))</f>
        <v/>
      </c>
      <c r="AE499" s="16" t="str">
        <f>IF(ISERROR(VLOOKUP(CONCATENATE($A499,"_",AE$2),'Reference data SID'!$B:$M,12,FALSE)),"",VLOOKUP(CONCATENATE($A499,"_",AE$2),'Reference data SID'!$B:$M,12,FALSE))</f>
        <v/>
      </c>
      <c r="AF499" s="16" t="str">
        <f>IF(ISERROR(VLOOKUP(CONCATENATE($A499,"_",AF$2),'Reference data SID'!$B:$M,12,FALSE)),"",VLOOKUP(CONCATENATE($A499,"_",AF$2),'Reference data SID'!$B:$M,12,FALSE))</f>
        <v/>
      </c>
      <c r="AG499" s="16" t="str">
        <f>IF(ISERROR(VLOOKUP(CONCATENATE($A499,"_",AG$2),'Reference data SID'!$B:$M,12,FALSE)),"",VLOOKUP(CONCATENATE($A499,"_",AG$2),'Reference data SID'!$B:$M,12,FALSE))</f>
        <v/>
      </c>
      <c r="AH499" s="16" t="str">
        <f>IF(ISERROR(VLOOKUP(CONCATENATE($A499,"_",AH$2),'Reference data SID'!$B:$M,12,FALSE)),"",VLOOKUP(CONCATENATE($A499,"_",AH$2),'Reference data SID'!$B:$M,12,FALSE))</f>
        <v/>
      </c>
      <c r="AI499" s="16" t="str">
        <f>IF(ISERROR(VLOOKUP(CONCATENATE($A499,"_",AI$2),'Reference data SID'!$B:$M,12,FALSE)),"",VLOOKUP(CONCATENATE($A499,"_",AI$2),'Reference data SID'!$B:$M,12,FALSE))</f>
        <v/>
      </c>
      <c r="AJ499" s="16" t="str">
        <f>IF(ISERROR(VLOOKUP(CONCATENATE($A499,"_",AJ$2),'Reference data SID'!$B:$M,12,FALSE)),"",VLOOKUP(CONCATENATE($A499,"_",AJ$2),'Reference data SID'!$B:$M,12,FALSE))</f>
        <v/>
      </c>
      <c r="AK499" s="16" t="str">
        <f>IF(ISERROR(VLOOKUP(CONCATENATE($A499,"_",AK$2),'Reference data SID'!$B:$M,12,FALSE)),"",VLOOKUP(CONCATENATE($A499,"_",AK$2),'Reference data SID'!$B:$M,12,FALSE))</f>
        <v/>
      </c>
      <c r="AL499" s="16" t="str">
        <f>IF(ISERROR(VLOOKUP(CONCATENATE($A499,"_",AL$2),'Reference data SID'!$B:$M,12,FALSE)),"",VLOOKUP(CONCATENATE($A499,"_",AL$2),'Reference data SID'!$B:$M,12,FALSE))</f>
        <v/>
      </c>
      <c r="AM499" s="16" t="str">
        <f>IF(ISERROR(VLOOKUP(CONCATENATE($A499,"_",AM$2),'Reference data SID'!$B:$M,12,FALSE)),"",VLOOKUP(CONCATENATE($A499,"_",AM$2),'Reference data SID'!$B:$M,12,FALSE))</f>
        <v/>
      </c>
      <c r="AN499" s="16" t="str">
        <f>IF(ISERROR(VLOOKUP(CONCATENATE($A499,"_",AN$2),'Reference data SID'!$B:$M,12,FALSE)),"",VLOOKUP(CONCATENATE($A499,"_",AN$2),'Reference data SID'!$B:$M,12,FALSE))</f>
        <v/>
      </c>
      <c r="AO499" s="16" t="str">
        <f>IF(ISERROR(VLOOKUP(CONCATENATE($A499,"_",AO$2),'Reference data SID'!$B:$M,12,FALSE)),"",VLOOKUP(CONCATENATE($A499,"_",AO$2),'Reference data SID'!$B:$M,12,FALSE))</f>
        <v/>
      </c>
      <c r="AP499" s="16" t="str">
        <f>IF(ISERROR(VLOOKUP(CONCATENATE($A499,"_",AP$2),'Reference data SID'!$B:$M,12,FALSE)),"",VLOOKUP(CONCATENATE($A499,"_",AP$2),'Reference data SID'!$B:$M,12,FALSE))</f>
        <v/>
      </c>
      <c r="AQ499" s="16" t="str">
        <f>IF(ISERROR(VLOOKUP(CONCATENATE($A499,"_",AQ$2),'Reference data SID'!$B:$M,12,FALSE)),"",VLOOKUP(CONCATENATE($A499,"_",AQ$2),'Reference data SID'!$B:$M,12,FALSE))</f>
        <v/>
      </c>
      <c r="AR499" s="16" t="str">
        <f>IF(ISERROR(VLOOKUP(CONCATENATE($A499,"_",AR$2),'Reference data SID'!$B:$M,12,FALSE)),"",VLOOKUP(CONCATENATE($A499,"_",AR$2),'Reference data SID'!$B:$M,12,FALSE))</f>
        <v/>
      </c>
      <c r="AS499" s="16" t="str">
        <f>IF(ISERROR(VLOOKUP(CONCATENATE($A499,"_",AS$2),'Reference data SID'!$B:$M,12,FALSE)),"",VLOOKUP(CONCATENATE($A499,"_",AS$2),'Reference data SID'!$B:$M,12,FALSE))</f>
        <v/>
      </c>
      <c r="AT499" s="16" t="str">
        <f>IF(ISERROR(VLOOKUP(CONCATENATE($A499,"_",AT$2),'Reference data SID'!$B:$M,12,FALSE)),"",VLOOKUP(CONCATENATE($A499,"_",AT$2),'Reference data SID'!$B:$M,12,FALSE))</f>
        <v/>
      </c>
    </row>
    <row r="500" spans="1:46" x14ac:dyDescent="0.25">
      <c r="A500">
        <v>496</v>
      </c>
      <c r="B500" s="16" t="str">
        <f>IF(ISERROR(VLOOKUP(CONCATENATE($A500,"_",B$2),'Reference data SID'!$B:$M,12,FALSE)),"",VLOOKUP(CONCATENATE($A500,"_",B$2),'Reference data SID'!$B:$M,12,FALSE))</f>
        <v/>
      </c>
      <c r="C500" s="16" t="str">
        <f>IF(ISERROR(VLOOKUP(CONCATENATE($A500,"_",C$2),'Reference data SID'!$B:$M,12,FALSE)),"",VLOOKUP(CONCATENATE($A500,"_",C$2),'Reference data SID'!$B:$M,12,FALSE))</f>
        <v/>
      </c>
      <c r="D500" s="16" t="str">
        <f>IF(ISERROR(VLOOKUP(CONCATENATE($A500,"_",D$2),'Reference data SID'!$B:$M,12,FALSE)),"",VLOOKUP(CONCATENATE($A500,"_",D$2),'Reference data SID'!$B:$M,12,FALSE))</f>
        <v/>
      </c>
      <c r="E500" s="16" t="str">
        <f>IF(ISERROR(VLOOKUP(CONCATENATE($A500,"_",E$2),'Reference data SID'!$B:$M,12,FALSE)),"",VLOOKUP(CONCATENATE($A500,"_",E$2),'Reference data SID'!$B:$M,12,FALSE))</f>
        <v/>
      </c>
      <c r="F500" s="16" t="str">
        <f>IF(ISERROR(VLOOKUP(CONCATENATE($A500,"_",F$2),'Reference data SID'!$B:$M,12,FALSE)),"",VLOOKUP(CONCATENATE($A500,"_",F$2),'Reference data SID'!$B:$M,12,FALSE))</f>
        <v/>
      </c>
      <c r="G500" s="16" t="str">
        <f>IF(ISERROR(VLOOKUP(CONCATENATE($A500,"_",G$2),'Reference data SID'!$B:$M,12,FALSE)),"",VLOOKUP(CONCATENATE($A500,"_",G$2),'Reference data SID'!$B:$M,12,FALSE))</f>
        <v/>
      </c>
      <c r="H500" s="16" t="str">
        <f>IF(ISERROR(VLOOKUP(CONCATENATE($A500,"_",H$2),'Reference data SID'!$B:$M,12,FALSE)),"",VLOOKUP(CONCATENATE($A500,"_",H$2),'Reference data SID'!$B:$M,12,FALSE))</f>
        <v/>
      </c>
      <c r="I500" s="16" t="str">
        <f>IF(ISERROR(VLOOKUP(CONCATENATE($A500,"_",I$2),'Reference data SID'!$B:$M,12,FALSE)),"",VLOOKUP(CONCATENATE($A500,"_",I$2),'Reference data SID'!$B:$M,12,FALSE))</f>
        <v/>
      </c>
      <c r="J500" s="16" t="str">
        <f>IF(ISERROR(VLOOKUP(CONCATENATE($A500,"_",J$2),'Reference data SID'!$B:$M,12,FALSE)),"",VLOOKUP(CONCATENATE($A500,"_",J$2),'Reference data SID'!$B:$M,12,FALSE))</f>
        <v/>
      </c>
      <c r="K500" s="16" t="str">
        <f>IF(ISERROR(VLOOKUP(CONCATENATE($A500,"_",K$2),'Reference data SID'!$B:$M,12,FALSE)),"",VLOOKUP(CONCATENATE($A500,"_",K$2),'Reference data SID'!$B:$M,12,FALSE))</f>
        <v/>
      </c>
      <c r="L500" s="16" t="str">
        <f>IF(ISERROR(VLOOKUP(CONCATENATE($A500,"_",L$2),'Reference data SID'!$B:$M,12,FALSE)),"",VLOOKUP(CONCATENATE($A500,"_",L$2),'Reference data SID'!$B:$M,12,FALSE))</f>
        <v/>
      </c>
      <c r="M500" s="16" t="str">
        <f>IF(ISERROR(VLOOKUP(CONCATENATE($A500,"_",M$2),'Reference data SID'!$B:$M,12,FALSE)),"",VLOOKUP(CONCATENATE($A500,"_",M$2),'Reference data SID'!$B:$M,12,FALSE))</f>
        <v/>
      </c>
      <c r="N500" s="16" t="str">
        <f>IF(ISERROR(VLOOKUP(CONCATENATE($A500,"_",N$2),'Reference data SID'!$B:$M,12,FALSE)),"",VLOOKUP(CONCATENATE($A500,"_",N$2),'Reference data SID'!$B:$M,12,FALSE))</f>
        <v/>
      </c>
      <c r="O500" s="16" t="str">
        <f>IF(ISERROR(VLOOKUP(CONCATENATE($A500,"_",O$2),'Reference data SID'!$B:$M,12,FALSE)),"",VLOOKUP(CONCATENATE($A500,"_",O$2),'Reference data SID'!$B:$M,12,FALSE))</f>
        <v/>
      </c>
      <c r="P500" s="16" t="str">
        <f>IF(ISERROR(VLOOKUP(CONCATENATE($A500,"_",P$2),'Reference data SID'!$B:$M,12,FALSE)),"",VLOOKUP(CONCATENATE($A500,"_",P$2),'Reference data SID'!$B:$M,12,FALSE))</f>
        <v/>
      </c>
      <c r="Q500" s="16" t="str">
        <f>IF(ISERROR(VLOOKUP(CONCATENATE($A500,"_",Q$2),'Reference data SID'!$B:$M,12,FALSE)),"",VLOOKUP(CONCATENATE($A500,"_",Q$2),'Reference data SID'!$B:$M,12,FALSE))</f>
        <v/>
      </c>
      <c r="R500" s="16" t="str">
        <f>IF(ISERROR(VLOOKUP(CONCATENATE($A500,"_",R$2),'Reference data SID'!$B:$M,12,FALSE)),"",VLOOKUP(CONCATENATE($A500,"_",R$2),'Reference data SID'!$B:$M,12,FALSE))</f>
        <v/>
      </c>
      <c r="S500" s="16" t="str">
        <f>IF(ISERROR(VLOOKUP(CONCATENATE($A500,"_",S$2),'Reference data SID'!$B:$M,12,FALSE)),"",VLOOKUP(CONCATENATE($A500,"_",S$2),'Reference data SID'!$B:$M,12,FALSE))</f>
        <v/>
      </c>
      <c r="T500" s="16" t="str">
        <f>IF(ISERROR(VLOOKUP(CONCATENATE($A500,"_",T$2),'Reference data SID'!$B:$M,12,FALSE)),"",VLOOKUP(CONCATENATE($A500,"_",T$2),'Reference data SID'!$B:$M,12,FALSE))</f>
        <v/>
      </c>
      <c r="U500" s="16" t="str">
        <f>IF(ISERROR(VLOOKUP(CONCATENATE($A500,"_",U$2),'Reference data SID'!$B:$M,12,FALSE)),"",VLOOKUP(CONCATENATE($A500,"_",U$2),'Reference data SID'!$B:$M,12,FALSE))</f>
        <v/>
      </c>
      <c r="V500" s="16" t="str">
        <f>IF(ISERROR(VLOOKUP(CONCATENATE($A500,"_",V$2),'Reference data SID'!$B:$M,12,FALSE)),"",VLOOKUP(CONCATENATE($A500,"_",V$2),'Reference data SID'!$B:$M,12,FALSE))</f>
        <v/>
      </c>
      <c r="W500" s="16" t="str">
        <f>IF(ISERROR(VLOOKUP(CONCATENATE($A500,"_",W$2),'Reference data SID'!$B:$M,12,FALSE)),"",VLOOKUP(CONCATENATE($A500,"_",W$2),'Reference data SID'!$B:$M,12,FALSE))</f>
        <v/>
      </c>
      <c r="X500" s="16" t="str">
        <f>IF(ISERROR(VLOOKUP(CONCATENATE($A500,"_",X$2),'Reference data SID'!$B:$M,12,FALSE)),"",VLOOKUP(CONCATENATE($A500,"_",X$2),'Reference data SID'!$B:$M,12,FALSE))</f>
        <v/>
      </c>
      <c r="Y500" s="16" t="str">
        <f>IF(ISERROR(VLOOKUP(CONCATENATE($A500,"_",Y$2),'Reference data SID'!$B:$M,12,FALSE)),"",VLOOKUP(CONCATENATE($A500,"_",Y$2),'Reference data SID'!$B:$M,12,FALSE))</f>
        <v/>
      </c>
      <c r="Z500" s="16" t="str">
        <f>IF(ISERROR(VLOOKUP(CONCATENATE($A500,"_",Z$2),'Reference data SID'!$B:$M,12,FALSE)),"",VLOOKUP(CONCATENATE($A500,"_",Z$2),'Reference data SID'!$B:$M,12,FALSE))</f>
        <v/>
      </c>
      <c r="AA500" s="16" t="str">
        <f>IF(ISERROR(VLOOKUP(CONCATENATE($A500,"_",AA$2),'Reference data SID'!$B:$M,12,FALSE)),"",VLOOKUP(CONCATENATE($A500,"_",AA$2),'Reference data SID'!$B:$M,12,FALSE))</f>
        <v/>
      </c>
      <c r="AB500" s="16" t="str">
        <f>IF(ISERROR(VLOOKUP(CONCATENATE($A500,"_",AB$2),'Reference data SID'!$B:$M,12,FALSE)),"",VLOOKUP(CONCATENATE($A500,"_",AB$2),'Reference data SID'!$B:$M,12,FALSE))</f>
        <v/>
      </c>
      <c r="AC500" s="16" t="str">
        <f>IF(ISERROR(VLOOKUP(CONCATENATE($A500,"_",AC$2),'Reference data SID'!$B:$M,12,FALSE)),"",VLOOKUP(CONCATENATE($A500,"_",AC$2),'Reference data SID'!$B:$M,12,FALSE))</f>
        <v/>
      </c>
      <c r="AD500" s="16" t="str">
        <f>IF(ISERROR(VLOOKUP(CONCATENATE($A500,"_",AD$2),'Reference data SID'!$B:$M,12,FALSE)),"",VLOOKUP(CONCATENATE($A500,"_",AD$2),'Reference data SID'!$B:$M,12,FALSE))</f>
        <v/>
      </c>
      <c r="AE500" s="16" t="str">
        <f>IF(ISERROR(VLOOKUP(CONCATENATE($A500,"_",AE$2),'Reference data SID'!$B:$M,12,FALSE)),"",VLOOKUP(CONCATENATE($A500,"_",AE$2),'Reference data SID'!$B:$M,12,FALSE))</f>
        <v/>
      </c>
      <c r="AF500" s="16" t="str">
        <f>IF(ISERROR(VLOOKUP(CONCATENATE($A500,"_",AF$2),'Reference data SID'!$B:$M,12,FALSE)),"",VLOOKUP(CONCATENATE($A500,"_",AF$2),'Reference data SID'!$B:$M,12,FALSE))</f>
        <v/>
      </c>
      <c r="AG500" s="16" t="str">
        <f>IF(ISERROR(VLOOKUP(CONCATENATE($A500,"_",AG$2),'Reference data SID'!$B:$M,12,FALSE)),"",VLOOKUP(CONCATENATE($A500,"_",AG$2),'Reference data SID'!$B:$M,12,FALSE))</f>
        <v/>
      </c>
      <c r="AH500" s="16" t="str">
        <f>IF(ISERROR(VLOOKUP(CONCATENATE($A500,"_",AH$2),'Reference data SID'!$B:$M,12,FALSE)),"",VLOOKUP(CONCATENATE($A500,"_",AH$2),'Reference data SID'!$B:$M,12,FALSE))</f>
        <v/>
      </c>
      <c r="AI500" s="16" t="str">
        <f>IF(ISERROR(VLOOKUP(CONCATENATE($A500,"_",AI$2),'Reference data SID'!$B:$M,12,FALSE)),"",VLOOKUP(CONCATENATE($A500,"_",AI$2),'Reference data SID'!$B:$M,12,FALSE))</f>
        <v/>
      </c>
      <c r="AJ500" s="16" t="str">
        <f>IF(ISERROR(VLOOKUP(CONCATENATE($A500,"_",AJ$2),'Reference data SID'!$B:$M,12,FALSE)),"",VLOOKUP(CONCATENATE($A500,"_",AJ$2),'Reference data SID'!$B:$M,12,FALSE))</f>
        <v/>
      </c>
      <c r="AK500" s="16" t="str">
        <f>IF(ISERROR(VLOOKUP(CONCATENATE($A500,"_",AK$2),'Reference data SID'!$B:$M,12,FALSE)),"",VLOOKUP(CONCATENATE($A500,"_",AK$2),'Reference data SID'!$B:$M,12,FALSE))</f>
        <v/>
      </c>
      <c r="AL500" s="16" t="str">
        <f>IF(ISERROR(VLOOKUP(CONCATENATE($A500,"_",AL$2),'Reference data SID'!$B:$M,12,FALSE)),"",VLOOKUP(CONCATENATE($A500,"_",AL$2),'Reference data SID'!$B:$M,12,FALSE))</f>
        <v/>
      </c>
      <c r="AM500" s="16" t="str">
        <f>IF(ISERROR(VLOOKUP(CONCATENATE($A500,"_",AM$2),'Reference data SID'!$B:$M,12,FALSE)),"",VLOOKUP(CONCATENATE($A500,"_",AM$2),'Reference data SID'!$B:$M,12,FALSE))</f>
        <v/>
      </c>
      <c r="AN500" s="16" t="str">
        <f>IF(ISERROR(VLOOKUP(CONCATENATE($A500,"_",AN$2),'Reference data SID'!$B:$M,12,FALSE)),"",VLOOKUP(CONCATENATE($A500,"_",AN$2),'Reference data SID'!$B:$M,12,FALSE))</f>
        <v/>
      </c>
      <c r="AO500" s="16" t="str">
        <f>IF(ISERROR(VLOOKUP(CONCATENATE($A500,"_",AO$2),'Reference data SID'!$B:$M,12,FALSE)),"",VLOOKUP(CONCATENATE($A500,"_",AO$2),'Reference data SID'!$B:$M,12,FALSE))</f>
        <v/>
      </c>
      <c r="AP500" s="16" t="str">
        <f>IF(ISERROR(VLOOKUP(CONCATENATE($A500,"_",AP$2),'Reference data SID'!$B:$M,12,FALSE)),"",VLOOKUP(CONCATENATE($A500,"_",AP$2),'Reference data SID'!$B:$M,12,FALSE))</f>
        <v/>
      </c>
      <c r="AQ500" s="16" t="str">
        <f>IF(ISERROR(VLOOKUP(CONCATENATE($A500,"_",AQ$2),'Reference data SID'!$B:$M,12,FALSE)),"",VLOOKUP(CONCATENATE($A500,"_",AQ$2),'Reference data SID'!$B:$M,12,FALSE))</f>
        <v/>
      </c>
      <c r="AR500" s="16" t="str">
        <f>IF(ISERROR(VLOOKUP(CONCATENATE($A500,"_",AR$2),'Reference data SID'!$B:$M,12,FALSE)),"",VLOOKUP(CONCATENATE($A500,"_",AR$2),'Reference data SID'!$B:$M,12,FALSE))</f>
        <v/>
      </c>
      <c r="AS500" s="16" t="str">
        <f>IF(ISERROR(VLOOKUP(CONCATENATE($A500,"_",AS$2),'Reference data SID'!$B:$M,12,FALSE)),"",VLOOKUP(CONCATENATE($A500,"_",AS$2),'Reference data SID'!$B:$M,12,FALSE))</f>
        <v/>
      </c>
      <c r="AT500" s="16" t="str">
        <f>IF(ISERROR(VLOOKUP(CONCATENATE($A500,"_",AT$2),'Reference data SID'!$B:$M,12,FALSE)),"",VLOOKUP(CONCATENATE($A500,"_",AT$2),'Reference data SID'!$B:$M,12,FALSE))</f>
        <v/>
      </c>
    </row>
  </sheetData>
  <sheetProtection formatCells="0" formatColumns="0" formatRows="0" insertHyperlinks="0"/>
  <mergeCells count="1">
    <mergeCell ref="B1:AT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AT500"/>
  <sheetViews>
    <sheetView zoomScale="85" zoomScaleNormal="85" workbookViewId="0">
      <selection activeCell="A2" sqref="A2"/>
    </sheetView>
  </sheetViews>
  <sheetFormatPr defaultColWidth="18.7109375" defaultRowHeight="15" x14ac:dyDescent="0.25"/>
  <sheetData>
    <row r="1" spans="1:46" ht="59.25" customHeight="1" x14ac:dyDescent="0.25">
      <c r="B1" s="375" t="s">
        <v>687</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row>
    <row r="2" spans="1:46" ht="25.5" customHeight="1" x14ac:dyDescent="0.25">
      <c r="B2" s="14" t="str" cm="1">
        <f t="array" ref="B2">INDEX('Reference data SID'!$C$3:$C$673,MATCH(0,COUNTIF($A$2:A2,'Reference data SID'!$C$3:$C$673),0))</f>
        <v>100.005.652</v>
      </c>
      <c r="C2" s="14" t="str" cm="1">
        <f t="array" ref="C2">INDEX('Reference data SID'!$C$3:$C$673,MATCH(0,COUNTIF($A$2:B2,'Reference data SID'!$C$3:$C$673),0))</f>
        <v>100.079.496</v>
      </c>
      <c r="D2" s="14" t="str" cm="1">
        <f t="array" ref="D2">INDEX('Reference data SID'!$C$3:$C$673,MATCH(0,COUNTIF($A$2:C2,'Reference data SID'!$C$3:$C$673),0))</f>
        <v>100.013.277</v>
      </c>
      <c r="E2" s="14" t="str" cm="1">
        <f t="array" ref="E2">INDEX('Reference data SID'!$C$3:$C$673,MATCH(0,COUNTIF($A$2:D2,'Reference data SID'!$C$3:$C$673),0))</f>
        <v>100.000.317</v>
      </c>
      <c r="F2" s="14" t="str" cm="1">
        <f t="array" ref="F2">INDEX('Reference data SID'!$C$3:$C$673,MATCH(0,COUNTIF($A$2:E2,'Reference data SID'!$C$3:$C$673),0))</f>
        <v>100.005.093</v>
      </c>
      <c r="G2" s="14" t="str" cm="1">
        <f t="array" ref="G2">INDEX('Reference data SID'!$C$3:$C$673,MATCH(0,COUNTIF($A$2:F2,'Reference data SID'!$C$3:$C$673),0))</f>
        <v>100.000.023</v>
      </c>
      <c r="H2" s="14" t="str" cm="1">
        <f t="array" ref="H2">INDEX('Reference data SID'!$C$3:$C$673,MATCH(0,COUNTIF($A$2:G2,'Reference data SID'!$C$3:$C$673),0))</f>
        <v>100.003.711</v>
      </c>
      <c r="I2" s="14" t="str" cm="1">
        <f t="array" ref="I2">INDEX('Reference data SID'!$C$3:$C$673,MATCH(0,COUNTIF($A$2:H2,'Reference data SID'!$C$3:$C$673),0))</f>
        <v>100.000.440</v>
      </c>
      <c r="J2" s="14" t="str" cm="1">
        <f t="array" ref="J2">INDEX('Reference data SID'!$C$3:$C$673,MATCH(0,COUNTIF($A$2:I2,'Reference data SID'!$C$3:$C$673),0))</f>
        <v>100.003.709</v>
      </c>
      <c r="K2" s="14" t="str" cm="1">
        <f t="array" ref="K2">INDEX('Reference data SID'!$C$3:$C$673,MATCH(0,COUNTIF($A$2:J2,'Reference data SID'!$C$3:$C$673),0))</f>
        <v>100.000.705</v>
      </c>
      <c r="L2" s="14" t="str" cm="1">
        <f t="array" ref="L2">INDEX('Reference data SID'!$C$3:$C$673,MATCH(0,COUNTIF($A$2:K2,'Reference data SID'!$C$3:$C$673),0))</f>
        <v>100.276.816</v>
      </c>
      <c r="M2" s="14" t="str" cm="1">
        <f t="array" ref="M2">INDEX('Reference data SID'!$C$3:$C$673,MATCH(0,COUNTIF($A$2:L2,'Reference data SID'!$C$3:$C$673),0))</f>
        <v>100.000.876</v>
      </c>
      <c r="N2" s="14" t="str" cm="1">
        <f t="array" ref="N2">INDEX('Reference data SID'!$C$3:$C$673,MATCH(0,COUNTIF($A$2:M2,'Reference data SID'!$C$3:$C$673),0))</f>
        <v>100.048.162</v>
      </c>
      <c r="O2" s="14" t="str" cm="1">
        <f t="array" ref="O2">INDEX('Reference data SID'!$C$3:$C$673,MATCH(0,COUNTIF($A$2:N2,'Reference data SID'!$C$3:$C$673),0))</f>
        <v>100.239.157</v>
      </c>
      <c r="P2" s="14" t="str" cm="1">
        <f t="array" ref="P2">INDEX('Reference data SID'!$C$3:$C$673,MATCH(0,COUNTIF($A$2:O2,'Reference data SID'!$C$3:$C$673),0))</f>
        <v>100.276.817</v>
      </c>
      <c r="Q2" s="14" t="str" cm="1">
        <f t="array" ref="Q2">INDEX('Reference data SID'!$C$3:$C$673,MATCH(0,COUNTIF($A$2:P2,'Reference data SID'!$C$3:$C$673),0))</f>
        <v>100.003.886</v>
      </c>
      <c r="R2" s="14" t="str" cm="1">
        <f t="array" ref="R2">INDEX('Reference data SID'!$C$3:$C$673,MATCH(0,COUNTIF($A$2:Q2,'Reference data SID'!$C$3:$C$673),0))</f>
        <v>100.001.605</v>
      </c>
      <c r="S2" s="14" t="str" cm="1">
        <f t="array" ref="S2">INDEX('Reference data SID'!$C$3:$C$673,MATCH(0,COUNTIF($A$2:R2,'Reference data SID'!$C$3:$C$673),0))</f>
        <v>100.276.818</v>
      </c>
      <c r="T2" s="14" t="str" cm="1">
        <f t="array" ref="T2">INDEX('Reference data SID'!$C$3:$C$673,MATCH(0,COUNTIF($A$2:S2,'Reference data SID'!$C$3:$C$673),0))</f>
        <v>100.017.452</v>
      </c>
      <c r="U2" s="14" t="str" cm="1">
        <f t="array" ref="U2">INDEX('Reference data SID'!$C$3:$C$673,MATCH(0,COUNTIF($A$2:T2,'Reference data SID'!$C$3:$C$673),0))</f>
        <v>100.276.819</v>
      </c>
      <c r="V2" s="14" t="str" cm="1">
        <f t="array" ref="V2">INDEX('Reference data SID'!$C$3:$C$673,MATCH(0,COUNTIF($A$2:U2,'Reference data SID'!$C$3:$C$673),0))</f>
        <v>100.009.248</v>
      </c>
      <c r="W2" s="14" t="str" cm="1">
        <f t="array" ref="W2">INDEX('Reference data SID'!$C$3:$C$673,MATCH(0,COUNTIF($A$2:V2,'Reference data SID'!$C$3:$C$673),0))</f>
        <v>100.239.202</v>
      </c>
      <c r="X2" s="14" t="str" cm="1">
        <f t="array" ref="X2">INDEX('Reference data SID'!$C$3:$C$673,MATCH(0,COUNTIF($A$2:W2,'Reference data SID'!$C$3:$C$673),0))</f>
        <v>100.240.868</v>
      </c>
      <c r="Y2" s="14" t="str" cm="1">
        <f t="array" ref="Y2">INDEX('Reference data SID'!$C$3:$C$673,MATCH(0,COUNTIF($A$2:X2,'Reference data SID'!$C$3:$C$673),0))</f>
        <v>100.251.389</v>
      </c>
      <c r="Z2" s="14" t="str" cm="1">
        <f t="array" ref="Z2">INDEX('Reference data SID'!$C$3:$C$673,MATCH(0,COUNTIF($A$2:Y2,'Reference data SID'!$C$3:$C$673),0))</f>
        <v>100.240.854</v>
      </c>
      <c r="AA2" s="14" t="str" cm="1">
        <f t="array" ref="AA2">INDEX('Reference data SID'!$C$3:$C$673,MATCH(0,COUNTIF($A$2:Z2,'Reference data SID'!$C$3:$C$673),0))</f>
        <v>100.276.820</v>
      </c>
      <c r="AB2" s="14" t="str" cm="1">
        <f t="array" ref="AB2">INDEX('Reference data SID'!$C$3:$C$673,MATCH(0,COUNTIF($A$2:AA2,'Reference data SID'!$C$3:$C$673),0))</f>
        <v>100.255.717</v>
      </c>
      <c r="AC2" s="14" t="str" cm="1">
        <f t="array" ref="AC2">INDEX('Reference data SID'!$C$3:$C$673,MATCH(0,COUNTIF($A$2:AB2,'Reference data SID'!$C$3:$C$673),0))</f>
        <v>100.278.037</v>
      </c>
      <c r="AD2" s="14" t="str" cm="1">
        <f t="array" ref="AD2">INDEX('Reference data SID'!$C$3:$C$673,MATCH(0,COUNTIF($A$2:AC2,'Reference data SID'!$C$3:$C$673),0))</f>
        <v>100.276.821</v>
      </c>
      <c r="AE2" s="14" t="str" cm="1">
        <f t="array" ref="AE2">INDEX('Reference data SID'!$C$3:$C$673,MATCH(0,COUNTIF($A$2:AD2,'Reference data SID'!$C$3:$C$673),0))</f>
        <v>100.029.348</v>
      </c>
      <c r="AF2" s="14" cm="1">
        <f t="array" ref="AF2">INDEX('Reference data SID'!$C$3:$C$673,MATCH(0,COUNTIF($A$2:AE2,'Reference data SID'!$C$3:$C$673),0))</f>
        <v>0</v>
      </c>
      <c r="AG2" s="14" t="e" cm="1">
        <f t="array" ref="AG2">INDEX('Reference data SID'!$C$3:$C$673,MATCH(0,COUNTIF($A$2:AF2,'Reference data SID'!$C$3:$C$673),0))</f>
        <v>#N/A</v>
      </c>
      <c r="AH2" s="14" t="e" cm="1">
        <f t="array" ref="AH2">INDEX('Reference data SID'!$C$3:$C$673,MATCH(0,COUNTIF($A$2:AG2,'Reference data SID'!$C$3:$C$673),0))</f>
        <v>#N/A</v>
      </c>
      <c r="AI2" s="14" t="e" cm="1">
        <f t="array" ref="AI2">INDEX('Reference data SID'!$C$3:$C$673,MATCH(0,COUNTIF($A$2:AH2,'Reference data SID'!$C$3:$C$673),0))</f>
        <v>#N/A</v>
      </c>
      <c r="AJ2" s="14" t="e" cm="1">
        <f t="array" ref="AJ2">INDEX('Reference data SID'!$C$3:$C$673,MATCH(0,COUNTIF($A$2:AI2,'Reference data SID'!$C$3:$C$673),0))</f>
        <v>#N/A</v>
      </c>
      <c r="AK2" s="14" t="e" cm="1">
        <f t="array" ref="AK2">INDEX('Reference data SID'!$C$3:$C$673,MATCH(0,COUNTIF($A$2:AJ2,'Reference data SID'!$C$3:$C$673),0))</f>
        <v>#N/A</v>
      </c>
      <c r="AL2" s="14" t="e" cm="1">
        <f t="array" ref="AL2">INDEX('Reference data SID'!$C$3:$C$673,MATCH(0,COUNTIF($A$2:AK2,'Reference data SID'!$C$3:$C$673),0))</f>
        <v>#N/A</v>
      </c>
      <c r="AM2" s="14" t="e" cm="1">
        <f t="array" ref="AM2">INDEX('Reference data SID'!$C$3:$C$673,MATCH(0,COUNTIF($A$2:AL2,'Reference data SID'!$C$3:$C$673),0))</f>
        <v>#N/A</v>
      </c>
      <c r="AN2" s="14" t="e" cm="1">
        <f t="array" ref="AN2">INDEX('Reference data SID'!$C$3:$C$673,MATCH(0,COUNTIF($A$2:AM2,'Reference data SID'!$C$3:$C$673),0))</f>
        <v>#N/A</v>
      </c>
      <c r="AO2" s="14" t="e" cm="1">
        <f t="array" ref="AO2">INDEX('Reference data SID'!$C$3:$C$673,MATCH(0,COUNTIF($A$2:AN2,'Reference data SID'!$C$3:$C$673),0))</f>
        <v>#N/A</v>
      </c>
      <c r="AP2" s="14" t="e" cm="1">
        <f t="array" ref="AP2">INDEX('Reference data SID'!$C$3:$C$673,MATCH(0,COUNTIF($A$2:AO2,'Reference data SID'!$C$3:$C$673),0))</f>
        <v>#N/A</v>
      </c>
      <c r="AQ2" s="14" t="e" cm="1">
        <f t="array" ref="AQ2">INDEX('Reference data SID'!$C$3:$C$673,MATCH(0,COUNTIF($A$2:AP2,'Reference data SID'!$C$3:$C$673),0))</f>
        <v>#N/A</v>
      </c>
      <c r="AR2" s="14" t="e" cm="1">
        <f t="array" ref="AR2">INDEX('Reference data SID'!$C$3:$C$673,MATCH(0,COUNTIF($A$2:AQ2,'Reference data SID'!$C$3:$C$673),0))</f>
        <v>#N/A</v>
      </c>
      <c r="AS2" s="14" t="e" cm="1">
        <f t="array" ref="AS2">INDEX('Reference data SID'!$C$3:$C$673,MATCH(0,COUNTIF($A$2:AR2,'Reference data SID'!$C$3:$C$673),0))</f>
        <v>#N/A</v>
      </c>
      <c r="AT2" s="14" t="e" cm="1">
        <f t="array" ref="AT2">INDEX('Reference data SID'!$C$3:$C$673,MATCH(0,COUNTIF($A$2:AS2,'Reference data SID'!$C$3:$C$673),0))</f>
        <v>#N/A</v>
      </c>
    </row>
    <row r="3" spans="1:46" s="1" customFormat="1" ht="58.5" customHeight="1" x14ac:dyDescent="0.25">
      <c r="B3" s="15" t="str">
        <f>_xlfn.IFNA(VLOOKUP(B2,'Reference data SID'!$C:$D,2,FALSE),"")</f>
        <v>Aldrin</v>
      </c>
      <c r="C3" s="15" t="str">
        <f>_xlfn.IFNA(VLOOKUP(C2,'Reference data SID'!$C:$D,2,FALSE),"")</f>
        <v>Alkanes C10-C13, chloro (short-chain chlorinated paraffins) (SCCPs)</v>
      </c>
      <c r="D3" s="15" t="str">
        <f>_xlfn.IFNA(VLOOKUP(D2,'Reference data SID'!$C:$D,2,FALSE),"")</f>
        <v>Bis(pentabromophenyl)ether; (decabromodiphenyl ether; decaBDE)</v>
      </c>
      <c r="E3" s="15" t="str">
        <f>_xlfn.IFNA(VLOOKUP(E2,'Reference data SID'!$C:$D,2,FALSE),"")</f>
        <v>Chlordane</v>
      </c>
      <c r="F3" s="15" t="str">
        <f>_xlfn.IFNA(VLOOKUP(F2,'Reference data SID'!$C:$D,2,FALSE),"")</f>
        <v>Chlordecone</v>
      </c>
      <c r="G3" s="15" t="str">
        <f>_xlfn.IFNA(VLOOKUP(G2,'Reference data SID'!$C:$D,2,FALSE),"")</f>
        <v>DDT (1,1,1-trichloro-2,2-bis(4-chlorophenyl)ethane)</v>
      </c>
      <c r="H3" s="15" t="str">
        <f>_xlfn.IFNA(VLOOKUP(H2,'Reference data SID'!$C:$D,2,FALSE),"")</f>
        <v>Dicofol</v>
      </c>
      <c r="I3" s="15" t="str">
        <f>_xlfn.IFNA(VLOOKUP(I2,'Reference data SID'!$C:$D,2,FALSE),"")</f>
        <v>Dieldrin</v>
      </c>
      <c r="J3" s="15" t="str">
        <f>_xlfn.IFNA(VLOOKUP(J2,'Reference data SID'!$C:$D,2,FALSE),"")</f>
        <v>Endosulfan</v>
      </c>
      <c r="K3" s="15" t="str">
        <f>_xlfn.IFNA(VLOOKUP(K2,'Reference data SID'!$C:$D,2,FALSE),"")</f>
        <v>Endrin</v>
      </c>
      <c r="L3" s="15" t="str">
        <f>_xlfn.IFNA(VLOOKUP(L2,'Reference data SID'!$C:$D,2,FALSE),"")</f>
        <v>Heptabromodiphenyl ether</v>
      </c>
      <c r="M3" s="15" t="str">
        <f>_xlfn.IFNA(VLOOKUP(M2,'Reference data SID'!$C:$D,2,FALSE),"")</f>
        <v>Heptachlor</v>
      </c>
      <c r="N3" s="15" t="str">
        <f>_xlfn.IFNA(VLOOKUP(N2,'Reference data SID'!$C:$D,2,FALSE),"")</f>
        <v>Hexabromobiphenyl</v>
      </c>
      <c r="O3" s="15" t="str">
        <f>_xlfn.IFNA(VLOOKUP(O2,'Reference data SID'!$C:$D,2,FALSE),"")</f>
        <v>Hexabromocyclododecane</v>
      </c>
      <c r="P3" s="15" t="str">
        <f>_xlfn.IFNA(VLOOKUP(P2,'Reference data SID'!$C:$D,2,FALSE),"")</f>
        <v>Hexabromodiphenyl ether</v>
      </c>
      <c r="Q3" s="15" t="str">
        <f>_xlfn.IFNA(VLOOKUP(Q2,'Reference data SID'!$C:$D,2,FALSE),"")</f>
        <v>Hexachlorobenzene</v>
      </c>
      <c r="R3" s="15" t="str">
        <f>_xlfn.IFNA(VLOOKUP(R2,'Reference data SID'!$C:$D,2,FALSE),"")</f>
        <v>Hexachlorobutadiene</v>
      </c>
      <c r="S3" s="15" t="str">
        <f>_xlfn.IFNA(VLOOKUP(S2,'Reference data SID'!$C:$D,2,FALSE),"")</f>
        <v>Hexachlorocyclohexanes, including lindane</v>
      </c>
      <c r="T3" s="15" t="str">
        <f>_xlfn.IFNA(VLOOKUP(T2,'Reference data SID'!$C:$D,2,FALSE),"")</f>
        <v>Mirex</v>
      </c>
      <c r="U3" s="15" t="str">
        <f>_xlfn.IFNA(VLOOKUP(U2,'Reference data SID'!$C:$D,2,FALSE),"")</f>
        <v>Pentabromodiphenyl ether</v>
      </c>
      <c r="V3" s="15" t="str">
        <f>_xlfn.IFNA(VLOOKUP(V2,'Reference data SID'!$C:$D,2,FALSE),"")</f>
        <v>Pentachlorobenzene</v>
      </c>
      <c r="W3" s="15" t="str">
        <f>_xlfn.IFNA(VLOOKUP(W2,'Reference data SID'!$C:$D,2,FALSE),"")</f>
        <v>Pentachlorophenol and its salts and esters</v>
      </c>
      <c r="X3" s="15" t="str">
        <f>_xlfn.IFNA(VLOOKUP(X2,'Reference data SID'!$C:$D,2,FALSE),"")</f>
        <v>Perfluorooctane sulfonic acid and its derivatives (PFOS)</v>
      </c>
      <c r="Y3" s="15" t="str">
        <f>_xlfn.IFNA(VLOOKUP(Y2,'Reference data SID'!$C:$D,2,FALSE),"")</f>
        <v>Perfluorooctanoic acid (PFOA), its salts and PFOA-related compounds</v>
      </c>
      <c r="Z3" s="15" t="str">
        <f>_xlfn.IFNA(VLOOKUP(Z2,'Reference data SID'!$C:$D,2,FALSE),"")</f>
        <v>Polychlorinated Biphenyls (PCB)</v>
      </c>
      <c r="AA3" s="15" t="str">
        <f>_xlfn.IFNA(VLOOKUP(AA2,'Reference data SID'!$C:$D,2,FALSE),"")</f>
        <v>Polychlorinated dibenzo-p-dioxins and dibenzofurans (PCDD/PCDF)</v>
      </c>
      <c r="AB3" s="15" t="str">
        <f>_xlfn.IFNA(VLOOKUP(AB2,'Reference data SID'!$C:$D,2,FALSE),"")</f>
        <v>Polychlorinated naphthalenes</v>
      </c>
      <c r="AC3" s="15" t="str">
        <f>_xlfn.IFNA(VLOOKUP(AC2,'Reference data SID'!$C:$D,2,FALSE),"")</f>
        <v>Polycyclic aromatic hydrocarbons (PAHs)</v>
      </c>
      <c r="AD3" s="15" t="str">
        <f>_xlfn.IFNA(VLOOKUP(AD2,'Reference data SID'!$C:$D,2,FALSE),"")</f>
        <v>Tetrabromodiphenyl ether</v>
      </c>
      <c r="AE3" s="15" t="str">
        <f>_xlfn.IFNA(VLOOKUP(AE2,'Reference data SID'!$C:$D,2,FALSE),"")</f>
        <v>Toxaphene</v>
      </c>
      <c r="AF3" s="6" t="str">
        <f>_xlfn.IFNA(VLOOKUP(AF2,'Reference data SID'!$C:$D,2,FALSE),"")</f>
        <v/>
      </c>
      <c r="AG3" s="6" t="str">
        <f>_xlfn.IFNA(VLOOKUP(AG2,'Reference data SID'!$C:$D,2,FALSE),"")</f>
        <v/>
      </c>
      <c r="AH3" s="6" t="str">
        <f>_xlfn.IFNA(VLOOKUP(AH2,'Reference data SID'!$C:$D,2,FALSE),"")</f>
        <v/>
      </c>
      <c r="AI3" s="6" t="str">
        <f>_xlfn.IFNA(VLOOKUP(AI2,'Reference data SID'!$C:$D,2,FALSE),"")</f>
        <v/>
      </c>
      <c r="AJ3" s="6" t="str">
        <f>_xlfn.IFNA(VLOOKUP(AJ2,'Reference data SID'!$C:$D,2,FALSE),"")</f>
        <v/>
      </c>
      <c r="AK3" s="6" t="str">
        <f>_xlfn.IFNA(VLOOKUP(AK2,'Reference data SID'!$C:$D,2,FALSE),"")</f>
        <v/>
      </c>
      <c r="AL3" s="6" t="str">
        <f>_xlfn.IFNA(VLOOKUP(AL2,'Reference data SID'!$C:$D,2,FALSE),"")</f>
        <v/>
      </c>
      <c r="AM3" s="6" t="str">
        <f>_xlfn.IFNA(VLOOKUP(AM2,'Reference data SID'!$C:$D,2,FALSE),"")</f>
        <v/>
      </c>
      <c r="AN3" s="6" t="str">
        <f>_xlfn.IFNA(VLOOKUP(AN2,'Reference data SID'!$C:$D,2,FALSE),"")</f>
        <v/>
      </c>
      <c r="AO3" s="6" t="str">
        <f>_xlfn.IFNA(VLOOKUP(AO2,'Reference data SID'!$C:$D,2,FALSE),"")</f>
        <v/>
      </c>
      <c r="AP3" s="6" t="str">
        <f>_xlfn.IFNA(VLOOKUP(AP2,'Reference data SID'!$C:$D,2,FALSE),"")</f>
        <v/>
      </c>
      <c r="AQ3" s="6" t="str">
        <f>_xlfn.IFNA(VLOOKUP(AQ2,'Reference data SID'!$C:$D,2,FALSE),"")</f>
        <v/>
      </c>
      <c r="AR3" s="6" t="str">
        <f>_xlfn.IFNA(VLOOKUP(AR2,'Reference data SID'!$C:$D,2,FALSE),"")</f>
        <v/>
      </c>
      <c r="AS3" s="6" t="str">
        <f>_xlfn.IFNA(VLOOKUP(AS2,'Reference data SID'!$C:$D,2,FALSE),"")</f>
        <v/>
      </c>
      <c r="AT3" s="6" t="str">
        <f>_xlfn.IFNA(VLOOKUP(AT2,'Reference data SID'!$C:$D,2,FALSE),"")</f>
        <v/>
      </c>
    </row>
    <row r="4" spans="1:46" s="1" customFormat="1" ht="46.5" customHeight="1" x14ac:dyDescent="0.25">
      <c r="B4" s="15" t="str">
        <f>IF(LEN(B3)&gt;0,CONCATENATE(B3,"_CAS"),"")</f>
        <v>Aldrin_CAS</v>
      </c>
      <c r="C4" s="15" t="str">
        <f t="shared" ref="C4:AT4" si="0">IF(LEN(C3)&gt;0,CONCATENATE(C3,"_CAS"),"")</f>
        <v>Alkanes C10-C13, chloro (short-chain chlorinated paraffins) (SCCPs)_CAS</v>
      </c>
      <c r="D4" s="15" t="str">
        <f t="shared" si="0"/>
        <v>Bis(pentabromophenyl)ether; (decabromodiphenyl ether; decaBDE)_CAS</v>
      </c>
      <c r="E4" s="15" t="str">
        <f t="shared" si="0"/>
        <v>Chlordane_CAS</v>
      </c>
      <c r="F4" s="15" t="str">
        <f t="shared" si="0"/>
        <v>Chlordecone_CAS</v>
      </c>
      <c r="G4" s="15" t="str">
        <f t="shared" si="0"/>
        <v>DDT (1,1,1-trichloro-2,2-bis(4-chlorophenyl)ethane)_CAS</v>
      </c>
      <c r="H4" s="15" t="str">
        <f t="shared" si="0"/>
        <v>Dicofol_CAS</v>
      </c>
      <c r="I4" s="15" t="str">
        <f t="shared" si="0"/>
        <v>Dieldrin_CAS</v>
      </c>
      <c r="J4" s="15" t="str">
        <f t="shared" si="0"/>
        <v>Endosulfan_CAS</v>
      </c>
      <c r="K4" s="15" t="str">
        <f t="shared" si="0"/>
        <v>Endrin_CAS</v>
      </c>
      <c r="L4" s="15" t="str">
        <f t="shared" si="0"/>
        <v>Heptabromodiphenyl ether_CAS</v>
      </c>
      <c r="M4" s="15" t="str">
        <f t="shared" si="0"/>
        <v>Heptachlor_CAS</v>
      </c>
      <c r="N4" s="15" t="str">
        <f t="shared" si="0"/>
        <v>Hexabromobiphenyl_CAS</v>
      </c>
      <c r="O4" s="15" t="str">
        <f t="shared" si="0"/>
        <v>Hexabromocyclododecane_CAS</v>
      </c>
      <c r="P4" s="15" t="str">
        <f t="shared" si="0"/>
        <v>Hexabromodiphenyl ether_CAS</v>
      </c>
      <c r="Q4" s="15" t="str">
        <f t="shared" si="0"/>
        <v>Hexachlorobenzene_CAS</v>
      </c>
      <c r="R4" s="15" t="str">
        <f t="shared" si="0"/>
        <v>Hexachlorobutadiene_CAS</v>
      </c>
      <c r="S4" s="15" t="str">
        <f t="shared" si="0"/>
        <v>Hexachlorocyclohexanes, including lindane_CAS</v>
      </c>
      <c r="T4" s="15" t="str">
        <f>IF(LEN(T3)&gt;0,CONCATENATE(T3,"_CAS"),"")</f>
        <v>Mirex_CAS</v>
      </c>
      <c r="U4" s="15" t="str">
        <f t="shared" si="0"/>
        <v>Pentabromodiphenyl ether_CAS</v>
      </c>
      <c r="V4" s="15" t="str">
        <f t="shared" si="0"/>
        <v>Pentachlorobenzene_CAS</v>
      </c>
      <c r="W4" s="15" t="str">
        <f t="shared" si="0"/>
        <v>Pentachlorophenol and its salts and esters_CAS</v>
      </c>
      <c r="X4" s="15" t="str">
        <f t="shared" si="0"/>
        <v>Perfluorooctane sulfonic acid and its derivatives (PFOS)_CAS</v>
      </c>
      <c r="Y4" s="15" t="str">
        <f t="shared" si="0"/>
        <v>Perfluorooctanoic acid (PFOA), its salts and PFOA-related compounds_CAS</v>
      </c>
      <c r="Z4" s="15" t="str">
        <f t="shared" si="0"/>
        <v>Polychlorinated Biphenyls (PCB)_CAS</v>
      </c>
      <c r="AA4" s="15" t="str">
        <f t="shared" si="0"/>
        <v>Polychlorinated dibenzo-p-dioxins and dibenzofurans (PCDD/PCDF)_CAS</v>
      </c>
      <c r="AB4" s="15" t="str">
        <f t="shared" si="0"/>
        <v>Polychlorinated naphthalenes_CAS</v>
      </c>
      <c r="AC4" s="15" t="str">
        <f t="shared" si="0"/>
        <v>Polycyclic aromatic hydrocarbons (PAHs)_CAS</v>
      </c>
      <c r="AD4" s="15" t="str">
        <f t="shared" si="0"/>
        <v>Tetrabromodiphenyl ether_CAS</v>
      </c>
      <c r="AE4" s="15" t="str">
        <f t="shared" si="0"/>
        <v>Toxaphene_CAS</v>
      </c>
      <c r="AF4" s="6" t="str">
        <f t="shared" si="0"/>
        <v/>
      </c>
      <c r="AG4" s="6" t="str">
        <f t="shared" si="0"/>
        <v/>
      </c>
      <c r="AH4" s="6" t="str">
        <f t="shared" si="0"/>
        <v/>
      </c>
      <c r="AI4" s="6" t="str">
        <f t="shared" si="0"/>
        <v/>
      </c>
      <c r="AJ4" s="6" t="str">
        <f t="shared" si="0"/>
        <v/>
      </c>
      <c r="AK4" s="6" t="str">
        <f t="shared" si="0"/>
        <v/>
      </c>
      <c r="AL4" s="6" t="str">
        <f t="shared" si="0"/>
        <v/>
      </c>
      <c r="AM4" s="6" t="str">
        <f t="shared" si="0"/>
        <v/>
      </c>
      <c r="AN4" s="6" t="str">
        <f t="shared" si="0"/>
        <v/>
      </c>
      <c r="AO4" s="6" t="str">
        <f t="shared" si="0"/>
        <v/>
      </c>
      <c r="AP4" s="6" t="str">
        <f t="shared" si="0"/>
        <v/>
      </c>
      <c r="AQ4" s="6" t="str">
        <f t="shared" si="0"/>
        <v/>
      </c>
      <c r="AR4" s="6" t="str">
        <f t="shared" si="0"/>
        <v/>
      </c>
      <c r="AS4" s="6" t="str">
        <f t="shared" si="0"/>
        <v/>
      </c>
      <c r="AT4" s="6" t="str">
        <f t="shared" si="0"/>
        <v/>
      </c>
    </row>
    <row r="5" spans="1:46" x14ac:dyDescent="0.25">
      <c r="A5">
        <v>1</v>
      </c>
      <c r="B5" s="17" t="str">
        <f>IF(ISERROR(VLOOKUP(CONCATENATE($A5,"_",B$2),'Reference data SID'!$B:$N,13,FALSE)),"",VLOOKUP(CONCATENATE($A5,"_",B$2),'Reference data SID'!$B:$N,13,FALSE))</f>
        <v>309-00-2</v>
      </c>
      <c r="C5" s="17" t="str">
        <f>IF(ISERROR(VLOOKUP(CONCATENATE($A5,"_",C$2),'Reference data SID'!$B:$N,13,FALSE)),"",VLOOKUP(CONCATENATE($A5,"_",C$2),'Reference data SID'!$B:$N,13,FALSE))</f>
        <v>85535-84-8</v>
      </c>
      <c r="D5" s="17" t="str">
        <f>IF(ISERROR(VLOOKUP(CONCATENATE($A5,"_",D$2),'Reference data SID'!$B:$N,13,FALSE)),"",VLOOKUP(CONCATENATE($A5,"_",D$2),'Reference data SID'!$B:$N,13,FALSE))</f>
        <v>1163-19-5</v>
      </c>
      <c r="E5" s="17" t="str">
        <f>IF(ISERROR(VLOOKUP(CONCATENATE($A5,"_",E$2),'Reference data SID'!$B:$N,13,FALSE)),"",VLOOKUP(CONCATENATE($A5,"_",E$2),'Reference data SID'!$B:$N,13,FALSE))</f>
        <v>57-74-9</v>
      </c>
      <c r="F5" s="17" t="str">
        <f>IF(ISERROR(VLOOKUP(CONCATENATE($A5,"_",F$2),'Reference data SID'!$B:$N,13,FALSE)),"",VLOOKUP(CONCATENATE($A5,"_",F$2),'Reference data SID'!$B:$N,13,FALSE))</f>
        <v>143-50-0</v>
      </c>
      <c r="G5" s="17" t="str">
        <f>IF(ISERROR(VLOOKUP(CONCATENATE($A5,"_",G$2),'Reference data SID'!$B:$N,13,FALSE)),"",VLOOKUP(CONCATENATE($A5,"_",G$2),'Reference data SID'!$B:$N,13,FALSE))</f>
        <v>50-29-3</v>
      </c>
      <c r="H5" s="17" t="str">
        <f>IF(ISERROR(VLOOKUP(CONCATENATE($A5,"_",H$2),'Reference data SID'!$B:$N,13,FALSE)),"",VLOOKUP(CONCATENATE($A5,"_",H$2),'Reference data SID'!$B:$N,13,FALSE))</f>
        <v>115-32-2</v>
      </c>
      <c r="I5" s="17" t="str">
        <f>IF(ISERROR(VLOOKUP(CONCATENATE($A5,"_",I$2),'Reference data SID'!$B:$N,13,FALSE)),"",VLOOKUP(CONCATENATE($A5,"_",I$2),'Reference data SID'!$B:$N,13,FALSE))</f>
        <v>60-57-1</v>
      </c>
      <c r="J5" s="17" t="str">
        <f>IF(ISERROR(VLOOKUP(CONCATENATE($A5,"_",J$2),'Reference data SID'!$B:$N,13,FALSE)),"",VLOOKUP(CONCATENATE($A5,"_",J$2),'Reference data SID'!$B:$N,13,FALSE))</f>
        <v>33213-65-9</v>
      </c>
      <c r="K5" s="17" t="str">
        <f>IF(ISERROR(VLOOKUP(CONCATENATE($A5,"_",K$2),'Reference data SID'!$B:$N,13,FALSE)),"",VLOOKUP(CONCATENATE($A5,"_",K$2),'Reference data SID'!$B:$N,13,FALSE))</f>
        <v>72-20-8</v>
      </c>
      <c r="L5" s="17" t="str">
        <f>IF(ISERROR(VLOOKUP(CONCATENATE($A5,"_",L$2),'Reference data SID'!$B:$N,13,FALSE)),"",VLOOKUP(CONCATENATE($A5,"_",L$2),'Reference data SID'!$B:$N,13,FALSE))</f>
        <v>68928-80-3</v>
      </c>
      <c r="M5" s="17" t="str">
        <f>IF(ISERROR(VLOOKUP(CONCATENATE($A5,"_",M$2),'Reference data SID'!$B:$N,13,FALSE)),"",VLOOKUP(CONCATENATE($A5,"_",M$2),'Reference data SID'!$B:$N,13,FALSE))</f>
        <v>76-44-8</v>
      </c>
      <c r="N5" s="17" t="str">
        <f>IF(ISERROR(VLOOKUP(CONCATENATE($A5,"_",N$2),'Reference data SID'!$B:$N,13,FALSE)),"",VLOOKUP(CONCATENATE($A5,"_",N$2),'Reference data SID'!$B:$N,13,FALSE))</f>
        <v>36355-01-8</v>
      </c>
      <c r="O5" s="17" t="str">
        <f>IF(ISERROR(VLOOKUP(CONCATENATE($A5,"_",O$2),'Reference data SID'!$B:$N,13,FALSE)),"",VLOOKUP(CONCATENATE($A5,"_",O$2),'Reference data SID'!$B:$N,13,FALSE))</f>
        <v>134237-52-8</v>
      </c>
      <c r="P5" s="17" t="str">
        <f>IF(ISERROR(VLOOKUP(CONCATENATE($A5,"_",P$2),'Reference data SID'!$B:$N,13,FALSE)),"",VLOOKUP(CONCATENATE($A5,"_",P$2),'Reference data SID'!$B:$N,13,FALSE))</f>
        <v>36483-60-0</v>
      </c>
      <c r="Q5" s="17" t="str">
        <f>IF(ISERROR(VLOOKUP(CONCATENATE($A5,"_",Q$2),'Reference data SID'!$B:$N,13,FALSE)),"",VLOOKUP(CONCATENATE($A5,"_",Q$2),'Reference data SID'!$B:$N,13,FALSE))</f>
        <v>118-74-1</v>
      </c>
      <c r="R5" s="17" t="str">
        <f>IF(ISERROR(VLOOKUP(CONCATENATE($A5,"_",R$2),'Reference data SID'!$B:$N,13,FALSE)),"",VLOOKUP(CONCATENATE($A5,"_",R$2),'Reference data SID'!$B:$N,13,FALSE))</f>
        <v>87-68-3</v>
      </c>
      <c r="S5" s="17" t="str">
        <f>IF(ISERROR(VLOOKUP(CONCATENATE($A5,"_",S$2),'Reference data SID'!$B:$N,13,FALSE)),"",VLOOKUP(CONCATENATE($A5,"_",S$2),'Reference data SID'!$B:$N,13,FALSE))</f>
        <v>608-73-1</v>
      </c>
      <c r="T5" s="17" t="str">
        <f>IF(ISERROR(VLOOKUP(CONCATENATE($A5,"_",T$2),'Reference data SID'!$B:$N,13,FALSE)),"",VLOOKUP(CONCATENATE($A5,"_",T$2),'Reference data SID'!$B:$N,13,FALSE))</f>
        <v>2385-85-5</v>
      </c>
      <c r="U5" s="17" t="str">
        <f>IF(ISERROR(VLOOKUP(CONCATENATE($A5,"_",U$2),'Reference data SID'!$B:$N,13,FALSE)),"",VLOOKUP(CONCATENATE($A5,"_",U$2),'Reference data SID'!$B:$N,13,FALSE))</f>
        <v>32534-81-9</v>
      </c>
      <c r="V5" s="17" t="str">
        <f>IF(ISERROR(VLOOKUP(CONCATENATE($A5,"_",V$2),'Reference data SID'!$B:$N,13,FALSE)),"",VLOOKUP(CONCATENATE($A5,"_",V$2),'Reference data SID'!$B:$N,13,FALSE))</f>
        <v>608-93-5</v>
      </c>
      <c r="W5" s="17" t="str">
        <f>IF(ISERROR(VLOOKUP(CONCATENATE($A5,"_",W$2),'Reference data SID'!$B:$N,13,FALSE)),"",VLOOKUP(CONCATENATE($A5,"_",W$2),'Reference data SID'!$B:$N,13,FALSE))</f>
        <v>28990-85-4</v>
      </c>
      <c r="X5" s="17" t="str">
        <f>IF(ISERROR(VLOOKUP(CONCATENATE($A5,"_",X$2),'Reference data SID'!$B:$N,13,FALSE)),"",VLOOKUP(CONCATENATE($A5,"_",X$2),'Reference data SID'!$B:$N,13,FALSE))</f>
        <v>70225-14-8</v>
      </c>
      <c r="Y5" s="17" t="str">
        <f>IF(ISERROR(VLOOKUP(CONCATENATE($A5,"_",Y$2),'Reference data SID'!$B:$N,13,FALSE)),"",VLOOKUP(CONCATENATE($A5,"_",Y$2),'Reference data SID'!$B:$N,13,FALSE))</f>
        <v>3102-79-2</v>
      </c>
      <c r="Z5" s="17" t="str">
        <f>IF(ISERROR(VLOOKUP(CONCATENATE($A5,"_",Z$2),'Reference data SID'!$B:$N,13,FALSE)),"",VLOOKUP(CONCATENATE($A5,"_",Z$2),'Reference data SID'!$B:$N,13,FALSE))</f>
        <v>1336-36-3</v>
      </c>
      <c r="AA5" s="17" t="str">
        <f>IF(ISERROR(VLOOKUP(CONCATENATE($A5,"_",AA$2),'Reference data SID'!$B:$N,13,FALSE)),"",VLOOKUP(CONCATENATE($A5,"_",AA$2),'Reference data SID'!$B:$N,13,FALSE))</f>
        <v>-</v>
      </c>
      <c r="AB5" s="17" t="str">
        <f>IF(ISERROR(VLOOKUP(CONCATENATE($A5,"_",AB$2),'Reference data SID'!$B:$N,13,FALSE)),"",VLOOKUP(CONCATENATE($A5,"_",AB$2),'Reference data SID'!$B:$N,13,FALSE))</f>
        <v>70776-03-3</v>
      </c>
      <c r="AC5" s="17" t="str">
        <f>IF(ISERROR(VLOOKUP(CONCATENATE($A5,"_",AC$2),'Reference data SID'!$B:$N,13,FALSE)),"",VLOOKUP(CONCATENATE($A5,"_",AC$2),'Reference data SID'!$B:$N,13,FALSE))</f>
        <v>207-08-9</v>
      </c>
      <c r="AD5" s="17" t="str">
        <f>IF(ISERROR(VLOOKUP(CONCATENATE($A5,"_",AD$2),'Reference data SID'!$B:$N,13,FALSE)),"",VLOOKUP(CONCATENATE($A5,"_",AD$2),'Reference data SID'!$B:$N,13,FALSE))</f>
        <v>93703-48-1</v>
      </c>
      <c r="AE5" s="17" t="str">
        <f>IF(ISERROR(VLOOKUP(CONCATENATE($A5,"_",AE$2),'Reference data SID'!$B:$N,13,FALSE)),"",VLOOKUP(CONCATENATE($A5,"_",AE$2),'Reference data SID'!$B:$N,13,FALSE))</f>
        <v>8001-35-2</v>
      </c>
      <c r="AF5" s="16" t="str">
        <f>IF(ISERROR(VLOOKUP(CONCATENATE($A5,"_",AF$2),'Reference data SID'!$B:$N,13,FALSE)),"",VLOOKUP(CONCATENATE($A5,"_",AF$2),'Reference data SID'!$B:$N,13,FALSE))</f>
        <v/>
      </c>
      <c r="AG5" s="16" t="str">
        <f>IF(ISERROR(VLOOKUP(CONCATENATE($A5,"_",AG$2),'Reference data SID'!$B:$N,13,FALSE)),"",VLOOKUP(CONCATENATE($A5,"_",AG$2),'Reference data SID'!$B:$N,13,FALSE))</f>
        <v/>
      </c>
      <c r="AH5" s="16" t="str">
        <f>IF(ISERROR(VLOOKUP(CONCATENATE($A5,"_",AH$2),'Reference data SID'!$B:$N,13,FALSE)),"",VLOOKUP(CONCATENATE($A5,"_",AH$2),'Reference data SID'!$B:$N,13,FALSE))</f>
        <v/>
      </c>
      <c r="AI5" s="16" t="str">
        <f>IF(ISERROR(VLOOKUP(CONCATENATE($A5,"_",AI$2),'Reference data SID'!$B:$N,13,FALSE)),"",VLOOKUP(CONCATENATE($A5,"_",AI$2),'Reference data SID'!$B:$N,13,FALSE))</f>
        <v/>
      </c>
      <c r="AJ5" s="16" t="str">
        <f>IF(ISERROR(VLOOKUP(CONCATENATE($A5,"_",AJ$2),'Reference data SID'!$B:$N,13,FALSE)),"",VLOOKUP(CONCATENATE($A5,"_",AJ$2),'Reference data SID'!$B:$N,13,FALSE))</f>
        <v/>
      </c>
      <c r="AK5" s="16" t="str">
        <f>IF(ISERROR(VLOOKUP(CONCATENATE($A5,"_",AK$2),'Reference data SID'!$B:$N,13,FALSE)),"",VLOOKUP(CONCATENATE($A5,"_",AK$2),'Reference data SID'!$B:$N,13,FALSE))</f>
        <v/>
      </c>
      <c r="AL5" s="16" t="str">
        <f>IF(ISERROR(VLOOKUP(CONCATENATE($A5,"_",AL$2),'Reference data SID'!$B:$N,13,FALSE)),"",VLOOKUP(CONCATENATE($A5,"_",AL$2),'Reference data SID'!$B:$N,13,FALSE))</f>
        <v/>
      </c>
      <c r="AM5" s="16" t="str">
        <f>IF(ISERROR(VLOOKUP(CONCATENATE($A5,"_",AM$2),'Reference data SID'!$B:$N,13,FALSE)),"",VLOOKUP(CONCATENATE($A5,"_",AM$2),'Reference data SID'!$B:$N,13,FALSE))</f>
        <v/>
      </c>
      <c r="AN5" s="16" t="str">
        <f>IF(ISERROR(VLOOKUP(CONCATENATE($A5,"_",AN$2),'Reference data SID'!$B:$N,13,FALSE)),"",VLOOKUP(CONCATENATE($A5,"_",AN$2),'Reference data SID'!$B:$N,13,FALSE))</f>
        <v/>
      </c>
      <c r="AO5" s="16" t="str">
        <f>IF(ISERROR(VLOOKUP(CONCATENATE($A5,"_",AO$2),'Reference data SID'!$B:$N,13,FALSE)),"",VLOOKUP(CONCATENATE($A5,"_",AO$2),'Reference data SID'!$B:$N,13,FALSE))</f>
        <v/>
      </c>
      <c r="AP5" s="16" t="str">
        <f>IF(ISERROR(VLOOKUP(CONCATENATE($A5,"_",AP$2),'Reference data SID'!$B:$N,13,FALSE)),"",VLOOKUP(CONCATENATE($A5,"_",AP$2),'Reference data SID'!$B:$N,13,FALSE))</f>
        <v/>
      </c>
      <c r="AQ5" s="16" t="str">
        <f>IF(ISERROR(VLOOKUP(CONCATENATE($A5,"_",AQ$2),'Reference data SID'!$B:$N,13,FALSE)),"",VLOOKUP(CONCATENATE($A5,"_",AQ$2),'Reference data SID'!$B:$N,13,FALSE))</f>
        <v/>
      </c>
      <c r="AR5" s="16" t="str">
        <f>IF(ISERROR(VLOOKUP(CONCATENATE($A5,"_",AR$2),'Reference data SID'!$B:$N,13,FALSE)),"",VLOOKUP(CONCATENATE($A5,"_",AR$2),'Reference data SID'!$B:$N,13,FALSE))</f>
        <v/>
      </c>
      <c r="AS5" s="16" t="str">
        <f>IF(ISERROR(VLOOKUP(CONCATENATE($A5,"_",AS$2),'Reference data SID'!$B:$N,13,FALSE)),"",VLOOKUP(CONCATENATE($A5,"_",AS$2),'Reference data SID'!$B:$N,13,FALSE))</f>
        <v/>
      </c>
      <c r="AT5" s="16" t="str">
        <f>IF(ISERROR(VLOOKUP(CONCATENATE($A5,"_",AT$2),'Reference data SID'!$B:$N,13,FALSE)),"",VLOOKUP(CONCATENATE($A5,"_",AT$2),'Reference data SID'!$B:$N,13,FALSE))</f>
        <v/>
      </c>
    </row>
    <row r="6" spans="1:46" x14ac:dyDescent="0.25">
      <c r="A6">
        <v>2</v>
      </c>
      <c r="B6" s="16" t="str">
        <f>IF(ISERROR(VLOOKUP(CONCATENATE($A6,"_",B$2),'Reference data SID'!$B:$N,13,FALSE)),"",VLOOKUP(CONCATENATE($A6,"_",B$2),'Reference data SID'!$B:$N,13,FALSE))</f>
        <v/>
      </c>
      <c r="C6" s="16" t="str">
        <f>IF(ISERROR(VLOOKUP(CONCATENATE($A6,"_",C$2),'Reference data SID'!$B:$N,13,FALSE)),"",VLOOKUP(CONCATENATE($A6,"_",C$2),'Reference data SID'!$B:$N,13,FALSE))</f>
        <v/>
      </c>
      <c r="D6" s="16" t="str">
        <f>IF(ISERROR(VLOOKUP(CONCATENATE($A6,"_",D$2),'Reference data SID'!$B:$N,13,FALSE)),"",VLOOKUP(CONCATENATE($A6,"_",D$2),'Reference data SID'!$B:$N,13,FALSE))</f>
        <v/>
      </c>
      <c r="E6" s="16" t="str">
        <f>IF(ISERROR(VLOOKUP(CONCATENATE($A6,"_",E$2),'Reference data SID'!$B:$N,13,FALSE)),"",VLOOKUP(CONCATENATE($A6,"_",E$2),'Reference data SID'!$B:$N,13,FALSE))</f>
        <v/>
      </c>
      <c r="F6" s="16" t="str">
        <f>IF(ISERROR(VLOOKUP(CONCATENATE($A6,"_",F$2),'Reference data SID'!$B:$N,13,FALSE)),"",VLOOKUP(CONCATENATE($A6,"_",F$2),'Reference data SID'!$B:$N,13,FALSE))</f>
        <v/>
      </c>
      <c r="G6" s="16" t="str">
        <f>IF(ISERROR(VLOOKUP(CONCATENATE($A6,"_",G$2),'Reference data SID'!$B:$N,13,FALSE)),"",VLOOKUP(CONCATENATE($A6,"_",G$2),'Reference data SID'!$B:$N,13,FALSE))</f>
        <v/>
      </c>
      <c r="H6" s="16" t="str">
        <f>IF(ISERROR(VLOOKUP(CONCATENATE($A6,"_",H$2),'Reference data SID'!$B:$N,13,FALSE)),"",VLOOKUP(CONCATENATE($A6,"_",H$2),'Reference data SID'!$B:$N,13,FALSE))</f>
        <v/>
      </c>
      <c r="I6" s="16" t="str">
        <f>IF(ISERROR(VLOOKUP(CONCATENATE($A6,"_",I$2),'Reference data SID'!$B:$N,13,FALSE)),"",VLOOKUP(CONCATENATE($A6,"_",I$2),'Reference data SID'!$B:$N,13,FALSE))</f>
        <v/>
      </c>
      <c r="J6" s="17" t="str">
        <f>IF(ISERROR(VLOOKUP(CONCATENATE($A6,"_",J$2),'Reference data SID'!$B:$N,13,FALSE)),"",VLOOKUP(CONCATENATE($A6,"_",J$2),'Reference data SID'!$B:$N,13,FALSE))</f>
        <v>959-98-8</v>
      </c>
      <c r="K6" s="16" t="str">
        <f>IF(ISERROR(VLOOKUP(CONCATENATE($A6,"_",K$2),'Reference data SID'!$B:$N,13,FALSE)),"",VLOOKUP(CONCATENATE($A6,"_",K$2),'Reference data SID'!$B:$N,13,FALSE))</f>
        <v/>
      </c>
      <c r="L6" s="16" t="str">
        <f>IF(ISERROR(VLOOKUP(CONCATENATE($A6,"_",L$2),'Reference data SID'!$B:$N,13,FALSE)),"",VLOOKUP(CONCATENATE($A6,"_",L$2),'Reference data SID'!$B:$N,13,FALSE))</f>
        <v/>
      </c>
      <c r="M6" s="16" t="str">
        <f>IF(ISERROR(VLOOKUP(CONCATENATE($A6,"_",M$2),'Reference data SID'!$B:$N,13,FALSE)),"",VLOOKUP(CONCATENATE($A6,"_",M$2),'Reference data SID'!$B:$N,13,FALSE))</f>
        <v/>
      </c>
      <c r="N6" s="16" t="str">
        <f>IF(ISERROR(VLOOKUP(CONCATENATE($A6,"_",N$2),'Reference data SID'!$B:$N,13,FALSE)),"",VLOOKUP(CONCATENATE($A6,"_",N$2),'Reference data SID'!$B:$N,13,FALSE))</f>
        <v/>
      </c>
      <c r="O6" s="17" t="str">
        <f>IF(ISERROR(VLOOKUP(CONCATENATE($A6,"_",O$2),'Reference data SID'!$B:$N,13,FALSE)),"",VLOOKUP(CONCATENATE($A6,"_",O$2),'Reference data SID'!$B:$N,13,FALSE))</f>
        <v>134237-51-7</v>
      </c>
      <c r="P6" s="16" t="str">
        <f>IF(ISERROR(VLOOKUP(CONCATENATE($A6,"_",P$2),'Reference data SID'!$B:$N,13,FALSE)),"",VLOOKUP(CONCATENATE($A6,"_",P$2),'Reference data SID'!$B:$N,13,FALSE))</f>
        <v/>
      </c>
      <c r="Q6" s="16" t="str">
        <f>IF(ISERROR(VLOOKUP(CONCATENATE($A6,"_",Q$2),'Reference data SID'!$B:$N,13,FALSE)),"",VLOOKUP(CONCATENATE($A6,"_",Q$2),'Reference data SID'!$B:$N,13,FALSE))</f>
        <v/>
      </c>
      <c r="R6" s="16" t="str">
        <f>IF(ISERROR(VLOOKUP(CONCATENATE($A6,"_",R$2),'Reference data SID'!$B:$N,13,FALSE)),"",VLOOKUP(CONCATENATE($A6,"_",R$2),'Reference data SID'!$B:$N,13,FALSE))</f>
        <v/>
      </c>
      <c r="S6" s="17" t="str">
        <f>IF(ISERROR(VLOOKUP(CONCATENATE($A6,"_",S$2),'Reference data SID'!$B:$N,13,FALSE)),"",VLOOKUP(CONCATENATE($A6,"_",S$2),'Reference data SID'!$B:$N,13,FALSE))</f>
        <v>319-85-7</v>
      </c>
      <c r="T6" s="16" t="str">
        <f>IF(ISERROR(VLOOKUP(CONCATENATE($A6,"_",T$2),'Reference data SID'!$B:$N,13,FALSE)),"",VLOOKUP(CONCATENATE($A6,"_",T$2),'Reference data SID'!$B:$N,13,FALSE))</f>
        <v/>
      </c>
      <c r="U6" s="16" t="str">
        <f>IF(ISERROR(VLOOKUP(CONCATENATE($A6,"_",U$2),'Reference data SID'!$B:$N,13,FALSE)),"",VLOOKUP(CONCATENATE($A6,"_",U$2),'Reference data SID'!$B:$N,13,FALSE))</f>
        <v/>
      </c>
      <c r="V6" s="16" t="str">
        <f>IF(ISERROR(VLOOKUP(CONCATENATE($A6,"_",V$2),'Reference data SID'!$B:$N,13,FALSE)),"",VLOOKUP(CONCATENATE($A6,"_",V$2),'Reference data SID'!$B:$N,13,FALSE))</f>
        <v/>
      </c>
      <c r="W6" s="17" t="str">
        <f>IF(ISERROR(VLOOKUP(CONCATENATE($A6,"_",W$2),'Reference data SID'!$B:$N,13,FALSE)),"",VLOOKUP(CONCATENATE($A6,"_",W$2),'Reference data SID'!$B:$N,13,FALSE))</f>
        <v>23234-97-1</v>
      </c>
      <c r="X6" s="17" t="str">
        <f>IF(ISERROR(VLOOKUP(CONCATENATE($A6,"_",X$2),'Reference data SID'!$B:$N,13,FALSE)),"",VLOOKUP(CONCATENATE($A6,"_",X$2),'Reference data SID'!$B:$N,13,FALSE))</f>
        <v>56773-42-3</v>
      </c>
      <c r="Y6" s="17" t="str">
        <f>IF(ISERROR(VLOOKUP(CONCATENATE($A6,"_",Y$2),'Reference data SID'!$B:$N,13,FALSE)),"",VLOOKUP(CONCATENATE($A6,"_",Y$2),'Reference data SID'!$B:$N,13,FALSE))</f>
        <v>74612-30-9</v>
      </c>
      <c r="Z6" s="16" t="str">
        <f>IF(ISERROR(VLOOKUP(CONCATENATE($A6,"_",Z$2),'Reference data SID'!$B:$N,13,FALSE)),"",VLOOKUP(CONCATENATE($A6,"_",Z$2),'Reference data SID'!$B:$N,13,FALSE))</f>
        <v/>
      </c>
      <c r="AA6" s="16" t="str">
        <f>IF(ISERROR(VLOOKUP(CONCATENATE($A6,"_",AA$2),'Reference data SID'!$B:$N,13,FALSE)),"",VLOOKUP(CONCATENATE($A6,"_",AA$2),'Reference data SID'!$B:$N,13,FALSE))</f>
        <v/>
      </c>
      <c r="AB6" s="16" t="str">
        <f>IF(ISERROR(VLOOKUP(CONCATENATE($A6,"_",AB$2),'Reference data SID'!$B:$N,13,FALSE)),"",VLOOKUP(CONCATENATE($A6,"_",AB$2),'Reference data SID'!$B:$N,13,FALSE))</f>
        <v/>
      </c>
      <c r="AC6" s="17" t="str">
        <f>IF(ISERROR(VLOOKUP(CONCATENATE($A6,"_",AC$2),'Reference data SID'!$B:$N,13,FALSE)),"",VLOOKUP(CONCATENATE($A6,"_",AC$2),'Reference data SID'!$B:$N,13,FALSE))</f>
        <v>205-99-2</v>
      </c>
      <c r="AD6" s="17" t="str">
        <f>IF(ISERROR(VLOOKUP(CONCATENATE($A6,"_",AD$2),'Reference data SID'!$B:$N,13,FALSE)),"",VLOOKUP(CONCATENATE($A6,"_",AD$2),'Reference data SID'!$B:$N,13,FALSE))</f>
        <v>189084-61-5</v>
      </c>
      <c r="AE6" s="16" t="str">
        <f>IF(ISERROR(VLOOKUP(CONCATENATE($A6,"_",AE$2),'Reference data SID'!$B:$N,13,FALSE)),"",VLOOKUP(CONCATENATE($A6,"_",AE$2),'Reference data SID'!$B:$N,13,FALSE))</f>
        <v/>
      </c>
      <c r="AF6" s="16" t="str">
        <f>IF(ISERROR(VLOOKUP(CONCATENATE($A6,"_",AF$2),'Reference data SID'!$B:$N,13,FALSE)),"",VLOOKUP(CONCATENATE($A6,"_",AF$2),'Reference data SID'!$B:$N,13,FALSE))</f>
        <v/>
      </c>
      <c r="AG6" s="16" t="str">
        <f>IF(ISERROR(VLOOKUP(CONCATENATE($A6,"_",AG$2),'Reference data SID'!$B:$N,13,FALSE)),"",VLOOKUP(CONCATENATE($A6,"_",AG$2),'Reference data SID'!$B:$N,13,FALSE))</f>
        <v/>
      </c>
      <c r="AH6" s="16" t="str">
        <f>IF(ISERROR(VLOOKUP(CONCATENATE($A6,"_",AH$2),'Reference data SID'!$B:$N,13,FALSE)),"",VLOOKUP(CONCATENATE($A6,"_",AH$2),'Reference data SID'!$B:$N,13,FALSE))</f>
        <v/>
      </c>
      <c r="AI6" s="16" t="str">
        <f>IF(ISERROR(VLOOKUP(CONCATENATE($A6,"_",AI$2),'Reference data SID'!$B:$N,13,FALSE)),"",VLOOKUP(CONCATENATE($A6,"_",AI$2),'Reference data SID'!$B:$N,13,FALSE))</f>
        <v/>
      </c>
      <c r="AJ6" s="16" t="str">
        <f>IF(ISERROR(VLOOKUP(CONCATENATE($A6,"_",AJ$2),'Reference data SID'!$B:$N,13,FALSE)),"",VLOOKUP(CONCATENATE($A6,"_",AJ$2),'Reference data SID'!$B:$N,13,FALSE))</f>
        <v/>
      </c>
      <c r="AK6" s="16" t="str">
        <f>IF(ISERROR(VLOOKUP(CONCATENATE($A6,"_",AK$2),'Reference data SID'!$B:$N,13,FALSE)),"",VLOOKUP(CONCATENATE($A6,"_",AK$2),'Reference data SID'!$B:$N,13,FALSE))</f>
        <v/>
      </c>
      <c r="AL6" s="16" t="str">
        <f>IF(ISERROR(VLOOKUP(CONCATENATE($A6,"_",AL$2),'Reference data SID'!$B:$N,13,FALSE)),"",VLOOKUP(CONCATENATE($A6,"_",AL$2),'Reference data SID'!$B:$N,13,FALSE))</f>
        <v/>
      </c>
      <c r="AM6" s="16" t="str">
        <f>IF(ISERROR(VLOOKUP(CONCATENATE($A6,"_",AM$2),'Reference data SID'!$B:$N,13,FALSE)),"",VLOOKUP(CONCATENATE($A6,"_",AM$2),'Reference data SID'!$B:$N,13,FALSE))</f>
        <v/>
      </c>
      <c r="AN6" s="16" t="str">
        <f>IF(ISERROR(VLOOKUP(CONCATENATE($A6,"_",AN$2),'Reference data SID'!$B:$N,13,FALSE)),"",VLOOKUP(CONCATENATE($A6,"_",AN$2),'Reference data SID'!$B:$N,13,FALSE))</f>
        <v/>
      </c>
      <c r="AO6" s="16" t="str">
        <f>IF(ISERROR(VLOOKUP(CONCATENATE($A6,"_",AO$2),'Reference data SID'!$B:$N,13,FALSE)),"",VLOOKUP(CONCATENATE($A6,"_",AO$2),'Reference data SID'!$B:$N,13,FALSE))</f>
        <v/>
      </c>
      <c r="AP6" s="16" t="str">
        <f>IF(ISERROR(VLOOKUP(CONCATENATE($A6,"_",AP$2),'Reference data SID'!$B:$N,13,FALSE)),"",VLOOKUP(CONCATENATE($A6,"_",AP$2),'Reference data SID'!$B:$N,13,FALSE))</f>
        <v/>
      </c>
      <c r="AQ6" s="16" t="str">
        <f>IF(ISERROR(VLOOKUP(CONCATENATE($A6,"_",AQ$2),'Reference data SID'!$B:$N,13,FALSE)),"",VLOOKUP(CONCATENATE($A6,"_",AQ$2),'Reference data SID'!$B:$N,13,FALSE))</f>
        <v/>
      </c>
      <c r="AR6" s="16" t="str">
        <f>IF(ISERROR(VLOOKUP(CONCATENATE($A6,"_",AR$2),'Reference data SID'!$B:$N,13,FALSE)),"",VLOOKUP(CONCATENATE($A6,"_",AR$2),'Reference data SID'!$B:$N,13,FALSE))</f>
        <v/>
      </c>
      <c r="AS6" s="16" t="str">
        <f>IF(ISERROR(VLOOKUP(CONCATENATE($A6,"_",AS$2),'Reference data SID'!$B:$N,13,FALSE)),"",VLOOKUP(CONCATENATE($A6,"_",AS$2),'Reference data SID'!$B:$N,13,FALSE))</f>
        <v/>
      </c>
      <c r="AT6" s="16" t="str">
        <f>IF(ISERROR(VLOOKUP(CONCATENATE($A6,"_",AT$2),'Reference data SID'!$B:$N,13,FALSE)),"",VLOOKUP(CONCATENATE($A6,"_",AT$2),'Reference data SID'!$B:$N,13,FALSE))</f>
        <v/>
      </c>
    </row>
    <row r="7" spans="1:46" x14ac:dyDescent="0.25">
      <c r="A7">
        <v>3</v>
      </c>
      <c r="B7" s="16" t="str">
        <f>IF(ISERROR(VLOOKUP(CONCATENATE($A7,"_",B$2),'Reference data SID'!$B:$N,13,FALSE)),"",VLOOKUP(CONCATENATE($A7,"_",B$2),'Reference data SID'!$B:$N,13,FALSE))</f>
        <v/>
      </c>
      <c r="C7" s="16" t="str">
        <f>IF(ISERROR(VLOOKUP(CONCATENATE($A7,"_",C$2),'Reference data SID'!$B:$N,13,FALSE)),"",VLOOKUP(CONCATENATE($A7,"_",C$2),'Reference data SID'!$B:$N,13,FALSE))</f>
        <v/>
      </c>
      <c r="D7" s="16" t="str">
        <f>IF(ISERROR(VLOOKUP(CONCATENATE($A7,"_",D$2),'Reference data SID'!$B:$N,13,FALSE)),"",VLOOKUP(CONCATENATE($A7,"_",D$2),'Reference data SID'!$B:$N,13,FALSE))</f>
        <v/>
      </c>
      <c r="E7" s="16" t="str">
        <f>IF(ISERROR(VLOOKUP(CONCATENATE($A7,"_",E$2),'Reference data SID'!$B:$N,13,FALSE)),"",VLOOKUP(CONCATENATE($A7,"_",E$2),'Reference data SID'!$B:$N,13,FALSE))</f>
        <v/>
      </c>
      <c r="F7" s="16" t="str">
        <f>IF(ISERROR(VLOOKUP(CONCATENATE($A7,"_",F$2),'Reference data SID'!$B:$N,13,FALSE)),"",VLOOKUP(CONCATENATE($A7,"_",F$2),'Reference data SID'!$B:$N,13,FALSE))</f>
        <v/>
      </c>
      <c r="G7" s="16" t="str">
        <f>IF(ISERROR(VLOOKUP(CONCATENATE($A7,"_",G$2),'Reference data SID'!$B:$N,13,FALSE)),"",VLOOKUP(CONCATENATE($A7,"_",G$2),'Reference data SID'!$B:$N,13,FALSE))</f>
        <v/>
      </c>
      <c r="H7" s="16" t="str">
        <f>IF(ISERROR(VLOOKUP(CONCATENATE($A7,"_",H$2),'Reference data SID'!$B:$N,13,FALSE)),"",VLOOKUP(CONCATENATE($A7,"_",H$2),'Reference data SID'!$B:$N,13,FALSE))</f>
        <v/>
      </c>
      <c r="I7" s="16" t="str">
        <f>IF(ISERROR(VLOOKUP(CONCATENATE($A7,"_",I$2),'Reference data SID'!$B:$N,13,FALSE)),"",VLOOKUP(CONCATENATE($A7,"_",I$2),'Reference data SID'!$B:$N,13,FALSE))</f>
        <v/>
      </c>
      <c r="J7" s="17" t="str">
        <f>IF(ISERROR(VLOOKUP(CONCATENATE($A7,"_",J$2),'Reference data SID'!$B:$N,13,FALSE)),"",VLOOKUP(CONCATENATE($A7,"_",J$2),'Reference data SID'!$B:$N,13,FALSE))</f>
        <v>115-29-7</v>
      </c>
      <c r="K7" s="16" t="str">
        <f>IF(ISERROR(VLOOKUP(CONCATENATE($A7,"_",K$2),'Reference data SID'!$B:$N,13,FALSE)),"",VLOOKUP(CONCATENATE($A7,"_",K$2),'Reference data SID'!$B:$N,13,FALSE))</f>
        <v/>
      </c>
      <c r="L7" s="16" t="str">
        <f>IF(ISERROR(VLOOKUP(CONCATENATE($A7,"_",L$2),'Reference data SID'!$B:$N,13,FALSE)),"",VLOOKUP(CONCATENATE($A7,"_",L$2),'Reference data SID'!$B:$N,13,FALSE))</f>
        <v/>
      </c>
      <c r="M7" s="16" t="str">
        <f>IF(ISERROR(VLOOKUP(CONCATENATE($A7,"_",M$2),'Reference data SID'!$B:$N,13,FALSE)),"",VLOOKUP(CONCATENATE($A7,"_",M$2),'Reference data SID'!$B:$N,13,FALSE))</f>
        <v/>
      </c>
      <c r="N7" s="16" t="str">
        <f>IF(ISERROR(VLOOKUP(CONCATENATE($A7,"_",N$2),'Reference data SID'!$B:$N,13,FALSE)),"",VLOOKUP(CONCATENATE($A7,"_",N$2),'Reference data SID'!$B:$N,13,FALSE))</f>
        <v/>
      </c>
      <c r="O7" s="17" t="str">
        <f>IF(ISERROR(VLOOKUP(CONCATENATE($A7,"_",O$2),'Reference data SID'!$B:$N,13,FALSE)),"",VLOOKUP(CONCATENATE($A7,"_",O$2),'Reference data SID'!$B:$N,13,FALSE))</f>
        <v>134237-50-6</v>
      </c>
      <c r="P7" s="16" t="str">
        <f>IF(ISERROR(VLOOKUP(CONCATENATE($A7,"_",P$2),'Reference data SID'!$B:$N,13,FALSE)),"",VLOOKUP(CONCATENATE($A7,"_",P$2),'Reference data SID'!$B:$N,13,FALSE))</f>
        <v/>
      </c>
      <c r="Q7" s="16" t="str">
        <f>IF(ISERROR(VLOOKUP(CONCATENATE($A7,"_",Q$2),'Reference data SID'!$B:$N,13,FALSE)),"",VLOOKUP(CONCATENATE($A7,"_",Q$2),'Reference data SID'!$B:$N,13,FALSE))</f>
        <v/>
      </c>
      <c r="R7" s="16" t="str">
        <f>IF(ISERROR(VLOOKUP(CONCATENATE($A7,"_",R$2),'Reference data SID'!$B:$N,13,FALSE)),"",VLOOKUP(CONCATENATE($A7,"_",R$2),'Reference data SID'!$B:$N,13,FALSE))</f>
        <v/>
      </c>
      <c r="S7" s="17" t="str">
        <f>IF(ISERROR(VLOOKUP(CONCATENATE($A7,"_",S$2),'Reference data SID'!$B:$N,13,FALSE)),"",VLOOKUP(CONCATENATE($A7,"_",S$2),'Reference data SID'!$B:$N,13,FALSE))</f>
        <v>319-84-6</v>
      </c>
      <c r="T7" s="16" t="str">
        <f>IF(ISERROR(VLOOKUP(CONCATENATE($A7,"_",T$2),'Reference data SID'!$B:$N,13,FALSE)),"",VLOOKUP(CONCATENATE($A7,"_",T$2),'Reference data SID'!$B:$N,13,FALSE))</f>
        <v/>
      </c>
      <c r="U7" s="16" t="str">
        <f>IF(ISERROR(VLOOKUP(CONCATENATE($A7,"_",U$2),'Reference data SID'!$B:$N,13,FALSE)),"",VLOOKUP(CONCATENATE($A7,"_",U$2),'Reference data SID'!$B:$N,13,FALSE))</f>
        <v/>
      </c>
      <c r="V7" s="16" t="str">
        <f>IF(ISERROR(VLOOKUP(CONCATENATE($A7,"_",V$2),'Reference data SID'!$B:$N,13,FALSE)),"",VLOOKUP(CONCATENATE($A7,"_",V$2),'Reference data SID'!$B:$N,13,FALSE))</f>
        <v/>
      </c>
      <c r="W7" s="17" t="str">
        <f>IF(ISERROR(VLOOKUP(CONCATENATE($A7,"_",W$2),'Reference data SID'!$B:$N,13,FALSE)),"",VLOOKUP(CONCATENATE($A7,"_",W$2),'Reference data SID'!$B:$N,13,FALSE))</f>
        <v>13673-54-6</v>
      </c>
      <c r="X7" s="17" t="str">
        <f>IF(ISERROR(VLOOKUP(CONCATENATE($A7,"_",X$2),'Reference data SID'!$B:$N,13,FALSE)),"",VLOOKUP(CONCATENATE($A7,"_",X$2),'Reference data SID'!$B:$N,13,FALSE))</f>
        <v>31506-32-8</v>
      </c>
      <c r="Y7" s="17" t="str">
        <f>IF(ISERROR(VLOOKUP(CONCATENATE($A7,"_",Y$2),'Reference data SID'!$B:$N,13,FALSE)),"",VLOOKUP(CONCATENATE($A7,"_",Y$2),'Reference data SID'!$B:$N,13,FALSE))</f>
        <v>83048-65-1</v>
      </c>
      <c r="Z7" s="16" t="str">
        <f>IF(ISERROR(VLOOKUP(CONCATENATE($A7,"_",Z$2),'Reference data SID'!$B:$N,13,FALSE)),"",VLOOKUP(CONCATENATE($A7,"_",Z$2),'Reference data SID'!$B:$N,13,FALSE))</f>
        <v/>
      </c>
      <c r="AA7" s="16" t="str">
        <f>IF(ISERROR(VLOOKUP(CONCATENATE($A7,"_",AA$2),'Reference data SID'!$B:$N,13,FALSE)),"",VLOOKUP(CONCATENATE($A7,"_",AA$2),'Reference data SID'!$B:$N,13,FALSE))</f>
        <v/>
      </c>
      <c r="AB7" s="16" t="str">
        <f>IF(ISERROR(VLOOKUP(CONCATENATE($A7,"_",AB$2),'Reference data SID'!$B:$N,13,FALSE)),"",VLOOKUP(CONCATENATE($A7,"_",AB$2),'Reference data SID'!$B:$N,13,FALSE))</f>
        <v/>
      </c>
      <c r="AC7" s="17" t="str">
        <f>IF(ISERROR(VLOOKUP(CONCATENATE($A7,"_",AC$2),'Reference data SID'!$B:$N,13,FALSE)),"",VLOOKUP(CONCATENATE($A7,"_",AC$2),'Reference data SID'!$B:$N,13,FALSE))</f>
        <v>193-39-5</v>
      </c>
      <c r="AD7" s="17" t="str">
        <f>IF(ISERROR(VLOOKUP(CONCATENATE($A7,"_",AD$2),'Reference data SID'!$B:$N,13,FALSE)),"",VLOOKUP(CONCATENATE($A7,"_",AD$2),'Reference data SID'!$B:$N,13,FALSE))</f>
        <v>189084-63-7</v>
      </c>
      <c r="AE7" s="16" t="str">
        <f>IF(ISERROR(VLOOKUP(CONCATENATE($A7,"_",AE$2),'Reference data SID'!$B:$N,13,FALSE)),"",VLOOKUP(CONCATENATE($A7,"_",AE$2),'Reference data SID'!$B:$N,13,FALSE))</f>
        <v/>
      </c>
      <c r="AF7" s="16" t="str">
        <f>IF(ISERROR(VLOOKUP(CONCATENATE($A7,"_",AF$2),'Reference data SID'!$B:$N,13,FALSE)),"",VLOOKUP(CONCATENATE($A7,"_",AF$2),'Reference data SID'!$B:$N,13,FALSE))</f>
        <v/>
      </c>
      <c r="AG7" s="16" t="str">
        <f>IF(ISERROR(VLOOKUP(CONCATENATE($A7,"_",AG$2),'Reference data SID'!$B:$N,13,FALSE)),"",VLOOKUP(CONCATENATE($A7,"_",AG$2),'Reference data SID'!$B:$N,13,FALSE))</f>
        <v/>
      </c>
      <c r="AH7" s="16" t="str">
        <f>IF(ISERROR(VLOOKUP(CONCATENATE($A7,"_",AH$2),'Reference data SID'!$B:$N,13,FALSE)),"",VLOOKUP(CONCATENATE($A7,"_",AH$2),'Reference data SID'!$B:$N,13,FALSE))</f>
        <v/>
      </c>
      <c r="AI7" s="16" t="str">
        <f>IF(ISERROR(VLOOKUP(CONCATENATE($A7,"_",AI$2),'Reference data SID'!$B:$N,13,FALSE)),"",VLOOKUP(CONCATENATE($A7,"_",AI$2),'Reference data SID'!$B:$N,13,FALSE))</f>
        <v/>
      </c>
      <c r="AJ7" s="16" t="str">
        <f>IF(ISERROR(VLOOKUP(CONCATENATE($A7,"_",AJ$2),'Reference data SID'!$B:$N,13,FALSE)),"",VLOOKUP(CONCATENATE($A7,"_",AJ$2),'Reference data SID'!$B:$N,13,FALSE))</f>
        <v/>
      </c>
      <c r="AK7" s="16" t="str">
        <f>IF(ISERROR(VLOOKUP(CONCATENATE($A7,"_",AK$2),'Reference data SID'!$B:$N,13,FALSE)),"",VLOOKUP(CONCATENATE($A7,"_",AK$2),'Reference data SID'!$B:$N,13,FALSE))</f>
        <v/>
      </c>
      <c r="AL7" s="16" t="str">
        <f>IF(ISERROR(VLOOKUP(CONCATENATE($A7,"_",AL$2),'Reference data SID'!$B:$N,13,FALSE)),"",VLOOKUP(CONCATENATE($A7,"_",AL$2),'Reference data SID'!$B:$N,13,FALSE))</f>
        <v/>
      </c>
      <c r="AM7" s="16" t="str">
        <f>IF(ISERROR(VLOOKUP(CONCATENATE($A7,"_",AM$2),'Reference data SID'!$B:$N,13,FALSE)),"",VLOOKUP(CONCATENATE($A7,"_",AM$2),'Reference data SID'!$B:$N,13,FALSE))</f>
        <v/>
      </c>
      <c r="AN7" s="16" t="str">
        <f>IF(ISERROR(VLOOKUP(CONCATENATE($A7,"_",AN$2),'Reference data SID'!$B:$N,13,FALSE)),"",VLOOKUP(CONCATENATE($A7,"_",AN$2),'Reference data SID'!$B:$N,13,FALSE))</f>
        <v/>
      </c>
      <c r="AO7" s="16" t="str">
        <f>IF(ISERROR(VLOOKUP(CONCATENATE($A7,"_",AO$2),'Reference data SID'!$B:$N,13,FALSE)),"",VLOOKUP(CONCATENATE($A7,"_",AO$2),'Reference data SID'!$B:$N,13,FALSE))</f>
        <v/>
      </c>
      <c r="AP7" s="16" t="str">
        <f>IF(ISERROR(VLOOKUP(CONCATENATE($A7,"_",AP$2),'Reference data SID'!$B:$N,13,FALSE)),"",VLOOKUP(CONCATENATE($A7,"_",AP$2),'Reference data SID'!$B:$N,13,FALSE))</f>
        <v/>
      </c>
      <c r="AQ7" s="16" t="str">
        <f>IF(ISERROR(VLOOKUP(CONCATENATE($A7,"_",AQ$2),'Reference data SID'!$B:$N,13,FALSE)),"",VLOOKUP(CONCATENATE($A7,"_",AQ$2),'Reference data SID'!$B:$N,13,FALSE))</f>
        <v/>
      </c>
      <c r="AR7" s="16" t="str">
        <f>IF(ISERROR(VLOOKUP(CONCATENATE($A7,"_",AR$2),'Reference data SID'!$B:$N,13,FALSE)),"",VLOOKUP(CONCATENATE($A7,"_",AR$2),'Reference data SID'!$B:$N,13,FALSE))</f>
        <v/>
      </c>
      <c r="AS7" s="16" t="str">
        <f>IF(ISERROR(VLOOKUP(CONCATENATE($A7,"_",AS$2),'Reference data SID'!$B:$N,13,FALSE)),"",VLOOKUP(CONCATENATE($A7,"_",AS$2),'Reference data SID'!$B:$N,13,FALSE))</f>
        <v/>
      </c>
      <c r="AT7" s="16" t="str">
        <f>IF(ISERROR(VLOOKUP(CONCATENATE($A7,"_",AT$2),'Reference data SID'!$B:$N,13,FALSE)),"",VLOOKUP(CONCATENATE($A7,"_",AT$2),'Reference data SID'!$B:$N,13,FALSE))</f>
        <v/>
      </c>
    </row>
    <row r="8" spans="1:46" x14ac:dyDescent="0.25">
      <c r="A8">
        <v>4</v>
      </c>
      <c r="B8" s="16" t="str">
        <f>IF(ISERROR(VLOOKUP(CONCATENATE($A8,"_",B$2),'Reference data SID'!$B:$N,13,FALSE)),"",VLOOKUP(CONCATENATE($A8,"_",B$2),'Reference data SID'!$B:$N,13,FALSE))</f>
        <v/>
      </c>
      <c r="C8" s="16" t="str">
        <f>IF(ISERROR(VLOOKUP(CONCATENATE($A8,"_",C$2),'Reference data SID'!$B:$N,13,FALSE)),"",VLOOKUP(CONCATENATE($A8,"_",C$2),'Reference data SID'!$B:$N,13,FALSE))</f>
        <v/>
      </c>
      <c r="D8" s="16" t="str">
        <f>IF(ISERROR(VLOOKUP(CONCATENATE($A8,"_",D$2),'Reference data SID'!$B:$N,13,FALSE)),"",VLOOKUP(CONCATENATE($A8,"_",D$2),'Reference data SID'!$B:$N,13,FALSE))</f>
        <v/>
      </c>
      <c r="E8" s="16" t="str">
        <f>IF(ISERROR(VLOOKUP(CONCATENATE($A8,"_",E$2),'Reference data SID'!$B:$N,13,FALSE)),"",VLOOKUP(CONCATENATE($A8,"_",E$2),'Reference data SID'!$B:$N,13,FALSE))</f>
        <v/>
      </c>
      <c r="F8" s="16" t="str">
        <f>IF(ISERROR(VLOOKUP(CONCATENATE($A8,"_",F$2),'Reference data SID'!$B:$N,13,FALSE)),"",VLOOKUP(CONCATENATE($A8,"_",F$2),'Reference data SID'!$B:$N,13,FALSE))</f>
        <v/>
      </c>
      <c r="G8" s="16" t="str">
        <f>IF(ISERROR(VLOOKUP(CONCATENATE($A8,"_",G$2),'Reference data SID'!$B:$N,13,FALSE)),"",VLOOKUP(CONCATENATE($A8,"_",G$2),'Reference data SID'!$B:$N,13,FALSE))</f>
        <v/>
      </c>
      <c r="H8" s="16" t="str">
        <f>IF(ISERROR(VLOOKUP(CONCATENATE($A8,"_",H$2),'Reference data SID'!$B:$N,13,FALSE)),"",VLOOKUP(CONCATENATE($A8,"_",H$2),'Reference data SID'!$B:$N,13,FALSE))</f>
        <v/>
      </c>
      <c r="I8" s="16" t="str">
        <f>IF(ISERROR(VLOOKUP(CONCATENATE($A8,"_",I$2),'Reference data SID'!$B:$N,13,FALSE)),"",VLOOKUP(CONCATENATE($A8,"_",I$2),'Reference data SID'!$B:$N,13,FALSE))</f>
        <v/>
      </c>
      <c r="J8" s="16" t="str">
        <f>IF(ISERROR(VLOOKUP(CONCATENATE($A8,"_",J$2),'Reference data SID'!$B:$N,13,FALSE)),"",VLOOKUP(CONCATENATE($A8,"_",J$2),'Reference data SID'!$B:$N,13,FALSE))</f>
        <v/>
      </c>
      <c r="K8" s="16" t="str">
        <f>IF(ISERROR(VLOOKUP(CONCATENATE($A8,"_",K$2),'Reference data SID'!$B:$N,13,FALSE)),"",VLOOKUP(CONCATENATE($A8,"_",K$2),'Reference data SID'!$B:$N,13,FALSE))</f>
        <v/>
      </c>
      <c r="L8" s="16" t="str">
        <f>IF(ISERROR(VLOOKUP(CONCATENATE($A8,"_",L$2),'Reference data SID'!$B:$N,13,FALSE)),"",VLOOKUP(CONCATENATE($A8,"_",L$2),'Reference data SID'!$B:$N,13,FALSE))</f>
        <v/>
      </c>
      <c r="M8" s="16" t="str">
        <f>IF(ISERROR(VLOOKUP(CONCATENATE($A8,"_",M$2),'Reference data SID'!$B:$N,13,FALSE)),"",VLOOKUP(CONCATENATE($A8,"_",M$2),'Reference data SID'!$B:$N,13,FALSE))</f>
        <v/>
      </c>
      <c r="N8" s="16" t="str">
        <f>IF(ISERROR(VLOOKUP(CONCATENATE($A8,"_",N$2),'Reference data SID'!$B:$N,13,FALSE)),"",VLOOKUP(CONCATENATE($A8,"_",N$2),'Reference data SID'!$B:$N,13,FALSE))</f>
        <v/>
      </c>
      <c r="O8" s="17" t="str">
        <f>IF(ISERROR(VLOOKUP(CONCATENATE($A8,"_",O$2),'Reference data SID'!$B:$N,13,FALSE)),"",VLOOKUP(CONCATENATE($A8,"_",O$2),'Reference data SID'!$B:$N,13,FALSE))</f>
        <v>25637-99-4</v>
      </c>
      <c r="P8" s="16" t="str">
        <f>IF(ISERROR(VLOOKUP(CONCATENATE($A8,"_",P$2),'Reference data SID'!$B:$N,13,FALSE)),"",VLOOKUP(CONCATENATE($A8,"_",P$2),'Reference data SID'!$B:$N,13,FALSE))</f>
        <v/>
      </c>
      <c r="Q8" s="16" t="str">
        <f>IF(ISERROR(VLOOKUP(CONCATENATE($A8,"_",Q$2),'Reference data SID'!$B:$N,13,FALSE)),"",VLOOKUP(CONCATENATE($A8,"_",Q$2),'Reference data SID'!$B:$N,13,FALSE))</f>
        <v/>
      </c>
      <c r="R8" s="16" t="str">
        <f>IF(ISERROR(VLOOKUP(CONCATENATE($A8,"_",R$2),'Reference data SID'!$B:$N,13,FALSE)),"",VLOOKUP(CONCATENATE($A8,"_",R$2),'Reference data SID'!$B:$N,13,FALSE))</f>
        <v/>
      </c>
      <c r="S8" s="17" t="str">
        <f>IF(ISERROR(VLOOKUP(CONCATENATE($A8,"_",S$2),'Reference data SID'!$B:$N,13,FALSE)),"",VLOOKUP(CONCATENATE($A8,"_",S$2),'Reference data SID'!$B:$N,13,FALSE))</f>
        <v>58-89-9</v>
      </c>
      <c r="T8" s="16" t="str">
        <f>IF(ISERROR(VLOOKUP(CONCATENATE($A8,"_",T$2),'Reference data SID'!$B:$N,13,FALSE)),"",VLOOKUP(CONCATENATE($A8,"_",T$2),'Reference data SID'!$B:$N,13,FALSE))</f>
        <v/>
      </c>
      <c r="U8" s="16" t="str">
        <f>IF(ISERROR(VLOOKUP(CONCATENATE($A8,"_",U$2),'Reference data SID'!$B:$N,13,FALSE)),"",VLOOKUP(CONCATENATE($A8,"_",U$2),'Reference data SID'!$B:$N,13,FALSE))</f>
        <v/>
      </c>
      <c r="V8" s="16" t="str">
        <f>IF(ISERROR(VLOOKUP(CONCATENATE($A8,"_",V$2),'Reference data SID'!$B:$N,13,FALSE)),"",VLOOKUP(CONCATENATE($A8,"_",V$2),'Reference data SID'!$B:$N,13,FALSE))</f>
        <v/>
      </c>
      <c r="W8" s="17" t="str">
        <f>IF(ISERROR(VLOOKUP(CONCATENATE($A8,"_",W$2),'Reference data SID'!$B:$N,13,FALSE)),"",VLOOKUP(CONCATENATE($A8,"_",W$2),'Reference data SID'!$B:$N,13,FALSE))</f>
        <v>13673-53-5</v>
      </c>
      <c r="X8" s="17" t="str">
        <f>IF(ISERROR(VLOOKUP(CONCATENATE($A8,"_",X$2),'Reference data SID'!$B:$N,13,FALSE)),"",VLOOKUP(CONCATENATE($A8,"_",X$2),'Reference data SID'!$B:$N,13,FALSE))</f>
        <v>29457-72-5</v>
      </c>
      <c r="Y8" s="17" t="str">
        <f>IF(ISERROR(VLOOKUP(CONCATENATE($A8,"_",Y$2),'Reference data SID'!$B:$N,13,FALSE)),"",VLOOKUP(CONCATENATE($A8,"_",Y$2),'Reference data SID'!$B:$N,13,FALSE))</f>
        <v>78560-44-8</v>
      </c>
      <c r="Z8" s="16" t="str">
        <f>IF(ISERROR(VLOOKUP(CONCATENATE($A8,"_",Z$2),'Reference data SID'!$B:$N,13,FALSE)),"",VLOOKUP(CONCATENATE($A8,"_",Z$2),'Reference data SID'!$B:$N,13,FALSE))</f>
        <v/>
      </c>
      <c r="AA8" s="16" t="str">
        <f>IF(ISERROR(VLOOKUP(CONCATENATE($A8,"_",AA$2),'Reference data SID'!$B:$N,13,FALSE)),"",VLOOKUP(CONCATENATE($A8,"_",AA$2),'Reference data SID'!$B:$N,13,FALSE))</f>
        <v/>
      </c>
      <c r="AB8" s="16" t="str">
        <f>IF(ISERROR(VLOOKUP(CONCATENATE($A8,"_",AB$2),'Reference data SID'!$B:$N,13,FALSE)),"",VLOOKUP(CONCATENATE($A8,"_",AB$2),'Reference data SID'!$B:$N,13,FALSE))</f>
        <v/>
      </c>
      <c r="AC8" s="17" t="str">
        <f>IF(ISERROR(VLOOKUP(CONCATENATE($A8,"_",AC$2),'Reference data SID'!$B:$N,13,FALSE)),"",VLOOKUP(CONCATENATE($A8,"_",AC$2),'Reference data SID'!$B:$N,13,FALSE))</f>
        <v>50-32-8</v>
      </c>
      <c r="AD8" s="17" t="str">
        <f>IF(ISERROR(VLOOKUP(CONCATENATE($A8,"_",AD$2),'Reference data SID'!$B:$N,13,FALSE)),"",VLOOKUP(CONCATENATE($A8,"_",AD$2),'Reference data SID'!$B:$N,13,FALSE))</f>
        <v>189084-62-6</v>
      </c>
      <c r="AE8" s="16" t="str">
        <f>IF(ISERROR(VLOOKUP(CONCATENATE($A8,"_",AE$2),'Reference data SID'!$B:$N,13,FALSE)),"",VLOOKUP(CONCATENATE($A8,"_",AE$2),'Reference data SID'!$B:$N,13,FALSE))</f>
        <v/>
      </c>
      <c r="AF8" s="16" t="str">
        <f>IF(ISERROR(VLOOKUP(CONCATENATE($A8,"_",AF$2),'Reference data SID'!$B:$N,13,FALSE)),"",VLOOKUP(CONCATENATE($A8,"_",AF$2),'Reference data SID'!$B:$N,13,FALSE))</f>
        <v/>
      </c>
      <c r="AG8" s="16" t="str">
        <f>IF(ISERROR(VLOOKUP(CONCATENATE($A8,"_",AG$2),'Reference data SID'!$B:$N,13,FALSE)),"",VLOOKUP(CONCATENATE($A8,"_",AG$2),'Reference data SID'!$B:$N,13,FALSE))</f>
        <v/>
      </c>
      <c r="AH8" s="16" t="str">
        <f>IF(ISERROR(VLOOKUP(CONCATENATE($A8,"_",AH$2),'Reference data SID'!$B:$N,13,FALSE)),"",VLOOKUP(CONCATENATE($A8,"_",AH$2),'Reference data SID'!$B:$N,13,FALSE))</f>
        <v/>
      </c>
      <c r="AI8" s="16" t="str">
        <f>IF(ISERROR(VLOOKUP(CONCATENATE($A8,"_",AI$2),'Reference data SID'!$B:$N,13,FALSE)),"",VLOOKUP(CONCATENATE($A8,"_",AI$2),'Reference data SID'!$B:$N,13,FALSE))</f>
        <v/>
      </c>
      <c r="AJ8" s="16" t="str">
        <f>IF(ISERROR(VLOOKUP(CONCATENATE($A8,"_",AJ$2),'Reference data SID'!$B:$N,13,FALSE)),"",VLOOKUP(CONCATENATE($A8,"_",AJ$2),'Reference data SID'!$B:$N,13,FALSE))</f>
        <v/>
      </c>
      <c r="AK8" s="16" t="str">
        <f>IF(ISERROR(VLOOKUP(CONCATENATE($A8,"_",AK$2),'Reference data SID'!$B:$N,13,FALSE)),"",VLOOKUP(CONCATENATE($A8,"_",AK$2),'Reference data SID'!$B:$N,13,FALSE))</f>
        <v/>
      </c>
      <c r="AL8" s="16" t="str">
        <f>IF(ISERROR(VLOOKUP(CONCATENATE($A8,"_",AL$2),'Reference data SID'!$B:$N,13,FALSE)),"",VLOOKUP(CONCATENATE($A8,"_",AL$2),'Reference data SID'!$B:$N,13,FALSE))</f>
        <v/>
      </c>
      <c r="AM8" s="16" t="str">
        <f>IF(ISERROR(VLOOKUP(CONCATENATE($A8,"_",AM$2),'Reference data SID'!$B:$N,13,FALSE)),"",VLOOKUP(CONCATENATE($A8,"_",AM$2),'Reference data SID'!$B:$N,13,FALSE))</f>
        <v/>
      </c>
      <c r="AN8" s="16" t="str">
        <f>IF(ISERROR(VLOOKUP(CONCATENATE($A8,"_",AN$2),'Reference data SID'!$B:$N,13,FALSE)),"",VLOOKUP(CONCATENATE($A8,"_",AN$2),'Reference data SID'!$B:$N,13,FALSE))</f>
        <v/>
      </c>
      <c r="AO8" s="16" t="str">
        <f>IF(ISERROR(VLOOKUP(CONCATENATE($A8,"_",AO$2),'Reference data SID'!$B:$N,13,FALSE)),"",VLOOKUP(CONCATENATE($A8,"_",AO$2),'Reference data SID'!$B:$N,13,FALSE))</f>
        <v/>
      </c>
      <c r="AP8" s="16" t="str">
        <f>IF(ISERROR(VLOOKUP(CONCATENATE($A8,"_",AP$2),'Reference data SID'!$B:$N,13,FALSE)),"",VLOOKUP(CONCATENATE($A8,"_",AP$2),'Reference data SID'!$B:$N,13,FALSE))</f>
        <v/>
      </c>
      <c r="AQ8" s="16" t="str">
        <f>IF(ISERROR(VLOOKUP(CONCATENATE($A8,"_",AQ$2),'Reference data SID'!$B:$N,13,FALSE)),"",VLOOKUP(CONCATENATE($A8,"_",AQ$2),'Reference data SID'!$B:$N,13,FALSE))</f>
        <v/>
      </c>
      <c r="AR8" s="16" t="str">
        <f>IF(ISERROR(VLOOKUP(CONCATENATE($A8,"_",AR$2),'Reference data SID'!$B:$N,13,FALSE)),"",VLOOKUP(CONCATENATE($A8,"_",AR$2),'Reference data SID'!$B:$N,13,FALSE))</f>
        <v/>
      </c>
      <c r="AS8" s="16" t="str">
        <f>IF(ISERROR(VLOOKUP(CONCATENATE($A8,"_",AS$2),'Reference data SID'!$B:$N,13,FALSE)),"",VLOOKUP(CONCATENATE($A8,"_",AS$2),'Reference data SID'!$B:$N,13,FALSE))</f>
        <v/>
      </c>
      <c r="AT8" s="16" t="str">
        <f>IF(ISERROR(VLOOKUP(CONCATENATE($A8,"_",AT$2),'Reference data SID'!$B:$N,13,FALSE)),"",VLOOKUP(CONCATENATE($A8,"_",AT$2),'Reference data SID'!$B:$N,13,FALSE))</f>
        <v/>
      </c>
    </row>
    <row r="9" spans="1:46" x14ac:dyDescent="0.25">
      <c r="A9">
        <v>5</v>
      </c>
      <c r="B9" s="16" t="str">
        <f>IF(ISERROR(VLOOKUP(CONCATENATE($A9,"_",B$2),'Reference data SID'!$B:$N,13,FALSE)),"",VLOOKUP(CONCATENATE($A9,"_",B$2),'Reference data SID'!$B:$N,13,FALSE))</f>
        <v/>
      </c>
      <c r="C9" s="16" t="str">
        <f>IF(ISERROR(VLOOKUP(CONCATENATE($A9,"_",C$2),'Reference data SID'!$B:$N,13,FALSE)),"",VLOOKUP(CONCATENATE($A9,"_",C$2),'Reference data SID'!$B:$N,13,FALSE))</f>
        <v/>
      </c>
      <c r="D9" s="16" t="str">
        <f>IF(ISERROR(VLOOKUP(CONCATENATE($A9,"_",D$2),'Reference data SID'!$B:$N,13,FALSE)),"",VLOOKUP(CONCATENATE($A9,"_",D$2),'Reference data SID'!$B:$N,13,FALSE))</f>
        <v/>
      </c>
      <c r="E9" s="16" t="str">
        <f>IF(ISERROR(VLOOKUP(CONCATENATE($A9,"_",E$2),'Reference data SID'!$B:$N,13,FALSE)),"",VLOOKUP(CONCATENATE($A9,"_",E$2),'Reference data SID'!$B:$N,13,FALSE))</f>
        <v/>
      </c>
      <c r="F9" s="16" t="str">
        <f>IF(ISERROR(VLOOKUP(CONCATENATE($A9,"_",F$2),'Reference data SID'!$B:$N,13,FALSE)),"",VLOOKUP(CONCATENATE($A9,"_",F$2),'Reference data SID'!$B:$N,13,FALSE))</f>
        <v/>
      </c>
      <c r="G9" s="16" t="str">
        <f>IF(ISERROR(VLOOKUP(CONCATENATE($A9,"_",G$2),'Reference data SID'!$B:$N,13,FALSE)),"",VLOOKUP(CONCATENATE($A9,"_",G$2),'Reference data SID'!$B:$N,13,FALSE))</f>
        <v/>
      </c>
      <c r="H9" s="16" t="str">
        <f>IF(ISERROR(VLOOKUP(CONCATENATE($A9,"_",H$2),'Reference data SID'!$B:$N,13,FALSE)),"",VLOOKUP(CONCATENATE($A9,"_",H$2),'Reference data SID'!$B:$N,13,FALSE))</f>
        <v/>
      </c>
      <c r="I9" s="16" t="str">
        <f>IF(ISERROR(VLOOKUP(CONCATENATE($A9,"_",I$2),'Reference data SID'!$B:$N,13,FALSE)),"",VLOOKUP(CONCATENATE($A9,"_",I$2),'Reference data SID'!$B:$N,13,FALSE))</f>
        <v/>
      </c>
      <c r="J9" s="16" t="str">
        <f>IF(ISERROR(VLOOKUP(CONCATENATE($A9,"_",J$2),'Reference data SID'!$B:$N,13,FALSE)),"",VLOOKUP(CONCATENATE($A9,"_",J$2),'Reference data SID'!$B:$N,13,FALSE))</f>
        <v/>
      </c>
      <c r="K9" s="16" t="str">
        <f>IF(ISERROR(VLOOKUP(CONCATENATE($A9,"_",K$2),'Reference data SID'!$B:$N,13,FALSE)),"",VLOOKUP(CONCATENATE($A9,"_",K$2),'Reference data SID'!$B:$N,13,FALSE))</f>
        <v/>
      </c>
      <c r="L9" s="16" t="str">
        <f>IF(ISERROR(VLOOKUP(CONCATENATE($A9,"_",L$2),'Reference data SID'!$B:$N,13,FALSE)),"",VLOOKUP(CONCATENATE($A9,"_",L$2),'Reference data SID'!$B:$N,13,FALSE))</f>
        <v/>
      </c>
      <c r="M9" s="16" t="str">
        <f>IF(ISERROR(VLOOKUP(CONCATENATE($A9,"_",M$2),'Reference data SID'!$B:$N,13,FALSE)),"",VLOOKUP(CONCATENATE($A9,"_",M$2),'Reference data SID'!$B:$N,13,FALSE))</f>
        <v/>
      </c>
      <c r="N9" s="16" t="str">
        <f>IF(ISERROR(VLOOKUP(CONCATENATE($A9,"_",N$2),'Reference data SID'!$B:$N,13,FALSE)),"",VLOOKUP(CONCATENATE($A9,"_",N$2),'Reference data SID'!$B:$N,13,FALSE))</f>
        <v/>
      </c>
      <c r="O9" s="17" t="str">
        <f>IF(ISERROR(VLOOKUP(CONCATENATE($A9,"_",O$2),'Reference data SID'!$B:$N,13,FALSE)),"",VLOOKUP(CONCATENATE($A9,"_",O$2),'Reference data SID'!$B:$N,13,FALSE))</f>
        <v>3194-55-6</v>
      </c>
      <c r="P9" s="16" t="str">
        <f>IF(ISERROR(VLOOKUP(CONCATENATE($A9,"_",P$2),'Reference data SID'!$B:$N,13,FALSE)),"",VLOOKUP(CONCATENATE($A9,"_",P$2),'Reference data SID'!$B:$N,13,FALSE))</f>
        <v/>
      </c>
      <c r="Q9" s="16" t="str">
        <f>IF(ISERROR(VLOOKUP(CONCATENATE($A9,"_",Q$2),'Reference data SID'!$B:$N,13,FALSE)),"",VLOOKUP(CONCATENATE($A9,"_",Q$2),'Reference data SID'!$B:$N,13,FALSE))</f>
        <v/>
      </c>
      <c r="R9" s="16" t="str">
        <f>IF(ISERROR(VLOOKUP(CONCATENATE($A9,"_",R$2),'Reference data SID'!$B:$N,13,FALSE)),"",VLOOKUP(CONCATENATE($A9,"_",R$2),'Reference data SID'!$B:$N,13,FALSE))</f>
        <v/>
      </c>
      <c r="S9" s="16" t="str">
        <f>IF(ISERROR(VLOOKUP(CONCATENATE($A9,"_",S$2),'Reference data SID'!$B:$N,13,FALSE)),"",VLOOKUP(CONCATENATE($A9,"_",S$2),'Reference data SID'!$B:$N,13,FALSE))</f>
        <v/>
      </c>
      <c r="T9" s="16" t="str">
        <f>IF(ISERROR(VLOOKUP(CONCATENATE($A9,"_",T$2),'Reference data SID'!$B:$N,13,FALSE)),"",VLOOKUP(CONCATENATE($A9,"_",T$2),'Reference data SID'!$B:$N,13,FALSE))</f>
        <v/>
      </c>
      <c r="U9" s="16" t="str">
        <f>IF(ISERROR(VLOOKUP(CONCATENATE($A9,"_",U$2),'Reference data SID'!$B:$N,13,FALSE)),"",VLOOKUP(CONCATENATE($A9,"_",U$2),'Reference data SID'!$B:$N,13,FALSE))</f>
        <v/>
      </c>
      <c r="V9" s="16" t="str">
        <f>IF(ISERROR(VLOOKUP(CONCATENATE($A9,"_",V$2),'Reference data SID'!$B:$N,13,FALSE)),"",VLOOKUP(CONCATENATE($A9,"_",V$2),'Reference data SID'!$B:$N,13,FALSE))</f>
        <v/>
      </c>
      <c r="W9" s="17" t="str">
        <f>IF(ISERROR(VLOOKUP(CONCATENATE($A9,"_",W$2),'Reference data SID'!$B:$N,13,FALSE)),"",VLOOKUP(CONCATENATE($A9,"_",W$2),'Reference data SID'!$B:$N,13,FALSE))</f>
        <v>13673-51-3</v>
      </c>
      <c r="X9" s="17" t="str">
        <f>IF(ISERROR(VLOOKUP(CONCATENATE($A9,"_",X$2),'Reference data SID'!$B:$N,13,FALSE)),"",VLOOKUP(CONCATENATE($A9,"_",X$2),'Reference data SID'!$B:$N,13,FALSE))</f>
        <v>29081-56-9</v>
      </c>
      <c r="Y9" s="17" t="str">
        <f>IF(ISERROR(VLOOKUP(CONCATENATE($A9,"_",Y$2),'Reference data SID'!$B:$N,13,FALSE)),"",VLOOKUP(CONCATENATE($A9,"_",Y$2),'Reference data SID'!$B:$N,13,FALSE))</f>
        <v>101947-16-4</v>
      </c>
      <c r="Z9" s="16" t="str">
        <f>IF(ISERROR(VLOOKUP(CONCATENATE($A9,"_",Z$2),'Reference data SID'!$B:$N,13,FALSE)),"",VLOOKUP(CONCATENATE($A9,"_",Z$2),'Reference data SID'!$B:$N,13,FALSE))</f>
        <v/>
      </c>
      <c r="AA9" s="16" t="str">
        <f>IF(ISERROR(VLOOKUP(CONCATENATE($A9,"_",AA$2),'Reference data SID'!$B:$N,13,FALSE)),"",VLOOKUP(CONCATENATE($A9,"_",AA$2),'Reference data SID'!$B:$N,13,FALSE))</f>
        <v/>
      </c>
      <c r="AB9" s="16" t="str">
        <f>IF(ISERROR(VLOOKUP(CONCATENATE($A9,"_",AB$2),'Reference data SID'!$B:$N,13,FALSE)),"",VLOOKUP(CONCATENATE($A9,"_",AB$2),'Reference data SID'!$B:$N,13,FALSE))</f>
        <v/>
      </c>
      <c r="AC9" s="16" t="str">
        <f>IF(ISERROR(VLOOKUP(CONCATENATE($A9,"_",AC$2),'Reference data SID'!$B:$N,13,FALSE)),"",VLOOKUP(CONCATENATE($A9,"_",AC$2),'Reference data SID'!$B:$N,13,FALSE))</f>
        <v/>
      </c>
      <c r="AD9" s="17" t="str">
        <f>IF(ISERROR(VLOOKUP(CONCATENATE($A9,"_",AD$2),'Reference data SID'!$B:$N,13,FALSE)),"",VLOOKUP(CONCATENATE($A9,"_",AD$2),'Reference data SID'!$B:$N,13,FALSE))</f>
        <v>40088-47-9</v>
      </c>
      <c r="AE9" s="16" t="str">
        <f>IF(ISERROR(VLOOKUP(CONCATENATE($A9,"_",AE$2),'Reference data SID'!$B:$N,13,FALSE)),"",VLOOKUP(CONCATENATE($A9,"_",AE$2),'Reference data SID'!$B:$N,13,FALSE))</f>
        <v/>
      </c>
      <c r="AF9" s="16" t="str">
        <f>IF(ISERROR(VLOOKUP(CONCATENATE($A9,"_",AF$2),'Reference data SID'!$B:$N,13,FALSE)),"",VLOOKUP(CONCATENATE($A9,"_",AF$2),'Reference data SID'!$B:$N,13,FALSE))</f>
        <v/>
      </c>
      <c r="AG9" s="16" t="str">
        <f>IF(ISERROR(VLOOKUP(CONCATENATE($A9,"_",AG$2),'Reference data SID'!$B:$N,13,FALSE)),"",VLOOKUP(CONCATENATE($A9,"_",AG$2),'Reference data SID'!$B:$N,13,FALSE))</f>
        <v/>
      </c>
      <c r="AH9" s="16" t="str">
        <f>IF(ISERROR(VLOOKUP(CONCATENATE($A9,"_",AH$2),'Reference data SID'!$B:$N,13,FALSE)),"",VLOOKUP(CONCATENATE($A9,"_",AH$2),'Reference data SID'!$B:$N,13,FALSE))</f>
        <v/>
      </c>
      <c r="AI9" s="16" t="str">
        <f>IF(ISERROR(VLOOKUP(CONCATENATE($A9,"_",AI$2),'Reference data SID'!$B:$N,13,FALSE)),"",VLOOKUP(CONCATENATE($A9,"_",AI$2),'Reference data SID'!$B:$N,13,FALSE))</f>
        <v/>
      </c>
      <c r="AJ9" s="16" t="str">
        <f>IF(ISERROR(VLOOKUP(CONCATENATE($A9,"_",AJ$2),'Reference data SID'!$B:$N,13,FALSE)),"",VLOOKUP(CONCATENATE($A9,"_",AJ$2),'Reference data SID'!$B:$N,13,FALSE))</f>
        <v/>
      </c>
      <c r="AK9" s="16" t="str">
        <f>IF(ISERROR(VLOOKUP(CONCATENATE($A9,"_",AK$2),'Reference data SID'!$B:$N,13,FALSE)),"",VLOOKUP(CONCATENATE($A9,"_",AK$2),'Reference data SID'!$B:$N,13,FALSE))</f>
        <v/>
      </c>
      <c r="AL9" s="16" t="str">
        <f>IF(ISERROR(VLOOKUP(CONCATENATE($A9,"_",AL$2),'Reference data SID'!$B:$N,13,FALSE)),"",VLOOKUP(CONCATENATE($A9,"_",AL$2),'Reference data SID'!$B:$N,13,FALSE))</f>
        <v/>
      </c>
      <c r="AM9" s="16" t="str">
        <f>IF(ISERROR(VLOOKUP(CONCATENATE($A9,"_",AM$2),'Reference data SID'!$B:$N,13,FALSE)),"",VLOOKUP(CONCATENATE($A9,"_",AM$2),'Reference data SID'!$B:$N,13,FALSE))</f>
        <v/>
      </c>
      <c r="AN9" s="16" t="str">
        <f>IF(ISERROR(VLOOKUP(CONCATENATE($A9,"_",AN$2),'Reference data SID'!$B:$N,13,FALSE)),"",VLOOKUP(CONCATENATE($A9,"_",AN$2),'Reference data SID'!$B:$N,13,FALSE))</f>
        <v/>
      </c>
      <c r="AO9" s="16" t="str">
        <f>IF(ISERROR(VLOOKUP(CONCATENATE($A9,"_",AO$2),'Reference data SID'!$B:$N,13,FALSE)),"",VLOOKUP(CONCATENATE($A9,"_",AO$2),'Reference data SID'!$B:$N,13,FALSE))</f>
        <v/>
      </c>
      <c r="AP9" s="16" t="str">
        <f>IF(ISERROR(VLOOKUP(CONCATENATE($A9,"_",AP$2),'Reference data SID'!$B:$N,13,FALSE)),"",VLOOKUP(CONCATENATE($A9,"_",AP$2),'Reference data SID'!$B:$N,13,FALSE))</f>
        <v/>
      </c>
      <c r="AQ9" s="16" t="str">
        <f>IF(ISERROR(VLOOKUP(CONCATENATE($A9,"_",AQ$2),'Reference data SID'!$B:$N,13,FALSE)),"",VLOOKUP(CONCATENATE($A9,"_",AQ$2),'Reference data SID'!$B:$N,13,FALSE))</f>
        <v/>
      </c>
      <c r="AR9" s="16" t="str">
        <f>IF(ISERROR(VLOOKUP(CONCATENATE($A9,"_",AR$2),'Reference data SID'!$B:$N,13,FALSE)),"",VLOOKUP(CONCATENATE($A9,"_",AR$2),'Reference data SID'!$B:$N,13,FALSE))</f>
        <v/>
      </c>
      <c r="AS9" s="16" t="str">
        <f>IF(ISERROR(VLOOKUP(CONCATENATE($A9,"_",AS$2),'Reference data SID'!$B:$N,13,FALSE)),"",VLOOKUP(CONCATENATE($A9,"_",AS$2),'Reference data SID'!$B:$N,13,FALSE))</f>
        <v/>
      </c>
      <c r="AT9" s="16" t="str">
        <f>IF(ISERROR(VLOOKUP(CONCATENATE($A9,"_",AT$2),'Reference data SID'!$B:$N,13,FALSE)),"",VLOOKUP(CONCATENATE($A9,"_",AT$2),'Reference data SID'!$B:$N,13,FALSE))</f>
        <v/>
      </c>
    </row>
    <row r="10" spans="1:46" x14ac:dyDescent="0.25">
      <c r="A10">
        <v>6</v>
      </c>
      <c r="B10" s="16" t="str">
        <f>IF(ISERROR(VLOOKUP(CONCATENATE($A10,"_",B$2),'Reference data SID'!$B:$N,13,FALSE)),"",VLOOKUP(CONCATENATE($A10,"_",B$2),'Reference data SID'!$B:$N,13,FALSE))</f>
        <v/>
      </c>
      <c r="C10" s="16" t="str">
        <f>IF(ISERROR(VLOOKUP(CONCATENATE($A10,"_",C$2),'Reference data SID'!$B:$N,13,FALSE)),"",VLOOKUP(CONCATENATE($A10,"_",C$2),'Reference data SID'!$B:$N,13,FALSE))</f>
        <v/>
      </c>
      <c r="D10" s="16" t="str">
        <f>IF(ISERROR(VLOOKUP(CONCATENATE($A10,"_",D$2),'Reference data SID'!$B:$N,13,FALSE)),"",VLOOKUP(CONCATENATE($A10,"_",D$2),'Reference data SID'!$B:$N,13,FALSE))</f>
        <v/>
      </c>
      <c r="E10" s="16" t="str">
        <f>IF(ISERROR(VLOOKUP(CONCATENATE($A10,"_",E$2),'Reference data SID'!$B:$N,13,FALSE)),"",VLOOKUP(CONCATENATE($A10,"_",E$2),'Reference data SID'!$B:$N,13,FALSE))</f>
        <v/>
      </c>
      <c r="F10" s="16" t="str">
        <f>IF(ISERROR(VLOOKUP(CONCATENATE($A10,"_",F$2),'Reference data SID'!$B:$N,13,FALSE)),"",VLOOKUP(CONCATENATE($A10,"_",F$2),'Reference data SID'!$B:$N,13,FALSE))</f>
        <v/>
      </c>
      <c r="G10" s="16" t="str">
        <f>IF(ISERROR(VLOOKUP(CONCATENATE($A10,"_",G$2),'Reference data SID'!$B:$N,13,FALSE)),"",VLOOKUP(CONCATENATE($A10,"_",G$2),'Reference data SID'!$B:$N,13,FALSE))</f>
        <v/>
      </c>
      <c r="H10" s="16" t="str">
        <f>IF(ISERROR(VLOOKUP(CONCATENATE($A10,"_",H$2),'Reference data SID'!$B:$N,13,FALSE)),"",VLOOKUP(CONCATENATE($A10,"_",H$2),'Reference data SID'!$B:$N,13,FALSE))</f>
        <v/>
      </c>
      <c r="I10" s="16" t="str">
        <f>IF(ISERROR(VLOOKUP(CONCATENATE($A10,"_",I$2),'Reference data SID'!$B:$N,13,FALSE)),"",VLOOKUP(CONCATENATE($A10,"_",I$2),'Reference data SID'!$B:$N,13,FALSE))</f>
        <v/>
      </c>
      <c r="J10" s="16" t="str">
        <f>IF(ISERROR(VLOOKUP(CONCATENATE($A10,"_",J$2),'Reference data SID'!$B:$N,13,FALSE)),"",VLOOKUP(CONCATENATE($A10,"_",J$2),'Reference data SID'!$B:$N,13,FALSE))</f>
        <v/>
      </c>
      <c r="K10" s="16" t="str">
        <f>IF(ISERROR(VLOOKUP(CONCATENATE($A10,"_",K$2),'Reference data SID'!$B:$N,13,FALSE)),"",VLOOKUP(CONCATENATE($A10,"_",K$2),'Reference data SID'!$B:$N,13,FALSE))</f>
        <v/>
      </c>
      <c r="L10" s="16" t="str">
        <f>IF(ISERROR(VLOOKUP(CONCATENATE($A10,"_",L$2),'Reference data SID'!$B:$N,13,FALSE)),"",VLOOKUP(CONCATENATE($A10,"_",L$2),'Reference data SID'!$B:$N,13,FALSE))</f>
        <v/>
      </c>
      <c r="M10" s="16" t="str">
        <f>IF(ISERROR(VLOOKUP(CONCATENATE($A10,"_",M$2),'Reference data SID'!$B:$N,13,FALSE)),"",VLOOKUP(CONCATENATE($A10,"_",M$2),'Reference data SID'!$B:$N,13,FALSE))</f>
        <v/>
      </c>
      <c r="N10" s="16" t="str">
        <f>IF(ISERROR(VLOOKUP(CONCATENATE($A10,"_",N$2),'Reference data SID'!$B:$N,13,FALSE)),"",VLOOKUP(CONCATENATE($A10,"_",N$2),'Reference data SID'!$B:$N,13,FALSE))</f>
        <v/>
      </c>
      <c r="O10" s="16" t="str">
        <f>IF(ISERROR(VLOOKUP(CONCATENATE($A10,"_",O$2),'Reference data SID'!$B:$N,13,FALSE)),"",VLOOKUP(CONCATENATE($A10,"_",O$2),'Reference data SID'!$B:$N,13,FALSE))</f>
        <v/>
      </c>
      <c r="P10" s="16" t="str">
        <f>IF(ISERROR(VLOOKUP(CONCATENATE($A10,"_",P$2),'Reference data SID'!$B:$N,13,FALSE)),"",VLOOKUP(CONCATENATE($A10,"_",P$2),'Reference data SID'!$B:$N,13,FALSE))</f>
        <v/>
      </c>
      <c r="Q10" s="16" t="str">
        <f>IF(ISERROR(VLOOKUP(CONCATENATE($A10,"_",Q$2),'Reference data SID'!$B:$N,13,FALSE)),"",VLOOKUP(CONCATENATE($A10,"_",Q$2),'Reference data SID'!$B:$N,13,FALSE))</f>
        <v/>
      </c>
      <c r="R10" s="16" t="str">
        <f>IF(ISERROR(VLOOKUP(CONCATENATE($A10,"_",R$2),'Reference data SID'!$B:$N,13,FALSE)),"",VLOOKUP(CONCATENATE($A10,"_",R$2),'Reference data SID'!$B:$N,13,FALSE))</f>
        <v/>
      </c>
      <c r="S10" s="16" t="str">
        <f>IF(ISERROR(VLOOKUP(CONCATENATE($A10,"_",S$2),'Reference data SID'!$B:$N,13,FALSE)),"",VLOOKUP(CONCATENATE($A10,"_",S$2),'Reference data SID'!$B:$N,13,FALSE))</f>
        <v/>
      </c>
      <c r="T10" s="16" t="str">
        <f>IF(ISERROR(VLOOKUP(CONCATENATE($A10,"_",T$2),'Reference data SID'!$B:$N,13,FALSE)),"",VLOOKUP(CONCATENATE($A10,"_",T$2),'Reference data SID'!$B:$N,13,FALSE))</f>
        <v/>
      </c>
      <c r="U10" s="16" t="str">
        <f>IF(ISERROR(VLOOKUP(CONCATENATE($A10,"_",U$2),'Reference data SID'!$B:$N,13,FALSE)),"",VLOOKUP(CONCATENATE($A10,"_",U$2),'Reference data SID'!$B:$N,13,FALSE))</f>
        <v/>
      </c>
      <c r="V10" s="16" t="str">
        <f>IF(ISERROR(VLOOKUP(CONCATENATE($A10,"_",V$2),'Reference data SID'!$B:$N,13,FALSE)),"",VLOOKUP(CONCATENATE($A10,"_",V$2),'Reference data SID'!$B:$N,13,FALSE))</f>
        <v/>
      </c>
      <c r="W10" s="17" t="str">
        <f>IF(ISERROR(VLOOKUP(CONCATENATE($A10,"_",W$2),'Reference data SID'!$B:$N,13,FALSE)),"",VLOOKUP(CONCATENATE($A10,"_",W$2),'Reference data SID'!$B:$N,13,FALSE))</f>
        <v>7778-73-6</v>
      </c>
      <c r="X10" s="17" t="str">
        <f>IF(ISERROR(VLOOKUP(CONCATENATE($A10,"_",X$2),'Reference data SID'!$B:$N,13,FALSE)),"",VLOOKUP(CONCATENATE($A10,"_",X$2),'Reference data SID'!$B:$N,13,FALSE))</f>
        <v>24448-09-7</v>
      </c>
      <c r="Y10" s="17" t="str">
        <f>IF(ISERROR(VLOOKUP(CONCATENATE($A10,"_",Y$2),'Reference data SID'!$B:$N,13,FALSE)),"",VLOOKUP(CONCATENATE($A10,"_",Y$2),'Reference data SID'!$B:$N,13,FALSE))</f>
        <v>95370-51-7</v>
      </c>
      <c r="Z10" s="16" t="str">
        <f>IF(ISERROR(VLOOKUP(CONCATENATE($A10,"_",Z$2),'Reference data SID'!$B:$N,13,FALSE)),"",VLOOKUP(CONCATENATE($A10,"_",Z$2),'Reference data SID'!$B:$N,13,FALSE))</f>
        <v/>
      </c>
      <c r="AA10" s="16" t="str">
        <f>IF(ISERROR(VLOOKUP(CONCATENATE($A10,"_",AA$2),'Reference data SID'!$B:$N,13,FALSE)),"",VLOOKUP(CONCATENATE($A10,"_",AA$2),'Reference data SID'!$B:$N,13,FALSE))</f>
        <v/>
      </c>
      <c r="AB10" s="16" t="str">
        <f>IF(ISERROR(VLOOKUP(CONCATENATE($A10,"_",AB$2),'Reference data SID'!$B:$N,13,FALSE)),"",VLOOKUP(CONCATENATE($A10,"_",AB$2),'Reference data SID'!$B:$N,13,FALSE))</f>
        <v/>
      </c>
      <c r="AC10" s="16" t="str">
        <f>IF(ISERROR(VLOOKUP(CONCATENATE($A10,"_",AC$2),'Reference data SID'!$B:$N,13,FALSE)),"",VLOOKUP(CONCATENATE($A10,"_",AC$2),'Reference data SID'!$B:$N,13,FALSE))</f>
        <v/>
      </c>
      <c r="AD10" s="16" t="str">
        <f>IF(ISERROR(VLOOKUP(CONCATENATE($A10,"_",AD$2),'Reference data SID'!$B:$N,13,FALSE)),"",VLOOKUP(CONCATENATE($A10,"_",AD$2),'Reference data SID'!$B:$N,13,FALSE))</f>
        <v/>
      </c>
      <c r="AE10" s="16" t="str">
        <f>IF(ISERROR(VLOOKUP(CONCATENATE($A10,"_",AE$2),'Reference data SID'!$B:$N,13,FALSE)),"",VLOOKUP(CONCATENATE($A10,"_",AE$2),'Reference data SID'!$B:$N,13,FALSE))</f>
        <v/>
      </c>
      <c r="AF10" s="16" t="str">
        <f>IF(ISERROR(VLOOKUP(CONCATENATE($A10,"_",AF$2),'Reference data SID'!$B:$N,13,FALSE)),"",VLOOKUP(CONCATENATE($A10,"_",AF$2),'Reference data SID'!$B:$N,13,FALSE))</f>
        <v/>
      </c>
      <c r="AG10" s="16" t="str">
        <f>IF(ISERROR(VLOOKUP(CONCATENATE($A10,"_",AG$2),'Reference data SID'!$B:$N,13,FALSE)),"",VLOOKUP(CONCATENATE($A10,"_",AG$2),'Reference data SID'!$B:$N,13,FALSE))</f>
        <v/>
      </c>
      <c r="AH10" s="16" t="str">
        <f>IF(ISERROR(VLOOKUP(CONCATENATE($A10,"_",AH$2),'Reference data SID'!$B:$N,13,FALSE)),"",VLOOKUP(CONCATENATE($A10,"_",AH$2),'Reference data SID'!$B:$N,13,FALSE))</f>
        <v/>
      </c>
      <c r="AI10" s="16" t="str">
        <f>IF(ISERROR(VLOOKUP(CONCATENATE($A10,"_",AI$2),'Reference data SID'!$B:$N,13,FALSE)),"",VLOOKUP(CONCATENATE($A10,"_",AI$2),'Reference data SID'!$B:$N,13,FALSE))</f>
        <v/>
      </c>
      <c r="AJ10" s="16" t="str">
        <f>IF(ISERROR(VLOOKUP(CONCATENATE($A10,"_",AJ$2),'Reference data SID'!$B:$N,13,FALSE)),"",VLOOKUP(CONCATENATE($A10,"_",AJ$2),'Reference data SID'!$B:$N,13,FALSE))</f>
        <v/>
      </c>
      <c r="AK10" s="16" t="str">
        <f>IF(ISERROR(VLOOKUP(CONCATENATE($A10,"_",AK$2),'Reference data SID'!$B:$N,13,FALSE)),"",VLOOKUP(CONCATENATE($A10,"_",AK$2),'Reference data SID'!$B:$N,13,FALSE))</f>
        <v/>
      </c>
      <c r="AL10" s="16" t="str">
        <f>IF(ISERROR(VLOOKUP(CONCATENATE($A10,"_",AL$2),'Reference data SID'!$B:$N,13,FALSE)),"",VLOOKUP(CONCATENATE($A10,"_",AL$2),'Reference data SID'!$B:$N,13,FALSE))</f>
        <v/>
      </c>
      <c r="AM10" s="16" t="str">
        <f>IF(ISERROR(VLOOKUP(CONCATENATE($A10,"_",AM$2),'Reference data SID'!$B:$N,13,FALSE)),"",VLOOKUP(CONCATENATE($A10,"_",AM$2),'Reference data SID'!$B:$N,13,FALSE))</f>
        <v/>
      </c>
      <c r="AN10" s="16" t="str">
        <f>IF(ISERROR(VLOOKUP(CONCATENATE($A10,"_",AN$2),'Reference data SID'!$B:$N,13,FALSE)),"",VLOOKUP(CONCATENATE($A10,"_",AN$2),'Reference data SID'!$B:$N,13,FALSE))</f>
        <v/>
      </c>
      <c r="AO10" s="16" t="str">
        <f>IF(ISERROR(VLOOKUP(CONCATENATE($A10,"_",AO$2),'Reference data SID'!$B:$N,13,FALSE)),"",VLOOKUP(CONCATENATE($A10,"_",AO$2),'Reference data SID'!$B:$N,13,FALSE))</f>
        <v/>
      </c>
      <c r="AP10" s="16" t="str">
        <f>IF(ISERROR(VLOOKUP(CONCATENATE($A10,"_",AP$2),'Reference data SID'!$B:$N,13,FALSE)),"",VLOOKUP(CONCATENATE($A10,"_",AP$2),'Reference data SID'!$B:$N,13,FALSE))</f>
        <v/>
      </c>
      <c r="AQ10" s="16" t="str">
        <f>IF(ISERROR(VLOOKUP(CONCATENATE($A10,"_",AQ$2),'Reference data SID'!$B:$N,13,FALSE)),"",VLOOKUP(CONCATENATE($A10,"_",AQ$2),'Reference data SID'!$B:$N,13,FALSE))</f>
        <v/>
      </c>
      <c r="AR10" s="16" t="str">
        <f>IF(ISERROR(VLOOKUP(CONCATENATE($A10,"_",AR$2),'Reference data SID'!$B:$N,13,FALSE)),"",VLOOKUP(CONCATENATE($A10,"_",AR$2),'Reference data SID'!$B:$N,13,FALSE))</f>
        <v/>
      </c>
      <c r="AS10" s="16" t="str">
        <f>IF(ISERROR(VLOOKUP(CONCATENATE($A10,"_",AS$2),'Reference data SID'!$B:$N,13,FALSE)),"",VLOOKUP(CONCATENATE($A10,"_",AS$2),'Reference data SID'!$B:$N,13,FALSE))</f>
        <v/>
      </c>
      <c r="AT10" s="16" t="str">
        <f>IF(ISERROR(VLOOKUP(CONCATENATE($A10,"_",AT$2),'Reference data SID'!$B:$N,13,FALSE)),"",VLOOKUP(CONCATENATE($A10,"_",AT$2),'Reference data SID'!$B:$N,13,FALSE))</f>
        <v/>
      </c>
    </row>
    <row r="11" spans="1:46" x14ac:dyDescent="0.25">
      <c r="A11">
        <v>7</v>
      </c>
      <c r="B11" s="16" t="str">
        <f>IF(ISERROR(VLOOKUP(CONCATENATE($A11,"_",B$2),'Reference data SID'!$B:$N,13,FALSE)),"",VLOOKUP(CONCATENATE($A11,"_",B$2),'Reference data SID'!$B:$N,13,FALSE))</f>
        <v/>
      </c>
      <c r="C11" s="16" t="str">
        <f>IF(ISERROR(VLOOKUP(CONCATENATE($A11,"_",C$2),'Reference data SID'!$B:$N,13,FALSE)),"",VLOOKUP(CONCATENATE($A11,"_",C$2),'Reference data SID'!$B:$N,13,FALSE))</f>
        <v/>
      </c>
      <c r="D11" s="16" t="str">
        <f>IF(ISERROR(VLOOKUP(CONCATENATE($A11,"_",D$2),'Reference data SID'!$B:$N,13,FALSE)),"",VLOOKUP(CONCATENATE($A11,"_",D$2),'Reference data SID'!$B:$N,13,FALSE))</f>
        <v/>
      </c>
      <c r="E11" s="16" t="str">
        <f>IF(ISERROR(VLOOKUP(CONCATENATE($A11,"_",E$2),'Reference data SID'!$B:$N,13,FALSE)),"",VLOOKUP(CONCATENATE($A11,"_",E$2),'Reference data SID'!$B:$N,13,FALSE))</f>
        <v/>
      </c>
      <c r="F11" s="16" t="str">
        <f>IF(ISERROR(VLOOKUP(CONCATENATE($A11,"_",F$2),'Reference data SID'!$B:$N,13,FALSE)),"",VLOOKUP(CONCATENATE($A11,"_",F$2),'Reference data SID'!$B:$N,13,FALSE))</f>
        <v/>
      </c>
      <c r="G11" s="16" t="str">
        <f>IF(ISERROR(VLOOKUP(CONCATENATE($A11,"_",G$2),'Reference data SID'!$B:$N,13,FALSE)),"",VLOOKUP(CONCATENATE($A11,"_",G$2),'Reference data SID'!$B:$N,13,FALSE))</f>
        <v/>
      </c>
      <c r="H11" s="16" t="str">
        <f>IF(ISERROR(VLOOKUP(CONCATENATE($A11,"_",H$2),'Reference data SID'!$B:$N,13,FALSE)),"",VLOOKUP(CONCATENATE($A11,"_",H$2),'Reference data SID'!$B:$N,13,FALSE))</f>
        <v/>
      </c>
      <c r="I11" s="16" t="str">
        <f>IF(ISERROR(VLOOKUP(CONCATENATE($A11,"_",I$2),'Reference data SID'!$B:$N,13,FALSE)),"",VLOOKUP(CONCATENATE($A11,"_",I$2),'Reference data SID'!$B:$N,13,FALSE))</f>
        <v/>
      </c>
      <c r="J11" s="16" t="str">
        <f>IF(ISERROR(VLOOKUP(CONCATENATE($A11,"_",J$2),'Reference data SID'!$B:$N,13,FALSE)),"",VLOOKUP(CONCATENATE($A11,"_",J$2),'Reference data SID'!$B:$N,13,FALSE))</f>
        <v/>
      </c>
      <c r="K11" s="16" t="str">
        <f>IF(ISERROR(VLOOKUP(CONCATENATE($A11,"_",K$2),'Reference data SID'!$B:$N,13,FALSE)),"",VLOOKUP(CONCATENATE($A11,"_",K$2),'Reference data SID'!$B:$N,13,FALSE))</f>
        <v/>
      </c>
      <c r="L11" s="16" t="str">
        <f>IF(ISERROR(VLOOKUP(CONCATENATE($A11,"_",L$2),'Reference data SID'!$B:$N,13,FALSE)),"",VLOOKUP(CONCATENATE($A11,"_",L$2),'Reference data SID'!$B:$N,13,FALSE))</f>
        <v/>
      </c>
      <c r="M11" s="16" t="str">
        <f>IF(ISERROR(VLOOKUP(CONCATENATE($A11,"_",M$2),'Reference data SID'!$B:$N,13,FALSE)),"",VLOOKUP(CONCATENATE($A11,"_",M$2),'Reference data SID'!$B:$N,13,FALSE))</f>
        <v/>
      </c>
      <c r="N11" s="16" t="str">
        <f>IF(ISERROR(VLOOKUP(CONCATENATE($A11,"_",N$2),'Reference data SID'!$B:$N,13,FALSE)),"",VLOOKUP(CONCATENATE($A11,"_",N$2),'Reference data SID'!$B:$N,13,FALSE))</f>
        <v/>
      </c>
      <c r="O11" s="16" t="str">
        <f>IF(ISERROR(VLOOKUP(CONCATENATE($A11,"_",O$2),'Reference data SID'!$B:$N,13,FALSE)),"",VLOOKUP(CONCATENATE($A11,"_",O$2),'Reference data SID'!$B:$N,13,FALSE))</f>
        <v/>
      </c>
      <c r="P11" s="16" t="str">
        <f>IF(ISERROR(VLOOKUP(CONCATENATE($A11,"_",P$2),'Reference data SID'!$B:$N,13,FALSE)),"",VLOOKUP(CONCATENATE($A11,"_",P$2),'Reference data SID'!$B:$N,13,FALSE))</f>
        <v/>
      </c>
      <c r="Q11" s="16" t="str">
        <f>IF(ISERROR(VLOOKUP(CONCATENATE($A11,"_",Q$2),'Reference data SID'!$B:$N,13,FALSE)),"",VLOOKUP(CONCATENATE($A11,"_",Q$2),'Reference data SID'!$B:$N,13,FALSE))</f>
        <v/>
      </c>
      <c r="R11" s="16" t="str">
        <f>IF(ISERROR(VLOOKUP(CONCATENATE($A11,"_",R$2),'Reference data SID'!$B:$N,13,FALSE)),"",VLOOKUP(CONCATENATE($A11,"_",R$2),'Reference data SID'!$B:$N,13,FALSE))</f>
        <v/>
      </c>
      <c r="S11" s="16" t="str">
        <f>IF(ISERROR(VLOOKUP(CONCATENATE($A11,"_",S$2),'Reference data SID'!$B:$N,13,FALSE)),"",VLOOKUP(CONCATENATE($A11,"_",S$2),'Reference data SID'!$B:$N,13,FALSE))</f>
        <v/>
      </c>
      <c r="T11" s="16" t="str">
        <f>IF(ISERROR(VLOOKUP(CONCATENATE($A11,"_",T$2),'Reference data SID'!$B:$N,13,FALSE)),"",VLOOKUP(CONCATENATE($A11,"_",T$2),'Reference data SID'!$B:$N,13,FALSE))</f>
        <v/>
      </c>
      <c r="U11" s="16" t="str">
        <f>IF(ISERROR(VLOOKUP(CONCATENATE($A11,"_",U$2),'Reference data SID'!$B:$N,13,FALSE)),"",VLOOKUP(CONCATENATE($A11,"_",U$2),'Reference data SID'!$B:$N,13,FALSE))</f>
        <v/>
      </c>
      <c r="V11" s="16" t="str">
        <f>IF(ISERROR(VLOOKUP(CONCATENATE($A11,"_",V$2),'Reference data SID'!$B:$N,13,FALSE)),"",VLOOKUP(CONCATENATE($A11,"_",V$2),'Reference data SID'!$B:$N,13,FALSE))</f>
        <v/>
      </c>
      <c r="W11" s="17" t="str">
        <f>IF(ISERROR(VLOOKUP(CONCATENATE($A11,"_",W$2),'Reference data SID'!$B:$N,13,FALSE)),"",VLOOKUP(CONCATENATE($A11,"_",W$2),'Reference data SID'!$B:$N,13,FALSE))</f>
        <v>3772-94-9</v>
      </c>
      <c r="X11" s="17" t="str">
        <f>IF(ISERROR(VLOOKUP(CONCATENATE($A11,"_",X$2),'Reference data SID'!$B:$N,13,FALSE)),"",VLOOKUP(CONCATENATE($A11,"_",X$2),'Reference data SID'!$B:$N,13,FALSE))</f>
        <v>4151-50-2</v>
      </c>
      <c r="Y11" s="17" t="str">
        <f>IF(ISERROR(VLOOKUP(CONCATENATE($A11,"_",Y$2),'Reference data SID'!$B:$N,13,FALSE)),"",VLOOKUP(CONCATENATE($A11,"_",Y$2),'Reference data SID'!$B:$N,13,FALSE))</f>
        <v>94200-52-9</v>
      </c>
      <c r="Z11" s="16" t="str">
        <f>IF(ISERROR(VLOOKUP(CONCATENATE($A11,"_",Z$2),'Reference data SID'!$B:$N,13,FALSE)),"",VLOOKUP(CONCATENATE($A11,"_",Z$2),'Reference data SID'!$B:$N,13,FALSE))</f>
        <v/>
      </c>
      <c r="AA11" s="16" t="str">
        <f>IF(ISERROR(VLOOKUP(CONCATENATE($A11,"_",AA$2),'Reference data SID'!$B:$N,13,FALSE)),"",VLOOKUP(CONCATENATE($A11,"_",AA$2),'Reference data SID'!$B:$N,13,FALSE))</f>
        <v/>
      </c>
      <c r="AB11" s="16" t="str">
        <f>IF(ISERROR(VLOOKUP(CONCATENATE($A11,"_",AB$2),'Reference data SID'!$B:$N,13,FALSE)),"",VLOOKUP(CONCATENATE($A11,"_",AB$2),'Reference data SID'!$B:$N,13,FALSE))</f>
        <v/>
      </c>
      <c r="AC11" s="16" t="str">
        <f>IF(ISERROR(VLOOKUP(CONCATENATE($A11,"_",AC$2),'Reference data SID'!$B:$N,13,FALSE)),"",VLOOKUP(CONCATENATE($A11,"_",AC$2),'Reference data SID'!$B:$N,13,FALSE))</f>
        <v/>
      </c>
      <c r="AD11" s="16" t="str">
        <f>IF(ISERROR(VLOOKUP(CONCATENATE($A11,"_",AD$2),'Reference data SID'!$B:$N,13,FALSE)),"",VLOOKUP(CONCATENATE($A11,"_",AD$2),'Reference data SID'!$B:$N,13,FALSE))</f>
        <v/>
      </c>
      <c r="AE11" s="16" t="str">
        <f>IF(ISERROR(VLOOKUP(CONCATENATE($A11,"_",AE$2),'Reference data SID'!$B:$N,13,FALSE)),"",VLOOKUP(CONCATENATE($A11,"_",AE$2),'Reference data SID'!$B:$N,13,FALSE))</f>
        <v/>
      </c>
      <c r="AF11" s="16" t="str">
        <f>IF(ISERROR(VLOOKUP(CONCATENATE($A11,"_",AF$2),'Reference data SID'!$B:$N,13,FALSE)),"",VLOOKUP(CONCATENATE($A11,"_",AF$2),'Reference data SID'!$B:$N,13,FALSE))</f>
        <v/>
      </c>
      <c r="AG11" s="16" t="str">
        <f>IF(ISERROR(VLOOKUP(CONCATENATE($A11,"_",AG$2),'Reference data SID'!$B:$N,13,FALSE)),"",VLOOKUP(CONCATENATE($A11,"_",AG$2),'Reference data SID'!$B:$N,13,FALSE))</f>
        <v/>
      </c>
      <c r="AH11" s="16" t="str">
        <f>IF(ISERROR(VLOOKUP(CONCATENATE($A11,"_",AH$2),'Reference data SID'!$B:$N,13,FALSE)),"",VLOOKUP(CONCATENATE($A11,"_",AH$2),'Reference data SID'!$B:$N,13,FALSE))</f>
        <v/>
      </c>
      <c r="AI11" s="16" t="str">
        <f>IF(ISERROR(VLOOKUP(CONCATENATE($A11,"_",AI$2),'Reference data SID'!$B:$N,13,FALSE)),"",VLOOKUP(CONCATENATE($A11,"_",AI$2),'Reference data SID'!$B:$N,13,FALSE))</f>
        <v/>
      </c>
      <c r="AJ11" s="16" t="str">
        <f>IF(ISERROR(VLOOKUP(CONCATENATE($A11,"_",AJ$2),'Reference data SID'!$B:$N,13,FALSE)),"",VLOOKUP(CONCATENATE($A11,"_",AJ$2),'Reference data SID'!$B:$N,13,FALSE))</f>
        <v/>
      </c>
      <c r="AK11" s="16" t="str">
        <f>IF(ISERROR(VLOOKUP(CONCATENATE($A11,"_",AK$2),'Reference data SID'!$B:$N,13,FALSE)),"",VLOOKUP(CONCATENATE($A11,"_",AK$2),'Reference data SID'!$B:$N,13,FALSE))</f>
        <v/>
      </c>
      <c r="AL11" s="16" t="str">
        <f>IF(ISERROR(VLOOKUP(CONCATENATE($A11,"_",AL$2),'Reference data SID'!$B:$N,13,FALSE)),"",VLOOKUP(CONCATENATE($A11,"_",AL$2),'Reference data SID'!$B:$N,13,FALSE))</f>
        <v/>
      </c>
      <c r="AM11" s="16" t="str">
        <f>IF(ISERROR(VLOOKUP(CONCATENATE($A11,"_",AM$2),'Reference data SID'!$B:$N,13,FALSE)),"",VLOOKUP(CONCATENATE($A11,"_",AM$2),'Reference data SID'!$B:$N,13,FALSE))</f>
        <v/>
      </c>
      <c r="AN11" s="16" t="str">
        <f>IF(ISERROR(VLOOKUP(CONCATENATE($A11,"_",AN$2),'Reference data SID'!$B:$N,13,FALSE)),"",VLOOKUP(CONCATENATE($A11,"_",AN$2),'Reference data SID'!$B:$N,13,FALSE))</f>
        <v/>
      </c>
      <c r="AO11" s="16" t="str">
        <f>IF(ISERROR(VLOOKUP(CONCATENATE($A11,"_",AO$2),'Reference data SID'!$B:$N,13,FALSE)),"",VLOOKUP(CONCATENATE($A11,"_",AO$2),'Reference data SID'!$B:$N,13,FALSE))</f>
        <v/>
      </c>
      <c r="AP11" s="16" t="str">
        <f>IF(ISERROR(VLOOKUP(CONCATENATE($A11,"_",AP$2),'Reference data SID'!$B:$N,13,FALSE)),"",VLOOKUP(CONCATENATE($A11,"_",AP$2),'Reference data SID'!$B:$N,13,FALSE))</f>
        <v/>
      </c>
      <c r="AQ11" s="16" t="str">
        <f>IF(ISERROR(VLOOKUP(CONCATENATE($A11,"_",AQ$2),'Reference data SID'!$B:$N,13,FALSE)),"",VLOOKUP(CONCATENATE($A11,"_",AQ$2),'Reference data SID'!$B:$N,13,FALSE))</f>
        <v/>
      </c>
      <c r="AR11" s="16" t="str">
        <f>IF(ISERROR(VLOOKUP(CONCATENATE($A11,"_",AR$2),'Reference data SID'!$B:$N,13,FALSE)),"",VLOOKUP(CONCATENATE($A11,"_",AR$2),'Reference data SID'!$B:$N,13,FALSE))</f>
        <v/>
      </c>
      <c r="AS11" s="16" t="str">
        <f>IF(ISERROR(VLOOKUP(CONCATENATE($A11,"_",AS$2),'Reference data SID'!$B:$N,13,FALSE)),"",VLOOKUP(CONCATENATE($A11,"_",AS$2),'Reference data SID'!$B:$N,13,FALSE))</f>
        <v/>
      </c>
      <c r="AT11" s="16" t="str">
        <f>IF(ISERROR(VLOOKUP(CONCATENATE($A11,"_",AT$2),'Reference data SID'!$B:$N,13,FALSE)),"",VLOOKUP(CONCATENATE($A11,"_",AT$2),'Reference data SID'!$B:$N,13,FALSE))</f>
        <v/>
      </c>
    </row>
    <row r="12" spans="1:46" x14ac:dyDescent="0.25">
      <c r="A12">
        <v>8</v>
      </c>
      <c r="B12" s="16" t="str">
        <f>IF(ISERROR(VLOOKUP(CONCATENATE($A12,"_",B$2),'Reference data SID'!$B:$N,13,FALSE)),"",VLOOKUP(CONCATENATE($A12,"_",B$2),'Reference data SID'!$B:$N,13,FALSE))</f>
        <v/>
      </c>
      <c r="C12" s="16" t="str">
        <f>IF(ISERROR(VLOOKUP(CONCATENATE($A12,"_",C$2),'Reference data SID'!$B:$N,13,FALSE)),"",VLOOKUP(CONCATENATE($A12,"_",C$2),'Reference data SID'!$B:$N,13,FALSE))</f>
        <v/>
      </c>
      <c r="D12" s="16" t="str">
        <f>IF(ISERROR(VLOOKUP(CONCATENATE($A12,"_",D$2),'Reference data SID'!$B:$N,13,FALSE)),"",VLOOKUP(CONCATENATE($A12,"_",D$2),'Reference data SID'!$B:$N,13,FALSE))</f>
        <v/>
      </c>
      <c r="E12" s="16" t="str">
        <f>IF(ISERROR(VLOOKUP(CONCATENATE($A12,"_",E$2),'Reference data SID'!$B:$N,13,FALSE)),"",VLOOKUP(CONCATENATE($A12,"_",E$2),'Reference data SID'!$B:$N,13,FALSE))</f>
        <v/>
      </c>
      <c r="F12" s="16" t="str">
        <f>IF(ISERROR(VLOOKUP(CONCATENATE($A12,"_",F$2),'Reference data SID'!$B:$N,13,FALSE)),"",VLOOKUP(CONCATENATE($A12,"_",F$2),'Reference data SID'!$B:$N,13,FALSE))</f>
        <v/>
      </c>
      <c r="G12" s="16" t="str">
        <f>IF(ISERROR(VLOOKUP(CONCATENATE($A12,"_",G$2),'Reference data SID'!$B:$N,13,FALSE)),"",VLOOKUP(CONCATENATE($A12,"_",G$2),'Reference data SID'!$B:$N,13,FALSE))</f>
        <v/>
      </c>
      <c r="H12" s="16" t="str">
        <f>IF(ISERROR(VLOOKUP(CONCATENATE($A12,"_",H$2),'Reference data SID'!$B:$N,13,FALSE)),"",VLOOKUP(CONCATENATE($A12,"_",H$2),'Reference data SID'!$B:$N,13,FALSE))</f>
        <v/>
      </c>
      <c r="I12" s="16" t="str">
        <f>IF(ISERROR(VLOOKUP(CONCATENATE($A12,"_",I$2),'Reference data SID'!$B:$N,13,FALSE)),"",VLOOKUP(CONCATENATE($A12,"_",I$2),'Reference data SID'!$B:$N,13,FALSE))</f>
        <v/>
      </c>
      <c r="J12" s="16" t="str">
        <f>IF(ISERROR(VLOOKUP(CONCATENATE($A12,"_",J$2),'Reference data SID'!$B:$N,13,FALSE)),"",VLOOKUP(CONCATENATE($A12,"_",J$2),'Reference data SID'!$B:$N,13,FALSE))</f>
        <v/>
      </c>
      <c r="K12" s="16" t="str">
        <f>IF(ISERROR(VLOOKUP(CONCATENATE($A12,"_",K$2),'Reference data SID'!$B:$N,13,FALSE)),"",VLOOKUP(CONCATENATE($A12,"_",K$2),'Reference data SID'!$B:$N,13,FALSE))</f>
        <v/>
      </c>
      <c r="L12" s="16" t="str">
        <f>IF(ISERROR(VLOOKUP(CONCATENATE($A12,"_",L$2),'Reference data SID'!$B:$N,13,FALSE)),"",VLOOKUP(CONCATENATE($A12,"_",L$2),'Reference data SID'!$B:$N,13,FALSE))</f>
        <v/>
      </c>
      <c r="M12" s="16" t="str">
        <f>IF(ISERROR(VLOOKUP(CONCATENATE($A12,"_",M$2),'Reference data SID'!$B:$N,13,FALSE)),"",VLOOKUP(CONCATENATE($A12,"_",M$2),'Reference data SID'!$B:$N,13,FALSE))</f>
        <v/>
      </c>
      <c r="N12" s="16" t="str">
        <f>IF(ISERROR(VLOOKUP(CONCATENATE($A12,"_",N$2),'Reference data SID'!$B:$N,13,FALSE)),"",VLOOKUP(CONCATENATE($A12,"_",N$2),'Reference data SID'!$B:$N,13,FALSE))</f>
        <v/>
      </c>
      <c r="O12" s="16" t="str">
        <f>IF(ISERROR(VLOOKUP(CONCATENATE($A12,"_",O$2),'Reference data SID'!$B:$N,13,FALSE)),"",VLOOKUP(CONCATENATE($A12,"_",O$2),'Reference data SID'!$B:$N,13,FALSE))</f>
        <v/>
      </c>
      <c r="P12" s="16" t="str">
        <f>IF(ISERROR(VLOOKUP(CONCATENATE($A12,"_",P$2),'Reference data SID'!$B:$N,13,FALSE)),"",VLOOKUP(CONCATENATE($A12,"_",P$2),'Reference data SID'!$B:$N,13,FALSE))</f>
        <v/>
      </c>
      <c r="Q12" s="16" t="str">
        <f>IF(ISERROR(VLOOKUP(CONCATENATE($A12,"_",Q$2),'Reference data SID'!$B:$N,13,FALSE)),"",VLOOKUP(CONCATENATE($A12,"_",Q$2),'Reference data SID'!$B:$N,13,FALSE))</f>
        <v/>
      </c>
      <c r="R12" s="16" t="str">
        <f>IF(ISERROR(VLOOKUP(CONCATENATE($A12,"_",R$2),'Reference data SID'!$B:$N,13,FALSE)),"",VLOOKUP(CONCATENATE($A12,"_",R$2),'Reference data SID'!$B:$N,13,FALSE))</f>
        <v/>
      </c>
      <c r="S12" s="16" t="str">
        <f>IF(ISERROR(VLOOKUP(CONCATENATE($A12,"_",S$2),'Reference data SID'!$B:$N,13,FALSE)),"",VLOOKUP(CONCATENATE($A12,"_",S$2),'Reference data SID'!$B:$N,13,FALSE))</f>
        <v/>
      </c>
      <c r="T12" s="16" t="str">
        <f>IF(ISERROR(VLOOKUP(CONCATENATE($A12,"_",T$2),'Reference data SID'!$B:$N,13,FALSE)),"",VLOOKUP(CONCATENATE($A12,"_",T$2),'Reference data SID'!$B:$N,13,FALSE))</f>
        <v/>
      </c>
      <c r="U12" s="16" t="str">
        <f>IF(ISERROR(VLOOKUP(CONCATENATE($A12,"_",U$2),'Reference data SID'!$B:$N,13,FALSE)),"",VLOOKUP(CONCATENATE($A12,"_",U$2),'Reference data SID'!$B:$N,13,FALSE))</f>
        <v/>
      </c>
      <c r="V12" s="16" t="str">
        <f>IF(ISERROR(VLOOKUP(CONCATENATE($A12,"_",V$2),'Reference data SID'!$B:$N,13,FALSE)),"",VLOOKUP(CONCATENATE($A12,"_",V$2),'Reference data SID'!$B:$N,13,FALSE))</f>
        <v/>
      </c>
      <c r="W12" s="17" t="str">
        <f>IF(ISERROR(VLOOKUP(CONCATENATE($A12,"_",W$2),'Reference data SID'!$B:$N,13,FALSE)),"",VLOOKUP(CONCATENATE($A12,"_",W$2),'Reference data SID'!$B:$N,13,FALSE))</f>
        <v>2917-32-0</v>
      </c>
      <c r="X12" s="17" t="str">
        <f>IF(ISERROR(VLOOKUP(CONCATENATE($A12,"_",X$2),'Reference data SID'!$B:$N,13,FALSE)),"",VLOOKUP(CONCATENATE($A12,"_",X$2),'Reference data SID'!$B:$N,13,FALSE))</f>
        <v>2795-39-3</v>
      </c>
      <c r="Y12" s="17" t="str">
        <f>IF(ISERROR(VLOOKUP(CONCATENATE($A12,"_",Y$2),'Reference data SID'!$B:$N,13,FALSE)),"",VLOOKUP(CONCATENATE($A12,"_",Y$2),'Reference data SID'!$B:$N,13,FALSE))</f>
        <v>94200-51-8</v>
      </c>
      <c r="Z12" s="16" t="str">
        <f>IF(ISERROR(VLOOKUP(CONCATENATE($A12,"_",Z$2),'Reference data SID'!$B:$N,13,FALSE)),"",VLOOKUP(CONCATENATE($A12,"_",Z$2),'Reference data SID'!$B:$N,13,FALSE))</f>
        <v/>
      </c>
      <c r="AA12" s="16" t="str">
        <f>IF(ISERROR(VLOOKUP(CONCATENATE($A12,"_",AA$2),'Reference data SID'!$B:$N,13,FALSE)),"",VLOOKUP(CONCATENATE($A12,"_",AA$2),'Reference data SID'!$B:$N,13,FALSE))</f>
        <v/>
      </c>
      <c r="AB12" s="16" t="str">
        <f>IF(ISERROR(VLOOKUP(CONCATENATE($A12,"_",AB$2),'Reference data SID'!$B:$N,13,FALSE)),"",VLOOKUP(CONCATENATE($A12,"_",AB$2),'Reference data SID'!$B:$N,13,FALSE))</f>
        <v/>
      </c>
      <c r="AC12" s="16" t="str">
        <f>IF(ISERROR(VLOOKUP(CONCATENATE($A12,"_",AC$2),'Reference data SID'!$B:$N,13,FALSE)),"",VLOOKUP(CONCATENATE($A12,"_",AC$2),'Reference data SID'!$B:$N,13,FALSE))</f>
        <v/>
      </c>
      <c r="AD12" s="16" t="str">
        <f>IF(ISERROR(VLOOKUP(CONCATENATE($A12,"_",AD$2),'Reference data SID'!$B:$N,13,FALSE)),"",VLOOKUP(CONCATENATE($A12,"_",AD$2),'Reference data SID'!$B:$N,13,FALSE))</f>
        <v/>
      </c>
      <c r="AE12" s="16" t="str">
        <f>IF(ISERROR(VLOOKUP(CONCATENATE($A12,"_",AE$2),'Reference data SID'!$B:$N,13,FALSE)),"",VLOOKUP(CONCATENATE($A12,"_",AE$2),'Reference data SID'!$B:$N,13,FALSE))</f>
        <v/>
      </c>
      <c r="AF12" s="16" t="str">
        <f>IF(ISERROR(VLOOKUP(CONCATENATE($A12,"_",AF$2),'Reference data SID'!$B:$N,13,FALSE)),"",VLOOKUP(CONCATENATE($A12,"_",AF$2),'Reference data SID'!$B:$N,13,FALSE))</f>
        <v/>
      </c>
      <c r="AG12" s="16" t="str">
        <f>IF(ISERROR(VLOOKUP(CONCATENATE($A12,"_",AG$2),'Reference data SID'!$B:$N,13,FALSE)),"",VLOOKUP(CONCATENATE($A12,"_",AG$2),'Reference data SID'!$B:$N,13,FALSE))</f>
        <v/>
      </c>
      <c r="AH12" s="16" t="str">
        <f>IF(ISERROR(VLOOKUP(CONCATENATE($A12,"_",AH$2),'Reference data SID'!$B:$N,13,FALSE)),"",VLOOKUP(CONCATENATE($A12,"_",AH$2),'Reference data SID'!$B:$N,13,FALSE))</f>
        <v/>
      </c>
      <c r="AI12" s="16" t="str">
        <f>IF(ISERROR(VLOOKUP(CONCATENATE($A12,"_",AI$2),'Reference data SID'!$B:$N,13,FALSE)),"",VLOOKUP(CONCATENATE($A12,"_",AI$2),'Reference data SID'!$B:$N,13,FALSE))</f>
        <v/>
      </c>
      <c r="AJ12" s="16" t="str">
        <f>IF(ISERROR(VLOOKUP(CONCATENATE($A12,"_",AJ$2),'Reference data SID'!$B:$N,13,FALSE)),"",VLOOKUP(CONCATENATE($A12,"_",AJ$2),'Reference data SID'!$B:$N,13,FALSE))</f>
        <v/>
      </c>
      <c r="AK12" s="16" t="str">
        <f>IF(ISERROR(VLOOKUP(CONCATENATE($A12,"_",AK$2),'Reference data SID'!$B:$N,13,FALSE)),"",VLOOKUP(CONCATENATE($A12,"_",AK$2),'Reference data SID'!$B:$N,13,FALSE))</f>
        <v/>
      </c>
      <c r="AL12" s="16" t="str">
        <f>IF(ISERROR(VLOOKUP(CONCATENATE($A12,"_",AL$2),'Reference data SID'!$B:$N,13,FALSE)),"",VLOOKUP(CONCATENATE($A12,"_",AL$2),'Reference data SID'!$B:$N,13,FALSE))</f>
        <v/>
      </c>
      <c r="AM12" s="16" t="str">
        <f>IF(ISERROR(VLOOKUP(CONCATENATE($A12,"_",AM$2),'Reference data SID'!$B:$N,13,FALSE)),"",VLOOKUP(CONCATENATE($A12,"_",AM$2),'Reference data SID'!$B:$N,13,FALSE))</f>
        <v/>
      </c>
      <c r="AN12" s="16" t="str">
        <f>IF(ISERROR(VLOOKUP(CONCATENATE($A12,"_",AN$2),'Reference data SID'!$B:$N,13,FALSE)),"",VLOOKUP(CONCATENATE($A12,"_",AN$2),'Reference data SID'!$B:$N,13,FALSE))</f>
        <v/>
      </c>
      <c r="AO12" s="16" t="str">
        <f>IF(ISERROR(VLOOKUP(CONCATENATE($A12,"_",AO$2),'Reference data SID'!$B:$N,13,FALSE)),"",VLOOKUP(CONCATENATE($A12,"_",AO$2),'Reference data SID'!$B:$N,13,FALSE))</f>
        <v/>
      </c>
      <c r="AP12" s="16" t="str">
        <f>IF(ISERROR(VLOOKUP(CONCATENATE($A12,"_",AP$2),'Reference data SID'!$B:$N,13,FALSE)),"",VLOOKUP(CONCATENATE($A12,"_",AP$2),'Reference data SID'!$B:$N,13,FALSE))</f>
        <v/>
      </c>
      <c r="AQ12" s="16" t="str">
        <f>IF(ISERROR(VLOOKUP(CONCATENATE($A12,"_",AQ$2),'Reference data SID'!$B:$N,13,FALSE)),"",VLOOKUP(CONCATENATE($A12,"_",AQ$2),'Reference data SID'!$B:$N,13,FALSE))</f>
        <v/>
      </c>
      <c r="AR12" s="16" t="str">
        <f>IF(ISERROR(VLOOKUP(CONCATENATE($A12,"_",AR$2),'Reference data SID'!$B:$N,13,FALSE)),"",VLOOKUP(CONCATENATE($A12,"_",AR$2),'Reference data SID'!$B:$N,13,FALSE))</f>
        <v/>
      </c>
      <c r="AS12" s="16" t="str">
        <f>IF(ISERROR(VLOOKUP(CONCATENATE($A12,"_",AS$2),'Reference data SID'!$B:$N,13,FALSE)),"",VLOOKUP(CONCATENATE($A12,"_",AS$2),'Reference data SID'!$B:$N,13,FALSE))</f>
        <v/>
      </c>
      <c r="AT12" s="16" t="str">
        <f>IF(ISERROR(VLOOKUP(CONCATENATE($A12,"_",AT$2),'Reference data SID'!$B:$N,13,FALSE)),"",VLOOKUP(CONCATENATE($A12,"_",AT$2),'Reference data SID'!$B:$N,13,FALSE))</f>
        <v/>
      </c>
    </row>
    <row r="13" spans="1:46" x14ac:dyDescent="0.25">
      <c r="A13">
        <v>9</v>
      </c>
      <c r="B13" s="16" t="str">
        <f>IF(ISERROR(VLOOKUP(CONCATENATE($A13,"_",B$2),'Reference data SID'!$B:$N,13,FALSE)),"",VLOOKUP(CONCATENATE($A13,"_",B$2),'Reference data SID'!$B:$N,13,FALSE))</f>
        <v/>
      </c>
      <c r="C13" s="16" t="str">
        <f>IF(ISERROR(VLOOKUP(CONCATENATE($A13,"_",C$2),'Reference data SID'!$B:$N,13,FALSE)),"",VLOOKUP(CONCATENATE($A13,"_",C$2),'Reference data SID'!$B:$N,13,FALSE))</f>
        <v/>
      </c>
      <c r="D13" s="16" t="str">
        <f>IF(ISERROR(VLOOKUP(CONCATENATE($A13,"_",D$2),'Reference data SID'!$B:$N,13,FALSE)),"",VLOOKUP(CONCATENATE($A13,"_",D$2),'Reference data SID'!$B:$N,13,FALSE))</f>
        <v/>
      </c>
      <c r="E13" s="16" t="str">
        <f>IF(ISERROR(VLOOKUP(CONCATENATE($A13,"_",E$2),'Reference data SID'!$B:$N,13,FALSE)),"",VLOOKUP(CONCATENATE($A13,"_",E$2),'Reference data SID'!$B:$N,13,FALSE))</f>
        <v/>
      </c>
      <c r="F13" s="16" t="str">
        <f>IF(ISERROR(VLOOKUP(CONCATENATE($A13,"_",F$2),'Reference data SID'!$B:$N,13,FALSE)),"",VLOOKUP(CONCATENATE($A13,"_",F$2),'Reference data SID'!$B:$N,13,FALSE))</f>
        <v/>
      </c>
      <c r="G13" s="16" t="str">
        <f>IF(ISERROR(VLOOKUP(CONCATENATE($A13,"_",G$2),'Reference data SID'!$B:$N,13,FALSE)),"",VLOOKUP(CONCATENATE($A13,"_",G$2),'Reference data SID'!$B:$N,13,FALSE))</f>
        <v/>
      </c>
      <c r="H13" s="16" t="str">
        <f>IF(ISERROR(VLOOKUP(CONCATENATE($A13,"_",H$2),'Reference data SID'!$B:$N,13,FALSE)),"",VLOOKUP(CONCATENATE($A13,"_",H$2),'Reference data SID'!$B:$N,13,FALSE))</f>
        <v/>
      </c>
      <c r="I13" s="16" t="str">
        <f>IF(ISERROR(VLOOKUP(CONCATENATE($A13,"_",I$2),'Reference data SID'!$B:$N,13,FALSE)),"",VLOOKUP(CONCATENATE($A13,"_",I$2),'Reference data SID'!$B:$N,13,FALSE))</f>
        <v/>
      </c>
      <c r="J13" s="16" t="str">
        <f>IF(ISERROR(VLOOKUP(CONCATENATE($A13,"_",J$2),'Reference data SID'!$B:$N,13,FALSE)),"",VLOOKUP(CONCATENATE($A13,"_",J$2),'Reference data SID'!$B:$N,13,FALSE))</f>
        <v/>
      </c>
      <c r="K13" s="16" t="str">
        <f>IF(ISERROR(VLOOKUP(CONCATENATE($A13,"_",K$2),'Reference data SID'!$B:$N,13,FALSE)),"",VLOOKUP(CONCATENATE($A13,"_",K$2),'Reference data SID'!$B:$N,13,FALSE))</f>
        <v/>
      </c>
      <c r="L13" s="16" t="str">
        <f>IF(ISERROR(VLOOKUP(CONCATENATE($A13,"_",L$2),'Reference data SID'!$B:$N,13,FALSE)),"",VLOOKUP(CONCATENATE($A13,"_",L$2),'Reference data SID'!$B:$N,13,FALSE))</f>
        <v/>
      </c>
      <c r="M13" s="16" t="str">
        <f>IF(ISERROR(VLOOKUP(CONCATENATE($A13,"_",M$2),'Reference data SID'!$B:$N,13,FALSE)),"",VLOOKUP(CONCATENATE($A13,"_",M$2),'Reference data SID'!$B:$N,13,FALSE))</f>
        <v/>
      </c>
      <c r="N13" s="16" t="str">
        <f>IF(ISERROR(VLOOKUP(CONCATENATE($A13,"_",N$2),'Reference data SID'!$B:$N,13,FALSE)),"",VLOOKUP(CONCATENATE($A13,"_",N$2),'Reference data SID'!$B:$N,13,FALSE))</f>
        <v/>
      </c>
      <c r="O13" s="16" t="str">
        <f>IF(ISERROR(VLOOKUP(CONCATENATE($A13,"_",O$2),'Reference data SID'!$B:$N,13,FALSE)),"",VLOOKUP(CONCATENATE($A13,"_",O$2),'Reference data SID'!$B:$N,13,FALSE))</f>
        <v/>
      </c>
      <c r="P13" s="16" t="str">
        <f>IF(ISERROR(VLOOKUP(CONCATENATE($A13,"_",P$2),'Reference data SID'!$B:$N,13,FALSE)),"",VLOOKUP(CONCATENATE($A13,"_",P$2),'Reference data SID'!$B:$N,13,FALSE))</f>
        <v/>
      </c>
      <c r="Q13" s="16" t="str">
        <f>IF(ISERROR(VLOOKUP(CONCATENATE($A13,"_",Q$2),'Reference data SID'!$B:$N,13,FALSE)),"",VLOOKUP(CONCATENATE($A13,"_",Q$2),'Reference data SID'!$B:$N,13,FALSE))</f>
        <v/>
      </c>
      <c r="R13" s="16" t="str">
        <f>IF(ISERROR(VLOOKUP(CONCATENATE($A13,"_",R$2),'Reference data SID'!$B:$N,13,FALSE)),"",VLOOKUP(CONCATENATE($A13,"_",R$2),'Reference data SID'!$B:$N,13,FALSE))</f>
        <v/>
      </c>
      <c r="S13" s="16" t="str">
        <f>IF(ISERROR(VLOOKUP(CONCATENATE($A13,"_",S$2),'Reference data SID'!$B:$N,13,FALSE)),"",VLOOKUP(CONCATENATE($A13,"_",S$2),'Reference data SID'!$B:$N,13,FALSE))</f>
        <v/>
      </c>
      <c r="T13" s="16" t="str">
        <f>IF(ISERROR(VLOOKUP(CONCATENATE($A13,"_",T$2),'Reference data SID'!$B:$N,13,FALSE)),"",VLOOKUP(CONCATENATE($A13,"_",T$2),'Reference data SID'!$B:$N,13,FALSE))</f>
        <v/>
      </c>
      <c r="U13" s="16" t="str">
        <f>IF(ISERROR(VLOOKUP(CONCATENATE($A13,"_",U$2),'Reference data SID'!$B:$N,13,FALSE)),"",VLOOKUP(CONCATENATE($A13,"_",U$2),'Reference data SID'!$B:$N,13,FALSE))</f>
        <v/>
      </c>
      <c r="V13" s="16" t="str">
        <f>IF(ISERROR(VLOOKUP(CONCATENATE($A13,"_",V$2),'Reference data SID'!$B:$N,13,FALSE)),"",VLOOKUP(CONCATENATE($A13,"_",V$2),'Reference data SID'!$B:$N,13,FALSE))</f>
        <v/>
      </c>
      <c r="W13" s="17" t="str">
        <f>IF(ISERROR(VLOOKUP(CONCATENATE($A13,"_",W$2),'Reference data SID'!$B:$N,13,FALSE)),"",VLOOKUP(CONCATENATE($A13,"_",W$2),'Reference data SID'!$B:$N,13,FALSE))</f>
        <v>131-52-2</v>
      </c>
      <c r="X13" s="17" t="str">
        <f>IF(ISERROR(VLOOKUP(CONCATENATE($A13,"_",X$2),'Reference data SID'!$B:$N,13,FALSE)),"",VLOOKUP(CONCATENATE($A13,"_",X$2),'Reference data SID'!$B:$N,13,FALSE))</f>
        <v>1763-23-1</v>
      </c>
      <c r="Y13" s="17" t="str">
        <f>IF(ISERROR(VLOOKUP(CONCATENATE($A13,"_",Y$2),'Reference data SID'!$B:$N,13,FALSE)),"",VLOOKUP(CONCATENATE($A13,"_",Y$2),'Reference data SID'!$B:$N,13,FALSE))</f>
        <v>94200-50-7</v>
      </c>
      <c r="Z13" s="16" t="str">
        <f>IF(ISERROR(VLOOKUP(CONCATENATE($A13,"_",Z$2),'Reference data SID'!$B:$N,13,FALSE)),"",VLOOKUP(CONCATENATE($A13,"_",Z$2),'Reference data SID'!$B:$N,13,FALSE))</f>
        <v/>
      </c>
      <c r="AA13" s="16" t="str">
        <f>IF(ISERROR(VLOOKUP(CONCATENATE($A13,"_",AA$2),'Reference data SID'!$B:$N,13,FALSE)),"",VLOOKUP(CONCATENATE($A13,"_",AA$2),'Reference data SID'!$B:$N,13,FALSE))</f>
        <v/>
      </c>
      <c r="AB13" s="16" t="str">
        <f>IF(ISERROR(VLOOKUP(CONCATENATE($A13,"_",AB$2),'Reference data SID'!$B:$N,13,FALSE)),"",VLOOKUP(CONCATENATE($A13,"_",AB$2),'Reference data SID'!$B:$N,13,FALSE))</f>
        <v/>
      </c>
      <c r="AC13" s="16" t="str">
        <f>IF(ISERROR(VLOOKUP(CONCATENATE($A13,"_",AC$2),'Reference data SID'!$B:$N,13,FALSE)),"",VLOOKUP(CONCATENATE($A13,"_",AC$2),'Reference data SID'!$B:$N,13,FALSE))</f>
        <v/>
      </c>
      <c r="AD13" s="16" t="str">
        <f>IF(ISERROR(VLOOKUP(CONCATENATE($A13,"_",AD$2),'Reference data SID'!$B:$N,13,FALSE)),"",VLOOKUP(CONCATENATE($A13,"_",AD$2),'Reference data SID'!$B:$N,13,FALSE))</f>
        <v/>
      </c>
      <c r="AE13" s="16" t="str">
        <f>IF(ISERROR(VLOOKUP(CONCATENATE($A13,"_",AE$2),'Reference data SID'!$B:$N,13,FALSE)),"",VLOOKUP(CONCATENATE($A13,"_",AE$2),'Reference data SID'!$B:$N,13,FALSE))</f>
        <v/>
      </c>
      <c r="AF13" s="16" t="str">
        <f>IF(ISERROR(VLOOKUP(CONCATENATE($A13,"_",AF$2),'Reference data SID'!$B:$N,13,FALSE)),"",VLOOKUP(CONCATENATE($A13,"_",AF$2),'Reference data SID'!$B:$N,13,FALSE))</f>
        <v/>
      </c>
      <c r="AG13" s="16" t="str">
        <f>IF(ISERROR(VLOOKUP(CONCATENATE($A13,"_",AG$2),'Reference data SID'!$B:$N,13,FALSE)),"",VLOOKUP(CONCATENATE($A13,"_",AG$2),'Reference data SID'!$B:$N,13,FALSE))</f>
        <v/>
      </c>
      <c r="AH13" s="16" t="str">
        <f>IF(ISERROR(VLOOKUP(CONCATENATE($A13,"_",AH$2),'Reference data SID'!$B:$N,13,FALSE)),"",VLOOKUP(CONCATENATE($A13,"_",AH$2),'Reference data SID'!$B:$N,13,FALSE))</f>
        <v/>
      </c>
      <c r="AI13" s="16" t="str">
        <f>IF(ISERROR(VLOOKUP(CONCATENATE($A13,"_",AI$2),'Reference data SID'!$B:$N,13,FALSE)),"",VLOOKUP(CONCATENATE($A13,"_",AI$2),'Reference data SID'!$B:$N,13,FALSE))</f>
        <v/>
      </c>
      <c r="AJ13" s="16" t="str">
        <f>IF(ISERROR(VLOOKUP(CONCATENATE($A13,"_",AJ$2),'Reference data SID'!$B:$N,13,FALSE)),"",VLOOKUP(CONCATENATE($A13,"_",AJ$2),'Reference data SID'!$B:$N,13,FALSE))</f>
        <v/>
      </c>
      <c r="AK13" s="16" t="str">
        <f>IF(ISERROR(VLOOKUP(CONCATENATE($A13,"_",AK$2),'Reference data SID'!$B:$N,13,FALSE)),"",VLOOKUP(CONCATENATE($A13,"_",AK$2),'Reference data SID'!$B:$N,13,FALSE))</f>
        <v/>
      </c>
      <c r="AL13" s="16" t="str">
        <f>IF(ISERROR(VLOOKUP(CONCATENATE($A13,"_",AL$2),'Reference data SID'!$B:$N,13,FALSE)),"",VLOOKUP(CONCATENATE($A13,"_",AL$2),'Reference data SID'!$B:$N,13,FALSE))</f>
        <v/>
      </c>
      <c r="AM13" s="16" t="str">
        <f>IF(ISERROR(VLOOKUP(CONCATENATE($A13,"_",AM$2),'Reference data SID'!$B:$N,13,FALSE)),"",VLOOKUP(CONCATENATE($A13,"_",AM$2),'Reference data SID'!$B:$N,13,FALSE))</f>
        <v/>
      </c>
      <c r="AN13" s="16" t="str">
        <f>IF(ISERROR(VLOOKUP(CONCATENATE($A13,"_",AN$2),'Reference data SID'!$B:$N,13,FALSE)),"",VLOOKUP(CONCATENATE($A13,"_",AN$2),'Reference data SID'!$B:$N,13,FALSE))</f>
        <v/>
      </c>
      <c r="AO13" s="16" t="str">
        <f>IF(ISERROR(VLOOKUP(CONCATENATE($A13,"_",AO$2),'Reference data SID'!$B:$N,13,FALSE)),"",VLOOKUP(CONCATENATE($A13,"_",AO$2),'Reference data SID'!$B:$N,13,FALSE))</f>
        <v/>
      </c>
      <c r="AP13" s="16" t="str">
        <f>IF(ISERROR(VLOOKUP(CONCATENATE($A13,"_",AP$2),'Reference data SID'!$B:$N,13,FALSE)),"",VLOOKUP(CONCATENATE($A13,"_",AP$2),'Reference data SID'!$B:$N,13,FALSE))</f>
        <v/>
      </c>
      <c r="AQ13" s="16" t="str">
        <f>IF(ISERROR(VLOOKUP(CONCATENATE($A13,"_",AQ$2),'Reference data SID'!$B:$N,13,FALSE)),"",VLOOKUP(CONCATENATE($A13,"_",AQ$2),'Reference data SID'!$B:$N,13,FALSE))</f>
        <v/>
      </c>
      <c r="AR13" s="16" t="str">
        <f>IF(ISERROR(VLOOKUP(CONCATENATE($A13,"_",AR$2),'Reference data SID'!$B:$N,13,FALSE)),"",VLOOKUP(CONCATENATE($A13,"_",AR$2),'Reference data SID'!$B:$N,13,FALSE))</f>
        <v/>
      </c>
      <c r="AS13" s="16" t="str">
        <f>IF(ISERROR(VLOOKUP(CONCATENATE($A13,"_",AS$2),'Reference data SID'!$B:$N,13,FALSE)),"",VLOOKUP(CONCATENATE($A13,"_",AS$2),'Reference data SID'!$B:$N,13,FALSE))</f>
        <v/>
      </c>
      <c r="AT13" s="16" t="str">
        <f>IF(ISERROR(VLOOKUP(CONCATENATE($A13,"_",AT$2),'Reference data SID'!$B:$N,13,FALSE)),"",VLOOKUP(CONCATENATE($A13,"_",AT$2),'Reference data SID'!$B:$N,13,FALSE))</f>
        <v/>
      </c>
    </row>
    <row r="14" spans="1:46" x14ac:dyDescent="0.25">
      <c r="A14">
        <v>10</v>
      </c>
      <c r="B14" s="16" t="str">
        <f>IF(ISERROR(VLOOKUP(CONCATENATE($A14,"_",B$2),'Reference data SID'!$B:$N,13,FALSE)),"",VLOOKUP(CONCATENATE($A14,"_",B$2),'Reference data SID'!$B:$N,13,FALSE))</f>
        <v/>
      </c>
      <c r="C14" s="16" t="str">
        <f>IF(ISERROR(VLOOKUP(CONCATENATE($A14,"_",C$2),'Reference data SID'!$B:$N,13,FALSE)),"",VLOOKUP(CONCATENATE($A14,"_",C$2),'Reference data SID'!$B:$N,13,FALSE))</f>
        <v/>
      </c>
      <c r="D14" s="16" t="str">
        <f>IF(ISERROR(VLOOKUP(CONCATENATE($A14,"_",D$2),'Reference data SID'!$B:$N,13,FALSE)),"",VLOOKUP(CONCATENATE($A14,"_",D$2),'Reference data SID'!$B:$N,13,FALSE))</f>
        <v/>
      </c>
      <c r="E14" s="16" t="str">
        <f>IF(ISERROR(VLOOKUP(CONCATENATE($A14,"_",E$2),'Reference data SID'!$B:$N,13,FALSE)),"",VLOOKUP(CONCATENATE($A14,"_",E$2),'Reference data SID'!$B:$N,13,FALSE))</f>
        <v/>
      </c>
      <c r="F14" s="16" t="str">
        <f>IF(ISERROR(VLOOKUP(CONCATENATE($A14,"_",F$2),'Reference data SID'!$B:$N,13,FALSE)),"",VLOOKUP(CONCATENATE($A14,"_",F$2),'Reference data SID'!$B:$N,13,FALSE))</f>
        <v/>
      </c>
      <c r="G14" s="16" t="str">
        <f>IF(ISERROR(VLOOKUP(CONCATENATE($A14,"_",G$2),'Reference data SID'!$B:$N,13,FALSE)),"",VLOOKUP(CONCATENATE($A14,"_",G$2),'Reference data SID'!$B:$N,13,FALSE))</f>
        <v/>
      </c>
      <c r="H14" s="16" t="str">
        <f>IF(ISERROR(VLOOKUP(CONCATENATE($A14,"_",H$2),'Reference data SID'!$B:$N,13,FALSE)),"",VLOOKUP(CONCATENATE($A14,"_",H$2),'Reference data SID'!$B:$N,13,FALSE))</f>
        <v/>
      </c>
      <c r="I14" s="16" t="str">
        <f>IF(ISERROR(VLOOKUP(CONCATENATE($A14,"_",I$2),'Reference data SID'!$B:$N,13,FALSE)),"",VLOOKUP(CONCATENATE($A14,"_",I$2),'Reference data SID'!$B:$N,13,FALSE))</f>
        <v/>
      </c>
      <c r="J14" s="16" t="str">
        <f>IF(ISERROR(VLOOKUP(CONCATENATE($A14,"_",J$2),'Reference data SID'!$B:$N,13,FALSE)),"",VLOOKUP(CONCATENATE($A14,"_",J$2),'Reference data SID'!$B:$N,13,FALSE))</f>
        <v/>
      </c>
      <c r="K14" s="16" t="str">
        <f>IF(ISERROR(VLOOKUP(CONCATENATE($A14,"_",K$2),'Reference data SID'!$B:$N,13,FALSE)),"",VLOOKUP(CONCATENATE($A14,"_",K$2),'Reference data SID'!$B:$N,13,FALSE))</f>
        <v/>
      </c>
      <c r="L14" s="16" t="str">
        <f>IF(ISERROR(VLOOKUP(CONCATENATE($A14,"_",L$2),'Reference data SID'!$B:$N,13,FALSE)),"",VLOOKUP(CONCATENATE($A14,"_",L$2),'Reference data SID'!$B:$N,13,FALSE))</f>
        <v/>
      </c>
      <c r="M14" s="16" t="str">
        <f>IF(ISERROR(VLOOKUP(CONCATENATE($A14,"_",M$2),'Reference data SID'!$B:$N,13,FALSE)),"",VLOOKUP(CONCATENATE($A14,"_",M$2),'Reference data SID'!$B:$N,13,FALSE))</f>
        <v/>
      </c>
      <c r="N14" s="16" t="str">
        <f>IF(ISERROR(VLOOKUP(CONCATENATE($A14,"_",N$2),'Reference data SID'!$B:$N,13,FALSE)),"",VLOOKUP(CONCATENATE($A14,"_",N$2),'Reference data SID'!$B:$N,13,FALSE))</f>
        <v/>
      </c>
      <c r="O14" s="16" t="str">
        <f>IF(ISERROR(VLOOKUP(CONCATENATE($A14,"_",O$2),'Reference data SID'!$B:$N,13,FALSE)),"",VLOOKUP(CONCATENATE($A14,"_",O$2),'Reference data SID'!$B:$N,13,FALSE))</f>
        <v/>
      </c>
      <c r="P14" s="16" t="str">
        <f>IF(ISERROR(VLOOKUP(CONCATENATE($A14,"_",P$2),'Reference data SID'!$B:$N,13,FALSE)),"",VLOOKUP(CONCATENATE($A14,"_",P$2),'Reference data SID'!$B:$N,13,FALSE))</f>
        <v/>
      </c>
      <c r="Q14" s="16" t="str">
        <f>IF(ISERROR(VLOOKUP(CONCATENATE($A14,"_",Q$2),'Reference data SID'!$B:$N,13,FALSE)),"",VLOOKUP(CONCATENATE($A14,"_",Q$2),'Reference data SID'!$B:$N,13,FALSE))</f>
        <v/>
      </c>
      <c r="R14" s="16" t="str">
        <f>IF(ISERROR(VLOOKUP(CONCATENATE($A14,"_",R$2),'Reference data SID'!$B:$N,13,FALSE)),"",VLOOKUP(CONCATENATE($A14,"_",R$2),'Reference data SID'!$B:$N,13,FALSE))</f>
        <v/>
      </c>
      <c r="S14" s="16" t="str">
        <f>IF(ISERROR(VLOOKUP(CONCATENATE($A14,"_",S$2),'Reference data SID'!$B:$N,13,FALSE)),"",VLOOKUP(CONCATENATE($A14,"_",S$2),'Reference data SID'!$B:$N,13,FALSE))</f>
        <v/>
      </c>
      <c r="T14" s="16" t="str">
        <f>IF(ISERROR(VLOOKUP(CONCATENATE($A14,"_",T$2),'Reference data SID'!$B:$N,13,FALSE)),"",VLOOKUP(CONCATENATE($A14,"_",T$2),'Reference data SID'!$B:$N,13,FALSE))</f>
        <v/>
      </c>
      <c r="U14" s="16" t="str">
        <f>IF(ISERROR(VLOOKUP(CONCATENATE($A14,"_",U$2),'Reference data SID'!$B:$N,13,FALSE)),"",VLOOKUP(CONCATENATE($A14,"_",U$2),'Reference data SID'!$B:$N,13,FALSE))</f>
        <v/>
      </c>
      <c r="V14" s="16" t="str">
        <f>IF(ISERROR(VLOOKUP(CONCATENATE($A14,"_",V$2),'Reference data SID'!$B:$N,13,FALSE)),"",VLOOKUP(CONCATENATE($A14,"_",V$2),'Reference data SID'!$B:$N,13,FALSE))</f>
        <v/>
      </c>
      <c r="W14" s="17" t="str">
        <f>IF(ISERROR(VLOOKUP(CONCATENATE($A14,"_",W$2),'Reference data SID'!$B:$N,13,FALSE)),"",VLOOKUP(CONCATENATE($A14,"_",W$2),'Reference data SID'!$B:$N,13,FALSE))</f>
        <v>87-86-5</v>
      </c>
      <c r="X14" s="17" t="str">
        <f>IF(ISERROR(VLOOKUP(CONCATENATE($A14,"_",X$2),'Reference data SID'!$B:$N,13,FALSE)),"",VLOOKUP(CONCATENATE($A14,"_",X$2),'Reference data SID'!$B:$N,13,FALSE))</f>
        <v>307-35-7</v>
      </c>
      <c r="Y14" s="17" t="str">
        <f>IF(ISERROR(VLOOKUP(CONCATENATE($A14,"_",Y$2),'Reference data SID'!$B:$N,13,FALSE)),"",VLOOKUP(CONCATENATE($A14,"_",Y$2),'Reference data SID'!$B:$N,13,FALSE))</f>
        <v>94200-48-3</v>
      </c>
      <c r="Z14" s="16" t="str">
        <f>IF(ISERROR(VLOOKUP(CONCATENATE($A14,"_",Z$2),'Reference data SID'!$B:$N,13,FALSE)),"",VLOOKUP(CONCATENATE($A14,"_",Z$2),'Reference data SID'!$B:$N,13,FALSE))</f>
        <v/>
      </c>
      <c r="AA14" s="16" t="str">
        <f>IF(ISERROR(VLOOKUP(CONCATENATE($A14,"_",AA$2),'Reference data SID'!$B:$N,13,FALSE)),"",VLOOKUP(CONCATENATE($A14,"_",AA$2),'Reference data SID'!$B:$N,13,FALSE))</f>
        <v/>
      </c>
      <c r="AB14" s="16" t="str">
        <f>IF(ISERROR(VLOOKUP(CONCATENATE($A14,"_",AB$2),'Reference data SID'!$B:$N,13,FALSE)),"",VLOOKUP(CONCATENATE($A14,"_",AB$2),'Reference data SID'!$B:$N,13,FALSE))</f>
        <v/>
      </c>
      <c r="AC14" s="16" t="str">
        <f>IF(ISERROR(VLOOKUP(CONCATENATE($A14,"_",AC$2),'Reference data SID'!$B:$N,13,FALSE)),"",VLOOKUP(CONCATENATE($A14,"_",AC$2),'Reference data SID'!$B:$N,13,FALSE))</f>
        <v/>
      </c>
      <c r="AD14" s="16" t="str">
        <f>IF(ISERROR(VLOOKUP(CONCATENATE($A14,"_",AD$2),'Reference data SID'!$B:$N,13,FALSE)),"",VLOOKUP(CONCATENATE($A14,"_",AD$2),'Reference data SID'!$B:$N,13,FALSE))</f>
        <v/>
      </c>
      <c r="AE14" s="16" t="str">
        <f>IF(ISERROR(VLOOKUP(CONCATENATE($A14,"_",AE$2),'Reference data SID'!$B:$N,13,FALSE)),"",VLOOKUP(CONCATENATE($A14,"_",AE$2),'Reference data SID'!$B:$N,13,FALSE))</f>
        <v/>
      </c>
      <c r="AF14" s="16" t="str">
        <f>IF(ISERROR(VLOOKUP(CONCATENATE($A14,"_",AF$2),'Reference data SID'!$B:$N,13,FALSE)),"",VLOOKUP(CONCATENATE($A14,"_",AF$2),'Reference data SID'!$B:$N,13,FALSE))</f>
        <v/>
      </c>
      <c r="AG14" s="16" t="str">
        <f>IF(ISERROR(VLOOKUP(CONCATENATE($A14,"_",AG$2),'Reference data SID'!$B:$N,13,FALSE)),"",VLOOKUP(CONCATENATE($A14,"_",AG$2),'Reference data SID'!$B:$N,13,FALSE))</f>
        <v/>
      </c>
      <c r="AH14" s="16" t="str">
        <f>IF(ISERROR(VLOOKUP(CONCATENATE($A14,"_",AH$2),'Reference data SID'!$B:$N,13,FALSE)),"",VLOOKUP(CONCATENATE($A14,"_",AH$2),'Reference data SID'!$B:$N,13,FALSE))</f>
        <v/>
      </c>
      <c r="AI14" s="16" t="str">
        <f>IF(ISERROR(VLOOKUP(CONCATENATE($A14,"_",AI$2),'Reference data SID'!$B:$N,13,FALSE)),"",VLOOKUP(CONCATENATE($A14,"_",AI$2),'Reference data SID'!$B:$N,13,FALSE))</f>
        <v/>
      </c>
      <c r="AJ14" s="16" t="str">
        <f>IF(ISERROR(VLOOKUP(CONCATENATE($A14,"_",AJ$2),'Reference data SID'!$B:$N,13,FALSE)),"",VLOOKUP(CONCATENATE($A14,"_",AJ$2),'Reference data SID'!$B:$N,13,FALSE))</f>
        <v/>
      </c>
      <c r="AK14" s="16" t="str">
        <f>IF(ISERROR(VLOOKUP(CONCATENATE($A14,"_",AK$2),'Reference data SID'!$B:$N,13,FALSE)),"",VLOOKUP(CONCATENATE($A14,"_",AK$2),'Reference data SID'!$B:$N,13,FALSE))</f>
        <v/>
      </c>
      <c r="AL14" s="16" t="str">
        <f>IF(ISERROR(VLOOKUP(CONCATENATE($A14,"_",AL$2),'Reference data SID'!$B:$N,13,FALSE)),"",VLOOKUP(CONCATENATE($A14,"_",AL$2),'Reference data SID'!$B:$N,13,FALSE))</f>
        <v/>
      </c>
      <c r="AM14" s="16" t="str">
        <f>IF(ISERROR(VLOOKUP(CONCATENATE($A14,"_",AM$2),'Reference data SID'!$B:$N,13,FALSE)),"",VLOOKUP(CONCATENATE($A14,"_",AM$2),'Reference data SID'!$B:$N,13,FALSE))</f>
        <v/>
      </c>
      <c r="AN14" s="16" t="str">
        <f>IF(ISERROR(VLOOKUP(CONCATENATE($A14,"_",AN$2),'Reference data SID'!$B:$N,13,FALSE)),"",VLOOKUP(CONCATENATE($A14,"_",AN$2),'Reference data SID'!$B:$N,13,FALSE))</f>
        <v/>
      </c>
      <c r="AO14" s="16" t="str">
        <f>IF(ISERROR(VLOOKUP(CONCATENATE($A14,"_",AO$2),'Reference data SID'!$B:$N,13,FALSE)),"",VLOOKUP(CONCATENATE($A14,"_",AO$2),'Reference data SID'!$B:$N,13,FALSE))</f>
        <v/>
      </c>
      <c r="AP14" s="16" t="str">
        <f>IF(ISERROR(VLOOKUP(CONCATENATE($A14,"_",AP$2),'Reference data SID'!$B:$N,13,FALSE)),"",VLOOKUP(CONCATENATE($A14,"_",AP$2),'Reference data SID'!$B:$N,13,FALSE))</f>
        <v/>
      </c>
      <c r="AQ14" s="16" t="str">
        <f>IF(ISERROR(VLOOKUP(CONCATENATE($A14,"_",AQ$2),'Reference data SID'!$B:$N,13,FALSE)),"",VLOOKUP(CONCATENATE($A14,"_",AQ$2),'Reference data SID'!$B:$N,13,FALSE))</f>
        <v/>
      </c>
      <c r="AR14" s="16" t="str">
        <f>IF(ISERROR(VLOOKUP(CONCATENATE($A14,"_",AR$2),'Reference data SID'!$B:$N,13,FALSE)),"",VLOOKUP(CONCATENATE($A14,"_",AR$2),'Reference data SID'!$B:$N,13,FALSE))</f>
        <v/>
      </c>
      <c r="AS14" s="16" t="str">
        <f>IF(ISERROR(VLOOKUP(CONCATENATE($A14,"_",AS$2),'Reference data SID'!$B:$N,13,FALSE)),"",VLOOKUP(CONCATENATE($A14,"_",AS$2),'Reference data SID'!$B:$N,13,FALSE))</f>
        <v/>
      </c>
      <c r="AT14" s="16" t="str">
        <f>IF(ISERROR(VLOOKUP(CONCATENATE($A14,"_",AT$2),'Reference data SID'!$B:$N,13,FALSE)),"",VLOOKUP(CONCATENATE($A14,"_",AT$2),'Reference data SID'!$B:$N,13,FALSE))</f>
        <v/>
      </c>
    </row>
    <row r="15" spans="1:46" x14ac:dyDescent="0.25">
      <c r="A15">
        <v>11</v>
      </c>
      <c r="B15" s="16" t="str">
        <f>IF(ISERROR(VLOOKUP(CONCATENATE($A15,"_",B$2),'Reference data SID'!$B:$N,13,FALSE)),"",VLOOKUP(CONCATENATE($A15,"_",B$2),'Reference data SID'!$B:$N,13,FALSE))</f>
        <v/>
      </c>
      <c r="C15" s="16" t="str">
        <f>IF(ISERROR(VLOOKUP(CONCATENATE($A15,"_",C$2),'Reference data SID'!$B:$N,13,FALSE)),"",VLOOKUP(CONCATENATE($A15,"_",C$2),'Reference data SID'!$B:$N,13,FALSE))</f>
        <v/>
      </c>
      <c r="D15" s="16" t="str">
        <f>IF(ISERROR(VLOOKUP(CONCATENATE($A15,"_",D$2),'Reference data SID'!$B:$N,13,FALSE)),"",VLOOKUP(CONCATENATE($A15,"_",D$2),'Reference data SID'!$B:$N,13,FALSE))</f>
        <v/>
      </c>
      <c r="E15" s="16" t="str">
        <f>IF(ISERROR(VLOOKUP(CONCATENATE($A15,"_",E$2),'Reference data SID'!$B:$N,13,FALSE)),"",VLOOKUP(CONCATENATE($A15,"_",E$2),'Reference data SID'!$B:$N,13,FALSE))</f>
        <v/>
      </c>
      <c r="F15" s="16" t="str">
        <f>IF(ISERROR(VLOOKUP(CONCATENATE($A15,"_",F$2),'Reference data SID'!$B:$N,13,FALSE)),"",VLOOKUP(CONCATENATE($A15,"_",F$2),'Reference data SID'!$B:$N,13,FALSE))</f>
        <v/>
      </c>
      <c r="G15" s="16" t="str">
        <f>IF(ISERROR(VLOOKUP(CONCATENATE($A15,"_",G$2),'Reference data SID'!$B:$N,13,FALSE)),"",VLOOKUP(CONCATENATE($A15,"_",G$2),'Reference data SID'!$B:$N,13,FALSE))</f>
        <v/>
      </c>
      <c r="H15" s="16" t="str">
        <f>IF(ISERROR(VLOOKUP(CONCATENATE($A15,"_",H$2),'Reference data SID'!$B:$N,13,FALSE)),"",VLOOKUP(CONCATENATE($A15,"_",H$2),'Reference data SID'!$B:$N,13,FALSE))</f>
        <v/>
      </c>
      <c r="I15" s="16" t="str">
        <f>IF(ISERROR(VLOOKUP(CONCATENATE($A15,"_",I$2),'Reference data SID'!$B:$N,13,FALSE)),"",VLOOKUP(CONCATENATE($A15,"_",I$2),'Reference data SID'!$B:$N,13,FALSE))</f>
        <v/>
      </c>
      <c r="J15" s="16" t="str">
        <f>IF(ISERROR(VLOOKUP(CONCATENATE($A15,"_",J$2),'Reference data SID'!$B:$N,13,FALSE)),"",VLOOKUP(CONCATENATE($A15,"_",J$2),'Reference data SID'!$B:$N,13,FALSE))</f>
        <v/>
      </c>
      <c r="K15" s="16" t="str">
        <f>IF(ISERROR(VLOOKUP(CONCATENATE($A15,"_",K$2),'Reference data SID'!$B:$N,13,FALSE)),"",VLOOKUP(CONCATENATE($A15,"_",K$2),'Reference data SID'!$B:$N,13,FALSE))</f>
        <v/>
      </c>
      <c r="L15" s="16" t="str">
        <f>IF(ISERROR(VLOOKUP(CONCATENATE($A15,"_",L$2),'Reference data SID'!$B:$N,13,FALSE)),"",VLOOKUP(CONCATENATE($A15,"_",L$2),'Reference data SID'!$B:$N,13,FALSE))</f>
        <v/>
      </c>
      <c r="M15" s="16" t="str">
        <f>IF(ISERROR(VLOOKUP(CONCATENATE($A15,"_",M$2),'Reference data SID'!$B:$N,13,FALSE)),"",VLOOKUP(CONCATENATE($A15,"_",M$2),'Reference data SID'!$B:$N,13,FALSE))</f>
        <v/>
      </c>
      <c r="N15" s="16" t="str">
        <f>IF(ISERROR(VLOOKUP(CONCATENATE($A15,"_",N$2),'Reference data SID'!$B:$N,13,FALSE)),"",VLOOKUP(CONCATENATE($A15,"_",N$2),'Reference data SID'!$B:$N,13,FALSE))</f>
        <v/>
      </c>
      <c r="O15" s="16" t="str">
        <f>IF(ISERROR(VLOOKUP(CONCATENATE($A15,"_",O$2),'Reference data SID'!$B:$N,13,FALSE)),"",VLOOKUP(CONCATENATE($A15,"_",O$2),'Reference data SID'!$B:$N,13,FALSE))</f>
        <v/>
      </c>
      <c r="P15" s="16" t="str">
        <f>IF(ISERROR(VLOOKUP(CONCATENATE($A15,"_",P$2),'Reference data SID'!$B:$N,13,FALSE)),"",VLOOKUP(CONCATENATE($A15,"_",P$2),'Reference data SID'!$B:$N,13,FALSE))</f>
        <v/>
      </c>
      <c r="Q15" s="16" t="str">
        <f>IF(ISERROR(VLOOKUP(CONCATENATE($A15,"_",Q$2),'Reference data SID'!$B:$N,13,FALSE)),"",VLOOKUP(CONCATENATE($A15,"_",Q$2),'Reference data SID'!$B:$N,13,FALSE))</f>
        <v/>
      </c>
      <c r="R15" s="16" t="str">
        <f>IF(ISERROR(VLOOKUP(CONCATENATE($A15,"_",R$2),'Reference data SID'!$B:$N,13,FALSE)),"",VLOOKUP(CONCATENATE($A15,"_",R$2),'Reference data SID'!$B:$N,13,FALSE))</f>
        <v/>
      </c>
      <c r="S15" s="16" t="str">
        <f>IF(ISERROR(VLOOKUP(CONCATENATE($A15,"_",S$2),'Reference data SID'!$B:$N,13,FALSE)),"",VLOOKUP(CONCATENATE($A15,"_",S$2),'Reference data SID'!$B:$N,13,FALSE))</f>
        <v/>
      </c>
      <c r="T15" s="16" t="str">
        <f>IF(ISERROR(VLOOKUP(CONCATENATE($A15,"_",T$2),'Reference data SID'!$B:$N,13,FALSE)),"",VLOOKUP(CONCATENATE($A15,"_",T$2),'Reference data SID'!$B:$N,13,FALSE))</f>
        <v/>
      </c>
      <c r="U15" s="16" t="str">
        <f>IF(ISERROR(VLOOKUP(CONCATENATE($A15,"_",U$2),'Reference data SID'!$B:$N,13,FALSE)),"",VLOOKUP(CONCATENATE($A15,"_",U$2),'Reference data SID'!$B:$N,13,FALSE))</f>
        <v/>
      </c>
      <c r="V15" s="16" t="str">
        <f>IF(ISERROR(VLOOKUP(CONCATENATE($A15,"_",V$2),'Reference data SID'!$B:$N,13,FALSE)),"",VLOOKUP(CONCATENATE($A15,"_",V$2),'Reference data SID'!$B:$N,13,FALSE))</f>
        <v/>
      </c>
      <c r="W15" s="16" t="str">
        <f>IF(ISERROR(VLOOKUP(CONCATENATE($A15,"_",W$2),'Reference data SID'!$B:$N,13,FALSE)),"",VLOOKUP(CONCATENATE($A15,"_",W$2),'Reference data SID'!$B:$N,13,FALSE))</f>
        <v/>
      </c>
      <c r="X15" s="17" t="str">
        <f>IF(ISERROR(VLOOKUP(CONCATENATE($A15,"_",X$2),'Reference data SID'!$B:$N,13,FALSE)),"",VLOOKUP(CONCATENATE($A15,"_",X$2),'Reference data SID'!$B:$N,13,FALSE))</f>
        <v>251099-16-8</v>
      </c>
      <c r="Y15" s="17" t="str">
        <f>IF(ISERROR(VLOOKUP(CONCATENATE($A15,"_",Y$2),'Reference data SID'!$B:$N,13,FALSE)),"",VLOOKUP(CONCATENATE($A15,"_",Y$2),'Reference data SID'!$B:$N,13,FALSE))</f>
        <v>94200-47-2</v>
      </c>
      <c r="Z15" s="16" t="str">
        <f>IF(ISERROR(VLOOKUP(CONCATENATE($A15,"_",Z$2),'Reference data SID'!$B:$N,13,FALSE)),"",VLOOKUP(CONCATENATE($A15,"_",Z$2),'Reference data SID'!$B:$N,13,FALSE))</f>
        <v/>
      </c>
      <c r="AA15" s="16" t="str">
        <f>IF(ISERROR(VLOOKUP(CONCATENATE($A15,"_",AA$2),'Reference data SID'!$B:$N,13,FALSE)),"",VLOOKUP(CONCATENATE($A15,"_",AA$2),'Reference data SID'!$B:$N,13,FALSE))</f>
        <v/>
      </c>
      <c r="AB15" s="16" t="str">
        <f>IF(ISERROR(VLOOKUP(CONCATENATE($A15,"_",AB$2),'Reference data SID'!$B:$N,13,FALSE)),"",VLOOKUP(CONCATENATE($A15,"_",AB$2),'Reference data SID'!$B:$N,13,FALSE))</f>
        <v/>
      </c>
      <c r="AC15" s="16" t="str">
        <f>IF(ISERROR(VLOOKUP(CONCATENATE($A15,"_",AC$2),'Reference data SID'!$B:$N,13,FALSE)),"",VLOOKUP(CONCATENATE($A15,"_",AC$2),'Reference data SID'!$B:$N,13,FALSE))</f>
        <v/>
      </c>
      <c r="AD15" s="16" t="str">
        <f>IF(ISERROR(VLOOKUP(CONCATENATE($A15,"_",AD$2),'Reference data SID'!$B:$N,13,FALSE)),"",VLOOKUP(CONCATENATE($A15,"_",AD$2),'Reference data SID'!$B:$N,13,FALSE))</f>
        <v/>
      </c>
      <c r="AE15" s="16" t="str">
        <f>IF(ISERROR(VLOOKUP(CONCATENATE($A15,"_",AE$2),'Reference data SID'!$B:$N,13,FALSE)),"",VLOOKUP(CONCATENATE($A15,"_",AE$2),'Reference data SID'!$B:$N,13,FALSE))</f>
        <v/>
      </c>
      <c r="AF15" s="16" t="str">
        <f>IF(ISERROR(VLOOKUP(CONCATENATE($A15,"_",AF$2),'Reference data SID'!$B:$N,13,FALSE)),"",VLOOKUP(CONCATENATE($A15,"_",AF$2),'Reference data SID'!$B:$N,13,FALSE))</f>
        <v/>
      </c>
      <c r="AG15" s="16" t="str">
        <f>IF(ISERROR(VLOOKUP(CONCATENATE($A15,"_",AG$2),'Reference data SID'!$B:$N,13,FALSE)),"",VLOOKUP(CONCATENATE($A15,"_",AG$2),'Reference data SID'!$B:$N,13,FALSE))</f>
        <v/>
      </c>
      <c r="AH15" s="16" t="str">
        <f>IF(ISERROR(VLOOKUP(CONCATENATE($A15,"_",AH$2),'Reference data SID'!$B:$N,13,FALSE)),"",VLOOKUP(CONCATENATE($A15,"_",AH$2),'Reference data SID'!$B:$N,13,FALSE))</f>
        <v/>
      </c>
      <c r="AI15" s="16" t="str">
        <f>IF(ISERROR(VLOOKUP(CONCATENATE($A15,"_",AI$2),'Reference data SID'!$B:$N,13,FALSE)),"",VLOOKUP(CONCATENATE($A15,"_",AI$2),'Reference data SID'!$B:$N,13,FALSE))</f>
        <v/>
      </c>
      <c r="AJ15" s="16" t="str">
        <f>IF(ISERROR(VLOOKUP(CONCATENATE($A15,"_",AJ$2),'Reference data SID'!$B:$N,13,FALSE)),"",VLOOKUP(CONCATENATE($A15,"_",AJ$2),'Reference data SID'!$B:$N,13,FALSE))</f>
        <v/>
      </c>
      <c r="AK15" s="16" t="str">
        <f>IF(ISERROR(VLOOKUP(CONCATENATE($A15,"_",AK$2),'Reference data SID'!$B:$N,13,FALSE)),"",VLOOKUP(CONCATENATE($A15,"_",AK$2),'Reference data SID'!$B:$N,13,FALSE))</f>
        <v/>
      </c>
      <c r="AL15" s="16" t="str">
        <f>IF(ISERROR(VLOOKUP(CONCATENATE($A15,"_",AL$2),'Reference data SID'!$B:$N,13,FALSE)),"",VLOOKUP(CONCATENATE($A15,"_",AL$2),'Reference data SID'!$B:$N,13,FALSE))</f>
        <v/>
      </c>
      <c r="AM15" s="16" t="str">
        <f>IF(ISERROR(VLOOKUP(CONCATENATE($A15,"_",AM$2),'Reference data SID'!$B:$N,13,FALSE)),"",VLOOKUP(CONCATENATE($A15,"_",AM$2),'Reference data SID'!$B:$N,13,FALSE))</f>
        <v/>
      </c>
      <c r="AN15" s="16" t="str">
        <f>IF(ISERROR(VLOOKUP(CONCATENATE($A15,"_",AN$2),'Reference data SID'!$B:$N,13,FALSE)),"",VLOOKUP(CONCATENATE($A15,"_",AN$2),'Reference data SID'!$B:$N,13,FALSE))</f>
        <v/>
      </c>
      <c r="AO15" s="16" t="str">
        <f>IF(ISERROR(VLOOKUP(CONCATENATE($A15,"_",AO$2),'Reference data SID'!$B:$N,13,FALSE)),"",VLOOKUP(CONCATENATE($A15,"_",AO$2),'Reference data SID'!$B:$N,13,FALSE))</f>
        <v/>
      </c>
      <c r="AP15" s="16" t="str">
        <f>IF(ISERROR(VLOOKUP(CONCATENATE($A15,"_",AP$2),'Reference data SID'!$B:$N,13,FALSE)),"",VLOOKUP(CONCATENATE($A15,"_",AP$2),'Reference data SID'!$B:$N,13,FALSE))</f>
        <v/>
      </c>
      <c r="AQ15" s="16" t="str">
        <f>IF(ISERROR(VLOOKUP(CONCATENATE($A15,"_",AQ$2),'Reference data SID'!$B:$N,13,FALSE)),"",VLOOKUP(CONCATENATE($A15,"_",AQ$2),'Reference data SID'!$B:$N,13,FALSE))</f>
        <v/>
      </c>
      <c r="AR15" s="16" t="str">
        <f>IF(ISERROR(VLOOKUP(CONCATENATE($A15,"_",AR$2),'Reference data SID'!$B:$N,13,FALSE)),"",VLOOKUP(CONCATENATE($A15,"_",AR$2),'Reference data SID'!$B:$N,13,FALSE))</f>
        <v/>
      </c>
      <c r="AS15" s="16" t="str">
        <f>IF(ISERROR(VLOOKUP(CONCATENATE($A15,"_",AS$2),'Reference data SID'!$B:$N,13,FALSE)),"",VLOOKUP(CONCATENATE($A15,"_",AS$2),'Reference data SID'!$B:$N,13,FALSE))</f>
        <v/>
      </c>
      <c r="AT15" s="16" t="str">
        <f>IF(ISERROR(VLOOKUP(CONCATENATE($A15,"_",AT$2),'Reference data SID'!$B:$N,13,FALSE)),"",VLOOKUP(CONCATENATE($A15,"_",AT$2),'Reference data SID'!$B:$N,13,FALSE))</f>
        <v/>
      </c>
    </row>
    <row r="16" spans="1:46" x14ac:dyDescent="0.25">
      <c r="A16">
        <v>12</v>
      </c>
      <c r="B16" s="16" t="str">
        <f>IF(ISERROR(VLOOKUP(CONCATENATE($A16,"_",B$2),'Reference data SID'!$B:$N,13,FALSE)),"",VLOOKUP(CONCATENATE($A16,"_",B$2),'Reference data SID'!$B:$N,13,FALSE))</f>
        <v/>
      </c>
      <c r="C16" s="16" t="str">
        <f>IF(ISERROR(VLOOKUP(CONCATENATE($A16,"_",C$2),'Reference data SID'!$B:$N,13,FALSE)),"",VLOOKUP(CONCATENATE($A16,"_",C$2),'Reference data SID'!$B:$N,13,FALSE))</f>
        <v/>
      </c>
      <c r="D16" s="16" t="str">
        <f>IF(ISERROR(VLOOKUP(CONCATENATE($A16,"_",D$2),'Reference data SID'!$B:$N,13,FALSE)),"",VLOOKUP(CONCATENATE($A16,"_",D$2),'Reference data SID'!$B:$N,13,FALSE))</f>
        <v/>
      </c>
      <c r="E16" s="16" t="str">
        <f>IF(ISERROR(VLOOKUP(CONCATENATE($A16,"_",E$2),'Reference data SID'!$B:$N,13,FALSE)),"",VLOOKUP(CONCATENATE($A16,"_",E$2),'Reference data SID'!$B:$N,13,FALSE))</f>
        <v/>
      </c>
      <c r="F16" s="16" t="str">
        <f>IF(ISERROR(VLOOKUP(CONCATENATE($A16,"_",F$2),'Reference data SID'!$B:$N,13,FALSE)),"",VLOOKUP(CONCATENATE($A16,"_",F$2),'Reference data SID'!$B:$N,13,FALSE))</f>
        <v/>
      </c>
      <c r="G16" s="16" t="str">
        <f>IF(ISERROR(VLOOKUP(CONCATENATE($A16,"_",G$2),'Reference data SID'!$B:$N,13,FALSE)),"",VLOOKUP(CONCATENATE($A16,"_",G$2),'Reference data SID'!$B:$N,13,FALSE))</f>
        <v/>
      </c>
      <c r="H16" s="16" t="str">
        <f>IF(ISERROR(VLOOKUP(CONCATENATE($A16,"_",H$2),'Reference data SID'!$B:$N,13,FALSE)),"",VLOOKUP(CONCATENATE($A16,"_",H$2),'Reference data SID'!$B:$N,13,FALSE))</f>
        <v/>
      </c>
      <c r="I16" s="16" t="str">
        <f>IF(ISERROR(VLOOKUP(CONCATENATE($A16,"_",I$2),'Reference data SID'!$B:$N,13,FALSE)),"",VLOOKUP(CONCATENATE($A16,"_",I$2),'Reference data SID'!$B:$N,13,FALSE))</f>
        <v/>
      </c>
      <c r="J16" s="16" t="str">
        <f>IF(ISERROR(VLOOKUP(CONCATENATE($A16,"_",J$2),'Reference data SID'!$B:$N,13,FALSE)),"",VLOOKUP(CONCATENATE($A16,"_",J$2),'Reference data SID'!$B:$N,13,FALSE))</f>
        <v/>
      </c>
      <c r="K16" s="16" t="str">
        <f>IF(ISERROR(VLOOKUP(CONCATENATE($A16,"_",K$2),'Reference data SID'!$B:$N,13,FALSE)),"",VLOOKUP(CONCATENATE($A16,"_",K$2),'Reference data SID'!$B:$N,13,FALSE))</f>
        <v/>
      </c>
      <c r="L16" s="16" t="str">
        <f>IF(ISERROR(VLOOKUP(CONCATENATE($A16,"_",L$2),'Reference data SID'!$B:$N,13,FALSE)),"",VLOOKUP(CONCATENATE($A16,"_",L$2),'Reference data SID'!$B:$N,13,FALSE))</f>
        <v/>
      </c>
      <c r="M16" s="16" t="str">
        <f>IF(ISERROR(VLOOKUP(CONCATENATE($A16,"_",M$2),'Reference data SID'!$B:$N,13,FALSE)),"",VLOOKUP(CONCATENATE($A16,"_",M$2),'Reference data SID'!$B:$N,13,FALSE))</f>
        <v/>
      </c>
      <c r="N16" s="16" t="str">
        <f>IF(ISERROR(VLOOKUP(CONCATENATE($A16,"_",N$2),'Reference data SID'!$B:$N,13,FALSE)),"",VLOOKUP(CONCATENATE($A16,"_",N$2),'Reference data SID'!$B:$N,13,FALSE))</f>
        <v/>
      </c>
      <c r="O16" s="16" t="str">
        <f>IF(ISERROR(VLOOKUP(CONCATENATE($A16,"_",O$2),'Reference data SID'!$B:$N,13,FALSE)),"",VLOOKUP(CONCATENATE($A16,"_",O$2),'Reference data SID'!$B:$N,13,FALSE))</f>
        <v/>
      </c>
      <c r="P16" s="16" t="str">
        <f>IF(ISERROR(VLOOKUP(CONCATENATE($A16,"_",P$2),'Reference data SID'!$B:$N,13,FALSE)),"",VLOOKUP(CONCATENATE($A16,"_",P$2),'Reference data SID'!$B:$N,13,FALSE))</f>
        <v/>
      </c>
      <c r="Q16" s="16" t="str">
        <f>IF(ISERROR(VLOOKUP(CONCATENATE($A16,"_",Q$2),'Reference data SID'!$B:$N,13,FALSE)),"",VLOOKUP(CONCATENATE($A16,"_",Q$2),'Reference data SID'!$B:$N,13,FALSE))</f>
        <v/>
      </c>
      <c r="R16" s="16" t="str">
        <f>IF(ISERROR(VLOOKUP(CONCATENATE($A16,"_",R$2),'Reference data SID'!$B:$N,13,FALSE)),"",VLOOKUP(CONCATENATE($A16,"_",R$2),'Reference data SID'!$B:$N,13,FALSE))</f>
        <v/>
      </c>
      <c r="S16" s="16" t="str">
        <f>IF(ISERROR(VLOOKUP(CONCATENATE($A16,"_",S$2),'Reference data SID'!$B:$N,13,FALSE)),"",VLOOKUP(CONCATENATE($A16,"_",S$2),'Reference data SID'!$B:$N,13,FALSE))</f>
        <v/>
      </c>
      <c r="T16" s="16" t="str">
        <f>IF(ISERROR(VLOOKUP(CONCATENATE($A16,"_",T$2),'Reference data SID'!$B:$N,13,FALSE)),"",VLOOKUP(CONCATENATE($A16,"_",T$2),'Reference data SID'!$B:$N,13,FALSE))</f>
        <v/>
      </c>
      <c r="U16" s="16" t="str">
        <f>IF(ISERROR(VLOOKUP(CONCATENATE($A16,"_",U$2),'Reference data SID'!$B:$N,13,FALSE)),"",VLOOKUP(CONCATENATE($A16,"_",U$2),'Reference data SID'!$B:$N,13,FALSE))</f>
        <v/>
      </c>
      <c r="V16" s="16" t="str">
        <f>IF(ISERROR(VLOOKUP(CONCATENATE($A16,"_",V$2),'Reference data SID'!$B:$N,13,FALSE)),"",VLOOKUP(CONCATENATE($A16,"_",V$2),'Reference data SID'!$B:$N,13,FALSE))</f>
        <v/>
      </c>
      <c r="W16" s="16" t="str">
        <f>IF(ISERROR(VLOOKUP(CONCATENATE($A16,"_",W$2),'Reference data SID'!$B:$N,13,FALSE)),"",VLOOKUP(CONCATENATE($A16,"_",W$2),'Reference data SID'!$B:$N,13,FALSE))</f>
        <v/>
      </c>
      <c r="X16" s="16" t="str">
        <f>IF(ISERROR(VLOOKUP(CONCATENATE($A16,"_",X$2),'Reference data SID'!$B:$N,13,FALSE)),"",VLOOKUP(CONCATENATE($A16,"_",X$2),'Reference data SID'!$B:$N,13,FALSE))</f>
        <v/>
      </c>
      <c r="Y16" s="17" t="str">
        <f>IF(ISERROR(VLOOKUP(CONCATENATE($A16,"_",Y$2),'Reference data SID'!$B:$N,13,FALSE)),"",VLOOKUP(CONCATENATE($A16,"_",Y$2),'Reference data SID'!$B:$N,13,FALSE))</f>
        <v>94200-46-1</v>
      </c>
      <c r="Z16" s="16" t="str">
        <f>IF(ISERROR(VLOOKUP(CONCATENATE($A16,"_",Z$2),'Reference data SID'!$B:$N,13,FALSE)),"",VLOOKUP(CONCATENATE($A16,"_",Z$2),'Reference data SID'!$B:$N,13,FALSE))</f>
        <v/>
      </c>
      <c r="AA16" s="16" t="str">
        <f>IF(ISERROR(VLOOKUP(CONCATENATE($A16,"_",AA$2),'Reference data SID'!$B:$N,13,FALSE)),"",VLOOKUP(CONCATENATE($A16,"_",AA$2),'Reference data SID'!$B:$N,13,FALSE))</f>
        <v/>
      </c>
      <c r="AB16" s="16" t="str">
        <f>IF(ISERROR(VLOOKUP(CONCATENATE($A16,"_",AB$2),'Reference data SID'!$B:$N,13,FALSE)),"",VLOOKUP(CONCATENATE($A16,"_",AB$2),'Reference data SID'!$B:$N,13,FALSE))</f>
        <v/>
      </c>
      <c r="AC16" s="16" t="str">
        <f>IF(ISERROR(VLOOKUP(CONCATENATE($A16,"_",AC$2),'Reference data SID'!$B:$N,13,FALSE)),"",VLOOKUP(CONCATENATE($A16,"_",AC$2),'Reference data SID'!$B:$N,13,FALSE))</f>
        <v/>
      </c>
      <c r="AD16" s="16" t="str">
        <f>IF(ISERROR(VLOOKUP(CONCATENATE($A16,"_",AD$2),'Reference data SID'!$B:$N,13,FALSE)),"",VLOOKUP(CONCATENATE($A16,"_",AD$2),'Reference data SID'!$B:$N,13,FALSE))</f>
        <v/>
      </c>
      <c r="AE16" s="16" t="str">
        <f>IF(ISERROR(VLOOKUP(CONCATENATE($A16,"_",AE$2),'Reference data SID'!$B:$N,13,FALSE)),"",VLOOKUP(CONCATENATE($A16,"_",AE$2),'Reference data SID'!$B:$N,13,FALSE))</f>
        <v/>
      </c>
      <c r="AF16" s="16" t="str">
        <f>IF(ISERROR(VLOOKUP(CONCATENATE($A16,"_",AF$2),'Reference data SID'!$B:$N,13,FALSE)),"",VLOOKUP(CONCATENATE($A16,"_",AF$2),'Reference data SID'!$B:$N,13,FALSE))</f>
        <v/>
      </c>
      <c r="AG16" s="16" t="str">
        <f>IF(ISERROR(VLOOKUP(CONCATENATE($A16,"_",AG$2),'Reference data SID'!$B:$N,13,FALSE)),"",VLOOKUP(CONCATENATE($A16,"_",AG$2),'Reference data SID'!$B:$N,13,FALSE))</f>
        <v/>
      </c>
      <c r="AH16" s="16" t="str">
        <f>IF(ISERROR(VLOOKUP(CONCATENATE($A16,"_",AH$2),'Reference data SID'!$B:$N,13,FALSE)),"",VLOOKUP(CONCATENATE($A16,"_",AH$2),'Reference data SID'!$B:$N,13,FALSE))</f>
        <v/>
      </c>
      <c r="AI16" s="16" t="str">
        <f>IF(ISERROR(VLOOKUP(CONCATENATE($A16,"_",AI$2),'Reference data SID'!$B:$N,13,FALSE)),"",VLOOKUP(CONCATENATE($A16,"_",AI$2),'Reference data SID'!$B:$N,13,FALSE))</f>
        <v/>
      </c>
      <c r="AJ16" s="16" t="str">
        <f>IF(ISERROR(VLOOKUP(CONCATENATE($A16,"_",AJ$2),'Reference data SID'!$B:$N,13,FALSE)),"",VLOOKUP(CONCATENATE($A16,"_",AJ$2),'Reference data SID'!$B:$N,13,FALSE))</f>
        <v/>
      </c>
      <c r="AK16" s="16" t="str">
        <f>IF(ISERROR(VLOOKUP(CONCATENATE($A16,"_",AK$2),'Reference data SID'!$B:$N,13,FALSE)),"",VLOOKUP(CONCATENATE($A16,"_",AK$2),'Reference data SID'!$B:$N,13,FALSE))</f>
        <v/>
      </c>
      <c r="AL16" s="16" t="str">
        <f>IF(ISERROR(VLOOKUP(CONCATENATE($A16,"_",AL$2),'Reference data SID'!$B:$N,13,FALSE)),"",VLOOKUP(CONCATENATE($A16,"_",AL$2),'Reference data SID'!$B:$N,13,FALSE))</f>
        <v/>
      </c>
      <c r="AM16" s="16" t="str">
        <f>IF(ISERROR(VLOOKUP(CONCATENATE($A16,"_",AM$2),'Reference data SID'!$B:$N,13,FALSE)),"",VLOOKUP(CONCATENATE($A16,"_",AM$2),'Reference data SID'!$B:$N,13,FALSE))</f>
        <v/>
      </c>
      <c r="AN16" s="16" t="str">
        <f>IF(ISERROR(VLOOKUP(CONCATENATE($A16,"_",AN$2),'Reference data SID'!$B:$N,13,FALSE)),"",VLOOKUP(CONCATENATE($A16,"_",AN$2),'Reference data SID'!$B:$N,13,FALSE))</f>
        <v/>
      </c>
      <c r="AO16" s="16" t="str">
        <f>IF(ISERROR(VLOOKUP(CONCATENATE($A16,"_",AO$2),'Reference data SID'!$B:$N,13,FALSE)),"",VLOOKUP(CONCATENATE($A16,"_",AO$2),'Reference data SID'!$B:$N,13,FALSE))</f>
        <v/>
      </c>
      <c r="AP16" s="16" t="str">
        <f>IF(ISERROR(VLOOKUP(CONCATENATE($A16,"_",AP$2),'Reference data SID'!$B:$N,13,FALSE)),"",VLOOKUP(CONCATENATE($A16,"_",AP$2),'Reference data SID'!$B:$N,13,FALSE))</f>
        <v/>
      </c>
      <c r="AQ16" s="16" t="str">
        <f>IF(ISERROR(VLOOKUP(CONCATENATE($A16,"_",AQ$2),'Reference data SID'!$B:$N,13,FALSE)),"",VLOOKUP(CONCATENATE($A16,"_",AQ$2),'Reference data SID'!$B:$N,13,FALSE))</f>
        <v/>
      </c>
      <c r="AR16" s="16" t="str">
        <f>IF(ISERROR(VLOOKUP(CONCATENATE($A16,"_",AR$2),'Reference data SID'!$B:$N,13,FALSE)),"",VLOOKUP(CONCATENATE($A16,"_",AR$2),'Reference data SID'!$B:$N,13,FALSE))</f>
        <v/>
      </c>
      <c r="AS16" s="16" t="str">
        <f>IF(ISERROR(VLOOKUP(CONCATENATE($A16,"_",AS$2),'Reference data SID'!$B:$N,13,FALSE)),"",VLOOKUP(CONCATENATE($A16,"_",AS$2),'Reference data SID'!$B:$N,13,FALSE))</f>
        <v/>
      </c>
      <c r="AT16" s="16" t="str">
        <f>IF(ISERROR(VLOOKUP(CONCATENATE($A16,"_",AT$2),'Reference data SID'!$B:$N,13,FALSE)),"",VLOOKUP(CONCATENATE($A16,"_",AT$2),'Reference data SID'!$B:$N,13,FALSE))</f>
        <v/>
      </c>
    </row>
    <row r="17" spans="1:46" x14ac:dyDescent="0.25">
      <c r="A17">
        <v>13</v>
      </c>
      <c r="B17" s="16" t="str">
        <f>IF(ISERROR(VLOOKUP(CONCATENATE($A17,"_",B$2),'Reference data SID'!$B:$N,13,FALSE)),"",VLOOKUP(CONCATENATE($A17,"_",B$2),'Reference data SID'!$B:$N,13,FALSE))</f>
        <v/>
      </c>
      <c r="C17" s="16" t="str">
        <f>IF(ISERROR(VLOOKUP(CONCATENATE($A17,"_",C$2),'Reference data SID'!$B:$N,13,FALSE)),"",VLOOKUP(CONCATENATE($A17,"_",C$2),'Reference data SID'!$B:$N,13,FALSE))</f>
        <v/>
      </c>
      <c r="D17" s="16" t="str">
        <f>IF(ISERROR(VLOOKUP(CONCATENATE($A17,"_",D$2),'Reference data SID'!$B:$N,13,FALSE)),"",VLOOKUP(CONCATENATE($A17,"_",D$2),'Reference data SID'!$B:$N,13,FALSE))</f>
        <v/>
      </c>
      <c r="E17" s="16" t="str">
        <f>IF(ISERROR(VLOOKUP(CONCATENATE($A17,"_",E$2),'Reference data SID'!$B:$N,13,FALSE)),"",VLOOKUP(CONCATENATE($A17,"_",E$2),'Reference data SID'!$B:$N,13,FALSE))</f>
        <v/>
      </c>
      <c r="F17" s="16" t="str">
        <f>IF(ISERROR(VLOOKUP(CONCATENATE($A17,"_",F$2),'Reference data SID'!$B:$N,13,FALSE)),"",VLOOKUP(CONCATENATE($A17,"_",F$2),'Reference data SID'!$B:$N,13,FALSE))</f>
        <v/>
      </c>
      <c r="G17" s="16" t="str">
        <f>IF(ISERROR(VLOOKUP(CONCATENATE($A17,"_",G$2),'Reference data SID'!$B:$N,13,FALSE)),"",VLOOKUP(CONCATENATE($A17,"_",G$2),'Reference data SID'!$B:$N,13,FALSE))</f>
        <v/>
      </c>
      <c r="H17" s="16" t="str">
        <f>IF(ISERROR(VLOOKUP(CONCATENATE($A17,"_",H$2),'Reference data SID'!$B:$N,13,FALSE)),"",VLOOKUP(CONCATENATE($A17,"_",H$2),'Reference data SID'!$B:$N,13,FALSE))</f>
        <v/>
      </c>
      <c r="I17" s="16" t="str">
        <f>IF(ISERROR(VLOOKUP(CONCATENATE($A17,"_",I$2),'Reference data SID'!$B:$N,13,FALSE)),"",VLOOKUP(CONCATENATE($A17,"_",I$2),'Reference data SID'!$B:$N,13,FALSE))</f>
        <v/>
      </c>
      <c r="J17" s="16" t="str">
        <f>IF(ISERROR(VLOOKUP(CONCATENATE($A17,"_",J$2),'Reference data SID'!$B:$N,13,FALSE)),"",VLOOKUP(CONCATENATE($A17,"_",J$2),'Reference data SID'!$B:$N,13,FALSE))</f>
        <v/>
      </c>
      <c r="K17" s="16" t="str">
        <f>IF(ISERROR(VLOOKUP(CONCATENATE($A17,"_",K$2),'Reference data SID'!$B:$N,13,FALSE)),"",VLOOKUP(CONCATENATE($A17,"_",K$2),'Reference data SID'!$B:$N,13,FALSE))</f>
        <v/>
      </c>
      <c r="L17" s="16" t="str">
        <f>IF(ISERROR(VLOOKUP(CONCATENATE($A17,"_",L$2),'Reference data SID'!$B:$N,13,FALSE)),"",VLOOKUP(CONCATENATE($A17,"_",L$2),'Reference data SID'!$B:$N,13,FALSE))</f>
        <v/>
      </c>
      <c r="M17" s="16" t="str">
        <f>IF(ISERROR(VLOOKUP(CONCATENATE($A17,"_",M$2),'Reference data SID'!$B:$N,13,FALSE)),"",VLOOKUP(CONCATENATE($A17,"_",M$2),'Reference data SID'!$B:$N,13,FALSE))</f>
        <v/>
      </c>
      <c r="N17" s="16" t="str">
        <f>IF(ISERROR(VLOOKUP(CONCATENATE($A17,"_",N$2),'Reference data SID'!$B:$N,13,FALSE)),"",VLOOKUP(CONCATENATE($A17,"_",N$2),'Reference data SID'!$B:$N,13,FALSE))</f>
        <v/>
      </c>
      <c r="O17" s="16" t="str">
        <f>IF(ISERROR(VLOOKUP(CONCATENATE($A17,"_",O$2),'Reference data SID'!$B:$N,13,FALSE)),"",VLOOKUP(CONCATENATE($A17,"_",O$2),'Reference data SID'!$B:$N,13,FALSE))</f>
        <v/>
      </c>
      <c r="P17" s="16" t="str">
        <f>IF(ISERROR(VLOOKUP(CONCATENATE($A17,"_",P$2),'Reference data SID'!$B:$N,13,FALSE)),"",VLOOKUP(CONCATENATE($A17,"_",P$2),'Reference data SID'!$B:$N,13,FALSE))</f>
        <v/>
      </c>
      <c r="Q17" s="16" t="str">
        <f>IF(ISERROR(VLOOKUP(CONCATENATE($A17,"_",Q$2),'Reference data SID'!$B:$N,13,FALSE)),"",VLOOKUP(CONCATENATE($A17,"_",Q$2),'Reference data SID'!$B:$N,13,FALSE))</f>
        <v/>
      </c>
      <c r="R17" s="16" t="str">
        <f>IF(ISERROR(VLOOKUP(CONCATENATE($A17,"_",R$2),'Reference data SID'!$B:$N,13,FALSE)),"",VLOOKUP(CONCATENATE($A17,"_",R$2),'Reference data SID'!$B:$N,13,FALSE))</f>
        <v/>
      </c>
      <c r="S17" s="16" t="str">
        <f>IF(ISERROR(VLOOKUP(CONCATENATE($A17,"_",S$2),'Reference data SID'!$B:$N,13,FALSE)),"",VLOOKUP(CONCATENATE($A17,"_",S$2),'Reference data SID'!$B:$N,13,FALSE))</f>
        <v/>
      </c>
      <c r="T17" s="16" t="str">
        <f>IF(ISERROR(VLOOKUP(CONCATENATE($A17,"_",T$2),'Reference data SID'!$B:$N,13,FALSE)),"",VLOOKUP(CONCATENATE($A17,"_",T$2),'Reference data SID'!$B:$N,13,FALSE))</f>
        <v/>
      </c>
      <c r="U17" s="16" t="str">
        <f>IF(ISERROR(VLOOKUP(CONCATENATE($A17,"_",U$2),'Reference data SID'!$B:$N,13,FALSE)),"",VLOOKUP(CONCATENATE($A17,"_",U$2),'Reference data SID'!$B:$N,13,FALSE))</f>
        <v/>
      </c>
      <c r="V17" s="16" t="str">
        <f>IF(ISERROR(VLOOKUP(CONCATENATE($A17,"_",V$2),'Reference data SID'!$B:$N,13,FALSE)),"",VLOOKUP(CONCATENATE($A17,"_",V$2),'Reference data SID'!$B:$N,13,FALSE))</f>
        <v/>
      </c>
      <c r="W17" s="16" t="str">
        <f>IF(ISERROR(VLOOKUP(CONCATENATE($A17,"_",W$2),'Reference data SID'!$B:$N,13,FALSE)),"",VLOOKUP(CONCATENATE($A17,"_",W$2),'Reference data SID'!$B:$N,13,FALSE))</f>
        <v/>
      </c>
      <c r="X17" s="16" t="str">
        <f>IF(ISERROR(VLOOKUP(CONCATENATE($A17,"_",X$2),'Reference data SID'!$B:$N,13,FALSE)),"",VLOOKUP(CONCATENATE($A17,"_",X$2),'Reference data SID'!$B:$N,13,FALSE))</f>
        <v/>
      </c>
      <c r="Y17" s="17" t="str">
        <f>IF(ISERROR(VLOOKUP(CONCATENATE($A17,"_",Y$2),'Reference data SID'!$B:$N,13,FALSE)),"",VLOOKUP(CONCATENATE($A17,"_",Y$2),'Reference data SID'!$B:$N,13,FALSE))</f>
        <v>94200-45-0</v>
      </c>
      <c r="Z17" s="16" t="str">
        <f>IF(ISERROR(VLOOKUP(CONCATENATE($A17,"_",Z$2),'Reference data SID'!$B:$N,13,FALSE)),"",VLOOKUP(CONCATENATE($A17,"_",Z$2),'Reference data SID'!$B:$N,13,FALSE))</f>
        <v/>
      </c>
      <c r="AA17" s="16" t="str">
        <f>IF(ISERROR(VLOOKUP(CONCATENATE($A17,"_",AA$2),'Reference data SID'!$B:$N,13,FALSE)),"",VLOOKUP(CONCATENATE($A17,"_",AA$2),'Reference data SID'!$B:$N,13,FALSE))</f>
        <v/>
      </c>
      <c r="AB17" s="16" t="str">
        <f>IF(ISERROR(VLOOKUP(CONCATENATE($A17,"_",AB$2),'Reference data SID'!$B:$N,13,FALSE)),"",VLOOKUP(CONCATENATE($A17,"_",AB$2),'Reference data SID'!$B:$N,13,FALSE))</f>
        <v/>
      </c>
      <c r="AC17" s="16" t="str">
        <f>IF(ISERROR(VLOOKUP(CONCATENATE($A17,"_",AC$2),'Reference data SID'!$B:$N,13,FALSE)),"",VLOOKUP(CONCATENATE($A17,"_",AC$2),'Reference data SID'!$B:$N,13,FALSE))</f>
        <v/>
      </c>
      <c r="AD17" s="16" t="str">
        <f>IF(ISERROR(VLOOKUP(CONCATENATE($A17,"_",AD$2),'Reference data SID'!$B:$N,13,FALSE)),"",VLOOKUP(CONCATENATE($A17,"_",AD$2),'Reference data SID'!$B:$N,13,FALSE))</f>
        <v/>
      </c>
      <c r="AE17" s="16" t="str">
        <f>IF(ISERROR(VLOOKUP(CONCATENATE($A17,"_",AE$2),'Reference data SID'!$B:$N,13,FALSE)),"",VLOOKUP(CONCATENATE($A17,"_",AE$2),'Reference data SID'!$B:$N,13,FALSE))</f>
        <v/>
      </c>
      <c r="AF17" s="16" t="str">
        <f>IF(ISERROR(VLOOKUP(CONCATENATE($A17,"_",AF$2),'Reference data SID'!$B:$N,13,FALSE)),"",VLOOKUP(CONCATENATE($A17,"_",AF$2),'Reference data SID'!$B:$N,13,FALSE))</f>
        <v/>
      </c>
      <c r="AG17" s="16" t="str">
        <f>IF(ISERROR(VLOOKUP(CONCATENATE($A17,"_",AG$2),'Reference data SID'!$B:$N,13,FALSE)),"",VLOOKUP(CONCATENATE($A17,"_",AG$2),'Reference data SID'!$B:$N,13,FALSE))</f>
        <v/>
      </c>
      <c r="AH17" s="16" t="str">
        <f>IF(ISERROR(VLOOKUP(CONCATENATE($A17,"_",AH$2),'Reference data SID'!$B:$N,13,FALSE)),"",VLOOKUP(CONCATENATE($A17,"_",AH$2),'Reference data SID'!$B:$N,13,FALSE))</f>
        <v/>
      </c>
      <c r="AI17" s="16" t="str">
        <f>IF(ISERROR(VLOOKUP(CONCATENATE($A17,"_",AI$2),'Reference data SID'!$B:$N,13,FALSE)),"",VLOOKUP(CONCATENATE($A17,"_",AI$2),'Reference data SID'!$B:$N,13,FALSE))</f>
        <v/>
      </c>
      <c r="AJ17" s="16" t="str">
        <f>IF(ISERROR(VLOOKUP(CONCATENATE($A17,"_",AJ$2),'Reference data SID'!$B:$N,13,FALSE)),"",VLOOKUP(CONCATENATE($A17,"_",AJ$2),'Reference data SID'!$B:$N,13,FALSE))</f>
        <v/>
      </c>
      <c r="AK17" s="16" t="str">
        <f>IF(ISERROR(VLOOKUP(CONCATENATE($A17,"_",AK$2),'Reference data SID'!$B:$N,13,FALSE)),"",VLOOKUP(CONCATENATE($A17,"_",AK$2),'Reference data SID'!$B:$N,13,FALSE))</f>
        <v/>
      </c>
      <c r="AL17" s="16" t="str">
        <f>IF(ISERROR(VLOOKUP(CONCATENATE($A17,"_",AL$2),'Reference data SID'!$B:$N,13,FALSE)),"",VLOOKUP(CONCATENATE($A17,"_",AL$2),'Reference data SID'!$B:$N,13,FALSE))</f>
        <v/>
      </c>
      <c r="AM17" s="16" t="str">
        <f>IF(ISERROR(VLOOKUP(CONCATENATE($A17,"_",AM$2),'Reference data SID'!$B:$N,13,FALSE)),"",VLOOKUP(CONCATENATE($A17,"_",AM$2),'Reference data SID'!$B:$N,13,FALSE))</f>
        <v/>
      </c>
      <c r="AN17" s="16" t="str">
        <f>IF(ISERROR(VLOOKUP(CONCATENATE($A17,"_",AN$2),'Reference data SID'!$B:$N,13,FALSE)),"",VLOOKUP(CONCATENATE($A17,"_",AN$2),'Reference data SID'!$B:$N,13,FALSE))</f>
        <v/>
      </c>
      <c r="AO17" s="16" t="str">
        <f>IF(ISERROR(VLOOKUP(CONCATENATE($A17,"_",AO$2),'Reference data SID'!$B:$N,13,FALSE)),"",VLOOKUP(CONCATENATE($A17,"_",AO$2),'Reference data SID'!$B:$N,13,FALSE))</f>
        <v/>
      </c>
      <c r="AP17" s="16" t="str">
        <f>IF(ISERROR(VLOOKUP(CONCATENATE($A17,"_",AP$2),'Reference data SID'!$B:$N,13,FALSE)),"",VLOOKUP(CONCATENATE($A17,"_",AP$2),'Reference data SID'!$B:$N,13,FALSE))</f>
        <v/>
      </c>
      <c r="AQ17" s="16" t="str">
        <f>IF(ISERROR(VLOOKUP(CONCATENATE($A17,"_",AQ$2),'Reference data SID'!$B:$N,13,FALSE)),"",VLOOKUP(CONCATENATE($A17,"_",AQ$2),'Reference data SID'!$B:$N,13,FALSE))</f>
        <v/>
      </c>
      <c r="AR17" s="16" t="str">
        <f>IF(ISERROR(VLOOKUP(CONCATENATE($A17,"_",AR$2),'Reference data SID'!$B:$N,13,FALSE)),"",VLOOKUP(CONCATENATE($A17,"_",AR$2),'Reference data SID'!$B:$N,13,FALSE))</f>
        <v/>
      </c>
      <c r="AS17" s="16" t="str">
        <f>IF(ISERROR(VLOOKUP(CONCATENATE($A17,"_",AS$2),'Reference data SID'!$B:$N,13,FALSE)),"",VLOOKUP(CONCATENATE($A17,"_",AS$2),'Reference data SID'!$B:$N,13,FALSE))</f>
        <v/>
      </c>
      <c r="AT17" s="16" t="str">
        <f>IF(ISERROR(VLOOKUP(CONCATENATE($A17,"_",AT$2),'Reference data SID'!$B:$N,13,FALSE)),"",VLOOKUP(CONCATENATE($A17,"_",AT$2),'Reference data SID'!$B:$N,13,FALSE))</f>
        <v/>
      </c>
    </row>
    <row r="18" spans="1:46" x14ac:dyDescent="0.25">
      <c r="A18">
        <v>14</v>
      </c>
      <c r="B18" s="16" t="str">
        <f>IF(ISERROR(VLOOKUP(CONCATENATE($A18,"_",B$2),'Reference data SID'!$B:$N,13,FALSE)),"",VLOOKUP(CONCATENATE($A18,"_",B$2),'Reference data SID'!$B:$N,13,FALSE))</f>
        <v/>
      </c>
      <c r="C18" s="16" t="str">
        <f>IF(ISERROR(VLOOKUP(CONCATENATE($A18,"_",C$2),'Reference data SID'!$B:$N,13,FALSE)),"",VLOOKUP(CONCATENATE($A18,"_",C$2),'Reference data SID'!$B:$N,13,FALSE))</f>
        <v/>
      </c>
      <c r="D18" s="16" t="str">
        <f>IF(ISERROR(VLOOKUP(CONCATENATE($A18,"_",D$2),'Reference data SID'!$B:$N,13,FALSE)),"",VLOOKUP(CONCATENATE($A18,"_",D$2),'Reference data SID'!$B:$N,13,FALSE))</f>
        <v/>
      </c>
      <c r="E18" s="16" t="str">
        <f>IF(ISERROR(VLOOKUP(CONCATENATE($A18,"_",E$2),'Reference data SID'!$B:$N,13,FALSE)),"",VLOOKUP(CONCATENATE($A18,"_",E$2),'Reference data SID'!$B:$N,13,FALSE))</f>
        <v/>
      </c>
      <c r="F18" s="16" t="str">
        <f>IF(ISERROR(VLOOKUP(CONCATENATE($A18,"_",F$2),'Reference data SID'!$B:$N,13,FALSE)),"",VLOOKUP(CONCATENATE($A18,"_",F$2),'Reference data SID'!$B:$N,13,FALSE))</f>
        <v/>
      </c>
      <c r="G18" s="16" t="str">
        <f>IF(ISERROR(VLOOKUP(CONCATENATE($A18,"_",G$2),'Reference data SID'!$B:$N,13,FALSE)),"",VLOOKUP(CONCATENATE($A18,"_",G$2),'Reference data SID'!$B:$N,13,FALSE))</f>
        <v/>
      </c>
      <c r="H18" s="16" t="str">
        <f>IF(ISERROR(VLOOKUP(CONCATENATE($A18,"_",H$2),'Reference data SID'!$B:$N,13,FALSE)),"",VLOOKUP(CONCATENATE($A18,"_",H$2),'Reference data SID'!$B:$N,13,FALSE))</f>
        <v/>
      </c>
      <c r="I18" s="16" t="str">
        <f>IF(ISERROR(VLOOKUP(CONCATENATE($A18,"_",I$2),'Reference data SID'!$B:$N,13,FALSE)),"",VLOOKUP(CONCATENATE($A18,"_",I$2),'Reference data SID'!$B:$N,13,FALSE))</f>
        <v/>
      </c>
      <c r="J18" s="16" t="str">
        <f>IF(ISERROR(VLOOKUP(CONCATENATE($A18,"_",J$2),'Reference data SID'!$B:$N,13,FALSE)),"",VLOOKUP(CONCATENATE($A18,"_",J$2),'Reference data SID'!$B:$N,13,FALSE))</f>
        <v/>
      </c>
      <c r="K18" s="16" t="str">
        <f>IF(ISERROR(VLOOKUP(CONCATENATE($A18,"_",K$2),'Reference data SID'!$B:$N,13,FALSE)),"",VLOOKUP(CONCATENATE($A18,"_",K$2),'Reference data SID'!$B:$N,13,FALSE))</f>
        <v/>
      </c>
      <c r="L18" s="16" t="str">
        <f>IF(ISERROR(VLOOKUP(CONCATENATE($A18,"_",L$2),'Reference data SID'!$B:$N,13,FALSE)),"",VLOOKUP(CONCATENATE($A18,"_",L$2),'Reference data SID'!$B:$N,13,FALSE))</f>
        <v/>
      </c>
      <c r="M18" s="16" t="str">
        <f>IF(ISERROR(VLOOKUP(CONCATENATE($A18,"_",M$2),'Reference data SID'!$B:$N,13,FALSE)),"",VLOOKUP(CONCATENATE($A18,"_",M$2),'Reference data SID'!$B:$N,13,FALSE))</f>
        <v/>
      </c>
      <c r="N18" s="16" t="str">
        <f>IF(ISERROR(VLOOKUP(CONCATENATE($A18,"_",N$2),'Reference data SID'!$B:$N,13,FALSE)),"",VLOOKUP(CONCATENATE($A18,"_",N$2),'Reference data SID'!$B:$N,13,FALSE))</f>
        <v/>
      </c>
      <c r="O18" s="16" t="str">
        <f>IF(ISERROR(VLOOKUP(CONCATENATE($A18,"_",O$2),'Reference data SID'!$B:$N,13,FALSE)),"",VLOOKUP(CONCATENATE($A18,"_",O$2),'Reference data SID'!$B:$N,13,FALSE))</f>
        <v/>
      </c>
      <c r="P18" s="16" t="str">
        <f>IF(ISERROR(VLOOKUP(CONCATENATE($A18,"_",P$2),'Reference data SID'!$B:$N,13,FALSE)),"",VLOOKUP(CONCATENATE($A18,"_",P$2),'Reference data SID'!$B:$N,13,FALSE))</f>
        <v/>
      </c>
      <c r="Q18" s="16" t="str">
        <f>IF(ISERROR(VLOOKUP(CONCATENATE($A18,"_",Q$2),'Reference data SID'!$B:$N,13,FALSE)),"",VLOOKUP(CONCATENATE($A18,"_",Q$2),'Reference data SID'!$B:$N,13,FALSE))</f>
        <v/>
      </c>
      <c r="R18" s="16" t="str">
        <f>IF(ISERROR(VLOOKUP(CONCATENATE($A18,"_",R$2),'Reference data SID'!$B:$N,13,FALSE)),"",VLOOKUP(CONCATENATE($A18,"_",R$2),'Reference data SID'!$B:$N,13,FALSE))</f>
        <v/>
      </c>
      <c r="S18" s="16" t="str">
        <f>IF(ISERROR(VLOOKUP(CONCATENATE($A18,"_",S$2),'Reference data SID'!$B:$N,13,FALSE)),"",VLOOKUP(CONCATENATE($A18,"_",S$2),'Reference data SID'!$B:$N,13,FALSE))</f>
        <v/>
      </c>
      <c r="T18" s="16" t="str">
        <f>IF(ISERROR(VLOOKUP(CONCATENATE($A18,"_",T$2),'Reference data SID'!$B:$N,13,FALSE)),"",VLOOKUP(CONCATENATE($A18,"_",T$2),'Reference data SID'!$B:$N,13,FALSE))</f>
        <v/>
      </c>
      <c r="U18" s="16" t="str">
        <f>IF(ISERROR(VLOOKUP(CONCATENATE($A18,"_",U$2),'Reference data SID'!$B:$N,13,FALSE)),"",VLOOKUP(CONCATENATE($A18,"_",U$2),'Reference data SID'!$B:$N,13,FALSE))</f>
        <v/>
      </c>
      <c r="V18" s="16" t="str">
        <f>IF(ISERROR(VLOOKUP(CONCATENATE($A18,"_",V$2),'Reference data SID'!$B:$N,13,FALSE)),"",VLOOKUP(CONCATENATE($A18,"_",V$2),'Reference data SID'!$B:$N,13,FALSE))</f>
        <v/>
      </c>
      <c r="W18" s="16" t="str">
        <f>IF(ISERROR(VLOOKUP(CONCATENATE($A18,"_",W$2),'Reference data SID'!$B:$N,13,FALSE)),"",VLOOKUP(CONCATENATE($A18,"_",W$2),'Reference data SID'!$B:$N,13,FALSE))</f>
        <v/>
      </c>
      <c r="X18" s="16" t="str">
        <f>IF(ISERROR(VLOOKUP(CONCATENATE($A18,"_",X$2),'Reference data SID'!$B:$N,13,FALSE)),"",VLOOKUP(CONCATENATE($A18,"_",X$2),'Reference data SID'!$B:$N,13,FALSE))</f>
        <v/>
      </c>
      <c r="Y18" s="17" t="str">
        <f>IF(ISERROR(VLOOKUP(CONCATENATE($A18,"_",Y$2),'Reference data SID'!$B:$N,13,FALSE)),"",VLOOKUP(CONCATENATE($A18,"_",Y$2),'Reference data SID'!$B:$N,13,FALSE))</f>
        <v>94159-83-8</v>
      </c>
      <c r="Z18" s="16" t="str">
        <f>IF(ISERROR(VLOOKUP(CONCATENATE($A18,"_",Z$2),'Reference data SID'!$B:$N,13,FALSE)),"",VLOOKUP(CONCATENATE($A18,"_",Z$2),'Reference data SID'!$B:$N,13,FALSE))</f>
        <v/>
      </c>
      <c r="AA18" s="16" t="str">
        <f>IF(ISERROR(VLOOKUP(CONCATENATE($A18,"_",AA$2),'Reference data SID'!$B:$N,13,FALSE)),"",VLOOKUP(CONCATENATE($A18,"_",AA$2),'Reference data SID'!$B:$N,13,FALSE))</f>
        <v/>
      </c>
      <c r="AB18" s="16" t="str">
        <f>IF(ISERROR(VLOOKUP(CONCATENATE($A18,"_",AB$2),'Reference data SID'!$B:$N,13,FALSE)),"",VLOOKUP(CONCATENATE($A18,"_",AB$2),'Reference data SID'!$B:$N,13,FALSE))</f>
        <v/>
      </c>
      <c r="AC18" s="16" t="str">
        <f>IF(ISERROR(VLOOKUP(CONCATENATE($A18,"_",AC$2),'Reference data SID'!$B:$N,13,FALSE)),"",VLOOKUP(CONCATENATE($A18,"_",AC$2),'Reference data SID'!$B:$N,13,FALSE))</f>
        <v/>
      </c>
      <c r="AD18" s="16" t="str">
        <f>IF(ISERROR(VLOOKUP(CONCATENATE($A18,"_",AD$2),'Reference data SID'!$B:$N,13,FALSE)),"",VLOOKUP(CONCATENATE($A18,"_",AD$2),'Reference data SID'!$B:$N,13,FALSE))</f>
        <v/>
      </c>
      <c r="AE18" s="16" t="str">
        <f>IF(ISERROR(VLOOKUP(CONCATENATE($A18,"_",AE$2),'Reference data SID'!$B:$N,13,FALSE)),"",VLOOKUP(CONCATENATE($A18,"_",AE$2),'Reference data SID'!$B:$N,13,FALSE))</f>
        <v/>
      </c>
      <c r="AF18" s="16" t="str">
        <f>IF(ISERROR(VLOOKUP(CONCATENATE($A18,"_",AF$2),'Reference data SID'!$B:$N,13,FALSE)),"",VLOOKUP(CONCATENATE($A18,"_",AF$2),'Reference data SID'!$B:$N,13,FALSE))</f>
        <v/>
      </c>
      <c r="AG18" s="16" t="str">
        <f>IF(ISERROR(VLOOKUP(CONCATENATE($A18,"_",AG$2),'Reference data SID'!$B:$N,13,FALSE)),"",VLOOKUP(CONCATENATE($A18,"_",AG$2),'Reference data SID'!$B:$N,13,FALSE))</f>
        <v/>
      </c>
      <c r="AH18" s="16" t="str">
        <f>IF(ISERROR(VLOOKUP(CONCATENATE($A18,"_",AH$2),'Reference data SID'!$B:$N,13,FALSE)),"",VLOOKUP(CONCATENATE($A18,"_",AH$2),'Reference data SID'!$B:$N,13,FALSE))</f>
        <v/>
      </c>
      <c r="AI18" s="16" t="str">
        <f>IF(ISERROR(VLOOKUP(CONCATENATE($A18,"_",AI$2),'Reference data SID'!$B:$N,13,FALSE)),"",VLOOKUP(CONCATENATE($A18,"_",AI$2),'Reference data SID'!$B:$N,13,FALSE))</f>
        <v/>
      </c>
      <c r="AJ18" s="16" t="str">
        <f>IF(ISERROR(VLOOKUP(CONCATENATE($A18,"_",AJ$2),'Reference data SID'!$B:$N,13,FALSE)),"",VLOOKUP(CONCATENATE($A18,"_",AJ$2),'Reference data SID'!$B:$N,13,FALSE))</f>
        <v/>
      </c>
      <c r="AK18" s="16" t="str">
        <f>IF(ISERROR(VLOOKUP(CONCATENATE($A18,"_",AK$2),'Reference data SID'!$B:$N,13,FALSE)),"",VLOOKUP(CONCATENATE($A18,"_",AK$2),'Reference data SID'!$B:$N,13,FALSE))</f>
        <v/>
      </c>
      <c r="AL18" s="16" t="str">
        <f>IF(ISERROR(VLOOKUP(CONCATENATE($A18,"_",AL$2),'Reference data SID'!$B:$N,13,FALSE)),"",VLOOKUP(CONCATENATE($A18,"_",AL$2),'Reference data SID'!$B:$N,13,FALSE))</f>
        <v/>
      </c>
      <c r="AM18" s="16" t="str">
        <f>IF(ISERROR(VLOOKUP(CONCATENATE($A18,"_",AM$2),'Reference data SID'!$B:$N,13,FALSE)),"",VLOOKUP(CONCATENATE($A18,"_",AM$2),'Reference data SID'!$B:$N,13,FALSE))</f>
        <v/>
      </c>
      <c r="AN18" s="16" t="str">
        <f>IF(ISERROR(VLOOKUP(CONCATENATE($A18,"_",AN$2),'Reference data SID'!$B:$N,13,FALSE)),"",VLOOKUP(CONCATENATE($A18,"_",AN$2),'Reference data SID'!$B:$N,13,FALSE))</f>
        <v/>
      </c>
      <c r="AO18" s="16" t="str">
        <f>IF(ISERROR(VLOOKUP(CONCATENATE($A18,"_",AO$2),'Reference data SID'!$B:$N,13,FALSE)),"",VLOOKUP(CONCATENATE($A18,"_",AO$2),'Reference data SID'!$B:$N,13,FALSE))</f>
        <v/>
      </c>
      <c r="AP18" s="16" t="str">
        <f>IF(ISERROR(VLOOKUP(CONCATENATE($A18,"_",AP$2),'Reference data SID'!$B:$N,13,FALSE)),"",VLOOKUP(CONCATENATE($A18,"_",AP$2),'Reference data SID'!$B:$N,13,FALSE))</f>
        <v/>
      </c>
      <c r="AQ18" s="16" t="str">
        <f>IF(ISERROR(VLOOKUP(CONCATENATE($A18,"_",AQ$2),'Reference data SID'!$B:$N,13,FALSE)),"",VLOOKUP(CONCATENATE($A18,"_",AQ$2),'Reference data SID'!$B:$N,13,FALSE))</f>
        <v/>
      </c>
      <c r="AR18" s="16" t="str">
        <f>IF(ISERROR(VLOOKUP(CONCATENATE($A18,"_",AR$2),'Reference data SID'!$B:$N,13,FALSE)),"",VLOOKUP(CONCATENATE($A18,"_",AR$2),'Reference data SID'!$B:$N,13,FALSE))</f>
        <v/>
      </c>
      <c r="AS18" s="16" t="str">
        <f>IF(ISERROR(VLOOKUP(CONCATENATE($A18,"_",AS$2),'Reference data SID'!$B:$N,13,FALSE)),"",VLOOKUP(CONCATENATE($A18,"_",AS$2),'Reference data SID'!$B:$N,13,FALSE))</f>
        <v/>
      </c>
      <c r="AT18" s="16" t="str">
        <f>IF(ISERROR(VLOOKUP(CONCATENATE($A18,"_",AT$2),'Reference data SID'!$B:$N,13,FALSE)),"",VLOOKUP(CONCATENATE($A18,"_",AT$2),'Reference data SID'!$B:$N,13,FALSE))</f>
        <v/>
      </c>
    </row>
    <row r="19" spans="1:46" x14ac:dyDescent="0.25">
      <c r="A19">
        <v>15</v>
      </c>
      <c r="B19" s="16" t="str">
        <f>IF(ISERROR(VLOOKUP(CONCATENATE($A19,"_",B$2),'Reference data SID'!$B:$N,13,FALSE)),"",VLOOKUP(CONCATENATE($A19,"_",B$2),'Reference data SID'!$B:$N,13,FALSE))</f>
        <v/>
      </c>
      <c r="C19" s="16" t="str">
        <f>IF(ISERROR(VLOOKUP(CONCATENATE($A19,"_",C$2),'Reference data SID'!$B:$N,13,FALSE)),"",VLOOKUP(CONCATENATE($A19,"_",C$2),'Reference data SID'!$B:$N,13,FALSE))</f>
        <v/>
      </c>
      <c r="D19" s="16" t="str">
        <f>IF(ISERROR(VLOOKUP(CONCATENATE($A19,"_",D$2),'Reference data SID'!$B:$N,13,FALSE)),"",VLOOKUP(CONCATENATE($A19,"_",D$2),'Reference data SID'!$B:$N,13,FALSE))</f>
        <v/>
      </c>
      <c r="E19" s="16" t="str">
        <f>IF(ISERROR(VLOOKUP(CONCATENATE($A19,"_",E$2),'Reference data SID'!$B:$N,13,FALSE)),"",VLOOKUP(CONCATENATE($A19,"_",E$2),'Reference data SID'!$B:$N,13,FALSE))</f>
        <v/>
      </c>
      <c r="F19" s="16" t="str">
        <f>IF(ISERROR(VLOOKUP(CONCATENATE($A19,"_",F$2),'Reference data SID'!$B:$N,13,FALSE)),"",VLOOKUP(CONCATENATE($A19,"_",F$2),'Reference data SID'!$B:$N,13,FALSE))</f>
        <v/>
      </c>
      <c r="G19" s="16" t="str">
        <f>IF(ISERROR(VLOOKUP(CONCATENATE($A19,"_",G$2),'Reference data SID'!$B:$N,13,FALSE)),"",VLOOKUP(CONCATENATE($A19,"_",G$2),'Reference data SID'!$B:$N,13,FALSE))</f>
        <v/>
      </c>
      <c r="H19" s="16" t="str">
        <f>IF(ISERROR(VLOOKUP(CONCATENATE($A19,"_",H$2),'Reference data SID'!$B:$N,13,FALSE)),"",VLOOKUP(CONCATENATE($A19,"_",H$2),'Reference data SID'!$B:$N,13,FALSE))</f>
        <v/>
      </c>
      <c r="I19" s="16" t="str">
        <f>IF(ISERROR(VLOOKUP(CONCATENATE($A19,"_",I$2),'Reference data SID'!$B:$N,13,FALSE)),"",VLOOKUP(CONCATENATE($A19,"_",I$2),'Reference data SID'!$B:$N,13,FALSE))</f>
        <v/>
      </c>
      <c r="J19" s="16" t="str">
        <f>IF(ISERROR(VLOOKUP(CONCATENATE($A19,"_",J$2),'Reference data SID'!$B:$N,13,FALSE)),"",VLOOKUP(CONCATENATE($A19,"_",J$2),'Reference data SID'!$B:$N,13,FALSE))</f>
        <v/>
      </c>
      <c r="K19" s="16" t="str">
        <f>IF(ISERROR(VLOOKUP(CONCATENATE($A19,"_",K$2),'Reference data SID'!$B:$N,13,FALSE)),"",VLOOKUP(CONCATENATE($A19,"_",K$2),'Reference data SID'!$B:$N,13,FALSE))</f>
        <v/>
      </c>
      <c r="L19" s="16" t="str">
        <f>IF(ISERROR(VLOOKUP(CONCATENATE($A19,"_",L$2),'Reference data SID'!$B:$N,13,FALSE)),"",VLOOKUP(CONCATENATE($A19,"_",L$2),'Reference data SID'!$B:$N,13,FALSE))</f>
        <v/>
      </c>
      <c r="M19" s="16" t="str">
        <f>IF(ISERROR(VLOOKUP(CONCATENATE($A19,"_",M$2),'Reference data SID'!$B:$N,13,FALSE)),"",VLOOKUP(CONCATENATE($A19,"_",M$2),'Reference data SID'!$B:$N,13,FALSE))</f>
        <v/>
      </c>
      <c r="N19" s="16" t="str">
        <f>IF(ISERROR(VLOOKUP(CONCATENATE($A19,"_",N$2),'Reference data SID'!$B:$N,13,FALSE)),"",VLOOKUP(CONCATENATE($A19,"_",N$2),'Reference data SID'!$B:$N,13,FALSE))</f>
        <v/>
      </c>
      <c r="O19" s="16" t="str">
        <f>IF(ISERROR(VLOOKUP(CONCATENATE($A19,"_",O$2),'Reference data SID'!$B:$N,13,FALSE)),"",VLOOKUP(CONCATENATE($A19,"_",O$2),'Reference data SID'!$B:$N,13,FALSE))</f>
        <v/>
      </c>
      <c r="P19" s="16" t="str">
        <f>IF(ISERROR(VLOOKUP(CONCATENATE($A19,"_",P$2),'Reference data SID'!$B:$N,13,FALSE)),"",VLOOKUP(CONCATENATE($A19,"_",P$2),'Reference data SID'!$B:$N,13,FALSE))</f>
        <v/>
      </c>
      <c r="Q19" s="16" t="str">
        <f>IF(ISERROR(VLOOKUP(CONCATENATE($A19,"_",Q$2),'Reference data SID'!$B:$N,13,FALSE)),"",VLOOKUP(CONCATENATE($A19,"_",Q$2),'Reference data SID'!$B:$N,13,FALSE))</f>
        <v/>
      </c>
      <c r="R19" s="16" t="str">
        <f>IF(ISERROR(VLOOKUP(CONCATENATE($A19,"_",R$2),'Reference data SID'!$B:$N,13,FALSE)),"",VLOOKUP(CONCATENATE($A19,"_",R$2),'Reference data SID'!$B:$N,13,FALSE))</f>
        <v/>
      </c>
      <c r="S19" s="16" t="str">
        <f>IF(ISERROR(VLOOKUP(CONCATENATE($A19,"_",S$2),'Reference data SID'!$B:$N,13,FALSE)),"",VLOOKUP(CONCATENATE($A19,"_",S$2),'Reference data SID'!$B:$N,13,FALSE))</f>
        <v/>
      </c>
      <c r="T19" s="16" t="str">
        <f>IF(ISERROR(VLOOKUP(CONCATENATE($A19,"_",T$2),'Reference data SID'!$B:$N,13,FALSE)),"",VLOOKUP(CONCATENATE($A19,"_",T$2),'Reference data SID'!$B:$N,13,FALSE))</f>
        <v/>
      </c>
      <c r="U19" s="16" t="str">
        <f>IF(ISERROR(VLOOKUP(CONCATENATE($A19,"_",U$2),'Reference data SID'!$B:$N,13,FALSE)),"",VLOOKUP(CONCATENATE($A19,"_",U$2),'Reference data SID'!$B:$N,13,FALSE))</f>
        <v/>
      </c>
      <c r="V19" s="16" t="str">
        <f>IF(ISERROR(VLOOKUP(CONCATENATE($A19,"_",V$2),'Reference data SID'!$B:$N,13,FALSE)),"",VLOOKUP(CONCATENATE($A19,"_",V$2),'Reference data SID'!$B:$N,13,FALSE))</f>
        <v/>
      </c>
      <c r="W19" s="16" t="str">
        <f>IF(ISERROR(VLOOKUP(CONCATENATE($A19,"_",W$2),'Reference data SID'!$B:$N,13,FALSE)),"",VLOOKUP(CONCATENATE($A19,"_",W$2),'Reference data SID'!$B:$N,13,FALSE))</f>
        <v/>
      </c>
      <c r="X19" s="16" t="str">
        <f>IF(ISERROR(VLOOKUP(CONCATENATE($A19,"_",X$2),'Reference data SID'!$B:$N,13,FALSE)),"",VLOOKUP(CONCATENATE($A19,"_",X$2),'Reference data SID'!$B:$N,13,FALSE))</f>
        <v/>
      </c>
      <c r="Y19" s="17" t="str">
        <f>IF(ISERROR(VLOOKUP(CONCATENATE($A19,"_",Y$2),'Reference data SID'!$B:$N,13,FALSE)),"",VLOOKUP(CONCATENATE($A19,"_",Y$2),'Reference data SID'!$B:$N,13,FALSE))</f>
        <v>94159-82-7</v>
      </c>
      <c r="Z19" s="16" t="str">
        <f>IF(ISERROR(VLOOKUP(CONCATENATE($A19,"_",Z$2),'Reference data SID'!$B:$N,13,FALSE)),"",VLOOKUP(CONCATENATE($A19,"_",Z$2),'Reference data SID'!$B:$N,13,FALSE))</f>
        <v/>
      </c>
      <c r="AA19" s="16" t="str">
        <f>IF(ISERROR(VLOOKUP(CONCATENATE($A19,"_",AA$2),'Reference data SID'!$B:$N,13,FALSE)),"",VLOOKUP(CONCATENATE($A19,"_",AA$2),'Reference data SID'!$B:$N,13,FALSE))</f>
        <v/>
      </c>
      <c r="AB19" s="16" t="str">
        <f>IF(ISERROR(VLOOKUP(CONCATENATE($A19,"_",AB$2),'Reference data SID'!$B:$N,13,FALSE)),"",VLOOKUP(CONCATENATE($A19,"_",AB$2),'Reference data SID'!$B:$N,13,FALSE))</f>
        <v/>
      </c>
      <c r="AC19" s="16" t="str">
        <f>IF(ISERROR(VLOOKUP(CONCATENATE($A19,"_",AC$2),'Reference data SID'!$B:$N,13,FALSE)),"",VLOOKUP(CONCATENATE($A19,"_",AC$2),'Reference data SID'!$B:$N,13,FALSE))</f>
        <v/>
      </c>
      <c r="AD19" s="16" t="str">
        <f>IF(ISERROR(VLOOKUP(CONCATENATE($A19,"_",AD$2),'Reference data SID'!$B:$N,13,FALSE)),"",VLOOKUP(CONCATENATE($A19,"_",AD$2),'Reference data SID'!$B:$N,13,FALSE))</f>
        <v/>
      </c>
      <c r="AE19" s="16" t="str">
        <f>IF(ISERROR(VLOOKUP(CONCATENATE($A19,"_",AE$2),'Reference data SID'!$B:$N,13,FALSE)),"",VLOOKUP(CONCATENATE($A19,"_",AE$2),'Reference data SID'!$B:$N,13,FALSE))</f>
        <v/>
      </c>
      <c r="AF19" s="16" t="str">
        <f>IF(ISERROR(VLOOKUP(CONCATENATE($A19,"_",AF$2),'Reference data SID'!$B:$N,13,FALSE)),"",VLOOKUP(CONCATENATE($A19,"_",AF$2),'Reference data SID'!$B:$N,13,FALSE))</f>
        <v/>
      </c>
      <c r="AG19" s="16" t="str">
        <f>IF(ISERROR(VLOOKUP(CONCATENATE($A19,"_",AG$2),'Reference data SID'!$B:$N,13,FALSE)),"",VLOOKUP(CONCATENATE($A19,"_",AG$2),'Reference data SID'!$B:$N,13,FALSE))</f>
        <v/>
      </c>
      <c r="AH19" s="16" t="str">
        <f>IF(ISERROR(VLOOKUP(CONCATENATE($A19,"_",AH$2),'Reference data SID'!$B:$N,13,FALSE)),"",VLOOKUP(CONCATENATE($A19,"_",AH$2),'Reference data SID'!$B:$N,13,FALSE))</f>
        <v/>
      </c>
      <c r="AI19" s="16" t="str">
        <f>IF(ISERROR(VLOOKUP(CONCATENATE($A19,"_",AI$2),'Reference data SID'!$B:$N,13,FALSE)),"",VLOOKUP(CONCATENATE($A19,"_",AI$2),'Reference data SID'!$B:$N,13,FALSE))</f>
        <v/>
      </c>
      <c r="AJ19" s="16" t="str">
        <f>IF(ISERROR(VLOOKUP(CONCATENATE($A19,"_",AJ$2),'Reference data SID'!$B:$N,13,FALSE)),"",VLOOKUP(CONCATENATE($A19,"_",AJ$2),'Reference data SID'!$B:$N,13,FALSE))</f>
        <v/>
      </c>
      <c r="AK19" s="16" t="str">
        <f>IF(ISERROR(VLOOKUP(CONCATENATE($A19,"_",AK$2),'Reference data SID'!$B:$N,13,FALSE)),"",VLOOKUP(CONCATENATE($A19,"_",AK$2),'Reference data SID'!$B:$N,13,FALSE))</f>
        <v/>
      </c>
      <c r="AL19" s="16" t="str">
        <f>IF(ISERROR(VLOOKUP(CONCATENATE($A19,"_",AL$2),'Reference data SID'!$B:$N,13,FALSE)),"",VLOOKUP(CONCATENATE($A19,"_",AL$2),'Reference data SID'!$B:$N,13,FALSE))</f>
        <v/>
      </c>
      <c r="AM19" s="16" t="str">
        <f>IF(ISERROR(VLOOKUP(CONCATENATE($A19,"_",AM$2),'Reference data SID'!$B:$N,13,FALSE)),"",VLOOKUP(CONCATENATE($A19,"_",AM$2),'Reference data SID'!$B:$N,13,FALSE))</f>
        <v/>
      </c>
      <c r="AN19" s="16" t="str">
        <f>IF(ISERROR(VLOOKUP(CONCATENATE($A19,"_",AN$2),'Reference data SID'!$B:$N,13,FALSE)),"",VLOOKUP(CONCATENATE($A19,"_",AN$2),'Reference data SID'!$B:$N,13,FALSE))</f>
        <v/>
      </c>
      <c r="AO19" s="16" t="str">
        <f>IF(ISERROR(VLOOKUP(CONCATENATE($A19,"_",AO$2),'Reference data SID'!$B:$N,13,FALSE)),"",VLOOKUP(CONCATENATE($A19,"_",AO$2),'Reference data SID'!$B:$N,13,FALSE))</f>
        <v/>
      </c>
      <c r="AP19" s="16" t="str">
        <f>IF(ISERROR(VLOOKUP(CONCATENATE($A19,"_",AP$2),'Reference data SID'!$B:$N,13,FALSE)),"",VLOOKUP(CONCATENATE($A19,"_",AP$2),'Reference data SID'!$B:$N,13,FALSE))</f>
        <v/>
      </c>
      <c r="AQ19" s="16" t="str">
        <f>IF(ISERROR(VLOOKUP(CONCATENATE($A19,"_",AQ$2),'Reference data SID'!$B:$N,13,FALSE)),"",VLOOKUP(CONCATENATE($A19,"_",AQ$2),'Reference data SID'!$B:$N,13,FALSE))</f>
        <v/>
      </c>
      <c r="AR19" s="16" t="str">
        <f>IF(ISERROR(VLOOKUP(CONCATENATE($A19,"_",AR$2),'Reference data SID'!$B:$N,13,FALSE)),"",VLOOKUP(CONCATENATE($A19,"_",AR$2),'Reference data SID'!$B:$N,13,FALSE))</f>
        <v/>
      </c>
      <c r="AS19" s="16" t="str">
        <f>IF(ISERROR(VLOOKUP(CONCATENATE($A19,"_",AS$2),'Reference data SID'!$B:$N,13,FALSE)),"",VLOOKUP(CONCATENATE($A19,"_",AS$2),'Reference data SID'!$B:$N,13,FALSE))</f>
        <v/>
      </c>
      <c r="AT19" s="16" t="str">
        <f>IF(ISERROR(VLOOKUP(CONCATENATE($A19,"_",AT$2),'Reference data SID'!$B:$N,13,FALSE)),"",VLOOKUP(CONCATENATE($A19,"_",AT$2),'Reference data SID'!$B:$N,13,FALSE))</f>
        <v/>
      </c>
    </row>
    <row r="20" spans="1:46" x14ac:dyDescent="0.25">
      <c r="A20">
        <v>16</v>
      </c>
      <c r="B20" s="16" t="str">
        <f>IF(ISERROR(VLOOKUP(CONCATENATE($A20,"_",B$2),'Reference data SID'!$B:$N,13,FALSE)),"",VLOOKUP(CONCATENATE($A20,"_",B$2),'Reference data SID'!$B:$N,13,FALSE))</f>
        <v/>
      </c>
      <c r="C20" s="16" t="str">
        <f>IF(ISERROR(VLOOKUP(CONCATENATE($A20,"_",C$2),'Reference data SID'!$B:$N,13,FALSE)),"",VLOOKUP(CONCATENATE($A20,"_",C$2),'Reference data SID'!$B:$N,13,FALSE))</f>
        <v/>
      </c>
      <c r="D20" s="16" t="str">
        <f>IF(ISERROR(VLOOKUP(CONCATENATE($A20,"_",D$2),'Reference data SID'!$B:$N,13,FALSE)),"",VLOOKUP(CONCATENATE($A20,"_",D$2),'Reference data SID'!$B:$N,13,FALSE))</f>
        <v/>
      </c>
      <c r="E20" s="16" t="str">
        <f>IF(ISERROR(VLOOKUP(CONCATENATE($A20,"_",E$2),'Reference data SID'!$B:$N,13,FALSE)),"",VLOOKUP(CONCATENATE($A20,"_",E$2),'Reference data SID'!$B:$N,13,FALSE))</f>
        <v/>
      </c>
      <c r="F20" s="16" t="str">
        <f>IF(ISERROR(VLOOKUP(CONCATENATE($A20,"_",F$2),'Reference data SID'!$B:$N,13,FALSE)),"",VLOOKUP(CONCATENATE($A20,"_",F$2),'Reference data SID'!$B:$N,13,FALSE))</f>
        <v/>
      </c>
      <c r="G20" s="16" t="str">
        <f>IF(ISERROR(VLOOKUP(CONCATENATE($A20,"_",G$2),'Reference data SID'!$B:$N,13,FALSE)),"",VLOOKUP(CONCATENATE($A20,"_",G$2),'Reference data SID'!$B:$N,13,FALSE))</f>
        <v/>
      </c>
      <c r="H20" s="16" t="str">
        <f>IF(ISERROR(VLOOKUP(CONCATENATE($A20,"_",H$2),'Reference data SID'!$B:$N,13,FALSE)),"",VLOOKUP(CONCATENATE($A20,"_",H$2),'Reference data SID'!$B:$N,13,FALSE))</f>
        <v/>
      </c>
      <c r="I20" s="16" t="str">
        <f>IF(ISERROR(VLOOKUP(CONCATENATE($A20,"_",I$2),'Reference data SID'!$B:$N,13,FALSE)),"",VLOOKUP(CONCATENATE($A20,"_",I$2),'Reference data SID'!$B:$N,13,FALSE))</f>
        <v/>
      </c>
      <c r="J20" s="16" t="str">
        <f>IF(ISERROR(VLOOKUP(CONCATENATE($A20,"_",J$2),'Reference data SID'!$B:$N,13,FALSE)),"",VLOOKUP(CONCATENATE($A20,"_",J$2),'Reference data SID'!$B:$N,13,FALSE))</f>
        <v/>
      </c>
      <c r="K20" s="16" t="str">
        <f>IF(ISERROR(VLOOKUP(CONCATENATE($A20,"_",K$2),'Reference data SID'!$B:$N,13,FALSE)),"",VLOOKUP(CONCATENATE($A20,"_",K$2),'Reference data SID'!$B:$N,13,FALSE))</f>
        <v/>
      </c>
      <c r="L20" s="16" t="str">
        <f>IF(ISERROR(VLOOKUP(CONCATENATE($A20,"_",L$2),'Reference data SID'!$B:$N,13,FALSE)),"",VLOOKUP(CONCATENATE($A20,"_",L$2),'Reference data SID'!$B:$N,13,FALSE))</f>
        <v/>
      </c>
      <c r="M20" s="16" t="str">
        <f>IF(ISERROR(VLOOKUP(CONCATENATE($A20,"_",M$2),'Reference data SID'!$B:$N,13,FALSE)),"",VLOOKUP(CONCATENATE($A20,"_",M$2),'Reference data SID'!$B:$N,13,FALSE))</f>
        <v/>
      </c>
      <c r="N20" s="16" t="str">
        <f>IF(ISERROR(VLOOKUP(CONCATENATE($A20,"_",N$2),'Reference data SID'!$B:$N,13,FALSE)),"",VLOOKUP(CONCATENATE($A20,"_",N$2),'Reference data SID'!$B:$N,13,FALSE))</f>
        <v/>
      </c>
      <c r="O20" s="16" t="str">
        <f>IF(ISERROR(VLOOKUP(CONCATENATE($A20,"_",O$2),'Reference data SID'!$B:$N,13,FALSE)),"",VLOOKUP(CONCATENATE($A20,"_",O$2),'Reference data SID'!$B:$N,13,FALSE))</f>
        <v/>
      </c>
      <c r="P20" s="16" t="str">
        <f>IF(ISERROR(VLOOKUP(CONCATENATE($A20,"_",P$2),'Reference data SID'!$B:$N,13,FALSE)),"",VLOOKUP(CONCATENATE($A20,"_",P$2),'Reference data SID'!$B:$N,13,FALSE))</f>
        <v/>
      </c>
      <c r="Q20" s="16" t="str">
        <f>IF(ISERROR(VLOOKUP(CONCATENATE($A20,"_",Q$2),'Reference data SID'!$B:$N,13,FALSE)),"",VLOOKUP(CONCATENATE($A20,"_",Q$2),'Reference data SID'!$B:$N,13,FALSE))</f>
        <v/>
      </c>
      <c r="R20" s="16" t="str">
        <f>IF(ISERROR(VLOOKUP(CONCATENATE($A20,"_",R$2),'Reference data SID'!$B:$N,13,FALSE)),"",VLOOKUP(CONCATENATE($A20,"_",R$2),'Reference data SID'!$B:$N,13,FALSE))</f>
        <v/>
      </c>
      <c r="S20" s="16" t="str">
        <f>IF(ISERROR(VLOOKUP(CONCATENATE($A20,"_",S$2),'Reference data SID'!$B:$N,13,FALSE)),"",VLOOKUP(CONCATENATE($A20,"_",S$2),'Reference data SID'!$B:$N,13,FALSE))</f>
        <v/>
      </c>
      <c r="T20" s="16" t="str">
        <f>IF(ISERROR(VLOOKUP(CONCATENATE($A20,"_",T$2),'Reference data SID'!$B:$N,13,FALSE)),"",VLOOKUP(CONCATENATE($A20,"_",T$2),'Reference data SID'!$B:$N,13,FALSE))</f>
        <v/>
      </c>
      <c r="U20" s="16" t="str">
        <f>IF(ISERROR(VLOOKUP(CONCATENATE($A20,"_",U$2),'Reference data SID'!$B:$N,13,FALSE)),"",VLOOKUP(CONCATENATE($A20,"_",U$2),'Reference data SID'!$B:$N,13,FALSE))</f>
        <v/>
      </c>
      <c r="V20" s="16" t="str">
        <f>IF(ISERROR(VLOOKUP(CONCATENATE($A20,"_",V$2),'Reference data SID'!$B:$N,13,FALSE)),"",VLOOKUP(CONCATENATE($A20,"_",V$2),'Reference data SID'!$B:$N,13,FALSE))</f>
        <v/>
      </c>
      <c r="W20" s="16" t="str">
        <f>IF(ISERROR(VLOOKUP(CONCATENATE($A20,"_",W$2),'Reference data SID'!$B:$N,13,FALSE)),"",VLOOKUP(CONCATENATE($A20,"_",W$2),'Reference data SID'!$B:$N,13,FALSE))</f>
        <v/>
      </c>
      <c r="X20" s="16" t="str">
        <f>IF(ISERROR(VLOOKUP(CONCATENATE($A20,"_",X$2),'Reference data SID'!$B:$N,13,FALSE)),"",VLOOKUP(CONCATENATE($A20,"_",X$2),'Reference data SID'!$B:$N,13,FALSE))</f>
        <v/>
      </c>
      <c r="Y20" s="17" t="str">
        <f>IF(ISERROR(VLOOKUP(CONCATENATE($A20,"_",Y$2),'Reference data SID'!$B:$N,13,FALSE)),"",VLOOKUP(CONCATENATE($A20,"_",Y$2),'Reference data SID'!$B:$N,13,FALSE))</f>
        <v>94159-80-5</v>
      </c>
      <c r="Z20" s="16" t="str">
        <f>IF(ISERROR(VLOOKUP(CONCATENATE($A20,"_",Z$2),'Reference data SID'!$B:$N,13,FALSE)),"",VLOOKUP(CONCATENATE($A20,"_",Z$2),'Reference data SID'!$B:$N,13,FALSE))</f>
        <v/>
      </c>
      <c r="AA20" s="16" t="str">
        <f>IF(ISERROR(VLOOKUP(CONCATENATE($A20,"_",AA$2),'Reference data SID'!$B:$N,13,FALSE)),"",VLOOKUP(CONCATENATE($A20,"_",AA$2),'Reference data SID'!$B:$N,13,FALSE))</f>
        <v/>
      </c>
      <c r="AB20" s="16" t="str">
        <f>IF(ISERROR(VLOOKUP(CONCATENATE($A20,"_",AB$2),'Reference data SID'!$B:$N,13,FALSE)),"",VLOOKUP(CONCATENATE($A20,"_",AB$2),'Reference data SID'!$B:$N,13,FALSE))</f>
        <v/>
      </c>
      <c r="AC20" s="16" t="str">
        <f>IF(ISERROR(VLOOKUP(CONCATENATE($A20,"_",AC$2),'Reference data SID'!$B:$N,13,FALSE)),"",VLOOKUP(CONCATENATE($A20,"_",AC$2),'Reference data SID'!$B:$N,13,FALSE))</f>
        <v/>
      </c>
      <c r="AD20" s="16" t="str">
        <f>IF(ISERROR(VLOOKUP(CONCATENATE($A20,"_",AD$2),'Reference data SID'!$B:$N,13,FALSE)),"",VLOOKUP(CONCATENATE($A20,"_",AD$2),'Reference data SID'!$B:$N,13,FALSE))</f>
        <v/>
      </c>
      <c r="AE20" s="16" t="str">
        <f>IF(ISERROR(VLOOKUP(CONCATENATE($A20,"_",AE$2),'Reference data SID'!$B:$N,13,FALSE)),"",VLOOKUP(CONCATENATE($A20,"_",AE$2),'Reference data SID'!$B:$N,13,FALSE))</f>
        <v/>
      </c>
      <c r="AF20" s="16" t="str">
        <f>IF(ISERROR(VLOOKUP(CONCATENATE($A20,"_",AF$2),'Reference data SID'!$B:$N,13,FALSE)),"",VLOOKUP(CONCATENATE($A20,"_",AF$2),'Reference data SID'!$B:$N,13,FALSE))</f>
        <v/>
      </c>
      <c r="AG20" s="16" t="str">
        <f>IF(ISERROR(VLOOKUP(CONCATENATE($A20,"_",AG$2),'Reference data SID'!$B:$N,13,FALSE)),"",VLOOKUP(CONCATENATE($A20,"_",AG$2),'Reference data SID'!$B:$N,13,FALSE))</f>
        <v/>
      </c>
      <c r="AH20" s="16" t="str">
        <f>IF(ISERROR(VLOOKUP(CONCATENATE($A20,"_",AH$2),'Reference data SID'!$B:$N,13,FALSE)),"",VLOOKUP(CONCATENATE($A20,"_",AH$2),'Reference data SID'!$B:$N,13,FALSE))</f>
        <v/>
      </c>
      <c r="AI20" s="16" t="str">
        <f>IF(ISERROR(VLOOKUP(CONCATENATE($A20,"_",AI$2),'Reference data SID'!$B:$N,13,FALSE)),"",VLOOKUP(CONCATENATE($A20,"_",AI$2),'Reference data SID'!$B:$N,13,FALSE))</f>
        <v/>
      </c>
      <c r="AJ20" s="16" t="str">
        <f>IF(ISERROR(VLOOKUP(CONCATENATE($A20,"_",AJ$2),'Reference data SID'!$B:$N,13,FALSE)),"",VLOOKUP(CONCATENATE($A20,"_",AJ$2),'Reference data SID'!$B:$N,13,FALSE))</f>
        <v/>
      </c>
      <c r="AK20" s="16" t="str">
        <f>IF(ISERROR(VLOOKUP(CONCATENATE($A20,"_",AK$2),'Reference data SID'!$B:$N,13,FALSE)),"",VLOOKUP(CONCATENATE($A20,"_",AK$2),'Reference data SID'!$B:$N,13,FALSE))</f>
        <v/>
      </c>
      <c r="AL20" s="16" t="str">
        <f>IF(ISERROR(VLOOKUP(CONCATENATE($A20,"_",AL$2),'Reference data SID'!$B:$N,13,FALSE)),"",VLOOKUP(CONCATENATE($A20,"_",AL$2),'Reference data SID'!$B:$N,13,FALSE))</f>
        <v/>
      </c>
      <c r="AM20" s="16" t="str">
        <f>IF(ISERROR(VLOOKUP(CONCATENATE($A20,"_",AM$2),'Reference data SID'!$B:$N,13,FALSE)),"",VLOOKUP(CONCATENATE($A20,"_",AM$2),'Reference data SID'!$B:$N,13,FALSE))</f>
        <v/>
      </c>
      <c r="AN20" s="16" t="str">
        <f>IF(ISERROR(VLOOKUP(CONCATENATE($A20,"_",AN$2),'Reference data SID'!$B:$N,13,FALSE)),"",VLOOKUP(CONCATENATE($A20,"_",AN$2),'Reference data SID'!$B:$N,13,FALSE))</f>
        <v/>
      </c>
      <c r="AO20" s="16" t="str">
        <f>IF(ISERROR(VLOOKUP(CONCATENATE($A20,"_",AO$2),'Reference data SID'!$B:$N,13,FALSE)),"",VLOOKUP(CONCATENATE($A20,"_",AO$2),'Reference data SID'!$B:$N,13,FALSE))</f>
        <v/>
      </c>
      <c r="AP20" s="16" t="str">
        <f>IF(ISERROR(VLOOKUP(CONCATENATE($A20,"_",AP$2),'Reference data SID'!$B:$N,13,FALSE)),"",VLOOKUP(CONCATENATE($A20,"_",AP$2),'Reference data SID'!$B:$N,13,FALSE))</f>
        <v/>
      </c>
      <c r="AQ20" s="16" t="str">
        <f>IF(ISERROR(VLOOKUP(CONCATENATE($A20,"_",AQ$2),'Reference data SID'!$B:$N,13,FALSE)),"",VLOOKUP(CONCATENATE($A20,"_",AQ$2),'Reference data SID'!$B:$N,13,FALSE))</f>
        <v/>
      </c>
      <c r="AR20" s="16" t="str">
        <f>IF(ISERROR(VLOOKUP(CONCATENATE($A20,"_",AR$2),'Reference data SID'!$B:$N,13,FALSE)),"",VLOOKUP(CONCATENATE($A20,"_",AR$2),'Reference data SID'!$B:$N,13,FALSE))</f>
        <v/>
      </c>
      <c r="AS20" s="16" t="str">
        <f>IF(ISERROR(VLOOKUP(CONCATENATE($A20,"_",AS$2),'Reference data SID'!$B:$N,13,FALSE)),"",VLOOKUP(CONCATENATE($A20,"_",AS$2),'Reference data SID'!$B:$N,13,FALSE))</f>
        <v/>
      </c>
      <c r="AT20" s="16" t="str">
        <f>IF(ISERROR(VLOOKUP(CONCATENATE($A20,"_",AT$2),'Reference data SID'!$B:$N,13,FALSE)),"",VLOOKUP(CONCATENATE($A20,"_",AT$2),'Reference data SID'!$B:$N,13,FALSE))</f>
        <v/>
      </c>
    </row>
    <row r="21" spans="1:46" x14ac:dyDescent="0.25">
      <c r="A21">
        <v>17</v>
      </c>
      <c r="B21" s="16" t="str">
        <f>IF(ISERROR(VLOOKUP(CONCATENATE($A21,"_",B$2),'Reference data SID'!$B:$N,13,FALSE)),"",VLOOKUP(CONCATENATE($A21,"_",B$2),'Reference data SID'!$B:$N,13,FALSE))</f>
        <v/>
      </c>
      <c r="C21" s="16" t="str">
        <f>IF(ISERROR(VLOOKUP(CONCATENATE($A21,"_",C$2),'Reference data SID'!$B:$N,13,FALSE)),"",VLOOKUP(CONCATENATE($A21,"_",C$2),'Reference data SID'!$B:$N,13,FALSE))</f>
        <v/>
      </c>
      <c r="D21" s="16" t="str">
        <f>IF(ISERROR(VLOOKUP(CONCATENATE($A21,"_",D$2),'Reference data SID'!$B:$N,13,FALSE)),"",VLOOKUP(CONCATENATE($A21,"_",D$2),'Reference data SID'!$B:$N,13,FALSE))</f>
        <v/>
      </c>
      <c r="E21" s="16" t="str">
        <f>IF(ISERROR(VLOOKUP(CONCATENATE($A21,"_",E$2),'Reference data SID'!$B:$N,13,FALSE)),"",VLOOKUP(CONCATENATE($A21,"_",E$2),'Reference data SID'!$B:$N,13,FALSE))</f>
        <v/>
      </c>
      <c r="F21" s="16" t="str">
        <f>IF(ISERROR(VLOOKUP(CONCATENATE($A21,"_",F$2),'Reference data SID'!$B:$N,13,FALSE)),"",VLOOKUP(CONCATENATE($A21,"_",F$2),'Reference data SID'!$B:$N,13,FALSE))</f>
        <v/>
      </c>
      <c r="G21" s="16" t="str">
        <f>IF(ISERROR(VLOOKUP(CONCATENATE($A21,"_",G$2),'Reference data SID'!$B:$N,13,FALSE)),"",VLOOKUP(CONCATENATE($A21,"_",G$2),'Reference data SID'!$B:$N,13,FALSE))</f>
        <v/>
      </c>
      <c r="H21" s="16" t="str">
        <f>IF(ISERROR(VLOOKUP(CONCATENATE($A21,"_",H$2),'Reference data SID'!$B:$N,13,FALSE)),"",VLOOKUP(CONCATENATE($A21,"_",H$2),'Reference data SID'!$B:$N,13,FALSE))</f>
        <v/>
      </c>
      <c r="I21" s="16" t="str">
        <f>IF(ISERROR(VLOOKUP(CONCATENATE($A21,"_",I$2),'Reference data SID'!$B:$N,13,FALSE)),"",VLOOKUP(CONCATENATE($A21,"_",I$2),'Reference data SID'!$B:$N,13,FALSE))</f>
        <v/>
      </c>
      <c r="J21" s="16" t="str">
        <f>IF(ISERROR(VLOOKUP(CONCATENATE($A21,"_",J$2),'Reference data SID'!$B:$N,13,FALSE)),"",VLOOKUP(CONCATENATE($A21,"_",J$2),'Reference data SID'!$B:$N,13,FALSE))</f>
        <v/>
      </c>
      <c r="K21" s="16" t="str">
        <f>IF(ISERROR(VLOOKUP(CONCATENATE($A21,"_",K$2),'Reference data SID'!$B:$N,13,FALSE)),"",VLOOKUP(CONCATENATE($A21,"_",K$2),'Reference data SID'!$B:$N,13,FALSE))</f>
        <v/>
      </c>
      <c r="L21" s="16" t="str">
        <f>IF(ISERROR(VLOOKUP(CONCATENATE($A21,"_",L$2),'Reference data SID'!$B:$N,13,FALSE)),"",VLOOKUP(CONCATENATE($A21,"_",L$2),'Reference data SID'!$B:$N,13,FALSE))</f>
        <v/>
      </c>
      <c r="M21" s="16" t="str">
        <f>IF(ISERROR(VLOOKUP(CONCATENATE($A21,"_",M$2),'Reference data SID'!$B:$N,13,FALSE)),"",VLOOKUP(CONCATENATE($A21,"_",M$2),'Reference data SID'!$B:$N,13,FALSE))</f>
        <v/>
      </c>
      <c r="N21" s="16" t="str">
        <f>IF(ISERROR(VLOOKUP(CONCATENATE($A21,"_",N$2),'Reference data SID'!$B:$N,13,FALSE)),"",VLOOKUP(CONCATENATE($A21,"_",N$2),'Reference data SID'!$B:$N,13,FALSE))</f>
        <v/>
      </c>
      <c r="O21" s="16" t="str">
        <f>IF(ISERROR(VLOOKUP(CONCATENATE($A21,"_",O$2),'Reference data SID'!$B:$N,13,FALSE)),"",VLOOKUP(CONCATENATE($A21,"_",O$2),'Reference data SID'!$B:$N,13,FALSE))</f>
        <v/>
      </c>
      <c r="P21" s="16" t="str">
        <f>IF(ISERROR(VLOOKUP(CONCATENATE($A21,"_",P$2),'Reference data SID'!$B:$N,13,FALSE)),"",VLOOKUP(CONCATENATE($A21,"_",P$2),'Reference data SID'!$B:$N,13,FALSE))</f>
        <v/>
      </c>
      <c r="Q21" s="16" t="str">
        <f>IF(ISERROR(VLOOKUP(CONCATENATE($A21,"_",Q$2),'Reference data SID'!$B:$N,13,FALSE)),"",VLOOKUP(CONCATENATE($A21,"_",Q$2),'Reference data SID'!$B:$N,13,FALSE))</f>
        <v/>
      </c>
      <c r="R21" s="16" t="str">
        <f>IF(ISERROR(VLOOKUP(CONCATENATE($A21,"_",R$2),'Reference data SID'!$B:$N,13,FALSE)),"",VLOOKUP(CONCATENATE($A21,"_",R$2),'Reference data SID'!$B:$N,13,FALSE))</f>
        <v/>
      </c>
      <c r="S21" s="16" t="str">
        <f>IF(ISERROR(VLOOKUP(CONCATENATE($A21,"_",S$2),'Reference data SID'!$B:$N,13,FALSE)),"",VLOOKUP(CONCATENATE($A21,"_",S$2),'Reference data SID'!$B:$N,13,FALSE))</f>
        <v/>
      </c>
      <c r="T21" s="16" t="str">
        <f>IF(ISERROR(VLOOKUP(CONCATENATE($A21,"_",T$2),'Reference data SID'!$B:$N,13,FALSE)),"",VLOOKUP(CONCATENATE($A21,"_",T$2),'Reference data SID'!$B:$N,13,FALSE))</f>
        <v/>
      </c>
      <c r="U21" s="16" t="str">
        <f>IF(ISERROR(VLOOKUP(CONCATENATE($A21,"_",U$2),'Reference data SID'!$B:$N,13,FALSE)),"",VLOOKUP(CONCATENATE($A21,"_",U$2),'Reference data SID'!$B:$N,13,FALSE))</f>
        <v/>
      </c>
      <c r="V21" s="16" t="str">
        <f>IF(ISERROR(VLOOKUP(CONCATENATE($A21,"_",V$2),'Reference data SID'!$B:$N,13,FALSE)),"",VLOOKUP(CONCATENATE($A21,"_",V$2),'Reference data SID'!$B:$N,13,FALSE))</f>
        <v/>
      </c>
      <c r="W21" s="16" t="str">
        <f>IF(ISERROR(VLOOKUP(CONCATENATE($A21,"_",W$2),'Reference data SID'!$B:$N,13,FALSE)),"",VLOOKUP(CONCATENATE($A21,"_",W$2),'Reference data SID'!$B:$N,13,FALSE))</f>
        <v/>
      </c>
      <c r="X21" s="16" t="str">
        <f>IF(ISERROR(VLOOKUP(CONCATENATE($A21,"_",X$2),'Reference data SID'!$B:$N,13,FALSE)),"",VLOOKUP(CONCATENATE($A21,"_",X$2),'Reference data SID'!$B:$N,13,FALSE))</f>
        <v/>
      </c>
      <c r="Y21" s="17" t="str">
        <f>IF(ISERROR(VLOOKUP(CONCATENATE($A21,"_",Y$2),'Reference data SID'!$B:$N,13,FALSE)),"",VLOOKUP(CONCATENATE($A21,"_",Y$2),'Reference data SID'!$B:$N,13,FALSE))</f>
        <v>94159-79-2</v>
      </c>
      <c r="Z21" s="16" t="str">
        <f>IF(ISERROR(VLOOKUP(CONCATENATE($A21,"_",Z$2),'Reference data SID'!$B:$N,13,FALSE)),"",VLOOKUP(CONCATENATE($A21,"_",Z$2),'Reference data SID'!$B:$N,13,FALSE))</f>
        <v/>
      </c>
      <c r="AA21" s="16" t="str">
        <f>IF(ISERROR(VLOOKUP(CONCATENATE($A21,"_",AA$2),'Reference data SID'!$B:$N,13,FALSE)),"",VLOOKUP(CONCATENATE($A21,"_",AA$2),'Reference data SID'!$B:$N,13,FALSE))</f>
        <v/>
      </c>
      <c r="AB21" s="16" t="str">
        <f>IF(ISERROR(VLOOKUP(CONCATENATE($A21,"_",AB$2),'Reference data SID'!$B:$N,13,FALSE)),"",VLOOKUP(CONCATENATE($A21,"_",AB$2),'Reference data SID'!$B:$N,13,FALSE))</f>
        <v/>
      </c>
      <c r="AC21" s="16" t="str">
        <f>IF(ISERROR(VLOOKUP(CONCATENATE($A21,"_",AC$2),'Reference data SID'!$B:$N,13,FALSE)),"",VLOOKUP(CONCATENATE($A21,"_",AC$2),'Reference data SID'!$B:$N,13,FALSE))</f>
        <v/>
      </c>
      <c r="AD21" s="16" t="str">
        <f>IF(ISERROR(VLOOKUP(CONCATENATE($A21,"_",AD$2),'Reference data SID'!$B:$N,13,FALSE)),"",VLOOKUP(CONCATENATE($A21,"_",AD$2),'Reference data SID'!$B:$N,13,FALSE))</f>
        <v/>
      </c>
      <c r="AE21" s="16" t="str">
        <f>IF(ISERROR(VLOOKUP(CONCATENATE($A21,"_",AE$2),'Reference data SID'!$B:$N,13,FALSE)),"",VLOOKUP(CONCATENATE($A21,"_",AE$2),'Reference data SID'!$B:$N,13,FALSE))</f>
        <v/>
      </c>
      <c r="AF21" s="16" t="str">
        <f>IF(ISERROR(VLOOKUP(CONCATENATE($A21,"_",AF$2),'Reference data SID'!$B:$N,13,FALSE)),"",VLOOKUP(CONCATENATE($A21,"_",AF$2),'Reference data SID'!$B:$N,13,FALSE))</f>
        <v/>
      </c>
      <c r="AG21" s="16" t="str">
        <f>IF(ISERROR(VLOOKUP(CONCATENATE($A21,"_",AG$2),'Reference data SID'!$B:$N,13,FALSE)),"",VLOOKUP(CONCATENATE($A21,"_",AG$2),'Reference data SID'!$B:$N,13,FALSE))</f>
        <v/>
      </c>
      <c r="AH21" s="16" t="str">
        <f>IF(ISERROR(VLOOKUP(CONCATENATE($A21,"_",AH$2),'Reference data SID'!$B:$N,13,FALSE)),"",VLOOKUP(CONCATENATE($A21,"_",AH$2),'Reference data SID'!$B:$N,13,FALSE))</f>
        <v/>
      </c>
      <c r="AI21" s="16" t="str">
        <f>IF(ISERROR(VLOOKUP(CONCATENATE($A21,"_",AI$2),'Reference data SID'!$B:$N,13,FALSE)),"",VLOOKUP(CONCATENATE($A21,"_",AI$2),'Reference data SID'!$B:$N,13,FALSE))</f>
        <v/>
      </c>
      <c r="AJ21" s="16" t="str">
        <f>IF(ISERROR(VLOOKUP(CONCATENATE($A21,"_",AJ$2),'Reference data SID'!$B:$N,13,FALSE)),"",VLOOKUP(CONCATENATE($A21,"_",AJ$2),'Reference data SID'!$B:$N,13,FALSE))</f>
        <v/>
      </c>
      <c r="AK21" s="16" t="str">
        <f>IF(ISERROR(VLOOKUP(CONCATENATE($A21,"_",AK$2),'Reference data SID'!$B:$N,13,FALSE)),"",VLOOKUP(CONCATENATE($A21,"_",AK$2),'Reference data SID'!$B:$N,13,FALSE))</f>
        <v/>
      </c>
      <c r="AL21" s="16" t="str">
        <f>IF(ISERROR(VLOOKUP(CONCATENATE($A21,"_",AL$2),'Reference data SID'!$B:$N,13,FALSE)),"",VLOOKUP(CONCATENATE($A21,"_",AL$2),'Reference data SID'!$B:$N,13,FALSE))</f>
        <v/>
      </c>
      <c r="AM21" s="16" t="str">
        <f>IF(ISERROR(VLOOKUP(CONCATENATE($A21,"_",AM$2),'Reference data SID'!$B:$N,13,FALSE)),"",VLOOKUP(CONCATENATE($A21,"_",AM$2),'Reference data SID'!$B:$N,13,FALSE))</f>
        <v/>
      </c>
      <c r="AN21" s="16" t="str">
        <f>IF(ISERROR(VLOOKUP(CONCATENATE($A21,"_",AN$2),'Reference data SID'!$B:$N,13,FALSE)),"",VLOOKUP(CONCATENATE($A21,"_",AN$2),'Reference data SID'!$B:$N,13,FALSE))</f>
        <v/>
      </c>
      <c r="AO21" s="16" t="str">
        <f>IF(ISERROR(VLOOKUP(CONCATENATE($A21,"_",AO$2),'Reference data SID'!$B:$N,13,FALSE)),"",VLOOKUP(CONCATENATE($A21,"_",AO$2),'Reference data SID'!$B:$N,13,FALSE))</f>
        <v/>
      </c>
      <c r="AP21" s="16" t="str">
        <f>IF(ISERROR(VLOOKUP(CONCATENATE($A21,"_",AP$2),'Reference data SID'!$B:$N,13,FALSE)),"",VLOOKUP(CONCATENATE($A21,"_",AP$2),'Reference data SID'!$B:$N,13,FALSE))</f>
        <v/>
      </c>
      <c r="AQ21" s="16" t="str">
        <f>IF(ISERROR(VLOOKUP(CONCATENATE($A21,"_",AQ$2),'Reference data SID'!$B:$N,13,FALSE)),"",VLOOKUP(CONCATENATE($A21,"_",AQ$2),'Reference data SID'!$B:$N,13,FALSE))</f>
        <v/>
      </c>
      <c r="AR21" s="16" t="str">
        <f>IF(ISERROR(VLOOKUP(CONCATENATE($A21,"_",AR$2),'Reference data SID'!$B:$N,13,FALSE)),"",VLOOKUP(CONCATENATE($A21,"_",AR$2),'Reference data SID'!$B:$N,13,FALSE))</f>
        <v/>
      </c>
      <c r="AS21" s="16" t="str">
        <f>IF(ISERROR(VLOOKUP(CONCATENATE($A21,"_",AS$2),'Reference data SID'!$B:$N,13,FALSE)),"",VLOOKUP(CONCATENATE($A21,"_",AS$2),'Reference data SID'!$B:$N,13,FALSE))</f>
        <v/>
      </c>
      <c r="AT21" s="16" t="str">
        <f>IF(ISERROR(VLOOKUP(CONCATENATE($A21,"_",AT$2),'Reference data SID'!$B:$N,13,FALSE)),"",VLOOKUP(CONCATENATE($A21,"_",AT$2),'Reference data SID'!$B:$N,13,FALSE))</f>
        <v/>
      </c>
    </row>
    <row r="22" spans="1:46" x14ac:dyDescent="0.25">
      <c r="A22">
        <v>18</v>
      </c>
      <c r="B22" s="16" t="str">
        <f>IF(ISERROR(VLOOKUP(CONCATENATE($A22,"_",B$2),'Reference data SID'!$B:$N,13,FALSE)),"",VLOOKUP(CONCATENATE($A22,"_",B$2),'Reference data SID'!$B:$N,13,FALSE))</f>
        <v/>
      </c>
      <c r="C22" s="16" t="str">
        <f>IF(ISERROR(VLOOKUP(CONCATENATE($A22,"_",C$2),'Reference data SID'!$B:$N,13,FALSE)),"",VLOOKUP(CONCATENATE($A22,"_",C$2),'Reference data SID'!$B:$N,13,FALSE))</f>
        <v/>
      </c>
      <c r="D22" s="16" t="str">
        <f>IF(ISERROR(VLOOKUP(CONCATENATE($A22,"_",D$2),'Reference data SID'!$B:$N,13,FALSE)),"",VLOOKUP(CONCATENATE($A22,"_",D$2),'Reference data SID'!$B:$N,13,FALSE))</f>
        <v/>
      </c>
      <c r="E22" s="16" t="str">
        <f>IF(ISERROR(VLOOKUP(CONCATENATE($A22,"_",E$2),'Reference data SID'!$B:$N,13,FALSE)),"",VLOOKUP(CONCATENATE($A22,"_",E$2),'Reference data SID'!$B:$N,13,FALSE))</f>
        <v/>
      </c>
      <c r="F22" s="16" t="str">
        <f>IF(ISERROR(VLOOKUP(CONCATENATE($A22,"_",F$2),'Reference data SID'!$B:$N,13,FALSE)),"",VLOOKUP(CONCATENATE($A22,"_",F$2),'Reference data SID'!$B:$N,13,FALSE))</f>
        <v/>
      </c>
      <c r="G22" s="16" t="str">
        <f>IF(ISERROR(VLOOKUP(CONCATENATE($A22,"_",G$2),'Reference data SID'!$B:$N,13,FALSE)),"",VLOOKUP(CONCATENATE($A22,"_",G$2),'Reference data SID'!$B:$N,13,FALSE))</f>
        <v/>
      </c>
      <c r="H22" s="16" t="str">
        <f>IF(ISERROR(VLOOKUP(CONCATENATE($A22,"_",H$2),'Reference data SID'!$B:$N,13,FALSE)),"",VLOOKUP(CONCATENATE($A22,"_",H$2),'Reference data SID'!$B:$N,13,FALSE))</f>
        <v/>
      </c>
      <c r="I22" s="16" t="str">
        <f>IF(ISERROR(VLOOKUP(CONCATENATE($A22,"_",I$2),'Reference data SID'!$B:$N,13,FALSE)),"",VLOOKUP(CONCATENATE($A22,"_",I$2),'Reference data SID'!$B:$N,13,FALSE))</f>
        <v/>
      </c>
      <c r="J22" s="16" t="str">
        <f>IF(ISERROR(VLOOKUP(CONCATENATE($A22,"_",J$2),'Reference data SID'!$B:$N,13,FALSE)),"",VLOOKUP(CONCATENATE($A22,"_",J$2),'Reference data SID'!$B:$N,13,FALSE))</f>
        <v/>
      </c>
      <c r="K22" s="16" t="str">
        <f>IF(ISERROR(VLOOKUP(CONCATENATE($A22,"_",K$2),'Reference data SID'!$B:$N,13,FALSE)),"",VLOOKUP(CONCATENATE($A22,"_",K$2),'Reference data SID'!$B:$N,13,FALSE))</f>
        <v/>
      </c>
      <c r="L22" s="16" t="str">
        <f>IF(ISERROR(VLOOKUP(CONCATENATE($A22,"_",L$2),'Reference data SID'!$B:$N,13,FALSE)),"",VLOOKUP(CONCATENATE($A22,"_",L$2),'Reference data SID'!$B:$N,13,FALSE))</f>
        <v/>
      </c>
      <c r="M22" s="16" t="str">
        <f>IF(ISERROR(VLOOKUP(CONCATENATE($A22,"_",M$2),'Reference data SID'!$B:$N,13,FALSE)),"",VLOOKUP(CONCATENATE($A22,"_",M$2),'Reference data SID'!$B:$N,13,FALSE))</f>
        <v/>
      </c>
      <c r="N22" s="16" t="str">
        <f>IF(ISERROR(VLOOKUP(CONCATENATE($A22,"_",N$2),'Reference data SID'!$B:$N,13,FALSE)),"",VLOOKUP(CONCATENATE($A22,"_",N$2),'Reference data SID'!$B:$N,13,FALSE))</f>
        <v/>
      </c>
      <c r="O22" s="16" t="str">
        <f>IF(ISERROR(VLOOKUP(CONCATENATE($A22,"_",O$2),'Reference data SID'!$B:$N,13,FALSE)),"",VLOOKUP(CONCATENATE($A22,"_",O$2),'Reference data SID'!$B:$N,13,FALSE))</f>
        <v/>
      </c>
      <c r="P22" s="16" t="str">
        <f>IF(ISERROR(VLOOKUP(CONCATENATE($A22,"_",P$2),'Reference data SID'!$B:$N,13,FALSE)),"",VLOOKUP(CONCATENATE($A22,"_",P$2),'Reference data SID'!$B:$N,13,FALSE))</f>
        <v/>
      </c>
      <c r="Q22" s="16" t="str">
        <f>IF(ISERROR(VLOOKUP(CONCATENATE($A22,"_",Q$2),'Reference data SID'!$B:$N,13,FALSE)),"",VLOOKUP(CONCATENATE($A22,"_",Q$2),'Reference data SID'!$B:$N,13,FALSE))</f>
        <v/>
      </c>
      <c r="R22" s="16" t="str">
        <f>IF(ISERROR(VLOOKUP(CONCATENATE($A22,"_",R$2),'Reference data SID'!$B:$N,13,FALSE)),"",VLOOKUP(CONCATENATE($A22,"_",R$2),'Reference data SID'!$B:$N,13,FALSE))</f>
        <v/>
      </c>
      <c r="S22" s="16" t="str">
        <f>IF(ISERROR(VLOOKUP(CONCATENATE($A22,"_",S$2),'Reference data SID'!$B:$N,13,FALSE)),"",VLOOKUP(CONCATENATE($A22,"_",S$2),'Reference data SID'!$B:$N,13,FALSE))</f>
        <v/>
      </c>
      <c r="T22" s="16" t="str">
        <f>IF(ISERROR(VLOOKUP(CONCATENATE($A22,"_",T$2),'Reference data SID'!$B:$N,13,FALSE)),"",VLOOKUP(CONCATENATE($A22,"_",T$2),'Reference data SID'!$B:$N,13,FALSE))</f>
        <v/>
      </c>
      <c r="U22" s="16" t="str">
        <f>IF(ISERROR(VLOOKUP(CONCATENATE($A22,"_",U$2),'Reference data SID'!$B:$N,13,FALSE)),"",VLOOKUP(CONCATENATE($A22,"_",U$2),'Reference data SID'!$B:$N,13,FALSE))</f>
        <v/>
      </c>
      <c r="V22" s="16" t="str">
        <f>IF(ISERROR(VLOOKUP(CONCATENATE($A22,"_",V$2),'Reference data SID'!$B:$N,13,FALSE)),"",VLOOKUP(CONCATENATE($A22,"_",V$2),'Reference data SID'!$B:$N,13,FALSE))</f>
        <v/>
      </c>
      <c r="W22" s="16" t="str">
        <f>IF(ISERROR(VLOOKUP(CONCATENATE($A22,"_",W$2),'Reference data SID'!$B:$N,13,FALSE)),"",VLOOKUP(CONCATENATE($A22,"_",W$2),'Reference data SID'!$B:$N,13,FALSE))</f>
        <v/>
      </c>
      <c r="X22" s="16" t="str">
        <f>IF(ISERROR(VLOOKUP(CONCATENATE($A22,"_",X$2),'Reference data SID'!$B:$N,13,FALSE)),"",VLOOKUP(CONCATENATE($A22,"_",X$2),'Reference data SID'!$B:$N,13,FALSE))</f>
        <v/>
      </c>
      <c r="Y22" s="17" t="str">
        <f>IF(ISERROR(VLOOKUP(CONCATENATE($A22,"_",Y$2),'Reference data SID'!$B:$N,13,FALSE)),"",VLOOKUP(CONCATENATE($A22,"_",Y$2),'Reference data SID'!$B:$N,13,FALSE))</f>
        <v>94158-70-0</v>
      </c>
      <c r="Z22" s="16" t="str">
        <f>IF(ISERROR(VLOOKUP(CONCATENATE($A22,"_",Z$2),'Reference data SID'!$B:$N,13,FALSE)),"",VLOOKUP(CONCATENATE($A22,"_",Z$2),'Reference data SID'!$B:$N,13,FALSE))</f>
        <v/>
      </c>
      <c r="AA22" s="16" t="str">
        <f>IF(ISERROR(VLOOKUP(CONCATENATE($A22,"_",AA$2),'Reference data SID'!$B:$N,13,FALSE)),"",VLOOKUP(CONCATENATE($A22,"_",AA$2),'Reference data SID'!$B:$N,13,FALSE))</f>
        <v/>
      </c>
      <c r="AB22" s="16" t="str">
        <f>IF(ISERROR(VLOOKUP(CONCATENATE($A22,"_",AB$2),'Reference data SID'!$B:$N,13,FALSE)),"",VLOOKUP(CONCATENATE($A22,"_",AB$2),'Reference data SID'!$B:$N,13,FALSE))</f>
        <v/>
      </c>
      <c r="AC22" s="16" t="str">
        <f>IF(ISERROR(VLOOKUP(CONCATENATE($A22,"_",AC$2),'Reference data SID'!$B:$N,13,FALSE)),"",VLOOKUP(CONCATENATE($A22,"_",AC$2),'Reference data SID'!$B:$N,13,FALSE))</f>
        <v/>
      </c>
      <c r="AD22" s="16" t="str">
        <f>IF(ISERROR(VLOOKUP(CONCATENATE($A22,"_",AD$2),'Reference data SID'!$B:$N,13,FALSE)),"",VLOOKUP(CONCATENATE($A22,"_",AD$2),'Reference data SID'!$B:$N,13,FALSE))</f>
        <v/>
      </c>
      <c r="AE22" s="16" t="str">
        <f>IF(ISERROR(VLOOKUP(CONCATENATE($A22,"_",AE$2),'Reference data SID'!$B:$N,13,FALSE)),"",VLOOKUP(CONCATENATE($A22,"_",AE$2),'Reference data SID'!$B:$N,13,FALSE))</f>
        <v/>
      </c>
      <c r="AF22" s="16" t="str">
        <f>IF(ISERROR(VLOOKUP(CONCATENATE($A22,"_",AF$2),'Reference data SID'!$B:$N,13,FALSE)),"",VLOOKUP(CONCATENATE($A22,"_",AF$2),'Reference data SID'!$B:$N,13,FALSE))</f>
        <v/>
      </c>
      <c r="AG22" s="16" t="str">
        <f>IF(ISERROR(VLOOKUP(CONCATENATE($A22,"_",AG$2),'Reference data SID'!$B:$N,13,FALSE)),"",VLOOKUP(CONCATENATE($A22,"_",AG$2),'Reference data SID'!$B:$N,13,FALSE))</f>
        <v/>
      </c>
      <c r="AH22" s="16" t="str">
        <f>IF(ISERROR(VLOOKUP(CONCATENATE($A22,"_",AH$2),'Reference data SID'!$B:$N,13,FALSE)),"",VLOOKUP(CONCATENATE($A22,"_",AH$2),'Reference data SID'!$B:$N,13,FALSE))</f>
        <v/>
      </c>
      <c r="AI22" s="16" t="str">
        <f>IF(ISERROR(VLOOKUP(CONCATENATE($A22,"_",AI$2),'Reference data SID'!$B:$N,13,FALSE)),"",VLOOKUP(CONCATENATE($A22,"_",AI$2),'Reference data SID'!$B:$N,13,FALSE))</f>
        <v/>
      </c>
      <c r="AJ22" s="16" t="str">
        <f>IF(ISERROR(VLOOKUP(CONCATENATE($A22,"_",AJ$2),'Reference data SID'!$B:$N,13,FALSE)),"",VLOOKUP(CONCATENATE($A22,"_",AJ$2),'Reference data SID'!$B:$N,13,FALSE))</f>
        <v/>
      </c>
      <c r="AK22" s="16" t="str">
        <f>IF(ISERROR(VLOOKUP(CONCATENATE($A22,"_",AK$2),'Reference data SID'!$B:$N,13,FALSE)),"",VLOOKUP(CONCATENATE($A22,"_",AK$2),'Reference data SID'!$B:$N,13,FALSE))</f>
        <v/>
      </c>
      <c r="AL22" s="16" t="str">
        <f>IF(ISERROR(VLOOKUP(CONCATENATE($A22,"_",AL$2),'Reference data SID'!$B:$N,13,FALSE)),"",VLOOKUP(CONCATENATE($A22,"_",AL$2),'Reference data SID'!$B:$N,13,FALSE))</f>
        <v/>
      </c>
      <c r="AM22" s="16" t="str">
        <f>IF(ISERROR(VLOOKUP(CONCATENATE($A22,"_",AM$2),'Reference data SID'!$B:$N,13,FALSE)),"",VLOOKUP(CONCATENATE($A22,"_",AM$2),'Reference data SID'!$B:$N,13,FALSE))</f>
        <v/>
      </c>
      <c r="AN22" s="16" t="str">
        <f>IF(ISERROR(VLOOKUP(CONCATENATE($A22,"_",AN$2),'Reference data SID'!$B:$N,13,FALSE)),"",VLOOKUP(CONCATENATE($A22,"_",AN$2),'Reference data SID'!$B:$N,13,FALSE))</f>
        <v/>
      </c>
      <c r="AO22" s="16" t="str">
        <f>IF(ISERROR(VLOOKUP(CONCATENATE($A22,"_",AO$2),'Reference data SID'!$B:$N,13,FALSE)),"",VLOOKUP(CONCATENATE($A22,"_",AO$2),'Reference data SID'!$B:$N,13,FALSE))</f>
        <v/>
      </c>
      <c r="AP22" s="16" t="str">
        <f>IF(ISERROR(VLOOKUP(CONCATENATE($A22,"_",AP$2),'Reference data SID'!$B:$N,13,FALSE)),"",VLOOKUP(CONCATENATE($A22,"_",AP$2),'Reference data SID'!$B:$N,13,FALSE))</f>
        <v/>
      </c>
      <c r="AQ22" s="16" t="str">
        <f>IF(ISERROR(VLOOKUP(CONCATENATE($A22,"_",AQ$2),'Reference data SID'!$B:$N,13,FALSE)),"",VLOOKUP(CONCATENATE($A22,"_",AQ$2),'Reference data SID'!$B:$N,13,FALSE))</f>
        <v/>
      </c>
      <c r="AR22" s="16" t="str">
        <f>IF(ISERROR(VLOOKUP(CONCATENATE($A22,"_",AR$2),'Reference data SID'!$B:$N,13,FALSE)),"",VLOOKUP(CONCATENATE($A22,"_",AR$2),'Reference data SID'!$B:$N,13,FALSE))</f>
        <v/>
      </c>
      <c r="AS22" s="16" t="str">
        <f>IF(ISERROR(VLOOKUP(CONCATENATE($A22,"_",AS$2),'Reference data SID'!$B:$N,13,FALSE)),"",VLOOKUP(CONCATENATE($A22,"_",AS$2),'Reference data SID'!$B:$N,13,FALSE))</f>
        <v/>
      </c>
      <c r="AT22" s="16" t="str">
        <f>IF(ISERROR(VLOOKUP(CONCATENATE($A22,"_",AT$2),'Reference data SID'!$B:$N,13,FALSE)),"",VLOOKUP(CONCATENATE($A22,"_",AT$2),'Reference data SID'!$B:$N,13,FALSE))</f>
        <v/>
      </c>
    </row>
    <row r="23" spans="1:46" x14ac:dyDescent="0.25">
      <c r="A23">
        <v>19</v>
      </c>
      <c r="B23" s="16" t="str">
        <f>IF(ISERROR(VLOOKUP(CONCATENATE($A23,"_",B$2),'Reference data SID'!$B:$N,13,FALSE)),"",VLOOKUP(CONCATENATE($A23,"_",B$2),'Reference data SID'!$B:$N,13,FALSE))</f>
        <v/>
      </c>
      <c r="C23" s="16" t="str">
        <f>IF(ISERROR(VLOOKUP(CONCATENATE($A23,"_",C$2),'Reference data SID'!$B:$N,13,FALSE)),"",VLOOKUP(CONCATENATE($A23,"_",C$2),'Reference data SID'!$B:$N,13,FALSE))</f>
        <v/>
      </c>
      <c r="D23" s="16" t="str">
        <f>IF(ISERROR(VLOOKUP(CONCATENATE($A23,"_",D$2),'Reference data SID'!$B:$N,13,FALSE)),"",VLOOKUP(CONCATENATE($A23,"_",D$2),'Reference data SID'!$B:$N,13,FALSE))</f>
        <v/>
      </c>
      <c r="E23" s="16" t="str">
        <f>IF(ISERROR(VLOOKUP(CONCATENATE($A23,"_",E$2),'Reference data SID'!$B:$N,13,FALSE)),"",VLOOKUP(CONCATENATE($A23,"_",E$2),'Reference data SID'!$B:$N,13,FALSE))</f>
        <v/>
      </c>
      <c r="F23" s="16" t="str">
        <f>IF(ISERROR(VLOOKUP(CONCATENATE($A23,"_",F$2),'Reference data SID'!$B:$N,13,FALSE)),"",VLOOKUP(CONCATENATE($A23,"_",F$2),'Reference data SID'!$B:$N,13,FALSE))</f>
        <v/>
      </c>
      <c r="G23" s="16" t="str">
        <f>IF(ISERROR(VLOOKUP(CONCATENATE($A23,"_",G$2),'Reference data SID'!$B:$N,13,FALSE)),"",VLOOKUP(CONCATENATE($A23,"_",G$2),'Reference data SID'!$B:$N,13,FALSE))</f>
        <v/>
      </c>
      <c r="H23" s="16" t="str">
        <f>IF(ISERROR(VLOOKUP(CONCATENATE($A23,"_",H$2),'Reference data SID'!$B:$N,13,FALSE)),"",VLOOKUP(CONCATENATE($A23,"_",H$2),'Reference data SID'!$B:$N,13,FALSE))</f>
        <v/>
      </c>
      <c r="I23" s="16" t="str">
        <f>IF(ISERROR(VLOOKUP(CONCATENATE($A23,"_",I$2),'Reference data SID'!$B:$N,13,FALSE)),"",VLOOKUP(CONCATENATE($A23,"_",I$2),'Reference data SID'!$B:$N,13,FALSE))</f>
        <v/>
      </c>
      <c r="J23" s="16" t="str">
        <f>IF(ISERROR(VLOOKUP(CONCATENATE($A23,"_",J$2),'Reference data SID'!$B:$N,13,FALSE)),"",VLOOKUP(CONCATENATE($A23,"_",J$2),'Reference data SID'!$B:$N,13,FALSE))</f>
        <v/>
      </c>
      <c r="K23" s="16" t="str">
        <f>IF(ISERROR(VLOOKUP(CONCATENATE($A23,"_",K$2),'Reference data SID'!$B:$N,13,FALSE)),"",VLOOKUP(CONCATENATE($A23,"_",K$2),'Reference data SID'!$B:$N,13,FALSE))</f>
        <v/>
      </c>
      <c r="L23" s="16" t="str">
        <f>IF(ISERROR(VLOOKUP(CONCATENATE($A23,"_",L$2),'Reference data SID'!$B:$N,13,FALSE)),"",VLOOKUP(CONCATENATE($A23,"_",L$2),'Reference data SID'!$B:$N,13,FALSE))</f>
        <v/>
      </c>
      <c r="M23" s="16" t="str">
        <f>IF(ISERROR(VLOOKUP(CONCATENATE($A23,"_",M$2),'Reference data SID'!$B:$N,13,FALSE)),"",VLOOKUP(CONCATENATE($A23,"_",M$2),'Reference data SID'!$B:$N,13,FALSE))</f>
        <v/>
      </c>
      <c r="N23" s="16" t="str">
        <f>IF(ISERROR(VLOOKUP(CONCATENATE($A23,"_",N$2),'Reference data SID'!$B:$N,13,FALSE)),"",VLOOKUP(CONCATENATE($A23,"_",N$2),'Reference data SID'!$B:$N,13,FALSE))</f>
        <v/>
      </c>
      <c r="O23" s="16" t="str">
        <f>IF(ISERROR(VLOOKUP(CONCATENATE($A23,"_",O$2),'Reference data SID'!$B:$N,13,FALSE)),"",VLOOKUP(CONCATENATE($A23,"_",O$2),'Reference data SID'!$B:$N,13,FALSE))</f>
        <v/>
      </c>
      <c r="P23" s="16" t="str">
        <f>IF(ISERROR(VLOOKUP(CONCATENATE($A23,"_",P$2),'Reference data SID'!$B:$N,13,FALSE)),"",VLOOKUP(CONCATENATE($A23,"_",P$2),'Reference data SID'!$B:$N,13,FALSE))</f>
        <v/>
      </c>
      <c r="Q23" s="16" t="str">
        <f>IF(ISERROR(VLOOKUP(CONCATENATE($A23,"_",Q$2),'Reference data SID'!$B:$N,13,FALSE)),"",VLOOKUP(CONCATENATE($A23,"_",Q$2),'Reference data SID'!$B:$N,13,FALSE))</f>
        <v/>
      </c>
      <c r="R23" s="16" t="str">
        <f>IF(ISERROR(VLOOKUP(CONCATENATE($A23,"_",R$2),'Reference data SID'!$B:$N,13,FALSE)),"",VLOOKUP(CONCATENATE($A23,"_",R$2),'Reference data SID'!$B:$N,13,FALSE))</f>
        <v/>
      </c>
      <c r="S23" s="16" t="str">
        <f>IF(ISERROR(VLOOKUP(CONCATENATE($A23,"_",S$2),'Reference data SID'!$B:$N,13,FALSE)),"",VLOOKUP(CONCATENATE($A23,"_",S$2),'Reference data SID'!$B:$N,13,FALSE))</f>
        <v/>
      </c>
      <c r="T23" s="16" t="str">
        <f>IF(ISERROR(VLOOKUP(CONCATENATE($A23,"_",T$2),'Reference data SID'!$B:$N,13,FALSE)),"",VLOOKUP(CONCATENATE($A23,"_",T$2),'Reference data SID'!$B:$N,13,FALSE))</f>
        <v/>
      </c>
      <c r="U23" s="16" t="str">
        <f>IF(ISERROR(VLOOKUP(CONCATENATE($A23,"_",U$2),'Reference data SID'!$B:$N,13,FALSE)),"",VLOOKUP(CONCATENATE($A23,"_",U$2),'Reference data SID'!$B:$N,13,FALSE))</f>
        <v/>
      </c>
      <c r="V23" s="16" t="str">
        <f>IF(ISERROR(VLOOKUP(CONCATENATE($A23,"_",V$2),'Reference data SID'!$B:$N,13,FALSE)),"",VLOOKUP(CONCATENATE($A23,"_",V$2),'Reference data SID'!$B:$N,13,FALSE))</f>
        <v/>
      </c>
      <c r="W23" s="16" t="str">
        <f>IF(ISERROR(VLOOKUP(CONCATENATE($A23,"_",W$2),'Reference data SID'!$B:$N,13,FALSE)),"",VLOOKUP(CONCATENATE($A23,"_",W$2),'Reference data SID'!$B:$N,13,FALSE))</f>
        <v/>
      </c>
      <c r="X23" s="16" t="str">
        <f>IF(ISERROR(VLOOKUP(CONCATENATE($A23,"_",X$2),'Reference data SID'!$B:$N,13,FALSE)),"",VLOOKUP(CONCATENATE($A23,"_",X$2),'Reference data SID'!$B:$N,13,FALSE))</f>
        <v/>
      </c>
      <c r="Y23" s="17" t="str">
        <f>IF(ISERROR(VLOOKUP(CONCATENATE($A23,"_",Y$2),'Reference data SID'!$B:$N,13,FALSE)),"",VLOOKUP(CONCATENATE($A23,"_",Y$2),'Reference data SID'!$B:$N,13,FALSE))</f>
        <v>94158-65-3</v>
      </c>
      <c r="Z23" s="16" t="str">
        <f>IF(ISERROR(VLOOKUP(CONCATENATE($A23,"_",Z$2),'Reference data SID'!$B:$N,13,FALSE)),"",VLOOKUP(CONCATENATE($A23,"_",Z$2),'Reference data SID'!$B:$N,13,FALSE))</f>
        <v/>
      </c>
      <c r="AA23" s="16" t="str">
        <f>IF(ISERROR(VLOOKUP(CONCATENATE($A23,"_",AA$2),'Reference data SID'!$B:$N,13,FALSE)),"",VLOOKUP(CONCATENATE($A23,"_",AA$2),'Reference data SID'!$B:$N,13,FALSE))</f>
        <v/>
      </c>
      <c r="AB23" s="16" t="str">
        <f>IF(ISERROR(VLOOKUP(CONCATENATE($A23,"_",AB$2),'Reference data SID'!$B:$N,13,FALSE)),"",VLOOKUP(CONCATENATE($A23,"_",AB$2),'Reference data SID'!$B:$N,13,FALSE))</f>
        <v/>
      </c>
      <c r="AC23" s="16" t="str">
        <f>IF(ISERROR(VLOOKUP(CONCATENATE($A23,"_",AC$2),'Reference data SID'!$B:$N,13,FALSE)),"",VLOOKUP(CONCATENATE($A23,"_",AC$2),'Reference data SID'!$B:$N,13,FALSE))</f>
        <v/>
      </c>
      <c r="AD23" s="16" t="str">
        <f>IF(ISERROR(VLOOKUP(CONCATENATE($A23,"_",AD$2),'Reference data SID'!$B:$N,13,FALSE)),"",VLOOKUP(CONCATENATE($A23,"_",AD$2),'Reference data SID'!$B:$N,13,FALSE))</f>
        <v/>
      </c>
      <c r="AE23" s="16" t="str">
        <f>IF(ISERROR(VLOOKUP(CONCATENATE($A23,"_",AE$2),'Reference data SID'!$B:$N,13,FALSE)),"",VLOOKUP(CONCATENATE($A23,"_",AE$2),'Reference data SID'!$B:$N,13,FALSE))</f>
        <v/>
      </c>
      <c r="AF23" s="16" t="str">
        <f>IF(ISERROR(VLOOKUP(CONCATENATE($A23,"_",AF$2),'Reference data SID'!$B:$N,13,FALSE)),"",VLOOKUP(CONCATENATE($A23,"_",AF$2),'Reference data SID'!$B:$N,13,FALSE))</f>
        <v/>
      </c>
      <c r="AG23" s="16" t="str">
        <f>IF(ISERROR(VLOOKUP(CONCATENATE($A23,"_",AG$2),'Reference data SID'!$B:$N,13,FALSE)),"",VLOOKUP(CONCATENATE($A23,"_",AG$2),'Reference data SID'!$B:$N,13,FALSE))</f>
        <v/>
      </c>
      <c r="AH23" s="16" t="str">
        <f>IF(ISERROR(VLOOKUP(CONCATENATE($A23,"_",AH$2),'Reference data SID'!$B:$N,13,FALSE)),"",VLOOKUP(CONCATENATE($A23,"_",AH$2),'Reference data SID'!$B:$N,13,FALSE))</f>
        <v/>
      </c>
      <c r="AI23" s="16" t="str">
        <f>IF(ISERROR(VLOOKUP(CONCATENATE($A23,"_",AI$2),'Reference data SID'!$B:$N,13,FALSE)),"",VLOOKUP(CONCATENATE($A23,"_",AI$2),'Reference data SID'!$B:$N,13,FALSE))</f>
        <v/>
      </c>
      <c r="AJ23" s="16" t="str">
        <f>IF(ISERROR(VLOOKUP(CONCATENATE($A23,"_",AJ$2),'Reference data SID'!$B:$N,13,FALSE)),"",VLOOKUP(CONCATENATE($A23,"_",AJ$2),'Reference data SID'!$B:$N,13,FALSE))</f>
        <v/>
      </c>
      <c r="AK23" s="16" t="str">
        <f>IF(ISERROR(VLOOKUP(CONCATENATE($A23,"_",AK$2),'Reference data SID'!$B:$N,13,FALSE)),"",VLOOKUP(CONCATENATE($A23,"_",AK$2),'Reference data SID'!$B:$N,13,FALSE))</f>
        <v/>
      </c>
      <c r="AL23" s="16" t="str">
        <f>IF(ISERROR(VLOOKUP(CONCATENATE($A23,"_",AL$2),'Reference data SID'!$B:$N,13,FALSE)),"",VLOOKUP(CONCATENATE($A23,"_",AL$2),'Reference data SID'!$B:$N,13,FALSE))</f>
        <v/>
      </c>
      <c r="AM23" s="16" t="str">
        <f>IF(ISERROR(VLOOKUP(CONCATENATE($A23,"_",AM$2),'Reference data SID'!$B:$N,13,FALSE)),"",VLOOKUP(CONCATENATE($A23,"_",AM$2),'Reference data SID'!$B:$N,13,FALSE))</f>
        <v/>
      </c>
      <c r="AN23" s="16" t="str">
        <f>IF(ISERROR(VLOOKUP(CONCATENATE($A23,"_",AN$2),'Reference data SID'!$B:$N,13,FALSE)),"",VLOOKUP(CONCATENATE($A23,"_",AN$2),'Reference data SID'!$B:$N,13,FALSE))</f>
        <v/>
      </c>
      <c r="AO23" s="16" t="str">
        <f>IF(ISERROR(VLOOKUP(CONCATENATE($A23,"_",AO$2),'Reference data SID'!$B:$N,13,FALSE)),"",VLOOKUP(CONCATENATE($A23,"_",AO$2),'Reference data SID'!$B:$N,13,FALSE))</f>
        <v/>
      </c>
      <c r="AP23" s="16" t="str">
        <f>IF(ISERROR(VLOOKUP(CONCATENATE($A23,"_",AP$2),'Reference data SID'!$B:$N,13,FALSE)),"",VLOOKUP(CONCATENATE($A23,"_",AP$2),'Reference data SID'!$B:$N,13,FALSE))</f>
        <v/>
      </c>
      <c r="AQ23" s="16" t="str">
        <f>IF(ISERROR(VLOOKUP(CONCATENATE($A23,"_",AQ$2),'Reference data SID'!$B:$N,13,FALSE)),"",VLOOKUP(CONCATENATE($A23,"_",AQ$2),'Reference data SID'!$B:$N,13,FALSE))</f>
        <v/>
      </c>
      <c r="AR23" s="16" t="str">
        <f>IF(ISERROR(VLOOKUP(CONCATENATE($A23,"_",AR$2),'Reference data SID'!$B:$N,13,FALSE)),"",VLOOKUP(CONCATENATE($A23,"_",AR$2),'Reference data SID'!$B:$N,13,FALSE))</f>
        <v/>
      </c>
      <c r="AS23" s="16" t="str">
        <f>IF(ISERROR(VLOOKUP(CONCATENATE($A23,"_",AS$2),'Reference data SID'!$B:$N,13,FALSE)),"",VLOOKUP(CONCATENATE($A23,"_",AS$2),'Reference data SID'!$B:$N,13,FALSE))</f>
        <v/>
      </c>
      <c r="AT23" s="16" t="str">
        <f>IF(ISERROR(VLOOKUP(CONCATENATE($A23,"_",AT$2),'Reference data SID'!$B:$N,13,FALSE)),"",VLOOKUP(CONCATENATE($A23,"_",AT$2),'Reference data SID'!$B:$N,13,FALSE))</f>
        <v/>
      </c>
    </row>
    <row r="24" spans="1:46" x14ac:dyDescent="0.25">
      <c r="A24">
        <v>20</v>
      </c>
      <c r="B24" s="16" t="str">
        <f>IF(ISERROR(VLOOKUP(CONCATENATE($A24,"_",B$2),'Reference data SID'!$B:$N,13,FALSE)),"",VLOOKUP(CONCATENATE($A24,"_",B$2),'Reference data SID'!$B:$N,13,FALSE))</f>
        <v/>
      </c>
      <c r="C24" s="16" t="str">
        <f>IF(ISERROR(VLOOKUP(CONCATENATE($A24,"_",C$2),'Reference data SID'!$B:$N,13,FALSE)),"",VLOOKUP(CONCATENATE($A24,"_",C$2),'Reference data SID'!$B:$N,13,FALSE))</f>
        <v/>
      </c>
      <c r="D24" s="16" t="str">
        <f>IF(ISERROR(VLOOKUP(CONCATENATE($A24,"_",D$2),'Reference data SID'!$B:$N,13,FALSE)),"",VLOOKUP(CONCATENATE($A24,"_",D$2),'Reference data SID'!$B:$N,13,FALSE))</f>
        <v/>
      </c>
      <c r="E24" s="16" t="str">
        <f>IF(ISERROR(VLOOKUP(CONCATENATE($A24,"_",E$2),'Reference data SID'!$B:$N,13,FALSE)),"",VLOOKUP(CONCATENATE($A24,"_",E$2),'Reference data SID'!$B:$N,13,FALSE))</f>
        <v/>
      </c>
      <c r="F24" s="16" t="str">
        <f>IF(ISERROR(VLOOKUP(CONCATENATE($A24,"_",F$2),'Reference data SID'!$B:$N,13,FALSE)),"",VLOOKUP(CONCATENATE($A24,"_",F$2),'Reference data SID'!$B:$N,13,FALSE))</f>
        <v/>
      </c>
      <c r="G24" s="16" t="str">
        <f>IF(ISERROR(VLOOKUP(CONCATENATE($A24,"_",G$2),'Reference data SID'!$B:$N,13,FALSE)),"",VLOOKUP(CONCATENATE($A24,"_",G$2),'Reference data SID'!$B:$N,13,FALSE))</f>
        <v/>
      </c>
      <c r="H24" s="16" t="str">
        <f>IF(ISERROR(VLOOKUP(CONCATENATE($A24,"_",H$2),'Reference data SID'!$B:$N,13,FALSE)),"",VLOOKUP(CONCATENATE($A24,"_",H$2),'Reference data SID'!$B:$N,13,FALSE))</f>
        <v/>
      </c>
      <c r="I24" s="16" t="str">
        <f>IF(ISERROR(VLOOKUP(CONCATENATE($A24,"_",I$2),'Reference data SID'!$B:$N,13,FALSE)),"",VLOOKUP(CONCATENATE($A24,"_",I$2),'Reference data SID'!$B:$N,13,FALSE))</f>
        <v/>
      </c>
      <c r="J24" s="16" t="str">
        <f>IF(ISERROR(VLOOKUP(CONCATENATE($A24,"_",J$2),'Reference data SID'!$B:$N,13,FALSE)),"",VLOOKUP(CONCATENATE($A24,"_",J$2),'Reference data SID'!$B:$N,13,FALSE))</f>
        <v/>
      </c>
      <c r="K24" s="16" t="str">
        <f>IF(ISERROR(VLOOKUP(CONCATENATE($A24,"_",K$2),'Reference data SID'!$B:$N,13,FALSE)),"",VLOOKUP(CONCATENATE($A24,"_",K$2),'Reference data SID'!$B:$N,13,FALSE))</f>
        <v/>
      </c>
      <c r="L24" s="16" t="str">
        <f>IF(ISERROR(VLOOKUP(CONCATENATE($A24,"_",L$2),'Reference data SID'!$B:$N,13,FALSE)),"",VLOOKUP(CONCATENATE($A24,"_",L$2),'Reference data SID'!$B:$N,13,FALSE))</f>
        <v/>
      </c>
      <c r="M24" s="16" t="str">
        <f>IF(ISERROR(VLOOKUP(CONCATENATE($A24,"_",M$2),'Reference data SID'!$B:$N,13,FALSE)),"",VLOOKUP(CONCATENATE($A24,"_",M$2),'Reference data SID'!$B:$N,13,FALSE))</f>
        <v/>
      </c>
      <c r="N24" s="16" t="str">
        <f>IF(ISERROR(VLOOKUP(CONCATENATE($A24,"_",N$2),'Reference data SID'!$B:$N,13,FALSE)),"",VLOOKUP(CONCATENATE($A24,"_",N$2),'Reference data SID'!$B:$N,13,FALSE))</f>
        <v/>
      </c>
      <c r="O24" s="16" t="str">
        <f>IF(ISERROR(VLOOKUP(CONCATENATE($A24,"_",O$2),'Reference data SID'!$B:$N,13,FALSE)),"",VLOOKUP(CONCATENATE($A24,"_",O$2),'Reference data SID'!$B:$N,13,FALSE))</f>
        <v/>
      </c>
      <c r="P24" s="16" t="str">
        <f>IF(ISERROR(VLOOKUP(CONCATENATE($A24,"_",P$2),'Reference data SID'!$B:$N,13,FALSE)),"",VLOOKUP(CONCATENATE($A24,"_",P$2),'Reference data SID'!$B:$N,13,FALSE))</f>
        <v/>
      </c>
      <c r="Q24" s="16" t="str">
        <f>IF(ISERROR(VLOOKUP(CONCATENATE($A24,"_",Q$2),'Reference data SID'!$B:$N,13,FALSE)),"",VLOOKUP(CONCATENATE($A24,"_",Q$2),'Reference data SID'!$B:$N,13,FALSE))</f>
        <v/>
      </c>
      <c r="R24" s="16" t="str">
        <f>IF(ISERROR(VLOOKUP(CONCATENATE($A24,"_",R$2),'Reference data SID'!$B:$N,13,FALSE)),"",VLOOKUP(CONCATENATE($A24,"_",R$2),'Reference data SID'!$B:$N,13,FALSE))</f>
        <v/>
      </c>
      <c r="S24" s="16" t="str">
        <f>IF(ISERROR(VLOOKUP(CONCATENATE($A24,"_",S$2),'Reference data SID'!$B:$N,13,FALSE)),"",VLOOKUP(CONCATENATE($A24,"_",S$2),'Reference data SID'!$B:$N,13,FALSE))</f>
        <v/>
      </c>
      <c r="T24" s="16" t="str">
        <f>IF(ISERROR(VLOOKUP(CONCATENATE($A24,"_",T$2),'Reference data SID'!$B:$N,13,FALSE)),"",VLOOKUP(CONCATENATE($A24,"_",T$2),'Reference data SID'!$B:$N,13,FALSE))</f>
        <v/>
      </c>
      <c r="U24" s="16" t="str">
        <f>IF(ISERROR(VLOOKUP(CONCATENATE($A24,"_",U$2),'Reference data SID'!$B:$N,13,FALSE)),"",VLOOKUP(CONCATENATE($A24,"_",U$2),'Reference data SID'!$B:$N,13,FALSE))</f>
        <v/>
      </c>
      <c r="V24" s="16" t="str">
        <f>IF(ISERROR(VLOOKUP(CONCATENATE($A24,"_",V$2),'Reference data SID'!$B:$N,13,FALSE)),"",VLOOKUP(CONCATENATE($A24,"_",V$2),'Reference data SID'!$B:$N,13,FALSE))</f>
        <v/>
      </c>
      <c r="W24" s="16" t="str">
        <f>IF(ISERROR(VLOOKUP(CONCATENATE($A24,"_",W$2),'Reference data SID'!$B:$N,13,FALSE)),"",VLOOKUP(CONCATENATE($A24,"_",W$2),'Reference data SID'!$B:$N,13,FALSE))</f>
        <v/>
      </c>
      <c r="X24" s="16" t="str">
        <f>IF(ISERROR(VLOOKUP(CONCATENATE($A24,"_",X$2),'Reference data SID'!$B:$N,13,FALSE)),"",VLOOKUP(CONCATENATE($A24,"_",X$2),'Reference data SID'!$B:$N,13,FALSE))</f>
        <v/>
      </c>
      <c r="Y24" s="17" t="str">
        <f>IF(ISERROR(VLOOKUP(CONCATENATE($A24,"_",Y$2),'Reference data SID'!$B:$N,13,FALSE)),"",VLOOKUP(CONCATENATE($A24,"_",Y$2),'Reference data SID'!$B:$N,13,FALSE))</f>
        <v>94158-64-2</v>
      </c>
      <c r="Z24" s="16" t="str">
        <f>IF(ISERROR(VLOOKUP(CONCATENATE($A24,"_",Z$2),'Reference data SID'!$B:$N,13,FALSE)),"",VLOOKUP(CONCATENATE($A24,"_",Z$2),'Reference data SID'!$B:$N,13,FALSE))</f>
        <v/>
      </c>
      <c r="AA24" s="16" t="str">
        <f>IF(ISERROR(VLOOKUP(CONCATENATE($A24,"_",AA$2),'Reference data SID'!$B:$N,13,FALSE)),"",VLOOKUP(CONCATENATE($A24,"_",AA$2),'Reference data SID'!$B:$N,13,FALSE))</f>
        <v/>
      </c>
      <c r="AB24" s="16" t="str">
        <f>IF(ISERROR(VLOOKUP(CONCATENATE($A24,"_",AB$2),'Reference data SID'!$B:$N,13,FALSE)),"",VLOOKUP(CONCATENATE($A24,"_",AB$2),'Reference data SID'!$B:$N,13,FALSE))</f>
        <v/>
      </c>
      <c r="AC24" s="16" t="str">
        <f>IF(ISERROR(VLOOKUP(CONCATENATE($A24,"_",AC$2),'Reference data SID'!$B:$N,13,FALSE)),"",VLOOKUP(CONCATENATE($A24,"_",AC$2),'Reference data SID'!$B:$N,13,FALSE))</f>
        <v/>
      </c>
      <c r="AD24" s="16" t="str">
        <f>IF(ISERROR(VLOOKUP(CONCATENATE($A24,"_",AD$2),'Reference data SID'!$B:$N,13,FALSE)),"",VLOOKUP(CONCATENATE($A24,"_",AD$2),'Reference data SID'!$B:$N,13,FALSE))</f>
        <v/>
      </c>
      <c r="AE24" s="16" t="str">
        <f>IF(ISERROR(VLOOKUP(CONCATENATE($A24,"_",AE$2),'Reference data SID'!$B:$N,13,FALSE)),"",VLOOKUP(CONCATENATE($A24,"_",AE$2),'Reference data SID'!$B:$N,13,FALSE))</f>
        <v/>
      </c>
      <c r="AF24" s="16" t="str">
        <f>IF(ISERROR(VLOOKUP(CONCATENATE($A24,"_",AF$2),'Reference data SID'!$B:$N,13,FALSE)),"",VLOOKUP(CONCATENATE($A24,"_",AF$2),'Reference data SID'!$B:$N,13,FALSE))</f>
        <v/>
      </c>
      <c r="AG24" s="16" t="str">
        <f>IF(ISERROR(VLOOKUP(CONCATENATE($A24,"_",AG$2),'Reference data SID'!$B:$N,13,FALSE)),"",VLOOKUP(CONCATENATE($A24,"_",AG$2),'Reference data SID'!$B:$N,13,FALSE))</f>
        <v/>
      </c>
      <c r="AH24" s="16" t="str">
        <f>IF(ISERROR(VLOOKUP(CONCATENATE($A24,"_",AH$2),'Reference data SID'!$B:$N,13,FALSE)),"",VLOOKUP(CONCATENATE($A24,"_",AH$2),'Reference data SID'!$B:$N,13,FALSE))</f>
        <v/>
      </c>
      <c r="AI24" s="16" t="str">
        <f>IF(ISERROR(VLOOKUP(CONCATENATE($A24,"_",AI$2),'Reference data SID'!$B:$N,13,FALSE)),"",VLOOKUP(CONCATENATE($A24,"_",AI$2),'Reference data SID'!$B:$N,13,FALSE))</f>
        <v/>
      </c>
      <c r="AJ24" s="16" t="str">
        <f>IF(ISERROR(VLOOKUP(CONCATENATE($A24,"_",AJ$2),'Reference data SID'!$B:$N,13,FALSE)),"",VLOOKUP(CONCATENATE($A24,"_",AJ$2),'Reference data SID'!$B:$N,13,FALSE))</f>
        <v/>
      </c>
      <c r="AK24" s="16" t="str">
        <f>IF(ISERROR(VLOOKUP(CONCATENATE($A24,"_",AK$2),'Reference data SID'!$B:$N,13,FALSE)),"",VLOOKUP(CONCATENATE($A24,"_",AK$2),'Reference data SID'!$B:$N,13,FALSE))</f>
        <v/>
      </c>
      <c r="AL24" s="16" t="str">
        <f>IF(ISERROR(VLOOKUP(CONCATENATE($A24,"_",AL$2),'Reference data SID'!$B:$N,13,FALSE)),"",VLOOKUP(CONCATENATE($A24,"_",AL$2),'Reference data SID'!$B:$N,13,FALSE))</f>
        <v/>
      </c>
      <c r="AM24" s="16" t="str">
        <f>IF(ISERROR(VLOOKUP(CONCATENATE($A24,"_",AM$2),'Reference data SID'!$B:$N,13,FALSE)),"",VLOOKUP(CONCATENATE($A24,"_",AM$2),'Reference data SID'!$B:$N,13,FALSE))</f>
        <v/>
      </c>
      <c r="AN24" s="16" t="str">
        <f>IF(ISERROR(VLOOKUP(CONCATENATE($A24,"_",AN$2),'Reference data SID'!$B:$N,13,FALSE)),"",VLOOKUP(CONCATENATE($A24,"_",AN$2),'Reference data SID'!$B:$N,13,FALSE))</f>
        <v/>
      </c>
      <c r="AO24" s="16" t="str">
        <f>IF(ISERROR(VLOOKUP(CONCATENATE($A24,"_",AO$2),'Reference data SID'!$B:$N,13,FALSE)),"",VLOOKUP(CONCATENATE($A24,"_",AO$2),'Reference data SID'!$B:$N,13,FALSE))</f>
        <v/>
      </c>
      <c r="AP24" s="16" t="str">
        <f>IF(ISERROR(VLOOKUP(CONCATENATE($A24,"_",AP$2),'Reference data SID'!$B:$N,13,FALSE)),"",VLOOKUP(CONCATENATE($A24,"_",AP$2),'Reference data SID'!$B:$N,13,FALSE))</f>
        <v/>
      </c>
      <c r="AQ24" s="16" t="str">
        <f>IF(ISERROR(VLOOKUP(CONCATENATE($A24,"_",AQ$2),'Reference data SID'!$B:$N,13,FALSE)),"",VLOOKUP(CONCATENATE($A24,"_",AQ$2),'Reference data SID'!$B:$N,13,FALSE))</f>
        <v/>
      </c>
      <c r="AR24" s="16" t="str">
        <f>IF(ISERROR(VLOOKUP(CONCATENATE($A24,"_",AR$2),'Reference data SID'!$B:$N,13,FALSE)),"",VLOOKUP(CONCATENATE($A24,"_",AR$2),'Reference data SID'!$B:$N,13,FALSE))</f>
        <v/>
      </c>
      <c r="AS24" s="16" t="str">
        <f>IF(ISERROR(VLOOKUP(CONCATENATE($A24,"_",AS$2),'Reference data SID'!$B:$N,13,FALSE)),"",VLOOKUP(CONCATENATE($A24,"_",AS$2),'Reference data SID'!$B:$N,13,FALSE))</f>
        <v/>
      </c>
      <c r="AT24" s="16" t="str">
        <f>IF(ISERROR(VLOOKUP(CONCATENATE($A24,"_",AT$2),'Reference data SID'!$B:$N,13,FALSE)),"",VLOOKUP(CONCATENATE($A24,"_",AT$2),'Reference data SID'!$B:$N,13,FALSE))</f>
        <v/>
      </c>
    </row>
    <row r="25" spans="1:46" x14ac:dyDescent="0.25">
      <c r="A25">
        <v>21</v>
      </c>
      <c r="B25" s="16" t="str">
        <f>IF(ISERROR(VLOOKUP(CONCATENATE($A25,"_",B$2),'Reference data SID'!$B:$N,13,FALSE)),"",VLOOKUP(CONCATENATE($A25,"_",B$2),'Reference data SID'!$B:$N,13,FALSE))</f>
        <v/>
      </c>
      <c r="C25" s="16" t="str">
        <f>IF(ISERROR(VLOOKUP(CONCATENATE($A25,"_",C$2),'Reference data SID'!$B:$N,13,FALSE)),"",VLOOKUP(CONCATENATE($A25,"_",C$2),'Reference data SID'!$B:$N,13,FALSE))</f>
        <v/>
      </c>
      <c r="D25" s="16" t="str">
        <f>IF(ISERROR(VLOOKUP(CONCATENATE($A25,"_",D$2),'Reference data SID'!$B:$N,13,FALSE)),"",VLOOKUP(CONCATENATE($A25,"_",D$2),'Reference data SID'!$B:$N,13,FALSE))</f>
        <v/>
      </c>
      <c r="E25" s="16" t="str">
        <f>IF(ISERROR(VLOOKUP(CONCATENATE($A25,"_",E$2),'Reference data SID'!$B:$N,13,FALSE)),"",VLOOKUP(CONCATENATE($A25,"_",E$2),'Reference data SID'!$B:$N,13,FALSE))</f>
        <v/>
      </c>
      <c r="F25" s="16" t="str">
        <f>IF(ISERROR(VLOOKUP(CONCATENATE($A25,"_",F$2),'Reference data SID'!$B:$N,13,FALSE)),"",VLOOKUP(CONCATENATE($A25,"_",F$2),'Reference data SID'!$B:$N,13,FALSE))</f>
        <v/>
      </c>
      <c r="G25" s="16" t="str">
        <f>IF(ISERROR(VLOOKUP(CONCATENATE($A25,"_",G$2),'Reference data SID'!$B:$N,13,FALSE)),"",VLOOKUP(CONCATENATE($A25,"_",G$2),'Reference data SID'!$B:$N,13,FALSE))</f>
        <v/>
      </c>
      <c r="H25" s="16" t="str">
        <f>IF(ISERROR(VLOOKUP(CONCATENATE($A25,"_",H$2),'Reference data SID'!$B:$N,13,FALSE)),"",VLOOKUP(CONCATENATE($A25,"_",H$2),'Reference data SID'!$B:$N,13,FALSE))</f>
        <v/>
      </c>
      <c r="I25" s="16" t="str">
        <f>IF(ISERROR(VLOOKUP(CONCATENATE($A25,"_",I$2),'Reference data SID'!$B:$N,13,FALSE)),"",VLOOKUP(CONCATENATE($A25,"_",I$2),'Reference data SID'!$B:$N,13,FALSE))</f>
        <v/>
      </c>
      <c r="J25" s="16" t="str">
        <f>IF(ISERROR(VLOOKUP(CONCATENATE($A25,"_",J$2),'Reference data SID'!$B:$N,13,FALSE)),"",VLOOKUP(CONCATENATE($A25,"_",J$2),'Reference data SID'!$B:$N,13,FALSE))</f>
        <v/>
      </c>
      <c r="K25" s="16" t="str">
        <f>IF(ISERROR(VLOOKUP(CONCATENATE($A25,"_",K$2),'Reference data SID'!$B:$N,13,FALSE)),"",VLOOKUP(CONCATENATE($A25,"_",K$2),'Reference data SID'!$B:$N,13,FALSE))</f>
        <v/>
      </c>
      <c r="L25" s="16" t="str">
        <f>IF(ISERROR(VLOOKUP(CONCATENATE($A25,"_",L$2),'Reference data SID'!$B:$N,13,FALSE)),"",VLOOKUP(CONCATENATE($A25,"_",L$2),'Reference data SID'!$B:$N,13,FALSE))</f>
        <v/>
      </c>
      <c r="M25" s="16" t="str">
        <f>IF(ISERROR(VLOOKUP(CONCATENATE($A25,"_",M$2),'Reference data SID'!$B:$N,13,FALSE)),"",VLOOKUP(CONCATENATE($A25,"_",M$2),'Reference data SID'!$B:$N,13,FALSE))</f>
        <v/>
      </c>
      <c r="N25" s="16" t="str">
        <f>IF(ISERROR(VLOOKUP(CONCATENATE($A25,"_",N$2),'Reference data SID'!$B:$N,13,FALSE)),"",VLOOKUP(CONCATENATE($A25,"_",N$2),'Reference data SID'!$B:$N,13,FALSE))</f>
        <v/>
      </c>
      <c r="O25" s="16" t="str">
        <f>IF(ISERROR(VLOOKUP(CONCATENATE($A25,"_",O$2),'Reference data SID'!$B:$N,13,FALSE)),"",VLOOKUP(CONCATENATE($A25,"_",O$2),'Reference data SID'!$B:$N,13,FALSE))</f>
        <v/>
      </c>
      <c r="P25" s="16" t="str">
        <f>IF(ISERROR(VLOOKUP(CONCATENATE($A25,"_",P$2),'Reference data SID'!$B:$N,13,FALSE)),"",VLOOKUP(CONCATENATE($A25,"_",P$2),'Reference data SID'!$B:$N,13,FALSE))</f>
        <v/>
      </c>
      <c r="Q25" s="16" t="str">
        <f>IF(ISERROR(VLOOKUP(CONCATENATE($A25,"_",Q$2),'Reference data SID'!$B:$N,13,FALSE)),"",VLOOKUP(CONCATENATE($A25,"_",Q$2),'Reference data SID'!$B:$N,13,FALSE))</f>
        <v/>
      </c>
      <c r="R25" s="16" t="str">
        <f>IF(ISERROR(VLOOKUP(CONCATENATE($A25,"_",R$2),'Reference data SID'!$B:$N,13,FALSE)),"",VLOOKUP(CONCATENATE($A25,"_",R$2),'Reference data SID'!$B:$N,13,FALSE))</f>
        <v/>
      </c>
      <c r="S25" s="16" t="str">
        <f>IF(ISERROR(VLOOKUP(CONCATENATE($A25,"_",S$2),'Reference data SID'!$B:$N,13,FALSE)),"",VLOOKUP(CONCATENATE($A25,"_",S$2),'Reference data SID'!$B:$N,13,FALSE))</f>
        <v/>
      </c>
      <c r="T25" s="16" t="str">
        <f>IF(ISERROR(VLOOKUP(CONCATENATE($A25,"_",T$2),'Reference data SID'!$B:$N,13,FALSE)),"",VLOOKUP(CONCATENATE($A25,"_",T$2),'Reference data SID'!$B:$N,13,FALSE))</f>
        <v/>
      </c>
      <c r="U25" s="16" t="str">
        <f>IF(ISERROR(VLOOKUP(CONCATENATE($A25,"_",U$2),'Reference data SID'!$B:$N,13,FALSE)),"",VLOOKUP(CONCATENATE($A25,"_",U$2),'Reference data SID'!$B:$N,13,FALSE))</f>
        <v/>
      </c>
      <c r="V25" s="16" t="str">
        <f>IF(ISERROR(VLOOKUP(CONCATENATE($A25,"_",V$2),'Reference data SID'!$B:$N,13,FALSE)),"",VLOOKUP(CONCATENATE($A25,"_",V$2),'Reference data SID'!$B:$N,13,FALSE))</f>
        <v/>
      </c>
      <c r="W25" s="16" t="str">
        <f>IF(ISERROR(VLOOKUP(CONCATENATE($A25,"_",W$2),'Reference data SID'!$B:$N,13,FALSE)),"",VLOOKUP(CONCATENATE($A25,"_",W$2),'Reference data SID'!$B:$N,13,FALSE))</f>
        <v/>
      </c>
      <c r="X25" s="16" t="str">
        <f>IF(ISERROR(VLOOKUP(CONCATENATE($A25,"_",X$2),'Reference data SID'!$B:$N,13,FALSE)),"",VLOOKUP(CONCATENATE($A25,"_",X$2),'Reference data SID'!$B:$N,13,FALSE))</f>
        <v/>
      </c>
      <c r="Y25" s="17" t="str">
        <f>IF(ISERROR(VLOOKUP(CONCATENATE($A25,"_",Y$2),'Reference data SID'!$B:$N,13,FALSE)),"",VLOOKUP(CONCATENATE($A25,"_",Y$2),'Reference data SID'!$B:$N,13,FALSE))</f>
        <v>94158-63-1</v>
      </c>
      <c r="Z25" s="16" t="str">
        <f>IF(ISERROR(VLOOKUP(CONCATENATE($A25,"_",Z$2),'Reference data SID'!$B:$N,13,FALSE)),"",VLOOKUP(CONCATENATE($A25,"_",Z$2),'Reference data SID'!$B:$N,13,FALSE))</f>
        <v/>
      </c>
      <c r="AA25" s="16" t="str">
        <f>IF(ISERROR(VLOOKUP(CONCATENATE($A25,"_",AA$2),'Reference data SID'!$B:$N,13,FALSE)),"",VLOOKUP(CONCATENATE($A25,"_",AA$2),'Reference data SID'!$B:$N,13,FALSE))</f>
        <v/>
      </c>
      <c r="AB25" s="16" t="str">
        <f>IF(ISERROR(VLOOKUP(CONCATENATE($A25,"_",AB$2),'Reference data SID'!$B:$N,13,FALSE)),"",VLOOKUP(CONCATENATE($A25,"_",AB$2),'Reference data SID'!$B:$N,13,FALSE))</f>
        <v/>
      </c>
      <c r="AC25" s="16" t="str">
        <f>IF(ISERROR(VLOOKUP(CONCATENATE($A25,"_",AC$2),'Reference data SID'!$B:$N,13,FALSE)),"",VLOOKUP(CONCATENATE($A25,"_",AC$2),'Reference data SID'!$B:$N,13,FALSE))</f>
        <v/>
      </c>
      <c r="AD25" s="16" t="str">
        <f>IF(ISERROR(VLOOKUP(CONCATENATE($A25,"_",AD$2),'Reference data SID'!$B:$N,13,FALSE)),"",VLOOKUP(CONCATENATE($A25,"_",AD$2),'Reference data SID'!$B:$N,13,FALSE))</f>
        <v/>
      </c>
      <c r="AE25" s="16" t="str">
        <f>IF(ISERROR(VLOOKUP(CONCATENATE($A25,"_",AE$2),'Reference data SID'!$B:$N,13,FALSE)),"",VLOOKUP(CONCATENATE($A25,"_",AE$2),'Reference data SID'!$B:$N,13,FALSE))</f>
        <v/>
      </c>
      <c r="AF25" s="16" t="str">
        <f>IF(ISERROR(VLOOKUP(CONCATENATE($A25,"_",AF$2),'Reference data SID'!$B:$N,13,FALSE)),"",VLOOKUP(CONCATENATE($A25,"_",AF$2),'Reference data SID'!$B:$N,13,FALSE))</f>
        <v/>
      </c>
      <c r="AG25" s="16" t="str">
        <f>IF(ISERROR(VLOOKUP(CONCATENATE($A25,"_",AG$2),'Reference data SID'!$B:$N,13,FALSE)),"",VLOOKUP(CONCATENATE($A25,"_",AG$2),'Reference data SID'!$B:$N,13,FALSE))</f>
        <v/>
      </c>
      <c r="AH25" s="16" t="str">
        <f>IF(ISERROR(VLOOKUP(CONCATENATE($A25,"_",AH$2),'Reference data SID'!$B:$N,13,FALSE)),"",VLOOKUP(CONCATENATE($A25,"_",AH$2),'Reference data SID'!$B:$N,13,FALSE))</f>
        <v/>
      </c>
      <c r="AI25" s="16" t="str">
        <f>IF(ISERROR(VLOOKUP(CONCATENATE($A25,"_",AI$2),'Reference data SID'!$B:$N,13,FALSE)),"",VLOOKUP(CONCATENATE($A25,"_",AI$2),'Reference data SID'!$B:$N,13,FALSE))</f>
        <v/>
      </c>
      <c r="AJ25" s="16" t="str">
        <f>IF(ISERROR(VLOOKUP(CONCATENATE($A25,"_",AJ$2),'Reference data SID'!$B:$N,13,FALSE)),"",VLOOKUP(CONCATENATE($A25,"_",AJ$2),'Reference data SID'!$B:$N,13,FALSE))</f>
        <v/>
      </c>
      <c r="AK25" s="16" t="str">
        <f>IF(ISERROR(VLOOKUP(CONCATENATE($A25,"_",AK$2),'Reference data SID'!$B:$N,13,FALSE)),"",VLOOKUP(CONCATENATE($A25,"_",AK$2),'Reference data SID'!$B:$N,13,FALSE))</f>
        <v/>
      </c>
      <c r="AL25" s="16" t="str">
        <f>IF(ISERROR(VLOOKUP(CONCATENATE($A25,"_",AL$2),'Reference data SID'!$B:$N,13,FALSE)),"",VLOOKUP(CONCATENATE($A25,"_",AL$2),'Reference data SID'!$B:$N,13,FALSE))</f>
        <v/>
      </c>
      <c r="AM25" s="16" t="str">
        <f>IF(ISERROR(VLOOKUP(CONCATENATE($A25,"_",AM$2),'Reference data SID'!$B:$N,13,FALSE)),"",VLOOKUP(CONCATENATE($A25,"_",AM$2),'Reference data SID'!$B:$N,13,FALSE))</f>
        <v/>
      </c>
      <c r="AN25" s="16" t="str">
        <f>IF(ISERROR(VLOOKUP(CONCATENATE($A25,"_",AN$2),'Reference data SID'!$B:$N,13,FALSE)),"",VLOOKUP(CONCATENATE($A25,"_",AN$2),'Reference data SID'!$B:$N,13,FALSE))</f>
        <v/>
      </c>
      <c r="AO25" s="16" t="str">
        <f>IF(ISERROR(VLOOKUP(CONCATENATE($A25,"_",AO$2),'Reference data SID'!$B:$N,13,FALSE)),"",VLOOKUP(CONCATENATE($A25,"_",AO$2),'Reference data SID'!$B:$N,13,FALSE))</f>
        <v/>
      </c>
      <c r="AP25" s="16" t="str">
        <f>IF(ISERROR(VLOOKUP(CONCATENATE($A25,"_",AP$2),'Reference data SID'!$B:$N,13,FALSE)),"",VLOOKUP(CONCATENATE($A25,"_",AP$2),'Reference data SID'!$B:$N,13,FALSE))</f>
        <v/>
      </c>
      <c r="AQ25" s="16" t="str">
        <f>IF(ISERROR(VLOOKUP(CONCATENATE($A25,"_",AQ$2),'Reference data SID'!$B:$N,13,FALSE)),"",VLOOKUP(CONCATENATE($A25,"_",AQ$2),'Reference data SID'!$B:$N,13,FALSE))</f>
        <v/>
      </c>
      <c r="AR25" s="16" t="str">
        <f>IF(ISERROR(VLOOKUP(CONCATENATE($A25,"_",AR$2),'Reference data SID'!$B:$N,13,FALSE)),"",VLOOKUP(CONCATENATE($A25,"_",AR$2),'Reference data SID'!$B:$N,13,FALSE))</f>
        <v/>
      </c>
      <c r="AS25" s="16" t="str">
        <f>IF(ISERROR(VLOOKUP(CONCATENATE($A25,"_",AS$2),'Reference data SID'!$B:$N,13,FALSE)),"",VLOOKUP(CONCATENATE($A25,"_",AS$2),'Reference data SID'!$B:$N,13,FALSE))</f>
        <v/>
      </c>
      <c r="AT25" s="16" t="str">
        <f>IF(ISERROR(VLOOKUP(CONCATENATE($A25,"_",AT$2),'Reference data SID'!$B:$N,13,FALSE)),"",VLOOKUP(CONCATENATE($A25,"_",AT$2),'Reference data SID'!$B:$N,13,FALSE))</f>
        <v/>
      </c>
    </row>
    <row r="26" spans="1:46" x14ac:dyDescent="0.25">
      <c r="A26">
        <v>22</v>
      </c>
      <c r="B26" s="16" t="str">
        <f>IF(ISERROR(VLOOKUP(CONCATENATE($A26,"_",B$2),'Reference data SID'!$B:$N,13,FALSE)),"",VLOOKUP(CONCATENATE($A26,"_",B$2),'Reference data SID'!$B:$N,13,FALSE))</f>
        <v/>
      </c>
      <c r="C26" s="16" t="str">
        <f>IF(ISERROR(VLOOKUP(CONCATENATE($A26,"_",C$2),'Reference data SID'!$B:$N,13,FALSE)),"",VLOOKUP(CONCATENATE($A26,"_",C$2),'Reference data SID'!$B:$N,13,FALSE))</f>
        <v/>
      </c>
      <c r="D26" s="16" t="str">
        <f>IF(ISERROR(VLOOKUP(CONCATENATE($A26,"_",D$2),'Reference data SID'!$B:$N,13,FALSE)),"",VLOOKUP(CONCATENATE($A26,"_",D$2),'Reference data SID'!$B:$N,13,FALSE))</f>
        <v/>
      </c>
      <c r="E26" s="16" t="str">
        <f>IF(ISERROR(VLOOKUP(CONCATENATE($A26,"_",E$2),'Reference data SID'!$B:$N,13,FALSE)),"",VLOOKUP(CONCATENATE($A26,"_",E$2),'Reference data SID'!$B:$N,13,FALSE))</f>
        <v/>
      </c>
      <c r="F26" s="16" t="str">
        <f>IF(ISERROR(VLOOKUP(CONCATENATE($A26,"_",F$2),'Reference data SID'!$B:$N,13,FALSE)),"",VLOOKUP(CONCATENATE($A26,"_",F$2),'Reference data SID'!$B:$N,13,FALSE))</f>
        <v/>
      </c>
      <c r="G26" s="16" t="str">
        <f>IF(ISERROR(VLOOKUP(CONCATENATE($A26,"_",G$2),'Reference data SID'!$B:$N,13,FALSE)),"",VLOOKUP(CONCATENATE($A26,"_",G$2),'Reference data SID'!$B:$N,13,FALSE))</f>
        <v/>
      </c>
      <c r="H26" s="16" t="str">
        <f>IF(ISERROR(VLOOKUP(CONCATENATE($A26,"_",H$2),'Reference data SID'!$B:$N,13,FALSE)),"",VLOOKUP(CONCATENATE($A26,"_",H$2),'Reference data SID'!$B:$N,13,FALSE))</f>
        <v/>
      </c>
      <c r="I26" s="16" t="str">
        <f>IF(ISERROR(VLOOKUP(CONCATENATE($A26,"_",I$2),'Reference data SID'!$B:$N,13,FALSE)),"",VLOOKUP(CONCATENATE($A26,"_",I$2),'Reference data SID'!$B:$N,13,FALSE))</f>
        <v/>
      </c>
      <c r="J26" s="16" t="str">
        <f>IF(ISERROR(VLOOKUP(CONCATENATE($A26,"_",J$2),'Reference data SID'!$B:$N,13,FALSE)),"",VLOOKUP(CONCATENATE($A26,"_",J$2),'Reference data SID'!$B:$N,13,FALSE))</f>
        <v/>
      </c>
      <c r="K26" s="16" t="str">
        <f>IF(ISERROR(VLOOKUP(CONCATENATE($A26,"_",K$2),'Reference data SID'!$B:$N,13,FALSE)),"",VLOOKUP(CONCATENATE($A26,"_",K$2),'Reference data SID'!$B:$N,13,FALSE))</f>
        <v/>
      </c>
      <c r="L26" s="16" t="str">
        <f>IF(ISERROR(VLOOKUP(CONCATENATE($A26,"_",L$2),'Reference data SID'!$B:$N,13,FALSE)),"",VLOOKUP(CONCATENATE($A26,"_",L$2),'Reference data SID'!$B:$N,13,FALSE))</f>
        <v/>
      </c>
      <c r="M26" s="16" t="str">
        <f>IF(ISERROR(VLOOKUP(CONCATENATE($A26,"_",M$2),'Reference data SID'!$B:$N,13,FALSE)),"",VLOOKUP(CONCATENATE($A26,"_",M$2),'Reference data SID'!$B:$N,13,FALSE))</f>
        <v/>
      </c>
      <c r="N26" s="16" t="str">
        <f>IF(ISERROR(VLOOKUP(CONCATENATE($A26,"_",N$2),'Reference data SID'!$B:$N,13,FALSE)),"",VLOOKUP(CONCATENATE($A26,"_",N$2),'Reference data SID'!$B:$N,13,FALSE))</f>
        <v/>
      </c>
      <c r="O26" s="16" t="str">
        <f>IF(ISERROR(VLOOKUP(CONCATENATE($A26,"_",O$2),'Reference data SID'!$B:$N,13,FALSE)),"",VLOOKUP(CONCATENATE($A26,"_",O$2),'Reference data SID'!$B:$N,13,FALSE))</f>
        <v/>
      </c>
      <c r="P26" s="16" t="str">
        <f>IF(ISERROR(VLOOKUP(CONCATENATE($A26,"_",P$2),'Reference data SID'!$B:$N,13,FALSE)),"",VLOOKUP(CONCATENATE($A26,"_",P$2),'Reference data SID'!$B:$N,13,FALSE))</f>
        <v/>
      </c>
      <c r="Q26" s="16" t="str">
        <f>IF(ISERROR(VLOOKUP(CONCATENATE($A26,"_",Q$2),'Reference data SID'!$B:$N,13,FALSE)),"",VLOOKUP(CONCATENATE($A26,"_",Q$2),'Reference data SID'!$B:$N,13,FALSE))</f>
        <v/>
      </c>
      <c r="R26" s="16" t="str">
        <f>IF(ISERROR(VLOOKUP(CONCATENATE($A26,"_",R$2),'Reference data SID'!$B:$N,13,FALSE)),"",VLOOKUP(CONCATENATE($A26,"_",R$2),'Reference data SID'!$B:$N,13,FALSE))</f>
        <v/>
      </c>
      <c r="S26" s="16" t="str">
        <f>IF(ISERROR(VLOOKUP(CONCATENATE($A26,"_",S$2),'Reference data SID'!$B:$N,13,FALSE)),"",VLOOKUP(CONCATENATE($A26,"_",S$2),'Reference data SID'!$B:$N,13,FALSE))</f>
        <v/>
      </c>
      <c r="T26" s="16" t="str">
        <f>IF(ISERROR(VLOOKUP(CONCATENATE($A26,"_",T$2),'Reference data SID'!$B:$N,13,FALSE)),"",VLOOKUP(CONCATENATE($A26,"_",T$2),'Reference data SID'!$B:$N,13,FALSE))</f>
        <v/>
      </c>
      <c r="U26" s="16" t="str">
        <f>IF(ISERROR(VLOOKUP(CONCATENATE($A26,"_",U$2),'Reference data SID'!$B:$N,13,FALSE)),"",VLOOKUP(CONCATENATE($A26,"_",U$2),'Reference data SID'!$B:$N,13,FALSE))</f>
        <v/>
      </c>
      <c r="V26" s="16" t="str">
        <f>IF(ISERROR(VLOOKUP(CONCATENATE($A26,"_",V$2),'Reference data SID'!$B:$N,13,FALSE)),"",VLOOKUP(CONCATENATE($A26,"_",V$2),'Reference data SID'!$B:$N,13,FALSE))</f>
        <v/>
      </c>
      <c r="W26" s="16" t="str">
        <f>IF(ISERROR(VLOOKUP(CONCATENATE($A26,"_",W$2),'Reference data SID'!$B:$N,13,FALSE)),"",VLOOKUP(CONCATENATE($A26,"_",W$2),'Reference data SID'!$B:$N,13,FALSE))</f>
        <v/>
      </c>
      <c r="X26" s="16" t="str">
        <f>IF(ISERROR(VLOOKUP(CONCATENATE($A26,"_",X$2),'Reference data SID'!$B:$N,13,FALSE)),"",VLOOKUP(CONCATENATE($A26,"_",X$2),'Reference data SID'!$B:$N,13,FALSE))</f>
        <v/>
      </c>
      <c r="Y26" s="17" t="str">
        <f>IF(ISERROR(VLOOKUP(CONCATENATE($A26,"_",Y$2),'Reference data SID'!$B:$N,13,FALSE)),"",VLOOKUP(CONCATENATE($A26,"_",Y$2),'Reference data SID'!$B:$N,13,FALSE))</f>
        <v>93857-44-4</v>
      </c>
      <c r="Z26" s="16" t="str">
        <f>IF(ISERROR(VLOOKUP(CONCATENATE($A26,"_",Z$2),'Reference data SID'!$B:$N,13,FALSE)),"",VLOOKUP(CONCATENATE($A26,"_",Z$2),'Reference data SID'!$B:$N,13,FALSE))</f>
        <v/>
      </c>
      <c r="AA26" s="16" t="str">
        <f>IF(ISERROR(VLOOKUP(CONCATENATE($A26,"_",AA$2),'Reference data SID'!$B:$N,13,FALSE)),"",VLOOKUP(CONCATENATE($A26,"_",AA$2),'Reference data SID'!$B:$N,13,FALSE))</f>
        <v/>
      </c>
      <c r="AB26" s="16" t="str">
        <f>IF(ISERROR(VLOOKUP(CONCATENATE($A26,"_",AB$2),'Reference data SID'!$B:$N,13,FALSE)),"",VLOOKUP(CONCATENATE($A26,"_",AB$2),'Reference data SID'!$B:$N,13,FALSE))</f>
        <v/>
      </c>
      <c r="AC26" s="16" t="str">
        <f>IF(ISERROR(VLOOKUP(CONCATENATE($A26,"_",AC$2),'Reference data SID'!$B:$N,13,FALSE)),"",VLOOKUP(CONCATENATE($A26,"_",AC$2),'Reference data SID'!$B:$N,13,FALSE))</f>
        <v/>
      </c>
      <c r="AD26" s="16" t="str">
        <f>IF(ISERROR(VLOOKUP(CONCATENATE($A26,"_",AD$2),'Reference data SID'!$B:$N,13,FALSE)),"",VLOOKUP(CONCATENATE($A26,"_",AD$2),'Reference data SID'!$B:$N,13,FALSE))</f>
        <v/>
      </c>
      <c r="AE26" s="16" t="str">
        <f>IF(ISERROR(VLOOKUP(CONCATENATE($A26,"_",AE$2),'Reference data SID'!$B:$N,13,FALSE)),"",VLOOKUP(CONCATENATE($A26,"_",AE$2),'Reference data SID'!$B:$N,13,FALSE))</f>
        <v/>
      </c>
      <c r="AF26" s="16" t="str">
        <f>IF(ISERROR(VLOOKUP(CONCATENATE($A26,"_",AF$2),'Reference data SID'!$B:$N,13,FALSE)),"",VLOOKUP(CONCATENATE($A26,"_",AF$2),'Reference data SID'!$B:$N,13,FALSE))</f>
        <v/>
      </c>
      <c r="AG26" s="16" t="str">
        <f>IF(ISERROR(VLOOKUP(CONCATENATE($A26,"_",AG$2),'Reference data SID'!$B:$N,13,FALSE)),"",VLOOKUP(CONCATENATE($A26,"_",AG$2),'Reference data SID'!$B:$N,13,FALSE))</f>
        <v/>
      </c>
      <c r="AH26" s="16" t="str">
        <f>IF(ISERROR(VLOOKUP(CONCATENATE($A26,"_",AH$2),'Reference data SID'!$B:$N,13,FALSE)),"",VLOOKUP(CONCATENATE($A26,"_",AH$2),'Reference data SID'!$B:$N,13,FALSE))</f>
        <v/>
      </c>
      <c r="AI26" s="16" t="str">
        <f>IF(ISERROR(VLOOKUP(CONCATENATE($A26,"_",AI$2),'Reference data SID'!$B:$N,13,FALSE)),"",VLOOKUP(CONCATENATE($A26,"_",AI$2),'Reference data SID'!$B:$N,13,FALSE))</f>
        <v/>
      </c>
      <c r="AJ26" s="16" t="str">
        <f>IF(ISERROR(VLOOKUP(CONCATENATE($A26,"_",AJ$2),'Reference data SID'!$B:$N,13,FALSE)),"",VLOOKUP(CONCATENATE($A26,"_",AJ$2),'Reference data SID'!$B:$N,13,FALSE))</f>
        <v/>
      </c>
      <c r="AK26" s="16" t="str">
        <f>IF(ISERROR(VLOOKUP(CONCATENATE($A26,"_",AK$2),'Reference data SID'!$B:$N,13,FALSE)),"",VLOOKUP(CONCATENATE($A26,"_",AK$2),'Reference data SID'!$B:$N,13,FALSE))</f>
        <v/>
      </c>
      <c r="AL26" s="16" t="str">
        <f>IF(ISERROR(VLOOKUP(CONCATENATE($A26,"_",AL$2),'Reference data SID'!$B:$N,13,FALSE)),"",VLOOKUP(CONCATENATE($A26,"_",AL$2),'Reference data SID'!$B:$N,13,FALSE))</f>
        <v/>
      </c>
      <c r="AM26" s="16" t="str">
        <f>IF(ISERROR(VLOOKUP(CONCATENATE($A26,"_",AM$2),'Reference data SID'!$B:$N,13,FALSE)),"",VLOOKUP(CONCATENATE($A26,"_",AM$2),'Reference data SID'!$B:$N,13,FALSE))</f>
        <v/>
      </c>
      <c r="AN26" s="16" t="str">
        <f>IF(ISERROR(VLOOKUP(CONCATENATE($A26,"_",AN$2),'Reference data SID'!$B:$N,13,FALSE)),"",VLOOKUP(CONCATENATE($A26,"_",AN$2),'Reference data SID'!$B:$N,13,FALSE))</f>
        <v/>
      </c>
      <c r="AO26" s="16" t="str">
        <f>IF(ISERROR(VLOOKUP(CONCATENATE($A26,"_",AO$2),'Reference data SID'!$B:$N,13,FALSE)),"",VLOOKUP(CONCATENATE($A26,"_",AO$2),'Reference data SID'!$B:$N,13,FALSE))</f>
        <v/>
      </c>
      <c r="AP26" s="16" t="str">
        <f>IF(ISERROR(VLOOKUP(CONCATENATE($A26,"_",AP$2),'Reference data SID'!$B:$N,13,FALSE)),"",VLOOKUP(CONCATENATE($A26,"_",AP$2),'Reference data SID'!$B:$N,13,FALSE))</f>
        <v/>
      </c>
      <c r="AQ26" s="16" t="str">
        <f>IF(ISERROR(VLOOKUP(CONCATENATE($A26,"_",AQ$2),'Reference data SID'!$B:$N,13,FALSE)),"",VLOOKUP(CONCATENATE($A26,"_",AQ$2),'Reference data SID'!$B:$N,13,FALSE))</f>
        <v/>
      </c>
      <c r="AR26" s="16" t="str">
        <f>IF(ISERROR(VLOOKUP(CONCATENATE($A26,"_",AR$2),'Reference data SID'!$B:$N,13,FALSE)),"",VLOOKUP(CONCATENATE($A26,"_",AR$2),'Reference data SID'!$B:$N,13,FALSE))</f>
        <v/>
      </c>
      <c r="AS26" s="16" t="str">
        <f>IF(ISERROR(VLOOKUP(CONCATENATE($A26,"_",AS$2),'Reference data SID'!$B:$N,13,FALSE)),"",VLOOKUP(CONCATENATE($A26,"_",AS$2),'Reference data SID'!$B:$N,13,FALSE))</f>
        <v/>
      </c>
      <c r="AT26" s="16" t="str">
        <f>IF(ISERROR(VLOOKUP(CONCATENATE($A26,"_",AT$2),'Reference data SID'!$B:$N,13,FALSE)),"",VLOOKUP(CONCATENATE($A26,"_",AT$2),'Reference data SID'!$B:$N,13,FALSE))</f>
        <v/>
      </c>
    </row>
    <row r="27" spans="1:46" x14ac:dyDescent="0.25">
      <c r="A27">
        <v>23</v>
      </c>
      <c r="B27" s="16" t="str">
        <f>IF(ISERROR(VLOOKUP(CONCATENATE($A27,"_",B$2),'Reference data SID'!$B:$N,13,FALSE)),"",VLOOKUP(CONCATENATE($A27,"_",B$2),'Reference data SID'!$B:$N,13,FALSE))</f>
        <v/>
      </c>
      <c r="C27" s="16" t="str">
        <f>IF(ISERROR(VLOOKUP(CONCATENATE($A27,"_",C$2),'Reference data SID'!$B:$N,13,FALSE)),"",VLOOKUP(CONCATENATE($A27,"_",C$2),'Reference data SID'!$B:$N,13,FALSE))</f>
        <v/>
      </c>
      <c r="D27" s="16" t="str">
        <f>IF(ISERROR(VLOOKUP(CONCATENATE($A27,"_",D$2),'Reference data SID'!$B:$N,13,FALSE)),"",VLOOKUP(CONCATENATE($A27,"_",D$2),'Reference data SID'!$B:$N,13,FALSE))</f>
        <v/>
      </c>
      <c r="E27" s="16" t="str">
        <f>IF(ISERROR(VLOOKUP(CONCATENATE($A27,"_",E$2),'Reference data SID'!$B:$N,13,FALSE)),"",VLOOKUP(CONCATENATE($A27,"_",E$2),'Reference data SID'!$B:$N,13,FALSE))</f>
        <v/>
      </c>
      <c r="F27" s="16" t="str">
        <f>IF(ISERROR(VLOOKUP(CONCATENATE($A27,"_",F$2),'Reference data SID'!$B:$N,13,FALSE)),"",VLOOKUP(CONCATENATE($A27,"_",F$2),'Reference data SID'!$B:$N,13,FALSE))</f>
        <v/>
      </c>
      <c r="G27" s="16" t="str">
        <f>IF(ISERROR(VLOOKUP(CONCATENATE($A27,"_",G$2),'Reference data SID'!$B:$N,13,FALSE)),"",VLOOKUP(CONCATENATE($A27,"_",G$2),'Reference data SID'!$B:$N,13,FALSE))</f>
        <v/>
      </c>
      <c r="H27" s="16" t="str">
        <f>IF(ISERROR(VLOOKUP(CONCATENATE($A27,"_",H$2),'Reference data SID'!$B:$N,13,FALSE)),"",VLOOKUP(CONCATENATE($A27,"_",H$2),'Reference data SID'!$B:$N,13,FALSE))</f>
        <v/>
      </c>
      <c r="I27" s="16" t="str">
        <f>IF(ISERROR(VLOOKUP(CONCATENATE($A27,"_",I$2),'Reference data SID'!$B:$N,13,FALSE)),"",VLOOKUP(CONCATENATE($A27,"_",I$2),'Reference data SID'!$B:$N,13,FALSE))</f>
        <v/>
      </c>
      <c r="J27" s="16" t="str">
        <f>IF(ISERROR(VLOOKUP(CONCATENATE($A27,"_",J$2),'Reference data SID'!$B:$N,13,FALSE)),"",VLOOKUP(CONCATENATE($A27,"_",J$2),'Reference data SID'!$B:$N,13,FALSE))</f>
        <v/>
      </c>
      <c r="K27" s="16" t="str">
        <f>IF(ISERROR(VLOOKUP(CONCATENATE($A27,"_",K$2),'Reference data SID'!$B:$N,13,FALSE)),"",VLOOKUP(CONCATENATE($A27,"_",K$2),'Reference data SID'!$B:$N,13,FALSE))</f>
        <v/>
      </c>
      <c r="L27" s="16" t="str">
        <f>IF(ISERROR(VLOOKUP(CONCATENATE($A27,"_",L$2),'Reference data SID'!$B:$N,13,FALSE)),"",VLOOKUP(CONCATENATE($A27,"_",L$2),'Reference data SID'!$B:$N,13,FALSE))</f>
        <v/>
      </c>
      <c r="M27" s="16" t="str">
        <f>IF(ISERROR(VLOOKUP(CONCATENATE($A27,"_",M$2),'Reference data SID'!$B:$N,13,FALSE)),"",VLOOKUP(CONCATENATE($A27,"_",M$2),'Reference data SID'!$B:$N,13,FALSE))</f>
        <v/>
      </c>
      <c r="N27" s="16" t="str">
        <f>IF(ISERROR(VLOOKUP(CONCATENATE($A27,"_",N$2),'Reference data SID'!$B:$N,13,FALSE)),"",VLOOKUP(CONCATENATE($A27,"_",N$2),'Reference data SID'!$B:$N,13,FALSE))</f>
        <v/>
      </c>
      <c r="O27" s="16" t="str">
        <f>IF(ISERROR(VLOOKUP(CONCATENATE($A27,"_",O$2),'Reference data SID'!$B:$N,13,FALSE)),"",VLOOKUP(CONCATENATE($A27,"_",O$2),'Reference data SID'!$B:$N,13,FALSE))</f>
        <v/>
      </c>
      <c r="P27" s="16" t="str">
        <f>IF(ISERROR(VLOOKUP(CONCATENATE($A27,"_",P$2),'Reference data SID'!$B:$N,13,FALSE)),"",VLOOKUP(CONCATENATE($A27,"_",P$2),'Reference data SID'!$B:$N,13,FALSE))</f>
        <v/>
      </c>
      <c r="Q27" s="16" t="str">
        <f>IF(ISERROR(VLOOKUP(CONCATENATE($A27,"_",Q$2),'Reference data SID'!$B:$N,13,FALSE)),"",VLOOKUP(CONCATENATE($A27,"_",Q$2),'Reference data SID'!$B:$N,13,FALSE))</f>
        <v/>
      </c>
      <c r="R27" s="16" t="str">
        <f>IF(ISERROR(VLOOKUP(CONCATENATE($A27,"_",R$2),'Reference data SID'!$B:$N,13,FALSE)),"",VLOOKUP(CONCATENATE($A27,"_",R$2),'Reference data SID'!$B:$N,13,FALSE))</f>
        <v/>
      </c>
      <c r="S27" s="16" t="str">
        <f>IF(ISERROR(VLOOKUP(CONCATENATE($A27,"_",S$2),'Reference data SID'!$B:$N,13,FALSE)),"",VLOOKUP(CONCATENATE($A27,"_",S$2),'Reference data SID'!$B:$N,13,FALSE))</f>
        <v/>
      </c>
      <c r="T27" s="16" t="str">
        <f>IF(ISERROR(VLOOKUP(CONCATENATE($A27,"_",T$2),'Reference data SID'!$B:$N,13,FALSE)),"",VLOOKUP(CONCATENATE($A27,"_",T$2),'Reference data SID'!$B:$N,13,FALSE))</f>
        <v/>
      </c>
      <c r="U27" s="16" t="str">
        <f>IF(ISERROR(VLOOKUP(CONCATENATE($A27,"_",U$2),'Reference data SID'!$B:$N,13,FALSE)),"",VLOOKUP(CONCATENATE($A27,"_",U$2),'Reference data SID'!$B:$N,13,FALSE))</f>
        <v/>
      </c>
      <c r="V27" s="16" t="str">
        <f>IF(ISERROR(VLOOKUP(CONCATENATE($A27,"_",V$2),'Reference data SID'!$B:$N,13,FALSE)),"",VLOOKUP(CONCATENATE($A27,"_",V$2),'Reference data SID'!$B:$N,13,FALSE))</f>
        <v/>
      </c>
      <c r="W27" s="16" t="str">
        <f>IF(ISERROR(VLOOKUP(CONCATENATE($A27,"_",W$2),'Reference data SID'!$B:$N,13,FALSE)),"",VLOOKUP(CONCATENATE($A27,"_",W$2),'Reference data SID'!$B:$N,13,FALSE))</f>
        <v/>
      </c>
      <c r="X27" s="16" t="str">
        <f>IF(ISERROR(VLOOKUP(CONCATENATE($A27,"_",X$2),'Reference data SID'!$B:$N,13,FALSE)),"",VLOOKUP(CONCATENATE($A27,"_",X$2),'Reference data SID'!$B:$N,13,FALSE))</f>
        <v/>
      </c>
      <c r="Y27" s="17" t="str">
        <f>IF(ISERROR(VLOOKUP(CONCATENATE($A27,"_",Y$2),'Reference data SID'!$B:$N,13,FALSE)),"",VLOOKUP(CONCATENATE($A27,"_",Y$2),'Reference data SID'!$B:$N,13,FALSE))</f>
        <v>93776-15-9</v>
      </c>
      <c r="Z27" s="16" t="str">
        <f>IF(ISERROR(VLOOKUP(CONCATENATE($A27,"_",Z$2),'Reference data SID'!$B:$N,13,FALSE)),"",VLOOKUP(CONCATENATE($A27,"_",Z$2),'Reference data SID'!$B:$N,13,FALSE))</f>
        <v/>
      </c>
      <c r="AA27" s="16" t="str">
        <f>IF(ISERROR(VLOOKUP(CONCATENATE($A27,"_",AA$2),'Reference data SID'!$B:$N,13,FALSE)),"",VLOOKUP(CONCATENATE($A27,"_",AA$2),'Reference data SID'!$B:$N,13,FALSE))</f>
        <v/>
      </c>
      <c r="AB27" s="16" t="str">
        <f>IF(ISERROR(VLOOKUP(CONCATENATE($A27,"_",AB$2),'Reference data SID'!$B:$N,13,FALSE)),"",VLOOKUP(CONCATENATE($A27,"_",AB$2),'Reference data SID'!$B:$N,13,FALSE))</f>
        <v/>
      </c>
      <c r="AC27" s="16" t="str">
        <f>IF(ISERROR(VLOOKUP(CONCATENATE($A27,"_",AC$2),'Reference data SID'!$B:$N,13,FALSE)),"",VLOOKUP(CONCATENATE($A27,"_",AC$2),'Reference data SID'!$B:$N,13,FALSE))</f>
        <v/>
      </c>
      <c r="AD27" s="16" t="str">
        <f>IF(ISERROR(VLOOKUP(CONCATENATE($A27,"_",AD$2),'Reference data SID'!$B:$N,13,FALSE)),"",VLOOKUP(CONCATENATE($A27,"_",AD$2),'Reference data SID'!$B:$N,13,FALSE))</f>
        <v/>
      </c>
      <c r="AE27" s="16" t="str">
        <f>IF(ISERROR(VLOOKUP(CONCATENATE($A27,"_",AE$2),'Reference data SID'!$B:$N,13,FALSE)),"",VLOOKUP(CONCATENATE($A27,"_",AE$2),'Reference data SID'!$B:$N,13,FALSE))</f>
        <v/>
      </c>
      <c r="AF27" s="16" t="str">
        <f>IF(ISERROR(VLOOKUP(CONCATENATE($A27,"_",AF$2),'Reference data SID'!$B:$N,13,FALSE)),"",VLOOKUP(CONCATENATE($A27,"_",AF$2),'Reference data SID'!$B:$N,13,FALSE))</f>
        <v/>
      </c>
      <c r="AG27" s="16" t="str">
        <f>IF(ISERROR(VLOOKUP(CONCATENATE($A27,"_",AG$2),'Reference data SID'!$B:$N,13,FALSE)),"",VLOOKUP(CONCATENATE($A27,"_",AG$2),'Reference data SID'!$B:$N,13,FALSE))</f>
        <v/>
      </c>
      <c r="AH27" s="16" t="str">
        <f>IF(ISERROR(VLOOKUP(CONCATENATE($A27,"_",AH$2),'Reference data SID'!$B:$N,13,FALSE)),"",VLOOKUP(CONCATENATE($A27,"_",AH$2),'Reference data SID'!$B:$N,13,FALSE))</f>
        <v/>
      </c>
      <c r="AI27" s="16" t="str">
        <f>IF(ISERROR(VLOOKUP(CONCATENATE($A27,"_",AI$2),'Reference data SID'!$B:$N,13,FALSE)),"",VLOOKUP(CONCATENATE($A27,"_",AI$2),'Reference data SID'!$B:$N,13,FALSE))</f>
        <v/>
      </c>
      <c r="AJ27" s="16" t="str">
        <f>IF(ISERROR(VLOOKUP(CONCATENATE($A27,"_",AJ$2),'Reference data SID'!$B:$N,13,FALSE)),"",VLOOKUP(CONCATENATE($A27,"_",AJ$2),'Reference data SID'!$B:$N,13,FALSE))</f>
        <v/>
      </c>
      <c r="AK27" s="16" t="str">
        <f>IF(ISERROR(VLOOKUP(CONCATENATE($A27,"_",AK$2),'Reference data SID'!$B:$N,13,FALSE)),"",VLOOKUP(CONCATENATE($A27,"_",AK$2),'Reference data SID'!$B:$N,13,FALSE))</f>
        <v/>
      </c>
      <c r="AL27" s="16" t="str">
        <f>IF(ISERROR(VLOOKUP(CONCATENATE($A27,"_",AL$2),'Reference data SID'!$B:$N,13,FALSE)),"",VLOOKUP(CONCATENATE($A27,"_",AL$2),'Reference data SID'!$B:$N,13,FALSE))</f>
        <v/>
      </c>
      <c r="AM27" s="16" t="str">
        <f>IF(ISERROR(VLOOKUP(CONCATENATE($A27,"_",AM$2),'Reference data SID'!$B:$N,13,FALSE)),"",VLOOKUP(CONCATENATE($A27,"_",AM$2),'Reference data SID'!$B:$N,13,FALSE))</f>
        <v/>
      </c>
      <c r="AN27" s="16" t="str">
        <f>IF(ISERROR(VLOOKUP(CONCATENATE($A27,"_",AN$2),'Reference data SID'!$B:$N,13,FALSE)),"",VLOOKUP(CONCATENATE($A27,"_",AN$2),'Reference data SID'!$B:$N,13,FALSE))</f>
        <v/>
      </c>
      <c r="AO27" s="16" t="str">
        <f>IF(ISERROR(VLOOKUP(CONCATENATE($A27,"_",AO$2),'Reference data SID'!$B:$N,13,FALSE)),"",VLOOKUP(CONCATENATE($A27,"_",AO$2),'Reference data SID'!$B:$N,13,FALSE))</f>
        <v/>
      </c>
      <c r="AP27" s="16" t="str">
        <f>IF(ISERROR(VLOOKUP(CONCATENATE($A27,"_",AP$2),'Reference data SID'!$B:$N,13,FALSE)),"",VLOOKUP(CONCATENATE($A27,"_",AP$2),'Reference data SID'!$B:$N,13,FALSE))</f>
        <v/>
      </c>
      <c r="AQ27" s="16" t="str">
        <f>IF(ISERROR(VLOOKUP(CONCATENATE($A27,"_",AQ$2),'Reference data SID'!$B:$N,13,FALSE)),"",VLOOKUP(CONCATENATE($A27,"_",AQ$2),'Reference data SID'!$B:$N,13,FALSE))</f>
        <v/>
      </c>
      <c r="AR27" s="16" t="str">
        <f>IF(ISERROR(VLOOKUP(CONCATENATE($A27,"_",AR$2),'Reference data SID'!$B:$N,13,FALSE)),"",VLOOKUP(CONCATENATE($A27,"_",AR$2),'Reference data SID'!$B:$N,13,FALSE))</f>
        <v/>
      </c>
      <c r="AS27" s="16" t="str">
        <f>IF(ISERROR(VLOOKUP(CONCATENATE($A27,"_",AS$2),'Reference data SID'!$B:$N,13,FALSE)),"",VLOOKUP(CONCATENATE($A27,"_",AS$2),'Reference data SID'!$B:$N,13,FALSE))</f>
        <v/>
      </c>
      <c r="AT27" s="16" t="str">
        <f>IF(ISERROR(VLOOKUP(CONCATENATE($A27,"_",AT$2),'Reference data SID'!$B:$N,13,FALSE)),"",VLOOKUP(CONCATENATE($A27,"_",AT$2),'Reference data SID'!$B:$N,13,FALSE))</f>
        <v/>
      </c>
    </row>
    <row r="28" spans="1:46" x14ac:dyDescent="0.25">
      <c r="A28">
        <v>24</v>
      </c>
      <c r="B28" s="16" t="str">
        <f>IF(ISERROR(VLOOKUP(CONCATENATE($A28,"_",B$2),'Reference data SID'!$B:$N,13,FALSE)),"",VLOOKUP(CONCATENATE($A28,"_",B$2),'Reference data SID'!$B:$N,13,FALSE))</f>
        <v/>
      </c>
      <c r="C28" s="16" t="str">
        <f>IF(ISERROR(VLOOKUP(CONCATENATE($A28,"_",C$2),'Reference data SID'!$B:$N,13,FALSE)),"",VLOOKUP(CONCATENATE($A28,"_",C$2),'Reference data SID'!$B:$N,13,FALSE))</f>
        <v/>
      </c>
      <c r="D28" s="16" t="str">
        <f>IF(ISERROR(VLOOKUP(CONCATENATE($A28,"_",D$2),'Reference data SID'!$B:$N,13,FALSE)),"",VLOOKUP(CONCATENATE($A28,"_",D$2),'Reference data SID'!$B:$N,13,FALSE))</f>
        <v/>
      </c>
      <c r="E28" s="16" t="str">
        <f>IF(ISERROR(VLOOKUP(CONCATENATE($A28,"_",E$2),'Reference data SID'!$B:$N,13,FALSE)),"",VLOOKUP(CONCATENATE($A28,"_",E$2),'Reference data SID'!$B:$N,13,FALSE))</f>
        <v/>
      </c>
      <c r="F28" s="16" t="str">
        <f>IF(ISERROR(VLOOKUP(CONCATENATE($A28,"_",F$2),'Reference data SID'!$B:$N,13,FALSE)),"",VLOOKUP(CONCATENATE($A28,"_",F$2),'Reference data SID'!$B:$N,13,FALSE))</f>
        <v/>
      </c>
      <c r="G28" s="16" t="str">
        <f>IF(ISERROR(VLOOKUP(CONCATENATE($A28,"_",G$2),'Reference data SID'!$B:$N,13,FALSE)),"",VLOOKUP(CONCATENATE($A28,"_",G$2),'Reference data SID'!$B:$N,13,FALSE))</f>
        <v/>
      </c>
      <c r="H28" s="16" t="str">
        <f>IF(ISERROR(VLOOKUP(CONCATENATE($A28,"_",H$2),'Reference data SID'!$B:$N,13,FALSE)),"",VLOOKUP(CONCATENATE($A28,"_",H$2),'Reference data SID'!$B:$N,13,FALSE))</f>
        <v/>
      </c>
      <c r="I28" s="16" t="str">
        <f>IF(ISERROR(VLOOKUP(CONCATENATE($A28,"_",I$2),'Reference data SID'!$B:$N,13,FALSE)),"",VLOOKUP(CONCATENATE($A28,"_",I$2),'Reference data SID'!$B:$N,13,FALSE))</f>
        <v/>
      </c>
      <c r="J28" s="16" t="str">
        <f>IF(ISERROR(VLOOKUP(CONCATENATE($A28,"_",J$2),'Reference data SID'!$B:$N,13,FALSE)),"",VLOOKUP(CONCATENATE($A28,"_",J$2),'Reference data SID'!$B:$N,13,FALSE))</f>
        <v/>
      </c>
      <c r="K28" s="16" t="str">
        <f>IF(ISERROR(VLOOKUP(CONCATENATE($A28,"_",K$2),'Reference data SID'!$B:$N,13,FALSE)),"",VLOOKUP(CONCATENATE($A28,"_",K$2),'Reference data SID'!$B:$N,13,FALSE))</f>
        <v/>
      </c>
      <c r="L28" s="16" t="str">
        <f>IF(ISERROR(VLOOKUP(CONCATENATE($A28,"_",L$2),'Reference data SID'!$B:$N,13,FALSE)),"",VLOOKUP(CONCATENATE($A28,"_",L$2),'Reference data SID'!$B:$N,13,FALSE))</f>
        <v/>
      </c>
      <c r="M28" s="16" t="str">
        <f>IF(ISERROR(VLOOKUP(CONCATENATE($A28,"_",M$2),'Reference data SID'!$B:$N,13,FALSE)),"",VLOOKUP(CONCATENATE($A28,"_",M$2),'Reference data SID'!$B:$N,13,FALSE))</f>
        <v/>
      </c>
      <c r="N28" s="16" t="str">
        <f>IF(ISERROR(VLOOKUP(CONCATENATE($A28,"_",N$2),'Reference data SID'!$B:$N,13,FALSE)),"",VLOOKUP(CONCATENATE($A28,"_",N$2),'Reference data SID'!$B:$N,13,FALSE))</f>
        <v/>
      </c>
      <c r="O28" s="16" t="str">
        <f>IF(ISERROR(VLOOKUP(CONCATENATE($A28,"_",O$2),'Reference data SID'!$B:$N,13,FALSE)),"",VLOOKUP(CONCATENATE($A28,"_",O$2),'Reference data SID'!$B:$N,13,FALSE))</f>
        <v/>
      </c>
      <c r="P28" s="16" t="str">
        <f>IF(ISERROR(VLOOKUP(CONCATENATE($A28,"_",P$2),'Reference data SID'!$B:$N,13,FALSE)),"",VLOOKUP(CONCATENATE($A28,"_",P$2),'Reference data SID'!$B:$N,13,FALSE))</f>
        <v/>
      </c>
      <c r="Q28" s="16" t="str">
        <f>IF(ISERROR(VLOOKUP(CONCATENATE($A28,"_",Q$2),'Reference data SID'!$B:$N,13,FALSE)),"",VLOOKUP(CONCATENATE($A28,"_",Q$2),'Reference data SID'!$B:$N,13,FALSE))</f>
        <v/>
      </c>
      <c r="R28" s="16" t="str">
        <f>IF(ISERROR(VLOOKUP(CONCATENATE($A28,"_",R$2),'Reference data SID'!$B:$N,13,FALSE)),"",VLOOKUP(CONCATENATE($A28,"_",R$2),'Reference data SID'!$B:$N,13,FALSE))</f>
        <v/>
      </c>
      <c r="S28" s="16" t="str">
        <f>IF(ISERROR(VLOOKUP(CONCATENATE($A28,"_",S$2),'Reference data SID'!$B:$N,13,FALSE)),"",VLOOKUP(CONCATENATE($A28,"_",S$2),'Reference data SID'!$B:$N,13,FALSE))</f>
        <v/>
      </c>
      <c r="T28" s="16" t="str">
        <f>IF(ISERROR(VLOOKUP(CONCATENATE($A28,"_",T$2),'Reference data SID'!$B:$N,13,FALSE)),"",VLOOKUP(CONCATENATE($A28,"_",T$2),'Reference data SID'!$B:$N,13,FALSE))</f>
        <v/>
      </c>
      <c r="U28" s="16" t="str">
        <f>IF(ISERROR(VLOOKUP(CONCATENATE($A28,"_",U$2),'Reference data SID'!$B:$N,13,FALSE)),"",VLOOKUP(CONCATENATE($A28,"_",U$2),'Reference data SID'!$B:$N,13,FALSE))</f>
        <v/>
      </c>
      <c r="V28" s="16" t="str">
        <f>IF(ISERROR(VLOOKUP(CONCATENATE($A28,"_",V$2),'Reference data SID'!$B:$N,13,FALSE)),"",VLOOKUP(CONCATENATE($A28,"_",V$2),'Reference data SID'!$B:$N,13,FALSE))</f>
        <v/>
      </c>
      <c r="W28" s="16" t="str">
        <f>IF(ISERROR(VLOOKUP(CONCATENATE($A28,"_",W$2),'Reference data SID'!$B:$N,13,FALSE)),"",VLOOKUP(CONCATENATE($A28,"_",W$2),'Reference data SID'!$B:$N,13,FALSE))</f>
        <v/>
      </c>
      <c r="X28" s="16" t="str">
        <f>IF(ISERROR(VLOOKUP(CONCATENATE($A28,"_",X$2),'Reference data SID'!$B:$N,13,FALSE)),"",VLOOKUP(CONCATENATE($A28,"_",X$2),'Reference data SID'!$B:$N,13,FALSE))</f>
        <v/>
      </c>
      <c r="Y28" s="17" t="str">
        <f>IF(ISERROR(VLOOKUP(CONCATENATE($A28,"_",Y$2),'Reference data SID'!$B:$N,13,FALSE)),"",VLOOKUP(CONCATENATE($A28,"_",Y$2),'Reference data SID'!$B:$N,13,FALSE))</f>
        <v>93776-13-7</v>
      </c>
      <c r="Z28" s="16" t="str">
        <f>IF(ISERROR(VLOOKUP(CONCATENATE($A28,"_",Z$2),'Reference data SID'!$B:$N,13,FALSE)),"",VLOOKUP(CONCATENATE($A28,"_",Z$2),'Reference data SID'!$B:$N,13,FALSE))</f>
        <v/>
      </c>
      <c r="AA28" s="16" t="str">
        <f>IF(ISERROR(VLOOKUP(CONCATENATE($A28,"_",AA$2),'Reference data SID'!$B:$N,13,FALSE)),"",VLOOKUP(CONCATENATE($A28,"_",AA$2),'Reference data SID'!$B:$N,13,FALSE))</f>
        <v/>
      </c>
      <c r="AB28" s="16" t="str">
        <f>IF(ISERROR(VLOOKUP(CONCATENATE($A28,"_",AB$2),'Reference data SID'!$B:$N,13,FALSE)),"",VLOOKUP(CONCATENATE($A28,"_",AB$2),'Reference data SID'!$B:$N,13,FALSE))</f>
        <v/>
      </c>
      <c r="AC28" s="16" t="str">
        <f>IF(ISERROR(VLOOKUP(CONCATENATE($A28,"_",AC$2),'Reference data SID'!$B:$N,13,FALSE)),"",VLOOKUP(CONCATENATE($A28,"_",AC$2),'Reference data SID'!$B:$N,13,FALSE))</f>
        <v/>
      </c>
      <c r="AD28" s="16" t="str">
        <f>IF(ISERROR(VLOOKUP(CONCATENATE($A28,"_",AD$2),'Reference data SID'!$B:$N,13,FALSE)),"",VLOOKUP(CONCATENATE($A28,"_",AD$2),'Reference data SID'!$B:$N,13,FALSE))</f>
        <v/>
      </c>
      <c r="AE28" s="16" t="str">
        <f>IF(ISERROR(VLOOKUP(CONCATENATE($A28,"_",AE$2),'Reference data SID'!$B:$N,13,FALSE)),"",VLOOKUP(CONCATENATE($A28,"_",AE$2),'Reference data SID'!$B:$N,13,FALSE))</f>
        <v/>
      </c>
      <c r="AF28" s="16" t="str">
        <f>IF(ISERROR(VLOOKUP(CONCATENATE($A28,"_",AF$2),'Reference data SID'!$B:$N,13,FALSE)),"",VLOOKUP(CONCATENATE($A28,"_",AF$2),'Reference data SID'!$B:$N,13,FALSE))</f>
        <v/>
      </c>
      <c r="AG28" s="16" t="str">
        <f>IF(ISERROR(VLOOKUP(CONCATENATE($A28,"_",AG$2),'Reference data SID'!$B:$N,13,FALSE)),"",VLOOKUP(CONCATENATE($A28,"_",AG$2),'Reference data SID'!$B:$N,13,FALSE))</f>
        <v/>
      </c>
      <c r="AH28" s="16" t="str">
        <f>IF(ISERROR(VLOOKUP(CONCATENATE($A28,"_",AH$2),'Reference data SID'!$B:$N,13,FALSE)),"",VLOOKUP(CONCATENATE($A28,"_",AH$2),'Reference data SID'!$B:$N,13,FALSE))</f>
        <v/>
      </c>
      <c r="AI28" s="16" t="str">
        <f>IF(ISERROR(VLOOKUP(CONCATENATE($A28,"_",AI$2),'Reference data SID'!$B:$N,13,FALSE)),"",VLOOKUP(CONCATENATE($A28,"_",AI$2),'Reference data SID'!$B:$N,13,FALSE))</f>
        <v/>
      </c>
      <c r="AJ28" s="16" t="str">
        <f>IF(ISERROR(VLOOKUP(CONCATENATE($A28,"_",AJ$2),'Reference data SID'!$B:$N,13,FALSE)),"",VLOOKUP(CONCATENATE($A28,"_",AJ$2),'Reference data SID'!$B:$N,13,FALSE))</f>
        <v/>
      </c>
      <c r="AK28" s="16" t="str">
        <f>IF(ISERROR(VLOOKUP(CONCATENATE($A28,"_",AK$2),'Reference data SID'!$B:$N,13,FALSE)),"",VLOOKUP(CONCATENATE($A28,"_",AK$2),'Reference data SID'!$B:$N,13,FALSE))</f>
        <v/>
      </c>
      <c r="AL28" s="16" t="str">
        <f>IF(ISERROR(VLOOKUP(CONCATENATE($A28,"_",AL$2),'Reference data SID'!$B:$N,13,FALSE)),"",VLOOKUP(CONCATENATE($A28,"_",AL$2),'Reference data SID'!$B:$N,13,FALSE))</f>
        <v/>
      </c>
      <c r="AM28" s="16" t="str">
        <f>IF(ISERROR(VLOOKUP(CONCATENATE($A28,"_",AM$2),'Reference data SID'!$B:$N,13,FALSE)),"",VLOOKUP(CONCATENATE($A28,"_",AM$2),'Reference data SID'!$B:$N,13,FALSE))</f>
        <v/>
      </c>
      <c r="AN28" s="16" t="str">
        <f>IF(ISERROR(VLOOKUP(CONCATENATE($A28,"_",AN$2),'Reference data SID'!$B:$N,13,FALSE)),"",VLOOKUP(CONCATENATE($A28,"_",AN$2),'Reference data SID'!$B:$N,13,FALSE))</f>
        <v/>
      </c>
      <c r="AO28" s="16" t="str">
        <f>IF(ISERROR(VLOOKUP(CONCATENATE($A28,"_",AO$2),'Reference data SID'!$B:$N,13,FALSE)),"",VLOOKUP(CONCATENATE($A28,"_",AO$2),'Reference data SID'!$B:$N,13,FALSE))</f>
        <v/>
      </c>
      <c r="AP28" s="16" t="str">
        <f>IF(ISERROR(VLOOKUP(CONCATENATE($A28,"_",AP$2),'Reference data SID'!$B:$N,13,FALSE)),"",VLOOKUP(CONCATENATE($A28,"_",AP$2),'Reference data SID'!$B:$N,13,FALSE))</f>
        <v/>
      </c>
      <c r="AQ28" s="16" t="str">
        <f>IF(ISERROR(VLOOKUP(CONCATENATE($A28,"_",AQ$2),'Reference data SID'!$B:$N,13,FALSE)),"",VLOOKUP(CONCATENATE($A28,"_",AQ$2),'Reference data SID'!$B:$N,13,FALSE))</f>
        <v/>
      </c>
      <c r="AR28" s="16" t="str">
        <f>IF(ISERROR(VLOOKUP(CONCATENATE($A28,"_",AR$2),'Reference data SID'!$B:$N,13,FALSE)),"",VLOOKUP(CONCATENATE($A28,"_",AR$2),'Reference data SID'!$B:$N,13,FALSE))</f>
        <v/>
      </c>
      <c r="AS28" s="16" t="str">
        <f>IF(ISERROR(VLOOKUP(CONCATENATE($A28,"_",AS$2),'Reference data SID'!$B:$N,13,FALSE)),"",VLOOKUP(CONCATENATE($A28,"_",AS$2),'Reference data SID'!$B:$N,13,FALSE))</f>
        <v/>
      </c>
      <c r="AT28" s="16" t="str">
        <f>IF(ISERROR(VLOOKUP(CONCATENATE($A28,"_",AT$2),'Reference data SID'!$B:$N,13,FALSE)),"",VLOOKUP(CONCATENATE($A28,"_",AT$2),'Reference data SID'!$B:$N,13,FALSE))</f>
        <v/>
      </c>
    </row>
    <row r="29" spans="1:46" x14ac:dyDescent="0.25">
      <c r="A29">
        <v>25</v>
      </c>
      <c r="B29" s="16" t="str">
        <f>IF(ISERROR(VLOOKUP(CONCATENATE($A29,"_",B$2),'Reference data SID'!$B:$N,13,FALSE)),"",VLOOKUP(CONCATENATE($A29,"_",B$2),'Reference data SID'!$B:$N,13,FALSE))</f>
        <v/>
      </c>
      <c r="C29" s="16" t="str">
        <f>IF(ISERROR(VLOOKUP(CONCATENATE($A29,"_",C$2),'Reference data SID'!$B:$N,13,FALSE)),"",VLOOKUP(CONCATENATE($A29,"_",C$2),'Reference data SID'!$B:$N,13,FALSE))</f>
        <v/>
      </c>
      <c r="D29" s="16" t="str">
        <f>IF(ISERROR(VLOOKUP(CONCATENATE($A29,"_",D$2),'Reference data SID'!$B:$N,13,FALSE)),"",VLOOKUP(CONCATENATE($A29,"_",D$2),'Reference data SID'!$B:$N,13,FALSE))</f>
        <v/>
      </c>
      <c r="E29" s="16" t="str">
        <f>IF(ISERROR(VLOOKUP(CONCATENATE($A29,"_",E$2),'Reference data SID'!$B:$N,13,FALSE)),"",VLOOKUP(CONCATENATE($A29,"_",E$2),'Reference data SID'!$B:$N,13,FALSE))</f>
        <v/>
      </c>
      <c r="F29" s="16" t="str">
        <f>IF(ISERROR(VLOOKUP(CONCATENATE($A29,"_",F$2),'Reference data SID'!$B:$N,13,FALSE)),"",VLOOKUP(CONCATENATE($A29,"_",F$2),'Reference data SID'!$B:$N,13,FALSE))</f>
        <v/>
      </c>
      <c r="G29" s="16" t="str">
        <f>IF(ISERROR(VLOOKUP(CONCATENATE($A29,"_",G$2),'Reference data SID'!$B:$N,13,FALSE)),"",VLOOKUP(CONCATENATE($A29,"_",G$2),'Reference data SID'!$B:$N,13,FALSE))</f>
        <v/>
      </c>
      <c r="H29" s="16" t="str">
        <f>IF(ISERROR(VLOOKUP(CONCATENATE($A29,"_",H$2),'Reference data SID'!$B:$N,13,FALSE)),"",VLOOKUP(CONCATENATE($A29,"_",H$2),'Reference data SID'!$B:$N,13,FALSE))</f>
        <v/>
      </c>
      <c r="I29" s="16" t="str">
        <f>IF(ISERROR(VLOOKUP(CONCATENATE($A29,"_",I$2),'Reference data SID'!$B:$N,13,FALSE)),"",VLOOKUP(CONCATENATE($A29,"_",I$2),'Reference data SID'!$B:$N,13,FALSE))</f>
        <v/>
      </c>
      <c r="J29" s="16" t="str">
        <f>IF(ISERROR(VLOOKUP(CONCATENATE($A29,"_",J$2),'Reference data SID'!$B:$N,13,FALSE)),"",VLOOKUP(CONCATENATE($A29,"_",J$2),'Reference data SID'!$B:$N,13,FALSE))</f>
        <v/>
      </c>
      <c r="K29" s="16" t="str">
        <f>IF(ISERROR(VLOOKUP(CONCATENATE($A29,"_",K$2),'Reference data SID'!$B:$N,13,FALSE)),"",VLOOKUP(CONCATENATE($A29,"_",K$2),'Reference data SID'!$B:$N,13,FALSE))</f>
        <v/>
      </c>
      <c r="L29" s="16" t="str">
        <f>IF(ISERROR(VLOOKUP(CONCATENATE($A29,"_",L$2),'Reference data SID'!$B:$N,13,FALSE)),"",VLOOKUP(CONCATENATE($A29,"_",L$2),'Reference data SID'!$B:$N,13,FALSE))</f>
        <v/>
      </c>
      <c r="M29" s="16" t="str">
        <f>IF(ISERROR(VLOOKUP(CONCATENATE($A29,"_",M$2),'Reference data SID'!$B:$N,13,FALSE)),"",VLOOKUP(CONCATENATE($A29,"_",M$2),'Reference data SID'!$B:$N,13,FALSE))</f>
        <v/>
      </c>
      <c r="N29" s="16" t="str">
        <f>IF(ISERROR(VLOOKUP(CONCATENATE($A29,"_",N$2),'Reference data SID'!$B:$N,13,FALSE)),"",VLOOKUP(CONCATENATE($A29,"_",N$2),'Reference data SID'!$B:$N,13,FALSE))</f>
        <v/>
      </c>
      <c r="O29" s="16" t="str">
        <f>IF(ISERROR(VLOOKUP(CONCATENATE($A29,"_",O$2),'Reference data SID'!$B:$N,13,FALSE)),"",VLOOKUP(CONCATENATE($A29,"_",O$2),'Reference data SID'!$B:$N,13,FALSE))</f>
        <v/>
      </c>
      <c r="P29" s="16" t="str">
        <f>IF(ISERROR(VLOOKUP(CONCATENATE($A29,"_",P$2),'Reference data SID'!$B:$N,13,FALSE)),"",VLOOKUP(CONCATENATE($A29,"_",P$2),'Reference data SID'!$B:$N,13,FALSE))</f>
        <v/>
      </c>
      <c r="Q29" s="16" t="str">
        <f>IF(ISERROR(VLOOKUP(CONCATENATE($A29,"_",Q$2),'Reference data SID'!$B:$N,13,FALSE)),"",VLOOKUP(CONCATENATE($A29,"_",Q$2),'Reference data SID'!$B:$N,13,FALSE))</f>
        <v/>
      </c>
      <c r="R29" s="16" t="str">
        <f>IF(ISERROR(VLOOKUP(CONCATENATE($A29,"_",R$2),'Reference data SID'!$B:$N,13,FALSE)),"",VLOOKUP(CONCATENATE($A29,"_",R$2),'Reference data SID'!$B:$N,13,FALSE))</f>
        <v/>
      </c>
      <c r="S29" s="16" t="str">
        <f>IF(ISERROR(VLOOKUP(CONCATENATE($A29,"_",S$2),'Reference data SID'!$B:$N,13,FALSE)),"",VLOOKUP(CONCATENATE($A29,"_",S$2),'Reference data SID'!$B:$N,13,FALSE))</f>
        <v/>
      </c>
      <c r="T29" s="16" t="str">
        <f>IF(ISERROR(VLOOKUP(CONCATENATE($A29,"_",T$2),'Reference data SID'!$B:$N,13,FALSE)),"",VLOOKUP(CONCATENATE($A29,"_",T$2),'Reference data SID'!$B:$N,13,FALSE))</f>
        <v/>
      </c>
      <c r="U29" s="16" t="str">
        <f>IF(ISERROR(VLOOKUP(CONCATENATE($A29,"_",U$2),'Reference data SID'!$B:$N,13,FALSE)),"",VLOOKUP(CONCATENATE($A29,"_",U$2),'Reference data SID'!$B:$N,13,FALSE))</f>
        <v/>
      </c>
      <c r="V29" s="16" t="str">
        <f>IF(ISERROR(VLOOKUP(CONCATENATE($A29,"_",V$2),'Reference data SID'!$B:$N,13,FALSE)),"",VLOOKUP(CONCATENATE($A29,"_",V$2),'Reference data SID'!$B:$N,13,FALSE))</f>
        <v/>
      </c>
      <c r="W29" s="16" t="str">
        <f>IF(ISERROR(VLOOKUP(CONCATENATE($A29,"_",W$2),'Reference data SID'!$B:$N,13,FALSE)),"",VLOOKUP(CONCATENATE($A29,"_",W$2),'Reference data SID'!$B:$N,13,FALSE))</f>
        <v/>
      </c>
      <c r="X29" s="16" t="str">
        <f>IF(ISERROR(VLOOKUP(CONCATENATE($A29,"_",X$2),'Reference data SID'!$B:$N,13,FALSE)),"",VLOOKUP(CONCATENATE($A29,"_",X$2),'Reference data SID'!$B:$N,13,FALSE))</f>
        <v/>
      </c>
      <c r="Y29" s="17" t="str">
        <f>IF(ISERROR(VLOOKUP(CONCATENATE($A29,"_",Y$2),'Reference data SID'!$B:$N,13,FALSE)),"",VLOOKUP(CONCATENATE($A29,"_",Y$2),'Reference data SID'!$B:$N,13,FALSE))</f>
        <v>93776-12-6</v>
      </c>
      <c r="Z29" s="16" t="str">
        <f>IF(ISERROR(VLOOKUP(CONCATENATE($A29,"_",Z$2),'Reference data SID'!$B:$N,13,FALSE)),"",VLOOKUP(CONCATENATE($A29,"_",Z$2),'Reference data SID'!$B:$N,13,FALSE))</f>
        <v/>
      </c>
      <c r="AA29" s="16" t="str">
        <f>IF(ISERROR(VLOOKUP(CONCATENATE($A29,"_",AA$2),'Reference data SID'!$B:$N,13,FALSE)),"",VLOOKUP(CONCATENATE($A29,"_",AA$2),'Reference data SID'!$B:$N,13,FALSE))</f>
        <v/>
      </c>
      <c r="AB29" s="16" t="str">
        <f>IF(ISERROR(VLOOKUP(CONCATENATE($A29,"_",AB$2),'Reference data SID'!$B:$N,13,FALSE)),"",VLOOKUP(CONCATENATE($A29,"_",AB$2),'Reference data SID'!$B:$N,13,FALSE))</f>
        <v/>
      </c>
      <c r="AC29" s="16" t="str">
        <f>IF(ISERROR(VLOOKUP(CONCATENATE($A29,"_",AC$2),'Reference data SID'!$B:$N,13,FALSE)),"",VLOOKUP(CONCATENATE($A29,"_",AC$2),'Reference data SID'!$B:$N,13,FALSE))</f>
        <v/>
      </c>
      <c r="AD29" s="16" t="str">
        <f>IF(ISERROR(VLOOKUP(CONCATENATE($A29,"_",AD$2),'Reference data SID'!$B:$N,13,FALSE)),"",VLOOKUP(CONCATENATE($A29,"_",AD$2),'Reference data SID'!$B:$N,13,FALSE))</f>
        <v/>
      </c>
      <c r="AE29" s="16" t="str">
        <f>IF(ISERROR(VLOOKUP(CONCATENATE($A29,"_",AE$2),'Reference data SID'!$B:$N,13,FALSE)),"",VLOOKUP(CONCATENATE($A29,"_",AE$2),'Reference data SID'!$B:$N,13,FALSE))</f>
        <v/>
      </c>
      <c r="AF29" s="16" t="str">
        <f>IF(ISERROR(VLOOKUP(CONCATENATE($A29,"_",AF$2),'Reference data SID'!$B:$N,13,FALSE)),"",VLOOKUP(CONCATENATE($A29,"_",AF$2),'Reference data SID'!$B:$N,13,FALSE))</f>
        <v/>
      </c>
      <c r="AG29" s="16" t="str">
        <f>IF(ISERROR(VLOOKUP(CONCATENATE($A29,"_",AG$2),'Reference data SID'!$B:$N,13,FALSE)),"",VLOOKUP(CONCATENATE($A29,"_",AG$2),'Reference data SID'!$B:$N,13,FALSE))</f>
        <v/>
      </c>
      <c r="AH29" s="16" t="str">
        <f>IF(ISERROR(VLOOKUP(CONCATENATE($A29,"_",AH$2),'Reference data SID'!$B:$N,13,FALSE)),"",VLOOKUP(CONCATENATE($A29,"_",AH$2),'Reference data SID'!$B:$N,13,FALSE))</f>
        <v/>
      </c>
      <c r="AI29" s="16" t="str">
        <f>IF(ISERROR(VLOOKUP(CONCATENATE($A29,"_",AI$2),'Reference data SID'!$B:$N,13,FALSE)),"",VLOOKUP(CONCATENATE($A29,"_",AI$2),'Reference data SID'!$B:$N,13,FALSE))</f>
        <v/>
      </c>
      <c r="AJ29" s="16" t="str">
        <f>IF(ISERROR(VLOOKUP(CONCATENATE($A29,"_",AJ$2),'Reference data SID'!$B:$N,13,FALSE)),"",VLOOKUP(CONCATENATE($A29,"_",AJ$2),'Reference data SID'!$B:$N,13,FALSE))</f>
        <v/>
      </c>
      <c r="AK29" s="16" t="str">
        <f>IF(ISERROR(VLOOKUP(CONCATENATE($A29,"_",AK$2),'Reference data SID'!$B:$N,13,FALSE)),"",VLOOKUP(CONCATENATE($A29,"_",AK$2),'Reference data SID'!$B:$N,13,FALSE))</f>
        <v/>
      </c>
      <c r="AL29" s="16" t="str">
        <f>IF(ISERROR(VLOOKUP(CONCATENATE($A29,"_",AL$2),'Reference data SID'!$B:$N,13,FALSE)),"",VLOOKUP(CONCATENATE($A29,"_",AL$2),'Reference data SID'!$B:$N,13,FALSE))</f>
        <v/>
      </c>
      <c r="AM29" s="16" t="str">
        <f>IF(ISERROR(VLOOKUP(CONCATENATE($A29,"_",AM$2),'Reference data SID'!$B:$N,13,FALSE)),"",VLOOKUP(CONCATENATE($A29,"_",AM$2),'Reference data SID'!$B:$N,13,FALSE))</f>
        <v/>
      </c>
      <c r="AN29" s="16" t="str">
        <f>IF(ISERROR(VLOOKUP(CONCATENATE($A29,"_",AN$2),'Reference data SID'!$B:$N,13,FALSE)),"",VLOOKUP(CONCATENATE($A29,"_",AN$2),'Reference data SID'!$B:$N,13,FALSE))</f>
        <v/>
      </c>
      <c r="AO29" s="16" t="str">
        <f>IF(ISERROR(VLOOKUP(CONCATENATE($A29,"_",AO$2),'Reference data SID'!$B:$N,13,FALSE)),"",VLOOKUP(CONCATENATE($A29,"_",AO$2),'Reference data SID'!$B:$N,13,FALSE))</f>
        <v/>
      </c>
      <c r="AP29" s="16" t="str">
        <f>IF(ISERROR(VLOOKUP(CONCATENATE($A29,"_",AP$2),'Reference data SID'!$B:$N,13,FALSE)),"",VLOOKUP(CONCATENATE($A29,"_",AP$2),'Reference data SID'!$B:$N,13,FALSE))</f>
        <v/>
      </c>
      <c r="AQ29" s="16" t="str">
        <f>IF(ISERROR(VLOOKUP(CONCATENATE($A29,"_",AQ$2),'Reference data SID'!$B:$N,13,FALSE)),"",VLOOKUP(CONCATENATE($A29,"_",AQ$2),'Reference data SID'!$B:$N,13,FALSE))</f>
        <v/>
      </c>
      <c r="AR29" s="16" t="str">
        <f>IF(ISERROR(VLOOKUP(CONCATENATE($A29,"_",AR$2),'Reference data SID'!$B:$N,13,FALSE)),"",VLOOKUP(CONCATENATE($A29,"_",AR$2),'Reference data SID'!$B:$N,13,FALSE))</f>
        <v/>
      </c>
      <c r="AS29" s="16" t="str">
        <f>IF(ISERROR(VLOOKUP(CONCATENATE($A29,"_",AS$2),'Reference data SID'!$B:$N,13,FALSE)),"",VLOOKUP(CONCATENATE($A29,"_",AS$2),'Reference data SID'!$B:$N,13,FALSE))</f>
        <v/>
      </c>
      <c r="AT29" s="16" t="str">
        <f>IF(ISERROR(VLOOKUP(CONCATENATE($A29,"_",AT$2),'Reference data SID'!$B:$N,13,FALSE)),"",VLOOKUP(CONCATENATE($A29,"_",AT$2),'Reference data SID'!$B:$N,13,FALSE))</f>
        <v/>
      </c>
    </row>
    <row r="30" spans="1:46" x14ac:dyDescent="0.25">
      <c r="A30">
        <v>26</v>
      </c>
      <c r="B30" s="16" t="str">
        <f>IF(ISERROR(VLOOKUP(CONCATENATE($A30,"_",B$2),'Reference data SID'!$B:$N,13,FALSE)),"",VLOOKUP(CONCATENATE($A30,"_",B$2),'Reference data SID'!$B:$N,13,FALSE))</f>
        <v/>
      </c>
      <c r="C30" s="16" t="str">
        <f>IF(ISERROR(VLOOKUP(CONCATENATE($A30,"_",C$2),'Reference data SID'!$B:$N,13,FALSE)),"",VLOOKUP(CONCATENATE($A30,"_",C$2),'Reference data SID'!$B:$N,13,FALSE))</f>
        <v/>
      </c>
      <c r="D30" s="16" t="str">
        <f>IF(ISERROR(VLOOKUP(CONCATENATE($A30,"_",D$2),'Reference data SID'!$B:$N,13,FALSE)),"",VLOOKUP(CONCATENATE($A30,"_",D$2),'Reference data SID'!$B:$N,13,FALSE))</f>
        <v/>
      </c>
      <c r="E30" s="16" t="str">
        <f>IF(ISERROR(VLOOKUP(CONCATENATE($A30,"_",E$2),'Reference data SID'!$B:$N,13,FALSE)),"",VLOOKUP(CONCATENATE($A30,"_",E$2),'Reference data SID'!$B:$N,13,FALSE))</f>
        <v/>
      </c>
      <c r="F30" s="16" t="str">
        <f>IF(ISERROR(VLOOKUP(CONCATENATE($A30,"_",F$2),'Reference data SID'!$B:$N,13,FALSE)),"",VLOOKUP(CONCATENATE($A30,"_",F$2),'Reference data SID'!$B:$N,13,FALSE))</f>
        <v/>
      </c>
      <c r="G30" s="16" t="str">
        <f>IF(ISERROR(VLOOKUP(CONCATENATE($A30,"_",G$2),'Reference data SID'!$B:$N,13,FALSE)),"",VLOOKUP(CONCATENATE($A30,"_",G$2),'Reference data SID'!$B:$N,13,FALSE))</f>
        <v/>
      </c>
      <c r="H30" s="16" t="str">
        <f>IF(ISERROR(VLOOKUP(CONCATENATE($A30,"_",H$2),'Reference data SID'!$B:$N,13,FALSE)),"",VLOOKUP(CONCATENATE($A30,"_",H$2),'Reference data SID'!$B:$N,13,FALSE))</f>
        <v/>
      </c>
      <c r="I30" s="16" t="str">
        <f>IF(ISERROR(VLOOKUP(CONCATENATE($A30,"_",I$2),'Reference data SID'!$B:$N,13,FALSE)),"",VLOOKUP(CONCATENATE($A30,"_",I$2),'Reference data SID'!$B:$N,13,FALSE))</f>
        <v/>
      </c>
      <c r="J30" s="16" t="str">
        <f>IF(ISERROR(VLOOKUP(CONCATENATE($A30,"_",J$2),'Reference data SID'!$B:$N,13,FALSE)),"",VLOOKUP(CONCATENATE($A30,"_",J$2),'Reference data SID'!$B:$N,13,FALSE))</f>
        <v/>
      </c>
      <c r="K30" s="16" t="str">
        <f>IF(ISERROR(VLOOKUP(CONCATENATE($A30,"_",K$2),'Reference data SID'!$B:$N,13,FALSE)),"",VLOOKUP(CONCATENATE($A30,"_",K$2),'Reference data SID'!$B:$N,13,FALSE))</f>
        <v/>
      </c>
      <c r="L30" s="16" t="str">
        <f>IF(ISERROR(VLOOKUP(CONCATENATE($A30,"_",L$2),'Reference data SID'!$B:$N,13,FALSE)),"",VLOOKUP(CONCATENATE($A30,"_",L$2),'Reference data SID'!$B:$N,13,FALSE))</f>
        <v/>
      </c>
      <c r="M30" s="16" t="str">
        <f>IF(ISERROR(VLOOKUP(CONCATENATE($A30,"_",M$2),'Reference data SID'!$B:$N,13,FALSE)),"",VLOOKUP(CONCATENATE($A30,"_",M$2),'Reference data SID'!$B:$N,13,FALSE))</f>
        <v/>
      </c>
      <c r="N30" s="16" t="str">
        <f>IF(ISERROR(VLOOKUP(CONCATENATE($A30,"_",N$2),'Reference data SID'!$B:$N,13,FALSE)),"",VLOOKUP(CONCATENATE($A30,"_",N$2),'Reference data SID'!$B:$N,13,FALSE))</f>
        <v/>
      </c>
      <c r="O30" s="16" t="str">
        <f>IF(ISERROR(VLOOKUP(CONCATENATE($A30,"_",O$2),'Reference data SID'!$B:$N,13,FALSE)),"",VLOOKUP(CONCATENATE($A30,"_",O$2),'Reference data SID'!$B:$N,13,FALSE))</f>
        <v/>
      </c>
      <c r="P30" s="16" t="str">
        <f>IF(ISERROR(VLOOKUP(CONCATENATE($A30,"_",P$2),'Reference data SID'!$B:$N,13,FALSE)),"",VLOOKUP(CONCATENATE($A30,"_",P$2),'Reference data SID'!$B:$N,13,FALSE))</f>
        <v/>
      </c>
      <c r="Q30" s="16" t="str">
        <f>IF(ISERROR(VLOOKUP(CONCATENATE($A30,"_",Q$2),'Reference data SID'!$B:$N,13,FALSE)),"",VLOOKUP(CONCATENATE($A30,"_",Q$2),'Reference data SID'!$B:$N,13,FALSE))</f>
        <v/>
      </c>
      <c r="R30" s="16" t="str">
        <f>IF(ISERROR(VLOOKUP(CONCATENATE($A30,"_",R$2),'Reference data SID'!$B:$N,13,FALSE)),"",VLOOKUP(CONCATENATE($A30,"_",R$2),'Reference data SID'!$B:$N,13,FALSE))</f>
        <v/>
      </c>
      <c r="S30" s="16" t="str">
        <f>IF(ISERROR(VLOOKUP(CONCATENATE($A30,"_",S$2),'Reference data SID'!$B:$N,13,FALSE)),"",VLOOKUP(CONCATENATE($A30,"_",S$2),'Reference data SID'!$B:$N,13,FALSE))</f>
        <v/>
      </c>
      <c r="T30" s="16" t="str">
        <f>IF(ISERROR(VLOOKUP(CONCATENATE($A30,"_",T$2),'Reference data SID'!$B:$N,13,FALSE)),"",VLOOKUP(CONCATENATE($A30,"_",T$2),'Reference data SID'!$B:$N,13,FALSE))</f>
        <v/>
      </c>
      <c r="U30" s="16" t="str">
        <f>IF(ISERROR(VLOOKUP(CONCATENATE($A30,"_",U$2),'Reference data SID'!$B:$N,13,FALSE)),"",VLOOKUP(CONCATENATE($A30,"_",U$2),'Reference data SID'!$B:$N,13,FALSE))</f>
        <v/>
      </c>
      <c r="V30" s="16" t="str">
        <f>IF(ISERROR(VLOOKUP(CONCATENATE($A30,"_",V$2),'Reference data SID'!$B:$N,13,FALSE)),"",VLOOKUP(CONCATENATE($A30,"_",V$2),'Reference data SID'!$B:$N,13,FALSE))</f>
        <v/>
      </c>
      <c r="W30" s="16" t="str">
        <f>IF(ISERROR(VLOOKUP(CONCATENATE($A30,"_",W$2),'Reference data SID'!$B:$N,13,FALSE)),"",VLOOKUP(CONCATENATE($A30,"_",W$2),'Reference data SID'!$B:$N,13,FALSE))</f>
        <v/>
      </c>
      <c r="X30" s="16" t="str">
        <f>IF(ISERROR(VLOOKUP(CONCATENATE($A30,"_",X$2),'Reference data SID'!$B:$N,13,FALSE)),"",VLOOKUP(CONCATENATE($A30,"_",X$2),'Reference data SID'!$B:$N,13,FALSE))</f>
        <v/>
      </c>
      <c r="Y30" s="17" t="str">
        <f>IF(ISERROR(VLOOKUP(CONCATENATE($A30,"_",Y$2),'Reference data SID'!$B:$N,13,FALSE)),"",VLOOKUP(CONCATENATE($A30,"_",Y$2),'Reference data SID'!$B:$N,13,FALSE))</f>
        <v>93776-00-2</v>
      </c>
      <c r="Z30" s="16" t="str">
        <f>IF(ISERROR(VLOOKUP(CONCATENATE($A30,"_",Z$2),'Reference data SID'!$B:$N,13,FALSE)),"",VLOOKUP(CONCATENATE($A30,"_",Z$2),'Reference data SID'!$B:$N,13,FALSE))</f>
        <v/>
      </c>
      <c r="AA30" s="16" t="str">
        <f>IF(ISERROR(VLOOKUP(CONCATENATE($A30,"_",AA$2),'Reference data SID'!$B:$N,13,FALSE)),"",VLOOKUP(CONCATENATE($A30,"_",AA$2),'Reference data SID'!$B:$N,13,FALSE))</f>
        <v/>
      </c>
      <c r="AB30" s="16" t="str">
        <f>IF(ISERROR(VLOOKUP(CONCATENATE($A30,"_",AB$2),'Reference data SID'!$B:$N,13,FALSE)),"",VLOOKUP(CONCATENATE($A30,"_",AB$2),'Reference data SID'!$B:$N,13,FALSE))</f>
        <v/>
      </c>
      <c r="AC30" s="16" t="str">
        <f>IF(ISERROR(VLOOKUP(CONCATENATE($A30,"_",AC$2),'Reference data SID'!$B:$N,13,FALSE)),"",VLOOKUP(CONCATENATE($A30,"_",AC$2),'Reference data SID'!$B:$N,13,FALSE))</f>
        <v/>
      </c>
      <c r="AD30" s="16" t="str">
        <f>IF(ISERROR(VLOOKUP(CONCATENATE($A30,"_",AD$2),'Reference data SID'!$B:$N,13,FALSE)),"",VLOOKUP(CONCATENATE($A30,"_",AD$2),'Reference data SID'!$B:$N,13,FALSE))</f>
        <v/>
      </c>
      <c r="AE30" s="16" t="str">
        <f>IF(ISERROR(VLOOKUP(CONCATENATE($A30,"_",AE$2),'Reference data SID'!$B:$N,13,FALSE)),"",VLOOKUP(CONCATENATE($A30,"_",AE$2),'Reference data SID'!$B:$N,13,FALSE))</f>
        <v/>
      </c>
      <c r="AF30" s="16" t="str">
        <f>IF(ISERROR(VLOOKUP(CONCATENATE($A30,"_",AF$2),'Reference data SID'!$B:$N,13,FALSE)),"",VLOOKUP(CONCATENATE($A30,"_",AF$2),'Reference data SID'!$B:$N,13,FALSE))</f>
        <v/>
      </c>
      <c r="AG30" s="16" t="str">
        <f>IF(ISERROR(VLOOKUP(CONCATENATE($A30,"_",AG$2),'Reference data SID'!$B:$N,13,FALSE)),"",VLOOKUP(CONCATENATE($A30,"_",AG$2),'Reference data SID'!$B:$N,13,FALSE))</f>
        <v/>
      </c>
      <c r="AH30" s="16" t="str">
        <f>IF(ISERROR(VLOOKUP(CONCATENATE($A30,"_",AH$2),'Reference data SID'!$B:$N,13,FALSE)),"",VLOOKUP(CONCATENATE($A30,"_",AH$2),'Reference data SID'!$B:$N,13,FALSE))</f>
        <v/>
      </c>
      <c r="AI30" s="16" t="str">
        <f>IF(ISERROR(VLOOKUP(CONCATENATE($A30,"_",AI$2),'Reference data SID'!$B:$N,13,FALSE)),"",VLOOKUP(CONCATENATE($A30,"_",AI$2),'Reference data SID'!$B:$N,13,FALSE))</f>
        <v/>
      </c>
      <c r="AJ30" s="16" t="str">
        <f>IF(ISERROR(VLOOKUP(CONCATENATE($A30,"_",AJ$2),'Reference data SID'!$B:$N,13,FALSE)),"",VLOOKUP(CONCATENATE($A30,"_",AJ$2),'Reference data SID'!$B:$N,13,FALSE))</f>
        <v/>
      </c>
      <c r="AK30" s="16" t="str">
        <f>IF(ISERROR(VLOOKUP(CONCATENATE($A30,"_",AK$2),'Reference data SID'!$B:$N,13,FALSE)),"",VLOOKUP(CONCATENATE($A30,"_",AK$2),'Reference data SID'!$B:$N,13,FALSE))</f>
        <v/>
      </c>
      <c r="AL30" s="16" t="str">
        <f>IF(ISERROR(VLOOKUP(CONCATENATE($A30,"_",AL$2),'Reference data SID'!$B:$N,13,FALSE)),"",VLOOKUP(CONCATENATE($A30,"_",AL$2),'Reference data SID'!$B:$N,13,FALSE))</f>
        <v/>
      </c>
      <c r="AM30" s="16" t="str">
        <f>IF(ISERROR(VLOOKUP(CONCATENATE($A30,"_",AM$2),'Reference data SID'!$B:$N,13,FALSE)),"",VLOOKUP(CONCATENATE($A30,"_",AM$2),'Reference data SID'!$B:$N,13,FALSE))</f>
        <v/>
      </c>
      <c r="AN30" s="16" t="str">
        <f>IF(ISERROR(VLOOKUP(CONCATENATE($A30,"_",AN$2),'Reference data SID'!$B:$N,13,FALSE)),"",VLOOKUP(CONCATENATE($A30,"_",AN$2),'Reference data SID'!$B:$N,13,FALSE))</f>
        <v/>
      </c>
      <c r="AO30" s="16" t="str">
        <f>IF(ISERROR(VLOOKUP(CONCATENATE($A30,"_",AO$2),'Reference data SID'!$B:$N,13,FALSE)),"",VLOOKUP(CONCATENATE($A30,"_",AO$2),'Reference data SID'!$B:$N,13,FALSE))</f>
        <v/>
      </c>
      <c r="AP30" s="16" t="str">
        <f>IF(ISERROR(VLOOKUP(CONCATENATE($A30,"_",AP$2),'Reference data SID'!$B:$N,13,FALSE)),"",VLOOKUP(CONCATENATE($A30,"_",AP$2),'Reference data SID'!$B:$N,13,FALSE))</f>
        <v/>
      </c>
      <c r="AQ30" s="16" t="str">
        <f>IF(ISERROR(VLOOKUP(CONCATENATE($A30,"_",AQ$2),'Reference data SID'!$B:$N,13,FALSE)),"",VLOOKUP(CONCATENATE($A30,"_",AQ$2),'Reference data SID'!$B:$N,13,FALSE))</f>
        <v/>
      </c>
      <c r="AR30" s="16" t="str">
        <f>IF(ISERROR(VLOOKUP(CONCATENATE($A30,"_",AR$2),'Reference data SID'!$B:$N,13,FALSE)),"",VLOOKUP(CONCATENATE($A30,"_",AR$2),'Reference data SID'!$B:$N,13,FALSE))</f>
        <v/>
      </c>
      <c r="AS30" s="16" t="str">
        <f>IF(ISERROR(VLOOKUP(CONCATENATE($A30,"_",AS$2),'Reference data SID'!$B:$N,13,FALSE)),"",VLOOKUP(CONCATENATE($A30,"_",AS$2),'Reference data SID'!$B:$N,13,FALSE))</f>
        <v/>
      </c>
      <c r="AT30" s="16" t="str">
        <f>IF(ISERROR(VLOOKUP(CONCATENATE($A30,"_",AT$2),'Reference data SID'!$B:$N,13,FALSE)),"",VLOOKUP(CONCATENATE($A30,"_",AT$2),'Reference data SID'!$B:$N,13,FALSE))</f>
        <v/>
      </c>
    </row>
    <row r="31" spans="1:46" x14ac:dyDescent="0.25">
      <c r="A31">
        <v>27</v>
      </c>
      <c r="B31" s="16" t="str">
        <f>IF(ISERROR(VLOOKUP(CONCATENATE($A31,"_",B$2),'Reference data SID'!$B:$N,13,FALSE)),"",VLOOKUP(CONCATENATE($A31,"_",B$2),'Reference data SID'!$B:$N,13,FALSE))</f>
        <v/>
      </c>
      <c r="C31" s="16" t="str">
        <f>IF(ISERROR(VLOOKUP(CONCATENATE($A31,"_",C$2),'Reference data SID'!$B:$N,13,FALSE)),"",VLOOKUP(CONCATENATE($A31,"_",C$2),'Reference data SID'!$B:$N,13,FALSE))</f>
        <v/>
      </c>
      <c r="D31" s="16" t="str">
        <f>IF(ISERROR(VLOOKUP(CONCATENATE($A31,"_",D$2),'Reference data SID'!$B:$N,13,FALSE)),"",VLOOKUP(CONCATENATE($A31,"_",D$2),'Reference data SID'!$B:$N,13,FALSE))</f>
        <v/>
      </c>
      <c r="E31" s="16" t="str">
        <f>IF(ISERROR(VLOOKUP(CONCATENATE($A31,"_",E$2),'Reference data SID'!$B:$N,13,FALSE)),"",VLOOKUP(CONCATENATE($A31,"_",E$2),'Reference data SID'!$B:$N,13,FALSE))</f>
        <v/>
      </c>
      <c r="F31" s="16" t="str">
        <f>IF(ISERROR(VLOOKUP(CONCATENATE($A31,"_",F$2),'Reference data SID'!$B:$N,13,FALSE)),"",VLOOKUP(CONCATENATE($A31,"_",F$2),'Reference data SID'!$B:$N,13,FALSE))</f>
        <v/>
      </c>
      <c r="G31" s="16" t="str">
        <f>IF(ISERROR(VLOOKUP(CONCATENATE($A31,"_",G$2),'Reference data SID'!$B:$N,13,FALSE)),"",VLOOKUP(CONCATENATE($A31,"_",G$2),'Reference data SID'!$B:$N,13,FALSE))</f>
        <v/>
      </c>
      <c r="H31" s="16" t="str">
        <f>IF(ISERROR(VLOOKUP(CONCATENATE($A31,"_",H$2),'Reference data SID'!$B:$N,13,FALSE)),"",VLOOKUP(CONCATENATE($A31,"_",H$2),'Reference data SID'!$B:$N,13,FALSE))</f>
        <v/>
      </c>
      <c r="I31" s="16" t="str">
        <f>IF(ISERROR(VLOOKUP(CONCATENATE($A31,"_",I$2),'Reference data SID'!$B:$N,13,FALSE)),"",VLOOKUP(CONCATENATE($A31,"_",I$2),'Reference data SID'!$B:$N,13,FALSE))</f>
        <v/>
      </c>
      <c r="J31" s="16" t="str">
        <f>IF(ISERROR(VLOOKUP(CONCATENATE($A31,"_",J$2),'Reference data SID'!$B:$N,13,FALSE)),"",VLOOKUP(CONCATENATE($A31,"_",J$2),'Reference data SID'!$B:$N,13,FALSE))</f>
        <v/>
      </c>
      <c r="K31" s="16" t="str">
        <f>IF(ISERROR(VLOOKUP(CONCATENATE($A31,"_",K$2),'Reference data SID'!$B:$N,13,FALSE)),"",VLOOKUP(CONCATENATE($A31,"_",K$2),'Reference data SID'!$B:$N,13,FALSE))</f>
        <v/>
      </c>
      <c r="L31" s="16" t="str">
        <f>IF(ISERROR(VLOOKUP(CONCATENATE($A31,"_",L$2),'Reference data SID'!$B:$N,13,FALSE)),"",VLOOKUP(CONCATENATE($A31,"_",L$2),'Reference data SID'!$B:$N,13,FALSE))</f>
        <v/>
      </c>
      <c r="M31" s="16" t="str">
        <f>IF(ISERROR(VLOOKUP(CONCATENATE($A31,"_",M$2),'Reference data SID'!$B:$N,13,FALSE)),"",VLOOKUP(CONCATENATE($A31,"_",M$2),'Reference data SID'!$B:$N,13,FALSE))</f>
        <v/>
      </c>
      <c r="N31" s="16" t="str">
        <f>IF(ISERROR(VLOOKUP(CONCATENATE($A31,"_",N$2),'Reference data SID'!$B:$N,13,FALSE)),"",VLOOKUP(CONCATENATE($A31,"_",N$2),'Reference data SID'!$B:$N,13,FALSE))</f>
        <v/>
      </c>
      <c r="O31" s="16" t="str">
        <f>IF(ISERROR(VLOOKUP(CONCATENATE($A31,"_",O$2),'Reference data SID'!$B:$N,13,FALSE)),"",VLOOKUP(CONCATENATE($A31,"_",O$2),'Reference data SID'!$B:$N,13,FALSE))</f>
        <v/>
      </c>
      <c r="P31" s="16" t="str">
        <f>IF(ISERROR(VLOOKUP(CONCATENATE($A31,"_",P$2),'Reference data SID'!$B:$N,13,FALSE)),"",VLOOKUP(CONCATENATE($A31,"_",P$2),'Reference data SID'!$B:$N,13,FALSE))</f>
        <v/>
      </c>
      <c r="Q31" s="16" t="str">
        <f>IF(ISERROR(VLOOKUP(CONCATENATE($A31,"_",Q$2),'Reference data SID'!$B:$N,13,FALSE)),"",VLOOKUP(CONCATENATE($A31,"_",Q$2),'Reference data SID'!$B:$N,13,FALSE))</f>
        <v/>
      </c>
      <c r="R31" s="16" t="str">
        <f>IF(ISERROR(VLOOKUP(CONCATENATE($A31,"_",R$2),'Reference data SID'!$B:$N,13,FALSE)),"",VLOOKUP(CONCATENATE($A31,"_",R$2),'Reference data SID'!$B:$N,13,FALSE))</f>
        <v/>
      </c>
      <c r="S31" s="16" t="str">
        <f>IF(ISERROR(VLOOKUP(CONCATENATE($A31,"_",S$2),'Reference data SID'!$B:$N,13,FALSE)),"",VLOOKUP(CONCATENATE($A31,"_",S$2),'Reference data SID'!$B:$N,13,FALSE))</f>
        <v/>
      </c>
      <c r="T31" s="16" t="str">
        <f>IF(ISERROR(VLOOKUP(CONCATENATE($A31,"_",T$2),'Reference data SID'!$B:$N,13,FALSE)),"",VLOOKUP(CONCATENATE($A31,"_",T$2),'Reference data SID'!$B:$N,13,FALSE))</f>
        <v/>
      </c>
      <c r="U31" s="16" t="str">
        <f>IF(ISERROR(VLOOKUP(CONCATENATE($A31,"_",U$2),'Reference data SID'!$B:$N,13,FALSE)),"",VLOOKUP(CONCATENATE($A31,"_",U$2),'Reference data SID'!$B:$N,13,FALSE))</f>
        <v/>
      </c>
      <c r="V31" s="16" t="str">
        <f>IF(ISERROR(VLOOKUP(CONCATENATE($A31,"_",V$2),'Reference data SID'!$B:$N,13,FALSE)),"",VLOOKUP(CONCATENATE($A31,"_",V$2),'Reference data SID'!$B:$N,13,FALSE))</f>
        <v/>
      </c>
      <c r="W31" s="16" t="str">
        <f>IF(ISERROR(VLOOKUP(CONCATENATE($A31,"_",W$2),'Reference data SID'!$B:$N,13,FALSE)),"",VLOOKUP(CONCATENATE($A31,"_",W$2),'Reference data SID'!$B:$N,13,FALSE))</f>
        <v/>
      </c>
      <c r="X31" s="16" t="str">
        <f>IF(ISERROR(VLOOKUP(CONCATENATE($A31,"_",X$2),'Reference data SID'!$B:$N,13,FALSE)),"",VLOOKUP(CONCATENATE($A31,"_",X$2),'Reference data SID'!$B:$N,13,FALSE))</f>
        <v/>
      </c>
      <c r="Y31" s="17" t="str">
        <f>IF(ISERROR(VLOOKUP(CONCATENATE($A31,"_",Y$2),'Reference data SID'!$B:$N,13,FALSE)),"",VLOOKUP(CONCATENATE($A31,"_",Y$2),'Reference data SID'!$B:$N,13,FALSE))</f>
        <v>93062-53-4</v>
      </c>
      <c r="Z31" s="16" t="str">
        <f>IF(ISERROR(VLOOKUP(CONCATENATE($A31,"_",Z$2),'Reference data SID'!$B:$N,13,FALSE)),"",VLOOKUP(CONCATENATE($A31,"_",Z$2),'Reference data SID'!$B:$N,13,FALSE))</f>
        <v/>
      </c>
      <c r="AA31" s="16" t="str">
        <f>IF(ISERROR(VLOOKUP(CONCATENATE($A31,"_",AA$2),'Reference data SID'!$B:$N,13,FALSE)),"",VLOOKUP(CONCATENATE($A31,"_",AA$2),'Reference data SID'!$B:$N,13,FALSE))</f>
        <v/>
      </c>
      <c r="AB31" s="16" t="str">
        <f>IF(ISERROR(VLOOKUP(CONCATENATE($A31,"_",AB$2),'Reference data SID'!$B:$N,13,FALSE)),"",VLOOKUP(CONCATENATE($A31,"_",AB$2),'Reference data SID'!$B:$N,13,FALSE))</f>
        <v/>
      </c>
      <c r="AC31" s="16" t="str">
        <f>IF(ISERROR(VLOOKUP(CONCATENATE($A31,"_",AC$2),'Reference data SID'!$B:$N,13,FALSE)),"",VLOOKUP(CONCATENATE($A31,"_",AC$2),'Reference data SID'!$B:$N,13,FALSE))</f>
        <v/>
      </c>
      <c r="AD31" s="16" t="str">
        <f>IF(ISERROR(VLOOKUP(CONCATENATE($A31,"_",AD$2),'Reference data SID'!$B:$N,13,FALSE)),"",VLOOKUP(CONCATENATE($A31,"_",AD$2),'Reference data SID'!$B:$N,13,FALSE))</f>
        <v/>
      </c>
      <c r="AE31" s="16" t="str">
        <f>IF(ISERROR(VLOOKUP(CONCATENATE($A31,"_",AE$2),'Reference data SID'!$B:$N,13,FALSE)),"",VLOOKUP(CONCATENATE($A31,"_",AE$2),'Reference data SID'!$B:$N,13,FALSE))</f>
        <v/>
      </c>
      <c r="AF31" s="16" t="str">
        <f>IF(ISERROR(VLOOKUP(CONCATENATE($A31,"_",AF$2),'Reference data SID'!$B:$N,13,FALSE)),"",VLOOKUP(CONCATENATE($A31,"_",AF$2),'Reference data SID'!$B:$N,13,FALSE))</f>
        <v/>
      </c>
      <c r="AG31" s="16" t="str">
        <f>IF(ISERROR(VLOOKUP(CONCATENATE($A31,"_",AG$2),'Reference data SID'!$B:$N,13,FALSE)),"",VLOOKUP(CONCATENATE($A31,"_",AG$2),'Reference data SID'!$B:$N,13,FALSE))</f>
        <v/>
      </c>
      <c r="AH31" s="16" t="str">
        <f>IF(ISERROR(VLOOKUP(CONCATENATE($A31,"_",AH$2),'Reference data SID'!$B:$N,13,FALSE)),"",VLOOKUP(CONCATENATE($A31,"_",AH$2),'Reference data SID'!$B:$N,13,FALSE))</f>
        <v/>
      </c>
      <c r="AI31" s="16" t="str">
        <f>IF(ISERROR(VLOOKUP(CONCATENATE($A31,"_",AI$2),'Reference data SID'!$B:$N,13,FALSE)),"",VLOOKUP(CONCATENATE($A31,"_",AI$2),'Reference data SID'!$B:$N,13,FALSE))</f>
        <v/>
      </c>
      <c r="AJ31" s="16" t="str">
        <f>IF(ISERROR(VLOOKUP(CONCATENATE($A31,"_",AJ$2),'Reference data SID'!$B:$N,13,FALSE)),"",VLOOKUP(CONCATENATE($A31,"_",AJ$2),'Reference data SID'!$B:$N,13,FALSE))</f>
        <v/>
      </c>
      <c r="AK31" s="16" t="str">
        <f>IF(ISERROR(VLOOKUP(CONCATENATE($A31,"_",AK$2),'Reference data SID'!$B:$N,13,FALSE)),"",VLOOKUP(CONCATENATE($A31,"_",AK$2),'Reference data SID'!$B:$N,13,FALSE))</f>
        <v/>
      </c>
      <c r="AL31" s="16" t="str">
        <f>IF(ISERROR(VLOOKUP(CONCATENATE($A31,"_",AL$2),'Reference data SID'!$B:$N,13,FALSE)),"",VLOOKUP(CONCATENATE($A31,"_",AL$2),'Reference data SID'!$B:$N,13,FALSE))</f>
        <v/>
      </c>
      <c r="AM31" s="16" t="str">
        <f>IF(ISERROR(VLOOKUP(CONCATENATE($A31,"_",AM$2),'Reference data SID'!$B:$N,13,FALSE)),"",VLOOKUP(CONCATENATE($A31,"_",AM$2),'Reference data SID'!$B:$N,13,FALSE))</f>
        <v/>
      </c>
      <c r="AN31" s="16" t="str">
        <f>IF(ISERROR(VLOOKUP(CONCATENATE($A31,"_",AN$2),'Reference data SID'!$B:$N,13,FALSE)),"",VLOOKUP(CONCATENATE($A31,"_",AN$2),'Reference data SID'!$B:$N,13,FALSE))</f>
        <v/>
      </c>
      <c r="AO31" s="16" t="str">
        <f>IF(ISERROR(VLOOKUP(CONCATENATE($A31,"_",AO$2),'Reference data SID'!$B:$N,13,FALSE)),"",VLOOKUP(CONCATENATE($A31,"_",AO$2),'Reference data SID'!$B:$N,13,FALSE))</f>
        <v/>
      </c>
      <c r="AP31" s="16" t="str">
        <f>IF(ISERROR(VLOOKUP(CONCATENATE($A31,"_",AP$2),'Reference data SID'!$B:$N,13,FALSE)),"",VLOOKUP(CONCATENATE($A31,"_",AP$2),'Reference data SID'!$B:$N,13,FALSE))</f>
        <v/>
      </c>
      <c r="AQ31" s="16" t="str">
        <f>IF(ISERROR(VLOOKUP(CONCATENATE($A31,"_",AQ$2),'Reference data SID'!$B:$N,13,FALSE)),"",VLOOKUP(CONCATENATE($A31,"_",AQ$2),'Reference data SID'!$B:$N,13,FALSE))</f>
        <v/>
      </c>
      <c r="AR31" s="16" t="str">
        <f>IF(ISERROR(VLOOKUP(CONCATENATE($A31,"_",AR$2),'Reference data SID'!$B:$N,13,FALSE)),"",VLOOKUP(CONCATENATE($A31,"_",AR$2),'Reference data SID'!$B:$N,13,FALSE))</f>
        <v/>
      </c>
      <c r="AS31" s="16" t="str">
        <f>IF(ISERROR(VLOOKUP(CONCATENATE($A31,"_",AS$2),'Reference data SID'!$B:$N,13,FALSE)),"",VLOOKUP(CONCATENATE($A31,"_",AS$2),'Reference data SID'!$B:$N,13,FALSE))</f>
        <v/>
      </c>
      <c r="AT31" s="16" t="str">
        <f>IF(ISERROR(VLOOKUP(CONCATENATE($A31,"_",AT$2),'Reference data SID'!$B:$N,13,FALSE)),"",VLOOKUP(CONCATENATE($A31,"_",AT$2),'Reference data SID'!$B:$N,13,FALSE))</f>
        <v/>
      </c>
    </row>
    <row r="32" spans="1:46" x14ac:dyDescent="0.25">
      <c r="A32">
        <v>28</v>
      </c>
      <c r="B32" s="16" t="str">
        <f>IF(ISERROR(VLOOKUP(CONCATENATE($A32,"_",B$2),'Reference data SID'!$B:$N,13,FALSE)),"",VLOOKUP(CONCATENATE($A32,"_",B$2),'Reference data SID'!$B:$N,13,FALSE))</f>
        <v/>
      </c>
      <c r="C32" s="16" t="str">
        <f>IF(ISERROR(VLOOKUP(CONCATENATE($A32,"_",C$2),'Reference data SID'!$B:$N,13,FALSE)),"",VLOOKUP(CONCATENATE($A32,"_",C$2),'Reference data SID'!$B:$N,13,FALSE))</f>
        <v/>
      </c>
      <c r="D32" s="16" t="str">
        <f>IF(ISERROR(VLOOKUP(CONCATENATE($A32,"_",D$2),'Reference data SID'!$B:$N,13,FALSE)),"",VLOOKUP(CONCATENATE($A32,"_",D$2),'Reference data SID'!$B:$N,13,FALSE))</f>
        <v/>
      </c>
      <c r="E32" s="16" t="str">
        <f>IF(ISERROR(VLOOKUP(CONCATENATE($A32,"_",E$2),'Reference data SID'!$B:$N,13,FALSE)),"",VLOOKUP(CONCATENATE($A32,"_",E$2),'Reference data SID'!$B:$N,13,FALSE))</f>
        <v/>
      </c>
      <c r="F32" s="16" t="str">
        <f>IF(ISERROR(VLOOKUP(CONCATENATE($A32,"_",F$2),'Reference data SID'!$B:$N,13,FALSE)),"",VLOOKUP(CONCATENATE($A32,"_",F$2),'Reference data SID'!$B:$N,13,FALSE))</f>
        <v/>
      </c>
      <c r="G32" s="16" t="str">
        <f>IF(ISERROR(VLOOKUP(CONCATENATE($A32,"_",G$2),'Reference data SID'!$B:$N,13,FALSE)),"",VLOOKUP(CONCATENATE($A32,"_",G$2),'Reference data SID'!$B:$N,13,FALSE))</f>
        <v/>
      </c>
      <c r="H32" s="16" t="str">
        <f>IF(ISERROR(VLOOKUP(CONCATENATE($A32,"_",H$2),'Reference data SID'!$B:$N,13,FALSE)),"",VLOOKUP(CONCATENATE($A32,"_",H$2),'Reference data SID'!$B:$N,13,FALSE))</f>
        <v/>
      </c>
      <c r="I32" s="16" t="str">
        <f>IF(ISERROR(VLOOKUP(CONCATENATE($A32,"_",I$2),'Reference data SID'!$B:$N,13,FALSE)),"",VLOOKUP(CONCATENATE($A32,"_",I$2),'Reference data SID'!$B:$N,13,FALSE))</f>
        <v/>
      </c>
      <c r="J32" s="16" t="str">
        <f>IF(ISERROR(VLOOKUP(CONCATENATE($A32,"_",J$2),'Reference data SID'!$B:$N,13,FALSE)),"",VLOOKUP(CONCATENATE($A32,"_",J$2),'Reference data SID'!$B:$N,13,FALSE))</f>
        <v/>
      </c>
      <c r="K32" s="16" t="str">
        <f>IF(ISERROR(VLOOKUP(CONCATENATE($A32,"_",K$2),'Reference data SID'!$B:$N,13,FALSE)),"",VLOOKUP(CONCATENATE($A32,"_",K$2),'Reference data SID'!$B:$N,13,FALSE))</f>
        <v/>
      </c>
      <c r="L32" s="16" t="str">
        <f>IF(ISERROR(VLOOKUP(CONCATENATE($A32,"_",L$2),'Reference data SID'!$B:$N,13,FALSE)),"",VLOOKUP(CONCATENATE($A32,"_",L$2),'Reference data SID'!$B:$N,13,FALSE))</f>
        <v/>
      </c>
      <c r="M32" s="16" t="str">
        <f>IF(ISERROR(VLOOKUP(CONCATENATE($A32,"_",M$2),'Reference data SID'!$B:$N,13,FALSE)),"",VLOOKUP(CONCATENATE($A32,"_",M$2),'Reference data SID'!$B:$N,13,FALSE))</f>
        <v/>
      </c>
      <c r="N32" s="16" t="str">
        <f>IF(ISERROR(VLOOKUP(CONCATENATE($A32,"_",N$2),'Reference data SID'!$B:$N,13,FALSE)),"",VLOOKUP(CONCATENATE($A32,"_",N$2),'Reference data SID'!$B:$N,13,FALSE))</f>
        <v/>
      </c>
      <c r="O32" s="16" t="str">
        <f>IF(ISERROR(VLOOKUP(CONCATENATE($A32,"_",O$2),'Reference data SID'!$B:$N,13,FALSE)),"",VLOOKUP(CONCATENATE($A32,"_",O$2),'Reference data SID'!$B:$N,13,FALSE))</f>
        <v/>
      </c>
      <c r="P32" s="16" t="str">
        <f>IF(ISERROR(VLOOKUP(CONCATENATE($A32,"_",P$2),'Reference data SID'!$B:$N,13,FALSE)),"",VLOOKUP(CONCATENATE($A32,"_",P$2),'Reference data SID'!$B:$N,13,FALSE))</f>
        <v/>
      </c>
      <c r="Q32" s="16" t="str">
        <f>IF(ISERROR(VLOOKUP(CONCATENATE($A32,"_",Q$2),'Reference data SID'!$B:$N,13,FALSE)),"",VLOOKUP(CONCATENATE($A32,"_",Q$2),'Reference data SID'!$B:$N,13,FALSE))</f>
        <v/>
      </c>
      <c r="R32" s="16" t="str">
        <f>IF(ISERROR(VLOOKUP(CONCATENATE($A32,"_",R$2),'Reference data SID'!$B:$N,13,FALSE)),"",VLOOKUP(CONCATENATE($A32,"_",R$2),'Reference data SID'!$B:$N,13,FALSE))</f>
        <v/>
      </c>
      <c r="S32" s="16" t="str">
        <f>IF(ISERROR(VLOOKUP(CONCATENATE($A32,"_",S$2),'Reference data SID'!$B:$N,13,FALSE)),"",VLOOKUP(CONCATENATE($A32,"_",S$2),'Reference data SID'!$B:$N,13,FALSE))</f>
        <v/>
      </c>
      <c r="T32" s="16" t="str">
        <f>IF(ISERROR(VLOOKUP(CONCATENATE($A32,"_",T$2),'Reference data SID'!$B:$N,13,FALSE)),"",VLOOKUP(CONCATENATE($A32,"_",T$2),'Reference data SID'!$B:$N,13,FALSE))</f>
        <v/>
      </c>
      <c r="U32" s="16" t="str">
        <f>IF(ISERROR(VLOOKUP(CONCATENATE($A32,"_",U$2),'Reference data SID'!$B:$N,13,FALSE)),"",VLOOKUP(CONCATENATE($A32,"_",U$2),'Reference data SID'!$B:$N,13,FALSE))</f>
        <v/>
      </c>
      <c r="V32" s="16" t="str">
        <f>IF(ISERROR(VLOOKUP(CONCATENATE($A32,"_",V$2),'Reference data SID'!$B:$N,13,FALSE)),"",VLOOKUP(CONCATENATE($A32,"_",V$2),'Reference data SID'!$B:$N,13,FALSE))</f>
        <v/>
      </c>
      <c r="W32" s="16" t="str">
        <f>IF(ISERROR(VLOOKUP(CONCATENATE($A32,"_",W$2),'Reference data SID'!$B:$N,13,FALSE)),"",VLOOKUP(CONCATENATE($A32,"_",W$2),'Reference data SID'!$B:$N,13,FALSE))</f>
        <v/>
      </c>
      <c r="X32" s="16" t="str">
        <f>IF(ISERROR(VLOOKUP(CONCATENATE($A32,"_",X$2),'Reference data SID'!$B:$N,13,FALSE)),"",VLOOKUP(CONCATENATE($A32,"_",X$2),'Reference data SID'!$B:$N,13,FALSE))</f>
        <v/>
      </c>
      <c r="Y32" s="17" t="str">
        <f>IF(ISERROR(VLOOKUP(CONCATENATE($A32,"_",Y$2),'Reference data SID'!$B:$N,13,FALSE)),"",VLOOKUP(CONCATENATE($A32,"_",Y$2),'Reference data SID'!$B:$N,13,FALSE))</f>
        <v>91615-22-4</v>
      </c>
      <c r="Z32" s="16" t="str">
        <f>IF(ISERROR(VLOOKUP(CONCATENATE($A32,"_",Z$2),'Reference data SID'!$B:$N,13,FALSE)),"",VLOOKUP(CONCATENATE($A32,"_",Z$2),'Reference data SID'!$B:$N,13,FALSE))</f>
        <v/>
      </c>
      <c r="AA32" s="16" t="str">
        <f>IF(ISERROR(VLOOKUP(CONCATENATE($A32,"_",AA$2),'Reference data SID'!$B:$N,13,FALSE)),"",VLOOKUP(CONCATENATE($A32,"_",AA$2),'Reference data SID'!$B:$N,13,FALSE))</f>
        <v/>
      </c>
      <c r="AB32" s="16" t="str">
        <f>IF(ISERROR(VLOOKUP(CONCATENATE($A32,"_",AB$2),'Reference data SID'!$B:$N,13,FALSE)),"",VLOOKUP(CONCATENATE($A32,"_",AB$2),'Reference data SID'!$B:$N,13,FALSE))</f>
        <v/>
      </c>
      <c r="AC32" s="16" t="str">
        <f>IF(ISERROR(VLOOKUP(CONCATENATE($A32,"_",AC$2),'Reference data SID'!$B:$N,13,FALSE)),"",VLOOKUP(CONCATENATE($A32,"_",AC$2),'Reference data SID'!$B:$N,13,FALSE))</f>
        <v/>
      </c>
      <c r="AD32" s="16" t="str">
        <f>IF(ISERROR(VLOOKUP(CONCATENATE($A32,"_",AD$2),'Reference data SID'!$B:$N,13,FALSE)),"",VLOOKUP(CONCATENATE($A32,"_",AD$2),'Reference data SID'!$B:$N,13,FALSE))</f>
        <v/>
      </c>
      <c r="AE32" s="16" t="str">
        <f>IF(ISERROR(VLOOKUP(CONCATENATE($A32,"_",AE$2),'Reference data SID'!$B:$N,13,FALSE)),"",VLOOKUP(CONCATENATE($A32,"_",AE$2),'Reference data SID'!$B:$N,13,FALSE))</f>
        <v/>
      </c>
      <c r="AF32" s="16" t="str">
        <f>IF(ISERROR(VLOOKUP(CONCATENATE($A32,"_",AF$2),'Reference data SID'!$B:$N,13,FALSE)),"",VLOOKUP(CONCATENATE($A32,"_",AF$2),'Reference data SID'!$B:$N,13,FALSE))</f>
        <v/>
      </c>
      <c r="AG32" s="16" t="str">
        <f>IF(ISERROR(VLOOKUP(CONCATENATE($A32,"_",AG$2),'Reference data SID'!$B:$N,13,FALSE)),"",VLOOKUP(CONCATENATE($A32,"_",AG$2),'Reference data SID'!$B:$N,13,FALSE))</f>
        <v/>
      </c>
      <c r="AH32" s="16" t="str">
        <f>IF(ISERROR(VLOOKUP(CONCATENATE($A32,"_",AH$2),'Reference data SID'!$B:$N,13,FALSE)),"",VLOOKUP(CONCATENATE($A32,"_",AH$2),'Reference data SID'!$B:$N,13,FALSE))</f>
        <v/>
      </c>
      <c r="AI32" s="16" t="str">
        <f>IF(ISERROR(VLOOKUP(CONCATENATE($A32,"_",AI$2),'Reference data SID'!$B:$N,13,FALSE)),"",VLOOKUP(CONCATENATE($A32,"_",AI$2),'Reference data SID'!$B:$N,13,FALSE))</f>
        <v/>
      </c>
      <c r="AJ32" s="16" t="str">
        <f>IF(ISERROR(VLOOKUP(CONCATENATE($A32,"_",AJ$2),'Reference data SID'!$B:$N,13,FALSE)),"",VLOOKUP(CONCATENATE($A32,"_",AJ$2),'Reference data SID'!$B:$N,13,FALSE))</f>
        <v/>
      </c>
      <c r="AK32" s="16" t="str">
        <f>IF(ISERROR(VLOOKUP(CONCATENATE($A32,"_",AK$2),'Reference data SID'!$B:$N,13,FALSE)),"",VLOOKUP(CONCATENATE($A32,"_",AK$2),'Reference data SID'!$B:$N,13,FALSE))</f>
        <v/>
      </c>
      <c r="AL32" s="16" t="str">
        <f>IF(ISERROR(VLOOKUP(CONCATENATE($A32,"_",AL$2),'Reference data SID'!$B:$N,13,FALSE)),"",VLOOKUP(CONCATENATE($A32,"_",AL$2),'Reference data SID'!$B:$N,13,FALSE))</f>
        <v/>
      </c>
      <c r="AM32" s="16" t="str">
        <f>IF(ISERROR(VLOOKUP(CONCATENATE($A32,"_",AM$2),'Reference data SID'!$B:$N,13,FALSE)),"",VLOOKUP(CONCATENATE($A32,"_",AM$2),'Reference data SID'!$B:$N,13,FALSE))</f>
        <v/>
      </c>
      <c r="AN32" s="16" t="str">
        <f>IF(ISERROR(VLOOKUP(CONCATENATE($A32,"_",AN$2),'Reference data SID'!$B:$N,13,FALSE)),"",VLOOKUP(CONCATENATE($A32,"_",AN$2),'Reference data SID'!$B:$N,13,FALSE))</f>
        <v/>
      </c>
      <c r="AO32" s="16" t="str">
        <f>IF(ISERROR(VLOOKUP(CONCATENATE($A32,"_",AO$2),'Reference data SID'!$B:$N,13,FALSE)),"",VLOOKUP(CONCATENATE($A32,"_",AO$2),'Reference data SID'!$B:$N,13,FALSE))</f>
        <v/>
      </c>
      <c r="AP32" s="16" t="str">
        <f>IF(ISERROR(VLOOKUP(CONCATENATE($A32,"_",AP$2),'Reference data SID'!$B:$N,13,FALSE)),"",VLOOKUP(CONCATENATE($A32,"_",AP$2),'Reference data SID'!$B:$N,13,FALSE))</f>
        <v/>
      </c>
      <c r="AQ32" s="16" t="str">
        <f>IF(ISERROR(VLOOKUP(CONCATENATE($A32,"_",AQ$2),'Reference data SID'!$B:$N,13,FALSE)),"",VLOOKUP(CONCATENATE($A32,"_",AQ$2),'Reference data SID'!$B:$N,13,FALSE))</f>
        <v/>
      </c>
      <c r="AR32" s="16" t="str">
        <f>IF(ISERROR(VLOOKUP(CONCATENATE($A32,"_",AR$2),'Reference data SID'!$B:$N,13,FALSE)),"",VLOOKUP(CONCATENATE($A32,"_",AR$2),'Reference data SID'!$B:$N,13,FALSE))</f>
        <v/>
      </c>
      <c r="AS32" s="16" t="str">
        <f>IF(ISERROR(VLOOKUP(CONCATENATE($A32,"_",AS$2),'Reference data SID'!$B:$N,13,FALSE)),"",VLOOKUP(CONCATENATE($A32,"_",AS$2),'Reference data SID'!$B:$N,13,FALSE))</f>
        <v/>
      </c>
      <c r="AT32" s="16" t="str">
        <f>IF(ISERROR(VLOOKUP(CONCATENATE($A32,"_",AT$2),'Reference data SID'!$B:$N,13,FALSE)),"",VLOOKUP(CONCATENATE($A32,"_",AT$2),'Reference data SID'!$B:$N,13,FALSE))</f>
        <v/>
      </c>
    </row>
    <row r="33" spans="1:46" x14ac:dyDescent="0.25">
      <c r="A33">
        <v>29</v>
      </c>
      <c r="B33" s="16" t="str">
        <f>IF(ISERROR(VLOOKUP(CONCATENATE($A33,"_",B$2),'Reference data SID'!$B:$N,13,FALSE)),"",VLOOKUP(CONCATENATE($A33,"_",B$2),'Reference data SID'!$B:$N,13,FALSE))</f>
        <v/>
      </c>
      <c r="C33" s="16" t="str">
        <f>IF(ISERROR(VLOOKUP(CONCATENATE($A33,"_",C$2),'Reference data SID'!$B:$N,13,FALSE)),"",VLOOKUP(CONCATENATE($A33,"_",C$2),'Reference data SID'!$B:$N,13,FALSE))</f>
        <v/>
      </c>
      <c r="D33" s="16" t="str">
        <f>IF(ISERROR(VLOOKUP(CONCATENATE($A33,"_",D$2),'Reference data SID'!$B:$N,13,FALSE)),"",VLOOKUP(CONCATENATE($A33,"_",D$2),'Reference data SID'!$B:$N,13,FALSE))</f>
        <v/>
      </c>
      <c r="E33" s="16" t="str">
        <f>IF(ISERROR(VLOOKUP(CONCATENATE($A33,"_",E$2),'Reference data SID'!$B:$N,13,FALSE)),"",VLOOKUP(CONCATENATE($A33,"_",E$2),'Reference data SID'!$B:$N,13,FALSE))</f>
        <v/>
      </c>
      <c r="F33" s="16" t="str">
        <f>IF(ISERROR(VLOOKUP(CONCATENATE($A33,"_",F$2),'Reference data SID'!$B:$N,13,FALSE)),"",VLOOKUP(CONCATENATE($A33,"_",F$2),'Reference data SID'!$B:$N,13,FALSE))</f>
        <v/>
      </c>
      <c r="G33" s="16" t="str">
        <f>IF(ISERROR(VLOOKUP(CONCATENATE($A33,"_",G$2),'Reference data SID'!$B:$N,13,FALSE)),"",VLOOKUP(CONCATENATE($A33,"_",G$2),'Reference data SID'!$B:$N,13,FALSE))</f>
        <v/>
      </c>
      <c r="H33" s="16" t="str">
        <f>IF(ISERROR(VLOOKUP(CONCATENATE($A33,"_",H$2),'Reference data SID'!$B:$N,13,FALSE)),"",VLOOKUP(CONCATENATE($A33,"_",H$2),'Reference data SID'!$B:$N,13,FALSE))</f>
        <v/>
      </c>
      <c r="I33" s="16" t="str">
        <f>IF(ISERROR(VLOOKUP(CONCATENATE($A33,"_",I$2),'Reference data SID'!$B:$N,13,FALSE)),"",VLOOKUP(CONCATENATE($A33,"_",I$2),'Reference data SID'!$B:$N,13,FALSE))</f>
        <v/>
      </c>
      <c r="J33" s="16" t="str">
        <f>IF(ISERROR(VLOOKUP(CONCATENATE($A33,"_",J$2),'Reference data SID'!$B:$N,13,FALSE)),"",VLOOKUP(CONCATENATE($A33,"_",J$2),'Reference data SID'!$B:$N,13,FALSE))</f>
        <v/>
      </c>
      <c r="K33" s="16" t="str">
        <f>IF(ISERROR(VLOOKUP(CONCATENATE($A33,"_",K$2),'Reference data SID'!$B:$N,13,FALSE)),"",VLOOKUP(CONCATENATE($A33,"_",K$2),'Reference data SID'!$B:$N,13,FALSE))</f>
        <v/>
      </c>
      <c r="L33" s="16" t="str">
        <f>IF(ISERROR(VLOOKUP(CONCATENATE($A33,"_",L$2),'Reference data SID'!$B:$N,13,FALSE)),"",VLOOKUP(CONCATENATE($A33,"_",L$2),'Reference data SID'!$B:$N,13,FALSE))</f>
        <v/>
      </c>
      <c r="M33" s="16" t="str">
        <f>IF(ISERROR(VLOOKUP(CONCATENATE($A33,"_",M$2),'Reference data SID'!$B:$N,13,FALSE)),"",VLOOKUP(CONCATENATE($A33,"_",M$2),'Reference data SID'!$B:$N,13,FALSE))</f>
        <v/>
      </c>
      <c r="N33" s="16" t="str">
        <f>IF(ISERROR(VLOOKUP(CONCATENATE($A33,"_",N$2),'Reference data SID'!$B:$N,13,FALSE)),"",VLOOKUP(CONCATENATE($A33,"_",N$2),'Reference data SID'!$B:$N,13,FALSE))</f>
        <v/>
      </c>
      <c r="O33" s="16" t="str">
        <f>IF(ISERROR(VLOOKUP(CONCATENATE($A33,"_",O$2),'Reference data SID'!$B:$N,13,FALSE)),"",VLOOKUP(CONCATENATE($A33,"_",O$2),'Reference data SID'!$B:$N,13,FALSE))</f>
        <v/>
      </c>
      <c r="P33" s="16" t="str">
        <f>IF(ISERROR(VLOOKUP(CONCATENATE($A33,"_",P$2),'Reference data SID'!$B:$N,13,FALSE)),"",VLOOKUP(CONCATENATE($A33,"_",P$2),'Reference data SID'!$B:$N,13,FALSE))</f>
        <v/>
      </c>
      <c r="Q33" s="16" t="str">
        <f>IF(ISERROR(VLOOKUP(CONCATENATE($A33,"_",Q$2),'Reference data SID'!$B:$N,13,FALSE)),"",VLOOKUP(CONCATENATE($A33,"_",Q$2),'Reference data SID'!$B:$N,13,FALSE))</f>
        <v/>
      </c>
      <c r="R33" s="16" t="str">
        <f>IF(ISERROR(VLOOKUP(CONCATENATE($A33,"_",R$2),'Reference data SID'!$B:$N,13,FALSE)),"",VLOOKUP(CONCATENATE($A33,"_",R$2),'Reference data SID'!$B:$N,13,FALSE))</f>
        <v/>
      </c>
      <c r="S33" s="16" t="str">
        <f>IF(ISERROR(VLOOKUP(CONCATENATE($A33,"_",S$2),'Reference data SID'!$B:$N,13,FALSE)),"",VLOOKUP(CONCATENATE($A33,"_",S$2),'Reference data SID'!$B:$N,13,FALSE))</f>
        <v/>
      </c>
      <c r="T33" s="16" t="str">
        <f>IF(ISERROR(VLOOKUP(CONCATENATE($A33,"_",T$2),'Reference data SID'!$B:$N,13,FALSE)),"",VLOOKUP(CONCATENATE($A33,"_",T$2),'Reference data SID'!$B:$N,13,FALSE))</f>
        <v/>
      </c>
      <c r="U33" s="16" t="str">
        <f>IF(ISERROR(VLOOKUP(CONCATENATE($A33,"_",U$2),'Reference data SID'!$B:$N,13,FALSE)),"",VLOOKUP(CONCATENATE($A33,"_",U$2),'Reference data SID'!$B:$N,13,FALSE))</f>
        <v/>
      </c>
      <c r="V33" s="16" t="str">
        <f>IF(ISERROR(VLOOKUP(CONCATENATE($A33,"_",V$2),'Reference data SID'!$B:$N,13,FALSE)),"",VLOOKUP(CONCATENATE($A33,"_",V$2),'Reference data SID'!$B:$N,13,FALSE))</f>
        <v/>
      </c>
      <c r="W33" s="16" t="str">
        <f>IF(ISERROR(VLOOKUP(CONCATENATE($A33,"_",W$2),'Reference data SID'!$B:$N,13,FALSE)),"",VLOOKUP(CONCATENATE($A33,"_",W$2),'Reference data SID'!$B:$N,13,FALSE))</f>
        <v/>
      </c>
      <c r="X33" s="16" t="str">
        <f>IF(ISERROR(VLOOKUP(CONCATENATE($A33,"_",X$2),'Reference data SID'!$B:$N,13,FALSE)),"",VLOOKUP(CONCATENATE($A33,"_",X$2),'Reference data SID'!$B:$N,13,FALSE))</f>
        <v/>
      </c>
      <c r="Y33" s="17" t="str">
        <f>IF(ISERROR(VLOOKUP(CONCATENATE($A33,"_",Y$2),'Reference data SID'!$B:$N,13,FALSE)),"",VLOOKUP(CONCATENATE($A33,"_",Y$2),'Reference data SID'!$B:$N,13,FALSE))</f>
        <v>91032-01-8</v>
      </c>
      <c r="Z33" s="16" t="str">
        <f>IF(ISERROR(VLOOKUP(CONCATENATE($A33,"_",Z$2),'Reference data SID'!$B:$N,13,FALSE)),"",VLOOKUP(CONCATENATE($A33,"_",Z$2),'Reference data SID'!$B:$N,13,FALSE))</f>
        <v/>
      </c>
      <c r="AA33" s="16" t="str">
        <f>IF(ISERROR(VLOOKUP(CONCATENATE($A33,"_",AA$2),'Reference data SID'!$B:$N,13,FALSE)),"",VLOOKUP(CONCATENATE($A33,"_",AA$2),'Reference data SID'!$B:$N,13,FALSE))</f>
        <v/>
      </c>
      <c r="AB33" s="16" t="str">
        <f>IF(ISERROR(VLOOKUP(CONCATENATE($A33,"_",AB$2),'Reference data SID'!$B:$N,13,FALSE)),"",VLOOKUP(CONCATENATE($A33,"_",AB$2),'Reference data SID'!$B:$N,13,FALSE))</f>
        <v/>
      </c>
      <c r="AC33" s="16" t="str">
        <f>IF(ISERROR(VLOOKUP(CONCATENATE($A33,"_",AC$2),'Reference data SID'!$B:$N,13,FALSE)),"",VLOOKUP(CONCATENATE($A33,"_",AC$2),'Reference data SID'!$B:$N,13,FALSE))</f>
        <v/>
      </c>
      <c r="AD33" s="16" t="str">
        <f>IF(ISERROR(VLOOKUP(CONCATENATE($A33,"_",AD$2),'Reference data SID'!$B:$N,13,FALSE)),"",VLOOKUP(CONCATENATE($A33,"_",AD$2),'Reference data SID'!$B:$N,13,FALSE))</f>
        <v/>
      </c>
      <c r="AE33" s="16" t="str">
        <f>IF(ISERROR(VLOOKUP(CONCATENATE($A33,"_",AE$2),'Reference data SID'!$B:$N,13,FALSE)),"",VLOOKUP(CONCATENATE($A33,"_",AE$2),'Reference data SID'!$B:$N,13,FALSE))</f>
        <v/>
      </c>
      <c r="AF33" s="16" t="str">
        <f>IF(ISERROR(VLOOKUP(CONCATENATE($A33,"_",AF$2),'Reference data SID'!$B:$N,13,FALSE)),"",VLOOKUP(CONCATENATE($A33,"_",AF$2),'Reference data SID'!$B:$N,13,FALSE))</f>
        <v/>
      </c>
      <c r="AG33" s="16" t="str">
        <f>IF(ISERROR(VLOOKUP(CONCATENATE($A33,"_",AG$2),'Reference data SID'!$B:$N,13,FALSE)),"",VLOOKUP(CONCATENATE($A33,"_",AG$2),'Reference data SID'!$B:$N,13,FALSE))</f>
        <v/>
      </c>
      <c r="AH33" s="16" t="str">
        <f>IF(ISERROR(VLOOKUP(CONCATENATE($A33,"_",AH$2),'Reference data SID'!$B:$N,13,FALSE)),"",VLOOKUP(CONCATENATE($A33,"_",AH$2),'Reference data SID'!$B:$N,13,FALSE))</f>
        <v/>
      </c>
      <c r="AI33" s="16" t="str">
        <f>IF(ISERROR(VLOOKUP(CONCATENATE($A33,"_",AI$2),'Reference data SID'!$B:$N,13,FALSE)),"",VLOOKUP(CONCATENATE($A33,"_",AI$2),'Reference data SID'!$B:$N,13,FALSE))</f>
        <v/>
      </c>
      <c r="AJ33" s="16" t="str">
        <f>IF(ISERROR(VLOOKUP(CONCATENATE($A33,"_",AJ$2),'Reference data SID'!$B:$N,13,FALSE)),"",VLOOKUP(CONCATENATE($A33,"_",AJ$2),'Reference data SID'!$B:$N,13,FALSE))</f>
        <v/>
      </c>
      <c r="AK33" s="16" t="str">
        <f>IF(ISERROR(VLOOKUP(CONCATENATE($A33,"_",AK$2),'Reference data SID'!$B:$N,13,FALSE)),"",VLOOKUP(CONCATENATE($A33,"_",AK$2),'Reference data SID'!$B:$N,13,FALSE))</f>
        <v/>
      </c>
      <c r="AL33" s="16" t="str">
        <f>IF(ISERROR(VLOOKUP(CONCATENATE($A33,"_",AL$2),'Reference data SID'!$B:$N,13,FALSE)),"",VLOOKUP(CONCATENATE($A33,"_",AL$2),'Reference data SID'!$B:$N,13,FALSE))</f>
        <v/>
      </c>
      <c r="AM33" s="16" t="str">
        <f>IF(ISERROR(VLOOKUP(CONCATENATE($A33,"_",AM$2),'Reference data SID'!$B:$N,13,FALSE)),"",VLOOKUP(CONCATENATE($A33,"_",AM$2),'Reference data SID'!$B:$N,13,FALSE))</f>
        <v/>
      </c>
      <c r="AN33" s="16" t="str">
        <f>IF(ISERROR(VLOOKUP(CONCATENATE($A33,"_",AN$2),'Reference data SID'!$B:$N,13,FALSE)),"",VLOOKUP(CONCATENATE($A33,"_",AN$2),'Reference data SID'!$B:$N,13,FALSE))</f>
        <v/>
      </c>
      <c r="AO33" s="16" t="str">
        <f>IF(ISERROR(VLOOKUP(CONCATENATE($A33,"_",AO$2),'Reference data SID'!$B:$N,13,FALSE)),"",VLOOKUP(CONCATENATE($A33,"_",AO$2),'Reference data SID'!$B:$N,13,FALSE))</f>
        <v/>
      </c>
      <c r="AP33" s="16" t="str">
        <f>IF(ISERROR(VLOOKUP(CONCATENATE($A33,"_",AP$2),'Reference data SID'!$B:$N,13,FALSE)),"",VLOOKUP(CONCATENATE($A33,"_",AP$2),'Reference data SID'!$B:$N,13,FALSE))</f>
        <v/>
      </c>
      <c r="AQ33" s="16" t="str">
        <f>IF(ISERROR(VLOOKUP(CONCATENATE($A33,"_",AQ$2),'Reference data SID'!$B:$N,13,FALSE)),"",VLOOKUP(CONCATENATE($A33,"_",AQ$2),'Reference data SID'!$B:$N,13,FALSE))</f>
        <v/>
      </c>
      <c r="AR33" s="16" t="str">
        <f>IF(ISERROR(VLOOKUP(CONCATENATE($A33,"_",AR$2),'Reference data SID'!$B:$N,13,FALSE)),"",VLOOKUP(CONCATENATE($A33,"_",AR$2),'Reference data SID'!$B:$N,13,FALSE))</f>
        <v/>
      </c>
      <c r="AS33" s="16" t="str">
        <f>IF(ISERROR(VLOOKUP(CONCATENATE($A33,"_",AS$2),'Reference data SID'!$B:$N,13,FALSE)),"",VLOOKUP(CONCATENATE($A33,"_",AS$2),'Reference data SID'!$B:$N,13,FALSE))</f>
        <v/>
      </c>
      <c r="AT33" s="16" t="str">
        <f>IF(ISERROR(VLOOKUP(CONCATENATE($A33,"_",AT$2),'Reference data SID'!$B:$N,13,FALSE)),"",VLOOKUP(CONCATENATE($A33,"_",AT$2),'Reference data SID'!$B:$N,13,FALSE))</f>
        <v/>
      </c>
    </row>
    <row r="34" spans="1:46" x14ac:dyDescent="0.25">
      <c r="A34">
        <v>30</v>
      </c>
      <c r="B34" s="16" t="str">
        <f>IF(ISERROR(VLOOKUP(CONCATENATE($A34,"_",B$2),'Reference data SID'!$B:$N,13,FALSE)),"",VLOOKUP(CONCATENATE($A34,"_",B$2),'Reference data SID'!$B:$N,13,FALSE))</f>
        <v/>
      </c>
      <c r="C34" s="16" t="str">
        <f>IF(ISERROR(VLOOKUP(CONCATENATE($A34,"_",C$2),'Reference data SID'!$B:$N,13,FALSE)),"",VLOOKUP(CONCATENATE($A34,"_",C$2),'Reference data SID'!$B:$N,13,FALSE))</f>
        <v/>
      </c>
      <c r="D34" s="16" t="str">
        <f>IF(ISERROR(VLOOKUP(CONCATENATE($A34,"_",D$2),'Reference data SID'!$B:$N,13,FALSE)),"",VLOOKUP(CONCATENATE($A34,"_",D$2),'Reference data SID'!$B:$N,13,FALSE))</f>
        <v/>
      </c>
      <c r="E34" s="16" t="str">
        <f>IF(ISERROR(VLOOKUP(CONCATENATE($A34,"_",E$2),'Reference data SID'!$B:$N,13,FALSE)),"",VLOOKUP(CONCATENATE($A34,"_",E$2),'Reference data SID'!$B:$N,13,FALSE))</f>
        <v/>
      </c>
      <c r="F34" s="16" t="str">
        <f>IF(ISERROR(VLOOKUP(CONCATENATE($A34,"_",F$2),'Reference data SID'!$B:$N,13,FALSE)),"",VLOOKUP(CONCATENATE($A34,"_",F$2),'Reference data SID'!$B:$N,13,FALSE))</f>
        <v/>
      </c>
      <c r="G34" s="16" t="str">
        <f>IF(ISERROR(VLOOKUP(CONCATENATE($A34,"_",G$2),'Reference data SID'!$B:$N,13,FALSE)),"",VLOOKUP(CONCATENATE($A34,"_",G$2),'Reference data SID'!$B:$N,13,FALSE))</f>
        <v/>
      </c>
      <c r="H34" s="16" t="str">
        <f>IF(ISERROR(VLOOKUP(CONCATENATE($A34,"_",H$2),'Reference data SID'!$B:$N,13,FALSE)),"",VLOOKUP(CONCATENATE($A34,"_",H$2),'Reference data SID'!$B:$N,13,FALSE))</f>
        <v/>
      </c>
      <c r="I34" s="16" t="str">
        <f>IF(ISERROR(VLOOKUP(CONCATENATE($A34,"_",I$2),'Reference data SID'!$B:$N,13,FALSE)),"",VLOOKUP(CONCATENATE($A34,"_",I$2),'Reference data SID'!$B:$N,13,FALSE))</f>
        <v/>
      </c>
      <c r="J34" s="16" t="str">
        <f>IF(ISERROR(VLOOKUP(CONCATENATE($A34,"_",J$2),'Reference data SID'!$B:$N,13,FALSE)),"",VLOOKUP(CONCATENATE($A34,"_",J$2),'Reference data SID'!$B:$N,13,FALSE))</f>
        <v/>
      </c>
      <c r="K34" s="16" t="str">
        <f>IF(ISERROR(VLOOKUP(CONCATENATE($A34,"_",K$2),'Reference data SID'!$B:$N,13,FALSE)),"",VLOOKUP(CONCATENATE($A34,"_",K$2),'Reference data SID'!$B:$N,13,FALSE))</f>
        <v/>
      </c>
      <c r="L34" s="16" t="str">
        <f>IF(ISERROR(VLOOKUP(CONCATENATE($A34,"_",L$2),'Reference data SID'!$B:$N,13,FALSE)),"",VLOOKUP(CONCATENATE($A34,"_",L$2),'Reference data SID'!$B:$N,13,FALSE))</f>
        <v/>
      </c>
      <c r="M34" s="16" t="str">
        <f>IF(ISERROR(VLOOKUP(CONCATENATE($A34,"_",M$2),'Reference data SID'!$B:$N,13,FALSE)),"",VLOOKUP(CONCATENATE($A34,"_",M$2),'Reference data SID'!$B:$N,13,FALSE))</f>
        <v/>
      </c>
      <c r="N34" s="16" t="str">
        <f>IF(ISERROR(VLOOKUP(CONCATENATE($A34,"_",N$2),'Reference data SID'!$B:$N,13,FALSE)),"",VLOOKUP(CONCATENATE($A34,"_",N$2),'Reference data SID'!$B:$N,13,FALSE))</f>
        <v/>
      </c>
      <c r="O34" s="16" t="str">
        <f>IF(ISERROR(VLOOKUP(CONCATENATE($A34,"_",O$2),'Reference data SID'!$B:$N,13,FALSE)),"",VLOOKUP(CONCATENATE($A34,"_",O$2),'Reference data SID'!$B:$N,13,FALSE))</f>
        <v/>
      </c>
      <c r="P34" s="16" t="str">
        <f>IF(ISERROR(VLOOKUP(CONCATENATE($A34,"_",P$2),'Reference data SID'!$B:$N,13,FALSE)),"",VLOOKUP(CONCATENATE($A34,"_",P$2),'Reference data SID'!$B:$N,13,FALSE))</f>
        <v/>
      </c>
      <c r="Q34" s="16" t="str">
        <f>IF(ISERROR(VLOOKUP(CONCATENATE($A34,"_",Q$2),'Reference data SID'!$B:$N,13,FALSE)),"",VLOOKUP(CONCATENATE($A34,"_",Q$2),'Reference data SID'!$B:$N,13,FALSE))</f>
        <v/>
      </c>
      <c r="R34" s="16" t="str">
        <f>IF(ISERROR(VLOOKUP(CONCATENATE($A34,"_",R$2),'Reference data SID'!$B:$N,13,FALSE)),"",VLOOKUP(CONCATENATE($A34,"_",R$2),'Reference data SID'!$B:$N,13,FALSE))</f>
        <v/>
      </c>
      <c r="S34" s="16" t="str">
        <f>IF(ISERROR(VLOOKUP(CONCATENATE($A34,"_",S$2),'Reference data SID'!$B:$N,13,FALSE)),"",VLOOKUP(CONCATENATE($A34,"_",S$2),'Reference data SID'!$B:$N,13,FALSE))</f>
        <v/>
      </c>
      <c r="T34" s="16" t="str">
        <f>IF(ISERROR(VLOOKUP(CONCATENATE($A34,"_",T$2),'Reference data SID'!$B:$N,13,FALSE)),"",VLOOKUP(CONCATENATE($A34,"_",T$2),'Reference data SID'!$B:$N,13,FALSE))</f>
        <v/>
      </c>
      <c r="U34" s="16" t="str">
        <f>IF(ISERROR(VLOOKUP(CONCATENATE($A34,"_",U$2),'Reference data SID'!$B:$N,13,FALSE)),"",VLOOKUP(CONCATENATE($A34,"_",U$2),'Reference data SID'!$B:$N,13,FALSE))</f>
        <v/>
      </c>
      <c r="V34" s="16" t="str">
        <f>IF(ISERROR(VLOOKUP(CONCATENATE($A34,"_",V$2),'Reference data SID'!$B:$N,13,FALSE)),"",VLOOKUP(CONCATENATE($A34,"_",V$2),'Reference data SID'!$B:$N,13,FALSE))</f>
        <v/>
      </c>
      <c r="W34" s="16" t="str">
        <f>IF(ISERROR(VLOOKUP(CONCATENATE($A34,"_",W$2),'Reference data SID'!$B:$N,13,FALSE)),"",VLOOKUP(CONCATENATE($A34,"_",W$2),'Reference data SID'!$B:$N,13,FALSE))</f>
        <v/>
      </c>
      <c r="X34" s="16" t="str">
        <f>IF(ISERROR(VLOOKUP(CONCATENATE($A34,"_",X$2),'Reference data SID'!$B:$N,13,FALSE)),"",VLOOKUP(CONCATENATE($A34,"_",X$2),'Reference data SID'!$B:$N,13,FALSE))</f>
        <v/>
      </c>
      <c r="Y34" s="17" t="str">
        <f>IF(ISERROR(VLOOKUP(CONCATENATE($A34,"_",Y$2),'Reference data SID'!$B:$N,13,FALSE)),"",VLOOKUP(CONCATENATE($A34,"_",Y$2),'Reference data SID'!$B:$N,13,FALSE))</f>
        <v>90622-99-4</v>
      </c>
      <c r="Z34" s="16" t="str">
        <f>IF(ISERROR(VLOOKUP(CONCATENATE($A34,"_",Z$2),'Reference data SID'!$B:$N,13,FALSE)),"",VLOOKUP(CONCATENATE($A34,"_",Z$2),'Reference data SID'!$B:$N,13,FALSE))</f>
        <v/>
      </c>
      <c r="AA34" s="16" t="str">
        <f>IF(ISERROR(VLOOKUP(CONCATENATE($A34,"_",AA$2),'Reference data SID'!$B:$N,13,FALSE)),"",VLOOKUP(CONCATENATE($A34,"_",AA$2),'Reference data SID'!$B:$N,13,FALSE))</f>
        <v/>
      </c>
      <c r="AB34" s="16" t="str">
        <f>IF(ISERROR(VLOOKUP(CONCATENATE($A34,"_",AB$2),'Reference data SID'!$B:$N,13,FALSE)),"",VLOOKUP(CONCATENATE($A34,"_",AB$2),'Reference data SID'!$B:$N,13,FALSE))</f>
        <v/>
      </c>
      <c r="AC34" s="16" t="str">
        <f>IF(ISERROR(VLOOKUP(CONCATENATE($A34,"_",AC$2),'Reference data SID'!$B:$N,13,FALSE)),"",VLOOKUP(CONCATENATE($A34,"_",AC$2),'Reference data SID'!$B:$N,13,FALSE))</f>
        <v/>
      </c>
      <c r="AD34" s="16" t="str">
        <f>IF(ISERROR(VLOOKUP(CONCATENATE($A34,"_",AD$2),'Reference data SID'!$B:$N,13,FALSE)),"",VLOOKUP(CONCATENATE($A34,"_",AD$2),'Reference data SID'!$B:$N,13,FALSE))</f>
        <v/>
      </c>
      <c r="AE34" s="16" t="str">
        <f>IF(ISERROR(VLOOKUP(CONCATENATE($A34,"_",AE$2),'Reference data SID'!$B:$N,13,FALSE)),"",VLOOKUP(CONCATENATE($A34,"_",AE$2),'Reference data SID'!$B:$N,13,FALSE))</f>
        <v/>
      </c>
      <c r="AF34" s="16" t="str">
        <f>IF(ISERROR(VLOOKUP(CONCATENATE($A34,"_",AF$2),'Reference data SID'!$B:$N,13,FALSE)),"",VLOOKUP(CONCATENATE($A34,"_",AF$2),'Reference data SID'!$B:$N,13,FALSE))</f>
        <v/>
      </c>
      <c r="AG34" s="16" t="str">
        <f>IF(ISERROR(VLOOKUP(CONCATENATE($A34,"_",AG$2),'Reference data SID'!$B:$N,13,FALSE)),"",VLOOKUP(CONCATENATE($A34,"_",AG$2),'Reference data SID'!$B:$N,13,FALSE))</f>
        <v/>
      </c>
      <c r="AH34" s="16" t="str">
        <f>IF(ISERROR(VLOOKUP(CONCATENATE($A34,"_",AH$2),'Reference data SID'!$B:$N,13,FALSE)),"",VLOOKUP(CONCATENATE($A34,"_",AH$2),'Reference data SID'!$B:$N,13,FALSE))</f>
        <v/>
      </c>
      <c r="AI34" s="16" t="str">
        <f>IF(ISERROR(VLOOKUP(CONCATENATE($A34,"_",AI$2),'Reference data SID'!$B:$N,13,FALSE)),"",VLOOKUP(CONCATENATE($A34,"_",AI$2),'Reference data SID'!$B:$N,13,FALSE))</f>
        <v/>
      </c>
      <c r="AJ34" s="16" t="str">
        <f>IF(ISERROR(VLOOKUP(CONCATENATE($A34,"_",AJ$2),'Reference data SID'!$B:$N,13,FALSE)),"",VLOOKUP(CONCATENATE($A34,"_",AJ$2),'Reference data SID'!$B:$N,13,FALSE))</f>
        <v/>
      </c>
      <c r="AK34" s="16" t="str">
        <f>IF(ISERROR(VLOOKUP(CONCATENATE($A34,"_",AK$2),'Reference data SID'!$B:$N,13,FALSE)),"",VLOOKUP(CONCATENATE($A34,"_",AK$2),'Reference data SID'!$B:$N,13,FALSE))</f>
        <v/>
      </c>
      <c r="AL34" s="16" t="str">
        <f>IF(ISERROR(VLOOKUP(CONCATENATE($A34,"_",AL$2),'Reference data SID'!$B:$N,13,FALSE)),"",VLOOKUP(CONCATENATE($A34,"_",AL$2),'Reference data SID'!$B:$N,13,FALSE))</f>
        <v/>
      </c>
      <c r="AM34" s="16" t="str">
        <f>IF(ISERROR(VLOOKUP(CONCATENATE($A34,"_",AM$2),'Reference data SID'!$B:$N,13,FALSE)),"",VLOOKUP(CONCATENATE($A34,"_",AM$2),'Reference data SID'!$B:$N,13,FALSE))</f>
        <v/>
      </c>
      <c r="AN34" s="16" t="str">
        <f>IF(ISERROR(VLOOKUP(CONCATENATE($A34,"_",AN$2),'Reference data SID'!$B:$N,13,FALSE)),"",VLOOKUP(CONCATENATE($A34,"_",AN$2),'Reference data SID'!$B:$N,13,FALSE))</f>
        <v/>
      </c>
      <c r="AO34" s="16" t="str">
        <f>IF(ISERROR(VLOOKUP(CONCATENATE($A34,"_",AO$2),'Reference data SID'!$B:$N,13,FALSE)),"",VLOOKUP(CONCATENATE($A34,"_",AO$2),'Reference data SID'!$B:$N,13,FALSE))</f>
        <v/>
      </c>
      <c r="AP34" s="16" t="str">
        <f>IF(ISERROR(VLOOKUP(CONCATENATE($A34,"_",AP$2),'Reference data SID'!$B:$N,13,FALSE)),"",VLOOKUP(CONCATENATE($A34,"_",AP$2),'Reference data SID'!$B:$N,13,FALSE))</f>
        <v/>
      </c>
      <c r="AQ34" s="16" t="str">
        <f>IF(ISERROR(VLOOKUP(CONCATENATE($A34,"_",AQ$2),'Reference data SID'!$B:$N,13,FALSE)),"",VLOOKUP(CONCATENATE($A34,"_",AQ$2),'Reference data SID'!$B:$N,13,FALSE))</f>
        <v/>
      </c>
      <c r="AR34" s="16" t="str">
        <f>IF(ISERROR(VLOOKUP(CONCATENATE($A34,"_",AR$2),'Reference data SID'!$B:$N,13,FALSE)),"",VLOOKUP(CONCATENATE($A34,"_",AR$2),'Reference data SID'!$B:$N,13,FALSE))</f>
        <v/>
      </c>
      <c r="AS34" s="16" t="str">
        <f>IF(ISERROR(VLOOKUP(CONCATENATE($A34,"_",AS$2),'Reference data SID'!$B:$N,13,FALSE)),"",VLOOKUP(CONCATENATE($A34,"_",AS$2),'Reference data SID'!$B:$N,13,FALSE))</f>
        <v/>
      </c>
      <c r="AT34" s="16" t="str">
        <f>IF(ISERROR(VLOOKUP(CONCATENATE($A34,"_",AT$2),'Reference data SID'!$B:$N,13,FALSE)),"",VLOOKUP(CONCATENATE($A34,"_",AT$2),'Reference data SID'!$B:$N,13,FALSE))</f>
        <v/>
      </c>
    </row>
    <row r="35" spans="1:46" x14ac:dyDescent="0.25">
      <c r="A35">
        <v>31</v>
      </c>
      <c r="B35" s="16" t="str">
        <f>IF(ISERROR(VLOOKUP(CONCATENATE($A35,"_",B$2),'Reference data SID'!$B:$N,13,FALSE)),"",VLOOKUP(CONCATENATE($A35,"_",B$2),'Reference data SID'!$B:$N,13,FALSE))</f>
        <v/>
      </c>
      <c r="C35" s="16" t="str">
        <f>IF(ISERROR(VLOOKUP(CONCATENATE($A35,"_",C$2),'Reference data SID'!$B:$N,13,FALSE)),"",VLOOKUP(CONCATENATE($A35,"_",C$2),'Reference data SID'!$B:$N,13,FALSE))</f>
        <v/>
      </c>
      <c r="D35" s="16" t="str">
        <f>IF(ISERROR(VLOOKUP(CONCATENATE($A35,"_",D$2),'Reference data SID'!$B:$N,13,FALSE)),"",VLOOKUP(CONCATENATE($A35,"_",D$2),'Reference data SID'!$B:$N,13,FALSE))</f>
        <v/>
      </c>
      <c r="E35" s="16" t="str">
        <f>IF(ISERROR(VLOOKUP(CONCATENATE($A35,"_",E$2),'Reference data SID'!$B:$N,13,FALSE)),"",VLOOKUP(CONCATENATE($A35,"_",E$2),'Reference data SID'!$B:$N,13,FALSE))</f>
        <v/>
      </c>
      <c r="F35" s="16" t="str">
        <f>IF(ISERROR(VLOOKUP(CONCATENATE($A35,"_",F$2),'Reference data SID'!$B:$N,13,FALSE)),"",VLOOKUP(CONCATENATE($A35,"_",F$2),'Reference data SID'!$B:$N,13,FALSE))</f>
        <v/>
      </c>
      <c r="G35" s="16" t="str">
        <f>IF(ISERROR(VLOOKUP(CONCATENATE($A35,"_",G$2),'Reference data SID'!$B:$N,13,FALSE)),"",VLOOKUP(CONCATENATE($A35,"_",G$2),'Reference data SID'!$B:$N,13,FALSE))</f>
        <v/>
      </c>
      <c r="H35" s="16" t="str">
        <f>IF(ISERROR(VLOOKUP(CONCATENATE($A35,"_",H$2),'Reference data SID'!$B:$N,13,FALSE)),"",VLOOKUP(CONCATENATE($A35,"_",H$2),'Reference data SID'!$B:$N,13,FALSE))</f>
        <v/>
      </c>
      <c r="I35" s="16" t="str">
        <f>IF(ISERROR(VLOOKUP(CONCATENATE($A35,"_",I$2),'Reference data SID'!$B:$N,13,FALSE)),"",VLOOKUP(CONCATENATE($A35,"_",I$2),'Reference data SID'!$B:$N,13,FALSE))</f>
        <v/>
      </c>
      <c r="J35" s="16" t="str">
        <f>IF(ISERROR(VLOOKUP(CONCATENATE($A35,"_",J$2),'Reference data SID'!$B:$N,13,FALSE)),"",VLOOKUP(CONCATENATE($A35,"_",J$2),'Reference data SID'!$B:$N,13,FALSE))</f>
        <v/>
      </c>
      <c r="K35" s="16" t="str">
        <f>IF(ISERROR(VLOOKUP(CONCATENATE($A35,"_",K$2),'Reference data SID'!$B:$N,13,FALSE)),"",VLOOKUP(CONCATENATE($A35,"_",K$2),'Reference data SID'!$B:$N,13,FALSE))</f>
        <v/>
      </c>
      <c r="L35" s="16" t="str">
        <f>IF(ISERROR(VLOOKUP(CONCATENATE($A35,"_",L$2),'Reference data SID'!$B:$N,13,FALSE)),"",VLOOKUP(CONCATENATE($A35,"_",L$2),'Reference data SID'!$B:$N,13,FALSE))</f>
        <v/>
      </c>
      <c r="M35" s="16" t="str">
        <f>IF(ISERROR(VLOOKUP(CONCATENATE($A35,"_",M$2),'Reference data SID'!$B:$N,13,FALSE)),"",VLOOKUP(CONCATENATE($A35,"_",M$2),'Reference data SID'!$B:$N,13,FALSE))</f>
        <v/>
      </c>
      <c r="N35" s="16" t="str">
        <f>IF(ISERROR(VLOOKUP(CONCATENATE($A35,"_",N$2),'Reference data SID'!$B:$N,13,FALSE)),"",VLOOKUP(CONCATENATE($A35,"_",N$2),'Reference data SID'!$B:$N,13,FALSE))</f>
        <v/>
      </c>
      <c r="O35" s="16" t="str">
        <f>IF(ISERROR(VLOOKUP(CONCATENATE($A35,"_",O$2),'Reference data SID'!$B:$N,13,FALSE)),"",VLOOKUP(CONCATENATE($A35,"_",O$2),'Reference data SID'!$B:$N,13,FALSE))</f>
        <v/>
      </c>
      <c r="P35" s="16" t="str">
        <f>IF(ISERROR(VLOOKUP(CONCATENATE($A35,"_",P$2),'Reference data SID'!$B:$N,13,FALSE)),"",VLOOKUP(CONCATENATE($A35,"_",P$2),'Reference data SID'!$B:$N,13,FALSE))</f>
        <v/>
      </c>
      <c r="Q35" s="16" t="str">
        <f>IF(ISERROR(VLOOKUP(CONCATENATE($A35,"_",Q$2),'Reference data SID'!$B:$N,13,FALSE)),"",VLOOKUP(CONCATENATE($A35,"_",Q$2),'Reference data SID'!$B:$N,13,FALSE))</f>
        <v/>
      </c>
      <c r="R35" s="16" t="str">
        <f>IF(ISERROR(VLOOKUP(CONCATENATE($A35,"_",R$2),'Reference data SID'!$B:$N,13,FALSE)),"",VLOOKUP(CONCATENATE($A35,"_",R$2),'Reference data SID'!$B:$N,13,FALSE))</f>
        <v/>
      </c>
      <c r="S35" s="16" t="str">
        <f>IF(ISERROR(VLOOKUP(CONCATENATE($A35,"_",S$2),'Reference data SID'!$B:$N,13,FALSE)),"",VLOOKUP(CONCATENATE($A35,"_",S$2),'Reference data SID'!$B:$N,13,FALSE))</f>
        <v/>
      </c>
      <c r="T35" s="16" t="str">
        <f>IF(ISERROR(VLOOKUP(CONCATENATE($A35,"_",T$2),'Reference data SID'!$B:$N,13,FALSE)),"",VLOOKUP(CONCATENATE($A35,"_",T$2),'Reference data SID'!$B:$N,13,FALSE))</f>
        <v/>
      </c>
      <c r="U35" s="16" t="str">
        <f>IF(ISERROR(VLOOKUP(CONCATENATE($A35,"_",U$2),'Reference data SID'!$B:$N,13,FALSE)),"",VLOOKUP(CONCATENATE($A35,"_",U$2),'Reference data SID'!$B:$N,13,FALSE))</f>
        <v/>
      </c>
      <c r="V35" s="16" t="str">
        <f>IF(ISERROR(VLOOKUP(CONCATENATE($A35,"_",V$2),'Reference data SID'!$B:$N,13,FALSE)),"",VLOOKUP(CONCATENATE($A35,"_",V$2),'Reference data SID'!$B:$N,13,FALSE))</f>
        <v/>
      </c>
      <c r="W35" s="16" t="str">
        <f>IF(ISERROR(VLOOKUP(CONCATENATE($A35,"_",W$2),'Reference data SID'!$B:$N,13,FALSE)),"",VLOOKUP(CONCATENATE($A35,"_",W$2),'Reference data SID'!$B:$N,13,FALSE))</f>
        <v/>
      </c>
      <c r="X35" s="16" t="str">
        <f>IF(ISERROR(VLOOKUP(CONCATENATE($A35,"_",X$2),'Reference data SID'!$B:$N,13,FALSE)),"",VLOOKUP(CONCATENATE($A35,"_",X$2),'Reference data SID'!$B:$N,13,FALSE))</f>
        <v/>
      </c>
      <c r="Y35" s="17" t="str">
        <f>IF(ISERROR(VLOOKUP(CONCATENATE($A35,"_",Y$2),'Reference data SID'!$B:$N,13,FALSE)),"",VLOOKUP(CONCATENATE($A35,"_",Y$2),'Reference data SID'!$B:$N,13,FALSE))</f>
        <v>90622-71-2</v>
      </c>
      <c r="Z35" s="16" t="str">
        <f>IF(ISERROR(VLOOKUP(CONCATENATE($A35,"_",Z$2),'Reference data SID'!$B:$N,13,FALSE)),"",VLOOKUP(CONCATENATE($A35,"_",Z$2),'Reference data SID'!$B:$N,13,FALSE))</f>
        <v/>
      </c>
      <c r="AA35" s="16" t="str">
        <f>IF(ISERROR(VLOOKUP(CONCATENATE($A35,"_",AA$2),'Reference data SID'!$B:$N,13,FALSE)),"",VLOOKUP(CONCATENATE($A35,"_",AA$2),'Reference data SID'!$B:$N,13,FALSE))</f>
        <v/>
      </c>
      <c r="AB35" s="16" t="str">
        <f>IF(ISERROR(VLOOKUP(CONCATENATE($A35,"_",AB$2),'Reference data SID'!$B:$N,13,FALSE)),"",VLOOKUP(CONCATENATE($A35,"_",AB$2),'Reference data SID'!$B:$N,13,FALSE))</f>
        <v/>
      </c>
      <c r="AC35" s="16" t="str">
        <f>IF(ISERROR(VLOOKUP(CONCATENATE($A35,"_",AC$2),'Reference data SID'!$B:$N,13,FALSE)),"",VLOOKUP(CONCATENATE($A35,"_",AC$2),'Reference data SID'!$B:$N,13,FALSE))</f>
        <v/>
      </c>
      <c r="AD35" s="16" t="str">
        <f>IF(ISERROR(VLOOKUP(CONCATENATE($A35,"_",AD$2),'Reference data SID'!$B:$N,13,FALSE)),"",VLOOKUP(CONCATENATE($A35,"_",AD$2),'Reference data SID'!$B:$N,13,FALSE))</f>
        <v/>
      </c>
      <c r="AE35" s="16" t="str">
        <f>IF(ISERROR(VLOOKUP(CONCATENATE($A35,"_",AE$2),'Reference data SID'!$B:$N,13,FALSE)),"",VLOOKUP(CONCATENATE($A35,"_",AE$2),'Reference data SID'!$B:$N,13,FALSE))</f>
        <v/>
      </c>
      <c r="AF35" s="16" t="str">
        <f>IF(ISERROR(VLOOKUP(CONCATENATE($A35,"_",AF$2),'Reference data SID'!$B:$N,13,FALSE)),"",VLOOKUP(CONCATENATE($A35,"_",AF$2),'Reference data SID'!$B:$N,13,FALSE))</f>
        <v/>
      </c>
      <c r="AG35" s="16" t="str">
        <f>IF(ISERROR(VLOOKUP(CONCATENATE($A35,"_",AG$2),'Reference data SID'!$B:$N,13,FALSE)),"",VLOOKUP(CONCATENATE($A35,"_",AG$2),'Reference data SID'!$B:$N,13,FALSE))</f>
        <v/>
      </c>
      <c r="AH35" s="16" t="str">
        <f>IF(ISERROR(VLOOKUP(CONCATENATE($A35,"_",AH$2),'Reference data SID'!$B:$N,13,FALSE)),"",VLOOKUP(CONCATENATE($A35,"_",AH$2),'Reference data SID'!$B:$N,13,FALSE))</f>
        <v/>
      </c>
      <c r="AI35" s="16" t="str">
        <f>IF(ISERROR(VLOOKUP(CONCATENATE($A35,"_",AI$2),'Reference data SID'!$B:$N,13,FALSE)),"",VLOOKUP(CONCATENATE($A35,"_",AI$2),'Reference data SID'!$B:$N,13,FALSE))</f>
        <v/>
      </c>
      <c r="AJ35" s="16" t="str">
        <f>IF(ISERROR(VLOOKUP(CONCATENATE($A35,"_",AJ$2),'Reference data SID'!$B:$N,13,FALSE)),"",VLOOKUP(CONCATENATE($A35,"_",AJ$2),'Reference data SID'!$B:$N,13,FALSE))</f>
        <v/>
      </c>
      <c r="AK35" s="16" t="str">
        <f>IF(ISERROR(VLOOKUP(CONCATENATE($A35,"_",AK$2),'Reference data SID'!$B:$N,13,FALSE)),"",VLOOKUP(CONCATENATE($A35,"_",AK$2),'Reference data SID'!$B:$N,13,FALSE))</f>
        <v/>
      </c>
      <c r="AL35" s="16" t="str">
        <f>IF(ISERROR(VLOOKUP(CONCATENATE($A35,"_",AL$2),'Reference data SID'!$B:$N,13,FALSE)),"",VLOOKUP(CONCATENATE($A35,"_",AL$2),'Reference data SID'!$B:$N,13,FALSE))</f>
        <v/>
      </c>
      <c r="AM35" s="16" t="str">
        <f>IF(ISERROR(VLOOKUP(CONCATENATE($A35,"_",AM$2),'Reference data SID'!$B:$N,13,FALSE)),"",VLOOKUP(CONCATENATE($A35,"_",AM$2),'Reference data SID'!$B:$N,13,FALSE))</f>
        <v/>
      </c>
      <c r="AN35" s="16" t="str">
        <f>IF(ISERROR(VLOOKUP(CONCATENATE($A35,"_",AN$2),'Reference data SID'!$B:$N,13,FALSE)),"",VLOOKUP(CONCATENATE($A35,"_",AN$2),'Reference data SID'!$B:$N,13,FALSE))</f>
        <v/>
      </c>
      <c r="AO35" s="16" t="str">
        <f>IF(ISERROR(VLOOKUP(CONCATENATE($A35,"_",AO$2),'Reference data SID'!$B:$N,13,FALSE)),"",VLOOKUP(CONCATENATE($A35,"_",AO$2),'Reference data SID'!$B:$N,13,FALSE))</f>
        <v/>
      </c>
      <c r="AP35" s="16" t="str">
        <f>IF(ISERROR(VLOOKUP(CONCATENATE($A35,"_",AP$2),'Reference data SID'!$B:$N,13,FALSE)),"",VLOOKUP(CONCATENATE($A35,"_",AP$2),'Reference data SID'!$B:$N,13,FALSE))</f>
        <v/>
      </c>
      <c r="AQ35" s="16" t="str">
        <f>IF(ISERROR(VLOOKUP(CONCATENATE($A35,"_",AQ$2),'Reference data SID'!$B:$N,13,FALSE)),"",VLOOKUP(CONCATENATE($A35,"_",AQ$2),'Reference data SID'!$B:$N,13,FALSE))</f>
        <v/>
      </c>
      <c r="AR35" s="16" t="str">
        <f>IF(ISERROR(VLOOKUP(CONCATENATE($A35,"_",AR$2),'Reference data SID'!$B:$N,13,FALSE)),"",VLOOKUP(CONCATENATE($A35,"_",AR$2),'Reference data SID'!$B:$N,13,FALSE))</f>
        <v/>
      </c>
      <c r="AS35" s="16" t="str">
        <f>IF(ISERROR(VLOOKUP(CONCATENATE($A35,"_",AS$2),'Reference data SID'!$B:$N,13,FALSE)),"",VLOOKUP(CONCATENATE($A35,"_",AS$2),'Reference data SID'!$B:$N,13,FALSE))</f>
        <v/>
      </c>
      <c r="AT35" s="16" t="str">
        <f>IF(ISERROR(VLOOKUP(CONCATENATE($A35,"_",AT$2),'Reference data SID'!$B:$N,13,FALSE)),"",VLOOKUP(CONCATENATE($A35,"_",AT$2),'Reference data SID'!$B:$N,13,FALSE))</f>
        <v/>
      </c>
    </row>
    <row r="36" spans="1:46" x14ac:dyDescent="0.25">
      <c r="A36">
        <v>32</v>
      </c>
      <c r="B36" s="16" t="str">
        <f>IF(ISERROR(VLOOKUP(CONCATENATE($A36,"_",B$2),'Reference data SID'!$B:$N,13,FALSE)),"",VLOOKUP(CONCATENATE($A36,"_",B$2),'Reference data SID'!$B:$N,13,FALSE))</f>
        <v/>
      </c>
      <c r="C36" s="16" t="str">
        <f>IF(ISERROR(VLOOKUP(CONCATENATE($A36,"_",C$2),'Reference data SID'!$B:$N,13,FALSE)),"",VLOOKUP(CONCATENATE($A36,"_",C$2),'Reference data SID'!$B:$N,13,FALSE))</f>
        <v/>
      </c>
      <c r="D36" s="16" t="str">
        <f>IF(ISERROR(VLOOKUP(CONCATENATE($A36,"_",D$2),'Reference data SID'!$B:$N,13,FALSE)),"",VLOOKUP(CONCATENATE($A36,"_",D$2),'Reference data SID'!$B:$N,13,FALSE))</f>
        <v/>
      </c>
      <c r="E36" s="16" t="str">
        <f>IF(ISERROR(VLOOKUP(CONCATENATE($A36,"_",E$2),'Reference data SID'!$B:$N,13,FALSE)),"",VLOOKUP(CONCATENATE($A36,"_",E$2),'Reference data SID'!$B:$N,13,FALSE))</f>
        <v/>
      </c>
      <c r="F36" s="16" t="str">
        <f>IF(ISERROR(VLOOKUP(CONCATENATE($A36,"_",F$2),'Reference data SID'!$B:$N,13,FALSE)),"",VLOOKUP(CONCATENATE($A36,"_",F$2),'Reference data SID'!$B:$N,13,FALSE))</f>
        <v/>
      </c>
      <c r="G36" s="16" t="str">
        <f>IF(ISERROR(VLOOKUP(CONCATENATE($A36,"_",G$2),'Reference data SID'!$B:$N,13,FALSE)),"",VLOOKUP(CONCATENATE($A36,"_",G$2),'Reference data SID'!$B:$N,13,FALSE))</f>
        <v/>
      </c>
      <c r="H36" s="16" t="str">
        <f>IF(ISERROR(VLOOKUP(CONCATENATE($A36,"_",H$2),'Reference data SID'!$B:$N,13,FALSE)),"",VLOOKUP(CONCATENATE($A36,"_",H$2),'Reference data SID'!$B:$N,13,FALSE))</f>
        <v/>
      </c>
      <c r="I36" s="16" t="str">
        <f>IF(ISERROR(VLOOKUP(CONCATENATE($A36,"_",I$2),'Reference data SID'!$B:$N,13,FALSE)),"",VLOOKUP(CONCATENATE($A36,"_",I$2),'Reference data SID'!$B:$N,13,FALSE))</f>
        <v/>
      </c>
      <c r="J36" s="16" t="str">
        <f>IF(ISERROR(VLOOKUP(CONCATENATE($A36,"_",J$2),'Reference data SID'!$B:$N,13,FALSE)),"",VLOOKUP(CONCATENATE($A36,"_",J$2),'Reference data SID'!$B:$N,13,FALSE))</f>
        <v/>
      </c>
      <c r="K36" s="16" t="str">
        <f>IF(ISERROR(VLOOKUP(CONCATENATE($A36,"_",K$2),'Reference data SID'!$B:$N,13,FALSE)),"",VLOOKUP(CONCATENATE($A36,"_",K$2),'Reference data SID'!$B:$N,13,FALSE))</f>
        <v/>
      </c>
      <c r="L36" s="16" t="str">
        <f>IF(ISERROR(VLOOKUP(CONCATENATE($A36,"_",L$2),'Reference data SID'!$B:$N,13,FALSE)),"",VLOOKUP(CONCATENATE($A36,"_",L$2),'Reference data SID'!$B:$N,13,FALSE))</f>
        <v/>
      </c>
      <c r="M36" s="16" t="str">
        <f>IF(ISERROR(VLOOKUP(CONCATENATE($A36,"_",M$2),'Reference data SID'!$B:$N,13,FALSE)),"",VLOOKUP(CONCATENATE($A36,"_",M$2),'Reference data SID'!$B:$N,13,FALSE))</f>
        <v/>
      </c>
      <c r="N36" s="16" t="str">
        <f>IF(ISERROR(VLOOKUP(CONCATENATE($A36,"_",N$2),'Reference data SID'!$B:$N,13,FALSE)),"",VLOOKUP(CONCATENATE($A36,"_",N$2),'Reference data SID'!$B:$N,13,FALSE))</f>
        <v/>
      </c>
      <c r="O36" s="16" t="str">
        <f>IF(ISERROR(VLOOKUP(CONCATENATE($A36,"_",O$2),'Reference data SID'!$B:$N,13,FALSE)),"",VLOOKUP(CONCATENATE($A36,"_",O$2),'Reference data SID'!$B:$N,13,FALSE))</f>
        <v/>
      </c>
      <c r="P36" s="16" t="str">
        <f>IF(ISERROR(VLOOKUP(CONCATENATE($A36,"_",P$2),'Reference data SID'!$B:$N,13,FALSE)),"",VLOOKUP(CONCATENATE($A36,"_",P$2),'Reference data SID'!$B:$N,13,FALSE))</f>
        <v/>
      </c>
      <c r="Q36" s="16" t="str">
        <f>IF(ISERROR(VLOOKUP(CONCATENATE($A36,"_",Q$2),'Reference data SID'!$B:$N,13,FALSE)),"",VLOOKUP(CONCATENATE($A36,"_",Q$2),'Reference data SID'!$B:$N,13,FALSE))</f>
        <v/>
      </c>
      <c r="R36" s="16" t="str">
        <f>IF(ISERROR(VLOOKUP(CONCATENATE($A36,"_",R$2),'Reference data SID'!$B:$N,13,FALSE)),"",VLOOKUP(CONCATENATE($A36,"_",R$2),'Reference data SID'!$B:$N,13,FALSE))</f>
        <v/>
      </c>
      <c r="S36" s="16" t="str">
        <f>IF(ISERROR(VLOOKUP(CONCATENATE($A36,"_",S$2),'Reference data SID'!$B:$N,13,FALSE)),"",VLOOKUP(CONCATENATE($A36,"_",S$2),'Reference data SID'!$B:$N,13,FALSE))</f>
        <v/>
      </c>
      <c r="T36" s="16" t="str">
        <f>IF(ISERROR(VLOOKUP(CONCATENATE($A36,"_",T$2),'Reference data SID'!$B:$N,13,FALSE)),"",VLOOKUP(CONCATENATE($A36,"_",T$2),'Reference data SID'!$B:$N,13,FALSE))</f>
        <v/>
      </c>
      <c r="U36" s="16" t="str">
        <f>IF(ISERROR(VLOOKUP(CONCATENATE($A36,"_",U$2),'Reference data SID'!$B:$N,13,FALSE)),"",VLOOKUP(CONCATENATE($A36,"_",U$2),'Reference data SID'!$B:$N,13,FALSE))</f>
        <v/>
      </c>
      <c r="V36" s="16" t="str">
        <f>IF(ISERROR(VLOOKUP(CONCATENATE($A36,"_",V$2),'Reference data SID'!$B:$N,13,FALSE)),"",VLOOKUP(CONCATENATE($A36,"_",V$2),'Reference data SID'!$B:$N,13,FALSE))</f>
        <v/>
      </c>
      <c r="W36" s="16" t="str">
        <f>IF(ISERROR(VLOOKUP(CONCATENATE($A36,"_",W$2),'Reference data SID'!$B:$N,13,FALSE)),"",VLOOKUP(CONCATENATE($A36,"_",W$2),'Reference data SID'!$B:$N,13,FALSE))</f>
        <v/>
      </c>
      <c r="X36" s="16" t="str">
        <f>IF(ISERROR(VLOOKUP(CONCATENATE($A36,"_",X$2),'Reference data SID'!$B:$N,13,FALSE)),"",VLOOKUP(CONCATENATE($A36,"_",X$2),'Reference data SID'!$B:$N,13,FALSE))</f>
        <v/>
      </c>
      <c r="Y36" s="17" t="str">
        <f>IF(ISERROR(VLOOKUP(CONCATENATE($A36,"_",Y$2),'Reference data SID'!$B:$N,13,FALSE)),"",VLOOKUP(CONCATENATE($A36,"_",Y$2),'Reference data SID'!$B:$N,13,FALSE))</f>
        <v>90480-57-2</v>
      </c>
      <c r="Z36" s="16" t="str">
        <f>IF(ISERROR(VLOOKUP(CONCATENATE($A36,"_",Z$2),'Reference data SID'!$B:$N,13,FALSE)),"",VLOOKUP(CONCATENATE($A36,"_",Z$2),'Reference data SID'!$B:$N,13,FALSE))</f>
        <v/>
      </c>
      <c r="AA36" s="16" t="str">
        <f>IF(ISERROR(VLOOKUP(CONCATENATE($A36,"_",AA$2),'Reference data SID'!$B:$N,13,FALSE)),"",VLOOKUP(CONCATENATE($A36,"_",AA$2),'Reference data SID'!$B:$N,13,FALSE))</f>
        <v/>
      </c>
      <c r="AB36" s="16" t="str">
        <f>IF(ISERROR(VLOOKUP(CONCATENATE($A36,"_",AB$2),'Reference data SID'!$B:$N,13,FALSE)),"",VLOOKUP(CONCATENATE($A36,"_",AB$2),'Reference data SID'!$B:$N,13,FALSE))</f>
        <v/>
      </c>
      <c r="AC36" s="16" t="str">
        <f>IF(ISERROR(VLOOKUP(CONCATENATE($A36,"_",AC$2),'Reference data SID'!$B:$N,13,FALSE)),"",VLOOKUP(CONCATENATE($A36,"_",AC$2),'Reference data SID'!$B:$N,13,FALSE))</f>
        <v/>
      </c>
      <c r="AD36" s="16" t="str">
        <f>IF(ISERROR(VLOOKUP(CONCATENATE($A36,"_",AD$2),'Reference data SID'!$B:$N,13,FALSE)),"",VLOOKUP(CONCATENATE($A36,"_",AD$2),'Reference data SID'!$B:$N,13,FALSE))</f>
        <v/>
      </c>
      <c r="AE36" s="16" t="str">
        <f>IF(ISERROR(VLOOKUP(CONCATENATE($A36,"_",AE$2),'Reference data SID'!$B:$N,13,FALSE)),"",VLOOKUP(CONCATENATE($A36,"_",AE$2),'Reference data SID'!$B:$N,13,FALSE))</f>
        <v/>
      </c>
      <c r="AF36" s="16" t="str">
        <f>IF(ISERROR(VLOOKUP(CONCATENATE($A36,"_",AF$2),'Reference data SID'!$B:$N,13,FALSE)),"",VLOOKUP(CONCATENATE($A36,"_",AF$2),'Reference data SID'!$B:$N,13,FALSE))</f>
        <v/>
      </c>
      <c r="AG36" s="16" t="str">
        <f>IF(ISERROR(VLOOKUP(CONCATENATE($A36,"_",AG$2),'Reference data SID'!$B:$N,13,FALSE)),"",VLOOKUP(CONCATENATE($A36,"_",AG$2),'Reference data SID'!$B:$N,13,FALSE))</f>
        <v/>
      </c>
      <c r="AH36" s="16" t="str">
        <f>IF(ISERROR(VLOOKUP(CONCATENATE($A36,"_",AH$2),'Reference data SID'!$B:$N,13,FALSE)),"",VLOOKUP(CONCATENATE($A36,"_",AH$2),'Reference data SID'!$B:$N,13,FALSE))</f>
        <v/>
      </c>
      <c r="AI36" s="16" t="str">
        <f>IF(ISERROR(VLOOKUP(CONCATENATE($A36,"_",AI$2),'Reference data SID'!$B:$N,13,FALSE)),"",VLOOKUP(CONCATENATE($A36,"_",AI$2),'Reference data SID'!$B:$N,13,FALSE))</f>
        <v/>
      </c>
      <c r="AJ36" s="16" t="str">
        <f>IF(ISERROR(VLOOKUP(CONCATENATE($A36,"_",AJ$2),'Reference data SID'!$B:$N,13,FALSE)),"",VLOOKUP(CONCATENATE($A36,"_",AJ$2),'Reference data SID'!$B:$N,13,FALSE))</f>
        <v/>
      </c>
      <c r="AK36" s="16" t="str">
        <f>IF(ISERROR(VLOOKUP(CONCATENATE($A36,"_",AK$2),'Reference data SID'!$B:$N,13,FALSE)),"",VLOOKUP(CONCATENATE($A36,"_",AK$2),'Reference data SID'!$B:$N,13,FALSE))</f>
        <v/>
      </c>
      <c r="AL36" s="16" t="str">
        <f>IF(ISERROR(VLOOKUP(CONCATENATE($A36,"_",AL$2),'Reference data SID'!$B:$N,13,FALSE)),"",VLOOKUP(CONCATENATE($A36,"_",AL$2),'Reference data SID'!$B:$N,13,FALSE))</f>
        <v/>
      </c>
      <c r="AM36" s="16" t="str">
        <f>IF(ISERROR(VLOOKUP(CONCATENATE($A36,"_",AM$2),'Reference data SID'!$B:$N,13,FALSE)),"",VLOOKUP(CONCATENATE($A36,"_",AM$2),'Reference data SID'!$B:$N,13,FALSE))</f>
        <v/>
      </c>
      <c r="AN36" s="16" t="str">
        <f>IF(ISERROR(VLOOKUP(CONCATENATE($A36,"_",AN$2),'Reference data SID'!$B:$N,13,FALSE)),"",VLOOKUP(CONCATENATE($A36,"_",AN$2),'Reference data SID'!$B:$N,13,FALSE))</f>
        <v/>
      </c>
      <c r="AO36" s="16" t="str">
        <f>IF(ISERROR(VLOOKUP(CONCATENATE($A36,"_",AO$2),'Reference data SID'!$B:$N,13,FALSE)),"",VLOOKUP(CONCATENATE($A36,"_",AO$2),'Reference data SID'!$B:$N,13,FALSE))</f>
        <v/>
      </c>
      <c r="AP36" s="16" t="str">
        <f>IF(ISERROR(VLOOKUP(CONCATENATE($A36,"_",AP$2),'Reference data SID'!$B:$N,13,FALSE)),"",VLOOKUP(CONCATENATE($A36,"_",AP$2),'Reference data SID'!$B:$N,13,FALSE))</f>
        <v/>
      </c>
      <c r="AQ36" s="16" t="str">
        <f>IF(ISERROR(VLOOKUP(CONCATENATE($A36,"_",AQ$2),'Reference data SID'!$B:$N,13,FALSE)),"",VLOOKUP(CONCATENATE($A36,"_",AQ$2),'Reference data SID'!$B:$N,13,FALSE))</f>
        <v/>
      </c>
      <c r="AR36" s="16" t="str">
        <f>IF(ISERROR(VLOOKUP(CONCATENATE($A36,"_",AR$2),'Reference data SID'!$B:$N,13,FALSE)),"",VLOOKUP(CONCATENATE($A36,"_",AR$2),'Reference data SID'!$B:$N,13,FALSE))</f>
        <v/>
      </c>
      <c r="AS36" s="16" t="str">
        <f>IF(ISERROR(VLOOKUP(CONCATENATE($A36,"_",AS$2),'Reference data SID'!$B:$N,13,FALSE)),"",VLOOKUP(CONCATENATE($A36,"_",AS$2),'Reference data SID'!$B:$N,13,FALSE))</f>
        <v/>
      </c>
      <c r="AT36" s="16" t="str">
        <f>IF(ISERROR(VLOOKUP(CONCATENATE($A36,"_",AT$2),'Reference data SID'!$B:$N,13,FALSE)),"",VLOOKUP(CONCATENATE($A36,"_",AT$2),'Reference data SID'!$B:$N,13,FALSE))</f>
        <v/>
      </c>
    </row>
    <row r="37" spans="1:46" x14ac:dyDescent="0.25">
      <c r="A37">
        <v>33</v>
      </c>
      <c r="B37" s="16" t="str">
        <f>IF(ISERROR(VLOOKUP(CONCATENATE($A37,"_",B$2),'Reference data SID'!$B:$N,13,FALSE)),"",VLOOKUP(CONCATENATE($A37,"_",B$2),'Reference data SID'!$B:$N,13,FALSE))</f>
        <v/>
      </c>
      <c r="C37" s="16" t="str">
        <f>IF(ISERROR(VLOOKUP(CONCATENATE($A37,"_",C$2),'Reference data SID'!$B:$N,13,FALSE)),"",VLOOKUP(CONCATENATE($A37,"_",C$2),'Reference data SID'!$B:$N,13,FALSE))</f>
        <v/>
      </c>
      <c r="D37" s="16" t="str">
        <f>IF(ISERROR(VLOOKUP(CONCATENATE($A37,"_",D$2),'Reference data SID'!$B:$N,13,FALSE)),"",VLOOKUP(CONCATENATE($A37,"_",D$2),'Reference data SID'!$B:$N,13,FALSE))</f>
        <v/>
      </c>
      <c r="E37" s="16" t="str">
        <f>IF(ISERROR(VLOOKUP(CONCATENATE($A37,"_",E$2),'Reference data SID'!$B:$N,13,FALSE)),"",VLOOKUP(CONCATENATE($A37,"_",E$2),'Reference data SID'!$B:$N,13,FALSE))</f>
        <v/>
      </c>
      <c r="F37" s="16" t="str">
        <f>IF(ISERROR(VLOOKUP(CONCATENATE($A37,"_",F$2),'Reference data SID'!$B:$N,13,FALSE)),"",VLOOKUP(CONCATENATE($A37,"_",F$2),'Reference data SID'!$B:$N,13,FALSE))</f>
        <v/>
      </c>
      <c r="G37" s="16" t="str">
        <f>IF(ISERROR(VLOOKUP(CONCATENATE($A37,"_",G$2),'Reference data SID'!$B:$N,13,FALSE)),"",VLOOKUP(CONCATENATE($A37,"_",G$2),'Reference data SID'!$B:$N,13,FALSE))</f>
        <v/>
      </c>
      <c r="H37" s="16" t="str">
        <f>IF(ISERROR(VLOOKUP(CONCATENATE($A37,"_",H$2),'Reference data SID'!$B:$N,13,FALSE)),"",VLOOKUP(CONCATENATE($A37,"_",H$2),'Reference data SID'!$B:$N,13,FALSE))</f>
        <v/>
      </c>
      <c r="I37" s="16" t="str">
        <f>IF(ISERROR(VLOOKUP(CONCATENATE($A37,"_",I$2),'Reference data SID'!$B:$N,13,FALSE)),"",VLOOKUP(CONCATENATE($A37,"_",I$2),'Reference data SID'!$B:$N,13,FALSE))</f>
        <v/>
      </c>
      <c r="J37" s="16" t="str">
        <f>IF(ISERROR(VLOOKUP(CONCATENATE($A37,"_",J$2),'Reference data SID'!$B:$N,13,FALSE)),"",VLOOKUP(CONCATENATE($A37,"_",J$2),'Reference data SID'!$B:$N,13,FALSE))</f>
        <v/>
      </c>
      <c r="K37" s="16" t="str">
        <f>IF(ISERROR(VLOOKUP(CONCATENATE($A37,"_",K$2),'Reference data SID'!$B:$N,13,FALSE)),"",VLOOKUP(CONCATENATE($A37,"_",K$2),'Reference data SID'!$B:$N,13,FALSE))</f>
        <v/>
      </c>
      <c r="L37" s="16" t="str">
        <f>IF(ISERROR(VLOOKUP(CONCATENATE($A37,"_",L$2),'Reference data SID'!$B:$N,13,FALSE)),"",VLOOKUP(CONCATENATE($A37,"_",L$2),'Reference data SID'!$B:$N,13,FALSE))</f>
        <v/>
      </c>
      <c r="M37" s="16" t="str">
        <f>IF(ISERROR(VLOOKUP(CONCATENATE($A37,"_",M$2),'Reference data SID'!$B:$N,13,FALSE)),"",VLOOKUP(CONCATENATE($A37,"_",M$2),'Reference data SID'!$B:$N,13,FALSE))</f>
        <v/>
      </c>
      <c r="N37" s="16" t="str">
        <f>IF(ISERROR(VLOOKUP(CONCATENATE($A37,"_",N$2),'Reference data SID'!$B:$N,13,FALSE)),"",VLOOKUP(CONCATENATE($A37,"_",N$2),'Reference data SID'!$B:$N,13,FALSE))</f>
        <v/>
      </c>
      <c r="O37" s="16" t="str">
        <f>IF(ISERROR(VLOOKUP(CONCATENATE($A37,"_",O$2),'Reference data SID'!$B:$N,13,FALSE)),"",VLOOKUP(CONCATENATE($A37,"_",O$2),'Reference data SID'!$B:$N,13,FALSE))</f>
        <v/>
      </c>
      <c r="P37" s="16" t="str">
        <f>IF(ISERROR(VLOOKUP(CONCATENATE($A37,"_",P$2),'Reference data SID'!$B:$N,13,FALSE)),"",VLOOKUP(CONCATENATE($A37,"_",P$2),'Reference data SID'!$B:$N,13,FALSE))</f>
        <v/>
      </c>
      <c r="Q37" s="16" t="str">
        <f>IF(ISERROR(VLOOKUP(CONCATENATE($A37,"_",Q$2),'Reference data SID'!$B:$N,13,FALSE)),"",VLOOKUP(CONCATENATE($A37,"_",Q$2),'Reference data SID'!$B:$N,13,FALSE))</f>
        <v/>
      </c>
      <c r="R37" s="16" t="str">
        <f>IF(ISERROR(VLOOKUP(CONCATENATE($A37,"_",R$2),'Reference data SID'!$B:$N,13,FALSE)),"",VLOOKUP(CONCATENATE($A37,"_",R$2),'Reference data SID'!$B:$N,13,FALSE))</f>
        <v/>
      </c>
      <c r="S37" s="16" t="str">
        <f>IF(ISERROR(VLOOKUP(CONCATENATE($A37,"_",S$2),'Reference data SID'!$B:$N,13,FALSE)),"",VLOOKUP(CONCATENATE($A37,"_",S$2),'Reference data SID'!$B:$N,13,FALSE))</f>
        <v/>
      </c>
      <c r="T37" s="16" t="str">
        <f>IF(ISERROR(VLOOKUP(CONCATENATE($A37,"_",T$2),'Reference data SID'!$B:$N,13,FALSE)),"",VLOOKUP(CONCATENATE($A37,"_",T$2),'Reference data SID'!$B:$N,13,FALSE))</f>
        <v/>
      </c>
      <c r="U37" s="16" t="str">
        <f>IF(ISERROR(VLOOKUP(CONCATENATE($A37,"_",U$2),'Reference data SID'!$B:$N,13,FALSE)),"",VLOOKUP(CONCATENATE($A37,"_",U$2),'Reference data SID'!$B:$N,13,FALSE))</f>
        <v/>
      </c>
      <c r="V37" s="16" t="str">
        <f>IF(ISERROR(VLOOKUP(CONCATENATE($A37,"_",V$2),'Reference data SID'!$B:$N,13,FALSE)),"",VLOOKUP(CONCATENATE($A37,"_",V$2),'Reference data SID'!$B:$N,13,FALSE))</f>
        <v/>
      </c>
      <c r="W37" s="16" t="str">
        <f>IF(ISERROR(VLOOKUP(CONCATENATE($A37,"_",W$2),'Reference data SID'!$B:$N,13,FALSE)),"",VLOOKUP(CONCATENATE($A37,"_",W$2),'Reference data SID'!$B:$N,13,FALSE))</f>
        <v/>
      </c>
      <c r="X37" s="16" t="str">
        <f>IF(ISERROR(VLOOKUP(CONCATENATE($A37,"_",X$2),'Reference data SID'!$B:$N,13,FALSE)),"",VLOOKUP(CONCATENATE($A37,"_",X$2),'Reference data SID'!$B:$N,13,FALSE))</f>
        <v/>
      </c>
      <c r="Y37" s="17" t="str">
        <f>IF(ISERROR(VLOOKUP(CONCATENATE($A37,"_",Y$2),'Reference data SID'!$B:$N,13,FALSE)),"",VLOOKUP(CONCATENATE($A37,"_",Y$2),'Reference data SID'!$B:$N,13,FALSE))</f>
        <v>90480-56-1</v>
      </c>
      <c r="Z37" s="16" t="str">
        <f>IF(ISERROR(VLOOKUP(CONCATENATE($A37,"_",Z$2),'Reference data SID'!$B:$N,13,FALSE)),"",VLOOKUP(CONCATENATE($A37,"_",Z$2),'Reference data SID'!$B:$N,13,FALSE))</f>
        <v/>
      </c>
      <c r="AA37" s="16" t="str">
        <f>IF(ISERROR(VLOOKUP(CONCATENATE($A37,"_",AA$2),'Reference data SID'!$B:$N,13,FALSE)),"",VLOOKUP(CONCATENATE($A37,"_",AA$2),'Reference data SID'!$B:$N,13,FALSE))</f>
        <v/>
      </c>
      <c r="AB37" s="16" t="str">
        <f>IF(ISERROR(VLOOKUP(CONCATENATE($A37,"_",AB$2),'Reference data SID'!$B:$N,13,FALSE)),"",VLOOKUP(CONCATENATE($A37,"_",AB$2),'Reference data SID'!$B:$N,13,FALSE))</f>
        <v/>
      </c>
      <c r="AC37" s="16" t="str">
        <f>IF(ISERROR(VLOOKUP(CONCATENATE($A37,"_",AC$2),'Reference data SID'!$B:$N,13,FALSE)),"",VLOOKUP(CONCATENATE($A37,"_",AC$2),'Reference data SID'!$B:$N,13,FALSE))</f>
        <v/>
      </c>
      <c r="AD37" s="16" t="str">
        <f>IF(ISERROR(VLOOKUP(CONCATENATE($A37,"_",AD$2),'Reference data SID'!$B:$N,13,FALSE)),"",VLOOKUP(CONCATENATE($A37,"_",AD$2),'Reference data SID'!$B:$N,13,FALSE))</f>
        <v/>
      </c>
      <c r="AE37" s="16" t="str">
        <f>IF(ISERROR(VLOOKUP(CONCATENATE($A37,"_",AE$2),'Reference data SID'!$B:$N,13,FALSE)),"",VLOOKUP(CONCATENATE($A37,"_",AE$2),'Reference data SID'!$B:$N,13,FALSE))</f>
        <v/>
      </c>
      <c r="AF37" s="16" t="str">
        <f>IF(ISERROR(VLOOKUP(CONCATENATE($A37,"_",AF$2),'Reference data SID'!$B:$N,13,FALSE)),"",VLOOKUP(CONCATENATE($A37,"_",AF$2),'Reference data SID'!$B:$N,13,FALSE))</f>
        <v/>
      </c>
      <c r="AG37" s="16" t="str">
        <f>IF(ISERROR(VLOOKUP(CONCATENATE($A37,"_",AG$2),'Reference data SID'!$B:$N,13,FALSE)),"",VLOOKUP(CONCATENATE($A37,"_",AG$2),'Reference data SID'!$B:$N,13,FALSE))</f>
        <v/>
      </c>
      <c r="AH37" s="16" t="str">
        <f>IF(ISERROR(VLOOKUP(CONCATENATE($A37,"_",AH$2),'Reference data SID'!$B:$N,13,FALSE)),"",VLOOKUP(CONCATENATE($A37,"_",AH$2),'Reference data SID'!$B:$N,13,FALSE))</f>
        <v/>
      </c>
      <c r="AI37" s="16" t="str">
        <f>IF(ISERROR(VLOOKUP(CONCATENATE($A37,"_",AI$2),'Reference data SID'!$B:$N,13,FALSE)),"",VLOOKUP(CONCATENATE($A37,"_",AI$2),'Reference data SID'!$B:$N,13,FALSE))</f>
        <v/>
      </c>
      <c r="AJ37" s="16" t="str">
        <f>IF(ISERROR(VLOOKUP(CONCATENATE($A37,"_",AJ$2),'Reference data SID'!$B:$N,13,FALSE)),"",VLOOKUP(CONCATENATE($A37,"_",AJ$2),'Reference data SID'!$B:$N,13,FALSE))</f>
        <v/>
      </c>
      <c r="AK37" s="16" t="str">
        <f>IF(ISERROR(VLOOKUP(CONCATENATE($A37,"_",AK$2),'Reference data SID'!$B:$N,13,FALSE)),"",VLOOKUP(CONCATENATE($A37,"_",AK$2),'Reference data SID'!$B:$N,13,FALSE))</f>
        <v/>
      </c>
      <c r="AL37" s="16" t="str">
        <f>IF(ISERROR(VLOOKUP(CONCATENATE($A37,"_",AL$2),'Reference data SID'!$B:$N,13,FALSE)),"",VLOOKUP(CONCATENATE($A37,"_",AL$2),'Reference data SID'!$B:$N,13,FALSE))</f>
        <v/>
      </c>
      <c r="AM37" s="16" t="str">
        <f>IF(ISERROR(VLOOKUP(CONCATENATE($A37,"_",AM$2),'Reference data SID'!$B:$N,13,FALSE)),"",VLOOKUP(CONCATENATE($A37,"_",AM$2),'Reference data SID'!$B:$N,13,FALSE))</f>
        <v/>
      </c>
      <c r="AN37" s="16" t="str">
        <f>IF(ISERROR(VLOOKUP(CONCATENATE($A37,"_",AN$2),'Reference data SID'!$B:$N,13,FALSE)),"",VLOOKUP(CONCATENATE($A37,"_",AN$2),'Reference data SID'!$B:$N,13,FALSE))</f>
        <v/>
      </c>
      <c r="AO37" s="16" t="str">
        <f>IF(ISERROR(VLOOKUP(CONCATENATE($A37,"_",AO$2),'Reference data SID'!$B:$N,13,FALSE)),"",VLOOKUP(CONCATENATE($A37,"_",AO$2),'Reference data SID'!$B:$N,13,FALSE))</f>
        <v/>
      </c>
      <c r="AP37" s="16" t="str">
        <f>IF(ISERROR(VLOOKUP(CONCATENATE($A37,"_",AP$2),'Reference data SID'!$B:$N,13,FALSE)),"",VLOOKUP(CONCATENATE($A37,"_",AP$2),'Reference data SID'!$B:$N,13,FALSE))</f>
        <v/>
      </c>
      <c r="AQ37" s="16" t="str">
        <f>IF(ISERROR(VLOOKUP(CONCATENATE($A37,"_",AQ$2),'Reference data SID'!$B:$N,13,FALSE)),"",VLOOKUP(CONCATENATE($A37,"_",AQ$2),'Reference data SID'!$B:$N,13,FALSE))</f>
        <v/>
      </c>
      <c r="AR37" s="16" t="str">
        <f>IF(ISERROR(VLOOKUP(CONCATENATE($A37,"_",AR$2),'Reference data SID'!$B:$N,13,FALSE)),"",VLOOKUP(CONCATENATE($A37,"_",AR$2),'Reference data SID'!$B:$N,13,FALSE))</f>
        <v/>
      </c>
      <c r="AS37" s="16" t="str">
        <f>IF(ISERROR(VLOOKUP(CONCATENATE($A37,"_",AS$2),'Reference data SID'!$B:$N,13,FALSE)),"",VLOOKUP(CONCATENATE($A37,"_",AS$2),'Reference data SID'!$B:$N,13,FALSE))</f>
        <v/>
      </c>
      <c r="AT37" s="16" t="str">
        <f>IF(ISERROR(VLOOKUP(CONCATENATE($A37,"_",AT$2),'Reference data SID'!$B:$N,13,FALSE)),"",VLOOKUP(CONCATENATE($A37,"_",AT$2),'Reference data SID'!$B:$N,13,FALSE))</f>
        <v/>
      </c>
    </row>
    <row r="38" spans="1:46" x14ac:dyDescent="0.25">
      <c r="A38">
        <v>34</v>
      </c>
      <c r="B38" s="16" t="str">
        <f>IF(ISERROR(VLOOKUP(CONCATENATE($A38,"_",B$2),'Reference data SID'!$B:$N,13,FALSE)),"",VLOOKUP(CONCATENATE($A38,"_",B$2),'Reference data SID'!$B:$N,13,FALSE))</f>
        <v/>
      </c>
      <c r="C38" s="16" t="str">
        <f>IF(ISERROR(VLOOKUP(CONCATENATE($A38,"_",C$2),'Reference data SID'!$B:$N,13,FALSE)),"",VLOOKUP(CONCATENATE($A38,"_",C$2),'Reference data SID'!$B:$N,13,FALSE))</f>
        <v/>
      </c>
      <c r="D38" s="16" t="str">
        <f>IF(ISERROR(VLOOKUP(CONCATENATE($A38,"_",D$2),'Reference data SID'!$B:$N,13,FALSE)),"",VLOOKUP(CONCATENATE($A38,"_",D$2),'Reference data SID'!$B:$N,13,FALSE))</f>
        <v/>
      </c>
      <c r="E38" s="16" t="str">
        <f>IF(ISERROR(VLOOKUP(CONCATENATE($A38,"_",E$2),'Reference data SID'!$B:$N,13,FALSE)),"",VLOOKUP(CONCATENATE($A38,"_",E$2),'Reference data SID'!$B:$N,13,FALSE))</f>
        <v/>
      </c>
      <c r="F38" s="16" t="str">
        <f>IF(ISERROR(VLOOKUP(CONCATENATE($A38,"_",F$2),'Reference data SID'!$B:$N,13,FALSE)),"",VLOOKUP(CONCATENATE($A38,"_",F$2),'Reference data SID'!$B:$N,13,FALSE))</f>
        <v/>
      </c>
      <c r="G38" s="16" t="str">
        <f>IF(ISERROR(VLOOKUP(CONCATENATE($A38,"_",G$2),'Reference data SID'!$B:$N,13,FALSE)),"",VLOOKUP(CONCATENATE($A38,"_",G$2),'Reference data SID'!$B:$N,13,FALSE))</f>
        <v/>
      </c>
      <c r="H38" s="16" t="str">
        <f>IF(ISERROR(VLOOKUP(CONCATENATE($A38,"_",H$2),'Reference data SID'!$B:$N,13,FALSE)),"",VLOOKUP(CONCATENATE($A38,"_",H$2),'Reference data SID'!$B:$N,13,FALSE))</f>
        <v/>
      </c>
      <c r="I38" s="16" t="str">
        <f>IF(ISERROR(VLOOKUP(CONCATENATE($A38,"_",I$2),'Reference data SID'!$B:$N,13,FALSE)),"",VLOOKUP(CONCATENATE($A38,"_",I$2),'Reference data SID'!$B:$N,13,FALSE))</f>
        <v/>
      </c>
      <c r="J38" s="16" t="str">
        <f>IF(ISERROR(VLOOKUP(CONCATENATE($A38,"_",J$2),'Reference data SID'!$B:$N,13,FALSE)),"",VLOOKUP(CONCATENATE($A38,"_",J$2),'Reference data SID'!$B:$N,13,FALSE))</f>
        <v/>
      </c>
      <c r="K38" s="16" t="str">
        <f>IF(ISERROR(VLOOKUP(CONCATENATE($A38,"_",K$2),'Reference data SID'!$B:$N,13,FALSE)),"",VLOOKUP(CONCATENATE($A38,"_",K$2),'Reference data SID'!$B:$N,13,FALSE))</f>
        <v/>
      </c>
      <c r="L38" s="16" t="str">
        <f>IF(ISERROR(VLOOKUP(CONCATENATE($A38,"_",L$2),'Reference data SID'!$B:$N,13,FALSE)),"",VLOOKUP(CONCATENATE($A38,"_",L$2),'Reference data SID'!$B:$N,13,FALSE))</f>
        <v/>
      </c>
      <c r="M38" s="16" t="str">
        <f>IF(ISERROR(VLOOKUP(CONCATENATE($A38,"_",M$2),'Reference data SID'!$B:$N,13,FALSE)),"",VLOOKUP(CONCATENATE($A38,"_",M$2),'Reference data SID'!$B:$N,13,FALSE))</f>
        <v/>
      </c>
      <c r="N38" s="16" t="str">
        <f>IF(ISERROR(VLOOKUP(CONCATENATE($A38,"_",N$2),'Reference data SID'!$B:$N,13,FALSE)),"",VLOOKUP(CONCATENATE($A38,"_",N$2),'Reference data SID'!$B:$N,13,FALSE))</f>
        <v/>
      </c>
      <c r="O38" s="16" t="str">
        <f>IF(ISERROR(VLOOKUP(CONCATENATE($A38,"_",O$2),'Reference data SID'!$B:$N,13,FALSE)),"",VLOOKUP(CONCATENATE($A38,"_",O$2),'Reference data SID'!$B:$N,13,FALSE))</f>
        <v/>
      </c>
      <c r="P38" s="16" t="str">
        <f>IF(ISERROR(VLOOKUP(CONCATENATE($A38,"_",P$2),'Reference data SID'!$B:$N,13,FALSE)),"",VLOOKUP(CONCATENATE($A38,"_",P$2),'Reference data SID'!$B:$N,13,FALSE))</f>
        <v/>
      </c>
      <c r="Q38" s="16" t="str">
        <f>IF(ISERROR(VLOOKUP(CONCATENATE($A38,"_",Q$2),'Reference data SID'!$B:$N,13,FALSE)),"",VLOOKUP(CONCATENATE($A38,"_",Q$2),'Reference data SID'!$B:$N,13,FALSE))</f>
        <v/>
      </c>
      <c r="R38" s="16" t="str">
        <f>IF(ISERROR(VLOOKUP(CONCATENATE($A38,"_",R$2),'Reference data SID'!$B:$N,13,FALSE)),"",VLOOKUP(CONCATENATE($A38,"_",R$2),'Reference data SID'!$B:$N,13,FALSE))</f>
        <v/>
      </c>
      <c r="S38" s="16" t="str">
        <f>IF(ISERROR(VLOOKUP(CONCATENATE($A38,"_",S$2),'Reference data SID'!$B:$N,13,FALSE)),"",VLOOKUP(CONCATENATE($A38,"_",S$2),'Reference data SID'!$B:$N,13,FALSE))</f>
        <v/>
      </c>
      <c r="T38" s="16" t="str">
        <f>IF(ISERROR(VLOOKUP(CONCATENATE($A38,"_",T$2),'Reference data SID'!$B:$N,13,FALSE)),"",VLOOKUP(CONCATENATE($A38,"_",T$2),'Reference data SID'!$B:$N,13,FALSE))</f>
        <v/>
      </c>
      <c r="U38" s="16" t="str">
        <f>IF(ISERROR(VLOOKUP(CONCATENATE($A38,"_",U$2),'Reference data SID'!$B:$N,13,FALSE)),"",VLOOKUP(CONCATENATE($A38,"_",U$2),'Reference data SID'!$B:$N,13,FALSE))</f>
        <v/>
      </c>
      <c r="V38" s="16" t="str">
        <f>IF(ISERROR(VLOOKUP(CONCATENATE($A38,"_",V$2),'Reference data SID'!$B:$N,13,FALSE)),"",VLOOKUP(CONCATENATE($A38,"_",V$2),'Reference data SID'!$B:$N,13,FALSE))</f>
        <v/>
      </c>
      <c r="W38" s="16" t="str">
        <f>IF(ISERROR(VLOOKUP(CONCATENATE($A38,"_",W$2),'Reference data SID'!$B:$N,13,FALSE)),"",VLOOKUP(CONCATENATE($A38,"_",W$2),'Reference data SID'!$B:$N,13,FALSE))</f>
        <v/>
      </c>
      <c r="X38" s="16" t="str">
        <f>IF(ISERROR(VLOOKUP(CONCATENATE($A38,"_",X$2),'Reference data SID'!$B:$N,13,FALSE)),"",VLOOKUP(CONCATENATE($A38,"_",X$2),'Reference data SID'!$B:$N,13,FALSE))</f>
        <v/>
      </c>
      <c r="Y38" s="17" t="str">
        <f>IF(ISERROR(VLOOKUP(CONCATENATE($A38,"_",Y$2),'Reference data SID'!$B:$N,13,FALSE)),"",VLOOKUP(CONCATENATE($A38,"_",Y$2),'Reference data SID'!$B:$N,13,FALSE))</f>
        <v>90480-55-0</v>
      </c>
      <c r="Z38" s="16" t="str">
        <f>IF(ISERROR(VLOOKUP(CONCATENATE($A38,"_",Z$2),'Reference data SID'!$B:$N,13,FALSE)),"",VLOOKUP(CONCATENATE($A38,"_",Z$2),'Reference data SID'!$B:$N,13,FALSE))</f>
        <v/>
      </c>
      <c r="AA38" s="16" t="str">
        <f>IF(ISERROR(VLOOKUP(CONCATENATE($A38,"_",AA$2),'Reference data SID'!$B:$N,13,FALSE)),"",VLOOKUP(CONCATENATE($A38,"_",AA$2),'Reference data SID'!$B:$N,13,FALSE))</f>
        <v/>
      </c>
      <c r="AB38" s="16" t="str">
        <f>IF(ISERROR(VLOOKUP(CONCATENATE($A38,"_",AB$2),'Reference data SID'!$B:$N,13,FALSE)),"",VLOOKUP(CONCATENATE($A38,"_",AB$2),'Reference data SID'!$B:$N,13,FALSE))</f>
        <v/>
      </c>
      <c r="AC38" s="16" t="str">
        <f>IF(ISERROR(VLOOKUP(CONCATENATE($A38,"_",AC$2),'Reference data SID'!$B:$N,13,FALSE)),"",VLOOKUP(CONCATENATE($A38,"_",AC$2),'Reference data SID'!$B:$N,13,FALSE))</f>
        <v/>
      </c>
      <c r="AD38" s="16" t="str">
        <f>IF(ISERROR(VLOOKUP(CONCATENATE($A38,"_",AD$2),'Reference data SID'!$B:$N,13,FALSE)),"",VLOOKUP(CONCATENATE($A38,"_",AD$2),'Reference data SID'!$B:$N,13,FALSE))</f>
        <v/>
      </c>
      <c r="AE38" s="16" t="str">
        <f>IF(ISERROR(VLOOKUP(CONCATENATE($A38,"_",AE$2),'Reference data SID'!$B:$N,13,FALSE)),"",VLOOKUP(CONCATENATE($A38,"_",AE$2),'Reference data SID'!$B:$N,13,FALSE))</f>
        <v/>
      </c>
      <c r="AF38" s="16" t="str">
        <f>IF(ISERROR(VLOOKUP(CONCATENATE($A38,"_",AF$2),'Reference data SID'!$B:$N,13,FALSE)),"",VLOOKUP(CONCATENATE($A38,"_",AF$2),'Reference data SID'!$B:$N,13,FALSE))</f>
        <v/>
      </c>
      <c r="AG38" s="16" t="str">
        <f>IF(ISERROR(VLOOKUP(CONCATENATE($A38,"_",AG$2),'Reference data SID'!$B:$N,13,FALSE)),"",VLOOKUP(CONCATENATE($A38,"_",AG$2),'Reference data SID'!$B:$N,13,FALSE))</f>
        <v/>
      </c>
      <c r="AH38" s="16" t="str">
        <f>IF(ISERROR(VLOOKUP(CONCATENATE($A38,"_",AH$2),'Reference data SID'!$B:$N,13,FALSE)),"",VLOOKUP(CONCATENATE($A38,"_",AH$2),'Reference data SID'!$B:$N,13,FALSE))</f>
        <v/>
      </c>
      <c r="AI38" s="16" t="str">
        <f>IF(ISERROR(VLOOKUP(CONCATENATE($A38,"_",AI$2),'Reference data SID'!$B:$N,13,FALSE)),"",VLOOKUP(CONCATENATE($A38,"_",AI$2),'Reference data SID'!$B:$N,13,FALSE))</f>
        <v/>
      </c>
      <c r="AJ38" s="16" t="str">
        <f>IF(ISERROR(VLOOKUP(CONCATENATE($A38,"_",AJ$2),'Reference data SID'!$B:$N,13,FALSE)),"",VLOOKUP(CONCATENATE($A38,"_",AJ$2),'Reference data SID'!$B:$N,13,FALSE))</f>
        <v/>
      </c>
      <c r="AK38" s="16" t="str">
        <f>IF(ISERROR(VLOOKUP(CONCATENATE($A38,"_",AK$2),'Reference data SID'!$B:$N,13,FALSE)),"",VLOOKUP(CONCATENATE($A38,"_",AK$2),'Reference data SID'!$B:$N,13,FALSE))</f>
        <v/>
      </c>
      <c r="AL38" s="16" t="str">
        <f>IF(ISERROR(VLOOKUP(CONCATENATE($A38,"_",AL$2),'Reference data SID'!$B:$N,13,FALSE)),"",VLOOKUP(CONCATENATE($A38,"_",AL$2),'Reference data SID'!$B:$N,13,FALSE))</f>
        <v/>
      </c>
      <c r="AM38" s="16" t="str">
        <f>IF(ISERROR(VLOOKUP(CONCATENATE($A38,"_",AM$2),'Reference data SID'!$B:$N,13,FALSE)),"",VLOOKUP(CONCATENATE($A38,"_",AM$2),'Reference data SID'!$B:$N,13,FALSE))</f>
        <v/>
      </c>
      <c r="AN38" s="16" t="str">
        <f>IF(ISERROR(VLOOKUP(CONCATENATE($A38,"_",AN$2),'Reference data SID'!$B:$N,13,FALSE)),"",VLOOKUP(CONCATENATE($A38,"_",AN$2),'Reference data SID'!$B:$N,13,FALSE))</f>
        <v/>
      </c>
      <c r="AO38" s="16" t="str">
        <f>IF(ISERROR(VLOOKUP(CONCATENATE($A38,"_",AO$2),'Reference data SID'!$B:$N,13,FALSE)),"",VLOOKUP(CONCATENATE($A38,"_",AO$2),'Reference data SID'!$B:$N,13,FALSE))</f>
        <v/>
      </c>
      <c r="AP38" s="16" t="str">
        <f>IF(ISERROR(VLOOKUP(CONCATENATE($A38,"_",AP$2),'Reference data SID'!$B:$N,13,FALSE)),"",VLOOKUP(CONCATENATE($A38,"_",AP$2),'Reference data SID'!$B:$N,13,FALSE))</f>
        <v/>
      </c>
      <c r="AQ38" s="16" t="str">
        <f>IF(ISERROR(VLOOKUP(CONCATENATE($A38,"_",AQ$2),'Reference data SID'!$B:$N,13,FALSE)),"",VLOOKUP(CONCATENATE($A38,"_",AQ$2),'Reference data SID'!$B:$N,13,FALSE))</f>
        <v/>
      </c>
      <c r="AR38" s="16" t="str">
        <f>IF(ISERROR(VLOOKUP(CONCATENATE($A38,"_",AR$2),'Reference data SID'!$B:$N,13,FALSE)),"",VLOOKUP(CONCATENATE($A38,"_",AR$2),'Reference data SID'!$B:$N,13,FALSE))</f>
        <v/>
      </c>
      <c r="AS38" s="16" t="str">
        <f>IF(ISERROR(VLOOKUP(CONCATENATE($A38,"_",AS$2),'Reference data SID'!$B:$N,13,FALSE)),"",VLOOKUP(CONCATENATE($A38,"_",AS$2),'Reference data SID'!$B:$N,13,FALSE))</f>
        <v/>
      </c>
      <c r="AT38" s="16" t="str">
        <f>IF(ISERROR(VLOOKUP(CONCATENATE($A38,"_",AT$2),'Reference data SID'!$B:$N,13,FALSE)),"",VLOOKUP(CONCATENATE($A38,"_",AT$2),'Reference data SID'!$B:$N,13,FALSE))</f>
        <v/>
      </c>
    </row>
    <row r="39" spans="1:46" x14ac:dyDescent="0.25">
      <c r="A39">
        <v>35</v>
      </c>
      <c r="B39" s="16" t="str">
        <f>IF(ISERROR(VLOOKUP(CONCATENATE($A39,"_",B$2),'Reference data SID'!$B:$N,13,FALSE)),"",VLOOKUP(CONCATENATE($A39,"_",B$2),'Reference data SID'!$B:$N,13,FALSE))</f>
        <v/>
      </c>
      <c r="C39" s="16" t="str">
        <f>IF(ISERROR(VLOOKUP(CONCATENATE($A39,"_",C$2),'Reference data SID'!$B:$N,13,FALSE)),"",VLOOKUP(CONCATENATE($A39,"_",C$2),'Reference data SID'!$B:$N,13,FALSE))</f>
        <v/>
      </c>
      <c r="D39" s="16" t="str">
        <f>IF(ISERROR(VLOOKUP(CONCATENATE($A39,"_",D$2),'Reference data SID'!$B:$N,13,FALSE)),"",VLOOKUP(CONCATENATE($A39,"_",D$2),'Reference data SID'!$B:$N,13,FALSE))</f>
        <v/>
      </c>
      <c r="E39" s="16" t="str">
        <f>IF(ISERROR(VLOOKUP(CONCATENATE($A39,"_",E$2),'Reference data SID'!$B:$N,13,FALSE)),"",VLOOKUP(CONCATENATE($A39,"_",E$2),'Reference data SID'!$B:$N,13,FALSE))</f>
        <v/>
      </c>
      <c r="F39" s="16" t="str">
        <f>IF(ISERROR(VLOOKUP(CONCATENATE($A39,"_",F$2),'Reference data SID'!$B:$N,13,FALSE)),"",VLOOKUP(CONCATENATE($A39,"_",F$2),'Reference data SID'!$B:$N,13,FALSE))</f>
        <v/>
      </c>
      <c r="G39" s="16" t="str">
        <f>IF(ISERROR(VLOOKUP(CONCATENATE($A39,"_",G$2),'Reference data SID'!$B:$N,13,FALSE)),"",VLOOKUP(CONCATENATE($A39,"_",G$2),'Reference data SID'!$B:$N,13,FALSE))</f>
        <v/>
      </c>
      <c r="H39" s="16" t="str">
        <f>IF(ISERROR(VLOOKUP(CONCATENATE($A39,"_",H$2),'Reference data SID'!$B:$N,13,FALSE)),"",VLOOKUP(CONCATENATE($A39,"_",H$2),'Reference data SID'!$B:$N,13,FALSE))</f>
        <v/>
      </c>
      <c r="I39" s="16" t="str">
        <f>IF(ISERROR(VLOOKUP(CONCATENATE($A39,"_",I$2),'Reference data SID'!$B:$N,13,FALSE)),"",VLOOKUP(CONCATENATE($A39,"_",I$2),'Reference data SID'!$B:$N,13,FALSE))</f>
        <v/>
      </c>
      <c r="J39" s="16" t="str">
        <f>IF(ISERROR(VLOOKUP(CONCATENATE($A39,"_",J$2),'Reference data SID'!$B:$N,13,FALSE)),"",VLOOKUP(CONCATENATE($A39,"_",J$2),'Reference data SID'!$B:$N,13,FALSE))</f>
        <v/>
      </c>
      <c r="K39" s="16" t="str">
        <f>IF(ISERROR(VLOOKUP(CONCATENATE($A39,"_",K$2),'Reference data SID'!$B:$N,13,FALSE)),"",VLOOKUP(CONCATENATE($A39,"_",K$2),'Reference data SID'!$B:$N,13,FALSE))</f>
        <v/>
      </c>
      <c r="L39" s="16" t="str">
        <f>IF(ISERROR(VLOOKUP(CONCATENATE($A39,"_",L$2),'Reference data SID'!$B:$N,13,FALSE)),"",VLOOKUP(CONCATENATE($A39,"_",L$2),'Reference data SID'!$B:$N,13,FALSE))</f>
        <v/>
      </c>
      <c r="M39" s="16" t="str">
        <f>IF(ISERROR(VLOOKUP(CONCATENATE($A39,"_",M$2),'Reference data SID'!$B:$N,13,FALSE)),"",VLOOKUP(CONCATENATE($A39,"_",M$2),'Reference data SID'!$B:$N,13,FALSE))</f>
        <v/>
      </c>
      <c r="N39" s="16" t="str">
        <f>IF(ISERROR(VLOOKUP(CONCATENATE($A39,"_",N$2),'Reference data SID'!$B:$N,13,FALSE)),"",VLOOKUP(CONCATENATE($A39,"_",N$2),'Reference data SID'!$B:$N,13,FALSE))</f>
        <v/>
      </c>
      <c r="O39" s="16" t="str">
        <f>IF(ISERROR(VLOOKUP(CONCATENATE($A39,"_",O$2),'Reference data SID'!$B:$N,13,FALSE)),"",VLOOKUP(CONCATENATE($A39,"_",O$2),'Reference data SID'!$B:$N,13,FALSE))</f>
        <v/>
      </c>
      <c r="P39" s="16" t="str">
        <f>IF(ISERROR(VLOOKUP(CONCATENATE($A39,"_",P$2),'Reference data SID'!$B:$N,13,FALSE)),"",VLOOKUP(CONCATENATE($A39,"_",P$2),'Reference data SID'!$B:$N,13,FALSE))</f>
        <v/>
      </c>
      <c r="Q39" s="16" t="str">
        <f>IF(ISERROR(VLOOKUP(CONCATENATE($A39,"_",Q$2),'Reference data SID'!$B:$N,13,FALSE)),"",VLOOKUP(CONCATENATE($A39,"_",Q$2),'Reference data SID'!$B:$N,13,FALSE))</f>
        <v/>
      </c>
      <c r="R39" s="16" t="str">
        <f>IF(ISERROR(VLOOKUP(CONCATENATE($A39,"_",R$2),'Reference data SID'!$B:$N,13,FALSE)),"",VLOOKUP(CONCATENATE($A39,"_",R$2),'Reference data SID'!$B:$N,13,FALSE))</f>
        <v/>
      </c>
      <c r="S39" s="16" t="str">
        <f>IF(ISERROR(VLOOKUP(CONCATENATE($A39,"_",S$2),'Reference data SID'!$B:$N,13,FALSE)),"",VLOOKUP(CONCATENATE($A39,"_",S$2),'Reference data SID'!$B:$N,13,FALSE))</f>
        <v/>
      </c>
      <c r="T39" s="16" t="str">
        <f>IF(ISERROR(VLOOKUP(CONCATENATE($A39,"_",T$2),'Reference data SID'!$B:$N,13,FALSE)),"",VLOOKUP(CONCATENATE($A39,"_",T$2),'Reference data SID'!$B:$N,13,FALSE))</f>
        <v/>
      </c>
      <c r="U39" s="16" t="str">
        <f>IF(ISERROR(VLOOKUP(CONCATENATE($A39,"_",U$2),'Reference data SID'!$B:$N,13,FALSE)),"",VLOOKUP(CONCATENATE($A39,"_",U$2),'Reference data SID'!$B:$N,13,FALSE))</f>
        <v/>
      </c>
      <c r="V39" s="16" t="str">
        <f>IF(ISERROR(VLOOKUP(CONCATENATE($A39,"_",V$2),'Reference data SID'!$B:$N,13,FALSE)),"",VLOOKUP(CONCATENATE($A39,"_",V$2),'Reference data SID'!$B:$N,13,FALSE))</f>
        <v/>
      </c>
      <c r="W39" s="16" t="str">
        <f>IF(ISERROR(VLOOKUP(CONCATENATE($A39,"_",W$2),'Reference data SID'!$B:$N,13,FALSE)),"",VLOOKUP(CONCATENATE($A39,"_",W$2),'Reference data SID'!$B:$N,13,FALSE))</f>
        <v/>
      </c>
      <c r="X39" s="16" t="str">
        <f>IF(ISERROR(VLOOKUP(CONCATENATE($A39,"_",X$2),'Reference data SID'!$B:$N,13,FALSE)),"",VLOOKUP(CONCATENATE($A39,"_",X$2),'Reference data SID'!$B:$N,13,FALSE))</f>
        <v/>
      </c>
      <c r="Y39" s="17" t="str">
        <f>IF(ISERROR(VLOOKUP(CONCATENATE($A39,"_",Y$2),'Reference data SID'!$B:$N,13,FALSE)),"",VLOOKUP(CONCATENATE($A39,"_",Y$2),'Reference data SID'!$B:$N,13,FALSE))</f>
        <v>85938-56-3</v>
      </c>
      <c r="Z39" s="16" t="str">
        <f>IF(ISERROR(VLOOKUP(CONCATENATE($A39,"_",Z$2),'Reference data SID'!$B:$N,13,FALSE)),"",VLOOKUP(CONCATENATE($A39,"_",Z$2),'Reference data SID'!$B:$N,13,FALSE))</f>
        <v/>
      </c>
      <c r="AA39" s="16" t="str">
        <f>IF(ISERROR(VLOOKUP(CONCATENATE($A39,"_",AA$2),'Reference data SID'!$B:$N,13,FALSE)),"",VLOOKUP(CONCATENATE($A39,"_",AA$2),'Reference data SID'!$B:$N,13,FALSE))</f>
        <v/>
      </c>
      <c r="AB39" s="16" t="str">
        <f>IF(ISERROR(VLOOKUP(CONCATENATE($A39,"_",AB$2),'Reference data SID'!$B:$N,13,FALSE)),"",VLOOKUP(CONCATENATE($A39,"_",AB$2),'Reference data SID'!$B:$N,13,FALSE))</f>
        <v/>
      </c>
      <c r="AC39" s="16" t="str">
        <f>IF(ISERROR(VLOOKUP(CONCATENATE($A39,"_",AC$2),'Reference data SID'!$B:$N,13,FALSE)),"",VLOOKUP(CONCATENATE($A39,"_",AC$2),'Reference data SID'!$B:$N,13,FALSE))</f>
        <v/>
      </c>
      <c r="AD39" s="16" t="str">
        <f>IF(ISERROR(VLOOKUP(CONCATENATE($A39,"_",AD$2),'Reference data SID'!$B:$N,13,FALSE)),"",VLOOKUP(CONCATENATE($A39,"_",AD$2),'Reference data SID'!$B:$N,13,FALSE))</f>
        <v/>
      </c>
      <c r="AE39" s="16" t="str">
        <f>IF(ISERROR(VLOOKUP(CONCATENATE($A39,"_",AE$2),'Reference data SID'!$B:$N,13,FALSE)),"",VLOOKUP(CONCATENATE($A39,"_",AE$2),'Reference data SID'!$B:$N,13,FALSE))</f>
        <v/>
      </c>
      <c r="AF39" s="16" t="str">
        <f>IF(ISERROR(VLOOKUP(CONCATENATE($A39,"_",AF$2),'Reference data SID'!$B:$N,13,FALSE)),"",VLOOKUP(CONCATENATE($A39,"_",AF$2),'Reference data SID'!$B:$N,13,FALSE))</f>
        <v/>
      </c>
      <c r="AG39" s="16" t="str">
        <f>IF(ISERROR(VLOOKUP(CONCATENATE($A39,"_",AG$2),'Reference data SID'!$B:$N,13,FALSE)),"",VLOOKUP(CONCATENATE($A39,"_",AG$2),'Reference data SID'!$B:$N,13,FALSE))</f>
        <v/>
      </c>
      <c r="AH39" s="16" t="str">
        <f>IF(ISERROR(VLOOKUP(CONCATENATE($A39,"_",AH$2),'Reference data SID'!$B:$N,13,FALSE)),"",VLOOKUP(CONCATENATE($A39,"_",AH$2),'Reference data SID'!$B:$N,13,FALSE))</f>
        <v/>
      </c>
      <c r="AI39" s="16" t="str">
        <f>IF(ISERROR(VLOOKUP(CONCATENATE($A39,"_",AI$2),'Reference data SID'!$B:$N,13,FALSE)),"",VLOOKUP(CONCATENATE($A39,"_",AI$2),'Reference data SID'!$B:$N,13,FALSE))</f>
        <v/>
      </c>
      <c r="AJ39" s="16" t="str">
        <f>IF(ISERROR(VLOOKUP(CONCATENATE($A39,"_",AJ$2),'Reference data SID'!$B:$N,13,FALSE)),"",VLOOKUP(CONCATENATE($A39,"_",AJ$2),'Reference data SID'!$B:$N,13,FALSE))</f>
        <v/>
      </c>
      <c r="AK39" s="16" t="str">
        <f>IF(ISERROR(VLOOKUP(CONCATENATE($A39,"_",AK$2),'Reference data SID'!$B:$N,13,FALSE)),"",VLOOKUP(CONCATENATE($A39,"_",AK$2),'Reference data SID'!$B:$N,13,FALSE))</f>
        <v/>
      </c>
      <c r="AL39" s="16" t="str">
        <f>IF(ISERROR(VLOOKUP(CONCATENATE($A39,"_",AL$2),'Reference data SID'!$B:$N,13,FALSE)),"",VLOOKUP(CONCATENATE($A39,"_",AL$2),'Reference data SID'!$B:$N,13,FALSE))</f>
        <v/>
      </c>
      <c r="AM39" s="16" t="str">
        <f>IF(ISERROR(VLOOKUP(CONCATENATE($A39,"_",AM$2),'Reference data SID'!$B:$N,13,FALSE)),"",VLOOKUP(CONCATENATE($A39,"_",AM$2),'Reference data SID'!$B:$N,13,FALSE))</f>
        <v/>
      </c>
      <c r="AN39" s="16" t="str">
        <f>IF(ISERROR(VLOOKUP(CONCATENATE($A39,"_",AN$2),'Reference data SID'!$B:$N,13,FALSE)),"",VLOOKUP(CONCATENATE($A39,"_",AN$2),'Reference data SID'!$B:$N,13,FALSE))</f>
        <v/>
      </c>
      <c r="AO39" s="16" t="str">
        <f>IF(ISERROR(VLOOKUP(CONCATENATE($A39,"_",AO$2),'Reference data SID'!$B:$N,13,FALSE)),"",VLOOKUP(CONCATENATE($A39,"_",AO$2),'Reference data SID'!$B:$N,13,FALSE))</f>
        <v/>
      </c>
      <c r="AP39" s="16" t="str">
        <f>IF(ISERROR(VLOOKUP(CONCATENATE($A39,"_",AP$2),'Reference data SID'!$B:$N,13,FALSE)),"",VLOOKUP(CONCATENATE($A39,"_",AP$2),'Reference data SID'!$B:$N,13,FALSE))</f>
        <v/>
      </c>
      <c r="AQ39" s="16" t="str">
        <f>IF(ISERROR(VLOOKUP(CONCATENATE($A39,"_",AQ$2),'Reference data SID'!$B:$N,13,FALSE)),"",VLOOKUP(CONCATENATE($A39,"_",AQ$2),'Reference data SID'!$B:$N,13,FALSE))</f>
        <v/>
      </c>
      <c r="AR39" s="16" t="str">
        <f>IF(ISERROR(VLOOKUP(CONCATENATE($A39,"_",AR$2),'Reference data SID'!$B:$N,13,FALSE)),"",VLOOKUP(CONCATENATE($A39,"_",AR$2),'Reference data SID'!$B:$N,13,FALSE))</f>
        <v/>
      </c>
      <c r="AS39" s="16" t="str">
        <f>IF(ISERROR(VLOOKUP(CONCATENATE($A39,"_",AS$2),'Reference data SID'!$B:$N,13,FALSE)),"",VLOOKUP(CONCATENATE($A39,"_",AS$2),'Reference data SID'!$B:$N,13,FALSE))</f>
        <v/>
      </c>
      <c r="AT39" s="16" t="str">
        <f>IF(ISERROR(VLOOKUP(CONCATENATE($A39,"_",AT$2),'Reference data SID'!$B:$N,13,FALSE)),"",VLOOKUP(CONCATENATE($A39,"_",AT$2),'Reference data SID'!$B:$N,13,FALSE))</f>
        <v/>
      </c>
    </row>
    <row r="40" spans="1:46" x14ac:dyDescent="0.25">
      <c r="A40">
        <v>36</v>
      </c>
      <c r="B40" s="16" t="str">
        <f>IF(ISERROR(VLOOKUP(CONCATENATE($A40,"_",B$2),'Reference data SID'!$B:$N,13,FALSE)),"",VLOOKUP(CONCATENATE($A40,"_",B$2),'Reference data SID'!$B:$N,13,FALSE))</f>
        <v/>
      </c>
      <c r="C40" s="16" t="str">
        <f>IF(ISERROR(VLOOKUP(CONCATENATE($A40,"_",C$2),'Reference data SID'!$B:$N,13,FALSE)),"",VLOOKUP(CONCATENATE($A40,"_",C$2),'Reference data SID'!$B:$N,13,FALSE))</f>
        <v/>
      </c>
      <c r="D40" s="16" t="str">
        <f>IF(ISERROR(VLOOKUP(CONCATENATE($A40,"_",D$2),'Reference data SID'!$B:$N,13,FALSE)),"",VLOOKUP(CONCATENATE($A40,"_",D$2),'Reference data SID'!$B:$N,13,FALSE))</f>
        <v/>
      </c>
      <c r="E40" s="16" t="str">
        <f>IF(ISERROR(VLOOKUP(CONCATENATE($A40,"_",E$2),'Reference data SID'!$B:$N,13,FALSE)),"",VLOOKUP(CONCATENATE($A40,"_",E$2),'Reference data SID'!$B:$N,13,FALSE))</f>
        <v/>
      </c>
      <c r="F40" s="16" t="str">
        <f>IF(ISERROR(VLOOKUP(CONCATENATE($A40,"_",F$2),'Reference data SID'!$B:$N,13,FALSE)),"",VLOOKUP(CONCATENATE($A40,"_",F$2),'Reference data SID'!$B:$N,13,FALSE))</f>
        <v/>
      </c>
      <c r="G40" s="16" t="str">
        <f>IF(ISERROR(VLOOKUP(CONCATENATE($A40,"_",G$2),'Reference data SID'!$B:$N,13,FALSE)),"",VLOOKUP(CONCATENATE($A40,"_",G$2),'Reference data SID'!$B:$N,13,FALSE))</f>
        <v/>
      </c>
      <c r="H40" s="16" t="str">
        <f>IF(ISERROR(VLOOKUP(CONCATENATE($A40,"_",H$2),'Reference data SID'!$B:$N,13,FALSE)),"",VLOOKUP(CONCATENATE($A40,"_",H$2),'Reference data SID'!$B:$N,13,FALSE))</f>
        <v/>
      </c>
      <c r="I40" s="16" t="str">
        <f>IF(ISERROR(VLOOKUP(CONCATENATE($A40,"_",I$2),'Reference data SID'!$B:$N,13,FALSE)),"",VLOOKUP(CONCATENATE($A40,"_",I$2),'Reference data SID'!$B:$N,13,FALSE))</f>
        <v/>
      </c>
      <c r="J40" s="16" t="str">
        <f>IF(ISERROR(VLOOKUP(CONCATENATE($A40,"_",J$2),'Reference data SID'!$B:$N,13,FALSE)),"",VLOOKUP(CONCATENATE($A40,"_",J$2),'Reference data SID'!$B:$N,13,FALSE))</f>
        <v/>
      </c>
      <c r="K40" s="16" t="str">
        <f>IF(ISERROR(VLOOKUP(CONCATENATE($A40,"_",K$2),'Reference data SID'!$B:$N,13,FALSE)),"",VLOOKUP(CONCATENATE($A40,"_",K$2),'Reference data SID'!$B:$N,13,FALSE))</f>
        <v/>
      </c>
      <c r="L40" s="16" t="str">
        <f>IF(ISERROR(VLOOKUP(CONCATENATE($A40,"_",L$2),'Reference data SID'!$B:$N,13,FALSE)),"",VLOOKUP(CONCATENATE($A40,"_",L$2),'Reference data SID'!$B:$N,13,FALSE))</f>
        <v/>
      </c>
      <c r="M40" s="16" t="str">
        <f>IF(ISERROR(VLOOKUP(CONCATENATE($A40,"_",M$2),'Reference data SID'!$B:$N,13,FALSE)),"",VLOOKUP(CONCATENATE($A40,"_",M$2),'Reference data SID'!$B:$N,13,FALSE))</f>
        <v/>
      </c>
      <c r="N40" s="16" t="str">
        <f>IF(ISERROR(VLOOKUP(CONCATENATE($A40,"_",N$2),'Reference data SID'!$B:$N,13,FALSE)),"",VLOOKUP(CONCATENATE($A40,"_",N$2),'Reference data SID'!$B:$N,13,FALSE))</f>
        <v/>
      </c>
      <c r="O40" s="16" t="str">
        <f>IF(ISERROR(VLOOKUP(CONCATENATE($A40,"_",O$2),'Reference data SID'!$B:$N,13,FALSE)),"",VLOOKUP(CONCATENATE($A40,"_",O$2),'Reference data SID'!$B:$N,13,FALSE))</f>
        <v/>
      </c>
      <c r="P40" s="16" t="str">
        <f>IF(ISERROR(VLOOKUP(CONCATENATE($A40,"_",P$2),'Reference data SID'!$B:$N,13,FALSE)),"",VLOOKUP(CONCATENATE($A40,"_",P$2),'Reference data SID'!$B:$N,13,FALSE))</f>
        <v/>
      </c>
      <c r="Q40" s="16" t="str">
        <f>IF(ISERROR(VLOOKUP(CONCATENATE($A40,"_",Q$2),'Reference data SID'!$B:$N,13,FALSE)),"",VLOOKUP(CONCATENATE($A40,"_",Q$2),'Reference data SID'!$B:$N,13,FALSE))</f>
        <v/>
      </c>
      <c r="R40" s="16" t="str">
        <f>IF(ISERROR(VLOOKUP(CONCATENATE($A40,"_",R$2),'Reference data SID'!$B:$N,13,FALSE)),"",VLOOKUP(CONCATENATE($A40,"_",R$2),'Reference data SID'!$B:$N,13,FALSE))</f>
        <v/>
      </c>
      <c r="S40" s="16" t="str">
        <f>IF(ISERROR(VLOOKUP(CONCATENATE($A40,"_",S$2),'Reference data SID'!$B:$N,13,FALSE)),"",VLOOKUP(CONCATENATE($A40,"_",S$2),'Reference data SID'!$B:$N,13,FALSE))</f>
        <v/>
      </c>
      <c r="T40" s="16" t="str">
        <f>IF(ISERROR(VLOOKUP(CONCATENATE($A40,"_",T$2),'Reference data SID'!$B:$N,13,FALSE)),"",VLOOKUP(CONCATENATE($A40,"_",T$2),'Reference data SID'!$B:$N,13,FALSE))</f>
        <v/>
      </c>
      <c r="U40" s="16" t="str">
        <f>IF(ISERROR(VLOOKUP(CONCATENATE($A40,"_",U$2),'Reference data SID'!$B:$N,13,FALSE)),"",VLOOKUP(CONCATENATE($A40,"_",U$2),'Reference data SID'!$B:$N,13,FALSE))</f>
        <v/>
      </c>
      <c r="V40" s="16" t="str">
        <f>IF(ISERROR(VLOOKUP(CONCATENATE($A40,"_",V$2),'Reference data SID'!$B:$N,13,FALSE)),"",VLOOKUP(CONCATENATE($A40,"_",V$2),'Reference data SID'!$B:$N,13,FALSE))</f>
        <v/>
      </c>
      <c r="W40" s="16" t="str">
        <f>IF(ISERROR(VLOOKUP(CONCATENATE($A40,"_",W$2),'Reference data SID'!$B:$N,13,FALSE)),"",VLOOKUP(CONCATENATE($A40,"_",W$2),'Reference data SID'!$B:$N,13,FALSE))</f>
        <v/>
      </c>
      <c r="X40" s="16" t="str">
        <f>IF(ISERROR(VLOOKUP(CONCATENATE($A40,"_",X$2),'Reference data SID'!$B:$N,13,FALSE)),"",VLOOKUP(CONCATENATE($A40,"_",X$2),'Reference data SID'!$B:$N,13,FALSE))</f>
        <v/>
      </c>
      <c r="Y40" s="17" t="str">
        <f>IF(ISERROR(VLOOKUP(CONCATENATE($A40,"_",Y$2),'Reference data SID'!$B:$N,13,FALSE)),"",VLOOKUP(CONCATENATE($A40,"_",Y$2),'Reference data SID'!$B:$N,13,FALSE))</f>
        <v>85681-64-7</v>
      </c>
      <c r="Z40" s="16" t="str">
        <f>IF(ISERROR(VLOOKUP(CONCATENATE($A40,"_",Z$2),'Reference data SID'!$B:$N,13,FALSE)),"",VLOOKUP(CONCATENATE($A40,"_",Z$2),'Reference data SID'!$B:$N,13,FALSE))</f>
        <v/>
      </c>
      <c r="AA40" s="16" t="str">
        <f>IF(ISERROR(VLOOKUP(CONCATENATE($A40,"_",AA$2),'Reference data SID'!$B:$N,13,FALSE)),"",VLOOKUP(CONCATENATE($A40,"_",AA$2),'Reference data SID'!$B:$N,13,FALSE))</f>
        <v/>
      </c>
      <c r="AB40" s="16" t="str">
        <f>IF(ISERROR(VLOOKUP(CONCATENATE($A40,"_",AB$2),'Reference data SID'!$B:$N,13,FALSE)),"",VLOOKUP(CONCATENATE($A40,"_",AB$2),'Reference data SID'!$B:$N,13,FALSE))</f>
        <v/>
      </c>
      <c r="AC40" s="16" t="str">
        <f>IF(ISERROR(VLOOKUP(CONCATENATE($A40,"_",AC$2),'Reference data SID'!$B:$N,13,FALSE)),"",VLOOKUP(CONCATENATE($A40,"_",AC$2),'Reference data SID'!$B:$N,13,FALSE))</f>
        <v/>
      </c>
      <c r="AD40" s="16" t="str">
        <f>IF(ISERROR(VLOOKUP(CONCATENATE($A40,"_",AD$2),'Reference data SID'!$B:$N,13,FALSE)),"",VLOOKUP(CONCATENATE($A40,"_",AD$2),'Reference data SID'!$B:$N,13,FALSE))</f>
        <v/>
      </c>
      <c r="AE40" s="16" t="str">
        <f>IF(ISERROR(VLOOKUP(CONCATENATE($A40,"_",AE$2),'Reference data SID'!$B:$N,13,FALSE)),"",VLOOKUP(CONCATENATE($A40,"_",AE$2),'Reference data SID'!$B:$N,13,FALSE))</f>
        <v/>
      </c>
      <c r="AF40" s="16" t="str">
        <f>IF(ISERROR(VLOOKUP(CONCATENATE($A40,"_",AF$2),'Reference data SID'!$B:$N,13,FALSE)),"",VLOOKUP(CONCATENATE($A40,"_",AF$2),'Reference data SID'!$B:$N,13,FALSE))</f>
        <v/>
      </c>
      <c r="AG40" s="16" t="str">
        <f>IF(ISERROR(VLOOKUP(CONCATENATE($A40,"_",AG$2),'Reference data SID'!$B:$N,13,FALSE)),"",VLOOKUP(CONCATENATE($A40,"_",AG$2),'Reference data SID'!$B:$N,13,FALSE))</f>
        <v/>
      </c>
      <c r="AH40" s="16" t="str">
        <f>IF(ISERROR(VLOOKUP(CONCATENATE($A40,"_",AH$2),'Reference data SID'!$B:$N,13,FALSE)),"",VLOOKUP(CONCATENATE($A40,"_",AH$2),'Reference data SID'!$B:$N,13,FALSE))</f>
        <v/>
      </c>
      <c r="AI40" s="16" t="str">
        <f>IF(ISERROR(VLOOKUP(CONCATENATE($A40,"_",AI$2),'Reference data SID'!$B:$N,13,FALSE)),"",VLOOKUP(CONCATENATE($A40,"_",AI$2),'Reference data SID'!$B:$N,13,FALSE))</f>
        <v/>
      </c>
      <c r="AJ40" s="16" t="str">
        <f>IF(ISERROR(VLOOKUP(CONCATENATE($A40,"_",AJ$2),'Reference data SID'!$B:$N,13,FALSE)),"",VLOOKUP(CONCATENATE($A40,"_",AJ$2),'Reference data SID'!$B:$N,13,FALSE))</f>
        <v/>
      </c>
      <c r="AK40" s="16" t="str">
        <f>IF(ISERROR(VLOOKUP(CONCATENATE($A40,"_",AK$2),'Reference data SID'!$B:$N,13,FALSE)),"",VLOOKUP(CONCATENATE($A40,"_",AK$2),'Reference data SID'!$B:$N,13,FALSE))</f>
        <v/>
      </c>
      <c r="AL40" s="16" t="str">
        <f>IF(ISERROR(VLOOKUP(CONCATENATE($A40,"_",AL$2),'Reference data SID'!$B:$N,13,FALSE)),"",VLOOKUP(CONCATENATE($A40,"_",AL$2),'Reference data SID'!$B:$N,13,FALSE))</f>
        <v/>
      </c>
      <c r="AM40" s="16" t="str">
        <f>IF(ISERROR(VLOOKUP(CONCATENATE($A40,"_",AM$2),'Reference data SID'!$B:$N,13,FALSE)),"",VLOOKUP(CONCATENATE($A40,"_",AM$2),'Reference data SID'!$B:$N,13,FALSE))</f>
        <v/>
      </c>
      <c r="AN40" s="16" t="str">
        <f>IF(ISERROR(VLOOKUP(CONCATENATE($A40,"_",AN$2),'Reference data SID'!$B:$N,13,FALSE)),"",VLOOKUP(CONCATENATE($A40,"_",AN$2),'Reference data SID'!$B:$N,13,FALSE))</f>
        <v/>
      </c>
      <c r="AO40" s="16" t="str">
        <f>IF(ISERROR(VLOOKUP(CONCATENATE($A40,"_",AO$2),'Reference data SID'!$B:$N,13,FALSE)),"",VLOOKUP(CONCATENATE($A40,"_",AO$2),'Reference data SID'!$B:$N,13,FALSE))</f>
        <v/>
      </c>
      <c r="AP40" s="16" t="str">
        <f>IF(ISERROR(VLOOKUP(CONCATENATE($A40,"_",AP$2),'Reference data SID'!$B:$N,13,FALSE)),"",VLOOKUP(CONCATENATE($A40,"_",AP$2),'Reference data SID'!$B:$N,13,FALSE))</f>
        <v/>
      </c>
      <c r="AQ40" s="16" t="str">
        <f>IF(ISERROR(VLOOKUP(CONCATENATE($A40,"_",AQ$2),'Reference data SID'!$B:$N,13,FALSE)),"",VLOOKUP(CONCATENATE($A40,"_",AQ$2),'Reference data SID'!$B:$N,13,FALSE))</f>
        <v/>
      </c>
      <c r="AR40" s="16" t="str">
        <f>IF(ISERROR(VLOOKUP(CONCATENATE($A40,"_",AR$2),'Reference data SID'!$B:$N,13,FALSE)),"",VLOOKUP(CONCATENATE($A40,"_",AR$2),'Reference data SID'!$B:$N,13,FALSE))</f>
        <v/>
      </c>
      <c r="AS40" s="16" t="str">
        <f>IF(ISERROR(VLOOKUP(CONCATENATE($A40,"_",AS$2),'Reference data SID'!$B:$N,13,FALSE)),"",VLOOKUP(CONCATENATE($A40,"_",AS$2),'Reference data SID'!$B:$N,13,FALSE))</f>
        <v/>
      </c>
      <c r="AT40" s="16" t="str">
        <f>IF(ISERROR(VLOOKUP(CONCATENATE($A40,"_",AT$2),'Reference data SID'!$B:$N,13,FALSE)),"",VLOOKUP(CONCATENATE($A40,"_",AT$2),'Reference data SID'!$B:$N,13,FALSE))</f>
        <v/>
      </c>
    </row>
    <row r="41" spans="1:46" x14ac:dyDescent="0.25">
      <c r="A41">
        <v>37</v>
      </c>
      <c r="B41" s="16" t="str">
        <f>IF(ISERROR(VLOOKUP(CONCATENATE($A41,"_",B$2),'Reference data SID'!$B:$N,13,FALSE)),"",VLOOKUP(CONCATENATE($A41,"_",B$2),'Reference data SID'!$B:$N,13,FALSE))</f>
        <v/>
      </c>
      <c r="C41" s="16" t="str">
        <f>IF(ISERROR(VLOOKUP(CONCATENATE($A41,"_",C$2),'Reference data SID'!$B:$N,13,FALSE)),"",VLOOKUP(CONCATENATE($A41,"_",C$2),'Reference data SID'!$B:$N,13,FALSE))</f>
        <v/>
      </c>
      <c r="D41" s="16" t="str">
        <f>IF(ISERROR(VLOOKUP(CONCATENATE($A41,"_",D$2),'Reference data SID'!$B:$N,13,FALSE)),"",VLOOKUP(CONCATENATE($A41,"_",D$2),'Reference data SID'!$B:$N,13,FALSE))</f>
        <v/>
      </c>
      <c r="E41" s="16" t="str">
        <f>IF(ISERROR(VLOOKUP(CONCATENATE($A41,"_",E$2),'Reference data SID'!$B:$N,13,FALSE)),"",VLOOKUP(CONCATENATE($A41,"_",E$2),'Reference data SID'!$B:$N,13,FALSE))</f>
        <v/>
      </c>
      <c r="F41" s="16" t="str">
        <f>IF(ISERROR(VLOOKUP(CONCATENATE($A41,"_",F$2),'Reference data SID'!$B:$N,13,FALSE)),"",VLOOKUP(CONCATENATE($A41,"_",F$2),'Reference data SID'!$B:$N,13,FALSE))</f>
        <v/>
      </c>
      <c r="G41" s="16" t="str">
        <f>IF(ISERROR(VLOOKUP(CONCATENATE($A41,"_",G$2),'Reference data SID'!$B:$N,13,FALSE)),"",VLOOKUP(CONCATENATE($A41,"_",G$2),'Reference data SID'!$B:$N,13,FALSE))</f>
        <v/>
      </c>
      <c r="H41" s="16" t="str">
        <f>IF(ISERROR(VLOOKUP(CONCATENATE($A41,"_",H$2),'Reference data SID'!$B:$N,13,FALSE)),"",VLOOKUP(CONCATENATE($A41,"_",H$2),'Reference data SID'!$B:$N,13,FALSE))</f>
        <v/>
      </c>
      <c r="I41" s="16" t="str">
        <f>IF(ISERROR(VLOOKUP(CONCATENATE($A41,"_",I$2),'Reference data SID'!$B:$N,13,FALSE)),"",VLOOKUP(CONCATENATE($A41,"_",I$2),'Reference data SID'!$B:$N,13,FALSE))</f>
        <v/>
      </c>
      <c r="J41" s="16" t="str">
        <f>IF(ISERROR(VLOOKUP(CONCATENATE($A41,"_",J$2),'Reference data SID'!$B:$N,13,FALSE)),"",VLOOKUP(CONCATENATE($A41,"_",J$2),'Reference data SID'!$B:$N,13,FALSE))</f>
        <v/>
      </c>
      <c r="K41" s="16" t="str">
        <f>IF(ISERROR(VLOOKUP(CONCATENATE($A41,"_",K$2),'Reference data SID'!$B:$N,13,FALSE)),"",VLOOKUP(CONCATENATE($A41,"_",K$2),'Reference data SID'!$B:$N,13,FALSE))</f>
        <v/>
      </c>
      <c r="L41" s="16" t="str">
        <f>IF(ISERROR(VLOOKUP(CONCATENATE($A41,"_",L$2),'Reference data SID'!$B:$N,13,FALSE)),"",VLOOKUP(CONCATENATE($A41,"_",L$2),'Reference data SID'!$B:$N,13,FALSE))</f>
        <v/>
      </c>
      <c r="M41" s="16" t="str">
        <f>IF(ISERROR(VLOOKUP(CONCATENATE($A41,"_",M$2),'Reference data SID'!$B:$N,13,FALSE)),"",VLOOKUP(CONCATENATE($A41,"_",M$2),'Reference data SID'!$B:$N,13,FALSE))</f>
        <v/>
      </c>
      <c r="N41" s="16" t="str">
        <f>IF(ISERROR(VLOOKUP(CONCATENATE($A41,"_",N$2),'Reference data SID'!$B:$N,13,FALSE)),"",VLOOKUP(CONCATENATE($A41,"_",N$2),'Reference data SID'!$B:$N,13,FALSE))</f>
        <v/>
      </c>
      <c r="O41" s="16" t="str">
        <f>IF(ISERROR(VLOOKUP(CONCATENATE($A41,"_",O$2),'Reference data SID'!$B:$N,13,FALSE)),"",VLOOKUP(CONCATENATE($A41,"_",O$2),'Reference data SID'!$B:$N,13,FALSE))</f>
        <v/>
      </c>
      <c r="P41" s="16" t="str">
        <f>IF(ISERROR(VLOOKUP(CONCATENATE($A41,"_",P$2),'Reference data SID'!$B:$N,13,FALSE)),"",VLOOKUP(CONCATENATE($A41,"_",P$2),'Reference data SID'!$B:$N,13,FALSE))</f>
        <v/>
      </c>
      <c r="Q41" s="16" t="str">
        <f>IF(ISERROR(VLOOKUP(CONCATENATE($A41,"_",Q$2),'Reference data SID'!$B:$N,13,FALSE)),"",VLOOKUP(CONCATENATE($A41,"_",Q$2),'Reference data SID'!$B:$N,13,FALSE))</f>
        <v/>
      </c>
      <c r="R41" s="16" t="str">
        <f>IF(ISERROR(VLOOKUP(CONCATENATE($A41,"_",R$2),'Reference data SID'!$B:$N,13,FALSE)),"",VLOOKUP(CONCATENATE($A41,"_",R$2),'Reference data SID'!$B:$N,13,FALSE))</f>
        <v/>
      </c>
      <c r="S41" s="16" t="str">
        <f>IF(ISERROR(VLOOKUP(CONCATENATE($A41,"_",S$2),'Reference data SID'!$B:$N,13,FALSE)),"",VLOOKUP(CONCATENATE($A41,"_",S$2),'Reference data SID'!$B:$N,13,FALSE))</f>
        <v/>
      </c>
      <c r="T41" s="16" t="str">
        <f>IF(ISERROR(VLOOKUP(CONCATENATE($A41,"_",T$2),'Reference data SID'!$B:$N,13,FALSE)),"",VLOOKUP(CONCATENATE($A41,"_",T$2),'Reference data SID'!$B:$N,13,FALSE))</f>
        <v/>
      </c>
      <c r="U41" s="16" t="str">
        <f>IF(ISERROR(VLOOKUP(CONCATENATE($A41,"_",U$2),'Reference data SID'!$B:$N,13,FALSE)),"",VLOOKUP(CONCATENATE($A41,"_",U$2),'Reference data SID'!$B:$N,13,FALSE))</f>
        <v/>
      </c>
      <c r="V41" s="16" t="str">
        <f>IF(ISERROR(VLOOKUP(CONCATENATE($A41,"_",V$2),'Reference data SID'!$B:$N,13,FALSE)),"",VLOOKUP(CONCATENATE($A41,"_",V$2),'Reference data SID'!$B:$N,13,FALSE))</f>
        <v/>
      </c>
      <c r="W41" s="16" t="str">
        <f>IF(ISERROR(VLOOKUP(CONCATENATE($A41,"_",W$2),'Reference data SID'!$B:$N,13,FALSE)),"",VLOOKUP(CONCATENATE($A41,"_",W$2),'Reference data SID'!$B:$N,13,FALSE))</f>
        <v/>
      </c>
      <c r="X41" s="16" t="str">
        <f>IF(ISERROR(VLOOKUP(CONCATENATE($A41,"_",X$2),'Reference data SID'!$B:$N,13,FALSE)),"",VLOOKUP(CONCATENATE($A41,"_",X$2),'Reference data SID'!$B:$N,13,FALSE))</f>
        <v/>
      </c>
      <c r="Y41" s="17" t="str">
        <f>IF(ISERROR(VLOOKUP(CONCATENATE($A41,"_",Y$2),'Reference data SID'!$B:$N,13,FALSE)),"",VLOOKUP(CONCATENATE($A41,"_",Y$2),'Reference data SID'!$B:$N,13,FALSE))</f>
        <v>85631-54-5</v>
      </c>
      <c r="Z41" s="16" t="str">
        <f>IF(ISERROR(VLOOKUP(CONCATENATE($A41,"_",Z$2),'Reference data SID'!$B:$N,13,FALSE)),"",VLOOKUP(CONCATENATE($A41,"_",Z$2),'Reference data SID'!$B:$N,13,FALSE))</f>
        <v/>
      </c>
      <c r="AA41" s="16" t="str">
        <f>IF(ISERROR(VLOOKUP(CONCATENATE($A41,"_",AA$2),'Reference data SID'!$B:$N,13,FALSE)),"",VLOOKUP(CONCATENATE($A41,"_",AA$2),'Reference data SID'!$B:$N,13,FALSE))</f>
        <v/>
      </c>
      <c r="AB41" s="16" t="str">
        <f>IF(ISERROR(VLOOKUP(CONCATENATE($A41,"_",AB$2),'Reference data SID'!$B:$N,13,FALSE)),"",VLOOKUP(CONCATENATE($A41,"_",AB$2),'Reference data SID'!$B:$N,13,FALSE))</f>
        <v/>
      </c>
      <c r="AC41" s="16" t="str">
        <f>IF(ISERROR(VLOOKUP(CONCATENATE($A41,"_",AC$2),'Reference data SID'!$B:$N,13,FALSE)),"",VLOOKUP(CONCATENATE($A41,"_",AC$2),'Reference data SID'!$B:$N,13,FALSE))</f>
        <v/>
      </c>
      <c r="AD41" s="16" t="str">
        <f>IF(ISERROR(VLOOKUP(CONCATENATE($A41,"_",AD$2),'Reference data SID'!$B:$N,13,FALSE)),"",VLOOKUP(CONCATENATE($A41,"_",AD$2),'Reference data SID'!$B:$N,13,FALSE))</f>
        <v/>
      </c>
      <c r="AE41" s="16" t="str">
        <f>IF(ISERROR(VLOOKUP(CONCATENATE($A41,"_",AE$2),'Reference data SID'!$B:$N,13,FALSE)),"",VLOOKUP(CONCATENATE($A41,"_",AE$2),'Reference data SID'!$B:$N,13,FALSE))</f>
        <v/>
      </c>
      <c r="AF41" s="16" t="str">
        <f>IF(ISERROR(VLOOKUP(CONCATENATE($A41,"_",AF$2),'Reference data SID'!$B:$N,13,FALSE)),"",VLOOKUP(CONCATENATE($A41,"_",AF$2),'Reference data SID'!$B:$N,13,FALSE))</f>
        <v/>
      </c>
      <c r="AG41" s="16" t="str">
        <f>IF(ISERROR(VLOOKUP(CONCATENATE($A41,"_",AG$2),'Reference data SID'!$B:$N,13,FALSE)),"",VLOOKUP(CONCATENATE($A41,"_",AG$2),'Reference data SID'!$B:$N,13,FALSE))</f>
        <v/>
      </c>
      <c r="AH41" s="16" t="str">
        <f>IF(ISERROR(VLOOKUP(CONCATENATE($A41,"_",AH$2),'Reference data SID'!$B:$N,13,FALSE)),"",VLOOKUP(CONCATENATE($A41,"_",AH$2),'Reference data SID'!$B:$N,13,FALSE))</f>
        <v/>
      </c>
      <c r="AI41" s="16" t="str">
        <f>IF(ISERROR(VLOOKUP(CONCATENATE($A41,"_",AI$2),'Reference data SID'!$B:$N,13,FALSE)),"",VLOOKUP(CONCATENATE($A41,"_",AI$2),'Reference data SID'!$B:$N,13,FALSE))</f>
        <v/>
      </c>
      <c r="AJ41" s="16" t="str">
        <f>IF(ISERROR(VLOOKUP(CONCATENATE($A41,"_",AJ$2),'Reference data SID'!$B:$N,13,FALSE)),"",VLOOKUP(CONCATENATE($A41,"_",AJ$2),'Reference data SID'!$B:$N,13,FALSE))</f>
        <v/>
      </c>
      <c r="AK41" s="16" t="str">
        <f>IF(ISERROR(VLOOKUP(CONCATENATE($A41,"_",AK$2),'Reference data SID'!$B:$N,13,FALSE)),"",VLOOKUP(CONCATENATE($A41,"_",AK$2),'Reference data SID'!$B:$N,13,FALSE))</f>
        <v/>
      </c>
      <c r="AL41" s="16" t="str">
        <f>IF(ISERROR(VLOOKUP(CONCATENATE($A41,"_",AL$2),'Reference data SID'!$B:$N,13,FALSE)),"",VLOOKUP(CONCATENATE($A41,"_",AL$2),'Reference data SID'!$B:$N,13,FALSE))</f>
        <v/>
      </c>
      <c r="AM41" s="16" t="str">
        <f>IF(ISERROR(VLOOKUP(CONCATENATE($A41,"_",AM$2),'Reference data SID'!$B:$N,13,FALSE)),"",VLOOKUP(CONCATENATE($A41,"_",AM$2),'Reference data SID'!$B:$N,13,FALSE))</f>
        <v/>
      </c>
      <c r="AN41" s="16" t="str">
        <f>IF(ISERROR(VLOOKUP(CONCATENATE($A41,"_",AN$2),'Reference data SID'!$B:$N,13,FALSE)),"",VLOOKUP(CONCATENATE($A41,"_",AN$2),'Reference data SID'!$B:$N,13,FALSE))</f>
        <v/>
      </c>
      <c r="AO41" s="16" t="str">
        <f>IF(ISERROR(VLOOKUP(CONCATENATE($A41,"_",AO$2),'Reference data SID'!$B:$N,13,FALSE)),"",VLOOKUP(CONCATENATE($A41,"_",AO$2),'Reference data SID'!$B:$N,13,FALSE))</f>
        <v/>
      </c>
      <c r="AP41" s="16" t="str">
        <f>IF(ISERROR(VLOOKUP(CONCATENATE($A41,"_",AP$2),'Reference data SID'!$B:$N,13,FALSE)),"",VLOOKUP(CONCATENATE($A41,"_",AP$2),'Reference data SID'!$B:$N,13,FALSE))</f>
        <v/>
      </c>
      <c r="AQ41" s="16" t="str">
        <f>IF(ISERROR(VLOOKUP(CONCATENATE($A41,"_",AQ$2),'Reference data SID'!$B:$N,13,FALSE)),"",VLOOKUP(CONCATENATE($A41,"_",AQ$2),'Reference data SID'!$B:$N,13,FALSE))</f>
        <v/>
      </c>
      <c r="AR41" s="16" t="str">
        <f>IF(ISERROR(VLOOKUP(CONCATENATE($A41,"_",AR$2),'Reference data SID'!$B:$N,13,FALSE)),"",VLOOKUP(CONCATENATE($A41,"_",AR$2),'Reference data SID'!$B:$N,13,FALSE))</f>
        <v/>
      </c>
      <c r="AS41" s="16" t="str">
        <f>IF(ISERROR(VLOOKUP(CONCATENATE($A41,"_",AS$2),'Reference data SID'!$B:$N,13,FALSE)),"",VLOOKUP(CONCATENATE($A41,"_",AS$2),'Reference data SID'!$B:$N,13,FALSE))</f>
        <v/>
      </c>
      <c r="AT41" s="16" t="str">
        <f>IF(ISERROR(VLOOKUP(CONCATENATE($A41,"_",AT$2),'Reference data SID'!$B:$N,13,FALSE)),"",VLOOKUP(CONCATENATE($A41,"_",AT$2),'Reference data SID'!$B:$N,13,FALSE))</f>
        <v/>
      </c>
    </row>
    <row r="42" spans="1:46" x14ac:dyDescent="0.25">
      <c r="A42">
        <v>38</v>
      </c>
      <c r="B42" s="16" t="str">
        <f>IF(ISERROR(VLOOKUP(CONCATENATE($A42,"_",B$2),'Reference data SID'!$B:$N,13,FALSE)),"",VLOOKUP(CONCATENATE($A42,"_",B$2),'Reference data SID'!$B:$N,13,FALSE))</f>
        <v/>
      </c>
      <c r="C42" s="16" t="str">
        <f>IF(ISERROR(VLOOKUP(CONCATENATE($A42,"_",C$2),'Reference data SID'!$B:$N,13,FALSE)),"",VLOOKUP(CONCATENATE($A42,"_",C$2),'Reference data SID'!$B:$N,13,FALSE))</f>
        <v/>
      </c>
      <c r="D42" s="16" t="str">
        <f>IF(ISERROR(VLOOKUP(CONCATENATE($A42,"_",D$2),'Reference data SID'!$B:$N,13,FALSE)),"",VLOOKUP(CONCATENATE($A42,"_",D$2),'Reference data SID'!$B:$N,13,FALSE))</f>
        <v/>
      </c>
      <c r="E42" s="16" t="str">
        <f>IF(ISERROR(VLOOKUP(CONCATENATE($A42,"_",E$2),'Reference data SID'!$B:$N,13,FALSE)),"",VLOOKUP(CONCATENATE($A42,"_",E$2),'Reference data SID'!$B:$N,13,FALSE))</f>
        <v/>
      </c>
      <c r="F42" s="16" t="str">
        <f>IF(ISERROR(VLOOKUP(CONCATENATE($A42,"_",F$2),'Reference data SID'!$B:$N,13,FALSE)),"",VLOOKUP(CONCATENATE($A42,"_",F$2),'Reference data SID'!$B:$N,13,FALSE))</f>
        <v/>
      </c>
      <c r="G42" s="16" t="str">
        <f>IF(ISERROR(VLOOKUP(CONCATENATE($A42,"_",G$2),'Reference data SID'!$B:$N,13,FALSE)),"",VLOOKUP(CONCATENATE($A42,"_",G$2),'Reference data SID'!$B:$N,13,FALSE))</f>
        <v/>
      </c>
      <c r="H42" s="16" t="str">
        <f>IF(ISERROR(VLOOKUP(CONCATENATE($A42,"_",H$2),'Reference data SID'!$B:$N,13,FALSE)),"",VLOOKUP(CONCATENATE($A42,"_",H$2),'Reference data SID'!$B:$N,13,FALSE))</f>
        <v/>
      </c>
      <c r="I42" s="16" t="str">
        <f>IF(ISERROR(VLOOKUP(CONCATENATE($A42,"_",I$2),'Reference data SID'!$B:$N,13,FALSE)),"",VLOOKUP(CONCATENATE($A42,"_",I$2),'Reference data SID'!$B:$N,13,FALSE))</f>
        <v/>
      </c>
      <c r="J42" s="16" t="str">
        <f>IF(ISERROR(VLOOKUP(CONCATENATE($A42,"_",J$2),'Reference data SID'!$B:$N,13,FALSE)),"",VLOOKUP(CONCATENATE($A42,"_",J$2),'Reference data SID'!$B:$N,13,FALSE))</f>
        <v/>
      </c>
      <c r="K42" s="16" t="str">
        <f>IF(ISERROR(VLOOKUP(CONCATENATE($A42,"_",K$2),'Reference data SID'!$B:$N,13,FALSE)),"",VLOOKUP(CONCATENATE($A42,"_",K$2),'Reference data SID'!$B:$N,13,FALSE))</f>
        <v/>
      </c>
      <c r="L42" s="16" t="str">
        <f>IF(ISERROR(VLOOKUP(CONCATENATE($A42,"_",L$2),'Reference data SID'!$B:$N,13,FALSE)),"",VLOOKUP(CONCATENATE($A42,"_",L$2),'Reference data SID'!$B:$N,13,FALSE))</f>
        <v/>
      </c>
      <c r="M42" s="16" t="str">
        <f>IF(ISERROR(VLOOKUP(CONCATENATE($A42,"_",M$2),'Reference data SID'!$B:$N,13,FALSE)),"",VLOOKUP(CONCATENATE($A42,"_",M$2),'Reference data SID'!$B:$N,13,FALSE))</f>
        <v/>
      </c>
      <c r="N42" s="16" t="str">
        <f>IF(ISERROR(VLOOKUP(CONCATENATE($A42,"_",N$2),'Reference data SID'!$B:$N,13,FALSE)),"",VLOOKUP(CONCATENATE($A42,"_",N$2),'Reference data SID'!$B:$N,13,FALSE))</f>
        <v/>
      </c>
      <c r="O42" s="16" t="str">
        <f>IF(ISERROR(VLOOKUP(CONCATENATE($A42,"_",O$2),'Reference data SID'!$B:$N,13,FALSE)),"",VLOOKUP(CONCATENATE($A42,"_",O$2),'Reference data SID'!$B:$N,13,FALSE))</f>
        <v/>
      </c>
      <c r="P42" s="16" t="str">
        <f>IF(ISERROR(VLOOKUP(CONCATENATE($A42,"_",P$2),'Reference data SID'!$B:$N,13,FALSE)),"",VLOOKUP(CONCATENATE($A42,"_",P$2),'Reference data SID'!$B:$N,13,FALSE))</f>
        <v/>
      </c>
      <c r="Q42" s="16" t="str">
        <f>IF(ISERROR(VLOOKUP(CONCATENATE($A42,"_",Q$2),'Reference data SID'!$B:$N,13,FALSE)),"",VLOOKUP(CONCATENATE($A42,"_",Q$2),'Reference data SID'!$B:$N,13,FALSE))</f>
        <v/>
      </c>
      <c r="R42" s="16" t="str">
        <f>IF(ISERROR(VLOOKUP(CONCATENATE($A42,"_",R$2),'Reference data SID'!$B:$N,13,FALSE)),"",VLOOKUP(CONCATENATE($A42,"_",R$2),'Reference data SID'!$B:$N,13,FALSE))</f>
        <v/>
      </c>
      <c r="S42" s="16" t="str">
        <f>IF(ISERROR(VLOOKUP(CONCATENATE($A42,"_",S$2),'Reference data SID'!$B:$N,13,FALSE)),"",VLOOKUP(CONCATENATE($A42,"_",S$2),'Reference data SID'!$B:$N,13,FALSE))</f>
        <v/>
      </c>
      <c r="T42" s="16" t="str">
        <f>IF(ISERROR(VLOOKUP(CONCATENATE($A42,"_",T$2),'Reference data SID'!$B:$N,13,FALSE)),"",VLOOKUP(CONCATENATE($A42,"_",T$2),'Reference data SID'!$B:$N,13,FALSE))</f>
        <v/>
      </c>
      <c r="U42" s="16" t="str">
        <f>IF(ISERROR(VLOOKUP(CONCATENATE($A42,"_",U$2),'Reference data SID'!$B:$N,13,FALSE)),"",VLOOKUP(CONCATENATE($A42,"_",U$2),'Reference data SID'!$B:$N,13,FALSE))</f>
        <v/>
      </c>
      <c r="V42" s="16" t="str">
        <f>IF(ISERROR(VLOOKUP(CONCATENATE($A42,"_",V$2),'Reference data SID'!$B:$N,13,FALSE)),"",VLOOKUP(CONCATENATE($A42,"_",V$2),'Reference data SID'!$B:$N,13,FALSE))</f>
        <v/>
      </c>
      <c r="W42" s="16" t="str">
        <f>IF(ISERROR(VLOOKUP(CONCATENATE($A42,"_",W$2),'Reference data SID'!$B:$N,13,FALSE)),"",VLOOKUP(CONCATENATE($A42,"_",W$2),'Reference data SID'!$B:$N,13,FALSE))</f>
        <v/>
      </c>
      <c r="X42" s="16" t="str">
        <f>IF(ISERROR(VLOOKUP(CONCATENATE($A42,"_",X$2),'Reference data SID'!$B:$N,13,FALSE)),"",VLOOKUP(CONCATENATE($A42,"_",X$2),'Reference data SID'!$B:$N,13,FALSE))</f>
        <v/>
      </c>
      <c r="Y42" s="17" t="str">
        <f>IF(ISERROR(VLOOKUP(CONCATENATE($A42,"_",Y$2),'Reference data SID'!$B:$N,13,FALSE)),"",VLOOKUP(CONCATENATE($A42,"_",Y$2),'Reference data SID'!$B:$N,13,FALSE))</f>
        <v>84029-60-7</v>
      </c>
      <c r="Z42" s="16" t="str">
        <f>IF(ISERROR(VLOOKUP(CONCATENATE($A42,"_",Z$2),'Reference data SID'!$B:$N,13,FALSE)),"",VLOOKUP(CONCATENATE($A42,"_",Z$2),'Reference data SID'!$B:$N,13,FALSE))</f>
        <v/>
      </c>
      <c r="AA42" s="16" t="str">
        <f>IF(ISERROR(VLOOKUP(CONCATENATE($A42,"_",AA$2),'Reference data SID'!$B:$N,13,FALSE)),"",VLOOKUP(CONCATENATE($A42,"_",AA$2),'Reference data SID'!$B:$N,13,FALSE))</f>
        <v/>
      </c>
      <c r="AB42" s="16" t="str">
        <f>IF(ISERROR(VLOOKUP(CONCATENATE($A42,"_",AB$2),'Reference data SID'!$B:$N,13,FALSE)),"",VLOOKUP(CONCATENATE($A42,"_",AB$2),'Reference data SID'!$B:$N,13,FALSE))</f>
        <v/>
      </c>
      <c r="AC42" s="16" t="str">
        <f>IF(ISERROR(VLOOKUP(CONCATENATE($A42,"_",AC$2),'Reference data SID'!$B:$N,13,FALSE)),"",VLOOKUP(CONCATENATE($A42,"_",AC$2),'Reference data SID'!$B:$N,13,FALSE))</f>
        <v/>
      </c>
      <c r="AD42" s="16" t="str">
        <f>IF(ISERROR(VLOOKUP(CONCATENATE($A42,"_",AD$2),'Reference data SID'!$B:$N,13,FALSE)),"",VLOOKUP(CONCATENATE($A42,"_",AD$2),'Reference data SID'!$B:$N,13,FALSE))</f>
        <v/>
      </c>
      <c r="AE42" s="16" t="str">
        <f>IF(ISERROR(VLOOKUP(CONCATENATE($A42,"_",AE$2),'Reference data SID'!$B:$N,13,FALSE)),"",VLOOKUP(CONCATENATE($A42,"_",AE$2),'Reference data SID'!$B:$N,13,FALSE))</f>
        <v/>
      </c>
      <c r="AF42" s="16" t="str">
        <f>IF(ISERROR(VLOOKUP(CONCATENATE($A42,"_",AF$2),'Reference data SID'!$B:$N,13,FALSE)),"",VLOOKUP(CONCATENATE($A42,"_",AF$2),'Reference data SID'!$B:$N,13,FALSE))</f>
        <v/>
      </c>
      <c r="AG42" s="16" t="str">
        <f>IF(ISERROR(VLOOKUP(CONCATENATE($A42,"_",AG$2),'Reference data SID'!$B:$N,13,FALSE)),"",VLOOKUP(CONCATENATE($A42,"_",AG$2),'Reference data SID'!$B:$N,13,FALSE))</f>
        <v/>
      </c>
      <c r="AH42" s="16" t="str">
        <f>IF(ISERROR(VLOOKUP(CONCATENATE($A42,"_",AH$2),'Reference data SID'!$B:$N,13,FALSE)),"",VLOOKUP(CONCATENATE($A42,"_",AH$2),'Reference data SID'!$B:$N,13,FALSE))</f>
        <v/>
      </c>
      <c r="AI42" s="16" t="str">
        <f>IF(ISERROR(VLOOKUP(CONCATENATE($A42,"_",AI$2),'Reference data SID'!$B:$N,13,FALSE)),"",VLOOKUP(CONCATENATE($A42,"_",AI$2),'Reference data SID'!$B:$N,13,FALSE))</f>
        <v/>
      </c>
      <c r="AJ42" s="16" t="str">
        <f>IF(ISERROR(VLOOKUP(CONCATENATE($A42,"_",AJ$2),'Reference data SID'!$B:$N,13,FALSE)),"",VLOOKUP(CONCATENATE($A42,"_",AJ$2),'Reference data SID'!$B:$N,13,FALSE))</f>
        <v/>
      </c>
      <c r="AK42" s="16" t="str">
        <f>IF(ISERROR(VLOOKUP(CONCATENATE($A42,"_",AK$2),'Reference data SID'!$B:$N,13,FALSE)),"",VLOOKUP(CONCATENATE($A42,"_",AK$2),'Reference data SID'!$B:$N,13,FALSE))</f>
        <v/>
      </c>
      <c r="AL42" s="16" t="str">
        <f>IF(ISERROR(VLOOKUP(CONCATENATE($A42,"_",AL$2),'Reference data SID'!$B:$N,13,FALSE)),"",VLOOKUP(CONCATENATE($A42,"_",AL$2),'Reference data SID'!$B:$N,13,FALSE))</f>
        <v/>
      </c>
      <c r="AM42" s="16" t="str">
        <f>IF(ISERROR(VLOOKUP(CONCATENATE($A42,"_",AM$2),'Reference data SID'!$B:$N,13,FALSE)),"",VLOOKUP(CONCATENATE($A42,"_",AM$2),'Reference data SID'!$B:$N,13,FALSE))</f>
        <v/>
      </c>
      <c r="AN42" s="16" t="str">
        <f>IF(ISERROR(VLOOKUP(CONCATENATE($A42,"_",AN$2),'Reference data SID'!$B:$N,13,FALSE)),"",VLOOKUP(CONCATENATE($A42,"_",AN$2),'Reference data SID'!$B:$N,13,FALSE))</f>
        <v/>
      </c>
      <c r="AO42" s="16" t="str">
        <f>IF(ISERROR(VLOOKUP(CONCATENATE($A42,"_",AO$2),'Reference data SID'!$B:$N,13,FALSE)),"",VLOOKUP(CONCATENATE($A42,"_",AO$2),'Reference data SID'!$B:$N,13,FALSE))</f>
        <v/>
      </c>
      <c r="AP42" s="16" t="str">
        <f>IF(ISERROR(VLOOKUP(CONCATENATE($A42,"_",AP$2),'Reference data SID'!$B:$N,13,FALSE)),"",VLOOKUP(CONCATENATE($A42,"_",AP$2),'Reference data SID'!$B:$N,13,FALSE))</f>
        <v/>
      </c>
      <c r="AQ42" s="16" t="str">
        <f>IF(ISERROR(VLOOKUP(CONCATENATE($A42,"_",AQ$2),'Reference data SID'!$B:$N,13,FALSE)),"",VLOOKUP(CONCATENATE($A42,"_",AQ$2),'Reference data SID'!$B:$N,13,FALSE))</f>
        <v/>
      </c>
      <c r="AR42" s="16" t="str">
        <f>IF(ISERROR(VLOOKUP(CONCATENATE($A42,"_",AR$2),'Reference data SID'!$B:$N,13,FALSE)),"",VLOOKUP(CONCATENATE($A42,"_",AR$2),'Reference data SID'!$B:$N,13,FALSE))</f>
        <v/>
      </c>
      <c r="AS42" s="16" t="str">
        <f>IF(ISERROR(VLOOKUP(CONCATENATE($A42,"_",AS$2),'Reference data SID'!$B:$N,13,FALSE)),"",VLOOKUP(CONCATENATE($A42,"_",AS$2),'Reference data SID'!$B:$N,13,FALSE))</f>
        <v/>
      </c>
      <c r="AT42" s="16" t="str">
        <f>IF(ISERROR(VLOOKUP(CONCATENATE($A42,"_",AT$2),'Reference data SID'!$B:$N,13,FALSE)),"",VLOOKUP(CONCATENATE($A42,"_",AT$2),'Reference data SID'!$B:$N,13,FALSE))</f>
        <v/>
      </c>
    </row>
    <row r="43" spans="1:46" x14ac:dyDescent="0.25">
      <c r="A43">
        <v>39</v>
      </c>
      <c r="B43" s="16" t="str">
        <f>IF(ISERROR(VLOOKUP(CONCATENATE($A43,"_",B$2),'Reference data SID'!$B:$N,13,FALSE)),"",VLOOKUP(CONCATENATE($A43,"_",B$2),'Reference data SID'!$B:$N,13,FALSE))</f>
        <v/>
      </c>
      <c r="C43" s="16" t="str">
        <f>IF(ISERROR(VLOOKUP(CONCATENATE($A43,"_",C$2),'Reference data SID'!$B:$N,13,FALSE)),"",VLOOKUP(CONCATENATE($A43,"_",C$2),'Reference data SID'!$B:$N,13,FALSE))</f>
        <v/>
      </c>
      <c r="D43" s="16" t="str">
        <f>IF(ISERROR(VLOOKUP(CONCATENATE($A43,"_",D$2),'Reference data SID'!$B:$N,13,FALSE)),"",VLOOKUP(CONCATENATE($A43,"_",D$2),'Reference data SID'!$B:$N,13,FALSE))</f>
        <v/>
      </c>
      <c r="E43" s="16" t="str">
        <f>IF(ISERROR(VLOOKUP(CONCATENATE($A43,"_",E$2),'Reference data SID'!$B:$N,13,FALSE)),"",VLOOKUP(CONCATENATE($A43,"_",E$2),'Reference data SID'!$B:$N,13,FALSE))</f>
        <v/>
      </c>
      <c r="F43" s="16" t="str">
        <f>IF(ISERROR(VLOOKUP(CONCATENATE($A43,"_",F$2),'Reference data SID'!$B:$N,13,FALSE)),"",VLOOKUP(CONCATENATE($A43,"_",F$2),'Reference data SID'!$B:$N,13,FALSE))</f>
        <v/>
      </c>
      <c r="G43" s="16" t="str">
        <f>IF(ISERROR(VLOOKUP(CONCATENATE($A43,"_",G$2),'Reference data SID'!$B:$N,13,FALSE)),"",VLOOKUP(CONCATENATE($A43,"_",G$2),'Reference data SID'!$B:$N,13,FALSE))</f>
        <v/>
      </c>
      <c r="H43" s="16" t="str">
        <f>IF(ISERROR(VLOOKUP(CONCATENATE($A43,"_",H$2),'Reference data SID'!$B:$N,13,FALSE)),"",VLOOKUP(CONCATENATE($A43,"_",H$2),'Reference data SID'!$B:$N,13,FALSE))</f>
        <v/>
      </c>
      <c r="I43" s="16" t="str">
        <f>IF(ISERROR(VLOOKUP(CONCATENATE($A43,"_",I$2),'Reference data SID'!$B:$N,13,FALSE)),"",VLOOKUP(CONCATENATE($A43,"_",I$2),'Reference data SID'!$B:$N,13,FALSE))</f>
        <v/>
      </c>
      <c r="J43" s="16" t="str">
        <f>IF(ISERROR(VLOOKUP(CONCATENATE($A43,"_",J$2),'Reference data SID'!$B:$N,13,FALSE)),"",VLOOKUP(CONCATENATE($A43,"_",J$2),'Reference data SID'!$B:$N,13,FALSE))</f>
        <v/>
      </c>
      <c r="K43" s="16" t="str">
        <f>IF(ISERROR(VLOOKUP(CONCATENATE($A43,"_",K$2),'Reference data SID'!$B:$N,13,FALSE)),"",VLOOKUP(CONCATENATE($A43,"_",K$2),'Reference data SID'!$B:$N,13,FALSE))</f>
        <v/>
      </c>
      <c r="L43" s="16" t="str">
        <f>IF(ISERROR(VLOOKUP(CONCATENATE($A43,"_",L$2),'Reference data SID'!$B:$N,13,FALSE)),"",VLOOKUP(CONCATENATE($A43,"_",L$2),'Reference data SID'!$B:$N,13,FALSE))</f>
        <v/>
      </c>
      <c r="M43" s="16" t="str">
        <f>IF(ISERROR(VLOOKUP(CONCATENATE($A43,"_",M$2),'Reference data SID'!$B:$N,13,FALSE)),"",VLOOKUP(CONCATENATE($A43,"_",M$2),'Reference data SID'!$B:$N,13,FALSE))</f>
        <v/>
      </c>
      <c r="N43" s="16" t="str">
        <f>IF(ISERROR(VLOOKUP(CONCATENATE($A43,"_",N$2),'Reference data SID'!$B:$N,13,FALSE)),"",VLOOKUP(CONCATENATE($A43,"_",N$2),'Reference data SID'!$B:$N,13,FALSE))</f>
        <v/>
      </c>
      <c r="O43" s="16" t="str">
        <f>IF(ISERROR(VLOOKUP(CONCATENATE($A43,"_",O$2),'Reference data SID'!$B:$N,13,FALSE)),"",VLOOKUP(CONCATENATE($A43,"_",O$2),'Reference data SID'!$B:$N,13,FALSE))</f>
        <v/>
      </c>
      <c r="P43" s="16" t="str">
        <f>IF(ISERROR(VLOOKUP(CONCATENATE($A43,"_",P$2),'Reference data SID'!$B:$N,13,FALSE)),"",VLOOKUP(CONCATENATE($A43,"_",P$2),'Reference data SID'!$B:$N,13,FALSE))</f>
        <v/>
      </c>
      <c r="Q43" s="16" t="str">
        <f>IF(ISERROR(VLOOKUP(CONCATENATE($A43,"_",Q$2),'Reference data SID'!$B:$N,13,FALSE)),"",VLOOKUP(CONCATENATE($A43,"_",Q$2),'Reference data SID'!$B:$N,13,FALSE))</f>
        <v/>
      </c>
      <c r="R43" s="16" t="str">
        <f>IF(ISERROR(VLOOKUP(CONCATENATE($A43,"_",R$2),'Reference data SID'!$B:$N,13,FALSE)),"",VLOOKUP(CONCATENATE($A43,"_",R$2),'Reference data SID'!$B:$N,13,FALSE))</f>
        <v/>
      </c>
      <c r="S43" s="16" t="str">
        <f>IF(ISERROR(VLOOKUP(CONCATENATE($A43,"_",S$2),'Reference data SID'!$B:$N,13,FALSE)),"",VLOOKUP(CONCATENATE($A43,"_",S$2),'Reference data SID'!$B:$N,13,FALSE))</f>
        <v/>
      </c>
      <c r="T43" s="16" t="str">
        <f>IF(ISERROR(VLOOKUP(CONCATENATE($A43,"_",T$2),'Reference data SID'!$B:$N,13,FALSE)),"",VLOOKUP(CONCATENATE($A43,"_",T$2),'Reference data SID'!$B:$N,13,FALSE))</f>
        <v/>
      </c>
      <c r="U43" s="16" t="str">
        <f>IF(ISERROR(VLOOKUP(CONCATENATE($A43,"_",U$2),'Reference data SID'!$B:$N,13,FALSE)),"",VLOOKUP(CONCATENATE($A43,"_",U$2),'Reference data SID'!$B:$N,13,FALSE))</f>
        <v/>
      </c>
      <c r="V43" s="16" t="str">
        <f>IF(ISERROR(VLOOKUP(CONCATENATE($A43,"_",V$2),'Reference data SID'!$B:$N,13,FALSE)),"",VLOOKUP(CONCATENATE($A43,"_",V$2),'Reference data SID'!$B:$N,13,FALSE))</f>
        <v/>
      </c>
      <c r="W43" s="16" t="str">
        <f>IF(ISERROR(VLOOKUP(CONCATENATE($A43,"_",W$2),'Reference data SID'!$B:$N,13,FALSE)),"",VLOOKUP(CONCATENATE($A43,"_",W$2),'Reference data SID'!$B:$N,13,FALSE))</f>
        <v/>
      </c>
      <c r="X43" s="16" t="str">
        <f>IF(ISERROR(VLOOKUP(CONCATENATE($A43,"_",X$2),'Reference data SID'!$B:$N,13,FALSE)),"",VLOOKUP(CONCATENATE($A43,"_",X$2),'Reference data SID'!$B:$N,13,FALSE))</f>
        <v/>
      </c>
      <c r="Y43" s="17" t="str">
        <f>IF(ISERROR(VLOOKUP(CONCATENATE($A43,"_",Y$2),'Reference data SID'!$B:$N,13,FALSE)),"",VLOOKUP(CONCATENATE($A43,"_",Y$2),'Reference data SID'!$B:$N,13,FALSE))</f>
        <v>74256-15-8</v>
      </c>
      <c r="Z43" s="16" t="str">
        <f>IF(ISERROR(VLOOKUP(CONCATENATE($A43,"_",Z$2),'Reference data SID'!$B:$N,13,FALSE)),"",VLOOKUP(CONCATENATE($A43,"_",Z$2),'Reference data SID'!$B:$N,13,FALSE))</f>
        <v/>
      </c>
      <c r="AA43" s="16" t="str">
        <f>IF(ISERROR(VLOOKUP(CONCATENATE($A43,"_",AA$2),'Reference data SID'!$B:$N,13,FALSE)),"",VLOOKUP(CONCATENATE($A43,"_",AA$2),'Reference data SID'!$B:$N,13,FALSE))</f>
        <v/>
      </c>
      <c r="AB43" s="16" t="str">
        <f>IF(ISERROR(VLOOKUP(CONCATENATE($A43,"_",AB$2),'Reference data SID'!$B:$N,13,FALSE)),"",VLOOKUP(CONCATENATE($A43,"_",AB$2),'Reference data SID'!$B:$N,13,FALSE))</f>
        <v/>
      </c>
      <c r="AC43" s="16" t="str">
        <f>IF(ISERROR(VLOOKUP(CONCATENATE($A43,"_",AC$2),'Reference data SID'!$B:$N,13,FALSE)),"",VLOOKUP(CONCATENATE($A43,"_",AC$2),'Reference data SID'!$B:$N,13,FALSE))</f>
        <v/>
      </c>
      <c r="AD43" s="16" t="str">
        <f>IF(ISERROR(VLOOKUP(CONCATENATE($A43,"_",AD$2),'Reference data SID'!$B:$N,13,FALSE)),"",VLOOKUP(CONCATENATE($A43,"_",AD$2),'Reference data SID'!$B:$N,13,FALSE))</f>
        <v/>
      </c>
      <c r="AE43" s="16" t="str">
        <f>IF(ISERROR(VLOOKUP(CONCATENATE($A43,"_",AE$2),'Reference data SID'!$B:$N,13,FALSE)),"",VLOOKUP(CONCATENATE($A43,"_",AE$2),'Reference data SID'!$B:$N,13,FALSE))</f>
        <v/>
      </c>
      <c r="AF43" s="16" t="str">
        <f>IF(ISERROR(VLOOKUP(CONCATENATE($A43,"_",AF$2),'Reference data SID'!$B:$N,13,FALSE)),"",VLOOKUP(CONCATENATE($A43,"_",AF$2),'Reference data SID'!$B:$N,13,FALSE))</f>
        <v/>
      </c>
      <c r="AG43" s="16" t="str">
        <f>IF(ISERROR(VLOOKUP(CONCATENATE($A43,"_",AG$2),'Reference data SID'!$B:$N,13,FALSE)),"",VLOOKUP(CONCATENATE($A43,"_",AG$2),'Reference data SID'!$B:$N,13,FALSE))</f>
        <v/>
      </c>
      <c r="AH43" s="16" t="str">
        <f>IF(ISERROR(VLOOKUP(CONCATENATE($A43,"_",AH$2),'Reference data SID'!$B:$N,13,FALSE)),"",VLOOKUP(CONCATENATE($A43,"_",AH$2),'Reference data SID'!$B:$N,13,FALSE))</f>
        <v/>
      </c>
      <c r="AI43" s="16" t="str">
        <f>IF(ISERROR(VLOOKUP(CONCATENATE($A43,"_",AI$2),'Reference data SID'!$B:$N,13,FALSE)),"",VLOOKUP(CONCATENATE($A43,"_",AI$2),'Reference data SID'!$B:$N,13,FALSE))</f>
        <v/>
      </c>
      <c r="AJ43" s="16" t="str">
        <f>IF(ISERROR(VLOOKUP(CONCATENATE($A43,"_",AJ$2),'Reference data SID'!$B:$N,13,FALSE)),"",VLOOKUP(CONCATENATE($A43,"_",AJ$2),'Reference data SID'!$B:$N,13,FALSE))</f>
        <v/>
      </c>
      <c r="AK43" s="16" t="str">
        <f>IF(ISERROR(VLOOKUP(CONCATENATE($A43,"_",AK$2),'Reference data SID'!$B:$N,13,FALSE)),"",VLOOKUP(CONCATENATE($A43,"_",AK$2),'Reference data SID'!$B:$N,13,FALSE))</f>
        <v/>
      </c>
      <c r="AL43" s="16" t="str">
        <f>IF(ISERROR(VLOOKUP(CONCATENATE($A43,"_",AL$2),'Reference data SID'!$B:$N,13,FALSE)),"",VLOOKUP(CONCATENATE($A43,"_",AL$2),'Reference data SID'!$B:$N,13,FALSE))</f>
        <v/>
      </c>
      <c r="AM43" s="16" t="str">
        <f>IF(ISERROR(VLOOKUP(CONCATENATE($A43,"_",AM$2),'Reference data SID'!$B:$N,13,FALSE)),"",VLOOKUP(CONCATENATE($A43,"_",AM$2),'Reference data SID'!$B:$N,13,FALSE))</f>
        <v/>
      </c>
      <c r="AN43" s="16" t="str">
        <f>IF(ISERROR(VLOOKUP(CONCATENATE($A43,"_",AN$2),'Reference data SID'!$B:$N,13,FALSE)),"",VLOOKUP(CONCATENATE($A43,"_",AN$2),'Reference data SID'!$B:$N,13,FALSE))</f>
        <v/>
      </c>
      <c r="AO43" s="16" t="str">
        <f>IF(ISERROR(VLOOKUP(CONCATENATE($A43,"_",AO$2),'Reference data SID'!$B:$N,13,FALSE)),"",VLOOKUP(CONCATENATE($A43,"_",AO$2),'Reference data SID'!$B:$N,13,FALSE))</f>
        <v/>
      </c>
      <c r="AP43" s="16" t="str">
        <f>IF(ISERROR(VLOOKUP(CONCATENATE($A43,"_",AP$2),'Reference data SID'!$B:$N,13,FALSE)),"",VLOOKUP(CONCATENATE($A43,"_",AP$2),'Reference data SID'!$B:$N,13,FALSE))</f>
        <v/>
      </c>
      <c r="AQ43" s="16" t="str">
        <f>IF(ISERROR(VLOOKUP(CONCATENATE($A43,"_",AQ$2),'Reference data SID'!$B:$N,13,FALSE)),"",VLOOKUP(CONCATENATE($A43,"_",AQ$2),'Reference data SID'!$B:$N,13,FALSE))</f>
        <v/>
      </c>
      <c r="AR43" s="16" t="str">
        <f>IF(ISERROR(VLOOKUP(CONCATENATE($A43,"_",AR$2),'Reference data SID'!$B:$N,13,FALSE)),"",VLOOKUP(CONCATENATE($A43,"_",AR$2),'Reference data SID'!$B:$N,13,FALSE))</f>
        <v/>
      </c>
      <c r="AS43" s="16" t="str">
        <f>IF(ISERROR(VLOOKUP(CONCATENATE($A43,"_",AS$2),'Reference data SID'!$B:$N,13,FALSE)),"",VLOOKUP(CONCATENATE($A43,"_",AS$2),'Reference data SID'!$B:$N,13,FALSE))</f>
        <v/>
      </c>
      <c r="AT43" s="16" t="str">
        <f>IF(ISERROR(VLOOKUP(CONCATENATE($A43,"_",AT$2),'Reference data SID'!$B:$N,13,FALSE)),"",VLOOKUP(CONCATENATE($A43,"_",AT$2),'Reference data SID'!$B:$N,13,FALSE))</f>
        <v/>
      </c>
    </row>
    <row r="44" spans="1:46" x14ac:dyDescent="0.25">
      <c r="A44">
        <v>40</v>
      </c>
      <c r="B44" s="16" t="str">
        <f>IF(ISERROR(VLOOKUP(CONCATENATE($A44,"_",B$2),'Reference data SID'!$B:$N,13,FALSE)),"",VLOOKUP(CONCATENATE($A44,"_",B$2),'Reference data SID'!$B:$N,13,FALSE))</f>
        <v/>
      </c>
      <c r="C44" s="16" t="str">
        <f>IF(ISERROR(VLOOKUP(CONCATENATE($A44,"_",C$2),'Reference data SID'!$B:$N,13,FALSE)),"",VLOOKUP(CONCATENATE($A44,"_",C$2),'Reference data SID'!$B:$N,13,FALSE))</f>
        <v/>
      </c>
      <c r="D44" s="16" t="str">
        <f>IF(ISERROR(VLOOKUP(CONCATENATE($A44,"_",D$2),'Reference data SID'!$B:$N,13,FALSE)),"",VLOOKUP(CONCATENATE($A44,"_",D$2),'Reference data SID'!$B:$N,13,FALSE))</f>
        <v/>
      </c>
      <c r="E44" s="16" t="str">
        <f>IF(ISERROR(VLOOKUP(CONCATENATE($A44,"_",E$2),'Reference data SID'!$B:$N,13,FALSE)),"",VLOOKUP(CONCATENATE($A44,"_",E$2),'Reference data SID'!$B:$N,13,FALSE))</f>
        <v/>
      </c>
      <c r="F44" s="16" t="str">
        <f>IF(ISERROR(VLOOKUP(CONCATENATE($A44,"_",F$2),'Reference data SID'!$B:$N,13,FALSE)),"",VLOOKUP(CONCATENATE($A44,"_",F$2),'Reference data SID'!$B:$N,13,FALSE))</f>
        <v/>
      </c>
      <c r="G44" s="16" t="str">
        <f>IF(ISERROR(VLOOKUP(CONCATENATE($A44,"_",G$2),'Reference data SID'!$B:$N,13,FALSE)),"",VLOOKUP(CONCATENATE($A44,"_",G$2),'Reference data SID'!$B:$N,13,FALSE))</f>
        <v/>
      </c>
      <c r="H44" s="16" t="str">
        <f>IF(ISERROR(VLOOKUP(CONCATENATE($A44,"_",H$2),'Reference data SID'!$B:$N,13,FALSE)),"",VLOOKUP(CONCATENATE($A44,"_",H$2),'Reference data SID'!$B:$N,13,FALSE))</f>
        <v/>
      </c>
      <c r="I44" s="16" t="str">
        <f>IF(ISERROR(VLOOKUP(CONCATENATE($A44,"_",I$2),'Reference data SID'!$B:$N,13,FALSE)),"",VLOOKUP(CONCATENATE($A44,"_",I$2),'Reference data SID'!$B:$N,13,FALSE))</f>
        <v/>
      </c>
      <c r="J44" s="16" t="str">
        <f>IF(ISERROR(VLOOKUP(CONCATENATE($A44,"_",J$2),'Reference data SID'!$B:$N,13,FALSE)),"",VLOOKUP(CONCATENATE($A44,"_",J$2),'Reference data SID'!$B:$N,13,FALSE))</f>
        <v/>
      </c>
      <c r="K44" s="16" t="str">
        <f>IF(ISERROR(VLOOKUP(CONCATENATE($A44,"_",K$2),'Reference data SID'!$B:$N,13,FALSE)),"",VLOOKUP(CONCATENATE($A44,"_",K$2),'Reference data SID'!$B:$N,13,FALSE))</f>
        <v/>
      </c>
      <c r="L44" s="16" t="str">
        <f>IF(ISERROR(VLOOKUP(CONCATENATE($A44,"_",L$2),'Reference data SID'!$B:$N,13,FALSE)),"",VLOOKUP(CONCATENATE($A44,"_",L$2),'Reference data SID'!$B:$N,13,FALSE))</f>
        <v/>
      </c>
      <c r="M44" s="16" t="str">
        <f>IF(ISERROR(VLOOKUP(CONCATENATE($A44,"_",M$2),'Reference data SID'!$B:$N,13,FALSE)),"",VLOOKUP(CONCATENATE($A44,"_",M$2),'Reference data SID'!$B:$N,13,FALSE))</f>
        <v/>
      </c>
      <c r="N44" s="16" t="str">
        <f>IF(ISERROR(VLOOKUP(CONCATENATE($A44,"_",N$2),'Reference data SID'!$B:$N,13,FALSE)),"",VLOOKUP(CONCATENATE($A44,"_",N$2),'Reference data SID'!$B:$N,13,FALSE))</f>
        <v/>
      </c>
      <c r="O44" s="16" t="str">
        <f>IF(ISERROR(VLOOKUP(CONCATENATE($A44,"_",O$2),'Reference data SID'!$B:$N,13,FALSE)),"",VLOOKUP(CONCATENATE($A44,"_",O$2),'Reference data SID'!$B:$N,13,FALSE))</f>
        <v/>
      </c>
      <c r="P44" s="16" t="str">
        <f>IF(ISERROR(VLOOKUP(CONCATENATE($A44,"_",P$2),'Reference data SID'!$B:$N,13,FALSE)),"",VLOOKUP(CONCATENATE($A44,"_",P$2),'Reference data SID'!$B:$N,13,FALSE))</f>
        <v/>
      </c>
      <c r="Q44" s="16" t="str">
        <f>IF(ISERROR(VLOOKUP(CONCATENATE($A44,"_",Q$2),'Reference data SID'!$B:$N,13,FALSE)),"",VLOOKUP(CONCATENATE($A44,"_",Q$2),'Reference data SID'!$B:$N,13,FALSE))</f>
        <v/>
      </c>
      <c r="R44" s="16" t="str">
        <f>IF(ISERROR(VLOOKUP(CONCATENATE($A44,"_",R$2),'Reference data SID'!$B:$N,13,FALSE)),"",VLOOKUP(CONCATENATE($A44,"_",R$2),'Reference data SID'!$B:$N,13,FALSE))</f>
        <v/>
      </c>
      <c r="S44" s="16" t="str">
        <f>IF(ISERROR(VLOOKUP(CONCATENATE($A44,"_",S$2),'Reference data SID'!$B:$N,13,FALSE)),"",VLOOKUP(CONCATENATE($A44,"_",S$2),'Reference data SID'!$B:$N,13,FALSE))</f>
        <v/>
      </c>
      <c r="T44" s="16" t="str">
        <f>IF(ISERROR(VLOOKUP(CONCATENATE($A44,"_",T$2),'Reference data SID'!$B:$N,13,FALSE)),"",VLOOKUP(CONCATENATE($A44,"_",T$2),'Reference data SID'!$B:$N,13,FALSE))</f>
        <v/>
      </c>
      <c r="U44" s="16" t="str">
        <f>IF(ISERROR(VLOOKUP(CONCATENATE($A44,"_",U$2),'Reference data SID'!$B:$N,13,FALSE)),"",VLOOKUP(CONCATENATE($A44,"_",U$2),'Reference data SID'!$B:$N,13,FALSE))</f>
        <v/>
      </c>
      <c r="V44" s="16" t="str">
        <f>IF(ISERROR(VLOOKUP(CONCATENATE($A44,"_",V$2),'Reference data SID'!$B:$N,13,FALSE)),"",VLOOKUP(CONCATENATE($A44,"_",V$2),'Reference data SID'!$B:$N,13,FALSE))</f>
        <v/>
      </c>
      <c r="W44" s="16" t="str">
        <f>IF(ISERROR(VLOOKUP(CONCATENATE($A44,"_",W$2),'Reference data SID'!$B:$N,13,FALSE)),"",VLOOKUP(CONCATENATE($A44,"_",W$2),'Reference data SID'!$B:$N,13,FALSE))</f>
        <v/>
      </c>
      <c r="X44" s="16" t="str">
        <f>IF(ISERROR(VLOOKUP(CONCATENATE($A44,"_",X$2),'Reference data SID'!$B:$N,13,FALSE)),"",VLOOKUP(CONCATENATE($A44,"_",X$2),'Reference data SID'!$B:$N,13,FALSE))</f>
        <v/>
      </c>
      <c r="Y44" s="17" t="str">
        <f>IF(ISERROR(VLOOKUP(CONCATENATE($A44,"_",Y$2),'Reference data SID'!$B:$N,13,FALSE)),"",VLOOKUP(CONCATENATE($A44,"_",Y$2),'Reference data SID'!$B:$N,13,FALSE))</f>
        <v>74256-14-7</v>
      </c>
      <c r="Z44" s="16" t="str">
        <f>IF(ISERROR(VLOOKUP(CONCATENATE($A44,"_",Z$2),'Reference data SID'!$B:$N,13,FALSE)),"",VLOOKUP(CONCATENATE($A44,"_",Z$2),'Reference data SID'!$B:$N,13,FALSE))</f>
        <v/>
      </c>
      <c r="AA44" s="16" t="str">
        <f>IF(ISERROR(VLOOKUP(CONCATENATE($A44,"_",AA$2),'Reference data SID'!$B:$N,13,FALSE)),"",VLOOKUP(CONCATENATE($A44,"_",AA$2),'Reference data SID'!$B:$N,13,FALSE))</f>
        <v/>
      </c>
      <c r="AB44" s="16" t="str">
        <f>IF(ISERROR(VLOOKUP(CONCATENATE($A44,"_",AB$2),'Reference data SID'!$B:$N,13,FALSE)),"",VLOOKUP(CONCATENATE($A44,"_",AB$2),'Reference data SID'!$B:$N,13,FALSE))</f>
        <v/>
      </c>
      <c r="AC44" s="16" t="str">
        <f>IF(ISERROR(VLOOKUP(CONCATENATE($A44,"_",AC$2),'Reference data SID'!$B:$N,13,FALSE)),"",VLOOKUP(CONCATENATE($A44,"_",AC$2),'Reference data SID'!$B:$N,13,FALSE))</f>
        <v/>
      </c>
      <c r="AD44" s="16" t="str">
        <f>IF(ISERROR(VLOOKUP(CONCATENATE($A44,"_",AD$2),'Reference data SID'!$B:$N,13,FALSE)),"",VLOOKUP(CONCATENATE($A44,"_",AD$2),'Reference data SID'!$B:$N,13,FALSE))</f>
        <v/>
      </c>
      <c r="AE44" s="16" t="str">
        <f>IF(ISERROR(VLOOKUP(CONCATENATE($A44,"_",AE$2),'Reference data SID'!$B:$N,13,FALSE)),"",VLOOKUP(CONCATENATE($A44,"_",AE$2),'Reference data SID'!$B:$N,13,FALSE))</f>
        <v/>
      </c>
      <c r="AF44" s="16" t="str">
        <f>IF(ISERROR(VLOOKUP(CONCATENATE($A44,"_",AF$2),'Reference data SID'!$B:$N,13,FALSE)),"",VLOOKUP(CONCATENATE($A44,"_",AF$2),'Reference data SID'!$B:$N,13,FALSE))</f>
        <v/>
      </c>
      <c r="AG44" s="16" t="str">
        <f>IF(ISERROR(VLOOKUP(CONCATENATE($A44,"_",AG$2),'Reference data SID'!$B:$N,13,FALSE)),"",VLOOKUP(CONCATENATE($A44,"_",AG$2),'Reference data SID'!$B:$N,13,FALSE))</f>
        <v/>
      </c>
      <c r="AH44" s="16" t="str">
        <f>IF(ISERROR(VLOOKUP(CONCATENATE($A44,"_",AH$2),'Reference data SID'!$B:$N,13,FALSE)),"",VLOOKUP(CONCATENATE($A44,"_",AH$2),'Reference data SID'!$B:$N,13,FALSE))</f>
        <v/>
      </c>
      <c r="AI44" s="16" t="str">
        <f>IF(ISERROR(VLOOKUP(CONCATENATE($A44,"_",AI$2),'Reference data SID'!$B:$N,13,FALSE)),"",VLOOKUP(CONCATENATE($A44,"_",AI$2),'Reference data SID'!$B:$N,13,FALSE))</f>
        <v/>
      </c>
      <c r="AJ44" s="16" t="str">
        <f>IF(ISERROR(VLOOKUP(CONCATENATE($A44,"_",AJ$2),'Reference data SID'!$B:$N,13,FALSE)),"",VLOOKUP(CONCATENATE($A44,"_",AJ$2),'Reference data SID'!$B:$N,13,FALSE))</f>
        <v/>
      </c>
      <c r="AK44" s="16" t="str">
        <f>IF(ISERROR(VLOOKUP(CONCATENATE($A44,"_",AK$2),'Reference data SID'!$B:$N,13,FALSE)),"",VLOOKUP(CONCATENATE($A44,"_",AK$2),'Reference data SID'!$B:$N,13,FALSE))</f>
        <v/>
      </c>
      <c r="AL44" s="16" t="str">
        <f>IF(ISERROR(VLOOKUP(CONCATENATE($A44,"_",AL$2),'Reference data SID'!$B:$N,13,FALSE)),"",VLOOKUP(CONCATENATE($A44,"_",AL$2),'Reference data SID'!$B:$N,13,FALSE))</f>
        <v/>
      </c>
      <c r="AM44" s="16" t="str">
        <f>IF(ISERROR(VLOOKUP(CONCATENATE($A44,"_",AM$2),'Reference data SID'!$B:$N,13,FALSE)),"",VLOOKUP(CONCATENATE($A44,"_",AM$2),'Reference data SID'!$B:$N,13,FALSE))</f>
        <v/>
      </c>
      <c r="AN44" s="16" t="str">
        <f>IF(ISERROR(VLOOKUP(CONCATENATE($A44,"_",AN$2),'Reference data SID'!$B:$N,13,FALSE)),"",VLOOKUP(CONCATENATE($A44,"_",AN$2),'Reference data SID'!$B:$N,13,FALSE))</f>
        <v/>
      </c>
      <c r="AO44" s="16" t="str">
        <f>IF(ISERROR(VLOOKUP(CONCATENATE($A44,"_",AO$2),'Reference data SID'!$B:$N,13,FALSE)),"",VLOOKUP(CONCATENATE($A44,"_",AO$2),'Reference data SID'!$B:$N,13,FALSE))</f>
        <v/>
      </c>
      <c r="AP44" s="16" t="str">
        <f>IF(ISERROR(VLOOKUP(CONCATENATE($A44,"_",AP$2),'Reference data SID'!$B:$N,13,FALSE)),"",VLOOKUP(CONCATENATE($A44,"_",AP$2),'Reference data SID'!$B:$N,13,FALSE))</f>
        <v/>
      </c>
      <c r="AQ44" s="16" t="str">
        <f>IF(ISERROR(VLOOKUP(CONCATENATE($A44,"_",AQ$2),'Reference data SID'!$B:$N,13,FALSE)),"",VLOOKUP(CONCATENATE($A44,"_",AQ$2),'Reference data SID'!$B:$N,13,FALSE))</f>
        <v/>
      </c>
      <c r="AR44" s="16" t="str">
        <f>IF(ISERROR(VLOOKUP(CONCATENATE($A44,"_",AR$2),'Reference data SID'!$B:$N,13,FALSE)),"",VLOOKUP(CONCATENATE($A44,"_",AR$2),'Reference data SID'!$B:$N,13,FALSE))</f>
        <v/>
      </c>
      <c r="AS44" s="16" t="str">
        <f>IF(ISERROR(VLOOKUP(CONCATENATE($A44,"_",AS$2),'Reference data SID'!$B:$N,13,FALSE)),"",VLOOKUP(CONCATENATE($A44,"_",AS$2),'Reference data SID'!$B:$N,13,FALSE))</f>
        <v/>
      </c>
      <c r="AT44" s="16" t="str">
        <f>IF(ISERROR(VLOOKUP(CONCATENATE($A44,"_",AT$2),'Reference data SID'!$B:$N,13,FALSE)),"",VLOOKUP(CONCATENATE($A44,"_",AT$2),'Reference data SID'!$B:$N,13,FALSE))</f>
        <v/>
      </c>
    </row>
    <row r="45" spans="1:46" x14ac:dyDescent="0.25">
      <c r="A45">
        <v>41</v>
      </c>
      <c r="B45" s="16" t="str">
        <f>IF(ISERROR(VLOOKUP(CONCATENATE($A45,"_",B$2),'Reference data SID'!$B:$N,13,FALSE)),"",VLOOKUP(CONCATENATE($A45,"_",B$2),'Reference data SID'!$B:$N,13,FALSE))</f>
        <v/>
      </c>
      <c r="C45" s="16" t="str">
        <f>IF(ISERROR(VLOOKUP(CONCATENATE($A45,"_",C$2),'Reference data SID'!$B:$N,13,FALSE)),"",VLOOKUP(CONCATENATE($A45,"_",C$2),'Reference data SID'!$B:$N,13,FALSE))</f>
        <v/>
      </c>
      <c r="D45" s="16" t="str">
        <f>IF(ISERROR(VLOOKUP(CONCATENATE($A45,"_",D$2),'Reference data SID'!$B:$N,13,FALSE)),"",VLOOKUP(CONCATENATE($A45,"_",D$2),'Reference data SID'!$B:$N,13,FALSE))</f>
        <v/>
      </c>
      <c r="E45" s="16" t="str">
        <f>IF(ISERROR(VLOOKUP(CONCATENATE($A45,"_",E$2),'Reference data SID'!$B:$N,13,FALSE)),"",VLOOKUP(CONCATENATE($A45,"_",E$2),'Reference data SID'!$B:$N,13,FALSE))</f>
        <v/>
      </c>
      <c r="F45" s="16" t="str">
        <f>IF(ISERROR(VLOOKUP(CONCATENATE($A45,"_",F$2),'Reference data SID'!$B:$N,13,FALSE)),"",VLOOKUP(CONCATENATE($A45,"_",F$2),'Reference data SID'!$B:$N,13,FALSE))</f>
        <v/>
      </c>
      <c r="G45" s="16" t="str">
        <f>IF(ISERROR(VLOOKUP(CONCATENATE($A45,"_",G$2),'Reference data SID'!$B:$N,13,FALSE)),"",VLOOKUP(CONCATENATE($A45,"_",G$2),'Reference data SID'!$B:$N,13,FALSE))</f>
        <v/>
      </c>
      <c r="H45" s="16" t="str">
        <f>IF(ISERROR(VLOOKUP(CONCATENATE($A45,"_",H$2),'Reference data SID'!$B:$N,13,FALSE)),"",VLOOKUP(CONCATENATE($A45,"_",H$2),'Reference data SID'!$B:$N,13,FALSE))</f>
        <v/>
      </c>
      <c r="I45" s="16" t="str">
        <f>IF(ISERROR(VLOOKUP(CONCATENATE($A45,"_",I$2),'Reference data SID'!$B:$N,13,FALSE)),"",VLOOKUP(CONCATENATE($A45,"_",I$2),'Reference data SID'!$B:$N,13,FALSE))</f>
        <v/>
      </c>
      <c r="J45" s="16" t="str">
        <f>IF(ISERROR(VLOOKUP(CONCATENATE($A45,"_",J$2),'Reference data SID'!$B:$N,13,FALSE)),"",VLOOKUP(CONCATENATE($A45,"_",J$2),'Reference data SID'!$B:$N,13,FALSE))</f>
        <v/>
      </c>
      <c r="K45" s="16" t="str">
        <f>IF(ISERROR(VLOOKUP(CONCATENATE($A45,"_",K$2),'Reference data SID'!$B:$N,13,FALSE)),"",VLOOKUP(CONCATENATE($A45,"_",K$2),'Reference data SID'!$B:$N,13,FALSE))</f>
        <v/>
      </c>
      <c r="L45" s="16" t="str">
        <f>IF(ISERROR(VLOOKUP(CONCATENATE($A45,"_",L$2),'Reference data SID'!$B:$N,13,FALSE)),"",VLOOKUP(CONCATENATE($A45,"_",L$2),'Reference data SID'!$B:$N,13,FALSE))</f>
        <v/>
      </c>
      <c r="M45" s="16" t="str">
        <f>IF(ISERROR(VLOOKUP(CONCATENATE($A45,"_",M$2),'Reference data SID'!$B:$N,13,FALSE)),"",VLOOKUP(CONCATENATE($A45,"_",M$2),'Reference data SID'!$B:$N,13,FALSE))</f>
        <v/>
      </c>
      <c r="N45" s="16" t="str">
        <f>IF(ISERROR(VLOOKUP(CONCATENATE($A45,"_",N$2),'Reference data SID'!$B:$N,13,FALSE)),"",VLOOKUP(CONCATENATE($A45,"_",N$2),'Reference data SID'!$B:$N,13,FALSE))</f>
        <v/>
      </c>
      <c r="O45" s="16" t="str">
        <f>IF(ISERROR(VLOOKUP(CONCATENATE($A45,"_",O$2),'Reference data SID'!$B:$N,13,FALSE)),"",VLOOKUP(CONCATENATE($A45,"_",O$2),'Reference data SID'!$B:$N,13,FALSE))</f>
        <v/>
      </c>
      <c r="P45" s="16" t="str">
        <f>IF(ISERROR(VLOOKUP(CONCATENATE($A45,"_",P$2),'Reference data SID'!$B:$N,13,FALSE)),"",VLOOKUP(CONCATENATE($A45,"_",P$2),'Reference data SID'!$B:$N,13,FALSE))</f>
        <v/>
      </c>
      <c r="Q45" s="16" t="str">
        <f>IF(ISERROR(VLOOKUP(CONCATENATE($A45,"_",Q$2),'Reference data SID'!$B:$N,13,FALSE)),"",VLOOKUP(CONCATENATE($A45,"_",Q$2),'Reference data SID'!$B:$N,13,FALSE))</f>
        <v/>
      </c>
      <c r="R45" s="16" t="str">
        <f>IF(ISERROR(VLOOKUP(CONCATENATE($A45,"_",R$2),'Reference data SID'!$B:$N,13,FALSE)),"",VLOOKUP(CONCATENATE($A45,"_",R$2),'Reference data SID'!$B:$N,13,FALSE))</f>
        <v/>
      </c>
      <c r="S45" s="16" t="str">
        <f>IF(ISERROR(VLOOKUP(CONCATENATE($A45,"_",S$2),'Reference data SID'!$B:$N,13,FALSE)),"",VLOOKUP(CONCATENATE($A45,"_",S$2),'Reference data SID'!$B:$N,13,FALSE))</f>
        <v/>
      </c>
      <c r="T45" s="16" t="str">
        <f>IF(ISERROR(VLOOKUP(CONCATENATE($A45,"_",T$2),'Reference data SID'!$B:$N,13,FALSE)),"",VLOOKUP(CONCATENATE($A45,"_",T$2),'Reference data SID'!$B:$N,13,FALSE))</f>
        <v/>
      </c>
      <c r="U45" s="16" t="str">
        <f>IF(ISERROR(VLOOKUP(CONCATENATE($A45,"_",U$2),'Reference data SID'!$B:$N,13,FALSE)),"",VLOOKUP(CONCATENATE($A45,"_",U$2),'Reference data SID'!$B:$N,13,FALSE))</f>
        <v/>
      </c>
      <c r="V45" s="16" t="str">
        <f>IF(ISERROR(VLOOKUP(CONCATENATE($A45,"_",V$2),'Reference data SID'!$B:$N,13,FALSE)),"",VLOOKUP(CONCATENATE($A45,"_",V$2),'Reference data SID'!$B:$N,13,FALSE))</f>
        <v/>
      </c>
      <c r="W45" s="16" t="str">
        <f>IF(ISERROR(VLOOKUP(CONCATENATE($A45,"_",W$2),'Reference data SID'!$B:$N,13,FALSE)),"",VLOOKUP(CONCATENATE($A45,"_",W$2),'Reference data SID'!$B:$N,13,FALSE))</f>
        <v/>
      </c>
      <c r="X45" s="16" t="str">
        <f>IF(ISERROR(VLOOKUP(CONCATENATE($A45,"_",X$2),'Reference data SID'!$B:$N,13,FALSE)),"",VLOOKUP(CONCATENATE($A45,"_",X$2),'Reference data SID'!$B:$N,13,FALSE))</f>
        <v/>
      </c>
      <c r="Y45" s="17" t="str">
        <f>IF(ISERROR(VLOOKUP(CONCATENATE($A45,"_",Y$2),'Reference data SID'!$B:$N,13,FALSE)),"",VLOOKUP(CONCATENATE($A45,"_",Y$2),'Reference data SID'!$B:$N,13,FALSE))</f>
        <v>72968-38-8</v>
      </c>
      <c r="Z45" s="16" t="str">
        <f>IF(ISERROR(VLOOKUP(CONCATENATE($A45,"_",Z$2),'Reference data SID'!$B:$N,13,FALSE)),"",VLOOKUP(CONCATENATE($A45,"_",Z$2),'Reference data SID'!$B:$N,13,FALSE))</f>
        <v/>
      </c>
      <c r="AA45" s="16" t="str">
        <f>IF(ISERROR(VLOOKUP(CONCATENATE($A45,"_",AA$2),'Reference data SID'!$B:$N,13,FALSE)),"",VLOOKUP(CONCATENATE($A45,"_",AA$2),'Reference data SID'!$B:$N,13,FALSE))</f>
        <v/>
      </c>
      <c r="AB45" s="16" t="str">
        <f>IF(ISERROR(VLOOKUP(CONCATENATE($A45,"_",AB$2),'Reference data SID'!$B:$N,13,FALSE)),"",VLOOKUP(CONCATENATE($A45,"_",AB$2),'Reference data SID'!$B:$N,13,FALSE))</f>
        <v/>
      </c>
      <c r="AC45" s="16" t="str">
        <f>IF(ISERROR(VLOOKUP(CONCATENATE($A45,"_",AC$2),'Reference data SID'!$B:$N,13,FALSE)),"",VLOOKUP(CONCATENATE($A45,"_",AC$2),'Reference data SID'!$B:$N,13,FALSE))</f>
        <v/>
      </c>
      <c r="AD45" s="16" t="str">
        <f>IF(ISERROR(VLOOKUP(CONCATENATE($A45,"_",AD$2),'Reference data SID'!$B:$N,13,FALSE)),"",VLOOKUP(CONCATENATE($A45,"_",AD$2),'Reference data SID'!$B:$N,13,FALSE))</f>
        <v/>
      </c>
      <c r="AE45" s="16" t="str">
        <f>IF(ISERROR(VLOOKUP(CONCATENATE($A45,"_",AE$2),'Reference data SID'!$B:$N,13,FALSE)),"",VLOOKUP(CONCATENATE($A45,"_",AE$2),'Reference data SID'!$B:$N,13,FALSE))</f>
        <v/>
      </c>
      <c r="AF45" s="16" t="str">
        <f>IF(ISERROR(VLOOKUP(CONCATENATE($A45,"_",AF$2),'Reference data SID'!$B:$N,13,FALSE)),"",VLOOKUP(CONCATENATE($A45,"_",AF$2),'Reference data SID'!$B:$N,13,FALSE))</f>
        <v/>
      </c>
      <c r="AG45" s="16" t="str">
        <f>IF(ISERROR(VLOOKUP(CONCATENATE($A45,"_",AG$2),'Reference data SID'!$B:$N,13,FALSE)),"",VLOOKUP(CONCATENATE($A45,"_",AG$2),'Reference data SID'!$B:$N,13,FALSE))</f>
        <v/>
      </c>
      <c r="AH45" s="16" t="str">
        <f>IF(ISERROR(VLOOKUP(CONCATENATE($A45,"_",AH$2),'Reference data SID'!$B:$N,13,FALSE)),"",VLOOKUP(CONCATENATE($A45,"_",AH$2),'Reference data SID'!$B:$N,13,FALSE))</f>
        <v/>
      </c>
      <c r="AI45" s="16" t="str">
        <f>IF(ISERROR(VLOOKUP(CONCATENATE($A45,"_",AI$2),'Reference data SID'!$B:$N,13,FALSE)),"",VLOOKUP(CONCATENATE($A45,"_",AI$2),'Reference data SID'!$B:$N,13,FALSE))</f>
        <v/>
      </c>
      <c r="AJ45" s="16" t="str">
        <f>IF(ISERROR(VLOOKUP(CONCATENATE($A45,"_",AJ$2),'Reference data SID'!$B:$N,13,FALSE)),"",VLOOKUP(CONCATENATE($A45,"_",AJ$2),'Reference data SID'!$B:$N,13,FALSE))</f>
        <v/>
      </c>
      <c r="AK45" s="16" t="str">
        <f>IF(ISERROR(VLOOKUP(CONCATENATE($A45,"_",AK$2),'Reference data SID'!$B:$N,13,FALSE)),"",VLOOKUP(CONCATENATE($A45,"_",AK$2),'Reference data SID'!$B:$N,13,FALSE))</f>
        <v/>
      </c>
      <c r="AL45" s="16" t="str">
        <f>IF(ISERROR(VLOOKUP(CONCATENATE($A45,"_",AL$2),'Reference data SID'!$B:$N,13,FALSE)),"",VLOOKUP(CONCATENATE($A45,"_",AL$2),'Reference data SID'!$B:$N,13,FALSE))</f>
        <v/>
      </c>
      <c r="AM45" s="16" t="str">
        <f>IF(ISERROR(VLOOKUP(CONCATENATE($A45,"_",AM$2),'Reference data SID'!$B:$N,13,FALSE)),"",VLOOKUP(CONCATENATE($A45,"_",AM$2),'Reference data SID'!$B:$N,13,FALSE))</f>
        <v/>
      </c>
      <c r="AN45" s="16" t="str">
        <f>IF(ISERROR(VLOOKUP(CONCATENATE($A45,"_",AN$2),'Reference data SID'!$B:$N,13,FALSE)),"",VLOOKUP(CONCATENATE($A45,"_",AN$2),'Reference data SID'!$B:$N,13,FALSE))</f>
        <v/>
      </c>
      <c r="AO45" s="16" t="str">
        <f>IF(ISERROR(VLOOKUP(CONCATENATE($A45,"_",AO$2),'Reference data SID'!$B:$N,13,FALSE)),"",VLOOKUP(CONCATENATE($A45,"_",AO$2),'Reference data SID'!$B:$N,13,FALSE))</f>
        <v/>
      </c>
      <c r="AP45" s="16" t="str">
        <f>IF(ISERROR(VLOOKUP(CONCATENATE($A45,"_",AP$2),'Reference data SID'!$B:$N,13,FALSE)),"",VLOOKUP(CONCATENATE($A45,"_",AP$2),'Reference data SID'!$B:$N,13,FALSE))</f>
        <v/>
      </c>
      <c r="AQ45" s="16" t="str">
        <f>IF(ISERROR(VLOOKUP(CONCATENATE($A45,"_",AQ$2),'Reference data SID'!$B:$N,13,FALSE)),"",VLOOKUP(CONCATENATE($A45,"_",AQ$2),'Reference data SID'!$B:$N,13,FALSE))</f>
        <v/>
      </c>
      <c r="AR45" s="16" t="str">
        <f>IF(ISERROR(VLOOKUP(CONCATENATE($A45,"_",AR$2),'Reference data SID'!$B:$N,13,FALSE)),"",VLOOKUP(CONCATENATE($A45,"_",AR$2),'Reference data SID'!$B:$N,13,FALSE))</f>
        <v/>
      </c>
      <c r="AS45" s="16" t="str">
        <f>IF(ISERROR(VLOOKUP(CONCATENATE($A45,"_",AS$2),'Reference data SID'!$B:$N,13,FALSE)),"",VLOOKUP(CONCATENATE($A45,"_",AS$2),'Reference data SID'!$B:$N,13,FALSE))</f>
        <v/>
      </c>
      <c r="AT45" s="16" t="str">
        <f>IF(ISERROR(VLOOKUP(CONCATENATE($A45,"_",AT$2),'Reference data SID'!$B:$N,13,FALSE)),"",VLOOKUP(CONCATENATE($A45,"_",AT$2),'Reference data SID'!$B:$N,13,FALSE))</f>
        <v/>
      </c>
    </row>
    <row r="46" spans="1:46" x14ac:dyDescent="0.25">
      <c r="A46">
        <v>42</v>
      </c>
      <c r="B46" s="16" t="str">
        <f>IF(ISERROR(VLOOKUP(CONCATENATE($A46,"_",B$2),'Reference data SID'!$B:$N,13,FALSE)),"",VLOOKUP(CONCATENATE($A46,"_",B$2),'Reference data SID'!$B:$N,13,FALSE))</f>
        <v/>
      </c>
      <c r="C46" s="16" t="str">
        <f>IF(ISERROR(VLOOKUP(CONCATENATE($A46,"_",C$2),'Reference data SID'!$B:$N,13,FALSE)),"",VLOOKUP(CONCATENATE($A46,"_",C$2),'Reference data SID'!$B:$N,13,FALSE))</f>
        <v/>
      </c>
      <c r="D46" s="16" t="str">
        <f>IF(ISERROR(VLOOKUP(CONCATENATE($A46,"_",D$2),'Reference data SID'!$B:$N,13,FALSE)),"",VLOOKUP(CONCATENATE($A46,"_",D$2),'Reference data SID'!$B:$N,13,FALSE))</f>
        <v/>
      </c>
      <c r="E46" s="16" t="str">
        <f>IF(ISERROR(VLOOKUP(CONCATENATE($A46,"_",E$2),'Reference data SID'!$B:$N,13,FALSE)),"",VLOOKUP(CONCATENATE($A46,"_",E$2),'Reference data SID'!$B:$N,13,FALSE))</f>
        <v/>
      </c>
      <c r="F46" s="16" t="str">
        <f>IF(ISERROR(VLOOKUP(CONCATENATE($A46,"_",F$2),'Reference data SID'!$B:$N,13,FALSE)),"",VLOOKUP(CONCATENATE($A46,"_",F$2),'Reference data SID'!$B:$N,13,FALSE))</f>
        <v/>
      </c>
      <c r="G46" s="16" t="str">
        <f>IF(ISERROR(VLOOKUP(CONCATENATE($A46,"_",G$2),'Reference data SID'!$B:$N,13,FALSE)),"",VLOOKUP(CONCATENATE($A46,"_",G$2),'Reference data SID'!$B:$N,13,FALSE))</f>
        <v/>
      </c>
      <c r="H46" s="16" t="str">
        <f>IF(ISERROR(VLOOKUP(CONCATENATE($A46,"_",H$2),'Reference data SID'!$B:$N,13,FALSE)),"",VLOOKUP(CONCATENATE($A46,"_",H$2),'Reference data SID'!$B:$N,13,FALSE))</f>
        <v/>
      </c>
      <c r="I46" s="16" t="str">
        <f>IF(ISERROR(VLOOKUP(CONCATENATE($A46,"_",I$2),'Reference data SID'!$B:$N,13,FALSE)),"",VLOOKUP(CONCATENATE($A46,"_",I$2),'Reference data SID'!$B:$N,13,FALSE))</f>
        <v/>
      </c>
      <c r="J46" s="16" t="str">
        <f>IF(ISERROR(VLOOKUP(CONCATENATE($A46,"_",J$2),'Reference data SID'!$B:$N,13,FALSE)),"",VLOOKUP(CONCATENATE($A46,"_",J$2),'Reference data SID'!$B:$N,13,FALSE))</f>
        <v/>
      </c>
      <c r="K46" s="16" t="str">
        <f>IF(ISERROR(VLOOKUP(CONCATENATE($A46,"_",K$2),'Reference data SID'!$B:$N,13,FALSE)),"",VLOOKUP(CONCATENATE($A46,"_",K$2),'Reference data SID'!$B:$N,13,FALSE))</f>
        <v/>
      </c>
      <c r="L46" s="16" t="str">
        <f>IF(ISERROR(VLOOKUP(CONCATENATE($A46,"_",L$2),'Reference data SID'!$B:$N,13,FALSE)),"",VLOOKUP(CONCATENATE($A46,"_",L$2),'Reference data SID'!$B:$N,13,FALSE))</f>
        <v/>
      </c>
      <c r="M46" s="16" t="str">
        <f>IF(ISERROR(VLOOKUP(CONCATENATE($A46,"_",M$2),'Reference data SID'!$B:$N,13,FALSE)),"",VLOOKUP(CONCATENATE($A46,"_",M$2),'Reference data SID'!$B:$N,13,FALSE))</f>
        <v/>
      </c>
      <c r="N46" s="16" t="str">
        <f>IF(ISERROR(VLOOKUP(CONCATENATE($A46,"_",N$2),'Reference data SID'!$B:$N,13,FALSE)),"",VLOOKUP(CONCATENATE($A46,"_",N$2),'Reference data SID'!$B:$N,13,FALSE))</f>
        <v/>
      </c>
      <c r="O46" s="16" t="str">
        <f>IF(ISERROR(VLOOKUP(CONCATENATE($A46,"_",O$2),'Reference data SID'!$B:$N,13,FALSE)),"",VLOOKUP(CONCATENATE($A46,"_",O$2),'Reference data SID'!$B:$N,13,FALSE))</f>
        <v/>
      </c>
      <c r="P46" s="16" t="str">
        <f>IF(ISERROR(VLOOKUP(CONCATENATE($A46,"_",P$2),'Reference data SID'!$B:$N,13,FALSE)),"",VLOOKUP(CONCATENATE($A46,"_",P$2),'Reference data SID'!$B:$N,13,FALSE))</f>
        <v/>
      </c>
      <c r="Q46" s="16" t="str">
        <f>IF(ISERROR(VLOOKUP(CONCATENATE($A46,"_",Q$2),'Reference data SID'!$B:$N,13,FALSE)),"",VLOOKUP(CONCATENATE($A46,"_",Q$2),'Reference data SID'!$B:$N,13,FALSE))</f>
        <v/>
      </c>
      <c r="R46" s="16" t="str">
        <f>IF(ISERROR(VLOOKUP(CONCATENATE($A46,"_",R$2),'Reference data SID'!$B:$N,13,FALSE)),"",VLOOKUP(CONCATENATE($A46,"_",R$2),'Reference data SID'!$B:$N,13,FALSE))</f>
        <v/>
      </c>
      <c r="S46" s="16" t="str">
        <f>IF(ISERROR(VLOOKUP(CONCATENATE($A46,"_",S$2),'Reference data SID'!$B:$N,13,FALSE)),"",VLOOKUP(CONCATENATE($A46,"_",S$2),'Reference data SID'!$B:$N,13,FALSE))</f>
        <v/>
      </c>
      <c r="T46" s="16" t="str">
        <f>IF(ISERROR(VLOOKUP(CONCATENATE($A46,"_",T$2),'Reference data SID'!$B:$N,13,FALSE)),"",VLOOKUP(CONCATENATE($A46,"_",T$2),'Reference data SID'!$B:$N,13,FALSE))</f>
        <v/>
      </c>
      <c r="U46" s="16" t="str">
        <f>IF(ISERROR(VLOOKUP(CONCATENATE($A46,"_",U$2),'Reference data SID'!$B:$N,13,FALSE)),"",VLOOKUP(CONCATENATE($A46,"_",U$2),'Reference data SID'!$B:$N,13,FALSE))</f>
        <v/>
      </c>
      <c r="V46" s="16" t="str">
        <f>IF(ISERROR(VLOOKUP(CONCATENATE($A46,"_",V$2),'Reference data SID'!$B:$N,13,FALSE)),"",VLOOKUP(CONCATENATE($A46,"_",V$2),'Reference data SID'!$B:$N,13,FALSE))</f>
        <v/>
      </c>
      <c r="W46" s="16" t="str">
        <f>IF(ISERROR(VLOOKUP(CONCATENATE($A46,"_",W$2),'Reference data SID'!$B:$N,13,FALSE)),"",VLOOKUP(CONCATENATE($A46,"_",W$2),'Reference data SID'!$B:$N,13,FALSE))</f>
        <v/>
      </c>
      <c r="X46" s="16" t="str">
        <f>IF(ISERROR(VLOOKUP(CONCATENATE($A46,"_",X$2),'Reference data SID'!$B:$N,13,FALSE)),"",VLOOKUP(CONCATENATE($A46,"_",X$2),'Reference data SID'!$B:$N,13,FALSE))</f>
        <v/>
      </c>
      <c r="Y46" s="17" t="str">
        <f>IF(ISERROR(VLOOKUP(CONCATENATE($A46,"_",Y$2),'Reference data SID'!$B:$N,13,FALSE)),"",VLOOKUP(CONCATENATE($A46,"_",Y$2),'Reference data SID'!$B:$N,13,FALSE))</f>
        <v>71356-38-2</v>
      </c>
      <c r="Z46" s="16" t="str">
        <f>IF(ISERROR(VLOOKUP(CONCATENATE($A46,"_",Z$2),'Reference data SID'!$B:$N,13,FALSE)),"",VLOOKUP(CONCATENATE($A46,"_",Z$2),'Reference data SID'!$B:$N,13,FALSE))</f>
        <v/>
      </c>
      <c r="AA46" s="16" t="str">
        <f>IF(ISERROR(VLOOKUP(CONCATENATE($A46,"_",AA$2),'Reference data SID'!$B:$N,13,FALSE)),"",VLOOKUP(CONCATENATE($A46,"_",AA$2),'Reference data SID'!$B:$N,13,FALSE))</f>
        <v/>
      </c>
      <c r="AB46" s="16" t="str">
        <f>IF(ISERROR(VLOOKUP(CONCATENATE($A46,"_",AB$2),'Reference data SID'!$B:$N,13,FALSE)),"",VLOOKUP(CONCATENATE($A46,"_",AB$2),'Reference data SID'!$B:$N,13,FALSE))</f>
        <v/>
      </c>
      <c r="AC46" s="16" t="str">
        <f>IF(ISERROR(VLOOKUP(CONCATENATE($A46,"_",AC$2),'Reference data SID'!$B:$N,13,FALSE)),"",VLOOKUP(CONCATENATE($A46,"_",AC$2),'Reference data SID'!$B:$N,13,FALSE))</f>
        <v/>
      </c>
      <c r="AD46" s="16" t="str">
        <f>IF(ISERROR(VLOOKUP(CONCATENATE($A46,"_",AD$2),'Reference data SID'!$B:$N,13,FALSE)),"",VLOOKUP(CONCATENATE($A46,"_",AD$2),'Reference data SID'!$B:$N,13,FALSE))</f>
        <v/>
      </c>
      <c r="AE46" s="16" t="str">
        <f>IF(ISERROR(VLOOKUP(CONCATENATE($A46,"_",AE$2),'Reference data SID'!$B:$N,13,FALSE)),"",VLOOKUP(CONCATENATE($A46,"_",AE$2),'Reference data SID'!$B:$N,13,FALSE))</f>
        <v/>
      </c>
      <c r="AF46" s="16" t="str">
        <f>IF(ISERROR(VLOOKUP(CONCATENATE($A46,"_",AF$2),'Reference data SID'!$B:$N,13,FALSE)),"",VLOOKUP(CONCATENATE($A46,"_",AF$2),'Reference data SID'!$B:$N,13,FALSE))</f>
        <v/>
      </c>
      <c r="AG46" s="16" t="str">
        <f>IF(ISERROR(VLOOKUP(CONCATENATE($A46,"_",AG$2),'Reference data SID'!$B:$N,13,FALSE)),"",VLOOKUP(CONCATENATE($A46,"_",AG$2),'Reference data SID'!$B:$N,13,FALSE))</f>
        <v/>
      </c>
      <c r="AH46" s="16" t="str">
        <f>IF(ISERROR(VLOOKUP(CONCATENATE($A46,"_",AH$2),'Reference data SID'!$B:$N,13,FALSE)),"",VLOOKUP(CONCATENATE($A46,"_",AH$2),'Reference data SID'!$B:$N,13,FALSE))</f>
        <v/>
      </c>
      <c r="AI46" s="16" t="str">
        <f>IF(ISERROR(VLOOKUP(CONCATENATE($A46,"_",AI$2),'Reference data SID'!$B:$N,13,FALSE)),"",VLOOKUP(CONCATENATE($A46,"_",AI$2),'Reference data SID'!$B:$N,13,FALSE))</f>
        <v/>
      </c>
      <c r="AJ46" s="16" t="str">
        <f>IF(ISERROR(VLOOKUP(CONCATENATE($A46,"_",AJ$2),'Reference data SID'!$B:$N,13,FALSE)),"",VLOOKUP(CONCATENATE($A46,"_",AJ$2),'Reference data SID'!$B:$N,13,FALSE))</f>
        <v/>
      </c>
      <c r="AK46" s="16" t="str">
        <f>IF(ISERROR(VLOOKUP(CONCATENATE($A46,"_",AK$2),'Reference data SID'!$B:$N,13,FALSE)),"",VLOOKUP(CONCATENATE($A46,"_",AK$2),'Reference data SID'!$B:$N,13,FALSE))</f>
        <v/>
      </c>
      <c r="AL46" s="16" t="str">
        <f>IF(ISERROR(VLOOKUP(CONCATENATE($A46,"_",AL$2),'Reference data SID'!$B:$N,13,FALSE)),"",VLOOKUP(CONCATENATE($A46,"_",AL$2),'Reference data SID'!$B:$N,13,FALSE))</f>
        <v/>
      </c>
      <c r="AM46" s="16" t="str">
        <f>IF(ISERROR(VLOOKUP(CONCATENATE($A46,"_",AM$2),'Reference data SID'!$B:$N,13,FALSE)),"",VLOOKUP(CONCATENATE($A46,"_",AM$2),'Reference data SID'!$B:$N,13,FALSE))</f>
        <v/>
      </c>
      <c r="AN46" s="16" t="str">
        <f>IF(ISERROR(VLOOKUP(CONCATENATE($A46,"_",AN$2),'Reference data SID'!$B:$N,13,FALSE)),"",VLOOKUP(CONCATENATE($A46,"_",AN$2),'Reference data SID'!$B:$N,13,FALSE))</f>
        <v/>
      </c>
      <c r="AO46" s="16" t="str">
        <f>IF(ISERROR(VLOOKUP(CONCATENATE($A46,"_",AO$2),'Reference data SID'!$B:$N,13,FALSE)),"",VLOOKUP(CONCATENATE($A46,"_",AO$2),'Reference data SID'!$B:$N,13,FALSE))</f>
        <v/>
      </c>
      <c r="AP46" s="16" t="str">
        <f>IF(ISERROR(VLOOKUP(CONCATENATE($A46,"_",AP$2),'Reference data SID'!$B:$N,13,FALSE)),"",VLOOKUP(CONCATENATE($A46,"_",AP$2),'Reference data SID'!$B:$N,13,FALSE))</f>
        <v/>
      </c>
      <c r="AQ46" s="16" t="str">
        <f>IF(ISERROR(VLOOKUP(CONCATENATE($A46,"_",AQ$2),'Reference data SID'!$B:$N,13,FALSE)),"",VLOOKUP(CONCATENATE($A46,"_",AQ$2),'Reference data SID'!$B:$N,13,FALSE))</f>
        <v/>
      </c>
      <c r="AR46" s="16" t="str">
        <f>IF(ISERROR(VLOOKUP(CONCATENATE($A46,"_",AR$2),'Reference data SID'!$B:$N,13,FALSE)),"",VLOOKUP(CONCATENATE($A46,"_",AR$2),'Reference data SID'!$B:$N,13,FALSE))</f>
        <v/>
      </c>
      <c r="AS46" s="16" t="str">
        <f>IF(ISERROR(VLOOKUP(CONCATENATE($A46,"_",AS$2),'Reference data SID'!$B:$N,13,FALSE)),"",VLOOKUP(CONCATENATE($A46,"_",AS$2),'Reference data SID'!$B:$N,13,FALSE))</f>
        <v/>
      </c>
      <c r="AT46" s="16" t="str">
        <f>IF(ISERROR(VLOOKUP(CONCATENATE($A46,"_",AT$2),'Reference data SID'!$B:$N,13,FALSE)),"",VLOOKUP(CONCATENATE($A46,"_",AT$2),'Reference data SID'!$B:$N,13,FALSE))</f>
        <v/>
      </c>
    </row>
    <row r="47" spans="1:46" x14ac:dyDescent="0.25">
      <c r="A47">
        <v>43</v>
      </c>
      <c r="B47" s="16" t="str">
        <f>IF(ISERROR(VLOOKUP(CONCATENATE($A47,"_",B$2),'Reference data SID'!$B:$N,13,FALSE)),"",VLOOKUP(CONCATENATE($A47,"_",B$2),'Reference data SID'!$B:$N,13,FALSE))</f>
        <v/>
      </c>
      <c r="C47" s="16" t="str">
        <f>IF(ISERROR(VLOOKUP(CONCATENATE($A47,"_",C$2),'Reference data SID'!$B:$N,13,FALSE)),"",VLOOKUP(CONCATENATE($A47,"_",C$2),'Reference data SID'!$B:$N,13,FALSE))</f>
        <v/>
      </c>
      <c r="D47" s="16" t="str">
        <f>IF(ISERROR(VLOOKUP(CONCATENATE($A47,"_",D$2),'Reference data SID'!$B:$N,13,FALSE)),"",VLOOKUP(CONCATENATE($A47,"_",D$2),'Reference data SID'!$B:$N,13,FALSE))</f>
        <v/>
      </c>
      <c r="E47" s="16" t="str">
        <f>IF(ISERROR(VLOOKUP(CONCATENATE($A47,"_",E$2),'Reference data SID'!$B:$N,13,FALSE)),"",VLOOKUP(CONCATENATE($A47,"_",E$2),'Reference data SID'!$B:$N,13,FALSE))</f>
        <v/>
      </c>
      <c r="F47" s="16" t="str">
        <f>IF(ISERROR(VLOOKUP(CONCATENATE($A47,"_",F$2),'Reference data SID'!$B:$N,13,FALSE)),"",VLOOKUP(CONCATENATE($A47,"_",F$2),'Reference data SID'!$B:$N,13,FALSE))</f>
        <v/>
      </c>
      <c r="G47" s="16" t="str">
        <f>IF(ISERROR(VLOOKUP(CONCATENATE($A47,"_",G$2),'Reference data SID'!$B:$N,13,FALSE)),"",VLOOKUP(CONCATENATE($A47,"_",G$2),'Reference data SID'!$B:$N,13,FALSE))</f>
        <v/>
      </c>
      <c r="H47" s="16" t="str">
        <f>IF(ISERROR(VLOOKUP(CONCATENATE($A47,"_",H$2),'Reference data SID'!$B:$N,13,FALSE)),"",VLOOKUP(CONCATENATE($A47,"_",H$2),'Reference data SID'!$B:$N,13,FALSE))</f>
        <v/>
      </c>
      <c r="I47" s="16" t="str">
        <f>IF(ISERROR(VLOOKUP(CONCATENATE($A47,"_",I$2),'Reference data SID'!$B:$N,13,FALSE)),"",VLOOKUP(CONCATENATE($A47,"_",I$2),'Reference data SID'!$B:$N,13,FALSE))</f>
        <v/>
      </c>
      <c r="J47" s="16" t="str">
        <f>IF(ISERROR(VLOOKUP(CONCATENATE($A47,"_",J$2),'Reference data SID'!$B:$N,13,FALSE)),"",VLOOKUP(CONCATENATE($A47,"_",J$2),'Reference data SID'!$B:$N,13,FALSE))</f>
        <v/>
      </c>
      <c r="K47" s="16" t="str">
        <f>IF(ISERROR(VLOOKUP(CONCATENATE($A47,"_",K$2),'Reference data SID'!$B:$N,13,FALSE)),"",VLOOKUP(CONCATENATE($A47,"_",K$2),'Reference data SID'!$B:$N,13,FALSE))</f>
        <v/>
      </c>
      <c r="L47" s="16" t="str">
        <f>IF(ISERROR(VLOOKUP(CONCATENATE($A47,"_",L$2),'Reference data SID'!$B:$N,13,FALSE)),"",VLOOKUP(CONCATENATE($A47,"_",L$2),'Reference data SID'!$B:$N,13,FALSE))</f>
        <v/>
      </c>
      <c r="M47" s="16" t="str">
        <f>IF(ISERROR(VLOOKUP(CONCATENATE($A47,"_",M$2),'Reference data SID'!$B:$N,13,FALSE)),"",VLOOKUP(CONCATENATE($A47,"_",M$2),'Reference data SID'!$B:$N,13,FALSE))</f>
        <v/>
      </c>
      <c r="N47" s="16" t="str">
        <f>IF(ISERROR(VLOOKUP(CONCATENATE($A47,"_",N$2),'Reference data SID'!$B:$N,13,FALSE)),"",VLOOKUP(CONCATENATE($A47,"_",N$2),'Reference data SID'!$B:$N,13,FALSE))</f>
        <v/>
      </c>
      <c r="O47" s="16" t="str">
        <f>IF(ISERROR(VLOOKUP(CONCATENATE($A47,"_",O$2),'Reference data SID'!$B:$N,13,FALSE)),"",VLOOKUP(CONCATENATE($A47,"_",O$2),'Reference data SID'!$B:$N,13,FALSE))</f>
        <v/>
      </c>
      <c r="P47" s="16" t="str">
        <f>IF(ISERROR(VLOOKUP(CONCATENATE($A47,"_",P$2),'Reference data SID'!$B:$N,13,FALSE)),"",VLOOKUP(CONCATENATE($A47,"_",P$2),'Reference data SID'!$B:$N,13,FALSE))</f>
        <v/>
      </c>
      <c r="Q47" s="16" t="str">
        <f>IF(ISERROR(VLOOKUP(CONCATENATE($A47,"_",Q$2),'Reference data SID'!$B:$N,13,FALSE)),"",VLOOKUP(CONCATENATE($A47,"_",Q$2),'Reference data SID'!$B:$N,13,FALSE))</f>
        <v/>
      </c>
      <c r="R47" s="16" t="str">
        <f>IF(ISERROR(VLOOKUP(CONCATENATE($A47,"_",R$2),'Reference data SID'!$B:$N,13,FALSE)),"",VLOOKUP(CONCATENATE($A47,"_",R$2),'Reference data SID'!$B:$N,13,FALSE))</f>
        <v/>
      </c>
      <c r="S47" s="16" t="str">
        <f>IF(ISERROR(VLOOKUP(CONCATENATE($A47,"_",S$2),'Reference data SID'!$B:$N,13,FALSE)),"",VLOOKUP(CONCATENATE($A47,"_",S$2),'Reference data SID'!$B:$N,13,FALSE))</f>
        <v/>
      </c>
      <c r="T47" s="16" t="str">
        <f>IF(ISERROR(VLOOKUP(CONCATENATE($A47,"_",T$2),'Reference data SID'!$B:$N,13,FALSE)),"",VLOOKUP(CONCATENATE($A47,"_",T$2),'Reference data SID'!$B:$N,13,FALSE))</f>
        <v/>
      </c>
      <c r="U47" s="16" t="str">
        <f>IF(ISERROR(VLOOKUP(CONCATENATE($A47,"_",U$2),'Reference data SID'!$B:$N,13,FALSE)),"",VLOOKUP(CONCATENATE($A47,"_",U$2),'Reference data SID'!$B:$N,13,FALSE))</f>
        <v/>
      </c>
      <c r="V47" s="16" t="str">
        <f>IF(ISERROR(VLOOKUP(CONCATENATE($A47,"_",V$2),'Reference data SID'!$B:$N,13,FALSE)),"",VLOOKUP(CONCATENATE($A47,"_",V$2),'Reference data SID'!$B:$N,13,FALSE))</f>
        <v/>
      </c>
      <c r="W47" s="16" t="str">
        <f>IF(ISERROR(VLOOKUP(CONCATENATE($A47,"_",W$2),'Reference data SID'!$B:$N,13,FALSE)),"",VLOOKUP(CONCATENATE($A47,"_",W$2),'Reference data SID'!$B:$N,13,FALSE))</f>
        <v/>
      </c>
      <c r="X47" s="16" t="str">
        <f>IF(ISERROR(VLOOKUP(CONCATENATE($A47,"_",X$2),'Reference data SID'!$B:$N,13,FALSE)),"",VLOOKUP(CONCATENATE($A47,"_",X$2),'Reference data SID'!$B:$N,13,FALSE))</f>
        <v/>
      </c>
      <c r="Y47" s="17" t="str">
        <f>IF(ISERROR(VLOOKUP(CONCATENATE($A47,"_",Y$2),'Reference data SID'!$B:$N,13,FALSE)),"",VLOOKUP(CONCATENATE($A47,"_",Y$2),'Reference data SID'!$B:$N,13,FALSE))</f>
        <v>68412-69-1</v>
      </c>
      <c r="Z47" s="16" t="str">
        <f>IF(ISERROR(VLOOKUP(CONCATENATE($A47,"_",Z$2),'Reference data SID'!$B:$N,13,FALSE)),"",VLOOKUP(CONCATENATE($A47,"_",Z$2),'Reference data SID'!$B:$N,13,FALSE))</f>
        <v/>
      </c>
      <c r="AA47" s="16" t="str">
        <f>IF(ISERROR(VLOOKUP(CONCATENATE($A47,"_",AA$2),'Reference data SID'!$B:$N,13,FALSE)),"",VLOOKUP(CONCATENATE($A47,"_",AA$2),'Reference data SID'!$B:$N,13,FALSE))</f>
        <v/>
      </c>
      <c r="AB47" s="16" t="str">
        <f>IF(ISERROR(VLOOKUP(CONCATENATE($A47,"_",AB$2),'Reference data SID'!$B:$N,13,FALSE)),"",VLOOKUP(CONCATENATE($A47,"_",AB$2),'Reference data SID'!$B:$N,13,FALSE))</f>
        <v/>
      </c>
      <c r="AC47" s="16" t="str">
        <f>IF(ISERROR(VLOOKUP(CONCATENATE($A47,"_",AC$2),'Reference data SID'!$B:$N,13,FALSE)),"",VLOOKUP(CONCATENATE($A47,"_",AC$2),'Reference data SID'!$B:$N,13,FALSE))</f>
        <v/>
      </c>
      <c r="AD47" s="16" t="str">
        <f>IF(ISERROR(VLOOKUP(CONCATENATE($A47,"_",AD$2),'Reference data SID'!$B:$N,13,FALSE)),"",VLOOKUP(CONCATENATE($A47,"_",AD$2),'Reference data SID'!$B:$N,13,FALSE))</f>
        <v/>
      </c>
      <c r="AE47" s="16" t="str">
        <f>IF(ISERROR(VLOOKUP(CONCATENATE($A47,"_",AE$2),'Reference data SID'!$B:$N,13,FALSE)),"",VLOOKUP(CONCATENATE($A47,"_",AE$2),'Reference data SID'!$B:$N,13,FALSE))</f>
        <v/>
      </c>
      <c r="AF47" s="16" t="str">
        <f>IF(ISERROR(VLOOKUP(CONCATENATE($A47,"_",AF$2),'Reference data SID'!$B:$N,13,FALSE)),"",VLOOKUP(CONCATENATE($A47,"_",AF$2),'Reference data SID'!$B:$N,13,FALSE))</f>
        <v/>
      </c>
      <c r="AG47" s="16" t="str">
        <f>IF(ISERROR(VLOOKUP(CONCATENATE($A47,"_",AG$2),'Reference data SID'!$B:$N,13,FALSE)),"",VLOOKUP(CONCATENATE($A47,"_",AG$2),'Reference data SID'!$B:$N,13,FALSE))</f>
        <v/>
      </c>
      <c r="AH47" s="16" t="str">
        <f>IF(ISERROR(VLOOKUP(CONCATENATE($A47,"_",AH$2),'Reference data SID'!$B:$N,13,FALSE)),"",VLOOKUP(CONCATENATE($A47,"_",AH$2),'Reference data SID'!$B:$N,13,FALSE))</f>
        <v/>
      </c>
      <c r="AI47" s="16" t="str">
        <f>IF(ISERROR(VLOOKUP(CONCATENATE($A47,"_",AI$2),'Reference data SID'!$B:$N,13,FALSE)),"",VLOOKUP(CONCATENATE($A47,"_",AI$2),'Reference data SID'!$B:$N,13,FALSE))</f>
        <v/>
      </c>
      <c r="AJ47" s="16" t="str">
        <f>IF(ISERROR(VLOOKUP(CONCATENATE($A47,"_",AJ$2),'Reference data SID'!$B:$N,13,FALSE)),"",VLOOKUP(CONCATENATE($A47,"_",AJ$2),'Reference data SID'!$B:$N,13,FALSE))</f>
        <v/>
      </c>
      <c r="AK47" s="16" t="str">
        <f>IF(ISERROR(VLOOKUP(CONCATENATE($A47,"_",AK$2),'Reference data SID'!$B:$N,13,FALSE)),"",VLOOKUP(CONCATENATE($A47,"_",AK$2),'Reference data SID'!$B:$N,13,FALSE))</f>
        <v/>
      </c>
      <c r="AL47" s="16" t="str">
        <f>IF(ISERROR(VLOOKUP(CONCATENATE($A47,"_",AL$2),'Reference data SID'!$B:$N,13,FALSE)),"",VLOOKUP(CONCATENATE($A47,"_",AL$2),'Reference data SID'!$B:$N,13,FALSE))</f>
        <v/>
      </c>
      <c r="AM47" s="16" t="str">
        <f>IF(ISERROR(VLOOKUP(CONCATENATE($A47,"_",AM$2),'Reference data SID'!$B:$N,13,FALSE)),"",VLOOKUP(CONCATENATE($A47,"_",AM$2),'Reference data SID'!$B:$N,13,FALSE))</f>
        <v/>
      </c>
      <c r="AN47" s="16" t="str">
        <f>IF(ISERROR(VLOOKUP(CONCATENATE($A47,"_",AN$2),'Reference data SID'!$B:$N,13,FALSE)),"",VLOOKUP(CONCATENATE($A47,"_",AN$2),'Reference data SID'!$B:$N,13,FALSE))</f>
        <v/>
      </c>
      <c r="AO47" s="16" t="str">
        <f>IF(ISERROR(VLOOKUP(CONCATENATE($A47,"_",AO$2),'Reference data SID'!$B:$N,13,FALSE)),"",VLOOKUP(CONCATENATE($A47,"_",AO$2),'Reference data SID'!$B:$N,13,FALSE))</f>
        <v/>
      </c>
      <c r="AP47" s="16" t="str">
        <f>IF(ISERROR(VLOOKUP(CONCATENATE($A47,"_",AP$2),'Reference data SID'!$B:$N,13,FALSE)),"",VLOOKUP(CONCATENATE($A47,"_",AP$2),'Reference data SID'!$B:$N,13,FALSE))</f>
        <v/>
      </c>
      <c r="AQ47" s="16" t="str">
        <f>IF(ISERROR(VLOOKUP(CONCATENATE($A47,"_",AQ$2),'Reference data SID'!$B:$N,13,FALSE)),"",VLOOKUP(CONCATENATE($A47,"_",AQ$2),'Reference data SID'!$B:$N,13,FALSE))</f>
        <v/>
      </c>
      <c r="AR47" s="16" t="str">
        <f>IF(ISERROR(VLOOKUP(CONCATENATE($A47,"_",AR$2),'Reference data SID'!$B:$N,13,FALSE)),"",VLOOKUP(CONCATENATE($A47,"_",AR$2),'Reference data SID'!$B:$N,13,FALSE))</f>
        <v/>
      </c>
      <c r="AS47" s="16" t="str">
        <f>IF(ISERROR(VLOOKUP(CONCATENATE($A47,"_",AS$2),'Reference data SID'!$B:$N,13,FALSE)),"",VLOOKUP(CONCATENATE($A47,"_",AS$2),'Reference data SID'!$B:$N,13,FALSE))</f>
        <v/>
      </c>
      <c r="AT47" s="16" t="str">
        <f>IF(ISERROR(VLOOKUP(CONCATENATE($A47,"_",AT$2),'Reference data SID'!$B:$N,13,FALSE)),"",VLOOKUP(CONCATENATE($A47,"_",AT$2),'Reference data SID'!$B:$N,13,FALSE))</f>
        <v/>
      </c>
    </row>
    <row r="48" spans="1:46" x14ac:dyDescent="0.25">
      <c r="A48">
        <v>44</v>
      </c>
      <c r="B48" s="16" t="str">
        <f>IF(ISERROR(VLOOKUP(CONCATENATE($A48,"_",B$2),'Reference data SID'!$B:$N,13,FALSE)),"",VLOOKUP(CONCATENATE($A48,"_",B$2),'Reference data SID'!$B:$N,13,FALSE))</f>
        <v/>
      </c>
      <c r="C48" s="16" t="str">
        <f>IF(ISERROR(VLOOKUP(CONCATENATE($A48,"_",C$2),'Reference data SID'!$B:$N,13,FALSE)),"",VLOOKUP(CONCATENATE($A48,"_",C$2),'Reference data SID'!$B:$N,13,FALSE))</f>
        <v/>
      </c>
      <c r="D48" s="16" t="str">
        <f>IF(ISERROR(VLOOKUP(CONCATENATE($A48,"_",D$2),'Reference data SID'!$B:$N,13,FALSE)),"",VLOOKUP(CONCATENATE($A48,"_",D$2),'Reference data SID'!$B:$N,13,FALSE))</f>
        <v/>
      </c>
      <c r="E48" s="16" t="str">
        <f>IF(ISERROR(VLOOKUP(CONCATENATE($A48,"_",E$2),'Reference data SID'!$B:$N,13,FALSE)),"",VLOOKUP(CONCATENATE($A48,"_",E$2),'Reference data SID'!$B:$N,13,FALSE))</f>
        <v/>
      </c>
      <c r="F48" s="16" t="str">
        <f>IF(ISERROR(VLOOKUP(CONCATENATE($A48,"_",F$2),'Reference data SID'!$B:$N,13,FALSE)),"",VLOOKUP(CONCATENATE($A48,"_",F$2),'Reference data SID'!$B:$N,13,FALSE))</f>
        <v/>
      </c>
      <c r="G48" s="16" t="str">
        <f>IF(ISERROR(VLOOKUP(CONCATENATE($A48,"_",G$2),'Reference data SID'!$B:$N,13,FALSE)),"",VLOOKUP(CONCATENATE($A48,"_",G$2),'Reference data SID'!$B:$N,13,FALSE))</f>
        <v/>
      </c>
      <c r="H48" s="16" t="str">
        <f>IF(ISERROR(VLOOKUP(CONCATENATE($A48,"_",H$2),'Reference data SID'!$B:$N,13,FALSE)),"",VLOOKUP(CONCATENATE($A48,"_",H$2),'Reference data SID'!$B:$N,13,FALSE))</f>
        <v/>
      </c>
      <c r="I48" s="16" t="str">
        <f>IF(ISERROR(VLOOKUP(CONCATENATE($A48,"_",I$2),'Reference data SID'!$B:$N,13,FALSE)),"",VLOOKUP(CONCATENATE($A48,"_",I$2),'Reference data SID'!$B:$N,13,FALSE))</f>
        <v/>
      </c>
      <c r="J48" s="16" t="str">
        <f>IF(ISERROR(VLOOKUP(CONCATENATE($A48,"_",J$2),'Reference data SID'!$B:$N,13,FALSE)),"",VLOOKUP(CONCATENATE($A48,"_",J$2),'Reference data SID'!$B:$N,13,FALSE))</f>
        <v/>
      </c>
      <c r="K48" s="16" t="str">
        <f>IF(ISERROR(VLOOKUP(CONCATENATE($A48,"_",K$2),'Reference data SID'!$B:$N,13,FALSE)),"",VLOOKUP(CONCATENATE($A48,"_",K$2),'Reference data SID'!$B:$N,13,FALSE))</f>
        <v/>
      </c>
      <c r="L48" s="16" t="str">
        <f>IF(ISERROR(VLOOKUP(CONCATENATE($A48,"_",L$2),'Reference data SID'!$B:$N,13,FALSE)),"",VLOOKUP(CONCATENATE($A48,"_",L$2),'Reference data SID'!$B:$N,13,FALSE))</f>
        <v/>
      </c>
      <c r="M48" s="16" t="str">
        <f>IF(ISERROR(VLOOKUP(CONCATENATE($A48,"_",M$2),'Reference data SID'!$B:$N,13,FALSE)),"",VLOOKUP(CONCATENATE($A48,"_",M$2),'Reference data SID'!$B:$N,13,FALSE))</f>
        <v/>
      </c>
      <c r="N48" s="16" t="str">
        <f>IF(ISERROR(VLOOKUP(CONCATENATE($A48,"_",N$2),'Reference data SID'!$B:$N,13,FALSE)),"",VLOOKUP(CONCATENATE($A48,"_",N$2),'Reference data SID'!$B:$N,13,FALSE))</f>
        <v/>
      </c>
      <c r="O48" s="16" t="str">
        <f>IF(ISERROR(VLOOKUP(CONCATENATE($A48,"_",O$2),'Reference data SID'!$B:$N,13,FALSE)),"",VLOOKUP(CONCATENATE($A48,"_",O$2),'Reference data SID'!$B:$N,13,FALSE))</f>
        <v/>
      </c>
      <c r="P48" s="16" t="str">
        <f>IF(ISERROR(VLOOKUP(CONCATENATE($A48,"_",P$2),'Reference data SID'!$B:$N,13,FALSE)),"",VLOOKUP(CONCATENATE($A48,"_",P$2),'Reference data SID'!$B:$N,13,FALSE))</f>
        <v/>
      </c>
      <c r="Q48" s="16" t="str">
        <f>IF(ISERROR(VLOOKUP(CONCATENATE($A48,"_",Q$2),'Reference data SID'!$B:$N,13,FALSE)),"",VLOOKUP(CONCATENATE($A48,"_",Q$2),'Reference data SID'!$B:$N,13,FALSE))</f>
        <v/>
      </c>
      <c r="R48" s="16" t="str">
        <f>IF(ISERROR(VLOOKUP(CONCATENATE($A48,"_",R$2),'Reference data SID'!$B:$N,13,FALSE)),"",VLOOKUP(CONCATENATE($A48,"_",R$2),'Reference data SID'!$B:$N,13,FALSE))</f>
        <v/>
      </c>
      <c r="S48" s="16" t="str">
        <f>IF(ISERROR(VLOOKUP(CONCATENATE($A48,"_",S$2),'Reference data SID'!$B:$N,13,FALSE)),"",VLOOKUP(CONCATENATE($A48,"_",S$2),'Reference data SID'!$B:$N,13,FALSE))</f>
        <v/>
      </c>
      <c r="T48" s="16" t="str">
        <f>IF(ISERROR(VLOOKUP(CONCATENATE($A48,"_",T$2),'Reference data SID'!$B:$N,13,FALSE)),"",VLOOKUP(CONCATENATE($A48,"_",T$2),'Reference data SID'!$B:$N,13,FALSE))</f>
        <v/>
      </c>
      <c r="U48" s="16" t="str">
        <f>IF(ISERROR(VLOOKUP(CONCATENATE($A48,"_",U$2),'Reference data SID'!$B:$N,13,FALSE)),"",VLOOKUP(CONCATENATE($A48,"_",U$2),'Reference data SID'!$B:$N,13,FALSE))</f>
        <v/>
      </c>
      <c r="V48" s="16" t="str">
        <f>IF(ISERROR(VLOOKUP(CONCATENATE($A48,"_",V$2),'Reference data SID'!$B:$N,13,FALSE)),"",VLOOKUP(CONCATENATE($A48,"_",V$2),'Reference data SID'!$B:$N,13,FALSE))</f>
        <v/>
      </c>
      <c r="W48" s="16" t="str">
        <f>IF(ISERROR(VLOOKUP(CONCATENATE($A48,"_",W$2),'Reference data SID'!$B:$N,13,FALSE)),"",VLOOKUP(CONCATENATE($A48,"_",W$2),'Reference data SID'!$B:$N,13,FALSE))</f>
        <v/>
      </c>
      <c r="X48" s="16" t="str">
        <f>IF(ISERROR(VLOOKUP(CONCATENATE($A48,"_",X$2),'Reference data SID'!$B:$N,13,FALSE)),"",VLOOKUP(CONCATENATE($A48,"_",X$2),'Reference data SID'!$B:$N,13,FALSE))</f>
        <v/>
      </c>
      <c r="Y48" s="17" t="str">
        <f>IF(ISERROR(VLOOKUP(CONCATENATE($A48,"_",Y$2),'Reference data SID'!$B:$N,13,FALSE)),"",VLOOKUP(CONCATENATE($A48,"_",Y$2),'Reference data SID'!$B:$N,13,FALSE))</f>
        <v>68333-92-6</v>
      </c>
      <c r="Z48" s="16" t="str">
        <f>IF(ISERROR(VLOOKUP(CONCATENATE($A48,"_",Z$2),'Reference data SID'!$B:$N,13,FALSE)),"",VLOOKUP(CONCATENATE($A48,"_",Z$2),'Reference data SID'!$B:$N,13,FALSE))</f>
        <v/>
      </c>
      <c r="AA48" s="16" t="str">
        <f>IF(ISERROR(VLOOKUP(CONCATENATE($A48,"_",AA$2),'Reference data SID'!$B:$N,13,FALSE)),"",VLOOKUP(CONCATENATE($A48,"_",AA$2),'Reference data SID'!$B:$N,13,FALSE))</f>
        <v/>
      </c>
      <c r="AB48" s="16" t="str">
        <f>IF(ISERROR(VLOOKUP(CONCATENATE($A48,"_",AB$2),'Reference data SID'!$B:$N,13,FALSE)),"",VLOOKUP(CONCATENATE($A48,"_",AB$2),'Reference data SID'!$B:$N,13,FALSE))</f>
        <v/>
      </c>
      <c r="AC48" s="16" t="str">
        <f>IF(ISERROR(VLOOKUP(CONCATENATE($A48,"_",AC$2),'Reference data SID'!$B:$N,13,FALSE)),"",VLOOKUP(CONCATENATE($A48,"_",AC$2),'Reference data SID'!$B:$N,13,FALSE))</f>
        <v/>
      </c>
      <c r="AD48" s="16" t="str">
        <f>IF(ISERROR(VLOOKUP(CONCATENATE($A48,"_",AD$2),'Reference data SID'!$B:$N,13,FALSE)),"",VLOOKUP(CONCATENATE($A48,"_",AD$2),'Reference data SID'!$B:$N,13,FALSE))</f>
        <v/>
      </c>
      <c r="AE48" s="16" t="str">
        <f>IF(ISERROR(VLOOKUP(CONCATENATE($A48,"_",AE$2),'Reference data SID'!$B:$N,13,FALSE)),"",VLOOKUP(CONCATENATE($A48,"_",AE$2),'Reference data SID'!$B:$N,13,FALSE))</f>
        <v/>
      </c>
      <c r="AF48" s="16" t="str">
        <f>IF(ISERROR(VLOOKUP(CONCATENATE($A48,"_",AF$2),'Reference data SID'!$B:$N,13,FALSE)),"",VLOOKUP(CONCATENATE($A48,"_",AF$2),'Reference data SID'!$B:$N,13,FALSE))</f>
        <v/>
      </c>
      <c r="AG48" s="16" t="str">
        <f>IF(ISERROR(VLOOKUP(CONCATENATE($A48,"_",AG$2),'Reference data SID'!$B:$N,13,FALSE)),"",VLOOKUP(CONCATENATE($A48,"_",AG$2),'Reference data SID'!$B:$N,13,FALSE))</f>
        <v/>
      </c>
      <c r="AH48" s="16" t="str">
        <f>IF(ISERROR(VLOOKUP(CONCATENATE($A48,"_",AH$2),'Reference data SID'!$B:$N,13,FALSE)),"",VLOOKUP(CONCATENATE($A48,"_",AH$2),'Reference data SID'!$B:$N,13,FALSE))</f>
        <v/>
      </c>
      <c r="AI48" s="16" t="str">
        <f>IF(ISERROR(VLOOKUP(CONCATENATE($A48,"_",AI$2),'Reference data SID'!$B:$N,13,FALSE)),"",VLOOKUP(CONCATENATE($A48,"_",AI$2),'Reference data SID'!$B:$N,13,FALSE))</f>
        <v/>
      </c>
      <c r="AJ48" s="16" t="str">
        <f>IF(ISERROR(VLOOKUP(CONCATENATE($A48,"_",AJ$2),'Reference data SID'!$B:$N,13,FALSE)),"",VLOOKUP(CONCATENATE($A48,"_",AJ$2),'Reference data SID'!$B:$N,13,FALSE))</f>
        <v/>
      </c>
      <c r="AK48" s="16" t="str">
        <f>IF(ISERROR(VLOOKUP(CONCATENATE($A48,"_",AK$2),'Reference data SID'!$B:$N,13,FALSE)),"",VLOOKUP(CONCATENATE($A48,"_",AK$2),'Reference data SID'!$B:$N,13,FALSE))</f>
        <v/>
      </c>
      <c r="AL48" s="16" t="str">
        <f>IF(ISERROR(VLOOKUP(CONCATENATE($A48,"_",AL$2),'Reference data SID'!$B:$N,13,FALSE)),"",VLOOKUP(CONCATENATE($A48,"_",AL$2),'Reference data SID'!$B:$N,13,FALSE))</f>
        <v/>
      </c>
      <c r="AM48" s="16" t="str">
        <f>IF(ISERROR(VLOOKUP(CONCATENATE($A48,"_",AM$2),'Reference data SID'!$B:$N,13,FALSE)),"",VLOOKUP(CONCATENATE($A48,"_",AM$2),'Reference data SID'!$B:$N,13,FALSE))</f>
        <v/>
      </c>
      <c r="AN48" s="16" t="str">
        <f>IF(ISERROR(VLOOKUP(CONCATENATE($A48,"_",AN$2),'Reference data SID'!$B:$N,13,FALSE)),"",VLOOKUP(CONCATENATE($A48,"_",AN$2),'Reference data SID'!$B:$N,13,FALSE))</f>
        <v/>
      </c>
      <c r="AO48" s="16" t="str">
        <f>IF(ISERROR(VLOOKUP(CONCATENATE($A48,"_",AO$2),'Reference data SID'!$B:$N,13,FALSE)),"",VLOOKUP(CONCATENATE($A48,"_",AO$2),'Reference data SID'!$B:$N,13,FALSE))</f>
        <v/>
      </c>
      <c r="AP48" s="16" t="str">
        <f>IF(ISERROR(VLOOKUP(CONCATENATE($A48,"_",AP$2),'Reference data SID'!$B:$N,13,FALSE)),"",VLOOKUP(CONCATENATE($A48,"_",AP$2),'Reference data SID'!$B:$N,13,FALSE))</f>
        <v/>
      </c>
      <c r="AQ48" s="16" t="str">
        <f>IF(ISERROR(VLOOKUP(CONCATENATE($A48,"_",AQ$2),'Reference data SID'!$B:$N,13,FALSE)),"",VLOOKUP(CONCATENATE($A48,"_",AQ$2),'Reference data SID'!$B:$N,13,FALSE))</f>
        <v/>
      </c>
      <c r="AR48" s="16" t="str">
        <f>IF(ISERROR(VLOOKUP(CONCATENATE($A48,"_",AR$2),'Reference data SID'!$B:$N,13,FALSE)),"",VLOOKUP(CONCATENATE($A48,"_",AR$2),'Reference data SID'!$B:$N,13,FALSE))</f>
        <v/>
      </c>
      <c r="AS48" s="16" t="str">
        <f>IF(ISERROR(VLOOKUP(CONCATENATE($A48,"_",AS$2),'Reference data SID'!$B:$N,13,FALSE)),"",VLOOKUP(CONCATENATE($A48,"_",AS$2),'Reference data SID'!$B:$N,13,FALSE))</f>
        <v/>
      </c>
      <c r="AT48" s="16" t="str">
        <f>IF(ISERROR(VLOOKUP(CONCATENATE($A48,"_",AT$2),'Reference data SID'!$B:$N,13,FALSE)),"",VLOOKUP(CONCATENATE($A48,"_",AT$2),'Reference data SID'!$B:$N,13,FALSE))</f>
        <v/>
      </c>
    </row>
    <row r="49" spans="1:46" x14ac:dyDescent="0.25">
      <c r="A49">
        <v>45</v>
      </c>
      <c r="B49" s="16" t="str">
        <f>IF(ISERROR(VLOOKUP(CONCATENATE($A49,"_",B$2),'Reference data SID'!$B:$N,13,FALSE)),"",VLOOKUP(CONCATENATE($A49,"_",B$2),'Reference data SID'!$B:$N,13,FALSE))</f>
        <v/>
      </c>
      <c r="C49" s="16" t="str">
        <f>IF(ISERROR(VLOOKUP(CONCATENATE($A49,"_",C$2),'Reference data SID'!$B:$N,13,FALSE)),"",VLOOKUP(CONCATENATE($A49,"_",C$2),'Reference data SID'!$B:$N,13,FALSE))</f>
        <v/>
      </c>
      <c r="D49" s="16" t="str">
        <f>IF(ISERROR(VLOOKUP(CONCATENATE($A49,"_",D$2),'Reference data SID'!$B:$N,13,FALSE)),"",VLOOKUP(CONCATENATE($A49,"_",D$2),'Reference data SID'!$B:$N,13,FALSE))</f>
        <v/>
      </c>
      <c r="E49" s="16" t="str">
        <f>IF(ISERROR(VLOOKUP(CONCATENATE($A49,"_",E$2),'Reference data SID'!$B:$N,13,FALSE)),"",VLOOKUP(CONCATENATE($A49,"_",E$2),'Reference data SID'!$B:$N,13,FALSE))</f>
        <v/>
      </c>
      <c r="F49" s="16" t="str">
        <f>IF(ISERROR(VLOOKUP(CONCATENATE($A49,"_",F$2),'Reference data SID'!$B:$N,13,FALSE)),"",VLOOKUP(CONCATENATE($A49,"_",F$2),'Reference data SID'!$B:$N,13,FALSE))</f>
        <v/>
      </c>
      <c r="G49" s="16" t="str">
        <f>IF(ISERROR(VLOOKUP(CONCATENATE($A49,"_",G$2),'Reference data SID'!$B:$N,13,FALSE)),"",VLOOKUP(CONCATENATE($A49,"_",G$2),'Reference data SID'!$B:$N,13,FALSE))</f>
        <v/>
      </c>
      <c r="H49" s="16" t="str">
        <f>IF(ISERROR(VLOOKUP(CONCATENATE($A49,"_",H$2),'Reference data SID'!$B:$N,13,FALSE)),"",VLOOKUP(CONCATENATE($A49,"_",H$2),'Reference data SID'!$B:$N,13,FALSE))</f>
        <v/>
      </c>
      <c r="I49" s="16" t="str">
        <f>IF(ISERROR(VLOOKUP(CONCATENATE($A49,"_",I$2),'Reference data SID'!$B:$N,13,FALSE)),"",VLOOKUP(CONCATENATE($A49,"_",I$2),'Reference data SID'!$B:$N,13,FALSE))</f>
        <v/>
      </c>
      <c r="J49" s="16" t="str">
        <f>IF(ISERROR(VLOOKUP(CONCATENATE($A49,"_",J$2),'Reference data SID'!$B:$N,13,FALSE)),"",VLOOKUP(CONCATENATE($A49,"_",J$2),'Reference data SID'!$B:$N,13,FALSE))</f>
        <v/>
      </c>
      <c r="K49" s="16" t="str">
        <f>IF(ISERROR(VLOOKUP(CONCATENATE($A49,"_",K$2),'Reference data SID'!$B:$N,13,FALSE)),"",VLOOKUP(CONCATENATE($A49,"_",K$2),'Reference data SID'!$B:$N,13,FALSE))</f>
        <v/>
      </c>
      <c r="L49" s="16" t="str">
        <f>IF(ISERROR(VLOOKUP(CONCATENATE($A49,"_",L$2),'Reference data SID'!$B:$N,13,FALSE)),"",VLOOKUP(CONCATENATE($A49,"_",L$2),'Reference data SID'!$B:$N,13,FALSE))</f>
        <v/>
      </c>
      <c r="M49" s="16" t="str">
        <f>IF(ISERROR(VLOOKUP(CONCATENATE($A49,"_",M$2),'Reference data SID'!$B:$N,13,FALSE)),"",VLOOKUP(CONCATENATE($A49,"_",M$2),'Reference data SID'!$B:$N,13,FALSE))</f>
        <v/>
      </c>
      <c r="N49" s="16" t="str">
        <f>IF(ISERROR(VLOOKUP(CONCATENATE($A49,"_",N$2),'Reference data SID'!$B:$N,13,FALSE)),"",VLOOKUP(CONCATENATE($A49,"_",N$2),'Reference data SID'!$B:$N,13,FALSE))</f>
        <v/>
      </c>
      <c r="O49" s="16" t="str">
        <f>IF(ISERROR(VLOOKUP(CONCATENATE($A49,"_",O$2),'Reference data SID'!$B:$N,13,FALSE)),"",VLOOKUP(CONCATENATE($A49,"_",O$2),'Reference data SID'!$B:$N,13,FALSE))</f>
        <v/>
      </c>
      <c r="P49" s="16" t="str">
        <f>IF(ISERROR(VLOOKUP(CONCATENATE($A49,"_",P$2),'Reference data SID'!$B:$N,13,FALSE)),"",VLOOKUP(CONCATENATE($A49,"_",P$2),'Reference data SID'!$B:$N,13,FALSE))</f>
        <v/>
      </c>
      <c r="Q49" s="16" t="str">
        <f>IF(ISERROR(VLOOKUP(CONCATENATE($A49,"_",Q$2),'Reference data SID'!$B:$N,13,FALSE)),"",VLOOKUP(CONCATENATE($A49,"_",Q$2),'Reference data SID'!$B:$N,13,FALSE))</f>
        <v/>
      </c>
      <c r="R49" s="16" t="str">
        <f>IF(ISERROR(VLOOKUP(CONCATENATE($A49,"_",R$2),'Reference data SID'!$B:$N,13,FALSE)),"",VLOOKUP(CONCATENATE($A49,"_",R$2),'Reference data SID'!$B:$N,13,FALSE))</f>
        <v/>
      </c>
      <c r="S49" s="16" t="str">
        <f>IF(ISERROR(VLOOKUP(CONCATENATE($A49,"_",S$2),'Reference data SID'!$B:$N,13,FALSE)),"",VLOOKUP(CONCATENATE($A49,"_",S$2),'Reference data SID'!$B:$N,13,FALSE))</f>
        <v/>
      </c>
      <c r="T49" s="16" t="str">
        <f>IF(ISERROR(VLOOKUP(CONCATENATE($A49,"_",T$2),'Reference data SID'!$B:$N,13,FALSE)),"",VLOOKUP(CONCATENATE($A49,"_",T$2),'Reference data SID'!$B:$N,13,FALSE))</f>
        <v/>
      </c>
      <c r="U49" s="16" t="str">
        <f>IF(ISERROR(VLOOKUP(CONCATENATE($A49,"_",U$2),'Reference data SID'!$B:$N,13,FALSE)),"",VLOOKUP(CONCATENATE($A49,"_",U$2),'Reference data SID'!$B:$N,13,FALSE))</f>
        <v/>
      </c>
      <c r="V49" s="16" t="str">
        <f>IF(ISERROR(VLOOKUP(CONCATENATE($A49,"_",V$2),'Reference data SID'!$B:$N,13,FALSE)),"",VLOOKUP(CONCATENATE($A49,"_",V$2),'Reference data SID'!$B:$N,13,FALSE))</f>
        <v/>
      </c>
      <c r="W49" s="16" t="str">
        <f>IF(ISERROR(VLOOKUP(CONCATENATE($A49,"_",W$2),'Reference data SID'!$B:$N,13,FALSE)),"",VLOOKUP(CONCATENATE($A49,"_",W$2),'Reference data SID'!$B:$N,13,FALSE))</f>
        <v/>
      </c>
      <c r="X49" s="16" t="str">
        <f>IF(ISERROR(VLOOKUP(CONCATENATE($A49,"_",X$2),'Reference data SID'!$B:$N,13,FALSE)),"",VLOOKUP(CONCATENATE($A49,"_",X$2),'Reference data SID'!$B:$N,13,FALSE))</f>
        <v/>
      </c>
      <c r="Y49" s="17" t="str">
        <f>IF(ISERROR(VLOOKUP(CONCATENATE($A49,"_",Y$2),'Reference data SID'!$B:$N,13,FALSE)),"",VLOOKUP(CONCATENATE($A49,"_",Y$2),'Reference data SID'!$B:$N,13,FALSE))</f>
        <v>68188-12-5</v>
      </c>
      <c r="Z49" s="16" t="str">
        <f>IF(ISERROR(VLOOKUP(CONCATENATE($A49,"_",Z$2),'Reference data SID'!$B:$N,13,FALSE)),"",VLOOKUP(CONCATENATE($A49,"_",Z$2),'Reference data SID'!$B:$N,13,FALSE))</f>
        <v/>
      </c>
      <c r="AA49" s="16" t="str">
        <f>IF(ISERROR(VLOOKUP(CONCATENATE($A49,"_",AA$2),'Reference data SID'!$B:$N,13,FALSE)),"",VLOOKUP(CONCATENATE($A49,"_",AA$2),'Reference data SID'!$B:$N,13,FALSE))</f>
        <v/>
      </c>
      <c r="AB49" s="16" t="str">
        <f>IF(ISERROR(VLOOKUP(CONCATENATE($A49,"_",AB$2),'Reference data SID'!$B:$N,13,FALSE)),"",VLOOKUP(CONCATENATE($A49,"_",AB$2),'Reference data SID'!$B:$N,13,FALSE))</f>
        <v/>
      </c>
      <c r="AC49" s="16" t="str">
        <f>IF(ISERROR(VLOOKUP(CONCATENATE($A49,"_",AC$2),'Reference data SID'!$B:$N,13,FALSE)),"",VLOOKUP(CONCATENATE($A49,"_",AC$2),'Reference data SID'!$B:$N,13,FALSE))</f>
        <v/>
      </c>
      <c r="AD49" s="16" t="str">
        <f>IF(ISERROR(VLOOKUP(CONCATENATE($A49,"_",AD$2),'Reference data SID'!$B:$N,13,FALSE)),"",VLOOKUP(CONCATENATE($A49,"_",AD$2),'Reference data SID'!$B:$N,13,FALSE))</f>
        <v/>
      </c>
      <c r="AE49" s="16" t="str">
        <f>IF(ISERROR(VLOOKUP(CONCATENATE($A49,"_",AE$2),'Reference data SID'!$B:$N,13,FALSE)),"",VLOOKUP(CONCATENATE($A49,"_",AE$2),'Reference data SID'!$B:$N,13,FALSE))</f>
        <v/>
      </c>
      <c r="AF49" s="16" t="str">
        <f>IF(ISERROR(VLOOKUP(CONCATENATE($A49,"_",AF$2),'Reference data SID'!$B:$N,13,FALSE)),"",VLOOKUP(CONCATENATE($A49,"_",AF$2),'Reference data SID'!$B:$N,13,FALSE))</f>
        <v/>
      </c>
      <c r="AG49" s="16" t="str">
        <f>IF(ISERROR(VLOOKUP(CONCATENATE($A49,"_",AG$2),'Reference data SID'!$B:$N,13,FALSE)),"",VLOOKUP(CONCATENATE($A49,"_",AG$2),'Reference data SID'!$B:$N,13,FALSE))</f>
        <v/>
      </c>
      <c r="AH49" s="16" t="str">
        <f>IF(ISERROR(VLOOKUP(CONCATENATE($A49,"_",AH$2),'Reference data SID'!$B:$N,13,FALSE)),"",VLOOKUP(CONCATENATE($A49,"_",AH$2),'Reference data SID'!$B:$N,13,FALSE))</f>
        <v/>
      </c>
      <c r="AI49" s="16" t="str">
        <f>IF(ISERROR(VLOOKUP(CONCATENATE($A49,"_",AI$2),'Reference data SID'!$B:$N,13,FALSE)),"",VLOOKUP(CONCATENATE($A49,"_",AI$2),'Reference data SID'!$B:$N,13,FALSE))</f>
        <v/>
      </c>
      <c r="AJ49" s="16" t="str">
        <f>IF(ISERROR(VLOOKUP(CONCATENATE($A49,"_",AJ$2),'Reference data SID'!$B:$N,13,FALSE)),"",VLOOKUP(CONCATENATE($A49,"_",AJ$2),'Reference data SID'!$B:$N,13,FALSE))</f>
        <v/>
      </c>
      <c r="AK49" s="16" t="str">
        <f>IF(ISERROR(VLOOKUP(CONCATENATE($A49,"_",AK$2),'Reference data SID'!$B:$N,13,FALSE)),"",VLOOKUP(CONCATENATE($A49,"_",AK$2),'Reference data SID'!$B:$N,13,FALSE))</f>
        <v/>
      </c>
      <c r="AL49" s="16" t="str">
        <f>IF(ISERROR(VLOOKUP(CONCATENATE($A49,"_",AL$2),'Reference data SID'!$B:$N,13,FALSE)),"",VLOOKUP(CONCATENATE($A49,"_",AL$2),'Reference data SID'!$B:$N,13,FALSE))</f>
        <v/>
      </c>
      <c r="AM49" s="16" t="str">
        <f>IF(ISERROR(VLOOKUP(CONCATENATE($A49,"_",AM$2),'Reference data SID'!$B:$N,13,FALSE)),"",VLOOKUP(CONCATENATE($A49,"_",AM$2),'Reference data SID'!$B:$N,13,FALSE))</f>
        <v/>
      </c>
      <c r="AN49" s="16" t="str">
        <f>IF(ISERROR(VLOOKUP(CONCATENATE($A49,"_",AN$2),'Reference data SID'!$B:$N,13,FALSE)),"",VLOOKUP(CONCATENATE($A49,"_",AN$2),'Reference data SID'!$B:$N,13,FALSE))</f>
        <v/>
      </c>
      <c r="AO49" s="16" t="str">
        <f>IF(ISERROR(VLOOKUP(CONCATENATE($A49,"_",AO$2),'Reference data SID'!$B:$N,13,FALSE)),"",VLOOKUP(CONCATENATE($A49,"_",AO$2),'Reference data SID'!$B:$N,13,FALSE))</f>
        <v/>
      </c>
      <c r="AP49" s="16" t="str">
        <f>IF(ISERROR(VLOOKUP(CONCATENATE($A49,"_",AP$2),'Reference data SID'!$B:$N,13,FALSE)),"",VLOOKUP(CONCATENATE($A49,"_",AP$2),'Reference data SID'!$B:$N,13,FALSE))</f>
        <v/>
      </c>
      <c r="AQ49" s="16" t="str">
        <f>IF(ISERROR(VLOOKUP(CONCATENATE($A49,"_",AQ$2),'Reference data SID'!$B:$N,13,FALSE)),"",VLOOKUP(CONCATENATE($A49,"_",AQ$2),'Reference data SID'!$B:$N,13,FALSE))</f>
        <v/>
      </c>
      <c r="AR49" s="16" t="str">
        <f>IF(ISERROR(VLOOKUP(CONCATENATE($A49,"_",AR$2),'Reference data SID'!$B:$N,13,FALSE)),"",VLOOKUP(CONCATENATE($A49,"_",AR$2),'Reference data SID'!$B:$N,13,FALSE))</f>
        <v/>
      </c>
      <c r="AS49" s="16" t="str">
        <f>IF(ISERROR(VLOOKUP(CONCATENATE($A49,"_",AS$2),'Reference data SID'!$B:$N,13,FALSE)),"",VLOOKUP(CONCATENATE($A49,"_",AS$2),'Reference data SID'!$B:$N,13,FALSE))</f>
        <v/>
      </c>
      <c r="AT49" s="16" t="str">
        <f>IF(ISERROR(VLOOKUP(CONCATENATE($A49,"_",AT$2),'Reference data SID'!$B:$N,13,FALSE)),"",VLOOKUP(CONCATENATE($A49,"_",AT$2),'Reference data SID'!$B:$N,13,FALSE))</f>
        <v/>
      </c>
    </row>
    <row r="50" spans="1:46" x14ac:dyDescent="0.25">
      <c r="A50">
        <v>46</v>
      </c>
      <c r="B50" s="16" t="str">
        <f>IF(ISERROR(VLOOKUP(CONCATENATE($A50,"_",B$2),'Reference data SID'!$B:$N,13,FALSE)),"",VLOOKUP(CONCATENATE($A50,"_",B$2),'Reference data SID'!$B:$N,13,FALSE))</f>
        <v/>
      </c>
      <c r="C50" s="16" t="str">
        <f>IF(ISERROR(VLOOKUP(CONCATENATE($A50,"_",C$2),'Reference data SID'!$B:$N,13,FALSE)),"",VLOOKUP(CONCATENATE($A50,"_",C$2),'Reference data SID'!$B:$N,13,FALSE))</f>
        <v/>
      </c>
      <c r="D50" s="16" t="str">
        <f>IF(ISERROR(VLOOKUP(CONCATENATE($A50,"_",D$2),'Reference data SID'!$B:$N,13,FALSE)),"",VLOOKUP(CONCATENATE($A50,"_",D$2),'Reference data SID'!$B:$N,13,FALSE))</f>
        <v/>
      </c>
      <c r="E50" s="16" t="str">
        <f>IF(ISERROR(VLOOKUP(CONCATENATE($A50,"_",E$2),'Reference data SID'!$B:$N,13,FALSE)),"",VLOOKUP(CONCATENATE($A50,"_",E$2),'Reference data SID'!$B:$N,13,FALSE))</f>
        <v/>
      </c>
      <c r="F50" s="16" t="str">
        <f>IF(ISERROR(VLOOKUP(CONCATENATE($A50,"_",F$2),'Reference data SID'!$B:$N,13,FALSE)),"",VLOOKUP(CONCATENATE($A50,"_",F$2),'Reference data SID'!$B:$N,13,FALSE))</f>
        <v/>
      </c>
      <c r="G50" s="16" t="str">
        <f>IF(ISERROR(VLOOKUP(CONCATENATE($A50,"_",G$2),'Reference data SID'!$B:$N,13,FALSE)),"",VLOOKUP(CONCATENATE($A50,"_",G$2),'Reference data SID'!$B:$N,13,FALSE))</f>
        <v/>
      </c>
      <c r="H50" s="16" t="str">
        <f>IF(ISERROR(VLOOKUP(CONCATENATE($A50,"_",H$2),'Reference data SID'!$B:$N,13,FALSE)),"",VLOOKUP(CONCATENATE($A50,"_",H$2),'Reference data SID'!$B:$N,13,FALSE))</f>
        <v/>
      </c>
      <c r="I50" s="16" t="str">
        <f>IF(ISERROR(VLOOKUP(CONCATENATE($A50,"_",I$2),'Reference data SID'!$B:$N,13,FALSE)),"",VLOOKUP(CONCATENATE($A50,"_",I$2),'Reference data SID'!$B:$N,13,FALSE))</f>
        <v/>
      </c>
      <c r="J50" s="16" t="str">
        <f>IF(ISERROR(VLOOKUP(CONCATENATE($A50,"_",J$2),'Reference data SID'!$B:$N,13,FALSE)),"",VLOOKUP(CONCATENATE($A50,"_",J$2),'Reference data SID'!$B:$N,13,FALSE))</f>
        <v/>
      </c>
      <c r="K50" s="16" t="str">
        <f>IF(ISERROR(VLOOKUP(CONCATENATE($A50,"_",K$2),'Reference data SID'!$B:$N,13,FALSE)),"",VLOOKUP(CONCATENATE($A50,"_",K$2),'Reference data SID'!$B:$N,13,FALSE))</f>
        <v/>
      </c>
      <c r="L50" s="16" t="str">
        <f>IF(ISERROR(VLOOKUP(CONCATENATE($A50,"_",L$2),'Reference data SID'!$B:$N,13,FALSE)),"",VLOOKUP(CONCATENATE($A50,"_",L$2),'Reference data SID'!$B:$N,13,FALSE))</f>
        <v/>
      </c>
      <c r="M50" s="16" t="str">
        <f>IF(ISERROR(VLOOKUP(CONCATENATE($A50,"_",M$2),'Reference data SID'!$B:$N,13,FALSE)),"",VLOOKUP(CONCATENATE($A50,"_",M$2),'Reference data SID'!$B:$N,13,FALSE))</f>
        <v/>
      </c>
      <c r="N50" s="16" t="str">
        <f>IF(ISERROR(VLOOKUP(CONCATENATE($A50,"_",N$2),'Reference data SID'!$B:$N,13,FALSE)),"",VLOOKUP(CONCATENATE($A50,"_",N$2),'Reference data SID'!$B:$N,13,FALSE))</f>
        <v/>
      </c>
      <c r="O50" s="16" t="str">
        <f>IF(ISERROR(VLOOKUP(CONCATENATE($A50,"_",O$2),'Reference data SID'!$B:$N,13,FALSE)),"",VLOOKUP(CONCATENATE($A50,"_",O$2),'Reference data SID'!$B:$N,13,FALSE))</f>
        <v/>
      </c>
      <c r="P50" s="16" t="str">
        <f>IF(ISERROR(VLOOKUP(CONCATENATE($A50,"_",P$2),'Reference data SID'!$B:$N,13,FALSE)),"",VLOOKUP(CONCATENATE($A50,"_",P$2),'Reference data SID'!$B:$N,13,FALSE))</f>
        <v/>
      </c>
      <c r="Q50" s="16" t="str">
        <f>IF(ISERROR(VLOOKUP(CONCATENATE($A50,"_",Q$2),'Reference data SID'!$B:$N,13,FALSE)),"",VLOOKUP(CONCATENATE($A50,"_",Q$2),'Reference data SID'!$B:$N,13,FALSE))</f>
        <v/>
      </c>
      <c r="R50" s="16" t="str">
        <f>IF(ISERROR(VLOOKUP(CONCATENATE($A50,"_",R$2),'Reference data SID'!$B:$N,13,FALSE)),"",VLOOKUP(CONCATENATE($A50,"_",R$2),'Reference data SID'!$B:$N,13,FALSE))</f>
        <v/>
      </c>
      <c r="S50" s="16" t="str">
        <f>IF(ISERROR(VLOOKUP(CONCATENATE($A50,"_",S$2),'Reference data SID'!$B:$N,13,FALSE)),"",VLOOKUP(CONCATENATE($A50,"_",S$2),'Reference data SID'!$B:$N,13,FALSE))</f>
        <v/>
      </c>
      <c r="T50" s="16" t="str">
        <f>IF(ISERROR(VLOOKUP(CONCATENATE($A50,"_",T$2),'Reference data SID'!$B:$N,13,FALSE)),"",VLOOKUP(CONCATENATE($A50,"_",T$2),'Reference data SID'!$B:$N,13,FALSE))</f>
        <v/>
      </c>
      <c r="U50" s="16" t="str">
        <f>IF(ISERROR(VLOOKUP(CONCATENATE($A50,"_",U$2),'Reference data SID'!$B:$N,13,FALSE)),"",VLOOKUP(CONCATENATE($A50,"_",U$2),'Reference data SID'!$B:$N,13,FALSE))</f>
        <v/>
      </c>
      <c r="V50" s="16" t="str">
        <f>IF(ISERROR(VLOOKUP(CONCATENATE($A50,"_",V$2),'Reference data SID'!$B:$N,13,FALSE)),"",VLOOKUP(CONCATENATE($A50,"_",V$2),'Reference data SID'!$B:$N,13,FALSE))</f>
        <v/>
      </c>
      <c r="W50" s="16" t="str">
        <f>IF(ISERROR(VLOOKUP(CONCATENATE($A50,"_",W$2),'Reference data SID'!$B:$N,13,FALSE)),"",VLOOKUP(CONCATENATE($A50,"_",W$2),'Reference data SID'!$B:$N,13,FALSE))</f>
        <v/>
      </c>
      <c r="X50" s="16" t="str">
        <f>IF(ISERROR(VLOOKUP(CONCATENATE($A50,"_",X$2),'Reference data SID'!$B:$N,13,FALSE)),"",VLOOKUP(CONCATENATE($A50,"_",X$2),'Reference data SID'!$B:$N,13,FALSE))</f>
        <v/>
      </c>
      <c r="Y50" s="17" t="str">
        <f>IF(ISERROR(VLOOKUP(CONCATENATE($A50,"_",Y$2),'Reference data SID'!$B:$N,13,FALSE)),"",VLOOKUP(CONCATENATE($A50,"_",Y$2),'Reference data SID'!$B:$N,13,FALSE))</f>
        <v>68187-42-8</v>
      </c>
      <c r="Z50" s="16" t="str">
        <f>IF(ISERROR(VLOOKUP(CONCATENATE($A50,"_",Z$2),'Reference data SID'!$B:$N,13,FALSE)),"",VLOOKUP(CONCATENATE($A50,"_",Z$2),'Reference data SID'!$B:$N,13,FALSE))</f>
        <v/>
      </c>
      <c r="AA50" s="16" t="str">
        <f>IF(ISERROR(VLOOKUP(CONCATENATE($A50,"_",AA$2),'Reference data SID'!$B:$N,13,FALSE)),"",VLOOKUP(CONCATENATE($A50,"_",AA$2),'Reference data SID'!$B:$N,13,FALSE))</f>
        <v/>
      </c>
      <c r="AB50" s="16" t="str">
        <f>IF(ISERROR(VLOOKUP(CONCATENATE($A50,"_",AB$2),'Reference data SID'!$B:$N,13,FALSE)),"",VLOOKUP(CONCATENATE($A50,"_",AB$2),'Reference data SID'!$B:$N,13,FALSE))</f>
        <v/>
      </c>
      <c r="AC50" s="16" t="str">
        <f>IF(ISERROR(VLOOKUP(CONCATENATE($A50,"_",AC$2),'Reference data SID'!$B:$N,13,FALSE)),"",VLOOKUP(CONCATENATE($A50,"_",AC$2),'Reference data SID'!$B:$N,13,FALSE))</f>
        <v/>
      </c>
      <c r="AD50" s="16" t="str">
        <f>IF(ISERROR(VLOOKUP(CONCATENATE($A50,"_",AD$2),'Reference data SID'!$B:$N,13,FALSE)),"",VLOOKUP(CONCATENATE($A50,"_",AD$2),'Reference data SID'!$B:$N,13,FALSE))</f>
        <v/>
      </c>
      <c r="AE50" s="16" t="str">
        <f>IF(ISERROR(VLOOKUP(CONCATENATE($A50,"_",AE$2),'Reference data SID'!$B:$N,13,FALSE)),"",VLOOKUP(CONCATENATE($A50,"_",AE$2),'Reference data SID'!$B:$N,13,FALSE))</f>
        <v/>
      </c>
      <c r="AF50" s="16" t="str">
        <f>IF(ISERROR(VLOOKUP(CONCATENATE($A50,"_",AF$2),'Reference data SID'!$B:$N,13,FALSE)),"",VLOOKUP(CONCATENATE($A50,"_",AF$2),'Reference data SID'!$B:$N,13,FALSE))</f>
        <v/>
      </c>
      <c r="AG50" s="16" t="str">
        <f>IF(ISERROR(VLOOKUP(CONCATENATE($A50,"_",AG$2),'Reference data SID'!$B:$N,13,FALSE)),"",VLOOKUP(CONCATENATE($A50,"_",AG$2),'Reference data SID'!$B:$N,13,FALSE))</f>
        <v/>
      </c>
      <c r="AH50" s="16" t="str">
        <f>IF(ISERROR(VLOOKUP(CONCATENATE($A50,"_",AH$2),'Reference data SID'!$B:$N,13,FALSE)),"",VLOOKUP(CONCATENATE($A50,"_",AH$2),'Reference data SID'!$B:$N,13,FALSE))</f>
        <v/>
      </c>
      <c r="AI50" s="16" t="str">
        <f>IF(ISERROR(VLOOKUP(CONCATENATE($A50,"_",AI$2),'Reference data SID'!$B:$N,13,FALSE)),"",VLOOKUP(CONCATENATE($A50,"_",AI$2),'Reference data SID'!$B:$N,13,FALSE))</f>
        <v/>
      </c>
      <c r="AJ50" s="16" t="str">
        <f>IF(ISERROR(VLOOKUP(CONCATENATE($A50,"_",AJ$2),'Reference data SID'!$B:$N,13,FALSE)),"",VLOOKUP(CONCATENATE($A50,"_",AJ$2),'Reference data SID'!$B:$N,13,FALSE))</f>
        <v/>
      </c>
      <c r="AK50" s="16" t="str">
        <f>IF(ISERROR(VLOOKUP(CONCATENATE($A50,"_",AK$2),'Reference data SID'!$B:$N,13,FALSE)),"",VLOOKUP(CONCATENATE($A50,"_",AK$2),'Reference data SID'!$B:$N,13,FALSE))</f>
        <v/>
      </c>
      <c r="AL50" s="16" t="str">
        <f>IF(ISERROR(VLOOKUP(CONCATENATE($A50,"_",AL$2),'Reference data SID'!$B:$N,13,FALSE)),"",VLOOKUP(CONCATENATE($A50,"_",AL$2),'Reference data SID'!$B:$N,13,FALSE))</f>
        <v/>
      </c>
      <c r="AM50" s="16" t="str">
        <f>IF(ISERROR(VLOOKUP(CONCATENATE($A50,"_",AM$2),'Reference data SID'!$B:$N,13,FALSE)),"",VLOOKUP(CONCATENATE($A50,"_",AM$2),'Reference data SID'!$B:$N,13,FALSE))</f>
        <v/>
      </c>
      <c r="AN50" s="16" t="str">
        <f>IF(ISERROR(VLOOKUP(CONCATENATE($A50,"_",AN$2),'Reference data SID'!$B:$N,13,FALSE)),"",VLOOKUP(CONCATENATE($A50,"_",AN$2),'Reference data SID'!$B:$N,13,FALSE))</f>
        <v/>
      </c>
      <c r="AO50" s="16" t="str">
        <f>IF(ISERROR(VLOOKUP(CONCATENATE($A50,"_",AO$2),'Reference data SID'!$B:$N,13,FALSE)),"",VLOOKUP(CONCATENATE($A50,"_",AO$2),'Reference data SID'!$B:$N,13,FALSE))</f>
        <v/>
      </c>
      <c r="AP50" s="16" t="str">
        <f>IF(ISERROR(VLOOKUP(CONCATENATE($A50,"_",AP$2),'Reference data SID'!$B:$N,13,FALSE)),"",VLOOKUP(CONCATENATE($A50,"_",AP$2),'Reference data SID'!$B:$N,13,FALSE))</f>
        <v/>
      </c>
      <c r="AQ50" s="16" t="str">
        <f>IF(ISERROR(VLOOKUP(CONCATENATE($A50,"_",AQ$2),'Reference data SID'!$B:$N,13,FALSE)),"",VLOOKUP(CONCATENATE($A50,"_",AQ$2),'Reference data SID'!$B:$N,13,FALSE))</f>
        <v/>
      </c>
      <c r="AR50" s="16" t="str">
        <f>IF(ISERROR(VLOOKUP(CONCATENATE($A50,"_",AR$2),'Reference data SID'!$B:$N,13,FALSE)),"",VLOOKUP(CONCATENATE($A50,"_",AR$2),'Reference data SID'!$B:$N,13,FALSE))</f>
        <v/>
      </c>
      <c r="AS50" s="16" t="str">
        <f>IF(ISERROR(VLOOKUP(CONCATENATE($A50,"_",AS$2),'Reference data SID'!$B:$N,13,FALSE)),"",VLOOKUP(CONCATENATE($A50,"_",AS$2),'Reference data SID'!$B:$N,13,FALSE))</f>
        <v/>
      </c>
      <c r="AT50" s="16" t="str">
        <f>IF(ISERROR(VLOOKUP(CONCATENATE($A50,"_",AT$2),'Reference data SID'!$B:$N,13,FALSE)),"",VLOOKUP(CONCATENATE($A50,"_",AT$2),'Reference data SID'!$B:$N,13,FALSE))</f>
        <v/>
      </c>
    </row>
    <row r="51" spans="1:46" x14ac:dyDescent="0.25">
      <c r="A51">
        <v>47</v>
      </c>
      <c r="B51" s="16" t="str">
        <f>IF(ISERROR(VLOOKUP(CONCATENATE($A51,"_",B$2),'Reference data SID'!$B:$N,13,FALSE)),"",VLOOKUP(CONCATENATE($A51,"_",B$2),'Reference data SID'!$B:$N,13,FALSE))</f>
        <v/>
      </c>
      <c r="C51" s="16" t="str">
        <f>IF(ISERROR(VLOOKUP(CONCATENATE($A51,"_",C$2),'Reference data SID'!$B:$N,13,FALSE)),"",VLOOKUP(CONCATENATE($A51,"_",C$2),'Reference data SID'!$B:$N,13,FALSE))</f>
        <v/>
      </c>
      <c r="D51" s="16" t="str">
        <f>IF(ISERROR(VLOOKUP(CONCATENATE($A51,"_",D$2),'Reference data SID'!$B:$N,13,FALSE)),"",VLOOKUP(CONCATENATE($A51,"_",D$2),'Reference data SID'!$B:$N,13,FALSE))</f>
        <v/>
      </c>
      <c r="E51" s="16" t="str">
        <f>IF(ISERROR(VLOOKUP(CONCATENATE($A51,"_",E$2),'Reference data SID'!$B:$N,13,FALSE)),"",VLOOKUP(CONCATENATE($A51,"_",E$2),'Reference data SID'!$B:$N,13,FALSE))</f>
        <v/>
      </c>
      <c r="F51" s="16" t="str">
        <f>IF(ISERROR(VLOOKUP(CONCATENATE($A51,"_",F$2),'Reference data SID'!$B:$N,13,FALSE)),"",VLOOKUP(CONCATENATE($A51,"_",F$2),'Reference data SID'!$B:$N,13,FALSE))</f>
        <v/>
      </c>
      <c r="G51" s="16" t="str">
        <f>IF(ISERROR(VLOOKUP(CONCATENATE($A51,"_",G$2),'Reference data SID'!$B:$N,13,FALSE)),"",VLOOKUP(CONCATENATE($A51,"_",G$2),'Reference data SID'!$B:$N,13,FALSE))</f>
        <v/>
      </c>
      <c r="H51" s="16" t="str">
        <f>IF(ISERROR(VLOOKUP(CONCATENATE($A51,"_",H$2),'Reference data SID'!$B:$N,13,FALSE)),"",VLOOKUP(CONCATENATE($A51,"_",H$2),'Reference data SID'!$B:$N,13,FALSE))</f>
        <v/>
      </c>
      <c r="I51" s="16" t="str">
        <f>IF(ISERROR(VLOOKUP(CONCATENATE($A51,"_",I$2),'Reference data SID'!$B:$N,13,FALSE)),"",VLOOKUP(CONCATENATE($A51,"_",I$2),'Reference data SID'!$B:$N,13,FALSE))</f>
        <v/>
      </c>
      <c r="J51" s="16" t="str">
        <f>IF(ISERROR(VLOOKUP(CONCATENATE($A51,"_",J$2),'Reference data SID'!$B:$N,13,FALSE)),"",VLOOKUP(CONCATENATE($A51,"_",J$2),'Reference data SID'!$B:$N,13,FALSE))</f>
        <v/>
      </c>
      <c r="K51" s="16" t="str">
        <f>IF(ISERROR(VLOOKUP(CONCATENATE($A51,"_",K$2),'Reference data SID'!$B:$N,13,FALSE)),"",VLOOKUP(CONCATENATE($A51,"_",K$2),'Reference data SID'!$B:$N,13,FALSE))</f>
        <v/>
      </c>
      <c r="L51" s="16" t="str">
        <f>IF(ISERROR(VLOOKUP(CONCATENATE($A51,"_",L$2),'Reference data SID'!$B:$N,13,FALSE)),"",VLOOKUP(CONCATENATE($A51,"_",L$2),'Reference data SID'!$B:$N,13,FALSE))</f>
        <v/>
      </c>
      <c r="M51" s="16" t="str">
        <f>IF(ISERROR(VLOOKUP(CONCATENATE($A51,"_",M$2),'Reference data SID'!$B:$N,13,FALSE)),"",VLOOKUP(CONCATENATE($A51,"_",M$2),'Reference data SID'!$B:$N,13,FALSE))</f>
        <v/>
      </c>
      <c r="N51" s="16" t="str">
        <f>IF(ISERROR(VLOOKUP(CONCATENATE($A51,"_",N$2),'Reference data SID'!$B:$N,13,FALSE)),"",VLOOKUP(CONCATENATE($A51,"_",N$2),'Reference data SID'!$B:$N,13,FALSE))</f>
        <v/>
      </c>
      <c r="O51" s="16" t="str">
        <f>IF(ISERROR(VLOOKUP(CONCATENATE($A51,"_",O$2),'Reference data SID'!$B:$N,13,FALSE)),"",VLOOKUP(CONCATENATE($A51,"_",O$2),'Reference data SID'!$B:$N,13,FALSE))</f>
        <v/>
      </c>
      <c r="P51" s="16" t="str">
        <f>IF(ISERROR(VLOOKUP(CONCATENATE($A51,"_",P$2),'Reference data SID'!$B:$N,13,FALSE)),"",VLOOKUP(CONCATENATE($A51,"_",P$2),'Reference data SID'!$B:$N,13,FALSE))</f>
        <v/>
      </c>
      <c r="Q51" s="16" t="str">
        <f>IF(ISERROR(VLOOKUP(CONCATENATE($A51,"_",Q$2),'Reference data SID'!$B:$N,13,FALSE)),"",VLOOKUP(CONCATENATE($A51,"_",Q$2),'Reference data SID'!$B:$N,13,FALSE))</f>
        <v/>
      </c>
      <c r="R51" s="16" t="str">
        <f>IF(ISERROR(VLOOKUP(CONCATENATE($A51,"_",R$2),'Reference data SID'!$B:$N,13,FALSE)),"",VLOOKUP(CONCATENATE($A51,"_",R$2),'Reference data SID'!$B:$N,13,FALSE))</f>
        <v/>
      </c>
      <c r="S51" s="16" t="str">
        <f>IF(ISERROR(VLOOKUP(CONCATENATE($A51,"_",S$2),'Reference data SID'!$B:$N,13,FALSE)),"",VLOOKUP(CONCATENATE($A51,"_",S$2),'Reference data SID'!$B:$N,13,FALSE))</f>
        <v/>
      </c>
      <c r="T51" s="16" t="str">
        <f>IF(ISERROR(VLOOKUP(CONCATENATE($A51,"_",T$2),'Reference data SID'!$B:$N,13,FALSE)),"",VLOOKUP(CONCATENATE($A51,"_",T$2),'Reference data SID'!$B:$N,13,FALSE))</f>
        <v/>
      </c>
      <c r="U51" s="16" t="str">
        <f>IF(ISERROR(VLOOKUP(CONCATENATE($A51,"_",U$2),'Reference data SID'!$B:$N,13,FALSE)),"",VLOOKUP(CONCATENATE($A51,"_",U$2),'Reference data SID'!$B:$N,13,FALSE))</f>
        <v/>
      </c>
      <c r="V51" s="16" t="str">
        <f>IF(ISERROR(VLOOKUP(CONCATENATE($A51,"_",V$2),'Reference data SID'!$B:$N,13,FALSE)),"",VLOOKUP(CONCATENATE($A51,"_",V$2),'Reference data SID'!$B:$N,13,FALSE))</f>
        <v/>
      </c>
      <c r="W51" s="16" t="str">
        <f>IF(ISERROR(VLOOKUP(CONCATENATE($A51,"_",W$2),'Reference data SID'!$B:$N,13,FALSE)),"",VLOOKUP(CONCATENATE($A51,"_",W$2),'Reference data SID'!$B:$N,13,FALSE))</f>
        <v/>
      </c>
      <c r="X51" s="16" t="str">
        <f>IF(ISERROR(VLOOKUP(CONCATENATE($A51,"_",X$2),'Reference data SID'!$B:$N,13,FALSE)),"",VLOOKUP(CONCATENATE($A51,"_",X$2),'Reference data SID'!$B:$N,13,FALSE))</f>
        <v/>
      </c>
      <c r="Y51" s="17" t="str">
        <f>IF(ISERROR(VLOOKUP(CONCATENATE($A51,"_",Y$2),'Reference data SID'!$B:$N,13,FALSE)),"",VLOOKUP(CONCATENATE($A51,"_",Y$2),'Reference data SID'!$B:$N,13,FALSE))</f>
        <v>68141-02-6</v>
      </c>
      <c r="Z51" s="16" t="str">
        <f>IF(ISERROR(VLOOKUP(CONCATENATE($A51,"_",Z$2),'Reference data SID'!$B:$N,13,FALSE)),"",VLOOKUP(CONCATENATE($A51,"_",Z$2),'Reference data SID'!$B:$N,13,FALSE))</f>
        <v/>
      </c>
      <c r="AA51" s="16" t="str">
        <f>IF(ISERROR(VLOOKUP(CONCATENATE($A51,"_",AA$2),'Reference data SID'!$B:$N,13,FALSE)),"",VLOOKUP(CONCATENATE($A51,"_",AA$2),'Reference data SID'!$B:$N,13,FALSE))</f>
        <v/>
      </c>
      <c r="AB51" s="16" t="str">
        <f>IF(ISERROR(VLOOKUP(CONCATENATE($A51,"_",AB$2),'Reference data SID'!$B:$N,13,FALSE)),"",VLOOKUP(CONCATENATE($A51,"_",AB$2),'Reference data SID'!$B:$N,13,FALSE))</f>
        <v/>
      </c>
      <c r="AC51" s="16" t="str">
        <f>IF(ISERROR(VLOOKUP(CONCATENATE($A51,"_",AC$2),'Reference data SID'!$B:$N,13,FALSE)),"",VLOOKUP(CONCATENATE($A51,"_",AC$2),'Reference data SID'!$B:$N,13,FALSE))</f>
        <v/>
      </c>
      <c r="AD51" s="16" t="str">
        <f>IF(ISERROR(VLOOKUP(CONCATENATE($A51,"_",AD$2),'Reference data SID'!$B:$N,13,FALSE)),"",VLOOKUP(CONCATENATE($A51,"_",AD$2),'Reference data SID'!$B:$N,13,FALSE))</f>
        <v/>
      </c>
      <c r="AE51" s="16" t="str">
        <f>IF(ISERROR(VLOOKUP(CONCATENATE($A51,"_",AE$2),'Reference data SID'!$B:$N,13,FALSE)),"",VLOOKUP(CONCATENATE($A51,"_",AE$2),'Reference data SID'!$B:$N,13,FALSE))</f>
        <v/>
      </c>
      <c r="AF51" s="16" t="str">
        <f>IF(ISERROR(VLOOKUP(CONCATENATE($A51,"_",AF$2),'Reference data SID'!$B:$N,13,FALSE)),"",VLOOKUP(CONCATENATE($A51,"_",AF$2),'Reference data SID'!$B:$N,13,FALSE))</f>
        <v/>
      </c>
      <c r="AG51" s="16" t="str">
        <f>IF(ISERROR(VLOOKUP(CONCATENATE($A51,"_",AG$2),'Reference data SID'!$B:$N,13,FALSE)),"",VLOOKUP(CONCATENATE($A51,"_",AG$2),'Reference data SID'!$B:$N,13,FALSE))</f>
        <v/>
      </c>
      <c r="AH51" s="16" t="str">
        <f>IF(ISERROR(VLOOKUP(CONCATENATE($A51,"_",AH$2),'Reference data SID'!$B:$N,13,FALSE)),"",VLOOKUP(CONCATENATE($A51,"_",AH$2),'Reference data SID'!$B:$N,13,FALSE))</f>
        <v/>
      </c>
      <c r="AI51" s="16" t="str">
        <f>IF(ISERROR(VLOOKUP(CONCATENATE($A51,"_",AI$2),'Reference data SID'!$B:$N,13,FALSE)),"",VLOOKUP(CONCATENATE($A51,"_",AI$2),'Reference data SID'!$B:$N,13,FALSE))</f>
        <v/>
      </c>
      <c r="AJ51" s="16" t="str">
        <f>IF(ISERROR(VLOOKUP(CONCATENATE($A51,"_",AJ$2),'Reference data SID'!$B:$N,13,FALSE)),"",VLOOKUP(CONCATENATE($A51,"_",AJ$2),'Reference data SID'!$B:$N,13,FALSE))</f>
        <v/>
      </c>
      <c r="AK51" s="16" t="str">
        <f>IF(ISERROR(VLOOKUP(CONCATENATE($A51,"_",AK$2),'Reference data SID'!$B:$N,13,FALSE)),"",VLOOKUP(CONCATENATE($A51,"_",AK$2),'Reference data SID'!$B:$N,13,FALSE))</f>
        <v/>
      </c>
      <c r="AL51" s="16" t="str">
        <f>IF(ISERROR(VLOOKUP(CONCATENATE($A51,"_",AL$2),'Reference data SID'!$B:$N,13,FALSE)),"",VLOOKUP(CONCATENATE($A51,"_",AL$2),'Reference data SID'!$B:$N,13,FALSE))</f>
        <v/>
      </c>
      <c r="AM51" s="16" t="str">
        <f>IF(ISERROR(VLOOKUP(CONCATENATE($A51,"_",AM$2),'Reference data SID'!$B:$N,13,FALSE)),"",VLOOKUP(CONCATENATE($A51,"_",AM$2),'Reference data SID'!$B:$N,13,FALSE))</f>
        <v/>
      </c>
      <c r="AN51" s="16" t="str">
        <f>IF(ISERROR(VLOOKUP(CONCATENATE($A51,"_",AN$2),'Reference data SID'!$B:$N,13,FALSE)),"",VLOOKUP(CONCATENATE($A51,"_",AN$2),'Reference data SID'!$B:$N,13,FALSE))</f>
        <v/>
      </c>
      <c r="AO51" s="16" t="str">
        <f>IF(ISERROR(VLOOKUP(CONCATENATE($A51,"_",AO$2),'Reference data SID'!$B:$N,13,FALSE)),"",VLOOKUP(CONCATENATE($A51,"_",AO$2),'Reference data SID'!$B:$N,13,FALSE))</f>
        <v/>
      </c>
      <c r="AP51" s="16" t="str">
        <f>IF(ISERROR(VLOOKUP(CONCATENATE($A51,"_",AP$2),'Reference data SID'!$B:$N,13,FALSE)),"",VLOOKUP(CONCATENATE($A51,"_",AP$2),'Reference data SID'!$B:$N,13,FALSE))</f>
        <v/>
      </c>
      <c r="AQ51" s="16" t="str">
        <f>IF(ISERROR(VLOOKUP(CONCATENATE($A51,"_",AQ$2),'Reference data SID'!$B:$N,13,FALSE)),"",VLOOKUP(CONCATENATE($A51,"_",AQ$2),'Reference data SID'!$B:$N,13,FALSE))</f>
        <v/>
      </c>
      <c r="AR51" s="16" t="str">
        <f>IF(ISERROR(VLOOKUP(CONCATENATE($A51,"_",AR$2),'Reference data SID'!$B:$N,13,FALSE)),"",VLOOKUP(CONCATENATE($A51,"_",AR$2),'Reference data SID'!$B:$N,13,FALSE))</f>
        <v/>
      </c>
      <c r="AS51" s="16" t="str">
        <f>IF(ISERROR(VLOOKUP(CONCATENATE($A51,"_",AS$2),'Reference data SID'!$B:$N,13,FALSE)),"",VLOOKUP(CONCATENATE($A51,"_",AS$2),'Reference data SID'!$B:$N,13,FALSE))</f>
        <v/>
      </c>
      <c r="AT51" s="16" t="str">
        <f>IF(ISERROR(VLOOKUP(CONCATENATE($A51,"_",AT$2),'Reference data SID'!$B:$N,13,FALSE)),"",VLOOKUP(CONCATENATE($A51,"_",AT$2),'Reference data SID'!$B:$N,13,FALSE))</f>
        <v/>
      </c>
    </row>
    <row r="52" spans="1:46" x14ac:dyDescent="0.25">
      <c r="A52">
        <v>48</v>
      </c>
      <c r="B52" s="16" t="str">
        <f>IF(ISERROR(VLOOKUP(CONCATENATE($A52,"_",B$2),'Reference data SID'!$B:$N,13,FALSE)),"",VLOOKUP(CONCATENATE($A52,"_",B$2),'Reference data SID'!$B:$N,13,FALSE))</f>
        <v/>
      </c>
      <c r="C52" s="16" t="str">
        <f>IF(ISERROR(VLOOKUP(CONCATENATE($A52,"_",C$2),'Reference data SID'!$B:$N,13,FALSE)),"",VLOOKUP(CONCATENATE($A52,"_",C$2),'Reference data SID'!$B:$N,13,FALSE))</f>
        <v/>
      </c>
      <c r="D52" s="16" t="str">
        <f>IF(ISERROR(VLOOKUP(CONCATENATE($A52,"_",D$2),'Reference data SID'!$B:$N,13,FALSE)),"",VLOOKUP(CONCATENATE($A52,"_",D$2),'Reference data SID'!$B:$N,13,FALSE))</f>
        <v/>
      </c>
      <c r="E52" s="16" t="str">
        <f>IF(ISERROR(VLOOKUP(CONCATENATE($A52,"_",E$2),'Reference data SID'!$B:$N,13,FALSE)),"",VLOOKUP(CONCATENATE($A52,"_",E$2),'Reference data SID'!$B:$N,13,FALSE))</f>
        <v/>
      </c>
      <c r="F52" s="16" t="str">
        <f>IF(ISERROR(VLOOKUP(CONCATENATE($A52,"_",F$2),'Reference data SID'!$B:$N,13,FALSE)),"",VLOOKUP(CONCATENATE($A52,"_",F$2),'Reference data SID'!$B:$N,13,FALSE))</f>
        <v/>
      </c>
      <c r="G52" s="16" t="str">
        <f>IF(ISERROR(VLOOKUP(CONCATENATE($A52,"_",G$2),'Reference data SID'!$B:$N,13,FALSE)),"",VLOOKUP(CONCATENATE($A52,"_",G$2),'Reference data SID'!$B:$N,13,FALSE))</f>
        <v/>
      </c>
      <c r="H52" s="16" t="str">
        <f>IF(ISERROR(VLOOKUP(CONCATENATE($A52,"_",H$2),'Reference data SID'!$B:$N,13,FALSE)),"",VLOOKUP(CONCATENATE($A52,"_",H$2),'Reference data SID'!$B:$N,13,FALSE))</f>
        <v/>
      </c>
      <c r="I52" s="16" t="str">
        <f>IF(ISERROR(VLOOKUP(CONCATENATE($A52,"_",I$2),'Reference data SID'!$B:$N,13,FALSE)),"",VLOOKUP(CONCATENATE($A52,"_",I$2),'Reference data SID'!$B:$N,13,FALSE))</f>
        <v/>
      </c>
      <c r="J52" s="16" t="str">
        <f>IF(ISERROR(VLOOKUP(CONCATENATE($A52,"_",J$2),'Reference data SID'!$B:$N,13,FALSE)),"",VLOOKUP(CONCATENATE($A52,"_",J$2),'Reference data SID'!$B:$N,13,FALSE))</f>
        <v/>
      </c>
      <c r="K52" s="16" t="str">
        <f>IF(ISERROR(VLOOKUP(CONCATENATE($A52,"_",K$2),'Reference data SID'!$B:$N,13,FALSE)),"",VLOOKUP(CONCATENATE($A52,"_",K$2),'Reference data SID'!$B:$N,13,FALSE))</f>
        <v/>
      </c>
      <c r="L52" s="16" t="str">
        <f>IF(ISERROR(VLOOKUP(CONCATENATE($A52,"_",L$2),'Reference data SID'!$B:$N,13,FALSE)),"",VLOOKUP(CONCATENATE($A52,"_",L$2),'Reference data SID'!$B:$N,13,FALSE))</f>
        <v/>
      </c>
      <c r="M52" s="16" t="str">
        <f>IF(ISERROR(VLOOKUP(CONCATENATE($A52,"_",M$2),'Reference data SID'!$B:$N,13,FALSE)),"",VLOOKUP(CONCATENATE($A52,"_",M$2),'Reference data SID'!$B:$N,13,FALSE))</f>
        <v/>
      </c>
      <c r="N52" s="16" t="str">
        <f>IF(ISERROR(VLOOKUP(CONCATENATE($A52,"_",N$2),'Reference data SID'!$B:$N,13,FALSE)),"",VLOOKUP(CONCATENATE($A52,"_",N$2),'Reference data SID'!$B:$N,13,FALSE))</f>
        <v/>
      </c>
      <c r="O52" s="16" t="str">
        <f>IF(ISERROR(VLOOKUP(CONCATENATE($A52,"_",O$2),'Reference data SID'!$B:$N,13,FALSE)),"",VLOOKUP(CONCATENATE($A52,"_",O$2),'Reference data SID'!$B:$N,13,FALSE))</f>
        <v/>
      </c>
      <c r="P52" s="16" t="str">
        <f>IF(ISERROR(VLOOKUP(CONCATENATE($A52,"_",P$2),'Reference data SID'!$B:$N,13,FALSE)),"",VLOOKUP(CONCATENATE($A52,"_",P$2),'Reference data SID'!$B:$N,13,FALSE))</f>
        <v/>
      </c>
      <c r="Q52" s="16" t="str">
        <f>IF(ISERROR(VLOOKUP(CONCATENATE($A52,"_",Q$2),'Reference data SID'!$B:$N,13,FALSE)),"",VLOOKUP(CONCATENATE($A52,"_",Q$2),'Reference data SID'!$B:$N,13,FALSE))</f>
        <v/>
      </c>
      <c r="R52" s="16" t="str">
        <f>IF(ISERROR(VLOOKUP(CONCATENATE($A52,"_",R$2),'Reference data SID'!$B:$N,13,FALSE)),"",VLOOKUP(CONCATENATE($A52,"_",R$2),'Reference data SID'!$B:$N,13,FALSE))</f>
        <v/>
      </c>
      <c r="S52" s="16" t="str">
        <f>IF(ISERROR(VLOOKUP(CONCATENATE($A52,"_",S$2),'Reference data SID'!$B:$N,13,FALSE)),"",VLOOKUP(CONCATENATE($A52,"_",S$2),'Reference data SID'!$B:$N,13,FALSE))</f>
        <v/>
      </c>
      <c r="T52" s="16" t="str">
        <f>IF(ISERROR(VLOOKUP(CONCATENATE($A52,"_",T$2),'Reference data SID'!$B:$N,13,FALSE)),"",VLOOKUP(CONCATENATE($A52,"_",T$2),'Reference data SID'!$B:$N,13,FALSE))</f>
        <v/>
      </c>
      <c r="U52" s="16" t="str">
        <f>IF(ISERROR(VLOOKUP(CONCATENATE($A52,"_",U$2),'Reference data SID'!$B:$N,13,FALSE)),"",VLOOKUP(CONCATENATE($A52,"_",U$2),'Reference data SID'!$B:$N,13,FALSE))</f>
        <v/>
      </c>
      <c r="V52" s="16" t="str">
        <f>IF(ISERROR(VLOOKUP(CONCATENATE($A52,"_",V$2),'Reference data SID'!$B:$N,13,FALSE)),"",VLOOKUP(CONCATENATE($A52,"_",V$2),'Reference data SID'!$B:$N,13,FALSE))</f>
        <v/>
      </c>
      <c r="W52" s="16" t="str">
        <f>IF(ISERROR(VLOOKUP(CONCATENATE($A52,"_",W$2),'Reference data SID'!$B:$N,13,FALSE)),"",VLOOKUP(CONCATENATE($A52,"_",W$2),'Reference data SID'!$B:$N,13,FALSE))</f>
        <v/>
      </c>
      <c r="X52" s="16" t="str">
        <f>IF(ISERROR(VLOOKUP(CONCATENATE($A52,"_",X$2),'Reference data SID'!$B:$N,13,FALSE)),"",VLOOKUP(CONCATENATE($A52,"_",X$2),'Reference data SID'!$B:$N,13,FALSE))</f>
        <v/>
      </c>
      <c r="Y52" s="17" t="str">
        <f>IF(ISERROR(VLOOKUP(CONCATENATE($A52,"_",Y$2),'Reference data SID'!$B:$N,13,FALSE)),"",VLOOKUP(CONCATENATE($A52,"_",Y$2),'Reference data SID'!$B:$N,13,FALSE))</f>
        <v>65510-56-7</v>
      </c>
      <c r="Z52" s="16" t="str">
        <f>IF(ISERROR(VLOOKUP(CONCATENATE($A52,"_",Z$2),'Reference data SID'!$B:$N,13,FALSE)),"",VLOOKUP(CONCATENATE($A52,"_",Z$2),'Reference data SID'!$B:$N,13,FALSE))</f>
        <v/>
      </c>
      <c r="AA52" s="16" t="str">
        <f>IF(ISERROR(VLOOKUP(CONCATENATE($A52,"_",AA$2),'Reference data SID'!$B:$N,13,FALSE)),"",VLOOKUP(CONCATENATE($A52,"_",AA$2),'Reference data SID'!$B:$N,13,FALSE))</f>
        <v/>
      </c>
      <c r="AB52" s="16" t="str">
        <f>IF(ISERROR(VLOOKUP(CONCATENATE($A52,"_",AB$2),'Reference data SID'!$B:$N,13,FALSE)),"",VLOOKUP(CONCATENATE($A52,"_",AB$2),'Reference data SID'!$B:$N,13,FALSE))</f>
        <v/>
      </c>
      <c r="AC52" s="16" t="str">
        <f>IF(ISERROR(VLOOKUP(CONCATENATE($A52,"_",AC$2),'Reference data SID'!$B:$N,13,FALSE)),"",VLOOKUP(CONCATENATE($A52,"_",AC$2),'Reference data SID'!$B:$N,13,FALSE))</f>
        <v/>
      </c>
      <c r="AD52" s="16" t="str">
        <f>IF(ISERROR(VLOOKUP(CONCATENATE($A52,"_",AD$2),'Reference data SID'!$B:$N,13,FALSE)),"",VLOOKUP(CONCATENATE($A52,"_",AD$2),'Reference data SID'!$B:$N,13,FALSE))</f>
        <v/>
      </c>
      <c r="AE52" s="16" t="str">
        <f>IF(ISERROR(VLOOKUP(CONCATENATE($A52,"_",AE$2),'Reference data SID'!$B:$N,13,FALSE)),"",VLOOKUP(CONCATENATE($A52,"_",AE$2),'Reference data SID'!$B:$N,13,FALSE))</f>
        <v/>
      </c>
      <c r="AF52" s="16" t="str">
        <f>IF(ISERROR(VLOOKUP(CONCATENATE($A52,"_",AF$2),'Reference data SID'!$B:$N,13,FALSE)),"",VLOOKUP(CONCATENATE($A52,"_",AF$2),'Reference data SID'!$B:$N,13,FALSE))</f>
        <v/>
      </c>
      <c r="AG52" s="16" t="str">
        <f>IF(ISERROR(VLOOKUP(CONCATENATE($A52,"_",AG$2),'Reference data SID'!$B:$N,13,FALSE)),"",VLOOKUP(CONCATENATE($A52,"_",AG$2),'Reference data SID'!$B:$N,13,FALSE))</f>
        <v/>
      </c>
      <c r="AH52" s="16" t="str">
        <f>IF(ISERROR(VLOOKUP(CONCATENATE($A52,"_",AH$2),'Reference data SID'!$B:$N,13,FALSE)),"",VLOOKUP(CONCATENATE($A52,"_",AH$2),'Reference data SID'!$B:$N,13,FALSE))</f>
        <v/>
      </c>
      <c r="AI52" s="16" t="str">
        <f>IF(ISERROR(VLOOKUP(CONCATENATE($A52,"_",AI$2),'Reference data SID'!$B:$N,13,FALSE)),"",VLOOKUP(CONCATENATE($A52,"_",AI$2),'Reference data SID'!$B:$N,13,FALSE))</f>
        <v/>
      </c>
      <c r="AJ52" s="16" t="str">
        <f>IF(ISERROR(VLOOKUP(CONCATENATE($A52,"_",AJ$2),'Reference data SID'!$B:$N,13,FALSE)),"",VLOOKUP(CONCATENATE($A52,"_",AJ$2),'Reference data SID'!$B:$N,13,FALSE))</f>
        <v/>
      </c>
      <c r="AK52" s="16" t="str">
        <f>IF(ISERROR(VLOOKUP(CONCATENATE($A52,"_",AK$2),'Reference data SID'!$B:$N,13,FALSE)),"",VLOOKUP(CONCATENATE($A52,"_",AK$2),'Reference data SID'!$B:$N,13,FALSE))</f>
        <v/>
      </c>
      <c r="AL52" s="16" t="str">
        <f>IF(ISERROR(VLOOKUP(CONCATENATE($A52,"_",AL$2),'Reference data SID'!$B:$N,13,FALSE)),"",VLOOKUP(CONCATENATE($A52,"_",AL$2),'Reference data SID'!$B:$N,13,FALSE))</f>
        <v/>
      </c>
      <c r="AM52" s="16" t="str">
        <f>IF(ISERROR(VLOOKUP(CONCATENATE($A52,"_",AM$2),'Reference data SID'!$B:$N,13,FALSE)),"",VLOOKUP(CONCATENATE($A52,"_",AM$2),'Reference data SID'!$B:$N,13,FALSE))</f>
        <v/>
      </c>
      <c r="AN52" s="16" t="str">
        <f>IF(ISERROR(VLOOKUP(CONCATENATE($A52,"_",AN$2),'Reference data SID'!$B:$N,13,FALSE)),"",VLOOKUP(CONCATENATE($A52,"_",AN$2),'Reference data SID'!$B:$N,13,FALSE))</f>
        <v/>
      </c>
      <c r="AO52" s="16" t="str">
        <f>IF(ISERROR(VLOOKUP(CONCATENATE($A52,"_",AO$2),'Reference data SID'!$B:$N,13,FALSE)),"",VLOOKUP(CONCATENATE($A52,"_",AO$2),'Reference data SID'!$B:$N,13,FALSE))</f>
        <v/>
      </c>
      <c r="AP52" s="16" t="str">
        <f>IF(ISERROR(VLOOKUP(CONCATENATE($A52,"_",AP$2),'Reference data SID'!$B:$N,13,FALSE)),"",VLOOKUP(CONCATENATE($A52,"_",AP$2),'Reference data SID'!$B:$N,13,FALSE))</f>
        <v/>
      </c>
      <c r="AQ52" s="16" t="str">
        <f>IF(ISERROR(VLOOKUP(CONCATENATE($A52,"_",AQ$2),'Reference data SID'!$B:$N,13,FALSE)),"",VLOOKUP(CONCATENATE($A52,"_",AQ$2),'Reference data SID'!$B:$N,13,FALSE))</f>
        <v/>
      </c>
      <c r="AR52" s="16" t="str">
        <f>IF(ISERROR(VLOOKUP(CONCATENATE($A52,"_",AR$2),'Reference data SID'!$B:$N,13,FALSE)),"",VLOOKUP(CONCATENATE($A52,"_",AR$2),'Reference data SID'!$B:$N,13,FALSE))</f>
        <v/>
      </c>
      <c r="AS52" s="16" t="str">
        <f>IF(ISERROR(VLOOKUP(CONCATENATE($A52,"_",AS$2),'Reference data SID'!$B:$N,13,FALSE)),"",VLOOKUP(CONCATENATE($A52,"_",AS$2),'Reference data SID'!$B:$N,13,FALSE))</f>
        <v/>
      </c>
      <c r="AT52" s="16" t="str">
        <f>IF(ISERROR(VLOOKUP(CONCATENATE($A52,"_",AT$2),'Reference data SID'!$B:$N,13,FALSE)),"",VLOOKUP(CONCATENATE($A52,"_",AT$2),'Reference data SID'!$B:$N,13,FALSE))</f>
        <v/>
      </c>
    </row>
    <row r="53" spans="1:46" x14ac:dyDescent="0.25">
      <c r="A53">
        <v>49</v>
      </c>
      <c r="B53" s="16" t="str">
        <f>IF(ISERROR(VLOOKUP(CONCATENATE($A53,"_",B$2),'Reference data SID'!$B:$N,13,FALSE)),"",VLOOKUP(CONCATENATE($A53,"_",B$2),'Reference data SID'!$B:$N,13,FALSE))</f>
        <v/>
      </c>
      <c r="C53" s="16" t="str">
        <f>IF(ISERROR(VLOOKUP(CONCATENATE($A53,"_",C$2),'Reference data SID'!$B:$N,13,FALSE)),"",VLOOKUP(CONCATENATE($A53,"_",C$2),'Reference data SID'!$B:$N,13,FALSE))</f>
        <v/>
      </c>
      <c r="D53" s="16" t="str">
        <f>IF(ISERROR(VLOOKUP(CONCATENATE($A53,"_",D$2),'Reference data SID'!$B:$N,13,FALSE)),"",VLOOKUP(CONCATENATE($A53,"_",D$2),'Reference data SID'!$B:$N,13,FALSE))</f>
        <v/>
      </c>
      <c r="E53" s="16" t="str">
        <f>IF(ISERROR(VLOOKUP(CONCATENATE($A53,"_",E$2),'Reference data SID'!$B:$N,13,FALSE)),"",VLOOKUP(CONCATENATE($A53,"_",E$2),'Reference data SID'!$B:$N,13,FALSE))</f>
        <v/>
      </c>
      <c r="F53" s="16" t="str">
        <f>IF(ISERROR(VLOOKUP(CONCATENATE($A53,"_",F$2),'Reference data SID'!$B:$N,13,FALSE)),"",VLOOKUP(CONCATENATE($A53,"_",F$2),'Reference data SID'!$B:$N,13,FALSE))</f>
        <v/>
      </c>
      <c r="G53" s="16" t="str">
        <f>IF(ISERROR(VLOOKUP(CONCATENATE($A53,"_",G$2),'Reference data SID'!$B:$N,13,FALSE)),"",VLOOKUP(CONCATENATE($A53,"_",G$2),'Reference data SID'!$B:$N,13,FALSE))</f>
        <v/>
      </c>
      <c r="H53" s="16" t="str">
        <f>IF(ISERROR(VLOOKUP(CONCATENATE($A53,"_",H$2),'Reference data SID'!$B:$N,13,FALSE)),"",VLOOKUP(CONCATENATE($A53,"_",H$2),'Reference data SID'!$B:$N,13,FALSE))</f>
        <v/>
      </c>
      <c r="I53" s="16" t="str">
        <f>IF(ISERROR(VLOOKUP(CONCATENATE($A53,"_",I$2),'Reference data SID'!$B:$N,13,FALSE)),"",VLOOKUP(CONCATENATE($A53,"_",I$2),'Reference data SID'!$B:$N,13,FALSE))</f>
        <v/>
      </c>
      <c r="J53" s="16" t="str">
        <f>IF(ISERROR(VLOOKUP(CONCATENATE($A53,"_",J$2),'Reference data SID'!$B:$N,13,FALSE)),"",VLOOKUP(CONCATENATE($A53,"_",J$2),'Reference data SID'!$B:$N,13,FALSE))</f>
        <v/>
      </c>
      <c r="K53" s="16" t="str">
        <f>IF(ISERROR(VLOOKUP(CONCATENATE($A53,"_",K$2),'Reference data SID'!$B:$N,13,FALSE)),"",VLOOKUP(CONCATENATE($A53,"_",K$2),'Reference data SID'!$B:$N,13,FALSE))</f>
        <v/>
      </c>
      <c r="L53" s="16" t="str">
        <f>IF(ISERROR(VLOOKUP(CONCATENATE($A53,"_",L$2),'Reference data SID'!$B:$N,13,FALSE)),"",VLOOKUP(CONCATENATE($A53,"_",L$2),'Reference data SID'!$B:$N,13,FALSE))</f>
        <v/>
      </c>
      <c r="M53" s="16" t="str">
        <f>IF(ISERROR(VLOOKUP(CONCATENATE($A53,"_",M$2),'Reference data SID'!$B:$N,13,FALSE)),"",VLOOKUP(CONCATENATE($A53,"_",M$2),'Reference data SID'!$B:$N,13,FALSE))</f>
        <v/>
      </c>
      <c r="N53" s="16" t="str">
        <f>IF(ISERROR(VLOOKUP(CONCATENATE($A53,"_",N$2),'Reference data SID'!$B:$N,13,FALSE)),"",VLOOKUP(CONCATENATE($A53,"_",N$2),'Reference data SID'!$B:$N,13,FALSE))</f>
        <v/>
      </c>
      <c r="O53" s="16" t="str">
        <f>IF(ISERROR(VLOOKUP(CONCATENATE($A53,"_",O$2),'Reference data SID'!$B:$N,13,FALSE)),"",VLOOKUP(CONCATENATE($A53,"_",O$2),'Reference data SID'!$B:$N,13,FALSE))</f>
        <v/>
      </c>
      <c r="P53" s="16" t="str">
        <f>IF(ISERROR(VLOOKUP(CONCATENATE($A53,"_",P$2),'Reference data SID'!$B:$N,13,FALSE)),"",VLOOKUP(CONCATENATE($A53,"_",P$2),'Reference data SID'!$B:$N,13,FALSE))</f>
        <v/>
      </c>
      <c r="Q53" s="16" t="str">
        <f>IF(ISERROR(VLOOKUP(CONCATENATE($A53,"_",Q$2),'Reference data SID'!$B:$N,13,FALSE)),"",VLOOKUP(CONCATENATE($A53,"_",Q$2),'Reference data SID'!$B:$N,13,FALSE))</f>
        <v/>
      </c>
      <c r="R53" s="16" t="str">
        <f>IF(ISERROR(VLOOKUP(CONCATENATE($A53,"_",R$2),'Reference data SID'!$B:$N,13,FALSE)),"",VLOOKUP(CONCATENATE($A53,"_",R$2),'Reference data SID'!$B:$N,13,FALSE))</f>
        <v/>
      </c>
      <c r="S53" s="16" t="str">
        <f>IF(ISERROR(VLOOKUP(CONCATENATE($A53,"_",S$2),'Reference data SID'!$B:$N,13,FALSE)),"",VLOOKUP(CONCATENATE($A53,"_",S$2),'Reference data SID'!$B:$N,13,FALSE))</f>
        <v/>
      </c>
      <c r="T53" s="16" t="str">
        <f>IF(ISERROR(VLOOKUP(CONCATENATE($A53,"_",T$2),'Reference data SID'!$B:$N,13,FALSE)),"",VLOOKUP(CONCATENATE($A53,"_",T$2),'Reference data SID'!$B:$N,13,FALSE))</f>
        <v/>
      </c>
      <c r="U53" s="16" t="str">
        <f>IF(ISERROR(VLOOKUP(CONCATENATE($A53,"_",U$2),'Reference data SID'!$B:$N,13,FALSE)),"",VLOOKUP(CONCATENATE($A53,"_",U$2),'Reference data SID'!$B:$N,13,FALSE))</f>
        <v/>
      </c>
      <c r="V53" s="16" t="str">
        <f>IF(ISERROR(VLOOKUP(CONCATENATE($A53,"_",V$2),'Reference data SID'!$B:$N,13,FALSE)),"",VLOOKUP(CONCATENATE($A53,"_",V$2),'Reference data SID'!$B:$N,13,FALSE))</f>
        <v/>
      </c>
      <c r="W53" s="16" t="str">
        <f>IF(ISERROR(VLOOKUP(CONCATENATE($A53,"_",W$2),'Reference data SID'!$B:$N,13,FALSE)),"",VLOOKUP(CONCATENATE($A53,"_",W$2),'Reference data SID'!$B:$N,13,FALSE))</f>
        <v/>
      </c>
      <c r="X53" s="16" t="str">
        <f>IF(ISERROR(VLOOKUP(CONCATENATE($A53,"_",X$2),'Reference data SID'!$B:$N,13,FALSE)),"",VLOOKUP(CONCATENATE($A53,"_",X$2),'Reference data SID'!$B:$N,13,FALSE))</f>
        <v/>
      </c>
      <c r="Y53" s="17" t="str">
        <f>IF(ISERROR(VLOOKUP(CONCATENATE($A53,"_",Y$2),'Reference data SID'!$B:$N,13,FALSE)),"",VLOOKUP(CONCATENATE($A53,"_",Y$2),'Reference data SID'!$B:$N,13,FALSE))</f>
        <v>65510-55-6</v>
      </c>
      <c r="Z53" s="16" t="str">
        <f>IF(ISERROR(VLOOKUP(CONCATENATE($A53,"_",Z$2),'Reference data SID'!$B:$N,13,FALSE)),"",VLOOKUP(CONCATENATE($A53,"_",Z$2),'Reference data SID'!$B:$N,13,FALSE))</f>
        <v/>
      </c>
      <c r="AA53" s="16" t="str">
        <f>IF(ISERROR(VLOOKUP(CONCATENATE($A53,"_",AA$2),'Reference data SID'!$B:$N,13,FALSE)),"",VLOOKUP(CONCATENATE($A53,"_",AA$2),'Reference data SID'!$B:$N,13,FALSE))</f>
        <v/>
      </c>
      <c r="AB53" s="16" t="str">
        <f>IF(ISERROR(VLOOKUP(CONCATENATE($A53,"_",AB$2),'Reference data SID'!$B:$N,13,FALSE)),"",VLOOKUP(CONCATENATE($A53,"_",AB$2),'Reference data SID'!$B:$N,13,FALSE))</f>
        <v/>
      </c>
      <c r="AC53" s="16" t="str">
        <f>IF(ISERROR(VLOOKUP(CONCATENATE($A53,"_",AC$2),'Reference data SID'!$B:$N,13,FALSE)),"",VLOOKUP(CONCATENATE($A53,"_",AC$2),'Reference data SID'!$B:$N,13,FALSE))</f>
        <v/>
      </c>
      <c r="AD53" s="16" t="str">
        <f>IF(ISERROR(VLOOKUP(CONCATENATE($A53,"_",AD$2),'Reference data SID'!$B:$N,13,FALSE)),"",VLOOKUP(CONCATENATE($A53,"_",AD$2),'Reference data SID'!$B:$N,13,FALSE))</f>
        <v/>
      </c>
      <c r="AE53" s="16" t="str">
        <f>IF(ISERROR(VLOOKUP(CONCATENATE($A53,"_",AE$2),'Reference data SID'!$B:$N,13,FALSE)),"",VLOOKUP(CONCATENATE($A53,"_",AE$2),'Reference data SID'!$B:$N,13,FALSE))</f>
        <v/>
      </c>
      <c r="AF53" s="16" t="str">
        <f>IF(ISERROR(VLOOKUP(CONCATENATE($A53,"_",AF$2),'Reference data SID'!$B:$N,13,FALSE)),"",VLOOKUP(CONCATENATE($A53,"_",AF$2),'Reference data SID'!$B:$N,13,FALSE))</f>
        <v/>
      </c>
      <c r="AG53" s="16" t="str">
        <f>IF(ISERROR(VLOOKUP(CONCATENATE($A53,"_",AG$2),'Reference data SID'!$B:$N,13,FALSE)),"",VLOOKUP(CONCATENATE($A53,"_",AG$2),'Reference data SID'!$B:$N,13,FALSE))</f>
        <v/>
      </c>
      <c r="AH53" s="16" t="str">
        <f>IF(ISERROR(VLOOKUP(CONCATENATE($A53,"_",AH$2),'Reference data SID'!$B:$N,13,FALSE)),"",VLOOKUP(CONCATENATE($A53,"_",AH$2),'Reference data SID'!$B:$N,13,FALSE))</f>
        <v/>
      </c>
      <c r="AI53" s="16" t="str">
        <f>IF(ISERROR(VLOOKUP(CONCATENATE($A53,"_",AI$2),'Reference data SID'!$B:$N,13,FALSE)),"",VLOOKUP(CONCATENATE($A53,"_",AI$2),'Reference data SID'!$B:$N,13,FALSE))</f>
        <v/>
      </c>
      <c r="AJ53" s="16" t="str">
        <f>IF(ISERROR(VLOOKUP(CONCATENATE($A53,"_",AJ$2),'Reference data SID'!$B:$N,13,FALSE)),"",VLOOKUP(CONCATENATE($A53,"_",AJ$2),'Reference data SID'!$B:$N,13,FALSE))</f>
        <v/>
      </c>
      <c r="AK53" s="16" t="str">
        <f>IF(ISERROR(VLOOKUP(CONCATENATE($A53,"_",AK$2),'Reference data SID'!$B:$N,13,FALSE)),"",VLOOKUP(CONCATENATE($A53,"_",AK$2),'Reference data SID'!$B:$N,13,FALSE))</f>
        <v/>
      </c>
      <c r="AL53" s="16" t="str">
        <f>IF(ISERROR(VLOOKUP(CONCATENATE($A53,"_",AL$2),'Reference data SID'!$B:$N,13,FALSE)),"",VLOOKUP(CONCATENATE($A53,"_",AL$2),'Reference data SID'!$B:$N,13,FALSE))</f>
        <v/>
      </c>
      <c r="AM53" s="16" t="str">
        <f>IF(ISERROR(VLOOKUP(CONCATENATE($A53,"_",AM$2),'Reference data SID'!$B:$N,13,FALSE)),"",VLOOKUP(CONCATENATE($A53,"_",AM$2),'Reference data SID'!$B:$N,13,FALSE))</f>
        <v/>
      </c>
      <c r="AN53" s="16" t="str">
        <f>IF(ISERROR(VLOOKUP(CONCATENATE($A53,"_",AN$2),'Reference data SID'!$B:$N,13,FALSE)),"",VLOOKUP(CONCATENATE($A53,"_",AN$2),'Reference data SID'!$B:$N,13,FALSE))</f>
        <v/>
      </c>
      <c r="AO53" s="16" t="str">
        <f>IF(ISERROR(VLOOKUP(CONCATENATE($A53,"_",AO$2),'Reference data SID'!$B:$N,13,FALSE)),"",VLOOKUP(CONCATENATE($A53,"_",AO$2),'Reference data SID'!$B:$N,13,FALSE))</f>
        <v/>
      </c>
      <c r="AP53" s="16" t="str">
        <f>IF(ISERROR(VLOOKUP(CONCATENATE($A53,"_",AP$2),'Reference data SID'!$B:$N,13,FALSE)),"",VLOOKUP(CONCATENATE($A53,"_",AP$2),'Reference data SID'!$B:$N,13,FALSE))</f>
        <v/>
      </c>
      <c r="AQ53" s="16" t="str">
        <f>IF(ISERROR(VLOOKUP(CONCATENATE($A53,"_",AQ$2),'Reference data SID'!$B:$N,13,FALSE)),"",VLOOKUP(CONCATENATE($A53,"_",AQ$2),'Reference data SID'!$B:$N,13,FALSE))</f>
        <v/>
      </c>
      <c r="AR53" s="16" t="str">
        <f>IF(ISERROR(VLOOKUP(CONCATENATE($A53,"_",AR$2),'Reference data SID'!$B:$N,13,FALSE)),"",VLOOKUP(CONCATENATE($A53,"_",AR$2),'Reference data SID'!$B:$N,13,FALSE))</f>
        <v/>
      </c>
      <c r="AS53" s="16" t="str">
        <f>IF(ISERROR(VLOOKUP(CONCATENATE($A53,"_",AS$2),'Reference data SID'!$B:$N,13,FALSE)),"",VLOOKUP(CONCATENATE($A53,"_",AS$2),'Reference data SID'!$B:$N,13,FALSE))</f>
        <v/>
      </c>
      <c r="AT53" s="16" t="str">
        <f>IF(ISERROR(VLOOKUP(CONCATENATE($A53,"_",AT$2),'Reference data SID'!$B:$N,13,FALSE)),"",VLOOKUP(CONCATENATE($A53,"_",AT$2),'Reference data SID'!$B:$N,13,FALSE))</f>
        <v/>
      </c>
    </row>
    <row r="54" spans="1:46" x14ac:dyDescent="0.25">
      <c r="A54">
        <v>50</v>
      </c>
      <c r="B54" s="16" t="str">
        <f>IF(ISERROR(VLOOKUP(CONCATENATE($A54,"_",B$2),'Reference data SID'!$B:$N,13,FALSE)),"",VLOOKUP(CONCATENATE($A54,"_",B$2),'Reference data SID'!$B:$N,13,FALSE))</f>
        <v/>
      </c>
      <c r="C54" s="16" t="str">
        <f>IF(ISERROR(VLOOKUP(CONCATENATE($A54,"_",C$2),'Reference data SID'!$B:$N,13,FALSE)),"",VLOOKUP(CONCATENATE($A54,"_",C$2),'Reference data SID'!$B:$N,13,FALSE))</f>
        <v/>
      </c>
      <c r="D54" s="16" t="str">
        <f>IF(ISERROR(VLOOKUP(CONCATENATE($A54,"_",D$2),'Reference data SID'!$B:$N,13,FALSE)),"",VLOOKUP(CONCATENATE($A54,"_",D$2),'Reference data SID'!$B:$N,13,FALSE))</f>
        <v/>
      </c>
      <c r="E54" s="16" t="str">
        <f>IF(ISERROR(VLOOKUP(CONCATENATE($A54,"_",E$2),'Reference data SID'!$B:$N,13,FALSE)),"",VLOOKUP(CONCATENATE($A54,"_",E$2),'Reference data SID'!$B:$N,13,FALSE))</f>
        <v/>
      </c>
      <c r="F54" s="16" t="str">
        <f>IF(ISERROR(VLOOKUP(CONCATENATE($A54,"_",F$2),'Reference data SID'!$B:$N,13,FALSE)),"",VLOOKUP(CONCATENATE($A54,"_",F$2),'Reference data SID'!$B:$N,13,FALSE))</f>
        <v/>
      </c>
      <c r="G54" s="16" t="str">
        <f>IF(ISERROR(VLOOKUP(CONCATENATE($A54,"_",G$2),'Reference data SID'!$B:$N,13,FALSE)),"",VLOOKUP(CONCATENATE($A54,"_",G$2),'Reference data SID'!$B:$N,13,FALSE))</f>
        <v/>
      </c>
      <c r="H54" s="16" t="str">
        <f>IF(ISERROR(VLOOKUP(CONCATENATE($A54,"_",H$2),'Reference data SID'!$B:$N,13,FALSE)),"",VLOOKUP(CONCATENATE($A54,"_",H$2),'Reference data SID'!$B:$N,13,FALSE))</f>
        <v/>
      </c>
      <c r="I54" s="16" t="str">
        <f>IF(ISERROR(VLOOKUP(CONCATENATE($A54,"_",I$2),'Reference data SID'!$B:$N,13,FALSE)),"",VLOOKUP(CONCATENATE($A54,"_",I$2),'Reference data SID'!$B:$N,13,FALSE))</f>
        <v/>
      </c>
      <c r="J54" s="16" t="str">
        <f>IF(ISERROR(VLOOKUP(CONCATENATE($A54,"_",J$2),'Reference data SID'!$B:$N,13,FALSE)),"",VLOOKUP(CONCATENATE($A54,"_",J$2),'Reference data SID'!$B:$N,13,FALSE))</f>
        <v/>
      </c>
      <c r="K54" s="16" t="str">
        <f>IF(ISERROR(VLOOKUP(CONCATENATE($A54,"_",K$2),'Reference data SID'!$B:$N,13,FALSE)),"",VLOOKUP(CONCATENATE($A54,"_",K$2),'Reference data SID'!$B:$N,13,FALSE))</f>
        <v/>
      </c>
      <c r="L54" s="16" t="str">
        <f>IF(ISERROR(VLOOKUP(CONCATENATE($A54,"_",L$2),'Reference data SID'!$B:$N,13,FALSE)),"",VLOOKUP(CONCATENATE($A54,"_",L$2),'Reference data SID'!$B:$N,13,FALSE))</f>
        <v/>
      </c>
      <c r="M54" s="16" t="str">
        <f>IF(ISERROR(VLOOKUP(CONCATENATE($A54,"_",M$2),'Reference data SID'!$B:$N,13,FALSE)),"",VLOOKUP(CONCATENATE($A54,"_",M$2),'Reference data SID'!$B:$N,13,FALSE))</f>
        <v/>
      </c>
      <c r="N54" s="16" t="str">
        <f>IF(ISERROR(VLOOKUP(CONCATENATE($A54,"_",N$2),'Reference data SID'!$B:$N,13,FALSE)),"",VLOOKUP(CONCATENATE($A54,"_",N$2),'Reference data SID'!$B:$N,13,FALSE))</f>
        <v/>
      </c>
      <c r="O54" s="16" t="str">
        <f>IF(ISERROR(VLOOKUP(CONCATENATE($A54,"_",O$2),'Reference data SID'!$B:$N,13,FALSE)),"",VLOOKUP(CONCATENATE($A54,"_",O$2),'Reference data SID'!$B:$N,13,FALSE))</f>
        <v/>
      </c>
      <c r="P54" s="16" t="str">
        <f>IF(ISERROR(VLOOKUP(CONCATENATE($A54,"_",P$2),'Reference data SID'!$B:$N,13,FALSE)),"",VLOOKUP(CONCATENATE($A54,"_",P$2),'Reference data SID'!$B:$N,13,FALSE))</f>
        <v/>
      </c>
      <c r="Q54" s="16" t="str">
        <f>IF(ISERROR(VLOOKUP(CONCATENATE($A54,"_",Q$2),'Reference data SID'!$B:$N,13,FALSE)),"",VLOOKUP(CONCATENATE($A54,"_",Q$2),'Reference data SID'!$B:$N,13,FALSE))</f>
        <v/>
      </c>
      <c r="R54" s="16" t="str">
        <f>IF(ISERROR(VLOOKUP(CONCATENATE($A54,"_",R$2),'Reference data SID'!$B:$N,13,FALSE)),"",VLOOKUP(CONCATENATE($A54,"_",R$2),'Reference data SID'!$B:$N,13,FALSE))</f>
        <v/>
      </c>
      <c r="S54" s="16" t="str">
        <f>IF(ISERROR(VLOOKUP(CONCATENATE($A54,"_",S$2),'Reference data SID'!$B:$N,13,FALSE)),"",VLOOKUP(CONCATENATE($A54,"_",S$2),'Reference data SID'!$B:$N,13,FALSE))</f>
        <v/>
      </c>
      <c r="T54" s="16" t="str">
        <f>IF(ISERROR(VLOOKUP(CONCATENATE($A54,"_",T$2),'Reference data SID'!$B:$N,13,FALSE)),"",VLOOKUP(CONCATENATE($A54,"_",T$2),'Reference data SID'!$B:$N,13,FALSE))</f>
        <v/>
      </c>
      <c r="U54" s="16" t="str">
        <f>IF(ISERROR(VLOOKUP(CONCATENATE($A54,"_",U$2),'Reference data SID'!$B:$N,13,FALSE)),"",VLOOKUP(CONCATENATE($A54,"_",U$2),'Reference data SID'!$B:$N,13,FALSE))</f>
        <v/>
      </c>
      <c r="V54" s="16" t="str">
        <f>IF(ISERROR(VLOOKUP(CONCATENATE($A54,"_",V$2),'Reference data SID'!$B:$N,13,FALSE)),"",VLOOKUP(CONCATENATE($A54,"_",V$2),'Reference data SID'!$B:$N,13,FALSE))</f>
        <v/>
      </c>
      <c r="W54" s="16" t="str">
        <f>IF(ISERROR(VLOOKUP(CONCATENATE($A54,"_",W$2),'Reference data SID'!$B:$N,13,FALSE)),"",VLOOKUP(CONCATENATE($A54,"_",W$2),'Reference data SID'!$B:$N,13,FALSE))</f>
        <v/>
      </c>
      <c r="X54" s="16" t="str">
        <f>IF(ISERROR(VLOOKUP(CONCATENATE($A54,"_",X$2),'Reference data SID'!$B:$N,13,FALSE)),"",VLOOKUP(CONCATENATE($A54,"_",X$2),'Reference data SID'!$B:$N,13,FALSE))</f>
        <v/>
      </c>
      <c r="Y54" s="17" t="str">
        <f>IF(ISERROR(VLOOKUP(CONCATENATE($A54,"_",Y$2),'Reference data SID'!$B:$N,13,FALSE)),"",VLOOKUP(CONCATENATE($A54,"_",Y$2),'Reference data SID'!$B:$N,13,FALSE))</f>
        <v>63295-29-4</v>
      </c>
      <c r="Z54" s="16" t="str">
        <f>IF(ISERROR(VLOOKUP(CONCATENATE($A54,"_",Z$2),'Reference data SID'!$B:$N,13,FALSE)),"",VLOOKUP(CONCATENATE($A54,"_",Z$2),'Reference data SID'!$B:$N,13,FALSE))</f>
        <v/>
      </c>
      <c r="AA54" s="16" t="str">
        <f>IF(ISERROR(VLOOKUP(CONCATENATE($A54,"_",AA$2),'Reference data SID'!$B:$N,13,FALSE)),"",VLOOKUP(CONCATENATE($A54,"_",AA$2),'Reference data SID'!$B:$N,13,FALSE))</f>
        <v/>
      </c>
      <c r="AB54" s="16" t="str">
        <f>IF(ISERROR(VLOOKUP(CONCATENATE($A54,"_",AB$2),'Reference data SID'!$B:$N,13,FALSE)),"",VLOOKUP(CONCATENATE($A54,"_",AB$2),'Reference data SID'!$B:$N,13,FALSE))</f>
        <v/>
      </c>
      <c r="AC54" s="16" t="str">
        <f>IF(ISERROR(VLOOKUP(CONCATENATE($A54,"_",AC$2),'Reference data SID'!$B:$N,13,FALSE)),"",VLOOKUP(CONCATENATE($A54,"_",AC$2),'Reference data SID'!$B:$N,13,FALSE))</f>
        <v/>
      </c>
      <c r="AD54" s="16" t="str">
        <f>IF(ISERROR(VLOOKUP(CONCATENATE($A54,"_",AD$2),'Reference data SID'!$B:$N,13,FALSE)),"",VLOOKUP(CONCATENATE($A54,"_",AD$2),'Reference data SID'!$B:$N,13,FALSE))</f>
        <v/>
      </c>
      <c r="AE54" s="16" t="str">
        <f>IF(ISERROR(VLOOKUP(CONCATENATE($A54,"_",AE$2),'Reference data SID'!$B:$N,13,FALSE)),"",VLOOKUP(CONCATENATE($A54,"_",AE$2),'Reference data SID'!$B:$N,13,FALSE))</f>
        <v/>
      </c>
      <c r="AF54" s="16" t="str">
        <f>IF(ISERROR(VLOOKUP(CONCATENATE($A54,"_",AF$2),'Reference data SID'!$B:$N,13,FALSE)),"",VLOOKUP(CONCATENATE($A54,"_",AF$2),'Reference data SID'!$B:$N,13,FALSE))</f>
        <v/>
      </c>
      <c r="AG54" s="16" t="str">
        <f>IF(ISERROR(VLOOKUP(CONCATENATE($A54,"_",AG$2),'Reference data SID'!$B:$N,13,FALSE)),"",VLOOKUP(CONCATENATE($A54,"_",AG$2),'Reference data SID'!$B:$N,13,FALSE))</f>
        <v/>
      </c>
      <c r="AH54" s="16" t="str">
        <f>IF(ISERROR(VLOOKUP(CONCATENATE($A54,"_",AH$2),'Reference data SID'!$B:$N,13,FALSE)),"",VLOOKUP(CONCATENATE($A54,"_",AH$2),'Reference data SID'!$B:$N,13,FALSE))</f>
        <v/>
      </c>
      <c r="AI54" s="16" t="str">
        <f>IF(ISERROR(VLOOKUP(CONCATENATE($A54,"_",AI$2),'Reference data SID'!$B:$N,13,FALSE)),"",VLOOKUP(CONCATENATE($A54,"_",AI$2),'Reference data SID'!$B:$N,13,FALSE))</f>
        <v/>
      </c>
      <c r="AJ54" s="16" t="str">
        <f>IF(ISERROR(VLOOKUP(CONCATENATE($A54,"_",AJ$2),'Reference data SID'!$B:$N,13,FALSE)),"",VLOOKUP(CONCATENATE($A54,"_",AJ$2),'Reference data SID'!$B:$N,13,FALSE))</f>
        <v/>
      </c>
      <c r="AK54" s="16" t="str">
        <f>IF(ISERROR(VLOOKUP(CONCATENATE($A54,"_",AK$2),'Reference data SID'!$B:$N,13,FALSE)),"",VLOOKUP(CONCATENATE($A54,"_",AK$2),'Reference data SID'!$B:$N,13,FALSE))</f>
        <v/>
      </c>
      <c r="AL54" s="16" t="str">
        <f>IF(ISERROR(VLOOKUP(CONCATENATE($A54,"_",AL$2),'Reference data SID'!$B:$N,13,FALSE)),"",VLOOKUP(CONCATENATE($A54,"_",AL$2),'Reference data SID'!$B:$N,13,FALSE))</f>
        <v/>
      </c>
      <c r="AM54" s="16" t="str">
        <f>IF(ISERROR(VLOOKUP(CONCATENATE($A54,"_",AM$2),'Reference data SID'!$B:$N,13,FALSE)),"",VLOOKUP(CONCATENATE($A54,"_",AM$2),'Reference data SID'!$B:$N,13,FALSE))</f>
        <v/>
      </c>
      <c r="AN54" s="16" t="str">
        <f>IF(ISERROR(VLOOKUP(CONCATENATE($A54,"_",AN$2),'Reference data SID'!$B:$N,13,FALSE)),"",VLOOKUP(CONCATENATE($A54,"_",AN$2),'Reference data SID'!$B:$N,13,FALSE))</f>
        <v/>
      </c>
      <c r="AO54" s="16" t="str">
        <f>IF(ISERROR(VLOOKUP(CONCATENATE($A54,"_",AO$2),'Reference data SID'!$B:$N,13,FALSE)),"",VLOOKUP(CONCATENATE($A54,"_",AO$2),'Reference data SID'!$B:$N,13,FALSE))</f>
        <v/>
      </c>
      <c r="AP54" s="16" t="str">
        <f>IF(ISERROR(VLOOKUP(CONCATENATE($A54,"_",AP$2),'Reference data SID'!$B:$N,13,FALSE)),"",VLOOKUP(CONCATENATE($A54,"_",AP$2),'Reference data SID'!$B:$N,13,FALSE))</f>
        <v/>
      </c>
      <c r="AQ54" s="16" t="str">
        <f>IF(ISERROR(VLOOKUP(CONCATENATE($A54,"_",AQ$2),'Reference data SID'!$B:$N,13,FALSE)),"",VLOOKUP(CONCATENATE($A54,"_",AQ$2),'Reference data SID'!$B:$N,13,FALSE))</f>
        <v/>
      </c>
      <c r="AR54" s="16" t="str">
        <f>IF(ISERROR(VLOOKUP(CONCATENATE($A54,"_",AR$2),'Reference data SID'!$B:$N,13,FALSE)),"",VLOOKUP(CONCATENATE($A54,"_",AR$2),'Reference data SID'!$B:$N,13,FALSE))</f>
        <v/>
      </c>
      <c r="AS54" s="16" t="str">
        <f>IF(ISERROR(VLOOKUP(CONCATENATE($A54,"_",AS$2),'Reference data SID'!$B:$N,13,FALSE)),"",VLOOKUP(CONCATENATE($A54,"_",AS$2),'Reference data SID'!$B:$N,13,FALSE))</f>
        <v/>
      </c>
      <c r="AT54" s="16" t="str">
        <f>IF(ISERROR(VLOOKUP(CONCATENATE($A54,"_",AT$2),'Reference data SID'!$B:$N,13,FALSE)),"",VLOOKUP(CONCATENATE($A54,"_",AT$2),'Reference data SID'!$B:$N,13,FALSE))</f>
        <v/>
      </c>
    </row>
    <row r="55" spans="1:46" x14ac:dyDescent="0.25">
      <c r="A55">
        <v>51</v>
      </c>
      <c r="B55" s="16" t="str">
        <f>IF(ISERROR(VLOOKUP(CONCATENATE($A55,"_",B$2),'Reference data SID'!$B:$N,13,FALSE)),"",VLOOKUP(CONCATENATE($A55,"_",B$2),'Reference data SID'!$B:$N,13,FALSE))</f>
        <v/>
      </c>
      <c r="C55" s="16" t="str">
        <f>IF(ISERROR(VLOOKUP(CONCATENATE($A55,"_",C$2),'Reference data SID'!$B:$N,13,FALSE)),"",VLOOKUP(CONCATENATE($A55,"_",C$2),'Reference data SID'!$B:$N,13,FALSE))</f>
        <v/>
      </c>
      <c r="D55" s="16" t="str">
        <f>IF(ISERROR(VLOOKUP(CONCATENATE($A55,"_",D$2),'Reference data SID'!$B:$N,13,FALSE)),"",VLOOKUP(CONCATENATE($A55,"_",D$2),'Reference data SID'!$B:$N,13,FALSE))</f>
        <v/>
      </c>
      <c r="E55" s="16" t="str">
        <f>IF(ISERROR(VLOOKUP(CONCATENATE($A55,"_",E$2),'Reference data SID'!$B:$N,13,FALSE)),"",VLOOKUP(CONCATENATE($A55,"_",E$2),'Reference data SID'!$B:$N,13,FALSE))</f>
        <v/>
      </c>
      <c r="F55" s="16" t="str">
        <f>IF(ISERROR(VLOOKUP(CONCATENATE($A55,"_",F$2),'Reference data SID'!$B:$N,13,FALSE)),"",VLOOKUP(CONCATENATE($A55,"_",F$2),'Reference data SID'!$B:$N,13,FALSE))</f>
        <v/>
      </c>
      <c r="G55" s="16" t="str">
        <f>IF(ISERROR(VLOOKUP(CONCATENATE($A55,"_",G$2),'Reference data SID'!$B:$N,13,FALSE)),"",VLOOKUP(CONCATENATE($A55,"_",G$2),'Reference data SID'!$B:$N,13,FALSE))</f>
        <v/>
      </c>
      <c r="H55" s="16" t="str">
        <f>IF(ISERROR(VLOOKUP(CONCATENATE($A55,"_",H$2),'Reference data SID'!$B:$N,13,FALSE)),"",VLOOKUP(CONCATENATE($A55,"_",H$2),'Reference data SID'!$B:$N,13,FALSE))</f>
        <v/>
      </c>
      <c r="I55" s="16" t="str">
        <f>IF(ISERROR(VLOOKUP(CONCATENATE($A55,"_",I$2),'Reference data SID'!$B:$N,13,FALSE)),"",VLOOKUP(CONCATENATE($A55,"_",I$2),'Reference data SID'!$B:$N,13,FALSE))</f>
        <v/>
      </c>
      <c r="J55" s="16" t="str">
        <f>IF(ISERROR(VLOOKUP(CONCATENATE($A55,"_",J$2),'Reference data SID'!$B:$N,13,FALSE)),"",VLOOKUP(CONCATENATE($A55,"_",J$2),'Reference data SID'!$B:$N,13,FALSE))</f>
        <v/>
      </c>
      <c r="K55" s="16" t="str">
        <f>IF(ISERROR(VLOOKUP(CONCATENATE($A55,"_",K$2),'Reference data SID'!$B:$N,13,FALSE)),"",VLOOKUP(CONCATENATE($A55,"_",K$2),'Reference data SID'!$B:$N,13,FALSE))</f>
        <v/>
      </c>
      <c r="L55" s="16" t="str">
        <f>IF(ISERROR(VLOOKUP(CONCATENATE($A55,"_",L$2),'Reference data SID'!$B:$N,13,FALSE)),"",VLOOKUP(CONCATENATE($A55,"_",L$2),'Reference data SID'!$B:$N,13,FALSE))</f>
        <v/>
      </c>
      <c r="M55" s="16" t="str">
        <f>IF(ISERROR(VLOOKUP(CONCATENATE($A55,"_",M$2),'Reference data SID'!$B:$N,13,FALSE)),"",VLOOKUP(CONCATENATE($A55,"_",M$2),'Reference data SID'!$B:$N,13,FALSE))</f>
        <v/>
      </c>
      <c r="N55" s="16" t="str">
        <f>IF(ISERROR(VLOOKUP(CONCATENATE($A55,"_",N$2),'Reference data SID'!$B:$N,13,FALSE)),"",VLOOKUP(CONCATENATE($A55,"_",N$2),'Reference data SID'!$B:$N,13,FALSE))</f>
        <v/>
      </c>
      <c r="O55" s="16" t="str">
        <f>IF(ISERROR(VLOOKUP(CONCATENATE($A55,"_",O$2),'Reference data SID'!$B:$N,13,FALSE)),"",VLOOKUP(CONCATENATE($A55,"_",O$2),'Reference data SID'!$B:$N,13,FALSE))</f>
        <v/>
      </c>
      <c r="P55" s="16" t="str">
        <f>IF(ISERROR(VLOOKUP(CONCATENATE($A55,"_",P$2),'Reference data SID'!$B:$N,13,FALSE)),"",VLOOKUP(CONCATENATE($A55,"_",P$2),'Reference data SID'!$B:$N,13,FALSE))</f>
        <v/>
      </c>
      <c r="Q55" s="16" t="str">
        <f>IF(ISERROR(VLOOKUP(CONCATENATE($A55,"_",Q$2),'Reference data SID'!$B:$N,13,FALSE)),"",VLOOKUP(CONCATENATE($A55,"_",Q$2),'Reference data SID'!$B:$N,13,FALSE))</f>
        <v/>
      </c>
      <c r="R55" s="16" t="str">
        <f>IF(ISERROR(VLOOKUP(CONCATENATE($A55,"_",R$2),'Reference data SID'!$B:$N,13,FALSE)),"",VLOOKUP(CONCATENATE($A55,"_",R$2),'Reference data SID'!$B:$N,13,FALSE))</f>
        <v/>
      </c>
      <c r="S55" s="16" t="str">
        <f>IF(ISERROR(VLOOKUP(CONCATENATE($A55,"_",S$2),'Reference data SID'!$B:$N,13,FALSE)),"",VLOOKUP(CONCATENATE($A55,"_",S$2),'Reference data SID'!$B:$N,13,FALSE))</f>
        <v/>
      </c>
      <c r="T55" s="16" t="str">
        <f>IF(ISERROR(VLOOKUP(CONCATENATE($A55,"_",T$2),'Reference data SID'!$B:$N,13,FALSE)),"",VLOOKUP(CONCATENATE($A55,"_",T$2),'Reference data SID'!$B:$N,13,FALSE))</f>
        <v/>
      </c>
      <c r="U55" s="16" t="str">
        <f>IF(ISERROR(VLOOKUP(CONCATENATE($A55,"_",U$2),'Reference data SID'!$B:$N,13,FALSE)),"",VLOOKUP(CONCATENATE($A55,"_",U$2),'Reference data SID'!$B:$N,13,FALSE))</f>
        <v/>
      </c>
      <c r="V55" s="16" t="str">
        <f>IF(ISERROR(VLOOKUP(CONCATENATE($A55,"_",V$2),'Reference data SID'!$B:$N,13,FALSE)),"",VLOOKUP(CONCATENATE($A55,"_",V$2),'Reference data SID'!$B:$N,13,FALSE))</f>
        <v/>
      </c>
      <c r="W55" s="16" t="str">
        <f>IF(ISERROR(VLOOKUP(CONCATENATE($A55,"_",W$2),'Reference data SID'!$B:$N,13,FALSE)),"",VLOOKUP(CONCATENATE($A55,"_",W$2),'Reference data SID'!$B:$N,13,FALSE))</f>
        <v/>
      </c>
      <c r="X55" s="16" t="str">
        <f>IF(ISERROR(VLOOKUP(CONCATENATE($A55,"_",X$2),'Reference data SID'!$B:$N,13,FALSE)),"",VLOOKUP(CONCATENATE($A55,"_",X$2),'Reference data SID'!$B:$N,13,FALSE))</f>
        <v/>
      </c>
      <c r="Y55" s="17" t="str">
        <f>IF(ISERROR(VLOOKUP(CONCATENATE($A55,"_",Y$2),'Reference data SID'!$B:$N,13,FALSE)),"",VLOOKUP(CONCATENATE($A55,"_",Y$2),'Reference data SID'!$B:$N,13,FALSE))</f>
        <v>63295-28-3</v>
      </c>
      <c r="Z55" s="16" t="str">
        <f>IF(ISERROR(VLOOKUP(CONCATENATE($A55,"_",Z$2),'Reference data SID'!$B:$N,13,FALSE)),"",VLOOKUP(CONCATENATE($A55,"_",Z$2),'Reference data SID'!$B:$N,13,FALSE))</f>
        <v/>
      </c>
      <c r="AA55" s="16" t="str">
        <f>IF(ISERROR(VLOOKUP(CONCATENATE($A55,"_",AA$2),'Reference data SID'!$B:$N,13,FALSE)),"",VLOOKUP(CONCATENATE($A55,"_",AA$2),'Reference data SID'!$B:$N,13,FALSE))</f>
        <v/>
      </c>
      <c r="AB55" s="16" t="str">
        <f>IF(ISERROR(VLOOKUP(CONCATENATE($A55,"_",AB$2),'Reference data SID'!$B:$N,13,FALSE)),"",VLOOKUP(CONCATENATE($A55,"_",AB$2),'Reference data SID'!$B:$N,13,FALSE))</f>
        <v/>
      </c>
      <c r="AC55" s="16" t="str">
        <f>IF(ISERROR(VLOOKUP(CONCATENATE($A55,"_",AC$2),'Reference data SID'!$B:$N,13,FALSE)),"",VLOOKUP(CONCATENATE($A55,"_",AC$2),'Reference data SID'!$B:$N,13,FALSE))</f>
        <v/>
      </c>
      <c r="AD55" s="16" t="str">
        <f>IF(ISERROR(VLOOKUP(CONCATENATE($A55,"_",AD$2),'Reference data SID'!$B:$N,13,FALSE)),"",VLOOKUP(CONCATENATE($A55,"_",AD$2),'Reference data SID'!$B:$N,13,FALSE))</f>
        <v/>
      </c>
      <c r="AE55" s="16" t="str">
        <f>IF(ISERROR(VLOOKUP(CONCATENATE($A55,"_",AE$2),'Reference data SID'!$B:$N,13,FALSE)),"",VLOOKUP(CONCATENATE($A55,"_",AE$2),'Reference data SID'!$B:$N,13,FALSE))</f>
        <v/>
      </c>
      <c r="AF55" s="16" t="str">
        <f>IF(ISERROR(VLOOKUP(CONCATENATE($A55,"_",AF$2),'Reference data SID'!$B:$N,13,FALSE)),"",VLOOKUP(CONCATENATE($A55,"_",AF$2),'Reference data SID'!$B:$N,13,FALSE))</f>
        <v/>
      </c>
      <c r="AG55" s="16" t="str">
        <f>IF(ISERROR(VLOOKUP(CONCATENATE($A55,"_",AG$2),'Reference data SID'!$B:$N,13,FALSE)),"",VLOOKUP(CONCATENATE($A55,"_",AG$2),'Reference data SID'!$B:$N,13,FALSE))</f>
        <v/>
      </c>
      <c r="AH55" s="16" t="str">
        <f>IF(ISERROR(VLOOKUP(CONCATENATE($A55,"_",AH$2),'Reference data SID'!$B:$N,13,FALSE)),"",VLOOKUP(CONCATENATE($A55,"_",AH$2),'Reference data SID'!$B:$N,13,FALSE))</f>
        <v/>
      </c>
      <c r="AI55" s="16" t="str">
        <f>IF(ISERROR(VLOOKUP(CONCATENATE($A55,"_",AI$2),'Reference data SID'!$B:$N,13,FALSE)),"",VLOOKUP(CONCATENATE($A55,"_",AI$2),'Reference data SID'!$B:$N,13,FALSE))</f>
        <v/>
      </c>
      <c r="AJ55" s="16" t="str">
        <f>IF(ISERROR(VLOOKUP(CONCATENATE($A55,"_",AJ$2),'Reference data SID'!$B:$N,13,FALSE)),"",VLOOKUP(CONCATENATE($A55,"_",AJ$2),'Reference data SID'!$B:$N,13,FALSE))</f>
        <v/>
      </c>
      <c r="AK55" s="16" t="str">
        <f>IF(ISERROR(VLOOKUP(CONCATENATE($A55,"_",AK$2),'Reference data SID'!$B:$N,13,FALSE)),"",VLOOKUP(CONCATENATE($A55,"_",AK$2),'Reference data SID'!$B:$N,13,FALSE))</f>
        <v/>
      </c>
      <c r="AL55" s="16" t="str">
        <f>IF(ISERROR(VLOOKUP(CONCATENATE($A55,"_",AL$2),'Reference data SID'!$B:$N,13,FALSE)),"",VLOOKUP(CONCATENATE($A55,"_",AL$2),'Reference data SID'!$B:$N,13,FALSE))</f>
        <v/>
      </c>
      <c r="AM55" s="16" t="str">
        <f>IF(ISERROR(VLOOKUP(CONCATENATE($A55,"_",AM$2),'Reference data SID'!$B:$N,13,FALSE)),"",VLOOKUP(CONCATENATE($A55,"_",AM$2),'Reference data SID'!$B:$N,13,FALSE))</f>
        <v/>
      </c>
      <c r="AN55" s="16" t="str">
        <f>IF(ISERROR(VLOOKUP(CONCATENATE($A55,"_",AN$2),'Reference data SID'!$B:$N,13,FALSE)),"",VLOOKUP(CONCATENATE($A55,"_",AN$2),'Reference data SID'!$B:$N,13,FALSE))</f>
        <v/>
      </c>
      <c r="AO55" s="16" t="str">
        <f>IF(ISERROR(VLOOKUP(CONCATENATE($A55,"_",AO$2),'Reference data SID'!$B:$N,13,FALSE)),"",VLOOKUP(CONCATENATE($A55,"_",AO$2),'Reference data SID'!$B:$N,13,FALSE))</f>
        <v/>
      </c>
      <c r="AP55" s="16" t="str">
        <f>IF(ISERROR(VLOOKUP(CONCATENATE($A55,"_",AP$2),'Reference data SID'!$B:$N,13,FALSE)),"",VLOOKUP(CONCATENATE($A55,"_",AP$2),'Reference data SID'!$B:$N,13,FALSE))</f>
        <v/>
      </c>
      <c r="AQ55" s="16" t="str">
        <f>IF(ISERROR(VLOOKUP(CONCATENATE($A55,"_",AQ$2),'Reference data SID'!$B:$N,13,FALSE)),"",VLOOKUP(CONCATENATE($A55,"_",AQ$2),'Reference data SID'!$B:$N,13,FALSE))</f>
        <v/>
      </c>
      <c r="AR55" s="16" t="str">
        <f>IF(ISERROR(VLOOKUP(CONCATENATE($A55,"_",AR$2),'Reference data SID'!$B:$N,13,FALSE)),"",VLOOKUP(CONCATENATE($A55,"_",AR$2),'Reference data SID'!$B:$N,13,FALSE))</f>
        <v/>
      </c>
      <c r="AS55" s="16" t="str">
        <f>IF(ISERROR(VLOOKUP(CONCATENATE($A55,"_",AS$2),'Reference data SID'!$B:$N,13,FALSE)),"",VLOOKUP(CONCATENATE($A55,"_",AS$2),'Reference data SID'!$B:$N,13,FALSE))</f>
        <v/>
      </c>
      <c r="AT55" s="16" t="str">
        <f>IF(ISERROR(VLOOKUP(CONCATENATE($A55,"_",AT$2),'Reference data SID'!$B:$N,13,FALSE)),"",VLOOKUP(CONCATENATE($A55,"_",AT$2),'Reference data SID'!$B:$N,13,FALSE))</f>
        <v/>
      </c>
    </row>
    <row r="56" spans="1:46" x14ac:dyDescent="0.25">
      <c r="A56">
        <v>52</v>
      </c>
      <c r="B56" s="16" t="str">
        <f>IF(ISERROR(VLOOKUP(CONCATENATE($A56,"_",B$2),'Reference data SID'!$B:$N,13,FALSE)),"",VLOOKUP(CONCATENATE($A56,"_",B$2),'Reference data SID'!$B:$N,13,FALSE))</f>
        <v/>
      </c>
      <c r="C56" s="16" t="str">
        <f>IF(ISERROR(VLOOKUP(CONCATENATE($A56,"_",C$2),'Reference data SID'!$B:$N,13,FALSE)),"",VLOOKUP(CONCATENATE($A56,"_",C$2),'Reference data SID'!$B:$N,13,FALSE))</f>
        <v/>
      </c>
      <c r="D56" s="16" t="str">
        <f>IF(ISERROR(VLOOKUP(CONCATENATE($A56,"_",D$2),'Reference data SID'!$B:$N,13,FALSE)),"",VLOOKUP(CONCATENATE($A56,"_",D$2),'Reference data SID'!$B:$N,13,FALSE))</f>
        <v/>
      </c>
      <c r="E56" s="16" t="str">
        <f>IF(ISERROR(VLOOKUP(CONCATENATE($A56,"_",E$2),'Reference data SID'!$B:$N,13,FALSE)),"",VLOOKUP(CONCATENATE($A56,"_",E$2),'Reference data SID'!$B:$N,13,FALSE))</f>
        <v/>
      </c>
      <c r="F56" s="16" t="str">
        <f>IF(ISERROR(VLOOKUP(CONCATENATE($A56,"_",F$2),'Reference data SID'!$B:$N,13,FALSE)),"",VLOOKUP(CONCATENATE($A56,"_",F$2),'Reference data SID'!$B:$N,13,FALSE))</f>
        <v/>
      </c>
      <c r="G56" s="16" t="str">
        <f>IF(ISERROR(VLOOKUP(CONCATENATE($A56,"_",G$2),'Reference data SID'!$B:$N,13,FALSE)),"",VLOOKUP(CONCATENATE($A56,"_",G$2),'Reference data SID'!$B:$N,13,FALSE))</f>
        <v/>
      </c>
      <c r="H56" s="16" t="str">
        <f>IF(ISERROR(VLOOKUP(CONCATENATE($A56,"_",H$2),'Reference data SID'!$B:$N,13,FALSE)),"",VLOOKUP(CONCATENATE($A56,"_",H$2),'Reference data SID'!$B:$N,13,FALSE))</f>
        <v/>
      </c>
      <c r="I56" s="16" t="str">
        <f>IF(ISERROR(VLOOKUP(CONCATENATE($A56,"_",I$2),'Reference data SID'!$B:$N,13,FALSE)),"",VLOOKUP(CONCATENATE($A56,"_",I$2),'Reference data SID'!$B:$N,13,FALSE))</f>
        <v/>
      </c>
      <c r="J56" s="16" t="str">
        <f>IF(ISERROR(VLOOKUP(CONCATENATE($A56,"_",J$2),'Reference data SID'!$B:$N,13,FALSE)),"",VLOOKUP(CONCATENATE($A56,"_",J$2),'Reference data SID'!$B:$N,13,FALSE))</f>
        <v/>
      </c>
      <c r="K56" s="16" t="str">
        <f>IF(ISERROR(VLOOKUP(CONCATENATE($A56,"_",K$2),'Reference data SID'!$B:$N,13,FALSE)),"",VLOOKUP(CONCATENATE($A56,"_",K$2),'Reference data SID'!$B:$N,13,FALSE))</f>
        <v/>
      </c>
      <c r="L56" s="16" t="str">
        <f>IF(ISERROR(VLOOKUP(CONCATENATE($A56,"_",L$2),'Reference data SID'!$B:$N,13,FALSE)),"",VLOOKUP(CONCATENATE($A56,"_",L$2),'Reference data SID'!$B:$N,13,FALSE))</f>
        <v/>
      </c>
      <c r="M56" s="16" t="str">
        <f>IF(ISERROR(VLOOKUP(CONCATENATE($A56,"_",M$2),'Reference data SID'!$B:$N,13,FALSE)),"",VLOOKUP(CONCATENATE($A56,"_",M$2),'Reference data SID'!$B:$N,13,FALSE))</f>
        <v/>
      </c>
      <c r="N56" s="16" t="str">
        <f>IF(ISERROR(VLOOKUP(CONCATENATE($A56,"_",N$2),'Reference data SID'!$B:$N,13,FALSE)),"",VLOOKUP(CONCATENATE($A56,"_",N$2),'Reference data SID'!$B:$N,13,FALSE))</f>
        <v/>
      </c>
      <c r="O56" s="16" t="str">
        <f>IF(ISERROR(VLOOKUP(CONCATENATE($A56,"_",O$2),'Reference data SID'!$B:$N,13,FALSE)),"",VLOOKUP(CONCATENATE($A56,"_",O$2),'Reference data SID'!$B:$N,13,FALSE))</f>
        <v/>
      </c>
      <c r="P56" s="16" t="str">
        <f>IF(ISERROR(VLOOKUP(CONCATENATE($A56,"_",P$2),'Reference data SID'!$B:$N,13,FALSE)),"",VLOOKUP(CONCATENATE($A56,"_",P$2),'Reference data SID'!$B:$N,13,FALSE))</f>
        <v/>
      </c>
      <c r="Q56" s="16" t="str">
        <f>IF(ISERROR(VLOOKUP(CONCATENATE($A56,"_",Q$2),'Reference data SID'!$B:$N,13,FALSE)),"",VLOOKUP(CONCATENATE($A56,"_",Q$2),'Reference data SID'!$B:$N,13,FALSE))</f>
        <v/>
      </c>
      <c r="R56" s="16" t="str">
        <f>IF(ISERROR(VLOOKUP(CONCATENATE($A56,"_",R$2),'Reference data SID'!$B:$N,13,FALSE)),"",VLOOKUP(CONCATENATE($A56,"_",R$2),'Reference data SID'!$B:$N,13,FALSE))</f>
        <v/>
      </c>
      <c r="S56" s="16" t="str">
        <f>IF(ISERROR(VLOOKUP(CONCATENATE($A56,"_",S$2),'Reference data SID'!$B:$N,13,FALSE)),"",VLOOKUP(CONCATENATE($A56,"_",S$2),'Reference data SID'!$B:$N,13,FALSE))</f>
        <v/>
      </c>
      <c r="T56" s="16" t="str">
        <f>IF(ISERROR(VLOOKUP(CONCATENATE($A56,"_",T$2),'Reference data SID'!$B:$N,13,FALSE)),"",VLOOKUP(CONCATENATE($A56,"_",T$2),'Reference data SID'!$B:$N,13,FALSE))</f>
        <v/>
      </c>
      <c r="U56" s="16" t="str">
        <f>IF(ISERROR(VLOOKUP(CONCATENATE($A56,"_",U$2),'Reference data SID'!$B:$N,13,FALSE)),"",VLOOKUP(CONCATENATE($A56,"_",U$2),'Reference data SID'!$B:$N,13,FALSE))</f>
        <v/>
      </c>
      <c r="V56" s="16" t="str">
        <f>IF(ISERROR(VLOOKUP(CONCATENATE($A56,"_",V$2),'Reference data SID'!$B:$N,13,FALSE)),"",VLOOKUP(CONCATENATE($A56,"_",V$2),'Reference data SID'!$B:$N,13,FALSE))</f>
        <v/>
      </c>
      <c r="W56" s="16" t="str">
        <f>IF(ISERROR(VLOOKUP(CONCATENATE($A56,"_",W$2),'Reference data SID'!$B:$N,13,FALSE)),"",VLOOKUP(CONCATENATE($A56,"_",W$2),'Reference data SID'!$B:$N,13,FALSE))</f>
        <v/>
      </c>
      <c r="X56" s="16" t="str">
        <f>IF(ISERROR(VLOOKUP(CONCATENATE($A56,"_",X$2),'Reference data SID'!$B:$N,13,FALSE)),"",VLOOKUP(CONCATENATE($A56,"_",X$2),'Reference data SID'!$B:$N,13,FALSE))</f>
        <v/>
      </c>
      <c r="Y56" s="17" t="str">
        <f>IF(ISERROR(VLOOKUP(CONCATENATE($A56,"_",Y$2),'Reference data SID'!$B:$N,13,FALSE)),"",VLOOKUP(CONCATENATE($A56,"_",Y$2),'Reference data SID'!$B:$N,13,FALSE))</f>
        <v>63295-27-2</v>
      </c>
      <c r="Z56" s="16" t="str">
        <f>IF(ISERROR(VLOOKUP(CONCATENATE($A56,"_",Z$2),'Reference data SID'!$B:$N,13,FALSE)),"",VLOOKUP(CONCATENATE($A56,"_",Z$2),'Reference data SID'!$B:$N,13,FALSE))</f>
        <v/>
      </c>
      <c r="AA56" s="16" t="str">
        <f>IF(ISERROR(VLOOKUP(CONCATENATE($A56,"_",AA$2),'Reference data SID'!$B:$N,13,FALSE)),"",VLOOKUP(CONCATENATE($A56,"_",AA$2),'Reference data SID'!$B:$N,13,FALSE))</f>
        <v/>
      </c>
      <c r="AB56" s="16" t="str">
        <f>IF(ISERROR(VLOOKUP(CONCATENATE($A56,"_",AB$2),'Reference data SID'!$B:$N,13,FALSE)),"",VLOOKUP(CONCATENATE($A56,"_",AB$2),'Reference data SID'!$B:$N,13,FALSE))</f>
        <v/>
      </c>
      <c r="AC56" s="16" t="str">
        <f>IF(ISERROR(VLOOKUP(CONCATENATE($A56,"_",AC$2),'Reference data SID'!$B:$N,13,FALSE)),"",VLOOKUP(CONCATENATE($A56,"_",AC$2),'Reference data SID'!$B:$N,13,FALSE))</f>
        <v/>
      </c>
      <c r="AD56" s="16" t="str">
        <f>IF(ISERROR(VLOOKUP(CONCATENATE($A56,"_",AD$2),'Reference data SID'!$B:$N,13,FALSE)),"",VLOOKUP(CONCATENATE($A56,"_",AD$2),'Reference data SID'!$B:$N,13,FALSE))</f>
        <v/>
      </c>
      <c r="AE56" s="16" t="str">
        <f>IF(ISERROR(VLOOKUP(CONCATENATE($A56,"_",AE$2),'Reference data SID'!$B:$N,13,FALSE)),"",VLOOKUP(CONCATENATE($A56,"_",AE$2),'Reference data SID'!$B:$N,13,FALSE))</f>
        <v/>
      </c>
      <c r="AF56" s="16" t="str">
        <f>IF(ISERROR(VLOOKUP(CONCATENATE($A56,"_",AF$2),'Reference data SID'!$B:$N,13,FALSE)),"",VLOOKUP(CONCATENATE($A56,"_",AF$2),'Reference data SID'!$B:$N,13,FALSE))</f>
        <v/>
      </c>
      <c r="AG56" s="16" t="str">
        <f>IF(ISERROR(VLOOKUP(CONCATENATE($A56,"_",AG$2),'Reference data SID'!$B:$N,13,FALSE)),"",VLOOKUP(CONCATENATE($A56,"_",AG$2),'Reference data SID'!$B:$N,13,FALSE))</f>
        <v/>
      </c>
      <c r="AH56" s="16" t="str">
        <f>IF(ISERROR(VLOOKUP(CONCATENATE($A56,"_",AH$2),'Reference data SID'!$B:$N,13,FALSE)),"",VLOOKUP(CONCATENATE($A56,"_",AH$2),'Reference data SID'!$B:$N,13,FALSE))</f>
        <v/>
      </c>
      <c r="AI56" s="16" t="str">
        <f>IF(ISERROR(VLOOKUP(CONCATENATE($A56,"_",AI$2),'Reference data SID'!$B:$N,13,FALSE)),"",VLOOKUP(CONCATENATE($A56,"_",AI$2),'Reference data SID'!$B:$N,13,FALSE))</f>
        <v/>
      </c>
      <c r="AJ56" s="16" t="str">
        <f>IF(ISERROR(VLOOKUP(CONCATENATE($A56,"_",AJ$2),'Reference data SID'!$B:$N,13,FALSE)),"",VLOOKUP(CONCATENATE($A56,"_",AJ$2),'Reference data SID'!$B:$N,13,FALSE))</f>
        <v/>
      </c>
      <c r="AK56" s="16" t="str">
        <f>IF(ISERROR(VLOOKUP(CONCATENATE($A56,"_",AK$2),'Reference data SID'!$B:$N,13,FALSE)),"",VLOOKUP(CONCATENATE($A56,"_",AK$2),'Reference data SID'!$B:$N,13,FALSE))</f>
        <v/>
      </c>
      <c r="AL56" s="16" t="str">
        <f>IF(ISERROR(VLOOKUP(CONCATENATE($A56,"_",AL$2),'Reference data SID'!$B:$N,13,FALSE)),"",VLOOKUP(CONCATENATE($A56,"_",AL$2),'Reference data SID'!$B:$N,13,FALSE))</f>
        <v/>
      </c>
      <c r="AM56" s="16" t="str">
        <f>IF(ISERROR(VLOOKUP(CONCATENATE($A56,"_",AM$2),'Reference data SID'!$B:$N,13,FALSE)),"",VLOOKUP(CONCATENATE($A56,"_",AM$2),'Reference data SID'!$B:$N,13,FALSE))</f>
        <v/>
      </c>
      <c r="AN56" s="16" t="str">
        <f>IF(ISERROR(VLOOKUP(CONCATENATE($A56,"_",AN$2),'Reference data SID'!$B:$N,13,FALSE)),"",VLOOKUP(CONCATENATE($A56,"_",AN$2),'Reference data SID'!$B:$N,13,FALSE))</f>
        <v/>
      </c>
      <c r="AO56" s="16" t="str">
        <f>IF(ISERROR(VLOOKUP(CONCATENATE($A56,"_",AO$2),'Reference data SID'!$B:$N,13,FALSE)),"",VLOOKUP(CONCATENATE($A56,"_",AO$2),'Reference data SID'!$B:$N,13,FALSE))</f>
        <v/>
      </c>
      <c r="AP56" s="16" t="str">
        <f>IF(ISERROR(VLOOKUP(CONCATENATE($A56,"_",AP$2),'Reference data SID'!$B:$N,13,FALSE)),"",VLOOKUP(CONCATENATE($A56,"_",AP$2),'Reference data SID'!$B:$N,13,FALSE))</f>
        <v/>
      </c>
      <c r="AQ56" s="16" t="str">
        <f>IF(ISERROR(VLOOKUP(CONCATENATE($A56,"_",AQ$2),'Reference data SID'!$B:$N,13,FALSE)),"",VLOOKUP(CONCATENATE($A56,"_",AQ$2),'Reference data SID'!$B:$N,13,FALSE))</f>
        <v/>
      </c>
      <c r="AR56" s="16" t="str">
        <f>IF(ISERROR(VLOOKUP(CONCATENATE($A56,"_",AR$2),'Reference data SID'!$B:$N,13,FALSE)),"",VLOOKUP(CONCATENATE($A56,"_",AR$2),'Reference data SID'!$B:$N,13,FALSE))</f>
        <v/>
      </c>
      <c r="AS56" s="16" t="str">
        <f>IF(ISERROR(VLOOKUP(CONCATENATE($A56,"_",AS$2),'Reference data SID'!$B:$N,13,FALSE)),"",VLOOKUP(CONCATENATE($A56,"_",AS$2),'Reference data SID'!$B:$N,13,FALSE))</f>
        <v/>
      </c>
      <c r="AT56" s="16" t="str">
        <f>IF(ISERROR(VLOOKUP(CONCATENATE($A56,"_",AT$2),'Reference data SID'!$B:$N,13,FALSE)),"",VLOOKUP(CONCATENATE($A56,"_",AT$2),'Reference data SID'!$B:$N,13,FALSE))</f>
        <v/>
      </c>
    </row>
    <row r="57" spans="1:46" x14ac:dyDescent="0.25">
      <c r="A57">
        <v>53</v>
      </c>
      <c r="B57" s="16" t="str">
        <f>IF(ISERROR(VLOOKUP(CONCATENATE($A57,"_",B$2),'Reference data SID'!$B:$N,13,FALSE)),"",VLOOKUP(CONCATENATE($A57,"_",B$2),'Reference data SID'!$B:$N,13,FALSE))</f>
        <v/>
      </c>
      <c r="C57" s="16" t="str">
        <f>IF(ISERROR(VLOOKUP(CONCATENATE($A57,"_",C$2),'Reference data SID'!$B:$N,13,FALSE)),"",VLOOKUP(CONCATENATE($A57,"_",C$2),'Reference data SID'!$B:$N,13,FALSE))</f>
        <v/>
      </c>
      <c r="D57" s="16" t="str">
        <f>IF(ISERROR(VLOOKUP(CONCATENATE($A57,"_",D$2),'Reference data SID'!$B:$N,13,FALSE)),"",VLOOKUP(CONCATENATE($A57,"_",D$2),'Reference data SID'!$B:$N,13,FALSE))</f>
        <v/>
      </c>
      <c r="E57" s="16" t="str">
        <f>IF(ISERROR(VLOOKUP(CONCATENATE($A57,"_",E$2),'Reference data SID'!$B:$N,13,FALSE)),"",VLOOKUP(CONCATENATE($A57,"_",E$2),'Reference data SID'!$B:$N,13,FALSE))</f>
        <v/>
      </c>
      <c r="F57" s="16" t="str">
        <f>IF(ISERROR(VLOOKUP(CONCATENATE($A57,"_",F$2),'Reference data SID'!$B:$N,13,FALSE)),"",VLOOKUP(CONCATENATE($A57,"_",F$2),'Reference data SID'!$B:$N,13,FALSE))</f>
        <v/>
      </c>
      <c r="G57" s="16" t="str">
        <f>IF(ISERROR(VLOOKUP(CONCATENATE($A57,"_",G$2),'Reference data SID'!$B:$N,13,FALSE)),"",VLOOKUP(CONCATENATE($A57,"_",G$2),'Reference data SID'!$B:$N,13,FALSE))</f>
        <v/>
      </c>
      <c r="H57" s="16" t="str">
        <f>IF(ISERROR(VLOOKUP(CONCATENATE($A57,"_",H$2),'Reference data SID'!$B:$N,13,FALSE)),"",VLOOKUP(CONCATENATE($A57,"_",H$2),'Reference data SID'!$B:$N,13,FALSE))</f>
        <v/>
      </c>
      <c r="I57" s="16" t="str">
        <f>IF(ISERROR(VLOOKUP(CONCATENATE($A57,"_",I$2),'Reference data SID'!$B:$N,13,FALSE)),"",VLOOKUP(CONCATENATE($A57,"_",I$2),'Reference data SID'!$B:$N,13,FALSE))</f>
        <v/>
      </c>
      <c r="J57" s="16" t="str">
        <f>IF(ISERROR(VLOOKUP(CONCATENATE($A57,"_",J$2),'Reference data SID'!$B:$N,13,FALSE)),"",VLOOKUP(CONCATENATE($A57,"_",J$2),'Reference data SID'!$B:$N,13,FALSE))</f>
        <v/>
      </c>
      <c r="K57" s="16" t="str">
        <f>IF(ISERROR(VLOOKUP(CONCATENATE($A57,"_",K$2),'Reference data SID'!$B:$N,13,FALSE)),"",VLOOKUP(CONCATENATE($A57,"_",K$2),'Reference data SID'!$B:$N,13,FALSE))</f>
        <v/>
      </c>
      <c r="L57" s="16" t="str">
        <f>IF(ISERROR(VLOOKUP(CONCATENATE($A57,"_",L$2),'Reference data SID'!$B:$N,13,FALSE)),"",VLOOKUP(CONCATENATE($A57,"_",L$2),'Reference data SID'!$B:$N,13,FALSE))</f>
        <v/>
      </c>
      <c r="M57" s="16" t="str">
        <f>IF(ISERROR(VLOOKUP(CONCATENATE($A57,"_",M$2),'Reference data SID'!$B:$N,13,FALSE)),"",VLOOKUP(CONCATENATE($A57,"_",M$2),'Reference data SID'!$B:$N,13,FALSE))</f>
        <v/>
      </c>
      <c r="N57" s="16" t="str">
        <f>IF(ISERROR(VLOOKUP(CONCATENATE($A57,"_",N$2),'Reference data SID'!$B:$N,13,FALSE)),"",VLOOKUP(CONCATENATE($A57,"_",N$2),'Reference data SID'!$B:$N,13,FALSE))</f>
        <v/>
      </c>
      <c r="O57" s="16" t="str">
        <f>IF(ISERROR(VLOOKUP(CONCATENATE($A57,"_",O$2),'Reference data SID'!$B:$N,13,FALSE)),"",VLOOKUP(CONCATENATE($A57,"_",O$2),'Reference data SID'!$B:$N,13,FALSE))</f>
        <v/>
      </c>
      <c r="P57" s="16" t="str">
        <f>IF(ISERROR(VLOOKUP(CONCATENATE($A57,"_",P$2),'Reference data SID'!$B:$N,13,FALSE)),"",VLOOKUP(CONCATENATE($A57,"_",P$2),'Reference data SID'!$B:$N,13,FALSE))</f>
        <v/>
      </c>
      <c r="Q57" s="16" t="str">
        <f>IF(ISERROR(VLOOKUP(CONCATENATE($A57,"_",Q$2),'Reference data SID'!$B:$N,13,FALSE)),"",VLOOKUP(CONCATENATE($A57,"_",Q$2),'Reference data SID'!$B:$N,13,FALSE))</f>
        <v/>
      </c>
      <c r="R57" s="16" t="str">
        <f>IF(ISERROR(VLOOKUP(CONCATENATE($A57,"_",R$2),'Reference data SID'!$B:$N,13,FALSE)),"",VLOOKUP(CONCATENATE($A57,"_",R$2),'Reference data SID'!$B:$N,13,FALSE))</f>
        <v/>
      </c>
      <c r="S57" s="16" t="str">
        <f>IF(ISERROR(VLOOKUP(CONCATENATE($A57,"_",S$2),'Reference data SID'!$B:$N,13,FALSE)),"",VLOOKUP(CONCATENATE($A57,"_",S$2),'Reference data SID'!$B:$N,13,FALSE))</f>
        <v/>
      </c>
      <c r="T57" s="16" t="str">
        <f>IF(ISERROR(VLOOKUP(CONCATENATE($A57,"_",T$2),'Reference data SID'!$B:$N,13,FALSE)),"",VLOOKUP(CONCATENATE($A57,"_",T$2),'Reference data SID'!$B:$N,13,FALSE))</f>
        <v/>
      </c>
      <c r="U57" s="16" t="str">
        <f>IF(ISERROR(VLOOKUP(CONCATENATE($A57,"_",U$2),'Reference data SID'!$B:$N,13,FALSE)),"",VLOOKUP(CONCATENATE($A57,"_",U$2),'Reference data SID'!$B:$N,13,FALSE))</f>
        <v/>
      </c>
      <c r="V57" s="16" t="str">
        <f>IF(ISERROR(VLOOKUP(CONCATENATE($A57,"_",V$2),'Reference data SID'!$B:$N,13,FALSE)),"",VLOOKUP(CONCATENATE($A57,"_",V$2),'Reference data SID'!$B:$N,13,FALSE))</f>
        <v/>
      </c>
      <c r="W57" s="16" t="str">
        <f>IF(ISERROR(VLOOKUP(CONCATENATE($A57,"_",W$2),'Reference data SID'!$B:$N,13,FALSE)),"",VLOOKUP(CONCATENATE($A57,"_",W$2),'Reference data SID'!$B:$N,13,FALSE))</f>
        <v/>
      </c>
      <c r="X57" s="16" t="str">
        <f>IF(ISERROR(VLOOKUP(CONCATENATE($A57,"_",X$2),'Reference data SID'!$B:$N,13,FALSE)),"",VLOOKUP(CONCATENATE($A57,"_",X$2),'Reference data SID'!$B:$N,13,FALSE))</f>
        <v/>
      </c>
      <c r="Y57" s="17" t="str">
        <f>IF(ISERROR(VLOOKUP(CONCATENATE($A57,"_",Y$2),'Reference data SID'!$B:$N,13,FALSE)),"",VLOOKUP(CONCATENATE($A57,"_",Y$2),'Reference data SID'!$B:$N,13,FALSE))</f>
        <v>60699-51-6</v>
      </c>
      <c r="Z57" s="16" t="str">
        <f>IF(ISERROR(VLOOKUP(CONCATENATE($A57,"_",Z$2),'Reference data SID'!$B:$N,13,FALSE)),"",VLOOKUP(CONCATENATE($A57,"_",Z$2),'Reference data SID'!$B:$N,13,FALSE))</f>
        <v/>
      </c>
      <c r="AA57" s="16" t="str">
        <f>IF(ISERROR(VLOOKUP(CONCATENATE($A57,"_",AA$2),'Reference data SID'!$B:$N,13,FALSE)),"",VLOOKUP(CONCATENATE($A57,"_",AA$2),'Reference data SID'!$B:$N,13,FALSE))</f>
        <v/>
      </c>
      <c r="AB57" s="16" t="str">
        <f>IF(ISERROR(VLOOKUP(CONCATENATE($A57,"_",AB$2),'Reference data SID'!$B:$N,13,FALSE)),"",VLOOKUP(CONCATENATE($A57,"_",AB$2),'Reference data SID'!$B:$N,13,FALSE))</f>
        <v/>
      </c>
      <c r="AC57" s="16" t="str">
        <f>IF(ISERROR(VLOOKUP(CONCATENATE($A57,"_",AC$2),'Reference data SID'!$B:$N,13,FALSE)),"",VLOOKUP(CONCATENATE($A57,"_",AC$2),'Reference data SID'!$B:$N,13,FALSE))</f>
        <v/>
      </c>
      <c r="AD57" s="16" t="str">
        <f>IF(ISERROR(VLOOKUP(CONCATENATE($A57,"_",AD$2),'Reference data SID'!$B:$N,13,FALSE)),"",VLOOKUP(CONCATENATE($A57,"_",AD$2),'Reference data SID'!$B:$N,13,FALSE))</f>
        <v/>
      </c>
      <c r="AE57" s="16" t="str">
        <f>IF(ISERROR(VLOOKUP(CONCATENATE($A57,"_",AE$2),'Reference data SID'!$B:$N,13,FALSE)),"",VLOOKUP(CONCATENATE($A57,"_",AE$2),'Reference data SID'!$B:$N,13,FALSE))</f>
        <v/>
      </c>
      <c r="AF57" s="16" t="str">
        <f>IF(ISERROR(VLOOKUP(CONCATENATE($A57,"_",AF$2),'Reference data SID'!$B:$N,13,FALSE)),"",VLOOKUP(CONCATENATE($A57,"_",AF$2),'Reference data SID'!$B:$N,13,FALSE))</f>
        <v/>
      </c>
      <c r="AG57" s="16" t="str">
        <f>IF(ISERROR(VLOOKUP(CONCATENATE($A57,"_",AG$2),'Reference data SID'!$B:$N,13,FALSE)),"",VLOOKUP(CONCATENATE($A57,"_",AG$2),'Reference data SID'!$B:$N,13,FALSE))</f>
        <v/>
      </c>
      <c r="AH57" s="16" t="str">
        <f>IF(ISERROR(VLOOKUP(CONCATENATE($A57,"_",AH$2),'Reference data SID'!$B:$N,13,FALSE)),"",VLOOKUP(CONCATENATE($A57,"_",AH$2),'Reference data SID'!$B:$N,13,FALSE))</f>
        <v/>
      </c>
      <c r="AI57" s="16" t="str">
        <f>IF(ISERROR(VLOOKUP(CONCATENATE($A57,"_",AI$2),'Reference data SID'!$B:$N,13,FALSE)),"",VLOOKUP(CONCATENATE($A57,"_",AI$2),'Reference data SID'!$B:$N,13,FALSE))</f>
        <v/>
      </c>
      <c r="AJ57" s="16" t="str">
        <f>IF(ISERROR(VLOOKUP(CONCATENATE($A57,"_",AJ$2),'Reference data SID'!$B:$N,13,FALSE)),"",VLOOKUP(CONCATENATE($A57,"_",AJ$2),'Reference data SID'!$B:$N,13,FALSE))</f>
        <v/>
      </c>
      <c r="AK57" s="16" t="str">
        <f>IF(ISERROR(VLOOKUP(CONCATENATE($A57,"_",AK$2),'Reference data SID'!$B:$N,13,FALSE)),"",VLOOKUP(CONCATENATE($A57,"_",AK$2),'Reference data SID'!$B:$N,13,FALSE))</f>
        <v/>
      </c>
      <c r="AL57" s="16" t="str">
        <f>IF(ISERROR(VLOOKUP(CONCATENATE($A57,"_",AL$2),'Reference data SID'!$B:$N,13,FALSE)),"",VLOOKUP(CONCATENATE($A57,"_",AL$2),'Reference data SID'!$B:$N,13,FALSE))</f>
        <v/>
      </c>
      <c r="AM57" s="16" t="str">
        <f>IF(ISERROR(VLOOKUP(CONCATENATE($A57,"_",AM$2),'Reference data SID'!$B:$N,13,FALSE)),"",VLOOKUP(CONCATENATE($A57,"_",AM$2),'Reference data SID'!$B:$N,13,FALSE))</f>
        <v/>
      </c>
      <c r="AN57" s="16" t="str">
        <f>IF(ISERROR(VLOOKUP(CONCATENATE($A57,"_",AN$2),'Reference data SID'!$B:$N,13,FALSE)),"",VLOOKUP(CONCATENATE($A57,"_",AN$2),'Reference data SID'!$B:$N,13,FALSE))</f>
        <v/>
      </c>
      <c r="AO57" s="16" t="str">
        <f>IF(ISERROR(VLOOKUP(CONCATENATE($A57,"_",AO$2),'Reference data SID'!$B:$N,13,FALSE)),"",VLOOKUP(CONCATENATE($A57,"_",AO$2),'Reference data SID'!$B:$N,13,FALSE))</f>
        <v/>
      </c>
      <c r="AP57" s="16" t="str">
        <f>IF(ISERROR(VLOOKUP(CONCATENATE($A57,"_",AP$2),'Reference data SID'!$B:$N,13,FALSE)),"",VLOOKUP(CONCATENATE($A57,"_",AP$2),'Reference data SID'!$B:$N,13,FALSE))</f>
        <v/>
      </c>
      <c r="AQ57" s="16" t="str">
        <f>IF(ISERROR(VLOOKUP(CONCATENATE($A57,"_",AQ$2),'Reference data SID'!$B:$N,13,FALSE)),"",VLOOKUP(CONCATENATE($A57,"_",AQ$2),'Reference data SID'!$B:$N,13,FALSE))</f>
        <v/>
      </c>
      <c r="AR57" s="16" t="str">
        <f>IF(ISERROR(VLOOKUP(CONCATENATE($A57,"_",AR$2),'Reference data SID'!$B:$N,13,FALSE)),"",VLOOKUP(CONCATENATE($A57,"_",AR$2),'Reference data SID'!$B:$N,13,FALSE))</f>
        <v/>
      </c>
      <c r="AS57" s="16" t="str">
        <f>IF(ISERROR(VLOOKUP(CONCATENATE($A57,"_",AS$2),'Reference data SID'!$B:$N,13,FALSE)),"",VLOOKUP(CONCATENATE($A57,"_",AS$2),'Reference data SID'!$B:$N,13,FALSE))</f>
        <v/>
      </c>
      <c r="AT57" s="16" t="str">
        <f>IF(ISERROR(VLOOKUP(CONCATENATE($A57,"_",AT$2),'Reference data SID'!$B:$N,13,FALSE)),"",VLOOKUP(CONCATENATE($A57,"_",AT$2),'Reference data SID'!$B:$N,13,FALSE))</f>
        <v/>
      </c>
    </row>
    <row r="58" spans="1:46" x14ac:dyDescent="0.25">
      <c r="A58">
        <v>54</v>
      </c>
      <c r="B58" s="16" t="str">
        <f>IF(ISERROR(VLOOKUP(CONCATENATE($A58,"_",B$2),'Reference data SID'!$B:$N,13,FALSE)),"",VLOOKUP(CONCATENATE($A58,"_",B$2),'Reference data SID'!$B:$N,13,FALSE))</f>
        <v/>
      </c>
      <c r="C58" s="16" t="str">
        <f>IF(ISERROR(VLOOKUP(CONCATENATE($A58,"_",C$2),'Reference data SID'!$B:$N,13,FALSE)),"",VLOOKUP(CONCATENATE($A58,"_",C$2),'Reference data SID'!$B:$N,13,FALSE))</f>
        <v/>
      </c>
      <c r="D58" s="16" t="str">
        <f>IF(ISERROR(VLOOKUP(CONCATENATE($A58,"_",D$2),'Reference data SID'!$B:$N,13,FALSE)),"",VLOOKUP(CONCATENATE($A58,"_",D$2),'Reference data SID'!$B:$N,13,FALSE))</f>
        <v/>
      </c>
      <c r="E58" s="16" t="str">
        <f>IF(ISERROR(VLOOKUP(CONCATENATE($A58,"_",E$2),'Reference data SID'!$B:$N,13,FALSE)),"",VLOOKUP(CONCATENATE($A58,"_",E$2),'Reference data SID'!$B:$N,13,FALSE))</f>
        <v/>
      </c>
      <c r="F58" s="16" t="str">
        <f>IF(ISERROR(VLOOKUP(CONCATENATE($A58,"_",F$2),'Reference data SID'!$B:$N,13,FALSE)),"",VLOOKUP(CONCATENATE($A58,"_",F$2),'Reference data SID'!$B:$N,13,FALSE))</f>
        <v/>
      </c>
      <c r="G58" s="16" t="str">
        <f>IF(ISERROR(VLOOKUP(CONCATENATE($A58,"_",G$2),'Reference data SID'!$B:$N,13,FALSE)),"",VLOOKUP(CONCATENATE($A58,"_",G$2),'Reference data SID'!$B:$N,13,FALSE))</f>
        <v/>
      </c>
      <c r="H58" s="16" t="str">
        <f>IF(ISERROR(VLOOKUP(CONCATENATE($A58,"_",H$2),'Reference data SID'!$B:$N,13,FALSE)),"",VLOOKUP(CONCATENATE($A58,"_",H$2),'Reference data SID'!$B:$N,13,FALSE))</f>
        <v/>
      </c>
      <c r="I58" s="16" t="str">
        <f>IF(ISERROR(VLOOKUP(CONCATENATE($A58,"_",I$2),'Reference data SID'!$B:$N,13,FALSE)),"",VLOOKUP(CONCATENATE($A58,"_",I$2),'Reference data SID'!$B:$N,13,FALSE))</f>
        <v/>
      </c>
      <c r="J58" s="16" t="str">
        <f>IF(ISERROR(VLOOKUP(CONCATENATE($A58,"_",J$2),'Reference data SID'!$B:$N,13,FALSE)),"",VLOOKUP(CONCATENATE($A58,"_",J$2),'Reference data SID'!$B:$N,13,FALSE))</f>
        <v/>
      </c>
      <c r="K58" s="16" t="str">
        <f>IF(ISERROR(VLOOKUP(CONCATENATE($A58,"_",K$2),'Reference data SID'!$B:$N,13,FALSE)),"",VLOOKUP(CONCATENATE($A58,"_",K$2),'Reference data SID'!$B:$N,13,FALSE))</f>
        <v/>
      </c>
      <c r="L58" s="16" t="str">
        <f>IF(ISERROR(VLOOKUP(CONCATENATE($A58,"_",L$2),'Reference data SID'!$B:$N,13,FALSE)),"",VLOOKUP(CONCATENATE($A58,"_",L$2),'Reference data SID'!$B:$N,13,FALSE))</f>
        <v/>
      </c>
      <c r="M58" s="16" t="str">
        <f>IF(ISERROR(VLOOKUP(CONCATENATE($A58,"_",M$2),'Reference data SID'!$B:$N,13,FALSE)),"",VLOOKUP(CONCATENATE($A58,"_",M$2),'Reference data SID'!$B:$N,13,FALSE))</f>
        <v/>
      </c>
      <c r="N58" s="16" t="str">
        <f>IF(ISERROR(VLOOKUP(CONCATENATE($A58,"_",N$2),'Reference data SID'!$B:$N,13,FALSE)),"",VLOOKUP(CONCATENATE($A58,"_",N$2),'Reference data SID'!$B:$N,13,FALSE))</f>
        <v/>
      </c>
      <c r="O58" s="16" t="str">
        <f>IF(ISERROR(VLOOKUP(CONCATENATE($A58,"_",O$2),'Reference data SID'!$B:$N,13,FALSE)),"",VLOOKUP(CONCATENATE($A58,"_",O$2),'Reference data SID'!$B:$N,13,FALSE))</f>
        <v/>
      </c>
      <c r="P58" s="16" t="str">
        <f>IF(ISERROR(VLOOKUP(CONCATENATE($A58,"_",P$2),'Reference data SID'!$B:$N,13,FALSE)),"",VLOOKUP(CONCATENATE($A58,"_",P$2),'Reference data SID'!$B:$N,13,FALSE))</f>
        <v/>
      </c>
      <c r="Q58" s="16" t="str">
        <f>IF(ISERROR(VLOOKUP(CONCATENATE($A58,"_",Q$2),'Reference data SID'!$B:$N,13,FALSE)),"",VLOOKUP(CONCATENATE($A58,"_",Q$2),'Reference data SID'!$B:$N,13,FALSE))</f>
        <v/>
      </c>
      <c r="R58" s="16" t="str">
        <f>IF(ISERROR(VLOOKUP(CONCATENATE($A58,"_",R$2),'Reference data SID'!$B:$N,13,FALSE)),"",VLOOKUP(CONCATENATE($A58,"_",R$2),'Reference data SID'!$B:$N,13,FALSE))</f>
        <v/>
      </c>
      <c r="S58" s="16" t="str">
        <f>IF(ISERROR(VLOOKUP(CONCATENATE($A58,"_",S$2),'Reference data SID'!$B:$N,13,FALSE)),"",VLOOKUP(CONCATENATE($A58,"_",S$2),'Reference data SID'!$B:$N,13,FALSE))</f>
        <v/>
      </c>
      <c r="T58" s="16" t="str">
        <f>IF(ISERROR(VLOOKUP(CONCATENATE($A58,"_",T$2),'Reference data SID'!$B:$N,13,FALSE)),"",VLOOKUP(CONCATENATE($A58,"_",T$2),'Reference data SID'!$B:$N,13,FALSE))</f>
        <v/>
      </c>
      <c r="U58" s="16" t="str">
        <f>IF(ISERROR(VLOOKUP(CONCATENATE($A58,"_",U$2),'Reference data SID'!$B:$N,13,FALSE)),"",VLOOKUP(CONCATENATE($A58,"_",U$2),'Reference data SID'!$B:$N,13,FALSE))</f>
        <v/>
      </c>
      <c r="V58" s="16" t="str">
        <f>IF(ISERROR(VLOOKUP(CONCATENATE($A58,"_",V$2),'Reference data SID'!$B:$N,13,FALSE)),"",VLOOKUP(CONCATENATE($A58,"_",V$2),'Reference data SID'!$B:$N,13,FALSE))</f>
        <v/>
      </c>
      <c r="W58" s="16" t="str">
        <f>IF(ISERROR(VLOOKUP(CONCATENATE($A58,"_",W$2),'Reference data SID'!$B:$N,13,FALSE)),"",VLOOKUP(CONCATENATE($A58,"_",W$2),'Reference data SID'!$B:$N,13,FALSE))</f>
        <v/>
      </c>
      <c r="X58" s="16" t="str">
        <f>IF(ISERROR(VLOOKUP(CONCATENATE($A58,"_",X$2),'Reference data SID'!$B:$N,13,FALSE)),"",VLOOKUP(CONCATENATE($A58,"_",X$2),'Reference data SID'!$B:$N,13,FALSE))</f>
        <v/>
      </c>
      <c r="Y58" s="17" t="str">
        <f>IF(ISERROR(VLOOKUP(CONCATENATE($A58,"_",Y$2),'Reference data SID'!$B:$N,13,FALSE)),"",VLOOKUP(CONCATENATE($A58,"_",Y$2),'Reference data SID'!$B:$N,13,FALSE))</f>
        <v>57678-05-4</v>
      </c>
      <c r="Z58" s="16" t="str">
        <f>IF(ISERROR(VLOOKUP(CONCATENATE($A58,"_",Z$2),'Reference data SID'!$B:$N,13,FALSE)),"",VLOOKUP(CONCATENATE($A58,"_",Z$2),'Reference data SID'!$B:$N,13,FALSE))</f>
        <v/>
      </c>
      <c r="AA58" s="16" t="str">
        <f>IF(ISERROR(VLOOKUP(CONCATENATE($A58,"_",AA$2),'Reference data SID'!$B:$N,13,FALSE)),"",VLOOKUP(CONCATENATE($A58,"_",AA$2),'Reference data SID'!$B:$N,13,FALSE))</f>
        <v/>
      </c>
      <c r="AB58" s="16" t="str">
        <f>IF(ISERROR(VLOOKUP(CONCATENATE($A58,"_",AB$2),'Reference data SID'!$B:$N,13,FALSE)),"",VLOOKUP(CONCATENATE($A58,"_",AB$2),'Reference data SID'!$B:$N,13,FALSE))</f>
        <v/>
      </c>
      <c r="AC58" s="16" t="str">
        <f>IF(ISERROR(VLOOKUP(CONCATENATE($A58,"_",AC$2),'Reference data SID'!$B:$N,13,FALSE)),"",VLOOKUP(CONCATENATE($A58,"_",AC$2),'Reference data SID'!$B:$N,13,FALSE))</f>
        <v/>
      </c>
      <c r="AD58" s="16" t="str">
        <f>IF(ISERROR(VLOOKUP(CONCATENATE($A58,"_",AD$2),'Reference data SID'!$B:$N,13,FALSE)),"",VLOOKUP(CONCATENATE($A58,"_",AD$2),'Reference data SID'!$B:$N,13,FALSE))</f>
        <v/>
      </c>
      <c r="AE58" s="16" t="str">
        <f>IF(ISERROR(VLOOKUP(CONCATENATE($A58,"_",AE$2),'Reference data SID'!$B:$N,13,FALSE)),"",VLOOKUP(CONCATENATE($A58,"_",AE$2),'Reference data SID'!$B:$N,13,FALSE))</f>
        <v/>
      </c>
      <c r="AF58" s="16" t="str">
        <f>IF(ISERROR(VLOOKUP(CONCATENATE($A58,"_",AF$2),'Reference data SID'!$B:$N,13,FALSE)),"",VLOOKUP(CONCATENATE($A58,"_",AF$2),'Reference data SID'!$B:$N,13,FALSE))</f>
        <v/>
      </c>
      <c r="AG58" s="16" t="str">
        <f>IF(ISERROR(VLOOKUP(CONCATENATE($A58,"_",AG$2),'Reference data SID'!$B:$N,13,FALSE)),"",VLOOKUP(CONCATENATE($A58,"_",AG$2),'Reference data SID'!$B:$N,13,FALSE))</f>
        <v/>
      </c>
      <c r="AH58" s="16" t="str">
        <f>IF(ISERROR(VLOOKUP(CONCATENATE($A58,"_",AH$2),'Reference data SID'!$B:$N,13,FALSE)),"",VLOOKUP(CONCATENATE($A58,"_",AH$2),'Reference data SID'!$B:$N,13,FALSE))</f>
        <v/>
      </c>
      <c r="AI58" s="16" t="str">
        <f>IF(ISERROR(VLOOKUP(CONCATENATE($A58,"_",AI$2),'Reference data SID'!$B:$N,13,FALSE)),"",VLOOKUP(CONCATENATE($A58,"_",AI$2),'Reference data SID'!$B:$N,13,FALSE))</f>
        <v/>
      </c>
      <c r="AJ58" s="16" t="str">
        <f>IF(ISERROR(VLOOKUP(CONCATENATE($A58,"_",AJ$2),'Reference data SID'!$B:$N,13,FALSE)),"",VLOOKUP(CONCATENATE($A58,"_",AJ$2),'Reference data SID'!$B:$N,13,FALSE))</f>
        <v/>
      </c>
      <c r="AK58" s="16" t="str">
        <f>IF(ISERROR(VLOOKUP(CONCATENATE($A58,"_",AK$2),'Reference data SID'!$B:$N,13,FALSE)),"",VLOOKUP(CONCATENATE($A58,"_",AK$2),'Reference data SID'!$B:$N,13,FALSE))</f>
        <v/>
      </c>
      <c r="AL58" s="16" t="str">
        <f>IF(ISERROR(VLOOKUP(CONCATENATE($A58,"_",AL$2),'Reference data SID'!$B:$N,13,FALSE)),"",VLOOKUP(CONCATENATE($A58,"_",AL$2),'Reference data SID'!$B:$N,13,FALSE))</f>
        <v/>
      </c>
      <c r="AM58" s="16" t="str">
        <f>IF(ISERROR(VLOOKUP(CONCATENATE($A58,"_",AM$2),'Reference data SID'!$B:$N,13,FALSE)),"",VLOOKUP(CONCATENATE($A58,"_",AM$2),'Reference data SID'!$B:$N,13,FALSE))</f>
        <v/>
      </c>
      <c r="AN58" s="16" t="str">
        <f>IF(ISERROR(VLOOKUP(CONCATENATE($A58,"_",AN$2),'Reference data SID'!$B:$N,13,FALSE)),"",VLOOKUP(CONCATENATE($A58,"_",AN$2),'Reference data SID'!$B:$N,13,FALSE))</f>
        <v/>
      </c>
      <c r="AO58" s="16" t="str">
        <f>IF(ISERROR(VLOOKUP(CONCATENATE($A58,"_",AO$2),'Reference data SID'!$B:$N,13,FALSE)),"",VLOOKUP(CONCATENATE($A58,"_",AO$2),'Reference data SID'!$B:$N,13,FALSE))</f>
        <v/>
      </c>
      <c r="AP58" s="16" t="str">
        <f>IF(ISERROR(VLOOKUP(CONCATENATE($A58,"_",AP$2),'Reference data SID'!$B:$N,13,FALSE)),"",VLOOKUP(CONCATENATE($A58,"_",AP$2),'Reference data SID'!$B:$N,13,FALSE))</f>
        <v/>
      </c>
      <c r="AQ58" s="16" t="str">
        <f>IF(ISERROR(VLOOKUP(CONCATENATE($A58,"_",AQ$2),'Reference data SID'!$B:$N,13,FALSE)),"",VLOOKUP(CONCATENATE($A58,"_",AQ$2),'Reference data SID'!$B:$N,13,FALSE))</f>
        <v/>
      </c>
      <c r="AR58" s="16" t="str">
        <f>IF(ISERROR(VLOOKUP(CONCATENATE($A58,"_",AR$2),'Reference data SID'!$B:$N,13,FALSE)),"",VLOOKUP(CONCATENATE($A58,"_",AR$2),'Reference data SID'!$B:$N,13,FALSE))</f>
        <v/>
      </c>
      <c r="AS58" s="16" t="str">
        <f>IF(ISERROR(VLOOKUP(CONCATENATE($A58,"_",AS$2),'Reference data SID'!$B:$N,13,FALSE)),"",VLOOKUP(CONCATENATE($A58,"_",AS$2),'Reference data SID'!$B:$N,13,FALSE))</f>
        <v/>
      </c>
      <c r="AT58" s="16" t="str">
        <f>IF(ISERROR(VLOOKUP(CONCATENATE($A58,"_",AT$2),'Reference data SID'!$B:$N,13,FALSE)),"",VLOOKUP(CONCATENATE($A58,"_",AT$2),'Reference data SID'!$B:$N,13,FALSE))</f>
        <v/>
      </c>
    </row>
    <row r="59" spans="1:46" x14ac:dyDescent="0.25">
      <c r="A59">
        <v>55</v>
      </c>
      <c r="B59" s="16" t="str">
        <f>IF(ISERROR(VLOOKUP(CONCATENATE($A59,"_",B$2),'Reference data SID'!$B:$N,13,FALSE)),"",VLOOKUP(CONCATENATE($A59,"_",B$2),'Reference data SID'!$B:$N,13,FALSE))</f>
        <v/>
      </c>
      <c r="C59" s="16" t="str">
        <f>IF(ISERROR(VLOOKUP(CONCATENATE($A59,"_",C$2),'Reference data SID'!$B:$N,13,FALSE)),"",VLOOKUP(CONCATENATE($A59,"_",C$2),'Reference data SID'!$B:$N,13,FALSE))</f>
        <v/>
      </c>
      <c r="D59" s="16" t="str">
        <f>IF(ISERROR(VLOOKUP(CONCATENATE($A59,"_",D$2),'Reference data SID'!$B:$N,13,FALSE)),"",VLOOKUP(CONCATENATE($A59,"_",D$2),'Reference data SID'!$B:$N,13,FALSE))</f>
        <v/>
      </c>
      <c r="E59" s="16" t="str">
        <f>IF(ISERROR(VLOOKUP(CONCATENATE($A59,"_",E$2),'Reference data SID'!$B:$N,13,FALSE)),"",VLOOKUP(CONCATENATE($A59,"_",E$2),'Reference data SID'!$B:$N,13,FALSE))</f>
        <v/>
      </c>
      <c r="F59" s="16" t="str">
        <f>IF(ISERROR(VLOOKUP(CONCATENATE($A59,"_",F$2),'Reference data SID'!$B:$N,13,FALSE)),"",VLOOKUP(CONCATENATE($A59,"_",F$2),'Reference data SID'!$B:$N,13,FALSE))</f>
        <v/>
      </c>
      <c r="G59" s="16" t="str">
        <f>IF(ISERROR(VLOOKUP(CONCATENATE($A59,"_",G$2),'Reference data SID'!$B:$N,13,FALSE)),"",VLOOKUP(CONCATENATE($A59,"_",G$2),'Reference data SID'!$B:$N,13,FALSE))</f>
        <v/>
      </c>
      <c r="H59" s="16" t="str">
        <f>IF(ISERROR(VLOOKUP(CONCATENATE($A59,"_",H$2),'Reference data SID'!$B:$N,13,FALSE)),"",VLOOKUP(CONCATENATE($A59,"_",H$2),'Reference data SID'!$B:$N,13,FALSE))</f>
        <v/>
      </c>
      <c r="I59" s="16" t="str">
        <f>IF(ISERROR(VLOOKUP(CONCATENATE($A59,"_",I$2),'Reference data SID'!$B:$N,13,FALSE)),"",VLOOKUP(CONCATENATE($A59,"_",I$2),'Reference data SID'!$B:$N,13,FALSE))</f>
        <v/>
      </c>
      <c r="J59" s="16" t="str">
        <f>IF(ISERROR(VLOOKUP(CONCATENATE($A59,"_",J$2),'Reference data SID'!$B:$N,13,FALSE)),"",VLOOKUP(CONCATENATE($A59,"_",J$2),'Reference data SID'!$B:$N,13,FALSE))</f>
        <v/>
      </c>
      <c r="K59" s="16" t="str">
        <f>IF(ISERROR(VLOOKUP(CONCATENATE($A59,"_",K$2),'Reference data SID'!$B:$N,13,FALSE)),"",VLOOKUP(CONCATENATE($A59,"_",K$2),'Reference data SID'!$B:$N,13,FALSE))</f>
        <v/>
      </c>
      <c r="L59" s="16" t="str">
        <f>IF(ISERROR(VLOOKUP(CONCATENATE($A59,"_",L$2),'Reference data SID'!$B:$N,13,FALSE)),"",VLOOKUP(CONCATENATE($A59,"_",L$2),'Reference data SID'!$B:$N,13,FALSE))</f>
        <v/>
      </c>
      <c r="M59" s="16" t="str">
        <f>IF(ISERROR(VLOOKUP(CONCATENATE($A59,"_",M$2),'Reference data SID'!$B:$N,13,FALSE)),"",VLOOKUP(CONCATENATE($A59,"_",M$2),'Reference data SID'!$B:$N,13,FALSE))</f>
        <v/>
      </c>
      <c r="N59" s="16" t="str">
        <f>IF(ISERROR(VLOOKUP(CONCATENATE($A59,"_",N$2),'Reference data SID'!$B:$N,13,FALSE)),"",VLOOKUP(CONCATENATE($A59,"_",N$2),'Reference data SID'!$B:$N,13,FALSE))</f>
        <v/>
      </c>
      <c r="O59" s="16" t="str">
        <f>IF(ISERROR(VLOOKUP(CONCATENATE($A59,"_",O$2),'Reference data SID'!$B:$N,13,FALSE)),"",VLOOKUP(CONCATENATE($A59,"_",O$2),'Reference data SID'!$B:$N,13,FALSE))</f>
        <v/>
      </c>
      <c r="P59" s="16" t="str">
        <f>IF(ISERROR(VLOOKUP(CONCATENATE($A59,"_",P$2),'Reference data SID'!$B:$N,13,FALSE)),"",VLOOKUP(CONCATENATE($A59,"_",P$2),'Reference data SID'!$B:$N,13,FALSE))</f>
        <v/>
      </c>
      <c r="Q59" s="16" t="str">
        <f>IF(ISERROR(VLOOKUP(CONCATENATE($A59,"_",Q$2),'Reference data SID'!$B:$N,13,FALSE)),"",VLOOKUP(CONCATENATE($A59,"_",Q$2),'Reference data SID'!$B:$N,13,FALSE))</f>
        <v/>
      </c>
      <c r="R59" s="16" t="str">
        <f>IF(ISERROR(VLOOKUP(CONCATENATE($A59,"_",R$2),'Reference data SID'!$B:$N,13,FALSE)),"",VLOOKUP(CONCATENATE($A59,"_",R$2),'Reference data SID'!$B:$N,13,FALSE))</f>
        <v/>
      </c>
      <c r="S59" s="16" t="str">
        <f>IF(ISERROR(VLOOKUP(CONCATENATE($A59,"_",S$2),'Reference data SID'!$B:$N,13,FALSE)),"",VLOOKUP(CONCATENATE($A59,"_",S$2),'Reference data SID'!$B:$N,13,FALSE))</f>
        <v/>
      </c>
      <c r="T59" s="16" t="str">
        <f>IF(ISERROR(VLOOKUP(CONCATENATE($A59,"_",T$2),'Reference data SID'!$B:$N,13,FALSE)),"",VLOOKUP(CONCATENATE($A59,"_",T$2),'Reference data SID'!$B:$N,13,FALSE))</f>
        <v/>
      </c>
      <c r="U59" s="16" t="str">
        <f>IF(ISERROR(VLOOKUP(CONCATENATE($A59,"_",U$2),'Reference data SID'!$B:$N,13,FALSE)),"",VLOOKUP(CONCATENATE($A59,"_",U$2),'Reference data SID'!$B:$N,13,FALSE))</f>
        <v/>
      </c>
      <c r="V59" s="16" t="str">
        <f>IF(ISERROR(VLOOKUP(CONCATENATE($A59,"_",V$2),'Reference data SID'!$B:$N,13,FALSE)),"",VLOOKUP(CONCATENATE($A59,"_",V$2),'Reference data SID'!$B:$N,13,FALSE))</f>
        <v/>
      </c>
      <c r="W59" s="16" t="str">
        <f>IF(ISERROR(VLOOKUP(CONCATENATE($A59,"_",W$2),'Reference data SID'!$B:$N,13,FALSE)),"",VLOOKUP(CONCATENATE($A59,"_",W$2),'Reference data SID'!$B:$N,13,FALSE))</f>
        <v/>
      </c>
      <c r="X59" s="16" t="str">
        <f>IF(ISERROR(VLOOKUP(CONCATENATE($A59,"_",X$2),'Reference data SID'!$B:$N,13,FALSE)),"",VLOOKUP(CONCATENATE($A59,"_",X$2),'Reference data SID'!$B:$N,13,FALSE))</f>
        <v/>
      </c>
      <c r="Y59" s="17" t="str">
        <f>IF(ISERROR(VLOOKUP(CONCATENATE($A59,"_",Y$2),'Reference data SID'!$B:$N,13,FALSE)),"",VLOOKUP(CONCATENATE($A59,"_",Y$2),'Reference data SID'!$B:$N,13,FALSE))</f>
        <v>52956-82-8</v>
      </c>
      <c r="Z59" s="16" t="str">
        <f>IF(ISERROR(VLOOKUP(CONCATENATE($A59,"_",Z$2),'Reference data SID'!$B:$N,13,FALSE)),"",VLOOKUP(CONCATENATE($A59,"_",Z$2),'Reference data SID'!$B:$N,13,FALSE))</f>
        <v/>
      </c>
      <c r="AA59" s="16" t="str">
        <f>IF(ISERROR(VLOOKUP(CONCATENATE($A59,"_",AA$2),'Reference data SID'!$B:$N,13,FALSE)),"",VLOOKUP(CONCATENATE($A59,"_",AA$2),'Reference data SID'!$B:$N,13,FALSE))</f>
        <v/>
      </c>
      <c r="AB59" s="16" t="str">
        <f>IF(ISERROR(VLOOKUP(CONCATENATE($A59,"_",AB$2),'Reference data SID'!$B:$N,13,FALSE)),"",VLOOKUP(CONCATENATE($A59,"_",AB$2),'Reference data SID'!$B:$N,13,FALSE))</f>
        <v/>
      </c>
      <c r="AC59" s="16" t="str">
        <f>IF(ISERROR(VLOOKUP(CONCATENATE($A59,"_",AC$2),'Reference data SID'!$B:$N,13,FALSE)),"",VLOOKUP(CONCATENATE($A59,"_",AC$2),'Reference data SID'!$B:$N,13,FALSE))</f>
        <v/>
      </c>
      <c r="AD59" s="16" t="str">
        <f>IF(ISERROR(VLOOKUP(CONCATENATE($A59,"_",AD$2),'Reference data SID'!$B:$N,13,FALSE)),"",VLOOKUP(CONCATENATE($A59,"_",AD$2),'Reference data SID'!$B:$N,13,FALSE))</f>
        <v/>
      </c>
      <c r="AE59" s="16" t="str">
        <f>IF(ISERROR(VLOOKUP(CONCATENATE($A59,"_",AE$2),'Reference data SID'!$B:$N,13,FALSE)),"",VLOOKUP(CONCATENATE($A59,"_",AE$2),'Reference data SID'!$B:$N,13,FALSE))</f>
        <v/>
      </c>
      <c r="AF59" s="16" t="str">
        <f>IF(ISERROR(VLOOKUP(CONCATENATE($A59,"_",AF$2),'Reference data SID'!$B:$N,13,FALSE)),"",VLOOKUP(CONCATENATE($A59,"_",AF$2),'Reference data SID'!$B:$N,13,FALSE))</f>
        <v/>
      </c>
      <c r="AG59" s="16" t="str">
        <f>IF(ISERROR(VLOOKUP(CONCATENATE($A59,"_",AG$2),'Reference data SID'!$B:$N,13,FALSE)),"",VLOOKUP(CONCATENATE($A59,"_",AG$2),'Reference data SID'!$B:$N,13,FALSE))</f>
        <v/>
      </c>
      <c r="AH59" s="16" t="str">
        <f>IF(ISERROR(VLOOKUP(CONCATENATE($A59,"_",AH$2),'Reference data SID'!$B:$N,13,FALSE)),"",VLOOKUP(CONCATENATE($A59,"_",AH$2),'Reference data SID'!$B:$N,13,FALSE))</f>
        <v/>
      </c>
      <c r="AI59" s="16" t="str">
        <f>IF(ISERROR(VLOOKUP(CONCATENATE($A59,"_",AI$2),'Reference data SID'!$B:$N,13,FALSE)),"",VLOOKUP(CONCATENATE($A59,"_",AI$2),'Reference data SID'!$B:$N,13,FALSE))</f>
        <v/>
      </c>
      <c r="AJ59" s="16" t="str">
        <f>IF(ISERROR(VLOOKUP(CONCATENATE($A59,"_",AJ$2),'Reference data SID'!$B:$N,13,FALSE)),"",VLOOKUP(CONCATENATE($A59,"_",AJ$2),'Reference data SID'!$B:$N,13,FALSE))</f>
        <v/>
      </c>
      <c r="AK59" s="16" t="str">
        <f>IF(ISERROR(VLOOKUP(CONCATENATE($A59,"_",AK$2),'Reference data SID'!$B:$N,13,FALSE)),"",VLOOKUP(CONCATENATE($A59,"_",AK$2),'Reference data SID'!$B:$N,13,FALSE))</f>
        <v/>
      </c>
      <c r="AL59" s="16" t="str">
        <f>IF(ISERROR(VLOOKUP(CONCATENATE($A59,"_",AL$2),'Reference data SID'!$B:$N,13,FALSE)),"",VLOOKUP(CONCATENATE($A59,"_",AL$2),'Reference data SID'!$B:$N,13,FALSE))</f>
        <v/>
      </c>
      <c r="AM59" s="16" t="str">
        <f>IF(ISERROR(VLOOKUP(CONCATENATE($A59,"_",AM$2),'Reference data SID'!$B:$N,13,FALSE)),"",VLOOKUP(CONCATENATE($A59,"_",AM$2),'Reference data SID'!$B:$N,13,FALSE))</f>
        <v/>
      </c>
      <c r="AN59" s="16" t="str">
        <f>IF(ISERROR(VLOOKUP(CONCATENATE($A59,"_",AN$2),'Reference data SID'!$B:$N,13,FALSE)),"",VLOOKUP(CONCATENATE($A59,"_",AN$2),'Reference data SID'!$B:$N,13,FALSE))</f>
        <v/>
      </c>
      <c r="AO59" s="16" t="str">
        <f>IF(ISERROR(VLOOKUP(CONCATENATE($A59,"_",AO$2),'Reference data SID'!$B:$N,13,FALSE)),"",VLOOKUP(CONCATENATE($A59,"_",AO$2),'Reference data SID'!$B:$N,13,FALSE))</f>
        <v/>
      </c>
      <c r="AP59" s="16" t="str">
        <f>IF(ISERROR(VLOOKUP(CONCATENATE($A59,"_",AP$2),'Reference data SID'!$B:$N,13,FALSE)),"",VLOOKUP(CONCATENATE($A59,"_",AP$2),'Reference data SID'!$B:$N,13,FALSE))</f>
        <v/>
      </c>
      <c r="AQ59" s="16" t="str">
        <f>IF(ISERROR(VLOOKUP(CONCATENATE($A59,"_",AQ$2),'Reference data SID'!$B:$N,13,FALSE)),"",VLOOKUP(CONCATENATE($A59,"_",AQ$2),'Reference data SID'!$B:$N,13,FALSE))</f>
        <v/>
      </c>
      <c r="AR59" s="16" t="str">
        <f>IF(ISERROR(VLOOKUP(CONCATENATE($A59,"_",AR$2),'Reference data SID'!$B:$N,13,FALSE)),"",VLOOKUP(CONCATENATE($A59,"_",AR$2),'Reference data SID'!$B:$N,13,FALSE))</f>
        <v/>
      </c>
      <c r="AS59" s="16" t="str">
        <f>IF(ISERROR(VLOOKUP(CONCATENATE($A59,"_",AS$2),'Reference data SID'!$B:$N,13,FALSE)),"",VLOOKUP(CONCATENATE($A59,"_",AS$2),'Reference data SID'!$B:$N,13,FALSE))</f>
        <v/>
      </c>
      <c r="AT59" s="16" t="str">
        <f>IF(ISERROR(VLOOKUP(CONCATENATE($A59,"_",AT$2),'Reference data SID'!$B:$N,13,FALSE)),"",VLOOKUP(CONCATENATE($A59,"_",AT$2),'Reference data SID'!$B:$N,13,FALSE))</f>
        <v/>
      </c>
    </row>
    <row r="60" spans="1:46" x14ac:dyDescent="0.25">
      <c r="A60">
        <v>56</v>
      </c>
      <c r="B60" s="16" t="str">
        <f>IF(ISERROR(VLOOKUP(CONCATENATE($A60,"_",B$2),'Reference data SID'!$B:$N,13,FALSE)),"",VLOOKUP(CONCATENATE($A60,"_",B$2),'Reference data SID'!$B:$N,13,FALSE))</f>
        <v/>
      </c>
      <c r="C60" s="16" t="str">
        <f>IF(ISERROR(VLOOKUP(CONCATENATE($A60,"_",C$2),'Reference data SID'!$B:$N,13,FALSE)),"",VLOOKUP(CONCATENATE($A60,"_",C$2),'Reference data SID'!$B:$N,13,FALSE))</f>
        <v/>
      </c>
      <c r="D60" s="16" t="str">
        <f>IF(ISERROR(VLOOKUP(CONCATENATE($A60,"_",D$2),'Reference data SID'!$B:$N,13,FALSE)),"",VLOOKUP(CONCATENATE($A60,"_",D$2),'Reference data SID'!$B:$N,13,FALSE))</f>
        <v/>
      </c>
      <c r="E60" s="16" t="str">
        <f>IF(ISERROR(VLOOKUP(CONCATENATE($A60,"_",E$2),'Reference data SID'!$B:$N,13,FALSE)),"",VLOOKUP(CONCATENATE($A60,"_",E$2),'Reference data SID'!$B:$N,13,FALSE))</f>
        <v/>
      </c>
      <c r="F60" s="16" t="str">
        <f>IF(ISERROR(VLOOKUP(CONCATENATE($A60,"_",F$2),'Reference data SID'!$B:$N,13,FALSE)),"",VLOOKUP(CONCATENATE($A60,"_",F$2),'Reference data SID'!$B:$N,13,FALSE))</f>
        <v/>
      </c>
      <c r="G60" s="16" t="str">
        <f>IF(ISERROR(VLOOKUP(CONCATENATE($A60,"_",G$2),'Reference data SID'!$B:$N,13,FALSE)),"",VLOOKUP(CONCATENATE($A60,"_",G$2),'Reference data SID'!$B:$N,13,FALSE))</f>
        <v/>
      </c>
      <c r="H60" s="16" t="str">
        <f>IF(ISERROR(VLOOKUP(CONCATENATE($A60,"_",H$2),'Reference data SID'!$B:$N,13,FALSE)),"",VLOOKUP(CONCATENATE($A60,"_",H$2),'Reference data SID'!$B:$N,13,FALSE))</f>
        <v/>
      </c>
      <c r="I60" s="16" t="str">
        <f>IF(ISERROR(VLOOKUP(CONCATENATE($A60,"_",I$2),'Reference data SID'!$B:$N,13,FALSE)),"",VLOOKUP(CONCATENATE($A60,"_",I$2),'Reference data SID'!$B:$N,13,FALSE))</f>
        <v/>
      </c>
      <c r="J60" s="16" t="str">
        <f>IF(ISERROR(VLOOKUP(CONCATENATE($A60,"_",J$2),'Reference data SID'!$B:$N,13,FALSE)),"",VLOOKUP(CONCATENATE($A60,"_",J$2),'Reference data SID'!$B:$N,13,FALSE))</f>
        <v/>
      </c>
      <c r="K60" s="16" t="str">
        <f>IF(ISERROR(VLOOKUP(CONCATENATE($A60,"_",K$2),'Reference data SID'!$B:$N,13,FALSE)),"",VLOOKUP(CONCATENATE($A60,"_",K$2),'Reference data SID'!$B:$N,13,FALSE))</f>
        <v/>
      </c>
      <c r="L60" s="16" t="str">
        <f>IF(ISERROR(VLOOKUP(CONCATENATE($A60,"_",L$2),'Reference data SID'!$B:$N,13,FALSE)),"",VLOOKUP(CONCATENATE($A60,"_",L$2),'Reference data SID'!$B:$N,13,FALSE))</f>
        <v/>
      </c>
      <c r="M60" s="16" t="str">
        <f>IF(ISERROR(VLOOKUP(CONCATENATE($A60,"_",M$2),'Reference data SID'!$B:$N,13,FALSE)),"",VLOOKUP(CONCATENATE($A60,"_",M$2),'Reference data SID'!$B:$N,13,FALSE))</f>
        <v/>
      </c>
      <c r="N60" s="16" t="str">
        <f>IF(ISERROR(VLOOKUP(CONCATENATE($A60,"_",N$2),'Reference data SID'!$B:$N,13,FALSE)),"",VLOOKUP(CONCATENATE($A60,"_",N$2),'Reference data SID'!$B:$N,13,FALSE))</f>
        <v/>
      </c>
      <c r="O60" s="16" t="str">
        <f>IF(ISERROR(VLOOKUP(CONCATENATE($A60,"_",O$2),'Reference data SID'!$B:$N,13,FALSE)),"",VLOOKUP(CONCATENATE($A60,"_",O$2),'Reference data SID'!$B:$N,13,FALSE))</f>
        <v/>
      </c>
      <c r="P60" s="16" t="str">
        <f>IF(ISERROR(VLOOKUP(CONCATENATE($A60,"_",P$2),'Reference data SID'!$B:$N,13,FALSE)),"",VLOOKUP(CONCATENATE($A60,"_",P$2),'Reference data SID'!$B:$N,13,FALSE))</f>
        <v/>
      </c>
      <c r="Q60" s="16" t="str">
        <f>IF(ISERROR(VLOOKUP(CONCATENATE($A60,"_",Q$2),'Reference data SID'!$B:$N,13,FALSE)),"",VLOOKUP(CONCATENATE($A60,"_",Q$2),'Reference data SID'!$B:$N,13,FALSE))</f>
        <v/>
      </c>
      <c r="R60" s="16" t="str">
        <f>IF(ISERROR(VLOOKUP(CONCATENATE($A60,"_",R$2),'Reference data SID'!$B:$N,13,FALSE)),"",VLOOKUP(CONCATENATE($A60,"_",R$2),'Reference data SID'!$B:$N,13,FALSE))</f>
        <v/>
      </c>
      <c r="S60" s="16" t="str">
        <f>IF(ISERROR(VLOOKUP(CONCATENATE($A60,"_",S$2),'Reference data SID'!$B:$N,13,FALSE)),"",VLOOKUP(CONCATENATE($A60,"_",S$2),'Reference data SID'!$B:$N,13,FALSE))</f>
        <v/>
      </c>
      <c r="T60" s="16" t="str">
        <f>IF(ISERROR(VLOOKUP(CONCATENATE($A60,"_",T$2),'Reference data SID'!$B:$N,13,FALSE)),"",VLOOKUP(CONCATENATE($A60,"_",T$2),'Reference data SID'!$B:$N,13,FALSE))</f>
        <v/>
      </c>
      <c r="U60" s="16" t="str">
        <f>IF(ISERROR(VLOOKUP(CONCATENATE($A60,"_",U$2),'Reference data SID'!$B:$N,13,FALSE)),"",VLOOKUP(CONCATENATE($A60,"_",U$2),'Reference data SID'!$B:$N,13,FALSE))</f>
        <v/>
      </c>
      <c r="V60" s="16" t="str">
        <f>IF(ISERROR(VLOOKUP(CONCATENATE($A60,"_",V$2),'Reference data SID'!$B:$N,13,FALSE)),"",VLOOKUP(CONCATENATE($A60,"_",V$2),'Reference data SID'!$B:$N,13,FALSE))</f>
        <v/>
      </c>
      <c r="W60" s="16" t="str">
        <f>IF(ISERROR(VLOOKUP(CONCATENATE($A60,"_",W$2),'Reference data SID'!$B:$N,13,FALSE)),"",VLOOKUP(CONCATENATE($A60,"_",W$2),'Reference data SID'!$B:$N,13,FALSE))</f>
        <v/>
      </c>
      <c r="X60" s="16" t="str">
        <f>IF(ISERROR(VLOOKUP(CONCATENATE($A60,"_",X$2),'Reference data SID'!$B:$N,13,FALSE)),"",VLOOKUP(CONCATENATE($A60,"_",X$2),'Reference data SID'!$B:$N,13,FALSE))</f>
        <v/>
      </c>
      <c r="Y60" s="17" t="str">
        <f>IF(ISERROR(VLOOKUP(CONCATENATE($A60,"_",Y$2),'Reference data SID'!$B:$N,13,FALSE)),"",VLOOKUP(CONCATENATE($A60,"_",Y$2),'Reference data SID'!$B:$N,13,FALSE))</f>
        <v>41358-63-8</v>
      </c>
      <c r="Z60" s="16" t="str">
        <f>IF(ISERROR(VLOOKUP(CONCATENATE($A60,"_",Z$2),'Reference data SID'!$B:$N,13,FALSE)),"",VLOOKUP(CONCATENATE($A60,"_",Z$2),'Reference data SID'!$B:$N,13,FALSE))</f>
        <v/>
      </c>
      <c r="AA60" s="16" t="str">
        <f>IF(ISERROR(VLOOKUP(CONCATENATE($A60,"_",AA$2),'Reference data SID'!$B:$N,13,FALSE)),"",VLOOKUP(CONCATENATE($A60,"_",AA$2),'Reference data SID'!$B:$N,13,FALSE))</f>
        <v/>
      </c>
      <c r="AB60" s="16" t="str">
        <f>IF(ISERROR(VLOOKUP(CONCATENATE($A60,"_",AB$2),'Reference data SID'!$B:$N,13,FALSE)),"",VLOOKUP(CONCATENATE($A60,"_",AB$2),'Reference data SID'!$B:$N,13,FALSE))</f>
        <v/>
      </c>
      <c r="AC60" s="16" t="str">
        <f>IF(ISERROR(VLOOKUP(CONCATENATE($A60,"_",AC$2),'Reference data SID'!$B:$N,13,FALSE)),"",VLOOKUP(CONCATENATE($A60,"_",AC$2),'Reference data SID'!$B:$N,13,FALSE))</f>
        <v/>
      </c>
      <c r="AD60" s="16" t="str">
        <f>IF(ISERROR(VLOOKUP(CONCATENATE($A60,"_",AD$2),'Reference data SID'!$B:$N,13,FALSE)),"",VLOOKUP(CONCATENATE($A60,"_",AD$2),'Reference data SID'!$B:$N,13,FALSE))</f>
        <v/>
      </c>
      <c r="AE60" s="16" t="str">
        <f>IF(ISERROR(VLOOKUP(CONCATENATE($A60,"_",AE$2),'Reference data SID'!$B:$N,13,FALSE)),"",VLOOKUP(CONCATENATE($A60,"_",AE$2),'Reference data SID'!$B:$N,13,FALSE))</f>
        <v/>
      </c>
      <c r="AF60" s="16" t="str">
        <f>IF(ISERROR(VLOOKUP(CONCATENATE($A60,"_",AF$2),'Reference data SID'!$B:$N,13,FALSE)),"",VLOOKUP(CONCATENATE($A60,"_",AF$2),'Reference data SID'!$B:$N,13,FALSE))</f>
        <v/>
      </c>
      <c r="AG60" s="16" t="str">
        <f>IF(ISERROR(VLOOKUP(CONCATENATE($A60,"_",AG$2),'Reference data SID'!$B:$N,13,FALSE)),"",VLOOKUP(CONCATENATE($A60,"_",AG$2),'Reference data SID'!$B:$N,13,FALSE))</f>
        <v/>
      </c>
      <c r="AH60" s="16" t="str">
        <f>IF(ISERROR(VLOOKUP(CONCATENATE($A60,"_",AH$2),'Reference data SID'!$B:$N,13,FALSE)),"",VLOOKUP(CONCATENATE($A60,"_",AH$2),'Reference data SID'!$B:$N,13,FALSE))</f>
        <v/>
      </c>
      <c r="AI60" s="16" t="str">
        <f>IF(ISERROR(VLOOKUP(CONCATENATE($A60,"_",AI$2),'Reference data SID'!$B:$N,13,FALSE)),"",VLOOKUP(CONCATENATE($A60,"_",AI$2),'Reference data SID'!$B:$N,13,FALSE))</f>
        <v/>
      </c>
      <c r="AJ60" s="16" t="str">
        <f>IF(ISERROR(VLOOKUP(CONCATENATE($A60,"_",AJ$2),'Reference data SID'!$B:$N,13,FALSE)),"",VLOOKUP(CONCATENATE($A60,"_",AJ$2),'Reference data SID'!$B:$N,13,FALSE))</f>
        <v/>
      </c>
      <c r="AK60" s="16" t="str">
        <f>IF(ISERROR(VLOOKUP(CONCATENATE($A60,"_",AK$2),'Reference data SID'!$B:$N,13,FALSE)),"",VLOOKUP(CONCATENATE($A60,"_",AK$2),'Reference data SID'!$B:$N,13,FALSE))</f>
        <v/>
      </c>
      <c r="AL60" s="16" t="str">
        <f>IF(ISERROR(VLOOKUP(CONCATENATE($A60,"_",AL$2),'Reference data SID'!$B:$N,13,FALSE)),"",VLOOKUP(CONCATENATE($A60,"_",AL$2),'Reference data SID'!$B:$N,13,FALSE))</f>
        <v/>
      </c>
      <c r="AM60" s="16" t="str">
        <f>IF(ISERROR(VLOOKUP(CONCATENATE($A60,"_",AM$2),'Reference data SID'!$B:$N,13,FALSE)),"",VLOOKUP(CONCATENATE($A60,"_",AM$2),'Reference data SID'!$B:$N,13,FALSE))</f>
        <v/>
      </c>
      <c r="AN60" s="16" t="str">
        <f>IF(ISERROR(VLOOKUP(CONCATENATE($A60,"_",AN$2),'Reference data SID'!$B:$N,13,FALSE)),"",VLOOKUP(CONCATENATE($A60,"_",AN$2),'Reference data SID'!$B:$N,13,FALSE))</f>
        <v/>
      </c>
      <c r="AO60" s="16" t="str">
        <f>IF(ISERROR(VLOOKUP(CONCATENATE($A60,"_",AO$2),'Reference data SID'!$B:$N,13,FALSE)),"",VLOOKUP(CONCATENATE($A60,"_",AO$2),'Reference data SID'!$B:$N,13,FALSE))</f>
        <v/>
      </c>
      <c r="AP60" s="16" t="str">
        <f>IF(ISERROR(VLOOKUP(CONCATENATE($A60,"_",AP$2),'Reference data SID'!$B:$N,13,FALSE)),"",VLOOKUP(CONCATENATE($A60,"_",AP$2),'Reference data SID'!$B:$N,13,FALSE))</f>
        <v/>
      </c>
      <c r="AQ60" s="16" t="str">
        <f>IF(ISERROR(VLOOKUP(CONCATENATE($A60,"_",AQ$2),'Reference data SID'!$B:$N,13,FALSE)),"",VLOOKUP(CONCATENATE($A60,"_",AQ$2),'Reference data SID'!$B:$N,13,FALSE))</f>
        <v/>
      </c>
      <c r="AR60" s="16" t="str">
        <f>IF(ISERROR(VLOOKUP(CONCATENATE($A60,"_",AR$2),'Reference data SID'!$B:$N,13,FALSE)),"",VLOOKUP(CONCATENATE($A60,"_",AR$2),'Reference data SID'!$B:$N,13,FALSE))</f>
        <v/>
      </c>
      <c r="AS60" s="16" t="str">
        <f>IF(ISERROR(VLOOKUP(CONCATENATE($A60,"_",AS$2),'Reference data SID'!$B:$N,13,FALSE)),"",VLOOKUP(CONCATENATE($A60,"_",AS$2),'Reference data SID'!$B:$N,13,FALSE))</f>
        <v/>
      </c>
      <c r="AT60" s="16" t="str">
        <f>IF(ISERROR(VLOOKUP(CONCATENATE($A60,"_",AT$2),'Reference data SID'!$B:$N,13,FALSE)),"",VLOOKUP(CONCATENATE($A60,"_",AT$2),'Reference data SID'!$B:$N,13,FALSE))</f>
        <v/>
      </c>
    </row>
    <row r="61" spans="1:46" x14ac:dyDescent="0.25">
      <c r="A61">
        <v>57</v>
      </c>
      <c r="B61" s="16" t="str">
        <f>IF(ISERROR(VLOOKUP(CONCATENATE($A61,"_",B$2),'Reference data SID'!$B:$N,13,FALSE)),"",VLOOKUP(CONCATENATE($A61,"_",B$2),'Reference data SID'!$B:$N,13,FALSE))</f>
        <v/>
      </c>
      <c r="C61" s="16" t="str">
        <f>IF(ISERROR(VLOOKUP(CONCATENATE($A61,"_",C$2),'Reference data SID'!$B:$N,13,FALSE)),"",VLOOKUP(CONCATENATE($A61,"_",C$2),'Reference data SID'!$B:$N,13,FALSE))</f>
        <v/>
      </c>
      <c r="D61" s="16" t="str">
        <f>IF(ISERROR(VLOOKUP(CONCATENATE($A61,"_",D$2),'Reference data SID'!$B:$N,13,FALSE)),"",VLOOKUP(CONCATENATE($A61,"_",D$2),'Reference data SID'!$B:$N,13,FALSE))</f>
        <v/>
      </c>
      <c r="E61" s="16" t="str">
        <f>IF(ISERROR(VLOOKUP(CONCATENATE($A61,"_",E$2),'Reference data SID'!$B:$N,13,FALSE)),"",VLOOKUP(CONCATENATE($A61,"_",E$2),'Reference data SID'!$B:$N,13,FALSE))</f>
        <v/>
      </c>
      <c r="F61" s="16" t="str">
        <f>IF(ISERROR(VLOOKUP(CONCATENATE($A61,"_",F$2),'Reference data SID'!$B:$N,13,FALSE)),"",VLOOKUP(CONCATENATE($A61,"_",F$2),'Reference data SID'!$B:$N,13,FALSE))</f>
        <v/>
      </c>
      <c r="G61" s="16" t="str">
        <f>IF(ISERROR(VLOOKUP(CONCATENATE($A61,"_",G$2),'Reference data SID'!$B:$N,13,FALSE)),"",VLOOKUP(CONCATENATE($A61,"_",G$2),'Reference data SID'!$B:$N,13,FALSE))</f>
        <v/>
      </c>
      <c r="H61" s="16" t="str">
        <f>IF(ISERROR(VLOOKUP(CONCATENATE($A61,"_",H$2),'Reference data SID'!$B:$N,13,FALSE)),"",VLOOKUP(CONCATENATE($A61,"_",H$2),'Reference data SID'!$B:$N,13,FALSE))</f>
        <v/>
      </c>
      <c r="I61" s="16" t="str">
        <f>IF(ISERROR(VLOOKUP(CONCATENATE($A61,"_",I$2),'Reference data SID'!$B:$N,13,FALSE)),"",VLOOKUP(CONCATENATE($A61,"_",I$2),'Reference data SID'!$B:$N,13,FALSE))</f>
        <v/>
      </c>
      <c r="J61" s="16" t="str">
        <f>IF(ISERROR(VLOOKUP(CONCATENATE($A61,"_",J$2),'Reference data SID'!$B:$N,13,FALSE)),"",VLOOKUP(CONCATENATE($A61,"_",J$2),'Reference data SID'!$B:$N,13,FALSE))</f>
        <v/>
      </c>
      <c r="K61" s="16" t="str">
        <f>IF(ISERROR(VLOOKUP(CONCATENATE($A61,"_",K$2),'Reference data SID'!$B:$N,13,FALSE)),"",VLOOKUP(CONCATENATE($A61,"_",K$2),'Reference data SID'!$B:$N,13,FALSE))</f>
        <v/>
      </c>
      <c r="L61" s="16" t="str">
        <f>IF(ISERROR(VLOOKUP(CONCATENATE($A61,"_",L$2),'Reference data SID'!$B:$N,13,FALSE)),"",VLOOKUP(CONCATENATE($A61,"_",L$2),'Reference data SID'!$B:$N,13,FALSE))</f>
        <v/>
      </c>
      <c r="M61" s="16" t="str">
        <f>IF(ISERROR(VLOOKUP(CONCATENATE($A61,"_",M$2),'Reference data SID'!$B:$N,13,FALSE)),"",VLOOKUP(CONCATENATE($A61,"_",M$2),'Reference data SID'!$B:$N,13,FALSE))</f>
        <v/>
      </c>
      <c r="N61" s="16" t="str">
        <f>IF(ISERROR(VLOOKUP(CONCATENATE($A61,"_",N$2),'Reference data SID'!$B:$N,13,FALSE)),"",VLOOKUP(CONCATENATE($A61,"_",N$2),'Reference data SID'!$B:$N,13,FALSE))</f>
        <v/>
      </c>
      <c r="O61" s="16" t="str">
        <f>IF(ISERROR(VLOOKUP(CONCATENATE($A61,"_",O$2),'Reference data SID'!$B:$N,13,FALSE)),"",VLOOKUP(CONCATENATE($A61,"_",O$2),'Reference data SID'!$B:$N,13,FALSE))</f>
        <v/>
      </c>
      <c r="P61" s="16" t="str">
        <f>IF(ISERROR(VLOOKUP(CONCATENATE($A61,"_",P$2),'Reference data SID'!$B:$N,13,FALSE)),"",VLOOKUP(CONCATENATE($A61,"_",P$2),'Reference data SID'!$B:$N,13,FALSE))</f>
        <v/>
      </c>
      <c r="Q61" s="16" t="str">
        <f>IF(ISERROR(VLOOKUP(CONCATENATE($A61,"_",Q$2),'Reference data SID'!$B:$N,13,FALSE)),"",VLOOKUP(CONCATENATE($A61,"_",Q$2),'Reference data SID'!$B:$N,13,FALSE))</f>
        <v/>
      </c>
      <c r="R61" s="16" t="str">
        <f>IF(ISERROR(VLOOKUP(CONCATENATE($A61,"_",R$2),'Reference data SID'!$B:$N,13,FALSE)),"",VLOOKUP(CONCATENATE($A61,"_",R$2),'Reference data SID'!$B:$N,13,FALSE))</f>
        <v/>
      </c>
      <c r="S61" s="16" t="str">
        <f>IF(ISERROR(VLOOKUP(CONCATENATE($A61,"_",S$2),'Reference data SID'!$B:$N,13,FALSE)),"",VLOOKUP(CONCATENATE($A61,"_",S$2),'Reference data SID'!$B:$N,13,FALSE))</f>
        <v/>
      </c>
      <c r="T61" s="16" t="str">
        <f>IF(ISERROR(VLOOKUP(CONCATENATE($A61,"_",T$2),'Reference data SID'!$B:$N,13,FALSE)),"",VLOOKUP(CONCATENATE($A61,"_",T$2),'Reference data SID'!$B:$N,13,FALSE))</f>
        <v/>
      </c>
      <c r="U61" s="16" t="str">
        <f>IF(ISERROR(VLOOKUP(CONCATENATE($A61,"_",U$2),'Reference data SID'!$B:$N,13,FALSE)),"",VLOOKUP(CONCATENATE($A61,"_",U$2),'Reference data SID'!$B:$N,13,FALSE))</f>
        <v/>
      </c>
      <c r="V61" s="16" t="str">
        <f>IF(ISERROR(VLOOKUP(CONCATENATE($A61,"_",V$2),'Reference data SID'!$B:$N,13,FALSE)),"",VLOOKUP(CONCATENATE($A61,"_",V$2),'Reference data SID'!$B:$N,13,FALSE))</f>
        <v/>
      </c>
      <c r="W61" s="16" t="str">
        <f>IF(ISERROR(VLOOKUP(CONCATENATE($A61,"_",W$2),'Reference data SID'!$B:$N,13,FALSE)),"",VLOOKUP(CONCATENATE($A61,"_",W$2),'Reference data SID'!$B:$N,13,FALSE))</f>
        <v/>
      </c>
      <c r="X61" s="16" t="str">
        <f>IF(ISERROR(VLOOKUP(CONCATENATE($A61,"_",X$2),'Reference data SID'!$B:$N,13,FALSE)),"",VLOOKUP(CONCATENATE($A61,"_",X$2),'Reference data SID'!$B:$N,13,FALSE))</f>
        <v/>
      </c>
      <c r="Y61" s="17" t="str">
        <f>IF(ISERROR(VLOOKUP(CONCATENATE($A61,"_",Y$2),'Reference data SID'!$B:$N,13,FALSE)),"",VLOOKUP(CONCATENATE($A61,"_",Y$2),'Reference data SID'!$B:$N,13,FALSE))</f>
        <v>39239-77-5</v>
      </c>
      <c r="Z61" s="16" t="str">
        <f>IF(ISERROR(VLOOKUP(CONCATENATE($A61,"_",Z$2),'Reference data SID'!$B:$N,13,FALSE)),"",VLOOKUP(CONCATENATE($A61,"_",Z$2),'Reference data SID'!$B:$N,13,FALSE))</f>
        <v/>
      </c>
      <c r="AA61" s="16" t="str">
        <f>IF(ISERROR(VLOOKUP(CONCATENATE($A61,"_",AA$2),'Reference data SID'!$B:$N,13,FALSE)),"",VLOOKUP(CONCATENATE($A61,"_",AA$2),'Reference data SID'!$B:$N,13,FALSE))</f>
        <v/>
      </c>
      <c r="AB61" s="16" t="str">
        <f>IF(ISERROR(VLOOKUP(CONCATENATE($A61,"_",AB$2),'Reference data SID'!$B:$N,13,FALSE)),"",VLOOKUP(CONCATENATE($A61,"_",AB$2),'Reference data SID'!$B:$N,13,FALSE))</f>
        <v/>
      </c>
      <c r="AC61" s="16" t="str">
        <f>IF(ISERROR(VLOOKUP(CONCATENATE($A61,"_",AC$2),'Reference data SID'!$B:$N,13,FALSE)),"",VLOOKUP(CONCATENATE($A61,"_",AC$2),'Reference data SID'!$B:$N,13,FALSE))</f>
        <v/>
      </c>
      <c r="AD61" s="16" t="str">
        <f>IF(ISERROR(VLOOKUP(CONCATENATE($A61,"_",AD$2),'Reference data SID'!$B:$N,13,FALSE)),"",VLOOKUP(CONCATENATE($A61,"_",AD$2),'Reference data SID'!$B:$N,13,FALSE))</f>
        <v/>
      </c>
      <c r="AE61" s="16" t="str">
        <f>IF(ISERROR(VLOOKUP(CONCATENATE($A61,"_",AE$2),'Reference data SID'!$B:$N,13,FALSE)),"",VLOOKUP(CONCATENATE($A61,"_",AE$2),'Reference data SID'!$B:$N,13,FALSE))</f>
        <v/>
      </c>
      <c r="AF61" s="16" t="str">
        <f>IF(ISERROR(VLOOKUP(CONCATENATE($A61,"_",AF$2),'Reference data SID'!$B:$N,13,FALSE)),"",VLOOKUP(CONCATENATE($A61,"_",AF$2),'Reference data SID'!$B:$N,13,FALSE))</f>
        <v/>
      </c>
      <c r="AG61" s="16" t="str">
        <f>IF(ISERROR(VLOOKUP(CONCATENATE($A61,"_",AG$2),'Reference data SID'!$B:$N,13,FALSE)),"",VLOOKUP(CONCATENATE($A61,"_",AG$2),'Reference data SID'!$B:$N,13,FALSE))</f>
        <v/>
      </c>
      <c r="AH61" s="16" t="str">
        <f>IF(ISERROR(VLOOKUP(CONCATENATE($A61,"_",AH$2),'Reference data SID'!$B:$N,13,FALSE)),"",VLOOKUP(CONCATENATE($A61,"_",AH$2),'Reference data SID'!$B:$N,13,FALSE))</f>
        <v/>
      </c>
      <c r="AI61" s="16" t="str">
        <f>IF(ISERROR(VLOOKUP(CONCATENATE($A61,"_",AI$2),'Reference data SID'!$B:$N,13,FALSE)),"",VLOOKUP(CONCATENATE($A61,"_",AI$2),'Reference data SID'!$B:$N,13,FALSE))</f>
        <v/>
      </c>
      <c r="AJ61" s="16" t="str">
        <f>IF(ISERROR(VLOOKUP(CONCATENATE($A61,"_",AJ$2),'Reference data SID'!$B:$N,13,FALSE)),"",VLOOKUP(CONCATENATE($A61,"_",AJ$2),'Reference data SID'!$B:$N,13,FALSE))</f>
        <v/>
      </c>
      <c r="AK61" s="16" t="str">
        <f>IF(ISERROR(VLOOKUP(CONCATENATE($A61,"_",AK$2),'Reference data SID'!$B:$N,13,FALSE)),"",VLOOKUP(CONCATENATE($A61,"_",AK$2),'Reference data SID'!$B:$N,13,FALSE))</f>
        <v/>
      </c>
      <c r="AL61" s="16" t="str">
        <f>IF(ISERROR(VLOOKUP(CONCATENATE($A61,"_",AL$2),'Reference data SID'!$B:$N,13,FALSE)),"",VLOOKUP(CONCATENATE($A61,"_",AL$2),'Reference data SID'!$B:$N,13,FALSE))</f>
        <v/>
      </c>
      <c r="AM61" s="16" t="str">
        <f>IF(ISERROR(VLOOKUP(CONCATENATE($A61,"_",AM$2),'Reference data SID'!$B:$N,13,FALSE)),"",VLOOKUP(CONCATENATE($A61,"_",AM$2),'Reference data SID'!$B:$N,13,FALSE))</f>
        <v/>
      </c>
      <c r="AN61" s="16" t="str">
        <f>IF(ISERROR(VLOOKUP(CONCATENATE($A61,"_",AN$2),'Reference data SID'!$B:$N,13,FALSE)),"",VLOOKUP(CONCATENATE($A61,"_",AN$2),'Reference data SID'!$B:$N,13,FALSE))</f>
        <v/>
      </c>
      <c r="AO61" s="16" t="str">
        <f>IF(ISERROR(VLOOKUP(CONCATENATE($A61,"_",AO$2),'Reference data SID'!$B:$N,13,FALSE)),"",VLOOKUP(CONCATENATE($A61,"_",AO$2),'Reference data SID'!$B:$N,13,FALSE))</f>
        <v/>
      </c>
      <c r="AP61" s="16" t="str">
        <f>IF(ISERROR(VLOOKUP(CONCATENATE($A61,"_",AP$2),'Reference data SID'!$B:$N,13,FALSE)),"",VLOOKUP(CONCATENATE($A61,"_",AP$2),'Reference data SID'!$B:$N,13,FALSE))</f>
        <v/>
      </c>
      <c r="AQ61" s="16" t="str">
        <f>IF(ISERROR(VLOOKUP(CONCATENATE($A61,"_",AQ$2),'Reference data SID'!$B:$N,13,FALSE)),"",VLOOKUP(CONCATENATE($A61,"_",AQ$2),'Reference data SID'!$B:$N,13,FALSE))</f>
        <v/>
      </c>
      <c r="AR61" s="16" t="str">
        <f>IF(ISERROR(VLOOKUP(CONCATENATE($A61,"_",AR$2),'Reference data SID'!$B:$N,13,FALSE)),"",VLOOKUP(CONCATENATE($A61,"_",AR$2),'Reference data SID'!$B:$N,13,FALSE))</f>
        <v/>
      </c>
      <c r="AS61" s="16" t="str">
        <f>IF(ISERROR(VLOOKUP(CONCATENATE($A61,"_",AS$2),'Reference data SID'!$B:$N,13,FALSE)),"",VLOOKUP(CONCATENATE($A61,"_",AS$2),'Reference data SID'!$B:$N,13,FALSE))</f>
        <v/>
      </c>
      <c r="AT61" s="16" t="str">
        <f>IF(ISERROR(VLOOKUP(CONCATENATE($A61,"_",AT$2),'Reference data SID'!$B:$N,13,FALSE)),"",VLOOKUP(CONCATENATE($A61,"_",AT$2),'Reference data SID'!$B:$N,13,FALSE))</f>
        <v/>
      </c>
    </row>
    <row r="62" spans="1:46" x14ac:dyDescent="0.25">
      <c r="A62">
        <v>58</v>
      </c>
      <c r="B62" s="16" t="str">
        <f>IF(ISERROR(VLOOKUP(CONCATENATE($A62,"_",B$2),'Reference data SID'!$B:$N,13,FALSE)),"",VLOOKUP(CONCATENATE($A62,"_",B$2),'Reference data SID'!$B:$N,13,FALSE))</f>
        <v/>
      </c>
      <c r="C62" s="16" t="str">
        <f>IF(ISERROR(VLOOKUP(CONCATENATE($A62,"_",C$2),'Reference data SID'!$B:$N,13,FALSE)),"",VLOOKUP(CONCATENATE($A62,"_",C$2),'Reference data SID'!$B:$N,13,FALSE))</f>
        <v/>
      </c>
      <c r="D62" s="16" t="str">
        <f>IF(ISERROR(VLOOKUP(CONCATENATE($A62,"_",D$2),'Reference data SID'!$B:$N,13,FALSE)),"",VLOOKUP(CONCATENATE($A62,"_",D$2),'Reference data SID'!$B:$N,13,FALSE))</f>
        <v/>
      </c>
      <c r="E62" s="16" t="str">
        <f>IF(ISERROR(VLOOKUP(CONCATENATE($A62,"_",E$2),'Reference data SID'!$B:$N,13,FALSE)),"",VLOOKUP(CONCATENATE($A62,"_",E$2),'Reference data SID'!$B:$N,13,FALSE))</f>
        <v/>
      </c>
      <c r="F62" s="16" t="str">
        <f>IF(ISERROR(VLOOKUP(CONCATENATE($A62,"_",F$2),'Reference data SID'!$B:$N,13,FALSE)),"",VLOOKUP(CONCATENATE($A62,"_",F$2),'Reference data SID'!$B:$N,13,FALSE))</f>
        <v/>
      </c>
      <c r="G62" s="16" t="str">
        <f>IF(ISERROR(VLOOKUP(CONCATENATE($A62,"_",G$2),'Reference data SID'!$B:$N,13,FALSE)),"",VLOOKUP(CONCATENATE($A62,"_",G$2),'Reference data SID'!$B:$N,13,FALSE))</f>
        <v/>
      </c>
      <c r="H62" s="16" t="str">
        <f>IF(ISERROR(VLOOKUP(CONCATENATE($A62,"_",H$2),'Reference data SID'!$B:$N,13,FALSE)),"",VLOOKUP(CONCATENATE($A62,"_",H$2),'Reference data SID'!$B:$N,13,FALSE))</f>
        <v/>
      </c>
      <c r="I62" s="16" t="str">
        <f>IF(ISERROR(VLOOKUP(CONCATENATE($A62,"_",I$2),'Reference data SID'!$B:$N,13,FALSE)),"",VLOOKUP(CONCATENATE($A62,"_",I$2),'Reference data SID'!$B:$N,13,FALSE))</f>
        <v/>
      </c>
      <c r="J62" s="16" t="str">
        <f>IF(ISERROR(VLOOKUP(CONCATENATE($A62,"_",J$2),'Reference data SID'!$B:$N,13,FALSE)),"",VLOOKUP(CONCATENATE($A62,"_",J$2),'Reference data SID'!$B:$N,13,FALSE))</f>
        <v/>
      </c>
      <c r="K62" s="16" t="str">
        <f>IF(ISERROR(VLOOKUP(CONCATENATE($A62,"_",K$2),'Reference data SID'!$B:$N,13,FALSE)),"",VLOOKUP(CONCATENATE($A62,"_",K$2),'Reference data SID'!$B:$N,13,FALSE))</f>
        <v/>
      </c>
      <c r="L62" s="16" t="str">
        <f>IF(ISERROR(VLOOKUP(CONCATENATE($A62,"_",L$2),'Reference data SID'!$B:$N,13,FALSE)),"",VLOOKUP(CONCATENATE($A62,"_",L$2),'Reference data SID'!$B:$N,13,FALSE))</f>
        <v/>
      </c>
      <c r="M62" s="16" t="str">
        <f>IF(ISERROR(VLOOKUP(CONCATENATE($A62,"_",M$2),'Reference data SID'!$B:$N,13,FALSE)),"",VLOOKUP(CONCATENATE($A62,"_",M$2),'Reference data SID'!$B:$N,13,FALSE))</f>
        <v/>
      </c>
      <c r="N62" s="16" t="str">
        <f>IF(ISERROR(VLOOKUP(CONCATENATE($A62,"_",N$2),'Reference data SID'!$B:$N,13,FALSE)),"",VLOOKUP(CONCATENATE($A62,"_",N$2),'Reference data SID'!$B:$N,13,FALSE))</f>
        <v/>
      </c>
      <c r="O62" s="16" t="str">
        <f>IF(ISERROR(VLOOKUP(CONCATENATE($A62,"_",O$2),'Reference data SID'!$B:$N,13,FALSE)),"",VLOOKUP(CONCATENATE($A62,"_",O$2),'Reference data SID'!$B:$N,13,FALSE))</f>
        <v/>
      </c>
      <c r="P62" s="16" t="str">
        <f>IF(ISERROR(VLOOKUP(CONCATENATE($A62,"_",P$2),'Reference data SID'!$B:$N,13,FALSE)),"",VLOOKUP(CONCATENATE($A62,"_",P$2),'Reference data SID'!$B:$N,13,FALSE))</f>
        <v/>
      </c>
      <c r="Q62" s="16" t="str">
        <f>IF(ISERROR(VLOOKUP(CONCATENATE($A62,"_",Q$2),'Reference data SID'!$B:$N,13,FALSE)),"",VLOOKUP(CONCATENATE($A62,"_",Q$2),'Reference data SID'!$B:$N,13,FALSE))</f>
        <v/>
      </c>
      <c r="R62" s="16" t="str">
        <f>IF(ISERROR(VLOOKUP(CONCATENATE($A62,"_",R$2),'Reference data SID'!$B:$N,13,FALSE)),"",VLOOKUP(CONCATENATE($A62,"_",R$2),'Reference data SID'!$B:$N,13,FALSE))</f>
        <v/>
      </c>
      <c r="S62" s="16" t="str">
        <f>IF(ISERROR(VLOOKUP(CONCATENATE($A62,"_",S$2),'Reference data SID'!$B:$N,13,FALSE)),"",VLOOKUP(CONCATENATE($A62,"_",S$2),'Reference data SID'!$B:$N,13,FALSE))</f>
        <v/>
      </c>
      <c r="T62" s="16" t="str">
        <f>IF(ISERROR(VLOOKUP(CONCATENATE($A62,"_",T$2),'Reference data SID'!$B:$N,13,FALSE)),"",VLOOKUP(CONCATENATE($A62,"_",T$2),'Reference data SID'!$B:$N,13,FALSE))</f>
        <v/>
      </c>
      <c r="U62" s="16" t="str">
        <f>IF(ISERROR(VLOOKUP(CONCATENATE($A62,"_",U$2),'Reference data SID'!$B:$N,13,FALSE)),"",VLOOKUP(CONCATENATE($A62,"_",U$2),'Reference data SID'!$B:$N,13,FALSE))</f>
        <v/>
      </c>
      <c r="V62" s="16" t="str">
        <f>IF(ISERROR(VLOOKUP(CONCATENATE($A62,"_",V$2),'Reference data SID'!$B:$N,13,FALSE)),"",VLOOKUP(CONCATENATE($A62,"_",V$2),'Reference data SID'!$B:$N,13,FALSE))</f>
        <v/>
      </c>
      <c r="W62" s="16" t="str">
        <f>IF(ISERROR(VLOOKUP(CONCATENATE($A62,"_",W$2),'Reference data SID'!$B:$N,13,FALSE)),"",VLOOKUP(CONCATENATE($A62,"_",W$2),'Reference data SID'!$B:$N,13,FALSE))</f>
        <v/>
      </c>
      <c r="X62" s="16" t="str">
        <f>IF(ISERROR(VLOOKUP(CONCATENATE($A62,"_",X$2),'Reference data SID'!$B:$N,13,FALSE)),"",VLOOKUP(CONCATENATE($A62,"_",X$2),'Reference data SID'!$B:$N,13,FALSE))</f>
        <v/>
      </c>
      <c r="Y62" s="17" t="str">
        <f>IF(ISERROR(VLOOKUP(CONCATENATE($A62,"_",Y$2),'Reference data SID'!$B:$N,13,FALSE)),"",VLOOKUP(CONCATENATE($A62,"_",Y$2),'Reference data SID'!$B:$N,13,FALSE))</f>
        <v>39186-68-0</v>
      </c>
      <c r="Z62" s="16" t="str">
        <f>IF(ISERROR(VLOOKUP(CONCATENATE($A62,"_",Z$2),'Reference data SID'!$B:$N,13,FALSE)),"",VLOOKUP(CONCATENATE($A62,"_",Z$2),'Reference data SID'!$B:$N,13,FALSE))</f>
        <v/>
      </c>
      <c r="AA62" s="16" t="str">
        <f>IF(ISERROR(VLOOKUP(CONCATENATE($A62,"_",AA$2),'Reference data SID'!$B:$N,13,FALSE)),"",VLOOKUP(CONCATENATE($A62,"_",AA$2),'Reference data SID'!$B:$N,13,FALSE))</f>
        <v/>
      </c>
      <c r="AB62" s="16" t="str">
        <f>IF(ISERROR(VLOOKUP(CONCATENATE($A62,"_",AB$2),'Reference data SID'!$B:$N,13,FALSE)),"",VLOOKUP(CONCATENATE($A62,"_",AB$2),'Reference data SID'!$B:$N,13,FALSE))</f>
        <v/>
      </c>
      <c r="AC62" s="16" t="str">
        <f>IF(ISERROR(VLOOKUP(CONCATENATE($A62,"_",AC$2),'Reference data SID'!$B:$N,13,FALSE)),"",VLOOKUP(CONCATENATE($A62,"_",AC$2),'Reference data SID'!$B:$N,13,FALSE))</f>
        <v/>
      </c>
      <c r="AD62" s="16" t="str">
        <f>IF(ISERROR(VLOOKUP(CONCATENATE($A62,"_",AD$2),'Reference data SID'!$B:$N,13,FALSE)),"",VLOOKUP(CONCATENATE($A62,"_",AD$2),'Reference data SID'!$B:$N,13,FALSE))</f>
        <v/>
      </c>
      <c r="AE62" s="16" t="str">
        <f>IF(ISERROR(VLOOKUP(CONCATENATE($A62,"_",AE$2),'Reference data SID'!$B:$N,13,FALSE)),"",VLOOKUP(CONCATENATE($A62,"_",AE$2),'Reference data SID'!$B:$N,13,FALSE))</f>
        <v/>
      </c>
      <c r="AF62" s="16" t="str">
        <f>IF(ISERROR(VLOOKUP(CONCATENATE($A62,"_",AF$2),'Reference data SID'!$B:$N,13,FALSE)),"",VLOOKUP(CONCATENATE($A62,"_",AF$2),'Reference data SID'!$B:$N,13,FALSE))</f>
        <v/>
      </c>
      <c r="AG62" s="16" t="str">
        <f>IF(ISERROR(VLOOKUP(CONCATENATE($A62,"_",AG$2),'Reference data SID'!$B:$N,13,FALSE)),"",VLOOKUP(CONCATENATE($A62,"_",AG$2),'Reference data SID'!$B:$N,13,FALSE))</f>
        <v/>
      </c>
      <c r="AH62" s="16" t="str">
        <f>IF(ISERROR(VLOOKUP(CONCATENATE($A62,"_",AH$2),'Reference data SID'!$B:$N,13,FALSE)),"",VLOOKUP(CONCATENATE($A62,"_",AH$2),'Reference data SID'!$B:$N,13,FALSE))</f>
        <v/>
      </c>
      <c r="AI62" s="16" t="str">
        <f>IF(ISERROR(VLOOKUP(CONCATENATE($A62,"_",AI$2),'Reference data SID'!$B:$N,13,FALSE)),"",VLOOKUP(CONCATENATE($A62,"_",AI$2),'Reference data SID'!$B:$N,13,FALSE))</f>
        <v/>
      </c>
      <c r="AJ62" s="16" t="str">
        <f>IF(ISERROR(VLOOKUP(CONCATENATE($A62,"_",AJ$2),'Reference data SID'!$B:$N,13,FALSE)),"",VLOOKUP(CONCATENATE($A62,"_",AJ$2),'Reference data SID'!$B:$N,13,FALSE))</f>
        <v/>
      </c>
      <c r="AK62" s="16" t="str">
        <f>IF(ISERROR(VLOOKUP(CONCATENATE($A62,"_",AK$2),'Reference data SID'!$B:$N,13,FALSE)),"",VLOOKUP(CONCATENATE($A62,"_",AK$2),'Reference data SID'!$B:$N,13,FALSE))</f>
        <v/>
      </c>
      <c r="AL62" s="16" t="str">
        <f>IF(ISERROR(VLOOKUP(CONCATENATE($A62,"_",AL$2),'Reference data SID'!$B:$N,13,FALSE)),"",VLOOKUP(CONCATENATE($A62,"_",AL$2),'Reference data SID'!$B:$N,13,FALSE))</f>
        <v/>
      </c>
      <c r="AM62" s="16" t="str">
        <f>IF(ISERROR(VLOOKUP(CONCATENATE($A62,"_",AM$2),'Reference data SID'!$B:$N,13,FALSE)),"",VLOOKUP(CONCATENATE($A62,"_",AM$2),'Reference data SID'!$B:$N,13,FALSE))</f>
        <v/>
      </c>
      <c r="AN62" s="16" t="str">
        <f>IF(ISERROR(VLOOKUP(CONCATENATE($A62,"_",AN$2),'Reference data SID'!$B:$N,13,FALSE)),"",VLOOKUP(CONCATENATE($A62,"_",AN$2),'Reference data SID'!$B:$N,13,FALSE))</f>
        <v/>
      </c>
      <c r="AO62" s="16" t="str">
        <f>IF(ISERROR(VLOOKUP(CONCATENATE($A62,"_",AO$2),'Reference data SID'!$B:$N,13,FALSE)),"",VLOOKUP(CONCATENATE($A62,"_",AO$2),'Reference data SID'!$B:$N,13,FALSE))</f>
        <v/>
      </c>
      <c r="AP62" s="16" t="str">
        <f>IF(ISERROR(VLOOKUP(CONCATENATE($A62,"_",AP$2),'Reference data SID'!$B:$N,13,FALSE)),"",VLOOKUP(CONCATENATE($A62,"_",AP$2),'Reference data SID'!$B:$N,13,FALSE))</f>
        <v/>
      </c>
      <c r="AQ62" s="16" t="str">
        <f>IF(ISERROR(VLOOKUP(CONCATENATE($A62,"_",AQ$2),'Reference data SID'!$B:$N,13,FALSE)),"",VLOOKUP(CONCATENATE($A62,"_",AQ$2),'Reference data SID'!$B:$N,13,FALSE))</f>
        <v/>
      </c>
      <c r="AR62" s="16" t="str">
        <f>IF(ISERROR(VLOOKUP(CONCATENATE($A62,"_",AR$2),'Reference data SID'!$B:$N,13,FALSE)),"",VLOOKUP(CONCATENATE($A62,"_",AR$2),'Reference data SID'!$B:$N,13,FALSE))</f>
        <v/>
      </c>
      <c r="AS62" s="16" t="str">
        <f>IF(ISERROR(VLOOKUP(CONCATENATE($A62,"_",AS$2),'Reference data SID'!$B:$N,13,FALSE)),"",VLOOKUP(CONCATENATE($A62,"_",AS$2),'Reference data SID'!$B:$N,13,FALSE))</f>
        <v/>
      </c>
      <c r="AT62" s="16" t="str">
        <f>IF(ISERROR(VLOOKUP(CONCATENATE($A62,"_",AT$2),'Reference data SID'!$B:$N,13,FALSE)),"",VLOOKUP(CONCATENATE($A62,"_",AT$2),'Reference data SID'!$B:$N,13,FALSE))</f>
        <v/>
      </c>
    </row>
    <row r="63" spans="1:46" x14ac:dyDescent="0.25">
      <c r="A63">
        <v>59</v>
      </c>
      <c r="B63" s="16" t="str">
        <f>IF(ISERROR(VLOOKUP(CONCATENATE($A63,"_",B$2),'Reference data SID'!$B:$N,13,FALSE)),"",VLOOKUP(CONCATENATE($A63,"_",B$2),'Reference data SID'!$B:$N,13,FALSE))</f>
        <v/>
      </c>
      <c r="C63" s="16" t="str">
        <f>IF(ISERROR(VLOOKUP(CONCATENATE($A63,"_",C$2),'Reference data SID'!$B:$N,13,FALSE)),"",VLOOKUP(CONCATENATE($A63,"_",C$2),'Reference data SID'!$B:$N,13,FALSE))</f>
        <v/>
      </c>
      <c r="D63" s="16" t="str">
        <f>IF(ISERROR(VLOOKUP(CONCATENATE($A63,"_",D$2),'Reference data SID'!$B:$N,13,FALSE)),"",VLOOKUP(CONCATENATE($A63,"_",D$2),'Reference data SID'!$B:$N,13,FALSE))</f>
        <v/>
      </c>
      <c r="E63" s="16" t="str">
        <f>IF(ISERROR(VLOOKUP(CONCATENATE($A63,"_",E$2),'Reference data SID'!$B:$N,13,FALSE)),"",VLOOKUP(CONCATENATE($A63,"_",E$2),'Reference data SID'!$B:$N,13,FALSE))</f>
        <v/>
      </c>
      <c r="F63" s="16" t="str">
        <f>IF(ISERROR(VLOOKUP(CONCATENATE($A63,"_",F$2),'Reference data SID'!$B:$N,13,FALSE)),"",VLOOKUP(CONCATENATE($A63,"_",F$2),'Reference data SID'!$B:$N,13,FALSE))</f>
        <v/>
      </c>
      <c r="G63" s="16" t="str">
        <f>IF(ISERROR(VLOOKUP(CONCATENATE($A63,"_",G$2),'Reference data SID'!$B:$N,13,FALSE)),"",VLOOKUP(CONCATENATE($A63,"_",G$2),'Reference data SID'!$B:$N,13,FALSE))</f>
        <v/>
      </c>
      <c r="H63" s="16" t="str">
        <f>IF(ISERROR(VLOOKUP(CONCATENATE($A63,"_",H$2),'Reference data SID'!$B:$N,13,FALSE)),"",VLOOKUP(CONCATENATE($A63,"_",H$2),'Reference data SID'!$B:$N,13,FALSE))</f>
        <v/>
      </c>
      <c r="I63" s="16" t="str">
        <f>IF(ISERROR(VLOOKUP(CONCATENATE($A63,"_",I$2),'Reference data SID'!$B:$N,13,FALSE)),"",VLOOKUP(CONCATENATE($A63,"_",I$2),'Reference data SID'!$B:$N,13,FALSE))</f>
        <v/>
      </c>
      <c r="J63" s="16" t="str">
        <f>IF(ISERROR(VLOOKUP(CONCATENATE($A63,"_",J$2),'Reference data SID'!$B:$N,13,FALSE)),"",VLOOKUP(CONCATENATE($A63,"_",J$2),'Reference data SID'!$B:$N,13,FALSE))</f>
        <v/>
      </c>
      <c r="K63" s="16" t="str">
        <f>IF(ISERROR(VLOOKUP(CONCATENATE($A63,"_",K$2),'Reference data SID'!$B:$N,13,FALSE)),"",VLOOKUP(CONCATENATE($A63,"_",K$2),'Reference data SID'!$B:$N,13,FALSE))</f>
        <v/>
      </c>
      <c r="L63" s="16" t="str">
        <f>IF(ISERROR(VLOOKUP(CONCATENATE($A63,"_",L$2),'Reference data SID'!$B:$N,13,FALSE)),"",VLOOKUP(CONCATENATE($A63,"_",L$2),'Reference data SID'!$B:$N,13,FALSE))</f>
        <v/>
      </c>
      <c r="M63" s="16" t="str">
        <f>IF(ISERROR(VLOOKUP(CONCATENATE($A63,"_",M$2),'Reference data SID'!$B:$N,13,FALSE)),"",VLOOKUP(CONCATENATE($A63,"_",M$2),'Reference data SID'!$B:$N,13,FALSE))</f>
        <v/>
      </c>
      <c r="N63" s="16" t="str">
        <f>IF(ISERROR(VLOOKUP(CONCATENATE($A63,"_",N$2),'Reference data SID'!$B:$N,13,FALSE)),"",VLOOKUP(CONCATENATE($A63,"_",N$2),'Reference data SID'!$B:$N,13,FALSE))</f>
        <v/>
      </c>
      <c r="O63" s="16" t="str">
        <f>IF(ISERROR(VLOOKUP(CONCATENATE($A63,"_",O$2),'Reference data SID'!$B:$N,13,FALSE)),"",VLOOKUP(CONCATENATE($A63,"_",O$2),'Reference data SID'!$B:$N,13,FALSE))</f>
        <v/>
      </c>
      <c r="P63" s="16" t="str">
        <f>IF(ISERROR(VLOOKUP(CONCATENATE($A63,"_",P$2),'Reference data SID'!$B:$N,13,FALSE)),"",VLOOKUP(CONCATENATE($A63,"_",P$2),'Reference data SID'!$B:$N,13,FALSE))</f>
        <v/>
      </c>
      <c r="Q63" s="16" t="str">
        <f>IF(ISERROR(VLOOKUP(CONCATENATE($A63,"_",Q$2),'Reference data SID'!$B:$N,13,FALSE)),"",VLOOKUP(CONCATENATE($A63,"_",Q$2),'Reference data SID'!$B:$N,13,FALSE))</f>
        <v/>
      </c>
      <c r="R63" s="16" t="str">
        <f>IF(ISERROR(VLOOKUP(CONCATENATE($A63,"_",R$2),'Reference data SID'!$B:$N,13,FALSE)),"",VLOOKUP(CONCATENATE($A63,"_",R$2),'Reference data SID'!$B:$N,13,FALSE))</f>
        <v/>
      </c>
      <c r="S63" s="16" t="str">
        <f>IF(ISERROR(VLOOKUP(CONCATENATE($A63,"_",S$2),'Reference data SID'!$B:$N,13,FALSE)),"",VLOOKUP(CONCATENATE($A63,"_",S$2),'Reference data SID'!$B:$N,13,FALSE))</f>
        <v/>
      </c>
      <c r="T63" s="16" t="str">
        <f>IF(ISERROR(VLOOKUP(CONCATENATE($A63,"_",T$2),'Reference data SID'!$B:$N,13,FALSE)),"",VLOOKUP(CONCATENATE($A63,"_",T$2),'Reference data SID'!$B:$N,13,FALSE))</f>
        <v/>
      </c>
      <c r="U63" s="16" t="str">
        <f>IF(ISERROR(VLOOKUP(CONCATENATE($A63,"_",U$2),'Reference data SID'!$B:$N,13,FALSE)),"",VLOOKUP(CONCATENATE($A63,"_",U$2),'Reference data SID'!$B:$N,13,FALSE))</f>
        <v/>
      </c>
      <c r="V63" s="16" t="str">
        <f>IF(ISERROR(VLOOKUP(CONCATENATE($A63,"_",V$2),'Reference data SID'!$B:$N,13,FALSE)),"",VLOOKUP(CONCATENATE($A63,"_",V$2),'Reference data SID'!$B:$N,13,FALSE))</f>
        <v/>
      </c>
      <c r="W63" s="16" t="str">
        <f>IF(ISERROR(VLOOKUP(CONCATENATE($A63,"_",W$2),'Reference data SID'!$B:$N,13,FALSE)),"",VLOOKUP(CONCATENATE($A63,"_",W$2),'Reference data SID'!$B:$N,13,FALSE))</f>
        <v/>
      </c>
      <c r="X63" s="16" t="str">
        <f>IF(ISERROR(VLOOKUP(CONCATENATE($A63,"_",X$2),'Reference data SID'!$B:$N,13,FALSE)),"",VLOOKUP(CONCATENATE($A63,"_",X$2),'Reference data SID'!$B:$N,13,FALSE))</f>
        <v/>
      </c>
      <c r="Y63" s="17" t="str">
        <f>IF(ISERROR(VLOOKUP(CONCATENATE($A63,"_",Y$2),'Reference data SID'!$B:$N,13,FALSE)),"",VLOOKUP(CONCATENATE($A63,"_",Y$2),'Reference data SID'!$B:$N,13,FALSE))</f>
        <v>33496-48-9</v>
      </c>
      <c r="Z63" s="16" t="str">
        <f>IF(ISERROR(VLOOKUP(CONCATENATE($A63,"_",Z$2),'Reference data SID'!$B:$N,13,FALSE)),"",VLOOKUP(CONCATENATE($A63,"_",Z$2),'Reference data SID'!$B:$N,13,FALSE))</f>
        <v/>
      </c>
      <c r="AA63" s="16" t="str">
        <f>IF(ISERROR(VLOOKUP(CONCATENATE($A63,"_",AA$2),'Reference data SID'!$B:$N,13,FALSE)),"",VLOOKUP(CONCATENATE($A63,"_",AA$2),'Reference data SID'!$B:$N,13,FALSE))</f>
        <v/>
      </c>
      <c r="AB63" s="16" t="str">
        <f>IF(ISERROR(VLOOKUP(CONCATENATE($A63,"_",AB$2),'Reference data SID'!$B:$N,13,FALSE)),"",VLOOKUP(CONCATENATE($A63,"_",AB$2),'Reference data SID'!$B:$N,13,FALSE))</f>
        <v/>
      </c>
      <c r="AC63" s="16" t="str">
        <f>IF(ISERROR(VLOOKUP(CONCATENATE($A63,"_",AC$2),'Reference data SID'!$B:$N,13,FALSE)),"",VLOOKUP(CONCATENATE($A63,"_",AC$2),'Reference data SID'!$B:$N,13,FALSE))</f>
        <v/>
      </c>
      <c r="AD63" s="16" t="str">
        <f>IF(ISERROR(VLOOKUP(CONCATENATE($A63,"_",AD$2),'Reference data SID'!$B:$N,13,FALSE)),"",VLOOKUP(CONCATENATE($A63,"_",AD$2),'Reference data SID'!$B:$N,13,FALSE))</f>
        <v/>
      </c>
      <c r="AE63" s="16" t="str">
        <f>IF(ISERROR(VLOOKUP(CONCATENATE($A63,"_",AE$2),'Reference data SID'!$B:$N,13,FALSE)),"",VLOOKUP(CONCATENATE($A63,"_",AE$2),'Reference data SID'!$B:$N,13,FALSE))</f>
        <v/>
      </c>
      <c r="AF63" s="16" t="str">
        <f>IF(ISERROR(VLOOKUP(CONCATENATE($A63,"_",AF$2),'Reference data SID'!$B:$N,13,FALSE)),"",VLOOKUP(CONCATENATE($A63,"_",AF$2),'Reference data SID'!$B:$N,13,FALSE))</f>
        <v/>
      </c>
      <c r="AG63" s="16" t="str">
        <f>IF(ISERROR(VLOOKUP(CONCATENATE($A63,"_",AG$2),'Reference data SID'!$B:$N,13,FALSE)),"",VLOOKUP(CONCATENATE($A63,"_",AG$2),'Reference data SID'!$B:$N,13,FALSE))</f>
        <v/>
      </c>
      <c r="AH63" s="16" t="str">
        <f>IF(ISERROR(VLOOKUP(CONCATENATE($A63,"_",AH$2),'Reference data SID'!$B:$N,13,FALSE)),"",VLOOKUP(CONCATENATE($A63,"_",AH$2),'Reference data SID'!$B:$N,13,FALSE))</f>
        <v/>
      </c>
      <c r="AI63" s="16" t="str">
        <f>IF(ISERROR(VLOOKUP(CONCATENATE($A63,"_",AI$2),'Reference data SID'!$B:$N,13,FALSE)),"",VLOOKUP(CONCATENATE($A63,"_",AI$2),'Reference data SID'!$B:$N,13,FALSE))</f>
        <v/>
      </c>
      <c r="AJ63" s="16" t="str">
        <f>IF(ISERROR(VLOOKUP(CONCATENATE($A63,"_",AJ$2),'Reference data SID'!$B:$N,13,FALSE)),"",VLOOKUP(CONCATENATE($A63,"_",AJ$2),'Reference data SID'!$B:$N,13,FALSE))</f>
        <v/>
      </c>
      <c r="AK63" s="16" t="str">
        <f>IF(ISERROR(VLOOKUP(CONCATENATE($A63,"_",AK$2),'Reference data SID'!$B:$N,13,FALSE)),"",VLOOKUP(CONCATENATE($A63,"_",AK$2),'Reference data SID'!$B:$N,13,FALSE))</f>
        <v/>
      </c>
      <c r="AL63" s="16" t="str">
        <f>IF(ISERROR(VLOOKUP(CONCATENATE($A63,"_",AL$2),'Reference data SID'!$B:$N,13,FALSE)),"",VLOOKUP(CONCATENATE($A63,"_",AL$2),'Reference data SID'!$B:$N,13,FALSE))</f>
        <v/>
      </c>
      <c r="AM63" s="16" t="str">
        <f>IF(ISERROR(VLOOKUP(CONCATENATE($A63,"_",AM$2),'Reference data SID'!$B:$N,13,FALSE)),"",VLOOKUP(CONCATENATE($A63,"_",AM$2),'Reference data SID'!$B:$N,13,FALSE))</f>
        <v/>
      </c>
      <c r="AN63" s="16" t="str">
        <f>IF(ISERROR(VLOOKUP(CONCATENATE($A63,"_",AN$2),'Reference data SID'!$B:$N,13,FALSE)),"",VLOOKUP(CONCATENATE($A63,"_",AN$2),'Reference data SID'!$B:$N,13,FALSE))</f>
        <v/>
      </c>
      <c r="AO63" s="16" t="str">
        <f>IF(ISERROR(VLOOKUP(CONCATENATE($A63,"_",AO$2),'Reference data SID'!$B:$N,13,FALSE)),"",VLOOKUP(CONCATENATE($A63,"_",AO$2),'Reference data SID'!$B:$N,13,FALSE))</f>
        <v/>
      </c>
      <c r="AP63" s="16" t="str">
        <f>IF(ISERROR(VLOOKUP(CONCATENATE($A63,"_",AP$2),'Reference data SID'!$B:$N,13,FALSE)),"",VLOOKUP(CONCATENATE($A63,"_",AP$2),'Reference data SID'!$B:$N,13,FALSE))</f>
        <v/>
      </c>
      <c r="AQ63" s="16" t="str">
        <f>IF(ISERROR(VLOOKUP(CONCATENATE($A63,"_",AQ$2),'Reference data SID'!$B:$N,13,FALSE)),"",VLOOKUP(CONCATENATE($A63,"_",AQ$2),'Reference data SID'!$B:$N,13,FALSE))</f>
        <v/>
      </c>
      <c r="AR63" s="16" t="str">
        <f>IF(ISERROR(VLOOKUP(CONCATENATE($A63,"_",AR$2),'Reference data SID'!$B:$N,13,FALSE)),"",VLOOKUP(CONCATENATE($A63,"_",AR$2),'Reference data SID'!$B:$N,13,FALSE))</f>
        <v/>
      </c>
      <c r="AS63" s="16" t="str">
        <f>IF(ISERROR(VLOOKUP(CONCATENATE($A63,"_",AS$2),'Reference data SID'!$B:$N,13,FALSE)),"",VLOOKUP(CONCATENATE($A63,"_",AS$2),'Reference data SID'!$B:$N,13,FALSE))</f>
        <v/>
      </c>
      <c r="AT63" s="16" t="str">
        <f>IF(ISERROR(VLOOKUP(CONCATENATE($A63,"_",AT$2),'Reference data SID'!$B:$N,13,FALSE)),"",VLOOKUP(CONCATENATE($A63,"_",AT$2),'Reference data SID'!$B:$N,13,FALSE))</f>
        <v/>
      </c>
    </row>
    <row r="64" spans="1:46" x14ac:dyDescent="0.25">
      <c r="A64">
        <v>60</v>
      </c>
      <c r="B64" s="16" t="str">
        <f>IF(ISERROR(VLOOKUP(CONCATENATE($A64,"_",B$2),'Reference data SID'!$B:$N,13,FALSE)),"",VLOOKUP(CONCATENATE($A64,"_",B$2),'Reference data SID'!$B:$N,13,FALSE))</f>
        <v/>
      </c>
      <c r="C64" s="16" t="str">
        <f>IF(ISERROR(VLOOKUP(CONCATENATE($A64,"_",C$2),'Reference data SID'!$B:$N,13,FALSE)),"",VLOOKUP(CONCATENATE($A64,"_",C$2),'Reference data SID'!$B:$N,13,FALSE))</f>
        <v/>
      </c>
      <c r="D64" s="16" t="str">
        <f>IF(ISERROR(VLOOKUP(CONCATENATE($A64,"_",D$2),'Reference data SID'!$B:$N,13,FALSE)),"",VLOOKUP(CONCATENATE($A64,"_",D$2),'Reference data SID'!$B:$N,13,FALSE))</f>
        <v/>
      </c>
      <c r="E64" s="16" t="str">
        <f>IF(ISERROR(VLOOKUP(CONCATENATE($A64,"_",E$2),'Reference data SID'!$B:$N,13,FALSE)),"",VLOOKUP(CONCATENATE($A64,"_",E$2),'Reference data SID'!$B:$N,13,FALSE))</f>
        <v/>
      </c>
      <c r="F64" s="16" t="str">
        <f>IF(ISERROR(VLOOKUP(CONCATENATE($A64,"_",F$2),'Reference data SID'!$B:$N,13,FALSE)),"",VLOOKUP(CONCATENATE($A64,"_",F$2),'Reference data SID'!$B:$N,13,FALSE))</f>
        <v/>
      </c>
      <c r="G64" s="16" t="str">
        <f>IF(ISERROR(VLOOKUP(CONCATENATE($A64,"_",G$2),'Reference data SID'!$B:$N,13,FALSE)),"",VLOOKUP(CONCATENATE($A64,"_",G$2),'Reference data SID'!$B:$N,13,FALSE))</f>
        <v/>
      </c>
      <c r="H64" s="16" t="str">
        <f>IF(ISERROR(VLOOKUP(CONCATENATE($A64,"_",H$2),'Reference data SID'!$B:$N,13,FALSE)),"",VLOOKUP(CONCATENATE($A64,"_",H$2),'Reference data SID'!$B:$N,13,FALSE))</f>
        <v/>
      </c>
      <c r="I64" s="16" t="str">
        <f>IF(ISERROR(VLOOKUP(CONCATENATE($A64,"_",I$2),'Reference data SID'!$B:$N,13,FALSE)),"",VLOOKUP(CONCATENATE($A64,"_",I$2),'Reference data SID'!$B:$N,13,FALSE))</f>
        <v/>
      </c>
      <c r="J64" s="16" t="str">
        <f>IF(ISERROR(VLOOKUP(CONCATENATE($A64,"_",J$2),'Reference data SID'!$B:$N,13,FALSE)),"",VLOOKUP(CONCATENATE($A64,"_",J$2),'Reference data SID'!$B:$N,13,FALSE))</f>
        <v/>
      </c>
      <c r="K64" s="16" t="str">
        <f>IF(ISERROR(VLOOKUP(CONCATENATE($A64,"_",K$2),'Reference data SID'!$B:$N,13,FALSE)),"",VLOOKUP(CONCATENATE($A64,"_",K$2),'Reference data SID'!$B:$N,13,FALSE))</f>
        <v/>
      </c>
      <c r="L64" s="16" t="str">
        <f>IF(ISERROR(VLOOKUP(CONCATENATE($A64,"_",L$2),'Reference data SID'!$B:$N,13,FALSE)),"",VLOOKUP(CONCATENATE($A64,"_",L$2),'Reference data SID'!$B:$N,13,FALSE))</f>
        <v/>
      </c>
      <c r="M64" s="16" t="str">
        <f>IF(ISERROR(VLOOKUP(CONCATENATE($A64,"_",M$2),'Reference data SID'!$B:$N,13,FALSE)),"",VLOOKUP(CONCATENATE($A64,"_",M$2),'Reference data SID'!$B:$N,13,FALSE))</f>
        <v/>
      </c>
      <c r="N64" s="16" t="str">
        <f>IF(ISERROR(VLOOKUP(CONCATENATE($A64,"_",N$2),'Reference data SID'!$B:$N,13,FALSE)),"",VLOOKUP(CONCATENATE($A64,"_",N$2),'Reference data SID'!$B:$N,13,FALSE))</f>
        <v/>
      </c>
      <c r="O64" s="16" t="str">
        <f>IF(ISERROR(VLOOKUP(CONCATENATE($A64,"_",O$2),'Reference data SID'!$B:$N,13,FALSE)),"",VLOOKUP(CONCATENATE($A64,"_",O$2),'Reference data SID'!$B:$N,13,FALSE))</f>
        <v/>
      </c>
      <c r="P64" s="16" t="str">
        <f>IF(ISERROR(VLOOKUP(CONCATENATE($A64,"_",P$2),'Reference data SID'!$B:$N,13,FALSE)),"",VLOOKUP(CONCATENATE($A64,"_",P$2),'Reference data SID'!$B:$N,13,FALSE))</f>
        <v/>
      </c>
      <c r="Q64" s="16" t="str">
        <f>IF(ISERROR(VLOOKUP(CONCATENATE($A64,"_",Q$2),'Reference data SID'!$B:$N,13,FALSE)),"",VLOOKUP(CONCATENATE($A64,"_",Q$2),'Reference data SID'!$B:$N,13,FALSE))</f>
        <v/>
      </c>
      <c r="R64" s="16" t="str">
        <f>IF(ISERROR(VLOOKUP(CONCATENATE($A64,"_",R$2),'Reference data SID'!$B:$N,13,FALSE)),"",VLOOKUP(CONCATENATE($A64,"_",R$2),'Reference data SID'!$B:$N,13,FALSE))</f>
        <v/>
      </c>
      <c r="S64" s="16" t="str">
        <f>IF(ISERROR(VLOOKUP(CONCATENATE($A64,"_",S$2),'Reference data SID'!$B:$N,13,FALSE)),"",VLOOKUP(CONCATENATE($A64,"_",S$2),'Reference data SID'!$B:$N,13,FALSE))</f>
        <v/>
      </c>
      <c r="T64" s="16" t="str">
        <f>IF(ISERROR(VLOOKUP(CONCATENATE($A64,"_",T$2),'Reference data SID'!$B:$N,13,FALSE)),"",VLOOKUP(CONCATENATE($A64,"_",T$2),'Reference data SID'!$B:$N,13,FALSE))</f>
        <v/>
      </c>
      <c r="U64" s="16" t="str">
        <f>IF(ISERROR(VLOOKUP(CONCATENATE($A64,"_",U$2),'Reference data SID'!$B:$N,13,FALSE)),"",VLOOKUP(CONCATENATE($A64,"_",U$2),'Reference data SID'!$B:$N,13,FALSE))</f>
        <v/>
      </c>
      <c r="V64" s="16" t="str">
        <f>IF(ISERROR(VLOOKUP(CONCATENATE($A64,"_",V$2),'Reference data SID'!$B:$N,13,FALSE)),"",VLOOKUP(CONCATENATE($A64,"_",V$2),'Reference data SID'!$B:$N,13,FALSE))</f>
        <v/>
      </c>
      <c r="W64" s="16" t="str">
        <f>IF(ISERROR(VLOOKUP(CONCATENATE($A64,"_",W$2),'Reference data SID'!$B:$N,13,FALSE)),"",VLOOKUP(CONCATENATE($A64,"_",W$2),'Reference data SID'!$B:$N,13,FALSE))</f>
        <v/>
      </c>
      <c r="X64" s="16" t="str">
        <f>IF(ISERROR(VLOOKUP(CONCATENATE($A64,"_",X$2),'Reference data SID'!$B:$N,13,FALSE)),"",VLOOKUP(CONCATENATE($A64,"_",X$2),'Reference data SID'!$B:$N,13,FALSE))</f>
        <v/>
      </c>
      <c r="Y64" s="17" t="str">
        <f>IF(ISERROR(VLOOKUP(CONCATENATE($A64,"_",Y$2),'Reference data SID'!$B:$N,13,FALSE)),"",VLOOKUP(CONCATENATE($A64,"_",Y$2),'Reference data SID'!$B:$N,13,FALSE))</f>
        <v>30389-25-4</v>
      </c>
      <c r="Z64" s="16" t="str">
        <f>IF(ISERROR(VLOOKUP(CONCATENATE($A64,"_",Z$2),'Reference data SID'!$B:$N,13,FALSE)),"",VLOOKUP(CONCATENATE($A64,"_",Z$2),'Reference data SID'!$B:$N,13,FALSE))</f>
        <v/>
      </c>
      <c r="AA64" s="16" t="str">
        <f>IF(ISERROR(VLOOKUP(CONCATENATE($A64,"_",AA$2),'Reference data SID'!$B:$N,13,FALSE)),"",VLOOKUP(CONCATENATE($A64,"_",AA$2),'Reference data SID'!$B:$N,13,FALSE))</f>
        <v/>
      </c>
      <c r="AB64" s="16" t="str">
        <f>IF(ISERROR(VLOOKUP(CONCATENATE($A64,"_",AB$2),'Reference data SID'!$B:$N,13,FALSE)),"",VLOOKUP(CONCATENATE($A64,"_",AB$2),'Reference data SID'!$B:$N,13,FALSE))</f>
        <v/>
      </c>
      <c r="AC64" s="16" t="str">
        <f>IF(ISERROR(VLOOKUP(CONCATENATE($A64,"_",AC$2),'Reference data SID'!$B:$N,13,FALSE)),"",VLOOKUP(CONCATENATE($A64,"_",AC$2),'Reference data SID'!$B:$N,13,FALSE))</f>
        <v/>
      </c>
      <c r="AD64" s="16" t="str">
        <f>IF(ISERROR(VLOOKUP(CONCATENATE($A64,"_",AD$2),'Reference data SID'!$B:$N,13,FALSE)),"",VLOOKUP(CONCATENATE($A64,"_",AD$2),'Reference data SID'!$B:$N,13,FALSE))</f>
        <v/>
      </c>
      <c r="AE64" s="16" t="str">
        <f>IF(ISERROR(VLOOKUP(CONCATENATE($A64,"_",AE$2),'Reference data SID'!$B:$N,13,FALSE)),"",VLOOKUP(CONCATENATE($A64,"_",AE$2),'Reference data SID'!$B:$N,13,FALSE))</f>
        <v/>
      </c>
      <c r="AF64" s="16" t="str">
        <f>IF(ISERROR(VLOOKUP(CONCATENATE($A64,"_",AF$2),'Reference data SID'!$B:$N,13,FALSE)),"",VLOOKUP(CONCATENATE($A64,"_",AF$2),'Reference data SID'!$B:$N,13,FALSE))</f>
        <v/>
      </c>
      <c r="AG64" s="16" t="str">
        <f>IF(ISERROR(VLOOKUP(CONCATENATE($A64,"_",AG$2),'Reference data SID'!$B:$N,13,FALSE)),"",VLOOKUP(CONCATENATE($A64,"_",AG$2),'Reference data SID'!$B:$N,13,FALSE))</f>
        <v/>
      </c>
      <c r="AH64" s="16" t="str">
        <f>IF(ISERROR(VLOOKUP(CONCATENATE($A64,"_",AH$2),'Reference data SID'!$B:$N,13,FALSE)),"",VLOOKUP(CONCATENATE($A64,"_",AH$2),'Reference data SID'!$B:$N,13,FALSE))</f>
        <v/>
      </c>
      <c r="AI64" s="16" t="str">
        <f>IF(ISERROR(VLOOKUP(CONCATENATE($A64,"_",AI$2),'Reference data SID'!$B:$N,13,FALSE)),"",VLOOKUP(CONCATENATE($A64,"_",AI$2),'Reference data SID'!$B:$N,13,FALSE))</f>
        <v/>
      </c>
      <c r="AJ64" s="16" t="str">
        <f>IF(ISERROR(VLOOKUP(CONCATENATE($A64,"_",AJ$2),'Reference data SID'!$B:$N,13,FALSE)),"",VLOOKUP(CONCATENATE($A64,"_",AJ$2),'Reference data SID'!$B:$N,13,FALSE))</f>
        <v/>
      </c>
      <c r="AK64" s="16" t="str">
        <f>IF(ISERROR(VLOOKUP(CONCATENATE($A64,"_",AK$2),'Reference data SID'!$B:$N,13,FALSE)),"",VLOOKUP(CONCATENATE($A64,"_",AK$2),'Reference data SID'!$B:$N,13,FALSE))</f>
        <v/>
      </c>
      <c r="AL64" s="16" t="str">
        <f>IF(ISERROR(VLOOKUP(CONCATENATE($A64,"_",AL$2),'Reference data SID'!$B:$N,13,FALSE)),"",VLOOKUP(CONCATENATE($A64,"_",AL$2),'Reference data SID'!$B:$N,13,FALSE))</f>
        <v/>
      </c>
      <c r="AM64" s="16" t="str">
        <f>IF(ISERROR(VLOOKUP(CONCATENATE($A64,"_",AM$2),'Reference data SID'!$B:$N,13,FALSE)),"",VLOOKUP(CONCATENATE($A64,"_",AM$2),'Reference data SID'!$B:$N,13,FALSE))</f>
        <v/>
      </c>
      <c r="AN64" s="16" t="str">
        <f>IF(ISERROR(VLOOKUP(CONCATENATE($A64,"_",AN$2),'Reference data SID'!$B:$N,13,FALSE)),"",VLOOKUP(CONCATENATE($A64,"_",AN$2),'Reference data SID'!$B:$N,13,FALSE))</f>
        <v/>
      </c>
      <c r="AO64" s="16" t="str">
        <f>IF(ISERROR(VLOOKUP(CONCATENATE($A64,"_",AO$2),'Reference data SID'!$B:$N,13,FALSE)),"",VLOOKUP(CONCATENATE($A64,"_",AO$2),'Reference data SID'!$B:$N,13,FALSE))</f>
        <v/>
      </c>
      <c r="AP64" s="16" t="str">
        <f>IF(ISERROR(VLOOKUP(CONCATENATE($A64,"_",AP$2),'Reference data SID'!$B:$N,13,FALSE)),"",VLOOKUP(CONCATENATE($A64,"_",AP$2),'Reference data SID'!$B:$N,13,FALSE))</f>
        <v/>
      </c>
      <c r="AQ64" s="16" t="str">
        <f>IF(ISERROR(VLOOKUP(CONCATENATE($A64,"_",AQ$2),'Reference data SID'!$B:$N,13,FALSE)),"",VLOOKUP(CONCATENATE($A64,"_",AQ$2),'Reference data SID'!$B:$N,13,FALSE))</f>
        <v/>
      </c>
      <c r="AR64" s="16" t="str">
        <f>IF(ISERROR(VLOOKUP(CONCATENATE($A64,"_",AR$2),'Reference data SID'!$B:$N,13,FALSE)),"",VLOOKUP(CONCATENATE($A64,"_",AR$2),'Reference data SID'!$B:$N,13,FALSE))</f>
        <v/>
      </c>
      <c r="AS64" s="16" t="str">
        <f>IF(ISERROR(VLOOKUP(CONCATENATE($A64,"_",AS$2),'Reference data SID'!$B:$N,13,FALSE)),"",VLOOKUP(CONCATENATE($A64,"_",AS$2),'Reference data SID'!$B:$N,13,FALSE))</f>
        <v/>
      </c>
      <c r="AT64" s="16" t="str">
        <f>IF(ISERROR(VLOOKUP(CONCATENATE($A64,"_",AT$2),'Reference data SID'!$B:$N,13,FALSE)),"",VLOOKUP(CONCATENATE($A64,"_",AT$2),'Reference data SID'!$B:$N,13,FALSE))</f>
        <v/>
      </c>
    </row>
    <row r="65" spans="1:46" x14ac:dyDescent="0.25">
      <c r="A65">
        <v>61</v>
      </c>
      <c r="B65" s="16" t="str">
        <f>IF(ISERROR(VLOOKUP(CONCATENATE($A65,"_",B$2),'Reference data SID'!$B:$N,13,FALSE)),"",VLOOKUP(CONCATENATE($A65,"_",B$2),'Reference data SID'!$B:$N,13,FALSE))</f>
        <v/>
      </c>
      <c r="C65" s="16" t="str">
        <f>IF(ISERROR(VLOOKUP(CONCATENATE($A65,"_",C$2),'Reference data SID'!$B:$N,13,FALSE)),"",VLOOKUP(CONCATENATE($A65,"_",C$2),'Reference data SID'!$B:$N,13,FALSE))</f>
        <v/>
      </c>
      <c r="D65" s="16" t="str">
        <f>IF(ISERROR(VLOOKUP(CONCATENATE($A65,"_",D$2),'Reference data SID'!$B:$N,13,FALSE)),"",VLOOKUP(CONCATENATE($A65,"_",D$2),'Reference data SID'!$B:$N,13,FALSE))</f>
        <v/>
      </c>
      <c r="E65" s="16" t="str">
        <f>IF(ISERROR(VLOOKUP(CONCATENATE($A65,"_",E$2),'Reference data SID'!$B:$N,13,FALSE)),"",VLOOKUP(CONCATENATE($A65,"_",E$2),'Reference data SID'!$B:$N,13,FALSE))</f>
        <v/>
      </c>
      <c r="F65" s="16" t="str">
        <f>IF(ISERROR(VLOOKUP(CONCATENATE($A65,"_",F$2),'Reference data SID'!$B:$N,13,FALSE)),"",VLOOKUP(CONCATENATE($A65,"_",F$2),'Reference data SID'!$B:$N,13,FALSE))</f>
        <v/>
      </c>
      <c r="G65" s="16" t="str">
        <f>IF(ISERROR(VLOOKUP(CONCATENATE($A65,"_",G$2),'Reference data SID'!$B:$N,13,FALSE)),"",VLOOKUP(CONCATENATE($A65,"_",G$2),'Reference data SID'!$B:$N,13,FALSE))</f>
        <v/>
      </c>
      <c r="H65" s="16" t="str">
        <f>IF(ISERROR(VLOOKUP(CONCATENATE($A65,"_",H$2),'Reference data SID'!$B:$N,13,FALSE)),"",VLOOKUP(CONCATENATE($A65,"_",H$2),'Reference data SID'!$B:$N,13,FALSE))</f>
        <v/>
      </c>
      <c r="I65" s="16" t="str">
        <f>IF(ISERROR(VLOOKUP(CONCATENATE($A65,"_",I$2),'Reference data SID'!$B:$N,13,FALSE)),"",VLOOKUP(CONCATENATE($A65,"_",I$2),'Reference data SID'!$B:$N,13,FALSE))</f>
        <v/>
      </c>
      <c r="J65" s="16" t="str">
        <f>IF(ISERROR(VLOOKUP(CONCATENATE($A65,"_",J$2),'Reference data SID'!$B:$N,13,FALSE)),"",VLOOKUP(CONCATENATE($A65,"_",J$2),'Reference data SID'!$B:$N,13,FALSE))</f>
        <v/>
      </c>
      <c r="K65" s="16" t="str">
        <f>IF(ISERROR(VLOOKUP(CONCATENATE($A65,"_",K$2),'Reference data SID'!$B:$N,13,FALSE)),"",VLOOKUP(CONCATENATE($A65,"_",K$2),'Reference data SID'!$B:$N,13,FALSE))</f>
        <v/>
      </c>
      <c r="L65" s="16" t="str">
        <f>IF(ISERROR(VLOOKUP(CONCATENATE($A65,"_",L$2),'Reference data SID'!$B:$N,13,FALSE)),"",VLOOKUP(CONCATENATE($A65,"_",L$2),'Reference data SID'!$B:$N,13,FALSE))</f>
        <v/>
      </c>
      <c r="M65" s="16" t="str">
        <f>IF(ISERROR(VLOOKUP(CONCATENATE($A65,"_",M$2),'Reference data SID'!$B:$N,13,FALSE)),"",VLOOKUP(CONCATENATE($A65,"_",M$2),'Reference data SID'!$B:$N,13,FALSE))</f>
        <v/>
      </c>
      <c r="N65" s="16" t="str">
        <f>IF(ISERROR(VLOOKUP(CONCATENATE($A65,"_",N$2),'Reference data SID'!$B:$N,13,FALSE)),"",VLOOKUP(CONCATENATE($A65,"_",N$2),'Reference data SID'!$B:$N,13,FALSE))</f>
        <v/>
      </c>
      <c r="O65" s="16" t="str">
        <f>IF(ISERROR(VLOOKUP(CONCATENATE($A65,"_",O$2),'Reference data SID'!$B:$N,13,FALSE)),"",VLOOKUP(CONCATENATE($A65,"_",O$2),'Reference data SID'!$B:$N,13,FALSE))</f>
        <v/>
      </c>
      <c r="P65" s="16" t="str">
        <f>IF(ISERROR(VLOOKUP(CONCATENATE($A65,"_",P$2),'Reference data SID'!$B:$N,13,FALSE)),"",VLOOKUP(CONCATENATE($A65,"_",P$2),'Reference data SID'!$B:$N,13,FALSE))</f>
        <v/>
      </c>
      <c r="Q65" s="16" t="str">
        <f>IF(ISERROR(VLOOKUP(CONCATENATE($A65,"_",Q$2),'Reference data SID'!$B:$N,13,FALSE)),"",VLOOKUP(CONCATENATE($A65,"_",Q$2),'Reference data SID'!$B:$N,13,FALSE))</f>
        <v/>
      </c>
      <c r="R65" s="16" t="str">
        <f>IF(ISERROR(VLOOKUP(CONCATENATE($A65,"_",R$2),'Reference data SID'!$B:$N,13,FALSE)),"",VLOOKUP(CONCATENATE($A65,"_",R$2),'Reference data SID'!$B:$N,13,FALSE))</f>
        <v/>
      </c>
      <c r="S65" s="16" t="str">
        <f>IF(ISERROR(VLOOKUP(CONCATENATE($A65,"_",S$2),'Reference data SID'!$B:$N,13,FALSE)),"",VLOOKUP(CONCATENATE($A65,"_",S$2),'Reference data SID'!$B:$N,13,FALSE))</f>
        <v/>
      </c>
      <c r="T65" s="16" t="str">
        <f>IF(ISERROR(VLOOKUP(CONCATENATE($A65,"_",T$2),'Reference data SID'!$B:$N,13,FALSE)),"",VLOOKUP(CONCATENATE($A65,"_",T$2),'Reference data SID'!$B:$N,13,FALSE))</f>
        <v/>
      </c>
      <c r="U65" s="16" t="str">
        <f>IF(ISERROR(VLOOKUP(CONCATENATE($A65,"_",U$2),'Reference data SID'!$B:$N,13,FALSE)),"",VLOOKUP(CONCATENATE($A65,"_",U$2),'Reference data SID'!$B:$N,13,FALSE))</f>
        <v/>
      </c>
      <c r="V65" s="16" t="str">
        <f>IF(ISERROR(VLOOKUP(CONCATENATE($A65,"_",V$2),'Reference data SID'!$B:$N,13,FALSE)),"",VLOOKUP(CONCATENATE($A65,"_",V$2),'Reference data SID'!$B:$N,13,FALSE))</f>
        <v/>
      </c>
      <c r="W65" s="16" t="str">
        <f>IF(ISERROR(VLOOKUP(CONCATENATE($A65,"_",W$2),'Reference data SID'!$B:$N,13,FALSE)),"",VLOOKUP(CONCATENATE($A65,"_",W$2),'Reference data SID'!$B:$N,13,FALSE))</f>
        <v/>
      </c>
      <c r="X65" s="16" t="str">
        <f>IF(ISERROR(VLOOKUP(CONCATENATE($A65,"_",X$2),'Reference data SID'!$B:$N,13,FALSE)),"",VLOOKUP(CONCATENATE($A65,"_",X$2),'Reference data SID'!$B:$N,13,FALSE))</f>
        <v/>
      </c>
      <c r="Y65" s="17" t="str">
        <f>IF(ISERROR(VLOOKUP(CONCATENATE($A65,"_",Y$2),'Reference data SID'!$B:$N,13,FALSE)),"",VLOOKUP(CONCATENATE($A65,"_",Y$2),'Reference data SID'!$B:$N,13,FALSE))</f>
        <v>30046-31-2</v>
      </c>
      <c r="Z65" s="16" t="str">
        <f>IF(ISERROR(VLOOKUP(CONCATENATE($A65,"_",Z$2),'Reference data SID'!$B:$N,13,FALSE)),"",VLOOKUP(CONCATENATE($A65,"_",Z$2),'Reference data SID'!$B:$N,13,FALSE))</f>
        <v/>
      </c>
      <c r="AA65" s="16" t="str">
        <f>IF(ISERROR(VLOOKUP(CONCATENATE($A65,"_",AA$2),'Reference data SID'!$B:$N,13,FALSE)),"",VLOOKUP(CONCATENATE($A65,"_",AA$2),'Reference data SID'!$B:$N,13,FALSE))</f>
        <v/>
      </c>
      <c r="AB65" s="16" t="str">
        <f>IF(ISERROR(VLOOKUP(CONCATENATE($A65,"_",AB$2),'Reference data SID'!$B:$N,13,FALSE)),"",VLOOKUP(CONCATENATE($A65,"_",AB$2),'Reference data SID'!$B:$N,13,FALSE))</f>
        <v/>
      </c>
      <c r="AC65" s="16" t="str">
        <f>IF(ISERROR(VLOOKUP(CONCATENATE($A65,"_",AC$2),'Reference data SID'!$B:$N,13,FALSE)),"",VLOOKUP(CONCATENATE($A65,"_",AC$2),'Reference data SID'!$B:$N,13,FALSE))</f>
        <v/>
      </c>
      <c r="AD65" s="16" t="str">
        <f>IF(ISERROR(VLOOKUP(CONCATENATE($A65,"_",AD$2),'Reference data SID'!$B:$N,13,FALSE)),"",VLOOKUP(CONCATENATE($A65,"_",AD$2),'Reference data SID'!$B:$N,13,FALSE))</f>
        <v/>
      </c>
      <c r="AE65" s="16" t="str">
        <f>IF(ISERROR(VLOOKUP(CONCATENATE($A65,"_",AE$2),'Reference data SID'!$B:$N,13,FALSE)),"",VLOOKUP(CONCATENATE($A65,"_",AE$2),'Reference data SID'!$B:$N,13,FALSE))</f>
        <v/>
      </c>
      <c r="AF65" s="16" t="str">
        <f>IF(ISERROR(VLOOKUP(CONCATENATE($A65,"_",AF$2),'Reference data SID'!$B:$N,13,FALSE)),"",VLOOKUP(CONCATENATE($A65,"_",AF$2),'Reference data SID'!$B:$N,13,FALSE))</f>
        <v/>
      </c>
      <c r="AG65" s="16" t="str">
        <f>IF(ISERROR(VLOOKUP(CONCATENATE($A65,"_",AG$2),'Reference data SID'!$B:$N,13,FALSE)),"",VLOOKUP(CONCATENATE($A65,"_",AG$2),'Reference data SID'!$B:$N,13,FALSE))</f>
        <v/>
      </c>
      <c r="AH65" s="16" t="str">
        <f>IF(ISERROR(VLOOKUP(CONCATENATE($A65,"_",AH$2),'Reference data SID'!$B:$N,13,FALSE)),"",VLOOKUP(CONCATENATE($A65,"_",AH$2),'Reference data SID'!$B:$N,13,FALSE))</f>
        <v/>
      </c>
      <c r="AI65" s="16" t="str">
        <f>IF(ISERROR(VLOOKUP(CONCATENATE($A65,"_",AI$2),'Reference data SID'!$B:$N,13,FALSE)),"",VLOOKUP(CONCATENATE($A65,"_",AI$2),'Reference data SID'!$B:$N,13,FALSE))</f>
        <v/>
      </c>
      <c r="AJ65" s="16" t="str">
        <f>IF(ISERROR(VLOOKUP(CONCATENATE($A65,"_",AJ$2),'Reference data SID'!$B:$N,13,FALSE)),"",VLOOKUP(CONCATENATE($A65,"_",AJ$2),'Reference data SID'!$B:$N,13,FALSE))</f>
        <v/>
      </c>
      <c r="AK65" s="16" t="str">
        <f>IF(ISERROR(VLOOKUP(CONCATENATE($A65,"_",AK$2),'Reference data SID'!$B:$N,13,FALSE)),"",VLOOKUP(CONCATENATE($A65,"_",AK$2),'Reference data SID'!$B:$N,13,FALSE))</f>
        <v/>
      </c>
      <c r="AL65" s="16" t="str">
        <f>IF(ISERROR(VLOOKUP(CONCATENATE($A65,"_",AL$2),'Reference data SID'!$B:$N,13,FALSE)),"",VLOOKUP(CONCATENATE($A65,"_",AL$2),'Reference data SID'!$B:$N,13,FALSE))</f>
        <v/>
      </c>
      <c r="AM65" s="16" t="str">
        <f>IF(ISERROR(VLOOKUP(CONCATENATE($A65,"_",AM$2),'Reference data SID'!$B:$N,13,FALSE)),"",VLOOKUP(CONCATENATE($A65,"_",AM$2),'Reference data SID'!$B:$N,13,FALSE))</f>
        <v/>
      </c>
      <c r="AN65" s="16" t="str">
        <f>IF(ISERROR(VLOOKUP(CONCATENATE($A65,"_",AN$2),'Reference data SID'!$B:$N,13,FALSE)),"",VLOOKUP(CONCATENATE($A65,"_",AN$2),'Reference data SID'!$B:$N,13,FALSE))</f>
        <v/>
      </c>
      <c r="AO65" s="16" t="str">
        <f>IF(ISERROR(VLOOKUP(CONCATENATE($A65,"_",AO$2),'Reference data SID'!$B:$N,13,FALSE)),"",VLOOKUP(CONCATENATE($A65,"_",AO$2),'Reference data SID'!$B:$N,13,FALSE))</f>
        <v/>
      </c>
      <c r="AP65" s="16" t="str">
        <f>IF(ISERROR(VLOOKUP(CONCATENATE($A65,"_",AP$2),'Reference data SID'!$B:$N,13,FALSE)),"",VLOOKUP(CONCATENATE($A65,"_",AP$2),'Reference data SID'!$B:$N,13,FALSE))</f>
        <v/>
      </c>
      <c r="AQ65" s="16" t="str">
        <f>IF(ISERROR(VLOOKUP(CONCATENATE($A65,"_",AQ$2),'Reference data SID'!$B:$N,13,FALSE)),"",VLOOKUP(CONCATENATE($A65,"_",AQ$2),'Reference data SID'!$B:$N,13,FALSE))</f>
        <v/>
      </c>
      <c r="AR65" s="16" t="str">
        <f>IF(ISERROR(VLOOKUP(CONCATENATE($A65,"_",AR$2),'Reference data SID'!$B:$N,13,FALSE)),"",VLOOKUP(CONCATENATE($A65,"_",AR$2),'Reference data SID'!$B:$N,13,FALSE))</f>
        <v/>
      </c>
      <c r="AS65" s="16" t="str">
        <f>IF(ISERROR(VLOOKUP(CONCATENATE($A65,"_",AS$2),'Reference data SID'!$B:$N,13,FALSE)),"",VLOOKUP(CONCATENATE($A65,"_",AS$2),'Reference data SID'!$B:$N,13,FALSE))</f>
        <v/>
      </c>
      <c r="AT65" s="16" t="str">
        <f>IF(ISERROR(VLOOKUP(CONCATENATE($A65,"_",AT$2),'Reference data SID'!$B:$N,13,FALSE)),"",VLOOKUP(CONCATENATE($A65,"_",AT$2),'Reference data SID'!$B:$N,13,FALSE))</f>
        <v/>
      </c>
    </row>
    <row r="66" spans="1:46" x14ac:dyDescent="0.25">
      <c r="A66">
        <v>62</v>
      </c>
      <c r="B66" s="16" t="str">
        <f>IF(ISERROR(VLOOKUP(CONCATENATE($A66,"_",B$2),'Reference data SID'!$B:$N,13,FALSE)),"",VLOOKUP(CONCATENATE($A66,"_",B$2),'Reference data SID'!$B:$N,13,FALSE))</f>
        <v/>
      </c>
      <c r="C66" s="16" t="str">
        <f>IF(ISERROR(VLOOKUP(CONCATENATE($A66,"_",C$2),'Reference data SID'!$B:$N,13,FALSE)),"",VLOOKUP(CONCATENATE($A66,"_",C$2),'Reference data SID'!$B:$N,13,FALSE))</f>
        <v/>
      </c>
      <c r="D66" s="16" t="str">
        <f>IF(ISERROR(VLOOKUP(CONCATENATE($A66,"_",D$2),'Reference data SID'!$B:$N,13,FALSE)),"",VLOOKUP(CONCATENATE($A66,"_",D$2),'Reference data SID'!$B:$N,13,FALSE))</f>
        <v/>
      </c>
      <c r="E66" s="16" t="str">
        <f>IF(ISERROR(VLOOKUP(CONCATENATE($A66,"_",E$2),'Reference data SID'!$B:$N,13,FALSE)),"",VLOOKUP(CONCATENATE($A66,"_",E$2),'Reference data SID'!$B:$N,13,FALSE))</f>
        <v/>
      </c>
      <c r="F66" s="16" t="str">
        <f>IF(ISERROR(VLOOKUP(CONCATENATE($A66,"_",F$2),'Reference data SID'!$B:$N,13,FALSE)),"",VLOOKUP(CONCATENATE($A66,"_",F$2),'Reference data SID'!$B:$N,13,FALSE))</f>
        <v/>
      </c>
      <c r="G66" s="16" t="str">
        <f>IF(ISERROR(VLOOKUP(CONCATENATE($A66,"_",G$2),'Reference data SID'!$B:$N,13,FALSE)),"",VLOOKUP(CONCATENATE($A66,"_",G$2),'Reference data SID'!$B:$N,13,FALSE))</f>
        <v/>
      </c>
      <c r="H66" s="16" t="str">
        <f>IF(ISERROR(VLOOKUP(CONCATENATE($A66,"_",H$2),'Reference data SID'!$B:$N,13,FALSE)),"",VLOOKUP(CONCATENATE($A66,"_",H$2),'Reference data SID'!$B:$N,13,FALSE))</f>
        <v/>
      </c>
      <c r="I66" s="16" t="str">
        <f>IF(ISERROR(VLOOKUP(CONCATENATE($A66,"_",I$2),'Reference data SID'!$B:$N,13,FALSE)),"",VLOOKUP(CONCATENATE($A66,"_",I$2),'Reference data SID'!$B:$N,13,FALSE))</f>
        <v/>
      </c>
      <c r="J66" s="16" t="str">
        <f>IF(ISERROR(VLOOKUP(CONCATENATE($A66,"_",J$2),'Reference data SID'!$B:$N,13,FALSE)),"",VLOOKUP(CONCATENATE($A66,"_",J$2),'Reference data SID'!$B:$N,13,FALSE))</f>
        <v/>
      </c>
      <c r="K66" s="16" t="str">
        <f>IF(ISERROR(VLOOKUP(CONCATENATE($A66,"_",K$2),'Reference data SID'!$B:$N,13,FALSE)),"",VLOOKUP(CONCATENATE($A66,"_",K$2),'Reference data SID'!$B:$N,13,FALSE))</f>
        <v/>
      </c>
      <c r="L66" s="16" t="str">
        <f>IF(ISERROR(VLOOKUP(CONCATENATE($A66,"_",L$2),'Reference data SID'!$B:$N,13,FALSE)),"",VLOOKUP(CONCATENATE($A66,"_",L$2),'Reference data SID'!$B:$N,13,FALSE))</f>
        <v/>
      </c>
      <c r="M66" s="16" t="str">
        <f>IF(ISERROR(VLOOKUP(CONCATENATE($A66,"_",M$2),'Reference data SID'!$B:$N,13,FALSE)),"",VLOOKUP(CONCATENATE($A66,"_",M$2),'Reference data SID'!$B:$N,13,FALSE))</f>
        <v/>
      </c>
      <c r="N66" s="16" t="str">
        <f>IF(ISERROR(VLOOKUP(CONCATENATE($A66,"_",N$2),'Reference data SID'!$B:$N,13,FALSE)),"",VLOOKUP(CONCATENATE($A66,"_",N$2),'Reference data SID'!$B:$N,13,FALSE))</f>
        <v/>
      </c>
      <c r="O66" s="16" t="str">
        <f>IF(ISERROR(VLOOKUP(CONCATENATE($A66,"_",O$2),'Reference data SID'!$B:$N,13,FALSE)),"",VLOOKUP(CONCATENATE($A66,"_",O$2),'Reference data SID'!$B:$N,13,FALSE))</f>
        <v/>
      </c>
      <c r="P66" s="16" t="str">
        <f>IF(ISERROR(VLOOKUP(CONCATENATE($A66,"_",P$2),'Reference data SID'!$B:$N,13,FALSE)),"",VLOOKUP(CONCATENATE($A66,"_",P$2),'Reference data SID'!$B:$N,13,FALSE))</f>
        <v/>
      </c>
      <c r="Q66" s="16" t="str">
        <f>IF(ISERROR(VLOOKUP(CONCATENATE($A66,"_",Q$2),'Reference data SID'!$B:$N,13,FALSE)),"",VLOOKUP(CONCATENATE($A66,"_",Q$2),'Reference data SID'!$B:$N,13,FALSE))</f>
        <v/>
      </c>
      <c r="R66" s="16" t="str">
        <f>IF(ISERROR(VLOOKUP(CONCATENATE($A66,"_",R$2),'Reference data SID'!$B:$N,13,FALSE)),"",VLOOKUP(CONCATENATE($A66,"_",R$2),'Reference data SID'!$B:$N,13,FALSE))</f>
        <v/>
      </c>
      <c r="S66" s="16" t="str">
        <f>IF(ISERROR(VLOOKUP(CONCATENATE($A66,"_",S$2),'Reference data SID'!$B:$N,13,FALSE)),"",VLOOKUP(CONCATENATE($A66,"_",S$2),'Reference data SID'!$B:$N,13,FALSE))</f>
        <v/>
      </c>
      <c r="T66" s="16" t="str">
        <f>IF(ISERROR(VLOOKUP(CONCATENATE($A66,"_",T$2),'Reference data SID'!$B:$N,13,FALSE)),"",VLOOKUP(CONCATENATE($A66,"_",T$2),'Reference data SID'!$B:$N,13,FALSE))</f>
        <v/>
      </c>
      <c r="U66" s="16" t="str">
        <f>IF(ISERROR(VLOOKUP(CONCATENATE($A66,"_",U$2),'Reference data SID'!$B:$N,13,FALSE)),"",VLOOKUP(CONCATENATE($A66,"_",U$2),'Reference data SID'!$B:$N,13,FALSE))</f>
        <v/>
      </c>
      <c r="V66" s="16" t="str">
        <f>IF(ISERROR(VLOOKUP(CONCATENATE($A66,"_",V$2),'Reference data SID'!$B:$N,13,FALSE)),"",VLOOKUP(CONCATENATE($A66,"_",V$2),'Reference data SID'!$B:$N,13,FALSE))</f>
        <v/>
      </c>
      <c r="W66" s="16" t="str">
        <f>IF(ISERROR(VLOOKUP(CONCATENATE($A66,"_",W$2),'Reference data SID'!$B:$N,13,FALSE)),"",VLOOKUP(CONCATENATE($A66,"_",W$2),'Reference data SID'!$B:$N,13,FALSE))</f>
        <v/>
      </c>
      <c r="X66" s="16" t="str">
        <f>IF(ISERROR(VLOOKUP(CONCATENATE($A66,"_",X$2),'Reference data SID'!$B:$N,13,FALSE)),"",VLOOKUP(CONCATENATE($A66,"_",X$2),'Reference data SID'!$B:$N,13,FALSE))</f>
        <v/>
      </c>
      <c r="Y66" s="17" t="str">
        <f>IF(ISERROR(VLOOKUP(CONCATENATE($A66,"_",Y$2),'Reference data SID'!$B:$N,13,FALSE)),"",VLOOKUP(CONCATENATE($A66,"_",Y$2),'Reference data SID'!$B:$N,13,FALSE))</f>
        <v>27905-45-9</v>
      </c>
      <c r="Z66" s="16" t="str">
        <f>IF(ISERROR(VLOOKUP(CONCATENATE($A66,"_",Z$2),'Reference data SID'!$B:$N,13,FALSE)),"",VLOOKUP(CONCATENATE($A66,"_",Z$2),'Reference data SID'!$B:$N,13,FALSE))</f>
        <v/>
      </c>
      <c r="AA66" s="16" t="str">
        <f>IF(ISERROR(VLOOKUP(CONCATENATE($A66,"_",AA$2),'Reference data SID'!$B:$N,13,FALSE)),"",VLOOKUP(CONCATENATE($A66,"_",AA$2),'Reference data SID'!$B:$N,13,FALSE))</f>
        <v/>
      </c>
      <c r="AB66" s="16" t="str">
        <f>IF(ISERROR(VLOOKUP(CONCATENATE($A66,"_",AB$2),'Reference data SID'!$B:$N,13,FALSE)),"",VLOOKUP(CONCATENATE($A66,"_",AB$2),'Reference data SID'!$B:$N,13,FALSE))</f>
        <v/>
      </c>
      <c r="AC66" s="16" t="str">
        <f>IF(ISERROR(VLOOKUP(CONCATENATE($A66,"_",AC$2),'Reference data SID'!$B:$N,13,FALSE)),"",VLOOKUP(CONCATENATE($A66,"_",AC$2),'Reference data SID'!$B:$N,13,FALSE))</f>
        <v/>
      </c>
      <c r="AD66" s="16" t="str">
        <f>IF(ISERROR(VLOOKUP(CONCATENATE($A66,"_",AD$2),'Reference data SID'!$B:$N,13,FALSE)),"",VLOOKUP(CONCATENATE($A66,"_",AD$2),'Reference data SID'!$B:$N,13,FALSE))</f>
        <v/>
      </c>
      <c r="AE66" s="16" t="str">
        <f>IF(ISERROR(VLOOKUP(CONCATENATE($A66,"_",AE$2),'Reference data SID'!$B:$N,13,FALSE)),"",VLOOKUP(CONCATENATE($A66,"_",AE$2),'Reference data SID'!$B:$N,13,FALSE))</f>
        <v/>
      </c>
      <c r="AF66" s="16" t="str">
        <f>IF(ISERROR(VLOOKUP(CONCATENATE($A66,"_",AF$2),'Reference data SID'!$B:$N,13,FALSE)),"",VLOOKUP(CONCATENATE($A66,"_",AF$2),'Reference data SID'!$B:$N,13,FALSE))</f>
        <v/>
      </c>
      <c r="AG66" s="16" t="str">
        <f>IF(ISERROR(VLOOKUP(CONCATENATE($A66,"_",AG$2),'Reference data SID'!$B:$N,13,FALSE)),"",VLOOKUP(CONCATENATE($A66,"_",AG$2),'Reference data SID'!$B:$N,13,FALSE))</f>
        <v/>
      </c>
      <c r="AH66" s="16" t="str">
        <f>IF(ISERROR(VLOOKUP(CONCATENATE($A66,"_",AH$2),'Reference data SID'!$B:$N,13,FALSE)),"",VLOOKUP(CONCATENATE($A66,"_",AH$2),'Reference data SID'!$B:$N,13,FALSE))</f>
        <v/>
      </c>
      <c r="AI66" s="16" t="str">
        <f>IF(ISERROR(VLOOKUP(CONCATENATE($A66,"_",AI$2),'Reference data SID'!$B:$N,13,FALSE)),"",VLOOKUP(CONCATENATE($A66,"_",AI$2),'Reference data SID'!$B:$N,13,FALSE))</f>
        <v/>
      </c>
      <c r="AJ66" s="16" t="str">
        <f>IF(ISERROR(VLOOKUP(CONCATENATE($A66,"_",AJ$2),'Reference data SID'!$B:$N,13,FALSE)),"",VLOOKUP(CONCATENATE($A66,"_",AJ$2),'Reference data SID'!$B:$N,13,FALSE))</f>
        <v/>
      </c>
      <c r="AK66" s="16" t="str">
        <f>IF(ISERROR(VLOOKUP(CONCATENATE($A66,"_",AK$2),'Reference data SID'!$B:$N,13,FALSE)),"",VLOOKUP(CONCATENATE($A66,"_",AK$2),'Reference data SID'!$B:$N,13,FALSE))</f>
        <v/>
      </c>
      <c r="AL66" s="16" t="str">
        <f>IF(ISERROR(VLOOKUP(CONCATENATE($A66,"_",AL$2),'Reference data SID'!$B:$N,13,FALSE)),"",VLOOKUP(CONCATENATE($A66,"_",AL$2),'Reference data SID'!$B:$N,13,FALSE))</f>
        <v/>
      </c>
      <c r="AM66" s="16" t="str">
        <f>IF(ISERROR(VLOOKUP(CONCATENATE($A66,"_",AM$2),'Reference data SID'!$B:$N,13,FALSE)),"",VLOOKUP(CONCATENATE($A66,"_",AM$2),'Reference data SID'!$B:$N,13,FALSE))</f>
        <v/>
      </c>
      <c r="AN66" s="16" t="str">
        <f>IF(ISERROR(VLOOKUP(CONCATENATE($A66,"_",AN$2),'Reference data SID'!$B:$N,13,FALSE)),"",VLOOKUP(CONCATENATE($A66,"_",AN$2),'Reference data SID'!$B:$N,13,FALSE))</f>
        <v/>
      </c>
      <c r="AO66" s="16" t="str">
        <f>IF(ISERROR(VLOOKUP(CONCATENATE($A66,"_",AO$2),'Reference data SID'!$B:$N,13,FALSE)),"",VLOOKUP(CONCATENATE($A66,"_",AO$2),'Reference data SID'!$B:$N,13,FALSE))</f>
        <v/>
      </c>
      <c r="AP66" s="16" t="str">
        <f>IF(ISERROR(VLOOKUP(CONCATENATE($A66,"_",AP$2),'Reference data SID'!$B:$N,13,FALSE)),"",VLOOKUP(CONCATENATE($A66,"_",AP$2),'Reference data SID'!$B:$N,13,FALSE))</f>
        <v/>
      </c>
      <c r="AQ66" s="16" t="str">
        <f>IF(ISERROR(VLOOKUP(CONCATENATE($A66,"_",AQ$2),'Reference data SID'!$B:$N,13,FALSE)),"",VLOOKUP(CONCATENATE($A66,"_",AQ$2),'Reference data SID'!$B:$N,13,FALSE))</f>
        <v/>
      </c>
      <c r="AR66" s="16" t="str">
        <f>IF(ISERROR(VLOOKUP(CONCATENATE($A66,"_",AR$2),'Reference data SID'!$B:$N,13,FALSE)),"",VLOOKUP(CONCATENATE($A66,"_",AR$2),'Reference data SID'!$B:$N,13,FALSE))</f>
        <v/>
      </c>
      <c r="AS66" s="16" t="str">
        <f>IF(ISERROR(VLOOKUP(CONCATENATE($A66,"_",AS$2),'Reference data SID'!$B:$N,13,FALSE)),"",VLOOKUP(CONCATENATE($A66,"_",AS$2),'Reference data SID'!$B:$N,13,FALSE))</f>
        <v/>
      </c>
      <c r="AT66" s="16" t="str">
        <f>IF(ISERROR(VLOOKUP(CONCATENATE($A66,"_",AT$2),'Reference data SID'!$B:$N,13,FALSE)),"",VLOOKUP(CONCATENATE($A66,"_",AT$2),'Reference data SID'!$B:$N,13,FALSE))</f>
        <v/>
      </c>
    </row>
    <row r="67" spans="1:46" x14ac:dyDescent="0.25">
      <c r="A67">
        <v>63</v>
      </c>
      <c r="B67" s="16" t="str">
        <f>IF(ISERROR(VLOOKUP(CONCATENATE($A67,"_",B$2),'Reference data SID'!$B:$N,13,FALSE)),"",VLOOKUP(CONCATENATE($A67,"_",B$2),'Reference data SID'!$B:$N,13,FALSE))</f>
        <v/>
      </c>
      <c r="C67" s="16" t="str">
        <f>IF(ISERROR(VLOOKUP(CONCATENATE($A67,"_",C$2),'Reference data SID'!$B:$N,13,FALSE)),"",VLOOKUP(CONCATENATE($A67,"_",C$2),'Reference data SID'!$B:$N,13,FALSE))</f>
        <v/>
      </c>
      <c r="D67" s="16" t="str">
        <f>IF(ISERROR(VLOOKUP(CONCATENATE($A67,"_",D$2),'Reference data SID'!$B:$N,13,FALSE)),"",VLOOKUP(CONCATENATE($A67,"_",D$2),'Reference data SID'!$B:$N,13,FALSE))</f>
        <v/>
      </c>
      <c r="E67" s="16" t="str">
        <f>IF(ISERROR(VLOOKUP(CONCATENATE($A67,"_",E$2),'Reference data SID'!$B:$N,13,FALSE)),"",VLOOKUP(CONCATENATE($A67,"_",E$2),'Reference data SID'!$B:$N,13,FALSE))</f>
        <v/>
      </c>
      <c r="F67" s="16" t="str">
        <f>IF(ISERROR(VLOOKUP(CONCATENATE($A67,"_",F$2),'Reference data SID'!$B:$N,13,FALSE)),"",VLOOKUP(CONCATENATE($A67,"_",F$2),'Reference data SID'!$B:$N,13,FALSE))</f>
        <v/>
      </c>
      <c r="G67" s="16" t="str">
        <f>IF(ISERROR(VLOOKUP(CONCATENATE($A67,"_",G$2),'Reference data SID'!$B:$N,13,FALSE)),"",VLOOKUP(CONCATENATE($A67,"_",G$2),'Reference data SID'!$B:$N,13,FALSE))</f>
        <v/>
      </c>
      <c r="H67" s="16" t="str">
        <f>IF(ISERROR(VLOOKUP(CONCATENATE($A67,"_",H$2),'Reference data SID'!$B:$N,13,FALSE)),"",VLOOKUP(CONCATENATE($A67,"_",H$2),'Reference data SID'!$B:$N,13,FALSE))</f>
        <v/>
      </c>
      <c r="I67" s="16" t="str">
        <f>IF(ISERROR(VLOOKUP(CONCATENATE($A67,"_",I$2),'Reference data SID'!$B:$N,13,FALSE)),"",VLOOKUP(CONCATENATE($A67,"_",I$2),'Reference data SID'!$B:$N,13,FALSE))</f>
        <v/>
      </c>
      <c r="J67" s="16" t="str">
        <f>IF(ISERROR(VLOOKUP(CONCATENATE($A67,"_",J$2),'Reference data SID'!$B:$N,13,FALSE)),"",VLOOKUP(CONCATENATE($A67,"_",J$2),'Reference data SID'!$B:$N,13,FALSE))</f>
        <v/>
      </c>
      <c r="K67" s="16" t="str">
        <f>IF(ISERROR(VLOOKUP(CONCATENATE($A67,"_",K$2),'Reference data SID'!$B:$N,13,FALSE)),"",VLOOKUP(CONCATENATE($A67,"_",K$2),'Reference data SID'!$B:$N,13,FALSE))</f>
        <v/>
      </c>
      <c r="L67" s="16" t="str">
        <f>IF(ISERROR(VLOOKUP(CONCATENATE($A67,"_",L$2),'Reference data SID'!$B:$N,13,FALSE)),"",VLOOKUP(CONCATENATE($A67,"_",L$2),'Reference data SID'!$B:$N,13,FALSE))</f>
        <v/>
      </c>
      <c r="M67" s="16" t="str">
        <f>IF(ISERROR(VLOOKUP(CONCATENATE($A67,"_",M$2),'Reference data SID'!$B:$N,13,FALSE)),"",VLOOKUP(CONCATENATE($A67,"_",M$2),'Reference data SID'!$B:$N,13,FALSE))</f>
        <v/>
      </c>
      <c r="N67" s="16" t="str">
        <f>IF(ISERROR(VLOOKUP(CONCATENATE($A67,"_",N$2),'Reference data SID'!$B:$N,13,FALSE)),"",VLOOKUP(CONCATENATE($A67,"_",N$2),'Reference data SID'!$B:$N,13,FALSE))</f>
        <v/>
      </c>
      <c r="O67" s="16" t="str">
        <f>IF(ISERROR(VLOOKUP(CONCATENATE($A67,"_",O$2),'Reference data SID'!$B:$N,13,FALSE)),"",VLOOKUP(CONCATENATE($A67,"_",O$2),'Reference data SID'!$B:$N,13,FALSE))</f>
        <v/>
      </c>
      <c r="P67" s="16" t="str">
        <f>IF(ISERROR(VLOOKUP(CONCATENATE($A67,"_",P$2),'Reference data SID'!$B:$N,13,FALSE)),"",VLOOKUP(CONCATENATE($A67,"_",P$2),'Reference data SID'!$B:$N,13,FALSE))</f>
        <v/>
      </c>
      <c r="Q67" s="16" t="str">
        <f>IF(ISERROR(VLOOKUP(CONCATENATE($A67,"_",Q$2),'Reference data SID'!$B:$N,13,FALSE)),"",VLOOKUP(CONCATENATE($A67,"_",Q$2),'Reference data SID'!$B:$N,13,FALSE))</f>
        <v/>
      </c>
      <c r="R67" s="16" t="str">
        <f>IF(ISERROR(VLOOKUP(CONCATENATE($A67,"_",R$2),'Reference data SID'!$B:$N,13,FALSE)),"",VLOOKUP(CONCATENATE($A67,"_",R$2),'Reference data SID'!$B:$N,13,FALSE))</f>
        <v/>
      </c>
      <c r="S67" s="16" t="str">
        <f>IF(ISERROR(VLOOKUP(CONCATENATE($A67,"_",S$2),'Reference data SID'!$B:$N,13,FALSE)),"",VLOOKUP(CONCATENATE($A67,"_",S$2),'Reference data SID'!$B:$N,13,FALSE))</f>
        <v/>
      </c>
      <c r="T67" s="16" t="str">
        <f>IF(ISERROR(VLOOKUP(CONCATENATE($A67,"_",T$2),'Reference data SID'!$B:$N,13,FALSE)),"",VLOOKUP(CONCATENATE($A67,"_",T$2),'Reference data SID'!$B:$N,13,FALSE))</f>
        <v/>
      </c>
      <c r="U67" s="16" t="str">
        <f>IF(ISERROR(VLOOKUP(CONCATENATE($A67,"_",U$2),'Reference data SID'!$B:$N,13,FALSE)),"",VLOOKUP(CONCATENATE($A67,"_",U$2),'Reference data SID'!$B:$N,13,FALSE))</f>
        <v/>
      </c>
      <c r="V67" s="16" t="str">
        <f>IF(ISERROR(VLOOKUP(CONCATENATE($A67,"_",V$2),'Reference data SID'!$B:$N,13,FALSE)),"",VLOOKUP(CONCATENATE($A67,"_",V$2),'Reference data SID'!$B:$N,13,FALSE))</f>
        <v/>
      </c>
      <c r="W67" s="16" t="str">
        <f>IF(ISERROR(VLOOKUP(CONCATENATE($A67,"_",W$2),'Reference data SID'!$B:$N,13,FALSE)),"",VLOOKUP(CONCATENATE($A67,"_",W$2),'Reference data SID'!$B:$N,13,FALSE))</f>
        <v/>
      </c>
      <c r="X67" s="16" t="str">
        <f>IF(ISERROR(VLOOKUP(CONCATENATE($A67,"_",X$2),'Reference data SID'!$B:$N,13,FALSE)),"",VLOOKUP(CONCATENATE($A67,"_",X$2),'Reference data SID'!$B:$N,13,FALSE))</f>
        <v/>
      </c>
      <c r="Y67" s="17" t="str">
        <f>IF(ISERROR(VLOOKUP(CONCATENATE($A67,"_",Y$2),'Reference data SID'!$B:$N,13,FALSE)),"",VLOOKUP(CONCATENATE($A67,"_",Y$2),'Reference data SID'!$B:$N,13,FALSE))</f>
        <v>24216-05-5</v>
      </c>
      <c r="Z67" s="16" t="str">
        <f>IF(ISERROR(VLOOKUP(CONCATENATE($A67,"_",Z$2),'Reference data SID'!$B:$N,13,FALSE)),"",VLOOKUP(CONCATENATE($A67,"_",Z$2),'Reference data SID'!$B:$N,13,FALSE))</f>
        <v/>
      </c>
      <c r="AA67" s="16" t="str">
        <f>IF(ISERROR(VLOOKUP(CONCATENATE($A67,"_",AA$2),'Reference data SID'!$B:$N,13,FALSE)),"",VLOOKUP(CONCATENATE($A67,"_",AA$2),'Reference data SID'!$B:$N,13,FALSE))</f>
        <v/>
      </c>
      <c r="AB67" s="16" t="str">
        <f>IF(ISERROR(VLOOKUP(CONCATENATE($A67,"_",AB$2),'Reference data SID'!$B:$N,13,FALSE)),"",VLOOKUP(CONCATENATE($A67,"_",AB$2),'Reference data SID'!$B:$N,13,FALSE))</f>
        <v/>
      </c>
      <c r="AC67" s="16" t="str">
        <f>IF(ISERROR(VLOOKUP(CONCATENATE($A67,"_",AC$2),'Reference data SID'!$B:$N,13,FALSE)),"",VLOOKUP(CONCATENATE($A67,"_",AC$2),'Reference data SID'!$B:$N,13,FALSE))</f>
        <v/>
      </c>
      <c r="AD67" s="16" t="str">
        <f>IF(ISERROR(VLOOKUP(CONCATENATE($A67,"_",AD$2),'Reference data SID'!$B:$N,13,FALSE)),"",VLOOKUP(CONCATENATE($A67,"_",AD$2),'Reference data SID'!$B:$N,13,FALSE))</f>
        <v/>
      </c>
      <c r="AE67" s="16" t="str">
        <f>IF(ISERROR(VLOOKUP(CONCATENATE($A67,"_",AE$2),'Reference data SID'!$B:$N,13,FALSE)),"",VLOOKUP(CONCATENATE($A67,"_",AE$2),'Reference data SID'!$B:$N,13,FALSE))</f>
        <v/>
      </c>
      <c r="AF67" s="16" t="str">
        <f>IF(ISERROR(VLOOKUP(CONCATENATE($A67,"_",AF$2),'Reference data SID'!$B:$N,13,FALSE)),"",VLOOKUP(CONCATENATE($A67,"_",AF$2),'Reference data SID'!$B:$N,13,FALSE))</f>
        <v/>
      </c>
      <c r="AG67" s="16" t="str">
        <f>IF(ISERROR(VLOOKUP(CONCATENATE($A67,"_",AG$2),'Reference data SID'!$B:$N,13,FALSE)),"",VLOOKUP(CONCATENATE($A67,"_",AG$2),'Reference data SID'!$B:$N,13,FALSE))</f>
        <v/>
      </c>
      <c r="AH67" s="16" t="str">
        <f>IF(ISERROR(VLOOKUP(CONCATENATE($A67,"_",AH$2),'Reference data SID'!$B:$N,13,FALSE)),"",VLOOKUP(CONCATENATE($A67,"_",AH$2),'Reference data SID'!$B:$N,13,FALSE))</f>
        <v/>
      </c>
      <c r="AI67" s="16" t="str">
        <f>IF(ISERROR(VLOOKUP(CONCATENATE($A67,"_",AI$2),'Reference data SID'!$B:$N,13,FALSE)),"",VLOOKUP(CONCATENATE($A67,"_",AI$2),'Reference data SID'!$B:$N,13,FALSE))</f>
        <v/>
      </c>
      <c r="AJ67" s="16" t="str">
        <f>IF(ISERROR(VLOOKUP(CONCATENATE($A67,"_",AJ$2),'Reference data SID'!$B:$N,13,FALSE)),"",VLOOKUP(CONCATENATE($A67,"_",AJ$2),'Reference data SID'!$B:$N,13,FALSE))</f>
        <v/>
      </c>
      <c r="AK67" s="16" t="str">
        <f>IF(ISERROR(VLOOKUP(CONCATENATE($A67,"_",AK$2),'Reference data SID'!$B:$N,13,FALSE)),"",VLOOKUP(CONCATENATE($A67,"_",AK$2),'Reference data SID'!$B:$N,13,FALSE))</f>
        <v/>
      </c>
      <c r="AL67" s="16" t="str">
        <f>IF(ISERROR(VLOOKUP(CONCATENATE($A67,"_",AL$2),'Reference data SID'!$B:$N,13,FALSE)),"",VLOOKUP(CONCATENATE($A67,"_",AL$2),'Reference data SID'!$B:$N,13,FALSE))</f>
        <v/>
      </c>
      <c r="AM67" s="16" t="str">
        <f>IF(ISERROR(VLOOKUP(CONCATENATE($A67,"_",AM$2),'Reference data SID'!$B:$N,13,FALSE)),"",VLOOKUP(CONCATENATE($A67,"_",AM$2),'Reference data SID'!$B:$N,13,FALSE))</f>
        <v/>
      </c>
      <c r="AN67" s="16" t="str">
        <f>IF(ISERROR(VLOOKUP(CONCATENATE($A67,"_",AN$2),'Reference data SID'!$B:$N,13,FALSE)),"",VLOOKUP(CONCATENATE($A67,"_",AN$2),'Reference data SID'!$B:$N,13,FALSE))</f>
        <v/>
      </c>
      <c r="AO67" s="16" t="str">
        <f>IF(ISERROR(VLOOKUP(CONCATENATE($A67,"_",AO$2),'Reference data SID'!$B:$N,13,FALSE)),"",VLOOKUP(CONCATENATE($A67,"_",AO$2),'Reference data SID'!$B:$N,13,FALSE))</f>
        <v/>
      </c>
      <c r="AP67" s="16" t="str">
        <f>IF(ISERROR(VLOOKUP(CONCATENATE($A67,"_",AP$2),'Reference data SID'!$B:$N,13,FALSE)),"",VLOOKUP(CONCATENATE($A67,"_",AP$2),'Reference data SID'!$B:$N,13,FALSE))</f>
        <v/>
      </c>
      <c r="AQ67" s="16" t="str">
        <f>IF(ISERROR(VLOOKUP(CONCATENATE($A67,"_",AQ$2),'Reference data SID'!$B:$N,13,FALSE)),"",VLOOKUP(CONCATENATE($A67,"_",AQ$2),'Reference data SID'!$B:$N,13,FALSE))</f>
        <v/>
      </c>
      <c r="AR67" s="16" t="str">
        <f>IF(ISERROR(VLOOKUP(CONCATENATE($A67,"_",AR$2),'Reference data SID'!$B:$N,13,FALSE)),"",VLOOKUP(CONCATENATE($A67,"_",AR$2),'Reference data SID'!$B:$N,13,FALSE))</f>
        <v/>
      </c>
      <c r="AS67" s="16" t="str">
        <f>IF(ISERROR(VLOOKUP(CONCATENATE($A67,"_",AS$2),'Reference data SID'!$B:$N,13,FALSE)),"",VLOOKUP(CONCATENATE($A67,"_",AS$2),'Reference data SID'!$B:$N,13,FALSE))</f>
        <v/>
      </c>
      <c r="AT67" s="16" t="str">
        <f>IF(ISERROR(VLOOKUP(CONCATENATE($A67,"_",AT$2),'Reference data SID'!$B:$N,13,FALSE)),"",VLOOKUP(CONCATENATE($A67,"_",AT$2),'Reference data SID'!$B:$N,13,FALSE))</f>
        <v/>
      </c>
    </row>
    <row r="68" spans="1:46" x14ac:dyDescent="0.25">
      <c r="A68">
        <v>64</v>
      </c>
      <c r="B68" s="16" t="str">
        <f>IF(ISERROR(VLOOKUP(CONCATENATE($A68,"_",B$2),'Reference data SID'!$B:$N,13,FALSE)),"",VLOOKUP(CONCATENATE($A68,"_",B$2),'Reference data SID'!$B:$N,13,FALSE))</f>
        <v/>
      </c>
      <c r="C68" s="16" t="str">
        <f>IF(ISERROR(VLOOKUP(CONCATENATE($A68,"_",C$2),'Reference data SID'!$B:$N,13,FALSE)),"",VLOOKUP(CONCATENATE($A68,"_",C$2),'Reference data SID'!$B:$N,13,FALSE))</f>
        <v/>
      </c>
      <c r="D68" s="16" t="str">
        <f>IF(ISERROR(VLOOKUP(CONCATENATE($A68,"_",D$2),'Reference data SID'!$B:$N,13,FALSE)),"",VLOOKUP(CONCATENATE($A68,"_",D$2),'Reference data SID'!$B:$N,13,FALSE))</f>
        <v/>
      </c>
      <c r="E68" s="16" t="str">
        <f>IF(ISERROR(VLOOKUP(CONCATENATE($A68,"_",E$2),'Reference data SID'!$B:$N,13,FALSE)),"",VLOOKUP(CONCATENATE($A68,"_",E$2),'Reference data SID'!$B:$N,13,FALSE))</f>
        <v/>
      </c>
      <c r="F68" s="16" t="str">
        <f>IF(ISERROR(VLOOKUP(CONCATENATE($A68,"_",F$2),'Reference data SID'!$B:$N,13,FALSE)),"",VLOOKUP(CONCATENATE($A68,"_",F$2),'Reference data SID'!$B:$N,13,FALSE))</f>
        <v/>
      </c>
      <c r="G68" s="16" t="str">
        <f>IF(ISERROR(VLOOKUP(CONCATENATE($A68,"_",G$2),'Reference data SID'!$B:$N,13,FALSE)),"",VLOOKUP(CONCATENATE($A68,"_",G$2),'Reference data SID'!$B:$N,13,FALSE))</f>
        <v/>
      </c>
      <c r="H68" s="16" t="str">
        <f>IF(ISERROR(VLOOKUP(CONCATENATE($A68,"_",H$2),'Reference data SID'!$B:$N,13,FALSE)),"",VLOOKUP(CONCATENATE($A68,"_",H$2),'Reference data SID'!$B:$N,13,FALSE))</f>
        <v/>
      </c>
      <c r="I68" s="16" t="str">
        <f>IF(ISERROR(VLOOKUP(CONCATENATE($A68,"_",I$2),'Reference data SID'!$B:$N,13,FALSE)),"",VLOOKUP(CONCATENATE($A68,"_",I$2),'Reference data SID'!$B:$N,13,FALSE))</f>
        <v/>
      </c>
      <c r="J68" s="16" t="str">
        <f>IF(ISERROR(VLOOKUP(CONCATENATE($A68,"_",J$2),'Reference data SID'!$B:$N,13,FALSE)),"",VLOOKUP(CONCATENATE($A68,"_",J$2),'Reference data SID'!$B:$N,13,FALSE))</f>
        <v/>
      </c>
      <c r="K68" s="16" t="str">
        <f>IF(ISERROR(VLOOKUP(CONCATENATE($A68,"_",K$2),'Reference data SID'!$B:$N,13,FALSE)),"",VLOOKUP(CONCATENATE($A68,"_",K$2),'Reference data SID'!$B:$N,13,FALSE))</f>
        <v/>
      </c>
      <c r="L68" s="16" t="str">
        <f>IF(ISERROR(VLOOKUP(CONCATENATE($A68,"_",L$2),'Reference data SID'!$B:$N,13,FALSE)),"",VLOOKUP(CONCATENATE($A68,"_",L$2),'Reference data SID'!$B:$N,13,FALSE))</f>
        <v/>
      </c>
      <c r="M68" s="16" t="str">
        <f>IF(ISERROR(VLOOKUP(CONCATENATE($A68,"_",M$2),'Reference data SID'!$B:$N,13,FALSE)),"",VLOOKUP(CONCATENATE($A68,"_",M$2),'Reference data SID'!$B:$N,13,FALSE))</f>
        <v/>
      </c>
      <c r="N68" s="16" t="str">
        <f>IF(ISERROR(VLOOKUP(CONCATENATE($A68,"_",N$2),'Reference data SID'!$B:$N,13,FALSE)),"",VLOOKUP(CONCATENATE($A68,"_",N$2),'Reference data SID'!$B:$N,13,FALSE))</f>
        <v/>
      </c>
      <c r="O68" s="16" t="str">
        <f>IF(ISERROR(VLOOKUP(CONCATENATE($A68,"_",O$2),'Reference data SID'!$B:$N,13,FALSE)),"",VLOOKUP(CONCATENATE($A68,"_",O$2),'Reference data SID'!$B:$N,13,FALSE))</f>
        <v/>
      </c>
      <c r="P68" s="16" t="str">
        <f>IF(ISERROR(VLOOKUP(CONCATENATE($A68,"_",P$2),'Reference data SID'!$B:$N,13,FALSE)),"",VLOOKUP(CONCATENATE($A68,"_",P$2),'Reference data SID'!$B:$N,13,FALSE))</f>
        <v/>
      </c>
      <c r="Q68" s="16" t="str">
        <f>IF(ISERROR(VLOOKUP(CONCATENATE($A68,"_",Q$2),'Reference data SID'!$B:$N,13,FALSE)),"",VLOOKUP(CONCATENATE($A68,"_",Q$2),'Reference data SID'!$B:$N,13,FALSE))</f>
        <v/>
      </c>
      <c r="R68" s="16" t="str">
        <f>IF(ISERROR(VLOOKUP(CONCATENATE($A68,"_",R$2),'Reference data SID'!$B:$N,13,FALSE)),"",VLOOKUP(CONCATENATE($A68,"_",R$2),'Reference data SID'!$B:$N,13,FALSE))</f>
        <v/>
      </c>
      <c r="S68" s="16" t="str">
        <f>IF(ISERROR(VLOOKUP(CONCATENATE($A68,"_",S$2),'Reference data SID'!$B:$N,13,FALSE)),"",VLOOKUP(CONCATENATE($A68,"_",S$2),'Reference data SID'!$B:$N,13,FALSE))</f>
        <v/>
      </c>
      <c r="T68" s="16" t="str">
        <f>IF(ISERROR(VLOOKUP(CONCATENATE($A68,"_",T$2),'Reference data SID'!$B:$N,13,FALSE)),"",VLOOKUP(CONCATENATE($A68,"_",T$2),'Reference data SID'!$B:$N,13,FALSE))</f>
        <v/>
      </c>
      <c r="U68" s="16" t="str">
        <f>IF(ISERROR(VLOOKUP(CONCATENATE($A68,"_",U$2),'Reference data SID'!$B:$N,13,FALSE)),"",VLOOKUP(CONCATENATE($A68,"_",U$2),'Reference data SID'!$B:$N,13,FALSE))</f>
        <v/>
      </c>
      <c r="V68" s="16" t="str">
        <f>IF(ISERROR(VLOOKUP(CONCATENATE($A68,"_",V$2),'Reference data SID'!$B:$N,13,FALSE)),"",VLOOKUP(CONCATENATE($A68,"_",V$2),'Reference data SID'!$B:$N,13,FALSE))</f>
        <v/>
      </c>
      <c r="W68" s="16" t="str">
        <f>IF(ISERROR(VLOOKUP(CONCATENATE($A68,"_",W$2),'Reference data SID'!$B:$N,13,FALSE)),"",VLOOKUP(CONCATENATE($A68,"_",W$2),'Reference data SID'!$B:$N,13,FALSE))</f>
        <v/>
      </c>
      <c r="X68" s="16" t="str">
        <f>IF(ISERROR(VLOOKUP(CONCATENATE($A68,"_",X$2),'Reference data SID'!$B:$N,13,FALSE)),"",VLOOKUP(CONCATENATE($A68,"_",X$2),'Reference data SID'!$B:$N,13,FALSE))</f>
        <v/>
      </c>
      <c r="Y68" s="17" t="str">
        <f>IF(ISERROR(VLOOKUP(CONCATENATE($A68,"_",Y$2),'Reference data SID'!$B:$N,13,FALSE)),"",VLOOKUP(CONCATENATE($A68,"_",Y$2),'Reference data SID'!$B:$N,13,FALSE))</f>
        <v>21652-58-4</v>
      </c>
      <c r="Z68" s="16" t="str">
        <f>IF(ISERROR(VLOOKUP(CONCATENATE($A68,"_",Z$2),'Reference data SID'!$B:$N,13,FALSE)),"",VLOOKUP(CONCATENATE($A68,"_",Z$2),'Reference data SID'!$B:$N,13,FALSE))</f>
        <v/>
      </c>
      <c r="AA68" s="16" t="str">
        <f>IF(ISERROR(VLOOKUP(CONCATENATE($A68,"_",AA$2),'Reference data SID'!$B:$N,13,FALSE)),"",VLOOKUP(CONCATENATE($A68,"_",AA$2),'Reference data SID'!$B:$N,13,FALSE))</f>
        <v/>
      </c>
      <c r="AB68" s="16" t="str">
        <f>IF(ISERROR(VLOOKUP(CONCATENATE($A68,"_",AB$2),'Reference data SID'!$B:$N,13,FALSE)),"",VLOOKUP(CONCATENATE($A68,"_",AB$2),'Reference data SID'!$B:$N,13,FALSE))</f>
        <v/>
      </c>
      <c r="AC68" s="16" t="str">
        <f>IF(ISERROR(VLOOKUP(CONCATENATE($A68,"_",AC$2),'Reference data SID'!$B:$N,13,FALSE)),"",VLOOKUP(CONCATENATE($A68,"_",AC$2),'Reference data SID'!$B:$N,13,FALSE))</f>
        <v/>
      </c>
      <c r="AD68" s="16" t="str">
        <f>IF(ISERROR(VLOOKUP(CONCATENATE($A68,"_",AD$2),'Reference data SID'!$B:$N,13,FALSE)),"",VLOOKUP(CONCATENATE($A68,"_",AD$2),'Reference data SID'!$B:$N,13,FALSE))</f>
        <v/>
      </c>
      <c r="AE68" s="16" t="str">
        <f>IF(ISERROR(VLOOKUP(CONCATENATE($A68,"_",AE$2),'Reference data SID'!$B:$N,13,FALSE)),"",VLOOKUP(CONCATENATE($A68,"_",AE$2),'Reference data SID'!$B:$N,13,FALSE))</f>
        <v/>
      </c>
      <c r="AF68" s="16" t="str">
        <f>IF(ISERROR(VLOOKUP(CONCATENATE($A68,"_",AF$2),'Reference data SID'!$B:$N,13,FALSE)),"",VLOOKUP(CONCATENATE($A68,"_",AF$2),'Reference data SID'!$B:$N,13,FALSE))</f>
        <v/>
      </c>
      <c r="AG68" s="16" t="str">
        <f>IF(ISERROR(VLOOKUP(CONCATENATE($A68,"_",AG$2),'Reference data SID'!$B:$N,13,FALSE)),"",VLOOKUP(CONCATENATE($A68,"_",AG$2),'Reference data SID'!$B:$N,13,FALSE))</f>
        <v/>
      </c>
      <c r="AH68" s="16" t="str">
        <f>IF(ISERROR(VLOOKUP(CONCATENATE($A68,"_",AH$2),'Reference data SID'!$B:$N,13,FALSE)),"",VLOOKUP(CONCATENATE($A68,"_",AH$2),'Reference data SID'!$B:$N,13,FALSE))</f>
        <v/>
      </c>
      <c r="AI68" s="16" t="str">
        <f>IF(ISERROR(VLOOKUP(CONCATENATE($A68,"_",AI$2),'Reference data SID'!$B:$N,13,FALSE)),"",VLOOKUP(CONCATENATE($A68,"_",AI$2),'Reference data SID'!$B:$N,13,FALSE))</f>
        <v/>
      </c>
      <c r="AJ68" s="16" t="str">
        <f>IF(ISERROR(VLOOKUP(CONCATENATE($A68,"_",AJ$2),'Reference data SID'!$B:$N,13,FALSE)),"",VLOOKUP(CONCATENATE($A68,"_",AJ$2),'Reference data SID'!$B:$N,13,FALSE))</f>
        <v/>
      </c>
      <c r="AK68" s="16" t="str">
        <f>IF(ISERROR(VLOOKUP(CONCATENATE($A68,"_",AK$2),'Reference data SID'!$B:$N,13,FALSE)),"",VLOOKUP(CONCATENATE($A68,"_",AK$2),'Reference data SID'!$B:$N,13,FALSE))</f>
        <v/>
      </c>
      <c r="AL68" s="16" t="str">
        <f>IF(ISERROR(VLOOKUP(CONCATENATE($A68,"_",AL$2),'Reference data SID'!$B:$N,13,FALSE)),"",VLOOKUP(CONCATENATE($A68,"_",AL$2),'Reference data SID'!$B:$N,13,FALSE))</f>
        <v/>
      </c>
      <c r="AM68" s="16" t="str">
        <f>IF(ISERROR(VLOOKUP(CONCATENATE($A68,"_",AM$2),'Reference data SID'!$B:$N,13,FALSE)),"",VLOOKUP(CONCATENATE($A68,"_",AM$2),'Reference data SID'!$B:$N,13,FALSE))</f>
        <v/>
      </c>
      <c r="AN68" s="16" t="str">
        <f>IF(ISERROR(VLOOKUP(CONCATENATE($A68,"_",AN$2),'Reference data SID'!$B:$N,13,FALSE)),"",VLOOKUP(CONCATENATE($A68,"_",AN$2),'Reference data SID'!$B:$N,13,FALSE))</f>
        <v/>
      </c>
      <c r="AO68" s="16" t="str">
        <f>IF(ISERROR(VLOOKUP(CONCATENATE($A68,"_",AO$2),'Reference data SID'!$B:$N,13,FALSE)),"",VLOOKUP(CONCATENATE($A68,"_",AO$2),'Reference data SID'!$B:$N,13,FALSE))</f>
        <v/>
      </c>
      <c r="AP68" s="16" t="str">
        <f>IF(ISERROR(VLOOKUP(CONCATENATE($A68,"_",AP$2),'Reference data SID'!$B:$N,13,FALSE)),"",VLOOKUP(CONCATENATE($A68,"_",AP$2),'Reference data SID'!$B:$N,13,FALSE))</f>
        <v/>
      </c>
      <c r="AQ68" s="16" t="str">
        <f>IF(ISERROR(VLOOKUP(CONCATENATE($A68,"_",AQ$2),'Reference data SID'!$B:$N,13,FALSE)),"",VLOOKUP(CONCATENATE($A68,"_",AQ$2),'Reference data SID'!$B:$N,13,FALSE))</f>
        <v/>
      </c>
      <c r="AR68" s="16" t="str">
        <f>IF(ISERROR(VLOOKUP(CONCATENATE($A68,"_",AR$2),'Reference data SID'!$B:$N,13,FALSE)),"",VLOOKUP(CONCATENATE($A68,"_",AR$2),'Reference data SID'!$B:$N,13,FALSE))</f>
        <v/>
      </c>
      <c r="AS68" s="16" t="str">
        <f>IF(ISERROR(VLOOKUP(CONCATENATE($A68,"_",AS$2),'Reference data SID'!$B:$N,13,FALSE)),"",VLOOKUP(CONCATENATE($A68,"_",AS$2),'Reference data SID'!$B:$N,13,FALSE))</f>
        <v/>
      </c>
      <c r="AT68" s="16" t="str">
        <f>IF(ISERROR(VLOOKUP(CONCATENATE($A68,"_",AT$2),'Reference data SID'!$B:$N,13,FALSE)),"",VLOOKUP(CONCATENATE($A68,"_",AT$2),'Reference data SID'!$B:$N,13,FALSE))</f>
        <v/>
      </c>
    </row>
    <row r="69" spans="1:46" x14ac:dyDescent="0.25">
      <c r="A69">
        <v>65</v>
      </c>
      <c r="B69" s="16" t="str">
        <f>IF(ISERROR(VLOOKUP(CONCATENATE($A69,"_",B$2),'Reference data SID'!$B:$N,13,FALSE)),"",VLOOKUP(CONCATENATE($A69,"_",B$2),'Reference data SID'!$B:$N,13,FALSE))</f>
        <v/>
      </c>
      <c r="C69" s="16" t="str">
        <f>IF(ISERROR(VLOOKUP(CONCATENATE($A69,"_",C$2),'Reference data SID'!$B:$N,13,FALSE)),"",VLOOKUP(CONCATENATE($A69,"_",C$2),'Reference data SID'!$B:$N,13,FALSE))</f>
        <v/>
      </c>
      <c r="D69" s="16" t="str">
        <f>IF(ISERROR(VLOOKUP(CONCATENATE($A69,"_",D$2),'Reference data SID'!$B:$N,13,FALSE)),"",VLOOKUP(CONCATENATE($A69,"_",D$2),'Reference data SID'!$B:$N,13,FALSE))</f>
        <v/>
      </c>
      <c r="E69" s="16" t="str">
        <f>IF(ISERROR(VLOOKUP(CONCATENATE($A69,"_",E$2),'Reference data SID'!$B:$N,13,FALSE)),"",VLOOKUP(CONCATENATE($A69,"_",E$2),'Reference data SID'!$B:$N,13,FALSE))</f>
        <v/>
      </c>
      <c r="F69" s="16" t="str">
        <f>IF(ISERROR(VLOOKUP(CONCATENATE($A69,"_",F$2),'Reference data SID'!$B:$N,13,FALSE)),"",VLOOKUP(CONCATENATE($A69,"_",F$2),'Reference data SID'!$B:$N,13,FALSE))</f>
        <v/>
      </c>
      <c r="G69" s="16" t="str">
        <f>IF(ISERROR(VLOOKUP(CONCATENATE($A69,"_",G$2),'Reference data SID'!$B:$N,13,FALSE)),"",VLOOKUP(CONCATENATE($A69,"_",G$2),'Reference data SID'!$B:$N,13,FALSE))</f>
        <v/>
      </c>
      <c r="H69" s="16" t="str">
        <f>IF(ISERROR(VLOOKUP(CONCATENATE($A69,"_",H$2),'Reference data SID'!$B:$N,13,FALSE)),"",VLOOKUP(CONCATENATE($A69,"_",H$2),'Reference data SID'!$B:$N,13,FALSE))</f>
        <v/>
      </c>
      <c r="I69" s="16" t="str">
        <f>IF(ISERROR(VLOOKUP(CONCATENATE($A69,"_",I$2),'Reference data SID'!$B:$N,13,FALSE)),"",VLOOKUP(CONCATENATE($A69,"_",I$2),'Reference data SID'!$B:$N,13,FALSE))</f>
        <v/>
      </c>
      <c r="J69" s="16" t="str">
        <f>IF(ISERROR(VLOOKUP(CONCATENATE($A69,"_",J$2),'Reference data SID'!$B:$N,13,FALSE)),"",VLOOKUP(CONCATENATE($A69,"_",J$2),'Reference data SID'!$B:$N,13,FALSE))</f>
        <v/>
      </c>
      <c r="K69" s="16" t="str">
        <f>IF(ISERROR(VLOOKUP(CONCATENATE($A69,"_",K$2),'Reference data SID'!$B:$N,13,FALSE)),"",VLOOKUP(CONCATENATE($A69,"_",K$2),'Reference data SID'!$B:$N,13,FALSE))</f>
        <v/>
      </c>
      <c r="L69" s="16" t="str">
        <f>IF(ISERROR(VLOOKUP(CONCATENATE($A69,"_",L$2),'Reference data SID'!$B:$N,13,FALSE)),"",VLOOKUP(CONCATENATE($A69,"_",L$2),'Reference data SID'!$B:$N,13,FALSE))</f>
        <v/>
      </c>
      <c r="M69" s="16" t="str">
        <f>IF(ISERROR(VLOOKUP(CONCATENATE($A69,"_",M$2),'Reference data SID'!$B:$N,13,FALSE)),"",VLOOKUP(CONCATENATE($A69,"_",M$2),'Reference data SID'!$B:$N,13,FALSE))</f>
        <v/>
      </c>
      <c r="N69" s="16" t="str">
        <f>IF(ISERROR(VLOOKUP(CONCATENATE($A69,"_",N$2),'Reference data SID'!$B:$N,13,FALSE)),"",VLOOKUP(CONCATENATE($A69,"_",N$2),'Reference data SID'!$B:$N,13,FALSE))</f>
        <v/>
      </c>
      <c r="O69" s="16" t="str">
        <f>IF(ISERROR(VLOOKUP(CONCATENATE($A69,"_",O$2),'Reference data SID'!$B:$N,13,FALSE)),"",VLOOKUP(CONCATENATE($A69,"_",O$2),'Reference data SID'!$B:$N,13,FALSE))</f>
        <v/>
      </c>
      <c r="P69" s="16" t="str">
        <f>IF(ISERROR(VLOOKUP(CONCATENATE($A69,"_",P$2),'Reference data SID'!$B:$N,13,FALSE)),"",VLOOKUP(CONCATENATE($A69,"_",P$2),'Reference data SID'!$B:$N,13,FALSE))</f>
        <v/>
      </c>
      <c r="Q69" s="16" t="str">
        <f>IF(ISERROR(VLOOKUP(CONCATENATE($A69,"_",Q$2),'Reference data SID'!$B:$N,13,FALSE)),"",VLOOKUP(CONCATENATE($A69,"_",Q$2),'Reference data SID'!$B:$N,13,FALSE))</f>
        <v/>
      </c>
      <c r="R69" s="16" t="str">
        <f>IF(ISERROR(VLOOKUP(CONCATENATE($A69,"_",R$2),'Reference data SID'!$B:$N,13,FALSE)),"",VLOOKUP(CONCATENATE($A69,"_",R$2),'Reference data SID'!$B:$N,13,FALSE))</f>
        <v/>
      </c>
      <c r="S69" s="16" t="str">
        <f>IF(ISERROR(VLOOKUP(CONCATENATE($A69,"_",S$2),'Reference data SID'!$B:$N,13,FALSE)),"",VLOOKUP(CONCATENATE($A69,"_",S$2),'Reference data SID'!$B:$N,13,FALSE))</f>
        <v/>
      </c>
      <c r="T69" s="16" t="str">
        <f>IF(ISERROR(VLOOKUP(CONCATENATE($A69,"_",T$2),'Reference data SID'!$B:$N,13,FALSE)),"",VLOOKUP(CONCATENATE($A69,"_",T$2),'Reference data SID'!$B:$N,13,FALSE))</f>
        <v/>
      </c>
      <c r="U69" s="16" t="str">
        <f>IF(ISERROR(VLOOKUP(CONCATENATE($A69,"_",U$2),'Reference data SID'!$B:$N,13,FALSE)),"",VLOOKUP(CONCATENATE($A69,"_",U$2),'Reference data SID'!$B:$N,13,FALSE))</f>
        <v/>
      </c>
      <c r="V69" s="16" t="str">
        <f>IF(ISERROR(VLOOKUP(CONCATENATE($A69,"_",V$2),'Reference data SID'!$B:$N,13,FALSE)),"",VLOOKUP(CONCATENATE($A69,"_",V$2),'Reference data SID'!$B:$N,13,FALSE))</f>
        <v/>
      </c>
      <c r="W69" s="16" t="str">
        <f>IF(ISERROR(VLOOKUP(CONCATENATE($A69,"_",W$2),'Reference data SID'!$B:$N,13,FALSE)),"",VLOOKUP(CONCATENATE($A69,"_",W$2),'Reference data SID'!$B:$N,13,FALSE))</f>
        <v/>
      </c>
      <c r="X69" s="16" t="str">
        <f>IF(ISERROR(VLOOKUP(CONCATENATE($A69,"_",X$2),'Reference data SID'!$B:$N,13,FALSE)),"",VLOOKUP(CONCATENATE($A69,"_",X$2),'Reference data SID'!$B:$N,13,FALSE))</f>
        <v/>
      </c>
      <c r="Y69" s="17" t="str">
        <f>IF(ISERROR(VLOOKUP(CONCATENATE($A69,"_",Y$2),'Reference data SID'!$B:$N,13,FALSE)),"",VLOOKUP(CONCATENATE($A69,"_",Y$2),'Reference data SID'!$B:$N,13,FALSE))</f>
        <v>17741-60-5</v>
      </c>
      <c r="Z69" s="16" t="str">
        <f>IF(ISERROR(VLOOKUP(CONCATENATE($A69,"_",Z$2),'Reference data SID'!$B:$N,13,FALSE)),"",VLOOKUP(CONCATENATE($A69,"_",Z$2),'Reference data SID'!$B:$N,13,FALSE))</f>
        <v/>
      </c>
      <c r="AA69" s="16" t="str">
        <f>IF(ISERROR(VLOOKUP(CONCATENATE($A69,"_",AA$2),'Reference data SID'!$B:$N,13,FALSE)),"",VLOOKUP(CONCATENATE($A69,"_",AA$2),'Reference data SID'!$B:$N,13,FALSE))</f>
        <v/>
      </c>
      <c r="AB69" s="16" t="str">
        <f>IF(ISERROR(VLOOKUP(CONCATENATE($A69,"_",AB$2),'Reference data SID'!$B:$N,13,FALSE)),"",VLOOKUP(CONCATENATE($A69,"_",AB$2),'Reference data SID'!$B:$N,13,FALSE))</f>
        <v/>
      </c>
      <c r="AC69" s="16" t="str">
        <f>IF(ISERROR(VLOOKUP(CONCATENATE($A69,"_",AC$2),'Reference data SID'!$B:$N,13,FALSE)),"",VLOOKUP(CONCATENATE($A69,"_",AC$2),'Reference data SID'!$B:$N,13,FALSE))</f>
        <v/>
      </c>
      <c r="AD69" s="16" t="str">
        <f>IF(ISERROR(VLOOKUP(CONCATENATE($A69,"_",AD$2),'Reference data SID'!$B:$N,13,FALSE)),"",VLOOKUP(CONCATENATE($A69,"_",AD$2),'Reference data SID'!$B:$N,13,FALSE))</f>
        <v/>
      </c>
      <c r="AE69" s="16" t="str">
        <f>IF(ISERROR(VLOOKUP(CONCATENATE($A69,"_",AE$2),'Reference data SID'!$B:$N,13,FALSE)),"",VLOOKUP(CONCATENATE($A69,"_",AE$2),'Reference data SID'!$B:$N,13,FALSE))</f>
        <v/>
      </c>
      <c r="AF69" s="16" t="str">
        <f>IF(ISERROR(VLOOKUP(CONCATENATE($A69,"_",AF$2),'Reference data SID'!$B:$N,13,FALSE)),"",VLOOKUP(CONCATENATE($A69,"_",AF$2),'Reference data SID'!$B:$N,13,FALSE))</f>
        <v/>
      </c>
      <c r="AG69" s="16" t="str">
        <f>IF(ISERROR(VLOOKUP(CONCATENATE($A69,"_",AG$2),'Reference data SID'!$B:$N,13,FALSE)),"",VLOOKUP(CONCATENATE($A69,"_",AG$2),'Reference data SID'!$B:$N,13,FALSE))</f>
        <v/>
      </c>
      <c r="AH69" s="16" t="str">
        <f>IF(ISERROR(VLOOKUP(CONCATENATE($A69,"_",AH$2),'Reference data SID'!$B:$N,13,FALSE)),"",VLOOKUP(CONCATENATE($A69,"_",AH$2),'Reference data SID'!$B:$N,13,FALSE))</f>
        <v/>
      </c>
      <c r="AI69" s="16" t="str">
        <f>IF(ISERROR(VLOOKUP(CONCATENATE($A69,"_",AI$2),'Reference data SID'!$B:$N,13,FALSE)),"",VLOOKUP(CONCATENATE($A69,"_",AI$2),'Reference data SID'!$B:$N,13,FALSE))</f>
        <v/>
      </c>
      <c r="AJ69" s="16" t="str">
        <f>IF(ISERROR(VLOOKUP(CONCATENATE($A69,"_",AJ$2),'Reference data SID'!$B:$N,13,FALSE)),"",VLOOKUP(CONCATENATE($A69,"_",AJ$2),'Reference data SID'!$B:$N,13,FALSE))</f>
        <v/>
      </c>
      <c r="AK69" s="16" t="str">
        <f>IF(ISERROR(VLOOKUP(CONCATENATE($A69,"_",AK$2),'Reference data SID'!$B:$N,13,FALSE)),"",VLOOKUP(CONCATENATE($A69,"_",AK$2),'Reference data SID'!$B:$N,13,FALSE))</f>
        <v/>
      </c>
      <c r="AL69" s="16" t="str">
        <f>IF(ISERROR(VLOOKUP(CONCATENATE($A69,"_",AL$2),'Reference data SID'!$B:$N,13,FALSE)),"",VLOOKUP(CONCATENATE($A69,"_",AL$2),'Reference data SID'!$B:$N,13,FALSE))</f>
        <v/>
      </c>
      <c r="AM69" s="16" t="str">
        <f>IF(ISERROR(VLOOKUP(CONCATENATE($A69,"_",AM$2),'Reference data SID'!$B:$N,13,FALSE)),"",VLOOKUP(CONCATENATE($A69,"_",AM$2),'Reference data SID'!$B:$N,13,FALSE))</f>
        <v/>
      </c>
      <c r="AN69" s="16" t="str">
        <f>IF(ISERROR(VLOOKUP(CONCATENATE($A69,"_",AN$2),'Reference data SID'!$B:$N,13,FALSE)),"",VLOOKUP(CONCATENATE($A69,"_",AN$2),'Reference data SID'!$B:$N,13,FALSE))</f>
        <v/>
      </c>
      <c r="AO69" s="16" t="str">
        <f>IF(ISERROR(VLOOKUP(CONCATENATE($A69,"_",AO$2),'Reference data SID'!$B:$N,13,FALSE)),"",VLOOKUP(CONCATENATE($A69,"_",AO$2),'Reference data SID'!$B:$N,13,FALSE))</f>
        <v/>
      </c>
      <c r="AP69" s="16" t="str">
        <f>IF(ISERROR(VLOOKUP(CONCATENATE($A69,"_",AP$2),'Reference data SID'!$B:$N,13,FALSE)),"",VLOOKUP(CONCATENATE($A69,"_",AP$2),'Reference data SID'!$B:$N,13,FALSE))</f>
        <v/>
      </c>
      <c r="AQ69" s="16" t="str">
        <f>IF(ISERROR(VLOOKUP(CONCATENATE($A69,"_",AQ$2),'Reference data SID'!$B:$N,13,FALSE)),"",VLOOKUP(CONCATENATE($A69,"_",AQ$2),'Reference data SID'!$B:$N,13,FALSE))</f>
        <v/>
      </c>
      <c r="AR69" s="16" t="str">
        <f>IF(ISERROR(VLOOKUP(CONCATENATE($A69,"_",AR$2),'Reference data SID'!$B:$N,13,FALSE)),"",VLOOKUP(CONCATENATE($A69,"_",AR$2),'Reference data SID'!$B:$N,13,FALSE))</f>
        <v/>
      </c>
      <c r="AS69" s="16" t="str">
        <f>IF(ISERROR(VLOOKUP(CONCATENATE($A69,"_",AS$2),'Reference data SID'!$B:$N,13,FALSE)),"",VLOOKUP(CONCATENATE($A69,"_",AS$2),'Reference data SID'!$B:$N,13,FALSE))</f>
        <v/>
      </c>
      <c r="AT69" s="16" t="str">
        <f>IF(ISERROR(VLOOKUP(CONCATENATE($A69,"_",AT$2),'Reference data SID'!$B:$N,13,FALSE)),"",VLOOKUP(CONCATENATE($A69,"_",AT$2),'Reference data SID'!$B:$N,13,FALSE))</f>
        <v/>
      </c>
    </row>
    <row r="70" spans="1:46" x14ac:dyDescent="0.25">
      <c r="A70">
        <v>66</v>
      </c>
      <c r="B70" s="16" t="str">
        <f>IF(ISERROR(VLOOKUP(CONCATENATE($A70,"_",B$2),'Reference data SID'!$B:$N,13,FALSE)),"",VLOOKUP(CONCATENATE($A70,"_",B$2),'Reference data SID'!$B:$N,13,FALSE))</f>
        <v/>
      </c>
      <c r="C70" s="16" t="str">
        <f>IF(ISERROR(VLOOKUP(CONCATENATE($A70,"_",C$2),'Reference data SID'!$B:$N,13,FALSE)),"",VLOOKUP(CONCATENATE($A70,"_",C$2),'Reference data SID'!$B:$N,13,FALSE))</f>
        <v/>
      </c>
      <c r="D70" s="16" t="str">
        <f>IF(ISERROR(VLOOKUP(CONCATENATE($A70,"_",D$2),'Reference data SID'!$B:$N,13,FALSE)),"",VLOOKUP(CONCATENATE($A70,"_",D$2),'Reference data SID'!$B:$N,13,FALSE))</f>
        <v/>
      </c>
      <c r="E70" s="16" t="str">
        <f>IF(ISERROR(VLOOKUP(CONCATENATE($A70,"_",E$2),'Reference data SID'!$B:$N,13,FALSE)),"",VLOOKUP(CONCATENATE($A70,"_",E$2),'Reference data SID'!$B:$N,13,FALSE))</f>
        <v/>
      </c>
      <c r="F70" s="16" t="str">
        <f>IF(ISERROR(VLOOKUP(CONCATENATE($A70,"_",F$2),'Reference data SID'!$B:$N,13,FALSE)),"",VLOOKUP(CONCATENATE($A70,"_",F$2),'Reference data SID'!$B:$N,13,FALSE))</f>
        <v/>
      </c>
      <c r="G70" s="16" t="str">
        <f>IF(ISERROR(VLOOKUP(CONCATENATE($A70,"_",G$2),'Reference data SID'!$B:$N,13,FALSE)),"",VLOOKUP(CONCATENATE($A70,"_",G$2),'Reference data SID'!$B:$N,13,FALSE))</f>
        <v/>
      </c>
      <c r="H70" s="16" t="str">
        <f>IF(ISERROR(VLOOKUP(CONCATENATE($A70,"_",H$2),'Reference data SID'!$B:$N,13,FALSE)),"",VLOOKUP(CONCATENATE($A70,"_",H$2),'Reference data SID'!$B:$N,13,FALSE))</f>
        <v/>
      </c>
      <c r="I70" s="16" t="str">
        <f>IF(ISERROR(VLOOKUP(CONCATENATE($A70,"_",I$2),'Reference data SID'!$B:$N,13,FALSE)),"",VLOOKUP(CONCATENATE($A70,"_",I$2),'Reference data SID'!$B:$N,13,FALSE))</f>
        <v/>
      </c>
      <c r="J70" s="16" t="str">
        <f>IF(ISERROR(VLOOKUP(CONCATENATE($A70,"_",J$2),'Reference data SID'!$B:$N,13,FALSE)),"",VLOOKUP(CONCATENATE($A70,"_",J$2),'Reference data SID'!$B:$N,13,FALSE))</f>
        <v/>
      </c>
      <c r="K70" s="16" t="str">
        <f>IF(ISERROR(VLOOKUP(CONCATENATE($A70,"_",K$2),'Reference data SID'!$B:$N,13,FALSE)),"",VLOOKUP(CONCATENATE($A70,"_",K$2),'Reference data SID'!$B:$N,13,FALSE))</f>
        <v/>
      </c>
      <c r="L70" s="16" t="str">
        <f>IF(ISERROR(VLOOKUP(CONCATENATE($A70,"_",L$2),'Reference data SID'!$B:$N,13,FALSE)),"",VLOOKUP(CONCATENATE($A70,"_",L$2),'Reference data SID'!$B:$N,13,FALSE))</f>
        <v/>
      </c>
      <c r="M70" s="16" t="str">
        <f>IF(ISERROR(VLOOKUP(CONCATENATE($A70,"_",M$2),'Reference data SID'!$B:$N,13,FALSE)),"",VLOOKUP(CONCATENATE($A70,"_",M$2),'Reference data SID'!$B:$N,13,FALSE))</f>
        <v/>
      </c>
      <c r="N70" s="16" t="str">
        <f>IF(ISERROR(VLOOKUP(CONCATENATE($A70,"_",N$2),'Reference data SID'!$B:$N,13,FALSE)),"",VLOOKUP(CONCATENATE($A70,"_",N$2),'Reference data SID'!$B:$N,13,FALSE))</f>
        <v/>
      </c>
      <c r="O70" s="16" t="str">
        <f>IF(ISERROR(VLOOKUP(CONCATENATE($A70,"_",O$2),'Reference data SID'!$B:$N,13,FALSE)),"",VLOOKUP(CONCATENATE($A70,"_",O$2),'Reference data SID'!$B:$N,13,FALSE))</f>
        <v/>
      </c>
      <c r="P70" s="16" t="str">
        <f>IF(ISERROR(VLOOKUP(CONCATENATE($A70,"_",P$2),'Reference data SID'!$B:$N,13,FALSE)),"",VLOOKUP(CONCATENATE($A70,"_",P$2),'Reference data SID'!$B:$N,13,FALSE))</f>
        <v/>
      </c>
      <c r="Q70" s="16" t="str">
        <f>IF(ISERROR(VLOOKUP(CONCATENATE($A70,"_",Q$2),'Reference data SID'!$B:$N,13,FALSE)),"",VLOOKUP(CONCATENATE($A70,"_",Q$2),'Reference data SID'!$B:$N,13,FALSE))</f>
        <v/>
      </c>
      <c r="R70" s="16" t="str">
        <f>IF(ISERROR(VLOOKUP(CONCATENATE($A70,"_",R$2),'Reference data SID'!$B:$N,13,FALSE)),"",VLOOKUP(CONCATENATE($A70,"_",R$2),'Reference data SID'!$B:$N,13,FALSE))</f>
        <v/>
      </c>
      <c r="S70" s="16" t="str">
        <f>IF(ISERROR(VLOOKUP(CONCATENATE($A70,"_",S$2),'Reference data SID'!$B:$N,13,FALSE)),"",VLOOKUP(CONCATENATE($A70,"_",S$2),'Reference data SID'!$B:$N,13,FALSE))</f>
        <v/>
      </c>
      <c r="T70" s="16" t="str">
        <f>IF(ISERROR(VLOOKUP(CONCATENATE($A70,"_",T$2),'Reference data SID'!$B:$N,13,FALSE)),"",VLOOKUP(CONCATENATE($A70,"_",T$2),'Reference data SID'!$B:$N,13,FALSE))</f>
        <v/>
      </c>
      <c r="U70" s="16" t="str">
        <f>IF(ISERROR(VLOOKUP(CONCATENATE($A70,"_",U$2),'Reference data SID'!$B:$N,13,FALSE)),"",VLOOKUP(CONCATENATE($A70,"_",U$2),'Reference data SID'!$B:$N,13,FALSE))</f>
        <v/>
      </c>
      <c r="V70" s="16" t="str">
        <f>IF(ISERROR(VLOOKUP(CONCATENATE($A70,"_",V$2),'Reference data SID'!$B:$N,13,FALSE)),"",VLOOKUP(CONCATENATE($A70,"_",V$2),'Reference data SID'!$B:$N,13,FALSE))</f>
        <v/>
      </c>
      <c r="W70" s="16" t="str">
        <f>IF(ISERROR(VLOOKUP(CONCATENATE($A70,"_",W$2),'Reference data SID'!$B:$N,13,FALSE)),"",VLOOKUP(CONCATENATE($A70,"_",W$2),'Reference data SID'!$B:$N,13,FALSE))</f>
        <v/>
      </c>
      <c r="X70" s="16" t="str">
        <f>IF(ISERROR(VLOOKUP(CONCATENATE($A70,"_",X$2),'Reference data SID'!$B:$N,13,FALSE)),"",VLOOKUP(CONCATENATE($A70,"_",X$2),'Reference data SID'!$B:$N,13,FALSE))</f>
        <v/>
      </c>
      <c r="Y70" s="17" t="str">
        <f>IF(ISERROR(VLOOKUP(CONCATENATE($A70,"_",Y$2),'Reference data SID'!$B:$N,13,FALSE)),"",VLOOKUP(CONCATENATE($A70,"_",Y$2),'Reference data SID'!$B:$N,13,FALSE))</f>
        <v>16083-87-7</v>
      </c>
      <c r="Z70" s="16" t="str">
        <f>IF(ISERROR(VLOOKUP(CONCATENATE($A70,"_",Z$2),'Reference data SID'!$B:$N,13,FALSE)),"",VLOOKUP(CONCATENATE($A70,"_",Z$2),'Reference data SID'!$B:$N,13,FALSE))</f>
        <v/>
      </c>
      <c r="AA70" s="16" t="str">
        <f>IF(ISERROR(VLOOKUP(CONCATENATE($A70,"_",AA$2),'Reference data SID'!$B:$N,13,FALSE)),"",VLOOKUP(CONCATENATE($A70,"_",AA$2),'Reference data SID'!$B:$N,13,FALSE))</f>
        <v/>
      </c>
      <c r="AB70" s="16" t="str">
        <f>IF(ISERROR(VLOOKUP(CONCATENATE($A70,"_",AB$2),'Reference data SID'!$B:$N,13,FALSE)),"",VLOOKUP(CONCATENATE($A70,"_",AB$2),'Reference data SID'!$B:$N,13,FALSE))</f>
        <v/>
      </c>
      <c r="AC70" s="16" t="str">
        <f>IF(ISERROR(VLOOKUP(CONCATENATE($A70,"_",AC$2),'Reference data SID'!$B:$N,13,FALSE)),"",VLOOKUP(CONCATENATE($A70,"_",AC$2),'Reference data SID'!$B:$N,13,FALSE))</f>
        <v/>
      </c>
      <c r="AD70" s="16" t="str">
        <f>IF(ISERROR(VLOOKUP(CONCATENATE($A70,"_",AD$2),'Reference data SID'!$B:$N,13,FALSE)),"",VLOOKUP(CONCATENATE($A70,"_",AD$2),'Reference data SID'!$B:$N,13,FALSE))</f>
        <v/>
      </c>
      <c r="AE70" s="16" t="str">
        <f>IF(ISERROR(VLOOKUP(CONCATENATE($A70,"_",AE$2),'Reference data SID'!$B:$N,13,FALSE)),"",VLOOKUP(CONCATENATE($A70,"_",AE$2),'Reference data SID'!$B:$N,13,FALSE))</f>
        <v/>
      </c>
      <c r="AF70" s="16" t="str">
        <f>IF(ISERROR(VLOOKUP(CONCATENATE($A70,"_",AF$2),'Reference data SID'!$B:$N,13,FALSE)),"",VLOOKUP(CONCATENATE($A70,"_",AF$2),'Reference data SID'!$B:$N,13,FALSE))</f>
        <v/>
      </c>
      <c r="AG70" s="16" t="str">
        <f>IF(ISERROR(VLOOKUP(CONCATENATE($A70,"_",AG$2),'Reference data SID'!$B:$N,13,FALSE)),"",VLOOKUP(CONCATENATE($A70,"_",AG$2),'Reference data SID'!$B:$N,13,FALSE))</f>
        <v/>
      </c>
      <c r="AH70" s="16" t="str">
        <f>IF(ISERROR(VLOOKUP(CONCATENATE($A70,"_",AH$2),'Reference data SID'!$B:$N,13,FALSE)),"",VLOOKUP(CONCATENATE($A70,"_",AH$2),'Reference data SID'!$B:$N,13,FALSE))</f>
        <v/>
      </c>
      <c r="AI70" s="16" t="str">
        <f>IF(ISERROR(VLOOKUP(CONCATENATE($A70,"_",AI$2),'Reference data SID'!$B:$N,13,FALSE)),"",VLOOKUP(CONCATENATE($A70,"_",AI$2),'Reference data SID'!$B:$N,13,FALSE))</f>
        <v/>
      </c>
      <c r="AJ70" s="16" t="str">
        <f>IF(ISERROR(VLOOKUP(CONCATENATE($A70,"_",AJ$2),'Reference data SID'!$B:$N,13,FALSE)),"",VLOOKUP(CONCATENATE($A70,"_",AJ$2),'Reference data SID'!$B:$N,13,FALSE))</f>
        <v/>
      </c>
      <c r="AK70" s="16" t="str">
        <f>IF(ISERROR(VLOOKUP(CONCATENATE($A70,"_",AK$2),'Reference data SID'!$B:$N,13,FALSE)),"",VLOOKUP(CONCATENATE($A70,"_",AK$2),'Reference data SID'!$B:$N,13,FALSE))</f>
        <v/>
      </c>
      <c r="AL70" s="16" t="str">
        <f>IF(ISERROR(VLOOKUP(CONCATENATE($A70,"_",AL$2),'Reference data SID'!$B:$N,13,FALSE)),"",VLOOKUP(CONCATENATE($A70,"_",AL$2),'Reference data SID'!$B:$N,13,FALSE))</f>
        <v/>
      </c>
      <c r="AM70" s="16" t="str">
        <f>IF(ISERROR(VLOOKUP(CONCATENATE($A70,"_",AM$2),'Reference data SID'!$B:$N,13,FALSE)),"",VLOOKUP(CONCATENATE($A70,"_",AM$2),'Reference data SID'!$B:$N,13,FALSE))</f>
        <v/>
      </c>
      <c r="AN70" s="16" t="str">
        <f>IF(ISERROR(VLOOKUP(CONCATENATE($A70,"_",AN$2),'Reference data SID'!$B:$N,13,FALSE)),"",VLOOKUP(CONCATENATE($A70,"_",AN$2),'Reference data SID'!$B:$N,13,FALSE))</f>
        <v/>
      </c>
      <c r="AO70" s="16" t="str">
        <f>IF(ISERROR(VLOOKUP(CONCATENATE($A70,"_",AO$2),'Reference data SID'!$B:$N,13,FALSE)),"",VLOOKUP(CONCATENATE($A70,"_",AO$2),'Reference data SID'!$B:$N,13,FALSE))</f>
        <v/>
      </c>
      <c r="AP70" s="16" t="str">
        <f>IF(ISERROR(VLOOKUP(CONCATENATE($A70,"_",AP$2),'Reference data SID'!$B:$N,13,FALSE)),"",VLOOKUP(CONCATENATE($A70,"_",AP$2),'Reference data SID'!$B:$N,13,FALSE))</f>
        <v/>
      </c>
      <c r="AQ70" s="16" t="str">
        <f>IF(ISERROR(VLOOKUP(CONCATENATE($A70,"_",AQ$2),'Reference data SID'!$B:$N,13,FALSE)),"",VLOOKUP(CONCATENATE($A70,"_",AQ$2),'Reference data SID'!$B:$N,13,FALSE))</f>
        <v/>
      </c>
      <c r="AR70" s="16" t="str">
        <f>IF(ISERROR(VLOOKUP(CONCATENATE($A70,"_",AR$2),'Reference data SID'!$B:$N,13,FALSE)),"",VLOOKUP(CONCATENATE($A70,"_",AR$2),'Reference data SID'!$B:$N,13,FALSE))</f>
        <v/>
      </c>
      <c r="AS70" s="16" t="str">
        <f>IF(ISERROR(VLOOKUP(CONCATENATE($A70,"_",AS$2),'Reference data SID'!$B:$N,13,FALSE)),"",VLOOKUP(CONCATENATE($A70,"_",AS$2),'Reference data SID'!$B:$N,13,FALSE))</f>
        <v/>
      </c>
      <c r="AT70" s="16" t="str">
        <f>IF(ISERROR(VLOOKUP(CONCATENATE($A70,"_",AT$2),'Reference data SID'!$B:$N,13,FALSE)),"",VLOOKUP(CONCATENATE($A70,"_",AT$2),'Reference data SID'!$B:$N,13,FALSE))</f>
        <v/>
      </c>
    </row>
    <row r="71" spans="1:46" x14ac:dyDescent="0.25">
      <c r="A71">
        <v>67</v>
      </c>
      <c r="B71" s="16" t="str">
        <f>IF(ISERROR(VLOOKUP(CONCATENATE($A71,"_",B$2),'Reference data SID'!$B:$N,13,FALSE)),"",VLOOKUP(CONCATENATE($A71,"_",B$2),'Reference data SID'!$B:$N,13,FALSE))</f>
        <v/>
      </c>
      <c r="C71" s="16" t="str">
        <f>IF(ISERROR(VLOOKUP(CONCATENATE($A71,"_",C$2),'Reference data SID'!$B:$N,13,FALSE)),"",VLOOKUP(CONCATENATE($A71,"_",C$2),'Reference data SID'!$B:$N,13,FALSE))</f>
        <v/>
      </c>
      <c r="D71" s="16" t="str">
        <f>IF(ISERROR(VLOOKUP(CONCATENATE($A71,"_",D$2),'Reference data SID'!$B:$N,13,FALSE)),"",VLOOKUP(CONCATENATE($A71,"_",D$2),'Reference data SID'!$B:$N,13,FALSE))</f>
        <v/>
      </c>
      <c r="E71" s="16" t="str">
        <f>IF(ISERROR(VLOOKUP(CONCATENATE($A71,"_",E$2),'Reference data SID'!$B:$N,13,FALSE)),"",VLOOKUP(CONCATENATE($A71,"_",E$2),'Reference data SID'!$B:$N,13,FALSE))</f>
        <v/>
      </c>
      <c r="F71" s="16" t="str">
        <f>IF(ISERROR(VLOOKUP(CONCATENATE($A71,"_",F$2),'Reference data SID'!$B:$N,13,FALSE)),"",VLOOKUP(CONCATENATE($A71,"_",F$2),'Reference data SID'!$B:$N,13,FALSE))</f>
        <v/>
      </c>
      <c r="G71" s="16" t="str">
        <f>IF(ISERROR(VLOOKUP(CONCATENATE($A71,"_",G$2),'Reference data SID'!$B:$N,13,FALSE)),"",VLOOKUP(CONCATENATE($A71,"_",G$2),'Reference data SID'!$B:$N,13,FALSE))</f>
        <v/>
      </c>
      <c r="H71" s="16" t="str">
        <f>IF(ISERROR(VLOOKUP(CONCATENATE($A71,"_",H$2),'Reference data SID'!$B:$N,13,FALSE)),"",VLOOKUP(CONCATENATE($A71,"_",H$2),'Reference data SID'!$B:$N,13,FALSE))</f>
        <v/>
      </c>
      <c r="I71" s="16" t="str">
        <f>IF(ISERROR(VLOOKUP(CONCATENATE($A71,"_",I$2),'Reference data SID'!$B:$N,13,FALSE)),"",VLOOKUP(CONCATENATE($A71,"_",I$2),'Reference data SID'!$B:$N,13,FALSE))</f>
        <v/>
      </c>
      <c r="J71" s="16" t="str">
        <f>IF(ISERROR(VLOOKUP(CONCATENATE($A71,"_",J$2),'Reference data SID'!$B:$N,13,FALSE)),"",VLOOKUP(CONCATENATE($A71,"_",J$2),'Reference data SID'!$B:$N,13,FALSE))</f>
        <v/>
      </c>
      <c r="K71" s="16" t="str">
        <f>IF(ISERROR(VLOOKUP(CONCATENATE($A71,"_",K$2),'Reference data SID'!$B:$N,13,FALSE)),"",VLOOKUP(CONCATENATE($A71,"_",K$2),'Reference data SID'!$B:$N,13,FALSE))</f>
        <v/>
      </c>
      <c r="L71" s="16" t="str">
        <f>IF(ISERROR(VLOOKUP(CONCATENATE($A71,"_",L$2),'Reference data SID'!$B:$N,13,FALSE)),"",VLOOKUP(CONCATENATE($A71,"_",L$2),'Reference data SID'!$B:$N,13,FALSE))</f>
        <v/>
      </c>
      <c r="M71" s="16" t="str">
        <f>IF(ISERROR(VLOOKUP(CONCATENATE($A71,"_",M$2),'Reference data SID'!$B:$N,13,FALSE)),"",VLOOKUP(CONCATENATE($A71,"_",M$2),'Reference data SID'!$B:$N,13,FALSE))</f>
        <v/>
      </c>
      <c r="N71" s="16" t="str">
        <f>IF(ISERROR(VLOOKUP(CONCATENATE($A71,"_",N$2),'Reference data SID'!$B:$N,13,FALSE)),"",VLOOKUP(CONCATENATE($A71,"_",N$2),'Reference data SID'!$B:$N,13,FALSE))</f>
        <v/>
      </c>
      <c r="O71" s="16" t="str">
        <f>IF(ISERROR(VLOOKUP(CONCATENATE($A71,"_",O$2),'Reference data SID'!$B:$N,13,FALSE)),"",VLOOKUP(CONCATENATE($A71,"_",O$2),'Reference data SID'!$B:$N,13,FALSE))</f>
        <v/>
      </c>
      <c r="P71" s="16" t="str">
        <f>IF(ISERROR(VLOOKUP(CONCATENATE($A71,"_",P$2),'Reference data SID'!$B:$N,13,FALSE)),"",VLOOKUP(CONCATENATE($A71,"_",P$2),'Reference data SID'!$B:$N,13,FALSE))</f>
        <v/>
      </c>
      <c r="Q71" s="16" t="str">
        <f>IF(ISERROR(VLOOKUP(CONCATENATE($A71,"_",Q$2),'Reference data SID'!$B:$N,13,FALSE)),"",VLOOKUP(CONCATENATE($A71,"_",Q$2),'Reference data SID'!$B:$N,13,FALSE))</f>
        <v/>
      </c>
      <c r="R71" s="16" t="str">
        <f>IF(ISERROR(VLOOKUP(CONCATENATE($A71,"_",R$2),'Reference data SID'!$B:$N,13,FALSE)),"",VLOOKUP(CONCATENATE($A71,"_",R$2),'Reference data SID'!$B:$N,13,FALSE))</f>
        <v/>
      </c>
      <c r="S71" s="16" t="str">
        <f>IF(ISERROR(VLOOKUP(CONCATENATE($A71,"_",S$2),'Reference data SID'!$B:$N,13,FALSE)),"",VLOOKUP(CONCATENATE($A71,"_",S$2),'Reference data SID'!$B:$N,13,FALSE))</f>
        <v/>
      </c>
      <c r="T71" s="16" t="str">
        <f>IF(ISERROR(VLOOKUP(CONCATENATE($A71,"_",T$2),'Reference data SID'!$B:$N,13,FALSE)),"",VLOOKUP(CONCATENATE($A71,"_",T$2),'Reference data SID'!$B:$N,13,FALSE))</f>
        <v/>
      </c>
      <c r="U71" s="16" t="str">
        <f>IF(ISERROR(VLOOKUP(CONCATENATE($A71,"_",U$2),'Reference data SID'!$B:$N,13,FALSE)),"",VLOOKUP(CONCATENATE($A71,"_",U$2),'Reference data SID'!$B:$N,13,FALSE))</f>
        <v/>
      </c>
      <c r="V71" s="16" t="str">
        <f>IF(ISERROR(VLOOKUP(CONCATENATE($A71,"_",V$2),'Reference data SID'!$B:$N,13,FALSE)),"",VLOOKUP(CONCATENATE($A71,"_",V$2),'Reference data SID'!$B:$N,13,FALSE))</f>
        <v/>
      </c>
      <c r="W71" s="16" t="str">
        <f>IF(ISERROR(VLOOKUP(CONCATENATE($A71,"_",W$2),'Reference data SID'!$B:$N,13,FALSE)),"",VLOOKUP(CONCATENATE($A71,"_",W$2),'Reference data SID'!$B:$N,13,FALSE))</f>
        <v/>
      </c>
      <c r="X71" s="16" t="str">
        <f>IF(ISERROR(VLOOKUP(CONCATENATE($A71,"_",X$2),'Reference data SID'!$B:$N,13,FALSE)),"",VLOOKUP(CONCATENATE($A71,"_",X$2),'Reference data SID'!$B:$N,13,FALSE))</f>
        <v/>
      </c>
      <c r="Y71" s="17" t="str">
        <f>IF(ISERROR(VLOOKUP(CONCATENATE($A71,"_",Y$2),'Reference data SID'!$B:$N,13,FALSE)),"",VLOOKUP(CONCATENATE($A71,"_",Y$2),'Reference data SID'!$B:$N,13,FALSE))</f>
        <v>16083-78-6</v>
      </c>
      <c r="Z71" s="16" t="str">
        <f>IF(ISERROR(VLOOKUP(CONCATENATE($A71,"_",Z$2),'Reference data SID'!$B:$N,13,FALSE)),"",VLOOKUP(CONCATENATE($A71,"_",Z$2),'Reference data SID'!$B:$N,13,FALSE))</f>
        <v/>
      </c>
      <c r="AA71" s="16" t="str">
        <f>IF(ISERROR(VLOOKUP(CONCATENATE($A71,"_",AA$2),'Reference data SID'!$B:$N,13,FALSE)),"",VLOOKUP(CONCATENATE($A71,"_",AA$2),'Reference data SID'!$B:$N,13,FALSE))</f>
        <v/>
      </c>
      <c r="AB71" s="16" t="str">
        <f>IF(ISERROR(VLOOKUP(CONCATENATE($A71,"_",AB$2),'Reference data SID'!$B:$N,13,FALSE)),"",VLOOKUP(CONCATENATE($A71,"_",AB$2),'Reference data SID'!$B:$N,13,FALSE))</f>
        <v/>
      </c>
      <c r="AC71" s="16" t="str">
        <f>IF(ISERROR(VLOOKUP(CONCATENATE($A71,"_",AC$2),'Reference data SID'!$B:$N,13,FALSE)),"",VLOOKUP(CONCATENATE($A71,"_",AC$2),'Reference data SID'!$B:$N,13,FALSE))</f>
        <v/>
      </c>
      <c r="AD71" s="16" t="str">
        <f>IF(ISERROR(VLOOKUP(CONCATENATE($A71,"_",AD$2),'Reference data SID'!$B:$N,13,FALSE)),"",VLOOKUP(CONCATENATE($A71,"_",AD$2),'Reference data SID'!$B:$N,13,FALSE))</f>
        <v/>
      </c>
      <c r="AE71" s="16" t="str">
        <f>IF(ISERROR(VLOOKUP(CONCATENATE($A71,"_",AE$2),'Reference data SID'!$B:$N,13,FALSE)),"",VLOOKUP(CONCATENATE($A71,"_",AE$2),'Reference data SID'!$B:$N,13,FALSE))</f>
        <v/>
      </c>
      <c r="AF71" s="16" t="str">
        <f>IF(ISERROR(VLOOKUP(CONCATENATE($A71,"_",AF$2),'Reference data SID'!$B:$N,13,FALSE)),"",VLOOKUP(CONCATENATE($A71,"_",AF$2),'Reference data SID'!$B:$N,13,FALSE))</f>
        <v/>
      </c>
      <c r="AG71" s="16" t="str">
        <f>IF(ISERROR(VLOOKUP(CONCATENATE($A71,"_",AG$2),'Reference data SID'!$B:$N,13,FALSE)),"",VLOOKUP(CONCATENATE($A71,"_",AG$2),'Reference data SID'!$B:$N,13,FALSE))</f>
        <v/>
      </c>
      <c r="AH71" s="16" t="str">
        <f>IF(ISERROR(VLOOKUP(CONCATENATE($A71,"_",AH$2),'Reference data SID'!$B:$N,13,FALSE)),"",VLOOKUP(CONCATENATE($A71,"_",AH$2),'Reference data SID'!$B:$N,13,FALSE))</f>
        <v/>
      </c>
      <c r="AI71" s="16" t="str">
        <f>IF(ISERROR(VLOOKUP(CONCATENATE($A71,"_",AI$2),'Reference data SID'!$B:$N,13,FALSE)),"",VLOOKUP(CONCATENATE($A71,"_",AI$2),'Reference data SID'!$B:$N,13,FALSE))</f>
        <v/>
      </c>
      <c r="AJ71" s="16" t="str">
        <f>IF(ISERROR(VLOOKUP(CONCATENATE($A71,"_",AJ$2),'Reference data SID'!$B:$N,13,FALSE)),"",VLOOKUP(CONCATENATE($A71,"_",AJ$2),'Reference data SID'!$B:$N,13,FALSE))</f>
        <v/>
      </c>
      <c r="AK71" s="16" t="str">
        <f>IF(ISERROR(VLOOKUP(CONCATENATE($A71,"_",AK$2),'Reference data SID'!$B:$N,13,FALSE)),"",VLOOKUP(CONCATENATE($A71,"_",AK$2),'Reference data SID'!$B:$N,13,FALSE))</f>
        <v/>
      </c>
      <c r="AL71" s="16" t="str">
        <f>IF(ISERROR(VLOOKUP(CONCATENATE($A71,"_",AL$2),'Reference data SID'!$B:$N,13,FALSE)),"",VLOOKUP(CONCATENATE($A71,"_",AL$2),'Reference data SID'!$B:$N,13,FALSE))</f>
        <v/>
      </c>
      <c r="AM71" s="16" t="str">
        <f>IF(ISERROR(VLOOKUP(CONCATENATE($A71,"_",AM$2),'Reference data SID'!$B:$N,13,FALSE)),"",VLOOKUP(CONCATENATE($A71,"_",AM$2),'Reference data SID'!$B:$N,13,FALSE))</f>
        <v/>
      </c>
      <c r="AN71" s="16" t="str">
        <f>IF(ISERROR(VLOOKUP(CONCATENATE($A71,"_",AN$2),'Reference data SID'!$B:$N,13,FALSE)),"",VLOOKUP(CONCATENATE($A71,"_",AN$2),'Reference data SID'!$B:$N,13,FALSE))</f>
        <v/>
      </c>
      <c r="AO71" s="16" t="str">
        <f>IF(ISERROR(VLOOKUP(CONCATENATE($A71,"_",AO$2),'Reference data SID'!$B:$N,13,FALSE)),"",VLOOKUP(CONCATENATE($A71,"_",AO$2),'Reference data SID'!$B:$N,13,FALSE))</f>
        <v/>
      </c>
      <c r="AP71" s="16" t="str">
        <f>IF(ISERROR(VLOOKUP(CONCATENATE($A71,"_",AP$2),'Reference data SID'!$B:$N,13,FALSE)),"",VLOOKUP(CONCATENATE($A71,"_",AP$2),'Reference data SID'!$B:$N,13,FALSE))</f>
        <v/>
      </c>
      <c r="AQ71" s="16" t="str">
        <f>IF(ISERROR(VLOOKUP(CONCATENATE($A71,"_",AQ$2),'Reference data SID'!$B:$N,13,FALSE)),"",VLOOKUP(CONCATENATE($A71,"_",AQ$2),'Reference data SID'!$B:$N,13,FALSE))</f>
        <v/>
      </c>
      <c r="AR71" s="16" t="str">
        <f>IF(ISERROR(VLOOKUP(CONCATENATE($A71,"_",AR$2),'Reference data SID'!$B:$N,13,FALSE)),"",VLOOKUP(CONCATENATE($A71,"_",AR$2),'Reference data SID'!$B:$N,13,FALSE))</f>
        <v/>
      </c>
      <c r="AS71" s="16" t="str">
        <f>IF(ISERROR(VLOOKUP(CONCATENATE($A71,"_",AS$2),'Reference data SID'!$B:$N,13,FALSE)),"",VLOOKUP(CONCATENATE($A71,"_",AS$2),'Reference data SID'!$B:$N,13,FALSE))</f>
        <v/>
      </c>
      <c r="AT71" s="16" t="str">
        <f>IF(ISERROR(VLOOKUP(CONCATENATE($A71,"_",AT$2),'Reference data SID'!$B:$N,13,FALSE)),"",VLOOKUP(CONCATENATE($A71,"_",AT$2),'Reference data SID'!$B:$N,13,FALSE))</f>
        <v/>
      </c>
    </row>
    <row r="72" spans="1:46" x14ac:dyDescent="0.25">
      <c r="A72">
        <v>68</v>
      </c>
      <c r="B72" s="16" t="str">
        <f>IF(ISERROR(VLOOKUP(CONCATENATE($A72,"_",B$2),'Reference data SID'!$B:$N,13,FALSE)),"",VLOOKUP(CONCATENATE($A72,"_",B$2),'Reference data SID'!$B:$N,13,FALSE))</f>
        <v/>
      </c>
      <c r="C72" s="16" t="str">
        <f>IF(ISERROR(VLOOKUP(CONCATENATE($A72,"_",C$2),'Reference data SID'!$B:$N,13,FALSE)),"",VLOOKUP(CONCATENATE($A72,"_",C$2),'Reference data SID'!$B:$N,13,FALSE))</f>
        <v/>
      </c>
      <c r="D72" s="16" t="str">
        <f>IF(ISERROR(VLOOKUP(CONCATENATE($A72,"_",D$2),'Reference data SID'!$B:$N,13,FALSE)),"",VLOOKUP(CONCATENATE($A72,"_",D$2),'Reference data SID'!$B:$N,13,FALSE))</f>
        <v/>
      </c>
      <c r="E72" s="16" t="str">
        <f>IF(ISERROR(VLOOKUP(CONCATENATE($A72,"_",E$2),'Reference data SID'!$B:$N,13,FALSE)),"",VLOOKUP(CONCATENATE($A72,"_",E$2),'Reference data SID'!$B:$N,13,FALSE))</f>
        <v/>
      </c>
      <c r="F72" s="16" t="str">
        <f>IF(ISERROR(VLOOKUP(CONCATENATE($A72,"_",F$2),'Reference data SID'!$B:$N,13,FALSE)),"",VLOOKUP(CONCATENATE($A72,"_",F$2),'Reference data SID'!$B:$N,13,FALSE))</f>
        <v/>
      </c>
      <c r="G72" s="16" t="str">
        <f>IF(ISERROR(VLOOKUP(CONCATENATE($A72,"_",G$2),'Reference data SID'!$B:$N,13,FALSE)),"",VLOOKUP(CONCATENATE($A72,"_",G$2),'Reference data SID'!$B:$N,13,FALSE))</f>
        <v/>
      </c>
      <c r="H72" s="16" t="str">
        <f>IF(ISERROR(VLOOKUP(CONCATENATE($A72,"_",H$2),'Reference data SID'!$B:$N,13,FALSE)),"",VLOOKUP(CONCATENATE($A72,"_",H$2),'Reference data SID'!$B:$N,13,FALSE))</f>
        <v/>
      </c>
      <c r="I72" s="16" t="str">
        <f>IF(ISERROR(VLOOKUP(CONCATENATE($A72,"_",I$2),'Reference data SID'!$B:$N,13,FALSE)),"",VLOOKUP(CONCATENATE($A72,"_",I$2),'Reference data SID'!$B:$N,13,FALSE))</f>
        <v/>
      </c>
      <c r="J72" s="16" t="str">
        <f>IF(ISERROR(VLOOKUP(CONCATENATE($A72,"_",J$2),'Reference data SID'!$B:$N,13,FALSE)),"",VLOOKUP(CONCATENATE($A72,"_",J$2),'Reference data SID'!$B:$N,13,FALSE))</f>
        <v/>
      </c>
      <c r="K72" s="16" t="str">
        <f>IF(ISERROR(VLOOKUP(CONCATENATE($A72,"_",K$2),'Reference data SID'!$B:$N,13,FALSE)),"",VLOOKUP(CONCATENATE($A72,"_",K$2),'Reference data SID'!$B:$N,13,FALSE))</f>
        <v/>
      </c>
      <c r="L72" s="16" t="str">
        <f>IF(ISERROR(VLOOKUP(CONCATENATE($A72,"_",L$2),'Reference data SID'!$B:$N,13,FALSE)),"",VLOOKUP(CONCATENATE($A72,"_",L$2),'Reference data SID'!$B:$N,13,FALSE))</f>
        <v/>
      </c>
      <c r="M72" s="16" t="str">
        <f>IF(ISERROR(VLOOKUP(CONCATENATE($A72,"_",M$2),'Reference data SID'!$B:$N,13,FALSE)),"",VLOOKUP(CONCATENATE($A72,"_",M$2),'Reference data SID'!$B:$N,13,FALSE))</f>
        <v/>
      </c>
      <c r="N72" s="16" t="str">
        <f>IF(ISERROR(VLOOKUP(CONCATENATE($A72,"_",N$2),'Reference data SID'!$B:$N,13,FALSE)),"",VLOOKUP(CONCATENATE($A72,"_",N$2),'Reference data SID'!$B:$N,13,FALSE))</f>
        <v/>
      </c>
      <c r="O72" s="16" t="str">
        <f>IF(ISERROR(VLOOKUP(CONCATENATE($A72,"_",O$2),'Reference data SID'!$B:$N,13,FALSE)),"",VLOOKUP(CONCATENATE($A72,"_",O$2),'Reference data SID'!$B:$N,13,FALSE))</f>
        <v/>
      </c>
      <c r="P72" s="16" t="str">
        <f>IF(ISERROR(VLOOKUP(CONCATENATE($A72,"_",P$2),'Reference data SID'!$B:$N,13,FALSE)),"",VLOOKUP(CONCATENATE($A72,"_",P$2),'Reference data SID'!$B:$N,13,FALSE))</f>
        <v/>
      </c>
      <c r="Q72" s="16" t="str">
        <f>IF(ISERROR(VLOOKUP(CONCATENATE($A72,"_",Q$2),'Reference data SID'!$B:$N,13,FALSE)),"",VLOOKUP(CONCATENATE($A72,"_",Q$2),'Reference data SID'!$B:$N,13,FALSE))</f>
        <v/>
      </c>
      <c r="R72" s="16" t="str">
        <f>IF(ISERROR(VLOOKUP(CONCATENATE($A72,"_",R$2),'Reference data SID'!$B:$N,13,FALSE)),"",VLOOKUP(CONCATENATE($A72,"_",R$2),'Reference data SID'!$B:$N,13,FALSE))</f>
        <v/>
      </c>
      <c r="S72" s="16" t="str">
        <f>IF(ISERROR(VLOOKUP(CONCATENATE($A72,"_",S$2),'Reference data SID'!$B:$N,13,FALSE)),"",VLOOKUP(CONCATENATE($A72,"_",S$2),'Reference data SID'!$B:$N,13,FALSE))</f>
        <v/>
      </c>
      <c r="T72" s="16" t="str">
        <f>IF(ISERROR(VLOOKUP(CONCATENATE($A72,"_",T$2),'Reference data SID'!$B:$N,13,FALSE)),"",VLOOKUP(CONCATENATE($A72,"_",T$2),'Reference data SID'!$B:$N,13,FALSE))</f>
        <v/>
      </c>
      <c r="U72" s="16" t="str">
        <f>IF(ISERROR(VLOOKUP(CONCATENATE($A72,"_",U$2),'Reference data SID'!$B:$N,13,FALSE)),"",VLOOKUP(CONCATENATE($A72,"_",U$2),'Reference data SID'!$B:$N,13,FALSE))</f>
        <v/>
      </c>
      <c r="V72" s="16" t="str">
        <f>IF(ISERROR(VLOOKUP(CONCATENATE($A72,"_",V$2),'Reference data SID'!$B:$N,13,FALSE)),"",VLOOKUP(CONCATENATE($A72,"_",V$2),'Reference data SID'!$B:$N,13,FALSE))</f>
        <v/>
      </c>
      <c r="W72" s="16" t="str">
        <f>IF(ISERROR(VLOOKUP(CONCATENATE($A72,"_",W$2),'Reference data SID'!$B:$N,13,FALSE)),"",VLOOKUP(CONCATENATE($A72,"_",W$2),'Reference data SID'!$B:$N,13,FALSE))</f>
        <v/>
      </c>
      <c r="X72" s="16" t="str">
        <f>IF(ISERROR(VLOOKUP(CONCATENATE($A72,"_",X$2),'Reference data SID'!$B:$N,13,FALSE)),"",VLOOKUP(CONCATENATE($A72,"_",X$2),'Reference data SID'!$B:$N,13,FALSE))</f>
        <v/>
      </c>
      <c r="Y72" s="17" t="str">
        <f>IF(ISERROR(VLOOKUP(CONCATENATE($A72,"_",Y$2),'Reference data SID'!$B:$N,13,FALSE)),"",VLOOKUP(CONCATENATE($A72,"_",Y$2),'Reference data SID'!$B:$N,13,FALSE))</f>
        <v>6014-75-1</v>
      </c>
      <c r="Z72" s="16" t="str">
        <f>IF(ISERROR(VLOOKUP(CONCATENATE($A72,"_",Z$2),'Reference data SID'!$B:$N,13,FALSE)),"",VLOOKUP(CONCATENATE($A72,"_",Z$2),'Reference data SID'!$B:$N,13,FALSE))</f>
        <v/>
      </c>
      <c r="AA72" s="16" t="str">
        <f>IF(ISERROR(VLOOKUP(CONCATENATE($A72,"_",AA$2),'Reference data SID'!$B:$N,13,FALSE)),"",VLOOKUP(CONCATENATE($A72,"_",AA$2),'Reference data SID'!$B:$N,13,FALSE))</f>
        <v/>
      </c>
      <c r="AB72" s="16" t="str">
        <f>IF(ISERROR(VLOOKUP(CONCATENATE($A72,"_",AB$2),'Reference data SID'!$B:$N,13,FALSE)),"",VLOOKUP(CONCATENATE($A72,"_",AB$2),'Reference data SID'!$B:$N,13,FALSE))</f>
        <v/>
      </c>
      <c r="AC72" s="16" t="str">
        <f>IF(ISERROR(VLOOKUP(CONCATENATE($A72,"_",AC$2),'Reference data SID'!$B:$N,13,FALSE)),"",VLOOKUP(CONCATENATE($A72,"_",AC$2),'Reference data SID'!$B:$N,13,FALSE))</f>
        <v/>
      </c>
      <c r="AD72" s="16" t="str">
        <f>IF(ISERROR(VLOOKUP(CONCATENATE($A72,"_",AD$2),'Reference data SID'!$B:$N,13,FALSE)),"",VLOOKUP(CONCATENATE($A72,"_",AD$2),'Reference data SID'!$B:$N,13,FALSE))</f>
        <v/>
      </c>
      <c r="AE72" s="16" t="str">
        <f>IF(ISERROR(VLOOKUP(CONCATENATE($A72,"_",AE$2),'Reference data SID'!$B:$N,13,FALSE)),"",VLOOKUP(CONCATENATE($A72,"_",AE$2),'Reference data SID'!$B:$N,13,FALSE))</f>
        <v/>
      </c>
      <c r="AF72" s="16" t="str">
        <f>IF(ISERROR(VLOOKUP(CONCATENATE($A72,"_",AF$2),'Reference data SID'!$B:$N,13,FALSE)),"",VLOOKUP(CONCATENATE($A72,"_",AF$2),'Reference data SID'!$B:$N,13,FALSE))</f>
        <v/>
      </c>
      <c r="AG72" s="16" t="str">
        <f>IF(ISERROR(VLOOKUP(CONCATENATE($A72,"_",AG$2),'Reference data SID'!$B:$N,13,FALSE)),"",VLOOKUP(CONCATENATE($A72,"_",AG$2),'Reference data SID'!$B:$N,13,FALSE))</f>
        <v/>
      </c>
      <c r="AH72" s="16" t="str">
        <f>IF(ISERROR(VLOOKUP(CONCATENATE($A72,"_",AH$2),'Reference data SID'!$B:$N,13,FALSE)),"",VLOOKUP(CONCATENATE($A72,"_",AH$2),'Reference data SID'!$B:$N,13,FALSE))</f>
        <v/>
      </c>
      <c r="AI72" s="16" t="str">
        <f>IF(ISERROR(VLOOKUP(CONCATENATE($A72,"_",AI$2),'Reference data SID'!$B:$N,13,FALSE)),"",VLOOKUP(CONCATENATE($A72,"_",AI$2),'Reference data SID'!$B:$N,13,FALSE))</f>
        <v/>
      </c>
      <c r="AJ72" s="16" t="str">
        <f>IF(ISERROR(VLOOKUP(CONCATENATE($A72,"_",AJ$2),'Reference data SID'!$B:$N,13,FALSE)),"",VLOOKUP(CONCATENATE($A72,"_",AJ$2),'Reference data SID'!$B:$N,13,FALSE))</f>
        <v/>
      </c>
      <c r="AK72" s="16" t="str">
        <f>IF(ISERROR(VLOOKUP(CONCATENATE($A72,"_",AK$2),'Reference data SID'!$B:$N,13,FALSE)),"",VLOOKUP(CONCATENATE($A72,"_",AK$2),'Reference data SID'!$B:$N,13,FALSE))</f>
        <v/>
      </c>
      <c r="AL72" s="16" t="str">
        <f>IF(ISERROR(VLOOKUP(CONCATENATE($A72,"_",AL$2),'Reference data SID'!$B:$N,13,FALSE)),"",VLOOKUP(CONCATENATE($A72,"_",AL$2),'Reference data SID'!$B:$N,13,FALSE))</f>
        <v/>
      </c>
      <c r="AM72" s="16" t="str">
        <f>IF(ISERROR(VLOOKUP(CONCATENATE($A72,"_",AM$2),'Reference data SID'!$B:$N,13,FALSE)),"",VLOOKUP(CONCATENATE($A72,"_",AM$2),'Reference data SID'!$B:$N,13,FALSE))</f>
        <v/>
      </c>
      <c r="AN72" s="16" t="str">
        <f>IF(ISERROR(VLOOKUP(CONCATENATE($A72,"_",AN$2),'Reference data SID'!$B:$N,13,FALSE)),"",VLOOKUP(CONCATENATE($A72,"_",AN$2),'Reference data SID'!$B:$N,13,FALSE))</f>
        <v/>
      </c>
      <c r="AO72" s="16" t="str">
        <f>IF(ISERROR(VLOOKUP(CONCATENATE($A72,"_",AO$2),'Reference data SID'!$B:$N,13,FALSE)),"",VLOOKUP(CONCATENATE($A72,"_",AO$2),'Reference data SID'!$B:$N,13,FALSE))</f>
        <v/>
      </c>
      <c r="AP72" s="16" t="str">
        <f>IF(ISERROR(VLOOKUP(CONCATENATE($A72,"_",AP$2),'Reference data SID'!$B:$N,13,FALSE)),"",VLOOKUP(CONCATENATE($A72,"_",AP$2),'Reference data SID'!$B:$N,13,FALSE))</f>
        <v/>
      </c>
      <c r="AQ72" s="16" t="str">
        <f>IF(ISERROR(VLOOKUP(CONCATENATE($A72,"_",AQ$2),'Reference data SID'!$B:$N,13,FALSE)),"",VLOOKUP(CONCATENATE($A72,"_",AQ$2),'Reference data SID'!$B:$N,13,FALSE))</f>
        <v/>
      </c>
      <c r="AR72" s="16" t="str">
        <f>IF(ISERROR(VLOOKUP(CONCATENATE($A72,"_",AR$2),'Reference data SID'!$B:$N,13,FALSE)),"",VLOOKUP(CONCATENATE($A72,"_",AR$2),'Reference data SID'!$B:$N,13,FALSE))</f>
        <v/>
      </c>
      <c r="AS72" s="16" t="str">
        <f>IF(ISERROR(VLOOKUP(CONCATENATE($A72,"_",AS$2),'Reference data SID'!$B:$N,13,FALSE)),"",VLOOKUP(CONCATENATE($A72,"_",AS$2),'Reference data SID'!$B:$N,13,FALSE))</f>
        <v/>
      </c>
      <c r="AT72" s="16" t="str">
        <f>IF(ISERROR(VLOOKUP(CONCATENATE($A72,"_",AT$2),'Reference data SID'!$B:$N,13,FALSE)),"",VLOOKUP(CONCATENATE($A72,"_",AT$2),'Reference data SID'!$B:$N,13,FALSE))</f>
        <v/>
      </c>
    </row>
    <row r="73" spans="1:46" x14ac:dyDescent="0.25">
      <c r="A73">
        <v>69</v>
      </c>
      <c r="B73" s="16" t="str">
        <f>IF(ISERROR(VLOOKUP(CONCATENATE($A73,"_",B$2),'Reference data SID'!$B:$N,13,FALSE)),"",VLOOKUP(CONCATENATE($A73,"_",B$2),'Reference data SID'!$B:$N,13,FALSE))</f>
        <v/>
      </c>
      <c r="C73" s="16" t="str">
        <f>IF(ISERROR(VLOOKUP(CONCATENATE($A73,"_",C$2),'Reference data SID'!$B:$N,13,FALSE)),"",VLOOKUP(CONCATENATE($A73,"_",C$2),'Reference data SID'!$B:$N,13,FALSE))</f>
        <v/>
      </c>
      <c r="D73" s="16" t="str">
        <f>IF(ISERROR(VLOOKUP(CONCATENATE($A73,"_",D$2),'Reference data SID'!$B:$N,13,FALSE)),"",VLOOKUP(CONCATENATE($A73,"_",D$2),'Reference data SID'!$B:$N,13,FALSE))</f>
        <v/>
      </c>
      <c r="E73" s="16" t="str">
        <f>IF(ISERROR(VLOOKUP(CONCATENATE($A73,"_",E$2),'Reference data SID'!$B:$N,13,FALSE)),"",VLOOKUP(CONCATENATE($A73,"_",E$2),'Reference data SID'!$B:$N,13,FALSE))</f>
        <v/>
      </c>
      <c r="F73" s="16" t="str">
        <f>IF(ISERROR(VLOOKUP(CONCATENATE($A73,"_",F$2),'Reference data SID'!$B:$N,13,FALSE)),"",VLOOKUP(CONCATENATE($A73,"_",F$2),'Reference data SID'!$B:$N,13,FALSE))</f>
        <v/>
      </c>
      <c r="G73" s="16" t="str">
        <f>IF(ISERROR(VLOOKUP(CONCATENATE($A73,"_",G$2),'Reference data SID'!$B:$N,13,FALSE)),"",VLOOKUP(CONCATENATE($A73,"_",G$2),'Reference data SID'!$B:$N,13,FALSE))</f>
        <v/>
      </c>
      <c r="H73" s="16" t="str">
        <f>IF(ISERROR(VLOOKUP(CONCATENATE($A73,"_",H$2),'Reference data SID'!$B:$N,13,FALSE)),"",VLOOKUP(CONCATENATE($A73,"_",H$2),'Reference data SID'!$B:$N,13,FALSE))</f>
        <v/>
      </c>
      <c r="I73" s="16" t="str">
        <f>IF(ISERROR(VLOOKUP(CONCATENATE($A73,"_",I$2),'Reference data SID'!$B:$N,13,FALSE)),"",VLOOKUP(CONCATENATE($A73,"_",I$2),'Reference data SID'!$B:$N,13,FALSE))</f>
        <v/>
      </c>
      <c r="J73" s="16" t="str">
        <f>IF(ISERROR(VLOOKUP(CONCATENATE($A73,"_",J$2),'Reference data SID'!$B:$N,13,FALSE)),"",VLOOKUP(CONCATENATE($A73,"_",J$2),'Reference data SID'!$B:$N,13,FALSE))</f>
        <v/>
      </c>
      <c r="K73" s="16" t="str">
        <f>IF(ISERROR(VLOOKUP(CONCATENATE($A73,"_",K$2),'Reference data SID'!$B:$N,13,FALSE)),"",VLOOKUP(CONCATENATE($A73,"_",K$2),'Reference data SID'!$B:$N,13,FALSE))</f>
        <v/>
      </c>
      <c r="L73" s="16" t="str">
        <f>IF(ISERROR(VLOOKUP(CONCATENATE($A73,"_",L$2),'Reference data SID'!$B:$N,13,FALSE)),"",VLOOKUP(CONCATENATE($A73,"_",L$2),'Reference data SID'!$B:$N,13,FALSE))</f>
        <v/>
      </c>
      <c r="M73" s="16" t="str">
        <f>IF(ISERROR(VLOOKUP(CONCATENATE($A73,"_",M$2),'Reference data SID'!$B:$N,13,FALSE)),"",VLOOKUP(CONCATENATE($A73,"_",M$2),'Reference data SID'!$B:$N,13,FALSE))</f>
        <v/>
      </c>
      <c r="N73" s="16" t="str">
        <f>IF(ISERROR(VLOOKUP(CONCATENATE($A73,"_",N$2),'Reference data SID'!$B:$N,13,FALSE)),"",VLOOKUP(CONCATENATE($A73,"_",N$2),'Reference data SID'!$B:$N,13,FALSE))</f>
        <v/>
      </c>
      <c r="O73" s="16" t="str">
        <f>IF(ISERROR(VLOOKUP(CONCATENATE($A73,"_",O$2),'Reference data SID'!$B:$N,13,FALSE)),"",VLOOKUP(CONCATENATE($A73,"_",O$2),'Reference data SID'!$B:$N,13,FALSE))</f>
        <v/>
      </c>
      <c r="P73" s="16" t="str">
        <f>IF(ISERROR(VLOOKUP(CONCATENATE($A73,"_",P$2),'Reference data SID'!$B:$N,13,FALSE)),"",VLOOKUP(CONCATENATE($A73,"_",P$2),'Reference data SID'!$B:$N,13,FALSE))</f>
        <v/>
      </c>
      <c r="Q73" s="16" t="str">
        <f>IF(ISERROR(VLOOKUP(CONCATENATE($A73,"_",Q$2),'Reference data SID'!$B:$N,13,FALSE)),"",VLOOKUP(CONCATENATE($A73,"_",Q$2),'Reference data SID'!$B:$N,13,FALSE))</f>
        <v/>
      </c>
      <c r="R73" s="16" t="str">
        <f>IF(ISERROR(VLOOKUP(CONCATENATE($A73,"_",R$2),'Reference data SID'!$B:$N,13,FALSE)),"",VLOOKUP(CONCATENATE($A73,"_",R$2),'Reference data SID'!$B:$N,13,FALSE))</f>
        <v/>
      </c>
      <c r="S73" s="16" t="str">
        <f>IF(ISERROR(VLOOKUP(CONCATENATE($A73,"_",S$2),'Reference data SID'!$B:$N,13,FALSE)),"",VLOOKUP(CONCATENATE($A73,"_",S$2),'Reference data SID'!$B:$N,13,FALSE))</f>
        <v/>
      </c>
      <c r="T73" s="16" t="str">
        <f>IF(ISERROR(VLOOKUP(CONCATENATE($A73,"_",T$2),'Reference data SID'!$B:$N,13,FALSE)),"",VLOOKUP(CONCATENATE($A73,"_",T$2),'Reference data SID'!$B:$N,13,FALSE))</f>
        <v/>
      </c>
      <c r="U73" s="16" t="str">
        <f>IF(ISERROR(VLOOKUP(CONCATENATE($A73,"_",U$2),'Reference data SID'!$B:$N,13,FALSE)),"",VLOOKUP(CONCATENATE($A73,"_",U$2),'Reference data SID'!$B:$N,13,FALSE))</f>
        <v/>
      </c>
      <c r="V73" s="16" t="str">
        <f>IF(ISERROR(VLOOKUP(CONCATENATE($A73,"_",V$2),'Reference data SID'!$B:$N,13,FALSE)),"",VLOOKUP(CONCATENATE($A73,"_",V$2),'Reference data SID'!$B:$N,13,FALSE))</f>
        <v/>
      </c>
      <c r="W73" s="16" t="str">
        <f>IF(ISERROR(VLOOKUP(CONCATENATE($A73,"_",W$2),'Reference data SID'!$B:$N,13,FALSE)),"",VLOOKUP(CONCATENATE($A73,"_",W$2),'Reference data SID'!$B:$N,13,FALSE))</f>
        <v/>
      </c>
      <c r="X73" s="16" t="str">
        <f>IF(ISERROR(VLOOKUP(CONCATENATE($A73,"_",X$2),'Reference data SID'!$B:$N,13,FALSE)),"",VLOOKUP(CONCATENATE($A73,"_",X$2),'Reference data SID'!$B:$N,13,FALSE))</f>
        <v/>
      </c>
      <c r="Y73" s="17" t="str">
        <f>IF(ISERROR(VLOOKUP(CONCATENATE($A73,"_",Y$2),'Reference data SID'!$B:$N,13,FALSE)),"",VLOOKUP(CONCATENATE($A73,"_",Y$2),'Reference data SID'!$B:$N,13,FALSE))</f>
        <v>4980-53-4</v>
      </c>
      <c r="Z73" s="16" t="str">
        <f>IF(ISERROR(VLOOKUP(CONCATENATE($A73,"_",Z$2),'Reference data SID'!$B:$N,13,FALSE)),"",VLOOKUP(CONCATENATE($A73,"_",Z$2),'Reference data SID'!$B:$N,13,FALSE))</f>
        <v/>
      </c>
      <c r="AA73" s="16" t="str">
        <f>IF(ISERROR(VLOOKUP(CONCATENATE($A73,"_",AA$2),'Reference data SID'!$B:$N,13,FALSE)),"",VLOOKUP(CONCATENATE($A73,"_",AA$2),'Reference data SID'!$B:$N,13,FALSE))</f>
        <v/>
      </c>
      <c r="AB73" s="16" t="str">
        <f>IF(ISERROR(VLOOKUP(CONCATENATE($A73,"_",AB$2),'Reference data SID'!$B:$N,13,FALSE)),"",VLOOKUP(CONCATENATE($A73,"_",AB$2),'Reference data SID'!$B:$N,13,FALSE))</f>
        <v/>
      </c>
      <c r="AC73" s="16" t="str">
        <f>IF(ISERROR(VLOOKUP(CONCATENATE($A73,"_",AC$2),'Reference data SID'!$B:$N,13,FALSE)),"",VLOOKUP(CONCATENATE($A73,"_",AC$2),'Reference data SID'!$B:$N,13,FALSE))</f>
        <v/>
      </c>
      <c r="AD73" s="16" t="str">
        <f>IF(ISERROR(VLOOKUP(CONCATENATE($A73,"_",AD$2),'Reference data SID'!$B:$N,13,FALSE)),"",VLOOKUP(CONCATENATE($A73,"_",AD$2),'Reference data SID'!$B:$N,13,FALSE))</f>
        <v/>
      </c>
      <c r="AE73" s="16" t="str">
        <f>IF(ISERROR(VLOOKUP(CONCATENATE($A73,"_",AE$2),'Reference data SID'!$B:$N,13,FALSE)),"",VLOOKUP(CONCATENATE($A73,"_",AE$2),'Reference data SID'!$B:$N,13,FALSE))</f>
        <v/>
      </c>
      <c r="AF73" s="16" t="str">
        <f>IF(ISERROR(VLOOKUP(CONCATENATE($A73,"_",AF$2),'Reference data SID'!$B:$N,13,FALSE)),"",VLOOKUP(CONCATENATE($A73,"_",AF$2),'Reference data SID'!$B:$N,13,FALSE))</f>
        <v/>
      </c>
      <c r="AG73" s="16" t="str">
        <f>IF(ISERROR(VLOOKUP(CONCATENATE($A73,"_",AG$2),'Reference data SID'!$B:$N,13,FALSE)),"",VLOOKUP(CONCATENATE($A73,"_",AG$2),'Reference data SID'!$B:$N,13,FALSE))</f>
        <v/>
      </c>
      <c r="AH73" s="16" t="str">
        <f>IF(ISERROR(VLOOKUP(CONCATENATE($A73,"_",AH$2),'Reference data SID'!$B:$N,13,FALSE)),"",VLOOKUP(CONCATENATE($A73,"_",AH$2),'Reference data SID'!$B:$N,13,FALSE))</f>
        <v/>
      </c>
      <c r="AI73" s="16" t="str">
        <f>IF(ISERROR(VLOOKUP(CONCATENATE($A73,"_",AI$2),'Reference data SID'!$B:$N,13,FALSE)),"",VLOOKUP(CONCATENATE($A73,"_",AI$2),'Reference data SID'!$B:$N,13,FALSE))</f>
        <v/>
      </c>
      <c r="AJ73" s="16" t="str">
        <f>IF(ISERROR(VLOOKUP(CONCATENATE($A73,"_",AJ$2),'Reference data SID'!$B:$N,13,FALSE)),"",VLOOKUP(CONCATENATE($A73,"_",AJ$2),'Reference data SID'!$B:$N,13,FALSE))</f>
        <v/>
      </c>
      <c r="AK73" s="16" t="str">
        <f>IF(ISERROR(VLOOKUP(CONCATENATE($A73,"_",AK$2),'Reference data SID'!$B:$N,13,FALSE)),"",VLOOKUP(CONCATENATE($A73,"_",AK$2),'Reference data SID'!$B:$N,13,FALSE))</f>
        <v/>
      </c>
      <c r="AL73" s="16" t="str">
        <f>IF(ISERROR(VLOOKUP(CONCATENATE($A73,"_",AL$2),'Reference data SID'!$B:$N,13,FALSE)),"",VLOOKUP(CONCATENATE($A73,"_",AL$2),'Reference data SID'!$B:$N,13,FALSE))</f>
        <v/>
      </c>
      <c r="AM73" s="16" t="str">
        <f>IF(ISERROR(VLOOKUP(CONCATENATE($A73,"_",AM$2),'Reference data SID'!$B:$N,13,FALSE)),"",VLOOKUP(CONCATENATE($A73,"_",AM$2),'Reference data SID'!$B:$N,13,FALSE))</f>
        <v/>
      </c>
      <c r="AN73" s="16" t="str">
        <f>IF(ISERROR(VLOOKUP(CONCATENATE($A73,"_",AN$2),'Reference data SID'!$B:$N,13,FALSE)),"",VLOOKUP(CONCATENATE($A73,"_",AN$2),'Reference data SID'!$B:$N,13,FALSE))</f>
        <v/>
      </c>
      <c r="AO73" s="16" t="str">
        <f>IF(ISERROR(VLOOKUP(CONCATENATE($A73,"_",AO$2),'Reference data SID'!$B:$N,13,FALSE)),"",VLOOKUP(CONCATENATE($A73,"_",AO$2),'Reference data SID'!$B:$N,13,FALSE))</f>
        <v/>
      </c>
      <c r="AP73" s="16" t="str">
        <f>IF(ISERROR(VLOOKUP(CONCATENATE($A73,"_",AP$2),'Reference data SID'!$B:$N,13,FALSE)),"",VLOOKUP(CONCATENATE($A73,"_",AP$2),'Reference data SID'!$B:$N,13,FALSE))</f>
        <v/>
      </c>
      <c r="AQ73" s="16" t="str">
        <f>IF(ISERROR(VLOOKUP(CONCATENATE($A73,"_",AQ$2),'Reference data SID'!$B:$N,13,FALSE)),"",VLOOKUP(CONCATENATE($A73,"_",AQ$2),'Reference data SID'!$B:$N,13,FALSE))</f>
        <v/>
      </c>
      <c r="AR73" s="16" t="str">
        <f>IF(ISERROR(VLOOKUP(CONCATENATE($A73,"_",AR$2),'Reference data SID'!$B:$N,13,FALSE)),"",VLOOKUP(CONCATENATE($A73,"_",AR$2),'Reference data SID'!$B:$N,13,FALSE))</f>
        <v/>
      </c>
      <c r="AS73" s="16" t="str">
        <f>IF(ISERROR(VLOOKUP(CONCATENATE($A73,"_",AS$2),'Reference data SID'!$B:$N,13,FALSE)),"",VLOOKUP(CONCATENATE($A73,"_",AS$2),'Reference data SID'!$B:$N,13,FALSE))</f>
        <v/>
      </c>
      <c r="AT73" s="16" t="str">
        <f>IF(ISERROR(VLOOKUP(CONCATENATE($A73,"_",AT$2),'Reference data SID'!$B:$N,13,FALSE)),"",VLOOKUP(CONCATENATE($A73,"_",AT$2),'Reference data SID'!$B:$N,13,FALSE))</f>
        <v/>
      </c>
    </row>
    <row r="74" spans="1:46" x14ac:dyDescent="0.25">
      <c r="A74">
        <v>70</v>
      </c>
      <c r="B74" s="16" t="str">
        <f>IF(ISERROR(VLOOKUP(CONCATENATE($A74,"_",B$2),'Reference data SID'!$B:$N,13,FALSE)),"",VLOOKUP(CONCATENATE($A74,"_",B$2),'Reference data SID'!$B:$N,13,FALSE))</f>
        <v/>
      </c>
      <c r="C74" s="16" t="str">
        <f>IF(ISERROR(VLOOKUP(CONCATENATE($A74,"_",C$2),'Reference data SID'!$B:$N,13,FALSE)),"",VLOOKUP(CONCATENATE($A74,"_",C$2),'Reference data SID'!$B:$N,13,FALSE))</f>
        <v/>
      </c>
      <c r="D74" s="16" t="str">
        <f>IF(ISERROR(VLOOKUP(CONCATENATE($A74,"_",D$2),'Reference data SID'!$B:$N,13,FALSE)),"",VLOOKUP(CONCATENATE($A74,"_",D$2),'Reference data SID'!$B:$N,13,FALSE))</f>
        <v/>
      </c>
      <c r="E74" s="16" t="str">
        <f>IF(ISERROR(VLOOKUP(CONCATENATE($A74,"_",E$2),'Reference data SID'!$B:$N,13,FALSE)),"",VLOOKUP(CONCATENATE($A74,"_",E$2),'Reference data SID'!$B:$N,13,FALSE))</f>
        <v/>
      </c>
      <c r="F74" s="16" t="str">
        <f>IF(ISERROR(VLOOKUP(CONCATENATE($A74,"_",F$2),'Reference data SID'!$B:$N,13,FALSE)),"",VLOOKUP(CONCATENATE($A74,"_",F$2),'Reference data SID'!$B:$N,13,FALSE))</f>
        <v/>
      </c>
      <c r="G74" s="16" t="str">
        <f>IF(ISERROR(VLOOKUP(CONCATENATE($A74,"_",G$2),'Reference data SID'!$B:$N,13,FALSE)),"",VLOOKUP(CONCATENATE($A74,"_",G$2),'Reference data SID'!$B:$N,13,FALSE))</f>
        <v/>
      </c>
      <c r="H74" s="16" t="str">
        <f>IF(ISERROR(VLOOKUP(CONCATENATE($A74,"_",H$2),'Reference data SID'!$B:$N,13,FALSE)),"",VLOOKUP(CONCATENATE($A74,"_",H$2),'Reference data SID'!$B:$N,13,FALSE))</f>
        <v/>
      </c>
      <c r="I74" s="16" t="str">
        <f>IF(ISERROR(VLOOKUP(CONCATENATE($A74,"_",I$2),'Reference data SID'!$B:$N,13,FALSE)),"",VLOOKUP(CONCATENATE($A74,"_",I$2),'Reference data SID'!$B:$N,13,FALSE))</f>
        <v/>
      </c>
      <c r="J74" s="16" t="str">
        <f>IF(ISERROR(VLOOKUP(CONCATENATE($A74,"_",J$2),'Reference data SID'!$B:$N,13,FALSE)),"",VLOOKUP(CONCATENATE($A74,"_",J$2),'Reference data SID'!$B:$N,13,FALSE))</f>
        <v/>
      </c>
      <c r="K74" s="16" t="str">
        <f>IF(ISERROR(VLOOKUP(CONCATENATE($A74,"_",K$2),'Reference data SID'!$B:$N,13,FALSE)),"",VLOOKUP(CONCATENATE($A74,"_",K$2),'Reference data SID'!$B:$N,13,FALSE))</f>
        <v/>
      </c>
      <c r="L74" s="16" t="str">
        <f>IF(ISERROR(VLOOKUP(CONCATENATE($A74,"_",L$2),'Reference data SID'!$B:$N,13,FALSE)),"",VLOOKUP(CONCATENATE($A74,"_",L$2),'Reference data SID'!$B:$N,13,FALSE))</f>
        <v/>
      </c>
      <c r="M74" s="16" t="str">
        <f>IF(ISERROR(VLOOKUP(CONCATENATE($A74,"_",M$2),'Reference data SID'!$B:$N,13,FALSE)),"",VLOOKUP(CONCATENATE($A74,"_",M$2),'Reference data SID'!$B:$N,13,FALSE))</f>
        <v/>
      </c>
      <c r="N74" s="16" t="str">
        <f>IF(ISERROR(VLOOKUP(CONCATENATE($A74,"_",N$2),'Reference data SID'!$B:$N,13,FALSE)),"",VLOOKUP(CONCATENATE($A74,"_",N$2),'Reference data SID'!$B:$N,13,FALSE))</f>
        <v/>
      </c>
      <c r="O74" s="16" t="str">
        <f>IF(ISERROR(VLOOKUP(CONCATENATE($A74,"_",O$2),'Reference data SID'!$B:$N,13,FALSE)),"",VLOOKUP(CONCATENATE($A74,"_",O$2),'Reference data SID'!$B:$N,13,FALSE))</f>
        <v/>
      </c>
      <c r="P74" s="16" t="str">
        <f>IF(ISERROR(VLOOKUP(CONCATENATE($A74,"_",P$2),'Reference data SID'!$B:$N,13,FALSE)),"",VLOOKUP(CONCATENATE($A74,"_",P$2),'Reference data SID'!$B:$N,13,FALSE))</f>
        <v/>
      </c>
      <c r="Q74" s="16" t="str">
        <f>IF(ISERROR(VLOOKUP(CONCATENATE($A74,"_",Q$2),'Reference data SID'!$B:$N,13,FALSE)),"",VLOOKUP(CONCATENATE($A74,"_",Q$2),'Reference data SID'!$B:$N,13,FALSE))</f>
        <v/>
      </c>
      <c r="R74" s="16" t="str">
        <f>IF(ISERROR(VLOOKUP(CONCATENATE($A74,"_",R$2),'Reference data SID'!$B:$N,13,FALSE)),"",VLOOKUP(CONCATENATE($A74,"_",R$2),'Reference data SID'!$B:$N,13,FALSE))</f>
        <v/>
      </c>
      <c r="S74" s="16" t="str">
        <f>IF(ISERROR(VLOOKUP(CONCATENATE($A74,"_",S$2),'Reference data SID'!$B:$N,13,FALSE)),"",VLOOKUP(CONCATENATE($A74,"_",S$2),'Reference data SID'!$B:$N,13,FALSE))</f>
        <v/>
      </c>
      <c r="T74" s="16" t="str">
        <f>IF(ISERROR(VLOOKUP(CONCATENATE($A74,"_",T$2),'Reference data SID'!$B:$N,13,FALSE)),"",VLOOKUP(CONCATENATE($A74,"_",T$2),'Reference data SID'!$B:$N,13,FALSE))</f>
        <v/>
      </c>
      <c r="U74" s="16" t="str">
        <f>IF(ISERROR(VLOOKUP(CONCATENATE($A74,"_",U$2),'Reference data SID'!$B:$N,13,FALSE)),"",VLOOKUP(CONCATENATE($A74,"_",U$2),'Reference data SID'!$B:$N,13,FALSE))</f>
        <v/>
      </c>
      <c r="V74" s="16" t="str">
        <f>IF(ISERROR(VLOOKUP(CONCATENATE($A74,"_",V$2),'Reference data SID'!$B:$N,13,FALSE)),"",VLOOKUP(CONCATENATE($A74,"_",V$2),'Reference data SID'!$B:$N,13,FALSE))</f>
        <v/>
      </c>
      <c r="W74" s="16" t="str">
        <f>IF(ISERROR(VLOOKUP(CONCATENATE($A74,"_",W$2),'Reference data SID'!$B:$N,13,FALSE)),"",VLOOKUP(CONCATENATE($A74,"_",W$2),'Reference data SID'!$B:$N,13,FALSE))</f>
        <v/>
      </c>
      <c r="X74" s="16" t="str">
        <f>IF(ISERROR(VLOOKUP(CONCATENATE($A74,"_",X$2),'Reference data SID'!$B:$N,13,FALSE)),"",VLOOKUP(CONCATENATE($A74,"_",X$2),'Reference data SID'!$B:$N,13,FALSE))</f>
        <v/>
      </c>
      <c r="Y74" s="17" t="str">
        <f>IF(ISERROR(VLOOKUP(CONCATENATE($A74,"_",Y$2),'Reference data SID'!$B:$N,13,FALSE)),"",VLOOKUP(CONCATENATE($A74,"_",Y$2),'Reference data SID'!$B:$N,13,FALSE))</f>
        <v>4151-50-2</v>
      </c>
      <c r="Z74" s="16" t="str">
        <f>IF(ISERROR(VLOOKUP(CONCATENATE($A74,"_",Z$2),'Reference data SID'!$B:$N,13,FALSE)),"",VLOOKUP(CONCATENATE($A74,"_",Z$2),'Reference data SID'!$B:$N,13,FALSE))</f>
        <v/>
      </c>
      <c r="AA74" s="16" t="str">
        <f>IF(ISERROR(VLOOKUP(CONCATENATE($A74,"_",AA$2),'Reference data SID'!$B:$N,13,FALSE)),"",VLOOKUP(CONCATENATE($A74,"_",AA$2),'Reference data SID'!$B:$N,13,FALSE))</f>
        <v/>
      </c>
      <c r="AB74" s="16" t="str">
        <f>IF(ISERROR(VLOOKUP(CONCATENATE($A74,"_",AB$2),'Reference data SID'!$B:$N,13,FALSE)),"",VLOOKUP(CONCATENATE($A74,"_",AB$2),'Reference data SID'!$B:$N,13,FALSE))</f>
        <v/>
      </c>
      <c r="AC74" s="16" t="str">
        <f>IF(ISERROR(VLOOKUP(CONCATENATE($A74,"_",AC$2),'Reference data SID'!$B:$N,13,FALSE)),"",VLOOKUP(CONCATENATE($A74,"_",AC$2),'Reference data SID'!$B:$N,13,FALSE))</f>
        <v/>
      </c>
      <c r="AD74" s="16" t="str">
        <f>IF(ISERROR(VLOOKUP(CONCATENATE($A74,"_",AD$2),'Reference data SID'!$B:$N,13,FALSE)),"",VLOOKUP(CONCATENATE($A74,"_",AD$2),'Reference data SID'!$B:$N,13,FALSE))</f>
        <v/>
      </c>
      <c r="AE74" s="16" t="str">
        <f>IF(ISERROR(VLOOKUP(CONCATENATE($A74,"_",AE$2),'Reference data SID'!$B:$N,13,FALSE)),"",VLOOKUP(CONCATENATE($A74,"_",AE$2),'Reference data SID'!$B:$N,13,FALSE))</f>
        <v/>
      </c>
      <c r="AF74" s="16" t="str">
        <f>IF(ISERROR(VLOOKUP(CONCATENATE($A74,"_",AF$2),'Reference data SID'!$B:$N,13,FALSE)),"",VLOOKUP(CONCATENATE($A74,"_",AF$2),'Reference data SID'!$B:$N,13,FALSE))</f>
        <v/>
      </c>
      <c r="AG74" s="16" t="str">
        <f>IF(ISERROR(VLOOKUP(CONCATENATE($A74,"_",AG$2),'Reference data SID'!$B:$N,13,FALSE)),"",VLOOKUP(CONCATENATE($A74,"_",AG$2),'Reference data SID'!$B:$N,13,FALSE))</f>
        <v/>
      </c>
      <c r="AH74" s="16" t="str">
        <f>IF(ISERROR(VLOOKUP(CONCATENATE($A74,"_",AH$2),'Reference data SID'!$B:$N,13,FALSE)),"",VLOOKUP(CONCATENATE($A74,"_",AH$2),'Reference data SID'!$B:$N,13,FALSE))</f>
        <v/>
      </c>
      <c r="AI74" s="16" t="str">
        <f>IF(ISERROR(VLOOKUP(CONCATENATE($A74,"_",AI$2),'Reference data SID'!$B:$N,13,FALSE)),"",VLOOKUP(CONCATENATE($A74,"_",AI$2),'Reference data SID'!$B:$N,13,FALSE))</f>
        <v/>
      </c>
      <c r="AJ74" s="16" t="str">
        <f>IF(ISERROR(VLOOKUP(CONCATENATE($A74,"_",AJ$2),'Reference data SID'!$B:$N,13,FALSE)),"",VLOOKUP(CONCATENATE($A74,"_",AJ$2),'Reference data SID'!$B:$N,13,FALSE))</f>
        <v/>
      </c>
      <c r="AK74" s="16" t="str">
        <f>IF(ISERROR(VLOOKUP(CONCATENATE($A74,"_",AK$2),'Reference data SID'!$B:$N,13,FALSE)),"",VLOOKUP(CONCATENATE($A74,"_",AK$2),'Reference data SID'!$B:$N,13,FALSE))</f>
        <v/>
      </c>
      <c r="AL74" s="16" t="str">
        <f>IF(ISERROR(VLOOKUP(CONCATENATE($A74,"_",AL$2),'Reference data SID'!$B:$N,13,FALSE)),"",VLOOKUP(CONCATENATE($A74,"_",AL$2),'Reference data SID'!$B:$N,13,FALSE))</f>
        <v/>
      </c>
      <c r="AM74" s="16" t="str">
        <f>IF(ISERROR(VLOOKUP(CONCATENATE($A74,"_",AM$2),'Reference data SID'!$B:$N,13,FALSE)),"",VLOOKUP(CONCATENATE($A74,"_",AM$2),'Reference data SID'!$B:$N,13,FALSE))</f>
        <v/>
      </c>
      <c r="AN74" s="16" t="str">
        <f>IF(ISERROR(VLOOKUP(CONCATENATE($A74,"_",AN$2),'Reference data SID'!$B:$N,13,FALSE)),"",VLOOKUP(CONCATENATE($A74,"_",AN$2),'Reference data SID'!$B:$N,13,FALSE))</f>
        <v/>
      </c>
      <c r="AO74" s="16" t="str">
        <f>IF(ISERROR(VLOOKUP(CONCATENATE($A74,"_",AO$2),'Reference data SID'!$B:$N,13,FALSE)),"",VLOOKUP(CONCATENATE($A74,"_",AO$2),'Reference data SID'!$B:$N,13,FALSE))</f>
        <v/>
      </c>
      <c r="AP74" s="16" t="str">
        <f>IF(ISERROR(VLOOKUP(CONCATENATE($A74,"_",AP$2),'Reference data SID'!$B:$N,13,FALSE)),"",VLOOKUP(CONCATENATE($A74,"_",AP$2),'Reference data SID'!$B:$N,13,FALSE))</f>
        <v/>
      </c>
      <c r="AQ74" s="16" t="str">
        <f>IF(ISERROR(VLOOKUP(CONCATENATE($A74,"_",AQ$2),'Reference data SID'!$B:$N,13,FALSE)),"",VLOOKUP(CONCATENATE($A74,"_",AQ$2),'Reference data SID'!$B:$N,13,FALSE))</f>
        <v/>
      </c>
      <c r="AR74" s="16" t="str">
        <f>IF(ISERROR(VLOOKUP(CONCATENATE($A74,"_",AR$2),'Reference data SID'!$B:$N,13,FALSE)),"",VLOOKUP(CONCATENATE($A74,"_",AR$2),'Reference data SID'!$B:$N,13,FALSE))</f>
        <v/>
      </c>
      <c r="AS74" s="16" t="str">
        <f>IF(ISERROR(VLOOKUP(CONCATENATE($A74,"_",AS$2),'Reference data SID'!$B:$N,13,FALSE)),"",VLOOKUP(CONCATENATE($A74,"_",AS$2),'Reference data SID'!$B:$N,13,FALSE))</f>
        <v/>
      </c>
      <c r="AT74" s="16" t="str">
        <f>IF(ISERROR(VLOOKUP(CONCATENATE($A74,"_",AT$2),'Reference data SID'!$B:$N,13,FALSE)),"",VLOOKUP(CONCATENATE($A74,"_",AT$2),'Reference data SID'!$B:$N,13,FALSE))</f>
        <v/>
      </c>
    </row>
    <row r="75" spans="1:46" x14ac:dyDescent="0.25">
      <c r="A75">
        <v>71</v>
      </c>
      <c r="B75" s="16" t="str">
        <f>IF(ISERROR(VLOOKUP(CONCATENATE($A75,"_",B$2),'Reference data SID'!$B:$N,13,FALSE)),"",VLOOKUP(CONCATENATE($A75,"_",B$2),'Reference data SID'!$B:$N,13,FALSE))</f>
        <v/>
      </c>
      <c r="C75" s="16" t="str">
        <f>IF(ISERROR(VLOOKUP(CONCATENATE($A75,"_",C$2),'Reference data SID'!$B:$N,13,FALSE)),"",VLOOKUP(CONCATENATE($A75,"_",C$2),'Reference data SID'!$B:$N,13,FALSE))</f>
        <v/>
      </c>
      <c r="D75" s="16" t="str">
        <f>IF(ISERROR(VLOOKUP(CONCATENATE($A75,"_",D$2),'Reference data SID'!$B:$N,13,FALSE)),"",VLOOKUP(CONCATENATE($A75,"_",D$2),'Reference data SID'!$B:$N,13,FALSE))</f>
        <v/>
      </c>
      <c r="E75" s="16" t="str">
        <f>IF(ISERROR(VLOOKUP(CONCATENATE($A75,"_",E$2),'Reference data SID'!$B:$N,13,FALSE)),"",VLOOKUP(CONCATENATE($A75,"_",E$2),'Reference data SID'!$B:$N,13,FALSE))</f>
        <v/>
      </c>
      <c r="F75" s="16" t="str">
        <f>IF(ISERROR(VLOOKUP(CONCATENATE($A75,"_",F$2),'Reference data SID'!$B:$N,13,FALSE)),"",VLOOKUP(CONCATENATE($A75,"_",F$2),'Reference data SID'!$B:$N,13,FALSE))</f>
        <v/>
      </c>
      <c r="G75" s="16" t="str">
        <f>IF(ISERROR(VLOOKUP(CONCATENATE($A75,"_",G$2),'Reference data SID'!$B:$N,13,FALSE)),"",VLOOKUP(CONCATENATE($A75,"_",G$2),'Reference data SID'!$B:$N,13,FALSE))</f>
        <v/>
      </c>
      <c r="H75" s="16" t="str">
        <f>IF(ISERROR(VLOOKUP(CONCATENATE($A75,"_",H$2),'Reference data SID'!$B:$N,13,FALSE)),"",VLOOKUP(CONCATENATE($A75,"_",H$2),'Reference data SID'!$B:$N,13,FALSE))</f>
        <v/>
      </c>
      <c r="I75" s="16" t="str">
        <f>IF(ISERROR(VLOOKUP(CONCATENATE($A75,"_",I$2),'Reference data SID'!$B:$N,13,FALSE)),"",VLOOKUP(CONCATENATE($A75,"_",I$2),'Reference data SID'!$B:$N,13,FALSE))</f>
        <v/>
      </c>
      <c r="J75" s="16" t="str">
        <f>IF(ISERROR(VLOOKUP(CONCATENATE($A75,"_",J$2),'Reference data SID'!$B:$N,13,FALSE)),"",VLOOKUP(CONCATENATE($A75,"_",J$2),'Reference data SID'!$B:$N,13,FALSE))</f>
        <v/>
      </c>
      <c r="K75" s="16" t="str">
        <f>IF(ISERROR(VLOOKUP(CONCATENATE($A75,"_",K$2),'Reference data SID'!$B:$N,13,FALSE)),"",VLOOKUP(CONCATENATE($A75,"_",K$2),'Reference data SID'!$B:$N,13,FALSE))</f>
        <v/>
      </c>
      <c r="L75" s="16" t="str">
        <f>IF(ISERROR(VLOOKUP(CONCATENATE($A75,"_",L$2),'Reference data SID'!$B:$N,13,FALSE)),"",VLOOKUP(CONCATENATE($A75,"_",L$2),'Reference data SID'!$B:$N,13,FALSE))</f>
        <v/>
      </c>
      <c r="M75" s="16" t="str">
        <f>IF(ISERROR(VLOOKUP(CONCATENATE($A75,"_",M$2),'Reference data SID'!$B:$N,13,FALSE)),"",VLOOKUP(CONCATENATE($A75,"_",M$2),'Reference data SID'!$B:$N,13,FALSE))</f>
        <v/>
      </c>
      <c r="N75" s="16" t="str">
        <f>IF(ISERROR(VLOOKUP(CONCATENATE($A75,"_",N$2),'Reference data SID'!$B:$N,13,FALSE)),"",VLOOKUP(CONCATENATE($A75,"_",N$2),'Reference data SID'!$B:$N,13,FALSE))</f>
        <v/>
      </c>
      <c r="O75" s="16" t="str">
        <f>IF(ISERROR(VLOOKUP(CONCATENATE($A75,"_",O$2),'Reference data SID'!$B:$N,13,FALSE)),"",VLOOKUP(CONCATENATE($A75,"_",O$2),'Reference data SID'!$B:$N,13,FALSE))</f>
        <v/>
      </c>
      <c r="P75" s="16" t="str">
        <f>IF(ISERROR(VLOOKUP(CONCATENATE($A75,"_",P$2),'Reference data SID'!$B:$N,13,FALSE)),"",VLOOKUP(CONCATENATE($A75,"_",P$2),'Reference data SID'!$B:$N,13,FALSE))</f>
        <v/>
      </c>
      <c r="Q75" s="16" t="str">
        <f>IF(ISERROR(VLOOKUP(CONCATENATE($A75,"_",Q$2),'Reference data SID'!$B:$N,13,FALSE)),"",VLOOKUP(CONCATENATE($A75,"_",Q$2),'Reference data SID'!$B:$N,13,FALSE))</f>
        <v/>
      </c>
      <c r="R75" s="16" t="str">
        <f>IF(ISERROR(VLOOKUP(CONCATENATE($A75,"_",R$2),'Reference data SID'!$B:$N,13,FALSE)),"",VLOOKUP(CONCATENATE($A75,"_",R$2),'Reference data SID'!$B:$N,13,FALSE))</f>
        <v/>
      </c>
      <c r="S75" s="16" t="str">
        <f>IF(ISERROR(VLOOKUP(CONCATENATE($A75,"_",S$2),'Reference data SID'!$B:$N,13,FALSE)),"",VLOOKUP(CONCATENATE($A75,"_",S$2),'Reference data SID'!$B:$N,13,FALSE))</f>
        <v/>
      </c>
      <c r="T75" s="16" t="str">
        <f>IF(ISERROR(VLOOKUP(CONCATENATE($A75,"_",T$2),'Reference data SID'!$B:$N,13,FALSE)),"",VLOOKUP(CONCATENATE($A75,"_",T$2),'Reference data SID'!$B:$N,13,FALSE))</f>
        <v/>
      </c>
      <c r="U75" s="16" t="str">
        <f>IF(ISERROR(VLOOKUP(CONCATENATE($A75,"_",U$2),'Reference data SID'!$B:$N,13,FALSE)),"",VLOOKUP(CONCATENATE($A75,"_",U$2),'Reference data SID'!$B:$N,13,FALSE))</f>
        <v/>
      </c>
      <c r="V75" s="16" t="str">
        <f>IF(ISERROR(VLOOKUP(CONCATENATE($A75,"_",V$2),'Reference data SID'!$B:$N,13,FALSE)),"",VLOOKUP(CONCATENATE($A75,"_",V$2),'Reference data SID'!$B:$N,13,FALSE))</f>
        <v/>
      </c>
      <c r="W75" s="16" t="str">
        <f>IF(ISERROR(VLOOKUP(CONCATENATE($A75,"_",W$2),'Reference data SID'!$B:$N,13,FALSE)),"",VLOOKUP(CONCATENATE($A75,"_",W$2),'Reference data SID'!$B:$N,13,FALSE))</f>
        <v/>
      </c>
      <c r="X75" s="16" t="str">
        <f>IF(ISERROR(VLOOKUP(CONCATENATE($A75,"_",X$2),'Reference data SID'!$B:$N,13,FALSE)),"",VLOOKUP(CONCATENATE($A75,"_",X$2),'Reference data SID'!$B:$N,13,FALSE))</f>
        <v/>
      </c>
      <c r="Y75" s="17" t="str">
        <f>IF(ISERROR(VLOOKUP(CONCATENATE($A75,"_",Y$2),'Reference data SID'!$B:$N,13,FALSE)),"",VLOOKUP(CONCATENATE($A75,"_",Y$2),'Reference data SID'!$B:$N,13,FALSE))</f>
        <v>3825-26-1</v>
      </c>
      <c r="Z75" s="16" t="str">
        <f>IF(ISERROR(VLOOKUP(CONCATENATE($A75,"_",Z$2),'Reference data SID'!$B:$N,13,FALSE)),"",VLOOKUP(CONCATENATE($A75,"_",Z$2),'Reference data SID'!$B:$N,13,FALSE))</f>
        <v/>
      </c>
      <c r="AA75" s="16" t="str">
        <f>IF(ISERROR(VLOOKUP(CONCATENATE($A75,"_",AA$2),'Reference data SID'!$B:$N,13,FALSE)),"",VLOOKUP(CONCATENATE($A75,"_",AA$2),'Reference data SID'!$B:$N,13,FALSE))</f>
        <v/>
      </c>
      <c r="AB75" s="16" t="str">
        <f>IF(ISERROR(VLOOKUP(CONCATENATE($A75,"_",AB$2),'Reference data SID'!$B:$N,13,FALSE)),"",VLOOKUP(CONCATENATE($A75,"_",AB$2),'Reference data SID'!$B:$N,13,FALSE))</f>
        <v/>
      </c>
      <c r="AC75" s="16" t="str">
        <f>IF(ISERROR(VLOOKUP(CONCATENATE($A75,"_",AC$2),'Reference data SID'!$B:$N,13,FALSE)),"",VLOOKUP(CONCATENATE($A75,"_",AC$2),'Reference data SID'!$B:$N,13,FALSE))</f>
        <v/>
      </c>
      <c r="AD75" s="16" t="str">
        <f>IF(ISERROR(VLOOKUP(CONCATENATE($A75,"_",AD$2),'Reference data SID'!$B:$N,13,FALSE)),"",VLOOKUP(CONCATENATE($A75,"_",AD$2),'Reference data SID'!$B:$N,13,FALSE))</f>
        <v/>
      </c>
      <c r="AE75" s="16" t="str">
        <f>IF(ISERROR(VLOOKUP(CONCATENATE($A75,"_",AE$2),'Reference data SID'!$B:$N,13,FALSE)),"",VLOOKUP(CONCATENATE($A75,"_",AE$2),'Reference data SID'!$B:$N,13,FALSE))</f>
        <v/>
      </c>
      <c r="AF75" s="16" t="str">
        <f>IF(ISERROR(VLOOKUP(CONCATENATE($A75,"_",AF$2),'Reference data SID'!$B:$N,13,FALSE)),"",VLOOKUP(CONCATENATE($A75,"_",AF$2),'Reference data SID'!$B:$N,13,FALSE))</f>
        <v/>
      </c>
      <c r="AG75" s="16" t="str">
        <f>IF(ISERROR(VLOOKUP(CONCATENATE($A75,"_",AG$2),'Reference data SID'!$B:$N,13,FALSE)),"",VLOOKUP(CONCATENATE($A75,"_",AG$2),'Reference data SID'!$B:$N,13,FALSE))</f>
        <v/>
      </c>
      <c r="AH75" s="16" t="str">
        <f>IF(ISERROR(VLOOKUP(CONCATENATE($A75,"_",AH$2),'Reference data SID'!$B:$N,13,FALSE)),"",VLOOKUP(CONCATENATE($A75,"_",AH$2),'Reference data SID'!$B:$N,13,FALSE))</f>
        <v/>
      </c>
      <c r="AI75" s="16" t="str">
        <f>IF(ISERROR(VLOOKUP(CONCATENATE($A75,"_",AI$2),'Reference data SID'!$B:$N,13,FALSE)),"",VLOOKUP(CONCATENATE($A75,"_",AI$2),'Reference data SID'!$B:$N,13,FALSE))</f>
        <v/>
      </c>
      <c r="AJ75" s="16" t="str">
        <f>IF(ISERROR(VLOOKUP(CONCATENATE($A75,"_",AJ$2),'Reference data SID'!$B:$N,13,FALSE)),"",VLOOKUP(CONCATENATE($A75,"_",AJ$2),'Reference data SID'!$B:$N,13,FALSE))</f>
        <v/>
      </c>
      <c r="AK75" s="16" t="str">
        <f>IF(ISERROR(VLOOKUP(CONCATENATE($A75,"_",AK$2),'Reference data SID'!$B:$N,13,FALSE)),"",VLOOKUP(CONCATENATE($A75,"_",AK$2),'Reference data SID'!$B:$N,13,FALSE))</f>
        <v/>
      </c>
      <c r="AL75" s="16" t="str">
        <f>IF(ISERROR(VLOOKUP(CONCATENATE($A75,"_",AL$2),'Reference data SID'!$B:$N,13,FALSE)),"",VLOOKUP(CONCATENATE($A75,"_",AL$2),'Reference data SID'!$B:$N,13,FALSE))</f>
        <v/>
      </c>
      <c r="AM75" s="16" t="str">
        <f>IF(ISERROR(VLOOKUP(CONCATENATE($A75,"_",AM$2),'Reference data SID'!$B:$N,13,FALSE)),"",VLOOKUP(CONCATENATE($A75,"_",AM$2),'Reference data SID'!$B:$N,13,FALSE))</f>
        <v/>
      </c>
      <c r="AN75" s="16" t="str">
        <f>IF(ISERROR(VLOOKUP(CONCATENATE($A75,"_",AN$2),'Reference data SID'!$B:$N,13,FALSE)),"",VLOOKUP(CONCATENATE($A75,"_",AN$2),'Reference data SID'!$B:$N,13,FALSE))</f>
        <v/>
      </c>
      <c r="AO75" s="16" t="str">
        <f>IF(ISERROR(VLOOKUP(CONCATENATE($A75,"_",AO$2),'Reference data SID'!$B:$N,13,FALSE)),"",VLOOKUP(CONCATENATE($A75,"_",AO$2),'Reference data SID'!$B:$N,13,FALSE))</f>
        <v/>
      </c>
      <c r="AP75" s="16" t="str">
        <f>IF(ISERROR(VLOOKUP(CONCATENATE($A75,"_",AP$2),'Reference data SID'!$B:$N,13,FALSE)),"",VLOOKUP(CONCATENATE($A75,"_",AP$2),'Reference data SID'!$B:$N,13,FALSE))</f>
        <v/>
      </c>
      <c r="AQ75" s="16" t="str">
        <f>IF(ISERROR(VLOOKUP(CONCATENATE($A75,"_",AQ$2),'Reference data SID'!$B:$N,13,FALSE)),"",VLOOKUP(CONCATENATE($A75,"_",AQ$2),'Reference data SID'!$B:$N,13,FALSE))</f>
        <v/>
      </c>
      <c r="AR75" s="16" t="str">
        <f>IF(ISERROR(VLOOKUP(CONCATENATE($A75,"_",AR$2),'Reference data SID'!$B:$N,13,FALSE)),"",VLOOKUP(CONCATENATE($A75,"_",AR$2),'Reference data SID'!$B:$N,13,FALSE))</f>
        <v/>
      </c>
      <c r="AS75" s="16" t="str">
        <f>IF(ISERROR(VLOOKUP(CONCATENATE($A75,"_",AS$2),'Reference data SID'!$B:$N,13,FALSE)),"",VLOOKUP(CONCATENATE($A75,"_",AS$2),'Reference data SID'!$B:$N,13,FALSE))</f>
        <v/>
      </c>
      <c r="AT75" s="16" t="str">
        <f>IF(ISERROR(VLOOKUP(CONCATENATE($A75,"_",AT$2),'Reference data SID'!$B:$N,13,FALSE)),"",VLOOKUP(CONCATENATE($A75,"_",AT$2),'Reference data SID'!$B:$N,13,FALSE))</f>
        <v/>
      </c>
    </row>
    <row r="76" spans="1:46" x14ac:dyDescent="0.25">
      <c r="A76">
        <v>72</v>
      </c>
      <c r="B76" s="16" t="str">
        <f>IF(ISERROR(VLOOKUP(CONCATENATE($A76,"_",B$2),'Reference data SID'!$B:$N,13,FALSE)),"",VLOOKUP(CONCATENATE($A76,"_",B$2),'Reference data SID'!$B:$N,13,FALSE))</f>
        <v/>
      </c>
      <c r="C76" s="16" t="str">
        <f>IF(ISERROR(VLOOKUP(CONCATENATE($A76,"_",C$2),'Reference data SID'!$B:$N,13,FALSE)),"",VLOOKUP(CONCATENATE($A76,"_",C$2),'Reference data SID'!$B:$N,13,FALSE))</f>
        <v/>
      </c>
      <c r="D76" s="16" t="str">
        <f>IF(ISERROR(VLOOKUP(CONCATENATE($A76,"_",D$2),'Reference data SID'!$B:$N,13,FALSE)),"",VLOOKUP(CONCATENATE($A76,"_",D$2),'Reference data SID'!$B:$N,13,FALSE))</f>
        <v/>
      </c>
      <c r="E76" s="16" t="str">
        <f>IF(ISERROR(VLOOKUP(CONCATENATE($A76,"_",E$2),'Reference data SID'!$B:$N,13,FALSE)),"",VLOOKUP(CONCATENATE($A76,"_",E$2),'Reference data SID'!$B:$N,13,FALSE))</f>
        <v/>
      </c>
      <c r="F76" s="16" t="str">
        <f>IF(ISERROR(VLOOKUP(CONCATENATE($A76,"_",F$2),'Reference data SID'!$B:$N,13,FALSE)),"",VLOOKUP(CONCATENATE($A76,"_",F$2),'Reference data SID'!$B:$N,13,FALSE))</f>
        <v/>
      </c>
      <c r="G76" s="16" t="str">
        <f>IF(ISERROR(VLOOKUP(CONCATENATE($A76,"_",G$2),'Reference data SID'!$B:$N,13,FALSE)),"",VLOOKUP(CONCATENATE($A76,"_",G$2),'Reference data SID'!$B:$N,13,FALSE))</f>
        <v/>
      </c>
      <c r="H76" s="16" t="str">
        <f>IF(ISERROR(VLOOKUP(CONCATENATE($A76,"_",H$2),'Reference data SID'!$B:$N,13,FALSE)),"",VLOOKUP(CONCATENATE($A76,"_",H$2),'Reference data SID'!$B:$N,13,FALSE))</f>
        <v/>
      </c>
      <c r="I76" s="16" t="str">
        <f>IF(ISERROR(VLOOKUP(CONCATENATE($A76,"_",I$2),'Reference data SID'!$B:$N,13,FALSE)),"",VLOOKUP(CONCATENATE($A76,"_",I$2),'Reference data SID'!$B:$N,13,FALSE))</f>
        <v/>
      </c>
      <c r="J76" s="16" t="str">
        <f>IF(ISERROR(VLOOKUP(CONCATENATE($A76,"_",J$2),'Reference data SID'!$B:$N,13,FALSE)),"",VLOOKUP(CONCATENATE($A76,"_",J$2),'Reference data SID'!$B:$N,13,FALSE))</f>
        <v/>
      </c>
      <c r="K76" s="16" t="str">
        <f>IF(ISERROR(VLOOKUP(CONCATENATE($A76,"_",K$2),'Reference data SID'!$B:$N,13,FALSE)),"",VLOOKUP(CONCATENATE($A76,"_",K$2),'Reference data SID'!$B:$N,13,FALSE))</f>
        <v/>
      </c>
      <c r="L76" s="16" t="str">
        <f>IF(ISERROR(VLOOKUP(CONCATENATE($A76,"_",L$2),'Reference data SID'!$B:$N,13,FALSE)),"",VLOOKUP(CONCATENATE($A76,"_",L$2),'Reference data SID'!$B:$N,13,FALSE))</f>
        <v/>
      </c>
      <c r="M76" s="16" t="str">
        <f>IF(ISERROR(VLOOKUP(CONCATENATE($A76,"_",M$2),'Reference data SID'!$B:$N,13,FALSE)),"",VLOOKUP(CONCATENATE($A76,"_",M$2),'Reference data SID'!$B:$N,13,FALSE))</f>
        <v/>
      </c>
      <c r="N76" s="16" t="str">
        <f>IF(ISERROR(VLOOKUP(CONCATENATE($A76,"_",N$2),'Reference data SID'!$B:$N,13,FALSE)),"",VLOOKUP(CONCATENATE($A76,"_",N$2),'Reference data SID'!$B:$N,13,FALSE))</f>
        <v/>
      </c>
      <c r="O76" s="16" t="str">
        <f>IF(ISERROR(VLOOKUP(CONCATENATE($A76,"_",O$2),'Reference data SID'!$B:$N,13,FALSE)),"",VLOOKUP(CONCATENATE($A76,"_",O$2),'Reference data SID'!$B:$N,13,FALSE))</f>
        <v/>
      </c>
      <c r="P76" s="16" t="str">
        <f>IF(ISERROR(VLOOKUP(CONCATENATE($A76,"_",P$2),'Reference data SID'!$B:$N,13,FALSE)),"",VLOOKUP(CONCATENATE($A76,"_",P$2),'Reference data SID'!$B:$N,13,FALSE))</f>
        <v/>
      </c>
      <c r="Q76" s="16" t="str">
        <f>IF(ISERROR(VLOOKUP(CONCATENATE($A76,"_",Q$2),'Reference data SID'!$B:$N,13,FALSE)),"",VLOOKUP(CONCATENATE($A76,"_",Q$2),'Reference data SID'!$B:$N,13,FALSE))</f>
        <v/>
      </c>
      <c r="R76" s="16" t="str">
        <f>IF(ISERROR(VLOOKUP(CONCATENATE($A76,"_",R$2),'Reference data SID'!$B:$N,13,FALSE)),"",VLOOKUP(CONCATENATE($A76,"_",R$2),'Reference data SID'!$B:$N,13,FALSE))</f>
        <v/>
      </c>
      <c r="S76" s="16" t="str">
        <f>IF(ISERROR(VLOOKUP(CONCATENATE($A76,"_",S$2),'Reference data SID'!$B:$N,13,FALSE)),"",VLOOKUP(CONCATENATE($A76,"_",S$2),'Reference data SID'!$B:$N,13,FALSE))</f>
        <v/>
      </c>
      <c r="T76" s="16" t="str">
        <f>IF(ISERROR(VLOOKUP(CONCATENATE($A76,"_",T$2),'Reference data SID'!$B:$N,13,FALSE)),"",VLOOKUP(CONCATENATE($A76,"_",T$2),'Reference data SID'!$B:$N,13,FALSE))</f>
        <v/>
      </c>
      <c r="U76" s="16" t="str">
        <f>IF(ISERROR(VLOOKUP(CONCATENATE($A76,"_",U$2),'Reference data SID'!$B:$N,13,FALSE)),"",VLOOKUP(CONCATENATE($A76,"_",U$2),'Reference data SID'!$B:$N,13,FALSE))</f>
        <v/>
      </c>
      <c r="V76" s="16" t="str">
        <f>IF(ISERROR(VLOOKUP(CONCATENATE($A76,"_",V$2),'Reference data SID'!$B:$N,13,FALSE)),"",VLOOKUP(CONCATENATE($A76,"_",V$2),'Reference data SID'!$B:$N,13,FALSE))</f>
        <v/>
      </c>
      <c r="W76" s="16" t="str">
        <f>IF(ISERROR(VLOOKUP(CONCATENATE($A76,"_",W$2),'Reference data SID'!$B:$N,13,FALSE)),"",VLOOKUP(CONCATENATE($A76,"_",W$2),'Reference data SID'!$B:$N,13,FALSE))</f>
        <v/>
      </c>
      <c r="X76" s="16" t="str">
        <f>IF(ISERROR(VLOOKUP(CONCATENATE($A76,"_",X$2),'Reference data SID'!$B:$N,13,FALSE)),"",VLOOKUP(CONCATENATE($A76,"_",X$2),'Reference data SID'!$B:$N,13,FALSE))</f>
        <v/>
      </c>
      <c r="Y76" s="17" t="str">
        <f>IF(ISERROR(VLOOKUP(CONCATENATE($A76,"_",Y$2),'Reference data SID'!$B:$N,13,FALSE)),"",VLOOKUP(CONCATENATE($A76,"_",Y$2),'Reference data SID'!$B:$N,13,FALSE))</f>
        <v>3248-63-3</v>
      </c>
      <c r="Z76" s="16" t="str">
        <f>IF(ISERROR(VLOOKUP(CONCATENATE($A76,"_",Z$2),'Reference data SID'!$B:$N,13,FALSE)),"",VLOOKUP(CONCATENATE($A76,"_",Z$2),'Reference data SID'!$B:$N,13,FALSE))</f>
        <v/>
      </c>
      <c r="AA76" s="16" t="str">
        <f>IF(ISERROR(VLOOKUP(CONCATENATE($A76,"_",AA$2),'Reference data SID'!$B:$N,13,FALSE)),"",VLOOKUP(CONCATENATE($A76,"_",AA$2),'Reference data SID'!$B:$N,13,FALSE))</f>
        <v/>
      </c>
      <c r="AB76" s="16" t="str">
        <f>IF(ISERROR(VLOOKUP(CONCATENATE($A76,"_",AB$2),'Reference data SID'!$B:$N,13,FALSE)),"",VLOOKUP(CONCATENATE($A76,"_",AB$2),'Reference data SID'!$B:$N,13,FALSE))</f>
        <v/>
      </c>
      <c r="AC76" s="16" t="str">
        <f>IF(ISERROR(VLOOKUP(CONCATENATE($A76,"_",AC$2),'Reference data SID'!$B:$N,13,FALSE)),"",VLOOKUP(CONCATENATE($A76,"_",AC$2),'Reference data SID'!$B:$N,13,FALSE))</f>
        <v/>
      </c>
      <c r="AD76" s="16" t="str">
        <f>IF(ISERROR(VLOOKUP(CONCATENATE($A76,"_",AD$2),'Reference data SID'!$B:$N,13,FALSE)),"",VLOOKUP(CONCATENATE($A76,"_",AD$2),'Reference data SID'!$B:$N,13,FALSE))</f>
        <v/>
      </c>
      <c r="AE76" s="16" t="str">
        <f>IF(ISERROR(VLOOKUP(CONCATENATE($A76,"_",AE$2),'Reference data SID'!$B:$N,13,FALSE)),"",VLOOKUP(CONCATENATE($A76,"_",AE$2),'Reference data SID'!$B:$N,13,FALSE))</f>
        <v/>
      </c>
      <c r="AF76" s="16" t="str">
        <f>IF(ISERROR(VLOOKUP(CONCATENATE($A76,"_",AF$2),'Reference data SID'!$B:$N,13,FALSE)),"",VLOOKUP(CONCATENATE($A76,"_",AF$2),'Reference data SID'!$B:$N,13,FALSE))</f>
        <v/>
      </c>
      <c r="AG76" s="16" t="str">
        <f>IF(ISERROR(VLOOKUP(CONCATENATE($A76,"_",AG$2),'Reference data SID'!$B:$N,13,FALSE)),"",VLOOKUP(CONCATENATE($A76,"_",AG$2),'Reference data SID'!$B:$N,13,FALSE))</f>
        <v/>
      </c>
      <c r="AH76" s="16" t="str">
        <f>IF(ISERROR(VLOOKUP(CONCATENATE($A76,"_",AH$2),'Reference data SID'!$B:$N,13,FALSE)),"",VLOOKUP(CONCATENATE($A76,"_",AH$2),'Reference data SID'!$B:$N,13,FALSE))</f>
        <v/>
      </c>
      <c r="AI76" s="16" t="str">
        <f>IF(ISERROR(VLOOKUP(CONCATENATE($A76,"_",AI$2),'Reference data SID'!$B:$N,13,FALSE)),"",VLOOKUP(CONCATENATE($A76,"_",AI$2),'Reference data SID'!$B:$N,13,FALSE))</f>
        <v/>
      </c>
      <c r="AJ76" s="16" t="str">
        <f>IF(ISERROR(VLOOKUP(CONCATENATE($A76,"_",AJ$2),'Reference data SID'!$B:$N,13,FALSE)),"",VLOOKUP(CONCATENATE($A76,"_",AJ$2),'Reference data SID'!$B:$N,13,FALSE))</f>
        <v/>
      </c>
      <c r="AK76" s="16" t="str">
        <f>IF(ISERROR(VLOOKUP(CONCATENATE($A76,"_",AK$2),'Reference data SID'!$B:$N,13,FALSE)),"",VLOOKUP(CONCATENATE($A76,"_",AK$2),'Reference data SID'!$B:$N,13,FALSE))</f>
        <v/>
      </c>
      <c r="AL76" s="16" t="str">
        <f>IF(ISERROR(VLOOKUP(CONCATENATE($A76,"_",AL$2),'Reference data SID'!$B:$N,13,FALSE)),"",VLOOKUP(CONCATENATE($A76,"_",AL$2),'Reference data SID'!$B:$N,13,FALSE))</f>
        <v/>
      </c>
      <c r="AM76" s="16" t="str">
        <f>IF(ISERROR(VLOOKUP(CONCATENATE($A76,"_",AM$2),'Reference data SID'!$B:$N,13,FALSE)),"",VLOOKUP(CONCATENATE($A76,"_",AM$2),'Reference data SID'!$B:$N,13,FALSE))</f>
        <v/>
      </c>
      <c r="AN76" s="16" t="str">
        <f>IF(ISERROR(VLOOKUP(CONCATENATE($A76,"_",AN$2),'Reference data SID'!$B:$N,13,FALSE)),"",VLOOKUP(CONCATENATE($A76,"_",AN$2),'Reference data SID'!$B:$N,13,FALSE))</f>
        <v/>
      </c>
      <c r="AO76" s="16" t="str">
        <f>IF(ISERROR(VLOOKUP(CONCATENATE($A76,"_",AO$2),'Reference data SID'!$B:$N,13,FALSE)),"",VLOOKUP(CONCATENATE($A76,"_",AO$2),'Reference data SID'!$B:$N,13,FALSE))</f>
        <v/>
      </c>
      <c r="AP76" s="16" t="str">
        <f>IF(ISERROR(VLOOKUP(CONCATENATE($A76,"_",AP$2),'Reference data SID'!$B:$N,13,FALSE)),"",VLOOKUP(CONCATENATE($A76,"_",AP$2),'Reference data SID'!$B:$N,13,FALSE))</f>
        <v/>
      </c>
      <c r="AQ76" s="16" t="str">
        <f>IF(ISERROR(VLOOKUP(CONCATENATE($A76,"_",AQ$2),'Reference data SID'!$B:$N,13,FALSE)),"",VLOOKUP(CONCATENATE($A76,"_",AQ$2),'Reference data SID'!$B:$N,13,FALSE))</f>
        <v/>
      </c>
      <c r="AR76" s="16" t="str">
        <f>IF(ISERROR(VLOOKUP(CONCATENATE($A76,"_",AR$2),'Reference data SID'!$B:$N,13,FALSE)),"",VLOOKUP(CONCATENATE($A76,"_",AR$2),'Reference data SID'!$B:$N,13,FALSE))</f>
        <v/>
      </c>
      <c r="AS76" s="16" t="str">
        <f>IF(ISERROR(VLOOKUP(CONCATENATE($A76,"_",AS$2),'Reference data SID'!$B:$N,13,FALSE)),"",VLOOKUP(CONCATENATE($A76,"_",AS$2),'Reference data SID'!$B:$N,13,FALSE))</f>
        <v/>
      </c>
      <c r="AT76" s="16" t="str">
        <f>IF(ISERROR(VLOOKUP(CONCATENATE($A76,"_",AT$2),'Reference data SID'!$B:$N,13,FALSE)),"",VLOOKUP(CONCATENATE($A76,"_",AT$2),'Reference data SID'!$B:$N,13,FALSE))</f>
        <v/>
      </c>
    </row>
    <row r="77" spans="1:46" x14ac:dyDescent="0.25">
      <c r="A77">
        <v>73</v>
      </c>
      <c r="B77" s="16" t="str">
        <f>IF(ISERROR(VLOOKUP(CONCATENATE($A77,"_",B$2),'Reference data SID'!$B:$N,13,FALSE)),"",VLOOKUP(CONCATENATE($A77,"_",B$2),'Reference data SID'!$B:$N,13,FALSE))</f>
        <v/>
      </c>
      <c r="C77" s="16" t="str">
        <f>IF(ISERROR(VLOOKUP(CONCATENATE($A77,"_",C$2),'Reference data SID'!$B:$N,13,FALSE)),"",VLOOKUP(CONCATENATE($A77,"_",C$2),'Reference data SID'!$B:$N,13,FALSE))</f>
        <v/>
      </c>
      <c r="D77" s="16" t="str">
        <f>IF(ISERROR(VLOOKUP(CONCATENATE($A77,"_",D$2),'Reference data SID'!$B:$N,13,FALSE)),"",VLOOKUP(CONCATENATE($A77,"_",D$2),'Reference data SID'!$B:$N,13,FALSE))</f>
        <v/>
      </c>
      <c r="E77" s="16" t="str">
        <f>IF(ISERROR(VLOOKUP(CONCATENATE($A77,"_",E$2),'Reference data SID'!$B:$N,13,FALSE)),"",VLOOKUP(CONCATENATE($A77,"_",E$2),'Reference data SID'!$B:$N,13,FALSE))</f>
        <v/>
      </c>
      <c r="F77" s="16" t="str">
        <f>IF(ISERROR(VLOOKUP(CONCATENATE($A77,"_",F$2),'Reference data SID'!$B:$N,13,FALSE)),"",VLOOKUP(CONCATENATE($A77,"_",F$2),'Reference data SID'!$B:$N,13,FALSE))</f>
        <v/>
      </c>
      <c r="G77" s="16" t="str">
        <f>IF(ISERROR(VLOOKUP(CONCATENATE($A77,"_",G$2),'Reference data SID'!$B:$N,13,FALSE)),"",VLOOKUP(CONCATENATE($A77,"_",G$2),'Reference data SID'!$B:$N,13,FALSE))</f>
        <v/>
      </c>
      <c r="H77" s="16" t="str">
        <f>IF(ISERROR(VLOOKUP(CONCATENATE($A77,"_",H$2),'Reference data SID'!$B:$N,13,FALSE)),"",VLOOKUP(CONCATENATE($A77,"_",H$2),'Reference data SID'!$B:$N,13,FALSE))</f>
        <v/>
      </c>
      <c r="I77" s="16" t="str">
        <f>IF(ISERROR(VLOOKUP(CONCATENATE($A77,"_",I$2),'Reference data SID'!$B:$N,13,FALSE)),"",VLOOKUP(CONCATENATE($A77,"_",I$2),'Reference data SID'!$B:$N,13,FALSE))</f>
        <v/>
      </c>
      <c r="J77" s="16" t="str">
        <f>IF(ISERROR(VLOOKUP(CONCATENATE($A77,"_",J$2),'Reference data SID'!$B:$N,13,FALSE)),"",VLOOKUP(CONCATENATE($A77,"_",J$2),'Reference data SID'!$B:$N,13,FALSE))</f>
        <v/>
      </c>
      <c r="K77" s="16" t="str">
        <f>IF(ISERROR(VLOOKUP(CONCATENATE($A77,"_",K$2),'Reference data SID'!$B:$N,13,FALSE)),"",VLOOKUP(CONCATENATE($A77,"_",K$2),'Reference data SID'!$B:$N,13,FALSE))</f>
        <v/>
      </c>
      <c r="L77" s="16" t="str">
        <f>IF(ISERROR(VLOOKUP(CONCATENATE($A77,"_",L$2),'Reference data SID'!$B:$N,13,FALSE)),"",VLOOKUP(CONCATENATE($A77,"_",L$2),'Reference data SID'!$B:$N,13,FALSE))</f>
        <v/>
      </c>
      <c r="M77" s="16" t="str">
        <f>IF(ISERROR(VLOOKUP(CONCATENATE($A77,"_",M$2),'Reference data SID'!$B:$N,13,FALSE)),"",VLOOKUP(CONCATENATE($A77,"_",M$2),'Reference data SID'!$B:$N,13,FALSE))</f>
        <v/>
      </c>
      <c r="N77" s="16" t="str">
        <f>IF(ISERROR(VLOOKUP(CONCATENATE($A77,"_",N$2),'Reference data SID'!$B:$N,13,FALSE)),"",VLOOKUP(CONCATENATE($A77,"_",N$2),'Reference data SID'!$B:$N,13,FALSE))</f>
        <v/>
      </c>
      <c r="O77" s="16" t="str">
        <f>IF(ISERROR(VLOOKUP(CONCATENATE($A77,"_",O$2),'Reference data SID'!$B:$N,13,FALSE)),"",VLOOKUP(CONCATENATE($A77,"_",O$2),'Reference data SID'!$B:$N,13,FALSE))</f>
        <v/>
      </c>
      <c r="P77" s="16" t="str">
        <f>IF(ISERROR(VLOOKUP(CONCATENATE($A77,"_",P$2),'Reference data SID'!$B:$N,13,FALSE)),"",VLOOKUP(CONCATENATE($A77,"_",P$2),'Reference data SID'!$B:$N,13,FALSE))</f>
        <v/>
      </c>
      <c r="Q77" s="16" t="str">
        <f>IF(ISERROR(VLOOKUP(CONCATENATE($A77,"_",Q$2),'Reference data SID'!$B:$N,13,FALSE)),"",VLOOKUP(CONCATENATE($A77,"_",Q$2),'Reference data SID'!$B:$N,13,FALSE))</f>
        <v/>
      </c>
      <c r="R77" s="16" t="str">
        <f>IF(ISERROR(VLOOKUP(CONCATENATE($A77,"_",R$2),'Reference data SID'!$B:$N,13,FALSE)),"",VLOOKUP(CONCATENATE($A77,"_",R$2),'Reference data SID'!$B:$N,13,FALSE))</f>
        <v/>
      </c>
      <c r="S77" s="16" t="str">
        <f>IF(ISERROR(VLOOKUP(CONCATENATE($A77,"_",S$2),'Reference data SID'!$B:$N,13,FALSE)),"",VLOOKUP(CONCATENATE($A77,"_",S$2),'Reference data SID'!$B:$N,13,FALSE))</f>
        <v/>
      </c>
      <c r="T77" s="16" t="str">
        <f>IF(ISERROR(VLOOKUP(CONCATENATE($A77,"_",T$2),'Reference data SID'!$B:$N,13,FALSE)),"",VLOOKUP(CONCATENATE($A77,"_",T$2),'Reference data SID'!$B:$N,13,FALSE))</f>
        <v/>
      </c>
      <c r="U77" s="16" t="str">
        <f>IF(ISERROR(VLOOKUP(CONCATENATE($A77,"_",U$2),'Reference data SID'!$B:$N,13,FALSE)),"",VLOOKUP(CONCATENATE($A77,"_",U$2),'Reference data SID'!$B:$N,13,FALSE))</f>
        <v/>
      </c>
      <c r="V77" s="16" t="str">
        <f>IF(ISERROR(VLOOKUP(CONCATENATE($A77,"_",V$2),'Reference data SID'!$B:$N,13,FALSE)),"",VLOOKUP(CONCATENATE($A77,"_",V$2),'Reference data SID'!$B:$N,13,FALSE))</f>
        <v/>
      </c>
      <c r="W77" s="16" t="str">
        <f>IF(ISERROR(VLOOKUP(CONCATENATE($A77,"_",W$2),'Reference data SID'!$B:$N,13,FALSE)),"",VLOOKUP(CONCATENATE($A77,"_",W$2),'Reference data SID'!$B:$N,13,FALSE))</f>
        <v/>
      </c>
      <c r="X77" s="16" t="str">
        <f>IF(ISERROR(VLOOKUP(CONCATENATE($A77,"_",X$2),'Reference data SID'!$B:$N,13,FALSE)),"",VLOOKUP(CONCATENATE($A77,"_",X$2),'Reference data SID'!$B:$N,13,FALSE))</f>
        <v/>
      </c>
      <c r="Y77" s="17" t="str">
        <f>IF(ISERROR(VLOOKUP(CONCATENATE($A77,"_",Y$2),'Reference data SID'!$B:$N,13,FALSE)),"",VLOOKUP(CONCATENATE($A77,"_",Y$2),'Reference data SID'!$B:$N,13,FALSE))</f>
        <v>3248-61-1</v>
      </c>
      <c r="Z77" s="16" t="str">
        <f>IF(ISERROR(VLOOKUP(CONCATENATE($A77,"_",Z$2),'Reference data SID'!$B:$N,13,FALSE)),"",VLOOKUP(CONCATENATE($A77,"_",Z$2),'Reference data SID'!$B:$N,13,FALSE))</f>
        <v/>
      </c>
      <c r="AA77" s="16" t="str">
        <f>IF(ISERROR(VLOOKUP(CONCATENATE($A77,"_",AA$2),'Reference data SID'!$B:$N,13,FALSE)),"",VLOOKUP(CONCATENATE($A77,"_",AA$2),'Reference data SID'!$B:$N,13,FALSE))</f>
        <v/>
      </c>
      <c r="AB77" s="16" t="str">
        <f>IF(ISERROR(VLOOKUP(CONCATENATE($A77,"_",AB$2),'Reference data SID'!$B:$N,13,FALSE)),"",VLOOKUP(CONCATENATE($A77,"_",AB$2),'Reference data SID'!$B:$N,13,FALSE))</f>
        <v/>
      </c>
      <c r="AC77" s="16" t="str">
        <f>IF(ISERROR(VLOOKUP(CONCATENATE($A77,"_",AC$2),'Reference data SID'!$B:$N,13,FALSE)),"",VLOOKUP(CONCATENATE($A77,"_",AC$2),'Reference data SID'!$B:$N,13,FALSE))</f>
        <v/>
      </c>
      <c r="AD77" s="16" t="str">
        <f>IF(ISERROR(VLOOKUP(CONCATENATE($A77,"_",AD$2),'Reference data SID'!$B:$N,13,FALSE)),"",VLOOKUP(CONCATENATE($A77,"_",AD$2),'Reference data SID'!$B:$N,13,FALSE))</f>
        <v/>
      </c>
      <c r="AE77" s="16" t="str">
        <f>IF(ISERROR(VLOOKUP(CONCATENATE($A77,"_",AE$2),'Reference data SID'!$B:$N,13,FALSE)),"",VLOOKUP(CONCATENATE($A77,"_",AE$2),'Reference data SID'!$B:$N,13,FALSE))</f>
        <v/>
      </c>
      <c r="AF77" s="16" t="str">
        <f>IF(ISERROR(VLOOKUP(CONCATENATE($A77,"_",AF$2),'Reference data SID'!$B:$N,13,FALSE)),"",VLOOKUP(CONCATENATE($A77,"_",AF$2),'Reference data SID'!$B:$N,13,FALSE))</f>
        <v/>
      </c>
      <c r="AG77" s="16" t="str">
        <f>IF(ISERROR(VLOOKUP(CONCATENATE($A77,"_",AG$2),'Reference data SID'!$B:$N,13,FALSE)),"",VLOOKUP(CONCATENATE($A77,"_",AG$2),'Reference data SID'!$B:$N,13,FALSE))</f>
        <v/>
      </c>
      <c r="AH77" s="16" t="str">
        <f>IF(ISERROR(VLOOKUP(CONCATENATE($A77,"_",AH$2),'Reference data SID'!$B:$N,13,FALSE)),"",VLOOKUP(CONCATENATE($A77,"_",AH$2),'Reference data SID'!$B:$N,13,FALSE))</f>
        <v/>
      </c>
      <c r="AI77" s="16" t="str">
        <f>IF(ISERROR(VLOOKUP(CONCATENATE($A77,"_",AI$2),'Reference data SID'!$B:$N,13,FALSE)),"",VLOOKUP(CONCATENATE($A77,"_",AI$2),'Reference data SID'!$B:$N,13,FALSE))</f>
        <v/>
      </c>
      <c r="AJ77" s="16" t="str">
        <f>IF(ISERROR(VLOOKUP(CONCATENATE($A77,"_",AJ$2),'Reference data SID'!$B:$N,13,FALSE)),"",VLOOKUP(CONCATENATE($A77,"_",AJ$2),'Reference data SID'!$B:$N,13,FALSE))</f>
        <v/>
      </c>
      <c r="AK77" s="16" t="str">
        <f>IF(ISERROR(VLOOKUP(CONCATENATE($A77,"_",AK$2),'Reference data SID'!$B:$N,13,FALSE)),"",VLOOKUP(CONCATENATE($A77,"_",AK$2),'Reference data SID'!$B:$N,13,FALSE))</f>
        <v/>
      </c>
      <c r="AL77" s="16" t="str">
        <f>IF(ISERROR(VLOOKUP(CONCATENATE($A77,"_",AL$2),'Reference data SID'!$B:$N,13,FALSE)),"",VLOOKUP(CONCATENATE($A77,"_",AL$2),'Reference data SID'!$B:$N,13,FALSE))</f>
        <v/>
      </c>
      <c r="AM77" s="16" t="str">
        <f>IF(ISERROR(VLOOKUP(CONCATENATE($A77,"_",AM$2),'Reference data SID'!$B:$N,13,FALSE)),"",VLOOKUP(CONCATENATE($A77,"_",AM$2),'Reference data SID'!$B:$N,13,FALSE))</f>
        <v/>
      </c>
      <c r="AN77" s="16" t="str">
        <f>IF(ISERROR(VLOOKUP(CONCATENATE($A77,"_",AN$2),'Reference data SID'!$B:$N,13,FALSE)),"",VLOOKUP(CONCATENATE($A77,"_",AN$2),'Reference data SID'!$B:$N,13,FALSE))</f>
        <v/>
      </c>
      <c r="AO77" s="16" t="str">
        <f>IF(ISERROR(VLOOKUP(CONCATENATE($A77,"_",AO$2),'Reference data SID'!$B:$N,13,FALSE)),"",VLOOKUP(CONCATENATE($A77,"_",AO$2),'Reference data SID'!$B:$N,13,FALSE))</f>
        <v/>
      </c>
      <c r="AP77" s="16" t="str">
        <f>IF(ISERROR(VLOOKUP(CONCATENATE($A77,"_",AP$2),'Reference data SID'!$B:$N,13,FALSE)),"",VLOOKUP(CONCATENATE($A77,"_",AP$2),'Reference data SID'!$B:$N,13,FALSE))</f>
        <v/>
      </c>
      <c r="AQ77" s="16" t="str">
        <f>IF(ISERROR(VLOOKUP(CONCATENATE($A77,"_",AQ$2),'Reference data SID'!$B:$N,13,FALSE)),"",VLOOKUP(CONCATENATE($A77,"_",AQ$2),'Reference data SID'!$B:$N,13,FALSE))</f>
        <v/>
      </c>
      <c r="AR77" s="16" t="str">
        <f>IF(ISERROR(VLOOKUP(CONCATENATE($A77,"_",AR$2),'Reference data SID'!$B:$N,13,FALSE)),"",VLOOKUP(CONCATENATE($A77,"_",AR$2),'Reference data SID'!$B:$N,13,FALSE))</f>
        <v/>
      </c>
      <c r="AS77" s="16" t="str">
        <f>IF(ISERROR(VLOOKUP(CONCATENATE($A77,"_",AS$2),'Reference data SID'!$B:$N,13,FALSE)),"",VLOOKUP(CONCATENATE($A77,"_",AS$2),'Reference data SID'!$B:$N,13,FALSE))</f>
        <v/>
      </c>
      <c r="AT77" s="16" t="str">
        <f>IF(ISERROR(VLOOKUP(CONCATENATE($A77,"_",AT$2),'Reference data SID'!$B:$N,13,FALSE)),"",VLOOKUP(CONCATENATE($A77,"_",AT$2),'Reference data SID'!$B:$N,13,FALSE))</f>
        <v/>
      </c>
    </row>
    <row r="78" spans="1:46" x14ac:dyDescent="0.25">
      <c r="A78">
        <v>74</v>
      </c>
      <c r="B78" s="16" t="str">
        <f>IF(ISERROR(VLOOKUP(CONCATENATE($A78,"_",B$2),'Reference data SID'!$B:$N,13,FALSE)),"",VLOOKUP(CONCATENATE($A78,"_",B$2),'Reference data SID'!$B:$N,13,FALSE))</f>
        <v/>
      </c>
      <c r="C78" s="16" t="str">
        <f>IF(ISERROR(VLOOKUP(CONCATENATE($A78,"_",C$2),'Reference data SID'!$B:$N,13,FALSE)),"",VLOOKUP(CONCATENATE($A78,"_",C$2),'Reference data SID'!$B:$N,13,FALSE))</f>
        <v/>
      </c>
      <c r="D78" s="16" t="str">
        <f>IF(ISERROR(VLOOKUP(CONCATENATE($A78,"_",D$2),'Reference data SID'!$B:$N,13,FALSE)),"",VLOOKUP(CONCATENATE($A78,"_",D$2),'Reference data SID'!$B:$N,13,FALSE))</f>
        <v/>
      </c>
      <c r="E78" s="16" t="str">
        <f>IF(ISERROR(VLOOKUP(CONCATENATE($A78,"_",E$2),'Reference data SID'!$B:$N,13,FALSE)),"",VLOOKUP(CONCATENATE($A78,"_",E$2),'Reference data SID'!$B:$N,13,FALSE))</f>
        <v/>
      </c>
      <c r="F78" s="16" t="str">
        <f>IF(ISERROR(VLOOKUP(CONCATENATE($A78,"_",F$2),'Reference data SID'!$B:$N,13,FALSE)),"",VLOOKUP(CONCATENATE($A78,"_",F$2),'Reference data SID'!$B:$N,13,FALSE))</f>
        <v/>
      </c>
      <c r="G78" s="16" t="str">
        <f>IF(ISERROR(VLOOKUP(CONCATENATE($A78,"_",G$2),'Reference data SID'!$B:$N,13,FALSE)),"",VLOOKUP(CONCATENATE($A78,"_",G$2),'Reference data SID'!$B:$N,13,FALSE))</f>
        <v/>
      </c>
      <c r="H78" s="16" t="str">
        <f>IF(ISERROR(VLOOKUP(CONCATENATE($A78,"_",H$2),'Reference data SID'!$B:$N,13,FALSE)),"",VLOOKUP(CONCATENATE($A78,"_",H$2),'Reference data SID'!$B:$N,13,FALSE))</f>
        <v/>
      </c>
      <c r="I78" s="16" t="str">
        <f>IF(ISERROR(VLOOKUP(CONCATENATE($A78,"_",I$2),'Reference data SID'!$B:$N,13,FALSE)),"",VLOOKUP(CONCATENATE($A78,"_",I$2),'Reference data SID'!$B:$N,13,FALSE))</f>
        <v/>
      </c>
      <c r="J78" s="16" t="str">
        <f>IF(ISERROR(VLOOKUP(CONCATENATE($A78,"_",J$2),'Reference data SID'!$B:$N,13,FALSE)),"",VLOOKUP(CONCATENATE($A78,"_",J$2),'Reference data SID'!$B:$N,13,FALSE))</f>
        <v/>
      </c>
      <c r="K78" s="16" t="str">
        <f>IF(ISERROR(VLOOKUP(CONCATENATE($A78,"_",K$2),'Reference data SID'!$B:$N,13,FALSE)),"",VLOOKUP(CONCATENATE($A78,"_",K$2),'Reference data SID'!$B:$N,13,FALSE))</f>
        <v/>
      </c>
      <c r="L78" s="16" t="str">
        <f>IF(ISERROR(VLOOKUP(CONCATENATE($A78,"_",L$2),'Reference data SID'!$B:$N,13,FALSE)),"",VLOOKUP(CONCATENATE($A78,"_",L$2),'Reference data SID'!$B:$N,13,FALSE))</f>
        <v/>
      </c>
      <c r="M78" s="16" t="str">
        <f>IF(ISERROR(VLOOKUP(CONCATENATE($A78,"_",M$2),'Reference data SID'!$B:$N,13,FALSE)),"",VLOOKUP(CONCATENATE($A78,"_",M$2),'Reference data SID'!$B:$N,13,FALSE))</f>
        <v/>
      </c>
      <c r="N78" s="16" t="str">
        <f>IF(ISERROR(VLOOKUP(CONCATENATE($A78,"_",N$2),'Reference data SID'!$B:$N,13,FALSE)),"",VLOOKUP(CONCATENATE($A78,"_",N$2),'Reference data SID'!$B:$N,13,FALSE))</f>
        <v/>
      </c>
      <c r="O78" s="16" t="str">
        <f>IF(ISERROR(VLOOKUP(CONCATENATE($A78,"_",O$2),'Reference data SID'!$B:$N,13,FALSE)),"",VLOOKUP(CONCATENATE($A78,"_",O$2),'Reference data SID'!$B:$N,13,FALSE))</f>
        <v/>
      </c>
      <c r="P78" s="16" t="str">
        <f>IF(ISERROR(VLOOKUP(CONCATENATE($A78,"_",P$2),'Reference data SID'!$B:$N,13,FALSE)),"",VLOOKUP(CONCATENATE($A78,"_",P$2),'Reference data SID'!$B:$N,13,FALSE))</f>
        <v/>
      </c>
      <c r="Q78" s="16" t="str">
        <f>IF(ISERROR(VLOOKUP(CONCATENATE($A78,"_",Q$2),'Reference data SID'!$B:$N,13,FALSE)),"",VLOOKUP(CONCATENATE($A78,"_",Q$2),'Reference data SID'!$B:$N,13,FALSE))</f>
        <v/>
      </c>
      <c r="R78" s="16" t="str">
        <f>IF(ISERROR(VLOOKUP(CONCATENATE($A78,"_",R$2),'Reference data SID'!$B:$N,13,FALSE)),"",VLOOKUP(CONCATENATE($A78,"_",R$2),'Reference data SID'!$B:$N,13,FALSE))</f>
        <v/>
      </c>
      <c r="S78" s="16" t="str">
        <f>IF(ISERROR(VLOOKUP(CONCATENATE($A78,"_",S$2),'Reference data SID'!$B:$N,13,FALSE)),"",VLOOKUP(CONCATENATE($A78,"_",S$2),'Reference data SID'!$B:$N,13,FALSE))</f>
        <v/>
      </c>
      <c r="T78" s="16" t="str">
        <f>IF(ISERROR(VLOOKUP(CONCATENATE($A78,"_",T$2),'Reference data SID'!$B:$N,13,FALSE)),"",VLOOKUP(CONCATENATE($A78,"_",T$2),'Reference data SID'!$B:$N,13,FALSE))</f>
        <v/>
      </c>
      <c r="U78" s="16" t="str">
        <f>IF(ISERROR(VLOOKUP(CONCATENATE($A78,"_",U$2),'Reference data SID'!$B:$N,13,FALSE)),"",VLOOKUP(CONCATENATE($A78,"_",U$2),'Reference data SID'!$B:$N,13,FALSE))</f>
        <v/>
      </c>
      <c r="V78" s="16" t="str">
        <f>IF(ISERROR(VLOOKUP(CONCATENATE($A78,"_",V$2),'Reference data SID'!$B:$N,13,FALSE)),"",VLOOKUP(CONCATENATE($A78,"_",V$2),'Reference data SID'!$B:$N,13,FALSE))</f>
        <v/>
      </c>
      <c r="W78" s="16" t="str">
        <f>IF(ISERROR(VLOOKUP(CONCATENATE($A78,"_",W$2),'Reference data SID'!$B:$N,13,FALSE)),"",VLOOKUP(CONCATENATE($A78,"_",W$2),'Reference data SID'!$B:$N,13,FALSE))</f>
        <v/>
      </c>
      <c r="X78" s="16" t="str">
        <f>IF(ISERROR(VLOOKUP(CONCATENATE($A78,"_",X$2),'Reference data SID'!$B:$N,13,FALSE)),"",VLOOKUP(CONCATENATE($A78,"_",X$2),'Reference data SID'!$B:$N,13,FALSE))</f>
        <v/>
      </c>
      <c r="Y78" s="17" t="str">
        <f>IF(ISERROR(VLOOKUP(CONCATENATE($A78,"_",Y$2),'Reference data SID'!$B:$N,13,FALSE)),"",VLOOKUP(CONCATENATE($A78,"_",Y$2),'Reference data SID'!$B:$N,13,FALSE))</f>
        <v>3108-24-5</v>
      </c>
      <c r="Z78" s="16" t="str">
        <f>IF(ISERROR(VLOOKUP(CONCATENATE($A78,"_",Z$2),'Reference data SID'!$B:$N,13,FALSE)),"",VLOOKUP(CONCATENATE($A78,"_",Z$2),'Reference data SID'!$B:$N,13,FALSE))</f>
        <v/>
      </c>
      <c r="AA78" s="16" t="str">
        <f>IF(ISERROR(VLOOKUP(CONCATENATE($A78,"_",AA$2),'Reference data SID'!$B:$N,13,FALSE)),"",VLOOKUP(CONCATENATE($A78,"_",AA$2),'Reference data SID'!$B:$N,13,FALSE))</f>
        <v/>
      </c>
      <c r="AB78" s="16" t="str">
        <f>IF(ISERROR(VLOOKUP(CONCATENATE($A78,"_",AB$2),'Reference data SID'!$B:$N,13,FALSE)),"",VLOOKUP(CONCATENATE($A78,"_",AB$2),'Reference data SID'!$B:$N,13,FALSE))</f>
        <v/>
      </c>
      <c r="AC78" s="16" t="str">
        <f>IF(ISERROR(VLOOKUP(CONCATENATE($A78,"_",AC$2),'Reference data SID'!$B:$N,13,FALSE)),"",VLOOKUP(CONCATENATE($A78,"_",AC$2),'Reference data SID'!$B:$N,13,FALSE))</f>
        <v/>
      </c>
      <c r="AD78" s="16" t="str">
        <f>IF(ISERROR(VLOOKUP(CONCATENATE($A78,"_",AD$2),'Reference data SID'!$B:$N,13,FALSE)),"",VLOOKUP(CONCATENATE($A78,"_",AD$2),'Reference data SID'!$B:$N,13,FALSE))</f>
        <v/>
      </c>
      <c r="AE78" s="16" t="str">
        <f>IF(ISERROR(VLOOKUP(CONCATENATE($A78,"_",AE$2),'Reference data SID'!$B:$N,13,FALSE)),"",VLOOKUP(CONCATENATE($A78,"_",AE$2),'Reference data SID'!$B:$N,13,FALSE))</f>
        <v/>
      </c>
      <c r="AF78" s="16" t="str">
        <f>IF(ISERROR(VLOOKUP(CONCATENATE($A78,"_",AF$2),'Reference data SID'!$B:$N,13,FALSE)),"",VLOOKUP(CONCATENATE($A78,"_",AF$2),'Reference data SID'!$B:$N,13,FALSE))</f>
        <v/>
      </c>
      <c r="AG78" s="16" t="str">
        <f>IF(ISERROR(VLOOKUP(CONCATENATE($A78,"_",AG$2),'Reference data SID'!$B:$N,13,FALSE)),"",VLOOKUP(CONCATENATE($A78,"_",AG$2),'Reference data SID'!$B:$N,13,FALSE))</f>
        <v/>
      </c>
      <c r="AH78" s="16" t="str">
        <f>IF(ISERROR(VLOOKUP(CONCATENATE($A78,"_",AH$2),'Reference data SID'!$B:$N,13,FALSE)),"",VLOOKUP(CONCATENATE($A78,"_",AH$2),'Reference data SID'!$B:$N,13,FALSE))</f>
        <v/>
      </c>
      <c r="AI78" s="16" t="str">
        <f>IF(ISERROR(VLOOKUP(CONCATENATE($A78,"_",AI$2),'Reference data SID'!$B:$N,13,FALSE)),"",VLOOKUP(CONCATENATE($A78,"_",AI$2),'Reference data SID'!$B:$N,13,FALSE))</f>
        <v/>
      </c>
      <c r="AJ78" s="16" t="str">
        <f>IF(ISERROR(VLOOKUP(CONCATENATE($A78,"_",AJ$2),'Reference data SID'!$B:$N,13,FALSE)),"",VLOOKUP(CONCATENATE($A78,"_",AJ$2),'Reference data SID'!$B:$N,13,FALSE))</f>
        <v/>
      </c>
      <c r="AK78" s="16" t="str">
        <f>IF(ISERROR(VLOOKUP(CONCATENATE($A78,"_",AK$2),'Reference data SID'!$B:$N,13,FALSE)),"",VLOOKUP(CONCATENATE($A78,"_",AK$2),'Reference data SID'!$B:$N,13,FALSE))</f>
        <v/>
      </c>
      <c r="AL78" s="16" t="str">
        <f>IF(ISERROR(VLOOKUP(CONCATENATE($A78,"_",AL$2),'Reference data SID'!$B:$N,13,FALSE)),"",VLOOKUP(CONCATENATE($A78,"_",AL$2),'Reference data SID'!$B:$N,13,FALSE))</f>
        <v/>
      </c>
      <c r="AM78" s="16" t="str">
        <f>IF(ISERROR(VLOOKUP(CONCATENATE($A78,"_",AM$2),'Reference data SID'!$B:$N,13,FALSE)),"",VLOOKUP(CONCATENATE($A78,"_",AM$2),'Reference data SID'!$B:$N,13,FALSE))</f>
        <v/>
      </c>
      <c r="AN78" s="16" t="str">
        <f>IF(ISERROR(VLOOKUP(CONCATENATE($A78,"_",AN$2),'Reference data SID'!$B:$N,13,FALSE)),"",VLOOKUP(CONCATENATE($A78,"_",AN$2),'Reference data SID'!$B:$N,13,FALSE))</f>
        <v/>
      </c>
      <c r="AO78" s="16" t="str">
        <f>IF(ISERROR(VLOOKUP(CONCATENATE($A78,"_",AO$2),'Reference data SID'!$B:$N,13,FALSE)),"",VLOOKUP(CONCATENATE($A78,"_",AO$2),'Reference data SID'!$B:$N,13,FALSE))</f>
        <v/>
      </c>
      <c r="AP78" s="16" t="str">
        <f>IF(ISERROR(VLOOKUP(CONCATENATE($A78,"_",AP$2),'Reference data SID'!$B:$N,13,FALSE)),"",VLOOKUP(CONCATENATE($A78,"_",AP$2),'Reference data SID'!$B:$N,13,FALSE))</f>
        <v/>
      </c>
      <c r="AQ78" s="16" t="str">
        <f>IF(ISERROR(VLOOKUP(CONCATENATE($A78,"_",AQ$2),'Reference data SID'!$B:$N,13,FALSE)),"",VLOOKUP(CONCATENATE($A78,"_",AQ$2),'Reference data SID'!$B:$N,13,FALSE))</f>
        <v/>
      </c>
      <c r="AR78" s="16" t="str">
        <f>IF(ISERROR(VLOOKUP(CONCATENATE($A78,"_",AR$2),'Reference data SID'!$B:$N,13,FALSE)),"",VLOOKUP(CONCATENATE($A78,"_",AR$2),'Reference data SID'!$B:$N,13,FALSE))</f>
        <v/>
      </c>
      <c r="AS78" s="16" t="str">
        <f>IF(ISERROR(VLOOKUP(CONCATENATE($A78,"_",AS$2),'Reference data SID'!$B:$N,13,FALSE)),"",VLOOKUP(CONCATENATE($A78,"_",AS$2),'Reference data SID'!$B:$N,13,FALSE))</f>
        <v/>
      </c>
      <c r="AT78" s="16" t="str">
        <f>IF(ISERROR(VLOOKUP(CONCATENATE($A78,"_",AT$2),'Reference data SID'!$B:$N,13,FALSE)),"",VLOOKUP(CONCATENATE($A78,"_",AT$2),'Reference data SID'!$B:$N,13,FALSE))</f>
        <v/>
      </c>
    </row>
    <row r="79" spans="1:46" x14ac:dyDescent="0.25">
      <c r="A79">
        <v>75</v>
      </c>
      <c r="B79" s="16" t="str">
        <f>IF(ISERROR(VLOOKUP(CONCATENATE($A79,"_",B$2),'Reference data SID'!$B:$N,13,FALSE)),"",VLOOKUP(CONCATENATE($A79,"_",B$2),'Reference data SID'!$B:$N,13,FALSE))</f>
        <v/>
      </c>
      <c r="C79" s="16" t="str">
        <f>IF(ISERROR(VLOOKUP(CONCATENATE($A79,"_",C$2),'Reference data SID'!$B:$N,13,FALSE)),"",VLOOKUP(CONCATENATE($A79,"_",C$2),'Reference data SID'!$B:$N,13,FALSE))</f>
        <v/>
      </c>
      <c r="D79" s="16" t="str">
        <f>IF(ISERROR(VLOOKUP(CONCATENATE($A79,"_",D$2),'Reference data SID'!$B:$N,13,FALSE)),"",VLOOKUP(CONCATENATE($A79,"_",D$2),'Reference data SID'!$B:$N,13,FALSE))</f>
        <v/>
      </c>
      <c r="E79" s="16" t="str">
        <f>IF(ISERROR(VLOOKUP(CONCATENATE($A79,"_",E$2),'Reference data SID'!$B:$N,13,FALSE)),"",VLOOKUP(CONCATENATE($A79,"_",E$2),'Reference data SID'!$B:$N,13,FALSE))</f>
        <v/>
      </c>
      <c r="F79" s="16" t="str">
        <f>IF(ISERROR(VLOOKUP(CONCATENATE($A79,"_",F$2),'Reference data SID'!$B:$N,13,FALSE)),"",VLOOKUP(CONCATENATE($A79,"_",F$2),'Reference data SID'!$B:$N,13,FALSE))</f>
        <v/>
      </c>
      <c r="G79" s="16" t="str">
        <f>IF(ISERROR(VLOOKUP(CONCATENATE($A79,"_",G$2),'Reference data SID'!$B:$N,13,FALSE)),"",VLOOKUP(CONCATENATE($A79,"_",G$2),'Reference data SID'!$B:$N,13,FALSE))</f>
        <v/>
      </c>
      <c r="H79" s="16" t="str">
        <f>IF(ISERROR(VLOOKUP(CONCATENATE($A79,"_",H$2),'Reference data SID'!$B:$N,13,FALSE)),"",VLOOKUP(CONCATENATE($A79,"_",H$2),'Reference data SID'!$B:$N,13,FALSE))</f>
        <v/>
      </c>
      <c r="I79" s="16" t="str">
        <f>IF(ISERROR(VLOOKUP(CONCATENATE($A79,"_",I$2),'Reference data SID'!$B:$N,13,FALSE)),"",VLOOKUP(CONCATENATE($A79,"_",I$2),'Reference data SID'!$B:$N,13,FALSE))</f>
        <v/>
      </c>
      <c r="J79" s="16" t="str">
        <f>IF(ISERROR(VLOOKUP(CONCATENATE($A79,"_",J$2),'Reference data SID'!$B:$N,13,FALSE)),"",VLOOKUP(CONCATENATE($A79,"_",J$2),'Reference data SID'!$B:$N,13,FALSE))</f>
        <v/>
      </c>
      <c r="K79" s="16" t="str">
        <f>IF(ISERROR(VLOOKUP(CONCATENATE($A79,"_",K$2),'Reference data SID'!$B:$N,13,FALSE)),"",VLOOKUP(CONCATENATE($A79,"_",K$2),'Reference data SID'!$B:$N,13,FALSE))</f>
        <v/>
      </c>
      <c r="L79" s="16" t="str">
        <f>IF(ISERROR(VLOOKUP(CONCATENATE($A79,"_",L$2),'Reference data SID'!$B:$N,13,FALSE)),"",VLOOKUP(CONCATENATE($A79,"_",L$2),'Reference data SID'!$B:$N,13,FALSE))</f>
        <v/>
      </c>
      <c r="M79" s="16" t="str">
        <f>IF(ISERROR(VLOOKUP(CONCATENATE($A79,"_",M$2),'Reference data SID'!$B:$N,13,FALSE)),"",VLOOKUP(CONCATENATE($A79,"_",M$2),'Reference data SID'!$B:$N,13,FALSE))</f>
        <v/>
      </c>
      <c r="N79" s="16" t="str">
        <f>IF(ISERROR(VLOOKUP(CONCATENATE($A79,"_",N$2),'Reference data SID'!$B:$N,13,FALSE)),"",VLOOKUP(CONCATENATE($A79,"_",N$2),'Reference data SID'!$B:$N,13,FALSE))</f>
        <v/>
      </c>
      <c r="O79" s="16" t="str">
        <f>IF(ISERROR(VLOOKUP(CONCATENATE($A79,"_",O$2),'Reference data SID'!$B:$N,13,FALSE)),"",VLOOKUP(CONCATENATE($A79,"_",O$2),'Reference data SID'!$B:$N,13,FALSE))</f>
        <v/>
      </c>
      <c r="P79" s="16" t="str">
        <f>IF(ISERROR(VLOOKUP(CONCATENATE($A79,"_",P$2),'Reference data SID'!$B:$N,13,FALSE)),"",VLOOKUP(CONCATENATE($A79,"_",P$2),'Reference data SID'!$B:$N,13,FALSE))</f>
        <v/>
      </c>
      <c r="Q79" s="16" t="str">
        <f>IF(ISERROR(VLOOKUP(CONCATENATE($A79,"_",Q$2),'Reference data SID'!$B:$N,13,FALSE)),"",VLOOKUP(CONCATENATE($A79,"_",Q$2),'Reference data SID'!$B:$N,13,FALSE))</f>
        <v/>
      </c>
      <c r="R79" s="16" t="str">
        <f>IF(ISERROR(VLOOKUP(CONCATENATE($A79,"_",R$2),'Reference data SID'!$B:$N,13,FALSE)),"",VLOOKUP(CONCATENATE($A79,"_",R$2),'Reference data SID'!$B:$N,13,FALSE))</f>
        <v/>
      </c>
      <c r="S79" s="16" t="str">
        <f>IF(ISERROR(VLOOKUP(CONCATENATE($A79,"_",S$2),'Reference data SID'!$B:$N,13,FALSE)),"",VLOOKUP(CONCATENATE($A79,"_",S$2),'Reference data SID'!$B:$N,13,FALSE))</f>
        <v/>
      </c>
      <c r="T79" s="16" t="str">
        <f>IF(ISERROR(VLOOKUP(CONCATENATE($A79,"_",T$2),'Reference data SID'!$B:$N,13,FALSE)),"",VLOOKUP(CONCATENATE($A79,"_",T$2),'Reference data SID'!$B:$N,13,FALSE))</f>
        <v/>
      </c>
      <c r="U79" s="16" t="str">
        <f>IF(ISERROR(VLOOKUP(CONCATENATE($A79,"_",U$2),'Reference data SID'!$B:$N,13,FALSE)),"",VLOOKUP(CONCATENATE($A79,"_",U$2),'Reference data SID'!$B:$N,13,FALSE))</f>
        <v/>
      </c>
      <c r="V79" s="16" t="str">
        <f>IF(ISERROR(VLOOKUP(CONCATENATE($A79,"_",V$2),'Reference data SID'!$B:$N,13,FALSE)),"",VLOOKUP(CONCATENATE($A79,"_",V$2),'Reference data SID'!$B:$N,13,FALSE))</f>
        <v/>
      </c>
      <c r="W79" s="16" t="str">
        <f>IF(ISERROR(VLOOKUP(CONCATENATE($A79,"_",W$2),'Reference data SID'!$B:$N,13,FALSE)),"",VLOOKUP(CONCATENATE($A79,"_",W$2),'Reference data SID'!$B:$N,13,FALSE))</f>
        <v/>
      </c>
      <c r="X79" s="16" t="str">
        <f>IF(ISERROR(VLOOKUP(CONCATENATE($A79,"_",X$2),'Reference data SID'!$B:$N,13,FALSE)),"",VLOOKUP(CONCATENATE($A79,"_",X$2),'Reference data SID'!$B:$N,13,FALSE))</f>
        <v/>
      </c>
      <c r="Y79" s="17" t="str">
        <f>IF(ISERROR(VLOOKUP(CONCATENATE($A79,"_",Y$2),'Reference data SID'!$B:$N,13,FALSE)),"",VLOOKUP(CONCATENATE($A79,"_",Y$2),'Reference data SID'!$B:$N,13,FALSE))</f>
        <v>2395-00-8</v>
      </c>
      <c r="Z79" s="16" t="str">
        <f>IF(ISERROR(VLOOKUP(CONCATENATE($A79,"_",Z$2),'Reference data SID'!$B:$N,13,FALSE)),"",VLOOKUP(CONCATENATE($A79,"_",Z$2),'Reference data SID'!$B:$N,13,FALSE))</f>
        <v/>
      </c>
      <c r="AA79" s="16" t="str">
        <f>IF(ISERROR(VLOOKUP(CONCATENATE($A79,"_",AA$2),'Reference data SID'!$B:$N,13,FALSE)),"",VLOOKUP(CONCATENATE($A79,"_",AA$2),'Reference data SID'!$B:$N,13,FALSE))</f>
        <v/>
      </c>
      <c r="AB79" s="16" t="str">
        <f>IF(ISERROR(VLOOKUP(CONCATENATE($A79,"_",AB$2),'Reference data SID'!$B:$N,13,FALSE)),"",VLOOKUP(CONCATENATE($A79,"_",AB$2),'Reference data SID'!$B:$N,13,FALSE))</f>
        <v/>
      </c>
      <c r="AC79" s="16" t="str">
        <f>IF(ISERROR(VLOOKUP(CONCATENATE($A79,"_",AC$2),'Reference data SID'!$B:$N,13,FALSE)),"",VLOOKUP(CONCATENATE($A79,"_",AC$2),'Reference data SID'!$B:$N,13,FALSE))</f>
        <v/>
      </c>
      <c r="AD79" s="16" t="str">
        <f>IF(ISERROR(VLOOKUP(CONCATENATE($A79,"_",AD$2),'Reference data SID'!$B:$N,13,FALSE)),"",VLOOKUP(CONCATENATE($A79,"_",AD$2),'Reference data SID'!$B:$N,13,FALSE))</f>
        <v/>
      </c>
      <c r="AE79" s="16" t="str">
        <f>IF(ISERROR(VLOOKUP(CONCATENATE($A79,"_",AE$2),'Reference data SID'!$B:$N,13,FALSE)),"",VLOOKUP(CONCATENATE($A79,"_",AE$2),'Reference data SID'!$B:$N,13,FALSE))</f>
        <v/>
      </c>
      <c r="AF79" s="16" t="str">
        <f>IF(ISERROR(VLOOKUP(CONCATENATE($A79,"_",AF$2),'Reference data SID'!$B:$N,13,FALSE)),"",VLOOKUP(CONCATENATE($A79,"_",AF$2),'Reference data SID'!$B:$N,13,FALSE))</f>
        <v/>
      </c>
      <c r="AG79" s="16" t="str">
        <f>IF(ISERROR(VLOOKUP(CONCATENATE($A79,"_",AG$2),'Reference data SID'!$B:$N,13,FALSE)),"",VLOOKUP(CONCATENATE($A79,"_",AG$2),'Reference data SID'!$B:$N,13,FALSE))</f>
        <v/>
      </c>
      <c r="AH79" s="16" t="str">
        <f>IF(ISERROR(VLOOKUP(CONCATENATE($A79,"_",AH$2),'Reference data SID'!$B:$N,13,FALSE)),"",VLOOKUP(CONCATENATE($A79,"_",AH$2),'Reference data SID'!$B:$N,13,FALSE))</f>
        <v/>
      </c>
      <c r="AI79" s="16" t="str">
        <f>IF(ISERROR(VLOOKUP(CONCATENATE($A79,"_",AI$2),'Reference data SID'!$B:$N,13,FALSE)),"",VLOOKUP(CONCATENATE($A79,"_",AI$2),'Reference data SID'!$B:$N,13,FALSE))</f>
        <v/>
      </c>
      <c r="AJ79" s="16" t="str">
        <f>IF(ISERROR(VLOOKUP(CONCATENATE($A79,"_",AJ$2),'Reference data SID'!$B:$N,13,FALSE)),"",VLOOKUP(CONCATENATE($A79,"_",AJ$2),'Reference data SID'!$B:$N,13,FALSE))</f>
        <v/>
      </c>
      <c r="AK79" s="16" t="str">
        <f>IF(ISERROR(VLOOKUP(CONCATENATE($A79,"_",AK$2),'Reference data SID'!$B:$N,13,FALSE)),"",VLOOKUP(CONCATENATE($A79,"_",AK$2),'Reference data SID'!$B:$N,13,FALSE))</f>
        <v/>
      </c>
      <c r="AL79" s="16" t="str">
        <f>IF(ISERROR(VLOOKUP(CONCATENATE($A79,"_",AL$2),'Reference data SID'!$B:$N,13,FALSE)),"",VLOOKUP(CONCATENATE($A79,"_",AL$2),'Reference data SID'!$B:$N,13,FALSE))</f>
        <v/>
      </c>
      <c r="AM79" s="16" t="str">
        <f>IF(ISERROR(VLOOKUP(CONCATENATE($A79,"_",AM$2),'Reference data SID'!$B:$N,13,FALSE)),"",VLOOKUP(CONCATENATE($A79,"_",AM$2),'Reference data SID'!$B:$N,13,FALSE))</f>
        <v/>
      </c>
      <c r="AN79" s="16" t="str">
        <f>IF(ISERROR(VLOOKUP(CONCATENATE($A79,"_",AN$2),'Reference data SID'!$B:$N,13,FALSE)),"",VLOOKUP(CONCATENATE($A79,"_",AN$2),'Reference data SID'!$B:$N,13,FALSE))</f>
        <v/>
      </c>
      <c r="AO79" s="16" t="str">
        <f>IF(ISERROR(VLOOKUP(CONCATENATE($A79,"_",AO$2),'Reference data SID'!$B:$N,13,FALSE)),"",VLOOKUP(CONCATENATE($A79,"_",AO$2),'Reference data SID'!$B:$N,13,FALSE))</f>
        <v/>
      </c>
      <c r="AP79" s="16" t="str">
        <f>IF(ISERROR(VLOOKUP(CONCATENATE($A79,"_",AP$2),'Reference data SID'!$B:$N,13,FALSE)),"",VLOOKUP(CONCATENATE($A79,"_",AP$2),'Reference data SID'!$B:$N,13,FALSE))</f>
        <v/>
      </c>
      <c r="AQ79" s="16" t="str">
        <f>IF(ISERROR(VLOOKUP(CONCATENATE($A79,"_",AQ$2),'Reference data SID'!$B:$N,13,FALSE)),"",VLOOKUP(CONCATENATE($A79,"_",AQ$2),'Reference data SID'!$B:$N,13,FALSE))</f>
        <v/>
      </c>
      <c r="AR79" s="16" t="str">
        <f>IF(ISERROR(VLOOKUP(CONCATENATE($A79,"_",AR$2),'Reference data SID'!$B:$N,13,FALSE)),"",VLOOKUP(CONCATENATE($A79,"_",AR$2),'Reference data SID'!$B:$N,13,FALSE))</f>
        <v/>
      </c>
      <c r="AS79" s="16" t="str">
        <f>IF(ISERROR(VLOOKUP(CONCATENATE($A79,"_",AS$2),'Reference data SID'!$B:$N,13,FALSE)),"",VLOOKUP(CONCATENATE($A79,"_",AS$2),'Reference data SID'!$B:$N,13,FALSE))</f>
        <v/>
      </c>
      <c r="AT79" s="16" t="str">
        <f>IF(ISERROR(VLOOKUP(CONCATENATE($A79,"_",AT$2),'Reference data SID'!$B:$N,13,FALSE)),"",VLOOKUP(CONCATENATE($A79,"_",AT$2),'Reference data SID'!$B:$N,13,FALSE))</f>
        <v/>
      </c>
    </row>
    <row r="80" spans="1:46" x14ac:dyDescent="0.25">
      <c r="A80">
        <v>76</v>
      </c>
      <c r="B80" s="16" t="str">
        <f>IF(ISERROR(VLOOKUP(CONCATENATE($A80,"_",B$2),'Reference data SID'!$B:$N,13,FALSE)),"",VLOOKUP(CONCATENATE($A80,"_",B$2),'Reference data SID'!$B:$N,13,FALSE))</f>
        <v/>
      </c>
      <c r="C80" s="16" t="str">
        <f>IF(ISERROR(VLOOKUP(CONCATENATE($A80,"_",C$2),'Reference data SID'!$B:$N,13,FALSE)),"",VLOOKUP(CONCATENATE($A80,"_",C$2),'Reference data SID'!$B:$N,13,FALSE))</f>
        <v/>
      </c>
      <c r="D80" s="16" t="str">
        <f>IF(ISERROR(VLOOKUP(CONCATENATE($A80,"_",D$2),'Reference data SID'!$B:$N,13,FALSE)),"",VLOOKUP(CONCATENATE($A80,"_",D$2),'Reference data SID'!$B:$N,13,FALSE))</f>
        <v/>
      </c>
      <c r="E80" s="16" t="str">
        <f>IF(ISERROR(VLOOKUP(CONCATENATE($A80,"_",E$2),'Reference data SID'!$B:$N,13,FALSE)),"",VLOOKUP(CONCATENATE($A80,"_",E$2),'Reference data SID'!$B:$N,13,FALSE))</f>
        <v/>
      </c>
      <c r="F80" s="16" t="str">
        <f>IF(ISERROR(VLOOKUP(CONCATENATE($A80,"_",F$2),'Reference data SID'!$B:$N,13,FALSE)),"",VLOOKUP(CONCATENATE($A80,"_",F$2),'Reference data SID'!$B:$N,13,FALSE))</f>
        <v/>
      </c>
      <c r="G80" s="16" t="str">
        <f>IF(ISERROR(VLOOKUP(CONCATENATE($A80,"_",G$2),'Reference data SID'!$B:$N,13,FALSE)),"",VLOOKUP(CONCATENATE($A80,"_",G$2),'Reference data SID'!$B:$N,13,FALSE))</f>
        <v/>
      </c>
      <c r="H80" s="16" t="str">
        <f>IF(ISERROR(VLOOKUP(CONCATENATE($A80,"_",H$2),'Reference data SID'!$B:$N,13,FALSE)),"",VLOOKUP(CONCATENATE($A80,"_",H$2),'Reference data SID'!$B:$N,13,FALSE))</f>
        <v/>
      </c>
      <c r="I80" s="16" t="str">
        <f>IF(ISERROR(VLOOKUP(CONCATENATE($A80,"_",I$2),'Reference data SID'!$B:$N,13,FALSE)),"",VLOOKUP(CONCATENATE($A80,"_",I$2),'Reference data SID'!$B:$N,13,FALSE))</f>
        <v/>
      </c>
      <c r="J80" s="16" t="str">
        <f>IF(ISERROR(VLOOKUP(CONCATENATE($A80,"_",J$2),'Reference data SID'!$B:$N,13,FALSE)),"",VLOOKUP(CONCATENATE($A80,"_",J$2),'Reference data SID'!$B:$N,13,FALSE))</f>
        <v/>
      </c>
      <c r="K80" s="16" t="str">
        <f>IF(ISERROR(VLOOKUP(CONCATENATE($A80,"_",K$2),'Reference data SID'!$B:$N,13,FALSE)),"",VLOOKUP(CONCATENATE($A80,"_",K$2),'Reference data SID'!$B:$N,13,FALSE))</f>
        <v/>
      </c>
      <c r="L80" s="16" t="str">
        <f>IF(ISERROR(VLOOKUP(CONCATENATE($A80,"_",L$2),'Reference data SID'!$B:$N,13,FALSE)),"",VLOOKUP(CONCATENATE($A80,"_",L$2),'Reference data SID'!$B:$N,13,FALSE))</f>
        <v/>
      </c>
      <c r="M80" s="16" t="str">
        <f>IF(ISERROR(VLOOKUP(CONCATENATE($A80,"_",M$2),'Reference data SID'!$B:$N,13,FALSE)),"",VLOOKUP(CONCATENATE($A80,"_",M$2),'Reference data SID'!$B:$N,13,FALSE))</f>
        <v/>
      </c>
      <c r="N80" s="16" t="str">
        <f>IF(ISERROR(VLOOKUP(CONCATENATE($A80,"_",N$2),'Reference data SID'!$B:$N,13,FALSE)),"",VLOOKUP(CONCATENATE($A80,"_",N$2),'Reference data SID'!$B:$N,13,FALSE))</f>
        <v/>
      </c>
      <c r="O80" s="16" t="str">
        <f>IF(ISERROR(VLOOKUP(CONCATENATE($A80,"_",O$2),'Reference data SID'!$B:$N,13,FALSE)),"",VLOOKUP(CONCATENATE($A80,"_",O$2),'Reference data SID'!$B:$N,13,FALSE))</f>
        <v/>
      </c>
      <c r="P80" s="16" t="str">
        <f>IF(ISERROR(VLOOKUP(CONCATENATE($A80,"_",P$2),'Reference data SID'!$B:$N,13,FALSE)),"",VLOOKUP(CONCATENATE($A80,"_",P$2),'Reference data SID'!$B:$N,13,FALSE))</f>
        <v/>
      </c>
      <c r="Q80" s="16" t="str">
        <f>IF(ISERROR(VLOOKUP(CONCATENATE($A80,"_",Q$2),'Reference data SID'!$B:$N,13,FALSE)),"",VLOOKUP(CONCATENATE($A80,"_",Q$2),'Reference data SID'!$B:$N,13,FALSE))</f>
        <v/>
      </c>
      <c r="R80" s="16" t="str">
        <f>IF(ISERROR(VLOOKUP(CONCATENATE($A80,"_",R$2),'Reference data SID'!$B:$N,13,FALSE)),"",VLOOKUP(CONCATENATE($A80,"_",R$2),'Reference data SID'!$B:$N,13,FALSE))</f>
        <v/>
      </c>
      <c r="S80" s="16" t="str">
        <f>IF(ISERROR(VLOOKUP(CONCATENATE($A80,"_",S$2),'Reference data SID'!$B:$N,13,FALSE)),"",VLOOKUP(CONCATENATE($A80,"_",S$2),'Reference data SID'!$B:$N,13,FALSE))</f>
        <v/>
      </c>
      <c r="T80" s="16" t="str">
        <f>IF(ISERROR(VLOOKUP(CONCATENATE($A80,"_",T$2),'Reference data SID'!$B:$N,13,FALSE)),"",VLOOKUP(CONCATENATE($A80,"_",T$2),'Reference data SID'!$B:$N,13,FALSE))</f>
        <v/>
      </c>
      <c r="U80" s="16" t="str">
        <f>IF(ISERROR(VLOOKUP(CONCATENATE($A80,"_",U$2),'Reference data SID'!$B:$N,13,FALSE)),"",VLOOKUP(CONCATENATE($A80,"_",U$2),'Reference data SID'!$B:$N,13,FALSE))</f>
        <v/>
      </c>
      <c r="V80" s="16" t="str">
        <f>IF(ISERROR(VLOOKUP(CONCATENATE($A80,"_",V$2),'Reference data SID'!$B:$N,13,FALSE)),"",VLOOKUP(CONCATENATE($A80,"_",V$2),'Reference data SID'!$B:$N,13,FALSE))</f>
        <v/>
      </c>
      <c r="W80" s="16" t="str">
        <f>IF(ISERROR(VLOOKUP(CONCATENATE($A80,"_",W$2),'Reference data SID'!$B:$N,13,FALSE)),"",VLOOKUP(CONCATENATE($A80,"_",W$2),'Reference data SID'!$B:$N,13,FALSE))</f>
        <v/>
      </c>
      <c r="X80" s="16" t="str">
        <f>IF(ISERROR(VLOOKUP(CONCATENATE($A80,"_",X$2),'Reference data SID'!$B:$N,13,FALSE)),"",VLOOKUP(CONCATENATE($A80,"_",X$2),'Reference data SID'!$B:$N,13,FALSE))</f>
        <v/>
      </c>
      <c r="Y80" s="17" t="str">
        <f>IF(ISERROR(VLOOKUP(CONCATENATE($A80,"_",Y$2),'Reference data SID'!$B:$N,13,FALSE)),"",VLOOKUP(CONCATENATE($A80,"_",Y$2),'Reference data SID'!$B:$N,13,FALSE))</f>
        <v>2144-54-9</v>
      </c>
      <c r="Z80" s="16" t="str">
        <f>IF(ISERROR(VLOOKUP(CONCATENATE($A80,"_",Z$2),'Reference data SID'!$B:$N,13,FALSE)),"",VLOOKUP(CONCATENATE($A80,"_",Z$2),'Reference data SID'!$B:$N,13,FALSE))</f>
        <v/>
      </c>
      <c r="AA80" s="16" t="str">
        <f>IF(ISERROR(VLOOKUP(CONCATENATE($A80,"_",AA$2),'Reference data SID'!$B:$N,13,FALSE)),"",VLOOKUP(CONCATENATE($A80,"_",AA$2),'Reference data SID'!$B:$N,13,FALSE))</f>
        <v/>
      </c>
      <c r="AB80" s="16" t="str">
        <f>IF(ISERROR(VLOOKUP(CONCATENATE($A80,"_",AB$2),'Reference data SID'!$B:$N,13,FALSE)),"",VLOOKUP(CONCATENATE($A80,"_",AB$2),'Reference data SID'!$B:$N,13,FALSE))</f>
        <v/>
      </c>
      <c r="AC80" s="16" t="str">
        <f>IF(ISERROR(VLOOKUP(CONCATENATE($A80,"_",AC$2),'Reference data SID'!$B:$N,13,FALSE)),"",VLOOKUP(CONCATENATE($A80,"_",AC$2),'Reference data SID'!$B:$N,13,FALSE))</f>
        <v/>
      </c>
      <c r="AD80" s="16" t="str">
        <f>IF(ISERROR(VLOOKUP(CONCATENATE($A80,"_",AD$2),'Reference data SID'!$B:$N,13,FALSE)),"",VLOOKUP(CONCATENATE($A80,"_",AD$2),'Reference data SID'!$B:$N,13,FALSE))</f>
        <v/>
      </c>
      <c r="AE80" s="16" t="str">
        <f>IF(ISERROR(VLOOKUP(CONCATENATE($A80,"_",AE$2),'Reference data SID'!$B:$N,13,FALSE)),"",VLOOKUP(CONCATENATE($A80,"_",AE$2),'Reference data SID'!$B:$N,13,FALSE))</f>
        <v/>
      </c>
      <c r="AF80" s="16" t="str">
        <f>IF(ISERROR(VLOOKUP(CONCATENATE($A80,"_",AF$2),'Reference data SID'!$B:$N,13,FALSE)),"",VLOOKUP(CONCATENATE($A80,"_",AF$2),'Reference data SID'!$B:$N,13,FALSE))</f>
        <v/>
      </c>
      <c r="AG80" s="16" t="str">
        <f>IF(ISERROR(VLOOKUP(CONCATENATE($A80,"_",AG$2),'Reference data SID'!$B:$N,13,FALSE)),"",VLOOKUP(CONCATENATE($A80,"_",AG$2),'Reference data SID'!$B:$N,13,FALSE))</f>
        <v/>
      </c>
      <c r="AH80" s="16" t="str">
        <f>IF(ISERROR(VLOOKUP(CONCATENATE($A80,"_",AH$2),'Reference data SID'!$B:$N,13,FALSE)),"",VLOOKUP(CONCATENATE($A80,"_",AH$2),'Reference data SID'!$B:$N,13,FALSE))</f>
        <v/>
      </c>
      <c r="AI80" s="16" t="str">
        <f>IF(ISERROR(VLOOKUP(CONCATENATE($A80,"_",AI$2),'Reference data SID'!$B:$N,13,FALSE)),"",VLOOKUP(CONCATENATE($A80,"_",AI$2),'Reference data SID'!$B:$N,13,FALSE))</f>
        <v/>
      </c>
      <c r="AJ80" s="16" t="str">
        <f>IF(ISERROR(VLOOKUP(CONCATENATE($A80,"_",AJ$2),'Reference data SID'!$B:$N,13,FALSE)),"",VLOOKUP(CONCATENATE($A80,"_",AJ$2),'Reference data SID'!$B:$N,13,FALSE))</f>
        <v/>
      </c>
      <c r="AK80" s="16" t="str">
        <f>IF(ISERROR(VLOOKUP(CONCATENATE($A80,"_",AK$2),'Reference data SID'!$B:$N,13,FALSE)),"",VLOOKUP(CONCATENATE($A80,"_",AK$2),'Reference data SID'!$B:$N,13,FALSE))</f>
        <v/>
      </c>
      <c r="AL80" s="16" t="str">
        <f>IF(ISERROR(VLOOKUP(CONCATENATE($A80,"_",AL$2),'Reference data SID'!$B:$N,13,FALSE)),"",VLOOKUP(CONCATENATE($A80,"_",AL$2),'Reference data SID'!$B:$N,13,FALSE))</f>
        <v/>
      </c>
      <c r="AM80" s="16" t="str">
        <f>IF(ISERROR(VLOOKUP(CONCATENATE($A80,"_",AM$2),'Reference data SID'!$B:$N,13,FALSE)),"",VLOOKUP(CONCATENATE($A80,"_",AM$2),'Reference data SID'!$B:$N,13,FALSE))</f>
        <v/>
      </c>
      <c r="AN80" s="16" t="str">
        <f>IF(ISERROR(VLOOKUP(CONCATENATE($A80,"_",AN$2),'Reference data SID'!$B:$N,13,FALSE)),"",VLOOKUP(CONCATENATE($A80,"_",AN$2),'Reference data SID'!$B:$N,13,FALSE))</f>
        <v/>
      </c>
      <c r="AO80" s="16" t="str">
        <f>IF(ISERROR(VLOOKUP(CONCATENATE($A80,"_",AO$2),'Reference data SID'!$B:$N,13,FALSE)),"",VLOOKUP(CONCATENATE($A80,"_",AO$2),'Reference data SID'!$B:$N,13,FALSE))</f>
        <v/>
      </c>
      <c r="AP80" s="16" t="str">
        <f>IF(ISERROR(VLOOKUP(CONCATENATE($A80,"_",AP$2),'Reference data SID'!$B:$N,13,FALSE)),"",VLOOKUP(CONCATENATE($A80,"_",AP$2),'Reference data SID'!$B:$N,13,FALSE))</f>
        <v/>
      </c>
      <c r="AQ80" s="16" t="str">
        <f>IF(ISERROR(VLOOKUP(CONCATENATE($A80,"_",AQ$2),'Reference data SID'!$B:$N,13,FALSE)),"",VLOOKUP(CONCATENATE($A80,"_",AQ$2),'Reference data SID'!$B:$N,13,FALSE))</f>
        <v/>
      </c>
      <c r="AR80" s="16" t="str">
        <f>IF(ISERROR(VLOOKUP(CONCATENATE($A80,"_",AR$2),'Reference data SID'!$B:$N,13,FALSE)),"",VLOOKUP(CONCATENATE($A80,"_",AR$2),'Reference data SID'!$B:$N,13,FALSE))</f>
        <v/>
      </c>
      <c r="AS80" s="16" t="str">
        <f>IF(ISERROR(VLOOKUP(CONCATENATE($A80,"_",AS$2),'Reference data SID'!$B:$N,13,FALSE)),"",VLOOKUP(CONCATENATE($A80,"_",AS$2),'Reference data SID'!$B:$N,13,FALSE))</f>
        <v/>
      </c>
      <c r="AT80" s="16" t="str">
        <f>IF(ISERROR(VLOOKUP(CONCATENATE($A80,"_",AT$2),'Reference data SID'!$B:$N,13,FALSE)),"",VLOOKUP(CONCATENATE($A80,"_",AT$2),'Reference data SID'!$B:$N,13,FALSE))</f>
        <v/>
      </c>
    </row>
    <row r="81" spans="1:46" x14ac:dyDescent="0.25">
      <c r="A81">
        <v>77</v>
      </c>
      <c r="B81" s="16" t="str">
        <f>IF(ISERROR(VLOOKUP(CONCATENATE($A81,"_",B$2),'Reference data SID'!$B:$N,13,FALSE)),"",VLOOKUP(CONCATENATE($A81,"_",B$2),'Reference data SID'!$B:$N,13,FALSE))</f>
        <v/>
      </c>
      <c r="C81" s="16" t="str">
        <f>IF(ISERROR(VLOOKUP(CONCATENATE($A81,"_",C$2),'Reference data SID'!$B:$N,13,FALSE)),"",VLOOKUP(CONCATENATE($A81,"_",C$2),'Reference data SID'!$B:$N,13,FALSE))</f>
        <v/>
      </c>
      <c r="D81" s="16" t="str">
        <f>IF(ISERROR(VLOOKUP(CONCATENATE($A81,"_",D$2),'Reference data SID'!$B:$N,13,FALSE)),"",VLOOKUP(CONCATENATE($A81,"_",D$2),'Reference data SID'!$B:$N,13,FALSE))</f>
        <v/>
      </c>
      <c r="E81" s="16" t="str">
        <f>IF(ISERROR(VLOOKUP(CONCATENATE($A81,"_",E$2),'Reference data SID'!$B:$N,13,FALSE)),"",VLOOKUP(CONCATENATE($A81,"_",E$2),'Reference data SID'!$B:$N,13,FALSE))</f>
        <v/>
      </c>
      <c r="F81" s="16" t="str">
        <f>IF(ISERROR(VLOOKUP(CONCATENATE($A81,"_",F$2),'Reference data SID'!$B:$N,13,FALSE)),"",VLOOKUP(CONCATENATE($A81,"_",F$2),'Reference data SID'!$B:$N,13,FALSE))</f>
        <v/>
      </c>
      <c r="G81" s="16" t="str">
        <f>IF(ISERROR(VLOOKUP(CONCATENATE($A81,"_",G$2),'Reference data SID'!$B:$N,13,FALSE)),"",VLOOKUP(CONCATENATE($A81,"_",G$2),'Reference data SID'!$B:$N,13,FALSE))</f>
        <v/>
      </c>
      <c r="H81" s="16" t="str">
        <f>IF(ISERROR(VLOOKUP(CONCATENATE($A81,"_",H$2),'Reference data SID'!$B:$N,13,FALSE)),"",VLOOKUP(CONCATENATE($A81,"_",H$2),'Reference data SID'!$B:$N,13,FALSE))</f>
        <v/>
      </c>
      <c r="I81" s="16" t="str">
        <f>IF(ISERROR(VLOOKUP(CONCATENATE($A81,"_",I$2),'Reference data SID'!$B:$N,13,FALSE)),"",VLOOKUP(CONCATENATE($A81,"_",I$2),'Reference data SID'!$B:$N,13,FALSE))</f>
        <v/>
      </c>
      <c r="J81" s="16" t="str">
        <f>IF(ISERROR(VLOOKUP(CONCATENATE($A81,"_",J$2),'Reference data SID'!$B:$N,13,FALSE)),"",VLOOKUP(CONCATENATE($A81,"_",J$2),'Reference data SID'!$B:$N,13,FALSE))</f>
        <v/>
      </c>
      <c r="K81" s="16" t="str">
        <f>IF(ISERROR(VLOOKUP(CONCATENATE($A81,"_",K$2),'Reference data SID'!$B:$N,13,FALSE)),"",VLOOKUP(CONCATENATE($A81,"_",K$2),'Reference data SID'!$B:$N,13,FALSE))</f>
        <v/>
      </c>
      <c r="L81" s="16" t="str">
        <f>IF(ISERROR(VLOOKUP(CONCATENATE($A81,"_",L$2),'Reference data SID'!$B:$N,13,FALSE)),"",VLOOKUP(CONCATENATE($A81,"_",L$2),'Reference data SID'!$B:$N,13,FALSE))</f>
        <v/>
      </c>
      <c r="M81" s="16" t="str">
        <f>IF(ISERROR(VLOOKUP(CONCATENATE($A81,"_",M$2),'Reference data SID'!$B:$N,13,FALSE)),"",VLOOKUP(CONCATENATE($A81,"_",M$2),'Reference data SID'!$B:$N,13,FALSE))</f>
        <v/>
      </c>
      <c r="N81" s="16" t="str">
        <f>IF(ISERROR(VLOOKUP(CONCATENATE($A81,"_",N$2),'Reference data SID'!$B:$N,13,FALSE)),"",VLOOKUP(CONCATENATE($A81,"_",N$2),'Reference data SID'!$B:$N,13,FALSE))</f>
        <v/>
      </c>
      <c r="O81" s="16" t="str">
        <f>IF(ISERROR(VLOOKUP(CONCATENATE($A81,"_",O$2),'Reference data SID'!$B:$N,13,FALSE)),"",VLOOKUP(CONCATENATE($A81,"_",O$2),'Reference data SID'!$B:$N,13,FALSE))</f>
        <v/>
      </c>
      <c r="P81" s="16" t="str">
        <f>IF(ISERROR(VLOOKUP(CONCATENATE($A81,"_",P$2),'Reference data SID'!$B:$N,13,FALSE)),"",VLOOKUP(CONCATENATE($A81,"_",P$2),'Reference data SID'!$B:$N,13,FALSE))</f>
        <v/>
      </c>
      <c r="Q81" s="16" t="str">
        <f>IF(ISERROR(VLOOKUP(CONCATENATE($A81,"_",Q$2),'Reference data SID'!$B:$N,13,FALSE)),"",VLOOKUP(CONCATENATE($A81,"_",Q$2),'Reference data SID'!$B:$N,13,FALSE))</f>
        <v/>
      </c>
      <c r="R81" s="16" t="str">
        <f>IF(ISERROR(VLOOKUP(CONCATENATE($A81,"_",R$2),'Reference data SID'!$B:$N,13,FALSE)),"",VLOOKUP(CONCATENATE($A81,"_",R$2),'Reference data SID'!$B:$N,13,FALSE))</f>
        <v/>
      </c>
      <c r="S81" s="16" t="str">
        <f>IF(ISERROR(VLOOKUP(CONCATENATE($A81,"_",S$2),'Reference data SID'!$B:$N,13,FALSE)),"",VLOOKUP(CONCATENATE($A81,"_",S$2),'Reference data SID'!$B:$N,13,FALSE))</f>
        <v/>
      </c>
      <c r="T81" s="16" t="str">
        <f>IF(ISERROR(VLOOKUP(CONCATENATE($A81,"_",T$2),'Reference data SID'!$B:$N,13,FALSE)),"",VLOOKUP(CONCATENATE($A81,"_",T$2),'Reference data SID'!$B:$N,13,FALSE))</f>
        <v/>
      </c>
      <c r="U81" s="16" t="str">
        <f>IF(ISERROR(VLOOKUP(CONCATENATE($A81,"_",U$2),'Reference data SID'!$B:$N,13,FALSE)),"",VLOOKUP(CONCATENATE($A81,"_",U$2),'Reference data SID'!$B:$N,13,FALSE))</f>
        <v/>
      </c>
      <c r="V81" s="16" t="str">
        <f>IF(ISERROR(VLOOKUP(CONCATENATE($A81,"_",V$2),'Reference data SID'!$B:$N,13,FALSE)),"",VLOOKUP(CONCATENATE($A81,"_",V$2),'Reference data SID'!$B:$N,13,FALSE))</f>
        <v/>
      </c>
      <c r="W81" s="16" t="str">
        <f>IF(ISERROR(VLOOKUP(CONCATENATE($A81,"_",W$2),'Reference data SID'!$B:$N,13,FALSE)),"",VLOOKUP(CONCATENATE($A81,"_",W$2),'Reference data SID'!$B:$N,13,FALSE))</f>
        <v/>
      </c>
      <c r="X81" s="16" t="str">
        <f>IF(ISERROR(VLOOKUP(CONCATENATE($A81,"_",X$2),'Reference data SID'!$B:$N,13,FALSE)),"",VLOOKUP(CONCATENATE($A81,"_",X$2),'Reference data SID'!$B:$N,13,FALSE))</f>
        <v/>
      </c>
      <c r="Y81" s="17" t="str">
        <f>IF(ISERROR(VLOOKUP(CONCATENATE($A81,"_",Y$2),'Reference data SID'!$B:$N,13,FALSE)),"",VLOOKUP(CONCATENATE($A81,"_",Y$2),'Reference data SID'!$B:$N,13,FALSE))</f>
        <v>2043-54-1</v>
      </c>
      <c r="Z81" s="16" t="str">
        <f>IF(ISERROR(VLOOKUP(CONCATENATE($A81,"_",Z$2),'Reference data SID'!$B:$N,13,FALSE)),"",VLOOKUP(CONCATENATE($A81,"_",Z$2),'Reference data SID'!$B:$N,13,FALSE))</f>
        <v/>
      </c>
      <c r="AA81" s="16" t="str">
        <f>IF(ISERROR(VLOOKUP(CONCATENATE($A81,"_",AA$2),'Reference data SID'!$B:$N,13,FALSE)),"",VLOOKUP(CONCATENATE($A81,"_",AA$2),'Reference data SID'!$B:$N,13,FALSE))</f>
        <v/>
      </c>
      <c r="AB81" s="16" t="str">
        <f>IF(ISERROR(VLOOKUP(CONCATENATE($A81,"_",AB$2),'Reference data SID'!$B:$N,13,FALSE)),"",VLOOKUP(CONCATENATE($A81,"_",AB$2),'Reference data SID'!$B:$N,13,FALSE))</f>
        <v/>
      </c>
      <c r="AC81" s="16" t="str">
        <f>IF(ISERROR(VLOOKUP(CONCATENATE($A81,"_",AC$2),'Reference data SID'!$B:$N,13,FALSE)),"",VLOOKUP(CONCATENATE($A81,"_",AC$2),'Reference data SID'!$B:$N,13,FALSE))</f>
        <v/>
      </c>
      <c r="AD81" s="16" t="str">
        <f>IF(ISERROR(VLOOKUP(CONCATENATE($A81,"_",AD$2),'Reference data SID'!$B:$N,13,FALSE)),"",VLOOKUP(CONCATENATE($A81,"_",AD$2),'Reference data SID'!$B:$N,13,FALSE))</f>
        <v/>
      </c>
      <c r="AE81" s="16" t="str">
        <f>IF(ISERROR(VLOOKUP(CONCATENATE($A81,"_",AE$2),'Reference data SID'!$B:$N,13,FALSE)),"",VLOOKUP(CONCATENATE($A81,"_",AE$2),'Reference data SID'!$B:$N,13,FALSE))</f>
        <v/>
      </c>
      <c r="AF81" s="16" t="str">
        <f>IF(ISERROR(VLOOKUP(CONCATENATE($A81,"_",AF$2),'Reference data SID'!$B:$N,13,FALSE)),"",VLOOKUP(CONCATENATE($A81,"_",AF$2),'Reference data SID'!$B:$N,13,FALSE))</f>
        <v/>
      </c>
      <c r="AG81" s="16" t="str">
        <f>IF(ISERROR(VLOOKUP(CONCATENATE($A81,"_",AG$2),'Reference data SID'!$B:$N,13,FALSE)),"",VLOOKUP(CONCATENATE($A81,"_",AG$2),'Reference data SID'!$B:$N,13,FALSE))</f>
        <v/>
      </c>
      <c r="AH81" s="16" t="str">
        <f>IF(ISERROR(VLOOKUP(CONCATENATE($A81,"_",AH$2),'Reference data SID'!$B:$N,13,FALSE)),"",VLOOKUP(CONCATENATE($A81,"_",AH$2),'Reference data SID'!$B:$N,13,FALSE))</f>
        <v/>
      </c>
      <c r="AI81" s="16" t="str">
        <f>IF(ISERROR(VLOOKUP(CONCATENATE($A81,"_",AI$2),'Reference data SID'!$B:$N,13,FALSE)),"",VLOOKUP(CONCATENATE($A81,"_",AI$2),'Reference data SID'!$B:$N,13,FALSE))</f>
        <v/>
      </c>
      <c r="AJ81" s="16" t="str">
        <f>IF(ISERROR(VLOOKUP(CONCATENATE($A81,"_",AJ$2),'Reference data SID'!$B:$N,13,FALSE)),"",VLOOKUP(CONCATENATE($A81,"_",AJ$2),'Reference data SID'!$B:$N,13,FALSE))</f>
        <v/>
      </c>
      <c r="AK81" s="16" t="str">
        <f>IF(ISERROR(VLOOKUP(CONCATENATE($A81,"_",AK$2),'Reference data SID'!$B:$N,13,FALSE)),"",VLOOKUP(CONCATENATE($A81,"_",AK$2),'Reference data SID'!$B:$N,13,FALSE))</f>
        <v/>
      </c>
      <c r="AL81" s="16" t="str">
        <f>IF(ISERROR(VLOOKUP(CONCATENATE($A81,"_",AL$2),'Reference data SID'!$B:$N,13,FALSE)),"",VLOOKUP(CONCATENATE($A81,"_",AL$2),'Reference data SID'!$B:$N,13,FALSE))</f>
        <v/>
      </c>
      <c r="AM81" s="16" t="str">
        <f>IF(ISERROR(VLOOKUP(CONCATENATE($A81,"_",AM$2),'Reference data SID'!$B:$N,13,FALSE)),"",VLOOKUP(CONCATENATE($A81,"_",AM$2),'Reference data SID'!$B:$N,13,FALSE))</f>
        <v/>
      </c>
      <c r="AN81" s="16" t="str">
        <f>IF(ISERROR(VLOOKUP(CONCATENATE($A81,"_",AN$2),'Reference data SID'!$B:$N,13,FALSE)),"",VLOOKUP(CONCATENATE($A81,"_",AN$2),'Reference data SID'!$B:$N,13,FALSE))</f>
        <v/>
      </c>
      <c r="AO81" s="16" t="str">
        <f>IF(ISERROR(VLOOKUP(CONCATENATE($A81,"_",AO$2),'Reference data SID'!$B:$N,13,FALSE)),"",VLOOKUP(CONCATENATE($A81,"_",AO$2),'Reference data SID'!$B:$N,13,FALSE))</f>
        <v/>
      </c>
      <c r="AP81" s="16" t="str">
        <f>IF(ISERROR(VLOOKUP(CONCATENATE($A81,"_",AP$2),'Reference data SID'!$B:$N,13,FALSE)),"",VLOOKUP(CONCATENATE($A81,"_",AP$2),'Reference data SID'!$B:$N,13,FALSE))</f>
        <v/>
      </c>
      <c r="AQ81" s="16" t="str">
        <f>IF(ISERROR(VLOOKUP(CONCATENATE($A81,"_",AQ$2),'Reference data SID'!$B:$N,13,FALSE)),"",VLOOKUP(CONCATENATE($A81,"_",AQ$2),'Reference data SID'!$B:$N,13,FALSE))</f>
        <v/>
      </c>
      <c r="AR81" s="16" t="str">
        <f>IF(ISERROR(VLOOKUP(CONCATENATE($A81,"_",AR$2),'Reference data SID'!$B:$N,13,FALSE)),"",VLOOKUP(CONCATENATE($A81,"_",AR$2),'Reference data SID'!$B:$N,13,FALSE))</f>
        <v/>
      </c>
      <c r="AS81" s="16" t="str">
        <f>IF(ISERROR(VLOOKUP(CONCATENATE($A81,"_",AS$2),'Reference data SID'!$B:$N,13,FALSE)),"",VLOOKUP(CONCATENATE($A81,"_",AS$2),'Reference data SID'!$B:$N,13,FALSE))</f>
        <v/>
      </c>
      <c r="AT81" s="16" t="str">
        <f>IF(ISERROR(VLOOKUP(CONCATENATE($A81,"_",AT$2),'Reference data SID'!$B:$N,13,FALSE)),"",VLOOKUP(CONCATENATE($A81,"_",AT$2),'Reference data SID'!$B:$N,13,FALSE))</f>
        <v/>
      </c>
    </row>
    <row r="82" spans="1:46" x14ac:dyDescent="0.25">
      <c r="A82">
        <v>78</v>
      </c>
      <c r="B82" s="16" t="str">
        <f>IF(ISERROR(VLOOKUP(CONCATENATE($A82,"_",B$2),'Reference data SID'!$B:$N,13,FALSE)),"",VLOOKUP(CONCATENATE($A82,"_",B$2),'Reference data SID'!$B:$N,13,FALSE))</f>
        <v/>
      </c>
      <c r="C82" s="16" t="str">
        <f>IF(ISERROR(VLOOKUP(CONCATENATE($A82,"_",C$2),'Reference data SID'!$B:$N,13,FALSE)),"",VLOOKUP(CONCATENATE($A82,"_",C$2),'Reference data SID'!$B:$N,13,FALSE))</f>
        <v/>
      </c>
      <c r="D82" s="16" t="str">
        <f>IF(ISERROR(VLOOKUP(CONCATENATE($A82,"_",D$2),'Reference data SID'!$B:$N,13,FALSE)),"",VLOOKUP(CONCATENATE($A82,"_",D$2),'Reference data SID'!$B:$N,13,FALSE))</f>
        <v/>
      </c>
      <c r="E82" s="16" t="str">
        <f>IF(ISERROR(VLOOKUP(CONCATENATE($A82,"_",E$2),'Reference data SID'!$B:$N,13,FALSE)),"",VLOOKUP(CONCATENATE($A82,"_",E$2),'Reference data SID'!$B:$N,13,FALSE))</f>
        <v/>
      </c>
      <c r="F82" s="16" t="str">
        <f>IF(ISERROR(VLOOKUP(CONCATENATE($A82,"_",F$2),'Reference data SID'!$B:$N,13,FALSE)),"",VLOOKUP(CONCATENATE($A82,"_",F$2),'Reference data SID'!$B:$N,13,FALSE))</f>
        <v/>
      </c>
      <c r="G82" s="16" t="str">
        <f>IF(ISERROR(VLOOKUP(CONCATENATE($A82,"_",G$2),'Reference data SID'!$B:$N,13,FALSE)),"",VLOOKUP(CONCATENATE($A82,"_",G$2),'Reference data SID'!$B:$N,13,FALSE))</f>
        <v/>
      </c>
      <c r="H82" s="16" t="str">
        <f>IF(ISERROR(VLOOKUP(CONCATENATE($A82,"_",H$2),'Reference data SID'!$B:$N,13,FALSE)),"",VLOOKUP(CONCATENATE($A82,"_",H$2),'Reference data SID'!$B:$N,13,FALSE))</f>
        <v/>
      </c>
      <c r="I82" s="16" t="str">
        <f>IF(ISERROR(VLOOKUP(CONCATENATE($A82,"_",I$2),'Reference data SID'!$B:$N,13,FALSE)),"",VLOOKUP(CONCATENATE($A82,"_",I$2),'Reference data SID'!$B:$N,13,FALSE))</f>
        <v/>
      </c>
      <c r="J82" s="16" t="str">
        <f>IF(ISERROR(VLOOKUP(CONCATENATE($A82,"_",J$2),'Reference data SID'!$B:$N,13,FALSE)),"",VLOOKUP(CONCATENATE($A82,"_",J$2),'Reference data SID'!$B:$N,13,FALSE))</f>
        <v/>
      </c>
      <c r="K82" s="16" t="str">
        <f>IF(ISERROR(VLOOKUP(CONCATENATE($A82,"_",K$2),'Reference data SID'!$B:$N,13,FALSE)),"",VLOOKUP(CONCATENATE($A82,"_",K$2),'Reference data SID'!$B:$N,13,FALSE))</f>
        <v/>
      </c>
      <c r="L82" s="16" t="str">
        <f>IF(ISERROR(VLOOKUP(CONCATENATE($A82,"_",L$2),'Reference data SID'!$B:$N,13,FALSE)),"",VLOOKUP(CONCATENATE($A82,"_",L$2),'Reference data SID'!$B:$N,13,FALSE))</f>
        <v/>
      </c>
      <c r="M82" s="16" t="str">
        <f>IF(ISERROR(VLOOKUP(CONCATENATE($A82,"_",M$2),'Reference data SID'!$B:$N,13,FALSE)),"",VLOOKUP(CONCATENATE($A82,"_",M$2),'Reference data SID'!$B:$N,13,FALSE))</f>
        <v/>
      </c>
      <c r="N82" s="16" t="str">
        <f>IF(ISERROR(VLOOKUP(CONCATENATE($A82,"_",N$2),'Reference data SID'!$B:$N,13,FALSE)),"",VLOOKUP(CONCATENATE($A82,"_",N$2),'Reference data SID'!$B:$N,13,FALSE))</f>
        <v/>
      </c>
      <c r="O82" s="16" t="str">
        <f>IF(ISERROR(VLOOKUP(CONCATENATE($A82,"_",O$2),'Reference data SID'!$B:$N,13,FALSE)),"",VLOOKUP(CONCATENATE($A82,"_",O$2),'Reference data SID'!$B:$N,13,FALSE))</f>
        <v/>
      </c>
      <c r="P82" s="16" t="str">
        <f>IF(ISERROR(VLOOKUP(CONCATENATE($A82,"_",P$2),'Reference data SID'!$B:$N,13,FALSE)),"",VLOOKUP(CONCATENATE($A82,"_",P$2),'Reference data SID'!$B:$N,13,FALSE))</f>
        <v/>
      </c>
      <c r="Q82" s="16" t="str">
        <f>IF(ISERROR(VLOOKUP(CONCATENATE($A82,"_",Q$2),'Reference data SID'!$B:$N,13,FALSE)),"",VLOOKUP(CONCATENATE($A82,"_",Q$2),'Reference data SID'!$B:$N,13,FALSE))</f>
        <v/>
      </c>
      <c r="R82" s="16" t="str">
        <f>IF(ISERROR(VLOOKUP(CONCATENATE($A82,"_",R$2),'Reference data SID'!$B:$N,13,FALSE)),"",VLOOKUP(CONCATENATE($A82,"_",R$2),'Reference data SID'!$B:$N,13,FALSE))</f>
        <v/>
      </c>
      <c r="S82" s="16" t="str">
        <f>IF(ISERROR(VLOOKUP(CONCATENATE($A82,"_",S$2),'Reference data SID'!$B:$N,13,FALSE)),"",VLOOKUP(CONCATENATE($A82,"_",S$2),'Reference data SID'!$B:$N,13,FALSE))</f>
        <v/>
      </c>
      <c r="T82" s="16" t="str">
        <f>IF(ISERROR(VLOOKUP(CONCATENATE($A82,"_",T$2),'Reference data SID'!$B:$N,13,FALSE)),"",VLOOKUP(CONCATENATE($A82,"_",T$2),'Reference data SID'!$B:$N,13,FALSE))</f>
        <v/>
      </c>
      <c r="U82" s="16" t="str">
        <f>IF(ISERROR(VLOOKUP(CONCATENATE($A82,"_",U$2),'Reference data SID'!$B:$N,13,FALSE)),"",VLOOKUP(CONCATENATE($A82,"_",U$2),'Reference data SID'!$B:$N,13,FALSE))</f>
        <v/>
      </c>
      <c r="V82" s="16" t="str">
        <f>IF(ISERROR(VLOOKUP(CONCATENATE($A82,"_",V$2),'Reference data SID'!$B:$N,13,FALSE)),"",VLOOKUP(CONCATENATE($A82,"_",V$2),'Reference data SID'!$B:$N,13,FALSE))</f>
        <v/>
      </c>
      <c r="W82" s="16" t="str">
        <f>IF(ISERROR(VLOOKUP(CONCATENATE($A82,"_",W$2),'Reference data SID'!$B:$N,13,FALSE)),"",VLOOKUP(CONCATENATE($A82,"_",W$2),'Reference data SID'!$B:$N,13,FALSE))</f>
        <v/>
      </c>
      <c r="X82" s="16" t="str">
        <f>IF(ISERROR(VLOOKUP(CONCATENATE($A82,"_",X$2),'Reference data SID'!$B:$N,13,FALSE)),"",VLOOKUP(CONCATENATE($A82,"_",X$2),'Reference data SID'!$B:$N,13,FALSE))</f>
        <v/>
      </c>
      <c r="Y82" s="17" t="str">
        <f>IF(ISERROR(VLOOKUP(CONCATENATE($A82,"_",Y$2),'Reference data SID'!$B:$N,13,FALSE)),"",VLOOKUP(CONCATENATE($A82,"_",Y$2),'Reference data SID'!$B:$N,13,FALSE))</f>
        <v>2043-53-0</v>
      </c>
      <c r="Z82" s="16" t="str">
        <f>IF(ISERROR(VLOOKUP(CONCATENATE($A82,"_",Z$2),'Reference data SID'!$B:$N,13,FALSE)),"",VLOOKUP(CONCATENATE($A82,"_",Z$2),'Reference data SID'!$B:$N,13,FALSE))</f>
        <v/>
      </c>
      <c r="AA82" s="16" t="str">
        <f>IF(ISERROR(VLOOKUP(CONCATENATE($A82,"_",AA$2),'Reference data SID'!$B:$N,13,FALSE)),"",VLOOKUP(CONCATENATE($A82,"_",AA$2),'Reference data SID'!$B:$N,13,FALSE))</f>
        <v/>
      </c>
      <c r="AB82" s="16" t="str">
        <f>IF(ISERROR(VLOOKUP(CONCATENATE($A82,"_",AB$2),'Reference data SID'!$B:$N,13,FALSE)),"",VLOOKUP(CONCATENATE($A82,"_",AB$2),'Reference data SID'!$B:$N,13,FALSE))</f>
        <v/>
      </c>
      <c r="AC82" s="16" t="str">
        <f>IF(ISERROR(VLOOKUP(CONCATENATE($A82,"_",AC$2),'Reference data SID'!$B:$N,13,FALSE)),"",VLOOKUP(CONCATENATE($A82,"_",AC$2),'Reference data SID'!$B:$N,13,FALSE))</f>
        <v/>
      </c>
      <c r="AD82" s="16" t="str">
        <f>IF(ISERROR(VLOOKUP(CONCATENATE($A82,"_",AD$2),'Reference data SID'!$B:$N,13,FALSE)),"",VLOOKUP(CONCATENATE($A82,"_",AD$2),'Reference data SID'!$B:$N,13,FALSE))</f>
        <v/>
      </c>
      <c r="AE82" s="16" t="str">
        <f>IF(ISERROR(VLOOKUP(CONCATENATE($A82,"_",AE$2),'Reference data SID'!$B:$N,13,FALSE)),"",VLOOKUP(CONCATENATE($A82,"_",AE$2),'Reference data SID'!$B:$N,13,FALSE))</f>
        <v/>
      </c>
      <c r="AF82" s="16" t="str">
        <f>IF(ISERROR(VLOOKUP(CONCATENATE($A82,"_",AF$2),'Reference data SID'!$B:$N,13,FALSE)),"",VLOOKUP(CONCATENATE($A82,"_",AF$2),'Reference data SID'!$B:$N,13,FALSE))</f>
        <v/>
      </c>
      <c r="AG82" s="16" t="str">
        <f>IF(ISERROR(VLOOKUP(CONCATENATE($A82,"_",AG$2),'Reference data SID'!$B:$N,13,FALSE)),"",VLOOKUP(CONCATENATE($A82,"_",AG$2),'Reference data SID'!$B:$N,13,FALSE))</f>
        <v/>
      </c>
      <c r="AH82" s="16" t="str">
        <f>IF(ISERROR(VLOOKUP(CONCATENATE($A82,"_",AH$2),'Reference data SID'!$B:$N,13,FALSE)),"",VLOOKUP(CONCATENATE($A82,"_",AH$2),'Reference data SID'!$B:$N,13,FALSE))</f>
        <v/>
      </c>
      <c r="AI82" s="16" t="str">
        <f>IF(ISERROR(VLOOKUP(CONCATENATE($A82,"_",AI$2),'Reference data SID'!$B:$N,13,FALSE)),"",VLOOKUP(CONCATENATE($A82,"_",AI$2),'Reference data SID'!$B:$N,13,FALSE))</f>
        <v/>
      </c>
      <c r="AJ82" s="16" t="str">
        <f>IF(ISERROR(VLOOKUP(CONCATENATE($A82,"_",AJ$2),'Reference data SID'!$B:$N,13,FALSE)),"",VLOOKUP(CONCATENATE($A82,"_",AJ$2),'Reference data SID'!$B:$N,13,FALSE))</f>
        <v/>
      </c>
      <c r="AK82" s="16" t="str">
        <f>IF(ISERROR(VLOOKUP(CONCATENATE($A82,"_",AK$2),'Reference data SID'!$B:$N,13,FALSE)),"",VLOOKUP(CONCATENATE($A82,"_",AK$2),'Reference data SID'!$B:$N,13,FALSE))</f>
        <v/>
      </c>
      <c r="AL82" s="16" t="str">
        <f>IF(ISERROR(VLOOKUP(CONCATENATE($A82,"_",AL$2),'Reference data SID'!$B:$N,13,FALSE)),"",VLOOKUP(CONCATENATE($A82,"_",AL$2),'Reference data SID'!$B:$N,13,FALSE))</f>
        <v/>
      </c>
      <c r="AM82" s="16" t="str">
        <f>IF(ISERROR(VLOOKUP(CONCATENATE($A82,"_",AM$2),'Reference data SID'!$B:$N,13,FALSE)),"",VLOOKUP(CONCATENATE($A82,"_",AM$2),'Reference data SID'!$B:$N,13,FALSE))</f>
        <v/>
      </c>
      <c r="AN82" s="16" t="str">
        <f>IF(ISERROR(VLOOKUP(CONCATENATE($A82,"_",AN$2),'Reference data SID'!$B:$N,13,FALSE)),"",VLOOKUP(CONCATENATE($A82,"_",AN$2),'Reference data SID'!$B:$N,13,FALSE))</f>
        <v/>
      </c>
      <c r="AO82" s="16" t="str">
        <f>IF(ISERROR(VLOOKUP(CONCATENATE($A82,"_",AO$2),'Reference data SID'!$B:$N,13,FALSE)),"",VLOOKUP(CONCATENATE($A82,"_",AO$2),'Reference data SID'!$B:$N,13,FALSE))</f>
        <v/>
      </c>
      <c r="AP82" s="16" t="str">
        <f>IF(ISERROR(VLOOKUP(CONCATENATE($A82,"_",AP$2),'Reference data SID'!$B:$N,13,FALSE)),"",VLOOKUP(CONCATENATE($A82,"_",AP$2),'Reference data SID'!$B:$N,13,FALSE))</f>
        <v/>
      </c>
      <c r="AQ82" s="16" t="str">
        <f>IF(ISERROR(VLOOKUP(CONCATENATE($A82,"_",AQ$2),'Reference data SID'!$B:$N,13,FALSE)),"",VLOOKUP(CONCATENATE($A82,"_",AQ$2),'Reference data SID'!$B:$N,13,FALSE))</f>
        <v/>
      </c>
      <c r="AR82" s="16" t="str">
        <f>IF(ISERROR(VLOOKUP(CONCATENATE($A82,"_",AR$2),'Reference data SID'!$B:$N,13,FALSE)),"",VLOOKUP(CONCATENATE($A82,"_",AR$2),'Reference data SID'!$B:$N,13,FALSE))</f>
        <v/>
      </c>
      <c r="AS82" s="16" t="str">
        <f>IF(ISERROR(VLOOKUP(CONCATENATE($A82,"_",AS$2),'Reference data SID'!$B:$N,13,FALSE)),"",VLOOKUP(CONCATENATE($A82,"_",AS$2),'Reference data SID'!$B:$N,13,FALSE))</f>
        <v/>
      </c>
      <c r="AT82" s="16" t="str">
        <f>IF(ISERROR(VLOOKUP(CONCATENATE($A82,"_",AT$2),'Reference data SID'!$B:$N,13,FALSE)),"",VLOOKUP(CONCATENATE($A82,"_",AT$2),'Reference data SID'!$B:$N,13,FALSE))</f>
        <v/>
      </c>
    </row>
    <row r="83" spans="1:46" x14ac:dyDescent="0.25">
      <c r="A83">
        <v>79</v>
      </c>
      <c r="B83" s="16" t="str">
        <f>IF(ISERROR(VLOOKUP(CONCATENATE($A83,"_",B$2),'Reference data SID'!$B:$N,13,FALSE)),"",VLOOKUP(CONCATENATE($A83,"_",B$2),'Reference data SID'!$B:$N,13,FALSE))</f>
        <v/>
      </c>
      <c r="C83" s="16" t="str">
        <f>IF(ISERROR(VLOOKUP(CONCATENATE($A83,"_",C$2),'Reference data SID'!$B:$N,13,FALSE)),"",VLOOKUP(CONCATENATE($A83,"_",C$2),'Reference data SID'!$B:$N,13,FALSE))</f>
        <v/>
      </c>
      <c r="D83" s="16" t="str">
        <f>IF(ISERROR(VLOOKUP(CONCATENATE($A83,"_",D$2),'Reference data SID'!$B:$N,13,FALSE)),"",VLOOKUP(CONCATENATE($A83,"_",D$2),'Reference data SID'!$B:$N,13,FALSE))</f>
        <v/>
      </c>
      <c r="E83" s="16" t="str">
        <f>IF(ISERROR(VLOOKUP(CONCATENATE($A83,"_",E$2),'Reference data SID'!$B:$N,13,FALSE)),"",VLOOKUP(CONCATENATE($A83,"_",E$2),'Reference data SID'!$B:$N,13,FALSE))</f>
        <v/>
      </c>
      <c r="F83" s="16" t="str">
        <f>IF(ISERROR(VLOOKUP(CONCATENATE($A83,"_",F$2),'Reference data SID'!$B:$N,13,FALSE)),"",VLOOKUP(CONCATENATE($A83,"_",F$2),'Reference data SID'!$B:$N,13,FALSE))</f>
        <v/>
      </c>
      <c r="G83" s="16" t="str">
        <f>IF(ISERROR(VLOOKUP(CONCATENATE($A83,"_",G$2),'Reference data SID'!$B:$N,13,FALSE)),"",VLOOKUP(CONCATENATE($A83,"_",G$2),'Reference data SID'!$B:$N,13,FALSE))</f>
        <v/>
      </c>
      <c r="H83" s="16" t="str">
        <f>IF(ISERROR(VLOOKUP(CONCATENATE($A83,"_",H$2),'Reference data SID'!$B:$N,13,FALSE)),"",VLOOKUP(CONCATENATE($A83,"_",H$2),'Reference data SID'!$B:$N,13,FALSE))</f>
        <v/>
      </c>
      <c r="I83" s="16" t="str">
        <f>IF(ISERROR(VLOOKUP(CONCATENATE($A83,"_",I$2),'Reference data SID'!$B:$N,13,FALSE)),"",VLOOKUP(CONCATENATE($A83,"_",I$2),'Reference data SID'!$B:$N,13,FALSE))</f>
        <v/>
      </c>
      <c r="J83" s="16" t="str">
        <f>IF(ISERROR(VLOOKUP(CONCATENATE($A83,"_",J$2),'Reference data SID'!$B:$N,13,FALSE)),"",VLOOKUP(CONCATENATE($A83,"_",J$2),'Reference data SID'!$B:$N,13,FALSE))</f>
        <v/>
      </c>
      <c r="K83" s="16" t="str">
        <f>IF(ISERROR(VLOOKUP(CONCATENATE($A83,"_",K$2),'Reference data SID'!$B:$N,13,FALSE)),"",VLOOKUP(CONCATENATE($A83,"_",K$2),'Reference data SID'!$B:$N,13,FALSE))</f>
        <v/>
      </c>
      <c r="L83" s="16" t="str">
        <f>IF(ISERROR(VLOOKUP(CONCATENATE($A83,"_",L$2),'Reference data SID'!$B:$N,13,FALSE)),"",VLOOKUP(CONCATENATE($A83,"_",L$2),'Reference data SID'!$B:$N,13,FALSE))</f>
        <v/>
      </c>
      <c r="M83" s="16" t="str">
        <f>IF(ISERROR(VLOOKUP(CONCATENATE($A83,"_",M$2),'Reference data SID'!$B:$N,13,FALSE)),"",VLOOKUP(CONCATENATE($A83,"_",M$2),'Reference data SID'!$B:$N,13,FALSE))</f>
        <v/>
      </c>
      <c r="N83" s="16" t="str">
        <f>IF(ISERROR(VLOOKUP(CONCATENATE($A83,"_",N$2),'Reference data SID'!$B:$N,13,FALSE)),"",VLOOKUP(CONCATENATE($A83,"_",N$2),'Reference data SID'!$B:$N,13,FALSE))</f>
        <v/>
      </c>
      <c r="O83" s="16" t="str">
        <f>IF(ISERROR(VLOOKUP(CONCATENATE($A83,"_",O$2),'Reference data SID'!$B:$N,13,FALSE)),"",VLOOKUP(CONCATENATE($A83,"_",O$2),'Reference data SID'!$B:$N,13,FALSE))</f>
        <v/>
      </c>
      <c r="P83" s="16" t="str">
        <f>IF(ISERROR(VLOOKUP(CONCATENATE($A83,"_",P$2),'Reference data SID'!$B:$N,13,FALSE)),"",VLOOKUP(CONCATENATE($A83,"_",P$2),'Reference data SID'!$B:$N,13,FALSE))</f>
        <v/>
      </c>
      <c r="Q83" s="16" t="str">
        <f>IF(ISERROR(VLOOKUP(CONCATENATE($A83,"_",Q$2),'Reference data SID'!$B:$N,13,FALSE)),"",VLOOKUP(CONCATENATE($A83,"_",Q$2),'Reference data SID'!$B:$N,13,FALSE))</f>
        <v/>
      </c>
      <c r="R83" s="16" t="str">
        <f>IF(ISERROR(VLOOKUP(CONCATENATE($A83,"_",R$2),'Reference data SID'!$B:$N,13,FALSE)),"",VLOOKUP(CONCATENATE($A83,"_",R$2),'Reference data SID'!$B:$N,13,FALSE))</f>
        <v/>
      </c>
      <c r="S83" s="16" t="str">
        <f>IF(ISERROR(VLOOKUP(CONCATENATE($A83,"_",S$2),'Reference data SID'!$B:$N,13,FALSE)),"",VLOOKUP(CONCATENATE($A83,"_",S$2),'Reference data SID'!$B:$N,13,FALSE))</f>
        <v/>
      </c>
      <c r="T83" s="16" t="str">
        <f>IF(ISERROR(VLOOKUP(CONCATENATE($A83,"_",T$2),'Reference data SID'!$B:$N,13,FALSE)),"",VLOOKUP(CONCATENATE($A83,"_",T$2),'Reference data SID'!$B:$N,13,FALSE))</f>
        <v/>
      </c>
      <c r="U83" s="16" t="str">
        <f>IF(ISERROR(VLOOKUP(CONCATENATE($A83,"_",U$2),'Reference data SID'!$B:$N,13,FALSE)),"",VLOOKUP(CONCATENATE($A83,"_",U$2),'Reference data SID'!$B:$N,13,FALSE))</f>
        <v/>
      </c>
      <c r="V83" s="16" t="str">
        <f>IF(ISERROR(VLOOKUP(CONCATENATE($A83,"_",V$2),'Reference data SID'!$B:$N,13,FALSE)),"",VLOOKUP(CONCATENATE($A83,"_",V$2),'Reference data SID'!$B:$N,13,FALSE))</f>
        <v/>
      </c>
      <c r="W83" s="16" t="str">
        <f>IF(ISERROR(VLOOKUP(CONCATENATE($A83,"_",W$2),'Reference data SID'!$B:$N,13,FALSE)),"",VLOOKUP(CONCATENATE($A83,"_",W$2),'Reference data SID'!$B:$N,13,FALSE))</f>
        <v/>
      </c>
      <c r="X83" s="16" t="str">
        <f>IF(ISERROR(VLOOKUP(CONCATENATE($A83,"_",X$2),'Reference data SID'!$B:$N,13,FALSE)),"",VLOOKUP(CONCATENATE($A83,"_",X$2),'Reference data SID'!$B:$N,13,FALSE))</f>
        <v/>
      </c>
      <c r="Y83" s="17" t="str">
        <f>IF(ISERROR(VLOOKUP(CONCATENATE($A83,"_",Y$2),'Reference data SID'!$B:$N,13,FALSE)),"",VLOOKUP(CONCATENATE($A83,"_",Y$2),'Reference data SID'!$B:$N,13,FALSE))</f>
        <v>1996-88-9</v>
      </c>
      <c r="Z83" s="16" t="str">
        <f>IF(ISERROR(VLOOKUP(CONCATENATE($A83,"_",Z$2),'Reference data SID'!$B:$N,13,FALSE)),"",VLOOKUP(CONCATENATE($A83,"_",Z$2),'Reference data SID'!$B:$N,13,FALSE))</f>
        <v/>
      </c>
      <c r="AA83" s="16" t="str">
        <f>IF(ISERROR(VLOOKUP(CONCATENATE($A83,"_",AA$2),'Reference data SID'!$B:$N,13,FALSE)),"",VLOOKUP(CONCATENATE($A83,"_",AA$2),'Reference data SID'!$B:$N,13,FALSE))</f>
        <v/>
      </c>
      <c r="AB83" s="16" t="str">
        <f>IF(ISERROR(VLOOKUP(CONCATENATE($A83,"_",AB$2),'Reference data SID'!$B:$N,13,FALSE)),"",VLOOKUP(CONCATENATE($A83,"_",AB$2),'Reference data SID'!$B:$N,13,FALSE))</f>
        <v/>
      </c>
      <c r="AC83" s="16" t="str">
        <f>IF(ISERROR(VLOOKUP(CONCATENATE($A83,"_",AC$2),'Reference data SID'!$B:$N,13,FALSE)),"",VLOOKUP(CONCATENATE($A83,"_",AC$2),'Reference data SID'!$B:$N,13,FALSE))</f>
        <v/>
      </c>
      <c r="AD83" s="16" t="str">
        <f>IF(ISERROR(VLOOKUP(CONCATENATE($A83,"_",AD$2),'Reference data SID'!$B:$N,13,FALSE)),"",VLOOKUP(CONCATENATE($A83,"_",AD$2),'Reference data SID'!$B:$N,13,FALSE))</f>
        <v/>
      </c>
      <c r="AE83" s="16" t="str">
        <f>IF(ISERROR(VLOOKUP(CONCATENATE($A83,"_",AE$2),'Reference data SID'!$B:$N,13,FALSE)),"",VLOOKUP(CONCATENATE($A83,"_",AE$2),'Reference data SID'!$B:$N,13,FALSE))</f>
        <v/>
      </c>
      <c r="AF83" s="16" t="str">
        <f>IF(ISERROR(VLOOKUP(CONCATENATE($A83,"_",AF$2),'Reference data SID'!$B:$N,13,FALSE)),"",VLOOKUP(CONCATENATE($A83,"_",AF$2),'Reference data SID'!$B:$N,13,FALSE))</f>
        <v/>
      </c>
      <c r="AG83" s="16" t="str">
        <f>IF(ISERROR(VLOOKUP(CONCATENATE($A83,"_",AG$2),'Reference data SID'!$B:$N,13,FALSE)),"",VLOOKUP(CONCATENATE($A83,"_",AG$2),'Reference data SID'!$B:$N,13,FALSE))</f>
        <v/>
      </c>
      <c r="AH83" s="16" t="str">
        <f>IF(ISERROR(VLOOKUP(CONCATENATE($A83,"_",AH$2),'Reference data SID'!$B:$N,13,FALSE)),"",VLOOKUP(CONCATENATE($A83,"_",AH$2),'Reference data SID'!$B:$N,13,FALSE))</f>
        <v/>
      </c>
      <c r="AI83" s="16" t="str">
        <f>IF(ISERROR(VLOOKUP(CONCATENATE($A83,"_",AI$2),'Reference data SID'!$B:$N,13,FALSE)),"",VLOOKUP(CONCATENATE($A83,"_",AI$2),'Reference data SID'!$B:$N,13,FALSE))</f>
        <v/>
      </c>
      <c r="AJ83" s="16" t="str">
        <f>IF(ISERROR(VLOOKUP(CONCATENATE($A83,"_",AJ$2),'Reference data SID'!$B:$N,13,FALSE)),"",VLOOKUP(CONCATENATE($A83,"_",AJ$2),'Reference data SID'!$B:$N,13,FALSE))</f>
        <v/>
      </c>
      <c r="AK83" s="16" t="str">
        <f>IF(ISERROR(VLOOKUP(CONCATENATE($A83,"_",AK$2),'Reference data SID'!$B:$N,13,FALSE)),"",VLOOKUP(CONCATENATE($A83,"_",AK$2),'Reference data SID'!$B:$N,13,FALSE))</f>
        <v/>
      </c>
      <c r="AL83" s="16" t="str">
        <f>IF(ISERROR(VLOOKUP(CONCATENATE($A83,"_",AL$2),'Reference data SID'!$B:$N,13,FALSE)),"",VLOOKUP(CONCATENATE($A83,"_",AL$2),'Reference data SID'!$B:$N,13,FALSE))</f>
        <v/>
      </c>
      <c r="AM83" s="16" t="str">
        <f>IF(ISERROR(VLOOKUP(CONCATENATE($A83,"_",AM$2),'Reference data SID'!$B:$N,13,FALSE)),"",VLOOKUP(CONCATENATE($A83,"_",AM$2),'Reference data SID'!$B:$N,13,FALSE))</f>
        <v/>
      </c>
      <c r="AN83" s="16" t="str">
        <f>IF(ISERROR(VLOOKUP(CONCATENATE($A83,"_",AN$2),'Reference data SID'!$B:$N,13,FALSE)),"",VLOOKUP(CONCATENATE($A83,"_",AN$2),'Reference data SID'!$B:$N,13,FALSE))</f>
        <v/>
      </c>
      <c r="AO83" s="16" t="str">
        <f>IF(ISERROR(VLOOKUP(CONCATENATE($A83,"_",AO$2),'Reference data SID'!$B:$N,13,FALSE)),"",VLOOKUP(CONCATENATE($A83,"_",AO$2),'Reference data SID'!$B:$N,13,FALSE))</f>
        <v/>
      </c>
      <c r="AP83" s="16" t="str">
        <f>IF(ISERROR(VLOOKUP(CONCATENATE($A83,"_",AP$2),'Reference data SID'!$B:$N,13,FALSE)),"",VLOOKUP(CONCATENATE($A83,"_",AP$2),'Reference data SID'!$B:$N,13,FALSE))</f>
        <v/>
      </c>
      <c r="AQ83" s="16" t="str">
        <f>IF(ISERROR(VLOOKUP(CONCATENATE($A83,"_",AQ$2),'Reference data SID'!$B:$N,13,FALSE)),"",VLOOKUP(CONCATENATE($A83,"_",AQ$2),'Reference data SID'!$B:$N,13,FALSE))</f>
        <v/>
      </c>
      <c r="AR83" s="16" t="str">
        <f>IF(ISERROR(VLOOKUP(CONCATENATE($A83,"_",AR$2),'Reference data SID'!$B:$N,13,FALSE)),"",VLOOKUP(CONCATENATE($A83,"_",AR$2),'Reference data SID'!$B:$N,13,FALSE))</f>
        <v/>
      </c>
      <c r="AS83" s="16" t="str">
        <f>IF(ISERROR(VLOOKUP(CONCATENATE($A83,"_",AS$2),'Reference data SID'!$B:$N,13,FALSE)),"",VLOOKUP(CONCATENATE($A83,"_",AS$2),'Reference data SID'!$B:$N,13,FALSE))</f>
        <v/>
      </c>
      <c r="AT83" s="16" t="str">
        <f>IF(ISERROR(VLOOKUP(CONCATENATE($A83,"_",AT$2),'Reference data SID'!$B:$N,13,FALSE)),"",VLOOKUP(CONCATENATE($A83,"_",AT$2),'Reference data SID'!$B:$N,13,FALSE))</f>
        <v/>
      </c>
    </row>
    <row r="84" spans="1:46" x14ac:dyDescent="0.25">
      <c r="A84">
        <v>80</v>
      </c>
      <c r="B84" s="16" t="str">
        <f>IF(ISERROR(VLOOKUP(CONCATENATE($A84,"_",B$2),'Reference data SID'!$B:$N,13,FALSE)),"",VLOOKUP(CONCATENATE($A84,"_",B$2),'Reference data SID'!$B:$N,13,FALSE))</f>
        <v/>
      </c>
      <c r="C84" s="16" t="str">
        <f>IF(ISERROR(VLOOKUP(CONCATENATE($A84,"_",C$2),'Reference data SID'!$B:$N,13,FALSE)),"",VLOOKUP(CONCATENATE($A84,"_",C$2),'Reference data SID'!$B:$N,13,FALSE))</f>
        <v/>
      </c>
      <c r="D84" s="16" t="str">
        <f>IF(ISERROR(VLOOKUP(CONCATENATE($A84,"_",D$2),'Reference data SID'!$B:$N,13,FALSE)),"",VLOOKUP(CONCATENATE($A84,"_",D$2),'Reference data SID'!$B:$N,13,FALSE))</f>
        <v/>
      </c>
      <c r="E84" s="16" t="str">
        <f>IF(ISERROR(VLOOKUP(CONCATENATE($A84,"_",E$2),'Reference data SID'!$B:$N,13,FALSE)),"",VLOOKUP(CONCATENATE($A84,"_",E$2),'Reference data SID'!$B:$N,13,FALSE))</f>
        <v/>
      </c>
      <c r="F84" s="16" t="str">
        <f>IF(ISERROR(VLOOKUP(CONCATENATE($A84,"_",F$2),'Reference data SID'!$B:$N,13,FALSE)),"",VLOOKUP(CONCATENATE($A84,"_",F$2),'Reference data SID'!$B:$N,13,FALSE))</f>
        <v/>
      </c>
      <c r="G84" s="16" t="str">
        <f>IF(ISERROR(VLOOKUP(CONCATENATE($A84,"_",G$2),'Reference data SID'!$B:$N,13,FALSE)),"",VLOOKUP(CONCATENATE($A84,"_",G$2),'Reference data SID'!$B:$N,13,FALSE))</f>
        <v/>
      </c>
      <c r="H84" s="16" t="str">
        <f>IF(ISERROR(VLOOKUP(CONCATENATE($A84,"_",H$2),'Reference data SID'!$B:$N,13,FALSE)),"",VLOOKUP(CONCATENATE($A84,"_",H$2),'Reference data SID'!$B:$N,13,FALSE))</f>
        <v/>
      </c>
      <c r="I84" s="16" t="str">
        <f>IF(ISERROR(VLOOKUP(CONCATENATE($A84,"_",I$2),'Reference data SID'!$B:$N,13,FALSE)),"",VLOOKUP(CONCATENATE($A84,"_",I$2),'Reference data SID'!$B:$N,13,FALSE))</f>
        <v/>
      </c>
      <c r="J84" s="16" t="str">
        <f>IF(ISERROR(VLOOKUP(CONCATENATE($A84,"_",J$2),'Reference data SID'!$B:$N,13,FALSE)),"",VLOOKUP(CONCATENATE($A84,"_",J$2),'Reference data SID'!$B:$N,13,FALSE))</f>
        <v/>
      </c>
      <c r="K84" s="16" t="str">
        <f>IF(ISERROR(VLOOKUP(CONCATENATE($A84,"_",K$2),'Reference data SID'!$B:$N,13,FALSE)),"",VLOOKUP(CONCATENATE($A84,"_",K$2),'Reference data SID'!$B:$N,13,FALSE))</f>
        <v/>
      </c>
      <c r="L84" s="16" t="str">
        <f>IF(ISERROR(VLOOKUP(CONCATENATE($A84,"_",L$2),'Reference data SID'!$B:$N,13,FALSE)),"",VLOOKUP(CONCATENATE($A84,"_",L$2),'Reference data SID'!$B:$N,13,FALSE))</f>
        <v/>
      </c>
      <c r="M84" s="16" t="str">
        <f>IF(ISERROR(VLOOKUP(CONCATENATE($A84,"_",M$2),'Reference data SID'!$B:$N,13,FALSE)),"",VLOOKUP(CONCATENATE($A84,"_",M$2),'Reference data SID'!$B:$N,13,FALSE))</f>
        <v/>
      </c>
      <c r="N84" s="16" t="str">
        <f>IF(ISERROR(VLOOKUP(CONCATENATE($A84,"_",N$2),'Reference data SID'!$B:$N,13,FALSE)),"",VLOOKUP(CONCATENATE($A84,"_",N$2),'Reference data SID'!$B:$N,13,FALSE))</f>
        <v/>
      </c>
      <c r="O84" s="16" t="str">
        <f>IF(ISERROR(VLOOKUP(CONCATENATE($A84,"_",O$2),'Reference data SID'!$B:$N,13,FALSE)),"",VLOOKUP(CONCATENATE($A84,"_",O$2),'Reference data SID'!$B:$N,13,FALSE))</f>
        <v/>
      </c>
      <c r="P84" s="16" t="str">
        <f>IF(ISERROR(VLOOKUP(CONCATENATE($A84,"_",P$2),'Reference data SID'!$B:$N,13,FALSE)),"",VLOOKUP(CONCATENATE($A84,"_",P$2),'Reference data SID'!$B:$N,13,FALSE))</f>
        <v/>
      </c>
      <c r="Q84" s="16" t="str">
        <f>IF(ISERROR(VLOOKUP(CONCATENATE($A84,"_",Q$2),'Reference data SID'!$B:$N,13,FALSE)),"",VLOOKUP(CONCATENATE($A84,"_",Q$2),'Reference data SID'!$B:$N,13,FALSE))</f>
        <v/>
      </c>
      <c r="R84" s="16" t="str">
        <f>IF(ISERROR(VLOOKUP(CONCATENATE($A84,"_",R$2),'Reference data SID'!$B:$N,13,FALSE)),"",VLOOKUP(CONCATENATE($A84,"_",R$2),'Reference data SID'!$B:$N,13,FALSE))</f>
        <v/>
      </c>
      <c r="S84" s="16" t="str">
        <f>IF(ISERROR(VLOOKUP(CONCATENATE($A84,"_",S$2),'Reference data SID'!$B:$N,13,FALSE)),"",VLOOKUP(CONCATENATE($A84,"_",S$2),'Reference data SID'!$B:$N,13,FALSE))</f>
        <v/>
      </c>
      <c r="T84" s="16" t="str">
        <f>IF(ISERROR(VLOOKUP(CONCATENATE($A84,"_",T$2),'Reference data SID'!$B:$N,13,FALSE)),"",VLOOKUP(CONCATENATE($A84,"_",T$2),'Reference data SID'!$B:$N,13,FALSE))</f>
        <v/>
      </c>
      <c r="U84" s="16" t="str">
        <f>IF(ISERROR(VLOOKUP(CONCATENATE($A84,"_",U$2),'Reference data SID'!$B:$N,13,FALSE)),"",VLOOKUP(CONCATENATE($A84,"_",U$2),'Reference data SID'!$B:$N,13,FALSE))</f>
        <v/>
      </c>
      <c r="V84" s="16" t="str">
        <f>IF(ISERROR(VLOOKUP(CONCATENATE($A84,"_",V$2),'Reference data SID'!$B:$N,13,FALSE)),"",VLOOKUP(CONCATENATE($A84,"_",V$2),'Reference data SID'!$B:$N,13,FALSE))</f>
        <v/>
      </c>
      <c r="W84" s="16" t="str">
        <f>IF(ISERROR(VLOOKUP(CONCATENATE($A84,"_",W$2),'Reference data SID'!$B:$N,13,FALSE)),"",VLOOKUP(CONCATENATE($A84,"_",W$2),'Reference data SID'!$B:$N,13,FALSE))</f>
        <v/>
      </c>
      <c r="X84" s="16" t="str">
        <f>IF(ISERROR(VLOOKUP(CONCATENATE($A84,"_",X$2),'Reference data SID'!$B:$N,13,FALSE)),"",VLOOKUP(CONCATENATE($A84,"_",X$2),'Reference data SID'!$B:$N,13,FALSE))</f>
        <v/>
      </c>
      <c r="Y84" s="17" t="str">
        <f>IF(ISERROR(VLOOKUP(CONCATENATE($A84,"_",Y$2),'Reference data SID'!$B:$N,13,FALSE)),"",VLOOKUP(CONCATENATE($A84,"_",Y$2),'Reference data SID'!$B:$N,13,FALSE))</f>
        <v>1895-26-7</v>
      </c>
      <c r="Z84" s="16" t="str">
        <f>IF(ISERROR(VLOOKUP(CONCATENATE($A84,"_",Z$2),'Reference data SID'!$B:$N,13,FALSE)),"",VLOOKUP(CONCATENATE($A84,"_",Z$2),'Reference data SID'!$B:$N,13,FALSE))</f>
        <v/>
      </c>
      <c r="AA84" s="16" t="str">
        <f>IF(ISERROR(VLOOKUP(CONCATENATE($A84,"_",AA$2),'Reference data SID'!$B:$N,13,FALSE)),"",VLOOKUP(CONCATENATE($A84,"_",AA$2),'Reference data SID'!$B:$N,13,FALSE))</f>
        <v/>
      </c>
      <c r="AB84" s="16" t="str">
        <f>IF(ISERROR(VLOOKUP(CONCATENATE($A84,"_",AB$2),'Reference data SID'!$B:$N,13,FALSE)),"",VLOOKUP(CONCATENATE($A84,"_",AB$2),'Reference data SID'!$B:$N,13,FALSE))</f>
        <v/>
      </c>
      <c r="AC84" s="16" t="str">
        <f>IF(ISERROR(VLOOKUP(CONCATENATE($A84,"_",AC$2),'Reference data SID'!$B:$N,13,FALSE)),"",VLOOKUP(CONCATENATE($A84,"_",AC$2),'Reference data SID'!$B:$N,13,FALSE))</f>
        <v/>
      </c>
      <c r="AD84" s="16" t="str">
        <f>IF(ISERROR(VLOOKUP(CONCATENATE($A84,"_",AD$2),'Reference data SID'!$B:$N,13,FALSE)),"",VLOOKUP(CONCATENATE($A84,"_",AD$2),'Reference data SID'!$B:$N,13,FALSE))</f>
        <v/>
      </c>
      <c r="AE84" s="16" t="str">
        <f>IF(ISERROR(VLOOKUP(CONCATENATE($A84,"_",AE$2),'Reference data SID'!$B:$N,13,FALSE)),"",VLOOKUP(CONCATENATE($A84,"_",AE$2),'Reference data SID'!$B:$N,13,FALSE))</f>
        <v/>
      </c>
      <c r="AF84" s="16" t="str">
        <f>IF(ISERROR(VLOOKUP(CONCATENATE($A84,"_",AF$2),'Reference data SID'!$B:$N,13,FALSE)),"",VLOOKUP(CONCATENATE($A84,"_",AF$2),'Reference data SID'!$B:$N,13,FALSE))</f>
        <v/>
      </c>
      <c r="AG84" s="16" t="str">
        <f>IF(ISERROR(VLOOKUP(CONCATENATE($A84,"_",AG$2),'Reference data SID'!$B:$N,13,FALSE)),"",VLOOKUP(CONCATENATE($A84,"_",AG$2),'Reference data SID'!$B:$N,13,FALSE))</f>
        <v/>
      </c>
      <c r="AH84" s="16" t="str">
        <f>IF(ISERROR(VLOOKUP(CONCATENATE($A84,"_",AH$2),'Reference data SID'!$B:$N,13,FALSE)),"",VLOOKUP(CONCATENATE($A84,"_",AH$2),'Reference data SID'!$B:$N,13,FALSE))</f>
        <v/>
      </c>
      <c r="AI84" s="16" t="str">
        <f>IF(ISERROR(VLOOKUP(CONCATENATE($A84,"_",AI$2),'Reference data SID'!$B:$N,13,FALSE)),"",VLOOKUP(CONCATENATE($A84,"_",AI$2),'Reference data SID'!$B:$N,13,FALSE))</f>
        <v/>
      </c>
      <c r="AJ84" s="16" t="str">
        <f>IF(ISERROR(VLOOKUP(CONCATENATE($A84,"_",AJ$2),'Reference data SID'!$B:$N,13,FALSE)),"",VLOOKUP(CONCATENATE($A84,"_",AJ$2),'Reference data SID'!$B:$N,13,FALSE))</f>
        <v/>
      </c>
      <c r="AK84" s="16" t="str">
        <f>IF(ISERROR(VLOOKUP(CONCATENATE($A84,"_",AK$2),'Reference data SID'!$B:$N,13,FALSE)),"",VLOOKUP(CONCATENATE($A84,"_",AK$2),'Reference data SID'!$B:$N,13,FALSE))</f>
        <v/>
      </c>
      <c r="AL84" s="16" t="str">
        <f>IF(ISERROR(VLOOKUP(CONCATENATE($A84,"_",AL$2),'Reference data SID'!$B:$N,13,FALSE)),"",VLOOKUP(CONCATENATE($A84,"_",AL$2),'Reference data SID'!$B:$N,13,FALSE))</f>
        <v/>
      </c>
      <c r="AM84" s="16" t="str">
        <f>IF(ISERROR(VLOOKUP(CONCATENATE($A84,"_",AM$2),'Reference data SID'!$B:$N,13,FALSE)),"",VLOOKUP(CONCATENATE($A84,"_",AM$2),'Reference data SID'!$B:$N,13,FALSE))</f>
        <v/>
      </c>
      <c r="AN84" s="16" t="str">
        <f>IF(ISERROR(VLOOKUP(CONCATENATE($A84,"_",AN$2),'Reference data SID'!$B:$N,13,FALSE)),"",VLOOKUP(CONCATENATE($A84,"_",AN$2),'Reference data SID'!$B:$N,13,FALSE))</f>
        <v/>
      </c>
      <c r="AO84" s="16" t="str">
        <f>IF(ISERROR(VLOOKUP(CONCATENATE($A84,"_",AO$2),'Reference data SID'!$B:$N,13,FALSE)),"",VLOOKUP(CONCATENATE($A84,"_",AO$2),'Reference data SID'!$B:$N,13,FALSE))</f>
        <v/>
      </c>
      <c r="AP84" s="16" t="str">
        <f>IF(ISERROR(VLOOKUP(CONCATENATE($A84,"_",AP$2),'Reference data SID'!$B:$N,13,FALSE)),"",VLOOKUP(CONCATENATE($A84,"_",AP$2),'Reference data SID'!$B:$N,13,FALSE))</f>
        <v/>
      </c>
      <c r="AQ84" s="16" t="str">
        <f>IF(ISERROR(VLOOKUP(CONCATENATE($A84,"_",AQ$2),'Reference data SID'!$B:$N,13,FALSE)),"",VLOOKUP(CONCATENATE($A84,"_",AQ$2),'Reference data SID'!$B:$N,13,FALSE))</f>
        <v/>
      </c>
      <c r="AR84" s="16" t="str">
        <f>IF(ISERROR(VLOOKUP(CONCATENATE($A84,"_",AR$2),'Reference data SID'!$B:$N,13,FALSE)),"",VLOOKUP(CONCATENATE($A84,"_",AR$2),'Reference data SID'!$B:$N,13,FALSE))</f>
        <v/>
      </c>
      <c r="AS84" s="16" t="str">
        <f>IF(ISERROR(VLOOKUP(CONCATENATE($A84,"_",AS$2),'Reference data SID'!$B:$N,13,FALSE)),"",VLOOKUP(CONCATENATE($A84,"_",AS$2),'Reference data SID'!$B:$N,13,FALSE))</f>
        <v/>
      </c>
      <c r="AT84" s="16" t="str">
        <f>IF(ISERROR(VLOOKUP(CONCATENATE($A84,"_",AT$2),'Reference data SID'!$B:$N,13,FALSE)),"",VLOOKUP(CONCATENATE($A84,"_",AT$2),'Reference data SID'!$B:$N,13,FALSE))</f>
        <v/>
      </c>
    </row>
    <row r="85" spans="1:46" x14ac:dyDescent="0.25">
      <c r="A85">
        <v>81</v>
      </c>
      <c r="B85" s="16" t="str">
        <f>IF(ISERROR(VLOOKUP(CONCATENATE($A85,"_",B$2),'Reference data SID'!$B:$N,13,FALSE)),"",VLOOKUP(CONCATENATE($A85,"_",B$2),'Reference data SID'!$B:$N,13,FALSE))</f>
        <v/>
      </c>
      <c r="C85" s="16" t="str">
        <f>IF(ISERROR(VLOOKUP(CONCATENATE($A85,"_",C$2),'Reference data SID'!$B:$N,13,FALSE)),"",VLOOKUP(CONCATENATE($A85,"_",C$2),'Reference data SID'!$B:$N,13,FALSE))</f>
        <v/>
      </c>
      <c r="D85" s="16" t="str">
        <f>IF(ISERROR(VLOOKUP(CONCATENATE($A85,"_",D$2),'Reference data SID'!$B:$N,13,FALSE)),"",VLOOKUP(CONCATENATE($A85,"_",D$2),'Reference data SID'!$B:$N,13,FALSE))</f>
        <v/>
      </c>
      <c r="E85" s="16" t="str">
        <f>IF(ISERROR(VLOOKUP(CONCATENATE($A85,"_",E$2),'Reference data SID'!$B:$N,13,FALSE)),"",VLOOKUP(CONCATENATE($A85,"_",E$2),'Reference data SID'!$B:$N,13,FALSE))</f>
        <v/>
      </c>
      <c r="F85" s="16" t="str">
        <f>IF(ISERROR(VLOOKUP(CONCATENATE($A85,"_",F$2),'Reference data SID'!$B:$N,13,FALSE)),"",VLOOKUP(CONCATENATE($A85,"_",F$2),'Reference data SID'!$B:$N,13,FALSE))</f>
        <v/>
      </c>
      <c r="G85" s="16" t="str">
        <f>IF(ISERROR(VLOOKUP(CONCATENATE($A85,"_",G$2),'Reference data SID'!$B:$N,13,FALSE)),"",VLOOKUP(CONCATENATE($A85,"_",G$2),'Reference data SID'!$B:$N,13,FALSE))</f>
        <v/>
      </c>
      <c r="H85" s="16" t="str">
        <f>IF(ISERROR(VLOOKUP(CONCATENATE($A85,"_",H$2),'Reference data SID'!$B:$N,13,FALSE)),"",VLOOKUP(CONCATENATE($A85,"_",H$2),'Reference data SID'!$B:$N,13,FALSE))</f>
        <v/>
      </c>
      <c r="I85" s="16" t="str">
        <f>IF(ISERROR(VLOOKUP(CONCATENATE($A85,"_",I$2),'Reference data SID'!$B:$N,13,FALSE)),"",VLOOKUP(CONCATENATE($A85,"_",I$2),'Reference data SID'!$B:$N,13,FALSE))</f>
        <v/>
      </c>
      <c r="J85" s="16" t="str">
        <f>IF(ISERROR(VLOOKUP(CONCATENATE($A85,"_",J$2),'Reference data SID'!$B:$N,13,FALSE)),"",VLOOKUP(CONCATENATE($A85,"_",J$2),'Reference data SID'!$B:$N,13,FALSE))</f>
        <v/>
      </c>
      <c r="K85" s="16" t="str">
        <f>IF(ISERROR(VLOOKUP(CONCATENATE($A85,"_",K$2),'Reference data SID'!$B:$N,13,FALSE)),"",VLOOKUP(CONCATENATE($A85,"_",K$2),'Reference data SID'!$B:$N,13,FALSE))</f>
        <v/>
      </c>
      <c r="L85" s="16" t="str">
        <f>IF(ISERROR(VLOOKUP(CONCATENATE($A85,"_",L$2),'Reference data SID'!$B:$N,13,FALSE)),"",VLOOKUP(CONCATENATE($A85,"_",L$2),'Reference data SID'!$B:$N,13,FALSE))</f>
        <v/>
      </c>
      <c r="M85" s="16" t="str">
        <f>IF(ISERROR(VLOOKUP(CONCATENATE($A85,"_",M$2),'Reference data SID'!$B:$N,13,FALSE)),"",VLOOKUP(CONCATENATE($A85,"_",M$2),'Reference data SID'!$B:$N,13,FALSE))</f>
        <v/>
      </c>
      <c r="N85" s="16" t="str">
        <f>IF(ISERROR(VLOOKUP(CONCATENATE($A85,"_",N$2),'Reference data SID'!$B:$N,13,FALSE)),"",VLOOKUP(CONCATENATE($A85,"_",N$2),'Reference data SID'!$B:$N,13,FALSE))</f>
        <v/>
      </c>
      <c r="O85" s="16" t="str">
        <f>IF(ISERROR(VLOOKUP(CONCATENATE($A85,"_",O$2),'Reference data SID'!$B:$N,13,FALSE)),"",VLOOKUP(CONCATENATE($A85,"_",O$2),'Reference data SID'!$B:$N,13,FALSE))</f>
        <v/>
      </c>
      <c r="P85" s="16" t="str">
        <f>IF(ISERROR(VLOOKUP(CONCATENATE($A85,"_",P$2),'Reference data SID'!$B:$N,13,FALSE)),"",VLOOKUP(CONCATENATE($A85,"_",P$2),'Reference data SID'!$B:$N,13,FALSE))</f>
        <v/>
      </c>
      <c r="Q85" s="16" t="str">
        <f>IF(ISERROR(VLOOKUP(CONCATENATE($A85,"_",Q$2),'Reference data SID'!$B:$N,13,FALSE)),"",VLOOKUP(CONCATENATE($A85,"_",Q$2),'Reference data SID'!$B:$N,13,FALSE))</f>
        <v/>
      </c>
      <c r="R85" s="16" t="str">
        <f>IF(ISERROR(VLOOKUP(CONCATENATE($A85,"_",R$2),'Reference data SID'!$B:$N,13,FALSE)),"",VLOOKUP(CONCATENATE($A85,"_",R$2),'Reference data SID'!$B:$N,13,FALSE))</f>
        <v/>
      </c>
      <c r="S85" s="16" t="str">
        <f>IF(ISERROR(VLOOKUP(CONCATENATE($A85,"_",S$2),'Reference data SID'!$B:$N,13,FALSE)),"",VLOOKUP(CONCATENATE($A85,"_",S$2),'Reference data SID'!$B:$N,13,FALSE))</f>
        <v/>
      </c>
      <c r="T85" s="16" t="str">
        <f>IF(ISERROR(VLOOKUP(CONCATENATE($A85,"_",T$2),'Reference data SID'!$B:$N,13,FALSE)),"",VLOOKUP(CONCATENATE($A85,"_",T$2),'Reference data SID'!$B:$N,13,FALSE))</f>
        <v/>
      </c>
      <c r="U85" s="16" t="str">
        <f>IF(ISERROR(VLOOKUP(CONCATENATE($A85,"_",U$2),'Reference data SID'!$B:$N,13,FALSE)),"",VLOOKUP(CONCATENATE($A85,"_",U$2),'Reference data SID'!$B:$N,13,FALSE))</f>
        <v/>
      </c>
      <c r="V85" s="16" t="str">
        <f>IF(ISERROR(VLOOKUP(CONCATENATE($A85,"_",V$2),'Reference data SID'!$B:$N,13,FALSE)),"",VLOOKUP(CONCATENATE($A85,"_",V$2),'Reference data SID'!$B:$N,13,FALSE))</f>
        <v/>
      </c>
      <c r="W85" s="16" t="str">
        <f>IF(ISERROR(VLOOKUP(CONCATENATE($A85,"_",W$2),'Reference data SID'!$B:$N,13,FALSE)),"",VLOOKUP(CONCATENATE($A85,"_",W$2),'Reference data SID'!$B:$N,13,FALSE))</f>
        <v/>
      </c>
      <c r="X85" s="16" t="str">
        <f>IF(ISERROR(VLOOKUP(CONCATENATE($A85,"_",X$2),'Reference data SID'!$B:$N,13,FALSE)),"",VLOOKUP(CONCATENATE($A85,"_",X$2),'Reference data SID'!$B:$N,13,FALSE))</f>
        <v/>
      </c>
      <c r="Y85" s="17" t="str">
        <f>IF(ISERROR(VLOOKUP(CONCATENATE($A85,"_",Y$2),'Reference data SID'!$B:$N,13,FALSE)),"",VLOOKUP(CONCATENATE($A85,"_",Y$2),'Reference data SID'!$B:$N,13,FALSE))</f>
        <v>865-86-1</v>
      </c>
      <c r="Z85" s="16" t="str">
        <f>IF(ISERROR(VLOOKUP(CONCATENATE($A85,"_",Z$2),'Reference data SID'!$B:$N,13,FALSE)),"",VLOOKUP(CONCATENATE($A85,"_",Z$2),'Reference data SID'!$B:$N,13,FALSE))</f>
        <v/>
      </c>
      <c r="AA85" s="16" t="str">
        <f>IF(ISERROR(VLOOKUP(CONCATENATE($A85,"_",AA$2),'Reference data SID'!$B:$N,13,FALSE)),"",VLOOKUP(CONCATENATE($A85,"_",AA$2),'Reference data SID'!$B:$N,13,FALSE))</f>
        <v/>
      </c>
      <c r="AB85" s="16" t="str">
        <f>IF(ISERROR(VLOOKUP(CONCATENATE($A85,"_",AB$2),'Reference data SID'!$B:$N,13,FALSE)),"",VLOOKUP(CONCATENATE($A85,"_",AB$2),'Reference data SID'!$B:$N,13,FALSE))</f>
        <v/>
      </c>
      <c r="AC85" s="16" t="str">
        <f>IF(ISERROR(VLOOKUP(CONCATENATE($A85,"_",AC$2),'Reference data SID'!$B:$N,13,FALSE)),"",VLOOKUP(CONCATENATE($A85,"_",AC$2),'Reference data SID'!$B:$N,13,FALSE))</f>
        <v/>
      </c>
      <c r="AD85" s="16" t="str">
        <f>IF(ISERROR(VLOOKUP(CONCATENATE($A85,"_",AD$2),'Reference data SID'!$B:$N,13,FALSE)),"",VLOOKUP(CONCATENATE($A85,"_",AD$2),'Reference data SID'!$B:$N,13,FALSE))</f>
        <v/>
      </c>
      <c r="AE85" s="16" t="str">
        <f>IF(ISERROR(VLOOKUP(CONCATENATE($A85,"_",AE$2),'Reference data SID'!$B:$N,13,FALSE)),"",VLOOKUP(CONCATENATE($A85,"_",AE$2),'Reference data SID'!$B:$N,13,FALSE))</f>
        <v/>
      </c>
      <c r="AF85" s="16" t="str">
        <f>IF(ISERROR(VLOOKUP(CONCATENATE($A85,"_",AF$2),'Reference data SID'!$B:$N,13,FALSE)),"",VLOOKUP(CONCATENATE($A85,"_",AF$2),'Reference data SID'!$B:$N,13,FALSE))</f>
        <v/>
      </c>
      <c r="AG85" s="16" t="str">
        <f>IF(ISERROR(VLOOKUP(CONCATENATE($A85,"_",AG$2),'Reference data SID'!$B:$N,13,FALSE)),"",VLOOKUP(CONCATENATE($A85,"_",AG$2),'Reference data SID'!$B:$N,13,FALSE))</f>
        <v/>
      </c>
      <c r="AH85" s="16" t="str">
        <f>IF(ISERROR(VLOOKUP(CONCATENATE($A85,"_",AH$2),'Reference data SID'!$B:$N,13,FALSE)),"",VLOOKUP(CONCATENATE($A85,"_",AH$2),'Reference data SID'!$B:$N,13,FALSE))</f>
        <v/>
      </c>
      <c r="AI85" s="16" t="str">
        <f>IF(ISERROR(VLOOKUP(CONCATENATE($A85,"_",AI$2),'Reference data SID'!$B:$N,13,FALSE)),"",VLOOKUP(CONCATENATE($A85,"_",AI$2),'Reference data SID'!$B:$N,13,FALSE))</f>
        <v/>
      </c>
      <c r="AJ85" s="16" t="str">
        <f>IF(ISERROR(VLOOKUP(CONCATENATE($A85,"_",AJ$2),'Reference data SID'!$B:$N,13,FALSE)),"",VLOOKUP(CONCATENATE($A85,"_",AJ$2),'Reference data SID'!$B:$N,13,FALSE))</f>
        <v/>
      </c>
      <c r="AK85" s="16" t="str">
        <f>IF(ISERROR(VLOOKUP(CONCATENATE($A85,"_",AK$2),'Reference data SID'!$B:$N,13,FALSE)),"",VLOOKUP(CONCATENATE($A85,"_",AK$2),'Reference data SID'!$B:$N,13,FALSE))</f>
        <v/>
      </c>
      <c r="AL85" s="16" t="str">
        <f>IF(ISERROR(VLOOKUP(CONCATENATE($A85,"_",AL$2),'Reference data SID'!$B:$N,13,FALSE)),"",VLOOKUP(CONCATENATE($A85,"_",AL$2),'Reference data SID'!$B:$N,13,FALSE))</f>
        <v/>
      </c>
      <c r="AM85" s="16" t="str">
        <f>IF(ISERROR(VLOOKUP(CONCATENATE($A85,"_",AM$2),'Reference data SID'!$B:$N,13,FALSE)),"",VLOOKUP(CONCATENATE($A85,"_",AM$2),'Reference data SID'!$B:$N,13,FALSE))</f>
        <v/>
      </c>
      <c r="AN85" s="16" t="str">
        <f>IF(ISERROR(VLOOKUP(CONCATENATE($A85,"_",AN$2),'Reference data SID'!$B:$N,13,FALSE)),"",VLOOKUP(CONCATENATE($A85,"_",AN$2),'Reference data SID'!$B:$N,13,FALSE))</f>
        <v/>
      </c>
      <c r="AO85" s="16" t="str">
        <f>IF(ISERROR(VLOOKUP(CONCATENATE($A85,"_",AO$2),'Reference data SID'!$B:$N,13,FALSE)),"",VLOOKUP(CONCATENATE($A85,"_",AO$2),'Reference data SID'!$B:$N,13,FALSE))</f>
        <v/>
      </c>
      <c r="AP85" s="16" t="str">
        <f>IF(ISERROR(VLOOKUP(CONCATENATE($A85,"_",AP$2),'Reference data SID'!$B:$N,13,FALSE)),"",VLOOKUP(CONCATENATE($A85,"_",AP$2),'Reference data SID'!$B:$N,13,FALSE))</f>
        <v/>
      </c>
      <c r="AQ85" s="16" t="str">
        <f>IF(ISERROR(VLOOKUP(CONCATENATE($A85,"_",AQ$2),'Reference data SID'!$B:$N,13,FALSE)),"",VLOOKUP(CONCATENATE($A85,"_",AQ$2),'Reference data SID'!$B:$N,13,FALSE))</f>
        <v/>
      </c>
      <c r="AR85" s="16" t="str">
        <f>IF(ISERROR(VLOOKUP(CONCATENATE($A85,"_",AR$2),'Reference data SID'!$B:$N,13,FALSE)),"",VLOOKUP(CONCATENATE($A85,"_",AR$2),'Reference data SID'!$B:$N,13,FALSE))</f>
        <v/>
      </c>
      <c r="AS85" s="16" t="str">
        <f>IF(ISERROR(VLOOKUP(CONCATENATE($A85,"_",AS$2),'Reference data SID'!$B:$N,13,FALSE)),"",VLOOKUP(CONCATENATE($A85,"_",AS$2),'Reference data SID'!$B:$N,13,FALSE))</f>
        <v/>
      </c>
      <c r="AT85" s="16" t="str">
        <f>IF(ISERROR(VLOOKUP(CONCATENATE($A85,"_",AT$2),'Reference data SID'!$B:$N,13,FALSE)),"",VLOOKUP(CONCATENATE($A85,"_",AT$2),'Reference data SID'!$B:$N,13,FALSE))</f>
        <v/>
      </c>
    </row>
    <row r="86" spans="1:46" x14ac:dyDescent="0.25">
      <c r="A86">
        <v>82</v>
      </c>
      <c r="B86" s="16" t="str">
        <f>IF(ISERROR(VLOOKUP(CONCATENATE($A86,"_",B$2),'Reference data SID'!$B:$N,13,FALSE)),"",VLOOKUP(CONCATENATE($A86,"_",B$2),'Reference data SID'!$B:$N,13,FALSE))</f>
        <v/>
      </c>
      <c r="C86" s="16" t="str">
        <f>IF(ISERROR(VLOOKUP(CONCATENATE($A86,"_",C$2),'Reference data SID'!$B:$N,13,FALSE)),"",VLOOKUP(CONCATENATE($A86,"_",C$2),'Reference data SID'!$B:$N,13,FALSE))</f>
        <v/>
      </c>
      <c r="D86" s="16" t="str">
        <f>IF(ISERROR(VLOOKUP(CONCATENATE($A86,"_",D$2),'Reference data SID'!$B:$N,13,FALSE)),"",VLOOKUP(CONCATENATE($A86,"_",D$2),'Reference data SID'!$B:$N,13,FALSE))</f>
        <v/>
      </c>
      <c r="E86" s="16" t="str">
        <f>IF(ISERROR(VLOOKUP(CONCATENATE($A86,"_",E$2),'Reference data SID'!$B:$N,13,FALSE)),"",VLOOKUP(CONCATENATE($A86,"_",E$2),'Reference data SID'!$B:$N,13,FALSE))</f>
        <v/>
      </c>
      <c r="F86" s="16" t="str">
        <f>IF(ISERROR(VLOOKUP(CONCATENATE($A86,"_",F$2),'Reference data SID'!$B:$N,13,FALSE)),"",VLOOKUP(CONCATENATE($A86,"_",F$2),'Reference data SID'!$B:$N,13,FALSE))</f>
        <v/>
      </c>
      <c r="G86" s="16" t="str">
        <f>IF(ISERROR(VLOOKUP(CONCATENATE($A86,"_",G$2),'Reference data SID'!$B:$N,13,FALSE)),"",VLOOKUP(CONCATENATE($A86,"_",G$2),'Reference data SID'!$B:$N,13,FALSE))</f>
        <v/>
      </c>
      <c r="H86" s="16" t="str">
        <f>IF(ISERROR(VLOOKUP(CONCATENATE($A86,"_",H$2),'Reference data SID'!$B:$N,13,FALSE)),"",VLOOKUP(CONCATENATE($A86,"_",H$2),'Reference data SID'!$B:$N,13,FALSE))</f>
        <v/>
      </c>
      <c r="I86" s="16" t="str">
        <f>IF(ISERROR(VLOOKUP(CONCATENATE($A86,"_",I$2),'Reference data SID'!$B:$N,13,FALSE)),"",VLOOKUP(CONCATENATE($A86,"_",I$2),'Reference data SID'!$B:$N,13,FALSE))</f>
        <v/>
      </c>
      <c r="J86" s="16" t="str">
        <f>IF(ISERROR(VLOOKUP(CONCATENATE($A86,"_",J$2),'Reference data SID'!$B:$N,13,FALSE)),"",VLOOKUP(CONCATENATE($A86,"_",J$2),'Reference data SID'!$B:$N,13,FALSE))</f>
        <v/>
      </c>
      <c r="K86" s="16" t="str">
        <f>IF(ISERROR(VLOOKUP(CONCATENATE($A86,"_",K$2),'Reference data SID'!$B:$N,13,FALSE)),"",VLOOKUP(CONCATENATE($A86,"_",K$2),'Reference data SID'!$B:$N,13,FALSE))</f>
        <v/>
      </c>
      <c r="L86" s="16" t="str">
        <f>IF(ISERROR(VLOOKUP(CONCATENATE($A86,"_",L$2),'Reference data SID'!$B:$N,13,FALSE)),"",VLOOKUP(CONCATENATE($A86,"_",L$2),'Reference data SID'!$B:$N,13,FALSE))</f>
        <v/>
      </c>
      <c r="M86" s="16" t="str">
        <f>IF(ISERROR(VLOOKUP(CONCATENATE($A86,"_",M$2),'Reference data SID'!$B:$N,13,FALSE)),"",VLOOKUP(CONCATENATE($A86,"_",M$2),'Reference data SID'!$B:$N,13,FALSE))</f>
        <v/>
      </c>
      <c r="N86" s="16" t="str">
        <f>IF(ISERROR(VLOOKUP(CONCATENATE($A86,"_",N$2),'Reference data SID'!$B:$N,13,FALSE)),"",VLOOKUP(CONCATENATE($A86,"_",N$2),'Reference data SID'!$B:$N,13,FALSE))</f>
        <v/>
      </c>
      <c r="O86" s="16" t="str">
        <f>IF(ISERROR(VLOOKUP(CONCATENATE($A86,"_",O$2),'Reference data SID'!$B:$N,13,FALSE)),"",VLOOKUP(CONCATENATE($A86,"_",O$2),'Reference data SID'!$B:$N,13,FALSE))</f>
        <v/>
      </c>
      <c r="P86" s="16" t="str">
        <f>IF(ISERROR(VLOOKUP(CONCATENATE($A86,"_",P$2),'Reference data SID'!$B:$N,13,FALSE)),"",VLOOKUP(CONCATENATE($A86,"_",P$2),'Reference data SID'!$B:$N,13,FALSE))</f>
        <v/>
      </c>
      <c r="Q86" s="16" t="str">
        <f>IF(ISERROR(VLOOKUP(CONCATENATE($A86,"_",Q$2),'Reference data SID'!$B:$N,13,FALSE)),"",VLOOKUP(CONCATENATE($A86,"_",Q$2),'Reference data SID'!$B:$N,13,FALSE))</f>
        <v/>
      </c>
      <c r="R86" s="16" t="str">
        <f>IF(ISERROR(VLOOKUP(CONCATENATE($A86,"_",R$2),'Reference data SID'!$B:$N,13,FALSE)),"",VLOOKUP(CONCATENATE($A86,"_",R$2),'Reference data SID'!$B:$N,13,FALSE))</f>
        <v/>
      </c>
      <c r="S86" s="16" t="str">
        <f>IF(ISERROR(VLOOKUP(CONCATENATE($A86,"_",S$2),'Reference data SID'!$B:$N,13,FALSE)),"",VLOOKUP(CONCATENATE($A86,"_",S$2),'Reference data SID'!$B:$N,13,FALSE))</f>
        <v/>
      </c>
      <c r="T86" s="16" t="str">
        <f>IF(ISERROR(VLOOKUP(CONCATENATE($A86,"_",T$2),'Reference data SID'!$B:$N,13,FALSE)),"",VLOOKUP(CONCATENATE($A86,"_",T$2),'Reference data SID'!$B:$N,13,FALSE))</f>
        <v/>
      </c>
      <c r="U86" s="16" t="str">
        <f>IF(ISERROR(VLOOKUP(CONCATENATE($A86,"_",U$2),'Reference data SID'!$B:$N,13,FALSE)),"",VLOOKUP(CONCATENATE($A86,"_",U$2),'Reference data SID'!$B:$N,13,FALSE))</f>
        <v/>
      </c>
      <c r="V86" s="16" t="str">
        <f>IF(ISERROR(VLOOKUP(CONCATENATE($A86,"_",V$2),'Reference data SID'!$B:$N,13,FALSE)),"",VLOOKUP(CONCATENATE($A86,"_",V$2),'Reference data SID'!$B:$N,13,FALSE))</f>
        <v/>
      </c>
      <c r="W86" s="16" t="str">
        <f>IF(ISERROR(VLOOKUP(CONCATENATE($A86,"_",W$2),'Reference data SID'!$B:$N,13,FALSE)),"",VLOOKUP(CONCATENATE($A86,"_",W$2),'Reference data SID'!$B:$N,13,FALSE))</f>
        <v/>
      </c>
      <c r="X86" s="16" t="str">
        <f>IF(ISERROR(VLOOKUP(CONCATENATE($A86,"_",X$2),'Reference data SID'!$B:$N,13,FALSE)),"",VLOOKUP(CONCATENATE($A86,"_",X$2),'Reference data SID'!$B:$N,13,FALSE))</f>
        <v/>
      </c>
      <c r="Y86" s="17" t="str">
        <f>IF(ISERROR(VLOOKUP(CONCATENATE($A86,"_",Y$2),'Reference data SID'!$B:$N,13,FALSE)),"",VLOOKUP(CONCATENATE($A86,"_",Y$2),'Reference data SID'!$B:$N,13,FALSE))</f>
        <v>678-41-1</v>
      </c>
      <c r="Z86" s="16" t="str">
        <f>IF(ISERROR(VLOOKUP(CONCATENATE($A86,"_",Z$2),'Reference data SID'!$B:$N,13,FALSE)),"",VLOOKUP(CONCATENATE($A86,"_",Z$2),'Reference data SID'!$B:$N,13,FALSE))</f>
        <v/>
      </c>
      <c r="AA86" s="16" t="str">
        <f>IF(ISERROR(VLOOKUP(CONCATENATE($A86,"_",AA$2),'Reference data SID'!$B:$N,13,FALSE)),"",VLOOKUP(CONCATENATE($A86,"_",AA$2),'Reference data SID'!$B:$N,13,FALSE))</f>
        <v/>
      </c>
      <c r="AB86" s="16" t="str">
        <f>IF(ISERROR(VLOOKUP(CONCATENATE($A86,"_",AB$2),'Reference data SID'!$B:$N,13,FALSE)),"",VLOOKUP(CONCATENATE($A86,"_",AB$2),'Reference data SID'!$B:$N,13,FALSE))</f>
        <v/>
      </c>
      <c r="AC86" s="16" t="str">
        <f>IF(ISERROR(VLOOKUP(CONCATENATE($A86,"_",AC$2),'Reference data SID'!$B:$N,13,FALSE)),"",VLOOKUP(CONCATENATE($A86,"_",AC$2),'Reference data SID'!$B:$N,13,FALSE))</f>
        <v/>
      </c>
      <c r="AD86" s="16" t="str">
        <f>IF(ISERROR(VLOOKUP(CONCATENATE($A86,"_",AD$2),'Reference data SID'!$B:$N,13,FALSE)),"",VLOOKUP(CONCATENATE($A86,"_",AD$2),'Reference data SID'!$B:$N,13,FALSE))</f>
        <v/>
      </c>
      <c r="AE86" s="16" t="str">
        <f>IF(ISERROR(VLOOKUP(CONCATENATE($A86,"_",AE$2),'Reference data SID'!$B:$N,13,FALSE)),"",VLOOKUP(CONCATENATE($A86,"_",AE$2),'Reference data SID'!$B:$N,13,FALSE))</f>
        <v/>
      </c>
      <c r="AF86" s="16" t="str">
        <f>IF(ISERROR(VLOOKUP(CONCATENATE($A86,"_",AF$2),'Reference data SID'!$B:$N,13,FALSE)),"",VLOOKUP(CONCATENATE($A86,"_",AF$2),'Reference data SID'!$B:$N,13,FALSE))</f>
        <v/>
      </c>
      <c r="AG86" s="16" t="str">
        <f>IF(ISERROR(VLOOKUP(CONCATENATE($A86,"_",AG$2),'Reference data SID'!$B:$N,13,FALSE)),"",VLOOKUP(CONCATENATE($A86,"_",AG$2),'Reference data SID'!$B:$N,13,FALSE))</f>
        <v/>
      </c>
      <c r="AH86" s="16" t="str">
        <f>IF(ISERROR(VLOOKUP(CONCATENATE($A86,"_",AH$2),'Reference data SID'!$B:$N,13,FALSE)),"",VLOOKUP(CONCATENATE($A86,"_",AH$2),'Reference data SID'!$B:$N,13,FALSE))</f>
        <v/>
      </c>
      <c r="AI86" s="16" t="str">
        <f>IF(ISERROR(VLOOKUP(CONCATENATE($A86,"_",AI$2),'Reference data SID'!$B:$N,13,FALSE)),"",VLOOKUP(CONCATENATE($A86,"_",AI$2),'Reference data SID'!$B:$N,13,FALSE))</f>
        <v/>
      </c>
      <c r="AJ86" s="16" t="str">
        <f>IF(ISERROR(VLOOKUP(CONCATENATE($A86,"_",AJ$2),'Reference data SID'!$B:$N,13,FALSE)),"",VLOOKUP(CONCATENATE($A86,"_",AJ$2),'Reference data SID'!$B:$N,13,FALSE))</f>
        <v/>
      </c>
      <c r="AK86" s="16" t="str">
        <f>IF(ISERROR(VLOOKUP(CONCATENATE($A86,"_",AK$2),'Reference data SID'!$B:$N,13,FALSE)),"",VLOOKUP(CONCATENATE($A86,"_",AK$2),'Reference data SID'!$B:$N,13,FALSE))</f>
        <v/>
      </c>
      <c r="AL86" s="16" t="str">
        <f>IF(ISERROR(VLOOKUP(CONCATENATE($A86,"_",AL$2),'Reference data SID'!$B:$N,13,FALSE)),"",VLOOKUP(CONCATENATE($A86,"_",AL$2),'Reference data SID'!$B:$N,13,FALSE))</f>
        <v/>
      </c>
      <c r="AM86" s="16" t="str">
        <f>IF(ISERROR(VLOOKUP(CONCATENATE($A86,"_",AM$2),'Reference data SID'!$B:$N,13,FALSE)),"",VLOOKUP(CONCATENATE($A86,"_",AM$2),'Reference data SID'!$B:$N,13,FALSE))</f>
        <v/>
      </c>
      <c r="AN86" s="16" t="str">
        <f>IF(ISERROR(VLOOKUP(CONCATENATE($A86,"_",AN$2),'Reference data SID'!$B:$N,13,FALSE)),"",VLOOKUP(CONCATENATE($A86,"_",AN$2),'Reference data SID'!$B:$N,13,FALSE))</f>
        <v/>
      </c>
      <c r="AO86" s="16" t="str">
        <f>IF(ISERROR(VLOOKUP(CONCATENATE($A86,"_",AO$2),'Reference data SID'!$B:$N,13,FALSE)),"",VLOOKUP(CONCATENATE($A86,"_",AO$2),'Reference data SID'!$B:$N,13,FALSE))</f>
        <v/>
      </c>
      <c r="AP86" s="16" t="str">
        <f>IF(ISERROR(VLOOKUP(CONCATENATE($A86,"_",AP$2),'Reference data SID'!$B:$N,13,FALSE)),"",VLOOKUP(CONCATENATE($A86,"_",AP$2),'Reference data SID'!$B:$N,13,FALSE))</f>
        <v/>
      </c>
      <c r="AQ86" s="16" t="str">
        <f>IF(ISERROR(VLOOKUP(CONCATENATE($A86,"_",AQ$2),'Reference data SID'!$B:$N,13,FALSE)),"",VLOOKUP(CONCATENATE($A86,"_",AQ$2),'Reference data SID'!$B:$N,13,FALSE))</f>
        <v/>
      </c>
      <c r="AR86" s="16" t="str">
        <f>IF(ISERROR(VLOOKUP(CONCATENATE($A86,"_",AR$2),'Reference data SID'!$B:$N,13,FALSE)),"",VLOOKUP(CONCATENATE($A86,"_",AR$2),'Reference data SID'!$B:$N,13,FALSE))</f>
        <v/>
      </c>
      <c r="AS86" s="16" t="str">
        <f>IF(ISERROR(VLOOKUP(CONCATENATE($A86,"_",AS$2),'Reference data SID'!$B:$N,13,FALSE)),"",VLOOKUP(CONCATENATE($A86,"_",AS$2),'Reference data SID'!$B:$N,13,FALSE))</f>
        <v/>
      </c>
      <c r="AT86" s="16" t="str">
        <f>IF(ISERROR(VLOOKUP(CONCATENATE($A86,"_",AT$2),'Reference data SID'!$B:$N,13,FALSE)),"",VLOOKUP(CONCATENATE($A86,"_",AT$2),'Reference data SID'!$B:$N,13,FALSE))</f>
        <v/>
      </c>
    </row>
    <row r="87" spans="1:46" x14ac:dyDescent="0.25">
      <c r="A87">
        <v>83</v>
      </c>
      <c r="B87" s="16" t="str">
        <f>IF(ISERROR(VLOOKUP(CONCATENATE($A87,"_",B$2),'Reference data SID'!$B:$N,13,FALSE)),"",VLOOKUP(CONCATENATE($A87,"_",B$2),'Reference data SID'!$B:$N,13,FALSE))</f>
        <v/>
      </c>
      <c r="C87" s="16" t="str">
        <f>IF(ISERROR(VLOOKUP(CONCATENATE($A87,"_",C$2),'Reference data SID'!$B:$N,13,FALSE)),"",VLOOKUP(CONCATENATE($A87,"_",C$2),'Reference data SID'!$B:$N,13,FALSE))</f>
        <v/>
      </c>
      <c r="D87" s="16" t="str">
        <f>IF(ISERROR(VLOOKUP(CONCATENATE($A87,"_",D$2),'Reference data SID'!$B:$N,13,FALSE)),"",VLOOKUP(CONCATENATE($A87,"_",D$2),'Reference data SID'!$B:$N,13,FALSE))</f>
        <v/>
      </c>
      <c r="E87" s="16" t="str">
        <f>IF(ISERROR(VLOOKUP(CONCATENATE($A87,"_",E$2),'Reference data SID'!$B:$N,13,FALSE)),"",VLOOKUP(CONCATENATE($A87,"_",E$2),'Reference data SID'!$B:$N,13,FALSE))</f>
        <v/>
      </c>
      <c r="F87" s="16" t="str">
        <f>IF(ISERROR(VLOOKUP(CONCATENATE($A87,"_",F$2),'Reference data SID'!$B:$N,13,FALSE)),"",VLOOKUP(CONCATENATE($A87,"_",F$2),'Reference data SID'!$B:$N,13,FALSE))</f>
        <v/>
      </c>
      <c r="G87" s="16" t="str">
        <f>IF(ISERROR(VLOOKUP(CONCATENATE($A87,"_",G$2),'Reference data SID'!$B:$N,13,FALSE)),"",VLOOKUP(CONCATENATE($A87,"_",G$2),'Reference data SID'!$B:$N,13,FALSE))</f>
        <v/>
      </c>
      <c r="H87" s="16" t="str">
        <f>IF(ISERROR(VLOOKUP(CONCATENATE($A87,"_",H$2),'Reference data SID'!$B:$N,13,FALSE)),"",VLOOKUP(CONCATENATE($A87,"_",H$2),'Reference data SID'!$B:$N,13,FALSE))</f>
        <v/>
      </c>
      <c r="I87" s="16" t="str">
        <f>IF(ISERROR(VLOOKUP(CONCATENATE($A87,"_",I$2),'Reference data SID'!$B:$N,13,FALSE)),"",VLOOKUP(CONCATENATE($A87,"_",I$2),'Reference data SID'!$B:$N,13,FALSE))</f>
        <v/>
      </c>
      <c r="J87" s="16" t="str">
        <f>IF(ISERROR(VLOOKUP(CONCATENATE($A87,"_",J$2),'Reference data SID'!$B:$N,13,FALSE)),"",VLOOKUP(CONCATENATE($A87,"_",J$2),'Reference data SID'!$B:$N,13,FALSE))</f>
        <v/>
      </c>
      <c r="K87" s="16" t="str">
        <f>IF(ISERROR(VLOOKUP(CONCATENATE($A87,"_",K$2),'Reference data SID'!$B:$N,13,FALSE)),"",VLOOKUP(CONCATENATE($A87,"_",K$2),'Reference data SID'!$B:$N,13,FALSE))</f>
        <v/>
      </c>
      <c r="L87" s="16" t="str">
        <f>IF(ISERROR(VLOOKUP(CONCATENATE($A87,"_",L$2),'Reference data SID'!$B:$N,13,FALSE)),"",VLOOKUP(CONCATENATE($A87,"_",L$2),'Reference data SID'!$B:$N,13,FALSE))</f>
        <v/>
      </c>
      <c r="M87" s="16" t="str">
        <f>IF(ISERROR(VLOOKUP(CONCATENATE($A87,"_",M$2),'Reference data SID'!$B:$N,13,FALSE)),"",VLOOKUP(CONCATENATE($A87,"_",M$2),'Reference data SID'!$B:$N,13,FALSE))</f>
        <v/>
      </c>
      <c r="N87" s="16" t="str">
        <f>IF(ISERROR(VLOOKUP(CONCATENATE($A87,"_",N$2),'Reference data SID'!$B:$N,13,FALSE)),"",VLOOKUP(CONCATENATE($A87,"_",N$2),'Reference data SID'!$B:$N,13,FALSE))</f>
        <v/>
      </c>
      <c r="O87" s="16" t="str">
        <f>IF(ISERROR(VLOOKUP(CONCATENATE($A87,"_",O$2),'Reference data SID'!$B:$N,13,FALSE)),"",VLOOKUP(CONCATENATE($A87,"_",O$2),'Reference data SID'!$B:$N,13,FALSE))</f>
        <v/>
      </c>
      <c r="P87" s="16" t="str">
        <f>IF(ISERROR(VLOOKUP(CONCATENATE($A87,"_",P$2),'Reference data SID'!$B:$N,13,FALSE)),"",VLOOKUP(CONCATENATE($A87,"_",P$2),'Reference data SID'!$B:$N,13,FALSE))</f>
        <v/>
      </c>
      <c r="Q87" s="16" t="str">
        <f>IF(ISERROR(VLOOKUP(CONCATENATE($A87,"_",Q$2),'Reference data SID'!$B:$N,13,FALSE)),"",VLOOKUP(CONCATENATE($A87,"_",Q$2),'Reference data SID'!$B:$N,13,FALSE))</f>
        <v/>
      </c>
      <c r="R87" s="16" t="str">
        <f>IF(ISERROR(VLOOKUP(CONCATENATE($A87,"_",R$2),'Reference data SID'!$B:$N,13,FALSE)),"",VLOOKUP(CONCATENATE($A87,"_",R$2),'Reference data SID'!$B:$N,13,FALSE))</f>
        <v/>
      </c>
      <c r="S87" s="16" t="str">
        <f>IF(ISERROR(VLOOKUP(CONCATENATE($A87,"_",S$2),'Reference data SID'!$B:$N,13,FALSE)),"",VLOOKUP(CONCATENATE($A87,"_",S$2),'Reference data SID'!$B:$N,13,FALSE))</f>
        <v/>
      </c>
      <c r="T87" s="16" t="str">
        <f>IF(ISERROR(VLOOKUP(CONCATENATE($A87,"_",T$2),'Reference data SID'!$B:$N,13,FALSE)),"",VLOOKUP(CONCATENATE($A87,"_",T$2),'Reference data SID'!$B:$N,13,FALSE))</f>
        <v/>
      </c>
      <c r="U87" s="16" t="str">
        <f>IF(ISERROR(VLOOKUP(CONCATENATE($A87,"_",U$2),'Reference data SID'!$B:$N,13,FALSE)),"",VLOOKUP(CONCATENATE($A87,"_",U$2),'Reference data SID'!$B:$N,13,FALSE))</f>
        <v/>
      </c>
      <c r="V87" s="16" t="str">
        <f>IF(ISERROR(VLOOKUP(CONCATENATE($A87,"_",V$2),'Reference data SID'!$B:$N,13,FALSE)),"",VLOOKUP(CONCATENATE($A87,"_",V$2),'Reference data SID'!$B:$N,13,FALSE))</f>
        <v/>
      </c>
      <c r="W87" s="16" t="str">
        <f>IF(ISERROR(VLOOKUP(CONCATENATE($A87,"_",W$2),'Reference data SID'!$B:$N,13,FALSE)),"",VLOOKUP(CONCATENATE($A87,"_",W$2),'Reference data SID'!$B:$N,13,FALSE))</f>
        <v/>
      </c>
      <c r="X87" s="16" t="str">
        <f>IF(ISERROR(VLOOKUP(CONCATENATE($A87,"_",X$2),'Reference data SID'!$B:$N,13,FALSE)),"",VLOOKUP(CONCATENATE($A87,"_",X$2),'Reference data SID'!$B:$N,13,FALSE))</f>
        <v/>
      </c>
      <c r="Y87" s="17" t="str">
        <f>IF(ISERROR(VLOOKUP(CONCATENATE($A87,"_",Y$2),'Reference data SID'!$B:$N,13,FALSE)),"",VLOOKUP(CONCATENATE($A87,"_",Y$2),'Reference data SID'!$B:$N,13,FALSE))</f>
        <v>678-39-7</v>
      </c>
      <c r="Z87" s="16" t="str">
        <f>IF(ISERROR(VLOOKUP(CONCATENATE($A87,"_",Z$2),'Reference data SID'!$B:$N,13,FALSE)),"",VLOOKUP(CONCATENATE($A87,"_",Z$2),'Reference data SID'!$B:$N,13,FALSE))</f>
        <v/>
      </c>
      <c r="AA87" s="16" t="str">
        <f>IF(ISERROR(VLOOKUP(CONCATENATE($A87,"_",AA$2),'Reference data SID'!$B:$N,13,FALSE)),"",VLOOKUP(CONCATENATE($A87,"_",AA$2),'Reference data SID'!$B:$N,13,FALSE))</f>
        <v/>
      </c>
      <c r="AB87" s="16" t="str">
        <f>IF(ISERROR(VLOOKUP(CONCATENATE($A87,"_",AB$2),'Reference data SID'!$B:$N,13,FALSE)),"",VLOOKUP(CONCATENATE($A87,"_",AB$2),'Reference data SID'!$B:$N,13,FALSE))</f>
        <v/>
      </c>
      <c r="AC87" s="16" t="str">
        <f>IF(ISERROR(VLOOKUP(CONCATENATE($A87,"_",AC$2),'Reference data SID'!$B:$N,13,FALSE)),"",VLOOKUP(CONCATENATE($A87,"_",AC$2),'Reference data SID'!$B:$N,13,FALSE))</f>
        <v/>
      </c>
      <c r="AD87" s="16" t="str">
        <f>IF(ISERROR(VLOOKUP(CONCATENATE($A87,"_",AD$2),'Reference data SID'!$B:$N,13,FALSE)),"",VLOOKUP(CONCATENATE($A87,"_",AD$2),'Reference data SID'!$B:$N,13,FALSE))</f>
        <v/>
      </c>
      <c r="AE87" s="16" t="str">
        <f>IF(ISERROR(VLOOKUP(CONCATENATE($A87,"_",AE$2),'Reference data SID'!$B:$N,13,FALSE)),"",VLOOKUP(CONCATENATE($A87,"_",AE$2),'Reference data SID'!$B:$N,13,FALSE))</f>
        <v/>
      </c>
      <c r="AF87" s="16" t="str">
        <f>IF(ISERROR(VLOOKUP(CONCATENATE($A87,"_",AF$2),'Reference data SID'!$B:$N,13,FALSE)),"",VLOOKUP(CONCATENATE($A87,"_",AF$2),'Reference data SID'!$B:$N,13,FALSE))</f>
        <v/>
      </c>
      <c r="AG87" s="16" t="str">
        <f>IF(ISERROR(VLOOKUP(CONCATENATE($A87,"_",AG$2),'Reference data SID'!$B:$N,13,FALSE)),"",VLOOKUP(CONCATENATE($A87,"_",AG$2),'Reference data SID'!$B:$N,13,FALSE))</f>
        <v/>
      </c>
      <c r="AH87" s="16" t="str">
        <f>IF(ISERROR(VLOOKUP(CONCATENATE($A87,"_",AH$2),'Reference data SID'!$B:$N,13,FALSE)),"",VLOOKUP(CONCATENATE($A87,"_",AH$2),'Reference data SID'!$B:$N,13,FALSE))</f>
        <v/>
      </c>
      <c r="AI87" s="16" t="str">
        <f>IF(ISERROR(VLOOKUP(CONCATENATE($A87,"_",AI$2),'Reference data SID'!$B:$N,13,FALSE)),"",VLOOKUP(CONCATENATE($A87,"_",AI$2),'Reference data SID'!$B:$N,13,FALSE))</f>
        <v/>
      </c>
      <c r="AJ87" s="16" t="str">
        <f>IF(ISERROR(VLOOKUP(CONCATENATE($A87,"_",AJ$2),'Reference data SID'!$B:$N,13,FALSE)),"",VLOOKUP(CONCATENATE($A87,"_",AJ$2),'Reference data SID'!$B:$N,13,FALSE))</f>
        <v/>
      </c>
      <c r="AK87" s="16" t="str">
        <f>IF(ISERROR(VLOOKUP(CONCATENATE($A87,"_",AK$2),'Reference data SID'!$B:$N,13,FALSE)),"",VLOOKUP(CONCATENATE($A87,"_",AK$2),'Reference data SID'!$B:$N,13,FALSE))</f>
        <v/>
      </c>
      <c r="AL87" s="16" t="str">
        <f>IF(ISERROR(VLOOKUP(CONCATENATE($A87,"_",AL$2),'Reference data SID'!$B:$N,13,FALSE)),"",VLOOKUP(CONCATENATE($A87,"_",AL$2),'Reference data SID'!$B:$N,13,FALSE))</f>
        <v/>
      </c>
      <c r="AM87" s="16" t="str">
        <f>IF(ISERROR(VLOOKUP(CONCATENATE($A87,"_",AM$2),'Reference data SID'!$B:$N,13,FALSE)),"",VLOOKUP(CONCATENATE($A87,"_",AM$2),'Reference data SID'!$B:$N,13,FALSE))</f>
        <v/>
      </c>
      <c r="AN87" s="16" t="str">
        <f>IF(ISERROR(VLOOKUP(CONCATENATE($A87,"_",AN$2),'Reference data SID'!$B:$N,13,FALSE)),"",VLOOKUP(CONCATENATE($A87,"_",AN$2),'Reference data SID'!$B:$N,13,FALSE))</f>
        <v/>
      </c>
      <c r="AO87" s="16" t="str">
        <f>IF(ISERROR(VLOOKUP(CONCATENATE($A87,"_",AO$2),'Reference data SID'!$B:$N,13,FALSE)),"",VLOOKUP(CONCATENATE($A87,"_",AO$2),'Reference data SID'!$B:$N,13,FALSE))</f>
        <v/>
      </c>
      <c r="AP87" s="16" t="str">
        <f>IF(ISERROR(VLOOKUP(CONCATENATE($A87,"_",AP$2),'Reference data SID'!$B:$N,13,FALSE)),"",VLOOKUP(CONCATENATE($A87,"_",AP$2),'Reference data SID'!$B:$N,13,FALSE))</f>
        <v/>
      </c>
      <c r="AQ87" s="16" t="str">
        <f>IF(ISERROR(VLOOKUP(CONCATENATE($A87,"_",AQ$2),'Reference data SID'!$B:$N,13,FALSE)),"",VLOOKUP(CONCATENATE($A87,"_",AQ$2),'Reference data SID'!$B:$N,13,FALSE))</f>
        <v/>
      </c>
      <c r="AR87" s="16" t="str">
        <f>IF(ISERROR(VLOOKUP(CONCATENATE($A87,"_",AR$2),'Reference data SID'!$B:$N,13,FALSE)),"",VLOOKUP(CONCATENATE($A87,"_",AR$2),'Reference data SID'!$B:$N,13,FALSE))</f>
        <v/>
      </c>
      <c r="AS87" s="16" t="str">
        <f>IF(ISERROR(VLOOKUP(CONCATENATE($A87,"_",AS$2),'Reference data SID'!$B:$N,13,FALSE)),"",VLOOKUP(CONCATENATE($A87,"_",AS$2),'Reference data SID'!$B:$N,13,FALSE))</f>
        <v/>
      </c>
      <c r="AT87" s="16" t="str">
        <f>IF(ISERROR(VLOOKUP(CONCATENATE($A87,"_",AT$2),'Reference data SID'!$B:$N,13,FALSE)),"",VLOOKUP(CONCATENATE($A87,"_",AT$2),'Reference data SID'!$B:$N,13,FALSE))</f>
        <v/>
      </c>
    </row>
    <row r="88" spans="1:46" x14ac:dyDescent="0.25">
      <c r="A88">
        <v>84</v>
      </c>
      <c r="B88" s="16" t="str">
        <f>IF(ISERROR(VLOOKUP(CONCATENATE($A88,"_",B$2),'Reference data SID'!$B:$N,13,FALSE)),"",VLOOKUP(CONCATENATE($A88,"_",B$2),'Reference data SID'!$B:$N,13,FALSE))</f>
        <v/>
      </c>
      <c r="C88" s="16" t="str">
        <f>IF(ISERROR(VLOOKUP(CONCATENATE($A88,"_",C$2),'Reference data SID'!$B:$N,13,FALSE)),"",VLOOKUP(CONCATENATE($A88,"_",C$2),'Reference data SID'!$B:$N,13,FALSE))</f>
        <v/>
      </c>
      <c r="D88" s="16" t="str">
        <f>IF(ISERROR(VLOOKUP(CONCATENATE($A88,"_",D$2),'Reference data SID'!$B:$N,13,FALSE)),"",VLOOKUP(CONCATENATE($A88,"_",D$2),'Reference data SID'!$B:$N,13,FALSE))</f>
        <v/>
      </c>
      <c r="E88" s="16" t="str">
        <f>IF(ISERROR(VLOOKUP(CONCATENATE($A88,"_",E$2),'Reference data SID'!$B:$N,13,FALSE)),"",VLOOKUP(CONCATENATE($A88,"_",E$2),'Reference data SID'!$B:$N,13,FALSE))</f>
        <v/>
      </c>
      <c r="F88" s="16" t="str">
        <f>IF(ISERROR(VLOOKUP(CONCATENATE($A88,"_",F$2),'Reference data SID'!$B:$N,13,FALSE)),"",VLOOKUP(CONCATENATE($A88,"_",F$2),'Reference data SID'!$B:$N,13,FALSE))</f>
        <v/>
      </c>
      <c r="G88" s="16" t="str">
        <f>IF(ISERROR(VLOOKUP(CONCATENATE($A88,"_",G$2),'Reference data SID'!$B:$N,13,FALSE)),"",VLOOKUP(CONCATENATE($A88,"_",G$2),'Reference data SID'!$B:$N,13,FALSE))</f>
        <v/>
      </c>
      <c r="H88" s="16" t="str">
        <f>IF(ISERROR(VLOOKUP(CONCATENATE($A88,"_",H$2),'Reference data SID'!$B:$N,13,FALSE)),"",VLOOKUP(CONCATENATE($A88,"_",H$2),'Reference data SID'!$B:$N,13,FALSE))</f>
        <v/>
      </c>
      <c r="I88" s="16" t="str">
        <f>IF(ISERROR(VLOOKUP(CONCATENATE($A88,"_",I$2),'Reference data SID'!$B:$N,13,FALSE)),"",VLOOKUP(CONCATENATE($A88,"_",I$2),'Reference data SID'!$B:$N,13,FALSE))</f>
        <v/>
      </c>
      <c r="J88" s="16" t="str">
        <f>IF(ISERROR(VLOOKUP(CONCATENATE($A88,"_",J$2),'Reference data SID'!$B:$N,13,FALSE)),"",VLOOKUP(CONCATENATE($A88,"_",J$2),'Reference data SID'!$B:$N,13,FALSE))</f>
        <v/>
      </c>
      <c r="K88" s="16" t="str">
        <f>IF(ISERROR(VLOOKUP(CONCATENATE($A88,"_",K$2),'Reference data SID'!$B:$N,13,FALSE)),"",VLOOKUP(CONCATENATE($A88,"_",K$2),'Reference data SID'!$B:$N,13,FALSE))</f>
        <v/>
      </c>
      <c r="L88" s="16" t="str">
        <f>IF(ISERROR(VLOOKUP(CONCATENATE($A88,"_",L$2),'Reference data SID'!$B:$N,13,FALSE)),"",VLOOKUP(CONCATENATE($A88,"_",L$2),'Reference data SID'!$B:$N,13,FALSE))</f>
        <v/>
      </c>
      <c r="M88" s="16" t="str">
        <f>IF(ISERROR(VLOOKUP(CONCATENATE($A88,"_",M$2),'Reference data SID'!$B:$N,13,FALSE)),"",VLOOKUP(CONCATENATE($A88,"_",M$2),'Reference data SID'!$B:$N,13,FALSE))</f>
        <v/>
      </c>
      <c r="N88" s="16" t="str">
        <f>IF(ISERROR(VLOOKUP(CONCATENATE($A88,"_",N$2),'Reference data SID'!$B:$N,13,FALSE)),"",VLOOKUP(CONCATENATE($A88,"_",N$2),'Reference data SID'!$B:$N,13,FALSE))</f>
        <v/>
      </c>
      <c r="O88" s="16" t="str">
        <f>IF(ISERROR(VLOOKUP(CONCATENATE($A88,"_",O$2),'Reference data SID'!$B:$N,13,FALSE)),"",VLOOKUP(CONCATENATE($A88,"_",O$2),'Reference data SID'!$B:$N,13,FALSE))</f>
        <v/>
      </c>
      <c r="P88" s="16" t="str">
        <f>IF(ISERROR(VLOOKUP(CONCATENATE($A88,"_",P$2),'Reference data SID'!$B:$N,13,FALSE)),"",VLOOKUP(CONCATENATE($A88,"_",P$2),'Reference data SID'!$B:$N,13,FALSE))</f>
        <v/>
      </c>
      <c r="Q88" s="16" t="str">
        <f>IF(ISERROR(VLOOKUP(CONCATENATE($A88,"_",Q$2),'Reference data SID'!$B:$N,13,FALSE)),"",VLOOKUP(CONCATENATE($A88,"_",Q$2),'Reference data SID'!$B:$N,13,FALSE))</f>
        <v/>
      </c>
      <c r="R88" s="16" t="str">
        <f>IF(ISERROR(VLOOKUP(CONCATENATE($A88,"_",R$2),'Reference data SID'!$B:$N,13,FALSE)),"",VLOOKUP(CONCATENATE($A88,"_",R$2),'Reference data SID'!$B:$N,13,FALSE))</f>
        <v/>
      </c>
      <c r="S88" s="16" t="str">
        <f>IF(ISERROR(VLOOKUP(CONCATENATE($A88,"_",S$2),'Reference data SID'!$B:$N,13,FALSE)),"",VLOOKUP(CONCATENATE($A88,"_",S$2),'Reference data SID'!$B:$N,13,FALSE))</f>
        <v/>
      </c>
      <c r="T88" s="16" t="str">
        <f>IF(ISERROR(VLOOKUP(CONCATENATE($A88,"_",T$2),'Reference data SID'!$B:$N,13,FALSE)),"",VLOOKUP(CONCATENATE($A88,"_",T$2),'Reference data SID'!$B:$N,13,FALSE))</f>
        <v/>
      </c>
      <c r="U88" s="16" t="str">
        <f>IF(ISERROR(VLOOKUP(CONCATENATE($A88,"_",U$2),'Reference data SID'!$B:$N,13,FALSE)),"",VLOOKUP(CONCATENATE($A88,"_",U$2),'Reference data SID'!$B:$N,13,FALSE))</f>
        <v/>
      </c>
      <c r="V88" s="16" t="str">
        <f>IF(ISERROR(VLOOKUP(CONCATENATE($A88,"_",V$2),'Reference data SID'!$B:$N,13,FALSE)),"",VLOOKUP(CONCATENATE($A88,"_",V$2),'Reference data SID'!$B:$N,13,FALSE))</f>
        <v/>
      </c>
      <c r="W88" s="16" t="str">
        <f>IF(ISERROR(VLOOKUP(CONCATENATE($A88,"_",W$2),'Reference data SID'!$B:$N,13,FALSE)),"",VLOOKUP(CONCATENATE($A88,"_",W$2),'Reference data SID'!$B:$N,13,FALSE))</f>
        <v/>
      </c>
      <c r="X88" s="16" t="str">
        <f>IF(ISERROR(VLOOKUP(CONCATENATE($A88,"_",X$2),'Reference data SID'!$B:$N,13,FALSE)),"",VLOOKUP(CONCATENATE($A88,"_",X$2),'Reference data SID'!$B:$N,13,FALSE))</f>
        <v/>
      </c>
      <c r="Y88" s="17" t="str">
        <f>IF(ISERROR(VLOOKUP(CONCATENATE($A88,"_",Y$2),'Reference data SID'!$B:$N,13,FALSE)),"",VLOOKUP(CONCATENATE($A88,"_",Y$2),'Reference data SID'!$B:$N,13,FALSE))</f>
        <v>677-93-0</v>
      </c>
      <c r="Z88" s="16" t="str">
        <f>IF(ISERROR(VLOOKUP(CONCATENATE($A88,"_",Z$2),'Reference data SID'!$B:$N,13,FALSE)),"",VLOOKUP(CONCATENATE($A88,"_",Z$2),'Reference data SID'!$B:$N,13,FALSE))</f>
        <v/>
      </c>
      <c r="AA88" s="16" t="str">
        <f>IF(ISERROR(VLOOKUP(CONCATENATE($A88,"_",AA$2),'Reference data SID'!$B:$N,13,FALSE)),"",VLOOKUP(CONCATENATE($A88,"_",AA$2),'Reference data SID'!$B:$N,13,FALSE))</f>
        <v/>
      </c>
      <c r="AB88" s="16" t="str">
        <f>IF(ISERROR(VLOOKUP(CONCATENATE($A88,"_",AB$2),'Reference data SID'!$B:$N,13,FALSE)),"",VLOOKUP(CONCATENATE($A88,"_",AB$2),'Reference data SID'!$B:$N,13,FALSE))</f>
        <v/>
      </c>
      <c r="AC88" s="16" t="str">
        <f>IF(ISERROR(VLOOKUP(CONCATENATE($A88,"_",AC$2),'Reference data SID'!$B:$N,13,FALSE)),"",VLOOKUP(CONCATENATE($A88,"_",AC$2),'Reference data SID'!$B:$N,13,FALSE))</f>
        <v/>
      </c>
      <c r="AD88" s="16" t="str">
        <f>IF(ISERROR(VLOOKUP(CONCATENATE($A88,"_",AD$2),'Reference data SID'!$B:$N,13,FALSE)),"",VLOOKUP(CONCATENATE($A88,"_",AD$2),'Reference data SID'!$B:$N,13,FALSE))</f>
        <v/>
      </c>
      <c r="AE88" s="16" t="str">
        <f>IF(ISERROR(VLOOKUP(CONCATENATE($A88,"_",AE$2),'Reference data SID'!$B:$N,13,FALSE)),"",VLOOKUP(CONCATENATE($A88,"_",AE$2),'Reference data SID'!$B:$N,13,FALSE))</f>
        <v/>
      </c>
      <c r="AF88" s="16" t="str">
        <f>IF(ISERROR(VLOOKUP(CONCATENATE($A88,"_",AF$2),'Reference data SID'!$B:$N,13,FALSE)),"",VLOOKUP(CONCATENATE($A88,"_",AF$2),'Reference data SID'!$B:$N,13,FALSE))</f>
        <v/>
      </c>
      <c r="AG88" s="16" t="str">
        <f>IF(ISERROR(VLOOKUP(CONCATENATE($A88,"_",AG$2),'Reference data SID'!$B:$N,13,FALSE)),"",VLOOKUP(CONCATENATE($A88,"_",AG$2),'Reference data SID'!$B:$N,13,FALSE))</f>
        <v/>
      </c>
      <c r="AH88" s="16" t="str">
        <f>IF(ISERROR(VLOOKUP(CONCATENATE($A88,"_",AH$2),'Reference data SID'!$B:$N,13,FALSE)),"",VLOOKUP(CONCATENATE($A88,"_",AH$2),'Reference data SID'!$B:$N,13,FALSE))</f>
        <v/>
      </c>
      <c r="AI88" s="16" t="str">
        <f>IF(ISERROR(VLOOKUP(CONCATENATE($A88,"_",AI$2),'Reference data SID'!$B:$N,13,FALSE)),"",VLOOKUP(CONCATENATE($A88,"_",AI$2),'Reference data SID'!$B:$N,13,FALSE))</f>
        <v/>
      </c>
      <c r="AJ88" s="16" t="str">
        <f>IF(ISERROR(VLOOKUP(CONCATENATE($A88,"_",AJ$2),'Reference data SID'!$B:$N,13,FALSE)),"",VLOOKUP(CONCATENATE($A88,"_",AJ$2),'Reference data SID'!$B:$N,13,FALSE))</f>
        <v/>
      </c>
      <c r="AK88" s="16" t="str">
        <f>IF(ISERROR(VLOOKUP(CONCATENATE($A88,"_",AK$2),'Reference data SID'!$B:$N,13,FALSE)),"",VLOOKUP(CONCATENATE($A88,"_",AK$2),'Reference data SID'!$B:$N,13,FALSE))</f>
        <v/>
      </c>
      <c r="AL88" s="16" t="str">
        <f>IF(ISERROR(VLOOKUP(CONCATENATE($A88,"_",AL$2),'Reference data SID'!$B:$N,13,FALSE)),"",VLOOKUP(CONCATENATE($A88,"_",AL$2),'Reference data SID'!$B:$N,13,FALSE))</f>
        <v/>
      </c>
      <c r="AM88" s="16" t="str">
        <f>IF(ISERROR(VLOOKUP(CONCATENATE($A88,"_",AM$2),'Reference data SID'!$B:$N,13,FALSE)),"",VLOOKUP(CONCATENATE($A88,"_",AM$2),'Reference data SID'!$B:$N,13,FALSE))</f>
        <v/>
      </c>
      <c r="AN88" s="16" t="str">
        <f>IF(ISERROR(VLOOKUP(CONCATENATE($A88,"_",AN$2),'Reference data SID'!$B:$N,13,FALSE)),"",VLOOKUP(CONCATENATE($A88,"_",AN$2),'Reference data SID'!$B:$N,13,FALSE))</f>
        <v/>
      </c>
      <c r="AO88" s="16" t="str">
        <f>IF(ISERROR(VLOOKUP(CONCATENATE($A88,"_",AO$2),'Reference data SID'!$B:$N,13,FALSE)),"",VLOOKUP(CONCATENATE($A88,"_",AO$2),'Reference data SID'!$B:$N,13,FALSE))</f>
        <v/>
      </c>
      <c r="AP88" s="16" t="str">
        <f>IF(ISERROR(VLOOKUP(CONCATENATE($A88,"_",AP$2),'Reference data SID'!$B:$N,13,FALSE)),"",VLOOKUP(CONCATENATE($A88,"_",AP$2),'Reference data SID'!$B:$N,13,FALSE))</f>
        <v/>
      </c>
      <c r="AQ88" s="16" t="str">
        <f>IF(ISERROR(VLOOKUP(CONCATENATE($A88,"_",AQ$2),'Reference data SID'!$B:$N,13,FALSE)),"",VLOOKUP(CONCATENATE($A88,"_",AQ$2),'Reference data SID'!$B:$N,13,FALSE))</f>
        <v/>
      </c>
      <c r="AR88" s="16" t="str">
        <f>IF(ISERROR(VLOOKUP(CONCATENATE($A88,"_",AR$2),'Reference data SID'!$B:$N,13,FALSE)),"",VLOOKUP(CONCATENATE($A88,"_",AR$2),'Reference data SID'!$B:$N,13,FALSE))</f>
        <v/>
      </c>
      <c r="AS88" s="16" t="str">
        <f>IF(ISERROR(VLOOKUP(CONCATENATE($A88,"_",AS$2),'Reference data SID'!$B:$N,13,FALSE)),"",VLOOKUP(CONCATENATE($A88,"_",AS$2),'Reference data SID'!$B:$N,13,FALSE))</f>
        <v/>
      </c>
      <c r="AT88" s="16" t="str">
        <f>IF(ISERROR(VLOOKUP(CONCATENATE($A88,"_",AT$2),'Reference data SID'!$B:$N,13,FALSE)),"",VLOOKUP(CONCATENATE($A88,"_",AT$2),'Reference data SID'!$B:$N,13,FALSE))</f>
        <v/>
      </c>
    </row>
    <row r="89" spans="1:46" x14ac:dyDescent="0.25">
      <c r="A89">
        <v>85</v>
      </c>
      <c r="B89" s="16" t="str">
        <f>IF(ISERROR(VLOOKUP(CONCATENATE($A89,"_",B$2),'Reference data SID'!$B:$N,13,FALSE)),"",VLOOKUP(CONCATENATE($A89,"_",B$2),'Reference data SID'!$B:$N,13,FALSE))</f>
        <v/>
      </c>
      <c r="C89" s="16" t="str">
        <f>IF(ISERROR(VLOOKUP(CONCATENATE($A89,"_",C$2),'Reference data SID'!$B:$N,13,FALSE)),"",VLOOKUP(CONCATENATE($A89,"_",C$2),'Reference data SID'!$B:$N,13,FALSE))</f>
        <v/>
      </c>
      <c r="D89" s="16" t="str">
        <f>IF(ISERROR(VLOOKUP(CONCATENATE($A89,"_",D$2),'Reference data SID'!$B:$N,13,FALSE)),"",VLOOKUP(CONCATENATE($A89,"_",D$2),'Reference data SID'!$B:$N,13,FALSE))</f>
        <v/>
      </c>
      <c r="E89" s="16" t="str">
        <f>IF(ISERROR(VLOOKUP(CONCATENATE($A89,"_",E$2),'Reference data SID'!$B:$N,13,FALSE)),"",VLOOKUP(CONCATENATE($A89,"_",E$2),'Reference data SID'!$B:$N,13,FALSE))</f>
        <v/>
      </c>
      <c r="F89" s="16" t="str">
        <f>IF(ISERROR(VLOOKUP(CONCATENATE($A89,"_",F$2),'Reference data SID'!$B:$N,13,FALSE)),"",VLOOKUP(CONCATENATE($A89,"_",F$2),'Reference data SID'!$B:$N,13,FALSE))</f>
        <v/>
      </c>
      <c r="G89" s="16" t="str">
        <f>IF(ISERROR(VLOOKUP(CONCATENATE($A89,"_",G$2),'Reference data SID'!$B:$N,13,FALSE)),"",VLOOKUP(CONCATENATE($A89,"_",G$2),'Reference data SID'!$B:$N,13,FALSE))</f>
        <v/>
      </c>
      <c r="H89" s="16" t="str">
        <f>IF(ISERROR(VLOOKUP(CONCATENATE($A89,"_",H$2),'Reference data SID'!$B:$N,13,FALSE)),"",VLOOKUP(CONCATENATE($A89,"_",H$2),'Reference data SID'!$B:$N,13,FALSE))</f>
        <v/>
      </c>
      <c r="I89" s="16" t="str">
        <f>IF(ISERROR(VLOOKUP(CONCATENATE($A89,"_",I$2),'Reference data SID'!$B:$N,13,FALSE)),"",VLOOKUP(CONCATENATE($A89,"_",I$2),'Reference data SID'!$B:$N,13,FALSE))</f>
        <v/>
      </c>
      <c r="J89" s="16" t="str">
        <f>IF(ISERROR(VLOOKUP(CONCATENATE($A89,"_",J$2),'Reference data SID'!$B:$N,13,FALSE)),"",VLOOKUP(CONCATENATE($A89,"_",J$2),'Reference data SID'!$B:$N,13,FALSE))</f>
        <v/>
      </c>
      <c r="K89" s="16" t="str">
        <f>IF(ISERROR(VLOOKUP(CONCATENATE($A89,"_",K$2),'Reference data SID'!$B:$N,13,FALSE)),"",VLOOKUP(CONCATENATE($A89,"_",K$2),'Reference data SID'!$B:$N,13,FALSE))</f>
        <v/>
      </c>
      <c r="L89" s="16" t="str">
        <f>IF(ISERROR(VLOOKUP(CONCATENATE($A89,"_",L$2),'Reference data SID'!$B:$N,13,FALSE)),"",VLOOKUP(CONCATENATE($A89,"_",L$2),'Reference data SID'!$B:$N,13,FALSE))</f>
        <v/>
      </c>
      <c r="M89" s="16" t="str">
        <f>IF(ISERROR(VLOOKUP(CONCATENATE($A89,"_",M$2),'Reference data SID'!$B:$N,13,FALSE)),"",VLOOKUP(CONCATENATE($A89,"_",M$2),'Reference data SID'!$B:$N,13,FALSE))</f>
        <v/>
      </c>
      <c r="N89" s="16" t="str">
        <f>IF(ISERROR(VLOOKUP(CONCATENATE($A89,"_",N$2),'Reference data SID'!$B:$N,13,FALSE)),"",VLOOKUP(CONCATENATE($A89,"_",N$2),'Reference data SID'!$B:$N,13,FALSE))</f>
        <v/>
      </c>
      <c r="O89" s="16" t="str">
        <f>IF(ISERROR(VLOOKUP(CONCATENATE($A89,"_",O$2),'Reference data SID'!$B:$N,13,FALSE)),"",VLOOKUP(CONCATENATE($A89,"_",O$2),'Reference data SID'!$B:$N,13,FALSE))</f>
        <v/>
      </c>
      <c r="P89" s="16" t="str">
        <f>IF(ISERROR(VLOOKUP(CONCATENATE($A89,"_",P$2),'Reference data SID'!$B:$N,13,FALSE)),"",VLOOKUP(CONCATENATE($A89,"_",P$2),'Reference data SID'!$B:$N,13,FALSE))</f>
        <v/>
      </c>
      <c r="Q89" s="16" t="str">
        <f>IF(ISERROR(VLOOKUP(CONCATENATE($A89,"_",Q$2),'Reference data SID'!$B:$N,13,FALSE)),"",VLOOKUP(CONCATENATE($A89,"_",Q$2),'Reference data SID'!$B:$N,13,FALSE))</f>
        <v/>
      </c>
      <c r="R89" s="16" t="str">
        <f>IF(ISERROR(VLOOKUP(CONCATENATE($A89,"_",R$2),'Reference data SID'!$B:$N,13,FALSE)),"",VLOOKUP(CONCATENATE($A89,"_",R$2),'Reference data SID'!$B:$N,13,FALSE))</f>
        <v/>
      </c>
      <c r="S89" s="16" t="str">
        <f>IF(ISERROR(VLOOKUP(CONCATENATE($A89,"_",S$2),'Reference data SID'!$B:$N,13,FALSE)),"",VLOOKUP(CONCATENATE($A89,"_",S$2),'Reference data SID'!$B:$N,13,FALSE))</f>
        <v/>
      </c>
      <c r="T89" s="16" t="str">
        <f>IF(ISERROR(VLOOKUP(CONCATENATE($A89,"_",T$2),'Reference data SID'!$B:$N,13,FALSE)),"",VLOOKUP(CONCATENATE($A89,"_",T$2),'Reference data SID'!$B:$N,13,FALSE))</f>
        <v/>
      </c>
      <c r="U89" s="16" t="str">
        <f>IF(ISERROR(VLOOKUP(CONCATENATE($A89,"_",U$2),'Reference data SID'!$B:$N,13,FALSE)),"",VLOOKUP(CONCATENATE($A89,"_",U$2),'Reference data SID'!$B:$N,13,FALSE))</f>
        <v/>
      </c>
      <c r="V89" s="16" t="str">
        <f>IF(ISERROR(VLOOKUP(CONCATENATE($A89,"_",V$2),'Reference data SID'!$B:$N,13,FALSE)),"",VLOOKUP(CONCATENATE($A89,"_",V$2),'Reference data SID'!$B:$N,13,FALSE))</f>
        <v/>
      </c>
      <c r="W89" s="16" t="str">
        <f>IF(ISERROR(VLOOKUP(CONCATENATE($A89,"_",W$2),'Reference data SID'!$B:$N,13,FALSE)),"",VLOOKUP(CONCATENATE($A89,"_",W$2),'Reference data SID'!$B:$N,13,FALSE))</f>
        <v/>
      </c>
      <c r="X89" s="16" t="str">
        <f>IF(ISERROR(VLOOKUP(CONCATENATE($A89,"_",X$2),'Reference data SID'!$B:$N,13,FALSE)),"",VLOOKUP(CONCATENATE($A89,"_",X$2),'Reference data SID'!$B:$N,13,FALSE))</f>
        <v/>
      </c>
      <c r="Y89" s="17" t="str">
        <f>IF(ISERROR(VLOOKUP(CONCATENATE($A89,"_",Y$2),'Reference data SID'!$B:$N,13,FALSE)),"",VLOOKUP(CONCATENATE($A89,"_",Y$2),'Reference data SID'!$B:$N,13,FALSE))</f>
        <v>558-97-4</v>
      </c>
      <c r="Z89" s="16" t="str">
        <f>IF(ISERROR(VLOOKUP(CONCATENATE($A89,"_",Z$2),'Reference data SID'!$B:$N,13,FALSE)),"",VLOOKUP(CONCATENATE($A89,"_",Z$2),'Reference data SID'!$B:$N,13,FALSE))</f>
        <v/>
      </c>
      <c r="AA89" s="16" t="str">
        <f>IF(ISERROR(VLOOKUP(CONCATENATE($A89,"_",AA$2),'Reference data SID'!$B:$N,13,FALSE)),"",VLOOKUP(CONCATENATE($A89,"_",AA$2),'Reference data SID'!$B:$N,13,FALSE))</f>
        <v/>
      </c>
      <c r="AB89" s="16" t="str">
        <f>IF(ISERROR(VLOOKUP(CONCATENATE($A89,"_",AB$2),'Reference data SID'!$B:$N,13,FALSE)),"",VLOOKUP(CONCATENATE($A89,"_",AB$2),'Reference data SID'!$B:$N,13,FALSE))</f>
        <v/>
      </c>
      <c r="AC89" s="16" t="str">
        <f>IF(ISERROR(VLOOKUP(CONCATENATE($A89,"_",AC$2),'Reference data SID'!$B:$N,13,FALSE)),"",VLOOKUP(CONCATENATE($A89,"_",AC$2),'Reference data SID'!$B:$N,13,FALSE))</f>
        <v/>
      </c>
      <c r="AD89" s="16" t="str">
        <f>IF(ISERROR(VLOOKUP(CONCATENATE($A89,"_",AD$2),'Reference data SID'!$B:$N,13,FALSE)),"",VLOOKUP(CONCATENATE($A89,"_",AD$2),'Reference data SID'!$B:$N,13,FALSE))</f>
        <v/>
      </c>
      <c r="AE89" s="16" t="str">
        <f>IF(ISERROR(VLOOKUP(CONCATENATE($A89,"_",AE$2),'Reference data SID'!$B:$N,13,FALSE)),"",VLOOKUP(CONCATENATE($A89,"_",AE$2),'Reference data SID'!$B:$N,13,FALSE))</f>
        <v/>
      </c>
      <c r="AF89" s="16" t="str">
        <f>IF(ISERROR(VLOOKUP(CONCATENATE($A89,"_",AF$2),'Reference data SID'!$B:$N,13,FALSE)),"",VLOOKUP(CONCATENATE($A89,"_",AF$2),'Reference data SID'!$B:$N,13,FALSE))</f>
        <v/>
      </c>
      <c r="AG89" s="16" t="str">
        <f>IF(ISERROR(VLOOKUP(CONCATENATE($A89,"_",AG$2),'Reference data SID'!$B:$N,13,FALSE)),"",VLOOKUP(CONCATENATE($A89,"_",AG$2),'Reference data SID'!$B:$N,13,FALSE))</f>
        <v/>
      </c>
      <c r="AH89" s="16" t="str">
        <f>IF(ISERROR(VLOOKUP(CONCATENATE($A89,"_",AH$2),'Reference data SID'!$B:$N,13,FALSE)),"",VLOOKUP(CONCATENATE($A89,"_",AH$2),'Reference data SID'!$B:$N,13,FALSE))</f>
        <v/>
      </c>
      <c r="AI89" s="16" t="str">
        <f>IF(ISERROR(VLOOKUP(CONCATENATE($A89,"_",AI$2),'Reference data SID'!$B:$N,13,FALSE)),"",VLOOKUP(CONCATENATE($A89,"_",AI$2),'Reference data SID'!$B:$N,13,FALSE))</f>
        <v/>
      </c>
      <c r="AJ89" s="16" t="str">
        <f>IF(ISERROR(VLOOKUP(CONCATENATE($A89,"_",AJ$2),'Reference data SID'!$B:$N,13,FALSE)),"",VLOOKUP(CONCATENATE($A89,"_",AJ$2),'Reference data SID'!$B:$N,13,FALSE))</f>
        <v/>
      </c>
      <c r="AK89" s="16" t="str">
        <f>IF(ISERROR(VLOOKUP(CONCATENATE($A89,"_",AK$2),'Reference data SID'!$B:$N,13,FALSE)),"",VLOOKUP(CONCATENATE($A89,"_",AK$2),'Reference data SID'!$B:$N,13,FALSE))</f>
        <v/>
      </c>
      <c r="AL89" s="16" t="str">
        <f>IF(ISERROR(VLOOKUP(CONCATENATE($A89,"_",AL$2),'Reference data SID'!$B:$N,13,FALSE)),"",VLOOKUP(CONCATENATE($A89,"_",AL$2),'Reference data SID'!$B:$N,13,FALSE))</f>
        <v/>
      </c>
      <c r="AM89" s="16" t="str">
        <f>IF(ISERROR(VLOOKUP(CONCATENATE($A89,"_",AM$2),'Reference data SID'!$B:$N,13,FALSE)),"",VLOOKUP(CONCATENATE($A89,"_",AM$2),'Reference data SID'!$B:$N,13,FALSE))</f>
        <v/>
      </c>
      <c r="AN89" s="16" t="str">
        <f>IF(ISERROR(VLOOKUP(CONCATENATE($A89,"_",AN$2),'Reference data SID'!$B:$N,13,FALSE)),"",VLOOKUP(CONCATENATE($A89,"_",AN$2),'Reference data SID'!$B:$N,13,FALSE))</f>
        <v/>
      </c>
      <c r="AO89" s="16" t="str">
        <f>IF(ISERROR(VLOOKUP(CONCATENATE($A89,"_",AO$2),'Reference data SID'!$B:$N,13,FALSE)),"",VLOOKUP(CONCATENATE($A89,"_",AO$2),'Reference data SID'!$B:$N,13,FALSE))</f>
        <v/>
      </c>
      <c r="AP89" s="16" t="str">
        <f>IF(ISERROR(VLOOKUP(CONCATENATE($A89,"_",AP$2),'Reference data SID'!$B:$N,13,FALSE)),"",VLOOKUP(CONCATENATE($A89,"_",AP$2),'Reference data SID'!$B:$N,13,FALSE))</f>
        <v/>
      </c>
      <c r="AQ89" s="16" t="str">
        <f>IF(ISERROR(VLOOKUP(CONCATENATE($A89,"_",AQ$2),'Reference data SID'!$B:$N,13,FALSE)),"",VLOOKUP(CONCATENATE($A89,"_",AQ$2),'Reference data SID'!$B:$N,13,FALSE))</f>
        <v/>
      </c>
      <c r="AR89" s="16" t="str">
        <f>IF(ISERROR(VLOOKUP(CONCATENATE($A89,"_",AR$2),'Reference data SID'!$B:$N,13,FALSE)),"",VLOOKUP(CONCATENATE($A89,"_",AR$2),'Reference data SID'!$B:$N,13,FALSE))</f>
        <v/>
      </c>
      <c r="AS89" s="16" t="str">
        <f>IF(ISERROR(VLOOKUP(CONCATENATE($A89,"_",AS$2),'Reference data SID'!$B:$N,13,FALSE)),"",VLOOKUP(CONCATENATE($A89,"_",AS$2),'Reference data SID'!$B:$N,13,FALSE))</f>
        <v/>
      </c>
      <c r="AT89" s="16" t="str">
        <f>IF(ISERROR(VLOOKUP(CONCATENATE($A89,"_",AT$2),'Reference data SID'!$B:$N,13,FALSE)),"",VLOOKUP(CONCATENATE($A89,"_",AT$2),'Reference data SID'!$B:$N,13,FALSE))</f>
        <v/>
      </c>
    </row>
    <row r="90" spans="1:46" x14ac:dyDescent="0.25">
      <c r="A90">
        <v>86</v>
      </c>
      <c r="B90" s="16" t="str">
        <f>IF(ISERROR(VLOOKUP(CONCATENATE($A90,"_",B$2),'Reference data SID'!$B:$N,13,FALSE)),"",VLOOKUP(CONCATENATE($A90,"_",B$2),'Reference data SID'!$B:$N,13,FALSE))</f>
        <v/>
      </c>
      <c r="C90" s="16" t="str">
        <f>IF(ISERROR(VLOOKUP(CONCATENATE($A90,"_",C$2),'Reference data SID'!$B:$N,13,FALSE)),"",VLOOKUP(CONCATENATE($A90,"_",C$2),'Reference data SID'!$B:$N,13,FALSE))</f>
        <v/>
      </c>
      <c r="D90" s="16" t="str">
        <f>IF(ISERROR(VLOOKUP(CONCATENATE($A90,"_",D$2),'Reference data SID'!$B:$N,13,FALSE)),"",VLOOKUP(CONCATENATE($A90,"_",D$2),'Reference data SID'!$B:$N,13,FALSE))</f>
        <v/>
      </c>
      <c r="E90" s="16" t="str">
        <f>IF(ISERROR(VLOOKUP(CONCATENATE($A90,"_",E$2),'Reference data SID'!$B:$N,13,FALSE)),"",VLOOKUP(CONCATENATE($A90,"_",E$2),'Reference data SID'!$B:$N,13,FALSE))</f>
        <v/>
      </c>
      <c r="F90" s="16" t="str">
        <f>IF(ISERROR(VLOOKUP(CONCATENATE($A90,"_",F$2),'Reference data SID'!$B:$N,13,FALSE)),"",VLOOKUP(CONCATENATE($A90,"_",F$2),'Reference data SID'!$B:$N,13,FALSE))</f>
        <v/>
      </c>
      <c r="G90" s="16" t="str">
        <f>IF(ISERROR(VLOOKUP(CONCATENATE($A90,"_",G$2),'Reference data SID'!$B:$N,13,FALSE)),"",VLOOKUP(CONCATENATE($A90,"_",G$2),'Reference data SID'!$B:$N,13,FALSE))</f>
        <v/>
      </c>
      <c r="H90" s="16" t="str">
        <f>IF(ISERROR(VLOOKUP(CONCATENATE($A90,"_",H$2),'Reference data SID'!$B:$N,13,FALSE)),"",VLOOKUP(CONCATENATE($A90,"_",H$2),'Reference data SID'!$B:$N,13,FALSE))</f>
        <v/>
      </c>
      <c r="I90" s="16" t="str">
        <f>IF(ISERROR(VLOOKUP(CONCATENATE($A90,"_",I$2),'Reference data SID'!$B:$N,13,FALSE)),"",VLOOKUP(CONCATENATE($A90,"_",I$2),'Reference data SID'!$B:$N,13,FALSE))</f>
        <v/>
      </c>
      <c r="J90" s="16" t="str">
        <f>IF(ISERROR(VLOOKUP(CONCATENATE($A90,"_",J$2),'Reference data SID'!$B:$N,13,FALSE)),"",VLOOKUP(CONCATENATE($A90,"_",J$2),'Reference data SID'!$B:$N,13,FALSE))</f>
        <v/>
      </c>
      <c r="K90" s="16" t="str">
        <f>IF(ISERROR(VLOOKUP(CONCATENATE($A90,"_",K$2),'Reference data SID'!$B:$N,13,FALSE)),"",VLOOKUP(CONCATENATE($A90,"_",K$2),'Reference data SID'!$B:$N,13,FALSE))</f>
        <v/>
      </c>
      <c r="L90" s="16" t="str">
        <f>IF(ISERROR(VLOOKUP(CONCATENATE($A90,"_",L$2),'Reference data SID'!$B:$N,13,FALSE)),"",VLOOKUP(CONCATENATE($A90,"_",L$2),'Reference data SID'!$B:$N,13,FALSE))</f>
        <v/>
      </c>
      <c r="M90" s="16" t="str">
        <f>IF(ISERROR(VLOOKUP(CONCATENATE($A90,"_",M$2),'Reference data SID'!$B:$N,13,FALSE)),"",VLOOKUP(CONCATENATE($A90,"_",M$2),'Reference data SID'!$B:$N,13,FALSE))</f>
        <v/>
      </c>
      <c r="N90" s="16" t="str">
        <f>IF(ISERROR(VLOOKUP(CONCATENATE($A90,"_",N$2),'Reference data SID'!$B:$N,13,FALSE)),"",VLOOKUP(CONCATENATE($A90,"_",N$2),'Reference data SID'!$B:$N,13,FALSE))</f>
        <v/>
      </c>
      <c r="O90" s="16" t="str">
        <f>IF(ISERROR(VLOOKUP(CONCATENATE($A90,"_",O$2),'Reference data SID'!$B:$N,13,FALSE)),"",VLOOKUP(CONCATENATE($A90,"_",O$2),'Reference data SID'!$B:$N,13,FALSE))</f>
        <v/>
      </c>
      <c r="P90" s="16" t="str">
        <f>IF(ISERROR(VLOOKUP(CONCATENATE($A90,"_",P$2),'Reference data SID'!$B:$N,13,FALSE)),"",VLOOKUP(CONCATENATE($A90,"_",P$2),'Reference data SID'!$B:$N,13,FALSE))</f>
        <v/>
      </c>
      <c r="Q90" s="16" t="str">
        <f>IF(ISERROR(VLOOKUP(CONCATENATE($A90,"_",Q$2),'Reference data SID'!$B:$N,13,FALSE)),"",VLOOKUP(CONCATENATE($A90,"_",Q$2),'Reference data SID'!$B:$N,13,FALSE))</f>
        <v/>
      </c>
      <c r="R90" s="16" t="str">
        <f>IF(ISERROR(VLOOKUP(CONCATENATE($A90,"_",R$2),'Reference data SID'!$B:$N,13,FALSE)),"",VLOOKUP(CONCATENATE($A90,"_",R$2),'Reference data SID'!$B:$N,13,FALSE))</f>
        <v/>
      </c>
      <c r="S90" s="16" t="str">
        <f>IF(ISERROR(VLOOKUP(CONCATENATE($A90,"_",S$2),'Reference data SID'!$B:$N,13,FALSE)),"",VLOOKUP(CONCATENATE($A90,"_",S$2),'Reference data SID'!$B:$N,13,FALSE))</f>
        <v/>
      </c>
      <c r="T90" s="16" t="str">
        <f>IF(ISERROR(VLOOKUP(CONCATENATE($A90,"_",T$2),'Reference data SID'!$B:$N,13,FALSE)),"",VLOOKUP(CONCATENATE($A90,"_",T$2),'Reference data SID'!$B:$N,13,FALSE))</f>
        <v/>
      </c>
      <c r="U90" s="16" t="str">
        <f>IF(ISERROR(VLOOKUP(CONCATENATE($A90,"_",U$2),'Reference data SID'!$B:$N,13,FALSE)),"",VLOOKUP(CONCATENATE($A90,"_",U$2),'Reference data SID'!$B:$N,13,FALSE))</f>
        <v/>
      </c>
      <c r="V90" s="16" t="str">
        <f>IF(ISERROR(VLOOKUP(CONCATENATE($A90,"_",V$2),'Reference data SID'!$B:$N,13,FALSE)),"",VLOOKUP(CONCATENATE($A90,"_",V$2),'Reference data SID'!$B:$N,13,FALSE))</f>
        <v/>
      </c>
      <c r="W90" s="16" t="str">
        <f>IF(ISERROR(VLOOKUP(CONCATENATE($A90,"_",W$2),'Reference data SID'!$B:$N,13,FALSE)),"",VLOOKUP(CONCATENATE($A90,"_",W$2),'Reference data SID'!$B:$N,13,FALSE))</f>
        <v/>
      </c>
      <c r="X90" s="16" t="str">
        <f>IF(ISERROR(VLOOKUP(CONCATENATE($A90,"_",X$2),'Reference data SID'!$B:$N,13,FALSE)),"",VLOOKUP(CONCATENATE($A90,"_",X$2),'Reference data SID'!$B:$N,13,FALSE))</f>
        <v/>
      </c>
      <c r="Y90" s="17" t="str">
        <f>IF(ISERROR(VLOOKUP(CONCATENATE($A90,"_",Y$2),'Reference data SID'!$B:$N,13,FALSE)),"",VLOOKUP(CONCATENATE($A90,"_",Y$2),'Reference data SID'!$B:$N,13,FALSE))</f>
        <v>507-63-1</v>
      </c>
      <c r="Z90" s="16" t="str">
        <f>IF(ISERROR(VLOOKUP(CONCATENATE($A90,"_",Z$2),'Reference data SID'!$B:$N,13,FALSE)),"",VLOOKUP(CONCATENATE($A90,"_",Z$2),'Reference data SID'!$B:$N,13,FALSE))</f>
        <v/>
      </c>
      <c r="AA90" s="16" t="str">
        <f>IF(ISERROR(VLOOKUP(CONCATENATE($A90,"_",AA$2),'Reference data SID'!$B:$N,13,FALSE)),"",VLOOKUP(CONCATENATE($A90,"_",AA$2),'Reference data SID'!$B:$N,13,FALSE))</f>
        <v/>
      </c>
      <c r="AB90" s="16" t="str">
        <f>IF(ISERROR(VLOOKUP(CONCATENATE($A90,"_",AB$2),'Reference data SID'!$B:$N,13,FALSE)),"",VLOOKUP(CONCATENATE($A90,"_",AB$2),'Reference data SID'!$B:$N,13,FALSE))</f>
        <v/>
      </c>
      <c r="AC90" s="16" t="str">
        <f>IF(ISERROR(VLOOKUP(CONCATENATE($A90,"_",AC$2),'Reference data SID'!$B:$N,13,FALSE)),"",VLOOKUP(CONCATENATE($A90,"_",AC$2),'Reference data SID'!$B:$N,13,FALSE))</f>
        <v/>
      </c>
      <c r="AD90" s="16" t="str">
        <f>IF(ISERROR(VLOOKUP(CONCATENATE($A90,"_",AD$2),'Reference data SID'!$B:$N,13,FALSE)),"",VLOOKUP(CONCATENATE($A90,"_",AD$2),'Reference data SID'!$B:$N,13,FALSE))</f>
        <v/>
      </c>
      <c r="AE90" s="16" t="str">
        <f>IF(ISERROR(VLOOKUP(CONCATENATE($A90,"_",AE$2),'Reference data SID'!$B:$N,13,FALSE)),"",VLOOKUP(CONCATENATE($A90,"_",AE$2),'Reference data SID'!$B:$N,13,FALSE))</f>
        <v/>
      </c>
      <c r="AF90" s="16" t="str">
        <f>IF(ISERROR(VLOOKUP(CONCATENATE($A90,"_",AF$2),'Reference data SID'!$B:$N,13,FALSE)),"",VLOOKUP(CONCATENATE($A90,"_",AF$2),'Reference data SID'!$B:$N,13,FALSE))</f>
        <v/>
      </c>
      <c r="AG90" s="16" t="str">
        <f>IF(ISERROR(VLOOKUP(CONCATENATE($A90,"_",AG$2),'Reference data SID'!$B:$N,13,FALSE)),"",VLOOKUP(CONCATENATE($A90,"_",AG$2),'Reference data SID'!$B:$N,13,FALSE))</f>
        <v/>
      </c>
      <c r="AH90" s="16" t="str">
        <f>IF(ISERROR(VLOOKUP(CONCATENATE($A90,"_",AH$2),'Reference data SID'!$B:$N,13,FALSE)),"",VLOOKUP(CONCATENATE($A90,"_",AH$2),'Reference data SID'!$B:$N,13,FALSE))</f>
        <v/>
      </c>
      <c r="AI90" s="16" t="str">
        <f>IF(ISERROR(VLOOKUP(CONCATENATE($A90,"_",AI$2),'Reference data SID'!$B:$N,13,FALSE)),"",VLOOKUP(CONCATENATE($A90,"_",AI$2),'Reference data SID'!$B:$N,13,FALSE))</f>
        <v/>
      </c>
      <c r="AJ90" s="16" t="str">
        <f>IF(ISERROR(VLOOKUP(CONCATENATE($A90,"_",AJ$2),'Reference data SID'!$B:$N,13,FALSE)),"",VLOOKUP(CONCATENATE($A90,"_",AJ$2),'Reference data SID'!$B:$N,13,FALSE))</f>
        <v/>
      </c>
      <c r="AK90" s="16" t="str">
        <f>IF(ISERROR(VLOOKUP(CONCATENATE($A90,"_",AK$2),'Reference data SID'!$B:$N,13,FALSE)),"",VLOOKUP(CONCATENATE($A90,"_",AK$2),'Reference data SID'!$B:$N,13,FALSE))</f>
        <v/>
      </c>
      <c r="AL90" s="16" t="str">
        <f>IF(ISERROR(VLOOKUP(CONCATENATE($A90,"_",AL$2),'Reference data SID'!$B:$N,13,FALSE)),"",VLOOKUP(CONCATENATE($A90,"_",AL$2),'Reference data SID'!$B:$N,13,FALSE))</f>
        <v/>
      </c>
      <c r="AM90" s="16" t="str">
        <f>IF(ISERROR(VLOOKUP(CONCATENATE($A90,"_",AM$2),'Reference data SID'!$B:$N,13,FALSE)),"",VLOOKUP(CONCATENATE($A90,"_",AM$2),'Reference data SID'!$B:$N,13,FALSE))</f>
        <v/>
      </c>
      <c r="AN90" s="16" t="str">
        <f>IF(ISERROR(VLOOKUP(CONCATENATE($A90,"_",AN$2),'Reference data SID'!$B:$N,13,FALSE)),"",VLOOKUP(CONCATENATE($A90,"_",AN$2),'Reference data SID'!$B:$N,13,FALSE))</f>
        <v/>
      </c>
      <c r="AO90" s="16" t="str">
        <f>IF(ISERROR(VLOOKUP(CONCATENATE($A90,"_",AO$2),'Reference data SID'!$B:$N,13,FALSE)),"",VLOOKUP(CONCATENATE($A90,"_",AO$2),'Reference data SID'!$B:$N,13,FALSE))</f>
        <v/>
      </c>
      <c r="AP90" s="16" t="str">
        <f>IF(ISERROR(VLOOKUP(CONCATENATE($A90,"_",AP$2),'Reference data SID'!$B:$N,13,FALSE)),"",VLOOKUP(CONCATENATE($A90,"_",AP$2),'Reference data SID'!$B:$N,13,FALSE))</f>
        <v/>
      </c>
      <c r="AQ90" s="16" t="str">
        <f>IF(ISERROR(VLOOKUP(CONCATENATE($A90,"_",AQ$2),'Reference data SID'!$B:$N,13,FALSE)),"",VLOOKUP(CONCATENATE($A90,"_",AQ$2),'Reference data SID'!$B:$N,13,FALSE))</f>
        <v/>
      </c>
      <c r="AR90" s="16" t="str">
        <f>IF(ISERROR(VLOOKUP(CONCATENATE($A90,"_",AR$2),'Reference data SID'!$B:$N,13,FALSE)),"",VLOOKUP(CONCATENATE($A90,"_",AR$2),'Reference data SID'!$B:$N,13,FALSE))</f>
        <v/>
      </c>
      <c r="AS90" s="16" t="str">
        <f>IF(ISERROR(VLOOKUP(CONCATENATE($A90,"_",AS$2),'Reference data SID'!$B:$N,13,FALSE)),"",VLOOKUP(CONCATENATE($A90,"_",AS$2),'Reference data SID'!$B:$N,13,FALSE))</f>
        <v/>
      </c>
      <c r="AT90" s="16" t="str">
        <f>IF(ISERROR(VLOOKUP(CONCATENATE($A90,"_",AT$2),'Reference data SID'!$B:$N,13,FALSE)),"",VLOOKUP(CONCATENATE($A90,"_",AT$2),'Reference data SID'!$B:$N,13,FALSE))</f>
        <v/>
      </c>
    </row>
    <row r="91" spans="1:46" x14ac:dyDescent="0.25">
      <c r="A91">
        <v>87</v>
      </c>
      <c r="B91" s="16" t="str">
        <f>IF(ISERROR(VLOOKUP(CONCATENATE($A91,"_",B$2),'Reference data SID'!$B:$N,13,FALSE)),"",VLOOKUP(CONCATENATE($A91,"_",B$2),'Reference data SID'!$B:$N,13,FALSE))</f>
        <v/>
      </c>
      <c r="C91" s="16" t="str">
        <f>IF(ISERROR(VLOOKUP(CONCATENATE($A91,"_",C$2),'Reference data SID'!$B:$N,13,FALSE)),"",VLOOKUP(CONCATENATE($A91,"_",C$2),'Reference data SID'!$B:$N,13,FALSE))</f>
        <v/>
      </c>
      <c r="D91" s="16" t="str">
        <f>IF(ISERROR(VLOOKUP(CONCATENATE($A91,"_",D$2),'Reference data SID'!$B:$N,13,FALSE)),"",VLOOKUP(CONCATENATE($A91,"_",D$2),'Reference data SID'!$B:$N,13,FALSE))</f>
        <v/>
      </c>
      <c r="E91" s="16" t="str">
        <f>IF(ISERROR(VLOOKUP(CONCATENATE($A91,"_",E$2),'Reference data SID'!$B:$N,13,FALSE)),"",VLOOKUP(CONCATENATE($A91,"_",E$2),'Reference data SID'!$B:$N,13,FALSE))</f>
        <v/>
      </c>
      <c r="F91" s="16" t="str">
        <f>IF(ISERROR(VLOOKUP(CONCATENATE($A91,"_",F$2),'Reference data SID'!$B:$N,13,FALSE)),"",VLOOKUP(CONCATENATE($A91,"_",F$2),'Reference data SID'!$B:$N,13,FALSE))</f>
        <v/>
      </c>
      <c r="G91" s="16" t="str">
        <f>IF(ISERROR(VLOOKUP(CONCATENATE($A91,"_",G$2),'Reference data SID'!$B:$N,13,FALSE)),"",VLOOKUP(CONCATENATE($A91,"_",G$2),'Reference data SID'!$B:$N,13,FALSE))</f>
        <v/>
      </c>
      <c r="H91" s="16" t="str">
        <f>IF(ISERROR(VLOOKUP(CONCATENATE($A91,"_",H$2),'Reference data SID'!$B:$N,13,FALSE)),"",VLOOKUP(CONCATENATE($A91,"_",H$2),'Reference data SID'!$B:$N,13,FALSE))</f>
        <v/>
      </c>
      <c r="I91" s="16" t="str">
        <f>IF(ISERROR(VLOOKUP(CONCATENATE($A91,"_",I$2),'Reference data SID'!$B:$N,13,FALSE)),"",VLOOKUP(CONCATENATE($A91,"_",I$2),'Reference data SID'!$B:$N,13,FALSE))</f>
        <v/>
      </c>
      <c r="J91" s="16" t="str">
        <f>IF(ISERROR(VLOOKUP(CONCATENATE($A91,"_",J$2),'Reference data SID'!$B:$N,13,FALSE)),"",VLOOKUP(CONCATENATE($A91,"_",J$2),'Reference data SID'!$B:$N,13,FALSE))</f>
        <v/>
      </c>
      <c r="K91" s="16" t="str">
        <f>IF(ISERROR(VLOOKUP(CONCATENATE($A91,"_",K$2),'Reference data SID'!$B:$N,13,FALSE)),"",VLOOKUP(CONCATENATE($A91,"_",K$2),'Reference data SID'!$B:$N,13,FALSE))</f>
        <v/>
      </c>
      <c r="L91" s="16" t="str">
        <f>IF(ISERROR(VLOOKUP(CONCATENATE($A91,"_",L$2),'Reference data SID'!$B:$N,13,FALSE)),"",VLOOKUP(CONCATENATE($A91,"_",L$2),'Reference data SID'!$B:$N,13,FALSE))</f>
        <v/>
      </c>
      <c r="M91" s="16" t="str">
        <f>IF(ISERROR(VLOOKUP(CONCATENATE($A91,"_",M$2),'Reference data SID'!$B:$N,13,FALSE)),"",VLOOKUP(CONCATENATE($A91,"_",M$2),'Reference data SID'!$B:$N,13,FALSE))</f>
        <v/>
      </c>
      <c r="N91" s="16" t="str">
        <f>IF(ISERROR(VLOOKUP(CONCATENATE($A91,"_",N$2),'Reference data SID'!$B:$N,13,FALSE)),"",VLOOKUP(CONCATENATE($A91,"_",N$2),'Reference data SID'!$B:$N,13,FALSE))</f>
        <v/>
      </c>
      <c r="O91" s="16" t="str">
        <f>IF(ISERROR(VLOOKUP(CONCATENATE($A91,"_",O$2),'Reference data SID'!$B:$N,13,FALSE)),"",VLOOKUP(CONCATENATE($A91,"_",O$2),'Reference data SID'!$B:$N,13,FALSE))</f>
        <v/>
      </c>
      <c r="P91" s="16" t="str">
        <f>IF(ISERROR(VLOOKUP(CONCATENATE($A91,"_",P$2),'Reference data SID'!$B:$N,13,FALSE)),"",VLOOKUP(CONCATENATE($A91,"_",P$2),'Reference data SID'!$B:$N,13,FALSE))</f>
        <v/>
      </c>
      <c r="Q91" s="16" t="str">
        <f>IF(ISERROR(VLOOKUP(CONCATENATE($A91,"_",Q$2),'Reference data SID'!$B:$N,13,FALSE)),"",VLOOKUP(CONCATENATE($A91,"_",Q$2),'Reference data SID'!$B:$N,13,FALSE))</f>
        <v/>
      </c>
      <c r="R91" s="16" t="str">
        <f>IF(ISERROR(VLOOKUP(CONCATENATE($A91,"_",R$2),'Reference data SID'!$B:$N,13,FALSE)),"",VLOOKUP(CONCATENATE($A91,"_",R$2),'Reference data SID'!$B:$N,13,FALSE))</f>
        <v/>
      </c>
      <c r="S91" s="16" t="str">
        <f>IF(ISERROR(VLOOKUP(CONCATENATE($A91,"_",S$2),'Reference data SID'!$B:$N,13,FALSE)),"",VLOOKUP(CONCATENATE($A91,"_",S$2),'Reference data SID'!$B:$N,13,FALSE))</f>
        <v/>
      </c>
      <c r="T91" s="16" t="str">
        <f>IF(ISERROR(VLOOKUP(CONCATENATE($A91,"_",T$2),'Reference data SID'!$B:$N,13,FALSE)),"",VLOOKUP(CONCATENATE($A91,"_",T$2),'Reference data SID'!$B:$N,13,FALSE))</f>
        <v/>
      </c>
      <c r="U91" s="16" t="str">
        <f>IF(ISERROR(VLOOKUP(CONCATENATE($A91,"_",U$2),'Reference data SID'!$B:$N,13,FALSE)),"",VLOOKUP(CONCATENATE($A91,"_",U$2),'Reference data SID'!$B:$N,13,FALSE))</f>
        <v/>
      </c>
      <c r="V91" s="16" t="str">
        <f>IF(ISERROR(VLOOKUP(CONCATENATE($A91,"_",V$2),'Reference data SID'!$B:$N,13,FALSE)),"",VLOOKUP(CONCATENATE($A91,"_",V$2),'Reference data SID'!$B:$N,13,FALSE))</f>
        <v/>
      </c>
      <c r="W91" s="16" t="str">
        <f>IF(ISERROR(VLOOKUP(CONCATENATE($A91,"_",W$2),'Reference data SID'!$B:$N,13,FALSE)),"",VLOOKUP(CONCATENATE($A91,"_",W$2),'Reference data SID'!$B:$N,13,FALSE))</f>
        <v/>
      </c>
      <c r="X91" s="16" t="str">
        <f>IF(ISERROR(VLOOKUP(CONCATENATE($A91,"_",X$2),'Reference data SID'!$B:$N,13,FALSE)),"",VLOOKUP(CONCATENATE($A91,"_",X$2),'Reference data SID'!$B:$N,13,FALSE))</f>
        <v/>
      </c>
      <c r="Y91" s="17" t="str">
        <f>IF(ISERROR(VLOOKUP(CONCATENATE($A91,"_",Y$2),'Reference data SID'!$B:$N,13,FALSE)),"",VLOOKUP(CONCATENATE($A91,"_",Y$2),'Reference data SID'!$B:$N,13,FALSE))</f>
        <v>423-62-1</v>
      </c>
      <c r="Z91" s="16" t="str">
        <f>IF(ISERROR(VLOOKUP(CONCATENATE($A91,"_",Z$2),'Reference data SID'!$B:$N,13,FALSE)),"",VLOOKUP(CONCATENATE($A91,"_",Z$2),'Reference data SID'!$B:$N,13,FALSE))</f>
        <v/>
      </c>
      <c r="AA91" s="16" t="str">
        <f>IF(ISERROR(VLOOKUP(CONCATENATE($A91,"_",AA$2),'Reference data SID'!$B:$N,13,FALSE)),"",VLOOKUP(CONCATENATE($A91,"_",AA$2),'Reference data SID'!$B:$N,13,FALSE))</f>
        <v/>
      </c>
      <c r="AB91" s="16" t="str">
        <f>IF(ISERROR(VLOOKUP(CONCATENATE($A91,"_",AB$2),'Reference data SID'!$B:$N,13,FALSE)),"",VLOOKUP(CONCATENATE($A91,"_",AB$2),'Reference data SID'!$B:$N,13,FALSE))</f>
        <v/>
      </c>
      <c r="AC91" s="16" t="str">
        <f>IF(ISERROR(VLOOKUP(CONCATENATE($A91,"_",AC$2),'Reference data SID'!$B:$N,13,FALSE)),"",VLOOKUP(CONCATENATE($A91,"_",AC$2),'Reference data SID'!$B:$N,13,FALSE))</f>
        <v/>
      </c>
      <c r="AD91" s="16" t="str">
        <f>IF(ISERROR(VLOOKUP(CONCATENATE($A91,"_",AD$2),'Reference data SID'!$B:$N,13,FALSE)),"",VLOOKUP(CONCATENATE($A91,"_",AD$2),'Reference data SID'!$B:$N,13,FALSE))</f>
        <v/>
      </c>
      <c r="AE91" s="16" t="str">
        <f>IF(ISERROR(VLOOKUP(CONCATENATE($A91,"_",AE$2),'Reference data SID'!$B:$N,13,FALSE)),"",VLOOKUP(CONCATENATE($A91,"_",AE$2),'Reference data SID'!$B:$N,13,FALSE))</f>
        <v/>
      </c>
      <c r="AF91" s="16" t="str">
        <f>IF(ISERROR(VLOOKUP(CONCATENATE($A91,"_",AF$2),'Reference data SID'!$B:$N,13,FALSE)),"",VLOOKUP(CONCATENATE($A91,"_",AF$2),'Reference data SID'!$B:$N,13,FALSE))</f>
        <v/>
      </c>
      <c r="AG91" s="16" t="str">
        <f>IF(ISERROR(VLOOKUP(CONCATENATE($A91,"_",AG$2),'Reference data SID'!$B:$N,13,FALSE)),"",VLOOKUP(CONCATENATE($A91,"_",AG$2),'Reference data SID'!$B:$N,13,FALSE))</f>
        <v/>
      </c>
      <c r="AH91" s="16" t="str">
        <f>IF(ISERROR(VLOOKUP(CONCATENATE($A91,"_",AH$2),'Reference data SID'!$B:$N,13,FALSE)),"",VLOOKUP(CONCATENATE($A91,"_",AH$2),'Reference data SID'!$B:$N,13,FALSE))</f>
        <v/>
      </c>
      <c r="AI91" s="16" t="str">
        <f>IF(ISERROR(VLOOKUP(CONCATENATE($A91,"_",AI$2),'Reference data SID'!$B:$N,13,FALSE)),"",VLOOKUP(CONCATENATE($A91,"_",AI$2),'Reference data SID'!$B:$N,13,FALSE))</f>
        <v/>
      </c>
      <c r="AJ91" s="16" t="str">
        <f>IF(ISERROR(VLOOKUP(CONCATENATE($A91,"_",AJ$2),'Reference data SID'!$B:$N,13,FALSE)),"",VLOOKUP(CONCATENATE($A91,"_",AJ$2),'Reference data SID'!$B:$N,13,FALSE))</f>
        <v/>
      </c>
      <c r="AK91" s="16" t="str">
        <f>IF(ISERROR(VLOOKUP(CONCATENATE($A91,"_",AK$2),'Reference data SID'!$B:$N,13,FALSE)),"",VLOOKUP(CONCATENATE($A91,"_",AK$2),'Reference data SID'!$B:$N,13,FALSE))</f>
        <v/>
      </c>
      <c r="AL91" s="16" t="str">
        <f>IF(ISERROR(VLOOKUP(CONCATENATE($A91,"_",AL$2),'Reference data SID'!$B:$N,13,FALSE)),"",VLOOKUP(CONCATENATE($A91,"_",AL$2),'Reference data SID'!$B:$N,13,FALSE))</f>
        <v/>
      </c>
      <c r="AM91" s="16" t="str">
        <f>IF(ISERROR(VLOOKUP(CONCATENATE($A91,"_",AM$2),'Reference data SID'!$B:$N,13,FALSE)),"",VLOOKUP(CONCATENATE($A91,"_",AM$2),'Reference data SID'!$B:$N,13,FALSE))</f>
        <v/>
      </c>
      <c r="AN91" s="16" t="str">
        <f>IF(ISERROR(VLOOKUP(CONCATENATE($A91,"_",AN$2),'Reference data SID'!$B:$N,13,FALSE)),"",VLOOKUP(CONCATENATE($A91,"_",AN$2),'Reference data SID'!$B:$N,13,FALSE))</f>
        <v/>
      </c>
      <c r="AO91" s="16" t="str">
        <f>IF(ISERROR(VLOOKUP(CONCATENATE($A91,"_",AO$2),'Reference data SID'!$B:$N,13,FALSE)),"",VLOOKUP(CONCATENATE($A91,"_",AO$2),'Reference data SID'!$B:$N,13,FALSE))</f>
        <v/>
      </c>
      <c r="AP91" s="16" t="str">
        <f>IF(ISERROR(VLOOKUP(CONCATENATE($A91,"_",AP$2),'Reference data SID'!$B:$N,13,FALSE)),"",VLOOKUP(CONCATENATE($A91,"_",AP$2),'Reference data SID'!$B:$N,13,FALSE))</f>
        <v/>
      </c>
      <c r="AQ91" s="16" t="str">
        <f>IF(ISERROR(VLOOKUP(CONCATENATE($A91,"_",AQ$2),'Reference data SID'!$B:$N,13,FALSE)),"",VLOOKUP(CONCATENATE($A91,"_",AQ$2),'Reference data SID'!$B:$N,13,FALSE))</f>
        <v/>
      </c>
      <c r="AR91" s="16" t="str">
        <f>IF(ISERROR(VLOOKUP(CONCATENATE($A91,"_",AR$2),'Reference data SID'!$B:$N,13,FALSE)),"",VLOOKUP(CONCATENATE($A91,"_",AR$2),'Reference data SID'!$B:$N,13,FALSE))</f>
        <v/>
      </c>
      <c r="AS91" s="16" t="str">
        <f>IF(ISERROR(VLOOKUP(CONCATENATE($A91,"_",AS$2),'Reference data SID'!$B:$N,13,FALSE)),"",VLOOKUP(CONCATENATE($A91,"_",AS$2),'Reference data SID'!$B:$N,13,FALSE))</f>
        <v/>
      </c>
      <c r="AT91" s="16" t="str">
        <f>IF(ISERROR(VLOOKUP(CONCATENATE($A91,"_",AT$2),'Reference data SID'!$B:$N,13,FALSE)),"",VLOOKUP(CONCATENATE($A91,"_",AT$2),'Reference data SID'!$B:$N,13,FALSE))</f>
        <v/>
      </c>
    </row>
    <row r="92" spans="1:46" x14ac:dyDescent="0.25">
      <c r="A92">
        <v>88</v>
      </c>
      <c r="B92" s="16" t="str">
        <f>IF(ISERROR(VLOOKUP(CONCATENATE($A92,"_",B$2),'Reference data SID'!$B:$N,13,FALSE)),"",VLOOKUP(CONCATENATE($A92,"_",B$2),'Reference data SID'!$B:$N,13,FALSE))</f>
        <v/>
      </c>
      <c r="C92" s="16" t="str">
        <f>IF(ISERROR(VLOOKUP(CONCATENATE($A92,"_",C$2),'Reference data SID'!$B:$N,13,FALSE)),"",VLOOKUP(CONCATENATE($A92,"_",C$2),'Reference data SID'!$B:$N,13,FALSE))</f>
        <v/>
      </c>
      <c r="D92" s="16" t="str">
        <f>IF(ISERROR(VLOOKUP(CONCATENATE($A92,"_",D$2),'Reference data SID'!$B:$N,13,FALSE)),"",VLOOKUP(CONCATENATE($A92,"_",D$2),'Reference data SID'!$B:$N,13,FALSE))</f>
        <v/>
      </c>
      <c r="E92" s="16" t="str">
        <f>IF(ISERROR(VLOOKUP(CONCATENATE($A92,"_",E$2),'Reference data SID'!$B:$N,13,FALSE)),"",VLOOKUP(CONCATENATE($A92,"_",E$2),'Reference data SID'!$B:$N,13,FALSE))</f>
        <v/>
      </c>
      <c r="F92" s="16" t="str">
        <f>IF(ISERROR(VLOOKUP(CONCATENATE($A92,"_",F$2),'Reference data SID'!$B:$N,13,FALSE)),"",VLOOKUP(CONCATENATE($A92,"_",F$2),'Reference data SID'!$B:$N,13,FALSE))</f>
        <v/>
      </c>
      <c r="G92" s="16" t="str">
        <f>IF(ISERROR(VLOOKUP(CONCATENATE($A92,"_",G$2),'Reference data SID'!$B:$N,13,FALSE)),"",VLOOKUP(CONCATENATE($A92,"_",G$2),'Reference data SID'!$B:$N,13,FALSE))</f>
        <v/>
      </c>
      <c r="H92" s="16" t="str">
        <f>IF(ISERROR(VLOOKUP(CONCATENATE($A92,"_",H$2),'Reference data SID'!$B:$N,13,FALSE)),"",VLOOKUP(CONCATENATE($A92,"_",H$2),'Reference data SID'!$B:$N,13,FALSE))</f>
        <v/>
      </c>
      <c r="I92" s="16" t="str">
        <f>IF(ISERROR(VLOOKUP(CONCATENATE($A92,"_",I$2),'Reference data SID'!$B:$N,13,FALSE)),"",VLOOKUP(CONCATENATE($A92,"_",I$2),'Reference data SID'!$B:$N,13,FALSE))</f>
        <v/>
      </c>
      <c r="J92" s="16" t="str">
        <f>IF(ISERROR(VLOOKUP(CONCATENATE($A92,"_",J$2),'Reference data SID'!$B:$N,13,FALSE)),"",VLOOKUP(CONCATENATE($A92,"_",J$2),'Reference data SID'!$B:$N,13,FALSE))</f>
        <v/>
      </c>
      <c r="K92" s="16" t="str">
        <f>IF(ISERROR(VLOOKUP(CONCATENATE($A92,"_",K$2),'Reference data SID'!$B:$N,13,FALSE)),"",VLOOKUP(CONCATENATE($A92,"_",K$2),'Reference data SID'!$B:$N,13,FALSE))</f>
        <v/>
      </c>
      <c r="L92" s="16" t="str">
        <f>IF(ISERROR(VLOOKUP(CONCATENATE($A92,"_",L$2),'Reference data SID'!$B:$N,13,FALSE)),"",VLOOKUP(CONCATENATE($A92,"_",L$2),'Reference data SID'!$B:$N,13,FALSE))</f>
        <v/>
      </c>
      <c r="M92" s="16" t="str">
        <f>IF(ISERROR(VLOOKUP(CONCATENATE($A92,"_",M$2),'Reference data SID'!$B:$N,13,FALSE)),"",VLOOKUP(CONCATENATE($A92,"_",M$2),'Reference data SID'!$B:$N,13,FALSE))</f>
        <v/>
      </c>
      <c r="N92" s="16" t="str">
        <f>IF(ISERROR(VLOOKUP(CONCATENATE($A92,"_",N$2),'Reference data SID'!$B:$N,13,FALSE)),"",VLOOKUP(CONCATENATE($A92,"_",N$2),'Reference data SID'!$B:$N,13,FALSE))</f>
        <v/>
      </c>
      <c r="O92" s="16" t="str">
        <f>IF(ISERROR(VLOOKUP(CONCATENATE($A92,"_",O$2),'Reference data SID'!$B:$N,13,FALSE)),"",VLOOKUP(CONCATENATE($A92,"_",O$2),'Reference data SID'!$B:$N,13,FALSE))</f>
        <v/>
      </c>
      <c r="P92" s="16" t="str">
        <f>IF(ISERROR(VLOOKUP(CONCATENATE($A92,"_",P$2),'Reference data SID'!$B:$N,13,FALSE)),"",VLOOKUP(CONCATENATE($A92,"_",P$2),'Reference data SID'!$B:$N,13,FALSE))</f>
        <v/>
      </c>
      <c r="Q92" s="16" t="str">
        <f>IF(ISERROR(VLOOKUP(CONCATENATE($A92,"_",Q$2),'Reference data SID'!$B:$N,13,FALSE)),"",VLOOKUP(CONCATENATE($A92,"_",Q$2),'Reference data SID'!$B:$N,13,FALSE))</f>
        <v/>
      </c>
      <c r="R92" s="16" t="str">
        <f>IF(ISERROR(VLOOKUP(CONCATENATE($A92,"_",R$2),'Reference data SID'!$B:$N,13,FALSE)),"",VLOOKUP(CONCATENATE($A92,"_",R$2),'Reference data SID'!$B:$N,13,FALSE))</f>
        <v/>
      </c>
      <c r="S92" s="16" t="str">
        <f>IF(ISERROR(VLOOKUP(CONCATENATE($A92,"_",S$2),'Reference data SID'!$B:$N,13,FALSE)),"",VLOOKUP(CONCATENATE($A92,"_",S$2),'Reference data SID'!$B:$N,13,FALSE))</f>
        <v/>
      </c>
      <c r="T92" s="16" t="str">
        <f>IF(ISERROR(VLOOKUP(CONCATENATE($A92,"_",T$2),'Reference data SID'!$B:$N,13,FALSE)),"",VLOOKUP(CONCATENATE($A92,"_",T$2),'Reference data SID'!$B:$N,13,FALSE))</f>
        <v/>
      </c>
      <c r="U92" s="16" t="str">
        <f>IF(ISERROR(VLOOKUP(CONCATENATE($A92,"_",U$2),'Reference data SID'!$B:$N,13,FALSE)),"",VLOOKUP(CONCATENATE($A92,"_",U$2),'Reference data SID'!$B:$N,13,FALSE))</f>
        <v/>
      </c>
      <c r="V92" s="16" t="str">
        <f>IF(ISERROR(VLOOKUP(CONCATENATE($A92,"_",V$2),'Reference data SID'!$B:$N,13,FALSE)),"",VLOOKUP(CONCATENATE($A92,"_",V$2),'Reference data SID'!$B:$N,13,FALSE))</f>
        <v/>
      </c>
      <c r="W92" s="16" t="str">
        <f>IF(ISERROR(VLOOKUP(CONCATENATE($A92,"_",W$2),'Reference data SID'!$B:$N,13,FALSE)),"",VLOOKUP(CONCATENATE($A92,"_",W$2),'Reference data SID'!$B:$N,13,FALSE))</f>
        <v/>
      </c>
      <c r="X92" s="16" t="str">
        <f>IF(ISERROR(VLOOKUP(CONCATENATE($A92,"_",X$2),'Reference data SID'!$B:$N,13,FALSE)),"",VLOOKUP(CONCATENATE($A92,"_",X$2),'Reference data SID'!$B:$N,13,FALSE))</f>
        <v/>
      </c>
      <c r="Y92" s="17" t="str">
        <f>IF(ISERROR(VLOOKUP(CONCATENATE($A92,"_",Y$2),'Reference data SID'!$B:$N,13,FALSE)),"",VLOOKUP(CONCATENATE($A92,"_",Y$2),'Reference data SID'!$B:$N,13,FALSE))</f>
        <v>376-27-2</v>
      </c>
      <c r="Z92" s="16" t="str">
        <f>IF(ISERROR(VLOOKUP(CONCATENATE($A92,"_",Z$2),'Reference data SID'!$B:$N,13,FALSE)),"",VLOOKUP(CONCATENATE($A92,"_",Z$2),'Reference data SID'!$B:$N,13,FALSE))</f>
        <v/>
      </c>
      <c r="AA92" s="16" t="str">
        <f>IF(ISERROR(VLOOKUP(CONCATENATE($A92,"_",AA$2),'Reference data SID'!$B:$N,13,FALSE)),"",VLOOKUP(CONCATENATE($A92,"_",AA$2),'Reference data SID'!$B:$N,13,FALSE))</f>
        <v/>
      </c>
      <c r="AB92" s="16" t="str">
        <f>IF(ISERROR(VLOOKUP(CONCATENATE($A92,"_",AB$2),'Reference data SID'!$B:$N,13,FALSE)),"",VLOOKUP(CONCATENATE($A92,"_",AB$2),'Reference data SID'!$B:$N,13,FALSE))</f>
        <v/>
      </c>
      <c r="AC92" s="16" t="str">
        <f>IF(ISERROR(VLOOKUP(CONCATENATE($A92,"_",AC$2),'Reference data SID'!$B:$N,13,FALSE)),"",VLOOKUP(CONCATENATE($A92,"_",AC$2),'Reference data SID'!$B:$N,13,FALSE))</f>
        <v/>
      </c>
      <c r="AD92" s="16" t="str">
        <f>IF(ISERROR(VLOOKUP(CONCATENATE($A92,"_",AD$2),'Reference data SID'!$B:$N,13,FALSE)),"",VLOOKUP(CONCATENATE($A92,"_",AD$2),'Reference data SID'!$B:$N,13,FALSE))</f>
        <v/>
      </c>
      <c r="AE92" s="16" t="str">
        <f>IF(ISERROR(VLOOKUP(CONCATENATE($A92,"_",AE$2),'Reference data SID'!$B:$N,13,FALSE)),"",VLOOKUP(CONCATENATE($A92,"_",AE$2),'Reference data SID'!$B:$N,13,FALSE))</f>
        <v/>
      </c>
      <c r="AF92" s="16" t="str">
        <f>IF(ISERROR(VLOOKUP(CONCATENATE($A92,"_",AF$2),'Reference data SID'!$B:$N,13,FALSE)),"",VLOOKUP(CONCATENATE($A92,"_",AF$2),'Reference data SID'!$B:$N,13,FALSE))</f>
        <v/>
      </c>
      <c r="AG92" s="16" t="str">
        <f>IF(ISERROR(VLOOKUP(CONCATENATE($A92,"_",AG$2),'Reference data SID'!$B:$N,13,FALSE)),"",VLOOKUP(CONCATENATE($A92,"_",AG$2),'Reference data SID'!$B:$N,13,FALSE))</f>
        <v/>
      </c>
      <c r="AH92" s="16" t="str">
        <f>IF(ISERROR(VLOOKUP(CONCATENATE($A92,"_",AH$2),'Reference data SID'!$B:$N,13,FALSE)),"",VLOOKUP(CONCATENATE($A92,"_",AH$2),'Reference data SID'!$B:$N,13,FALSE))</f>
        <v/>
      </c>
      <c r="AI92" s="16" t="str">
        <f>IF(ISERROR(VLOOKUP(CONCATENATE($A92,"_",AI$2),'Reference data SID'!$B:$N,13,FALSE)),"",VLOOKUP(CONCATENATE($A92,"_",AI$2),'Reference data SID'!$B:$N,13,FALSE))</f>
        <v/>
      </c>
      <c r="AJ92" s="16" t="str">
        <f>IF(ISERROR(VLOOKUP(CONCATENATE($A92,"_",AJ$2),'Reference data SID'!$B:$N,13,FALSE)),"",VLOOKUP(CONCATENATE($A92,"_",AJ$2),'Reference data SID'!$B:$N,13,FALSE))</f>
        <v/>
      </c>
      <c r="AK92" s="16" t="str">
        <f>IF(ISERROR(VLOOKUP(CONCATENATE($A92,"_",AK$2),'Reference data SID'!$B:$N,13,FALSE)),"",VLOOKUP(CONCATENATE($A92,"_",AK$2),'Reference data SID'!$B:$N,13,FALSE))</f>
        <v/>
      </c>
      <c r="AL92" s="16" t="str">
        <f>IF(ISERROR(VLOOKUP(CONCATENATE($A92,"_",AL$2),'Reference data SID'!$B:$N,13,FALSE)),"",VLOOKUP(CONCATENATE($A92,"_",AL$2),'Reference data SID'!$B:$N,13,FALSE))</f>
        <v/>
      </c>
      <c r="AM92" s="16" t="str">
        <f>IF(ISERROR(VLOOKUP(CONCATENATE($A92,"_",AM$2),'Reference data SID'!$B:$N,13,FALSE)),"",VLOOKUP(CONCATENATE($A92,"_",AM$2),'Reference data SID'!$B:$N,13,FALSE))</f>
        <v/>
      </c>
      <c r="AN92" s="16" t="str">
        <f>IF(ISERROR(VLOOKUP(CONCATENATE($A92,"_",AN$2),'Reference data SID'!$B:$N,13,FALSE)),"",VLOOKUP(CONCATENATE($A92,"_",AN$2),'Reference data SID'!$B:$N,13,FALSE))</f>
        <v/>
      </c>
      <c r="AO92" s="16" t="str">
        <f>IF(ISERROR(VLOOKUP(CONCATENATE($A92,"_",AO$2),'Reference data SID'!$B:$N,13,FALSE)),"",VLOOKUP(CONCATENATE($A92,"_",AO$2),'Reference data SID'!$B:$N,13,FALSE))</f>
        <v/>
      </c>
      <c r="AP92" s="16" t="str">
        <f>IF(ISERROR(VLOOKUP(CONCATENATE($A92,"_",AP$2),'Reference data SID'!$B:$N,13,FALSE)),"",VLOOKUP(CONCATENATE($A92,"_",AP$2),'Reference data SID'!$B:$N,13,FALSE))</f>
        <v/>
      </c>
      <c r="AQ92" s="16" t="str">
        <f>IF(ISERROR(VLOOKUP(CONCATENATE($A92,"_",AQ$2),'Reference data SID'!$B:$N,13,FALSE)),"",VLOOKUP(CONCATENATE($A92,"_",AQ$2),'Reference data SID'!$B:$N,13,FALSE))</f>
        <v/>
      </c>
      <c r="AR92" s="16" t="str">
        <f>IF(ISERROR(VLOOKUP(CONCATENATE($A92,"_",AR$2),'Reference data SID'!$B:$N,13,FALSE)),"",VLOOKUP(CONCATENATE($A92,"_",AR$2),'Reference data SID'!$B:$N,13,FALSE))</f>
        <v/>
      </c>
      <c r="AS92" s="16" t="str">
        <f>IF(ISERROR(VLOOKUP(CONCATENATE($A92,"_",AS$2),'Reference data SID'!$B:$N,13,FALSE)),"",VLOOKUP(CONCATENATE($A92,"_",AS$2),'Reference data SID'!$B:$N,13,FALSE))</f>
        <v/>
      </c>
      <c r="AT92" s="16" t="str">
        <f>IF(ISERROR(VLOOKUP(CONCATENATE($A92,"_",AT$2),'Reference data SID'!$B:$N,13,FALSE)),"",VLOOKUP(CONCATENATE($A92,"_",AT$2),'Reference data SID'!$B:$N,13,FALSE))</f>
        <v/>
      </c>
    </row>
    <row r="93" spans="1:46" x14ac:dyDescent="0.25">
      <c r="A93">
        <v>89</v>
      </c>
      <c r="B93" s="16" t="str">
        <f>IF(ISERROR(VLOOKUP(CONCATENATE($A93,"_",B$2),'Reference data SID'!$B:$N,13,FALSE)),"",VLOOKUP(CONCATENATE($A93,"_",B$2),'Reference data SID'!$B:$N,13,FALSE))</f>
        <v/>
      </c>
      <c r="C93" s="16" t="str">
        <f>IF(ISERROR(VLOOKUP(CONCATENATE($A93,"_",C$2),'Reference data SID'!$B:$N,13,FALSE)),"",VLOOKUP(CONCATENATE($A93,"_",C$2),'Reference data SID'!$B:$N,13,FALSE))</f>
        <v/>
      </c>
      <c r="D93" s="16" t="str">
        <f>IF(ISERROR(VLOOKUP(CONCATENATE($A93,"_",D$2),'Reference data SID'!$B:$N,13,FALSE)),"",VLOOKUP(CONCATENATE($A93,"_",D$2),'Reference data SID'!$B:$N,13,FALSE))</f>
        <v/>
      </c>
      <c r="E93" s="16" t="str">
        <f>IF(ISERROR(VLOOKUP(CONCATENATE($A93,"_",E$2),'Reference data SID'!$B:$N,13,FALSE)),"",VLOOKUP(CONCATENATE($A93,"_",E$2),'Reference data SID'!$B:$N,13,FALSE))</f>
        <v/>
      </c>
      <c r="F93" s="16" t="str">
        <f>IF(ISERROR(VLOOKUP(CONCATENATE($A93,"_",F$2),'Reference data SID'!$B:$N,13,FALSE)),"",VLOOKUP(CONCATENATE($A93,"_",F$2),'Reference data SID'!$B:$N,13,FALSE))</f>
        <v/>
      </c>
      <c r="G93" s="16" t="str">
        <f>IF(ISERROR(VLOOKUP(CONCATENATE($A93,"_",G$2),'Reference data SID'!$B:$N,13,FALSE)),"",VLOOKUP(CONCATENATE($A93,"_",G$2),'Reference data SID'!$B:$N,13,FALSE))</f>
        <v/>
      </c>
      <c r="H93" s="16" t="str">
        <f>IF(ISERROR(VLOOKUP(CONCATENATE($A93,"_",H$2),'Reference data SID'!$B:$N,13,FALSE)),"",VLOOKUP(CONCATENATE($A93,"_",H$2),'Reference data SID'!$B:$N,13,FALSE))</f>
        <v/>
      </c>
      <c r="I93" s="16" t="str">
        <f>IF(ISERROR(VLOOKUP(CONCATENATE($A93,"_",I$2),'Reference data SID'!$B:$N,13,FALSE)),"",VLOOKUP(CONCATENATE($A93,"_",I$2),'Reference data SID'!$B:$N,13,FALSE))</f>
        <v/>
      </c>
      <c r="J93" s="16" t="str">
        <f>IF(ISERROR(VLOOKUP(CONCATENATE($A93,"_",J$2),'Reference data SID'!$B:$N,13,FALSE)),"",VLOOKUP(CONCATENATE($A93,"_",J$2),'Reference data SID'!$B:$N,13,FALSE))</f>
        <v/>
      </c>
      <c r="K93" s="16" t="str">
        <f>IF(ISERROR(VLOOKUP(CONCATENATE($A93,"_",K$2),'Reference data SID'!$B:$N,13,FALSE)),"",VLOOKUP(CONCATENATE($A93,"_",K$2),'Reference data SID'!$B:$N,13,FALSE))</f>
        <v/>
      </c>
      <c r="L93" s="16" t="str">
        <f>IF(ISERROR(VLOOKUP(CONCATENATE($A93,"_",L$2),'Reference data SID'!$B:$N,13,FALSE)),"",VLOOKUP(CONCATENATE($A93,"_",L$2),'Reference data SID'!$B:$N,13,FALSE))</f>
        <v/>
      </c>
      <c r="M93" s="16" t="str">
        <f>IF(ISERROR(VLOOKUP(CONCATENATE($A93,"_",M$2),'Reference data SID'!$B:$N,13,FALSE)),"",VLOOKUP(CONCATENATE($A93,"_",M$2),'Reference data SID'!$B:$N,13,FALSE))</f>
        <v/>
      </c>
      <c r="N93" s="16" t="str">
        <f>IF(ISERROR(VLOOKUP(CONCATENATE($A93,"_",N$2),'Reference data SID'!$B:$N,13,FALSE)),"",VLOOKUP(CONCATENATE($A93,"_",N$2),'Reference data SID'!$B:$N,13,FALSE))</f>
        <v/>
      </c>
      <c r="O93" s="16" t="str">
        <f>IF(ISERROR(VLOOKUP(CONCATENATE($A93,"_",O$2),'Reference data SID'!$B:$N,13,FALSE)),"",VLOOKUP(CONCATENATE($A93,"_",O$2),'Reference data SID'!$B:$N,13,FALSE))</f>
        <v/>
      </c>
      <c r="P93" s="16" t="str">
        <f>IF(ISERROR(VLOOKUP(CONCATENATE($A93,"_",P$2),'Reference data SID'!$B:$N,13,FALSE)),"",VLOOKUP(CONCATENATE($A93,"_",P$2),'Reference data SID'!$B:$N,13,FALSE))</f>
        <v/>
      </c>
      <c r="Q93" s="16" t="str">
        <f>IF(ISERROR(VLOOKUP(CONCATENATE($A93,"_",Q$2),'Reference data SID'!$B:$N,13,FALSE)),"",VLOOKUP(CONCATENATE($A93,"_",Q$2),'Reference data SID'!$B:$N,13,FALSE))</f>
        <v/>
      </c>
      <c r="R93" s="16" t="str">
        <f>IF(ISERROR(VLOOKUP(CONCATENATE($A93,"_",R$2),'Reference data SID'!$B:$N,13,FALSE)),"",VLOOKUP(CONCATENATE($A93,"_",R$2),'Reference data SID'!$B:$N,13,FALSE))</f>
        <v/>
      </c>
      <c r="S93" s="16" t="str">
        <f>IF(ISERROR(VLOOKUP(CONCATENATE($A93,"_",S$2),'Reference data SID'!$B:$N,13,FALSE)),"",VLOOKUP(CONCATENATE($A93,"_",S$2),'Reference data SID'!$B:$N,13,FALSE))</f>
        <v/>
      </c>
      <c r="T93" s="16" t="str">
        <f>IF(ISERROR(VLOOKUP(CONCATENATE($A93,"_",T$2),'Reference data SID'!$B:$N,13,FALSE)),"",VLOOKUP(CONCATENATE($A93,"_",T$2),'Reference data SID'!$B:$N,13,FALSE))</f>
        <v/>
      </c>
      <c r="U93" s="16" t="str">
        <f>IF(ISERROR(VLOOKUP(CONCATENATE($A93,"_",U$2),'Reference data SID'!$B:$N,13,FALSE)),"",VLOOKUP(CONCATENATE($A93,"_",U$2),'Reference data SID'!$B:$N,13,FALSE))</f>
        <v/>
      </c>
      <c r="V93" s="16" t="str">
        <f>IF(ISERROR(VLOOKUP(CONCATENATE($A93,"_",V$2),'Reference data SID'!$B:$N,13,FALSE)),"",VLOOKUP(CONCATENATE($A93,"_",V$2),'Reference data SID'!$B:$N,13,FALSE))</f>
        <v/>
      </c>
      <c r="W93" s="16" t="str">
        <f>IF(ISERROR(VLOOKUP(CONCATENATE($A93,"_",W$2),'Reference data SID'!$B:$N,13,FALSE)),"",VLOOKUP(CONCATENATE($A93,"_",W$2),'Reference data SID'!$B:$N,13,FALSE))</f>
        <v/>
      </c>
      <c r="X93" s="16" t="str">
        <f>IF(ISERROR(VLOOKUP(CONCATENATE($A93,"_",X$2),'Reference data SID'!$B:$N,13,FALSE)),"",VLOOKUP(CONCATENATE($A93,"_",X$2),'Reference data SID'!$B:$N,13,FALSE))</f>
        <v/>
      </c>
      <c r="Y93" s="17" t="str">
        <f>IF(ISERROR(VLOOKUP(CONCATENATE($A93,"_",Y$2),'Reference data SID'!$B:$N,13,FALSE)),"",VLOOKUP(CONCATENATE($A93,"_",Y$2),'Reference data SID'!$B:$N,13,FALSE))</f>
        <v>335-95-5</v>
      </c>
      <c r="Z93" s="16" t="str">
        <f>IF(ISERROR(VLOOKUP(CONCATENATE($A93,"_",Z$2),'Reference data SID'!$B:$N,13,FALSE)),"",VLOOKUP(CONCATENATE($A93,"_",Z$2),'Reference data SID'!$B:$N,13,FALSE))</f>
        <v/>
      </c>
      <c r="AA93" s="16" t="str">
        <f>IF(ISERROR(VLOOKUP(CONCATENATE($A93,"_",AA$2),'Reference data SID'!$B:$N,13,FALSE)),"",VLOOKUP(CONCATENATE($A93,"_",AA$2),'Reference data SID'!$B:$N,13,FALSE))</f>
        <v/>
      </c>
      <c r="AB93" s="16" t="str">
        <f>IF(ISERROR(VLOOKUP(CONCATENATE($A93,"_",AB$2),'Reference data SID'!$B:$N,13,FALSE)),"",VLOOKUP(CONCATENATE($A93,"_",AB$2),'Reference data SID'!$B:$N,13,FALSE))</f>
        <v/>
      </c>
      <c r="AC93" s="16" t="str">
        <f>IF(ISERROR(VLOOKUP(CONCATENATE($A93,"_",AC$2),'Reference data SID'!$B:$N,13,FALSE)),"",VLOOKUP(CONCATENATE($A93,"_",AC$2),'Reference data SID'!$B:$N,13,FALSE))</f>
        <v/>
      </c>
      <c r="AD93" s="16" t="str">
        <f>IF(ISERROR(VLOOKUP(CONCATENATE($A93,"_",AD$2),'Reference data SID'!$B:$N,13,FALSE)),"",VLOOKUP(CONCATENATE($A93,"_",AD$2),'Reference data SID'!$B:$N,13,FALSE))</f>
        <v/>
      </c>
      <c r="AE93" s="16" t="str">
        <f>IF(ISERROR(VLOOKUP(CONCATENATE($A93,"_",AE$2),'Reference data SID'!$B:$N,13,FALSE)),"",VLOOKUP(CONCATENATE($A93,"_",AE$2),'Reference data SID'!$B:$N,13,FALSE))</f>
        <v/>
      </c>
      <c r="AF93" s="16" t="str">
        <f>IF(ISERROR(VLOOKUP(CONCATENATE($A93,"_",AF$2),'Reference data SID'!$B:$N,13,FALSE)),"",VLOOKUP(CONCATENATE($A93,"_",AF$2),'Reference data SID'!$B:$N,13,FALSE))</f>
        <v/>
      </c>
      <c r="AG93" s="16" t="str">
        <f>IF(ISERROR(VLOOKUP(CONCATENATE($A93,"_",AG$2),'Reference data SID'!$B:$N,13,FALSE)),"",VLOOKUP(CONCATENATE($A93,"_",AG$2),'Reference data SID'!$B:$N,13,FALSE))</f>
        <v/>
      </c>
      <c r="AH93" s="16" t="str">
        <f>IF(ISERROR(VLOOKUP(CONCATENATE($A93,"_",AH$2),'Reference data SID'!$B:$N,13,FALSE)),"",VLOOKUP(CONCATENATE($A93,"_",AH$2),'Reference data SID'!$B:$N,13,FALSE))</f>
        <v/>
      </c>
      <c r="AI93" s="16" t="str">
        <f>IF(ISERROR(VLOOKUP(CONCATENATE($A93,"_",AI$2),'Reference data SID'!$B:$N,13,FALSE)),"",VLOOKUP(CONCATENATE($A93,"_",AI$2),'Reference data SID'!$B:$N,13,FALSE))</f>
        <v/>
      </c>
      <c r="AJ93" s="16" t="str">
        <f>IF(ISERROR(VLOOKUP(CONCATENATE($A93,"_",AJ$2),'Reference data SID'!$B:$N,13,FALSE)),"",VLOOKUP(CONCATENATE($A93,"_",AJ$2),'Reference data SID'!$B:$N,13,FALSE))</f>
        <v/>
      </c>
      <c r="AK93" s="16" t="str">
        <f>IF(ISERROR(VLOOKUP(CONCATENATE($A93,"_",AK$2),'Reference data SID'!$B:$N,13,FALSE)),"",VLOOKUP(CONCATENATE($A93,"_",AK$2),'Reference data SID'!$B:$N,13,FALSE))</f>
        <v/>
      </c>
      <c r="AL93" s="16" t="str">
        <f>IF(ISERROR(VLOOKUP(CONCATENATE($A93,"_",AL$2),'Reference data SID'!$B:$N,13,FALSE)),"",VLOOKUP(CONCATENATE($A93,"_",AL$2),'Reference data SID'!$B:$N,13,FALSE))</f>
        <v/>
      </c>
      <c r="AM93" s="16" t="str">
        <f>IF(ISERROR(VLOOKUP(CONCATENATE($A93,"_",AM$2),'Reference data SID'!$B:$N,13,FALSE)),"",VLOOKUP(CONCATENATE($A93,"_",AM$2),'Reference data SID'!$B:$N,13,FALSE))</f>
        <v/>
      </c>
      <c r="AN93" s="16" t="str">
        <f>IF(ISERROR(VLOOKUP(CONCATENATE($A93,"_",AN$2),'Reference data SID'!$B:$N,13,FALSE)),"",VLOOKUP(CONCATENATE($A93,"_",AN$2),'Reference data SID'!$B:$N,13,FALSE))</f>
        <v/>
      </c>
      <c r="AO93" s="16" t="str">
        <f>IF(ISERROR(VLOOKUP(CONCATENATE($A93,"_",AO$2),'Reference data SID'!$B:$N,13,FALSE)),"",VLOOKUP(CONCATENATE($A93,"_",AO$2),'Reference data SID'!$B:$N,13,FALSE))</f>
        <v/>
      </c>
      <c r="AP93" s="16" t="str">
        <f>IF(ISERROR(VLOOKUP(CONCATENATE($A93,"_",AP$2),'Reference data SID'!$B:$N,13,FALSE)),"",VLOOKUP(CONCATENATE($A93,"_",AP$2),'Reference data SID'!$B:$N,13,FALSE))</f>
        <v/>
      </c>
      <c r="AQ93" s="16" t="str">
        <f>IF(ISERROR(VLOOKUP(CONCATENATE($A93,"_",AQ$2),'Reference data SID'!$B:$N,13,FALSE)),"",VLOOKUP(CONCATENATE($A93,"_",AQ$2),'Reference data SID'!$B:$N,13,FALSE))</f>
        <v/>
      </c>
      <c r="AR93" s="16" t="str">
        <f>IF(ISERROR(VLOOKUP(CONCATENATE($A93,"_",AR$2),'Reference data SID'!$B:$N,13,FALSE)),"",VLOOKUP(CONCATENATE($A93,"_",AR$2),'Reference data SID'!$B:$N,13,FALSE))</f>
        <v/>
      </c>
      <c r="AS93" s="16" t="str">
        <f>IF(ISERROR(VLOOKUP(CONCATENATE($A93,"_",AS$2),'Reference data SID'!$B:$N,13,FALSE)),"",VLOOKUP(CONCATENATE($A93,"_",AS$2),'Reference data SID'!$B:$N,13,FALSE))</f>
        <v/>
      </c>
      <c r="AT93" s="16" t="str">
        <f>IF(ISERROR(VLOOKUP(CONCATENATE($A93,"_",AT$2),'Reference data SID'!$B:$N,13,FALSE)),"",VLOOKUP(CONCATENATE($A93,"_",AT$2),'Reference data SID'!$B:$N,13,FALSE))</f>
        <v/>
      </c>
    </row>
    <row r="94" spans="1:46" x14ac:dyDescent="0.25">
      <c r="A94">
        <v>90</v>
      </c>
      <c r="B94" s="16" t="str">
        <f>IF(ISERROR(VLOOKUP(CONCATENATE($A94,"_",B$2),'Reference data SID'!$B:$N,13,FALSE)),"",VLOOKUP(CONCATENATE($A94,"_",B$2),'Reference data SID'!$B:$N,13,FALSE))</f>
        <v/>
      </c>
      <c r="C94" s="16" t="str">
        <f>IF(ISERROR(VLOOKUP(CONCATENATE($A94,"_",C$2),'Reference data SID'!$B:$N,13,FALSE)),"",VLOOKUP(CONCATENATE($A94,"_",C$2),'Reference data SID'!$B:$N,13,FALSE))</f>
        <v/>
      </c>
      <c r="D94" s="16" t="str">
        <f>IF(ISERROR(VLOOKUP(CONCATENATE($A94,"_",D$2),'Reference data SID'!$B:$N,13,FALSE)),"",VLOOKUP(CONCATENATE($A94,"_",D$2),'Reference data SID'!$B:$N,13,FALSE))</f>
        <v/>
      </c>
      <c r="E94" s="16" t="str">
        <f>IF(ISERROR(VLOOKUP(CONCATENATE($A94,"_",E$2),'Reference data SID'!$B:$N,13,FALSE)),"",VLOOKUP(CONCATENATE($A94,"_",E$2),'Reference data SID'!$B:$N,13,FALSE))</f>
        <v/>
      </c>
      <c r="F94" s="16" t="str">
        <f>IF(ISERROR(VLOOKUP(CONCATENATE($A94,"_",F$2),'Reference data SID'!$B:$N,13,FALSE)),"",VLOOKUP(CONCATENATE($A94,"_",F$2),'Reference data SID'!$B:$N,13,FALSE))</f>
        <v/>
      </c>
      <c r="G94" s="16" t="str">
        <f>IF(ISERROR(VLOOKUP(CONCATENATE($A94,"_",G$2),'Reference data SID'!$B:$N,13,FALSE)),"",VLOOKUP(CONCATENATE($A94,"_",G$2),'Reference data SID'!$B:$N,13,FALSE))</f>
        <v/>
      </c>
      <c r="H94" s="16" t="str">
        <f>IF(ISERROR(VLOOKUP(CONCATENATE($A94,"_",H$2),'Reference data SID'!$B:$N,13,FALSE)),"",VLOOKUP(CONCATENATE($A94,"_",H$2),'Reference data SID'!$B:$N,13,FALSE))</f>
        <v/>
      </c>
      <c r="I94" s="16" t="str">
        <f>IF(ISERROR(VLOOKUP(CONCATENATE($A94,"_",I$2),'Reference data SID'!$B:$N,13,FALSE)),"",VLOOKUP(CONCATENATE($A94,"_",I$2),'Reference data SID'!$B:$N,13,FALSE))</f>
        <v/>
      </c>
      <c r="J94" s="16" t="str">
        <f>IF(ISERROR(VLOOKUP(CONCATENATE($A94,"_",J$2),'Reference data SID'!$B:$N,13,FALSE)),"",VLOOKUP(CONCATENATE($A94,"_",J$2),'Reference data SID'!$B:$N,13,FALSE))</f>
        <v/>
      </c>
      <c r="K94" s="16" t="str">
        <f>IF(ISERROR(VLOOKUP(CONCATENATE($A94,"_",K$2),'Reference data SID'!$B:$N,13,FALSE)),"",VLOOKUP(CONCATENATE($A94,"_",K$2),'Reference data SID'!$B:$N,13,FALSE))</f>
        <v/>
      </c>
      <c r="L94" s="16" t="str">
        <f>IF(ISERROR(VLOOKUP(CONCATENATE($A94,"_",L$2),'Reference data SID'!$B:$N,13,FALSE)),"",VLOOKUP(CONCATENATE($A94,"_",L$2),'Reference data SID'!$B:$N,13,FALSE))</f>
        <v/>
      </c>
      <c r="M94" s="16" t="str">
        <f>IF(ISERROR(VLOOKUP(CONCATENATE($A94,"_",M$2),'Reference data SID'!$B:$N,13,FALSE)),"",VLOOKUP(CONCATENATE($A94,"_",M$2),'Reference data SID'!$B:$N,13,FALSE))</f>
        <v/>
      </c>
      <c r="N94" s="16" t="str">
        <f>IF(ISERROR(VLOOKUP(CONCATENATE($A94,"_",N$2),'Reference data SID'!$B:$N,13,FALSE)),"",VLOOKUP(CONCATENATE($A94,"_",N$2),'Reference data SID'!$B:$N,13,FALSE))</f>
        <v/>
      </c>
      <c r="O94" s="16" t="str">
        <f>IF(ISERROR(VLOOKUP(CONCATENATE($A94,"_",O$2),'Reference data SID'!$B:$N,13,FALSE)),"",VLOOKUP(CONCATENATE($A94,"_",O$2),'Reference data SID'!$B:$N,13,FALSE))</f>
        <v/>
      </c>
      <c r="P94" s="16" t="str">
        <f>IF(ISERROR(VLOOKUP(CONCATENATE($A94,"_",P$2),'Reference data SID'!$B:$N,13,FALSE)),"",VLOOKUP(CONCATENATE($A94,"_",P$2),'Reference data SID'!$B:$N,13,FALSE))</f>
        <v/>
      </c>
      <c r="Q94" s="16" t="str">
        <f>IF(ISERROR(VLOOKUP(CONCATENATE($A94,"_",Q$2),'Reference data SID'!$B:$N,13,FALSE)),"",VLOOKUP(CONCATENATE($A94,"_",Q$2),'Reference data SID'!$B:$N,13,FALSE))</f>
        <v/>
      </c>
      <c r="R94" s="16" t="str">
        <f>IF(ISERROR(VLOOKUP(CONCATENATE($A94,"_",R$2),'Reference data SID'!$B:$N,13,FALSE)),"",VLOOKUP(CONCATENATE($A94,"_",R$2),'Reference data SID'!$B:$N,13,FALSE))</f>
        <v/>
      </c>
      <c r="S94" s="16" t="str">
        <f>IF(ISERROR(VLOOKUP(CONCATENATE($A94,"_",S$2),'Reference data SID'!$B:$N,13,FALSE)),"",VLOOKUP(CONCATENATE($A94,"_",S$2),'Reference data SID'!$B:$N,13,FALSE))</f>
        <v/>
      </c>
      <c r="T94" s="16" t="str">
        <f>IF(ISERROR(VLOOKUP(CONCATENATE($A94,"_",T$2),'Reference data SID'!$B:$N,13,FALSE)),"",VLOOKUP(CONCATENATE($A94,"_",T$2),'Reference data SID'!$B:$N,13,FALSE))</f>
        <v/>
      </c>
      <c r="U94" s="16" t="str">
        <f>IF(ISERROR(VLOOKUP(CONCATENATE($A94,"_",U$2),'Reference data SID'!$B:$N,13,FALSE)),"",VLOOKUP(CONCATENATE($A94,"_",U$2),'Reference data SID'!$B:$N,13,FALSE))</f>
        <v/>
      </c>
      <c r="V94" s="16" t="str">
        <f>IF(ISERROR(VLOOKUP(CONCATENATE($A94,"_",V$2),'Reference data SID'!$B:$N,13,FALSE)),"",VLOOKUP(CONCATENATE($A94,"_",V$2),'Reference data SID'!$B:$N,13,FALSE))</f>
        <v/>
      </c>
      <c r="W94" s="16" t="str">
        <f>IF(ISERROR(VLOOKUP(CONCATENATE($A94,"_",W$2),'Reference data SID'!$B:$N,13,FALSE)),"",VLOOKUP(CONCATENATE($A94,"_",W$2),'Reference data SID'!$B:$N,13,FALSE))</f>
        <v/>
      </c>
      <c r="X94" s="16" t="str">
        <f>IF(ISERROR(VLOOKUP(CONCATENATE($A94,"_",X$2),'Reference data SID'!$B:$N,13,FALSE)),"",VLOOKUP(CONCATENATE($A94,"_",X$2),'Reference data SID'!$B:$N,13,FALSE))</f>
        <v/>
      </c>
      <c r="Y94" s="17" t="str">
        <f>IF(ISERROR(VLOOKUP(CONCATENATE($A94,"_",Y$2),'Reference data SID'!$B:$N,13,FALSE)),"",VLOOKUP(CONCATENATE($A94,"_",Y$2),'Reference data SID'!$B:$N,13,FALSE))</f>
        <v>335-93-3</v>
      </c>
      <c r="Z94" s="16" t="str">
        <f>IF(ISERROR(VLOOKUP(CONCATENATE($A94,"_",Z$2),'Reference data SID'!$B:$N,13,FALSE)),"",VLOOKUP(CONCATENATE($A94,"_",Z$2),'Reference data SID'!$B:$N,13,FALSE))</f>
        <v/>
      </c>
      <c r="AA94" s="16" t="str">
        <f>IF(ISERROR(VLOOKUP(CONCATENATE($A94,"_",AA$2),'Reference data SID'!$B:$N,13,FALSE)),"",VLOOKUP(CONCATENATE($A94,"_",AA$2),'Reference data SID'!$B:$N,13,FALSE))</f>
        <v/>
      </c>
      <c r="AB94" s="16" t="str">
        <f>IF(ISERROR(VLOOKUP(CONCATENATE($A94,"_",AB$2),'Reference data SID'!$B:$N,13,FALSE)),"",VLOOKUP(CONCATENATE($A94,"_",AB$2),'Reference data SID'!$B:$N,13,FALSE))</f>
        <v/>
      </c>
      <c r="AC94" s="16" t="str">
        <f>IF(ISERROR(VLOOKUP(CONCATENATE($A94,"_",AC$2),'Reference data SID'!$B:$N,13,FALSE)),"",VLOOKUP(CONCATENATE($A94,"_",AC$2),'Reference data SID'!$B:$N,13,FALSE))</f>
        <v/>
      </c>
      <c r="AD94" s="16" t="str">
        <f>IF(ISERROR(VLOOKUP(CONCATENATE($A94,"_",AD$2),'Reference data SID'!$B:$N,13,FALSE)),"",VLOOKUP(CONCATENATE($A94,"_",AD$2),'Reference data SID'!$B:$N,13,FALSE))</f>
        <v/>
      </c>
      <c r="AE94" s="16" t="str">
        <f>IF(ISERROR(VLOOKUP(CONCATENATE($A94,"_",AE$2),'Reference data SID'!$B:$N,13,FALSE)),"",VLOOKUP(CONCATENATE($A94,"_",AE$2),'Reference data SID'!$B:$N,13,FALSE))</f>
        <v/>
      </c>
      <c r="AF94" s="16" t="str">
        <f>IF(ISERROR(VLOOKUP(CONCATENATE($A94,"_",AF$2),'Reference data SID'!$B:$N,13,FALSE)),"",VLOOKUP(CONCATENATE($A94,"_",AF$2),'Reference data SID'!$B:$N,13,FALSE))</f>
        <v/>
      </c>
      <c r="AG94" s="16" t="str">
        <f>IF(ISERROR(VLOOKUP(CONCATENATE($A94,"_",AG$2),'Reference data SID'!$B:$N,13,FALSE)),"",VLOOKUP(CONCATENATE($A94,"_",AG$2),'Reference data SID'!$B:$N,13,FALSE))</f>
        <v/>
      </c>
      <c r="AH94" s="16" t="str">
        <f>IF(ISERROR(VLOOKUP(CONCATENATE($A94,"_",AH$2),'Reference data SID'!$B:$N,13,FALSE)),"",VLOOKUP(CONCATENATE($A94,"_",AH$2),'Reference data SID'!$B:$N,13,FALSE))</f>
        <v/>
      </c>
      <c r="AI94" s="16" t="str">
        <f>IF(ISERROR(VLOOKUP(CONCATENATE($A94,"_",AI$2),'Reference data SID'!$B:$N,13,FALSE)),"",VLOOKUP(CONCATENATE($A94,"_",AI$2),'Reference data SID'!$B:$N,13,FALSE))</f>
        <v/>
      </c>
      <c r="AJ94" s="16" t="str">
        <f>IF(ISERROR(VLOOKUP(CONCATENATE($A94,"_",AJ$2),'Reference data SID'!$B:$N,13,FALSE)),"",VLOOKUP(CONCATENATE($A94,"_",AJ$2),'Reference data SID'!$B:$N,13,FALSE))</f>
        <v/>
      </c>
      <c r="AK94" s="16" t="str">
        <f>IF(ISERROR(VLOOKUP(CONCATENATE($A94,"_",AK$2),'Reference data SID'!$B:$N,13,FALSE)),"",VLOOKUP(CONCATENATE($A94,"_",AK$2),'Reference data SID'!$B:$N,13,FALSE))</f>
        <v/>
      </c>
      <c r="AL94" s="16" t="str">
        <f>IF(ISERROR(VLOOKUP(CONCATENATE($A94,"_",AL$2),'Reference data SID'!$B:$N,13,FALSE)),"",VLOOKUP(CONCATENATE($A94,"_",AL$2),'Reference data SID'!$B:$N,13,FALSE))</f>
        <v/>
      </c>
      <c r="AM94" s="16" t="str">
        <f>IF(ISERROR(VLOOKUP(CONCATENATE($A94,"_",AM$2),'Reference data SID'!$B:$N,13,FALSE)),"",VLOOKUP(CONCATENATE($A94,"_",AM$2),'Reference data SID'!$B:$N,13,FALSE))</f>
        <v/>
      </c>
      <c r="AN94" s="16" t="str">
        <f>IF(ISERROR(VLOOKUP(CONCATENATE($A94,"_",AN$2),'Reference data SID'!$B:$N,13,FALSE)),"",VLOOKUP(CONCATENATE($A94,"_",AN$2),'Reference data SID'!$B:$N,13,FALSE))</f>
        <v/>
      </c>
      <c r="AO94" s="16" t="str">
        <f>IF(ISERROR(VLOOKUP(CONCATENATE($A94,"_",AO$2),'Reference data SID'!$B:$N,13,FALSE)),"",VLOOKUP(CONCATENATE($A94,"_",AO$2),'Reference data SID'!$B:$N,13,FALSE))</f>
        <v/>
      </c>
      <c r="AP94" s="16" t="str">
        <f>IF(ISERROR(VLOOKUP(CONCATENATE($A94,"_",AP$2),'Reference data SID'!$B:$N,13,FALSE)),"",VLOOKUP(CONCATENATE($A94,"_",AP$2),'Reference data SID'!$B:$N,13,FALSE))</f>
        <v/>
      </c>
      <c r="AQ94" s="16" t="str">
        <f>IF(ISERROR(VLOOKUP(CONCATENATE($A94,"_",AQ$2),'Reference data SID'!$B:$N,13,FALSE)),"",VLOOKUP(CONCATENATE($A94,"_",AQ$2),'Reference data SID'!$B:$N,13,FALSE))</f>
        <v/>
      </c>
      <c r="AR94" s="16" t="str">
        <f>IF(ISERROR(VLOOKUP(CONCATENATE($A94,"_",AR$2),'Reference data SID'!$B:$N,13,FALSE)),"",VLOOKUP(CONCATENATE($A94,"_",AR$2),'Reference data SID'!$B:$N,13,FALSE))</f>
        <v/>
      </c>
      <c r="AS94" s="16" t="str">
        <f>IF(ISERROR(VLOOKUP(CONCATENATE($A94,"_",AS$2),'Reference data SID'!$B:$N,13,FALSE)),"",VLOOKUP(CONCATENATE($A94,"_",AS$2),'Reference data SID'!$B:$N,13,FALSE))</f>
        <v/>
      </c>
      <c r="AT94" s="16" t="str">
        <f>IF(ISERROR(VLOOKUP(CONCATENATE($A94,"_",AT$2),'Reference data SID'!$B:$N,13,FALSE)),"",VLOOKUP(CONCATENATE($A94,"_",AT$2),'Reference data SID'!$B:$N,13,FALSE))</f>
        <v/>
      </c>
    </row>
    <row r="95" spans="1:46" x14ac:dyDescent="0.25">
      <c r="A95">
        <v>91</v>
      </c>
      <c r="B95" s="16" t="str">
        <f>IF(ISERROR(VLOOKUP(CONCATENATE($A95,"_",B$2),'Reference data SID'!$B:$N,13,FALSE)),"",VLOOKUP(CONCATENATE($A95,"_",B$2),'Reference data SID'!$B:$N,13,FALSE))</f>
        <v/>
      </c>
      <c r="C95" s="16" t="str">
        <f>IF(ISERROR(VLOOKUP(CONCATENATE($A95,"_",C$2),'Reference data SID'!$B:$N,13,FALSE)),"",VLOOKUP(CONCATENATE($A95,"_",C$2),'Reference data SID'!$B:$N,13,FALSE))</f>
        <v/>
      </c>
      <c r="D95" s="16" t="str">
        <f>IF(ISERROR(VLOOKUP(CONCATENATE($A95,"_",D$2),'Reference data SID'!$B:$N,13,FALSE)),"",VLOOKUP(CONCATENATE($A95,"_",D$2),'Reference data SID'!$B:$N,13,FALSE))</f>
        <v/>
      </c>
      <c r="E95" s="16" t="str">
        <f>IF(ISERROR(VLOOKUP(CONCATENATE($A95,"_",E$2),'Reference data SID'!$B:$N,13,FALSE)),"",VLOOKUP(CONCATENATE($A95,"_",E$2),'Reference data SID'!$B:$N,13,FALSE))</f>
        <v/>
      </c>
      <c r="F95" s="16" t="str">
        <f>IF(ISERROR(VLOOKUP(CONCATENATE($A95,"_",F$2),'Reference data SID'!$B:$N,13,FALSE)),"",VLOOKUP(CONCATENATE($A95,"_",F$2),'Reference data SID'!$B:$N,13,FALSE))</f>
        <v/>
      </c>
      <c r="G95" s="16" t="str">
        <f>IF(ISERROR(VLOOKUP(CONCATENATE($A95,"_",G$2),'Reference data SID'!$B:$N,13,FALSE)),"",VLOOKUP(CONCATENATE($A95,"_",G$2),'Reference data SID'!$B:$N,13,FALSE))</f>
        <v/>
      </c>
      <c r="H95" s="16" t="str">
        <f>IF(ISERROR(VLOOKUP(CONCATENATE($A95,"_",H$2),'Reference data SID'!$B:$N,13,FALSE)),"",VLOOKUP(CONCATENATE($A95,"_",H$2),'Reference data SID'!$B:$N,13,FALSE))</f>
        <v/>
      </c>
      <c r="I95" s="16" t="str">
        <f>IF(ISERROR(VLOOKUP(CONCATENATE($A95,"_",I$2),'Reference data SID'!$B:$N,13,FALSE)),"",VLOOKUP(CONCATENATE($A95,"_",I$2),'Reference data SID'!$B:$N,13,FALSE))</f>
        <v/>
      </c>
      <c r="J95" s="16" t="str">
        <f>IF(ISERROR(VLOOKUP(CONCATENATE($A95,"_",J$2),'Reference data SID'!$B:$N,13,FALSE)),"",VLOOKUP(CONCATENATE($A95,"_",J$2),'Reference data SID'!$B:$N,13,FALSE))</f>
        <v/>
      </c>
      <c r="K95" s="16" t="str">
        <f>IF(ISERROR(VLOOKUP(CONCATENATE($A95,"_",K$2),'Reference data SID'!$B:$N,13,FALSE)),"",VLOOKUP(CONCATENATE($A95,"_",K$2),'Reference data SID'!$B:$N,13,FALSE))</f>
        <v/>
      </c>
      <c r="L95" s="16" t="str">
        <f>IF(ISERROR(VLOOKUP(CONCATENATE($A95,"_",L$2),'Reference data SID'!$B:$N,13,FALSE)),"",VLOOKUP(CONCATENATE($A95,"_",L$2),'Reference data SID'!$B:$N,13,FALSE))</f>
        <v/>
      </c>
      <c r="M95" s="16" t="str">
        <f>IF(ISERROR(VLOOKUP(CONCATENATE($A95,"_",M$2),'Reference data SID'!$B:$N,13,FALSE)),"",VLOOKUP(CONCATENATE($A95,"_",M$2),'Reference data SID'!$B:$N,13,FALSE))</f>
        <v/>
      </c>
      <c r="N95" s="16" t="str">
        <f>IF(ISERROR(VLOOKUP(CONCATENATE($A95,"_",N$2),'Reference data SID'!$B:$N,13,FALSE)),"",VLOOKUP(CONCATENATE($A95,"_",N$2),'Reference data SID'!$B:$N,13,FALSE))</f>
        <v/>
      </c>
      <c r="O95" s="16" t="str">
        <f>IF(ISERROR(VLOOKUP(CONCATENATE($A95,"_",O$2),'Reference data SID'!$B:$N,13,FALSE)),"",VLOOKUP(CONCATENATE($A95,"_",O$2),'Reference data SID'!$B:$N,13,FALSE))</f>
        <v/>
      </c>
      <c r="P95" s="16" t="str">
        <f>IF(ISERROR(VLOOKUP(CONCATENATE($A95,"_",P$2),'Reference data SID'!$B:$N,13,FALSE)),"",VLOOKUP(CONCATENATE($A95,"_",P$2),'Reference data SID'!$B:$N,13,FALSE))</f>
        <v/>
      </c>
      <c r="Q95" s="16" t="str">
        <f>IF(ISERROR(VLOOKUP(CONCATENATE($A95,"_",Q$2),'Reference data SID'!$B:$N,13,FALSE)),"",VLOOKUP(CONCATENATE($A95,"_",Q$2),'Reference data SID'!$B:$N,13,FALSE))</f>
        <v/>
      </c>
      <c r="R95" s="16" t="str">
        <f>IF(ISERROR(VLOOKUP(CONCATENATE($A95,"_",R$2),'Reference data SID'!$B:$N,13,FALSE)),"",VLOOKUP(CONCATENATE($A95,"_",R$2),'Reference data SID'!$B:$N,13,FALSE))</f>
        <v/>
      </c>
      <c r="S95" s="16" t="str">
        <f>IF(ISERROR(VLOOKUP(CONCATENATE($A95,"_",S$2),'Reference data SID'!$B:$N,13,FALSE)),"",VLOOKUP(CONCATENATE($A95,"_",S$2),'Reference data SID'!$B:$N,13,FALSE))</f>
        <v/>
      </c>
      <c r="T95" s="16" t="str">
        <f>IF(ISERROR(VLOOKUP(CONCATENATE($A95,"_",T$2),'Reference data SID'!$B:$N,13,FALSE)),"",VLOOKUP(CONCATENATE($A95,"_",T$2),'Reference data SID'!$B:$N,13,FALSE))</f>
        <v/>
      </c>
      <c r="U95" s="16" t="str">
        <f>IF(ISERROR(VLOOKUP(CONCATENATE($A95,"_",U$2),'Reference data SID'!$B:$N,13,FALSE)),"",VLOOKUP(CONCATENATE($A95,"_",U$2),'Reference data SID'!$B:$N,13,FALSE))</f>
        <v/>
      </c>
      <c r="V95" s="16" t="str">
        <f>IF(ISERROR(VLOOKUP(CONCATENATE($A95,"_",V$2),'Reference data SID'!$B:$N,13,FALSE)),"",VLOOKUP(CONCATENATE($A95,"_",V$2),'Reference data SID'!$B:$N,13,FALSE))</f>
        <v/>
      </c>
      <c r="W95" s="16" t="str">
        <f>IF(ISERROR(VLOOKUP(CONCATENATE($A95,"_",W$2),'Reference data SID'!$B:$N,13,FALSE)),"",VLOOKUP(CONCATENATE($A95,"_",W$2),'Reference data SID'!$B:$N,13,FALSE))</f>
        <v/>
      </c>
      <c r="X95" s="16" t="str">
        <f>IF(ISERROR(VLOOKUP(CONCATENATE($A95,"_",X$2),'Reference data SID'!$B:$N,13,FALSE)),"",VLOOKUP(CONCATENATE($A95,"_",X$2),'Reference data SID'!$B:$N,13,FALSE))</f>
        <v/>
      </c>
      <c r="Y95" s="17" t="str">
        <f>IF(ISERROR(VLOOKUP(CONCATENATE($A95,"_",Y$2),'Reference data SID'!$B:$N,13,FALSE)),"",VLOOKUP(CONCATENATE($A95,"_",Y$2),'Reference data SID'!$B:$N,13,FALSE))</f>
        <v>335-67-1</v>
      </c>
      <c r="Z95" s="16" t="str">
        <f>IF(ISERROR(VLOOKUP(CONCATENATE($A95,"_",Z$2),'Reference data SID'!$B:$N,13,FALSE)),"",VLOOKUP(CONCATENATE($A95,"_",Z$2),'Reference data SID'!$B:$N,13,FALSE))</f>
        <v/>
      </c>
      <c r="AA95" s="16" t="str">
        <f>IF(ISERROR(VLOOKUP(CONCATENATE($A95,"_",AA$2),'Reference data SID'!$B:$N,13,FALSE)),"",VLOOKUP(CONCATENATE($A95,"_",AA$2),'Reference data SID'!$B:$N,13,FALSE))</f>
        <v/>
      </c>
      <c r="AB95" s="16" t="str">
        <f>IF(ISERROR(VLOOKUP(CONCATENATE($A95,"_",AB$2),'Reference data SID'!$B:$N,13,FALSE)),"",VLOOKUP(CONCATENATE($A95,"_",AB$2),'Reference data SID'!$B:$N,13,FALSE))</f>
        <v/>
      </c>
      <c r="AC95" s="16" t="str">
        <f>IF(ISERROR(VLOOKUP(CONCATENATE($A95,"_",AC$2),'Reference data SID'!$B:$N,13,FALSE)),"",VLOOKUP(CONCATENATE($A95,"_",AC$2),'Reference data SID'!$B:$N,13,FALSE))</f>
        <v/>
      </c>
      <c r="AD95" s="16" t="str">
        <f>IF(ISERROR(VLOOKUP(CONCATENATE($A95,"_",AD$2),'Reference data SID'!$B:$N,13,FALSE)),"",VLOOKUP(CONCATENATE($A95,"_",AD$2),'Reference data SID'!$B:$N,13,FALSE))</f>
        <v/>
      </c>
      <c r="AE95" s="16" t="str">
        <f>IF(ISERROR(VLOOKUP(CONCATENATE($A95,"_",AE$2),'Reference data SID'!$B:$N,13,FALSE)),"",VLOOKUP(CONCATENATE($A95,"_",AE$2),'Reference data SID'!$B:$N,13,FALSE))</f>
        <v/>
      </c>
      <c r="AF95" s="16" t="str">
        <f>IF(ISERROR(VLOOKUP(CONCATENATE($A95,"_",AF$2),'Reference data SID'!$B:$N,13,FALSE)),"",VLOOKUP(CONCATENATE($A95,"_",AF$2),'Reference data SID'!$B:$N,13,FALSE))</f>
        <v/>
      </c>
      <c r="AG95" s="16" t="str">
        <f>IF(ISERROR(VLOOKUP(CONCATENATE($A95,"_",AG$2),'Reference data SID'!$B:$N,13,FALSE)),"",VLOOKUP(CONCATENATE($A95,"_",AG$2),'Reference data SID'!$B:$N,13,FALSE))</f>
        <v/>
      </c>
      <c r="AH95" s="16" t="str">
        <f>IF(ISERROR(VLOOKUP(CONCATENATE($A95,"_",AH$2),'Reference data SID'!$B:$N,13,FALSE)),"",VLOOKUP(CONCATENATE($A95,"_",AH$2),'Reference data SID'!$B:$N,13,FALSE))</f>
        <v/>
      </c>
      <c r="AI95" s="16" t="str">
        <f>IF(ISERROR(VLOOKUP(CONCATENATE($A95,"_",AI$2),'Reference data SID'!$B:$N,13,FALSE)),"",VLOOKUP(CONCATENATE($A95,"_",AI$2),'Reference data SID'!$B:$N,13,FALSE))</f>
        <v/>
      </c>
      <c r="AJ95" s="16" t="str">
        <f>IF(ISERROR(VLOOKUP(CONCATENATE($A95,"_",AJ$2),'Reference data SID'!$B:$N,13,FALSE)),"",VLOOKUP(CONCATENATE($A95,"_",AJ$2),'Reference data SID'!$B:$N,13,FALSE))</f>
        <v/>
      </c>
      <c r="AK95" s="16" t="str">
        <f>IF(ISERROR(VLOOKUP(CONCATENATE($A95,"_",AK$2),'Reference data SID'!$B:$N,13,FALSE)),"",VLOOKUP(CONCATENATE($A95,"_",AK$2),'Reference data SID'!$B:$N,13,FALSE))</f>
        <v/>
      </c>
      <c r="AL95" s="16" t="str">
        <f>IF(ISERROR(VLOOKUP(CONCATENATE($A95,"_",AL$2),'Reference data SID'!$B:$N,13,FALSE)),"",VLOOKUP(CONCATENATE($A95,"_",AL$2),'Reference data SID'!$B:$N,13,FALSE))</f>
        <v/>
      </c>
      <c r="AM95" s="16" t="str">
        <f>IF(ISERROR(VLOOKUP(CONCATENATE($A95,"_",AM$2),'Reference data SID'!$B:$N,13,FALSE)),"",VLOOKUP(CONCATENATE($A95,"_",AM$2),'Reference data SID'!$B:$N,13,FALSE))</f>
        <v/>
      </c>
      <c r="AN95" s="16" t="str">
        <f>IF(ISERROR(VLOOKUP(CONCATENATE($A95,"_",AN$2),'Reference data SID'!$B:$N,13,FALSE)),"",VLOOKUP(CONCATENATE($A95,"_",AN$2),'Reference data SID'!$B:$N,13,FALSE))</f>
        <v/>
      </c>
      <c r="AO95" s="16" t="str">
        <f>IF(ISERROR(VLOOKUP(CONCATENATE($A95,"_",AO$2),'Reference data SID'!$B:$N,13,FALSE)),"",VLOOKUP(CONCATENATE($A95,"_",AO$2),'Reference data SID'!$B:$N,13,FALSE))</f>
        <v/>
      </c>
      <c r="AP95" s="16" t="str">
        <f>IF(ISERROR(VLOOKUP(CONCATENATE($A95,"_",AP$2),'Reference data SID'!$B:$N,13,FALSE)),"",VLOOKUP(CONCATENATE($A95,"_",AP$2),'Reference data SID'!$B:$N,13,FALSE))</f>
        <v/>
      </c>
      <c r="AQ95" s="16" t="str">
        <f>IF(ISERROR(VLOOKUP(CONCATENATE($A95,"_",AQ$2),'Reference data SID'!$B:$N,13,FALSE)),"",VLOOKUP(CONCATENATE($A95,"_",AQ$2),'Reference data SID'!$B:$N,13,FALSE))</f>
        <v/>
      </c>
      <c r="AR95" s="16" t="str">
        <f>IF(ISERROR(VLOOKUP(CONCATENATE($A95,"_",AR$2),'Reference data SID'!$B:$N,13,FALSE)),"",VLOOKUP(CONCATENATE($A95,"_",AR$2),'Reference data SID'!$B:$N,13,FALSE))</f>
        <v/>
      </c>
      <c r="AS95" s="16" t="str">
        <f>IF(ISERROR(VLOOKUP(CONCATENATE($A95,"_",AS$2),'Reference data SID'!$B:$N,13,FALSE)),"",VLOOKUP(CONCATENATE($A95,"_",AS$2),'Reference data SID'!$B:$N,13,FALSE))</f>
        <v/>
      </c>
      <c r="AT95" s="16" t="str">
        <f>IF(ISERROR(VLOOKUP(CONCATENATE($A95,"_",AT$2),'Reference data SID'!$B:$N,13,FALSE)),"",VLOOKUP(CONCATENATE($A95,"_",AT$2),'Reference data SID'!$B:$N,13,FALSE))</f>
        <v/>
      </c>
    </row>
    <row r="96" spans="1:46" x14ac:dyDescent="0.25">
      <c r="A96">
        <v>92</v>
      </c>
      <c r="B96" s="16" t="str">
        <f>IF(ISERROR(VLOOKUP(CONCATENATE($A96,"_",B$2),'Reference data SID'!$B:$N,13,FALSE)),"",VLOOKUP(CONCATENATE($A96,"_",B$2),'Reference data SID'!$B:$N,13,FALSE))</f>
        <v/>
      </c>
      <c r="C96" s="16" t="str">
        <f>IF(ISERROR(VLOOKUP(CONCATENATE($A96,"_",C$2),'Reference data SID'!$B:$N,13,FALSE)),"",VLOOKUP(CONCATENATE($A96,"_",C$2),'Reference data SID'!$B:$N,13,FALSE))</f>
        <v/>
      </c>
      <c r="D96" s="16" t="str">
        <f>IF(ISERROR(VLOOKUP(CONCATENATE($A96,"_",D$2),'Reference data SID'!$B:$N,13,FALSE)),"",VLOOKUP(CONCATENATE($A96,"_",D$2),'Reference data SID'!$B:$N,13,FALSE))</f>
        <v/>
      </c>
      <c r="E96" s="16" t="str">
        <f>IF(ISERROR(VLOOKUP(CONCATENATE($A96,"_",E$2),'Reference data SID'!$B:$N,13,FALSE)),"",VLOOKUP(CONCATENATE($A96,"_",E$2),'Reference data SID'!$B:$N,13,FALSE))</f>
        <v/>
      </c>
      <c r="F96" s="16" t="str">
        <f>IF(ISERROR(VLOOKUP(CONCATENATE($A96,"_",F$2),'Reference data SID'!$B:$N,13,FALSE)),"",VLOOKUP(CONCATENATE($A96,"_",F$2),'Reference data SID'!$B:$N,13,FALSE))</f>
        <v/>
      </c>
      <c r="G96" s="16" t="str">
        <f>IF(ISERROR(VLOOKUP(CONCATENATE($A96,"_",G$2),'Reference data SID'!$B:$N,13,FALSE)),"",VLOOKUP(CONCATENATE($A96,"_",G$2),'Reference data SID'!$B:$N,13,FALSE))</f>
        <v/>
      </c>
      <c r="H96" s="16" t="str">
        <f>IF(ISERROR(VLOOKUP(CONCATENATE($A96,"_",H$2),'Reference data SID'!$B:$N,13,FALSE)),"",VLOOKUP(CONCATENATE($A96,"_",H$2),'Reference data SID'!$B:$N,13,FALSE))</f>
        <v/>
      </c>
      <c r="I96" s="16" t="str">
        <f>IF(ISERROR(VLOOKUP(CONCATENATE($A96,"_",I$2),'Reference data SID'!$B:$N,13,FALSE)),"",VLOOKUP(CONCATENATE($A96,"_",I$2),'Reference data SID'!$B:$N,13,FALSE))</f>
        <v/>
      </c>
      <c r="J96" s="16" t="str">
        <f>IF(ISERROR(VLOOKUP(CONCATENATE($A96,"_",J$2),'Reference data SID'!$B:$N,13,FALSE)),"",VLOOKUP(CONCATENATE($A96,"_",J$2),'Reference data SID'!$B:$N,13,FALSE))</f>
        <v/>
      </c>
      <c r="K96" s="16" t="str">
        <f>IF(ISERROR(VLOOKUP(CONCATENATE($A96,"_",K$2),'Reference data SID'!$B:$N,13,FALSE)),"",VLOOKUP(CONCATENATE($A96,"_",K$2),'Reference data SID'!$B:$N,13,FALSE))</f>
        <v/>
      </c>
      <c r="L96" s="16" t="str">
        <f>IF(ISERROR(VLOOKUP(CONCATENATE($A96,"_",L$2),'Reference data SID'!$B:$N,13,FALSE)),"",VLOOKUP(CONCATENATE($A96,"_",L$2),'Reference data SID'!$B:$N,13,FALSE))</f>
        <v/>
      </c>
      <c r="M96" s="16" t="str">
        <f>IF(ISERROR(VLOOKUP(CONCATENATE($A96,"_",M$2),'Reference data SID'!$B:$N,13,FALSE)),"",VLOOKUP(CONCATENATE($A96,"_",M$2),'Reference data SID'!$B:$N,13,FALSE))</f>
        <v/>
      </c>
      <c r="N96" s="16" t="str">
        <f>IF(ISERROR(VLOOKUP(CONCATENATE($A96,"_",N$2),'Reference data SID'!$B:$N,13,FALSE)),"",VLOOKUP(CONCATENATE($A96,"_",N$2),'Reference data SID'!$B:$N,13,FALSE))</f>
        <v/>
      </c>
      <c r="O96" s="16" t="str">
        <f>IF(ISERROR(VLOOKUP(CONCATENATE($A96,"_",O$2),'Reference data SID'!$B:$N,13,FALSE)),"",VLOOKUP(CONCATENATE($A96,"_",O$2),'Reference data SID'!$B:$N,13,FALSE))</f>
        <v/>
      </c>
      <c r="P96" s="16" t="str">
        <f>IF(ISERROR(VLOOKUP(CONCATENATE($A96,"_",P$2),'Reference data SID'!$B:$N,13,FALSE)),"",VLOOKUP(CONCATENATE($A96,"_",P$2),'Reference data SID'!$B:$N,13,FALSE))</f>
        <v/>
      </c>
      <c r="Q96" s="16" t="str">
        <f>IF(ISERROR(VLOOKUP(CONCATENATE($A96,"_",Q$2),'Reference data SID'!$B:$N,13,FALSE)),"",VLOOKUP(CONCATENATE($A96,"_",Q$2),'Reference data SID'!$B:$N,13,FALSE))</f>
        <v/>
      </c>
      <c r="R96" s="16" t="str">
        <f>IF(ISERROR(VLOOKUP(CONCATENATE($A96,"_",R$2),'Reference data SID'!$B:$N,13,FALSE)),"",VLOOKUP(CONCATENATE($A96,"_",R$2),'Reference data SID'!$B:$N,13,FALSE))</f>
        <v/>
      </c>
      <c r="S96" s="16" t="str">
        <f>IF(ISERROR(VLOOKUP(CONCATENATE($A96,"_",S$2),'Reference data SID'!$B:$N,13,FALSE)),"",VLOOKUP(CONCATENATE($A96,"_",S$2),'Reference data SID'!$B:$N,13,FALSE))</f>
        <v/>
      </c>
      <c r="T96" s="16" t="str">
        <f>IF(ISERROR(VLOOKUP(CONCATENATE($A96,"_",T$2),'Reference data SID'!$B:$N,13,FALSE)),"",VLOOKUP(CONCATENATE($A96,"_",T$2),'Reference data SID'!$B:$N,13,FALSE))</f>
        <v/>
      </c>
      <c r="U96" s="16" t="str">
        <f>IF(ISERROR(VLOOKUP(CONCATENATE($A96,"_",U$2),'Reference data SID'!$B:$N,13,FALSE)),"",VLOOKUP(CONCATENATE($A96,"_",U$2),'Reference data SID'!$B:$N,13,FALSE))</f>
        <v/>
      </c>
      <c r="V96" s="16" t="str">
        <f>IF(ISERROR(VLOOKUP(CONCATENATE($A96,"_",V$2),'Reference data SID'!$B:$N,13,FALSE)),"",VLOOKUP(CONCATENATE($A96,"_",V$2),'Reference data SID'!$B:$N,13,FALSE))</f>
        <v/>
      </c>
      <c r="W96" s="16" t="str">
        <f>IF(ISERROR(VLOOKUP(CONCATENATE($A96,"_",W$2),'Reference data SID'!$B:$N,13,FALSE)),"",VLOOKUP(CONCATENATE($A96,"_",W$2),'Reference data SID'!$B:$N,13,FALSE))</f>
        <v/>
      </c>
      <c r="X96" s="16" t="str">
        <f>IF(ISERROR(VLOOKUP(CONCATENATE($A96,"_",X$2),'Reference data SID'!$B:$N,13,FALSE)),"",VLOOKUP(CONCATENATE($A96,"_",X$2),'Reference data SID'!$B:$N,13,FALSE))</f>
        <v/>
      </c>
      <c r="Y96" s="17" t="str">
        <f>IF(ISERROR(VLOOKUP(CONCATENATE($A96,"_",Y$2),'Reference data SID'!$B:$N,13,FALSE)),"",VLOOKUP(CONCATENATE($A96,"_",Y$2),'Reference data SID'!$B:$N,13,FALSE))</f>
        <v>335-66-0</v>
      </c>
      <c r="Z96" s="16" t="str">
        <f>IF(ISERROR(VLOOKUP(CONCATENATE($A96,"_",Z$2),'Reference data SID'!$B:$N,13,FALSE)),"",VLOOKUP(CONCATENATE($A96,"_",Z$2),'Reference data SID'!$B:$N,13,FALSE))</f>
        <v/>
      </c>
      <c r="AA96" s="16" t="str">
        <f>IF(ISERROR(VLOOKUP(CONCATENATE($A96,"_",AA$2),'Reference data SID'!$B:$N,13,FALSE)),"",VLOOKUP(CONCATENATE($A96,"_",AA$2),'Reference data SID'!$B:$N,13,FALSE))</f>
        <v/>
      </c>
      <c r="AB96" s="16" t="str">
        <f>IF(ISERROR(VLOOKUP(CONCATENATE($A96,"_",AB$2),'Reference data SID'!$B:$N,13,FALSE)),"",VLOOKUP(CONCATENATE($A96,"_",AB$2),'Reference data SID'!$B:$N,13,FALSE))</f>
        <v/>
      </c>
      <c r="AC96" s="16" t="str">
        <f>IF(ISERROR(VLOOKUP(CONCATENATE($A96,"_",AC$2),'Reference data SID'!$B:$N,13,FALSE)),"",VLOOKUP(CONCATENATE($A96,"_",AC$2),'Reference data SID'!$B:$N,13,FALSE))</f>
        <v/>
      </c>
      <c r="AD96" s="16" t="str">
        <f>IF(ISERROR(VLOOKUP(CONCATENATE($A96,"_",AD$2),'Reference data SID'!$B:$N,13,FALSE)),"",VLOOKUP(CONCATENATE($A96,"_",AD$2),'Reference data SID'!$B:$N,13,FALSE))</f>
        <v/>
      </c>
      <c r="AE96" s="16" t="str">
        <f>IF(ISERROR(VLOOKUP(CONCATENATE($A96,"_",AE$2),'Reference data SID'!$B:$N,13,FALSE)),"",VLOOKUP(CONCATENATE($A96,"_",AE$2),'Reference data SID'!$B:$N,13,FALSE))</f>
        <v/>
      </c>
      <c r="AF96" s="16" t="str">
        <f>IF(ISERROR(VLOOKUP(CONCATENATE($A96,"_",AF$2),'Reference data SID'!$B:$N,13,FALSE)),"",VLOOKUP(CONCATENATE($A96,"_",AF$2),'Reference data SID'!$B:$N,13,FALSE))</f>
        <v/>
      </c>
      <c r="AG96" s="16" t="str">
        <f>IF(ISERROR(VLOOKUP(CONCATENATE($A96,"_",AG$2),'Reference data SID'!$B:$N,13,FALSE)),"",VLOOKUP(CONCATENATE($A96,"_",AG$2),'Reference data SID'!$B:$N,13,FALSE))</f>
        <v/>
      </c>
      <c r="AH96" s="16" t="str">
        <f>IF(ISERROR(VLOOKUP(CONCATENATE($A96,"_",AH$2),'Reference data SID'!$B:$N,13,FALSE)),"",VLOOKUP(CONCATENATE($A96,"_",AH$2),'Reference data SID'!$B:$N,13,FALSE))</f>
        <v/>
      </c>
      <c r="AI96" s="16" t="str">
        <f>IF(ISERROR(VLOOKUP(CONCATENATE($A96,"_",AI$2),'Reference data SID'!$B:$N,13,FALSE)),"",VLOOKUP(CONCATENATE($A96,"_",AI$2),'Reference data SID'!$B:$N,13,FALSE))</f>
        <v/>
      </c>
      <c r="AJ96" s="16" t="str">
        <f>IF(ISERROR(VLOOKUP(CONCATENATE($A96,"_",AJ$2),'Reference data SID'!$B:$N,13,FALSE)),"",VLOOKUP(CONCATENATE($A96,"_",AJ$2),'Reference data SID'!$B:$N,13,FALSE))</f>
        <v/>
      </c>
      <c r="AK96" s="16" t="str">
        <f>IF(ISERROR(VLOOKUP(CONCATENATE($A96,"_",AK$2),'Reference data SID'!$B:$N,13,FALSE)),"",VLOOKUP(CONCATENATE($A96,"_",AK$2),'Reference data SID'!$B:$N,13,FALSE))</f>
        <v/>
      </c>
      <c r="AL96" s="16" t="str">
        <f>IF(ISERROR(VLOOKUP(CONCATENATE($A96,"_",AL$2),'Reference data SID'!$B:$N,13,FALSE)),"",VLOOKUP(CONCATENATE($A96,"_",AL$2),'Reference data SID'!$B:$N,13,FALSE))</f>
        <v/>
      </c>
      <c r="AM96" s="16" t="str">
        <f>IF(ISERROR(VLOOKUP(CONCATENATE($A96,"_",AM$2),'Reference data SID'!$B:$N,13,FALSE)),"",VLOOKUP(CONCATENATE($A96,"_",AM$2),'Reference data SID'!$B:$N,13,FALSE))</f>
        <v/>
      </c>
      <c r="AN96" s="16" t="str">
        <f>IF(ISERROR(VLOOKUP(CONCATENATE($A96,"_",AN$2),'Reference data SID'!$B:$N,13,FALSE)),"",VLOOKUP(CONCATENATE($A96,"_",AN$2),'Reference data SID'!$B:$N,13,FALSE))</f>
        <v/>
      </c>
      <c r="AO96" s="16" t="str">
        <f>IF(ISERROR(VLOOKUP(CONCATENATE($A96,"_",AO$2),'Reference data SID'!$B:$N,13,FALSE)),"",VLOOKUP(CONCATENATE($A96,"_",AO$2),'Reference data SID'!$B:$N,13,FALSE))</f>
        <v/>
      </c>
      <c r="AP96" s="16" t="str">
        <f>IF(ISERROR(VLOOKUP(CONCATENATE($A96,"_",AP$2),'Reference data SID'!$B:$N,13,FALSE)),"",VLOOKUP(CONCATENATE($A96,"_",AP$2),'Reference data SID'!$B:$N,13,FALSE))</f>
        <v/>
      </c>
      <c r="AQ96" s="16" t="str">
        <f>IF(ISERROR(VLOOKUP(CONCATENATE($A96,"_",AQ$2),'Reference data SID'!$B:$N,13,FALSE)),"",VLOOKUP(CONCATENATE($A96,"_",AQ$2),'Reference data SID'!$B:$N,13,FALSE))</f>
        <v/>
      </c>
      <c r="AR96" s="16" t="str">
        <f>IF(ISERROR(VLOOKUP(CONCATENATE($A96,"_",AR$2),'Reference data SID'!$B:$N,13,FALSE)),"",VLOOKUP(CONCATENATE($A96,"_",AR$2),'Reference data SID'!$B:$N,13,FALSE))</f>
        <v/>
      </c>
      <c r="AS96" s="16" t="str">
        <f>IF(ISERROR(VLOOKUP(CONCATENATE($A96,"_",AS$2),'Reference data SID'!$B:$N,13,FALSE)),"",VLOOKUP(CONCATENATE($A96,"_",AS$2),'Reference data SID'!$B:$N,13,FALSE))</f>
        <v/>
      </c>
      <c r="AT96" s="16" t="str">
        <f>IF(ISERROR(VLOOKUP(CONCATENATE($A96,"_",AT$2),'Reference data SID'!$B:$N,13,FALSE)),"",VLOOKUP(CONCATENATE($A96,"_",AT$2),'Reference data SID'!$B:$N,13,FALSE))</f>
        <v/>
      </c>
    </row>
    <row r="97" spans="1:46" x14ac:dyDescent="0.25">
      <c r="A97">
        <v>93</v>
      </c>
      <c r="B97" s="16" t="str">
        <f>IF(ISERROR(VLOOKUP(CONCATENATE($A97,"_",B$2),'Reference data SID'!$B:$N,13,FALSE)),"",VLOOKUP(CONCATENATE($A97,"_",B$2),'Reference data SID'!$B:$N,13,FALSE))</f>
        <v/>
      </c>
      <c r="C97" s="16" t="str">
        <f>IF(ISERROR(VLOOKUP(CONCATENATE($A97,"_",C$2),'Reference data SID'!$B:$N,13,FALSE)),"",VLOOKUP(CONCATENATE($A97,"_",C$2),'Reference data SID'!$B:$N,13,FALSE))</f>
        <v/>
      </c>
      <c r="D97" s="16" t="str">
        <f>IF(ISERROR(VLOOKUP(CONCATENATE($A97,"_",D$2),'Reference data SID'!$B:$N,13,FALSE)),"",VLOOKUP(CONCATENATE($A97,"_",D$2),'Reference data SID'!$B:$N,13,FALSE))</f>
        <v/>
      </c>
      <c r="E97" s="16" t="str">
        <f>IF(ISERROR(VLOOKUP(CONCATENATE($A97,"_",E$2),'Reference data SID'!$B:$N,13,FALSE)),"",VLOOKUP(CONCATENATE($A97,"_",E$2),'Reference data SID'!$B:$N,13,FALSE))</f>
        <v/>
      </c>
      <c r="F97" s="16" t="str">
        <f>IF(ISERROR(VLOOKUP(CONCATENATE($A97,"_",F$2),'Reference data SID'!$B:$N,13,FALSE)),"",VLOOKUP(CONCATENATE($A97,"_",F$2),'Reference data SID'!$B:$N,13,FALSE))</f>
        <v/>
      </c>
      <c r="G97" s="16" t="str">
        <f>IF(ISERROR(VLOOKUP(CONCATENATE($A97,"_",G$2),'Reference data SID'!$B:$N,13,FALSE)),"",VLOOKUP(CONCATENATE($A97,"_",G$2),'Reference data SID'!$B:$N,13,FALSE))</f>
        <v/>
      </c>
      <c r="H97" s="16" t="str">
        <f>IF(ISERROR(VLOOKUP(CONCATENATE($A97,"_",H$2),'Reference data SID'!$B:$N,13,FALSE)),"",VLOOKUP(CONCATENATE($A97,"_",H$2),'Reference data SID'!$B:$N,13,FALSE))</f>
        <v/>
      </c>
      <c r="I97" s="16" t="str">
        <f>IF(ISERROR(VLOOKUP(CONCATENATE($A97,"_",I$2),'Reference data SID'!$B:$N,13,FALSE)),"",VLOOKUP(CONCATENATE($A97,"_",I$2),'Reference data SID'!$B:$N,13,FALSE))</f>
        <v/>
      </c>
      <c r="J97" s="16" t="str">
        <f>IF(ISERROR(VLOOKUP(CONCATENATE($A97,"_",J$2),'Reference data SID'!$B:$N,13,FALSE)),"",VLOOKUP(CONCATENATE($A97,"_",J$2),'Reference data SID'!$B:$N,13,FALSE))</f>
        <v/>
      </c>
      <c r="K97" s="16" t="str">
        <f>IF(ISERROR(VLOOKUP(CONCATENATE($A97,"_",K$2),'Reference data SID'!$B:$N,13,FALSE)),"",VLOOKUP(CONCATENATE($A97,"_",K$2),'Reference data SID'!$B:$N,13,FALSE))</f>
        <v/>
      </c>
      <c r="L97" s="16" t="str">
        <f>IF(ISERROR(VLOOKUP(CONCATENATE($A97,"_",L$2),'Reference data SID'!$B:$N,13,FALSE)),"",VLOOKUP(CONCATENATE($A97,"_",L$2),'Reference data SID'!$B:$N,13,FALSE))</f>
        <v/>
      </c>
      <c r="M97" s="16" t="str">
        <f>IF(ISERROR(VLOOKUP(CONCATENATE($A97,"_",M$2),'Reference data SID'!$B:$N,13,FALSE)),"",VLOOKUP(CONCATENATE($A97,"_",M$2),'Reference data SID'!$B:$N,13,FALSE))</f>
        <v/>
      </c>
      <c r="N97" s="16" t="str">
        <f>IF(ISERROR(VLOOKUP(CONCATENATE($A97,"_",N$2),'Reference data SID'!$B:$N,13,FALSE)),"",VLOOKUP(CONCATENATE($A97,"_",N$2),'Reference data SID'!$B:$N,13,FALSE))</f>
        <v/>
      </c>
      <c r="O97" s="16" t="str">
        <f>IF(ISERROR(VLOOKUP(CONCATENATE($A97,"_",O$2),'Reference data SID'!$B:$N,13,FALSE)),"",VLOOKUP(CONCATENATE($A97,"_",O$2),'Reference data SID'!$B:$N,13,FALSE))</f>
        <v/>
      </c>
      <c r="P97" s="16" t="str">
        <f>IF(ISERROR(VLOOKUP(CONCATENATE($A97,"_",P$2),'Reference data SID'!$B:$N,13,FALSE)),"",VLOOKUP(CONCATENATE($A97,"_",P$2),'Reference data SID'!$B:$N,13,FALSE))</f>
        <v/>
      </c>
      <c r="Q97" s="16" t="str">
        <f>IF(ISERROR(VLOOKUP(CONCATENATE($A97,"_",Q$2),'Reference data SID'!$B:$N,13,FALSE)),"",VLOOKUP(CONCATENATE($A97,"_",Q$2),'Reference data SID'!$B:$N,13,FALSE))</f>
        <v/>
      </c>
      <c r="R97" s="16" t="str">
        <f>IF(ISERROR(VLOOKUP(CONCATENATE($A97,"_",R$2),'Reference data SID'!$B:$N,13,FALSE)),"",VLOOKUP(CONCATENATE($A97,"_",R$2),'Reference data SID'!$B:$N,13,FALSE))</f>
        <v/>
      </c>
      <c r="S97" s="16" t="str">
        <f>IF(ISERROR(VLOOKUP(CONCATENATE($A97,"_",S$2),'Reference data SID'!$B:$N,13,FALSE)),"",VLOOKUP(CONCATENATE($A97,"_",S$2),'Reference data SID'!$B:$N,13,FALSE))</f>
        <v/>
      </c>
      <c r="T97" s="16" t="str">
        <f>IF(ISERROR(VLOOKUP(CONCATENATE($A97,"_",T$2),'Reference data SID'!$B:$N,13,FALSE)),"",VLOOKUP(CONCATENATE($A97,"_",T$2),'Reference data SID'!$B:$N,13,FALSE))</f>
        <v/>
      </c>
      <c r="U97" s="16" t="str">
        <f>IF(ISERROR(VLOOKUP(CONCATENATE($A97,"_",U$2),'Reference data SID'!$B:$N,13,FALSE)),"",VLOOKUP(CONCATENATE($A97,"_",U$2),'Reference data SID'!$B:$N,13,FALSE))</f>
        <v/>
      </c>
      <c r="V97" s="16" t="str">
        <f>IF(ISERROR(VLOOKUP(CONCATENATE($A97,"_",V$2),'Reference data SID'!$B:$N,13,FALSE)),"",VLOOKUP(CONCATENATE($A97,"_",V$2),'Reference data SID'!$B:$N,13,FALSE))</f>
        <v/>
      </c>
      <c r="W97" s="16" t="str">
        <f>IF(ISERROR(VLOOKUP(CONCATENATE($A97,"_",W$2),'Reference data SID'!$B:$N,13,FALSE)),"",VLOOKUP(CONCATENATE($A97,"_",W$2),'Reference data SID'!$B:$N,13,FALSE))</f>
        <v/>
      </c>
      <c r="X97" s="16" t="str">
        <f>IF(ISERROR(VLOOKUP(CONCATENATE($A97,"_",X$2),'Reference data SID'!$B:$N,13,FALSE)),"",VLOOKUP(CONCATENATE($A97,"_",X$2),'Reference data SID'!$B:$N,13,FALSE))</f>
        <v/>
      </c>
      <c r="Y97" s="17" t="str">
        <f>IF(ISERROR(VLOOKUP(CONCATENATE($A97,"_",Y$2),'Reference data SID'!$B:$N,13,FALSE)),"",VLOOKUP(CONCATENATE($A97,"_",Y$2),'Reference data SID'!$B:$N,13,FALSE))</f>
        <v>307-63-1</v>
      </c>
      <c r="Z97" s="16" t="str">
        <f>IF(ISERROR(VLOOKUP(CONCATENATE($A97,"_",Z$2),'Reference data SID'!$B:$N,13,FALSE)),"",VLOOKUP(CONCATENATE($A97,"_",Z$2),'Reference data SID'!$B:$N,13,FALSE))</f>
        <v/>
      </c>
      <c r="AA97" s="16" t="str">
        <f>IF(ISERROR(VLOOKUP(CONCATENATE($A97,"_",AA$2),'Reference data SID'!$B:$N,13,FALSE)),"",VLOOKUP(CONCATENATE($A97,"_",AA$2),'Reference data SID'!$B:$N,13,FALSE))</f>
        <v/>
      </c>
      <c r="AB97" s="16" t="str">
        <f>IF(ISERROR(VLOOKUP(CONCATENATE($A97,"_",AB$2),'Reference data SID'!$B:$N,13,FALSE)),"",VLOOKUP(CONCATENATE($A97,"_",AB$2),'Reference data SID'!$B:$N,13,FALSE))</f>
        <v/>
      </c>
      <c r="AC97" s="16" t="str">
        <f>IF(ISERROR(VLOOKUP(CONCATENATE($A97,"_",AC$2),'Reference data SID'!$B:$N,13,FALSE)),"",VLOOKUP(CONCATENATE($A97,"_",AC$2),'Reference data SID'!$B:$N,13,FALSE))</f>
        <v/>
      </c>
      <c r="AD97" s="16" t="str">
        <f>IF(ISERROR(VLOOKUP(CONCATENATE($A97,"_",AD$2),'Reference data SID'!$B:$N,13,FALSE)),"",VLOOKUP(CONCATENATE($A97,"_",AD$2),'Reference data SID'!$B:$N,13,FALSE))</f>
        <v/>
      </c>
      <c r="AE97" s="16" t="str">
        <f>IF(ISERROR(VLOOKUP(CONCATENATE($A97,"_",AE$2),'Reference data SID'!$B:$N,13,FALSE)),"",VLOOKUP(CONCATENATE($A97,"_",AE$2),'Reference data SID'!$B:$N,13,FALSE))</f>
        <v/>
      </c>
      <c r="AF97" s="16" t="str">
        <f>IF(ISERROR(VLOOKUP(CONCATENATE($A97,"_",AF$2),'Reference data SID'!$B:$N,13,FALSE)),"",VLOOKUP(CONCATENATE($A97,"_",AF$2),'Reference data SID'!$B:$N,13,FALSE))</f>
        <v/>
      </c>
      <c r="AG97" s="16" t="str">
        <f>IF(ISERROR(VLOOKUP(CONCATENATE($A97,"_",AG$2),'Reference data SID'!$B:$N,13,FALSE)),"",VLOOKUP(CONCATENATE($A97,"_",AG$2),'Reference data SID'!$B:$N,13,FALSE))</f>
        <v/>
      </c>
      <c r="AH97" s="16" t="str">
        <f>IF(ISERROR(VLOOKUP(CONCATENATE($A97,"_",AH$2),'Reference data SID'!$B:$N,13,FALSE)),"",VLOOKUP(CONCATENATE($A97,"_",AH$2),'Reference data SID'!$B:$N,13,FALSE))</f>
        <v/>
      </c>
      <c r="AI97" s="16" t="str">
        <f>IF(ISERROR(VLOOKUP(CONCATENATE($A97,"_",AI$2),'Reference data SID'!$B:$N,13,FALSE)),"",VLOOKUP(CONCATENATE($A97,"_",AI$2),'Reference data SID'!$B:$N,13,FALSE))</f>
        <v/>
      </c>
      <c r="AJ97" s="16" t="str">
        <f>IF(ISERROR(VLOOKUP(CONCATENATE($A97,"_",AJ$2),'Reference data SID'!$B:$N,13,FALSE)),"",VLOOKUP(CONCATENATE($A97,"_",AJ$2),'Reference data SID'!$B:$N,13,FALSE))</f>
        <v/>
      </c>
      <c r="AK97" s="16" t="str">
        <f>IF(ISERROR(VLOOKUP(CONCATENATE($A97,"_",AK$2),'Reference data SID'!$B:$N,13,FALSE)),"",VLOOKUP(CONCATENATE($A97,"_",AK$2),'Reference data SID'!$B:$N,13,FALSE))</f>
        <v/>
      </c>
      <c r="AL97" s="16" t="str">
        <f>IF(ISERROR(VLOOKUP(CONCATENATE($A97,"_",AL$2),'Reference data SID'!$B:$N,13,FALSE)),"",VLOOKUP(CONCATENATE($A97,"_",AL$2),'Reference data SID'!$B:$N,13,FALSE))</f>
        <v/>
      </c>
      <c r="AM97" s="16" t="str">
        <f>IF(ISERROR(VLOOKUP(CONCATENATE($A97,"_",AM$2),'Reference data SID'!$B:$N,13,FALSE)),"",VLOOKUP(CONCATENATE($A97,"_",AM$2),'Reference data SID'!$B:$N,13,FALSE))</f>
        <v/>
      </c>
      <c r="AN97" s="16" t="str">
        <f>IF(ISERROR(VLOOKUP(CONCATENATE($A97,"_",AN$2),'Reference data SID'!$B:$N,13,FALSE)),"",VLOOKUP(CONCATENATE($A97,"_",AN$2),'Reference data SID'!$B:$N,13,FALSE))</f>
        <v/>
      </c>
      <c r="AO97" s="16" t="str">
        <f>IF(ISERROR(VLOOKUP(CONCATENATE($A97,"_",AO$2),'Reference data SID'!$B:$N,13,FALSE)),"",VLOOKUP(CONCATENATE($A97,"_",AO$2),'Reference data SID'!$B:$N,13,FALSE))</f>
        <v/>
      </c>
      <c r="AP97" s="16" t="str">
        <f>IF(ISERROR(VLOOKUP(CONCATENATE($A97,"_",AP$2),'Reference data SID'!$B:$N,13,FALSE)),"",VLOOKUP(CONCATENATE($A97,"_",AP$2),'Reference data SID'!$B:$N,13,FALSE))</f>
        <v/>
      </c>
      <c r="AQ97" s="16" t="str">
        <f>IF(ISERROR(VLOOKUP(CONCATENATE($A97,"_",AQ$2),'Reference data SID'!$B:$N,13,FALSE)),"",VLOOKUP(CONCATENATE($A97,"_",AQ$2),'Reference data SID'!$B:$N,13,FALSE))</f>
        <v/>
      </c>
      <c r="AR97" s="16" t="str">
        <f>IF(ISERROR(VLOOKUP(CONCATENATE($A97,"_",AR$2),'Reference data SID'!$B:$N,13,FALSE)),"",VLOOKUP(CONCATENATE($A97,"_",AR$2),'Reference data SID'!$B:$N,13,FALSE))</f>
        <v/>
      </c>
      <c r="AS97" s="16" t="str">
        <f>IF(ISERROR(VLOOKUP(CONCATENATE($A97,"_",AS$2),'Reference data SID'!$B:$N,13,FALSE)),"",VLOOKUP(CONCATENATE($A97,"_",AS$2),'Reference data SID'!$B:$N,13,FALSE))</f>
        <v/>
      </c>
      <c r="AT97" s="16" t="str">
        <f>IF(ISERROR(VLOOKUP(CONCATENATE($A97,"_",AT$2),'Reference data SID'!$B:$N,13,FALSE)),"",VLOOKUP(CONCATENATE($A97,"_",AT$2),'Reference data SID'!$B:$N,13,FALSE))</f>
        <v/>
      </c>
    </row>
    <row r="98" spans="1:46" x14ac:dyDescent="0.25">
      <c r="A98">
        <v>94</v>
      </c>
      <c r="B98" s="16" t="str">
        <f>IF(ISERROR(VLOOKUP(CONCATENATE($A98,"_",B$2),'Reference data SID'!$B:$N,13,FALSE)),"",VLOOKUP(CONCATENATE($A98,"_",B$2),'Reference data SID'!$B:$N,13,FALSE))</f>
        <v/>
      </c>
      <c r="C98" s="16" t="str">
        <f>IF(ISERROR(VLOOKUP(CONCATENATE($A98,"_",C$2),'Reference data SID'!$B:$N,13,FALSE)),"",VLOOKUP(CONCATENATE($A98,"_",C$2),'Reference data SID'!$B:$N,13,FALSE))</f>
        <v/>
      </c>
      <c r="D98" s="16" t="str">
        <f>IF(ISERROR(VLOOKUP(CONCATENATE($A98,"_",D$2),'Reference data SID'!$B:$N,13,FALSE)),"",VLOOKUP(CONCATENATE($A98,"_",D$2),'Reference data SID'!$B:$N,13,FALSE))</f>
        <v/>
      </c>
      <c r="E98" s="16" t="str">
        <f>IF(ISERROR(VLOOKUP(CONCATENATE($A98,"_",E$2),'Reference data SID'!$B:$N,13,FALSE)),"",VLOOKUP(CONCATENATE($A98,"_",E$2),'Reference data SID'!$B:$N,13,FALSE))</f>
        <v/>
      </c>
      <c r="F98" s="16" t="str">
        <f>IF(ISERROR(VLOOKUP(CONCATENATE($A98,"_",F$2),'Reference data SID'!$B:$N,13,FALSE)),"",VLOOKUP(CONCATENATE($A98,"_",F$2),'Reference data SID'!$B:$N,13,FALSE))</f>
        <v/>
      </c>
      <c r="G98" s="16" t="str">
        <f>IF(ISERROR(VLOOKUP(CONCATENATE($A98,"_",G$2),'Reference data SID'!$B:$N,13,FALSE)),"",VLOOKUP(CONCATENATE($A98,"_",G$2),'Reference data SID'!$B:$N,13,FALSE))</f>
        <v/>
      </c>
      <c r="H98" s="16" t="str">
        <f>IF(ISERROR(VLOOKUP(CONCATENATE($A98,"_",H$2),'Reference data SID'!$B:$N,13,FALSE)),"",VLOOKUP(CONCATENATE($A98,"_",H$2),'Reference data SID'!$B:$N,13,FALSE))</f>
        <v/>
      </c>
      <c r="I98" s="16" t="str">
        <f>IF(ISERROR(VLOOKUP(CONCATENATE($A98,"_",I$2),'Reference data SID'!$B:$N,13,FALSE)),"",VLOOKUP(CONCATENATE($A98,"_",I$2),'Reference data SID'!$B:$N,13,FALSE))</f>
        <v/>
      </c>
      <c r="J98" s="16" t="str">
        <f>IF(ISERROR(VLOOKUP(CONCATENATE($A98,"_",J$2),'Reference data SID'!$B:$N,13,FALSE)),"",VLOOKUP(CONCATENATE($A98,"_",J$2),'Reference data SID'!$B:$N,13,FALSE))</f>
        <v/>
      </c>
      <c r="K98" s="16" t="str">
        <f>IF(ISERROR(VLOOKUP(CONCATENATE($A98,"_",K$2),'Reference data SID'!$B:$N,13,FALSE)),"",VLOOKUP(CONCATENATE($A98,"_",K$2),'Reference data SID'!$B:$N,13,FALSE))</f>
        <v/>
      </c>
      <c r="L98" s="16" t="str">
        <f>IF(ISERROR(VLOOKUP(CONCATENATE($A98,"_",L$2),'Reference data SID'!$B:$N,13,FALSE)),"",VLOOKUP(CONCATENATE($A98,"_",L$2),'Reference data SID'!$B:$N,13,FALSE))</f>
        <v/>
      </c>
      <c r="M98" s="16" t="str">
        <f>IF(ISERROR(VLOOKUP(CONCATENATE($A98,"_",M$2),'Reference data SID'!$B:$N,13,FALSE)),"",VLOOKUP(CONCATENATE($A98,"_",M$2),'Reference data SID'!$B:$N,13,FALSE))</f>
        <v/>
      </c>
      <c r="N98" s="16" t="str">
        <f>IF(ISERROR(VLOOKUP(CONCATENATE($A98,"_",N$2),'Reference data SID'!$B:$N,13,FALSE)),"",VLOOKUP(CONCATENATE($A98,"_",N$2),'Reference data SID'!$B:$N,13,FALSE))</f>
        <v/>
      </c>
      <c r="O98" s="16" t="str">
        <f>IF(ISERROR(VLOOKUP(CONCATENATE($A98,"_",O$2),'Reference data SID'!$B:$N,13,FALSE)),"",VLOOKUP(CONCATENATE($A98,"_",O$2),'Reference data SID'!$B:$N,13,FALSE))</f>
        <v/>
      </c>
      <c r="P98" s="16" t="str">
        <f>IF(ISERROR(VLOOKUP(CONCATENATE($A98,"_",P$2),'Reference data SID'!$B:$N,13,FALSE)),"",VLOOKUP(CONCATENATE($A98,"_",P$2),'Reference data SID'!$B:$N,13,FALSE))</f>
        <v/>
      </c>
      <c r="Q98" s="16" t="str">
        <f>IF(ISERROR(VLOOKUP(CONCATENATE($A98,"_",Q$2),'Reference data SID'!$B:$N,13,FALSE)),"",VLOOKUP(CONCATENATE($A98,"_",Q$2),'Reference data SID'!$B:$N,13,FALSE))</f>
        <v/>
      </c>
      <c r="R98" s="16" t="str">
        <f>IF(ISERROR(VLOOKUP(CONCATENATE($A98,"_",R$2),'Reference data SID'!$B:$N,13,FALSE)),"",VLOOKUP(CONCATENATE($A98,"_",R$2),'Reference data SID'!$B:$N,13,FALSE))</f>
        <v/>
      </c>
      <c r="S98" s="16" t="str">
        <f>IF(ISERROR(VLOOKUP(CONCATENATE($A98,"_",S$2),'Reference data SID'!$B:$N,13,FALSE)),"",VLOOKUP(CONCATENATE($A98,"_",S$2),'Reference data SID'!$B:$N,13,FALSE))</f>
        <v/>
      </c>
      <c r="T98" s="16" t="str">
        <f>IF(ISERROR(VLOOKUP(CONCATENATE($A98,"_",T$2),'Reference data SID'!$B:$N,13,FALSE)),"",VLOOKUP(CONCATENATE($A98,"_",T$2),'Reference data SID'!$B:$N,13,FALSE))</f>
        <v/>
      </c>
      <c r="U98" s="16" t="str">
        <f>IF(ISERROR(VLOOKUP(CONCATENATE($A98,"_",U$2),'Reference data SID'!$B:$N,13,FALSE)),"",VLOOKUP(CONCATENATE($A98,"_",U$2),'Reference data SID'!$B:$N,13,FALSE))</f>
        <v/>
      </c>
      <c r="V98" s="16" t="str">
        <f>IF(ISERROR(VLOOKUP(CONCATENATE($A98,"_",V$2),'Reference data SID'!$B:$N,13,FALSE)),"",VLOOKUP(CONCATENATE($A98,"_",V$2),'Reference data SID'!$B:$N,13,FALSE))</f>
        <v/>
      </c>
      <c r="W98" s="16" t="str">
        <f>IF(ISERROR(VLOOKUP(CONCATENATE($A98,"_",W$2),'Reference data SID'!$B:$N,13,FALSE)),"",VLOOKUP(CONCATENATE($A98,"_",W$2),'Reference data SID'!$B:$N,13,FALSE))</f>
        <v/>
      </c>
      <c r="X98" s="16" t="str">
        <f>IF(ISERROR(VLOOKUP(CONCATENATE($A98,"_",X$2),'Reference data SID'!$B:$N,13,FALSE)),"",VLOOKUP(CONCATENATE($A98,"_",X$2),'Reference data SID'!$B:$N,13,FALSE))</f>
        <v/>
      </c>
      <c r="Y98" s="17" t="str">
        <f>IF(ISERROR(VLOOKUP(CONCATENATE($A98,"_",Y$2),'Reference data SID'!$B:$N,13,FALSE)),"",VLOOKUP(CONCATENATE($A98,"_",Y$2),'Reference data SID'!$B:$N,13,FALSE))</f>
        <v>307-60-8</v>
      </c>
      <c r="Z98" s="16" t="str">
        <f>IF(ISERROR(VLOOKUP(CONCATENATE($A98,"_",Z$2),'Reference data SID'!$B:$N,13,FALSE)),"",VLOOKUP(CONCATENATE($A98,"_",Z$2),'Reference data SID'!$B:$N,13,FALSE))</f>
        <v/>
      </c>
      <c r="AA98" s="16" t="str">
        <f>IF(ISERROR(VLOOKUP(CONCATENATE($A98,"_",AA$2),'Reference data SID'!$B:$N,13,FALSE)),"",VLOOKUP(CONCATENATE($A98,"_",AA$2),'Reference data SID'!$B:$N,13,FALSE))</f>
        <v/>
      </c>
      <c r="AB98" s="16" t="str">
        <f>IF(ISERROR(VLOOKUP(CONCATENATE($A98,"_",AB$2),'Reference data SID'!$B:$N,13,FALSE)),"",VLOOKUP(CONCATENATE($A98,"_",AB$2),'Reference data SID'!$B:$N,13,FALSE))</f>
        <v/>
      </c>
      <c r="AC98" s="16" t="str">
        <f>IF(ISERROR(VLOOKUP(CONCATENATE($A98,"_",AC$2),'Reference data SID'!$B:$N,13,FALSE)),"",VLOOKUP(CONCATENATE($A98,"_",AC$2),'Reference data SID'!$B:$N,13,FALSE))</f>
        <v/>
      </c>
      <c r="AD98" s="16" t="str">
        <f>IF(ISERROR(VLOOKUP(CONCATENATE($A98,"_",AD$2),'Reference data SID'!$B:$N,13,FALSE)),"",VLOOKUP(CONCATENATE($A98,"_",AD$2),'Reference data SID'!$B:$N,13,FALSE))</f>
        <v/>
      </c>
      <c r="AE98" s="16" t="str">
        <f>IF(ISERROR(VLOOKUP(CONCATENATE($A98,"_",AE$2),'Reference data SID'!$B:$N,13,FALSE)),"",VLOOKUP(CONCATENATE($A98,"_",AE$2),'Reference data SID'!$B:$N,13,FALSE))</f>
        <v/>
      </c>
      <c r="AF98" s="16" t="str">
        <f>IF(ISERROR(VLOOKUP(CONCATENATE($A98,"_",AF$2),'Reference data SID'!$B:$N,13,FALSE)),"",VLOOKUP(CONCATENATE($A98,"_",AF$2),'Reference data SID'!$B:$N,13,FALSE))</f>
        <v/>
      </c>
      <c r="AG98" s="16" t="str">
        <f>IF(ISERROR(VLOOKUP(CONCATENATE($A98,"_",AG$2),'Reference data SID'!$B:$N,13,FALSE)),"",VLOOKUP(CONCATENATE($A98,"_",AG$2),'Reference data SID'!$B:$N,13,FALSE))</f>
        <v/>
      </c>
      <c r="AH98" s="16" t="str">
        <f>IF(ISERROR(VLOOKUP(CONCATENATE($A98,"_",AH$2),'Reference data SID'!$B:$N,13,FALSE)),"",VLOOKUP(CONCATENATE($A98,"_",AH$2),'Reference data SID'!$B:$N,13,FALSE))</f>
        <v/>
      </c>
      <c r="AI98" s="16" t="str">
        <f>IF(ISERROR(VLOOKUP(CONCATENATE($A98,"_",AI$2),'Reference data SID'!$B:$N,13,FALSE)),"",VLOOKUP(CONCATENATE($A98,"_",AI$2),'Reference data SID'!$B:$N,13,FALSE))</f>
        <v/>
      </c>
      <c r="AJ98" s="16" t="str">
        <f>IF(ISERROR(VLOOKUP(CONCATENATE($A98,"_",AJ$2),'Reference data SID'!$B:$N,13,FALSE)),"",VLOOKUP(CONCATENATE($A98,"_",AJ$2),'Reference data SID'!$B:$N,13,FALSE))</f>
        <v/>
      </c>
      <c r="AK98" s="16" t="str">
        <f>IF(ISERROR(VLOOKUP(CONCATENATE($A98,"_",AK$2),'Reference data SID'!$B:$N,13,FALSE)),"",VLOOKUP(CONCATENATE($A98,"_",AK$2),'Reference data SID'!$B:$N,13,FALSE))</f>
        <v/>
      </c>
      <c r="AL98" s="16" t="str">
        <f>IF(ISERROR(VLOOKUP(CONCATENATE($A98,"_",AL$2),'Reference data SID'!$B:$N,13,FALSE)),"",VLOOKUP(CONCATENATE($A98,"_",AL$2),'Reference data SID'!$B:$N,13,FALSE))</f>
        <v/>
      </c>
      <c r="AM98" s="16" t="str">
        <f>IF(ISERROR(VLOOKUP(CONCATENATE($A98,"_",AM$2),'Reference data SID'!$B:$N,13,FALSE)),"",VLOOKUP(CONCATENATE($A98,"_",AM$2),'Reference data SID'!$B:$N,13,FALSE))</f>
        <v/>
      </c>
      <c r="AN98" s="16" t="str">
        <f>IF(ISERROR(VLOOKUP(CONCATENATE($A98,"_",AN$2),'Reference data SID'!$B:$N,13,FALSE)),"",VLOOKUP(CONCATENATE($A98,"_",AN$2),'Reference data SID'!$B:$N,13,FALSE))</f>
        <v/>
      </c>
      <c r="AO98" s="16" t="str">
        <f>IF(ISERROR(VLOOKUP(CONCATENATE($A98,"_",AO$2),'Reference data SID'!$B:$N,13,FALSE)),"",VLOOKUP(CONCATENATE($A98,"_",AO$2),'Reference data SID'!$B:$N,13,FALSE))</f>
        <v/>
      </c>
      <c r="AP98" s="16" t="str">
        <f>IF(ISERROR(VLOOKUP(CONCATENATE($A98,"_",AP$2),'Reference data SID'!$B:$N,13,FALSE)),"",VLOOKUP(CONCATENATE($A98,"_",AP$2),'Reference data SID'!$B:$N,13,FALSE))</f>
        <v/>
      </c>
      <c r="AQ98" s="16" t="str">
        <f>IF(ISERROR(VLOOKUP(CONCATENATE($A98,"_",AQ$2),'Reference data SID'!$B:$N,13,FALSE)),"",VLOOKUP(CONCATENATE($A98,"_",AQ$2),'Reference data SID'!$B:$N,13,FALSE))</f>
        <v/>
      </c>
      <c r="AR98" s="16" t="str">
        <f>IF(ISERROR(VLOOKUP(CONCATENATE($A98,"_",AR$2),'Reference data SID'!$B:$N,13,FALSE)),"",VLOOKUP(CONCATENATE($A98,"_",AR$2),'Reference data SID'!$B:$N,13,FALSE))</f>
        <v/>
      </c>
      <c r="AS98" s="16" t="str">
        <f>IF(ISERROR(VLOOKUP(CONCATENATE($A98,"_",AS$2),'Reference data SID'!$B:$N,13,FALSE)),"",VLOOKUP(CONCATENATE($A98,"_",AS$2),'Reference data SID'!$B:$N,13,FALSE))</f>
        <v/>
      </c>
      <c r="AT98" s="16" t="str">
        <f>IF(ISERROR(VLOOKUP(CONCATENATE($A98,"_",AT$2),'Reference data SID'!$B:$N,13,FALSE)),"",VLOOKUP(CONCATENATE($A98,"_",AT$2),'Reference data SID'!$B:$N,13,FALSE))</f>
        <v/>
      </c>
    </row>
    <row r="99" spans="1:46" x14ac:dyDescent="0.25">
      <c r="A99">
        <v>95</v>
      </c>
      <c r="B99" s="16" t="str">
        <f>IF(ISERROR(VLOOKUP(CONCATENATE($A99,"_",B$2),'Reference data SID'!$B:$N,13,FALSE)),"",VLOOKUP(CONCATENATE($A99,"_",B$2),'Reference data SID'!$B:$N,13,FALSE))</f>
        <v/>
      </c>
      <c r="C99" s="16" t="str">
        <f>IF(ISERROR(VLOOKUP(CONCATENATE($A99,"_",C$2),'Reference data SID'!$B:$N,13,FALSE)),"",VLOOKUP(CONCATENATE($A99,"_",C$2),'Reference data SID'!$B:$N,13,FALSE))</f>
        <v/>
      </c>
      <c r="D99" s="16" t="str">
        <f>IF(ISERROR(VLOOKUP(CONCATENATE($A99,"_",D$2),'Reference data SID'!$B:$N,13,FALSE)),"",VLOOKUP(CONCATENATE($A99,"_",D$2),'Reference data SID'!$B:$N,13,FALSE))</f>
        <v/>
      </c>
      <c r="E99" s="16" t="str">
        <f>IF(ISERROR(VLOOKUP(CONCATENATE($A99,"_",E$2),'Reference data SID'!$B:$N,13,FALSE)),"",VLOOKUP(CONCATENATE($A99,"_",E$2),'Reference data SID'!$B:$N,13,FALSE))</f>
        <v/>
      </c>
      <c r="F99" s="16" t="str">
        <f>IF(ISERROR(VLOOKUP(CONCATENATE($A99,"_",F$2),'Reference data SID'!$B:$N,13,FALSE)),"",VLOOKUP(CONCATENATE($A99,"_",F$2),'Reference data SID'!$B:$N,13,FALSE))</f>
        <v/>
      </c>
      <c r="G99" s="16" t="str">
        <f>IF(ISERROR(VLOOKUP(CONCATENATE($A99,"_",G$2),'Reference data SID'!$B:$N,13,FALSE)),"",VLOOKUP(CONCATENATE($A99,"_",G$2),'Reference data SID'!$B:$N,13,FALSE))</f>
        <v/>
      </c>
      <c r="H99" s="16" t="str">
        <f>IF(ISERROR(VLOOKUP(CONCATENATE($A99,"_",H$2),'Reference data SID'!$B:$N,13,FALSE)),"",VLOOKUP(CONCATENATE($A99,"_",H$2),'Reference data SID'!$B:$N,13,FALSE))</f>
        <v/>
      </c>
      <c r="I99" s="16" t="str">
        <f>IF(ISERROR(VLOOKUP(CONCATENATE($A99,"_",I$2),'Reference data SID'!$B:$N,13,FALSE)),"",VLOOKUP(CONCATENATE($A99,"_",I$2),'Reference data SID'!$B:$N,13,FALSE))</f>
        <v/>
      </c>
      <c r="J99" s="16" t="str">
        <f>IF(ISERROR(VLOOKUP(CONCATENATE($A99,"_",J$2),'Reference data SID'!$B:$N,13,FALSE)),"",VLOOKUP(CONCATENATE($A99,"_",J$2),'Reference data SID'!$B:$N,13,FALSE))</f>
        <v/>
      </c>
      <c r="K99" s="16" t="str">
        <f>IF(ISERROR(VLOOKUP(CONCATENATE($A99,"_",K$2),'Reference data SID'!$B:$N,13,FALSE)),"",VLOOKUP(CONCATENATE($A99,"_",K$2),'Reference data SID'!$B:$N,13,FALSE))</f>
        <v/>
      </c>
      <c r="L99" s="16" t="str">
        <f>IF(ISERROR(VLOOKUP(CONCATENATE($A99,"_",L$2),'Reference data SID'!$B:$N,13,FALSE)),"",VLOOKUP(CONCATENATE($A99,"_",L$2),'Reference data SID'!$B:$N,13,FALSE))</f>
        <v/>
      </c>
      <c r="M99" s="16" t="str">
        <f>IF(ISERROR(VLOOKUP(CONCATENATE($A99,"_",M$2),'Reference data SID'!$B:$N,13,FALSE)),"",VLOOKUP(CONCATENATE($A99,"_",M$2),'Reference data SID'!$B:$N,13,FALSE))</f>
        <v/>
      </c>
      <c r="N99" s="16" t="str">
        <f>IF(ISERROR(VLOOKUP(CONCATENATE($A99,"_",N$2),'Reference data SID'!$B:$N,13,FALSE)),"",VLOOKUP(CONCATENATE($A99,"_",N$2),'Reference data SID'!$B:$N,13,FALSE))</f>
        <v/>
      </c>
      <c r="O99" s="16" t="str">
        <f>IF(ISERROR(VLOOKUP(CONCATENATE($A99,"_",O$2),'Reference data SID'!$B:$N,13,FALSE)),"",VLOOKUP(CONCATENATE($A99,"_",O$2),'Reference data SID'!$B:$N,13,FALSE))</f>
        <v/>
      </c>
      <c r="P99" s="16" t="str">
        <f>IF(ISERROR(VLOOKUP(CONCATENATE($A99,"_",P$2),'Reference data SID'!$B:$N,13,FALSE)),"",VLOOKUP(CONCATENATE($A99,"_",P$2),'Reference data SID'!$B:$N,13,FALSE))</f>
        <v/>
      </c>
      <c r="Q99" s="16" t="str">
        <f>IF(ISERROR(VLOOKUP(CONCATENATE($A99,"_",Q$2),'Reference data SID'!$B:$N,13,FALSE)),"",VLOOKUP(CONCATENATE($A99,"_",Q$2),'Reference data SID'!$B:$N,13,FALSE))</f>
        <v/>
      </c>
      <c r="R99" s="16" t="str">
        <f>IF(ISERROR(VLOOKUP(CONCATENATE($A99,"_",R$2),'Reference data SID'!$B:$N,13,FALSE)),"",VLOOKUP(CONCATENATE($A99,"_",R$2),'Reference data SID'!$B:$N,13,FALSE))</f>
        <v/>
      </c>
      <c r="S99" s="16" t="str">
        <f>IF(ISERROR(VLOOKUP(CONCATENATE($A99,"_",S$2),'Reference data SID'!$B:$N,13,FALSE)),"",VLOOKUP(CONCATENATE($A99,"_",S$2),'Reference data SID'!$B:$N,13,FALSE))</f>
        <v/>
      </c>
      <c r="T99" s="16" t="str">
        <f>IF(ISERROR(VLOOKUP(CONCATENATE($A99,"_",T$2),'Reference data SID'!$B:$N,13,FALSE)),"",VLOOKUP(CONCATENATE($A99,"_",T$2),'Reference data SID'!$B:$N,13,FALSE))</f>
        <v/>
      </c>
      <c r="U99" s="16" t="str">
        <f>IF(ISERROR(VLOOKUP(CONCATENATE($A99,"_",U$2),'Reference data SID'!$B:$N,13,FALSE)),"",VLOOKUP(CONCATENATE($A99,"_",U$2),'Reference data SID'!$B:$N,13,FALSE))</f>
        <v/>
      </c>
      <c r="V99" s="16" t="str">
        <f>IF(ISERROR(VLOOKUP(CONCATENATE($A99,"_",V$2),'Reference data SID'!$B:$N,13,FALSE)),"",VLOOKUP(CONCATENATE($A99,"_",V$2),'Reference data SID'!$B:$N,13,FALSE))</f>
        <v/>
      </c>
      <c r="W99" s="16" t="str">
        <f>IF(ISERROR(VLOOKUP(CONCATENATE($A99,"_",W$2),'Reference data SID'!$B:$N,13,FALSE)),"",VLOOKUP(CONCATENATE($A99,"_",W$2),'Reference data SID'!$B:$N,13,FALSE))</f>
        <v/>
      </c>
      <c r="X99" s="16" t="str">
        <f>IF(ISERROR(VLOOKUP(CONCATENATE($A99,"_",X$2),'Reference data SID'!$B:$N,13,FALSE)),"",VLOOKUP(CONCATENATE($A99,"_",X$2),'Reference data SID'!$B:$N,13,FALSE))</f>
        <v/>
      </c>
      <c r="Y99" s="17" t="str">
        <f>IF(ISERROR(VLOOKUP(CONCATENATE($A99,"_",Y$2),'Reference data SID'!$B:$N,13,FALSE)),"",VLOOKUP(CONCATENATE($A99,"_",Y$2),'Reference data SID'!$B:$N,13,FALSE))</f>
        <v>307-43-7</v>
      </c>
      <c r="Z99" s="16" t="str">
        <f>IF(ISERROR(VLOOKUP(CONCATENATE($A99,"_",Z$2),'Reference data SID'!$B:$N,13,FALSE)),"",VLOOKUP(CONCATENATE($A99,"_",Z$2),'Reference data SID'!$B:$N,13,FALSE))</f>
        <v/>
      </c>
      <c r="AA99" s="16" t="str">
        <f>IF(ISERROR(VLOOKUP(CONCATENATE($A99,"_",AA$2),'Reference data SID'!$B:$N,13,FALSE)),"",VLOOKUP(CONCATENATE($A99,"_",AA$2),'Reference data SID'!$B:$N,13,FALSE))</f>
        <v/>
      </c>
      <c r="AB99" s="16" t="str">
        <f>IF(ISERROR(VLOOKUP(CONCATENATE($A99,"_",AB$2),'Reference data SID'!$B:$N,13,FALSE)),"",VLOOKUP(CONCATENATE($A99,"_",AB$2),'Reference data SID'!$B:$N,13,FALSE))</f>
        <v/>
      </c>
      <c r="AC99" s="16" t="str">
        <f>IF(ISERROR(VLOOKUP(CONCATENATE($A99,"_",AC$2),'Reference data SID'!$B:$N,13,FALSE)),"",VLOOKUP(CONCATENATE($A99,"_",AC$2),'Reference data SID'!$B:$N,13,FALSE))</f>
        <v/>
      </c>
      <c r="AD99" s="16" t="str">
        <f>IF(ISERROR(VLOOKUP(CONCATENATE($A99,"_",AD$2),'Reference data SID'!$B:$N,13,FALSE)),"",VLOOKUP(CONCATENATE($A99,"_",AD$2),'Reference data SID'!$B:$N,13,FALSE))</f>
        <v/>
      </c>
      <c r="AE99" s="16" t="str">
        <f>IF(ISERROR(VLOOKUP(CONCATENATE($A99,"_",AE$2),'Reference data SID'!$B:$N,13,FALSE)),"",VLOOKUP(CONCATENATE($A99,"_",AE$2),'Reference data SID'!$B:$N,13,FALSE))</f>
        <v/>
      </c>
      <c r="AF99" s="16" t="str">
        <f>IF(ISERROR(VLOOKUP(CONCATENATE($A99,"_",AF$2),'Reference data SID'!$B:$N,13,FALSE)),"",VLOOKUP(CONCATENATE($A99,"_",AF$2),'Reference data SID'!$B:$N,13,FALSE))</f>
        <v/>
      </c>
      <c r="AG99" s="16" t="str">
        <f>IF(ISERROR(VLOOKUP(CONCATENATE($A99,"_",AG$2),'Reference data SID'!$B:$N,13,FALSE)),"",VLOOKUP(CONCATENATE($A99,"_",AG$2),'Reference data SID'!$B:$N,13,FALSE))</f>
        <v/>
      </c>
      <c r="AH99" s="16" t="str">
        <f>IF(ISERROR(VLOOKUP(CONCATENATE($A99,"_",AH$2),'Reference data SID'!$B:$N,13,FALSE)),"",VLOOKUP(CONCATENATE($A99,"_",AH$2),'Reference data SID'!$B:$N,13,FALSE))</f>
        <v/>
      </c>
      <c r="AI99" s="16" t="str">
        <f>IF(ISERROR(VLOOKUP(CONCATENATE($A99,"_",AI$2),'Reference data SID'!$B:$N,13,FALSE)),"",VLOOKUP(CONCATENATE($A99,"_",AI$2),'Reference data SID'!$B:$N,13,FALSE))</f>
        <v/>
      </c>
      <c r="AJ99" s="16" t="str">
        <f>IF(ISERROR(VLOOKUP(CONCATENATE($A99,"_",AJ$2),'Reference data SID'!$B:$N,13,FALSE)),"",VLOOKUP(CONCATENATE($A99,"_",AJ$2),'Reference data SID'!$B:$N,13,FALSE))</f>
        <v/>
      </c>
      <c r="AK99" s="16" t="str">
        <f>IF(ISERROR(VLOOKUP(CONCATENATE($A99,"_",AK$2),'Reference data SID'!$B:$N,13,FALSE)),"",VLOOKUP(CONCATENATE($A99,"_",AK$2),'Reference data SID'!$B:$N,13,FALSE))</f>
        <v/>
      </c>
      <c r="AL99" s="16" t="str">
        <f>IF(ISERROR(VLOOKUP(CONCATENATE($A99,"_",AL$2),'Reference data SID'!$B:$N,13,FALSE)),"",VLOOKUP(CONCATENATE($A99,"_",AL$2),'Reference data SID'!$B:$N,13,FALSE))</f>
        <v/>
      </c>
      <c r="AM99" s="16" t="str">
        <f>IF(ISERROR(VLOOKUP(CONCATENATE($A99,"_",AM$2),'Reference data SID'!$B:$N,13,FALSE)),"",VLOOKUP(CONCATENATE($A99,"_",AM$2),'Reference data SID'!$B:$N,13,FALSE))</f>
        <v/>
      </c>
      <c r="AN99" s="16" t="str">
        <f>IF(ISERROR(VLOOKUP(CONCATENATE($A99,"_",AN$2),'Reference data SID'!$B:$N,13,FALSE)),"",VLOOKUP(CONCATENATE($A99,"_",AN$2),'Reference data SID'!$B:$N,13,FALSE))</f>
        <v/>
      </c>
      <c r="AO99" s="16" t="str">
        <f>IF(ISERROR(VLOOKUP(CONCATENATE($A99,"_",AO$2),'Reference data SID'!$B:$N,13,FALSE)),"",VLOOKUP(CONCATENATE($A99,"_",AO$2),'Reference data SID'!$B:$N,13,FALSE))</f>
        <v/>
      </c>
      <c r="AP99" s="16" t="str">
        <f>IF(ISERROR(VLOOKUP(CONCATENATE($A99,"_",AP$2),'Reference data SID'!$B:$N,13,FALSE)),"",VLOOKUP(CONCATENATE($A99,"_",AP$2),'Reference data SID'!$B:$N,13,FALSE))</f>
        <v/>
      </c>
      <c r="AQ99" s="16" t="str">
        <f>IF(ISERROR(VLOOKUP(CONCATENATE($A99,"_",AQ$2),'Reference data SID'!$B:$N,13,FALSE)),"",VLOOKUP(CONCATENATE($A99,"_",AQ$2),'Reference data SID'!$B:$N,13,FALSE))</f>
        <v/>
      </c>
      <c r="AR99" s="16" t="str">
        <f>IF(ISERROR(VLOOKUP(CONCATENATE($A99,"_",AR$2),'Reference data SID'!$B:$N,13,FALSE)),"",VLOOKUP(CONCATENATE($A99,"_",AR$2),'Reference data SID'!$B:$N,13,FALSE))</f>
        <v/>
      </c>
      <c r="AS99" s="16" t="str">
        <f>IF(ISERROR(VLOOKUP(CONCATENATE($A99,"_",AS$2),'Reference data SID'!$B:$N,13,FALSE)),"",VLOOKUP(CONCATENATE($A99,"_",AS$2),'Reference data SID'!$B:$N,13,FALSE))</f>
        <v/>
      </c>
      <c r="AT99" s="16" t="str">
        <f>IF(ISERROR(VLOOKUP(CONCATENATE($A99,"_",AT$2),'Reference data SID'!$B:$N,13,FALSE)),"",VLOOKUP(CONCATENATE($A99,"_",AT$2),'Reference data SID'!$B:$N,13,FALSE))</f>
        <v/>
      </c>
    </row>
    <row r="100" spans="1:46" x14ac:dyDescent="0.25">
      <c r="A100">
        <v>96</v>
      </c>
      <c r="B100" s="16" t="str">
        <f>IF(ISERROR(VLOOKUP(CONCATENATE($A100,"_",B$2),'Reference data SID'!$B:$N,13,FALSE)),"",VLOOKUP(CONCATENATE($A100,"_",B$2),'Reference data SID'!$B:$N,13,FALSE))</f>
        <v/>
      </c>
      <c r="C100" s="16" t="str">
        <f>IF(ISERROR(VLOOKUP(CONCATENATE($A100,"_",C$2),'Reference data SID'!$B:$N,13,FALSE)),"",VLOOKUP(CONCATENATE($A100,"_",C$2),'Reference data SID'!$B:$N,13,FALSE))</f>
        <v/>
      </c>
      <c r="D100" s="16" t="str">
        <f>IF(ISERROR(VLOOKUP(CONCATENATE($A100,"_",D$2),'Reference data SID'!$B:$N,13,FALSE)),"",VLOOKUP(CONCATENATE($A100,"_",D$2),'Reference data SID'!$B:$N,13,FALSE))</f>
        <v/>
      </c>
      <c r="E100" s="16" t="str">
        <f>IF(ISERROR(VLOOKUP(CONCATENATE($A100,"_",E$2),'Reference data SID'!$B:$N,13,FALSE)),"",VLOOKUP(CONCATENATE($A100,"_",E$2),'Reference data SID'!$B:$N,13,FALSE))</f>
        <v/>
      </c>
      <c r="F100" s="16" t="str">
        <f>IF(ISERROR(VLOOKUP(CONCATENATE($A100,"_",F$2),'Reference data SID'!$B:$N,13,FALSE)),"",VLOOKUP(CONCATENATE($A100,"_",F$2),'Reference data SID'!$B:$N,13,FALSE))</f>
        <v/>
      </c>
      <c r="G100" s="16" t="str">
        <f>IF(ISERROR(VLOOKUP(CONCATENATE($A100,"_",G$2),'Reference data SID'!$B:$N,13,FALSE)),"",VLOOKUP(CONCATENATE($A100,"_",G$2),'Reference data SID'!$B:$N,13,FALSE))</f>
        <v/>
      </c>
      <c r="H100" s="16" t="str">
        <f>IF(ISERROR(VLOOKUP(CONCATENATE($A100,"_",H$2),'Reference data SID'!$B:$N,13,FALSE)),"",VLOOKUP(CONCATENATE($A100,"_",H$2),'Reference data SID'!$B:$N,13,FALSE))</f>
        <v/>
      </c>
      <c r="I100" s="16" t="str">
        <f>IF(ISERROR(VLOOKUP(CONCATENATE($A100,"_",I$2),'Reference data SID'!$B:$N,13,FALSE)),"",VLOOKUP(CONCATENATE($A100,"_",I$2),'Reference data SID'!$B:$N,13,FALSE))</f>
        <v/>
      </c>
      <c r="J100" s="16" t="str">
        <f>IF(ISERROR(VLOOKUP(CONCATENATE($A100,"_",J$2),'Reference data SID'!$B:$N,13,FALSE)),"",VLOOKUP(CONCATENATE($A100,"_",J$2),'Reference data SID'!$B:$N,13,FALSE))</f>
        <v/>
      </c>
      <c r="K100" s="16" t="str">
        <f>IF(ISERROR(VLOOKUP(CONCATENATE($A100,"_",K$2),'Reference data SID'!$B:$N,13,FALSE)),"",VLOOKUP(CONCATENATE($A100,"_",K$2),'Reference data SID'!$B:$N,13,FALSE))</f>
        <v/>
      </c>
      <c r="L100" s="16" t="str">
        <f>IF(ISERROR(VLOOKUP(CONCATENATE($A100,"_",L$2),'Reference data SID'!$B:$N,13,FALSE)),"",VLOOKUP(CONCATENATE($A100,"_",L$2),'Reference data SID'!$B:$N,13,FALSE))</f>
        <v/>
      </c>
      <c r="M100" s="16" t="str">
        <f>IF(ISERROR(VLOOKUP(CONCATENATE($A100,"_",M$2),'Reference data SID'!$B:$N,13,FALSE)),"",VLOOKUP(CONCATENATE($A100,"_",M$2),'Reference data SID'!$B:$N,13,FALSE))</f>
        <v/>
      </c>
      <c r="N100" s="16" t="str">
        <f>IF(ISERROR(VLOOKUP(CONCATENATE($A100,"_",N$2),'Reference data SID'!$B:$N,13,FALSE)),"",VLOOKUP(CONCATENATE($A100,"_",N$2),'Reference data SID'!$B:$N,13,FALSE))</f>
        <v/>
      </c>
      <c r="O100" s="16" t="str">
        <f>IF(ISERROR(VLOOKUP(CONCATENATE($A100,"_",O$2),'Reference data SID'!$B:$N,13,FALSE)),"",VLOOKUP(CONCATENATE($A100,"_",O$2),'Reference data SID'!$B:$N,13,FALSE))</f>
        <v/>
      </c>
      <c r="P100" s="16" t="str">
        <f>IF(ISERROR(VLOOKUP(CONCATENATE($A100,"_",P$2),'Reference data SID'!$B:$N,13,FALSE)),"",VLOOKUP(CONCATENATE($A100,"_",P$2),'Reference data SID'!$B:$N,13,FALSE))</f>
        <v/>
      </c>
      <c r="Q100" s="16" t="str">
        <f>IF(ISERROR(VLOOKUP(CONCATENATE($A100,"_",Q$2),'Reference data SID'!$B:$N,13,FALSE)),"",VLOOKUP(CONCATENATE($A100,"_",Q$2),'Reference data SID'!$B:$N,13,FALSE))</f>
        <v/>
      </c>
      <c r="R100" s="16" t="str">
        <f>IF(ISERROR(VLOOKUP(CONCATENATE($A100,"_",R$2),'Reference data SID'!$B:$N,13,FALSE)),"",VLOOKUP(CONCATENATE($A100,"_",R$2),'Reference data SID'!$B:$N,13,FALSE))</f>
        <v/>
      </c>
      <c r="S100" s="16" t="str">
        <f>IF(ISERROR(VLOOKUP(CONCATENATE($A100,"_",S$2),'Reference data SID'!$B:$N,13,FALSE)),"",VLOOKUP(CONCATENATE($A100,"_",S$2),'Reference data SID'!$B:$N,13,FALSE))</f>
        <v/>
      </c>
      <c r="T100" s="16" t="str">
        <f>IF(ISERROR(VLOOKUP(CONCATENATE($A100,"_",T$2),'Reference data SID'!$B:$N,13,FALSE)),"",VLOOKUP(CONCATENATE($A100,"_",T$2),'Reference data SID'!$B:$N,13,FALSE))</f>
        <v/>
      </c>
      <c r="U100" s="16" t="str">
        <f>IF(ISERROR(VLOOKUP(CONCATENATE($A100,"_",U$2),'Reference data SID'!$B:$N,13,FALSE)),"",VLOOKUP(CONCATENATE($A100,"_",U$2),'Reference data SID'!$B:$N,13,FALSE))</f>
        <v/>
      </c>
      <c r="V100" s="16" t="str">
        <f>IF(ISERROR(VLOOKUP(CONCATENATE($A100,"_",V$2),'Reference data SID'!$B:$N,13,FALSE)),"",VLOOKUP(CONCATENATE($A100,"_",V$2),'Reference data SID'!$B:$N,13,FALSE))</f>
        <v/>
      </c>
      <c r="W100" s="16" t="str">
        <f>IF(ISERROR(VLOOKUP(CONCATENATE($A100,"_",W$2),'Reference data SID'!$B:$N,13,FALSE)),"",VLOOKUP(CONCATENATE($A100,"_",W$2),'Reference data SID'!$B:$N,13,FALSE))</f>
        <v/>
      </c>
      <c r="X100" s="16" t="str">
        <f>IF(ISERROR(VLOOKUP(CONCATENATE($A100,"_",X$2),'Reference data SID'!$B:$N,13,FALSE)),"",VLOOKUP(CONCATENATE($A100,"_",X$2),'Reference data SID'!$B:$N,13,FALSE))</f>
        <v/>
      </c>
      <c r="Y100" s="17" t="str">
        <f>IF(ISERROR(VLOOKUP(CONCATENATE($A100,"_",Y$2),'Reference data SID'!$B:$N,13,FALSE)),"",VLOOKUP(CONCATENATE($A100,"_",Y$2),'Reference data SID'!$B:$N,13,FALSE))</f>
        <v>1144512-18-4</v>
      </c>
      <c r="Z100" s="16" t="str">
        <f>IF(ISERROR(VLOOKUP(CONCATENATE($A100,"_",Z$2),'Reference data SID'!$B:$N,13,FALSE)),"",VLOOKUP(CONCATENATE($A100,"_",Z$2),'Reference data SID'!$B:$N,13,FALSE))</f>
        <v/>
      </c>
      <c r="AA100" s="16" t="str">
        <f>IF(ISERROR(VLOOKUP(CONCATENATE($A100,"_",AA$2),'Reference data SID'!$B:$N,13,FALSE)),"",VLOOKUP(CONCATENATE($A100,"_",AA$2),'Reference data SID'!$B:$N,13,FALSE))</f>
        <v/>
      </c>
      <c r="AB100" s="16" t="str">
        <f>IF(ISERROR(VLOOKUP(CONCATENATE($A100,"_",AB$2),'Reference data SID'!$B:$N,13,FALSE)),"",VLOOKUP(CONCATENATE($A100,"_",AB$2),'Reference data SID'!$B:$N,13,FALSE))</f>
        <v/>
      </c>
      <c r="AC100" s="16" t="str">
        <f>IF(ISERROR(VLOOKUP(CONCATENATE($A100,"_",AC$2),'Reference data SID'!$B:$N,13,FALSE)),"",VLOOKUP(CONCATENATE($A100,"_",AC$2),'Reference data SID'!$B:$N,13,FALSE))</f>
        <v/>
      </c>
      <c r="AD100" s="16" t="str">
        <f>IF(ISERROR(VLOOKUP(CONCATENATE($A100,"_",AD$2),'Reference data SID'!$B:$N,13,FALSE)),"",VLOOKUP(CONCATENATE($A100,"_",AD$2),'Reference data SID'!$B:$N,13,FALSE))</f>
        <v/>
      </c>
      <c r="AE100" s="16" t="str">
        <f>IF(ISERROR(VLOOKUP(CONCATENATE($A100,"_",AE$2),'Reference data SID'!$B:$N,13,FALSE)),"",VLOOKUP(CONCATENATE($A100,"_",AE$2),'Reference data SID'!$B:$N,13,FALSE))</f>
        <v/>
      </c>
      <c r="AF100" s="16" t="str">
        <f>IF(ISERROR(VLOOKUP(CONCATENATE($A100,"_",AF$2),'Reference data SID'!$B:$N,13,FALSE)),"",VLOOKUP(CONCATENATE($A100,"_",AF$2),'Reference data SID'!$B:$N,13,FALSE))</f>
        <v/>
      </c>
      <c r="AG100" s="16" t="str">
        <f>IF(ISERROR(VLOOKUP(CONCATENATE($A100,"_",AG$2),'Reference data SID'!$B:$N,13,FALSE)),"",VLOOKUP(CONCATENATE($A100,"_",AG$2),'Reference data SID'!$B:$N,13,FALSE))</f>
        <v/>
      </c>
      <c r="AH100" s="16" t="str">
        <f>IF(ISERROR(VLOOKUP(CONCATENATE($A100,"_",AH$2),'Reference data SID'!$B:$N,13,FALSE)),"",VLOOKUP(CONCATENATE($A100,"_",AH$2),'Reference data SID'!$B:$N,13,FALSE))</f>
        <v/>
      </c>
      <c r="AI100" s="16" t="str">
        <f>IF(ISERROR(VLOOKUP(CONCATENATE($A100,"_",AI$2),'Reference data SID'!$B:$N,13,FALSE)),"",VLOOKUP(CONCATENATE($A100,"_",AI$2),'Reference data SID'!$B:$N,13,FALSE))</f>
        <v/>
      </c>
      <c r="AJ100" s="16" t="str">
        <f>IF(ISERROR(VLOOKUP(CONCATENATE($A100,"_",AJ$2),'Reference data SID'!$B:$N,13,FALSE)),"",VLOOKUP(CONCATENATE($A100,"_",AJ$2),'Reference data SID'!$B:$N,13,FALSE))</f>
        <v/>
      </c>
      <c r="AK100" s="16" t="str">
        <f>IF(ISERROR(VLOOKUP(CONCATENATE($A100,"_",AK$2),'Reference data SID'!$B:$N,13,FALSE)),"",VLOOKUP(CONCATENATE($A100,"_",AK$2),'Reference data SID'!$B:$N,13,FALSE))</f>
        <v/>
      </c>
      <c r="AL100" s="16" t="str">
        <f>IF(ISERROR(VLOOKUP(CONCATENATE($A100,"_",AL$2),'Reference data SID'!$B:$N,13,FALSE)),"",VLOOKUP(CONCATENATE($A100,"_",AL$2),'Reference data SID'!$B:$N,13,FALSE))</f>
        <v/>
      </c>
      <c r="AM100" s="16" t="str">
        <f>IF(ISERROR(VLOOKUP(CONCATENATE($A100,"_",AM$2),'Reference data SID'!$B:$N,13,FALSE)),"",VLOOKUP(CONCATENATE($A100,"_",AM$2),'Reference data SID'!$B:$N,13,FALSE))</f>
        <v/>
      </c>
      <c r="AN100" s="16" t="str">
        <f>IF(ISERROR(VLOOKUP(CONCATENATE($A100,"_",AN$2),'Reference data SID'!$B:$N,13,FALSE)),"",VLOOKUP(CONCATENATE($A100,"_",AN$2),'Reference data SID'!$B:$N,13,FALSE))</f>
        <v/>
      </c>
      <c r="AO100" s="16" t="str">
        <f>IF(ISERROR(VLOOKUP(CONCATENATE($A100,"_",AO$2),'Reference data SID'!$B:$N,13,FALSE)),"",VLOOKUP(CONCATENATE($A100,"_",AO$2),'Reference data SID'!$B:$N,13,FALSE))</f>
        <v/>
      </c>
      <c r="AP100" s="16" t="str">
        <f>IF(ISERROR(VLOOKUP(CONCATENATE($A100,"_",AP$2),'Reference data SID'!$B:$N,13,FALSE)),"",VLOOKUP(CONCATENATE($A100,"_",AP$2),'Reference data SID'!$B:$N,13,FALSE))</f>
        <v/>
      </c>
      <c r="AQ100" s="16" t="str">
        <f>IF(ISERROR(VLOOKUP(CONCATENATE($A100,"_",AQ$2),'Reference data SID'!$B:$N,13,FALSE)),"",VLOOKUP(CONCATENATE($A100,"_",AQ$2),'Reference data SID'!$B:$N,13,FALSE))</f>
        <v/>
      </c>
      <c r="AR100" s="16" t="str">
        <f>IF(ISERROR(VLOOKUP(CONCATENATE($A100,"_",AR$2),'Reference data SID'!$B:$N,13,FALSE)),"",VLOOKUP(CONCATENATE($A100,"_",AR$2),'Reference data SID'!$B:$N,13,FALSE))</f>
        <v/>
      </c>
      <c r="AS100" s="16" t="str">
        <f>IF(ISERROR(VLOOKUP(CONCATENATE($A100,"_",AS$2),'Reference data SID'!$B:$N,13,FALSE)),"",VLOOKUP(CONCATENATE($A100,"_",AS$2),'Reference data SID'!$B:$N,13,FALSE))</f>
        <v/>
      </c>
      <c r="AT100" s="16" t="str">
        <f>IF(ISERROR(VLOOKUP(CONCATENATE($A100,"_",AT$2),'Reference data SID'!$B:$N,13,FALSE)),"",VLOOKUP(CONCATENATE($A100,"_",AT$2),'Reference data SID'!$B:$N,13,FALSE))</f>
        <v/>
      </c>
    </row>
    <row r="101" spans="1:46" x14ac:dyDescent="0.25">
      <c r="A101">
        <v>97</v>
      </c>
      <c r="B101" s="16" t="str">
        <f>IF(ISERROR(VLOOKUP(CONCATENATE($A101,"_",B$2),'Reference data SID'!$B:$N,13,FALSE)),"",VLOOKUP(CONCATENATE($A101,"_",B$2),'Reference data SID'!$B:$N,13,FALSE))</f>
        <v/>
      </c>
      <c r="C101" s="16" t="str">
        <f>IF(ISERROR(VLOOKUP(CONCATENATE($A101,"_",C$2),'Reference data SID'!$B:$N,13,FALSE)),"",VLOOKUP(CONCATENATE($A101,"_",C$2),'Reference data SID'!$B:$N,13,FALSE))</f>
        <v/>
      </c>
      <c r="D101" s="16" t="str">
        <f>IF(ISERROR(VLOOKUP(CONCATENATE($A101,"_",D$2),'Reference data SID'!$B:$N,13,FALSE)),"",VLOOKUP(CONCATENATE($A101,"_",D$2),'Reference data SID'!$B:$N,13,FALSE))</f>
        <v/>
      </c>
      <c r="E101" s="16" t="str">
        <f>IF(ISERROR(VLOOKUP(CONCATENATE($A101,"_",E$2),'Reference data SID'!$B:$N,13,FALSE)),"",VLOOKUP(CONCATENATE($A101,"_",E$2),'Reference data SID'!$B:$N,13,FALSE))</f>
        <v/>
      </c>
      <c r="F101" s="16" t="str">
        <f>IF(ISERROR(VLOOKUP(CONCATENATE($A101,"_",F$2),'Reference data SID'!$B:$N,13,FALSE)),"",VLOOKUP(CONCATENATE($A101,"_",F$2),'Reference data SID'!$B:$N,13,FALSE))</f>
        <v/>
      </c>
      <c r="G101" s="16" t="str">
        <f>IF(ISERROR(VLOOKUP(CONCATENATE($A101,"_",G$2),'Reference data SID'!$B:$N,13,FALSE)),"",VLOOKUP(CONCATENATE($A101,"_",G$2),'Reference data SID'!$B:$N,13,FALSE))</f>
        <v/>
      </c>
      <c r="H101" s="16" t="str">
        <f>IF(ISERROR(VLOOKUP(CONCATENATE($A101,"_",H$2),'Reference data SID'!$B:$N,13,FALSE)),"",VLOOKUP(CONCATENATE($A101,"_",H$2),'Reference data SID'!$B:$N,13,FALSE))</f>
        <v/>
      </c>
      <c r="I101" s="16" t="str">
        <f>IF(ISERROR(VLOOKUP(CONCATENATE($A101,"_",I$2),'Reference data SID'!$B:$N,13,FALSE)),"",VLOOKUP(CONCATENATE($A101,"_",I$2),'Reference data SID'!$B:$N,13,FALSE))</f>
        <v/>
      </c>
      <c r="J101" s="16" t="str">
        <f>IF(ISERROR(VLOOKUP(CONCATENATE($A101,"_",J$2),'Reference data SID'!$B:$N,13,FALSE)),"",VLOOKUP(CONCATENATE($A101,"_",J$2),'Reference data SID'!$B:$N,13,FALSE))</f>
        <v/>
      </c>
      <c r="K101" s="16" t="str">
        <f>IF(ISERROR(VLOOKUP(CONCATENATE($A101,"_",K$2),'Reference data SID'!$B:$N,13,FALSE)),"",VLOOKUP(CONCATENATE($A101,"_",K$2),'Reference data SID'!$B:$N,13,FALSE))</f>
        <v/>
      </c>
      <c r="L101" s="16" t="str">
        <f>IF(ISERROR(VLOOKUP(CONCATENATE($A101,"_",L$2),'Reference data SID'!$B:$N,13,FALSE)),"",VLOOKUP(CONCATENATE($A101,"_",L$2),'Reference data SID'!$B:$N,13,FALSE))</f>
        <v/>
      </c>
      <c r="M101" s="16" t="str">
        <f>IF(ISERROR(VLOOKUP(CONCATENATE($A101,"_",M$2),'Reference data SID'!$B:$N,13,FALSE)),"",VLOOKUP(CONCATENATE($A101,"_",M$2),'Reference data SID'!$B:$N,13,FALSE))</f>
        <v/>
      </c>
      <c r="N101" s="16" t="str">
        <f>IF(ISERROR(VLOOKUP(CONCATENATE($A101,"_",N$2),'Reference data SID'!$B:$N,13,FALSE)),"",VLOOKUP(CONCATENATE($A101,"_",N$2),'Reference data SID'!$B:$N,13,FALSE))</f>
        <v/>
      </c>
      <c r="O101" s="16" t="str">
        <f>IF(ISERROR(VLOOKUP(CONCATENATE($A101,"_",O$2),'Reference data SID'!$B:$N,13,FALSE)),"",VLOOKUP(CONCATENATE($A101,"_",O$2),'Reference data SID'!$B:$N,13,FALSE))</f>
        <v/>
      </c>
      <c r="P101" s="16" t="str">
        <f>IF(ISERROR(VLOOKUP(CONCATENATE($A101,"_",P$2),'Reference data SID'!$B:$N,13,FALSE)),"",VLOOKUP(CONCATENATE($A101,"_",P$2),'Reference data SID'!$B:$N,13,FALSE))</f>
        <v/>
      </c>
      <c r="Q101" s="16" t="str">
        <f>IF(ISERROR(VLOOKUP(CONCATENATE($A101,"_",Q$2),'Reference data SID'!$B:$N,13,FALSE)),"",VLOOKUP(CONCATENATE($A101,"_",Q$2),'Reference data SID'!$B:$N,13,FALSE))</f>
        <v/>
      </c>
      <c r="R101" s="16" t="str">
        <f>IF(ISERROR(VLOOKUP(CONCATENATE($A101,"_",R$2),'Reference data SID'!$B:$N,13,FALSE)),"",VLOOKUP(CONCATENATE($A101,"_",R$2),'Reference data SID'!$B:$N,13,FALSE))</f>
        <v/>
      </c>
      <c r="S101" s="16" t="str">
        <f>IF(ISERROR(VLOOKUP(CONCATENATE($A101,"_",S$2),'Reference data SID'!$B:$N,13,FALSE)),"",VLOOKUP(CONCATENATE($A101,"_",S$2),'Reference data SID'!$B:$N,13,FALSE))</f>
        <v/>
      </c>
      <c r="T101" s="16" t="str">
        <f>IF(ISERROR(VLOOKUP(CONCATENATE($A101,"_",T$2),'Reference data SID'!$B:$N,13,FALSE)),"",VLOOKUP(CONCATENATE($A101,"_",T$2),'Reference data SID'!$B:$N,13,FALSE))</f>
        <v/>
      </c>
      <c r="U101" s="16" t="str">
        <f>IF(ISERROR(VLOOKUP(CONCATENATE($A101,"_",U$2),'Reference data SID'!$B:$N,13,FALSE)),"",VLOOKUP(CONCATENATE($A101,"_",U$2),'Reference data SID'!$B:$N,13,FALSE))</f>
        <v/>
      </c>
      <c r="V101" s="16" t="str">
        <f>IF(ISERROR(VLOOKUP(CONCATENATE($A101,"_",V$2),'Reference data SID'!$B:$N,13,FALSE)),"",VLOOKUP(CONCATENATE($A101,"_",V$2),'Reference data SID'!$B:$N,13,FALSE))</f>
        <v/>
      </c>
      <c r="W101" s="16" t="str">
        <f>IF(ISERROR(VLOOKUP(CONCATENATE($A101,"_",W$2),'Reference data SID'!$B:$N,13,FALSE)),"",VLOOKUP(CONCATENATE($A101,"_",W$2),'Reference data SID'!$B:$N,13,FALSE))</f>
        <v/>
      </c>
      <c r="X101" s="16" t="str">
        <f>IF(ISERROR(VLOOKUP(CONCATENATE($A101,"_",X$2),'Reference data SID'!$B:$N,13,FALSE)),"",VLOOKUP(CONCATENATE($A101,"_",X$2),'Reference data SID'!$B:$N,13,FALSE))</f>
        <v/>
      </c>
      <c r="Y101" s="17" t="str">
        <f>IF(ISERROR(VLOOKUP(CONCATENATE($A101,"_",Y$2),'Reference data SID'!$B:$N,13,FALSE)),"",VLOOKUP(CONCATENATE($A101,"_",Y$2),'Reference data SID'!$B:$N,13,FALSE))</f>
        <v>1144512-34-4</v>
      </c>
      <c r="Z101" s="16" t="str">
        <f>IF(ISERROR(VLOOKUP(CONCATENATE($A101,"_",Z$2),'Reference data SID'!$B:$N,13,FALSE)),"",VLOOKUP(CONCATENATE($A101,"_",Z$2),'Reference data SID'!$B:$N,13,FALSE))</f>
        <v/>
      </c>
      <c r="AA101" s="16" t="str">
        <f>IF(ISERROR(VLOOKUP(CONCATENATE($A101,"_",AA$2),'Reference data SID'!$B:$N,13,FALSE)),"",VLOOKUP(CONCATENATE($A101,"_",AA$2),'Reference data SID'!$B:$N,13,FALSE))</f>
        <v/>
      </c>
      <c r="AB101" s="16" t="str">
        <f>IF(ISERROR(VLOOKUP(CONCATENATE($A101,"_",AB$2),'Reference data SID'!$B:$N,13,FALSE)),"",VLOOKUP(CONCATENATE($A101,"_",AB$2),'Reference data SID'!$B:$N,13,FALSE))</f>
        <v/>
      </c>
      <c r="AC101" s="16" t="str">
        <f>IF(ISERROR(VLOOKUP(CONCATENATE($A101,"_",AC$2),'Reference data SID'!$B:$N,13,FALSE)),"",VLOOKUP(CONCATENATE($A101,"_",AC$2),'Reference data SID'!$B:$N,13,FALSE))</f>
        <v/>
      </c>
      <c r="AD101" s="16" t="str">
        <f>IF(ISERROR(VLOOKUP(CONCATENATE($A101,"_",AD$2),'Reference data SID'!$B:$N,13,FALSE)),"",VLOOKUP(CONCATENATE($A101,"_",AD$2),'Reference data SID'!$B:$N,13,FALSE))</f>
        <v/>
      </c>
      <c r="AE101" s="16" t="str">
        <f>IF(ISERROR(VLOOKUP(CONCATENATE($A101,"_",AE$2),'Reference data SID'!$B:$N,13,FALSE)),"",VLOOKUP(CONCATENATE($A101,"_",AE$2),'Reference data SID'!$B:$N,13,FALSE))</f>
        <v/>
      </c>
      <c r="AF101" s="16" t="str">
        <f>IF(ISERROR(VLOOKUP(CONCATENATE($A101,"_",AF$2),'Reference data SID'!$B:$N,13,FALSE)),"",VLOOKUP(CONCATENATE($A101,"_",AF$2),'Reference data SID'!$B:$N,13,FALSE))</f>
        <v/>
      </c>
      <c r="AG101" s="16" t="str">
        <f>IF(ISERROR(VLOOKUP(CONCATENATE($A101,"_",AG$2),'Reference data SID'!$B:$N,13,FALSE)),"",VLOOKUP(CONCATENATE($A101,"_",AG$2),'Reference data SID'!$B:$N,13,FALSE))</f>
        <v/>
      </c>
      <c r="AH101" s="16" t="str">
        <f>IF(ISERROR(VLOOKUP(CONCATENATE($A101,"_",AH$2),'Reference data SID'!$B:$N,13,FALSE)),"",VLOOKUP(CONCATENATE($A101,"_",AH$2),'Reference data SID'!$B:$N,13,FALSE))</f>
        <v/>
      </c>
      <c r="AI101" s="16" t="str">
        <f>IF(ISERROR(VLOOKUP(CONCATENATE($A101,"_",AI$2),'Reference data SID'!$B:$N,13,FALSE)),"",VLOOKUP(CONCATENATE($A101,"_",AI$2),'Reference data SID'!$B:$N,13,FALSE))</f>
        <v/>
      </c>
      <c r="AJ101" s="16" t="str">
        <f>IF(ISERROR(VLOOKUP(CONCATENATE($A101,"_",AJ$2),'Reference data SID'!$B:$N,13,FALSE)),"",VLOOKUP(CONCATENATE($A101,"_",AJ$2),'Reference data SID'!$B:$N,13,FALSE))</f>
        <v/>
      </c>
      <c r="AK101" s="16" t="str">
        <f>IF(ISERROR(VLOOKUP(CONCATENATE($A101,"_",AK$2),'Reference data SID'!$B:$N,13,FALSE)),"",VLOOKUP(CONCATENATE($A101,"_",AK$2),'Reference data SID'!$B:$N,13,FALSE))</f>
        <v/>
      </c>
      <c r="AL101" s="16" t="str">
        <f>IF(ISERROR(VLOOKUP(CONCATENATE($A101,"_",AL$2),'Reference data SID'!$B:$N,13,FALSE)),"",VLOOKUP(CONCATENATE($A101,"_",AL$2),'Reference data SID'!$B:$N,13,FALSE))</f>
        <v/>
      </c>
      <c r="AM101" s="16" t="str">
        <f>IF(ISERROR(VLOOKUP(CONCATENATE($A101,"_",AM$2),'Reference data SID'!$B:$N,13,FALSE)),"",VLOOKUP(CONCATENATE($A101,"_",AM$2),'Reference data SID'!$B:$N,13,FALSE))</f>
        <v/>
      </c>
      <c r="AN101" s="16" t="str">
        <f>IF(ISERROR(VLOOKUP(CONCATENATE($A101,"_",AN$2),'Reference data SID'!$B:$N,13,FALSE)),"",VLOOKUP(CONCATENATE($A101,"_",AN$2),'Reference data SID'!$B:$N,13,FALSE))</f>
        <v/>
      </c>
      <c r="AO101" s="16" t="str">
        <f>IF(ISERROR(VLOOKUP(CONCATENATE($A101,"_",AO$2),'Reference data SID'!$B:$N,13,FALSE)),"",VLOOKUP(CONCATENATE($A101,"_",AO$2),'Reference data SID'!$B:$N,13,FALSE))</f>
        <v/>
      </c>
      <c r="AP101" s="16" t="str">
        <f>IF(ISERROR(VLOOKUP(CONCATENATE($A101,"_",AP$2),'Reference data SID'!$B:$N,13,FALSE)),"",VLOOKUP(CONCATENATE($A101,"_",AP$2),'Reference data SID'!$B:$N,13,FALSE))</f>
        <v/>
      </c>
      <c r="AQ101" s="16" t="str">
        <f>IF(ISERROR(VLOOKUP(CONCATENATE($A101,"_",AQ$2),'Reference data SID'!$B:$N,13,FALSE)),"",VLOOKUP(CONCATENATE($A101,"_",AQ$2),'Reference data SID'!$B:$N,13,FALSE))</f>
        <v/>
      </c>
      <c r="AR101" s="16" t="str">
        <f>IF(ISERROR(VLOOKUP(CONCATENATE($A101,"_",AR$2),'Reference data SID'!$B:$N,13,FALSE)),"",VLOOKUP(CONCATENATE($A101,"_",AR$2),'Reference data SID'!$B:$N,13,FALSE))</f>
        <v/>
      </c>
      <c r="AS101" s="16" t="str">
        <f>IF(ISERROR(VLOOKUP(CONCATENATE($A101,"_",AS$2),'Reference data SID'!$B:$N,13,FALSE)),"",VLOOKUP(CONCATENATE($A101,"_",AS$2),'Reference data SID'!$B:$N,13,FALSE))</f>
        <v/>
      </c>
      <c r="AT101" s="16" t="str">
        <f>IF(ISERROR(VLOOKUP(CONCATENATE($A101,"_",AT$2),'Reference data SID'!$B:$N,13,FALSE)),"",VLOOKUP(CONCATENATE($A101,"_",AT$2),'Reference data SID'!$B:$N,13,FALSE))</f>
        <v/>
      </c>
    </row>
    <row r="102" spans="1:46" x14ac:dyDescent="0.25">
      <c r="A102">
        <v>98</v>
      </c>
      <c r="B102" s="16" t="str">
        <f>IF(ISERROR(VLOOKUP(CONCATENATE($A102,"_",B$2),'Reference data SID'!$B:$N,13,FALSE)),"",VLOOKUP(CONCATENATE($A102,"_",B$2),'Reference data SID'!$B:$N,13,FALSE))</f>
        <v/>
      </c>
      <c r="C102" s="16" t="str">
        <f>IF(ISERROR(VLOOKUP(CONCATENATE($A102,"_",C$2),'Reference data SID'!$B:$N,13,FALSE)),"",VLOOKUP(CONCATENATE($A102,"_",C$2),'Reference data SID'!$B:$N,13,FALSE))</f>
        <v/>
      </c>
      <c r="D102" s="16" t="str">
        <f>IF(ISERROR(VLOOKUP(CONCATENATE($A102,"_",D$2),'Reference data SID'!$B:$N,13,FALSE)),"",VLOOKUP(CONCATENATE($A102,"_",D$2),'Reference data SID'!$B:$N,13,FALSE))</f>
        <v/>
      </c>
      <c r="E102" s="16" t="str">
        <f>IF(ISERROR(VLOOKUP(CONCATENATE($A102,"_",E$2),'Reference data SID'!$B:$N,13,FALSE)),"",VLOOKUP(CONCATENATE($A102,"_",E$2),'Reference data SID'!$B:$N,13,FALSE))</f>
        <v/>
      </c>
      <c r="F102" s="16" t="str">
        <f>IF(ISERROR(VLOOKUP(CONCATENATE($A102,"_",F$2),'Reference data SID'!$B:$N,13,FALSE)),"",VLOOKUP(CONCATENATE($A102,"_",F$2),'Reference data SID'!$B:$N,13,FALSE))</f>
        <v/>
      </c>
      <c r="G102" s="16" t="str">
        <f>IF(ISERROR(VLOOKUP(CONCATENATE($A102,"_",G$2),'Reference data SID'!$B:$N,13,FALSE)),"",VLOOKUP(CONCATENATE($A102,"_",G$2),'Reference data SID'!$B:$N,13,FALSE))</f>
        <v/>
      </c>
      <c r="H102" s="16" t="str">
        <f>IF(ISERROR(VLOOKUP(CONCATENATE($A102,"_",H$2),'Reference data SID'!$B:$N,13,FALSE)),"",VLOOKUP(CONCATENATE($A102,"_",H$2),'Reference data SID'!$B:$N,13,FALSE))</f>
        <v/>
      </c>
      <c r="I102" s="16" t="str">
        <f>IF(ISERROR(VLOOKUP(CONCATENATE($A102,"_",I$2),'Reference data SID'!$B:$N,13,FALSE)),"",VLOOKUP(CONCATENATE($A102,"_",I$2),'Reference data SID'!$B:$N,13,FALSE))</f>
        <v/>
      </c>
      <c r="J102" s="16" t="str">
        <f>IF(ISERROR(VLOOKUP(CONCATENATE($A102,"_",J$2),'Reference data SID'!$B:$N,13,FALSE)),"",VLOOKUP(CONCATENATE($A102,"_",J$2),'Reference data SID'!$B:$N,13,FALSE))</f>
        <v/>
      </c>
      <c r="K102" s="16" t="str">
        <f>IF(ISERROR(VLOOKUP(CONCATENATE($A102,"_",K$2),'Reference data SID'!$B:$N,13,FALSE)),"",VLOOKUP(CONCATENATE($A102,"_",K$2),'Reference data SID'!$B:$N,13,FALSE))</f>
        <v/>
      </c>
      <c r="L102" s="16" t="str">
        <f>IF(ISERROR(VLOOKUP(CONCATENATE($A102,"_",L$2),'Reference data SID'!$B:$N,13,FALSE)),"",VLOOKUP(CONCATENATE($A102,"_",L$2),'Reference data SID'!$B:$N,13,FALSE))</f>
        <v/>
      </c>
      <c r="M102" s="16" t="str">
        <f>IF(ISERROR(VLOOKUP(CONCATENATE($A102,"_",M$2),'Reference data SID'!$B:$N,13,FALSE)),"",VLOOKUP(CONCATENATE($A102,"_",M$2),'Reference data SID'!$B:$N,13,FALSE))</f>
        <v/>
      </c>
      <c r="N102" s="16" t="str">
        <f>IF(ISERROR(VLOOKUP(CONCATENATE($A102,"_",N$2),'Reference data SID'!$B:$N,13,FALSE)),"",VLOOKUP(CONCATENATE($A102,"_",N$2),'Reference data SID'!$B:$N,13,FALSE))</f>
        <v/>
      </c>
      <c r="O102" s="16" t="str">
        <f>IF(ISERROR(VLOOKUP(CONCATENATE($A102,"_",O$2),'Reference data SID'!$B:$N,13,FALSE)),"",VLOOKUP(CONCATENATE($A102,"_",O$2),'Reference data SID'!$B:$N,13,FALSE))</f>
        <v/>
      </c>
      <c r="P102" s="16" t="str">
        <f>IF(ISERROR(VLOOKUP(CONCATENATE($A102,"_",P$2),'Reference data SID'!$B:$N,13,FALSE)),"",VLOOKUP(CONCATENATE($A102,"_",P$2),'Reference data SID'!$B:$N,13,FALSE))</f>
        <v/>
      </c>
      <c r="Q102" s="16" t="str">
        <f>IF(ISERROR(VLOOKUP(CONCATENATE($A102,"_",Q$2),'Reference data SID'!$B:$N,13,FALSE)),"",VLOOKUP(CONCATENATE($A102,"_",Q$2),'Reference data SID'!$B:$N,13,FALSE))</f>
        <v/>
      </c>
      <c r="R102" s="16" t="str">
        <f>IF(ISERROR(VLOOKUP(CONCATENATE($A102,"_",R$2),'Reference data SID'!$B:$N,13,FALSE)),"",VLOOKUP(CONCATENATE($A102,"_",R$2),'Reference data SID'!$B:$N,13,FALSE))</f>
        <v/>
      </c>
      <c r="S102" s="16" t="str">
        <f>IF(ISERROR(VLOOKUP(CONCATENATE($A102,"_",S$2),'Reference data SID'!$B:$N,13,FALSE)),"",VLOOKUP(CONCATENATE($A102,"_",S$2),'Reference data SID'!$B:$N,13,FALSE))</f>
        <v/>
      </c>
      <c r="T102" s="16" t="str">
        <f>IF(ISERROR(VLOOKUP(CONCATENATE($A102,"_",T$2),'Reference data SID'!$B:$N,13,FALSE)),"",VLOOKUP(CONCATENATE($A102,"_",T$2),'Reference data SID'!$B:$N,13,FALSE))</f>
        <v/>
      </c>
      <c r="U102" s="16" t="str">
        <f>IF(ISERROR(VLOOKUP(CONCATENATE($A102,"_",U$2),'Reference data SID'!$B:$N,13,FALSE)),"",VLOOKUP(CONCATENATE($A102,"_",U$2),'Reference data SID'!$B:$N,13,FALSE))</f>
        <v/>
      </c>
      <c r="V102" s="16" t="str">
        <f>IF(ISERROR(VLOOKUP(CONCATENATE($A102,"_",V$2),'Reference data SID'!$B:$N,13,FALSE)),"",VLOOKUP(CONCATENATE($A102,"_",V$2),'Reference data SID'!$B:$N,13,FALSE))</f>
        <v/>
      </c>
      <c r="W102" s="16" t="str">
        <f>IF(ISERROR(VLOOKUP(CONCATENATE($A102,"_",W$2),'Reference data SID'!$B:$N,13,FALSE)),"",VLOOKUP(CONCATENATE($A102,"_",W$2),'Reference data SID'!$B:$N,13,FALSE))</f>
        <v/>
      </c>
      <c r="X102" s="16" t="str">
        <f>IF(ISERROR(VLOOKUP(CONCATENATE($A102,"_",X$2),'Reference data SID'!$B:$N,13,FALSE)),"",VLOOKUP(CONCATENATE($A102,"_",X$2),'Reference data SID'!$B:$N,13,FALSE))</f>
        <v/>
      </c>
      <c r="Y102" s="17" t="str">
        <f>IF(ISERROR(VLOOKUP(CONCATENATE($A102,"_",Y$2),'Reference data SID'!$B:$N,13,FALSE)),"",VLOOKUP(CONCATENATE($A102,"_",Y$2),'Reference data SID'!$B:$N,13,FALSE))</f>
        <v>1144512-35-5</v>
      </c>
      <c r="Z102" s="16" t="str">
        <f>IF(ISERROR(VLOOKUP(CONCATENATE($A102,"_",Z$2),'Reference data SID'!$B:$N,13,FALSE)),"",VLOOKUP(CONCATENATE($A102,"_",Z$2),'Reference data SID'!$B:$N,13,FALSE))</f>
        <v/>
      </c>
      <c r="AA102" s="16" t="str">
        <f>IF(ISERROR(VLOOKUP(CONCATENATE($A102,"_",AA$2),'Reference data SID'!$B:$N,13,FALSE)),"",VLOOKUP(CONCATENATE($A102,"_",AA$2),'Reference data SID'!$B:$N,13,FALSE))</f>
        <v/>
      </c>
      <c r="AB102" s="16" t="str">
        <f>IF(ISERROR(VLOOKUP(CONCATENATE($A102,"_",AB$2),'Reference data SID'!$B:$N,13,FALSE)),"",VLOOKUP(CONCATENATE($A102,"_",AB$2),'Reference data SID'!$B:$N,13,FALSE))</f>
        <v/>
      </c>
      <c r="AC102" s="16" t="str">
        <f>IF(ISERROR(VLOOKUP(CONCATENATE($A102,"_",AC$2),'Reference data SID'!$B:$N,13,FALSE)),"",VLOOKUP(CONCATENATE($A102,"_",AC$2),'Reference data SID'!$B:$N,13,FALSE))</f>
        <v/>
      </c>
      <c r="AD102" s="16" t="str">
        <f>IF(ISERROR(VLOOKUP(CONCATENATE($A102,"_",AD$2),'Reference data SID'!$B:$N,13,FALSE)),"",VLOOKUP(CONCATENATE($A102,"_",AD$2),'Reference data SID'!$B:$N,13,FALSE))</f>
        <v/>
      </c>
      <c r="AE102" s="16" t="str">
        <f>IF(ISERROR(VLOOKUP(CONCATENATE($A102,"_",AE$2),'Reference data SID'!$B:$N,13,FALSE)),"",VLOOKUP(CONCATENATE($A102,"_",AE$2),'Reference data SID'!$B:$N,13,FALSE))</f>
        <v/>
      </c>
      <c r="AF102" s="16" t="str">
        <f>IF(ISERROR(VLOOKUP(CONCATENATE($A102,"_",AF$2),'Reference data SID'!$B:$N,13,FALSE)),"",VLOOKUP(CONCATENATE($A102,"_",AF$2),'Reference data SID'!$B:$N,13,FALSE))</f>
        <v/>
      </c>
      <c r="AG102" s="16" t="str">
        <f>IF(ISERROR(VLOOKUP(CONCATENATE($A102,"_",AG$2),'Reference data SID'!$B:$N,13,FALSE)),"",VLOOKUP(CONCATENATE($A102,"_",AG$2),'Reference data SID'!$B:$N,13,FALSE))</f>
        <v/>
      </c>
      <c r="AH102" s="16" t="str">
        <f>IF(ISERROR(VLOOKUP(CONCATENATE($A102,"_",AH$2),'Reference data SID'!$B:$N,13,FALSE)),"",VLOOKUP(CONCATENATE($A102,"_",AH$2),'Reference data SID'!$B:$N,13,FALSE))</f>
        <v/>
      </c>
      <c r="AI102" s="16" t="str">
        <f>IF(ISERROR(VLOOKUP(CONCATENATE($A102,"_",AI$2),'Reference data SID'!$B:$N,13,FALSE)),"",VLOOKUP(CONCATENATE($A102,"_",AI$2),'Reference data SID'!$B:$N,13,FALSE))</f>
        <v/>
      </c>
      <c r="AJ102" s="16" t="str">
        <f>IF(ISERROR(VLOOKUP(CONCATENATE($A102,"_",AJ$2),'Reference data SID'!$B:$N,13,FALSE)),"",VLOOKUP(CONCATENATE($A102,"_",AJ$2),'Reference data SID'!$B:$N,13,FALSE))</f>
        <v/>
      </c>
      <c r="AK102" s="16" t="str">
        <f>IF(ISERROR(VLOOKUP(CONCATENATE($A102,"_",AK$2),'Reference data SID'!$B:$N,13,FALSE)),"",VLOOKUP(CONCATENATE($A102,"_",AK$2),'Reference data SID'!$B:$N,13,FALSE))</f>
        <v/>
      </c>
      <c r="AL102" s="16" t="str">
        <f>IF(ISERROR(VLOOKUP(CONCATENATE($A102,"_",AL$2),'Reference data SID'!$B:$N,13,FALSE)),"",VLOOKUP(CONCATENATE($A102,"_",AL$2),'Reference data SID'!$B:$N,13,FALSE))</f>
        <v/>
      </c>
      <c r="AM102" s="16" t="str">
        <f>IF(ISERROR(VLOOKUP(CONCATENATE($A102,"_",AM$2),'Reference data SID'!$B:$N,13,FALSE)),"",VLOOKUP(CONCATENATE($A102,"_",AM$2),'Reference data SID'!$B:$N,13,FALSE))</f>
        <v/>
      </c>
      <c r="AN102" s="16" t="str">
        <f>IF(ISERROR(VLOOKUP(CONCATENATE($A102,"_",AN$2),'Reference data SID'!$B:$N,13,FALSE)),"",VLOOKUP(CONCATENATE($A102,"_",AN$2),'Reference data SID'!$B:$N,13,FALSE))</f>
        <v/>
      </c>
      <c r="AO102" s="16" t="str">
        <f>IF(ISERROR(VLOOKUP(CONCATENATE($A102,"_",AO$2),'Reference data SID'!$B:$N,13,FALSE)),"",VLOOKUP(CONCATENATE($A102,"_",AO$2),'Reference data SID'!$B:$N,13,FALSE))</f>
        <v/>
      </c>
      <c r="AP102" s="16" t="str">
        <f>IF(ISERROR(VLOOKUP(CONCATENATE($A102,"_",AP$2),'Reference data SID'!$B:$N,13,FALSE)),"",VLOOKUP(CONCATENATE($A102,"_",AP$2),'Reference data SID'!$B:$N,13,FALSE))</f>
        <v/>
      </c>
      <c r="AQ102" s="16" t="str">
        <f>IF(ISERROR(VLOOKUP(CONCATENATE($A102,"_",AQ$2),'Reference data SID'!$B:$N,13,FALSE)),"",VLOOKUP(CONCATENATE($A102,"_",AQ$2),'Reference data SID'!$B:$N,13,FALSE))</f>
        <v/>
      </c>
      <c r="AR102" s="16" t="str">
        <f>IF(ISERROR(VLOOKUP(CONCATENATE($A102,"_",AR$2),'Reference data SID'!$B:$N,13,FALSE)),"",VLOOKUP(CONCATENATE($A102,"_",AR$2),'Reference data SID'!$B:$N,13,FALSE))</f>
        <v/>
      </c>
      <c r="AS102" s="16" t="str">
        <f>IF(ISERROR(VLOOKUP(CONCATENATE($A102,"_",AS$2),'Reference data SID'!$B:$N,13,FALSE)),"",VLOOKUP(CONCATENATE($A102,"_",AS$2),'Reference data SID'!$B:$N,13,FALSE))</f>
        <v/>
      </c>
      <c r="AT102" s="16" t="str">
        <f>IF(ISERROR(VLOOKUP(CONCATENATE($A102,"_",AT$2),'Reference data SID'!$B:$N,13,FALSE)),"",VLOOKUP(CONCATENATE($A102,"_",AT$2),'Reference data SID'!$B:$N,13,FALSE))</f>
        <v/>
      </c>
    </row>
    <row r="103" spans="1:46" x14ac:dyDescent="0.25">
      <c r="A103">
        <v>99</v>
      </c>
      <c r="B103" s="16" t="str">
        <f>IF(ISERROR(VLOOKUP(CONCATENATE($A103,"_",B$2),'Reference data SID'!$B:$N,13,FALSE)),"",VLOOKUP(CONCATENATE($A103,"_",B$2),'Reference data SID'!$B:$N,13,FALSE))</f>
        <v/>
      </c>
      <c r="C103" s="16" t="str">
        <f>IF(ISERROR(VLOOKUP(CONCATENATE($A103,"_",C$2),'Reference data SID'!$B:$N,13,FALSE)),"",VLOOKUP(CONCATENATE($A103,"_",C$2),'Reference data SID'!$B:$N,13,FALSE))</f>
        <v/>
      </c>
      <c r="D103" s="16" t="str">
        <f>IF(ISERROR(VLOOKUP(CONCATENATE($A103,"_",D$2),'Reference data SID'!$B:$N,13,FALSE)),"",VLOOKUP(CONCATENATE($A103,"_",D$2),'Reference data SID'!$B:$N,13,FALSE))</f>
        <v/>
      </c>
      <c r="E103" s="16" t="str">
        <f>IF(ISERROR(VLOOKUP(CONCATENATE($A103,"_",E$2),'Reference data SID'!$B:$N,13,FALSE)),"",VLOOKUP(CONCATENATE($A103,"_",E$2),'Reference data SID'!$B:$N,13,FALSE))</f>
        <v/>
      </c>
      <c r="F103" s="16" t="str">
        <f>IF(ISERROR(VLOOKUP(CONCATENATE($A103,"_",F$2),'Reference data SID'!$B:$N,13,FALSE)),"",VLOOKUP(CONCATENATE($A103,"_",F$2),'Reference data SID'!$B:$N,13,FALSE))</f>
        <v/>
      </c>
      <c r="G103" s="16" t="str">
        <f>IF(ISERROR(VLOOKUP(CONCATENATE($A103,"_",G$2),'Reference data SID'!$B:$N,13,FALSE)),"",VLOOKUP(CONCATENATE($A103,"_",G$2),'Reference data SID'!$B:$N,13,FALSE))</f>
        <v/>
      </c>
      <c r="H103" s="16" t="str">
        <f>IF(ISERROR(VLOOKUP(CONCATENATE($A103,"_",H$2),'Reference data SID'!$B:$N,13,FALSE)),"",VLOOKUP(CONCATENATE($A103,"_",H$2),'Reference data SID'!$B:$N,13,FALSE))</f>
        <v/>
      </c>
      <c r="I103" s="16" t="str">
        <f>IF(ISERROR(VLOOKUP(CONCATENATE($A103,"_",I$2),'Reference data SID'!$B:$N,13,FALSE)),"",VLOOKUP(CONCATENATE($A103,"_",I$2),'Reference data SID'!$B:$N,13,FALSE))</f>
        <v/>
      </c>
      <c r="J103" s="16" t="str">
        <f>IF(ISERROR(VLOOKUP(CONCATENATE($A103,"_",J$2),'Reference data SID'!$B:$N,13,FALSE)),"",VLOOKUP(CONCATENATE($A103,"_",J$2),'Reference data SID'!$B:$N,13,FALSE))</f>
        <v/>
      </c>
      <c r="K103" s="16" t="str">
        <f>IF(ISERROR(VLOOKUP(CONCATENATE($A103,"_",K$2),'Reference data SID'!$B:$N,13,FALSE)),"",VLOOKUP(CONCATENATE($A103,"_",K$2),'Reference data SID'!$B:$N,13,FALSE))</f>
        <v/>
      </c>
      <c r="L103" s="16" t="str">
        <f>IF(ISERROR(VLOOKUP(CONCATENATE($A103,"_",L$2),'Reference data SID'!$B:$N,13,FALSE)),"",VLOOKUP(CONCATENATE($A103,"_",L$2),'Reference data SID'!$B:$N,13,FALSE))</f>
        <v/>
      </c>
      <c r="M103" s="16" t="str">
        <f>IF(ISERROR(VLOOKUP(CONCATENATE($A103,"_",M$2),'Reference data SID'!$B:$N,13,FALSE)),"",VLOOKUP(CONCATENATE($A103,"_",M$2),'Reference data SID'!$B:$N,13,FALSE))</f>
        <v/>
      </c>
      <c r="N103" s="16" t="str">
        <f>IF(ISERROR(VLOOKUP(CONCATENATE($A103,"_",N$2),'Reference data SID'!$B:$N,13,FALSE)),"",VLOOKUP(CONCATENATE($A103,"_",N$2),'Reference data SID'!$B:$N,13,FALSE))</f>
        <v/>
      </c>
      <c r="O103" s="16" t="str">
        <f>IF(ISERROR(VLOOKUP(CONCATENATE($A103,"_",O$2),'Reference data SID'!$B:$N,13,FALSE)),"",VLOOKUP(CONCATENATE($A103,"_",O$2),'Reference data SID'!$B:$N,13,FALSE))</f>
        <v/>
      </c>
      <c r="P103" s="16" t="str">
        <f>IF(ISERROR(VLOOKUP(CONCATENATE($A103,"_",P$2),'Reference data SID'!$B:$N,13,FALSE)),"",VLOOKUP(CONCATENATE($A103,"_",P$2),'Reference data SID'!$B:$N,13,FALSE))</f>
        <v/>
      </c>
      <c r="Q103" s="16" t="str">
        <f>IF(ISERROR(VLOOKUP(CONCATENATE($A103,"_",Q$2),'Reference data SID'!$B:$N,13,FALSE)),"",VLOOKUP(CONCATENATE($A103,"_",Q$2),'Reference data SID'!$B:$N,13,FALSE))</f>
        <v/>
      </c>
      <c r="R103" s="16" t="str">
        <f>IF(ISERROR(VLOOKUP(CONCATENATE($A103,"_",R$2),'Reference data SID'!$B:$N,13,FALSE)),"",VLOOKUP(CONCATENATE($A103,"_",R$2),'Reference data SID'!$B:$N,13,FALSE))</f>
        <v/>
      </c>
      <c r="S103" s="16" t="str">
        <f>IF(ISERROR(VLOOKUP(CONCATENATE($A103,"_",S$2),'Reference data SID'!$B:$N,13,FALSE)),"",VLOOKUP(CONCATENATE($A103,"_",S$2),'Reference data SID'!$B:$N,13,FALSE))</f>
        <v/>
      </c>
      <c r="T103" s="16" t="str">
        <f>IF(ISERROR(VLOOKUP(CONCATENATE($A103,"_",T$2),'Reference data SID'!$B:$N,13,FALSE)),"",VLOOKUP(CONCATENATE($A103,"_",T$2),'Reference data SID'!$B:$N,13,FALSE))</f>
        <v/>
      </c>
      <c r="U103" s="16" t="str">
        <f>IF(ISERROR(VLOOKUP(CONCATENATE($A103,"_",U$2),'Reference data SID'!$B:$N,13,FALSE)),"",VLOOKUP(CONCATENATE($A103,"_",U$2),'Reference data SID'!$B:$N,13,FALSE))</f>
        <v/>
      </c>
      <c r="V103" s="16" t="str">
        <f>IF(ISERROR(VLOOKUP(CONCATENATE($A103,"_",V$2),'Reference data SID'!$B:$N,13,FALSE)),"",VLOOKUP(CONCATENATE($A103,"_",V$2),'Reference data SID'!$B:$N,13,FALSE))</f>
        <v/>
      </c>
      <c r="W103" s="16" t="str">
        <f>IF(ISERROR(VLOOKUP(CONCATENATE($A103,"_",W$2),'Reference data SID'!$B:$N,13,FALSE)),"",VLOOKUP(CONCATENATE($A103,"_",W$2),'Reference data SID'!$B:$N,13,FALSE))</f>
        <v/>
      </c>
      <c r="X103" s="16" t="str">
        <f>IF(ISERROR(VLOOKUP(CONCATENATE($A103,"_",X$2),'Reference data SID'!$B:$N,13,FALSE)),"",VLOOKUP(CONCATENATE($A103,"_",X$2),'Reference data SID'!$B:$N,13,FALSE))</f>
        <v/>
      </c>
      <c r="Y103" s="17" t="str">
        <f>IF(ISERROR(VLOOKUP(CONCATENATE($A103,"_",Y$2),'Reference data SID'!$B:$N,13,FALSE)),"",VLOOKUP(CONCATENATE($A103,"_",Y$2),'Reference data SID'!$B:$N,13,FALSE))</f>
        <v>1144512-36-6</v>
      </c>
      <c r="Z103" s="16" t="str">
        <f>IF(ISERROR(VLOOKUP(CONCATENATE($A103,"_",Z$2),'Reference data SID'!$B:$N,13,FALSE)),"",VLOOKUP(CONCATENATE($A103,"_",Z$2),'Reference data SID'!$B:$N,13,FALSE))</f>
        <v/>
      </c>
      <c r="AA103" s="16" t="str">
        <f>IF(ISERROR(VLOOKUP(CONCATENATE($A103,"_",AA$2),'Reference data SID'!$B:$N,13,FALSE)),"",VLOOKUP(CONCATENATE($A103,"_",AA$2),'Reference data SID'!$B:$N,13,FALSE))</f>
        <v/>
      </c>
      <c r="AB103" s="16" t="str">
        <f>IF(ISERROR(VLOOKUP(CONCATENATE($A103,"_",AB$2),'Reference data SID'!$B:$N,13,FALSE)),"",VLOOKUP(CONCATENATE($A103,"_",AB$2),'Reference data SID'!$B:$N,13,FALSE))</f>
        <v/>
      </c>
      <c r="AC103" s="16" t="str">
        <f>IF(ISERROR(VLOOKUP(CONCATENATE($A103,"_",AC$2),'Reference data SID'!$B:$N,13,FALSE)),"",VLOOKUP(CONCATENATE($A103,"_",AC$2),'Reference data SID'!$B:$N,13,FALSE))</f>
        <v/>
      </c>
      <c r="AD103" s="16" t="str">
        <f>IF(ISERROR(VLOOKUP(CONCATENATE($A103,"_",AD$2),'Reference data SID'!$B:$N,13,FALSE)),"",VLOOKUP(CONCATENATE($A103,"_",AD$2),'Reference data SID'!$B:$N,13,FALSE))</f>
        <v/>
      </c>
      <c r="AE103" s="16" t="str">
        <f>IF(ISERROR(VLOOKUP(CONCATENATE($A103,"_",AE$2),'Reference data SID'!$B:$N,13,FALSE)),"",VLOOKUP(CONCATENATE($A103,"_",AE$2),'Reference data SID'!$B:$N,13,FALSE))</f>
        <v/>
      </c>
      <c r="AF103" s="16" t="str">
        <f>IF(ISERROR(VLOOKUP(CONCATENATE($A103,"_",AF$2),'Reference data SID'!$B:$N,13,FALSE)),"",VLOOKUP(CONCATENATE($A103,"_",AF$2),'Reference data SID'!$B:$N,13,FALSE))</f>
        <v/>
      </c>
      <c r="AG103" s="16" t="str">
        <f>IF(ISERROR(VLOOKUP(CONCATENATE($A103,"_",AG$2),'Reference data SID'!$B:$N,13,FALSE)),"",VLOOKUP(CONCATENATE($A103,"_",AG$2),'Reference data SID'!$B:$N,13,FALSE))</f>
        <v/>
      </c>
      <c r="AH103" s="16" t="str">
        <f>IF(ISERROR(VLOOKUP(CONCATENATE($A103,"_",AH$2),'Reference data SID'!$B:$N,13,FALSE)),"",VLOOKUP(CONCATENATE($A103,"_",AH$2),'Reference data SID'!$B:$N,13,FALSE))</f>
        <v/>
      </c>
      <c r="AI103" s="16" t="str">
        <f>IF(ISERROR(VLOOKUP(CONCATENATE($A103,"_",AI$2),'Reference data SID'!$B:$N,13,FALSE)),"",VLOOKUP(CONCATENATE($A103,"_",AI$2),'Reference data SID'!$B:$N,13,FALSE))</f>
        <v/>
      </c>
      <c r="AJ103" s="16" t="str">
        <f>IF(ISERROR(VLOOKUP(CONCATENATE($A103,"_",AJ$2),'Reference data SID'!$B:$N,13,FALSE)),"",VLOOKUP(CONCATENATE($A103,"_",AJ$2),'Reference data SID'!$B:$N,13,FALSE))</f>
        <v/>
      </c>
      <c r="AK103" s="16" t="str">
        <f>IF(ISERROR(VLOOKUP(CONCATENATE($A103,"_",AK$2),'Reference data SID'!$B:$N,13,FALSE)),"",VLOOKUP(CONCATENATE($A103,"_",AK$2),'Reference data SID'!$B:$N,13,FALSE))</f>
        <v/>
      </c>
      <c r="AL103" s="16" t="str">
        <f>IF(ISERROR(VLOOKUP(CONCATENATE($A103,"_",AL$2),'Reference data SID'!$B:$N,13,FALSE)),"",VLOOKUP(CONCATENATE($A103,"_",AL$2),'Reference data SID'!$B:$N,13,FALSE))</f>
        <v/>
      </c>
      <c r="AM103" s="16" t="str">
        <f>IF(ISERROR(VLOOKUP(CONCATENATE($A103,"_",AM$2),'Reference data SID'!$B:$N,13,FALSE)),"",VLOOKUP(CONCATENATE($A103,"_",AM$2),'Reference data SID'!$B:$N,13,FALSE))</f>
        <v/>
      </c>
      <c r="AN103" s="16" t="str">
        <f>IF(ISERROR(VLOOKUP(CONCATENATE($A103,"_",AN$2),'Reference data SID'!$B:$N,13,FALSE)),"",VLOOKUP(CONCATENATE($A103,"_",AN$2),'Reference data SID'!$B:$N,13,FALSE))</f>
        <v/>
      </c>
      <c r="AO103" s="16" t="str">
        <f>IF(ISERROR(VLOOKUP(CONCATENATE($A103,"_",AO$2),'Reference data SID'!$B:$N,13,FALSE)),"",VLOOKUP(CONCATENATE($A103,"_",AO$2),'Reference data SID'!$B:$N,13,FALSE))</f>
        <v/>
      </c>
      <c r="AP103" s="16" t="str">
        <f>IF(ISERROR(VLOOKUP(CONCATENATE($A103,"_",AP$2),'Reference data SID'!$B:$N,13,FALSE)),"",VLOOKUP(CONCATENATE($A103,"_",AP$2),'Reference data SID'!$B:$N,13,FALSE))</f>
        <v/>
      </c>
      <c r="AQ103" s="16" t="str">
        <f>IF(ISERROR(VLOOKUP(CONCATENATE($A103,"_",AQ$2),'Reference data SID'!$B:$N,13,FALSE)),"",VLOOKUP(CONCATENATE($A103,"_",AQ$2),'Reference data SID'!$B:$N,13,FALSE))</f>
        <v/>
      </c>
      <c r="AR103" s="16" t="str">
        <f>IF(ISERROR(VLOOKUP(CONCATENATE($A103,"_",AR$2),'Reference data SID'!$B:$N,13,FALSE)),"",VLOOKUP(CONCATENATE($A103,"_",AR$2),'Reference data SID'!$B:$N,13,FALSE))</f>
        <v/>
      </c>
      <c r="AS103" s="16" t="str">
        <f>IF(ISERROR(VLOOKUP(CONCATENATE($A103,"_",AS$2),'Reference data SID'!$B:$N,13,FALSE)),"",VLOOKUP(CONCATENATE($A103,"_",AS$2),'Reference data SID'!$B:$N,13,FALSE))</f>
        <v/>
      </c>
      <c r="AT103" s="16" t="str">
        <f>IF(ISERROR(VLOOKUP(CONCATENATE($A103,"_",AT$2),'Reference data SID'!$B:$N,13,FALSE)),"",VLOOKUP(CONCATENATE($A103,"_",AT$2),'Reference data SID'!$B:$N,13,FALSE))</f>
        <v/>
      </c>
    </row>
    <row r="104" spans="1:46" x14ac:dyDescent="0.25">
      <c r="A104">
        <v>100</v>
      </c>
      <c r="B104" s="16" t="str">
        <f>IF(ISERROR(VLOOKUP(CONCATENATE($A104,"_",B$2),'Reference data SID'!$B:$N,13,FALSE)),"",VLOOKUP(CONCATENATE($A104,"_",B$2),'Reference data SID'!$B:$N,13,FALSE))</f>
        <v/>
      </c>
      <c r="C104" s="16" t="str">
        <f>IF(ISERROR(VLOOKUP(CONCATENATE($A104,"_",C$2),'Reference data SID'!$B:$N,13,FALSE)),"",VLOOKUP(CONCATENATE($A104,"_",C$2),'Reference data SID'!$B:$N,13,FALSE))</f>
        <v/>
      </c>
      <c r="D104" s="16" t="str">
        <f>IF(ISERROR(VLOOKUP(CONCATENATE($A104,"_",D$2),'Reference data SID'!$B:$N,13,FALSE)),"",VLOOKUP(CONCATENATE($A104,"_",D$2),'Reference data SID'!$B:$N,13,FALSE))</f>
        <v/>
      </c>
      <c r="E104" s="16" t="str">
        <f>IF(ISERROR(VLOOKUP(CONCATENATE($A104,"_",E$2),'Reference data SID'!$B:$N,13,FALSE)),"",VLOOKUP(CONCATENATE($A104,"_",E$2),'Reference data SID'!$B:$N,13,FALSE))</f>
        <v/>
      </c>
      <c r="F104" s="16" t="str">
        <f>IF(ISERROR(VLOOKUP(CONCATENATE($A104,"_",F$2),'Reference data SID'!$B:$N,13,FALSE)),"",VLOOKUP(CONCATENATE($A104,"_",F$2),'Reference data SID'!$B:$N,13,FALSE))</f>
        <v/>
      </c>
      <c r="G104" s="16" t="str">
        <f>IF(ISERROR(VLOOKUP(CONCATENATE($A104,"_",G$2),'Reference data SID'!$B:$N,13,FALSE)),"",VLOOKUP(CONCATENATE($A104,"_",G$2),'Reference data SID'!$B:$N,13,FALSE))</f>
        <v/>
      </c>
      <c r="H104" s="16" t="str">
        <f>IF(ISERROR(VLOOKUP(CONCATENATE($A104,"_",H$2),'Reference data SID'!$B:$N,13,FALSE)),"",VLOOKUP(CONCATENATE($A104,"_",H$2),'Reference data SID'!$B:$N,13,FALSE))</f>
        <v/>
      </c>
      <c r="I104" s="16" t="str">
        <f>IF(ISERROR(VLOOKUP(CONCATENATE($A104,"_",I$2),'Reference data SID'!$B:$N,13,FALSE)),"",VLOOKUP(CONCATENATE($A104,"_",I$2),'Reference data SID'!$B:$N,13,FALSE))</f>
        <v/>
      </c>
      <c r="J104" s="16" t="str">
        <f>IF(ISERROR(VLOOKUP(CONCATENATE($A104,"_",J$2),'Reference data SID'!$B:$N,13,FALSE)),"",VLOOKUP(CONCATENATE($A104,"_",J$2),'Reference data SID'!$B:$N,13,FALSE))</f>
        <v/>
      </c>
      <c r="K104" s="16" t="str">
        <f>IF(ISERROR(VLOOKUP(CONCATENATE($A104,"_",K$2),'Reference data SID'!$B:$N,13,FALSE)),"",VLOOKUP(CONCATENATE($A104,"_",K$2),'Reference data SID'!$B:$N,13,FALSE))</f>
        <v/>
      </c>
      <c r="L104" s="16" t="str">
        <f>IF(ISERROR(VLOOKUP(CONCATENATE($A104,"_",L$2),'Reference data SID'!$B:$N,13,FALSE)),"",VLOOKUP(CONCATENATE($A104,"_",L$2),'Reference data SID'!$B:$N,13,FALSE))</f>
        <v/>
      </c>
      <c r="M104" s="16" t="str">
        <f>IF(ISERROR(VLOOKUP(CONCATENATE($A104,"_",M$2),'Reference data SID'!$B:$N,13,FALSE)),"",VLOOKUP(CONCATENATE($A104,"_",M$2),'Reference data SID'!$B:$N,13,FALSE))</f>
        <v/>
      </c>
      <c r="N104" s="16" t="str">
        <f>IF(ISERROR(VLOOKUP(CONCATENATE($A104,"_",N$2),'Reference data SID'!$B:$N,13,FALSE)),"",VLOOKUP(CONCATENATE($A104,"_",N$2),'Reference data SID'!$B:$N,13,FALSE))</f>
        <v/>
      </c>
      <c r="O104" s="16" t="str">
        <f>IF(ISERROR(VLOOKUP(CONCATENATE($A104,"_",O$2),'Reference data SID'!$B:$N,13,FALSE)),"",VLOOKUP(CONCATENATE($A104,"_",O$2),'Reference data SID'!$B:$N,13,FALSE))</f>
        <v/>
      </c>
      <c r="P104" s="16" t="str">
        <f>IF(ISERROR(VLOOKUP(CONCATENATE($A104,"_",P$2),'Reference data SID'!$B:$N,13,FALSE)),"",VLOOKUP(CONCATENATE($A104,"_",P$2),'Reference data SID'!$B:$N,13,FALSE))</f>
        <v/>
      </c>
      <c r="Q104" s="16" t="str">
        <f>IF(ISERROR(VLOOKUP(CONCATENATE($A104,"_",Q$2),'Reference data SID'!$B:$N,13,FALSE)),"",VLOOKUP(CONCATENATE($A104,"_",Q$2),'Reference data SID'!$B:$N,13,FALSE))</f>
        <v/>
      </c>
      <c r="R104" s="16" t="str">
        <f>IF(ISERROR(VLOOKUP(CONCATENATE($A104,"_",R$2),'Reference data SID'!$B:$N,13,FALSE)),"",VLOOKUP(CONCATENATE($A104,"_",R$2),'Reference data SID'!$B:$N,13,FALSE))</f>
        <v/>
      </c>
      <c r="S104" s="16" t="str">
        <f>IF(ISERROR(VLOOKUP(CONCATENATE($A104,"_",S$2),'Reference data SID'!$B:$N,13,FALSE)),"",VLOOKUP(CONCATENATE($A104,"_",S$2),'Reference data SID'!$B:$N,13,FALSE))</f>
        <v/>
      </c>
      <c r="T104" s="16" t="str">
        <f>IF(ISERROR(VLOOKUP(CONCATENATE($A104,"_",T$2),'Reference data SID'!$B:$N,13,FALSE)),"",VLOOKUP(CONCATENATE($A104,"_",T$2),'Reference data SID'!$B:$N,13,FALSE))</f>
        <v/>
      </c>
      <c r="U104" s="16" t="str">
        <f>IF(ISERROR(VLOOKUP(CONCATENATE($A104,"_",U$2),'Reference data SID'!$B:$N,13,FALSE)),"",VLOOKUP(CONCATENATE($A104,"_",U$2),'Reference data SID'!$B:$N,13,FALSE))</f>
        <v/>
      </c>
      <c r="V104" s="16" t="str">
        <f>IF(ISERROR(VLOOKUP(CONCATENATE($A104,"_",V$2),'Reference data SID'!$B:$N,13,FALSE)),"",VLOOKUP(CONCATENATE($A104,"_",V$2),'Reference data SID'!$B:$N,13,FALSE))</f>
        <v/>
      </c>
      <c r="W104" s="16" t="str">
        <f>IF(ISERROR(VLOOKUP(CONCATENATE($A104,"_",W$2),'Reference data SID'!$B:$N,13,FALSE)),"",VLOOKUP(CONCATENATE($A104,"_",W$2),'Reference data SID'!$B:$N,13,FALSE))</f>
        <v/>
      </c>
      <c r="X104" s="16" t="str">
        <f>IF(ISERROR(VLOOKUP(CONCATENATE($A104,"_",X$2),'Reference data SID'!$B:$N,13,FALSE)),"",VLOOKUP(CONCATENATE($A104,"_",X$2),'Reference data SID'!$B:$N,13,FALSE))</f>
        <v/>
      </c>
      <c r="Y104" s="17" t="str">
        <f>IF(ISERROR(VLOOKUP(CONCATENATE($A104,"_",Y$2),'Reference data SID'!$B:$N,13,FALSE)),"",VLOOKUP(CONCATENATE($A104,"_",Y$2),'Reference data SID'!$B:$N,13,FALSE))</f>
        <v>115592-83-1</v>
      </c>
      <c r="Z104" s="16" t="str">
        <f>IF(ISERROR(VLOOKUP(CONCATENATE($A104,"_",Z$2),'Reference data SID'!$B:$N,13,FALSE)),"",VLOOKUP(CONCATENATE($A104,"_",Z$2),'Reference data SID'!$B:$N,13,FALSE))</f>
        <v/>
      </c>
      <c r="AA104" s="16" t="str">
        <f>IF(ISERROR(VLOOKUP(CONCATENATE($A104,"_",AA$2),'Reference data SID'!$B:$N,13,FALSE)),"",VLOOKUP(CONCATENATE($A104,"_",AA$2),'Reference data SID'!$B:$N,13,FALSE))</f>
        <v/>
      </c>
      <c r="AB104" s="16" t="str">
        <f>IF(ISERROR(VLOOKUP(CONCATENATE($A104,"_",AB$2),'Reference data SID'!$B:$N,13,FALSE)),"",VLOOKUP(CONCATENATE($A104,"_",AB$2),'Reference data SID'!$B:$N,13,FALSE))</f>
        <v/>
      </c>
      <c r="AC104" s="16" t="str">
        <f>IF(ISERROR(VLOOKUP(CONCATENATE($A104,"_",AC$2),'Reference data SID'!$B:$N,13,FALSE)),"",VLOOKUP(CONCATENATE($A104,"_",AC$2),'Reference data SID'!$B:$N,13,FALSE))</f>
        <v/>
      </c>
      <c r="AD104" s="16" t="str">
        <f>IF(ISERROR(VLOOKUP(CONCATENATE($A104,"_",AD$2),'Reference data SID'!$B:$N,13,FALSE)),"",VLOOKUP(CONCATENATE($A104,"_",AD$2),'Reference data SID'!$B:$N,13,FALSE))</f>
        <v/>
      </c>
      <c r="AE104" s="16" t="str">
        <f>IF(ISERROR(VLOOKUP(CONCATENATE($A104,"_",AE$2),'Reference data SID'!$B:$N,13,FALSE)),"",VLOOKUP(CONCATENATE($A104,"_",AE$2),'Reference data SID'!$B:$N,13,FALSE))</f>
        <v/>
      </c>
      <c r="AF104" s="16" t="str">
        <f>IF(ISERROR(VLOOKUP(CONCATENATE($A104,"_",AF$2),'Reference data SID'!$B:$N,13,FALSE)),"",VLOOKUP(CONCATENATE($A104,"_",AF$2),'Reference data SID'!$B:$N,13,FALSE))</f>
        <v/>
      </c>
      <c r="AG104" s="16" t="str">
        <f>IF(ISERROR(VLOOKUP(CONCATENATE($A104,"_",AG$2),'Reference data SID'!$B:$N,13,FALSE)),"",VLOOKUP(CONCATENATE($A104,"_",AG$2),'Reference data SID'!$B:$N,13,FALSE))</f>
        <v/>
      </c>
      <c r="AH104" s="16" t="str">
        <f>IF(ISERROR(VLOOKUP(CONCATENATE($A104,"_",AH$2),'Reference data SID'!$B:$N,13,FALSE)),"",VLOOKUP(CONCATENATE($A104,"_",AH$2),'Reference data SID'!$B:$N,13,FALSE))</f>
        <v/>
      </c>
      <c r="AI104" s="16" t="str">
        <f>IF(ISERROR(VLOOKUP(CONCATENATE($A104,"_",AI$2),'Reference data SID'!$B:$N,13,FALSE)),"",VLOOKUP(CONCATENATE($A104,"_",AI$2),'Reference data SID'!$B:$N,13,FALSE))</f>
        <v/>
      </c>
      <c r="AJ104" s="16" t="str">
        <f>IF(ISERROR(VLOOKUP(CONCATENATE($A104,"_",AJ$2),'Reference data SID'!$B:$N,13,FALSE)),"",VLOOKUP(CONCATENATE($A104,"_",AJ$2),'Reference data SID'!$B:$N,13,FALSE))</f>
        <v/>
      </c>
      <c r="AK104" s="16" t="str">
        <f>IF(ISERROR(VLOOKUP(CONCATENATE($A104,"_",AK$2),'Reference data SID'!$B:$N,13,FALSE)),"",VLOOKUP(CONCATENATE($A104,"_",AK$2),'Reference data SID'!$B:$N,13,FALSE))</f>
        <v/>
      </c>
      <c r="AL104" s="16" t="str">
        <f>IF(ISERROR(VLOOKUP(CONCATENATE($A104,"_",AL$2),'Reference data SID'!$B:$N,13,FALSE)),"",VLOOKUP(CONCATENATE($A104,"_",AL$2),'Reference data SID'!$B:$N,13,FALSE))</f>
        <v/>
      </c>
      <c r="AM104" s="16" t="str">
        <f>IF(ISERROR(VLOOKUP(CONCATENATE($A104,"_",AM$2),'Reference data SID'!$B:$N,13,FALSE)),"",VLOOKUP(CONCATENATE($A104,"_",AM$2),'Reference data SID'!$B:$N,13,FALSE))</f>
        <v/>
      </c>
      <c r="AN104" s="16" t="str">
        <f>IF(ISERROR(VLOOKUP(CONCATENATE($A104,"_",AN$2),'Reference data SID'!$B:$N,13,FALSE)),"",VLOOKUP(CONCATENATE($A104,"_",AN$2),'Reference data SID'!$B:$N,13,FALSE))</f>
        <v/>
      </c>
      <c r="AO104" s="16" t="str">
        <f>IF(ISERROR(VLOOKUP(CONCATENATE($A104,"_",AO$2),'Reference data SID'!$B:$N,13,FALSE)),"",VLOOKUP(CONCATENATE($A104,"_",AO$2),'Reference data SID'!$B:$N,13,FALSE))</f>
        <v/>
      </c>
      <c r="AP104" s="16" t="str">
        <f>IF(ISERROR(VLOOKUP(CONCATENATE($A104,"_",AP$2),'Reference data SID'!$B:$N,13,FALSE)),"",VLOOKUP(CONCATENATE($A104,"_",AP$2),'Reference data SID'!$B:$N,13,FALSE))</f>
        <v/>
      </c>
      <c r="AQ104" s="16" t="str">
        <f>IF(ISERROR(VLOOKUP(CONCATENATE($A104,"_",AQ$2),'Reference data SID'!$B:$N,13,FALSE)),"",VLOOKUP(CONCATENATE($A104,"_",AQ$2),'Reference data SID'!$B:$N,13,FALSE))</f>
        <v/>
      </c>
      <c r="AR104" s="16" t="str">
        <f>IF(ISERROR(VLOOKUP(CONCATENATE($A104,"_",AR$2),'Reference data SID'!$B:$N,13,FALSE)),"",VLOOKUP(CONCATENATE($A104,"_",AR$2),'Reference data SID'!$B:$N,13,FALSE))</f>
        <v/>
      </c>
      <c r="AS104" s="16" t="str">
        <f>IF(ISERROR(VLOOKUP(CONCATENATE($A104,"_",AS$2),'Reference data SID'!$B:$N,13,FALSE)),"",VLOOKUP(CONCATENATE($A104,"_",AS$2),'Reference data SID'!$B:$N,13,FALSE))</f>
        <v/>
      </c>
      <c r="AT104" s="16" t="str">
        <f>IF(ISERROR(VLOOKUP(CONCATENATE($A104,"_",AT$2),'Reference data SID'!$B:$N,13,FALSE)),"",VLOOKUP(CONCATENATE($A104,"_",AT$2),'Reference data SID'!$B:$N,13,FALSE))</f>
        <v/>
      </c>
    </row>
    <row r="105" spans="1:46" x14ac:dyDescent="0.25">
      <c r="A105">
        <v>101</v>
      </c>
      <c r="B105" s="16" t="str">
        <f>IF(ISERROR(VLOOKUP(CONCATENATE($A105,"_",B$2),'Reference data SID'!$B:$N,13,FALSE)),"",VLOOKUP(CONCATENATE($A105,"_",B$2),'Reference data SID'!$B:$N,13,FALSE))</f>
        <v/>
      </c>
      <c r="C105" s="16" t="str">
        <f>IF(ISERROR(VLOOKUP(CONCATENATE($A105,"_",C$2),'Reference data SID'!$B:$N,13,FALSE)),"",VLOOKUP(CONCATENATE($A105,"_",C$2),'Reference data SID'!$B:$N,13,FALSE))</f>
        <v/>
      </c>
      <c r="D105" s="16" t="str">
        <f>IF(ISERROR(VLOOKUP(CONCATENATE($A105,"_",D$2),'Reference data SID'!$B:$N,13,FALSE)),"",VLOOKUP(CONCATENATE($A105,"_",D$2),'Reference data SID'!$B:$N,13,FALSE))</f>
        <v/>
      </c>
      <c r="E105" s="16" t="str">
        <f>IF(ISERROR(VLOOKUP(CONCATENATE($A105,"_",E$2),'Reference data SID'!$B:$N,13,FALSE)),"",VLOOKUP(CONCATENATE($A105,"_",E$2),'Reference data SID'!$B:$N,13,FALSE))</f>
        <v/>
      </c>
      <c r="F105" s="16" t="str">
        <f>IF(ISERROR(VLOOKUP(CONCATENATE($A105,"_",F$2),'Reference data SID'!$B:$N,13,FALSE)),"",VLOOKUP(CONCATENATE($A105,"_",F$2),'Reference data SID'!$B:$N,13,FALSE))</f>
        <v/>
      </c>
      <c r="G105" s="16" t="str">
        <f>IF(ISERROR(VLOOKUP(CONCATENATE($A105,"_",G$2),'Reference data SID'!$B:$N,13,FALSE)),"",VLOOKUP(CONCATENATE($A105,"_",G$2),'Reference data SID'!$B:$N,13,FALSE))</f>
        <v/>
      </c>
      <c r="H105" s="16" t="str">
        <f>IF(ISERROR(VLOOKUP(CONCATENATE($A105,"_",H$2),'Reference data SID'!$B:$N,13,FALSE)),"",VLOOKUP(CONCATENATE($A105,"_",H$2),'Reference data SID'!$B:$N,13,FALSE))</f>
        <v/>
      </c>
      <c r="I105" s="16" t="str">
        <f>IF(ISERROR(VLOOKUP(CONCATENATE($A105,"_",I$2),'Reference data SID'!$B:$N,13,FALSE)),"",VLOOKUP(CONCATENATE($A105,"_",I$2),'Reference data SID'!$B:$N,13,FALSE))</f>
        <v/>
      </c>
      <c r="J105" s="16" t="str">
        <f>IF(ISERROR(VLOOKUP(CONCATENATE($A105,"_",J$2),'Reference data SID'!$B:$N,13,FALSE)),"",VLOOKUP(CONCATENATE($A105,"_",J$2),'Reference data SID'!$B:$N,13,FALSE))</f>
        <v/>
      </c>
      <c r="K105" s="16" t="str">
        <f>IF(ISERROR(VLOOKUP(CONCATENATE($A105,"_",K$2),'Reference data SID'!$B:$N,13,FALSE)),"",VLOOKUP(CONCATENATE($A105,"_",K$2),'Reference data SID'!$B:$N,13,FALSE))</f>
        <v/>
      </c>
      <c r="L105" s="16" t="str">
        <f>IF(ISERROR(VLOOKUP(CONCATENATE($A105,"_",L$2),'Reference data SID'!$B:$N,13,FALSE)),"",VLOOKUP(CONCATENATE($A105,"_",L$2),'Reference data SID'!$B:$N,13,FALSE))</f>
        <v/>
      </c>
      <c r="M105" s="16" t="str">
        <f>IF(ISERROR(VLOOKUP(CONCATENATE($A105,"_",M$2),'Reference data SID'!$B:$N,13,FALSE)),"",VLOOKUP(CONCATENATE($A105,"_",M$2),'Reference data SID'!$B:$N,13,FALSE))</f>
        <v/>
      </c>
      <c r="N105" s="16" t="str">
        <f>IF(ISERROR(VLOOKUP(CONCATENATE($A105,"_",N$2),'Reference data SID'!$B:$N,13,FALSE)),"",VLOOKUP(CONCATENATE($A105,"_",N$2),'Reference data SID'!$B:$N,13,FALSE))</f>
        <v/>
      </c>
      <c r="O105" s="16" t="str">
        <f>IF(ISERROR(VLOOKUP(CONCATENATE($A105,"_",O$2),'Reference data SID'!$B:$N,13,FALSE)),"",VLOOKUP(CONCATENATE($A105,"_",O$2),'Reference data SID'!$B:$N,13,FALSE))</f>
        <v/>
      </c>
      <c r="P105" s="16" t="str">
        <f>IF(ISERROR(VLOOKUP(CONCATENATE($A105,"_",P$2),'Reference data SID'!$B:$N,13,FALSE)),"",VLOOKUP(CONCATENATE($A105,"_",P$2),'Reference data SID'!$B:$N,13,FALSE))</f>
        <v/>
      </c>
      <c r="Q105" s="16" t="str">
        <f>IF(ISERROR(VLOOKUP(CONCATENATE($A105,"_",Q$2),'Reference data SID'!$B:$N,13,FALSE)),"",VLOOKUP(CONCATENATE($A105,"_",Q$2),'Reference data SID'!$B:$N,13,FALSE))</f>
        <v/>
      </c>
      <c r="R105" s="16" t="str">
        <f>IF(ISERROR(VLOOKUP(CONCATENATE($A105,"_",R$2),'Reference data SID'!$B:$N,13,FALSE)),"",VLOOKUP(CONCATENATE($A105,"_",R$2),'Reference data SID'!$B:$N,13,FALSE))</f>
        <v/>
      </c>
      <c r="S105" s="16" t="str">
        <f>IF(ISERROR(VLOOKUP(CONCATENATE($A105,"_",S$2),'Reference data SID'!$B:$N,13,FALSE)),"",VLOOKUP(CONCATENATE($A105,"_",S$2),'Reference data SID'!$B:$N,13,FALSE))</f>
        <v/>
      </c>
      <c r="T105" s="16" t="str">
        <f>IF(ISERROR(VLOOKUP(CONCATENATE($A105,"_",T$2),'Reference data SID'!$B:$N,13,FALSE)),"",VLOOKUP(CONCATENATE($A105,"_",T$2),'Reference data SID'!$B:$N,13,FALSE))</f>
        <v/>
      </c>
      <c r="U105" s="16" t="str">
        <f>IF(ISERROR(VLOOKUP(CONCATENATE($A105,"_",U$2),'Reference data SID'!$B:$N,13,FALSE)),"",VLOOKUP(CONCATENATE($A105,"_",U$2),'Reference data SID'!$B:$N,13,FALSE))</f>
        <v/>
      </c>
      <c r="V105" s="16" t="str">
        <f>IF(ISERROR(VLOOKUP(CONCATENATE($A105,"_",V$2),'Reference data SID'!$B:$N,13,FALSE)),"",VLOOKUP(CONCATENATE($A105,"_",V$2),'Reference data SID'!$B:$N,13,FALSE))</f>
        <v/>
      </c>
      <c r="W105" s="16" t="str">
        <f>IF(ISERROR(VLOOKUP(CONCATENATE($A105,"_",W$2),'Reference data SID'!$B:$N,13,FALSE)),"",VLOOKUP(CONCATENATE($A105,"_",W$2),'Reference data SID'!$B:$N,13,FALSE))</f>
        <v/>
      </c>
      <c r="X105" s="16" t="str">
        <f>IF(ISERROR(VLOOKUP(CONCATENATE($A105,"_",X$2),'Reference data SID'!$B:$N,13,FALSE)),"",VLOOKUP(CONCATENATE($A105,"_",X$2),'Reference data SID'!$B:$N,13,FALSE))</f>
        <v/>
      </c>
      <c r="Y105" s="17" t="str">
        <f>IF(ISERROR(VLOOKUP(CONCATENATE($A105,"_",Y$2),'Reference data SID'!$B:$N,13,FALSE)),"",VLOOKUP(CONCATENATE($A105,"_",Y$2),'Reference data SID'!$B:$N,13,FALSE))</f>
        <v>116984-14-6</v>
      </c>
      <c r="Z105" s="16" t="str">
        <f>IF(ISERROR(VLOOKUP(CONCATENATE($A105,"_",Z$2),'Reference data SID'!$B:$N,13,FALSE)),"",VLOOKUP(CONCATENATE($A105,"_",Z$2),'Reference data SID'!$B:$N,13,FALSE))</f>
        <v/>
      </c>
      <c r="AA105" s="16" t="str">
        <f>IF(ISERROR(VLOOKUP(CONCATENATE($A105,"_",AA$2),'Reference data SID'!$B:$N,13,FALSE)),"",VLOOKUP(CONCATENATE($A105,"_",AA$2),'Reference data SID'!$B:$N,13,FALSE))</f>
        <v/>
      </c>
      <c r="AB105" s="16" t="str">
        <f>IF(ISERROR(VLOOKUP(CONCATENATE($A105,"_",AB$2),'Reference data SID'!$B:$N,13,FALSE)),"",VLOOKUP(CONCATENATE($A105,"_",AB$2),'Reference data SID'!$B:$N,13,FALSE))</f>
        <v/>
      </c>
      <c r="AC105" s="16" t="str">
        <f>IF(ISERROR(VLOOKUP(CONCATENATE($A105,"_",AC$2),'Reference data SID'!$B:$N,13,FALSE)),"",VLOOKUP(CONCATENATE($A105,"_",AC$2),'Reference data SID'!$B:$N,13,FALSE))</f>
        <v/>
      </c>
      <c r="AD105" s="16" t="str">
        <f>IF(ISERROR(VLOOKUP(CONCATENATE($A105,"_",AD$2),'Reference data SID'!$B:$N,13,FALSE)),"",VLOOKUP(CONCATENATE($A105,"_",AD$2),'Reference data SID'!$B:$N,13,FALSE))</f>
        <v/>
      </c>
      <c r="AE105" s="16" t="str">
        <f>IF(ISERROR(VLOOKUP(CONCATENATE($A105,"_",AE$2),'Reference data SID'!$B:$N,13,FALSE)),"",VLOOKUP(CONCATENATE($A105,"_",AE$2),'Reference data SID'!$B:$N,13,FALSE))</f>
        <v/>
      </c>
      <c r="AF105" s="16" t="str">
        <f>IF(ISERROR(VLOOKUP(CONCATENATE($A105,"_",AF$2),'Reference data SID'!$B:$N,13,FALSE)),"",VLOOKUP(CONCATENATE($A105,"_",AF$2),'Reference data SID'!$B:$N,13,FALSE))</f>
        <v/>
      </c>
      <c r="AG105" s="16" t="str">
        <f>IF(ISERROR(VLOOKUP(CONCATENATE($A105,"_",AG$2),'Reference data SID'!$B:$N,13,FALSE)),"",VLOOKUP(CONCATENATE($A105,"_",AG$2),'Reference data SID'!$B:$N,13,FALSE))</f>
        <v/>
      </c>
      <c r="AH105" s="16" t="str">
        <f>IF(ISERROR(VLOOKUP(CONCATENATE($A105,"_",AH$2),'Reference data SID'!$B:$N,13,FALSE)),"",VLOOKUP(CONCATENATE($A105,"_",AH$2),'Reference data SID'!$B:$N,13,FALSE))</f>
        <v/>
      </c>
      <c r="AI105" s="16" t="str">
        <f>IF(ISERROR(VLOOKUP(CONCATENATE($A105,"_",AI$2),'Reference data SID'!$B:$N,13,FALSE)),"",VLOOKUP(CONCATENATE($A105,"_",AI$2),'Reference data SID'!$B:$N,13,FALSE))</f>
        <v/>
      </c>
      <c r="AJ105" s="16" t="str">
        <f>IF(ISERROR(VLOOKUP(CONCATENATE($A105,"_",AJ$2),'Reference data SID'!$B:$N,13,FALSE)),"",VLOOKUP(CONCATENATE($A105,"_",AJ$2),'Reference data SID'!$B:$N,13,FALSE))</f>
        <v/>
      </c>
      <c r="AK105" s="16" t="str">
        <f>IF(ISERROR(VLOOKUP(CONCATENATE($A105,"_",AK$2),'Reference data SID'!$B:$N,13,FALSE)),"",VLOOKUP(CONCATENATE($A105,"_",AK$2),'Reference data SID'!$B:$N,13,FALSE))</f>
        <v/>
      </c>
      <c r="AL105" s="16" t="str">
        <f>IF(ISERROR(VLOOKUP(CONCATENATE($A105,"_",AL$2),'Reference data SID'!$B:$N,13,FALSE)),"",VLOOKUP(CONCATENATE($A105,"_",AL$2),'Reference data SID'!$B:$N,13,FALSE))</f>
        <v/>
      </c>
      <c r="AM105" s="16" t="str">
        <f>IF(ISERROR(VLOOKUP(CONCATENATE($A105,"_",AM$2),'Reference data SID'!$B:$N,13,FALSE)),"",VLOOKUP(CONCATENATE($A105,"_",AM$2),'Reference data SID'!$B:$N,13,FALSE))</f>
        <v/>
      </c>
      <c r="AN105" s="16" t="str">
        <f>IF(ISERROR(VLOOKUP(CONCATENATE($A105,"_",AN$2),'Reference data SID'!$B:$N,13,FALSE)),"",VLOOKUP(CONCATENATE($A105,"_",AN$2),'Reference data SID'!$B:$N,13,FALSE))</f>
        <v/>
      </c>
      <c r="AO105" s="16" t="str">
        <f>IF(ISERROR(VLOOKUP(CONCATENATE($A105,"_",AO$2),'Reference data SID'!$B:$N,13,FALSE)),"",VLOOKUP(CONCATENATE($A105,"_",AO$2),'Reference data SID'!$B:$N,13,FALSE))</f>
        <v/>
      </c>
      <c r="AP105" s="16" t="str">
        <f>IF(ISERROR(VLOOKUP(CONCATENATE($A105,"_",AP$2),'Reference data SID'!$B:$N,13,FALSE)),"",VLOOKUP(CONCATENATE($A105,"_",AP$2),'Reference data SID'!$B:$N,13,FALSE))</f>
        <v/>
      </c>
      <c r="AQ105" s="16" t="str">
        <f>IF(ISERROR(VLOOKUP(CONCATENATE($A105,"_",AQ$2),'Reference data SID'!$B:$N,13,FALSE)),"",VLOOKUP(CONCATENATE($A105,"_",AQ$2),'Reference data SID'!$B:$N,13,FALSE))</f>
        <v/>
      </c>
      <c r="AR105" s="16" t="str">
        <f>IF(ISERROR(VLOOKUP(CONCATENATE($A105,"_",AR$2),'Reference data SID'!$B:$N,13,FALSE)),"",VLOOKUP(CONCATENATE($A105,"_",AR$2),'Reference data SID'!$B:$N,13,FALSE))</f>
        <v/>
      </c>
      <c r="AS105" s="16" t="str">
        <f>IF(ISERROR(VLOOKUP(CONCATENATE($A105,"_",AS$2),'Reference data SID'!$B:$N,13,FALSE)),"",VLOOKUP(CONCATENATE($A105,"_",AS$2),'Reference data SID'!$B:$N,13,FALSE))</f>
        <v/>
      </c>
      <c r="AT105" s="16" t="str">
        <f>IF(ISERROR(VLOOKUP(CONCATENATE($A105,"_",AT$2),'Reference data SID'!$B:$N,13,FALSE)),"",VLOOKUP(CONCATENATE($A105,"_",AT$2),'Reference data SID'!$B:$N,13,FALSE))</f>
        <v/>
      </c>
    </row>
    <row r="106" spans="1:46" x14ac:dyDescent="0.25">
      <c r="A106">
        <v>102</v>
      </c>
      <c r="B106" s="16" t="str">
        <f>IF(ISERROR(VLOOKUP(CONCATENATE($A106,"_",B$2),'Reference data SID'!$B:$N,13,FALSE)),"",VLOOKUP(CONCATENATE($A106,"_",B$2),'Reference data SID'!$B:$N,13,FALSE))</f>
        <v/>
      </c>
      <c r="C106" s="16" t="str">
        <f>IF(ISERROR(VLOOKUP(CONCATENATE($A106,"_",C$2),'Reference data SID'!$B:$N,13,FALSE)),"",VLOOKUP(CONCATENATE($A106,"_",C$2),'Reference data SID'!$B:$N,13,FALSE))</f>
        <v/>
      </c>
      <c r="D106" s="16" t="str">
        <f>IF(ISERROR(VLOOKUP(CONCATENATE($A106,"_",D$2),'Reference data SID'!$B:$N,13,FALSE)),"",VLOOKUP(CONCATENATE($A106,"_",D$2),'Reference data SID'!$B:$N,13,FALSE))</f>
        <v/>
      </c>
      <c r="E106" s="16" t="str">
        <f>IF(ISERROR(VLOOKUP(CONCATENATE($A106,"_",E$2),'Reference data SID'!$B:$N,13,FALSE)),"",VLOOKUP(CONCATENATE($A106,"_",E$2),'Reference data SID'!$B:$N,13,FALSE))</f>
        <v/>
      </c>
      <c r="F106" s="16" t="str">
        <f>IF(ISERROR(VLOOKUP(CONCATENATE($A106,"_",F$2),'Reference data SID'!$B:$N,13,FALSE)),"",VLOOKUP(CONCATENATE($A106,"_",F$2),'Reference data SID'!$B:$N,13,FALSE))</f>
        <v/>
      </c>
      <c r="G106" s="16" t="str">
        <f>IF(ISERROR(VLOOKUP(CONCATENATE($A106,"_",G$2),'Reference data SID'!$B:$N,13,FALSE)),"",VLOOKUP(CONCATENATE($A106,"_",G$2),'Reference data SID'!$B:$N,13,FALSE))</f>
        <v/>
      </c>
      <c r="H106" s="16" t="str">
        <f>IF(ISERROR(VLOOKUP(CONCATENATE($A106,"_",H$2),'Reference data SID'!$B:$N,13,FALSE)),"",VLOOKUP(CONCATENATE($A106,"_",H$2),'Reference data SID'!$B:$N,13,FALSE))</f>
        <v/>
      </c>
      <c r="I106" s="16" t="str">
        <f>IF(ISERROR(VLOOKUP(CONCATENATE($A106,"_",I$2),'Reference data SID'!$B:$N,13,FALSE)),"",VLOOKUP(CONCATENATE($A106,"_",I$2),'Reference data SID'!$B:$N,13,FALSE))</f>
        <v/>
      </c>
      <c r="J106" s="16" t="str">
        <f>IF(ISERROR(VLOOKUP(CONCATENATE($A106,"_",J$2),'Reference data SID'!$B:$N,13,FALSE)),"",VLOOKUP(CONCATENATE($A106,"_",J$2),'Reference data SID'!$B:$N,13,FALSE))</f>
        <v/>
      </c>
      <c r="K106" s="16" t="str">
        <f>IF(ISERROR(VLOOKUP(CONCATENATE($A106,"_",K$2),'Reference data SID'!$B:$N,13,FALSE)),"",VLOOKUP(CONCATENATE($A106,"_",K$2),'Reference data SID'!$B:$N,13,FALSE))</f>
        <v/>
      </c>
      <c r="L106" s="16" t="str">
        <f>IF(ISERROR(VLOOKUP(CONCATENATE($A106,"_",L$2),'Reference data SID'!$B:$N,13,FALSE)),"",VLOOKUP(CONCATENATE($A106,"_",L$2),'Reference data SID'!$B:$N,13,FALSE))</f>
        <v/>
      </c>
      <c r="M106" s="16" t="str">
        <f>IF(ISERROR(VLOOKUP(CONCATENATE($A106,"_",M$2),'Reference data SID'!$B:$N,13,FALSE)),"",VLOOKUP(CONCATENATE($A106,"_",M$2),'Reference data SID'!$B:$N,13,FALSE))</f>
        <v/>
      </c>
      <c r="N106" s="16" t="str">
        <f>IF(ISERROR(VLOOKUP(CONCATENATE($A106,"_",N$2),'Reference data SID'!$B:$N,13,FALSE)),"",VLOOKUP(CONCATENATE($A106,"_",N$2),'Reference data SID'!$B:$N,13,FALSE))</f>
        <v/>
      </c>
      <c r="O106" s="16" t="str">
        <f>IF(ISERROR(VLOOKUP(CONCATENATE($A106,"_",O$2),'Reference data SID'!$B:$N,13,FALSE)),"",VLOOKUP(CONCATENATE($A106,"_",O$2),'Reference data SID'!$B:$N,13,FALSE))</f>
        <v/>
      </c>
      <c r="P106" s="16" t="str">
        <f>IF(ISERROR(VLOOKUP(CONCATENATE($A106,"_",P$2),'Reference data SID'!$B:$N,13,FALSE)),"",VLOOKUP(CONCATENATE($A106,"_",P$2),'Reference data SID'!$B:$N,13,FALSE))</f>
        <v/>
      </c>
      <c r="Q106" s="16" t="str">
        <f>IF(ISERROR(VLOOKUP(CONCATENATE($A106,"_",Q$2),'Reference data SID'!$B:$N,13,FALSE)),"",VLOOKUP(CONCATENATE($A106,"_",Q$2),'Reference data SID'!$B:$N,13,FALSE))</f>
        <v/>
      </c>
      <c r="R106" s="16" t="str">
        <f>IF(ISERROR(VLOOKUP(CONCATENATE($A106,"_",R$2),'Reference data SID'!$B:$N,13,FALSE)),"",VLOOKUP(CONCATENATE($A106,"_",R$2),'Reference data SID'!$B:$N,13,FALSE))</f>
        <v/>
      </c>
      <c r="S106" s="16" t="str">
        <f>IF(ISERROR(VLOOKUP(CONCATENATE($A106,"_",S$2),'Reference data SID'!$B:$N,13,FALSE)),"",VLOOKUP(CONCATENATE($A106,"_",S$2),'Reference data SID'!$B:$N,13,FALSE))</f>
        <v/>
      </c>
      <c r="T106" s="16" t="str">
        <f>IF(ISERROR(VLOOKUP(CONCATENATE($A106,"_",T$2),'Reference data SID'!$B:$N,13,FALSE)),"",VLOOKUP(CONCATENATE($A106,"_",T$2),'Reference data SID'!$B:$N,13,FALSE))</f>
        <v/>
      </c>
      <c r="U106" s="16" t="str">
        <f>IF(ISERROR(VLOOKUP(CONCATENATE($A106,"_",U$2),'Reference data SID'!$B:$N,13,FALSE)),"",VLOOKUP(CONCATENATE($A106,"_",U$2),'Reference data SID'!$B:$N,13,FALSE))</f>
        <v/>
      </c>
      <c r="V106" s="16" t="str">
        <f>IF(ISERROR(VLOOKUP(CONCATENATE($A106,"_",V$2),'Reference data SID'!$B:$N,13,FALSE)),"",VLOOKUP(CONCATENATE($A106,"_",V$2),'Reference data SID'!$B:$N,13,FALSE))</f>
        <v/>
      </c>
      <c r="W106" s="16" t="str">
        <f>IF(ISERROR(VLOOKUP(CONCATENATE($A106,"_",W$2),'Reference data SID'!$B:$N,13,FALSE)),"",VLOOKUP(CONCATENATE($A106,"_",W$2),'Reference data SID'!$B:$N,13,FALSE))</f>
        <v/>
      </c>
      <c r="X106" s="16" t="str">
        <f>IF(ISERROR(VLOOKUP(CONCATENATE($A106,"_",X$2),'Reference data SID'!$B:$N,13,FALSE)),"",VLOOKUP(CONCATENATE($A106,"_",X$2),'Reference data SID'!$B:$N,13,FALSE))</f>
        <v/>
      </c>
      <c r="Y106" s="17" t="str">
        <f>IF(ISERROR(VLOOKUP(CONCATENATE($A106,"_",Y$2),'Reference data SID'!$B:$N,13,FALSE)),"",VLOOKUP(CONCATENATE($A106,"_",Y$2),'Reference data SID'!$B:$N,13,FALSE))</f>
        <v>1192593-79-5</v>
      </c>
      <c r="Z106" s="16" t="str">
        <f>IF(ISERROR(VLOOKUP(CONCATENATE($A106,"_",Z$2),'Reference data SID'!$B:$N,13,FALSE)),"",VLOOKUP(CONCATENATE($A106,"_",Z$2),'Reference data SID'!$B:$N,13,FALSE))</f>
        <v/>
      </c>
      <c r="AA106" s="16" t="str">
        <f>IF(ISERROR(VLOOKUP(CONCATENATE($A106,"_",AA$2),'Reference data SID'!$B:$N,13,FALSE)),"",VLOOKUP(CONCATENATE($A106,"_",AA$2),'Reference data SID'!$B:$N,13,FALSE))</f>
        <v/>
      </c>
      <c r="AB106" s="16" t="str">
        <f>IF(ISERROR(VLOOKUP(CONCATENATE($A106,"_",AB$2),'Reference data SID'!$B:$N,13,FALSE)),"",VLOOKUP(CONCATENATE($A106,"_",AB$2),'Reference data SID'!$B:$N,13,FALSE))</f>
        <v/>
      </c>
      <c r="AC106" s="16" t="str">
        <f>IF(ISERROR(VLOOKUP(CONCATENATE($A106,"_",AC$2),'Reference data SID'!$B:$N,13,FALSE)),"",VLOOKUP(CONCATENATE($A106,"_",AC$2),'Reference data SID'!$B:$N,13,FALSE))</f>
        <v/>
      </c>
      <c r="AD106" s="16" t="str">
        <f>IF(ISERROR(VLOOKUP(CONCATENATE($A106,"_",AD$2),'Reference data SID'!$B:$N,13,FALSE)),"",VLOOKUP(CONCATENATE($A106,"_",AD$2),'Reference data SID'!$B:$N,13,FALSE))</f>
        <v/>
      </c>
      <c r="AE106" s="16" t="str">
        <f>IF(ISERROR(VLOOKUP(CONCATENATE($A106,"_",AE$2),'Reference data SID'!$B:$N,13,FALSE)),"",VLOOKUP(CONCATENATE($A106,"_",AE$2),'Reference data SID'!$B:$N,13,FALSE))</f>
        <v/>
      </c>
      <c r="AF106" s="16" t="str">
        <f>IF(ISERROR(VLOOKUP(CONCATENATE($A106,"_",AF$2),'Reference data SID'!$B:$N,13,FALSE)),"",VLOOKUP(CONCATENATE($A106,"_",AF$2),'Reference data SID'!$B:$N,13,FALSE))</f>
        <v/>
      </c>
      <c r="AG106" s="16" t="str">
        <f>IF(ISERROR(VLOOKUP(CONCATENATE($A106,"_",AG$2),'Reference data SID'!$B:$N,13,FALSE)),"",VLOOKUP(CONCATENATE($A106,"_",AG$2),'Reference data SID'!$B:$N,13,FALSE))</f>
        <v/>
      </c>
      <c r="AH106" s="16" t="str">
        <f>IF(ISERROR(VLOOKUP(CONCATENATE($A106,"_",AH$2),'Reference data SID'!$B:$N,13,FALSE)),"",VLOOKUP(CONCATENATE($A106,"_",AH$2),'Reference data SID'!$B:$N,13,FALSE))</f>
        <v/>
      </c>
      <c r="AI106" s="16" t="str">
        <f>IF(ISERROR(VLOOKUP(CONCATENATE($A106,"_",AI$2),'Reference data SID'!$B:$N,13,FALSE)),"",VLOOKUP(CONCATENATE($A106,"_",AI$2),'Reference data SID'!$B:$N,13,FALSE))</f>
        <v/>
      </c>
      <c r="AJ106" s="16" t="str">
        <f>IF(ISERROR(VLOOKUP(CONCATENATE($A106,"_",AJ$2),'Reference data SID'!$B:$N,13,FALSE)),"",VLOOKUP(CONCATENATE($A106,"_",AJ$2),'Reference data SID'!$B:$N,13,FALSE))</f>
        <v/>
      </c>
      <c r="AK106" s="16" t="str">
        <f>IF(ISERROR(VLOOKUP(CONCATENATE($A106,"_",AK$2),'Reference data SID'!$B:$N,13,FALSE)),"",VLOOKUP(CONCATENATE($A106,"_",AK$2),'Reference data SID'!$B:$N,13,FALSE))</f>
        <v/>
      </c>
      <c r="AL106" s="16" t="str">
        <f>IF(ISERROR(VLOOKUP(CONCATENATE($A106,"_",AL$2),'Reference data SID'!$B:$N,13,FALSE)),"",VLOOKUP(CONCATENATE($A106,"_",AL$2),'Reference data SID'!$B:$N,13,FALSE))</f>
        <v/>
      </c>
      <c r="AM106" s="16" t="str">
        <f>IF(ISERROR(VLOOKUP(CONCATENATE($A106,"_",AM$2),'Reference data SID'!$B:$N,13,FALSE)),"",VLOOKUP(CONCATENATE($A106,"_",AM$2),'Reference data SID'!$B:$N,13,FALSE))</f>
        <v/>
      </c>
      <c r="AN106" s="16" t="str">
        <f>IF(ISERROR(VLOOKUP(CONCATENATE($A106,"_",AN$2),'Reference data SID'!$B:$N,13,FALSE)),"",VLOOKUP(CONCATENATE($A106,"_",AN$2),'Reference data SID'!$B:$N,13,FALSE))</f>
        <v/>
      </c>
      <c r="AO106" s="16" t="str">
        <f>IF(ISERROR(VLOOKUP(CONCATENATE($A106,"_",AO$2),'Reference data SID'!$B:$N,13,FALSE)),"",VLOOKUP(CONCATENATE($A106,"_",AO$2),'Reference data SID'!$B:$N,13,FALSE))</f>
        <v/>
      </c>
      <c r="AP106" s="16" t="str">
        <f>IF(ISERROR(VLOOKUP(CONCATENATE($A106,"_",AP$2),'Reference data SID'!$B:$N,13,FALSE)),"",VLOOKUP(CONCATENATE($A106,"_",AP$2),'Reference data SID'!$B:$N,13,FALSE))</f>
        <v/>
      </c>
      <c r="AQ106" s="16" t="str">
        <f>IF(ISERROR(VLOOKUP(CONCATENATE($A106,"_",AQ$2),'Reference data SID'!$B:$N,13,FALSE)),"",VLOOKUP(CONCATENATE($A106,"_",AQ$2),'Reference data SID'!$B:$N,13,FALSE))</f>
        <v/>
      </c>
      <c r="AR106" s="16" t="str">
        <f>IF(ISERROR(VLOOKUP(CONCATENATE($A106,"_",AR$2),'Reference data SID'!$B:$N,13,FALSE)),"",VLOOKUP(CONCATENATE($A106,"_",AR$2),'Reference data SID'!$B:$N,13,FALSE))</f>
        <v/>
      </c>
      <c r="AS106" s="16" t="str">
        <f>IF(ISERROR(VLOOKUP(CONCATENATE($A106,"_",AS$2),'Reference data SID'!$B:$N,13,FALSE)),"",VLOOKUP(CONCATENATE($A106,"_",AS$2),'Reference data SID'!$B:$N,13,FALSE))</f>
        <v/>
      </c>
      <c r="AT106" s="16" t="str">
        <f>IF(ISERROR(VLOOKUP(CONCATENATE($A106,"_",AT$2),'Reference data SID'!$B:$N,13,FALSE)),"",VLOOKUP(CONCATENATE($A106,"_",AT$2),'Reference data SID'!$B:$N,13,FALSE))</f>
        <v/>
      </c>
    </row>
    <row r="107" spans="1:46" x14ac:dyDescent="0.25">
      <c r="A107">
        <v>103</v>
      </c>
      <c r="B107" s="16" t="str">
        <f>IF(ISERROR(VLOOKUP(CONCATENATE($A107,"_",B$2),'Reference data SID'!$B:$N,13,FALSE)),"",VLOOKUP(CONCATENATE($A107,"_",B$2),'Reference data SID'!$B:$N,13,FALSE))</f>
        <v/>
      </c>
      <c r="C107" s="16" t="str">
        <f>IF(ISERROR(VLOOKUP(CONCATENATE($A107,"_",C$2),'Reference data SID'!$B:$N,13,FALSE)),"",VLOOKUP(CONCATENATE($A107,"_",C$2),'Reference data SID'!$B:$N,13,FALSE))</f>
        <v/>
      </c>
      <c r="D107" s="16" t="str">
        <f>IF(ISERROR(VLOOKUP(CONCATENATE($A107,"_",D$2),'Reference data SID'!$B:$N,13,FALSE)),"",VLOOKUP(CONCATENATE($A107,"_",D$2),'Reference data SID'!$B:$N,13,FALSE))</f>
        <v/>
      </c>
      <c r="E107" s="16" t="str">
        <f>IF(ISERROR(VLOOKUP(CONCATENATE($A107,"_",E$2),'Reference data SID'!$B:$N,13,FALSE)),"",VLOOKUP(CONCATENATE($A107,"_",E$2),'Reference data SID'!$B:$N,13,FALSE))</f>
        <v/>
      </c>
      <c r="F107" s="16" t="str">
        <f>IF(ISERROR(VLOOKUP(CONCATENATE($A107,"_",F$2),'Reference data SID'!$B:$N,13,FALSE)),"",VLOOKUP(CONCATENATE($A107,"_",F$2),'Reference data SID'!$B:$N,13,FALSE))</f>
        <v/>
      </c>
      <c r="G107" s="16" t="str">
        <f>IF(ISERROR(VLOOKUP(CONCATENATE($A107,"_",G$2),'Reference data SID'!$B:$N,13,FALSE)),"",VLOOKUP(CONCATENATE($A107,"_",G$2),'Reference data SID'!$B:$N,13,FALSE))</f>
        <v/>
      </c>
      <c r="H107" s="16" t="str">
        <f>IF(ISERROR(VLOOKUP(CONCATENATE($A107,"_",H$2),'Reference data SID'!$B:$N,13,FALSE)),"",VLOOKUP(CONCATENATE($A107,"_",H$2),'Reference data SID'!$B:$N,13,FALSE))</f>
        <v/>
      </c>
      <c r="I107" s="16" t="str">
        <f>IF(ISERROR(VLOOKUP(CONCATENATE($A107,"_",I$2),'Reference data SID'!$B:$N,13,FALSE)),"",VLOOKUP(CONCATENATE($A107,"_",I$2),'Reference data SID'!$B:$N,13,FALSE))</f>
        <v/>
      </c>
      <c r="J107" s="16" t="str">
        <f>IF(ISERROR(VLOOKUP(CONCATENATE($A107,"_",J$2),'Reference data SID'!$B:$N,13,FALSE)),"",VLOOKUP(CONCATENATE($A107,"_",J$2),'Reference data SID'!$B:$N,13,FALSE))</f>
        <v/>
      </c>
      <c r="K107" s="16" t="str">
        <f>IF(ISERROR(VLOOKUP(CONCATENATE($A107,"_",K$2),'Reference data SID'!$B:$N,13,FALSE)),"",VLOOKUP(CONCATENATE($A107,"_",K$2),'Reference data SID'!$B:$N,13,FALSE))</f>
        <v/>
      </c>
      <c r="L107" s="16" t="str">
        <f>IF(ISERROR(VLOOKUP(CONCATENATE($A107,"_",L$2),'Reference data SID'!$B:$N,13,FALSE)),"",VLOOKUP(CONCATENATE($A107,"_",L$2),'Reference data SID'!$B:$N,13,FALSE))</f>
        <v/>
      </c>
      <c r="M107" s="16" t="str">
        <f>IF(ISERROR(VLOOKUP(CONCATENATE($A107,"_",M$2),'Reference data SID'!$B:$N,13,FALSE)),"",VLOOKUP(CONCATENATE($A107,"_",M$2),'Reference data SID'!$B:$N,13,FALSE))</f>
        <v/>
      </c>
      <c r="N107" s="16" t="str">
        <f>IF(ISERROR(VLOOKUP(CONCATENATE($A107,"_",N$2),'Reference data SID'!$B:$N,13,FALSE)),"",VLOOKUP(CONCATENATE($A107,"_",N$2),'Reference data SID'!$B:$N,13,FALSE))</f>
        <v/>
      </c>
      <c r="O107" s="16" t="str">
        <f>IF(ISERROR(VLOOKUP(CONCATENATE($A107,"_",O$2),'Reference data SID'!$B:$N,13,FALSE)),"",VLOOKUP(CONCATENATE($A107,"_",O$2),'Reference data SID'!$B:$N,13,FALSE))</f>
        <v/>
      </c>
      <c r="P107" s="16" t="str">
        <f>IF(ISERROR(VLOOKUP(CONCATENATE($A107,"_",P$2),'Reference data SID'!$B:$N,13,FALSE)),"",VLOOKUP(CONCATENATE($A107,"_",P$2),'Reference data SID'!$B:$N,13,FALSE))</f>
        <v/>
      </c>
      <c r="Q107" s="16" t="str">
        <f>IF(ISERROR(VLOOKUP(CONCATENATE($A107,"_",Q$2),'Reference data SID'!$B:$N,13,FALSE)),"",VLOOKUP(CONCATENATE($A107,"_",Q$2),'Reference data SID'!$B:$N,13,FALSE))</f>
        <v/>
      </c>
      <c r="R107" s="16" t="str">
        <f>IF(ISERROR(VLOOKUP(CONCATENATE($A107,"_",R$2),'Reference data SID'!$B:$N,13,FALSE)),"",VLOOKUP(CONCATENATE($A107,"_",R$2),'Reference data SID'!$B:$N,13,FALSE))</f>
        <v/>
      </c>
      <c r="S107" s="16" t="str">
        <f>IF(ISERROR(VLOOKUP(CONCATENATE($A107,"_",S$2),'Reference data SID'!$B:$N,13,FALSE)),"",VLOOKUP(CONCATENATE($A107,"_",S$2),'Reference data SID'!$B:$N,13,FALSE))</f>
        <v/>
      </c>
      <c r="T107" s="16" t="str">
        <f>IF(ISERROR(VLOOKUP(CONCATENATE($A107,"_",T$2),'Reference data SID'!$B:$N,13,FALSE)),"",VLOOKUP(CONCATENATE($A107,"_",T$2),'Reference data SID'!$B:$N,13,FALSE))</f>
        <v/>
      </c>
      <c r="U107" s="16" t="str">
        <f>IF(ISERROR(VLOOKUP(CONCATENATE($A107,"_",U$2),'Reference data SID'!$B:$N,13,FALSE)),"",VLOOKUP(CONCATENATE($A107,"_",U$2),'Reference data SID'!$B:$N,13,FALSE))</f>
        <v/>
      </c>
      <c r="V107" s="16" t="str">
        <f>IF(ISERROR(VLOOKUP(CONCATENATE($A107,"_",V$2),'Reference data SID'!$B:$N,13,FALSE)),"",VLOOKUP(CONCATENATE($A107,"_",V$2),'Reference data SID'!$B:$N,13,FALSE))</f>
        <v/>
      </c>
      <c r="W107" s="16" t="str">
        <f>IF(ISERROR(VLOOKUP(CONCATENATE($A107,"_",W$2),'Reference data SID'!$B:$N,13,FALSE)),"",VLOOKUP(CONCATENATE($A107,"_",W$2),'Reference data SID'!$B:$N,13,FALSE))</f>
        <v/>
      </c>
      <c r="X107" s="16" t="str">
        <f>IF(ISERROR(VLOOKUP(CONCATENATE($A107,"_",X$2),'Reference data SID'!$B:$N,13,FALSE)),"",VLOOKUP(CONCATENATE($A107,"_",X$2),'Reference data SID'!$B:$N,13,FALSE))</f>
        <v/>
      </c>
      <c r="Y107" s="17" t="str">
        <f>IF(ISERROR(VLOOKUP(CONCATENATE($A107,"_",Y$2),'Reference data SID'!$B:$N,13,FALSE)),"",VLOOKUP(CONCATENATE($A107,"_",Y$2),'Reference data SID'!$B:$N,13,FALSE))</f>
        <v>1195164-59-0</v>
      </c>
      <c r="Z107" s="16" t="str">
        <f>IF(ISERROR(VLOOKUP(CONCATENATE($A107,"_",Z$2),'Reference data SID'!$B:$N,13,FALSE)),"",VLOOKUP(CONCATENATE($A107,"_",Z$2),'Reference data SID'!$B:$N,13,FALSE))</f>
        <v/>
      </c>
      <c r="AA107" s="16" t="str">
        <f>IF(ISERROR(VLOOKUP(CONCATENATE($A107,"_",AA$2),'Reference data SID'!$B:$N,13,FALSE)),"",VLOOKUP(CONCATENATE($A107,"_",AA$2),'Reference data SID'!$B:$N,13,FALSE))</f>
        <v/>
      </c>
      <c r="AB107" s="16" t="str">
        <f>IF(ISERROR(VLOOKUP(CONCATENATE($A107,"_",AB$2),'Reference data SID'!$B:$N,13,FALSE)),"",VLOOKUP(CONCATENATE($A107,"_",AB$2),'Reference data SID'!$B:$N,13,FALSE))</f>
        <v/>
      </c>
      <c r="AC107" s="16" t="str">
        <f>IF(ISERROR(VLOOKUP(CONCATENATE($A107,"_",AC$2),'Reference data SID'!$B:$N,13,FALSE)),"",VLOOKUP(CONCATENATE($A107,"_",AC$2),'Reference data SID'!$B:$N,13,FALSE))</f>
        <v/>
      </c>
      <c r="AD107" s="16" t="str">
        <f>IF(ISERROR(VLOOKUP(CONCATENATE($A107,"_",AD$2),'Reference data SID'!$B:$N,13,FALSE)),"",VLOOKUP(CONCATENATE($A107,"_",AD$2),'Reference data SID'!$B:$N,13,FALSE))</f>
        <v/>
      </c>
      <c r="AE107" s="16" t="str">
        <f>IF(ISERROR(VLOOKUP(CONCATENATE($A107,"_",AE$2),'Reference data SID'!$B:$N,13,FALSE)),"",VLOOKUP(CONCATENATE($A107,"_",AE$2),'Reference data SID'!$B:$N,13,FALSE))</f>
        <v/>
      </c>
      <c r="AF107" s="16" t="str">
        <f>IF(ISERROR(VLOOKUP(CONCATENATE($A107,"_",AF$2),'Reference data SID'!$B:$N,13,FALSE)),"",VLOOKUP(CONCATENATE($A107,"_",AF$2),'Reference data SID'!$B:$N,13,FALSE))</f>
        <v/>
      </c>
      <c r="AG107" s="16" t="str">
        <f>IF(ISERROR(VLOOKUP(CONCATENATE($A107,"_",AG$2),'Reference data SID'!$B:$N,13,FALSE)),"",VLOOKUP(CONCATENATE($A107,"_",AG$2),'Reference data SID'!$B:$N,13,FALSE))</f>
        <v/>
      </c>
      <c r="AH107" s="16" t="str">
        <f>IF(ISERROR(VLOOKUP(CONCATENATE($A107,"_",AH$2),'Reference data SID'!$B:$N,13,FALSE)),"",VLOOKUP(CONCATENATE($A107,"_",AH$2),'Reference data SID'!$B:$N,13,FALSE))</f>
        <v/>
      </c>
      <c r="AI107" s="16" t="str">
        <f>IF(ISERROR(VLOOKUP(CONCATENATE($A107,"_",AI$2),'Reference data SID'!$B:$N,13,FALSE)),"",VLOOKUP(CONCATENATE($A107,"_",AI$2),'Reference data SID'!$B:$N,13,FALSE))</f>
        <v/>
      </c>
      <c r="AJ107" s="16" t="str">
        <f>IF(ISERROR(VLOOKUP(CONCATENATE($A107,"_",AJ$2),'Reference data SID'!$B:$N,13,FALSE)),"",VLOOKUP(CONCATENATE($A107,"_",AJ$2),'Reference data SID'!$B:$N,13,FALSE))</f>
        <v/>
      </c>
      <c r="AK107" s="16" t="str">
        <f>IF(ISERROR(VLOOKUP(CONCATENATE($A107,"_",AK$2),'Reference data SID'!$B:$N,13,FALSE)),"",VLOOKUP(CONCATENATE($A107,"_",AK$2),'Reference data SID'!$B:$N,13,FALSE))</f>
        <v/>
      </c>
      <c r="AL107" s="16" t="str">
        <f>IF(ISERROR(VLOOKUP(CONCATENATE($A107,"_",AL$2),'Reference data SID'!$B:$N,13,FALSE)),"",VLOOKUP(CONCATENATE($A107,"_",AL$2),'Reference data SID'!$B:$N,13,FALSE))</f>
        <v/>
      </c>
      <c r="AM107" s="16" t="str">
        <f>IF(ISERROR(VLOOKUP(CONCATENATE($A107,"_",AM$2),'Reference data SID'!$B:$N,13,FALSE)),"",VLOOKUP(CONCATENATE($A107,"_",AM$2),'Reference data SID'!$B:$N,13,FALSE))</f>
        <v/>
      </c>
      <c r="AN107" s="16" t="str">
        <f>IF(ISERROR(VLOOKUP(CONCATENATE($A107,"_",AN$2),'Reference data SID'!$B:$N,13,FALSE)),"",VLOOKUP(CONCATENATE($A107,"_",AN$2),'Reference data SID'!$B:$N,13,FALSE))</f>
        <v/>
      </c>
      <c r="AO107" s="16" t="str">
        <f>IF(ISERROR(VLOOKUP(CONCATENATE($A107,"_",AO$2),'Reference data SID'!$B:$N,13,FALSE)),"",VLOOKUP(CONCATENATE($A107,"_",AO$2),'Reference data SID'!$B:$N,13,FALSE))</f>
        <v/>
      </c>
      <c r="AP107" s="16" t="str">
        <f>IF(ISERROR(VLOOKUP(CONCATENATE($A107,"_",AP$2),'Reference data SID'!$B:$N,13,FALSE)),"",VLOOKUP(CONCATENATE($A107,"_",AP$2),'Reference data SID'!$B:$N,13,FALSE))</f>
        <v/>
      </c>
      <c r="AQ107" s="16" t="str">
        <f>IF(ISERROR(VLOOKUP(CONCATENATE($A107,"_",AQ$2),'Reference data SID'!$B:$N,13,FALSE)),"",VLOOKUP(CONCATENATE($A107,"_",AQ$2),'Reference data SID'!$B:$N,13,FALSE))</f>
        <v/>
      </c>
      <c r="AR107" s="16" t="str">
        <f>IF(ISERROR(VLOOKUP(CONCATENATE($A107,"_",AR$2),'Reference data SID'!$B:$N,13,FALSE)),"",VLOOKUP(CONCATENATE($A107,"_",AR$2),'Reference data SID'!$B:$N,13,FALSE))</f>
        <v/>
      </c>
      <c r="AS107" s="16" t="str">
        <f>IF(ISERROR(VLOOKUP(CONCATENATE($A107,"_",AS$2),'Reference data SID'!$B:$N,13,FALSE)),"",VLOOKUP(CONCATENATE($A107,"_",AS$2),'Reference data SID'!$B:$N,13,FALSE))</f>
        <v/>
      </c>
      <c r="AT107" s="16" t="str">
        <f>IF(ISERROR(VLOOKUP(CONCATENATE($A107,"_",AT$2),'Reference data SID'!$B:$N,13,FALSE)),"",VLOOKUP(CONCATENATE($A107,"_",AT$2),'Reference data SID'!$B:$N,13,FALSE))</f>
        <v/>
      </c>
    </row>
    <row r="108" spans="1:46" x14ac:dyDescent="0.25">
      <c r="A108">
        <v>104</v>
      </c>
      <c r="B108" s="16" t="str">
        <f>IF(ISERROR(VLOOKUP(CONCATENATE($A108,"_",B$2),'Reference data SID'!$B:$N,13,FALSE)),"",VLOOKUP(CONCATENATE($A108,"_",B$2),'Reference data SID'!$B:$N,13,FALSE))</f>
        <v/>
      </c>
      <c r="C108" s="16" t="str">
        <f>IF(ISERROR(VLOOKUP(CONCATENATE($A108,"_",C$2),'Reference data SID'!$B:$N,13,FALSE)),"",VLOOKUP(CONCATENATE($A108,"_",C$2),'Reference data SID'!$B:$N,13,FALSE))</f>
        <v/>
      </c>
      <c r="D108" s="16" t="str">
        <f>IF(ISERROR(VLOOKUP(CONCATENATE($A108,"_",D$2),'Reference data SID'!$B:$N,13,FALSE)),"",VLOOKUP(CONCATENATE($A108,"_",D$2),'Reference data SID'!$B:$N,13,FALSE))</f>
        <v/>
      </c>
      <c r="E108" s="16" t="str">
        <f>IF(ISERROR(VLOOKUP(CONCATENATE($A108,"_",E$2),'Reference data SID'!$B:$N,13,FALSE)),"",VLOOKUP(CONCATENATE($A108,"_",E$2),'Reference data SID'!$B:$N,13,FALSE))</f>
        <v/>
      </c>
      <c r="F108" s="16" t="str">
        <f>IF(ISERROR(VLOOKUP(CONCATENATE($A108,"_",F$2),'Reference data SID'!$B:$N,13,FALSE)),"",VLOOKUP(CONCATENATE($A108,"_",F$2),'Reference data SID'!$B:$N,13,FALSE))</f>
        <v/>
      </c>
      <c r="G108" s="16" t="str">
        <f>IF(ISERROR(VLOOKUP(CONCATENATE($A108,"_",G$2),'Reference data SID'!$B:$N,13,FALSE)),"",VLOOKUP(CONCATENATE($A108,"_",G$2),'Reference data SID'!$B:$N,13,FALSE))</f>
        <v/>
      </c>
      <c r="H108" s="16" t="str">
        <f>IF(ISERROR(VLOOKUP(CONCATENATE($A108,"_",H$2),'Reference data SID'!$B:$N,13,FALSE)),"",VLOOKUP(CONCATENATE($A108,"_",H$2),'Reference data SID'!$B:$N,13,FALSE))</f>
        <v/>
      </c>
      <c r="I108" s="16" t="str">
        <f>IF(ISERROR(VLOOKUP(CONCATENATE($A108,"_",I$2),'Reference data SID'!$B:$N,13,FALSE)),"",VLOOKUP(CONCATENATE($A108,"_",I$2),'Reference data SID'!$B:$N,13,FALSE))</f>
        <v/>
      </c>
      <c r="J108" s="16" t="str">
        <f>IF(ISERROR(VLOOKUP(CONCATENATE($A108,"_",J$2),'Reference data SID'!$B:$N,13,FALSE)),"",VLOOKUP(CONCATENATE($A108,"_",J$2),'Reference data SID'!$B:$N,13,FALSE))</f>
        <v/>
      </c>
      <c r="K108" s="16" t="str">
        <f>IF(ISERROR(VLOOKUP(CONCATENATE($A108,"_",K$2),'Reference data SID'!$B:$N,13,FALSE)),"",VLOOKUP(CONCATENATE($A108,"_",K$2),'Reference data SID'!$B:$N,13,FALSE))</f>
        <v/>
      </c>
      <c r="L108" s="16" t="str">
        <f>IF(ISERROR(VLOOKUP(CONCATENATE($A108,"_",L$2),'Reference data SID'!$B:$N,13,FALSE)),"",VLOOKUP(CONCATENATE($A108,"_",L$2),'Reference data SID'!$B:$N,13,FALSE))</f>
        <v/>
      </c>
      <c r="M108" s="16" t="str">
        <f>IF(ISERROR(VLOOKUP(CONCATENATE($A108,"_",M$2),'Reference data SID'!$B:$N,13,FALSE)),"",VLOOKUP(CONCATENATE($A108,"_",M$2),'Reference data SID'!$B:$N,13,FALSE))</f>
        <v/>
      </c>
      <c r="N108" s="16" t="str">
        <f>IF(ISERROR(VLOOKUP(CONCATENATE($A108,"_",N$2),'Reference data SID'!$B:$N,13,FALSE)),"",VLOOKUP(CONCATENATE($A108,"_",N$2),'Reference data SID'!$B:$N,13,FALSE))</f>
        <v/>
      </c>
      <c r="O108" s="16" t="str">
        <f>IF(ISERROR(VLOOKUP(CONCATENATE($A108,"_",O$2),'Reference data SID'!$B:$N,13,FALSE)),"",VLOOKUP(CONCATENATE($A108,"_",O$2),'Reference data SID'!$B:$N,13,FALSE))</f>
        <v/>
      </c>
      <c r="P108" s="16" t="str">
        <f>IF(ISERROR(VLOOKUP(CONCATENATE($A108,"_",P$2),'Reference data SID'!$B:$N,13,FALSE)),"",VLOOKUP(CONCATENATE($A108,"_",P$2),'Reference data SID'!$B:$N,13,FALSE))</f>
        <v/>
      </c>
      <c r="Q108" s="16" t="str">
        <f>IF(ISERROR(VLOOKUP(CONCATENATE($A108,"_",Q$2),'Reference data SID'!$B:$N,13,FALSE)),"",VLOOKUP(CONCATENATE($A108,"_",Q$2),'Reference data SID'!$B:$N,13,FALSE))</f>
        <v/>
      </c>
      <c r="R108" s="16" t="str">
        <f>IF(ISERROR(VLOOKUP(CONCATENATE($A108,"_",R$2),'Reference data SID'!$B:$N,13,FALSE)),"",VLOOKUP(CONCATENATE($A108,"_",R$2),'Reference data SID'!$B:$N,13,FALSE))</f>
        <v/>
      </c>
      <c r="S108" s="16" t="str">
        <f>IF(ISERROR(VLOOKUP(CONCATENATE($A108,"_",S$2),'Reference data SID'!$B:$N,13,FALSE)),"",VLOOKUP(CONCATENATE($A108,"_",S$2),'Reference data SID'!$B:$N,13,FALSE))</f>
        <v/>
      </c>
      <c r="T108" s="16" t="str">
        <f>IF(ISERROR(VLOOKUP(CONCATENATE($A108,"_",T$2),'Reference data SID'!$B:$N,13,FALSE)),"",VLOOKUP(CONCATENATE($A108,"_",T$2),'Reference data SID'!$B:$N,13,FALSE))</f>
        <v/>
      </c>
      <c r="U108" s="16" t="str">
        <f>IF(ISERROR(VLOOKUP(CONCATENATE($A108,"_",U$2),'Reference data SID'!$B:$N,13,FALSE)),"",VLOOKUP(CONCATENATE($A108,"_",U$2),'Reference data SID'!$B:$N,13,FALSE))</f>
        <v/>
      </c>
      <c r="V108" s="16" t="str">
        <f>IF(ISERROR(VLOOKUP(CONCATENATE($A108,"_",V$2),'Reference data SID'!$B:$N,13,FALSE)),"",VLOOKUP(CONCATENATE($A108,"_",V$2),'Reference data SID'!$B:$N,13,FALSE))</f>
        <v/>
      </c>
      <c r="W108" s="16" t="str">
        <f>IF(ISERROR(VLOOKUP(CONCATENATE($A108,"_",W$2),'Reference data SID'!$B:$N,13,FALSE)),"",VLOOKUP(CONCATENATE($A108,"_",W$2),'Reference data SID'!$B:$N,13,FALSE))</f>
        <v/>
      </c>
      <c r="X108" s="16" t="str">
        <f>IF(ISERROR(VLOOKUP(CONCATENATE($A108,"_",X$2),'Reference data SID'!$B:$N,13,FALSE)),"",VLOOKUP(CONCATENATE($A108,"_",X$2),'Reference data SID'!$B:$N,13,FALSE))</f>
        <v/>
      </c>
      <c r="Y108" s="17" t="str">
        <f>IF(ISERROR(VLOOKUP(CONCATENATE($A108,"_",Y$2),'Reference data SID'!$B:$N,13,FALSE)),"",VLOOKUP(CONCATENATE($A108,"_",Y$2),'Reference data SID'!$B:$N,13,FALSE))</f>
        <v>123116-17-6</v>
      </c>
      <c r="Z108" s="16" t="str">
        <f>IF(ISERROR(VLOOKUP(CONCATENATE($A108,"_",Z$2),'Reference data SID'!$B:$N,13,FALSE)),"",VLOOKUP(CONCATENATE($A108,"_",Z$2),'Reference data SID'!$B:$N,13,FALSE))</f>
        <v/>
      </c>
      <c r="AA108" s="16" t="str">
        <f>IF(ISERROR(VLOOKUP(CONCATENATE($A108,"_",AA$2),'Reference data SID'!$B:$N,13,FALSE)),"",VLOOKUP(CONCATENATE($A108,"_",AA$2),'Reference data SID'!$B:$N,13,FALSE))</f>
        <v/>
      </c>
      <c r="AB108" s="16" t="str">
        <f>IF(ISERROR(VLOOKUP(CONCATENATE($A108,"_",AB$2),'Reference data SID'!$B:$N,13,FALSE)),"",VLOOKUP(CONCATENATE($A108,"_",AB$2),'Reference data SID'!$B:$N,13,FALSE))</f>
        <v/>
      </c>
      <c r="AC108" s="16" t="str">
        <f>IF(ISERROR(VLOOKUP(CONCATENATE($A108,"_",AC$2),'Reference data SID'!$B:$N,13,FALSE)),"",VLOOKUP(CONCATENATE($A108,"_",AC$2),'Reference data SID'!$B:$N,13,FALSE))</f>
        <v/>
      </c>
      <c r="AD108" s="16" t="str">
        <f>IF(ISERROR(VLOOKUP(CONCATENATE($A108,"_",AD$2),'Reference data SID'!$B:$N,13,FALSE)),"",VLOOKUP(CONCATENATE($A108,"_",AD$2),'Reference data SID'!$B:$N,13,FALSE))</f>
        <v/>
      </c>
      <c r="AE108" s="16" t="str">
        <f>IF(ISERROR(VLOOKUP(CONCATENATE($A108,"_",AE$2),'Reference data SID'!$B:$N,13,FALSE)),"",VLOOKUP(CONCATENATE($A108,"_",AE$2),'Reference data SID'!$B:$N,13,FALSE))</f>
        <v/>
      </c>
      <c r="AF108" s="16" t="str">
        <f>IF(ISERROR(VLOOKUP(CONCATENATE($A108,"_",AF$2),'Reference data SID'!$B:$N,13,FALSE)),"",VLOOKUP(CONCATENATE($A108,"_",AF$2),'Reference data SID'!$B:$N,13,FALSE))</f>
        <v/>
      </c>
      <c r="AG108" s="16" t="str">
        <f>IF(ISERROR(VLOOKUP(CONCATENATE($A108,"_",AG$2),'Reference data SID'!$B:$N,13,FALSE)),"",VLOOKUP(CONCATENATE($A108,"_",AG$2),'Reference data SID'!$B:$N,13,FALSE))</f>
        <v/>
      </c>
      <c r="AH108" s="16" t="str">
        <f>IF(ISERROR(VLOOKUP(CONCATENATE($A108,"_",AH$2),'Reference data SID'!$B:$N,13,FALSE)),"",VLOOKUP(CONCATENATE($A108,"_",AH$2),'Reference data SID'!$B:$N,13,FALSE))</f>
        <v/>
      </c>
      <c r="AI108" s="16" t="str">
        <f>IF(ISERROR(VLOOKUP(CONCATENATE($A108,"_",AI$2),'Reference data SID'!$B:$N,13,FALSE)),"",VLOOKUP(CONCATENATE($A108,"_",AI$2),'Reference data SID'!$B:$N,13,FALSE))</f>
        <v/>
      </c>
      <c r="AJ108" s="16" t="str">
        <f>IF(ISERROR(VLOOKUP(CONCATENATE($A108,"_",AJ$2),'Reference data SID'!$B:$N,13,FALSE)),"",VLOOKUP(CONCATENATE($A108,"_",AJ$2),'Reference data SID'!$B:$N,13,FALSE))</f>
        <v/>
      </c>
      <c r="AK108" s="16" t="str">
        <f>IF(ISERROR(VLOOKUP(CONCATENATE($A108,"_",AK$2),'Reference data SID'!$B:$N,13,FALSE)),"",VLOOKUP(CONCATENATE($A108,"_",AK$2),'Reference data SID'!$B:$N,13,FALSE))</f>
        <v/>
      </c>
      <c r="AL108" s="16" t="str">
        <f>IF(ISERROR(VLOOKUP(CONCATENATE($A108,"_",AL$2),'Reference data SID'!$B:$N,13,FALSE)),"",VLOOKUP(CONCATENATE($A108,"_",AL$2),'Reference data SID'!$B:$N,13,FALSE))</f>
        <v/>
      </c>
      <c r="AM108" s="16" t="str">
        <f>IF(ISERROR(VLOOKUP(CONCATENATE($A108,"_",AM$2),'Reference data SID'!$B:$N,13,FALSE)),"",VLOOKUP(CONCATENATE($A108,"_",AM$2),'Reference data SID'!$B:$N,13,FALSE))</f>
        <v/>
      </c>
      <c r="AN108" s="16" t="str">
        <f>IF(ISERROR(VLOOKUP(CONCATENATE($A108,"_",AN$2),'Reference data SID'!$B:$N,13,FALSE)),"",VLOOKUP(CONCATENATE($A108,"_",AN$2),'Reference data SID'!$B:$N,13,FALSE))</f>
        <v/>
      </c>
      <c r="AO108" s="16" t="str">
        <f>IF(ISERROR(VLOOKUP(CONCATENATE($A108,"_",AO$2),'Reference data SID'!$B:$N,13,FALSE)),"",VLOOKUP(CONCATENATE($A108,"_",AO$2),'Reference data SID'!$B:$N,13,FALSE))</f>
        <v/>
      </c>
      <c r="AP108" s="16" t="str">
        <f>IF(ISERROR(VLOOKUP(CONCATENATE($A108,"_",AP$2),'Reference data SID'!$B:$N,13,FALSE)),"",VLOOKUP(CONCATENATE($A108,"_",AP$2),'Reference data SID'!$B:$N,13,FALSE))</f>
        <v/>
      </c>
      <c r="AQ108" s="16" t="str">
        <f>IF(ISERROR(VLOOKUP(CONCATENATE($A108,"_",AQ$2),'Reference data SID'!$B:$N,13,FALSE)),"",VLOOKUP(CONCATENATE($A108,"_",AQ$2),'Reference data SID'!$B:$N,13,FALSE))</f>
        <v/>
      </c>
      <c r="AR108" s="16" t="str">
        <f>IF(ISERROR(VLOOKUP(CONCATENATE($A108,"_",AR$2),'Reference data SID'!$B:$N,13,FALSE)),"",VLOOKUP(CONCATENATE($A108,"_",AR$2),'Reference data SID'!$B:$N,13,FALSE))</f>
        <v/>
      </c>
      <c r="AS108" s="16" t="str">
        <f>IF(ISERROR(VLOOKUP(CONCATENATE($A108,"_",AS$2),'Reference data SID'!$B:$N,13,FALSE)),"",VLOOKUP(CONCATENATE($A108,"_",AS$2),'Reference data SID'!$B:$N,13,FALSE))</f>
        <v/>
      </c>
      <c r="AT108" s="16" t="str">
        <f>IF(ISERROR(VLOOKUP(CONCATENATE($A108,"_",AT$2),'Reference data SID'!$B:$N,13,FALSE)),"",VLOOKUP(CONCATENATE($A108,"_",AT$2),'Reference data SID'!$B:$N,13,FALSE))</f>
        <v/>
      </c>
    </row>
    <row r="109" spans="1:46" x14ac:dyDescent="0.25">
      <c r="A109">
        <v>105</v>
      </c>
      <c r="B109" s="16" t="str">
        <f>IF(ISERROR(VLOOKUP(CONCATENATE($A109,"_",B$2),'Reference data SID'!$B:$N,13,FALSE)),"",VLOOKUP(CONCATENATE($A109,"_",B$2),'Reference data SID'!$B:$N,13,FALSE))</f>
        <v/>
      </c>
      <c r="C109" s="16" t="str">
        <f>IF(ISERROR(VLOOKUP(CONCATENATE($A109,"_",C$2),'Reference data SID'!$B:$N,13,FALSE)),"",VLOOKUP(CONCATENATE($A109,"_",C$2),'Reference data SID'!$B:$N,13,FALSE))</f>
        <v/>
      </c>
      <c r="D109" s="16" t="str">
        <f>IF(ISERROR(VLOOKUP(CONCATENATE($A109,"_",D$2),'Reference data SID'!$B:$N,13,FALSE)),"",VLOOKUP(CONCATENATE($A109,"_",D$2),'Reference data SID'!$B:$N,13,FALSE))</f>
        <v/>
      </c>
      <c r="E109" s="16" t="str">
        <f>IF(ISERROR(VLOOKUP(CONCATENATE($A109,"_",E$2),'Reference data SID'!$B:$N,13,FALSE)),"",VLOOKUP(CONCATENATE($A109,"_",E$2),'Reference data SID'!$B:$N,13,FALSE))</f>
        <v/>
      </c>
      <c r="F109" s="16" t="str">
        <f>IF(ISERROR(VLOOKUP(CONCATENATE($A109,"_",F$2),'Reference data SID'!$B:$N,13,FALSE)),"",VLOOKUP(CONCATENATE($A109,"_",F$2),'Reference data SID'!$B:$N,13,FALSE))</f>
        <v/>
      </c>
      <c r="G109" s="16" t="str">
        <f>IF(ISERROR(VLOOKUP(CONCATENATE($A109,"_",G$2),'Reference data SID'!$B:$N,13,FALSE)),"",VLOOKUP(CONCATENATE($A109,"_",G$2),'Reference data SID'!$B:$N,13,FALSE))</f>
        <v/>
      </c>
      <c r="H109" s="16" t="str">
        <f>IF(ISERROR(VLOOKUP(CONCATENATE($A109,"_",H$2),'Reference data SID'!$B:$N,13,FALSE)),"",VLOOKUP(CONCATENATE($A109,"_",H$2),'Reference data SID'!$B:$N,13,FALSE))</f>
        <v/>
      </c>
      <c r="I109" s="16" t="str">
        <f>IF(ISERROR(VLOOKUP(CONCATENATE($A109,"_",I$2),'Reference data SID'!$B:$N,13,FALSE)),"",VLOOKUP(CONCATENATE($A109,"_",I$2),'Reference data SID'!$B:$N,13,FALSE))</f>
        <v/>
      </c>
      <c r="J109" s="16" t="str">
        <f>IF(ISERROR(VLOOKUP(CONCATENATE($A109,"_",J$2),'Reference data SID'!$B:$N,13,FALSE)),"",VLOOKUP(CONCATENATE($A109,"_",J$2),'Reference data SID'!$B:$N,13,FALSE))</f>
        <v/>
      </c>
      <c r="K109" s="16" t="str">
        <f>IF(ISERROR(VLOOKUP(CONCATENATE($A109,"_",K$2),'Reference data SID'!$B:$N,13,FALSE)),"",VLOOKUP(CONCATENATE($A109,"_",K$2),'Reference data SID'!$B:$N,13,FALSE))</f>
        <v/>
      </c>
      <c r="L109" s="16" t="str">
        <f>IF(ISERROR(VLOOKUP(CONCATENATE($A109,"_",L$2),'Reference data SID'!$B:$N,13,FALSE)),"",VLOOKUP(CONCATENATE($A109,"_",L$2),'Reference data SID'!$B:$N,13,FALSE))</f>
        <v/>
      </c>
      <c r="M109" s="16" t="str">
        <f>IF(ISERROR(VLOOKUP(CONCATENATE($A109,"_",M$2),'Reference data SID'!$B:$N,13,FALSE)),"",VLOOKUP(CONCATENATE($A109,"_",M$2),'Reference data SID'!$B:$N,13,FALSE))</f>
        <v/>
      </c>
      <c r="N109" s="16" t="str">
        <f>IF(ISERROR(VLOOKUP(CONCATENATE($A109,"_",N$2),'Reference data SID'!$B:$N,13,FALSE)),"",VLOOKUP(CONCATENATE($A109,"_",N$2),'Reference data SID'!$B:$N,13,FALSE))</f>
        <v/>
      </c>
      <c r="O109" s="16" t="str">
        <f>IF(ISERROR(VLOOKUP(CONCATENATE($A109,"_",O$2),'Reference data SID'!$B:$N,13,FALSE)),"",VLOOKUP(CONCATENATE($A109,"_",O$2),'Reference data SID'!$B:$N,13,FALSE))</f>
        <v/>
      </c>
      <c r="P109" s="16" t="str">
        <f>IF(ISERROR(VLOOKUP(CONCATENATE($A109,"_",P$2),'Reference data SID'!$B:$N,13,FALSE)),"",VLOOKUP(CONCATENATE($A109,"_",P$2),'Reference data SID'!$B:$N,13,FALSE))</f>
        <v/>
      </c>
      <c r="Q109" s="16" t="str">
        <f>IF(ISERROR(VLOOKUP(CONCATENATE($A109,"_",Q$2),'Reference data SID'!$B:$N,13,FALSE)),"",VLOOKUP(CONCATENATE($A109,"_",Q$2),'Reference data SID'!$B:$N,13,FALSE))</f>
        <v/>
      </c>
      <c r="R109" s="16" t="str">
        <f>IF(ISERROR(VLOOKUP(CONCATENATE($A109,"_",R$2),'Reference data SID'!$B:$N,13,FALSE)),"",VLOOKUP(CONCATENATE($A109,"_",R$2),'Reference data SID'!$B:$N,13,FALSE))</f>
        <v/>
      </c>
      <c r="S109" s="16" t="str">
        <f>IF(ISERROR(VLOOKUP(CONCATENATE($A109,"_",S$2),'Reference data SID'!$B:$N,13,FALSE)),"",VLOOKUP(CONCATENATE($A109,"_",S$2),'Reference data SID'!$B:$N,13,FALSE))</f>
        <v/>
      </c>
      <c r="T109" s="16" t="str">
        <f>IF(ISERROR(VLOOKUP(CONCATENATE($A109,"_",T$2),'Reference data SID'!$B:$N,13,FALSE)),"",VLOOKUP(CONCATENATE($A109,"_",T$2),'Reference data SID'!$B:$N,13,FALSE))</f>
        <v/>
      </c>
      <c r="U109" s="16" t="str">
        <f>IF(ISERROR(VLOOKUP(CONCATENATE($A109,"_",U$2),'Reference data SID'!$B:$N,13,FALSE)),"",VLOOKUP(CONCATENATE($A109,"_",U$2),'Reference data SID'!$B:$N,13,FALSE))</f>
        <v/>
      </c>
      <c r="V109" s="16" t="str">
        <f>IF(ISERROR(VLOOKUP(CONCATENATE($A109,"_",V$2),'Reference data SID'!$B:$N,13,FALSE)),"",VLOOKUP(CONCATENATE($A109,"_",V$2),'Reference data SID'!$B:$N,13,FALSE))</f>
        <v/>
      </c>
      <c r="W109" s="16" t="str">
        <f>IF(ISERROR(VLOOKUP(CONCATENATE($A109,"_",W$2),'Reference data SID'!$B:$N,13,FALSE)),"",VLOOKUP(CONCATENATE($A109,"_",W$2),'Reference data SID'!$B:$N,13,FALSE))</f>
        <v/>
      </c>
      <c r="X109" s="16" t="str">
        <f>IF(ISERROR(VLOOKUP(CONCATENATE($A109,"_",X$2),'Reference data SID'!$B:$N,13,FALSE)),"",VLOOKUP(CONCATENATE($A109,"_",X$2),'Reference data SID'!$B:$N,13,FALSE))</f>
        <v/>
      </c>
      <c r="Y109" s="17" t="str">
        <f>IF(ISERROR(VLOOKUP(CONCATENATE($A109,"_",Y$2),'Reference data SID'!$B:$N,13,FALSE)),"",VLOOKUP(CONCATENATE($A109,"_",Y$2),'Reference data SID'!$B:$N,13,FALSE))</f>
        <v>125328-29-2</v>
      </c>
      <c r="Z109" s="16" t="str">
        <f>IF(ISERROR(VLOOKUP(CONCATENATE($A109,"_",Z$2),'Reference data SID'!$B:$N,13,FALSE)),"",VLOOKUP(CONCATENATE($A109,"_",Z$2),'Reference data SID'!$B:$N,13,FALSE))</f>
        <v/>
      </c>
      <c r="AA109" s="16" t="str">
        <f>IF(ISERROR(VLOOKUP(CONCATENATE($A109,"_",AA$2),'Reference data SID'!$B:$N,13,FALSE)),"",VLOOKUP(CONCATENATE($A109,"_",AA$2),'Reference data SID'!$B:$N,13,FALSE))</f>
        <v/>
      </c>
      <c r="AB109" s="16" t="str">
        <f>IF(ISERROR(VLOOKUP(CONCATENATE($A109,"_",AB$2),'Reference data SID'!$B:$N,13,FALSE)),"",VLOOKUP(CONCATENATE($A109,"_",AB$2),'Reference data SID'!$B:$N,13,FALSE))</f>
        <v/>
      </c>
      <c r="AC109" s="16" t="str">
        <f>IF(ISERROR(VLOOKUP(CONCATENATE($A109,"_",AC$2),'Reference data SID'!$B:$N,13,FALSE)),"",VLOOKUP(CONCATENATE($A109,"_",AC$2),'Reference data SID'!$B:$N,13,FALSE))</f>
        <v/>
      </c>
      <c r="AD109" s="16" t="str">
        <f>IF(ISERROR(VLOOKUP(CONCATENATE($A109,"_",AD$2),'Reference data SID'!$B:$N,13,FALSE)),"",VLOOKUP(CONCATENATE($A109,"_",AD$2),'Reference data SID'!$B:$N,13,FALSE))</f>
        <v/>
      </c>
      <c r="AE109" s="16" t="str">
        <f>IF(ISERROR(VLOOKUP(CONCATENATE($A109,"_",AE$2),'Reference data SID'!$B:$N,13,FALSE)),"",VLOOKUP(CONCATENATE($A109,"_",AE$2),'Reference data SID'!$B:$N,13,FALSE))</f>
        <v/>
      </c>
      <c r="AF109" s="16" t="str">
        <f>IF(ISERROR(VLOOKUP(CONCATENATE($A109,"_",AF$2),'Reference data SID'!$B:$N,13,FALSE)),"",VLOOKUP(CONCATENATE($A109,"_",AF$2),'Reference data SID'!$B:$N,13,FALSE))</f>
        <v/>
      </c>
      <c r="AG109" s="16" t="str">
        <f>IF(ISERROR(VLOOKUP(CONCATENATE($A109,"_",AG$2),'Reference data SID'!$B:$N,13,FALSE)),"",VLOOKUP(CONCATENATE($A109,"_",AG$2),'Reference data SID'!$B:$N,13,FALSE))</f>
        <v/>
      </c>
      <c r="AH109" s="16" t="str">
        <f>IF(ISERROR(VLOOKUP(CONCATENATE($A109,"_",AH$2),'Reference data SID'!$B:$N,13,FALSE)),"",VLOOKUP(CONCATENATE($A109,"_",AH$2),'Reference data SID'!$B:$N,13,FALSE))</f>
        <v/>
      </c>
      <c r="AI109" s="16" t="str">
        <f>IF(ISERROR(VLOOKUP(CONCATENATE($A109,"_",AI$2),'Reference data SID'!$B:$N,13,FALSE)),"",VLOOKUP(CONCATENATE($A109,"_",AI$2),'Reference data SID'!$B:$N,13,FALSE))</f>
        <v/>
      </c>
      <c r="AJ109" s="16" t="str">
        <f>IF(ISERROR(VLOOKUP(CONCATENATE($A109,"_",AJ$2),'Reference data SID'!$B:$N,13,FALSE)),"",VLOOKUP(CONCATENATE($A109,"_",AJ$2),'Reference data SID'!$B:$N,13,FALSE))</f>
        <v/>
      </c>
      <c r="AK109" s="16" t="str">
        <f>IF(ISERROR(VLOOKUP(CONCATENATE($A109,"_",AK$2),'Reference data SID'!$B:$N,13,FALSE)),"",VLOOKUP(CONCATENATE($A109,"_",AK$2),'Reference data SID'!$B:$N,13,FALSE))</f>
        <v/>
      </c>
      <c r="AL109" s="16" t="str">
        <f>IF(ISERROR(VLOOKUP(CONCATENATE($A109,"_",AL$2),'Reference data SID'!$B:$N,13,FALSE)),"",VLOOKUP(CONCATENATE($A109,"_",AL$2),'Reference data SID'!$B:$N,13,FALSE))</f>
        <v/>
      </c>
      <c r="AM109" s="16" t="str">
        <f>IF(ISERROR(VLOOKUP(CONCATENATE($A109,"_",AM$2),'Reference data SID'!$B:$N,13,FALSE)),"",VLOOKUP(CONCATENATE($A109,"_",AM$2),'Reference data SID'!$B:$N,13,FALSE))</f>
        <v/>
      </c>
      <c r="AN109" s="16" t="str">
        <f>IF(ISERROR(VLOOKUP(CONCATENATE($A109,"_",AN$2),'Reference data SID'!$B:$N,13,FALSE)),"",VLOOKUP(CONCATENATE($A109,"_",AN$2),'Reference data SID'!$B:$N,13,FALSE))</f>
        <v/>
      </c>
      <c r="AO109" s="16" t="str">
        <f>IF(ISERROR(VLOOKUP(CONCATENATE($A109,"_",AO$2),'Reference data SID'!$B:$N,13,FALSE)),"",VLOOKUP(CONCATENATE($A109,"_",AO$2),'Reference data SID'!$B:$N,13,FALSE))</f>
        <v/>
      </c>
      <c r="AP109" s="16" t="str">
        <f>IF(ISERROR(VLOOKUP(CONCATENATE($A109,"_",AP$2),'Reference data SID'!$B:$N,13,FALSE)),"",VLOOKUP(CONCATENATE($A109,"_",AP$2),'Reference data SID'!$B:$N,13,FALSE))</f>
        <v/>
      </c>
      <c r="AQ109" s="16" t="str">
        <f>IF(ISERROR(VLOOKUP(CONCATENATE($A109,"_",AQ$2),'Reference data SID'!$B:$N,13,FALSE)),"",VLOOKUP(CONCATENATE($A109,"_",AQ$2),'Reference data SID'!$B:$N,13,FALSE))</f>
        <v/>
      </c>
      <c r="AR109" s="16" t="str">
        <f>IF(ISERROR(VLOOKUP(CONCATENATE($A109,"_",AR$2),'Reference data SID'!$B:$N,13,FALSE)),"",VLOOKUP(CONCATENATE($A109,"_",AR$2),'Reference data SID'!$B:$N,13,FALSE))</f>
        <v/>
      </c>
      <c r="AS109" s="16" t="str">
        <f>IF(ISERROR(VLOOKUP(CONCATENATE($A109,"_",AS$2),'Reference data SID'!$B:$N,13,FALSE)),"",VLOOKUP(CONCATENATE($A109,"_",AS$2),'Reference data SID'!$B:$N,13,FALSE))</f>
        <v/>
      </c>
      <c r="AT109" s="16" t="str">
        <f>IF(ISERROR(VLOOKUP(CONCATENATE($A109,"_",AT$2),'Reference data SID'!$B:$N,13,FALSE)),"",VLOOKUP(CONCATENATE($A109,"_",AT$2),'Reference data SID'!$B:$N,13,FALSE))</f>
        <v/>
      </c>
    </row>
    <row r="110" spans="1:46" x14ac:dyDescent="0.25">
      <c r="A110">
        <v>106</v>
      </c>
      <c r="B110" s="16" t="str">
        <f>IF(ISERROR(VLOOKUP(CONCATENATE($A110,"_",B$2),'Reference data SID'!$B:$N,13,FALSE)),"",VLOOKUP(CONCATENATE($A110,"_",B$2),'Reference data SID'!$B:$N,13,FALSE))</f>
        <v/>
      </c>
      <c r="C110" s="16" t="str">
        <f>IF(ISERROR(VLOOKUP(CONCATENATE($A110,"_",C$2),'Reference data SID'!$B:$N,13,FALSE)),"",VLOOKUP(CONCATENATE($A110,"_",C$2),'Reference data SID'!$B:$N,13,FALSE))</f>
        <v/>
      </c>
      <c r="D110" s="16" t="str">
        <f>IF(ISERROR(VLOOKUP(CONCATENATE($A110,"_",D$2),'Reference data SID'!$B:$N,13,FALSE)),"",VLOOKUP(CONCATENATE($A110,"_",D$2),'Reference data SID'!$B:$N,13,FALSE))</f>
        <v/>
      </c>
      <c r="E110" s="16" t="str">
        <f>IF(ISERROR(VLOOKUP(CONCATENATE($A110,"_",E$2),'Reference data SID'!$B:$N,13,FALSE)),"",VLOOKUP(CONCATENATE($A110,"_",E$2),'Reference data SID'!$B:$N,13,FALSE))</f>
        <v/>
      </c>
      <c r="F110" s="16" t="str">
        <f>IF(ISERROR(VLOOKUP(CONCATENATE($A110,"_",F$2),'Reference data SID'!$B:$N,13,FALSE)),"",VLOOKUP(CONCATENATE($A110,"_",F$2),'Reference data SID'!$B:$N,13,FALSE))</f>
        <v/>
      </c>
      <c r="G110" s="16" t="str">
        <f>IF(ISERROR(VLOOKUP(CONCATENATE($A110,"_",G$2),'Reference data SID'!$B:$N,13,FALSE)),"",VLOOKUP(CONCATENATE($A110,"_",G$2),'Reference data SID'!$B:$N,13,FALSE))</f>
        <v/>
      </c>
      <c r="H110" s="16" t="str">
        <f>IF(ISERROR(VLOOKUP(CONCATENATE($A110,"_",H$2),'Reference data SID'!$B:$N,13,FALSE)),"",VLOOKUP(CONCATENATE($A110,"_",H$2),'Reference data SID'!$B:$N,13,FALSE))</f>
        <v/>
      </c>
      <c r="I110" s="16" t="str">
        <f>IF(ISERROR(VLOOKUP(CONCATENATE($A110,"_",I$2),'Reference data SID'!$B:$N,13,FALSE)),"",VLOOKUP(CONCATENATE($A110,"_",I$2),'Reference data SID'!$B:$N,13,FALSE))</f>
        <v/>
      </c>
      <c r="J110" s="16" t="str">
        <f>IF(ISERROR(VLOOKUP(CONCATENATE($A110,"_",J$2),'Reference data SID'!$B:$N,13,FALSE)),"",VLOOKUP(CONCATENATE($A110,"_",J$2),'Reference data SID'!$B:$N,13,FALSE))</f>
        <v/>
      </c>
      <c r="K110" s="16" t="str">
        <f>IF(ISERROR(VLOOKUP(CONCATENATE($A110,"_",K$2),'Reference data SID'!$B:$N,13,FALSE)),"",VLOOKUP(CONCATENATE($A110,"_",K$2),'Reference data SID'!$B:$N,13,FALSE))</f>
        <v/>
      </c>
      <c r="L110" s="16" t="str">
        <f>IF(ISERROR(VLOOKUP(CONCATENATE($A110,"_",L$2),'Reference data SID'!$B:$N,13,FALSE)),"",VLOOKUP(CONCATENATE($A110,"_",L$2),'Reference data SID'!$B:$N,13,FALSE))</f>
        <v/>
      </c>
      <c r="M110" s="16" t="str">
        <f>IF(ISERROR(VLOOKUP(CONCATENATE($A110,"_",M$2),'Reference data SID'!$B:$N,13,FALSE)),"",VLOOKUP(CONCATENATE($A110,"_",M$2),'Reference data SID'!$B:$N,13,FALSE))</f>
        <v/>
      </c>
      <c r="N110" s="16" t="str">
        <f>IF(ISERROR(VLOOKUP(CONCATENATE($A110,"_",N$2),'Reference data SID'!$B:$N,13,FALSE)),"",VLOOKUP(CONCATENATE($A110,"_",N$2),'Reference data SID'!$B:$N,13,FALSE))</f>
        <v/>
      </c>
      <c r="O110" s="16" t="str">
        <f>IF(ISERROR(VLOOKUP(CONCATENATE($A110,"_",O$2),'Reference data SID'!$B:$N,13,FALSE)),"",VLOOKUP(CONCATENATE($A110,"_",O$2),'Reference data SID'!$B:$N,13,FALSE))</f>
        <v/>
      </c>
      <c r="P110" s="16" t="str">
        <f>IF(ISERROR(VLOOKUP(CONCATENATE($A110,"_",P$2),'Reference data SID'!$B:$N,13,FALSE)),"",VLOOKUP(CONCATENATE($A110,"_",P$2),'Reference data SID'!$B:$N,13,FALSE))</f>
        <v/>
      </c>
      <c r="Q110" s="16" t="str">
        <f>IF(ISERROR(VLOOKUP(CONCATENATE($A110,"_",Q$2),'Reference data SID'!$B:$N,13,FALSE)),"",VLOOKUP(CONCATENATE($A110,"_",Q$2),'Reference data SID'!$B:$N,13,FALSE))</f>
        <v/>
      </c>
      <c r="R110" s="16" t="str">
        <f>IF(ISERROR(VLOOKUP(CONCATENATE($A110,"_",R$2),'Reference data SID'!$B:$N,13,FALSE)),"",VLOOKUP(CONCATENATE($A110,"_",R$2),'Reference data SID'!$B:$N,13,FALSE))</f>
        <v/>
      </c>
      <c r="S110" s="16" t="str">
        <f>IF(ISERROR(VLOOKUP(CONCATENATE($A110,"_",S$2),'Reference data SID'!$B:$N,13,FALSE)),"",VLOOKUP(CONCATENATE($A110,"_",S$2),'Reference data SID'!$B:$N,13,FALSE))</f>
        <v/>
      </c>
      <c r="T110" s="16" t="str">
        <f>IF(ISERROR(VLOOKUP(CONCATENATE($A110,"_",T$2),'Reference data SID'!$B:$N,13,FALSE)),"",VLOOKUP(CONCATENATE($A110,"_",T$2),'Reference data SID'!$B:$N,13,FALSE))</f>
        <v/>
      </c>
      <c r="U110" s="16" t="str">
        <f>IF(ISERROR(VLOOKUP(CONCATENATE($A110,"_",U$2),'Reference data SID'!$B:$N,13,FALSE)),"",VLOOKUP(CONCATENATE($A110,"_",U$2),'Reference data SID'!$B:$N,13,FALSE))</f>
        <v/>
      </c>
      <c r="V110" s="16" t="str">
        <f>IF(ISERROR(VLOOKUP(CONCATENATE($A110,"_",V$2),'Reference data SID'!$B:$N,13,FALSE)),"",VLOOKUP(CONCATENATE($A110,"_",V$2),'Reference data SID'!$B:$N,13,FALSE))</f>
        <v/>
      </c>
      <c r="W110" s="16" t="str">
        <f>IF(ISERROR(VLOOKUP(CONCATENATE($A110,"_",W$2),'Reference data SID'!$B:$N,13,FALSE)),"",VLOOKUP(CONCATENATE($A110,"_",W$2),'Reference data SID'!$B:$N,13,FALSE))</f>
        <v/>
      </c>
      <c r="X110" s="16" t="str">
        <f>IF(ISERROR(VLOOKUP(CONCATENATE($A110,"_",X$2),'Reference data SID'!$B:$N,13,FALSE)),"",VLOOKUP(CONCATENATE($A110,"_",X$2),'Reference data SID'!$B:$N,13,FALSE))</f>
        <v/>
      </c>
      <c r="Y110" s="17" t="str">
        <f>IF(ISERROR(VLOOKUP(CONCATENATE($A110,"_",Y$2),'Reference data SID'!$B:$N,13,FALSE)),"",VLOOKUP(CONCATENATE($A110,"_",Y$2),'Reference data SID'!$B:$N,13,FALSE))</f>
        <v>129783-45-5</v>
      </c>
      <c r="Z110" s="16" t="str">
        <f>IF(ISERROR(VLOOKUP(CONCATENATE($A110,"_",Z$2),'Reference data SID'!$B:$N,13,FALSE)),"",VLOOKUP(CONCATENATE($A110,"_",Z$2),'Reference data SID'!$B:$N,13,FALSE))</f>
        <v/>
      </c>
      <c r="AA110" s="16" t="str">
        <f>IF(ISERROR(VLOOKUP(CONCATENATE($A110,"_",AA$2),'Reference data SID'!$B:$N,13,FALSE)),"",VLOOKUP(CONCATENATE($A110,"_",AA$2),'Reference data SID'!$B:$N,13,FALSE))</f>
        <v/>
      </c>
      <c r="AB110" s="16" t="str">
        <f>IF(ISERROR(VLOOKUP(CONCATENATE($A110,"_",AB$2),'Reference data SID'!$B:$N,13,FALSE)),"",VLOOKUP(CONCATENATE($A110,"_",AB$2),'Reference data SID'!$B:$N,13,FALSE))</f>
        <v/>
      </c>
      <c r="AC110" s="16" t="str">
        <f>IF(ISERROR(VLOOKUP(CONCATENATE($A110,"_",AC$2),'Reference data SID'!$B:$N,13,FALSE)),"",VLOOKUP(CONCATENATE($A110,"_",AC$2),'Reference data SID'!$B:$N,13,FALSE))</f>
        <v/>
      </c>
      <c r="AD110" s="16" t="str">
        <f>IF(ISERROR(VLOOKUP(CONCATENATE($A110,"_",AD$2),'Reference data SID'!$B:$N,13,FALSE)),"",VLOOKUP(CONCATENATE($A110,"_",AD$2),'Reference data SID'!$B:$N,13,FALSE))</f>
        <v/>
      </c>
      <c r="AE110" s="16" t="str">
        <f>IF(ISERROR(VLOOKUP(CONCATENATE($A110,"_",AE$2),'Reference data SID'!$B:$N,13,FALSE)),"",VLOOKUP(CONCATENATE($A110,"_",AE$2),'Reference data SID'!$B:$N,13,FALSE))</f>
        <v/>
      </c>
      <c r="AF110" s="16" t="str">
        <f>IF(ISERROR(VLOOKUP(CONCATENATE($A110,"_",AF$2),'Reference data SID'!$B:$N,13,FALSE)),"",VLOOKUP(CONCATENATE($A110,"_",AF$2),'Reference data SID'!$B:$N,13,FALSE))</f>
        <v/>
      </c>
      <c r="AG110" s="16" t="str">
        <f>IF(ISERROR(VLOOKUP(CONCATENATE($A110,"_",AG$2),'Reference data SID'!$B:$N,13,FALSE)),"",VLOOKUP(CONCATENATE($A110,"_",AG$2),'Reference data SID'!$B:$N,13,FALSE))</f>
        <v/>
      </c>
      <c r="AH110" s="16" t="str">
        <f>IF(ISERROR(VLOOKUP(CONCATENATE($A110,"_",AH$2),'Reference data SID'!$B:$N,13,FALSE)),"",VLOOKUP(CONCATENATE($A110,"_",AH$2),'Reference data SID'!$B:$N,13,FALSE))</f>
        <v/>
      </c>
      <c r="AI110" s="16" t="str">
        <f>IF(ISERROR(VLOOKUP(CONCATENATE($A110,"_",AI$2),'Reference data SID'!$B:$N,13,FALSE)),"",VLOOKUP(CONCATENATE($A110,"_",AI$2),'Reference data SID'!$B:$N,13,FALSE))</f>
        <v/>
      </c>
      <c r="AJ110" s="16" t="str">
        <f>IF(ISERROR(VLOOKUP(CONCATENATE($A110,"_",AJ$2),'Reference data SID'!$B:$N,13,FALSE)),"",VLOOKUP(CONCATENATE($A110,"_",AJ$2),'Reference data SID'!$B:$N,13,FALSE))</f>
        <v/>
      </c>
      <c r="AK110" s="16" t="str">
        <f>IF(ISERROR(VLOOKUP(CONCATENATE($A110,"_",AK$2),'Reference data SID'!$B:$N,13,FALSE)),"",VLOOKUP(CONCATENATE($A110,"_",AK$2),'Reference data SID'!$B:$N,13,FALSE))</f>
        <v/>
      </c>
      <c r="AL110" s="16" t="str">
        <f>IF(ISERROR(VLOOKUP(CONCATENATE($A110,"_",AL$2),'Reference data SID'!$B:$N,13,FALSE)),"",VLOOKUP(CONCATENATE($A110,"_",AL$2),'Reference data SID'!$B:$N,13,FALSE))</f>
        <v/>
      </c>
      <c r="AM110" s="16" t="str">
        <f>IF(ISERROR(VLOOKUP(CONCATENATE($A110,"_",AM$2),'Reference data SID'!$B:$N,13,FALSE)),"",VLOOKUP(CONCATENATE($A110,"_",AM$2),'Reference data SID'!$B:$N,13,FALSE))</f>
        <v/>
      </c>
      <c r="AN110" s="16" t="str">
        <f>IF(ISERROR(VLOOKUP(CONCATENATE($A110,"_",AN$2),'Reference data SID'!$B:$N,13,FALSE)),"",VLOOKUP(CONCATENATE($A110,"_",AN$2),'Reference data SID'!$B:$N,13,FALSE))</f>
        <v/>
      </c>
      <c r="AO110" s="16" t="str">
        <f>IF(ISERROR(VLOOKUP(CONCATENATE($A110,"_",AO$2),'Reference data SID'!$B:$N,13,FALSE)),"",VLOOKUP(CONCATENATE($A110,"_",AO$2),'Reference data SID'!$B:$N,13,FALSE))</f>
        <v/>
      </c>
      <c r="AP110" s="16" t="str">
        <f>IF(ISERROR(VLOOKUP(CONCATENATE($A110,"_",AP$2),'Reference data SID'!$B:$N,13,FALSE)),"",VLOOKUP(CONCATENATE($A110,"_",AP$2),'Reference data SID'!$B:$N,13,FALSE))</f>
        <v/>
      </c>
      <c r="AQ110" s="16" t="str">
        <f>IF(ISERROR(VLOOKUP(CONCATENATE($A110,"_",AQ$2),'Reference data SID'!$B:$N,13,FALSE)),"",VLOOKUP(CONCATENATE($A110,"_",AQ$2),'Reference data SID'!$B:$N,13,FALSE))</f>
        <v/>
      </c>
      <c r="AR110" s="16" t="str">
        <f>IF(ISERROR(VLOOKUP(CONCATENATE($A110,"_",AR$2),'Reference data SID'!$B:$N,13,FALSE)),"",VLOOKUP(CONCATENATE($A110,"_",AR$2),'Reference data SID'!$B:$N,13,FALSE))</f>
        <v/>
      </c>
      <c r="AS110" s="16" t="str">
        <f>IF(ISERROR(VLOOKUP(CONCATENATE($A110,"_",AS$2),'Reference data SID'!$B:$N,13,FALSE)),"",VLOOKUP(CONCATENATE($A110,"_",AS$2),'Reference data SID'!$B:$N,13,FALSE))</f>
        <v/>
      </c>
      <c r="AT110" s="16" t="str">
        <f>IF(ISERROR(VLOOKUP(CONCATENATE($A110,"_",AT$2),'Reference data SID'!$B:$N,13,FALSE)),"",VLOOKUP(CONCATENATE($A110,"_",AT$2),'Reference data SID'!$B:$N,13,FALSE))</f>
        <v/>
      </c>
    </row>
    <row r="111" spans="1:46" x14ac:dyDescent="0.25">
      <c r="A111">
        <v>107</v>
      </c>
      <c r="B111" s="16" t="str">
        <f>IF(ISERROR(VLOOKUP(CONCATENATE($A111,"_",B$2),'Reference data SID'!$B:$N,13,FALSE)),"",VLOOKUP(CONCATENATE($A111,"_",B$2),'Reference data SID'!$B:$N,13,FALSE))</f>
        <v/>
      </c>
      <c r="C111" s="16" t="str">
        <f>IF(ISERROR(VLOOKUP(CONCATENATE($A111,"_",C$2),'Reference data SID'!$B:$N,13,FALSE)),"",VLOOKUP(CONCATENATE($A111,"_",C$2),'Reference data SID'!$B:$N,13,FALSE))</f>
        <v/>
      </c>
      <c r="D111" s="16" t="str">
        <f>IF(ISERROR(VLOOKUP(CONCATENATE($A111,"_",D$2),'Reference data SID'!$B:$N,13,FALSE)),"",VLOOKUP(CONCATENATE($A111,"_",D$2),'Reference data SID'!$B:$N,13,FALSE))</f>
        <v/>
      </c>
      <c r="E111" s="16" t="str">
        <f>IF(ISERROR(VLOOKUP(CONCATENATE($A111,"_",E$2),'Reference data SID'!$B:$N,13,FALSE)),"",VLOOKUP(CONCATENATE($A111,"_",E$2),'Reference data SID'!$B:$N,13,FALSE))</f>
        <v/>
      </c>
      <c r="F111" s="16" t="str">
        <f>IF(ISERROR(VLOOKUP(CONCATENATE($A111,"_",F$2),'Reference data SID'!$B:$N,13,FALSE)),"",VLOOKUP(CONCATENATE($A111,"_",F$2),'Reference data SID'!$B:$N,13,FALSE))</f>
        <v/>
      </c>
      <c r="G111" s="16" t="str">
        <f>IF(ISERROR(VLOOKUP(CONCATENATE($A111,"_",G$2),'Reference data SID'!$B:$N,13,FALSE)),"",VLOOKUP(CONCATENATE($A111,"_",G$2),'Reference data SID'!$B:$N,13,FALSE))</f>
        <v/>
      </c>
      <c r="H111" s="16" t="str">
        <f>IF(ISERROR(VLOOKUP(CONCATENATE($A111,"_",H$2),'Reference data SID'!$B:$N,13,FALSE)),"",VLOOKUP(CONCATENATE($A111,"_",H$2),'Reference data SID'!$B:$N,13,FALSE))</f>
        <v/>
      </c>
      <c r="I111" s="16" t="str">
        <f>IF(ISERROR(VLOOKUP(CONCATENATE($A111,"_",I$2),'Reference data SID'!$B:$N,13,FALSE)),"",VLOOKUP(CONCATENATE($A111,"_",I$2),'Reference data SID'!$B:$N,13,FALSE))</f>
        <v/>
      </c>
      <c r="J111" s="16" t="str">
        <f>IF(ISERROR(VLOOKUP(CONCATENATE($A111,"_",J$2),'Reference data SID'!$B:$N,13,FALSE)),"",VLOOKUP(CONCATENATE($A111,"_",J$2),'Reference data SID'!$B:$N,13,FALSE))</f>
        <v/>
      </c>
      <c r="K111" s="16" t="str">
        <f>IF(ISERROR(VLOOKUP(CONCATENATE($A111,"_",K$2),'Reference data SID'!$B:$N,13,FALSE)),"",VLOOKUP(CONCATENATE($A111,"_",K$2),'Reference data SID'!$B:$N,13,FALSE))</f>
        <v/>
      </c>
      <c r="L111" s="16" t="str">
        <f>IF(ISERROR(VLOOKUP(CONCATENATE($A111,"_",L$2),'Reference data SID'!$B:$N,13,FALSE)),"",VLOOKUP(CONCATENATE($A111,"_",L$2),'Reference data SID'!$B:$N,13,FALSE))</f>
        <v/>
      </c>
      <c r="M111" s="16" t="str">
        <f>IF(ISERROR(VLOOKUP(CONCATENATE($A111,"_",M$2),'Reference data SID'!$B:$N,13,FALSE)),"",VLOOKUP(CONCATENATE($A111,"_",M$2),'Reference data SID'!$B:$N,13,FALSE))</f>
        <v/>
      </c>
      <c r="N111" s="16" t="str">
        <f>IF(ISERROR(VLOOKUP(CONCATENATE($A111,"_",N$2),'Reference data SID'!$B:$N,13,FALSE)),"",VLOOKUP(CONCATENATE($A111,"_",N$2),'Reference data SID'!$B:$N,13,FALSE))</f>
        <v/>
      </c>
      <c r="O111" s="16" t="str">
        <f>IF(ISERROR(VLOOKUP(CONCATENATE($A111,"_",O$2),'Reference data SID'!$B:$N,13,FALSE)),"",VLOOKUP(CONCATENATE($A111,"_",O$2),'Reference data SID'!$B:$N,13,FALSE))</f>
        <v/>
      </c>
      <c r="P111" s="16" t="str">
        <f>IF(ISERROR(VLOOKUP(CONCATENATE($A111,"_",P$2),'Reference data SID'!$B:$N,13,FALSE)),"",VLOOKUP(CONCATENATE($A111,"_",P$2),'Reference data SID'!$B:$N,13,FALSE))</f>
        <v/>
      </c>
      <c r="Q111" s="16" t="str">
        <f>IF(ISERROR(VLOOKUP(CONCATENATE($A111,"_",Q$2),'Reference data SID'!$B:$N,13,FALSE)),"",VLOOKUP(CONCATENATE($A111,"_",Q$2),'Reference data SID'!$B:$N,13,FALSE))</f>
        <v/>
      </c>
      <c r="R111" s="16" t="str">
        <f>IF(ISERROR(VLOOKUP(CONCATENATE($A111,"_",R$2),'Reference data SID'!$B:$N,13,FALSE)),"",VLOOKUP(CONCATENATE($A111,"_",R$2),'Reference data SID'!$B:$N,13,FALSE))</f>
        <v/>
      </c>
      <c r="S111" s="16" t="str">
        <f>IF(ISERROR(VLOOKUP(CONCATENATE($A111,"_",S$2),'Reference data SID'!$B:$N,13,FALSE)),"",VLOOKUP(CONCATENATE($A111,"_",S$2),'Reference data SID'!$B:$N,13,FALSE))</f>
        <v/>
      </c>
      <c r="T111" s="16" t="str">
        <f>IF(ISERROR(VLOOKUP(CONCATENATE($A111,"_",T$2),'Reference data SID'!$B:$N,13,FALSE)),"",VLOOKUP(CONCATENATE($A111,"_",T$2),'Reference data SID'!$B:$N,13,FALSE))</f>
        <v/>
      </c>
      <c r="U111" s="16" t="str">
        <f>IF(ISERROR(VLOOKUP(CONCATENATE($A111,"_",U$2),'Reference data SID'!$B:$N,13,FALSE)),"",VLOOKUP(CONCATENATE($A111,"_",U$2),'Reference data SID'!$B:$N,13,FALSE))</f>
        <v/>
      </c>
      <c r="V111" s="16" t="str">
        <f>IF(ISERROR(VLOOKUP(CONCATENATE($A111,"_",V$2),'Reference data SID'!$B:$N,13,FALSE)),"",VLOOKUP(CONCATENATE($A111,"_",V$2),'Reference data SID'!$B:$N,13,FALSE))</f>
        <v/>
      </c>
      <c r="W111" s="16" t="str">
        <f>IF(ISERROR(VLOOKUP(CONCATENATE($A111,"_",W$2),'Reference data SID'!$B:$N,13,FALSE)),"",VLOOKUP(CONCATENATE($A111,"_",W$2),'Reference data SID'!$B:$N,13,FALSE))</f>
        <v/>
      </c>
      <c r="X111" s="16" t="str">
        <f>IF(ISERROR(VLOOKUP(CONCATENATE($A111,"_",X$2),'Reference data SID'!$B:$N,13,FALSE)),"",VLOOKUP(CONCATENATE($A111,"_",X$2),'Reference data SID'!$B:$N,13,FALSE))</f>
        <v/>
      </c>
      <c r="Y111" s="17" t="str">
        <f>IF(ISERROR(VLOOKUP(CONCATENATE($A111,"_",Y$2),'Reference data SID'!$B:$N,13,FALSE)),"",VLOOKUP(CONCATENATE($A111,"_",Y$2),'Reference data SID'!$B:$N,13,FALSE))</f>
        <v>13058-06-5</v>
      </c>
      <c r="Z111" s="16" t="str">
        <f>IF(ISERROR(VLOOKUP(CONCATENATE($A111,"_",Z$2),'Reference data SID'!$B:$N,13,FALSE)),"",VLOOKUP(CONCATENATE($A111,"_",Z$2),'Reference data SID'!$B:$N,13,FALSE))</f>
        <v/>
      </c>
      <c r="AA111" s="16" t="str">
        <f>IF(ISERROR(VLOOKUP(CONCATENATE($A111,"_",AA$2),'Reference data SID'!$B:$N,13,FALSE)),"",VLOOKUP(CONCATENATE($A111,"_",AA$2),'Reference data SID'!$B:$N,13,FALSE))</f>
        <v/>
      </c>
      <c r="AB111" s="16" t="str">
        <f>IF(ISERROR(VLOOKUP(CONCATENATE($A111,"_",AB$2),'Reference data SID'!$B:$N,13,FALSE)),"",VLOOKUP(CONCATENATE($A111,"_",AB$2),'Reference data SID'!$B:$N,13,FALSE))</f>
        <v/>
      </c>
      <c r="AC111" s="16" t="str">
        <f>IF(ISERROR(VLOOKUP(CONCATENATE($A111,"_",AC$2),'Reference data SID'!$B:$N,13,FALSE)),"",VLOOKUP(CONCATENATE($A111,"_",AC$2),'Reference data SID'!$B:$N,13,FALSE))</f>
        <v/>
      </c>
      <c r="AD111" s="16" t="str">
        <f>IF(ISERROR(VLOOKUP(CONCATENATE($A111,"_",AD$2),'Reference data SID'!$B:$N,13,FALSE)),"",VLOOKUP(CONCATENATE($A111,"_",AD$2),'Reference data SID'!$B:$N,13,FALSE))</f>
        <v/>
      </c>
      <c r="AE111" s="16" t="str">
        <f>IF(ISERROR(VLOOKUP(CONCATENATE($A111,"_",AE$2),'Reference data SID'!$B:$N,13,FALSE)),"",VLOOKUP(CONCATENATE($A111,"_",AE$2),'Reference data SID'!$B:$N,13,FALSE))</f>
        <v/>
      </c>
      <c r="AF111" s="16" t="str">
        <f>IF(ISERROR(VLOOKUP(CONCATENATE($A111,"_",AF$2),'Reference data SID'!$B:$N,13,FALSE)),"",VLOOKUP(CONCATENATE($A111,"_",AF$2),'Reference data SID'!$B:$N,13,FALSE))</f>
        <v/>
      </c>
      <c r="AG111" s="16" t="str">
        <f>IF(ISERROR(VLOOKUP(CONCATENATE($A111,"_",AG$2),'Reference data SID'!$B:$N,13,FALSE)),"",VLOOKUP(CONCATENATE($A111,"_",AG$2),'Reference data SID'!$B:$N,13,FALSE))</f>
        <v/>
      </c>
      <c r="AH111" s="16" t="str">
        <f>IF(ISERROR(VLOOKUP(CONCATENATE($A111,"_",AH$2),'Reference data SID'!$B:$N,13,FALSE)),"",VLOOKUP(CONCATENATE($A111,"_",AH$2),'Reference data SID'!$B:$N,13,FALSE))</f>
        <v/>
      </c>
      <c r="AI111" s="16" t="str">
        <f>IF(ISERROR(VLOOKUP(CONCATENATE($A111,"_",AI$2),'Reference data SID'!$B:$N,13,FALSE)),"",VLOOKUP(CONCATENATE($A111,"_",AI$2),'Reference data SID'!$B:$N,13,FALSE))</f>
        <v/>
      </c>
      <c r="AJ111" s="16" t="str">
        <f>IF(ISERROR(VLOOKUP(CONCATENATE($A111,"_",AJ$2),'Reference data SID'!$B:$N,13,FALSE)),"",VLOOKUP(CONCATENATE($A111,"_",AJ$2),'Reference data SID'!$B:$N,13,FALSE))</f>
        <v/>
      </c>
      <c r="AK111" s="16" t="str">
        <f>IF(ISERROR(VLOOKUP(CONCATENATE($A111,"_",AK$2),'Reference data SID'!$B:$N,13,FALSE)),"",VLOOKUP(CONCATENATE($A111,"_",AK$2),'Reference data SID'!$B:$N,13,FALSE))</f>
        <v/>
      </c>
      <c r="AL111" s="16" t="str">
        <f>IF(ISERROR(VLOOKUP(CONCATENATE($A111,"_",AL$2),'Reference data SID'!$B:$N,13,FALSE)),"",VLOOKUP(CONCATENATE($A111,"_",AL$2),'Reference data SID'!$B:$N,13,FALSE))</f>
        <v/>
      </c>
      <c r="AM111" s="16" t="str">
        <f>IF(ISERROR(VLOOKUP(CONCATENATE($A111,"_",AM$2),'Reference data SID'!$B:$N,13,FALSE)),"",VLOOKUP(CONCATENATE($A111,"_",AM$2),'Reference data SID'!$B:$N,13,FALSE))</f>
        <v/>
      </c>
      <c r="AN111" s="16" t="str">
        <f>IF(ISERROR(VLOOKUP(CONCATENATE($A111,"_",AN$2),'Reference data SID'!$B:$N,13,FALSE)),"",VLOOKUP(CONCATENATE($A111,"_",AN$2),'Reference data SID'!$B:$N,13,FALSE))</f>
        <v/>
      </c>
      <c r="AO111" s="16" t="str">
        <f>IF(ISERROR(VLOOKUP(CONCATENATE($A111,"_",AO$2),'Reference data SID'!$B:$N,13,FALSE)),"",VLOOKUP(CONCATENATE($A111,"_",AO$2),'Reference data SID'!$B:$N,13,FALSE))</f>
        <v/>
      </c>
      <c r="AP111" s="16" t="str">
        <f>IF(ISERROR(VLOOKUP(CONCATENATE($A111,"_",AP$2),'Reference data SID'!$B:$N,13,FALSE)),"",VLOOKUP(CONCATENATE($A111,"_",AP$2),'Reference data SID'!$B:$N,13,FALSE))</f>
        <v/>
      </c>
      <c r="AQ111" s="16" t="str">
        <f>IF(ISERROR(VLOOKUP(CONCATENATE($A111,"_",AQ$2),'Reference data SID'!$B:$N,13,FALSE)),"",VLOOKUP(CONCATENATE($A111,"_",AQ$2),'Reference data SID'!$B:$N,13,FALSE))</f>
        <v/>
      </c>
      <c r="AR111" s="16" t="str">
        <f>IF(ISERROR(VLOOKUP(CONCATENATE($A111,"_",AR$2),'Reference data SID'!$B:$N,13,FALSE)),"",VLOOKUP(CONCATENATE($A111,"_",AR$2),'Reference data SID'!$B:$N,13,FALSE))</f>
        <v/>
      </c>
      <c r="AS111" s="16" t="str">
        <f>IF(ISERROR(VLOOKUP(CONCATENATE($A111,"_",AS$2),'Reference data SID'!$B:$N,13,FALSE)),"",VLOOKUP(CONCATENATE($A111,"_",AS$2),'Reference data SID'!$B:$N,13,FALSE))</f>
        <v/>
      </c>
      <c r="AT111" s="16" t="str">
        <f>IF(ISERROR(VLOOKUP(CONCATENATE($A111,"_",AT$2),'Reference data SID'!$B:$N,13,FALSE)),"",VLOOKUP(CONCATENATE($A111,"_",AT$2),'Reference data SID'!$B:$N,13,FALSE))</f>
        <v/>
      </c>
    </row>
    <row r="112" spans="1:46" x14ac:dyDescent="0.25">
      <c r="A112">
        <v>108</v>
      </c>
      <c r="B112" s="16" t="str">
        <f>IF(ISERROR(VLOOKUP(CONCATENATE($A112,"_",B$2),'Reference data SID'!$B:$N,13,FALSE)),"",VLOOKUP(CONCATENATE($A112,"_",B$2),'Reference data SID'!$B:$N,13,FALSE))</f>
        <v/>
      </c>
      <c r="C112" s="16" t="str">
        <f>IF(ISERROR(VLOOKUP(CONCATENATE($A112,"_",C$2),'Reference data SID'!$B:$N,13,FALSE)),"",VLOOKUP(CONCATENATE($A112,"_",C$2),'Reference data SID'!$B:$N,13,FALSE))</f>
        <v/>
      </c>
      <c r="D112" s="16" t="str">
        <f>IF(ISERROR(VLOOKUP(CONCATENATE($A112,"_",D$2),'Reference data SID'!$B:$N,13,FALSE)),"",VLOOKUP(CONCATENATE($A112,"_",D$2),'Reference data SID'!$B:$N,13,FALSE))</f>
        <v/>
      </c>
      <c r="E112" s="16" t="str">
        <f>IF(ISERROR(VLOOKUP(CONCATENATE($A112,"_",E$2),'Reference data SID'!$B:$N,13,FALSE)),"",VLOOKUP(CONCATENATE($A112,"_",E$2),'Reference data SID'!$B:$N,13,FALSE))</f>
        <v/>
      </c>
      <c r="F112" s="16" t="str">
        <f>IF(ISERROR(VLOOKUP(CONCATENATE($A112,"_",F$2),'Reference data SID'!$B:$N,13,FALSE)),"",VLOOKUP(CONCATENATE($A112,"_",F$2),'Reference data SID'!$B:$N,13,FALSE))</f>
        <v/>
      </c>
      <c r="G112" s="16" t="str">
        <f>IF(ISERROR(VLOOKUP(CONCATENATE($A112,"_",G$2),'Reference data SID'!$B:$N,13,FALSE)),"",VLOOKUP(CONCATENATE($A112,"_",G$2),'Reference data SID'!$B:$N,13,FALSE))</f>
        <v/>
      </c>
      <c r="H112" s="16" t="str">
        <f>IF(ISERROR(VLOOKUP(CONCATENATE($A112,"_",H$2),'Reference data SID'!$B:$N,13,FALSE)),"",VLOOKUP(CONCATENATE($A112,"_",H$2),'Reference data SID'!$B:$N,13,FALSE))</f>
        <v/>
      </c>
      <c r="I112" s="16" t="str">
        <f>IF(ISERROR(VLOOKUP(CONCATENATE($A112,"_",I$2),'Reference data SID'!$B:$N,13,FALSE)),"",VLOOKUP(CONCATENATE($A112,"_",I$2),'Reference data SID'!$B:$N,13,FALSE))</f>
        <v/>
      </c>
      <c r="J112" s="16" t="str">
        <f>IF(ISERROR(VLOOKUP(CONCATENATE($A112,"_",J$2),'Reference data SID'!$B:$N,13,FALSE)),"",VLOOKUP(CONCATENATE($A112,"_",J$2),'Reference data SID'!$B:$N,13,FALSE))</f>
        <v/>
      </c>
      <c r="K112" s="16" t="str">
        <f>IF(ISERROR(VLOOKUP(CONCATENATE($A112,"_",K$2),'Reference data SID'!$B:$N,13,FALSE)),"",VLOOKUP(CONCATENATE($A112,"_",K$2),'Reference data SID'!$B:$N,13,FALSE))</f>
        <v/>
      </c>
      <c r="L112" s="16" t="str">
        <f>IF(ISERROR(VLOOKUP(CONCATENATE($A112,"_",L$2),'Reference data SID'!$B:$N,13,FALSE)),"",VLOOKUP(CONCATENATE($A112,"_",L$2),'Reference data SID'!$B:$N,13,FALSE))</f>
        <v/>
      </c>
      <c r="M112" s="16" t="str">
        <f>IF(ISERROR(VLOOKUP(CONCATENATE($A112,"_",M$2),'Reference data SID'!$B:$N,13,FALSE)),"",VLOOKUP(CONCATENATE($A112,"_",M$2),'Reference data SID'!$B:$N,13,FALSE))</f>
        <v/>
      </c>
      <c r="N112" s="16" t="str">
        <f>IF(ISERROR(VLOOKUP(CONCATENATE($A112,"_",N$2),'Reference data SID'!$B:$N,13,FALSE)),"",VLOOKUP(CONCATENATE($A112,"_",N$2),'Reference data SID'!$B:$N,13,FALSE))</f>
        <v/>
      </c>
      <c r="O112" s="16" t="str">
        <f>IF(ISERROR(VLOOKUP(CONCATENATE($A112,"_",O$2),'Reference data SID'!$B:$N,13,FALSE)),"",VLOOKUP(CONCATENATE($A112,"_",O$2),'Reference data SID'!$B:$N,13,FALSE))</f>
        <v/>
      </c>
      <c r="P112" s="16" t="str">
        <f>IF(ISERROR(VLOOKUP(CONCATENATE($A112,"_",P$2),'Reference data SID'!$B:$N,13,FALSE)),"",VLOOKUP(CONCATENATE($A112,"_",P$2),'Reference data SID'!$B:$N,13,FALSE))</f>
        <v/>
      </c>
      <c r="Q112" s="16" t="str">
        <f>IF(ISERROR(VLOOKUP(CONCATENATE($A112,"_",Q$2),'Reference data SID'!$B:$N,13,FALSE)),"",VLOOKUP(CONCATENATE($A112,"_",Q$2),'Reference data SID'!$B:$N,13,FALSE))</f>
        <v/>
      </c>
      <c r="R112" s="16" t="str">
        <f>IF(ISERROR(VLOOKUP(CONCATENATE($A112,"_",R$2),'Reference data SID'!$B:$N,13,FALSE)),"",VLOOKUP(CONCATENATE($A112,"_",R$2),'Reference data SID'!$B:$N,13,FALSE))</f>
        <v/>
      </c>
      <c r="S112" s="16" t="str">
        <f>IF(ISERROR(VLOOKUP(CONCATENATE($A112,"_",S$2),'Reference data SID'!$B:$N,13,FALSE)),"",VLOOKUP(CONCATENATE($A112,"_",S$2),'Reference data SID'!$B:$N,13,FALSE))</f>
        <v/>
      </c>
      <c r="T112" s="16" t="str">
        <f>IF(ISERROR(VLOOKUP(CONCATENATE($A112,"_",T$2),'Reference data SID'!$B:$N,13,FALSE)),"",VLOOKUP(CONCATENATE($A112,"_",T$2),'Reference data SID'!$B:$N,13,FALSE))</f>
        <v/>
      </c>
      <c r="U112" s="16" t="str">
        <f>IF(ISERROR(VLOOKUP(CONCATENATE($A112,"_",U$2),'Reference data SID'!$B:$N,13,FALSE)),"",VLOOKUP(CONCATENATE($A112,"_",U$2),'Reference data SID'!$B:$N,13,FALSE))</f>
        <v/>
      </c>
      <c r="V112" s="16" t="str">
        <f>IF(ISERROR(VLOOKUP(CONCATENATE($A112,"_",V$2),'Reference data SID'!$B:$N,13,FALSE)),"",VLOOKUP(CONCATENATE($A112,"_",V$2),'Reference data SID'!$B:$N,13,FALSE))</f>
        <v/>
      </c>
      <c r="W112" s="16" t="str">
        <f>IF(ISERROR(VLOOKUP(CONCATENATE($A112,"_",W$2),'Reference data SID'!$B:$N,13,FALSE)),"",VLOOKUP(CONCATENATE($A112,"_",W$2),'Reference data SID'!$B:$N,13,FALSE))</f>
        <v/>
      </c>
      <c r="X112" s="16" t="str">
        <f>IF(ISERROR(VLOOKUP(CONCATENATE($A112,"_",X$2),'Reference data SID'!$B:$N,13,FALSE)),"",VLOOKUP(CONCATENATE($A112,"_",X$2),'Reference data SID'!$B:$N,13,FALSE))</f>
        <v/>
      </c>
      <c r="Y112" s="17" t="str">
        <f>IF(ISERROR(VLOOKUP(CONCATENATE($A112,"_",Y$2),'Reference data SID'!$B:$N,13,FALSE)),"",VLOOKUP(CONCATENATE($A112,"_",Y$2),'Reference data SID'!$B:$N,13,FALSE))</f>
        <v>144031-01-6</v>
      </c>
      <c r="Z112" s="16" t="str">
        <f>IF(ISERROR(VLOOKUP(CONCATENATE($A112,"_",Z$2),'Reference data SID'!$B:$N,13,FALSE)),"",VLOOKUP(CONCATENATE($A112,"_",Z$2),'Reference data SID'!$B:$N,13,FALSE))</f>
        <v/>
      </c>
      <c r="AA112" s="16" t="str">
        <f>IF(ISERROR(VLOOKUP(CONCATENATE($A112,"_",AA$2),'Reference data SID'!$B:$N,13,FALSE)),"",VLOOKUP(CONCATENATE($A112,"_",AA$2),'Reference data SID'!$B:$N,13,FALSE))</f>
        <v/>
      </c>
      <c r="AB112" s="16" t="str">
        <f>IF(ISERROR(VLOOKUP(CONCATENATE($A112,"_",AB$2),'Reference data SID'!$B:$N,13,FALSE)),"",VLOOKUP(CONCATENATE($A112,"_",AB$2),'Reference data SID'!$B:$N,13,FALSE))</f>
        <v/>
      </c>
      <c r="AC112" s="16" t="str">
        <f>IF(ISERROR(VLOOKUP(CONCATENATE($A112,"_",AC$2),'Reference data SID'!$B:$N,13,FALSE)),"",VLOOKUP(CONCATENATE($A112,"_",AC$2),'Reference data SID'!$B:$N,13,FALSE))</f>
        <v/>
      </c>
      <c r="AD112" s="16" t="str">
        <f>IF(ISERROR(VLOOKUP(CONCATENATE($A112,"_",AD$2),'Reference data SID'!$B:$N,13,FALSE)),"",VLOOKUP(CONCATENATE($A112,"_",AD$2),'Reference data SID'!$B:$N,13,FALSE))</f>
        <v/>
      </c>
      <c r="AE112" s="16" t="str">
        <f>IF(ISERROR(VLOOKUP(CONCATENATE($A112,"_",AE$2),'Reference data SID'!$B:$N,13,FALSE)),"",VLOOKUP(CONCATENATE($A112,"_",AE$2),'Reference data SID'!$B:$N,13,FALSE))</f>
        <v/>
      </c>
      <c r="AF112" s="16" t="str">
        <f>IF(ISERROR(VLOOKUP(CONCATENATE($A112,"_",AF$2),'Reference data SID'!$B:$N,13,FALSE)),"",VLOOKUP(CONCATENATE($A112,"_",AF$2),'Reference data SID'!$B:$N,13,FALSE))</f>
        <v/>
      </c>
      <c r="AG112" s="16" t="str">
        <f>IF(ISERROR(VLOOKUP(CONCATENATE($A112,"_",AG$2),'Reference data SID'!$B:$N,13,FALSE)),"",VLOOKUP(CONCATENATE($A112,"_",AG$2),'Reference data SID'!$B:$N,13,FALSE))</f>
        <v/>
      </c>
      <c r="AH112" s="16" t="str">
        <f>IF(ISERROR(VLOOKUP(CONCATENATE($A112,"_",AH$2),'Reference data SID'!$B:$N,13,FALSE)),"",VLOOKUP(CONCATENATE($A112,"_",AH$2),'Reference data SID'!$B:$N,13,FALSE))</f>
        <v/>
      </c>
      <c r="AI112" s="16" t="str">
        <f>IF(ISERROR(VLOOKUP(CONCATENATE($A112,"_",AI$2),'Reference data SID'!$B:$N,13,FALSE)),"",VLOOKUP(CONCATENATE($A112,"_",AI$2),'Reference data SID'!$B:$N,13,FALSE))</f>
        <v/>
      </c>
      <c r="AJ112" s="16" t="str">
        <f>IF(ISERROR(VLOOKUP(CONCATENATE($A112,"_",AJ$2),'Reference data SID'!$B:$N,13,FALSE)),"",VLOOKUP(CONCATENATE($A112,"_",AJ$2),'Reference data SID'!$B:$N,13,FALSE))</f>
        <v/>
      </c>
      <c r="AK112" s="16" t="str">
        <f>IF(ISERROR(VLOOKUP(CONCATENATE($A112,"_",AK$2),'Reference data SID'!$B:$N,13,FALSE)),"",VLOOKUP(CONCATENATE($A112,"_",AK$2),'Reference data SID'!$B:$N,13,FALSE))</f>
        <v/>
      </c>
      <c r="AL112" s="16" t="str">
        <f>IF(ISERROR(VLOOKUP(CONCATENATE($A112,"_",AL$2),'Reference data SID'!$B:$N,13,FALSE)),"",VLOOKUP(CONCATENATE($A112,"_",AL$2),'Reference data SID'!$B:$N,13,FALSE))</f>
        <v/>
      </c>
      <c r="AM112" s="16" t="str">
        <f>IF(ISERROR(VLOOKUP(CONCATENATE($A112,"_",AM$2),'Reference data SID'!$B:$N,13,FALSE)),"",VLOOKUP(CONCATENATE($A112,"_",AM$2),'Reference data SID'!$B:$N,13,FALSE))</f>
        <v/>
      </c>
      <c r="AN112" s="16" t="str">
        <f>IF(ISERROR(VLOOKUP(CONCATENATE($A112,"_",AN$2),'Reference data SID'!$B:$N,13,FALSE)),"",VLOOKUP(CONCATENATE($A112,"_",AN$2),'Reference data SID'!$B:$N,13,FALSE))</f>
        <v/>
      </c>
      <c r="AO112" s="16" t="str">
        <f>IF(ISERROR(VLOOKUP(CONCATENATE($A112,"_",AO$2),'Reference data SID'!$B:$N,13,FALSE)),"",VLOOKUP(CONCATENATE($A112,"_",AO$2),'Reference data SID'!$B:$N,13,FALSE))</f>
        <v/>
      </c>
      <c r="AP112" s="16" t="str">
        <f>IF(ISERROR(VLOOKUP(CONCATENATE($A112,"_",AP$2),'Reference data SID'!$B:$N,13,FALSE)),"",VLOOKUP(CONCATENATE($A112,"_",AP$2),'Reference data SID'!$B:$N,13,FALSE))</f>
        <v/>
      </c>
      <c r="AQ112" s="16" t="str">
        <f>IF(ISERROR(VLOOKUP(CONCATENATE($A112,"_",AQ$2),'Reference data SID'!$B:$N,13,FALSE)),"",VLOOKUP(CONCATENATE($A112,"_",AQ$2),'Reference data SID'!$B:$N,13,FALSE))</f>
        <v/>
      </c>
      <c r="AR112" s="16" t="str">
        <f>IF(ISERROR(VLOOKUP(CONCATENATE($A112,"_",AR$2),'Reference data SID'!$B:$N,13,FALSE)),"",VLOOKUP(CONCATENATE($A112,"_",AR$2),'Reference data SID'!$B:$N,13,FALSE))</f>
        <v/>
      </c>
      <c r="AS112" s="16" t="str">
        <f>IF(ISERROR(VLOOKUP(CONCATENATE($A112,"_",AS$2),'Reference data SID'!$B:$N,13,FALSE)),"",VLOOKUP(CONCATENATE($A112,"_",AS$2),'Reference data SID'!$B:$N,13,FALSE))</f>
        <v/>
      </c>
      <c r="AT112" s="16" t="str">
        <f>IF(ISERROR(VLOOKUP(CONCATENATE($A112,"_",AT$2),'Reference data SID'!$B:$N,13,FALSE)),"",VLOOKUP(CONCATENATE($A112,"_",AT$2),'Reference data SID'!$B:$N,13,FALSE))</f>
        <v/>
      </c>
    </row>
    <row r="113" spans="1:46" x14ac:dyDescent="0.25">
      <c r="A113">
        <v>109</v>
      </c>
      <c r="B113" s="16" t="str">
        <f>IF(ISERROR(VLOOKUP(CONCATENATE($A113,"_",B$2),'Reference data SID'!$B:$N,13,FALSE)),"",VLOOKUP(CONCATENATE($A113,"_",B$2),'Reference data SID'!$B:$N,13,FALSE))</f>
        <v/>
      </c>
      <c r="C113" s="16" t="str">
        <f>IF(ISERROR(VLOOKUP(CONCATENATE($A113,"_",C$2),'Reference data SID'!$B:$N,13,FALSE)),"",VLOOKUP(CONCATENATE($A113,"_",C$2),'Reference data SID'!$B:$N,13,FALSE))</f>
        <v/>
      </c>
      <c r="D113" s="16" t="str">
        <f>IF(ISERROR(VLOOKUP(CONCATENATE($A113,"_",D$2),'Reference data SID'!$B:$N,13,FALSE)),"",VLOOKUP(CONCATENATE($A113,"_",D$2),'Reference data SID'!$B:$N,13,FALSE))</f>
        <v/>
      </c>
      <c r="E113" s="16" t="str">
        <f>IF(ISERROR(VLOOKUP(CONCATENATE($A113,"_",E$2),'Reference data SID'!$B:$N,13,FALSE)),"",VLOOKUP(CONCATENATE($A113,"_",E$2),'Reference data SID'!$B:$N,13,FALSE))</f>
        <v/>
      </c>
      <c r="F113" s="16" t="str">
        <f>IF(ISERROR(VLOOKUP(CONCATENATE($A113,"_",F$2),'Reference data SID'!$B:$N,13,FALSE)),"",VLOOKUP(CONCATENATE($A113,"_",F$2),'Reference data SID'!$B:$N,13,FALSE))</f>
        <v/>
      </c>
      <c r="G113" s="16" t="str">
        <f>IF(ISERROR(VLOOKUP(CONCATENATE($A113,"_",G$2),'Reference data SID'!$B:$N,13,FALSE)),"",VLOOKUP(CONCATENATE($A113,"_",G$2),'Reference data SID'!$B:$N,13,FALSE))</f>
        <v/>
      </c>
      <c r="H113" s="16" t="str">
        <f>IF(ISERROR(VLOOKUP(CONCATENATE($A113,"_",H$2),'Reference data SID'!$B:$N,13,FALSE)),"",VLOOKUP(CONCATENATE($A113,"_",H$2),'Reference data SID'!$B:$N,13,FALSE))</f>
        <v/>
      </c>
      <c r="I113" s="16" t="str">
        <f>IF(ISERROR(VLOOKUP(CONCATENATE($A113,"_",I$2),'Reference data SID'!$B:$N,13,FALSE)),"",VLOOKUP(CONCATENATE($A113,"_",I$2),'Reference data SID'!$B:$N,13,FALSE))</f>
        <v/>
      </c>
      <c r="J113" s="16" t="str">
        <f>IF(ISERROR(VLOOKUP(CONCATENATE($A113,"_",J$2),'Reference data SID'!$B:$N,13,FALSE)),"",VLOOKUP(CONCATENATE($A113,"_",J$2),'Reference data SID'!$B:$N,13,FALSE))</f>
        <v/>
      </c>
      <c r="K113" s="16" t="str">
        <f>IF(ISERROR(VLOOKUP(CONCATENATE($A113,"_",K$2),'Reference data SID'!$B:$N,13,FALSE)),"",VLOOKUP(CONCATENATE($A113,"_",K$2),'Reference data SID'!$B:$N,13,FALSE))</f>
        <v/>
      </c>
      <c r="L113" s="16" t="str">
        <f>IF(ISERROR(VLOOKUP(CONCATENATE($A113,"_",L$2),'Reference data SID'!$B:$N,13,FALSE)),"",VLOOKUP(CONCATENATE($A113,"_",L$2),'Reference data SID'!$B:$N,13,FALSE))</f>
        <v/>
      </c>
      <c r="M113" s="16" t="str">
        <f>IF(ISERROR(VLOOKUP(CONCATENATE($A113,"_",M$2),'Reference data SID'!$B:$N,13,FALSE)),"",VLOOKUP(CONCATENATE($A113,"_",M$2),'Reference data SID'!$B:$N,13,FALSE))</f>
        <v/>
      </c>
      <c r="N113" s="16" t="str">
        <f>IF(ISERROR(VLOOKUP(CONCATENATE($A113,"_",N$2),'Reference data SID'!$B:$N,13,FALSE)),"",VLOOKUP(CONCATENATE($A113,"_",N$2),'Reference data SID'!$B:$N,13,FALSE))</f>
        <v/>
      </c>
      <c r="O113" s="16" t="str">
        <f>IF(ISERROR(VLOOKUP(CONCATENATE($A113,"_",O$2),'Reference data SID'!$B:$N,13,FALSE)),"",VLOOKUP(CONCATENATE($A113,"_",O$2),'Reference data SID'!$B:$N,13,FALSE))</f>
        <v/>
      </c>
      <c r="P113" s="16" t="str">
        <f>IF(ISERROR(VLOOKUP(CONCATENATE($A113,"_",P$2),'Reference data SID'!$B:$N,13,FALSE)),"",VLOOKUP(CONCATENATE($A113,"_",P$2),'Reference data SID'!$B:$N,13,FALSE))</f>
        <v/>
      </c>
      <c r="Q113" s="16" t="str">
        <f>IF(ISERROR(VLOOKUP(CONCATENATE($A113,"_",Q$2),'Reference data SID'!$B:$N,13,FALSE)),"",VLOOKUP(CONCATENATE($A113,"_",Q$2),'Reference data SID'!$B:$N,13,FALSE))</f>
        <v/>
      </c>
      <c r="R113" s="16" t="str">
        <f>IF(ISERROR(VLOOKUP(CONCATENATE($A113,"_",R$2),'Reference data SID'!$B:$N,13,FALSE)),"",VLOOKUP(CONCATENATE($A113,"_",R$2),'Reference data SID'!$B:$N,13,FALSE))</f>
        <v/>
      </c>
      <c r="S113" s="16" t="str">
        <f>IF(ISERROR(VLOOKUP(CONCATENATE($A113,"_",S$2),'Reference data SID'!$B:$N,13,FALSE)),"",VLOOKUP(CONCATENATE($A113,"_",S$2),'Reference data SID'!$B:$N,13,FALSE))</f>
        <v/>
      </c>
      <c r="T113" s="16" t="str">
        <f>IF(ISERROR(VLOOKUP(CONCATENATE($A113,"_",T$2),'Reference data SID'!$B:$N,13,FALSE)),"",VLOOKUP(CONCATENATE($A113,"_",T$2),'Reference data SID'!$B:$N,13,FALSE))</f>
        <v/>
      </c>
      <c r="U113" s="16" t="str">
        <f>IF(ISERROR(VLOOKUP(CONCATENATE($A113,"_",U$2),'Reference data SID'!$B:$N,13,FALSE)),"",VLOOKUP(CONCATENATE($A113,"_",U$2),'Reference data SID'!$B:$N,13,FALSE))</f>
        <v/>
      </c>
      <c r="V113" s="16" t="str">
        <f>IF(ISERROR(VLOOKUP(CONCATENATE($A113,"_",V$2),'Reference data SID'!$B:$N,13,FALSE)),"",VLOOKUP(CONCATENATE($A113,"_",V$2),'Reference data SID'!$B:$N,13,FALSE))</f>
        <v/>
      </c>
      <c r="W113" s="16" t="str">
        <f>IF(ISERROR(VLOOKUP(CONCATENATE($A113,"_",W$2),'Reference data SID'!$B:$N,13,FALSE)),"",VLOOKUP(CONCATENATE($A113,"_",W$2),'Reference data SID'!$B:$N,13,FALSE))</f>
        <v/>
      </c>
      <c r="X113" s="16" t="str">
        <f>IF(ISERROR(VLOOKUP(CONCATENATE($A113,"_",X$2),'Reference data SID'!$B:$N,13,FALSE)),"",VLOOKUP(CONCATENATE($A113,"_",X$2),'Reference data SID'!$B:$N,13,FALSE))</f>
        <v/>
      </c>
      <c r="Y113" s="17" t="str">
        <f>IF(ISERROR(VLOOKUP(CONCATENATE($A113,"_",Y$2),'Reference data SID'!$B:$N,13,FALSE)),"",VLOOKUP(CONCATENATE($A113,"_",Y$2),'Reference data SID'!$B:$N,13,FALSE))</f>
        <v>148240-85-1</v>
      </c>
      <c r="Z113" s="16" t="str">
        <f>IF(ISERROR(VLOOKUP(CONCATENATE($A113,"_",Z$2),'Reference data SID'!$B:$N,13,FALSE)),"",VLOOKUP(CONCATENATE($A113,"_",Z$2),'Reference data SID'!$B:$N,13,FALSE))</f>
        <v/>
      </c>
      <c r="AA113" s="16" t="str">
        <f>IF(ISERROR(VLOOKUP(CONCATENATE($A113,"_",AA$2),'Reference data SID'!$B:$N,13,FALSE)),"",VLOOKUP(CONCATENATE($A113,"_",AA$2),'Reference data SID'!$B:$N,13,FALSE))</f>
        <v/>
      </c>
      <c r="AB113" s="16" t="str">
        <f>IF(ISERROR(VLOOKUP(CONCATENATE($A113,"_",AB$2),'Reference data SID'!$B:$N,13,FALSE)),"",VLOOKUP(CONCATENATE($A113,"_",AB$2),'Reference data SID'!$B:$N,13,FALSE))</f>
        <v/>
      </c>
      <c r="AC113" s="16" t="str">
        <f>IF(ISERROR(VLOOKUP(CONCATENATE($A113,"_",AC$2),'Reference data SID'!$B:$N,13,FALSE)),"",VLOOKUP(CONCATENATE($A113,"_",AC$2),'Reference data SID'!$B:$N,13,FALSE))</f>
        <v/>
      </c>
      <c r="AD113" s="16" t="str">
        <f>IF(ISERROR(VLOOKUP(CONCATENATE($A113,"_",AD$2),'Reference data SID'!$B:$N,13,FALSE)),"",VLOOKUP(CONCATENATE($A113,"_",AD$2),'Reference data SID'!$B:$N,13,FALSE))</f>
        <v/>
      </c>
      <c r="AE113" s="16" t="str">
        <f>IF(ISERROR(VLOOKUP(CONCATENATE($A113,"_",AE$2),'Reference data SID'!$B:$N,13,FALSE)),"",VLOOKUP(CONCATENATE($A113,"_",AE$2),'Reference data SID'!$B:$N,13,FALSE))</f>
        <v/>
      </c>
      <c r="AF113" s="16" t="str">
        <f>IF(ISERROR(VLOOKUP(CONCATENATE($A113,"_",AF$2),'Reference data SID'!$B:$N,13,FALSE)),"",VLOOKUP(CONCATENATE($A113,"_",AF$2),'Reference data SID'!$B:$N,13,FALSE))</f>
        <v/>
      </c>
      <c r="AG113" s="16" t="str">
        <f>IF(ISERROR(VLOOKUP(CONCATENATE($A113,"_",AG$2),'Reference data SID'!$B:$N,13,FALSE)),"",VLOOKUP(CONCATENATE($A113,"_",AG$2),'Reference data SID'!$B:$N,13,FALSE))</f>
        <v/>
      </c>
      <c r="AH113" s="16" t="str">
        <f>IF(ISERROR(VLOOKUP(CONCATENATE($A113,"_",AH$2),'Reference data SID'!$B:$N,13,FALSE)),"",VLOOKUP(CONCATENATE($A113,"_",AH$2),'Reference data SID'!$B:$N,13,FALSE))</f>
        <v/>
      </c>
      <c r="AI113" s="16" t="str">
        <f>IF(ISERROR(VLOOKUP(CONCATENATE($A113,"_",AI$2),'Reference data SID'!$B:$N,13,FALSE)),"",VLOOKUP(CONCATENATE($A113,"_",AI$2),'Reference data SID'!$B:$N,13,FALSE))</f>
        <v/>
      </c>
      <c r="AJ113" s="16" t="str">
        <f>IF(ISERROR(VLOOKUP(CONCATENATE($A113,"_",AJ$2),'Reference data SID'!$B:$N,13,FALSE)),"",VLOOKUP(CONCATENATE($A113,"_",AJ$2),'Reference data SID'!$B:$N,13,FALSE))</f>
        <v/>
      </c>
      <c r="AK113" s="16" t="str">
        <f>IF(ISERROR(VLOOKUP(CONCATENATE($A113,"_",AK$2),'Reference data SID'!$B:$N,13,FALSE)),"",VLOOKUP(CONCATENATE($A113,"_",AK$2),'Reference data SID'!$B:$N,13,FALSE))</f>
        <v/>
      </c>
      <c r="AL113" s="16" t="str">
        <f>IF(ISERROR(VLOOKUP(CONCATENATE($A113,"_",AL$2),'Reference data SID'!$B:$N,13,FALSE)),"",VLOOKUP(CONCATENATE($A113,"_",AL$2),'Reference data SID'!$B:$N,13,FALSE))</f>
        <v/>
      </c>
      <c r="AM113" s="16" t="str">
        <f>IF(ISERROR(VLOOKUP(CONCATENATE($A113,"_",AM$2),'Reference data SID'!$B:$N,13,FALSE)),"",VLOOKUP(CONCATENATE($A113,"_",AM$2),'Reference data SID'!$B:$N,13,FALSE))</f>
        <v/>
      </c>
      <c r="AN113" s="16" t="str">
        <f>IF(ISERROR(VLOOKUP(CONCATENATE($A113,"_",AN$2),'Reference data SID'!$B:$N,13,FALSE)),"",VLOOKUP(CONCATENATE($A113,"_",AN$2),'Reference data SID'!$B:$N,13,FALSE))</f>
        <v/>
      </c>
      <c r="AO113" s="16" t="str">
        <f>IF(ISERROR(VLOOKUP(CONCATENATE($A113,"_",AO$2),'Reference data SID'!$B:$N,13,FALSE)),"",VLOOKUP(CONCATENATE($A113,"_",AO$2),'Reference data SID'!$B:$N,13,FALSE))</f>
        <v/>
      </c>
      <c r="AP113" s="16" t="str">
        <f>IF(ISERROR(VLOOKUP(CONCATENATE($A113,"_",AP$2),'Reference data SID'!$B:$N,13,FALSE)),"",VLOOKUP(CONCATENATE($A113,"_",AP$2),'Reference data SID'!$B:$N,13,FALSE))</f>
        <v/>
      </c>
      <c r="AQ113" s="16" t="str">
        <f>IF(ISERROR(VLOOKUP(CONCATENATE($A113,"_",AQ$2),'Reference data SID'!$B:$N,13,FALSE)),"",VLOOKUP(CONCATENATE($A113,"_",AQ$2),'Reference data SID'!$B:$N,13,FALSE))</f>
        <v/>
      </c>
      <c r="AR113" s="16" t="str">
        <f>IF(ISERROR(VLOOKUP(CONCATENATE($A113,"_",AR$2),'Reference data SID'!$B:$N,13,FALSE)),"",VLOOKUP(CONCATENATE($A113,"_",AR$2),'Reference data SID'!$B:$N,13,FALSE))</f>
        <v/>
      </c>
      <c r="AS113" s="16" t="str">
        <f>IF(ISERROR(VLOOKUP(CONCATENATE($A113,"_",AS$2),'Reference data SID'!$B:$N,13,FALSE)),"",VLOOKUP(CONCATENATE($A113,"_",AS$2),'Reference data SID'!$B:$N,13,FALSE))</f>
        <v/>
      </c>
      <c r="AT113" s="16" t="str">
        <f>IF(ISERROR(VLOOKUP(CONCATENATE($A113,"_",AT$2),'Reference data SID'!$B:$N,13,FALSE)),"",VLOOKUP(CONCATENATE($A113,"_",AT$2),'Reference data SID'!$B:$N,13,FALSE))</f>
        <v/>
      </c>
    </row>
    <row r="114" spans="1:46" x14ac:dyDescent="0.25">
      <c r="A114">
        <v>110</v>
      </c>
      <c r="B114" s="16" t="str">
        <f>IF(ISERROR(VLOOKUP(CONCATENATE($A114,"_",B$2),'Reference data SID'!$B:$N,13,FALSE)),"",VLOOKUP(CONCATENATE($A114,"_",B$2),'Reference data SID'!$B:$N,13,FALSE))</f>
        <v/>
      </c>
      <c r="C114" s="16" t="str">
        <f>IF(ISERROR(VLOOKUP(CONCATENATE($A114,"_",C$2),'Reference data SID'!$B:$N,13,FALSE)),"",VLOOKUP(CONCATENATE($A114,"_",C$2),'Reference data SID'!$B:$N,13,FALSE))</f>
        <v/>
      </c>
      <c r="D114" s="16" t="str">
        <f>IF(ISERROR(VLOOKUP(CONCATENATE($A114,"_",D$2),'Reference data SID'!$B:$N,13,FALSE)),"",VLOOKUP(CONCATENATE($A114,"_",D$2),'Reference data SID'!$B:$N,13,FALSE))</f>
        <v/>
      </c>
      <c r="E114" s="16" t="str">
        <f>IF(ISERROR(VLOOKUP(CONCATENATE($A114,"_",E$2),'Reference data SID'!$B:$N,13,FALSE)),"",VLOOKUP(CONCATENATE($A114,"_",E$2),'Reference data SID'!$B:$N,13,FALSE))</f>
        <v/>
      </c>
      <c r="F114" s="16" t="str">
        <f>IF(ISERROR(VLOOKUP(CONCATENATE($A114,"_",F$2),'Reference data SID'!$B:$N,13,FALSE)),"",VLOOKUP(CONCATENATE($A114,"_",F$2),'Reference data SID'!$B:$N,13,FALSE))</f>
        <v/>
      </c>
      <c r="G114" s="16" t="str">
        <f>IF(ISERROR(VLOOKUP(CONCATENATE($A114,"_",G$2),'Reference data SID'!$B:$N,13,FALSE)),"",VLOOKUP(CONCATENATE($A114,"_",G$2),'Reference data SID'!$B:$N,13,FALSE))</f>
        <v/>
      </c>
      <c r="H114" s="16" t="str">
        <f>IF(ISERROR(VLOOKUP(CONCATENATE($A114,"_",H$2),'Reference data SID'!$B:$N,13,FALSE)),"",VLOOKUP(CONCATENATE($A114,"_",H$2),'Reference data SID'!$B:$N,13,FALSE))</f>
        <v/>
      </c>
      <c r="I114" s="16" t="str">
        <f>IF(ISERROR(VLOOKUP(CONCATENATE($A114,"_",I$2),'Reference data SID'!$B:$N,13,FALSE)),"",VLOOKUP(CONCATENATE($A114,"_",I$2),'Reference data SID'!$B:$N,13,FALSE))</f>
        <v/>
      </c>
      <c r="J114" s="16" t="str">
        <f>IF(ISERROR(VLOOKUP(CONCATENATE($A114,"_",J$2),'Reference data SID'!$B:$N,13,FALSE)),"",VLOOKUP(CONCATENATE($A114,"_",J$2),'Reference data SID'!$B:$N,13,FALSE))</f>
        <v/>
      </c>
      <c r="K114" s="16" t="str">
        <f>IF(ISERROR(VLOOKUP(CONCATENATE($A114,"_",K$2),'Reference data SID'!$B:$N,13,FALSE)),"",VLOOKUP(CONCATENATE($A114,"_",K$2),'Reference data SID'!$B:$N,13,FALSE))</f>
        <v/>
      </c>
      <c r="L114" s="16" t="str">
        <f>IF(ISERROR(VLOOKUP(CONCATENATE($A114,"_",L$2),'Reference data SID'!$B:$N,13,FALSE)),"",VLOOKUP(CONCATENATE($A114,"_",L$2),'Reference data SID'!$B:$N,13,FALSE))</f>
        <v/>
      </c>
      <c r="M114" s="16" t="str">
        <f>IF(ISERROR(VLOOKUP(CONCATENATE($A114,"_",M$2),'Reference data SID'!$B:$N,13,FALSE)),"",VLOOKUP(CONCATENATE($A114,"_",M$2),'Reference data SID'!$B:$N,13,FALSE))</f>
        <v/>
      </c>
      <c r="N114" s="16" t="str">
        <f>IF(ISERROR(VLOOKUP(CONCATENATE($A114,"_",N$2),'Reference data SID'!$B:$N,13,FALSE)),"",VLOOKUP(CONCATENATE($A114,"_",N$2),'Reference data SID'!$B:$N,13,FALSE))</f>
        <v/>
      </c>
      <c r="O114" s="16" t="str">
        <f>IF(ISERROR(VLOOKUP(CONCATENATE($A114,"_",O$2),'Reference data SID'!$B:$N,13,FALSE)),"",VLOOKUP(CONCATENATE($A114,"_",O$2),'Reference data SID'!$B:$N,13,FALSE))</f>
        <v/>
      </c>
      <c r="P114" s="16" t="str">
        <f>IF(ISERROR(VLOOKUP(CONCATENATE($A114,"_",P$2),'Reference data SID'!$B:$N,13,FALSE)),"",VLOOKUP(CONCATENATE($A114,"_",P$2),'Reference data SID'!$B:$N,13,FALSE))</f>
        <v/>
      </c>
      <c r="Q114" s="16" t="str">
        <f>IF(ISERROR(VLOOKUP(CONCATENATE($A114,"_",Q$2),'Reference data SID'!$B:$N,13,FALSE)),"",VLOOKUP(CONCATENATE($A114,"_",Q$2),'Reference data SID'!$B:$N,13,FALSE))</f>
        <v/>
      </c>
      <c r="R114" s="16" t="str">
        <f>IF(ISERROR(VLOOKUP(CONCATENATE($A114,"_",R$2),'Reference data SID'!$B:$N,13,FALSE)),"",VLOOKUP(CONCATENATE($A114,"_",R$2),'Reference data SID'!$B:$N,13,FALSE))</f>
        <v/>
      </c>
      <c r="S114" s="16" t="str">
        <f>IF(ISERROR(VLOOKUP(CONCATENATE($A114,"_",S$2),'Reference data SID'!$B:$N,13,FALSE)),"",VLOOKUP(CONCATENATE($A114,"_",S$2),'Reference data SID'!$B:$N,13,FALSE))</f>
        <v/>
      </c>
      <c r="T114" s="16" t="str">
        <f>IF(ISERROR(VLOOKUP(CONCATENATE($A114,"_",T$2),'Reference data SID'!$B:$N,13,FALSE)),"",VLOOKUP(CONCATENATE($A114,"_",T$2),'Reference data SID'!$B:$N,13,FALSE))</f>
        <v/>
      </c>
      <c r="U114" s="16" t="str">
        <f>IF(ISERROR(VLOOKUP(CONCATENATE($A114,"_",U$2),'Reference data SID'!$B:$N,13,FALSE)),"",VLOOKUP(CONCATENATE($A114,"_",U$2),'Reference data SID'!$B:$N,13,FALSE))</f>
        <v/>
      </c>
      <c r="V114" s="16" t="str">
        <f>IF(ISERROR(VLOOKUP(CONCATENATE($A114,"_",V$2),'Reference data SID'!$B:$N,13,FALSE)),"",VLOOKUP(CONCATENATE($A114,"_",V$2),'Reference data SID'!$B:$N,13,FALSE))</f>
        <v/>
      </c>
      <c r="W114" s="16" t="str">
        <f>IF(ISERROR(VLOOKUP(CONCATENATE($A114,"_",W$2),'Reference data SID'!$B:$N,13,FALSE)),"",VLOOKUP(CONCATENATE($A114,"_",W$2),'Reference data SID'!$B:$N,13,FALSE))</f>
        <v/>
      </c>
      <c r="X114" s="16" t="str">
        <f>IF(ISERROR(VLOOKUP(CONCATENATE($A114,"_",X$2),'Reference data SID'!$B:$N,13,FALSE)),"",VLOOKUP(CONCATENATE($A114,"_",X$2),'Reference data SID'!$B:$N,13,FALSE))</f>
        <v/>
      </c>
      <c r="Y114" s="17" t="str">
        <f>IF(ISERROR(VLOOKUP(CONCATENATE($A114,"_",Y$2),'Reference data SID'!$B:$N,13,FALSE)),"",VLOOKUP(CONCATENATE($A114,"_",Y$2),'Reference data SID'!$B:$N,13,FALSE))</f>
        <v>148240-87-3</v>
      </c>
      <c r="Z114" s="16" t="str">
        <f>IF(ISERROR(VLOOKUP(CONCATENATE($A114,"_",Z$2),'Reference data SID'!$B:$N,13,FALSE)),"",VLOOKUP(CONCATENATE($A114,"_",Z$2),'Reference data SID'!$B:$N,13,FALSE))</f>
        <v/>
      </c>
      <c r="AA114" s="16" t="str">
        <f>IF(ISERROR(VLOOKUP(CONCATENATE($A114,"_",AA$2),'Reference data SID'!$B:$N,13,FALSE)),"",VLOOKUP(CONCATENATE($A114,"_",AA$2),'Reference data SID'!$B:$N,13,FALSE))</f>
        <v/>
      </c>
      <c r="AB114" s="16" t="str">
        <f>IF(ISERROR(VLOOKUP(CONCATENATE($A114,"_",AB$2),'Reference data SID'!$B:$N,13,FALSE)),"",VLOOKUP(CONCATENATE($A114,"_",AB$2),'Reference data SID'!$B:$N,13,FALSE))</f>
        <v/>
      </c>
      <c r="AC114" s="16" t="str">
        <f>IF(ISERROR(VLOOKUP(CONCATENATE($A114,"_",AC$2),'Reference data SID'!$B:$N,13,FALSE)),"",VLOOKUP(CONCATENATE($A114,"_",AC$2),'Reference data SID'!$B:$N,13,FALSE))</f>
        <v/>
      </c>
      <c r="AD114" s="16" t="str">
        <f>IF(ISERROR(VLOOKUP(CONCATENATE($A114,"_",AD$2),'Reference data SID'!$B:$N,13,FALSE)),"",VLOOKUP(CONCATENATE($A114,"_",AD$2),'Reference data SID'!$B:$N,13,FALSE))</f>
        <v/>
      </c>
      <c r="AE114" s="16" t="str">
        <f>IF(ISERROR(VLOOKUP(CONCATENATE($A114,"_",AE$2),'Reference data SID'!$B:$N,13,FALSE)),"",VLOOKUP(CONCATENATE($A114,"_",AE$2),'Reference data SID'!$B:$N,13,FALSE))</f>
        <v/>
      </c>
      <c r="AF114" s="16" t="str">
        <f>IF(ISERROR(VLOOKUP(CONCATENATE($A114,"_",AF$2),'Reference data SID'!$B:$N,13,FALSE)),"",VLOOKUP(CONCATENATE($A114,"_",AF$2),'Reference data SID'!$B:$N,13,FALSE))</f>
        <v/>
      </c>
      <c r="AG114" s="16" t="str">
        <f>IF(ISERROR(VLOOKUP(CONCATENATE($A114,"_",AG$2),'Reference data SID'!$B:$N,13,FALSE)),"",VLOOKUP(CONCATENATE($A114,"_",AG$2),'Reference data SID'!$B:$N,13,FALSE))</f>
        <v/>
      </c>
      <c r="AH114" s="16" t="str">
        <f>IF(ISERROR(VLOOKUP(CONCATENATE($A114,"_",AH$2),'Reference data SID'!$B:$N,13,FALSE)),"",VLOOKUP(CONCATENATE($A114,"_",AH$2),'Reference data SID'!$B:$N,13,FALSE))</f>
        <v/>
      </c>
      <c r="AI114" s="16" t="str">
        <f>IF(ISERROR(VLOOKUP(CONCATENATE($A114,"_",AI$2),'Reference data SID'!$B:$N,13,FALSE)),"",VLOOKUP(CONCATENATE($A114,"_",AI$2),'Reference data SID'!$B:$N,13,FALSE))</f>
        <v/>
      </c>
      <c r="AJ114" s="16" t="str">
        <f>IF(ISERROR(VLOOKUP(CONCATENATE($A114,"_",AJ$2),'Reference data SID'!$B:$N,13,FALSE)),"",VLOOKUP(CONCATENATE($A114,"_",AJ$2),'Reference data SID'!$B:$N,13,FALSE))</f>
        <v/>
      </c>
      <c r="AK114" s="16" t="str">
        <f>IF(ISERROR(VLOOKUP(CONCATENATE($A114,"_",AK$2),'Reference data SID'!$B:$N,13,FALSE)),"",VLOOKUP(CONCATENATE($A114,"_",AK$2),'Reference data SID'!$B:$N,13,FALSE))</f>
        <v/>
      </c>
      <c r="AL114" s="16" t="str">
        <f>IF(ISERROR(VLOOKUP(CONCATENATE($A114,"_",AL$2),'Reference data SID'!$B:$N,13,FALSE)),"",VLOOKUP(CONCATENATE($A114,"_",AL$2),'Reference data SID'!$B:$N,13,FALSE))</f>
        <v/>
      </c>
      <c r="AM114" s="16" t="str">
        <f>IF(ISERROR(VLOOKUP(CONCATENATE($A114,"_",AM$2),'Reference data SID'!$B:$N,13,FALSE)),"",VLOOKUP(CONCATENATE($A114,"_",AM$2),'Reference data SID'!$B:$N,13,FALSE))</f>
        <v/>
      </c>
      <c r="AN114" s="16" t="str">
        <f>IF(ISERROR(VLOOKUP(CONCATENATE($A114,"_",AN$2),'Reference data SID'!$B:$N,13,FALSE)),"",VLOOKUP(CONCATENATE($A114,"_",AN$2),'Reference data SID'!$B:$N,13,FALSE))</f>
        <v/>
      </c>
      <c r="AO114" s="16" t="str">
        <f>IF(ISERROR(VLOOKUP(CONCATENATE($A114,"_",AO$2),'Reference data SID'!$B:$N,13,FALSE)),"",VLOOKUP(CONCATENATE($A114,"_",AO$2),'Reference data SID'!$B:$N,13,FALSE))</f>
        <v/>
      </c>
      <c r="AP114" s="16" t="str">
        <f>IF(ISERROR(VLOOKUP(CONCATENATE($A114,"_",AP$2),'Reference data SID'!$B:$N,13,FALSE)),"",VLOOKUP(CONCATENATE($A114,"_",AP$2),'Reference data SID'!$B:$N,13,FALSE))</f>
        <v/>
      </c>
      <c r="AQ114" s="16" t="str">
        <f>IF(ISERROR(VLOOKUP(CONCATENATE($A114,"_",AQ$2),'Reference data SID'!$B:$N,13,FALSE)),"",VLOOKUP(CONCATENATE($A114,"_",AQ$2),'Reference data SID'!$B:$N,13,FALSE))</f>
        <v/>
      </c>
      <c r="AR114" s="16" t="str">
        <f>IF(ISERROR(VLOOKUP(CONCATENATE($A114,"_",AR$2),'Reference data SID'!$B:$N,13,FALSE)),"",VLOOKUP(CONCATENATE($A114,"_",AR$2),'Reference data SID'!$B:$N,13,FALSE))</f>
        <v/>
      </c>
      <c r="AS114" s="16" t="str">
        <f>IF(ISERROR(VLOOKUP(CONCATENATE($A114,"_",AS$2),'Reference data SID'!$B:$N,13,FALSE)),"",VLOOKUP(CONCATENATE($A114,"_",AS$2),'Reference data SID'!$B:$N,13,FALSE))</f>
        <v/>
      </c>
      <c r="AT114" s="16" t="str">
        <f>IF(ISERROR(VLOOKUP(CONCATENATE($A114,"_",AT$2),'Reference data SID'!$B:$N,13,FALSE)),"",VLOOKUP(CONCATENATE($A114,"_",AT$2),'Reference data SID'!$B:$N,13,FALSE))</f>
        <v/>
      </c>
    </row>
    <row r="115" spans="1:46" x14ac:dyDescent="0.25">
      <c r="A115">
        <v>111</v>
      </c>
      <c r="B115" s="16" t="str">
        <f>IF(ISERROR(VLOOKUP(CONCATENATE($A115,"_",B$2),'Reference data SID'!$B:$N,13,FALSE)),"",VLOOKUP(CONCATENATE($A115,"_",B$2),'Reference data SID'!$B:$N,13,FALSE))</f>
        <v/>
      </c>
      <c r="C115" s="16" t="str">
        <f>IF(ISERROR(VLOOKUP(CONCATENATE($A115,"_",C$2),'Reference data SID'!$B:$N,13,FALSE)),"",VLOOKUP(CONCATENATE($A115,"_",C$2),'Reference data SID'!$B:$N,13,FALSE))</f>
        <v/>
      </c>
      <c r="D115" s="16" t="str">
        <f>IF(ISERROR(VLOOKUP(CONCATENATE($A115,"_",D$2),'Reference data SID'!$B:$N,13,FALSE)),"",VLOOKUP(CONCATENATE($A115,"_",D$2),'Reference data SID'!$B:$N,13,FALSE))</f>
        <v/>
      </c>
      <c r="E115" s="16" t="str">
        <f>IF(ISERROR(VLOOKUP(CONCATENATE($A115,"_",E$2),'Reference data SID'!$B:$N,13,FALSE)),"",VLOOKUP(CONCATENATE($A115,"_",E$2),'Reference data SID'!$B:$N,13,FALSE))</f>
        <v/>
      </c>
      <c r="F115" s="16" t="str">
        <f>IF(ISERROR(VLOOKUP(CONCATENATE($A115,"_",F$2),'Reference data SID'!$B:$N,13,FALSE)),"",VLOOKUP(CONCATENATE($A115,"_",F$2),'Reference data SID'!$B:$N,13,FALSE))</f>
        <v/>
      </c>
      <c r="G115" s="16" t="str">
        <f>IF(ISERROR(VLOOKUP(CONCATENATE($A115,"_",G$2),'Reference data SID'!$B:$N,13,FALSE)),"",VLOOKUP(CONCATENATE($A115,"_",G$2),'Reference data SID'!$B:$N,13,FALSE))</f>
        <v/>
      </c>
      <c r="H115" s="16" t="str">
        <f>IF(ISERROR(VLOOKUP(CONCATENATE($A115,"_",H$2),'Reference data SID'!$B:$N,13,FALSE)),"",VLOOKUP(CONCATENATE($A115,"_",H$2),'Reference data SID'!$B:$N,13,FALSE))</f>
        <v/>
      </c>
      <c r="I115" s="16" t="str">
        <f>IF(ISERROR(VLOOKUP(CONCATENATE($A115,"_",I$2),'Reference data SID'!$B:$N,13,FALSE)),"",VLOOKUP(CONCATENATE($A115,"_",I$2),'Reference data SID'!$B:$N,13,FALSE))</f>
        <v/>
      </c>
      <c r="J115" s="16" t="str">
        <f>IF(ISERROR(VLOOKUP(CONCATENATE($A115,"_",J$2),'Reference data SID'!$B:$N,13,FALSE)),"",VLOOKUP(CONCATENATE($A115,"_",J$2),'Reference data SID'!$B:$N,13,FALSE))</f>
        <v/>
      </c>
      <c r="K115" s="16" t="str">
        <f>IF(ISERROR(VLOOKUP(CONCATENATE($A115,"_",K$2),'Reference data SID'!$B:$N,13,FALSE)),"",VLOOKUP(CONCATENATE($A115,"_",K$2),'Reference data SID'!$B:$N,13,FALSE))</f>
        <v/>
      </c>
      <c r="L115" s="16" t="str">
        <f>IF(ISERROR(VLOOKUP(CONCATENATE($A115,"_",L$2),'Reference data SID'!$B:$N,13,FALSE)),"",VLOOKUP(CONCATENATE($A115,"_",L$2),'Reference data SID'!$B:$N,13,FALSE))</f>
        <v/>
      </c>
      <c r="M115" s="16" t="str">
        <f>IF(ISERROR(VLOOKUP(CONCATENATE($A115,"_",M$2),'Reference data SID'!$B:$N,13,FALSE)),"",VLOOKUP(CONCATENATE($A115,"_",M$2),'Reference data SID'!$B:$N,13,FALSE))</f>
        <v/>
      </c>
      <c r="N115" s="16" t="str">
        <f>IF(ISERROR(VLOOKUP(CONCATENATE($A115,"_",N$2),'Reference data SID'!$B:$N,13,FALSE)),"",VLOOKUP(CONCATENATE($A115,"_",N$2),'Reference data SID'!$B:$N,13,FALSE))</f>
        <v/>
      </c>
      <c r="O115" s="16" t="str">
        <f>IF(ISERROR(VLOOKUP(CONCATENATE($A115,"_",O$2),'Reference data SID'!$B:$N,13,FALSE)),"",VLOOKUP(CONCATENATE($A115,"_",O$2),'Reference data SID'!$B:$N,13,FALSE))</f>
        <v/>
      </c>
      <c r="P115" s="16" t="str">
        <f>IF(ISERROR(VLOOKUP(CONCATENATE($A115,"_",P$2),'Reference data SID'!$B:$N,13,FALSE)),"",VLOOKUP(CONCATENATE($A115,"_",P$2),'Reference data SID'!$B:$N,13,FALSE))</f>
        <v/>
      </c>
      <c r="Q115" s="16" t="str">
        <f>IF(ISERROR(VLOOKUP(CONCATENATE($A115,"_",Q$2),'Reference data SID'!$B:$N,13,FALSE)),"",VLOOKUP(CONCATENATE($A115,"_",Q$2),'Reference data SID'!$B:$N,13,FALSE))</f>
        <v/>
      </c>
      <c r="R115" s="16" t="str">
        <f>IF(ISERROR(VLOOKUP(CONCATENATE($A115,"_",R$2),'Reference data SID'!$B:$N,13,FALSE)),"",VLOOKUP(CONCATENATE($A115,"_",R$2),'Reference data SID'!$B:$N,13,FALSE))</f>
        <v/>
      </c>
      <c r="S115" s="16" t="str">
        <f>IF(ISERROR(VLOOKUP(CONCATENATE($A115,"_",S$2),'Reference data SID'!$B:$N,13,FALSE)),"",VLOOKUP(CONCATENATE($A115,"_",S$2),'Reference data SID'!$B:$N,13,FALSE))</f>
        <v/>
      </c>
      <c r="T115" s="16" t="str">
        <f>IF(ISERROR(VLOOKUP(CONCATENATE($A115,"_",T$2),'Reference data SID'!$B:$N,13,FALSE)),"",VLOOKUP(CONCATENATE($A115,"_",T$2),'Reference data SID'!$B:$N,13,FALSE))</f>
        <v/>
      </c>
      <c r="U115" s="16" t="str">
        <f>IF(ISERROR(VLOOKUP(CONCATENATE($A115,"_",U$2),'Reference data SID'!$B:$N,13,FALSE)),"",VLOOKUP(CONCATENATE($A115,"_",U$2),'Reference data SID'!$B:$N,13,FALSE))</f>
        <v/>
      </c>
      <c r="V115" s="16" t="str">
        <f>IF(ISERROR(VLOOKUP(CONCATENATE($A115,"_",V$2),'Reference data SID'!$B:$N,13,FALSE)),"",VLOOKUP(CONCATENATE($A115,"_",V$2),'Reference data SID'!$B:$N,13,FALSE))</f>
        <v/>
      </c>
      <c r="W115" s="16" t="str">
        <f>IF(ISERROR(VLOOKUP(CONCATENATE($A115,"_",W$2),'Reference data SID'!$B:$N,13,FALSE)),"",VLOOKUP(CONCATENATE($A115,"_",W$2),'Reference data SID'!$B:$N,13,FALSE))</f>
        <v/>
      </c>
      <c r="X115" s="16" t="str">
        <f>IF(ISERROR(VLOOKUP(CONCATENATE($A115,"_",X$2),'Reference data SID'!$B:$N,13,FALSE)),"",VLOOKUP(CONCATENATE($A115,"_",X$2),'Reference data SID'!$B:$N,13,FALSE))</f>
        <v/>
      </c>
      <c r="Y115" s="17" t="str">
        <f>IF(ISERROR(VLOOKUP(CONCATENATE($A115,"_",Y$2),'Reference data SID'!$B:$N,13,FALSE)),"",VLOOKUP(CONCATENATE($A115,"_",Y$2),'Reference data SID'!$B:$N,13,FALSE))</f>
        <v>148240-89-5</v>
      </c>
      <c r="Z115" s="16" t="str">
        <f>IF(ISERROR(VLOOKUP(CONCATENATE($A115,"_",Z$2),'Reference data SID'!$B:$N,13,FALSE)),"",VLOOKUP(CONCATENATE($A115,"_",Z$2),'Reference data SID'!$B:$N,13,FALSE))</f>
        <v/>
      </c>
      <c r="AA115" s="16" t="str">
        <f>IF(ISERROR(VLOOKUP(CONCATENATE($A115,"_",AA$2),'Reference data SID'!$B:$N,13,FALSE)),"",VLOOKUP(CONCATENATE($A115,"_",AA$2),'Reference data SID'!$B:$N,13,FALSE))</f>
        <v/>
      </c>
      <c r="AB115" s="16" t="str">
        <f>IF(ISERROR(VLOOKUP(CONCATENATE($A115,"_",AB$2),'Reference data SID'!$B:$N,13,FALSE)),"",VLOOKUP(CONCATENATE($A115,"_",AB$2),'Reference data SID'!$B:$N,13,FALSE))</f>
        <v/>
      </c>
      <c r="AC115" s="16" t="str">
        <f>IF(ISERROR(VLOOKUP(CONCATENATE($A115,"_",AC$2),'Reference data SID'!$B:$N,13,FALSE)),"",VLOOKUP(CONCATENATE($A115,"_",AC$2),'Reference data SID'!$B:$N,13,FALSE))</f>
        <v/>
      </c>
      <c r="AD115" s="16" t="str">
        <f>IF(ISERROR(VLOOKUP(CONCATENATE($A115,"_",AD$2),'Reference data SID'!$B:$N,13,FALSE)),"",VLOOKUP(CONCATENATE($A115,"_",AD$2),'Reference data SID'!$B:$N,13,FALSE))</f>
        <v/>
      </c>
      <c r="AE115" s="16" t="str">
        <f>IF(ISERROR(VLOOKUP(CONCATENATE($A115,"_",AE$2),'Reference data SID'!$B:$N,13,FALSE)),"",VLOOKUP(CONCATENATE($A115,"_",AE$2),'Reference data SID'!$B:$N,13,FALSE))</f>
        <v/>
      </c>
      <c r="AF115" s="16" t="str">
        <f>IF(ISERROR(VLOOKUP(CONCATENATE($A115,"_",AF$2),'Reference data SID'!$B:$N,13,FALSE)),"",VLOOKUP(CONCATENATE($A115,"_",AF$2),'Reference data SID'!$B:$N,13,FALSE))</f>
        <v/>
      </c>
      <c r="AG115" s="16" t="str">
        <f>IF(ISERROR(VLOOKUP(CONCATENATE($A115,"_",AG$2),'Reference data SID'!$B:$N,13,FALSE)),"",VLOOKUP(CONCATENATE($A115,"_",AG$2),'Reference data SID'!$B:$N,13,FALSE))</f>
        <v/>
      </c>
      <c r="AH115" s="16" t="str">
        <f>IF(ISERROR(VLOOKUP(CONCATENATE($A115,"_",AH$2),'Reference data SID'!$B:$N,13,FALSE)),"",VLOOKUP(CONCATENATE($A115,"_",AH$2),'Reference data SID'!$B:$N,13,FALSE))</f>
        <v/>
      </c>
      <c r="AI115" s="16" t="str">
        <f>IF(ISERROR(VLOOKUP(CONCATENATE($A115,"_",AI$2),'Reference data SID'!$B:$N,13,FALSE)),"",VLOOKUP(CONCATENATE($A115,"_",AI$2),'Reference data SID'!$B:$N,13,FALSE))</f>
        <v/>
      </c>
      <c r="AJ115" s="16" t="str">
        <f>IF(ISERROR(VLOOKUP(CONCATENATE($A115,"_",AJ$2),'Reference data SID'!$B:$N,13,FALSE)),"",VLOOKUP(CONCATENATE($A115,"_",AJ$2),'Reference data SID'!$B:$N,13,FALSE))</f>
        <v/>
      </c>
      <c r="AK115" s="16" t="str">
        <f>IF(ISERROR(VLOOKUP(CONCATENATE($A115,"_",AK$2),'Reference data SID'!$B:$N,13,FALSE)),"",VLOOKUP(CONCATENATE($A115,"_",AK$2),'Reference data SID'!$B:$N,13,FALSE))</f>
        <v/>
      </c>
      <c r="AL115" s="16" t="str">
        <f>IF(ISERROR(VLOOKUP(CONCATENATE($A115,"_",AL$2),'Reference data SID'!$B:$N,13,FALSE)),"",VLOOKUP(CONCATENATE($A115,"_",AL$2),'Reference data SID'!$B:$N,13,FALSE))</f>
        <v/>
      </c>
      <c r="AM115" s="16" t="str">
        <f>IF(ISERROR(VLOOKUP(CONCATENATE($A115,"_",AM$2),'Reference data SID'!$B:$N,13,FALSE)),"",VLOOKUP(CONCATENATE($A115,"_",AM$2),'Reference data SID'!$B:$N,13,FALSE))</f>
        <v/>
      </c>
      <c r="AN115" s="16" t="str">
        <f>IF(ISERROR(VLOOKUP(CONCATENATE($A115,"_",AN$2),'Reference data SID'!$B:$N,13,FALSE)),"",VLOOKUP(CONCATENATE($A115,"_",AN$2),'Reference data SID'!$B:$N,13,FALSE))</f>
        <v/>
      </c>
      <c r="AO115" s="16" t="str">
        <f>IF(ISERROR(VLOOKUP(CONCATENATE($A115,"_",AO$2),'Reference data SID'!$B:$N,13,FALSE)),"",VLOOKUP(CONCATENATE($A115,"_",AO$2),'Reference data SID'!$B:$N,13,FALSE))</f>
        <v/>
      </c>
      <c r="AP115" s="16" t="str">
        <f>IF(ISERROR(VLOOKUP(CONCATENATE($A115,"_",AP$2),'Reference data SID'!$B:$N,13,FALSE)),"",VLOOKUP(CONCATENATE($A115,"_",AP$2),'Reference data SID'!$B:$N,13,FALSE))</f>
        <v/>
      </c>
      <c r="AQ115" s="16" t="str">
        <f>IF(ISERROR(VLOOKUP(CONCATENATE($A115,"_",AQ$2),'Reference data SID'!$B:$N,13,FALSE)),"",VLOOKUP(CONCATENATE($A115,"_",AQ$2),'Reference data SID'!$B:$N,13,FALSE))</f>
        <v/>
      </c>
      <c r="AR115" s="16" t="str">
        <f>IF(ISERROR(VLOOKUP(CONCATENATE($A115,"_",AR$2),'Reference data SID'!$B:$N,13,FALSE)),"",VLOOKUP(CONCATENATE($A115,"_",AR$2),'Reference data SID'!$B:$N,13,FALSE))</f>
        <v/>
      </c>
      <c r="AS115" s="16" t="str">
        <f>IF(ISERROR(VLOOKUP(CONCATENATE($A115,"_",AS$2),'Reference data SID'!$B:$N,13,FALSE)),"",VLOOKUP(CONCATENATE($A115,"_",AS$2),'Reference data SID'!$B:$N,13,FALSE))</f>
        <v/>
      </c>
      <c r="AT115" s="16" t="str">
        <f>IF(ISERROR(VLOOKUP(CONCATENATE($A115,"_",AT$2),'Reference data SID'!$B:$N,13,FALSE)),"",VLOOKUP(CONCATENATE($A115,"_",AT$2),'Reference data SID'!$B:$N,13,FALSE))</f>
        <v/>
      </c>
    </row>
    <row r="116" spans="1:46" x14ac:dyDescent="0.25">
      <c r="A116">
        <v>112</v>
      </c>
      <c r="B116" s="16" t="str">
        <f>IF(ISERROR(VLOOKUP(CONCATENATE($A116,"_",B$2),'Reference data SID'!$B:$N,13,FALSE)),"",VLOOKUP(CONCATENATE($A116,"_",B$2),'Reference data SID'!$B:$N,13,FALSE))</f>
        <v/>
      </c>
      <c r="C116" s="16" t="str">
        <f>IF(ISERROR(VLOOKUP(CONCATENATE($A116,"_",C$2),'Reference data SID'!$B:$N,13,FALSE)),"",VLOOKUP(CONCATENATE($A116,"_",C$2),'Reference data SID'!$B:$N,13,FALSE))</f>
        <v/>
      </c>
      <c r="D116" s="16" t="str">
        <f>IF(ISERROR(VLOOKUP(CONCATENATE($A116,"_",D$2),'Reference data SID'!$B:$N,13,FALSE)),"",VLOOKUP(CONCATENATE($A116,"_",D$2),'Reference data SID'!$B:$N,13,FALSE))</f>
        <v/>
      </c>
      <c r="E116" s="16" t="str">
        <f>IF(ISERROR(VLOOKUP(CONCATENATE($A116,"_",E$2),'Reference data SID'!$B:$N,13,FALSE)),"",VLOOKUP(CONCATENATE($A116,"_",E$2),'Reference data SID'!$B:$N,13,FALSE))</f>
        <v/>
      </c>
      <c r="F116" s="16" t="str">
        <f>IF(ISERROR(VLOOKUP(CONCATENATE($A116,"_",F$2),'Reference data SID'!$B:$N,13,FALSE)),"",VLOOKUP(CONCATENATE($A116,"_",F$2),'Reference data SID'!$B:$N,13,FALSE))</f>
        <v/>
      </c>
      <c r="G116" s="16" t="str">
        <f>IF(ISERROR(VLOOKUP(CONCATENATE($A116,"_",G$2),'Reference data SID'!$B:$N,13,FALSE)),"",VLOOKUP(CONCATENATE($A116,"_",G$2),'Reference data SID'!$B:$N,13,FALSE))</f>
        <v/>
      </c>
      <c r="H116" s="16" t="str">
        <f>IF(ISERROR(VLOOKUP(CONCATENATE($A116,"_",H$2),'Reference data SID'!$B:$N,13,FALSE)),"",VLOOKUP(CONCATENATE($A116,"_",H$2),'Reference data SID'!$B:$N,13,FALSE))</f>
        <v/>
      </c>
      <c r="I116" s="16" t="str">
        <f>IF(ISERROR(VLOOKUP(CONCATENATE($A116,"_",I$2),'Reference data SID'!$B:$N,13,FALSE)),"",VLOOKUP(CONCATENATE($A116,"_",I$2),'Reference data SID'!$B:$N,13,FALSE))</f>
        <v/>
      </c>
      <c r="J116" s="16" t="str">
        <f>IF(ISERROR(VLOOKUP(CONCATENATE($A116,"_",J$2),'Reference data SID'!$B:$N,13,FALSE)),"",VLOOKUP(CONCATENATE($A116,"_",J$2),'Reference data SID'!$B:$N,13,FALSE))</f>
        <v/>
      </c>
      <c r="K116" s="16" t="str">
        <f>IF(ISERROR(VLOOKUP(CONCATENATE($A116,"_",K$2),'Reference data SID'!$B:$N,13,FALSE)),"",VLOOKUP(CONCATENATE($A116,"_",K$2),'Reference data SID'!$B:$N,13,FALSE))</f>
        <v/>
      </c>
      <c r="L116" s="16" t="str">
        <f>IF(ISERROR(VLOOKUP(CONCATENATE($A116,"_",L$2),'Reference data SID'!$B:$N,13,FALSE)),"",VLOOKUP(CONCATENATE($A116,"_",L$2),'Reference data SID'!$B:$N,13,FALSE))</f>
        <v/>
      </c>
      <c r="M116" s="16" t="str">
        <f>IF(ISERROR(VLOOKUP(CONCATENATE($A116,"_",M$2),'Reference data SID'!$B:$N,13,FALSE)),"",VLOOKUP(CONCATENATE($A116,"_",M$2),'Reference data SID'!$B:$N,13,FALSE))</f>
        <v/>
      </c>
      <c r="N116" s="16" t="str">
        <f>IF(ISERROR(VLOOKUP(CONCATENATE($A116,"_",N$2),'Reference data SID'!$B:$N,13,FALSE)),"",VLOOKUP(CONCATENATE($A116,"_",N$2),'Reference data SID'!$B:$N,13,FALSE))</f>
        <v/>
      </c>
      <c r="O116" s="16" t="str">
        <f>IF(ISERROR(VLOOKUP(CONCATENATE($A116,"_",O$2),'Reference data SID'!$B:$N,13,FALSE)),"",VLOOKUP(CONCATENATE($A116,"_",O$2),'Reference data SID'!$B:$N,13,FALSE))</f>
        <v/>
      </c>
      <c r="P116" s="16" t="str">
        <f>IF(ISERROR(VLOOKUP(CONCATENATE($A116,"_",P$2),'Reference data SID'!$B:$N,13,FALSE)),"",VLOOKUP(CONCATENATE($A116,"_",P$2),'Reference data SID'!$B:$N,13,FALSE))</f>
        <v/>
      </c>
      <c r="Q116" s="16" t="str">
        <f>IF(ISERROR(VLOOKUP(CONCATENATE($A116,"_",Q$2),'Reference data SID'!$B:$N,13,FALSE)),"",VLOOKUP(CONCATENATE($A116,"_",Q$2),'Reference data SID'!$B:$N,13,FALSE))</f>
        <v/>
      </c>
      <c r="R116" s="16" t="str">
        <f>IF(ISERROR(VLOOKUP(CONCATENATE($A116,"_",R$2),'Reference data SID'!$B:$N,13,FALSE)),"",VLOOKUP(CONCATENATE($A116,"_",R$2),'Reference data SID'!$B:$N,13,FALSE))</f>
        <v/>
      </c>
      <c r="S116" s="16" t="str">
        <f>IF(ISERROR(VLOOKUP(CONCATENATE($A116,"_",S$2),'Reference data SID'!$B:$N,13,FALSE)),"",VLOOKUP(CONCATENATE($A116,"_",S$2),'Reference data SID'!$B:$N,13,FALSE))</f>
        <v/>
      </c>
      <c r="T116" s="16" t="str">
        <f>IF(ISERROR(VLOOKUP(CONCATENATE($A116,"_",T$2),'Reference data SID'!$B:$N,13,FALSE)),"",VLOOKUP(CONCATENATE($A116,"_",T$2),'Reference data SID'!$B:$N,13,FALSE))</f>
        <v/>
      </c>
      <c r="U116" s="16" t="str">
        <f>IF(ISERROR(VLOOKUP(CONCATENATE($A116,"_",U$2),'Reference data SID'!$B:$N,13,FALSE)),"",VLOOKUP(CONCATENATE($A116,"_",U$2),'Reference data SID'!$B:$N,13,FALSE))</f>
        <v/>
      </c>
      <c r="V116" s="16" t="str">
        <f>IF(ISERROR(VLOOKUP(CONCATENATE($A116,"_",V$2),'Reference data SID'!$B:$N,13,FALSE)),"",VLOOKUP(CONCATENATE($A116,"_",V$2),'Reference data SID'!$B:$N,13,FALSE))</f>
        <v/>
      </c>
      <c r="W116" s="16" t="str">
        <f>IF(ISERROR(VLOOKUP(CONCATENATE($A116,"_",W$2),'Reference data SID'!$B:$N,13,FALSE)),"",VLOOKUP(CONCATENATE($A116,"_",W$2),'Reference data SID'!$B:$N,13,FALSE))</f>
        <v/>
      </c>
      <c r="X116" s="16" t="str">
        <f>IF(ISERROR(VLOOKUP(CONCATENATE($A116,"_",X$2),'Reference data SID'!$B:$N,13,FALSE)),"",VLOOKUP(CONCATENATE($A116,"_",X$2),'Reference data SID'!$B:$N,13,FALSE))</f>
        <v/>
      </c>
      <c r="Y116" s="17" t="str">
        <f>IF(ISERROR(VLOOKUP(CONCATENATE($A116,"_",Y$2),'Reference data SID'!$B:$N,13,FALSE)),"",VLOOKUP(CONCATENATE($A116,"_",Y$2),'Reference data SID'!$B:$N,13,FALSE))</f>
        <v>15166-06-0</v>
      </c>
      <c r="Z116" s="16" t="str">
        <f>IF(ISERROR(VLOOKUP(CONCATENATE($A116,"_",Z$2),'Reference data SID'!$B:$N,13,FALSE)),"",VLOOKUP(CONCATENATE($A116,"_",Z$2),'Reference data SID'!$B:$N,13,FALSE))</f>
        <v/>
      </c>
      <c r="AA116" s="16" t="str">
        <f>IF(ISERROR(VLOOKUP(CONCATENATE($A116,"_",AA$2),'Reference data SID'!$B:$N,13,FALSE)),"",VLOOKUP(CONCATENATE($A116,"_",AA$2),'Reference data SID'!$B:$N,13,FALSE))</f>
        <v/>
      </c>
      <c r="AB116" s="16" t="str">
        <f>IF(ISERROR(VLOOKUP(CONCATENATE($A116,"_",AB$2),'Reference data SID'!$B:$N,13,FALSE)),"",VLOOKUP(CONCATENATE($A116,"_",AB$2),'Reference data SID'!$B:$N,13,FALSE))</f>
        <v/>
      </c>
      <c r="AC116" s="16" t="str">
        <f>IF(ISERROR(VLOOKUP(CONCATENATE($A116,"_",AC$2),'Reference data SID'!$B:$N,13,FALSE)),"",VLOOKUP(CONCATENATE($A116,"_",AC$2),'Reference data SID'!$B:$N,13,FALSE))</f>
        <v/>
      </c>
      <c r="AD116" s="16" t="str">
        <f>IF(ISERROR(VLOOKUP(CONCATENATE($A116,"_",AD$2),'Reference data SID'!$B:$N,13,FALSE)),"",VLOOKUP(CONCATENATE($A116,"_",AD$2),'Reference data SID'!$B:$N,13,FALSE))</f>
        <v/>
      </c>
      <c r="AE116" s="16" t="str">
        <f>IF(ISERROR(VLOOKUP(CONCATENATE($A116,"_",AE$2),'Reference data SID'!$B:$N,13,FALSE)),"",VLOOKUP(CONCATENATE($A116,"_",AE$2),'Reference data SID'!$B:$N,13,FALSE))</f>
        <v/>
      </c>
      <c r="AF116" s="16" t="str">
        <f>IF(ISERROR(VLOOKUP(CONCATENATE($A116,"_",AF$2),'Reference data SID'!$B:$N,13,FALSE)),"",VLOOKUP(CONCATENATE($A116,"_",AF$2),'Reference data SID'!$B:$N,13,FALSE))</f>
        <v/>
      </c>
      <c r="AG116" s="16" t="str">
        <f>IF(ISERROR(VLOOKUP(CONCATENATE($A116,"_",AG$2),'Reference data SID'!$B:$N,13,FALSE)),"",VLOOKUP(CONCATENATE($A116,"_",AG$2),'Reference data SID'!$B:$N,13,FALSE))</f>
        <v/>
      </c>
      <c r="AH116" s="16" t="str">
        <f>IF(ISERROR(VLOOKUP(CONCATENATE($A116,"_",AH$2),'Reference data SID'!$B:$N,13,FALSE)),"",VLOOKUP(CONCATENATE($A116,"_",AH$2),'Reference data SID'!$B:$N,13,FALSE))</f>
        <v/>
      </c>
      <c r="AI116" s="16" t="str">
        <f>IF(ISERROR(VLOOKUP(CONCATENATE($A116,"_",AI$2),'Reference data SID'!$B:$N,13,FALSE)),"",VLOOKUP(CONCATENATE($A116,"_",AI$2),'Reference data SID'!$B:$N,13,FALSE))</f>
        <v/>
      </c>
      <c r="AJ116" s="16" t="str">
        <f>IF(ISERROR(VLOOKUP(CONCATENATE($A116,"_",AJ$2),'Reference data SID'!$B:$N,13,FALSE)),"",VLOOKUP(CONCATENATE($A116,"_",AJ$2),'Reference data SID'!$B:$N,13,FALSE))</f>
        <v/>
      </c>
      <c r="AK116" s="16" t="str">
        <f>IF(ISERROR(VLOOKUP(CONCATENATE($A116,"_",AK$2),'Reference data SID'!$B:$N,13,FALSE)),"",VLOOKUP(CONCATENATE($A116,"_",AK$2),'Reference data SID'!$B:$N,13,FALSE))</f>
        <v/>
      </c>
      <c r="AL116" s="16" t="str">
        <f>IF(ISERROR(VLOOKUP(CONCATENATE($A116,"_",AL$2),'Reference data SID'!$B:$N,13,FALSE)),"",VLOOKUP(CONCATENATE($A116,"_",AL$2),'Reference data SID'!$B:$N,13,FALSE))</f>
        <v/>
      </c>
      <c r="AM116" s="16" t="str">
        <f>IF(ISERROR(VLOOKUP(CONCATENATE($A116,"_",AM$2),'Reference data SID'!$B:$N,13,FALSE)),"",VLOOKUP(CONCATENATE($A116,"_",AM$2),'Reference data SID'!$B:$N,13,FALSE))</f>
        <v/>
      </c>
      <c r="AN116" s="16" t="str">
        <f>IF(ISERROR(VLOOKUP(CONCATENATE($A116,"_",AN$2),'Reference data SID'!$B:$N,13,FALSE)),"",VLOOKUP(CONCATENATE($A116,"_",AN$2),'Reference data SID'!$B:$N,13,FALSE))</f>
        <v/>
      </c>
      <c r="AO116" s="16" t="str">
        <f>IF(ISERROR(VLOOKUP(CONCATENATE($A116,"_",AO$2),'Reference data SID'!$B:$N,13,FALSE)),"",VLOOKUP(CONCATENATE($A116,"_",AO$2),'Reference data SID'!$B:$N,13,FALSE))</f>
        <v/>
      </c>
      <c r="AP116" s="16" t="str">
        <f>IF(ISERROR(VLOOKUP(CONCATENATE($A116,"_",AP$2),'Reference data SID'!$B:$N,13,FALSE)),"",VLOOKUP(CONCATENATE($A116,"_",AP$2),'Reference data SID'!$B:$N,13,FALSE))</f>
        <v/>
      </c>
      <c r="AQ116" s="16" t="str">
        <f>IF(ISERROR(VLOOKUP(CONCATENATE($A116,"_",AQ$2),'Reference data SID'!$B:$N,13,FALSE)),"",VLOOKUP(CONCATENATE($A116,"_",AQ$2),'Reference data SID'!$B:$N,13,FALSE))</f>
        <v/>
      </c>
      <c r="AR116" s="16" t="str">
        <f>IF(ISERROR(VLOOKUP(CONCATENATE($A116,"_",AR$2),'Reference data SID'!$B:$N,13,FALSE)),"",VLOOKUP(CONCATENATE($A116,"_",AR$2),'Reference data SID'!$B:$N,13,FALSE))</f>
        <v/>
      </c>
      <c r="AS116" s="16" t="str">
        <f>IF(ISERROR(VLOOKUP(CONCATENATE($A116,"_",AS$2),'Reference data SID'!$B:$N,13,FALSE)),"",VLOOKUP(CONCATENATE($A116,"_",AS$2),'Reference data SID'!$B:$N,13,FALSE))</f>
        <v/>
      </c>
      <c r="AT116" s="16" t="str">
        <f>IF(ISERROR(VLOOKUP(CONCATENATE($A116,"_",AT$2),'Reference data SID'!$B:$N,13,FALSE)),"",VLOOKUP(CONCATENATE($A116,"_",AT$2),'Reference data SID'!$B:$N,13,FALSE))</f>
        <v/>
      </c>
    </row>
    <row r="117" spans="1:46" x14ac:dyDescent="0.25">
      <c r="A117">
        <v>113</v>
      </c>
      <c r="B117" s="16" t="str">
        <f>IF(ISERROR(VLOOKUP(CONCATENATE($A117,"_",B$2),'Reference data SID'!$B:$N,13,FALSE)),"",VLOOKUP(CONCATENATE($A117,"_",B$2),'Reference data SID'!$B:$N,13,FALSE))</f>
        <v/>
      </c>
      <c r="C117" s="16" t="str">
        <f>IF(ISERROR(VLOOKUP(CONCATENATE($A117,"_",C$2),'Reference data SID'!$B:$N,13,FALSE)),"",VLOOKUP(CONCATENATE($A117,"_",C$2),'Reference data SID'!$B:$N,13,FALSE))</f>
        <v/>
      </c>
      <c r="D117" s="16" t="str">
        <f>IF(ISERROR(VLOOKUP(CONCATENATE($A117,"_",D$2),'Reference data SID'!$B:$N,13,FALSE)),"",VLOOKUP(CONCATENATE($A117,"_",D$2),'Reference data SID'!$B:$N,13,FALSE))</f>
        <v/>
      </c>
      <c r="E117" s="16" t="str">
        <f>IF(ISERROR(VLOOKUP(CONCATENATE($A117,"_",E$2),'Reference data SID'!$B:$N,13,FALSE)),"",VLOOKUP(CONCATENATE($A117,"_",E$2),'Reference data SID'!$B:$N,13,FALSE))</f>
        <v/>
      </c>
      <c r="F117" s="16" t="str">
        <f>IF(ISERROR(VLOOKUP(CONCATENATE($A117,"_",F$2),'Reference data SID'!$B:$N,13,FALSE)),"",VLOOKUP(CONCATENATE($A117,"_",F$2),'Reference data SID'!$B:$N,13,FALSE))</f>
        <v/>
      </c>
      <c r="G117" s="16" t="str">
        <f>IF(ISERROR(VLOOKUP(CONCATENATE($A117,"_",G$2),'Reference data SID'!$B:$N,13,FALSE)),"",VLOOKUP(CONCATENATE($A117,"_",G$2),'Reference data SID'!$B:$N,13,FALSE))</f>
        <v/>
      </c>
      <c r="H117" s="16" t="str">
        <f>IF(ISERROR(VLOOKUP(CONCATENATE($A117,"_",H$2),'Reference data SID'!$B:$N,13,FALSE)),"",VLOOKUP(CONCATENATE($A117,"_",H$2),'Reference data SID'!$B:$N,13,FALSE))</f>
        <v/>
      </c>
      <c r="I117" s="16" t="str">
        <f>IF(ISERROR(VLOOKUP(CONCATENATE($A117,"_",I$2),'Reference data SID'!$B:$N,13,FALSE)),"",VLOOKUP(CONCATENATE($A117,"_",I$2),'Reference data SID'!$B:$N,13,FALSE))</f>
        <v/>
      </c>
      <c r="J117" s="16" t="str">
        <f>IF(ISERROR(VLOOKUP(CONCATENATE($A117,"_",J$2),'Reference data SID'!$B:$N,13,FALSE)),"",VLOOKUP(CONCATENATE($A117,"_",J$2),'Reference data SID'!$B:$N,13,FALSE))</f>
        <v/>
      </c>
      <c r="K117" s="16" t="str">
        <f>IF(ISERROR(VLOOKUP(CONCATENATE($A117,"_",K$2),'Reference data SID'!$B:$N,13,FALSE)),"",VLOOKUP(CONCATENATE($A117,"_",K$2),'Reference data SID'!$B:$N,13,FALSE))</f>
        <v/>
      </c>
      <c r="L117" s="16" t="str">
        <f>IF(ISERROR(VLOOKUP(CONCATENATE($A117,"_",L$2),'Reference data SID'!$B:$N,13,FALSE)),"",VLOOKUP(CONCATENATE($A117,"_",L$2),'Reference data SID'!$B:$N,13,FALSE))</f>
        <v/>
      </c>
      <c r="M117" s="16" t="str">
        <f>IF(ISERROR(VLOOKUP(CONCATENATE($A117,"_",M$2),'Reference data SID'!$B:$N,13,FALSE)),"",VLOOKUP(CONCATENATE($A117,"_",M$2),'Reference data SID'!$B:$N,13,FALSE))</f>
        <v/>
      </c>
      <c r="N117" s="16" t="str">
        <f>IF(ISERROR(VLOOKUP(CONCATENATE($A117,"_",N$2),'Reference data SID'!$B:$N,13,FALSE)),"",VLOOKUP(CONCATENATE($A117,"_",N$2),'Reference data SID'!$B:$N,13,FALSE))</f>
        <v/>
      </c>
      <c r="O117" s="16" t="str">
        <f>IF(ISERROR(VLOOKUP(CONCATENATE($A117,"_",O$2),'Reference data SID'!$B:$N,13,FALSE)),"",VLOOKUP(CONCATENATE($A117,"_",O$2),'Reference data SID'!$B:$N,13,FALSE))</f>
        <v/>
      </c>
      <c r="P117" s="16" t="str">
        <f>IF(ISERROR(VLOOKUP(CONCATENATE($A117,"_",P$2),'Reference data SID'!$B:$N,13,FALSE)),"",VLOOKUP(CONCATENATE($A117,"_",P$2),'Reference data SID'!$B:$N,13,FALSE))</f>
        <v/>
      </c>
      <c r="Q117" s="16" t="str">
        <f>IF(ISERROR(VLOOKUP(CONCATENATE($A117,"_",Q$2),'Reference data SID'!$B:$N,13,FALSE)),"",VLOOKUP(CONCATENATE($A117,"_",Q$2),'Reference data SID'!$B:$N,13,FALSE))</f>
        <v/>
      </c>
      <c r="R117" s="16" t="str">
        <f>IF(ISERROR(VLOOKUP(CONCATENATE($A117,"_",R$2),'Reference data SID'!$B:$N,13,FALSE)),"",VLOOKUP(CONCATENATE($A117,"_",R$2),'Reference data SID'!$B:$N,13,FALSE))</f>
        <v/>
      </c>
      <c r="S117" s="16" t="str">
        <f>IF(ISERROR(VLOOKUP(CONCATENATE($A117,"_",S$2),'Reference data SID'!$B:$N,13,FALSE)),"",VLOOKUP(CONCATENATE($A117,"_",S$2),'Reference data SID'!$B:$N,13,FALSE))</f>
        <v/>
      </c>
      <c r="T117" s="16" t="str">
        <f>IF(ISERROR(VLOOKUP(CONCATENATE($A117,"_",T$2),'Reference data SID'!$B:$N,13,FALSE)),"",VLOOKUP(CONCATENATE($A117,"_",T$2),'Reference data SID'!$B:$N,13,FALSE))</f>
        <v/>
      </c>
      <c r="U117" s="16" t="str">
        <f>IF(ISERROR(VLOOKUP(CONCATENATE($A117,"_",U$2),'Reference data SID'!$B:$N,13,FALSE)),"",VLOOKUP(CONCATENATE($A117,"_",U$2),'Reference data SID'!$B:$N,13,FALSE))</f>
        <v/>
      </c>
      <c r="V117" s="16" t="str">
        <f>IF(ISERROR(VLOOKUP(CONCATENATE($A117,"_",V$2),'Reference data SID'!$B:$N,13,FALSE)),"",VLOOKUP(CONCATENATE($A117,"_",V$2),'Reference data SID'!$B:$N,13,FALSE))</f>
        <v/>
      </c>
      <c r="W117" s="16" t="str">
        <f>IF(ISERROR(VLOOKUP(CONCATENATE($A117,"_",W$2),'Reference data SID'!$B:$N,13,FALSE)),"",VLOOKUP(CONCATENATE($A117,"_",W$2),'Reference data SID'!$B:$N,13,FALSE))</f>
        <v/>
      </c>
      <c r="X117" s="16" t="str">
        <f>IF(ISERROR(VLOOKUP(CONCATENATE($A117,"_",X$2),'Reference data SID'!$B:$N,13,FALSE)),"",VLOOKUP(CONCATENATE($A117,"_",X$2),'Reference data SID'!$B:$N,13,FALSE))</f>
        <v/>
      </c>
      <c r="Y117" s="17" t="str">
        <f>IF(ISERROR(VLOOKUP(CONCATENATE($A117,"_",Y$2),'Reference data SID'!$B:$N,13,FALSE)),"",VLOOKUP(CONCATENATE($A117,"_",Y$2),'Reference data SID'!$B:$N,13,FALSE))</f>
        <v>15715-47-6</v>
      </c>
      <c r="Z117" s="16" t="str">
        <f>IF(ISERROR(VLOOKUP(CONCATENATE($A117,"_",Z$2),'Reference data SID'!$B:$N,13,FALSE)),"",VLOOKUP(CONCATENATE($A117,"_",Z$2),'Reference data SID'!$B:$N,13,FALSE))</f>
        <v/>
      </c>
      <c r="AA117" s="16" t="str">
        <f>IF(ISERROR(VLOOKUP(CONCATENATE($A117,"_",AA$2),'Reference data SID'!$B:$N,13,FALSE)),"",VLOOKUP(CONCATENATE($A117,"_",AA$2),'Reference data SID'!$B:$N,13,FALSE))</f>
        <v/>
      </c>
      <c r="AB117" s="16" t="str">
        <f>IF(ISERROR(VLOOKUP(CONCATENATE($A117,"_",AB$2),'Reference data SID'!$B:$N,13,FALSE)),"",VLOOKUP(CONCATENATE($A117,"_",AB$2),'Reference data SID'!$B:$N,13,FALSE))</f>
        <v/>
      </c>
      <c r="AC117" s="16" t="str">
        <f>IF(ISERROR(VLOOKUP(CONCATENATE($A117,"_",AC$2),'Reference data SID'!$B:$N,13,FALSE)),"",VLOOKUP(CONCATENATE($A117,"_",AC$2),'Reference data SID'!$B:$N,13,FALSE))</f>
        <v/>
      </c>
      <c r="AD117" s="16" t="str">
        <f>IF(ISERROR(VLOOKUP(CONCATENATE($A117,"_",AD$2),'Reference data SID'!$B:$N,13,FALSE)),"",VLOOKUP(CONCATENATE($A117,"_",AD$2),'Reference data SID'!$B:$N,13,FALSE))</f>
        <v/>
      </c>
      <c r="AE117" s="16" t="str">
        <f>IF(ISERROR(VLOOKUP(CONCATENATE($A117,"_",AE$2),'Reference data SID'!$B:$N,13,FALSE)),"",VLOOKUP(CONCATENATE($A117,"_",AE$2),'Reference data SID'!$B:$N,13,FALSE))</f>
        <v/>
      </c>
      <c r="AF117" s="16" t="str">
        <f>IF(ISERROR(VLOOKUP(CONCATENATE($A117,"_",AF$2),'Reference data SID'!$B:$N,13,FALSE)),"",VLOOKUP(CONCATENATE($A117,"_",AF$2),'Reference data SID'!$B:$N,13,FALSE))</f>
        <v/>
      </c>
      <c r="AG117" s="16" t="str">
        <f>IF(ISERROR(VLOOKUP(CONCATENATE($A117,"_",AG$2),'Reference data SID'!$B:$N,13,FALSE)),"",VLOOKUP(CONCATENATE($A117,"_",AG$2),'Reference data SID'!$B:$N,13,FALSE))</f>
        <v/>
      </c>
      <c r="AH117" s="16" t="str">
        <f>IF(ISERROR(VLOOKUP(CONCATENATE($A117,"_",AH$2),'Reference data SID'!$B:$N,13,FALSE)),"",VLOOKUP(CONCATENATE($A117,"_",AH$2),'Reference data SID'!$B:$N,13,FALSE))</f>
        <v/>
      </c>
      <c r="AI117" s="16" t="str">
        <f>IF(ISERROR(VLOOKUP(CONCATENATE($A117,"_",AI$2),'Reference data SID'!$B:$N,13,FALSE)),"",VLOOKUP(CONCATENATE($A117,"_",AI$2),'Reference data SID'!$B:$N,13,FALSE))</f>
        <v/>
      </c>
      <c r="AJ117" s="16" t="str">
        <f>IF(ISERROR(VLOOKUP(CONCATENATE($A117,"_",AJ$2),'Reference data SID'!$B:$N,13,FALSE)),"",VLOOKUP(CONCATENATE($A117,"_",AJ$2),'Reference data SID'!$B:$N,13,FALSE))</f>
        <v/>
      </c>
      <c r="AK117" s="16" t="str">
        <f>IF(ISERROR(VLOOKUP(CONCATENATE($A117,"_",AK$2),'Reference data SID'!$B:$N,13,FALSE)),"",VLOOKUP(CONCATENATE($A117,"_",AK$2),'Reference data SID'!$B:$N,13,FALSE))</f>
        <v/>
      </c>
      <c r="AL117" s="16" t="str">
        <f>IF(ISERROR(VLOOKUP(CONCATENATE($A117,"_",AL$2),'Reference data SID'!$B:$N,13,FALSE)),"",VLOOKUP(CONCATENATE($A117,"_",AL$2),'Reference data SID'!$B:$N,13,FALSE))</f>
        <v/>
      </c>
      <c r="AM117" s="16" t="str">
        <f>IF(ISERROR(VLOOKUP(CONCATENATE($A117,"_",AM$2),'Reference data SID'!$B:$N,13,FALSE)),"",VLOOKUP(CONCATENATE($A117,"_",AM$2),'Reference data SID'!$B:$N,13,FALSE))</f>
        <v/>
      </c>
      <c r="AN117" s="16" t="str">
        <f>IF(ISERROR(VLOOKUP(CONCATENATE($A117,"_",AN$2),'Reference data SID'!$B:$N,13,FALSE)),"",VLOOKUP(CONCATENATE($A117,"_",AN$2),'Reference data SID'!$B:$N,13,FALSE))</f>
        <v/>
      </c>
      <c r="AO117" s="16" t="str">
        <f>IF(ISERROR(VLOOKUP(CONCATENATE($A117,"_",AO$2),'Reference data SID'!$B:$N,13,FALSE)),"",VLOOKUP(CONCATENATE($A117,"_",AO$2),'Reference data SID'!$B:$N,13,FALSE))</f>
        <v/>
      </c>
      <c r="AP117" s="16" t="str">
        <f>IF(ISERROR(VLOOKUP(CONCATENATE($A117,"_",AP$2),'Reference data SID'!$B:$N,13,FALSE)),"",VLOOKUP(CONCATENATE($A117,"_",AP$2),'Reference data SID'!$B:$N,13,FALSE))</f>
        <v/>
      </c>
      <c r="AQ117" s="16" t="str">
        <f>IF(ISERROR(VLOOKUP(CONCATENATE($A117,"_",AQ$2),'Reference data SID'!$B:$N,13,FALSE)),"",VLOOKUP(CONCATENATE($A117,"_",AQ$2),'Reference data SID'!$B:$N,13,FALSE))</f>
        <v/>
      </c>
      <c r="AR117" s="16" t="str">
        <f>IF(ISERROR(VLOOKUP(CONCATENATE($A117,"_",AR$2),'Reference data SID'!$B:$N,13,FALSE)),"",VLOOKUP(CONCATENATE($A117,"_",AR$2),'Reference data SID'!$B:$N,13,FALSE))</f>
        <v/>
      </c>
      <c r="AS117" s="16" t="str">
        <f>IF(ISERROR(VLOOKUP(CONCATENATE($A117,"_",AS$2),'Reference data SID'!$B:$N,13,FALSE)),"",VLOOKUP(CONCATENATE($A117,"_",AS$2),'Reference data SID'!$B:$N,13,FALSE))</f>
        <v/>
      </c>
      <c r="AT117" s="16" t="str">
        <f>IF(ISERROR(VLOOKUP(CONCATENATE($A117,"_",AT$2),'Reference data SID'!$B:$N,13,FALSE)),"",VLOOKUP(CONCATENATE($A117,"_",AT$2),'Reference data SID'!$B:$N,13,FALSE))</f>
        <v/>
      </c>
    </row>
    <row r="118" spans="1:46" x14ac:dyDescent="0.25">
      <c r="A118">
        <v>114</v>
      </c>
      <c r="B118" s="16" t="str">
        <f>IF(ISERROR(VLOOKUP(CONCATENATE($A118,"_",B$2),'Reference data SID'!$B:$N,13,FALSE)),"",VLOOKUP(CONCATENATE($A118,"_",B$2),'Reference data SID'!$B:$N,13,FALSE))</f>
        <v/>
      </c>
      <c r="C118" s="16" t="str">
        <f>IF(ISERROR(VLOOKUP(CONCATENATE($A118,"_",C$2),'Reference data SID'!$B:$N,13,FALSE)),"",VLOOKUP(CONCATENATE($A118,"_",C$2),'Reference data SID'!$B:$N,13,FALSE))</f>
        <v/>
      </c>
      <c r="D118" s="16" t="str">
        <f>IF(ISERROR(VLOOKUP(CONCATENATE($A118,"_",D$2),'Reference data SID'!$B:$N,13,FALSE)),"",VLOOKUP(CONCATENATE($A118,"_",D$2),'Reference data SID'!$B:$N,13,FALSE))</f>
        <v/>
      </c>
      <c r="E118" s="16" t="str">
        <f>IF(ISERROR(VLOOKUP(CONCATENATE($A118,"_",E$2),'Reference data SID'!$B:$N,13,FALSE)),"",VLOOKUP(CONCATENATE($A118,"_",E$2),'Reference data SID'!$B:$N,13,FALSE))</f>
        <v/>
      </c>
      <c r="F118" s="16" t="str">
        <f>IF(ISERROR(VLOOKUP(CONCATENATE($A118,"_",F$2),'Reference data SID'!$B:$N,13,FALSE)),"",VLOOKUP(CONCATENATE($A118,"_",F$2),'Reference data SID'!$B:$N,13,FALSE))</f>
        <v/>
      </c>
      <c r="G118" s="16" t="str">
        <f>IF(ISERROR(VLOOKUP(CONCATENATE($A118,"_",G$2),'Reference data SID'!$B:$N,13,FALSE)),"",VLOOKUP(CONCATENATE($A118,"_",G$2),'Reference data SID'!$B:$N,13,FALSE))</f>
        <v/>
      </c>
      <c r="H118" s="16" t="str">
        <f>IF(ISERROR(VLOOKUP(CONCATENATE($A118,"_",H$2),'Reference data SID'!$B:$N,13,FALSE)),"",VLOOKUP(CONCATENATE($A118,"_",H$2),'Reference data SID'!$B:$N,13,FALSE))</f>
        <v/>
      </c>
      <c r="I118" s="16" t="str">
        <f>IF(ISERROR(VLOOKUP(CONCATENATE($A118,"_",I$2),'Reference data SID'!$B:$N,13,FALSE)),"",VLOOKUP(CONCATENATE($A118,"_",I$2),'Reference data SID'!$B:$N,13,FALSE))</f>
        <v/>
      </c>
      <c r="J118" s="16" t="str">
        <f>IF(ISERROR(VLOOKUP(CONCATENATE($A118,"_",J$2),'Reference data SID'!$B:$N,13,FALSE)),"",VLOOKUP(CONCATENATE($A118,"_",J$2),'Reference data SID'!$B:$N,13,FALSE))</f>
        <v/>
      </c>
      <c r="K118" s="16" t="str">
        <f>IF(ISERROR(VLOOKUP(CONCATENATE($A118,"_",K$2),'Reference data SID'!$B:$N,13,FALSE)),"",VLOOKUP(CONCATENATE($A118,"_",K$2),'Reference data SID'!$B:$N,13,FALSE))</f>
        <v/>
      </c>
      <c r="L118" s="16" t="str">
        <f>IF(ISERROR(VLOOKUP(CONCATENATE($A118,"_",L$2),'Reference data SID'!$B:$N,13,FALSE)),"",VLOOKUP(CONCATENATE($A118,"_",L$2),'Reference data SID'!$B:$N,13,FALSE))</f>
        <v/>
      </c>
      <c r="M118" s="16" t="str">
        <f>IF(ISERROR(VLOOKUP(CONCATENATE($A118,"_",M$2),'Reference data SID'!$B:$N,13,FALSE)),"",VLOOKUP(CONCATENATE($A118,"_",M$2),'Reference data SID'!$B:$N,13,FALSE))</f>
        <v/>
      </c>
      <c r="N118" s="16" t="str">
        <f>IF(ISERROR(VLOOKUP(CONCATENATE($A118,"_",N$2),'Reference data SID'!$B:$N,13,FALSE)),"",VLOOKUP(CONCATENATE($A118,"_",N$2),'Reference data SID'!$B:$N,13,FALSE))</f>
        <v/>
      </c>
      <c r="O118" s="16" t="str">
        <f>IF(ISERROR(VLOOKUP(CONCATENATE($A118,"_",O$2),'Reference data SID'!$B:$N,13,FALSE)),"",VLOOKUP(CONCATENATE($A118,"_",O$2),'Reference data SID'!$B:$N,13,FALSE))</f>
        <v/>
      </c>
      <c r="P118" s="16" t="str">
        <f>IF(ISERROR(VLOOKUP(CONCATENATE($A118,"_",P$2),'Reference data SID'!$B:$N,13,FALSE)),"",VLOOKUP(CONCATENATE($A118,"_",P$2),'Reference data SID'!$B:$N,13,FALSE))</f>
        <v/>
      </c>
      <c r="Q118" s="16" t="str">
        <f>IF(ISERROR(VLOOKUP(CONCATENATE($A118,"_",Q$2),'Reference data SID'!$B:$N,13,FALSE)),"",VLOOKUP(CONCATENATE($A118,"_",Q$2),'Reference data SID'!$B:$N,13,FALSE))</f>
        <v/>
      </c>
      <c r="R118" s="16" t="str">
        <f>IF(ISERROR(VLOOKUP(CONCATENATE($A118,"_",R$2),'Reference data SID'!$B:$N,13,FALSE)),"",VLOOKUP(CONCATENATE($A118,"_",R$2),'Reference data SID'!$B:$N,13,FALSE))</f>
        <v/>
      </c>
      <c r="S118" s="16" t="str">
        <f>IF(ISERROR(VLOOKUP(CONCATENATE($A118,"_",S$2),'Reference data SID'!$B:$N,13,FALSE)),"",VLOOKUP(CONCATENATE($A118,"_",S$2),'Reference data SID'!$B:$N,13,FALSE))</f>
        <v/>
      </c>
      <c r="T118" s="16" t="str">
        <f>IF(ISERROR(VLOOKUP(CONCATENATE($A118,"_",T$2),'Reference data SID'!$B:$N,13,FALSE)),"",VLOOKUP(CONCATENATE($A118,"_",T$2),'Reference data SID'!$B:$N,13,FALSE))</f>
        <v/>
      </c>
      <c r="U118" s="16" t="str">
        <f>IF(ISERROR(VLOOKUP(CONCATENATE($A118,"_",U$2),'Reference data SID'!$B:$N,13,FALSE)),"",VLOOKUP(CONCATENATE($A118,"_",U$2),'Reference data SID'!$B:$N,13,FALSE))</f>
        <v/>
      </c>
      <c r="V118" s="16" t="str">
        <f>IF(ISERROR(VLOOKUP(CONCATENATE($A118,"_",V$2),'Reference data SID'!$B:$N,13,FALSE)),"",VLOOKUP(CONCATENATE($A118,"_",V$2),'Reference data SID'!$B:$N,13,FALSE))</f>
        <v/>
      </c>
      <c r="W118" s="16" t="str">
        <f>IF(ISERROR(VLOOKUP(CONCATENATE($A118,"_",W$2),'Reference data SID'!$B:$N,13,FALSE)),"",VLOOKUP(CONCATENATE($A118,"_",W$2),'Reference data SID'!$B:$N,13,FALSE))</f>
        <v/>
      </c>
      <c r="X118" s="16" t="str">
        <f>IF(ISERROR(VLOOKUP(CONCATENATE($A118,"_",X$2),'Reference data SID'!$B:$N,13,FALSE)),"",VLOOKUP(CONCATENATE($A118,"_",X$2),'Reference data SID'!$B:$N,13,FALSE))</f>
        <v/>
      </c>
      <c r="Y118" s="17" t="str">
        <f>IF(ISERROR(VLOOKUP(CONCATENATE($A118,"_",Y$2),'Reference data SID'!$B:$N,13,FALSE)),"",VLOOKUP(CONCATENATE($A118,"_",Y$2),'Reference data SID'!$B:$N,13,FALSE))</f>
        <v>15739-82-9</v>
      </c>
      <c r="Z118" s="16" t="str">
        <f>IF(ISERROR(VLOOKUP(CONCATENATE($A118,"_",Z$2),'Reference data SID'!$B:$N,13,FALSE)),"",VLOOKUP(CONCATENATE($A118,"_",Z$2),'Reference data SID'!$B:$N,13,FALSE))</f>
        <v/>
      </c>
      <c r="AA118" s="16" t="str">
        <f>IF(ISERROR(VLOOKUP(CONCATENATE($A118,"_",AA$2),'Reference data SID'!$B:$N,13,FALSE)),"",VLOOKUP(CONCATENATE($A118,"_",AA$2),'Reference data SID'!$B:$N,13,FALSE))</f>
        <v/>
      </c>
      <c r="AB118" s="16" t="str">
        <f>IF(ISERROR(VLOOKUP(CONCATENATE($A118,"_",AB$2),'Reference data SID'!$B:$N,13,FALSE)),"",VLOOKUP(CONCATENATE($A118,"_",AB$2),'Reference data SID'!$B:$N,13,FALSE))</f>
        <v/>
      </c>
      <c r="AC118" s="16" t="str">
        <f>IF(ISERROR(VLOOKUP(CONCATENATE($A118,"_",AC$2),'Reference data SID'!$B:$N,13,FALSE)),"",VLOOKUP(CONCATENATE($A118,"_",AC$2),'Reference data SID'!$B:$N,13,FALSE))</f>
        <v/>
      </c>
      <c r="AD118" s="16" t="str">
        <f>IF(ISERROR(VLOOKUP(CONCATENATE($A118,"_",AD$2),'Reference data SID'!$B:$N,13,FALSE)),"",VLOOKUP(CONCATENATE($A118,"_",AD$2),'Reference data SID'!$B:$N,13,FALSE))</f>
        <v/>
      </c>
      <c r="AE118" s="16" t="str">
        <f>IF(ISERROR(VLOOKUP(CONCATENATE($A118,"_",AE$2),'Reference data SID'!$B:$N,13,FALSE)),"",VLOOKUP(CONCATENATE($A118,"_",AE$2),'Reference data SID'!$B:$N,13,FALSE))</f>
        <v/>
      </c>
      <c r="AF118" s="16" t="str">
        <f>IF(ISERROR(VLOOKUP(CONCATENATE($A118,"_",AF$2),'Reference data SID'!$B:$N,13,FALSE)),"",VLOOKUP(CONCATENATE($A118,"_",AF$2),'Reference data SID'!$B:$N,13,FALSE))</f>
        <v/>
      </c>
      <c r="AG118" s="16" t="str">
        <f>IF(ISERROR(VLOOKUP(CONCATENATE($A118,"_",AG$2),'Reference data SID'!$B:$N,13,FALSE)),"",VLOOKUP(CONCATENATE($A118,"_",AG$2),'Reference data SID'!$B:$N,13,FALSE))</f>
        <v/>
      </c>
      <c r="AH118" s="16" t="str">
        <f>IF(ISERROR(VLOOKUP(CONCATENATE($A118,"_",AH$2),'Reference data SID'!$B:$N,13,FALSE)),"",VLOOKUP(CONCATENATE($A118,"_",AH$2),'Reference data SID'!$B:$N,13,FALSE))</f>
        <v/>
      </c>
      <c r="AI118" s="16" t="str">
        <f>IF(ISERROR(VLOOKUP(CONCATENATE($A118,"_",AI$2),'Reference data SID'!$B:$N,13,FALSE)),"",VLOOKUP(CONCATENATE($A118,"_",AI$2),'Reference data SID'!$B:$N,13,FALSE))</f>
        <v/>
      </c>
      <c r="AJ118" s="16" t="str">
        <f>IF(ISERROR(VLOOKUP(CONCATENATE($A118,"_",AJ$2),'Reference data SID'!$B:$N,13,FALSE)),"",VLOOKUP(CONCATENATE($A118,"_",AJ$2),'Reference data SID'!$B:$N,13,FALSE))</f>
        <v/>
      </c>
      <c r="AK118" s="16" t="str">
        <f>IF(ISERROR(VLOOKUP(CONCATENATE($A118,"_",AK$2),'Reference data SID'!$B:$N,13,FALSE)),"",VLOOKUP(CONCATENATE($A118,"_",AK$2),'Reference data SID'!$B:$N,13,FALSE))</f>
        <v/>
      </c>
      <c r="AL118" s="16" t="str">
        <f>IF(ISERROR(VLOOKUP(CONCATENATE($A118,"_",AL$2),'Reference data SID'!$B:$N,13,FALSE)),"",VLOOKUP(CONCATENATE($A118,"_",AL$2),'Reference data SID'!$B:$N,13,FALSE))</f>
        <v/>
      </c>
      <c r="AM118" s="16" t="str">
        <f>IF(ISERROR(VLOOKUP(CONCATENATE($A118,"_",AM$2),'Reference data SID'!$B:$N,13,FALSE)),"",VLOOKUP(CONCATENATE($A118,"_",AM$2),'Reference data SID'!$B:$N,13,FALSE))</f>
        <v/>
      </c>
      <c r="AN118" s="16" t="str">
        <f>IF(ISERROR(VLOOKUP(CONCATENATE($A118,"_",AN$2),'Reference data SID'!$B:$N,13,FALSE)),"",VLOOKUP(CONCATENATE($A118,"_",AN$2),'Reference data SID'!$B:$N,13,FALSE))</f>
        <v/>
      </c>
      <c r="AO118" s="16" t="str">
        <f>IF(ISERROR(VLOOKUP(CONCATENATE($A118,"_",AO$2),'Reference data SID'!$B:$N,13,FALSE)),"",VLOOKUP(CONCATENATE($A118,"_",AO$2),'Reference data SID'!$B:$N,13,FALSE))</f>
        <v/>
      </c>
      <c r="AP118" s="16" t="str">
        <f>IF(ISERROR(VLOOKUP(CONCATENATE($A118,"_",AP$2),'Reference data SID'!$B:$N,13,FALSE)),"",VLOOKUP(CONCATENATE($A118,"_",AP$2),'Reference data SID'!$B:$N,13,FALSE))</f>
        <v/>
      </c>
      <c r="AQ118" s="16" t="str">
        <f>IF(ISERROR(VLOOKUP(CONCATENATE($A118,"_",AQ$2),'Reference data SID'!$B:$N,13,FALSE)),"",VLOOKUP(CONCATENATE($A118,"_",AQ$2),'Reference data SID'!$B:$N,13,FALSE))</f>
        <v/>
      </c>
      <c r="AR118" s="16" t="str">
        <f>IF(ISERROR(VLOOKUP(CONCATENATE($A118,"_",AR$2),'Reference data SID'!$B:$N,13,FALSE)),"",VLOOKUP(CONCATENATE($A118,"_",AR$2),'Reference data SID'!$B:$N,13,FALSE))</f>
        <v/>
      </c>
      <c r="AS118" s="16" t="str">
        <f>IF(ISERROR(VLOOKUP(CONCATENATE($A118,"_",AS$2),'Reference data SID'!$B:$N,13,FALSE)),"",VLOOKUP(CONCATENATE($A118,"_",AS$2),'Reference data SID'!$B:$N,13,FALSE))</f>
        <v/>
      </c>
      <c r="AT118" s="16" t="str">
        <f>IF(ISERROR(VLOOKUP(CONCATENATE($A118,"_",AT$2),'Reference data SID'!$B:$N,13,FALSE)),"",VLOOKUP(CONCATENATE($A118,"_",AT$2),'Reference data SID'!$B:$N,13,FALSE))</f>
        <v/>
      </c>
    </row>
    <row r="119" spans="1:46" x14ac:dyDescent="0.25">
      <c r="A119">
        <v>115</v>
      </c>
      <c r="B119" s="16" t="str">
        <f>IF(ISERROR(VLOOKUP(CONCATENATE($A119,"_",B$2),'Reference data SID'!$B:$N,13,FALSE)),"",VLOOKUP(CONCATENATE($A119,"_",B$2),'Reference data SID'!$B:$N,13,FALSE))</f>
        <v/>
      </c>
      <c r="C119" s="16" t="str">
        <f>IF(ISERROR(VLOOKUP(CONCATENATE($A119,"_",C$2),'Reference data SID'!$B:$N,13,FALSE)),"",VLOOKUP(CONCATENATE($A119,"_",C$2),'Reference data SID'!$B:$N,13,FALSE))</f>
        <v/>
      </c>
      <c r="D119" s="16" t="str">
        <f>IF(ISERROR(VLOOKUP(CONCATENATE($A119,"_",D$2),'Reference data SID'!$B:$N,13,FALSE)),"",VLOOKUP(CONCATENATE($A119,"_",D$2),'Reference data SID'!$B:$N,13,FALSE))</f>
        <v/>
      </c>
      <c r="E119" s="16" t="str">
        <f>IF(ISERROR(VLOOKUP(CONCATENATE($A119,"_",E$2),'Reference data SID'!$B:$N,13,FALSE)),"",VLOOKUP(CONCATENATE($A119,"_",E$2),'Reference data SID'!$B:$N,13,FALSE))</f>
        <v/>
      </c>
      <c r="F119" s="16" t="str">
        <f>IF(ISERROR(VLOOKUP(CONCATENATE($A119,"_",F$2),'Reference data SID'!$B:$N,13,FALSE)),"",VLOOKUP(CONCATENATE($A119,"_",F$2),'Reference data SID'!$B:$N,13,FALSE))</f>
        <v/>
      </c>
      <c r="G119" s="16" t="str">
        <f>IF(ISERROR(VLOOKUP(CONCATENATE($A119,"_",G$2),'Reference data SID'!$B:$N,13,FALSE)),"",VLOOKUP(CONCATENATE($A119,"_",G$2),'Reference data SID'!$B:$N,13,FALSE))</f>
        <v/>
      </c>
      <c r="H119" s="16" t="str">
        <f>IF(ISERROR(VLOOKUP(CONCATENATE($A119,"_",H$2),'Reference data SID'!$B:$N,13,FALSE)),"",VLOOKUP(CONCATENATE($A119,"_",H$2),'Reference data SID'!$B:$N,13,FALSE))</f>
        <v/>
      </c>
      <c r="I119" s="16" t="str">
        <f>IF(ISERROR(VLOOKUP(CONCATENATE($A119,"_",I$2),'Reference data SID'!$B:$N,13,FALSE)),"",VLOOKUP(CONCATENATE($A119,"_",I$2),'Reference data SID'!$B:$N,13,FALSE))</f>
        <v/>
      </c>
      <c r="J119" s="16" t="str">
        <f>IF(ISERROR(VLOOKUP(CONCATENATE($A119,"_",J$2),'Reference data SID'!$B:$N,13,FALSE)),"",VLOOKUP(CONCATENATE($A119,"_",J$2),'Reference data SID'!$B:$N,13,FALSE))</f>
        <v/>
      </c>
      <c r="K119" s="16" t="str">
        <f>IF(ISERROR(VLOOKUP(CONCATENATE($A119,"_",K$2),'Reference data SID'!$B:$N,13,FALSE)),"",VLOOKUP(CONCATENATE($A119,"_",K$2),'Reference data SID'!$B:$N,13,FALSE))</f>
        <v/>
      </c>
      <c r="L119" s="16" t="str">
        <f>IF(ISERROR(VLOOKUP(CONCATENATE($A119,"_",L$2),'Reference data SID'!$B:$N,13,FALSE)),"",VLOOKUP(CONCATENATE($A119,"_",L$2),'Reference data SID'!$B:$N,13,FALSE))</f>
        <v/>
      </c>
      <c r="M119" s="16" t="str">
        <f>IF(ISERROR(VLOOKUP(CONCATENATE($A119,"_",M$2),'Reference data SID'!$B:$N,13,FALSE)),"",VLOOKUP(CONCATENATE($A119,"_",M$2),'Reference data SID'!$B:$N,13,FALSE))</f>
        <v/>
      </c>
      <c r="N119" s="16" t="str">
        <f>IF(ISERROR(VLOOKUP(CONCATENATE($A119,"_",N$2),'Reference data SID'!$B:$N,13,FALSE)),"",VLOOKUP(CONCATENATE($A119,"_",N$2),'Reference data SID'!$B:$N,13,FALSE))</f>
        <v/>
      </c>
      <c r="O119" s="16" t="str">
        <f>IF(ISERROR(VLOOKUP(CONCATENATE($A119,"_",O$2),'Reference data SID'!$B:$N,13,FALSE)),"",VLOOKUP(CONCATENATE($A119,"_",O$2),'Reference data SID'!$B:$N,13,FALSE))</f>
        <v/>
      </c>
      <c r="P119" s="16" t="str">
        <f>IF(ISERROR(VLOOKUP(CONCATENATE($A119,"_",P$2),'Reference data SID'!$B:$N,13,FALSE)),"",VLOOKUP(CONCATENATE($A119,"_",P$2),'Reference data SID'!$B:$N,13,FALSE))</f>
        <v/>
      </c>
      <c r="Q119" s="16" t="str">
        <f>IF(ISERROR(VLOOKUP(CONCATENATE($A119,"_",Q$2),'Reference data SID'!$B:$N,13,FALSE)),"",VLOOKUP(CONCATENATE($A119,"_",Q$2),'Reference data SID'!$B:$N,13,FALSE))</f>
        <v/>
      </c>
      <c r="R119" s="16" t="str">
        <f>IF(ISERROR(VLOOKUP(CONCATENATE($A119,"_",R$2),'Reference data SID'!$B:$N,13,FALSE)),"",VLOOKUP(CONCATENATE($A119,"_",R$2),'Reference data SID'!$B:$N,13,FALSE))</f>
        <v/>
      </c>
      <c r="S119" s="16" t="str">
        <f>IF(ISERROR(VLOOKUP(CONCATENATE($A119,"_",S$2),'Reference data SID'!$B:$N,13,FALSE)),"",VLOOKUP(CONCATENATE($A119,"_",S$2),'Reference data SID'!$B:$N,13,FALSE))</f>
        <v/>
      </c>
      <c r="T119" s="16" t="str">
        <f>IF(ISERROR(VLOOKUP(CONCATENATE($A119,"_",T$2),'Reference data SID'!$B:$N,13,FALSE)),"",VLOOKUP(CONCATENATE($A119,"_",T$2),'Reference data SID'!$B:$N,13,FALSE))</f>
        <v/>
      </c>
      <c r="U119" s="16" t="str">
        <f>IF(ISERROR(VLOOKUP(CONCATENATE($A119,"_",U$2),'Reference data SID'!$B:$N,13,FALSE)),"",VLOOKUP(CONCATENATE($A119,"_",U$2),'Reference data SID'!$B:$N,13,FALSE))</f>
        <v/>
      </c>
      <c r="V119" s="16" t="str">
        <f>IF(ISERROR(VLOOKUP(CONCATENATE($A119,"_",V$2),'Reference data SID'!$B:$N,13,FALSE)),"",VLOOKUP(CONCATENATE($A119,"_",V$2),'Reference data SID'!$B:$N,13,FALSE))</f>
        <v/>
      </c>
      <c r="W119" s="16" t="str">
        <f>IF(ISERROR(VLOOKUP(CONCATENATE($A119,"_",W$2),'Reference data SID'!$B:$N,13,FALSE)),"",VLOOKUP(CONCATENATE($A119,"_",W$2),'Reference data SID'!$B:$N,13,FALSE))</f>
        <v/>
      </c>
      <c r="X119" s="16" t="str">
        <f>IF(ISERROR(VLOOKUP(CONCATENATE($A119,"_",X$2),'Reference data SID'!$B:$N,13,FALSE)),"",VLOOKUP(CONCATENATE($A119,"_",X$2),'Reference data SID'!$B:$N,13,FALSE))</f>
        <v/>
      </c>
      <c r="Y119" s="17" t="str">
        <f>IF(ISERROR(VLOOKUP(CONCATENATE($A119,"_",Y$2),'Reference data SID'!$B:$N,13,FALSE)),"",VLOOKUP(CONCATENATE($A119,"_",Y$2),'Reference data SID'!$B:$N,13,FALSE))</f>
        <v>18017-22-6</v>
      </c>
      <c r="Z119" s="16" t="str">
        <f>IF(ISERROR(VLOOKUP(CONCATENATE($A119,"_",Z$2),'Reference data SID'!$B:$N,13,FALSE)),"",VLOOKUP(CONCATENATE($A119,"_",Z$2),'Reference data SID'!$B:$N,13,FALSE))</f>
        <v/>
      </c>
      <c r="AA119" s="16" t="str">
        <f>IF(ISERROR(VLOOKUP(CONCATENATE($A119,"_",AA$2),'Reference data SID'!$B:$N,13,FALSE)),"",VLOOKUP(CONCATENATE($A119,"_",AA$2),'Reference data SID'!$B:$N,13,FALSE))</f>
        <v/>
      </c>
      <c r="AB119" s="16" t="str">
        <f>IF(ISERROR(VLOOKUP(CONCATENATE($A119,"_",AB$2),'Reference data SID'!$B:$N,13,FALSE)),"",VLOOKUP(CONCATENATE($A119,"_",AB$2),'Reference data SID'!$B:$N,13,FALSE))</f>
        <v/>
      </c>
      <c r="AC119" s="16" t="str">
        <f>IF(ISERROR(VLOOKUP(CONCATENATE($A119,"_",AC$2),'Reference data SID'!$B:$N,13,FALSE)),"",VLOOKUP(CONCATENATE($A119,"_",AC$2),'Reference data SID'!$B:$N,13,FALSE))</f>
        <v/>
      </c>
      <c r="AD119" s="16" t="str">
        <f>IF(ISERROR(VLOOKUP(CONCATENATE($A119,"_",AD$2),'Reference data SID'!$B:$N,13,FALSE)),"",VLOOKUP(CONCATENATE($A119,"_",AD$2),'Reference data SID'!$B:$N,13,FALSE))</f>
        <v/>
      </c>
      <c r="AE119" s="16" t="str">
        <f>IF(ISERROR(VLOOKUP(CONCATENATE($A119,"_",AE$2),'Reference data SID'!$B:$N,13,FALSE)),"",VLOOKUP(CONCATENATE($A119,"_",AE$2),'Reference data SID'!$B:$N,13,FALSE))</f>
        <v/>
      </c>
      <c r="AF119" s="16" t="str">
        <f>IF(ISERROR(VLOOKUP(CONCATENATE($A119,"_",AF$2),'Reference data SID'!$B:$N,13,FALSE)),"",VLOOKUP(CONCATENATE($A119,"_",AF$2),'Reference data SID'!$B:$N,13,FALSE))</f>
        <v/>
      </c>
      <c r="AG119" s="16" t="str">
        <f>IF(ISERROR(VLOOKUP(CONCATENATE($A119,"_",AG$2),'Reference data SID'!$B:$N,13,FALSE)),"",VLOOKUP(CONCATENATE($A119,"_",AG$2),'Reference data SID'!$B:$N,13,FALSE))</f>
        <v/>
      </c>
      <c r="AH119" s="16" t="str">
        <f>IF(ISERROR(VLOOKUP(CONCATENATE($A119,"_",AH$2),'Reference data SID'!$B:$N,13,FALSE)),"",VLOOKUP(CONCATENATE($A119,"_",AH$2),'Reference data SID'!$B:$N,13,FALSE))</f>
        <v/>
      </c>
      <c r="AI119" s="16" t="str">
        <f>IF(ISERROR(VLOOKUP(CONCATENATE($A119,"_",AI$2),'Reference data SID'!$B:$N,13,FALSE)),"",VLOOKUP(CONCATENATE($A119,"_",AI$2),'Reference data SID'!$B:$N,13,FALSE))</f>
        <v/>
      </c>
      <c r="AJ119" s="16" t="str">
        <f>IF(ISERROR(VLOOKUP(CONCATENATE($A119,"_",AJ$2),'Reference data SID'!$B:$N,13,FALSE)),"",VLOOKUP(CONCATENATE($A119,"_",AJ$2),'Reference data SID'!$B:$N,13,FALSE))</f>
        <v/>
      </c>
      <c r="AK119" s="16" t="str">
        <f>IF(ISERROR(VLOOKUP(CONCATENATE($A119,"_",AK$2),'Reference data SID'!$B:$N,13,FALSE)),"",VLOOKUP(CONCATENATE($A119,"_",AK$2),'Reference data SID'!$B:$N,13,FALSE))</f>
        <v/>
      </c>
      <c r="AL119" s="16" t="str">
        <f>IF(ISERROR(VLOOKUP(CONCATENATE($A119,"_",AL$2),'Reference data SID'!$B:$N,13,FALSE)),"",VLOOKUP(CONCATENATE($A119,"_",AL$2),'Reference data SID'!$B:$N,13,FALSE))</f>
        <v/>
      </c>
      <c r="AM119" s="16" t="str">
        <f>IF(ISERROR(VLOOKUP(CONCATENATE($A119,"_",AM$2),'Reference data SID'!$B:$N,13,FALSE)),"",VLOOKUP(CONCATENATE($A119,"_",AM$2),'Reference data SID'!$B:$N,13,FALSE))</f>
        <v/>
      </c>
      <c r="AN119" s="16" t="str">
        <f>IF(ISERROR(VLOOKUP(CONCATENATE($A119,"_",AN$2),'Reference data SID'!$B:$N,13,FALSE)),"",VLOOKUP(CONCATENATE($A119,"_",AN$2),'Reference data SID'!$B:$N,13,FALSE))</f>
        <v/>
      </c>
      <c r="AO119" s="16" t="str">
        <f>IF(ISERROR(VLOOKUP(CONCATENATE($A119,"_",AO$2),'Reference data SID'!$B:$N,13,FALSE)),"",VLOOKUP(CONCATENATE($A119,"_",AO$2),'Reference data SID'!$B:$N,13,FALSE))</f>
        <v/>
      </c>
      <c r="AP119" s="16" t="str">
        <f>IF(ISERROR(VLOOKUP(CONCATENATE($A119,"_",AP$2),'Reference data SID'!$B:$N,13,FALSE)),"",VLOOKUP(CONCATENATE($A119,"_",AP$2),'Reference data SID'!$B:$N,13,FALSE))</f>
        <v/>
      </c>
      <c r="AQ119" s="16" t="str">
        <f>IF(ISERROR(VLOOKUP(CONCATENATE($A119,"_",AQ$2),'Reference data SID'!$B:$N,13,FALSE)),"",VLOOKUP(CONCATENATE($A119,"_",AQ$2),'Reference data SID'!$B:$N,13,FALSE))</f>
        <v/>
      </c>
      <c r="AR119" s="16" t="str">
        <f>IF(ISERROR(VLOOKUP(CONCATENATE($A119,"_",AR$2),'Reference data SID'!$B:$N,13,FALSE)),"",VLOOKUP(CONCATENATE($A119,"_",AR$2),'Reference data SID'!$B:$N,13,FALSE))</f>
        <v/>
      </c>
      <c r="AS119" s="16" t="str">
        <f>IF(ISERROR(VLOOKUP(CONCATENATE($A119,"_",AS$2),'Reference data SID'!$B:$N,13,FALSE)),"",VLOOKUP(CONCATENATE($A119,"_",AS$2),'Reference data SID'!$B:$N,13,FALSE))</f>
        <v/>
      </c>
      <c r="AT119" s="16" t="str">
        <f>IF(ISERROR(VLOOKUP(CONCATENATE($A119,"_",AT$2),'Reference data SID'!$B:$N,13,FALSE)),"",VLOOKUP(CONCATENATE($A119,"_",AT$2),'Reference data SID'!$B:$N,13,FALSE))</f>
        <v/>
      </c>
    </row>
    <row r="120" spans="1:46" x14ac:dyDescent="0.25">
      <c r="A120">
        <v>116</v>
      </c>
      <c r="B120" s="16" t="str">
        <f>IF(ISERROR(VLOOKUP(CONCATENATE($A120,"_",B$2),'Reference data SID'!$B:$N,13,FALSE)),"",VLOOKUP(CONCATENATE($A120,"_",B$2),'Reference data SID'!$B:$N,13,FALSE))</f>
        <v/>
      </c>
      <c r="C120" s="16" t="str">
        <f>IF(ISERROR(VLOOKUP(CONCATENATE($A120,"_",C$2),'Reference data SID'!$B:$N,13,FALSE)),"",VLOOKUP(CONCATENATE($A120,"_",C$2),'Reference data SID'!$B:$N,13,FALSE))</f>
        <v/>
      </c>
      <c r="D120" s="16" t="str">
        <f>IF(ISERROR(VLOOKUP(CONCATENATE($A120,"_",D$2),'Reference data SID'!$B:$N,13,FALSE)),"",VLOOKUP(CONCATENATE($A120,"_",D$2),'Reference data SID'!$B:$N,13,FALSE))</f>
        <v/>
      </c>
      <c r="E120" s="16" t="str">
        <f>IF(ISERROR(VLOOKUP(CONCATENATE($A120,"_",E$2),'Reference data SID'!$B:$N,13,FALSE)),"",VLOOKUP(CONCATENATE($A120,"_",E$2),'Reference data SID'!$B:$N,13,FALSE))</f>
        <v/>
      </c>
      <c r="F120" s="16" t="str">
        <f>IF(ISERROR(VLOOKUP(CONCATENATE($A120,"_",F$2),'Reference data SID'!$B:$N,13,FALSE)),"",VLOOKUP(CONCATENATE($A120,"_",F$2),'Reference data SID'!$B:$N,13,FALSE))</f>
        <v/>
      </c>
      <c r="G120" s="16" t="str">
        <f>IF(ISERROR(VLOOKUP(CONCATENATE($A120,"_",G$2),'Reference data SID'!$B:$N,13,FALSE)),"",VLOOKUP(CONCATENATE($A120,"_",G$2),'Reference data SID'!$B:$N,13,FALSE))</f>
        <v/>
      </c>
      <c r="H120" s="16" t="str">
        <f>IF(ISERROR(VLOOKUP(CONCATENATE($A120,"_",H$2),'Reference data SID'!$B:$N,13,FALSE)),"",VLOOKUP(CONCATENATE($A120,"_",H$2),'Reference data SID'!$B:$N,13,FALSE))</f>
        <v/>
      </c>
      <c r="I120" s="16" t="str">
        <f>IF(ISERROR(VLOOKUP(CONCATENATE($A120,"_",I$2),'Reference data SID'!$B:$N,13,FALSE)),"",VLOOKUP(CONCATENATE($A120,"_",I$2),'Reference data SID'!$B:$N,13,FALSE))</f>
        <v/>
      </c>
      <c r="J120" s="16" t="str">
        <f>IF(ISERROR(VLOOKUP(CONCATENATE($A120,"_",J$2),'Reference data SID'!$B:$N,13,FALSE)),"",VLOOKUP(CONCATENATE($A120,"_",J$2),'Reference data SID'!$B:$N,13,FALSE))</f>
        <v/>
      </c>
      <c r="K120" s="16" t="str">
        <f>IF(ISERROR(VLOOKUP(CONCATENATE($A120,"_",K$2),'Reference data SID'!$B:$N,13,FALSE)),"",VLOOKUP(CONCATENATE($A120,"_",K$2),'Reference data SID'!$B:$N,13,FALSE))</f>
        <v/>
      </c>
      <c r="L120" s="16" t="str">
        <f>IF(ISERROR(VLOOKUP(CONCATENATE($A120,"_",L$2),'Reference data SID'!$B:$N,13,FALSE)),"",VLOOKUP(CONCATENATE($A120,"_",L$2),'Reference data SID'!$B:$N,13,FALSE))</f>
        <v/>
      </c>
      <c r="M120" s="16" t="str">
        <f>IF(ISERROR(VLOOKUP(CONCATENATE($A120,"_",M$2),'Reference data SID'!$B:$N,13,FALSE)),"",VLOOKUP(CONCATENATE($A120,"_",M$2),'Reference data SID'!$B:$N,13,FALSE))</f>
        <v/>
      </c>
      <c r="N120" s="16" t="str">
        <f>IF(ISERROR(VLOOKUP(CONCATENATE($A120,"_",N$2),'Reference data SID'!$B:$N,13,FALSE)),"",VLOOKUP(CONCATENATE($A120,"_",N$2),'Reference data SID'!$B:$N,13,FALSE))</f>
        <v/>
      </c>
      <c r="O120" s="16" t="str">
        <f>IF(ISERROR(VLOOKUP(CONCATENATE($A120,"_",O$2),'Reference data SID'!$B:$N,13,FALSE)),"",VLOOKUP(CONCATENATE($A120,"_",O$2),'Reference data SID'!$B:$N,13,FALSE))</f>
        <v/>
      </c>
      <c r="P120" s="16" t="str">
        <f>IF(ISERROR(VLOOKUP(CONCATENATE($A120,"_",P$2),'Reference data SID'!$B:$N,13,FALSE)),"",VLOOKUP(CONCATENATE($A120,"_",P$2),'Reference data SID'!$B:$N,13,FALSE))</f>
        <v/>
      </c>
      <c r="Q120" s="16" t="str">
        <f>IF(ISERROR(VLOOKUP(CONCATENATE($A120,"_",Q$2),'Reference data SID'!$B:$N,13,FALSE)),"",VLOOKUP(CONCATENATE($A120,"_",Q$2),'Reference data SID'!$B:$N,13,FALSE))</f>
        <v/>
      </c>
      <c r="R120" s="16" t="str">
        <f>IF(ISERROR(VLOOKUP(CONCATENATE($A120,"_",R$2),'Reference data SID'!$B:$N,13,FALSE)),"",VLOOKUP(CONCATENATE($A120,"_",R$2),'Reference data SID'!$B:$N,13,FALSE))</f>
        <v/>
      </c>
      <c r="S120" s="16" t="str">
        <f>IF(ISERROR(VLOOKUP(CONCATENATE($A120,"_",S$2),'Reference data SID'!$B:$N,13,FALSE)),"",VLOOKUP(CONCATENATE($A120,"_",S$2),'Reference data SID'!$B:$N,13,FALSE))</f>
        <v/>
      </c>
      <c r="T120" s="16" t="str">
        <f>IF(ISERROR(VLOOKUP(CONCATENATE($A120,"_",T$2),'Reference data SID'!$B:$N,13,FALSE)),"",VLOOKUP(CONCATENATE($A120,"_",T$2),'Reference data SID'!$B:$N,13,FALSE))</f>
        <v/>
      </c>
      <c r="U120" s="16" t="str">
        <f>IF(ISERROR(VLOOKUP(CONCATENATE($A120,"_",U$2),'Reference data SID'!$B:$N,13,FALSE)),"",VLOOKUP(CONCATENATE($A120,"_",U$2),'Reference data SID'!$B:$N,13,FALSE))</f>
        <v/>
      </c>
      <c r="V120" s="16" t="str">
        <f>IF(ISERROR(VLOOKUP(CONCATENATE($A120,"_",V$2),'Reference data SID'!$B:$N,13,FALSE)),"",VLOOKUP(CONCATENATE($A120,"_",V$2),'Reference data SID'!$B:$N,13,FALSE))</f>
        <v/>
      </c>
      <c r="W120" s="16" t="str">
        <f>IF(ISERROR(VLOOKUP(CONCATENATE($A120,"_",W$2),'Reference data SID'!$B:$N,13,FALSE)),"",VLOOKUP(CONCATENATE($A120,"_",W$2),'Reference data SID'!$B:$N,13,FALSE))</f>
        <v/>
      </c>
      <c r="X120" s="16" t="str">
        <f>IF(ISERROR(VLOOKUP(CONCATENATE($A120,"_",X$2),'Reference data SID'!$B:$N,13,FALSE)),"",VLOOKUP(CONCATENATE($A120,"_",X$2),'Reference data SID'!$B:$N,13,FALSE))</f>
        <v/>
      </c>
      <c r="Y120" s="17" t="str">
        <f>IF(ISERROR(VLOOKUP(CONCATENATE($A120,"_",Y$2),'Reference data SID'!$B:$N,13,FALSE)),"",VLOOKUP(CONCATENATE($A120,"_",Y$2),'Reference data SID'!$B:$N,13,FALSE))</f>
        <v>1812247-17-8</v>
      </c>
      <c r="Z120" s="16" t="str">
        <f>IF(ISERROR(VLOOKUP(CONCATENATE($A120,"_",Z$2),'Reference data SID'!$B:$N,13,FALSE)),"",VLOOKUP(CONCATENATE($A120,"_",Z$2),'Reference data SID'!$B:$N,13,FALSE))</f>
        <v/>
      </c>
      <c r="AA120" s="16" t="str">
        <f>IF(ISERROR(VLOOKUP(CONCATENATE($A120,"_",AA$2),'Reference data SID'!$B:$N,13,FALSE)),"",VLOOKUP(CONCATENATE($A120,"_",AA$2),'Reference data SID'!$B:$N,13,FALSE))</f>
        <v/>
      </c>
      <c r="AB120" s="16" t="str">
        <f>IF(ISERROR(VLOOKUP(CONCATENATE($A120,"_",AB$2),'Reference data SID'!$B:$N,13,FALSE)),"",VLOOKUP(CONCATENATE($A120,"_",AB$2),'Reference data SID'!$B:$N,13,FALSE))</f>
        <v/>
      </c>
      <c r="AC120" s="16" t="str">
        <f>IF(ISERROR(VLOOKUP(CONCATENATE($A120,"_",AC$2),'Reference data SID'!$B:$N,13,FALSE)),"",VLOOKUP(CONCATENATE($A120,"_",AC$2),'Reference data SID'!$B:$N,13,FALSE))</f>
        <v/>
      </c>
      <c r="AD120" s="16" t="str">
        <f>IF(ISERROR(VLOOKUP(CONCATENATE($A120,"_",AD$2),'Reference data SID'!$B:$N,13,FALSE)),"",VLOOKUP(CONCATENATE($A120,"_",AD$2),'Reference data SID'!$B:$N,13,FALSE))</f>
        <v/>
      </c>
      <c r="AE120" s="16" t="str">
        <f>IF(ISERROR(VLOOKUP(CONCATENATE($A120,"_",AE$2),'Reference data SID'!$B:$N,13,FALSE)),"",VLOOKUP(CONCATENATE($A120,"_",AE$2),'Reference data SID'!$B:$N,13,FALSE))</f>
        <v/>
      </c>
      <c r="AF120" s="16" t="str">
        <f>IF(ISERROR(VLOOKUP(CONCATENATE($A120,"_",AF$2),'Reference data SID'!$B:$N,13,FALSE)),"",VLOOKUP(CONCATENATE($A120,"_",AF$2),'Reference data SID'!$B:$N,13,FALSE))</f>
        <v/>
      </c>
      <c r="AG120" s="16" t="str">
        <f>IF(ISERROR(VLOOKUP(CONCATENATE($A120,"_",AG$2),'Reference data SID'!$B:$N,13,FALSE)),"",VLOOKUP(CONCATENATE($A120,"_",AG$2),'Reference data SID'!$B:$N,13,FALSE))</f>
        <v/>
      </c>
      <c r="AH120" s="16" t="str">
        <f>IF(ISERROR(VLOOKUP(CONCATENATE($A120,"_",AH$2),'Reference data SID'!$B:$N,13,FALSE)),"",VLOOKUP(CONCATENATE($A120,"_",AH$2),'Reference data SID'!$B:$N,13,FALSE))</f>
        <v/>
      </c>
      <c r="AI120" s="16" t="str">
        <f>IF(ISERROR(VLOOKUP(CONCATENATE($A120,"_",AI$2),'Reference data SID'!$B:$N,13,FALSE)),"",VLOOKUP(CONCATENATE($A120,"_",AI$2),'Reference data SID'!$B:$N,13,FALSE))</f>
        <v/>
      </c>
      <c r="AJ120" s="16" t="str">
        <f>IF(ISERROR(VLOOKUP(CONCATENATE($A120,"_",AJ$2),'Reference data SID'!$B:$N,13,FALSE)),"",VLOOKUP(CONCATENATE($A120,"_",AJ$2),'Reference data SID'!$B:$N,13,FALSE))</f>
        <v/>
      </c>
      <c r="AK120" s="16" t="str">
        <f>IF(ISERROR(VLOOKUP(CONCATENATE($A120,"_",AK$2),'Reference data SID'!$B:$N,13,FALSE)),"",VLOOKUP(CONCATENATE($A120,"_",AK$2),'Reference data SID'!$B:$N,13,FALSE))</f>
        <v/>
      </c>
      <c r="AL120" s="16" t="str">
        <f>IF(ISERROR(VLOOKUP(CONCATENATE($A120,"_",AL$2),'Reference data SID'!$B:$N,13,FALSE)),"",VLOOKUP(CONCATENATE($A120,"_",AL$2),'Reference data SID'!$B:$N,13,FALSE))</f>
        <v/>
      </c>
      <c r="AM120" s="16" t="str">
        <f>IF(ISERROR(VLOOKUP(CONCATENATE($A120,"_",AM$2),'Reference data SID'!$B:$N,13,FALSE)),"",VLOOKUP(CONCATENATE($A120,"_",AM$2),'Reference data SID'!$B:$N,13,FALSE))</f>
        <v/>
      </c>
      <c r="AN120" s="16" t="str">
        <f>IF(ISERROR(VLOOKUP(CONCATENATE($A120,"_",AN$2),'Reference data SID'!$B:$N,13,FALSE)),"",VLOOKUP(CONCATENATE($A120,"_",AN$2),'Reference data SID'!$B:$N,13,FALSE))</f>
        <v/>
      </c>
      <c r="AO120" s="16" t="str">
        <f>IF(ISERROR(VLOOKUP(CONCATENATE($A120,"_",AO$2),'Reference data SID'!$B:$N,13,FALSE)),"",VLOOKUP(CONCATENATE($A120,"_",AO$2),'Reference data SID'!$B:$N,13,FALSE))</f>
        <v/>
      </c>
      <c r="AP120" s="16" t="str">
        <f>IF(ISERROR(VLOOKUP(CONCATENATE($A120,"_",AP$2),'Reference data SID'!$B:$N,13,FALSE)),"",VLOOKUP(CONCATENATE($A120,"_",AP$2),'Reference data SID'!$B:$N,13,FALSE))</f>
        <v/>
      </c>
      <c r="AQ120" s="16" t="str">
        <f>IF(ISERROR(VLOOKUP(CONCATENATE($A120,"_",AQ$2),'Reference data SID'!$B:$N,13,FALSE)),"",VLOOKUP(CONCATENATE($A120,"_",AQ$2),'Reference data SID'!$B:$N,13,FALSE))</f>
        <v/>
      </c>
      <c r="AR120" s="16" t="str">
        <f>IF(ISERROR(VLOOKUP(CONCATENATE($A120,"_",AR$2),'Reference data SID'!$B:$N,13,FALSE)),"",VLOOKUP(CONCATENATE($A120,"_",AR$2),'Reference data SID'!$B:$N,13,FALSE))</f>
        <v/>
      </c>
      <c r="AS120" s="16" t="str">
        <f>IF(ISERROR(VLOOKUP(CONCATENATE($A120,"_",AS$2),'Reference data SID'!$B:$N,13,FALSE)),"",VLOOKUP(CONCATENATE($A120,"_",AS$2),'Reference data SID'!$B:$N,13,FALSE))</f>
        <v/>
      </c>
      <c r="AT120" s="16" t="str">
        <f>IF(ISERROR(VLOOKUP(CONCATENATE($A120,"_",AT$2),'Reference data SID'!$B:$N,13,FALSE)),"",VLOOKUP(CONCATENATE($A120,"_",AT$2),'Reference data SID'!$B:$N,13,FALSE))</f>
        <v/>
      </c>
    </row>
    <row r="121" spans="1:46" x14ac:dyDescent="0.25">
      <c r="A121">
        <v>117</v>
      </c>
      <c r="B121" s="16" t="str">
        <f>IF(ISERROR(VLOOKUP(CONCATENATE($A121,"_",B$2),'Reference data SID'!$B:$N,13,FALSE)),"",VLOOKUP(CONCATENATE($A121,"_",B$2),'Reference data SID'!$B:$N,13,FALSE))</f>
        <v/>
      </c>
      <c r="C121" s="16" t="str">
        <f>IF(ISERROR(VLOOKUP(CONCATENATE($A121,"_",C$2),'Reference data SID'!$B:$N,13,FALSE)),"",VLOOKUP(CONCATENATE($A121,"_",C$2),'Reference data SID'!$B:$N,13,FALSE))</f>
        <v/>
      </c>
      <c r="D121" s="16" t="str">
        <f>IF(ISERROR(VLOOKUP(CONCATENATE($A121,"_",D$2),'Reference data SID'!$B:$N,13,FALSE)),"",VLOOKUP(CONCATENATE($A121,"_",D$2),'Reference data SID'!$B:$N,13,FALSE))</f>
        <v/>
      </c>
      <c r="E121" s="16" t="str">
        <f>IF(ISERROR(VLOOKUP(CONCATENATE($A121,"_",E$2),'Reference data SID'!$B:$N,13,FALSE)),"",VLOOKUP(CONCATENATE($A121,"_",E$2),'Reference data SID'!$B:$N,13,FALSE))</f>
        <v/>
      </c>
      <c r="F121" s="16" t="str">
        <f>IF(ISERROR(VLOOKUP(CONCATENATE($A121,"_",F$2),'Reference data SID'!$B:$N,13,FALSE)),"",VLOOKUP(CONCATENATE($A121,"_",F$2),'Reference data SID'!$B:$N,13,FALSE))</f>
        <v/>
      </c>
      <c r="G121" s="16" t="str">
        <f>IF(ISERROR(VLOOKUP(CONCATENATE($A121,"_",G$2),'Reference data SID'!$B:$N,13,FALSE)),"",VLOOKUP(CONCATENATE($A121,"_",G$2),'Reference data SID'!$B:$N,13,FALSE))</f>
        <v/>
      </c>
      <c r="H121" s="16" t="str">
        <f>IF(ISERROR(VLOOKUP(CONCATENATE($A121,"_",H$2),'Reference data SID'!$B:$N,13,FALSE)),"",VLOOKUP(CONCATENATE($A121,"_",H$2),'Reference data SID'!$B:$N,13,FALSE))</f>
        <v/>
      </c>
      <c r="I121" s="16" t="str">
        <f>IF(ISERROR(VLOOKUP(CONCATENATE($A121,"_",I$2),'Reference data SID'!$B:$N,13,FALSE)),"",VLOOKUP(CONCATENATE($A121,"_",I$2),'Reference data SID'!$B:$N,13,FALSE))</f>
        <v/>
      </c>
      <c r="J121" s="16" t="str">
        <f>IF(ISERROR(VLOOKUP(CONCATENATE($A121,"_",J$2),'Reference data SID'!$B:$N,13,FALSE)),"",VLOOKUP(CONCATENATE($A121,"_",J$2),'Reference data SID'!$B:$N,13,FALSE))</f>
        <v/>
      </c>
      <c r="K121" s="16" t="str">
        <f>IF(ISERROR(VLOOKUP(CONCATENATE($A121,"_",K$2),'Reference data SID'!$B:$N,13,FALSE)),"",VLOOKUP(CONCATENATE($A121,"_",K$2),'Reference data SID'!$B:$N,13,FALSE))</f>
        <v/>
      </c>
      <c r="L121" s="16" t="str">
        <f>IF(ISERROR(VLOOKUP(CONCATENATE($A121,"_",L$2),'Reference data SID'!$B:$N,13,FALSE)),"",VLOOKUP(CONCATENATE($A121,"_",L$2),'Reference data SID'!$B:$N,13,FALSE))</f>
        <v/>
      </c>
      <c r="M121" s="16" t="str">
        <f>IF(ISERROR(VLOOKUP(CONCATENATE($A121,"_",M$2),'Reference data SID'!$B:$N,13,FALSE)),"",VLOOKUP(CONCATENATE($A121,"_",M$2),'Reference data SID'!$B:$N,13,FALSE))</f>
        <v/>
      </c>
      <c r="N121" s="16" t="str">
        <f>IF(ISERROR(VLOOKUP(CONCATENATE($A121,"_",N$2),'Reference data SID'!$B:$N,13,FALSE)),"",VLOOKUP(CONCATENATE($A121,"_",N$2),'Reference data SID'!$B:$N,13,FALSE))</f>
        <v/>
      </c>
      <c r="O121" s="16" t="str">
        <f>IF(ISERROR(VLOOKUP(CONCATENATE($A121,"_",O$2),'Reference data SID'!$B:$N,13,FALSE)),"",VLOOKUP(CONCATENATE($A121,"_",O$2),'Reference data SID'!$B:$N,13,FALSE))</f>
        <v/>
      </c>
      <c r="P121" s="16" t="str">
        <f>IF(ISERROR(VLOOKUP(CONCATENATE($A121,"_",P$2),'Reference data SID'!$B:$N,13,FALSE)),"",VLOOKUP(CONCATENATE($A121,"_",P$2),'Reference data SID'!$B:$N,13,FALSE))</f>
        <v/>
      </c>
      <c r="Q121" s="16" t="str">
        <f>IF(ISERROR(VLOOKUP(CONCATENATE($A121,"_",Q$2),'Reference data SID'!$B:$N,13,FALSE)),"",VLOOKUP(CONCATENATE($A121,"_",Q$2),'Reference data SID'!$B:$N,13,FALSE))</f>
        <v/>
      </c>
      <c r="R121" s="16" t="str">
        <f>IF(ISERROR(VLOOKUP(CONCATENATE($A121,"_",R$2),'Reference data SID'!$B:$N,13,FALSE)),"",VLOOKUP(CONCATENATE($A121,"_",R$2),'Reference data SID'!$B:$N,13,FALSE))</f>
        <v/>
      </c>
      <c r="S121" s="16" t="str">
        <f>IF(ISERROR(VLOOKUP(CONCATENATE($A121,"_",S$2),'Reference data SID'!$B:$N,13,FALSE)),"",VLOOKUP(CONCATENATE($A121,"_",S$2),'Reference data SID'!$B:$N,13,FALSE))</f>
        <v/>
      </c>
      <c r="T121" s="16" t="str">
        <f>IF(ISERROR(VLOOKUP(CONCATENATE($A121,"_",T$2),'Reference data SID'!$B:$N,13,FALSE)),"",VLOOKUP(CONCATENATE($A121,"_",T$2),'Reference data SID'!$B:$N,13,FALSE))</f>
        <v/>
      </c>
      <c r="U121" s="16" t="str">
        <f>IF(ISERROR(VLOOKUP(CONCATENATE($A121,"_",U$2),'Reference data SID'!$B:$N,13,FALSE)),"",VLOOKUP(CONCATENATE($A121,"_",U$2),'Reference data SID'!$B:$N,13,FALSE))</f>
        <v/>
      </c>
      <c r="V121" s="16" t="str">
        <f>IF(ISERROR(VLOOKUP(CONCATENATE($A121,"_",V$2),'Reference data SID'!$B:$N,13,FALSE)),"",VLOOKUP(CONCATENATE($A121,"_",V$2),'Reference data SID'!$B:$N,13,FALSE))</f>
        <v/>
      </c>
      <c r="W121" s="16" t="str">
        <f>IF(ISERROR(VLOOKUP(CONCATENATE($A121,"_",W$2),'Reference data SID'!$B:$N,13,FALSE)),"",VLOOKUP(CONCATENATE($A121,"_",W$2),'Reference data SID'!$B:$N,13,FALSE))</f>
        <v/>
      </c>
      <c r="X121" s="16" t="str">
        <f>IF(ISERROR(VLOOKUP(CONCATENATE($A121,"_",X$2),'Reference data SID'!$B:$N,13,FALSE)),"",VLOOKUP(CONCATENATE($A121,"_",X$2),'Reference data SID'!$B:$N,13,FALSE))</f>
        <v/>
      </c>
      <c r="Y121" s="17" t="str">
        <f>IF(ISERROR(VLOOKUP(CONCATENATE($A121,"_",Y$2),'Reference data SID'!$B:$N,13,FALSE)),"",VLOOKUP(CONCATENATE($A121,"_",Y$2),'Reference data SID'!$B:$N,13,FALSE))</f>
        <v>1812247-18-9</v>
      </c>
      <c r="Z121" s="16" t="str">
        <f>IF(ISERROR(VLOOKUP(CONCATENATE($A121,"_",Z$2),'Reference data SID'!$B:$N,13,FALSE)),"",VLOOKUP(CONCATENATE($A121,"_",Z$2),'Reference data SID'!$B:$N,13,FALSE))</f>
        <v/>
      </c>
      <c r="AA121" s="16" t="str">
        <f>IF(ISERROR(VLOOKUP(CONCATENATE($A121,"_",AA$2),'Reference data SID'!$B:$N,13,FALSE)),"",VLOOKUP(CONCATENATE($A121,"_",AA$2),'Reference data SID'!$B:$N,13,FALSE))</f>
        <v/>
      </c>
      <c r="AB121" s="16" t="str">
        <f>IF(ISERROR(VLOOKUP(CONCATENATE($A121,"_",AB$2),'Reference data SID'!$B:$N,13,FALSE)),"",VLOOKUP(CONCATENATE($A121,"_",AB$2),'Reference data SID'!$B:$N,13,FALSE))</f>
        <v/>
      </c>
      <c r="AC121" s="16" t="str">
        <f>IF(ISERROR(VLOOKUP(CONCATENATE($A121,"_",AC$2),'Reference data SID'!$B:$N,13,FALSE)),"",VLOOKUP(CONCATENATE($A121,"_",AC$2),'Reference data SID'!$B:$N,13,FALSE))</f>
        <v/>
      </c>
      <c r="AD121" s="16" t="str">
        <f>IF(ISERROR(VLOOKUP(CONCATENATE($A121,"_",AD$2),'Reference data SID'!$B:$N,13,FALSE)),"",VLOOKUP(CONCATENATE($A121,"_",AD$2),'Reference data SID'!$B:$N,13,FALSE))</f>
        <v/>
      </c>
      <c r="AE121" s="16" t="str">
        <f>IF(ISERROR(VLOOKUP(CONCATENATE($A121,"_",AE$2),'Reference data SID'!$B:$N,13,FALSE)),"",VLOOKUP(CONCATENATE($A121,"_",AE$2),'Reference data SID'!$B:$N,13,FALSE))</f>
        <v/>
      </c>
      <c r="AF121" s="16" t="str">
        <f>IF(ISERROR(VLOOKUP(CONCATENATE($A121,"_",AF$2),'Reference data SID'!$B:$N,13,FALSE)),"",VLOOKUP(CONCATENATE($A121,"_",AF$2),'Reference data SID'!$B:$N,13,FALSE))</f>
        <v/>
      </c>
      <c r="AG121" s="16" t="str">
        <f>IF(ISERROR(VLOOKUP(CONCATENATE($A121,"_",AG$2),'Reference data SID'!$B:$N,13,FALSE)),"",VLOOKUP(CONCATENATE($A121,"_",AG$2),'Reference data SID'!$B:$N,13,FALSE))</f>
        <v/>
      </c>
      <c r="AH121" s="16" t="str">
        <f>IF(ISERROR(VLOOKUP(CONCATENATE($A121,"_",AH$2),'Reference data SID'!$B:$N,13,FALSE)),"",VLOOKUP(CONCATENATE($A121,"_",AH$2),'Reference data SID'!$B:$N,13,FALSE))</f>
        <v/>
      </c>
      <c r="AI121" s="16" t="str">
        <f>IF(ISERROR(VLOOKUP(CONCATENATE($A121,"_",AI$2),'Reference data SID'!$B:$N,13,FALSE)),"",VLOOKUP(CONCATENATE($A121,"_",AI$2),'Reference data SID'!$B:$N,13,FALSE))</f>
        <v/>
      </c>
      <c r="AJ121" s="16" t="str">
        <f>IF(ISERROR(VLOOKUP(CONCATENATE($A121,"_",AJ$2),'Reference data SID'!$B:$N,13,FALSE)),"",VLOOKUP(CONCATENATE($A121,"_",AJ$2),'Reference data SID'!$B:$N,13,FALSE))</f>
        <v/>
      </c>
      <c r="AK121" s="16" t="str">
        <f>IF(ISERROR(VLOOKUP(CONCATENATE($A121,"_",AK$2),'Reference data SID'!$B:$N,13,FALSE)),"",VLOOKUP(CONCATENATE($A121,"_",AK$2),'Reference data SID'!$B:$N,13,FALSE))</f>
        <v/>
      </c>
      <c r="AL121" s="16" t="str">
        <f>IF(ISERROR(VLOOKUP(CONCATENATE($A121,"_",AL$2),'Reference data SID'!$B:$N,13,FALSE)),"",VLOOKUP(CONCATENATE($A121,"_",AL$2),'Reference data SID'!$B:$N,13,FALSE))</f>
        <v/>
      </c>
      <c r="AM121" s="16" t="str">
        <f>IF(ISERROR(VLOOKUP(CONCATENATE($A121,"_",AM$2),'Reference data SID'!$B:$N,13,FALSE)),"",VLOOKUP(CONCATENATE($A121,"_",AM$2),'Reference data SID'!$B:$N,13,FALSE))</f>
        <v/>
      </c>
      <c r="AN121" s="16" t="str">
        <f>IF(ISERROR(VLOOKUP(CONCATENATE($A121,"_",AN$2),'Reference data SID'!$B:$N,13,FALSE)),"",VLOOKUP(CONCATENATE($A121,"_",AN$2),'Reference data SID'!$B:$N,13,FALSE))</f>
        <v/>
      </c>
      <c r="AO121" s="16" t="str">
        <f>IF(ISERROR(VLOOKUP(CONCATENATE($A121,"_",AO$2),'Reference data SID'!$B:$N,13,FALSE)),"",VLOOKUP(CONCATENATE($A121,"_",AO$2),'Reference data SID'!$B:$N,13,FALSE))</f>
        <v/>
      </c>
      <c r="AP121" s="16" t="str">
        <f>IF(ISERROR(VLOOKUP(CONCATENATE($A121,"_",AP$2),'Reference data SID'!$B:$N,13,FALSE)),"",VLOOKUP(CONCATENATE($A121,"_",AP$2),'Reference data SID'!$B:$N,13,FALSE))</f>
        <v/>
      </c>
      <c r="AQ121" s="16" t="str">
        <f>IF(ISERROR(VLOOKUP(CONCATENATE($A121,"_",AQ$2),'Reference data SID'!$B:$N,13,FALSE)),"",VLOOKUP(CONCATENATE($A121,"_",AQ$2),'Reference data SID'!$B:$N,13,FALSE))</f>
        <v/>
      </c>
      <c r="AR121" s="16" t="str">
        <f>IF(ISERROR(VLOOKUP(CONCATENATE($A121,"_",AR$2),'Reference data SID'!$B:$N,13,FALSE)),"",VLOOKUP(CONCATENATE($A121,"_",AR$2),'Reference data SID'!$B:$N,13,FALSE))</f>
        <v/>
      </c>
      <c r="AS121" s="16" t="str">
        <f>IF(ISERROR(VLOOKUP(CONCATENATE($A121,"_",AS$2),'Reference data SID'!$B:$N,13,FALSE)),"",VLOOKUP(CONCATENATE($A121,"_",AS$2),'Reference data SID'!$B:$N,13,FALSE))</f>
        <v/>
      </c>
      <c r="AT121" s="16" t="str">
        <f>IF(ISERROR(VLOOKUP(CONCATENATE($A121,"_",AT$2),'Reference data SID'!$B:$N,13,FALSE)),"",VLOOKUP(CONCATENATE($A121,"_",AT$2),'Reference data SID'!$B:$N,13,FALSE))</f>
        <v/>
      </c>
    </row>
    <row r="122" spans="1:46" x14ac:dyDescent="0.25">
      <c r="A122">
        <v>118</v>
      </c>
      <c r="B122" s="16" t="str">
        <f>IF(ISERROR(VLOOKUP(CONCATENATE($A122,"_",B$2),'Reference data SID'!$B:$N,13,FALSE)),"",VLOOKUP(CONCATENATE($A122,"_",B$2),'Reference data SID'!$B:$N,13,FALSE))</f>
        <v/>
      </c>
      <c r="C122" s="16" t="str">
        <f>IF(ISERROR(VLOOKUP(CONCATENATE($A122,"_",C$2),'Reference data SID'!$B:$N,13,FALSE)),"",VLOOKUP(CONCATENATE($A122,"_",C$2),'Reference data SID'!$B:$N,13,FALSE))</f>
        <v/>
      </c>
      <c r="D122" s="16" t="str">
        <f>IF(ISERROR(VLOOKUP(CONCATENATE($A122,"_",D$2),'Reference data SID'!$B:$N,13,FALSE)),"",VLOOKUP(CONCATENATE($A122,"_",D$2),'Reference data SID'!$B:$N,13,FALSE))</f>
        <v/>
      </c>
      <c r="E122" s="16" t="str">
        <f>IF(ISERROR(VLOOKUP(CONCATENATE($A122,"_",E$2),'Reference data SID'!$B:$N,13,FALSE)),"",VLOOKUP(CONCATENATE($A122,"_",E$2),'Reference data SID'!$B:$N,13,FALSE))</f>
        <v/>
      </c>
      <c r="F122" s="16" t="str">
        <f>IF(ISERROR(VLOOKUP(CONCATENATE($A122,"_",F$2),'Reference data SID'!$B:$N,13,FALSE)),"",VLOOKUP(CONCATENATE($A122,"_",F$2),'Reference data SID'!$B:$N,13,FALSE))</f>
        <v/>
      </c>
      <c r="G122" s="16" t="str">
        <f>IF(ISERROR(VLOOKUP(CONCATENATE($A122,"_",G$2),'Reference data SID'!$B:$N,13,FALSE)),"",VLOOKUP(CONCATENATE($A122,"_",G$2),'Reference data SID'!$B:$N,13,FALSE))</f>
        <v/>
      </c>
      <c r="H122" s="16" t="str">
        <f>IF(ISERROR(VLOOKUP(CONCATENATE($A122,"_",H$2),'Reference data SID'!$B:$N,13,FALSE)),"",VLOOKUP(CONCATENATE($A122,"_",H$2),'Reference data SID'!$B:$N,13,FALSE))</f>
        <v/>
      </c>
      <c r="I122" s="16" t="str">
        <f>IF(ISERROR(VLOOKUP(CONCATENATE($A122,"_",I$2),'Reference data SID'!$B:$N,13,FALSE)),"",VLOOKUP(CONCATENATE($A122,"_",I$2),'Reference data SID'!$B:$N,13,FALSE))</f>
        <v/>
      </c>
      <c r="J122" s="16" t="str">
        <f>IF(ISERROR(VLOOKUP(CONCATENATE($A122,"_",J$2),'Reference data SID'!$B:$N,13,FALSE)),"",VLOOKUP(CONCATENATE($A122,"_",J$2),'Reference data SID'!$B:$N,13,FALSE))</f>
        <v/>
      </c>
      <c r="K122" s="16" t="str">
        <f>IF(ISERROR(VLOOKUP(CONCATENATE($A122,"_",K$2),'Reference data SID'!$B:$N,13,FALSE)),"",VLOOKUP(CONCATENATE($A122,"_",K$2),'Reference data SID'!$B:$N,13,FALSE))</f>
        <v/>
      </c>
      <c r="L122" s="16" t="str">
        <f>IF(ISERROR(VLOOKUP(CONCATENATE($A122,"_",L$2),'Reference data SID'!$B:$N,13,FALSE)),"",VLOOKUP(CONCATENATE($A122,"_",L$2),'Reference data SID'!$B:$N,13,FALSE))</f>
        <v/>
      </c>
      <c r="M122" s="16" t="str">
        <f>IF(ISERROR(VLOOKUP(CONCATENATE($A122,"_",M$2),'Reference data SID'!$B:$N,13,FALSE)),"",VLOOKUP(CONCATENATE($A122,"_",M$2),'Reference data SID'!$B:$N,13,FALSE))</f>
        <v/>
      </c>
      <c r="N122" s="16" t="str">
        <f>IF(ISERROR(VLOOKUP(CONCATENATE($A122,"_",N$2),'Reference data SID'!$B:$N,13,FALSE)),"",VLOOKUP(CONCATENATE($A122,"_",N$2),'Reference data SID'!$B:$N,13,FALSE))</f>
        <v/>
      </c>
      <c r="O122" s="16" t="str">
        <f>IF(ISERROR(VLOOKUP(CONCATENATE($A122,"_",O$2),'Reference data SID'!$B:$N,13,FALSE)),"",VLOOKUP(CONCATENATE($A122,"_",O$2),'Reference data SID'!$B:$N,13,FALSE))</f>
        <v/>
      </c>
      <c r="P122" s="16" t="str">
        <f>IF(ISERROR(VLOOKUP(CONCATENATE($A122,"_",P$2),'Reference data SID'!$B:$N,13,FALSE)),"",VLOOKUP(CONCATENATE($A122,"_",P$2),'Reference data SID'!$B:$N,13,FALSE))</f>
        <v/>
      </c>
      <c r="Q122" s="16" t="str">
        <f>IF(ISERROR(VLOOKUP(CONCATENATE($A122,"_",Q$2),'Reference data SID'!$B:$N,13,FALSE)),"",VLOOKUP(CONCATENATE($A122,"_",Q$2),'Reference data SID'!$B:$N,13,FALSE))</f>
        <v/>
      </c>
      <c r="R122" s="16" t="str">
        <f>IF(ISERROR(VLOOKUP(CONCATENATE($A122,"_",R$2),'Reference data SID'!$B:$N,13,FALSE)),"",VLOOKUP(CONCATENATE($A122,"_",R$2),'Reference data SID'!$B:$N,13,FALSE))</f>
        <v/>
      </c>
      <c r="S122" s="16" t="str">
        <f>IF(ISERROR(VLOOKUP(CONCATENATE($A122,"_",S$2),'Reference data SID'!$B:$N,13,FALSE)),"",VLOOKUP(CONCATENATE($A122,"_",S$2),'Reference data SID'!$B:$N,13,FALSE))</f>
        <v/>
      </c>
      <c r="T122" s="16" t="str">
        <f>IF(ISERROR(VLOOKUP(CONCATENATE($A122,"_",T$2),'Reference data SID'!$B:$N,13,FALSE)),"",VLOOKUP(CONCATENATE($A122,"_",T$2),'Reference data SID'!$B:$N,13,FALSE))</f>
        <v/>
      </c>
      <c r="U122" s="16" t="str">
        <f>IF(ISERROR(VLOOKUP(CONCATENATE($A122,"_",U$2),'Reference data SID'!$B:$N,13,FALSE)),"",VLOOKUP(CONCATENATE($A122,"_",U$2),'Reference data SID'!$B:$N,13,FALSE))</f>
        <v/>
      </c>
      <c r="V122" s="16" t="str">
        <f>IF(ISERROR(VLOOKUP(CONCATENATE($A122,"_",V$2),'Reference data SID'!$B:$N,13,FALSE)),"",VLOOKUP(CONCATENATE($A122,"_",V$2),'Reference data SID'!$B:$N,13,FALSE))</f>
        <v/>
      </c>
      <c r="W122" s="16" t="str">
        <f>IF(ISERROR(VLOOKUP(CONCATENATE($A122,"_",W$2),'Reference data SID'!$B:$N,13,FALSE)),"",VLOOKUP(CONCATENATE($A122,"_",W$2),'Reference data SID'!$B:$N,13,FALSE))</f>
        <v/>
      </c>
      <c r="X122" s="16" t="str">
        <f>IF(ISERROR(VLOOKUP(CONCATENATE($A122,"_",X$2),'Reference data SID'!$B:$N,13,FALSE)),"",VLOOKUP(CONCATENATE($A122,"_",X$2),'Reference data SID'!$B:$N,13,FALSE))</f>
        <v/>
      </c>
      <c r="Y122" s="17" t="str">
        <f>IF(ISERROR(VLOOKUP(CONCATENATE($A122,"_",Y$2),'Reference data SID'!$B:$N,13,FALSE)),"",VLOOKUP(CONCATENATE($A122,"_",Y$2),'Reference data SID'!$B:$N,13,FALSE))</f>
        <v>1812247-19-0</v>
      </c>
      <c r="Z122" s="16" t="str">
        <f>IF(ISERROR(VLOOKUP(CONCATENATE($A122,"_",Z$2),'Reference data SID'!$B:$N,13,FALSE)),"",VLOOKUP(CONCATENATE($A122,"_",Z$2),'Reference data SID'!$B:$N,13,FALSE))</f>
        <v/>
      </c>
      <c r="AA122" s="16" t="str">
        <f>IF(ISERROR(VLOOKUP(CONCATENATE($A122,"_",AA$2),'Reference data SID'!$B:$N,13,FALSE)),"",VLOOKUP(CONCATENATE($A122,"_",AA$2),'Reference data SID'!$B:$N,13,FALSE))</f>
        <v/>
      </c>
      <c r="AB122" s="16" t="str">
        <f>IF(ISERROR(VLOOKUP(CONCATENATE($A122,"_",AB$2),'Reference data SID'!$B:$N,13,FALSE)),"",VLOOKUP(CONCATENATE($A122,"_",AB$2),'Reference data SID'!$B:$N,13,FALSE))</f>
        <v/>
      </c>
      <c r="AC122" s="16" t="str">
        <f>IF(ISERROR(VLOOKUP(CONCATENATE($A122,"_",AC$2),'Reference data SID'!$B:$N,13,FALSE)),"",VLOOKUP(CONCATENATE($A122,"_",AC$2),'Reference data SID'!$B:$N,13,FALSE))</f>
        <v/>
      </c>
      <c r="AD122" s="16" t="str">
        <f>IF(ISERROR(VLOOKUP(CONCATENATE($A122,"_",AD$2),'Reference data SID'!$B:$N,13,FALSE)),"",VLOOKUP(CONCATENATE($A122,"_",AD$2),'Reference data SID'!$B:$N,13,FALSE))</f>
        <v/>
      </c>
      <c r="AE122" s="16" t="str">
        <f>IF(ISERROR(VLOOKUP(CONCATENATE($A122,"_",AE$2),'Reference data SID'!$B:$N,13,FALSE)),"",VLOOKUP(CONCATENATE($A122,"_",AE$2),'Reference data SID'!$B:$N,13,FALSE))</f>
        <v/>
      </c>
      <c r="AF122" s="16" t="str">
        <f>IF(ISERROR(VLOOKUP(CONCATENATE($A122,"_",AF$2),'Reference data SID'!$B:$N,13,FALSE)),"",VLOOKUP(CONCATENATE($A122,"_",AF$2),'Reference data SID'!$B:$N,13,FALSE))</f>
        <v/>
      </c>
      <c r="AG122" s="16" t="str">
        <f>IF(ISERROR(VLOOKUP(CONCATENATE($A122,"_",AG$2),'Reference data SID'!$B:$N,13,FALSE)),"",VLOOKUP(CONCATENATE($A122,"_",AG$2),'Reference data SID'!$B:$N,13,FALSE))</f>
        <v/>
      </c>
      <c r="AH122" s="16" t="str">
        <f>IF(ISERROR(VLOOKUP(CONCATENATE($A122,"_",AH$2),'Reference data SID'!$B:$N,13,FALSE)),"",VLOOKUP(CONCATENATE($A122,"_",AH$2),'Reference data SID'!$B:$N,13,FALSE))</f>
        <v/>
      </c>
      <c r="AI122" s="16" t="str">
        <f>IF(ISERROR(VLOOKUP(CONCATENATE($A122,"_",AI$2),'Reference data SID'!$B:$N,13,FALSE)),"",VLOOKUP(CONCATENATE($A122,"_",AI$2),'Reference data SID'!$B:$N,13,FALSE))</f>
        <v/>
      </c>
      <c r="AJ122" s="16" t="str">
        <f>IF(ISERROR(VLOOKUP(CONCATENATE($A122,"_",AJ$2),'Reference data SID'!$B:$N,13,FALSE)),"",VLOOKUP(CONCATENATE($A122,"_",AJ$2),'Reference data SID'!$B:$N,13,FALSE))</f>
        <v/>
      </c>
      <c r="AK122" s="16" t="str">
        <f>IF(ISERROR(VLOOKUP(CONCATENATE($A122,"_",AK$2),'Reference data SID'!$B:$N,13,FALSE)),"",VLOOKUP(CONCATENATE($A122,"_",AK$2),'Reference data SID'!$B:$N,13,FALSE))</f>
        <v/>
      </c>
      <c r="AL122" s="16" t="str">
        <f>IF(ISERROR(VLOOKUP(CONCATENATE($A122,"_",AL$2),'Reference data SID'!$B:$N,13,FALSE)),"",VLOOKUP(CONCATENATE($A122,"_",AL$2),'Reference data SID'!$B:$N,13,FALSE))</f>
        <v/>
      </c>
      <c r="AM122" s="16" t="str">
        <f>IF(ISERROR(VLOOKUP(CONCATENATE($A122,"_",AM$2),'Reference data SID'!$B:$N,13,FALSE)),"",VLOOKUP(CONCATENATE($A122,"_",AM$2),'Reference data SID'!$B:$N,13,FALSE))</f>
        <v/>
      </c>
      <c r="AN122" s="16" t="str">
        <f>IF(ISERROR(VLOOKUP(CONCATENATE($A122,"_",AN$2),'Reference data SID'!$B:$N,13,FALSE)),"",VLOOKUP(CONCATENATE($A122,"_",AN$2),'Reference data SID'!$B:$N,13,FALSE))</f>
        <v/>
      </c>
      <c r="AO122" s="16" t="str">
        <f>IF(ISERROR(VLOOKUP(CONCATENATE($A122,"_",AO$2),'Reference data SID'!$B:$N,13,FALSE)),"",VLOOKUP(CONCATENATE($A122,"_",AO$2),'Reference data SID'!$B:$N,13,FALSE))</f>
        <v/>
      </c>
      <c r="AP122" s="16" t="str">
        <f>IF(ISERROR(VLOOKUP(CONCATENATE($A122,"_",AP$2),'Reference data SID'!$B:$N,13,FALSE)),"",VLOOKUP(CONCATENATE($A122,"_",AP$2),'Reference data SID'!$B:$N,13,FALSE))</f>
        <v/>
      </c>
      <c r="AQ122" s="16" t="str">
        <f>IF(ISERROR(VLOOKUP(CONCATENATE($A122,"_",AQ$2),'Reference data SID'!$B:$N,13,FALSE)),"",VLOOKUP(CONCATENATE($A122,"_",AQ$2),'Reference data SID'!$B:$N,13,FALSE))</f>
        <v/>
      </c>
      <c r="AR122" s="16" t="str">
        <f>IF(ISERROR(VLOOKUP(CONCATENATE($A122,"_",AR$2),'Reference data SID'!$B:$N,13,FALSE)),"",VLOOKUP(CONCATENATE($A122,"_",AR$2),'Reference data SID'!$B:$N,13,FALSE))</f>
        <v/>
      </c>
      <c r="AS122" s="16" t="str">
        <f>IF(ISERROR(VLOOKUP(CONCATENATE($A122,"_",AS$2),'Reference data SID'!$B:$N,13,FALSE)),"",VLOOKUP(CONCATENATE($A122,"_",AS$2),'Reference data SID'!$B:$N,13,FALSE))</f>
        <v/>
      </c>
      <c r="AT122" s="16" t="str">
        <f>IF(ISERROR(VLOOKUP(CONCATENATE($A122,"_",AT$2),'Reference data SID'!$B:$N,13,FALSE)),"",VLOOKUP(CONCATENATE($A122,"_",AT$2),'Reference data SID'!$B:$N,13,FALSE))</f>
        <v/>
      </c>
    </row>
    <row r="123" spans="1:46" x14ac:dyDescent="0.25">
      <c r="A123">
        <v>119</v>
      </c>
      <c r="B123" s="16" t="str">
        <f>IF(ISERROR(VLOOKUP(CONCATENATE($A123,"_",B$2),'Reference data SID'!$B:$N,13,FALSE)),"",VLOOKUP(CONCATENATE($A123,"_",B$2),'Reference data SID'!$B:$N,13,FALSE))</f>
        <v/>
      </c>
      <c r="C123" s="16" t="str">
        <f>IF(ISERROR(VLOOKUP(CONCATENATE($A123,"_",C$2),'Reference data SID'!$B:$N,13,FALSE)),"",VLOOKUP(CONCATENATE($A123,"_",C$2),'Reference data SID'!$B:$N,13,FALSE))</f>
        <v/>
      </c>
      <c r="D123" s="16" t="str">
        <f>IF(ISERROR(VLOOKUP(CONCATENATE($A123,"_",D$2),'Reference data SID'!$B:$N,13,FALSE)),"",VLOOKUP(CONCATENATE($A123,"_",D$2),'Reference data SID'!$B:$N,13,FALSE))</f>
        <v/>
      </c>
      <c r="E123" s="16" t="str">
        <f>IF(ISERROR(VLOOKUP(CONCATENATE($A123,"_",E$2),'Reference data SID'!$B:$N,13,FALSE)),"",VLOOKUP(CONCATENATE($A123,"_",E$2),'Reference data SID'!$B:$N,13,FALSE))</f>
        <v/>
      </c>
      <c r="F123" s="16" t="str">
        <f>IF(ISERROR(VLOOKUP(CONCATENATE($A123,"_",F$2),'Reference data SID'!$B:$N,13,FALSE)),"",VLOOKUP(CONCATENATE($A123,"_",F$2),'Reference data SID'!$B:$N,13,FALSE))</f>
        <v/>
      </c>
      <c r="G123" s="16" t="str">
        <f>IF(ISERROR(VLOOKUP(CONCATENATE($A123,"_",G$2),'Reference data SID'!$B:$N,13,FALSE)),"",VLOOKUP(CONCATENATE($A123,"_",G$2),'Reference data SID'!$B:$N,13,FALSE))</f>
        <v/>
      </c>
      <c r="H123" s="16" t="str">
        <f>IF(ISERROR(VLOOKUP(CONCATENATE($A123,"_",H$2),'Reference data SID'!$B:$N,13,FALSE)),"",VLOOKUP(CONCATENATE($A123,"_",H$2),'Reference data SID'!$B:$N,13,FALSE))</f>
        <v/>
      </c>
      <c r="I123" s="16" t="str">
        <f>IF(ISERROR(VLOOKUP(CONCATENATE($A123,"_",I$2),'Reference data SID'!$B:$N,13,FALSE)),"",VLOOKUP(CONCATENATE($A123,"_",I$2),'Reference data SID'!$B:$N,13,FALSE))</f>
        <v/>
      </c>
      <c r="J123" s="16" t="str">
        <f>IF(ISERROR(VLOOKUP(CONCATENATE($A123,"_",J$2),'Reference data SID'!$B:$N,13,FALSE)),"",VLOOKUP(CONCATENATE($A123,"_",J$2),'Reference data SID'!$B:$N,13,FALSE))</f>
        <v/>
      </c>
      <c r="K123" s="16" t="str">
        <f>IF(ISERROR(VLOOKUP(CONCATENATE($A123,"_",K$2),'Reference data SID'!$B:$N,13,FALSE)),"",VLOOKUP(CONCATENATE($A123,"_",K$2),'Reference data SID'!$B:$N,13,FALSE))</f>
        <v/>
      </c>
      <c r="L123" s="16" t="str">
        <f>IF(ISERROR(VLOOKUP(CONCATENATE($A123,"_",L$2),'Reference data SID'!$B:$N,13,FALSE)),"",VLOOKUP(CONCATENATE($A123,"_",L$2),'Reference data SID'!$B:$N,13,FALSE))</f>
        <v/>
      </c>
      <c r="M123" s="16" t="str">
        <f>IF(ISERROR(VLOOKUP(CONCATENATE($A123,"_",M$2),'Reference data SID'!$B:$N,13,FALSE)),"",VLOOKUP(CONCATENATE($A123,"_",M$2),'Reference data SID'!$B:$N,13,FALSE))</f>
        <v/>
      </c>
      <c r="N123" s="16" t="str">
        <f>IF(ISERROR(VLOOKUP(CONCATENATE($A123,"_",N$2),'Reference data SID'!$B:$N,13,FALSE)),"",VLOOKUP(CONCATENATE($A123,"_",N$2),'Reference data SID'!$B:$N,13,FALSE))</f>
        <v/>
      </c>
      <c r="O123" s="16" t="str">
        <f>IF(ISERROR(VLOOKUP(CONCATENATE($A123,"_",O$2),'Reference data SID'!$B:$N,13,FALSE)),"",VLOOKUP(CONCATENATE($A123,"_",O$2),'Reference data SID'!$B:$N,13,FALSE))</f>
        <v/>
      </c>
      <c r="P123" s="16" t="str">
        <f>IF(ISERROR(VLOOKUP(CONCATENATE($A123,"_",P$2),'Reference data SID'!$B:$N,13,FALSE)),"",VLOOKUP(CONCATENATE($A123,"_",P$2),'Reference data SID'!$B:$N,13,FALSE))</f>
        <v/>
      </c>
      <c r="Q123" s="16" t="str">
        <f>IF(ISERROR(VLOOKUP(CONCATENATE($A123,"_",Q$2),'Reference data SID'!$B:$N,13,FALSE)),"",VLOOKUP(CONCATENATE($A123,"_",Q$2),'Reference data SID'!$B:$N,13,FALSE))</f>
        <v/>
      </c>
      <c r="R123" s="16" t="str">
        <f>IF(ISERROR(VLOOKUP(CONCATENATE($A123,"_",R$2),'Reference data SID'!$B:$N,13,FALSE)),"",VLOOKUP(CONCATENATE($A123,"_",R$2),'Reference data SID'!$B:$N,13,FALSE))</f>
        <v/>
      </c>
      <c r="S123" s="16" t="str">
        <f>IF(ISERROR(VLOOKUP(CONCATENATE($A123,"_",S$2),'Reference data SID'!$B:$N,13,FALSE)),"",VLOOKUP(CONCATENATE($A123,"_",S$2),'Reference data SID'!$B:$N,13,FALSE))</f>
        <v/>
      </c>
      <c r="T123" s="16" t="str">
        <f>IF(ISERROR(VLOOKUP(CONCATENATE($A123,"_",T$2),'Reference data SID'!$B:$N,13,FALSE)),"",VLOOKUP(CONCATENATE($A123,"_",T$2),'Reference data SID'!$B:$N,13,FALSE))</f>
        <v/>
      </c>
      <c r="U123" s="16" t="str">
        <f>IF(ISERROR(VLOOKUP(CONCATENATE($A123,"_",U$2),'Reference data SID'!$B:$N,13,FALSE)),"",VLOOKUP(CONCATENATE($A123,"_",U$2),'Reference data SID'!$B:$N,13,FALSE))</f>
        <v/>
      </c>
      <c r="V123" s="16" t="str">
        <f>IF(ISERROR(VLOOKUP(CONCATENATE($A123,"_",V$2),'Reference data SID'!$B:$N,13,FALSE)),"",VLOOKUP(CONCATENATE($A123,"_",V$2),'Reference data SID'!$B:$N,13,FALSE))</f>
        <v/>
      </c>
      <c r="W123" s="16" t="str">
        <f>IF(ISERROR(VLOOKUP(CONCATENATE($A123,"_",W$2),'Reference data SID'!$B:$N,13,FALSE)),"",VLOOKUP(CONCATENATE($A123,"_",W$2),'Reference data SID'!$B:$N,13,FALSE))</f>
        <v/>
      </c>
      <c r="X123" s="16" t="str">
        <f>IF(ISERROR(VLOOKUP(CONCATENATE($A123,"_",X$2),'Reference data SID'!$B:$N,13,FALSE)),"",VLOOKUP(CONCATENATE($A123,"_",X$2),'Reference data SID'!$B:$N,13,FALSE))</f>
        <v/>
      </c>
      <c r="Y123" s="17" t="str">
        <f>IF(ISERROR(VLOOKUP(CONCATENATE($A123,"_",Y$2),'Reference data SID'!$B:$N,13,FALSE)),"",VLOOKUP(CONCATENATE($A123,"_",Y$2),'Reference data SID'!$B:$N,13,FALSE))</f>
        <v>1812247-20-3</v>
      </c>
      <c r="Z123" s="16" t="str">
        <f>IF(ISERROR(VLOOKUP(CONCATENATE($A123,"_",Z$2),'Reference data SID'!$B:$N,13,FALSE)),"",VLOOKUP(CONCATENATE($A123,"_",Z$2),'Reference data SID'!$B:$N,13,FALSE))</f>
        <v/>
      </c>
      <c r="AA123" s="16" t="str">
        <f>IF(ISERROR(VLOOKUP(CONCATENATE($A123,"_",AA$2),'Reference data SID'!$B:$N,13,FALSE)),"",VLOOKUP(CONCATENATE($A123,"_",AA$2),'Reference data SID'!$B:$N,13,FALSE))</f>
        <v/>
      </c>
      <c r="AB123" s="16" t="str">
        <f>IF(ISERROR(VLOOKUP(CONCATENATE($A123,"_",AB$2),'Reference data SID'!$B:$N,13,FALSE)),"",VLOOKUP(CONCATENATE($A123,"_",AB$2),'Reference data SID'!$B:$N,13,FALSE))</f>
        <v/>
      </c>
      <c r="AC123" s="16" t="str">
        <f>IF(ISERROR(VLOOKUP(CONCATENATE($A123,"_",AC$2),'Reference data SID'!$B:$N,13,FALSE)),"",VLOOKUP(CONCATENATE($A123,"_",AC$2),'Reference data SID'!$B:$N,13,FALSE))</f>
        <v/>
      </c>
      <c r="AD123" s="16" t="str">
        <f>IF(ISERROR(VLOOKUP(CONCATENATE($A123,"_",AD$2),'Reference data SID'!$B:$N,13,FALSE)),"",VLOOKUP(CONCATENATE($A123,"_",AD$2),'Reference data SID'!$B:$N,13,FALSE))</f>
        <v/>
      </c>
      <c r="AE123" s="16" t="str">
        <f>IF(ISERROR(VLOOKUP(CONCATENATE($A123,"_",AE$2),'Reference data SID'!$B:$N,13,FALSE)),"",VLOOKUP(CONCATENATE($A123,"_",AE$2),'Reference data SID'!$B:$N,13,FALSE))</f>
        <v/>
      </c>
      <c r="AF123" s="16" t="str">
        <f>IF(ISERROR(VLOOKUP(CONCATENATE($A123,"_",AF$2),'Reference data SID'!$B:$N,13,FALSE)),"",VLOOKUP(CONCATENATE($A123,"_",AF$2),'Reference data SID'!$B:$N,13,FALSE))</f>
        <v/>
      </c>
      <c r="AG123" s="16" t="str">
        <f>IF(ISERROR(VLOOKUP(CONCATENATE($A123,"_",AG$2),'Reference data SID'!$B:$N,13,FALSE)),"",VLOOKUP(CONCATENATE($A123,"_",AG$2),'Reference data SID'!$B:$N,13,FALSE))</f>
        <v/>
      </c>
      <c r="AH123" s="16" t="str">
        <f>IF(ISERROR(VLOOKUP(CONCATENATE($A123,"_",AH$2),'Reference data SID'!$B:$N,13,FALSE)),"",VLOOKUP(CONCATENATE($A123,"_",AH$2),'Reference data SID'!$B:$N,13,FALSE))</f>
        <v/>
      </c>
      <c r="AI123" s="16" t="str">
        <f>IF(ISERROR(VLOOKUP(CONCATENATE($A123,"_",AI$2),'Reference data SID'!$B:$N,13,FALSE)),"",VLOOKUP(CONCATENATE($A123,"_",AI$2),'Reference data SID'!$B:$N,13,FALSE))</f>
        <v/>
      </c>
      <c r="AJ123" s="16" t="str">
        <f>IF(ISERROR(VLOOKUP(CONCATENATE($A123,"_",AJ$2),'Reference data SID'!$B:$N,13,FALSE)),"",VLOOKUP(CONCATENATE($A123,"_",AJ$2),'Reference data SID'!$B:$N,13,FALSE))</f>
        <v/>
      </c>
      <c r="AK123" s="16" t="str">
        <f>IF(ISERROR(VLOOKUP(CONCATENATE($A123,"_",AK$2),'Reference data SID'!$B:$N,13,FALSE)),"",VLOOKUP(CONCATENATE($A123,"_",AK$2),'Reference data SID'!$B:$N,13,FALSE))</f>
        <v/>
      </c>
      <c r="AL123" s="16" t="str">
        <f>IF(ISERROR(VLOOKUP(CONCATENATE($A123,"_",AL$2),'Reference data SID'!$B:$N,13,FALSE)),"",VLOOKUP(CONCATENATE($A123,"_",AL$2),'Reference data SID'!$B:$N,13,FALSE))</f>
        <v/>
      </c>
      <c r="AM123" s="16" t="str">
        <f>IF(ISERROR(VLOOKUP(CONCATENATE($A123,"_",AM$2),'Reference data SID'!$B:$N,13,FALSE)),"",VLOOKUP(CONCATENATE($A123,"_",AM$2),'Reference data SID'!$B:$N,13,FALSE))</f>
        <v/>
      </c>
      <c r="AN123" s="16" t="str">
        <f>IF(ISERROR(VLOOKUP(CONCATENATE($A123,"_",AN$2),'Reference data SID'!$B:$N,13,FALSE)),"",VLOOKUP(CONCATENATE($A123,"_",AN$2),'Reference data SID'!$B:$N,13,FALSE))</f>
        <v/>
      </c>
      <c r="AO123" s="16" t="str">
        <f>IF(ISERROR(VLOOKUP(CONCATENATE($A123,"_",AO$2),'Reference data SID'!$B:$N,13,FALSE)),"",VLOOKUP(CONCATENATE($A123,"_",AO$2),'Reference data SID'!$B:$N,13,FALSE))</f>
        <v/>
      </c>
      <c r="AP123" s="16" t="str">
        <f>IF(ISERROR(VLOOKUP(CONCATENATE($A123,"_",AP$2),'Reference data SID'!$B:$N,13,FALSE)),"",VLOOKUP(CONCATENATE($A123,"_",AP$2),'Reference data SID'!$B:$N,13,FALSE))</f>
        <v/>
      </c>
      <c r="AQ123" s="16" t="str">
        <f>IF(ISERROR(VLOOKUP(CONCATENATE($A123,"_",AQ$2),'Reference data SID'!$B:$N,13,FALSE)),"",VLOOKUP(CONCATENATE($A123,"_",AQ$2),'Reference data SID'!$B:$N,13,FALSE))</f>
        <v/>
      </c>
      <c r="AR123" s="16" t="str">
        <f>IF(ISERROR(VLOOKUP(CONCATENATE($A123,"_",AR$2),'Reference data SID'!$B:$N,13,FALSE)),"",VLOOKUP(CONCATENATE($A123,"_",AR$2),'Reference data SID'!$B:$N,13,FALSE))</f>
        <v/>
      </c>
      <c r="AS123" s="16" t="str">
        <f>IF(ISERROR(VLOOKUP(CONCATENATE($A123,"_",AS$2),'Reference data SID'!$B:$N,13,FALSE)),"",VLOOKUP(CONCATENATE($A123,"_",AS$2),'Reference data SID'!$B:$N,13,FALSE))</f>
        <v/>
      </c>
      <c r="AT123" s="16" t="str">
        <f>IF(ISERROR(VLOOKUP(CONCATENATE($A123,"_",AT$2),'Reference data SID'!$B:$N,13,FALSE)),"",VLOOKUP(CONCATENATE($A123,"_",AT$2),'Reference data SID'!$B:$N,13,FALSE))</f>
        <v/>
      </c>
    </row>
    <row r="124" spans="1:46" x14ac:dyDescent="0.25">
      <c r="A124">
        <v>120</v>
      </c>
      <c r="B124" s="16" t="str">
        <f>IF(ISERROR(VLOOKUP(CONCATENATE($A124,"_",B$2),'Reference data SID'!$B:$N,13,FALSE)),"",VLOOKUP(CONCATENATE($A124,"_",B$2),'Reference data SID'!$B:$N,13,FALSE))</f>
        <v/>
      </c>
      <c r="C124" s="16" t="str">
        <f>IF(ISERROR(VLOOKUP(CONCATENATE($A124,"_",C$2),'Reference data SID'!$B:$N,13,FALSE)),"",VLOOKUP(CONCATENATE($A124,"_",C$2),'Reference data SID'!$B:$N,13,FALSE))</f>
        <v/>
      </c>
      <c r="D124" s="16" t="str">
        <f>IF(ISERROR(VLOOKUP(CONCATENATE($A124,"_",D$2),'Reference data SID'!$B:$N,13,FALSE)),"",VLOOKUP(CONCATENATE($A124,"_",D$2),'Reference data SID'!$B:$N,13,FALSE))</f>
        <v/>
      </c>
      <c r="E124" s="16" t="str">
        <f>IF(ISERROR(VLOOKUP(CONCATENATE($A124,"_",E$2),'Reference data SID'!$B:$N,13,FALSE)),"",VLOOKUP(CONCATENATE($A124,"_",E$2),'Reference data SID'!$B:$N,13,FALSE))</f>
        <v/>
      </c>
      <c r="F124" s="16" t="str">
        <f>IF(ISERROR(VLOOKUP(CONCATENATE($A124,"_",F$2),'Reference data SID'!$B:$N,13,FALSE)),"",VLOOKUP(CONCATENATE($A124,"_",F$2),'Reference data SID'!$B:$N,13,FALSE))</f>
        <v/>
      </c>
      <c r="G124" s="16" t="str">
        <f>IF(ISERROR(VLOOKUP(CONCATENATE($A124,"_",G$2),'Reference data SID'!$B:$N,13,FALSE)),"",VLOOKUP(CONCATENATE($A124,"_",G$2),'Reference data SID'!$B:$N,13,FALSE))</f>
        <v/>
      </c>
      <c r="H124" s="16" t="str">
        <f>IF(ISERROR(VLOOKUP(CONCATENATE($A124,"_",H$2),'Reference data SID'!$B:$N,13,FALSE)),"",VLOOKUP(CONCATENATE($A124,"_",H$2),'Reference data SID'!$B:$N,13,FALSE))</f>
        <v/>
      </c>
      <c r="I124" s="16" t="str">
        <f>IF(ISERROR(VLOOKUP(CONCATENATE($A124,"_",I$2),'Reference data SID'!$B:$N,13,FALSE)),"",VLOOKUP(CONCATENATE($A124,"_",I$2),'Reference data SID'!$B:$N,13,FALSE))</f>
        <v/>
      </c>
      <c r="J124" s="16" t="str">
        <f>IF(ISERROR(VLOOKUP(CONCATENATE($A124,"_",J$2),'Reference data SID'!$B:$N,13,FALSE)),"",VLOOKUP(CONCATENATE($A124,"_",J$2),'Reference data SID'!$B:$N,13,FALSE))</f>
        <v/>
      </c>
      <c r="K124" s="16" t="str">
        <f>IF(ISERROR(VLOOKUP(CONCATENATE($A124,"_",K$2),'Reference data SID'!$B:$N,13,FALSE)),"",VLOOKUP(CONCATENATE($A124,"_",K$2),'Reference data SID'!$B:$N,13,FALSE))</f>
        <v/>
      </c>
      <c r="L124" s="16" t="str">
        <f>IF(ISERROR(VLOOKUP(CONCATENATE($A124,"_",L$2),'Reference data SID'!$B:$N,13,FALSE)),"",VLOOKUP(CONCATENATE($A124,"_",L$2),'Reference data SID'!$B:$N,13,FALSE))</f>
        <v/>
      </c>
      <c r="M124" s="16" t="str">
        <f>IF(ISERROR(VLOOKUP(CONCATENATE($A124,"_",M$2),'Reference data SID'!$B:$N,13,FALSE)),"",VLOOKUP(CONCATENATE($A124,"_",M$2),'Reference data SID'!$B:$N,13,FALSE))</f>
        <v/>
      </c>
      <c r="N124" s="16" t="str">
        <f>IF(ISERROR(VLOOKUP(CONCATENATE($A124,"_",N$2),'Reference data SID'!$B:$N,13,FALSE)),"",VLOOKUP(CONCATENATE($A124,"_",N$2),'Reference data SID'!$B:$N,13,FALSE))</f>
        <v/>
      </c>
      <c r="O124" s="16" t="str">
        <f>IF(ISERROR(VLOOKUP(CONCATENATE($A124,"_",O$2),'Reference data SID'!$B:$N,13,FALSE)),"",VLOOKUP(CONCATENATE($A124,"_",O$2),'Reference data SID'!$B:$N,13,FALSE))</f>
        <v/>
      </c>
      <c r="P124" s="16" t="str">
        <f>IF(ISERROR(VLOOKUP(CONCATENATE($A124,"_",P$2),'Reference data SID'!$B:$N,13,FALSE)),"",VLOOKUP(CONCATENATE($A124,"_",P$2),'Reference data SID'!$B:$N,13,FALSE))</f>
        <v/>
      </c>
      <c r="Q124" s="16" t="str">
        <f>IF(ISERROR(VLOOKUP(CONCATENATE($A124,"_",Q$2),'Reference data SID'!$B:$N,13,FALSE)),"",VLOOKUP(CONCATENATE($A124,"_",Q$2),'Reference data SID'!$B:$N,13,FALSE))</f>
        <v/>
      </c>
      <c r="R124" s="16" t="str">
        <f>IF(ISERROR(VLOOKUP(CONCATENATE($A124,"_",R$2),'Reference data SID'!$B:$N,13,FALSE)),"",VLOOKUP(CONCATENATE($A124,"_",R$2),'Reference data SID'!$B:$N,13,FALSE))</f>
        <v/>
      </c>
      <c r="S124" s="16" t="str">
        <f>IF(ISERROR(VLOOKUP(CONCATENATE($A124,"_",S$2),'Reference data SID'!$B:$N,13,FALSE)),"",VLOOKUP(CONCATENATE($A124,"_",S$2),'Reference data SID'!$B:$N,13,FALSE))</f>
        <v/>
      </c>
      <c r="T124" s="16" t="str">
        <f>IF(ISERROR(VLOOKUP(CONCATENATE($A124,"_",T$2),'Reference data SID'!$B:$N,13,FALSE)),"",VLOOKUP(CONCATENATE($A124,"_",T$2),'Reference data SID'!$B:$N,13,FALSE))</f>
        <v/>
      </c>
      <c r="U124" s="16" t="str">
        <f>IF(ISERROR(VLOOKUP(CONCATENATE($A124,"_",U$2),'Reference data SID'!$B:$N,13,FALSE)),"",VLOOKUP(CONCATENATE($A124,"_",U$2),'Reference data SID'!$B:$N,13,FALSE))</f>
        <v/>
      </c>
      <c r="V124" s="16" t="str">
        <f>IF(ISERROR(VLOOKUP(CONCATENATE($A124,"_",V$2),'Reference data SID'!$B:$N,13,FALSE)),"",VLOOKUP(CONCATENATE($A124,"_",V$2),'Reference data SID'!$B:$N,13,FALSE))</f>
        <v/>
      </c>
      <c r="W124" s="16" t="str">
        <f>IF(ISERROR(VLOOKUP(CONCATENATE($A124,"_",W$2),'Reference data SID'!$B:$N,13,FALSE)),"",VLOOKUP(CONCATENATE($A124,"_",W$2),'Reference data SID'!$B:$N,13,FALSE))</f>
        <v/>
      </c>
      <c r="X124" s="16" t="str">
        <f>IF(ISERROR(VLOOKUP(CONCATENATE($A124,"_",X$2),'Reference data SID'!$B:$N,13,FALSE)),"",VLOOKUP(CONCATENATE($A124,"_",X$2),'Reference data SID'!$B:$N,13,FALSE))</f>
        <v/>
      </c>
      <c r="Y124" s="17" t="str">
        <f>IF(ISERROR(VLOOKUP(CONCATENATE($A124,"_",Y$2),'Reference data SID'!$B:$N,13,FALSE)),"",VLOOKUP(CONCATENATE($A124,"_",Y$2),'Reference data SID'!$B:$N,13,FALSE))</f>
        <v>183146-60-3</v>
      </c>
      <c r="Z124" s="16" t="str">
        <f>IF(ISERROR(VLOOKUP(CONCATENATE($A124,"_",Z$2),'Reference data SID'!$B:$N,13,FALSE)),"",VLOOKUP(CONCATENATE($A124,"_",Z$2),'Reference data SID'!$B:$N,13,FALSE))</f>
        <v/>
      </c>
      <c r="AA124" s="16" t="str">
        <f>IF(ISERROR(VLOOKUP(CONCATENATE($A124,"_",AA$2),'Reference data SID'!$B:$N,13,FALSE)),"",VLOOKUP(CONCATENATE($A124,"_",AA$2),'Reference data SID'!$B:$N,13,FALSE))</f>
        <v/>
      </c>
      <c r="AB124" s="16" t="str">
        <f>IF(ISERROR(VLOOKUP(CONCATENATE($A124,"_",AB$2),'Reference data SID'!$B:$N,13,FALSE)),"",VLOOKUP(CONCATENATE($A124,"_",AB$2),'Reference data SID'!$B:$N,13,FALSE))</f>
        <v/>
      </c>
      <c r="AC124" s="16" t="str">
        <f>IF(ISERROR(VLOOKUP(CONCATENATE($A124,"_",AC$2),'Reference data SID'!$B:$N,13,FALSE)),"",VLOOKUP(CONCATENATE($A124,"_",AC$2),'Reference data SID'!$B:$N,13,FALSE))</f>
        <v/>
      </c>
      <c r="AD124" s="16" t="str">
        <f>IF(ISERROR(VLOOKUP(CONCATENATE($A124,"_",AD$2),'Reference data SID'!$B:$N,13,FALSE)),"",VLOOKUP(CONCATENATE($A124,"_",AD$2),'Reference data SID'!$B:$N,13,FALSE))</f>
        <v/>
      </c>
      <c r="AE124" s="16" t="str">
        <f>IF(ISERROR(VLOOKUP(CONCATENATE($A124,"_",AE$2),'Reference data SID'!$B:$N,13,FALSE)),"",VLOOKUP(CONCATENATE($A124,"_",AE$2),'Reference data SID'!$B:$N,13,FALSE))</f>
        <v/>
      </c>
      <c r="AF124" s="16" t="str">
        <f>IF(ISERROR(VLOOKUP(CONCATENATE($A124,"_",AF$2),'Reference data SID'!$B:$N,13,FALSE)),"",VLOOKUP(CONCATENATE($A124,"_",AF$2),'Reference data SID'!$B:$N,13,FALSE))</f>
        <v/>
      </c>
      <c r="AG124" s="16" t="str">
        <f>IF(ISERROR(VLOOKUP(CONCATENATE($A124,"_",AG$2),'Reference data SID'!$B:$N,13,FALSE)),"",VLOOKUP(CONCATENATE($A124,"_",AG$2),'Reference data SID'!$B:$N,13,FALSE))</f>
        <v/>
      </c>
      <c r="AH124" s="16" t="str">
        <f>IF(ISERROR(VLOOKUP(CONCATENATE($A124,"_",AH$2),'Reference data SID'!$B:$N,13,FALSE)),"",VLOOKUP(CONCATENATE($A124,"_",AH$2),'Reference data SID'!$B:$N,13,FALSE))</f>
        <v/>
      </c>
      <c r="AI124" s="16" t="str">
        <f>IF(ISERROR(VLOOKUP(CONCATENATE($A124,"_",AI$2),'Reference data SID'!$B:$N,13,FALSE)),"",VLOOKUP(CONCATENATE($A124,"_",AI$2),'Reference data SID'!$B:$N,13,FALSE))</f>
        <v/>
      </c>
      <c r="AJ124" s="16" t="str">
        <f>IF(ISERROR(VLOOKUP(CONCATENATE($A124,"_",AJ$2),'Reference data SID'!$B:$N,13,FALSE)),"",VLOOKUP(CONCATENATE($A124,"_",AJ$2),'Reference data SID'!$B:$N,13,FALSE))</f>
        <v/>
      </c>
      <c r="AK124" s="16" t="str">
        <f>IF(ISERROR(VLOOKUP(CONCATENATE($A124,"_",AK$2),'Reference data SID'!$B:$N,13,FALSE)),"",VLOOKUP(CONCATENATE($A124,"_",AK$2),'Reference data SID'!$B:$N,13,FALSE))</f>
        <v/>
      </c>
      <c r="AL124" s="16" t="str">
        <f>IF(ISERROR(VLOOKUP(CONCATENATE($A124,"_",AL$2),'Reference data SID'!$B:$N,13,FALSE)),"",VLOOKUP(CONCATENATE($A124,"_",AL$2),'Reference data SID'!$B:$N,13,FALSE))</f>
        <v/>
      </c>
      <c r="AM124" s="16" t="str">
        <f>IF(ISERROR(VLOOKUP(CONCATENATE($A124,"_",AM$2),'Reference data SID'!$B:$N,13,FALSE)),"",VLOOKUP(CONCATENATE($A124,"_",AM$2),'Reference data SID'!$B:$N,13,FALSE))</f>
        <v/>
      </c>
      <c r="AN124" s="16" t="str">
        <f>IF(ISERROR(VLOOKUP(CONCATENATE($A124,"_",AN$2),'Reference data SID'!$B:$N,13,FALSE)),"",VLOOKUP(CONCATENATE($A124,"_",AN$2),'Reference data SID'!$B:$N,13,FALSE))</f>
        <v/>
      </c>
      <c r="AO124" s="16" t="str">
        <f>IF(ISERROR(VLOOKUP(CONCATENATE($A124,"_",AO$2),'Reference data SID'!$B:$N,13,FALSE)),"",VLOOKUP(CONCATENATE($A124,"_",AO$2),'Reference data SID'!$B:$N,13,FALSE))</f>
        <v/>
      </c>
      <c r="AP124" s="16" t="str">
        <f>IF(ISERROR(VLOOKUP(CONCATENATE($A124,"_",AP$2),'Reference data SID'!$B:$N,13,FALSE)),"",VLOOKUP(CONCATENATE($A124,"_",AP$2),'Reference data SID'!$B:$N,13,FALSE))</f>
        <v/>
      </c>
      <c r="AQ124" s="16" t="str">
        <f>IF(ISERROR(VLOOKUP(CONCATENATE($A124,"_",AQ$2),'Reference data SID'!$B:$N,13,FALSE)),"",VLOOKUP(CONCATENATE($A124,"_",AQ$2),'Reference data SID'!$B:$N,13,FALSE))</f>
        <v/>
      </c>
      <c r="AR124" s="16" t="str">
        <f>IF(ISERROR(VLOOKUP(CONCATENATE($A124,"_",AR$2),'Reference data SID'!$B:$N,13,FALSE)),"",VLOOKUP(CONCATENATE($A124,"_",AR$2),'Reference data SID'!$B:$N,13,FALSE))</f>
        <v/>
      </c>
      <c r="AS124" s="16" t="str">
        <f>IF(ISERROR(VLOOKUP(CONCATENATE($A124,"_",AS$2),'Reference data SID'!$B:$N,13,FALSE)),"",VLOOKUP(CONCATENATE($A124,"_",AS$2),'Reference data SID'!$B:$N,13,FALSE))</f>
        <v/>
      </c>
      <c r="AT124" s="16" t="str">
        <f>IF(ISERROR(VLOOKUP(CONCATENATE($A124,"_",AT$2),'Reference data SID'!$B:$N,13,FALSE)),"",VLOOKUP(CONCATENATE($A124,"_",AT$2),'Reference data SID'!$B:$N,13,FALSE))</f>
        <v/>
      </c>
    </row>
    <row r="125" spans="1:46" x14ac:dyDescent="0.25">
      <c r="A125">
        <v>121</v>
      </c>
      <c r="B125" s="16" t="str">
        <f>IF(ISERROR(VLOOKUP(CONCATENATE($A125,"_",B$2),'Reference data SID'!$B:$N,13,FALSE)),"",VLOOKUP(CONCATENATE($A125,"_",B$2),'Reference data SID'!$B:$N,13,FALSE))</f>
        <v/>
      </c>
      <c r="C125" s="16" t="str">
        <f>IF(ISERROR(VLOOKUP(CONCATENATE($A125,"_",C$2),'Reference data SID'!$B:$N,13,FALSE)),"",VLOOKUP(CONCATENATE($A125,"_",C$2),'Reference data SID'!$B:$N,13,FALSE))</f>
        <v/>
      </c>
      <c r="D125" s="16" t="str">
        <f>IF(ISERROR(VLOOKUP(CONCATENATE($A125,"_",D$2),'Reference data SID'!$B:$N,13,FALSE)),"",VLOOKUP(CONCATENATE($A125,"_",D$2),'Reference data SID'!$B:$N,13,FALSE))</f>
        <v/>
      </c>
      <c r="E125" s="16" t="str">
        <f>IF(ISERROR(VLOOKUP(CONCATENATE($A125,"_",E$2),'Reference data SID'!$B:$N,13,FALSE)),"",VLOOKUP(CONCATENATE($A125,"_",E$2),'Reference data SID'!$B:$N,13,FALSE))</f>
        <v/>
      </c>
      <c r="F125" s="16" t="str">
        <f>IF(ISERROR(VLOOKUP(CONCATENATE($A125,"_",F$2),'Reference data SID'!$B:$N,13,FALSE)),"",VLOOKUP(CONCATENATE($A125,"_",F$2),'Reference data SID'!$B:$N,13,FALSE))</f>
        <v/>
      </c>
      <c r="G125" s="16" t="str">
        <f>IF(ISERROR(VLOOKUP(CONCATENATE($A125,"_",G$2),'Reference data SID'!$B:$N,13,FALSE)),"",VLOOKUP(CONCATENATE($A125,"_",G$2),'Reference data SID'!$B:$N,13,FALSE))</f>
        <v/>
      </c>
      <c r="H125" s="16" t="str">
        <f>IF(ISERROR(VLOOKUP(CONCATENATE($A125,"_",H$2),'Reference data SID'!$B:$N,13,FALSE)),"",VLOOKUP(CONCATENATE($A125,"_",H$2),'Reference data SID'!$B:$N,13,FALSE))</f>
        <v/>
      </c>
      <c r="I125" s="16" t="str">
        <f>IF(ISERROR(VLOOKUP(CONCATENATE($A125,"_",I$2),'Reference data SID'!$B:$N,13,FALSE)),"",VLOOKUP(CONCATENATE($A125,"_",I$2),'Reference data SID'!$B:$N,13,FALSE))</f>
        <v/>
      </c>
      <c r="J125" s="16" t="str">
        <f>IF(ISERROR(VLOOKUP(CONCATENATE($A125,"_",J$2),'Reference data SID'!$B:$N,13,FALSE)),"",VLOOKUP(CONCATENATE($A125,"_",J$2),'Reference data SID'!$B:$N,13,FALSE))</f>
        <v/>
      </c>
      <c r="K125" s="16" t="str">
        <f>IF(ISERROR(VLOOKUP(CONCATENATE($A125,"_",K$2),'Reference data SID'!$B:$N,13,FALSE)),"",VLOOKUP(CONCATENATE($A125,"_",K$2),'Reference data SID'!$B:$N,13,FALSE))</f>
        <v/>
      </c>
      <c r="L125" s="16" t="str">
        <f>IF(ISERROR(VLOOKUP(CONCATENATE($A125,"_",L$2),'Reference data SID'!$B:$N,13,FALSE)),"",VLOOKUP(CONCATENATE($A125,"_",L$2),'Reference data SID'!$B:$N,13,FALSE))</f>
        <v/>
      </c>
      <c r="M125" s="16" t="str">
        <f>IF(ISERROR(VLOOKUP(CONCATENATE($A125,"_",M$2),'Reference data SID'!$B:$N,13,FALSE)),"",VLOOKUP(CONCATENATE($A125,"_",M$2),'Reference data SID'!$B:$N,13,FALSE))</f>
        <v/>
      </c>
      <c r="N125" s="16" t="str">
        <f>IF(ISERROR(VLOOKUP(CONCATENATE($A125,"_",N$2),'Reference data SID'!$B:$N,13,FALSE)),"",VLOOKUP(CONCATENATE($A125,"_",N$2),'Reference data SID'!$B:$N,13,FALSE))</f>
        <v/>
      </c>
      <c r="O125" s="16" t="str">
        <f>IF(ISERROR(VLOOKUP(CONCATENATE($A125,"_",O$2),'Reference data SID'!$B:$N,13,FALSE)),"",VLOOKUP(CONCATENATE($A125,"_",O$2),'Reference data SID'!$B:$N,13,FALSE))</f>
        <v/>
      </c>
      <c r="P125" s="16" t="str">
        <f>IF(ISERROR(VLOOKUP(CONCATENATE($A125,"_",P$2),'Reference data SID'!$B:$N,13,FALSE)),"",VLOOKUP(CONCATENATE($A125,"_",P$2),'Reference data SID'!$B:$N,13,FALSE))</f>
        <v/>
      </c>
      <c r="Q125" s="16" t="str">
        <f>IF(ISERROR(VLOOKUP(CONCATENATE($A125,"_",Q$2),'Reference data SID'!$B:$N,13,FALSE)),"",VLOOKUP(CONCATENATE($A125,"_",Q$2),'Reference data SID'!$B:$N,13,FALSE))</f>
        <v/>
      </c>
      <c r="R125" s="16" t="str">
        <f>IF(ISERROR(VLOOKUP(CONCATENATE($A125,"_",R$2),'Reference data SID'!$B:$N,13,FALSE)),"",VLOOKUP(CONCATENATE($A125,"_",R$2),'Reference data SID'!$B:$N,13,FALSE))</f>
        <v/>
      </c>
      <c r="S125" s="16" t="str">
        <f>IF(ISERROR(VLOOKUP(CONCATENATE($A125,"_",S$2),'Reference data SID'!$B:$N,13,FALSE)),"",VLOOKUP(CONCATENATE($A125,"_",S$2),'Reference data SID'!$B:$N,13,FALSE))</f>
        <v/>
      </c>
      <c r="T125" s="16" t="str">
        <f>IF(ISERROR(VLOOKUP(CONCATENATE($A125,"_",T$2),'Reference data SID'!$B:$N,13,FALSE)),"",VLOOKUP(CONCATENATE($A125,"_",T$2),'Reference data SID'!$B:$N,13,FALSE))</f>
        <v/>
      </c>
      <c r="U125" s="16" t="str">
        <f>IF(ISERROR(VLOOKUP(CONCATENATE($A125,"_",U$2),'Reference data SID'!$B:$N,13,FALSE)),"",VLOOKUP(CONCATENATE($A125,"_",U$2),'Reference data SID'!$B:$N,13,FALSE))</f>
        <v/>
      </c>
      <c r="V125" s="16" t="str">
        <f>IF(ISERROR(VLOOKUP(CONCATENATE($A125,"_",V$2),'Reference data SID'!$B:$N,13,FALSE)),"",VLOOKUP(CONCATENATE($A125,"_",V$2),'Reference data SID'!$B:$N,13,FALSE))</f>
        <v/>
      </c>
      <c r="W125" s="16" t="str">
        <f>IF(ISERROR(VLOOKUP(CONCATENATE($A125,"_",W$2),'Reference data SID'!$B:$N,13,FALSE)),"",VLOOKUP(CONCATENATE($A125,"_",W$2),'Reference data SID'!$B:$N,13,FALSE))</f>
        <v/>
      </c>
      <c r="X125" s="16" t="str">
        <f>IF(ISERROR(VLOOKUP(CONCATENATE($A125,"_",X$2),'Reference data SID'!$B:$N,13,FALSE)),"",VLOOKUP(CONCATENATE($A125,"_",X$2),'Reference data SID'!$B:$N,13,FALSE))</f>
        <v/>
      </c>
      <c r="Y125" s="17" t="str">
        <f>IF(ISERROR(VLOOKUP(CONCATENATE($A125,"_",Y$2),'Reference data SID'!$B:$N,13,FALSE)),"",VLOOKUP(CONCATENATE($A125,"_",Y$2),'Reference data SID'!$B:$N,13,FALSE))</f>
        <v>1882109-58-1</v>
      </c>
      <c r="Z125" s="16" t="str">
        <f>IF(ISERROR(VLOOKUP(CONCATENATE($A125,"_",Z$2),'Reference data SID'!$B:$N,13,FALSE)),"",VLOOKUP(CONCATENATE($A125,"_",Z$2),'Reference data SID'!$B:$N,13,FALSE))</f>
        <v/>
      </c>
      <c r="AA125" s="16" t="str">
        <f>IF(ISERROR(VLOOKUP(CONCATENATE($A125,"_",AA$2),'Reference data SID'!$B:$N,13,FALSE)),"",VLOOKUP(CONCATENATE($A125,"_",AA$2),'Reference data SID'!$B:$N,13,FALSE))</f>
        <v/>
      </c>
      <c r="AB125" s="16" t="str">
        <f>IF(ISERROR(VLOOKUP(CONCATENATE($A125,"_",AB$2),'Reference data SID'!$B:$N,13,FALSE)),"",VLOOKUP(CONCATENATE($A125,"_",AB$2),'Reference data SID'!$B:$N,13,FALSE))</f>
        <v/>
      </c>
      <c r="AC125" s="16" t="str">
        <f>IF(ISERROR(VLOOKUP(CONCATENATE($A125,"_",AC$2),'Reference data SID'!$B:$N,13,FALSE)),"",VLOOKUP(CONCATENATE($A125,"_",AC$2),'Reference data SID'!$B:$N,13,FALSE))</f>
        <v/>
      </c>
      <c r="AD125" s="16" t="str">
        <f>IF(ISERROR(VLOOKUP(CONCATENATE($A125,"_",AD$2),'Reference data SID'!$B:$N,13,FALSE)),"",VLOOKUP(CONCATENATE($A125,"_",AD$2),'Reference data SID'!$B:$N,13,FALSE))</f>
        <v/>
      </c>
      <c r="AE125" s="16" t="str">
        <f>IF(ISERROR(VLOOKUP(CONCATENATE($A125,"_",AE$2),'Reference data SID'!$B:$N,13,FALSE)),"",VLOOKUP(CONCATENATE($A125,"_",AE$2),'Reference data SID'!$B:$N,13,FALSE))</f>
        <v/>
      </c>
      <c r="AF125" s="16" t="str">
        <f>IF(ISERROR(VLOOKUP(CONCATENATE($A125,"_",AF$2),'Reference data SID'!$B:$N,13,FALSE)),"",VLOOKUP(CONCATENATE($A125,"_",AF$2),'Reference data SID'!$B:$N,13,FALSE))</f>
        <v/>
      </c>
      <c r="AG125" s="16" t="str">
        <f>IF(ISERROR(VLOOKUP(CONCATENATE($A125,"_",AG$2),'Reference data SID'!$B:$N,13,FALSE)),"",VLOOKUP(CONCATENATE($A125,"_",AG$2),'Reference data SID'!$B:$N,13,FALSE))</f>
        <v/>
      </c>
      <c r="AH125" s="16" t="str">
        <f>IF(ISERROR(VLOOKUP(CONCATENATE($A125,"_",AH$2),'Reference data SID'!$B:$N,13,FALSE)),"",VLOOKUP(CONCATENATE($A125,"_",AH$2),'Reference data SID'!$B:$N,13,FALSE))</f>
        <v/>
      </c>
      <c r="AI125" s="16" t="str">
        <f>IF(ISERROR(VLOOKUP(CONCATENATE($A125,"_",AI$2),'Reference data SID'!$B:$N,13,FALSE)),"",VLOOKUP(CONCATENATE($A125,"_",AI$2),'Reference data SID'!$B:$N,13,FALSE))</f>
        <v/>
      </c>
      <c r="AJ125" s="16" t="str">
        <f>IF(ISERROR(VLOOKUP(CONCATENATE($A125,"_",AJ$2),'Reference data SID'!$B:$N,13,FALSE)),"",VLOOKUP(CONCATENATE($A125,"_",AJ$2),'Reference data SID'!$B:$N,13,FALSE))</f>
        <v/>
      </c>
      <c r="AK125" s="16" t="str">
        <f>IF(ISERROR(VLOOKUP(CONCATENATE($A125,"_",AK$2),'Reference data SID'!$B:$N,13,FALSE)),"",VLOOKUP(CONCATENATE($A125,"_",AK$2),'Reference data SID'!$B:$N,13,FALSE))</f>
        <v/>
      </c>
      <c r="AL125" s="16" t="str">
        <f>IF(ISERROR(VLOOKUP(CONCATENATE($A125,"_",AL$2),'Reference data SID'!$B:$N,13,FALSE)),"",VLOOKUP(CONCATENATE($A125,"_",AL$2),'Reference data SID'!$B:$N,13,FALSE))</f>
        <v/>
      </c>
      <c r="AM125" s="16" t="str">
        <f>IF(ISERROR(VLOOKUP(CONCATENATE($A125,"_",AM$2),'Reference data SID'!$B:$N,13,FALSE)),"",VLOOKUP(CONCATENATE($A125,"_",AM$2),'Reference data SID'!$B:$N,13,FALSE))</f>
        <v/>
      </c>
      <c r="AN125" s="16" t="str">
        <f>IF(ISERROR(VLOOKUP(CONCATENATE($A125,"_",AN$2),'Reference data SID'!$B:$N,13,FALSE)),"",VLOOKUP(CONCATENATE($A125,"_",AN$2),'Reference data SID'!$B:$N,13,FALSE))</f>
        <v/>
      </c>
      <c r="AO125" s="16" t="str">
        <f>IF(ISERROR(VLOOKUP(CONCATENATE($A125,"_",AO$2),'Reference data SID'!$B:$N,13,FALSE)),"",VLOOKUP(CONCATENATE($A125,"_",AO$2),'Reference data SID'!$B:$N,13,FALSE))</f>
        <v/>
      </c>
      <c r="AP125" s="16" t="str">
        <f>IF(ISERROR(VLOOKUP(CONCATENATE($A125,"_",AP$2),'Reference data SID'!$B:$N,13,FALSE)),"",VLOOKUP(CONCATENATE($A125,"_",AP$2),'Reference data SID'!$B:$N,13,FALSE))</f>
        <v/>
      </c>
      <c r="AQ125" s="16" t="str">
        <f>IF(ISERROR(VLOOKUP(CONCATENATE($A125,"_",AQ$2),'Reference data SID'!$B:$N,13,FALSE)),"",VLOOKUP(CONCATENATE($A125,"_",AQ$2),'Reference data SID'!$B:$N,13,FALSE))</f>
        <v/>
      </c>
      <c r="AR125" s="16" t="str">
        <f>IF(ISERROR(VLOOKUP(CONCATENATE($A125,"_",AR$2),'Reference data SID'!$B:$N,13,FALSE)),"",VLOOKUP(CONCATENATE($A125,"_",AR$2),'Reference data SID'!$B:$N,13,FALSE))</f>
        <v/>
      </c>
      <c r="AS125" s="16" t="str">
        <f>IF(ISERROR(VLOOKUP(CONCATENATE($A125,"_",AS$2),'Reference data SID'!$B:$N,13,FALSE)),"",VLOOKUP(CONCATENATE($A125,"_",AS$2),'Reference data SID'!$B:$N,13,FALSE))</f>
        <v/>
      </c>
      <c r="AT125" s="16" t="str">
        <f>IF(ISERROR(VLOOKUP(CONCATENATE($A125,"_",AT$2),'Reference data SID'!$B:$N,13,FALSE)),"",VLOOKUP(CONCATENATE($A125,"_",AT$2),'Reference data SID'!$B:$N,13,FALSE))</f>
        <v/>
      </c>
    </row>
    <row r="126" spans="1:46" x14ac:dyDescent="0.25">
      <c r="A126">
        <v>122</v>
      </c>
      <c r="B126" s="16" t="str">
        <f>IF(ISERROR(VLOOKUP(CONCATENATE($A126,"_",B$2),'Reference data SID'!$B:$N,13,FALSE)),"",VLOOKUP(CONCATENATE($A126,"_",B$2),'Reference data SID'!$B:$N,13,FALSE))</f>
        <v/>
      </c>
      <c r="C126" s="16" t="str">
        <f>IF(ISERROR(VLOOKUP(CONCATENATE($A126,"_",C$2),'Reference data SID'!$B:$N,13,FALSE)),"",VLOOKUP(CONCATENATE($A126,"_",C$2),'Reference data SID'!$B:$N,13,FALSE))</f>
        <v/>
      </c>
      <c r="D126" s="16" t="str">
        <f>IF(ISERROR(VLOOKUP(CONCATENATE($A126,"_",D$2),'Reference data SID'!$B:$N,13,FALSE)),"",VLOOKUP(CONCATENATE($A126,"_",D$2),'Reference data SID'!$B:$N,13,FALSE))</f>
        <v/>
      </c>
      <c r="E126" s="16" t="str">
        <f>IF(ISERROR(VLOOKUP(CONCATENATE($A126,"_",E$2),'Reference data SID'!$B:$N,13,FALSE)),"",VLOOKUP(CONCATENATE($A126,"_",E$2),'Reference data SID'!$B:$N,13,FALSE))</f>
        <v/>
      </c>
      <c r="F126" s="16" t="str">
        <f>IF(ISERROR(VLOOKUP(CONCATENATE($A126,"_",F$2),'Reference data SID'!$B:$N,13,FALSE)),"",VLOOKUP(CONCATENATE($A126,"_",F$2),'Reference data SID'!$B:$N,13,FALSE))</f>
        <v/>
      </c>
      <c r="G126" s="16" t="str">
        <f>IF(ISERROR(VLOOKUP(CONCATENATE($A126,"_",G$2),'Reference data SID'!$B:$N,13,FALSE)),"",VLOOKUP(CONCATENATE($A126,"_",G$2),'Reference data SID'!$B:$N,13,FALSE))</f>
        <v/>
      </c>
      <c r="H126" s="16" t="str">
        <f>IF(ISERROR(VLOOKUP(CONCATENATE($A126,"_",H$2),'Reference data SID'!$B:$N,13,FALSE)),"",VLOOKUP(CONCATENATE($A126,"_",H$2),'Reference data SID'!$B:$N,13,FALSE))</f>
        <v/>
      </c>
      <c r="I126" s="16" t="str">
        <f>IF(ISERROR(VLOOKUP(CONCATENATE($A126,"_",I$2),'Reference data SID'!$B:$N,13,FALSE)),"",VLOOKUP(CONCATENATE($A126,"_",I$2),'Reference data SID'!$B:$N,13,FALSE))</f>
        <v/>
      </c>
      <c r="J126" s="16" t="str">
        <f>IF(ISERROR(VLOOKUP(CONCATENATE($A126,"_",J$2),'Reference data SID'!$B:$N,13,FALSE)),"",VLOOKUP(CONCATENATE($A126,"_",J$2),'Reference data SID'!$B:$N,13,FALSE))</f>
        <v/>
      </c>
      <c r="K126" s="16" t="str">
        <f>IF(ISERROR(VLOOKUP(CONCATENATE($A126,"_",K$2),'Reference data SID'!$B:$N,13,FALSE)),"",VLOOKUP(CONCATENATE($A126,"_",K$2),'Reference data SID'!$B:$N,13,FALSE))</f>
        <v/>
      </c>
      <c r="L126" s="16" t="str">
        <f>IF(ISERROR(VLOOKUP(CONCATENATE($A126,"_",L$2),'Reference data SID'!$B:$N,13,FALSE)),"",VLOOKUP(CONCATENATE($A126,"_",L$2),'Reference data SID'!$B:$N,13,FALSE))</f>
        <v/>
      </c>
      <c r="M126" s="16" t="str">
        <f>IF(ISERROR(VLOOKUP(CONCATENATE($A126,"_",M$2),'Reference data SID'!$B:$N,13,FALSE)),"",VLOOKUP(CONCATENATE($A126,"_",M$2),'Reference data SID'!$B:$N,13,FALSE))</f>
        <v/>
      </c>
      <c r="N126" s="16" t="str">
        <f>IF(ISERROR(VLOOKUP(CONCATENATE($A126,"_",N$2),'Reference data SID'!$B:$N,13,FALSE)),"",VLOOKUP(CONCATENATE($A126,"_",N$2),'Reference data SID'!$B:$N,13,FALSE))</f>
        <v/>
      </c>
      <c r="O126" s="16" t="str">
        <f>IF(ISERROR(VLOOKUP(CONCATENATE($A126,"_",O$2),'Reference data SID'!$B:$N,13,FALSE)),"",VLOOKUP(CONCATENATE($A126,"_",O$2),'Reference data SID'!$B:$N,13,FALSE))</f>
        <v/>
      </c>
      <c r="P126" s="16" t="str">
        <f>IF(ISERROR(VLOOKUP(CONCATENATE($A126,"_",P$2),'Reference data SID'!$B:$N,13,FALSE)),"",VLOOKUP(CONCATENATE($A126,"_",P$2),'Reference data SID'!$B:$N,13,FALSE))</f>
        <v/>
      </c>
      <c r="Q126" s="16" t="str">
        <f>IF(ISERROR(VLOOKUP(CONCATENATE($A126,"_",Q$2),'Reference data SID'!$B:$N,13,FALSE)),"",VLOOKUP(CONCATENATE($A126,"_",Q$2),'Reference data SID'!$B:$N,13,FALSE))</f>
        <v/>
      </c>
      <c r="R126" s="16" t="str">
        <f>IF(ISERROR(VLOOKUP(CONCATENATE($A126,"_",R$2),'Reference data SID'!$B:$N,13,FALSE)),"",VLOOKUP(CONCATENATE($A126,"_",R$2),'Reference data SID'!$B:$N,13,FALSE))</f>
        <v/>
      </c>
      <c r="S126" s="16" t="str">
        <f>IF(ISERROR(VLOOKUP(CONCATENATE($A126,"_",S$2),'Reference data SID'!$B:$N,13,FALSE)),"",VLOOKUP(CONCATENATE($A126,"_",S$2),'Reference data SID'!$B:$N,13,FALSE))</f>
        <v/>
      </c>
      <c r="T126" s="16" t="str">
        <f>IF(ISERROR(VLOOKUP(CONCATENATE($A126,"_",T$2),'Reference data SID'!$B:$N,13,FALSE)),"",VLOOKUP(CONCATENATE($A126,"_",T$2),'Reference data SID'!$B:$N,13,FALSE))</f>
        <v/>
      </c>
      <c r="U126" s="16" t="str">
        <f>IF(ISERROR(VLOOKUP(CONCATENATE($A126,"_",U$2),'Reference data SID'!$B:$N,13,FALSE)),"",VLOOKUP(CONCATENATE($A126,"_",U$2),'Reference data SID'!$B:$N,13,FALSE))</f>
        <v/>
      </c>
      <c r="V126" s="16" t="str">
        <f>IF(ISERROR(VLOOKUP(CONCATENATE($A126,"_",V$2),'Reference data SID'!$B:$N,13,FALSE)),"",VLOOKUP(CONCATENATE($A126,"_",V$2),'Reference data SID'!$B:$N,13,FALSE))</f>
        <v/>
      </c>
      <c r="W126" s="16" t="str">
        <f>IF(ISERROR(VLOOKUP(CONCATENATE($A126,"_",W$2),'Reference data SID'!$B:$N,13,FALSE)),"",VLOOKUP(CONCATENATE($A126,"_",W$2),'Reference data SID'!$B:$N,13,FALSE))</f>
        <v/>
      </c>
      <c r="X126" s="16" t="str">
        <f>IF(ISERROR(VLOOKUP(CONCATENATE($A126,"_",X$2),'Reference data SID'!$B:$N,13,FALSE)),"",VLOOKUP(CONCATENATE($A126,"_",X$2),'Reference data SID'!$B:$N,13,FALSE))</f>
        <v/>
      </c>
      <c r="Y126" s="17" t="str">
        <f>IF(ISERROR(VLOOKUP(CONCATENATE($A126,"_",Y$2),'Reference data SID'!$B:$N,13,FALSE)),"",VLOOKUP(CONCATENATE($A126,"_",Y$2),'Reference data SID'!$B:$N,13,FALSE))</f>
        <v>1882109-59-2</v>
      </c>
      <c r="Z126" s="16" t="str">
        <f>IF(ISERROR(VLOOKUP(CONCATENATE($A126,"_",Z$2),'Reference data SID'!$B:$N,13,FALSE)),"",VLOOKUP(CONCATENATE($A126,"_",Z$2),'Reference data SID'!$B:$N,13,FALSE))</f>
        <v/>
      </c>
      <c r="AA126" s="16" t="str">
        <f>IF(ISERROR(VLOOKUP(CONCATENATE($A126,"_",AA$2),'Reference data SID'!$B:$N,13,FALSE)),"",VLOOKUP(CONCATENATE($A126,"_",AA$2),'Reference data SID'!$B:$N,13,FALSE))</f>
        <v/>
      </c>
      <c r="AB126" s="16" t="str">
        <f>IF(ISERROR(VLOOKUP(CONCATENATE($A126,"_",AB$2),'Reference data SID'!$B:$N,13,FALSE)),"",VLOOKUP(CONCATENATE($A126,"_",AB$2),'Reference data SID'!$B:$N,13,FALSE))</f>
        <v/>
      </c>
      <c r="AC126" s="16" t="str">
        <f>IF(ISERROR(VLOOKUP(CONCATENATE($A126,"_",AC$2),'Reference data SID'!$B:$N,13,FALSE)),"",VLOOKUP(CONCATENATE($A126,"_",AC$2),'Reference data SID'!$B:$N,13,FALSE))</f>
        <v/>
      </c>
      <c r="AD126" s="16" t="str">
        <f>IF(ISERROR(VLOOKUP(CONCATENATE($A126,"_",AD$2),'Reference data SID'!$B:$N,13,FALSE)),"",VLOOKUP(CONCATENATE($A126,"_",AD$2),'Reference data SID'!$B:$N,13,FALSE))</f>
        <v/>
      </c>
      <c r="AE126" s="16" t="str">
        <f>IF(ISERROR(VLOOKUP(CONCATENATE($A126,"_",AE$2),'Reference data SID'!$B:$N,13,FALSE)),"",VLOOKUP(CONCATENATE($A126,"_",AE$2),'Reference data SID'!$B:$N,13,FALSE))</f>
        <v/>
      </c>
      <c r="AF126" s="16" t="str">
        <f>IF(ISERROR(VLOOKUP(CONCATENATE($A126,"_",AF$2),'Reference data SID'!$B:$N,13,FALSE)),"",VLOOKUP(CONCATENATE($A126,"_",AF$2),'Reference data SID'!$B:$N,13,FALSE))</f>
        <v/>
      </c>
      <c r="AG126" s="16" t="str">
        <f>IF(ISERROR(VLOOKUP(CONCATENATE($A126,"_",AG$2),'Reference data SID'!$B:$N,13,FALSE)),"",VLOOKUP(CONCATENATE($A126,"_",AG$2),'Reference data SID'!$B:$N,13,FALSE))</f>
        <v/>
      </c>
      <c r="AH126" s="16" t="str">
        <f>IF(ISERROR(VLOOKUP(CONCATENATE($A126,"_",AH$2),'Reference data SID'!$B:$N,13,FALSE)),"",VLOOKUP(CONCATENATE($A126,"_",AH$2),'Reference data SID'!$B:$N,13,FALSE))</f>
        <v/>
      </c>
      <c r="AI126" s="16" t="str">
        <f>IF(ISERROR(VLOOKUP(CONCATENATE($A126,"_",AI$2),'Reference data SID'!$B:$N,13,FALSE)),"",VLOOKUP(CONCATENATE($A126,"_",AI$2),'Reference data SID'!$B:$N,13,FALSE))</f>
        <v/>
      </c>
      <c r="AJ126" s="16" t="str">
        <f>IF(ISERROR(VLOOKUP(CONCATENATE($A126,"_",AJ$2),'Reference data SID'!$B:$N,13,FALSE)),"",VLOOKUP(CONCATENATE($A126,"_",AJ$2),'Reference data SID'!$B:$N,13,FALSE))</f>
        <v/>
      </c>
      <c r="AK126" s="16" t="str">
        <f>IF(ISERROR(VLOOKUP(CONCATENATE($A126,"_",AK$2),'Reference data SID'!$B:$N,13,FALSE)),"",VLOOKUP(CONCATENATE($A126,"_",AK$2),'Reference data SID'!$B:$N,13,FALSE))</f>
        <v/>
      </c>
      <c r="AL126" s="16" t="str">
        <f>IF(ISERROR(VLOOKUP(CONCATENATE($A126,"_",AL$2),'Reference data SID'!$B:$N,13,FALSE)),"",VLOOKUP(CONCATENATE($A126,"_",AL$2),'Reference data SID'!$B:$N,13,FALSE))</f>
        <v/>
      </c>
      <c r="AM126" s="16" t="str">
        <f>IF(ISERROR(VLOOKUP(CONCATENATE($A126,"_",AM$2),'Reference data SID'!$B:$N,13,FALSE)),"",VLOOKUP(CONCATENATE($A126,"_",AM$2),'Reference data SID'!$B:$N,13,FALSE))</f>
        <v/>
      </c>
      <c r="AN126" s="16" t="str">
        <f>IF(ISERROR(VLOOKUP(CONCATENATE($A126,"_",AN$2),'Reference data SID'!$B:$N,13,FALSE)),"",VLOOKUP(CONCATENATE($A126,"_",AN$2),'Reference data SID'!$B:$N,13,FALSE))</f>
        <v/>
      </c>
      <c r="AO126" s="16" t="str">
        <f>IF(ISERROR(VLOOKUP(CONCATENATE($A126,"_",AO$2),'Reference data SID'!$B:$N,13,FALSE)),"",VLOOKUP(CONCATENATE($A126,"_",AO$2),'Reference data SID'!$B:$N,13,FALSE))</f>
        <v/>
      </c>
      <c r="AP126" s="16" t="str">
        <f>IF(ISERROR(VLOOKUP(CONCATENATE($A126,"_",AP$2),'Reference data SID'!$B:$N,13,FALSE)),"",VLOOKUP(CONCATENATE($A126,"_",AP$2),'Reference data SID'!$B:$N,13,FALSE))</f>
        <v/>
      </c>
      <c r="AQ126" s="16" t="str">
        <f>IF(ISERROR(VLOOKUP(CONCATENATE($A126,"_",AQ$2),'Reference data SID'!$B:$N,13,FALSE)),"",VLOOKUP(CONCATENATE($A126,"_",AQ$2),'Reference data SID'!$B:$N,13,FALSE))</f>
        <v/>
      </c>
      <c r="AR126" s="16" t="str">
        <f>IF(ISERROR(VLOOKUP(CONCATENATE($A126,"_",AR$2),'Reference data SID'!$B:$N,13,FALSE)),"",VLOOKUP(CONCATENATE($A126,"_",AR$2),'Reference data SID'!$B:$N,13,FALSE))</f>
        <v/>
      </c>
      <c r="AS126" s="16" t="str">
        <f>IF(ISERROR(VLOOKUP(CONCATENATE($A126,"_",AS$2),'Reference data SID'!$B:$N,13,FALSE)),"",VLOOKUP(CONCATENATE($A126,"_",AS$2),'Reference data SID'!$B:$N,13,FALSE))</f>
        <v/>
      </c>
      <c r="AT126" s="16" t="str">
        <f>IF(ISERROR(VLOOKUP(CONCATENATE($A126,"_",AT$2),'Reference data SID'!$B:$N,13,FALSE)),"",VLOOKUP(CONCATENATE($A126,"_",AT$2),'Reference data SID'!$B:$N,13,FALSE))</f>
        <v/>
      </c>
    </row>
    <row r="127" spans="1:46" x14ac:dyDescent="0.25">
      <c r="A127">
        <v>123</v>
      </c>
      <c r="B127" s="16" t="str">
        <f>IF(ISERROR(VLOOKUP(CONCATENATE($A127,"_",B$2),'Reference data SID'!$B:$N,13,FALSE)),"",VLOOKUP(CONCATENATE($A127,"_",B$2),'Reference data SID'!$B:$N,13,FALSE))</f>
        <v/>
      </c>
      <c r="C127" s="16" t="str">
        <f>IF(ISERROR(VLOOKUP(CONCATENATE($A127,"_",C$2),'Reference data SID'!$B:$N,13,FALSE)),"",VLOOKUP(CONCATENATE($A127,"_",C$2),'Reference data SID'!$B:$N,13,FALSE))</f>
        <v/>
      </c>
      <c r="D127" s="16" t="str">
        <f>IF(ISERROR(VLOOKUP(CONCATENATE($A127,"_",D$2),'Reference data SID'!$B:$N,13,FALSE)),"",VLOOKUP(CONCATENATE($A127,"_",D$2),'Reference data SID'!$B:$N,13,FALSE))</f>
        <v/>
      </c>
      <c r="E127" s="16" t="str">
        <f>IF(ISERROR(VLOOKUP(CONCATENATE($A127,"_",E$2),'Reference data SID'!$B:$N,13,FALSE)),"",VLOOKUP(CONCATENATE($A127,"_",E$2),'Reference data SID'!$B:$N,13,FALSE))</f>
        <v/>
      </c>
      <c r="F127" s="16" t="str">
        <f>IF(ISERROR(VLOOKUP(CONCATENATE($A127,"_",F$2),'Reference data SID'!$B:$N,13,FALSE)),"",VLOOKUP(CONCATENATE($A127,"_",F$2),'Reference data SID'!$B:$N,13,FALSE))</f>
        <v/>
      </c>
      <c r="G127" s="16" t="str">
        <f>IF(ISERROR(VLOOKUP(CONCATENATE($A127,"_",G$2),'Reference data SID'!$B:$N,13,FALSE)),"",VLOOKUP(CONCATENATE($A127,"_",G$2),'Reference data SID'!$B:$N,13,FALSE))</f>
        <v/>
      </c>
      <c r="H127" s="16" t="str">
        <f>IF(ISERROR(VLOOKUP(CONCATENATE($A127,"_",H$2),'Reference data SID'!$B:$N,13,FALSE)),"",VLOOKUP(CONCATENATE($A127,"_",H$2),'Reference data SID'!$B:$N,13,FALSE))</f>
        <v/>
      </c>
      <c r="I127" s="16" t="str">
        <f>IF(ISERROR(VLOOKUP(CONCATENATE($A127,"_",I$2),'Reference data SID'!$B:$N,13,FALSE)),"",VLOOKUP(CONCATENATE($A127,"_",I$2),'Reference data SID'!$B:$N,13,FALSE))</f>
        <v/>
      </c>
      <c r="J127" s="16" t="str">
        <f>IF(ISERROR(VLOOKUP(CONCATENATE($A127,"_",J$2),'Reference data SID'!$B:$N,13,FALSE)),"",VLOOKUP(CONCATENATE($A127,"_",J$2),'Reference data SID'!$B:$N,13,FALSE))</f>
        <v/>
      </c>
      <c r="K127" s="16" t="str">
        <f>IF(ISERROR(VLOOKUP(CONCATENATE($A127,"_",K$2),'Reference data SID'!$B:$N,13,FALSE)),"",VLOOKUP(CONCATENATE($A127,"_",K$2),'Reference data SID'!$B:$N,13,FALSE))</f>
        <v/>
      </c>
      <c r="L127" s="16" t="str">
        <f>IF(ISERROR(VLOOKUP(CONCATENATE($A127,"_",L$2),'Reference data SID'!$B:$N,13,FALSE)),"",VLOOKUP(CONCATENATE($A127,"_",L$2),'Reference data SID'!$B:$N,13,FALSE))</f>
        <v/>
      </c>
      <c r="M127" s="16" t="str">
        <f>IF(ISERROR(VLOOKUP(CONCATENATE($A127,"_",M$2),'Reference data SID'!$B:$N,13,FALSE)),"",VLOOKUP(CONCATENATE($A127,"_",M$2),'Reference data SID'!$B:$N,13,FALSE))</f>
        <v/>
      </c>
      <c r="N127" s="16" t="str">
        <f>IF(ISERROR(VLOOKUP(CONCATENATE($A127,"_",N$2),'Reference data SID'!$B:$N,13,FALSE)),"",VLOOKUP(CONCATENATE($A127,"_",N$2),'Reference data SID'!$B:$N,13,FALSE))</f>
        <v/>
      </c>
      <c r="O127" s="16" t="str">
        <f>IF(ISERROR(VLOOKUP(CONCATENATE($A127,"_",O$2),'Reference data SID'!$B:$N,13,FALSE)),"",VLOOKUP(CONCATENATE($A127,"_",O$2),'Reference data SID'!$B:$N,13,FALSE))</f>
        <v/>
      </c>
      <c r="P127" s="16" t="str">
        <f>IF(ISERROR(VLOOKUP(CONCATENATE($A127,"_",P$2),'Reference data SID'!$B:$N,13,FALSE)),"",VLOOKUP(CONCATENATE($A127,"_",P$2),'Reference data SID'!$B:$N,13,FALSE))</f>
        <v/>
      </c>
      <c r="Q127" s="16" t="str">
        <f>IF(ISERROR(VLOOKUP(CONCATENATE($A127,"_",Q$2),'Reference data SID'!$B:$N,13,FALSE)),"",VLOOKUP(CONCATENATE($A127,"_",Q$2),'Reference data SID'!$B:$N,13,FALSE))</f>
        <v/>
      </c>
      <c r="R127" s="16" t="str">
        <f>IF(ISERROR(VLOOKUP(CONCATENATE($A127,"_",R$2),'Reference data SID'!$B:$N,13,FALSE)),"",VLOOKUP(CONCATENATE($A127,"_",R$2),'Reference data SID'!$B:$N,13,FALSE))</f>
        <v/>
      </c>
      <c r="S127" s="16" t="str">
        <f>IF(ISERROR(VLOOKUP(CONCATENATE($A127,"_",S$2),'Reference data SID'!$B:$N,13,FALSE)),"",VLOOKUP(CONCATENATE($A127,"_",S$2),'Reference data SID'!$B:$N,13,FALSE))</f>
        <v/>
      </c>
      <c r="T127" s="16" t="str">
        <f>IF(ISERROR(VLOOKUP(CONCATENATE($A127,"_",T$2),'Reference data SID'!$B:$N,13,FALSE)),"",VLOOKUP(CONCATENATE($A127,"_",T$2),'Reference data SID'!$B:$N,13,FALSE))</f>
        <v/>
      </c>
      <c r="U127" s="16" t="str">
        <f>IF(ISERROR(VLOOKUP(CONCATENATE($A127,"_",U$2),'Reference data SID'!$B:$N,13,FALSE)),"",VLOOKUP(CONCATENATE($A127,"_",U$2),'Reference data SID'!$B:$N,13,FALSE))</f>
        <v/>
      </c>
      <c r="V127" s="16" t="str">
        <f>IF(ISERROR(VLOOKUP(CONCATENATE($A127,"_",V$2),'Reference data SID'!$B:$N,13,FALSE)),"",VLOOKUP(CONCATENATE($A127,"_",V$2),'Reference data SID'!$B:$N,13,FALSE))</f>
        <v/>
      </c>
      <c r="W127" s="16" t="str">
        <f>IF(ISERROR(VLOOKUP(CONCATENATE($A127,"_",W$2),'Reference data SID'!$B:$N,13,FALSE)),"",VLOOKUP(CONCATENATE($A127,"_",W$2),'Reference data SID'!$B:$N,13,FALSE))</f>
        <v/>
      </c>
      <c r="X127" s="16" t="str">
        <f>IF(ISERROR(VLOOKUP(CONCATENATE($A127,"_",X$2),'Reference data SID'!$B:$N,13,FALSE)),"",VLOOKUP(CONCATENATE($A127,"_",X$2),'Reference data SID'!$B:$N,13,FALSE))</f>
        <v/>
      </c>
      <c r="Y127" s="17" t="str">
        <f>IF(ISERROR(VLOOKUP(CONCATENATE($A127,"_",Y$2),'Reference data SID'!$B:$N,13,FALSE)),"",VLOOKUP(CONCATENATE($A127,"_",Y$2),'Reference data SID'!$B:$N,13,FALSE))</f>
        <v>1882109-60-5</v>
      </c>
      <c r="Z127" s="16" t="str">
        <f>IF(ISERROR(VLOOKUP(CONCATENATE($A127,"_",Z$2),'Reference data SID'!$B:$N,13,FALSE)),"",VLOOKUP(CONCATENATE($A127,"_",Z$2),'Reference data SID'!$B:$N,13,FALSE))</f>
        <v/>
      </c>
      <c r="AA127" s="16" t="str">
        <f>IF(ISERROR(VLOOKUP(CONCATENATE($A127,"_",AA$2),'Reference data SID'!$B:$N,13,FALSE)),"",VLOOKUP(CONCATENATE($A127,"_",AA$2),'Reference data SID'!$B:$N,13,FALSE))</f>
        <v/>
      </c>
      <c r="AB127" s="16" t="str">
        <f>IF(ISERROR(VLOOKUP(CONCATENATE($A127,"_",AB$2),'Reference data SID'!$B:$N,13,FALSE)),"",VLOOKUP(CONCATENATE($A127,"_",AB$2),'Reference data SID'!$B:$N,13,FALSE))</f>
        <v/>
      </c>
      <c r="AC127" s="16" t="str">
        <f>IF(ISERROR(VLOOKUP(CONCATENATE($A127,"_",AC$2),'Reference data SID'!$B:$N,13,FALSE)),"",VLOOKUP(CONCATENATE($A127,"_",AC$2),'Reference data SID'!$B:$N,13,FALSE))</f>
        <v/>
      </c>
      <c r="AD127" s="16" t="str">
        <f>IF(ISERROR(VLOOKUP(CONCATENATE($A127,"_",AD$2),'Reference data SID'!$B:$N,13,FALSE)),"",VLOOKUP(CONCATENATE($A127,"_",AD$2),'Reference data SID'!$B:$N,13,FALSE))</f>
        <v/>
      </c>
      <c r="AE127" s="16" t="str">
        <f>IF(ISERROR(VLOOKUP(CONCATENATE($A127,"_",AE$2),'Reference data SID'!$B:$N,13,FALSE)),"",VLOOKUP(CONCATENATE($A127,"_",AE$2),'Reference data SID'!$B:$N,13,FALSE))</f>
        <v/>
      </c>
      <c r="AF127" s="16" t="str">
        <f>IF(ISERROR(VLOOKUP(CONCATENATE($A127,"_",AF$2),'Reference data SID'!$B:$N,13,FALSE)),"",VLOOKUP(CONCATENATE($A127,"_",AF$2),'Reference data SID'!$B:$N,13,FALSE))</f>
        <v/>
      </c>
      <c r="AG127" s="16" t="str">
        <f>IF(ISERROR(VLOOKUP(CONCATENATE($A127,"_",AG$2),'Reference data SID'!$B:$N,13,FALSE)),"",VLOOKUP(CONCATENATE($A127,"_",AG$2),'Reference data SID'!$B:$N,13,FALSE))</f>
        <v/>
      </c>
      <c r="AH127" s="16" t="str">
        <f>IF(ISERROR(VLOOKUP(CONCATENATE($A127,"_",AH$2),'Reference data SID'!$B:$N,13,FALSE)),"",VLOOKUP(CONCATENATE($A127,"_",AH$2),'Reference data SID'!$B:$N,13,FALSE))</f>
        <v/>
      </c>
      <c r="AI127" s="16" t="str">
        <f>IF(ISERROR(VLOOKUP(CONCATENATE($A127,"_",AI$2),'Reference data SID'!$B:$N,13,FALSE)),"",VLOOKUP(CONCATENATE($A127,"_",AI$2),'Reference data SID'!$B:$N,13,FALSE))</f>
        <v/>
      </c>
      <c r="AJ127" s="16" t="str">
        <f>IF(ISERROR(VLOOKUP(CONCATENATE($A127,"_",AJ$2),'Reference data SID'!$B:$N,13,FALSE)),"",VLOOKUP(CONCATENATE($A127,"_",AJ$2),'Reference data SID'!$B:$N,13,FALSE))</f>
        <v/>
      </c>
      <c r="AK127" s="16" t="str">
        <f>IF(ISERROR(VLOOKUP(CONCATENATE($A127,"_",AK$2),'Reference data SID'!$B:$N,13,FALSE)),"",VLOOKUP(CONCATENATE($A127,"_",AK$2),'Reference data SID'!$B:$N,13,FALSE))</f>
        <v/>
      </c>
      <c r="AL127" s="16" t="str">
        <f>IF(ISERROR(VLOOKUP(CONCATENATE($A127,"_",AL$2),'Reference data SID'!$B:$N,13,FALSE)),"",VLOOKUP(CONCATENATE($A127,"_",AL$2),'Reference data SID'!$B:$N,13,FALSE))</f>
        <v/>
      </c>
      <c r="AM127" s="16" t="str">
        <f>IF(ISERROR(VLOOKUP(CONCATENATE($A127,"_",AM$2),'Reference data SID'!$B:$N,13,FALSE)),"",VLOOKUP(CONCATENATE($A127,"_",AM$2),'Reference data SID'!$B:$N,13,FALSE))</f>
        <v/>
      </c>
      <c r="AN127" s="16" t="str">
        <f>IF(ISERROR(VLOOKUP(CONCATENATE($A127,"_",AN$2),'Reference data SID'!$B:$N,13,FALSE)),"",VLOOKUP(CONCATENATE($A127,"_",AN$2),'Reference data SID'!$B:$N,13,FALSE))</f>
        <v/>
      </c>
      <c r="AO127" s="16" t="str">
        <f>IF(ISERROR(VLOOKUP(CONCATENATE($A127,"_",AO$2),'Reference data SID'!$B:$N,13,FALSE)),"",VLOOKUP(CONCATENATE($A127,"_",AO$2),'Reference data SID'!$B:$N,13,FALSE))</f>
        <v/>
      </c>
      <c r="AP127" s="16" t="str">
        <f>IF(ISERROR(VLOOKUP(CONCATENATE($A127,"_",AP$2),'Reference data SID'!$B:$N,13,FALSE)),"",VLOOKUP(CONCATENATE($A127,"_",AP$2),'Reference data SID'!$B:$N,13,FALSE))</f>
        <v/>
      </c>
      <c r="AQ127" s="16" t="str">
        <f>IF(ISERROR(VLOOKUP(CONCATENATE($A127,"_",AQ$2),'Reference data SID'!$B:$N,13,FALSE)),"",VLOOKUP(CONCATENATE($A127,"_",AQ$2),'Reference data SID'!$B:$N,13,FALSE))</f>
        <v/>
      </c>
      <c r="AR127" s="16" t="str">
        <f>IF(ISERROR(VLOOKUP(CONCATENATE($A127,"_",AR$2),'Reference data SID'!$B:$N,13,FALSE)),"",VLOOKUP(CONCATENATE($A127,"_",AR$2),'Reference data SID'!$B:$N,13,FALSE))</f>
        <v/>
      </c>
      <c r="AS127" s="16" t="str">
        <f>IF(ISERROR(VLOOKUP(CONCATENATE($A127,"_",AS$2),'Reference data SID'!$B:$N,13,FALSE)),"",VLOOKUP(CONCATENATE($A127,"_",AS$2),'Reference data SID'!$B:$N,13,FALSE))</f>
        <v/>
      </c>
      <c r="AT127" s="16" t="str">
        <f>IF(ISERROR(VLOOKUP(CONCATENATE($A127,"_",AT$2),'Reference data SID'!$B:$N,13,FALSE)),"",VLOOKUP(CONCATENATE($A127,"_",AT$2),'Reference data SID'!$B:$N,13,FALSE))</f>
        <v/>
      </c>
    </row>
    <row r="128" spans="1:46" x14ac:dyDescent="0.25">
      <c r="A128">
        <v>124</v>
      </c>
      <c r="B128" s="16" t="str">
        <f>IF(ISERROR(VLOOKUP(CONCATENATE($A128,"_",B$2),'Reference data SID'!$B:$N,13,FALSE)),"",VLOOKUP(CONCATENATE($A128,"_",B$2),'Reference data SID'!$B:$N,13,FALSE))</f>
        <v/>
      </c>
      <c r="C128" s="16" t="str">
        <f>IF(ISERROR(VLOOKUP(CONCATENATE($A128,"_",C$2),'Reference data SID'!$B:$N,13,FALSE)),"",VLOOKUP(CONCATENATE($A128,"_",C$2),'Reference data SID'!$B:$N,13,FALSE))</f>
        <v/>
      </c>
      <c r="D128" s="16" t="str">
        <f>IF(ISERROR(VLOOKUP(CONCATENATE($A128,"_",D$2),'Reference data SID'!$B:$N,13,FALSE)),"",VLOOKUP(CONCATENATE($A128,"_",D$2),'Reference data SID'!$B:$N,13,FALSE))</f>
        <v/>
      </c>
      <c r="E128" s="16" t="str">
        <f>IF(ISERROR(VLOOKUP(CONCATENATE($A128,"_",E$2),'Reference data SID'!$B:$N,13,FALSE)),"",VLOOKUP(CONCATENATE($A128,"_",E$2),'Reference data SID'!$B:$N,13,FALSE))</f>
        <v/>
      </c>
      <c r="F128" s="16" t="str">
        <f>IF(ISERROR(VLOOKUP(CONCATENATE($A128,"_",F$2),'Reference data SID'!$B:$N,13,FALSE)),"",VLOOKUP(CONCATENATE($A128,"_",F$2),'Reference data SID'!$B:$N,13,FALSE))</f>
        <v/>
      </c>
      <c r="G128" s="16" t="str">
        <f>IF(ISERROR(VLOOKUP(CONCATENATE($A128,"_",G$2),'Reference data SID'!$B:$N,13,FALSE)),"",VLOOKUP(CONCATENATE($A128,"_",G$2),'Reference data SID'!$B:$N,13,FALSE))</f>
        <v/>
      </c>
      <c r="H128" s="16" t="str">
        <f>IF(ISERROR(VLOOKUP(CONCATENATE($A128,"_",H$2),'Reference data SID'!$B:$N,13,FALSE)),"",VLOOKUP(CONCATENATE($A128,"_",H$2),'Reference data SID'!$B:$N,13,FALSE))</f>
        <v/>
      </c>
      <c r="I128" s="16" t="str">
        <f>IF(ISERROR(VLOOKUP(CONCATENATE($A128,"_",I$2),'Reference data SID'!$B:$N,13,FALSE)),"",VLOOKUP(CONCATENATE($A128,"_",I$2),'Reference data SID'!$B:$N,13,FALSE))</f>
        <v/>
      </c>
      <c r="J128" s="16" t="str">
        <f>IF(ISERROR(VLOOKUP(CONCATENATE($A128,"_",J$2),'Reference data SID'!$B:$N,13,FALSE)),"",VLOOKUP(CONCATENATE($A128,"_",J$2),'Reference data SID'!$B:$N,13,FALSE))</f>
        <v/>
      </c>
      <c r="K128" s="16" t="str">
        <f>IF(ISERROR(VLOOKUP(CONCATENATE($A128,"_",K$2),'Reference data SID'!$B:$N,13,FALSE)),"",VLOOKUP(CONCATENATE($A128,"_",K$2),'Reference data SID'!$B:$N,13,FALSE))</f>
        <v/>
      </c>
      <c r="L128" s="16" t="str">
        <f>IF(ISERROR(VLOOKUP(CONCATENATE($A128,"_",L$2),'Reference data SID'!$B:$N,13,FALSE)),"",VLOOKUP(CONCATENATE($A128,"_",L$2),'Reference data SID'!$B:$N,13,FALSE))</f>
        <v/>
      </c>
      <c r="M128" s="16" t="str">
        <f>IF(ISERROR(VLOOKUP(CONCATENATE($A128,"_",M$2),'Reference data SID'!$B:$N,13,FALSE)),"",VLOOKUP(CONCATENATE($A128,"_",M$2),'Reference data SID'!$B:$N,13,FALSE))</f>
        <v/>
      </c>
      <c r="N128" s="16" t="str">
        <f>IF(ISERROR(VLOOKUP(CONCATENATE($A128,"_",N$2),'Reference data SID'!$B:$N,13,FALSE)),"",VLOOKUP(CONCATENATE($A128,"_",N$2),'Reference data SID'!$B:$N,13,FALSE))</f>
        <v/>
      </c>
      <c r="O128" s="16" t="str">
        <f>IF(ISERROR(VLOOKUP(CONCATENATE($A128,"_",O$2),'Reference data SID'!$B:$N,13,FALSE)),"",VLOOKUP(CONCATENATE($A128,"_",O$2),'Reference data SID'!$B:$N,13,FALSE))</f>
        <v/>
      </c>
      <c r="P128" s="16" t="str">
        <f>IF(ISERROR(VLOOKUP(CONCATENATE($A128,"_",P$2),'Reference data SID'!$B:$N,13,FALSE)),"",VLOOKUP(CONCATENATE($A128,"_",P$2),'Reference data SID'!$B:$N,13,FALSE))</f>
        <v/>
      </c>
      <c r="Q128" s="16" t="str">
        <f>IF(ISERROR(VLOOKUP(CONCATENATE($A128,"_",Q$2),'Reference data SID'!$B:$N,13,FALSE)),"",VLOOKUP(CONCATENATE($A128,"_",Q$2),'Reference data SID'!$B:$N,13,FALSE))</f>
        <v/>
      </c>
      <c r="R128" s="16" t="str">
        <f>IF(ISERROR(VLOOKUP(CONCATENATE($A128,"_",R$2),'Reference data SID'!$B:$N,13,FALSE)),"",VLOOKUP(CONCATENATE($A128,"_",R$2),'Reference data SID'!$B:$N,13,FALSE))</f>
        <v/>
      </c>
      <c r="S128" s="16" t="str">
        <f>IF(ISERROR(VLOOKUP(CONCATENATE($A128,"_",S$2),'Reference data SID'!$B:$N,13,FALSE)),"",VLOOKUP(CONCATENATE($A128,"_",S$2),'Reference data SID'!$B:$N,13,FALSE))</f>
        <v/>
      </c>
      <c r="T128" s="16" t="str">
        <f>IF(ISERROR(VLOOKUP(CONCATENATE($A128,"_",T$2),'Reference data SID'!$B:$N,13,FALSE)),"",VLOOKUP(CONCATENATE($A128,"_",T$2),'Reference data SID'!$B:$N,13,FALSE))</f>
        <v/>
      </c>
      <c r="U128" s="16" t="str">
        <f>IF(ISERROR(VLOOKUP(CONCATENATE($A128,"_",U$2),'Reference data SID'!$B:$N,13,FALSE)),"",VLOOKUP(CONCATENATE($A128,"_",U$2),'Reference data SID'!$B:$N,13,FALSE))</f>
        <v/>
      </c>
      <c r="V128" s="16" t="str">
        <f>IF(ISERROR(VLOOKUP(CONCATENATE($A128,"_",V$2),'Reference data SID'!$B:$N,13,FALSE)),"",VLOOKUP(CONCATENATE($A128,"_",V$2),'Reference data SID'!$B:$N,13,FALSE))</f>
        <v/>
      </c>
      <c r="W128" s="16" t="str">
        <f>IF(ISERROR(VLOOKUP(CONCATENATE($A128,"_",W$2),'Reference data SID'!$B:$N,13,FALSE)),"",VLOOKUP(CONCATENATE($A128,"_",W$2),'Reference data SID'!$B:$N,13,FALSE))</f>
        <v/>
      </c>
      <c r="X128" s="16" t="str">
        <f>IF(ISERROR(VLOOKUP(CONCATENATE($A128,"_",X$2),'Reference data SID'!$B:$N,13,FALSE)),"",VLOOKUP(CONCATENATE($A128,"_",X$2),'Reference data SID'!$B:$N,13,FALSE))</f>
        <v/>
      </c>
      <c r="Y128" s="17" t="str">
        <f>IF(ISERROR(VLOOKUP(CONCATENATE($A128,"_",Y$2),'Reference data SID'!$B:$N,13,FALSE)),"",VLOOKUP(CONCATENATE($A128,"_",Y$2),'Reference data SID'!$B:$N,13,FALSE))</f>
        <v>1882109-61-6</v>
      </c>
      <c r="Z128" s="16" t="str">
        <f>IF(ISERROR(VLOOKUP(CONCATENATE($A128,"_",Z$2),'Reference data SID'!$B:$N,13,FALSE)),"",VLOOKUP(CONCATENATE($A128,"_",Z$2),'Reference data SID'!$B:$N,13,FALSE))</f>
        <v/>
      </c>
      <c r="AA128" s="16" t="str">
        <f>IF(ISERROR(VLOOKUP(CONCATENATE($A128,"_",AA$2),'Reference data SID'!$B:$N,13,FALSE)),"",VLOOKUP(CONCATENATE($A128,"_",AA$2),'Reference data SID'!$B:$N,13,FALSE))</f>
        <v/>
      </c>
      <c r="AB128" s="16" t="str">
        <f>IF(ISERROR(VLOOKUP(CONCATENATE($A128,"_",AB$2),'Reference data SID'!$B:$N,13,FALSE)),"",VLOOKUP(CONCATENATE($A128,"_",AB$2),'Reference data SID'!$B:$N,13,FALSE))</f>
        <v/>
      </c>
      <c r="AC128" s="16" t="str">
        <f>IF(ISERROR(VLOOKUP(CONCATENATE($A128,"_",AC$2),'Reference data SID'!$B:$N,13,FALSE)),"",VLOOKUP(CONCATENATE($A128,"_",AC$2),'Reference data SID'!$B:$N,13,FALSE))</f>
        <v/>
      </c>
      <c r="AD128" s="16" t="str">
        <f>IF(ISERROR(VLOOKUP(CONCATENATE($A128,"_",AD$2),'Reference data SID'!$B:$N,13,FALSE)),"",VLOOKUP(CONCATENATE($A128,"_",AD$2),'Reference data SID'!$B:$N,13,FALSE))</f>
        <v/>
      </c>
      <c r="AE128" s="16" t="str">
        <f>IF(ISERROR(VLOOKUP(CONCATENATE($A128,"_",AE$2),'Reference data SID'!$B:$N,13,FALSE)),"",VLOOKUP(CONCATENATE($A128,"_",AE$2),'Reference data SID'!$B:$N,13,FALSE))</f>
        <v/>
      </c>
      <c r="AF128" s="16" t="str">
        <f>IF(ISERROR(VLOOKUP(CONCATENATE($A128,"_",AF$2),'Reference data SID'!$B:$N,13,FALSE)),"",VLOOKUP(CONCATENATE($A128,"_",AF$2),'Reference data SID'!$B:$N,13,FALSE))</f>
        <v/>
      </c>
      <c r="AG128" s="16" t="str">
        <f>IF(ISERROR(VLOOKUP(CONCATENATE($A128,"_",AG$2),'Reference data SID'!$B:$N,13,FALSE)),"",VLOOKUP(CONCATENATE($A128,"_",AG$2),'Reference data SID'!$B:$N,13,FALSE))</f>
        <v/>
      </c>
      <c r="AH128" s="16" t="str">
        <f>IF(ISERROR(VLOOKUP(CONCATENATE($A128,"_",AH$2),'Reference data SID'!$B:$N,13,FALSE)),"",VLOOKUP(CONCATENATE($A128,"_",AH$2),'Reference data SID'!$B:$N,13,FALSE))</f>
        <v/>
      </c>
      <c r="AI128" s="16" t="str">
        <f>IF(ISERROR(VLOOKUP(CONCATENATE($A128,"_",AI$2),'Reference data SID'!$B:$N,13,FALSE)),"",VLOOKUP(CONCATENATE($A128,"_",AI$2),'Reference data SID'!$B:$N,13,FALSE))</f>
        <v/>
      </c>
      <c r="AJ128" s="16" t="str">
        <f>IF(ISERROR(VLOOKUP(CONCATENATE($A128,"_",AJ$2),'Reference data SID'!$B:$N,13,FALSE)),"",VLOOKUP(CONCATENATE($A128,"_",AJ$2),'Reference data SID'!$B:$N,13,FALSE))</f>
        <v/>
      </c>
      <c r="AK128" s="16" t="str">
        <f>IF(ISERROR(VLOOKUP(CONCATENATE($A128,"_",AK$2),'Reference data SID'!$B:$N,13,FALSE)),"",VLOOKUP(CONCATENATE($A128,"_",AK$2),'Reference data SID'!$B:$N,13,FALSE))</f>
        <v/>
      </c>
      <c r="AL128" s="16" t="str">
        <f>IF(ISERROR(VLOOKUP(CONCATENATE($A128,"_",AL$2),'Reference data SID'!$B:$N,13,FALSE)),"",VLOOKUP(CONCATENATE($A128,"_",AL$2),'Reference data SID'!$B:$N,13,FALSE))</f>
        <v/>
      </c>
      <c r="AM128" s="16" t="str">
        <f>IF(ISERROR(VLOOKUP(CONCATENATE($A128,"_",AM$2),'Reference data SID'!$B:$N,13,FALSE)),"",VLOOKUP(CONCATENATE($A128,"_",AM$2),'Reference data SID'!$B:$N,13,FALSE))</f>
        <v/>
      </c>
      <c r="AN128" s="16" t="str">
        <f>IF(ISERROR(VLOOKUP(CONCATENATE($A128,"_",AN$2),'Reference data SID'!$B:$N,13,FALSE)),"",VLOOKUP(CONCATENATE($A128,"_",AN$2),'Reference data SID'!$B:$N,13,FALSE))</f>
        <v/>
      </c>
      <c r="AO128" s="16" t="str">
        <f>IF(ISERROR(VLOOKUP(CONCATENATE($A128,"_",AO$2),'Reference data SID'!$B:$N,13,FALSE)),"",VLOOKUP(CONCATENATE($A128,"_",AO$2),'Reference data SID'!$B:$N,13,FALSE))</f>
        <v/>
      </c>
      <c r="AP128" s="16" t="str">
        <f>IF(ISERROR(VLOOKUP(CONCATENATE($A128,"_",AP$2),'Reference data SID'!$B:$N,13,FALSE)),"",VLOOKUP(CONCATENATE($A128,"_",AP$2),'Reference data SID'!$B:$N,13,FALSE))</f>
        <v/>
      </c>
      <c r="AQ128" s="16" t="str">
        <f>IF(ISERROR(VLOOKUP(CONCATENATE($A128,"_",AQ$2),'Reference data SID'!$B:$N,13,FALSE)),"",VLOOKUP(CONCATENATE($A128,"_",AQ$2),'Reference data SID'!$B:$N,13,FALSE))</f>
        <v/>
      </c>
      <c r="AR128" s="16" t="str">
        <f>IF(ISERROR(VLOOKUP(CONCATENATE($A128,"_",AR$2),'Reference data SID'!$B:$N,13,FALSE)),"",VLOOKUP(CONCATENATE($A128,"_",AR$2),'Reference data SID'!$B:$N,13,FALSE))</f>
        <v/>
      </c>
      <c r="AS128" s="16" t="str">
        <f>IF(ISERROR(VLOOKUP(CONCATENATE($A128,"_",AS$2),'Reference data SID'!$B:$N,13,FALSE)),"",VLOOKUP(CONCATENATE($A128,"_",AS$2),'Reference data SID'!$B:$N,13,FALSE))</f>
        <v/>
      </c>
      <c r="AT128" s="16" t="str">
        <f>IF(ISERROR(VLOOKUP(CONCATENATE($A128,"_",AT$2),'Reference data SID'!$B:$N,13,FALSE)),"",VLOOKUP(CONCATENATE($A128,"_",AT$2),'Reference data SID'!$B:$N,13,FALSE))</f>
        <v/>
      </c>
    </row>
    <row r="129" spans="1:46" x14ac:dyDescent="0.25">
      <c r="A129">
        <v>125</v>
      </c>
      <c r="B129" s="16" t="str">
        <f>IF(ISERROR(VLOOKUP(CONCATENATE($A129,"_",B$2),'Reference data SID'!$B:$N,13,FALSE)),"",VLOOKUP(CONCATENATE($A129,"_",B$2),'Reference data SID'!$B:$N,13,FALSE))</f>
        <v/>
      </c>
      <c r="C129" s="16" t="str">
        <f>IF(ISERROR(VLOOKUP(CONCATENATE($A129,"_",C$2),'Reference data SID'!$B:$N,13,FALSE)),"",VLOOKUP(CONCATENATE($A129,"_",C$2),'Reference data SID'!$B:$N,13,FALSE))</f>
        <v/>
      </c>
      <c r="D129" s="16" t="str">
        <f>IF(ISERROR(VLOOKUP(CONCATENATE($A129,"_",D$2),'Reference data SID'!$B:$N,13,FALSE)),"",VLOOKUP(CONCATENATE($A129,"_",D$2),'Reference data SID'!$B:$N,13,FALSE))</f>
        <v/>
      </c>
      <c r="E129" s="16" t="str">
        <f>IF(ISERROR(VLOOKUP(CONCATENATE($A129,"_",E$2),'Reference data SID'!$B:$N,13,FALSE)),"",VLOOKUP(CONCATENATE($A129,"_",E$2),'Reference data SID'!$B:$N,13,FALSE))</f>
        <v/>
      </c>
      <c r="F129" s="16" t="str">
        <f>IF(ISERROR(VLOOKUP(CONCATENATE($A129,"_",F$2),'Reference data SID'!$B:$N,13,FALSE)),"",VLOOKUP(CONCATENATE($A129,"_",F$2),'Reference data SID'!$B:$N,13,FALSE))</f>
        <v/>
      </c>
      <c r="G129" s="16" t="str">
        <f>IF(ISERROR(VLOOKUP(CONCATENATE($A129,"_",G$2),'Reference data SID'!$B:$N,13,FALSE)),"",VLOOKUP(CONCATENATE($A129,"_",G$2),'Reference data SID'!$B:$N,13,FALSE))</f>
        <v/>
      </c>
      <c r="H129" s="16" t="str">
        <f>IF(ISERROR(VLOOKUP(CONCATENATE($A129,"_",H$2),'Reference data SID'!$B:$N,13,FALSE)),"",VLOOKUP(CONCATENATE($A129,"_",H$2),'Reference data SID'!$B:$N,13,FALSE))</f>
        <v/>
      </c>
      <c r="I129" s="16" t="str">
        <f>IF(ISERROR(VLOOKUP(CONCATENATE($A129,"_",I$2),'Reference data SID'!$B:$N,13,FALSE)),"",VLOOKUP(CONCATENATE($A129,"_",I$2),'Reference data SID'!$B:$N,13,FALSE))</f>
        <v/>
      </c>
      <c r="J129" s="16" t="str">
        <f>IF(ISERROR(VLOOKUP(CONCATENATE($A129,"_",J$2),'Reference data SID'!$B:$N,13,FALSE)),"",VLOOKUP(CONCATENATE($A129,"_",J$2),'Reference data SID'!$B:$N,13,FALSE))</f>
        <v/>
      </c>
      <c r="K129" s="16" t="str">
        <f>IF(ISERROR(VLOOKUP(CONCATENATE($A129,"_",K$2),'Reference data SID'!$B:$N,13,FALSE)),"",VLOOKUP(CONCATENATE($A129,"_",K$2),'Reference data SID'!$B:$N,13,FALSE))</f>
        <v/>
      </c>
      <c r="L129" s="16" t="str">
        <f>IF(ISERROR(VLOOKUP(CONCATENATE($A129,"_",L$2),'Reference data SID'!$B:$N,13,FALSE)),"",VLOOKUP(CONCATENATE($A129,"_",L$2),'Reference data SID'!$B:$N,13,FALSE))</f>
        <v/>
      </c>
      <c r="M129" s="16" t="str">
        <f>IF(ISERROR(VLOOKUP(CONCATENATE($A129,"_",M$2),'Reference data SID'!$B:$N,13,FALSE)),"",VLOOKUP(CONCATENATE($A129,"_",M$2),'Reference data SID'!$B:$N,13,FALSE))</f>
        <v/>
      </c>
      <c r="N129" s="16" t="str">
        <f>IF(ISERROR(VLOOKUP(CONCATENATE($A129,"_",N$2),'Reference data SID'!$B:$N,13,FALSE)),"",VLOOKUP(CONCATENATE($A129,"_",N$2),'Reference data SID'!$B:$N,13,FALSE))</f>
        <v/>
      </c>
      <c r="O129" s="16" t="str">
        <f>IF(ISERROR(VLOOKUP(CONCATENATE($A129,"_",O$2),'Reference data SID'!$B:$N,13,FALSE)),"",VLOOKUP(CONCATENATE($A129,"_",O$2),'Reference data SID'!$B:$N,13,FALSE))</f>
        <v/>
      </c>
      <c r="P129" s="16" t="str">
        <f>IF(ISERROR(VLOOKUP(CONCATENATE($A129,"_",P$2),'Reference data SID'!$B:$N,13,FALSE)),"",VLOOKUP(CONCATENATE($A129,"_",P$2),'Reference data SID'!$B:$N,13,FALSE))</f>
        <v/>
      </c>
      <c r="Q129" s="16" t="str">
        <f>IF(ISERROR(VLOOKUP(CONCATENATE($A129,"_",Q$2),'Reference data SID'!$B:$N,13,FALSE)),"",VLOOKUP(CONCATENATE($A129,"_",Q$2),'Reference data SID'!$B:$N,13,FALSE))</f>
        <v/>
      </c>
      <c r="R129" s="16" t="str">
        <f>IF(ISERROR(VLOOKUP(CONCATENATE($A129,"_",R$2),'Reference data SID'!$B:$N,13,FALSE)),"",VLOOKUP(CONCATENATE($A129,"_",R$2),'Reference data SID'!$B:$N,13,FALSE))</f>
        <v/>
      </c>
      <c r="S129" s="16" t="str">
        <f>IF(ISERROR(VLOOKUP(CONCATENATE($A129,"_",S$2),'Reference data SID'!$B:$N,13,FALSE)),"",VLOOKUP(CONCATENATE($A129,"_",S$2),'Reference data SID'!$B:$N,13,FALSE))</f>
        <v/>
      </c>
      <c r="T129" s="16" t="str">
        <f>IF(ISERROR(VLOOKUP(CONCATENATE($A129,"_",T$2),'Reference data SID'!$B:$N,13,FALSE)),"",VLOOKUP(CONCATENATE($A129,"_",T$2),'Reference data SID'!$B:$N,13,FALSE))</f>
        <v/>
      </c>
      <c r="U129" s="16" t="str">
        <f>IF(ISERROR(VLOOKUP(CONCATENATE($A129,"_",U$2),'Reference data SID'!$B:$N,13,FALSE)),"",VLOOKUP(CONCATENATE($A129,"_",U$2),'Reference data SID'!$B:$N,13,FALSE))</f>
        <v/>
      </c>
      <c r="V129" s="16" t="str">
        <f>IF(ISERROR(VLOOKUP(CONCATENATE($A129,"_",V$2),'Reference data SID'!$B:$N,13,FALSE)),"",VLOOKUP(CONCATENATE($A129,"_",V$2),'Reference data SID'!$B:$N,13,FALSE))</f>
        <v/>
      </c>
      <c r="W129" s="16" t="str">
        <f>IF(ISERROR(VLOOKUP(CONCATENATE($A129,"_",W$2),'Reference data SID'!$B:$N,13,FALSE)),"",VLOOKUP(CONCATENATE($A129,"_",W$2),'Reference data SID'!$B:$N,13,FALSE))</f>
        <v/>
      </c>
      <c r="X129" s="16" t="str">
        <f>IF(ISERROR(VLOOKUP(CONCATENATE($A129,"_",X$2),'Reference data SID'!$B:$N,13,FALSE)),"",VLOOKUP(CONCATENATE($A129,"_",X$2),'Reference data SID'!$B:$N,13,FALSE))</f>
        <v/>
      </c>
      <c r="Y129" s="17" t="str">
        <f>IF(ISERROR(VLOOKUP(CONCATENATE($A129,"_",Y$2),'Reference data SID'!$B:$N,13,FALSE)),"",VLOOKUP(CONCATENATE($A129,"_",Y$2),'Reference data SID'!$B:$N,13,FALSE))</f>
        <v>1882109-62-7</v>
      </c>
      <c r="Z129" s="16" t="str">
        <f>IF(ISERROR(VLOOKUP(CONCATENATE($A129,"_",Z$2),'Reference data SID'!$B:$N,13,FALSE)),"",VLOOKUP(CONCATENATE($A129,"_",Z$2),'Reference data SID'!$B:$N,13,FALSE))</f>
        <v/>
      </c>
      <c r="AA129" s="16" t="str">
        <f>IF(ISERROR(VLOOKUP(CONCATENATE($A129,"_",AA$2),'Reference data SID'!$B:$N,13,FALSE)),"",VLOOKUP(CONCATENATE($A129,"_",AA$2),'Reference data SID'!$B:$N,13,FALSE))</f>
        <v/>
      </c>
      <c r="AB129" s="16" t="str">
        <f>IF(ISERROR(VLOOKUP(CONCATENATE($A129,"_",AB$2),'Reference data SID'!$B:$N,13,FALSE)),"",VLOOKUP(CONCATENATE($A129,"_",AB$2),'Reference data SID'!$B:$N,13,FALSE))</f>
        <v/>
      </c>
      <c r="AC129" s="16" t="str">
        <f>IF(ISERROR(VLOOKUP(CONCATENATE($A129,"_",AC$2),'Reference data SID'!$B:$N,13,FALSE)),"",VLOOKUP(CONCATENATE($A129,"_",AC$2),'Reference data SID'!$B:$N,13,FALSE))</f>
        <v/>
      </c>
      <c r="AD129" s="16" t="str">
        <f>IF(ISERROR(VLOOKUP(CONCATENATE($A129,"_",AD$2),'Reference data SID'!$B:$N,13,FALSE)),"",VLOOKUP(CONCATENATE($A129,"_",AD$2),'Reference data SID'!$B:$N,13,FALSE))</f>
        <v/>
      </c>
      <c r="AE129" s="16" t="str">
        <f>IF(ISERROR(VLOOKUP(CONCATENATE($A129,"_",AE$2),'Reference data SID'!$B:$N,13,FALSE)),"",VLOOKUP(CONCATENATE($A129,"_",AE$2),'Reference data SID'!$B:$N,13,FALSE))</f>
        <v/>
      </c>
      <c r="AF129" s="16" t="str">
        <f>IF(ISERROR(VLOOKUP(CONCATENATE($A129,"_",AF$2),'Reference data SID'!$B:$N,13,FALSE)),"",VLOOKUP(CONCATENATE($A129,"_",AF$2),'Reference data SID'!$B:$N,13,FALSE))</f>
        <v/>
      </c>
      <c r="AG129" s="16" t="str">
        <f>IF(ISERROR(VLOOKUP(CONCATENATE($A129,"_",AG$2),'Reference data SID'!$B:$N,13,FALSE)),"",VLOOKUP(CONCATENATE($A129,"_",AG$2),'Reference data SID'!$B:$N,13,FALSE))</f>
        <v/>
      </c>
      <c r="AH129" s="16" t="str">
        <f>IF(ISERROR(VLOOKUP(CONCATENATE($A129,"_",AH$2),'Reference data SID'!$B:$N,13,FALSE)),"",VLOOKUP(CONCATENATE($A129,"_",AH$2),'Reference data SID'!$B:$N,13,FALSE))</f>
        <v/>
      </c>
      <c r="AI129" s="16" t="str">
        <f>IF(ISERROR(VLOOKUP(CONCATENATE($A129,"_",AI$2),'Reference data SID'!$B:$N,13,FALSE)),"",VLOOKUP(CONCATENATE($A129,"_",AI$2),'Reference data SID'!$B:$N,13,FALSE))</f>
        <v/>
      </c>
      <c r="AJ129" s="16" t="str">
        <f>IF(ISERROR(VLOOKUP(CONCATENATE($A129,"_",AJ$2),'Reference data SID'!$B:$N,13,FALSE)),"",VLOOKUP(CONCATENATE($A129,"_",AJ$2),'Reference data SID'!$B:$N,13,FALSE))</f>
        <v/>
      </c>
      <c r="AK129" s="16" t="str">
        <f>IF(ISERROR(VLOOKUP(CONCATENATE($A129,"_",AK$2),'Reference data SID'!$B:$N,13,FALSE)),"",VLOOKUP(CONCATENATE($A129,"_",AK$2),'Reference data SID'!$B:$N,13,FALSE))</f>
        <v/>
      </c>
      <c r="AL129" s="16" t="str">
        <f>IF(ISERROR(VLOOKUP(CONCATENATE($A129,"_",AL$2),'Reference data SID'!$B:$N,13,FALSE)),"",VLOOKUP(CONCATENATE($A129,"_",AL$2),'Reference data SID'!$B:$N,13,FALSE))</f>
        <v/>
      </c>
      <c r="AM129" s="16" t="str">
        <f>IF(ISERROR(VLOOKUP(CONCATENATE($A129,"_",AM$2),'Reference data SID'!$B:$N,13,FALSE)),"",VLOOKUP(CONCATENATE($A129,"_",AM$2),'Reference data SID'!$B:$N,13,FALSE))</f>
        <v/>
      </c>
      <c r="AN129" s="16" t="str">
        <f>IF(ISERROR(VLOOKUP(CONCATENATE($A129,"_",AN$2),'Reference data SID'!$B:$N,13,FALSE)),"",VLOOKUP(CONCATENATE($A129,"_",AN$2),'Reference data SID'!$B:$N,13,FALSE))</f>
        <v/>
      </c>
      <c r="AO129" s="16" t="str">
        <f>IF(ISERROR(VLOOKUP(CONCATENATE($A129,"_",AO$2),'Reference data SID'!$B:$N,13,FALSE)),"",VLOOKUP(CONCATENATE($A129,"_",AO$2),'Reference data SID'!$B:$N,13,FALSE))</f>
        <v/>
      </c>
      <c r="AP129" s="16" t="str">
        <f>IF(ISERROR(VLOOKUP(CONCATENATE($A129,"_",AP$2),'Reference data SID'!$B:$N,13,FALSE)),"",VLOOKUP(CONCATENATE($A129,"_",AP$2),'Reference data SID'!$B:$N,13,FALSE))</f>
        <v/>
      </c>
      <c r="AQ129" s="16" t="str">
        <f>IF(ISERROR(VLOOKUP(CONCATENATE($A129,"_",AQ$2),'Reference data SID'!$B:$N,13,FALSE)),"",VLOOKUP(CONCATENATE($A129,"_",AQ$2),'Reference data SID'!$B:$N,13,FALSE))</f>
        <v/>
      </c>
      <c r="AR129" s="16" t="str">
        <f>IF(ISERROR(VLOOKUP(CONCATENATE($A129,"_",AR$2),'Reference data SID'!$B:$N,13,FALSE)),"",VLOOKUP(CONCATENATE($A129,"_",AR$2),'Reference data SID'!$B:$N,13,FALSE))</f>
        <v/>
      </c>
      <c r="AS129" s="16" t="str">
        <f>IF(ISERROR(VLOOKUP(CONCATENATE($A129,"_",AS$2),'Reference data SID'!$B:$N,13,FALSE)),"",VLOOKUP(CONCATENATE($A129,"_",AS$2),'Reference data SID'!$B:$N,13,FALSE))</f>
        <v/>
      </c>
      <c r="AT129" s="16" t="str">
        <f>IF(ISERROR(VLOOKUP(CONCATENATE($A129,"_",AT$2),'Reference data SID'!$B:$N,13,FALSE)),"",VLOOKUP(CONCATENATE($A129,"_",AT$2),'Reference data SID'!$B:$N,13,FALSE))</f>
        <v/>
      </c>
    </row>
    <row r="130" spans="1:46" x14ac:dyDescent="0.25">
      <c r="A130">
        <v>126</v>
      </c>
      <c r="B130" s="16" t="str">
        <f>IF(ISERROR(VLOOKUP(CONCATENATE($A130,"_",B$2),'Reference data SID'!$B:$N,13,FALSE)),"",VLOOKUP(CONCATENATE($A130,"_",B$2),'Reference data SID'!$B:$N,13,FALSE))</f>
        <v/>
      </c>
      <c r="C130" s="16" t="str">
        <f>IF(ISERROR(VLOOKUP(CONCATENATE($A130,"_",C$2),'Reference data SID'!$B:$N,13,FALSE)),"",VLOOKUP(CONCATENATE($A130,"_",C$2),'Reference data SID'!$B:$N,13,FALSE))</f>
        <v/>
      </c>
      <c r="D130" s="16" t="str">
        <f>IF(ISERROR(VLOOKUP(CONCATENATE($A130,"_",D$2),'Reference data SID'!$B:$N,13,FALSE)),"",VLOOKUP(CONCATENATE($A130,"_",D$2),'Reference data SID'!$B:$N,13,FALSE))</f>
        <v/>
      </c>
      <c r="E130" s="16" t="str">
        <f>IF(ISERROR(VLOOKUP(CONCATENATE($A130,"_",E$2),'Reference data SID'!$B:$N,13,FALSE)),"",VLOOKUP(CONCATENATE($A130,"_",E$2),'Reference data SID'!$B:$N,13,FALSE))</f>
        <v/>
      </c>
      <c r="F130" s="16" t="str">
        <f>IF(ISERROR(VLOOKUP(CONCATENATE($A130,"_",F$2),'Reference data SID'!$B:$N,13,FALSE)),"",VLOOKUP(CONCATENATE($A130,"_",F$2),'Reference data SID'!$B:$N,13,FALSE))</f>
        <v/>
      </c>
      <c r="G130" s="16" t="str">
        <f>IF(ISERROR(VLOOKUP(CONCATENATE($A130,"_",G$2),'Reference data SID'!$B:$N,13,FALSE)),"",VLOOKUP(CONCATENATE($A130,"_",G$2),'Reference data SID'!$B:$N,13,FALSE))</f>
        <v/>
      </c>
      <c r="H130" s="16" t="str">
        <f>IF(ISERROR(VLOOKUP(CONCATENATE($A130,"_",H$2),'Reference data SID'!$B:$N,13,FALSE)),"",VLOOKUP(CONCATENATE($A130,"_",H$2),'Reference data SID'!$B:$N,13,FALSE))</f>
        <v/>
      </c>
      <c r="I130" s="16" t="str">
        <f>IF(ISERROR(VLOOKUP(CONCATENATE($A130,"_",I$2),'Reference data SID'!$B:$N,13,FALSE)),"",VLOOKUP(CONCATENATE($A130,"_",I$2),'Reference data SID'!$B:$N,13,FALSE))</f>
        <v/>
      </c>
      <c r="J130" s="16" t="str">
        <f>IF(ISERROR(VLOOKUP(CONCATENATE($A130,"_",J$2),'Reference data SID'!$B:$N,13,FALSE)),"",VLOOKUP(CONCATENATE($A130,"_",J$2),'Reference data SID'!$B:$N,13,FALSE))</f>
        <v/>
      </c>
      <c r="K130" s="16" t="str">
        <f>IF(ISERROR(VLOOKUP(CONCATENATE($A130,"_",K$2),'Reference data SID'!$B:$N,13,FALSE)),"",VLOOKUP(CONCATENATE($A130,"_",K$2),'Reference data SID'!$B:$N,13,FALSE))</f>
        <v/>
      </c>
      <c r="L130" s="16" t="str">
        <f>IF(ISERROR(VLOOKUP(CONCATENATE($A130,"_",L$2),'Reference data SID'!$B:$N,13,FALSE)),"",VLOOKUP(CONCATENATE($A130,"_",L$2),'Reference data SID'!$B:$N,13,FALSE))</f>
        <v/>
      </c>
      <c r="M130" s="16" t="str">
        <f>IF(ISERROR(VLOOKUP(CONCATENATE($A130,"_",M$2),'Reference data SID'!$B:$N,13,FALSE)),"",VLOOKUP(CONCATENATE($A130,"_",M$2),'Reference data SID'!$B:$N,13,FALSE))</f>
        <v/>
      </c>
      <c r="N130" s="16" t="str">
        <f>IF(ISERROR(VLOOKUP(CONCATENATE($A130,"_",N$2),'Reference data SID'!$B:$N,13,FALSE)),"",VLOOKUP(CONCATENATE($A130,"_",N$2),'Reference data SID'!$B:$N,13,FALSE))</f>
        <v/>
      </c>
      <c r="O130" s="16" t="str">
        <f>IF(ISERROR(VLOOKUP(CONCATENATE($A130,"_",O$2),'Reference data SID'!$B:$N,13,FALSE)),"",VLOOKUP(CONCATENATE($A130,"_",O$2),'Reference data SID'!$B:$N,13,FALSE))</f>
        <v/>
      </c>
      <c r="P130" s="16" t="str">
        <f>IF(ISERROR(VLOOKUP(CONCATENATE($A130,"_",P$2),'Reference data SID'!$B:$N,13,FALSE)),"",VLOOKUP(CONCATENATE($A130,"_",P$2),'Reference data SID'!$B:$N,13,FALSE))</f>
        <v/>
      </c>
      <c r="Q130" s="16" t="str">
        <f>IF(ISERROR(VLOOKUP(CONCATENATE($A130,"_",Q$2),'Reference data SID'!$B:$N,13,FALSE)),"",VLOOKUP(CONCATENATE($A130,"_",Q$2),'Reference data SID'!$B:$N,13,FALSE))</f>
        <v/>
      </c>
      <c r="R130" s="16" t="str">
        <f>IF(ISERROR(VLOOKUP(CONCATENATE($A130,"_",R$2),'Reference data SID'!$B:$N,13,FALSE)),"",VLOOKUP(CONCATENATE($A130,"_",R$2),'Reference data SID'!$B:$N,13,FALSE))</f>
        <v/>
      </c>
      <c r="S130" s="16" t="str">
        <f>IF(ISERROR(VLOOKUP(CONCATENATE($A130,"_",S$2),'Reference data SID'!$B:$N,13,FALSE)),"",VLOOKUP(CONCATENATE($A130,"_",S$2),'Reference data SID'!$B:$N,13,FALSE))</f>
        <v/>
      </c>
      <c r="T130" s="16" t="str">
        <f>IF(ISERROR(VLOOKUP(CONCATENATE($A130,"_",T$2),'Reference data SID'!$B:$N,13,FALSE)),"",VLOOKUP(CONCATENATE($A130,"_",T$2),'Reference data SID'!$B:$N,13,FALSE))</f>
        <v/>
      </c>
      <c r="U130" s="16" t="str">
        <f>IF(ISERROR(VLOOKUP(CONCATENATE($A130,"_",U$2),'Reference data SID'!$B:$N,13,FALSE)),"",VLOOKUP(CONCATENATE($A130,"_",U$2),'Reference data SID'!$B:$N,13,FALSE))</f>
        <v/>
      </c>
      <c r="V130" s="16" t="str">
        <f>IF(ISERROR(VLOOKUP(CONCATENATE($A130,"_",V$2),'Reference data SID'!$B:$N,13,FALSE)),"",VLOOKUP(CONCATENATE($A130,"_",V$2),'Reference data SID'!$B:$N,13,FALSE))</f>
        <v/>
      </c>
      <c r="W130" s="16" t="str">
        <f>IF(ISERROR(VLOOKUP(CONCATENATE($A130,"_",W$2),'Reference data SID'!$B:$N,13,FALSE)),"",VLOOKUP(CONCATENATE($A130,"_",W$2),'Reference data SID'!$B:$N,13,FALSE))</f>
        <v/>
      </c>
      <c r="X130" s="16" t="str">
        <f>IF(ISERROR(VLOOKUP(CONCATENATE($A130,"_",X$2),'Reference data SID'!$B:$N,13,FALSE)),"",VLOOKUP(CONCATENATE($A130,"_",X$2),'Reference data SID'!$B:$N,13,FALSE))</f>
        <v/>
      </c>
      <c r="Y130" s="17" t="str">
        <f>IF(ISERROR(VLOOKUP(CONCATENATE($A130,"_",Y$2),'Reference data SID'!$B:$N,13,FALSE)),"",VLOOKUP(CONCATENATE($A130,"_",Y$2),'Reference data SID'!$B:$N,13,FALSE))</f>
        <v>1882109-63-8</v>
      </c>
      <c r="Z130" s="16" t="str">
        <f>IF(ISERROR(VLOOKUP(CONCATENATE($A130,"_",Z$2),'Reference data SID'!$B:$N,13,FALSE)),"",VLOOKUP(CONCATENATE($A130,"_",Z$2),'Reference data SID'!$B:$N,13,FALSE))</f>
        <v/>
      </c>
      <c r="AA130" s="16" t="str">
        <f>IF(ISERROR(VLOOKUP(CONCATENATE($A130,"_",AA$2),'Reference data SID'!$B:$N,13,FALSE)),"",VLOOKUP(CONCATENATE($A130,"_",AA$2),'Reference data SID'!$B:$N,13,FALSE))</f>
        <v/>
      </c>
      <c r="AB130" s="16" t="str">
        <f>IF(ISERROR(VLOOKUP(CONCATENATE($A130,"_",AB$2),'Reference data SID'!$B:$N,13,FALSE)),"",VLOOKUP(CONCATENATE($A130,"_",AB$2),'Reference data SID'!$B:$N,13,FALSE))</f>
        <v/>
      </c>
      <c r="AC130" s="16" t="str">
        <f>IF(ISERROR(VLOOKUP(CONCATENATE($A130,"_",AC$2),'Reference data SID'!$B:$N,13,FALSE)),"",VLOOKUP(CONCATENATE($A130,"_",AC$2),'Reference data SID'!$B:$N,13,FALSE))</f>
        <v/>
      </c>
      <c r="AD130" s="16" t="str">
        <f>IF(ISERROR(VLOOKUP(CONCATENATE($A130,"_",AD$2),'Reference data SID'!$B:$N,13,FALSE)),"",VLOOKUP(CONCATENATE($A130,"_",AD$2),'Reference data SID'!$B:$N,13,FALSE))</f>
        <v/>
      </c>
      <c r="AE130" s="16" t="str">
        <f>IF(ISERROR(VLOOKUP(CONCATENATE($A130,"_",AE$2),'Reference data SID'!$B:$N,13,FALSE)),"",VLOOKUP(CONCATENATE($A130,"_",AE$2),'Reference data SID'!$B:$N,13,FALSE))</f>
        <v/>
      </c>
      <c r="AF130" s="16" t="str">
        <f>IF(ISERROR(VLOOKUP(CONCATENATE($A130,"_",AF$2),'Reference data SID'!$B:$N,13,FALSE)),"",VLOOKUP(CONCATENATE($A130,"_",AF$2),'Reference data SID'!$B:$N,13,FALSE))</f>
        <v/>
      </c>
      <c r="AG130" s="16" t="str">
        <f>IF(ISERROR(VLOOKUP(CONCATENATE($A130,"_",AG$2),'Reference data SID'!$B:$N,13,FALSE)),"",VLOOKUP(CONCATENATE($A130,"_",AG$2),'Reference data SID'!$B:$N,13,FALSE))</f>
        <v/>
      </c>
      <c r="AH130" s="16" t="str">
        <f>IF(ISERROR(VLOOKUP(CONCATENATE($A130,"_",AH$2),'Reference data SID'!$B:$N,13,FALSE)),"",VLOOKUP(CONCATENATE($A130,"_",AH$2),'Reference data SID'!$B:$N,13,FALSE))</f>
        <v/>
      </c>
      <c r="AI130" s="16" t="str">
        <f>IF(ISERROR(VLOOKUP(CONCATENATE($A130,"_",AI$2),'Reference data SID'!$B:$N,13,FALSE)),"",VLOOKUP(CONCATENATE($A130,"_",AI$2),'Reference data SID'!$B:$N,13,FALSE))</f>
        <v/>
      </c>
      <c r="AJ130" s="16" t="str">
        <f>IF(ISERROR(VLOOKUP(CONCATENATE($A130,"_",AJ$2),'Reference data SID'!$B:$N,13,FALSE)),"",VLOOKUP(CONCATENATE($A130,"_",AJ$2),'Reference data SID'!$B:$N,13,FALSE))</f>
        <v/>
      </c>
      <c r="AK130" s="16" t="str">
        <f>IF(ISERROR(VLOOKUP(CONCATENATE($A130,"_",AK$2),'Reference data SID'!$B:$N,13,FALSE)),"",VLOOKUP(CONCATENATE($A130,"_",AK$2),'Reference data SID'!$B:$N,13,FALSE))</f>
        <v/>
      </c>
      <c r="AL130" s="16" t="str">
        <f>IF(ISERROR(VLOOKUP(CONCATENATE($A130,"_",AL$2),'Reference data SID'!$B:$N,13,FALSE)),"",VLOOKUP(CONCATENATE($A130,"_",AL$2),'Reference data SID'!$B:$N,13,FALSE))</f>
        <v/>
      </c>
      <c r="AM130" s="16" t="str">
        <f>IF(ISERROR(VLOOKUP(CONCATENATE($A130,"_",AM$2),'Reference data SID'!$B:$N,13,FALSE)),"",VLOOKUP(CONCATENATE($A130,"_",AM$2),'Reference data SID'!$B:$N,13,FALSE))</f>
        <v/>
      </c>
      <c r="AN130" s="16" t="str">
        <f>IF(ISERROR(VLOOKUP(CONCATENATE($A130,"_",AN$2),'Reference data SID'!$B:$N,13,FALSE)),"",VLOOKUP(CONCATENATE($A130,"_",AN$2),'Reference data SID'!$B:$N,13,FALSE))</f>
        <v/>
      </c>
      <c r="AO130" s="16" t="str">
        <f>IF(ISERROR(VLOOKUP(CONCATENATE($A130,"_",AO$2),'Reference data SID'!$B:$N,13,FALSE)),"",VLOOKUP(CONCATENATE($A130,"_",AO$2),'Reference data SID'!$B:$N,13,FALSE))</f>
        <v/>
      </c>
      <c r="AP130" s="16" t="str">
        <f>IF(ISERROR(VLOOKUP(CONCATENATE($A130,"_",AP$2),'Reference data SID'!$B:$N,13,FALSE)),"",VLOOKUP(CONCATENATE($A130,"_",AP$2),'Reference data SID'!$B:$N,13,FALSE))</f>
        <v/>
      </c>
      <c r="AQ130" s="16" t="str">
        <f>IF(ISERROR(VLOOKUP(CONCATENATE($A130,"_",AQ$2),'Reference data SID'!$B:$N,13,FALSE)),"",VLOOKUP(CONCATENATE($A130,"_",AQ$2),'Reference data SID'!$B:$N,13,FALSE))</f>
        <v/>
      </c>
      <c r="AR130" s="16" t="str">
        <f>IF(ISERROR(VLOOKUP(CONCATENATE($A130,"_",AR$2),'Reference data SID'!$B:$N,13,FALSE)),"",VLOOKUP(CONCATENATE($A130,"_",AR$2),'Reference data SID'!$B:$N,13,FALSE))</f>
        <v/>
      </c>
      <c r="AS130" s="16" t="str">
        <f>IF(ISERROR(VLOOKUP(CONCATENATE($A130,"_",AS$2),'Reference data SID'!$B:$N,13,FALSE)),"",VLOOKUP(CONCATENATE($A130,"_",AS$2),'Reference data SID'!$B:$N,13,FALSE))</f>
        <v/>
      </c>
      <c r="AT130" s="16" t="str">
        <f>IF(ISERROR(VLOOKUP(CONCATENATE($A130,"_",AT$2),'Reference data SID'!$B:$N,13,FALSE)),"",VLOOKUP(CONCATENATE($A130,"_",AT$2),'Reference data SID'!$B:$N,13,FALSE))</f>
        <v/>
      </c>
    </row>
    <row r="131" spans="1:46" x14ac:dyDescent="0.25">
      <c r="A131">
        <v>127</v>
      </c>
      <c r="B131" s="16" t="str">
        <f>IF(ISERROR(VLOOKUP(CONCATENATE($A131,"_",B$2),'Reference data SID'!$B:$N,13,FALSE)),"",VLOOKUP(CONCATENATE($A131,"_",B$2),'Reference data SID'!$B:$N,13,FALSE))</f>
        <v/>
      </c>
      <c r="C131" s="16" t="str">
        <f>IF(ISERROR(VLOOKUP(CONCATENATE($A131,"_",C$2),'Reference data SID'!$B:$N,13,FALSE)),"",VLOOKUP(CONCATENATE($A131,"_",C$2),'Reference data SID'!$B:$N,13,FALSE))</f>
        <v/>
      </c>
      <c r="D131" s="16" t="str">
        <f>IF(ISERROR(VLOOKUP(CONCATENATE($A131,"_",D$2),'Reference data SID'!$B:$N,13,FALSE)),"",VLOOKUP(CONCATENATE($A131,"_",D$2),'Reference data SID'!$B:$N,13,FALSE))</f>
        <v/>
      </c>
      <c r="E131" s="16" t="str">
        <f>IF(ISERROR(VLOOKUP(CONCATENATE($A131,"_",E$2),'Reference data SID'!$B:$N,13,FALSE)),"",VLOOKUP(CONCATENATE($A131,"_",E$2),'Reference data SID'!$B:$N,13,FALSE))</f>
        <v/>
      </c>
      <c r="F131" s="16" t="str">
        <f>IF(ISERROR(VLOOKUP(CONCATENATE($A131,"_",F$2),'Reference data SID'!$B:$N,13,FALSE)),"",VLOOKUP(CONCATENATE($A131,"_",F$2),'Reference data SID'!$B:$N,13,FALSE))</f>
        <v/>
      </c>
      <c r="G131" s="16" t="str">
        <f>IF(ISERROR(VLOOKUP(CONCATENATE($A131,"_",G$2),'Reference data SID'!$B:$N,13,FALSE)),"",VLOOKUP(CONCATENATE($A131,"_",G$2),'Reference data SID'!$B:$N,13,FALSE))</f>
        <v/>
      </c>
      <c r="H131" s="16" t="str">
        <f>IF(ISERROR(VLOOKUP(CONCATENATE($A131,"_",H$2),'Reference data SID'!$B:$N,13,FALSE)),"",VLOOKUP(CONCATENATE($A131,"_",H$2),'Reference data SID'!$B:$N,13,FALSE))</f>
        <v/>
      </c>
      <c r="I131" s="16" t="str">
        <f>IF(ISERROR(VLOOKUP(CONCATENATE($A131,"_",I$2),'Reference data SID'!$B:$N,13,FALSE)),"",VLOOKUP(CONCATENATE($A131,"_",I$2),'Reference data SID'!$B:$N,13,FALSE))</f>
        <v/>
      </c>
      <c r="J131" s="16" t="str">
        <f>IF(ISERROR(VLOOKUP(CONCATENATE($A131,"_",J$2),'Reference data SID'!$B:$N,13,FALSE)),"",VLOOKUP(CONCATENATE($A131,"_",J$2),'Reference data SID'!$B:$N,13,FALSE))</f>
        <v/>
      </c>
      <c r="K131" s="16" t="str">
        <f>IF(ISERROR(VLOOKUP(CONCATENATE($A131,"_",K$2),'Reference data SID'!$B:$N,13,FALSE)),"",VLOOKUP(CONCATENATE($A131,"_",K$2),'Reference data SID'!$B:$N,13,FALSE))</f>
        <v/>
      </c>
      <c r="L131" s="16" t="str">
        <f>IF(ISERROR(VLOOKUP(CONCATENATE($A131,"_",L$2),'Reference data SID'!$B:$N,13,FALSE)),"",VLOOKUP(CONCATENATE($A131,"_",L$2),'Reference data SID'!$B:$N,13,FALSE))</f>
        <v/>
      </c>
      <c r="M131" s="16" t="str">
        <f>IF(ISERROR(VLOOKUP(CONCATENATE($A131,"_",M$2),'Reference data SID'!$B:$N,13,FALSE)),"",VLOOKUP(CONCATENATE($A131,"_",M$2),'Reference data SID'!$B:$N,13,FALSE))</f>
        <v/>
      </c>
      <c r="N131" s="16" t="str">
        <f>IF(ISERROR(VLOOKUP(CONCATENATE($A131,"_",N$2),'Reference data SID'!$B:$N,13,FALSE)),"",VLOOKUP(CONCATENATE($A131,"_",N$2),'Reference data SID'!$B:$N,13,FALSE))</f>
        <v/>
      </c>
      <c r="O131" s="16" t="str">
        <f>IF(ISERROR(VLOOKUP(CONCATENATE($A131,"_",O$2),'Reference data SID'!$B:$N,13,FALSE)),"",VLOOKUP(CONCATENATE($A131,"_",O$2),'Reference data SID'!$B:$N,13,FALSE))</f>
        <v/>
      </c>
      <c r="P131" s="16" t="str">
        <f>IF(ISERROR(VLOOKUP(CONCATENATE($A131,"_",P$2),'Reference data SID'!$B:$N,13,FALSE)),"",VLOOKUP(CONCATENATE($A131,"_",P$2),'Reference data SID'!$B:$N,13,FALSE))</f>
        <v/>
      </c>
      <c r="Q131" s="16" t="str">
        <f>IF(ISERROR(VLOOKUP(CONCATENATE($A131,"_",Q$2),'Reference data SID'!$B:$N,13,FALSE)),"",VLOOKUP(CONCATENATE($A131,"_",Q$2),'Reference data SID'!$B:$N,13,FALSE))</f>
        <v/>
      </c>
      <c r="R131" s="16" t="str">
        <f>IF(ISERROR(VLOOKUP(CONCATENATE($A131,"_",R$2),'Reference data SID'!$B:$N,13,FALSE)),"",VLOOKUP(CONCATENATE($A131,"_",R$2),'Reference data SID'!$B:$N,13,FALSE))</f>
        <v/>
      </c>
      <c r="S131" s="16" t="str">
        <f>IF(ISERROR(VLOOKUP(CONCATENATE($A131,"_",S$2),'Reference data SID'!$B:$N,13,FALSE)),"",VLOOKUP(CONCATENATE($A131,"_",S$2),'Reference data SID'!$B:$N,13,FALSE))</f>
        <v/>
      </c>
      <c r="T131" s="16" t="str">
        <f>IF(ISERROR(VLOOKUP(CONCATENATE($A131,"_",T$2),'Reference data SID'!$B:$N,13,FALSE)),"",VLOOKUP(CONCATENATE($A131,"_",T$2),'Reference data SID'!$B:$N,13,FALSE))</f>
        <v/>
      </c>
      <c r="U131" s="16" t="str">
        <f>IF(ISERROR(VLOOKUP(CONCATENATE($A131,"_",U$2),'Reference data SID'!$B:$N,13,FALSE)),"",VLOOKUP(CONCATENATE($A131,"_",U$2),'Reference data SID'!$B:$N,13,FALSE))</f>
        <v/>
      </c>
      <c r="V131" s="16" t="str">
        <f>IF(ISERROR(VLOOKUP(CONCATENATE($A131,"_",V$2),'Reference data SID'!$B:$N,13,FALSE)),"",VLOOKUP(CONCATENATE($A131,"_",V$2),'Reference data SID'!$B:$N,13,FALSE))</f>
        <v/>
      </c>
      <c r="W131" s="16" t="str">
        <f>IF(ISERROR(VLOOKUP(CONCATENATE($A131,"_",W$2),'Reference data SID'!$B:$N,13,FALSE)),"",VLOOKUP(CONCATENATE($A131,"_",W$2),'Reference data SID'!$B:$N,13,FALSE))</f>
        <v/>
      </c>
      <c r="X131" s="16" t="str">
        <f>IF(ISERROR(VLOOKUP(CONCATENATE($A131,"_",X$2),'Reference data SID'!$B:$N,13,FALSE)),"",VLOOKUP(CONCATENATE($A131,"_",X$2),'Reference data SID'!$B:$N,13,FALSE))</f>
        <v/>
      </c>
      <c r="Y131" s="17" t="str">
        <f>IF(ISERROR(VLOOKUP(CONCATENATE($A131,"_",Y$2),'Reference data SID'!$B:$N,13,FALSE)),"",VLOOKUP(CONCATENATE($A131,"_",Y$2),'Reference data SID'!$B:$N,13,FALSE))</f>
        <v>1882109-64-9</v>
      </c>
      <c r="Z131" s="16" t="str">
        <f>IF(ISERROR(VLOOKUP(CONCATENATE($A131,"_",Z$2),'Reference data SID'!$B:$N,13,FALSE)),"",VLOOKUP(CONCATENATE($A131,"_",Z$2),'Reference data SID'!$B:$N,13,FALSE))</f>
        <v/>
      </c>
      <c r="AA131" s="16" t="str">
        <f>IF(ISERROR(VLOOKUP(CONCATENATE($A131,"_",AA$2),'Reference data SID'!$B:$N,13,FALSE)),"",VLOOKUP(CONCATENATE($A131,"_",AA$2),'Reference data SID'!$B:$N,13,FALSE))</f>
        <v/>
      </c>
      <c r="AB131" s="16" t="str">
        <f>IF(ISERROR(VLOOKUP(CONCATENATE($A131,"_",AB$2),'Reference data SID'!$B:$N,13,FALSE)),"",VLOOKUP(CONCATENATE($A131,"_",AB$2),'Reference data SID'!$B:$N,13,FALSE))</f>
        <v/>
      </c>
      <c r="AC131" s="16" t="str">
        <f>IF(ISERROR(VLOOKUP(CONCATENATE($A131,"_",AC$2),'Reference data SID'!$B:$N,13,FALSE)),"",VLOOKUP(CONCATENATE($A131,"_",AC$2),'Reference data SID'!$B:$N,13,FALSE))</f>
        <v/>
      </c>
      <c r="AD131" s="16" t="str">
        <f>IF(ISERROR(VLOOKUP(CONCATENATE($A131,"_",AD$2),'Reference data SID'!$B:$N,13,FALSE)),"",VLOOKUP(CONCATENATE($A131,"_",AD$2),'Reference data SID'!$B:$N,13,FALSE))</f>
        <v/>
      </c>
      <c r="AE131" s="16" t="str">
        <f>IF(ISERROR(VLOOKUP(CONCATENATE($A131,"_",AE$2),'Reference data SID'!$B:$N,13,FALSE)),"",VLOOKUP(CONCATENATE($A131,"_",AE$2),'Reference data SID'!$B:$N,13,FALSE))</f>
        <v/>
      </c>
      <c r="AF131" s="16" t="str">
        <f>IF(ISERROR(VLOOKUP(CONCATENATE($A131,"_",AF$2),'Reference data SID'!$B:$N,13,FALSE)),"",VLOOKUP(CONCATENATE($A131,"_",AF$2),'Reference data SID'!$B:$N,13,FALSE))</f>
        <v/>
      </c>
      <c r="AG131" s="16" t="str">
        <f>IF(ISERROR(VLOOKUP(CONCATENATE($A131,"_",AG$2),'Reference data SID'!$B:$N,13,FALSE)),"",VLOOKUP(CONCATENATE($A131,"_",AG$2),'Reference data SID'!$B:$N,13,FALSE))</f>
        <v/>
      </c>
      <c r="AH131" s="16" t="str">
        <f>IF(ISERROR(VLOOKUP(CONCATENATE($A131,"_",AH$2),'Reference data SID'!$B:$N,13,FALSE)),"",VLOOKUP(CONCATENATE($A131,"_",AH$2),'Reference data SID'!$B:$N,13,FALSE))</f>
        <v/>
      </c>
      <c r="AI131" s="16" t="str">
        <f>IF(ISERROR(VLOOKUP(CONCATENATE($A131,"_",AI$2),'Reference data SID'!$B:$N,13,FALSE)),"",VLOOKUP(CONCATENATE($A131,"_",AI$2),'Reference data SID'!$B:$N,13,FALSE))</f>
        <v/>
      </c>
      <c r="AJ131" s="16" t="str">
        <f>IF(ISERROR(VLOOKUP(CONCATENATE($A131,"_",AJ$2),'Reference data SID'!$B:$N,13,FALSE)),"",VLOOKUP(CONCATENATE($A131,"_",AJ$2),'Reference data SID'!$B:$N,13,FALSE))</f>
        <v/>
      </c>
      <c r="AK131" s="16" t="str">
        <f>IF(ISERROR(VLOOKUP(CONCATENATE($A131,"_",AK$2),'Reference data SID'!$B:$N,13,FALSE)),"",VLOOKUP(CONCATENATE($A131,"_",AK$2),'Reference data SID'!$B:$N,13,FALSE))</f>
        <v/>
      </c>
      <c r="AL131" s="16" t="str">
        <f>IF(ISERROR(VLOOKUP(CONCATENATE($A131,"_",AL$2),'Reference data SID'!$B:$N,13,FALSE)),"",VLOOKUP(CONCATENATE($A131,"_",AL$2),'Reference data SID'!$B:$N,13,FALSE))</f>
        <v/>
      </c>
      <c r="AM131" s="16" t="str">
        <f>IF(ISERROR(VLOOKUP(CONCATENATE($A131,"_",AM$2),'Reference data SID'!$B:$N,13,FALSE)),"",VLOOKUP(CONCATENATE($A131,"_",AM$2),'Reference data SID'!$B:$N,13,FALSE))</f>
        <v/>
      </c>
      <c r="AN131" s="16" t="str">
        <f>IF(ISERROR(VLOOKUP(CONCATENATE($A131,"_",AN$2),'Reference data SID'!$B:$N,13,FALSE)),"",VLOOKUP(CONCATENATE($A131,"_",AN$2),'Reference data SID'!$B:$N,13,FALSE))</f>
        <v/>
      </c>
      <c r="AO131" s="16" t="str">
        <f>IF(ISERROR(VLOOKUP(CONCATENATE($A131,"_",AO$2),'Reference data SID'!$B:$N,13,FALSE)),"",VLOOKUP(CONCATENATE($A131,"_",AO$2),'Reference data SID'!$B:$N,13,FALSE))</f>
        <v/>
      </c>
      <c r="AP131" s="16" t="str">
        <f>IF(ISERROR(VLOOKUP(CONCATENATE($A131,"_",AP$2),'Reference data SID'!$B:$N,13,FALSE)),"",VLOOKUP(CONCATENATE($A131,"_",AP$2),'Reference data SID'!$B:$N,13,FALSE))</f>
        <v/>
      </c>
      <c r="AQ131" s="16" t="str">
        <f>IF(ISERROR(VLOOKUP(CONCATENATE($A131,"_",AQ$2),'Reference data SID'!$B:$N,13,FALSE)),"",VLOOKUP(CONCATENATE($A131,"_",AQ$2),'Reference data SID'!$B:$N,13,FALSE))</f>
        <v/>
      </c>
      <c r="AR131" s="16" t="str">
        <f>IF(ISERROR(VLOOKUP(CONCATENATE($A131,"_",AR$2),'Reference data SID'!$B:$N,13,FALSE)),"",VLOOKUP(CONCATENATE($A131,"_",AR$2),'Reference data SID'!$B:$N,13,FALSE))</f>
        <v/>
      </c>
      <c r="AS131" s="16" t="str">
        <f>IF(ISERROR(VLOOKUP(CONCATENATE($A131,"_",AS$2),'Reference data SID'!$B:$N,13,FALSE)),"",VLOOKUP(CONCATENATE($A131,"_",AS$2),'Reference data SID'!$B:$N,13,FALSE))</f>
        <v/>
      </c>
      <c r="AT131" s="16" t="str">
        <f>IF(ISERROR(VLOOKUP(CONCATENATE($A131,"_",AT$2),'Reference data SID'!$B:$N,13,FALSE)),"",VLOOKUP(CONCATENATE($A131,"_",AT$2),'Reference data SID'!$B:$N,13,FALSE))</f>
        <v/>
      </c>
    </row>
    <row r="132" spans="1:46" x14ac:dyDescent="0.25">
      <c r="A132">
        <v>128</v>
      </c>
      <c r="B132" s="16" t="str">
        <f>IF(ISERROR(VLOOKUP(CONCATENATE($A132,"_",B$2),'Reference data SID'!$B:$N,13,FALSE)),"",VLOOKUP(CONCATENATE($A132,"_",B$2),'Reference data SID'!$B:$N,13,FALSE))</f>
        <v/>
      </c>
      <c r="C132" s="16" t="str">
        <f>IF(ISERROR(VLOOKUP(CONCATENATE($A132,"_",C$2),'Reference data SID'!$B:$N,13,FALSE)),"",VLOOKUP(CONCATENATE($A132,"_",C$2),'Reference data SID'!$B:$N,13,FALSE))</f>
        <v/>
      </c>
      <c r="D132" s="16" t="str">
        <f>IF(ISERROR(VLOOKUP(CONCATENATE($A132,"_",D$2),'Reference data SID'!$B:$N,13,FALSE)),"",VLOOKUP(CONCATENATE($A132,"_",D$2),'Reference data SID'!$B:$N,13,FALSE))</f>
        <v/>
      </c>
      <c r="E132" s="16" t="str">
        <f>IF(ISERROR(VLOOKUP(CONCATENATE($A132,"_",E$2),'Reference data SID'!$B:$N,13,FALSE)),"",VLOOKUP(CONCATENATE($A132,"_",E$2),'Reference data SID'!$B:$N,13,FALSE))</f>
        <v/>
      </c>
      <c r="F132" s="16" t="str">
        <f>IF(ISERROR(VLOOKUP(CONCATENATE($A132,"_",F$2),'Reference data SID'!$B:$N,13,FALSE)),"",VLOOKUP(CONCATENATE($A132,"_",F$2),'Reference data SID'!$B:$N,13,FALSE))</f>
        <v/>
      </c>
      <c r="G132" s="16" t="str">
        <f>IF(ISERROR(VLOOKUP(CONCATENATE($A132,"_",G$2),'Reference data SID'!$B:$N,13,FALSE)),"",VLOOKUP(CONCATENATE($A132,"_",G$2),'Reference data SID'!$B:$N,13,FALSE))</f>
        <v/>
      </c>
      <c r="H132" s="16" t="str">
        <f>IF(ISERROR(VLOOKUP(CONCATENATE($A132,"_",H$2),'Reference data SID'!$B:$N,13,FALSE)),"",VLOOKUP(CONCATENATE($A132,"_",H$2),'Reference data SID'!$B:$N,13,FALSE))</f>
        <v/>
      </c>
      <c r="I132" s="16" t="str">
        <f>IF(ISERROR(VLOOKUP(CONCATENATE($A132,"_",I$2),'Reference data SID'!$B:$N,13,FALSE)),"",VLOOKUP(CONCATENATE($A132,"_",I$2),'Reference data SID'!$B:$N,13,FALSE))</f>
        <v/>
      </c>
      <c r="J132" s="16" t="str">
        <f>IF(ISERROR(VLOOKUP(CONCATENATE($A132,"_",J$2),'Reference data SID'!$B:$N,13,FALSE)),"",VLOOKUP(CONCATENATE($A132,"_",J$2),'Reference data SID'!$B:$N,13,FALSE))</f>
        <v/>
      </c>
      <c r="K132" s="16" t="str">
        <f>IF(ISERROR(VLOOKUP(CONCATENATE($A132,"_",K$2),'Reference data SID'!$B:$N,13,FALSE)),"",VLOOKUP(CONCATENATE($A132,"_",K$2),'Reference data SID'!$B:$N,13,FALSE))</f>
        <v/>
      </c>
      <c r="L132" s="16" t="str">
        <f>IF(ISERROR(VLOOKUP(CONCATENATE($A132,"_",L$2),'Reference data SID'!$B:$N,13,FALSE)),"",VLOOKUP(CONCATENATE($A132,"_",L$2),'Reference data SID'!$B:$N,13,FALSE))</f>
        <v/>
      </c>
      <c r="M132" s="16" t="str">
        <f>IF(ISERROR(VLOOKUP(CONCATENATE($A132,"_",M$2),'Reference data SID'!$B:$N,13,FALSE)),"",VLOOKUP(CONCATENATE($A132,"_",M$2),'Reference data SID'!$B:$N,13,FALSE))</f>
        <v/>
      </c>
      <c r="N132" s="16" t="str">
        <f>IF(ISERROR(VLOOKUP(CONCATENATE($A132,"_",N$2),'Reference data SID'!$B:$N,13,FALSE)),"",VLOOKUP(CONCATENATE($A132,"_",N$2),'Reference data SID'!$B:$N,13,FALSE))</f>
        <v/>
      </c>
      <c r="O132" s="16" t="str">
        <f>IF(ISERROR(VLOOKUP(CONCATENATE($A132,"_",O$2),'Reference data SID'!$B:$N,13,FALSE)),"",VLOOKUP(CONCATENATE($A132,"_",O$2),'Reference data SID'!$B:$N,13,FALSE))</f>
        <v/>
      </c>
      <c r="P132" s="16" t="str">
        <f>IF(ISERROR(VLOOKUP(CONCATENATE($A132,"_",P$2),'Reference data SID'!$B:$N,13,FALSE)),"",VLOOKUP(CONCATENATE($A132,"_",P$2),'Reference data SID'!$B:$N,13,FALSE))</f>
        <v/>
      </c>
      <c r="Q132" s="16" t="str">
        <f>IF(ISERROR(VLOOKUP(CONCATENATE($A132,"_",Q$2),'Reference data SID'!$B:$N,13,FALSE)),"",VLOOKUP(CONCATENATE($A132,"_",Q$2),'Reference data SID'!$B:$N,13,FALSE))</f>
        <v/>
      </c>
      <c r="R132" s="16" t="str">
        <f>IF(ISERROR(VLOOKUP(CONCATENATE($A132,"_",R$2),'Reference data SID'!$B:$N,13,FALSE)),"",VLOOKUP(CONCATENATE($A132,"_",R$2),'Reference data SID'!$B:$N,13,FALSE))</f>
        <v/>
      </c>
      <c r="S132" s="16" t="str">
        <f>IF(ISERROR(VLOOKUP(CONCATENATE($A132,"_",S$2),'Reference data SID'!$B:$N,13,FALSE)),"",VLOOKUP(CONCATENATE($A132,"_",S$2),'Reference data SID'!$B:$N,13,FALSE))</f>
        <v/>
      </c>
      <c r="T132" s="16" t="str">
        <f>IF(ISERROR(VLOOKUP(CONCATENATE($A132,"_",T$2),'Reference data SID'!$B:$N,13,FALSE)),"",VLOOKUP(CONCATENATE($A132,"_",T$2),'Reference data SID'!$B:$N,13,FALSE))</f>
        <v/>
      </c>
      <c r="U132" s="16" t="str">
        <f>IF(ISERROR(VLOOKUP(CONCATENATE($A132,"_",U$2),'Reference data SID'!$B:$N,13,FALSE)),"",VLOOKUP(CONCATENATE($A132,"_",U$2),'Reference data SID'!$B:$N,13,FALSE))</f>
        <v/>
      </c>
      <c r="V132" s="16" t="str">
        <f>IF(ISERROR(VLOOKUP(CONCATENATE($A132,"_",V$2),'Reference data SID'!$B:$N,13,FALSE)),"",VLOOKUP(CONCATENATE($A132,"_",V$2),'Reference data SID'!$B:$N,13,FALSE))</f>
        <v/>
      </c>
      <c r="W132" s="16" t="str">
        <f>IF(ISERROR(VLOOKUP(CONCATENATE($A132,"_",W$2),'Reference data SID'!$B:$N,13,FALSE)),"",VLOOKUP(CONCATENATE($A132,"_",W$2),'Reference data SID'!$B:$N,13,FALSE))</f>
        <v/>
      </c>
      <c r="X132" s="16" t="str">
        <f>IF(ISERROR(VLOOKUP(CONCATENATE($A132,"_",X$2),'Reference data SID'!$B:$N,13,FALSE)),"",VLOOKUP(CONCATENATE($A132,"_",X$2),'Reference data SID'!$B:$N,13,FALSE))</f>
        <v/>
      </c>
      <c r="Y132" s="17" t="str">
        <f>IF(ISERROR(VLOOKUP(CONCATENATE($A132,"_",Y$2),'Reference data SID'!$B:$N,13,FALSE)),"",VLOOKUP(CONCATENATE($A132,"_",Y$2),'Reference data SID'!$B:$N,13,FALSE))</f>
        <v>1882109-65-0</v>
      </c>
      <c r="Z132" s="16" t="str">
        <f>IF(ISERROR(VLOOKUP(CONCATENATE($A132,"_",Z$2),'Reference data SID'!$B:$N,13,FALSE)),"",VLOOKUP(CONCATENATE($A132,"_",Z$2),'Reference data SID'!$B:$N,13,FALSE))</f>
        <v/>
      </c>
      <c r="AA132" s="16" t="str">
        <f>IF(ISERROR(VLOOKUP(CONCATENATE($A132,"_",AA$2),'Reference data SID'!$B:$N,13,FALSE)),"",VLOOKUP(CONCATENATE($A132,"_",AA$2),'Reference data SID'!$B:$N,13,FALSE))</f>
        <v/>
      </c>
      <c r="AB132" s="16" t="str">
        <f>IF(ISERROR(VLOOKUP(CONCATENATE($A132,"_",AB$2),'Reference data SID'!$B:$N,13,FALSE)),"",VLOOKUP(CONCATENATE($A132,"_",AB$2),'Reference data SID'!$B:$N,13,FALSE))</f>
        <v/>
      </c>
      <c r="AC132" s="16" t="str">
        <f>IF(ISERROR(VLOOKUP(CONCATENATE($A132,"_",AC$2),'Reference data SID'!$B:$N,13,FALSE)),"",VLOOKUP(CONCATENATE($A132,"_",AC$2),'Reference data SID'!$B:$N,13,FALSE))</f>
        <v/>
      </c>
      <c r="AD132" s="16" t="str">
        <f>IF(ISERROR(VLOOKUP(CONCATENATE($A132,"_",AD$2),'Reference data SID'!$B:$N,13,FALSE)),"",VLOOKUP(CONCATENATE($A132,"_",AD$2),'Reference data SID'!$B:$N,13,FALSE))</f>
        <v/>
      </c>
      <c r="AE132" s="16" t="str">
        <f>IF(ISERROR(VLOOKUP(CONCATENATE($A132,"_",AE$2),'Reference data SID'!$B:$N,13,FALSE)),"",VLOOKUP(CONCATENATE($A132,"_",AE$2),'Reference data SID'!$B:$N,13,FALSE))</f>
        <v/>
      </c>
      <c r="AF132" s="16" t="str">
        <f>IF(ISERROR(VLOOKUP(CONCATENATE($A132,"_",AF$2),'Reference data SID'!$B:$N,13,FALSE)),"",VLOOKUP(CONCATENATE($A132,"_",AF$2),'Reference data SID'!$B:$N,13,FALSE))</f>
        <v/>
      </c>
      <c r="AG132" s="16" t="str">
        <f>IF(ISERROR(VLOOKUP(CONCATENATE($A132,"_",AG$2),'Reference data SID'!$B:$N,13,FALSE)),"",VLOOKUP(CONCATENATE($A132,"_",AG$2),'Reference data SID'!$B:$N,13,FALSE))</f>
        <v/>
      </c>
      <c r="AH132" s="16" t="str">
        <f>IF(ISERROR(VLOOKUP(CONCATENATE($A132,"_",AH$2),'Reference data SID'!$B:$N,13,FALSE)),"",VLOOKUP(CONCATENATE($A132,"_",AH$2),'Reference data SID'!$B:$N,13,FALSE))</f>
        <v/>
      </c>
      <c r="AI132" s="16" t="str">
        <f>IF(ISERROR(VLOOKUP(CONCATENATE($A132,"_",AI$2),'Reference data SID'!$B:$N,13,FALSE)),"",VLOOKUP(CONCATENATE($A132,"_",AI$2),'Reference data SID'!$B:$N,13,FALSE))</f>
        <v/>
      </c>
      <c r="AJ132" s="16" t="str">
        <f>IF(ISERROR(VLOOKUP(CONCATENATE($A132,"_",AJ$2),'Reference data SID'!$B:$N,13,FALSE)),"",VLOOKUP(CONCATENATE($A132,"_",AJ$2),'Reference data SID'!$B:$N,13,FALSE))</f>
        <v/>
      </c>
      <c r="AK132" s="16" t="str">
        <f>IF(ISERROR(VLOOKUP(CONCATENATE($A132,"_",AK$2),'Reference data SID'!$B:$N,13,FALSE)),"",VLOOKUP(CONCATENATE($A132,"_",AK$2),'Reference data SID'!$B:$N,13,FALSE))</f>
        <v/>
      </c>
      <c r="AL132" s="16" t="str">
        <f>IF(ISERROR(VLOOKUP(CONCATENATE($A132,"_",AL$2),'Reference data SID'!$B:$N,13,FALSE)),"",VLOOKUP(CONCATENATE($A132,"_",AL$2),'Reference data SID'!$B:$N,13,FALSE))</f>
        <v/>
      </c>
      <c r="AM132" s="16" t="str">
        <f>IF(ISERROR(VLOOKUP(CONCATENATE($A132,"_",AM$2),'Reference data SID'!$B:$N,13,FALSE)),"",VLOOKUP(CONCATENATE($A132,"_",AM$2),'Reference data SID'!$B:$N,13,FALSE))</f>
        <v/>
      </c>
      <c r="AN132" s="16" t="str">
        <f>IF(ISERROR(VLOOKUP(CONCATENATE($A132,"_",AN$2),'Reference data SID'!$B:$N,13,FALSE)),"",VLOOKUP(CONCATENATE($A132,"_",AN$2),'Reference data SID'!$B:$N,13,FALSE))</f>
        <v/>
      </c>
      <c r="AO132" s="16" t="str">
        <f>IF(ISERROR(VLOOKUP(CONCATENATE($A132,"_",AO$2),'Reference data SID'!$B:$N,13,FALSE)),"",VLOOKUP(CONCATENATE($A132,"_",AO$2),'Reference data SID'!$B:$N,13,FALSE))</f>
        <v/>
      </c>
      <c r="AP132" s="16" t="str">
        <f>IF(ISERROR(VLOOKUP(CONCATENATE($A132,"_",AP$2),'Reference data SID'!$B:$N,13,FALSE)),"",VLOOKUP(CONCATENATE($A132,"_",AP$2),'Reference data SID'!$B:$N,13,FALSE))</f>
        <v/>
      </c>
      <c r="AQ132" s="16" t="str">
        <f>IF(ISERROR(VLOOKUP(CONCATENATE($A132,"_",AQ$2),'Reference data SID'!$B:$N,13,FALSE)),"",VLOOKUP(CONCATENATE($A132,"_",AQ$2),'Reference data SID'!$B:$N,13,FALSE))</f>
        <v/>
      </c>
      <c r="AR132" s="16" t="str">
        <f>IF(ISERROR(VLOOKUP(CONCATENATE($A132,"_",AR$2),'Reference data SID'!$B:$N,13,FALSE)),"",VLOOKUP(CONCATENATE($A132,"_",AR$2),'Reference data SID'!$B:$N,13,FALSE))</f>
        <v/>
      </c>
      <c r="AS132" s="16" t="str">
        <f>IF(ISERROR(VLOOKUP(CONCATENATE($A132,"_",AS$2),'Reference data SID'!$B:$N,13,FALSE)),"",VLOOKUP(CONCATENATE($A132,"_",AS$2),'Reference data SID'!$B:$N,13,FALSE))</f>
        <v/>
      </c>
      <c r="AT132" s="16" t="str">
        <f>IF(ISERROR(VLOOKUP(CONCATENATE($A132,"_",AT$2),'Reference data SID'!$B:$N,13,FALSE)),"",VLOOKUP(CONCATENATE($A132,"_",AT$2),'Reference data SID'!$B:$N,13,FALSE))</f>
        <v/>
      </c>
    </row>
    <row r="133" spans="1:46" x14ac:dyDescent="0.25">
      <c r="A133">
        <v>129</v>
      </c>
      <c r="B133" s="16" t="str">
        <f>IF(ISERROR(VLOOKUP(CONCATENATE($A133,"_",B$2),'Reference data SID'!$B:$N,13,FALSE)),"",VLOOKUP(CONCATENATE($A133,"_",B$2),'Reference data SID'!$B:$N,13,FALSE))</f>
        <v/>
      </c>
      <c r="C133" s="16" t="str">
        <f>IF(ISERROR(VLOOKUP(CONCATENATE($A133,"_",C$2),'Reference data SID'!$B:$N,13,FALSE)),"",VLOOKUP(CONCATENATE($A133,"_",C$2),'Reference data SID'!$B:$N,13,FALSE))</f>
        <v/>
      </c>
      <c r="D133" s="16" t="str">
        <f>IF(ISERROR(VLOOKUP(CONCATENATE($A133,"_",D$2),'Reference data SID'!$B:$N,13,FALSE)),"",VLOOKUP(CONCATENATE($A133,"_",D$2),'Reference data SID'!$B:$N,13,FALSE))</f>
        <v/>
      </c>
      <c r="E133" s="16" t="str">
        <f>IF(ISERROR(VLOOKUP(CONCATENATE($A133,"_",E$2),'Reference data SID'!$B:$N,13,FALSE)),"",VLOOKUP(CONCATENATE($A133,"_",E$2),'Reference data SID'!$B:$N,13,FALSE))</f>
        <v/>
      </c>
      <c r="F133" s="16" t="str">
        <f>IF(ISERROR(VLOOKUP(CONCATENATE($A133,"_",F$2),'Reference data SID'!$B:$N,13,FALSE)),"",VLOOKUP(CONCATENATE($A133,"_",F$2),'Reference data SID'!$B:$N,13,FALSE))</f>
        <v/>
      </c>
      <c r="G133" s="16" t="str">
        <f>IF(ISERROR(VLOOKUP(CONCATENATE($A133,"_",G$2),'Reference data SID'!$B:$N,13,FALSE)),"",VLOOKUP(CONCATENATE($A133,"_",G$2),'Reference data SID'!$B:$N,13,FALSE))</f>
        <v/>
      </c>
      <c r="H133" s="16" t="str">
        <f>IF(ISERROR(VLOOKUP(CONCATENATE($A133,"_",H$2),'Reference data SID'!$B:$N,13,FALSE)),"",VLOOKUP(CONCATENATE($A133,"_",H$2),'Reference data SID'!$B:$N,13,FALSE))</f>
        <v/>
      </c>
      <c r="I133" s="16" t="str">
        <f>IF(ISERROR(VLOOKUP(CONCATENATE($A133,"_",I$2),'Reference data SID'!$B:$N,13,FALSE)),"",VLOOKUP(CONCATENATE($A133,"_",I$2),'Reference data SID'!$B:$N,13,FALSE))</f>
        <v/>
      </c>
      <c r="J133" s="16" t="str">
        <f>IF(ISERROR(VLOOKUP(CONCATENATE($A133,"_",J$2),'Reference data SID'!$B:$N,13,FALSE)),"",VLOOKUP(CONCATENATE($A133,"_",J$2),'Reference data SID'!$B:$N,13,FALSE))</f>
        <v/>
      </c>
      <c r="K133" s="16" t="str">
        <f>IF(ISERROR(VLOOKUP(CONCATENATE($A133,"_",K$2),'Reference data SID'!$B:$N,13,FALSE)),"",VLOOKUP(CONCATENATE($A133,"_",K$2),'Reference data SID'!$B:$N,13,FALSE))</f>
        <v/>
      </c>
      <c r="L133" s="16" t="str">
        <f>IF(ISERROR(VLOOKUP(CONCATENATE($A133,"_",L$2),'Reference data SID'!$B:$N,13,FALSE)),"",VLOOKUP(CONCATENATE($A133,"_",L$2),'Reference data SID'!$B:$N,13,FALSE))</f>
        <v/>
      </c>
      <c r="M133" s="16" t="str">
        <f>IF(ISERROR(VLOOKUP(CONCATENATE($A133,"_",M$2),'Reference data SID'!$B:$N,13,FALSE)),"",VLOOKUP(CONCATENATE($A133,"_",M$2),'Reference data SID'!$B:$N,13,FALSE))</f>
        <v/>
      </c>
      <c r="N133" s="16" t="str">
        <f>IF(ISERROR(VLOOKUP(CONCATENATE($A133,"_",N$2),'Reference data SID'!$B:$N,13,FALSE)),"",VLOOKUP(CONCATENATE($A133,"_",N$2),'Reference data SID'!$B:$N,13,FALSE))</f>
        <v/>
      </c>
      <c r="O133" s="16" t="str">
        <f>IF(ISERROR(VLOOKUP(CONCATENATE($A133,"_",O$2),'Reference data SID'!$B:$N,13,FALSE)),"",VLOOKUP(CONCATENATE($A133,"_",O$2),'Reference data SID'!$B:$N,13,FALSE))</f>
        <v/>
      </c>
      <c r="P133" s="16" t="str">
        <f>IF(ISERROR(VLOOKUP(CONCATENATE($A133,"_",P$2),'Reference data SID'!$B:$N,13,FALSE)),"",VLOOKUP(CONCATENATE($A133,"_",P$2),'Reference data SID'!$B:$N,13,FALSE))</f>
        <v/>
      </c>
      <c r="Q133" s="16" t="str">
        <f>IF(ISERROR(VLOOKUP(CONCATENATE($A133,"_",Q$2),'Reference data SID'!$B:$N,13,FALSE)),"",VLOOKUP(CONCATENATE($A133,"_",Q$2),'Reference data SID'!$B:$N,13,FALSE))</f>
        <v/>
      </c>
      <c r="R133" s="16" t="str">
        <f>IF(ISERROR(VLOOKUP(CONCATENATE($A133,"_",R$2),'Reference data SID'!$B:$N,13,FALSE)),"",VLOOKUP(CONCATENATE($A133,"_",R$2),'Reference data SID'!$B:$N,13,FALSE))</f>
        <v/>
      </c>
      <c r="S133" s="16" t="str">
        <f>IF(ISERROR(VLOOKUP(CONCATENATE($A133,"_",S$2),'Reference data SID'!$B:$N,13,FALSE)),"",VLOOKUP(CONCATENATE($A133,"_",S$2),'Reference data SID'!$B:$N,13,FALSE))</f>
        <v/>
      </c>
      <c r="T133" s="16" t="str">
        <f>IF(ISERROR(VLOOKUP(CONCATENATE($A133,"_",T$2),'Reference data SID'!$B:$N,13,FALSE)),"",VLOOKUP(CONCATENATE($A133,"_",T$2),'Reference data SID'!$B:$N,13,FALSE))</f>
        <v/>
      </c>
      <c r="U133" s="16" t="str">
        <f>IF(ISERROR(VLOOKUP(CONCATENATE($A133,"_",U$2),'Reference data SID'!$B:$N,13,FALSE)),"",VLOOKUP(CONCATENATE($A133,"_",U$2),'Reference data SID'!$B:$N,13,FALSE))</f>
        <v/>
      </c>
      <c r="V133" s="16" t="str">
        <f>IF(ISERROR(VLOOKUP(CONCATENATE($A133,"_",V$2),'Reference data SID'!$B:$N,13,FALSE)),"",VLOOKUP(CONCATENATE($A133,"_",V$2),'Reference data SID'!$B:$N,13,FALSE))</f>
        <v/>
      </c>
      <c r="W133" s="16" t="str">
        <f>IF(ISERROR(VLOOKUP(CONCATENATE($A133,"_",W$2),'Reference data SID'!$B:$N,13,FALSE)),"",VLOOKUP(CONCATENATE($A133,"_",W$2),'Reference data SID'!$B:$N,13,FALSE))</f>
        <v/>
      </c>
      <c r="X133" s="16" t="str">
        <f>IF(ISERROR(VLOOKUP(CONCATENATE($A133,"_",X$2),'Reference data SID'!$B:$N,13,FALSE)),"",VLOOKUP(CONCATENATE($A133,"_",X$2),'Reference data SID'!$B:$N,13,FALSE))</f>
        <v/>
      </c>
      <c r="Y133" s="17" t="str">
        <f>IF(ISERROR(VLOOKUP(CONCATENATE($A133,"_",Y$2),'Reference data SID'!$B:$N,13,FALSE)),"",VLOOKUP(CONCATENATE($A133,"_",Y$2),'Reference data SID'!$B:$N,13,FALSE))</f>
        <v>1882109-66-1</v>
      </c>
      <c r="Z133" s="16" t="str">
        <f>IF(ISERROR(VLOOKUP(CONCATENATE($A133,"_",Z$2),'Reference data SID'!$B:$N,13,FALSE)),"",VLOOKUP(CONCATENATE($A133,"_",Z$2),'Reference data SID'!$B:$N,13,FALSE))</f>
        <v/>
      </c>
      <c r="AA133" s="16" t="str">
        <f>IF(ISERROR(VLOOKUP(CONCATENATE($A133,"_",AA$2),'Reference data SID'!$B:$N,13,FALSE)),"",VLOOKUP(CONCATENATE($A133,"_",AA$2),'Reference data SID'!$B:$N,13,FALSE))</f>
        <v/>
      </c>
      <c r="AB133" s="16" t="str">
        <f>IF(ISERROR(VLOOKUP(CONCATENATE($A133,"_",AB$2),'Reference data SID'!$B:$N,13,FALSE)),"",VLOOKUP(CONCATENATE($A133,"_",AB$2),'Reference data SID'!$B:$N,13,FALSE))</f>
        <v/>
      </c>
      <c r="AC133" s="16" t="str">
        <f>IF(ISERROR(VLOOKUP(CONCATENATE($A133,"_",AC$2),'Reference data SID'!$B:$N,13,FALSE)),"",VLOOKUP(CONCATENATE($A133,"_",AC$2),'Reference data SID'!$B:$N,13,FALSE))</f>
        <v/>
      </c>
      <c r="AD133" s="16" t="str">
        <f>IF(ISERROR(VLOOKUP(CONCATENATE($A133,"_",AD$2),'Reference data SID'!$B:$N,13,FALSE)),"",VLOOKUP(CONCATENATE($A133,"_",AD$2),'Reference data SID'!$B:$N,13,FALSE))</f>
        <v/>
      </c>
      <c r="AE133" s="16" t="str">
        <f>IF(ISERROR(VLOOKUP(CONCATENATE($A133,"_",AE$2),'Reference data SID'!$B:$N,13,FALSE)),"",VLOOKUP(CONCATENATE($A133,"_",AE$2),'Reference data SID'!$B:$N,13,FALSE))</f>
        <v/>
      </c>
      <c r="AF133" s="16" t="str">
        <f>IF(ISERROR(VLOOKUP(CONCATENATE($A133,"_",AF$2),'Reference data SID'!$B:$N,13,FALSE)),"",VLOOKUP(CONCATENATE($A133,"_",AF$2),'Reference data SID'!$B:$N,13,FALSE))</f>
        <v/>
      </c>
      <c r="AG133" s="16" t="str">
        <f>IF(ISERROR(VLOOKUP(CONCATENATE($A133,"_",AG$2),'Reference data SID'!$B:$N,13,FALSE)),"",VLOOKUP(CONCATENATE($A133,"_",AG$2),'Reference data SID'!$B:$N,13,FALSE))</f>
        <v/>
      </c>
      <c r="AH133" s="16" t="str">
        <f>IF(ISERROR(VLOOKUP(CONCATENATE($A133,"_",AH$2),'Reference data SID'!$B:$N,13,FALSE)),"",VLOOKUP(CONCATENATE($A133,"_",AH$2),'Reference data SID'!$B:$N,13,FALSE))</f>
        <v/>
      </c>
      <c r="AI133" s="16" t="str">
        <f>IF(ISERROR(VLOOKUP(CONCATENATE($A133,"_",AI$2),'Reference data SID'!$B:$N,13,FALSE)),"",VLOOKUP(CONCATENATE($A133,"_",AI$2),'Reference data SID'!$B:$N,13,FALSE))</f>
        <v/>
      </c>
      <c r="AJ133" s="16" t="str">
        <f>IF(ISERROR(VLOOKUP(CONCATENATE($A133,"_",AJ$2),'Reference data SID'!$B:$N,13,FALSE)),"",VLOOKUP(CONCATENATE($A133,"_",AJ$2),'Reference data SID'!$B:$N,13,FALSE))</f>
        <v/>
      </c>
      <c r="AK133" s="16" t="str">
        <f>IF(ISERROR(VLOOKUP(CONCATENATE($A133,"_",AK$2),'Reference data SID'!$B:$N,13,FALSE)),"",VLOOKUP(CONCATENATE($A133,"_",AK$2),'Reference data SID'!$B:$N,13,FALSE))</f>
        <v/>
      </c>
      <c r="AL133" s="16" t="str">
        <f>IF(ISERROR(VLOOKUP(CONCATENATE($A133,"_",AL$2),'Reference data SID'!$B:$N,13,FALSE)),"",VLOOKUP(CONCATENATE($A133,"_",AL$2),'Reference data SID'!$B:$N,13,FALSE))</f>
        <v/>
      </c>
      <c r="AM133" s="16" t="str">
        <f>IF(ISERROR(VLOOKUP(CONCATENATE($A133,"_",AM$2),'Reference data SID'!$B:$N,13,FALSE)),"",VLOOKUP(CONCATENATE($A133,"_",AM$2),'Reference data SID'!$B:$N,13,FALSE))</f>
        <v/>
      </c>
      <c r="AN133" s="16" t="str">
        <f>IF(ISERROR(VLOOKUP(CONCATENATE($A133,"_",AN$2),'Reference data SID'!$B:$N,13,FALSE)),"",VLOOKUP(CONCATENATE($A133,"_",AN$2),'Reference data SID'!$B:$N,13,FALSE))</f>
        <v/>
      </c>
      <c r="AO133" s="16" t="str">
        <f>IF(ISERROR(VLOOKUP(CONCATENATE($A133,"_",AO$2),'Reference data SID'!$B:$N,13,FALSE)),"",VLOOKUP(CONCATENATE($A133,"_",AO$2),'Reference data SID'!$B:$N,13,FALSE))</f>
        <v/>
      </c>
      <c r="AP133" s="16" t="str">
        <f>IF(ISERROR(VLOOKUP(CONCATENATE($A133,"_",AP$2),'Reference data SID'!$B:$N,13,FALSE)),"",VLOOKUP(CONCATENATE($A133,"_",AP$2),'Reference data SID'!$B:$N,13,FALSE))</f>
        <v/>
      </c>
      <c r="AQ133" s="16" t="str">
        <f>IF(ISERROR(VLOOKUP(CONCATENATE($A133,"_",AQ$2),'Reference data SID'!$B:$N,13,FALSE)),"",VLOOKUP(CONCATENATE($A133,"_",AQ$2),'Reference data SID'!$B:$N,13,FALSE))</f>
        <v/>
      </c>
      <c r="AR133" s="16" t="str">
        <f>IF(ISERROR(VLOOKUP(CONCATENATE($A133,"_",AR$2),'Reference data SID'!$B:$N,13,FALSE)),"",VLOOKUP(CONCATENATE($A133,"_",AR$2),'Reference data SID'!$B:$N,13,FALSE))</f>
        <v/>
      </c>
      <c r="AS133" s="16" t="str">
        <f>IF(ISERROR(VLOOKUP(CONCATENATE($A133,"_",AS$2),'Reference data SID'!$B:$N,13,FALSE)),"",VLOOKUP(CONCATENATE($A133,"_",AS$2),'Reference data SID'!$B:$N,13,FALSE))</f>
        <v/>
      </c>
      <c r="AT133" s="16" t="str">
        <f>IF(ISERROR(VLOOKUP(CONCATENATE($A133,"_",AT$2),'Reference data SID'!$B:$N,13,FALSE)),"",VLOOKUP(CONCATENATE($A133,"_",AT$2),'Reference data SID'!$B:$N,13,FALSE))</f>
        <v/>
      </c>
    </row>
    <row r="134" spans="1:46" x14ac:dyDescent="0.25">
      <c r="A134">
        <v>130</v>
      </c>
      <c r="B134" s="16" t="str">
        <f>IF(ISERROR(VLOOKUP(CONCATENATE($A134,"_",B$2),'Reference data SID'!$B:$N,13,FALSE)),"",VLOOKUP(CONCATENATE($A134,"_",B$2),'Reference data SID'!$B:$N,13,FALSE))</f>
        <v/>
      </c>
      <c r="C134" s="16" t="str">
        <f>IF(ISERROR(VLOOKUP(CONCATENATE($A134,"_",C$2),'Reference data SID'!$B:$N,13,FALSE)),"",VLOOKUP(CONCATENATE($A134,"_",C$2),'Reference data SID'!$B:$N,13,FALSE))</f>
        <v/>
      </c>
      <c r="D134" s="16" t="str">
        <f>IF(ISERROR(VLOOKUP(CONCATENATE($A134,"_",D$2),'Reference data SID'!$B:$N,13,FALSE)),"",VLOOKUP(CONCATENATE($A134,"_",D$2),'Reference data SID'!$B:$N,13,FALSE))</f>
        <v/>
      </c>
      <c r="E134" s="16" t="str">
        <f>IF(ISERROR(VLOOKUP(CONCATENATE($A134,"_",E$2),'Reference data SID'!$B:$N,13,FALSE)),"",VLOOKUP(CONCATENATE($A134,"_",E$2),'Reference data SID'!$B:$N,13,FALSE))</f>
        <v/>
      </c>
      <c r="F134" s="16" t="str">
        <f>IF(ISERROR(VLOOKUP(CONCATENATE($A134,"_",F$2),'Reference data SID'!$B:$N,13,FALSE)),"",VLOOKUP(CONCATENATE($A134,"_",F$2),'Reference data SID'!$B:$N,13,FALSE))</f>
        <v/>
      </c>
      <c r="G134" s="16" t="str">
        <f>IF(ISERROR(VLOOKUP(CONCATENATE($A134,"_",G$2),'Reference data SID'!$B:$N,13,FALSE)),"",VLOOKUP(CONCATENATE($A134,"_",G$2),'Reference data SID'!$B:$N,13,FALSE))</f>
        <v/>
      </c>
      <c r="H134" s="16" t="str">
        <f>IF(ISERROR(VLOOKUP(CONCATENATE($A134,"_",H$2),'Reference data SID'!$B:$N,13,FALSE)),"",VLOOKUP(CONCATENATE($A134,"_",H$2),'Reference data SID'!$B:$N,13,FALSE))</f>
        <v/>
      </c>
      <c r="I134" s="16" t="str">
        <f>IF(ISERROR(VLOOKUP(CONCATENATE($A134,"_",I$2),'Reference data SID'!$B:$N,13,FALSE)),"",VLOOKUP(CONCATENATE($A134,"_",I$2),'Reference data SID'!$B:$N,13,FALSE))</f>
        <v/>
      </c>
      <c r="J134" s="16" t="str">
        <f>IF(ISERROR(VLOOKUP(CONCATENATE($A134,"_",J$2),'Reference data SID'!$B:$N,13,FALSE)),"",VLOOKUP(CONCATENATE($A134,"_",J$2),'Reference data SID'!$B:$N,13,FALSE))</f>
        <v/>
      </c>
      <c r="K134" s="16" t="str">
        <f>IF(ISERROR(VLOOKUP(CONCATENATE($A134,"_",K$2),'Reference data SID'!$B:$N,13,FALSE)),"",VLOOKUP(CONCATENATE($A134,"_",K$2),'Reference data SID'!$B:$N,13,FALSE))</f>
        <v/>
      </c>
      <c r="L134" s="16" t="str">
        <f>IF(ISERROR(VLOOKUP(CONCATENATE($A134,"_",L$2),'Reference data SID'!$B:$N,13,FALSE)),"",VLOOKUP(CONCATENATE($A134,"_",L$2),'Reference data SID'!$B:$N,13,FALSE))</f>
        <v/>
      </c>
      <c r="M134" s="16" t="str">
        <f>IF(ISERROR(VLOOKUP(CONCATENATE($A134,"_",M$2),'Reference data SID'!$B:$N,13,FALSE)),"",VLOOKUP(CONCATENATE($A134,"_",M$2),'Reference data SID'!$B:$N,13,FALSE))</f>
        <v/>
      </c>
      <c r="N134" s="16" t="str">
        <f>IF(ISERROR(VLOOKUP(CONCATENATE($A134,"_",N$2),'Reference data SID'!$B:$N,13,FALSE)),"",VLOOKUP(CONCATENATE($A134,"_",N$2),'Reference data SID'!$B:$N,13,FALSE))</f>
        <v/>
      </c>
      <c r="O134" s="16" t="str">
        <f>IF(ISERROR(VLOOKUP(CONCATENATE($A134,"_",O$2),'Reference data SID'!$B:$N,13,FALSE)),"",VLOOKUP(CONCATENATE($A134,"_",O$2),'Reference data SID'!$B:$N,13,FALSE))</f>
        <v/>
      </c>
      <c r="P134" s="16" t="str">
        <f>IF(ISERROR(VLOOKUP(CONCATENATE($A134,"_",P$2),'Reference data SID'!$B:$N,13,FALSE)),"",VLOOKUP(CONCATENATE($A134,"_",P$2),'Reference data SID'!$B:$N,13,FALSE))</f>
        <v/>
      </c>
      <c r="Q134" s="16" t="str">
        <f>IF(ISERROR(VLOOKUP(CONCATENATE($A134,"_",Q$2),'Reference data SID'!$B:$N,13,FALSE)),"",VLOOKUP(CONCATENATE($A134,"_",Q$2),'Reference data SID'!$B:$N,13,FALSE))</f>
        <v/>
      </c>
      <c r="R134" s="16" t="str">
        <f>IF(ISERROR(VLOOKUP(CONCATENATE($A134,"_",R$2),'Reference data SID'!$B:$N,13,FALSE)),"",VLOOKUP(CONCATENATE($A134,"_",R$2),'Reference data SID'!$B:$N,13,FALSE))</f>
        <v/>
      </c>
      <c r="S134" s="16" t="str">
        <f>IF(ISERROR(VLOOKUP(CONCATENATE($A134,"_",S$2),'Reference data SID'!$B:$N,13,FALSE)),"",VLOOKUP(CONCATENATE($A134,"_",S$2),'Reference data SID'!$B:$N,13,FALSE))</f>
        <v/>
      </c>
      <c r="T134" s="16" t="str">
        <f>IF(ISERROR(VLOOKUP(CONCATENATE($A134,"_",T$2),'Reference data SID'!$B:$N,13,FALSE)),"",VLOOKUP(CONCATENATE($A134,"_",T$2),'Reference data SID'!$B:$N,13,FALSE))</f>
        <v/>
      </c>
      <c r="U134" s="16" t="str">
        <f>IF(ISERROR(VLOOKUP(CONCATENATE($A134,"_",U$2),'Reference data SID'!$B:$N,13,FALSE)),"",VLOOKUP(CONCATENATE($A134,"_",U$2),'Reference data SID'!$B:$N,13,FALSE))</f>
        <v/>
      </c>
      <c r="V134" s="16" t="str">
        <f>IF(ISERROR(VLOOKUP(CONCATENATE($A134,"_",V$2),'Reference data SID'!$B:$N,13,FALSE)),"",VLOOKUP(CONCATENATE($A134,"_",V$2),'Reference data SID'!$B:$N,13,FALSE))</f>
        <v/>
      </c>
      <c r="W134" s="16" t="str">
        <f>IF(ISERROR(VLOOKUP(CONCATENATE($A134,"_",W$2),'Reference data SID'!$B:$N,13,FALSE)),"",VLOOKUP(CONCATENATE($A134,"_",W$2),'Reference data SID'!$B:$N,13,FALSE))</f>
        <v/>
      </c>
      <c r="X134" s="16" t="str">
        <f>IF(ISERROR(VLOOKUP(CONCATENATE($A134,"_",X$2),'Reference data SID'!$B:$N,13,FALSE)),"",VLOOKUP(CONCATENATE($A134,"_",X$2),'Reference data SID'!$B:$N,13,FALSE))</f>
        <v/>
      </c>
      <c r="Y134" s="17" t="str">
        <f>IF(ISERROR(VLOOKUP(CONCATENATE($A134,"_",Y$2),'Reference data SID'!$B:$N,13,FALSE)),"",VLOOKUP(CONCATENATE($A134,"_",Y$2),'Reference data SID'!$B:$N,13,FALSE))</f>
        <v>1882109-67-2</v>
      </c>
      <c r="Z134" s="16" t="str">
        <f>IF(ISERROR(VLOOKUP(CONCATENATE($A134,"_",Z$2),'Reference data SID'!$B:$N,13,FALSE)),"",VLOOKUP(CONCATENATE($A134,"_",Z$2),'Reference data SID'!$B:$N,13,FALSE))</f>
        <v/>
      </c>
      <c r="AA134" s="16" t="str">
        <f>IF(ISERROR(VLOOKUP(CONCATENATE($A134,"_",AA$2),'Reference data SID'!$B:$N,13,FALSE)),"",VLOOKUP(CONCATENATE($A134,"_",AA$2),'Reference data SID'!$B:$N,13,FALSE))</f>
        <v/>
      </c>
      <c r="AB134" s="16" t="str">
        <f>IF(ISERROR(VLOOKUP(CONCATENATE($A134,"_",AB$2),'Reference data SID'!$B:$N,13,FALSE)),"",VLOOKUP(CONCATENATE($A134,"_",AB$2),'Reference data SID'!$B:$N,13,FALSE))</f>
        <v/>
      </c>
      <c r="AC134" s="16" t="str">
        <f>IF(ISERROR(VLOOKUP(CONCATENATE($A134,"_",AC$2),'Reference data SID'!$B:$N,13,FALSE)),"",VLOOKUP(CONCATENATE($A134,"_",AC$2),'Reference data SID'!$B:$N,13,FALSE))</f>
        <v/>
      </c>
      <c r="AD134" s="16" t="str">
        <f>IF(ISERROR(VLOOKUP(CONCATENATE($A134,"_",AD$2),'Reference data SID'!$B:$N,13,FALSE)),"",VLOOKUP(CONCATENATE($A134,"_",AD$2),'Reference data SID'!$B:$N,13,FALSE))</f>
        <v/>
      </c>
      <c r="AE134" s="16" t="str">
        <f>IF(ISERROR(VLOOKUP(CONCATENATE($A134,"_",AE$2),'Reference data SID'!$B:$N,13,FALSE)),"",VLOOKUP(CONCATENATE($A134,"_",AE$2),'Reference data SID'!$B:$N,13,FALSE))</f>
        <v/>
      </c>
      <c r="AF134" s="16" t="str">
        <f>IF(ISERROR(VLOOKUP(CONCATENATE($A134,"_",AF$2),'Reference data SID'!$B:$N,13,FALSE)),"",VLOOKUP(CONCATENATE($A134,"_",AF$2),'Reference data SID'!$B:$N,13,FALSE))</f>
        <v/>
      </c>
      <c r="AG134" s="16" t="str">
        <f>IF(ISERROR(VLOOKUP(CONCATENATE($A134,"_",AG$2),'Reference data SID'!$B:$N,13,FALSE)),"",VLOOKUP(CONCATENATE($A134,"_",AG$2),'Reference data SID'!$B:$N,13,FALSE))</f>
        <v/>
      </c>
      <c r="AH134" s="16" t="str">
        <f>IF(ISERROR(VLOOKUP(CONCATENATE($A134,"_",AH$2),'Reference data SID'!$B:$N,13,FALSE)),"",VLOOKUP(CONCATENATE($A134,"_",AH$2),'Reference data SID'!$B:$N,13,FALSE))</f>
        <v/>
      </c>
      <c r="AI134" s="16" t="str">
        <f>IF(ISERROR(VLOOKUP(CONCATENATE($A134,"_",AI$2),'Reference data SID'!$B:$N,13,FALSE)),"",VLOOKUP(CONCATENATE($A134,"_",AI$2),'Reference data SID'!$B:$N,13,FALSE))</f>
        <v/>
      </c>
      <c r="AJ134" s="16" t="str">
        <f>IF(ISERROR(VLOOKUP(CONCATENATE($A134,"_",AJ$2),'Reference data SID'!$B:$N,13,FALSE)),"",VLOOKUP(CONCATENATE($A134,"_",AJ$2),'Reference data SID'!$B:$N,13,FALSE))</f>
        <v/>
      </c>
      <c r="AK134" s="16" t="str">
        <f>IF(ISERROR(VLOOKUP(CONCATENATE($A134,"_",AK$2),'Reference data SID'!$B:$N,13,FALSE)),"",VLOOKUP(CONCATENATE($A134,"_",AK$2),'Reference data SID'!$B:$N,13,FALSE))</f>
        <v/>
      </c>
      <c r="AL134" s="16" t="str">
        <f>IF(ISERROR(VLOOKUP(CONCATENATE($A134,"_",AL$2),'Reference data SID'!$B:$N,13,FALSE)),"",VLOOKUP(CONCATENATE($A134,"_",AL$2),'Reference data SID'!$B:$N,13,FALSE))</f>
        <v/>
      </c>
      <c r="AM134" s="16" t="str">
        <f>IF(ISERROR(VLOOKUP(CONCATENATE($A134,"_",AM$2),'Reference data SID'!$B:$N,13,FALSE)),"",VLOOKUP(CONCATENATE($A134,"_",AM$2),'Reference data SID'!$B:$N,13,FALSE))</f>
        <v/>
      </c>
      <c r="AN134" s="16" t="str">
        <f>IF(ISERROR(VLOOKUP(CONCATENATE($A134,"_",AN$2),'Reference data SID'!$B:$N,13,FALSE)),"",VLOOKUP(CONCATENATE($A134,"_",AN$2),'Reference data SID'!$B:$N,13,FALSE))</f>
        <v/>
      </c>
      <c r="AO134" s="16" t="str">
        <f>IF(ISERROR(VLOOKUP(CONCATENATE($A134,"_",AO$2),'Reference data SID'!$B:$N,13,FALSE)),"",VLOOKUP(CONCATENATE($A134,"_",AO$2),'Reference data SID'!$B:$N,13,FALSE))</f>
        <v/>
      </c>
      <c r="AP134" s="16" t="str">
        <f>IF(ISERROR(VLOOKUP(CONCATENATE($A134,"_",AP$2),'Reference data SID'!$B:$N,13,FALSE)),"",VLOOKUP(CONCATENATE($A134,"_",AP$2),'Reference data SID'!$B:$N,13,FALSE))</f>
        <v/>
      </c>
      <c r="AQ134" s="16" t="str">
        <f>IF(ISERROR(VLOOKUP(CONCATENATE($A134,"_",AQ$2),'Reference data SID'!$B:$N,13,FALSE)),"",VLOOKUP(CONCATENATE($A134,"_",AQ$2),'Reference data SID'!$B:$N,13,FALSE))</f>
        <v/>
      </c>
      <c r="AR134" s="16" t="str">
        <f>IF(ISERROR(VLOOKUP(CONCATENATE($A134,"_",AR$2),'Reference data SID'!$B:$N,13,FALSE)),"",VLOOKUP(CONCATENATE($A134,"_",AR$2),'Reference data SID'!$B:$N,13,FALSE))</f>
        <v/>
      </c>
      <c r="AS134" s="16" t="str">
        <f>IF(ISERROR(VLOOKUP(CONCATENATE($A134,"_",AS$2),'Reference data SID'!$B:$N,13,FALSE)),"",VLOOKUP(CONCATENATE($A134,"_",AS$2),'Reference data SID'!$B:$N,13,FALSE))</f>
        <v/>
      </c>
      <c r="AT134" s="16" t="str">
        <f>IF(ISERROR(VLOOKUP(CONCATENATE($A134,"_",AT$2),'Reference data SID'!$B:$N,13,FALSE)),"",VLOOKUP(CONCATENATE($A134,"_",AT$2),'Reference data SID'!$B:$N,13,FALSE))</f>
        <v/>
      </c>
    </row>
    <row r="135" spans="1:46" x14ac:dyDescent="0.25">
      <c r="A135">
        <v>131</v>
      </c>
      <c r="B135" s="16" t="str">
        <f>IF(ISERROR(VLOOKUP(CONCATENATE($A135,"_",B$2),'Reference data SID'!$B:$N,13,FALSE)),"",VLOOKUP(CONCATENATE($A135,"_",B$2),'Reference data SID'!$B:$N,13,FALSE))</f>
        <v/>
      </c>
      <c r="C135" s="16" t="str">
        <f>IF(ISERROR(VLOOKUP(CONCATENATE($A135,"_",C$2),'Reference data SID'!$B:$N,13,FALSE)),"",VLOOKUP(CONCATENATE($A135,"_",C$2),'Reference data SID'!$B:$N,13,FALSE))</f>
        <v/>
      </c>
      <c r="D135" s="16" t="str">
        <f>IF(ISERROR(VLOOKUP(CONCATENATE($A135,"_",D$2),'Reference data SID'!$B:$N,13,FALSE)),"",VLOOKUP(CONCATENATE($A135,"_",D$2),'Reference data SID'!$B:$N,13,FALSE))</f>
        <v/>
      </c>
      <c r="E135" s="16" t="str">
        <f>IF(ISERROR(VLOOKUP(CONCATENATE($A135,"_",E$2),'Reference data SID'!$B:$N,13,FALSE)),"",VLOOKUP(CONCATENATE($A135,"_",E$2),'Reference data SID'!$B:$N,13,FALSE))</f>
        <v/>
      </c>
      <c r="F135" s="16" t="str">
        <f>IF(ISERROR(VLOOKUP(CONCATENATE($A135,"_",F$2),'Reference data SID'!$B:$N,13,FALSE)),"",VLOOKUP(CONCATENATE($A135,"_",F$2),'Reference data SID'!$B:$N,13,FALSE))</f>
        <v/>
      </c>
      <c r="G135" s="16" t="str">
        <f>IF(ISERROR(VLOOKUP(CONCATENATE($A135,"_",G$2),'Reference data SID'!$B:$N,13,FALSE)),"",VLOOKUP(CONCATENATE($A135,"_",G$2),'Reference data SID'!$B:$N,13,FALSE))</f>
        <v/>
      </c>
      <c r="H135" s="16" t="str">
        <f>IF(ISERROR(VLOOKUP(CONCATENATE($A135,"_",H$2),'Reference data SID'!$B:$N,13,FALSE)),"",VLOOKUP(CONCATENATE($A135,"_",H$2),'Reference data SID'!$B:$N,13,FALSE))</f>
        <v/>
      </c>
      <c r="I135" s="16" t="str">
        <f>IF(ISERROR(VLOOKUP(CONCATENATE($A135,"_",I$2),'Reference data SID'!$B:$N,13,FALSE)),"",VLOOKUP(CONCATENATE($A135,"_",I$2),'Reference data SID'!$B:$N,13,FALSE))</f>
        <v/>
      </c>
      <c r="J135" s="16" t="str">
        <f>IF(ISERROR(VLOOKUP(CONCATENATE($A135,"_",J$2),'Reference data SID'!$B:$N,13,FALSE)),"",VLOOKUP(CONCATENATE($A135,"_",J$2),'Reference data SID'!$B:$N,13,FALSE))</f>
        <v/>
      </c>
      <c r="K135" s="16" t="str">
        <f>IF(ISERROR(VLOOKUP(CONCATENATE($A135,"_",K$2),'Reference data SID'!$B:$N,13,FALSE)),"",VLOOKUP(CONCATENATE($A135,"_",K$2),'Reference data SID'!$B:$N,13,FALSE))</f>
        <v/>
      </c>
      <c r="L135" s="16" t="str">
        <f>IF(ISERROR(VLOOKUP(CONCATENATE($A135,"_",L$2),'Reference data SID'!$B:$N,13,FALSE)),"",VLOOKUP(CONCATENATE($A135,"_",L$2),'Reference data SID'!$B:$N,13,FALSE))</f>
        <v/>
      </c>
      <c r="M135" s="16" t="str">
        <f>IF(ISERROR(VLOOKUP(CONCATENATE($A135,"_",M$2),'Reference data SID'!$B:$N,13,FALSE)),"",VLOOKUP(CONCATENATE($A135,"_",M$2),'Reference data SID'!$B:$N,13,FALSE))</f>
        <v/>
      </c>
      <c r="N135" s="16" t="str">
        <f>IF(ISERROR(VLOOKUP(CONCATENATE($A135,"_",N$2),'Reference data SID'!$B:$N,13,FALSE)),"",VLOOKUP(CONCATENATE($A135,"_",N$2),'Reference data SID'!$B:$N,13,FALSE))</f>
        <v/>
      </c>
      <c r="O135" s="16" t="str">
        <f>IF(ISERROR(VLOOKUP(CONCATENATE($A135,"_",O$2),'Reference data SID'!$B:$N,13,FALSE)),"",VLOOKUP(CONCATENATE($A135,"_",O$2),'Reference data SID'!$B:$N,13,FALSE))</f>
        <v/>
      </c>
      <c r="P135" s="16" t="str">
        <f>IF(ISERROR(VLOOKUP(CONCATENATE($A135,"_",P$2),'Reference data SID'!$B:$N,13,FALSE)),"",VLOOKUP(CONCATENATE($A135,"_",P$2),'Reference data SID'!$B:$N,13,FALSE))</f>
        <v/>
      </c>
      <c r="Q135" s="16" t="str">
        <f>IF(ISERROR(VLOOKUP(CONCATENATE($A135,"_",Q$2),'Reference data SID'!$B:$N,13,FALSE)),"",VLOOKUP(CONCATENATE($A135,"_",Q$2),'Reference data SID'!$B:$N,13,FALSE))</f>
        <v/>
      </c>
      <c r="R135" s="16" t="str">
        <f>IF(ISERROR(VLOOKUP(CONCATENATE($A135,"_",R$2),'Reference data SID'!$B:$N,13,FALSE)),"",VLOOKUP(CONCATENATE($A135,"_",R$2),'Reference data SID'!$B:$N,13,FALSE))</f>
        <v/>
      </c>
      <c r="S135" s="16" t="str">
        <f>IF(ISERROR(VLOOKUP(CONCATENATE($A135,"_",S$2),'Reference data SID'!$B:$N,13,FALSE)),"",VLOOKUP(CONCATENATE($A135,"_",S$2),'Reference data SID'!$B:$N,13,FALSE))</f>
        <v/>
      </c>
      <c r="T135" s="16" t="str">
        <f>IF(ISERROR(VLOOKUP(CONCATENATE($A135,"_",T$2),'Reference data SID'!$B:$N,13,FALSE)),"",VLOOKUP(CONCATENATE($A135,"_",T$2),'Reference data SID'!$B:$N,13,FALSE))</f>
        <v/>
      </c>
      <c r="U135" s="16" t="str">
        <f>IF(ISERROR(VLOOKUP(CONCATENATE($A135,"_",U$2),'Reference data SID'!$B:$N,13,FALSE)),"",VLOOKUP(CONCATENATE($A135,"_",U$2),'Reference data SID'!$B:$N,13,FALSE))</f>
        <v/>
      </c>
      <c r="V135" s="16" t="str">
        <f>IF(ISERROR(VLOOKUP(CONCATENATE($A135,"_",V$2),'Reference data SID'!$B:$N,13,FALSE)),"",VLOOKUP(CONCATENATE($A135,"_",V$2),'Reference data SID'!$B:$N,13,FALSE))</f>
        <v/>
      </c>
      <c r="W135" s="16" t="str">
        <f>IF(ISERROR(VLOOKUP(CONCATENATE($A135,"_",W$2),'Reference data SID'!$B:$N,13,FALSE)),"",VLOOKUP(CONCATENATE($A135,"_",W$2),'Reference data SID'!$B:$N,13,FALSE))</f>
        <v/>
      </c>
      <c r="X135" s="16" t="str">
        <f>IF(ISERROR(VLOOKUP(CONCATENATE($A135,"_",X$2),'Reference data SID'!$B:$N,13,FALSE)),"",VLOOKUP(CONCATENATE($A135,"_",X$2),'Reference data SID'!$B:$N,13,FALSE))</f>
        <v/>
      </c>
      <c r="Y135" s="17" t="str">
        <f>IF(ISERROR(VLOOKUP(CONCATENATE($A135,"_",Y$2),'Reference data SID'!$B:$N,13,FALSE)),"",VLOOKUP(CONCATENATE($A135,"_",Y$2),'Reference data SID'!$B:$N,13,FALSE))</f>
        <v>1882109-68-3</v>
      </c>
      <c r="Z135" s="16" t="str">
        <f>IF(ISERROR(VLOOKUP(CONCATENATE($A135,"_",Z$2),'Reference data SID'!$B:$N,13,FALSE)),"",VLOOKUP(CONCATENATE($A135,"_",Z$2),'Reference data SID'!$B:$N,13,FALSE))</f>
        <v/>
      </c>
      <c r="AA135" s="16" t="str">
        <f>IF(ISERROR(VLOOKUP(CONCATENATE($A135,"_",AA$2),'Reference data SID'!$B:$N,13,FALSE)),"",VLOOKUP(CONCATENATE($A135,"_",AA$2),'Reference data SID'!$B:$N,13,FALSE))</f>
        <v/>
      </c>
      <c r="AB135" s="16" t="str">
        <f>IF(ISERROR(VLOOKUP(CONCATENATE($A135,"_",AB$2),'Reference data SID'!$B:$N,13,FALSE)),"",VLOOKUP(CONCATENATE($A135,"_",AB$2),'Reference data SID'!$B:$N,13,FALSE))</f>
        <v/>
      </c>
      <c r="AC135" s="16" t="str">
        <f>IF(ISERROR(VLOOKUP(CONCATENATE($A135,"_",AC$2),'Reference data SID'!$B:$N,13,FALSE)),"",VLOOKUP(CONCATENATE($A135,"_",AC$2),'Reference data SID'!$B:$N,13,FALSE))</f>
        <v/>
      </c>
      <c r="AD135" s="16" t="str">
        <f>IF(ISERROR(VLOOKUP(CONCATENATE($A135,"_",AD$2),'Reference data SID'!$B:$N,13,FALSE)),"",VLOOKUP(CONCATENATE($A135,"_",AD$2),'Reference data SID'!$B:$N,13,FALSE))</f>
        <v/>
      </c>
      <c r="AE135" s="16" t="str">
        <f>IF(ISERROR(VLOOKUP(CONCATENATE($A135,"_",AE$2),'Reference data SID'!$B:$N,13,FALSE)),"",VLOOKUP(CONCATENATE($A135,"_",AE$2),'Reference data SID'!$B:$N,13,FALSE))</f>
        <v/>
      </c>
      <c r="AF135" s="16" t="str">
        <f>IF(ISERROR(VLOOKUP(CONCATENATE($A135,"_",AF$2),'Reference data SID'!$B:$N,13,FALSE)),"",VLOOKUP(CONCATENATE($A135,"_",AF$2),'Reference data SID'!$B:$N,13,FALSE))</f>
        <v/>
      </c>
      <c r="AG135" s="16" t="str">
        <f>IF(ISERROR(VLOOKUP(CONCATENATE($A135,"_",AG$2),'Reference data SID'!$B:$N,13,FALSE)),"",VLOOKUP(CONCATENATE($A135,"_",AG$2),'Reference data SID'!$B:$N,13,FALSE))</f>
        <v/>
      </c>
      <c r="AH135" s="16" t="str">
        <f>IF(ISERROR(VLOOKUP(CONCATENATE($A135,"_",AH$2),'Reference data SID'!$B:$N,13,FALSE)),"",VLOOKUP(CONCATENATE($A135,"_",AH$2),'Reference data SID'!$B:$N,13,FALSE))</f>
        <v/>
      </c>
      <c r="AI135" s="16" t="str">
        <f>IF(ISERROR(VLOOKUP(CONCATENATE($A135,"_",AI$2),'Reference data SID'!$B:$N,13,FALSE)),"",VLOOKUP(CONCATENATE($A135,"_",AI$2),'Reference data SID'!$B:$N,13,FALSE))</f>
        <v/>
      </c>
      <c r="AJ135" s="16" t="str">
        <f>IF(ISERROR(VLOOKUP(CONCATENATE($A135,"_",AJ$2),'Reference data SID'!$B:$N,13,FALSE)),"",VLOOKUP(CONCATENATE($A135,"_",AJ$2),'Reference data SID'!$B:$N,13,FALSE))</f>
        <v/>
      </c>
      <c r="AK135" s="16" t="str">
        <f>IF(ISERROR(VLOOKUP(CONCATENATE($A135,"_",AK$2),'Reference data SID'!$B:$N,13,FALSE)),"",VLOOKUP(CONCATENATE($A135,"_",AK$2),'Reference data SID'!$B:$N,13,FALSE))</f>
        <v/>
      </c>
      <c r="AL135" s="16" t="str">
        <f>IF(ISERROR(VLOOKUP(CONCATENATE($A135,"_",AL$2),'Reference data SID'!$B:$N,13,FALSE)),"",VLOOKUP(CONCATENATE($A135,"_",AL$2),'Reference data SID'!$B:$N,13,FALSE))</f>
        <v/>
      </c>
      <c r="AM135" s="16" t="str">
        <f>IF(ISERROR(VLOOKUP(CONCATENATE($A135,"_",AM$2),'Reference data SID'!$B:$N,13,FALSE)),"",VLOOKUP(CONCATENATE($A135,"_",AM$2),'Reference data SID'!$B:$N,13,FALSE))</f>
        <v/>
      </c>
      <c r="AN135" s="16" t="str">
        <f>IF(ISERROR(VLOOKUP(CONCATENATE($A135,"_",AN$2),'Reference data SID'!$B:$N,13,FALSE)),"",VLOOKUP(CONCATENATE($A135,"_",AN$2),'Reference data SID'!$B:$N,13,FALSE))</f>
        <v/>
      </c>
      <c r="AO135" s="16" t="str">
        <f>IF(ISERROR(VLOOKUP(CONCATENATE($A135,"_",AO$2),'Reference data SID'!$B:$N,13,FALSE)),"",VLOOKUP(CONCATENATE($A135,"_",AO$2),'Reference data SID'!$B:$N,13,FALSE))</f>
        <v/>
      </c>
      <c r="AP135" s="16" t="str">
        <f>IF(ISERROR(VLOOKUP(CONCATENATE($A135,"_",AP$2),'Reference data SID'!$B:$N,13,FALSE)),"",VLOOKUP(CONCATENATE($A135,"_",AP$2),'Reference data SID'!$B:$N,13,FALSE))</f>
        <v/>
      </c>
      <c r="AQ135" s="16" t="str">
        <f>IF(ISERROR(VLOOKUP(CONCATENATE($A135,"_",AQ$2),'Reference data SID'!$B:$N,13,FALSE)),"",VLOOKUP(CONCATENATE($A135,"_",AQ$2),'Reference data SID'!$B:$N,13,FALSE))</f>
        <v/>
      </c>
      <c r="AR135" s="16" t="str">
        <f>IF(ISERROR(VLOOKUP(CONCATENATE($A135,"_",AR$2),'Reference data SID'!$B:$N,13,FALSE)),"",VLOOKUP(CONCATENATE($A135,"_",AR$2),'Reference data SID'!$B:$N,13,FALSE))</f>
        <v/>
      </c>
      <c r="AS135" s="16" t="str">
        <f>IF(ISERROR(VLOOKUP(CONCATENATE($A135,"_",AS$2),'Reference data SID'!$B:$N,13,FALSE)),"",VLOOKUP(CONCATENATE($A135,"_",AS$2),'Reference data SID'!$B:$N,13,FALSE))</f>
        <v/>
      </c>
      <c r="AT135" s="16" t="str">
        <f>IF(ISERROR(VLOOKUP(CONCATENATE($A135,"_",AT$2),'Reference data SID'!$B:$N,13,FALSE)),"",VLOOKUP(CONCATENATE($A135,"_",AT$2),'Reference data SID'!$B:$N,13,FALSE))</f>
        <v/>
      </c>
    </row>
    <row r="136" spans="1:46" x14ac:dyDescent="0.25">
      <c r="A136">
        <v>132</v>
      </c>
      <c r="B136" s="16" t="str">
        <f>IF(ISERROR(VLOOKUP(CONCATENATE($A136,"_",B$2),'Reference data SID'!$B:$N,13,FALSE)),"",VLOOKUP(CONCATENATE($A136,"_",B$2),'Reference data SID'!$B:$N,13,FALSE))</f>
        <v/>
      </c>
      <c r="C136" s="16" t="str">
        <f>IF(ISERROR(VLOOKUP(CONCATENATE($A136,"_",C$2),'Reference data SID'!$B:$N,13,FALSE)),"",VLOOKUP(CONCATENATE($A136,"_",C$2),'Reference data SID'!$B:$N,13,FALSE))</f>
        <v/>
      </c>
      <c r="D136" s="16" t="str">
        <f>IF(ISERROR(VLOOKUP(CONCATENATE($A136,"_",D$2),'Reference data SID'!$B:$N,13,FALSE)),"",VLOOKUP(CONCATENATE($A136,"_",D$2),'Reference data SID'!$B:$N,13,FALSE))</f>
        <v/>
      </c>
      <c r="E136" s="16" t="str">
        <f>IF(ISERROR(VLOOKUP(CONCATENATE($A136,"_",E$2),'Reference data SID'!$B:$N,13,FALSE)),"",VLOOKUP(CONCATENATE($A136,"_",E$2),'Reference data SID'!$B:$N,13,FALSE))</f>
        <v/>
      </c>
      <c r="F136" s="16" t="str">
        <f>IF(ISERROR(VLOOKUP(CONCATENATE($A136,"_",F$2),'Reference data SID'!$B:$N,13,FALSE)),"",VLOOKUP(CONCATENATE($A136,"_",F$2),'Reference data SID'!$B:$N,13,FALSE))</f>
        <v/>
      </c>
      <c r="G136" s="16" t="str">
        <f>IF(ISERROR(VLOOKUP(CONCATENATE($A136,"_",G$2),'Reference data SID'!$B:$N,13,FALSE)),"",VLOOKUP(CONCATENATE($A136,"_",G$2),'Reference data SID'!$B:$N,13,FALSE))</f>
        <v/>
      </c>
      <c r="H136" s="16" t="str">
        <f>IF(ISERROR(VLOOKUP(CONCATENATE($A136,"_",H$2),'Reference data SID'!$B:$N,13,FALSE)),"",VLOOKUP(CONCATENATE($A136,"_",H$2),'Reference data SID'!$B:$N,13,FALSE))</f>
        <v/>
      </c>
      <c r="I136" s="16" t="str">
        <f>IF(ISERROR(VLOOKUP(CONCATENATE($A136,"_",I$2),'Reference data SID'!$B:$N,13,FALSE)),"",VLOOKUP(CONCATENATE($A136,"_",I$2),'Reference data SID'!$B:$N,13,FALSE))</f>
        <v/>
      </c>
      <c r="J136" s="16" t="str">
        <f>IF(ISERROR(VLOOKUP(CONCATENATE($A136,"_",J$2),'Reference data SID'!$B:$N,13,FALSE)),"",VLOOKUP(CONCATENATE($A136,"_",J$2),'Reference data SID'!$B:$N,13,FALSE))</f>
        <v/>
      </c>
      <c r="K136" s="16" t="str">
        <f>IF(ISERROR(VLOOKUP(CONCATENATE($A136,"_",K$2),'Reference data SID'!$B:$N,13,FALSE)),"",VLOOKUP(CONCATENATE($A136,"_",K$2),'Reference data SID'!$B:$N,13,FALSE))</f>
        <v/>
      </c>
      <c r="L136" s="16" t="str">
        <f>IF(ISERROR(VLOOKUP(CONCATENATE($A136,"_",L$2),'Reference data SID'!$B:$N,13,FALSE)),"",VLOOKUP(CONCATENATE($A136,"_",L$2),'Reference data SID'!$B:$N,13,FALSE))</f>
        <v/>
      </c>
      <c r="M136" s="16" t="str">
        <f>IF(ISERROR(VLOOKUP(CONCATENATE($A136,"_",M$2),'Reference data SID'!$B:$N,13,FALSE)),"",VLOOKUP(CONCATENATE($A136,"_",M$2),'Reference data SID'!$B:$N,13,FALSE))</f>
        <v/>
      </c>
      <c r="N136" s="16" t="str">
        <f>IF(ISERROR(VLOOKUP(CONCATENATE($A136,"_",N$2),'Reference data SID'!$B:$N,13,FALSE)),"",VLOOKUP(CONCATENATE($A136,"_",N$2),'Reference data SID'!$B:$N,13,FALSE))</f>
        <v/>
      </c>
      <c r="O136" s="16" t="str">
        <f>IF(ISERROR(VLOOKUP(CONCATENATE($A136,"_",O$2),'Reference data SID'!$B:$N,13,FALSE)),"",VLOOKUP(CONCATENATE($A136,"_",O$2),'Reference data SID'!$B:$N,13,FALSE))</f>
        <v/>
      </c>
      <c r="P136" s="16" t="str">
        <f>IF(ISERROR(VLOOKUP(CONCATENATE($A136,"_",P$2),'Reference data SID'!$B:$N,13,FALSE)),"",VLOOKUP(CONCATENATE($A136,"_",P$2),'Reference data SID'!$B:$N,13,FALSE))</f>
        <v/>
      </c>
      <c r="Q136" s="16" t="str">
        <f>IF(ISERROR(VLOOKUP(CONCATENATE($A136,"_",Q$2),'Reference data SID'!$B:$N,13,FALSE)),"",VLOOKUP(CONCATENATE($A136,"_",Q$2),'Reference data SID'!$B:$N,13,FALSE))</f>
        <v/>
      </c>
      <c r="R136" s="16" t="str">
        <f>IF(ISERROR(VLOOKUP(CONCATENATE($A136,"_",R$2),'Reference data SID'!$B:$N,13,FALSE)),"",VLOOKUP(CONCATENATE($A136,"_",R$2),'Reference data SID'!$B:$N,13,FALSE))</f>
        <v/>
      </c>
      <c r="S136" s="16" t="str">
        <f>IF(ISERROR(VLOOKUP(CONCATENATE($A136,"_",S$2),'Reference data SID'!$B:$N,13,FALSE)),"",VLOOKUP(CONCATENATE($A136,"_",S$2),'Reference data SID'!$B:$N,13,FALSE))</f>
        <v/>
      </c>
      <c r="T136" s="16" t="str">
        <f>IF(ISERROR(VLOOKUP(CONCATENATE($A136,"_",T$2),'Reference data SID'!$B:$N,13,FALSE)),"",VLOOKUP(CONCATENATE($A136,"_",T$2),'Reference data SID'!$B:$N,13,FALSE))</f>
        <v/>
      </c>
      <c r="U136" s="16" t="str">
        <f>IF(ISERROR(VLOOKUP(CONCATENATE($A136,"_",U$2),'Reference data SID'!$B:$N,13,FALSE)),"",VLOOKUP(CONCATENATE($A136,"_",U$2),'Reference data SID'!$B:$N,13,FALSE))</f>
        <v/>
      </c>
      <c r="V136" s="16" t="str">
        <f>IF(ISERROR(VLOOKUP(CONCATENATE($A136,"_",V$2),'Reference data SID'!$B:$N,13,FALSE)),"",VLOOKUP(CONCATENATE($A136,"_",V$2),'Reference data SID'!$B:$N,13,FALSE))</f>
        <v/>
      </c>
      <c r="W136" s="16" t="str">
        <f>IF(ISERROR(VLOOKUP(CONCATENATE($A136,"_",W$2),'Reference data SID'!$B:$N,13,FALSE)),"",VLOOKUP(CONCATENATE($A136,"_",W$2),'Reference data SID'!$B:$N,13,FALSE))</f>
        <v/>
      </c>
      <c r="X136" s="16" t="str">
        <f>IF(ISERROR(VLOOKUP(CONCATENATE($A136,"_",X$2),'Reference data SID'!$B:$N,13,FALSE)),"",VLOOKUP(CONCATENATE($A136,"_",X$2),'Reference data SID'!$B:$N,13,FALSE))</f>
        <v/>
      </c>
      <c r="Y136" s="17" t="str">
        <f>IF(ISERROR(VLOOKUP(CONCATENATE($A136,"_",Y$2),'Reference data SID'!$B:$N,13,FALSE)),"",VLOOKUP(CONCATENATE($A136,"_",Y$2),'Reference data SID'!$B:$N,13,FALSE))</f>
        <v>1882109-69-4</v>
      </c>
      <c r="Z136" s="16" t="str">
        <f>IF(ISERROR(VLOOKUP(CONCATENATE($A136,"_",Z$2),'Reference data SID'!$B:$N,13,FALSE)),"",VLOOKUP(CONCATENATE($A136,"_",Z$2),'Reference data SID'!$B:$N,13,FALSE))</f>
        <v/>
      </c>
      <c r="AA136" s="16" t="str">
        <f>IF(ISERROR(VLOOKUP(CONCATENATE($A136,"_",AA$2),'Reference data SID'!$B:$N,13,FALSE)),"",VLOOKUP(CONCATENATE($A136,"_",AA$2),'Reference data SID'!$B:$N,13,FALSE))</f>
        <v/>
      </c>
      <c r="AB136" s="16" t="str">
        <f>IF(ISERROR(VLOOKUP(CONCATENATE($A136,"_",AB$2),'Reference data SID'!$B:$N,13,FALSE)),"",VLOOKUP(CONCATENATE($A136,"_",AB$2),'Reference data SID'!$B:$N,13,FALSE))</f>
        <v/>
      </c>
      <c r="AC136" s="16" t="str">
        <f>IF(ISERROR(VLOOKUP(CONCATENATE($A136,"_",AC$2),'Reference data SID'!$B:$N,13,FALSE)),"",VLOOKUP(CONCATENATE($A136,"_",AC$2),'Reference data SID'!$B:$N,13,FALSE))</f>
        <v/>
      </c>
      <c r="AD136" s="16" t="str">
        <f>IF(ISERROR(VLOOKUP(CONCATENATE($A136,"_",AD$2),'Reference data SID'!$B:$N,13,FALSE)),"",VLOOKUP(CONCATENATE($A136,"_",AD$2),'Reference data SID'!$B:$N,13,FALSE))</f>
        <v/>
      </c>
      <c r="AE136" s="16" t="str">
        <f>IF(ISERROR(VLOOKUP(CONCATENATE($A136,"_",AE$2),'Reference data SID'!$B:$N,13,FALSE)),"",VLOOKUP(CONCATENATE($A136,"_",AE$2),'Reference data SID'!$B:$N,13,FALSE))</f>
        <v/>
      </c>
      <c r="AF136" s="16" t="str">
        <f>IF(ISERROR(VLOOKUP(CONCATENATE($A136,"_",AF$2),'Reference data SID'!$B:$N,13,FALSE)),"",VLOOKUP(CONCATENATE($A136,"_",AF$2),'Reference data SID'!$B:$N,13,FALSE))</f>
        <v/>
      </c>
      <c r="AG136" s="16" t="str">
        <f>IF(ISERROR(VLOOKUP(CONCATENATE($A136,"_",AG$2),'Reference data SID'!$B:$N,13,FALSE)),"",VLOOKUP(CONCATENATE($A136,"_",AG$2),'Reference data SID'!$B:$N,13,FALSE))</f>
        <v/>
      </c>
      <c r="AH136" s="16" t="str">
        <f>IF(ISERROR(VLOOKUP(CONCATENATE($A136,"_",AH$2),'Reference data SID'!$B:$N,13,FALSE)),"",VLOOKUP(CONCATENATE($A136,"_",AH$2),'Reference data SID'!$B:$N,13,FALSE))</f>
        <v/>
      </c>
      <c r="AI136" s="16" t="str">
        <f>IF(ISERROR(VLOOKUP(CONCATENATE($A136,"_",AI$2),'Reference data SID'!$B:$N,13,FALSE)),"",VLOOKUP(CONCATENATE($A136,"_",AI$2),'Reference data SID'!$B:$N,13,FALSE))</f>
        <v/>
      </c>
      <c r="AJ136" s="16" t="str">
        <f>IF(ISERROR(VLOOKUP(CONCATENATE($A136,"_",AJ$2),'Reference data SID'!$B:$N,13,FALSE)),"",VLOOKUP(CONCATENATE($A136,"_",AJ$2),'Reference data SID'!$B:$N,13,FALSE))</f>
        <v/>
      </c>
      <c r="AK136" s="16" t="str">
        <f>IF(ISERROR(VLOOKUP(CONCATENATE($A136,"_",AK$2),'Reference data SID'!$B:$N,13,FALSE)),"",VLOOKUP(CONCATENATE($A136,"_",AK$2),'Reference data SID'!$B:$N,13,FALSE))</f>
        <v/>
      </c>
      <c r="AL136" s="16" t="str">
        <f>IF(ISERROR(VLOOKUP(CONCATENATE($A136,"_",AL$2),'Reference data SID'!$B:$N,13,FALSE)),"",VLOOKUP(CONCATENATE($A136,"_",AL$2),'Reference data SID'!$B:$N,13,FALSE))</f>
        <v/>
      </c>
      <c r="AM136" s="16" t="str">
        <f>IF(ISERROR(VLOOKUP(CONCATENATE($A136,"_",AM$2),'Reference data SID'!$B:$N,13,FALSE)),"",VLOOKUP(CONCATENATE($A136,"_",AM$2),'Reference data SID'!$B:$N,13,FALSE))</f>
        <v/>
      </c>
      <c r="AN136" s="16" t="str">
        <f>IF(ISERROR(VLOOKUP(CONCATENATE($A136,"_",AN$2),'Reference data SID'!$B:$N,13,FALSE)),"",VLOOKUP(CONCATENATE($A136,"_",AN$2),'Reference data SID'!$B:$N,13,FALSE))</f>
        <v/>
      </c>
      <c r="AO136" s="16" t="str">
        <f>IF(ISERROR(VLOOKUP(CONCATENATE($A136,"_",AO$2),'Reference data SID'!$B:$N,13,FALSE)),"",VLOOKUP(CONCATENATE($A136,"_",AO$2),'Reference data SID'!$B:$N,13,FALSE))</f>
        <v/>
      </c>
      <c r="AP136" s="16" t="str">
        <f>IF(ISERROR(VLOOKUP(CONCATENATE($A136,"_",AP$2),'Reference data SID'!$B:$N,13,FALSE)),"",VLOOKUP(CONCATENATE($A136,"_",AP$2),'Reference data SID'!$B:$N,13,FALSE))</f>
        <v/>
      </c>
      <c r="AQ136" s="16" t="str">
        <f>IF(ISERROR(VLOOKUP(CONCATENATE($A136,"_",AQ$2),'Reference data SID'!$B:$N,13,FALSE)),"",VLOOKUP(CONCATENATE($A136,"_",AQ$2),'Reference data SID'!$B:$N,13,FALSE))</f>
        <v/>
      </c>
      <c r="AR136" s="16" t="str">
        <f>IF(ISERROR(VLOOKUP(CONCATENATE($A136,"_",AR$2),'Reference data SID'!$B:$N,13,FALSE)),"",VLOOKUP(CONCATENATE($A136,"_",AR$2),'Reference data SID'!$B:$N,13,FALSE))</f>
        <v/>
      </c>
      <c r="AS136" s="16" t="str">
        <f>IF(ISERROR(VLOOKUP(CONCATENATE($A136,"_",AS$2),'Reference data SID'!$B:$N,13,FALSE)),"",VLOOKUP(CONCATENATE($A136,"_",AS$2),'Reference data SID'!$B:$N,13,FALSE))</f>
        <v/>
      </c>
      <c r="AT136" s="16" t="str">
        <f>IF(ISERROR(VLOOKUP(CONCATENATE($A136,"_",AT$2),'Reference data SID'!$B:$N,13,FALSE)),"",VLOOKUP(CONCATENATE($A136,"_",AT$2),'Reference data SID'!$B:$N,13,FALSE))</f>
        <v/>
      </c>
    </row>
    <row r="137" spans="1:46" x14ac:dyDescent="0.25">
      <c r="A137">
        <v>133</v>
      </c>
      <c r="B137" s="16" t="str">
        <f>IF(ISERROR(VLOOKUP(CONCATENATE($A137,"_",B$2),'Reference data SID'!$B:$N,13,FALSE)),"",VLOOKUP(CONCATENATE($A137,"_",B$2),'Reference data SID'!$B:$N,13,FALSE))</f>
        <v/>
      </c>
      <c r="C137" s="16" t="str">
        <f>IF(ISERROR(VLOOKUP(CONCATENATE($A137,"_",C$2),'Reference data SID'!$B:$N,13,FALSE)),"",VLOOKUP(CONCATENATE($A137,"_",C$2),'Reference data SID'!$B:$N,13,FALSE))</f>
        <v/>
      </c>
      <c r="D137" s="16" t="str">
        <f>IF(ISERROR(VLOOKUP(CONCATENATE($A137,"_",D$2),'Reference data SID'!$B:$N,13,FALSE)),"",VLOOKUP(CONCATENATE($A137,"_",D$2),'Reference data SID'!$B:$N,13,FALSE))</f>
        <v/>
      </c>
      <c r="E137" s="16" t="str">
        <f>IF(ISERROR(VLOOKUP(CONCATENATE($A137,"_",E$2),'Reference data SID'!$B:$N,13,FALSE)),"",VLOOKUP(CONCATENATE($A137,"_",E$2),'Reference data SID'!$B:$N,13,FALSE))</f>
        <v/>
      </c>
      <c r="F137" s="16" t="str">
        <f>IF(ISERROR(VLOOKUP(CONCATENATE($A137,"_",F$2),'Reference data SID'!$B:$N,13,FALSE)),"",VLOOKUP(CONCATENATE($A137,"_",F$2),'Reference data SID'!$B:$N,13,FALSE))</f>
        <v/>
      </c>
      <c r="G137" s="16" t="str">
        <f>IF(ISERROR(VLOOKUP(CONCATENATE($A137,"_",G$2),'Reference data SID'!$B:$N,13,FALSE)),"",VLOOKUP(CONCATENATE($A137,"_",G$2),'Reference data SID'!$B:$N,13,FALSE))</f>
        <v/>
      </c>
      <c r="H137" s="16" t="str">
        <f>IF(ISERROR(VLOOKUP(CONCATENATE($A137,"_",H$2),'Reference data SID'!$B:$N,13,FALSE)),"",VLOOKUP(CONCATENATE($A137,"_",H$2),'Reference data SID'!$B:$N,13,FALSE))</f>
        <v/>
      </c>
      <c r="I137" s="16" t="str">
        <f>IF(ISERROR(VLOOKUP(CONCATENATE($A137,"_",I$2),'Reference data SID'!$B:$N,13,FALSE)),"",VLOOKUP(CONCATENATE($A137,"_",I$2),'Reference data SID'!$B:$N,13,FALSE))</f>
        <v/>
      </c>
      <c r="J137" s="16" t="str">
        <f>IF(ISERROR(VLOOKUP(CONCATENATE($A137,"_",J$2),'Reference data SID'!$B:$N,13,FALSE)),"",VLOOKUP(CONCATENATE($A137,"_",J$2),'Reference data SID'!$B:$N,13,FALSE))</f>
        <v/>
      </c>
      <c r="K137" s="16" t="str">
        <f>IF(ISERROR(VLOOKUP(CONCATENATE($A137,"_",K$2),'Reference data SID'!$B:$N,13,FALSE)),"",VLOOKUP(CONCATENATE($A137,"_",K$2),'Reference data SID'!$B:$N,13,FALSE))</f>
        <v/>
      </c>
      <c r="L137" s="16" t="str">
        <f>IF(ISERROR(VLOOKUP(CONCATENATE($A137,"_",L$2),'Reference data SID'!$B:$N,13,FALSE)),"",VLOOKUP(CONCATENATE($A137,"_",L$2),'Reference data SID'!$B:$N,13,FALSE))</f>
        <v/>
      </c>
      <c r="M137" s="16" t="str">
        <f>IF(ISERROR(VLOOKUP(CONCATENATE($A137,"_",M$2),'Reference data SID'!$B:$N,13,FALSE)),"",VLOOKUP(CONCATENATE($A137,"_",M$2),'Reference data SID'!$B:$N,13,FALSE))</f>
        <v/>
      </c>
      <c r="N137" s="16" t="str">
        <f>IF(ISERROR(VLOOKUP(CONCATENATE($A137,"_",N$2),'Reference data SID'!$B:$N,13,FALSE)),"",VLOOKUP(CONCATENATE($A137,"_",N$2),'Reference data SID'!$B:$N,13,FALSE))</f>
        <v/>
      </c>
      <c r="O137" s="16" t="str">
        <f>IF(ISERROR(VLOOKUP(CONCATENATE($A137,"_",O$2),'Reference data SID'!$B:$N,13,FALSE)),"",VLOOKUP(CONCATENATE($A137,"_",O$2),'Reference data SID'!$B:$N,13,FALSE))</f>
        <v/>
      </c>
      <c r="P137" s="16" t="str">
        <f>IF(ISERROR(VLOOKUP(CONCATENATE($A137,"_",P$2),'Reference data SID'!$B:$N,13,FALSE)),"",VLOOKUP(CONCATENATE($A137,"_",P$2),'Reference data SID'!$B:$N,13,FALSE))</f>
        <v/>
      </c>
      <c r="Q137" s="16" t="str">
        <f>IF(ISERROR(VLOOKUP(CONCATENATE($A137,"_",Q$2),'Reference data SID'!$B:$N,13,FALSE)),"",VLOOKUP(CONCATENATE($A137,"_",Q$2),'Reference data SID'!$B:$N,13,FALSE))</f>
        <v/>
      </c>
      <c r="R137" s="16" t="str">
        <f>IF(ISERROR(VLOOKUP(CONCATENATE($A137,"_",R$2),'Reference data SID'!$B:$N,13,FALSE)),"",VLOOKUP(CONCATENATE($A137,"_",R$2),'Reference data SID'!$B:$N,13,FALSE))</f>
        <v/>
      </c>
      <c r="S137" s="16" t="str">
        <f>IF(ISERROR(VLOOKUP(CONCATENATE($A137,"_",S$2),'Reference data SID'!$B:$N,13,FALSE)),"",VLOOKUP(CONCATENATE($A137,"_",S$2),'Reference data SID'!$B:$N,13,FALSE))</f>
        <v/>
      </c>
      <c r="T137" s="16" t="str">
        <f>IF(ISERROR(VLOOKUP(CONCATENATE($A137,"_",T$2),'Reference data SID'!$B:$N,13,FALSE)),"",VLOOKUP(CONCATENATE($A137,"_",T$2),'Reference data SID'!$B:$N,13,FALSE))</f>
        <v/>
      </c>
      <c r="U137" s="16" t="str">
        <f>IF(ISERROR(VLOOKUP(CONCATENATE($A137,"_",U$2),'Reference data SID'!$B:$N,13,FALSE)),"",VLOOKUP(CONCATENATE($A137,"_",U$2),'Reference data SID'!$B:$N,13,FALSE))</f>
        <v/>
      </c>
      <c r="V137" s="16" t="str">
        <f>IF(ISERROR(VLOOKUP(CONCATENATE($A137,"_",V$2),'Reference data SID'!$B:$N,13,FALSE)),"",VLOOKUP(CONCATENATE($A137,"_",V$2),'Reference data SID'!$B:$N,13,FALSE))</f>
        <v/>
      </c>
      <c r="W137" s="16" t="str">
        <f>IF(ISERROR(VLOOKUP(CONCATENATE($A137,"_",W$2),'Reference data SID'!$B:$N,13,FALSE)),"",VLOOKUP(CONCATENATE($A137,"_",W$2),'Reference data SID'!$B:$N,13,FALSE))</f>
        <v/>
      </c>
      <c r="X137" s="16" t="str">
        <f>IF(ISERROR(VLOOKUP(CONCATENATE($A137,"_",X$2),'Reference data SID'!$B:$N,13,FALSE)),"",VLOOKUP(CONCATENATE($A137,"_",X$2),'Reference data SID'!$B:$N,13,FALSE))</f>
        <v/>
      </c>
      <c r="Y137" s="17" t="str">
        <f>IF(ISERROR(VLOOKUP(CONCATENATE($A137,"_",Y$2),'Reference data SID'!$B:$N,13,FALSE)),"",VLOOKUP(CONCATENATE($A137,"_",Y$2),'Reference data SID'!$B:$N,13,FALSE))</f>
        <v>1882109-70-7</v>
      </c>
      <c r="Z137" s="16" t="str">
        <f>IF(ISERROR(VLOOKUP(CONCATENATE($A137,"_",Z$2),'Reference data SID'!$B:$N,13,FALSE)),"",VLOOKUP(CONCATENATE($A137,"_",Z$2),'Reference data SID'!$B:$N,13,FALSE))</f>
        <v/>
      </c>
      <c r="AA137" s="16" t="str">
        <f>IF(ISERROR(VLOOKUP(CONCATENATE($A137,"_",AA$2),'Reference data SID'!$B:$N,13,FALSE)),"",VLOOKUP(CONCATENATE($A137,"_",AA$2),'Reference data SID'!$B:$N,13,FALSE))</f>
        <v/>
      </c>
      <c r="AB137" s="16" t="str">
        <f>IF(ISERROR(VLOOKUP(CONCATENATE($A137,"_",AB$2),'Reference data SID'!$B:$N,13,FALSE)),"",VLOOKUP(CONCATENATE($A137,"_",AB$2),'Reference data SID'!$B:$N,13,FALSE))</f>
        <v/>
      </c>
      <c r="AC137" s="16" t="str">
        <f>IF(ISERROR(VLOOKUP(CONCATENATE($A137,"_",AC$2),'Reference data SID'!$B:$N,13,FALSE)),"",VLOOKUP(CONCATENATE($A137,"_",AC$2),'Reference data SID'!$B:$N,13,FALSE))</f>
        <v/>
      </c>
      <c r="AD137" s="16" t="str">
        <f>IF(ISERROR(VLOOKUP(CONCATENATE($A137,"_",AD$2),'Reference data SID'!$B:$N,13,FALSE)),"",VLOOKUP(CONCATENATE($A137,"_",AD$2),'Reference data SID'!$B:$N,13,FALSE))</f>
        <v/>
      </c>
      <c r="AE137" s="16" t="str">
        <f>IF(ISERROR(VLOOKUP(CONCATENATE($A137,"_",AE$2),'Reference data SID'!$B:$N,13,FALSE)),"",VLOOKUP(CONCATENATE($A137,"_",AE$2),'Reference data SID'!$B:$N,13,FALSE))</f>
        <v/>
      </c>
      <c r="AF137" s="16" t="str">
        <f>IF(ISERROR(VLOOKUP(CONCATENATE($A137,"_",AF$2),'Reference data SID'!$B:$N,13,FALSE)),"",VLOOKUP(CONCATENATE($A137,"_",AF$2),'Reference data SID'!$B:$N,13,FALSE))</f>
        <v/>
      </c>
      <c r="AG137" s="16" t="str">
        <f>IF(ISERROR(VLOOKUP(CONCATENATE($A137,"_",AG$2),'Reference data SID'!$B:$N,13,FALSE)),"",VLOOKUP(CONCATENATE($A137,"_",AG$2),'Reference data SID'!$B:$N,13,FALSE))</f>
        <v/>
      </c>
      <c r="AH137" s="16" t="str">
        <f>IF(ISERROR(VLOOKUP(CONCATENATE($A137,"_",AH$2),'Reference data SID'!$B:$N,13,FALSE)),"",VLOOKUP(CONCATENATE($A137,"_",AH$2),'Reference data SID'!$B:$N,13,FALSE))</f>
        <v/>
      </c>
      <c r="AI137" s="16" t="str">
        <f>IF(ISERROR(VLOOKUP(CONCATENATE($A137,"_",AI$2),'Reference data SID'!$B:$N,13,FALSE)),"",VLOOKUP(CONCATENATE($A137,"_",AI$2),'Reference data SID'!$B:$N,13,FALSE))</f>
        <v/>
      </c>
      <c r="AJ137" s="16" t="str">
        <f>IF(ISERROR(VLOOKUP(CONCATENATE($A137,"_",AJ$2),'Reference data SID'!$B:$N,13,FALSE)),"",VLOOKUP(CONCATENATE($A137,"_",AJ$2),'Reference data SID'!$B:$N,13,FALSE))</f>
        <v/>
      </c>
      <c r="AK137" s="16" t="str">
        <f>IF(ISERROR(VLOOKUP(CONCATENATE($A137,"_",AK$2),'Reference data SID'!$B:$N,13,FALSE)),"",VLOOKUP(CONCATENATE($A137,"_",AK$2),'Reference data SID'!$B:$N,13,FALSE))</f>
        <v/>
      </c>
      <c r="AL137" s="16" t="str">
        <f>IF(ISERROR(VLOOKUP(CONCATENATE($A137,"_",AL$2),'Reference data SID'!$B:$N,13,FALSE)),"",VLOOKUP(CONCATENATE($A137,"_",AL$2),'Reference data SID'!$B:$N,13,FALSE))</f>
        <v/>
      </c>
      <c r="AM137" s="16" t="str">
        <f>IF(ISERROR(VLOOKUP(CONCATENATE($A137,"_",AM$2),'Reference data SID'!$B:$N,13,FALSE)),"",VLOOKUP(CONCATENATE($A137,"_",AM$2),'Reference data SID'!$B:$N,13,FALSE))</f>
        <v/>
      </c>
      <c r="AN137" s="16" t="str">
        <f>IF(ISERROR(VLOOKUP(CONCATENATE($A137,"_",AN$2),'Reference data SID'!$B:$N,13,FALSE)),"",VLOOKUP(CONCATENATE($A137,"_",AN$2),'Reference data SID'!$B:$N,13,FALSE))</f>
        <v/>
      </c>
      <c r="AO137" s="16" t="str">
        <f>IF(ISERROR(VLOOKUP(CONCATENATE($A137,"_",AO$2),'Reference data SID'!$B:$N,13,FALSE)),"",VLOOKUP(CONCATENATE($A137,"_",AO$2),'Reference data SID'!$B:$N,13,FALSE))</f>
        <v/>
      </c>
      <c r="AP137" s="16" t="str">
        <f>IF(ISERROR(VLOOKUP(CONCATENATE($A137,"_",AP$2),'Reference data SID'!$B:$N,13,FALSE)),"",VLOOKUP(CONCATENATE($A137,"_",AP$2),'Reference data SID'!$B:$N,13,FALSE))</f>
        <v/>
      </c>
      <c r="AQ137" s="16" t="str">
        <f>IF(ISERROR(VLOOKUP(CONCATENATE($A137,"_",AQ$2),'Reference data SID'!$B:$N,13,FALSE)),"",VLOOKUP(CONCATENATE($A137,"_",AQ$2),'Reference data SID'!$B:$N,13,FALSE))</f>
        <v/>
      </c>
      <c r="AR137" s="16" t="str">
        <f>IF(ISERROR(VLOOKUP(CONCATENATE($A137,"_",AR$2),'Reference data SID'!$B:$N,13,FALSE)),"",VLOOKUP(CONCATENATE($A137,"_",AR$2),'Reference data SID'!$B:$N,13,FALSE))</f>
        <v/>
      </c>
      <c r="AS137" s="16" t="str">
        <f>IF(ISERROR(VLOOKUP(CONCATENATE($A137,"_",AS$2),'Reference data SID'!$B:$N,13,FALSE)),"",VLOOKUP(CONCATENATE($A137,"_",AS$2),'Reference data SID'!$B:$N,13,FALSE))</f>
        <v/>
      </c>
      <c r="AT137" s="16" t="str">
        <f>IF(ISERROR(VLOOKUP(CONCATENATE($A137,"_",AT$2),'Reference data SID'!$B:$N,13,FALSE)),"",VLOOKUP(CONCATENATE($A137,"_",AT$2),'Reference data SID'!$B:$N,13,FALSE))</f>
        <v/>
      </c>
    </row>
    <row r="138" spans="1:46" x14ac:dyDescent="0.25">
      <c r="A138">
        <v>134</v>
      </c>
      <c r="B138" s="16" t="str">
        <f>IF(ISERROR(VLOOKUP(CONCATENATE($A138,"_",B$2),'Reference data SID'!$B:$N,13,FALSE)),"",VLOOKUP(CONCATENATE($A138,"_",B$2),'Reference data SID'!$B:$N,13,FALSE))</f>
        <v/>
      </c>
      <c r="C138" s="16" t="str">
        <f>IF(ISERROR(VLOOKUP(CONCATENATE($A138,"_",C$2),'Reference data SID'!$B:$N,13,FALSE)),"",VLOOKUP(CONCATENATE($A138,"_",C$2),'Reference data SID'!$B:$N,13,FALSE))</f>
        <v/>
      </c>
      <c r="D138" s="16" t="str">
        <f>IF(ISERROR(VLOOKUP(CONCATENATE($A138,"_",D$2),'Reference data SID'!$B:$N,13,FALSE)),"",VLOOKUP(CONCATENATE($A138,"_",D$2),'Reference data SID'!$B:$N,13,FALSE))</f>
        <v/>
      </c>
      <c r="E138" s="16" t="str">
        <f>IF(ISERROR(VLOOKUP(CONCATENATE($A138,"_",E$2),'Reference data SID'!$B:$N,13,FALSE)),"",VLOOKUP(CONCATENATE($A138,"_",E$2),'Reference data SID'!$B:$N,13,FALSE))</f>
        <v/>
      </c>
      <c r="F138" s="16" t="str">
        <f>IF(ISERROR(VLOOKUP(CONCATENATE($A138,"_",F$2),'Reference data SID'!$B:$N,13,FALSE)),"",VLOOKUP(CONCATENATE($A138,"_",F$2),'Reference data SID'!$B:$N,13,FALSE))</f>
        <v/>
      </c>
      <c r="G138" s="16" t="str">
        <f>IF(ISERROR(VLOOKUP(CONCATENATE($A138,"_",G$2),'Reference data SID'!$B:$N,13,FALSE)),"",VLOOKUP(CONCATENATE($A138,"_",G$2),'Reference data SID'!$B:$N,13,FALSE))</f>
        <v/>
      </c>
      <c r="H138" s="16" t="str">
        <f>IF(ISERROR(VLOOKUP(CONCATENATE($A138,"_",H$2),'Reference data SID'!$B:$N,13,FALSE)),"",VLOOKUP(CONCATENATE($A138,"_",H$2),'Reference data SID'!$B:$N,13,FALSE))</f>
        <v/>
      </c>
      <c r="I138" s="16" t="str">
        <f>IF(ISERROR(VLOOKUP(CONCATENATE($A138,"_",I$2),'Reference data SID'!$B:$N,13,FALSE)),"",VLOOKUP(CONCATENATE($A138,"_",I$2),'Reference data SID'!$B:$N,13,FALSE))</f>
        <v/>
      </c>
      <c r="J138" s="16" t="str">
        <f>IF(ISERROR(VLOOKUP(CONCATENATE($A138,"_",J$2),'Reference data SID'!$B:$N,13,FALSE)),"",VLOOKUP(CONCATENATE($A138,"_",J$2),'Reference data SID'!$B:$N,13,FALSE))</f>
        <v/>
      </c>
      <c r="K138" s="16" t="str">
        <f>IF(ISERROR(VLOOKUP(CONCATENATE($A138,"_",K$2),'Reference data SID'!$B:$N,13,FALSE)),"",VLOOKUP(CONCATENATE($A138,"_",K$2),'Reference data SID'!$B:$N,13,FALSE))</f>
        <v/>
      </c>
      <c r="L138" s="16" t="str">
        <f>IF(ISERROR(VLOOKUP(CONCATENATE($A138,"_",L$2),'Reference data SID'!$B:$N,13,FALSE)),"",VLOOKUP(CONCATENATE($A138,"_",L$2),'Reference data SID'!$B:$N,13,FALSE))</f>
        <v/>
      </c>
      <c r="M138" s="16" t="str">
        <f>IF(ISERROR(VLOOKUP(CONCATENATE($A138,"_",M$2),'Reference data SID'!$B:$N,13,FALSE)),"",VLOOKUP(CONCATENATE($A138,"_",M$2),'Reference data SID'!$B:$N,13,FALSE))</f>
        <v/>
      </c>
      <c r="N138" s="16" t="str">
        <f>IF(ISERROR(VLOOKUP(CONCATENATE($A138,"_",N$2),'Reference data SID'!$B:$N,13,FALSE)),"",VLOOKUP(CONCATENATE($A138,"_",N$2),'Reference data SID'!$B:$N,13,FALSE))</f>
        <v/>
      </c>
      <c r="O138" s="16" t="str">
        <f>IF(ISERROR(VLOOKUP(CONCATENATE($A138,"_",O$2),'Reference data SID'!$B:$N,13,FALSE)),"",VLOOKUP(CONCATENATE($A138,"_",O$2),'Reference data SID'!$B:$N,13,FALSE))</f>
        <v/>
      </c>
      <c r="P138" s="16" t="str">
        <f>IF(ISERROR(VLOOKUP(CONCATENATE($A138,"_",P$2),'Reference data SID'!$B:$N,13,FALSE)),"",VLOOKUP(CONCATENATE($A138,"_",P$2),'Reference data SID'!$B:$N,13,FALSE))</f>
        <v/>
      </c>
      <c r="Q138" s="16" t="str">
        <f>IF(ISERROR(VLOOKUP(CONCATENATE($A138,"_",Q$2),'Reference data SID'!$B:$N,13,FALSE)),"",VLOOKUP(CONCATENATE($A138,"_",Q$2),'Reference data SID'!$B:$N,13,FALSE))</f>
        <v/>
      </c>
      <c r="R138" s="16" t="str">
        <f>IF(ISERROR(VLOOKUP(CONCATENATE($A138,"_",R$2),'Reference data SID'!$B:$N,13,FALSE)),"",VLOOKUP(CONCATENATE($A138,"_",R$2),'Reference data SID'!$B:$N,13,FALSE))</f>
        <v/>
      </c>
      <c r="S138" s="16" t="str">
        <f>IF(ISERROR(VLOOKUP(CONCATENATE($A138,"_",S$2),'Reference data SID'!$B:$N,13,FALSE)),"",VLOOKUP(CONCATENATE($A138,"_",S$2),'Reference data SID'!$B:$N,13,FALSE))</f>
        <v/>
      </c>
      <c r="T138" s="16" t="str">
        <f>IF(ISERROR(VLOOKUP(CONCATENATE($A138,"_",T$2),'Reference data SID'!$B:$N,13,FALSE)),"",VLOOKUP(CONCATENATE($A138,"_",T$2),'Reference data SID'!$B:$N,13,FALSE))</f>
        <v/>
      </c>
      <c r="U138" s="16" t="str">
        <f>IF(ISERROR(VLOOKUP(CONCATENATE($A138,"_",U$2),'Reference data SID'!$B:$N,13,FALSE)),"",VLOOKUP(CONCATENATE($A138,"_",U$2),'Reference data SID'!$B:$N,13,FALSE))</f>
        <v/>
      </c>
      <c r="V138" s="16" t="str">
        <f>IF(ISERROR(VLOOKUP(CONCATENATE($A138,"_",V$2),'Reference data SID'!$B:$N,13,FALSE)),"",VLOOKUP(CONCATENATE($A138,"_",V$2),'Reference data SID'!$B:$N,13,FALSE))</f>
        <v/>
      </c>
      <c r="W138" s="16" t="str">
        <f>IF(ISERROR(VLOOKUP(CONCATENATE($A138,"_",W$2),'Reference data SID'!$B:$N,13,FALSE)),"",VLOOKUP(CONCATENATE($A138,"_",W$2),'Reference data SID'!$B:$N,13,FALSE))</f>
        <v/>
      </c>
      <c r="X138" s="16" t="str">
        <f>IF(ISERROR(VLOOKUP(CONCATENATE($A138,"_",X$2),'Reference data SID'!$B:$N,13,FALSE)),"",VLOOKUP(CONCATENATE($A138,"_",X$2),'Reference data SID'!$B:$N,13,FALSE))</f>
        <v/>
      </c>
      <c r="Y138" s="17" t="str">
        <f>IF(ISERROR(VLOOKUP(CONCATENATE($A138,"_",Y$2),'Reference data SID'!$B:$N,13,FALSE)),"",VLOOKUP(CONCATENATE($A138,"_",Y$2),'Reference data SID'!$B:$N,13,FALSE))</f>
        <v>1882109-71-8</v>
      </c>
      <c r="Z138" s="16" t="str">
        <f>IF(ISERROR(VLOOKUP(CONCATENATE($A138,"_",Z$2),'Reference data SID'!$B:$N,13,FALSE)),"",VLOOKUP(CONCATENATE($A138,"_",Z$2),'Reference data SID'!$B:$N,13,FALSE))</f>
        <v/>
      </c>
      <c r="AA138" s="16" t="str">
        <f>IF(ISERROR(VLOOKUP(CONCATENATE($A138,"_",AA$2),'Reference data SID'!$B:$N,13,FALSE)),"",VLOOKUP(CONCATENATE($A138,"_",AA$2),'Reference data SID'!$B:$N,13,FALSE))</f>
        <v/>
      </c>
      <c r="AB138" s="16" t="str">
        <f>IF(ISERROR(VLOOKUP(CONCATENATE($A138,"_",AB$2),'Reference data SID'!$B:$N,13,FALSE)),"",VLOOKUP(CONCATENATE($A138,"_",AB$2),'Reference data SID'!$B:$N,13,FALSE))</f>
        <v/>
      </c>
      <c r="AC138" s="16" t="str">
        <f>IF(ISERROR(VLOOKUP(CONCATENATE($A138,"_",AC$2),'Reference data SID'!$B:$N,13,FALSE)),"",VLOOKUP(CONCATENATE($A138,"_",AC$2),'Reference data SID'!$B:$N,13,FALSE))</f>
        <v/>
      </c>
      <c r="AD138" s="16" t="str">
        <f>IF(ISERROR(VLOOKUP(CONCATENATE($A138,"_",AD$2),'Reference data SID'!$B:$N,13,FALSE)),"",VLOOKUP(CONCATENATE($A138,"_",AD$2),'Reference data SID'!$B:$N,13,FALSE))</f>
        <v/>
      </c>
      <c r="AE138" s="16" t="str">
        <f>IF(ISERROR(VLOOKUP(CONCATENATE($A138,"_",AE$2),'Reference data SID'!$B:$N,13,FALSE)),"",VLOOKUP(CONCATENATE($A138,"_",AE$2),'Reference data SID'!$B:$N,13,FALSE))</f>
        <v/>
      </c>
      <c r="AF138" s="16" t="str">
        <f>IF(ISERROR(VLOOKUP(CONCATENATE($A138,"_",AF$2),'Reference data SID'!$B:$N,13,FALSE)),"",VLOOKUP(CONCATENATE($A138,"_",AF$2),'Reference data SID'!$B:$N,13,FALSE))</f>
        <v/>
      </c>
      <c r="AG138" s="16" t="str">
        <f>IF(ISERROR(VLOOKUP(CONCATENATE($A138,"_",AG$2),'Reference data SID'!$B:$N,13,FALSE)),"",VLOOKUP(CONCATENATE($A138,"_",AG$2),'Reference data SID'!$B:$N,13,FALSE))</f>
        <v/>
      </c>
      <c r="AH138" s="16" t="str">
        <f>IF(ISERROR(VLOOKUP(CONCATENATE($A138,"_",AH$2),'Reference data SID'!$B:$N,13,FALSE)),"",VLOOKUP(CONCATENATE($A138,"_",AH$2),'Reference data SID'!$B:$N,13,FALSE))</f>
        <v/>
      </c>
      <c r="AI138" s="16" t="str">
        <f>IF(ISERROR(VLOOKUP(CONCATENATE($A138,"_",AI$2),'Reference data SID'!$B:$N,13,FALSE)),"",VLOOKUP(CONCATENATE($A138,"_",AI$2),'Reference data SID'!$B:$N,13,FALSE))</f>
        <v/>
      </c>
      <c r="AJ138" s="16" t="str">
        <f>IF(ISERROR(VLOOKUP(CONCATENATE($A138,"_",AJ$2),'Reference data SID'!$B:$N,13,FALSE)),"",VLOOKUP(CONCATENATE($A138,"_",AJ$2),'Reference data SID'!$B:$N,13,FALSE))</f>
        <v/>
      </c>
      <c r="AK138" s="16" t="str">
        <f>IF(ISERROR(VLOOKUP(CONCATENATE($A138,"_",AK$2),'Reference data SID'!$B:$N,13,FALSE)),"",VLOOKUP(CONCATENATE($A138,"_",AK$2),'Reference data SID'!$B:$N,13,FALSE))</f>
        <v/>
      </c>
      <c r="AL138" s="16" t="str">
        <f>IF(ISERROR(VLOOKUP(CONCATENATE($A138,"_",AL$2),'Reference data SID'!$B:$N,13,FALSE)),"",VLOOKUP(CONCATENATE($A138,"_",AL$2),'Reference data SID'!$B:$N,13,FALSE))</f>
        <v/>
      </c>
      <c r="AM138" s="16" t="str">
        <f>IF(ISERROR(VLOOKUP(CONCATENATE($A138,"_",AM$2),'Reference data SID'!$B:$N,13,FALSE)),"",VLOOKUP(CONCATENATE($A138,"_",AM$2),'Reference data SID'!$B:$N,13,FALSE))</f>
        <v/>
      </c>
      <c r="AN138" s="16" t="str">
        <f>IF(ISERROR(VLOOKUP(CONCATENATE($A138,"_",AN$2),'Reference data SID'!$B:$N,13,FALSE)),"",VLOOKUP(CONCATENATE($A138,"_",AN$2),'Reference data SID'!$B:$N,13,FALSE))</f>
        <v/>
      </c>
      <c r="AO138" s="16" t="str">
        <f>IF(ISERROR(VLOOKUP(CONCATENATE($A138,"_",AO$2),'Reference data SID'!$B:$N,13,FALSE)),"",VLOOKUP(CONCATENATE($A138,"_",AO$2),'Reference data SID'!$B:$N,13,FALSE))</f>
        <v/>
      </c>
      <c r="AP138" s="16" t="str">
        <f>IF(ISERROR(VLOOKUP(CONCATENATE($A138,"_",AP$2),'Reference data SID'!$B:$N,13,FALSE)),"",VLOOKUP(CONCATENATE($A138,"_",AP$2),'Reference data SID'!$B:$N,13,FALSE))</f>
        <v/>
      </c>
      <c r="AQ138" s="16" t="str">
        <f>IF(ISERROR(VLOOKUP(CONCATENATE($A138,"_",AQ$2),'Reference data SID'!$B:$N,13,FALSE)),"",VLOOKUP(CONCATENATE($A138,"_",AQ$2),'Reference data SID'!$B:$N,13,FALSE))</f>
        <v/>
      </c>
      <c r="AR138" s="16" t="str">
        <f>IF(ISERROR(VLOOKUP(CONCATENATE($A138,"_",AR$2),'Reference data SID'!$B:$N,13,FALSE)),"",VLOOKUP(CONCATENATE($A138,"_",AR$2),'Reference data SID'!$B:$N,13,FALSE))</f>
        <v/>
      </c>
      <c r="AS138" s="16" t="str">
        <f>IF(ISERROR(VLOOKUP(CONCATENATE($A138,"_",AS$2),'Reference data SID'!$B:$N,13,FALSE)),"",VLOOKUP(CONCATENATE($A138,"_",AS$2),'Reference data SID'!$B:$N,13,FALSE))</f>
        <v/>
      </c>
      <c r="AT138" s="16" t="str">
        <f>IF(ISERROR(VLOOKUP(CONCATENATE($A138,"_",AT$2),'Reference data SID'!$B:$N,13,FALSE)),"",VLOOKUP(CONCATENATE($A138,"_",AT$2),'Reference data SID'!$B:$N,13,FALSE))</f>
        <v/>
      </c>
    </row>
    <row r="139" spans="1:46" x14ac:dyDescent="0.25">
      <c r="A139">
        <v>135</v>
      </c>
      <c r="B139" s="16" t="str">
        <f>IF(ISERROR(VLOOKUP(CONCATENATE($A139,"_",B$2),'Reference data SID'!$B:$N,13,FALSE)),"",VLOOKUP(CONCATENATE($A139,"_",B$2),'Reference data SID'!$B:$N,13,FALSE))</f>
        <v/>
      </c>
      <c r="C139" s="16" t="str">
        <f>IF(ISERROR(VLOOKUP(CONCATENATE($A139,"_",C$2),'Reference data SID'!$B:$N,13,FALSE)),"",VLOOKUP(CONCATENATE($A139,"_",C$2),'Reference data SID'!$B:$N,13,FALSE))</f>
        <v/>
      </c>
      <c r="D139" s="16" t="str">
        <f>IF(ISERROR(VLOOKUP(CONCATENATE($A139,"_",D$2),'Reference data SID'!$B:$N,13,FALSE)),"",VLOOKUP(CONCATENATE($A139,"_",D$2),'Reference data SID'!$B:$N,13,FALSE))</f>
        <v/>
      </c>
      <c r="E139" s="16" t="str">
        <f>IF(ISERROR(VLOOKUP(CONCATENATE($A139,"_",E$2),'Reference data SID'!$B:$N,13,FALSE)),"",VLOOKUP(CONCATENATE($A139,"_",E$2),'Reference data SID'!$B:$N,13,FALSE))</f>
        <v/>
      </c>
      <c r="F139" s="16" t="str">
        <f>IF(ISERROR(VLOOKUP(CONCATENATE($A139,"_",F$2),'Reference data SID'!$B:$N,13,FALSE)),"",VLOOKUP(CONCATENATE($A139,"_",F$2),'Reference data SID'!$B:$N,13,FALSE))</f>
        <v/>
      </c>
      <c r="G139" s="16" t="str">
        <f>IF(ISERROR(VLOOKUP(CONCATENATE($A139,"_",G$2),'Reference data SID'!$B:$N,13,FALSE)),"",VLOOKUP(CONCATENATE($A139,"_",G$2),'Reference data SID'!$B:$N,13,FALSE))</f>
        <v/>
      </c>
      <c r="H139" s="16" t="str">
        <f>IF(ISERROR(VLOOKUP(CONCATENATE($A139,"_",H$2),'Reference data SID'!$B:$N,13,FALSE)),"",VLOOKUP(CONCATENATE($A139,"_",H$2),'Reference data SID'!$B:$N,13,FALSE))</f>
        <v/>
      </c>
      <c r="I139" s="16" t="str">
        <f>IF(ISERROR(VLOOKUP(CONCATENATE($A139,"_",I$2),'Reference data SID'!$B:$N,13,FALSE)),"",VLOOKUP(CONCATENATE($A139,"_",I$2),'Reference data SID'!$B:$N,13,FALSE))</f>
        <v/>
      </c>
      <c r="J139" s="16" t="str">
        <f>IF(ISERROR(VLOOKUP(CONCATENATE($A139,"_",J$2),'Reference data SID'!$B:$N,13,FALSE)),"",VLOOKUP(CONCATENATE($A139,"_",J$2),'Reference data SID'!$B:$N,13,FALSE))</f>
        <v/>
      </c>
      <c r="K139" s="16" t="str">
        <f>IF(ISERROR(VLOOKUP(CONCATENATE($A139,"_",K$2),'Reference data SID'!$B:$N,13,FALSE)),"",VLOOKUP(CONCATENATE($A139,"_",K$2),'Reference data SID'!$B:$N,13,FALSE))</f>
        <v/>
      </c>
      <c r="L139" s="16" t="str">
        <f>IF(ISERROR(VLOOKUP(CONCATENATE($A139,"_",L$2),'Reference data SID'!$B:$N,13,FALSE)),"",VLOOKUP(CONCATENATE($A139,"_",L$2),'Reference data SID'!$B:$N,13,FALSE))</f>
        <v/>
      </c>
      <c r="M139" s="16" t="str">
        <f>IF(ISERROR(VLOOKUP(CONCATENATE($A139,"_",M$2),'Reference data SID'!$B:$N,13,FALSE)),"",VLOOKUP(CONCATENATE($A139,"_",M$2),'Reference data SID'!$B:$N,13,FALSE))</f>
        <v/>
      </c>
      <c r="N139" s="16" t="str">
        <f>IF(ISERROR(VLOOKUP(CONCATENATE($A139,"_",N$2),'Reference data SID'!$B:$N,13,FALSE)),"",VLOOKUP(CONCATENATE($A139,"_",N$2),'Reference data SID'!$B:$N,13,FALSE))</f>
        <v/>
      </c>
      <c r="O139" s="16" t="str">
        <f>IF(ISERROR(VLOOKUP(CONCATENATE($A139,"_",O$2),'Reference data SID'!$B:$N,13,FALSE)),"",VLOOKUP(CONCATENATE($A139,"_",O$2),'Reference data SID'!$B:$N,13,FALSE))</f>
        <v/>
      </c>
      <c r="P139" s="16" t="str">
        <f>IF(ISERROR(VLOOKUP(CONCATENATE($A139,"_",P$2),'Reference data SID'!$B:$N,13,FALSE)),"",VLOOKUP(CONCATENATE($A139,"_",P$2),'Reference data SID'!$B:$N,13,FALSE))</f>
        <v/>
      </c>
      <c r="Q139" s="16" t="str">
        <f>IF(ISERROR(VLOOKUP(CONCATENATE($A139,"_",Q$2),'Reference data SID'!$B:$N,13,FALSE)),"",VLOOKUP(CONCATENATE($A139,"_",Q$2),'Reference data SID'!$B:$N,13,FALSE))</f>
        <v/>
      </c>
      <c r="R139" s="16" t="str">
        <f>IF(ISERROR(VLOOKUP(CONCATENATE($A139,"_",R$2),'Reference data SID'!$B:$N,13,FALSE)),"",VLOOKUP(CONCATENATE($A139,"_",R$2),'Reference data SID'!$B:$N,13,FALSE))</f>
        <v/>
      </c>
      <c r="S139" s="16" t="str">
        <f>IF(ISERROR(VLOOKUP(CONCATENATE($A139,"_",S$2),'Reference data SID'!$B:$N,13,FALSE)),"",VLOOKUP(CONCATENATE($A139,"_",S$2),'Reference data SID'!$B:$N,13,FALSE))</f>
        <v/>
      </c>
      <c r="T139" s="16" t="str">
        <f>IF(ISERROR(VLOOKUP(CONCATENATE($A139,"_",T$2),'Reference data SID'!$B:$N,13,FALSE)),"",VLOOKUP(CONCATENATE($A139,"_",T$2),'Reference data SID'!$B:$N,13,FALSE))</f>
        <v/>
      </c>
      <c r="U139" s="16" t="str">
        <f>IF(ISERROR(VLOOKUP(CONCATENATE($A139,"_",U$2),'Reference data SID'!$B:$N,13,FALSE)),"",VLOOKUP(CONCATENATE($A139,"_",U$2),'Reference data SID'!$B:$N,13,FALSE))</f>
        <v/>
      </c>
      <c r="V139" s="16" t="str">
        <f>IF(ISERROR(VLOOKUP(CONCATENATE($A139,"_",V$2),'Reference data SID'!$B:$N,13,FALSE)),"",VLOOKUP(CONCATENATE($A139,"_",V$2),'Reference data SID'!$B:$N,13,FALSE))</f>
        <v/>
      </c>
      <c r="W139" s="16" t="str">
        <f>IF(ISERROR(VLOOKUP(CONCATENATE($A139,"_",W$2),'Reference data SID'!$B:$N,13,FALSE)),"",VLOOKUP(CONCATENATE($A139,"_",W$2),'Reference data SID'!$B:$N,13,FALSE))</f>
        <v/>
      </c>
      <c r="X139" s="16" t="str">
        <f>IF(ISERROR(VLOOKUP(CONCATENATE($A139,"_",X$2),'Reference data SID'!$B:$N,13,FALSE)),"",VLOOKUP(CONCATENATE($A139,"_",X$2),'Reference data SID'!$B:$N,13,FALSE))</f>
        <v/>
      </c>
      <c r="Y139" s="17" t="str">
        <f>IF(ISERROR(VLOOKUP(CONCATENATE($A139,"_",Y$2),'Reference data SID'!$B:$N,13,FALSE)),"",VLOOKUP(CONCATENATE($A139,"_",Y$2),'Reference data SID'!$B:$N,13,FALSE))</f>
        <v>1882109-72-9</v>
      </c>
      <c r="Z139" s="16" t="str">
        <f>IF(ISERROR(VLOOKUP(CONCATENATE($A139,"_",Z$2),'Reference data SID'!$B:$N,13,FALSE)),"",VLOOKUP(CONCATENATE($A139,"_",Z$2),'Reference data SID'!$B:$N,13,FALSE))</f>
        <v/>
      </c>
      <c r="AA139" s="16" t="str">
        <f>IF(ISERROR(VLOOKUP(CONCATENATE($A139,"_",AA$2),'Reference data SID'!$B:$N,13,FALSE)),"",VLOOKUP(CONCATENATE($A139,"_",AA$2),'Reference data SID'!$B:$N,13,FALSE))</f>
        <v/>
      </c>
      <c r="AB139" s="16" t="str">
        <f>IF(ISERROR(VLOOKUP(CONCATENATE($A139,"_",AB$2),'Reference data SID'!$B:$N,13,FALSE)),"",VLOOKUP(CONCATENATE($A139,"_",AB$2),'Reference data SID'!$B:$N,13,FALSE))</f>
        <v/>
      </c>
      <c r="AC139" s="16" t="str">
        <f>IF(ISERROR(VLOOKUP(CONCATENATE($A139,"_",AC$2),'Reference data SID'!$B:$N,13,FALSE)),"",VLOOKUP(CONCATENATE($A139,"_",AC$2),'Reference data SID'!$B:$N,13,FALSE))</f>
        <v/>
      </c>
      <c r="AD139" s="16" t="str">
        <f>IF(ISERROR(VLOOKUP(CONCATENATE($A139,"_",AD$2),'Reference data SID'!$B:$N,13,FALSE)),"",VLOOKUP(CONCATENATE($A139,"_",AD$2),'Reference data SID'!$B:$N,13,FALSE))</f>
        <v/>
      </c>
      <c r="AE139" s="16" t="str">
        <f>IF(ISERROR(VLOOKUP(CONCATENATE($A139,"_",AE$2),'Reference data SID'!$B:$N,13,FALSE)),"",VLOOKUP(CONCATENATE($A139,"_",AE$2),'Reference data SID'!$B:$N,13,FALSE))</f>
        <v/>
      </c>
      <c r="AF139" s="16" t="str">
        <f>IF(ISERROR(VLOOKUP(CONCATENATE($A139,"_",AF$2),'Reference data SID'!$B:$N,13,FALSE)),"",VLOOKUP(CONCATENATE($A139,"_",AF$2),'Reference data SID'!$B:$N,13,FALSE))</f>
        <v/>
      </c>
      <c r="AG139" s="16" t="str">
        <f>IF(ISERROR(VLOOKUP(CONCATENATE($A139,"_",AG$2),'Reference data SID'!$B:$N,13,FALSE)),"",VLOOKUP(CONCATENATE($A139,"_",AG$2),'Reference data SID'!$B:$N,13,FALSE))</f>
        <v/>
      </c>
      <c r="AH139" s="16" t="str">
        <f>IF(ISERROR(VLOOKUP(CONCATENATE($A139,"_",AH$2),'Reference data SID'!$B:$N,13,FALSE)),"",VLOOKUP(CONCATENATE($A139,"_",AH$2),'Reference data SID'!$B:$N,13,FALSE))</f>
        <v/>
      </c>
      <c r="AI139" s="16" t="str">
        <f>IF(ISERROR(VLOOKUP(CONCATENATE($A139,"_",AI$2),'Reference data SID'!$B:$N,13,FALSE)),"",VLOOKUP(CONCATENATE($A139,"_",AI$2),'Reference data SID'!$B:$N,13,FALSE))</f>
        <v/>
      </c>
      <c r="AJ139" s="16" t="str">
        <f>IF(ISERROR(VLOOKUP(CONCATENATE($A139,"_",AJ$2),'Reference data SID'!$B:$N,13,FALSE)),"",VLOOKUP(CONCATENATE($A139,"_",AJ$2),'Reference data SID'!$B:$N,13,FALSE))</f>
        <v/>
      </c>
      <c r="AK139" s="16" t="str">
        <f>IF(ISERROR(VLOOKUP(CONCATENATE($A139,"_",AK$2),'Reference data SID'!$B:$N,13,FALSE)),"",VLOOKUP(CONCATENATE($A139,"_",AK$2),'Reference data SID'!$B:$N,13,FALSE))</f>
        <v/>
      </c>
      <c r="AL139" s="16" t="str">
        <f>IF(ISERROR(VLOOKUP(CONCATENATE($A139,"_",AL$2),'Reference data SID'!$B:$N,13,FALSE)),"",VLOOKUP(CONCATENATE($A139,"_",AL$2),'Reference data SID'!$B:$N,13,FALSE))</f>
        <v/>
      </c>
      <c r="AM139" s="16" t="str">
        <f>IF(ISERROR(VLOOKUP(CONCATENATE($A139,"_",AM$2),'Reference data SID'!$B:$N,13,FALSE)),"",VLOOKUP(CONCATENATE($A139,"_",AM$2),'Reference data SID'!$B:$N,13,FALSE))</f>
        <v/>
      </c>
      <c r="AN139" s="16" t="str">
        <f>IF(ISERROR(VLOOKUP(CONCATENATE($A139,"_",AN$2),'Reference data SID'!$B:$N,13,FALSE)),"",VLOOKUP(CONCATENATE($A139,"_",AN$2),'Reference data SID'!$B:$N,13,FALSE))</f>
        <v/>
      </c>
      <c r="AO139" s="16" t="str">
        <f>IF(ISERROR(VLOOKUP(CONCATENATE($A139,"_",AO$2),'Reference data SID'!$B:$N,13,FALSE)),"",VLOOKUP(CONCATENATE($A139,"_",AO$2),'Reference data SID'!$B:$N,13,FALSE))</f>
        <v/>
      </c>
      <c r="AP139" s="16" t="str">
        <f>IF(ISERROR(VLOOKUP(CONCATENATE($A139,"_",AP$2),'Reference data SID'!$B:$N,13,FALSE)),"",VLOOKUP(CONCATENATE($A139,"_",AP$2),'Reference data SID'!$B:$N,13,FALSE))</f>
        <v/>
      </c>
      <c r="AQ139" s="16" t="str">
        <f>IF(ISERROR(VLOOKUP(CONCATENATE($A139,"_",AQ$2),'Reference data SID'!$B:$N,13,FALSE)),"",VLOOKUP(CONCATENATE($A139,"_",AQ$2),'Reference data SID'!$B:$N,13,FALSE))</f>
        <v/>
      </c>
      <c r="AR139" s="16" t="str">
        <f>IF(ISERROR(VLOOKUP(CONCATENATE($A139,"_",AR$2),'Reference data SID'!$B:$N,13,FALSE)),"",VLOOKUP(CONCATENATE($A139,"_",AR$2),'Reference data SID'!$B:$N,13,FALSE))</f>
        <v/>
      </c>
      <c r="AS139" s="16" t="str">
        <f>IF(ISERROR(VLOOKUP(CONCATENATE($A139,"_",AS$2),'Reference data SID'!$B:$N,13,FALSE)),"",VLOOKUP(CONCATENATE($A139,"_",AS$2),'Reference data SID'!$B:$N,13,FALSE))</f>
        <v/>
      </c>
      <c r="AT139" s="16" t="str">
        <f>IF(ISERROR(VLOOKUP(CONCATENATE($A139,"_",AT$2),'Reference data SID'!$B:$N,13,FALSE)),"",VLOOKUP(CONCATENATE($A139,"_",AT$2),'Reference data SID'!$B:$N,13,FALSE))</f>
        <v/>
      </c>
    </row>
    <row r="140" spans="1:46" x14ac:dyDescent="0.25">
      <c r="A140">
        <v>136</v>
      </c>
      <c r="B140" s="16" t="str">
        <f>IF(ISERROR(VLOOKUP(CONCATENATE($A140,"_",B$2),'Reference data SID'!$B:$N,13,FALSE)),"",VLOOKUP(CONCATENATE($A140,"_",B$2),'Reference data SID'!$B:$N,13,FALSE))</f>
        <v/>
      </c>
      <c r="C140" s="16" t="str">
        <f>IF(ISERROR(VLOOKUP(CONCATENATE($A140,"_",C$2),'Reference data SID'!$B:$N,13,FALSE)),"",VLOOKUP(CONCATENATE($A140,"_",C$2),'Reference data SID'!$B:$N,13,FALSE))</f>
        <v/>
      </c>
      <c r="D140" s="16" t="str">
        <f>IF(ISERROR(VLOOKUP(CONCATENATE($A140,"_",D$2),'Reference data SID'!$B:$N,13,FALSE)),"",VLOOKUP(CONCATENATE($A140,"_",D$2),'Reference data SID'!$B:$N,13,FALSE))</f>
        <v/>
      </c>
      <c r="E140" s="16" t="str">
        <f>IF(ISERROR(VLOOKUP(CONCATENATE($A140,"_",E$2),'Reference data SID'!$B:$N,13,FALSE)),"",VLOOKUP(CONCATENATE($A140,"_",E$2),'Reference data SID'!$B:$N,13,FALSE))</f>
        <v/>
      </c>
      <c r="F140" s="16" t="str">
        <f>IF(ISERROR(VLOOKUP(CONCATENATE($A140,"_",F$2),'Reference data SID'!$B:$N,13,FALSE)),"",VLOOKUP(CONCATENATE($A140,"_",F$2),'Reference data SID'!$B:$N,13,FALSE))</f>
        <v/>
      </c>
      <c r="G140" s="16" t="str">
        <f>IF(ISERROR(VLOOKUP(CONCATENATE($A140,"_",G$2),'Reference data SID'!$B:$N,13,FALSE)),"",VLOOKUP(CONCATENATE($A140,"_",G$2),'Reference data SID'!$B:$N,13,FALSE))</f>
        <v/>
      </c>
      <c r="H140" s="16" t="str">
        <f>IF(ISERROR(VLOOKUP(CONCATENATE($A140,"_",H$2),'Reference data SID'!$B:$N,13,FALSE)),"",VLOOKUP(CONCATENATE($A140,"_",H$2),'Reference data SID'!$B:$N,13,FALSE))</f>
        <v/>
      </c>
      <c r="I140" s="16" t="str">
        <f>IF(ISERROR(VLOOKUP(CONCATENATE($A140,"_",I$2),'Reference data SID'!$B:$N,13,FALSE)),"",VLOOKUP(CONCATENATE($A140,"_",I$2),'Reference data SID'!$B:$N,13,FALSE))</f>
        <v/>
      </c>
      <c r="J140" s="16" t="str">
        <f>IF(ISERROR(VLOOKUP(CONCATENATE($A140,"_",J$2),'Reference data SID'!$B:$N,13,FALSE)),"",VLOOKUP(CONCATENATE($A140,"_",J$2),'Reference data SID'!$B:$N,13,FALSE))</f>
        <v/>
      </c>
      <c r="K140" s="16" t="str">
        <f>IF(ISERROR(VLOOKUP(CONCATENATE($A140,"_",K$2),'Reference data SID'!$B:$N,13,FALSE)),"",VLOOKUP(CONCATENATE($A140,"_",K$2),'Reference data SID'!$B:$N,13,FALSE))</f>
        <v/>
      </c>
      <c r="L140" s="16" t="str">
        <f>IF(ISERROR(VLOOKUP(CONCATENATE($A140,"_",L$2),'Reference data SID'!$B:$N,13,FALSE)),"",VLOOKUP(CONCATENATE($A140,"_",L$2),'Reference data SID'!$B:$N,13,FALSE))</f>
        <v/>
      </c>
      <c r="M140" s="16" t="str">
        <f>IF(ISERROR(VLOOKUP(CONCATENATE($A140,"_",M$2),'Reference data SID'!$B:$N,13,FALSE)),"",VLOOKUP(CONCATENATE($A140,"_",M$2),'Reference data SID'!$B:$N,13,FALSE))</f>
        <v/>
      </c>
      <c r="N140" s="16" t="str">
        <f>IF(ISERROR(VLOOKUP(CONCATENATE($A140,"_",N$2),'Reference data SID'!$B:$N,13,FALSE)),"",VLOOKUP(CONCATENATE($A140,"_",N$2),'Reference data SID'!$B:$N,13,FALSE))</f>
        <v/>
      </c>
      <c r="O140" s="16" t="str">
        <f>IF(ISERROR(VLOOKUP(CONCATENATE($A140,"_",O$2),'Reference data SID'!$B:$N,13,FALSE)),"",VLOOKUP(CONCATENATE($A140,"_",O$2),'Reference data SID'!$B:$N,13,FALSE))</f>
        <v/>
      </c>
      <c r="P140" s="16" t="str">
        <f>IF(ISERROR(VLOOKUP(CONCATENATE($A140,"_",P$2),'Reference data SID'!$B:$N,13,FALSE)),"",VLOOKUP(CONCATENATE($A140,"_",P$2),'Reference data SID'!$B:$N,13,FALSE))</f>
        <v/>
      </c>
      <c r="Q140" s="16" t="str">
        <f>IF(ISERROR(VLOOKUP(CONCATENATE($A140,"_",Q$2),'Reference data SID'!$B:$N,13,FALSE)),"",VLOOKUP(CONCATENATE($A140,"_",Q$2),'Reference data SID'!$B:$N,13,FALSE))</f>
        <v/>
      </c>
      <c r="R140" s="16" t="str">
        <f>IF(ISERROR(VLOOKUP(CONCATENATE($A140,"_",R$2),'Reference data SID'!$B:$N,13,FALSE)),"",VLOOKUP(CONCATENATE($A140,"_",R$2),'Reference data SID'!$B:$N,13,FALSE))</f>
        <v/>
      </c>
      <c r="S140" s="16" t="str">
        <f>IF(ISERROR(VLOOKUP(CONCATENATE($A140,"_",S$2),'Reference data SID'!$B:$N,13,FALSE)),"",VLOOKUP(CONCATENATE($A140,"_",S$2),'Reference data SID'!$B:$N,13,FALSE))</f>
        <v/>
      </c>
      <c r="T140" s="16" t="str">
        <f>IF(ISERROR(VLOOKUP(CONCATENATE($A140,"_",T$2),'Reference data SID'!$B:$N,13,FALSE)),"",VLOOKUP(CONCATENATE($A140,"_",T$2),'Reference data SID'!$B:$N,13,FALSE))</f>
        <v/>
      </c>
      <c r="U140" s="16" t="str">
        <f>IF(ISERROR(VLOOKUP(CONCATENATE($A140,"_",U$2),'Reference data SID'!$B:$N,13,FALSE)),"",VLOOKUP(CONCATENATE($A140,"_",U$2),'Reference data SID'!$B:$N,13,FALSE))</f>
        <v/>
      </c>
      <c r="V140" s="16" t="str">
        <f>IF(ISERROR(VLOOKUP(CONCATENATE($A140,"_",V$2),'Reference data SID'!$B:$N,13,FALSE)),"",VLOOKUP(CONCATENATE($A140,"_",V$2),'Reference data SID'!$B:$N,13,FALSE))</f>
        <v/>
      </c>
      <c r="W140" s="16" t="str">
        <f>IF(ISERROR(VLOOKUP(CONCATENATE($A140,"_",W$2),'Reference data SID'!$B:$N,13,FALSE)),"",VLOOKUP(CONCATENATE($A140,"_",W$2),'Reference data SID'!$B:$N,13,FALSE))</f>
        <v/>
      </c>
      <c r="X140" s="16" t="str">
        <f>IF(ISERROR(VLOOKUP(CONCATENATE($A140,"_",X$2),'Reference data SID'!$B:$N,13,FALSE)),"",VLOOKUP(CONCATENATE($A140,"_",X$2),'Reference data SID'!$B:$N,13,FALSE))</f>
        <v/>
      </c>
      <c r="Y140" s="17" t="str">
        <f>IF(ISERROR(VLOOKUP(CONCATENATE($A140,"_",Y$2),'Reference data SID'!$B:$N,13,FALSE)),"",VLOOKUP(CONCATENATE($A140,"_",Y$2),'Reference data SID'!$B:$N,13,FALSE))</f>
        <v>1882109-73-0</v>
      </c>
      <c r="Z140" s="16" t="str">
        <f>IF(ISERROR(VLOOKUP(CONCATENATE($A140,"_",Z$2),'Reference data SID'!$B:$N,13,FALSE)),"",VLOOKUP(CONCATENATE($A140,"_",Z$2),'Reference data SID'!$B:$N,13,FALSE))</f>
        <v/>
      </c>
      <c r="AA140" s="16" t="str">
        <f>IF(ISERROR(VLOOKUP(CONCATENATE($A140,"_",AA$2),'Reference data SID'!$B:$N,13,FALSE)),"",VLOOKUP(CONCATENATE($A140,"_",AA$2),'Reference data SID'!$B:$N,13,FALSE))</f>
        <v/>
      </c>
      <c r="AB140" s="16" t="str">
        <f>IF(ISERROR(VLOOKUP(CONCATENATE($A140,"_",AB$2),'Reference data SID'!$B:$N,13,FALSE)),"",VLOOKUP(CONCATENATE($A140,"_",AB$2),'Reference data SID'!$B:$N,13,FALSE))</f>
        <v/>
      </c>
      <c r="AC140" s="16" t="str">
        <f>IF(ISERROR(VLOOKUP(CONCATENATE($A140,"_",AC$2),'Reference data SID'!$B:$N,13,FALSE)),"",VLOOKUP(CONCATENATE($A140,"_",AC$2),'Reference data SID'!$B:$N,13,FALSE))</f>
        <v/>
      </c>
      <c r="AD140" s="16" t="str">
        <f>IF(ISERROR(VLOOKUP(CONCATENATE($A140,"_",AD$2),'Reference data SID'!$B:$N,13,FALSE)),"",VLOOKUP(CONCATENATE($A140,"_",AD$2),'Reference data SID'!$B:$N,13,FALSE))</f>
        <v/>
      </c>
      <c r="AE140" s="16" t="str">
        <f>IF(ISERROR(VLOOKUP(CONCATENATE($A140,"_",AE$2),'Reference data SID'!$B:$N,13,FALSE)),"",VLOOKUP(CONCATENATE($A140,"_",AE$2),'Reference data SID'!$B:$N,13,FALSE))</f>
        <v/>
      </c>
      <c r="AF140" s="16" t="str">
        <f>IF(ISERROR(VLOOKUP(CONCATENATE($A140,"_",AF$2),'Reference data SID'!$B:$N,13,FALSE)),"",VLOOKUP(CONCATENATE($A140,"_",AF$2),'Reference data SID'!$B:$N,13,FALSE))</f>
        <v/>
      </c>
      <c r="AG140" s="16" t="str">
        <f>IF(ISERROR(VLOOKUP(CONCATENATE($A140,"_",AG$2),'Reference data SID'!$B:$N,13,FALSE)),"",VLOOKUP(CONCATENATE($A140,"_",AG$2),'Reference data SID'!$B:$N,13,FALSE))</f>
        <v/>
      </c>
      <c r="AH140" s="16" t="str">
        <f>IF(ISERROR(VLOOKUP(CONCATENATE($A140,"_",AH$2),'Reference data SID'!$B:$N,13,FALSE)),"",VLOOKUP(CONCATENATE($A140,"_",AH$2),'Reference data SID'!$B:$N,13,FALSE))</f>
        <v/>
      </c>
      <c r="AI140" s="16" t="str">
        <f>IF(ISERROR(VLOOKUP(CONCATENATE($A140,"_",AI$2),'Reference data SID'!$B:$N,13,FALSE)),"",VLOOKUP(CONCATENATE($A140,"_",AI$2),'Reference data SID'!$B:$N,13,FALSE))</f>
        <v/>
      </c>
      <c r="AJ140" s="16" t="str">
        <f>IF(ISERROR(VLOOKUP(CONCATENATE($A140,"_",AJ$2),'Reference data SID'!$B:$N,13,FALSE)),"",VLOOKUP(CONCATENATE($A140,"_",AJ$2),'Reference data SID'!$B:$N,13,FALSE))</f>
        <v/>
      </c>
      <c r="AK140" s="16" t="str">
        <f>IF(ISERROR(VLOOKUP(CONCATENATE($A140,"_",AK$2),'Reference data SID'!$B:$N,13,FALSE)),"",VLOOKUP(CONCATENATE($A140,"_",AK$2),'Reference data SID'!$B:$N,13,FALSE))</f>
        <v/>
      </c>
      <c r="AL140" s="16" t="str">
        <f>IF(ISERROR(VLOOKUP(CONCATENATE($A140,"_",AL$2),'Reference data SID'!$B:$N,13,FALSE)),"",VLOOKUP(CONCATENATE($A140,"_",AL$2),'Reference data SID'!$B:$N,13,FALSE))</f>
        <v/>
      </c>
      <c r="AM140" s="16" t="str">
        <f>IF(ISERROR(VLOOKUP(CONCATENATE($A140,"_",AM$2),'Reference data SID'!$B:$N,13,FALSE)),"",VLOOKUP(CONCATENATE($A140,"_",AM$2),'Reference data SID'!$B:$N,13,FALSE))</f>
        <v/>
      </c>
      <c r="AN140" s="16" t="str">
        <f>IF(ISERROR(VLOOKUP(CONCATENATE($A140,"_",AN$2),'Reference data SID'!$B:$N,13,FALSE)),"",VLOOKUP(CONCATENATE($A140,"_",AN$2),'Reference data SID'!$B:$N,13,FALSE))</f>
        <v/>
      </c>
      <c r="AO140" s="16" t="str">
        <f>IF(ISERROR(VLOOKUP(CONCATENATE($A140,"_",AO$2),'Reference data SID'!$B:$N,13,FALSE)),"",VLOOKUP(CONCATENATE($A140,"_",AO$2),'Reference data SID'!$B:$N,13,FALSE))</f>
        <v/>
      </c>
      <c r="AP140" s="16" t="str">
        <f>IF(ISERROR(VLOOKUP(CONCATENATE($A140,"_",AP$2),'Reference data SID'!$B:$N,13,FALSE)),"",VLOOKUP(CONCATENATE($A140,"_",AP$2),'Reference data SID'!$B:$N,13,FALSE))</f>
        <v/>
      </c>
      <c r="AQ140" s="16" t="str">
        <f>IF(ISERROR(VLOOKUP(CONCATENATE($A140,"_",AQ$2),'Reference data SID'!$B:$N,13,FALSE)),"",VLOOKUP(CONCATENATE($A140,"_",AQ$2),'Reference data SID'!$B:$N,13,FALSE))</f>
        <v/>
      </c>
      <c r="AR140" s="16" t="str">
        <f>IF(ISERROR(VLOOKUP(CONCATENATE($A140,"_",AR$2),'Reference data SID'!$B:$N,13,FALSE)),"",VLOOKUP(CONCATENATE($A140,"_",AR$2),'Reference data SID'!$B:$N,13,FALSE))</f>
        <v/>
      </c>
      <c r="AS140" s="16" t="str">
        <f>IF(ISERROR(VLOOKUP(CONCATENATE($A140,"_",AS$2),'Reference data SID'!$B:$N,13,FALSE)),"",VLOOKUP(CONCATENATE($A140,"_",AS$2),'Reference data SID'!$B:$N,13,FALSE))</f>
        <v/>
      </c>
      <c r="AT140" s="16" t="str">
        <f>IF(ISERROR(VLOOKUP(CONCATENATE($A140,"_",AT$2),'Reference data SID'!$B:$N,13,FALSE)),"",VLOOKUP(CONCATENATE($A140,"_",AT$2),'Reference data SID'!$B:$N,13,FALSE))</f>
        <v/>
      </c>
    </row>
    <row r="141" spans="1:46" x14ac:dyDescent="0.25">
      <c r="A141">
        <v>137</v>
      </c>
      <c r="B141" s="16" t="str">
        <f>IF(ISERROR(VLOOKUP(CONCATENATE($A141,"_",B$2),'Reference data SID'!$B:$N,13,FALSE)),"",VLOOKUP(CONCATENATE($A141,"_",B$2),'Reference data SID'!$B:$N,13,FALSE))</f>
        <v/>
      </c>
      <c r="C141" s="16" t="str">
        <f>IF(ISERROR(VLOOKUP(CONCATENATE($A141,"_",C$2),'Reference data SID'!$B:$N,13,FALSE)),"",VLOOKUP(CONCATENATE($A141,"_",C$2),'Reference data SID'!$B:$N,13,FALSE))</f>
        <v/>
      </c>
      <c r="D141" s="16" t="str">
        <f>IF(ISERROR(VLOOKUP(CONCATENATE($A141,"_",D$2),'Reference data SID'!$B:$N,13,FALSE)),"",VLOOKUP(CONCATENATE($A141,"_",D$2),'Reference data SID'!$B:$N,13,FALSE))</f>
        <v/>
      </c>
      <c r="E141" s="16" t="str">
        <f>IF(ISERROR(VLOOKUP(CONCATENATE($A141,"_",E$2),'Reference data SID'!$B:$N,13,FALSE)),"",VLOOKUP(CONCATENATE($A141,"_",E$2),'Reference data SID'!$B:$N,13,FALSE))</f>
        <v/>
      </c>
      <c r="F141" s="16" t="str">
        <f>IF(ISERROR(VLOOKUP(CONCATENATE($A141,"_",F$2),'Reference data SID'!$B:$N,13,FALSE)),"",VLOOKUP(CONCATENATE($A141,"_",F$2),'Reference data SID'!$B:$N,13,FALSE))</f>
        <v/>
      </c>
      <c r="G141" s="16" t="str">
        <f>IF(ISERROR(VLOOKUP(CONCATENATE($A141,"_",G$2),'Reference data SID'!$B:$N,13,FALSE)),"",VLOOKUP(CONCATENATE($A141,"_",G$2),'Reference data SID'!$B:$N,13,FALSE))</f>
        <v/>
      </c>
      <c r="H141" s="16" t="str">
        <f>IF(ISERROR(VLOOKUP(CONCATENATE($A141,"_",H$2),'Reference data SID'!$B:$N,13,FALSE)),"",VLOOKUP(CONCATENATE($A141,"_",H$2),'Reference data SID'!$B:$N,13,FALSE))</f>
        <v/>
      </c>
      <c r="I141" s="16" t="str">
        <f>IF(ISERROR(VLOOKUP(CONCATENATE($A141,"_",I$2),'Reference data SID'!$B:$N,13,FALSE)),"",VLOOKUP(CONCATENATE($A141,"_",I$2),'Reference data SID'!$B:$N,13,FALSE))</f>
        <v/>
      </c>
      <c r="J141" s="16" t="str">
        <f>IF(ISERROR(VLOOKUP(CONCATENATE($A141,"_",J$2),'Reference data SID'!$B:$N,13,FALSE)),"",VLOOKUP(CONCATENATE($A141,"_",J$2),'Reference data SID'!$B:$N,13,FALSE))</f>
        <v/>
      </c>
      <c r="K141" s="16" t="str">
        <f>IF(ISERROR(VLOOKUP(CONCATENATE($A141,"_",K$2),'Reference data SID'!$B:$N,13,FALSE)),"",VLOOKUP(CONCATENATE($A141,"_",K$2),'Reference data SID'!$B:$N,13,FALSE))</f>
        <v/>
      </c>
      <c r="L141" s="16" t="str">
        <f>IF(ISERROR(VLOOKUP(CONCATENATE($A141,"_",L$2),'Reference data SID'!$B:$N,13,FALSE)),"",VLOOKUP(CONCATENATE($A141,"_",L$2),'Reference data SID'!$B:$N,13,FALSE))</f>
        <v/>
      </c>
      <c r="M141" s="16" t="str">
        <f>IF(ISERROR(VLOOKUP(CONCATENATE($A141,"_",M$2),'Reference data SID'!$B:$N,13,FALSE)),"",VLOOKUP(CONCATENATE($A141,"_",M$2),'Reference data SID'!$B:$N,13,FALSE))</f>
        <v/>
      </c>
      <c r="N141" s="16" t="str">
        <f>IF(ISERROR(VLOOKUP(CONCATENATE($A141,"_",N$2),'Reference data SID'!$B:$N,13,FALSE)),"",VLOOKUP(CONCATENATE($A141,"_",N$2),'Reference data SID'!$B:$N,13,FALSE))</f>
        <v/>
      </c>
      <c r="O141" s="16" t="str">
        <f>IF(ISERROR(VLOOKUP(CONCATENATE($A141,"_",O$2),'Reference data SID'!$B:$N,13,FALSE)),"",VLOOKUP(CONCATENATE($A141,"_",O$2),'Reference data SID'!$B:$N,13,FALSE))</f>
        <v/>
      </c>
      <c r="P141" s="16" t="str">
        <f>IF(ISERROR(VLOOKUP(CONCATENATE($A141,"_",P$2),'Reference data SID'!$B:$N,13,FALSE)),"",VLOOKUP(CONCATENATE($A141,"_",P$2),'Reference data SID'!$B:$N,13,FALSE))</f>
        <v/>
      </c>
      <c r="Q141" s="16" t="str">
        <f>IF(ISERROR(VLOOKUP(CONCATENATE($A141,"_",Q$2),'Reference data SID'!$B:$N,13,FALSE)),"",VLOOKUP(CONCATENATE($A141,"_",Q$2),'Reference data SID'!$B:$N,13,FALSE))</f>
        <v/>
      </c>
      <c r="R141" s="16" t="str">
        <f>IF(ISERROR(VLOOKUP(CONCATENATE($A141,"_",R$2),'Reference data SID'!$B:$N,13,FALSE)),"",VLOOKUP(CONCATENATE($A141,"_",R$2),'Reference data SID'!$B:$N,13,FALSE))</f>
        <v/>
      </c>
      <c r="S141" s="16" t="str">
        <f>IF(ISERROR(VLOOKUP(CONCATENATE($A141,"_",S$2),'Reference data SID'!$B:$N,13,FALSE)),"",VLOOKUP(CONCATENATE($A141,"_",S$2),'Reference data SID'!$B:$N,13,FALSE))</f>
        <v/>
      </c>
      <c r="T141" s="16" t="str">
        <f>IF(ISERROR(VLOOKUP(CONCATENATE($A141,"_",T$2),'Reference data SID'!$B:$N,13,FALSE)),"",VLOOKUP(CONCATENATE($A141,"_",T$2),'Reference data SID'!$B:$N,13,FALSE))</f>
        <v/>
      </c>
      <c r="U141" s="16" t="str">
        <f>IF(ISERROR(VLOOKUP(CONCATENATE($A141,"_",U$2),'Reference data SID'!$B:$N,13,FALSE)),"",VLOOKUP(CONCATENATE($A141,"_",U$2),'Reference data SID'!$B:$N,13,FALSE))</f>
        <v/>
      </c>
      <c r="V141" s="16" t="str">
        <f>IF(ISERROR(VLOOKUP(CONCATENATE($A141,"_",V$2),'Reference data SID'!$B:$N,13,FALSE)),"",VLOOKUP(CONCATENATE($A141,"_",V$2),'Reference data SID'!$B:$N,13,FALSE))</f>
        <v/>
      </c>
      <c r="W141" s="16" t="str">
        <f>IF(ISERROR(VLOOKUP(CONCATENATE($A141,"_",W$2),'Reference data SID'!$B:$N,13,FALSE)),"",VLOOKUP(CONCATENATE($A141,"_",W$2),'Reference data SID'!$B:$N,13,FALSE))</f>
        <v/>
      </c>
      <c r="X141" s="16" t="str">
        <f>IF(ISERROR(VLOOKUP(CONCATENATE($A141,"_",X$2),'Reference data SID'!$B:$N,13,FALSE)),"",VLOOKUP(CONCATENATE($A141,"_",X$2),'Reference data SID'!$B:$N,13,FALSE))</f>
        <v/>
      </c>
      <c r="Y141" s="17" t="str">
        <f>IF(ISERROR(VLOOKUP(CONCATENATE($A141,"_",Y$2),'Reference data SID'!$B:$N,13,FALSE)),"",VLOOKUP(CONCATENATE($A141,"_",Y$2),'Reference data SID'!$B:$N,13,FALSE))</f>
        <v>1882109-74-1</v>
      </c>
      <c r="Z141" s="16" t="str">
        <f>IF(ISERROR(VLOOKUP(CONCATENATE($A141,"_",Z$2),'Reference data SID'!$B:$N,13,FALSE)),"",VLOOKUP(CONCATENATE($A141,"_",Z$2),'Reference data SID'!$B:$N,13,FALSE))</f>
        <v/>
      </c>
      <c r="AA141" s="16" t="str">
        <f>IF(ISERROR(VLOOKUP(CONCATENATE($A141,"_",AA$2),'Reference data SID'!$B:$N,13,FALSE)),"",VLOOKUP(CONCATENATE($A141,"_",AA$2),'Reference data SID'!$B:$N,13,FALSE))</f>
        <v/>
      </c>
      <c r="AB141" s="16" t="str">
        <f>IF(ISERROR(VLOOKUP(CONCATENATE($A141,"_",AB$2),'Reference data SID'!$B:$N,13,FALSE)),"",VLOOKUP(CONCATENATE($A141,"_",AB$2),'Reference data SID'!$B:$N,13,FALSE))</f>
        <v/>
      </c>
      <c r="AC141" s="16" t="str">
        <f>IF(ISERROR(VLOOKUP(CONCATENATE($A141,"_",AC$2),'Reference data SID'!$B:$N,13,FALSE)),"",VLOOKUP(CONCATENATE($A141,"_",AC$2),'Reference data SID'!$B:$N,13,FALSE))</f>
        <v/>
      </c>
      <c r="AD141" s="16" t="str">
        <f>IF(ISERROR(VLOOKUP(CONCATENATE($A141,"_",AD$2),'Reference data SID'!$B:$N,13,FALSE)),"",VLOOKUP(CONCATENATE($A141,"_",AD$2),'Reference data SID'!$B:$N,13,FALSE))</f>
        <v/>
      </c>
      <c r="AE141" s="16" t="str">
        <f>IF(ISERROR(VLOOKUP(CONCATENATE($A141,"_",AE$2),'Reference data SID'!$B:$N,13,FALSE)),"",VLOOKUP(CONCATENATE($A141,"_",AE$2),'Reference data SID'!$B:$N,13,FALSE))</f>
        <v/>
      </c>
      <c r="AF141" s="16" t="str">
        <f>IF(ISERROR(VLOOKUP(CONCATENATE($A141,"_",AF$2),'Reference data SID'!$B:$N,13,FALSE)),"",VLOOKUP(CONCATENATE($A141,"_",AF$2),'Reference data SID'!$B:$N,13,FALSE))</f>
        <v/>
      </c>
      <c r="AG141" s="16" t="str">
        <f>IF(ISERROR(VLOOKUP(CONCATENATE($A141,"_",AG$2),'Reference data SID'!$B:$N,13,FALSE)),"",VLOOKUP(CONCATENATE($A141,"_",AG$2),'Reference data SID'!$B:$N,13,FALSE))</f>
        <v/>
      </c>
      <c r="AH141" s="16" t="str">
        <f>IF(ISERROR(VLOOKUP(CONCATENATE($A141,"_",AH$2),'Reference data SID'!$B:$N,13,FALSE)),"",VLOOKUP(CONCATENATE($A141,"_",AH$2),'Reference data SID'!$B:$N,13,FALSE))</f>
        <v/>
      </c>
      <c r="AI141" s="16" t="str">
        <f>IF(ISERROR(VLOOKUP(CONCATENATE($A141,"_",AI$2),'Reference data SID'!$B:$N,13,FALSE)),"",VLOOKUP(CONCATENATE($A141,"_",AI$2),'Reference data SID'!$B:$N,13,FALSE))</f>
        <v/>
      </c>
      <c r="AJ141" s="16" t="str">
        <f>IF(ISERROR(VLOOKUP(CONCATENATE($A141,"_",AJ$2),'Reference data SID'!$B:$N,13,FALSE)),"",VLOOKUP(CONCATENATE($A141,"_",AJ$2),'Reference data SID'!$B:$N,13,FALSE))</f>
        <v/>
      </c>
      <c r="AK141" s="16" t="str">
        <f>IF(ISERROR(VLOOKUP(CONCATENATE($A141,"_",AK$2),'Reference data SID'!$B:$N,13,FALSE)),"",VLOOKUP(CONCATENATE($A141,"_",AK$2),'Reference data SID'!$B:$N,13,FALSE))</f>
        <v/>
      </c>
      <c r="AL141" s="16" t="str">
        <f>IF(ISERROR(VLOOKUP(CONCATENATE($A141,"_",AL$2),'Reference data SID'!$B:$N,13,FALSE)),"",VLOOKUP(CONCATENATE($A141,"_",AL$2),'Reference data SID'!$B:$N,13,FALSE))</f>
        <v/>
      </c>
      <c r="AM141" s="16" t="str">
        <f>IF(ISERROR(VLOOKUP(CONCATENATE($A141,"_",AM$2),'Reference data SID'!$B:$N,13,FALSE)),"",VLOOKUP(CONCATENATE($A141,"_",AM$2),'Reference data SID'!$B:$N,13,FALSE))</f>
        <v/>
      </c>
      <c r="AN141" s="16" t="str">
        <f>IF(ISERROR(VLOOKUP(CONCATENATE($A141,"_",AN$2),'Reference data SID'!$B:$N,13,FALSE)),"",VLOOKUP(CONCATENATE($A141,"_",AN$2),'Reference data SID'!$B:$N,13,FALSE))</f>
        <v/>
      </c>
      <c r="AO141" s="16" t="str">
        <f>IF(ISERROR(VLOOKUP(CONCATENATE($A141,"_",AO$2),'Reference data SID'!$B:$N,13,FALSE)),"",VLOOKUP(CONCATENATE($A141,"_",AO$2),'Reference data SID'!$B:$N,13,FALSE))</f>
        <v/>
      </c>
      <c r="AP141" s="16" t="str">
        <f>IF(ISERROR(VLOOKUP(CONCATENATE($A141,"_",AP$2),'Reference data SID'!$B:$N,13,FALSE)),"",VLOOKUP(CONCATENATE($A141,"_",AP$2),'Reference data SID'!$B:$N,13,FALSE))</f>
        <v/>
      </c>
      <c r="AQ141" s="16" t="str">
        <f>IF(ISERROR(VLOOKUP(CONCATENATE($A141,"_",AQ$2),'Reference data SID'!$B:$N,13,FALSE)),"",VLOOKUP(CONCATENATE($A141,"_",AQ$2),'Reference data SID'!$B:$N,13,FALSE))</f>
        <v/>
      </c>
      <c r="AR141" s="16" t="str">
        <f>IF(ISERROR(VLOOKUP(CONCATENATE($A141,"_",AR$2),'Reference data SID'!$B:$N,13,FALSE)),"",VLOOKUP(CONCATENATE($A141,"_",AR$2),'Reference data SID'!$B:$N,13,FALSE))</f>
        <v/>
      </c>
      <c r="AS141" s="16" t="str">
        <f>IF(ISERROR(VLOOKUP(CONCATENATE($A141,"_",AS$2),'Reference data SID'!$B:$N,13,FALSE)),"",VLOOKUP(CONCATENATE($A141,"_",AS$2),'Reference data SID'!$B:$N,13,FALSE))</f>
        <v/>
      </c>
      <c r="AT141" s="16" t="str">
        <f>IF(ISERROR(VLOOKUP(CONCATENATE($A141,"_",AT$2),'Reference data SID'!$B:$N,13,FALSE)),"",VLOOKUP(CONCATENATE($A141,"_",AT$2),'Reference data SID'!$B:$N,13,FALSE))</f>
        <v/>
      </c>
    </row>
    <row r="142" spans="1:46" x14ac:dyDescent="0.25">
      <c r="A142">
        <v>138</v>
      </c>
      <c r="B142" s="16" t="str">
        <f>IF(ISERROR(VLOOKUP(CONCATENATE($A142,"_",B$2),'Reference data SID'!$B:$N,13,FALSE)),"",VLOOKUP(CONCATENATE($A142,"_",B$2),'Reference data SID'!$B:$N,13,FALSE))</f>
        <v/>
      </c>
      <c r="C142" s="16" t="str">
        <f>IF(ISERROR(VLOOKUP(CONCATENATE($A142,"_",C$2),'Reference data SID'!$B:$N,13,FALSE)),"",VLOOKUP(CONCATENATE($A142,"_",C$2),'Reference data SID'!$B:$N,13,FALSE))</f>
        <v/>
      </c>
      <c r="D142" s="16" t="str">
        <f>IF(ISERROR(VLOOKUP(CONCATENATE($A142,"_",D$2),'Reference data SID'!$B:$N,13,FALSE)),"",VLOOKUP(CONCATENATE($A142,"_",D$2),'Reference data SID'!$B:$N,13,FALSE))</f>
        <v/>
      </c>
      <c r="E142" s="16" t="str">
        <f>IF(ISERROR(VLOOKUP(CONCATENATE($A142,"_",E$2),'Reference data SID'!$B:$N,13,FALSE)),"",VLOOKUP(CONCATENATE($A142,"_",E$2),'Reference data SID'!$B:$N,13,FALSE))</f>
        <v/>
      </c>
      <c r="F142" s="16" t="str">
        <f>IF(ISERROR(VLOOKUP(CONCATENATE($A142,"_",F$2),'Reference data SID'!$B:$N,13,FALSE)),"",VLOOKUP(CONCATENATE($A142,"_",F$2),'Reference data SID'!$B:$N,13,FALSE))</f>
        <v/>
      </c>
      <c r="G142" s="16" t="str">
        <f>IF(ISERROR(VLOOKUP(CONCATENATE($A142,"_",G$2),'Reference data SID'!$B:$N,13,FALSE)),"",VLOOKUP(CONCATENATE($A142,"_",G$2),'Reference data SID'!$B:$N,13,FALSE))</f>
        <v/>
      </c>
      <c r="H142" s="16" t="str">
        <f>IF(ISERROR(VLOOKUP(CONCATENATE($A142,"_",H$2),'Reference data SID'!$B:$N,13,FALSE)),"",VLOOKUP(CONCATENATE($A142,"_",H$2),'Reference data SID'!$B:$N,13,FALSE))</f>
        <v/>
      </c>
      <c r="I142" s="16" t="str">
        <f>IF(ISERROR(VLOOKUP(CONCATENATE($A142,"_",I$2),'Reference data SID'!$B:$N,13,FALSE)),"",VLOOKUP(CONCATENATE($A142,"_",I$2),'Reference data SID'!$B:$N,13,FALSE))</f>
        <v/>
      </c>
      <c r="J142" s="16" t="str">
        <f>IF(ISERROR(VLOOKUP(CONCATENATE($A142,"_",J$2),'Reference data SID'!$B:$N,13,FALSE)),"",VLOOKUP(CONCATENATE($A142,"_",J$2),'Reference data SID'!$B:$N,13,FALSE))</f>
        <v/>
      </c>
      <c r="K142" s="16" t="str">
        <f>IF(ISERROR(VLOOKUP(CONCATENATE($A142,"_",K$2),'Reference data SID'!$B:$N,13,FALSE)),"",VLOOKUP(CONCATENATE($A142,"_",K$2),'Reference data SID'!$B:$N,13,FALSE))</f>
        <v/>
      </c>
      <c r="L142" s="16" t="str">
        <f>IF(ISERROR(VLOOKUP(CONCATENATE($A142,"_",L$2),'Reference data SID'!$B:$N,13,FALSE)),"",VLOOKUP(CONCATENATE($A142,"_",L$2),'Reference data SID'!$B:$N,13,FALSE))</f>
        <v/>
      </c>
      <c r="M142" s="16" t="str">
        <f>IF(ISERROR(VLOOKUP(CONCATENATE($A142,"_",M$2),'Reference data SID'!$B:$N,13,FALSE)),"",VLOOKUP(CONCATENATE($A142,"_",M$2),'Reference data SID'!$B:$N,13,FALSE))</f>
        <v/>
      </c>
      <c r="N142" s="16" t="str">
        <f>IF(ISERROR(VLOOKUP(CONCATENATE($A142,"_",N$2),'Reference data SID'!$B:$N,13,FALSE)),"",VLOOKUP(CONCATENATE($A142,"_",N$2),'Reference data SID'!$B:$N,13,FALSE))</f>
        <v/>
      </c>
      <c r="O142" s="16" t="str">
        <f>IF(ISERROR(VLOOKUP(CONCATENATE($A142,"_",O$2),'Reference data SID'!$B:$N,13,FALSE)),"",VLOOKUP(CONCATENATE($A142,"_",O$2),'Reference data SID'!$B:$N,13,FALSE))</f>
        <v/>
      </c>
      <c r="P142" s="16" t="str">
        <f>IF(ISERROR(VLOOKUP(CONCATENATE($A142,"_",P$2),'Reference data SID'!$B:$N,13,FALSE)),"",VLOOKUP(CONCATENATE($A142,"_",P$2),'Reference data SID'!$B:$N,13,FALSE))</f>
        <v/>
      </c>
      <c r="Q142" s="16" t="str">
        <f>IF(ISERROR(VLOOKUP(CONCATENATE($A142,"_",Q$2),'Reference data SID'!$B:$N,13,FALSE)),"",VLOOKUP(CONCATENATE($A142,"_",Q$2),'Reference data SID'!$B:$N,13,FALSE))</f>
        <v/>
      </c>
      <c r="R142" s="16" t="str">
        <f>IF(ISERROR(VLOOKUP(CONCATENATE($A142,"_",R$2),'Reference data SID'!$B:$N,13,FALSE)),"",VLOOKUP(CONCATENATE($A142,"_",R$2),'Reference data SID'!$B:$N,13,FALSE))</f>
        <v/>
      </c>
      <c r="S142" s="16" t="str">
        <f>IF(ISERROR(VLOOKUP(CONCATENATE($A142,"_",S$2),'Reference data SID'!$B:$N,13,FALSE)),"",VLOOKUP(CONCATENATE($A142,"_",S$2),'Reference data SID'!$B:$N,13,FALSE))</f>
        <v/>
      </c>
      <c r="T142" s="16" t="str">
        <f>IF(ISERROR(VLOOKUP(CONCATENATE($A142,"_",T$2),'Reference data SID'!$B:$N,13,FALSE)),"",VLOOKUP(CONCATENATE($A142,"_",T$2),'Reference data SID'!$B:$N,13,FALSE))</f>
        <v/>
      </c>
      <c r="U142" s="16" t="str">
        <f>IF(ISERROR(VLOOKUP(CONCATENATE($A142,"_",U$2),'Reference data SID'!$B:$N,13,FALSE)),"",VLOOKUP(CONCATENATE($A142,"_",U$2),'Reference data SID'!$B:$N,13,FALSE))</f>
        <v/>
      </c>
      <c r="V142" s="16" t="str">
        <f>IF(ISERROR(VLOOKUP(CONCATENATE($A142,"_",V$2),'Reference data SID'!$B:$N,13,FALSE)),"",VLOOKUP(CONCATENATE($A142,"_",V$2),'Reference data SID'!$B:$N,13,FALSE))</f>
        <v/>
      </c>
      <c r="W142" s="16" t="str">
        <f>IF(ISERROR(VLOOKUP(CONCATENATE($A142,"_",W$2),'Reference data SID'!$B:$N,13,FALSE)),"",VLOOKUP(CONCATENATE($A142,"_",W$2),'Reference data SID'!$B:$N,13,FALSE))</f>
        <v/>
      </c>
      <c r="X142" s="16" t="str">
        <f>IF(ISERROR(VLOOKUP(CONCATENATE($A142,"_",X$2),'Reference data SID'!$B:$N,13,FALSE)),"",VLOOKUP(CONCATENATE($A142,"_",X$2),'Reference data SID'!$B:$N,13,FALSE))</f>
        <v/>
      </c>
      <c r="Y142" s="17" t="str">
        <f>IF(ISERROR(VLOOKUP(CONCATENATE($A142,"_",Y$2),'Reference data SID'!$B:$N,13,FALSE)),"",VLOOKUP(CONCATENATE($A142,"_",Y$2),'Reference data SID'!$B:$N,13,FALSE))</f>
        <v>1882109-75-2</v>
      </c>
      <c r="Z142" s="16" t="str">
        <f>IF(ISERROR(VLOOKUP(CONCATENATE($A142,"_",Z$2),'Reference data SID'!$B:$N,13,FALSE)),"",VLOOKUP(CONCATENATE($A142,"_",Z$2),'Reference data SID'!$B:$N,13,FALSE))</f>
        <v/>
      </c>
      <c r="AA142" s="16" t="str">
        <f>IF(ISERROR(VLOOKUP(CONCATENATE($A142,"_",AA$2),'Reference data SID'!$B:$N,13,FALSE)),"",VLOOKUP(CONCATENATE($A142,"_",AA$2),'Reference data SID'!$B:$N,13,FALSE))</f>
        <v/>
      </c>
      <c r="AB142" s="16" t="str">
        <f>IF(ISERROR(VLOOKUP(CONCATENATE($A142,"_",AB$2),'Reference data SID'!$B:$N,13,FALSE)),"",VLOOKUP(CONCATENATE($A142,"_",AB$2),'Reference data SID'!$B:$N,13,FALSE))</f>
        <v/>
      </c>
      <c r="AC142" s="16" t="str">
        <f>IF(ISERROR(VLOOKUP(CONCATENATE($A142,"_",AC$2),'Reference data SID'!$B:$N,13,FALSE)),"",VLOOKUP(CONCATENATE($A142,"_",AC$2),'Reference data SID'!$B:$N,13,FALSE))</f>
        <v/>
      </c>
      <c r="AD142" s="16" t="str">
        <f>IF(ISERROR(VLOOKUP(CONCATENATE($A142,"_",AD$2),'Reference data SID'!$B:$N,13,FALSE)),"",VLOOKUP(CONCATENATE($A142,"_",AD$2),'Reference data SID'!$B:$N,13,FALSE))</f>
        <v/>
      </c>
      <c r="AE142" s="16" t="str">
        <f>IF(ISERROR(VLOOKUP(CONCATENATE($A142,"_",AE$2),'Reference data SID'!$B:$N,13,FALSE)),"",VLOOKUP(CONCATENATE($A142,"_",AE$2),'Reference data SID'!$B:$N,13,FALSE))</f>
        <v/>
      </c>
      <c r="AF142" s="16" t="str">
        <f>IF(ISERROR(VLOOKUP(CONCATENATE($A142,"_",AF$2),'Reference data SID'!$B:$N,13,FALSE)),"",VLOOKUP(CONCATENATE($A142,"_",AF$2),'Reference data SID'!$B:$N,13,FALSE))</f>
        <v/>
      </c>
      <c r="AG142" s="16" t="str">
        <f>IF(ISERROR(VLOOKUP(CONCATENATE($A142,"_",AG$2),'Reference data SID'!$B:$N,13,FALSE)),"",VLOOKUP(CONCATENATE($A142,"_",AG$2),'Reference data SID'!$B:$N,13,FALSE))</f>
        <v/>
      </c>
      <c r="AH142" s="16" t="str">
        <f>IF(ISERROR(VLOOKUP(CONCATENATE($A142,"_",AH$2),'Reference data SID'!$B:$N,13,FALSE)),"",VLOOKUP(CONCATENATE($A142,"_",AH$2),'Reference data SID'!$B:$N,13,FALSE))</f>
        <v/>
      </c>
      <c r="AI142" s="16" t="str">
        <f>IF(ISERROR(VLOOKUP(CONCATENATE($A142,"_",AI$2),'Reference data SID'!$B:$N,13,FALSE)),"",VLOOKUP(CONCATENATE($A142,"_",AI$2),'Reference data SID'!$B:$N,13,FALSE))</f>
        <v/>
      </c>
      <c r="AJ142" s="16" t="str">
        <f>IF(ISERROR(VLOOKUP(CONCATENATE($A142,"_",AJ$2),'Reference data SID'!$B:$N,13,FALSE)),"",VLOOKUP(CONCATENATE($A142,"_",AJ$2),'Reference data SID'!$B:$N,13,FALSE))</f>
        <v/>
      </c>
      <c r="AK142" s="16" t="str">
        <f>IF(ISERROR(VLOOKUP(CONCATENATE($A142,"_",AK$2),'Reference data SID'!$B:$N,13,FALSE)),"",VLOOKUP(CONCATENATE($A142,"_",AK$2),'Reference data SID'!$B:$N,13,FALSE))</f>
        <v/>
      </c>
      <c r="AL142" s="16" t="str">
        <f>IF(ISERROR(VLOOKUP(CONCATENATE($A142,"_",AL$2),'Reference data SID'!$B:$N,13,FALSE)),"",VLOOKUP(CONCATENATE($A142,"_",AL$2),'Reference data SID'!$B:$N,13,FALSE))</f>
        <v/>
      </c>
      <c r="AM142" s="16" t="str">
        <f>IF(ISERROR(VLOOKUP(CONCATENATE($A142,"_",AM$2),'Reference data SID'!$B:$N,13,FALSE)),"",VLOOKUP(CONCATENATE($A142,"_",AM$2),'Reference data SID'!$B:$N,13,FALSE))</f>
        <v/>
      </c>
      <c r="AN142" s="16" t="str">
        <f>IF(ISERROR(VLOOKUP(CONCATENATE($A142,"_",AN$2),'Reference data SID'!$B:$N,13,FALSE)),"",VLOOKUP(CONCATENATE($A142,"_",AN$2),'Reference data SID'!$B:$N,13,FALSE))</f>
        <v/>
      </c>
      <c r="AO142" s="16" t="str">
        <f>IF(ISERROR(VLOOKUP(CONCATENATE($A142,"_",AO$2),'Reference data SID'!$B:$N,13,FALSE)),"",VLOOKUP(CONCATENATE($A142,"_",AO$2),'Reference data SID'!$B:$N,13,FALSE))</f>
        <v/>
      </c>
      <c r="AP142" s="16" t="str">
        <f>IF(ISERROR(VLOOKUP(CONCATENATE($A142,"_",AP$2),'Reference data SID'!$B:$N,13,FALSE)),"",VLOOKUP(CONCATENATE($A142,"_",AP$2),'Reference data SID'!$B:$N,13,FALSE))</f>
        <v/>
      </c>
      <c r="AQ142" s="16" t="str">
        <f>IF(ISERROR(VLOOKUP(CONCATENATE($A142,"_",AQ$2),'Reference data SID'!$B:$N,13,FALSE)),"",VLOOKUP(CONCATENATE($A142,"_",AQ$2),'Reference data SID'!$B:$N,13,FALSE))</f>
        <v/>
      </c>
      <c r="AR142" s="16" t="str">
        <f>IF(ISERROR(VLOOKUP(CONCATENATE($A142,"_",AR$2),'Reference data SID'!$B:$N,13,FALSE)),"",VLOOKUP(CONCATENATE($A142,"_",AR$2),'Reference data SID'!$B:$N,13,FALSE))</f>
        <v/>
      </c>
      <c r="AS142" s="16" t="str">
        <f>IF(ISERROR(VLOOKUP(CONCATENATE($A142,"_",AS$2),'Reference data SID'!$B:$N,13,FALSE)),"",VLOOKUP(CONCATENATE($A142,"_",AS$2),'Reference data SID'!$B:$N,13,FALSE))</f>
        <v/>
      </c>
      <c r="AT142" s="16" t="str">
        <f>IF(ISERROR(VLOOKUP(CONCATENATE($A142,"_",AT$2),'Reference data SID'!$B:$N,13,FALSE)),"",VLOOKUP(CONCATENATE($A142,"_",AT$2),'Reference data SID'!$B:$N,13,FALSE))</f>
        <v/>
      </c>
    </row>
    <row r="143" spans="1:46" x14ac:dyDescent="0.25">
      <c r="A143">
        <v>139</v>
      </c>
      <c r="B143" s="16" t="str">
        <f>IF(ISERROR(VLOOKUP(CONCATENATE($A143,"_",B$2),'Reference data SID'!$B:$N,13,FALSE)),"",VLOOKUP(CONCATENATE($A143,"_",B$2),'Reference data SID'!$B:$N,13,FALSE))</f>
        <v/>
      </c>
      <c r="C143" s="16" t="str">
        <f>IF(ISERROR(VLOOKUP(CONCATENATE($A143,"_",C$2),'Reference data SID'!$B:$N,13,FALSE)),"",VLOOKUP(CONCATENATE($A143,"_",C$2),'Reference data SID'!$B:$N,13,FALSE))</f>
        <v/>
      </c>
      <c r="D143" s="16" t="str">
        <f>IF(ISERROR(VLOOKUP(CONCATENATE($A143,"_",D$2),'Reference data SID'!$B:$N,13,FALSE)),"",VLOOKUP(CONCATENATE($A143,"_",D$2),'Reference data SID'!$B:$N,13,FALSE))</f>
        <v/>
      </c>
      <c r="E143" s="16" t="str">
        <f>IF(ISERROR(VLOOKUP(CONCATENATE($A143,"_",E$2),'Reference data SID'!$B:$N,13,FALSE)),"",VLOOKUP(CONCATENATE($A143,"_",E$2),'Reference data SID'!$B:$N,13,FALSE))</f>
        <v/>
      </c>
      <c r="F143" s="16" t="str">
        <f>IF(ISERROR(VLOOKUP(CONCATENATE($A143,"_",F$2),'Reference data SID'!$B:$N,13,FALSE)),"",VLOOKUP(CONCATENATE($A143,"_",F$2),'Reference data SID'!$B:$N,13,FALSE))</f>
        <v/>
      </c>
      <c r="G143" s="16" t="str">
        <f>IF(ISERROR(VLOOKUP(CONCATENATE($A143,"_",G$2),'Reference data SID'!$B:$N,13,FALSE)),"",VLOOKUP(CONCATENATE($A143,"_",G$2),'Reference data SID'!$B:$N,13,FALSE))</f>
        <v/>
      </c>
      <c r="H143" s="16" t="str">
        <f>IF(ISERROR(VLOOKUP(CONCATENATE($A143,"_",H$2),'Reference data SID'!$B:$N,13,FALSE)),"",VLOOKUP(CONCATENATE($A143,"_",H$2),'Reference data SID'!$B:$N,13,FALSE))</f>
        <v/>
      </c>
      <c r="I143" s="16" t="str">
        <f>IF(ISERROR(VLOOKUP(CONCATENATE($A143,"_",I$2),'Reference data SID'!$B:$N,13,FALSE)),"",VLOOKUP(CONCATENATE($A143,"_",I$2),'Reference data SID'!$B:$N,13,FALSE))</f>
        <v/>
      </c>
      <c r="J143" s="16" t="str">
        <f>IF(ISERROR(VLOOKUP(CONCATENATE($A143,"_",J$2),'Reference data SID'!$B:$N,13,FALSE)),"",VLOOKUP(CONCATENATE($A143,"_",J$2),'Reference data SID'!$B:$N,13,FALSE))</f>
        <v/>
      </c>
      <c r="K143" s="16" t="str">
        <f>IF(ISERROR(VLOOKUP(CONCATENATE($A143,"_",K$2),'Reference data SID'!$B:$N,13,FALSE)),"",VLOOKUP(CONCATENATE($A143,"_",K$2),'Reference data SID'!$B:$N,13,FALSE))</f>
        <v/>
      </c>
      <c r="L143" s="16" t="str">
        <f>IF(ISERROR(VLOOKUP(CONCATENATE($A143,"_",L$2),'Reference data SID'!$B:$N,13,FALSE)),"",VLOOKUP(CONCATENATE($A143,"_",L$2),'Reference data SID'!$B:$N,13,FALSE))</f>
        <v/>
      </c>
      <c r="M143" s="16" t="str">
        <f>IF(ISERROR(VLOOKUP(CONCATENATE($A143,"_",M$2),'Reference data SID'!$B:$N,13,FALSE)),"",VLOOKUP(CONCATENATE($A143,"_",M$2),'Reference data SID'!$B:$N,13,FALSE))</f>
        <v/>
      </c>
      <c r="N143" s="16" t="str">
        <f>IF(ISERROR(VLOOKUP(CONCATENATE($A143,"_",N$2),'Reference data SID'!$B:$N,13,FALSE)),"",VLOOKUP(CONCATENATE($A143,"_",N$2),'Reference data SID'!$B:$N,13,FALSE))</f>
        <v/>
      </c>
      <c r="O143" s="16" t="str">
        <f>IF(ISERROR(VLOOKUP(CONCATENATE($A143,"_",O$2),'Reference data SID'!$B:$N,13,FALSE)),"",VLOOKUP(CONCATENATE($A143,"_",O$2),'Reference data SID'!$B:$N,13,FALSE))</f>
        <v/>
      </c>
      <c r="P143" s="16" t="str">
        <f>IF(ISERROR(VLOOKUP(CONCATENATE($A143,"_",P$2),'Reference data SID'!$B:$N,13,FALSE)),"",VLOOKUP(CONCATENATE($A143,"_",P$2),'Reference data SID'!$B:$N,13,FALSE))</f>
        <v/>
      </c>
      <c r="Q143" s="16" t="str">
        <f>IF(ISERROR(VLOOKUP(CONCATENATE($A143,"_",Q$2),'Reference data SID'!$B:$N,13,FALSE)),"",VLOOKUP(CONCATENATE($A143,"_",Q$2),'Reference data SID'!$B:$N,13,FALSE))</f>
        <v/>
      </c>
      <c r="R143" s="16" t="str">
        <f>IF(ISERROR(VLOOKUP(CONCATENATE($A143,"_",R$2),'Reference data SID'!$B:$N,13,FALSE)),"",VLOOKUP(CONCATENATE($A143,"_",R$2),'Reference data SID'!$B:$N,13,FALSE))</f>
        <v/>
      </c>
      <c r="S143" s="16" t="str">
        <f>IF(ISERROR(VLOOKUP(CONCATENATE($A143,"_",S$2),'Reference data SID'!$B:$N,13,FALSE)),"",VLOOKUP(CONCATENATE($A143,"_",S$2),'Reference data SID'!$B:$N,13,FALSE))</f>
        <v/>
      </c>
      <c r="T143" s="16" t="str">
        <f>IF(ISERROR(VLOOKUP(CONCATENATE($A143,"_",T$2),'Reference data SID'!$B:$N,13,FALSE)),"",VLOOKUP(CONCATENATE($A143,"_",T$2),'Reference data SID'!$B:$N,13,FALSE))</f>
        <v/>
      </c>
      <c r="U143" s="16" t="str">
        <f>IF(ISERROR(VLOOKUP(CONCATENATE($A143,"_",U$2),'Reference data SID'!$B:$N,13,FALSE)),"",VLOOKUP(CONCATENATE($A143,"_",U$2),'Reference data SID'!$B:$N,13,FALSE))</f>
        <v/>
      </c>
      <c r="V143" s="16" t="str">
        <f>IF(ISERROR(VLOOKUP(CONCATENATE($A143,"_",V$2),'Reference data SID'!$B:$N,13,FALSE)),"",VLOOKUP(CONCATENATE($A143,"_",V$2),'Reference data SID'!$B:$N,13,FALSE))</f>
        <v/>
      </c>
      <c r="W143" s="16" t="str">
        <f>IF(ISERROR(VLOOKUP(CONCATENATE($A143,"_",W$2),'Reference data SID'!$B:$N,13,FALSE)),"",VLOOKUP(CONCATENATE($A143,"_",W$2),'Reference data SID'!$B:$N,13,FALSE))</f>
        <v/>
      </c>
      <c r="X143" s="16" t="str">
        <f>IF(ISERROR(VLOOKUP(CONCATENATE($A143,"_",X$2),'Reference data SID'!$B:$N,13,FALSE)),"",VLOOKUP(CONCATENATE($A143,"_",X$2),'Reference data SID'!$B:$N,13,FALSE))</f>
        <v/>
      </c>
      <c r="Y143" s="17" t="str">
        <f>IF(ISERROR(VLOOKUP(CONCATENATE($A143,"_",Y$2),'Reference data SID'!$B:$N,13,FALSE)),"",VLOOKUP(CONCATENATE($A143,"_",Y$2),'Reference data SID'!$B:$N,13,FALSE))</f>
        <v>1882109-76-3</v>
      </c>
      <c r="Z143" s="16" t="str">
        <f>IF(ISERROR(VLOOKUP(CONCATENATE($A143,"_",Z$2),'Reference data SID'!$B:$N,13,FALSE)),"",VLOOKUP(CONCATENATE($A143,"_",Z$2),'Reference data SID'!$B:$N,13,FALSE))</f>
        <v/>
      </c>
      <c r="AA143" s="16" t="str">
        <f>IF(ISERROR(VLOOKUP(CONCATENATE($A143,"_",AA$2),'Reference data SID'!$B:$N,13,FALSE)),"",VLOOKUP(CONCATENATE($A143,"_",AA$2),'Reference data SID'!$B:$N,13,FALSE))</f>
        <v/>
      </c>
      <c r="AB143" s="16" t="str">
        <f>IF(ISERROR(VLOOKUP(CONCATENATE($A143,"_",AB$2),'Reference data SID'!$B:$N,13,FALSE)),"",VLOOKUP(CONCATENATE($A143,"_",AB$2),'Reference data SID'!$B:$N,13,FALSE))</f>
        <v/>
      </c>
      <c r="AC143" s="16" t="str">
        <f>IF(ISERROR(VLOOKUP(CONCATENATE($A143,"_",AC$2),'Reference data SID'!$B:$N,13,FALSE)),"",VLOOKUP(CONCATENATE($A143,"_",AC$2),'Reference data SID'!$B:$N,13,FALSE))</f>
        <v/>
      </c>
      <c r="AD143" s="16" t="str">
        <f>IF(ISERROR(VLOOKUP(CONCATENATE($A143,"_",AD$2),'Reference data SID'!$B:$N,13,FALSE)),"",VLOOKUP(CONCATENATE($A143,"_",AD$2),'Reference data SID'!$B:$N,13,FALSE))</f>
        <v/>
      </c>
      <c r="AE143" s="16" t="str">
        <f>IF(ISERROR(VLOOKUP(CONCATENATE($A143,"_",AE$2),'Reference data SID'!$B:$N,13,FALSE)),"",VLOOKUP(CONCATENATE($A143,"_",AE$2),'Reference data SID'!$B:$N,13,FALSE))</f>
        <v/>
      </c>
      <c r="AF143" s="16" t="str">
        <f>IF(ISERROR(VLOOKUP(CONCATENATE($A143,"_",AF$2),'Reference data SID'!$B:$N,13,FALSE)),"",VLOOKUP(CONCATENATE($A143,"_",AF$2),'Reference data SID'!$B:$N,13,FALSE))</f>
        <v/>
      </c>
      <c r="AG143" s="16" t="str">
        <f>IF(ISERROR(VLOOKUP(CONCATENATE($A143,"_",AG$2),'Reference data SID'!$B:$N,13,FALSE)),"",VLOOKUP(CONCATENATE($A143,"_",AG$2),'Reference data SID'!$B:$N,13,FALSE))</f>
        <v/>
      </c>
      <c r="AH143" s="16" t="str">
        <f>IF(ISERROR(VLOOKUP(CONCATENATE($A143,"_",AH$2),'Reference data SID'!$B:$N,13,FALSE)),"",VLOOKUP(CONCATENATE($A143,"_",AH$2),'Reference data SID'!$B:$N,13,FALSE))</f>
        <v/>
      </c>
      <c r="AI143" s="16" t="str">
        <f>IF(ISERROR(VLOOKUP(CONCATENATE($A143,"_",AI$2),'Reference data SID'!$B:$N,13,FALSE)),"",VLOOKUP(CONCATENATE($A143,"_",AI$2),'Reference data SID'!$B:$N,13,FALSE))</f>
        <v/>
      </c>
      <c r="AJ143" s="16" t="str">
        <f>IF(ISERROR(VLOOKUP(CONCATENATE($A143,"_",AJ$2),'Reference data SID'!$B:$N,13,FALSE)),"",VLOOKUP(CONCATENATE($A143,"_",AJ$2),'Reference data SID'!$B:$N,13,FALSE))</f>
        <v/>
      </c>
      <c r="AK143" s="16" t="str">
        <f>IF(ISERROR(VLOOKUP(CONCATENATE($A143,"_",AK$2),'Reference data SID'!$B:$N,13,FALSE)),"",VLOOKUP(CONCATENATE($A143,"_",AK$2),'Reference data SID'!$B:$N,13,FALSE))</f>
        <v/>
      </c>
      <c r="AL143" s="16" t="str">
        <f>IF(ISERROR(VLOOKUP(CONCATENATE($A143,"_",AL$2),'Reference data SID'!$B:$N,13,FALSE)),"",VLOOKUP(CONCATENATE($A143,"_",AL$2),'Reference data SID'!$B:$N,13,FALSE))</f>
        <v/>
      </c>
      <c r="AM143" s="16" t="str">
        <f>IF(ISERROR(VLOOKUP(CONCATENATE($A143,"_",AM$2),'Reference data SID'!$B:$N,13,FALSE)),"",VLOOKUP(CONCATENATE($A143,"_",AM$2),'Reference data SID'!$B:$N,13,FALSE))</f>
        <v/>
      </c>
      <c r="AN143" s="16" t="str">
        <f>IF(ISERROR(VLOOKUP(CONCATENATE($A143,"_",AN$2),'Reference data SID'!$B:$N,13,FALSE)),"",VLOOKUP(CONCATENATE($A143,"_",AN$2),'Reference data SID'!$B:$N,13,FALSE))</f>
        <v/>
      </c>
      <c r="AO143" s="16" t="str">
        <f>IF(ISERROR(VLOOKUP(CONCATENATE($A143,"_",AO$2),'Reference data SID'!$B:$N,13,FALSE)),"",VLOOKUP(CONCATENATE($A143,"_",AO$2),'Reference data SID'!$B:$N,13,FALSE))</f>
        <v/>
      </c>
      <c r="AP143" s="16" t="str">
        <f>IF(ISERROR(VLOOKUP(CONCATENATE($A143,"_",AP$2),'Reference data SID'!$B:$N,13,FALSE)),"",VLOOKUP(CONCATENATE($A143,"_",AP$2),'Reference data SID'!$B:$N,13,FALSE))</f>
        <v/>
      </c>
      <c r="AQ143" s="16" t="str">
        <f>IF(ISERROR(VLOOKUP(CONCATENATE($A143,"_",AQ$2),'Reference data SID'!$B:$N,13,FALSE)),"",VLOOKUP(CONCATENATE($A143,"_",AQ$2),'Reference data SID'!$B:$N,13,FALSE))</f>
        <v/>
      </c>
      <c r="AR143" s="16" t="str">
        <f>IF(ISERROR(VLOOKUP(CONCATENATE($A143,"_",AR$2),'Reference data SID'!$B:$N,13,FALSE)),"",VLOOKUP(CONCATENATE($A143,"_",AR$2),'Reference data SID'!$B:$N,13,FALSE))</f>
        <v/>
      </c>
      <c r="AS143" s="16" t="str">
        <f>IF(ISERROR(VLOOKUP(CONCATENATE($A143,"_",AS$2),'Reference data SID'!$B:$N,13,FALSE)),"",VLOOKUP(CONCATENATE($A143,"_",AS$2),'Reference data SID'!$B:$N,13,FALSE))</f>
        <v/>
      </c>
      <c r="AT143" s="16" t="str">
        <f>IF(ISERROR(VLOOKUP(CONCATENATE($A143,"_",AT$2),'Reference data SID'!$B:$N,13,FALSE)),"",VLOOKUP(CONCATENATE($A143,"_",AT$2),'Reference data SID'!$B:$N,13,FALSE))</f>
        <v/>
      </c>
    </row>
    <row r="144" spans="1:46" x14ac:dyDescent="0.25">
      <c r="A144">
        <v>140</v>
      </c>
      <c r="B144" s="16" t="str">
        <f>IF(ISERROR(VLOOKUP(CONCATENATE($A144,"_",B$2),'Reference data SID'!$B:$N,13,FALSE)),"",VLOOKUP(CONCATENATE($A144,"_",B$2),'Reference data SID'!$B:$N,13,FALSE))</f>
        <v/>
      </c>
      <c r="C144" s="16" t="str">
        <f>IF(ISERROR(VLOOKUP(CONCATENATE($A144,"_",C$2),'Reference data SID'!$B:$N,13,FALSE)),"",VLOOKUP(CONCATENATE($A144,"_",C$2),'Reference data SID'!$B:$N,13,FALSE))</f>
        <v/>
      </c>
      <c r="D144" s="16" t="str">
        <f>IF(ISERROR(VLOOKUP(CONCATENATE($A144,"_",D$2),'Reference data SID'!$B:$N,13,FALSE)),"",VLOOKUP(CONCATENATE($A144,"_",D$2),'Reference data SID'!$B:$N,13,FALSE))</f>
        <v/>
      </c>
      <c r="E144" s="16" t="str">
        <f>IF(ISERROR(VLOOKUP(CONCATENATE($A144,"_",E$2),'Reference data SID'!$B:$N,13,FALSE)),"",VLOOKUP(CONCATENATE($A144,"_",E$2),'Reference data SID'!$B:$N,13,FALSE))</f>
        <v/>
      </c>
      <c r="F144" s="16" t="str">
        <f>IF(ISERROR(VLOOKUP(CONCATENATE($A144,"_",F$2),'Reference data SID'!$B:$N,13,FALSE)),"",VLOOKUP(CONCATENATE($A144,"_",F$2),'Reference data SID'!$B:$N,13,FALSE))</f>
        <v/>
      </c>
      <c r="G144" s="16" t="str">
        <f>IF(ISERROR(VLOOKUP(CONCATENATE($A144,"_",G$2),'Reference data SID'!$B:$N,13,FALSE)),"",VLOOKUP(CONCATENATE($A144,"_",G$2),'Reference data SID'!$B:$N,13,FALSE))</f>
        <v/>
      </c>
      <c r="H144" s="16" t="str">
        <f>IF(ISERROR(VLOOKUP(CONCATENATE($A144,"_",H$2),'Reference data SID'!$B:$N,13,FALSE)),"",VLOOKUP(CONCATENATE($A144,"_",H$2),'Reference data SID'!$B:$N,13,FALSE))</f>
        <v/>
      </c>
      <c r="I144" s="16" t="str">
        <f>IF(ISERROR(VLOOKUP(CONCATENATE($A144,"_",I$2),'Reference data SID'!$B:$N,13,FALSE)),"",VLOOKUP(CONCATENATE($A144,"_",I$2),'Reference data SID'!$B:$N,13,FALSE))</f>
        <v/>
      </c>
      <c r="J144" s="16" t="str">
        <f>IF(ISERROR(VLOOKUP(CONCATENATE($A144,"_",J$2),'Reference data SID'!$B:$N,13,FALSE)),"",VLOOKUP(CONCATENATE($A144,"_",J$2),'Reference data SID'!$B:$N,13,FALSE))</f>
        <v/>
      </c>
      <c r="K144" s="16" t="str">
        <f>IF(ISERROR(VLOOKUP(CONCATENATE($A144,"_",K$2),'Reference data SID'!$B:$N,13,FALSE)),"",VLOOKUP(CONCATENATE($A144,"_",K$2),'Reference data SID'!$B:$N,13,FALSE))</f>
        <v/>
      </c>
      <c r="L144" s="16" t="str">
        <f>IF(ISERROR(VLOOKUP(CONCATENATE($A144,"_",L$2),'Reference data SID'!$B:$N,13,FALSE)),"",VLOOKUP(CONCATENATE($A144,"_",L$2),'Reference data SID'!$B:$N,13,FALSE))</f>
        <v/>
      </c>
      <c r="M144" s="16" t="str">
        <f>IF(ISERROR(VLOOKUP(CONCATENATE($A144,"_",M$2),'Reference data SID'!$B:$N,13,FALSE)),"",VLOOKUP(CONCATENATE($A144,"_",M$2),'Reference data SID'!$B:$N,13,FALSE))</f>
        <v/>
      </c>
      <c r="N144" s="16" t="str">
        <f>IF(ISERROR(VLOOKUP(CONCATENATE($A144,"_",N$2),'Reference data SID'!$B:$N,13,FALSE)),"",VLOOKUP(CONCATENATE($A144,"_",N$2),'Reference data SID'!$B:$N,13,FALSE))</f>
        <v/>
      </c>
      <c r="O144" s="16" t="str">
        <f>IF(ISERROR(VLOOKUP(CONCATENATE($A144,"_",O$2),'Reference data SID'!$B:$N,13,FALSE)),"",VLOOKUP(CONCATENATE($A144,"_",O$2),'Reference data SID'!$B:$N,13,FALSE))</f>
        <v/>
      </c>
      <c r="P144" s="16" t="str">
        <f>IF(ISERROR(VLOOKUP(CONCATENATE($A144,"_",P$2),'Reference data SID'!$B:$N,13,FALSE)),"",VLOOKUP(CONCATENATE($A144,"_",P$2),'Reference data SID'!$B:$N,13,FALSE))</f>
        <v/>
      </c>
      <c r="Q144" s="16" t="str">
        <f>IF(ISERROR(VLOOKUP(CONCATENATE($A144,"_",Q$2),'Reference data SID'!$B:$N,13,FALSE)),"",VLOOKUP(CONCATENATE($A144,"_",Q$2),'Reference data SID'!$B:$N,13,FALSE))</f>
        <v/>
      </c>
      <c r="R144" s="16" t="str">
        <f>IF(ISERROR(VLOOKUP(CONCATENATE($A144,"_",R$2),'Reference data SID'!$B:$N,13,FALSE)),"",VLOOKUP(CONCATENATE($A144,"_",R$2),'Reference data SID'!$B:$N,13,FALSE))</f>
        <v/>
      </c>
      <c r="S144" s="16" t="str">
        <f>IF(ISERROR(VLOOKUP(CONCATENATE($A144,"_",S$2),'Reference data SID'!$B:$N,13,FALSE)),"",VLOOKUP(CONCATENATE($A144,"_",S$2),'Reference data SID'!$B:$N,13,FALSE))</f>
        <v/>
      </c>
      <c r="T144" s="16" t="str">
        <f>IF(ISERROR(VLOOKUP(CONCATENATE($A144,"_",T$2),'Reference data SID'!$B:$N,13,FALSE)),"",VLOOKUP(CONCATENATE($A144,"_",T$2),'Reference data SID'!$B:$N,13,FALSE))</f>
        <v/>
      </c>
      <c r="U144" s="16" t="str">
        <f>IF(ISERROR(VLOOKUP(CONCATENATE($A144,"_",U$2),'Reference data SID'!$B:$N,13,FALSE)),"",VLOOKUP(CONCATENATE($A144,"_",U$2),'Reference data SID'!$B:$N,13,FALSE))</f>
        <v/>
      </c>
      <c r="V144" s="16" t="str">
        <f>IF(ISERROR(VLOOKUP(CONCATENATE($A144,"_",V$2),'Reference data SID'!$B:$N,13,FALSE)),"",VLOOKUP(CONCATENATE($A144,"_",V$2),'Reference data SID'!$B:$N,13,FALSE))</f>
        <v/>
      </c>
      <c r="W144" s="16" t="str">
        <f>IF(ISERROR(VLOOKUP(CONCATENATE($A144,"_",W$2),'Reference data SID'!$B:$N,13,FALSE)),"",VLOOKUP(CONCATENATE($A144,"_",W$2),'Reference data SID'!$B:$N,13,FALSE))</f>
        <v/>
      </c>
      <c r="X144" s="16" t="str">
        <f>IF(ISERROR(VLOOKUP(CONCATENATE($A144,"_",X$2),'Reference data SID'!$B:$N,13,FALSE)),"",VLOOKUP(CONCATENATE($A144,"_",X$2),'Reference data SID'!$B:$N,13,FALSE))</f>
        <v/>
      </c>
      <c r="Y144" s="17" t="str">
        <f>IF(ISERROR(VLOOKUP(CONCATENATE($A144,"_",Y$2),'Reference data SID'!$B:$N,13,FALSE)),"",VLOOKUP(CONCATENATE($A144,"_",Y$2),'Reference data SID'!$B:$N,13,FALSE))</f>
        <v>1882109-77-4</v>
      </c>
      <c r="Z144" s="16" t="str">
        <f>IF(ISERROR(VLOOKUP(CONCATENATE($A144,"_",Z$2),'Reference data SID'!$B:$N,13,FALSE)),"",VLOOKUP(CONCATENATE($A144,"_",Z$2),'Reference data SID'!$B:$N,13,FALSE))</f>
        <v/>
      </c>
      <c r="AA144" s="16" t="str">
        <f>IF(ISERROR(VLOOKUP(CONCATENATE($A144,"_",AA$2),'Reference data SID'!$B:$N,13,FALSE)),"",VLOOKUP(CONCATENATE($A144,"_",AA$2),'Reference data SID'!$B:$N,13,FALSE))</f>
        <v/>
      </c>
      <c r="AB144" s="16" t="str">
        <f>IF(ISERROR(VLOOKUP(CONCATENATE($A144,"_",AB$2),'Reference data SID'!$B:$N,13,FALSE)),"",VLOOKUP(CONCATENATE($A144,"_",AB$2),'Reference data SID'!$B:$N,13,FALSE))</f>
        <v/>
      </c>
      <c r="AC144" s="16" t="str">
        <f>IF(ISERROR(VLOOKUP(CONCATENATE($A144,"_",AC$2),'Reference data SID'!$B:$N,13,FALSE)),"",VLOOKUP(CONCATENATE($A144,"_",AC$2),'Reference data SID'!$B:$N,13,FALSE))</f>
        <v/>
      </c>
      <c r="AD144" s="16" t="str">
        <f>IF(ISERROR(VLOOKUP(CONCATENATE($A144,"_",AD$2),'Reference data SID'!$B:$N,13,FALSE)),"",VLOOKUP(CONCATENATE($A144,"_",AD$2),'Reference data SID'!$B:$N,13,FALSE))</f>
        <v/>
      </c>
      <c r="AE144" s="16" t="str">
        <f>IF(ISERROR(VLOOKUP(CONCATENATE($A144,"_",AE$2),'Reference data SID'!$B:$N,13,FALSE)),"",VLOOKUP(CONCATENATE($A144,"_",AE$2),'Reference data SID'!$B:$N,13,FALSE))</f>
        <v/>
      </c>
      <c r="AF144" s="16" t="str">
        <f>IF(ISERROR(VLOOKUP(CONCATENATE($A144,"_",AF$2),'Reference data SID'!$B:$N,13,FALSE)),"",VLOOKUP(CONCATENATE($A144,"_",AF$2),'Reference data SID'!$B:$N,13,FALSE))</f>
        <v/>
      </c>
      <c r="AG144" s="16" t="str">
        <f>IF(ISERROR(VLOOKUP(CONCATENATE($A144,"_",AG$2),'Reference data SID'!$B:$N,13,FALSE)),"",VLOOKUP(CONCATENATE($A144,"_",AG$2),'Reference data SID'!$B:$N,13,FALSE))</f>
        <v/>
      </c>
      <c r="AH144" s="16" t="str">
        <f>IF(ISERROR(VLOOKUP(CONCATENATE($A144,"_",AH$2),'Reference data SID'!$B:$N,13,FALSE)),"",VLOOKUP(CONCATENATE($A144,"_",AH$2),'Reference data SID'!$B:$N,13,FALSE))</f>
        <v/>
      </c>
      <c r="AI144" s="16" t="str">
        <f>IF(ISERROR(VLOOKUP(CONCATENATE($A144,"_",AI$2),'Reference data SID'!$B:$N,13,FALSE)),"",VLOOKUP(CONCATENATE($A144,"_",AI$2),'Reference data SID'!$B:$N,13,FALSE))</f>
        <v/>
      </c>
      <c r="AJ144" s="16" t="str">
        <f>IF(ISERROR(VLOOKUP(CONCATENATE($A144,"_",AJ$2),'Reference data SID'!$B:$N,13,FALSE)),"",VLOOKUP(CONCATENATE($A144,"_",AJ$2),'Reference data SID'!$B:$N,13,FALSE))</f>
        <v/>
      </c>
      <c r="AK144" s="16" t="str">
        <f>IF(ISERROR(VLOOKUP(CONCATENATE($A144,"_",AK$2),'Reference data SID'!$B:$N,13,FALSE)),"",VLOOKUP(CONCATENATE($A144,"_",AK$2),'Reference data SID'!$B:$N,13,FALSE))</f>
        <v/>
      </c>
      <c r="AL144" s="16" t="str">
        <f>IF(ISERROR(VLOOKUP(CONCATENATE($A144,"_",AL$2),'Reference data SID'!$B:$N,13,FALSE)),"",VLOOKUP(CONCATENATE($A144,"_",AL$2),'Reference data SID'!$B:$N,13,FALSE))</f>
        <v/>
      </c>
      <c r="AM144" s="16" t="str">
        <f>IF(ISERROR(VLOOKUP(CONCATENATE($A144,"_",AM$2),'Reference data SID'!$B:$N,13,FALSE)),"",VLOOKUP(CONCATENATE($A144,"_",AM$2),'Reference data SID'!$B:$N,13,FALSE))</f>
        <v/>
      </c>
      <c r="AN144" s="16" t="str">
        <f>IF(ISERROR(VLOOKUP(CONCATENATE($A144,"_",AN$2),'Reference data SID'!$B:$N,13,FALSE)),"",VLOOKUP(CONCATENATE($A144,"_",AN$2),'Reference data SID'!$B:$N,13,FALSE))</f>
        <v/>
      </c>
      <c r="AO144" s="16" t="str">
        <f>IF(ISERROR(VLOOKUP(CONCATENATE($A144,"_",AO$2),'Reference data SID'!$B:$N,13,FALSE)),"",VLOOKUP(CONCATENATE($A144,"_",AO$2),'Reference data SID'!$B:$N,13,FALSE))</f>
        <v/>
      </c>
      <c r="AP144" s="16" t="str">
        <f>IF(ISERROR(VLOOKUP(CONCATENATE($A144,"_",AP$2),'Reference data SID'!$B:$N,13,FALSE)),"",VLOOKUP(CONCATENATE($A144,"_",AP$2),'Reference data SID'!$B:$N,13,FALSE))</f>
        <v/>
      </c>
      <c r="AQ144" s="16" t="str">
        <f>IF(ISERROR(VLOOKUP(CONCATENATE($A144,"_",AQ$2),'Reference data SID'!$B:$N,13,FALSE)),"",VLOOKUP(CONCATENATE($A144,"_",AQ$2),'Reference data SID'!$B:$N,13,FALSE))</f>
        <v/>
      </c>
      <c r="AR144" s="16" t="str">
        <f>IF(ISERROR(VLOOKUP(CONCATENATE($A144,"_",AR$2),'Reference data SID'!$B:$N,13,FALSE)),"",VLOOKUP(CONCATENATE($A144,"_",AR$2),'Reference data SID'!$B:$N,13,FALSE))</f>
        <v/>
      </c>
      <c r="AS144" s="16" t="str">
        <f>IF(ISERROR(VLOOKUP(CONCATENATE($A144,"_",AS$2),'Reference data SID'!$B:$N,13,FALSE)),"",VLOOKUP(CONCATENATE($A144,"_",AS$2),'Reference data SID'!$B:$N,13,FALSE))</f>
        <v/>
      </c>
      <c r="AT144" s="16" t="str">
        <f>IF(ISERROR(VLOOKUP(CONCATENATE($A144,"_",AT$2),'Reference data SID'!$B:$N,13,FALSE)),"",VLOOKUP(CONCATENATE($A144,"_",AT$2),'Reference data SID'!$B:$N,13,FALSE))</f>
        <v/>
      </c>
    </row>
    <row r="145" spans="1:46" x14ac:dyDescent="0.25">
      <c r="A145">
        <v>141</v>
      </c>
      <c r="B145" s="16" t="str">
        <f>IF(ISERROR(VLOOKUP(CONCATENATE($A145,"_",B$2),'Reference data SID'!$B:$N,13,FALSE)),"",VLOOKUP(CONCATENATE($A145,"_",B$2),'Reference data SID'!$B:$N,13,FALSE))</f>
        <v/>
      </c>
      <c r="C145" s="16" t="str">
        <f>IF(ISERROR(VLOOKUP(CONCATENATE($A145,"_",C$2),'Reference data SID'!$B:$N,13,FALSE)),"",VLOOKUP(CONCATENATE($A145,"_",C$2),'Reference data SID'!$B:$N,13,FALSE))</f>
        <v/>
      </c>
      <c r="D145" s="16" t="str">
        <f>IF(ISERROR(VLOOKUP(CONCATENATE($A145,"_",D$2),'Reference data SID'!$B:$N,13,FALSE)),"",VLOOKUP(CONCATENATE($A145,"_",D$2),'Reference data SID'!$B:$N,13,FALSE))</f>
        <v/>
      </c>
      <c r="E145" s="16" t="str">
        <f>IF(ISERROR(VLOOKUP(CONCATENATE($A145,"_",E$2),'Reference data SID'!$B:$N,13,FALSE)),"",VLOOKUP(CONCATENATE($A145,"_",E$2),'Reference data SID'!$B:$N,13,FALSE))</f>
        <v/>
      </c>
      <c r="F145" s="16" t="str">
        <f>IF(ISERROR(VLOOKUP(CONCATENATE($A145,"_",F$2),'Reference data SID'!$B:$N,13,FALSE)),"",VLOOKUP(CONCATENATE($A145,"_",F$2),'Reference data SID'!$B:$N,13,FALSE))</f>
        <v/>
      </c>
      <c r="G145" s="16" t="str">
        <f>IF(ISERROR(VLOOKUP(CONCATENATE($A145,"_",G$2),'Reference data SID'!$B:$N,13,FALSE)),"",VLOOKUP(CONCATENATE($A145,"_",G$2),'Reference data SID'!$B:$N,13,FALSE))</f>
        <v/>
      </c>
      <c r="H145" s="16" t="str">
        <f>IF(ISERROR(VLOOKUP(CONCATENATE($A145,"_",H$2),'Reference data SID'!$B:$N,13,FALSE)),"",VLOOKUP(CONCATENATE($A145,"_",H$2),'Reference data SID'!$B:$N,13,FALSE))</f>
        <v/>
      </c>
      <c r="I145" s="16" t="str">
        <f>IF(ISERROR(VLOOKUP(CONCATENATE($A145,"_",I$2),'Reference data SID'!$B:$N,13,FALSE)),"",VLOOKUP(CONCATENATE($A145,"_",I$2),'Reference data SID'!$B:$N,13,FALSE))</f>
        <v/>
      </c>
      <c r="J145" s="16" t="str">
        <f>IF(ISERROR(VLOOKUP(CONCATENATE($A145,"_",J$2),'Reference data SID'!$B:$N,13,FALSE)),"",VLOOKUP(CONCATENATE($A145,"_",J$2),'Reference data SID'!$B:$N,13,FALSE))</f>
        <v/>
      </c>
      <c r="K145" s="16" t="str">
        <f>IF(ISERROR(VLOOKUP(CONCATENATE($A145,"_",K$2),'Reference data SID'!$B:$N,13,FALSE)),"",VLOOKUP(CONCATENATE($A145,"_",K$2),'Reference data SID'!$B:$N,13,FALSE))</f>
        <v/>
      </c>
      <c r="L145" s="16" t="str">
        <f>IF(ISERROR(VLOOKUP(CONCATENATE($A145,"_",L$2),'Reference data SID'!$B:$N,13,FALSE)),"",VLOOKUP(CONCATENATE($A145,"_",L$2),'Reference data SID'!$B:$N,13,FALSE))</f>
        <v/>
      </c>
      <c r="M145" s="16" t="str">
        <f>IF(ISERROR(VLOOKUP(CONCATENATE($A145,"_",M$2),'Reference data SID'!$B:$N,13,FALSE)),"",VLOOKUP(CONCATENATE($A145,"_",M$2),'Reference data SID'!$B:$N,13,FALSE))</f>
        <v/>
      </c>
      <c r="N145" s="16" t="str">
        <f>IF(ISERROR(VLOOKUP(CONCATENATE($A145,"_",N$2),'Reference data SID'!$B:$N,13,FALSE)),"",VLOOKUP(CONCATENATE($A145,"_",N$2),'Reference data SID'!$B:$N,13,FALSE))</f>
        <v/>
      </c>
      <c r="O145" s="16" t="str">
        <f>IF(ISERROR(VLOOKUP(CONCATENATE($A145,"_",O$2),'Reference data SID'!$B:$N,13,FALSE)),"",VLOOKUP(CONCATENATE($A145,"_",O$2),'Reference data SID'!$B:$N,13,FALSE))</f>
        <v/>
      </c>
      <c r="P145" s="16" t="str">
        <f>IF(ISERROR(VLOOKUP(CONCATENATE($A145,"_",P$2),'Reference data SID'!$B:$N,13,FALSE)),"",VLOOKUP(CONCATENATE($A145,"_",P$2),'Reference data SID'!$B:$N,13,FALSE))</f>
        <v/>
      </c>
      <c r="Q145" s="16" t="str">
        <f>IF(ISERROR(VLOOKUP(CONCATENATE($A145,"_",Q$2),'Reference data SID'!$B:$N,13,FALSE)),"",VLOOKUP(CONCATENATE($A145,"_",Q$2),'Reference data SID'!$B:$N,13,FALSE))</f>
        <v/>
      </c>
      <c r="R145" s="16" t="str">
        <f>IF(ISERROR(VLOOKUP(CONCATENATE($A145,"_",R$2),'Reference data SID'!$B:$N,13,FALSE)),"",VLOOKUP(CONCATENATE($A145,"_",R$2),'Reference data SID'!$B:$N,13,FALSE))</f>
        <v/>
      </c>
      <c r="S145" s="16" t="str">
        <f>IF(ISERROR(VLOOKUP(CONCATENATE($A145,"_",S$2),'Reference data SID'!$B:$N,13,FALSE)),"",VLOOKUP(CONCATENATE($A145,"_",S$2),'Reference data SID'!$B:$N,13,FALSE))</f>
        <v/>
      </c>
      <c r="T145" s="16" t="str">
        <f>IF(ISERROR(VLOOKUP(CONCATENATE($A145,"_",T$2),'Reference data SID'!$B:$N,13,FALSE)),"",VLOOKUP(CONCATENATE($A145,"_",T$2),'Reference data SID'!$B:$N,13,FALSE))</f>
        <v/>
      </c>
      <c r="U145" s="16" t="str">
        <f>IF(ISERROR(VLOOKUP(CONCATENATE($A145,"_",U$2),'Reference data SID'!$B:$N,13,FALSE)),"",VLOOKUP(CONCATENATE($A145,"_",U$2),'Reference data SID'!$B:$N,13,FALSE))</f>
        <v/>
      </c>
      <c r="V145" s="16" t="str">
        <f>IF(ISERROR(VLOOKUP(CONCATENATE($A145,"_",V$2),'Reference data SID'!$B:$N,13,FALSE)),"",VLOOKUP(CONCATENATE($A145,"_",V$2),'Reference data SID'!$B:$N,13,FALSE))</f>
        <v/>
      </c>
      <c r="W145" s="16" t="str">
        <f>IF(ISERROR(VLOOKUP(CONCATENATE($A145,"_",W$2),'Reference data SID'!$B:$N,13,FALSE)),"",VLOOKUP(CONCATENATE($A145,"_",W$2),'Reference data SID'!$B:$N,13,FALSE))</f>
        <v/>
      </c>
      <c r="X145" s="16" t="str">
        <f>IF(ISERROR(VLOOKUP(CONCATENATE($A145,"_",X$2),'Reference data SID'!$B:$N,13,FALSE)),"",VLOOKUP(CONCATENATE($A145,"_",X$2),'Reference data SID'!$B:$N,13,FALSE))</f>
        <v/>
      </c>
      <c r="Y145" s="17" t="str">
        <f>IF(ISERROR(VLOOKUP(CONCATENATE($A145,"_",Y$2),'Reference data SID'!$B:$N,13,FALSE)),"",VLOOKUP(CONCATENATE($A145,"_",Y$2),'Reference data SID'!$B:$N,13,FALSE))</f>
        <v>1882109-78-5</v>
      </c>
      <c r="Z145" s="16" t="str">
        <f>IF(ISERROR(VLOOKUP(CONCATENATE($A145,"_",Z$2),'Reference data SID'!$B:$N,13,FALSE)),"",VLOOKUP(CONCATENATE($A145,"_",Z$2),'Reference data SID'!$B:$N,13,FALSE))</f>
        <v/>
      </c>
      <c r="AA145" s="16" t="str">
        <f>IF(ISERROR(VLOOKUP(CONCATENATE($A145,"_",AA$2),'Reference data SID'!$B:$N,13,FALSE)),"",VLOOKUP(CONCATENATE($A145,"_",AA$2),'Reference data SID'!$B:$N,13,FALSE))</f>
        <v/>
      </c>
      <c r="AB145" s="16" t="str">
        <f>IF(ISERROR(VLOOKUP(CONCATENATE($A145,"_",AB$2),'Reference data SID'!$B:$N,13,FALSE)),"",VLOOKUP(CONCATENATE($A145,"_",AB$2),'Reference data SID'!$B:$N,13,FALSE))</f>
        <v/>
      </c>
      <c r="AC145" s="16" t="str">
        <f>IF(ISERROR(VLOOKUP(CONCATENATE($A145,"_",AC$2),'Reference data SID'!$B:$N,13,FALSE)),"",VLOOKUP(CONCATENATE($A145,"_",AC$2),'Reference data SID'!$B:$N,13,FALSE))</f>
        <v/>
      </c>
      <c r="AD145" s="16" t="str">
        <f>IF(ISERROR(VLOOKUP(CONCATENATE($A145,"_",AD$2),'Reference data SID'!$B:$N,13,FALSE)),"",VLOOKUP(CONCATENATE($A145,"_",AD$2),'Reference data SID'!$B:$N,13,FALSE))</f>
        <v/>
      </c>
      <c r="AE145" s="16" t="str">
        <f>IF(ISERROR(VLOOKUP(CONCATENATE($A145,"_",AE$2),'Reference data SID'!$B:$N,13,FALSE)),"",VLOOKUP(CONCATENATE($A145,"_",AE$2),'Reference data SID'!$B:$N,13,FALSE))</f>
        <v/>
      </c>
      <c r="AF145" s="16" t="str">
        <f>IF(ISERROR(VLOOKUP(CONCATENATE($A145,"_",AF$2),'Reference data SID'!$B:$N,13,FALSE)),"",VLOOKUP(CONCATENATE($A145,"_",AF$2),'Reference data SID'!$B:$N,13,FALSE))</f>
        <v/>
      </c>
      <c r="AG145" s="16" t="str">
        <f>IF(ISERROR(VLOOKUP(CONCATENATE($A145,"_",AG$2),'Reference data SID'!$B:$N,13,FALSE)),"",VLOOKUP(CONCATENATE($A145,"_",AG$2),'Reference data SID'!$B:$N,13,FALSE))</f>
        <v/>
      </c>
      <c r="AH145" s="16" t="str">
        <f>IF(ISERROR(VLOOKUP(CONCATENATE($A145,"_",AH$2),'Reference data SID'!$B:$N,13,FALSE)),"",VLOOKUP(CONCATENATE($A145,"_",AH$2),'Reference data SID'!$B:$N,13,FALSE))</f>
        <v/>
      </c>
      <c r="AI145" s="16" t="str">
        <f>IF(ISERROR(VLOOKUP(CONCATENATE($A145,"_",AI$2),'Reference data SID'!$B:$N,13,FALSE)),"",VLOOKUP(CONCATENATE($A145,"_",AI$2),'Reference data SID'!$B:$N,13,FALSE))</f>
        <v/>
      </c>
      <c r="AJ145" s="16" t="str">
        <f>IF(ISERROR(VLOOKUP(CONCATENATE($A145,"_",AJ$2),'Reference data SID'!$B:$N,13,FALSE)),"",VLOOKUP(CONCATENATE($A145,"_",AJ$2),'Reference data SID'!$B:$N,13,FALSE))</f>
        <v/>
      </c>
      <c r="AK145" s="16" t="str">
        <f>IF(ISERROR(VLOOKUP(CONCATENATE($A145,"_",AK$2),'Reference data SID'!$B:$N,13,FALSE)),"",VLOOKUP(CONCATENATE($A145,"_",AK$2),'Reference data SID'!$B:$N,13,FALSE))</f>
        <v/>
      </c>
      <c r="AL145" s="16" t="str">
        <f>IF(ISERROR(VLOOKUP(CONCATENATE($A145,"_",AL$2),'Reference data SID'!$B:$N,13,FALSE)),"",VLOOKUP(CONCATENATE($A145,"_",AL$2),'Reference data SID'!$B:$N,13,FALSE))</f>
        <v/>
      </c>
      <c r="AM145" s="16" t="str">
        <f>IF(ISERROR(VLOOKUP(CONCATENATE($A145,"_",AM$2),'Reference data SID'!$B:$N,13,FALSE)),"",VLOOKUP(CONCATENATE($A145,"_",AM$2),'Reference data SID'!$B:$N,13,FALSE))</f>
        <v/>
      </c>
      <c r="AN145" s="16" t="str">
        <f>IF(ISERROR(VLOOKUP(CONCATENATE($A145,"_",AN$2),'Reference data SID'!$B:$N,13,FALSE)),"",VLOOKUP(CONCATENATE($A145,"_",AN$2),'Reference data SID'!$B:$N,13,FALSE))</f>
        <v/>
      </c>
      <c r="AO145" s="16" t="str">
        <f>IF(ISERROR(VLOOKUP(CONCATENATE($A145,"_",AO$2),'Reference data SID'!$B:$N,13,FALSE)),"",VLOOKUP(CONCATENATE($A145,"_",AO$2),'Reference data SID'!$B:$N,13,FALSE))</f>
        <v/>
      </c>
      <c r="AP145" s="16" t="str">
        <f>IF(ISERROR(VLOOKUP(CONCATENATE($A145,"_",AP$2),'Reference data SID'!$B:$N,13,FALSE)),"",VLOOKUP(CONCATENATE($A145,"_",AP$2),'Reference data SID'!$B:$N,13,FALSE))</f>
        <v/>
      </c>
      <c r="AQ145" s="16" t="str">
        <f>IF(ISERROR(VLOOKUP(CONCATENATE($A145,"_",AQ$2),'Reference data SID'!$B:$N,13,FALSE)),"",VLOOKUP(CONCATENATE($A145,"_",AQ$2),'Reference data SID'!$B:$N,13,FALSE))</f>
        <v/>
      </c>
      <c r="AR145" s="16" t="str">
        <f>IF(ISERROR(VLOOKUP(CONCATENATE($A145,"_",AR$2),'Reference data SID'!$B:$N,13,FALSE)),"",VLOOKUP(CONCATENATE($A145,"_",AR$2),'Reference data SID'!$B:$N,13,FALSE))</f>
        <v/>
      </c>
      <c r="AS145" s="16" t="str">
        <f>IF(ISERROR(VLOOKUP(CONCATENATE($A145,"_",AS$2),'Reference data SID'!$B:$N,13,FALSE)),"",VLOOKUP(CONCATENATE($A145,"_",AS$2),'Reference data SID'!$B:$N,13,FALSE))</f>
        <v/>
      </c>
      <c r="AT145" s="16" t="str">
        <f>IF(ISERROR(VLOOKUP(CONCATENATE($A145,"_",AT$2),'Reference data SID'!$B:$N,13,FALSE)),"",VLOOKUP(CONCATENATE($A145,"_",AT$2),'Reference data SID'!$B:$N,13,FALSE))</f>
        <v/>
      </c>
    </row>
    <row r="146" spans="1:46" x14ac:dyDescent="0.25">
      <c r="A146">
        <v>142</v>
      </c>
      <c r="B146" s="16" t="str">
        <f>IF(ISERROR(VLOOKUP(CONCATENATE($A146,"_",B$2),'Reference data SID'!$B:$N,13,FALSE)),"",VLOOKUP(CONCATENATE($A146,"_",B$2),'Reference data SID'!$B:$N,13,FALSE))</f>
        <v/>
      </c>
      <c r="C146" s="16" t="str">
        <f>IF(ISERROR(VLOOKUP(CONCATENATE($A146,"_",C$2),'Reference data SID'!$B:$N,13,FALSE)),"",VLOOKUP(CONCATENATE($A146,"_",C$2),'Reference data SID'!$B:$N,13,FALSE))</f>
        <v/>
      </c>
      <c r="D146" s="16" t="str">
        <f>IF(ISERROR(VLOOKUP(CONCATENATE($A146,"_",D$2),'Reference data SID'!$B:$N,13,FALSE)),"",VLOOKUP(CONCATENATE($A146,"_",D$2),'Reference data SID'!$B:$N,13,FALSE))</f>
        <v/>
      </c>
      <c r="E146" s="16" t="str">
        <f>IF(ISERROR(VLOOKUP(CONCATENATE($A146,"_",E$2),'Reference data SID'!$B:$N,13,FALSE)),"",VLOOKUP(CONCATENATE($A146,"_",E$2),'Reference data SID'!$B:$N,13,FALSE))</f>
        <v/>
      </c>
      <c r="F146" s="16" t="str">
        <f>IF(ISERROR(VLOOKUP(CONCATENATE($A146,"_",F$2),'Reference data SID'!$B:$N,13,FALSE)),"",VLOOKUP(CONCATENATE($A146,"_",F$2),'Reference data SID'!$B:$N,13,FALSE))</f>
        <v/>
      </c>
      <c r="G146" s="16" t="str">
        <f>IF(ISERROR(VLOOKUP(CONCATENATE($A146,"_",G$2),'Reference data SID'!$B:$N,13,FALSE)),"",VLOOKUP(CONCATENATE($A146,"_",G$2),'Reference data SID'!$B:$N,13,FALSE))</f>
        <v/>
      </c>
      <c r="H146" s="16" t="str">
        <f>IF(ISERROR(VLOOKUP(CONCATENATE($A146,"_",H$2),'Reference data SID'!$B:$N,13,FALSE)),"",VLOOKUP(CONCATENATE($A146,"_",H$2),'Reference data SID'!$B:$N,13,FALSE))</f>
        <v/>
      </c>
      <c r="I146" s="16" t="str">
        <f>IF(ISERROR(VLOOKUP(CONCATENATE($A146,"_",I$2),'Reference data SID'!$B:$N,13,FALSE)),"",VLOOKUP(CONCATENATE($A146,"_",I$2),'Reference data SID'!$B:$N,13,FALSE))</f>
        <v/>
      </c>
      <c r="J146" s="16" t="str">
        <f>IF(ISERROR(VLOOKUP(CONCATENATE($A146,"_",J$2),'Reference data SID'!$B:$N,13,FALSE)),"",VLOOKUP(CONCATENATE($A146,"_",J$2),'Reference data SID'!$B:$N,13,FALSE))</f>
        <v/>
      </c>
      <c r="K146" s="16" t="str">
        <f>IF(ISERROR(VLOOKUP(CONCATENATE($A146,"_",K$2),'Reference data SID'!$B:$N,13,FALSE)),"",VLOOKUP(CONCATENATE($A146,"_",K$2),'Reference data SID'!$B:$N,13,FALSE))</f>
        <v/>
      </c>
      <c r="L146" s="16" t="str">
        <f>IF(ISERROR(VLOOKUP(CONCATENATE($A146,"_",L$2),'Reference data SID'!$B:$N,13,FALSE)),"",VLOOKUP(CONCATENATE($A146,"_",L$2),'Reference data SID'!$B:$N,13,FALSE))</f>
        <v/>
      </c>
      <c r="M146" s="16" t="str">
        <f>IF(ISERROR(VLOOKUP(CONCATENATE($A146,"_",M$2),'Reference data SID'!$B:$N,13,FALSE)),"",VLOOKUP(CONCATENATE($A146,"_",M$2),'Reference data SID'!$B:$N,13,FALSE))</f>
        <v/>
      </c>
      <c r="N146" s="16" t="str">
        <f>IF(ISERROR(VLOOKUP(CONCATENATE($A146,"_",N$2),'Reference data SID'!$B:$N,13,FALSE)),"",VLOOKUP(CONCATENATE($A146,"_",N$2),'Reference data SID'!$B:$N,13,FALSE))</f>
        <v/>
      </c>
      <c r="O146" s="16" t="str">
        <f>IF(ISERROR(VLOOKUP(CONCATENATE($A146,"_",O$2),'Reference data SID'!$B:$N,13,FALSE)),"",VLOOKUP(CONCATENATE($A146,"_",O$2),'Reference data SID'!$B:$N,13,FALSE))</f>
        <v/>
      </c>
      <c r="P146" s="16" t="str">
        <f>IF(ISERROR(VLOOKUP(CONCATENATE($A146,"_",P$2),'Reference data SID'!$B:$N,13,FALSE)),"",VLOOKUP(CONCATENATE($A146,"_",P$2),'Reference data SID'!$B:$N,13,FALSE))</f>
        <v/>
      </c>
      <c r="Q146" s="16" t="str">
        <f>IF(ISERROR(VLOOKUP(CONCATENATE($A146,"_",Q$2),'Reference data SID'!$B:$N,13,FALSE)),"",VLOOKUP(CONCATENATE($A146,"_",Q$2),'Reference data SID'!$B:$N,13,FALSE))</f>
        <v/>
      </c>
      <c r="R146" s="16" t="str">
        <f>IF(ISERROR(VLOOKUP(CONCATENATE($A146,"_",R$2),'Reference data SID'!$B:$N,13,FALSE)),"",VLOOKUP(CONCATENATE($A146,"_",R$2),'Reference data SID'!$B:$N,13,FALSE))</f>
        <v/>
      </c>
      <c r="S146" s="16" t="str">
        <f>IF(ISERROR(VLOOKUP(CONCATENATE($A146,"_",S$2),'Reference data SID'!$B:$N,13,FALSE)),"",VLOOKUP(CONCATENATE($A146,"_",S$2),'Reference data SID'!$B:$N,13,FALSE))</f>
        <v/>
      </c>
      <c r="T146" s="16" t="str">
        <f>IF(ISERROR(VLOOKUP(CONCATENATE($A146,"_",T$2),'Reference data SID'!$B:$N,13,FALSE)),"",VLOOKUP(CONCATENATE($A146,"_",T$2),'Reference data SID'!$B:$N,13,FALSE))</f>
        <v/>
      </c>
      <c r="U146" s="16" t="str">
        <f>IF(ISERROR(VLOOKUP(CONCATENATE($A146,"_",U$2),'Reference data SID'!$B:$N,13,FALSE)),"",VLOOKUP(CONCATENATE($A146,"_",U$2),'Reference data SID'!$B:$N,13,FALSE))</f>
        <v/>
      </c>
      <c r="V146" s="16" t="str">
        <f>IF(ISERROR(VLOOKUP(CONCATENATE($A146,"_",V$2),'Reference data SID'!$B:$N,13,FALSE)),"",VLOOKUP(CONCATENATE($A146,"_",V$2),'Reference data SID'!$B:$N,13,FALSE))</f>
        <v/>
      </c>
      <c r="W146" s="16" t="str">
        <f>IF(ISERROR(VLOOKUP(CONCATENATE($A146,"_",W$2),'Reference data SID'!$B:$N,13,FALSE)),"",VLOOKUP(CONCATENATE($A146,"_",W$2),'Reference data SID'!$B:$N,13,FALSE))</f>
        <v/>
      </c>
      <c r="X146" s="16" t="str">
        <f>IF(ISERROR(VLOOKUP(CONCATENATE($A146,"_",X$2),'Reference data SID'!$B:$N,13,FALSE)),"",VLOOKUP(CONCATENATE($A146,"_",X$2),'Reference data SID'!$B:$N,13,FALSE))</f>
        <v/>
      </c>
      <c r="Y146" s="17" t="str">
        <f>IF(ISERROR(VLOOKUP(CONCATENATE($A146,"_",Y$2),'Reference data SID'!$B:$N,13,FALSE)),"",VLOOKUP(CONCATENATE($A146,"_",Y$2),'Reference data SID'!$B:$N,13,FALSE))</f>
        <v>1882109-79-6</v>
      </c>
      <c r="Z146" s="16" t="str">
        <f>IF(ISERROR(VLOOKUP(CONCATENATE($A146,"_",Z$2),'Reference data SID'!$B:$N,13,FALSE)),"",VLOOKUP(CONCATENATE($A146,"_",Z$2),'Reference data SID'!$B:$N,13,FALSE))</f>
        <v/>
      </c>
      <c r="AA146" s="16" t="str">
        <f>IF(ISERROR(VLOOKUP(CONCATENATE($A146,"_",AA$2),'Reference data SID'!$B:$N,13,FALSE)),"",VLOOKUP(CONCATENATE($A146,"_",AA$2),'Reference data SID'!$B:$N,13,FALSE))</f>
        <v/>
      </c>
      <c r="AB146" s="16" t="str">
        <f>IF(ISERROR(VLOOKUP(CONCATENATE($A146,"_",AB$2),'Reference data SID'!$B:$N,13,FALSE)),"",VLOOKUP(CONCATENATE($A146,"_",AB$2),'Reference data SID'!$B:$N,13,FALSE))</f>
        <v/>
      </c>
      <c r="AC146" s="16" t="str">
        <f>IF(ISERROR(VLOOKUP(CONCATENATE($A146,"_",AC$2),'Reference data SID'!$B:$N,13,FALSE)),"",VLOOKUP(CONCATENATE($A146,"_",AC$2),'Reference data SID'!$B:$N,13,FALSE))</f>
        <v/>
      </c>
      <c r="AD146" s="16" t="str">
        <f>IF(ISERROR(VLOOKUP(CONCATENATE($A146,"_",AD$2),'Reference data SID'!$B:$N,13,FALSE)),"",VLOOKUP(CONCATENATE($A146,"_",AD$2),'Reference data SID'!$B:$N,13,FALSE))</f>
        <v/>
      </c>
      <c r="AE146" s="16" t="str">
        <f>IF(ISERROR(VLOOKUP(CONCATENATE($A146,"_",AE$2),'Reference data SID'!$B:$N,13,FALSE)),"",VLOOKUP(CONCATENATE($A146,"_",AE$2),'Reference data SID'!$B:$N,13,FALSE))</f>
        <v/>
      </c>
      <c r="AF146" s="16" t="str">
        <f>IF(ISERROR(VLOOKUP(CONCATENATE($A146,"_",AF$2),'Reference data SID'!$B:$N,13,FALSE)),"",VLOOKUP(CONCATENATE($A146,"_",AF$2),'Reference data SID'!$B:$N,13,FALSE))</f>
        <v/>
      </c>
      <c r="AG146" s="16" t="str">
        <f>IF(ISERROR(VLOOKUP(CONCATENATE($A146,"_",AG$2),'Reference data SID'!$B:$N,13,FALSE)),"",VLOOKUP(CONCATENATE($A146,"_",AG$2),'Reference data SID'!$B:$N,13,FALSE))</f>
        <v/>
      </c>
      <c r="AH146" s="16" t="str">
        <f>IF(ISERROR(VLOOKUP(CONCATENATE($A146,"_",AH$2),'Reference data SID'!$B:$N,13,FALSE)),"",VLOOKUP(CONCATENATE($A146,"_",AH$2),'Reference data SID'!$B:$N,13,FALSE))</f>
        <v/>
      </c>
      <c r="AI146" s="16" t="str">
        <f>IF(ISERROR(VLOOKUP(CONCATENATE($A146,"_",AI$2),'Reference data SID'!$B:$N,13,FALSE)),"",VLOOKUP(CONCATENATE($A146,"_",AI$2),'Reference data SID'!$B:$N,13,FALSE))</f>
        <v/>
      </c>
      <c r="AJ146" s="16" t="str">
        <f>IF(ISERROR(VLOOKUP(CONCATENATE($A146,"_",AJ$2),'Reference data SID'!$B:$N,13,FALSE)),"",VLOOKUP(CONCATENATE($A146,"_",AJ$2),'Reference data SID'!$B:$N,13,FALSE))</f>
        <v/>
      </c>
      <c r="AK146" s="16" t="str">
        <f>IF(ISERROR(VLOOKUP(CONCATENATE($A146,"_",AK$2),'Reference data SID'!$B:$N,13,FALSE)),"",VLOOKUP(CONCATENATE($A146,"_",AK$2),'Reference data SID'!$B:$N,13,FALSE))</f>
        <v/>
      </c>
      <c r="AL146" s="16" t="str">
        <f>IF(ISERROR(VLOOKUP(CONCATENATE($A146,"_",AL$2),'Reference data SID'!$B:$N,13,FALSE)),"",VLOOKUP(CONCATENATE($A146,"_",AL$2),'Reference data SID'!$B:$N,13,FALSE))</f>
        <v/>
      </c>
      <c r="AM146" s="16" t="str">
        <f>IF(ISERROR(VLOOKUP(CONCATENATE($A146,"_",AM$2),'Reference data SID'!$B:$N,13,FALSE)),"",VLOOKUP(CONCATENATE($A146,"_",AM$2),'Reference data SID'!$B:$N,13,FALSE))</f>
        <v/>
      </c>
      <c r="AN146" s="16" t="str">
        <f>IF(ISERROR(VLOOKUP(CONCATENATE($A146,"_",AN$2),'Reference data SID'!$B:$N,13,FALSE)),"",VLOOKUP(CONCATENATE($A146,"_",AN$2),'Reference data SID'!$B:$N,13,FALSE))</f>
        <v/>
      </c>
      <c r="AO146" s="16" t="str">
        <f>IF(ISERROR(VLOOKUP(CONCATENATE($A146,"_",AO$2),'Reference data SID'!$B:$N,13,FALSE)),"",VLOOKUP(CONCATENATE($A146,"_",AO$2),'Reference data SID'!$B:$N,13,FALSE))</f>
        <v/>
      </c>
      <c r="AP146" s="16" t="str">
        <f>IF(ISERROR(VLOOKUP(CONCATENATE($A146,"_",AP$2),'Reference data SID'!$B:$N,13,FALSE)),"",VLOOKUP(CONCATENATE($A146,"_",AP$2),'Reference data SID'!$B:$N,13,FALSE))</f>
        <v/>
      </c>
      <c r="AQ146" s="16" t="str">
        <f>IF(ISERROR(VLOOKUP(CONCATENATE($A146,"_",AQ$2),'Reference data SID'!$B:$N,13,FALSE)),"",VLOOKUP(CONCATENATE($A146,"_",AQ$2),'Reference data SID'!$B:$N,13,FALSE))</f>
        <v/>
      </c>
      <c r="AR146" s="16" t="str">
        <f>IF(ISERROR(VLOOKUP(CONCATENATE($A146,"_",AR$2),'Reference data SID'!$B:$N,13,FALSE)),"",VLOOKUP(CONCATENATE($A146,"_",AR$2),'Reference data SID'!$B:$N,13,FALSE))</f>
        <v/>
      </c>
      <c r="AS146" s="16" t="str">
        <f>IF(ISERROR(VLOOKUP(CONCATENATE($A146,"_",AS$2),'Reference data SID'!$B:$N,13,FALSE)),"",VLOOKUP(CONCATENATE($A146,"_",AS$2),'Reference data SID'!$B:$N,13,FALSE))</f>
        <v/>
      </c>
      <c r="AT146" s="16" t="str">
        <f>IF(ISERROR(VLOOKUP(CONCATENATE($A146,"_",AT$2),'Reference data SID'!$B:$N,13,FALSE)),"",VLOOKUP(CONCATENATE($A146,"_",AT$2),'Reference data SID'!$B:$N,13,FALSE))</f>
        <v/>
      </c>
    </row>
    <row r="147" spans="1:46" x14ac:dyDescent="0.25">
      <c r="A147">
        <v>143</v>
      </c>
      <c r="B147" s="16" t="str">
        <f>IF(ISERROR(VLOOKUP(CONCATENATE($A147,"_",B$2),'Reference data SID'!$B:$N,13,FALSE)),"",VLOOKUP(CONCATENATE($A147,"_",B$2),'Reference data SID'!$B:$N,13,FALSE))</f>
        <v/>
      </c>
      <c r="C147" s="16" t="str">
        <f>IF(ISERROR(VLOOKUP(CONCATENATE($A147,"_",C$2),'Reference data SID'!$B:$N,13,FALSE)),"",VLOOKUP(CONCATENATE($A147,"_",C$2),'Reference data SID'!$B:$N,13,FALSE))</f>
        <v/>
      </c>
      <c r="D147" s="16" t="str">
        <f>IF(ISERROR(VLOOKUP(CONCATENATE($A147,"_",D$2),'Reference data SID'!$B:$N,13,FALSE)),"",VLOOKUP(CONCATENATE($A147,"_",D$2),'Reference data SID'!$B:$N,13,FALSE))</f>
        <v/>
      </c>
      <c r="E147" s="16" t="str">
        <f>IF(ISERROR(VLOOKUP(CONCATENATE($A147,"_",E$2),'Reference data SID'!$B:$N,13,FALSE)),"",VLOOKUP(CONCATENATE($A147,"_",E$2),'Reference data SID'!$B:$N,13,FALSE))</f>
        <v/>
      </c>
      <c r="F147" s="16" t="str">
        <f>IF(ISERROR(VLOOKUP(CONCATENATE($A147,"_",F$2),'Reference data SID'!$B:$N,13,FALSE)),"",VLOOKUP(CONCATENATE($A147,"_",F$2),'Reference data SID'!$B:$N,13,FALSE))</f>
        <v/>
      </c>
      <c r="G147" s="16" t="str">
        <f>IF(ISERROR(VLOOKUP(CONCATENATE($A147,"_",G$2),'Reference data SID'!$B:$N,13,FALSE)),"",VLOOKUP(CONCATENATE($A147,"_",G$2),'Reference data SID'!$B:$N,13,FALSE))</f>
        <v/>
      </c>
      <c r="H147" s="16" t="str">
        <f>IF(ISERROR(VLOOKUP(CONCATENATE($A147,"_",H$2),'Reference data SID'!$B:$N,13,FALSE)),"",VLOOKUP(CONCATENATE($A147,"_",H$2),'Reference data SID'!$B:$N,13,FALSE))</f>
        <v/>
      </c>
      <c r="I147" s="16" t="str">
        <f>IF(ISERROR(VLOOKUP(CONCATENATE($A147,"_",I$2),'Reference data SID'!$B:$N,13,FALSE)),"",VLOOKUP(CONCATENATE($A147,"_",I$2),'Reference data SID'!$B:$N,13,FALSE))</f>
        <v/>
      </c>
      <c r="J147" s="16" t="str">
        <f>IF(ISERROR(VLOOKUP(CONCATENATE($A147,"_",J$2),'Reference data SID'!$B:$N,13,FALSE)),"",VLOOKUP(CONCATENATE($A147,"_",J$2),'Reference data SID'!$B:$N,13,FALSE))</f>
        <v/>
      </c>
      <c r="K147" s="16" t="str">
        <f>IF(ISERROR(VLOOKUP(CONCATENATE($A147,"_",K$2),'Reference data SID'!$B:$N,13,FALSE)),"",VLOOKUP(CONCATENATE($A147,"_",K$2),'Reference data SID'!$B:$N,13,FALSE))</f>
        <v/>
      </c>
      <c r="L147" s="16" t="str">
        <f>IF(ISERROR(VLOOKUP(CONCATENATE($A147,"_",L$2),'Reference data SID'!$B:$N,13,FALSE)),"",VLOOKUP(CONCATENATE($A147,"_",L$2),'Reference data SID'!$B:$N,13,FALSE))</f>
        <v/>
      </c>
      <c r="M147" s="16" t="str">
        <f>IF(ISERROR(VLOOKUP(CONCATENATE($A147,"_",M$2),'Reference data SID'!$B:$N,13,FALSE)),"",VLOOKUP(CONCATENATE($A147,"_",M$2),'Reference data SID'!$B:$N,13,FALSE))</f>
        <v/>
      </c>
      <c r="N147" s="16" t="str">
        <f>IF(ISERROR(VLOOKUP(CONCATENATE($A147,"_",N$2),'Reference data SID'!$B:$N,13,FALSE)),"",VLOOKUP(CONCATENATE($A147,"_",N$2),'Reference data SID'!$B:$N,13,FALSE))</f>
        <v/>
      </c>
      <c r="O147" s="16" t="str">
        <f>IF(ISERROR(VLOOKUP(CONCATENATE($A147,"_",O$2),'Reference data SID'!$B:$N,13,FALSE)),"",VLOOKUP(CONCATENATE($A147,"_",O$2),'Reference data SID'!$B:$N,13,FALSE))</f>
        <v/>
      </c>
      <c r="P147" s="16" t="str">
        <f>IF(ISERROR(VLOOKUP(CONCATENATE($A147,"_",P$2),'Reference data SID'!$B:$N,13,FALSE)),"",VLOOKUP(CONCATENATE($A147,"_",P$2),'Reference data SID'!$B:$N,13,FALSE))</f>
        <v/>
      </c>
      <c r="Q147" s="16" t="str">
        <f>IF(ISERROR(VLOOKUP(CONCATENATE($A147,"_",Q$2),'Reference data SID'!$B:$N,13,FALSE)),"",VLOOKUP(CONCATENATE($A147,"_",Q$2),'Reference data SID'!$B:$N,13,FALSE))</f>
        <v/>
      </c>
      <c r="R147" s="16" t="str">
        <f>IF(ISERROR(VLOOKUP(CONCATENATE($A147,"_",R$2),'Reference data SID'!$B:$N,13,FALSE)),"",VLOOKUP(CONCATENATE($A147,"_",R$2),'Reference data SID'!$B:$N,13,FALSE))</f>
        <v/>
      </c>
      <c r="S147" s="16" t="str">
        <f>IF(ISERROR(VLOOKUP(CONCATENATE($A147,"_",S$2),'Reference data SID'!$B:$N,13,FALSE)),"",VLOOKUP(CONCATENATE($A147,"_",S$2),'Reference data SID'!$B:$N,13,FALSE))</f>
        <v/>
      </c>
      <c r="T147" s="16" t="str">
        <f>IF(ISERROR(VLOOKUP(CONCATENATE($A147,"_",T$2),'Reference data SID'!$B:$N,13,FALSE)),"",VLOOKUP(CONCATENATE($A147,"_",T$2),'Reference data SID'!$B:$N,13,FALSE))</f>
        <v/>
      </c>
      <c r="U147" s="16" t="str">
        <f>IF(ISERROR(VLOOKUP(CONCATENATE($A147,"_",U$2),'Reference data SID'!$B:$N,13,FALSE)),"",VLOOKUP(CONCATENATE($A147,"_",U$2),'Reference data SID'!$B:$N,13,FALSE))</f>
        <v/>
      </c>
      <c r="V147" s="16" t="str">
        <f>IF(ISERROR(VLOOKUP(CONCATENATE($A147,"_",V$2),'Reference data SID'!$B:$N,13,FALSE)),"",VLOOKUP(CONCATENATE($A147,"_",V$2),'Reference data SID'!$B:$N,13,FALSE))</f>
        <v/>
      </c>
      <c r="W147" s="16" t="str">
        <f>IF(ISERROR(VLOOKUP(CONCATENATE($A147,"_",W$2),'Reference data SID'!$B:$N,13,FALSE)),"",VLOOKUP(CONCATENATE($A147,"_",W$2),'Reference data SID'!$B:$N,13,FALSE))</f>
        <v/>
      </c>
      <c r="X147" s="16" t="str">
        <f>IF(ISERROR(VLOOKUP(CONCATENATE($A147,"_",X$2),'Reference data SID'!$B:$N,13,FALSE)),"",VLOOKUP(CONCATENATE($A147,"_",X$2),'Reference data SID'!$B:$N,13,FALSE))</f>
        <v/>
      </c>
      <c r="Y147" s="17" t="str">
        <f>IF(ISERROR(VLOOKUP(CONCATENATE($A147,"_",Y$2),'Reference data SID'!$B:$N,13,FALSE)),"",VLOOKUP(CONCATENATE($A147,"_",Y$2),'Reference data SID'!$B:$N,13,FALSE))</f>
        <v>1882109-80-9</v>
      </c>
      <c r="Z147" s="16" t="str">
        <f>IF(ISERROR(VLOOKUP(CONCATENATE($A147,"_",Z$2),'Reference data SID'!$B:$N,13,FALSE)),"",VLOOKUP(CONCATENATE($A147,"_",Z$2),'Reference data SID'!$B:$N,13,FALSE))</f>
        <v/>
      </c>
      <c r="AA147" s="16" t="str">
        <f>IF(ISERROR(VLOOKUP(CONCATENATE($A147,"_",AA$2),'Reference data SID'!$B:$N,13,FALSE)),"",VLOOKUP(CONCATENATE($A147,"_",AA$2),'Reference data SID'!$B:$N,13,FALSE))</f>
        <v/>
      </c>
      <c r="AB147" s="16" t="str">
        <f>IF(ISERROR(VLOOKUP(CONCATENATE($A147,"_",AB$2),'Reference data SID'!$B:$N,13,FALSE)),"",VLOOKUP(CONCATENATE($A147,"_",AB$2),'Reference data SID'!$B:$N,13,FALSE))</f>
        <v/>
      </c>
      <c r="AC147" s="16" t="str">
        <f>IF(ISERROR(VLOOKUP(CONCATENATE($A147,"_",AC$2),'Reference data SID'!$B:$N,13,FALSE)),"",VLOOKUP(CONCATENATE($A147,"_",AC$2),'Reference data SID'!$B:$N,13,FALSE))</f>
        <v/>
      </c>
      <c r="AD147" s="16" t="str">
        <f>IF(ISERROR(VLOOKUP(CONCATENATE($A147,"_",AD$2),'Reference data SID'!$B:$N,13,FALSE)),"",VLOOKUP(CONCATENATE($A147,"_",AD$2),'Reference data SID'!$B:$N,13,FALSE))</f>
        <v/>
      </c>
      <c r="AE147" s="16" t="str">
        <f>IF(ISERROR(VLOOKUP(CONCATENATE($A147,"_",AE$2),'Reference data SID'!$B:$N,13,FALSE)),"",VLOOKUP(CONCATENATE($A147,"_",AE$2),'Reference data SID'!$B:$N,13,FALSE))</f>
        <v/>
      </c>
      <c r="AF147" s="16" t="str">
        <f>IF(ISERROR(VLOOKUP(CONCATENATE($A147,"_",AF$2),'Reference data SID'!$B:$N,13,FALSE)),"",VLOOKUP(CONCATENATE($A147,"_",AF$2),'Reference data SID'!$B:$N,13,FALSE))</f>
        <v/>
      </c>
      <c r="AG147" s="16" t="str">
        <f>IF(ISERROR(VLOOKUP(CONCATENATE($A147,"_",AG$2),'Reference data SID'!$B:$N,13,FALSE)),"",VLOOKUP(CONCATENATE($A147,"_",AG$2),'Reference data SID'!$B:$N,13,FALSE))</f>
        <v/>
      </c>
      <c r="AH147" s="16" t="str">
        <f>IF(ISERROR(VLOOKUP(CONCATENATE($A147,"_",AH$2),'Reference data SID'!$B:$N,13,FALSE)),"",VLOOKUP(CONCATENATE($A147,"_",AH$2),'Reference data SID'!$B:$N,13,FALSE))</f>
        <v/>
      </c>
      <c r="AI147" s="16" t="str">
        <f>IF(ISERROR(VLOOKUP(CONCATENATE($A147,"_",AI$2),'Reference data SID'!$B:$N,13,FALSE)),"",VLOOKUP(CONCATENATE($A147,"_",AI$2),'Reference data SID'!$B:$N,13,FALSE))</f>
        <v/>
      </c>
      <c r="AJ147" s="16" t="str">
        <f>IF(ISERROR(VLOOKUP(CONCATENATE($A147,"_",AJ$2),'Reference data SID'!$B:$N,13,FALSE)),"",VLOOKUP(CONCATENATE($A147,"_",AJ$2),'Reference data SID'!$B:$N,13,FALSE))</f>
        <v/>
      </c>
      <c r="AK147" s="16" t="str">
        <f>IF(ISERROR(VLOOKUP(CONCATENATE($A147,"_",AK$2),'Reference data SID'!$B:$N,13,FALSE)),"",VLOOKUP(CONCATENATE($A147,"_",AK$2),'Reference data SID'!$B:$N,13,FALSE))</f>
        <v/>
      </c>
      <c r="AL147" s="16" t="str">
        <f>IF(ISERROR(VLOOKUP(CONCATENATE($A147,"_",AL$2),'Reference data SID'!$B:$N,13,FALSE)),"",VLOOKUP(CONCATENATE($A147,"_",AL$2),'Reference data SID'!$B:$N,13,FALSE))</f>
        <v/>
      </c>
      <c r="AM147" s="16" t="str">
        <f>IF(ISERROR(VLOOKUP(CONCATENATE($A147,"_",AM$2),'Reference data SID'!$B:$N,13,FALSE)),"",VLOOKUP(CONCATENATE($A147,"_",AM$2),'Reference data SID'!$B:$N,13,FALSE))</f>
        <v/>
      </c>
      <c r="AN147" s="16" t="str">
        <f>IF(ISERROR(VLOOKUP(CONCATENATE($A147,"_",AN$2),'Reference data SID'!$B:$N,13,FALSE)),"",VLOOKUP(CONCATENATE($A147,"_",AN$2),'Reference data SID'!$B:$N,13,FALSE))</f>
        <v/>
      </c>
      <c r="AO147" s="16" t="str">
        <f>IF(ISERROR(VLOOKUP(CONCATENATE($A147,"_",AO$2),'Reference data SID'!$B:$N,13,FALSE)),"",VLOOKUP(CONCATENATE($A147,"_",AO$2),'Reference data SID'!$B:$N,13,FALSE))</f>
        <v/>
      </c>
      <c r="AP147" s="16" t="str">
        <f>IF(ISERROR(VLOOKUP(CONCATENATE($A147,"_",AP$2),'Reference data SID'!$B:$N,13,FALSE)),"",VLOOKUP(CONCATENATE($A147,"_",AP$2),'Reference data SID'!$B:$N,13,FALSE))</f>
        <v/>
      </c>
      <c r="AQ147" s="16" t="str">
        <f>IF(ISERROR(VLOOKUP(CONCATENATE($A147,"_",AQ$2),'Reference data SID'!$B:$N,13,FALSE)),"",VLOOKUP(CONCATENATE($A147,"_",AQ$2),'Reference data SID'!$B:$N,13,FALSE))</f>
        <v/>
      </c>
      <c r="AR147" s="16" t="str">
        <f>IF(ISERROR(VLOOKUP(CONCATENATE($A147,"_",AR$2),'Reference data SID'!$B:$N,13,FALSE)),"",VLOOKUP(CONCATENATE($A147,"_",AR$2),'Reference data SID'!$B:$N,13,FALSE))</f>
        <v/>
      </c>
      <c r="AS147" s="16" t="str">
        <f>IF(ISERROR(VLOOKUP(CONCATENATE($A147,"_",AS$2),'Reference data SID'!$B:$N,13,FALSE)),"",VLOOKUP(CONCATENATE($A147,"_",AS$2),'Reference data SID'!$B:$N,13,FALSE))</f>
        <v/>
      </c>
      <c r="AT147" s="16" t="str">
        <f>IF(ISERROR(VLOOKUP(CONCATENATE($A147,"_",AT$2),'Reference data SID'!$B:$N,13,FALSE)),"",VLOOKUP(CONCATENATE($A147,"_",AT$2),'Reference data SID'!$B:$N,13,FALSE))</f>
        <v/>
      </c>
    </row>
    <row r="148" spans="1:46" x14ac:dyDescent="0.25">
      <c r="A148">
        <v>144</v>
      </c>
      <c r="B148" s="16" t="str">
        <f>IF(ISERROR(VLOOKUP(CONCATENATE($A148,"_",B$2),'Reference data SID'!$B:$N,13,FALSE)),"",VLOOKUP(CONCATENATE($A148,"_",B$2),'Reference data SID'!$B:$N,13,FALSE))</f>
        <v/>
      </c>
      <c r="C148" s="16" t="str">
        <f>IF(ISERROR(VLOOKUP(CONCATENATE($A148,"_",C$2),'Reference data SID'!$B:$N,13,FALSE)),"",VLOOKUP(CONCATENATE($A148,"_",C$2),'Reference data SID'!$B:$N,13,FALSE))</f>
        <v/>
      </c>
      <c r="D148" s="16" t="str">
        <f>IF(ISERROR(VLOOKUP(CONCATENATE($A148,"_",D$2),'Reference data SID'!$B:$N,13,FALSE)),"",VLOOKUP(CONCATENATE($A148,"_",D$2),'Reference data SID'!$B:$N,13,FALSE))</f>
        <v/>
      </c>
      <c r="E148" s="16" t="str">
        <f>IF(ISERROR(VLOOKUP(CONCATENATE($A148,"_",E$2),'Reference data SID'!$B:$N,13,FALSE)),"",VLOOKUP(CONCATENATE($A148,"_",E$2),'Reference data SID'!$B:$N,13,FALSE))</f>
        <v/>
      </c>
      <c r="F148" s="16" t="str">
        <f>IF(ISERROR(VLOOKUP(CONCATENATE($A148,"_",F$2),'Reference data SID'!$B:$N,13,FALSE)),"",VLOOKUP(CONCATENATE($A148,"_",F$2),'Reference data SID'!$B:$N,13,FALSE))</f>
        <v/>
      </c>
      <c r="G148" s="16" t="str">
        <f>IF(ISERROR(VLOOKUP(CONCATENATE($A148,"_",G$2),'Reference data SID'!$B:$N,13,FALSE)),"",VLOOKUP(CONCATENATE($A148,"_",G$2),'Reference data SID'!$B:$N,13,FALSE))</f>
        <v/>
      </c>
      <c r="H148" s="16" t="str">
        <f>IF(ISERROR(VLOOKUP(CONCATENATE($A148,"_",H$2),'Reference data SID'!$B:$N,13,FALSE)),"",VLOOKUP(CONCATENATE($A148,"_",H$2),'Reference data SID'!$B:$N,13,FALSE))</f>
        <v/>
      </c>
      <c r="I148" s="16" t="str">
        <f>IF(ISERROR(VLOOKUP(CONCATENATE($A148,"_",I$2),'Reference data SID'!$B:$N,13,FALSE)),"",VLOOKUP(CONCATENATE($A148,"_",I$2),'Reference data SID'!$B:$N,13,FALSE))</f>
        <v/>
      </c>
      <c r="J148" s="16" t="str">
        <f>IF(ISERROR(VLOOKUP(CONCATENATE($A148,"_",J$2),'Reference data SID'!$B:$N,13,FALSE)),"",VLOOKUP(CONCATENATE($A148,"_",J$2),'Reference data SID'!$B:$N,13,FALSE))</f>
        <v/>
      </c>
      <c r="K148" s="16" t="str">
        <f>IF(ISERROR(VLOOKUP(CONCATENATE($A148,"_",K$2),'Reference data SID'!$B:$N,13,FALSE)),"",VLOOKUP(CONCATENATE($A148,"_",K$2),'Reference data SID'!$B:$N,13,FALSE))</f>
        <v/>
      </c>
      <c r="L148" s="16" t="str">
        <f>IF(ISERROR(VLOOKUP(CONCATENATE($A148,"_",L$2),'Reference data SID'!$B:$N,13,FALSE)),"",VLOOKUP(CONCATENATE($A148,"_",L$2),'Reference data SID'!$B:$N,13,FALSE))</f>
        <v/>
      </c>
      <c r="M148" s="16" t="str">
        <f>IF(ISERROR(VLOOKUP(CONCATENATE($A148,"_",M$2),'Reference data SID'!$B:$N,13,FALSE)),"",VLOOKUP(CONCATENATE($A148,"_",M$2),'Reference data SID'!$B:$N,13,FALSE))</f>
        <v/>
      </c>
      <c r="N148" s="16" t="str">
        <f>IF(ISERROR(VLOOKUP(CONCATENATE($A148,"_",N$2),'Reference data SID'!$B:$N,13,FALSE)),"",VLOOKUP(CONCATENATE($A148,"_",N$2),'Reference data SID'!$B:$N,13,FALSE))</f>
        <v/>
      </c>
      <c r="O148" s="16" t="str">
        <f>IF(ISERROR(VLOOKUP(CONCATENATE($A148,"_",O$2),'Reference data SID'!$B:$N,13,FALSE)),"",VLOOKUP(CONCATENATE($A148,"_",O$2),'Reference data SID'!$B:$N,13,FALSE))</f>
        <v/>
      </c>
      <c r="P148" s="16" t="str">
        <f>IF(ISERROR(VLOOKUP(CONCATENATE($A148,"_",P$2),'Reference data SID'!$B:$N,13,FALSE)),"",VLOOKUP(CONCATENATE($A148,"_",P$2),'Reference data SID'!$B:$N,13,FALSE))</f>
        <v/>
      </c>
      <c r="Q148" s="16" t="str">
        <f>IF(ISERROR(VLOOKUP(CONCATENATE($A148,"_",Q$2),'Reference data SID'!$B:$N,13,FALSE)),"",VLOOKUP(CONCATENATE($A148,"_",Q$2),'Reference data SID'!$B:$N,13,FALSE))</f>
        <v/>
      </c>
      <c r="R148" s="16" t="str">
        <f>IF(ISERROR(VLOOKUP(CONCATENATE($A148,"_",R$2),'Reference data SID'!$B:$N,13,FALSE)),"",VLOOKUP(CONCATENATE($A148,"_",R$2),'Reference data SID'!$B:$N,13,FALSE))</f>
        <v/>
      </c>
      <c r="S148" s="16" t="str">
        <f>IF(ISERROR(VLOOKUP(CONCATENATE($A148,"_",S$2),'Reference data SID'!$B:$N,13,FALSE)),"",VLOOKUP(CONCATENATE($A148,"_",S$2),'Reference data SID'!$B:$N,13,FALSE))</f>
        <v/>
      </c>
      <c r="T148" s="16" t="str">
        <f>IF(ISERROR(VLOOKUP(CONCATENATE($A148,"_",T$2),'Reference data SID'!$B:$N,13,FALSE)),"",VLOOKUP(CONCATENATE($A148,"_",T$2),'Reference data SID'!$B:$N,13,FALSE))</f>
        <v/>
      </c>
      <c r="U148" s="16" t="str">
        <f>IF(ISERROR(VLOOKUP(CONCATENATE($A148,"_",U$2),'Reference data SID'!$B:$N,13,FALSE)),"",VLOOKUP(CONCATENATE($A148,"_",U$2),'Reference data SID'!$B:$N,13,FALSE))</f>
        <v/>
      </c>
      <c r="V148" s="16" t="str">
        <f>IF(ISERROR(VLOOKUP(CONCATENATE($A148,"_",V$2),'Reference data SID'!$B:$N,13,FALSE)),"",VLOOKUP(CONCATENATE($A148,"_",V$2),'Reference data SID'!$B:$N,13,FALSE))</f>
        <v/>
      </c>
      <c r="W148" s="16" t="str">
        <f>IF(ISERROR(VLOOKUP(CONCATENATE($A148,"_",W$2),'Reference data SID'!$B:$N,13,FALSE)),"",VLOOKUP(CONCATENATE($A148,"_",W$2),'Reference data SID'!$B:$N,13,FALSE))</f>
        <v/>
      </c>
      <c r="X148" s="16" t="str">
        <f>IF(ISERROR(VLOOKUP(CONCATENATE($A148,"_",X$2),'Reference data SID'!$B:$N,13,FALSE)),"",VLOOKUP(CONCATENATE($A148,"_",X$2),'Reference data SID'!$B:$N,13,FALSE))</f>
        <v/>
      </c>
      <c r="Y148" s="17" t="str">
        <f>IF(ISERROR(VLOOKUP(CONCATENATE($A148,"_",Y$2),'Reference data SID'!$B:$N,13,FALSE)),"",VLOOKUP(CONCATENATE($A148,"_",Y$2),'Reference data SID'!$B:$N,13,FALSE))</f>
        <v>1882109-81-0</v>
      </c>
      <c r="Z148" s="16" t="str">
        <f>IF(ISERROR(VLOOKUP(CONCATENATE($A148,"_",Z$2),'Reference data SID'!$B:$N,13,FALSE)),"",VLOOKUP(CONCATENATE($A148,"_",Z$2),'Reference data SID'!$B:$N,13,FALSE))</f>
        <v/>
      </c>
      <c r="AA148" s="16" t="str">
        <f>IF(ISERROR(VLOOKUP(CONCATENATE($A148,"_",AA$2),'Reference data SID'!$B:$N,13,FALSE)),"",VLOOKUP(CONCATENATE($A148,"_",AA$2),'Reference data SID'!$B:$N,13,FALSE))</f>
        <v/>
      </c>
      <c r="AB148" s="16" t="str">
        <f>IF(ISERROR(VLOOKUP(CONCATENATE($A148,"_",AB$2),'Reference data SID'!$B:$N,13,FALSE)),"",VLOOKUP(CONCATENATE($A148,"_",AB$2),'Reference data SID'!$B:$N,13,FALSE))</f>
        <v/>
      </c>
      <c r="AC148" s="16" t="str">
        <f>IF(ISERROR(VLOOKUP(CONCATENATE($A148,"_",AC$2),'Reference data SID'!$B:$N,13,FALSE)),"",VLOOKUP(CONCATENATE($A148,"_",AC$2),'Reference data SID'!$B:$N,13,FALSE))</f>
        <v/>
      </c>
      <c r="AD148" s="16" t="str">
        <f>IF(ISERROR(VLOOKUP(CONCATENATE($A148,"_",AD$2),'Reference data SID'!$B:$N,13,FALSE)),"",VLOOKUP(CONCATENATE($A148,"_",AD$2),'Reference data SID'!$B:$N,13,FALSE))</f>
        <v/>
      </c>
      <c r="AE148" s="16" t="str">
        <f>IF(ISERROR(VLOOKUP(CONCATENATE($A148,"_",AE$2),'Reference data SID'!$B:$N,13,FALSE)),"",VLOOKUP(CONCATENATE($A148,"_",AE$2),'Reference data SID'!$B:$N,13,FALSE))</f>
        <v/>
      </c>
      <c r="AF148" s="16" t="str">
        <f>IF(ISERROR(VLOOKUP(CONCATENATE($A148,"_",AF$2),'Reference data SID'!$B:$N,13,FALSE)),"",VLOOKUP(CONCATENATE($A148,"_",AF$2),'Reference data SID'!$B:$N,13,FALSE))</f>
        <v/>
      </c>
      <c r="AG148" s="16" t="str">
        <f>IF(ISERROR(VLOOKUP(CONCATENATE($A148,"_",AG$2),'Reference data SID'!$B:$N,13,FALSE)),"",VLOOKUP(CONCATENATE($A148,"_",AG$2),'Reference data SID'!$B:$N,13,FALSE))</f>
        <v/>
      </c>
      <c r="AH148" s="16" t="str">
        <f>IF(ISERROR(VLOOKUP(CONCATENATE($A148,"_",AH$2),'Reference data SID'!$B:$N,13,FALSE)),"",VLOOKUP(CONCATENATE($A148,"_",AH$2),'Reference data SID'!$B:$N,13,FALSE))</f>
        <v/>
      </c>
      <c r="AI148" s="16" t="str">
        <f>IF(ISERROR(VLOOKUP(CONCATENATE($A148,"_",AI$2),'Reference data SID'!$B:$N,13,FALSE)),"",VLOOKUP(CONCATENATE($A148,"_",AI$2),'Reference data SID'!$B:$N,13,FALSE))</f>
        <v/>
      </c>
      <c r="AJ148" s="16" t="str">
        <f>IF(ISERROR(VLOOKUP(CONCATENATE($A148,"_",AJ$2),'Reference data SID'!$B:$N,13,FALSE)),"",VLOOKUP(CONCATENATE($A148,"_",AJ$2),'Reference data SID'!$B:$N,13,FALSE))</f>
        <v/>
      </c>
      <c r="AK148" s="16" t="str">
        <f>IF(ISERROR(VLOOKUP(CONCATENATE($A148,"_",AK$2),'Reference data SID'!$B:$N,13,FALSE)),"",VLOOKUP(CONCATENATE($A148,"_",AK$2),'Reference data SID'!$B:$N,13,FALSE))</f>
        <v/>
      </c>
      <c r="AL148" s="16" t="str">
        <f>IF(ISERROR(VLOOKUP(CONCATENATE($A148,"_",AL$2),'Reference data SID'!$B:$N,13,FALSE)),"",VLOOKUP(CONCATENATE($A148,"_",AL$2),'Reference data SID'!$B:$N,13,FALSE))</f>
        <v/>
      </c>
      <c r="AM148" s="16" t="str">
        <f>IF(ISERROR(VLOOKUP(CONCATENATE($A148,"_",AM$2),'Reference data SID'!$B:$N,13,FALSE)),"",VLOOKUP(CONCATENATE($A148,"_",AM$2),'Reference data SID'!$B:$N,13,FALSE))</f>
        <v/>
      </c>
      <c r="AN148" s="16" t="str">
        <f>IF(ISERROR(VLOOKUP(CONCATENATE($A148,"_",AN$2),'Reference data SID'!$B:$N,13,FALSE)),"",VLOOKUP(CONCATENATE($A148,"_",AN$2),'Reference data SID'!$B:$N,13,FALSE))</f>
        <v/>
      </c>
      <c r="AO148" s="16" t="str">
        <f>IF(ISERROR(VLOOKUP(CONCATENATE($A148,"_",AO$2),'Reference data SID'!$B:$N,13,FALSE)),"",VLOOKUP(CONCATENATE($A148,"_",AO$2),'Reference data SID'!$B:$N,13,FALSE))</f>
        <v/>
      </c>
      <c r="AP148" s="16" t="str">
        <f>IF(ISERROR(VLOOKUP(CONCATENATE($A148,"_",AP$2),'Reference data SID'!$B:$N,13,FALSE)),"",VLOOKUP(CONCATENATE($A148,"_",AP$2),'Reference data SID'!$B:$N,13,FALSE))</f>
        <v/>
      </c>
      <c r="AQ148" s="16" t="str">
        <f>IF(ISERROR(VLOOKUP(CONCATENATE($A148,"_",AQ$2),'Reference data SID'!$B:$N,13,FALSE)),"",VLOOKUP(CONCATENATE($A148,"_",AQ$2),'Reference data SID'!$B:$N,13,FALSE))</f>
        <v/>
      </c>
      <c r="AR148" s="16" t="str">
        <f>IF(ISERROR(VLOOKUP(CONCATENATE($A148,"_",AR$2),'Reference data SID'!$B:$N,13,FALSE)),"",VLOOKUP(CONCATENATE($A148,"_",AR$2),'Reference data SID'!$B:$N,13,FALSE))</f>
        <v/>
      </c>
      <c r="AS148" s="16" t="str">
        <f>IF(ISERROR(VLOOKUP(CONCATENATE($A148,"_",AS$2),'Reference data SID'!$B:$N,13,FALSE)),"",VLOOKUP(CONCATENATE($A148,"_",AS$2),'Reference data SID'!$B:$N,13,FALSE))</f>
        <v/>
      </c>
      <c r="AT148" s="16" t="str">
        <f>IF(ISERROR(VLOOKUP(CONCATENATE($A148,"_",AT$2),'Reference data SID'!$B:$N,13,FALSE)),"",VLOOKUP(CONCATENATE($A148,"_",AT$2),'Reference data SID'!$B:$N,13,FALSE))</f>
        <v/>
      </c>
    </row>
    <row r="149" spans="1:46" x14ac:dyDescent="0.25">
      <c r="A149">
        <v>145</v>
      </c>
      <c r="B149" s="16" t="str">
        <f>IF(ISERROR(VLOOKUP(CONCATENATE($A149,"_",B$2),'Reference data SID'!$B:$N,13,FALSE)),"",VLOOKUP(CONCATENATE($A149,"_",B$2),'Reference data SID'!$B:$N,13,FALSE))</f>
        <v/>
      </c>
      <c r="C149" s="16" t="str">
        <f>IF(ISERROR(VLOOKUP(CONCATENATE($A149,"_",C$2),'Reference data SID'!$B:$N,13,FALSE)),"",VLOOKUP(CONCATENATE($A149,"_",C$2),'Reference data SID'!$B:$N,13,FALSE))</f>
        <v/>
      </c>
      <c r="D149" s="16" t="str">
        <f>IF(ISERROR(VLOOKUP(CONCATENATE($A149,"_",D$2),'Reference data SID'!$B:$N,13,FALSE)),"",VLOOKUP(CONCATENATE($A149,"_",D$2),'Reference data SID'!$B:$N,13,FALSE))</f>
        <v/>
      </c>
      <c r="E149" s="16" t="str">
        <f>IF(ISERROR(VLOOKUP(CONCATENATE($A149,"_",E$2),'Reference data SID'!$B:$N,13,FALSE)),"",VLOOKUP(CONCATENATE($A149,"_",E$2),'Reference data SID'!$B:$N,13,FALSE))</f>
        <v/>
      </c>
      <c r="F149" s="16" t="str">
        <f>IF(ISERROR(VLOOKUP(CONCATENATE($A149,"_",F$2),'Reference data SID'!$B:$N,13,FALSE)),"",VLOOKUP(CONCATENATE($A149,"_",F$2),'Reference data SID'!$B:$N,13,FALSE))</f>
        <v/>
      </c>
      <c r="G149" s="16" t="str">
        <f>IF(ISERROR(VLOOKUP(CONCATENATE($A149,"_",G$2),'Reference data SID'!$B:$N,13,FALSE)),"",VLOOKUP(CONCATENATE($A149,"_",G$2),'Reference data SID'!$B:$N,13,FALSE))</f>
        <v/>
      </c>
      <c r="H149" s="16" t="str">
        <f>IF(ISERROR(VLOOKUP(CONCATENATE($A149,"_",H$2),'Reference data SID'!$B:$N,13,FALSE)),"",VLOOKUP(CONCATENATE($A149,"_",H$2),'Reference data SID'!$B:$N,13,FALSE))</f>
        <v/>
      </c>
      <c r="I149" s="16" t="str">
        <f>IF(ISERROR(VLOOKUP(CONCATENATE($A149,"_",I$2),'Reference data SID'!$B:$N,13,FALSE)),"",VLOOKUP(CONCATENATE($A149,"_",I$2),'Reference data SID'!$B:$N,13,FALSE))</f>
        <v/>
      </c>
      <c r="J149" s="16" t="str">
        <f>IF(ISERROR(VLOOKUP(CONCATENATE($A149,"_",J$2),'Reference data SID'!$B:$N,13,FALSE)),"",VLOOKUP(CONCATENATE($A149,"_",J$2),'Reference data SID'!$B:$N,13,FALSE))</f>
        <v/>
      </c>
      <c r="K149" s="16" t="str">
        <f>IF(ISERROR(VLOOKUP(CONCATENATE($A149,"_",K$2),'Reference data SID'!$B:$N,13,FALSE)),"",VLOOKUP(CONCATENATE($A149,"_",K$2),'Reference data SID'!$B:$N,13,FALSE))</f>
        <v/>
      </c>
      <c r="L149" s="16" t="str">
        <f>IF(ISERROR(VLOOKUP(CONCATENATE($A149,"_",L$2),'Reference data SID'!$B:$N,13,FALSE)),"",VLOOKUP(CONCATENATE($A149,"_",L$2),'Reference data SID'!$B:$N,13,FALSE))</f>
        <v/>
      </c>
      <c r="M149" s="16" t="str">
        <f>IF(ISERROR(VLOOKUP(CONCATENATE($A149,"_",M$2),'Reference data SID'!$B:$N,13,FALSE)),"",VLOOKUP(CONCATENATE($A149,"_",M$2),'Reference data SID'!$B:$N,13,FALSE))</f>
        <v/>
      </c>
      <c r="N149" s="16" t="str">
        <f>IF(ISERROR(VLOOKUP(CONCATENATE($A149,"_",N$2),'Reference data SID'!$B:$N,13,FALSE)),"",VLOOKUP(CONCATENATE($A149,"_",N$2),'Reference data SID'!$B:$N,13,FALSE))</f>
        <v/>
      </c>
      <c r="O149" s="16" t="str">
        <f>IF(ISERROR(VLOOKUP(CONCATENATE($A149,"_",O$2),'Reference data SID'!$B:$N,13,FALSE)),"",VLOOKUP(CONCATENATE($A149,"_",O$2),'Reference data SID'!$B:$N,13,FALSE))</f>
        <v/>
      </c>
      <c r="P149" s="16" t="str">
        <f>IF(ISERROR(VLOOKUP(CONCATENATE($A149,"_",P$2),'Reference data SID'!$B:$N,13,FALSE)),"",VLOOKUP(CONCATENATE($A149,"_",P$2),'Reference data SID'!$B:$N,13,FALSE))</f>
        <v/>
      </c>
      <c r="Q149" s="16" t="str">
        <f>IF(ISERROR(VLOOKUP(CONCATENATE($A149,"_",Q$2),'Reference data SID'!$B:$N,13,FALSE)),"",VLOOKUP(CONCATENATE($A149,"_",Q$2),'Reference data SID'!$B:$N,13,FALSE))</f>
        <v/>
      </c>
      <c r="R149" s="16" t="str">
        <f>IF(ISERROR(VLOOKUP(CONCATENATE($A149,"_",R$2),'Reference data SID'!$B:$N,13,FALSE)),"",VLOOKUP(CONCATENATE($A149,"_",R$2),'Reference data SID'!$B:$N,13,FALSE))</f>
        <v/>
      </c>
      <c r="S149" s="16" t="str">
        <f>IF(ISERROR(VLOOKUP(CONCATENATE($A149,"_",S$2),'Reference data SID'!$B:$N,13,FALSE)),"",VLOOKUP(CONCATENATE($A149,"_",S$2),'Reference data SID'!$B:$N,13,FALSE))</f>
        <v/>
      </c>
      <c r="T149" s="16" t="str">
        <f>IF(ISERROR(VLOOKUP(CONCATENATE($A149,"_",T$2),'Reference data SID'!$B:$N,13,FALSE)),"",VLOOKUP(CONCATENATE($A149,"_",T$2),'Reference data SID'!$B:$N,13,FALSE))</f>
        <v/>
      </c>
      <c r="U149" s="16" t="str">
        <f>IF(ISERROR(VLOOKUP(CONCATENATE($A149,"_",U$2),'Reference data SID'!$B:$N,13,FALSE)),"",VLOOKUP(CONCATENATE($A149,"_",U$2),'Reference data SID'!$B:$N,13,FALSE))</f>
        <v/>
      </c>
      <c r="V149" s="16" t="str">
        <f>IF(ISERROR(VLOOKUP(CONCATENATE($A149,"_",V$2),'Reference data SID'!$B:$N,13,FALSE)),"",VLOOKUP(CONCATENATE($A149,"_",V$2),'Reference data SID'!$B:$N,13,FALSE))</f>
        <v/>
      </c>
      <c r="W149" s="16" t="str">
        <f>IF(ISERROR(VLOOKUP(CONCATENATE($A149,"_",W$2),'Reference data SID'!$B:$N,13,FALSE)),"",VLOOKUP(CONCATENATE($A149,"_",W$2),'Reference data SID'!$B:$N,13,FALSE))</f>
        <v/>
      </c>
      <c r="X149" s="16" t="str">
        <f>IF(ISERROR(VLOOKUP(CONCATENATE($A149,"_",X$2),'Reference data SID'!$B:$N,13,FALSE)),"",VLOOKUP(CONCATENATE($A149,"_",X$2),'Reference data SID'!$B:$N,13,FALSE))</f>
        <v/>
      </c>
      <c r="Y149" s="17" t="str">
        <f>IF(ISERROR(VLOOKUP(CONCATENATE($A149,"_",Y$2),'Reference data SID'!$B:$N,13,FALSE)),"",VLOOKUP(CONCATENATE($A149,"_",Y$2),'Reference data SID'!$B:$N,13,FALSE))</f>
        <v>19742-57-5</v>
      </c>
      <c r="Z149" s="16" t="str">
        <f>IF(ISERROR(VLOOKUP(CONCATENATE($A149,"_",Z$2),'Reference data SID'!$B:$N,13,FALSE)),"",VLOOKUP(CONCATENATE($A149,"_",Z$2),'Reference data SID'!$B:$N,13,FALSE))</f>
        <v/>
      </c>
      <c r="AA149" s="16" t="str">
        <f>IF(ISERROR(VLOOKUP(CONCATENATE($A149,"_",AA$2),'Reference data SID'!$B:$N,13,FALSE)),"",VLOOKUP(CONCATENATE($A149,"_",AA$2),'Reference data SID'!$B:$N,13,FALSE))</f>
        <v/>
      </c>
      <c r="AB149" s="16" t="str">
        <f>IF(ISERROR(VLOOKUP(CONCATENATE($A149,"_",AB$2),'Reference data SID'!$B:$N,13,FALSE)),"",VLOOKUP(CONCATENATE($A149,"_",AB$2),'Reference data SID'!$B:$N,13,FALSE))</f>
        <v/>
      </c>
      <c r="AC149" s="16" t="str">
        <f>IF(ISERROR(VLOOKUP(CONCATENATE($A149,"_",AC$2),'Reference data SID'!$B:$N,13,FALSE)),"",VLOOKUP(CONCATENATE($A149,"_",AC$2),'Reference data SID'!$B:$N,13,FALSE))</f>
        <v/>
      </c>
      <c r="AD149" s="16" t="str">
        <f>IF(ISERROR(VLOOKUP(CONCATENATE($A149,"_",AD$2),'Reference data SID'!$B:$N,13,FALSE)),"",VLOOKUP(CONCATENATE($A149,"_",AD$2),'Reference data SID'!$B:$N,13,FALSE))</f>
        <v/>
      </c>
      <c r="AE149" s="16" t="str">
        <f>IF(ISERROR(VLOOKUP(CONCATENATE($A149,"_",AE$2),'Reference data SID'!$B:$N,13,FALSE)),"",VLOOKUP(CONCATENATE($A149,"_",AE$2),'Reference data SID'!$B:$N,13,FALSE))</f>
        <v/>
      </c>
      <c r="AF149" s="16" t="str">
        <f>IF(ISERROR(VLOOKUP(CONCATENATE($A149,"_",AF$2),'Reference data SID'!$B:$N,13,FALSE)),"",VLOOKUP(CONCATENATE($A149,"_",AF$2),'Reference data SID'!$B:$N,13,FALSE))</f>
        <v/>
      </c>
      <c r="AG149" s="16" t="str">
        <f>IF(ISERROR(VLOOKUP(CONCATENATE($A149,"_",AG$2),'Reference data SID'!$B:$N,13,FALSE)),"",VLOOKUP(CONCATENATE($A149,"_",AG$2),'Reference data SID'!$B:$N,13,FALSE))</f>
        <v/>
      </c>
      <c r="AH149" s="16" t="str">
        <f>IF(ISERROR(VLOOKUP(CONCATENATE($A149,"_",AH$2),'Reference data SID'!$B:$N,13,FALSE)),"",VLOOKUP(CONCATENATE($A149,"_",AH$2),'Reference data SID'!$B:$N,13,FALSE))</f>
        <v/>
      </c>
      <c r="AI149" s="16" t="str">
        <f>IF(ISERROR(VLOOKUP(CONCATENATE($A149,"_",AI$2),'Reference data SID'!$B:$N,13,FALSE)),"",VLOOKUP(CONCATENATE($A149,"_",AI$2),'Reference data SID'!$B:$N,13,FALSE))</f>
        <v/>
      </c>
      <c r="AJ149" s="16" t="str">
        <f>IF(ISERROR(VLOOKUP(CONCATENATE($A149,"_",AJ$2),'Reference data SID'!$B:$N,13,FALSE)),"",VLOOKUP(CONCATENATE($A149,"_",AJ$2),'Reference data SID'!$B:$N,13,FALSE))</f>
        <v/>
      </c>
      <c r="AK149" s="16" t="str">
        <f>IF(ISERROR(VLOOKUP(CONCATENATE($A149,"_",AK$2),'Reference data SID'!$B:$N,13,FALSE)),"",VLOOKUP(CONCATENATE($A149,"_",AK$2),'Reference data SID'!$B:$N,13,FALSE))</f>
        <v/>
      </c>
      <c r="AL149" s="16" t="str">
        <f>IF(ISERROR(VLOOKUP(CONCATENATE($A149,"_",AL$2),'Reference data SID'!$B:$N,13,FALSE)),"",VLOOKUP(CONCATENATE($A149,"_",AL$2),'Reference data SID'!$B:$N,13,FALSE))</f>
        <v/>
      </c>
      <c r="AM149" s="16" t="str">
        <f>IF(ISERROR(VLOOKUP(CONCATENATE($A149,"_",AM$2),'Reference data SID'!$B:$N,13,FALSE)),"",VLOOKUP(CONCATENATE($A149,"_",AM$2),'Reference data SID'!$B:$N,13,FALSE))</f>
        <v/>
      </c>
      <c r="AN149" s="16" t="str">
        <f>IF(ISERROR(VLOOKUP(CONCATENATE($A149,"_",AN$2),'Reference data SID'!$B:$N,13,FALSE)),"",VLOOKUP(CONCATENATE($A149,"_",AN$2),'Reference data SID'!$B:$N,13,FALSE))</f>
        <v/>
      </c>
      <c r="AO149" s="16" t="str">
        <f>IF(ISERROR(VLOOKUP(CONCATENATE($A149,"_",AO$2),'Reference data SID'!$B:$N,13,FALSE)),"",VLOOKUP(CONCATENATE($A149,"_",AO$2),'Reference data SID'!$B:$N,13,FALSE))</f>
        <v/>
      </c>
      <c r="AP149" s="16" t="str">
        <f>IF(ISERROR(VLOOKUP(CONCATENATE($A149,"_",AP$2),'Reference data SID'!$B:$N,13,FALSE)),"",VLOOKUP(CONCATENATE($A149,"_",AP$2),'Reference data SID'!$B:$N,13,FALSE))</f>
        <v/>
      </c>
      <c r="AQ149" s="16" t="str">
        <f>IF(ISERROR(VLOOKUP(CONCATENATE($A149,"_",AQ$2),'Reference data SID'!$B:$N,13,FALSE)),"",VLOOKUP(CONCATENATE($A149,"_",AQ$2),'Reference data SID'!$B:$N,13,FALSE))</f>
        <v/>
      </c>
      <c r="AR149" s="16" t="str">
        <f>IF(ISERROR(VLOOKUP(CONCATENATE($A149,"_",AR$2),'Reference data SID'!$B:$N,13,FALSE)),"",VLOOKUP(CONCATENATE($A149,"_",AR$2),'Reference data SID'!$B:$N,13,FALSE))</f>
        <v/>
      </c>
      <c r="AS149" s="16" t="str">
        <f>IF(ISERROR(VLOOKUP(CONCATENATE($A149,"_",AS$2),'Reference data SID'!$B:$N,13,FALSE)),"",VLOOKUP(CONCATENATE($A149,"_",AS$2),'Reference data SID'!$B:$N,13,FALSE))</f>
        <v/>
      </c>
      <c r="AT149" s="16" t="str">
        <f>IF(ISERROR(VLOOKUP(CONCATENATE($A149,"_",AT$2),'Reference data SID'!$B:$N,13,FALSE)),"",VLOOKUP(CONCATENATE($A149,"_",AT$2),'Reference data SID'!$B:$N,13,FALSE))</f>
        <v/>
      </c>
    </row>
    <row r="150" spans="1:46" x14ac:dyDescent="0.25">
      <c r="A150">
        <v>146</v>
      </c>
      <c r="B150" s="16" t="str">
        <f>IF(ISERROR(VLOOKUP(CONCATENATE($A150,"_",B$2),'Reference data SID'!$B:$N,13,FALSE)),"",VLOOKUP(CONCATENATE($A150,"_",B$2),'Reference data SID'!$B:$N,13,FALSE))</f>
        <v/>
      </c>
      <c r="C150" s="16" t="str">
        <f>IF(ISERROR(VLOOKUP(CONCATENATE($A150,"_",C$2),'Reference data SID'!$B:$N,13,FALSE)),"",VLOOKUP(CONCATENATE($A150,"_",C$2),'Reference data SID'!$B:$N,13,FALSE))</f>
        <v/>
      </c>
      <c r="D150" s="16" t="str">
        <f>IF(ISERROR(VLOOKUP(CONCATENATE($A150,"_",D$2),'Reference data SID'!$B:$N,13,FALSE)),"",VLOOKUP(CONCATENATE($A150,"_",D$2),'Reference data SID'!$B:$N,13,FALSE))</f>
        <v/>
      </c>
      <c r="E150" s="16" t="str">
        <f>IF(ISERROR(VLOOKUP(CONCATENATE($A150,"_",E$2),'Reference data SID'!$B:$N,13,FALSE)),"",VLOOKUP(CONCATENATE($A150,"_",E$2),'Reference data SID'!$B:$N,13,FALSE))</f>
        <v/>
      </c>
      <c r="F150" s="16" t="str">
        <f>IF(ISERROR(VLOOKUP(CONCATENATE($A150,"_",F$2),'Reference data SID'!$B:$N,13,FALSE)),"",VLOOKUP(CONCATENATE($A150,"_",F$2),'Reference data SID'!$B:$N,13,FALSE))</f>
        <v/>
      </c>
      <c r="G150" s="16" t="str">
        <f>IF(ISERROR(VLOOKUP(CONCATENATE($A150,"_",G$2),'Reference data SID'!$B:$N,13,FALSE)),"",VLOOKUP(CONCATENATE($A150,"_",G$2),'Reference data SID'!$B:$N,13,FALSE))</f>
        <v/>
      </c>
      <c r="H150" s="16" t="str">
        <f>IF(ISERROR(VLOOKUP(CONCATENATE($A150,"_",H$2),'Reference data SID'!$B:$N,13,FALSE)),"",VLOOKUP(CONCATENATE($A150,"_",H$2),'Reference data SID'!$B:$N,13,FALSE))</f>
        <v/>
      </c>
      <c r="I150" s="16" t="str">
        <f>IF(ISERROR(VLOOKUP(CONCATENATE($A150,"_",I$2),'Reference data SID'!$B:$N,13,FALSE)),"",VLOOKUP(CONCATENATE($A150,"_",I$2),'Reference data SID'!$B:$N,13,FALSE))</f>
        <v/>
      </c>
      <c r="J150" s="16" t="str">
        <f>IF(ISERROR(VLOOKUP(CONCATENATE($A150,"_",J$2),'Reference data SID'!$B:$N,13,FALSE)),"",VLOOKUP(CONCATENATE($A150,"_",J$2),'Reference data SID'!$B:$N,13,FALSE))</f>
        <v/>
      </c>
      <c r="K150" s="16" t="str">
        <f>IF(ISERROR(VLOOKUP(CONCATENATE($A150,"_",K$2),'Reference data SID'!$B:$N,13,FALSE)),"",VLOOKUP(CONCATENATE($A150,"_",K$2),'Reference data SID'!$B:$N,13,FALSE))</f>
        <v/>
      </c>
      <c r="L150" s="16" t="str">
        <f>IF(ISERROR(VLOOKUP(CONCATENATE($A150,"_",L$2),'Reference data SID'!$B:$N,13,FALSE)),"",VLOOKUP(CONCATENATE($A150,"_",L$2),'Reference data SID'!$B:$N,13,FALSE))</f>
        <v/>
      </c>
      <c r="M150" s="16" t="str">
        <f>IF(ISERROR(VLOOKUP(CONCATENATE($A150,"_",M$2),'Reference data SID'!$B:$N,13,FALSE)),"",VLOOKUP(CONCATENATE($A150,"_",M$2),'Reference data SID'!$B:$N,13,FALSE))</f>
        <v/>
      </c>
      <c r="N150" s="16" t="str">
        <f>IF(ISERROR(VLOOKUP(CONCATENATE($A150,"_",N$2),'Reference data SID'!$B:$N,13,FALSE)),"",VLOOKUP(CONCATENATE($A150,"_",N$2),'Reference data SID'!$B:$N,13,FALSE))</f>
        <v/>
      </c>
      <c r="O150" s="16" t="str">
        <f>IF(ISERROR(VLOOKUP(CONCATENATE($A150,"_",O$2),'Reference data SID'!$B:$N,13,FALSE)),"",VLOOKUP(CONCATENATE($A150,"_",O$2),'Reference data SID'!$B:$N,13,FALSE))</f>
        <v/>
      </c>
      <c r="P150" s="16" t="str">
        <f>IF(ISERROR(VLOOKUP(CONCATENATE($A150,"_",P$2),'Reference data SID'!$B:$N,13,FALSE)),"",VLOOKUP(CONCATENATE($A150,"_",P$2),'Reference data SID'!$B:$N,13,FALSE))</f>
        <v/>
      </c>
      <c r="Q150" s="16" t="str">
        <f>IF(ISERROR(VLOOKUP(CONCATENATE($A150,"_",Q$2),'Reference data SID'!$B:$N,13,FALSE)),"",VLOOKUP(CONCATENATE($A150,"_",Q$2),'Reference data SID'!$B:$N,13,FALSE))</f>
        <v/>
      </c>
      <c r="R150" s="16" t="str">
        <f>IF(ISERROR(VLOOKUP(CONCATENATE($A150,"_",R$2),'Reference data SID'!$B:$N,13,FALSE)),"",VLOOKUP(CONCATENATE($A150,"_",R$2),'Reference data SID'!$B:$N,13,FALSE))</f>
        <v/>
      </c>
      <c r="S150" s="16" t="str">
        <f>IF(ISERROR(VLOOKUP(CONCATENATE($A150,"_",S$2),'Reference data SID'!$B:$N,13,FALSE)),"",VLOOKUP(CONCATENATE($A150,"_",S$2),'Reference data SID'!$B:$N,13,FALSE))</f>
        <v/>
      </c>
      <c r="T150" s="16" t="str">
        <f>IF(ISERROR(VLOOKUP(CONCATENATE($A150,"_",T$2),'Reference data SID'!$B:$N,13,FALSE)),"",VLOOKUP(CONCATENATE($A150,"_",T$2),'Reference data SID'!$B:$N,13,FALSE))</f>
        <v/>
      </c>
      <c r="U150" s="16" t="str">
        <f>IF(ISERROR(VLOOKUP(CONCATENATE($A150,"_",U$2),'Reference data SID'!$B:$N,13,FALSE)),"",VLOOKUP(CONCATENATE($A150,"_",U$2),'Reference data SID'!$B:$N,13,FALSE))</f>
        <v/>
      </c>
      <c r="V150" s="16" t="str">
        <f>IF(ISERROR(VLOOKUP(CONCATENATE($A150,"_",V$2),'Reference data SID'!$B:$N,13,FALSE)),"",VLOOKUP(CONCATENATE($A150,"_",V$2),'Reference data SID'!$B:$N,13,FALSE))</f>
        <v/>
      </c>
      <c r="W150" s="16" t="str">
        <f>IF(ISERROR(VLOOKUP(CONCATENATE($A150,"_",W$2),'Reference data SID'!$B:$N,13,FALSE)),"",VLOOKUP(CONCATENATE($A150,"_",W$2),'Reference data SID'!$B:$N,13,FALSE))</f>
        <v/>
      </c>
      <c r="X150" s="16" t="str">
        <f>IF(ISERROR(VLOOKUP(CONCATENATE($A150,"_",X$2),'Reference data SID'!$B:$N,13,FALSE)),"",VLOOKUP(CONCATENATE($A150,"_",X$2),'Reference data SID'!$B:$N,13,FALSE))</f>
        <v/>
      </c>
      <c r="Y150" s="17" t="str">
        <f>IF(ISERROR(VLOOKUP(CONCATENATE($A150,"_",Y$2),'Reference data SID'!$B:$N,13,FALSE)),"",VLOOKUP(CONCATENATE($A150,"_",Y$2),'Reference data SID'!$B:$N,13,FALSE))</f>
        <v>207678-51-1</v>
      </c>
      <c r="Z150" s="16" t="str">
        <f>IF(ISERROR(VLOOKUP(CONCATENATE($A150,"_",Z$2),'Reference data SID'!$B:$N,13,FALSE)),"",VLOOKUP(CONCATENATE($A150,"_",Z$2),'Reference data SID'!$B:$N,13,FALSE))</f>
        <v/>
      </c>
      <c r="AA150" s="16" t="str">
        <f>IF(ISERROR(VLOOKUP(CONCATENATE($A150,"_",AA$2),'Reference data SID'!$B:$N,13,FALSE)),"",VLOOKUP(CONCATENATE($A150,"_",AA$2),'Reference data SID'!$B:$N,13,FALSE))</f>
        <v/>
      </c>
      <c r="AB150" s="16" t="str">
        <f>IF(ISERROR(VLOOKUP(CONCATENATE($A150,"_",AB$2),'Reference data SID'!$B:$N,13,FALSE)),"",VLOOKUP(CONCATENATE($A150,"_",AB$2),'Reference data SID'!$B:$N,13,FALSE))</f>
        <v/>
      </c>
      <c r="AC150" s="16" t="str">
        <f>IF(ISERROR(VLOOKUP(CONCATENATE($A150,"_",AC$2),'Reference data SID'!$B:$N,13,FALSE)),"",VLOOKUP(CONCATENATE($A150,"_",AC$2),'Reference data SID'!$B:$N,13,FALSE))</f>
        <v/>
      </c>
      <c r="AD150" s="16" t="str">
        <f>IF(ISERROR(VLOOKUP(CONCATENATE($A150,"_",AD$2),'Reference data SID'!$B:$N,13,FALSE)),"",VLOOKUP(CONCATENATE($A150,"_",AD$2),'Reference data SID'!$B:$N,13,FALSE))</f>
        <v/>
      </c>
      <c r="AE150" s="16" t="str">
        <f>IF(ISERROR(VLOOKUP(CONCATENATE($A150,"_",AE$2),'Reference data SID'!$B:$N,13,FALSE)),"",VLOOKUP(CONCATENATE($A150,"_",AE$2),'Reference data SID'!$B:$N,13,FALSE))</f>
        <v/>
      </c>
      <c r="AF150" s="16" t="str">
        <f>IF(ISERROR(VLOOKUP(CONCATENATE($A150,"_",AF$2),'Reference data SID'!$B:$N,13,FALSE)),"",VLOOKUP(CONCATENATE($A150,"_",AF$2),'Reference data SID'!$B:$N,13,FALSE))</f>
        <v/>
      </c>
      <c r="AG150" s="16" t="str">
        <f>IF(ISERROR(VLOOKUP(CONCATENATE($A150,"_",AG$2),'Reference data SID'!$B:$N,13,FALSE)),"",VLOOKUP(CONCATENATE($A150,"_",AG$2),'Reference data SID'!$B:$N,13,FALSE))</f>
        <v/>
      </c>
      <c r="AH150" s="16" t="str">
        <f>IF(ISERROR(VLOOKUP(CONCATENATE($A150,"_",AH$2),'Reference data SID'!$B:$N,13,FALSE)),"",VLOOKUP(CONCATENATE($A150,"_",AH$2),'Reference data SID'!$B:$N,13,FALSE))</f>
        <v/>
      </c>
      <c r="AI150" s="16" t="str">
        <f>IF(ISERROR(VLOOKUP(CONCATENATE($A150,"_",AI$2),'Reference data SID'!$B:$N,13,FALSE)),"",VLOOKUP(CONCATENATE($A150,"_",AI$2),'Reference data SID'!$B:$N,13,FALSE))</f>
        <v/>
      </c>
      <c r="AJ150" s="16" t="str">
        <f>IF(ISERROR(VLOOKUP(CONCATENATE($A150,"_",AJ$2),'Reference data SID'!$B:$N,13,FALSE)),"",VLOOKUP(CONCATENATE($A150,"_",AJ$2),'Reference data SID'!$B:$N,13,FALSE))</f>
        <v/>
      </c>
      <c r="AK150" s="16" t="str">
        <f>IF(ISERROR(VLOOKUP(CONCATENATE($A150,"_",AK$2),'Reference data SID'!$B:$N,13,FALSE)),"",VLOOKUP(CONCATENATE($A150,"_",AK$2),'Reference data SID'!$B:$N,13,FALSE))</f>
        <v/>
      </c>
      <c r="AL150" s="16" t="str">
        <f>IF(ISERROR(VLOOKUP(CONCATENATE($A150,"_",AL$2),'Reference data SID'!$B:$N,13,FALSE)),"",VLOOKUP(CONCATENATE($A150,"_",AL$2),'Reference data SID'!$B:$N,13,FALSE))</f>
        <v/>
      </c>
      <c r="AM150" s="16" t="str">
        <f>IF(ISERROR(VLOOKUP(CONCATENATE($A150,"_",AM$2),'Reference data SID'!$B:$N,13,FALSE)),"",VLOOKUP(CONCATENATE($A150,"_",AM$2),'Reference data SID'!$B:$N,13,FALSE))</f>
        <v/>
      </c>
      <c r="AN150" s="16" t="str">
        <f>IF(ISERROR(VLOOKUP(CONCATENATE($A150,"_",AN$2),'Reference data SID'!$B:$N,13,FALSE)),"",VLOOKUP(CONCATENATE($A150,"_",AN$2),'Reference data SID'!$B:$N,13,FALSE))</f>
        <v/>
      </c>
      <c r="AO150" s="16" t="str">
        <f>IF(ISERROR(VLOOKUP(CONCATENATE($A150,"_",AO$2),'Reference data SID'!$B:$N,13,FALSE)),"",VLOOKUP(CONCATENATE($A150,"_",AO$2),'Reference data SID'!$B:$N,13,FALSE))</f>
        <v/>
      </c>
      <c r="AP150" s="16" t="str">
        <f>IF(ISERROR(VLOOKUP(CONCATENATE($A150,"_",AP$2),'Reference data SID'!$B:$N,13,FALSE)),"",VLOOKUP(CONCATENATE($A150,"_",AP$2),'Reference data SID'!$B:$N,13,FALSE))</f>
        <v/>
      </c>
      <c r="AQ150" s="16" t="str">
        <f>IF(ISERROR(VLOOKUP(CONCATENATE($A150,"_",AQ$2),'Reference data SID'!$B:$N,13,FALSE)),"",VLOOKUP(CONCATENATE($A150,"_",AQ$2),'Reference data SID'!$B:$N,13,FALSE))</f>
        <v/>
      </c>
      <c r="AR150" s="16" t="str">
        <f>IF(ISERROR(VLOOKUP(CONCATENATE($A150,"_",AR$2),'Reference data SID'!$B:$N,13,FALSE)),"",VLOOKUP(CONCATENATE($A150,"_",AR$2),'Reference data SID'!$B:$N,13,FALSE))</f>
        <v/>
      </c>
      <c r="AS150" s="16" t="str">
        <f>IF(ISERROR(VLOOKUP(CONCATENATE($A150,"_",AS$2),'Reference data SID'!$B:$N,13,FALSE)),"",VLOOKUP(CONCATENATE($A150,"_",AS$2),'Reference data SID'!$B:$N,13,FALSE))</f>
        <v/>
      </c>
      <c r="AT150" s="16" t="str">
        <f>IF(ISERROR(VLOOKUP(CONCATENATE($A150,"_",AT$2),'Reference data SID'!$B:$N,13,FALSE)),"",VLOOKUP(CONCATENATE($A150,"_",AT$2),'Reference data SID'!$B:$N,13,FALSE))</f>
        <v/>
      </c>
    </row>
    <row r="151" spans="1:46" x14ac:dyDescent="0.25">
      <c r="A151">
        <v>147</v>
      </c>
      <c r="B151" s="16" t="str">
        <f>IF(ISERROR(VLOOKUP(CONCATENATE($A151,"_",B$2),'Reference data SID'!$B:$N,13,FALSE)),"",VLOOKUP(CONCATENATE($A151,"_",B$2),'Reference data SID'!$B:$N,13,FALSE))</f>
        <v/>
      </c>
      <c r="C151" s="16" t="str">
        <f>IF(ISERROR(VLOOKUP(CONCATENATE($A151,"_",C$2),'Reference data SID'!$B:$N,13,FALSE)),"",VLOOKUP(CONCATENATE($A151,"_",C$2),'Reference data SID'!$B:$N,13,FALSE))</f>
        <v/>
      </c>
      <c r="D151" s="16" t="str">
        <f>IF(ISERROR(VLOOKUP(CONCATENATE($A151,"_",D$2),'Reference data SID'!$B:$N,13,FALSE)),"",VLOOKUP(CONCATENATE($A151,"_",D$2),'Reference data SID'!$B:$N,13,FALSE))</f>
        <v/>
      </c>
      <c r="E151" s="16" t="str">
        <f>IF(ISERROR(VLOOKUP(CONCATENATE($A151,"_",E$2),'Reference data SID'!$B:$N,13,FALSE)),"",VLOOKUP(CONCATENATE($A151,"_",E$2),'Reference data SID'!$B:$N,13,FALSE))</f>
        <v/>
      </c>
      <c r="F151" s="16" t="str">
        <f>IF(ISERROR(VLOOKUP(CONCATENATE($A151,"_",F$2),'Reference data SID'!$B:$N,13,FALSE)),"",VLOOKUP(CONCATENATE($A151,"_",F$2),'Reference data SID'!$B:$N,13,FALSE))</f>
        <v/>
      </c>
      <c r="G151" s="16" t="str">
        <f>IF(ISERROR(VLOOKUP(CONCATENATE($A151,"_",G$2),'Reference data SID'!$B:$N,13,FALSE)),"",VLOOKUP(CONCATENATE($A151,"_",G$2),'Reference data SID'!$B:$N,13,FALSE))</f>
        <v/>
      </c>
      <c r="H151" s="16" t="str">
        <f>IF(ISERROR(VLOOKUP(CONCATENATE($A151,"_",H$2),'Reference data SID'!$B:$N,13,FALSE)),"",VLOOKUP(CONCATENATE($A151,"_",H$2),'Reference data SID'!$B:$N,13,FALSE))</f>
        <v/>
      </c>
      <c r="I151" s="16" t="str">
        <f>IF(ISERROR(VLOOKUP(CONCATENATE($A151,"_",I$2),'Reference data SID'!$B:$N,13,FALSE)),"",VLOOKUP(CONCATENATE($A151,"_",I$2),'Reference data SID'!$B:$N,13,FALSE))</f>
        <v/>
      </c>
      <c r="J151" s="16" t="str">
        <f>IF(ISERROR(VLOOKUP(CONCATENATE($A151,"_",J$2),'Reference data SID'!$B:$N,13,FALSE)),"",VLOOKUP(CONCATENATE($A151,"_",J$2),'Reference data SID'!$B:$N,13,FALSE))</f>
        <v/>
      </c>
      <c r="K151" s="16" t="str">
        <f>IF(ISERROR(VLOOKUP(CONCATENATE($A151,"_",K$2),'Reference data SID'!$B:$N,13,FALSE)),"",VLOOKUP(CONCATENATE($A151,"_",K$2),'Reference data SID'!$B:$N,13,FALSE))</f>
        <v/>
      </c>
      <c r="L151" s="16" t="str">
        <f>IF(ISERROR(VLOOKUP(CONCATENATE($A151,"_",L$2),'Reference data SID'!$B:$N,13,FALSE)),"",VLOOKUP(CONCATENATE($A151,"_",L$2),'Reference data SID'!$B:$N,13,FALSE))</f>
        <v/>
      </c>
      <c r="M151" s="16" t="str">
        <f>IF(ISERROR(VLOOKUP(CONCATENATE($A151,"_",M$2),'Reference data SID'!$B:$N,13,FALSE)),"",VLOOKUP(CONCATENATE($A151,"_",M$2),'Reference data SID'!$B:$N,13,FALSE))</f>
        <v/>
      </c>
      <c r="N151" s="16" t="str">
        <f>IF(ISERROR(VLOOKUP(CONCATENATE($A151,"_",N$2),'Reference data SID'!$B:$N,13,FALSE)),"",VLOOKUP(CONCATENATE($A151,"_",N$2),'Reference data SID'!$B:$N,13,FALSE))</f>
        <v/>
      </c>
      <c r="O151" s="16" t="str">
        <f>IF(ISERROR(VLOOKUP(CONCATENATE($A151,"_",O$2),'Reference data SID'!$B:$N,13,FALSE)),"",VLOOKUP(CONCATENATE($A151,"_",O$2),'Reference data SID'!$B:$N,13,FALSE))</f>
        <v/>
      </c>
      <c r="P151" s="16" t="str">
        <f>IF(ISERROR(VLOOKUP(CONCATENATE($A151,"_",P$2),'Reference data SID'!$B:$N,13,FALSE)),"",VLOOKUP(CONCATENATE($A151,"_",P$2),'Reference data SID'!$B:$N,13,FALSE))</f>
        <v/>
      </c>
      <c r="Q151" s="16" t="str">
        <f>IF(ISERROR(VLOOKUP(CONCATENATE($A151,"_",Q$2),'Reference data SID'!$B:$N,13,FALSE)),"",VLOOKUP(CONCATENATE($A151,"_",Q$2),'Reference data SID'!$B:$N,13,FALSE))</f>
        <v/>
      </c>
      <c r="R151" s="16" t="str">
        <f>IF(ISERROR(VLOOKUP(CONCATENATE($A151,"_",R$2),'Reference data SID'!$B:$N,13,FALSE)),"",VLOOKUP(CONCATENATE($A151,"_",R$2),'Reference data SID'!$B:$N,13,FALSE))</f>
        <v/>
      </c>
      <c r="S151" s="16" t="str">
        <f>IF(ISERROR(VLOOKUP(CONCATENATE($A151,"_",S$2),'Reference data SID'!$B:$N,13,FALSE)),"",VLOOKUP(CONCATENATE($A151,"_",S$2),'Reference data SID'!$B:$N,13,FALSE))</f>
        <v/>
      </c>
      <c r="T151" s="16" t="str">
        <f>IF(ISERROR(VLOOKUP(CONCATENATE($A151,"_",T$2),'Reference data SID'!$B:$N,13,FALSE)),"",VLOOKUP(CONCATENATE($A151,"_",T$2),'Reference data SID'!$B:$N,13,FALSE))</f>
        <v/>
      </c>
      <c r="U151" s="16" t="str">
        <f>IF(ISERROR(VLOOKUP(CONCATENATE($A151,"_",U$2),'Reference data SID'!$B:$N,13,FALSE)),"",VLOOKUP(CONCATENATE($A151,"_",U$2),'Reference data SID'!$B:$N,13,FALSE))</f>
        <v/>
      </c>
      <c r="V151" s="16" t="str">
        <f>IF(ISERROR(VLOOKUP(CONCATENATE($A151,"_",V$2),'Reference data SID'!$B:$N,13,FALSE)),"",VLOOKUP(CONCATENATE($A151,"_",V$2),'Reference data SID'!$B:$N,13,FALSE))</f>
        <v/>
      </c>
      <c r="W151" s="16" t="str">
        <f>IF(ISERROR(VLOOKUP(CONCATENATE($A151,"_",W$2),'Reference data SID'!$B:$N,13,FALSE)),"",VLOOKUP(CONCATENATE($A151,"_",W$2),'Reference data SID'!$B:$N,13,FALSE))</f>
        <v/>
      </c>
      <c r="X151" s="16" t="str">
        <f>IF(ISERROR(VLOOKUP(CONCATENATE($A151,"_",X$2),'Reference data SID'!$B:$N,13,FALSE)),"",VLOOKUP(CONCATENATE($A151,"_",X$2),'Reference data SID'!$B:$N,13,FALSE))</f>
        <v/>
      </c>
      <c r="Y151" s="17" t="str">
        <f>IF(ISERROR(VLOOKUP(CONCATENATE($A151,"_",Y$2),'Reference data SID'!$B:$N,13,FALSE)),"",VLOOKUP(CONCATENATE($A151,"_",Y$2),'Reference data SID'!$B:$N,13,FALSE))</f>
        <v>27854-31-5</v>
      </c>
      <c r="Z151" s="16" t="str">
        <f>IF(ISERROR(VLOOKUP(CONCATENATE($A151,"_",Z$2),'Reference data SID'!$B:$N,13,FALSE)),"",VLOOKUP(CONCATENATE($A151,"_",Z$2),'Reference data SID'!$B:$N,13,FALSE))</f>
        <v/>
      </c>
      <c r="AA151" s="16" t="str">
        <f>IF(ISERROR(VLOOKUP(CONCATENATE($A151,"_",AA$2),'Reference data SID'!$B:$N,13,FALSE)),"",VLOOKUP(CONCATENATE($A151,"_",AA$2),'Reference data SID'!$B:$N,13,FALSE))</f>
        <v/>
      </c>
      <c r="AB151" s="16" t="str">
        <f>IF(ISERROR(VLOOKUP(CONCATENATE($A151,"_",AB$2),'Reference data SID'!$B:$N,13,FALSE)),"",VLOOKUP(CONCATENATE($A151,"_",AB$2),'Reference data SID'!$B:$N,13,FALSE))</f>
        <v/>
      </c>
      <c r="AC151" s="16" t="str">
        <f>IF(ISERROR(VLOOKUP(CONCATENATE($A151,"_",AC$2),'Reference data SID'!$B:$N,13,FALSE)),"",VLOOKUP(CONCATENATE($A151,"_",AC$2),'Reference data SID'!$B:$N,13,FALSE))</f>
        <v/>
      </c>
      <c r="AD151" s="16" t="str">
        <f>IF(ISERROR(VLOOKUP(CONCATENATE($A151,"_",AD$2),'Reference data SID'!$B:$N,13,FALSE)),"",VLOOKUP(CONCATENATE($A151,"_",AD$2),'Reference data SID'!$B:$N,13,FALSE))</f>
        <v/>
      </c>
      <c r="AE151" s="16" t="str">
        <f>IF(ISERROR(VLOOKUP(CONCATENATE($A151,"_",AE$2),'Reference data SID'!$B:$N,13,FALSE)),"",VLOOKUP(CONCATENATE($A151,"_",AE$2),'Reference data SID'!$B:$N,13,FALSE))</f>
        <v/>
      </c>
      <c r="AF151" s="16" t="str">
        <f>IF(ISERROR(VLOOKUP(CONCATENATE($A151,"_",AF$2),'Reference data SID'!$B:$N,13,FALSE)),"",VLOOKUP(CONCATENATE($A151,"_",AF$2),'Reference data SID'!$B:$N,13,FALSE))</f>
        <v/>
      </c>
      <c r="AG151" s="16" t="str">
        <f>IF(ISERROR(VLOOKUP(CONCATENATE($A151,"_",AG$2),'Reference data SID'!$B:$N,13,FALSE)),"",VLOOKUP(CONCATENATE($A151,"_",AG$2),'Reference data SID'!$B:$N,13,FALSE))</f>
        <v/>
      </c>
      <c r="AH151" s="16" t="str">
        <f>IF(ISERROR(VLOOKUP(CONCATENATE($A151,"_",AH$2),'Reference data SID'!$B:$N,13,FALSE)),"",VLOOKUP(CONCATENATE($A151,"_",AH$2),'Reference data SID'!$B:$N,13,FALSE))</f>
        <v/>
      </c>
      <c r="AI151" s="16" t="str">
        <f>IF(ISERROR(VLOOKUP(CONCATENATE($A151,"_",AI$2),'Reference data SID'!$B:$N,13,FALSE)),"",VLOOKUP(CONCATENATE($A151,"_",AI$2),'Reference data SID'!$B:$N,13,FALSE))</f>
        <v/>
      </c>
      <c r="AJ151" s="16" t="str">
        <f>IF(ISERROR(VLOOKUP(CONCATENATE($A151,"_",AJ$2),'Reference data SID'!$B:$N,13,FALSE)),"",VLOOKUP(CONCATENATE($A151,"_",AJ$2),'Reference data SID'!$B:$N,13,FALSE))</f>
        <v/>
      </c>
      <c r="AK151" s="16" t="str">
        <f>IF(ISERROR(VLOOKUP(CONCATENATE($A151,"_",AK$2),'Reference data SID'!$B:$N,13,FALSE)),"",VLOOKUP(CONCATENATE($A151,"_",AK$2),'Reference data SID'!$B:$N,13,FALSE))</f>
        <v/>
      </c>
      <c r="AL151" s="16" t="str">
        <f>IF(ISERROR(VLOOKUP(CONCATENATE($A151,"_",AL$2),'Reference data SID'!$B:$N,13,FALSE)),"",VLOOKUP(CONCATENATE($A151,"_",AL$2),'Reference data SID'!$B:$N,13,FALSE))</f>
        <v/>
      </c>
      <c r="AM151" s="16" t="str">
        <f>IF(ISERROR(VLOOKUP(CONCATENATE($A151,"_",AM$2),'Reference data SID'!$B:$N,13,FALSE)),"",VLOOKUP(CONCATENATE($A151,"_",AM$2),'Reference data SID'!$B:$N,13,FALSE))</f>
        <v/>
      </c>
      <c r="AN151" s="16" t="str">
        <f>IF(ISERROR(VLOOKUP(CONCATENATE($A151,"_",AN$2),'Reference data SID'!$B:$N,13,FALSE)),"",VLOOKUP(CONCATENATE($A151,"_",AN$2),'Reference data SID'!$B:$N,13,FALSE))</f>
        <v/>
      </c>
      <c r="AO151" s="16" t="str">
        <f>IF(ISERROR(VLOOKUP(CONCATENATE($A151,"_",AO$2),'Reference data SID'!$B:$N,13,FALSE)),"",VLOOKUP(CONCATENATE($A151,"_",AO$2),'Reference data SID'!$B:$N,13,FALSE))</f>
        <v/>
      </c>
      <c r="AP151" s="16" t="str">
        <f>IF(ISERROR(VLOOKUP(CONCATENATE($A151,"_",AP$2),'Reference data SID'!$B:$N,13,FALSE)),"",VLOOKUP(CONCATENATE($A151,"_",AP$2),'Reference data SID'!$B:$N,13,FALSE))</f>
        <v/>
      </c>
      <c r="AQ151" s="16" t="str">
        <f>IF(ISERROR(VLOOKUP(CONCATENATE($A151,"_",AQ$2),'Reference data SID'!$B:$N,13,FALSE)),"",VLOOKUP(CONCATENATE($A151,"_",AQ$2),'Reference data SID'!$B:$N,13,FALSE))</f>
        <v/>
      </c>
      <c r="AR151" s="16" t="str">
        <f>IF(ISERROR(VLOOKUP(CONCATENATE($A151,"_",AR$2),'Reference data SID'!$B:$N,13,FALSE)),"",VLOOKUP(CONCATENATE($A151,"_",AR$2),'Reference data SID'!$B:$N,13,FALSE))</f>
        <v/>
      </c>
      <c r="AS151" s="16" t="str">
        <f>IF(ISERROR(VLOOKUP(CONCATENATE($A151,"_",AS$2),'Reference data SID'!$B:$N,13,FALSE)),"",VLOOKUP(CONCATENATE($A151,"_",AS$2),'Reference data SID'!$B:$N,13,FALSE))</f>
        <v/>
      </c>
      <c r="AT151" s="16" t="str">
        <f>IF(ISERROR(VLOOKUP(CONCATENATE($A151,"_",AT$2),'Reference data SID'!$B:$N,13,FALSE)),"",VLOOKUP(CONCATENATE($A151,"_",AT$2),'Reference data SID'!$B:$N,13,FALSE))</f>
        <v/>
      </c>
    </row>
    <row r="152" spans="1:46" x14ac:dyDescent="0.25">
      <c r="A152">
        <v>148</v>
      </c>
      <c r="B152" s="16" t="str">
        <f>IF(ISERROR(VLOOKUP(CONCATENATE($A152,"_",B$2),'Reference data SID'!$B:$N,13,FALSE)),"",VLOOKUP(CONCATENATE($A152,"_",B$2),'Reference data SID'!$B:$N,13,FALSE))</f>
        <v/>
      </c>
      <c r="C152" s="16" t="str">
        <f>IF(ISERROR(VLOOKUP(CONCATENATE($A152,"_",C$2),'Reference data SID'!$B:$N,13,FALSE)),"",VLOOKUP(CONCATENATE($A152,"_",C$2),'Reference data SID'!$B:$N,13,FALSE))</f>
        <v/>
      </c>
      <c r="D152" s="16" t="str">
        <f>IF(ISERROR(VLOOKUP(CONCATENATE($A152,"_",D$2),'Reference data SID'!$B:$N,13,FALSE)),"",VLOOKUP(CONCATENATE($A152,"_",D$2),'Reference data SID'!$B:$N,13,FALSE))</f>
        <v/>
      </c>
      <c r="E152" s="16" t="str">
        <f>IF(ISERROR(VLOOKUP(CONCATENATE($A152,"_",E$2),'Reference data SID'!$B:$N,13,FALSE)),"",VLOOKUP(CONCATENATE($A152,"_",E$2),'Reference data SID'!$B:$N,13,FALSE))</f>
        <v/>
      </c>
      <c r="F152" s="16" t="str">
        <f>IF(ISERROR(VLOOKUP(CONCATENATE($A152,"_",F$2),'Reference data SID'!$B:$N,13,FALSE)),"",VLOOKUP(CONCATENATE($A152,"_",F$2),'Reference data SID'!$B:$N,13,FALSE))</f>
        <v/>
      </c>
      <c r="G152" s="16" t="str">
        <f>IF(ISERROR(VLOOKUP(CONCATENATE($A152,"_",G$2),'Reference data SID'!$B:$N,13,FALSE)),"",VLOOKUP(CONCATENATE($A152,"_",G$2),'Reference data SID'!$B:$N,13,FALSE))</f>
        <v/>
      </c>
      <c r="H152" s="16" t="str">
        <f>IF(ISERROR(VLOOKUP(CONCATENATE($A152,"_",H$2),'Reference data SID'!$B:$N,13,FALSE)),"",VLOOKUP(CONCATENATE($A152,"_",H$2),'Reference data SID'!$B:$N,13,FALSE))</f>
        <v/>
      </c>
      <c r="I152" s="16" t="str">
        <f>IF(ISERROR(VLOOKUP(CONCATENATE($A152,"_",I$2),'Reference data SID'!$B:$N,13,FALSE)),"",VLOOKUP(CONCATENATE($A152,"_",I$2),'Reference data SID'!$B:$N,13,FALSE))</f>
        <v/>
      </c>
      <c r="J152" s="16" t="str">
        <f>IF(ISERROR(VLOOKUP(CONCATENATE($A152,"_",J$2),'Reference data SID'!$B:$N,13,FALSE)),"",VLOOKUP(CONCATENATE($A152,"_",J$2),'Reference data SID'!$B:$N,13,FALSE))</f>
        <v/>
      </c>
      <c r="K152" s="16" t="str">
        <f>IF(ISERROR(VLOOKUP(CONCATENATE($A152,"_",K$2),'Reference data SID'!$B:$N,13,FALSE)),"",VLOOKUP(CONCATENATE($A152,"_",K$2),'Reference data SID'!$B:$N,13,FALSE))</f>
        <v/>
      </c>
      <c r="L152" s="16" t="str">
        <f>IF(ISERROR(VLOOKUP(CONCATENATE($A152,"_",L$2),'Reference data SID'!$B:$N,13,FALSE)),"",VLOOKUP(CONCATENATE($A152,"_",L$2),'Reference data SID'!$B:$N,13,FALSE))</f>
        <v/>
      </c>
      <c r="M152" s="16" t="str">
        <f>IF(ISERROR(VLOOKUP(CONCATENATE($A152,"_",M$2),'Reference data SID'!$B:$N,13,FALSE)),"",VLOOKUP(CONCATENATE($A152,"_",M$2),'Reference data SID'!$B:$N,13,FALSE))</f>
        <v/>
      </c>
      <c r="N152" s="16" t="str">
        <f>IF(ISERROR(VLOOKUP(CONCATENATE($A152,"_",N$2),'Reference data SID'!$B:$N,13,FALSE)),"",VLOOKUP(CONCATENATE($A152,"_",N$2),'Reference data SID'!$B:$N,13,FALSE))</f>
        <v/>
      </c>
      <c r="O152" s="16" t="str">
        <f>IF(ISERROR(VLOOKUP(CONCATENATE($A152,"_",O$2),'Reference data SID'!$B:$N,13,FALSE)),"",VLOOKUP(CONCATENATE($A152,"_",O$2),'Reference data SID'!$B:$N,13,FALSE))</f>
        <v/>
      </c>
      <c r="P152" s="16" t="str">
        <f>IF(ISERROR(VLOOKUP(CONCATENATE($A152,"_",P$2),'Reference data SID'!$B:$N,13,FALSE)),"",VLOOKUP(CONCATENATE($A152,"_",P$2),'Reference data SID'!$B:$N,13,FALSE))</f>
        <v/>
      </c>
      <c r="Q152" s="16" t="str">
        <f>IF(ISERROR(VLOOKUP(CONCATENATE($A152,"_",Q$2),'Reference data SID'!$B:$N,13,FALSE)),"",VLOOKUP(CONCATENATE($A152,"_",Q$2),'Reference data SID'!$B:$N,13,FALSE))</f>
        <v/>
      </c>
      <c r="R152" s="16" t="str">
        <f>IF(ISERROR(VLOOKUP(CONCATENATE($A152,"_",R$2),'Reference data SID'!$B:$N,13,FALSE)),"",VLOOKUP(CONCATENATE($A152,"_",R$2),'Reference data SID'!$B:$N,13,FALSE))</f>
        <v/>
      </c>
      <c r="S152" s="16" t="str">
        <f>IF(ISERROR(VLOOKUP(CONCATENATE($A152,"_",S$2),'Reference data SID'!$B:$N,13,FALSE)),"",VLOOKUP(CONCATENATE($A152,"_",S$2),'Reference data SID'!$B:$N,13,FALSE))</f>
        <v/>
      </c>
      <c r="T152" s="16" t="str">
        <f>IF(ISERROR(VLOOKUP(CONCATENATE($A152,"_",T$2),'Reference data SID'!$B:$N,13,FALSE)),"",VLOOKUP(CONCATENATE($A152,"_",T$2),'Reference data SID'!$B:$N,13,FALSE))</f>
        <v/>
      </c>
      <c r="U152" s="16" t="str">
        <f>IF(ISERROR(VLOOKUP(CONCATENATE($A152,"_",U$2),'Reference data SID'!$B:$N,13,FALSE)),"",VLOOKUP(CONCATENATE($A152,"_",U$2),'Reference data SID'!$B:$N,13,FALSE))</f>
        <v/>
      </c>
      <c r="V152" s="16" t="str">
        <f>IF(ISERROR(VLOOKUP(CONCATENATE($A152,"_",V$2),'Reference data SID'!$B:$N,13,FALSE)),"",VLOOKUP(CONCATENATE($A152,"_",V$2),'Reference data SID'!$B:$N,13,FALSE))</f>
        <v/>
      </c>
      <c r="W152" s="16" t="str">
        <f>IF(ISERROR(VLOOKUP(CONCATENATE($A152,"_",W$2),'Reference data SID'!$B:$N,13,FALSE)),"",VLOOKUP(CONCATENATE($A152,"_",W$2),'Reference data SID'!$B:$N,13,FALSE))</f>
        <v/>
      </c>
      <c r="X152" s="16" t="str">
        <f>IF(ISERROR(VLOOKUP(CONCATENATE($A152,"_",X$2),'Reference data SID'!$B:$N,13,FALSE)),"",VLOOKUP(CONCATENATE($A152,"_",X$2),'Reference data SID'!$B:$N,13,FALSE))</f>
        <v/>
      </c>
      <c r="Y152" s="17" t="str">
        <f>IF(ISERROR(VLOOKUP(CONCATENATE($A152,"_",Y$2),'Reference data SID'!$B:$N,13,FALSE)),"",VLOOKUP(CONCATENATE($A152,"_",Y$2),'Reference data SID'!$B:$N,13,FALSE))</f>
        <v>29457-73-6</v>
      </c>
      <c r="Z152" s="16" t="str">
        <f>IF(ISERROR(VLOOKUP(CONCATENATE($A152,"_",Z$2),'Reference data SID'!$B:$N,13,FALSE)),"",VLOOKUP(CONCATENATE($A152,"_",Z$2),'Reference data SID'!$B:$N,13,FALSE))</f>
        <v/>
      </c>
      <c r="AA152" s="16" t="str">
        <f>IF(ISERROR(VLOOKUP(CONCATENATE($A152,"_",AA$2),'Reference data SID'!$B:$N,13,FALSE)),"",VLOOKUP(CONCATENATE($A152,"_",AA$2),'Reference data SID'!$B:$N,13,FALSE))</f>
        <v/>
      </c>
      <c r="AB152" s="16" t="str">
        <f>IF(ISERROR(VLOOKUP(CONCATENATE($A152,"_",AB$2),'Reference data SID'!$B:$N,13,FALSE)),"",VLOOKUP(CONCATENATE($A152,"_",AB$2),'Reference data SID'!$B:$N,13,FALSE))</f>
        <v/>
      </c>
      <c r="AC152" s="16" t="str">
        <f>IF(ISERROR(VLOOKUP(CONCATENATE($A152,"_",AC$2),'Reference data SID'!$B:$N,13,FALSE)),"",VLOOKUP(CONCATENATE($A152,"_",AC$2),'Reference data SID'!$B:$N,13,FALSE))</f>
        <v/>
      </c>
      <c r="AD152" s="16" t="str">
        <f>IF(ISERROR(VLOOKUP(CONCATENATE($A152,"_",AD$2),'Reference data SID'!$B:$N,13,FALSE)),"",VLOOKUP(CONCATENATE($A152,"_",AD$2),'Reference data SID'!$B:$N,13,FALSE))</f>
        <v/>
      </c>
      <c r="AE152" s="16" t="str">
        <f>IF(ISERROR(VLOOKUP(CONCATENATE($A152,"_",AE$2),'Reference data SID'!$B:$N,13,FALSE)),"",VLOOKUP(CONCATENATE($A152,"_",AE$2),'Reference data SID'!$B:$N,13,FALSE))</f>
        <v/>
      </c>
      <c r="AF152" s="16" t="str">
        <f>IF(ISERROR(VLOOKUP(CONCATENATE($A152,"_",AF$2),'Reference data SID'!$B:$N,13,FALSE)),"",VLOOKUP(CONCATENATE($A152,"_",AF$2),'Reference data SID'!$B:$N,13,FALSE))</f>
        <v/>
      </c>
      <c r="AG152" s="16" t="str">
        <f>IF(ISERROR(VLOOKUP(CONCATENATE($A152,"_",AG$2),'Reference data SID'!$B:$N,13,FALSE)),"",VLOOKUP(CONCATENATE($A152,"_",AG$2),'Reference data SID'!$B:$N,13,FALSE))</f>
        <v/>
      </c>
      <c r="AH152" s="16" t="str">
        <f>IF(ISERROR(VLOOKUP(CONCATENATE($A152,"_",AH$2),'Reference data SID'!$B:$N,13,FALSE)),"",VLOOKUP(CONCATENATE($A152,"_",AH$2),'Reference data SID'!$B:$N,13,FALSE))</f>
        <v/>
      </c>
      <c r="AI152" s="16" t="str">
        <f>IF(ISERROR(VLOOKUP(CONCATENATE($A152,"_",AI$2),'Reference data SID'!$B:$N,13,FALSE)),"",VLOOKUP(CONCATENATE($A152,"_",AI$2),'Reference data SID'!$B:$N,13,FALSE))</f>
        <v/>
      </c>
      <c r="AJ152" s="16" t="str">
        <f>IF(ISERROR(VLOOKUP(CONCATENATE($A152,"_",AJ$2),'Reference data SID'!$B:$N,13,FALSE)),"",VLOOKUP(CONCATENATE($A152,"_",AJ$2),'Reference data SID'!$B:$N,13,FALSE))</f>
        <v/>
      </c>
      <c r="AK152" s="16" t="str">
        <f>IF(ISERROR(VLOOKUP(CONCATENATE($A152,"_",AK$2),'Reference data SID'!$B:$N,13,FALSE)),"",VLOOKUP(CONCATENATE($A152,"_",AK$2),'Reference data SID'!$B:$N,13,FALSE))</f>
        <v/>
      </c>
      <c r="AL152" s="16" t="str">
        <f>IF(ISERROR(VLOOKUP(CONCATENATE($A152,"_",AL$2),'Reference data SID'!$B:$N,13,FALSE)),"",VLOOKUP(CONCATENATE($A152,"_",AL$2),'Reference data SID'!$B:$N,13,FALSE))</f>
        <v/>
      </c>
      <c r="AM152" s="16" t="str">
        <f>IF(ISERROR(VLOOKUP(CONCATENATE($A152,"_",AM$2),'Reference data SID'!$B:$N,13,FALSE)),"",VLOOKUP(CONCATENATE($A152,"_",AM$2),'Reference data SID'!$B:$N,13,FALSE))</f>
        <v/>
      </c>
      <c r="AN152" s="16" t="str">
        <f>IF(ISERROR(VLOOKUP(CONCATENATE($A152,"_",AN$2),'Reference data SID'!$B:$N,13,FALSE)),"",VLOOKUP(CONCATENATE($A152,"_",AN$2),'Reference data SID'!$B:$N,13,FALSE))</f>
        <v/>
      </c>
      <c r="AO152" s="16" t="str">
        <f>IF(ISERROR(VLOOKUP(CONCATENATE($A152,"_",AO$2),'Reference data SID'!$B:$N,13,FALSE)),"",VLOOKUP(CONCATENATE($A152,"_",AO$2),'Reference data SID'!$B:$N,13,FALSE))</f>
        <v/>
      </c>
      <c r="AP152" s="16" t="str">
        <f>IF(ISERROR(VLOOKUP(CONCATENATE($A152,"_",AP$2),'Reference data SID'!$B:$N,13,FALSE)),"",VLOOKUP(CONCATENATE($A152,"_",AP$2),'Reference data SID'!$B:$N,13,FALSE))</f>
        <v/>
      </c>
      <c r="AQ152" s="16" t="str">
        <f>IF(ISERROR(VLOOKUP(CONCATENATE($A152,"_",AQ$2),'Reference data SID'!$B:$N,13,FALSE)),"",VLOOKUP(CONCATENATE($A152,"_",AQ$2),'Reference data SID'!$B:$N,13,FALSE))</f>
        <v/>
      </c>
      <c r="AR152" s="16" t="str">
        <f>IF(ISERROR(VLOOKUP(CONCATENATE($A152,"_",AR$2),'Reference data SID'!$B:$N,13,FALSE)),"",VLOOKUP(CONCATENATE($A152,"_",AR$2),'Reference data SID'!$B:$N,13,FALSE))</f>
        <v/>
      </c>
      <c r="AS152" s="16" t="str">
        <f>IF(ISERROR(VLOOKUP(CONCATENATE($A152,"_",AS$2),'Reference data SID'!$B:$N,13,FALSE)),"",VLOOKUP(CONCATENATE($A152,"_",AS$2),'Reference data SID'!$B:$N,13,FALSE))</f>
        <v/>
      </c>
      <c r="AT152" s="16" t="str">
        <f>IF(ISERROR(VLOOKUP(CONCATENATE($A152,"_",AT$2),'Reference data SID'!$B:$N,13,FALSE)),"",VLOOKUP(CONCATENATE($A152,"_",AT$2),'Reference data SID'!$B:$N,13,FALSE))</f>
        <v/>
      </c>
    </row>
    <row r="153" spans="1:46" x14ac:dyDescent="0.25">
      <c r="A153">
        <v>149</v>
      </c>
      <c r="B153" s="16" t="str">
        <f>IF(ISERROR(VLOOKUP(CONCATENATE($A153,"_",B$2),'Reference data SID'!$B:$N,13,FALSE)),"",VLOOKUP(CONCATENATE($A153,"_",B$2),'Reference data SID'!$B:$N,13,FALSE))</f>
        <v/>
      </c>
      <c r="C153" s="16" t="str">
        <f>IF(ISERROR(VLOOKUP(CONCATENATE($A153,"_",C$2),'Reference data SID'!$B:$N,13,FALSE)),"",VLOOKUP(CONCATENATE($A153,"_",C$2),'Reference data SID'!$B:$N,13,FALSE))</f>
        <v/>
      </c>
      <c r="D153" s="16" t="str">
        <f>IF(ISERROR(VLOOKUP(CONCATENATE($A153,"_",D$2),'Reference data SID'!$B:$N,13,FALSE)),"",VLOOKUP(CONCATENATE($A153,"_",D$2),'Reference data SID'!$B:$N,13,FALSE))</f>
        <v/>
      </c>
      <c r="E153" s="16" t="str">
        <f>IF(ISERROR(VLOOKUP(CONCATENATE($A153,"_",E$2),'Reference data SID'!$B:$N,13,FALSE)),"",VLOOKUP(CONCATENATE($A153,"_",E$2),'Reference data SID'!$B:$N,13,FALSE))</f>
        <v/>
      </c>
      <c r="F153" s="16" t="str">
        <f>IF(ISERROR(VLOOKUP(CONCATENATE($A153,"_",F$2),'Reference data SID'!$B:$N,13,FALSE)),"",VLOOKUP(CONCATENATE($A153,"_",F$2),'Reference data SID'!$B:$N,13,FALSE))</f>
        <v/>
      </c>
      <c r="G153" s="16" t="str">
        <f>IF(ISERROR(VLOOKUP(CONCATENATE($A153,"_",G$2),'Reference data SID'!$B:$N,13,FALSE)),"",VLOOKUP(CONCATENATE($A153,"_",G$2),'Reference data SID'!$B:$N,13,FALSE))</f>
        <v/>
      </c>
      <c r="H153" s="16" t="str">
        <f>IF(ISERROR(VLOOKUP(CONCATENATE($A153,"_",H$2),'Reference data SID'!$B:$N,13,FALSE)),"",VLOOKUP(CONCATENATE($A153,"_",H$2),'Reference data SID'!$B:$N,13,FALSE))</f>
        <v/>
      </c>
      <c r="I153" s="16" t="str">
        <f>IF(ISERROR(VLOOKUP(CONCATENATE($A153,"_",I$2),'Reference data SID'!$B:$N,13,FALSE)),"",VLOOKUP(CONCATENATE($A153,"_",I$2),'Reference data SID'!$B:$N,13,FALSE))</f>
        <v/>
      </c>
      <c r="J153" s="16" t="str">
        <f>IF(ISERROR(VLOOKUP(CONCATENATE($A153,"_",J$2),'Reference data SID'!$B:$N,13,FALSE)),"",VLOOKUP(CONCATENATE($A153,"_",J$2),'Reference data SID'!$B:$N,13,FALSE))</f>
        <v/>
      </c>
      <c r="K153" s="16" t="str">
        <f>IF(ISERROR(VLOOKUP(CONCATENATE($A153,"_",K$2),'Reference data SID'!$B:$N,13,FALSE)),"",VLOOKUP(CONCATENATE($A153,"_",K$2),'Reference data SID'!$B:$N,13,FALSE))</f>
        <v/>
      </c>
      <c r="L153" s="16" t="str">
        <f>IF(ISERROR(VLOOKUP(CONCATENATE($A153,"_",L$2),'Reference data SID'!$B:$N,13,FALSE)),"",VLOOKUP(CONCATENATE($A153,"_",L$2),'Reference data SID'!$B:$N,13,FALSE))</f>
        <v/>
      </c>
      <c r="M153" s="16" t="str">
        <f>IF(ISERROR(VLOOKUP(CONCATENATE($A153,"_",M$2),'Reference data SID'!$B:$N,13,FALSE)),"",VLOOKUP(CONCATENATE($A153,"_",M$2),'Reference data SID'!$B:$N,13,FALSE))</f>
        <v/>
      </c>
      <c r="N153" s="16" t="str">
        <f>IF(ISERROR(VLOOKUP(CONCATENATE($A153,"_",N$2),'Reference data SID'!$B:$N,13,FALSE)),"",VLOOKUP(CONCATENATE($A153,"_",N$2),'Reference data SID'!$B:$N,13,FALSE))</f>
        <v/>
      </c>
      <c r="O153" s="16" t="str">
        <f>IF(ISERROR(VLOOKUP(CONCATENATE($A153,"_",O$2),'Reference data SID'!$B:$N,13,FALSE)),"",VLOOKUP(CONCATENATE($A153,"_",O$2),'Reference data SID'!$B:$N,13,FALSE))</f>
        <v/>
      </c>
      <c r="P153" s="16" t="str">
        <f>IF(ISERROR(VLOOKUP(CONCATENATE($A153,"_",P$2),'Reference data SID'!$B:$N,13,FALSE)),"",VLOOKUP(CONCATENATE($A153,"_",P$2),'Reference data SID'!$B:$N,13,FALSE))</f>
        <v/>
      </c>
      <c r="Q153" s="16" t="str">
        <f>IF(ISERROR(VLOOKUP(CONCATENATE($A153,"_",Q$2),'Reference data SID'!$B:$N,13,FALSE)),"",VLOOKUP(CONCATENATE($A153,"_",Q$2),'Reference data SID'!$B:$N,13,FALSE))</f>
        <v/>
      </c>
      <c r="R153" s="16" t="str">
        <f>IF(ISERROR(VLOOKUP(CONCATENATE($A153,"_",R$2),'Reference data SID'!$B:$N,13,FALSE)),"",VLOOKUP(CONCATENATE($A153,"_",R$2),'Reference data SID'!$B:$N,13,FALSE))</f>
        <v/>
      </c>
      <c r="S153" s="16" t="str">
        <f>IF(ISERROR(VLOOKUP(CONCATENATE($A153,"_",S$2),'Reference data SID'!$B:$N,13,FALSE)),"",VLOOKUP(CONCATENATE($A153,"_",S$2),'Reference data SID'!$B:$N,13,FALSE))</f>
        <v/>
      </c>
      <c r="T153" s="16" t="str">
        <f>IF(ISERROR(VLOOKUP(CONCATENATE($A153,"_",T$2),'Reference data SID'!$B:$N,13,FALSE)),"",VLOOKUP(CONCATENATE($A153,"_",T$2),'Reference data SID'!$B:$N,13,FALSE))</f>
        <v/>
      </c>
      <c r="U153" s="16" t="str">
        <f>IF(ISERROR(VLOOKUP(CONCATENATE($A153,"_",U$2),'Reference data SID'!$B:$N,13,FALSE)),"",VLOOKUP(CONCATENATE($A153,"_",U$2),'Reference data SID'!$B:$N,13,FALSE))</f>
        <v/>
      </c>
      <c r="V153" s="16" t="str">
        <f>IF(ISERROR(VLOOKUP(CONCATENATE($A153,"_",V$2),'Reference data SID'!$B:$N,13,FALSE)),"",VLOOKUP(CONCATENATE($A153,"_",V$2),'Reference data SID'!$B:$N,13,FALSE))</f>
        <v/>
      </c>
      <c r="W153" s="16" t="str">
        <f>IF(ISERROR(VLOOKUP(CONCATENATE($A153,"_",W$2),'Reference data SID'!$B:$N,13,FALSE)),"",VLOOKUP(CONCATENATE($A153,"_",W$2),'Reference data SID'!$B:$N,13,FALSE))</f>
        <v/>
      </c>
      <c r="X153" s="16" t="str">
        <f>IF(ISERROR(VLOOKUP(CONCATENATE($A153,"_",X$2),'Reference data SID'!$B:$N,13,FALSE)),"",VLOOKUP(CONCATENATE($A153,"_",X$2),'Reference data SID'!$B:$N,13,FALSE))</f>
        <v/>
      </c>
      <c r="Y153" s="17" t="str">
        <f>IF(ISERROR(VLOOKUP(CONCATENATE($A153,"_",Y$2),'Reference data SID'!$B:$N,13,FALSE)),"",VLOOKUP(CONCATENATE($A153,"_",Y$2),'Reference data SID'!$B:$N,13,FALSE))</f>
        <v>302911-86-0</v>
      </c>
      <c r="Z153" s="16" t="str">
        <f>IF(ISERROR(VLOOKUP(CONCATENATE($A153,"_",Z$2),'Reference data SID'!$B:$N,13,FALSE)),"",VLOOKUP(CONCATENATE($A153,"_",Z$2),'Reference data SID'!$B:$N,13,FALSE))</f>
        <v/>
      </c>
      <c r="AA153" s="16" t="str">
        <f>IF(ISERROR(VLOOKUP(CONCATENATE($A153,"_",AA$2),'Reference data SID'!$B:$N,13,FALSE)),"",VLOOKUP(CONCATENATE($A153,"_",AA$2),'Reference data SID'!$B:$N,13,FALSE))</f>
        <v/>
      </c>
      <c r="AB153" s="16" t="str">
        <f>IF(ISERROR(VLOOKUP(CONCATENATE($A153,"_",AB$2),'Reference data SID'!$B:$N,13,FALSE)),"",VLOOKUP(CONCATENATE($A153,"_",AB$2),'Reference data SID'!$B:$N,13,FALSE))</f>
        <v/>
      </c>
      <c r="AC153" s="16" t="str">
        <f>IF(ISERROR(VLOOKUP(CONCATENATE($A153,"_",AC$2),'Reference data SID'!$B:$N,13,FALSE)),"",VLOOKUP(CONCATENATE($A153,"_",AC$2),'Reference data SID'!$B:$N,13,FALSE))</f>
        <v/>
      </c>
      <c r="AD153" s="16" t="str">
        <f>IF(ISERROR(VLOOKUP(CONCATENATE($A153,"_",AD$2),'Reference data SID'!$B:$N,13,FALSE)),"",VLOOKUP(CONCATENATE($A153,"_",AD$2),'Reference data SID'!$B:$N,13,FALSE))</f>
        <v/>
      </c>
      <c r="AE153" s="16" t="str">
        <f>IF(ISERROR(VLOOKUP(CONCATENATE($A153,"_",AE$2),'Reference data SID'!$B:$N,13,FALSE)),"",VLOOKUP(CONCATENATE($A153,"_",AE$2),'Reference data SID'!$B:$N,13,FALSE))</f>
        <v/>
      </c>
      <c r="AF153" s="16" t="str">
        <f>IF(ISERROR(VLOOKUP(CONCATENATE($A153,"_",AF$2),'Reference data SID'!$B:$N,13,FALSE)),"",VLOOKUP(CONCATENATE($A153,"_",AF$2),'Reference data SID'!$B:$N,13,FALSE))</f>
        <v/>
      </c>
      <c r="AG153" s="16" t="str">
        <f>IF(ISERROR(VLOOKUP(CONCATENATE($A153,"_",AG$2),'Reference data SID'!$B:$N,13,FALSE)),"",VLOOKUP(CONCATENATE($A153,"_",AG$2),'Reference data SID'!$B:$N,13,FALSE))</f>
        <v/>
      </c>
      <c r="AH153" s="16" t="str">
        <f>IF(ISERROR(VLOOKUP(CONCATENATE($A153,"_",AH$2),'Reference data SID'!$B:$N,13,FALSE)),"",VLOOKUP(CONCATENATE($A153,"_",AH$2),'Reference data SID'!$B:$N,13,FALSE))</f>
        <v/>
      </c>
      <c r="AI153" s="16" t="str">
        <f>IF(ISERROR(VLOOKUP(CONCATENATE($A153,"_",AI$2),'Reference data SID'!$B:$N,13,FALSE)),"",VLOOKUP(CONCATENATE($A153,"_",AI$2),'Reference data SID'!$B:$N,13,FALSE))</f>
        <v/>
      </c>
      <c r="AJ153" s="16" t="str">
        <f>IF(ISERROR(VLOOKUP(CONCATENATE($A153,"_",AJ$2),'Reference data SID'!$B:$N,13,FALSE)),"",VLOOKUP(CONCATENATE($A153,"_",AJ$2),'Reference data SID'!$B:$N,13,FALSE))</f>
        <v/>
      </c>
      <c r="AK153" s="16" t="str">
        <f>IF(ISERROR(VLOOKUP(CONCATENATE($A153,"_",AK$2),'Reference data SID'!$B:$N,13,FALSE)),"",VLOOKUP(CONCATENATE($A153,"_",AK$2),'Reference data SID'!$B:$N,13,FALSE))</f>
        <v/>
      </c>
      <c r="AL153" s="16" t="str">
        <f>IF(ISERROR(VLOOKUP(CONCATENATE($A153,"_",AL$2),'Reference data SID'!$B:$N,13,FALSE)),"",VLOOKUP(CONCATENATE($A153,"_",AL$2),'Reference data SID'!$B:$N,13,FALSE))</f>
        <v/>
      </c>
      <c r="AM153" s="16" t="str">
        <f>IF(ISERROR(VLOOKUP(CONCATENATE($A153,"_",AM$2),'Reference data SID'!$B:$N,13,FALSE)),"",VLOOKUP(CONCATENATE($A153,"_",AM$2),'Reference data SID'!$B:$N,13,FALSE))</f>
        <v/>
      </c>
      <c r="AN153" s="16" t="str">
        <f>IF(ISERROR(VLOOKUP(CONCATENATE($A153,"_",AN$2),'Reference data SID'!$B:$N,13,FALSE)),"",VLOOKUP(CONCATENATE($A153,"_",AN$2),'Reference data SID'!$B:$N,13,FALSE))</f>
        <v/>
      </c>
      <c r="AO153" s="16" t="str">
        <f>IF(ISERROR(VLOOKUP(CONCATENATE($A153,"_",AO$2),'Reference data SID'!$B:$N,13,FALSE)),"",VLOOKUP(CONCATENATE($A153,"_",AO$2),'Reference data SID'!$B:$N,13,FALSE))</f>
        <v/>
      </c>
      <c r="AP153" s="16" t="str">
        <f>IF(ISERROR(VLOOKUP(CONCATENATE($A153,"_",AP$2),'Reference data SID'!$B:$N,13,FALSE)),"",VLOOKUP(CONCATENATE($A153,"_",AP$2),'Reference data SID'!$B:$N,13,FALSE))</f>
        <v/>
      </c>
      <c r="AQ153" s="16" t="str">
        <f>IF(ISERROR(VLOOKUP(CONCATENATE($A153,"_",AQ$2),'Reference data SID'!$B:$N,13,FALSE)),"",VLOOKUP(CONCATENATE($A153,"_",AQ$2),'Reference data SID'!$B:$N,13,FALSE))</f>
        <v/>
      </c>
      <c r="AR153" s="16" t="str">
        <f>IF(ISERROR(VLOOKUP(CONCATENATE($A153,"_",AR$2),'Reference data SID'!$B:$N,13,FALSE)),"",VLOOKUP(CONCATENATE($A153,"_",AR$2),'Reference data SID'!$B:$N,13,FALSE))</f>
        <v/>
      </c>
      <c r="AS153" s="16" t="str">
        <f>IF(ISERROR(VLOOKUP(CONCATENATE($A153,"_",AS$2),'Reference data SID'!$B:$N,13,FALSE)),"",VLOOKUP(CONCATENATE($A153,"_",AS$2),'Reference data SID'!$B:$N,13,FALSE))</f>
        <v/>
      </c>
      <c r="AT153" s="16" t="str">
        <f>IF(ISERROR(VLOOKUP(CONCATENATE($A153,"_",AT$2),'Reference data SID'!$B:$N,13,FALSE)),"",VLOOKUP(CONCATENATE($A153,"_",AT$2),'Reference data SID'!$B:$N,13,FALSE))</f>
        <v/>
      </c>
    </row>
    <row r="154" spans="1:46" x14ac:dyDescent="0.25">
      <c r="A154">
        <v>150</v>
      </c>
      <c r="B154" s="16" t="str">
        <f>IF(ISERROR(VLOOKUP(CONCATENATE($A154,"_",B$2),'Reference data SID'!$B:$N,13,FALSE)),"",VLOOKUP(CONCATENATE($A154,"_",B$2),'Reference data SID'!$B:$N,13,FALSE))</f>
        <v/>
      </c>
      <c r="C154" s="16" t="str">
        <f>IF(ISERROR(VLOOKUP(CONCATENATE($A154,"_",C$2),'Reference data SID'!$B:$N,13,FALSE)),"",VLOOKUP(CONCATENATE($A154,"_",C$2),'Reference data SID'!$B:$N,13,FALSE))</f>
        <v/>
      </c>
      <c r="D154" s="16" t="str">
        <f>IF(ISERROR(VLOOKUP(CONCATENATE($A154,"_",D$2),'Reference data SID'!$B:$N,13,FALSE)),"",VLOOKUP(CONCATENATE($A154,"_",D$2),'Reference data SID'!$B:$N,13,FALSE))</f>
        <v/>
      </c>
      <c r="E154" s="16" t="str">
        <f>IF(ISERROR(VLOOKUP(CONCATENATE($A154,"_",E$2),'Reference data SID'!$B:$N,13,FALSE)),"",VLOOKUP(CONCATENATE($A154,"_",E$2),'Reference data SID'!$B:$N,13,FALSE))</f>
        <v/>
      </c>
      <c r="F154" s="16" t="str">
        <f>IF(ISERROR(VLOOKUP(CONCATENATE($A154,"_",F$2),'Reference data SID'!$B:$N,13,FALSE)),"",VLOOKUP(CONCATENATE($A154,"_",F$2),'Reference data SID'!$B:$N,13,FALSE))</f>
        <v/>
      </c>
      <c r="G154" s="16" t="str">
        <f>IF(ISERROR(VLOOKUP(CONCATENATE($A154,"_",G$2),'Reference data SID'!$B:$N,13,FALSE)),"",VLOOKUP(CONCATENATE($A154,"_",G$2),'Reference data SID'!$B:$N,13,FALSE))</f>
        <v/>
      </c>
      <c r="H154" s="16" t="str">
        <f>IF(ISERROR(VLOOKUP(CONCATENATE($A154,"_",H$2),'Reference data SID'!$B:$N,13,FALSE)),"",VLOOKUP(CONCATENATE($A154,"_",H$2),'Reference data SID'!$B:$N,13,FALSE))</f>
        <v/>
      </c>
      <c r="I154" s="16" t="str">
        <f>IF(ISERROR(VLOOKUP(CONCATENATE($A154,"_",I$2),'Reference data SID'!$B:$N,13,FALSE)),"",VLOOKUP(CONCATENATE($A154,"_",I$2),'Reference data SID'!$B:$N,13,FALSE))</f>
        <v/>
      </c>
      <c r="J154" s="16" t="str">
        <f>IF(ISERROR(VLOOKUP(CONCATENATE($A154,"_",J$2),'Reference data SID'!$B:$N,13,FALSE)),"",VLOOKUP(CONCATENATE($A154,"_",J$2),'Reference data SID'!$B:$N,13,FALSE))</f>
        <v/>
      </c>
      <c r="K154" s="16" t="str">
        <f>IF(ISERROR(VLOOKUP(CONCATENATE($A154,"_",K$2),'Reference data SID'!$B:$N,13,FALSE)),"",VLOOKUP(CONCATENATE($A154,"_",K$2),'Reference data SID'!$B:$N,13,FALSE))</f>
        <v/>
      </c>
      <c r="L154" s="16" t="str">
        <f>IF(ISERROR(VLOOKUP(CONCATENATE($A154,"_",L$2),'Reference data SID'!$B:$N,13,FALSE)),"",VLOOKUP(CONCATENATE($A154,"_",L$2),'Reference data SID'!$B:$N,13,FALSE))</f>
        <v/>
      </c>
      <c r="M154" s="16" t="str">
        <f>IF(ISERROR(VLOOKUP(CONCATENATE($A154,"_",M$2),'Reference data SID'!$B:$N,13,FALSE)),"",VLOOKUP(CONCATENATE($A154,"_",M$2),'Reference data SID'!$B:$N,13,FALSE))</f>
        <v/>
      </c>
      <c r="N154" s="16" t="str">
        <f>IF(ISERROR(VLOOKUP(CONCATENATE($A154,"_",N$2),'Reference data SID'!$B:$N,13,FALSE)),"",VLOOKUP(CONCATENATE($A154,"_",N$2),'Reference data SID'!$B:$N,13,FALSE))</f>
        <v/>
      </c>
      <c r="O154" s="16" t="str">
        <f>IF(ISERROR(VLOOKUP(CONCATENATE($A154,"_",O$2),'Reference data SID'!$B:$N,13,FALSE)),"",VLOOKUP(CONCATENATE($A154,"_",O$2),'Reference data SID'!$B:$N,13,FALSE))</f>
        <v/>
      </c>
      <c r="P154" s="16" t="str">
        <f>IF(ISERROR(VLOOKUP(CONCATENATE($A154,"_",P$2),'Reference data SID'!$B:$N,13,FALSE)),"",VLOOKUP(CONCATENATE($A154,"_",P$2),'Reference data SID'!$B:$N,13,FALSE))</f>
        <v/>
      </c>
      <c r="Q154" s="16" t="str">
        <f>IF(ISERROR(VLOOKUP(CONCATENATE($A154,"_",Q$2),'Reference data SID'!$B:$N,13,FALSE)),"",VLOOKUP(CONCATENATE($A154,"_",Q$2),'Reference data SID'!$B:$N,13,FALSE))</f>
        <v/>
      </c>
      <c r="R154" s="16" t="str">
        <f>IF(ISERROR(VLOOKUP(CONCATENATE($A154,"_",R$2),'Reference data SID'!$B:$N,13,FALSE)),"",VLOOKUP(CONCATENATE($A154,"_",R$2),'Reference data SID'!$B:$N,13,FALSE))</f>
        <v/>
      </c>
      <c r="S154" s="16" t="str">
        <f>IF(ISERROR(VLOOKUP(CONCATENATE($A154,"_",S$2),'Reference data SID'!$B:$N,13,FALSE)),"",VLOOKUP(CONCATENATE($A154,"_",S$2),'Reference data SID'!$B:$N,13,FALSE))</f>
        <v/>
      </c>
      <c r="T154" s="16" t="str">
        <f>IF(ISERROR(VLOOKUP(CONCATENATE($A154,"_",T$2),'Reference data SID'!$B:$N,13,FALSE)),"",VLOOKUP(CONCATENATE($A154,"_",T$2),'Reference data SID'!$B:$N,13,FALSE))</f>
        <v/>
      </c>
      <c r="U154" s="16" t="str">
        <f>IF(ISERROR(VLOOKUP(CONCATENATE($A154,"_",U$2),'Reference data SID'!$B:$N,13,FALSE)),"",VLOOKUP(CONCATENATE($A154,"_",U$2),'Reference data SID'!$B:$N,13,FALSE))</f>
        <v/>
      </c>
      <c r="V154" s="16" t="str">
        <f>IF(ISERROR(VLOOKUP(CONCATENATE($A154,"_",V$2),'Reference data SID'!$B:$N,13,FALSE)),"",VLOOKUP(CONCATENATE($A154,"_",V$2),'Reference data SID'!$B:$N,13,FALSE))</f>
        <v/>
      </c>
      <c r="W154" s="16" t="str">
        <f>IF(ISERROR(VLOOKUP(CONCATENATE($A154,"_",W$2),'Reference data SID'!$B:$N,13,FALSE)),"",VLOOKUP(CONCATENATE($A154,"_",W$2),'Reference data SID'!$B:$N,13,FALSE))</f>
        <v/>
      </c>
      <c r="X154" s="16" t="str">
        <f>IF(ISERROR(VLOOKUP(CONCATENATE($A154,"_",X$2),'Reference data SID'!$B:$N,13,FALSE)),"",VLOOKUP(CONCATENATE($A154,"_",X$2),'Reference data SID'!$B:$N,13,FALSE))</f>
        <v/>
      </c>
      <c r="Y154" s="17" t="str">
        <f>IF(ISERROR(VLOOKUP(CONCATENATE($A154,"_",Y$2),'Reference data SID'!$B:$N,13,FALSE)),"",VLOOKUP(CONCATENATE($A154,"_",Y$2),'Reference data SID'!$B:$N,13,FALSE))</f>
        <v>307-50-6</v>
      </c>
      <c r="Z154" s="16" t="str">
        <f>IF(ISERROR(VLOOKUP(CONCATENATE($A154,"_",Z$2),'Reference data SID'!$B:$N,13,FALSE)),"",VLOOKUP(CONCATENATE($A154,"_",Z$2),'Reference data SID'!$B:$N,13,FALSE))</f>
        <v/>
      </c>
      <c r="AA154" s="16" t="str">
        <f>IF(ISERROR(VLOOKUP(CONCATENATE($A154,"_",AA$2),'Reference data SID'!$B:$N,13,FALSE)),"",VLOOKUP(CONCATENATE($A154,"_",AA$2),'Reference data SID'!$B:$N,13,FALSE))</f>
        <v/>
      </c>
      <c r="AB154" s="16" t="str">
        <f>IF(ISERROR(VLOOKUP(CONCATENATE($A154,"_",AB$2),'Reference data SID'!$B:$N,13,FALSE)),"",VLOOKUP(CONCATENATE($A154,"_",AB$2),'Reference data SID'!$B:$N,13,FALSE))</f>
        <v/>
      </c>
      <c r="AC154" s="16" t="str">
        <f>IF(ISERROR(VLOOKUP(CONCATENATE($A154,"_",AC$2),'Reference data SID'!$B:$N,13,FALSE)),"",VLOOKUP(CONCATENATE($A154,"_",AC$2),'Reference data SID'!$B:$N,13,FALSE))</f>
        <v/>
      </c>
      <c r="AD154" s="16" t="str">
        <f>IF(ISERROR(VLOOKUP(CONCATENATE($A154,"_",AD$2),'Reference data SID'!$B:$N,13,FALSE)),"",VLOOKUP(CONCATENATE($A154,"_",AD$2),'Reference data SID'!$B:$N,13,FALSE))</f>
        <v/>
      </c>
      <c r="AE154" s="16" t="str">
        <f>IF(ISERROR(VLOOKUP(CONCATENATE($A154,"_",AE$2),'Reference data SID'!$B:$N,13,FALSE)),"",VLOOKUP(CONCATENATE($A154,"_",AE$2),'Reference data SID'!$B:$N,13,FALSE))</f>
        <v/>
      </c>
      <c r="AF154" s="16" t="str">
        <f>IF(ISERROR(VLOOKUP(CONCATENATE($A154,"_",AF$2),'Reference data SID'!$B:$N,13,FALSE)),"",VLOOKUP(CONCATENATE($A154,"_",AF$2),'Reference data SID'!$B:$N,13,FALSE))</f>
        <v/>
      </c>
      <c r="AG154" s="16" t="str">
        <f>IF(ISERROR(VLOOKUP(CONCATENATE($A154,"_",AG$2),'Reference data SID'!$B:$N,13,FALSE)),"",VLOOKUP(CONCATENATE($A154,"_",AG$2),'Reference data SID'!$B:$N,13,FALSE))</f>
        <v/>
      </c>
      <c r="AH154" s="16" t="str">
        <f>IF(ISERROR(VLOOKUP(CONCATENATE($A154,"_",AH$2),'Reference data SID'!$B:$N,13,FALSE)),"",VLOOKUP(CONCATENATE($A154,"_",AH$2),'Reference data SID'!$B:$N,13,FALSE))</f>
        <v/>
      </c>
      <c r="AI154" s="16" t="str">
        <f>IF(ISERROR(VLOOKUP(CONCATENATE($A154,"_",AI$2),'Reference data SID'!$B:$N,13,FALSE)),"",VLOOKUP(CONCATENATE($A154,"_",AI$2),'Reference data SID'!$B:$N,13,FALSE))</f>
        <v/>
      </c>
      <c r="AJ154" s="16" t="str">
        <f>IF(ISERROR(VLOOKUP(CONCATENATE($A154,"_",AJ$2),'Reference data SID'!$B:$N,13,FALSE)),"",VLOOKUP(CONCATENATE($A154,"_",AJ$2),'Reference data SID'!$B:$N,13,FALSE))</f>
        <v/>
      </c>
      <c r="AK154" s="16" t="str">
        <f>IF(ISERROR(VLOOKUP(CONCATENATE($A154,"_",AK$2),'Reference data SID'!$B:$N,13,FALSE)),"",VLOOKUP(CONCATENATE($A154,"_",AK$2),'Reference data SID'!$B:$N,13,FALSE))</f>
        <v/>
      </c>
      <c r="AL154" s="16" t="str">
        <f>IF(ISERROR(VLOOKUP(CONCATENATE($A154,"_",AL$2),'Reference data SID'!$B:$N,13,FALSE)),"",VLOOKUP(CONCATENATE($A154,"_",AL$2),'Reference data SID'!$B:$N,13,FALSE))</f>
        <v/>
      </c>
      <c r="AM154" s="16" t="str">
        <f>IF(ISERROR(VLOOKUP(CONCATENATE($A154,"_",AM$2),'Reference data SID'!$B:$N,13,FALSE)),"",VLOOKUP(CONCATENATE($A154,"_",AM$2),'Reference data SID'!$B:$N,13,FALSE))</f>
        <v/>
      </c>
      <c r="AN154" s="16" t="str">
        <f>IF(ISERROR(VLOOKUP(CONCATENATE($A154,"_",AN$2),'Reference data SID'!$B:$N,13,FALSE)),"",VLOOKUP(CONCATENATE($A154,"_",AN$2),'Reference data SID'!$B:$N,13,FALSE))</f>
        <v/>
      </c>
      <c r="AO154" s="16" t="str">
        <f>IF(ISERROR(VLOOKUP(CONCATENATE($A154,"_",AO$2),'Reference data SID'!$B:$N,13,FALSE)),"",VLOOKUP(CONCATENATE($A154,"_",AO$2),'Reference data SID'!$B:$N,13,FALSE))</f>
        <v/>
      </c>
      <c r="AP154" s="16" t="str">
        <f>IF(ISERROR(VLOOKUP(CONCATENATE($A154,"_",AP$2),'Reference data SID'!$B:$N,13,FALSE)),"",VLOOKUP(CONCATENATE($A154,"_",AP$2),'Reference data SID'!$B:$N,13,FALSE))</f>
        <v/>
      </c>
      <c r="AQ154" s="16" t="str">
        <f>IF(ISERROR(VLOOKUP(CONCATENATE($A154,"_",AQ$2),'Reference data SID'!$B:$N,13,FALSE)),"",VLOOKUP(CONCATENATE($A154,"_",AQ$2),'Reference data SID'!$B:$N,13,FALSE))</f>
        <v/>
      </c>
      <c r="AR154" s="16" t="str">
        <f>IF(ISERROR(VLOOKUP(CONCATENATE($A154,"_",AR$2),'Reference data SID'!$B:$N,13,FALSE)),"",VLOOKUP(CONCATENATE($A154,"_",AR$2),'Reference data SID'!$B:$N,13,FALSE))</f>
        <v/>
      </c>
      <c r="AS154" s="16" t="str">
        <f>IF(ISERROR(VLOOKUP(CONCATENATE($A154,"_",AS$2),'Reference data SID'!$B:$N,13,FALSE)),"",VLOOKUP(CONCATENATE($A154,"_",AS$2),'Reference data SID'!$B:$N,13,FALSE))</f>
        <v/>
      </c>
      <c r="AT154" s="16" t="str">
        <f>IF(ISERROR(VLOOKUP(CONCATENATE($A154,"_",AT$2),'Reference data SID'!$B:$N,13,FALSE)),"",VLOOKUP(CONCATENATE($A154,"_",AT$2),'Reference data SID'!$B:$N,13,FALSE))</f>
        <v/>
      </c>
    </row>
    <row r="155" spans="1:46" x14ac:dyDescent="0.25">
      <c r="A155">
        <v>151</v>
      </c>
      <c r="B155" s="16" t="str">
        <f>IF(ISERROR(VLOOKUP(CONCATENATE($A155,"_",B$2),'Reference data SID'!$B:$N,13,FALSE)),"",VLOOKUP(CONCATENATE($A155,"_",B$2),'Reference data SID'!$B:$N,13,FALSE))</f>
        <v/>
      </c>
      <c r="C155" s="16" t="str">
        <f>IF(ISERROR(VLOOKUP(CONCATENATE($A155,"_",C$2),'Reference data SID'!$B:$N,13,FALSE)),"",VLOOKUP(CONCATENATE($A155,"_",C$2),'Reference data SID'!$B:$N,13,FALSE))</f>
        <v/>
      </c>
      <c r="D155" s="16" t="str">
        <f>IF(ISERROR(VLOOKUP(CONCATENATE($A155,"_",D$2),'Reference data SID'!$B:$N,13,FALSE)),"",VLOOKUP(CONCATENATE($A155,"_",D$2),'Reference data SID'!$B:$N,13,FALSE))</f>
        <v/>
      </c>
      <c r="E155" s="16" t="str">
        <f>IF(ISERROR(VLOOKUP(CONCATENATE($A155,"_",E$2),'Reference data SID'!$B:$N,13,FALSE)),"",VLOOKUP(CONCATENATE($A155,"_",E$2),'Reference data SID'!$B:$N,13,FALSE))</f>
        <v/>
      </c>
      <c r="F155" s="16" t="str">
        <f>IF(ISERROR(VLOOKUP(CONCATENATE($A155,"_",F$2),'Reference data SID'!$B:$N,13,FALSE)),"",VLOOKUP(CONCATENATE($A155,"_",F$2),'Reference data SID'!$B:$N,13,FALSE))</f>
        <v/>
      </c>
      <c r="G155" s="16" t="str">
        <f>IF(ISERROR(VLOOKUP(CONCATENATE($A155,"_",G$2),'Reference data SID'!$B:$N,13,FALSE)),"",VLOOKUP(CONCATENATE($A155,"_",G$2),'Reference data SID'!$B:$N,13,FALSE))</f>
        <v/>
      </c>
      <c r="H155" s="16" t="str">
        <f>IF(ISERROR(VLOOKUP(CONCATENATE($A155,"_",H$2),'Reference data SID'!$B:$N,13,FALSE)),"",VLOOKUP(CONCATENATE($A155,"_",H$2),'Reference data SID'!$B:$N,13,FALSE))</f>
        <v/>
      </c>
      <c r="I155" s="16" t="str">
        <f>IF(ISERROR(VLOOKUP(CONCATENATE($A155,"_",I$2),'Reference data SID'!$B:$N,13,FALSE)),"",VLOOKUP(CONCATENATE($A155,"_",I$2),'Reference data SID'!$B:$N,13,FALSE))</f>
        <v/>
      </c>
      <c r="J155" s="16" t="str">
        <f>IF(ISERROR(VLOOKUP(CONCATENATE($A155,"_",J$2),'Reference data SID'!$B:$N,13,FALSE)),"",VLOOKUP(CONCATENATE($A155,"_",J$2),'Reference data SID'!$B:$N,13,FALSE))</f>
        <v/>
      </c>
      <c r="K155" s="16" t="str">
        <f>IF(ISERROR(VLOOKUP(CONCATENATE($A155,"_",K$2),'Reference data SID'!$B:$N,13,FALSE)),"",VLOOKUP(CONCATENATE($A155,"_",K$2),'Reference data SID'!$B:$N,13,FALSE))</f>
        <v/>
      </c>
      <c r="L155" s="16" t="str">
        <f>IF(ISERROR(VLOOKUP(CONCATENATE($A155,"_",L$2),'Reference data SID'!$B:$N,13,FALSE)),"",VLOOKUP(CONCATENATE($A155,"_",L$2),'Reference data SID'!$B:$N,13,FALSE))</f>
        <v/>
      </c>
      <c r="M155" s="16" t="str">
        <f>IF(ISERROR(VLOOKUP(CONCATENATE($A155,"_",M$2),'Reference data SID'!$B:$N,13,FALSE)),"",VLOOKUP(CONCATENATE($A155,"_",M$2),'Reference data SID'!$B:$N,13,FALSE))</f>
        <v/>
      </c>
      <c r="N155" s="16" t="str">
        <f>IF(ISERROR(VLOOKUP(CONCATENATE($A155,"_",N$2),'Reference data SID'!$B:$N,13,FALSE)),"",VLOOKUP(CONCATENATE($A155,"_",N$2),'Reference data SID'!$B:$N,13,FALSE))</f>
        <v/>
      </c>
      <c r="O155" s="16" t="str">
        <f>IF(ISERROR(VLOOKUP(CONCATENATE($A155,"_",O$2),'Reference data SID'!$B:$N,13,FALSE)),"",VLOOKUP(CONCATENATE($A155,"_",O$2),'Reference data SID'!$B:$N,13,FALSE))</f>
        <v/>
      </c>
      <c r="P155" s="16" t="str">
        <f>IF(ISERROR(VLOOKUP(CONCATENATE($A155,"_",P$2),'Reference data SID'!$B:$N,13,FALSE)),"",VLOOKUP(CONCATENATE($A155,"_",P$2),'Reference data SID'!$B:$N,13,FALSE))</f>
        <v/>
      </c>
      <c r="Q155" s="16" t="str">
        <f>IF(ISERROR(VLOOKUP(CONCATENATE($A155,"_",Q$2),'Reference data SID'!$B:$N,13,FALSE)),"",VLOOKUP(CONCATENATE($A155,"_",Q$2),'Reference data SID'!$B:$N,13,FALSE))</f>
        <v/>
      </c>
      <c r="R155" s="16" t="str">
        <f>IF(ISERROR(VLOOKUP(CONCATENATE($A155,"_",R$2),'Reference data SID'!$B:$N,13,FALSE)),"",VLOOKUP(CONCATENATE($A155,"_",R$2),'Reference data SID'!$B:$N,13,FALSE))</f>
        <v/>
      </c>
      <c r="S155" s="16" t="str">
        <f>IF(ISERROR(VLOOKUP(CONCATENATE($A155,"_",S$2),'Reference data SID'!$B:$N,13,FALSE)),"",VLOOKUP(CONCATENATE($A155,"_",S$2),'Reference data SID'!$B:$N,13,FALSE))</f>
        <v/>
      </c>
      <c r="T155" s="16" t="str">
        <f>IF(ISERROR(VLOOKUP(CONCATENATE($A155,"_",T$2),'Reference data SID'!$B:$N,13,FALSE)),"",VLOOKUP(CONCATENATE($A155,"_",T$2),'Reference data SID'!$B:$N,13,FALSE))</f>
        <v/>
      </c>
      <c r="U155" s="16" t="str">
        <f>IF(ISERROR(VLOOKUP(CONCATENATE($A155,"_",U$2),'Reference data SID'!$B:$N,13,FALSE)),"",VLOOKUP(CONCATENATE($A155,"_",U$2),'Reference data SID'!$B:$N,13,FALSE))</f>
        <v/>
      </c>
      <c r="V155" s="16" t="str">
        <f>IF(ISERROR(VLOOKUP(CONCATENATE($A155,"_",V$2),'Reference data SID'!$B:$N,13,FALSE)),"",VLOOKUP(CONCATENATE($A155,"_",V$2),'Reference data SID'!$B:$N,13,FALSE))</f>
        <v/>
      </c>
      <c r="W155" s="16" t="str">
        <f>IF(ISERROR(VLOOKUP(CONCATENATE($A155,"_",W$2),'Reference data SID'!$B:$N,13,FALSE)),"",VLOOKUP(CONCATENATE($A155,"_",W$2),'Reference data SID'!$B:$N,13,FALSE))</f>
        <v/>
      </c>
      <c r="X155" s="16" t="str">
        <f>IF(ISERROR(VLOOKUP(CONCATENATE($A155,"_",X$2),'Reference data SID'!$B:$N,13,FALSE)),"",VLOOKUP(CONCATENATE($A155,"_",X$2),'Reference data SID'!$B:$N,13,FALSE))</f>
        <v/>
      </c>
      <c r="Y155" s="17" t="str">
        <f>IF(ISERROR(VLOOKUP(CONCATENATE($A155,"_",Y$2),'Reference data SID'!$B:$N,13,FALSE)),"",VLOOKUP(CONCATENATE($A155,"_",Y$2),'Reference data SID'!$B:$N,13,FALSE))</f>
        <v>325459-92-5</v>
      </c>
      <c r="Z155" s="16" t="str">
        <f>IF(ISERROR(VLOOKUP(CONCATENATE($A155,"_",Z$2),'Reference data SID'!$B:$N,13,FALSE)),"",VLOOKUP(CONCATENATE($A155,"_",Z$2),'Reference data SID'!$B:$N,13,FALSE))</f>
        <v/>
      </c>
      <c r="AA155" s="16" t="str">
        <f>IF(ISERROR(VLOOKUP(CONCATENATE($A155,"_",AA$2),'Reference data SID'!$B:$N,13,FALSE)),"",VLOOKUP(CONCATENATE($A155,"_",AA$2),'Reference data SID'!$B:$N,13,FALSE))</f>
        <v/>
      </c>
      <c r="AB155" s="16" t="str">
        <f>IF(ISERROR(VLOOKUP(CONCATENATE($A155,"_",AB$2),'Reference data SID'!$B:$N,13,FALSE)),"",VLOOKUP(CONCATENATE($A155,"_",AB$2),'Reference data SID'!$B:$N,13,FALSE))</f>
        <v/>
      </c>
      <c r="AC155" s="16" t="str">
        <f>IF(ISERROR(VLOOKUP(CONCATENATE($A155,"_",AC$2),'Reference data SID'!$B:$N,13,FALSE)),"",VLOOKUP(CONCATENATE($A155,"_",AC$2),'Reference data SID'!$B:$N,13,FALSE))</f>
        <v/>
      </c>
      <c r="AD155" s="16" t="str">
        <f>IF(ISERROR(VLOOKUP(CONCATENATE($A155,"_",AD$2),'Reference data SID'!$B:$N,13,FALSE)),"",VLOOKUP(CONCATENATE($A155,"_",AD$2),'Reference data SID'!$B:$N,13,FALSE))</f>
        <v/>
      </c>
      <c r="AE155" s="16" t="str">
        <f>IF(ISERROR(VLOOKUP(CONCATENATE($A155,"_",AE$2),'Reference data SID'!$B:$N,13,FALSE)),"",VLOOKUP(CONCATENATE($A155,"_",AE$2),'Reference data SID'!$B:$N,13,FALSE))</f>
        <v/>
      </c>
      <c r="AF155" s="16" t="str">
        <f>IF(ISERROR(VLOOKUP(CONCATENATE($A155,"_",AF$2),'Reference data SID'!$B:$N,13,FALSE)),"",VLOOKUP(CONCATENATE($A155,"_",AF$2),'Reference data SID'!$B:$N,13,FALSE))</f>
        <v/>
      </c>
      <c r="AG155" s="16" t="str">
        <f>IF(ISERROR(VLOOKUP(CONCATENATE($A155,"_",AG$2),'Reference data SID'!$B:$N,13,FALSE)),"",VLOOKUP(CONCATENATE($A155,"_",AG$2),'Reference data SID'!$B:$N,13,FALSE))</f>
        <v/>
      </c>
      <c r="AH155" s="16" t="str">
        <f>IF(ISERROR(VLOOKUP(CONCATENATE($A155,"_",AH$2),'Reference data SID'!$B:$N,13,FALSE)),"",VLOOKUP(CONCATENATE($A155,"_",AH$2),'Reference data SID'!$B:$N,13,FALSE))</f>
        <v/>
      </c>
      <c r="AI155" s="16" t="str">
        <f>IF(ISERROR(VLOOKUP(CONCATENATE($A155,"_",AI$2),'Reference data SID'!$B:$N,13,FALSE)),"",VLOOKUP(CONCATENATE($A155,"_",AI$2),'Reference data SID'!$B:$N,13,FALSE))</f>
        <v/>
      </c>
      <c r="AJ155" s="16" t="str">
        <f>IF(ISERROR(VLOOKUP(CONCATENATE($A155,"_",AJ$2),'Reference data SID'!$B:$N,13,FALSE)),"",VLOOKUP(CONCATENATE($A155,"_",AJ$2),'Reference data SID'!$B:$N,13,FALSE))</f>
        <v/>
      </c>
      <c r="AK155" s="16" t="str">
        <f>IF(ISERROR(VLOOKUP(CONCATENATE($A155,"_",AK$2),'Reference data SID'!$B:$N,13,FALSE)),"",VLOOKUP(CONCATENATE($A155,"_",AK$2),'Reference data SID'!$B:$N,13,FALSE))</f>
        <v/>
      </c>
      <c r="AL155" s="16" t="str">
        <f>IF(ISERROR(VLOOKUP(CONCATENATE($A155,"_",AL$2),'Reference data SID'!$B:$N,13,FALSE)),"",VLOOKUP(CONCATENATE($A155,"_",AL$2),'Reference data SID'!$B:$N,13,FALSE))</f>
        <v/>
      </c>
      <c r="AM155" s="16" t="str">
        <f>IF(ISERROR(VLOOKUP(CONCATENATE($A155,"_",AM$2),'Reference data SID'!$B:$N,13,FALSE)),"",VLOOKUP(CONCATENATE($A155,"_",AM$2),'Reference data SID'!$B:$N,13,FALSE))</f>
        <v/>
      </c>
      <c r="AN155" s="16" t="str">
        <f>IF(ISERROR(VLOOKUP(CONCATENATE($A155,"_",AN$2),'Reference data SID'!$B:$N,13,FALSE)),"",VLOOKUP(CONCATENATE($A155,"_",AN$2),'Reference data SID'!$B:$N,13,FALSE))</f>
        <v/>
      </c>
      <c r="AO155" s="16" t="str">
        <f>IF(ISERROR(VLOOKUP(CONCATENATE($A155,"_",AO$2),'Reference data SID'!$B:$N,13,FALSE)),"",VLOOKUP(CONCATENATE($A155,"_",AO$2),'Reference data SID'!$B:$N,13,FALSE))</f>
        <v/>
      </c>
      <c r="AP155" s="16" t="str">
        <f>IF(ISERROR(VLOOKUP(CONCATENATE($A155,"_",AP$2),'Reference data SID'!$B:$N,13,FALSE)),"",VLOOKUP(CONCATENATE($A155,"_",AP$2),'Reference data SID'!$B:$N,13,FALSE))</f>
        <v/>
      </c>
      <c r="AQ155" s="16" t="str">
        <f>IF(ISERROR(VLOOKUP(CONCATENATE($A155,"_",AQ$2),'Reference data SID'!$B:$N,13,FALSE)),"",VLOOKUP(CONCATENATE($A155,"_",AQ$2),'Reference data SID'!$B:$N,13,FALSE))</f>
        <v/>
      </c>
      <c r="AR155" s="16" t="str">
        <f>IF(ISERROR(VLOOKUP(CONCATENATE($A155,"_",AR$2),'Reference data SID'!$B:$N,13,FALSE)),"",VLOOKUP(CONCATENATE($A155,"_",AR$2),'Reference data SID'!$B:$N,13,FALSE))</f>
        <v/>
      </c>
      <c r="AS155" s="16" t="str">
        <f>IF(ISERROR(VLOOKUP(CONCATENATE($A155,"_",AS$2),'Reference data SID'!$B:$N,13,FALSE)),"",VLOOKUP(CONCATENATE($A155,"_",AS$2),'Reference data SID'!$B:$N,13,FALSE))</f>
        <v/>
      </c>
      <c r="AT155" s="16" t="str">
        <f>IF(ISERROR(VLOOKUP(CONCATENATE($A155,"_",AT$2),'Reference data SID'!$B:$N,13,FALSE)),"",VLOOKUP(CONCATENATE($A155,"_",AT$2),'Reference data SID'!$B:$N,13,FALSE))</f>
        <v/>
      </c>
    </row>
    <row r="156" spans="1:46" x14ac:dyDescent="0.25">
      <c r="A156">
        <v>152</v>
      </c>
      <c r="B156" s="16" t="str">
        <f>IF(ISERROR(VLOOKUP(CONCATENATE($A156,"_",B$2),'Reference data SID'!$B:$N,13,FALSE)),"",VLOOKUP(CONCATENATE($A156,"_",B$2),'Reference data SID'!$B:$N,13,FALSE))</f>
        <v/>
      </c>
      <c r="C156" s="16" t="str">
        <f>IF(ISERROR(VLOOKUP(CONCATENATE($A156,"_",C$2),'Reference data SID'!$B:$N,13,FALSE)),"",VLOOKUP(CONCATENATE($A156,"_",C$2),'Reference data SID'!$B:$N,13,FALSE))</f>
        <v/>
      </c>
      <c r="D156" s="16" t="str">
        <f>IF(ISERROR(VLOOKUP(CONCATENATE($A156,"_",D$2),'Reference data SID'!$B:$N,13,FALSE)),"",VLOOKUP(CONCATENATE($A156,"_",D$2),'Reference data SID'!$B:$N,13,FALSE))</f>
        <v/>
      </c>
      <c r="E156" s="16" t="str">
        <f>IF(ISERROR(VLOOKUP(CONCATENATE($A156,"_",E$2),'Reference data SID'!$B:$N,13,FALSE)),"",VLOOKUP(CONCATENATE($A156,"_",E$2),'Reference data SID'!$B:$N,13,FALSE))</f>
        <v/>
      </c>
      <c r="F156" s="16" t="str">
        <f>IF(ISERROR(VLOOKUP(CONCATENATE($A156,"_",F$2),'Reference data SID'!$B:$N,13,FALSE)),"",VLOOKUP(CONCATENATE($A156,"_",F$2),'Reference data SID'!$B:$N,13,FALSE))</f>
        <v/>
      </c>
      <c r="G156" s="16" t="str">
        <f>IF(ISERROR(VLOOKUP(CONCATENATE($A156,"_",G$2),'Reference data SID'!$B:$N,13,FALSE)),"",VLOOKUP(CONCATENATE($A156,"_",G$2),'Reference data SID'!$B:$N,13,FALSE))</f>
        <v/>
      </c>
      <c r="H156" s="16" t="str">
        <f>IF(ISERROR(VLOOKUP(CONCATENATE($A156,"_",H$2),'Reference data SID'!$B:$N,13,FALSE)),"",VLOOKUP(CONCATENATE($A156,"_",H$2),'Reference data SID'!$B:$N,13,FALSE))</f>
        <v/>
      </c>
      <c r="I156" s="16" t="str">
        <f>IF(ISERROR(VLOOKUP(CONCATENATE($A156,"_",I$2),'Reference data SID'!$B:$N,13,FALSE)),"",VLOOKUP(CONCATENATE($A156,"_",I$2),'Reference data SID'!$B:$N,13,FALSE))</f>
        <v/>
      </c>
      <c r="J156" s="16" t="str">
        <f>IF(ISERROR(VLOOKUP(CONCATENATE($A156,"_",J$2),'Reference data SID'!$B:$N,13,FALSE)),"",VLOOKUP(CONCATENATE($A156,"_",J$2),'Reference data SID'!$B:$N,13,FALSE))</f>
        <v/>
      </c>
      <c r="K156" s="16" t="str">
        <f>IF(ISERROR(VLOOKUP(CONCATENATE($A156,"_",K$2),'Reference data SID'!$B:$N,13,FALSE)),"",VLOOKUP(CONCATENATE($A156,"_",K$2),'Reference data SID'!$B:$N,13,FALSE))</f>
        <v/>
      </c>
      <c r="L156" s="16" t="str">
        <f>IF(ISERROR(VLOOKUP(CONCATENATE($A156,"_",L$2),'Reference data SID'!$B:$N,13,FALSE)),"",VLOOKUP(CONCATENATE($A156,"_",L$2),'Reference data SID'!$B:$N,13,FALSE))</f>
        <v/>
      </c>
      <c r="M156" s="16" t="str">
        <f>IF(ISERROR(VLOOKUP(CONCATENATE($A156,"_",M$2),'Reference data SID'!$B:$N,13,FALSE)),"",VLOOKUP(CONCATENATE($A156,"_",M$2),'Reference data SID'!$B:$N,13,FALSE))</f>
        <v/>
      </c>
      <c r="N156" s="16" t="str">
        <f>IF(ISERROR(VLOOKUP(CONCATENATE($A156,"_",N$2),'Reference data SID'!$B:$N,13,FALSE)),"",VLOOKUP(CONCATENATE($A156,"_",N$2),'Reference data SID'!$B:$N,13,FALSE))</f>
        <v/>
      </c>
      <c r="O156" s="16" t="str">
        <f>IF(ISERROR(VLOOKUP(CONCATENATE($A156,"_",O$2),'Reference data SID'!$B:$N,13,FALSE)),"",VLOOKUP(CONCATENATE($A156,"_",O$2),'Reference data SID'!$B:$N,13,FALSE))</f>
        <v/>
      </c>
      <c r="P156" s="16" t="str">
        <f>IF(ISERROR(VLOOKUP(CONCATENATE($A156,"_",P$2),'Reference data SID'!$B:$N,13,FALSE)),"",VLOOKUP(CONCATENATE($A156,"_",P$2),'Reference data SID'!$B:$N,13,FALSE))</f>
        <v/>
      </c>
      <c r="Q156" s="16" t="str">
        <f>IF(ISERROR(VLOOKUP(CONCATENATE($A156,"_",Q$2),'Reference data SID'!$B:$N,13,FALSE)),"",VLOOKUP(CONCATENATE($A156,"_",Q$2),'Reference data SID'!$B:$N,13,FALSE))</f>
        <v/>
      </c>
      <c r="R156" s="16" t="str">
        <f>IF(ISERROR(VLOOKUP(CONCATENATE($A156,"_",R$2),'Reference data SID'!$B:$N,13,FALSE)),"",VLOOKUP(CONCATENATE($A156,"_",R$2),'Reference data SID'!$B:$N,13,FALSE))</f>
        <v/>
      </c>
      <c r="S156" s="16" t="str">
        <f>IF(ISERROR(VLOOKUP(CONCATENATE($A156,"_",S$2),'Reference data SID'!$B:$N,13,FALSE)),"",VLOOKUP(CONCATENATE($A156,"_",S$2),'Reference data SID'!$B:$N,13,FALSE))</f>
        <v/>
      </c>
      <c r="T156" s="16" t="str">
        <f>IF(ISERROR(VLOOKUP(CONCATENATE($A156,"_",T$2),'Reference data SID'!$B:$N,13,FALSE)),"",VLOOKUP(CONCATENATE($A156,"_",T$2),'Reference data SID'!$B:$N,13,FALSE))</f>
        <v/>
      </c>
      <c r="U156" s="16" t="str">
        <f>IF(ISERROR(VLOOKUP(CONCATENATE($A156,"_",U$2),'Reference data SID'!$B:$N,13,FALSE)),"",VLOOKUP(CONCATENATE($A156,"_",U$2),'Reference data SID'!$B:$N,13,FALSE))</f>
        <v/>
      </c>
      <c r="V156" s="16" t="str">
        <f>IF(ISERROR(VLOOKUP(CONCATENATE($A156,"_",V$2),'Reference data SID'!$B:$N,13,FALSE)),"",VLOOKUP(CONCATENATE($A156,"_",V$2),'Reference data SID'!$B:$N,13,FALSE))</f>
        <v/>
      </c>
      <c r="W156" s="16" t="str">
        <f>IF(ISERROR(VLOOKUP(CONCATENATE($A156,"_",W$2),'Reference data SID'!$B:$N,13,FALSE)),"",VLOOKUP(CONCATENATE($A156,"_",W$2),'Reference data SID'!$B:$N,13,FALSE))</f>
        <v/>
      </c>
      <c r="X156" s="16" t="str">
        <f>IF(ISERROR(VLOOKUP(CONCATENATE($A156,"_",X$2),'Reference data SID'!$B:$N,13,FALSE)),"",VLOOKUP(CONCATENATE($A156,"_",X$2),'Reference data SID'!$B:$N,13,FALSE))</f>
        <v/>
      </c>
      <c r="Y156" s="17" t="str">
        <f>IF(ISERROR(VLOOKUP(CONCATENATE($A156,"_",Y$2),'Reference data SID'!$B:$N,13,FALSE)),"",VLOOKUP(CONCATENATE($A156,"_",Y$2),'Reference data SID'!$B:$N,13,FALSE))</f>
        <v>326475-46-1</v>
      </c>
      <c r="Z156" s="16" t="str">
        <f>IF(ISERROR(VLOOKUP(CONCATENATE($A156,"_",Z$2),'Reference data SID'!$B:$N,13,FALSE)),"",VLOOKUP(CONCATENATE($A156,"_",Z$2),'Reference data SID'!$B:$N,13,FALSE))</f>
        <v/>
      </c>
      <c r="AA156" s="16" t="str">
        <f>IF(ISERROR(VLOOKUP(CONCATENATE($A156,"_",AA$2),'Reference data SID'!$B:$N,13,FALSE)),"",VLOOKUP(CONCATENATE($A156,"_",AA$2),'Reference data SID'!$B:$N,13,FALSE))</f>
        <v/>
      </c>
      <c r="AB156" s="16" t="str">
        <f>IF(ISERROR(VLOOKUP(CONCATENATE($A156,"_",AB$2),'Reference data SID'!$B:$N,13,FALSE)),"",VLOOKUP(CONCATENATE($A156,"_",AB$2),'Reference data SID'!$B:$N,13,FALSE))</f>
        <v/>
      </c>
      <c r="AC156" s="16" t="str">
        <f>IF(ISERROR(VLOOKUP(CONCATENATE($A156,"_",AC$2),'Reference data SID'!$B:$N,13,FALSE)),"",VLOOKUP(CONCATENATE($A156,"_",AC$2),'Reference data SID'!$B:$N,13,FALSE))</f>
        <v/>
      </c>
      <c r="AD156" s="16" t="str">
        <f>IF(ISERROR(VLOOKUP(CONCATENATE($A156,"_",AD$2),'Reference data SID'!$B:$N,13,FALSE)),"",VLOOKUP(CONCATENATE($A156,"_",AD$2),'Reference data SID'!$B:$N,13,FALSE))</f>
        <v/>
      </c>
      <c r="AE156" s="16" t="str">
        <f>IF(ISERROR(VLOOKUP(CONCATENATE($A156,"_",AE$2),'Reference data SID'!$B:$N,13,FALSE)),"",VLOOKUP(CONCATENATE($A156,"_",AE$2),'Reference data SID'!$B:$N,13,FALSE))</f>
        <v/>
      </c>
      <c r="AF156" s="16" t="str">
        <f>IF(ISERROR(VLOOKUP(CONCATENATE($A156,"_",AF$2),'Reference data SID'!$B:$N,13,FALSE)),"",VLOOKUP(CONCATENATE($A156,"_",AF$2),'Reference data SID'!$B:$N,13,FALSE))</f>
        <v/>
      </c>
      <c r="AG156" s="16" t="str">
        <f>IF(ISERROR(VLOOKUP(CONCATENATE($A156,"_",AG$2),'Reference data SID'!$B:$N,13,FALSE)),"",VLOOKUP(CONCATENATE($A156,"_",AG$2),'Reference data SID'!$B:$N,13,FALSE))</f>
        <v/>
      </c>
      <c r="AH156" s="16" t="str">
        <f>IF(ISERROR(VLOOKUP(CONCATENATE($A156,"_",AH$2),'Reference data SID'!$B:$N,13,FALSE)),"",VLOOKUP(CONCATENATE($A156,"_",AH$2),'Reference data SID'!$B:$N,13,FALSE))</f>
        <v/>
      </c>
      <c r="AI156" s="16" t="str">
        <f>IF(ISERROR(VLOOKUP(CONCATENATE($A156,"_",AI$2),'Reference data SID'!$B:$N,13,FALSE)),"",VLOOKUP(CONCATENATE($A156,"_",AI$2),'Reference data SID'!$B:$N,13,FALSE))</f>
        <v/>
      </c>
      <c r="AJ156" s="16" t="str">
        <f>IF(ISERROR(VLOOKUP(CONCATENATE($A156,"_",AJ$2),'Reference data SID'!$B:$N,13,FALSE)),"",VLOOKUP(CONCATENATE($A156,"_",AJ$2),'Reference data SID'!$B:$N,13,FALSE))</f>
        <v/>
      </c>
      <c r="AK156" s="16" t="str">
        <f>IF(ISERROR(VLOOKUP(CONCATENATE($A156,"_",AK$2),'Reference data SID'!$B:$N,13,FALSE)),"",VLOOKUP(CONCATENATE($A156,"_",AK$2),'Reference data SID'!$B:$N,13,FALSE))</f>
        <v/>
      </c>
      <c r="AL156" s="16" t="str">
        <f>IF(ISERROR(VLOOKUP(CONCATENATE($A156,"_",AL$2),'Reference data SID'!$B:$N,13,FALSE)),"",VLOOKUP(CONCATENATE($A156,"_",AL$2),'Reference data SID'!$B:$N,13,FALSE))</f>
        <v/>
      </c>
      <c r="AM156" s="16" t="str">
        <f>IF(ISERROR(VLOOKUP(CONCATENATE($A156,"_",AM$2),'Reference data SID'!$B:$N,13,FALSE)),"",VLOOKUP(CONCATENATE($A156,"_",AM$2),'Reference data SID'!$B:$N,13,FALSE))</f>
        <v/>
      </c>
      <c r="AN156" s="16" t="str">
        <f>IF(ISERROR(VLOOKUP(CONCATENATE($A156,"_",AN$2),'Reference data SID'!$B:$N,13,FALSE)),"",VLOOKUP(CONCATENATE($A156,"_",AN$2),'Reference data SID'!$B:$N,13,FALSE))</f>
        <v/>
      </c>
      <c r="AO156" s="16" t="str">
        <f>IF(ISERROR(VLOOKUP(CONCATENATE($A156,"_",AO$2),'Reference data SID'!$B:$N,13,FALSE)),"",VLOOKUP(CONCATENATE($A156,"_",AO$2),'Reference data SID'!$B:$N,13,FALSE))</f>
        <v/>
      </c>
      <c r="AP156" s="16" t="str">
        <f>IF(ISERROR(VLOOKUP(CONCATENATE($A156,"_",AP$2),'Reference data SID'!$B:$N,13,FALSE)),"",VLOOKUP(CONCATENATE($A156,"_",AP$2),'Reference data SID'!$B:$N,13,FALSE))</f>
        <v/>
      </c>
      <c r="AQ156" s="16" t="str">
        <f>IF(ISERROR(VLOOKUP(CONCATENATE($A156,"_",AQ$2),'Reference data SID'!$B:$N,13,FALSE)),"",VLOOKUP(CONCATENATE($A156,"_",AQ$2),'Reference data SID'!$B:$N,13,FALSE))</f>
        <v/>
      </c>
      <c r="AR156" s="16" t="str">
        <f>IF(ISERROR(VLOOKUP(CONCATENATE($A156,"_",AR$2),'Reference data SID'!$B:$N,13,FALSE)),"",VLOOKUP(CONCATENATE($A156,"_",AR$2),'Reference data SID'!$B:$N,13,FALSE))</f>
        <v/>
      </c>
      <c r="AS156" s="16" t="str">
        <f>IF(ISERROR(VLOOKUP(CONCATENATE($A156,"_",AS$2),'Reference data SID'!$B:$N,13,FALSE)),"",VLOOKUP(CONCATENATE($A156,"_",AS$2),'Reference data SID'!$B:$N,13,FALSE))</f>
        <v/>
      </c>
      <c r="AT156" s="16" t="str">
        <f>IF(ISERROR(VLOOKUP(CONCATENATE($A156,"_",AT$2),'Reference data SID'!$B:$N,13,FALSE)),"",VLOOKUP(CONCATENATE($A156,"_",AT$2),'Reference data SID'!$B:$N,13,FALSE))</f>
        <v/>
      </c>
    </row>
    <row r="157" spans="1:46" x14ac:dyDescent="0.25">
      <c r="A157">
        <v>153</v>
      </c>
      <c r="B157" s="16" t="str">
        <f>IF(ISERROR(VLOOKUP(CONCATENATE($A157,"_",B$2),'Reference data SID'!$B:$N,13,FALSE)),"",VLOOKUP(CONCATENATE($A157,"_",B$2),'Reference data SID'!$B:$N,13,FALSE))</f>
        <v/>
      </c>
      <c r="C157" s="16" t="str">
        <f>IF(ISERROR(VLOOKUP(CONCATENATE($A157,"_",C$2),'Reference data SID'!$B:$N,13,FALSE)),"",VLOOKUP(CONCATENATE($A157,"_",C$2),'Reference data SID'!$B:$N,13,FALSE))</f>
        <v/>
      </c>
      <c r="D157" s="16" t="str">
        <f>IF(ISERROR(VLOOKUP(CONCATENATE($A157,"_",D$2),'Reference data SID'!$B:$N,13,FALSE)),"",VLOOKUP(CONCATENATE($A157,"_",D$2),'Reference data SID'!$B:$N,13,FALSE))</f>
        <v/>
      </c>
      <c r="E157" s="16" t="str">
        <f>IF(ISERROR(VLOOKUP(CONCATENATE($A157,"_",E$2),'Reference data SID'!$B:$N,13,FALSE)),"",VLOOKUP(CONCATENATE($A157,"_",E$2),'Reference data SID'!$B:$N,13,FALSE))</f>
        <v/>
      </c>
      <c r="F157" s="16" t="str">
        <f>IF(ISERROR(VLOOKUP(CONCATENATE($A157,"_",F$2),'Reference data SID'!$B:$N,13,FALSE)),"",VLOOKUP(CONCATENATE($A157,"_",F$2),'Reference data SID'!$B:$N,13,FALSE))</f>
        <v/>
      </c>
      <c r="G157" s="16" t="str">
        <f>IF(ISERROR(VLOOKUP(CONCATENATE($A157,"_",G$2),'Reference data SID'!$B:$N,13,FALSE)),"",VLOOKUP(CONCATENATE($A157,"_",G$2),'Reference data SID'!$B:$N,13,FALSE))</f>
        <v/>
      </c>
      <c r="H157" s="16" t="str">
        <f>IF(ISERROR(VLOOKUP(CONCATENATE($A157,"_",H$2),'Reference data SID'!$B:$N,13,FALSE)),"",VLOOKUP(CONCATENATE($A157,"_",H$2),'Reference data SID'!$B:$N,13,FALSE))</f>
        <v/>
      </c>
      <c r="I157" s="16" t="str">
        <f>IF(ISERROR(VLOOKUP(CONCATENATE($A157,"_",I$2),'Reference data SID'!$B:$N,13,FALSE)),"",VLOOKUP(CONCATENATE($A157,"_",I$2),'Reference data SID'!$B:$N,13,FALSE))</f>
        <v/>
      </c>
      <c r="J157" s="16" t="str">
        <f>IF(ISERROR(VLOOKUP(CONCATENATE($A157,"_",J$2),'Reference data SID'!$B:$N,13,FALSE)),"",VLOOKUP(CONCATENATE($A157,"_",J$2),'Reference data SID'!$B:$N,13,FALSE))</f>
        <v/>
      </c>
      <c r="K157" s="16" t="str">
        <f>IF(ISERROR(VLOOKUP(CONCATENATE($A157,"_",K$2),'Reference data SID'!$B:$N,13,FALSE)),"",VLOOKUP(CONCATENATE($A157,"_",K$2),'Reference data SID'!$B:$N,13,FALSE))</f>
        <v/>
      </c>
      <c r="L157" s="16" t="str">
        <f>IF(ISERROR(VLOOKUP(CONCATENATE($A157,"_",L$2),'Reference data SID'!$B:$N,13,FALSE)),"",VLOOKUP(CONCATENATE($A157,"_",L$2),'Reference data SID'!$B:$N,13,FALSE))</f>
        <v/>
      </c>
      <c r="M157" s="16" t="str">
        <f>IF(ISERROR(VLOOKUP(CONCATENATE($A157,"_",M$2),'Reference data SID'!$B:$N,13,FALSE)),"",VLOOKUP(CONCATENATE($A157,"_",M$2),'Reference data SID'!$B:$N,13,FALSE))</f>
        <v/>
      </c>
      <c r="N157" s="16" t="str">
        <f>IF(ISERROR(VLOOKUP(CONCATENATE($A157,"_",N$2),'Reference data SID'!$B:$N,13,FALSE)),"",VLOOKUP(CONCATENATE($A157,"_",N$2),'Reference data SID'!$B:$N,13,FALSE))</f>
        <v/>
      </c>
      <c r="O157" s="16" t="str">
        <f>IF(ISERROR(VLOOKUP(CONCATENATE($A157,"_",O$2),'Reference data SID'!$B:$N,13,FALSE)),"",VLOOKUP(CONCATENATE($A157,"_",O$2),'Reference data SID'!$B:$N,13,FALSE))</f>
        <v/>
      </c>
      <c r="P157" s="16" t="str">
        <f>IF(ISERROR(VLOOKUP(CONCATENATE($A157,"_",P$2),'Reference data SID'!$B:$N,13,FALSE)),"",VLOOKUP(CONCATENATE($A157,"_",P$2),'Reference data SID'!$B:$N,13,FALSE))</f>
        <v/>
      </c>
      <c r="Q157" s="16" t="str">
        <f>IF(ISERROR(VLOOKUP(CONCATENATE($A157,"_",Q$2),'Reference data SID'!$B:$N,13,FALSE)),"",VLOOKUP(CONCATENATE($A157,"_",Q$2),'Reference data SID'!$B:$N,13,FALSE))</f>
        <v/>
      </c>
      <c r="R157" s="16" t="str">
        <f>IF(ISERROR(VLOOKUP(CONCATENATE($A157,"_",R$2),'Reference data SID'!$B:$N,13,FALSE)),"",VLOOKUP(CONCATENATE($A157,"_",R$2),'Reference data SID'!$B:$N,13,FALSE))</f>
        <v/>
      </c>
      <c r="S157" s="16" t="str">
        <f>IF(ISERROR(VLOOKUP(CONCATENATE($A157,"_",S$2),'Reference data SID'!$B:$N,13,FALSE)),"",VLOOKUP(CONCATENATE($A157,"_",S$2),'Reference data SID'!$B:$N,13,FALSE))</f>
        <v/>
      </c>
      <c r="T157" s="16" t="str">
        <f>IF(ISERROR(VLOOKUP(CONCATENATE($A157,"_",T$2),'Reference data SID'!$B:$N,13,FALSE)),"",VLOOKUP(CONCATENATE($A157,"_",T$2),'Reference data SID'!$B:$N,13,FALSE))</f>
        <v/>
      </c>
      <c r="U157" s="16" t="str">
        <f>IF(ISERROR(VLOOKUP(CONCATENATE($A157,"_",U$2),'Reference data SID'!$B:$N,13,FALSE)),"",VLOOKUP(CONCATENATE($A157,"_",U$2),'Reference data SID'!$B:$N,13,FALSE))</f>
        <v/>
      </c>
      <c r="V157" s="16" t="str">
        <f>IF(ISERROR(VLOOKUP(CONCATENATE($A157,"_",V$2),'Reference data SID'!$B:$N,13,FALSE)),"",VLOOKUP(CONCATENATE($A157,"_",V$2),'Reference data SID'!$B:$N,13,FALSE))</f>
        <v/>
      </c>
      <c r="W157" s="16" t="str">
        <f>IF(ISERROR(VLOOKUP(CONCATENATE($A157,"_",W$2),'Reference data SID'!$B:$N,13,FALSE)),"",VLOOKUP(CONCATENATE($A157,"_",W$2),'Reference data SID'!$B:$N,13,FALSE))</f>
        <v/>
      </c>
      <c r="X157" s="16" t="str">
        <f>IF(ISERROR(VLOOKUP(CONCATENATE($A157,"_",X$2),'Reference data SID'!$B:$N,13,FALSE)),"",VLOOKUP(CONCATENATE($A157,"_",X$2),'Reference data SID'!$B:$N,13,FALSE))</f>
        <v/>
      </c>
      <c r="Y157" s="17" t="str">
        <f>IF(ISERROR(VLOOKUP(CONCATENATE($A157,"_",Y$2),'Reference data SID'!$B:$N,13,FALSE)),"",VLOOKUP(CONCATENATE($A157,"_",Y$2),'Reference data SID'!$B:$N,13,FALSE))</f>
        <v>335-79-5</v>
      </c>
      <c r="Z157" s="16" t="str">
        <f>IF(ISERROR(VLOOKUP(CONCATENATE($A157,"_",Z$2),'Reference data SID'!$B:$N,13,FALSE)),"",VLOOKUP(CONCATENATE($A157,"_",Z$2),'Reference data SID'!$B:$N,13,FALSE))</f>
        <v/>
      </c>
      <c r="AA157" s="16" t="str">
        <f>IF(ISERROR(VLOOKUP(CONCATENATE($A157,"_",AA$2),'Reference data SID'!$B:$N,13,FALSE)),"",VLOOKUP(CONCATENATE($A157,"_",AA$2),'Reference data SID'!$B:$N,13,FALSE))</f>
        <v/>
      </c>
      <c r="AB157" s="16" t="str">
        <f>IF(ISERROR(VLOOKUP(CONCATENATE($A157,"_",AB$2),'Reference data SID'!$B:$N,13,FALSE)),"",VLOOKUP(CONCATENATE($A157,"_",AB$2),'Reference data SID'!$B:$N,13,FALSE))</f>
        <v/>
      </c>
      <c r="AC157" s="16" t="str">
        <f>IF(ISERROR(VLOOKUP(CONCATENATE($A157,"_",AC$2),'Reference data SID'!$B:$N,13,FALSE)),"",VLOOKUP(CONCATENATE($A157,"_",AC$2),'Reference data SID'!$B:$N,13,FALSE))</f>
        <v/>
      </c>
      <c r="AD157" s="16" t="str">
        <f>IF(ISERROR(VLOOKUP(CONCATENATE($A157,"_",AD$2),'Reference data SID'!$B:$N,13,FALSE)),"",VLOOKUP(CONCATENATE($A157,"_",AD$2),'Reference data SID'!$B:$N,13,FALSE))</f>
        <v/>
      </c>
      <c r="AE157" s="16" t="str">
        <f>IF(ISERROR(VLOOKUP(CONCATENATE($A157,"_",AE$2),'Reference data SID'!$B:$N,13,FALSE)),"",VLOOKUP(CONCATENATE($A157,"_",AE$2),'Reference data SID'!$B:$N,13,FALSE))</f>
        <v/>
      </c>
      <c r="AF157" s="16" t="str">
        <f>IF(ISERROR(VLOOKUP(CONCATENATE($A157,"_",AF$2),'Reference data SID'!$B:$N,13,FALSE)),"",VLOOKUP(CONCATENATE($A157,"_",AF$2),'Reference data SID'!$B:$N,13,FALSE))</f>
        <v/>
      </c>
      <c r="AG157" s="16" t="str">
        <f>IF(ISERROR(VLOOKUP(CONCATENATE($A157,"_",AG$2),'Reference data SID'!$B:$N,13,FALSE)),"",VLOOKUP(CONCATENATE($A157,"_",AG$2),'Reference data SID'!$B:$N,13,FALSE))</f>
        <v/>
      </c>
      <c r="AH157" s="16" t="str">
        <f>IF(ISERROR(VLOOKUP(CONCATENATE($A157,"_",AH$2),'Reference data SID'!$B:$N,13,FALSE)),"",VLOOKUP(CONCATENATE($A157,"_",AH$2),'Reference data SID'!$B:$N,13,FALSE))</f>
        <v/>
      </c>
      <c r="AI157" s="16" t="str">
        <f>IF(ISERROR(VLOOKUP(CONCATENATE($A157,"_",AI$2),'Reference data SID'!$B:$N,13,FALSE)),"",VLOOKUP(CONCATENATE($A157,"_",AI$2),'Reference data SID'!$B:$N,13,FALSE))</f>
        <v/>
      </c>
      <c r="AJ157" s="16" t="str">
        <f>IF(ISERROR(VLOOKUP(CONCATENATE($A157,"_",AJ$2),'Reference data SID'!$B:$N,13,FALSE)),"",VLOOKUP(CONCATENATE($A157,"_",AJ$2),'Reference data SID'!$B:$N,13,FALSE))</f>
        <v/>
      </c>
      <c r="AK157" s="16" t="str">
        <f>IF(ISERROR(VLOOKUP(CONCATENATE($A157,"_",AK$2),'Reference data SID'!$B:$N,13,FALSE)),"",VLOOKUP(CONCATENATE($A157,"_",AK$2),'Reference data SID'!$B:$N,13,FALSE))</f>
        <v/>
      </c>
      <c r="AL157" s="16" t="str">
        <f>IF(ISERROR(VLOOKUP(CONCATENATE($A157,"_",AL$2),'Reference data SID'!$B:$N,13,FALSE)),"",VLOOKUP(CONCATENATE($A157,"_",AL$2),'Reference data SID'!$B:$N,13,FALSE))</f>
        <v/>
      </c>
      <c r="AM157" s="16" t="str">
        <f>IF(ISERROR(VLOOKUP(CONCATENATE($A157,"_",AM$2),'Reference data SID'!$B:$N,13,FALSE)),"",VLOOKUP(CONCATENATE($A157,"_",AM$2),'Reference data SID'!$B:$N,13,FALSE))</f>
        <v/>
      </c>
      <c r="AN157" s="16" t="str">
        <f>IF(ISERROR(VLOOKUP(CONCATENATE($A157,"_",AN$2),'Reference data SID'!$B:$N,13,FALSE)),"",VLOOKUP(CONCATENATE($A157,"_",AN$2),'Reference data SID'!$B:$N,13,FALSE))</f>
        <v/>
      </c>
      <c r="AO157" s="16" t="str">
        <f>IF(ISERROR(VLOOKUP(CONCATENATE($A157,"_",AO$2),'Reference data SID'!$B:$N,13,FALSE)),"",VLOOKUP(CONCATENATE($A157,"_",AO$2),'Reference data SID'!$B:$N,13,FALSE))</f>
        <v/>
      </c>
      <c r="AP157" s="16" t="str">
        <f>IF(ISERROR(VLOOKUP(CONCATENATE($A157,"_",AP$2),'Reference data SID'!$B:$N,13,FALSE)),"",VLOOKUP(CONCATENATE($A157,"_",AP$2),'Reference data SID'!$B:$N,13,FALSE))</f>
        <v/>
      </c>
      <c r="AQ157" s="16" t="str">
        <f>IF(ISERROR(VLOOKUP(CONCATENATE($A157,"_",AQ$2),'Reference data SID'!$B:$N,13,FALSE)),"",VLOOKUP(CONCATENATE($A157,"_",AQ$2),'Reference data SID'!$B:$N,13,FALSE))</f>
        <v/>
      </c>
      <c r="AR157" s="16" t="str">
        <f>IF(ISERROR(VLOOKUP(CONCATENATE($A157,"_",AR$2),'Reference data SID'!$B:$N,13,FALSE)),"",VLOOKUP(CONCATENATE($A157,"_",AR$2),'Reference data SID'!$B:$N,13,FALSE))</f>
        <v/>
      </c>
      <c r="AS157" s="16" t="str">
        <f>IF(ISERROR(VLOOKUP(CONCATENATE($A157,"_",AS$2),'Reference data SID'!$B:$N,13,FALSE)),"",VLOOKUP(CONCATENATE($A157,"_",AS$2),'Reference data SID'!$B:$N,13,FALSE))</f>
        <v/>
      </c>
      <c r="AT157" s="16" t="str">
        <f>IF(ISERROR(VLOOKUP(CONCATENATE($A157,"_",AT$2),'Reference data SID'!$B:$N,13,FALSE)),"",VLOOKUP(CONCATENATE($A157,"_",AT$2),'Reference data SID'!$B:$N,13,FALSE))</f>
        <v/>
      </c>
    </row>
    <row r="158" spans="1:46" x14ac:dyDescent="0.25">
      <c r="A158">
        <v>154</v>
      </c>
      <c r="B158" s="16" t="str">
        <f>IF(ISERROR(VLOOKUP(CONCATENATE($A158,"_",B$2),'Reference data SID'!$B:$N,13,FALSE)),"",VLOOKUP(CONCATENATE($A158,"_",B$2),'Reference data SID'!$B:$N,13,FALSE))</f>
        <v/>
      </c>
      <c r="C158" s="16" t="str">
        <f>IF(ISERROR(VLOOKUP(CONCATENATE($A158,"_",C$2),'Reference data SID'!$B:$N,13,FALSE)),"",VLOOKUP(CONCATENATE($A158,"_",C$2),'Reference data SID'!$B:$N,13,FALSE))</f>
        <v/>
      </c>
      <c r="D158" s="16" t="str">
        <f>IF(ISERROR(VLOOKUP(CONCATENATE($A158,"_",D$2),'Reference data SID'!$B:$N,13,FALSE)),"",VLOOKUP(CONCATENATE($A158,"_",D$2),'Reference data SID'!$B:$N,13,FALSE))</f>
        <v/>
      </c>
      <c r="E158" s="16" t="str">
        <f>IF(ISERROR(VLOOKUP(CONCATENATE($A158,"_",E$2),'Reference data SID'!$B:$N,13,FALSE)),"",VLOOKUP(CONCATENATE($A158,"_",E$2),'Reference data SID'!$B:$N,13,FALSE))</f>
        <v/>
      </c>
      <c r="F158" s="16" t="str">
        <f>IF(ISERROR(VLOOKUP(CONCATENATE($A158,"_",F$2),'Reference data SID'!$B:$N,13,FALSE)),"",VLOOKUP(CONCATENATE($A158,"_",F$2),'Reference data SID'!$B:$N,13,FALSE))</f>
        <v/>
      </c>
      <c r="G158" s="16" t="str">
        <f>IF(ISERROR(VLOOKUP(CONCATENATE($A158,"_",G$2),'Reference data SID'!$B:$N,13,FALSE)),"",VLOOKUP(CONCATENATE($A158,"_",G$2),'Reference data SID'!$B:$N,13,FALSE))</f>
        <v/>
      </c>
      <c r="H158" s="16" t="str">
        <f>IF(ISERROR(VLOOKUP(CONCATENATE($A158,"_",H$2),'Reference data SID'!$B:$N,13,FALSE)),"",VLOOKUP(CONCATENATE($A158,"_",H$2),'Reference data SID'!$B:$N,13,FALSE))</f>
        <v/>
      </c>
      <c r="I158" s="16" t="str">
        <f>IF(ISERROR(VLOOKUP(CONCATENATE($A158,"_",I$2),'Reference data SID'!$B:$N,13,FALSE)),"",VLOOKUP(CONCATENATE($A158,"_",I$2),'Reference data SID'!$B:$N,13,FALSE))</f>
        <v/>
      </c>
      <c r="J158" s="16" t="str">
        <f>IF(ISERROR(VLOOKUP(CONCATENATE($A158,"_",J$2),'Reference data SID'!$B:$N,13,FALSE)),"",VLOOKUP(CONCATENATE($A158,"_",J$2),'Reference data SID'!$B:$N,13,FALSE))</f>
        <v/>
      </c>
      <c r="K158" s="16" t="str">
        <f>IF(ISERROR(VLOOKUP(CONCATENATE($A158,"_",K$2),'Reference data SID'!$B:$N,13,FALSE)),"",VLOOKUP(CONCATENATE($A158,"_",K$2),'Reference data SID'!$B:$N,13,FALSE))</f>
        <v/>
      </c>
      <c r="L158" s="16" t="str">
        <f>IF(ISERROR(VLOOKUP(CONCATENATE($A158,"_",L$2),'Reference data SID'!$B:$N,13,FALSE)),"",VLOOKUP(CONCATENATE($A158,"_",L$2),'Reference data SID'!$B:$N,13,FALSE))</f>
        <v/>
      </c>
      <c r="M158" s="16" t="str">
        <f>IF(ISERROR(VLOOKUP(CONCATENATE($A158,"_",M$2),'Reference data SID'!$B:$N,13,FALSE)),"",VLOOKUP(CONCATENATE($A158,"_",M$2),'Reference data SID'!$B:$N,13,FALSE))</f>
        <v/>
      </c>
      <c r="N158" s="16" t="str">
        <f>IF(ISERROR(VLOOKUP(CONCATENATE($A158,"_",N$2),'Reference data SID'!$B:$N,13,FALSE)),"",VLOOKUP(CONCATENATE($A158,"_",N$2),'Reference data SID'!$B:$N,13,FALSE))</f>
        <v/>
      </c>
      <c r="O158" s="16" t="str">
        <f>IF(ISERROR(VLOOKUP(CONCATENATE($A158,"_",O$2),'Reference data SID'!$B:$N,13,FALSE)),"",VLOOKUP(CONCATENATE($A158,"_",O$2),'Reference data SID'!$B:$N,13,FALSE))</f>
        <v/>
      </c>
      <c r="P158" s="16" t="str">
        <f>IF(ISERROR(VLOOKUP(CONCATENATE($A158,"_",P$2),'Reference data SID'!$B:$N,13,FALSE)),"",VLOOKUP(CONCATENATE($A158,"_",P$2),'Reference data SID'!$B:$N,13,FALSE))</f>
        <v/>
      </c>
      <c r="Q158" s="16" t="str">
        <f>IF(ISERROR(VLOOKUP(CONCATENATE($A158,"_",Q$2),'Reference data SID'!$B:$N,13,FALSE)),"",VLOOKUP(CONCATENATE($A158,"_",Q$2),'Reference data SID'!$B:$N,13,FALSE))</f>
        <v/>
      </c>
      <c r="R158" s="16" t="str">
        <f>IF(ISERROR(VLOOKUP(CONCATENATE($A158,"_",R$2),'Reference data SID'!$B:$N,13,FALSE)),"",VLOOKUP(CONCATENATE($A158,"_",R$2),'Reference data SID'!$B:$N,13,FALSE))</f>
        <v/>
      </c>
      <c r="S158" s="16" t="str">
        <f>IF(ISERROR(VLOOKUP(CONCATENATE($A158,"_",S$2),'Reference data SID'!$B:$N,13,FALSE)),"",VLOOKUP(CONCATENATE($A158,"_",S$2),'Reference data SID'!$B:$N,13,FALSE))</f>
        <v/>
      </c>
      <c r="T158" s="16" t="str">
        <f>IF(ISERROR(VLOOKUP(CONCATENATE($A158,"_",T$2),'Reference data SID'!$B:$N,13,FALSE)),"",VLOOKUP(CONCATENATE($A158,"_",T$2),'Reference data SID'!$B:$N,13,FALSE))</f>
        <v/>
      </c>
      <c r="U158" s="16" t="str">
        <f>IF(ISERROR(VLOOKUP(CONCATENATE($A158,"_",U$2),'Reference data SID'!$B:$N,13,FALSE)),"",VLOOKUP(CONCATENATE($A158,"_",U$2),'Reference data SID'!$B:$N,13,FALSE))</f>
        <v/>
      </c>
      <c r="V158" s="16" t="str">
        <f>IF(ISERROR(VLOOKUP(CONCATENATE($A158,"_",V$2),'Reference data SID'!$B:$N,13,FALSE)),"",VLOOKUP(CONCATENATE($A158,"_",V$2),'Reference data SID'!$B:$N,13,FALSE))</f>
        <v/>
      </c>
      <c r="W158" s="16" t="str">
        <f>IF(ISERROR(VLOOKUP(CONCATENATE($A158,"_",W$2),'Reference data SID'!$B:$N,13,FALSE)),"",VLOOKUP(CONCATENATE($A158,"_",W$2),'Reference data SID'!$B:$N,13,FALSE))</f>
        <v/>
      </c>
      <c r="X158" s="16" t="str">
        <f>IF(ISERROR(VLOOKUP(CONCATENATE($A158,"_",X$2),'Reference data SID'!$B:$N,13,FALSE)),"",VLOOKUP(CONCATENATE($A158,"_",X$2),'Reference data SID'!$B:$N,13,FALSE))</f>
        <v/>
      </c>
      <c r="Y158" s="17" t="str">
        <f>IF(ISERROR(VLOOKUP(CONCATENATE($A158,"_",Y$2),'Reference data SID'!$B:$N,13,FALSE)),"",VLOOKUP(CONCATENATE($A158,"_",Y$2),'Reference data SID'!$B:$N,13,FALSE))</f>
        <v>35605-76-6</v>
      </c>
      <c r="Z158" s="16" t="str">
        <f>IF(ISERROR(VLOOKUP(CONCATENATE($A158,"_",Z$2),'Reference data SID'!$B:$N,13,FALSE)),"",VLOOKUP(CONCATENATE($A158,"_",Z$2),'Reference data SID'!$B:$N,13,FALSE))</f>
        <v/>
      </c>
      <c r="AA158" s="16" t="str">
        <f>IF(ISERROR(VLOOKUP(CONCATENATE($A158,"_",AA$2),'Reference data SID'!$B:$N,13,FALSE)),"",VLOOKUP(CONCATENATE($A158,"_",AA$2),'Reference data SID'!$B:$N,13,FALSE))</f>
        <v/>
      </c>
      <c r="AB158" s="16" t="str">
        <f>IF(ISERROR(VLOOKUP(CONCATENATE($A158,"_",AB$2),'Reference data SID'!$B:$N,13,FALSE)),"",VLOOKUP(CONCATENATE($A158,"_",AB$2),'Reference data SID'!$B:$N,13,FALSE))</f>
        <v/>
      </c>
      <c r="AC158" s="16" t="str">
        <f>IF(ISERROR(VLOOKUP(CONCATENATE($A158,"_",AC$2),'Reference data SID'!$B:$N,13,FALSE)),"",VLOOKUP(CONCATENATE($A158,"_",AC$2),'Reference data SID'!$B:$N,13,FALSE))</f>
        <v/>
      </c>
      <c r="AD158" s="16" t="str">
        <f>IF(ISERROR(VLOOKUP(CONCATENATE($A158,"_",AD$2),'Reference data SID'!$B:$N,13,FALSE)),"",VLOOKUP(CONCATENATE($A158,"_",AD$2),'Reference data SID'!$B:$N,13,FALSE))</f>
        <v/>
      </c>
      <c r="AE158" s="16" t="str">
        <f>IF(ISERROR(VLOOKUP(CONCATENATE($A158,"_",AE$2),'Reference data SID'!$B:$N,13,FALSE)),"",VLOOKUP(CONCATENATE($A158,"_",AE$2),'Reference data SID'!$B:$N,13,FALSE))</f>
        <v/>
      </c>
      <c r="AF158" s="16" t="str">
        <f>IF(ISERROR(VLOOKUP(CONCATENATE($A158,"_",AF$2),'Reference data SID'!$B:$N,13,FALSE)),"",VLOOKUP(CONCATENATE($A158,"_",AF$2),'Reference data SID'!$B:$N,13,FALSE))</f>
        <v/>
      </c>
      <c r="AG158" s="16" t="str">
        <f>IF(ISERROR(VLOOKUP(CONCATENATE($A158,"_",AG$2),'Reference data SID'!$B:$N,13,FALSE)),"",VLOOKUP(CONCATENATE($A158,"_",AG$2),'Reference data SID'!$B:$N,13,FALSE))</f>
        <v/>
      </c>
      <c r="AH158" s="16" t="str">
        <f>IF(ISERROR(VLOOKUP(CONCATENATE($A158,"_",AH$2),'Reference data SID'!$B:$N,13,FALSE)),"",VLOOKUP(CONCATENATE($A158,"_",AH$2),'Reference data SID'!$B:$N,13,FALSE))</f>
        <v/>
      </c>
      <c r="AI158" s="16" t="str">
        <f>IF(ISERROR(VLOOKUP(CONCATENATE($A158,"_",AI$2),'Reference data SID'!$B:$N,13,FALSE)),"",VLOOKUP(CONCATENATE($A158,"_",AI$2),'Reference data SID'!$B:$N,13,FALSE))</f>
        <v/>
      </c>
      <c r="AJ158" s="16" t="str">
        <f>IF(ISERROR(VLOOKUP(CONCATENATE($A158,"_",AJ$2),'Reference data SID'!$B:$N,13,FALSE)),"",VLOOKUP(CONCATENATE($A158,"_",AJ$2),'Reference data SID'!$B:$N,13,FALSE))</f>
        <v/>
      </c>
      <c r="AK158" s="16" t="str">
        <f>IF(ISERROR(VLOOKUP(CONCATENATE($A158,"_",AK$2),'Reference data SID'!$B:$N,13,FALSE)),"",VLOOKUP(CONCATENATE($A158,"_",AK$2),'Reference data SID'!$B:$N,13,FALSE))</f>
        <v/>
      </c>
      <c r="AL158" s="16" t="str">
        <f>IF(ISERROR(VLOOKUP(CONCATENATE($A158,"_",AL$2),'Reference data SID'!$B:$N,13,FALSE)),"",VLOOKUP(CONCATENATE($A158,"_",AL$2),'Reference data SID'!$B:$N,13,FALSE))</f>
        <v/>
      </c>
      <c r="AM158" s="16" t="str">
        <f>IF(ISERROR(VLOOKUP(CONCATENATE($A158,"_",AM$2),'Reference data SID'!$B:$N,13,FALSE)),"",VLOOKUP(CONCATENATE($A158,"_",AM$2),'Reference data SID'!$B:$N,13,FALSE))</f>
        <v/>
      </c>
      <c r="AN158" s="16" t="str">
        <f>IF(ISERROR(VLOOKUP(CONCATENATE($A158,"_",AN$2),'Reference data SID'!$B:$N,13,FALSE)),"",VLOOKUP(CONCATENATE($A158,"_",AN$2),'Reference data SID'!$B:$N,13,FALSE))</f>
        <v/>
      </c>
      <c r="AO158" s="16" t="str">
        <f>IF(ISERROR(VLOOKUP(CONCATENATE($A158,"_",AO$2),'Reference data SID'!$B:$N,13,FALSE)),"",VLOOKUP(CONCATENATE($A158,"_",AO$2),'Reference data SID'!$B:$N,13,FALSE))</f>
        <v/>
      </c>
      <c r="AP158" s="16" t="str">
        <f>IF(ISERROR(VLOOKUP(CONCATENATE($A158,"_",AP$2),'Reference data SID'!$B:$N,13,FALSE)),"",VLOOKUP(CONCATENATE($A158,"_",AP$2),'Reference data SID'!$B:$N,13,FALSE))</f>
        <v/>
      </c>
      <c r="AQ158" s="16" t="str">
        <f>IF(ISERROR(VLOOKUP(CONCATENATE($A158,"_",AQ$2),'Reference data SID'!$B:$N,13,FALSE)),"",VLOOKUP(CONCATENATE($A158,"_",AQ$2),'Reference data SID'!$B:$N,13,FALSE))</f>
        <v/>
      </c>
      <c r="AR158" s="16" t="str">
        <f>IF(ISERROR(VLOOKUP(CONCATENATE($A158,"_",AR$2),'Reference data SID'!$B:$N,13,FALSE)),"",VLOOKUP(CONCATENATE($A158,"_",AR$2),'Reference data SID'!$B:$N,13,FALSE))</f>
        <v/>
      </c>
      <c r="AS158" s="16" t="str">
        <f>IF(ISERROR(VLOOKUP(CONCATENATE($A158,"_",AS$2),'Reference data SID'!$B:$N,13,FALSE)),"",VLOOKUP(CONCATENATE($A158,"_",AS$2),'Reference data SID'!$B:$N,13,FALSE))</f>
        <v/>
      </c>
      <c r="AT158" s="16" t="str">
        <f>IF(ISERROR(VLOOKUP(CONCATENATE($A158,"_",AT$2),'Reference data SID'!$B:$N,13,FALSE)),"",VLOOKUP(CONCATENATE($A158,"_",AT$2),'Reference data SID'!$B:$N,13,FALSE))</f>
        <v/>
      </c>
    </row>
    <row r="159" spans="1:46" x14ac:dyDescent="0.25">
      <c r="A159">
        <v>155</v>
      </c>
      <c r="B159" s="16" t="str">
        <f>IF(ISERROR(VLOOKUP(CONCATENATE($A159,"_",B$2),'Reference data SID'!$B:$N,13,FALSE)),"",VLOOKUP(CONCATENATE($A159,"_",B$2),'Reference data SID'!$B:$N,13,FALSE))</f>
        <v/>
      </c>
      <c r="C159" s="16" t="str">
        <f>IF(ISERROR(VLOOKUP(CONCATENATE($A159,"_",C$2),'Reference data SID'!$B:$N,13,FALSE)),"",VLOOKUP(CONCATENATE($A159,"_",C$2),'Reference data SID'!$B:$N,13,FALSE))</f>
        <v/>
      </c>
      <c r="D159" s="16" t="str">
        <f>IF(ISERROR(VLOOKUP(CONCATENATE($A159,"_",D$2),'Reference data SID'!$B:$N,13,FALSE)),"",VLOOKUP(CONCATENATE($A159,"_",D$2),'Reference data SID'!$B:$N,13,FALSE))</f>
        <v/>
      </c>
      <c r="E159" s="16" t="str">
        <f>IF(ISERROR(VLOOKUP(CONCATENATE($A159,"_",E$2),'Reference data SID'!$B:$N,13,FALSE)),"",VLOOKUP(CONCATENATE($A159,"_",E$2),'Reference data SID'!$B:$N,13,FALSE))</f>
        <v/>
      </c>
      <c r="F159" s="16" t="str">
        <f>IF(ISERROR(VLOOKUP(CONCATENATE($A159,"_",F$2),'Reference data SID'!$B:$N,13,FALSE)),"",VLOOKUP(CONCATENATE($A159,"_",F$2),'Reference data SID'!$B:$N,13,FALSE))</f>
        <v/>
      </c>
      <c r="G159" s="16" t="str">
        <f>IF(ISERROR(VLOOKUP(CONCATENATE($A159,"_",G$2),'Reference data SID'!$B:$N,13,FALSE)),"",VLOOKUP(CONCATENATE($A159,"_",G$2),'Reference data SID'!$B:$N,13,FALSE))</f>
        <v/>
      </c>
      <c r="H159" s="16" t="str">
        <f>IF(ISERROR(VLOOKUP(CONCATENATE($A159,"_",H$2),'Reference data SID'!$B:$N,13,FALSE)),"",VLOOKUP(CONCATENATE($A159,"_",H$2),'Reference data SID'!$B:$N,13,FALSE))</f>
        <v/>
      </c>
      <c r="I159" s="16" t="str">
        <f>IF(ISERROR(VLOOKUP(CONCATENATE($A159,"_",I$2),'Reference data SID'!$B:$N,13,FALSE)),"",VLOOKUP(CONCATENATE($A159,"_",I$2),'Reference data SID'!$B:$N,13,FALSE))</f>
        <v/>
      </c>
      <c r="J159" s="16" t="str">
        <f>IF(ISERROR(VLOOKUP(CONCATENATE($A159,"_",J$2),'Reference data SID'!$B:$N,13,FALSE)),"",VLOOKUP(CONCATENATE($A159,"_",J$2),'Reference data SID'!$B:$N,13,FALSE))</f>
        <v/>
      </c>
      <c r="K159" s="16" t="str">
        <f>IF(ISERROR(VLOOKUP(CONCATENATE($A159,"_",K$2),'Reference data SID'!$B:$N,13,FALSE)),"",VLOOKUP(CONCATENATE($A159,"_",K$2),'Reference data SID'!$B:$N,13,FALSE))</f>
        <v/>
      </c>
      <c r="L159" s="16" t="str">
        <f>IF(ISERROR(VLOOKUP(CONCATENATE($A159,"_",L$2),'Reference data SID'!$B:$N,13,FALSE)),"",VLOOKUP(CONCATENATE($A159,"_",L$2),'Reference data SID'!$B:$N,13,FALSE))</f>
        <v/>
      </c>
      <c r="M159" s="16" t="str">
        <f>IF(ISERROR(VLOOKUP(CONCATENATE($A159,"_",M$2),'Reference data SID'!$B:$N,13,FALSE)),"",VLOOKUP(CONCATENATE($A159,"_",M$2),'Reference data SID'!$B:$N,13,FALSE))</f>
        <v/>
      </c>
      <c r="N159" s="16" t="str">
        <f>IF(ISERROR(VLOOKUP(CONCATENATE($A159,"_",N$2),'Reference data SID'!$B:$N,13,FALSE)),"",VLOOKUP(CONCATENATE($A159,"_",N$2),'Reference data SID'!$B:$N,13,FALSE))</f>
        <v/>
      </c>
      <c r="O159" s="16" t="str">
        <f>IF(ISERROR(VLOOKUP(CONCATENATE($A159,"_",O$2),'Reference data SID'!$B:$N,13,FALSE)),"",VLOOKUP(CONCATENATE($A159,"_",O$2),'Reference data SID'!$B:$N,13,FALSE))</f>
        <v/>
      </c>
      <c r="P159" s="16" t="str">
        <f>IF(ISERROR(VLOOKUP(CONCATENATE($A159,"_",P$2),'Reference data SID'!$B:$N,13,FALSE)),"",VLOOKUP(CONCATENATE($A159,"_",P$2),'Reference data SID'!$B:$N,13,FALSE))</f>
        <v/>
      </c>
      <c r="Q159" s="16" t="str">
        <f>IF(ISERROR(VLOOKUP(CONCATENATE($A159,"_",Q$2),'Reference data SID'!$B:$N,13,FALSE)),"",VLOOKUP(CONCATENATE($A159,"_",Q$2),'Reference data SID'!$B:$N,13,FALSE))</f>
        <v/>
      </c>
      <c r="R159" s="16" t="str">
        <f>IF(ISERROR(VLOOKUP(CONCATENATE($A159,"_",R$2),'Reference data SID'!$B:$N,13,FALSE)),"",VLOOKUP(CONCATENATE($A159,"_",R$2),'Reference data SID'!$B:$N,13,FALSE))</f>
        <v/>
      </c>
      <c r="S159" s="16" t="str">
        <f>IF(ISERROR(VLOOKUP(CONCATENATE($A159,"_",S$2),'Reference data SID'!$B:$N,13,FALSE)),"",VLOOKUP(CONCATENATE($A159,"_",S$2),'Reference data SID'!$B:$N,13,FALSE))</f>
        <v/>
      </c>
      <c r="T159" s="16" t="str">
        <f>IF(ISERROR(VLOOKUP(CONCATENATE($A159,"_",T$2),'Reference data SID'!$B:$N,13,FALSE)),"",VLOOKUP(CONCATENATE($A159,"_",T$2),'Reference data SID'!$B:$N,13,FALSE))</f>
        <v/>
      </c>
      <c r="U159" s="16" t="str">
        <f>IF(ISERROR(VLOOKUP(CONCATENATE($A159,"_",U$2),'Reference data SID'!$B:$N,13,FALSE)),"",VLOOKUP(CONCATENATE($A159,"_",U$2),'Reference data SID'!$B:$N,13,FALSE))</f>
        <v/>
      </c>
      <c r="V159" s="16" t="str">
        <f>IF(ISERROR(VLOOKUP(CONCATENATE($A159,"_",V$2),'Reference data SID'!$B:$N,13,FALSE)),"",VLOOKUP(CONCATENATE($A159,"_",V$2),'Reference data SID'!$B:$N,13,FALSE))</f>
        <v/>
      </c>
      <c r="W159" s="16" t="str">
        <f>IF(ISERROR(VLOOKUP(CONCATENATE($A159,"_",W$2),'Reference data SID'!$B:$N,13,FALSE)),"",VLOOKUP(CONCATENATE($A159,"_",W$2),'Reference data SID'!$B:$N,13,FALSE))</f>
        <v/>
      </c>
      <c r="X159" s="16" t="str">
        <f>IF(ISERROR(VLOOKUP(CONCATENATE($A159,"_",X$2),'Reference data SID'!$B:$N,13,FALSE)),"",VLOOKUP(CONCATENATE($A159,"_",X$2),'Reference data SID'!$B:$N,13,FALSE))</f>
        <v/>
      </c>
      <c r="Y159" s="17" t="str">
        <f>IF(ISERROR(VLOOKUP(CONCATENATE($A159,"_",Y$2),'Reference data SID'!$B:$N,13,FALSE)),"",VLOOKUP(CONCATENATE($A159,"_",Y$2),'Reference data SID'!$B:$N,13,FALSE))</f>
        <v>376-04-5</v>
      </c>
      <c r="Z159" s="16" t="str">
        <f>IF(ISERROR(VLOOKUP(CONCATENATE($A159,"_",Z$2),'Reference data SID'!$B:$N,13,FALSE)),"",VLOOKUP(CONCATENATE($A159,"_",Z$2),'Reference data SID'!$B:$N,13,FALSE))</f>
        <v/>
      </c>
      <c r="AA159" s="16" t="str">
        <f>IF(ISERROR(VLOOKUP(CONCATENATE($A159,"_",AA$2),'Reference data SID'!$B:$N,13,FALSE)),"",VLOOKUP(CONCATENATE($A159,"_",AA$2),'Reference data SID'!$B:$N,13,FALSE))</f>
        <v/>
      </c>
      <c r="AB159" s="16" t="str">
        <f>IF(ISERROR(VLOOKUP(CONCATENATE($A159,"_",AB$2),'Reference data SID'!$B:$N,13,FALSE)),"",VLOOKUP(CONCATENATE($A159,"_",AB$2),'Reference data SID'!$B:$N,13,FALSE))</f>
        <v/>
      </c>
      <c r="AC159" s="16" t="str">
        <f>IF(ISERROR(VLOOKUP(CONCATENATE($A159,"_",AC$2),'Reference data SID'!$B:$N,13,FALSE)),"",VLOOKUP(CONCATENATE($A159,"_",AC$2),'Reference data SID'!$B:$N,13,FALSE))</f>
        <v/>
      </c>
      <c r="AD159" s="16" t="str">
        <f>IF(ISERROR(VLOOKUP(CONCATENATE($A159,"_",AD$2),'Reference data SID'!$B:$N,13,FALSE)),"",VLOOKUP(CONCATENATE($A159,"_",AD$2),'Reference data SID'!$B:$N,13,FALSE))</f>
        <v/>
      </c>
      <c r="AE159" s="16" t="str">
        <f>IF(ISERROR(VLOOKUP(CONCATENATE($A159,"_",AE$2),'Reference data SID'!$B:$N,13,FALSE)),"",VLOOKUP(CONCATENATE($A159,"_",AE$2),'Reference data SID'!$B:$N,13,FALSE))</f>
        <v/>
      </c>
      <c r="AF159" s="16" t="str">
        <f>IF(ISERROR(VLOOKUP(CONCATENATE($A159,"_",AF$2),'Reference data SID'!$B:$N,13,FALSE)),"",VLOOKUP(CONCATENATE($A159,"_",AF$2),'Reference data SID'!$B:$N,13,FALSE))</f>
        <v/>
      </c>
      <c r="AG159" s="16" t="str">
        <f>IF(ISERROR(VLOOKUP(CONCATENATE($A159,"_",AG$2),'Reference data SID'!$B:$N,13,FALSE)),"",VLOOKUP(CONCATENATE($A159,"_",AG$2),'Reference data SID'!$B:$N,13,FALSE))</f>
        <v/>
      </c>
      <c r="AH159" s="16" t="str">
        <f>IF(ISERROR(VLOOKUP(CONCATENATE($A159,"_",AH$2),'Reference data SID'!$B:$N,13,FALSE)),"",VLOOKUP(CONCATENATE($A159,"_",AH$2),'Reference data SID'!$B:$N,13,FALSE))</f>
        <v/>
      </c>
      <c r="AI159" s="16" t="str">
        <f>IF(ISERROR(VLOOKUP(CONCATENATE($A159,"_",AI$2),'Reference data SID'!$B:$N,13,FALSE)),"",VLOOKUP(CONCATENATE($A159,"_",AI$2),'Reference data SID'!$B:$N,13,FALSE))</f>
        <v/>
      </c>
      <c r="AJ159" s="16" t="str">
        <f>IF(ISERROR(VLOOKUP(CONCATENATE($A159,"_",AJ$2),'Reference data SID'!$B:$N,13,FALSE)),"",VLOOKUP(CONCATENATE($A159,"_",AJ$2),'Reference data SID'!$B:$N,13,FALSE))</f>
        <v/>
      </c>
      <c r="AK159" s="16" t="str">
        <f>IF(ISERROR(VLOOKUP(CONCATENATE($A159,"_",AK$2),'Reference data SID'!$B:$N,13,FALSE)),"",VLOOKUP(CONCATENATE($A159,"_",AK$2),'Reference data SID'!$B:$N,13,FALSE))</f>
        <v/>
      </c>
      <c r="AL159" s="16" t="str">
        <f>IF(ISERROR(VLOOKUP(CONCATENATE($A159,"_",AL$2),'Reference data SID'!$B:$N,13,FALSE)),"",VLOOKUP(CONCATENATE($A159,"_",AL$2),'Reference data SID'!$B:$N,13,FALSE))</f>
        <v/>
      </c>
      <c r="AM159" s="16" t="str">
        <f>IF(ISERROR(VLOOKUP(CONCATENATE($A159,"_",AM$2),'Reference data SID'!$B:$N,13,FALSE)),"",VLOOKUP(CONCATENATE($A159,"_",AM$2),'Reference data SID'!$B:$N,13,FALSE))</f>
        <v/>
      </c>
      <c r="AN159" s="16" t="str">
        <f>IF(ISERROR(VLOOKUP(CONCATENATE($A159,"_",AN$2),'Reference data SID'!$B:$N,13,FALSE)),"",VLOOKUP(CONCATENATE($A159,"_",AN$2),'Reference data SID'!$B:$N,13,FALSE))</f>
        <v/>
      </c>
      <c r="AO159" s="16" t="str">
        <f>IF(ISERROR(VLOOKUP(CONCATENATE($A159,"_",AO$2),'Reference data SID'!$B:$N,13,FALSE)),"",VLOOKUP(CONCATENATE($A159,"_",AO$2),'Reference data SID'!$B:$N,13,FALSE))</f>
        <v/>
      </c>
      <c r="AP159" s="16" t="str">
        <f>IF(ISERROR(VLOOKUP(CONCATENATE($A159,"_",AP$2),'Reference data SID'!$B:$N,13,FALSE)),"",VLOOKUP(CONCATENATE($A159,"_",AP$2),'Reference data SID'!$B:$N,13,FALSE))</f>
        <v/>
      </c>
      <c r="AQ159" s="16" t="str">
        <f>IF(ISERROR(VLOOKUP(CONCATENATE($A159,"_",AQ$2),'Reference data SID'!$B:$N,13,FALSE)),"",VLOOKUP(CONCATENATE($A159,"_",AQ$2),'Reference data SID'!$B:$N,13,FALSE))</f>
        <v/>
      </c>
      <c r="AR159" s="16" t="str">
        <f>IF(ISERROR(VLOOKUP(CONCATENATE($A159,"_",AR$2),'Reference data SID'!$B:$N,13,FALSE)),"",VLOOKUP(CONCATENATE($A159,"_",AR$2),'Reference data SID'!$B:$N,13,FALSE))</f>
        <v/>
      </c>
      <c r="AS159" s="16" t="str">
        <f>IF(ISERROR(VLOOKUP(CONCATENATE($A159,"_",AS$2),'Reference data SID'!$B:$N,13,FALSE)),"",VLOOKUP(CONCATENATE($A159,"_",AS$2),'Reference data SID'!$B:$N,13,FALSE))</f>
        <v/>
      </c>
      <c r="AT159" s="16" t="str">
        <f>IF(ISERROR(VLOOKUP(CONCATENATE($A159,"_",AT$2),'Reference data SID'!$B:$N,13,FALSE)),"",VLOOKUP(CONCATENATE($A159,"_",AT$2),'Reference data SID'!$B:$N,13,FALSE))</f>
        <v/>
      </c>
    </row>
    <row r="160" spans="1:46" x14ac:dyDescent="0.25">
      <c r="A160">
        <v>156</v>
      </c>
      <c r="B160" s="16" t="str">
        <f>IF(ISERROR(VLOOKUP(CONCATENATE($A160,"_",B$2),'Reference data SID'!$B:$N,13,FALSE)),"",VLOOKUP(CONCATENATE($A160,"_",B$2),'Reference data SID'!$B:$N,13,FALSE))</f>
        <v/>
      </c>
      <c r="C160" s="16" t="str">
        <f>IF(ISERROR(VLOOKUP(CONCATENATE($A160,"_",C$2),'Reference data SID'!$B:$N,13,FALSE)),"",VLOOKUP(CONCATENATE($A160,"_",C$2),'Reference data SID'!$B:$N,13,FALSE))</f>
        <v/>
      </c>
      <c r="D160" s="16" t="str">
        <f>IF(ISERROR(VLOOKUP(CONCATENATE($A160,"_",D$2),'Reference data SID'!$B:$N,13,FALSE)),"",VLOOKUP(CONCATENATE($A160,"_",D$2),'Reference data SID'!$B:$N,13,FALSE))</f>
        <v/>
      </c>
      <c r="E160" s="16" t="str">
        <f>IF(ISERROR(VLOOKUP(CONCATENATE($A160,"_",E$2),'Reference data SID'!$B:$N,13,FALSE)),"",VLOOKUP(CONCATENATE($A160,"_",E$2),'Reference data SID'!$B:$N,13,FALSE))</f>
        <v/>
      </c>
      <c r="F160" s="16" t="str">
        <f>IF(ISERROR(VLOOKUP(CONCATENATE($A160,"_",F$2),'Reference data SID'!$B:$N,13,FALSE)),"",VLOOKUP(CONCATENATE($A160,"_",F$2),'Reference data SID'!$B:$N,13,FALSE))</f>
        <v/>
      </c>
      <c r="G160" s="16" t="str">
        <f>IF(ISERROR(VLOOKUP(CONCATENATE($A160,"_",G$2),'Reference data SID'!$B:$N,13,FALSE)),"",VLOOKUP(CONCATENATE($A160,"_",G$2),'Reference data SID'!$B:$N,13,FALSE))</f>
        <v/>
      </c>
      <c r="H160" s="16" t="str">
        <f>IF(ISERROR(VLOOKUP(CONCATENATE($A160,"_",H$2),'Reference data SID'!$B:$N,13,FALSE)),"",VLOOKUP(CONCATENATE($A160,"_",H$2),'Reference data SID'!$B:$N,13,FALSE))</f>
        <v/>
      </c>
      <c r="I160" s="16" t="str">
        <f>IF(ISERROR(VLOOKUP(CONCATENATE($A160,"_",I$2),'Reference data SID'!$B:$N,13,FALSE)),"",VLOOKUP(CONCATENATE($A160,"_",I$2),'Reference data SID'!$B:$N,13,FALSE))</f>
        <v/>
      </c>
      <c r="J160" s="16" t="str">
        <f>IF(ISERROR(VLOOKUP(CONCATENATE($A160,"_",J$2),'Reference data SID'!$B:$N,13,FALSE)),"",VLOOKUP(CONCATENATE($A160,"_",J$2),'Reference data SID'!$B:$N,13,FALSE))</f>
        <v/>
      </c>
      <c r="K160" s="16" t="str">
        <f>IF(ISERROR(VLOOKUP(CONCATENATE($A160,"_",K$2),'Reference data SID'!$B:$N,13,FALSE)),"",VLOOKUP(CONCATENATE($A160,"_",K$2),'Reference data SID'!$B:$N,13,FALSE))</f>
        <v/>
      </c>
      <c r="L160" s="16" t="str">
        <f>IF(ISERROR(VLOOKUP(CONCATENATE($A160,"_",L$2),'Reference data SID'!$B:$N,13,FALSE)),"",VLOOKUP(CONCATENATE($A160,"_",L$2),'Reference data SID'!$B:$N,13,FALSE))</f>
        <v/>
      </c>
      <c r="M160" s="16" t="str">
        <f>IF(ISERROR(VLOOKUP(CONCATENATE($A160,"_",M$2),'Reference data SID'!$B:$N,13,FALSE)),"",VLOOKUP(CONCATENATE($A160,"_",M$2),'Reference data SID'!$B:$N,13,FALSE))</f>
        <v/>
      </c>
      <c r="N160" s="16" t="str">
        <f>IF(ISERROR(VLOOKUP(CONCATENATE($A160,"_",N$2),'Reference data SID'!$B:$N,13,FALSE)),"",VLOOKUP(CONCATENATE($A160,"_",N$2),'Reference data SID'!$B:$N,13,FALSE))</f>
        <v/>
      </c>
      <c r="O160" s="16" t="str">
        <f>IF(ISERROR(VLOOKUP(CONCATENATE($A160,"_",O$2),'Reference data SID'!$B:$N,13,FALSE)),"",VLOOKUP(CONCATENATE($A160,"_",O$2),'Reference data SID'!$B:$N,13,FALSE))</f>
        <v/>
      </c>
      <c r="P160" s="16" t="str">
        <f>IF(ISERROR(VLOOKUP(CONCATENATE($A160,"_",P$2),'Reference data SID'!$B:$N,13,FALSE)),"",VLOOKUP(CONCATENATE($A160,"_",P$2),'Reference data SID'!$B:$N,13,FALSE))</f>
        <v/>
      </c>
      <c r="Q160" s="16" t="str">
        <f>IF(ISERROR(VLOOKUP(CONCATENATE($A160,"_",Q$2),'Reference data SID'!$B:$N,13,FALSE)),"",VLOOKUP(CONCATENATE($A160,"_",Q$2),'Reference data SID'!$B:$N,13,FALSE))</f>
        <v/>
      </c>
      <c r="R160" s="16" t="str">
        <f>IF(ISERROR(VLOOKUP(CONCATENATE($A160,"_",R$2),'Reference data SID'!$B:$N,13,FALSE)),"",VLOOKUP(CONCATENATE($A160,"_",R$2),'Reference data SID'!$B:$N,13,FALSE))</f>
        <v/>
      </c>
      <c r="S160" s="16" t="str">
        <f>IF(ISERROR(VLOOKUP(CONCATENATE($A160,"_",S$2),'Reference data SID'!$B:$N,13,FALSE)),"",VLOOKUP(CONCATENATE($A160,"_",S$2),'Reference data SID'!$B:$N,13,FALSE))</f>
        <v/>
      </c>
      <c r="T160" s="16" t="str">
        <f>IF(ISERROR(VLOOKUP(CONCATENATE($A160,"_",T$2),'Reference data SID'!$B:$N,13,FALSE)),"",VLOOKUP(CONCATENATE($A160,"_",T$2),'Reference data SID'!$B:$N,13,FALSE))</f>
        <v/>
      </c>
      <c r="U160" s="16" t="str">
        <f>IF(ISERROR(VLOOKUP(CONCATENATE($A160,"_",U$2),'Reference data SID'!$B:$N,13,FALSE)),"",VLOOKUP(CONCATENATE($A160,"_",U$2),'Reference data SID'!$B:$N,13,FALSE))</f>
        <v/>
      </c>
      <c r="V160" s="16" t="str">
        <f>IF(ISERROR(VLOOKUP(CONCATENATE($A160,"_",V$2),'Reference data SID'!$B:$N,13,FALSE)),"",VLOOKUP(CONCATENATE($A160,"_",V$2),'Reference data SID'!$B:$N,13,FALSE))</f>
        <v/>
      </c>
      <c r="W160" s="16" t="str">
        <f>IF(ISERROR(VLOOKUP(CONCATENATE($A160,"_",W$2),'Reference data SID'!$B:$N,13,FALSE)),"",VLOOKUP(CONCATENATE($A160,"_",W$2),'Reference data SID'!$B:$N,13,FALSE))</f>
        <v/>
      </c>
      <c r="X160" s="16" t="str">
        <f>IF(ISERROR(VLOOKUP(CONCATENATE($A160,"_",X$2),'Reference data SID'!$B:$N,13,FALSE)),"",VLOOKUP(CONCATENATE($A160,"_",X$2),'Reference data SID'!$B:$N,13,FALSE))</f>
        <v/>
      </c>
      <c r="Y160" s="17" t="str">
        <f>IF(ISERROR(VLOOKUP(CONCATENATE($A160,"_",Y$2),'Reference data SID'!$B:$N,13,FALSE)),"",VLOOKUP(CONCATENATE($A160,"_",Y$2),'Reference data SID'!$B:$N,13,FALSE))</f>
        <v>40143-79-1</v>
      </c>
      <c r="Z160" s="16" t="str">
        <f>IF(ISERROR(VLOOKUP(CONCATENATE($A160,"_",Z$2),'Reference data SID'!$B:$N,13,FALSE)),"",VLOOKUP(CONCATENATE($A160,"_",Z$2),'Reference data SID'!$B:$N,13,FALSE))</f>
        <v/>
      </c>
      <c r="AA160" s="16" t="str">
        <f>IF(ISERROR(VLOOKUP(CONCATENATE($A160,"_",AA$2),'Reference data SID'!$B:$N,13,FALSE)),"",VLOOKUP(CONCATENATE($A160,"_",AA$2),'Reference data SID'!$B:$N,13,FALSE))</f>
        <v/>
      </c>
      <c r="AB160" s="16" t="str">
        <f>IF(ISERROR(VLOOKUP(CONCATENATE($A160,"_",AB$2),'Reference data SID'!$B:$N,13,FALSE)),"",VLOOKUP(CONCATENATE($A160,"_",AB$2),'Reference data SID'!$B:$N,13,FALSE))</f>
        <v/>
      </c>
      <c r="AC160" s="16" t="str">
        <f>IF(ISERROR(VLOOKUP(CONCATENATE($A160,"_",AC$2),'Reference data SID'!$B:$N,13,FALSE)),"",VLOOKUP(CONCATENATE($A160,"_",AC$2),'Reference data SID'!$B:$N,13,FALSE))</f>
        <v/>
      </c>
      <c r="AD160" s="16" t="str">
        <f>IF(ISERROR(VLOOKUP(CONCATENATE($A160,"_",AD$2),'Reference data SID'!$B:$N,13,FALSE)),"",VLOOKUP(CONCATENATE($A160,"_",AD$2),'Reference data SID'!$B:$N,13,FALSE))</f>
        <v/>
      </c>
      <c r="AE160" s="16" t="str">
        <f>IF(ISERROR(VLOOKUP(CONCATENATE($A160,"_",AE$2),'Reference data SID'!$B:$N,13,FALSE)),"",VLOOKUP(CONCATENATE($A160,"_",AE$2),'Reference data SID'!$B:$N,13,FALSE))</f>
        <v/>
      </c>
      <c r="AF160" s="16" t="str">
        <f>IF(ISERROR(VLOOKUP(CONCATENATE($A160,"_",AF$2),'Reference data SID'!$B:$N,13,FALSE)),"",VLOOKUP(CONCATENATE($A160,"_",AF$2),'Reference data SID'!$B:$N,13,FALSE))</f>
        <v/>
      </c>
      <c r="AG160" s="16" t="str">
        <f>IF(ISERROR(VLOOKUP(CONCATENATE($A160,"_",AG$2),'Reference data SID'!$B:$N,13,FALSE)),"",VLOOKUP(CONCATENATE($A160,"_",AG$2),'Reference data SID'!$B:$N,13,FALSE))</f>
        <v/>
      </c>
      <c r="AH160" s="16" t="str">
        <f>IF(ISERROR(VLOOKUP(CONCATENATE($A160,"_",AH$2),'Reference data SID'!$B:$N,13,FALSE)),"",VLOOKUP(CONCATENATE($A160,"_",AH$2),'Reference data SID'!$B:$N,13,FALSE))</f>
        <v/>
      </c>
      <c r="AI160" s="16" t="str">
        <f>IF(ISERROR(VLOOKUP(CONCATENATE($A160,"_",AI$2),'Reference data SID'!$B:$N,13,FALSE)),"",VLOOKUP(CONCATENATE($A160,"_",AI$2),'Reference data SID'!$B:$N,13,FALSE))</f>
        <v/>
      </c>
      <c r="AJ160" s="16" t="str">
        <f>IF(ISERROR(VLOOKUP(CONCATENATE($A160,"_",AJ$2),'Reference data SID'!$B:$N,13,FALSE)),"",VLOOKUP(CONCATENATE($A160,"_",AJ$2),'Reference data SID'!$B:$N,13,FALSE))</f>
        <v/>
      </c>
      <c r="AK160" s="16" t="str">
        <f>IF(ISERROR(VLOOKUP(CONCATENATE($A160,"_",AK$2),'Reference data SID'!$B:$N,13,FALSE)),"",VLOOKUP(CONCATENATE($A160,"_",AK$2),'Reference data SID'!$B:$N,13,FALSE))</f>
        <v/>
      </c>
      <c r="AL160" s="16" t="str">
        <f>IF(ISERROR(VLOOKUP(CONCATENATE($A160,"_",AL$2),'Reference data SID'!$B:$N,13,FALSE)),"",VLOOKUP(CONCATENATE($A160,"_",AL$2),'Reference data SID'!$B:$N,13,FALSE))</f>
        <v/>
      </c>
      <c r="AM160" s="16" t="str">
        <f>IF(ISERROR(VLOOKUP(CONCATENATE($A160,"_",AM$2),'Reference data SID'!$B:$N,13,FALSE)),"",VLOOKUP(CONCATENATE($A160,"_",AM$2),'Reference data SID'!$B:$N,13,FALSE))</f>
        <v/>
      </c>
      <c r="AN160" s="16" t="str">
        <f>IF(ISERROR(VLOOKUP(CONCATENATE($A160,"_",AN$2),'Reference data SID'!$B:$N,13,FALSE)),"",VLOOKUP(CONCATENATE($A160,"_",AN$2),'Reference data SID'!$B:$N,13,FALSE))</f>
        <v/>
      </c>
      <c r="AO160" s="16" t="str">
        <f>IF(ISERROR(VLOOKUP(CONCATENATE($A160,"_",AO$2),'Reference data SID'!$B:$N,13,FALSE)),"",VLOOKUP(CONCATENATE($A160,"_",AO$2),'Reference data SID'!$B:$N,13,FALSE))</f>
        <v/>
      </c>
      <c r="AP160" s="16" t="str">
        <f>IF(ISERROR(VLOOKUP(CONCATENATE($A160,"_",AP$2),'Reference data SID'!$B:$N,13,FALSE)),"",VLOOKUP(CONCATENATE($A160,"_",AP$2),'Reference data SID'!$B:$N,13,FALSE))</f>
        <v/>
      </c>
      <c r="AQ160" s="16" t="str">
        <f>IF(ISERROR(VLOOKUP(CONCATENATE($A160,"_",AQ$2),'Reference data SID'!$B:$N,13,FALSE)),"",VLOOKUP(CONCATENATE($A160,"_",AQ$2),'Reference data SID'!$B:$N,13,FALSE))</f>
        <v/>
      </c>
      <c r="AR160" s="16" t="str">
        <f>IF(ISERROR(VLOOKUP(CONCATENATE($A160,"_",AR$2),'Reference data SID'!$B:$N,13,FALSE)),"",VLOOKUP(CONCATENATE($A160,"_",AR$2),'Reference data SID'!$B:$N,13,FALSE))</f>
        <v/>
      </c>
      <c r="AS160" s="16" t="str">
        <f>IF(ISERROR(VLOOKUP(CONCATENATE($A160,"_",AS$2),'Reference data SID'!$B:$N,13,FALSE)),"",VLOOKUP(CONCATENATE($A160,"_",AS$2),'Reference data SID'!$B:$N,13,FALSE))</f>
        <v/>
      </c>
      <c r="AT160" s="16" t="str">
        <f>IF(ISERROR(VLOOKUP(CONCATENATE($A160,"_",AT$2),'Reference data SID'!$B:$N,13,FALSE)),"",VLOOKUP(CONCATENATE($A160,"_",AT$2),'Reference data SID'!$B:$N,13,FALSE))</f>
        <v/>
      </c>
    </row>
    <row r="161" spans="1:46" x14ac:dyDescent="0.25">
      <c r="A161">
        <v>157</v>
      </c>
      <c r="B161" s="16" t="str">
        <f>IF(ISERROR(VLOOKUP(CONCATENATE($A161,"_",B$2),'Reference data SID'!$B:$N,13,FALSE)),"",VLOOKUP(CONCATENATE($A161,"_",B$2),'Reference data SID'!$B:$N,13,FALSE))</f>
        <v/>
      </c>
      <c r="C161" s="16" t="str">
        <f>IF(ISERROR(VLOOKUP(CONCATENATE($A161,"_",C$2),'Reference data SID'!$B:$N,13,FALSE)),"",VLOOKUP(CONCATENATE($A161,"_",C$2),'Reference data SID'!$B:$N,13,FALSE))</f>
        <v/>
      </c>
      <c r="D161" s="16" t="str">
        <f>IF(ISERROR(VLOOKUP(CONCATENATE($A161,"_",D$2),'Reference data SID'!$B:$N,13,FALSE)),"",VLOOKUP(CONCATENATE($A161,"_",D$2),'Reference data SID'!$B:$N,13,FALSE))</f>
        <v/>
      </c>
      <c r="E161" s="16" t="str">
        <f>IF(ISERROR(VLOOKUP(CONCATENATE($A161,"_",E$2),'Reference data SID'!$B:$N,13,FALSE)),"",VLOOKUP(CONCATENATE($A161,"_",E$2),'Reference data SID'!$B:$N,13,FALSE))</f>
        <v/>
      </c>
      <c r="F161" s="16" t="str">
        <f>IF(ISERROR(VLOOKUP(CONCATENATE($A161,"_",F$2),'Reference data SID'!$B:$N,13,FALSE)),"",VLOOKUP(CONCATENATE($A161,"_",F$2),'Reference data SID'!$B:$N,13,FALSE))</f>
        <v/>
      </c>
      <c r="G161" s="16" t="str">
        <f>IF(ISERROR(VLOOKUP(CONCATENATE($A161,"_",G$2),'Reference data SID'!$B:$N,13,FALSE)),"",VLOOKUP(CONCATENATE($A161,"_",G$2),'Reference data SID'!$B:$N,13,FALSE))</f>
        <v/>
      </c>
      <c r="H161" s="16" t="str">
        <f>IF(ISERROR(VLOOKUP(CONCATENATE($A161,"_",H$2),'Reference data SID'!$B:$N,13,FALSE)),"",VLOOKUP(CONCATENATE($A161,"_",H$2),'Reference data SID'!$B:$N,13,FALSE))</f>
        <v/>
      </c>
      <c r="I161" s="16" t="str">
        <f>IF(ISERROR(VLOOKUP(CONCATENATE($A161,"_",I$2),'Reference data SID'!$B:$N,13,FALSE)),"",VLOOKUP(CONCATENATE($A161,"_",I$2),'Reference data SID'!$B:$N,13,FALSE))</f>
        <v/>
      </c>
      <c r="J161" s="16" t="str">
        <f>IF(ISERROR(VLOOKUP(CONCATENATE($A161,"_",J$2),'Reference data SID'!$B:$N,13,FALSE)),"",VLOOKUP(CONCATENATE($A161,"_",J$2),'Reference data SID'!$B:$N,13,FALSE))</f>
        <v/>
      </c>
      <c r="K161" s="16" t="str">
        <f>IF(ISERROR(VLOOKUP(CONCATENATE($A161,"_",K$2),'Reference data SID'!$B:$N,13,FALSE)),"",VLOOKUP(CONCATENATE($A161,"_",K$2),'Reference data SID'!$B:$N,13,FALSE))</f>
        <v/>
      </c>
      <c r="L161" s="16" t="str">
        <f>IF(ISERROR(VLOOKUP(CONCATENATE($A161,"_",L$2),'Reference data SID'!$B:$N,13,FALSE)),"",VLOOKUP(CONCATENATE($A161,"_",L$2),'Reference data SID'!$B:$N,13,FALSE))</f>
        <v/>
      </c>
      <c r="M161" s="16" t="str">
        <f>IF(ISERROR(VLOOKUP(CONCATENATE($A161,"_",M$2),'Reference data SID'!$B:$N,13,FALSE)),"",VLOOKUP(CONCATENATE($A161,"_",M$2),'Reference data SID'!$B:$N,13,FALSE))</f>
        <v/>
      </c>
      <c r="N161" s="16" t="str">
        <f>IF(ISERROR(VLOOKUP(CONCATENATE($A161,"_",N$2),'Reference data SID'!$B:$N,13,FALSE)),"",VLOOKUP(CONCATENATE($A161,"_",N$2),'Reference data SID'!$B:$N,13,FALSE))</f>
        <v/>
      </c>
      <c r="O161" s="16" t="str">
        <f>IF(ISERROR(VLOOKUP(CONCATENATE($A161,"_",O$2),'Reference data SID'!$B:$N,13,FALSE)),"",VLOOKUP(CONCATENATE($A161,"_",O$2),'Reference data SID'!$B:$N,13,FALSE))</f>
        <v/>
      </c>
      <c r="P161" s="16" t="str">
        <f>IF(ISERROR(VLOOKUP(CONCATENATE($A161,"_",P$2),'Reference data SID'!$B:$N,13,FALSE)),"",VLOOKUP(CONCATENATE($A161,"_",P$2),'Reference data SID'!$B:$N,13,FALSE))</f>
        <v/>
      </c>
      <c r="Q161" s="16" t="str">
        <f>IF(ISERROR(VLOOKUP(CONCATENATE($A161,"_",Q$2),'Reference data SID'!$B:$N,13,FALSE)),"",VLOOKUP(CONCATENATE($A161,"_",Q$2),'Reference data SID'!$B:$N,13,FALSE))</f>
        <v/>
      </c>
      <c r="R161" s="16" t="str">
        <f>IF(ISERROR(VLOOKUP(CONCATENATE($A161,"_",R$2),'Reference data SID'!$B:$N,13,FALSE)),"",VLOOKUP(CONCATENATE($A161,"_",R$2),'Reference data SID'!$B:$N,13,FALSE))</f>
        <v/>
      </c>
      <c r="S161" s="16" t="str">
        <f>IF(ISERROR(VLOOKUP(CONCATENATE($A161,"_",S$2),'Reference data SID'!$B:$N,13,FALSE)),"",VLOOKUP(CONCATENATE($A161,"_",S$2),'Reference data SID'!$B:$N,13,FALSE))</f>
        <v/>
      </c>
      <c r="T161" s="16" t="str">
        <f>IF(ISERROR(VLOOKUP(CONCATENATE($A161,"_",T$2),'Reference data SID'!$B:$N,13,FALSE)),"",VLOOKUP(CONCATENATE($A161,"_",T$2),'Reference data SID'!$B:$N,13,FALSE))</f>
        <v/>
      </c>
      <c r="U161" s="16" t="str">
        <f>IF(ISERROR(VLOOKUP(CONCATENATE($A161,"_",U$2),'Reference data SID'!$B:$N,13,FALSE)),"",VLOOKUP(CONCATENATE($A161,"_",U$2),'Reference data SID'!$B:$N,13,FALSE))</f>
        <v/>
      </c>
      <c r="V161" s="16" t="str">
        <f>IF(ISERROR(VLOOKUP(CONCATENATE($A161,"_",V$2),'Reference data SID'!$B:$N,13,FALSE)),"",VLOOKUP(CONCATENATE($A161,"_",V$2),'Reference data SID'!$B:$N,13,FALSE))</f>
        <v/>
      </c>
      <c r="W161" s="16" t="str">
        <f>IF(ISERROR(VLOOKUP(CONCATENATE($A161,"_",W$2),'Reference data SID'!$B:$N,13,FALSE)),"",VLOOKUP(CONCATENATE($A161,"_",W$2),'Reference data SID'!$B:$N,13,FALSE))</f>
        <v/>
      </c>
      <c r="X161" s="16" t="str">
        <f>IF(ISERROR(VLOOKUP(CONCATENATE($A161,"_",X$2),'Reference data SID'!$B:$N,13,FALSE)),"",VLOOKUP(CONCATENATE($A161,"_",X$2),'Reference data SID'!$B:$N,13,FALSE))</f>
        <v/>
      </c>
      <c r="Y161" s="17" t="str">
        <f>IF(ISERROR(VLOOKUP(CONCATENATE($A161,"_",Y$2),'Reference data SID'!$B:$N,13,FALSE)),"",VLOOKUP(CONCATENATE($A161,"_",Y$2),'Reference data SID'!$B:$N,13,FALSE))</f>
        <v>53515-73-4</v>
      </c>
      <c r="Z161" s="16" t="str">
        <f>IF(ISERROR(VLOOKUP(CONCATENATE($A161,"_",Z$2),'Reference data SID'!$B:$N,13,FALSE)),"",VLOOKUP(CONCATENATE($A161,"_",Z$2),'Reference data SID'!$B:$N,13,FALSE))</f>
        <v/>
      </c>
      <c r="AA161" s="16" t="str">
        <f>IF(ISERROR(VLOOKUP(CONCATENATE($A161,"_",AA$2),'Reference data SID'!$B:$N,13,FALSE)),"",VLOOKUP(CONCATENATE($A161,"_",AA$2),'Reference data SID'!$B:$N,13,FALSE))</f>
        <v/>
      </c>
      <c r="AB161" s="16" t="str">
        <f>IF(ISERROR(VLOOKUP(CONCATENATE($A161,"_",AB$2),'Reference data SID'!$B:$N,13,FALSE)),"",VLOOKUP(CONCATENATE($A161,"_",AB$2),'Reference data SID'!$B:$N,13,FALSE))</f>
        <v/>
      </c>
      <c r="AC161" s="16" t="str">
        <f>IF(ISERROR(VLOOKUP(CONCATENATE($A161,"_",AC$2),'Reference data SID'!$B:$N,13,FALSE)),"",VLOOKUP(CONCATENATE($A161,"_",AC$2),'Reference data SID'!$B:$N,13,FALSE))</f>
        <v/>
      </c>
      <c r="AD161" s="16" t="str">
        <f>IF(ISERROR(VLOOKUP(CONCATENATE($A161,"_",AD$2),'Reference data SID'!$B:$N,13,FALSE)),"",VLOOKUP(CONCATENATE($A161,"_",AD$2),'Reference data SID'!$B:$N,13,FALSE))</f>
        <v/>
      </c>
      <c r="AE161" s="16" t="str">
        <f>IF(ISERROR(VLOOKUP(CONCATENATE($A161,"_",AE$2),'Reference data SID'!$B:$N,13,FALSE)),"",VLOOKUP(CONCATENATE($A161,"_",AE$2),'Reference data SID'!$B:$N,13,FALSE))</f>
        <v/>
      </c>
      <c r="AF161" s="16" t="str">
        <f>IF(ISERROR(VLOOKUP(CONCATENATE($A161,"_",AF$2),'Reference data SID'!$B:$N,13,FALSE)),"",VLOOKUP(CONCATENATE($A161,"_",AF$2),'Reference data SID'!$B:$N,13,FALSE))</f>
        <v/>
      </c>
      <c r="AG161" s="16" t="str">
        <f>IF(ISERROR(VLOOKUP(CONCATENATE($A161,"_",AG$2),'Reference data SID'!$B:$N,13,FALSE)),"",VLOOKUP(CONCATENATE($A161,"_",AG$2),'Reference data SID'!$B:$N,13,FALSE))</f>
        <v/>
      </c>
      <c r="AH161" s="16" t="str">
        <f>IF(ISERROR(VLOOKUP(CONCATENATE($A161,"_",AH$2),'Reference data SID'!$B:$N,13,FALSE)),"",VLOOKUP(CONCATENATE($A161,"_",AH$2),'Reference data SID'!$B:$N,13,FALSE))</f>
        <v/>
      </c>
      <c r="AI161" s="16" t="str">
        <f>IF(ISERROR(VLOOKUP(CONCATENATE($A161,"_",AI$2),'Reference data SID'!$B:$N,13,FALSE)),"",VLOOKUP(CONCATENATE($A161,"_",AI$2),'Reference data SID'!$B:$N,13,FALSE))</f>
        <v/>
      </c>
      <c r="AJ161" s="16" t="str">
        <f>IF(ISERROR(VLOOKUP(CONCATENATE($A161,"_",AJ$2),'Reference data SID'!$B:$N,13,FALSE)),"",VLOOKUP(CONCATENATE($A161,"_",AJ$2),'Reference data SID'!$B:$N,13,FALSE))</f>
        <v/>
      </c>
      <c r="AK161" s="16" t="str">
        <f>IF(ISERROR(VLOOKUP(CONCATENATE($A161,"_",AK$2),'Reference data SID'!$B:$N,13,FALSE)),"",VLOOKUP(CONCATENATE($A161,"_",AK$2),'Reference data SID'!$B:$N,13,FALSE))</f>
        <v/>
      </c>
      <c r="AL161" s="16" t="str">
        <f>IF(ISERROR(VLOOKUP(CONCATENATE($A161,"_",AL$2),'Reference data SID'!$B:$N,13,FALSE)),"",VLOOKUP(CONCATENATE($A161,"_",AL$2),'Reference data SID'!$B:$N,13,FALSE))</f>
        <v/>
      </c>
      <c r="AM161" s="16" t="str">
        <f>IF(ISERROR(VLOOKUP(CONCATENATE($A161,"_",AM$2),'Reference data SID'!$B:$N,13,FALSE)),"",VLOOKUP(CONCATENATE($A161,"_",AM$2),'Reference data SID'!$B:$N,13,FALSE))</f>
        <v/>
      </c>
      <c r="AN161" s="16" t="str">
        <f>IF(ISERROR(VLOOKUP(CONCATENATE($A161,"_",AN$2),'Reference data SID'!$B:$N,13,FALSE)),"",VLOOKUP(CONCATENATE($A161,"_",AN$2),'Reference data SID'!$B:$N,13,FALSE))</f>
        <v/>
      </c>
      <c r="AO161" s="16" t="str">
        <f>IF(ISERROR(VLOOKUP(CONCATENATE($A161,"_",AO$2),'Reference data SID'!$B:$N,13,FALSE)),"",VLOOKUP(CONCATENATE($A161,"_",AO$2),'Reference data SID'!$B:$N,13,FALSE))</f>
        <v/>
      </c>
      <c r="AP161" s="16" t="str">
        <f>IF(ISERROR(VLOOKUP(CONCATENATE($A161,"_",AP$2),'Reference data SID'!$B:$N,13,FALSE)),"",VLOOKUP(CONCATENATE($A161,"_",AP$2),'Reference data SID'!$B:$N,13,FALSE))</f>
        <v/>
      </c>
      <c r="AQ161" s="16" t="str">
        <f>IF(ISERROR(VLOOKUP(CONCATENATE($A161,"_",AQ$2),'Reference data SID'!$B:$N,13,FALSE)),"",VLOOKUP(CONCATENATE($A161,"_",AQ$2),'Reference data SID'!$B:$N,13,FALSE))</f>
        <v/>
      </c>
      <c r="AR161" s="16" t="str">
        <f>IF(ISERROR(VLOOKUP(CONCATENATE($A161,"_",AR$2),'Reference data SID'!$B:$N,13,FALSE)),"",VLOOKUP(CONCATENATE($A161,"_",AR$2),'Reference data SID'!$B:$N,13,FALSE))</f>
        <v/>
      </c>
      <c r="AS161" s="16" t="str">
        <f>IF(ISERROR(VLOOKUP(CONCATENATE($A161,"_",AS$2),'Reference data SID'!$B:$N,13,FALSE)),"",VLOOKUP(CONCATENATE($A161,"_",AS$2),'Reference data SID'!$B:$N,13,FALSE))</f>
        <v/>
      </c>
      <c r="AT161" s="16" t="str">
        <f>IF(ISERROR(VLOOKUP(CONCATENATE($A161,"_",AT$2),'Reference data SID'!$B:$N,13,FALSE)),"",VLOOKUP(CONCATENATE($A161,"_",AT$2),'Reference data SID'!$B:$N,13,FALSE))</f>
        <v/>
      </c>
    </row>
    <row r="162" spans="1:46" x14ac:dyDescent="0.25">
      <c r="A162">
        <v>158</v>
      </c>
      <c r="B162" s="16" t="str">
        <f>IF(ISERROR(VLOOKUP(CONCATENATE($A162,"_",B$2),'Reference data SID'!$B:$N,13,FALSE)),"",VLOOKUP(CONCATENATE($A162,"_",B$2),'Reference data SID'!$B:$N,13,FALSE))</f>
        <v/>
      </c>
      <c r="C162" s="16" t="str">
        <f>IF(ISERROR(VLOOKUP(CONCATENATE($A162,"_",C$2),'Reference data SID'!$B:$N,13,FALSE)),"",VLOOKUP(CONCATENATE($A162,"_",C$2),'Reference data SID'!$B:$N,13,FALSE))</f>
        <v/>
      </c>
      <c r="D162" s="16" t="str">
        <f>IF(ISERROR(VLOOKUP(CONCATENATE($A162,"_",D$2),'Reference data SID'!$B:$N,13,FALSE)),"",VLOOKUP(CONCATENATE($A162,"_",D$2),'Reference data SID'!$B:$N,13,FALSE))</f>
        <v/>
      </c>
      <c r="E162" s="16" t="str">
        <f>IF(ISERROR(VLOOKUP(CONCATENATE($A162,"_",E$2),'Reference data SID'!$B:$N,13,FALSE)),"",VLOOKUP(CONCATENATE($A162,"_",E$2),'Reference data SID'!$B:$N,13,FALSE))</f>
        <v/>
      </c>
      <c r="F162" s="16" t="str">
        <f>IF(ISERROR(VLOOKUP(CONCATENATE($A162,"_",F$2),'Reference data SID'!$B:$N,13,FALSE)),"",VLOOKUP(CONCATENATE($A162,"_",F$2),'Reference data SID'!$B:$N,13,FALSE))</f>
        <v/>
      </c>
      <c r="G162" s="16" t="str">
        <f>IF(ISERROR(VLOOKUP(CONCATENATE($A162,"_",G$2),'Reference data SID'!$B:$N,13,FALSE)),"",VLOOKUP(CONCATENATE($A162,"_",G$2),'Reference data SID'!$B:$N,13,FALSE))</f>
        <v/>
      </c>
      <c r="H162" s="16" t="str">
        <f>IF(ISERROR(VLOOKUP(CONCATENATE($A162,"_",H$2),'Reference data SID'!$B:$N,13,FALSE)),"",VLOOKUP(CONCATENATE($A162,"_",H$2),'Reference data SID'!$B:$N,13,FALSE))</f>
        <v/>
      </c>
      <c r="I162" s="16" t="str">
        <f>IF(ISERROR(VLOOKUP(CONCATENATE($A162,"_",I$2),'Reference data SID'!$B:$N,13,FALSE)),"",VLOOKUP(CONCATENATE($A162,"_",I$2),'Reference data SID'!$B:$N,13,FALSE))</f>
        <v/>
      </c>
      <c r="J162" s="16" t="str">
        <f>IF(ISERROR(VLOOKUP(CONCATENATE($A162,"_",J$2),'Reference data SID'!$B:$N,13,FALSE)),"",VLOOKUP(CONCATENATE($A162,"_",J$2),'Reference data SID'!$B:$N,13,FALSE))</f>
        <v/>
      </c>
      <c r="K162" s="16" t="str">
        <f>IF(ISERROR(VLOOKUP(CONCATENATE($A162,"_",K$2),'Reference data SID'!$B:$N,13,FALSE)),"",VLOOKUP(CONCATENATE($A162,"_",K$2),'Reference data SID'!$B:$N,13,FALSE))</f>
        <v/>
      </c>
      <c r="L162" s="16" t="str">
        <f>IF(ISERROR(VLOOKUP(CONCATENATE($A162,"_",L$2),'Reference data SID'!$B:$N,13,FALSE)),"",VLOOKUP(CONCATENATE($A162,"_",L$2),'Reference data SID'!$B:$N,13,FALSE))</f>
        <v/>
      </c>
      <c r="M162" s="16" t="str">
        <f>IF(ISERROR(VLOOKUP(CONCATENATE($A162,"_",M$2),'Reference data SID'!$B:$N,13,FALSE)),"",VLOOKUP(CONCATENATE($A162,"_",M$2),'Reference data SID'!$B:$N,13,FALSE))</f>
        <v/>
      </c>
      <c r="N162" s="16" t="str">
        <f>IF(ISERROR(VLOOKUP(CONCATENATE($A162,"_",N$2),'Reference data SID'!$B:$N,13,FALSE)),"",VLOOKUP(CONCATENATE($A162,"_",N$2),'Reference data SID'!$B:$N,13,FALSE))</f>
        <v/>
      </c>
      <c r="O162" s="16" t="str">
        <f>IF(ISERROR(VLOOKUP(CONCATENATE($A162,"_",O$2),'Reference data SID'!$B:$N,13,FALSE)),"",VLOOKUP(CONCATENATE($A162,"_",O$2),'Reference data SID'!$B:$N,13,FALSE))</f>
        <v/>
      </c>
      <c r="P162" s="16" t="str">
        <f>IF(ISERROR(VLOOKUP(CONCATENATE($A162,"_",P$2),'Reference data SID'!$B:$N,13,FALSE)),"",VLOOKUP(CONCATENATE($A162,"_",P$2),'Reference data SID'!$B:$N,13,FALSE))</f>
        <v/>
      </c>
      <c r="Q162" s="16" t="str">
        <f>IF(ISERROR(VLOOKUP(CONCATENATE($A162,"_",Q$2),'Reference data SID'!$B:$N,13,FALSE)),"",VLOOKUP(CONCATENATE($A162,"_",Q$2),'Reference data SID'!$B:$N,13,FALSE))</f>
        <v/>
      </c>
      <c r="R162" s="16" t="str">
        <f>IF(ISERROR(VLOOKUP(CONCATENATE($A162,"_",R$2),'Reference data SID'!$B:$N,13,FALSE)),"",VLOOKUP(CONCATENATE($A162,"_",R$2),'Reference data SID'!$B:$N,13,FALSE))</f>
        <v/>
      </c>
      <c r="S162" s="16" t="str">
        <f>IF(ISERROR(VLOOKUP(CONCATENATE($A162,"_",S$2),'Reference data SID'!$B:$N,13,FALSE)),"",VLOOKUP(CONCATENATE($A162,"_",S$2),'Reference data SID'!$B:$N,13,FALSE))</f>
        <v/>
      </c>
      <c r="T162" s="16" t="str">
        <f>IF(ISERROR(VLOOKUP(CONCATENATE($A162,"_",T$2),'Reference data SID'!$B:$N,13,FALSE)),"",VLOOKUP(CONCATENATE($A162,"_",T$2),'Reference data SID'!$B:$N,13,FALSE))</f>
        <v/>
      </c>
      <c r="U162" s="16" t="str">
        <f>IF(ISERROR(VLOOKUP(CONCATENATE($A162,"_",U$2),'Reference data SID'!$B:$N,13,FALSE)),"",VLOOKUP(CONCATENATE($A162,"_",U$2),'Reference data SID'!$B:$N,13,FALSE))</f>
        <v/>
      </c>
      <c r="V162" s="16" t="str">
        <f>IF(ISERROR(VLOOKUP(CONCATENATE($A162,"_",V$2),'Reference data SID'!$B:$N,13,FALSE)),"",VLOOKUP(CONCATENATE($A162,"_",V$2),'Reference data SID'!$B:$N,13,FALSE))</f>
        <v/>
      </c>
      <c r="W162" s="16" t="str">
        <f>IF(ISERROR(VLOOKUP(CONCATENATE($A162,"_",W$2),'Reference data SID'!$B:$N,13,FALSE)),"",VLOOKUP(CONCATENATE($A162,"_",W$2),'Reference data SID'!$B:$N,13,FALSE))</f>
        <v/>
      </c>
      <c r="X162" s="16" t="str">
        <f>IF(ISERROR(VLOOKUP(CONCATENATE($A162,"_",X$2),'Reference data SID'!$B:$N,13,FALSE)),"",VLOOKUP(CONCATENATE($A162,"_",X$2),'Reference data SID'!$B:$N,13,FALSE))</f>
        <v/>
      </c>
      <c r="Y162" s="17" t="str">
        <f>IF(ISERROR(VLOOKUP(CONCATENATE($A162,"_",Y$2),'Reference data SID'!$B:$N,13,FALSE)),"",VLOOKUP(CONCATENATE($A162,"_",Y$2),'Reference data SID'!$B:$N,13,FALSE))</f>
        <v>53517-98-9</v>
      </c>
      <c r="Z162" s="16" t="str">
        <f>IF(ISERROR(VLOOKUP(CONCATENATE($A162,"_",Z$2),'Reference data SID'!$B:$N,13,FALSE)),"",VLOOKUP(CONCATENATE($A162,"_",Z$2),'Reference data SID'!$B:$N,13,FALSE))</f>
        <v/>
      </c>
      <c r="AA162" s="16" t="str">
        <f>IF(ISERROR(VLOOKUP(CONCATENATE($A162,"_",AA$2),'Reference data SID'!$B:$N,13,FALSE)),"",VLOOKUP(CONCATENATE($A162,"_",AA$2),'Reference data SID'!$B:$N,13,FALSE))</f>
        <v/>
      </c>
      <c r="AB162" s="16" t="str">
        <f>IF(ISERROR(VLOOKUP(CONCATENATE($A162,"_",AB$2),'Reference data SID'!$B:$N,13,FALSE)),"",VLOOKUP(CONCATENATE($A162,"_",AB$2),'Reference data SID'!$B:$N,13,FALSE))</f>
        <v/>
      </c>
      <c r="AC162" s="16" t="str">
        <f>IF(ISERROR(VLOOKUP(CONCATENATE($A162,"_",AC$2),'Reference data SID'!$B:$N,13,FALSE)),"",VLOOKUP(CONCATENATE($A162,"_",AC$2),'Reference data SID'!$B:$N,13,FALSE))</f>
        <v/>
      </c>
      <c r="AD162" s="16" t="str">
        <f>IF(ISERROR(VLOOKUP(CONCATENATE($A162,"_",AD$2),'Reference data SID'!$B:$N,13,FALSE)),"",VLOOKUP(CONCATENATE($A162,"_",AD$2),'Reference data SID'!$B:$N,13,FALSE))</f>
        <v/>
      </c>
      <c r="AE162" s="16" t="str">
        <f>IF(ISERROR(VLOOKUP(CONCATENATE($A162,"_",AE$2),'Reference data SID'!$B:$N,13,FALSE)),"",VLOOKUP(CONCATENATE($A162,"_",AE$2),'Reference data SID'!$B:$N,13,FALSE))</f>
        <v/>
      </c>
      <c r="AF162" s="16" t="str">
        <f>IF(ISERROR(VLOOKUP(CONCATENATE($A162,"_",AF$2),'Reference data SID'!$B:$N,13,FALSE)),"",VLOOKUP(CONCATENATE($A162,"_",AF$2),'Reference data SID'!$B:$N,13,FALSE))</f>
        <v/>
      </c>
      <c r="AG162" s="16" t="str">
        <f>IF(ISERROR(VLOOKUP(CONCATENATE($A162,"_",AG$2),'Reference data SID'!$B:$N,13,FALSE)),"",VLOOKUP(CONCATENATE($A162,"_",AG$2),'Reference data SID'!$B:$N,13,FALSE))</f>
        <v/>
      </c>
      <c r="AH162" s="16" t="str">
        <f>IF(ISERROR(VLOOKUP(CONCATENATE($A162,"_",AH$2),'Reference data SID'!$B:$N,13,FALSE)),"",VLOOKUP(CONCATENATE($A162,"_",AH$2),'Reference data SID'!$B:$N,13,FALSE))</f>
        <v/>
      </c>
      <c r="AI162" s="16" t="str">
        <f>IF(ISERROR(VLOOKUP(CONCATENATE($A162,"_",AI$2),'Reference data SID'!$B:$N,13,FALSE)),"",VLOOKUP(CONCATENATE($A162,"_",AI$2),'Reference data SID'!$B:$N,13,FALSE))</f>
        <v/>
      </c>
      <c r="AJ162" s="16" t="str">
        <f>IF(ISERROR(VLOOKUP(CONCATENATE($A162,"_",AJ$2),'Reference data SID'!$B:$N,13,FALSE)),"",VLOOKUP(CONCATENATE($A162,"_",AJ$2),'Reference data SID'!$B:$N,13,FALSE))</f>
        <v/>
      </c>
      <c r="AK162" s="16" t="str">
        <f>IF(ISERROR(VLOOKUP(CONCATENATE($A162,"_",AK$2),'Reference data SID'!$B:$N,13,FALSE)),"",VLOOKUP(CONCATENATE($A162,"_",AK$2),'Reference data SID'!$B:$N,13,FALSE))</f>
        <v/>
      </c>
      <c r="AL162" s="16" t="str">
        <f>IF(ISERROR(VLOOKUP(CONCATENATE($A162,"_",AL$2),'Reference data SID'!$B:$N,13,FALSE)),"",VLOOKUP(CONCATENATE($A162,"_",AL$2),'Reference data SID'!$B:$N,13,FALSE))</f>
        <v/>
      </c>
      <c r="AM162" s="16" t="str">
        <f>IF(ISERROR(VLOOKUP(CONCATENATE($A162,"_",AM$2),'Reference data SID'!$B:$N,13,FALSE)),"",VLOOKUP(CONCATENATE($A162,"_",AM$2),'Reference data SID'!$B:$N,13,FALSE))</f>
        <v/>
      </c>
      <c r="AN162" s="16" t="str">
        <f>IF(ISERROR(VLOOKUP(CONCATENATE($A162,"_",AN$2),'Reference data SID'!$B:$N,13,FALSE)),"",VLOOKUP(CONCATENATE($A162,"_",AN$2),'Reference data SID'!$B:$N,13,FALSE))</f>
        <v/>
      </c>
      <c r="AO162" s="16" t="str">
        <f>IF(ISERROR(VLOOKUP(CONCATENATE($A162,"_",AO$2),'Reference data SID'!$B:$N,13,FALSE)),"",VLOOKUP(CONCATENATE($A162,"_",AO$2),'Reference data SID'!$B:$N,13,FALSE))</f>
        <v/>
      </c>
      <c r="AP162" s="16" t="str">
        <f>IF(ISERROR(VLOOKUP(CONCATENATE($A162,"_",AP$2),'Reference data SID'!$B:$N,13,FALSE)),"",VLOOKUP(CONCATENATE($A162,"_",AP$2),'Reference data SID'!$B:$N,13,FALSE))</f>
        <v/>
      </c>
      <c r="AQ162" s="16" t="str">
        <f>IF(ISERROR(VLOOKUP(CONCATENATE($A162,"_",AQ$2),'Reference data SID'!$B:$N,13,FALSE)),"",VLOOKUP(CONCATENATE($A162,"_",AQ$2),'Reference data SID'!$B:$N,13,FALSE))</f>
        <v/>
      </c>
      <c r="AR162" s="16" t="str">
        <f>IF(ISERROR(VLOOKUP(CONCATENATE($A162,"_",AR$2),'Reference data SID'!$B:$N,13,FALSE)),"",VLOOKUP(CONCATENATE($A162,"_",AR$2),'Reference data SID'!$B:$N,13,FALSE))</f>
        <v/>
      </c>
      <c r="AS162" s="16" t="str">
        <f>IF(ISERROR(VLOOKUP(CONCATENATE($A162,"_",AS$2),'Reference data SID'!$B:$N,13,FALSE)),"",VLOOKUP(CONCATENATE($A162,"_",AS$2),'Reference data SID'!$B:$N,13,FALSE))</f>
        <v/>
      </c>
      <c r="AT162" s="16" t="str">
        <f>IF(ISERROR(VLOOKUP(CONCATENATE($A162,"_",AT$2),'Reference data SID'!$B:$N,13,FALSE)),"",VLOOKUP(CONCATENATE($A162,"_",AT$2),'Reference data SID'!$B:$N,13,FALSE))</f>
        <v/>
      </c>
    </row>
    <row r="163" spans="1:46" x14ac:dyDescent="0.25">
      <c r="A163">
        <v>159</v>
      </c>
      <c r="B163" s="16" t="str">
        <f>IF(ISERROR(VLOOKUP(CONCATENATE($A163,"_",B$2),'Reference data SID'!$B:$N,13,FALSE)),"",VLOOKUP(CONCATENATE($A163,"_",B$2),'Reference data SID'!$B:$N,13,FALSE))</f>
        <v/>
      </c>
      <c r="C163" s="16" t="str">
        <f>IF(ISERROR(VLOOKUP(CONCATENATE($A163,"_",C$2),'Reference data SID'!$B:$N,13,FALSE)),"",VLOOKUP(CONCATENATE($A163,"_",C$2),'Reference data SID'!$B:$N,13,FALSE))</f>
        <v/>
      </c>
      <c r="D163" s="16" t="str">
        <f>IF(ISERROR(VLOOKUP(CONCATENATE($A163,"_",D$2),'Reference data SID'!$B:$N,13,FALSE)),"",VLOOKUP(CONCATENATE($A163,"_",D$2),'Reference data SID'!$B:$N,13,FALSE))</f>
        <v/>
      </c>
      <c r="E163" s="16" t="str">
        <f>IF(ISERROR(VLOOKUP(CONCATENATE($A163,"_",E$2),'Reference data SID'!$B:$N,13,FALSE)),"",VLOOKUP(CONCATENATE($A163,"_",E$2),'Reference data SID'!$B:$N,13,FALSE))</f>
        <v/>
      </c>
      <c r="F163" s="16" t="str">
        <f>IF(ISERROR(VLOOKUP(CONCATENATE($A163,"_",F$2),'Reference data SID'!$B:$N,13,FALSE)),"",VLOOKUP(CONCATENATE($A163,"_",F$2),'Reference data SID'!$B:$N,13,FALSE))</f>
        <v/>
      </c>
      <c r="G163" s="16" t="str">
        <f>IF(ISERROR(VLOOKUP(CONCATENATE($A163,"_",G$2),'Reference data SID'!$B:$N,13,FALSE)),"",VLOOKUP(CONCATENATE($A163,"_",G$2),'Reference data SID'!$B:$N,13,FALSE))</f>
        <v/>
      </c>
      <c r="H163" s="16" t="str">
        <f>IF(ISERROR(VLOOKUP(CONCATENATE($A163,"_",H$2),'Reference data SID'!$B:$N,13,FALSE)),"",VLOOKUP(CONCATENATE($A163,"_",H$2),'Reference data SID'!$B:$N,13,FALSE))</f>
        <v/>
      </c>
      <c r="I163" s="16" t="str">
        <f>IF(ISERROR(VLOOKUP(CONCATENATE($A163,"_",I$2),'Reference data SID'!$B:$N,13,FALSE)),"",VLOOKUP(CONCATENATE($A163,"_",I$2),'Reference data SID'!$B:$N,13,FALSE))</f>
        <v/>
      </c>
      <c r="J163" s="16" t="str">
        <f>IF(ISERROR(VLOOKUP(CONCATENATE($A163,"_",J$2),'Reference data SID'!$B:$N,13,FALSE)),"",VLOOKUP(CONCATENATE($A163,"_",J$2),'Reference data SID'!$B:$N,13,FALSE))</f>
        <v/>
      </c>
      <c r="K163" s="16" t="str">
        <f>IF(ISERROR(VLOOKUP(CONCATENATE($A163,"_",K$2),'Reference data SID'!$B:$N,13,FALSE)),"",VLOOKUP(CONCATENATE($A163,"_",K$2),'Reference data SID'!$B:$N,13,FALSE))</f>
        <v/>
      </c>
      <c r="L163" s="16" t="str">
        <f>IF(ISERROR(VLOOKUP(CONCATENATE($A163,"_",L$2),'Reference data SID'!$B:$N,13,FALSE)),"",VLOOKUP(CONCATENATE($A163,"_",L$2),'Reference data SID'!$B:$N,13,FALSE))</f>
        <v/>
      </c>
      <c r="M163" s="16" t="str">
        <f>IF(ISERROR(VLOOKUP(CONCATENATE($A163,"_",M$2),'Reference data SID'!$B:$N,13,FALSE)),"",VLOOKUP(CONCATENATE($A163,"_",M$2),'Reference data SID'!$B:$N,13,FALSE))</f>
        <v/>
      </c>
      <c r="N163" s="16" t="str">
        <f>IF(ISERROR(VLOOKUP(CONCATENATE($A163,"_",N$2),'Reference data SID'!$B:$N,13,FALSE)),"",VLOOKUP(CONCATENATE($A163,"_",N$2),'Reference data SID'!$B:$N,13,FALSE))</f>
        <v/>
      </c>
      <c r="O163" s="16" t="str">
        <f>IF(ISERROR(VLOOKUP(CONCATENATE($A163,"_",O$2),'Reference data SID'!$B:$N,13,FALSE)),"",VLOOKUP(CONCATENATE($A163,"_",O$2),'Reference data SID'!$B:$N,13,FALSE))</f>
        <v/>
      </c>
      <c r="P163" s="16" t="str">
        <f>IF(ISERROR(VLOOKUP(CONCATENATE($A163,"_",P$2),'Reference data SID'!$B:$N,13,FALSE)),"",VLOOKUP(CONCATENATE($A163,"_",P$2),'Reference data SID'!$B:$N,13,FALSE))</f>
        <v/>
      </c>
      <c r="Q163" s="16" t="str">
        <f>IF(ISERROR(VLOOKUP(CONCATENATE($A163,"_",Q$2),'Reference data SID'!$B:$N,13,FALSE)),"",VLOOKUP(CONCATENATE($A163,"_",Q$2),'Reference data SID'!$B:$N,13,FALSE))</f>
        <v/>
      </c>
      <c r="R163" s="16" t="str">
        <f>IF(ISERROR(VLOOKUP(CONCATENATE($A163,"_",R$2),'Reference data SID'!$B:$N,13,FALSE)),"",VLOOKUP(CONCATENATE($A163,"_",R$2),'Reference data SID'!$B:$N,13,FALSE))</f>
        <v/>
      </c>
      <c r="S163" s="16" t="str">
        <f>IF(ISERROR(VLOOKUP(CONCATENATE($A163,"_",S$2),'Reference data SID'!$B:$N,13,FALSE)),"",VLOOKUP(CONCATENATE($A163,"_",S$2),'Reference data SID'!$B:$N,13,FALSE))</f>
        <v/>
      </c>
      <c r="T163" s="16" t="str">
        <f>IF(ISERROR(VLOOKUP(CONCATENATE($A163,"_",T$2),'Reference data SID'!$B:$N,13,FALSE)),"",VLOOKUP(CONCATENATE($A163,"_",T$2),'Reference data SID'!$B:$N,13,FALSE))</f>
        <v/>
      </c>
      <c r="U163" s="16" t="str">
        <f>IF(ISERROR(VLOOKUP(CONCATENATE($A163,"_",U$2),'Reference data SID'!$B:$N,13,FALSE)),"",VLOOKUP(CONCATENATE($A163,"_",U$2),'Reference data SID'!$B:$N,13,FALSE))</f>
        <v/>
      </c>
      <c r="V163" s="16" t="str">
        <f>IF(ISERROR(VLOOKUP(CONCATENATE($A163,"_",V$2),'Reference data SID'!$B:$N,13,FALSE)),"",VLOOKUP(CONCATENATE($A163,"_",V$2),'Reference data SID'!$B:$N,13,FALSE))</f>
        <v/>
      </c>
      <c r="W163" s="16" t="str">
        <f>IF(ISERROR(VLOOKUP(CONCATENATE($A163,"_",W$2),'Reference data SID'!$B:$N,13,FALSE)),"",VLOOKUP(CONCATENATE($A163,"_",W$2),'Reference data SID'!$B:$N,13,FALSE))</f>
        <v/>
      </c>
      <c r="X163" s="16" t="str">
        <f>IF(ISERROR(VLOOKUP(CONCATENATE($A163,"_",X$2),'Reference data SID'!$B:$N,13,FALSE)),"",VLOOKUP(CONCATENATE($A163,"_",X$2),'Reference data SID'!$B:$N,13,FALSE))</f>
        <v/>
      </c>
      <c r="Y163" s="17" t="str">
        <f>IF(ISERROR(VLOOKUP(CONCATENATE($A163,"_",Y$2),'Reference data SID'!$B:$N,13,FALSE)),"",VLOOKUP(CONCATENATE($A163,"_",Y$2),'Reference data SID'!$B:$N,13,FALSE))</f>
        <v>53826-13-4</v>
      </c>
      <c r="Z163" s="16" t="str">
        <f>IF(ISERROR(VLOOKUP(CONCATENATE($A163,"_",Z$2),'Reference data SID'!$B:$N,13,FALSE)),"",VLOOKUP(CONCATENATE($A163,"_",Z$2),'Reference data SID'!$B:$N,13,FALSE))</f>
        <v/>
      </c>
      <c r="AA163" s="16" t="str">
        <f>IF(ISERROR(VLOOKUP(CONCATENATE($A163,"_",AA$2),'Reference data SID'!$B:$N,13,FALSE)),"",VLOOKUP(CONCATENATE($A163,"_",AA$2),'Reference data SID'!$B:$N,13,FALSE))</f>
        <v/>
      </c>
      <c r="AB163" s="16" t="str">
        <f>IF(ISERROR(VLOOKUP(CONCATENATE($A163,"_",AB$2),'Reference data SID'!$B:$N,13,FALSE)),"",VLOOKUP(CONCATENATE($A163,"_",AB$2),'Reference data SID'!$B:$N,13,FALSE))</f>
        <v/>
      </c>
      <c r="AC163" s="16" t="str">
        <f>IF(ISERROR(VLOOKUP(CONCATENATE($A163,"_",AC$2),'Reference data SID'!$B:$N,13,FALSE)),"",VLOOKUP(CONCATENATE($A163,"_",AC$2),'Reference data SID'!$B:$N,13,FALSE))</f>
        <v/>
      </c>
      <c r="AD163" s="16" t="str">
        <f>IF(ISERROR(VLOOKUP(CONCATENATE($A163,"_",AD$2),'Reference data SID'!$B:$N,13,FALSE)),"",VLOOKUP(CONCATENATE($A163,"_",AD$2),'Reference data SID'!$B:$N,13,FALSE))</f>
        <v/>
      </c>
      <c r="AE163" s="16" t="str">
        <f>IF(ISERROR(VLOOKUP(CONCATENATE($A163,"_",AE$2),'Reference data SID'!$B:$N,13,FALSE)),"",VLOOKUP(CONCATENATE($A163,"_",AE$2),'Reference data SID'!$B:$N,13,FALSE))</f>
        <v/>
      </c>
      <c r="AF163" s="16" t="str">
        <f>IF(ISERROR(VLOOKUP(CONCATENATE($A163,"_",AF$2),'Reference data SID'!$B:$N,13,FALSE)),"",VLOOKUP(CONCATENATE($A163,"_",AF$2),'Reference data SID'!$B:$N,13,FALSE))</f>
        <v/>
      </c>
      <c r="AG163" s="16" t="str">
        <f>IF(ISERROR(VLOOKUP(CONCATENATE($A163,"_",AG$2),'Reference data SID'!$B:$N,13,FALSE)),"",VLOOKUP(CONCATENATE($A163,"_",AG$2),'Reference data SID'!$B:$N,13,FALSE))</f>
        <v/>
      </c>
      <c r="AH163" s="16" t="str">
        <f>IF(ISERROR(VLOOKUP(CONCATENATE($A163,"_",AH$2),'Reference data SID'!$B:$N,13,FALSE)),"",VLOOKUP(CONCATENATE($A163,"_",AH$2),'Reference data SID'!$B:$N,13,FALSE))</f>
        <v/>
      </c>
      <c r="AI163" s="16" t="str">
        <f>IF(ISERROR(VLOOKUP(CONCATENATE($A163,"_",AI$2),'Reference data SID'!$B:$N,13,FALSE)),"",VLOOKUP(CONCATENATE($A163,"_",AI$2),'Reference data SID'!$B:$N,13,FALSE))</f>
        <v/>
      </c>
      <c r="AJ163" s="16" t="str">
        <f>IF(ISERROR(VLOOKUP(CONCATENATE($A163,"_",AJ$2),'Reference data SID'!$B:$N,13,FALSE)),"",VLOOKUP(CONCATENATE($A163,"_",AJ$2),'Reference data SID'!$B:$N,13,FALSE))</f>
        <v/>
      </c>
      <c r="AK163" s="16" t="str">
        <f>IF(ISERROR(VLOOKUP(CONCATENATE($A163,"_",AK$2),'Reference data SID'!$B:$N,13,FALSE)),"",VLOOKUP(CONCATENATE($A163,"_",AK$2),'Reference data SID'!$B:$N,13,FALSE))</f>
        <v/>
      </c>
      <c r="AL163" s="16" t="str">
        <f>IF(ISERROR(VLOOKUP(CONCATENATE($A163,"_",AL$2),'Reference data SID'!$B:$N,13,FALSE)),"",VLOOKUP(CONCATENATE($A163,"_",AL$2),'Reference data SID'!$B:$N,13,FALSE))</f>
        <v/>
      </c>
      <c r="AM163" s="16" t="str">
        <f>IF(ISERROR(VLOOKUP(CONCATENATE($A163,"_",AM$2),'Reference data SID'!$B:$N,13,FALSE)),"",VLOOKUP(CONCATENATE($A163,"_",AM$2),'Reference data SID'!$B:$N,13,FALSE))</f>
        <v/>
      </c>
      <c r="AN163" s="16" t="str">
        <f>IF(ISERROR(VLOOKUP(CONCATENATE($A163,"_",AN$2),'Reference data SID'!$B:$N,13,FALSE)),"",VLOOKUP(CONCATENATE($A163,"_",AN$2),'Reference data SID'!$B:$N,13,FALSE))</f>
        <v/>
      </c>
      <c r="AO163" s="16" t="str">
        <f>IF(ISERROR(VLOOKUP(CONCATENATE($A163,"_",AO$2),'Reference data SID'!$B:$N,13,FALSE)),"",VLOOKUP(CONCATENATE($A163,"_",AO$2),'Reference data SID'!$B:$N,13,FALSE))</f>
        <v/>
      </c>
      <c r="AP163" s="16" t="str">
        <f>IF(ISERROR(VLOOKUP(CONCATENATE($A163,"_",AP$2),'Reference data SID'!$B:$N,13,FALSE)),"",VLOOKUP(CONCATENATE($A163,"_",AP$2),'Reference data SID'!$B:$N,13,FALSE))</f>
        <v/>
      </c>
      <c r="AQ163" s="16" t="str">
        <f>IF(ISERROR(VLOOKUP(CONCATENATE($A163,"_",AQ$2),'Reference data SID'!$B:$N,13,FALSE)),"",VLOOKUP(CONCATENATE($A163,"_",AQ$2),'Reference data SID'!$B:$N,13,FALSE))</f>
        <v/>
      </c>
      <c r="AR163" s="16" t="str">
        <f>IF(ISERROR(VLOOKUP(CONCATENATE($A163,"_",AR$2),'Reference data SID'!$B:$N,13,FALSE)),"",VLOOKUP(CONCATENATE($A163,"_",AR$2),'Reference data SID'!$B:$N,13,FALSE))</f>
        <v/>
      </c>
      <c r="AS163" s="16" t="str">
        <f>IF(ISERROR(VLOOKUP(CONCATENATE($A163,"_",AS$2),'Reference data SID'!$B:$N,13,FALSE)),"",VLOOKUP(CONCATENATE($A163,"_",AS$2),'Reference data SID'!$B:$N,13,FALSE))</f>
        <v/>
      </c>
      <c r="AT163" s="16" t="str">
        <f>IF(ISERROR(VLOOKUP(CONCATENATE($A163,"_",AT$2),'Reference data SID'!$B:$N,13,FALSE)),"",VLOOKUP(CONCATENATE($A163,"_",AT$2),'Reference data SID'!$B:$N,13,FALSE))</f>
        <v/>
      </c>
    </row>
    <row r="164" spans="1:46" x14ac:dyDescent="0.25">
      <c r="A164">
        <v>160</v>
      </c>
      <c r="B164" s="16" t="str">
        <f>IF(ISERROR(VLOOKUP(CONCATENATE($A164,"_",B$2),'Reference data SID'!$B:$N,13,FALSE)),"",VLOOKUP(CONCATENATE($A164,"_",B$2),'Reference data SID'!$B:$N,13,FALSE))</f>
        <v/>
      </c>
      <c r="C164" s="16" t="str">
        <f>IF(ISERROR(VLOOKUP(CONCATENATE($A164,"_",C$2),'Reference data SID'!$B:$N,13,FALSE)),"",VLOOKUP(CONCATENATE($A164,"_",C$2),'Reference data SID'!$B:$N,13,FALSE))</f>
        <v/>
      </c>
      <c r="D164" s="16" t="str">
        <f>IF(ISERROR(VLOOKUP(CONCATENATE($A164,"_",D$2),'Reference data SID'!$B:$N,13,FALSE)),"",VLOOKUP(CONCATENATE($A164,"_",D$2),'Reference data SID'!$B:$N,13,FALSE))</f>
        <v/>
      </c>
      <c r="E164" s="16" t="str">
        <f>IF(ISERROR(VLOOKUP(CONCATENATE($A164,"_",E$2),'Reference data SID'!$B:$N,13,FALSE)),"",VLOOKUP(CONCATENATE($A164,"_",E$2),'Reference data SID'!$B:$N,13,FALSE))</f>
        <v/>
      </c>
      <c r="F164" s="16" t="str">
        <f>IF(ISERROR(VLOOKUP(CONCATENATE($A164,"_",F$2),'Reference data SID'!$B:$N,13,FALSE)),"",VLOOKUP(CONCATENATE($A164,"_",F$2),'Reference data SID'!$B:$N,13,FALSE))</f>
        <v/>
      </c>
      <c r="G164" s="16" t="str">
        <f>IF(ISERROR(VLOOKUP(CONCATENATE($A164,"_",G$2),'Reference data SID'!$B:$N,13,FALSE)),"",VLOOKUP(CONCATENATE($A164,"_",G$2),'Reference data SID'!$B:$N,13,FALSE))</f>
        <v/>
      </c>
      <c r="H164" s="16" t="str">
        <f>IF(ISERROR(VLOOKUP(CONCATENATE($A164,"_",H$2),'Reference data SID'!$B:$N,13,FALSE)),"",VLOOKUP(CONCATENATE($A164,"_",H$2),'Reference data SID'!$B:$N,13,FALSE))</f>
        <v/>
      </c>
      <c r="I164" s="16" t="str">
        <f>IF(ISERROR(VLOOKUP(CONCATENATE($A164,"_",I$2),'Reference data SID'!$B:$N,13,FALSE)),"",VLOOKUP(CONCATENATE($A164,"_",I$2),'Reference data SID'!$B:$N,13,FALSE))</f>
        <v/>
      </c>
      <c r="J164" s="16" t="str">
        <f>IF(ISERROR(VLOOKUP(CONCATENATE($A164,"_",J$2),'Reference data SID'!$B:$N,13,FALSE)),"",VLOOKUP(CONCATENATE($A164,"_",J$2),'Reference data SID'!$B:$N,13,FALSE))</f>
        <v/>
      </c>
      <c r="K164" s="16" t="str">
        <f>IF(ISERROR(VLOOKUP(CONCATENATE($A164,"_",K$2),'Reference data SID'!$B:$N,13,FALSE)),"",VLOOKUP(CONCATENATE($A164,"_",K$2),'Reference data SID'!$B:$N,13,FALSE))</f>
        <v/>
      </c>
      <c r="L164" s="16" t="str">
        <f>IF(ISERROR(VLOOKUP(CONCATENATE($A164,"_",L$2),'Reference data SID'!$B:$N,13,FALSE)),"",VLOOKUP(CONCATENATE($A164,"_",L$2),'Reference data SID'!$B:$N,13,FALSE))</f>
        <v/>
      </c>
      <c r="M164" s="16" t="str">
        <f>IF(ISERROR(VLOOKUP(CONCATENATE($A164,"_",M$2),'Reference data SID'!$B:$N,13,FALSE)),"",VLOOKUP(CONCATENATE($A164,"_",M$2),'Reference data SID'!$B:$N,13,FALSE))</f>
        <v/>
      </c>
      <c r="N164" s="16" t="str">
        <f>IF(ISERROR(VLOOKUP(CONCATENATE($A164,"_",N$2),'Reference data SID'!$B:$N,13,FALSE)),"",VLOOKUP(CONCATENATE($A164,"_",N$2),'Reference data SID'!$B:$N,13,FALSE))</f>
        <v/>
      </c>
      <c r="O164" s="16" t="str">
        <f>IF(ISERROR(VLOOKUP(CONCATENATE($A164,"_",O$2),'Reference data SID'!$B:$N,13,FALSE)),"",VLOOKUP(CONCATENATE($A164,"_",O$2),'Reference data SID'!$B:$N,13,FALSE))</f>
        <v/>
      </c>
      <c r="P164" s="16" t="str">
        <f>IF(ISERROR(VLOOKUP(CONCATENATE($A164,"_",P$2),'Reference data SID'!$B:$N,13,FALSE)),"",VLOOKUP(CONCATENATE($A164,"_",P$2),'Reference data SID'!$B:$N,13,FALSE))</f>
        <v/>
      </c>
      <c r="Q164" s="16" t="str">
        <f>IF(ISERROR(VLOOKUP(CONCATENATE($A164,"_",Q$2),'Reference data SID'!$B:$N,13,FALSE)),"",VLOOKUP(CONCATENATE($A164,"_",Q$2),'Reference data SID'!$B:$N,13,FALSE))</f>
        <v/>
      </c>
      <c r="R164" s="16" t="str">
        <f>IF(ISERROR(VLOOKUP(CONCATENATE($A164,"_",R$2),'Reference data SID'!$B:$N,13,FALSE)),"",VLOOKUP(CONCATENATE($A164,"_",R$2),'Reference data SID'!$B:$N,13,FALSE))</f>
        <v/>
      </c>
      <c r="S164" s="16" t="str">
        <f>IF(ISERROR(VLOOKUP(CONCATENATE($A164,"_",S$2),'Reference data SID'!$B:$N,13,FALSE)),"",VLOOKUP(CONCATENATE($A164,"_",S$2),'Reference data SID'!$B:$N,13,FALSE))</f>
        <v/>
      </c>
      <c r="T164" s="16" t="str">
        <f>IF(ISERROR(VLOOKUP(CONCATENATE($A164,"_",T$2),'Reference data SID'!$B:$N,13,FALSE)),"",VLOOKUP(CONCATENATE($A164,"_",T$2),'Reference data SID'!$B:$N,13,FALSE))</f>
        <v/>
      </c>
      <c r="U164" s="16" t="str">
        <f>IF(ISERROR(VLOOKUP(CONCATENATE($A164,"_",U$2),'Reference data SID'!$B:$N,13,FALSE)),"",VLOOKUP(CONCATENATE($A164,"_",U$2),'Reference data SID'!$B:$N,13,FALSE))</f>
        <v/>
      </c>
      <c r="V164" s="16" t="str">
        <f>IF(ISERROR(VLOOKUP(CONCATENATE($A164,"_",V$2),'Reference data SID'!$B:$N,13,FALSE)),"",VLOOKUP(CONCATENATE($A164,"_",V$2),'Reference data SID'!$B:$N,13,FALSE))</f>
        <v/>
      </c>
      <c r="W164" s="16" t="str">
        <f>IF(ISERROR(VLOOKUP(CONCATENATE($A164,"_",W$2),'Reference data SID'!$B:$N,13,FALSE)),"",VLOOKUP(CONCATENATE($A164,"_",W$2),'Reference data SID'!$B:$N,13,FALSE))</f>
        <v/>
      </c>
      <c r="X164" s="16" t="str">
        <f>IF(ISERROR(VLOOKUP(CONCATENATE($A164,"_",X$2),'Reference data SID'!$B:$N,13,FALSE)),"",VLOOKUP(CONCATENATE($A164,"_",X$2),'Reference data SID'!$B:$N,13,FALSE))</f>
        <v/>
      </c>
      <c r="Y164" s="17" t="str">
        <f>IF(ISERROR(VLOOKUP(CONCATENATE($A164,"_",Y$2),'Reference data SID'!$B:$N,13,FALSE)),"",VLOOKUP(CONCATENATE($A164,"_",Y$2),'Reference data SID'!$B:$N,13,FALSE))</f>
        <v>57678-03-2</v>
      </c>
      <c r="Z164" s="16" t="str">
        <f>IF(ISERROR(VLOOKUP(CONCATENATE($A164,"_",Z$2),'Reference data SID'!$B:$N,13,FALSE)),"",VLOOKUP(CONCATENATE($A164,"_",Z$2),'Reference data SID'!$B:$N,13,FALSE))</f>
        <v/>
      </c>
      <c r="AA164" s="16" t="str">
        <f>IF(ISERROR(VLOOKUP(CONCATENATE($A164,"_",AA$2),'Reference data SID'!$B:$N,13,FALSE)),"",VLOOKUP(CONCATENATE($A164,"_",AA$2),'Reference data SID'!$B:$N,13,FALSE))</f>
        <v/>
      </c>
      <c r="AB164" s="16" t="str">
        <f>IF(ISERROR(VLOOKUP(CONCATENATE($A164,"_",AB$2),'Reference data SID'!$B:$N,13,FALSE)),"",VLOOKUP(CONCATENATE($A164,"_",AB$2),'Reference data SID'!$B:$N,13,FALSE))</f>
        <v/>
      </c>
      <c r="AC164" s="16" t="str">
        <f>IF(ISERROR(VLOOKUP(CONCATENATE($A164,"_",AC$2),'Reference data SID'!$B:$N,13,FALSE)),"",VLOOKUP(CONCATENATE($A164,"_",AC$2),'Reference data SID'!$B:$N,13,FALSE))</f>
        <v/>
      </c>
      <c r="AD164" s="16" t="str">
        <f>IF(ISERROR(VLOOKUP(CONCATENATE($A164,"_",AD$2),'Reference data SID'!$B:$N,13,FALSE)),"",VLOOKUP(CONCATENATE($A164,"_",AD$2),'Reference data SID'!$B:$N,13,FALSE))</f>
        <v/>
      </c>
      <c r="AE164" s="16" t="str">
        <f>IF(ISERROR(VLOOKUP(CONCATENATE($A164,"_",AE$2),'Reference data SID'!$B:$N,13,FALSE)),"",VLOOKUP(CONCATENATE($A164,"_",AE$2),'Reference data SID'!$B:$N,13,FALSE))</f>
        <v/>
      </c>
      <c r="AF164" s="16" t="str">
        <f>IF(ISERROR(VLOOKUP(CONCATENATE($A164,"_",AF$2),'Reference data SID'!$B:$N,13,FALSE)),"",VLOOKUP(CONCATENATE($A164,"_",AF$2),'Reference data SID'!$B:$N,13,FALSE))</f>
        <v/>
      </c>
      <c r="AG164" s="16" t="str">
        <f>IF(ISERROR(VLOOKUP(CONCATENATE($A164,"_",AG$2),'Reference data SID'!$B:$N,13,FALSE)),"",VLOOKUP(CONCATENATE($A164,"_",AG$2),'Reference data SID'!$B:$N,13,FALSE))</f>
        <v/>
      </c>
      <c r="AH164" s="16" t="str">
        <f>IF(ISERROR(VLOOKUP(CONCATENATE($A164,"_",AH$2),'Reference data SID'!$B:$N,13,FALSE)),"",VLOOKUP(CONCATENATE($A164,"_",AH$2),'Reference data SID'!$B:$N,13,FALSE))</f>
        <v/>
      </c>
      <c r="AI164" s="16" t="str">
        <f>IF(ISERROR(VLOOKUP(CONCATENATE($A164,"_",AI$2),'Reference data SID'!$B:$N,13,FALSE)),"",VLOOKUP(CONCATENATE($A164,"_",AI$2),'Reference data SID'!$B:$N,13,FALSE))</f>
        <v/>
      </c>
      <c r="AJ164" s="16" t="str">
        <f>IF(ISERROR(VLOOKUP(CONCATENATE($A164,"_",AJ$2),'Reference data SID'!$B:$N,13,FALSE)),"",VLOOKUP(CONCATENATE($A164,"_",AJ$2),'Reference data SID'!$B:$N,13,FALSE))</f>
        <v/>
      </c>
      <c r="AK164" s="16" t="str">
        <f>IF(ISERROR(VLOOKUP(CONCATENATE($A164,"_",AK$2),'Reference data SID'!$B:$N,13,FALSE)),"",VLOOKUP(CONCATENATE($A164,"_",AK$2),'Reference data SID'!$B:$N,13,FALSE))</f>
        <v/>
      </c>
      <c r="AL164" s="16" t="str">
        <f>IF(ISERROR(VLOOKUP(CONCATENATE($A164,"_",AL$2),'Reference data SID'!$B:$N,13,FALSE)),"",VLOOKUP(CONCATENATE($A164,"_",AL$2),'Reference data SID'!$B:$N,13,FALSE))</f>
        <v/>
      </c>
      <c r="AM164" s="16" t="str">
        <f>IF(ISERROR(VLOOKUP(CONCATENATE($A164,"_",AM$2),'Reference data SID'!$B:$N,13,FALSE)),"",VLOOKUP(CONCATENATE($A164,"_",AM$2),'Reference data SID'!$B:$N,13,FALSE))</f>
        <v/>
      </c>
      <c r="AN164" s="16" t="str">
        <f>IF(ISERROR(VLOOKUP(CONCATENATE($A164,"_",AN$2),'Reference data SID'!$B:$N,13,FALSE)),"",VLOOKUP(CONCATENATE($A164,"_",AN$2),'Reference data SID'!$B:$N,13,FALSE))</f>
        <v/>
      </c>
      <c r="AO164" s="16" t="str">
        <f>IF(ISERROR(VLOOKUP(CONCATENATE($A164,"_",AO$2),'Reference data SID'!$B:$N,13,FALSE)),"",VLOOKUP(CONCATENATE($A164,"_",AO$2),'Reference data SID'!$B:$N,13,FALSE))</f>
        <v/>
      </c>
      <c r="AP164" s="16" t="str">
        <f>IF(ISERROR(VLOOKUP(CONCATENATE($A164,"_",AP$2),'Reference data SID'!$B:$N,13,FALSE)),"",VLOOKUP(CONCATENATE($A164,"_",AP$2),'Reference data SID'!$B:$N,13,FALSE))</f>
        <v/>
      </c>
      <c r="AQ164" s="16" t="str">
        <f>IF(ISERROR(VLOOKUP(CONCATENATE($A164,"_",AQ$2),'Reference data SID'!$B:$N,13,FALSE)),"",VLOOKUP(CONCATENATE($A164,"_",AQ$2),'Reference data SID'!$B:$N,13,FALSE))</f>
        <v/>
      </c>
      <c r="AR164" s="16" t="str">
        <f>IF(ISERROR(VLOOKUP(CONCATENATE($A164,"_",AR$2),'Reference data SID'!$B:$N,13,FALSE)),"",VLOOKUP(CONCATENATE($A164,"_",AR$2),'Reference data SID'!$B:$N,13,FALSE))</f>
        <v/>
      </c>
      <c r="AS164" s="16" t="str">
        <f>IF(ISERROR(VLOOKUP(CONCATENATE($A164,"_",AS$2),'Reference data SID'!$B:$N,13,FALSE)),"",VLOOKUP(CONCATENATE($A164,"_",AS$2),'Reference data SID'!$B:$N,13,FALSE))</f>
        <v/>
      </c>
      <c r="AT164" s="16" t="str">
        <f>IF(ISERROR(VLOOKUP(CONCATENATE($A164,"_",AT$2),'Reference data SID'!$B:$N,13,FALSE)),"",VLOOKUP(CONCATENATE($A164,"_",AT$2),'Reference data SID'!$B:$N,13,FALSE))</f>
        <v/>
      </c>
    </row>
    <row r="165" spans="1:46" x14ac:dyDescent="0.25">
      <c r="A165">
        <v>161</v>
      </c>
      <c r="B165" s="16" t="str">
        <f>IF(ISERROR(VLOOKUP(CONCATENATE($A165,"_",B$2),'Reference data SID'!$B:$N,13,FALSE)),"",VLOOKUP(CONCATENATE($A165,"_",B$2),'Reference data SID'!$B:$N,13,FALSE))</f>
        <v/>
      </c>
      <c r="C165" s="16" t="str">
        <f>IF(ISERROR(VLOOKUP(CONCATENATE($A165,"_",C$2),'Reference data SID'!$B:$N,13,FALSE)),"",VLOOKUP(CONCATENATE($A165,"_",C$2),'Reference data SID'!$B:$N,13,FALSE))</f>
        <v/>
      </c>
      <c r="D165" s="16" t="str">
        <f>IF(ISERROR(VLOOKUP(CONCATENATE($A165,"_",D$2),'Reference data SID'!$B:$N,13,FALSE)),"",VLOOKUP(CONCATENATE($A165,"_",D$2),'Reference data SID'!$B:$N,13,FALSE))</f>
        <v/>
      </c>
      <c r="E165" s="16" t="str">
        <f>IF(ISERROR(VLOOKUP(CONCATENATE($A165,"_",E$2),'Reference data SID'!$B:$N,13,FALSE)),"",VLOOKUP(CONCATENATE($A165,"_",E$2),'Reference data SID'!$B:$N,13,FALSE))</f>
        <v/>
      </c>
      <c r="F165" s="16" t="str">
        <f>IF(ISERROR(VLOOKUP(CONCATENATE($A165,"_",F$2),'Reference data SID'!$B:$N,13,FALSE)),"",VLOOKUP(CONCATENATE($A165,"_",F$2),'Reference data SID'!$B:$N,13,FALSE))</f>
        <v/>
      </c>
      <c r="G165" s="16" t="str">
        <f>IF(ISERROR(VLOOKUP(CONCATENATE($A165,"_",G$2),'Reference data SID'!$B:$N,13,FALSE)),"",VLOOKUP(CONCATENATE($A165,"_",G$2),'Reference data SID'!$B:$N,13,FALSE))</f>
        <v/>
      </c>
      <c r="H165" s="16" t="str">
        <f>IF(ISERROR(VLOOKUP(CONCATENATE($A165,"_",H$2),'Reference data SID'!$B:$N,13,FALSE)),"",VLOOKUP(CONCATENATE($A165,"_",H$2),'Reference data SID'!$B:$N,13,FALSE))</f>
        <v/>
      </c>
      <c r="I165" s="16" t="str">
        <f>IF(ISERROR(VLOOKUP(CONCATENATE($A165,"_",I$2),'Reference data SID'!$B:$N,13,FALSE)),"",VLOOKUP(CONCATENATE($A165,"_",I$2),'Reference data SID'!$B:$N,13,FALSE))</f>
        <v/>
      </c>
      <c r="J165" s="16" t="str">
        <f>IF(ISERROR(VLOOKUP(CONCATENATE($A165,"_",J$2),'Reference data SID'!$B:$N,13,FALSE)),"",VLOOKUP(CONCATENATE($A165,"_",J$2),'Reference data SID'!$B:$N,13,FALSE))</f>
        <v/>
      </c>
      <c r="K165" s="16" t="str">
        <f>IF(ISERROR(VLOOKUP(CONCATENATE($A165,"_",K$2),'Reference data SID'!$B:$N,13,FALSE)),"",VLOOKUP(CONCATENATE($A165,"_",K$2),'Reference data SID'!$B:$N,13,FALSE))</f>
        <v/>
      </c>
      <c r="L165" s="16" t="str">
        <f>IF(ISERROR(VLOOKUP(CONCATENATE($A165,"_",L$2),'Reference data SID'!$B:$N,13,FALSE)),"",VLOOKUP(CONCATENATE($A165,"_",L$2),'Reference data SID'!$B:$N,13,FALSE))</f>
        <v/>
      </c>
      <c r="M165" s="16" t="str">
        <f>IF(ISERROR(VLOOKUP(CONCATENATE($A165,"_",M$2),'Reference data SID'!$B:$N,13,FALSE)),"",VLOOKUP(CONCATENATE($A165,"_",M$2),'Reference data SID'!$B:$N,13,FALSE))</f>
        <v/>
      </c>
      <c r="N165" s="16" t="str">
        <f>IF(ISERROR(VLOOKUP(CONCATENATE($A165,"_",N$2),'Reference data SID'!$B:$N,13,FALSE)),"",VLOOKUP(CONCATENATE($A165,"_",N$2),'Reference data SID'!$B:$N,13,FALSE))</f>
        <v/>
      </c>
      <c r="O165" s="16" t="str">
        <f>IF(ISERROR(VLOOKUP(CONCATENATE($A165,"_",O$2),'Reference data SID'!$B:$N,13,FALSE)),"",VLOOKUP(CONCATENATE($A165,"_",O$2),'Reference data SID'!$B:$N,13,FALSE))</f>
        <v/>
      </c>
      <c r="P165" s="16" t="str">
        <f>IF(ISERROR(VLOOKUP(CONCATENATE($A165,"_",P$2),'Reference data SID'!$B:$N,13,FALSE)),"",VLOOKUP(CONCATENATE($A165,"_",P$2),'Reference data SID'!$B:$N,13,FALSE))</f>
        <v/>
      </c>
      <c r="Q165" s="16" t="str">
        <f>IF(ISERROR(VLOOKUP(CONCATENATE($A165,"_",Q$2),'Reference data SID'!$B:$N,13,FALSE)),"",VLOOKUP(CONCATENATE($A165,"_",Q$2),'Reference data SID'!$B:$N,13,FALSE))</f>
        <v/>
      </c>
      <c r="R165" s="16" t="str">
        <f>IF(ISERROR(VLOOKUP(CONCATENATE($A165,"_",R$2),'Reference data SID'!$B:$N,13,FALSE)),"",VLOOKUP(CONCATENATE($A165,"_",R$2),'Reference data SID'!$B:$N,13,FALSE))</f>
        <v/>
      </c>
      <c r="S165" s="16" t="str">
        <f>IF(ISERROR(VLOOKUP(CONCATENATE($A165,"_",S$2),'Reference data SID'!$B:$N,13,FALSE)),"",VLOOKUP(CONCATENATE($A165,"_",S$2),'Reference data SID'!$B:$N,13,FALSE))</f>
        <v/>
      </c>
      <c r="T165" s="16" t="str">
        <f>IF(ISERROR(VLOOKUP(CONCATENATE($A165,"_",T$2),'Reference data SID'!$B:$N,13,FALSE)),"",VLOOKUP(CONCATENATE($A165,"_",T$2),'Reference data SID'!$B:$N,13,FALSE))</f>
        <v/>
      </c>
      <c r="U165" s="16" t="str">
        <f>IF(ISERROR(VLOOKUP(CONCATENATE($A165,"_",U$2),'Reference data SID'!$B:$N,13,FALSE)),"",VLOOKUP(CONCATENATE($A165,"_",U$2),'Reference data SID'!$B:$N,13,FALSE))</f>
        <v/>
      </c>
      <c r="V165" s="16" t="str">
        <f>IF(ISERROR(VLOOKUP(CONCATENATE($A165,"_",V$2),'Reference data SID'!$B:$N,13,FALSE)),"",VLOOKUP(CONCATENATE($A165,"_",V$2),'Reference data SID'!$B:$N,13,FALSE))</f>
        <v/>
      </c>
      <c r="W165" s="16" t="str">
        <f>IF(ISERROR(VLOOKUP(CONCATENATE($A165,"_",W$2),'Reference data SID'!$B:$N,13,FALSE)),"",VLOOKUP(CONCATENATE($A165,"_",W$2),'Reference data SID'!$B:$N,13,FALSE))</f>
        <v/>
      </c>
      <c r="X165" s="16" t="str">
        <f>IF(ISERROR(VLOOKUP(CONCATENATE($A165,"_",X$2),'Reference data SID'!$B:$N,13,FALSE)),"",VLOOKUP(CONCATENATE($A165,"_",X$2),'Reference data SID'!$B:$N,13,FALSE))</f>
        <v/>
      </c>
      <c r="Y165" s="17" t="str">
        <f>IF(ISERROR(VLOOKUP(CONCATENATE($A165,"_",Y$2),'Reference data SID'!$B:$N,13,FALSE)),"",VLOOKUP(CONCATENATE($A165,"_",Y$2),'Reference data SID'!$B:$N,13,FALSE))</f>
        <v>610800-34-5</v>
      </c>
      <c r="Z165" s="16" t="str">
        <f>IF(ISERROR(VLOOKUP(CONCATENATE($A165,"_",Z$2),'Reference data SID'!$B:$N,13,FALSE)),"",VLOOKUP(CONCATENATE($A165,"_",Z$2),'Reference data SID'!$B:$N,13,FALSE))</f>
        <v/>
      </c>
      <c r="AA165" s="16" t="str">
        <f>IF(ISERROR(VLOOKUP(CONCATENATE($A165,"_",AA$2),'Reference data SID'!$B:$N,13,FALSE)),"",VLOOKUP(CONCATENATE($A165,"_",AA$2),'Reference data SID'!$B:$N,13,FALSE))</f>
        <v/>
      </c>
      <c r="AB165" s="16" t="str">
        <f>IF(ISERROR(VLOOKUP(CONCATENATE($A165,"_",AB$2),'Reference data SID'!$B:$N,13,FALSE)),"",VLOOKUP(CONCATENATE($A165,"_",AB$2),'Reference data SID'!$B:$N,13,FALSE))</f>
        <v/>
      </c>
      <c r="AC165" s="16" t="str">
        <f>IF(ISERROR(VLOOKUP(CONCATENATE($A165,"_",AC$2),'Reference data SID'!$B:$N,13,FALSE)),"",VLOOKUP(CONCATENATE($A165,"_",AC$2),'Reference data SID'!$B:$N,13,FALSE))</f>
        <v/>
      </c>
      <c r="AD165" s="16" t="str">
        <f>IF(ISERROR(VLOOKUP(CONCATENATE($A165,"_",AD$2),'Reference data SID'!$B:$N,13,FALSE)),"",VLOOKUP(CONCATENATE($A165,"_",AD$2),'Reference data SID'!$B:$N,13,FALSE))</f>
        <v/>
      </c>
      <c r="AE165" s="16" t="str">
        <f>IF(ISERROR(VLOOKUP(CONCATENATE($A165,"_",AE$2),'Reference data SID'!$B:$N,13,FALSE)),"",VLOOKUP(CONCATENATE($A165,"_",AE$2),'Reference data SID'!$B:$N,13,FALSE))</f>
        <v/>
      </c>
      <c r="AF165" s="16" t="str">
        <f>IF(ISERROR(VLOOKUP(CONCATENATE($A165,"_",AF$2),'Reference data SID'!$B:$N,13,FALSE)),"",VLOOKUP(CONCATENATE($A165,"_",AF$2),'Reference data SID'!$B:$N,13,FALSE))</f>
        <v/>
      </c>
      <c r="AG165" s="16" t="str">
        <f>IF(ISERROR(VLOOKUP(CONCATENATE($A165,"_",AG$2),'Reference data SID'!$B:$N,13,FALSE)),"",VLOOKUP(CONCATENATE($A165,"_",AG$2),'Reference data SID'!$B:$N,13,FALSE))</f>
        <v/>
      </c>
      <c r="AH165" s="16" t="str">
        <f>IF(ISERROR(VLOOKUP(CONCATENATE($A165,"_",AH$2),'Reference data SID'!$B:$N,13,FALSE)),"",VLOOKUP(CONCATENATE($A165,"_",AH$2),'Reference data SID'!$B:$N,13,FALSE))</f>
        <v/>
      </c>
      <c r="AI165" s="16" t="str">
        <f>IF(ISERROR(VLOOKUP(CONCATENATE($A165,"_",AI$2),'Reference data SID'!$B:$N,13,FALSE)),"",VLOOKUP(CONCATENATE($A165,"_",AI$2),'Reference data SID'!$B:$N,13,FALSE))</f>
        <v/>
      </c>
      <c r="AJ165" s="16" t="str">
        <f>IF(ISERROR(VLOOKUP(CONCATENATE($A165,"_",AJ$2),'Reference data SID'!$B:$N,13,FALSE)),"",VLOOKUP(CONCATENATE($A165,"_",AJ$2),'Reference data SID'!$B:$N,13,FALSE))</f>
        <v/>
      </c>
      <c r="AK165" s="16" t="str">
        <f>IF(ISERROR(VLOOKUP(CONCATENATE($A165,"_",AK$2),'Reference data SID'!$B:$N,13,FALSE)),"",VLOOKUP(CONCATENATE($A165,"_",AK$2),'Reference data SID'!$B:$N,13,FALSE))</f>
        <v/>
      </c>
      <c r="AL165" s="16" t="str">
        <f>IF(ISERROR(VLOOKUP(CONCATENATE($A165,"_",AL$2),'Reference data SID'!$B:$N,13,FALSE)),"",VLOOKUP(CONCATENATE($A165,"_",AL$2),'Reference data SID'!$B:$N,13,FALSE))</f>
        <v/>
      </c>
      <c r="AM165" s="16" t="str">
        <f>IF(ISERROR(VLOOKUP(CONCATENATE($A165,"_",AM$2),'Reference data SID'!$B:$N,13,FALSE)),"",VLOOKUP(CONCATENATE($A165,"_",AM$2),'Reference data SID'!$B:$N,13,FALSE))</f>
        <v/>
      </c>
      <c r="AN165" s="16" t="str">
        <f>IF(ISERROR(VLOOKUP(CONCATENATE($A165,"_",AN$2),'Reference data SID'!$B:$N,13,FALSE)),"",VLOOKUP(CONCATENATE($A165,"_",AN$2),'Reference data SID'!$B:$N,13,FALSE))</f>
        <v/>
      </c>
      <c r="AO165" s="16" t="str">
        <f>IF(ISERROR(VLOOKUP(CONCATENATE($A165,"_",AO$2),'Reference data SID'!$B:$N,13,FALSE)),"",VLOOKUP(CONCATENATE($A165,"_",AO$2),'Reference data SID'!$B:$N,13,FALSE))</f>
        <v/>
      </c>
      <c r="AP165" s="16" t="str">
        <f>IF(ISERROR(VLOOKUP(CONCATENATE($A165,"_",AP$2),'Reference data SID'!$B:$N,13,FALSE)),"",VLOOKUP(CONCATENATE($A165,"_",AP$2),'Reference data SID'!$B:$N,13,FALSE))</f>
        <v/>
      </c>
      <c r="AQ165" s="16" t="str">
        <f>IF(ISERROR(VLOOKUP(CONCATENATE($A165,"_",AQ$2),'Reference data SID'!$B:$N,13,FALSE)),"",VLOOKUP(CONCATENATE($A165,"_",AQ$2),'Reference data SID'!$B:$N,13,FALSE))</f>
        <v/>
      </c>
      <c r="AR165" s="16" t="str">
        <f>IF(ISERROR(VLOOKUP(CONCATENATE($A165,"_",AR$2),'Reference data SID'!$B:$N,13,FALSE)),"",VLOOKUP(CONCATENATE($A165,"_",AR$2),'Reference data SID'!$B:$N,13,FALSE))</f>
        <v/>
      </c>
      <c r="AS165" s="16" t="str">
        <f>IF(ISERROR(VLOOKUP(CONCATENATE($A165,"_",AS$2),'Reference data SID'!$B:$N,13,FALSE)),"",VLOOKUP(CONCATENATE($A165,"_",AS$2),'Reference data SID'!$B:$N,13,FALSE))</f>
        <v/>
      </c>
      <c r="AT165" s="16" t="str">
        <f>IF(ISERROR(VLOOKUP(CONCATENATE($A165,"_",AT$2),'Reference data SID'!$B:$N,13,FALSE)),"",VLOOKUP(CONCATENATE($A165,"_",AT$2),'Reference data SID'!$B:$N,13,FALSE))</f>
        <v/>
      </c>
    </row>
    <row r="166" spans="1:46" x14ac:dyDescent="0.25">
      <c r="A166">
        <v>162</v>
      </c>
      <c r="B166" s="16" t="str">
        <f>IF(ISERROR(VLOOKUP(CONCATENATE($A166,"_",B$2),'Reference data SID'!$B:$N,13,FALSE)),"",VLOOKUP(CONCATENATE($A166,"_",B$2),'Reference data SID'!$B:$N,13,FALSE))</f>
        <v/>
      </c>
      <c r="C166" s="16" t="str">
        <f>IF(ISERROR(VLOOKUP(CONCATENATE($A166,"_",C$2),'Reference data SID'!$B:$N,13,FALSE)),"",VLOOKUP(CONCATENATE($A166,"_",C$2),'Reference data SID'!$B:$N,13,FALSE))</f>
        <v/>
      </c>
      <c r="D166" s="16" t="str">
        <f>IF(ISERROR(VLOOKUP(CONCATENATE($A166,"_",D$2),'Reference data SID'!$B:$N,13,FALSE)),"",VLOOKUP(CONCATENATE($A166,"_",D$2),'Reference data SID'!$B:$N,13,FALSE))</f>
        <v/>
      </c>
      <c r="E166" s="16" t="str">
        <f>IF(ISERROR(VLOOKUP(CONCATENATE($A166,"_",E$2),'Reference data SID'!$B:$N,13,FALSE)),"",VLOOKUP(CONCATENATE($A166,"_",E$2),'Reference data SID'!$B:$N,13,FALSE))</f>
        <v/>
      </c>
      <c r="F166" s="16" t="str">
        <f>IF(ISERROR(VLOOKUP(CONCATENATE($A166,"_",F$2),'Reference data SID'!$B:$N,13,FALSE)),"",VLOOKUP(CONCATENATE($A166,"_",F$2),'Reference data SID'!$B:$N,13,FALSE))</f>
        <v/>
      </c>
      <c r="G166" s="16" t="str">
        <f>IF(ISERROR(VLOOKUP(CONCATENATE($A166,"_",G$2),'Reference data SID'!$B:$N,13,FALSE)),"",VLOOKUP(CONCATENATE($A166,"_",G$2),'Reference data SID'!$B:$N,13,FALSE))</f>
        <v/>
      </c>
      <c r="H166" s="16" t="str">
        <f>IF(ISERROR(VLOOKUP(CONCATENATE($A166,"_",H$2),'Reference data SID'!$B:$N,13,FALSE)),"",VLOOKUP(CONCATENATE($A166,"_",H$2),'Reference data SID'!$B:$N,13,FALSE))</f>
        <v/>
      </c>
      <c r="I166" s="16" t="str">
        <f>IF(ISERROR(VLOOKUP(CONCATENATE($A166,"_",I$2),'Reference data SID'!$B:$N,13,FALSE)),"",VLOOKUP(CONCATENATE($A166,"_",I$2),'Reference data SID'!$B:$N,13,FALSE))</f>
        <v/>
      </c>
      <c r="J166" s="16" t="str">
        <f>IF(ISERROR(VLOOKUP(CONCATENATE($A166,"_",J$2),'Reference data SID'!$B:$N,13,FALSE)),"",VLOOKUP(CONCATENATE($A166,"_",J$2),'Reference data SID'!$B:$N,13,FALSE))</f>
        <v/>
      </c>
      <c r="K166" s="16" t="str">
        <f>IF(ISERROR(VLOOKUP(CONCATENATE($A166,"_",K$2),'Reference data SID'!$B:$N,13,FALSE)),"",VLOOKUP(CONCATENATE($A166,"_",K$2),'Reference data SID'!$B:$N,13,FALSE))</f>
        <v/>
      </c>
      <c r="L166" s="16" t="str">
        <f>IF(ISERROR(VLOOKUP(CONCATENATE($A166,"_",L$2),'Reference data SID'!$B:$N,13,FALSE)),"",VLOOKUP(CONCATENATE($A166,"_",L$2),'Reference data SID'!$B:$N,13,FALSE))</f>
        <v/>
      </c>
      <c r="M166" s="16" t="str">
        <f>IF(ISERROR(VLOOKUP(CONCATENATE($A166,"_",M$2),'Reference data SID'!$B:$N,13,FALSE)),"",VLOOKUP(CONCATENATE($A166,"_",M$2),'Reference data SID'!$B:$N,13,FALSE))</f>
        <v/>
      </c>
      <c r="N166" s="16" t="str">
        <f>IF(ISERROR(VLOOKUP(CONCATENATE($A166,"_",N$2),'Reference data SID'!$B:$N,13,FALSE)),"",VLOOKUP(CONCATENATE($A166,"_",N$2),'Reference data SID'!$B:$N,13,FALSE))</f>
        <v/>
      </c>
      <c r="O166" s="16" t="str">
        <f>IF(ISERROR(VLOOKUP(CONCATENATE($A166,"_",O$2),'Reference data SID'!$B:$N,13,FALSE)),"",VLOOKUP(CONCATENATE($A166,"_",O$2),'Reference data SID'!$B:$N,13,FALSE))</f>
        <v/>
      </c>
      <c r="P166" s="16" t="str">
        <f>IF(ISERROR(VLOOKUP(CONCATENATE($A166,"_",P$2),'Reference data SID'!$B:$N,13,FALSE)),"",VLOOKUP(CONCATENATE($A166,"_",P$2),'Reference data SID'!$B:$N,13,FALSE))</f>
        <v/>
      </c>
      <c r="Q166" s="16" t="str">
        <f>IF(ISERROR(VLOOKUP(CONCATENATE($A166,"_",Q$2),'Reference data SID'!$B:$N,13,FALSE)),"",VLOOKUP(CONCATENATE($A166,"_",Q$2),'Reference data SID'!$B:$N,13,FALSE))</f>
        <v/>
      </c>
      <c r="R166" s="16" t="str">
        <f>IF(ISERROR(VLOOKUP(CONCATENATE($A166,"_",R$2),'Reference data SID'!$B:$N,13,FALSE)),"",VLOOKUP(CONCATENATE($A166,"_",R$2),'Reference data SID'!$B:$N,13,FALSE))</f>
        <v/>
      </c>
      <c r="S166" s="16" t="str">
        <f>IF(ISERROR(VLOOKUP(CONCATENATE($A166,"_",S$2),'Reference data SID'!$B:$N,13,FALSE)),"",VLOOKUP(CONCATENATE($A166,"_",S$2),'Reference data SID'!$B:$N,13,FALSE))</f>
        <v/>
      </c>
      <c r="T166" s="16" t="str">
        <f>IF(ISERROR(VLOOKUP(CONCATENATE($A166,"_",T$2),'Reference data SID'!$B:$N,13,FALSE)),"",VLOOKUP(CONCATENATE($A166,"_",T$2),'Reference data SID'!$B:$N,13,FALSE))</f>
        <v/>
      </c>
      <c r="U166" s="16" t="str">
        <f>IF(ISERROR(VLOOKUP(CONCATENATE($A166,"_",U$2),'Reference data SID'!$B:$N,13,FALSE)),"",VLOOKUP(CONCATENATE($A166,"_",U$2),'Reference data SID'!$B:$N,13,FALSE))</f>
        <v/>
      </c>
      <c r="V166" s="16" t="str">
        <f>IF(ISERROR(VLOOKUP(CONCATENATE($A166,"_",V$2),'Reference data SID'!$B:$N,13,FALSE)),"",VLOOKUP(CONCATENATE($A166,"_",V$2),'Reference data SID'!$B:$N,13,FALSE))</f>
        <v/>
      </c>
      <c r="W166" s="16" t="str">
        <f>IF(ISERROR(VLOOKUP(CONCATENATE($A166,"_",W$2),'Reference data SID'!$B:$N,13,FALSE)),"",VLOOKUP(CONCATENATE($A166,"_",W$2),'Reference data SID'!$B:$N,13,FALSE))</f>
        <v/>
      </c>
      <c r="X166" s="16" t="str">
        <f>IF(ISERROR(VLOOKUP(CONCATENATE($A166,"_",X$2),'Reference data SID'!$B:$N,13,FALSE)),"",VLOOKUP(CONCATENATE($A166,"_",X$2),'Reference data SID'!$B:$N,13,FALSE))</f>
        <v/>
      </c>
      <c r="Y166" s="17" t="str">
        <f>IF(ISERROR(VLOOKUP(CONCATENATE($A166,"_",Y$2),'Reference data SID'!$B:$N,13,FALSE)),"",VLOOKUP(CONCATENATE($A166,"_",Y$2),'Reference data SID'!$B:$N,13,FALSE))</f>
        <v>61436-04-2</v>
      </c>
      <c r="Z166" s="16" t="str">
        <f>IF(ISERROR(VLOOKUP(CONCATENATE($A166,"_",Z$2),'Reference data SID'!$B:$N,13,FALSE)),"",VLOOKUP(CONCATENATE($A166,"_",Z$2),'Reference data SID'!$B:$N,13,FALSE))</f>
        <v/>
      </c>
      <c r="AA166" s="16" t="str">
        <f>IF(ISERROR(VLOOKUP(CONCATENATE($A166,"_",AA$2),'Reference data SID'!$B:$N,13,FALSE)),"",VLOOKUP(CONCATENATE($A166,"_",AA$2),'Reference data SID'!$B:$N,13,FALSE))</f>
        <v/>
      </c>
      <c r="AB166" s="16" t="str">
        <f>IF(ISERROR(VLOOKUP(CONCATENATE($A166,"_",AB$2),'Reference data SID'!$B:$N,13,FALSE)),"",VLOOKUP(CONCATENATE($A166,"_",AB$2),'Reference data SID'!$B:$N,13,FALSE))</f>
        <v/>
      </c>
      <c r="AC166" s="16" t="str">
        <f>IF(ISERROR(VLOOKUP(CONCATENATE($A166,"_",AC$2),'Reference data SID'!$B:$N,13,FALSE)),"",VLOOKUP(CONCATENATE($A166,"_",AC$2),'Reference data SID'!$B:$N,13,FALSE))</f>
        <v/>
      </c>
      <c r="AD166" s="16" t="str">
        <f>IF(ISERROR(VLOOKUP(CONCATENATE($A166,"_",AD$2),'Reference data SID'!$B:$N,13,FALSE)),"",VLOOKUP(CONCATENATE($A166,"_",AD$2),'Reference data SID'!$B:$N,13,FALSE))</f>
        <v/>
      </c>
      <c r="AE166" s="16" t="str">
        <f>IF(ISERROR(VLOOKUP(CONCATENATE($A166,"_",AE$2),'Reference data SID'!$B:$N,13,FALSE)),"",VLOOKUP(CONCATENATE($A166,"_",AE$2),'Reference data SID'!$B:$N,13,FALSE))</f>
        <v/>
      </c>
      <c r="AF166" s="16" t="str">
        <f>IF(ISERROR(VLOOKUP(CONCATENATE($A166,"_",AF$2),'Reference data SID'!$B:$N,13,FALSE)),"",VLOOKUP(CONCATENATE($A166,"_",AF$2),'Reference data SID'!$B:$N,13,FALSE))</f>
        <v/>
      </c>
      <c r="AG166" s="16" t="str">
        <f>IF(ISERROR(VLOOKUP(CONCATENATE($A166,"_",AG$2),'Reference data SID'!$B:$N,13,FALSE)),"",VLOOKUP(CONCATENATE($A166,"_",AG$2),'Reference data SID'!$B:$N,13,FALSE))</f>
        <v/>
      </c>
      <c r="AH166" s="16" t="str">
        <f>IF(ISERROR(VLOOKUP(CONCATENATE($A166,"_",AH$2),'Reference data SID'!$B:$N,13,FALSE)),"",VLOOKUP(CONCATENATE($A166,"_",AH$2),'Reference data SID'!$B:$N,13,FALSE))</f>
        <v/>
      </c>
      <c r="AI166" s="16" t="str">
        <f>IF(ISERROR(VLOOKUP(CONCATENATE($A166,"_",AI$2),'Reference data SID'!$B:$N,13,FALSE)),"",VLOOKUP(CONCATENATE($A166,"_",AI$2),'Reference data SID'!$B:$N,13,FALSE))</f>
        <v/>
      </c>
      <c r="AJ166" s="16" t="str">
        <f>IF(ISERROR(VLOOKUP(CONCATENATE($A166,"_",AJ$2),'Reference data SID'!$B:$N,13,FALSE)),"",VLOOKUP(CONCATENATE($A166,"_",AJ$2),'Reference data SID'!$B:$N,13,FALSE))</f>
        <v/>
      </c>
      <c r="AK166" s="16" t="str">
        <f>IF(ISERROR(VLOOKUP(CONCATENATE($A166,"_",AK$2),'Reference data SID'!$B:$N,13,FALSE)),"",VLOOKUP(CONCATENATE($A166,"_",AK$2),'Reference data SID'!$B:$N,13,FALSE))</f>
        <v/>
      </c>
      <c r="AL166" s="16" t="str">
        <f>IF(ISERROR(VLOOKUP(CONCATENATE($A166,"_",AL$2),'Reference data SID'!$B:$N,13,FALSE)),"",VLOOKUP(CONCATENATE($A166,"_",AL$2),'Reference data SID'!$B:$N,13,FALSE))</f>
        <v/>
      </c>
      <c r="AM166" s="16" t="str">
        <f>IF(ISERROR(VLOOKUP(CONCATENATE($A166,"_",AM$2),'Reference data SID'!$B:$N,13,FALSE)),"",VLOOKUP(CONCATENATE($A166,"_",AM$2),'Reference data SID'!$B:$N,13,FALSE))</f>
        <v/>
      </c>
      <c r="AN166" s="16" t="str">
        <f>IF(ISERROR(VLOOKUP(CONCATENATE($A166,"_",AN$2),'Reference data SID'!$B:$N,13,FALSE)),"",VLOOKUP(CONCATENATE($A166,"_",AN$2),'Reference data SID'!$B:$N,13,FALSE))</f>
        <v/>
      </c>
      <c r="AO166" s="16" t="str">
        <f>IF(ISERROR(VLOOKUP(CONCATENATE($A166,"_",AO$2),'Reference data SID'!$B:$N,13,FALSE)),"",VLOOKUP(CONCATENATE($A166,"_",AO$2),'Reference data SID'!$B:$N,13,FALSE))</f>
        <v/>
      </c>
      <c r="AP166" s="16" t="str">
        <f>IF(ISERROR(VLOOKUP(CONCATENATE($A166,"_",AP$2),'Reference data SID'!$B:$N,13,FALSE)),"",VLOOKUP(CONCATENATE($A166,"_",AP$2),'Reference data SID'!$B:$N,13,FALSE))</f>
        <v/>
      </c>
      <c r="AQ166" s="16" t="str">
        <f>IF(ISERROR(VLOOKUP(CONCATENATE($A166,"_",AQ$2),'Reference data SID'!$B:$N,13,FALSE)),"",VLOOKUP(CONCATENATE($A166,"_",AQ$2),'Reference data SID'!$B:$N,13,FALSE))</f>
        <v/>
      </c>
      <c r="AR166" s="16" t="str">
        <f>IF(ISERROR(VLOOKUP(CONCATENATE($A166,"_",AR$2),'Reference data SID'!$B:$N,13,FALSE)),"",VLOOKUP(CONCATENATE($A166,"_",AR$2),'Reference data SID'!$B:$N,13,FALSE))</f>
        <v/>
      </c>
      <c r="AS166" s="16" t="str">
        <f>IF(ISERROR(VLOOKUP(CONCATENATE($A166,"_",AS$2),'Reference data SID'!$B:$N,13,FALSE)),"",VLOOKUP(CONCATENATE($A166,"_",AS$2),'Reference data SID'!$B:$N,13,FALSE))</f>
        <v/>
      </c>
      <c r="AT166" s="16" t="str">
        <f>IF(ISERROR(VLOOKUP(CONCATENATE($A166,"_",AT$2),'Reference data SID'!$B:$N,13,FALSE)),"",VLOOKUP(CONCATENATE($A166,"_",AT$2),'Reference data SID'!$B:$N,13,FALSE))</f>
        <v/>
      </c>
    </row>
    <row r="167" spans="1:46" x14ac:dyDescent="0.25">
      <c r="A167">
        <v>163</v>
      </c>
      <c r="B167" s="16" t="str">
        <f>IF(ISERROR(VLOOKUP(CONCATENATE($A167,"_",B$2),'Reference data SID'!$B:$N,13,FALSE)),"",VLOOKUP(CONCATENATE($A167,"_",B$2),'Reference data SID'!$B:$N,13,FALSE))</f>
        <v/>
      </c>
      <c r="C167" s="16" t="str">
        <f>IF(ISERROR(VLOOKUP(CONCATENATE($A167,"_",C$2),'Reference data SID'!$B:$N,13,FALSE)),"",VLOOKUP(CONCATENATE($A167,"_",C$2),'Reference data SID'!$B:$N,13,FALSE))</f>
        <v/>
      </c>
      <c r="D167" s="16" t="str">
        <f>IF(ISERROR(VLOOKUP(CONCATENATE($A167,"_",D$2),'Reference data SID'!$B:$N,13,FALSE)),"",VLOOKUP(CONCATENATE($A167,"_",D$2),'Reference data SID'!$B:$N,13,FALSE))</f>
        <v/>
      </c>
      <c r="E167" s="16" t="str">
        <f>IF(ISERROR(VLOOKUP(CONCATENATE($A167,"_",E$2),'Reference data SID'!$B:$N,13,FALSE)),"",VLOOKUP(CONCATENATE($A167,"_",E$2),'Reference data SID'!$B:$N,13,FALSE))</f>
        <v/>
      </c>
      <c r="F167" s="16" t="str">
        <f>IF(ISERROR(VLOOKUP(CONCATENATE($A167,"_",F$2),'Reference data SID'!$B:$N,13,FALSE)),"",VLOOKUP(CONCATENATE($A167,"_",F$2),'Reference data SID'!$B:$N,13,FALSE))</f>
        <v/>
      </c>
      <c r="G167" s="16" t="str">
        <f>IF(ISERROR(VLOOKUP(CONCATENATE($A167,"_",G$2),'Reference data SID'!$B:$N,13,FALSE)),"",VLOOKUP(CONCATENATE($A167,"_",G$2),'Reference data SID'!$B:$N,13,FALSE))</f>
        <v/>
      </c>
      <c r="H167" s="16" t="str">
        <f>IF(ISERROR(VLOOKUP(CONCATENATE($A167,"_",H$2),'Reference data SID'!$B:$N,13,FALSE)),"",VLOOKUP(CONCATENATE($A167,"_",H$2),'Reference data SID'!$B:$N,13,FALSE))</f>
        <v/>
      </c>
      <c r="I167" s="16" t="str">
        <f>IF(ISERROR(VLOOKUP(CONCATENATE($A167,"_",I$2),'Reference data SID'!$B:$N,13,FALSE)),"",VLOOKUP(CONCATENATE($A167,"_",I$2),'Reference data SID'!$B:$N,13,FALSE))</f>
        <v/>
      </c>
      <c r="J167" s="16" t="str">
        <f>IF(ISERROR(VLOOKUP(CONCATENATE($A167,"_",J$2),'Reference data SID'!$B:$N,13,FALSE)),"",VLOOKUP(CONCATENATE($A167,"_",J$2),'Reference data SID'!$B:$N,13,FALSE))</f>
        <v/>
      </c>
      <c r="K167" s="16" t="str">
        <f>IF(ISERROR(VLOOKUP(CONCATENATE($A167,"_",K$2),'Reference data SID'!$B:$N,13,FALSE)),"",VLOOKUP(CONCATENATE($A167,"_",K$2),'Reference data SID'!$B:$N,13,FALSE))</f>
        <v/>
      </c>
      <c r="L167" s="16" t="str">
        <f>IF(ISERROR(VLOOKUP(CONCATENATE($A167,"_",L$2),'Reference data SID'!$B:$N,13,FALSE)),"",VLOOKUP(CONCATENATE($A167,"_",L$2),'Reference data SID'!$B:$N,13,FALSE))</f>
        <v/>
      </c>
      <c r="M167" s="16" t="str">
        <f>IF(ISERROR(VLOOKUP(CONCATENATE($A167,"_",M$2),'Reference data SID'!$B:$N,13,FALSE)),"",VLOOKUP(CONCATENATE($A167,"_",M$2),'Reference data SID'!$B:$N,13,FALSE))</f>
        <v/>
      </c>
      <c r="N167" s="16" t="str">
        <f>IF(ISERROR(VLOOKUP(CONCATENATE($A167,"_",N$2),'Reference data SID'!$B:$N,13,FALSE)),"",VLOOKUP(CONCATENATE($A167,"_",N$2),'Reference data SID'!$B:$N,13,FALSE))</f>
        <v/>
      </c>
      <c r="O167" s="16" t="str">
        <f>IF(ISERROR(VLOOKUP(CONCATENATE($A167,"_",O$2),'Reference data SID'!$B:$N,13,FALSE)),"",VLOOKUP(CONCATENATE($A167,"_",O$2),'Reference data SID'!$B:$N,13,FALSE))</f>
        <v/>
      </c>
      <c r="P167" s="16" t="str">
        <f>IF(ISERROR(VLOOKUP(CONCATENATE($A167,"_",P$2),'Reference data SID'!$B:$N,13,FALSE)),"",VLOOKUP(CONCATENATE($A167,"_",P$2),'Reference data SID'!$B:$N,13,FALSE))</f>
        <v/>
      </c>
      <c r="Q167" s="16" t="str">
        <f>IF(ISERROR(VLOOKUP(CONCATENATE($A167,"_",Q$2),'Reference data SID'!$B:$N,13,FALSE)),"",VLOOKUP(CONCATENATE($A167,"_",Q$2),'Reference data SID'!$B:$N,13,FALSE))</f>
        <v/>
      </c>
      <c r="R167" s="16" t="str">
        <f>IF(ISERROR(VLOOKUP(CONCATENATE($A167,"_",R$2),'Reference data SID'!$B:$N,13,FALSE)),"",VLOOKUP(CONCATENATE($A167,"_",R$2),'Reference data SID'!$B:$N,13,FALSE))</f>
        <v/>
      </c>
      <c r="S167" s="16" t="str">
        <f>IF(ISERROR(VLOOKUP(CONCATENATE($A167,"_",S$2),'Reference data SID'!$B:$N,13,FALSE)),"",VLOOKUP(CONCATENATE($A167,"_",S$2),'Reference data SID'!$B:$N,13,FALSE))</f>
        <v/>
      </c>
      <c r="T167" s="16" t="str">
        <f>IF(ISERROR(VLOOKUP(CONCATENATE($A167,"_",T$2),'Reference data SID'!$B:$N,13,FALSE)),"",VLOOKUP(CONCATENATE($A167,"_",T$2),'Reference data SID'!$B:$N,13,FALSE))</f>
        <v/>
      </c>
      <c r="U167" s="16" t="str">
        <f>IF(ISERROR(VLOOKUP(CONCATENATE($A167,"_",U$2),'Reference data SID'!$B:$N,13,FALSE)),"",VLOOKUP(CONCATENATE($A167,"_",U$2),'Reference data SID'!$B:$N,13,FALSE))</f>
        <v/>
      </c>
      <c r="V167" s="16" t="str">
        <f>IF(ISERROR(VLOOKUP(CONCATENATE($A167,"_",V$2),'Reference data SID'!$B:$N,13,FALSE)),"",VLOOKUP(CONCATENATE($A167,"_",V$2),'Reference data SID'!$B:$N,13,FALSE))</f>
        <v/>
      </c>
      <c r="W167" s="16" t="str">
        <f>IF(ISERROR(VLOOKUP(CONCATENATE($A167,"_",W$2),'Reference data SID'!$B:$N,13,FALSE)),"",VLOOKUP(CONCATENATE($A167,"_",W$2),'Reference data SID'!$B:$N,13,FALSE))</f>
        <v/>
      </c>
      <c r="X167" s="16" t="str">
        <f>IF(ISERROR(VLOOKUP(CONCATENATE($A167,"_",X$2),'Reference data SID'!$B:$N,13,FALSE)),"",VLOOKUP(CONCATENATE($A167,"_",X$2),'Reference data SID'!$B:$N,13,FALSE))</f>
        <v/>
      </c>
      <c r="Y167" s="17" t="str">
        <f>IF(ISERROR(VLOOKUP(CONCATENATE($A167,"_",Y$2),'Reference data SID'!$B:$N,13,FALSE)),"",VLOOKUP(CONCATENATE($A167,"_",Y$2),'Reference data SID'!$B:$N,13,FALSE))</f>
        <v>65104-45-2</v>
      </c>
      <c r="Z167" s="16" t="str">
        <f>IF(ISERROR(VLOOKUP(CONCATENATE($A167,"_",Z$2),'Reference data SID'!$B:$N,13,FALSE)),"",VLOOKUP(CONCATENATE($A167,"_",Z$2),'Reference data SID'!$B:$N,13,FALSE))</f>
        <v/>
      </c>
      <c r="AA167" s="16" t="str">
        <f>IF(ISERROR(VLOOKUP(CONCATENATE($A167,"_",AA$2),'Reference data SID'!$B:$N,13,FALSE)),"",VLOOKUP(CONCATENATE($A167,"_",AA$2),'Reference data SID'!$B:$N,13,FALSE))</f>
        <v/>
      </c>
      <c r="AB167" s="16" t="str">
        <f>IF(ISERROR(VLOOKUP(CONCATENATE($A167,"_",AB$2),'Reference data SID'!$B:$N,13,FALSE)),"",VLOOKUP(CONCATENATE($A167,"_",AB$2),'Reference data SID'!$B:$N,13,FALSE))</f>
        <v/>
      </c>
      <c r="AC167" s="16" t="str">
        <f>IF(ISERROR(VLOOKUP(CONCATENATE($A167,"_",AC$2),'Reference data SID'!$B:$N,13,FALSE)),"",VLOOKUP(CONCATENATE($A167,"_",AC$2),'Reference data SID'!$B:$N,13,FALSE))</f>
        <v/>
      </c>
      <c r="AD167" s="16" t="str">
        <f>IF(ISERROR(VLOOKUP(CONCATENATE($A167,"_",AD$2),'Reference data SID'!$B:$N,13,FALSE)),"",VLOOKUP(CONCATENATE($A167,"_",AD$2),'Reference data SID'!$B:$N,13,FALSE))</f>
        <v/>
      </c>
      <c r="AE167" s="16" t="str">
        <f>IF(ISERROR(VLOOKUP(CONCATENATE($A167,"_",AE$2),'Reference data SID'!$B:$N,13,FALSE)),"",VLOOKUP(CONCATENATE($A167,"_",AE$2),'Reference data SID'!$B:$N,13,FALSE))</f>
        <v/>
      </c>
      <c r="AF167" s="16" t="str">
        <f>IF(ISERROR(VLOOKUP(CONCATENATE($A167,"_",AF$2),'Reference data SID'!$B:$N,13,FALSE)),"",VLOOKUP(CONCATENATE($A167,"_",AF$2),'Reference data SID'!$B:$N,13,FALSE))</f>
        <v/>
      </c>
      <c r="AG167" s="16" t="str">
        <f>IF(ISERROR(VLOOKUP(CONCATENATE($A167,"_",AG$2),'Reference data SID'!$B:$N,13,FALSE)),"",VLOOKUP(CONCATENATE($A167,"_",AG$2),'Reference data SID'!$B:$N,13,FALSE))</f>
        <v/>
      </c>
      <c r="AH167" s="16" t="str">
        <f>IF(ISERROR(VLOOKUP(CONCATENATE($A167,"_",AH$2),'Reference data SID'!$B:$N,13,FALSE)),"",VLOOKUP(CONCATENATE($A167,"_",AH$2),'Reference data SID'!$B:$N,13,FALSE))</f>
        <v/>
      </c>
      <c r="AI167" s="16" t="str">
        <f>IF(ISERROR(VLOOKUP(CONCATENATE($A167,"_",AI$2),'Reference data SID'!$B:$N,13,FALSE)),"",VLOOKUP(CONCATENATE($A167,"_",AI$2),'Reference data SID'!$B:$N,13,FALSE))</f>
        <v/>
      </c>
      <c r="AJ167" s="16" t="str">
        <f>IF(ISERROR(VLOOKUP(CONCATENATE($A167,"_",AJ$2),'Reference data SID'!$B:$N,13,FALSE)),"",VLOOKUP(CONCATENATE($A167,"_",AJ$2),'Reference data SID'!$B:$N,13,FALSE))</f>
        <v/>
      </c>
      <c r="AK167" s="16" t="str">
        <f>IF(ISERROR(VLOOKUP(CONCATENATE($A167,"_",AK$2),'Reference data SID'!$B:$N,13,FALSE)),"",VLOOKUP(CONCATENATE($A167,"_",AK$2),'Reference data SID'!$B:$N,13,FALSE))</f>
        <v/>
      </c>
      <c r="AL167" s="16" t="str">
        <f>IF(ISERROR(VLOOKUP(CONCATENATE($A167,"_",AL$2),'Reference data SID'!$B:$N,13,FALSE)),"",VLOOKUP(CONCATENATE($A167,"_",AL$2),'Reference data SID'!$B:$N,13,FALSE))</f>
        <v/>
      </c>
      <c r="AM167" s="16" t="str">
        <f>IF(ISERROR(VLOOKUP(CONCATENATE($A167,"_",AM$2),'Reference data SID'!$B:$N,13,FALSE)),"",VLOOKUP(CONCATENATE($A167,"_",AM$2),'Reference data SID'!$B:$N,13,FALSE))</f>
        <v/>
      </c>
      <c r="AN167" s="16" t="str">
        <f>IF(ISERROR(VLOOKUP(CONCATENATE($A167,"_",AN$2),'Reference data SID'!$B:$N,13,FALSE)),"",VLOOKUP(CONCATENATE($A167,"_",AN$2),'Reference data SID'!$B:$N,13,FALSE))</f>
        <v/>
      </c>
      <c r="AO167" s="16" t="str">
        <f>IF(ISERROR(VLOOKUP(CONCATENATE($A167,"_",AO$2),'Reference data SID'!$B:$N,13,FALSE)),"",VLOOKUP(CONCATENATE($A167,"_",AO$2),'Reference data SID'!$B:$N,13,FALSE))</f>
        <v/>
      </c>
      <c r="AP167" s="16" t="str">
        <f>IF(ISERROR(VLOOKUP(CONCATENATE($A167,"_",AP$2),'Reference data SID'!$B:$N,13,FALSE)),"",VLOOKUP(CONCATENATE($A167,"_",AP$2),'Reference data SID'!$B:$N,13,FALSE))</f>
        <v/>
      </c>
      <c r="AQ167" s="16" t="str">
        <f>IF(ISERROR(VLOOKUP(CONCATENATE($A167,"_",AQ$2),'Reference data SID'!$B:$N,13,FALSE)),"",VLOOKUP(CONCATENATE($A167,"_",AQ$2),'Reference data SID'!$B:$N,13,FALSE))</f>
        <v/>
      </c>
      <c r="AR167" s="16" t="str">
        <f>IF(ISERROR(VLOOKUP(CONCATENATE($A167,"_",AR$2),'Reference data SID'!$B:$N,13,FALSE)),"",VLOOKUP(CONCATENATE($A167,"_",AR$2),'Reference data SID'!$B:$N,13,FALSE))</f>
        <v/>
      </c>
      <c r="AS167" s="16" t="str">
        <f>IF(ISERROR(VLOOKUP(CONCATENATE($A167,"_",AS$2),'Reference data SID'!$B:$N,13,FALSE)),"",VLOOKUP(CONCATENATE($A167,"_",AS$2),'Reference data SID'!$B:$N,13,FALSE))</f>
        <v/>
      </c>
      <c r="AT167" s="16" t="str">
        <f>IF(ISERROR(VLOOKUP(CONCATENATE($A167,"_",AT$2),'Reference data SID'!$B:$N,13,FALSE)),"",VLOOKUP(CONCATENATE($A167,"_",AT$2),'Reference data SID'!$B:$N,13,FALSE))</f>
        <v/>
      </c>
    </row>
    <row r="168" spans="1:46" x14ac:dyDescent="0.25">
      <c r="A168">
        <v>164</v>
      </c>
      <c r="B168" s="16" t="str">
        <f>IF(ISERROR(VLOOKUP(CONCATENATE($A168,"_",B$2),'Reference data SID'!$B:$N,13,FALSE)),"",VLOOKUP(CONCATENATE($A168,"_",B$2),'Reference data SID'!$B:$N,13,FALSE))</f>
        <v/>
      </c>
      <c r="C168" s="16" t="str">
        <f>IF(ISERROR(VLOOKUP(CONCATENATE($A168,"_",C$2),'Reference data SID'!$B:$N,13,FALSE)),"",VLOOKUP(CONCATENATE($A168,"_",C$2),'Reference data SID'!$B:$N,13,FALSE))</f>
        <v/>
      </c>
      <c r="D168" s="16" t="str">
        <f>IF(ISERROR(VLOOKUP(CONCATENATE($A168,"_",D$2),'Reference data SID'!$B:$N,13,FALSE)),"",VLOOKUP(CONCATENATE($A168,"_",D$2),'Reference data SID'!$B:$N,13,FALSE))</f>
        <v/>
      </c>
      <c r="E168" s="16" t="str">
        <f>IF(ISERROR(VLOOKUP(CONCATENATE($A168,"_",E$2),'Reference data SID'!$B:$N,13,FALSE)),"",VLOOKUP(CONCATENATE($A168,"_",E$2),'Reference data SID'!$B:$N,13,FALSE))</f>
        <v/>
      </c>
      <c r="F168" s="16" t="str">
        <f>IF(ISERROR(VLOOKUP(CONCATENATE($A168,"_",F$2),'Reference data SID'!$B:$N,13,FALSE)),"",VLOOKUP(CONCATENATE($A168,"_",F$2),'Reference data SID'!$B:$N,13,FALSE))</f>
        <v/>
      </c>
      <c r="G168" s="16" t="str">
        <f>IF(ISERROR(VLOOKUP(CONCATENATE($A168,"_",G$2),'Reference data SID'!$B:$N,13,FALSE)),"",VLOOKUP(CONCATENATE($A168,"_",G$2),'Reference data SID'!$B:$N,13,FALSE))</f>
        <v/>
      </c>
      <c r="H168" s="16" t="str">
        <f>IF(ISERROR(VLOOKUP(CONCATENATE($A168,"_",H$2),'Reference data SID'!$B:$N,13,FALSE)),"",VLOOKUP(CONCATENATE($A168,"_",H$2),'Reference data SID'!$B:$N,13,FALSE))</f>
        <v/>
      </c>
      <c r="I168" s="16" t="str">
        <f>IF(ISERROR(VLOOKUP(CONCATENATE($A168,"_",I$2),'Reference data SID'!$B:$N,13,FALSE)),"",VLOOKUP(CONCATENATE($A168,"_",I$2),'Reference data SID'!$B:$N,13,FALSE))</f>
        <v/>
      </c>
      <c r="J168" s="16" t="str">
        <f>IF(ISERROR(VLOOKUP(CONCATENATE($A168,"_",J$2),'Reference data SID'!$B:$N,13,FALSE)),"",VLOOKUP(CONCATENATE($A168,"_",J$2),'Reference data SID'!$B:$N,13,FALSE))</f>
        <v/>
      </c>
      <c r="K168" s="16" t="str">
        <f>IF(ISERROR(VLOOKUP(CONCATENATE($A168,"_",K$2),'Reference data SID'!$B:$N,13,FALSE)),"",VLOOKUP(CONCATENATE($A168,"_",K$2),'Reference data SID'!$B:$N,13,FALSE))</f>
        <v/>
      </c>
      <c r="L168" s="16" t="str">
        <f>IF(ISERROR(VLOOKUP(CONCATENATE($A168,"_",L$2),'Reference data SID'!$B:$N,13,FALSE)),"",VLOOKUP(CONCATENATE($A168,"_",L$2),'Reference data SID'!$B:$N,13,FALSE))</f>
        <v/>
      </c>
      <c r="M168" s="16" t="str">
        <f>IF(ISERROR(VLOOKUP(CONCATENATE($A168,"_",M$2),'Reference data SID'!$B:$N,13,FALSE)),"",VLOOKUP(CONCATENATE($A168,"_",M$2),'Reference data SID'!$B:$N,13,FALSE))</f>
        <v/>
      </c>
      <c r="N168" s="16" t="str">
        <f>IF(ISERROR(VLOOKUP(CONCATENATE($A168,"_",N$2),'Reference data SID'!$B:$N,13,FALSE)),"",VLOOKUP(CONCATENATE($A168,"_",N$2),'Reference data SID'!$B:$N,13,FALSE))</f>
        <v/>
      </c>
      <c r="O168" s="16" t="str">
        <f>IF(ISERROR(VLOOKUP(CONCATENATE($A168,"_",O$2),'Reference data SID'!$B:$N,13,FALSE)),"",VLOOKUP(CONCATENATE($A168,"_",O$2),'Reference data SID'!$B:$N,13,FALSE))</f>
        <v/>
      </c>
      <c r="P168" s="16" t="str">
        <f>IF(ISERROR(VLOOKUP(CONCATENATE($A168,"_",P$2),'Reference data SID'!$B:$N,13,FALSE)),"",VLOOKUP(CONCATENATE($A168,"_",P$2),'Reference data SID'!$B:$N,13,FALSE))</f>
        <v/>
      </c>
      <c r="Q168" s="16" t="str">
        <f>IF(ISERROR(VLOOKUP(CONCATENATE($A168,"_",Q$2),'Reference data SID'!$B:$N,13,FALSE)),"",VLOOKUP(CONCATENATE($A168,"_",Q$2),'Reference data SID'!$B:$N,13,FALSE))</f>
        <v/>
      </c>
      <c r="R168" s="16" t="str">
        <f>IF(ISERROR(VLOOKUP(CONCATENATE($A168,"_",R$2),'Reference data SID'!$B:$N,13,FALSE)),"",VLOOKUP(CONCATENATE($A168,"_",R$2),'Reference data SID'!$B:$N,13,FALSE))</f>
        <v/>
      </c>
      <c r="S168" s="16" t="str">
        <f>IF(ISERROR(VLOOKUP(CONCATENATE($A168,"_",S$2),'Reference data SID'!$B:$N,13,FALSE)),"",VLOOKUP(CONCATENATE($A168,"_",S$2),'Reference data SID'!$B:$N,13,FALSE))</f>
        <v/>
      </c>
      <c r="T168" s="16" t="str">
        <f>IF(ISERROR(VLOOKUP(CONCATENATE($A168,"_",T$2),'Reference data SID'!$B:$N,13,FALSE)),"",VLOOKUP(CONCATENATE($A168,"_",T$2),'Reference data SID'!$B:$N,13,FALSE))</f>
        <v/>
      </c>
      <c r="U168" s="16" t="str">
        <f>IF(ISERROR(VLOOKUP(CONCATENATE($A168,"_",U$2),'Reference data SID'!$B:$N,13,FALSE)),"",VLOOKUP(CONCATENATE($A168,"_",U$2),'Reference data SID'!$B:$N,13,FALSE))</f>
        <v/>
      </c>
      <c r="V168" s="16" t="str">
        <f>IF(ISERROR(VLOOKUP(CONCATENATE($A168,"_",V$2),'Reference data SID'!$B:$N,13,FALSE)),"",VLOOKUP(CONCATENATE($A168,"_",V$2),'Reference data SID'!$B:$N,13,FALSE))</f>
        <v/>
      </c>
      <c r="W168" s="16" t="str">
        <f>IF(ISERROR(VLOOKUP(CONCATENATE($A168,"_",W$2),'Reference data SID'!$B:$N,13,FALSE)),"",VLOOKUP(CONCATENATE($A168,"_",W$2),'Reference data SID'!$B:$N,13,FALSE))</f>
        <v/>
      </c>
      <c r="X168" s="16" t="str">
        <f>IF(ISERROR(VLOOKUP(CONCATENATE($A168,"_",X$2),'Reference data SID'!$B:$N,13,FALSE)),"",VLOOKUP(CONCATENATE($A168,"_",X$2),'Reference data SID'!$B:$N,13,FALSE))</f>
        <v/>
      </c>
      <c r="Y168" s="17" t="str">
        <f>IF(ISERROR(VLOOKUP(CONCATENATE($A168,"_",Y$2),'Reference data SID'!$B:$N,13,FALSE)),"",VLOOKUP(CONCATENATE($A168,"_",Y$2),'Reference data SID'!$B:$N,13,FALSE))</f>
        <v>68390-33-0</v>
      </c>
      <c r="Z168" s="16" t="str">
        <f>IF(ISERROR(VLOOKUP(CONCATENATE($A168,"_",Z$2),'Reference data SID'!$B:$N,13,FALSE)),"",VLOOKUP(CONCATENATE($A168,"_",Z$2),'Reference data SID'!$B:$N,13,FALSE))</f>
        <v/>
      </c>
      <c r="AA168" s="16" t="str">
        <f>IF(ISERROR(VLOOKUP(CONCATENATE($A168,"_",AA$2),'Reference data SID'!$B:$N,13,FALSE)),"",VLOOKUP(CONCATENATE($A168,"_",AA$2),'Reference data SID'!$B:$N,13,FALSE))</f>
        <v/>
      </c>
      <c r="AB168" s="16" t="str">
        <f>IF(ISERROR(VLOOKUP(CONCATENATE($A168,"_",AB$2),'Reference data SID'!$B:$N,13,FALSE)),"",VLOOKUP(CONCATENATE($A168,"_",AB$2),'Reference data SID'!$B:$N,13,FALSE))</f>
        <v/>
      </c>
      <c r="AC168" s="16" t="str">
        <f>IF(ISERROR(VLOOKUP(CONCATENATE($A168,"_",AC$2),'Reference data SID'!$B:$N,13,FALSE)),"",VLOOKUP(CONCATENATE($A168,"_",AC$2),'Reference data SID'!$B:$N,13,FALSE))</f>
        <v/>
      </c>
      <c r="AD168" s="16" t="str">
        <f>IF(ISERROR(VLOOKUP(CONCATENATE($A168,"_",AD$2),'Reference data SID'!$B:$N,13,FALSE)),"",VLOOKUP(CONCATENATE($A168,"_",AD$2),'Reference data SID'!$B:$N,13,FALSE))</f>
        <v/>
      </c>
      <c r="AE168" s="16" t="str">
        <f>IF(ISERROR(VLOOKUP(CONCATENATE($A168,"_",AE$2),'Reference data SID'!$B:$N,13,FALSE)),"",VLOOKUP(CONCATENATE($A168,"_",AE$2),'Reference data SID'!$B:$N,13,FALSE))</f>
        <v/>
      </c>
      <c r="AF168" s="16" t="str">
        <f>IF(ISERROR(VLOOKUP(CONCATENATE($A168,"_",AF$2),'Reference data SID'!$B:$N,13,FALSE)),"",VLOOKUP(CONCATENATE($A168,"_",AF$2),'Reference data SID'!$B:$N,13,FALSE))</f>
        <v/>
      </c>
      <c r="AG168" s="16" t="str">
        <f>IF(ISERROR(VLOOKUP(CONCATENATE($A168,"_",AG$2),'Reference data SID'!$B:$N,13,FALSE)),"",VLOOKUP(CONCATENATE($A168,"_",AG$2),'Reference data SID'!$B:$N,13,FALSE))</f>
        <v/>
      </c>
      <c r="AH168" s="16" t="str">
        <f>IF(ISERROR(VLOOKUP(CONCATENATE($A168,"_",AH$2),'Reference data SID'!$B:$N,13,FALSE)),"",VLOOKUP(CONCATENATE($A168,"_",AH$2),'Reference data SID'!$B:$N,13,FALSE))</f>
        <v/>
      </c>
      <c r="AI168" s="16" t="str">
        <f>IF(ISERROR(VLOOKUP(CONCATENATE($A168,"_",AI$2),'Reference data SID'!$B:$N,13,FALSE)),"",VLOOKUP(CONCATENATE($A168,"_",AI$2),'Reference data SID'!$B:$N,13,FALSE))</f>
        <v/>
      </c>
      <c r="AJ168" s="16" t="str">
        <f>IF(ISERROR(VLOOKUP(CONCATENATE($A168,"_",AJ$2),'Reference data SID'!$B:$N,13,FALSE)),"",VLOOKUP(CONCATENATE($A168,"_",AJ$2),'Reference data SID'!$B:$N,13,FALSE))</f>
        <v/>
      </c>
      <c r="AK168" s="16" t="str">
        <f>IF(ISERROR(VLOOKUP(CONCATENATE($A168,"_",AK$2),'Reference data SID'!$B:$N,13,FALSE)),"",VLOOKUP(CONCATENATE($A168,"_",AK$2),'Reference data SID'!$B:$N,13,FALSE))</f>
        <v/>
      </c>
      <c r="AL168" s="16" t="str">
        <f>IF(ISERROR(VLOOKUP(CONCATENATE($A168,"_",AL$2),'Reference data SID'!$B:$N,13,FALSE)),"",VLOOKUP(CONCATENATE($A168,"_",AL$2),'Reference data SID'!$B:$N,13,FALSE))</f>
        <v/>
      </c>
      <c r="AM168" s="16" t="str">
        <f>IF(ISERROR(VLOOKUP(CONCATENATE($A168,"_",AM$2),'Reference data SID'!$B:$N,13,FALSE)),"",VLOOKUP(CONCATENATE($A168,"_",AM$2),'Reference data SID'!$B:$N,13,FALSE))</f>
        <v/>
      </c>
      <c r="AN168" s="16" t="str">
        <f>IF(ISERROR(VLOOKUP(CONCATENATE($A168,"_",AN$2),'Reference data SID'!$B:$N,13,FALSE)),"",VLOOKUP(CONCATENATE($A168,"_",AN$2),'Reference data SID'!$B:$N,13,FALSE))</f>
        <v/>
      </c>
      <c r="AO168" s="16" t="str">
        <f>IF(ISERROR(VLOOKUP(CONCATENATE($A168,"_",AO$2),'Reference data SID'!$B:$N,13,FALSE)),"",VLOOKUP(CONCATENATE($A168,"_",AO$2),'Reference data SID'!$B:$N,13,FALSE))</f>
        <v/>
      </c>
      <c r="AP168" s="16" t="str">
        <f>IF(ISERROR(VLOOKUP(CONCATENATE($A168,"_",AP$2),'Reference data SID'!$B:$N,13,FALSE)),"",VLOOKUP(CONCATENATE($A168,"_",AP$2),'Reference data SID'!$B:$N,13,FALSE))</f>
        <v/>
      </c>
      <c r="AQ168" s="16" t="str">
        <f>IF(ISERROR(VLOOKUP(CONCATENATE($A168,"_",AQ$2),'Reference data SID'!$B:$N,13,FALSE)),"",VLOOKUP(CONCATENATE($A168,"_",AQ$2),'Reference data SID'!$B:$N,13,FALSE))</f>
        <v/>
      </c>
      <c r="AR168" s="16" t="str">
        <f>IF(ISERROR(VLOOKUP(CONCATENATE($A168,"_",AR$2),'Reference data SID'!$B:$N,13,FALSE)),"",VLOOKUP(CONCATENATE($A168,"_",AR$2),'Reference data SID'!$B:$N,13,FALSE))</f>
        <v/>
      </c>
      <c r="AS168" s="16" t="str">
        <f>IF(ISERROR(VLOOKUP(CONCATENATE($A168,"_",AS$2),'Reference data SID'!$B:$N,13,FALSE)),"",VLOOKUP(CONCATENATE($A168,"_",AS$2),'Reference data SID'!$B:$N,13,FALSE))</f>
        <v/>
      </c>
      <c r="AT168" s="16" t="str">
        <f>IF(ISERROR(VLOOKUP(CONCATENATE($A168,"_",AT$2),'Reference data SID'!$B:$N,13,FALSE)),"",VLOOKUP(CONCATENATE($A168,"_",AT$2),'Reference data SID'!$B:$N,13,FALSE))</f>
        <v/>
      </c>
    </row>
    <row r="169" spans="1:46" x14ac:dyDescent="0.25">
      <c r="A169">
        <v>165</v>
      </c>
      <c r="B169" s="16" t="str">
        <f>IF(ISERROR(VLOOKUP(CONCATENATE($A169,"_",B$2),'Reference data SID'!$B:$N,13,FALSE)),"",VLOOKUP(CONCATENATE($A169,"_",B$2),'Reference data SID'!$B:$N,13,FALSE))</f>
        <v/>
      </c>
      <c r="C169" s="16" t="str">
        <f>IF(ISERROR(VLOOKUP(CONCATENATE($A169,"_",C$2),'Reference data SID'!$B:$N,13,FALSE)),"",VLOOKUP(CONCATENATE($A169,"_",C$2),'Reference data SID'!$B:$N,13,FALSE))</f>
        <v/>
      </c>
      <c r="D169" s="16" t="str">
        <f>IF(ISERROR(VLOOKUP(CONCATENATE($A169,"_",D$2),'Reference data SID'!$B:$N,13,FALSE)),"",VLOOKUP(CONCATENATE($A169,"_",D$2),'Reference data SID'!$B:$N,13,FALSE))</f>
        <v/>
      </c>
      <c r="E169" s="16" t="str">
        <f>IF(ISERROR(VLOOKUP(CONCATENATE($A169,"_",E$2),'Reference data SID'!$B:$N,13,FALSE)),"",VLOOKUP(CONCATENATE($A169,"_",E$2),'Reference data SID'!$B:$N,13,FALSE))</f>
        <v/>
      </c>
      <c r="F169" s="16" t="str">
        <f>IF(ISERROR(VLOOKUP(CONCATENATE($A169,"_",F$2),'Reference data SID'!$B:$N,13,FALSE)),"",VLOOKUP(CONCATENATE($A169,"_",F$2),'Reference data SID'!$B:$N,13,FALSE))</f>
        <v/>
      </c>
      <c r="G169" s="16" t="str">
        <f>IF(ISERROR(VLOOKUP(CONCATENATE($A169,"_",G$2),'Reference data SID'!$B:$N,13,FALSE)),"",VLOOKUP(CONCATENATE($A169,"_",G$2),'Reference data SID'!$B:$N,13,FALSE))</f>
        <v/>
      </c>
      <c r="H169" s="16" t="str">
        <f>IF(ISERROR(VLOOKUP(CONCATENATE($A169,"_",H$2),'Reference data SID'!$B:$N,13,FALSE)),"",VLOOKUP(CONCATENATE($A169,"_",H$2),'Reference data SID'!$B:$N,13,FALSE))</f>
        <v/>
      </c>
      <c r="I169" s="16" t="str">
        <f>IF(ISERROR(VLOOKUP(CONCATENATE($A169,"_",I$2),'Reference data SID'!$B:$N,13,FALSE)),"",VLOOKUP(CONCATENATE($A169,"_",I$2),'Reference data SID'!$B:$N,13,FALSE))</f>
        <v/>
      </c>
      <c r="J169" s="16" t="str">
        <f>IF(ISERROR(VLOOKUP(CONCATENATE($A169,"_",J$2),'Reference data SID'!$B:$N,13,FALSE)),"",VLOOKUP(CONCATENATE($A169,"_",J$2),'Reference data SID'!$B:$N,13,FALSE))</f>
        <v/>
      </c>
      <c r="K169" s="16" t="str">
        <f>IF(ISERROR(VLOOKUP(CONCATENATE($A169,"_",K$2),'Reference data SID'!$B:$N,13,FALSE)),"",VLOOKUP(CONCATENATE($A169,"_",K$2),'Reference data SID'!$B:$N,13,FALSE))</f>
        <v/>
      </c>
      <c r="L169" s="16" t="str">
        <f>IF(ISERROR(VLOOKUP(CONCATENATE($A169,"_",L$2),'Reference data SID'!$B:$N,13,FALSE)),"",VLOOKUP(CONCATENATE($A169,"_",L$2),'Reference data SID'!$B:$N,13,FALSE))</f>
        <v/>
      </c>
      <c r="M169" s="16" t="str">
        <f>IF(ISERROR(VLOOKUP(CONCATENATE($A169,"_",M$2),'Reference data SID'!$B:$N,13,FALSE)),"",VLOOKUP(CONCATENATE($A169,"_",M$2),'Reference data SID'!$B:$N,13,FALSE))</f>
        <v/>
      </c>
      <c r="N169" s="16" t="str">
        <f>IF(ISERROR(VLOOKUP(CONCATENATE($A169,"_",N$2),'Reference data SID'!$B:$N,13,FALSE)),"",VLOOKUP(CONCATENATE($A169,"_",N$2),'Reference data SID'!$B:$N,13,FALSE))</f>
        <v/>
      </c>
      <c r="O169" s="16" t="str">
        <f>IF(ISERROR(VLOOKUP(CONCATENATE($A169,"_",O$2),'Reference data SID'!$B:$N,13,FALSE)),"",VLOOKUP(CONCATENATE($A169,"_",O$2),'Reference data SID'!$B:$N,13,FALSE))</f>
        <v/>
      </c>
      <c r="P169" s="16" t="str">
        <f>IF(ISERROR(VLOOKUP(CONCATENATE($A169,"_",P$2),'Reference data SID'!$B:$N,13,FALSE)),"",VLOOKUP(CONCATENATE($A169,"_",P$2),'Reference data SID'!$B:$N,13,FALSE))</f>
        <v/>
      </c>
      <c r="Q169" s="16" t="str">
        <f>IF(ISERROR(VLOOKUP(CONCATENATE($A169,"_",Q$2),'Reference data SID'!$B:$N,13,FALSE)),"",VLOOKUP(CONCATENATE($A169,"_",Q$2),'Reference data SID'!$B:$N,13,FALSE))</f>
        <v/>
      </c>
      <c r="R169" s="16" t="str">
        <f>IF(ISERROR(VLOOKUP(CONCATENATE($A169,"_",R$2),'Reference data SID'!$B:$N,13,FALSE)),"",VLOOKUP(CONCATENATE($A169,"_",R$2),'Reference data SID'!$B:$N,13,FALSE))</f>
        <v/>
      </c>
      <c r="S169" s="16" t="str">
        <f>IF(ISERROR(VLOOKUP(CONCATENATE($A169,"_",S$2),'Reference data SID'!$B:$N,13,FALSE)),"",VLOOKUP(CONCATENATE($A169,"_",S$2),'Reference data SID'!$B:$N,13,FALSE))</f>
        <v/>
      </c>
      <c r="T169" s="16" t="str">
        <f>IF(ISERROR(VLOOKUP(CONCATENATE($A169,"_",T$2),'Reference data SID'!$B:$N,13,FALSE)),"",VLOOKUP(CONCATENATE($A169,"_",T$2),'Reference data SID'!$B:$N,13,FALSE))</f>
        <v/>
      </c>
      <c r="U169" s="16" t="str">
        <f>IF(ISERROR(VLOOKUP(CONCATENATE($A169,"_",U$2),'Reference data SID'!$B:$N,13,FALSE)),"",VLOOKUP(CONCATENATE($A169,"_",U$2),'Reference data SID'!$B:$N,13,FALSE))</f>
        <v/>
      </c>
      <c r="V169" s="16" t="str">
        <f>IF(ISERROR(VLOOKUP(CONCATENATE($A169,"_",V$2),'Reference data SID'!$B:$N,13,FALSE)),"",VLOOKUP(CONCATENATE($A169,"_",V$2),'Reference data SID'!$B:$N,13,FALSE))</f>
        <v/>
      </c>
      <c r="W169" s="16" t="str">
        <f>IF(ISERROR(VLOOKUP(CONCATENATE($A169,"_",W$2),'Reference data SID'!$B:$N,13,FALSE)),"",VLOOKUP(CONCATENATE($A169,"_",W$2),'Reference data SID'!$B:$N,13,FALSE))</f>
        <v/>
      </c>
      <c r="X169" s="16" t="str">
        <f>IF(ISERROR(VLOOKUP(CONCATENATE($A169,"_",X$2),'Reference data SID'!$B:$N,13,FALSE)),"",VLOOKUP(CONCATENATE($A169,"_",X$2),'Reference data SID'!$B:$N,13,FALSE))</f>
        <v/>
      </c>
      <c r="Y169" s="17" t="str">
        <f>IF(ISERROR(VLOOKUP(CONCATENATE($A169,"_",Y$2),'Reference data SID'!$B:$N,13,FALSE)),"",VLOOKUP(CONCATENATE($A169,"_",Y$2),'Reference data SID'!$B:$N,13,FALSE))</f>
        <v>705240-04-6</v>
      </c>
      <c r="Z169" s="16" t="str">
        <f>IF(ISERROR(VLOOKUP(CONCATENATE($A169,"_",Z$2),'Reference data SID'!$B:$N,13,FALSE)),"",VLOOKUP(CONCATENATE($A169,"_",Z$2),'Reference data SID'!$B:$N,13,FALSE))</f>
        <v/>
      </c>
      <c r="AA169" s="16" t="str">
        <f>IF(ISERROR(VLOOKUP(CONCATENATE($A169,"_",AA$2),'Reference data SID'!$B:$N,13,FALSE)),"",VLOOKUP(CONCATENATE($A169,"_",AA$2),'Reference data SID'!$B:$N,13,FALSE))</f>
        <v/>
      </c>
      <c r="AB169" s="16" t="str">
        <f>IF(ISERROR(VLOOKUP(CONCATENATE($A169,"_",AB$2),'Reference data SID'!$B:$N,13,FALSE)),"",VLOOKUP(CONCATENATE($A169,"_",AB$2),'Reference data SID'!$B:$N,13,FALSE))</f>
        <v/>
      </c>
      <c r="AC169" s="16" t="str">
        <f>IF(ISERROR(VLOOKUP(CONCATENATE($A169,"_",AC$2),'Reference data SID'!$B:$N,13,FALSE)),"",VLOOKUP(CONCATENATE($A169,"_",AC$2),'Reference data SID'!$B:$N,13,FALSE))</f>
        <v/>
      </c>
      <c r="AD169" s="16" t="str">
        <f>IF(ISERROR(VLOOKUP(CONCATENATE($A169,"_",AD$2),'Reference data SID'!$B:$N,13,FALSE)),"",VLOOKUP(CONCATENATE($A169,"_",AD$2),'Reference data SID'!$B:$N,13,FALSE))</f>
        <v/>
      </c>
      <c r="AE169" s="16" t="str">
        <f>IF(ISERROR(VLOOKUP(CONCATENATE($A169,"_",AE$2),'Reference data SID'!$B:$N,13,FALSE)),"",VLOOKUP(CONCATENATE($A169,"_",AE$2),'Reference data SID'!$B:$N,13,FALSE))</f>
        <v/>
      </c>
      <c r="AF169" s="16" t="str">
        <f>IF(ISERROR(VLOOKUP(CONCATENATE($A169,"_",AF$2),'Reference data SID'!$B:$N,13,FALSE)),"",VLOOKUP(CONCATENATE($A169,"_",AF$2),'Reference data SID'!$B:$N,13,FALSE))</f>
        <v/>
      </c>
      <c r="AG169" s="16" t="str">
        <f>IF(ISERROR(VLOOKUP(CONCATENATE($A169,"_",AG$2),'Reference data SID'!$B:$N,13,FALSE)),"",VLOOKUP(CONCATENATE($A169,"_",AG$2),'Reference data SID'!$B:$N,13,FALSE))</f>
        <v/>
      </c>
      <c r="AH169" s="16" t="str">
        <f>IF(ISERROR(VLOOKUP(CONCATENATE($A169,"_",AH$2),'Reference data SID'!$B:$N,13,FALSE)),"",VLOOKUP(CONCATENATE($A169,"_",AH$2),'Reference data SID'!$B:$N,13,FALSE))</f>
        <v/>
      </c>
      <c r="AI169" s="16" t="str">
        <f>IF(ISERROR(VLOOKUP(CONCATENATE($A169,"_",AI$2),'Reference data SID'!$B:$N,13,FALSE)),"",VLOOKUP(CONCATENATE($A169,"_",AI$2),'Reference data SID'!$B:$N,13,FALSE))</f>
        <v/>
      </c>
      <c r="AJ169" s="16" t="str">
        <f>IF(ISERROR(VLOOKUP(CONCATENATE($A169,"_",AJ$2),'Reference data SID'!$B:$N,13,FALSE)),"",VLOOKUP(CONCATENATE($A169,"_",AJ$2),'Reference data SID'!$B:$N,13,FALSE))</f>
        <v/>
      </c>
      <c r="AK169" s="16" t="str">
        <f>IF(ISERROR(VLOOKUP(CONCATENATE($A169,"_",AK$2),'Reference data SID'!$B:$N,13,FALSE)),"",VLOOKUP(CONCATENATE($A169,"_",AK$2),'Reference data SID'!$B:$N,13,FALSE))</f>
        <v/>
      </c>
      <c r="AL169" s="16" t="str">
        <f>IF(ISERROR(VLOOKUP(CONCATENATE($A169,"_",AL$2),'Reference data SID'!$B:$N,13,FALSE)),"",VLOOKUP(CONCATENATE($A169,"_",AL$2),'Reference data SID'!$B:$N,13,FALSE))</f>
        <v/>
      </c>
      <c r="AM169" s="16" t="str">
        <f>IF(ISERROR(VLOOKUP(CONCATENATE($A169,"_",AM$2),'Reference data SID'!$B:$N,13,FALSE)),"",VLOOKUP(CONCATENATE($A169,"_",AM$2),'Reference data SID'!$B:$N,13,FALSE))</f>
        <v/>
      </c>
      <c r="AN169" s="16" t="str">
        <f>IF(ISERROR(VLOOKUP(CONCATENATE($A169,"_",AN$2),'Reference data SID'!$B:$N,13,FALSE)),"",VLOOKUP(CONCATENATE($A169,"_",AN$2),'Reference data SID'!$B:$N,13,FALSE))</f>
        <v/>
      </c>
      <c r="AO169" s="16" t="str">
        <f>IF(ISERROR(VLOOKUP(CONCATENATE($A169,"_",AO$2),'Reference data SID'!$B:$N,13,FALSE)),"",VLOOKUP(CONCATENATE($A169,"_",AO$2),'Reference data SID'!$B:$N,13,FALSE))</f>
        <v/>
      </c>
      <c r="AP169" s="16" t="str">
        <f>IF(ISERROR(VLOOKUP(CONCATENATE($A169,"_",AP$2),'Reference data SID'!$B:$N,13,FALSE)),"",VLOOKUP(CONCATENATE($A169,"_",AP$2),'Reference data SID'!$B:$N,13,FALSE))</f>
        <v/>
      </c>
      <c r="AQ169" s="16" t="str">
        <f>IF(ISERROR(VLOOKUP(CONCATENATE($A169,"_",AQ$2),'Reference data SID'!$B:$N,13,FALSE)),"",VLOOKUP(CONCATENATE($A169,"_",AQ$2),'Reference data SID'!$B:$N,13,FALSE))</f>
        <v/>
      </c>
      <c r="AR169" s="16" t="str">
        <f>IF(ISERROR(VLOOKUP(CONCATENATE($A169,"_",AR$2),'Reference data SID'!$B:$N,13,FALSE)),"",VLOOKUP(CONCATENATE($A169,"_",AR$2),'Reference data SID'!$B:$N,13,FALSE))</f>
        <v/>
      </c>
      <c r="AS169" s="16" t="str">
        <f>IF(ISERROR(VLOOKUP(CONCATENATE($A169,"_",AS$2),'Reference data SID'!$B:$N,13,FALSE)),"",VLOOKUP(CONCATENATE($A169,"_",AS$2),'Reference data SID'!$B:$N,13,FALSE))</f>
        <v/>
      </c>
      <c r="AT169" s="16" t="str">
        <f>IF(ISERROR(VLOOKUP(CONCATENATE($A169,"_",AT$2),'Reference data SID'!$B:$N,13,FALSE)),"",VLOOKUP(CONCATENATE($A169,"_",AT$2),'Reference data SID'!$B:$N,13,FALSE))</f>
        <v/>
      </c>
    </row>
    <row r="170" spans="1:46" x14ac:dyDescent="0.25">
      <c r="A170">
        <v>166</v>
      </c>
      <c r="B170" s="16" t="str">
        <f>IF(ISERROR(VLOOKUP(CONCATENATE($A170,"_",B$2),'Reference data SID'!$B:$N,13,FALSE)),"",VLOOKUP(CONCATENATE($A170,"_",B$2),'Reference data SID'!$B:$N,13,FALSE))</f>
        <v/>
      </c>
      <c r="C170" s="16" t="str">
        <f>IF(ISERROR(VLOOKUP(CONCATENATE($A170,"_",C$2),'Reference data SID'!$B:$N,13,FALSE)),"",VLOOKUP(CONCATENATE($A170,"_",C$2),'Reference data SID'!$B:$N,13,FALSE))</f>
        <v/>
      </c>
      <c r="D170" s="16" t="str">
        <f>IF(ISERROR(VLOOKUP(CONCATENATE($A170,"_",D$2),'Reference data SID'!$B:$N,13,FALSE)),"",VLOOKUP(CONCATENATE($A170,"_",D$2),'Reference data SID'!$B:$N,13,FALSE))</f>
        <v/>
      </c>
      <c r="E170" s="16" t="str">
        <f>IF(ISERROR(VLOOKUP(CONCATENATE($A170,"_",E$2),'Reference data SID'!$B:$N,13,FALSE)),"",VLOOKUP(CONCATENATE($A170,"_",E$2),'Reference data SID'!$B:$N,13,FALSE))</f>
        <v/>
      </c>
      <c r="F170" s="16" t="str">
        <f>IF(ISERROR(VLOOKUP(CONCATENATE($A170,"_",F$2),'Reference data SID'!$B:$N,13,FALSE)),"",VLOOKUP(CONCATENATE($A170,"_",F$2),'Reference data SID'!$B:$N,13,FALSE))</f>
        <v/>
      </c>
      <c r="G170" s="16" t="str">
        <f>IF(ISERROR(VLOOKUP(CONCATENATE($A170,"_",G$2),'Reference data SID'!$B:$N,13,FALSE)),"",VLOOKUP(CONCATENATE($A170,"_",G$2),'Reference data SID'!$B:$N,13,FALSE))</f>
        <v/>
      </c>
      <c r="H170" s="16" t="str">
        <f>IF(ISERROR(VLOOKUP(CONCATENATE($A170,"_",H$2),'Reference data SID'!$B:$N,13,FALSE)),"",VLOOKUP(CONCATENATE($A170,"_",H$2),'Reference data SID'!$B:$N,13,FALSE))</f>
        <v/>
      </c>
      <c r="I170" s="16" t="str">
        <f>IF(ISERROR(VLOOKUP(CONCATENATE($A170,"_",I$2),'Reference data SID'!$B:$N,13,FALSE)),"",VLOOKUP(CONCATENATE($A170,"_",I$2),'Reference data SID'!$B:$N,13,FALSE))</f>
        <v/>
      </c>
      <c r="J170" s="16" t="str">
        <f>IF(ISERROR(VLOOKUP(CONCATENATE($A170,"_",J$2),'Reference data SID'!$B:$N,13,FALSE)),"",VLOOKUP(CONCATENATE($A170,"_",J$2),'Reference data SID'!$B:$N,13,FALSE))</f>
        <v/>
      </c>
      <c r="K170" s="16" t="str">
        <f>IF(ISERROR(VLOOKUP(CONCATENATE($A170,"_",K$2),'Reference data SID'!$B:$N,13,FALSE)),"",VLOOKUP(CONCATENATE($A170,"_",K$2),'Reference data SID'!$B:$N,13,FALSE))</f>
        <v/>
      </c>
      <c r="L170" s="16" t="str">
        <f>IF(ISERROR(VLOOKUP(CONCATENATE($A170,"_",L$2),'Reference data SID'!$B:$N,13,FALSE)),"",VLOOKUP(CONCATENATE($A170,"_",L$2),'Reference data SID'!$B:$N,13,FALSE))</f>
        <v/>
      </c>
      <c r="M170" s="16" t="str">
        <f>IF(ISERROR(VLOOKUP(CONCATENATE($A170,"_",M$2),'Reference data SID'!$B:$N,13,FALSE)),"",VLOOKUP(CONCATENATE($A170,"_",M$2),'Reference data SID'!$B:$N,13,FALSE))</f>
        <v/>
      </c>
      <c r="N170" s="16" t="str">
        <f>IF(ISERROR(VLOOKUP(CONCATENATE($A170,"_",N$2),'Reference data SID'!$B:$N,13,FALSE)),"",VLOOKUP(CONCATENATE($A170,"_",N$2),'Reference data SID'!$B:$N,13,FALSE))</f>
        <v/>
      </c>
      <c r="O170" s="16" t="str">
        <f>IF(ISERROR(VLOOKUP(CONCATENATE($A170,"_",O$2),'Reference data SID'!$B:$N,13,FALSE)),"",VLOOKUP(CONCATENATE($A170,"_",O$2),'Reference data SID'!$B:$N,13,FALSE))</f>
        <v/>
      </c>
      <c r="P170" s="16" t="str">
        <f>IF(ISERROR(VLOOKUP(CONCATENATE($A170,"_",P$2),'Reference data SID'!$B:$N,13,FALSE)),"",VLOOKUP(CONCATENATE($A170,"_",P$2),'Reference data SID'!$B:$N,13,FALSE))</f>
        <v/>
      </c>
      <c r="Q170" s="16" t="str">
        <f>IF(ISERROR(VLOOKUP(CONCATENATE($A170,"_",Q$2),'Reference data SID'!$B:$N,13,FALSE)),"",VLOOKUP(CONCATENATE($A170,"_",Q$2),'Reference data SID'!$B:$N,13,FALSE))</f>
        <v/>
      </c>
      <c r="R170" s="16" t="str">
        <f>IF(ISERROR(VLOOKUP(CONCATENATE($A170,"_",R$2),'Reference data SID'!$B:$N,13,FALSE)),"",VLOOKUP(CONCATENATE($A170,"_",R$2),'Reference data SID'!$B:$N,13,FALSE))</f>
        <v/>
      </c>
      <c r="S170" s="16" t="str">
        <f>IF(ISERROR(VLOOKUP(CONCATENATE($A170,"_",S$2),'Reference data SID'!$B:$N,13,FALSE)),"",VLOOKUP(CONCATENATE($A170,"_",S$2),'Reference data SID'!$B:$N,13,FALSE))</f>
        <v/>
      </c>
      <c r="T170" s="16" t="str">
        <f>IF(ISERROR(VLOOKUP(CONCATENATE($A170,"_",T$2),'Reference data SID'!$B:$N,13,FALSE)),"",VLOOKUP(CONCATENATE($A170,"_",T$2),'Reference data SID'!$B:$N,13,FALSE))</f>
        <v/>
      </c>
      <c r="U170" s="16" t="str">
        <f>IF(ISERROR(VLOOKUP(CONCATENATE($A170,"_",U$2),'Reference data SID'!$B:$N,13,FALSE)),"",VLOOKUP(CONCATENATE($A170,"_",U$2),'Reference data SID'!$B:$N,13,FALSE))</f>
        <v/>
      </c>
      <c r="V170" s="16" t="str">
        <f>IF(ISERROR(VLOOKUP(CONCATENATE($A170,"_",V$2),'Reference data SID'!$B:$N,13,FALSE)),"",VLOOKUP(CONCATENATE($A170,"_",V$2),'Reference data SID'!$B:$N,13,FALSE))</f>
        <v/>
      </c>
      <c r="W170" s="16" t="str">
        <f>IF(ISERROR(VLOOKUP(CONCATENATE($A170,"_",W$2),'Reference data SID'!$B:$N,13,FALSE)),"",VLOOKUP(CONCATENATE($A170,"_",W$2),'Reference data SID'!$B:$N,13,FALSE))</f>
        <v/>
      </c>
      <c r="X170" s="16" t="str">
        <f>IF(ISERROR(VLOOKUP(CONCATENATE($A170,"_",X$2),'Reference data SID'!$B:$N,13,FALSE)),"",VLOOKUP(CONCATENATE($A170,"_",X$2),'Reference data SID'!$B:$N,13,FALSE))</f>
        <v/>
      </c>
      <c r="Y170" s="17" t="str">
        <f>IF(ISERROR(VLOOKUP(CONCATENATE($A170,"_",Y$2),'Reference data SID'!$B:$N,13,FALSE)),"",VLOOKUP(CONCATENATE($A170,"_",Y$2),'Reference data SID'!$B:$N,13,FALSE))</f>
        <v>70887-84-2</v>
      </c>
      <c r="Z170" s="16" t="str">
        <f>IF(ISERROR(VLOOKUP(CONCATENATE($A170,"_",Z$2),'Reference data SID'!$B:$N,13,FALSE)),"",VLOOKUP(CONCATENATE($A170,"_",Z$2),'Reference data SID'!$B:$N,13,FALSE))</f>
        <v/>
      </c>
      <c r="AA170" s="16" t="str">
        <f>IF(ISERROR(VLOOKUP(CONCATENATE($A170,"_",AA$2),'Reference data SID'!$B:$N,13,FALSE)),"",VLOOKUP(CONCATENATE($A170,"_",AA$2),'Reference data SID'!$B:$N,13,FALSE))</f>
        <v/>
      </c>
      <c r="AB170" s="16" t="str">
        <f>IF(ISERROR(VLOOKUP(CONCATENATE($A170,"_",AB$2),'Reference data SID'!$B:$N,13,FALSE)),"",VLOOKUP(CONCATENATE($A170,"_",AB$2),'Reference data SID'!$B:$N,13,FALSE))</f>
        <v/>
      </c>
      <c r="AC170" s="16" t="str">
        <f>IF(ISERROR(VLOOKUP(CONCATENATE($A170,"_",AC$2),'Reference data SID'!$B:$N,13,FALSE)),"",VLOOKUP(CONCATENATE($A170,"_",AC$2),'Reference data SID'!$B:$N,13,FALSE))</f>
        <v/>
      </c>
      <c r="AD170" s="16" t="str">
        <f>IF(ISERROR(VLOOKUP(CONCATENATE($A170,"_",AD$2),'Reference data SID'!$B:$N,13,FALSE)),"",VLOOKUP(CONCATENATE($A170,"_",AD$2),'Reference data SID'!$B:$N,13,FALSE))</f>
        <v/>
      </c>
      <c r="AE170" s="16" t="str">
        <f>IF(ISERROR(VLOOKUP(CONCATENATE($A170,"_",AE$2),'Reference data SID'!$B:$N,13,FALSE)),"",VLOOKUP(CONCATENATE($A170,"_",AE$2),'Reference data SID'!$B:$N,13,FALSE))</f>
        <v/>
      </c>
      <c r="AF170" s="16" t="str">
        <f>IF(ISERROR(VLOOKUP(CONCATENATE($A170,"_",AF$2),'Reference data SID'!$B:$N,13,FALSE)),"",VLOOKUP(CONCATENATE($A170,"_",AF$2),'Reference data SID'!$B:$N,13,FALSE))</f>
        <v/>
      </c>
      <c r="AG170" s="16" t="str">
        <f>IF(ISERROR(VLOOKUP(CONCATENATE($A170,"_",AG$2),'Reference data SID'!$B:$N,13,FALSE)),"",VLOOKUP(CONCATENATE($A170,"_",AG$2),'Reference data SID'!$B:$N,13,FALSE))</f>
        <v/>
      </c>
      <c r="AH170" s="16" t="str">
        <f>IF(ISERROR(VLOOKUP(CONCATENATE($A170,"_",AH$2),'Reference data SID'!$B:$N,13,FALSE)),"",VLOOKUP(CONCATENATE($A170,"_",AH$2),'Reference data SID'!$B:$N,13,FALSE))</f>
        <v/>
      </c>
      <c r="AI170" s="16" t="str">
        <f>IF(ISERROR(VLOOKUP(CONCATENATE($A170,"_",AI$2),'Reference data SID'!$B:$N,13,FALSE)),"",VLOOKUP(CONCATENATE($A170,"_",AI$2),'Reference data SID'!$B:$N,13,FALSE))</f>
        <v/>
      </c>
      <c r="AJ170" s="16" t="str">
        <f>IF(ISERROR(VLOOKUP(CONCATENATE($A170,"_",AJ$2),'Reference data SID'!$B:$N,13,FALSE)),"",VLOOKUP(CONCATENATE($A170,"_",AJ$2),'Reference data SID'!$B:$N,13,FALSE))</f>
        <v/>
      </c>
      <c r="AK170" s="16" t="str">
        <f>IF(ISERROR(VLOOKUP(CONCATENATE($A170,"_",AK$2),'Reference data SID'!$B:$N,13,FALSE)),"",VLOOKUP(CONCATENATE($A170,"_",AK$2),'Reference data SID'!$B:$N,13,FALSE))</f>
        <v/>
      </c>
      <c r="AL170" s="16" t="str">
        <f>IF(ISERROR(VLOOKUP(CONCATENATE($A170,"_",AL$2),'Reference data SID'!$B:$N,13,FALSE)),"",VLOOKUP(CONCATENATE($A170,"_",AL$2),'Reference data SID'!$B:$N,13,FALSE))</f>
        <v/>
      </c>
      <c r="AM170" s="16" t="str">
        <f>IF(ISERROR(VLOOKUP(CONCATENATE($A170,"_",AM$2),'Reference data SID'!$B:$N,13,FALSE)),"",VLOOKUP(CONCATENATE($A170,"_",AM$2),'Reference data SID'!$B:$N,13,FALSE))</f>
        <v/>
      </c>
      <c r="AN170" s="16" t="str">
        <f>IF(ISERROR(VLOOKUP(CONCATENATE($A170,"_",AN$2),'Reference data SID'!$B:$N,13,FALSE)),"",VLOOKUP(CONCATENATE($A170,"_",AN$2),'Reference data SID'!$B:$N,13,FALSE))</f>
        <v/>
      </c>
      <c r="AO170" s="16" t="str">
        <f>IF(ISERROR(VLOOKUP(CONCATENATE($A170,"_",AO$2),'Reference data SID'!$B:$N,13,FALSE)),"",VLOOKUP(CONCATENATE($A170,"_",AO$2),'Reference data SID'!$B:$N,13,FALSE))</f>
        <v/>
      </c>
      <c r="AP170" s="16" t="str">
        <f>IF(ISERROR(VLOOKUP(CONCATENATE($A170,"_",AP$2),'Reference data SID'!$B:$N,13,FALSE)),"",VLOOKUP(CONCATENATE($A170,"_",AP$2),'Reference data SID'!$B:$N,13,FALSE))</f>
        <v/>
      </c>
      <c r="AQ170" s="16" t="str">
        <f>IF(ISERROR(VLOOKUP(CONCATENATE($A170,"_",AQ$2),'Reference data SID'!$B:$N,13,FALSE)),"",VLOOKUP(CONCATENATE($A170,"_",AQ$2),'Reference data SID'!$B:$N,13,FALSE))</f>
        <v/>
      </c>
      <c r="AR170" s="16" t="str">
        <f>IF(ISERROR(VLOOKUP(CONCATENATE($A170,"_",AR$2),'Reference data SID'!$B:$N,13,FALSE)),"",VLOOKUP(CONCATENATE($A170,"_",AR$2),'Reference data SID'!$B:$N,13,FALSE))</f>
        <v/>
      </c>
      <c r="AS170" s="16" t="str">
        <f>IF(ISERROR(VLOOKUP(CONCATENATE($A170,"_",AS$2),'Reference data SID'!$B:$N,13,FALSE)),"",VLOOKUP(CONCATENATE($A170,"_",AS$2),'Reference data SID'!$B:$N,13,FALSE))</f>
        <v/>
      </c>
      <c r="AT170" s="16" t="str">
        <f>IF(ISERROR(VLOOKUP(CONCATENATE($A170,"_",AT$2),'Reference data SID'!$B:$N,13,FALSE)),"",VLOOKUP(CONCATENATE($A170,"_",AT$2),'Reference data SID'!$B:$N,13,FALSE))</f>
        <v/>
      </c>
    </row>
    <row r="171" spans="1:46" x14ac:dyDescent="0.25">
      <c r="A171">
        <v>167</v>
      </c>
      <c r="B171" s="16" t="str">
        <f>IF(ISERROR(VLOOKUP(CONCATENATE($A171,"_",B$2),'Reference data SID'!$B:$N,13,FALSE)),"",VLOOKUP(CONCATENATE($A171,"_",B$2),'Reference data SID'!$B:$N,13,FALSE))</f>
        <v/>
      </c>
      <c r="C171" s="16" t="str">
        <f>IF(ISERROR(VLOOKUP(CONCATENATE($A171,"_",C$2),'Reference data SID'!$B:$N,13,FALSE)),"",VLOOKUP(CONCATENATE($A171,"_",C$2),'Reference data SID'!$B:$N,13,FALSE))</f>
        <v/>
      </c>
      <c r="D171" s="16" t="str">
        <f>IF(ISERROR(VLOOKUP(CONCATENATE($A171,"_",D$2),'Reference data SID'!$B:$N,13,FALSE)),"",VLOOKUP(CONCATENATE($A171,"_",D$2),'Reference data SID'!$B:$N,13,FALSE))</f>
        <v/>
      </c>
      <c r="E171" s="16" t="str">
        <f>IF(ISERROR(VLOOKUP(CONCATENATE($A171,"_",E$2),'Reference data SID'!$B:$N,13,FALSE)),"",VLOOKUP(CONCATENATE($A171,"_",E$2),'Reference data SID'!$B:$N,13,FALSE))</f>
        <v/>
      </c>
      <c r="F171" s="16" t="str">
        <f>IF(ISERROR(VLOOKUP(CONCATENATE($A171,"_",F$2),'Reference data SID'!$B:$N,13,FALSE)),"",VLOOKUP(CONCATENATE($A171,"_",F$2),'Reference data SID'!$B:$N,13,FALSE))</f>
        <v/>
      </c>
      <c r="G171" s="16" t="str">
        <f>IF(ISERROR(VLOOKUP(CONCATENATE($A171,"_",G$2),'Reference data SID'!$B:$N,13,FALSE)),"",VLOOKUP(CONCATENATE($A171,"_",G$2),'Reference data SID'!$B:$N,13,FALSE))</f>
        <v/>
      </c>
      <c r="H171" s="16" t="str">
        <f>IF(ISERROR(VLOOKUP(CONCATENATE($A171,"_",H$2),'Reference data SID'!$B:$N,13,FALSE)),"",VLOOKUP(CONCATENATE($A171,"_",H$2),'Reference data SID'!$B:$N,13,FALSE))</f>
        <v/>
      </c>
      <c r="I171" s="16" t="str">
        <f>IF(ISERROR(VLOOKUP(CONCATENATE($A171,"_",I$2),'Reference data SID'!$B:$N,13,FALSE)),"",VLOOKUP(CONCATENATE($A171,"_",I$2),'Reference data SID'!$B:$N,13,FALSE))</f>
        <v/>
      </c>
      <c r="J171" s="16" t="str">
        <f>IF(ISERROR(VLOOKUP(CONCATENATE($A171,"_",J$2),'Reference data SID'!$B:$N,13,FALSE)),"",VLOOKUP(CONCATENATE($A171,"_",J$2),'Reference data SID'!$B:$N,13,FALSE))</f>
        <v/>
      </c>
      <c r="K171" s="16" t="str">
        <f>IF(ISERROR(VLOOKUP(CONCATENATE($A171,"_",K$2),'Reference data SID'!$B:$N,13,FALSE)),"",VLOOKUP(CONCATENATE($A171,"_",K$2),'Reference data SID'!$B:$N,13,FALSE))</f>
        <v/>
      </c>
      <c r="L171" s="16" t="str">
        <f>IF(ISERROR(VLOOKUP(CONCATENATE($A171,"_",L$2),'Reference data SID'!$B:$N,13,FALSE)),"",VLOOKUP(CONCATENATE($A171,"_",L$2),'Reference data SID'!$B:$N,13,FALSE))</f>
        <v/>
      </c>
      <c r="M171" s="16" t="str">
        <f>IF(ISERROR(VLOOKUP(CONCATENATE($A171,"_",M$2),'Reference data SID'!$B:$N,13,FALSE)),"",VLOOKUP(CONCATENATE($A171,"_",M$2),'Reference data SID'!$B:$N,13,FALSE))</f>
        <v/>
      </c>
      <c r="N171" s="16" t="str">
        <f>IF(ISERROR(VLOOKUP(CONCATENATE($A171,"_",N$2),'Reference data SID'!$B:$N,13,FALSE)),"",VLOOKUP(CONCATENATE($A171,"_",N$2),'Reference data SID'!$B:$N,13,FALSE))</f>
        <v/>
      </c>
      <c r="O171" s="16" t="str">
        <f>IF(ISERROR(VLOOKUP(CONCATENATE($A171,"_",O$2),'Reference data SID'!$B:$N,13,FALSE)),"",VLOOKUP(CONCATENATE($A171,"_",O$2),'Reference data SID'!$B:$N,13,FALSE))</f>
        <v/>
      </c>
      <c r="P171" s="16" t="str">
        <f>IF(ISERROR(VLOOKUP(CONCATENATE($A171,"_",P$2),'Reference data SID'!$B:$N,13,FALSE)),"",VLOOKUP(CONCATENATE($A171,"_",P$2),'Reference data SID'!$B:$N,13,FALSE))</f>
        <v/>
      </c>
      <c r="Q171" s="16" t="str">
        <f>IF(ISERROR(VLOOKUP(CONCATENATE($A171,"_",Q$2),'Reference data SID'!$B:$N,13,FALSE)),"",VLOOKUP(CONCATENATE($A171,"_",Q$2),'Reference data SID'!$B:$N,13,FALSE))</f>
        <v/>
      </c>
      <c r="R171" s="16" t="str">
        <f>IF(ISERROR(VLOOKUP(CONCATENATE($A171,"_",R$2),'Reference data SID'!$B:$N,13,FALSE)),"",VLOOKUP(CONCATENATE($A171,"_",R$2),'Reference data SID'!$B:$N,13,FALSE))</f>
        <v/>
      </c>
      <c r="S171" s="16" t="str">
        <f>IF(ISERROR(VLOOKUP(CONCATENATE($A171,"_",S$2),'Reference data SID'!$B:$N,13,FALSE)),"",VLOOKUP(CONCATENATE($A171,"_",S$2),'Reference data SID'!$B:$N,13,FALSE))</f>
        <v/>
      </c>
      <c r="T171" s="16" t="str">
        <f>IF(ISERROR(VLOOKUP(CONCATENATE($A171,"_",T$2),'Reference data SID'!$B:$N,13,FALSE)),"",VLOOKUP(CONCATENATE($A171,"_",T$2),'Reference data SID'!$B:$N,13,FALSE))</f>
        <v/>
      </c>
      <c r="U171" s="16" t="str">
        <f>IF(ISERROR(VLOOKUP(CONCATENATE($A171,"_",U$2),'Reference data SID'!$B:$N,13,FALSE)),"",VLOOKUP(CONCATENATE($A171,"_",U$2),'Reference data SID'!$B:$N,13,FALSE))</f>
        <v/>
      </c>
      <c r="V171" s="16" t="str">
        <f>IF(ISERROR(VLOOKUP(CONCATENATE($A171,"_",V$2),'Reference data SID'!$B:$N,13,FALSE)),"",VLOOKUP(CONCATENATE($A171,"_",V$2),'Reference data SID'!$B:$N,13,FALSE))</f>
        <v/>
      </c>
      <c r="W171" s="16" t="str">
        <f>IF(ISERROR(VLOOKUP(CONCATENATE($A171,"_",W$2),'Reference data SID'!$B:$N,13,FALSE)),"",VLOOKUP(CONCATENATE($A171,"_",W$2),'Reference data SID'!$B:$N,13,FALSE))</f>
        <v/>
      </c>
      <c r="X171" s="16" t="str">
        <f>IF(ISERROR(VLOOKUP(CONCATENATE($A171,"_",X$2),'Reference data SID'!$B:$N,13,FALSE)),"",VLOOKUP(CONCATENATE($A171,"_",X$2),'Reference data SID'!$B:$N,13,FALSE))</f>
        <v/>
      </c>
      <c r="Y171" s="17" t="str">
        <f>IF(ISERROR(VLOOKUP(CONCATENATE($A171,"_",Y$2),'Reference data SID'!$B:$N,13,FALSE)),"",VLOOKUP(CONCATENATE($A171,"_",Y$2),'Reference data SID'!$B:$N,13,FALSE))</f>
        <v>70887-94-4</v>
      </c>
      <c r="Z171" s="16" t="str">
        <f>IF(ISERROR(VLOOKUP(CONCATENATE($A171,"_",Z$2),'Reference data SID'!$B:$N,13,FALSE)),"",VLOOKUP(CONCATENATE($A171,"_",Z$2),'Reference data SID'!$B:$N,13,FALSE))</f>
        <v/>
      </c>
      <c r="AA171" s="16" t="str">
        <f>IF(ISERROR(VLOOKUP(CONCATENATE($A171,"_",AA$2),'Reference data SID'!$B:$N,13,FALSE)),"",VLOOKUP(CONCATENATE($A171,"_",AA$2),'Reference data SID'!$B:$N,13,FALSE))</f>
        <v/>
      </c>
      <c r="AB171" s="16" t="str">
        <f>IF(ISERROR(VLOOKUP(CONCATENATE($A171,"_",AB$2),'Reference data SID'!$B:$N,13,FALSE)),"",VLOOKUP(CONCATENATE($A171,"_",AB$2),'Reference data SID'!$B:$N,13,FALSE))</f>
        <v/>
      </c>
      <c r="AC171" s="16" t="str">
        <f>IF(ISERROR(VLOOKUP(CONCATENATE($A171,"_",AC$2),'Reference data SID'!$B:$N,13,FALSE)),"",VLOOKUP(CONCATENATE($A171,"_",AC$2),'Reference data SID'!$B:$N,13,FALSE))</f>
        <v/>
      </c>
      <c r="AD171" s="16" t="str">
        <f>IF(ISERROR(VLOOKUP(CONCATENATE($A171,"_",AD$2),'Reference data SID'!$B:$N,13,FALSE)),"",VLOOKUP(CONCATENATE($A171,"_",AD$2),'Reference data SID'!$B:$N,13,FALSE))</f>
        <v/>
      </c>
      <c r="AE171" s="16" t="str">
        <f>IF(ISERROR(VLOOKUP(CONCATENATE($A171,"_",AE$2),'Reference data SID'!$B:$N,13,FALSE)),"",VLOOKUP(CONCATENATE($A171,"_",AE$2),'Reference data SID'!$B:$N,13,FALSE))</f>
        <v/>
      </c>
      <c r="AF171" s="16" t="str">
        <f>IF(ISERROR(VLOOKUP(CONCATENATE($A171,"_",AF$2),'Reference data SID'!$B:$N,13,FALSE)),"",VLOOKUP(CONCATENATE($A171,"_",AF$2),'Reference data SID'!$B:$N,13,FALSE))</f>
        <v/>
      </c>
      <c r="AG171" s="16" t="str">
        <f>IF(ISERROR(VLOOKUP(CONCATENATE($A171,"_",AG$2),'Reference data SID'!$B:$N,13,FALSE)),"",VLOOKUP(CONCATENATE($A171,"_",AG$2),'Reference data SID'!$B:$N,13,FALSE))</f>
        <v/>
      </c>
      <c r="AH171" s="16" t="str">
        <f>IF(ISERROR(VLOOKUP(CONCATENATE($A171,"_",AH$2),'Reference data SID'!$B:$N,13,FALSE)),"",VLOOKUP(CONCATENATE($A171,"_",AH$2),'Reference data SID'!$B:$N,13,FALSE))</f>
        <v/>
      </c>
      <c r="AI171" s="16" t="str">
        <f>IF(ISERROR(VLOOKUP(CONCATENATE($A171,"_",AI$2),'Reference data SID'!$B:$N,13,FALSE)),"",VLOOKUP(CONCATENATE($A171,"_",AI$2),'Reference data SID'!$B:$N,13,FALSE))</f>
        <v/>
      </c>
      <c r="AJ171" s="16" t="str">
        <f>IF(ISERROR(VLOOKUP(CONCATENATE($A171,"_",AJ$2),'Reference data SID'!$B:$N,13,FALSE)),"",VLOOKUP(CONCATENATE($A171,"_",AJ$2),'Reference data SID'!$B:$N,13,FALSE))</f>
        <v/>
      </c>
      <c r="AK171" s="16" t="str">
        <f>IF(ISERROR(VLOOKUP(CONCATENATE($A171,"_",AK$2),'Reference data SID'!$B:$N,13,FALSE)),"",VLOOKUP(CONCATENATE($A171,"_",AK$2),'Reference data SID'!$B:$N,13,FALSE))</f>
        <v/>
      </c>
      <c r="AL171" s="16" t="str">
        <f>IF(ISERROR(VLOOKUP(CONCATENATE($A171,"_",AL$2),'Reference data SID'!$B:$N,13,FALSE)),"",VLOOKUP(CONCATENATE($A171,"_",AL$2),'Reference data SID'!$B:$N,13,FALSE))</f>
        <v/>
      </c>
      <c r="AM171" s="16" t="str">
        <f>IF(ISERROR(VLOOKUP(CONCATENATE($A171,"_",AM$2),'Reference data SID'!$B:$N,13,FALSE)),"",VLOOKUP(CONCATENATE($A171,"_",AM$2),'Reference data SID'!$B:$N,13,FALSE))</f>
        <v/>
      </c>
      <c r="AN171" s="16" t="str">
        <f>IF(ISERROR(VLOOKUP(CONCATENATE($A171,"_",AN$2),'Reference data SID'!$B:$N,13,FALSE)),"",VLOOKUP(CONCATENATE($A171,"_",AN$2),'Reference data SID'!$B:$N,13,FALSE))</f>
        <v/>
      </c>
      <c r="AO171" s="16" t="str">
        <f>IF(ISERROR(VLOOKUP(CONCATENATE($A171,"_",AO$2),'Reference data SID'!$B:$N,13,FALSE)),"",VLOOKUP(CONCATENATE($A171,"_",AO$2),'Reference data SID'!$B:$N,13,FALSE))</f>
        <v/>
      </c>
      <c r="AP171" s="16" t="str">
        <f>IF(ISERROR(VLOOKUP(CONCATENATE($A171,"_",AP$2),'Reference data SID'!$B:$N,13,FALSE)),"",VLOOKUP(CONCATENATE($A171,"_",AP$2),'Reference data SID'!$B:$N,13,FALSE))</f>
        <v/>
      </c>
      <c r="AQ171" s="16" t="str">
        <f>IF(ISERROR(VLOOKUP(CONCATENATE($A171,"_",AQ$2),'Reference data SID'!$B:$N,13,FALSE)),"",VLOOKUP(CONCATENATE($A171,"_",AQ$2),'Reference data SID'!$B:$N,13,FALSE))</f>
        <v/>
      </c>
      <c r="AR171" s="16" t="str">
        <f>IF(ISERROR(VLOOKUP(CONCATENATE($A171,"_",AR$2),'Reference data SID'!$B:$N,13,FALSE)),"",VLOOKUP(CONCATENATE($A171,"_",AR$2),'Reference data SID'!$B:$N,13,FALSE))</f>
        <v/>
      </c>
      <c r="AS171" s="16" t="str">
        <f>IF(ISERROR(VLOOKUP(CONCATENATE($A171,"_",AS$2),'Reference data SID'!$B:$N,13,FALSE)),"",VLOOKUP(CONCATENATE($A171,"_",AS$2),'Reference data SID'!$B:$N,13,FALSE))</f>
        <v/>
      </c>
      <c r="AT171" s="16" t="str">
        <f>IF(ISERROR(VLOOKUP(CONCATENATE($A171,"_",AT$2),'Reference data SID'!$B:$N,13,FALSE)),"",VLOOKUP(CONCATENATE($A171,"_",AT$2),'Reference data SID'!$B:$N,13,FALSE))</f>
        <v/>
      </c>
    </row>
    <row r="172" spans="1:46" x14ac:dyDescent="0.25">
      <c r="A172">
        <v>168</v>
      </c>
      <c r="B172" s="16" t="str">
        <f>IF(ISERROR(VLOOKUP(CONCATENATE($A172,"_",B$2),'Reference data SID'!$B:$N,13,FALSE)),"",VLOOKUP(CONCATENATE($A172,"_",B$2),'Reference data SID'!$B:$N,13,FALSE))</f>
        <v/>
      </c>
      <c r="C172" s="16" t="str">
        <f>IF(ISERROR(VLOOKUP(CONCATENATE($A172,"_",C$2),'Reference data SID'!$B:$N,13,FALSE)),"",VLOOKUP(CONCATENATE($A172,"_",C$2),'Reference data SID'!$B:$N,13,FALSE))</f>
        <v/>
      </c>
      <c r="D172" s="16" t="str">
        <f>IF(ISERROR(VLOOKUP(CONCATENATE($A172,"_",D$2),'Reference data SID'!$B:$N,13,FALSE)),"",VLOOKUP(CONCATENATE($A172,"_",D$2),'Reference data SID'!$B:$N,13,FALSE))</f>
        <v/>
      </c>
      <c r="E172" s="16" t="str">
        <f>IF(ISERROR(VLOOKUP(CONCATENATE($A172,"_",E$2),'Reference data SID'!$B:$N,13,FALSE)),"",VLOOKUP(CONCATENATE($A172,"_",E$2),'Reference data SID'!$B:$N,13,FALSE))</f>
        <v/>
      </c>
      <c r="F172" s="16" t="str">
        <f>IF(ISERROR(VLOOKUP(CONCATENATE($A172,"_",F$2),'Reference data SID'!$B:$N,13,FALSE)),"",VLOOKUP(CONCATENATE($A172,"_",F$2),'Reference data SID'!$B:$N,13,FALSE))</f>
        <v/>
      </c>
      <c r="G172" s="16" t="str">
        <f>IF(ISERROR(VLOOKUP(CONCATENATE($A172,"_",G$2),'Reference data SID'!$B:$N,13,FALSE)),"",VLOOKUP(CONCATENATE($A172,"_",G$2),'Reference data SID'!$B:$N,13,FALSE))</f>
        <v/>
      </c>
      <c r="H172" s="16" t="str">
        <f>IF(ISERROR(VLOOKUP(CONCATENATE($A172,"_",H$2),'Reference data SID'!$B:$N,13,FALSE)),"",VLOOKUP(CONCATENATE($A172,"_",H$2),'Reference data SID'!$B:$N,13,FALSE))</f>
        <v/>
      </c>
      <c r="I172" s="16" t="str">
        <f>IF(ISERROR(VLOOKUP(CONCATENATE($A172,"_",I$2),'Reference data SID'!$B:$N,13,FALSE)),"",VLOOKUP(CONCATENATE($A172,"_",I$2),'Reference data SID'!$B:$N,13,FALSE))</f>
        <v/>
      </c>
      <c r="J172" s="16" t="str">
        <f>IF(ISERROR(VLOOKUP(CONCATENATE($A172,"_",J$2),'Reference data SID'!$B:$N,13,FALSE)),"",VLOOKUP(CONCATENATE($A172,"_",J$2),'Reference data SID'!$B:$N,13,FALSE))</f>
        <v/>
      </c>
      <c r="K172" s="16" t="str">
        <f>IF(ISERROR(VLOOKUP(CONCATENATE($A172,"_",K$2),'Reference data SID'!$B:$N,13,FALSE)),"",VLOOKUP(CONCATENATE($A172,"_",K$2),'Reference data SID'!$B:$N,13,FALSE))</f>
        <v/>
      </c>
      <c r="L172" s="16" t="str">
        <f>IF(ISERROR(VLOOKUP(CONCATENATE($A172,"_",L$2),'Reference data SID'!$B:$N,13,FALSE)),"",VLOOKUP(CONCATENATE($A172,"_",L$2),'Reference data SID'!$B:$N,13,FALSE))</f>
        <v/>
      </c>
      <c r="M172" s="16" t="str">
        <f>IF(ISERROR(VLOOKUP(CONCATENATE($A172,"_",M$2),'Reference data SID'!$B:$N,13,FALSE)),"",VLOOKUP(CONCATENATE($A172,"_",M$2),'Reference data SID'!$B:$N,13,FALSE))</f>
        <v/>
      </c>
      <c r="N172" s="16" t="str">
        <f>IF(ISERROR(VLOOKUP(CONCATENATE($A172,"_",N$2),'Reference data SID'!$B:$N,13,FALSE)),"",VLOOKUP(CONCATENATE($A172,"_",N$2),'Reference data SID'!$B:$N,13,FALSE))</f>
        <v/>
      </c>
      <c r="O172" s="16" t="str">
        <f>IF(ISERROR(VLOOKUP(CONCATENATE($A172,"_",O$2),'Reference data SID'!$B:$N,13,FALSE)),"",VLOOKUP(CONCATENATE($A172,"_",O$2),'Reference data SID'!$B:$N,13,FALSE))</f>
        <v/>
      </c>
      <c r="P172" s="16" t="str">
        <f>IF(ISERROR(VLOOKUP(CONCATENATE($A172,"_",P$2),'Reference data SID'!$B:$N,13,FALSE)),"",VLOOKUP(CONCATENATE($A172,"_",P$2),'Reference data SID'!$B:$N,13,FALSE))</f>
        <v/>
      </c>
      <c r="Q172" s="16" t="str">
        <f>IF(ISERROR(VLOOKUP(CONCATENATE($A172,"_",Q$2),'Reference data SID'!$B:$N,13,FALSE)),"",VLOOKUP(CONCATENATE($A172,"_",Q$2),'Reference data SID'!$B:$N,13,FALSE))</f>
        <v/>
      </c>
      <c r="R172" s="16" t="str">
        <f>IF(ISERROR(VLOOKUP(CONCATENATE($A172,"_",R$2),'Reference data SID'!$B:$N,13,FALSE)),"",VLOOKUP(CONCATENATE($A172,"_",R$2),'Reference data SID'!$B:$N,13,FALSE))</f>
        <v/>
      </c>
      <c r="S172" s="16" t="str">
        <f>IF(ISERROR(VLOOKUP(CONCATENATE($A172,"_",S$2),'Reference data SID'!$B:$N,13,FALSE)),"",VLOOKUP(CONCATENATE($A172,"_",S$2),'Reference data SID'!$B:$N,13,FALSE))</f>
        <v/>
      </c>
      <c r="T172" s="16" t="str">
        <f>IF(ISERROR(VLOOKUP(CONCATENATE($A172,"_",T$2),'Reference data SID'!$B:$N,13,FALSE)),"",VLOOKUP(CONCATENATE($A172,"_",T$2),'Reference data SID'!$B:$N,13,FALSE))</f>
        <v/>
      </c>
      <c r="U172" s="16" t="str">
        <f>IF(ISERROR(VLOOKUP(CONCATENATE($A172,"_",U$2),'Reference data SID'!$B:$N,13,FALSE)),"",VLOOKUP(CONCATENATE($A172,"_",U$2),'Reference data SID'!$B:$N,13,FALSE))</f>
        <v/>
      </c>
      <c r="V172" s="16" t="str">
        <f>IF(ISERROR(VLOOKUP(CONCATENATE($A172,"_",V$2),'Reference data SID'!$B:$N,13,FALSE)),"",VLOOKUP(CONCATENATE($A172,"_",V$2),'Reference data SID'!$B:$N,13,FALSE))</f>
        <v/>
      </c>
      <c r="W172" s="16" t="str">
        <f>IF(ISERROR(VLOOKUP(CONCATENATE($A172,"_",W$2),'Reference data SID'!$B:$N,13,FALSE)),"",VLOOKUP(CONCATENATE($A172,"_",W$2),'Reference data SID'!$B:$N,13,FALSE))</f>
        <v/>
      </c>
      <c r="X172" s="16" t="str">
        <f>IF(ISERROR(VLOOKUP(CONCATENATE($A172,"_",X$2),'Reference data SID'!$B:$N,13,FALSE)),"",VLOOKUP(CONCATENATE($A172,"_",X$2),'Reference data SID'!$B:$N,13,FALSE))</f>
        <v/>
      </c>
      <c r="Y172" s="17" t="str">
        <f>IF(ISERROR(VLOOKUP(CONCATENATE($A172,"_",Y$2),'Reference data SID'!$B:$N,13,FALSE)),"",VLOOKUP(CONCATENATE($A172,"_",Y$2),'Reference data SID'!$B:$N,13,FALSE))</f>
        <v>71608-61-2</v>
      </c>
      <c r="Z172" s="16" t="str">
        <f>IF(ISERROR(VLOOKUP(CONCATENATE($A172,"_",Z$2),'Reference data SID'!$B:$N,13,FALSE)),"",VLOOKUP(CONCATENATE($A172,"_",Z$2),'Reference data SID'!$B:$N,13,FALSE))</f>
        <v/>
      </c>
      <c r="AA172" s="16" t="str">
        <f>IF(ISERROR(VLOOKUP(CONCATENATE($A172,"_",AA$2),'Reference data SID'!$B:$N,13,FALSE)),"",VLOOKUP(CONCATENATE($A172,"_",AA$2),'Reference data SID'!$B:$N,13,FALSE))</f>
        <v/>
      </c>
      <c r="AB172" s="16" t="str">
        <f>IF(ISERROR(VLOOKUP(CONCATENATE($A172,"_",AB$2),'Reference data SID'!$B:$N,13,FALSE)),"",VLOOKUP(CONCATENATE($A172,"_",AB$2),'Reference data SID'!$B:$N,13,FALSE))</f>
        <v/>
      </c>
      <c r="AC172" s="16" t="str">
        <f>IF(ISERROR(VLOOKUP(CONCATENATE($A172,"_",AC$2),'Reference data SID'!$B:$N,13,FALSE)),"",VLOOKUP(CONCATENATE($A172,"_",AC$2),'Reference data SID'!$B:$N,13,FALSE))</f>
        <v/>
      </c>
      <c r="AD172" s="16" t="str">
        <f>IF(ISERROR(VLOOKUP(CONCATENATE($A172,"_",AD$2),'Reference data SID'!$B:$N,13,FALSE)),"",VLOOKUP(CONCATENATE($A172,"_",AD$2),'Reference data SID'!$B:$N,13,FALSE))</f>
        <v/>
      </c>
      <c r="AE172" s="16" t="str">
        <f>IF(ISERROR(VLOOKUP(CONCATENATE($A172,"_",AE$2),'Reference data SID'!$B:$N,13,FALSE)),"",VLOOKUP(CONCATENATE($A172,"_",AE$2),'Reference data SID'!$B:$N,13,FALSE))</f>
        <v/>
      </c>
      <c r="AF172" s="16" t="str">
        <f>IF(ISERROR(VLOOKUP(CONCATENATE($A172,"_",AF$2),'Reference data SID'!$B:$N,13,FALSE)),"",VLOOKUP(CONCATENATE($A172,"_",AF$2),'Reference data SID'!$B:$N,13,FALSE))</f>
        <v/>
      </c>
      <c r="AG172" s="16" t="str">
        <f>IF(ISERROR(VLOOKUP(CONCATENATE($A172,"_",AG$2),'Reference data SID'!$B:$N,13,FALSE)),"",VLOOKUP(CONCATENATE($A172,"_",AG$2),'Reference data SID'!$B:$N,13,FALSE))</f>
        <v/>
      </c>
      <c r="AH172" s="16" t="str">
        <f>IF(ISERROR(VLOOKUP(CONCATENATE($A172,"_",AH$2),'Reference data SID'!$B:$N,13,FALSE)),"",VLOOKUP(CONCATENATE($A172,"_",AH$2),'Reference data SID'!$B:$N,13,FALSE))</f>
        <v/>
      </c>
      <c r="AI172" s="16" t="str">
        <f>IF(ISERROR(VLOOKUP(CONCATENATE($A172,"_",AI$2),'Reference data SID'!$B:$N,13,FALSE)),"",VLOOKUP(CONCATENATE($A172,"_",AI$2),'Reference data SID'!$B:$N,13,FALSE))</f>
        <v/>
      </c>
      <c r="AJ172" s="16" t="str">
        <f>IF(ISERROR(VLOOKUP(CONCATENATE($A172,"_",AJ$2),'Reference data SID'!$B:$N,13,FALSE)),"",VLOOKUP(CONCATENATE($A172,"_",AJ$2),'Reference data SID'!$B:$N,13,FALSE))</f>
        <v/>
      </c>
      <c r="AK172" s="16" t="str">
        <f>IF(ISERROR(VLOOKUP(CONCATENATE($A172,"_",AK$2),'Reference data SID'!$B:$N,13,FALSE)),"",VLOOKUP(CONCATENATE($A172,"_",AK$2),'Reference data SID'!$B:$N,13,FALSE))</f>
        <v/>
      </c>
      <c r="AL172" s="16" t="str">
        <f>IF(ISERROR(VLOOKUP(CONCATENATE($A172,"_",AL$2),'Reference data SID'!$B:$N,13,FALSE)),"",VLOOKUP(CONCATENATE($A172,"_",AL$2),'Reference data SID'!$B:$N,13,FALSE))</f>
        <v/>
      </c>
      <c r="AM172" s="16" t="str">
        <f>IF(ISERROR(VLOOKUP(CONCATENATE($A172,"_",AM$2),'Reference data SID'!$B:$N,13,FALSE)),"",VLOOKUP(CONCATENATE($A172,"_",AM$2),'Reference data SID'!$B:$N,13,FALSE))</f>
        <v/>
      </c>
      <c r="AN172" s="16" t="str">
        <f>IF(ISERROR(VLOOKUP(CONCATENATE($A172,"_",AN$2),'Reference data SID'!$B:$N,13,FALSE)),"",VLOOKUP(CONCATENATE($A172,"_",AN$2),'Reference data SID'!$B:$N,13,FALSE))</f>
        <v/>
      </c>
      <c r="AO172" s="16" t="str">
        <f>IF(ISERROR(VLOOKUP(CONCATENATE($A172,"_",AO$2),'Reference data SID'!$B:$N,13,FALSE)),"",VLOOKUP(CONCATENATE($A172,"_",AO$2),'Reference data SID'!$B:$N,13,FALSE))</f>
        <v/>
      </c>
      <c r="AP172" s="16" t="str">
        <f>IF(ISERROR(VLOOKUP(CONCATENATE($A172,"_",AP$2),'Reference data SID'!$B:$N,13,FALSE)),"",VLOOKUP(CONCATENATE($A172,"_",AP$2),'Reference data SID'!$B:$N,13,FALSE))</f>
        <v/>
      </c>
      <c r="AQ172" s="16" t="str">
        <f>IF(ISERROR(VLOOKUP(CONCATENATE($A172,"_",AQ$2),'Reference data SID'!$B:$N,13,FALSE)),"",VLOOKUP(CONCATENATE($A172,"_",AQ$2),'Reference data SID'!$B:$N,13,FALSE))</f>
        <v/>
      </c>
      <c r="AR172" s="16" t="str">
        <f>IF(ISERROR(VLOOKUP(CONCATENATE($A172,"_",AR$2),'Reference data SID'!$B:$N,13,FALSE)),"",VLOOKUP(CONCATENATE($A172,"_",AR$2),'Reference data SID'!$B:$N,13,FALSE))</f>
        <v/>
      </c>
      <c r="AS172" s="16" t="str">
        <f>IF(ISERROR(VLOOKUP(CONCATENATE($A172,"_",AS$2),'Reference data SID'!$B:$N,13,FALSE)),"",VLOOKUP(CONCATENATE($A172,"_",AS$2),'Reference data SID'!$B:$N,13,FALSE))</f>
        <v/>
      </c>
      <c r="AT172" s="16" t="str">
        <f>IF(ISERROR(VLOOKUP(CONCATENATE($A172,"_",AT$2),'Reference data SID'!$B:$N,13,FALSE)),"",VLOOKUP(CONCATENATE($A172,"_",AT$2),'Reference data SID'!$B:$N,13,FALSE))</f>
        <v/>
      </c>
    </row>
    <row r="173" spans="1:46" x14ac:dyDescent="0.25">
      <c r="A173">
        <v>169</v>
      </c>
      <c r="B173" s="16" t="str">
        <f>IF(ISERROR(VLOOKUP(CONCATENATE($A173,"_",B$2),'Reference data SID'!$B:$N,13,FALSE)),"",VLOOKUP(CONCATENATE($A173,"_",B$2),'Reference data SID'!$B:$N,13,FALSE))</f>
        <v/>
      </c>
      <c r="C173" s="16" t="str">
        <f>IF(ISERROR(VLOOKUP(CONCATENATE($A173,"_",C$2),'Reference data SID'!$B:$N,13,FALSE)),"",VLOOKUP(CONCATENATE($A173,"_",C$2),'Reference data SID'!$B:$N,13,FALSE))</f>
        <v/>
      </c>
      <c r="D173" s="16" t="str">
        <f>IF(ISERROR(VLOOKUP(CONCATENATE($A173,"_",D$2),'Reference data SID'!$B:$N,13,FALSE)),"",VLOOKUP(CONCATENATE($A173,"_",D$2),'Reference data SID'!$B:$N,13,FALSE))</f>
        <v/>
      </c>
      <c r="E173" s="16" t="str">
        <f>IF(ISERROR(VLOOKUP(CONCATENATE($A173,"_",E$2),'Reference data SID'!$B:$N,13,FALSE)),"",VLOOKUP(CONCATENATE($A173,"_",E$2),'Reference data SID'!$B:$N,13,FALSE))</f>
        <v/>
      </c>
      <c r="F173" s="16" t="str">
        <f>IF(ISERROR(VLOOKUP(CONCATENATE($A173,"_",F$2),'Reference data SID'!$B:$N,13,FALSE)),"",VLOOKUP(CONCATENATE($A173,"_",F$2),'Reference data SID'!$B:$N,13,FALSE))</f>
        <v/>
      </c>
      <c r="G173" s="16" t="str">
        <f>IF(ISERROR(VLOOKUP(CONCATENATE($A173,"_",G$2),'Reference data SID'!$B:$N,13,FALSE)),"",VLOOKUP(CONCATENATE($A173,"_",G$2),'Reference data SID'!$B:$N,13,FALSE))</f>
        <v/>
      </c>
      <c r="H173" s="16" t="str">
        <f>IF(ISERROR(VLOOKUP(CONCATENATE($A173,"_",H$2),'Reference data SID'!$B:$N,13,FALSE)),"",VLOOKUP(CONCATENATE($A173,"_",H$2),'Reference data SID'!$B:$N,13,FALSE))</f>
        <v/>
      </c>
      <c r="I173" s="16" t="str">
        <f>IF(ISERROR(VLOOKUP(CONCATENATE($A173,"_",I$2),'Reference data SID'!$B:$N,13,FALSE)),"",VLOOKUP(CONCATENATE($A173,"_",I$2),'Reference data SID'!$B:$N,13,FALSE))</f>
        <v/>
      </c>
      <c r="J173" s="16" t="str">
        <f>IF(ISERROR(VLOOKUP(CONCATENATE($A173,"_",J$2),'Reference data SID'!$B:$N,13,FALSE)),"",VLOOKUP(CONCATENATE($A173,"_",J$2),'Reference data SID'!$B:$N,13,FALSE))</f>
        <v/>
      </c>
      <c r="K173" s="16" t="str">
        <f>IF(ISERROR(VLOOKUP(CONCATENATE($A173,"_",K$2),'Reference data SID'!$B:$N,13,FALSE)),"",VLOOKUP(CONCATENATE($A173,"_",K$2),'Reference data SID'!$B:$N,13,FALSE))</f>
        <v/>
      </c>
      <c r="L173" s="16" t="str">
        <f>IF(ISERROR(VLOOKUP(CONCATENATE($A173,"_",L$2),'Reference data SID'!$B:$N,13,FALSE)),"",VLOOKUP(CONCATENATE($A173,"_",L$2),'Reference data SID'!$B:$N,13,FALSE))</f>
        <v/>
      </c>
      <c r="M173" s="16" t="str">
        <f>IF(ISERROR(VLOOKUP(CONCATENATE($A173,"_",M$2),'Reference data SID'!$B:$N,13,FALSE)),"",VLOOKUP(CONCATENATE($A173,"_",M$2),'Reference data SID'!$B:$N,13,FALSE))</f>
        <v/>
      </c>
      <c r="N173" s="16" t="str">
        <f>IF(ISERROR(VLOOKUP(CONCATENATE($A173,"_",N$2),'Reference data SID'!$B:$N,13,FALSE)),"",VLOOKUP(CONCATENATE($A173,"_",N$2),'Reference data SID'!$B:$N,13,FALSE))</f>
        <v/>
      </c>
      <c r="O173" s="16" t="str">
        <f>IF(ISERROR(VLOOKUP(CONCATENATE($A173,"_",O$2),'Reference data SID'!$B:$N,13,FALSE)),"",VLOOKUP(CONCATENATE($A173,"_",O$2),'Reference data SID'!$B:$N,13,FALSE))</f>
        <v/>
      </c>
      <c r="P173" s="16" t="str">
        <f>IF(ISERROR(VLOOKUP(CONCATENATE($A173,"_",P$2),'Reference data SID'!$B:$N,13,FALSE)),"",VLOOKUP(CONCATENATE($A173,"_",P$2),'Reference data SID'!$B:$N,13,FALSE))</f>
        <v/>
      </c>
      <c r="Q173" s="16" t="str">
        <f>IF(ISERROR(VLOOKUP(CONCATENATE($A173,"_",Q$2),'Reference data SID'!$B:$N,13,FALSE)),"",VLOOKUP(CONCATENATE($A173,"_",Q$2),'Reference data SID'!$B:$N,13,FALSE))</f>
        <v/>
      </c>
      <c r="R173" s="16" t="str">
        <f>IF(ISERROR(VLOOKUP(CONCATENATE($A173,"_",R$2),'Reference data SID'!$B:$N,13,FALSE)),"",VLOOKUP(CONCATENATE($A173,"_",R$2),'Reference data SID'!$B:$N,13,FALSE))</f>
        <v/>
      </c>
      <c r="S173" s="16" t="str">
        <f>IF(ISERROR(VLOOKUP(CONCATENATE($A173,"_",S$2),'Reference data SID'!$B:$N,13,FALSE)),"",VLOOKUP(CONCATENATE($A173,"_",S$2),'Reference data SID'!$B:$N,13,FALSE))</f>
        <v/>
      </c>
      <c r="T173" s="16" t="str">
        <f>IF(ISERROR(VLOOKUP(CONCATENATE($A173,"_",T$2),'Reference data SID'!$B:$N,13,FALSE)),"",VLOOKUP(CONCATENATE($A173,"_",T$2),'Reference data SID'!$B:$N,13,FALSE))</f>
        <v/>
      </c>
      <c r="U173" s="16" t="str">
        <f>IF(ISERROR(VLOOKUP(CONCATENATE($A173,"_",U$2),'Reference data SID'!$B:$N,13,FALSE)),"",VLOOKUP(CONCATENATE($A173,"_",U$2),'Reference data SID'!$B:$N,13,FALSE))</f>
        <v/>
      </c>
      <c r="V173" s="16" t="str">
        <f>IF(ISERROR(VLOOKUP(CONCATENATE($A173,"_",V$2),'Reference data SID'!$B:$N,13,FALSE)),"",VLOOKUP(CONCATENATE($A173,"_",V$2),'Reference data SID'!$B:$N,13,FALSE))</f>
        <v/>
      </c>
      <c r="W173" s="16" t="str">
        <f>IF(ISERROR(VLOOKUP(CONCATENATE($A173,"_",W$2),'Reference data SID'!$B:$N,13,FALSE)),"",VLOOKUP(CONCATENATE($A173,"_",W$2),'Reference data SID'!$B:$N,13,FALSE))</f>
        <v/>
      </c>
      <c r="X173" s="16" t="str">
        <f>IF(ISERROR(VLOOKUP(CONCATENATE($A173,"_",X$2),'Reference data SID'!$B:$N,13,FALSE)),"",VLOOKUP(CONCATENATE($A173,"_",X$2),'Reference data SID'!$B:$N,13,FALSE))</f>
        <v/>
      </c>
      <c r="Y173" s="17" t="str">
        <f>IF(ISERROR(VLOOKUP(CONCATENATE($A173,"_",Y$2),'Reference data SID'!$B:$N,13,FALSE)),"",VLOOKUP(CONCATENATE($A173,"_",Y$2),'Reference data SID'!$B:$N,13,FALSE))</f>
        <v>74049-08-4</v>
      </c>
      <c r="Z173" s="16" t="str">
        <f>IF(ISERROR(VLOOKUP(CONCATENATE($A173,"_",Z$2),'Reference data SID'!$B:$N,13,FALSE)),"",VLOOKUP(CONCATENATE($A173,"_",Z$2),'Reference data SID'!$B:$N,13,FALSE))</f>
        <v/>
      </c>
      <c r="AA173" s="16" t="str">
        <f>IF(ISERROR(VLOOKUP(CONCATENATE($A173,"_",AA$2),'Reference data SID'!$B:$N,13,FALSE)),"",VLOOKUP(CONCATENATE($A173,"_",AA$2),'Reference data SID'!$B:$N,13,FALSE))</f>
        <v/>
      </c>
      <c r="AB173" s="16" t="str">
        <f>IF(ISERROR(VLOOKUP(CONCATENATE($A173,"_",AB$2),'Reference data SID'!$B:$N,13,FALSE)),"",VLOOKUP(CONCATENATE($A173,"_",AB$2),'Reference data SID'!$B:$N,13,FALSE))</f>
        <v/>
      </c>
      <c r="AC173" s="16" t="str">
        <f>IF(ISERROR(VLOOKUP(CONCATENATE($A173,"_",AC$2),'Reference data SID'!$B:$N,13,FALSE)),"",VLOOKUP(CONCATENATE($A173,"_",AC$2),'Reference data SID'!$B:$N,13,FALSE))</f>
        <v/>
      </c>
      <c r="AD173" s="16" t="str">
        <f>IF(ISERROR(VLOOKUP(CONCATENATE($A173,"_",AD$2),'Reference data SID'!$B:$N,13,FALSE)),"",VLOOKUP(CONCATENATE($A173,"_",AD$2),'Reference data SID'!$B:$N,13,FALSE))</f>
        <v/>
      </c>
      <c r="AE173" s="16" t="str">
        <f>IF(ISERROR(VLOOKUP(CONCATENATE($A173,"_",AE$2),'Reference data SID'!$B:$N,13,FALSE)),"",VLOOKUP(CONCATENATE($A173,"_",AE$2),'Reference data SID'!$B:$N,13,FALSE))</f>
        <v/>
      </c>
      <c r="AF173" s="16" t="str">
        <f>IF(ISERROR(VLOOKUP(CONCATENATE($A173,"_",AF$2),'Reference data SID'!$B:$N,13,FALSE)),"",VLOOKUP(CONCATENATE($A173,"_",AF$2),'Reference data SID'!$B:$N,13,FALSE))</f>
        <v/>
      </c>
      <c r="AG173" s="16" t="str">
        <f>IF(ISERROR(VLOOKUP(CONCATENATE($A173,"_",AG$2),'Reference data SID'!$B:$N,13,FALSE)),"",VLOOKUP(CONCATENATE($A173,"_",AG$2),'Reference data SID'!$B:$N,13,FALSE))</f>
        <v/>
      </c>
      <c r="AH173" s="16" t="str">
        <f>IF(ISERROR(VLOOKUP(CONCATENATE($A173,"_",AH$2),'Reference data SID'!$B:$N,13,FALSE)),"",VLOOKUP(CONCATENATE($A173,"_",AH$2),'Reference data SID'!$B:$N,13,FALSE))</f>
        <v/>
      </c>
      <c r="AI173" s="16" t="str">
        <f>IF(ISERROR(VLOOKUP(CONCATENATE($A173,"_",AI$2),'Reference data SID'!$B:$N,13,FALSE)),"",VLOOKUP(CONCATENATE($A173,"_",AI$2),'Reference data SID'!$B:$N,13,FALSE))</f>
        <v/>
      </c>
      <c r="AJ173" s="16" t="str">
        <f>IF(ISERROR(VLOOKUP(CONCATENATE($A173,"_",AJ$2),'Reference data SID'!$B:$N,13,FALSE)),"",VLOOKUP(CONCATENATE($A173,"_",AJ$2),'Reference data SID'!$B:$N,13,FALSE))</f>
        <v/>
      </c>
      <c r="AK173" s="16" t="str">
        <f>IF(ISERROR(VLOOKUP(CONCATENATE($A173,"_",AK$2),'Reference data SID'!$B:$N,13,FALSE)),"",VLOOKUP(CONCATENATE($A173,"_",AK$2),'Reference data SID'!$B:$N,13,FALSE))</f>
        <v/>
      </c>
      <c r="AL173" s="16" t="str">
        <f>IF(ISERROR(VLOOKUP(CONCATENATE($A173,"_",AL$2),'Reference data SID'!$B:$N,13,FALSE)),"",VLOOKUP(CONCATENATE($A173,"_",AL$2),'Reference data SID'!$B:$N,13,FALSE))</f>
        <v/>
      </c>
      <c r="AM173" s="16" t="str">
        <f>IF(ISERROR(VLOOKUP(CONCATENATE($A173,"_",AM$2),'Reference data SID'!$B:$N,13,FALSE)),"",VLOOKUP(CONCATENATE($A173,"_",AM$2),'Reference data SID'!$B:$N,13,FALSE))</f>
        <v/>
      </c>
      <c r="AN173" s="16" t="str">
        <f>IF(ISERROR(VLOOKUP(CONCATENATE($A173,"_",AN$2),'Reference data SID'!$B:$N,13,FALSE)),"",VLOOKUP(CONCATENATE($A173,"_",AN$2),'Reference data SID'!$B:$N,13,FALSE))</f>
        <v/>
      </c>
      <c r="AO173" s="16" t="str">
        <f>IF(ISERROR(VLOOKUP(CONCATENATE($A173,"_",AO$2),'Reference data SID'!$B:$N,13,FALSE)),"",VLOOKUP(CONCATENATE($A173,"_",AO$2),'Reference data SID'!$B:$N,13,FALSE))</f>
        <v/>
      </c>
      <c r="AP173" s="16" t="str">
        <f>IF(ISERROR(VLOOKUP(CONCATENATE($A173,"_",AP$2),'Reference data SID'!$B:$N,13,FALSE)),"",VLOOKUP(CONCATENATE($A173,"_",AP$2),'Reference data SID'!$B:$N,13,FALSE))</f>
        <v/>
      </c>
      <c r="AQ173" s="16" t="str">
        <f>IF(ISERROR(VLOOKUP(CONCATENATE($A173,"_",AQ$2),'Reference data SID'!$B:$N,13,FALSE)),"",VLOOKUP(CONCATENATE($A173,"_",AQ$2),'Reference data SID'!$B:$N,13,FALSE))</f>
        <v/>
      </c>
      <c r="AR173" s="16" t="str">
        <f>IF(ISERROR(VLOOKUP(CONCATENATE($A173,"_",AR$2),'Reference data SID'!$B:$N,13,FALSE)),"",VLOOKUP(CONCATENATE($A173,"_",AR$2),'Reference data SID'!$B:$N,13,FALSE))</f>
        <v/>
      </c>
      <c r="AS173" s="16" t="str">
        <f>IF(ISERROR(VLOOKUP(CONCATENATE($A173,"_",AS$2),'Reference data SID'!$B:$N,13,FALSE)),"",VLOOKUP(CONCATENATE($A173,"_",AS$2),'Reference data SID'!$B:$N,13,FALSE))</f>
        <v/>
      </c>
      <c r="AT173" s="16" t="str">
        <f>IF(ISERROR(VLOOKUP(CONCATENATE($A173,"_",AT$2),'Reference data SID'!$B:$N,13,FALSE)),"",VLOOKUP(CONCATENATE($A173,"_",AT$2),'Reference data SID'!$B:$N,13,FALSE))</f>
        <v/>
      </c>
    </row>
    <row r="174" spans="1:46" x14ac:dyDescent="0.25">
      <c r="A174">
        <v>170</v>
      </c>
      <c r="B174" s="16" t="str">
        <f>IF(ISERROR(VLOOKUP(CONCATENATE($A174,"_",B$2),'Reference data SID'!$B:$N,13,FALSE)),"",VLOOKUP(CONCATENATE($A174,"_",B$2),'Reference data SID'!$B:$N,13,FALSE))</f>
        <v/>
      </c>
      <c r="C174" s="16" t="str">
        <f>IF(ISERROR(VLOOKUP(CONCATENATE($A174,"_",C$2),'Reference data SID'!$B:$N,13,FALSE)),"",VLOOKUP(CONCATENATE($A174,"_",C$2),'Reference data SID'!$B:$N,13,FALSE))</f>
        <v/>
      </c>
      <c r="D174" s="16" t="str">
        <f>IF(ISERROR(VLOOKUP(CONCATENATE($A174,"_",D$2),'Reference data SID'!$B:$N,13,FALSE)),"",VLOOKUP(CONCATENATE($A174,"_",D$2),'Reference data SID'!$B:$N,13,FALSE))</f>
        <v/>
      </c>
      <c r="E174" s="16" t="str">
        <f>IF(ISERROR(VLOOKUP(CONCATENATE($A174,"_",E$2),'Reference data SID'!$B:$N,13,FALSE)),"",VLOOKUP(CONCATENATE($A174,"_",E$2),'Reference data SID'!$B:$N,13,FALSE))</f>
        <v/>
      </c>
      <c r="F174" s="16" t="str">
        <f>IF(ISERROR(VLOOKUP(CONCATENATE($A174,"_",F$2),'Reference data SID'!$B:$N,13,FALSE)),"",VLOOKUP(CONCATENATE($A174,"_",F$2),'Reference data SID'!$B:$N,13,FALSE))</f>
        <v/>
      </c>
      <c r="G174" s="16" t="str">
        <f>IF(ISERROR(VLOOKUP(CONCATENATE($A174,"_",G$2),'Reference data SID'!$B:$N,13,FALSE)),"",VLOOKUP(CONCATENATE($A174,"_",G$2),'Reference data SID'!$B:$N,13,FALSE))</f>
        <v/>
      </c>
      <c r="H174" s="16" t="str">
        <f>IF(ISERROR(VLOOKUP(CONCATENATE($A174,"_",H$2),'Reference data SID'!$B:$N,13,FALSE)),"",VLOOKUP(CONCATENATE($A174,"_",H$2),'Reference data SID'!$B:$N,13,FALSE))</f>
        <v/>
      </c>
      <c r="I174" s="16" t="str">
        <f>IF(ISERROR(VLOOKUP(CONCATENATE($A174,"_",I$2),'Reference data SID'!$B:$N,13,FALSE)),"",VLOOKUP(CONCATENATE($A174,"_",I$2),'Reference data SID'!$B:$N,13,FALSE))</f>
        <v/>
      </c>
      <c r="J174" s="16" t="str">
        <f>IF(ISERROR(VLOOKUP(CONCATENATE($A174,"_",J$2),'Reference data SID'!$B:$N,13,FALSE)),"",VLOOKUP(CONCATENATE($A174,"_",J$2),'Reference data SID'!$B:$N,13,FALSE))</f>
        <v/>
      </c>
      <c r="K174" s="16" t="str">
        <f>IF(ISERROR(VLOOKUP(CONCATENATE($A174,"_",K$2),'Reference data SID'!$B:$N,13,FALSE)),"",VLOOKUP(CONCATENATE($A174,"_",K$2),'Reference data SID'!$B:$N,13,FALSE))</f>
        <v/>
      </c>
      <c r="L174" s="16" t="str">
        <f>IF(ISERROR(VLOOKUP(CONCATENATE($A174,"_",L$2),'Reference data SID'!$B:$N,13,FALSE)),"",VLOOKUP(CONCATENATE($A174,"_",L$2),'Reference data SID'!$B:$N,13,FALSE))</f>
        <v/>
      </c>
      <c r="M174" s="16" t="str">
        <f>IF(ISERROR(VLOOKUP(CONCATENATE($A174,"_",M$2),'Reference data SID'!$B:$N,13,FALSE)),"",VLOOKUP(CONCATENATE($A174,"_",M$2),'Reference data SID'!$B:$N,13,FALSE))</f>
        <v/>
      </c>
      <c r="N174" s="16" t="str">
        <f>IF(ISERROR(VLOOKUP(CONCATENATE($A174,"_",N$2),'Reference data SID'!$B:$N,13,FALSE)),"",VLOOKUP(CONCATENATE($A174,"_",N$2),'Reference data SID'!$B:$N,13,FALSE))</f>
        <v/>
      </c>
      <c r="O174" s="16" t="str">
        <f>IF(ISERROR(VLOOKUP(CONCATENATE($A174,"_",O$2),'Reference data SID'!$B:$N,13,FALSE)),"",VLOOKUP(CONCATENATE($A174,"_",O$2),'Reference data SID'!$B:$N,13,FALSE))</f>
        <v/>
      </c>
      <c r="P174" s="16" t="str">
        <f>IF(ISERROR(VLOOKUP(CONCATENATE($A174,"_",P$2),'Reference data SID'!$B:$N,13,FALSE)),"",VLOOKUP(CONCATENATE($A174,"_",P$2),'Reference data SID'!$B:$N,13,FALSE))</f>
        <v/>
      </c>
      <c r="Q174" s="16" t="str">
        <f>IF(ISERROR(VLOOKUP(CONCATENATE($A174,"_",Q$2),'Reference data SID'!$B:$N,13,FALSE)),"",VLOOKUP(CONCATENATE($A174,"_",Q$2),'Reference data SID'!$B:$N,13,FALSE))</f>
        <v/>
      </c>
      <c r="R174" s="16" t="str">
        <f>IF(ISERROR(VLOOKUP(CONCATENATE($A174,"_",R$2),'Reference data SID'!$B:$N,13,FALSE)),"",VLOOKUP(CONCATENATE($A174,"_",R$2),'Reference data SID'!$B:$N,13,FALSE))</f>
        <v/>
      </c>
      <c r="S174" s="16" t="str">
        <f>IF(ISERROR(VLOOKUP(CONCATENATE($A174,"_",S$2),'Reference data SID'!$B:$N,13,FALSE)),"",VLOOKUP(CONCATENATE($A174,"_",S$2),'Reference data SID'!$B:$N,13,FALSE))</f>
        <v/>
      </c>
      <c r="T174" s="16" t="str">
        <f>IF(ISERROR(VLOOKUP(CONCATENATE($A174,"_",T$2),'Reference data SID'!$B:$N,13,FALSE)),"",VLOOKUP(CONCATENATE($A174,"_",T$2),'Reference data SID'!$B:$N,13,FALSE))</f>
        <v/>
      </c>
      <c r="U174" s="16" t="str">
        <f>IF(ISERROR(VLOOKUP(CONCATENATE($A174,"_",U$2),'Reference data SID'!$B:$N,13,FALSE)),"",VLOOKUP(CONCATENATE($A174,"_",U$2),'Reference data SID'!$B:$N,13,FALSE))</f>
        <v/>
      </c>
      <c r="V174" s="16" t="str">
        <f>IF(ISERROR(VLOOKUP(CONCATENATE($A174,"_",V$2),'Reference data SID'!$B:$N,13,FALSE)),"",VLOOKUP(CONCATENATE($A174,"_",V$2),'Reference data SID'!$B:$N,13,FALSE))</f>
        <v/>
      </c>
      <c r="W174" s="16" t="str">
        <f>IF(ISERROR(VLOOKUP(CONCATENATE($A174,"_",W$2),'Reference data SID'!$B:$N,13,FALSE)),"",VLOOKUP(CONCATENATE($A174,"_",W$2),'Reference data SID'!$B:$N,13,FALSE))</f>
        <v/>
      </c>
      <c r="X174" s="16" t="str">
        <f>IF(ISERROR(VLOOKUP(CONCATENATE($A174,"_",X$2),'Reference data SID'!$B:$N,13,FALSE)),"",VLOOKUP(CONCATENATE($A174,"_",X$2),'Reference data SID'!$B:$N,13,FALSE))</f>
        <v/>
      </c>
      <c r="Y174" s="17" t="str">
        <f>IF(ISERROR(VLOOKUP(CONCATENATE($A174,"_",Y$2),'Reference data SID'!$B:$N,13,FALSE)),"",VLOOKUP(CONCATENATE($A174,"_",Y$2),'Reference data SID'!$B:$N,13,FALSE))</f>
        <v>89685-61-0</v>
      </c>
      <c r="Z174" s="16" t="str">
        <f>IF(ISERROR(VLOOKUP(CONCATENATE($A174,"_",Z$2),'Reference data SID'!$B:$N,13,FALSE)),"",VLOOKUP(CONCATENATE($A174,"_",Z$2),'Reference data SID'!$B:$N,13,FALSE))</f>
        <v/>
      </c>
      <c r="AA174" s="16" t="str">
        <f>IF(ISERROR(VLOOKUP(CONCATENATE($A174,"_",AA$2),'Reference data SID'!$B:$N,13,FALSE)),"",VLOOKUP(CONCATENATE($A174,"_",AA$2),'Reference data SID'!$B:$N,13,FALSE))</f>
        <v/>
      </c>
      <c r="AB174" s="16" t="str">
        <f>IF(ISERROR(VLOOKUP(CONCATENATE($A174,"_",AB$2),'Reference data SID'!$B:$N,13,FALSE)),"",VLOOKUP(CONCATENATE($A174,"_",AB$2),'Reference data SID'!$B:$N,13,FALSE))</f>
        <v/>
      </c>
      <c r="AC174" s="16" t="str">
        <f>IF(ISERROR(VLOOKUP(CONCATENATE($A174,"_",AC$2),'Reference data SID'!$B:$N,13,FALSE)),"",VLOOKUP(CONCATENATE($A174,"_",AC$2),'Reference data SID'!$B:$N,13,FALSE))</f>
        <v/>
      </c>
      <c r="AD174" s="16" t="str">
        <f>IF(ISERROR(VLOOKUP(CONCATENATE($A174,"_",AD$2),'Reference data SID'!$B:$N,13,FALSE)),"",VLOOKUP(CONCATENATE($A174,"_",AD$2),'Reference data SID'!$B:$N,13,FALSE))</f>
        <v/>
      </c>
      <c r="AE174" s="16" t="str">
        <f>IF(ISERROR(VLOOKUP(CONCATENATE($A174,"_",AE$2),'Reference data SID'!$B:$N,13,FALSE)),"",VLOOKUP(CONCATENATE($A174,"_",AE$2),'Reference data SID'!$B:$N,13,FALSE))</f>
        <v/>
      </c>
      <c r="AF174" s="16" t="str">
        <f>IF(ISERROR(VLOOKUP(CONCATENATE($A174,"_",AF$2),'Reference data SID'!$B:$N,13,FALSE)),"",VLOOKUP(CONCATENATE($A174,"_",AF$2),'Reference data SID'!$B:$N,13,FALSE))</f>
        <v/>
      </c>
      <c r="AG174" s="16" t="str">
        <f>IF(ISERROR(VLOOKUP(CONCATENATE($A174,"_",AG$2),'Reference data SID'!$B:$N,13,FALSE)),"",VLOOKUP(CONCATENATE($A174,"_",AG$2),'Reference data SID'!$B:$N,13,FALSE))</f>
        <v/>
      </c>
      <c r="AH174" s="16" t="str">
        <f>IF(ISERROR(VLOOKUP(CONCATENATE($A174,"_",AH$2),'Reference data SID'!$B:$N,13,FALSE)),"",VLOOKUP(CONCATENATE($A174,"_",AH$2),'Reference data SID'!$B:$N,13,FALSE))</f>
        <v/>
      </c>
      <c r="AI174" s="16" t="str">
        <f>IF(ISERROR(VLOOKUP(CONCATENATE($A174,"_",AI$2),'Reference data SID'!$B:$N,13,FALSE)),"",VLOOKUP(CONCATENATE($A174,"_",AI$2),'Reference data SID'!$B:$N,13,FALSE))</f>
        <v/>
      </c>
      <c r="AJ174" s="16" t="str">
        <f>IF(ISERROR(VLOOKUP(CONCATENATE($A174,"_",AJ$2),'Reference data SID'!$B:$N,13,FALSE)),"",VLOOKUP(CONCATENATE($A174,"_",AJ$2),'Reference data SID'!$B:$N,13,FALSE))</f>
        <v/>
      </c>
      <c r="AK174" s="16" t="str">
        <f>IF(ISERROR(VLOOKUP(CONCATENATE($A174,"_",AK$2),'Reference data SID'!$B:$N,13,FALSE)),"",VLOOKUP(CONCATENATE($A174,"_",AK$2),'Reference data SID'!$B:$N,13,FALSE))</f>
        <v/>
      </c>
      <c r="AL174" s="16" t="str">
        <f>IF(ISERROR(VLOOKUP(CONCATENATE($A174,"_",AL$2),'Reference data SID'!$B:$N,13,FALSE)),"",VLOOKUP(CONCATENATE($A174,"_",AL$2),'Reference data SID'!$B:$N,13,FALSE))</f>
        <v/>
      </c>
      <c r="AM174" s="16" t="str">
        <f>IF(ISERROR(VLOOKUP(CONCATENATE($A174,"_",AM$2),'Reference data SID'!$B:$N,13,FALSE)),"",VLOOKUP(CONCATENATE($A174,"_",AM$2),'Reference data SID'!$B:$N,13,FALSE))</f>
        <v/>
      </c>
      <c r="AN174" s="16" t="str">
        <f>IF(ISERROR(VLOOKUP(CONCATENATE($A174,"_",AN$2),'Reference data SID'!$B:$N,13,FALSE)),"",VLOOKUP(CONCATENATE($A174,"_",AN$2),'Reference data SID'!$B:$N,13,FALSE))</f>
        <v/>
      </c>
      <c r="AO174" s="16" t="str">
        <f>IF(ISERROR(VLOOKUP(CONCATENATE($A174,"_",AO$2),'Reference data SID'!$B:$N,13,FALSE)),"",VLOOKUP(CONCATENATE($A174,"_",AO$2),'Reference data SID'!$B:$N,13,FALSE))</f>
        <v/>
      </c>
      <c r="AP174" s="16" t="str">
        <f>IF(ISERROR(VLOOKUP(CONCATENATE($A174,"_",AP$2),'Reference data SID'!$B:$N,13,FALSE)),"",VLOOKUP(CONCATENATE($A174,"_",AP$2),'Reference data SID'!$B:$N,13,FALSE))</f>
        <v/>
      </c>
      <c r="AQ174" s="16" t="str">
        <f>IF(ISERROR(VLOOKUP(CONCATENATE($A174,"_",AQ$2),'Reference data SID'!$B:$N,13,FALSE)),"",VLOOKUP(CONCATENATE($A174,"_",AQ$2),'Reference data SID'!$B:$N,13,FALSE))</f>
        <v/>
      </c>
      <c r="AR174" s="16" t="str">
        <f>IF(ISERROR(VLOOKUP(CONCATENATE($A174,"_",AR$2),'Reference data SID'!$B:$N,13,FALSE)),"",VLOOKUP(CONCATENATE($A174,"_",AR$2),'Reference data SID'!$B:$N,13,FALSE))</f>
        <v/>
      </c>
      <c r="AS174" s="16" t="str">
        <f>IF(ISERROR(VLOOKUP(CONCATENATE($A174,"_",AS$2),'Reference data SID'!$B:$N,13,FALSE)),"",VLOOKUP(CONCATENATE($A174,"_",AS$2),'Reference data SID'!$B:$N,13,FALSE))</f>
        <v/>
      </c>
      <c r="AT174" s="16" t="str">
        <f>IF(ISERROR(VLOOKUP(CONCATENATE($A174,"_",AT$2),'Reference data SID'!$B:$N,13,FALSE)),"",VLOOKUP(CONCATENATE($A174,"_",AT$2),'Reference data SID'!$B:$N,13,FALSE))</f>
        <v/>
      </c>
    </row>
    <row r="175" spans="1:46" x14ac:dyDescent="0.25">
      <c r="A175">
        <v>171</v>
      </c>
      <c r="B175" s="16" t="str">
        <f>IF(ISERROR(VLOOKUP(CONCATENATE($A175,"_",B$2),'Reference data SID'!$B:$N,13,FALSE)),"",VLOOKUP(CONCATENATE($A175,"_",B$2),'Reference data SID'!$B:$N,13,FALSE))</f>
        <v/>
      </c>
      <c r="C175" s="16" t="str">
        <f>IF(ISERROR(VLOOKUP(CONCATENATE($A175,"_",C$2),'Reference data SID'!$B:$N,13,FALSE)),"",VLOOKUP(CONCATENATE($A175,"_",C$2),'Reference data SID'!$B:$N,13,FALSE))</f>
        <v/>
      </c>
      <c r="D175" s="16" t="str">
        <f>IF(ISERROR(VLOOKUP(CONCATENATE($A175,"_",D$2),'Reference data SID'!$B:$N,13,FALSE)),"",VLOOKUP(CONCATENATE($A175,"_",D$2),'Reference data SID'!$B:$N,13,FALSE))</f>
        <v/>
      </c>
      <c r="E175" s="16" t="str">
        <f>IF(ISERROR(VLOOKUP(CONCATENATE($A175,"_",E$2),'Reference data SID'!$B:$N,13,FALSE)),"",VLOOKUP(CONCATENATE($A175,"_",E$2),'Reference data SID'!$B:$N,13,FALSE))</f>
        <v/>
      </c>
      <c r="F175" s="16" t="str">
        <f>IF(ISERROR(VLOOKUP(CONCATENATE($A175,"_",F$2),'Reference data SID'!$B:$N,13,FALSE)),"",VLOOKUP(CONCATENATE($A175,"_",F$2),'Reference data SID'!$B:$N,13,FALSE))</f>
        <v/>
      </c>
      <c r="G175" s="16" t="str">
        <f>IF(ISERROR(VLOOKUP(CONCATENATE($A175,"_",G$2),'Reference data SID'!$B:$N,13,FALSE)),"",VLOOKUP(CONCATENATE($A175,"_",G$2),'Reference data SID'!$B:$N,13,FALSE))</f>
        <v/>
      </c>
      <c r="H175" s="16" t="str">
        <f>IF(ISERROR(VLOOKUP(CONCATENATE($A175,"_",H$2),'Reference data SID'!$B:$N,13,FALSE)),"",VLOOKUP(CONCATENATE($A175,"_",H$2),'Reference data SID'!$B:$N,13,FALSE))</f>
        <v/>
      </c>
      <c r="I175" s="16" t="str">
        <f>IF(ISERROR(VLOOKUP(CONCATENATE($A175,"_",I$2),'Reference data SID'!$B:$N,13,FALSE)),"",VLOOKUP(CONCATENATE($A175,"_",I$2),'Reference data SID'!$B:$N,13,FALSE))</f>
        <v/>
      </c>
      <c r="J175" s="16" t="str">
        <f>IF(ISERROR(VLOOKUP(CONCATENATE($A175,"_",J$2),'Reference data SID'!$B:$N,13,FALSE)),"",VLOOKUP(CONCATENATE($A175,"_",J$2),'Reference data SID'!$B:$N,13,FALSE))</f>
        <v/>
      </c>
      <c r="K175" s="16" t="str">
        <f>IF(ISERROR(VLOOKUP(CONCATENATE($A175,"_",K$2),'Reference data SID'!$B:$N,13,FALSE)),"",VLOOKUP(CONCATENATE($A175,"_",K$2),'Reference data SID'!$B:$N,13,FALSE))</f>
        <v/>
      </c>
      <c r="L175" s="16" t="str">
        <f>IF(ISERROR(VLOOKUP(CONCATENATE($A175,"_",L$2),'Reference data SID'!$B:$N,13,FALSE)),"",VLOOKUP(CONCATENATE($A175,"_",L$2),'Reference data SID'!$B:$N,13,FALSE))</f>
        <v/>
      </c>
      <c r="M175" s="16" t="str">
        <f>IF(ISERROR(VLOOKUP(CONCATENATE($A175,"_",M$2),'Reference data SID'!$B:$N,13,FALSE)),"",VLOOKUP(CONCATENATE($A175,"_",M$2),'Reference data SID'!$B:$N,13,FALSE))</f>
        <v/>
      </c>
      <c r="N175" s="16" t="str">
        <f>IF(ISERROR(VLOOKUP(CONCATENATE($A175,"_",N$2),'Reference data SID'!$B:$N,13,FALSE)),"",VLOOKUP(CONCATENATE($A175,"_",N$2),'Reference data SID'!$B:$N,13,FALSE))</f>
        <v/>
      </c>
      <c r="O175" s="16" t="str">
        <f>IF(ISERROR(VLOOKUP(CONCATENATE($A175,"_",O$2),'Reference data SID'!$B:$N,13,FALSE)),"",VLOOKUP(CONCATENATE($A175,"_",O$2),'Reference data SID'!$B:$N,13,FALSE))</f>
        <v/>
      </c>
      <c r="P175" s="16" t="str">
        <f>IF(ISERROR(VLOOKUP(CONCATENATE($A175,"_",P$2),'Reference data SID'!$B:$N,13,FALSE)),"",VLOOKUP(CONCATENATE($A175,"_",P$2),'Reference data SID'!$B:$N,13,FALSE))</f>
        <v/>
      </c>
      <c r="Q175" s="16" t="str">
        <f>IF(ISERROR(VLOOKUP(CONCATENATE($A175,"_",Q$2),'Reference data SID'!$B:$N,13,FALSE)),"",VLOOKUP(CONCATENATE($A175,"_",Q$2),'Reference data SID'!$B:$N,13,FALSE))</f>
        <v/>
      </c>
      <c r="R175" s="16" t="str">
        <f>IF(ISERROR(VLOOKUP(CONCATENATE($A175,"_",R$2),'Reference data SID'!$B:$N,13,FALSE)),"",VLOOKUP(CONCATENATE($A175,"_",R$2),'Reference data SID'!$B:$N,13,FALSE))</f>
        <v/>
      </c>
      <c r="S175" s="16" t="str">
        <f>IF(ISERROR(VLOOKUP(CONCATENATE($A175,"_",S$2),'Reference data SID'!$B:$N,13,FALSE)),"",VLOOKUP(CONCATENATE($A175,"_",S$2),'Reference data SID'!$B:$N,13,FALSE))</f>
        <v/>
      </c>
      <c r="T175" s="16" t="str">
        <f>IF(ISERROR(VLOOKUP(CONCATENATE($A175,"_",T$2),'Reference data SID'!$B:$N,13,FALSE)),"",VLOOKUP(CONCATENATE($A175,"_",T$2),'Reference data SID'!$B:$N,13,FALSE))</f>
        <v/>
      </c>
      <c r="U175" s="16" t="str">
        <f>IF(ISERROR(VLOOKUP(CONCATENATE($A175,"_",U$2),'Reference data SID'!$B:$N,13,FALSE)),"",VLOOKUP(CONCATENATE($A175,"_",U$2),'Reference data SID'!$B:$N,13,FALSE))</f>
        <v/>
      </c>
      <c r="V175" s="16" t="str">
        <f>IF(ISERROR(VLOOKUP(CONCATENATE($A175,"_",V$2),'Reference data SID'!$B:$N,13,FALSE)),"",VLOOKUP(CONCATENATE($A175,"_",V$2),'Reference data SID'!$B:$N,13,FALSE))</f>
        <v/>
      </c>
      <c r="W175" s="16" t="str">
        <f>IF(ISERROR(VLOOKUP(CONCATENATE($A175,"_",W$2),'Reference data SID'!$B:$N,13,FALSE)),"",VLOOKUP(CONCATENATE($A175,"_",W$2),'Reference data SID'!$B:$N,13,FALSE))</f>
        <v/>
      </c>
      <c r="X175" s="16" t="str">
        <f>IF(ISERROR(VLOOKUP(CONCATENATE($A175,"_",X$2),'Reference data SID'!$B:$N,13,FALSE)),"",VLOOKUP(CONCATENATE($A175,"_",X$2),'Reference data SID'!$B:$N,13,FALSE))</f>
        <v/>
      </c>
      <c r="Y175" s="17" t="str">
        <f>IF(ISERROR(VLOOKUP(CONCATENATE($A175,"_",Y$2),'Reference data SID'!$B:$N,13,FALSE)),"",VLOOKUP(CONCATENATE($A175,"_",Y$2),'Reference data SID'!$B:$N,13,FALSE))</f>
        <v>909009-42-3</v>
      </c>
      <c r="Z175" s="16" t="str">
        <f>IF(ISERROR(VLOOKUP(CONCATENATE($A175,"_",Z$2),'Reference data SID'!$B:$N,13,FALSE)),"",VLOOKUP(CONCATENATE($A175,"_",Z$2),'Reference data SID'!$B:$N,13,FALSE))</f>
        <v/>
      </c>
      <c r="AA175" s="16" t="str">
        <f>IF(ISERROR(VLOOKUP(CONCATENATE($A175,"_",AA$2),'Reference data SID'!$B:$N,13,FALSE)),"",VLOOKUP(CONCATENATE($A175,"_",AA$2),'Reference data SID'!$B:$N,13,FALSE))</f>
        <v/>
      </c>
      <c r="AB175" s="16" t="str">
        <f>IF(ISERROR(VLOOKUP(CONCATENATE($A175,"_",AB$2),'Reference data SID'!$B:$N,13,FALSE)),"",VLOOKUP(CONCATENATE($A175,"_",AB$2),'Reference data SID'!$B:$N,13,FALSE))</f>
        <v/>
      </c>
      <c r="AC175" s="16" t="str">
        <f>IF(ISERROR(VLOOKUP(CONCATENATE($A175,"_",AC$2),'Reference data SID'!$B:$N,13,FALSE)),"",VLOOKUP(CONCATENATE($A175,"_",AC$2),'Reference data SID'!$B:$N,13,FALSE))</f>
        <v/>
      </c>
      <c r="AD175" s="16" t="str">
        <f>IF(ISERROR(VLOOKUP(CONCATENATE($A175,"_",AD$2),'Reference data SID'!$B:$N,13,FALSE)),"",VLOOKUP(CONCATENATE($A175,"_",AD$2),'Reference data SID'!$B:$N,13,FALSE))</f>
        <v/>
      </c>
      <c r="AE175" s="16" t="str">
        <f>IF(ISERROR(VLOOKUP(CONCATENATE($A175,"_",AE$2),'Reference data SID'!$B:$N,13,FALSE)),"",VLOOKUP(CONCATENATE($A175,"_",AE$2),'Reference data SID'!$B:$N,13,FALSE))</f>
        <v/>
      </c>
      <c r="AF175" s="16" t="str">
        <f>IF(ISERROR(VLOOKUP(CONCATENATE($A175,"_",AF$2),'Reference data SID'!$B:$N,13,FALSE)),"",VLOOKUP(CONCATENATE($A175,"_",AF$2),'Reference data SID'!$B:$N,13,FALSE))</f>
        <v/>
      </c>
      <c r="AG175" s="16" t="str">
        <f>IF(ISERROR(VLOOKUP(CONCATENATE($A175,"_",AG$2),'Reference data SID'!$B:$N,13,FALSE)),"",VLOOKUP(CONCATENATE($A175,"_",AG$2),'Reference data SID'!$B:$N,13,FALSE))</f>
        <v/>
      </c>
      <c r="AH175" s="16" t="str">
        <f>IF(ISERROR(VLOOKUP(CONCATENATE($A175,"_",AH$2),'Reference data SID'!$B:$N,13,FALSE)),"",VLOOKUP(CONCATENATE($A175,"_",AH$2),'Reference data SID'!$B:$N,13,FALSE))</f>
        <v/>
      </c>
      <c r="AI175" s="16" t="str">
        <f>IF(ISERROR(VLOOKUP(CONCATENATE($A175,"_",AI$2),'Reference data SID'!$B:$N,13,FALSE)),"",VLOOKUP(CONCATENATE($A175,"_",AI$2),'Reference data SID'!$B:$N,13,FALSE))</f>
        <v/>
      </c>
      <c r="AJ175" s="16" t="str">
        <f>IF(ISERROR(VLOOKUP(CONCATENATE($A175,"_",AJ$2),'Reference data SID'!$B:$N,13,FALSE)),"",VLOOKUP(CONCATENATE($A175,"_",AJ$2),'Reference data SID'!$B:$N,13,FALSE))</f>
        <v/>
      </c>
      <c r="AK175" s="16" t="str">
        <f>IF(ISERROR(VLOOKUP(CONCATENATE($A175,"_",AK$2),'Reference data SID'!$B:$N,13,FALSE)),"",VLOOKUP(CONCATENATE($A175,"_",AK$2),'Reference data SID'!$B:$N,13,FALSE))</f>
        <v/>
      </c>
      <c r="AL175" s="16" t="str">
        <f>IF(ISERROR(VLOOKUP(CONCATENATE($A175,"_",AL$2),'Reference data SID'!$B:$N,13,FALSE)),"",VLOOKUP(CONCATENATE($A175,"_",AL$2),'Reference data SID'!$B:$N,13,FALSE))</f>
        <v/>
      </c>
      <c r="AM175" s="16" t="str">
        <f>IF(ISERROR(VLOOKUP(CONCATENATE($A175,"_",AM$2),'Reference data SID'!$B:$N,13,FALSE)),"",VLOOKUP(CONCATENATE($A175,"_",AM$2),'Reference data SID'!$B:$N,13,FALSE))</f>
        <v/>
      </c>
      <c r="AN175" s="16" t="str">
        <f>IF(ISERROR(VLOOKUP(CONCATENATE($A175,"_",AN$2),'Reference data SID'!$B:$N,13,FALSE)),"",VLOOKUP(CONCATENATE($A175,"_",AN$2),'Reference data SID'!$B:$N,13,FALSE))</f>
        <v/>
      </c>
      <c r="AO175" s="16" t="str">
        <f>IF(ISERROR(VLOOKUP(CONCATENATE($A175,"_",AO$2),'Reference data SID'!$B:$N,13,FALSE)),"",VLOOKUP(CONCATENATE($A175,"_",AO$2),'Reference data SID'!$B:$N,13,FALSE))</f>
        <v/>
      </c>
      <c r="AP175" s="16" t="str">
        <f>IF(ISERROR(VLOOKUP(CONCATENATE($A175,"_",AP$2),'Reference data SID'!$B:$N,13,FALSE)),"",VLOOKUP(CONCATENATE($A175,"_",AP$2),'Reference data SID'!$B:$N,13,FALSE))</f>
        <v/>
      </c>
      <c r="AQ175" s="16" t="str">
        <f>IF(ISERROR(VLOOKUP(CONCATENATE($A175,"_",AQ$2),'Reference data SID'!$B:$N,13,FALSE)),"",VLOOKUP(CONCATENATE($A175,"_",AQ$2),'Reference data SID'!$B:$N,13,FALSE))</f>
        <v/>
      </c>
      <c r="AR175" s="16" t="str">
        <f>IF(ISERROR(VLOOKUP(CONCATENATE($A175,"_",AR$2),'Reference data SID'!$B:$N,13,FALSE)),"",VLOOKUP(CONCATENATE($A175,"_",AR$2),'Reference data SID'!$B:$N,13,FALSE))</f>
        <v/>
      </c>
      <c r="AS175" s="16" t="str">
        <f>IF(ISERROR(VLOOKUP(CONCATENATE($A175,"_",AS$2),'Reference data SID'!$B:$N,13,FALSE)),"",VLOOKUP(CONCATENATE($A175,"_",AS$2),'Reference data SID'!$B:$N,13,FALSE))</f>
        <v/>
      </c>
      <c r="AT175" s="16" t="str">
        <f>IF(ISERROR(VLOOKUP(CONCATENATE($A175,"_",AT$2),'Reference data SID'!$B:$N,13,FALSE)),"",VLOOKUP(CONCATENATE($A175,"_",AT$2),'Reference data SID'!$B:$N,13,FALSE))</f>
        <v/>
      </c>
    </row>
    <row r="176" spans="1:46" x14ac:dyDescent="0.25">
      <c r="A176">
        <v>172</v>
      </c>
      <c r="B176" s="16" t="str">
        <f>IF(ISERROR(VLOOKUP(CONCATENATE($A176,"_",B$2),'Reference data SID'!$B:$N,13,FALSE)),"",VLOOKUP(CONCATENATE($A176,"_",B$2),'Reference data SID'!$B:$N,13,FALSE))</f>
        <v/>
      </c>
      <c r="C176" s="16" t="str">
        <f>IF(ISERROR(VLOOKUP(CONCATENATE($A176,"_",C$2),'Reference data SID'!$B:$N,13,FALSE)),"",VLOOKUP(CONCATENATE($A176,"_",C$2),'Reference data SID'!$B:$N,13,FALSE))</f>
        <v/>
      </c>
      <c r="D176" s="16" t="str">
        <f>IF(ISERROR(VLOOKUP(CONCATENATE($A176,"_",D$2),'Reference data SID'!$B:$N,13,FALSE)),"",VLOOKUP(CONCATENATE($A176,"_",D$2),'Reference data SID'!$B:$N,13,FALSE))</f>
        <v/>
      </c>
      <c r="E176" s="16" t="str">
        <f>IF(ISERROR(VLOOKUP(CONCATENATE($A176,"_",E$2),'Reference data SID'!$B:$N,13,FALSE)),"",VLOOKUP(CONCATENATE($A176,"_",E$2),'Reference data SID'!$B:$N,13,FALSE))</f>
        <v/>
      </c>
      <c r="F176" s="16" t="str">
        <f>IF(ISERROR(VLOOKUP(CONCATENATE($A176,"_",F$2),'Reference data SID'!$B:$N,13,FALSE)),"",VLOOKUP(CONCATENATE($A176,"_",F$2),'Reference data SID'!$B:$N,13,FALSE))</f>
        <v/>
      </c>
      <c r="G176" s="16" t="str">
        <f>IF(ISERROR(VLOOKUP(CONCATENATE($A176,"_",G$2),'Reference data SID'!$B:$N,13,FALSE)),"",VLOOKUP(CONCATENATE($A176,"_",G$2),'Reference data SID'!$B:$N,13,FALSE))</f>
        <v/>
      </c>
      <c r="H176" s="16" t="str">
        <f>IF(ISERROR(VLOOKUP(CONCATENATE($A176,"_",H$2),'Reference data SID'!$B:$N,13,FALSE)),"",VLOOKUP(CONCATENATE($A176,"_",H$2),'Reference data SID'!$B:$N,13,FALSE))</f>
        <v/>
      </c>
      <c r="I176" s="16" t="str">
        <f>IF(ISERROR(VLOOKUP(CONCATENATE($A176,"_",I$2),'Reference data SID'!$B:$N,13,FALSE)),"",VLOOKUP(CONCATENATE($A176,"_",I$2),'Reference data SID'!$B:$N,13,FALSE))</f>
        <v/>
      </c>
      <c r="J176" s="16" t="str">
        <f>IF(ISERROR(VLOOKUP(CONCATENATE($A176,"_",J$2),'Reference data SID'!$B:$N,13,FALSE)),"",VLOOKUP(CONCATENATE($A176,"_",J$2),'Reference data SID'!$B:$N,13,FALSE))</f>
        <v/>
      </c>
      <c r="K176" s="16" t="str">
        <f>IF(ISERROR(VLOOKUP(CONCATENATE($A176,"_",K$2),'Reference data SID'!$B:$N,13,FALSE)),"",VLOOKUP(CONCATENATE($A176,"_",K$2),'Reference data SID'!$B:$N,13,FALSE))</f>
        <v/>
      </c>
      <c r="L176" s="16" t="str">
        <f>IF(ISERROR(VLOOKUP(CONCATENATE($A176,"_",L$2),'Reference data SID'!$B:$N,13,FALSE)),"",VLOOKUP(CONCATENATE($A176,"_",L$2),'Reference data SID'!$B:$N,13,FALSE))</f>
        <v/>
      </c>
      <c r="M176" s="16" t="str">
        <f>IF(ISERROR(VLOOKUP(CONCATENATE($A176,"_",M$2),'Reference data SID'!$B:$N,13,FALSE)),"",VLOOKUP(CONCATENATE($A176,"_",M$2),'Reference data SID'!$B:$N,13,FALSE))</f>
        <v/>
      </c>
      <c r="N176" s="16" t="str">
        <f>IF(ISERROR(VLOOKUP(CONCATENATE($A176,"_",N$2),'Reference data SID'!$B:$N,13,FALSE)),"",VLOOKUP(CONCATENATE($A176,"_",N$2),'Reference data SID'!$B:$N,13,FALSE))</f>
        <v/>
      </c>
      <c r="O176" s="16" t="str">
        <f>IF(ISERROR(VLOOKUP(CONCATENATE($A176,"_",O$2),'Reference data SID'!$B:$N,13,FALSE)),"",VLOOKUP(CONCATENATE($A176,"_",O$2),'Reference data SID'!$B:$N,13,FALSE))</f>
        <v/>
      </c>
      <c r="P176" s="16" t="str">
        <f>IF(ISERROR(VLOOKUP(CONCATENATE($A176,"_",P$2),'Reference data SID'!$B:$N,13,FALSE)),"",VLOOKUP(CONCATENATE($A176,"_",P$2),'Reference data SID'!$B:$N,13,FALSE))</f>
        <v/>
      </c>
      <c r="Q176" s="16" t="str">
        <f>IF(ISERROR(VLOOKUP(CONCATENATE($A176,"_",Q$2),'Reference data SID'!$B:$N,13,FALSE)),"",VLOOKUP(CONCATENATE($A176,"_",Q$2),'Reference data SID'!$B:$N,13,FALSE))</f>
        <v/>
      </c>
      <c r="R176" s="16" t="str">
        <f>IF(ISERROR(VLOOKUP(CONCATENATE($A176,"_",R$2),'Reference data SID'!$B:$N,13,FALSE)),"",VLOOKUP(CONCATENATE($A176,"_",R$2),'Reference data SID'!$B:$N,13,FALSE))</f>
        <v/>
      </c>
      <c r="S176" s="16" t="str">
        <f>IF(ISERROR(VLOOKUP(CONCATENATE($A176,"_",S$2),'Reference data SID'!$B:$N,13,FALSE)),"",VLOOKUP(CONCATENATE($A176,"_",S$2),'Reference data SID'!$B:$N,13,FALSE))</f>
        <v/>
      </c>
      <c r="T176" s="16" t="str">
        <f>IF(ISERROR(VLOOKUP(CONCATENATE($A176,"_",T$2),'Reference data SID'!$B:$N,13,FALSE)),"",VLOOKUP(CONCATENATE($A176,"_",T$2),'Reference data SID'!$B:$N,13,FALSE))</f>
        <v/>
      </c>
      <c r="U176" s="16" t="str">
        <f>IF(ISERROR(VLOOKUP(CONCATENATE($A176,"_",U$2),'Reference data SID'!$B:$N,13,FALSE)),"",VLOOKUP(CONCATENATE($A176,"_",U$2),'Reference data SID'!$B:$N,13,FALSE))</f>
        <v/>
      </c>
      <c r="V176" s="16" t="str">
        <f>IF(ISERROR(VLOOKUP(CONCATENATE($A176,"_",V$2),'Reference data SID'!$B:$N,13,FALSE)),"",VLOOKUP(CONCATENATE($A176,"_",V$2),'Reference data SID'!$B:$N,13,FALSE))</f>
        <v/>
      </c>
      <c r="W176" s="16" t="str">
        <f>IF(ISERROR(VLOOKUP(CONCATENATE($A176,"_",W$2),'Reference data SID'!$B:$N,13,FALSE)),"",VLOOKUP(CONCATENATE($A176,"_",W$2),'Reference data SID'!$B:$N,13,FALSE))</f>
        <v/>
      </c>
      <c r="X176" s="16" t="str">
        <f>IF(ISERROR(VLOOKUP(CONCATENATE($A176,"_",X$2),'Reference data SID'!$B:$N,13,FALSE)),"",VLOOKUP(CONCATENATE($A176,"_",X$2),'Reference data SID'!$B:$N,13,FALSE))</f>
        <v/>
      </c>
      <c r="Y176" s="17" t="str">
        <f>IF(ISERROR(VLOOKUP(CONCATENATE($A176,"_",Y$2),'Reference data SID'!$B:$N,13,FALSE)),"",VLOOKUP(CONCATENATE($A176,"_",Y$2),'Reference data SID'!$B:$N,13,FALSE))</f>
        <v>98241-25-9</v>
      </c>
      <c r="Z176" s="16" t="str">
        <f>IF(ISERROR(VLOOKUP(CONCATENATE($A176,"_",Z$2),'Reference data SID'!$B:$N,13,FALSE)),"",VLOOKUP(CONCATENATE($A176,"_",Z$2),'Reference data SID'!$B:$N,13,FALSE))</f>
        <v/>
      </c>
      <c r="AA176" s="16" t="str">
        <f>IF(ISERROR(VLOOKUP(CONCATENATE($A176,"_",AA$2),'Reference data SID'!$B:$N,13,FALSE)),"",VLOOKUP(CONCATENATE($A176,"_",AA$2),'Reference data SID'!$B:$N,13,FALSE))</f>
        <v/>
      </c>
      <c r="AB176" s="16" t="str">
        <f>IF(ISERROR(VLOOKUP(CONCATENATE($A176,"_",AB$2),'Reference data SID'!$B:$N,13,FALSE)),"",VLOOKUP(CONCATENATE($A176,"_",AB$2),'Reference data SID'!$B:$N,13,FALSE))</f>
        <v/>
      </c>
      <c r="AC176" s="16" t="str">
        <f>IF(ISERROR(VLOOKUP(CONCATENATE($A176,"_",AC$2),'Reference data SID'!$B:$N,13,FALSE)),"",VLOOKUP(CONCATENATE($A176,"_",AC$2),'Reference data SID'!$B:$N,13,FALSE))</f>
        <v/>
      </c>
      <c r="AD176" s="16" t="str">
        <f>IF(ISERROR(VLOOKUP(CONCATENATE($A176,"_",AD$2),'Reference data SID'!$B:$N,13,FALSE)),"",VLOOKUP(CONCATENATE($A176,"_",AD$2),'Reference data SID'!$B:$N,13,FALSE))</f>
        <v/>
      </c>
      <c r="AE176" s="16" t="str">
        <f>IF(ISERROR(VLOOKUP(CONCATENATE($A176,"_",AE$2),'Reference data SID'!$B:$N,13,FALSE)),"",VLOOKUP(CONCATENATE($A176,"_",AE$2),'Reference data SID'!$B:$N,13,FALSE))</f>
        <v/>
      </c>
      <c r="AF176" s="16" t="str">
        <f>IF(ISERROR(VLOOKUP(CONCATENATE($A176,"_",AF$2),'Reference data SID'!$B:$N,13,FALSE)),"",VLOOKUP(CONCATENATE($A176,"_",AF$2),'Reference data SID'!$B:$N,13,FALSE))</f>
        <v/>
      </c>
      <c r="AG176" s="16" t="str">
        <f>IF(ISERROR(VLOOKUP(CONCATENATE($A176,"_",AG$2),'Reference data SID'!$B:$N,13,FALSE)),"",VLOOKUP(CONCATENATE($A176,"_",AG$2),'Reference data SID'!$B:$N,13,FALSE))</f>
        <v/>
      </c>
      <c r="AH176" s="16" t="str">
        <f>IF(ISERROR(VLOOKUP(CONCATENATE($A176,"_",AH$2),'Reference data SID'!$B:$N,13,FALSE)),"",VLOOKUP(CONCATENATE($A176,"_",AH$2),'Reference data SID'!$B:$N,13,FALSE))</f>
        <v/>
      </c>
      <c r="AI176" s="16" t="str">
        <f>IF(ISERROR(VLOOKUP(CONCATENATE($A176,"_",AI$2),'Reference data SID'!$B:$N,13,FALSE)),"",VLOOKUP(CONCATENATE($A176,"_",AI$2),'Reference data SID'!$B:$N,13,FALSE))</f>
        <v/>
      </c>
      <c r="AJ176" s="16" t="str">
        <f>IF(ISERROR(VLOOKUP(CONCATENATE($A176,"_",AJ$2),'Reference data SID'!$B:$N,13,FALSE)),"",VLOOKUP(CONCATENATE($A176,"_",AJ$2),'Reference data SID'!$B:$N,13,FALSE))</f>
        <v/>
      </c>
      <c r="AK176" s="16" t="str">
        <f>IF(ISERROR(VLOOKUP(CONCATENATE($A176,"_",AK$2),'Reference data SID'!$B:$N,13,FALSE)),"",VLOOKUP(CONCATENATE($A176,"_",AK$2),'Reference data SID'!$B:$N,13,FALSE))</f>
        <v/>
      </c>
      <c r="AL176" s="16" t="str">
        <f>IF(ISERROR(VLOOKUP(CONCATENATE($A176,"_",AL$2),'Reference data SID'!$B:$N,13,FALSE)),"",VLOOKUP(CONCATENATE($A176,"_",AL$2),'Reference data SID'!$B:$N,13,FALSE))</f>
        <v/>
      </c>
      <c r="AM176" s="16" t="str">
        <f>IF(ISERROR(VLOOKUP(CONCATENATE($A176,"_",AM$2),'Reference data SID'!$B:$N,13,FALSE)),"",VLOOKUP(CONCATENATE($A176,"_",AM$2),'Reference data SID'!$B:$N,13,FALSE))</f>
        <v/>
      </c>
      <c r="AN176" s="16" t="str">
        <f>IF(ISERROR(VLOOKUP(CONCATENATE($A176,"_",AN$2),'Reference data SID'!$B:$N,13,FALSE)),"",VLOOKUP(CONCATENATE($A176,"_",AN$2),'Reference data SID'!$B:$N,13,FALSE))</f>
        <v/>
      </c>
      <c r="AO176" s="16" t="str">
        <f>IF(ISERROR(VLOOKUP(CONCATENATE($A176,"_",AO$2),'Reference data SID'!$B:$N,13,FALSE)),"",VLOOKUP(CONCATENATE($A176,"_",AO$2),'Reference data SID'!$B:$N,13,FALSE))</f>
        <v/>
      </c>
      <c r="AP176" s="16" t="str">
        <f>IF(ISERROR(VLOOKUP(CONCATENATE($A176,"_",AP$2),'Reference data SID'!$B:$N,13,FALSE)),"",VLOOKUP(CONCATENATE($A176,"_",AP$2),'Reference data SID'!$B:$N,13,FALSE))</f>
        <v/>
      </c>
      <c r="AQ176" s="16" t="str">
        <f>IF(ISERROR(VLOOKUP(CONCATENATE($A176,"_",AQ$2),'Reference data SID'!$B:$N,13,FALSE)),"",VLOOKUP(CONCATENATE($A176,"_",AQ$2),'Reference data SID'!$B:$N,13,FALSE))</f>
        <v/>
      </c>
      <c r="AR176" s="16" t="str">
        <f>IF(ISERROR(VLOOKUP(CONCATENATE($A176,"_",AR$2),'Reference data SID'!$B:$N,13,FALSE)),"",VLOOKUP(CONCATENATE($A176,"_",AR$2),'Reference data SID'!$B:$N,13,FALSE))</f>
        <v/>
      </c>
      <c r="AS176" s="16" t="str">
        <f>IF(ISERROR(VLOOKUP(CONCATENATE($A176,"_",AS$2),'Reference data SID'!$B:$N,13,FALSE)),"",VLOOKUP(CONCATENATE($A176,"_",AS$2),'Reference data SID'!$B:$N,13,FALSE))</f>
        <v/>
      </c>
      <c r="AT176" s="16" t="str">
        <f>IF(ISERROR(VLOOKUP(CONCATENATE($A176,"_",AT$2),'Reference data SID'!$B:$N,13,FALSE)),"",VLOOKUP(CONCATENATE($A176,"_",AT$2),'Reference data SID'!$B:$N,13,FALSE))</f>
        <v/>
      </c>
    </row>
    <row r="177" spans="1:46" x14ac:dyDescent="0.25">
      <c r="A177">
        <v>173</v>
      </c>
      <c r="B177" s="16" t="str">
        <f>IF(ISERROR(VLOOKUP(CONCATENATE($A177,"_",B$2),'Reference data SID'!$B:$N,13,FALSE)),"",VLOOKUP(CONCATENATE($A177,"_",B$2),'Reference data SID'!$B:$N,13,FALSE))</f>
        <v/>
      </c>
      <c r="C177" s="16" t="str">
        <f>IF(ISERROR(VLOOKUP(CONCATENATE($A177,"_",C$2),'Reference data SID'!$B:$N,13,FALSE)),"",VLOOKUP(CONCATENATE($A177,"_",C$2),'Reference data SID'!$B:$N,13,FALSE))</f>
        <v/>
      </c>
      <c r="D177" s="16" t="str">
        <f>IF(ISERROR(VLOOKUP(CONCATENATE($A177,"_",D$2),'Reference data SID'!$B:$N,13,FALSE)),"",VLOOKUP(CONCATENATE($A177,"_",D$2),'Reference data SID'!$B:$N,13,FALSE))</f>
        <v/>
      </c>
      <c r="E177" s="16" t="str">
        <f>IF(ISERROR(VLOOKUP(CONCATENATE($A177,"_",E$2),'Reference data SID'!$B:$N,13,FALSE)),"",VLOOKUP(CONCATENATE($A177,"_",E$2),'Reference data SID'!$B:$N,13,FALSE))</f>
        <v/>
      </c>
      <c r="F177" s="16" t="str">
        <f>IF(ISERROR(VLOOKUP(CONCATENATE($A177,"_",F$2),'Reference data SID'!$B:$N,13,FALSE)),"",VLOOKUP(CONCATENATE($A177,"_",F$2),'Reference data SID'!$B:$N,13,FALSE))</f>
        <v/>
      </c>
      <c r="G177" s="16" t="str">
        <f>IF(ISERROR(VLOOKUP(CONCATENATE($A177,"_",G$2),'Reference data SID'!$B:$N,13,FALSE)),"",VLOOKUP(CONCATENATE($A177,"_",G$2),'Reference data SID'!$B:$N,13,FALSE))</f>
        <v/>
      </c>
      <c r="H177" s="16" t="str">
        <f>IF(ISERROR(VLOOKUP(CONCATENATE($A177,"_",H$2),'Reference data SID'!$B:$N,13,FALSE)),"",VLOOKUP(CONCATENATE($A177,"_",H$2),'Reference data SID'!$B:$N,13,FALSE))</f>
        <v/>
      </c>
      <c r="I177" s="16" t="str">
        <f>IF(ISERROR(VLOOKUP(CONCATENATE($A177,"_",I$2),'Reference data SID'!$B:$N,13,FALSE)),"",VLOOKUP(CONCATENATE($A177,"_",I$2),'Reference data SID'!$B:$N,13,FALSE))</f>
        <v/>
      </c>
      <c r="J177" s="16" t="str">
        <f>IF(ISERROR(VLOOKUP(CONCATENATE($A177,"_",J$2),'Reference data SID'!$B:$N,13,FALSE)),"",VLOOKUP(CONCATENATE($A177,"_",J$2),'Reference data SID'!$B:$N,13,FALSE))</f>
        <v/>
      </c>
      <c r="K177" s="16" t="str">
        <f>IF(ISERROR(VLOOKUP(CONCATENATE($A177,"_",K$2),'Reference data SID'!$B:$N,13,FALSE)),"",VLOOKUP(CONCATENATE($A177,"_",K$2),'Reference data SID'!$B:$N,13,FALSE))</f>
        <v/>
      </c>
      <c r="L177" s="16" t="str">
        <f>IF(ISERROR(VLOOKUP(CONCATENATE($A177,"_",L$2),'Reference data SID'!$B:$N,13,FALSE)),"",VLOOKUP(CONCATENATE($A177,"_",L$2),'Reference data SID'!$B:$N,13,FALSE))</f>
        <v/>
      </c>
      <c r="M177" s="16" t="str">
        <f>IF(ISERROR(VLOOKUP(CONCATENATE($A177,"_",M$2),'Reference data SID'!$B:$N,13,FALSE)),"",VLOOKUP(CONCATENATE($A177,"_",M$2),'Reference data SID'!$B:$N,13,FALSE))</f>
        <v/>
      </c>
      <c r="N177" s="16" t="str">
        <f>IF(ISERROR(VLOOKUP(CONCATENATE($A177,"_",N$2),'Reference data SID'!$B:$N,13,FALSE)),"",VLOOKUP(CONCATENATE($A177,"_",N$2),'Reference data SID'!$B:$N,13,FALSE))</f>
        <v/>
      </c>
      <c r="O177" s="16" t="str">
        <f>IF(ISERROR(VLOOKUP(CONCATENATE($A177,"_",O$2),'Reference data SID'!$B:$N,13,FALSE)),"",VLOOKUP(CONCATENATE($A177,"_",O$2),'Reference data SID'!$B:$N,13,FALSE))</f>
        <v/>
      </c>
      <c r="P177" s="16" t="str">
        <f>IF(ISERROR(VLOOKUP(CONCATENATE($A177,"_",P$2),'Reference data SID'!$B:$N,13,FALSE)),"",VLOOKUP(CONCATENATE($A177,"_",P$2),'Reference data SID'!$B:$N,13,FALSE))</f>
        <v/>
      </c>
      <c r="Q177" s="16" t="str">
        <f>IF(ISERROR(VLOOKUP(CONCATENATE($A177,"_",Q$2),'Reference data SID'!$B:$N,13,FALSE)),"",VLOOKUP(CONCATENATE($A177,"_",Q$2),'Reference data SID'!$B:$N,13,FALSE))</f>
        <v/>
      </c>
      <c r="R177" s="16" t="str">
        <f>IF(ISERROR(VLOOKUP(CONCATENATE($A177,"_",R$2),'Reference data SID'!$B:$N,13,FALSE)),"",VLOOKUP(CONCATENATE($A177,"_",R$2),'Reference data SID'!$B:$N,13,FALSE))</f>
        <v/>
      </c>
      <c r="S177" s="16" t="str">
        <f>IF(ISERROR(VLOOKUP(CONCATENATE($A177,"_",S$2),'Reference data SID'!$B:$N,13,FALSE)),"",VLOOKUP(CONCATENATE($A177,"_",S$2),'Reference data SID'!$B:$N,13,FALSE))</f>
        <v/>
      </c>
      <c r="T177" s="16" t="str">
        <f>IF(ISERROR(VLOOKUP(CONCATENATE($A177,"_",T$2),'Reference data SID'!$B:$N,13,FALSE)),"",VLOOKUP(CONCATENATE($A177,"_",T$2),'Reference data SID'!$B:$N,13,FALSE))</f>
        <v/>
      </c>
      <c r="U177" s="16" t="str">
        <f>IF(ISERROR(VLOOKUP(CONCATENATE($A177,"_",U$2),'Reference data SID'!$B:$N,13,FALSE)),"",VLOOKUP(CONCATENATE($A177,"_",U$2),'Reference data SID'!$B:$N,13,FALSE))</f>
        <v/>
      </c>
      <c r="V177" s="16" t="str">
        <f>IF(ISERROR(VLOOKUP(CONCATENATE($A177,"_",V$2),'Reference data SID'!$B:$N,13,FALSE)),"",VLOOKUP(CONCATENATE($A177,"_",V$2),'Reference data SID'!$B:$N,13,FALSE))</f>
        <v/>
      </c>
      <c r="W177" s="16" t="str">
        <f>IF(ISERROR(VLOOKUP(CONCATENATE($A177,"_",W$2),'Reference data SID'!$B:$N,13,FALSE)),"",VLOOKUP(CONCATENATE($A177,"_",W$2),'Reference data SID'!$B:$N,13,FALSE))</f>
        <v/>
      </c>
      <c r="X177" s="16" t="str">
        <f>IF(ISERROR(VLOOKUP(CONCATENATE($A177,"_",X$2),'Reference data SID'!$B:$N,13,FALSE)),"",VLOOKUP(CONCATENATE($A177,"_",X$2),'Reference data SID'!$B:$N,13,FALSE))</f>
        <v/>
      </c>
      <c r="Y177" s="17" t="str">
        <f>IF(ISERROR(VLOOKUP(CONCATENATE($A177,"_",Y$2),'Reference data SID'!$B:$N,13,FALSE)),"",VLOOKUP(CONCATENATE($A177,"_",Y$2),'Reference data SID'!$B:$N,13,FALSE))</f>
        <v>99955-83-6</v>
      </c>
      <c r="Z177" s="16" t="str">
        <f>IF(ISERROR(VLOOKUP(CONCATENATE($A177,"_",Z$2),'Reference data SID'!$B:$N,13,FALSE)),"",VLOOKUP(CONCATENATE($A177,"_",Z$2),'Reference data SID'!$B:$N,13,FALSE))</f>
        <v/>
      </c>
      <c r="AA177" s="16" t="str">
        <f>IF(ISERROR(VLOOKUP(CONCATENATE($A177,"_",AA$2),'Reference data SID'!$B:$N,13,FALSE)),"",VLOOKUP(CONCATENATE($A177,"_",AA$2),'Reference data SID'!$B:$N,13,FALSE))</f>
        <v/>
      </c>
      <c r="AB177" s="16" t="str">
        <f>IF(ISERROR(VLOOKUP(CONCATENATE($A177,"_",AB$2),'Reference data SID'!$B:$N,13,FALSE)),"",VLOOKUP(CONCATENATE($A177,"_",AB$2),'Reference data SID'!$B:$N,13,FALSE))</f>
        <v/>
      </c>
      <c r="AC177" s="16" t="str">
        <f>IF(ISERROR(VLOOKUP(CONCATENATE($A177,"_",AC$2),'Reference data SID'!$B:$N,13,FALSE)),"",VLOOKUP(CONCATENATE($A177,"_",AC$2),'Reference data SID'!$B:$N,13,FALSE))</f>
        <v/>
      </c>
      <c r="AD177" s="16" t="str">
        <f>IF(ISERROR(VLOOKUP(CONCATENATE($A177,"_",AD$2),'Reference data SID'!$B:$N,13,FALSE)),"",VLOOKUP(CONCATENATE($A177,"_",AD$2),'Reference data SID'!$B:$N,13,FALSE))</f>
        <v/>
      </c>
      <c r="AE177" s="16" t="str">
        <f>IF(ISERROR(VLOOKUP(CONCATENATE($A177,"_",AE$2),'Reference data SID'!$B:$N,13,FALSE)),"",VLOOKUP(CONCATENATE($A177,"_",AE$2),'Reference data SID'!$B:$N,13,FALSE))</f>
        <v/>
      </c>
      <c r="AF177" s="16" t="str">
        <f>IF(ISERROR(VLOOKUP(CONCATENATE($A177,"_",AF$2),'Reference data SID'!$B:$N,13,FALSE)),"",VLOOKUP(CONCATENATE($A177,"_",AF$2),'Reference data SID'!$B:$N,13,FALSE))</f>
        <v/>
      </c>
      <c r="AG177" s="16" t="str">
        <f>IF(ISERROR(VLOOKUP(CONCATENATE($A177,"_",AG$2),'Reference data SID'!$B:$N,13,FALSE)),"",VLOOKUP(CONCATENATE($A177,"_",AG$2),'Reference data SID'!$B:$N,13,FALSE))</f>
        <v/>
      </c>
      <c r="AH177" s="16" t="str">
        <f>IF(ISERROR(VLOOKUP(CONCATENATE($A177,"_",AH$2),'Reference data SID'!$B:$N,13,FALSE)),"",VLOOKUP(CONCATENATE($A177,"_",AH$2),'Reference data SID'!$B:$N,13,FALSE))</f>
        <v/>
      </c>
      <c r="AI177" s="16" t="str">
        <f>IF(ISERROR(VLOOKUP(CONCATENATE($A177,"_",AI$2),'Reference data SID'!$B:$N,13,FALSE)),"",VLOOKUP(CONCATENATE($A177,"_",AI$2),'Reference data SID'!$B:$N,13,FALSE))</f>
        <v/>
      </c>
      <c r="AJ177" s="16" t="str">
        <f>IF(ISERROR(VLOOKUP(CONCATENATE($A177,"_",AJ$2),'Reference data SID'!$B:$N,13,FALSE)),"",VLOOKUP(CONCATENATE($A177,"_",AJ$2),'Reference data SID'!$B:$N,13,FALSE))</f>
        <v/>
      </c>
      <c r="AK177" s="16" t="str">
        <f>IF(ISERROR(VLOOKUP(CONCATENATE($A177,"_",AK$2),'Reference data SID'!$B:$N,13,FALSE)),"",VLOOKUP(CONCATENATE($A177,"_",AK$2),'Reference data SID'!$B:$N,13,FALSE))</f>
        <v/>
      </c>
      <c r="AL177" s="16" t="str">
        <f>IF(ISERROR(VLOOKUP(CONCATENATE($A177,"_",AL$2),'Reference data SID'!$B:$N,13,FALSE)),"",VLOOKUP(CONCATENATE($A177,"_",AL$2),'Reference data SID'!$B:$N,13,FALSE))</f>
        <v/>
      </c>
      <c r="AM177" s="16" t="str">
        <f>IF(ISERROR(VLOOKUP(CONCATENATE($A177,"_",AM$2),'Reference data SID'!$B:$N,13,FALSE)),"",VLOOKUP(CONCATENATE($A177,"_",AM$2),'Reference data SID'!$B:$N,13,FALSE))</f>
        <v/>
      </c>
      <c r="AN177" s="16" t="str">
        <f>IF(ISERROR(VLOOKUP(CONCATENATE($A177,"_",AN$2),'Reference data SID'!$B:$N,13,FALSE)),"",VLOOKUP(CONCATENATE($A177,"_",AN$2),'Reference data SID'!$B:$N,13,FALSE))</f>
        <v/>
      </c>
      <c r="AO177" s="16" t="str">
        <f>IF(ISERROR(VLOOKUP(CONCATENATE($A177,"_",AO$2),'Reference data SID'!$B:$N,13,FALSE)),"",VLOOKUP(CONCATENATE($A177,"_",AO$2),'Reference data SID'!$B:$N,13,FALSE))</f>
        <v/>
      </c>
      <c r="AP177" s="16" t="str">
        <f>IF(ISERROR(VLOOKUP(CONCATENATE($A177,"_",AP$2),'Reference data SID'!$B:$N,13,FALSE)),"",VLOOKUP(CONCATENATE($A177,"_",AP$2),'Reference data SID'!$B:$N,13,FALSE))</f>
        <v/>
      </c>
      <c r="AQ177" s="16" t="str">
        <f>IF(ISERROR(VLOOKUP(CONCATENATE($A177,"_",AQ$2),'Reference data SID'!$B:$N,13,FALSE)),"",VLOOKUP(CONCATENATE($A177,"_",AQ$2),'Reference data SID'!$B:$N,13,FALSE))</f>
        <v/>
      </c>
      <c r="AR177" s="16" t="str">
        <f>IF(ISERROR(VLOOKUP(CONCATENATE($A177,"_",AR$2),'Reference data SID'!$B:$N,13,FALSE)),"",VLOOKUP(CONCATENATE($A177,"_",AR$2),'Reference data SID'!$B:$N,13,FALSE))</f>
        <v/>
      </c>
      <c r="AS177" s="16" t="str">
        <f>IF(ISERROR(VLOOKUP(CONCATENATE($A177,"_",AS$2),'Reference data SID'!$B:$N,13,FALSE)),"",VLOOKUP(CONCATENATE($A177,"_",AS$2),'Reference data SID'!$B:$N,13,FALSE))</f>
        <v/>
      </c>
      <c r="AT177" s="16" t="str">
        <f>IF(ISERROR(VLOOKUP(CONCATENATE($A177,"_",AT$2),'Reference data SID'!$B:$N,13,FALSE)),"",VLOOKUP(CONCATENATE($A177,"_",AT$2),'Reference data SID'!$B:$N,13,FALSE))</f>
        <v/>
      </c>
    </row>
    <row r="178" spans="1:46" x14ac:dyDescent="0.25">
      <c r="A178">
        <v>174</v>
      </c>
      <c r="B178" s="16" t="str">
        <f>IF(ISERROR(VLOOKUP(CONCATENATE($A178,"_",B$2),'Reference data SID'!$B:$N,13,FALSE)),"",VLOOKUP(CONCATENATE($A178,"_",B$2),'Reference data SID'!$B:$N,13,FALSE))</f>
        <v/>
      </c>
      <c r="C178" s="16" t="str">
        <f>IF(ISERROR(VLOOKUP(CONCATENATE($A178,"_",C$2),'Reference data SID'!$B:$N,13,FALSE)),"",VLOOKUP(CONCATENATE($A178,"_",C$2),'Reference data SID'!$B:$N,13,FALSE))</f>
        <v/>
      </c>
      <c r="D178" s="16" t="str">
        <f>IF(ISERROR(VLOOKUP(CONCATENATE($A178,"_",D$2),'Reference data SID'!$B:$N,13,FALSE)),"",VLOOKUP(CONCATENATE($A178,"_",D$2),'Reference data SID'!$B:$N,13,FALSE))</f>
        <v/>
      </c>
      <c r="E178" s="16" t="str">
        <f>IF(ISERROR(VLOOKUP(CONCATENATE($A178,"_",E$2),'Reference data SID'!$B:$N,13,FALSE)),"",VLOOKUP(CONCATENATE($A178,"_",E$2),'Reference data SID'!$B:$N,13,FALSE))</f>
        <v/>
      </c>
      <c r="F178" s="16" t="str">
        <f>IF(ISERROR(VLOOKUP(CONCATENATE($A178,"_",F$2),'Reference data SID'!$B:$N,13,FALSE)),"",VLOOKUP(CONCATENATE($A178,"_",F$2),'Reference data SID'!$B:$N,13,FALSE))</f>
        <v/>
      </c>
      <c r="G178" s="16" t="str">
        <f>IF(ISERROR(VLOOKUP(CONCATENATE($A178,"_",G$2),'Reference data SID'!$B:$N,13,FALSE)),"",VLOOKUP(CONCATENATE($A178,"_",G$2),'Reference data SID'!$B:$N,13,FALSE))</f>
        <v/>
      </c>
      <c r="H178" s="16" t="str">
        <f>IF(ISERROR(VLOOKUP(CONCATENATE($A178,"_",H$2),'Reference data SID'!$B:$N,13,FALSE)),"",VLOOKUP(CONCATENATE($A178,"_",H$2),'Reference data SID'!$B:$N,13,FALSE))</f>
        <v/>
      </c>
      <c r="I178" s="16" t="str">
        <f>IF(ISERROR(VLOOKUP(CONCATENATE($A178,"_",I$2),'Reference data SID'!$B:$N,13,FALSE)),"",VLOOKUP(CONCATENATE($A178,"_",I$2),'Reference data SID'!$B:$N,13,FALSE))</f>
        <v/>
      </c>
      <c r="J178" s="16" t="str">
        <f>IF(ISERROR(VLOOKUP(CONCATENATE($A178,"_",J$2),'Reference data SID'!$B:$N,13,FALSE)),"",VLOOKUP(CONCATENATE($A178,"_",J$2),'Reference data SID'!$B:$N,13,FALSE))</f>
        <v/>
      </c>
      <c r="K178" s="16" t="str">
        <f>IF(ISERROR(VLOOKUP(CONCATENATE($A178,"_",K$2),'Reference data SID'!$B:$N,13,FALSE)),"",VLOOKUP(CONCATENATE($A178,"_",K$2),'Reference data SID'!$B:$N,13,FALSE))</f>
        <v/>
      </c>
      <c r="L178" s="16" t="str">
        <f>IF(ISERROR(VLOOKUP(CONCATENATE($A178,"_",L$2),'Reference data SID'!$B:$N,13,FALSE)),"",VLOOKUP(CONCATENATE($A178,"_",L$2),'Reference data SID'!$B:$N,13,FALSE))</f>
        <v/>
      </c>
      <c r="M178" s="16" t="str">
        <f>IF(ISERROR(VLOOKUP(CONCATENATE($A178,"_",M$2),'Reference data SID'!$B:$N,13,FALSE)),"",VLOOKUP(CONCATENATE($A178,"_",M$2),'Reference data SID'!$B:$N,13,FALSE))</f>
        <v/>
      </c>
      <c r="N178" s="16" t="str">
        <f>IF(ISERROR(VLOOKUP(CONCATENATE($A178,"_",N$2),'Reference data SID'!$B:$N,13,FALSE)),"",VLOOKUP(CONCATENATE($A178,"_",N$2),'Reference data SID'!$B:$N,13,FALSE))</f>
        <v/>
      </c>
      <c r="O178" s="16" t="str">
        <f>IF(ISERROR(VLOOKUP(CONCATENATE($A178,"_",O$2),'Reference data SID'!$B:$N,13,FALSE)),"",VLOOKUP(CONCATENATE($A178,"_",O$2),'Reference data SID'!$B:$N,13,FALSE))</f>
        <v/>
      </c>
      <c r="P178" s="16" t="str">
        <f>IF(ISERROR(VLOOKUP(CONCATENATE($A178,"_",P$2),'Reference data SID'!$B:$N,13,FALSE)),"",VLOOKUP(CONCATENATE($A178,"_",P$2),'Reference data SID'!$B:$N,13,FALSE))</f>
        <v/>
      </c>
      <c r="Q178" s="16" t="str">
        <f>IF(ISERROR(VLOOKUP(CONCATENATE($A178,"_",Q$2),'Reference data SID'!$B:$N,13,FALSE)),"",VLOOKUP(CONCATENATE($A178,"_",Q$2),'Reference data SID'!$B:$N,13,FALSE))</f>
        <v/>
      </c>
      <c r="R178" s="16" t="str">
        <f>IF(ISERROR(VLOOKUP(CONCATENATE($A178,"_",R$2),'Reference data SID'!$B:$N,13,FALSE)),"",VLOOKUP(CONCATENATE($A178,"_",R$2),'Reference data SID'!$B:$N,13,FALSE))</f>
        <v/>
      </c>
      <c r="S178" s="16" t="str">
        <f>IF(ISERROR(VLOOKUP(CONCATENATE($A178,"_",S$2),'Reference data SID'!$B:$N,13,FALSE)),"",VLOOKUP(CONCATENATE($A178,"_",S$2),'Reference data SID'!$B:$N,13,FALSE))</f>
        <v/>
      </c>
      <c r="T178" s="16" t="str">
        <f>IF(ISERROR(VLOOKUP(CONCATENATE($A178,"_",T$2),'Reference data SID'!$B:$N,13,FALSE)),"",VLOOKUP(CONCATENATE($A178,"_",T$2),'Reference data SID'!$B:$N,13,FALSE))</f>
        <v/>
      </c>
      <c r="U178" s="16" t="str">
        <f>IF(ISERROR(VLOOKUP(CONCATENATE($A178,"_",U$2),'Reference data SID'!$B:$N,13,FALSE)),"",VLOOKUP(CONCATENATE($A178,"_",U$2),'Reference data SID'!$B:$N,13,FALSE))</f>
        <v/>
      </c>
      <c r="V178" s="16" t="str">
        <f>IF(ISERROR(VLOOKUP(CONCATENATE($A178,"_",V$2),'Reference data SID'!$B:$N,13,FALSE)),"",VLOOKUP(CONCATENATE($A178,"_",V$2),'Reference data SID'!$B:$N,13,FALSE))</f>
        <v/>
      </c>
      <c r="W178" s="16" t="str">
        <f>IF(ISERROR(VLOOKUP(CONCATENATE($A178,"_",W$2),'Reference data SID'!$B:$N,13,FALSE)),"",VLOOKUP(CONCATENATE($A178,"_",W$2),'Reference data SID'!$B:$N,13,FALSE))</f>
        <v/>
      </c>
      <c r="X178" s="16" t="str">
        <f>IF(ISERROR(VLOOKUP(CONCATENATE($A178,"_",X$2),'Reference data SID'!$B:$N,13,FALSE)),"",VLOOKUP(CONCATENATE($A178,"_",X$2),'Reference data SID'!$B:$N,13,FALSE))</f>
        <v/>
      </c>
      <c r="Y178" s="16" t="str">
        <f>IF(ISERROR(VLOOKUP(CONCATENATE($A178,"_",Y$2),'Reference data SID'!$B:$N,13,FALSE)),"",VLOOKUP(CONCATENATE($A178,"_",Y$2),'Reference data SID'!$B:$N,13,FALSE))</f>
        <v/>
      </c>
      <c r="Z178" s="16" t="str">
        <f>IF(ISERROR(VLOOKUP(CONCATENATE($A178,"_",Z$2),'Reference data SID'!$B:$N,13,FALSE)),"",VLOOKUP(CONCATENATE($A178,"_",Z$2),'Reference data SID'!$B:$N,13,FALSE))</f>
        <v/>
      </c>
      <c r="AA178" s="16" t="str">
        <f>IF(ISERROR(VLOOKUP(CONCATENATE($A178,"_",AA$2),'Reference data SID'!$B:$N,13,FALSE)),"",VLOOKUP(CONCATENATE($A178,"_",AA$2),'Reference data SID'!$B:$N,13,FALSE))</f>
        <v/>
      </c>
      <c r="AB178" s="16" t="str">
        <f>IF(ISERROR(VLOOKUP(CONCATENATE($A178,"_",AB$2),'Reference data SID'!$B:$N,13,FALSE)),"",VLOOKUP(CONCATENATE($A178,"_",AB$2),'Reference data SID'!$B:$N,13,FALSE))</f>
        <v/>
      </c>
      <c r="AC178" s="16" t="str">
        <f>IF(ISERROR(VLOOKUP(CONCATENATE($A178,"_",AC$2),'Reference data SID'!$B:$N,13,FALSE)),"",VLOOKUP(CONCATENATE($A178,"_",AC$2),'Reference data SID'!$B:$N,13,FALSE))</f>
        <v/>
      </c>
      <c r="AD178" s="16" t="str">
        <f>IF(ISERROR(VLOOKUP(CONCATENATE($A178,"_",AD$2),'Reference data SID'!$B:$N,13,FALSE)),"",VLOOKUP(CONCATENATE($A178,"_",AD$2),'Reference data SID'!$B:$N,13,FALSE))</f>
        <v/>
      </c>
      <c r="AE178" s="16" t="str">
        <f>IF(ISERROR(VLOOKUP(CONCATENATE($A178,"_",AE$2),'Reference data SID'!$B:$N,13,FALSE)),"",VLOOKUP(CONCATENATE($A178,"_",AE$2),'Reference data SID'!$B:$N,13,FALSE))</f>
        <v/>
      </c>
      <c r="AF178" s="16" t="str">
        <f>IF(ISERROR(VLOOKUP(CONCATENATE($A178,"_",AF$2),'Reference data SID'!$B:$N,13,FALSE)),"",VLOOKUP(CONCATENATE($A178,"_",AF$2),'Reference data SID'!$B:$N,13,FALSE))</f>
        <v/>
      </c>
      <c r="AG178" s="16" t="str">
        <f>IF(ISERROR(VLOOKUP(CONCATENATE($A178,"_",AG$2),'Reference data SID'!$B:$N,13,FALSE)),"",VLOOKUP(CONCATENATE($A178,"_",AG$2),'Reference data SID'!$B:$N,13,FALSE))</f>
        <v/>
      </c>
      <c r="AH178" s="16" t="str">
        <f>IF(ISERROR(VLOOKUP(CONCATENATE($A178,"_",AH$2),'Reference data SID'!$B:$N,13,FALSE)),"",VLOOKUP(CONCATENATE($A178,"_",AH$2),'Reference data SID'!$B:$N,13,FALSE))</f>
        <v/>
      </c>
      <c r="AI178" s="16" t="str">
        <f>IF(ISERROR(VLOOKUP(CONCATENATE($A178,"_",AI$2),'Reference data SID'!$B:$N,13,FALSE)),"",VLOOKUP(CONCATENATE($A178,"_",AI$2),'Reference data SID'!$B:$N,13,FALSE))</f>
        <v/>
      </c>
      <c r="AJ178" s="16" t="str">
        <f>IF(ISERROR(VLOOKUP(CONCATENATE($A178,"_",AJ$2),'Reference data SID'!$B:$N,13,FALSE)),"",VLOOKUP(CONCATENATE($A178,"_",AJ$2),'Reference data SID'!$B:$N,13,FALSE))</f>
        <v/>
      </c>
      <c r="AK178" s="16" t="str">
        <f>IF(ISERROR(VLOOKUP(CONCATENATE($A178,"_",AK$2),'Reference data SID'!$B:$N,13,FALSE)),"",VLOOKUP(CONCATENATE($A178,"_",AK$2),'Reference data SID'!$B:$N,13,FALSE))</f>
        <v/>
      </c>
      <c r="AL178" s="16" t="str">
        <f>IF(ISERROR(VLOOKUP(CONCATENATE($A178,"_",AL$2),'Reference data SID'!$B:$N,13,FALSE)),"",VLOOKUP(CONCATENATE($A178,"_",AL$2),'Reference data SID'!$B:$N,13,FALSE))</f>
        <v/>
      </c>
      <c r="AM178" s="16" t="str">
        <f>IF(ISERROR(VLOOKUP(CONCATENATE($A178,"_",AM$2),'Reference data SID'!$B:$N,13,FALSE)),"",VLOOKUP(CONCATENATE($A178,"_",AM$2),'Reference data SID'!$B:$N,13,FALSE))</f>
        <v/>
      </c>
      <c r="AN178" s="16" t="str">
        <f>IF(ISERROR(VLOOKUP(CONCATENATE($A178,"_",AN$2),'Reference data SID'!$B:$N,13,FALSE)),"",VLOOKUP(CONCATENATE($A178,"_",AN$2),'Reference data SID'!$B:$N,13,FALSE))</f>
        <v/>
      </c>
      <c r="AO178" s="16" t="str">
        <f>IF(ISERROR(VLOOKUP(CONCATENATE($A178,"_",AO$2),'Reference data SID'!$B:$N,13,FALSE)),"",VLOOKUP(CONCATENATE($A178,"_",AO$2),'Reference data SID'!$B:$N,13,FALSE))</f>
        <v/>
      </c>
      <c r="AP178" s="16" t="str">
        <f>IF(ISERROR(VLOOKUP(CONCATENATE($A178,"_",AP$2),'Reference data SID'!$B:$N,13,FALSE)),"",VLOOKUP(CONCATENATE($A178,"_",AP$2),'Reference data SID'!$B:$N,13,FALSE))</f>
        <v/>
      </c>
      <c r="AQ178" s="16" t="str">
        <f>IF(ISERROR(VLOOKUP(CONCATENATE($A178,"_",AQ$2),'Reference data SID'!$B:$N,13,FALSE)),"",VLOOKUP(CONCATENATE($A178,"_",AQ$2),'Reference data SID'!$B:$N,13,FALSE))</f>
        <v/>
      </c>
      <c r="AR178" s="16" t="str">
        <f>IF(ISERROR(VLOOKUP(CONCATENATE($A178,"_",AR$2),'Reference data SID'!$B:$N,13,FALSE)),"",VLOOKUP(CONCATENATE($A178,"_",AR$2),'Reference data SID'!$B:$N,13,FALSE))</f>
        <v/>
      </c>
      <c r="AS178" s="16" t="str">
        <f>IF(ISERROR(VLOOKUP(CONCATENATE($A178,"_",AS$2),'Reference data SID'!$B:$N,13,FALSE)),"",VLOOKUP(CONCATENATE($A178,"_",AS$2),'Reference data SID'!$B:$N,13,FALSE))</f>
        <v/>
      </c>
      <c r="AT178" s="16" t="str">
        <f>IF(ISERROR(VLOOKUP(CONCATENATE($A178,"_",AT$2),'Reference data SID'!$B:$N,13,FALSE)),"",VLOOKUP(CONCATENATE($A178,"_",AT$2),'Reference data SID'!$B:$N,13,FALSE))</f>
        <v/>
      </c>
    </row>
    <row r="179" spans="1:46" x14ac:dyDescent="0.25">
      <c r="A179">
        <v>175</v>
      </c>
      <c r="B179" s="16" t="str">
        <f>IF(ISERROR(VLOOKUP(CONCATENATE($A179,"_",B$2),'Reference data SID'!$B:$N,13,FALSE)),"",VLOOKUP(CONCATENATE($A179,"_",B$2),'Reference data SID'!$B:$N,13,FALSE))</f>
        <v/>
      </c>
      <c r="C179" s="16" t="str">
        <f>IF(ISERROR(VLOOKUP(CONCATENATE($A179,"_",C$2),'Reference data SID'!$B:$N,13,FALSE)),"",VLOOKUP(CONCATENATE($A179,"_",C$2),'Reference data SID'!$B:$N,13,FALSE))</f>
        <v/>
      </c>
      <c r="D179" s="16" t="str">
        <f>IF(ISERROR(VLOOKUP(CONCATENATE($A179,"_",D$2),'Reference data SID'!$B:$N,13,FALSE)),"",VLOOKUP(CONCATENATE($A179,"_",D$2),'Reference data SID'!$B:$N,13,FALSE))</f>
        <v/>
      </c>
      <c r="E179" s="16" t="str">
        <f>IF(ISERROR(VLOOKUP(CONCATENATE($A179,"_",E$2),'Reference data SID'!$B:$N,13,FALSE)),"",VLOOKUP(CONCATENATE($A179,"_",E$2),'Reference data SID'!$B:$N,13,FALSE))</f>
        <v/>
      </c>
      <c r="F179" s="16" t="str">
        <f>IF(ISERROR(VLOOKUP(CONCATENATE($A179,"_",F$2),'Reference data SID'!$B:$N,13,FALSE)),"",VLOOKUP(CONCATENATE($A179,"_",F$2),'Reference data SID'!$B:$N,13,FALSE))</f>
        <v/>
      </c>
      <c r="G179" s="16" t="str">
        <f>IF(ISERROR(VLOOKUP(CONCATENATE($A179,"_",G$2),'Reference data SID'!$B:$N,13,FALSE)),"",VLOOKUP(CONCATENATE($A179,"_",G$2),'Reference data SID'!$B:$N,13,FALSE))</f>
        <v/>
      </c>
      <c r="H179" s="16" t="str">
        <f>IF(ISERROR(VLOOKUP(CONCATENATE($A179,"_",H$2),'Reference data SID'!$B:$N,13,FALSE)),"",VLOOKUP(CONCATENATE($A179,"_",H$2),'Reference data SID'!$B:$N,13,FALSE))</f>
        <v/>
      </c>
      <c r="I179" s="16" t="str">
        <f>IF(ISERROR(VLOOKUP(CONCATENATE($A179,"_",I$2),'Reference data SID'!$B:$N,13,FALSE)),"",VLOOKUP(CONCATENATE($A179,"_",I$2),'Reference data SID'!$B:$N,13,FALSE))</f>
        <v/>
      </c>
      <c r="J179" s="16" t="str">
        <f>IF(ISERROR(VLOOKUP(CONCATENATE($A179,"_",J$2),'Reference data SID'!$B:$N,13,FALSE)),"",VLOOKUP(CONCATENATE($A179,"_",J$2),'Reference data SID'!$B:$N,13,FALSE))</f>
        <v/>
      </c>
      <c r="K179" s="16" t="str">
        <f>IF(ISERROR(VLOOKUP(CONCATENATE($A179,"_",K$2),'Reference data SID'!$B:$N,13,FALSE)),"",VLOOKUP(CONCATENATE($A179,"_",K$2),'Reference data SID'!$B:$N,13,FALSE))</f>
        <v/>
      </c>
      <c r="L179" s="16" t="str">
        <f>IF(ISERROR(VLOOKUP(CONCATENATE($A179,"_",L$2),'Reference data SID'!$B:$N,13,FALSE)),"",VLOOKUP(CONCATENATE($A179,"_",L$2),'Reference data SID'!$B:$N,13,FALSE))</f>
        <v/>
      </c>
      <c r="M179" s="16" t="str">
        <f>IF(ISERROR(VLOOKUP(CONCATENATE($A179,"_",M$2),'Reference data SID'!$B:$N,13,FALSE)),"",VLOOKUP(CONCATENATE($A179,"_",M$2),'Reference data SID'!$B:$N,13,FALSE))</f>
        <v/>
      </c>
      <c r="N179" s="16" t="str">
        <f>IF(ISERROR(VLOOKUP(CONCATENATE($A179,"_",N$2),'Reference data SID'!$B:$N,13,FALSE)),"",VLOOKUP(CONCATENATE($A179,"_",N$2),'Reference data SID'!$B:$N,13,FALSE))</f>
        <v/>
      </c>
      <c r="O179" s="16" t="str">
        <f>IF(ISERROR(VLOOKUP(CONCATENATE($A179,"_",O$2),'Reference data SID'!$B:$N,13,FALSE)),"",VLOOKUP(CONCATENATE($A179,"_",O$2),'Reference data SID'!$B:$N,13,FALSE))</f>
        <v/>
      </c>
      <c r="P179" s="16" t="str">
        <f>IF(ISERROR(VLOOKUP(CONCATENATE($A179,"_",P$2),'Reference data SID'!$B:$N,13,FALSE)),"",VLOOKUP(CONCATENATE($A179,"_",P$2),'Reference data SID'!$B:$N,13,FALSE))</f>
        <v/>
      </c>
      <c r="Q179" s="16" t="str">
        <f>IF(ISERROR(VLOOKUP(CONCATENATE($A179,"_",Q$2),'Reference data SID'!$B:$N,13,FALSE)),"",VLOOKUP(CONCATENATE($A179,"_",Q$2),'Reference data SID'!$B:$N,13,FALSE))</f>
        <v/>
      </c>
      <c r="R179" s="16" t="str">
        <f>IF(ISERROR(VLOOKUP(CONCATENATE($A179,"_",R$2),'Reference data SID'!$B:$N,13,FALSE)),"",VLOOKUP(CONCATENATE($A179,"_",R$2),'Reference data SID'!$B:$N,13,FALSE))</f>
        <v/>
      </c>
      <c r="S179" s="16" t="str">
        <f>IF(ISERROR(VLOOKUP(CONCATENATE($A179,"_",S$2),'Reference data SID'!$B:$N,13,FALSE)),"",VLOOKUP(CONCATENATE($A179,"_",S$2),'Reference data SID'!$B:$N,13,FALSE))</f>
        <v/>
      </c>
      <c r="T179" s="16" t="str">
        <f>IF(ISERROR(VLOOKUP(CONCATENATE($A179,"_",T$2),'Reference data SID'!$B:$N,13,FALSE)),"",VLOOKUP(CONCATENATE($A179,"_",T$2),'Reference data SID'!$B:$N,13,FALSE))</f>
        <v/>
      </c>
      <c r="U179" s="16" t="str">
        <f>IF(ISERROR(VLOOKUP(CONCATENATE($A179,"_",U$2),'Reference data SID'!$B:$N,13,FALSE)),"",VLOOKUP(CONCATENATE($A179,"_",U$2),'Reference data SID'!$B:$N,13,FALSE))</f>
        <v/>
      </c>
      <c r="V179" s="16" t="str">
        <f>IF(ISERROR(VLOOKUP(CONCATENATE($A179,"_",V$2),'Reference data SID'!$B:$N,13,FALSE)),"",VLOOKUP(CONCATENATE($A179,"_",V$2),'Reference data SID'!$B:$N,13,FALSE))</f>
        <v/>
      </c>
      <c r="W179" s="16" t="str">
        <f>IF(ISERROR(VLOOKUP(CONCATENATE($A179,"_",W$2),'Reference data SID'!$B:$N,13,FALSE)),"",VLOOKUP(CONCATENATE($A179,"_",W$2),'Reference data SID'!$B:$N,13,FALSE))</f>
        <v/>
      </c>
      <c r="X179" s="16" t="str">
        <f>IF(ISERROR(VLOOKUP(CONCATENATE($A179,"_",X$2),'Reference data SID'!$B:$N,13,FALSE)),"",VLOOKUP(CONCATENATE($A179,"_",X$2),'Reference data SID'!$B:$N,13,FALSE))</f>
        <v/>
      </c>
      <c r="Y179" s="16" t="str">
        <f>IF(ISERROR(VLOOKUP(CONCATENATE($A179,"_",Y$2),'Reference data SID'!$B:$N,13,FALSE)),"",VLOOKUP(CONCATENATE($A179,"_",Y$2),'Reference data SID'!$B:$N,13,FALSE))</f>
        <v/>
      </c>
      <c r="Z179" s="16" t="str">
        <f>IF(ISERROR(VLOOKUP(CONCATENATE($A179,"_",Z$2),'Reference data SID'!$B:$N,13,FALSE)),"",VLOOKUP(CONCATENATE($A179,"_",Z$2),'Reference data SID'!$B:$N,13,FALSE))</f>
        <v/>
      </c>
      <c r="AA179" s="16" t="str">
        <f>IF(ISERROR(VLOOKUP(CONCATENATE($A179,"_",AA$2),'Reference data SID'!$B:$N,13,FALSE)),"",VLOOKUP(CONCATENATE($A179,"_",AA$2),'Reference data SID'!$B:$N,13,FALSE))</f>
        <v/>
      </c>
      <c r="AB179" s="16" t="str">
        <f>IF(ISERROR(VLOOKUP(CONCATENATE($A179,"_",AB$2),'Reference data SID'!$B:$N,13,FALSE)),"",VLOOKUP(CONCATENATE($A179,"_",AB$2),'Reference data SID'!$B:$N,13,FALSE))</f>
        <v/>
      </c>
      <c r="AC179" s="16" t="str">
        <f>IF(ISERROR(VLOOKUP(CONCATENATE($A179,"_",AC$2),'Reference data SID'!$B:$N,13,FALSE)),"",VLOOKUP(CONCATENATE($A179,"_",AC$2),'Reference data SID'!$B:$N,13,FALSE))</f>
        <v/>
      </c>
      <c r="AD179" s="16" t="str">
        <f>IF(ISERROR(VLOOKUP(CONCATENATE($A179,"_",AD$2),'Reference data SID'!$B:$N,13,FALSE)),"",VLOOKUP(CONCATENATE($A179,"_",AD$2),'Reference data SID'!$B:$N,13,FALSE))</f>
        <v/>
      </c>
      <c r="AE179" s="16" t="str">
        <f>IF(ISERROR(VLOOKUP(CONCATENATE($A179,"_",AE$2),'Reference data SID'!$B:$N,13,FALSE)),"",VLOOKUP(CONCATENATE($A179,"_",AE$2),'Reference data SID'!$B:$N,13,FALSE))</f>
        <v/>
      </c>
      <c r="AF179" s="16" t="str">
        <f>IF(ISERROR(VLOOKUP(CONCATENATE($A179,"_",AF$2),'Reference data SID'!$B:$N,13,FALSE)),"",VLOOKUP(CONCATENATE($A179,"_",AF$2),'Reference data SID'!$B:$N,13,FALSE))</f>
        <v/>
      </c>
      <c r="AG179" s="16" t="str">
        <f>IF(ISERROR(VLOOKUP(CONCATENATE($A179,"_",AG$2),'Reference data SID'!$B:$N,13,FALSE)),"",VLOOKUP(CONCATENATE($A179,"_",AG$2),'Reference data SID'!$B:$N,13,FALSE))</f>
        <v/>
      </c>
      <c r="AH179" s="16" t="str">
        <f>IF(ISERROR(VLOOKUP(CONCATENATE($A179,"_",AH$2),'Reference data SID'!$B:$N,13,FALSE)),"",VLOOKUP(CONCATENATE($A179,"_",AH$2),'Reference data SID'!$B:$N,13,FALSE))</f>
        <v/>
      </c>
      <c r="AI179" s="16" t="str">
        <f>IF(ISERROR(VLOOKUP(CONCATENATE($A179,"_",AI$2),'Reference data SID'!$B:$N,13,FALSE)),"",VLOOKUP(CONCATENATE($A179,"_",AI$2),'Reference data SID'!$B:$N,13,FALSE))</f>
        <v/>
      </c>
      <c r="AJ179" s="16" t="str">
        <f>IF(ISERROR(VLOOKUP(CONCATENATE($A179,"_",AJ$2),'Reference data SID'!$B:$N,13,FALSE)),"",VLOOKUP(CONCATENATE($A179,"_",AJ$2),'Reference data SID'!$B:$N,13,FALSE))</f>
        <v/>
      </c>
      <c r="AK179" s="16" t="str">
        <f>IF(ISERROR(VLOOKUP(CONCATENATE($A179,"_",AK$2),'Reference data SID'!$B:$N,13,FALSE)),"",VLOOKUP(CONCATENATE($A179,"_",AK$2),'Reference data SID'!$B:$N,13,FALSE))</f>
        <v/>
      </c>
      <c r="AL179" s="16" t="str">
        <f>IF(ISERROR(VLOOKUP(CONCATENATE($A179,"_",AL$2),'Reference data SID'!$B:$N,13,FALSE)),"",VLOOKUP(CONCATENATE($A179,"_",AL$2),'Reference data SID'!$B:$N,13,FALSE))</f>
        <v/>
      </c>
      <c r="AM179" s="16" t="str">
        <f>IF(ISERROR(VLOOKUP(CONCATENATE($A179,"_",AM$2),'Reference data SID'!$B:$N,13,FALSE)),"",VLOOKUP(CONCATENATE($A179,"_",AM$2),'Reference data SID'!$B:$N,13,FALSE))</f>
        <v/>
      </c>
      <c r="AN179" s="16" t="str">
        <f>IF(ISERROR(VLOOKUP(CONCATENATE($A179,"_",AN$2),'Reference data SID'!$B:$N,13,FALSE)),"",VLOOKUP(CONCATENATE($A179,"_",AN$2),'Reference data SID'!$B:$N,13,FALSE))</f>
        <v/>
      </c>
      <c r="AO179" s="16" t="str">
        <f>IF(ISERROR(VLOOKUP(CONCATENATE($A179,"_",AO$2),'Reference data SID'!$B:$N,13,FALSE)),"",VLOOKUP(CONCATENATE($A179,"_",AO$2),'Reference data SID'!$B:$N,13,FALSE))</f>
        <v/>
      </c>
      <c r="AP179" s="16" t="str">
        <f>IF(ISERROR(VLOOKUP(CONCATENATE($A179,"_",AP$2),'Reference data SID'!$B:$N,13,FALSE)),"",VLOOKUP(CONCATENATE($A179,"_",AP$2),'Reference data SID'!$B:$N,13,FALSE))</f>
        <v/>
      </c>
      <c r="AQ179" s="16" t="str">
        <f>IF(ISERROR(VLOOKUP(CONCATENATE($A179,"_",AQ$2),'Reference data SID'!$B:$N,13,FALSE)),"",VLOOKUP(CONCATENATE($A179,"_",AQ$2),'Reference data SID'!$B:$N,13,FALSE))</f>
        <v/>
      </c>
      <c r="AR179" s="16" t="str">
        <f>IF(ISERROR(VLOOKUP(CONCATENATE($A179,"_",AR$2),'Reference data SID'!$B:$N,13,FALSE)),"",VLOOKUP(CONCATENATE($A179,"_",AR$2),'Reference data SID'!$B:$N,13,FALSE))</f>
        <v/>
      </c>
      <c r="AS179" s="16" t="str">
        <f>IF(ISERROR(VLOOKUP(CONCATENATE($A179,"_",AS$2),'Reference data SID'!$B:$N,13,FALSE)),"",VLOOKUP(CONCATENATE($A179,"_",AS$2),'Reference data SID'!$B:$N,13,FALSE))</f>
        <v/>
      </c>
      <c r="AT179" s="16" t="str">
        <f>IF(ISERROR(VLOOKUP(CONCATENATE($A179,"_",AT$2),'Reference data SID'!$B:$N,13,FALSE)),"",VLOOKUP(CONCATENATE($A179,"_",AT$2),'Reference data SID'!$B:$N,13,FALSE))</f>
        <v/>
      </c>
    </row>
    <row r="180" spans="1:46" x14ac:dyDescent="0.25">
      <c r="A180">
        <v>176</v>
      </c>
      <c r="B180" s="16" t="str">
        <f>IF(ISERROR(VLOOKUP(CONCATENATE($A180,"_",B$2),'Reference data SID'!$B:$N,13,FALSE)),"",VLOOKUP(CONCATENATE($A180,"_",B$2),'Reference data SID'!$B:$N,13,FALSE))</f>
        <v/>
      </c>
      <c r="C180" s="16" t="str">
        <f>IF(ISERROR(VLOOKUP(CONCATENATE($A180,"_",C$2),'Reference data SID'!$B:$N,13,FALSE)),"",VLOOKUP(CONCATENATE($A180,"_",C$2),'Reference data SID'!$B:$N,13,FALSE))</f>
        <v/>
      </c>
      <c r="D180" s="16" t="str">
        <f>IF(ISERROR(VLOOKUP(CONCATENATE($A180,"_",D$2),'Reference data SID'!$B:$N,13,FALSE)),"",VLOOKUP(CONCATENATE($A180,"_",D$2),'Reference data SID'!$B:$N,13,FALSE))</f>
        <v/>
      </c>
      <c r="E180" s="16" t="str">
        <f>IF(ISERROR(VLOOKUP(CONCATENATE($A180,"_",E$2),'Reference data SID'!$B:$N,13,FALSE)),"",VLOOKUP(CONCATENATE($A180,"_",E$2),'Reference data SID'!$B:$N,13,FALSE))</f>
        <v/>
      </c>
      <c r="F180" s="16" t="str">
        <f>IF(ISERROR(VLOOKUP(CONCATENATE($A180,"_",F$2),'Reference data SID'!$B:$N,13,FALSE)),"",VLOOKUP(CONCATENATE($A180,"_",F$2),'Reference data SID'!$B:$N,13,FALSE))</f>
        <v/>
      </c>
      <c r="G180" s="16" t="str">
        <f>IF(ISERROR(VLOOKUP(CONCATENATE($A180,"_",G$2),'Reference data SID'!$B:$N,13,FALSE)),"",VLOOKUP(CONCATENATE($A180,"_",G$2),'Reference data SID'!$B:$N,13,FALSE))</f>
        <v/>
      </c>
      <c r="H180" s="16" t="str">
        <f>IF(ISERROR(VLOOKUP(CONCATENATE($A180,"_",H$2),'Reference data SID'!$B:$N,13,FALSE)),"",VLOOKUP(CONCATENATE($A180,"_",H$2),'Reference data SID'!$B:$N,13,FALSE))</f>
        <v/>
      </c>
      <c r="I180" s="16" t="str">
        <f>IF(ISERROR(VLOOKUP(CONCATENATE($A180,"_",I$2),'Reference data SID'!$B:$N,13,FALSE)),"",VLOOKUP(CONCATENATE($A180,"_",I$2),'Reference data SID'!$B:$N,13,FALSE))</f>
        <v/>
      </c>
      <c r="J180" s="16" t="str">
        <f>IF(ISERROR(VLOOKUP(CONCATENATE($A180,"_",J$2),'Reference data SID'!$B:$N,13,FALSE)),"",VLOOKUP(CONCATENATE($A180,"_",J$2),'Reference data SID'!$B:$N,13,FALSE))</f>
        <v/>
      </c>
      <c r="K180" s="16" t="str">
        <f>IF(ISERROR(VLOOKUP(CONCATENATE($A180,"_",K$2),'Reference data SID'!$B:$N,13,FALSE)),"",VLOOKUP(CONCATENATE($A180,"_",K$2),'Reference data SID'!$B:$N,13,FALSE))</f>
        <v/>
      </c>
      <c r="L180" s="16" t="str">
        <f>IF(ISERROR(VLOOKUP(CONCATENATE($A180,"_",L$2),'Reference data SID'!$B:$N,13,FALSE)),"",VLOOKUP(CONCATENATE($A180,"_",L$2),'Reference data SID'!$B:$N,13,FALSE))</f>
        <v/>
      </c>
      <c r="M180" s="16" t="str">
        <f>IF(ISERROR(VLOOKUP(CONCATENATE($A180,"_",M$2),'Reference data SID'!$B:$N,13,FALSE)),"",VLOOKUP(CONCATENATE($A180,"_",M$2),'Reference data SID'!$B:$N,13,FALSE))</f>
        <v/>
      </c>
      <c r="N180" s="16" t="str">
        <f>IF(ISERROR(VLOOKUP(CONCATENATE($A180,"_",N$2),'Reference data SID'!$B:$N,13,FALSE)),"",VLOOKUP(CONCATENATE($A180,"_",N$2),'Reference data SID'!$B:$N,13,FALSE))</f>
        <v/>
      </c>
      <c r="O180" s="16" t="str">
        <f>IF(ISERROR(VLOOKUP(CONCATENATE($A180,"_",O$2),'Reference data SID'!$B:$N,13,FALSE)),"",VLOOKUP(CONCATENATE($A180,"_",O$2),'Reference data SID'!$B:$N,13,FALSE))</f>
        <v/>
      </c>
      <c r="P180" s="16" t="str">
        <f>IF(ISERROR(VLOOKUP(CONCATENATE($A180,"_",P$2),'Reference data SID'!$B:$N,13,FALSE)),"",VLOOKUP(CONCATENATE($A180,"_",P$2),'Reference data SID'!$B:$N,13,FALSE))</f>
        <v/>
      </c>
      <c r="Q180" s="16" t="str">
        <f>IF(ISERROR(VLOOKUP(CONCATENATE($A180,"_",Q$2),'Reference data SID'!$B:$N,13,FALSE)),"",VLOOKUP(CONCATENATE($A180,"_",Q$2),'Reference data SID'!$B:$N,13,FALSE))</f>
        <v/>
      </c>
      <c r="R180" s="16" t="str">
        <f>IF(ISERROR(VLOOKUP(CONCATENATE($A180,"_",R$2),'Reference data SID'!$B:$N,13,FALSE)),"",VLOOKUP(CONCATENATE($A180,"_",R$2),'Reference data SID'!$B:$N,13,FALSE))</f>
        <v/>
      </c>
      <c r="S180" s="16" t="str">
        <f>IF(ISERROR(VLOOKUP(CONCATENATE($A180,"_",S$2),'Reference data SID'!$B:$N,13,FALSE)),"",VLOOKUP(CONCATENATE($A180,"_",S$2),'Reference data SID'!$B:$N,13,FALSE))</f>
        <v/>
      </c>
      <c r="T180" s="16" t="str">
        <f>IF(ISERROR(VLOOKUP(CONCATENATE($A180,"_",T$2),'Reference data SID'!$B:$N,13,FALSE)),"",VLOOKUP(CONCATENATE($A180,"_",T$2),'Reference data SID'!$B:$N,13,FALSE))</f>
        <v/>
      </c>
      <c r="U180" s="16" t="str">
        <f>IF(ISERROR(VLOOKUP(CONCATENATE($A180,"_",U$2),'Reference data SID'!$B:$N,13,FALSE)),"",VLOOKUP(CONCATENATE($A180,"_",U$2),'Reference data SID'!$B:$N,13,FALSE))</f>
        <v/>
      </c>
      <c r="V180" s="16" t="str">
        <f>IF(ISERROR(VLOOKUP(CONCATENATE($A180,"_",V$2),'Reference data SID'!$B:$N,13,FALSE)),"",VLOOKUP(CONCATENATE($A180,"_",V$2),'Reference data SID'!$B:$N,13,FALSE))</f>
        <v/>
      </c>
      <c r="W180" s="16" t="str">
        <f>IF(ISERROR(VLOOKUP(CONCATENATE($A180,"_",W$2),'Reference data SID'!$B:$N,13,FALSE)),"",VLOOKUP(CONCATENATE($A180,"_",W$2),'Reference data SID'!$B:$N,13,FALSE))</f>
        <v/>
      </c>
      <c r="X180" s="16" t="str">
        <f>IF(ISERROR(VLOOKUP(CONCATENATE($A180,"_",X$2),'Reference data SID'!$B:$N,13,FALSE)),"",VLOOKUP(CONCATENATE($A180,"_",X$2),'Reference data SID'!$B:$N,13,FALSE))</f>
        <v/>
      </c>
      <c r="Y180" s="16" t="str">
        <f>IF(ISERROR(VLOOKUP(CONCATENATE($A180,"_",Y$2),'Reference data SID'!$B:$N,13,FALSE)),"",VLOOKUP(CONCATENATE($A180,"_",Y$2),'Reference data SID'!$B:$N,13,FALSE))</f>
        <v/>
      </c>
      <c r="Z180" s="16" t="str">
        <f>IF(ISERROR(VLOOKUP(CONCATENATE($A180,"_",Z$2),'Reference data SID'!$B:$N,13,FALSE)),"",VLOOKUP(CONCATENATE($A180,"_",Z$2),'Reference data SID'!$B:$N,13,FALSE))</f>
        <v/>
      </c>
      <c r="AA180" s="16" t="str">
        <f>IF(ISERROR(VLOOKUP(CONCATENATE($A180,"_",AA$2),'Reference data SID'!$B:$N,13,FALSE)),"",VLOOKUP(CONCATENATE($A180,"_",AA$2),'Reference data SID'!$B:$N,13,FALSE))</f>
        <v/>
      </c>
      <c r="AB180" s="16" t="str">
        <f>IF(ISERROR(VLOOKUP(CONCATENATE($A180,"_",AB$2),'Reference data SID'!$B:$N,13,FALSE)),"",VLOOKUP(CONCATENATE($A180,"_",AB$2),'Reference data SID'!$B:$N,13,FALSE))</f>
        <v/>
      </c>
      <c r="AC180" s="16" t="str">
        <f>IF(ISERROR(VLOOKUP(CONCATENATE($A180,"_",AC$2),'Reference data SID'!$B:$N,13,FALSE)),"",VLOOKUP(CONCATENATE($A180,"_",AC$2),'Reference data SID'!$B:$N,13,FALSE))</f>
        <v/>
      </c>
      <c r="AD180" s="16" t="str">
        <f>IF(ISERROR(VLOOKUP(CONCATENATE($A180,"_",AD$2),'Reference data SID'!$B:$N,13,FALSE)),"",VLOOKUP(CONCATENATE($A180,"_",AD$2),'Reference data SID'!$B:$N,13,FALSE))</f>
        <v/>
      </c>
      <c r="AE180" s="16" t="str">
        <f>IF(ISERROR(VLOOKUP(CONCATENATE($A180,"_",AE$2),'Reference data SID'!$B:$N,13,FALSE)),"",VLOOKUP(CONCATENATE($A180,"_",AE$2),'Reference data SID'!$B:$N,13,FALSE))</f>
        <v/>
      </c>
      <c r="AF180" s="16" t="str">
        <f>IF(ISERROR(VLOOKUP(CONCATENATE($A180,"_",AF$2),'Reference data SID'!$B:$N,13,FALSE)),"",VLOOKUP(CONCATENATE($A180,"_",AF$2),'Reference data SID'!$B:$N,13,FALSE))</f>
        <v/>
      </c>
      <c r="AG180" s="16" t="str">
        <f>IF(ISERROR(VLOOKUP(CONCATENATE($A180,"_",AG$2),'Reference data SID'!$B:$N,13,FALSE)),"",VLOOKUP(CONCATENATE($A180,"_",AG$2),'Reference data SID'!$B:$N,13,FALSE))</f>
        <v/>
      </c>
      <c r="AH180" s="16" t="str">
        <f>IF(ISERROR(VLOOKUP(CONCATENATE($A180,"_",AH$2),'Reference data SID'!$B:$N,13,FALSE)),"",VLOOKUP(CONCATENATE($A180,"_",AH$2),'Reference data SID'!$B:$N,13,FALSE))</f>
        <v/>
      </c>
      <c r="AI180" s="16" t="str">
        <f>IF(ISERROR(VLOOKUP(CONCATENATE($A180,"_",AI$2),'Reference data SID'!$B:$N,13,FALSE)),"",VLOOKUP(CONCATENATE($A180,"_",AI$2),'Reference data SID'!$B:$N,13,FALSE))</f>
        <v/>
      </c>
      <c r="AJ180" s="16" t="str">
        <f>IF(ISERROR(VLOOKUP(CONCATENATE($A180,"_",AJ$2),'Reference data SID'!$B:$N,13,FALSE)),"",VLOOKUP(CONCATENATE($A180,"_",AJ$2),'Reference data SID'!$B:$N,13,FALSE))</f>
        <v/>
      </c>
      <c r="AK180" s="16" t="str">
        <f>IF(ISERROR(VLOOKUP(CONCATENATE($A180,"_",AK$2),'Reference data SID'!$B:$N,13,FALSE)),"",VLOOKUP(CONCATENATE($A180,"_",AK$2),'Reference data SID'!$B:$N,13,FALSE))</f>
        <v/>
      </c>
      <c r="AL180" s="16" t="str">
        <f>IF(ISERROR(VLOOKUP(CONCATENATE($A180,"_",AL$2),'Reference data SID'!$B:$N,13,FALSE)),"",VLOOKUP(CONCATENATE($A180,"_",AL$2),'Reference data SID'!$B:$N,13,FALSE))</f>
        <v/>
      </c>
      <c r="AM180" s="16" t="str">
        <f>IF(ISERROR(VLOOKUP(CONCATENATE($A180,"_",AM$2),'Reference data SID'!$B:$N,13,FALSE)),"",VLOOKUP(CONCATENATE($A180,"_",AM$2),'Reference data SID'!$B:$N,13,FALSE))</f>
        <v/>
      </c>
      <c r="AN180" s="16" t="str">
        <f>IF(ISERROR(VLOOKUP(CONCATENATE($A180,"_",AN$2),'Reference data SID'!$B:$N,13,FALSE)),"",VLOOKUP(CONCATENATE($A180,"_",AN$2),'Reference data SID'!$B:$N,13,FALSE))</f>
        <v/>
      </c>
      <c r="AO180" s="16" t="str">
        <f>IF(ISERROR(VLOOKUP(CONCATENATE($A180,"_",AO$2),'Reference data SID'!$B:$N,13,FALSE)),"",VLOOKUP(CONCATENATE($A180,"_",AO$2),'Reference data SID'!$B:$N,13,FALSE))</f>
        <v/>
      </c>
      <c r="AP180" s="16" t="str">
        <f>IF(ISERROR(VLOOKUP(CONCATENATE($A180,"_",AP$2),'Reference data SID'!$B:$N,13,FALSE)),"",VLOOKUP(CONCATENATE($A180,"_",AP$2),'Reference data SID'!$B:$N,13,FALSE))</f>
        <v/>
      </c>
      <c r="AQ180" s="16" t="str">
        <f>IF(ISERROR(VLOOKUP(CONCATENATE($A180,"_",AQ$2),'Reference data SID'!$B:$N,13,FALSE)),"",VLOOKUP(CONCATENATE($A180,"_",AQ$2),'Reference data SID'!$B:$N,13,FALSE))</f>
        <v/>
      </c>
      <c r="AR180" s="16" t="str">
        <f>IF(ISERROR(VLOOKUP(CONCATENATE($A180,"_",AR$2),'Reference data SID'!$B:$N,13,FALSE)),"",VLOOKUP(CONCATENATE($A180,"_",AR$2),'Reference data SID'!$B:$N,13,FALSE))</f>
        <v/>
      </c>
      <c r="AS180" s="16" t="str">
        <f>IF(ISERROR(VLOOKUP(CONCATENATE($A180,"_",AS$2),'Reference data SID'!$B:$N,13,FALSE)),"",VLOOKUP(CONCATENATE($A180,"_",AS$2),'Reference data SID'!$B:$N,13,FALSE))</f>
        <v/>
      </c>
      <c r="AT180" s="16" t="str">
        <f>IF(ISERROR(VLOOKUP(CONCATENATE($A180,"_",AT$2),'Reference data SID'!$B:$N,13,FALSE)),"",VLOOKUP(CONCATENATE($A180,"_",AT$2),'Reference data SID'!$B:$N,13,FALSE))</f>
        <v/>
      </c>
    </row>
    <row r="181" spans="1:46" x14ac:dyDescent="0.25">
      <c r="A181">
        <v>177</v>
      </c>
      <c r="B181" s="16" t="str">
        <f>IF(ISERROR(VLOOKUP(CONCATENATE($A181,"_",B$2),'Reference data SID'!$B:$N,13,FALSE)),"",VLOOKUP(CONCATENATE($A181,"_",B$2),'Reference data SID'!$B:$N,13,FALSE))</f>
        <v/>
      </c>
      <c r="C181" s="16" t="str">
        <f>IF(ISERROR(VLOOKUP(CONCATENATE($A181,"_",C$2),'Reference data SID'!$B:$N,13,FALSE)),"",VLOOKUP(CONCATENATE($A181,"_",C$2),'Reference data SID'!$B:$N,13,FALSE))</f>
        <v/>
      </c>
      <c r="D181" s="16" t="str">
        <f>IF(ISERROR(VLOOKUP(CONCATENATE($A181,"_",D$2),'Reference data SID'!$B:$N,13,FALSE)),"",VLOOKUP(CONCATENATE($A181,"_",D$2),'Reference data SID'!$B:$N,13,FALSE))</f>
        <v/>
      </c>
      <c r="E181" s="16" t="str">
        <f>IF(ISERROR(VLOOKUP(CONCATENATE($A181,"_",E$2),'Reference data SID'!$B:$N,13,FALSE)),"",VLOOKUP(CONCATENATE($A181,"_",E$2),'Reference data SID'!$B:$N,13,FALSE))</f>
        <v/>
      </c>
      <c r="F181" s="16" t="str">
        <f>IF(ISERROR(VLOOKUP(CONCATENATE($A181,"_",F$2),'Reference data SID'!$B:$N,13,FALSE)),"",VLOOKUP(CONCATENATE($A181,"_",F$2),'Reference data SID'!$B:$N,13,FALSE))</f>
        <v/>
      </c>
      <c r="G181" s="16" t="str">
        <f>IF(ISERROR(VLOOKUP(CONCATENATE($A181,"_",G$2),'Reference data SID'!$B:$N,13,FALSE)),"",VLOOKUP(CONCATENATE($A181,"_",G$2),'Reference data SID'!$B:$N,13,FALSE))</f>
        <v/>
      </c>
      <c r="H181" s="16" t="str">
        <f>IF(ISERROR(VLOOKUP(CONCATENATE($A181,"_",H$2),'Reference data SID'!$B:$N,13,FALSE)),"",VLOOKUP(CONCATENATE($A181,"_",H$2),'Reference data SID'!$B:$N,13,FALSE))</f>
        <v/>
      </c>
      <c r="I181" s="16" t="str">
        <f>IF(ISERROR(VLOOKUP(CONCATENATE($A181,"_",I$2),'Reference data SID'!$B:$N,13,FALSE)),"",VLOOKUP(CONCATENATE($A181,"_",I$2),'Reference data SID'!$B:$N,13,FALSE))</f>
        <v/>
      </c>
      <c r="J181" s="16" t="str">
        <f>IF(ISERROR(VLOOKUP(CONCATENATE($A181,"_",J$2),'Reference data SID'!$B:$N,13,FALSE)),"",VLOOKUP(CONCATENATE($A181,"_",J$2),'Reference data SID'!$B:$N,13,FALSE))</f>
        <v/>
      </c>
      <c r="K181" s="16" t="str">
        <f>IF(ISERROR(VLOOKUP(CONCATENATE($A181,"_",K$2),'Reference data SID'!$B:$N,13,FALSE)),"",VLOOKUP(CONCATENATE($A181,"_",K$2),'Reference data SID'!$B:$N,13,FALSE))</f>
        <v/>
      </c>
      <c r="L181" s="16" t="str">
        <f>IF(ISERROR(VLOOKUP(CONCATENATE($A181,"_",L$2),'Reference data SID'!$B:$N,13,FALSE)),"",VLOOKUP(CONCATENATE($A181,"_",L$2),'Reference data SID'!$B:$N,13,FALSE))</f>
        <v/>
      </c>
      <c r="M181" s="16" t="str">
        <f>IF(ISERROR(VLOOKUP(CONCATENATE($A181,"_",M$2),'Reference data SID'!$B:$N,13,FALSE)),"",VLOOKUP(CONCATENATE($A181,"_",M$2),'Reference data SID'!$B:$N,13,FALSE))</f>
        <v/>
      </c>
      <c r="N181" s="16" t="str">
        <f>IF(ISERROR(VLOOKUP(CONCATENATE($A181,"_",N$2),'Reference data SID'!$B:$N,13,FALSE)),"",VLOOKUP(CONCATENATE($A181,"_",N$2),'Reference data SID'!$B:$N,13,FALSE))</f>
        <v/>
      </c>
      <c r="O181" s="16" t="str">
        <f>IF(ISERROR(VLOOKUP(CONCATENATE($A181,"_",O$2),'Reference data SID'!$B:$N,13,FALSE)),"",VLOOKUP(CONCATENATE($A181,"_",O$2),'Reference data SID'!$B:$N,13,FALSE))</f>
        <v/>
      </c>
      <c r="P181" s="16" t="str">
        <f>IF(ISERROR(VLOOKUP(CONCATENATE($A181,"_",P$2),'Reference data SID'!$B:$N,13,FALSE)),"",VLOOKUP(CONCATENATE($A181,"_",P$2),'Reference data SID'!$B:$N,13,FALSE))</f>
        <v/>
      </c>
      <c r="Q181" s="16" t="str">
        <f>IF(ISERROR(VLOOKUP(CONCATENATE($A181,"_",Q$2),'Reference data SID'!$B:$N,13,FALSE)),"",VLOOKUP(CONCATENATE($A181,"_",Q$2),'Reference data SID'!$B:$N,13,FALSE))</f>
        <v/>
      </c>
      <c r="R181" s="16" t="str">
        <f>IF(ISERROR(VLOOKUP(CONCATENATE($A181,"_",R$2),'Reference data SID'!$B:$N,13,FALSE)),"",VLOOKUP(CONCATENATE($A181,"_",R$2),'Reference data SID'!$B:$N,13,FALSE))</f>
        <v/>
      </c>
      <c r="S181" s="16" t="str">
        <f>IF(ISERROR(VLOOKUP(CONCATENATE($A181,"_",S$2),'Reference data SID'!$B:$N,13,FALSE)),"",VLOOKUP(CONCATENATE($A181,"_",S$2),'Reference data SID'!$B:$N,13,FALSE))</f>
        <v/>
      </c>
      <c r="T181" s="16" t="str">
        <f>IF(ISERROR(VLOOKUP(CONCATENATE($A181,"_",T$2),'Reference data SID'!$B:$N,13,FALSE)),"",VLOOKUP(CONCATENATE($A181,"_",T$2),'Reference data SID'!$B:$N,13,FALSE))</f>
        <v/>
      </c>
      <c r="U181" s="16" t="str">
        <f>IF(ISERROR(VLOOKUP(CONCATENATE($A181,"_",U$2),'Reference data SID'!$B:$N,13,FALSE)),"",VLOOKUP(CONCATENATE($A181,"_",U$2),'Reference data SID'!$B:$N,13,FALSE))</f>
        <v/>
      </c>
      <c r="V181" s="16" t="str">
        <f>IF(ISERROR(VLOOKUP(CONCATENATE($A181,"_",V$2),'Reference data SID'!$B:$N,13,FALSE)),"",VLOOKUP(CONCATENATE($A181,"_",V$2),'Reference data SID'!$B:$N,13,FALSE))</f>
        <v/>
      </c>
      <c r="W181" s="16" t="str">
        <f>IF(ISERROR(VLOOKUP(CONCATENATE($A181,"_",W$2),'Reference data SID'!$B:$N,13,FALSE)),"",VLOOKUP(CONCATENATE($A181,"_",W$2),'Reference data SID'!$B:$N,13,FALSE))</f>
        <v/>
      </c>
      <c r="X181" s="16" t="str">
        <f>IF(ISERROR(VLOOKUP(CONCATENATE($A181,"_",X$2),'Reference data SID'!$B:$N,13,FALSE)),"",VLOOKUP(CONCATENATE($A181,"_",X$2),'Reference data SID'!$B:$N,13,FALSE))</f>
        <v/>
      </c>
      <c r="Y181" s="16" t="str">
        <f>IF(ISERROR(VLOOKUP(CONCATENATE($A181,"_",Y$2),'Reference data SID'!$B:$N,13,FALSE)),"",VLOOKUP(CONCATENATE($A181,"_",Y$2),'Reference data SID'!$B:$N,13,FALSE))</f>
        <v/>
      </c>
      <c r="Z181" s="16" t="str">
        <f>IF(ISERROR(VLOOKUP(CONCATENATE($A181,"_",Z$2),'Reference data SID'!$B:$N,13,FALSE)),"",VLOOKUP(CONCATENATE($A181,"_",Z$2),'Reference data SID'!$B:$N,13,FALSE))</f>
        <v/>
      </c>
      <c r="AA181" s="16" t="str">
        <f>IF(ISERROR(VLOOKUP(CONCATENATE($A181,"_",AA$2),'Reference data SID'!$B:$N,13,FALSE)),"",VLOOKUP(CONCATENATE($A181,"_",AA$2),'Reference data SID'!$B:$N,13,FALSE))</f>
        <v/>
      </c>
      <c r="AB181" s="16" t="str">
        <f>IF(ISERROR(VLOOKUP(CONCATENATE($A181,"_",AB$2),'Reference data SID'!$B:$N,13,FALSE)),"",VLOOKUP(CONCATENATE($A181,"_",AB$2),'Reference data SID'!$B:$N,13,FALSE))</f>
        <v/>
      </c>
      <c r="AC181" s="16" t="str">
        <f>IF(ISERROR(VLOOKUP(CONCATENATE($A181,"_",AC$2),'Reference data SID'!$B:$N,13,FALSE)),"",VLOOKUP(CONCATENATE($A181,"_",AC$2),'Reference data SID'!$B:$N,13,FALSE))</f>
        <v/>
      </c>
      <c r="AD181" s="16" t="str">
        <f>IF(ISERROR(VLOOKUP(CONCATENATE($A181,"_",AD$2),'Reference data SID'!$B:$N,13,FALSE)),"",VLOOKUP(CONCATENATE($A181,"_",AD$2),'Reference data SID'!$B:$N,13,FALSE))</f>
        <v/>
      </c>
      <c r="AE181" s="16" t="str">
        <f>IF(ISERROR(VLOOKUP(CONCATENATE($A181,"_",AE$2),'Reference data SID'!$B:$N,13,FALSE)),"",VLOOKUP(CONCATENATE($A181,"_",AE$2),'Reference data SID'!$B:$N,13,FALSE))</f>
        <v/>
      </c>
      <c r="AF181" s="16" t="str">
        <f>IF(ISERROR(VLOOKUP(CONCATENATE($A181,"_",AF$2),'Reference data SID'!$B:$N,13,FALSE)),"",VLOOKUP(CONCATENATE($A181,"_",AF$2),'Reference data SID'!$B:$N,13,FALSE))</f>
        <v/>
      </c>
      <c r="AG181" s="16" t="str">
        <f>IF(ISERROR(VLOOKUP(CONCATENATE($A181,"_",AG$2),'Reference data SID'!$B:$N,13,FALSE)),"",VLOOKUP(CONCATENATE($A181,"_",AG$2),'Reference data SID'!$B:$N,13,FALSE))</f>
        <v/>
      </c>
      <c r="AH181" s="16" t="str">
        <f>IF(ISERROR(VLOOKUP(CONCATENATE($A181,"_",AH$2),'Reference data SID'!$B:$N,13,FALSE)),"",VLOOKUP(CONCATENATE($A181,"_",AH$2),'Reference data SID'!$B:$N,13,FALSE))</f>
        <v/>
      </c>
      <c r="AI181" s="16" t="str">
        <f>IF(ISERROR(VLOOKUP(CONCATENATE($A181,"_",AI$2),'Reference data SID'!$B:$N,13,FALSE)),"",VLOOKUP(CONCATENATE($A181,"_",AI$2),'Reference data SID'!$B:$N,13,FALSE))</f>
        <v/>
      </c>
      <c r="AJ181" s="16" t="str">
        <f>IF(ISERROR(VLOOKUP(CONCATENATE($A181,"_",AJ$2),'Reference data SID'!$B:$N,13,FALSE)),"",VLOOKUP(CONCATENATE($A181,"_",AJ$2),'Reference data SID'!$B:$N,13,FALSE))</f>
        <v/>
      </c>
      <c r="AK181" s="16" t="str">
        <f>IF(ISERROR(VLOOKUP(CONCATENATE($A181,"_",AK$2),'Reference data SID'!$B:$N,13,FALSE)),"",VLOOKUP(CONCATENATE($A181,"_",AK$2),'Reference data SID'!$B:$N,13,FALSE))</f>
        <v/>
      </c>
      <c r="AL181" s="16" t="str">
        <f>IF(ISERROR(VLOOKUP(CONCATENATE($A181,"_",AL$2),'Reference data SID'!$B:$N,13,FALSE)),"",VLOOKUP(CONCATENATE($A181,"_",AL$2),'Reference data SID'!$B:$N,13,FALSE))</f>
        <v/>
      </c>
      <c r="AM181" s="16" t="str">
        <f>IF(ISERROR(VLOOKUP(CONCATENATE($A181,"_",AM$2),'Reference data SID'!$B:$N,13,FALSE)),"",VLOOKUP(CONCATENATE($A181,"_",AM$2),'Reference data SID'!$B:$N,13,FALSE))</f>
        <v/>
      </c>
      <c r="AN181" s="16" t="str">
        <f>IF(ISERROR(VLOOKUP(CONCATENATE($A181,"_",AN$2),'Reference data SID'!$B:$N,13,FALSE)),"",VLOOKUP(CONCATENATE($A181,"_",AN$2),'Reference data SID'!$B:$N,13,FALSE))</f>
        <v/>
      </c>
      <c r="AO181" s="16" t="str">
        <f>IF(ISERROR(VLOOKUP(CONCATENATE($A181,"_",AO$2),'Reference data SID'!$B:$N,13,FALSE)),"",VLOOKUP(CONCATENATE($A181,"_",AO$2),'Reference data SID'!$B:$N,13,FALSE))</f>
        <v/>
      </c>
      <c r="AP181" s="16" t="str">
        <f>IF(ISERROR(VLOOKUP(CONCATENATE($A181,"_",AP$2),'Reference data SID'!$B:$N,13,FALSE)),"",VLOOKUP(CONCATENATE($A181,"_",AP$2),'Reference data SID'!$B:$N,13,FALSE))</f>
        <v/>
      </c>
      <c r="AQ181" s="16" t="str">
        <f>IF(ISERROR(VLOOKUP(CONCATENATE($A181,"_",AQ$2),'Reference data SID'!$B:$N,13,FALSE)),"",VLOOKUP(CONCATENATE($A181,"_",AQ$2),'Reference data SID'!$B:$N,13,FALSE))</f>
        <v/>
      </c>
      <c r="AR181" s="16" t="str">
        <f>IF(ISERROR(VLOOKUP(CONCATENATE($A181,"_",AR$2),'Reference data SID'!$B:$N,13,FALSE)),"",VLOOKUP(CONCATENATE($A181,"_",AR$2),'Reference data SID'!$B:$N,13,FALSE))</f>
        <v/>
      </c>
      <c r="AS181" s="16" t="str">
        <f>IF(ISERROR(VLOOKUP(CONCATENATE($A181,"_",AS$2),'Reference data SID'!$B:$N,13,FALSE)),"",VLOOKUP(CONCATENATE($A181,"_",AS$2),'Reference data SID'!$B:$N,13,FALSE))</f>
        <v/>
      </c>
      <c r="AT181" s="16" t="str">
        <f>IF(ISERROR(VLOOKUP(CONCATENATE($A181,"_",AT$2),'Reference data SID'!$B:$N,13,FALSE)),"",VLOOKUP(CONCATENATE($A181,"_",AT$2),'Reference data SID'!$B:$N,13,FALSE))</f>
        <v/>
      </c>
    </row>
    <row r="182" spans="1:46" x14ac:dyDescent="0.25">
      <c r="A182">
        <v>178</v>
      </c>
      <c r="B182" s="16" t="str">
        <f>IF(ISERROR(VLOOKUP(CONCATENATE($A182,"_",B$2),'Reference data SID'!$B:$N,13,FALSE)),"",VLOOKUP(CONCATENATE($A182,"_",B$2),'Reference data SID'!$B:$N,13,FALSE))</f>
        <v/>
      </c>
      <c r="C182" s="16" t="str">
        <f>IF(ISERROR(VLOOKUP(CONCATENATE($A182,"_",C$2),'Reference data SID'!$B:$N,13,FALSE)),"",VLOOKUP(CONCATENATE($A182,"_",C$2),'Reference data SID'!$B:$N,13,FALSE))</f>
        <v/>
      </c>
      <c r="D182" s="16" t="str">
        <f>IF(ISERROR(VLOOKUP(CONCATENATE($A182,"_",D$2),'Reference data SID'!$B:$N,13,FALSE)),"",VLOOKUP(CONCATENATE($A182,"_",D$2),'Reference data SID'!$B:$N,13,FALSE))</f>
        <v/>
      </c>
      <c r="E182" s="16" t="str">
        <f>IF(ISERROR(VLOOKUP(CONCATENATE($A182,"_",E$2),'Reference data SID'!$B:$N,13,FALSE)),"",VLOOKUP(CONCATENATE($A182,"_",E$2),'Reference data SID'!$B:$N,13,FALSE))</f>
        <v/>
      </c>
      <c r="F182" s="16" t="str">
        <f>IF(ISERROR(VLOOKUP(CONCATENATE($A182,"_",F$2),'Reference data SID'!$B:$N,13,FALSE)),"",VLOOKUP(CONCATENATE($A182,"_",F$2),'Reference data SID'!$B:$N,13,FALSE))</f>
        <v/>
      </c>
      <c r="G182" s="16" t="str">
        <f>IF(ISERROR(VLOOKUP(CONCATENATE($A182,"_",G$2),'Reference data SID'!$B:$N,13,FALSE)),"",VLOOKUP(CONCATENATE($A182,"_",G$2),'Reference data SID'!$B:$N,13,FALSE))</f>
        <v/>
      </c>
      <c r="H182" s="16" t="str">
        <f>IF(ISERROR(VLOOKUP(CONCATENATE($A182,"_",H$2),'Reference data SID'!$B:$N,13,FALSE)),"",VLOOKUP(CONCATENATE($A182,"_",H$2),'Reference data SID'!$B:$N,13,FALSE))</f>
        <v/>
      </c>
      <c r="I182" s="16" t="str">
        <f>IF(ISERROR(VLOOKUP(CONCATENATE($A182,"_",I$2),'Reference data SID'!$B:$N,13,FALSE)),"",VLOOKUP(CONCATENATE($A182,"_",I$2),'Reference data SID'!$B:$N,13,FALSE))</f>
        <v/>
      </c>
      <c r="J182" s="16" t="str">
        <f>IF(ISERROR(VLOOKUP(CONCATENATE($A182,"_",J$2),'Reference data SID'!$B:$N,13,FALSE)),"",VLOOKUP(CONCATENATE($A182,"_",J$2),'Reference data SID'!$B:$N,13,FALSE))</f>
        <v/>
      </c>
      <c r="K182" s="16" t="str">
        <f>IF(ISERROR(VLOOKUP(CONCATENATE($A182,"_",K$2),'Reference data SID'!$B:$N,13,FALSE)),"",VLOOKUP(CONCATENATE($A182,"_",K$2),'Reference data SID'!$B:$N,13,FALSE))</f>
        <v/>
      </c>
      <c r="L182" s="16" t="str">
        <f>IF(ISERROR(VLOOKUP(CONCATENATE($A182,"_",L$2),'Reference data SID'!$B:$N,13,FALSE)),"",VLOOKUP(CONCATENATE($A182,"_",L$2),'Reference data SID'!$B:$N,13,FALSE))</f>
        <v/>
      </c>
      <c r="M182" s="16" t="str">
        <f>IF(ISERROR(VLOOKUP(CONCATENATE($A182,"_",M$2),'Reference data SID'!$B:$N,13,FALSE)),"",VLOOKUP(CONCATENATE($A182,"_",M$2),'Reference data SID'!$B:$N,13,FALSE))</f>
        <v/>
      </c>
      <c r="N182" s="16" t="str">
        <f>IF(ISERROR(VLOOKUP(CONCATENATE($A182,"_",N$2),'Reference data SID'!$B:$N,13,FALSE)),"",VLOOKUP(CONCATENATE($A182,"_",N$2),'Reference data SID'!$B:$N,13,FALSE))</f>
        <v/>
      </c>
      <c r="O182" s="16" t="str">
        <f>IF(ISERROR(VLOOKUP(CONCATENATE($A182,"_",O$2),'Reference data SID'!$B:$N,13,FALSE)),"",VLOOKUP(CONCATENATE($A182,"_",O$2),'Reference data SID'!$B:$N,13,FALSE))</f>
        <v/>
      </c>
      <c r="P182" s="16" t="str">
        <f>IF(ISERROR(VLOOKUP(CONCATENATE($A182,"_",P$2),'Reference data SID'!$B:$N,13,FALSE)),"",VLOOKUP(CONCATENATE($A182,"_",P$2),'Reference data SID'!$B:$N,13,FALSE))</f>
        <v/>
      </c>
      <c r="Q182" s="16" t="str">
        <f>IF(ISERROR(VLOOKUP(CONCATENATE($A182,"_",Q$2),'Reference data SID'!$B:$N,13,FALSE)),"",VLOOKUP(CONCATENATE($A182,"_",Q$2),'Reference data SID'!$B:$N,13,FALSE))</f>
        <v/>
      </c>
      <c r="R182" s="16" t="str">
        <f>IF(ISERROR(VLOOKUP(CONCATENATE($A182,"_",R$2),'Reference data SID'!$B:$N,13,FALSE)),"",VLOOKUP(CONCATENATE($A182,"_",R$2),'Reference data SID'!$B:$N,13,FALSE))</f>
        <v/>
      </c>
      <c r="S182" s="16" t="str">
        <f>IF(ISERROR(VLOOKUP(CONCATENATE($A182,"_",S$2),'Reference data SID'!$B:$N,13,FALSE)),"",VLOOKUP(CONCATENATE($A182,"_",S$2),'Reference data SID'!$B:$N,13,FALSE))</f>
        <v/>
      </c>
      <c r="T182" s="16" t="str">
        <f>IF(ISERROR(VLOOKUP(CONCATENATE($A182,"_",T$2),'Reference data SID'!$B:$N,13,FALSE)),"",VLOOKUP(CONCATENATE($A182,"_",T$2),'Reference data SID'!$B:$N,13,FALSE))</f>
        <v/>
      </c>
      <c r="U182" s="16" t="str">
        <f>IF(ISERROR(VLOOKUP(CONCATENATE($A182,"_",U$2),'Reference data SID'!$B:$N,13,FALSE)),"",VLOOKUP(CONCATENATE($A182,"_",U$2),'Reference data SID'!$B:$N,13,FALSE))</f>
        <v/>
      </c>
      <c r="V182" s="16" t="str">
        <f>IF(ISERROR(VLOOKUP(CONCATENATE($A182,"_",V$2),'Reference data SID'!$B:$N,13,FALSE)),"",VLOOKUP(CONCATENATE($A182,"_",V$2),'Reference data SID'!$B:$N,13,FALSE))</f>
        <v/>
      </c>
      <c r="W182" s="16" t="str">
        <f>IF(ISERROR(VLOOKUP(CONCATENATE($A182,"_",W$2),'Reference data SID'!$B:$N,13,FALSE)),"",VLOOKUP(CONCATENATE($A182,"_",W$2),'Reference data SID'!$B:$N,13,FALSE))</f>
        <v/>
      </c>
      <c r="X182" s="16" t="str">
        <f>IF(ISERROR(VLOOKUP(CONCATENATE($A182,"_",X$2),'Reference data SID'!$B:$N,13,FALSE)),"",VLOOKUP(CONCATENATE($A182,"_",X$2),'Reference data SID'!$B:$N,13,FALSE))</f>
        <v/>
      </c>
      <c r="Y182" s="16" t="str">
        <f>IF(ISERROR(VLOOKUP(CONCATENATE($A182,"_",Y$2),'Reference data SID'!$B:$N,13,FALSE)),"",VLOOKUP(CONCATENATE($A182,"_",Y$2),'Reference data SID'!$B:$N,13,FALSE))</f>
        <v/>
      </c>
      <c r="Z182" s="16" t="str">
        <f>IF(ISERROR(VLOOKUP(CONCATENATE($A182,"_",Z$2),'Reference data SID'!$B:$N,13,FALSE)),"",VLOOKUP(CONCATENATE($A182,"_",Z$2),'Reference data SID'!$B:$N,13,FALSE))</f>
        <v/>
      </c>
      <c r="AA182" s="16" t="str">
        <f>IF(ISERROR(VLOOKUP(CONCATENATE($A182,"_",AA$2),'Reference data SID'!$B:$N,13,FALSE)),"",VLOOKUP(CONCATENATE($A182,"_",AA$2),'Reference data SID'!$B:$N,13,FALSE))</f>
        <v/>
      </c>
      <c r="AB182" s="16" t="str">
        <f>IF(ISERROR(VLOOKUP(CONCATENATE($A182,"_",AB$2),'Reference data SID'!$B:$N,13,FALSE)),"",VLOOKUP(CONCATENATE($A182,"_",AB$2),'Reference data SID'!$B:$N,13,FALSE))</f>
        <v/>
      </c>
      <c r="AC182" s="16" t="str">
        <f>IF(ISERROR(VLOOKUP(CONCATENATE($A182,"_",AC$2),'Reference data SID'!$B:$N,13,FALSE)),"",VLOOKUP(CONCATENATE($A182,"_",AC$2),'Reference data SID'!$B:$N,13,FALSE))</f>
        <v/>
      </c>
      <c r="AD182" s="16" t="str">
        <f>IF(ISERROR(VLOOKUP(CONCATENATE($A182,"_",AD$2),'Reference data SID'!$B:$N,13,FALSE)),"",VLOOKUP(CONCATENATE($A182,"_",AD$2),'Reference data SID'!$B:$N,13,FALSE))</f>
        <v/>
      </c>
      <c r="AE182" s="16" t="str">
        <f>IF(ISERROR(VLOOKUP(CONCATENATE($A182,"_",AE$2),'Reference data SID'!$B:$N,13,FALSE)),"",VLOOKUP(CONCATENATE($A182,"_",AE$2),'Reference data SID'!$B:$N,13,FALSE))</f>
        <v/>
      </c>
      <c r="AF182" s="16" t="str">
        <f>IF(ISERROR(VLOOKUP(CONCATENATE($A182,"_",AF$2),'Reference data SID'!$B:$N,13,FALSE)),"",VLOOKUP(CONCATENATE($A182,"_",AF$2),'Reference data SID'!$B:$N,13,FALSE))</f>
        <v/>
      </c>
      <c r="AG182" s="16" t="str">
        <f>IF(ISERROR(VLOOKUP(CONCATENATE($A182,"_",AG$2),'Reference data SID'!$B:$N,13,FALSE)),"",VLOOKUP(CONCATENATE($A182,"_",AG$2),'Reference data SID'!$B:$N,13,FALSE))</f>
        <v/>
      </c>
      <c r="AH182" s="16" t="str">
        <f>IF(ISERROR(VLOOKUP(CONCATENATE($A182,"_",AH$2),'Reference data SID'!$B:$N,13,FALSE)),"",VLOOKUP(CONCATENATE($A182,"_",AH$2),'Reference data SID'!$B:$N,13,FALSE))</f>
        <v/>
      </c>
      <c r="AI182" s="16" t="str">
        <f>IF(ISERROR(VLOOKUP(CONCATENATE($A182,"_",AI$2),'Reference data SID'!$B:$N,13,FALSE)),"",VLOOKUP(CONCATENATE($A182,"_",AI$2),'Reference data SID'!$B:$N,13,FALSE))</f>
        <v/>
      </c>
      <c r="AJ182" s="16" t="str">
        <f>IF(ISERROR(VLOOKUP(CONCATENATE($A182,"_",AJ$2),'Reference data SID'!$B:$N,13,FALSE)),"",VLOOKUP(CONCATENATE($A182,"_",AJ$2),'Reference data SID'!$B:$N,13,FALSE))</f>
        <v/>
      </c>
      <c r="AK182" s="16" t="str">
        <f>IF(ISERROR(VLOOKUP(CONCATENATE($A182,"_",AK$2),'Reference data SID'!$B:$N,13,FALSE)),"",VLOOKUP(CONCATENATE($A182,"_",AK$2),'Reference data SID'!$B:$N,13,FALSE))</f>
        <v/>
      </c>
      <c r="AL182" s="16" t="str">
        <f>IF(ISERROR(VLOOKUP(CONCATENATE($A182,"_",AL$2),'Reference data SID'!$B:$N,13,FALSE)),"",VLOOKUP(CONCATENATE($A182,"_",AL$2),'Reference data SID'!$B:$N,13,FALSE))</f>
        <v/>
      </c>
      <c r="AM182" s="16" t="str">
        <f>IF(ISERROR(VLOOKUP(CONCATENATE($A182,"_",AM$2),'Reference data SID'!$B:$N,13,FALSE)),"",VLOOKUP(CONCATENATE($A182,"_",AM$2),'Reference data SID'!$B:$N,13,FALSE))</f>
        <v/>
      </c>
      <c r="AN182" s="16" t="str">
        <f>IF(ISERROR(VLOOKUP(CONCATENATE($A182,"_",AN$2),'Reference data SID'!$B:$N,13,FALSE)),"",VLOOKUP(CONCATENATE($A182,"_",AN$2),'Reference data SID'!$B:$N,13,FALSE))</f>
        <v/>
      </c>
      <c r="AO182" s="16" t="str">
        <f>IF(ISERROR(VLOOKUP(CONCATENATE($A182,"_",AO$2),'Reference data SID'!$B:$N,13,FALSE)),"",VLOOKUP(CONCATENATE($A182,"_",AO$2),'Reference data SID'!$B:$N,13,FALSE))</f>
        <v/>
      </c>
      <c r="AP182" s="16" t="str">
        <f>IF(ISERROR(VLOOKUP(CONCATENATE($A182,"_",AP$2),'Reference data SID'!$B:$N,13,FALSE)),"",VLOOKUP(CONCATENATE($A182,"_",AP$2),'Reference data SID'!$B:$N,13,FALSE))</f>
        <v/>
      </c>
      <c r="AQ182" s="16" t="str">
        <f>IF(ISERROR(VLOOKUP(CONCATENATE($A182,"_",AQ$2),'Reference data SID'!$B:$N,13,FALSE)),"",VLOOKUP(CONCATENATE($A182,"_",AQ$2),'Reference data SID'!$B:$N,13,FALSE))</f>
        <v/>
      </c>
      <c r="AR182" s="16" t="str">
        <f>IF(ISERROR(VLOOKUP(CONCATENATE($A182,"_",AR$2),'Reference data SID'!$B:$N,13,FALSE)),"",VLOOKUP(CONCATENATE($A182,"_",AR$2),'Reference data SID'!$B:$N,13,FALSE))</f>
        <v/>
      </c>
      <c r="AS182" s="16" t="str">
        <f>IF(ISERROR(VLOOKUP(CONCATENATE($A182,"_",AS$2),'Reference data SID'!$B:$N,13,FALSE)),"",VLOOKUP(CONCATENATE($A182,"_",AS$2),'Reference data SID'!$B:$N,13,FALSE))</f>
        <v/>
      </c>
      <c r="AT182" s="16" t="str">
        <f>IF(ISERROR(VLOOKUP(CONCATENATE($A182,"_",AT$2),'Reference data SID'!$B:$N,13,FALSE)),"",VLOOKUP(CONCATENATE($A182,"_",AT$2),'Reference data SID'!$B:$N,13,FALSE))</f>
        <v/>
      </c>
    </row>
    <row r="183" spans="1:46" x14ac:dyDescent="0.25">
      <c r="A183">
        <v>179</v>
      </c>
      <c r="B183" s="16" t="str">
        <f>IF(ISERROR(VLOOKUP(CONCATENATE($A183,"_",B$2),'Reference data SID'!$B:$N,13,FALSE)),"",VLOOKUP(CONCATENATE($A183,"_",B$2),'Reference data SID'!$B:$N,13,FALSE))</f>
        <v/>
      </c>
      <c r="C183" s="16" t="str">
        <f>IF(ISERROR(VLOOKUP(CONCATENATE($A183,"_",C$2),'Reference data SID'!$B:$N,13,FALSE)),"",VLOOKUP(CONCATENATE($A183,"_",C$2),'Reference data SID'!$B:$N,13,FALSE))</f>
        <v/>
      </c>
      <c r="D183" s="16" t="str">
        <f>IF(ISERROR(VLOOKUP(CONCATENATE($A183,"_",D$2),'Reference data SID'!$B:$N,13,FALSE)),"",VLOOKUP(CONCATENATE($A183,"_",D$2),'Reference data SID'!$B:$N,13,FALSE))</f>
        <v/>
      </c>
      <c r="E183" s="16" t="str">
        <f>IF(ISERROR(VLOOKUP(CONCATENATE($A183,"_",E$2),'Reference data SID'!$B:$N,13,FALSE)),"",VLOOKUP(CONCATENATE($A183,"_",E$2),'Reference data SID'!$B:$N,13,FALSE))</f>
        <v/>
      </c>
      <c r="F183" s="16" t="str">
        <f>IF(ISERROR(VLOOKUP(CONCATENATE($A183,"_",F$2),'Reference data SID'!$B:$N,13,FALSE)),"",VLOOKUP(CONCATENATE($A183,"_",F$2),'Reference data SID'!$B:$N,13,FALSE))</f>
        <v/>
      </c>
      <c r="G183" s="16" t="str">
        <f>IF(ISERROR(VLOOKUP(CONCATENATE($A183,"_",G$2),'Reference data SID'!$B:$N,13,FALSE)),"",VLOOKUP(CONCATENATE($A183,"_",G$2),'Reference data SID'!$B:$N,13,FALSE))</f>
        <v/>
      </c>
      <c r="H183" s="16" t="str">
        <f>IF(ISERROR(VLOOKUP(CONCATENATE($A183,"_",H$2),'Reference data SID'!$B:$N,13,FALSE)),"",VLOOKUP(CONCATENATE($A183,"_",H$2),'Reference data SID'!$B:$N,13,FALSE))</f>
        <v/>
      </c>
      <c r="I183" s="16" t="str">
        <f>IF(ISERROR(VLOOKUP(CONCATENATE($A183,"_",I$2),'Reference data SID'!$B:$N,13,FALSE)),"",VLOOKUP(CONCATENATE($A183,"_",I$2),'Reference data SID'!$B:$N,13,FALSE))</f>
        <v/>
      </c>
      <c r="J183" s="16" t="str">
        <f>IF(ISERROR(VLOOKUP(CONCATENATE($A183,"_",J$2),'Reference data SID'!$B:$N,13,FALSE)),"",VLOOKUP(CONCATENATE($A183,"_",J$2),'Reference data SID'!$B:$N,13,FALSE))</f>
        <v/>
      </c>
      <c r="K183" s="16" t="str">
        <f>IF(ISERROR(VLOOKUP(CONCATENATE($A183,"_",K$2),'Reference data SID'!$B:$N,13,FALSE)),"",VLOOKUP(CONCATENATE($A183,"_",K$2),'Reference data SID'!$B:$N,13,FALSE))</f>
        <v/>
      </c>
      <c r="L183" s="16" t="str">
        <f>IF(ISERROR(VLOOKUP(CONCATENATE($A183,"_",L$2),'Reference data SID'!$B:$N,13,FALSE)),"",VLOOKUP(CONCATENATE($A183,"_",L$2),'Reference data SID'!$B:$N,13,FALSE))</f>
        <v/>
      </c>
      <c r="M183" s="16" t="str">
        <f>IF(ISERROR(VLOOKUP(CONCATENATE($A183,"_",M$2),'Reference data SID'!$B:$N,13,FALSE)),"",VLOOKUP(CONCATENATE($A183,"_",M$2),'Reference data SID'!$B:$N,13,FALSE))</f>
        <v/>
      </c>
      <c r="N183" s="16" t="str">
        <f>IF(ISERROR(VLOOKUP(CONCATENATE($A183,"_",N$2),'Reference data SID'!$B:$N,13,FALSE)),"",VLOOKUP(CONCATENATE($A183,"_",N$2),'Reference data SID'!$B:$N,13,FALSE))</f>
        <v/>
      </c>
      <c r="O183" s="16" t="str">
        <f>IF(ISERROR(VLOOKUP(CONCATENATE($A183,"_",O$2),'Reference data SID'!$B:$N,13,FALSE)),"",VLOOKUP(CONCATENATE($A183,"_",O$2),'Reference data SID'!$B:$N,13,FALSE))</f>
        <v/>
      </c>
      <c r="P183" s="16" t="str">
        <f>IF(ISERROR(VLOOKUP(CONCATENATE($A183,"_",P$2),'Reference data SID'!$B:$N,13,FALSE)),"",VLOOKUP(CONCATENATE($A183,"_",P$2),'Reference data SID'!$B:$N,13,FALSE))</f>
        <v/>
      </c>
      <c r="Q183" s="16" t="str">
        <f>IF(ISERROR(VLOOKUP(CONCATENATE($A183,"_",Q$2),'Reference data SID'!$B:$N,13,FALSE)),"",VLOOKUP(CONCATENATE($A183,"_",Q$2),'Reference data SID'!$B:$N,13,FALSE))</f>
        <v/>
      </c>
      <c r="R183" s="16" t="str">
        <f>IF(ISERROR(VLOOKUP(CONCATENATE($A183,"_",R$2),'Reference data SID'!$B:$N,13,FALSE)),"",VLOOKUP(CONCATENATE($A183,"_",R$2),'Reference data SID'!$B:$N,13,FALSE))</f>
        <v/>
      </c>
      <c r="S183" s="16" t="str">
        <f>IF(ISERROR(VLOOKUP(CONCATENATE($A183,"_",S$2),'Reference data SID'!$B:$N,13,FALSE)),"",VLOOKUP(CONCATENATE($A183,"_",S$2),'Reference data SID'!$B:$N,13,FALSE))</f>
        <v/>
      </c>
      <c r="T183" s="16" t="str">
        <f>IF(ISERROR(VLOOKUP(CONCATENATE($A183,"_",T$2),'Reference data SID'!$B:$N,13,FALSE)),"",VLOOKUP(CONCATENATE($A183,"_",T$2),'Reference data SID'!$B:$N,13,FALSE))</f>
        <v/>
      </c>
      <c r="U183" s="16" t="str">
        <f>IF(ISERROR(VLOOKUP(CONCATENATE($A183,"_",U$2),'Reference data SID'!$B:$N,13,FALSE)),"",VLOOKUP(CONCATENATE($A183,"_",U$2),'Reference data SID'!$B:$N,13,FALSE))</f>
        <v/>
      </c>
      <c r="V183" s="16" t="str">
        <f>IF(ISERROR(VLOOKUP(CONCATENATE($A183,"_",V$2),'Reference data SID'!$B:$N,13,FALSE)),"",VLOOKUP(CONCATENATE($A183,"_",V$2),'Reference data SID'!$B:$N,13,FALSE))</f>
        <v/>
      </c>
      <c r="W183" s="16" t="str">
        <f>IF(ISERROR(VLOOKUP(CONCATENATE($A183,"_",W$2),'Reference data SID'!$B:$N,13,FALSE)),"",VLOOKUP(CONCATENATE($A183,"_",W$2),'Reference data SID'!$B:$N,13,FALSE))</f>
        <v/>
      </c>
      <c r="X183" s="16" t="str">
        <f>IF(ISERROR(VLOOKUP(CONCATENATE($A183,"_",X$2),'Reference data SID'!$B:$N,13,FALSE)),"",VLOOKUP(CONCATENATE($A183,"_",X$2),'Reference data SID'!$B:$N,13,FALSE))</f>
        <v/>
      </c>
      <c r="Y183" s="16" t="str">
        <f>IF(ISERROR(VLOOKUP(CONCATENATE($A183,"_",Y$2),'Reference data SID'!$B:$N,13,FALSE)),"",VLOOKUP(CONCATENATE($A183,"_",Y$2),'Reference data SID'!$B:$N,13,FALSE))</f>
        <v/>
      </c>
      <c r="Z183" s="16" t="str">
        <f>IF(ISERROR(VLOOKUP(CONCATENATE($A183,"_",Z$2),'Reference data SID'!$B:$N,13,FALSE)),"",VLOOKUP(CONCATENATE($A183,"_",Z$2),'Reference data SID'!$B:$N,13,FALSE))</f>
        <v/>
      </c>
      <c r="AA183" s="16" t="str">
        <f>IF(ISERROR(VLOOKUP(CONCATENATE($A183,"_",AA$2),'Reference data SID'!$B:$N,13,FALSE)),"",VLOOKUP(CONCATENATE($A183,"_",AA$2),'Reference data SID'!$B:$N,13,FALSE))</f>
        <v/>
      </c>
      <c r="AB183" s="16" t="str">
        <f>IF(ISERROR(VLOOKUP(CONCATENATE($A183,"_",AB$2),'Reference data SID'!$B:$N,13,FALSE)),"",VLOOKUP(CONCATENATE($A183,"_",AB$2),'Reference data SID'!$B:$N,13,FALSE))</f>
        <v/>
      </c>
      <c r="AC183" s="16" t="str">
        <f>IF(ISERROR(VLOOKUP(CONCATENATE($A183,"_",AC$2),'Reference data SID'!$B:$N,13,FALSE)),"",VLOOKUP(CONCATENATE($A183,"_",AC$2),'Reference data SID'!$B:$N,13,FALSE))</f>
        <v/>
      </c>
      <c r="AD183" s="16" t="str">
        <f>IF(ISERROR(VLOOKUP(CONCATENATE($A183,"_",AD$2),'Reference data SID'!$B:$N,13,FALSE)),"",VLOOKUP(CONCATENATE($A183,"_",AD$2),'Reference data SID'!$B:$N,13,FALSE))</f>
        <v/>
      </c>
      <c r="AE183" s="16" t="str">
        <f>IF(ISERROR(VLOOKUP(CONCATENATE($A183,"_",AE$2),'Reference data SID'!$B:$N,13,FALSE)),"",VLOOKUP(CONCATENATE($A183,"_",AE$2),'Reference data SID'!$B:$N,13,FALSE))</f>
        <v/>
      </c>
      <c r="AF183" s="16" t="str">
        <f>IF(ISERROR(VLOOKUP(CONCATENATE($A183,"_",AF$2),'Reference data SID'!$B:$N,13,FALSE)),"",VLOOKUP(CONCATENATE($A183,"_",AF$2),'Reference data SID'!$B:$N,13,FALSE))</f>
        <v/>
      </c>
      <c r="AG183" s="16" t="str">
        <f>IF(ISERROR(VLOOKUP(CONCATENATE($A183,"_",AG$2),'Reference data SID'!$B:$N,13,FALSE)),"",VLOOKUP(CONCATENATE($A183,"_",AG$2),'Reference data SID'!$B:$N,13,FALSE))</f>
        <v/>
      </c>
      <c r="AH183" s="16" t="str">
        <f>IF(ISERROR(VLOOKUP(CONCATENATE($A183,"_",AH$2),'Reference data SID'!$B:$N,13,FALSE)),"",VLOOKUP(CONCATENATE($A183,"_",AH$2),'Reference data SID'!$B:$N,13,FALSE))</f>
        <v/>
      </c>
      <c r="AI183" s="16" t="str">
        <f>IF(ISERROR(VLOOKUP(CONCATENATE($A183,"_",AI$2),'Reference data SID'!$B:$N,13,FALSE)),"",VLOOKUP(CONCATENATE($A183,"_",AI$2),'Reference data SID'!$B:$N,13,FALSE))</f>
        <v/>
      </c>
      <c r="AJ183" s="16" t="str">
        <f>IF(ISERROR(VLOOKUP(CONCATENATE($A183,"_",AJ$2),'Reference data SID'!$B:$N,13,FALSE)),"",VLOOKUP(CONCATENATE($A183,"_",AJ$2),'Reference data SID'!$B:$N,13,FALSE))</f>
        <v/>
      </c>
      <c r="AK183" s="16" t="str">
        <f>IF(ISERROR(VLOOKUP(CONCATENATE($A183,"_",AK$2),'Reference data SID'!$B:$N,13,FALSE)),"",VLOOKUP(CONCATENATE($A183,"_",AK$2),'Reference data SID'!$B:$N,13,FALSE))</f>
        <v/>
      </c>
      <c r="AL183" s="16" t="str">
        <f>IF(ISERROR(VLOOKUP(CONCATENATE($A183,"_",AL$2),'Reference data SID'!$B:$N,13,FALSE)),"",VLOOKUP(CONCATENATE($A183,"_",AL$2),'Reference data SID'!$B:$N,13,FALSE))</f>
        <v/>
      </c>
      <c r="AM183" s="16" t="str">
        <f>IF(ISERROR(VLOOKUP(CONCATENATE($A183,"_",AM$2),'Reference data SID'!$B:$N,13,FALSE)),"",VLOOKUP(CONCATENATE($A183,"_",AM$2),'Reference data SID'!$B:$N,13,FALSE))</f>
        <v/>
      </c>
      <c r="AN183" s="16" t="str">
        <f>IF(ISERROR(VLOOKUP(CONCATENATE($A183,"_",AN$2),'Reference data SID'!$B:$N,13,FALSE)),"",VLOOKUP(CONCATENATE($A183,"_",AN$2),'Reference data SID'!$B:$N,13,FALSE))</f>
        <v/>
      </c>
      <c r="AO183" s="16" t="str">
        <f>IF(ISERROR(VLOOKUP(CONCATENATE($A183,"_",AO$2),'Reference data SID'!$B:$N,13,FALSE)),"",VLOOKUP(CONCATENATE($A183,"_",AO$2),'Reference data SID'!$B:$N,13,FALSE))</f>
        <v/>
      </c>
      <c r="AP183" s="16" t="str">
        <f>IF(ISERROR(VLOOKUP(CONCATENATE($A183,"_",AP$2),'Reference data SID'!$B:$N,13,FALSE)),"",VLOOKUP(CONCATENATE($A183,"_",AP$2),'Reference data SID'!$B:$N,13,FALSE))</f>
        <v/>
      </c>
      <c r="AQ183" s="16" t="str">
        <f>IF(ISERROR(VLOOKUP(CONCATENATE($A183,"_",AQ$2),'Reference data SID'!$B:$N,13,FALSE)),"",VLOOKUP(CONCATENATE($A183,"_",AQ$2),'Reference data SID'!$B:$N,13,FALSE))</f>
        <v/>
      </c>
      <c r="AR183" s="16" t="str">
        <f>IF(ISERROR(VLOOKUP(CONCATENATE($A183,"_",AR$2),'Reference data SID'!$B:$N,13,FALSE)),"",VLOOKUP(CONCATENATE($A183,"_",AR$2),'Reference data SID'!$B:$N,13,FALSE))</f>
        <v/>
      </c>
      <c r="AS183" s="16" t="str">
        <f>IF(ISERROR(VLOOKUP(CONCATENATE($A183,"_",AS$2),'Reference data SID'!$B:$N,13,FALSE)),"",VLOOKUP(CONCATENATE($A183,"_",AS$2),'Reference data SID'!$B:$N,13,FALSE))</f>
        <v/>
      </c>
      <c r="AT183" s="16" t="str">
        <f>IF(ISERROR(VLOOKUP(CONCATENATE($A183,"_",AT$2),'Reference data SID'!$B:$N,13,FALSE)),"",VLOOKUP(CONCATENATE($A183,"_",AT$2),'Reference data SID'!$B:$N,13,FALSE))</f>
        <v/>
      </c>
    </row>
    <row r="184" spans="1:46" x14ac:dyDescent="0.25">
      <c r="A184">
        <v>180</v>
      </c>
      <c r="B184" s="16" t="str">
        <f>IF(ISERROR(VLOOKUP(CONCATENATE($A184,"_",B$2),'Reference data SID'!$B:$N,13,FALSE)),"",VLOOKUP(CONCATENATE($A184,"_",B$2),'Reference data SID'!$B:$N,13,FALSE))</f>
        <v/>
      </c>
      <c r="C184" s="16" t="str">
        <f>IF(ISERROR(VLOOKUP(CONCATENATE($A184,"_",C$2),'Reference data SID'!$B:$N,13,FALSE)),"",VLOOKUP(CONCATENATE($A184,"_",C$2),'Reference data SID'!$B:$N,13,FALSE))</f>
        <v/>
      </c>
      <c r="D184" s="16" t="str">
        <f>IF(ISERROR(VLOOKUP(CONCATENATE($A184,"_",D$2),'Reference data SID'!$B:$N,13,FALSE)),"",VLOOKUP(CONCATENATE($A184,"_",D$2),'Reference data SID'!$B:$N,13,FALSE))</f>
        <v/>
      </c>
      <c r="E184" s="16" t="str">
        <f>IF(ISERROR(VLOOKUP(CONCATENATE($A184,"_",E$2),'Reference data SID'!$B:$N,13,FALSE)),"",VLOOKUP(CONCATENATE($A184,"_",E$2),'Reference data SID'!$B:$N,13,FALSE))</f>
        <v/>
      </c>
      <c r="F184" s="16" t="str">
        <f>IF(ISERROR(VLOOKUP(CONCATENATE($A184,"_",F$2),'Reference data SID'!$B:$N,13,FALSE)),"",VLOOKUP(CONCATENATE($A184,"_",F$2),'Reference data SID'!$B:$N,13,FALSE))</f>
        <v/>
      </c>
      <c r="G184" s="16" t="str">
        <f>IF(ISERROR(VLOOKUP(CONCATENATE($A184,"_",G$2),'Reference data SID'!$B:$N,13,FALSE)),"",VLOOKUP(CONCATENATE($A184,"_",G$2),'Reference data SID'!$B:$N,13,FALSE))</f>
        <v/>
      </c>
      <c r="H184" s="16" t="str">
        <f>IF(ISERROR(VLOOKUP(CONCATENATE($A184,"_",H$2),'Reference data SID'!$B:$N,13,FALSE)),"",VLOOKUP(CONCATENATE($A184,"_",H$2),'Reference data SID'!$B:$N,13,FALSE))</f>
        <v/>
      </c>
      <c r="I184" s="16" t="str">
        <f>IF(ISERROR(VLOOKUP(CONCATENATE($A184,"_",I$2),'Reference data SID'!$B:$N,13,FALSE)),"",VLOOKUP(CONCATENATE($A184,"_",I$2),'Reference data SID'!$B:$N,13,FALSE))</f>
        <v/>
      </c>
      <c r="J184" s="16" t="str">
        <f>IF(ISERROR(VLOOKUP(CONCATENATE($A184,"_",J$2),'Reference data SID'!$B:$N,13,FALSE)),"",VLOOKUP(CONCATENATE($A184,"_",J$2),'Reference data SID'!$B:$N,13,FALSE))</f>
        <v/>
      </c>
      <c r="K184" s="16" t="str">
        <f>IF(ISERROR(VLOOKUP(CONCATENATE($A184,"_",K$2),'Reference data SID'!$B:$N,13,FALSE)),"",VLOOKUP(CONCATENATE($A184,"_",K$2),'Reference data SID'!$B:$N,13,FALSE))</f>
        <v/>
      </c>
      <c r="L184" s="16" t="str">
        <f>IF(ISERROR(VLOOKUP(CONCATENATE($A184,"_",L$2),'Reference data SID'!$B:$N,13,FALSE)),"",VLOOKUP(CONCATENATE($A184,"_",L$2),'Reference data SID'!$B:$N,13,FALSE))</f>
        <v/>
      </c>
      <c r="M184" s="16" t="str">
        <f>IF(ISERROR(VLOOKUP(CONCATENATE($A184,"_",M$2),'Reference data SID'!$B:$N,13,FALSE)),"",VLOOKUP(CONCATENATE($A184,"_",M$2),'Reference data SID'!$B:$N,13,FALSE))</f>
        <v/>
      </c>
      <c r="N184" s="16" t="str">
        <f>IF(ISERROR(VLOOKUP(CONCATENATE($A184,"_",N$2),'Reference data SID'!$B:$N,13,FALSE)),"",VLOOKUP(CONCATENATE($A184,"_",N$2),'Reference data SID'!$B:$N,13,FALSE))</f>
        <v/>
      </c>
      <c r="O184" s="16" t="str">
        <f>IF(ISERROR(VLOOKUP(CONCATENATE($A184,"_",O$2),'Reference data SID'!$B:$N,13,FALSE)),"",VLOOKUP(CONCATENATE($A184,"_",O$2),'Reference data SID'!$B:$N,13,FALSE))</f>
        <v/>
      </c>
      <c r="P184" s="16" t="str">
        <f>IF(ISERROR(VLOOKUP(CONCATENATE($A184,"_",P$2),'Reference data SID'!$B:$N,13,FALSE)),"",VLOOKUP(CONCATENATE($A184,"_",P$2),'Reference data SID'!$B:$N,13,FALSE))</f>
        <v/>
      </c>
      <c r="Q184" s="16" t="str">
        <f>IF(ISERROR(VLOOKUP(CONCATENATE($A184,"_",Q$2),'Reference data SID'!$B:$N,13,FALSE)),"",VLOOKUP(CONCATENATE($A184,"_",Q$2),'Reference data SID'!$B:$N,13,FALSE))</f>
        <v/>
      </c>
      <c r="R184" s="16" t="str">
        <f>IF(ISERROR(VLOOKUP(CONCATENATE($A184,"_",R$2),'Reference data SID'!$B:$N,13,FALSE)),"",VLOOKUP(CONCATENATE($A184,"_",R$2),'Reference data SID'!$B:$N,13,FALSE))</f>
        <v/>
      </c>
      <c r="S184" s="16" t="str">
        <f>IF(ISERROR(VLOOKUP(CONCATENATE($A184,"_",S$2),'Reference data SID'!$B:$N,13,FALSE)),"",VLOOKUP(CONCATENATE($A184,"_",S$2),'Reference data SID'!$B:$N,13,FALSE))</f>
        <v/>
      </c>
      <c r="T184" s="16" t="str">
        <f>IF(ISERROR(VLOOKUP(CONCATENATE($A184,"_",T$2),'Reference data SID'!$B:$N,13,FALSE)),"",VLOOKUP(CONCATENATE($A184,"_",T$2),'Reference data SID'!$B:$N,13,FALSE))</f>
        <v/>
      </c>
      <c r="U184" s="16" t="str">
        <f>IF(ISERROR(VLOOKUP(CONCATENATE($A184,"_",U$2),'Reference data SID'!$B:$N,13,FALSE)),"",VLOOKUP(CONCATENATE($A184,"_",U$2),'Reference data SID'!$B:$N,13,FALSE))</f>
        <v/>
      </c>
      <c r="V184" s="16" t="str">
        <f>IF(ISERROR(VLOOKUP(CONCATENATE($A184,"_",V$2),'Reference data SID'!$B:$N,13,FALSE)),"",VLOOKUP(CONCATENATE($A184,"_",V$2),'Reference data SID'!$B:$N,13,FALSE))</f>
        <v/>
      </c>
      <c r="W184" s="16" t="str">
        <f>IF(ISERROR(VLOOKUP(CONCATENATE($A184,"_",W$2),'Reference data SID'!$B:$N,13,FALSE)),"",VLOOKUP(CONCATENATE($A184,"_",W$2),'Reference data SID'!$B:$N,13,FALSE))</f>
        <v/>
      </c>
      <c r="X184" s="16" t="str">
        <f>IF(ISERROR(VLOOKUP(CONCATENATE($A184,"_",X$2),'Reference data SID'!$B:$N,13,FALSE)),"",VLOOKUP(CONCATENATE($A184,"_",X$2),'Reference data SID'!$B:$N,13,FALSE))</f>
        <v/>
      </c>
      <c r="Y184" s="16" t="str">
        <f>IF(ISERROR(VLOOKUP(CONCATENATE($A184,"_",Y$2),'Reference data SID'!$B:$N,13,FALSE)),"",VLOOKUP(CONCATENATE($A184,"_",Y$2),'Reference data SID'!$B:$N,13,FALSE))</f>
        <v/>
      </c>
      <c r="Z184" s="16" t="str">
        <f>IF(ISERROR(VLOOKUP(CONCATENATE($A184,"_",Z$2),'Reference data SID'!$B:$N,13,FALSE)),"",VLOOKUP(CONCATENATE($A184,"_",Z$2),'Reference data SID'!$B:$N,13,FALSE))</f>
        <v/>
      </c>
      <c r="AA184" s="16" t="str">
        <f>IF(ISERROR(VLOOKUP(CONCATENATE($A184,"_",AA$2),'Reference data SID'!$B:$N,13,FALSE)),"",VLOOKUP(CONCATENATE($A184,"_",AA$2),'Reference data SID'!$B:$N,13,FALSE))</f>
        <v/>
      </c>
      <c r="AB184" s="16" t="str">
        <f>IF(ISERROR(VLOOKUP(CONCATENATE($A184,"_",AB$2),'Reference data SID'!$B:$N,13,FALSE)),"",VLOOKUP(CONCATENATE($A184,"_",AB$2),'Reference data SID'!$B:$N,13,FALSE))</f>
        <v/>
      </c>
      <c r="AC184" s="16" t="str">
        <f>IF(ISERROR(VLOOKUP(CONCATENATE($A184,"_",AC$2),'Reference data SID'!$B:$N,13,FALSE)),"",VLOOKUP(CONCATENATE($A184,"_",AC$2),'Reference data SID'!$B:$N,13,FALSE))</f>
        <v/>
      </c>
      <c r="AD184" s="16" t="str">
        <f>IF(ISERROR(VLOOKUP(CONCATENATE($A184,"_",AD$2),'Reference data SID'!$B:$N,13,FALSE)),"",VLOOKUP(CONCATENATE($A184,"_",AD$2),'Reference data SID'!$B:$N,13,FALSE))</f>
        <v/>
      </c>
      <c r="AE184" s="16" t="str">
        <f>IF(ISERROR(VLOOKUP(CONCATENATE($A184,"_",AE$2),'Reference data SID'!$B:$N,13,FALSE)),"",VLOOKUP(CONCATENATE($A184,"_",AE$2),'Reference data SID'!$B:$N,13,FALSE))</f>
        <v/>
      </c>
      <c r="AF184" s="16" t="str">
        <f>IF(ISERROR(VLOOKUP(CONCATENATE($A184,"_",AF$2),'Reference data SID'!$B:$N,13,FALSE)),"",VLOOKUP(CONCATENATE($A184,"_",AF$2),'Reference data SID'!$B:$N,13,FALSE))</f>
        <v/>
      </c>
      <c r="AG184" s="16" t="str">
        <f>IF(ISERROR(VLOOKUP(CONCATENATE($A184,"_",AG$2),'Reference data SID'!$B:$N,13,FALSE)),"",VLOOKUP(CONCATENATE($A184,"_",AG$2),'Reference data SID'!$B:$N,13,FALSE))</f>
        <v/>
      </c>
      <c r="AH184" s="16" t="str">
        <f>IF(ISERROR(VLOOKUP(CONCATENATE($A184,"_",AH$2),'Reference data SID'!$B:$N,13,FALSE)),"",VLOOKUP(CONCATENATE($A184,"_",AH$2),'Reference data SID'!$B:$N,13,FALSE))</f>
        <v/>
      </c>
      <c r="AI184" s="16" t="str">
        <f>IF(ISERROR(VLOOKUP(CONCATENATE($A184,"_",AI$2),'Reference data SID'!$B:$N,13,FALSE)),"",VLOOKUP(CONCATENATE($A184,"_",AI$2),'Reference data SID'!$B:$N,13,FALSE))</f>
        <v/>
      </c>
      <c r="AJ184" s="16" t="str">
        <f>IF(ISERROR(VLOOKUP(CONCATENATE($A184,"_",AJ$2),'Reference data SID'!$B:$N,13,FALSE)),"",VLOOKUP(CONCATENATE($A184,"_",AJ$2),'Reference data SID'!$B:$N,13,FALSE))</f>
        <v/>
      </c>
      <c r="AK184" s="16" t="str">
        <f>IF(ISERROR(VLOOKUP(CONCATENATE($A184,"_",AK$2),'Reference data SID'!$B:$N,13,FALSE)),"",VLOOKUP(CONCATENATE($A184,"_",AK$2),'Reference data SID'!$B:$N,13,FALSE))</f>
        <v/>
      </c>
      <c r="AL184" s="16" t="str">
        <f>IF(ISERROR(VLOOKUP(CONCATENATE($A184,"_",AL$2),'Reference data SID'!$B:$N,13,FALSE)),"",VLOOKUP(CONCATENATE($A184,"_",AL$2),'Reference data SID'!$B:$N,13,FALSE))</f>
        <v/>
      </c>
      <c r="AM184" s="16" t="str">
        <f>IF(ISERROR(VLOOKUP(CONCATENATE($A184,"_",AM$2),'Reference data SID'!$B:$N,13,FALSE)),"",VLOOKUP(CONCATENATE($A184,"_",AM$2),'Reference data SID'!$B:$N,13,FALSE))</f>
        <v/>
      </c>
      <c r="AN184" s="16" t="str">
        <f>IF(ISERROR(VLOOKUP(CONCATENATE($A184,"_",AN$2),'Reference data SID'!$B:$N,13,FALSE)),"",VLOOKUP(CONCATENATE($A184,"_",AN$2),'Reference data SID'!$B:$N,13,FALSE))</f>
        <v/>
      </c>
      <c r="AO184" s="16" t="str">
        <f>IF(ISERROR(VLOOKUP(CONCATENATE($A184,"_",AO$2),'Reference data SID'!$B:$N,13,FALSE)),"",VLOOKUP(CONCATENATE($A184,"_",AO$2),'Reference data SID'!$B:$N,13,FALSE))</f>
        <v/>
      </c>
      <c r="AP184" s="16" t="str">
        <f>IF(ISERROR(VLOOKUP(CONCATENATE($A184,"_",AP$2),'Reference data SID'!$B:$N,13,FALSE)),"",VLOOKUP(CONCATENATE($A184,"_",AP$2),'Reference data SID'!$B:$N,13,FALSE))</f>
        <v/>
      </c>
      <c r="AQ184" s="16" t="str">
        <f>IF(ISERROR(VLOOKUP(CONCATENATE($A184,"_",AQ$2),'Reference data SID'!$B:$N,13,FALSE)),"",VLOOKUP(CONCATENATE($A184,"_",AQ$2),'Reference data SID'!$B:$N,13,FALSE))</f>
        <v/>
      </c>
      <c r="AR184" s="16" t="str">
        <f>IF(ISERROR(VLOOKUP(CONCATENATE($A184,"_",AR$2),'Reference data SID'!$B:$N,13,FALSE)),"",VLOOKUP(CONCATENATE($A184,"_",AR$2),'Reference data SID'!$B:$N,13,FALSE))</f>
        <v/>
      </c>
      <c r="AS184" s="16" t="str">
        <f>IF(ISERROR(VLOOKUP(CONCATENATE($A184,"_",AS$2),'Reference data SID'!$B:$N,13,FALSE)),"",VLOOKUP(CONCATENATE($A184,"_",AS$2),'Reference data SID'!$B:$N,13,FALSE))</f>
        <v/>
      </c>
      <c r="AT184" s="16" t="str">
        <f>IF(ISERROR(VLOOKUP(CONCATENATE($A184,"_",AT$2),'Reference data SID'!$B:$N,13,FALSE)),"",VLOOKUP(CONCATENATE($A184,"_",AT$2),'Reference data SID'!$B:$N,13,FALSE))</f>
        <v/>
      </c>
    </row>
    <row r="185" spans="1:46" x14ac:dyDescent="0.25">
      <c r="A185">
        <v>181</v>
      </c>
      <c r="B185" s="16" t="str">
        <f>IF(ISERROR(VLOOKUP(CONCATENATE($A185,"_",B$2),'Reference data SID'!$B:$N,13,FALSE)),"",VLOOKUP(CONCATENATE($A185,"_",B$2),'Reference data SID'!$B:$N,13,FALSE))</f>
        <v/>
      </c>
      <c r="C185" s="16" t="str">
        <f>IF(ISERROR(VLOOKUP(CONCATENATE($A185,"_",C$2),'Reference data SID'!$B:$N,13,FALSE)),"",VLOOKUP(CONCATENATE($A185,"_",C$2),'Reference data SID'!$B:$N,13,FALSE))</f>
        <v/>
      </c>
      <c r="D185" s="16" t="str">
        <f>IF(ISERROR(VLOOKUP(CONCATENATE($A185,"_",D$2),'Reference data SID'!$B:$N,13,FALSE)),"",VLOOKUP(CONCATENATE($A185,"_",D$2),'Reference data SID'!$B:$N,13,FALSE))</f>
        <v/>
      </c>
      <c r="E185" s="16" t="str">
        <f>IF(ISERROR(VLOOKUP(CONCATENATE($A185,"_",E$2),'Reference data SID'!$B:$N,13,FALSE)),"",VLOOKUP(CONCATENATE($A185,"_",E$2),'Reference data SID'!$B:$N,13,FALSE))</f>
        <v/>
      </c>
      <c r="F185" s="16" t="str">
        <f>IF(ISERROR(VLOOKUP(CONCATENATE($A185,"_",F$2),'Reference data SID'!$B:$N,13,FALSE)),"",VLOOKUP(CONCATENATE($A185,"_",F$2),'Reference data SID'!$B:$N,13,FALSE))</f>
        <v/>
      </c>
      <c r="G185" s="16" t="str">
        <f>IF(ISERROR(VLOOKUP(CONCATENATE($A185,"_",G$2),'Reference data SID'!$B:$N,13,FALSE)),"",VLOOKUP(CONCATENATE($A185,"_",G$2),'Reference data SID'!$B:$N,13,FALSE))</f>
        <v/>
      </c>
      <c r="H185" s="16" t="str">
        <f>IF(ISERROR(VLOOKUP(CONCATENATE($A185,"_",H$2),'Reference data SID'!$B:$N,13,FALSE)),"",VLOOKUP(CONCATENATE($A185,"_",H$2),'Reference data SID'!$B:$N,13,FALSE))</f>
        <v/>
      </c>
      <c r="I185" s="16" t="str">
        <f>IF(ISERROR(VLOOKUP(CONCATENATE($A185,"_",I$2),'Reference data SID'!$B:$N,13,FALSE)),"",VLOOKUP(CONCATENATE($A185,"_",I$2),'Reference data SID'!$B:$N,13,FALSE))</f>
        <v/>
      </c>
      <c r="J185" s="16" t="str">
        <f>IF(ISERROR(VLOOKUP(CONCATENATE($A185,"_",J$2),'Reference data SID'!$B:$N,13,FALSE)),"",VLOOKUP(CONCATENATE($A185,"_",J$2),'Reference data SID'!$B:$N,13,FALSE))</f>
        <v/>
      </c>
      <c r="K185" s="16" t="str">
        <f>IF(ISERROR(VLOOKUP(CONCATENATE($A185,"_",K$2),'Reference data SID'!$B:$N,13,FALSE)),"",VLOOKUP(CONCATENATE($A185,"_",K$2),'Reference data SID'!$B:$N,13,FALSE))</f>
        <v/>
      </c>
      <c r="L185" s="16" t="str">
        <f>IF(ISERROR(VLOOKUP(CONCATENATE($A185,"_",L$2),'Reference data SID'!$B:$N,13,FALSE)),"",VLOOKUP(CONCATENATE($A185,"_",L$2),'Reference data SID'!$B:$N,13,FALSE))</f>
        <v/>
      </c>
      <c r="M185" s="16" t="str">
        <f>IF(ISERROR(VLOOKUP(CONCATENATE($A185,"_",M$2),'Reference data SID'!$B:$N,13,FALSE)),"",VLOOKUP(CONCATENATE($A185,"_",M$2),'Reference data SID'!$B:$N,13,FALSE))</f>
        <v/>
      </c>
      <c r="N185" s="16" t="str">
        <f>IF(ISERROR(VLOOKUP(CONCATENATE($A185,"_",N$2),'Reference data SID'!$B:$N,13,FALSE)),"",VLOOKUP(CONCATENATE($A185,"_",N$2),'Reference data SID'!$B:$N,13,FALSE))</f>
        <v/>
      </c>
      <c r="O185" s="16" t="str">
        <f>IF(ISERROR(VLOOKUP(CONCATENATE($A185,"_",O$2),'Reference data SID'!$B:$N,13,FALSE)),"",VLOOKUP(CONCATENATE($A185,"_",O$2),'Reference data SID'!$B:$N,13,FALSE))</f>
        <v/>
      </c>
      <c r="P185" s="16" t="str">
        <f>IF(ISERROR(VLOOKUP(CONCATENATE($A185,"_",P$2),'Reference data SID'!$B:$N,13,FALSE)),"",VLOOKUP(CONCATENATE($A185,"_",P$2),'Reference data SID'!$B:$N,13,FALSE))</f>
        <v/>
      </c>
      <c r="Q185" s="16" t="str">
        <f>IF(ISERROR(VLOOKUP(CONCATENATE($A185,"_",Q$2),'Reference data SID'!$B:$N,13,FALSE)),"",VLOOKUP(CONCATENATE($A185,"_",Q$2),'Reference data SID'!$B:$N,13,FALSE))</f>
        <v/>
      </c>
      <c r="R185" s="16" t="str">
        <f>IF(ISERROR(VLOOKUP(CONCATENATE($A185,"_",R$2),'Reference data SID'!$B:$N,13,FALSE)),"",VLOOKUP(CONCATENATE($A185,"_",R$2),'Reference data SID'!$B:$N,13,FALSE))</f>
        <v/>
      </c>
      <c r="S185" s="16" t="str">
        <f>IF(ISERROR(VLOOKUP(CONCATENATE($A185,"_",S$2),'Reference data SID'!$B:$N,13,FALSE)),"",VLOOKUP(CONCATENATE($A185,"_",S$2),'Reference data SID'!$B:$N,13,FALSE))</f>
        <v/>
      </c>
      <c r="T185" s="16" t="str">
        <f>IF(ISERROR(VLOOKUP(CONCATENATE($A185,"_",T$2),'Reference data SID'!$B:$N,13,FALSE)),"",VLOOKUP(CONCATENATE($A185,"_",T$2),'Reference data SID'!$B:$N,13,FALSE))</f>
        <v/>
      </c>
      <c r="U185" s="16" t="str">
        <f>IF(ISERROR(VLOOKUP(CONCATENATE($A185,"_",U$2),'Reference data SID'!$B:$N,13,FALSE)),"",VLOOKUP(CONCATENATE($A185,"_",U$2),'Reference data SID'!$B:$N,13,FALSE))</f>
        <v/>
      </c>
      <c r="V185" s="16" t="str">
        <f>IF(ISERROR(VLOOKUP(CONCATENATE($A185,"_",V$2),'Reference data SID'!$B:$N,13,FALSE)),"",VLOOKUP(CONCATENATE($A185,"_",V$2),'Reference data SID'!$B:$N,13,FALSE))</f>
        <v/>
      </c>
      <c r="W185" s="16" t="str">
        <f>IF(ISERROR(VLOOKUP(CONCATENATE($A185,"_",W$2),'Reference data SID'!$B:$N,13,FALSE)),"",VLOOKUP(CONCATENATE($A185,"_",W$2),'Reference data SID'!$B:$N,13,FALSE))</f>
        <v/>
      </c>
      <c r="X185" s="16" t="str">
        <f>IF(ISERROR(VLOOKUP(CONCATENATE($A185,"_",X$2),'Reference data SID'!$B:$N,13,FALSE)),"",VLOOKUP(CONCATENATE($A185,"_",X$2),'Reference data SID'!$B:$N,13,FALSE))</f>
        <v/>
      </c>
      <c r="Y185" s="16" t="str">
        <f>IF(ISERROR(VLOOKUP(CONCATENATE($A185,"_",Y$2),'Reference data SID'!$B:$N,13,FALSE)),"",VLOOKUP(CONCATENATE($A185,"_",Y$2),'Reference data SID'!$B:$N,13,FALSE))</f>
        <v/>
      </c>
      <c r="Z185" s="16" t="str">
        <f>IF(ISERROR(VLOOKUP(CONCATENATE($A185,"_",Z$2),'Reference data SID'!$B:$N,13,FALSE)),"",VLOOKUP(CONCATENATE($A185,"_",Z$2),'Reference data SID'!$B:$N,13,FALSE))</f>
        <v/>
      </c>
      <c r="AA185" s="16" t="str">
        <f>IF(ISERROR(VLOOKUP(CONCATENATE($A185,"_",AA$2),'Reference data SID'!$B:$N,13,FALSE)),"",VLOOKUP(CONCATENATE($A185,"_",AA$2),'Reference data SID'!$B:$N,13,FALSE))</f>
        <v/>
      </c>
      <c r="AB185" s="16" t="str">
        <f>IF(ISERROR(VLOOKUP(CONCATENATE($A185,"_",AB$2),'Reference data SID'!$B:$N,13,FALSE)),"",VLOOKUP(CONCATENATE($A185,"_",AB$2),'Reference data SID'!$B:$N,13,FALSE))</f>
        <v/>
      </c>
      <c r="AC185" s="16" t="str">
        <f>IF(ISERROR(VLOOKUP(CONCATENATE($A185,"_",AC$2),'Reference data SID'!$B:$N,13,FALSE)),"",VLOOKUP(CONCATENATE($A185,"_",AC$2),'Reference data SID'!$B:$N,13,FALSE))</f>
        <v/>
      </c>
      <c r="AD185" s="16" t="str">
        <f>IF(ISERROR(VLOOKUP(CONCATENATE($A185,"_",AD$2),'Reference data SID'!$B:$N,13,FALSE)),"",VLOOKUP(CONCATENATE($A185,"_",AD$2),'Reference data SID'!$B:$N,13,FALSE))</f>
        <v/>
      </c>
      <c r="AE185" s="16" t="str">
        <f>IF(ISERROR(VLOOKUP(CONCATENATE($A185,"_",AE$2),'Reference data SID'!$B:$N,13,FALSE)),"",VLOOKUP(CONCATENATE($A185,"_",AE$2),'Reference data SID'!$B:$N,13,FALSE))</f>
        <v/>
      </c>
      <c r="AF185" s="16" t="str">
        <f>IF(ISERROR(VLOOKUP(CONCATENATE($A185,"_",AF$2),'Reference data SID'!$B:$N,13,FALSE)),"",VLOOKUP(CONCATENATE($A185,"_",AF$2),'Reference data SID'!$B:$N,13,FALSE))</f>
        <v/>
      </c>
      <c r="AG185" s="16" t="str">
        <f>IF(ISERROR(VLOOKUP(CONCATENATE($A185,"_",AG$2),'Reference data SID'!$B:$N,13,FALSE)),"",VLOOKUP(CONCATENATE($A185,"_",AG$2),'Reference data SID'!$B:$N,13,FALSE))</f>
        <v/>
      </c>
      <c r="AH185" s="16" t="str">
        <f>IF(ISERROR(VLOOKUP(CONCATENATE($A185,"_",AH$2),'Reference data SID'!$B:$N,13,FALSE)),"",VLOOKUP(CONCATENATE($A185,"_",AH$2),'Reference data SID'!$B:$N,13,FALSE))</f>
        <v/>
      </c>
      <c r="AI185" s="16" t="str">
        <f>IF(ISERROR(VLOOKUP(CONCATENATE($A185,"_",AI$2),'Reference data SID'!$B:$N,13,FALSE)),"",VLOOKUP(CONCATENATE($A185,"_",AI$2),'Reference data SID'!$B:$N,13,FALSE))</f>
        <v/>
      </c>
      <c r="AJ185" s="16" t="str">
        <f>IF(ISERROR(VLOOKUP(CONCATENATE($A185,"_",AJ$2),'Reference data SID'!$B:$N,13,FALSE)),"",VLOOKUP(CONCATENATE($A185,"_",AJ$2),'Reference data SID'!$B:$N,13,FALSE))</f>
        <v/>
      </c>
      <c r="AK185" s="16" t="str">
        <f>IF(ISERROR(VLOOKUP(CONCATENATE($A185,"_",AK$2),'Reference data SID'!$B:$N,13,FALSE)),"",VLOOKUP(CONCATENATE($A185,"_",AK$2),'Reference data SID'!$B:$N,13,FALSE))</f>
        <v/>
      </c>
      <c r="AL185" s="16" t="str">
        <f>IF(ISERROR(VLOOKUP(CONCATENATE($A185,"_",AL$2),'Reference data SID'!$B:$N,13,FALSE)),"",VLOOKUP(CONCATENATE($A185,"_",AL$2),'Reference data SID'!$B:$N,13,FALSE))</f>
        <v/>
      </c>
      <c r="AM185" s="16" t="str">
        <f>IF(ISERROR(VLOOKUP(CONCATENATE($A185,"_",AM$2),'Reference data SID'!$B:$N,13,FALSE)),"",VLOOKUP(CONCATENATE($A185,"_",AM$2),'Reference data SID'!$B:$N,13,FALSE))</f>
        <v/>
      </c>
      <c r="AN185" s="16" t="str">
        <f>IF(ISERROR(VLOOKUP(CONCATENATE($A185,"_",AN$2),'Reference data SID'!$B:$N,13,FALSE)),"",VLOOKUP(CONCATENATE($A185,"_",AN$2),'Reference data SID'!$B:$N,13,FALSE))</f>
        <v/>
      </c>
      <c r="AO185" s="16" t="str">
        <f>IF(ISERROR(VLOOKUP(CONCATENATE($A185,"_",AO$2),'Reference data SID'!$B:$N,13,FALSE)),"",VLOOKUP(CONCATENATE($A185,"_",AO$2),'Reference data SID'!$B:$N,13,FALSE))</f>
        <v/>
      </c>
      <c r="AP185" s="16" t="str">
        <f>IF(ISERROR(VLOOKUP(CONCATENATE($A185,"_",AP$2),'Reference data SID'!$B:$N,13,FALSE)),"",VLOOKUP(CONCATENATE($A185,"_",AP$2),'Reference data SID'!$B:$N,13,FALSE))</f>
        <v/>
      </c>
      <c r="AQ185" s="16" t="str">
        <f>IF(ISERROR(VLOOKUP(CONCATENATE($A185,"_",AQ$2),'Reference data SID'!$B:$N,13,FALSE)),"",VLOOKUP(CONCATENATE($A185,"_",AQ$2),'Reference data SID'!$B:$N,13,FALSE))</f>
        <v/>
      </c>
      <c r="AR185" s="16" t="str">
        <f>IF(ISERROR(VLOOKUP(CONCATENATE($A185,"_",AR$2),'Reference data SID'!$B:$N,13,FALSE)),"",VLOOKUP(CONCATENATE($A185,"_",AR$2),'Reference data SID'!$B:$N,13,FALSE))</f>
        <v/>
      </c>
      <c r="AS185" s="16" t="str">
        <f>IF(ISERROR(VLOOKUP(CONCATENATE($A185,"_",AS$2),'Reference data SID'!$B:$N,13,FALSE)),"",VLOOKUP(CONCATENATE($A185,"_",AS$2),'Reference data SID'!$B:$N,13,FALSE))</f>
        <v/>
      </c>
      <c r="AT185" s="16" t="str">
        <f>IF(ISERROR(VLOOKUP(CONCATENATE($A185,"_",AT$2),'Reference data SID'!$B:$N,13,FALSE)),"",VLOOKUP(CONCATENATE($A185,"_",AT$2),'Reference data SID'!$B:$N,13,FALSE))</f>
        <v/>
      </c>
    </row>
    <row r="186" spans="1:46" x14ac:dyDescent="0.25">
      <c r="A186">
        <v>182</v>
      </c>
      <c r="B186" s="16" t="str">
        <f>IF(ISERROR(VLOOKUP(CONCATENATE($A186,"_",B$2),'Reference data SID'!$B:$N,13,FALSE)),"",VLOOKUP(CONCATENATE($A186,"_",B$2),'Reference data SID'!$B:$N,13,FALSE))</f>
        <v/>
      </c>
      <c r="C186" s="16" t="str">
        <f>IF(ISERROR(VLOOKUP(CONCATENATE($A186,"_",C$2),'Reference data SID'!$B:$N,13,FALSE)),"",VLOOKUP(CONCATENATE($A186,"_",C$2),'Reference data SID'!$B:$N,13,FALSE))</f>
        <v/>
      </c>
      <c r="D186" s="16" t="str">
        <f>IF(ISERROR(VLOOKUP(CONCATENATE($A186,"_",D$2),'Reference data SID'!$B:$N,13,FALSE)),"",VLOOKUP(CONCATENATE($A186,"_",D$2),'Reference data SID'!$B:$N,13,FALSE))</f>
        <v/>
      </c>
      <c r="E186" s="16" t="str">
        <f>IF(ISERROR(VLOOKUP(CONCATENATE($A186,"_",E$2),'Reference data SID'!$B:$N,13,FALSE)),"",VLOOKUP(CONCATENATE($A186,"_",E$2),'Reference data SID'!$B:$N,13,FALSE))</f>
        <v/>
      </c>
      <c r="F186" s="16" t="str">
        <f>IF(ISERROR(VLOOKUP(CONCATENATE($A186,"_",F$2),'Reference data SID'!$B:$N,13,FALSE)),"",VLOOKUP(CONCATENATE($A186,"_",F$2),'Reference data SID'!$B:$N,13,FALSE))</f>
        <v/>
      </c>
      <c r="G186" s="16" t="str">
        <f>IF(ISERROR(VLOOKUP(CONCATENATE($A186,"_",G$2),'Reference data SID'!$B:$N,13,FALSE)),"",VLOOKUP(CONCATENATE($A186,"_",G$2),'Reference data SID'!$B:$N,13,FALSE))</f>
        <v/>
      </c>
      <c r="H186" s="16" t="str">
        <f>IF(ISERROR(VLOOKUP(CONCATENATE($A186,"_",H$2),'Reference data SID'!$B:$N,13,FALSE)),"",VLOOKUP(CONCATENATE($A186,"_",H$2),'Reference data SID'!$B:$N,13,FALSE))</f>
        <v/>
      </c>
      <c r="I186" s="16" t="str">
        <f>IF(ISERROR(VLOOKUP(CONCATENATE($A186,"_",I$2),'Reference data SID'!$B:$N,13,FALSE)),"",VLOOKUP(CONCATENATE($A186,"_",I$2),'Reference data SID'!$B:$N,13,FALSE))</f>
        <v/>
      </c>
      <c r="J186" s="16" t="str">
        <f>IF(ISERROR(VLOOKUP(CONCATENATE($A186,"_",J$2),'Reference data SID'!$B:$N,13,FALSE)),"",VLOOKUP(CONCATENATE($A186,"_",J$2),'Reference data SID'!$B:$N,13,FALSE))</f>
        <v/>
      </c>
      <c r="K186" s="16" t="str">
        <f>IF(ISERROR(VLOOKUP(CONCATENATE($A186,"_",K$2),'Reference data SID'!$B:$N,13,FALSE)),"",VLOOKUP(CONCATENATE($A186,"_",K$2),'Reference data SID'!$B:$N,13,FALSE))</f>
        <v/>
      </c>
      <c r="L186" s="16" t="str">
        <f>IF(ISERROR(VLOOKUP(CONCATENATE($A186,"_",L$2),'Reference data SID'!$B:$N,13,FALSE)),"",VLOOKUP(CONCATENATE($A186,"_",L$2),'Reference data SID'!$B:$N,13,FALSE))</f>
        <v/>
      </c>
      <c r="M186" s="16" t="str">
        <f>IF(ISERROR(VLOOKUP(CONCATENATE($A186,"_",M$2),'Reference data SID'!$B:$N,13,FALSE)),"",VLOOKUP(CONCATENATE($A186,"_",M$2),'Reference data SID'!$B:$N,13,FALSE))</f>
        <v/>
      </c>
      <c r="N186" s="16" t="str">
        <f>IF(ISERROR(VLOOKUP(CONCATENATE($A186,"_",N$2),'Reference data SID'!$B:$N,13,FALSE)),"",VLOOKUP(CONCATENATE($A186,"_",N$2),'Reference data SID'!$B:$N,13,FALSE))</f>
        <v/>
      </c>
      <c r="O186" s="16" t="str">
        <f>IF(ISERROR(VLOOKUP(CONCATENATE($A186,"_",O$2),'Reference data SID'!$B:$N,13,FALSE)),"",VLOOKUP(CONCATENATE($A186,"_",O$2),'Reference data SID'!$B:$N,13,FALSE))</f>
        <v/>
      </c>
      <c r="P186" s="16" t="str">
        <f>IF(ISERROR(VLOOKUP(CONCATENATE($A186,"_",P$2),'Reference data SID'!$B:$N,13,FALSE)),"",VLOOKUP(CONCATENATE($A186,"_",P$2),'Reference data SID'!$B:$N,13,FALSE))</f>
        <v/>
      </c>
      <c r="Q186" s="16" t="str">
        <f>IF(ISERROR(VLOOKUP(CONCATENATE($A186,"_",Q$2),'Reference data SID'!$B:$N,13,FALSE)),"",VLOOKUP(CONCATENATE($A186,"_",Q$2),'Reference data SID'!$B:$N,13,FALSE))</f>
        <v/>
      </c>
      <c r="R186" s="16" t="str">
        <f>IF(ISERROR(VLOOKUP(CONCATENATE($A186,"_",R$2),'Reference data SID'!$B:$N,13,FALSE)),"",VLOOKUP(CONCATENATE($A186,"_",R$2),'Reference data SID'!$B:$N,13,FALSE))</f>
        <v/>
      </c>
      <c r="S186" s="16" t="str">
        <f>IF(ISERROR(VLOOKUP(CONCATENATE($A186,"_",S$2),'Reference data SID'!$B:$N,13,FALSE)),"",VLOOKUP(CONCATENATE($A186,"_",S$2),'Reference data SID'!$B:$N,13,FALSE))</f>
        <v/>
      </c>
      <c r="T186" s="16" t="str">
        <f>IF(ISERROR(VLOOKUP(CONCATENATE($A186,"_",T$2),'Reference data SID'!$B:$N,13,FALSE)),"",VLOOKUP(CONCATENATE($A186,"_",T$2),'Reference data SID'!$B:$N,13,FALSE))</f>
        <v/>
      </c>
      <c r="U186" s="16" t="str">
        <f>IF(ISERROR(VLOOKUP(CONCATENATE($A186,"_",U$2),'Reference data SID'!$B:$N,13,FALSE)),"",VLOOKUP(CONCATENATE($A186,"_",U$2),'Reference data SID'!$B:$N,13,FALSE))</f>
        <v/>
      </c>
      <c r="V186" s="16" t="str">
        <f>IF(ISERROR(VLOOKUP(CONCATENATE($A186,"_",V$2),'Reference data SID'!$B:$N,13,FALSE)),"",VLOOKUP(CONCATENATE($A186,"_",V$2),'Reference data SID'!$B:$N,13,FALSE))</f>
        <v/>
      </c>
      <c r="W186" s="16" t="str">
        <f>IF(ISERROR(VLOOKUP(CONCATENATE($A186,"_",W$2),'Reference data SID'!$B:$N,13,FALSE)),"",VLOOKUP(CONCATENATE($A186,"_",W$2),'Reference data SID'!$B:$N,13,FALSE))</f>
        <v/>
      </c>
      <c r="X186" s="16" t="str">
        <f>IF(ISERROR(VLOOKUP(CONCATENATE($A186,"_",X$2),'Reference data SID'!$B:$N,13,FALSE)),"",VLOOKUP(CONCATENATE($A186,"_",X$2),'Reference data SID'!$B:$N,13,FALSE))</f>
        <v/>
      </c>
      <c r="Y186" s="16" t="str">
        <f>IF(ISERROR(VLOOKUP(CONCATENATE($A186,"_",Y$2),'Reference data SID'!$B:$N,13,FALSE)),"",VLOOKUP(CONCATENATE($A186,"_",Y$2),'Reference data SID'!$B:$N,13,FALSE))</f>
        <v/>
      </c>
      <c r="Z186" s="16" t="str">
        <f>IF(ISERROR(VLOOKUP(CONCATENATE($A186,"_",Z$2),'Reference data SID'!$B:$N,13,FALSE)),"",VLOOKUP(CONCATENATE($A186,"_",Z$2),'Reference data SID'!$B:$N,13,FALSE))</f>
        <v/>
      </c>
      <c r="AA186" s="16" t="str">
        <f>IF(ISERROR(VLOOKUP(CONCATENATE($A186,"_",AA$2),'Reference data SID'!$B:$N,13,FALSE)),"",VLOOKUP(CONCATENATE($A186,"_",AA$2),'Reference data SID'!$B:$N,13,FALSE))</f>
        <v/>
      </c>
      <c r="AB186" s="16" t="str">
        <f>IF(ISERROR(VLOOKUP(CONCATENATE($A186,"_",AB$2),'Reference data SID'!$B:$N,13,FALSE)),"",VLOOKUP(CONCATENATE($A186,"_",AB$2),'Reference data SID'!$B:$N,13,FALSE))</f>
        <v/>
      </c>
      <c r="AC186" s="16" t="str">
        <f>IF(ISERROR(VLOOKUP(CONCATENATE($A186,"_",AC$2),'Reference data SID'!$B:$N,13,FALSE)),"",VLOOKUP(CONCATENATE($A186,"_",AC$2),'Reference data SID'!$B:$N,13,FALSE))</f>
        <v/>
      </c>
      <c r="AD186" s="16" t="str">
        <f>IF(ISERROR(VLOOKUP(CONCATENATE($A186,"_",AD$2),'Reference data SID'!$B:$N,13,FALSE)),"",VLOOKUP(CONCATENATE($A186,"_",AD$2),'Reference data SID'!$B:$N,13,FALSE))</f>
        <v/>
      </c>
      <c r="AE186" s="16" t="str">
        <f>IF(ISERROR(VLOOKUP(CONCATENATE($A186,"_",AE$2),'Reference data SID'!$B:$N,13,FALSE)),"",VLOOKUP(CONCATENATE($A186,"_",AE$2),'Reference data SID'!$B:$N,13,FALSE))</f>
        <v/>
      </c>
      <c r="AF186" s="16" t="str">
        <f>IF(ISERROR(VLOOKUP(CONCATENATE($A186,"_",AF$2),'Reference data SID'!$B:$N,13,FALSE)),"",VLOOKUP(CONCATENATE($A186,"_",AF$2),'Reference data SID'!$B:$N,13,FALSE))</f>
        <v/>
      </c>
      <c r="AG186" s="16" t="str">
        <f>IF(ISERROR(VLOOKUP(CONCATENATE($A186,"_",AG$2),'Reference data SID'!$B:$N,13,FALSE)),"",VLOOKUP(CONCATENATE($A186,"_",AG$2),'Reference data SID'!$B:$N,13,FALSE))</f>
        <v/>
      </c>
      <c r="AH186" s="16" t="str">
        <f>IF(ISERROR(VLOOKUP(CONCATENATE($A186,"_",AH$2),'Reference data SID'!$B:$N,13,FALSE)),"",VLOOKUP(CONCATENATE($A186,"_",AH$2),'Reference data SID'!$B:$N,13,FALSE))</f>
        <v/>
      </c>
      <c r="AI186" s="16" t="str">
        <f>IF(ISERROR(VLOOKUP(CONCATENATE($A186,"_",AI$2),'Reference data SID'!$B:$N,13,FALSE)),"",VLOOKUP(CONCATENATE($A186,"_",AI$2),'Reference data SID'!$B:$N,13,FALSE))</f>
        <v/>
      </c>
      <c r="AJ186" s="16" t="str">
        <f>IF(ISERROR(VLOOKUP(CONCATENATE($A186,"_",AJ$2),'Reference data SID'!$B:$N,13,FALSE)),"",VLOOKUP(CONCATENATE($A186,"_",AJ$2),'Reference data SID'!$B:$N,13,FALSE))</f>
        <v/>
      </c>
      <c r="AK186" s="16" t="str">
        <f>IF(ISERROR(VLOOKUP(CONCATENATE($A186,"_",AK$2),'Reference data SID'!$B:$N,13,FALSE)),"",VLOOKUP(CONCATENATE($A186,"_",AK$2),'Reference data SID'!$B:$N,13,FALSE))</f>
        <v/>
      </c>
      <c r="AL186" s="16" t="str">
        <f>IF(ISERROR(VLOOKUP(CONCATENATE($A186,"_",AL$2),'Reference data SID'!$B:$N,13,FALSE)),"",VLOOKUP(CONCATENATE($A186,"_",AL$2),'Reference data SID'!$B:$N,13,FALSE))</f>
        <v/>
      </c>
      <c r="AM186" s="16" t="str">
        <f>IF(ISERROR(VLOOKUP(CONCATENATE($A186,"_",AM$2),'Reference data SID'!$B:$N,13,FALSE)),"",VLOOKUP(CONCATENATE($A186,"_",AM$2),'Reference data SID'!$B:$N,13,FALSE))</f>
        <v/>
      </c>
      <c r="AN186" s="16" t="str">
        <f>IF(ISERROR(VLOOKUP(CONCATENATE($A186,"_",AN$2),'Reference data SID'!$B:$N,13,FALSE)),"",VLOOKUP(CONCATENATE($A186,"_",AN$2),'Reference data SID'!$B:$N,13,FALSE))</f>
        <v/>
      </c>
      <c r="AO186" s="16" t="str">
        <f>IF(ISERROR(VLOOKUP(CONCATENATE($A186,"_",AO$2),'Reference data SID'!$B:$N,13,FALSE)),"",VLOOKUP(CONCATENATE($A186,"_",AO$2),'Reference data SID'!$B:$N,13,FALSE))</f>
        <v/>
      </c>
      <c r="AP186" s="16" t="str">
        <f>IF(ISERROR(VLOOKUP(CONCATENATE($A186,"_",AP$2),'Reference data SID'!$B:$N,13,FALSE)),"",VLOOKUP(CONCATENATE($A186,"_",AP$2),'Reference data SID'!$B:$N,13,FALSE))</f>
        <v/>
      </c>
      <c r="AQ186" s="16" t="str">
        <f>IF(ISERROR(VLOOKUP(CONCATENATE($A186,"_",AQ$2),'Reference data SID'!$B:$N,13,FALSE)),"",VLOOKUP(CONCATENATE($A186,"_",AQ$2),'Reference data SID'!$B:$N,13,FALSE))</f>
        <v/>
      </c>
      <c r="AR186" s="16" t="str">
        <f>IF(ISERROR(VLOOKUP(CONCATENATE($A186,"_",AR$2),'Reference data SID'!$B:$N,13,FALSE)),"",VLOOKUP(CONCATENATE($A186,"_",AR$2),'Reference data SID'!$B:$N,13,FALSE))</f>
        <v/>
      </c>
      <c r="AS186" s="16" t="str">
        <f>IF(ISERROR(VLOOKUP(CONCATENATE($A186,"_",AS$2),'Reference data SID'!$B:$N,13,FALSE)),"",VLOOKUP(CONCATENATE($A186,"_",AS$2),'Reference data SID'!$B:$N,13,FALSE))</f>
        <v/>
      </c>
      <c r="AT186" s="16" t="str">
        <f>IF(ISERROR(VLOOKUP(CONCATENATE($A186,"_",AT$2),'Reference data SID'!$B:$N,13,FALSE)),"",VLOOKUP(CONCATENATE($A186,"_",AT$2),'Reference data SID'!$B:$N,13,FALSE))</f>
        <v/>
      </c>
    </row>
    <row r="187" spans="1:46" x14ac:dyDescent="0.25">
      <c r="A187">
        <v>183</v>
      </c>
      <c r="B187" s="16" t="str">
        <f>IF(ISERROR(VLOOKUP(CONCATENATE($A187,"_",B$2),'Reference data SID'!$B:$N,13,FALSE)),"",VLOOKUP(CONCATENATE($A187,"_",B$2),'Reference data SID'!$B:$N,13,FALSE))</f>
        <v/>
      </c>
      <c r="C187" s="16" t="str">
        <f>IF(ISERROR(VLOOKUP(CONCATENATE($A187,"_",C$2),'Reference data SID'!$B:$N,13,FALSE)),"",VLOOKUP(CONCATENATE($A187,"_",C$2),'Reference data SID'!$B:$N,13,FALSE))</f>
        <v/>
      </c>
      <c r="D187" s="16" t="str">
        <f>IF(ISERROR(VLOOKUP(CONCATENATE($A187,"_",D$2),'Reference data SID'!$B:$N,13,FALSE)),"",VLOOKUP(CONCATENATE($A187,"_",D$2),'Reference data SID'!$B:$N,13,FALSE))</f>
        <v/>
      </c>
      <c r="E187" s="16" t="str">
        <f>IF(ISERROR(VLOOKUP(CONCATENATE($A187,"_",E$2),'Reference data SID'!$B:$N,13,FALSE)),"",VLOOKUP(CONCATENATE($A187,"_",E$2),'Reference data SID'!$B:$N,13,FALSE))</f>
        <v/>
      </c>
      <c r="F187" s="16" t="str">
        <f>IF(ISERROR(VLOOKUP(CONCATENATE($A187,"_",F$2),'Reference data SID'!$B:$N,13,FALSE)),"",VLOOKUP(CONCATENATE($A187,"_",F$2),'Reference data SID'!$B:$N,13,FALSE))</f>
        <v/>
      </c>
      <c r="G187" s="16" t="str">
        <f>IF(ISERROR(VLOOKUP(CONCATENATE($A187,"_",G$2),'Reference data SID'!$B:$N,13,FALSE)),"",VLOOKUP(CONCATENATE($A187,"_",G$2),'Reference data SID'!$B:$N,13,FALSE))</f>
        <v/>
      </c>
      <c r="H187" s="16" t="str">
        <f>IF(ISERROR(VLOOKUP(CONCATENATE($A187,"_",H$2),'Reference data SID'!$B:$N,13,FALSE)),"",VLOOKUP(CONCATENATE($A187,"_",H$2),'Reference data SID'!$B:$N,13,FALSE))</f>
        <v/>
      </c>
      <c r="I187" s="16" t="str">
        <f>IF(ISERROR(VLOOKUP(CONCATENATE($A187,"_",I$2),'Reference data SID'!$B:$N,13,FALSE)),"",VLOOKUP(CONCATENATE($A187,"_",I$2),'Reference data SID'!$B:$N,13,FALSE))</f>
        <v/>
      </c>
      <c r="J187" s="16" t="str">
        <f>IF(ISERROR(VLOOKUP(CONCATENATE($A187,"_",J$2),'Reference data SID'!$B:$N,13,FALSE)),"",VLOOKUP(CONCATENATE($A187,"_",J$2),'Reference data SID'!$B:$N,13,FALSE))</f>
        <v/>
      </c>
      <c r="K187" s="16" t="str">
        <f>IF(ISERROR(VLOOKUP(CONCATENATE($A187,"_",K$2),'Reference data SID'!$B:$N,13,FALSE)),"",VLOOKUP(CONCATENATE($A187,"_",K$2),'Reference data SID'!$B:$N,13,FALSE))</f>
        <v/>
      </c>
      <c r="L187" s="16" t="str">
        <f>IF(ISERROR(VLOOKUP(CONCATENATE($A187,"_",L$2),'Reference data SID'!$B:$N,13,FALSE)),"",VLOOKUP(CONCATENATE($A187,"_",L$2),'Reference data SID'!$B:$N,13,FALSE))</f>
        <v/>
      </c>
      <c r="M187" s="16" t="str">
        <f>IF(ISERROR(VLOOKUP(CONCATENATE($A187,"_",M$2),'Reference data SID'!$B:$N,13,FALSE)),"",VLOOKUP(CONCATENATE($A187,"_",M$2),'Reference data SID'!$B:$N,13,FALSE))</f>
        <v/>
      </c>
      <c r="N187" s="16" t="str">
        <f>IF(ISERROR(VLOOKUP(CONCATENATE($A187,"_",N$2),'Reference data SID'!$B:$N,13,FALSE)),"",VLOOKUP(CONCATENATE($A187,"_",N$2),'Reference data SID'!$B:$N,13,FALSE))</f>
        <v/>
      </c>
      <c r="O187" s="16" t="str">
        <f>IF(ISERROR(VLOOKUP(CONCATENATE($A187,"_",O$2),'Reference data SID'!$B:$N,13,FALSE)),"",VLOOKUP(CONCATENATE($A187,"_",O$2),'Reference data SID'!$B:$N,13,FALSE))</f>
        <v/>
      </c>
      <c r="P187" s="16" t="str">
        <f>IF(ISERROR(VLOOKUP(CONCATENATE($A187,"_",P$2),'Reference data SID'!$B:$N,13,FALSE)),"",VLOOKUP(CONCATENATE($A187,"_",P$2),'Reference data SID'!$B:$N,13,FALSE))</f>
        <v/>
      </c>
      <c r="Q187" s="16" t="str">
        <f>IF(ISERROR(VLOOKUP(CONCATENATE($A187,"_",Q$2),'Reference data SID'!$B:$N,13,FALSE)),"",VLOOKUP(CONCATENATE($A187,"_",Q$2),'Reference data SID'!$B:$N,13,FALSE))</f>
        <v/>
      </c>
      <c r="R187" s="16" t="str">
        <f>IF(ISERROR(VLOOKUP(CONCATENATE($A187,"_",R$2),'Reference data SID'!$B:$N,13,FALSE)),"",VLOOKUP(CONCATENATE($A187,"_",R$2),'Reference data SID'!$B:$N,13,FALSE))</f>
        <v/>
      </c>
      <c r="S187" s="16" t="str">
        <f>IF(ISERROR(VLOOKUP(CONCATENATE($A187,"_",S$2),'Reference data SID'!$B:$N,13,FALSE)),"",VLOOKUP(CONCATENATE($A187,"_",S$2),'Reference data SID'!$B:$N,13,FALSE))</f>
        <v/>
      </c>
      <c r="T187" s="16" t="str">
        <f>IF(ISERROR(VLOOKUP(CONCATENATE($A187,"_",T$2),'Reference data SID'!$B:$N,13,FALSE)),"",VLOOKUP(CONCATENATE($A187,"_",T$2),'Reference data SID'!$B:$N,13,FALSE))</f>
        <v/>
      </c>
      <c r="U187" s="16" t="str">
        <f>IF(ISERROR(VLOOKUP(CONCATENATE($A187,"_",U$2),'Reference data SID'!$B:$N,13,FALSE)),"",VLOOKUP(CONCATENATE($A187,"_",U$2),'Reference data SID'!$B:$N,13,FALSE))</f>
        <v/>
      </c>
      <c r="V187" s="16" t="str">
        <f>IF(ISERROR(VLOOKUP(CONCATENATE($A187,"_",V$2),'Reference data SID'!$B:$N,13,FALSE)),"",VLOOKUP(CONCATENATE($A187,"_",V$2),'Reference data SID'!$B:$N,13,FALSE))</f>
        <v/>
      </c>
      <c r="W187" s="16" t="str">
        <f>IF(ISERROR(VLOOKUP(CONCATENATE($A187,"_",W$2),'Reference data SID'!$B:$N,13,FALSE)),"",VLOOKUP(CONCATENATE($A187,"_",W$2),'Reference data SID'!$B:$N,13,FALSE))</f>
        <v/>
      </c>
      <c r="X187" s="16" t="str">
        <f>IF(ISERROR(VLOOKUP(CONCATENATE($A187,"_",X$2),'Reference data SID'!$B:$N,13,FALSE)),"",VLOOKUP(CONCATENATE($A187,"_",X$2),'Reference data SID'!$B:$N,13,FALSE))</f>
        <v/>
      </c>
      <c r="Y187" s="16" t="str">
        <f>IF(ISERROR(VLOOKUP(CONCATENATE($A187,"_",Y$2),'Reference data SID'!$B:$N,13,FALSE)),"",VLOOKUP(CONCATENATE($A187,"_",Y$2),'Reference data SID'!$B:$N,13,FALSE))</f>
        <v/>
      </c>
      <c r="Z187" s="16" t="str">
        <f>IF(ISERROR(VLOOKUP(CONCATENATE($A187,"_",Z$2),'Reference data SID'!$B:$N,13,FALSE)),"",VLOOKUP(CONCATENATE($A187,"_",Z$2),'Reference data SID'!$B:$N,13,FALSE))</f>
        <v/>
      </c>
      <c r="AA187" s="16" t="str">
        <f>IF(ISERROR(VLOOKUP(CONCATENATE($A187,"_",AA$2),'Reference data SID'!$B:$N,13,FALSE)),"",VLOOKUP(CONCATENATE($A187,"_",AA$2),'Reference data SID'!$B:$N,13,FALSE))</f>
        <v/>
      </c>
      <c r="AB187" s="16" t="str">
        <f>IF(ISERROR(VLOOKUP(CONCATENATE($A187,"_",AB$2),'Reference data SID'!$B:$N,13,FALSE)),"",VLOOKUP(CONCATENATE($A187,"_",AB$2),'Reference data SID'!$B:$N,13,FALSE))</f>
        <v/>
      </c>
      <c r="AC187" s="16" t="str">
        <f>IF(ISERROR(VLOOKUP(CONCATENATE($A187,"_",AC$2),'Reference data SID'!$B:$N,13,FALSE)),"",VLOOKUP(CONCATENATE($A187,"_",AC$2),'Reference data SID'!$B:$N,13,FALSE))</f>
        <v/>
      </c>
      <c r="AD187" s="16" t="str">
        <f>IF(ISERROR(VLOOKUP(CONCATENATE($A187,"_",AD$2),'Reference data SID'!$B:$N,13,FALSE)),"",VLOOKUP(CONCATENATE($A187,"_",AD$2),'Reference data SID'!$B:$N,13,FALSE))</f>
        <v/>
      </c>
      <c r="AE187" s="16" t="str">
        <f>IF(ISERROR(VLOOKUP(CONCATENATE($A187,"_",AE$2),'Reference data SID'!$B:$N,13,FALSE)),"",VLOOKUP(CONCATENATE($A187,"_",AE$2),'Reference data SID'!$B:$N,13,FALSE))</f>
        <v/>
      </c>
      <c r="AF187" s="16" t="str">
        <f>IF(ISERROR(VLOOKUP(CONCATENATE($A187,"_",AF$2),'Reference data SID'!$B:$N,13,FALSE)),"",VLOOKUP(CONCATENATE($A187,"_",AF$2),'Reference data SID'!$B:$N,13,FALSE))</f>
        <v/>
      </c>
      <c r="AG187" s="16" t="str">
        <f>IF(ISERROR(VLOOKUP(CONCATENATE($A187,"_",AG$2),'Reference data SID'!$B:$N,13,FALSE)),"",VLOOKUP(CONCATENATE($A187,"_",AG$2),'Reference data SID'!$B:$N,13,FALSE))</f>
        <v/>
      </c>
      <c r="AH187" s="16" t="str">
        <f>IF(ISERROR(VLOOKUP(CONCATENATE($A187,"_",AH$2),'Reference data SID'!$B:$N,13,FALSE)),"",VLOOKUP(CONCATENATE($A187,"_",AH$2),'Reference data SID'!$B:$N,13,FALSE))</f>
        <v/>
      </c>
      <c r="AI187" s="16" t="str">
        <f>IF(ISERROR(VLOOKUP(CONCATENATE($A187,"_",AI$2),'Reference data SID'!$B:$N,13,FALSE)),"",VLOOKUP(CONCATENATE($A187,"_",AI$2),'Reference data SID'!$B:$N,13,FALSE))</f>
        <v/>
      </c>
      <c r="AJ187" s="16" t="str">
        <f>IF(ISERROR(VLOOKUP(CONCATENATE($A187,"_",AJ$2),'Reference data SID'!$B:$N,13,FALSE)),"",VLOOKUP(CONCATENATE($A187,"_",AJ$2),'Reference data SID'!$B:$N,13,FALSE))</f>
        <v/>
      </c>
      <c r="AK187" s="16" t="str">
        <f>IF(ISERROR(VLOOKUP(CONCATENATE($A187,"_",AK$2),'Reference data SID'!$B:$N,13,FALSE)),"",VLOOKUP(CONCATENATE($A187,"_",AK$2),'Reference data SID'!$B:$N,13,FALSE))</f>
        <v/>
      </c>
      <c r="AL187" s="16" t="str">
        <f>IF(ISERROR(VLOOKUP(CONCATENATE($A187,"_",AL$2),'Reference data SID'!$B:$N,13,FALSE)),"",VLOOKUP(CONCATENATE($A187,"_",AL$2),'Reference data SID'!$B:$N,13,FALSE))</f>
        <v/>
      </c>
      <c r="AM187" s="16" t="str">
        <f>IF(ISERROR(VLOOKUP(CONCATENATE($A187,"_",AM$2),'Reference data SID'!$B:$N,13,FALSE)),"",VLOOKUP(CONCATENATE($A187,"_",AM$2),'Reference data SID'!$B:$N,13,FALSE))</f>
        <v/>
      </c>
      <c r="AN187" s="16" t="str">
        <f>IF(ISERROR(VLOOKUP(CONCATENATE($A187,"_",AN$2),'Reference data SID'!$B:$N,13,FALSE)),"",VLOOKUP(CONCATENATE($A187,"_",AN$2),'Reference data SID'!$B:$N,13,FALSE))</f>
        <v/>
      </c>
      <c r="AO187" s="16" t="str">
        <f>IF(ISERROR(VLOOKUP(CONCATENATE($A187,"_",AO$2),'Reference data SID'!$B:$N,13,FALSE)),"",VLOOKUP(CONCATENATE($A187,"_",AO$2),'Reference data SID'!$B:$N,13,FALSE))</f>
        <v/>
      </c>
      <c r="AP187" s="16" t="str">
        <f>IF(ISERROR(VLOOKUP(CONCATENATE($A187,"_",AP$2),'Reference data SID'!$B:$N,13,FALSE)),"",VLOOKUP(CONCATENATE($A187,"_",AP$2),'Reference data SID'!$B:$N,13,FALSE))</f>
        <v/>
      </c>
      <c r="AQ187" s="16" t="str">
        <f>IF(ISERROR(VLOOKUP(CONCATENATE($A187,"_",AQ$2),'Reference data SID'!$B:$N,13,FALSE)),"",VLOOKUP(CONCATENATE($A187,"_",AQ$2),'Reference data SID'!$B:$N,13,FALSE))</f>
        <v/>
      </c>
      <c r="AR187" s="16" t="str">
        <f>IF(ISERROR(VLOOKUP(CONCATENATE($A187,"_",AR$2),'Reference data SID'!$B:$N,13,FALSE)),"",VLOOKUP(CONCATENATE($A187,"_",AR$2),'Reference data SID'!$B:$N,13,FALSE))</f>
        <v/>
      </c>
      <c r="AS187" s="16" t="str">
        <f>IF(ISERROR(VLOOKUP(CONCATENATE($A187,"_",AS$2),'Reference data SID'!$B:$N,13,FALSE)),"",VLOOKUP(CONCATENATE($A187,"_",AS$2),'Reference data SID'!$B:$N,13,FALSE))</f>
        <v/>
      </c>
      <c r="AT187" s="16" t="str">
        <f>IF(ISERROR(VLOOKUP(CONCATENATE($A187,"_",AT$2),'Reference data SID'!$B:$N,13,FALSE)),"",VLOOKUP(CONCATENATE($A187,"_",AT$2),'Reference data SID'!$B:$N,13,FALSE))</f>
        <v/>
      </c>
    </row>
    <row r="188" spans="1:46" x14ac:dyDescent="0.25">
      <c r="A188">
        <v>184</v>
      </c>
      <c r="B188" s="16" t="str">
        <f>IF(ISERROR(VLOOKUP(CONCATENATE($A188,"_",B$2),'Reference data SID'!$B:$N,13,FALSE)),"",VLOOKUP(CONCATENATE($A188,"_",B$2),'Reference data SID'!$B:$N,13,FALSE))</f>
        <v/>
      </c>
      <c r="C188" s="16" t="str">
        <f>IF(ISERROR(VLOOKUP(CONCATENATE($A188,"_",C$2),'Reference data SID'!$B:$N,13,FALSE)),"",VLOOKUP(CONCATENATE($A188,"_",C$2),'Reference data SID'!$B:$N,13,FALSE))</f>
        <v/>
      </c>
      <c r="D188" s="16" t="str">
        <f>IF(ISERROR(VLOOKUP(CONCATENATE($A188,"_",D$2),'Reference data SID'!$B:$N,13,FALSE)),"",VLOOKUP(CONCATENATE($A188,"_",D$2),'Reference data SID'!$B:$N,13,FALSE))</f>
        <v/>
      </c>
      <c r="E188" s="16" t="str">
        <f>IF(ISERROR(VLOOKUP(CONCATENATE($A188,"_",E$2),'Reference data SID'!$B:$N,13,FALSE)),"",VLOOKUP(CONCATENATE($A188,"_",E$2),'Reference data SID'!$B:$N,13,FALSE))</f>
        <v/>
      </c>
      <c r="F188" s="16" t="str">
        <f>IF(ISERROR(VLOOKUP(CONCATENATE($A188,"_",F$2),'Reference data SID'!$B:$N,13,FALSE)),"",VLOOKUP(CONCATENATE($A188,"_",F$2),'Reference data SID'!$B:$N,13,FALSE))</f>
        <v/>
      </c>
      <c r="G188" s="16" t="str">
        <f>IF(ISERROR(VLOOKUP(CONCATENATE($A188,"_",G$2),'Reference data SID'!$B:$N,13,FALSE)),"",VLOOKUP(CONCATENATE($A188,"_",G$2),'Reference data SID'!$B:$N,13,FALSE))</f>
        <v/>
      </c>
      <c r="H188" s="16" t="str">
        <f>IF(ISERROR(VLOOKUP(CONCATENATE($A188,"_",H$2),'Reference data SID'!$B:$N,13,FALSE)),"",VLOOKUP(CONCATENATE($A188,"_",H$2),'Reference data SID'!$B:$N,13,FALSE))</f>
        <v/>
      </c>
      <c r="I188" s="16" t="str">
        <f>IF(ISERROR(VLOOKUP(CONCATENATE($A188,"_",I$2),'Reference data SID'!$B:$N,13,FALSE)),"",VLOOKUP(CONCATENATE($A188,"_",I$2),'Reference data SID'!$B:$N,13,FALSE))</f>
        <v/>
      </c>
      <c r="J188" s="16" t="str">
        <f>IF(ISERROR(VLOOKUP(CONCATENATE($A188,"_",J$2),'Reference data SID'!$B:$N,13,FALSE)),"",VLOOKUP(CONCATENATE($A188,"_",J$2),'Reference data SID'!$B:$N,13,FALSE))</f>
        <v/>
      </c>
      <c r="K188" s="16" t="str">
        <f>IF(ISERROR(VLOOKUP(CONCATENATE($A188,"_",K$2),'Reference data SID'!$B:$N,13,FALSE)),"",VLOOKUP(CONCATENATE($A188,"_",K$2),'Reference data SID'!$B:$N,13,FALSE))</f>
        <v/>
      </c>
      <c r="L188" s="16" t="str">
        <f>IF(ISERROR(VLOOKUP(CONCATENATE($A188,"_",L$2),'Reference data SID'!$B:$N,13,FALSE)),"",VLOOKUP(CONCATENATE($A188,"_",L$2),'Reference data SID'!$B:$N,13,FALSE))</f>
        <v/>
      </c>
      <c r="M188" s="16" t="str">
        <f>IF(ISERROR(VLOOKUP(CONCATENATE($A188,"_",M$2),'Reference data SID'!$B:$N,13,FALSE)),"",VLOOKUP(CONCATENATE($A188,"_",M$2),'Reference data SID'!$B:$N,13,FALSE))</f>
        <v/>
      </c>
      <c r="N188" s="16" t="str">
        <f>IF(ISERROR(VLOOKUP(CONCATENATE($A188,"_",N$2),'Reference data SID'!$B:$N,13,FALSE)),"",VLOOKUP(CONCATENATE($A188,"_",N$2),'Reference data SID'!$B:$N,13,FALSE))</f>
        <v/>
      </c>
      <c r="O188" s="16" t="str">
        <f>IF(ISERROR(VLOOKUP(CONCATENATE($A188,"_",O$2),'Reference data SID'!$B:$N,13,FALSE)),"",VLOOKUP(CONCATENATE($A188,"_",O$2),'Reference data SID'!$B:$N,13,FALSE))</f>
        <v/>
      </c>
      <c r="P188" s="16" t="str">
        <f>IF(ISERROR(VLOOKUP(CONCATENATE($A188,"_",P$2),'Reference data SID'!$B:$N,13,FALSE)),"",VLOOKUP(CONCATENATE($A188,"_",P$2),'Reference data SID'!$B:$N,13,FALSE))</f>
        <v/>
      </c>
      <c r="Q188" s="16" t="str">
        <f>IF(ISERROR(VLOOKUP(CONCATENATE($A188,"_",Q$2),'Reference data SID'!$B:$N,13,FALSE)),"",VLOOKUP(CONCATENATE($A188,"_",Q$2),'Reference data SID'!$B:$N,13,FALSE))</f>
        <v/>
      </c>
      <c r="R188" s="16" t="str">
        <f>IF(ISERROR(VLOOKUP(CONCATENATE($A188,"_",R$2),'Reference data SID'!$B:$N,13,FALSE)),"",VLOOKUP(CONCATENATE($A188,"_",R$2),'Reference data SID'!$B:$N,13,FALSE))</f>
        <v/>
      </c>
      <c r="S188" s="16" t="str">
        <f>IF(ISERROR(VLOOKUP(CONCATENATE($A188,"_",S$2),'Reference data SID'!$B:$N,13,FALSE)),"",VLOOKUP(CONCATENATE($A188,"_",S$2),'Reference data SID'!$B:$N,13,FALSE))</f>
        <v/>
      </c>
      <c r="T188" s="16" t="str">
        <f>IF(ISERROR(VLOOKUP(CONCATENATE($A188,"_",T$2),'Reference data SID'!$B:$N,13,FALSE)),"",VLOOKUP(CONCATENATE($A188,"_",T$2),'Reference data SID'!$B:$N,13,FALSE))</f>
        <v/>
      </c>
      <c r="U188" s="16" t="str">
        <f>IF(ISERROR(VLOOKUP(CONCATENATE($A188,"_",U$2),'Reference data SID'!$B:$N,13,FALSE)),"",VLOOKUP(CONCATENATE($A188,"_",U$2),'Reference data SID'!$B:$N,13,FALSE))</f>
        <v/>
      </c>
      <c r="V188" s="16" t="str">
        <f>IF(ISERROR(VLOOKUP(CONCATENATE($A188,"_",V$2),'Reference data SID'!$B:$N,13,FALSE)),"",VLOOKUP(CONCATENATE($A188,"_",V$2),'Reference data SID'!$B:$N,13,FALSE))</f>
        <v/>
      </c>
      <c r="W188" s="16" t="str">
        <f>IF(ISERROR(VLOOKUP(CONCATENATE($A188,"_",W$2),'Reference data SID'!$B:$N,13,FALSE)),"",VLOOKUP(CONCATENATE($A188,"_",W$2),'Reference data SID'!$B:$N,13,FALSE))</f>
        <v/>
      </c>
      <c r="X188" s="16" t="str">
        <f>IF(ISERROR(VLOOKUP(CONCATENATE($A188,"_",X$2),'Reference data SID'!$B:$N,13,FALSE)),"",VLOOKUP(CONCATENATE($A188,"_",X$2),'Reference data SID'!$B:$N,13,FALSE))</f>
        <v/>
      </c>
      <c r="Y188" s="16" t="str">
        <f>IF(ISERROR(VLOOKUP(CONCATENATE($A188,"_",Y$2),'Reference data SID'!$B:$N,13,FALSE)),"",VLOOKUP(CONCATENATE($A188,"_",Y$2),'Reference data SID'!$B:$N,13,FALSE))</f>
        <v/>
      </c>
      <c r="Z188" s="16" t="str">
        <f>IF(ISERROR(VLOOKUP(CONCATENATE($A188,"_",Z$2),'Reference data SID'!$B:$N,13,FALSE)),"",VLOOKUP(CONCATENATE($A188,"_",Z$2),'Reference data SID'!$B:$N,13,FALSE))</f>
        <v/>
      </c>
      <c r="AA188" s="16" t="str">
        <f>IF(ISERROR(VLOOKUP(CONCATENATE($A188,"_",AA$2),'Reference data SID'!$B:$N,13,FALSE)),"",VLOOKUP(CONCATENATE($A188,"_",AA$2),'Reference data SID'!$B:$N,13,FALSE))</f>
        <v/>
      </c>
      <c r="AB188" s="16" t="str">
        <f>IF(ISERROR(VLOOKUP(CONCATENATE($A188,"_",AB$2),'Reference data SID'!$B:$N,13,FALSE)),"",VLOOKUP(CONCATENATE($A188,"_",AB$2),'Reference data SID'!$B:$N,13,FALSE))</f>
        <v/>
      </c>
      <c r="AC188" s="16" t="str">
        <f>IF(ISERROR(VLOOKUP(CONCATENATE($A188,"_",AC$2),'Reference data SID'!$B:$N,13,FALSE)),"",VLOOKUP(CONCATENATE($A188,"_",AC$2),'Reference data SID'!$B:$N,13,FALSE))</f>
        <v/>
      </c>
      <c r="AD188" s="16" t="str">
        <f>IF(ISERROR(VLOOKUP(CONCATENATE($A188,"_",AD$2),'Reference data SID'!$B:$N,13,FALSE)),"",VLOOKUP(CONCATENATE($A188,"_",AD$2),'Reference data SID'!$B:$N,13,FALSE))</f>
        <v/>
      </c>
      <c r="AE188" s="16" t="str">
        <f>IF(ISERROR(VLOOKUP(CONCATENATE($A188,"_",AE$2),'Reference data SID'!$B:$N,13,FALSE)),"",VLOOKUP(CONCATENATE($A188,"_",AE$2),'Reference data SID'!$B:$N,13,FALSE))</f>
        <v/>
      </c>
      <c r="AF188" s="16" t="str">
        <f>IF(ISERROR(VLOOKUP(CONCATENATE($A188,"_",AF$2),'Reference data SID'!$B:$N,13,FALSE)),"",VLOOKUP(CONCATENATE($A188,"_",AF$2),'Reference data SID'!$B:$N,13,FALSE))</f>
        <v/>
      </c>
      <c r="AG188" s="16" t="str">
        <f>IF(ISERROR(VLOOKUP(CONCATENATE($A188,"_",AG$2),'Reference data SID'!$B:$N,13,FALSE)),"",VLOOKUP(CONCATENATE($A188,"_",AG$2),'Reference data SID'!$B:$N,13,FALSE))</f>
        <v/>
      </c>
      <c r="AH188" s="16" t="str">
        <f>IF(ISERROR(VLOOKUP(CONCATENATE($A188,"_",AH$2),'Reference data SID'!$B:$N,13,FALSE)),"",VLOOKUP(CONCATENATE($A188,"_",AH$2),'Reference data SID'!$B:$N,13,FALSE))</f>
        <v/>
      </c>
      <c r="AI188" s="16" t="str">
        <f>IF(ISERROR(VLOOKUP(CONCATENATE($A188,"_",AI$2),'Reference data SID'!$B:$N,13,FALSE)),"",VLOOKUP(CONCATENATE($A188,"_",AI$2),'Reference data SID'!$B:$N,13,FALSE))</f>
        <v/>
      </c>
      <c r="AJ188" s="16" t="str">
        <f>IF(ISERROR(VLOOKUP(CONCATENATE($A188,"_",AJ$2),'Reference data SID'!$B:$N,13,FALSE)),"",VLOOKUP(CONCATENATE($A188,"_",AJ$2),'Reference data SID'!$B:$N,13,FALSE))</f>
        <v/>
      </c>
      <c r="AK188" s="16" t="str">
        <f>IF(ISERROR(VLOOKUP(CONCATENATE($A188,"_",AK$2),'Reference data SID'!$B:$N,13,FALSE)),"",VLOOKUP(CONCATENATE($A188,"_",AK$2),'Reference data SID'!$B:$N,13,FALSE))</f>
        <v/>
      </c>
      <c r="AL188" s="16" t="str">
        <f>IF(ISERROR(VLOOKUP(CONCATENATE($A188,"_",AL$2),'Reference data SID'!$B:$N,13,FALSE)),"",VLOOKUP(CONCATENATE($A188,"_",AL$2),'Reference data SID'!$B:$N,13,FALSE))</f>
        <v/>
      </c>
      <c r="AM188" s="16" t="str">
        <f>IF(ISERROR(VLOOKUP(CONCATENATE($A188,"_",AM$2),'Reference data SID'!$B:$N,13,FALSE)),"",VLOOKUP(CONCATENATE($A188,"_",AM$2),'Reference data SID'!$B:$N,13,FALSE))</f>
        <v/>
      </c>
      <c r="AN188" s="16" t="str">
        <f>IF(ISERROR(VLOOKUP(CONCATENATE($A188,"_",AN$2),'Reference data SID'!$B:$N,13,FALSE)),"",VLOOKUP(CONCATENATE($A188,"_",AN$2),'Reference data SID'!$B:$N,13,FALSE))</f>
        <v/>
      </c>
      <c r="AO188" s="16" t="str">
        <f>IF(ISERROR(VLOOKUP(CONCATENATE($A188,"_",AO$2),'Reference data SID'!$B:$N,13,FALSE)),"",VLOOKUP(CONCATENATE($A188,"_",AO$2),'Reference data SID'!$B:$N,13,FALSE))</f>
        <v/>
      </c>
      <c r="AP188" s="16" t="str">
        <f>IF(ISERROR(VLOOKUP(CONCATENATE($A188,"_",AP$2),'Reference data SID'!$B:$N,13,FALSE)),"",VLOOKUP(CONCATENATE($A188,"_",AP$2),'Reference data SID'!$B:$N,13,FALSE))</f>
        <v/>
      </c>
      <c r="AQ188" s="16" t="str">
        <f>IF(ISERROR(VLOOKUP(CONCATENATE($A188,"_",AQ$2),'Reference data SID'!$B:$N,13,FALSE)),"",VLOOKUP(CONCATENATE($A188,"_",AQ$2),'Reference data SID'!$B:$N,13,FALSE))</f>
        <v/>
      </c>
      <c r="AR188" s="16" t="str">
        <f>IF(ISERROR(VLOOKUP(CONCATENATE($A188,"_",AR$2),'Reference data SID'!$B:$N,13,FALSE)),"",VLOOKUP(CONCATENATE($A188,"_",AR$2),'Reference data SID'!$B:$N,13,FALSE))</f>
        <v/>
      </c>
      <c r="AS188" s="16" t="str">
        <f>IF(ISERROR(VLOOKUP(CONCATENATE($A188,"_",AS$2),'Reference data SID'!$B:$N,13,FALSE)),"",VLOOKUP(CONCATENATE($A188,"_",AS$2),'Reference data SID'!$B:$N,13,FALSE))</f>
        <v/>
      </c>
      <c r="AT188" s="16" t="str">
        <f>IF(ISERROR(VLOOKUP(CONCATENATE($A188,"_",AT$2),'Reference data SID'!$B:$N,13,FALSE)),"",VLOOKUP(CONCATENATE($A188,"_",AT$2),'Reference data SID'!$B:$N,13,FALSE))</f>
        <v/>
      </c>
    </row>
    <row r="189" spans="1:46" x14ac:dyDescent="0.25">
      <c r="A189">
        <v>185</v>
      </c>
      <c r="B189" s="16" t="str">
        <f>IF(ISERROR(VLOOKUP(CONCATENATE($A189,"_",B$2),'Reference data SID'!$B:$N,13,FALSE)),"",VLOOKUP(CONCATENATE($A189,"_",B$2),'Reference data SID'!$B:$N,13,FALSE))</f>
        <v/>
      </c>
      <c r="C189" s="16" t="str">
        <f>IF(ISERROR(VLOOKUP(CONCATENATE($A189,"_",C$2),'Reference data SID'!$B:$N,13,FALSE)),"",VLOOKUP(CONCATENATE($A189,"_",C$2),'Reference data SID'!$B:$N,13,FALSE))</f>
        <v/>
      </c>
      <c r="D189" s="16" t="str">
        <f>IF(ISERROR(VLOOKUP(CONCATENATE($A189,"_",D$2),'Reference data SID'!$B:$N,13,FALSE)),"",VLOOKUP(CONCATENATE($A189,"_",D$2),'Reference data SID'!$B:$N,13,FALSE))</f>
        <v/>
      </c>
      <c r="E189" s="16" t="str">
        <f>IF(ISERROR(VLOOKUP(CONCATENATE($A189,"_",E$2),'Reference data SID'!$B:$N,13,FALSE)),"",VLOOKUP(CONCATENATE($A189,"_",E$2),'Reference data SID'!$B:$N,13,FALSE))</f>
        <v/>
      </c>
      <c r="F189" s="16" t="str">
        <f>IF(ISERROR(VLOOKUP(CONCATENATE($A189,"_",F$2),'Reference data SID'!$B:$N,13,FALSE)),"",VLOOKUP(CONCATENATE($A189,"_",F$2),'Reference data SID'!$B:$N,13,FALSE))</f>
        <v/>
      </c>
      <c r="G189" s="16" t="str">
        <f>IF(ISERROR(VLOOKUP(CONCATENATE($A189,"_",G$2),'Reference data SID'!$B:$N,13,FALSE)),"",VLOOKUP(CONCATENATE($A189,"_",G$2),'Reference data SID'!$B:$N,13,FALSE))</f>
        <v/>
      </c>
      <c r="H189" s="16" t="str">
        <f>IF(ISERROR(VLOOKUP(CONCATENATE($A189,"_",H$2),'Reference data SID'!$B:$N,13,FALSE)),"",VLOOKUP(CONCATENATE($A189,"_",H$2),'Reference data SID'!$B:$N,13,FALSE))</f>
        <v/>
      </c>
      <c r="I189" s="16" t="str">
        <f>IF(ISERROR(VLOOKUP(CONCATENATE($A189,"_",I$2),'Reference data SID'!$B:$N,13,FALSE)),"",VLOOKUP(CONCATENATE($A189,"_",I$2),'Reference data SID'!$B:$N,13,FALSE))</f>
        <v/>
      </c>
      <c r="J189" s="16" t="str">
        <f>IF(ISERROR(VLOOKUP(CONCATENATE($A189,"_",J$2),'Reference data SID'!$B:$N,13,FALSE)),"",VLOOKUP(CONCATENATE($A189,"_",J$2),'Reference data SID'!$B:$N,13,FALSE))</f>
        <v/>
      </c>
      <c r="K189" s="16" t="str">
        <f>IF(ISERROR(VLOOKUP(CONCATENATE($A189,"_",K$2),'Reference data SID'!$B:$N,13,FALSE)),"",VLOOKUP(CONCATENATE($A189,"_",K$2),'Reference data SID'!$B:$N,13,FALSE))</f>
        <v/>
      </c>
      <c r="L189" s="16" t="str">
        <f>IF(ISERROR(VLOOKUP(CONCATENATE($A189,"_",L$2),'Reference data SID'!$B:$N,13,FALSE)),"",VLOOKUP(CONCATENATE($A189,"_",L$2),'Reference data SID'!$B:$N,13,FALSE))</f>
        <v/>
      </c>
      <c r="M189" s="16" t="str">
        <f>IF(ISERROR(VLOOKUP(CONCATENATE($A189,"_",M$2),'Reference data SID'!$B:$N,13,FALSE)),"",VLOOKUP(CONCATENATE($A189,"_",M$2),'Reference data SID'!$B:$N,13,FALSE))</f>
        <v/>
      </c>
      <c r="N189" s="16" t="str">
        <f>IF(ISERROR(VLOOKUP(CONCATENATE($A189,"_",N$2),'Reference data SID'!$B:$N,13,FALSE)),"",VLOOKUP(CONCATENATE($A189,"_",N$2),'Reference data SID'!$B:$N,13,FALSE))</f>
        <v/>
      </c>
      <c r="O189" s="16" t="str">
        <f>IF(ISERROR(VLOOKUP(CONCATENATE($A189,"_",O$2),'Reference data SID'!$B:$N,13,FALSE)),"",VLOOKUP(CONCATENATE($A189,"_",O$2),'Reference data SID'!$B:$N,13,FALSE))</f>
        <v/>
      </c>
      <c r="P189" s="16" t="str">
        <f>IF(ISERROR(VLOOKUP(CONCATENATE($A189,"_",P$2),'Reference data SID'!$B:$N,13,FALSE)),"",VLOOKUP(CONCATENATE($A189,"_",P$2),'Reference data SID'!$B:$N,13,FALSE))</f>
        <v/>
      </c>
      <c r="Q189" s="16" t="str">
        <f>IF(ISERROR(VLOOKUP(CONCATENATE($A189,"_",Q$2),'Reference data SID'!$B:$N,13,FALSE)),"",VLOOKUP(CONCATENATE($A189,"_",Q$2),'Reference data SID'!$B:$N,13,FALSE))</f>
        <v/>
      </c>
      <c r="R189" s="16" t="str">
        <f>IF(ISERROR(VLOOKUP(CONCATENATE($A189,"_",R$2),'Reference data SID'!$B:$N,13,FALSE)),"",VLOOKUP(CONCATENATE($A189,"_",R$2),'Reference data SID'!$B:$N,13,FALSE))</f>
        <v/>
      </c>
      <c r="S189" s="16" t="str">
        <f>IF(ISERROR(VLOOKUP(CONCATENATE($A189,"_",S$2),'Reference data SID'!$B:$N,13,FALSE)),"",VLOOKUP(CONCATENATE($A189,"_",S$2),'Reference data SID'!$B:$N,13,FALSE))</f>
        <v/>
      </c>
      <c r="T189" s="16" t="str">
        <f>IF(ISERROR(VLOOKUP(CONCATENATE($A189,"_",T$2),'Reference data SID'!$B:$N,13,FALSE)),"",VLOOKUP(CONCATENATE($A189,"_",T$2),'Reference data SID'!$B:$N,13,FALSE))</f>
        <v/>
      </c>
      <c r="U189" s="16" t="str">
        <f>IF(ISERROR(VLOOKUP(CONCATENATE($A189,"_",U$2),'Reference data SID'!$B:$N,13,FALSE)),"",VLOOKUP(CONCATENATE($A189,"_",U$2),'Reference data SID'!$B:$N,13,FALSE))</f>
        <v/>
      </c>
      <c r="V189" s="16" t="str">
        <f>IF(ISERROR(VLOOKUP(CONCATENATE($A189,"_",V$2),'Reference data SID'!$B:$N,13,FALSE)),"",VLOOKUP(CONCATENATE($A189,"_",V$2),'Reference data SID'!$B:$N,13,FALSE))</f>
        <v/>
      </c>
      <c r="W189" s="16" t="str">
        <f>IF(ISERROR(VLOOKUP(CONCATENATE($A189,"_",W$2),'Reference data SID'!$B:$N,13,FALSE)),"",VLOOKUP(CONCATENATE($A189,"_",W$2),'Reference data SID'!$B:$N,13,FALSE))</f>
        <v/>
      </c>
      <c r="X189" s="16" t="str">
        <f>IF(ISERROR(VLOOKUP(CONCATENATE($A189,"_",X$2),'Reference data SID'!$B:$N,13,FALSE)),"",VLOOKUP(CONCATENATE($A189,"_",X$2),'Reference data SID'!$B:$N,13,FALSE))</f>
        <v/>
      </c>
      <c r="Y189" s="16" t="str">
        <f>IF(ISERROR(VLOOKUP(CONCATENATE($A189,"_",Y$2),'Reference data SID'!$B:$N,13,FALSE)),"",VLOOKUP(CONCATENATE($A189,"_",Y$2),'Reference data SID'!$B:$N,13,FALSE))</f>
        <v/>
      </c>
      <c r="Z189" s="16" t="str">
        <f>IF(ISERROR(VLOOKUP(CONCATENATE($A189,"_",Z$2),'Reference data SID'!$B:$N,13,FALSE)),"",VLOOKUP(CONCATENATE($A189,"_",Z$2),'Reference data SID'!$B:$N,13,FALSE))</f>
        <v/>
      </c>
      <c r="AA189" s="16" t="str">
        <f>IF(ISERROR(VLOOKUP(CONCATENATE($A189,"_",AA$2),'Reference data SID'!$B:$N,13,FALSE)),"",VLOOKUP(CONCATENATE($A189,"_",AA$2),'Reference data SID'!$B:$N,13,FALSE))</f>
        <v/>
      </c>
      <c r="AB189" s="16" t="str">
        <f>IF(ISERROR(VLOOKUP(CONCATENATE($A189,"_",AB$2),'Reference data SID'!$B:$N,13,FALSE)),"",VLOOKUP(CONCATENATE($A189,"_",AB$2),'Reference data SID'!$B:$N,13,FALSE))</f>
        <v/>
      </c>
      <c r="AC189" s="16" t="str">
        <f>IF(ISERROR(VLOOKUP(CONCATENATE($A189,"_",AC$2),'Reference data SID'!$B:$N,13,FALSE)),"",VLOOKUP(CONCATENATE($A189,"_",AC$2),'Reference data SID'!$B:$N,13,FALSE))</f>
        <v/>
      </c>
      <c r="AD189" s="16" t="str">
        <f>IF(ISERROR(VLOOKUP(CONCATENATE($A189,"_",AD$2),'Reference data SID'!$B:$N,13,FALSE)),"",VLOOKUP(CONCATENATE($A189,"_",AD$2),'Reference data SID'!$B:$N,13,FALSE))</f>
        <v/>
      </c>
      <c r="AE189" s="16" t="str">
        <f>IF(ISERROR(VLOOKUP(CONCATENATE($A189,"_",AE$2),'Reference data SID'!$B:$N,13,FALSE)),"",VLOOKUP(CONCATENATE($A189,"_",AE$2),'Reference data SID'!$B:$N,13,FALSE))</f>
        <v/>
      </c>
      <c r="AF189" s="16" t="str">
        <f>IF(ISERROR(VLOOKUP(CONCATENATE($A189,"_",AF$2),'Reference data SID'!$B:$N,13,FALSE)),"",VLOOKUP(CONCATENATE($A189,"_",AF$2),'Reference data SID'!$B:$N,13,FALSE))</f>
        <v/>
      </c>
      <c r="AG189" s="16" t="str">
        <f>IF(ISERROR(VLOOKUP(CONCATENATE($A189,"_",AG$2),'Reference data SID'!$B:$N,13,FALSE)),"",VLOOKUP(CONCATENATE($A189,"_",AG$2),'Reference data SID'!$B:$N,13,FALSE))</f>
        <v/>
      </c>
      <c r="AH189" s="16" t="str">
        <f>IF(ISERROR(VLOOKUP(CONCATENATE($A189,"_",AH$2),'Reference data SID'!$B:$N,13,FALSE)),"",VLOOKUP(CONCATENATE($A189,"_",AH$2),'Reference data SID'!$B:$N,13,FALSE))</f>
        <v/>
      </c>
      <c r="AI189" s="16" t="str">
        <f>IF(ISERROR(VLOOKUP(CONCATENATE($A189,"_",AI$2),'Reference data SID'!$B:$N,13,FALSE)),"",VLOOKUP(CONCATENATE($A189,"_",AI$2),'Reference data SID'!$B:$N,13,FALSE))</f>
        <v/>
      </c>
      <c r="AJ189" s="16" t="str">
        <f>IF(ISERROR(VLOOKUP(CONCATENATE($A189,"_",AJ$2),'Reference data SID'!$B:$N,13,FALSE)),"",VLOOKUP(CONCATENATE($A189,"_",AJ$2),'Reference data SID'!$B:$N,13,FALSE))</f>
        <v/>
      </c>
      <c r="AK189" s="16" t="str">
        <f>IF(ISERROR(VLOOKUP(CONCATENATE($A189,"_",AK$2),'Reference data SID'!$B:$N,13,FALSE)),"",VLOOKUP(CONCATENATE($A189,"_",AK$2),'Reference data SID'!$B:$N,13,FALSE))</f>
        <v/>
      </c>
      <c r="AL189" s="16" t="str">
        <f>IF(ISERROR(VLOOKUP(CONCATENATE($A189,"_",AL$2),'Reference data SID'!$B:$N,13,FALSE)),"",VLOOKUP(CONCATENATE($A189,"_",AL$2),'Reference data SID'!$B:$N,13,FALSE))</f>
        <v/>
      </c>
      <c r="AM189" s="16" t="str">
        <f>IF(ISERROR(VLOOKUP(CONCATENATE($A189,"_",AM$2),'Reference data SID'!$B:$N,13,FALSE)),"",VLOOKUP(CONCATENATE($A189,"_",AM$2),'Reference data SID'!$B:$N,13,FALSE))</f>
        <v/>
      </c>
      <c r="AN189" s="16" t="str">
        <f>IF(ISERROR(VLOOKUP(CONCATENATE($A189,"_",AN$2),'Reference data SID'!$B:$N,13,FALSE)),"",VLOOKUP(CONCATENATE($A189,"_",AN$2),'Reference data SID'!$B:$N,13,FALSE))</f>
        <v/>
      </c>
      <c r="AO189" s="16" t="str">
        <f>IF(ISERROR(VLOOKUP(CONCATENATE($A189,"_",AO$2),'Reference data SID'!$B:$N,13,FALSE)),"",VLOOKUP(CONCATENATE($A189,"_",AO$2),'Reference data SID'!$B:$N,13,FALSE))</f>
        <v/>
      </c>
      <c r="AP189" s="16" t="str">
        <f>IF(ISERROR(VLOOKUP(CONCATENATE($A189,"_",AP$2),'Reference data SID'!$B:$N,13,FALSE)),"",VLOOKUP(CONCATENATE($A189,"_",AP$2),'Reference data SID'!$B:$N,13,FALSE))</f>
        <v/>
      </c>
      <c r="AQ189" s="16" t="str">
        <f>IF(ISERROR(VLOOKUP(CONCATENATE($A189,"_",AQ$2),'Reference data SID'!$B:$N,13,FALSE)),"",VLOOKUP(CONCATENATE($A189,"_",AQ$2),'Reference data SID'!$B:$N,13,FALSE))</f>
        <v/>
      </c>
      <c r="AR189" s="16" t="str">
        <f>IF(ISERROR(VLOOKUP(CONCATENATE($A189,"_",AR$2),'Reference data SID'!$B:$N,13,FALSE)),"",VLOOKUP(CONCATENATE($A189,"_",AR$2),'Reference data SID'!$B:$N,13,FALSE))</f>
        <v/>
      </c>
      <c r="AS189" s="16" t="str">
        <f>IF(ISERROR(VLOOKUP(CONCATENATE($A189,"_",AS$2),'Reference data SID'!$B:$N,13,FALSE)),"",VLOOKUP(CONCATENATE($A189,"_",AS$2),'Reference data SID'!$B:$N,13,FALSE))</f>
        <v/>
      </c>
      <c r="AT189" s="16" t="str">
        <f>IF(ISERROR(VLOOKUP(CONCATENATE($A189,"_",AT$2),'Reference data SID'!$B:$N,13,FALSE)),"",VLOOKUP(CONCATENATE($A189,"_",AT$2),'Reference data SID'!$B:$N,13,FALSE))</f>
        <v/>
      </c>
    </row>
    <row r="190" spans="1:46" x14ac:dyDescent="0.25">
      <c r="A190">
        <v>186</v>
      </c>
      <c r="B190" s="16" t="str">
        <f>IF(ISERROR(VLOOKUP(CONCATENATE($A190,"_",B$2),'Reference data SID'!$B:$N,13,FALSE)),"",VLOOKUP(CONCATENATE($A190,"_",B$2),'Reference data SID'!$B:$N,13,FALSE))</f>
        <v/>
      </c>
      <c r="C190" s="16" t="str">
        <f>IF(ISERROR(VLOOKUP(CONCATENATE($A190,"_",C$2),'Reference data SID'!$B:$N,13,FALSE)),"",VLOOKUP(CONCATENATE($A190,"_",C$2),'Reference data SID'!$B:$N,13,FALSE))</f>
        <v/>
      </c>
      <c r="D190" s="16" t="str">
        <f>IF(ISERROR(VLOOKUP(CONCATENATE($A190,"_",D$2),'Reference data SID'!$B:$N,13,FALSE)),"",VLOOKUP(CONCATENATE($A190,"_",D$2),'Reference data SID'!$B:$N,13,FALSE))</f>
        <v/>
      </c>
      <c r="E190" s="16" t="str">
        <f>IF(ISERROR(VLOOKUP(CONCATENATE($A190,"_",E$2),'Reference data SID'!$B:$N,13,FALSE)),"",VLOOKUP(CONCATENATE($A190,"_",E$2),'Reference data SID'!$B:$N,13,FALSE))</f>
        <v/>
      </c>
      <c r="F190" s="16" t="str">
        <f>IF(ISERROR(VLOOKUP(CONCATENATE($A190,"_",F$2),'Reference data SID'!$B:$N,13,FALSE)),"",VLOOKUP(CONCATENATE($A190,"_",F$2),'Reference data SID'!$B:$N,13,FALSE))</f>
        <v/>
      </c>
      <c r="G190" s="16" t="str">
        <f>IF(ISERROR(VLOOKUP(CONCATENATE($A190,"_",G$2),'Reference data SID'!$B:$N,13,FALSE)),"",VLOOKUP(CONCATENATE($A190,"_",G$2),'Reference data SID'!$B:$N,13,FALSE))</f>
        <v/>
      </c>
      <c r="H190" s="16" t="str">
        <f>IF(ISERROR(VLOOKUP(CONCATENATE($A190,"_",H$2),'Reference data SID'!$B:$N,13,FALSE)),"",VLOOKUP(CONCATENATE($A190,"_",H$2),'Reference data SID'!$B:$N,13,FALSE))</f>
        <v/>
      </c>
      <c r="I190" s="16" t="str">
        <f>IF(ISERROR(VLOOKUP(CONCATENATE($A190,"_",I$2),'Reference data SID'!$B:$N,13,FALSE)),"",VLOOKUP(CONCATENATE($A190,"_",I$2),'Reference data SID'!$B:$N,13,FALSE))</f>
        <v/>
      </c>
      <c r="J190" s="16" t="str">
        <f>IF(ISERROR(VLOOKUP(CONCATENATE($A190,"_",J$2),'Reference data SID'!$B:$N,13,FALSE)),"",VLOOKUP(CONCATENATE($A190,"_",J$2),'Reference data SID'!$B:$N,13,FALSE))</f>
        <v/>
      </c>
      <c r="K190" s="16" t="str">
        <f>IF(ISERROR(VLOOKUP(CONCATENATE($A190,"_",K$2),'Reference data SID'!$B:$N,13,FALSE)),"",VLOOKUP(CONCATENATE($A190,"_",K$2),'Reference data SID'!$B:$N,13,FALSE))</f>
        <v/>
      </c>
      <c r="L190" s="16" t="str">
        <f>IF(ISERROR(VLOOKUP(CONCATENATE($A190,"_",L$2),'Reference data SID'!$B:$N,13,FALSE)),"",VLOOKUP(CONCATENATE($A190,"_",L$2),'Reference data SID'!$B:$N,13,FALSE))</f>
        <v/>
      </c>
      <c r="M190" s="16" t="str">
        <f>IF(ISERROR(VLOOKUP(CONCATENATE($A190,"_",M$2),'Reference data SID'!$B:$N,13,FALSE)),"",VLOOKUP(CONCATENATE($A190,"_",M$2),'Reference data SID'!$B:$N,13,FALSE))</f>
        <v/>
      </c>
      <c r="N190" s="16" t="str">
        <f>IF(ISERROR(VLOOKUP(CONCATENATE($A190,"_",N$2),'Reference data SID'!$B:$N,13,FALSE)),"",VLOOKUP(CONCATENATE($A190,"_",N$2),'Reference data SID'!$B:$N,13,FALSE))</f>
        <v/>
      </c>
      <c r="O190" s="16" t="str">
        <f>IF(ISERROR(VLOOKUP(CONCATENATE($A190,"_",O$2),'Reference data SID'!$B:$N,13,FALSE)),"",VLOOKUP(CONCATENATE($A190,"_",O$2),'Reference data SID'!$B:$N,13,FALSE))</f>
        <v/>
      </c>
      <c r="P190" s="16" t="str">
        <f>IF(ISERROR(VLOOKUP(CONCATENATE($A190,"_",P$2),'Reference data SID'!$B:$N,13,FALSE)),"",VLOOKUP(CONCATENATE($A190,"_",P$2),'Reference data SID'!$B:$N,13,FALSE))</f>
        <v/>
      </c>
      <c r="Q190" s="16" t="str">
        <f>IF(ISERROR(VLOOKUP(CONCATENATE($A190,"_",Q$2),'Reference data SID'!$B:$N,13,FALSE)),"",VLOOKUP(CONCATENATE($A190,"_",Q$2),'Reference data SID'!$B:$N,13,FALSE))</f>
        <v/>
      </c>
      <c r="R190" s="16" t="str">
        <f>IF(ISERROR(VLOOKUP(CONCATENATE($A190,"_",R$2),'Reference data SID'!$B:$N,13,FALSE)),"",VLOOKUP(CONCATENATE($A190,"_",R$2),'Reference data SID'!$B:$N,13,FALSE))</f>
        <v/>
      </c>
      <c r="S190" s="16" t="str">
        <f>IF(ISERROR(VLOOKUP(CONCATENATE($A190,"_",S$2),'Reference data SID'!$B:$N,13,FALSE)),"",VLOOKUP(CONCATENATE($A190,"_",S$2),'Reference data SID'!$B:$N,13,FALSE))</f>
        <v/>
      </c>
      <c r="T190" s="16" t="str">
        <f>IF(ISERROR(VLOOKUP(CONCATENATE($A190,"_",T$2),'Reference data SID'!$B:$N,13,FALSE)),"",VLOOKUP(CONCATENATE($A190,"_",T$2),'Reference data SID'!$B:$N,13,FALSE))</f>
        <v/>
      </c>
      <c r="U190" s="16" t="str">
        <f>IF(ISERROR(VLOOKUP(CONCATENATE($A190,"_",U$2),'Reference data SID'!$B:$N,13,FALSE)),"",VLOOKUP(CONCATENATE($A190,"_",U$2),'Reference data SID'!$B:$N,13,FALSE))</f>
        <v/>
      </c>
      <c r="V190" s="16" t="str">
        <f>IF(ISERROR(VLOOKUP(CONCATENATE($A190,"_",V$2),'Reference data SID'!$B:$N,13,FALSE)),"",VLOOKUP(CONCATENATE($A190,"_",V$2),'Reference data SID'!$B:$N,13,FALSE))</f>
        <v/>
      </c>
      <c r="W190" s="16" t="str">
        <f>IF(ISERROR(VLOOKUP(CONCATENATE($A190,"_",W$2),'Reference data SID'!$B:$N,13,FALSE)),"",VLOOKUP(CONCATENATE($A190,"_",W$2),'Reference data SID'!$B:$N,13,FALSE))</f>
        <v/>
      </c>
      <c r="X190" s="16" t="str">
        <f>IF(ISERROR(VLOOKUP(CONCATENATE($A190,"_",X$2),'Reference data SID'!$B:$N,13,FALSE)),"",VLOOKUP(CONCATENATE($A190,"_",X$2),'Reference data SID'!$B:$N,13,FALSE))</f>
        <v/>
      </c>
      <c r="Y190" s="16" t="str">
        <f>IF(ISERROR(VLOOKUP(CONCATENATE($A190,"_",Y$2),'Reference data SID'!$B:$N,13,FALSE)),"",VLOOKUP(CONCATENATE($A190,"_",Y$2),'Reference data SID'!$B:$N,13,FALSE))</f>
        <v/>
      </c>
      <c r="Z190" s="16" t="str">
        <f>IF(ISERROR(VLOOKUP(CONCATENATE($A190,"_",Z$2),'Reference data SID'!$B:$N,13,FALSE)),"",VLOOKUP(CONCATENATE($A190,"_",Z$2),'Reference data SID'!$B:$N,13,FALSE))</f>
        <v/>
      </c>
      <c r="AA190" s="16" t="str">
        <f>IF(ISERROR(VLOOKUP(CONCATENATE($A190,"_",AA$2),'Reference data SID'!$B:$N,13,FALSE)),"",VLOOKUP(CONCATENATE($A190,"_",AA$2),'Reference data SID'!$B:$N,13,FALSE))</f>
        <v/>
      </c>
      <c r="AB190" s="16" t="str">
        <f>IF(ISERROR(VLOOKUP(CONCATENATE($A190,"_",AB$2),'Reference data SID'!$B:$N,13,FALSE)),"",VLOOKUP(CONCATENATE($A190,"_",AB$2),'Reference data SID'!$B:$N,13,FALSE))</f>
        <v/>
      </c>
      <c r="AC190" s="16" t="str">
        <f>IF(ISERROR(VLOOKUP(CONCATENATE($A190,"_",AC$2),'Reference data SID'!$B:$N,13,FALSE)),"",VLOOKUP(CONCATENATE($A190,"_",AC$2),'Reference data SID'!$B:$N,13,FALSE))</f>
        <v/>
      </c>
      <c r="AD190" s="16" t="str">
        <f>IF(ISERROR(VLOOKUP(CONCATENATE($A190,"_",AD$2),'Reference data SID'!$B:$N,13,FALSE)),"",VLOOKUP(CONCATENATE($A190,"_",AD$2),'Reference data SID'!$B:$N,13,FALSE))</f>
        <v/>
      </c>
      <c r="AE190" s="16" t="str">
        <f>IF(ISERROR(VLOOKUP(CONCATENATE($A190,"_",AE$2),'Reference data SID'!$B:$N,13,FALSE)),"",VLOOKUP(CONCATENATE($A190,"_",AE$2),'Reference data SID'!$B:$N,13,FALSE))</f>
        <v/>
      </c>
      <c r="AF190" s="16" t="str">
        <f>IF(ISERROR(VLOOKUP(CONCATENATE($A190,"_",AF$2),'Reference data SID'!$B:$N,13,FALSE)),"",VLOOKUP(CONCATENATE($A190,"_",AF$2),'Reference data SID'!$B:$N,13,FALSE))</f>
        <v/>
      </c>
      <c r="AG190" s="16" t="str">
        <f>IF(ISERROR(VLOOKUP(CONCATENATE($A190,"_",AG$2),'Reference data SID'!$B:$N,13,FALSE)),"",VLOOKUP(CONCATENATE($A190,"_",AG$2),'Reference data SID'!$B:$N,13,FALSE))</f>
        <v/>
      </c>
      <c r="AH190" s="16" t="str">
        <f>IF(ISERROR(VLOOKUP(CONCATENATE($A190,"_",AH$2),'Reference data SID'!$B:$N,13,FALSE)),"",VLOOKUP(CONCATENATE($A190,"_",AH$2),'Reference data SID'!$B:$N,13,FALSE))</f>
        <v/>
      </c>
      <c r="AI190" s="16" t="str">
        <f>IF(ISERROR(VLOOKUP(CONCATENATE($A190,"_",AI$2),'Reference data SID'!$B:$N,13,FALSE)),"",VLOOKUP(CONCATENATE($A190,"_",AI$2),'Reference data SID'!$B:$N,13,FALSE))</f>
        <v/>
      </c>
      <c r="AJ190" s="16" t="str">
        <f>IF(ISERROR(VLOOKUP(CONCATENATE($A190,"_",AJ$2),'Reference data SID'!$B:$N,13,FALSE)),"",VLOOKUP(CONCATENATE($A190,"_",AJ$2),'Reference data SID'!$B:$N,13,FALSE))</f>
        <v/>
      </c>
      <c r="AK190" s="16" t="str">
        <f>IF(ISERROR(VLOOKUP(CONCATENATE($A190,"_",AK$2),'Reference data SID'!$B:$N,13,FALSE)),"",VLOOKUP(CONCATENATE($A190,"_",AK$2),'Reference data SID'!$B:$N,13,FALSE))</f>
        <v/>
      </c>
      <c r="AL190" s="16" t="str">
        <f>IF(ISERROR(VLOOKUP(CONCATENATE($A190,"_",AL$2),'Reference data SID'!$B:$N,13,FALSE)),"",VLOOKUP(CONCATENATE($A190,"_",AL$2),'Reference data SID'!$B:$N,13,FALSE))</f>
        <v/>
      </c>
      <c r="AM190" s="16" t="str">
        <f>IF(ISERROR(VLOOKUP(CONCATENATE($A190,"_",AM$2),'Reference data SID'!$B:$N,13,FALSE)),"",VLOOKUP(CONCATENATE($A190,"_",AM$2),'Reference data SID'!$B:$N,13,FALSE))</f>
        <v/>
      </c>
      <c r="AN190" s="16" t="str">
        <f>IF(ISERROR(VLOOKUP(CONCATENATE($A190,"_",AN$2),'Reference data SID'!$B:$N,13,FALSE)),"",VLOOKUP(CONCATENATE($A190,"_",AN$2),'Reference data SID'!$B:$N,13,FALSE))</f>
        <v/>
      </c>
      <c r="AO190" s="16" t="str">
        <f>IF(ISERROR(VLOOKUP(CONCATENATE($A190,"_",AO$2),'Reference data SID'!$B:$N,13,FALSE)),"",VLOOKUP(CONCATENATE($A190,"_",AO$2),'Reference data SID'!$B:$N,13,FALSE))</f>
        <v/>
      </c>
      <c r="AP190" s="16" t="str">
        <f>IF(ISERROR(VLOOKUP(CONCATENATE($A190,"_",AP$2),'Reference data SID'!$B:$N,13,FALSE)),"",VLOOKUP(CONCATENATE($A190,"_",AP$2),'Reference data SID'!$B:$N,13,FALSE))</f>
        <v/>
      </c>
      <c r="AQ190" s="16" t="str">
        <f>IF(ISERROR(VLOOKUP(CONCATENATE($A190,"_",AQ$2),'Reference data SID'!$B:$N,13,FALSE)),"",VLOOKUP(CONCATENATE($A190,"_",AQ$2),'Reference data SID'!$B:$N,13,FALSE))</f>
        <v/>
      </c>
      <c r="AR190" s="16" t="str">
        <f>IF(ISERROR(VLOOKUP(CONCATENATE($A190,"_",AR$2),'Reference data SID'!$B:$N,13,FALSE)),"",VLOOKUP(CONCATENATE($A190,"_",AR$2),'Reference data SID'!$B:$N,13,FALSE))</f>
        <v/>
      </c>
      <c r="AS190" s="16" t="str">
        <f>IF(ISERROR(VLOOKUP(CONCATENATE($A190,"_",AS$2),'Reference data SID'!$B:$N,13,FALSE)),"",VLOOKUP(CONCATENATE($A190,"_",AS$2),'Reference data SID'!$B:$N,13,FALSE))</f>
        <v/>
      </c>
      <c r="AT190" s="16" t="str">
        <f>IF(ISERROR(VLOOKUP(CONCATENATE($A190,"_",AT$2),'Reference data SID'!$B:$N,13,FALSE)),"",VLOOKUP(CONCATENATE($A190,"_",AT$2),'Reference data SID'!$B:$N,13,FALSE))</f>
        <v/>
      </c>
    </row>
    <row r="191" spans="1:46" x14ac:dyDescent="0.25">
      <c r="A191">
        <v>187</v>
      </c>
      <c r="B191" s="16" t="str">
        <f>IF(ISERROR(VLOOKUP(CONCATENATE($A191,"_",B$2),'Reference data SID'!$B:$N,13,FALSE)),"",VLOOKUP(CONCATENATE($A191,"_",B$2),'Reference data SID'!$B:$N,13,FALSE))</f>
        <v/>
      </c>
      <c r="C191" s="16" t="str">
        <f>IF(ISERROR(VLOOKUP(CONCATENATE($A191,"_",C$2),'Reference data SID'!$B:$N,13,FALSE)),"",VLOOKUP(CONCATENATE($A191,"_",C$2),'Reference data SID'!$B:$N,13,FALSE))</f>
        <v/>
      </c>
      <c r="D191" s="16" t="str">
        <f>IF(ISERROR(VLOOKUP(CONCATENATE($A191,"_",D$2),'Reference data SID'!$B:$N,13,FALSE)),"",VLOOKUP(CONCATENATE($A191,"_",D$2),'Reference data SID'!$B:$N,13,FALSE))</f>
        <v/>
      </c>
      <c r="E191" s="16" t="str">
        <f>IF(ISERROR(VLOOKUP(CONCATENATE($A191,"_",E$2),'Reference data SID'!$B:$N,13,FALSE)),"",VLOOKUP(CONCATENATE($A191,"_",E$2),'Reference data SID'!$B:$N,13,FALSE))</f>
        <v/>
      </c>
      <c r="F191" s="16" t="str">
        <f>IF(ISERROR(VLOOKUP(CONCATENATE($A191,"_",F$2),'Reference data SID'!$B:$N,13,FALSE)),"",VLOOKUP(CONCATENATE($A191,"_",F$2),'Reference data SID'!$B:$N,13,FALSE))</f>
        <v/>
      </c>
      <c r="G191" s="16" t="str">
        <f>IF(ISERROR(VLOOKUP(CONCATENATE($A191,"_",G$2),'Reference data SID'!$B:$N,13,FALSE)),"",VLOOKUP(CONCATENATE($A191,"_",G$2),'Reference data SID'!$B:$N,13,FALSE))</f>
        <v/>
      </c>
      <c r="H191" s="16" t="str">
        <f>IF(ISERROR(VLOOKUP(CONCATENATE($A191,"_",H$2),'Reference data SID'!$B:$N,13,FALSE)),"",VLOOKUP(CONCATENATE($A191,"_",H$2),'Reference data SID'!$B:$N,13,FALSE))</f>
        <v/>
      </c>
      <c r="I191" s="16" t="str">
        <f>IF(ISERROR(VLOOKUP(CONCATENATE($A191,"_",I$2),'Reference data SID'!$B:$N,13,FALSE)),"",VLOOKUP(CONCATENATE($A191,"_",I$2),'Reference data SID'!$B:$N,13,FALSE))</f>
        <v/>
      </c>
      <c r="J191" s="16" t="str">
        <f>IF(ISERROR(VLOOKUP(CONCATENATE($A191,"_",J$2),'Reference data SID'!$B:$N,13,FALSE)),"",VLOOKUP(CONCATENATE($A191,"_",J$2),'Reference data SID'!$B:$N,13,FALSE))</f>
        <v/>
      </c>
      <c r="K191" s="16" t="str">
        <f>IF(ISERROR(VLOOKUP(CONCATENATE($A191,"_",K$2),'Reference data SID'!$B:$N,13,FALSE)),"",VLOOKUP(CONCATENATE($A191,"_",K$2),'Reference data SID'!$B:$N,13,FALSE))</f>
        <v/>
      </c>
      <c r="L191" s="16" t="str">
        <f>IF(ISERROR(VLOOKUP(CONCATENATE($A191,"_",L$2),'Reference data SID'!$B:$N,13,FALSE)),"",VLOOKUP(CONCATENATE($A191,"_",L$2),'Reference data SID'!$B:$N,13,FALSE))</f>
        <v/>
      </c>
      <c r="M191" s="16" t="str">
        <f>IF(ISERROR(VLOOKUP(CONCATENATE($A191,"_",M$2),'Reference data SID'!$B:$N,13,FALSE)),"",VLOOKUP(CONCATENATE($A191,"_",M$2),'Reference data SID'!$B:$N,13,FALSE))</f>
        <v/>
      </c>
      <c r="N191" s="16" t="str">
        <f>IF(ISERROR(VLOOKUP(CONCATENATE($A191,"_",N$2),'Reference data SID'!$B:$N,13,FALSE)),"",VLOOKUP(CONCATENATE($A191,"_",N$2),'Reference data SID'!$B:$N,13,FALSE))</f>
        <v/>
      </c>
      <c r="O191" s="16" t="str">
        <f>IF(ISERROR(VLOOKUP(CONCATENATE($A191,"_",O$2),'Reference data SID'!$B:$N,13,FALSE)),"",VLOOKUP(CONCATENATE($A191,"_",O$2),'Reference data SID'!$B:$N,13,FALSE))</f>
        <v/>
      </c>
      <c r="P191" s="16" t="str">
        <f>IF(ISERROR(VLOOKUP(CONCATENATE($A191,"_",P$2),'Reference data SID'!$B:$N,13,FALSE)),"",VLOOKUP(CONCATENATE($A191,"_",P$2),'Reference data SID'!$B:$N,13,FALSE))</f>
        <v/>
      </c>
      <c r="Q191" s="16" t="str">
        <f>IF(ISERROR(VLOOKUP(CONCATENATE($A191,"_",Q$2),'Reference data SID'!$B:$N,13,FALSE)),"",VLOOKUP(CONCATENATE($A191,"_",Q$2),'Reference data SID'!$B:$N,13,FALSE))</f>
        <v/>
      </c>
      <c r="R191" s="16" t="str">
        <f>IF(ISERROR(VLOOKUP(CONCATENATE($A191,"_",R$2),'Reference data SID'!$B:$N,13,FALSE)),"",VLOOKUP(CONCATENATE($A191,"_",R$2),'Reference data SID'!$B:$N,13,FALSE))</f>
        <v/>
      </c>
      <c r="S191" s="16" t="str">
        <f>IF(ISERROR(VLOOKUP(CONCATENATE($A191,"_",S$2),'Reference data SID'!$B:$N,13,FALSE)),"",VLOOKUP(CONCATENATE($A191,"_",S$2),'Reference data SID'!$B:$N,13,FALSE))</f>
        <v/>
      </c>
      <c r="T191" s="16" t="str">
        <f>IF(ISERROR(VLOOKUP(CONCATENATE($A191,"_",T$2),'Reference data SID'!$B:$N,13,FALSE)),"",VLOOKUP(CONCATENATE($A191,"_",T$2),'Reference data SID'!$B:$N,13,FALSE))</f>
        <v/>
      </c>
      <c r="U191" s="16" t="str">
        <f>IF(ISERROR(VLOOKUP(CONCATENATE($A191,"_",U$2),'Reference data SID'!$B:$N,13,FALSE)),"",VLOOKUP(CONCATENATE($A191,"_",U$2),'Reference data SID'!$B:$N,13,FALSE))</f>
        <v/>
      </c>
      <c r="V191" s="16" t="str">
        <f>IF(ISERROR(VLOOKUP(CONCATENATE($A191,"_",V$2),'Reference data SID'!$B:$N,13,FALSE)),"",VLOOKUP(CONCATENATE($A191,"_",V$2),'Reference data SID'!$B:$N,13,FALSE))</f>
        <v/>
      </c>
      <c r="W191" s="16" t="str">
        <f>IF(ISERROR(VLOOKUP(CONCATENATE($A191,"_",W$2),'Reference data SID'!$B:$N,13,FALSE)),"",VLOOKUP(CONCATENATE($A191,"_",W$2),'Reference data SID'!$B:$N,13,FALSE))</f>
        <v/>
      </c>
      <c r="X191" s="16" t="str">
        <f>IF(ISERROR(VLOOKUP(CONCATENATE($A191,"_",X$2),'Reference data SID'!$B:$N,13,FALSE)),"",VLOOKUP(CONCATENATE($A191,"_",X$2),'Reference data SID'!$B:$N,13,FALSE))</f>
        <v/>
      </c>
      <c r="Y191" s="16" t="str">
        <f>IF(ISERROR(VLOOKUP(CONCATENATE($A191,"_",Y$2),'Reference data SID'!$B:$N,13,FALSE)),"",VLOOKUP(CONCATENATE($A191,"_",Y$2),'Reference data SID'!$B:$N,13,FALSE))</f>
        <v/>
      </c>
      <c r="Z191" s="16" t="str">
        <f>IF(ISERROR(VLOOKUP(CONCATENATE($A191,"_",Z$2),'Reference data SID'!$B:$N,13,FALSE)),"",VLOOKUP(CONCATENATE($A191,"_",Z$2),'Reference data SID'!$B:$N,13,FALSE))</f>
        <v/>
      </c>
      <c r="AA191" s="16" t="str">
        <f>IF(ISERROR(VLOOKUP(CONCATENATE($A191,"_",AA$2),'Reference data SID'!$B:$N,13,FALSE)),"",VLOOKUP(CONCATENATE($A191,"_",AA$2),'Reference data SID'!$B:$N,13,FALSE))</f>
        <v/>
      </c>
      <c r="AB191" s="16" t="str">
        <f>IF(ISERROR(VLOOKUP(CONCATENATE($A191,"_",AB$2),'Reference data SID'!$B:$N,13,FALSE)),"",VLOOKUP(CONCATENATE($A191,"_",AB$2),'Reference data SID'!$B:$N,13,FALSE))</f>
        <v/>
      </c>
      <c r="AC191" s="16" t="str">
        <f>IF(ISERROR(VLOOKUP(CONCATENATE($A191,"_",AC$2),'Reference data SID'!$B:$N,13,FALSE)),"",VLOOKUP(CONCATENATE($A191,"_",AC$2),'Reference data SID'!$B:$N,13,FALSE))</f>
        <v/>
      </c>
      <c r="AD191" s="16" t="str">
        <f>IF(ISERROR(VLOOKUP(CONCATENATE($A191,"_",AD$2),'Reference data SID'!$B:$N,13,FALSE)),"",VLOOKUP(CONCATENATE($A191,"_",AD$2),'Reference data SID'!$B:$N,13,FALSE))</f>
        <v/>
      </c>
      <c r="AE191" s="16" t="str">
        <f>IF(ISERROR(VLOOKUP(CONCATENATE($A191,"_",AE$2),'Reference data SID'!$B:$N,13,FALSE)),"",VLOOKUP(CONCATENATE($A191,"_",AE$2),'Reference data SID'!$B:$N,13,FALSE))</f>
        <v/>
      </c>
      <c r="AF191" s="16" t="str">
        <f>IF(ISERROR(VLOOKUP(CONCATENATE($A191,"_",AF$2),'Reference data SID'!$B:$N,13,FALSE)),"",VLOOKUP(CONCATENATE($A191,"_",AF$2),'Reference data SID'!$B:$N,13,FALSE))</f>
        <v/>
      </c>
      <c r="AG191" s="16" t="str">
        <f>IF(ISERROR(VLOOKUP(CONCATENATE($A191,"_",AG$2),'Reference data SID'!$B:$N,13,FALSE)),"",VLOOKUP(CONCATENATE($A191,"_",AG$2),'Reference data SID'!$B:$N,13,FALSE))</f>
        <v/>
      </c>
      <c r="AH191" s="16" t="str">
        <f>IF(ISERROR(VLOOKUP(CONCATENATE($A191,"_",AH$2),'Reference data SID'!$B:$N,13,FALSE)),"",VLOOKUP(CONCATENATE($A191,"_",AH$2),'Reference data SID'!$B:$N,13,FALSE))</f>
        <v/>
      </c>
      <c r="AI191" s="16" t="str">
        <f>IF(ISERROR(VLOOKUP(CONCATENATE($A191,"_",AI$2),'Reference data SID'!$B:$N,13,FALSE)),"",VLOOKUP(CONCATENATE($A191,"_",AI$2),'Reference data SID'!$B:$N,13,FALSE))</f>
        <v/>
      </c>
      <c r="AJ191" s="16" t="str">
        <f>IF(ISERROR(VLOOKUP(CONCATENATE($A191,"_",AJ$2),'Reference data SID'!$B:$N,13,FALSE)),"",VLOOKUP(CONCATENATE($A191,"_",AJ$2),'Reference data SID'!$B:$N,13,FALSE))</f>
        <v/>
      </c>
      <c r="AK191" s="16" t="str">
        <f>IF(ISERROR(VLOOKUP(CONCATENATE($A191,"_",AK$2),'Reference data SID'!$B:$N,13,FALSE)),"",VLOOKUP(CONCATENATE($A191,"_",AK$2),'Reference data SID'!$B:$N,13,FALSE))</f>
        <v/>
      </c>
      <c r="AL191" s="16" t="str">
        <f>IF(ISERROR(VLOOKUP(CONCATENATE($A191,"_",AL$2),'Reference data SID'!$B:$N,13,FALSE)),"",VLOOKUP(CONCATENATE($A191,"_",AL$2),'Reference data SID'!$B:$N,13,FALSE))</f>
        <v/>
      </c>
      <c r="AM191" s="16" t="str">
        <f>IF(ISERROR(VLOOKUP(CONCATENATE($A191,"_",AM$2),'Reference data SID'!$B:$N,13,FALSE)),"",VLOOKUP(CONCATENATE($A191,"_",AM$2),'Reference data SID'!$B:$N,13,FALSE))</f>
        <v/>
      </c>
      <c r="AN191" s="16" t="str">
        <f>IF(ISERROR(VLOOKUP(CONCATENATE($A191,"_",AN$2),'Reference data SID'!$B:$N,13,FALSE)),"",VLOOKUP(CONCATENATE($A191,"_",AN$2),'Reference data SID'!$B:$N,13,FALSE))</f>
        <v/>
      </c>
      <c r="AO191" s="16" t="str">
        <f>IF(ISERROR(VLOOKUP(CONCATENATE($A191,"_",AO$2),'Reference data SID'!$B:$N,13,FALSE)),"",VLOOKUP(CONCATENATE($A191,"_",AO$2),'Reference data SID'!$B:$N,13,FALSE))</f>
        <v/>
      </c>
      <c r="AP191" s="16" t="str">
        <f>IF(ISERROR(VLOOKUP(CONCATENATE($A191,"_",AP$2),'Reference data SID'!$B:$N,13,FALSE)),"",VLOOKUP(CONCATENATE($A191,"_",AP$2),'Reference data SID'!$B:$N,13,FALSE))</f>
        <v/>
      </c>
      <c r="AQ191" s="16" t="str">
        <f>IF(ISERROR(VLOOKUP(CONCATENATE($A191,"_",AQ$2),'Reference data SID'!$B:$N,13,FALSE)),"",VLOOKUP(CONCATENATE($A191,"_",AQ$2),'Reference data SID'!$B:$N,13,FALSE))</f>
        <v/>
      </c>
      <c r="AR191" s="16" t="str">
        <f>IF(ISERROR(VLOOKUP(CONCATENATE($A191,"_",AR$2),'Reference data SID'!$B:$N,13,FALSE)),"",VLOOKUP(CONCATENATE($A191,"_",AR$2),'Reference data SID'!$B:$N,13,FALSE))</f>
        <v/>
      </c>
      <c r="AS191" s="16" t="str">
        <f>IF(ISERROR(VLOOKUP(CONCATENATE($A191,"_",AS$2),'Reference data SID'!$B:$N,13,FALSE)),"",VLOOKUP(CONCATENATE($A191,"_",AS$2),'Reference data SID'!$B:$N,13,FALSE))</f>
        <v/>
      </c>
      <c r="AT191" s="16" t="str">
        <f>IF(ISERROR(VLOOKUP(CONCATENATE($A191,"_",AT$2),'Reference data SID'!$B:$N,13,FALSE)),"",VLOOKUP(CONCATENATE($A191,"_",AT$2),'Reference data SID'!$B:$N,13,FALSE))</f>
        <v/>
      </c>
    </row>
    <row r="192" spans="1:46" x14ac:dyDescent="0.25">
      <c r="A192">
        <v>188</v>
      </c>
      <c r="B192" s="16" t="str">
        <f>IF(ISERROR(VLOOKUP(CONCATENATE($A192,"_",B$2),'Reference data SID'!$B:$N,13,FALSE)),"",VLOOKUP(CONCATENATE($A192,"_",B$2),'Reference data SID'!$B:$N,13,FALSE))</f>
        <v/>
      </c>
      <c r="C192" s="16" t="str">
        <f>IF(ISERROR(VLOOKUP(CONCATENATE($A192,"_",C$2),'Reference data SID'!$B:$N,13,FALSE)),"",VLOOKUP(CONCATENATE($A192,"_",C$2),'Reference data SID'!$B:$N,13,FALSE))</f>
        <v/>
      </c>
      <c r="D192" s="16" t="str">
        <f>IF(ISERROR(VLOOKUP(CONCATENATE($A192,"_",D$2),'Reference data SID'!$B:$N,13,FALSE)),"",VLOOKUP(CONCATENATE($A192,"_",D$2),'Reference data SID'!$B:$N,13,FALSE))</f>
        <v/>
      </c>
      <c r="E192" s="16" t="str">
        <f>IF(ISERROR(VLOOKUP(CONCATENATE($A192,"_",E$2),'Reference data SID'!$B:$N,13,FALSE)),"",VLOOKUP(CONCATENATE($A192,"_",E$2),'Reference data SID'!$B:$N,13,FALSE))</f>
        <v/>
      </c>
      <c r="F192" s="16" t="str">
        <f>IF(ISERROR(VLOOKUP(CONCATENATE($A192,"_",F$2),'Reference data SID'!$B:$N,13,FALSE)),"",VLOOKUP(CONCATENATE($A192,"_",F$2),'Reference data SID'!$B:$N,13,FALSE))</f>
        <v/>
      </c>
      <c r="G192" s="16" t="str">
        <f>IF(ISERROR(VLOOKUP(CONCATENATE($A192,"_",G$2),'Reference data SID'!$B:$N,13,FALSE)),"",VLOOKUP(CONCATENATE($A192,"_",G$2),'Reference data SID'!$B:$N,13,FALSE))</f>
        <v/>
      </c>
      <c r="H192" s="16" t="str">
        <f>IF(ISERROR(VLOOKUP(CONCATENATE($A192,"_",H$2),'Reference data SID'!$B:$N,13,FALSE)),"",VLOOKUP(CONCATENATE($A192,"_",H$2),'Reference data SID'!$B:$N,13,FALSE))</f>
        <v/>
      </c>
      <c r="I192" s="16" t="str">
        <f>IF(ISERROR(VLOOKUP(CONCATENATE($A192,"_",I$2),'Reference data SID'!$B:$N,13,FALSE)),"",VLOOKUP(CONCATENATE($A192,"_",I$2),'Reference data SID'!$B:$N,13,FALSE))</f>
        <v/>
      </c>
      <c r="J192" s="16" t="str">
        <f>IF(ISERROR(VLOOKUP(CONCATENATE($A192,"_",J$2),'Reference data SID'!$B:$N,13,FALSE)),"",VLOOKUP(CONCATENATE($A192,"_",J$2),'Reference data SID'!$B:$N,13,FALSE))</f>
        <v/>
      </c>
      <c r="K192" s="16" t="str">
        <f>IF(ISERROR(VLOOKUP(CONCATENATE($A192,"_",K$2),'Reference data SID'!$B:$N,13,FALSE)),"",VLOOKUP(CONCATENATE($A192,"_",K$2),'Reference data SID'!$B:$N,13,FALSE))</f>
        <v/>
      </c>
      <c r="L192" s="16" t="str">
        <f>IF(ISERROR(VLOOKUP(CONCATENATE($A192,"_",L$2),'Reference data SID'!$B:$N,13,FALSE)),"",VLOOKUP(CONCATENATE($A192,"_",L$2),'Reference data SID'!$B:$N,13,FALSE))</f>
        <v/>
      </c>
      <c r="M192" s="16" t="str">
        <f>IF(ISERROR(VLOOKUP(CONCATENATE($A192,"_",M$2),'Reference data SID'!$B:$N,13,FALSE)),"",VLOOKUP(CONCATENATE($A192,"_",M$2),'Reference data SID'!$B:$N,13,FALSE))</f>
        <v/>
      </c>
      <c r="N192" s="16" t="str">
        <f>IF(ISERROR(VLOOKUP(CONCATENATE($A192,"_",N$2),'Reference data SID'!$B:$N,13,FALSE)),"",VLOOKUP(CONCATENATE($A192,"_",N$2),'Reference data SID'!$B:$N,13,FALSE))</f>
        <v/>
      </c>
      <c r="O192" s="16" t="str">
        <f>IF(ISERROR(VLOOKUP(CONCATENATE($A192,"_",O$2),'Reference data SID'!$B:$N,13,FALSE)),"",VLOOKUP(CONCATENATE($A192,"_",O$2),'Reference data SID'!$B:$N,13,FALSE))</f>
        <v/>
      </c>
      <c r="P192" s="16" t="str">
        <f>IF(ISERROR(VLOOKUP(CONCATENATE($A192,"_",P$2),'Reference data SID'!$B:$N,13,FALSE)),"",VLOOKUP(CONCATENATE($A192,"_",P$2),'Reference data SID'!$B:$N,13,FALSE))</f>
        <v/>
      </c>
      <c r="Q192" s="16" t="str">
        <f>IF(ISERROR(VLOOKUP(CONCATENATE($A192,"_",Q$2),'Reference data SID'!$B:$N,13,FALSE)),"",VLOOKUP(CONCATENATE($A192,"_",Q$2),'Reference data SID'!$B:$N,13,FALSE))</f>
        <v/>
      </c>
      <c r="R192" s="16" t="str">
        <f>IF(ISERROR(VLOOKUP(CONCATENATE($A192,"_",R$2),'Reference data SID'!$B:$N,13,FALSE)),"",VLOOKUP(CONCATENATE($A192,"_",R$2),'Reference data SID'!$B:$N,13,FALSE))</f>
        <v/>
      </c>
      <c r="S192" s="16" t="str">
        <f>IF(ISERROR(VLOOKUP(CONCATENATE($A192,"_",S$2),'Reference data SID'!$B:$N,13,FALSE)),"",VLOOKUP(CONCATENATE($A192,"_",S$2),'Reference data SID'!$B:$N,13,FALSE))</f>
        <v/>
      </c>
      <c r="T192" s="16" t="str">
        <f>IF(ISERROR(VLOOKUP(CONCATENATE($A192,"_",T$2),'Reference data SID'!$B:$N,13,FALSE)),"",VLOOKUP(CONCATENATE($A192,"_",T$2),'Reference data SID'!$B:$N,13,FALSE))</f>
        <v/>
      </c>
      <c r="U192" s="16" t="str">
        <f>IF(ISERROR(VLOOKUP(CONCATENATE($A192,"_",U$2),'Reference data SID'!$B:$N,13,FALSE)),"",VLOOKUP(CONCATENATE($A192,"_",U$2),'Reference data SID'!$B:$N,13,FALSE))</f>
        <v/>
      </c>
      <c r="V192" s="16" t="str">
        <f>IF(ISERROR(VLOOKUP(CONCATENATE($A192,"_",V$2),'Reference data SID'!$B:$N,13,FALSE)),"",VLOOKUP(CONCATENATE($A192,"_",V$2),'Reference data SID'!$B:$N,13,FALSE))</f>
        <v/>
      </c>
      <c r="W192" s="16" t="str">
        <f>IF(ISERROR(VLOOKUP(CONCATENATE($A192,"_",W$2),'Reference data SID'!$B:$N,13,FALSE)),"",VLOOKUP(CONCATENATE($A192,"_",W$2),'Reference data SID'!$B:$N,13,FALSE))</f>
        <v/>
      </c>
      <c r="X192" s="16" t="str">
        <f>IF(ISERROR(VLOOKUP(CONCATENATE($A192,"_",X$2),'Reference data SID'!$B:$N,13,FALSE)),"",VLOOKUP(CONCATENATE($A192,"_",X$2),'Reference data SID'!$B:$N,13,FALSE))</f>
        <v/>
      </c>
      <c r="Y192" s="16" t="str">
        <f>IF(ISERROR(VLOOKUP(CONCATENATE($A192,"_",Y$2),'Reference data SID'!$B:$N,13,FALSE)),"",VLOOKUP(CONCATENATE($A192,"_",Y$2),'Reference data SID'!$B:$N,13,FALSE))</f>
        <v/>
      </c>
      <c r="Z192" s="16" t="str">
        <f>IF(ISERROR(VLOOKUP(CONCATENATE($A192,"_",Z$2),'Reference data SID'!$B:$N,13,FALSE)),"",VLOOKUP(CONCATENATE($A192,"_",Z$2),'Reference data SID'!$B:$N,13,FALSE))</f>
        <v/>
      </c>
      <c r="AA192" s="16" t="str">
        <f>IF(ISERROR(VLOOKUP(CONCATENATE($A192,"_",AA$2),'Reference data SID'!$B:$N,13,FALSE)),"",VLOOKUP(CONCATENATE($A192,"_",AA$2),'Reference data SID'!$B:$N,13,FALSE))</f>
        <v/>
      </c>
      <c r="AB192" s="16" t="str">
        <f>IF(ISERROR(VLOOKUP(CONCATENATE($A192,"_",AB$2),'Reference data SID'!$B:$N,13,FALSE)),"",VLOOKUP(CONCATENATE($A192,"_",AB$2),'Reference data SID'!$B:$N,13,FALSE))</f>
        <v/>
      </c>
      <c r="AC192" s="16" t="str">
        <f>IF(ISERROR(VLOOKUP(CONCATENATE($A192,"_",AC$2),'Reference data SID'!$B:$N,13,FALSE)),"",VLOOKUP(CONCATENATE($A192,"_",AC$2),'Reference data SID'!$B:$N,13,FALSE))</f>
        <v/>
      </c>
      <c r="AD192" s="16" t="str">
        <f>IF(ISERROR(VLOOKUP(CONCATENATE($A192,"_",AD$2),'Reference data SID'!$B:$N,13,FALSE)),"",VLOOKUP(CONCATENATE($A192,"_",AD$2),'Reference data SID'!$B:$N,13,FALSE))</f>
        <v/>
      </c>
      <c r="AE192" s="16" t="str">
        <f>IF(ISERROR(VLOOKUP(CONCATENATE($A192,"_",AE$2),'Reference data SID'!$B:$N,13,FALSE)),"",VLOOKUP(CONCATENATE($A192,"_",AE$2),'Reference data SID'!$B:$N,13,FALSE))</f>
        <v/>
      </c>
      <c r="AF192" s="16" t="str">
        <f>IF(ISERROR(VLOOKUP(CONCATENATE($A192,"_",AF$2),'Reference data SID'!$B:$N,13,FALSE)),"",VLOOKUP(CONCATENATE($A192,"_",AF$2),'Reference data SID'!$B:$N,13,FALSE))</f>
        <v/>
      </c>
      <c r="AG192" s="16" t="str">
        <f>IF(ISERROR(VLOOKUP(CONCATENATE($A192,"_",AG$2),'Reference data SID'!$B:$N,13,FALSE)),"",VLOOKUP(CONCATENATE($A192,"_",AG$2),'Reference data SID'!$B:$N,13,FALSE))</f>
        <v/>
      </c>
      <c r="AH192" s="16" t="str">
        <f>IF(ISERROR(VLOOKUP(CONCATENATE($A192,"_",AH$2),'Reference data SID'!$B:$N,13,FALSE)),"",VLOOKUP(CONCATENATE($A192,"_",AH$2),'Reference data SID'!$B:$N,13,FALSE))</f>
        <v/>
      </c>
      <c r="AI192" s="16" t="str">
        <f>IF(ISERROR(VLOOKUP(CONCATENATE($A192,"_",AI$2),'Reference data SID'!$B:$N,13,FALSE)),"",VLOOKUP(CONCATENATE($A192,"_",AI$2),'Reference data SID'!$B:$N,13,FALSE))</f>
        <v/>
      </c>
      <c r="AJ192" s="16" t="str">
        <f>IF(ISERROR(VLOOKUP(CONCATENATE($A192,"_",AJ$2),'Reference data SID'!$B:$N,13,FALSE)),"",VLOOKUP(CONCATENATE($A192,"_",AJ$2),'Reference data SID'!$B:$N,13,FALSE))</f>
        <v/>
      </c>
      <c r="AK192" s="16" t="str">
        <f>IF(ISERROR(VLOOKUP(CONCATENATE($A192,"_",AK$2),'Reference data SID'!$B:$N,13,FALSE)),"",VLOOKUP(CONCATENATE($A192,"_",AK$2),'Reference data SID'!$B:$N,13,FALSE))</f>
        <v/>
      </c>
      <c r="AL192" s="16" t="str">
        <f>IF(ISERROR(VLOOKUP(CONCATENATE($A192,"_",AL$2),'Reference data SID'!$B:$N,13,FALSE)),"",VLOOKUP(CONCATENATE($A192,"_",AL$2),'Reference data SID'!$B:$N,13,FALSE))</f>
        <v/>
      </c>
      <c r="AM192" s="16" t="str">
        <f>IF(ISERROR(VLOOKUP(CONCATENATE($A192,"_",AM$2),'Reference data SID'!$B:$N,13,FALSE)),"",VLOOKUP(CONCATENATE($A192,"_",AM$2),'Reference data SID'!$B:$N,13,FALSE))</f>
        <v/>
      </c>
      <c r="AN192" s="16" t="str">
        <f>IF(ISERROR(VLOOKUP(CONCATENATE($A192,"_",AN$2),'Reference data SID'!$B:$N,13,FALSE)),"",VLOOKUP(CONCATENATE($A192,"_",AN$2),'Reference data SID'!$B:$N,13,FALSE))</f>
        <v/>
      </c>
      <c r="AO192" s="16" t="str">
        <f>IF(ISERROR(VLOOKUP(CONCATENATE($A192,"_",AO$2),'Reference data SID'!$B:$N,13,FALSE)),"",VLOOKUP(CONCATENATE($A192,"_",AO$2),'Reference data SID'!$B:$N,13,FALSE))</f>
        <v/>
      </c>
      <c r="AP192" s="16" t="str">
        <f>IF(ISERROR(VLOOKUP(CONCATENATE($A192,"_",AP$2),'Reference data SID'!$B:$N,13,FALSE)),"",VLOOKUP(CONCATENATE($A192,"_",AP$2),'Reference data SID'!$B:$N,13,FALSE))</f>
        <v/>
      </c>
      <c r="AQ192" s="16" t="str">
        <f>IF(ISERROR(VLOOKUP(CONCATENATE($A192,"_",AQ$2),'Reference data SID'!$B:$N,13,FALSE)),"",VLOOKUP(CONCATENATE($A192,"_",AQ$2),'Reference data SID'!$B:$N,13,FALSE))</f>
        <v/>
      </c>
      <c r="AR192" s="16" t="str">
        <f>IF(ISERROR(VLOOKUP(CONCATENATE($A192,"_",AR$2),'Reference data SID'!$B:$N,13,FALSE)),"",VLOOKUP(CONCATENATE($A192,"_",AR$2),'Reference data SID'!$B:$N,13,FALSE))</f>
        <v/>
      </c>
      <c r="AS192" s="16" t="str">
        <f>IF(ISERROR(VLOOKUP(CONCATENATE($A192,"_",AS$2),'Reference data SID'!$B:$N,13,FALSE)),"",VLOOKUP(CONCATENATE($A192,"_",AS$2),'Reference data SID'!$B:$N,13,FALSE))</f>
        <v/>
      </c>
      <c r="AT192" s="16" t="str">
        <f>IF(ISERROR(VLOOKUP(CONCATENATE($A192,"_",AT$2),'Reference data SID'!$B:$N,13,FALSE)),"",VLOOKUP(CONCATENATE($A192,"_",AT$2),'Reference data SID'!$B:$N,13,FALSE))</f>
        <v/>
      </c>
    </row>
    <row r="193" spans="1:46" x14ac:dyDescent="0.25">
      <c r="A193">
        <v>189</v>
      </c>
      <c r="B193" s="16" t="str">
        <f>IF(ISERROR(VLOOKUP(CONCATENATE($A193,"_",B$2),'Reference data SID'!$B:$N,13,FALSE)),"",VLOOKUP(CONCATENATE($A193,"_",B$2),'Reference data SID'!$B:$N,13,FALSE))</f>
        <v/>
      </c>
      <c r="C193" s="16" t="str">
        <f>IF(ISERROR(VLOOKUP(CONCATENATE($A193,"_",C$2),'Reference data SID'!$B:$N,13,FALSE)),"",VLOOKUP(CONCATENATE($A193,"_",C$2),'Reference data SID'!$B:$N,13,FALSE))</f>
        <v/>
      </c>
      <c r="D193" s="16" t="str">
        <f>IF(ISERROR(VLOOKUP(CONCATENATE($A193,"_",D$2),'Reference data SID'!$B:$N,13,FALSE)),"",VLOOKUP(CONCATENATE($A193,"_",D$2),'Reference data SID'!$B:$N,13,FALSE))</f>
        <v/>
      </c>
      <c r="E193" s="16" t="str">
        <f>IF(ISERROR(VLOOKUP(CONCATENATE($A193,"_",E$2),'Reference data SID'!$B:$N,13,FALSE)),"",VLOOKUP(CONCATENATE($A193,"_",E$2),'Reference data SID'!$B:$N,13,FALSE))</f>
        <v/>
      </c>
      <c r="F193" s="16" t="str">
        <f>IF(ISERROR(VLOOKUP(CONCATENATE($A193,"_",F$2),'Reference data SID'!$B:$N,13,FALSE)),"",VLOOKUP(CONCATENATE($A193,"_",F$2),'Reference data SID'!$B:$N,13,FALSE))</f>
        <v/>
      </c>
      <c r="G193" s="16" t="str">
        <f>IF(ISERROR(VLOOKUP(CONCATENATE($A193,"_",G$2),'Reference data SID'!$B:$N,13,FALSE)),"",VLOOKUP(CONCATENATE($A193,"_",G$2),'Reference data SID'!$B:$N,13,FALSE))</f>
        <v/>
      </c>
      <c r="H193" s="16" t="str">
        <f>IF(ISERROR(VLOOKUP(CONCATENATE($A193,"_",H$2),'Reference data SID'!$B:$N,13,FALSE)),"",VLOOKUP(CONCATENATE($A193,"_",H$2),'Reference data SID'!$B:$N,13,FALSE))</f>
        <v/>
      </c>
      <c r="I193" s="16" t="str">
        <f>IF(ISERROR(VLOOKUP(CONCATENATE($A193,"_",I$2),'Reference data SID'!$B:$N,13,FALSE)),"",VLOOKUP(CONCATENATE($A193,"_",I$2),'Reference data SID'!$B:$N,13,FALSE))</f>
        <v/>
      </c>
      <c r="J193" s="16" t="str">
        <f>IF(ISERROR(VLOOKUP(CONCATENATE($A193,"_",J$2),'Reference data SID'!$B:$N,13,FALSE)),"",VLOOKUP(CONCATENATE($A193,"_",J$2),'Reference data SID'!$B:$N,13,FALSE))</f>
        <v/>
      </c>
      <c r="K193" s="16" t="str">
        <f>IF(ISERROR(VLOOKUP(CONCATENATE($A193,"_",K$2),'Reference data SID'!$B:$N,13,FALSE)),"",VLOOKUP(CONCATENATE($A193,"_",K$2),'Reference data SID'!$B:$N,13,FALSE))</f>
        <v/>
      </c>
      <c r="L193" s="16" t="str">
        <f>IF(ISERROR(VLOOKUP(CONCATENATE($A193,"_",L$2),'Reference data SID'!$B:$N,13,FALSE)),"",VLOOKUP(CONCATENATE($A193,"_",L$2),'Reference data SID'!$B:$N,13,FALSE))</f>
        <v/>
      </c>
      <c r="M193" s="16" t="str">
        <f>IF(ISERROR(VLOOKUP(CONCATENATE($A193,"_",M$2),'Reference data SID'!$B:$N,13,FALSE)),"",VLOOKUP(CONCATENATE($A193,"_",M$2),'Reference data SID'!$B:$N,13,FALSE))</f>
        <v/>
      </c>
      <c r="N193" s="16" t="str">
        <f>IF(ISERROR(VLOOKUP(CONCATENATE($A193,"_",N$2),'Reference data SID'!$B:$N,13,FALSE)),"",VLOOKUP(CONCATENATE($A193,"_",N$2),'Reference data SID'!$B:$N,13,FALSE))</f>
        <v/>
      </c>
      <c r="O193" s="16" t="str">
        <f>IF(ISERROR(VLOOKUP(CONCATENATE($A193,"_",O$2),'Reference data SID'!$B:$N,13,FALSE)),"",VLOOKUP(CONCATENATE($A193,"_",O$2),'Reference data SID'!$B:$N,13,FALSE))</f>
        <v/>
      </c>
      <c r="P193" s="16" t="str">
        <f>IF(ISERROR(VLOOKUP(CONCATENATE($A193,"_",P$2),'Reference data SID'!$B:$N,13,FALSE)),"",VLOOKUP(CONCATENATE($A193,"_",P$2),'Reference data SID'!$B:$N,13,FALSE))</f>
        <v/>
      </c>
      <c r="Q193" s="16" t="str">
        <f>IF(ISERROR(VLOOKUP(CONCATENATE($A193,"_",Q$2),'Reference data SID'!$B:$N,13,FALSE)),"",VLOOKUP(CONCATENATE($A193,"_",Q$2),'Reference data SID'!$B:$N,13,FALSE))</f>
        <v/>
      </c>
      <c r="R193" s="16" t="str">
        <f>IF(ISERROR(VLOOKUP(CONCATENATE($A193,"_",R$2),'Reference data SID'!$B:$N,13,FALSE)),"",VLOOKUP(CONCATENATE($A193,"_",R$2),'Reference data SID'!$B:$N,13,FALSE))</f>
        <v/>
      </c>
      <c r="S193" s="16" t="str">
        <f>IF(ISERROR(VLOOKUP(CONCATENATE($A193,"_",S$2),'Reference data SID'!$B:$N,13,FALSE)),"",VLOOKUP(CONCATENATE($A193,"_",S$2),'Reference data SID'!$B:$N,13,FALSE))</f>
        <v/>
      </c>
      <c r="T193" s="16" t="str">
        <f>IF(ISERROR(VLOOKUP(CONCATENATE($A193,"_",T$2),'Reference data SID'!$B:$N,13,FALSE)),"",VLOOKUP(CONCATENATE($A193,"_",T$2),'Reference data SID'!$B:$N,13,FALSE))</f>
        <v/>
      </c>
      <c r="U193" s="16" t="str">
        <f>IF(ISERROR(VLOOKUP(CONCATENATE($A193,"_",U$2),'Reference data SID'!$B:$N,13,FALSE)),"",VLOOKUP(CONCATENATE($A193,"_",U$2),'Reference data SID'!$B:$N,13,FALSE))</f>
        <v/>
      </c>
      <c r="V193" s="16" t="str">
        <f>IF(ISERROR(VLOOKUP(CONCATENATE($A193,"_",V$2),'Reference data SID'!$B:$N,13,FALSE)),"",VLOOKUP(CONCATENATE($A193,"_",V$2),'Reference data SID'!$B:$N,13,FALSE))</f>
        <v/>
      </c>
      <c r="W193" s="16" t="str">
        <f>IF(ISERROR(VLOOKUP(CONCATENATE($A193,"_",W$2),'Reference data SID'!$B:$N,13,FALSE)),"",VLOOKUP(CONCATENATE($A193,"_",W$2),'Reference data SID'!$B:$N,13,FALSE))</f>
        <v/>
      </c>
      <c r="X193" s="16" t="str">
        <f>IF(ISERROR(VLOOKUP(CONCATENATE($A193,"_",X$2),'Reference data SID'!$B:$N,13,FALSE)),"",VLOOKUP(CONCATENATE($A193,"_",X$2),'Reference data SID'!$B:$N,13,FALSE))</f>
        <v/>
      </c>
      <c r="Y193" s="16" t="str">
        <f>IF(ISERROR(VLOOKUP(CONCATENATE($A193,"_",Y$2),'Reference data SID'!$B:$N,13,FALSE)),"",VLOOKUP(CONCATENATE($A193,"_",Y$2),'Reference data SID'!$B:$N,13,FALSE))</f>
        <v/>
      </c>
      <c r="Z193" s="16" t="str">
        <f>IF(ISERROR(VLOOKUP(CONCATENATE($A193,"_",Z$2),'Reference data SID'!$B:$N,13,FALSE)),"",VLOOKUP(CONCATENATE($A193,"_",Z$2),'Reference data SID'!$B:$N,13,FALSE))</f>
        <v/>
      </c>
      <c r="AA193" s="16" t="str">
        <f>IF(ISERROR(VLOOKUP(CONCATENATE($A193,"_",AA$2),'Reference data SID'!$B:$N,13,FALSE)),"",VLOOKUP(CONCATENATE($A193,"_",AA$2),'Reference data SID'!$B:$N,13,FALSE))</f>
        <v/>
      </c>
      <c r="AB193" s="16" t="str">
        <f>IF(ISERROR(VLOOKUP(CONCATENATE($A193,"_",AB$2),'Reference data SID'!$B:$N,13,FALSE)),"",VLOOKUP(CONCATENATE($A193,"_",AB$2),'Reference data SID'!$B:$N,13,FALSE))</f>
        <v/>
      </c>
      <c r="AC193" s="16" t="str">
        <f>IF(ISERROR(VLOOKUP(CONCATENATE($A193,"_",AC$2),'Reference data SID'!$B:$N,13,FALSE)),"",VLOOKUP(CONCATENATE($A193,"_",AC$2),'Reference data SID'!$B:$N,13,FALSE))</f>
        <v/>
      </c>
      <c r="AD193" s="16" t="str">
        <f>IF(ISERROR(VLOOKUP(CONCATENATE($A193,"_",AD$2),'Reference data SID'!$B:$N,13,FALSE)),"",VLOOKUP(CONCATENATE($A193,"_",AD$2),'Reference data SID'!$B:$N,13,FALSE))</f>
        <v/>
      </c>
      <c r="AE193" s="16" t="str">
        <f>IF(ISERROR(VLOOKUP(CONCATENATE($A193,"_",AE$2),'Reference data SID'!$B:$N,13,FALSE)),"",VLOOKUP(CONCATENATE($A193,"_",AE$2),'Reference data SID'!$B:$N,13,FALSE))</f>
        <v/>
      </c>
      <c r="AF193" s="16" t="str">
        <f>IF(ISERROR(VLOOKUP(CONCATENATE($A193,"_",AF$2),'Reference data SID'!$B:$N,13,FALSE)),"",VLOOKUP(CONCATENATE($A193,"_",AF$2),'Reference data SID'!$B:$N,13,FALSE))</f>
        <v/>
      </c>
      <c r="AG193" s="16" t="str">
        <f>IF(ISERROR(VLOOKUP(CONCATENATE($A193,"_",AG$2),'Reference data SID'!$B:$N,13,FALSE)),"",VLOOKUP(CONCATENATE($A193,"_",AG$2),'Reference data SID'!$B:$N,13,FALSE))</f>
        <v/>
      </c>
      <c r="AH193" s="16" t="str">
        <f>IF(ISERROR(VLOOKUP(CONCATENATE($A193,"_",AH$2),'Reference data SID'!$B:$N,13,FALSE)),"",VLOOKUP(CONCATENATE($A193,"_",AH$2),'Reference data SID'!$B:$N,13,FALSE))</f>
        <v/>
      </c>
      <c r="AI193" s="16" t="str">
        <f>IF(ISERROR(VLOOKUP(CONCATENATE($A193,"_",AI$2),'Reference data SID'!$B:$N,13,FALSE)),"",VLOOKUP(CONCATENATE($A193,"_",AI$2),'Reference data SID'!$B:$N,13,FALSE))</f>
        <v/>
      </c>
      <c r="AJ193" s="16" t="str">
        <f>IF(ISERROR(VLOOKUP(CONCATENATE($A193,"_",AJ$2),'Reference data SID'!$B:$N,13,FALSE)),"",VLOOKUP(CONCATENATE($A193,"_",AJ$2),'Reference data SID'!$B:$N,13,FALSE))</f>
        <v/>
      </c>
      <c r="AK193" s="16" t="str">
        <f>IF(ISERROR(VLOOKUP(CONCATENATE($A193,"_",AK$2),'Reference data SID'!$B:$N,13,FALSE)),"",VLOOKUP(CONCATENATE($A193,"_",AK$2),'Reference data SID'!$B:$N,13,FALSE))</f>
        <v/>
      </c>
      <c r="AL193" s="16" t="str">
        <f>IF(ISERROR(VLOOKUP(CONCATENATE($A193,"_",AL$2),'Reference data SID'!$B:$N,13,FALSE)),"",VLOOKUP(CONCATENATE($A193,"_",AL$2),'Reference data SID'!$B:$N,13,FALSE))</f>
        <v/>
      </c>
      <c r="AM193" s="16" t="str">
        <f>IF(ISERROR(VLOOKUP(CONCATENATE($A193,"_",AM$2),'Reference data SID'!$B:$N,13,FALSE)),"",VLOOKUP(CONCATENATE($A193,"_",AM$2),'Reference data SID'!$B:$N,13,FALSE))</f>
        <v/>
      </c>
      <c r="AN193" s="16" t="str">
        <f>IF(ISERROR(VLOOKUP(CONCATENATE($A193,"_",AN$2),'Reference data SID'!$B:$N,13,FALSE)),"",VLOOKUP(CONCATENATE($A193,"_",AN$2),'Reference data SID'!$B:$N,13,FALSE))</f>
        <v/>
      </c>
      <c r="AO193" s="16" t="str">
        <f>IF(ISERROR(VLOOKUP(CONCATENATE($A193,"_",AO$2),'Reference data SID'!$B:$N,13,FALSE)),"",VLOOKUP(CONCATENATE($A193,"_",AO$2),'Reference data SID'!$B:$N,13,FALSE))</f>
        <v/>
      </c>
      <c r="AP193" s="16" t="str">
        <f>IF(ISERROR(VLOOKUP(CONCATENATE($A193,"_",AP$2),'Reference data SID'!$B:$N,13,FALSE)),"",VLOOKUP(CONCATENATE($A193,"_",AP$2),'Reference data SID'!$B:$N,13,FALSE))</f>
        <v/>
      </c>
      <c r="AQ193" s="16" t="str">
        <f>IF(ISERROR(VLOOKUP(CONCATENATE($A193,"_",AQ$2),'Reference data SID'!$B:$N,13,FALSE)),"",VLOOKUP(CONCATENATE($A193,"_",AQ$2),'Reference data SID'!$B:$N,13,FALSE))</f>
        <v/>
      </c>
      <c r="AR193" s="16" t="str">
        <f>IF(ISERROR(VLOOKUP(CONCATENATE($A193,"_",AR$2),'Reference data SID'!$B:$N,13,FALSE)),"",VLOOKUP(CONCATENATE($A193,"_",AR$2),'Reference data SID'!$B:$N,13,FALSE))</f>
        <v/>
      </c>
      <c r="AS193" s="16" t="str">
        <f>IF(ISERROR(VLOOKUP(CONCATENATE($A193,"_",AS$2),'Reference data SID'!$B:$N,13,FALSE)),"",VLOOKUP(CONCATENATE($A193,"_",AS$2),'Reference data SID'!$B:$N,13,FALSE))</f>
        <v/>
      </c>
      <c r="AT193" s="16" t="str">
        <f>IF(ISERROR(VLOOKUP(CONCATENATE($A193,"_",AT$2),'Reference data SID'!$B:$N,13,FALSE)),"",VLOOKUP(CONCATENATE($A193,"_",AT$2),'Reference data SID'!$B:$N,13,FALSE))</f>
        <v/>
      </c>
    </row>
    <row r="194" spans="1:46" x14ac:dyDescent="0.25">
      <c r="A194">
        <v>190</v>
      </c>
      <c r="B194" s="16" t="str">
        <f>IF(ISERROR(VLOOKUP(CONCATENATE($A194,"_",B$2),'Reference data SID'!$B:$N,13,FALSE)),"",VLOOKUP(CONCATENATE($A194,"_",B$2),'Reference data SID'!$B:$N,13,FALSE))</f>
        <v/>
      </c>
      <c r="C194" s="16" t="str">
        <f>IF(ISERROR(VLOOKUP(CONCATENATE($A194,"_",C$2),'Reference data SID'!$B:$N,13,FALSE)),"",VLOOKUP(CONCATENATE($A194,"_",C$2),'Reference data SID'!$B:$N,13,FALSE))</f>
        <v/>
      </c>
      <c r="D194" s="16" t="str">
        <f>IF(ISERROR(VLOOKUP(CONCATENATE($A194,"_",D$2),'Reference data SID'!$B:$N,13,FALSE)),"",VLOOKUP(CONCATENATE($A194,"_",D$2),'Reference data SID'!$B:$N,13,FALSE))</f>
        <v/>
      </c>
      <c r="E194" s="16" t="str">
        <f>IF(ISERROR(VLOOKUP(CONCATENATE($A194,"_",E$2),'Reference data SID'!$B:$N,13,FALSE)),"",VLOOKUP(CONCATENATE($A194,"_",E$2),'Reference data SID'!$B:$N,13,FALSE))</f>
        <v/>
      </c>
      <c r="F194" s="16" t="str">
        <f>IF(ISERROR(VLOOKUP(CONCATENATE($A194,"_",F$2),'Reference data SID'!$B:$N,13,FALSE)),"",VLOOKUP(CONCATENATE($A194,"_",F$2),'Reference data SID'!$B:$N,13,FALSE))</f>
        <v/>
      </c>
      <c r="G194" s="16" t="str">
        <f>IF(ISERROR(VLOOKUP(CONCATENATE($A194,"_",G$2),'Reference data SID'!$B:$N,13,FALSE)),"",VLOOKUP(CONCATENATE($A194,"_",G$2),'Reference data SID'!$B:$N,13,FALSE))</f>
        <v/>
      </c>
      <c r="H194" s="16" t="str">
        <f>IF(ISERROR(VLOOKUP(CONCATENATE($A194,"_",H$2),'Reference data SID'!$B:$N,13,FALSE)),"",VLOOKUP(CONCATENATE($A194,"_",H$2),'Reference data SID'!$B:$N,13,FALSE))</f>
        <v/>
      </c>
      <c r="I194" s="16" t="str">
        <f>IF(ISERROR(VLOOKUP(CONCATENATE($A194,"_",I$2),'Reference data SID'!$B:$N,13,FALSE)),"",VLOOKUP(CONCATENATE($A194,"_",I$2),'Reference data SID'!$B:$N,13,FALSE))</f>
        <v/>
      </c>
      <c r="J194" s="16" t="str">
        <f>IF(ISERROR(VLOOKUP(CONCATENATE($A194,"_",J$2),'Reference data SID'!$B:$N,13,FALSE)),"",VLOOKUP(CONCATENATE($A194,"_",J$2),'Reference data SID'!$B:$N,13,FALSE))</f>
        <v/>
      </c>
      <c r="K194" s="16" t="str">
        <f>IF(ISERROR(VLOOKUP(CONCATENATE($A194,"_",K$2),'Reference data SID'!$B:$N,13,FALSE)),"",VLOOKUP(CONCATENATE($A194,"_",K$2),'Reference data SID'!$B:$N,13,FALSE))</f>
        <v/>
      </c>
      <c r="L194" s="16" t="str">
        <f>IF(ISERROR(VLOOKUP(CONCATENATE($A194,"_",L$2),'Reference data SID'!$B:$N,13,FALSE)),"",VLOOKUP(CONCATENATE($A194,"_",L$2),'Reference data SID'!$B:$N,13,FALSE))</f>
        <v/>
      </c>
      <c r="M194" s="16" t="str">
        <f>IF(ISERROR(VLOOKUP(CONCATENATE($A194,"_",M$2),'Reference data SID'!$B:$N,13,FALSE)),"",VLOOKUP(CONCATENATE($A194,"_",M$2),'Reference data SID'!$B:$N,13,FALSE))</f>
        <v/>
      </c>
      <c r="N194" s="16" t="str">
        <f>IF(ISERROR(VLOOKUP(CONCATENATE($A194,"_",N$2),'Reference data SID'!$B:$N,13,FALSE)),"",VLOOKUP(CONCATENATE($A194,"_",N$2),'Reference data SID'!$B:$N,13,FALSE))</f>
        <v/>
      </c>
      <c r="O194" s="16" t="str">
        <f>IF(ISERROR(VLOOKUP(CONCATENATE($A194,"_",O$2),'Reference data SID'!$B:$N,13,FALSE)),"",VLOOKUP(CONCATENATE($A194,"_",O$2),'Reference data SID'!$B:$N,13,FALSE))</f>
        <v/>
      </c>
      <c r="P194" s="16" t="str">
        <f>IF(ISERROR(VLOOKUP(CONCATENATE($A194,"_",P$2),'Reference data SID'!$B:$N,13,FALSE)),"",VLOOKUP(CONCATENATE($A194,"_",P$2),'Reference data SID'!$B:$N,13,FALSE))</f>
        <v/>
      </c>
      <c r="Q194" s="16" t="str">
        <f>IF(ISERROR(VLOOKUP(CONCATENATE($A194,"_",Q$2),'Reference data SID'!$B:$N,13,FALSE)),"",VLOOKUP(CONCATENATE($A194,"_",Q$2),'Reference data SID'!$B:$N,13,FALSE))</f>
        <v/>
      </c>
      <c r="R194" s="16" t="str">
        <f>IF(ISERROR(VLOOKUP(CONCATENATE($A194,"_",R$2),'Reference data SID'!$B:$N,13,FALSE)),"",VLOOKUP(CONCATENATE($A194,"_",R$2),'Reference data SID'!$B:$N,13,FALSE))</f>
        <v/>
      </c>
      <c r="S194" s="16" t="str">
        <f>IF(ISERROR(VLOOKUP(CONCATENATE($A194,"_",S$2),'Reference data SID'!$B:$N,13,FALSE)),"",VLOOKUP(CONCATENATE($A194,"_",S$2),'Reference data SID'!$B:$N,13,FALSE))</f>
        <v/>
      </c>
      <c r="T194" s="16" t="str">
        <f>IF(ISERROR(VLOOKUP(CONCATENATE($A194,"_",T$2),'Reference data SID'!$B:$N,13,FALSE)),"",VLOOKUP(CONCATENATE($A194,"_",T$2),'Reference data SID'!$B:$N,13,FALSE))</f>
        <v/>
      </c>
      <c r="U194" s="16" t="str">
        <f>IF(ISERROR(VLOOKUP(CONCATENATE($A194,"_",U$2),'Reference data SID'!$B:$N,13,FALSE)),"",VLOOKUP(CONCATENATE($A194,"_",U$2),'Reference data SID'!$B:$N,13,FALSE))</f>
        <v/>
      </c>
      <c r="V194" s="16" t="str">
        <f>IF(ISERROR(VLOOKUP(CONCATENATE($A194,"_",V$2),'Reference data SID'!$B:$N,13,FALSE)),"",VLOOKUP(CONCATENATE($A194,"_",V$2),'Reference data SID'!$B:$N,13,FALSE))</f>
        <v/>
      </c>
      <c r="W194" s="16" t="str">
        <f>IF(ISERROR(VLOOKUP(CONCATENATE($A194,"_",W$2),'Reference data SID'!$B:$N,13,FALSE)),"",VLOOKUP(CONCATENATE($A194,"_",W$2),'Reference data SID'!$B:$N,13,FALSE))</f>
        <v/>
      </c>
      <c r="X194" s="16" t="str">
        <f>IF(ISERROR(VLOOKUP(CONCATENATE($A194,"_",X$2),'Reference data SID'!$B:$N,13,FALSE)),"",VLOOKUP(CONCATENATE($A194,"_",X$2),'Reference data SID'!$B:$N,13,FALSE))</f>
        <v/>
      </c>
      <c r="Y194" s="16" t="str">
        <f>IF(ISERROR(VLOOKUP(CONCATENATE($A194,"_",Y$2),'Reference data SID'!$B:$N,13,FALSE)),"",VLOOKUP(CONCATENATE($A194,"_",Y$2),'Reference data SID'!$B:$N,13,FALSE))</f>
        <v/>
      </c>
      <c r="Z194" s="16" t="str">
        <f>IF(ISERROR(VLOOKUP(CONCATENATE($A194,"_",Z$2),'Reference data SID'!$B:$N,13,FALSE)),"",VLOOKUP(CONCATENATE($A194,"_",Z$2),'Reference data SID'!$B:$N,13,FALSE))</f>
        <v/>
      </c>
      <c r="AA194" s="16" t="str">
        <f>IF(ISERROR(VLOOKUP(CONCATENATE($A194,"_",AA$2),'Reference data SID'!$B:$N,13,FALSE)),"",VLOOKUP(CONCATENATE($A194,"_",AA$2),'Reference data SID'!$B:$N,13,FALSE))</f>
        <v/>
      </c>
      <c r="AB194" s="16" t="str">
        <f>IF(ISERROR(VLOOKUP(CONCATENATE($A194,"_",AB$2),'Reference data SID'!$B:$N,13,FALSE)),"",VLOOKUP(CONCATENATE($A194,"_",AB$2),'Reference data SID'!$B:$N,13,FALSE))</f>
        <v/>
      </c>
      <c r="AC194" s="16" t="str">
        <f>IF(ISERROR(VLOOKUP(CONCATENATE($A194,"_",AC$2),'Reference data SID'!$B:$N,13,FALSE)),"",VLOOKUP(CONCATENATE($A194,"_",AC$2),'Reference data SID'!$B:$N,13,FALSE))</f>
        <v/>
      </c>
      <c r="AD194" s="16" t="str">
        <f>IF(ISERROR(VLOOKUP(CONCATENATE($A194,"_",AD$2),'Reference data SID'!$B:$N,13,FALSE)),"",VLOOKUP(CONCATENATE($A194,"_",AD$2),'Reference data SID'!$B:$N,13,FALSE))</f>
        <v/>
      </c>
      <c r="AE194" s="16" t="str">
        <f>IF(ISERROR(VLOOKUP(CONCATENATE($A194,"_",AE$2),'Reference data SID'!$B:$N,13,FALSE)),"",VLOOKUP(CONCATENATE($A194,"_",AE$2),'Reference data SID'!$B:$N,13,FALSE))</f>
        <v/>
      </c>
      <c r="AF194" s="16" t="str">
        <f>IF(ISERROR(VLOOKUP(CONCATENATE($A194,"_",AF$2),'Reference data SID'!$B:$N,13,FALSE)),"",VLOOKUP(CONCATENATE($A194,"_",AF$2),'Reference data SID'!$B:$N,13,FALSE))</f>
        <v/>
      </c>
      <c r="AG194" s="16" t="str">
        <f>IF(ISERROR(VLOOKUP(CONCATENATE($A194,"_",AG$2),'Reference data SID'!$B:$N,13,FALSE)),"",VLOOKUP(CONCATENATE($A194,"_",AG$2),'Reference data SID'!$B:$N,13,FALSE))</f>
        <v/>
      </c>
      <c r="AH194" s="16" t="str">
        <f>IF(ISERROR(VLOOKUP(CONCATENATE($A194,"_",AH$2),'Reference data SID'!$B:$N,13,FALSE)),"",VLOOKUP(CONCATENATE($A194,"_",AH$2),'Reference data SID'!$B:$N,13,FALSE))</f>
        <v/>
      </c>
      <c r="AI194" s="16" t="str">
        <f>IF(ISERROR(VLOOKUP(CONCATENATE($A194,"_",AI$2),'Reference data SID'!$B:$N,13,FALSE)),"",VLOOKUP(CONCATENATE($A194,"_",AI$2),'Reference data SID'!$B:$N,13,FALSE))</f>
        <v/>
      </c>
      <c r="AJ194" s="16" t="str">
        <f>IF(ISERROR(VLOOKUP(CONCATENATE($A194,"_",AJ$2),'Reference data SID'!$B:$N,13,FALSE)),"",VLOOKUP(CONCATENATE($A194,"_",AJ$2),'Reference data SID'!$B:$N,13,FALSE))</f>
        <v/>
      </c>
      <c r="AK194" s="16" t="str">
        <f>IF(ISERROR(VLOOKUP(CONCATENATE($A194,"_",AK$2),'Reference data SID'!$B:$N,13,FALSE)),"",VLOOKUP(CONCATENATE($A194,"_",AK$2),'Reference data SID'!$B:$N,13,FALSE))</f>
        <v/>
      </c>
      <c r="AL194" s="16" t="str">
        <f>IF(ISERROR(VLOOKUP(CONCATENATE($A194,"_",AL$2),'Reference data SID'!$B:$N,13,FALSE)),"",VLOOKUP(CONCATENATE($A194,"_",AL$2),'Reference data SID'!$B:$N,13,FALSE))</f>
        <v/>
      </c>
      <c r="AM194" s="16" t="str">
        <f>IF(ISERROR(VLOOKUP(CONCATENATE($A194,"_",AM$2),'Reference data SID'!$B:$N,13,FALSE)),"",VLOOKUP(CONCATENATE($A194,"_",AM$2),'Reference data SID'!$B:$N,13,FALSE))</f>
        <v/>
      </c>
      <c r="AN194" s="16" t="str">
        <f>IF(ISERROR(VLOOKUP(CONCATENATE($A194,"_",AN$2),'Reference data SID'!$B:$N,13,FALSE)),"",VLOOKUP(CONCATENATE($A194,"_",AN$2),'Reference data SID'!$B:$N,13,FALSE))</f>
        <v/>
      </c>
      <c r="AO194" s="16" t="str">
        <f>IF(ISERROR(VLOOKUP(CONCATENATE($A194,"_",AO$2),'Reference data SID'!$B:$N,13,FALSE)),"",VLOOKUP(CONCATENATE($A194,"_",AO$2),'Reference data SID'!$B:$N,13,FALSE))</f>
        <v/>
      </c>
      <c r="AP194" s="16" t="str">
        <f>IF(ISERROR(VLOOKUP(CONCATENATE($A194,"_",AP$2),'Reference data SID'!$B:$N,13,FALSE)),"",VLOOKUP(CONCATENATE($A194,"_",AP$2),'Reference data SID'!$B:$N,13,FALSE))</f>
        <v/>
      </c>
      <c r="AQ194" s="16" t="str">
        <f>IF(ISERROR(VLOOKUP(CONCATENATE($A194,"_",AQ$2),'Reference data SID'!$B:$N,13,FALSE)),"",VLOOKUP(CONCATENATE($A194,"_",AQ$2),'Reference data SID'!$B:$N,13,FALSE))</f>
        <v/>
      </c>
      <c r="AR194" s="16" t="str">
        <f>IF(ISERROR(VLOOKUP(CONCATENATE($A194,"_",AR$2),'Reference data SID'!$B:$N,13,FALSE)),"",VLOOKUP(CONCATENATE($A194,"_",AR$2),'Reference data SID'!$B:$N,13,FALSE))</f>
        <v/>
      </c>
      <c r="AS194" s="16" t="str">
        <f>IF(ISERROR(VLOOKUP(CONCATENATE($A194,"_",AS$2),'Reference data SID'!$B:$N,13,FALSE)),"",VLOOKUP(CONCATENATE($A194,"_",AS$2),'Reference data SID'!$B:$N,13,FALSE))</f>
        <v/>
      </c>
      <c r="AT194" s="16" t="str">
        <f>IF(ISERROR(VLOOKUP(CONCATENATE($A194,"_",AT$2),'Reference data SID'!$B:$N,13,FALSE)),"",VLOOKUP(CONCATENATE($A194,"_",AT$2),'Reference data SID'!$B:$N,13,FALSE))</f>
        <v/>
      </c>
    </row>
    <row r="195" spans="1:46" x14ac:dyDescent="0.25">
      <c r="A195">
        <v>191</v>
      </c>
      <c r="B195" s="16" t="str">
        <f>IF(ISERROR(VLOOKUP(CONCATENATE($A195,"_",B$2),'Reference data SID'!$B:$N,13,FALSE)),"",VLOOKUP(CONCATENATE($A195,"_",B$2),'Reference data SID'!$B:$N,13,FALSE))</f>
        <v/>
      </c>
      <c r="C195" s="16" t="str">
        <f>IF(ISERROR(VLOOKUP(CONCATENATE($A195,"_",C$2),'Reference data SID'!$B:$N,13,FALSE)),"",VLOOKUP(CONCATENATE($A195,"_",C$2),'Reference data SID'!$B:$N,13,FALSE))</f>
        <v/>
      </c>
      <c r="D195" s="16" t="str">
        <f>IF(ISERROR(VLOOKUP(CONCATENATE($A195,"_",D$2),'Reference data SID'!$B:$N,13,FALSE)),"",VLOOKUP(CONCATENATE($A195,"_",D$2),'Reference data SID'!$B:$N,13,FALSE))</f>
        <v/>
      </c>
      <c r="E195" s="16" t="str">
        <f>IF(ISERROR(VLOOKUP(CONCATENATE($A195,"_",E$2),'Reference data SID'!$B:$N,13,FALSE)),"",VLOOKUP(CONCATENATE($A195,"_",E$2),'Reference data SID'!$B:$N,13,FALSE))</f>
        <v/>
      </c>
      <c r="F195" s="16" t="str">
        <f>IF(ISERROR(VLOOKUP(CONCATENATE($A195,"_",F$2),'Reference data SID'!$B:$N,13,FALSE)),"",VLOOKUP(CONCATENATE($A195,"_",F$2),'Reference data SID'!$B:$N,13,FALSE))</f>
        <v/>
      </c>
      <c r="G195" s="16" t="str">
        <f>IF(ISERROR(VLOOKUP(CONCATENATE($A195,"_",G$2),'Reference data SID'!$B:$N,13,FALSE)),"",VLOOKUP(CONCATENATE($A195,"_",G$2),'Reference data SID'!$B:$N,13,FALSE))</f>
        <v/>
      </c>
      <c r="H195" s="16" t="str">
        <f>IF(ISERROR(VLOOKUP(CONCATENATE($A195,"_",H$2),'Reference data SID'!$B:$N,13,FALSE)),"",VLOOKUP(CONCATENATE($A195,"_",H$2),'Reference data SID'!$B:$N,13,FALSE))</f>
        <v/>
      </c>
      <c r="I195" s="16" t="str">
        <f>IF(ISERROR(VLOOKUP(CONCATENATE($A195,"_",I$2),'Reference data SID'!$B:$N,13,FALSE)),"",VLOOKUP(CONCATENATE($A195,"_",I$2),'Reference data SID'!$B:$N,13,FALSE))</f>
        <v/>
      </c>
      <c r="J195" s="16" t="str">
        <f>IF(ISERROR(VLOOKUP(CONCATENATE($A195,"_",J$2),'Reference data SID'!$B:$N,13,FALSE)),"",VLOOKUP(CONCATENATE($A195,"_",J$2),'Reference data SID'!$B:$N,13,FALSE))</f>
        <v/>
      </c>
      <c r="K195" s="16" t="str">
        <f>IF(ISERROR(VLOOKUP(CONCATENATE($A195,"_",K$2),'Reference data SID'!$B:$N,13,FALSE)),"",VLOOKUP(CONCATENATE($A195,"_",K$2),'Reference data SID'!$B:$N,13,FALSE))</f>
        <v/>
      </c>
      <c r="L195" s="16" t="str">
        <f>IF(ISERROR(VLOOKUP(CONCATENATE($A195,"_",L$2),'Reference data SID'!$B:$N,13,FALSE)),"",VLOOKUP(CONCATENATE($A195,"_",L$2),'Reference data SID'!$B:$N,13,FALSE))</f>
        <v/>
      </c>
      <c r="M195" s="16" t="str">
        <f>IF(ISERROR(VLOOKUP(CONCATENATE($A195,"_",M$2),'Reference data SID'!$B:$N,13,FALSE)),"",VLOOKUP(CONCATENATE($A195,"_",M$2),'Reference data SID'!$B:$N,13,FALSE))</f>
        <v/>
      </c>
      <c r="N195" s="16" t="str">
        <f>IF(ISERROR(VLOOKUP(CONCATENATE($A195,"_",N$2),'Reference data SID'!$B:$N,13,FALSE)),"",VLOOKUP(CONCATENATE($A195,"_",N$2),'Reference data SID'!$B:$N,13,FALSE))</f>
        <v/>
      </c>
      <c r="O195" s="16" t="str">
        <f>IF(ISERROR(VLOOKUP(CONCATENATE($A195,"_",O$2),'Reference data SID'!$B:$N,13,FALSE)),"",VLOOKUP(CONCATENATE($A195,"_",O$2),'Reference data SID'!$B:$N,13,FALSE))</f>
        <v/>
      </c>
      <c r="P195" s="16" t="str">
        <f>IF(ISERROR(VLOOKUP(CONCATENATE($A195,"_",P$2),'Reference data SID'!$B:$N,13,FALSE)),"",VLOOKUP(CONCATENATE($A195,"_",P$2),'Reference data SID'!$B:$N,13,FALSE))</f>
        <v/>
      </c>
      <c r="Q195" s="16" t="str">
        <f>IF(ISERROR(VLOOKUP(CONCATENATE($A195,"_",Q$2),'Reference data SID'!$B:$N,13,FALSE)),"",VLOOKUP(CONCATENATE($A195,"_",Q$2),'Reference data SID'!$B:$N,13,FALSE))</f>
        <v/>
      </c>
      <c r="R195" s="16" t="str">
        <f>IF(ISERROR(VLOOKUP(CONCATENATE($A195,"_",R$2),'Reference data SID'!$B:$N,13,FALSE)),"",VLOOKUP(CONCATENATE($A195,"_",R$2),'Reference data SID'!$B:$N,13,FALSE))</f>
        <v/>
      </c>
      <c r="S195" s="16" t="str">
        <f>IF(ISERROR(VLOOKUP(CONCATENATE($A195,"_",S$2),'Reference data SID'!$B:$N,13,FALSE)),"",VLOOKUP(CONCATENATE($A195,"_",S$2),'Reference data SID'!$B:$N,13,FALSE))</f>
        <v/>
      </c>
      <c r="T195" s="16" t="str">
        <f>IF(ISERROR(VLOOKUP(CONCATENATE($A195,"_",T$2),'Reference data SID'!$B:$N,13,FALSE)),"",VLOOKUP(CONCATENATE($A195,"_",T$2),'Reference data SID'!$B:$N,13,FALSE))</f>
        <v/>
      </c>
      <c r="U195" s="16" t="str">
        <f>IF(ISERROR(VLOOKUP(CONCATENATE($A195,"_",U$2),'Reference data SID'!$B:$N,13,FALSE)),"",VLOOKUP(CONCATENATE($A195,"_",U$2),'Reference data SID'!$B:$N,13,FALSE))</f>
        <v/>
      </c>
      <c r="V195" s="16" t="str">
        <f>IF(ISERROR(VLOOKUP(CONCATENATE($A195,"_",V$2),'Reference data SID'!$B:$N,13,FALSE)),"",VLOOKUP(CONCATENATE($A195,"_",V$2),'Reference data SID'!$B:$N,13,FALSE))</f>
        <v/>
      </c>
      <c r="W195" s="16" t="str">
        <f>IF(ISERROR(VLOOKUP(CONCATENATE($A195,"_",W$2),'Reference data SID'!$B:$N,13,FALSE)),"",VLOOKUP(CONCATENATE($A195,"_",W$2),'Reference data SID'!$B:$N,13,FALSE))</f>
        <v/>
      </c>
      <c r="X195" s="16" t="str">
        <f>IF(ISERROR(VLOOKUP(CONCATENATE($A195,"_",X$2),'Reference data SID'!$B:$N,13,FALSE)),"",VLOOKUP(CONCATENATE($A195,"_",X$2),'Reference data SID'!$B:$N,13,FALSE))</f>
        <v/>
      </c>
      <c r="Y195" s="16" t="str">
        <f>IF(ISERROR(VLOOKUP(CONCATENATE($A195,"_",Y$2),'Reference data SID'!$B:$N,13,FALSE)),"",VLOOKUP(CONCATENATE($A195,"_",Y$2),'Reference data SID'!$B:$N,13,FALSE))</f>
        <v/>
      </c>
      <c r="Z195" s="16" t="str">
        <f>IF(ISERROR(VLOOKUP(CONCATENATE($A195,"_",Z$2),'Reference data SID'!$B:$N,13,FALSE)),"",VLOOKUP(CONCATENATE($A195,"_",Z$2),'Reference data SID'!$B:$N,13,FALSE))</f>
        <v/>
      </c>
      <c r="AA195" s="16" t="str">
        <f>IF(ISERROR(VLOOKUP(CONCATENATE($A195,"_",AA$2),'Reference data SID'!$B:$N,13,FALSE)),"",VLOOKUP(CONCATENATE($A195,"_",AA$2),'Reference data SID'!$B:$N,13,FALSE))</f>
        <v/>
      </c>
      <c r="AB195" s="16" t="str">
        <f>IF(ISERROR(VLOOKUP(CONCATENATE($A195,"_",AB$2),'Reference data SID'!$B:$N,13,FALSE)),"",VLOOKUP(CONCATENATE($A195,"_",AB$2),'Reference data SID'!$B:$N,13,FALSE))</f>
        <v/>
      </c>
      <c r="AC195" s="16" t="str">
        <f>IF(ISERROR(VLOOKUP(CONCATENATE($A195,"_",AC$2),'Reference data SID'!$B:$N,13,FALSE)),"",VLOOKUP(CONCATENATE($A195,"_",AC$2),'Reference data SID'!$B:$N,13,FALSE))</f>
        <v/>
      </c>
      <c r="AD195" s="16" t="str">
        <f>IF(ISERROR(VLOOKUP(CONCATENATE($A195,"_",AD$2),'Reference data SID'!$B:$N,13,FALSE)),"",VLOOKUP(CONCATENATE($A195,"_",AD$2),'Reference data SID'!$B:$N,13,FALSE))</f>
        <v/>
      </c>
      <c r="AE195" s="16" t="str">
        <f>IF(ISERROR(VLOOKUP(CONCATENATE($A195,"_",AE$2),'Reference data SID'!$B:$N,13,FALSE)),"",VLOOKUP(CONCATENATE($A195,"_",AE$2),'Reference data SID'!$B:$N,13,FALSE))</f>
        <v/>
      </c>
      <c r="AF195" s="16" t="str">
        <f>IF(ISERROR(VLOOKUP(CONCATENATE($A195,"_",AF$2),'Reference data SID'!$B:$N,13,FALSE)),"",VLOOKUP(CONCATENATE($A195,"_",AF$2),'Reference data SID'!$B:$N,13,FALSE))</f>
        <v/>
      </c>
      <c r="AG195" s="16" t="str">
        <f>IF(ISERROR(VLOOKUP(CONCATENATE($A195,"_",AG$2),'Reference data SID'!$B:$N,13,FALSE)),"",VLOOKUP(CONCATENATE($A195,"_",AG$2),'Reference data SID'!$B:$N,13,FALSE))</f>
        <v/>
      </c>
      <c r="AH195" s="16" t="str">
        <f>IF(ISERROR(VLOOKUP(CONCATENATE($A195,"_",AH$2),'Reference data SID'!$B:$N,13,FALSE)),"",VLOOKUP(CONCATENATE($A195,"_",AH$2),'Reference data SID'!$B:$N,13,FALSE))</f>
        <v/>
      </c>
      <c r="AI195" s="16" t="str">
        <f>IF(ISERROR(VLOOKUP(CONCATENATE($A195,"_",AI$2),'Reference data SID'!$B:$N,13,FALSE)),"",VLOOKUP(CONCATENATE($A195,"_",AI$2),'Reference data SID'!$B:$N,13,FALSE))</f>
        <v/>
      </c>
      <c r="AJ195" s="16" t="str">
        <f>IF(ISERROR(VLOOKUP(CONCATENATE($A195,"_",AJ$2),'Reference data SID'!$B:$N,13,FALSE)),"",VLOOKUP(CONCATENATE($A195,"_",AJ$2),'Reference data SID'!$B:$N,13,FALSE))</f>
        <v/>
      </c>
      <c r="AK195" s="16" t="str">
        <f>IF(ISERROR(VLOOKUP(CONCATENATE($A195,"_",AK$2),'Reference data SID'!$B:$N,13,FALSE)),"",VLOOKUP(CONCATENATE($A195,"_",AK$2),'Reference data SID'!$B:$N,13,FALSE))</f>
        <v/>
      </c>
      <c r="AL195" s="16" t="str">
        <f>IF(ISERROR(VLOOKUP(CONCATENATE($A195,"_",AL$2),'Reference data SID'!$B:$N,13,FALSE)),"",VLOOKUP(CONCATENATE($A195,"_",AL$2),'Reference data SID'!$B:$N,13,FALSE))</f>
        <v/>
      </c>
      <c r="AM195" s="16" t="str">
        <f>IF(ISERROR(VLOOKUP(CONCATENATE($A195,"_",AM$2),'Reference data SID'!$B:$N,13,FALSE)),"",VLOOKUP(CONCATENATE($A195,"_",AM$2),'Reference data SID'!$B:$N,13,FALSE))</f>
        <v/>
      </c>
      <c r="AN195" s="16" t="str">
        <f>IF(ISERROR(VLOOKUP(CONCATENATE($A195,"_",AN$2),'Reference data SID'!$B:$N,13,FALSE)),"",VLOOKUP(CONCATENATE($A195,"_",AN$2),'Reference data SID'!$B:$N,13,FALSE))</f>
        <v/>
      </c>
      <c r="AO195" s="16" t="str">
        <f>IF(ISERROR(VLOOKUP(CONCATENATE($A195,"_",AO$2),'Reference data SID'!$B:$N,13,FALSE)),"",VLOOKUP(CONCATENATE($A195,"_",AO$2),'Reference data SID'!$B:$N,13,FALSE))</f>
        <v/>
      </c>
      <c r="AP195" s="16" t="str">
        <f>IF(ISERROR(VLOOKUP(CONCATENATE($A195,"_",AP$2),'Reference data SID'!$B:$N,13,FALSE)),"",VLOOKUP(CONCATENATE($A195,"_",AP$2),'Reference data SID'!$B:$N,13,FALSE))</f>
        <v/>
      </c>
      <c r="AQ195" s="16" t="str">
        <f>IF(ISERROR(VLOOKUP(CONCATENATE($A195,"_",AQ$2),'Reference data SID'!$B:$N,13,FALSE)),"",VLOOKUP(CONCATENATE($A195,"_",AQ$2),'Reference data SID'!$B:$N,13,FALSE))</f>
        <v/>
      </c>
      <c r="AR195" s="16" t="str">
        <f>IF(ISERROR(VLOOKUP(CONCATENATE($A195,"_",AR$2),'Reference data SID'!$B:$N,13,FALSE)),"",VLOOKUP(CONCATENATE($A195,"_",AR$2),'Reference data SID'!$B:$N,13,FALSE))</f>
        <v/>
      </c>
      <c r="AS195" s="16" t="str">
        <f>IF(ISERROR(VLOOKUP(CONCATENATE($A195,"_",AS$2),'Reference data SID'!$B:$N,13,FALSE)),"",VLOOKUP(CONCATENATE($A195,"_",AS$2),'Reference data SID'!$B:$N,13,FALSE))</f>
        <v/>
      </c>
      <c r="AT195" s="16" t="str">
        <f>IF(ISERROR(VLOOKUP(CONCATENATE($A195,"_",AT$2),'Reference data SID'!$B:$N,13,FALSE)),"",VLOOKUP(CONCATENATE($A195,"_",AT$2),'Reference data SID'!$B:$N,13,FALSE))</f>
        <v/>
      </c>
    </row>
    <row r="196" spans="1:46" x14ac:dyDescent="0.25">
      <c r="A196">
        <v>192</v>
      </c>
      <c r="B196" s="16" t="str">
        <f>IF(ISERROR(VLOOKUP(CONCATENATE($A196,"_",B$2),'Reference data SID'!$B:$N,13,FALSE)),"",VLOOKUP(CONCATENATE($A196,"_",B$2),'Reference data SID'!$B:$N,13,FALSE))</f>
        <v/>
      </c>
      <c r="C196" s="16" t="str">
        <f>IF(ISERROR(VLOOKUP(CONCATENATE($A196,"_",C$2),'Reference data SID'!$B:$N,13,FALSE)),"",VLOOKUP(CONCATENATE($A196,"_",C$2),'Reference data SID'!$B:$N,13,FALSE))</f>
        <v/>
      </c>
      <c r="D196" s="16" t="str">
        <f>IF(ISERROR(VLOOKUP(CONCATENATE($A196,"_",D$2),'Reference data SID'!$B:$N,13,FALSE)),"",VLOOKUP(CONCATENATE($A196,"_",D$2),'Reference data SID'!$B:$N,13,FALSE))</f>
        <v/>
      </c>
      <c r="E196" s="16" t="str">
        <f>IF(ISERROR(VLOOKUP(CONCATENATE($A196,"_",E$2),'Reference data SID'!$B:$N,13,FALSE)),"",VLOOKUP(CONCATENATE($A196,"_",E$2),'Reference data SID'!$B:$N,13,FALSE))</f>
        <v/>
      </c>
      <c r="F196" s="16" t="str">
        <f>IF(ISERROR(VLOOKUP(CONCATENATE($A196,"_",F$2),'Reference data SID'!$B:$N,13,FALSE)),"",VLOOKUP(CONCATENATE($A196,"_",F$2),'Reference data SID'!$B:$N,13,FALSE))</f>
        <v/>
      </c>
      <c r="G196" s="16" t="str">
        <f>IF(ISERROR(VLOOKUP(CONCATENATE($A196,"_",G$2),'Reference data SID'!$B:$N,13,FALSE)),"",VLOOKUP(CONCATENATE($A196,"_",G$2),'Reference data SID'!$B:$N,13,FALSE))</f>
        <v/>
      </c>
      <c r="H196" s="16" t="str">
        <f>IF(ISERROR(VLOOKUP(CONCATENATE($A196,"_",H$2),'Reference data SID'!$B:$N,13,FALSE)),"",VLOOKUP(CONCATENATE($A196,"_",H$2),'Reference data SID'!$B:$N,13,FALSE))</f>
        <v/>
      </c>
      <c r="I196" s="16" t="str">
        <f>IF(ISERROR(VLOOKUP(CONCATENATE($A196,"_",I$2),'Reference data SID'!$B:$N,13,FALSE)),"",VLOOKUP(CONCATENATE($A196,"_",I$2),'Reference data SID'!$B:$N,13,FALSE))</f>
        <v/>
      </c>
      <c r="J196" s="16" t="str">
        <f>IF(ISERROR(VLOOKUP(CONCATENATE($A196,"_",J$2),'Reference data SID'!$B:$N,13,FALSE)),"",VLOOKUP(CONCATENATE($A196,"_",J$2),'Reference data SID'!$B:$N,13,FALSE))</f>
        <v/>
      </c>
      <c r="K196" s="16" t="str">
        <f>IF(ISERROR(VLOOKUP(CONCATENATE($A196,"_",K$2),'Reference data SID'!$B:$N,13,FALSE)),"",VLOOKUP(CONCATENATE($A196,"_",K$2),'Reference data SID'!$B:$N,13,FALSE))</f>
        <v/>
      </c>
      <c r="L196" s="16" t="str">
        <f>IF(ISERROR(VLOOKUP(CONCATENATE($A196,"_",L$2),'Reference data SID'!$B:$N,13,FALSE)),"",VLOOKUP(CONCATENATE($A196,"_",L$2),'Reference data SID'!$B:$N,13,FALSE))</f>
        <v/>
      </c>
      <c r="M196" s="16" t="str">
        <f>IF(ISERROR(VLOOKUP(CONCATENATE($A196,"_",M$2),'Reference data SID'!$B:$N,13,FALSE)),"",VLOOKUP(CONCATENATE($A196,"_",M$2),'Reference data SID'!$B:$N,13,FALSE))</f>
        <v/>
      </c>
      <c r="N196" s="16" t="str">
        <f>IF(ISERROR(VLOOKUP(CONCATENATE($A196,"_",N$2),'Reference data SID'!$B:$N,13,FALSE)),"",VLOOKUP(CONCATENATE($A196,"_",N$2),'Reference data SID'!$B:$N,13,FALSE))</f>
        <v/>
      </c>
      <c r="O196" s="16" t="str">
        <f>IF(ISERROR(VLOOKUP(CONCATENATE($A196,"_",O$2),'Reference data SID'!$B:$N,13,FALSE)),"",VLOOKUP(CONCATENATE($A196,"_",O$2),'Reference data SID'!$B:$N,13,FALSE))</f>
        <v/>
      </c>
      <c r="P196" s="16" t="str">
        <f>IF(ISERROR(VLOOKUP(CONCATENATE($A196,"_",P$2),'Reference data SID'!$B:$N,13,FALSE)),"",VLOOKUP(CONCATENATE($A196,"_",P$2),'Reference data SID'!$B:$N,13,FALSE))</f>
        <v/>
      </c>
      <c r="Q196" s="16" t="str">
        <f>IF(ISERROR(VLOOKUP(CONCATENATE($A196,"_",Q$2),'Reference data SID'!$B:$N,13,FALSE)),"",VLOOKUP(CONCATENATE($A196,"_",Q$2),'Reference data SID'!$B:$N,13,FALSE))</f>
        <v/>
      </c>
      <c r="R196" s="16" t="str">
        <f>IF(ISERROR(VLOOKUP(CONCATENATE($A196,"_",R$2),'Reference data SID'!$B:$N,13,FALSE)),"",VLOOKUP(CONCATENATE($A196,"_",R$2),'Reference data SID'!$B:$N,13,FALSE))</f>
        <v/>
      </c>
      <c r="S196" s="16" t="str">
        <f>IF(ISERROR(VLOOKUP(CONCATENATE($A196,"_",S$2),'Reference data SID'!$B:$N,13,FALSE)),"",VLOOKUP(CONCATENATE($A196,"_",S$2),'Reference data SID'!$B:$N,13,FALSE))</f>
        <v/>
      </c>
      <c r="T196" s="16" t="str">
        <f>IF(ISERROR(VLOOKUP(CONCATENATE($A196,"_",T$2),'Reference data SID'!$B:$N,13,FALSE)),"",VLOOKUP(CONCATENATE($A196,"_",T$2),'Reference data SID'!$B:$N,13,FALSE))</f>
        <v/>
      </c>
      <c r="U196" s="16" t="str">
        <f>IF(ISERROR(VLOOKUP(CONCATENATE($A196,"_",U$2),'Reference data SID'!$B:$N,13,FALSE)),"",VLOOKUP(CONCATENATE($A196,"_",U$2),'Reference data SID'!$B:$N,13,FALSE))</f>
        <v/>
      </c>
      <c r="V196" s="16" t="str">
        <f>IF(ISERROR(VLOOKUP(CONCATENATE($A196,"_",V$2),'Reference data SID'!$B:$N,13,FALSE)),"",VLOOKUP(CONCATENATE($A196,"_",V$2),'Reference data SID'!$B:$N,13,FALSE))</f>
        <v/>
      </c>
      <c r="W196" s="16" t="str">
        <f>IF(ISERROR(VLOOKUP(CONCATENATE($A196,"_",W$2),'Reference data SID'!$B:$N,13,FALSE)),"",VLOOKUP(CONCATENATE($A196,"_",W$2),'Reference data SID'!$B:$N,13,FALSE))</f>
        <v/>
      </c>
      <c r="X196" s="16" t="str">
        <f>IF(ISERROR(VLOOKUP(CONCATENATE($A196,"_",X$2),'Reference data SID'!$B:$N,13,FALSE)),"",VLOOKUP(CONCATENATE($A196,"_",X$2),'Reference data SID'!$B:$N,13,FALSE))</f>
        <v/>
      </c>
      <c r="Y196" s="16" t="str">
        <f>IF(ISERROR(VLOOKUP(CONCATENATE($A196,"_",Y$2),'Reference data SID'!$B:$N,13,FALSE)),"",VLOOKUP(CONCATENATE($A196,"_",Y$2),'Reference data SID'!$B:$N,13,FALSE))</f>
        <v/>
      </c>
      <c r="Z196" s="16" t="str">
        <f>IF(ISERROR(VLOOKUP(CONCATENATE($A196,"_",Z$2),'Reference data SID'!$B:$N,13,FALSE)),"",VLOOKUP(CONCATENATE($A196,"_",Z$2),'Reference data SID'!$B:$N,13,FALSE))</f>
        <v/>
      </c>
      <c r="AA196" s="16" t="str">
        <f>IF(ISERROR(VLOOKUP(CONCATENATE($A196,"_",AA$2),'Reference data SID'!$B:$N,13,FALSE)),"",VLOOKUP(CONCATENATE($A196,"_",AA$2),'Reference data SID'!$B:$N,13,FALSE))</f>
        <v/>
      </c>
      <c r="AB196" s="16" t="str">
        <f>IF(ISERROR(VLOOKUP(CONCATENATE($A196,"_",AB$2),'Reference data SID'!$B:$N,13,FALSE)),"",VLOOKUP(CONCATENATE($A196,"_",AB$2),'Reference data SID'!$B:$N,13,FALSE))</f>
        <v/>
      </c>
      <c r="AC196" s="16" t="str">
        <f>IF(ISERROR(VLOOKUP(CONCATENATE($A196,"_",AC$2),'Reference data SID'!$B:$N,13,FALSE)),"",VLOOKUP(CONCATENATE($A196,"_",AC$2),'Reference data SID'!$B:$N,13,FALSE))</f>
        <v/>
      </c>
      <c r="AD196" s="16" t="str">
        <f>IF(ISERROR(VLOOKUP(CONCATENATE($A196,"_",AD$2),'Reference data SID'!$B:$N,13,FALSE)),"",VLOOKUP(CONCATENATE($A196,"_",AD$2),'Reference data SID'!$B:$N,13,FALSE))</f>
        <v/>
      </c>
      <c r="AE196" s="16" t="str">
        <f>IF(ISERROR(VLOOKUP(CONCATENATE($A196,"_",AE$2),'Reference data SID'!$B:$N,13,FALSE)),"",VLOOKUP(CONCATENATE($A196,"_",AE$2),'Reference data SID'!$B:$N,13,FALSE))</f>
        <v/>
      </c>
      <c r="AF196" s="16" t="str">
        <f>IF(ISERROR(VLOOKUP(CONCATENATE($A196,"_",AF$2),'Reference data SID'!$B:$N,13,FALSE)),"",VLOOKUP(CONCATENATE($A196,"_",AF$2),'Reference data SID'!$B:$N,13,FALSE))</f>
        <v/>
      </c>
      <c r="AG196" s="16" t="str">
        <f>IF(ISERROR(VLOOKUP(CONCATENATE($A196,"_",AG$2),'Reference data SID'!$B:$N,13,FALSE)),"",VLOOKUP(CONCATENATE($A196,"_",AG$2),'Reference data SID'!$B:$N,13,FALSE))</f>
        <v/>
      </c>
      <c r="AH196" s="16" t="str">
        <f>IF(ISERROR(VLOOKUP(CONCATENATE($A196,"_",AH$2),'Reference data SID'!$B:$N,13,FALSE)),"",VLOOKUP(CONCATENATE($A196,"_",AH$2),'Reference data SID'!$B:$N,13,FALSE))</f>
        <v/>
      </c>
      <c r="AI196" s="16" t="str">
        <f>IF(ISERROR(VLOOKUP(CONCATENATE($A196,"_",AI$2),'Reference data SID'!$B:$N,13,FALSE)),"",VLOOKUP(CONCATENATE($A196,"_",AI$2),'Reference data SID'!$B:$N,13,FALSE))</f>
        <v/>
      </c>
      <c r="AJ196" s="16" t="str">
        <f>IF(ISERROR(VLOOKUP(CONCATENATE($A196,"_",AJ$2),'Reference data SID'!$B:$N,13,FALSE)),"",VLOOKUP(CONCATENATE($A196,"_",AJ$2),'Reference data SID'!$B:$N,13,FALSE))</f>
        <v/>
      </c>
      <c r="AK196" s="16" t="str">
        <f>IF(ISERROR(VLOOKUP(CONCATENATE($A196,"_",AK$2),'Reference data SID'!$B:$N,13,FALSE)),"",VLOOKUP(CONCATENATE($A196,"_",AK$2),'Reference data SID'!$B:$N,13,FALSE))</f>
        <v/>
      </c>
      <c r="AL196" s="16" t="str">
        <f>IF(ISERROR(VLOOKUP(CONCATENATE($A196,"_",AL$2),'Reference data SID'!$B:$N,13,FALSE)),"",VLOOKUP(CONCATENATE($A196,"_",AL$2),'Reference data SID'!$B:$N,13,FALSE))</f>
        <v/>
      </c>
      <c r="AM196" s="16" t="str">
        <f>IF(ISERROR(VLOOKUP(CONCATENATE($A196,"_",AM$2),'Reference data SID'!$B:$N,13,FALSE)),"",VLOOKUP(CONCATENATE($A196,"_",AM$2),'Reference data SID'!$B:$N,13,FALSE))</f>
        <v/>
      </c>
      <c r="AN196" s="16" t="str">
        <f>IF(ISERROR(VLOOKUP(CONCATENATE($A196,"_",AN$2),'Reference data SID'!$B:$N,13,FALSE)),"",VLOOKUP(CONCATENATE($A196,"_",AN$2),'Reference data SID'!$B:$N,13,FALSE))</f>
        <v/>
      </c>
      <c r="AO196" s="16" t="str">
        <f>IF(ISERROR(VLOOKUP(CONCATENATE($A196,"_",AO$2),'Reference data SID'!$B:$N,13,FALSE)),"",VLOOKUP(CONCATENATE($A196,"_",AO$2),'Reference data SID'!$B:$N,13,FALSE))</f>
        <v/>
      </c>
      <c r="AP196" s="16" t="str">
        <f>IF(ISERROR(VLOOKUP(CONCATENATE($A196,"_",AP$2),'Reference data SID'!$B:$N,13,FALSE)),"",VLOOKUP(CONCATENATE($A196,"_",AP$2),'Reference data SID'!$B:$N,13,FALSE))</f>
        <v/>
      </c>
      <c r="AQ196" s="16" t="str">
        <f>IF(ISERROR(VLOOKUP(CONCATENATE($A196,"_",AQ$2),'Reference data SID'!$B:$N,13,FALSE)),"",VLOOKUP(CONCATENATE($A196,"_",AQ$2),'Reference data SID'!$B:$N,13,FALSE))</f>
        <v/>
      </c>
      <c r="AR196" s="16" t="str">
        <f>IF(ISERROR(VLOOKUP(CONCATENATE($A196,"_",AR$2),'Reference data SID'!$B:$N,13,FALSE)),"",VLOOKUP(CONCATENATE($A196,"_",AR$2),'Reference data SID'!$B:$N,13,FALSE))</f>
        <v/>
      </c>
      <c r="AS196" s="16" t="str">
        <f>IF(ISERROR(VLOOKUP(CONCATENATE($A196,"_",AS$2),'Reference data SID'!$B:$N,13,FALSE)),"",VLOOKUP(CONCATENATE($A196,"_",AS$2),'Reference data SID'!$B:$N,13,FALSE))</f>
        <v/>
      </c>
      <c r="AT196" s="16" t="str">
        <f>IF(ISERROR(VLOOKUP(CONCATENATE($A196,"_",AT$2),'Reference data SID'!$B:$N,13,FALSE)),"",VLOOKUP(CONCATENATE($A196,"_",AT$2),'Reference data SID'!$B:$N,13,FALSE))</f>
        <v/>
      </c>
    </row>
    <row r="197" spans="1:46" x14ac:dyDescent="0.25">
      <c r="A197">
        <v>193</v>
      </c>
      <c r="B197" s="16" t="str">
        <f>IF(ISERROR(VLOOKUP(CONCATENATE($A197,"_",B$2),'Reference data SID'!$B:$N,13,FALSE)),"",VLOOKUP(CONCATENATE($A197,"_",B$2),'Reference data SID'!$B:$N,13,FALSE))</f>
        <v/>
      </c>
      <c r="C197" s="16" t="str">
        <f>IF(ISERROR(VLOOKUP(CONCATENATE($A197,"_",C$2),'Reference data SID'!$B:$N,13,FALSE)),"",VLOOKUP(CONCATENATE($A197,"_",C$2),'Reference data SID'!$B:$N,13,FALSE))</f>
        <v/>
      </c>
      <c r="D197" s="16" t="str">
        <f>IF(ISERROR(VLOOKUP(CONCATENATE($A197,"_",D$2),'Reference data SID'!$B:$N,13,FALSE)),"",VLOOKUP(CONCATENATE($A197,"_",D$2),'Reference data SID'!$B:$N,13,FALSE))</f>
        <v/>
      </c>
      <c r="E197" s="16" t="str">
        <f>IF(ISERROR(VLOOKUP(CONCATENATE($A197,"_",E$2),'Reference data SID'!$B:$N,13,FALSE)),"",VLOOKUP(CONCATENATE($A197,"_",E$2),'Reference data SID'!$B:$N,13,FALSE))</f>
        <v/>
      </c>
      <c r="F197" s="16" t="str">
        <f>IF(ISERROR(VLOOKUP(CONCATENATE($A197,"_",F$2),'Reference data SID'!$B:$N,13,FALSE)),"",VLOOKUP(CONCATENATE($A197,"_",F$2),'Reference data SID'!$B:$N,13,FALSE))</f>
        <v/>
      </c>
      <c r="G197" s="16" t="str">
        <f>IF(ISERROR(VLOOKUP(CONCATENATE($A197,"_",G$2),'Reference data SID'!$B:$N,13,FALSE)),"",VLOOKUP(CONCATENATE($A197,"_",G$2),'Reference data SID'!$B:$N,13,FALSE))</f>
        <v/>
      </c>
      <c r="H197" s="16" t="str">
        <f>IF(ISERROR(VLOOKUP(CONCATENATE($A197,"_",H$2),'Reference data SID'!$B:$N,13,FALSE)),"",VLOOKUP(CONCATENATE($A197,"_",H$2),'Reference data SID'!$B:$N,13,FALSE))</f>
        <v/>
      </c>
      <c r="I197" s="16" t="str">
        <f>IF(ISERROR(VLOOKUP(CONCATENATE($A197,"_",I$2),'Reference data SID'!$B:$N,13,FALSE)),"",VLOOKUP(CONCATENATE($A197,"_",I$2),'Reference data SID'!$B:$N,13,FALSE))</f>
        <v/>
      </c>
      <c r="J197" s="16" t="str">
        <f>IF(ISERROR(VLOOKUP(CONCATENATE($A197,"_",J$2),'Reference data SID'!$B:$N,13,FALSE)),"",VLOOKUP(CONCATENATE($A197,"_",J$2),'Reference data SID'!$B:$N,13,FALSE))</f>
        <v/>
      </c>
      <c r="K197" s="16" t="str">
        <f>IF(ISERROR(VLOOKUP(CONCATENATE($A197,"_",K$2),'Reference data SID'!$B:$N,13,FALSE)),"",VLOOKUP(CONCATENATE($A197,"_",K$2),'Reference data SID'!$B:$N,13,FALSE))</f>
        <v/>
      </c>
      <c r="L197" s="16" t="str">
        <f>IF(ISERROR(VLOOKUP(CONCATENATE($A197,"_",L$2),'Reference data SID'!$B:$N,13,FALSE)),"",VLOOKUP(CONCATENATE($A197,"_",L$2),'Reference data SID'!$B:$N,13,FALSE))</f>
        <v/>
      </c>
      <c r="M197" s="16" t="str">
        <f>IF(ISERROR(VLOOKUP(CONCATENATE($A197,"_",M$2),'Reference data SID'!$B:$N,13,FALSE)),"",VLOOKUP(CONCATENATE($A197,"_",M$2),'Reference data SID'!$B:$N,13,FALSE))</f>
        <v/>
      </c>
      <c r="N197" s="16" t="str">
        <f>IF(ISERROR(VLOOKUP(CONCATENATE($A197,"_",N$2),'Reference data SID'!$B:$N,13,FALSE)),"",VLOOKUP(CONCATENATE($A197,"_",N$2),'Reference data SID'!$B:$N,13,FALSE))</f>
        <v/>
      </c>
      <c r="O197" s="16" t="str">
        <f>IF(ISERROR(VLOOKUP(CONCATENATE($A197,"_",O$2),'Reference data SID'!$B:$N,13,FALSE)),"",VLOOKUP(CONCATENATE($A197,"_",O$2),'Reference data SID'!$B:$N,13,FALSE))</f>
        <v/>
      </c>
      <c r="P197" s="16" t="str">
        <f>IF(ISERROR(VLOOKUP(CONCATENATE($A197,"_",P$2),'Reference data SID'!$B:$N,13,FALSE)),"",VLOOKUP(CONCATENATE($A197,"_",P$2),'Reference data SID'!$B:$N,13,FALSE))</f>
        <v/>
      </c>
      <c r="Q197" s="16" t="str">
        <f>IF(ISERROR(VLOOKUP(CONCATENATE($A197,"_",Q$2),'Reference data SID'!$B:$N,13,FALSE)),"",VLOOKUP(CONCATENATE($A197,"_",Q$2),'Reference data SID'!$B:$N,13,FALSE))</f>
        <v/>
      </c>
      <c r="R197" s="16" t="str">
        <f>IF(ISERROR(VLOOKUP(CONCATENATE($A197,"_",R$2),'Reference data SID'!$B:$N,13,FALSE)),"",VLOOKUP(CONCATENATE($A197,"_",R$2),'Reference data SID'!$B:$N,13,FALSE))</f>
        <v/>
      </c>
      <c r="S197" s="16" t="str">
        <f>IF(ISERROR(VLOOKUP(CONCATENATE($A197,"_",S$2),'Reference data SID'!$B:$N,13,FALSE)),"",VLOOKUP(CONCATENATE($A197,"_",S$2),'Reference data SID'!$B:$N,13,FALSE))</f>
        <v/>
      </c>
      <c r="T197" s="16" t="str">
        <f>IF(ISERROR(VLOOKUP(CONCATENATE($A197,"_",T$2),'Reference data SID'!$B:$N,13,FALSE)),"",VLOOKUP(CONCATENATE($A197,"_",T$2),'Reference data SID'!$B:$N,13,FALSE))</f>
        <v/>
      </c>
      <c r="U197" s="16" t="str">
        <f>IF(ISERROR(VLOOKUP(CONCATENATE($A197,"_",U$2),'Reference data SID'!$B:$N,13,FALSE)),"",VLOOKUP(CONCATENATE($A197,"_",U$2),'Reference data SID'!$B:$N,13,FALSE))</f>
        <v/>
      </c>
      <c r="V197" s="16" t="str">
        <f>IF(ISERROR(VLOOKUP(CONCATENATE($A197,"_",V$2),'Reference data SID'!$B:$N,13,FALSE)),"",VLOOKUP(CONCATENATE($A197,"_",V$2),'Reference data SID'!$B:$N,13,FALSE))</f>
        <v/>
      </c>
      <c r="W197" s="16" t="str">
        <f>IF(ISERROR(VLOOKUP(CONCATENATE($A197,"_",W$2),'Reference data SID'!$B:$N,13,FALSE)),"",VLOOKUP(CONCATENATE($A197,"_",W$2),'Reference data SID'!$B:$N,13,FALSE))</f>
        <v/>
      </c>
      <c r="X197" s="16" t="str">
        <f>IF(ISERROR(VLOOKUP(CONCATENATE($A197,"_",X$2),'Reference data SID'!$B:$N,13,FALSE)),"",VLOOKUP(CONCATENATE($A197,"_",X$2),'Reference data SID'!$B:$N,13,FALSE))</f>
        <v/>
      </c>
      <c r="Y197" s="16" t="str">
        <f>IF(ISERROR(VLOOKUP(CONCATENATE($A197,"_",Y$2),'Reference data SID'!$B:$N,13,FALSE)),"",VLOOKUP(CONCATENATE($A197,"_",Y$2),'Reference data SID'!$B:$N,13,FALSE))</f>
        <v/>
      </c>
      <c r="Z197" s="16" t="str">
        <f>IF(ISERROR(VLOOKUP(CONCATENATE($A197,"_",Z$2),'Reference data SID'!$B:$N,13,FALSE)),"",VLOOKUP(CONCATENATE($A197,"_",Z$2),'Reference data SID'!$B:$N,13,FALSE))</f>
        <v/>
      </c>
      <c r="AA197" s="16" t="str">
        <f>IF(ISERROR(VLOOKUP(CONCATENATE($A197,"_",AA$2),'Reference data SID'!$B:$N,13,FALSE)),"",VLOOKUP(CONCATENATE($A197,"_",AA$2),'Reference data SID'!$B:$N,13,FALSE))</f>
        <v/>
      </c>
      <c r="AB197" s="16" t="str">
        <f>IF(ISERROR(VLOOKUP(CONCATENATE($A197,"_",AB$2),'Reference data SID'!$B:$N,13,FALSE)),"",VLOOKUP(CONCATENATE($A197,"_",AB$2),'Reference data SID'!$B:$N,13,FALSE))</f>
        <v/>
      </c>
      <c r="AC197" s="16" t="str">
        <f>IF(ISERROR(VLOOKUP(CONCATENATE($A197,"_",AC$2),'Reference data SID'!$B:$N,13,FALSE)),"",VLOOKUP(CONCATENATE($A197,"_",AC$2),'Reference data SID'!$B:$N,13,FALSE))</f>
        <v/>
      </c>
      <c r="AD197" s="16" t="str">
        <f>IF(ISERROR(VLOOKUP(CONCATENATE($A197,"_",AD$2),'Reference data SID'!$B:$N,13,FALSE)),"",VLOOKUP(CONCATENATE($A197,"_",AD$2),'Reference data SID'!$B:$N,13,FALSE))</f>
        <v/>
      </c>
      <c r="AE197" s="16" t="str">
        <f>IF(ISERROR(VLOOKUP(CONCATENATE($A197,"_",AE$2),'Reference data SID'!$B:$N,13,FALSE)),"",VLOOKUP(CONCATENATE($A197,"_",AE$2),'Reference data SID'!$B:$N,13,FALSE))</f>
        <v/>
      </c>
      <c r="AF197" s="16" t="str">
        <f>IF(ISERROR(VLOOKUP(CONCATENATE($A197,"_",AF$2),'Reference data SID'!$B:$N,13,FALSE)),"",VLOOKUP(CONCATENATE($A197,"_",AF$2),'Reference data SID'!$B:$N,13,FALSE))</f>
        <v/>
      </c>
      <c r="AG197" s="16" t="str">
        <f>IF(ISERROR(VLOOKUP(CONCATENATE($A197,"_",AG$2),'Reference data SID'!$B:$N,13,FALSE)),"",VLOOKUP(CONCATENATE($A197,"_",AG$2),'Reference data SID'!$B:$N,13,FALSE))</f>
        <v/>
      </c>
      <c r="AH197" s="16" t="str">
        <f>IF(ISERROR(VLOOKUP(CONCATENATE($A197,"_",AH$2),'Reference data SID'!$B:$N,13,FALSE)),"",VLOOKUP(CONCATENATE($A197,"_",AH$2),'Reference data SID'!$B:$N,13,FALSE))</f>
        <v/>
      </c>
      <c r="AI197" s="16" t="str">
        <f>IF(ISERROR(VLOOKUP(CONCATENATE($A197,"_",AI$2),'Reference data SID'!$B:$N,13,FALSE)),"",VLOOKUP(CONCATENATE($A197,"_",AI$2),'Reference data SID'!$B:$N,13,FALSE))</f>
        <v/>
      </c>
      <c r="AJ197" s="16" t="str">
        <f>IF(ISERROR(VLOOKUP(CONCATENATE($A197,"_",AJ$2),'Reference data SID'!$B:$N,13,FALSE)),"",VLOOKUP(CONCATENATE($A197,"_",AJ$2),'Reference data SID'!$B:$N,13,FALSE))</f>
        <v/>
      </c>
      <c r="AK197" s="16" t="str">
        <f>IF(ISERROR(VLOOKUP(CONCATENATE($A197,"_",AK$2),'Reference data SID'!$B:$N,13,FALSE)),"",VLOOKUP(CONCATENATE($A197,"_",AK$2),'Reference data SID'!$B:$N,13,FALSE))</f>
        <v/>
      </c>
      <c r="AL197" s="16" t="str">
        <f>IF(ISERROR(VLOOKUP(CONCATENATE($A197,"_",AL$2),'Reference data SID'!$B:$N,13,FALSE)),"",VLOOKUP(CONCATENATE($A197,"_",AL$2),'Reference data SID'!$B:$N,13,FALSE))</f>
        <v/>
      </c>
      <c r="AM197" s="16" t="str">
        <f>IF(ISERROR(VLOOKUP(CONCATENATE($A197,"_",AM$2),'Reference data SID'!$B:$N,13,FALSE)),"",VLOOKUP(CONCATENATE($A197,"_",AM$2),'Reference data SID'!$B:$N,13,FALSE))</f>
        <v/>
      </c>
      <c r="AN197" s="16" t="str">
        <f>IF(ISERROR(VLOOKUP(CONCATENATE($A197,"_",AN$2),'Reference data SID'!$B:$N,13,FALSE)),"",VLOOKUP(CONCATENATE($A197,"_",AN$2),'Reference data SID'!$B:$N,13,FALSE))</f>
        <v/>
      </c>
      <c r="AO197" s="16" t="str">
        <f>IF(ISERROR(VLOOKUP(CONCATENATE($A197,"_",AO$2),'Reference data SID'!$B:$N,13,FALSE)),"",VLOOKUP(CONCATENATE($A197,"_",AO$2),'Reference data SID'!$B:$N,13,FALSE))</f>
        <v/>
      </c>
      <c r="AP197" s="16" t="str">
        <f>IF(ISERROR(VLOOKUP(CONCATENATE($A197,"_",AP$2),'Reference data SID'!$B:$N,13,FALSE)),"",VLOOKUP(CONCATENATE($A197,"_",AP$2),'Reference data SID'!$B:$N,13,FALSE))</f>
        <v/>
      </c>
      <c r="AQ197" s="16" t="str">
        <f>IF(ISERROR(VLOOKUP(CONCATENATE($A197,"_",AQ$2),'Reference data SID'!$B:$N,13,FALSE)),"",VLOOKUP(CONCATENATE($A197,"_",AQ$2),'Reference data SID'!$B:$N,13,FALSE))</f>
        <v/>
      </c>
      <c r="AR197" s="16" t="str">
        <f>IF(ISERROR(VLOOKUP(CONCATENATE($A197,"_",AR$2),'Reference data SID'!$B:$N,13,FALSE)),"",VLOOKUP(CONCATENATE($A197,"_",AR$2),'Reference data SID'!$B:$N,13,FALSE))</f>
        <v/>
      </c>
      <c r="AS197" s="16" t="str">
        <f>IF(ISERROR(VLOOKUP(CONCATENATE($A197,"_",AS$2),'Reference data SID'!$B:$N,13,FALSE)),"",VLOOKUP(CONCATENATE($A197,"_",AS$2),'Reference data SID'!$B:$N,13,FALSE))</f>
        <v/>
      </c>
      <c r="AT197" s="16" t="str">
        <f>IF(ISERROR(VLOOKUP(CONCATENATE($A197,"_",AT$2),'Reference data SID'!$B:$N,13,FALSE)),"",VLOOKUP(CONCATENATE($A197,"_",AT$2),'Reference data SID'!$B:$N,13,FALSE))</f>
        <v/>
      </c>
    </row>
    <row r="198" spans="1:46" x14ac:dyDescent="0.25">
      <c r="A198">
        <v>194</v>
      </c>
      <c r="B198" s="16" t="str">
        <f>IF(ISERROR(VLOOKUP(CONCATENATE($A198,"_",B$2),'Reference data SID'!$B:$N,13,FALSE)),"",VLOOKUP(CONCATENATE($A198,"_",B$2),'Reference data SID'!$B:$N,13,FALSE))</f>
        <v/>
      </c>
      <c r="C198" s="16" t="str">
        <f>IF(ISERROR(VLOOKUP(CONCATENATE($A198,"_",C$2),'Reference data SID'!$B:$N,13,FALSE)),"",VLOOKUP(CONCATENATE($A198,"_",C$2),'Reference data SID'!$B:$N,13,FALSE))</f>
        <v/>
      </c>
      <c r="D198" s="16" t="str">
        <f>IF(ISERROR(VLOOKUP(CONCATENATE($A198,"_",D$2),'Reference data SID'!$B:$N,13,FALSE)),"",VLOOKUP(CONCATENATE($A198,"_",D$2),'Reference data SID'!$B:$N,13,FALSE))</f>
        <v/>
      </c>
      <c r="E198" s="16" t="str">
        <f>IF(ISERROR(VLOOKUP(CONCATENATE($A198,"_",E$2),'Reference data SID'!$B:$N,13,FALSE)),"",VLOOKUP(CONCATENATE($A198,"_",E$2),'Reference data SID'!$B:$N,13,FALSE))</f>
        <v/>
      </c>
      <c r="F198" s="16" t="str">
        <f>IF(ISERROR(VLOOKUP(CONCATENATE($A198,"_",F$2),'Reference data SID'!$B:$N,13,FALSE)),"",VLOOKUP(CONCATENATE($A198,"_",F$2),'Reference data SID'!$B:$N,13,FALSE))</f>
        <v/>
      </c>
      <c r="G198" s="16" t="str">
        <f>IF(ISERROR(VLOOKUP(CONCATENATE($A198,"_",G$2),'Reference data SID'!$B:$N,13,FALSE)),"",VLOOKUP(CONCATENATE($A198,"_",G$2),'Reference data SID'!$B:$N,13,FALSE))</f>
        <v/>
      </c>
      <c r="H198" s="16" t="str">
        <f>IF(ISERROR(VLOOKUP(CONCATENATE($A198,"_",H$2),'Reference data SID'!$B:$N,13,FALSE)),"",VLOOKUP(CONCATENATE($A198,"_",H$2),'Reference data SID'!$B:$N,13,FALSE))</f>
        <v/>
      </c>
      <c r="I198" s="16" t="str">
        <f>IF(ISERROR(VLOOKUP(CONCATENATE($A198,"_",I$2),'Reference data SID'!$B:$N,13,FALSE)),"",VLOOKUP(CONCATENATE($A198,"_",I$2),'Reference data SID'!$B:$N,13,FALSE))</f>
        <v/>
      </c>
      <c r="J198" s="16" t="str">
        <f>IF(ISERROR(VLOOKUP(CONCATENATE($A198,"_",J$2),'Reference data SID'!$B:$N,13,FALSE)),"",VLOOKUP(CONCATENATE($A198,"_",J$2),'Reference data SID'!$B:$N,13,FALSE))</f>
        <v/>
      </c>
      <c r="K198" s="16" t="str">
        <f>IF(ISERROR(VLOOKUP(CONCATENATE($A198,"_",K$2),'Reference data SID'!$B:$N,13,FALSE)),"",VLOOKUP(CONCATENATE($A198,"_",K$2),'Reference data SID'!$B:$N,13,FALSE))</f>
        <v/>
      </c>
      <c r="L198" s="16" t="str">
        <f>IF(ISERROR(VLOOKUP(CONCATENATE($A198,"_",L$2),'Reference data SID'!$B:$N,13,FALSE)),"",VLOOKUP(CONCATENATE($A198,"_",L$2),'Reference data SID'!$B:$N,13,FALSE))</f>
        <v/>
      </c>
      <c r="M198" s="16" t="str">
        <f>IF(ISERROR(VLOOKUP(CONCATENATE($A198,"_",M$2),'Reference data SID'!$B:$N,13,FALSE)),"",VLOOKUP(CONCATENATE($A198,"_",M$2),'Reference data SID'!$B:$N,13,FALSE))</f>
        <v/>
      </c>
      <c r="N198" s="16" t="str">
        <f>IF(ISERROR(VLOOKUP(CONCATENATE($A198,"_",N$2),'Reference data SID'!$B:$N,13,FALSE)),"",VLOOKUP(CONCATENATE($A198,"_",N$2),'Reference data SID'!$B:$N,13,FALSE))</f>
        <v/>
      </c>
      <c r="O198" s="16" t="str">
        <f>IF(ISERROR(VLOOKUP(CONCATENATE($A198,"_",O$2),'Reference data SID'!$B:$N,13,FALSE)),"",VLOOKUP(CONCATENATE($A198,"_",O$2),'Reference data SID'!$B:$N,13,FALSE))</f>
        <v/>
      </c>
      <c r="P198" s="16" t="str">
        <f>IF(ISERROR(VLOOKUP(CONCATENATE($A198,"_",P$2),'Reference data SID'!$B:$N,13,FALSE)),"",VLOOKUP(CONCATENATE($A198,"_",P$2),'Reference data SID'!$B:$N,13,FALSE))</f>
        <v/>
      </c>
      <c r="Q198" s="16" t="str">
        <f>IF(ISERROR(VLOOKUP(CONCATENATE($A198,"_",Q$2),'Reference data SID'!$B:$N,13,FALSE)),"",VLOOKUP(CONCATENATE($A198,"_",Q$2),'Reference data SID'!$B:$N,13,FALSE))</f>
        <v/>
      </c>
      <c r="R198" s="16" t="str">
        <f>IF(ISERROR(VLOOKUP(CONCATENATE($A198,"_",R$2),'Reference data SID'!$B:$N,13,FALSE)),"",VLOOKUP(CONCATENATE($A198,"_",R$2),'Reference data SID'!$B:$N,13,FALSE))</f>
        <v/>
      </c>
      <c r="S198" s="16" t="str">
        <f>IF(ISERROR(VLOOKUP(CONCATENATE($A198,"_",S$2),'Reference data SID'!$B:$N,13,FALSE)),"",VLOOKUP(CONCATENATE($A198,"_",S$2),'Reference data SID'!$B:$N,13,FALSE))</f>
        <v/>
      </c>
      <c r="T198" s="16" t="str">
        <f>IF(ISERROR(VLOOKUP(CONCATENATE($A198,"_",T$2),'Reference data SID'!$B:$N,13,FALSE)),"",VLOOKUP(CONCATENATE($A198,"_",T$2),'Reference data SID'!$B:$N,13,FALSE))</f>
        <v/>
      </c>
      <c r="U198" s="16" t="str">
        <f>IF(ISERROR(VLOOKUP(CONCATENATE($A198,"_",U$2),'Reference data SID'!$B:$N,13,FALSE)),"",VLOOKUP(CONCATENATE($A198,"_",U$2),'Reference data SID'!$B:$N,13,FALSE))</f>
        <v/>
      </c>
      <c r="V198" s="16" t="str">
        <f>IF(ISERROR(VLOOKUP(CONCATENATE($A198,"_",V$2),'Reference data SID'!$B:$N,13,FALSE)),"",VLOOKUP(CONCATENATE($A198,"_",V$2),'Reference data SID'!$B:$N,13,FALSE))</f>
        <v/>
      </c>
      <c r="W198" s="16" t="str">
        <f>IF(ISERROR(VLOOKUP(CONCATENATE($A198,"_",W$2),'Reference data SID'!$B:$N,13,FALSE)),"",VLOOKUP(CONCATENATE($A198,"_",W$2),'Reference data SID'!$B:$N,13,FALSE))</f>
        <v/>
      </c>
      <c r="X198" s="16" t="str">
        <f>IF(ISERROR(VLOOKUP(CONCATENATE($A198,"_",X$2),'Reference data SID'!$B:$N,13,FALSE)),"",VLOOKUP(CONCATENATE($A198,"_",X$2),'Reference data SID'!$B:$N,13,FALSE))</f>
        <v/>
      </c>
      <c r="Y198" s="16" t="str">
        <f>IF(ISERROR(VLOOKUP(CONCATENATE($A198,"_",Y$2),'Reference data SID'!$B:$N,13,FALSE)),"",VLOOKUP(CONCATENATE($A198,"_",Y$2),'Reference data SID'!$B:$N,13,FALSE))</f>
        <v/>
      </c>
      <c r="Z198" s="16" t="str">
        <f>IF(ISERROR(VLOOKUP(CONCATENATE($A198,"_",Z$2),'Reference data SID'!$B:$N,13,FALSE)),"",VLOOKUP(CONCATENATE($A198,"_",Z$2),'Reference data SID'!$B:$N,13,FALSE))</f>
        <v/>
      </c>
      <c r="AA198" s="16" t="str">
        <f>IF(ISERROR(VLOOKUP(CONCATENATE($A198,"_",AA$2),'Reference data SID'!$B:$N,13,FALSE)),"",VLOOKUP(CONCATENATE($A198,"_",AA$2),'Reference data SID'!$B:$N,13,FALSE))</f>
        <v/>
      </c>
      <c r="AB198" s="16" t="str">
        <f>IF(ISERROR(VLOOKUP(CONCATENATE($A198,"_",AB$2),'Reference data SID'!$B:$N,13,FALSE)),"",VLOOKUP(CONCATENATE($A198,"_",AB$2),'Reference data SID'!$B:$N,13,FALSE))</f>
        <v/>
      </c>
      <c r="AC198" s="16" t="str">
        <f>IF(ISERROR(VLOOKUP(CONCATENATE($A198,"_",AC$2),'Reference data SID'!$B:$N,13,FALSE)),"",VLOOKUP(CONCATENATE($A198,"_",AC$2),'Reference data SID'!$B:$N,13,FALSE))</f>
        <v/>
      </c>
      <c r="AD198" s="16" t="str">
        <f>IF(ISERROR(VLOOKUP(CONCATENATE($A198,"_",AD$2),'Reference data SID'!$B:$N,13,FALSE)),"",VLOOKUP(CONCATENATE($A198,"_",AD$2),'Reference data SID'!$B:$N,13,FALSE))</f>
        <v/>
      </c>
      <c r="AE198" s="16" t="str">
        <f>IF(ISERROR(VLOOKUP(CONCATENATE($A198,"_",AE$2),'Reference data SID'!$B:$N,13,FALSE)),"",VLOOKUP(CONCATENATE($A198,"_",AE$2),'Reference data SID'!$B:$N,13,FALSE))</f>
        <v/>
      </c>
      <c r="AF198" s="16" t="str">
        <f>IF(ISERROR(VLOOKUP(CONCATENATE($A198,"_",AF$2),'Reference data SID'!$B:$N,13,FALSE)),"",VLOOKUP(CONCATENATE($A198,"_",AF$2),'Reference data SID'!$B:$N,13,FALSE))</f>
        <v/>
      </c>
      <c r="AG198" s="16" t="str">
        <f>IF(ISERROR(VLOOKUP(CONCATENATE($A198,"_",AG$2),'Reference data SID'!$B:$N,13,FALSE)),"",VLOOKUP(CONCATENATE($A198,"_",AG$2),'Reference data SID'!$B:$N,13,FALSE))</f>
        <v/>
      </c>
      <c r="AH198" s="16" t="str">
        <f>IF(ISERROR(VLOOKUP(CONCATENATE($A198,"_",AH$2),'Reference data SID'!$B:$N,13,FALSE)),"",VLOOKUP(CONCATENATE($A198,"_",AH$2),'Reference data SID'!$B:$N,13,FALSE))</f>
        <v/>
      </c>
      <c r="AI198" s="16" t="str">
        <f>IF(ISERROR(VLOOKUP(CONCATENATE($A198,"_",AI$2),'Reference data SID'!$B:$N,13,FALSE)),"",VLOOKUP(CONCATENATE($A198,"_",AI$2),'Reference data SID'!$B:$N,13,FALSE))</f>
        <v/>
      </c>
      <c r="AJ198" s="16" t="str">
        <f>IF(ISERROR(VLOOKUP(CONCATENATE($A198,"_",AJ$2),'Reference data SID'!$B:$N,13,FALSE)),"",VLOOKUP(CONCATENATE($A198,"_",AJ$2),'Reference data SID'!$B:$N,13,FALSE))</f>
        <v/>
      </c>
      <c r="AK198" s="16" t="str">
        <f>IF(ISERROR(VLOOKUP(CONCATENATE($A198,"_",AK$2),'Reference data SID'!$B:$N,13,FALSE)),"",VLOOKUP(CONCATENATE($A198,"_",AK$2),'Reference data SID'!$B:$N,13,FALSE))</f>
        <v/>
      </c>
      <c r="AL198" s="16" t="str">
        <f>IF(ISERROR(VLOOKUP(CONCATENATE($A198,"_",AL$2),'Reference data SID'!$B:$N,13,FALSE)),"",VLOOKUP(CONCATENATE($A198,"_",AL$2),'Reference data SID'!$B:$N,13,FALSE))</f>
        <v/>
      </c>
      <c r="AM198" s="16" t="str">
        <f>IF(ISERROR(VLOOKUP(CONCATENATE($A198,"_",AM$2),'Reference data SID'!$B:$N,13,FALSE)),"",VLOOKUP(CONCATENATE($A198,"_",AM$2),'Reference data SID'!$B:$N,13,FALSE))</f>
        <v/>
      </c>
      <c r="AN198" s="16" t="str">
        <f>IF(ISERROR(VLOOKUP(CONCATENATE($A198,"_",AN$2),'Reference data SID'!$B:$N,13,FALSE)),"",VLOOKUP(CONCATENATE($A198,"_",AN$2),'Reference data SID'!$B:$N,13,FALSE))</f>
        <v/>
      </c>
      <c r="AO198" s="16" t="str">
        <f>IF(ISERROR(VLOOKUP(CONCATENATE($A198,"_",AO$2),'Reference data SID'!$B:$N,13,FALSE)),"",VLOOKUP(CONCATENATE($A198,"_",AO$2),'Reference data SID'!$B:$N,13,FALSE))</f>
        <v/>
      </c>
      <c r="AP198" s="16" t="str">
        <f>IF(ISERROR(VLOOKUP(CONCATENATE($A198,"_",AP$2),'Reference data SID'!$B:$N,13,FALSE)),"",VLOOKUP(CONCATENATE($A198,"_",AP$2),'Reference data SID'!$B:$N,13,FALSE))</f>
        <v/>
      </c>
      <c r="AQ198" s="16" t="str">
        <f>IF(ISERROR(VLOOKUP(CONCATENATE($A198,"_",AQ$2),'Reference data SID'!$B:$N,13,FALSE)),"",VLOOKUP(CONCATENATE($A198,"_",AQ$2),'Reference data SID'!$B:$N,13,FALSE))</f>
        <v/>
      </c>
      <c r="AR198" s="16" t="str">
        <f>IF(ISERROR(VLOOKUP(CONCATENATE($A198,"_",AR$2),'Reference data SID'!$B:$N,13,FALSE)),"",VLOOKUP(CONCATENATE($A198,"_",AR$2),'Reference data SID'!$B:$N,13,FALSE))</f>
        <v/>
      </c>
      <c r="AS198" s="16" t="str">
        <f>IF(ISERROR(VLOOKUP(CONCATENATE($A198,"_",AS$2),'Reference data SID'!$B:$N,13,FALSE)),"",VLOOKUP(CONCATENATE($A198,"_",AS$2),'Reference data SID'!$B:$N,13,FALSE))</f>
        <v/>
      </c>
      <c r="AT198" s="16" t="str">
        <f>IF(ISERROR(VLOOKUP(CONCATENATE($A198,"_",AT$2),'Reference data SID'!$B:$N,13,FALSE)),"",VLOOKUP(CONCATENATE($A198,"_",AT$2),'Reference data SID'!$B:$N,13,FALSE))</f>
        <v/>
      </c>
    </row>
    <row r="199" spans="1:46" x14ac:dyDescent="0.25">
      <c r="A199">
        <v>195</v>
      </c>
      <c r="B199" s="16" t="str">
        <f>IF(ISERROR(VLOOKUP(CONCATENATE($A199,"_",B$2),'Reference data SID'!$B:$N,13,FALSE)),"",VLOOKUP(CONCATENATE($A199,"_",B$2),'Reference data SID'!$B:$N,13,FALSE))</f>
        <v/>
      </c>
      <c r="C199" s="16" t="str">
        <f>IF(ISERROR(VLOOKUP(CONCATENATE($A199,"_",C$2),'Reference data SID'!$B:$N,13,FALSE)),"",VLOOKUP(CONCATENATE($A199,"_",C$2),'Reference data SID'!$B:$N,13,FALSE))</f>
        <v/>
      </c>
      <c r="D199" s="16" t="str">
        <f>IF(ISERROR(VLOOKUP(CONCATENATE($A199,"_",D$2),'Reference data SID'!$B:$N,13,FALSE)),"",VLOOKUP(CONCATENATE($A199,"_",D$2),'Reference data SID'!$B:$N,13,FALSE))</f>
        <v/>
      </c>
      <c r="E199" s="16" t="str">
        <f>IF(ISERROR(VLOOKUP(CONCATENATE($A199,"_",E$2),'Reference data SID'!$B:$N,13,FALSE)),"",VLOOKUP(CONCATENATE($A199,"_",E$2),'Reference data SID'!$B:$N,13,FALSE))</f>
        <v/>
      </c>
      <c r="F199" s="16" t="str">
        <f>IF(ISERROR(VLOOKUP(CONCATENATE($A199,"_",F$2),'Reference data SID'!$B:$N,13,FALSE)),"",VLOOKUP(CONCATENATE($A199,"_",F$2),'Reference data SID'!$B:$N,13,FALSE))</f>
        <v/>
      </c>
      <c r="G199" s="16" t="str">
        <f>IF(ISERROR(VLOOKUP(CONCATENATE($A199,"_",G$2),'Reference data SID'!$B:$N,13,FALSE)),"",VLOOKUP(CONCATENATE($A199,"_",G$2),'Reference data SID'!$B:$N,13,FALSE))</f>
        <v/>
      </c>
      <c r="H199" s="16" t="str">
        <f>IF(ISERROR(VLOOKUP(CONCATENATE($A199,"_",H$2),'Reference data SID'!$B:$N,13,FALSE)),"",VLOOKUP(CONCATENATE($A199,"_",H$2),'Reference data SID'!$B:$N,13,FALSE))</f>
        <v/>
      </c>
      <c r="I199" s="16" t="str">
        <f>IF(ISERROR(VLOOKUP(CONCATENATE($A199,"_",I$2),'Reference data SID'!$B:$N,13,FALSE)),"",VLOOKUP(CONCATENATE($A199,"_",I$2),'Reference data SID'!$B:$N,13,FALSE))</f>
        <v/>
      </c>
      <c r="J199" s="16" t="str">
        <f>IF(ISERROR(VLOOKUP(CONCATENATE($A199,"_",J$2),'Reference data SID'!$B:$N,13,FALSE)),"",VLOOKUP(CONCATENATE($A199,"_",J$2),'Reference data SID'!$B:$N,13,FALSE))</f>
        <v/>
      </c>
      <c r="K199" s="16" t="str">
        <f>IF(ISERROR(VLOOKUP(CONCATENATE($A199,"_",K$2),'Reference data SID'!$B:$N,13,FALSE)),"",VLOOKUP(CONCATENATE($A199,"_",K$2),'Reference data SID'!$B:$N,13,FALSE))</f>
        <v/>
      </c>
      <c r="L199" s="16" t="str">
        <f>IF(ISERROR(VLOOKUP(CONCATENATE($A199,"_",L$2),'Reference data SID'!$B:$N,13,FALSE)),"",VLOOKUP(CONCATENATE($A199,"_",L$2),'Reference data SID'!$B:$N,13,FALSE))</f>
        <v/>
      </c>
      <c r="M199" s="16" t="str">
        <f>IF(ISERROR(VLOOKUP(CONCATENATE($A199,"_",M$2),'Reference data SID'!$B:$N,13,FALSE)),"",VLOOKUP(CONCATENATE($A199,"_",M$2),'Reference data SID'!$B:$N,13,FALSE))</f>
        <v/>
      </c>
      <c r="N199" s="16" t="str">
        <f>IF(ISERROR(VLOOKUP(CONCATENATE($A199,"_",N$2),'Reference data SID'!$B:$N,13,FALSE)),"",VLOOKUP(CONCATENATE($A199,"_",N$2),'Reference data SID'!$B:$N,13,FALSE))</f>
        <v/>
      </c>
      <c r="O199" s="16" t="str">
        <f>IF(ISERROR(VLOOKUP(CONCATENATE($A199,"_",O$2),'Reference data SID'!$B:$N,13,FALSE)),"",VLOOKUP(CONCATENATE($A199,"_",O$2),'Reference data SID'!$B:$N,13,FALSE))</f>
        <v/>
      </c>
      <c r="P199" s="16" t="str">
        <f>IF(ISERROR(VLOOKUP(CONCATENATE($A199,"_",P$2),'Reference data SID'!$B:$N,13,FALSE)),"",VLOOKUP(CONCATENATE($A199,"_",P$2),'Reference data SID'!$B:$N,13,FALSE))</f>
        <v/>
      </c>
      <c r="Q199" s="16" t="str">
        <f>IF(ISERROR(VLOOKUP(CONCATENATE($A199,"_",Q$2),'Reference data SID'!$B:$N,13,FALSE)),"",VLOOKUP(CONCATENATE($A199,"_",Q$2),'Reference data SID'!$B:$N,13,FALSE))</f>
        <v/>
      </c>
      <c r="R199" s="16" t="str">
        <f>IF(ISERROR(VLOOKUP(CONCATENATE($A199,"_",R$2),'Reference data SID'!$B:$N,13,FALSE)),"",VLOOKUP(CONCATENATE($A199,"_",R$2),'Reference data SID'!$B:$N,13,FALSE))</f>
        <v/>
      </c>
      <c r="S199" s="16" t="str">
        <f>IF(ISERROR(VLOOKUP(CONCATENATE($A199,"_",S$2),'Reference data SID'!$B:$N,13,FALSE)),"",VLOOKUP(CONCATENATE($A199,"_",S$2),'Reference data SID'!$B:$N,13,FALSE))</f>
        <v/>
      </c>
      <c r="T199" s="16" t="str">
        <f>IF(ISERROR(VLOOKUP(CONCATENATE($A199,"_",T$2),'Reference data SID'!$B:$N,13,FALSE)),"",VLOOKUP(CONCATENATE($A199,"_",T$2),'Reference data SID'!$B:$N,13,FALSE))</f>
        <v/>
      </c>
      <c r="U199" s="16" t="str">
        <f>IF(ISERROR(VLOOKUP(CONCATENATE($A199,"_",U$2),'Reference data SID'!$B:$N,13,FALSE)),"",VLOOKUP(CONCATENATE($A199,"_",U$2),'Reference data SID'!$B:$N,13,FALSE))</f>
        <v/>
      </c>
      <c r="V199" s="16" t="str">
        <f>IF(ISERROR(VLOOKUP(CONCATENATE($A199,"_",V$2),'Reference data SID'!$B:$N,13,FALSE)),"",VLOOKUP(CONCATENATE($A199,"_",V$2),'Reference data SID'!$B:$N,13,FALSE))</f>
        <v/>
      </c>
      <c r="W199" s="16" t="str">
        <f>IF(ISERROR(VLOOKUP(CONCATENATE($A199,"_",W$2),'Reference data SID'!$B:$N,13,FALSE)),"",VLOOKUP(CONCATENATE($A199,"_",W$2),'Reference data SID'!$B:$N,13,FALSE))</f>
        <v/>
      </c>
      <c r="X199" s="16" t="str">
        <f>IF(ISERROR(VLOOKUP(CONCATENATE($A199,"_",X$2),'Reference data SID'!$B:$N,13,FALSE)),"",VLOOKUP(CONCATENATE($A199,"_",X$2),'Reference data SID'!$B:$N,13,FALSE))</f>
        <v/>
      </c>
      <c r="Y199" s="16" t="str">
        <f>IF(ISERROR(VLOOKUP(CONCATENATE($A199,"_",Y$2),'Reference data SID'!$B:$N,13,FALSE)),"",VLOOKUP(CONCATENATE($A199,"_",Y$2),'Reference data SID'!$B:$N,13,FALSE))</f>
        <v/>
      </c>
      <c r="Z199" s="16" t="str">
        <f>IF(ISERROR(VLOOKUP(CONCATENATE($A199,"_",Z$2),'Reference data SID'!$B:$N,13,FALSE)),"",VLOOKUP(CONCATENATE($A199,"_",Z$2),'Reference data SID'!$B:$N,13,FALSE))</f>
        <v/>
      </c>
      <c r="AA199" s="16" t="str">
        <f>IF(ISERROR(VLOOKUP(CONCATENATE($A199,"_",AA$2),'Reference data SID'!$B:$N,13,FALSE)),"",VLOOKUP(CONCATENATE($A199,"_",AA$2),'Reference data SID'!$B:$N,13,FALSE))</f>
        <v/>
      </c>
      <c r="AB199" s="16" t="str">
        <f>IF(ISERROR(VLOOKUP(CONCATENATE($A199,"_",AB$2),'Reference data SID'!$B:$N,13,FALSE)),"",VLOOKUP(CONCATENATE($A199,"_",AB$2),'Reference data SID'!$B:$N,13,FALSE))</f>
        <v/>
      </c>
      <c r="AC199" s="16" t="str">
        <f>IF(ISERROR(VLOOKUP(CONCATENATE($A199,"_",AC$2),'Reference data SID'!$B:$N,13,FALSE)),"",VLOOKUP(CONCATENATE($A199,"_",AC$2),'Reference data SID'!$B:$N,13,FALSE))</f>
        <v/>
      </c>
      <c r="AD199" s="16" t="str">
        <f>IF(ISERROR(VLOOKUP(CONCATENATE($A199,"_",AD$2),'Reference data SID'!$B:$N,13,FALSE)),"",VLOOKUP(CONCATENATE($A199,"_",AD$2),'Reference data SID'!$B:$N,13,FALSE))</f>
        <v/>
      </c>
      <c r="AE199" s="16" t="str">
        <f>IF(ISERROR(VLOOKUP(CONCATENATE($A199,"_",AE$2),'Reference data SID'!$B:$N,13,FALSE)),"",VLOOKUP(CONCATENATE($A199,"_",AE$2),'Reference data SID'!$B:$N,13,FALSE))</f>
        <v/>
      </c>
      <c r="AF199" s="16" t="str">
        <f>IF(ISERROR(VLOOKUP(CONCATENATE($A199,"_",AF$2),'Reference data SID'!$B:$N,13,FALSE)),"",VLOOKUP(CONCATENATE($A199,"_",AF$2),'Reference data SID'!$B:$N,13,FALSE))</f>
        <v/>
      </c>
      <c r="AG199" s="16" t="str">
        <f>IF(ISERROR(VLOOKUP(CONCATENATE($A199,"_",AG$2),'Reference data SID'!$B:$N,13,FALSE)),"",VLOOKUP(CONCATENATE($A199,"_",AG$2),'Reference data SID'!$B:$N,13,FALSE))</f>
        <v/>
      </c>
      <c r="AH199" s="16" t="str">
        <f>IF(ISERROR(VLOOKUP(CONCATENATE($A199,"_",AH$2),'Reference data SID'!$B:$N,13,FALSE)),"",VLOOKUP(CONCATENATE($A199,"_",AH$2),'Reference data SID'!$B:$N,13,FALSE))</f>
        <v/>
      </c>
      <c r="AI199" s="16" t="str">
        <f>IF(ISERROR(VLOOKUP(CONCATENATE($A199,"_",AI$2),'Reference data SID'!$B:$N,13,FALSE)),"",VLOOKUP(CONCATENATE($A199,"_",AI$2),'Reference data SID'!$B:$N,13,FALSE))</f>
        <v/>
      </c>
      <c r="AJ199" s="16" t="str">
        <f>IF(ISERROR(VLOOKUP(CONCATENATE($A199,"_",AJ$2),'Reference data SID'!$B:$N,13,FALSE)),"",VLOOKUP(CONCATENATE($A199,"_",AJ$2),'Reference data SID'!$B:$N,13,FALSE))</f>
        <v/>
      </c>
      <c r="AK199" s="16" t="str">
        <f>IF(ISERROR(VLOOKUP(CONCATENATE($A199,"_",AK$2),'Reference data SID'!$B:$N,13,FALSE)),"",VLOOKUP(CONCATENATE($A199,"_",AK$2),'Reference data SID'!$B:$N,13,FALSE))</f>
        <v/>
      </c>
      <c r="AL199" s="16" t="str">
        <f>IF(ISERROR(VLOOKUP(CONCATENATE($A199,"_",AL$2),'Reference data SID'!$B:$N,13,FALSE)),"",VLOOKUP(CONCATENATE($A199,"_",AL$2),'Reference data SID'!$B:$N,13,FALSE))</f>
        <v/>
      </c>
      <c r="AM199" s="16" t="str">
        <f>IF(ISERROR(VLOOKUP(CONCATENATE($A199,"_",AM$2),'Reference data SID'!$B:$N,13,FALSE)),"",VLOOKUP(CONCATENATE($A199,"_",AM$2),'Reference data SID'!$B:$N,13,FALSE))</f>
        <v/>
      </c>
      <c r="AN199" s="16" t="str">
        <f>IF(ISERROR(VLOOKUP(CONCATENATE($A199,"_",AN$2),'Reference data SID'!$B:$N,13,FALSE)),"",VLOOKUP(CONCATENATE($A199,"_",AN$2),'Reference data SID'!$B:$N,13,FALSE))</f>
        <v/>
      </c>
      <c r="AO199" s="16" t="str">
        <f>IF(ISERROR(VLOOKUP(CONCATENATE($A199,"_",AO$2),'Reference data SID'!$B:$N,13,FALSE)),"",VLOOKUP(CONCATENATE($A199,"_",AO$2),'Reference data SID'!$B:$N,13,FALSE))</f>
        <v/>
      </c>
      <c r="AP199" s="16" t="str">
        <f>IF(ISERROR(VLOOKUP(CONCATENATE($A199,"_",AP$2),'Reference data SID'!$B:$N,13,FALSE)),"",VLOOKUP(CONCATENATE($A199,"_",AP$2),'Reference data SID'!$B:$N,13,FALSE))</f>
        <v/>
      </c>
      <c r="AQ199" s="16" t="str">
        <f>IF(ISERROR(VLOOKUP(CONCATENATE($A199,"_",AQ$2),'Reference data SID'!$B:$N,13,FALSE)),"",VLOOKUP(CONCATENATE($A199,"_",AQ$2),'Reference data SID'!$B:$N,13,FALSE))</f>
        <v/>
      </c>
      <c r="AR199" s="16" t="str">
        <f>IF(ISERROR(VLOOKUP(CONCATENATE($A199,"_",AR$2),'Reference data SID'!$B:$N,13,FALSE)),"",VLOOKUP(CONCATENATE($A199,"_",AR$2),'Reference data SID'!$B:$N,13,FALSE))</f>
        <v/>
      </c>
      <c r="AS199" s="16" t="str">
        <f>IF(ISERROR(VLOOKUP(CONCATENATE($A199,"_",AS$2),'Reference data SID'!$B:$N,13,FALSE)),"",VLOOKUP(CONCATENATE($A199,"_",AS$2),'Reference data SID'!$B:$N,13,FALSE))</f>
        <v/>
      </c>
      <c r="AT199" s="16" t="str">
        <f>IF(ISERROR(VLOOKUP(CONCATENATE($A199,"_",AT$2),'Reference data SID'!$B:$N,13,FALSE)),"",VLOOKUP(CONCATENATE($A199,"_",AT$2),'Reference data SID'!$B:$N,13,FALSE))</f>
        <v/>
      </c>
    </row>
    <row r="200" spans="1:46" x14ac:dyDescent="0.25">
      <c r="A200">
        <v>196</v>
      </c>
      <c r="B200" s="16" t="str">
        <f>IF(ISERROR(VLOOKUP(CONCATENATE($A200,"_",B$2),'Reference data SID'!$B:$N,13,FALSE)),"",VLOOKUP(CONCATENATE($A200,"_",B$2),'Reference data SID'!$B:$N,13,FALSE))</f>
        <v/>
      </c>
      <c r="C200" s="16" t="str">
        <f>IF(ISERROR(VLOOKUP(CONCATENATE($A200,"_",C$2),'Reference data SID'!$B:$N,13,FALSE)),"",VLOOKUP(CONCATENATE($A200,"_",C$2),'Reference data SID'!$B:$N,13,FALSE))</f>
        <v/>
      </c>
      <c r="D200" s="16" t="str">
        <f>IF(ISERROR(VLOOKUP(CONCATENATE($A200,"_",D$2),'Reference data SID'!$B:$N,13,FALSE)),"",VLOOKUP(CONCATENATE($A200,"_",D$2),'Reference data SID'!$B:$N,13,FALSE))</f>
        <v/>
      </c>
      <c r="E200" s="16" t="str">
        <f>IF(ISERROR(VLOOKUP(CONCATENATE($A200,"_",E$2),'Reference data SID'!$B:$N,13,FALSE)),"",VLOOKUP(CONCATENATE($A200,"_",E$2),'Reference data SID'!$B:$N,13,FALSE))</f>
        <v/>
      </c>
      <c r="F200" s="16" t="str">
        <f>IF(ISERROR(VLOOKUP(CONCATENATE($A200,"_",F$2),'Reference data SID'!$B:$N,13,FALSE)),"",VLOOKUP(CONCATENATE($A200,"_",F$2),'Reference data SID'!$B:$N,13,FALSE))</f>
        <v/>
      </c>
      <c r="G200" s="16" t="str">
        <f>IF(ISERROR(VLOOKUP(CONCATENATE($A200,"_",G$2),'Reference data SID'!$B:$N,13,FALSE)),"",VLOOKUP(CONCATENATE($A200,"_",G$2),'Reference data SID'!$B:$N,13,FALSE))</f>
        <v/>
      </c>
      <c r="H200" s="16" t="str">
        <f>IF(ISERROR(VLOOKUP(CONCATENATE($A200,"_",H$2),'Reference data SID'!$B:$N,13,FALSE)),"",VLOOKUP(CONCATENATE($A200,"_",H$2),'Reference data SID'!$B:$N,13,FALSE))</f>
        <v/>
      </c>
      <c r="I200" s="16" t="str">
        <f>IF(ISERROR(VLOOKUP(CONCATENATE($A200,"_",I$2),'Reference data SID'!$B:$N,13,FALSE)),"",VLOOKUP(CONCATENATE($A200,"_",I$2),'Reference data SID'!$B:$N,13,FALSE))</f>
        <v/>
      </c>
      <c r="J200" s="16" t="str">
        <f>IF(ISERROR(VLOOKUP(CONCATENATE($A200,"_",J$2),'Reference data SID'!$B:$N,13,FALSE)),"",VLOOKUP(CONCATENATE($A200,"_",J$2),'Reference data SID'!$B:$N,13,FALSE))</f>
        <v/>
      </c>
      <c r="K200" s="16" t="str">
        <f>IF(ISERROR(VLOOKUP(CONCATENATE($A200,"_",K$2),'Reference data SID'!$B:$N,13,FALSE)),"",VLOOKUP(CONCATENATE($A200,"_",K$2),'Reference data SID'!$B:$N,13,FALSE))</f>
        <v/>
      </c>
      <c r="L200" s="16" t="str">
        <f>IF(ISERROR(VLOOKUP(CONCATENATE($A200,"_",L$2),'Reference data SID'!$B:$N,13,FALSE)),"",VLOOKUP(CONCATENATE($A200,"_",L$2),'Reference data SID'!$B:$N,13,FALSE))</f>
        <v/>
      </c>
      <c r="M200" s="16" t="str">
        <f>IF(ISERROR(VLOOKUP(CONCATENATE($A200,"_",M$2),'Reference data SID'!$B:$N,13,FALSE)),"",VLOOKUP(CONCATENATE($A200,"_",M$2),'Reference data SID'!$B:$N,13,FALSE))</f>
        <v/>
      </c>
      <c r="N200" s="16" t="str">
        <f>IF(ISERROR(VLOOKUP(CONCATENATE($A200,"_",N$2),'Reference data SID'!$B:$N,13,FALSE)),"",VLOOKUP(CONCATENATE($A200,"_",N$2),'Reference data SID'!$B:$N,13,FALSE))</f>
        <v/>
      </c>
      <c r="O200" s="16" t="str">
        <f>IF(ISERROR(VLOOKUP(CONCATENATE($A200,"_",O$2),'Reference data SID'!$B:$N,13,FALSE)),"",VLOOKUP(CONCATENATE($A200,"_",O$2),'Reference data SID'!$B:$N,13,FALSE))</f>
        <v/>
      </c>
      <c r="P200" s="16" t="str">
        <f>IF(ISERROR(VLOOKUP(CONCATENATE($A200,"_",P$2),'Reference data SID'!$B:$N,13,FALSE)),"",VLOOKUP(CONCATENATE($A200,"_",P$2),'Reference data SID'!$B:$N,13,FALSE))</f>
        <v/>
      </c>
      <c r="Q200" s="16" t="str">
        <f>IF(ISERROR(VLOOKUP(CONCATENATE($A200,"_",Q$2),'Reference data SID'!$B:$N,13,FALSE)),"",VLOOKUP(CONCATENATE($A200,"_",Q$2),'Reference data SID'!$B:$N,13,FALSE))</f>
        <v/>
      </c>
      <c r="R200" s="16" t="str">
        <f>IF(ISERROR(VLOOKUP(CONCATENATE($A200,"_",R$2),'Reference data SID'!$B:$N,13,FALSE)),"",VLOOKUP(CONCATENATE($A200,"_",R$2),'Reference data SID'!$B:$N,13,FALSE))</f>
        <v/>
      </c>
      <c r="S200" s="16" t="str">
        <f>IF(ISERROR(VLOOKUP(CONCATENATE($A200,"_",S$2),'Reference data SID'!$B:$N,13,FALSE)),"",VLOOKUP(CONCATENATE($A200,"_",S$2),'Reference data SID'!$B:$N,13,FALSE))</f>
        <v/>
      </c>
      <c r="T200" s="16" t="str">
        <f>IF(ISERROR(VLOOKUP(CONCATENATE($A200,"_",T$2),'Reference data SID'!$B:$N,13,FALSE)),"",VLOOKUP(CONCATENATE($A200,"_",T$2),'Reference data SID'!$B:$N,13,FALSE))</f>
        <v/>
      </c>
      <c r="U200" s="16" t="str">
        <f>IF(ISERROR(VLOOKUP(CONCATENATE($A200,"_",U$2),'Reference data SID'!$B:$N,13,FALSE)),"",VLOOKUP(CONCATENATE($A200,"_",U$2),'Reference data SID'!$B:$N,13,FALSE))</f>
        <v/>
      </c>
      <c r="V200" s="16" t="str">
        <f>IF(ISERROR(VLOOKUP(CONCATENATE($A200,"_",V$2),'Reference data SID'!$B:$N,13,FALSE)),"",VLOOKUP(CONCATENATE($A200,"_",V$2),'Reference data SID'!$B:$N,13,FALSE))</f>
        <v/>
      </c>
      <c r="W200" s="16" t="str">
        <f>IF(ISERROR(VLOOKUP(CONCATENATE($A200,"_",W$2),'Reference data SID'!$B:$N,13,FALSE)),"",VLOOKUP(CONCATENATE($A200,"_",W$2),'Reference data SID'!$B:$N,13,FALSE))</f>
        <v/>
      </c>
      <c r="X200" s="16" t="str">
        <f>IF(ISERROR(VLOOKUP(CONCATENATE($A200,"_",X$2),'Reference data SID'!$B:$N,13,FALSE)),"",VLOOKUP(CONCATENATE($A200,"_",X$2),'Reference data SID'!$B:$N,13,FALSE))</f>
        <v/>
      </c>
      <c r="Y200" s="16" t="str">
        <f>IF(ISERROR(VLOOKUP(CONCATENATE($A200,"_",Y$2),'Reference data SID'!$B:$N,13,FALSE)),"",VLOOKUP(CONCATENATE($A200,"_",Y$2),'Reference data SID'!$B:$N,13,FALSE))</f>
        <v/>
      </c>
      <c r="Z200" s="16" t="str">
        <f>IF(ISERROR(VLOOKUP(CONCATENATE($A200,"_",Z$2),'Reference data SID'!$B:$N,13,FALSE)),"",VLOOKUP(CONCATENATE($A200,"_",Z$2),'Reference data SID'!$B:$N,13,FALSE))</f>
        <v/>
      </c>
      <c r="AA200" s="16" t="str">
        <f>IF(ISERROR(VLOOKUP(CONCATENATE($A200,"_",AA$2),'Reference data SID'!$B:$N,13,FALSE)),"",VLOOKUP(CONCATENATE($A200,"_",AA$2),'Reference data SID'!$B:$N,13,FALSE))</f>
        <v/>
      </c>
      <c r="AB200" s="16" t="str">
        <f>IF(ISERROR(VLOOKUP(CONCATENATE($A200,"_",AB$2),'Reference data SID'!$B:$N,13,FALSE)),"",VLOOKUP(CONCATENATE($A200,"_",AB$2),'Reference data SID'!$B:$N,13,FALSE))</f>
        <v/>
      </c>
      <c r="AC200" s="16" t="str">
        <f>IF(ISERROR(VLOOKUP(CONCATENATE($A200,"_",AC$2),'Reference data SID'!$B:$N,13,FALSE)),"",VLOOKUP(CONCATENATE($A200,"_",AC$2),'Reference data SID'!$B:$N,13,FALSE))</f>
        <v/>
      </c>
      <c r="AD200" s="16" t="str">
        <f>IF(ISERROR(VLOOKUP(CONCATENATE($A200,"_",AD$2),'Reference data SID'!$B:$N,13,FALSE)),"",VLOOKUP(CONCATENATE($A200,"_",AD$2),'Reference data SID'!$B:$N,13,FALSE))</f>
        <v/>
      </c>
      <c r="AE200" s="16" t="str">
        <f>IF(ISERROR(VLOOKUP(CONCATENATE($A200,"_",AE$2),'Reference data SID'!$B:$N,13,FALSE)),"",VLOOKUP(CONCATENATE($A200,"_",AE$2),'Reference data SID'!$B:$N,13,FALSE))</f>
        <v/>
      </c>
      <c r="AF200" s="16" t="str">
        <f>IF(ISERROR(VLOOKUP(CONCATENATE($A200,"_",AF$2),'Reference data SID'!$B:$N,13,FALSE)),"",VLOOKUP(CONCATENATE($A200,"_",AF$2),'Reference data SID'!$B:$N,13,FALSE))</f>
        <v/>
      </c>
      <c r="AG200" s="16" t="str">
        <f>IF(ISERROR(VLOOKUP(CONCATENATE($A200,"_",AG$2),'Reference data SID'!$B:$N,13,FALSE)),"",VLOOKUP(CONCATENATE($A200,"_",AG$2),'Reference data SID'!$B:$N,13,FALSE))</f>
        <v/>
      </c>
      <c r="AH200" s="16" t="str">
        <f>IF(ISERROR(VLOOKUP(CONCATENATE($A200,"_",AH$2),'Reference data SID'!$B:$N,13,FALSE)),"",VLOOKUP(CONCATENATE($A200,"_",AH$2),'Reference data SID'!$B:$N,13,FALSE))</f>
        <v/>
      </c>
      <c r="AI200" s="16" t="str">
        <f>IF(ISERROR(VLOOKUP(CONCATENATE($A200,"_",AI$2),'Reference data SID'!$B:$N,13,FALSE)),"",VLOOKUP(CONCATENATE($A200,"_",AI$2),'Reference data SID'!$B:$N,13,FALSE))</f>
        <v/>
      </c>
      <c r="AJ200" s="16" t="str">
        <f>IF(ISERROR(VLOOKUP(CONCATENATE($A200,"_",AJ$2),'Reference data SID'!$B:$N,13,FALSE)),"",VLOOKUP(CONCATENATE($A200,"_",AJ$2),'Reference data SID'!$B:$N,13,FALSE))</f>
        <v/>
      </c>
      <c r="AK200" s="16" t="str">
        <f>IF(ISERROR(VLOOKUP(CONCATENATE($A200,"_",AK$2),'Reference data SID'!$B:$N,13,FALSE)),"",VLOOKUP(CONCATENATE($A200,"_",AK$2),'Reference data SID'!$B:$N,13,FALSE))</f>
        <v/>
      </c>
      <c r="AL200" s="16" t="str">
        <f>IF(ISERROR(VLOOKUP(CONCATENATE($A200,"_",AL$2),'Reference data SID'!$B:$N,13,FALSE)),"",VLOOKUP(CONCATENATE($A200,"_",AL$2),'Reference data SID'!$B:$N,13,FALSE))</f>
        <v/>
      </c>
      <c r="AM200" s="16" t="str">
        <f>IF(ISERROR(VLOOKUP(CONCATENATE($A200,"_",AM$2),'Reference data SID'!$B:$N,13,FALSE)),"",VLOOKUP(CONCATENATE($A200,"_",AM$2),'Reference data SID'!$B:$N,13,FALSE))</f>
        <v/>
      </c>
      <c r="AN200" s="16" t="str">
        <f>IF(ISERROR(VLOOKUP(CONCATENATE($A200,"_",AN$2),'Reference data SID'!$B:$N,13,FALSE)),"",VLOOKUP(CONCATENATE($A200,"_",AN$2),'Reference data SID'!$B:$N,13,FALSE))</f>
        <v/>
      </c>
      <c r="AO200" s="16" t="str">
        <f>IF(ISERROR(VLOOKUP(CONCATENATE($A200,"_",AO$2),'Reference data SID'!$B:$N,13,FALSE)),"",VLOOKUP(CONCATENATE($A200,"_",AO$2),'Reference data SID'!$B:$N,13,FALSE))</f>
        <v/>
      </c>
      <c r="AP200" s="16" t="str">
        <f>IF(ISERROR(VLOOKUP(CONCATENATE($A200,"_",AP$2),'Reference data SID'!$B:$N,13,FALSE)),"",VLOOKUP(CONCATENATE($A200,"_",AP$2),'Reference data SID'!$B:$N,13,FALSE))</f>
        <v/>
      </c>
      <c r="AQ200" s="16" t="str">
        <f>IF(ISERROR(VLOOKUP(CONCATENATE($A200,"_",AQ$2),'Reference data SID'!$B:$N,13,FALSE)),"",VLOOKUP(CONCATENATE($A200,"_",AQ$2),'Reference data SID'!$B:$N,13,FALSE))</f>
        <v/>
      </c>
      <c r="AR200" s="16" t="str">
        <f>IF(ISERROR(VLOOKUP(CONCATENATE($A200,"_",AR$2),'Reference data SID'!$B:$N,13,FALSE)),"",VLOOKUP(CONCATENATE($A200,"_",AR$2),'Reference data SID'!$B:$N,13,FALSE))</f>
        <v/>
      </c>
      <c r="AS200" s="16" t="str">
        <f>IF(ISERROR(VLOOKUP(CONCATENATE($A200,"_",AS$2),'Reference data SID'!$B:$N,13,FALSE)),"",VLOOKUP(CONCATENATE($A200,"_",AS$2),'Reference data SID'!$B:$N,13,FALSE))</f>
        <v/>
      </c>
      <c r="AT200" s="16" t="str">
        <f>IF(ISERROR(VLOOKUP(CONCATENATE($A200,"_",AT$2),'Reference data SID'!$B:$N,13,FALSE)),"",VLOOKUP(CONCATENATE($A200,"_",AT$2),'Reference data SID'!$B:$N,13,FALSE))</f>
        <v/>
      </c>
    </row>
    <row r="201" spans="1:46" x14ac:dyDescent="0.25">
      <c r="A201">
        <v>197</v>
      </c>
      <c r="B201" s="16" t="str">
        <f>IF(ISERROR(VLOOKUP(CONCATENATE($A201,"_",B$2),'Reference data SID'!$B:$N,13,FALSE)),"",VLOOKUP(CONCATENATE($A201,"_",B$2),'Reference data SID'!$B:$N,13,FALSE))</f>
        <v/>
      </c>
      <c r="C201" s="16" t="str">
        <f>IF(ISERROR(VLOOKUP(CONCATENATE($A201,"_",C$2),'Reference data SID'!$B:$N,13,FALSE)),"",VLOOKUP(CONCATENATE($A201,"_",C$2),'Reference data SID'!$B:$N,13,FALSE))</f>
        <v/>
      </c>
      <c r="D201" s="16" t="str">
        <f>IF(ISERROR(VLOOKUP(CONCATENATE($A201,"_",D$2),'Reference data SID'!$B:$N,13,FALSE)),"",VLOOKUP(CONCATENATE($A201,"_",D$2),'Reference data SID'!$B:$N,13,FALSE))</f>
        <v/>
      </c>
      <c r="E201" s="16" t="str">
        <f>IF(ISERROR(VLOOKUP(CONCATENATE($A201,"_",E$2),'Reference data SID'!$B:$N,13,FALSE)),"",VLOOKUP(CONCATENATE($A201,"_",E$2),'Reference data SID'!$B:$N,13,FALSE))</f>
        <v/>
      </c>
      <c r="F201" s="16" t="str">
        <f>IF(ISERROR(VLOOKUP(CONCATENATE($A201,"_",F$2),'Reference data SID'!$B:$N,13,FALSE)),"",VLOOKUP(CONCATENATE($A201,"_",F$2),'Reference data SID'!$B:$N,13,FALSE))</f>
        <v/>
      </c>
      <c r="G201" s="16" t="str">
        <f>IF(ISERROR(VLOOKUP(CONCATENATE($A201,"_",G$2),'Reference data SID'!$B:$N,13,FALSE)),"",VLOOKUP(CONCATENATE($A201,"_",G$2),'Reference data SID'!$B:$N,13,FALSE))</f>
        <v/>
      </c>
      <c r="H201" s="16" t="str">
        <f>IF(ISERROR(VLOOKUP(CONCATENATE($A201,"_",H$2),'Reference data SID'!$B:$N,13,FALSE)),"",VLOOKUP(CONCATENATE($A201,"_",H$2),'Reference data SID'!$B:$N,13,FALSE))</f>
        <v/>
      </c>
      <c r="I201" s="16" t="str">
        <f>IF(ISERROR(VLOOKUP(CONCATENATE($A201,"_",I$2),'Reference data SID'!$B:$N,13,FALSE)),"",VLOOKUP(CONCATENATE($A201,"_",I$2),'Reference data SID'!$B:$N,13,FALSE))</f>
        <v/>
      </c>
      <c r="J201" s="16" t="str">
        <f>IF(ISERROR(VLOOKUP(CONCATENATE($A201,"_",J$2),'Reference data SID'!$B:$N,13,FALSE)),"",VLOOKUP(CONCATENATE($A201,"_",J$2),'Reference data SID'!$B:$N,13,FALSE))</f>
        <v/>
      </c>
      <c r="K201" s="16" t="str">
        <f>IF(ISERROR(VLOOKUP(CONCATENATE($A201,"_",K$2),'Reference data SID'!$B:$N,13,FALSE)),"",VLOOKUP(CONCATENATE($A201,"_",K$2),'Reference data SID'!$B:$N,13,FALSE))</f>
        <v/>
      </c>
      <c r="L201" s="16" t="str">
        <f>IF(ISERROR(VLOOKUP(CONCATENATE($A201,"_",L$2),'Reference data SID'!$B:$N,13,FALSE)),"",VLOOKUP(CONCATENATE($A201,"_",L$2),'Reference data SID'!$B:$N,13,FALSE))</f>
        <v/>
      </c>
      <c r="M201" s="16" t="str">
        <f>IF(ISERROR(VLOOKUP(CONCATENATE($A201,"_",M$2),'Reference data SID'!$B:$N,13,FALSE)),"",VLOOKUP(CONCATENATE($A201,"_",M$2),'Reference data SID'!$B:$N,13,FALSE))</f>
        <v/>
      </c>
      <c r="N201" s="16" t="str">
        <f>IF(ISERROR(VLOOKUP(CONCATENATE($A201,"_",N$2),'Reference data SID'!$B:$N,13,FALSE)),"",VLOOKUP(CONCATENATE($A201,"_",N$2),'Reference data SID'!$B:$N,13,FALSE))</f>
        <v/>
      </c>
      <c r="O201" s="16" t="str">
        <f>IF(ISERROR(VLOOKUP(CONCATENATE($A201,"_",O$2),'Reference data SID'!$B:$N,13,FALSE)),"",VLOOKUP(CONCATENATE($A201,"_",O$2),'Reference data SID'!$B:$N,13,FALSE))</f>
        <v/>
      </c>
      <c r="P201" s="16" t="str">
        <f>IF(ISERROR(VLOOKUP(CONCATENATE($A201,"_",P$2),'Reference data SID'!$B:$N,13,FALSE)),"",VLOOKUP(CONCATENATE($A201,"_",P$2),'Reference data SID'!$B:$N,13,FALSE))</f>
        <v/>
      </c>
      <c r="Q201" s="16" t="str">
        <f>IF(ISERROR(VLOOKUP(CONCATENATE($A201,"_",Q$2),'Reference data SID'!$B:$N,13,FALSE)),"",VLOOKUP(CONCATENATE($A201,"_",Q$2),'Reference data SID'!$B:$N,13,FALSE))</f>
        <v/>
      </c>
      <c r="R201" s="16" t="str">
        <f>IF(ISERROR(VLOOKUP(CONCATENATE($A201,"_",R$2),'Reference data SID'!$B:$N,13,FALSE)),"",VLOOKUP(CONCATENATE($A201,"_",R$2),'Reference data SID'!$B:$N,13,FALSE))</f>
        <v/>
      </c>
      <c r="S201" s="16" t="str">
        <f>IF(ISERROR(VLOOKUP(CONCATENATE($A201,"_",S$2),'Reference data SID'!$B:$N,13,FALSE)),"",VLOOKUP(CONCATENATE($A201,"_",S$2),'Reference data SID'!$B:$N,13,FALSE))</f>
        <v/>
      </c>
      <c r="T201" s="16" t="str">
        <f>IF(ISERROR(VLOOKUP(CONCATENATE($A201,"_",T$2),'Reference data SID'!$B:$N,13,FALSE)),"",VLOOKUP(CONCATENATE($A201,"_",T$2),'Reference data SID'!$B:$N,13,FALSE))</f>
        <v/>
      </c>
      <c r="U201" s="16" t="str">
        <f>IF(ISERROR(VLOOKUP(CONCATENATE($A201,"_",U$2),'Reference data SID'!$B:$N,13,FALSE)),"",VLOOKUP(CONCATENATE($A201,"_",U$2),'Reference data SID'!$B:$N,13,FALSE))</f>
        <v/>
      </c>
      <c r="V201" s="16" t="str">
        <f>IF(ISERROR(VLOOKUP(CONCATENATE($A201,"_",V$2),'Reference data SID'!$B:$N,13,FALSE)),"",VLOOKUP(CONCATENATE($A201,"_",V$2),'Reference data SID'!$B:$N,13,FALSE))</f>
        <v/>
      </c>
      <c r="W201" s="16" t="str">
        <f>IF(ISERROR(VLOOKUP(CONCATENATE($A201,"_",W$2),'Reference data SID'!$B:$N,13,FALSE)),"",VLOOKUP(CONCATENATE($A201,"_",W$2),'Reference data SID'!$B:$N,13,FALSE))</f>
        <v/>
      </c>
      <c r="X201" s="16" t="str">
        <f>IF(ISERROR(VLOOKUP(CONCATENATE($A201,"_",X$2),'Reference data SID'!$B:$N,13,FALSE)),"",VLOOKUP(CONCATENATE($A201,"_",X$2),'Reference data SID'!$B:$N,13,FALSE))</f>
        <v/>
      </c>
      <c r="Y201" s="16" t="str">
        <f>IF(ISERROR(VLOOKUP(CONCATENATE($A201,"_",Y$2),'Reference data SID'!$B:$N,13,FALSE)),"",VLOOKUP(CONCATENATE($A201,"_",Y$2),'Reference data SID'!$B:$N,13,FALSE))</f>
        <v/>
      </c>
      <c r="Z201" s="16" t="str">
        <f>IF(ISERROR(VLOOKUP(CONCATENATE($A201,"_",Z$2),'Reference data SID'!$B:$N,13,FALSE)),"",VLOOKUP(CONCATENATE($A201,"_",Z$2),'Reference data SID'!$B:$N,13,FALSE))</f>
        <v/>
      </c>
      <c r="AA201" s="16" t="str">
        <f>IF(ISERROR(VLOOKUP(CONCATENATE($A201,"_",AA$2),'Reference data SID'!$B:$N,13,FALSE)),"",VLOOKUP(CONCATENATE($A201,"_",AA$2),'Reference data SID'!$B:$N,13,FALSE))</f>
        <v/>
      </c>
      <c r="AB201" s="16" t="str">
        <f>IF(ISERROR(VLOOKUP(CONCATENATE($A201,"_",AB$2),'Reference data SID'!$B:$N,13,FALSE)),"",VLOOKUP(CONCATENATE($A201,"_",AB$2),'Reference data SID'!$B:$N,13,FALSE))</f>
        <v/>
      </c>
      <c r="AC201" s="16" t="str">
        <f>IF(ISERROR(VLOOKUP(CONCATENATE($A201,"_",AC$2),'Reference data SID'!$B:$N,13,FALSE)),"",VLOOKUP(CONCATENATE($A201,"_",AC$2),'Reference data SID'!$B:$N,13,FALSE))</f>
        <v/>
      </c>
      <c r="AD201" s="16" t="str">
        <f>IF(ISERROR(VLOOKUP(CONCATENATE($A201,"_",AD$2),'Reference data SID'!$B:$N,13,FALSE)),"",VLOOKUP(CONCATENATE($A201,"_",AD$2),'Reference data SID'!$B:$N,13,FALSE))</f>
        <v/>
      </c>
      <c r="AE201" s="16" t="str">
        <f>IF(ISERROR(VLOOKUP(CONCATENATE($A201,"_",AE$2),'Reference data SID'!$B:$N,13,FALSE)),"",VLOOKUP(CONCATENATE($A201,"_",AE$2),'Reference data SID'!$B:$N,13,FALSE))</f>
        <v/>
      </c>
      <c r="AF201" s="16" t="str">
        <f>IF(ISERROR(VLOOKUP(CONCATENATE($A201,"_",AF$2),'Reference data SID'!$B:$N,13,FALSE)),"",VLOOKUP(CONCATENATE($A201,"_",AF$2),'Reference data SID'!$B:$N,13,FALSE))</f>
        <v/>
      </c>
      <c r="AG201" s="16" t="str">
        <f>IF(ISERROR(VLOOKUP(CONCATENATE($A201,"_",AG$2),'Reference data SID'!$B:$N,13,FALSE)),"",VLOOKUP(CONCATENATE($A201,"_",AG$2),'Reference data SID'!$B:$N,13,FALSE))</f>
        <v/>
      </c>
      <c r="AH201" s="16" t="str">
        <f>IF(ISERROR(VLOOKUP(CONCATENATE($A201,"_",AH$2),'Reference data SID'!$B:$N,13,FALSE)),"",VLOOKUP(CONCATENATE($A201,"_",AH$2),'Reference data SID'!$B:$N,13,FALSE))</f>
        <v/>
      </c>
      <c r="AI201" s="16" t="str">
        <f>IF(ISERROR(VLOOKUP(CONCATENATE($A201,"_",AI$2),'Reference data SID'!$B:$N,13,FALSE)),"",VLOOKUP(CONCATENATE($A201,"_",AI$2),'Reference data SID'!$B:$N,13,FALSE))</f>
        <v/>
      </c>
      <c r="AJ201" s="16" t="str">
        <f>IF(ISERROR(VLOOKUP(CONCATENATE($A201,"_",AJ$2),'Reference data SID'!$B:$N,13,FALSE)),"",VLOOKUP(CONCATENATE($A201,"_",AJ$2),'Reference data SID'!$B:$N,13,FALSE))</f>
        <v/>
      </c>
      <c r="AK201" s="16" t="str">
        <f>IF(ISERROR(VLOOKUP(CONCATENATE($A201,"_",AK$2),'Reference data SID'!$B:$N,13,FALSE)),"",VLOOKUP(CONCATENATE($A201,"_",AK$2),'Reference data SID'!$B:$N,13,FALSE))</f>
        <v/>
      </c>
      <c r="AL201" s="16" t="str">
        <f>IF(ISERROR(VLOOKUP(CONCATENATE($A201,"_",AL$2),'Reference data SID'!$B:$N,13,FALSE)),"",VLOOKUP(CONCATENATE($A201,"_",AL$2),'Reference data SID'!$B:$N,13,FALSE))</f>
        <v/>
      </c>
      <c r="AM201" s="16" t="str">
        <f>IF(ISERROR(VLOOKUP(CONCATENATE($A201,"_",AM$2),'Reference data SID'!$B:$N,13,FALSE)),"",VLOOKUP(CONCATENATE($A201,"_",AM$2),'Reference data SID'!$B:$N,13,FALSE))</f>
        <v/>
      </c>
      <c r="AN201" s="16" t="str">
        <f>IF(ISERROR(VLOOKUP(CONCATENATE($A201,"_",AN$2),'Reference data SID'!$B:$N,13,FALSE)),"",VLOOKUP(CONCATENATE($A201,"_",AN$2),'Reference data SID'!$B:$N,13,FALSE))</f>
        <v/>
      </c>
      <c r="AO201" s="16" t="str">
        <f>IF(ISERROR(VLOOKUP(CONCATENATE($A201,"_",AO$2),'Reference data SID'!$B:$N,13,FALSE)),"",VLOOKUP(CONCATENATE($A201,"_",AO$2),'Reference data SID'!$B:$N,13,FALSE))</f>
        <v/>
      </c>
      <c r="AP201" s="16" t="str">
        <f>IF(ISERROR(VLOOKUP(CONCATENATE($A201,"_",AP$2),'Reference data SID'!$B:$N,13,FALSE)),"",VLOOKUP(CONCATENATE($A201,"_",AP$2),'Reference data SID'!$B:$N,13,FALSE))</f>
        <v/>
      </c>
      <c r="AQ201" s="16" t="str">
        <f>IF(ISERROR(VLOOKUP(CONCATENATE($A201,"_",AQ$2),'Reference data SID'!$B:$N,13,FALSE)),"",VLOOKUP(CONCATENATE($A201,"_",AQ$2),'Reference data SID'!$B:$N,13,FALSE))</f>
        <v/>
      </c>
      <c r="AR201" s="16" t="str">
        <f>IF(ISERROR(VLOOKUP(CONCATENATE($A201,"_",AR$2),'Reference data SID'!$B:$N,13,FALSE)),"",VLOOKUP(CONCATENATE($A201,"_",AR$2),'Reference data SID'!$B:$N,13,FALSE))</f>
        <v/>
      </c>
      <c r="AS201" s="16" t="str">
        <f>IF(ISERROR(VLOOKUP(CONCATENATE($A201,"_",AS$2),'Reference data SID'!$B:$N,13,FALSE)),"",VLOOKUP(CONCATENATE($A201,"_",AS$2),'Reference data SID'!$B:$N,13,FALSE))</f>
        <v/>
      </c>
      <c r="AT201" s="16" t="str">
        <f>IF(ISERROR(VLOOKUP(CONCATENATE($A201,"_",AT$2),'Reference data SID'!$B:$N,13,FALSE)),"",VLOOKUP(CONCATENATE($A201,"_",AT$2),'Reference data SID'!$B:$N,13,FALSE))</f>
        <v/>
      </c>
    </row>
    <row r="202" spans="1:46" x14ac:dyDescent="0.25">
      <c r="A202">
        <v>198</v>
      </c>
      <c r="B202" s="16" t="str">
        <f>IF(ISERROR(VLOOKUP(CONCATENATE($A202,"_",B$2),'Reference data SID'!$B:$N,13,FALSE)),"",VLOOKUP(CONCATENATE($A202,"_",B$2),'Reference data SID'!$B:$N,13,FALSE))</f>
        <v/>
      </c>
      <c r="C202" s="16" t="str">
        <f>IF(ISERROR(VLOOKUP(CONCATENATE($A202,"_",C$2),'Reference data SID'!$B:$N,13,FALSE)),"",VLOOKUP(CONCATENATE($A202,"_",C$2),'Reference data SID'!$B:$N,13,FALSE))</f>
        <v/>
      </c>
      <c r="D202" s="16" t="str">
        <f>IF(ISERROR(VLOOKUP(CONCATENATE($A202,"_",D$2),'Reference data SID'!$B:$N,13,FALSE)),"",VLOOKUP(CONCATENATE($A202,"_",D$2),'Reference data SID'!$B:$N,13,FALSE))</f>
        <v/>
      </c>
      <c r="E202" s="16" t="str">
        <f>IF(ISERROR(VLOOKUP(CONCATENATE($A202,"_",E$2),'Reference data SID'!$B:$N,13,FALSE)),"",VLOOKUP(CONCATENATE($A202,"_",E$2),'Reference data SID'!$B:$N,13,FALSE))</f>
        <v/>
      </c>
      <c r="F202" s="16" t="str">
        <f>IF(ISERROR(VLOOKUP(CONCATENATE($A202,"_",F$2),'Reference data SID'!$B:$N,13,FALSE)),"",VLOOKUP(CONCATENATE($A202,"_",F$2),'Reference data SID'!$B:$N,13,FALSE))</f>
        <v/>
      </c>
      <c r="G202" s="16" t="str">
        <f>IF(ISERROR(VLOOKUP(CONCATENATE($A202,"_",G$2),'Reference data SID'!$B:$N,13,FALSE)),"",VLOOKUP(CONCATENATE($A202,"_",G$2),'Reference data SID'!$B:$N,13,FALSE))</f>
        <v/>
      </c>
      <c r="H202" s="16" t="str">
        <f>IF(ISERROR(VLOOKUP(CONCATENATE($A202,"_",H$2),'Reference data SID'!$B:$N,13,FALSE)),"",VLOOKUP(CONCATENATE($A202,"_",H$2),'Reference data SID'!$B:$N,13,FALSE))</f>
        <v/>
      </c>
      <c r="I202" s="16" t="str">
        <f>IF(ISERROR(VLOOKUP(CONCATENATE($A202,"_",I$2),'Reference data SID'!$B:$N,13,FALSE)),"",VLOOKUP(CONCATENATE($A202,"_",I$2),'Reference data SID'!$B:$N,13,FALSE))</f>
        <v/>
      </c>
      <c r="J202" s="16" t="str">
        <f>IF(ISERROR(VLOOKUP(CONCATENATE($A202,"_",J$2),'Reference data SID'!$B:$N,13,FALSE)),"",VLOOKUP(CONCATENATE($A202,"_",J$2),'Reference data SID'!$B:$N,13,FALSE))</f>
        <v/>
      </c>
      <c r="K202" s="16" t="str">
        <f>IF(ISERROR(VLOOKUP(CONCATENATE($A202,"_",K$2),'Reference data SID'!$B:$N,13,FALSE)),"",VLOOKUP(CONCATENATE($A202,"_",K$2),'Reference data SID'!$B:$N,13,FALSE))</f>
        <v/>
      </c>
      <c r="L202" s="16" t="str">
        <f>IF(ISERROR(VLOOKUP(CONCATENATE($A202,"_",L$2),'Reference data SID'!$B:$N,13,FALSE)),"",VLOOKUP(CONCATENATE($A202,"_",L$2),'Reference data SID'!$B:$N,13,FALSE))</f>
        <v/>
      </c>
      <c r="M202" s="16" t="str">
        <f>IF(ISERROR(VLOOKUP(CONCATENATE($A202,"_",M$2),'Reference data SID'!$B:$N,13,FALSE)),"",VLOOKUP(CONCATENATE($A202,"_",M$2),'Reference data SID'!$B:$N,13,FALSE))</f>
        <v/>
      </c>
      <c r="N202" s="16" t="str">
        <f>IF(ISERROR(VLOOKUP(CONCATENATE($A202,"_",N$2),'Reference data SID'!$B:$N,13,FALSE)),"",VLOOKUP(CONCATENATE($A202,"_",N$2),'Reference data SID'!$B:$N,13,FALSE))</f>
        <v/>
      </c>
      <c r="O202" s="16" t="str">
        <f>IF(ISERROR(VLOOKUP(CONCATENATE($A202,"_",O$2),'Reference data SID'!$B:$N,13,FALSE)),"",VLOOKUP(CONCATENATE($A202,"_",O$2),'Reference data SID'!$B:$N,13,FALSE))</f>
        <v/>
      </c>
      <c r="P202" s="16" t="str">
        <f>IF(ISERROR(VLOOKUP(CONCATENATE($A202,"_",P$2),'Reference data SID'!$B:$N,13,FALSE)),"",VLOOKUP(CONCATENATE($A202,"_",P$2),'Reference data SID'!$B:$N,13,FALSE))</f>
        <v/>
      </c>
      <c r="Q202" s="16" t="str">
        <f>IF(ISERROR(VLOOKUP(CONCATENATE($A202,"_",Q$2),'Reference data SID'!$B:$N,13,FALSE)),"",VLOOKUP(CONCATENATE($A202,"_",Q$2),'Reference data SID'!$B:$N,13,FALSE))</f>
        <v/>
      </c>
      <c r="R202" s="16" t="str">
        <f>IF(ISERROR(VLOOKUP(CONCATENATE($A202,"_",R$2),'Reference data SID'!$B:$N,13,FALSE)),"",VLOOKUP(CONCATENATE($A202,"_",R$2),'Reference data SID'!$B:$N,13,FALSE))</f>
        <v/>
      </c>
      <c r="S202" s="16" t="str">
        <f>IF(ISERROR(VLOOKUP(CONCATENATE($A202,"_",S$2),'Reference data SID'!$B:$N,13,FALSE)),"",VLOOKUP(CONCATENATE($A202,"_",S$2),'Reference data SID'!$B:$N,13,FALSE))</f>
        <v/>
      </c>
      <c r="T202" s="16" t="str">
        <f>IF(ISERROR(VLOOKUP(CONCATENATE($A202,"_",T$2),'Reference data SID'!$B:$N,13,FALSE)),"",VLOOKUP(CONCATENATE($A202,"_",T$2),'Reference data SID'!$B:$N,13,FALSE))</f>
        <v/>
      </c>
      <c r="U202" s="16" t="str">
        <f>IF(ISERROR(VLOOKUP(CONCATENATE($A202,"_",U$2),'Reference data SID'!$B:$N,13,FALSE)),"",VLOOKUP(CONCATENATE($A202,"_",U$2),'Reference data SID'!$B:$N,13,FALSE))</f>
        <v/>
      </c>
      <c r="V202" s="16" t="str">
        <f>IF(ISERROR(VLOOKUP(CONCATENATE($A202,"_",V$2),'Reference data SID'!$B:$N,13,FALSE)),"",VLOOKUP(CONCATENATE($A202,"_",V$2),'Reference data SID'!$B:$N,13,FALSE))</f>
        <v/>
      </c>
      <c r="W202" s="16" t="str">
        <f>IF(ISERROR(VLOOKUP(CONCATENATE($A202,"_",W$2),'Reference data SID'!$B:$N,13,FALSE)),"",VLOOKUP(CONCATENATE($A202,"_",W$2),'Reference data SID'!$B:$N,13,FALSE))</f>
        <v/>
      </c>
      <c r="X202" s="16" t="str">
        <f>IF(ISERROR(VLOOKUP(CONCATENATE($A202,"_",X$2),'Reference data SID'!$B:$N,13,FALSE)),"",VLOOKUP(CONCATENATE($A202,"_",X$2),'Reference data SID'!$B:$N,13,FALSE))</f>
        <v/>
      </c>
      <c r="Y202" s="16" t="str">
        <f>IF(ISERROR(VLOOKUP(CONCATENATE($A202,"_",Y$2),'Reference data SID'!$B:$N,13,FALSE)),"",VLOOKUP(CONCATENATE($A202,"_",Y$2),'Reference data SID'!$B:$N,13,FALSE))</f>
        <v/>
      </c>
      <c r="Z202" s="16" t="str">
        <f>IF(ISERROR(VLOOKUP(CONCATENATE($A202,"_",Z$2),'Reference data SID'!$B:$N,13,FALSE)),"",VLOOKUP(CONCATENATE($A202,"_",Z$2),'Reference data SID'!$B:$N,13,FALSE))</f>
        <v/>
      </c>
      <c r="AA202" s="16" t="str">
        <f>IF(ISERROR(VLOOKUP(CONCATENATE($A202,"_",AA$2),'Reference data SID'!$B:$N,13,FALSE)),"",VLOOKUP(CONCATENATE($A202,"_",AA$2),'Reference data SID'!$B:$N,13,FALSE))</f>
        <v/>
      </c>
      <c r="AB202" s="16" t="str">
        <f>IF(ISERROR(VLOOKUP(CONCATENATE($A202,"_",AB$2),'Reference data SID'!$B:$N,13,FALSE)),"",VLOOKUP(CONCATENATE($A202,"_",AB$2),'Reference data SID'!$B:$N,13,FALSE))</f>
        <v/>
      </c>
      <c r="AC202" s="16" t="str">
        <f>IF(ISERROR(VLOOKUP(CONCATENATE($A202,"_",AC$2),'Reference data SID'!$B:$N,13,FALSE)),"",VLOOKUP(CONCATENATE($A202,"_",AC$2),'Reference data SID'!$B:$N,13,FALSE))</f>
        <v/>
      </c>
      <c r="AD202" s="16" t="str">
        <f>IF(ISERROR(VLOOKUP(CONCATENATE($A202,"_",AD$2),'Reference data SID'!$B:$N,13,FALSE)),"",VLOOKUP(CONCATENATE($A202,"_",AD$2),'Reference data SID'!$B:$N,13,FALSE))</f>
        <v/>
      </c>
      <c r="AE202" s="16" t="str">
        <f>IF(ISERROR(VLOOKUP(CONCATENATE($A202,"_",AE$2),'Reference data SID'!$B:$N,13,FALSE)),"",VLOOKUP(CONCATENATE($A202,"_",AE$2),'Reference data SID'!$B:$N,13,FALSE))</f>
        <v/>
      </c>
      <c r="AF202" s="16" t="str">
        <f>IF(ISERROR(VLOOKUP(CONCATENATE($A202,"_",AF$2),'Reference data SID'!$B:$N,13,FALSE)),"",VLOOKUP(CONCATENATE($A202,"_",AF$2),'Reference data SID'!$B:$N,13,FALSE))</f>
        <v/>
      </c>
      <c r="AG202" s="16" t="str">
        <f>IF(ISERROR(VLOOKUP(CONCATENATE($A202,"_",AG$2),'Reference data SID'!$B:$N,13,FALSE)),"",VLOOKUP(CONCATENATE($A202,"_",AG$2),'Reference data SID'!$B:$N,13,FALSE))</f>
        <v/>
      </c>
      <c r="AH202" s="16" t="str">
        <f>IF(ISERROR(VLOOKUP(CONCATENATE($A202,"_",AH$2),'Reference data SID'!$B:$N,13,FALSE)),"",VLOOKUP(CONCATENATE($A202,"_",AH$2),'Reference data SID'!$B:$N,13,FALSE))</f>
        <v/>
      </c>
      <c r="AI202" s="16" t="str">
        <f>IF(ISERROR(VLOOKUP(CONCATENATE($A202,"_",AI$2),'Reference data SID'!$B:$N,13,FALSE)),"",VLOOKUP(CONCATENATE($A202,"_",AI$2),'Reference data SID'!$B:$N,13,FALSE))</f>
        <v/>
      </c>
      <c r="AJ202" s="16" t="str">
        <f>IF(ISERROR(VLOOKUP(CONCATENATE($A202,"_",AJ$2),'Reference data SID'!$B:$N,13,FALSE)),"",VLOOKUP(CONCATENATE($A202,"_",AJ$2),'Reference data SID'!$B:$N,13,FALSE))</f>
        <v/>
      </c>
      <c r="AK202" s="16" t="str">
        <f>IF(ISERROR(VLOOKUP(CONCATENATE($A202,"_",AK$2),'Reference data SID'!$B:$N,13,FALSE)),"",VLOOKUP(CONCATENATE($A202,"_",AK$2),'Reference data SID'!$B:$N,13,FALSE))</f>
        <v/>
      </c>
      <c r="AL202" s="16" t="str">
        <f>IF(ISERROR(VLOOKUP(CONCATENATE($A202,"_",AL$2),'Reference data SID'!$B:$N,13,FALSE)),"",VLOOKUP(CONCATENATE($A202,"_",AL$2),'Reference data SID'!$B:$N,13,FALSE))</f>
        <v/>
      </c>
      <c r="AM202" s="16" t="str">
        <f>IF(ISERROR(VLOOKUP(CONCATENATE($A202,"_",AM$2),'Reference data SID'!$B:$N,13,FALSE)),"",VLOOKUP(CONCATENATE($A202,"_",AM$2),'Reference data SID'!$B:$N,13,FALSE))</f>
        <v/>
      </c>
      <c r="AN202" s="16" t="str">
        <f>IF(ISERROR(VLOOKUP(CONCATENATE($A202,"_",AN$2),'Reference data SID'!$B:$N,13,FALSE)),"",VLOOKUP(CONCATENATE($A202,"_",AN$2),'Reference data SID'!$B:$N,13,FALSE))</f>
        <v/>
      </c>
      <c r="AO202" s="16" t="str">
        <f>IF(ISERROR(VLOOKUP(CONCATENATE($A202,"_",AO$2),'Reference data SID'!$B:$N,13,FALSE)),"",VLOOKUP(CONCATENATE($A202,"_",AO$2),'Reference data SID'!$B:$N,13,FALSE))</f>
        <v/>
      </c>
      <c r="AP202" s="16" t="str">
        <f>IF(ISERROR(VLOOKUP(CONCATENATE($A202,"_",AP$2),'Reference data SID'!$B:$N,13,FALSE)),"",VLOOKUP(CONCATENATE($A202,"_",AP$2),'Reference data SID'!$B:$N,13,FALSE))</f>
        <v/>
      </c>
      <c r="AQ202" s="16" t="str">
        <f>IF(ISERROR(VLOOKUP(CONCATENATE($A202,"_",AQ$2),'Reference data SID'!$B:$N,13,FALSE)),"",VLOOKUP(CONCATENATE($A202,"_",AQ$2),'Reference data SID'!$B:$N,13,FALSE))</f>
        <v/>
      </c>
      <c r="AR202" s="16" t="str">
        <f>IF(ISERROR(VLOOKUP(CONCATENATE($A202,"_",AR$2),'Reference data SID'!$B:$N,13,FALSE)),"",VLOOKUP(CONCATENATE($A202,"_",AR$2),'Reference data SID'!$B:$N,13,FALSE))</f>
        <v/>
      </c>
      <c r="AS202" s="16" t="str">
        <f>IF(ISERROR(VLOOKUP(CONCATENATE($A202,"_",AS$2),'Reference data SID'!$B:$N,13,FALSE)),"",VLOOKUP(CONCATENATE($A202,"_",AS$2),'Reference data SID'!$B:$N,13,FALSE))</f>
        <v/>
      </c>
      <c r="AT202" s="16" t="str">
        <f>IF(ISERROR(VLOOKUP(CONCATENATE($A202,"_",AT$2),'Reference data SID'!$B:$N,13,FALSE)),"",VLOOKUP(CONCATENATE($A202,"_",AT$2),'Reference data SID'!$B:$N,13,FALSE))</f>
        <v/>
      </c>
    </row>
    <row r="203" spans="1:46" x14ac:dyDescent="0.25">
      <c r="A203">
        <v>199</v>
      </c>
      <c r="B203" s="16" t="str">
        <f>IF(ISERROR(VLOOKUP(CONCATENATE($A203,"_",B$2),'Reference data SID'!$B:$N,13,FALSE)),"",VLOOKUP(CONCATENATE($A203,"_",B$2),'Reference data SID'!$B:$N,13,FALSE))</f>
        <v/>
      </c>
      <c r="C203" s="16" t="str">
        <f>IF(ISERROR(VLOOKUP(CONCATENATE($A203,"_",C$2),'Reference data SID'!$B:$N,13,FALSE)),"",VLOOKUP(CONCATENATE($A203,"_",C$2),'Reference data SID'!$B:$N,13,FALSE))</f>
        <v/>
      </c>
      <c r="D203" s="16" t="str">
        <f>IF(ISERROR(VLOOKUP(CONCATENATE($A203,"_",D$2),'Reference data SID'!$B:$N,13,FALSE)),"",VLOOKUP(CONCATENATE($A203,"_",D$2),'Reference data SID'!$B:$N,13,FALSE))</f>
        <v/>
      </c>
      <c r="E203" s="16" t="str">
        <f>IF(ISERROR(VLOOKUP(CONCATENATE($A203,"_",E$2),'Reference data SID'!$B:$N,13,FALSE)),"",VLOOKUP(CONCATENATE($A203,"_",E$2),'Reference data SID'!$B:$N,13,FALSE))</f>
        <v/>
      </c>
      <c r="F203" s="16" t="str">
        <f>IF(ISERROR(VLOOKUP(CONCATENATE($A203,"_",F$2),'Reference data SID'!$B:$N,13,FALSE)),"",VLOOKUP(CONCATENATE($A203,"_",F$2),'Reference data SID'!$B:$N,13,FALSE))</f>
        <v/>
      </c>
      <c r="G203" s="16" t="str">
        <f>IF(ISERROR(VLOOKUP(CONCATENATE($A203,"_",G$2),'Reference data SID'!$B:$N,13,FALSE)),"",VLOOKUP(CONCATENATE($A203,"_",G$2),'Reference data SID'!$B:$N,13,FALSE))</f>
        <v/>
      </c>
      <c r="H203" s="16" t="str">
        <f>IF(ISERROR(VLOOKUP(CONCATENATE($A203,"_",H$2),'Reference data SID'!$B:$N,13,FALSE)),"",VLOOKUP(CONCATENATE($A203,"_",H$2),'Reference data SID'!$B:$N,13,FALSE))</f>
        <v/>
      </c>
      <c r="I203" s="16" t="str">
        <f>IF(ISERROR(VLOOKUP(CONCATENATE($A203,"_",I$2),'Reference data SID'!$B:$N,13,FALSE)),"",VLOOKUP(CONCATENATE($A203,"_",I$2),'Reference data SID'!$B:$N,13,FALSE))</f>
        <v/>
      </c>
      <c r="J203" s="16" t="str">
        <f>IF(ISERROR(VLOOKUP(CONCATENATE($A203,"_",J$2),'Reference data SID'!$B:$N,13,FALSE)),"",VLOOKUP(CONCATENATE($A203,"_",J$2),'Reference data SID'!$B:$N,13,FALSE))</f>
        <v/>
      </c>
      <c r="K203" s="16" t="str">
        <f>IF(ISERROR(VLOOKUP(CONCATENATE($A203,"_",K$2),'Reference data SID'!$B:$N,13,FALSE)),"",VLOOKUP(CONCATENATE($A203,"_",K$2),'Reference data SID'!$B:$N,13,FALSE))</f>
        <v/>
      </c>
      <c r="L203" s="16" t="str">
        <f>IF(ISERROR(VLOOKUP(CONCATENATE($A203,"_",L$2),'Reference data SID'!$B:$N,13,FALSE)),"",VLOOKUP(CONCATENATE($A203,"_",L$2),'Reference data SID'!$B:$N,13,FALSE))</f>
        <v/>
      </c>
      <c r="M203" s="16" t="str">
        <f>IF(ISERROR(VLOOKUP(CONCATENATE($A203,"_",M$2),'Reference data SID'!$B:$N,13,FALSE)),"",VLOOKUP(CONCATENATE($A203,"_",M$2),'Reference data SID'!$B:$N,13,FALSE))</f>
        <v/>
      </c>
      <c r="N203" s="16" t="str">
        <f>IF(ISERROR(VLOOKUP(CONCATENATE($A203,"_",N$2),'Reference data SID'!$B:$N,13,FALSE)),"",VLOOKUP(CONCATENATE($A203,"_",N$2),'Reference data SID'!$B:$N,13,FALSE))</f>
        <v/>
      </c>
      <c r="O203" s="16" t="str">
        <f>IF(ISERROR(VLOOKUP(CONCATENATE($A203,"_",O$2),'Reference data SID'!$B:$N,13,FALSE)),"",VLOOKUP(CONCATENATE($A203,"_",O$2),'Reference data SID'!$B:$N,13,FALSE))</f>
        <v/>
      </c>
      <c r="P203" s="16" t="str">
        <f>IF(ISERROR(VLOOKUP(CONCATENATE($A203,"_",P$2),'Reference data SID'!$B:$N,13,FALSE)),"",VLOOKUP(CONCATENATE($A203,"_",P$2),'Reference data SID'!$B:$N,13,FALSE))</f>
        <v/>
      </c>
      <c r="Q203" s="16" t="str">
        <f>IF(ISERROR(VLOOKUP(CONCATENATE($A203,"_",Q$2),'Reference data SID'!$B:$N,13,FALSE)),"",VLOOKUP(CONCATENATE($A203,"_",Q$2),'Reference data SID'!$B:$N,13,FALSE))</f>
        <v/>
      </c>
      <c r="R203" s="16" t="str">
        <f>IF(ISERROR(VLOOKUP(CONCATENATE($A203,"_",R$2),'Reference data SID'!$B:$N,13,FALSE)),"",VLOOKUP(CONCATENATE($A203,"_",R$2),'Reference data SID'!$B:$N,13,FALSE))</f>
        <v/>
      </c>
      <c r="S203" s="16" t="str">
        <f>IF(ISERROR(VLOOKUP(CONCATENATE($A203,"_",S$2),'Reference data SID'!$B:$N,13,FALSE)),"",VLOOKUP(CONCATENATE($A203,"_",S$2),'Reference data SID'!$B:$N,13,FALSE))</f>
        <v/>
      </c>
      <c r="T203" s="16" t="str">
        <f>IF(ISERROR(VLOOKUP(CONCATENATE($A203,"_",T$2),'Reference data SID'!$B:$N,13,FALSE)),"",VLOOKUP(CONCATENATE($A203,"_",T$2),'Reference data SID'!$B:$N,13,FALSE))</f>
        <v/>
      </c>
      <c r="U203" s="16" t="str">
        <f>IF(ISERROR(VLOOKUP(CONCATENATE($A203,"_",U$2),'Reference data SID'!$B:$N,13,FALSE)),"",VLOOKUP(CONCATENATE($A203,"_",U$2),'Reference data SID'!$B:$N,13,FALSE))</f>
        <v/>
      </c>
      <c r="V203" s="16" t="str">
        <f>IF(ISERROR(VLOOKUP(CONCATENATE($A203,"_",V$2),'Reference data SID'!$B:$N,13,FALSE)),"",VLOOKUP(CONCATENATE($A203,"_",V$2),'Reference data SID'!$B:$N,13,FALSE))</f>
        <v/>
      </c>
      <c r="W203" s="16" t="str">
        <f>IF(ISERROR(VLOOKUP(CONCATENATE($A203,"_",W$2),'Reference data SID'!$B:$N,13,FALSE)),"",VLOOKUP(CONCATENATE($A203,"_",W$2),'Reference data SID'!$B:$N,13,FALSE))</f>
        <v/>
      </c>
      <c r="X203" s="16" t="str">
        <f>IF(ISERROR(VLOOKUP(CONCATENATE($A203,"_",X$2),'Reference data SID'!$B:$N,13,FALSE)),"",VLOOKUP(CONCATENATE($A203,"_",X$2),'Reference data SID'!$B:$N,13,FALSE))</f>
        <v/>
      </c>
      <c r="Y203" s="16" t="str">
        <f>IF(ISERROR(VLOOKUP(CONCATENATE($A203,"_",Y$2),'Reference data SID'!$B:$N,13,FALSE)),"",VLOOKUP(CONCATENATE($A203,"_",Y$2),'Reference data SID'!$B:$N,13,FALSE))</f>
        <v/>
      </c>
      <c r="Z203" s="16" t="str">
        <f>IF(ISERROR(VLOOKUP(CONCATENATE($A203,"_",Z$2),'Reference data SID'!$B:$N,13,FALSE)),"",VLOOKUP(CONCATENATE($A203,"_",Z$2),'Reference data SID'!$B:$N,13,FALSE))</f>
        <v/>
      </c>
      <c r="AA203" s="16" t="str">
        <f>IF(ISERROR(VLOOKUP(CONCATENATE($A203,"_",AA$2),'Reference data SID'!$B:$N,13,FALSE)),"",VLOOKUP(CONCATENATE($A203,"_",AA$2),'Reference data SID'!$B:$N,13,FALSE))</f>
        <v/>
      </c>
      <c r="AB203" s="16" t="str">
        <f>IF(ISERROR(VLOOKUP(CONCATENATE($A203,"_",AB$2),'Reference data SID'!$B:$N,13,FALSE)),"",VLOOKUP(CONCATENATE($A203,"_",AB$2),'Reference data SID'!$B:$N,13,FALSE))</f>
        <v/>
      </c>
      <c r="AC203" s="16" t="str">
        <f>IF(ISERROR(VLOOKUP(CONCATENATE($A203,"_",AC$2),'Reference data SID'!$B:$N,13,FALSE)),"",VLOOKUP(CONCATENATE($A203,"_",AC$2),'Reference data SID'!$B:$N,13,FALSE))</f>
        <v/>
      </c>
      <c r="AD203" s="16" t="str">
        <f>IF(ISERROR(VLOOKUP(CONCATENATE($A203,"_",AD$2),'Reference data SID'!$B:$N,13,FALSE)),"",VLOOKUP(CONCATENATE($A203,"_",AD$2),'Reference data SID'!$B:$N,13,FALSE))</f>
        <v/>
      </c>
      <c r="AE203" s="16" t="str">
        <f>IF(ISERROR(VLOOKUP(CONCATENATE($A203,"_",AE$2),'Reference data SID'!$B:$N,13,FALSE)),"",VLOOKUP(CONCATENATE($A203,"_",AE$2),'Reference data SID'!$B:$N,13,FALSE))</f>
        <v/>
      </c>
      <c r="AF203" s="16" t="str">
        <f>IF(ISERROR(VLOOKUP(CONCATENATE($A203,"_",AF$2),'Reference data SID'!$B:$N,13,FALSE)),"",VLOOKUP(CONCATENATE($A203,"_",AF$2),'Reference data SID'!$B:$N,13,FALSE))</f>
        <v/>
      </c>
      <c r="AG203" s="16" t="str">
        <f>IF(ISERROR(VLOOKUP(CONCATENATE($A203,"_",AG$2),'Reference data SID'!$B:$N,13,FALSE)),"",VLOOKUP(CONCATENATE($A203,"_",AG$2),'Reference data SID'!$B:$N,13,FALSE))</f>
        <v/>
      </c>
      <c r="AH203" s="16" t="str">
        <f>IF(ISERROR(VLOOKUP(CONCATENATE($A203,"_",AH$2),'Reference data SID'!$B:$N,13,FALSE)),"",VLOOKUP(CONCATENATE($A203,"_",AH$2),'Reference data SID'!$B:$N,13,FALSE))</f>
        <v/>
      </c>
      <c r="AI203" s="16" t="str">
        <f>IF(ISERROR(VLOOKUP(CONCATENATE($A203,"_",AI$2),'Reference data SID'!$B:$N,13,FALSE)),"",VLOOKUP(CONCATENATE($A203,"_",AI$2),'Reference data SID'!$B:$N,13,FALSE))</f>
        <v/>
      </c>
      <c r="AJ203" s="16" t="str">
        <f>IF(ISERROR(VLOOKUP(CONCATENATE($A203,"_",AJ$2),'Reference data SID'!$B:$N,13,FALSE)),"",VLOOKUP(CONCATENATE($A203,"_",AJ$2),'Reference data SID'!$B:$N,13,FALSE))</f>
        <v/>
      </c>
      <c r="AK203" s="16" t="str">
        <f>IF(ISERROR(VLOOKUP(CONCATENATE($A203,"_",AK$2),'Reference data SID'!$B:$N,13,FALSE)),"",VLOOKUP(CONCATENATE($A203,"_",AK$2),'Reference data SID'!$B:$N,13,FALSE))</f>
        <v/>
      </c>
      <c r="AL203" s="16" t="str">
        <f>IF(ISERROR(VLOOKUP(CONCATENATE($A203,"_",AL$2),'Reference data SID'!$B:$N,13,FALSE)),"",VLOOKUP(CONCATENATE($A203,"_",AL$2),'Reference data SID'!$B:$N,13,FALSE))</f>
        <v/>
      </c>
      <c r="AM203" s="16" t="str">
        <f>IF(ISERROR(VLOOKUP(CONCATENATE($A203,"_",AM$2),'Reference data SID'!$B:$N,13,FALSE)),"",VLOOKUP(CONCATENATE($A203,"_",AM$2),'Reference data SID'!$B:$N,13,FALSE))</f>
        <v/>
      </c>
      <c r="AN203" s="16" t="str">
        <f>IF(ISERROR(VLOOKUP(CONCATENATE($A203,"_",AN$2),'Reference data SID'!$B:$N,13,FALSE)),"",VLOOKUP(CONCATENATE($A203,"_",AN$2),'Reference data SID'!$B:$N,13,FALSE))</f>
        <v/>
      </c>
      <c r="AO203" s="16" t="str">
        <f>IF(ISERROR(VLOOKUP(CONCATENATE($A203,"_",AO$2),'Reference data SID'!$B:$N,13,FALSE)),"",VLOOKUP(CONCATENATE($A203,"_",AO$2),'Reference data SID'!$B:$N,13,FALSE))</f>
        <v/>
      </c>
      <c r="AP203" s="16" t="str">
        <f>IF(ISERROR(VLOOKUP(CONCATENATE($A203,"_",AP$2),'Reference data SID'!$B:$N,13,FALSE)),"",VLOOKUP(CONCATENATE($A203,"_",AP$2),'Reference data SID'!$B:$N,13,FALSE))</f>
        <v/>
      </c>
      <c r="AQ203" s="16" t="str">
        <f>IF(ISERROR(VLOOKUP(CONCATENATE($A203,"_",AQ$2),'Reference data SID'!$B:$N,13,FALSE)),"",VLOOKUP(CONCATENATE($A203,"_",AQ$2),'Reference data SID'!$B:$N,13,FALSE))</f>
        <v/>
      </c>
      <c r="AR203" s="16" t="str">
        <f>IF(ISERROR(VLOOKUP(CONCATENATE($A203,"_",AR$2),'Reference data SID'!$B:$N,13,FALSE)),"",VLOOKUP(CONCATENATE($A203,"_",AR$2),'Reference data SID'!$B:$N,13,FALSE))</f>
        <v/>
      </c>
      <c r="AS203" s="16" t="str">
        <f>IF(ISERROR(VLOOKUP(CONCATENATE($A203,"_",AS$2),'Reference data SID'!$B:$N,13,FALSE)),"",VLOOKUP(CONCATENATE($A203,"_",AS$2),'Reference data SID'!$B:$N,13,FALSE))</f>
        <v/>
      </c>
      <c r="AT203" s="16" t="str">
        <f>IF(ISERROR(VLOOKUP(CONCATENATE($A203,"_",AT$2),'Reference data SID'!$B:$N,13,FALSE)),"",VLOOKUP(CONCATENATE($A203,"_",AT$2),'Reference data SID'!$B:$N,13,FALSE))</f>
        <v/>
      </c>
    </row>
    <row r="204" spans="1:46" x14ac:dyDescent="0.25">
      <c r="A204">
        <v>200</v>
      </c>
      <c r="B204" s="16" t="str">
        <f>IF(ISERROR(VLOOKUP(CONCATENATE($A204,"_",B$2),'Reference data SID'!$B:$N,13,FALSE)),"",VLOOKUP(CONCATENATE($A204,"_",B$2),'Reference data SID'!$B:$N,13,FALSE))</f>
        <v/>
      </c>
      <c r="C204" s="16" t="str">
        <f>IF(ISERROR(VLOOKUP(CONCATENATE($A204,"_",C$2),'Reference data SID'!$B:$N,13,FALSE)),"",VLOOKUP(CONCATENATE($A204,"_",C$2),'Reference data SID'!$B:$N,13,FALSE))</f>
        <v/>
      </c>
      <c r="D204" s="16" t="str">
        <f>IF(ISERROR(VLOOKUP(CONCATENATE($A204,"_",D$2),'Reference data SID'!$B:$N,13,FALSE)),"",VLOOKUP(CONCATENATE($A204,"_",D$2),'Reference data SID'!$B:$N,13,FALSE))</f>
        <v/>
      </c>
      <c r="E204" s="16" t="str">
        <f>IF(ISERROR(VLOOKUP(CONCATENATE($A204,"_",E$2),'Reference data SID'!$B:$N,13,FALSE)),"",VLOOKUP(CONCATENATE($A204,"_",E$2),'Reference data SID'!$B:$N,13,FALSE))</f>
        <v/>
      </c>
      <c r="F204" s="16" t="str">
        <f>IF(ISERROR(VLOOKUP(CONCATENATE($A204,"_",F$2),'Reference data SID'!$B:$N,13,FALSE)),"",VLOOKUP(CONCATENATE($A204,"_",F$2),'Reference data SID'!$B:$N,13,FALSE))</f>
        <v/>
      </c>
      <c r="G204" s="16" t="str">
        <f>IF(ISERROR(VLOOKUP(CONCATENATE($A204,"_",G$2),'Reference data SID'!$B:$N,13,FALSE)),"",VLOOKUP(CONCATENATE($A204,"_",G$2),'Reference data SID'!$B:$N,13,FALSE))</f>
        <v/>
      </c>
      <c r="H204" s="16" t="str">
        <f>IF(ISERROR(VLOOKUP(CONCATENATE($A204,"_",H$2),'Reference data SID'!$B:$N,13,FALSE)),"",VLOOKUP(CONCATENATE($A204,"_",H$2),'Reference data SID'!$B:$N,13,FALSE))</f>
        <v/>
      </c>
      <c r="I204" s="16" t="str">
        <f>IF(ISERROR(VLOOKUP(CONCATENATE($A204,"_",I$2),'Reference data SID'!$B:$N,13,FALSE)),"",VLOOKUP(CONCATENATE($A204,"_",I$2),'Reference data SID'!$B:$N,13,FALSE))</f>
        <v/>
      </c>
      <c r="J204" s="16" t="str">
        <f>IF(ISERROR(VLOOKUP(CONCATENATE($A204,"_",J$2),'Reference data SID'!$B:$N,13,FALSE)),"",VLOOKUP(CONCATENATE($A204,"_",J$2),'Reference data SID'!$B:$N,13,FALSE))</f>
        <v/>
      </c>
      <c r="K204" s="16" t="str">
        <f>IF(ISERROR(VLOOKUP(CONCATENATE($A204,"_",K$2),'Reference data SID'!$B:$N,13,FALSE)),"",VLOOKUP(CONCATENATE($A204,"_",K$2),'Reference data SID'!$B:$N,13,FALSE))</f>
        <v/>
      </c>
      <c r="L204" s="16" t="str">
        <f>IF(ISERROR(VLOOKUP(CONCATENATE($A204,"_",L$2),'Reference data SID'!$B:$N,13,FALSE)),"",VLOOKUP(CONCATENATE($A204,"_",L$2),'Reference data SID'!$B:$N,13,FALSE))</f>
        <v/>
      </c>
      <c r="M204" s="16" t="str">
        <f>IF(ISERROR(VLOOKUP(CONCATENATE($A204,"_",M$2),'Reference data SID'!$B:$N,13,FALSE)),"",VLOOKUP(CONCATENATE($A204,"_",M$2),'Reference data SID'!$B:$N,13,FALSE))</f>
        <v/>
      </c>
      <c r="N204" s="16" t="str">
        <f>IF(ISERROR(VLOOKUP(CONCATENATE($A204,"_",N$2),'Reference data SID'!$B:$N,13,FALSE)),"",VLOOKUP(CONCATENATE($A204,"_",N$2),'Reference data SID'!$B:$N,13,FALSE))</f>
        <v/>
      </c>
      <c r="O204" s="16" t="str">
        <f>IF(ISERROR(VLOOKUP(CONCATENATE($A204,"_",O$2),'Reference data SID'!$B:$N,13,FALSE)),"",VLOOKUP(CONCATENATE($A204,"_",O$2),'Reference data SID'!$B:$N,13,FALSE))</f>
        <v/>
      </c>
      <c r="P204" s="16" t="str">
        <f>IF(ISERROR(VLOOKUP(CONCATENATE($A204,"_",P$2),'Reference data SID'!$B:$N,13,FALSE)),"",VLOOKUP(CONCATENATE($A204,"_",P$2),'Reference data SID'!$B:$N,13,FALSE))</f>
        <v/>
      </c>
      <c r="Q204" s="16" t="str">
        <f>IF(ISERROR(VLOOKUP(CONCATENATE($A204,"_",Q$2),'Reference data SID'!$B:$N,13,FALSE)),"",VLOOKUP(CONCATENATE($A204,"_",Q$2),'Reference data SID'!$B:$N,13,FALSE))</f>
        <v/>
      </c>
      <c r="R204" s="16" t="str">
        <f>IF(ISERROR(VLOOKUP(CONCATENATE($A204,"_",R$2),'Reference data SID'!$B:$N,13,FALSE)),"",VLOOKUP(CONCATENATE($A204,"_",R$2),'Reference data SID'!$B:$N,13,FALSE))</f>
        <v/>
      </c>
      <c r="S204" s="16" t="str">
        <f>IF(ISERROR(VLOOKUP(CONCATENATE($A204,"_",S$2),'Reference data SID'!$B:$N,13,FALSE)),"",VLOOKUP(CONCATENATE($A204,"_",S$2),'Reference data SID'!$B:$N,13,FALSE))</f>
        <v/>
      </c>
      <c r="T204" s="16" t="str">
        <f>IF(ISERROR(VLOOKUP(CONCATENATE($A204,"_",T$2),'Reference data SID'!$B:$N,13,FALSE)),"",VLOOKUP(CONCATENATE($A204,"_",T$2),'Reference data SID'!$B:$N,13,FALSE))</f>
        <v/>
      </c>
      <c r="U204" s="16" t="str">
        <f>IF(ISERROR(VLOOKUP(CONCATENATE($A204,"_",U$2),'Reference data SID'!$B:$N,13,FALSE)),"",VLOOKUP(CONCATENATE($A204,"_",U$2),'Reference data SID'!$B:$N,13,FALSE))</f>
        <v/>
      </c>
      <c r="V204" s="16" t="str">
        <f>IF(ISERROR(VLOOKUP(CONCATENATE($A204,"_",V$2),'Reference data SID'!$B:$N,13,FALSE)),"",VLOOKUP(CONCATENATE($A204,"_",V$2),'Reference data SID'!$B:$N,13,FALSE))</f>
        <v/>
      </c>
      <c r="W204" s="16" t="str">
        <f>IF(ISERROR(VLOOKUP(CONCATENATE($A204,"_",W$2),'Reference data SID'!$B:$N,13,FALSE)),"",VLOOKUP(CONCATENATE($A204,"_",W$2),'Reference data SID'!$B:$N,13,FALSE))</f>
        <v/>
      </c>
      <c r="X204" s="16" t="str">
        <f>IF(ISERROR(VLOOKUP(CONCATENATE($A204,"_",X$2),'Reference data SID'!$B:$N,13,FALSE)),"",VLOOKUP(CONCATENATE($A204,"_",X$2),'Reference data SID'!$B:$N,13,FALSE))</f>
        <v/>
      </c>
      <c r="Y204" s="16" t="str">
        <f>IF(ISERROR(VLOOKUP(CONCATENATE($A204,"_",Y$2),'Reference data SID'!$B:$N,13,FALSE)),"",VLOOKUP(CONCATENATE($A204,"_",Y$2),'Reference data SID'!$B:$N,13,FALSE))</f>
        <v/>
      </c>
      <c r="Z204" s="16" t="str">
        <f>IF(ISERROR(VLOOKUP(CONCATENATE($A204,"_",Z$2),'Reference data SID'!$B:$N,13,FALSE)),"",VLOOKUP(CONCATENATE($A204,"_",Z$2),'Reference data SID'!$B:$N,13,FALSE))</f>
        <v/>
      </c>
      <c r="AA204" s="16" t="str">
        <f>IF(ISERROR(VLOOKUP(CONCATENATE($A204,"_",AA$2),'Reference data SID'!$B:$N,13,FALSE)),"",VLOOKUP(CONCATENATE($A204,"_",AA$2),'Reference data SID'!$B:$N,13,FALSE))</f>
        <v/>
      </c>
      <c r="AB204" s="16" t="str">
        <f>IF(ISERROR(VLOOKUP(CONCATENATE($A204,"_",AB$2),'Reference data SID'!$B:$N,13,FALSE)),"",VLOOKUP(CONCATENATE($A204,"_",AB$2),'Reference data SID'!$B:$N,13,FALSE))</f>
        <v/>
      </c>
      <c r="AC204" s="16" t="str">
        <f>IF(ISERROR(VLOOKUP(CONCATENATE($A204,"_",AC$2),'Reference data SID'!$B:$N,13,FALSE)),"",VLOOKUP(CONCATENATE($A204,"_",AC$2),'Reference data SID'!$B:$N,13,FALSE))</f>
        <v/>
      </c>
      <c r="AD204" s="16" t="str">
        <f>IF(ISERROR(VLOOKUP(CONCATENATE($A204,"_",AD$2),'Reference data SID'!$B:$N,13,FALSE)),"",VLOOKUP(CONCATENATE($A204,"_",AD$2),'Reference data SID'!$B:$N,13,FALSE))</f>
        <v/>
      </c>
      <c r="AE204" s="16" t="str">
        <f>IF(ISERROR(VLOOKUP(CONCATENATE($A204,"_",AE$2),'Reference data SID'!$B:$N,13,FALSE)),"",VLOOKUP(CONCATENATE($A204,"_",AE$2),'Reference data SID'!$B:$N,13,FALSE))</f>
        <v/>
      </c>
      <c r="AF204" s="16" t="str">
        <f>IF(ISERROR(VLOOKUP(CONCATENATE($A204,"_",AF$2),'Reference data SID'!$B:$N,13,FALSE)),"",VLOOKUP(CONCATENATE($A204,"_",AF$2),'Reference data SID'!$B:$N,13,FALSE))</f>
        <v/>
      </c>
      <c r="AG204" s="16" t="str">
        <f>IF(ISERROR(VLOOKUP(CONCATENATE($A204,"_",AG$2),'Reference data SID'!$B:$N,13,FALSE)),"",VLOOKUP(CONCATENATE($A204,"_",AG$2),'Reference data SID'!$B:$N,13,FALSE))</f>
        <v/>
      </c>
      <c r="AH204" s="16" t="str">
        <f>IF(ISERROR(VLOOKUP(CONCATENATE($A204,"_",AH$2),'Reference data SID'!$B:$N,13,FALSE)),"",VLOOKUP(CONCATENATE($A204,"_",AH$2),'Reference data SID'!$B:$N,13,FALSE))</f>
        <v/>
      </c>
      <c r="AI204" s="16" t="str">
        <f>IF(ISERROR(VLOOKUP(CONCATENATE($A204,"_",AI$2),'Reference data SID'!$B:$N,13,FALSE)),"",VLOOKUP(CONCATENATE($A204,"_",AI$2),'Reference data SID'!$B:$N,13,FALSE))</f>
        <v/>
      </c>
      <c r="AJ204" s="16" t="str">
        <f>IF(ISERROR(VLOOKUP(CONCATENATE($A204,"_",AJ$2),'Reference data SID'!$B:$N,13,FALSE)),"",VLOOKUP(CONCATENATE($A204,"_",AJ$2),'Reference data SID'!$B:$N,13,FALSE))</f>
        <v/>
      </c>
      <c r="AK204" s="16" t="str">
        <f>IF(ISERROR(VLOOKUP(CONCATENATE($A204,"_",AK$2),'Reference data SID'!$B:$N,13,FALSE)),"",VLOOKUP(CONCATENATE($A204,"_",AK$2),'Reference data SID'!$B:$N,13,FALSE))</f>
        <v/>
      </c>
      <c r="AL204" s="16" t="str">
        <f>IF(ISERROR(VLOOKUP(CONCATENATE($A204,"_",AL$2),'Reference data SID'!$B:$N,13,FALSE)),"",VLOOKUP(CONCATENATE($A204,"_",AL$2),'Reference data SID'!$B:$N,13,FALSE))</f>
        <v/>
      </c>
      <c r="AM204" s="16" t="str">
        <f>IF(ISERROR(VLOOKUP(CONCATENATE($A204,"_",AM$2),'Reference data SID'!$B:$N,13,FALSE)),"",VLOOKUP(CONCATENATE($A204,"_",AM$2),'Reference data SID'!$B:$N,13,FALSE))</f>
        <v/>
      </c>
      <c r="AN204" s="16" t="str">
        <f>IF(ISERROR(VLOOKUP(CONCATENATE($A204,"_",AN$2),'Reference data SID'!$B:$N,13,FALSE)),"",VLOOKUP(CONCATENATE($A204,"_",AN$2),'Reference data SID'!$B:$N,13,FALSE))</f>
        <v/>
      </c>
      <c r="AO204" s="16" t="str">
        <f>IF(ISERROR(VLOOKUP(CONCATENATE($A204,"_",AO$2),'Reference data SID'!$B:$N,13,FALSE)),"",VLOOKUP(CONCATENATE($A204,"_",AO$2),'Reference data SID'!$B:$N,13,FALSE))</f>
        <v/>
      </c>
      <c r="AP204" s="16" t="str">
        <f>IF(ISERROR(VLOOKUP(CONCATENATE($A204,"_",AP$2),'Reference data SID'!$B:$N,13,FALSE)),"",VLOOKUP(CONCATENATE($A204,"_",AP$2),'Reference data SID'!$B:$N,13,FALSE))</f>
        <v/>
      </c>
      <c r="AQ204" s="16" t="str">
        <f>IF(ISERROR(VLOOKUP(CONCATENATE($A204,"_",AQ$2),'Reference data SID'!$B:$N,13,FALSE)),"",VLOOKUP(CONCATENATE($A204,"_",AQ$2),'Reference data SID'!$B:$N,13,FALSE))</f>
        <v/>
      </c>
      <c r="AR204" s="16" t="str">
        <f>IF(ISERROR(VLOOKUP(CONCATENATE($A204,"_",AR$2),'Reference data SID'!$B:$N,13,FALSE)),"",VLOOKUP(CONCATENATE($A204,"_",AR$2),'Reference data SID'!$B:$N,13,FALSE))</f>
        <v/>
      </c>
      <c r="AS204" s="16" t="str">
        <f>IF(ISERROR(VLOOKUP(CONCATENATE($A204,"_",AS$2),'Reference data SID'!$B:$N,13,FALSE)),"",VLOOKUP(CONCATENATE($A204,"_",AS$2),'Reference data SID'!$B:$N,13,FALSE))</f>
        <v/>
      </c>
      <c r="AT204" s="16" t="str">
        <f>IF(ISERROR(VLOOKUP(CONCATENATE($A204,"_",AT$2),'Reference data SID'!$B:$N,13,FALSE)),"",VLOOKUP(CONCATENATE($A204,"_",AT$2),'Reference data SID'!$B:$N,13,FALSE))</f>
        <v/>
      </c>
    </row>
    <row r="205" spans="1:46" x14ac:dyDescent="0.25">
      <c r="A205">
        <v>201</v>
      </c>
      <c r="B205" s="16" t="str">
        <f>IF(ISERROR(VLOOKUP(CONCATENATE($A205,"_",B$2),'Reference data SID'!$B:$N,13,FALSE)),"",VLOOKUP(CONCATENATE($A205,"_",B$2),'Reference data SID'!$B:$N,13,FALSE))</f>
        <v/>
      </c>
      <c r="C205" s="16" t="str">
        <f>IF(ISERROR(VLOOKUP(CONCATENATE($A205,"_",C$2),'Reference data SID'!$B:$N,13,FALSE)),"",VLOOKUP(CONCATENATE($A205,"_",C$2),'Reference data SID'!$B:$N,13,FALSE))</f>
        <v/>
      </c>
      <c r="D205" s="16" t="str">
        <f>IF(ISERROR(VLOOKUP(CONCATENATE($A205,"_",D$2),'Reference data SID'!$B:$N,13,FALSE)),"",VLOOKUP(CONCATENATE($A205,"_",D$2),'Reference data SID'!$B:$N,13,FALSE))</f>
        <v/>
      </c>
      <c r="E205" s="16" t="str">
        <f>IF(ISERROR(VLOOKUP(CONCATENATE($A205,"_",E$2),'Reference data SID'!$B:$N,13,FALSE)),"",VLOOKUP(CONCATENATE($A205,"_",E$2),'Reference data SID'!$B:$N,13,FALSE))</f>
        <v/>
      </c>
      <c r="F205" s="16" t="str">
        <f>IF(ISERROR(VLOOKUP(CONCATENATE($A205,"_",F$2),'Reference data SID'!$B:$N,13,FALSE)),"",VLOOKUP(CONCATENATE($A205,"_",F$2),'Reference data SID'!$B:$N,13,FALSE))</f>
        <v/>
      </c>
      <c r="G205" s="16" t="str">
        <f>IF(ISERROR(VLOOKUP(CONCATENATE($A205,"_",G$2),'Reference data SID'!$B:$N,13,FALSE)),"",VLOOKUP(CONCATENATE($A205,"_",G$2),'Reference data SID'!$B:$N,13,FALSE))</f>
        <v/>
      </c>
      <c r="H205" s="16" t="str">
        <f>IF(ISERROR(VLOOKUP(CONCATENATE($A205,"_",H$2),'Reference data SID'!$B:$N,13,FALSE)),"",VLOOKUP(CONCATENATE($A205,"_",H$2),'Reference data SID'!$B:$N,13,FALSE))</f>
        <v/>
      </c>
      <c r="I205" s="16" t="str">
        <f>IF(ISERROR(VLOOKUP(CONCATENATE($A205,"_",I$2),'Reference data SID'!$B:$N,13,FALSE)),"",VLOOKUP(CONCATENATE($A205,"_",I$2),'Reference data SID'!$B:$N,13,FALSE))</f>
        <v/>
      </c>
      <c r="J205" s="16" t="str">
        <f>IF(ISERROR(VLOOKUP(CONCATENATE($A205,"_",J$2),'Reference data SID'!$B:$N,13,FALSE)),"",VLOOKUP(CONCATENATE($A205,"_",J$2),'Reference data SID'!$B:$N,13,FALSE))</f>
        <v/>
      </c>
      <c r="K205" s="16" t="str">
        <f>IF(ISERROR(VLOOKUP(CONCATENATE($A205,"_",K$2),'Reference data SID'!$B:$N,13,FALSE)),"",VLOOKUP(CONCATENATE($A205,"_",K$2),'Reference data SID'!$B:$N,13,FALSE))</f>
        <v/>
      </c>
      <c r="L205" s="16" t="str">
        <f>IF(ISERROR(VLOOKUP(CONCATENATE($A205,"_",L$2),'Reference data SID'!$B:$N,13,FALSE)),"",VLOOKUP(CONCATENATE($A205,"_",L$2),'Reference data SID'!$B:$N,13,FALSE))</f>
        <v/>
      </c>
      <c r="M205" s="16" t="str">
        <f>IF(ISERROR(VLOOKUP(CONCATENATE($A205,"_",M$2),'Reference data SID'!$B:$N,13,FALSE)),"",VLOOKUP(CONCATENATE($A205,"_",M$2),'Reference data SID'!$B:$N,13,FALSE))</f>
        <v/>
      </c>
      <c r="N205" s="16" t="str">
        <f>IF(ISERROR(VLOOKUP(CONCATENATE($A205,"_",N$2),'Reference data SID'!$B:$N,13,FALSE)),"",VLOOKUP(CONCATENATE($A205,"_",N$2),'Reference data SID'!$B:$N,13,FALSE))</f>
        <v/>
      </c>
      <c r="O205" s="16" t="str">
        <f>IF(ISERROR(VLOOKUP(CONCATENATE($A205,"_",O$2),'Reference data SID'!$B:$N,13,FALSE)),"",VLOOKUP(CONCATENATE($A205,"_",O$2),'Reference data SID'!$B:$N,13,FALSE))</f>
        <v/>
      </c>
      <c r="P205" s="16" t="str">
        <f>IF(ISERROR(VLOOKUP(CONCATENATE($A205,"_",P$2),'Reference data SID'!$B:$N,13,FALSE)),"",VLOOKUP(CONCATENATE($A205,"_",P$2),'Reference data SID'!$B:$N,13,FALSE))</f>
        <v/>
      </c>
      <c r="Q205" s="16" t="str">
        <f>IF(ISERROR(VLOOKUP(CONCATENATE($A205,"_",Q$2),'Reference data SID'!$B:$N,13,FALSE)),"",VLOOKUP(CONCATENATE($A205,"_",Q$2),'Reference data SID'!$B:$N,13,FALSE))</f>
        <v/>
      </c>
      <c r="R205" s="16" t="str">
        <f>IF(ISERROR(VLOOKUP(CONCATENATE($A205,"_",R$2),'Reference data SID'!$B:$N,13,FALSE)),"",VLOOKUP(CONCATENATE($A205,"_",R$2),'Reference data SID'!$B:$N,13,FALSE))</f>
        <v/>
      </c>
      <c r="S205" s="16" t="str">
        <f>IF(ISERROR(VLOOKUP(CONCATENATE($A205,"_",S$2),'Reference data SID'!$B:$N,13,FALSE)),"",VLOOKUP(CONCATENATE($A205,"_",S$2),'Reference data SID'!$B:$N,13,FALSE))</f>
        <v/>
      </c>
      <c r="T205" s="16" t="str">
        <f>IF(ISERROR(VLOOKUP(CONCATENATE($A205,"_",T$2),'Reference data SID'!$B:$N,13,FALSE)),"",VLOOKUP(CONCATENATE($A205,"_",T$2),'Reference data SID'!$B:$N,13,FALSE))</f>
        <v/>
      </c>
      <c r="U205" s="16" t="str">
        <f>IF(ISERROR(VLOOKUP(CONCATENATE($A205,"_",U$2),'Reference data SID'!$B:$N,13,FALSE)),"",VLOOKUP(CONCATENATE($A205,"_",U$2),'Reference data SID'!$B:$N,13,FALSE))</f>
        <v/>
      </c>
      <c r="V205" s="16" t="str">
        <f>IF(ISERROR(VLOOKUP(CONCATENATE($A205,"_",V$2),'Reference data SID'!$B:$N,13,FALSE)),"",VLOOKUP(CONCATENATE($A205,"_",V$2),'Reference data SID'!$B:$N,13,FALSE))</f>
        <v/>
      </c>
      <c r="W205" s="16" t="str">
        <f>IF(ISERROR(VLOOKUP(CONCATENATE($A205,"_",W$2),'Reference data SID'!$B:$N,13,FALSE)),"",VLOOKUP(CONCATENATE($A205,"_",W$2),'Reference data SID'!$B:$N,13,FALSE))</f>
        <v/>
      </c>
      <c r="X205" s="16" t="str">
        <f>IF(ISERROR(VLOOKUP(CONCATENATE($A205,"_",X$2),'Reference data SID'!$B:$N,13,FALSE)),"",VLOOKUP(CONCATENATE($A205,"_",X$2),'Reference data SID'!$B:$N,13,FALSE))</f>
        <v/>
      </c>
      <c r="Y205" s="16" t="str">
        <f>IF(ISERROR(VLOOKUP(CONCATENATE($A205,"_",Y$2),'Reference data SID'!$B:$N,13,FALSE)),"",VLOOKUP(CONCATENATE($A205,"_",Y$2),'Reference data SID'!$B:$N,13,FALSE))</f>
        <v/>
      </c>
      <c r="Z205" s="16" t="str">
        <f>IF(ISERROR(VLOOKUP(CONCATENATE($A205,"_",Z$2),'Reference data SID'!$B:$N,13,FALSE)),"",VLOOKUP(CONCATENATE($A205,"_",Z$2),'Reference data SID'!$B:$N,13,FALSE))</f>
        <v/>
      </c>
      <c r="AA205" s="16" t="str">
        <f>IF(ISERROR(VLOOKUP(CONCATENATE($A205,"_",AA$2),'Reference data SID'!$B:$N,13,FALSE)),"",VLOOKUP(CONCATENATE($A205,"_",AA$2),'Reference data SID'!$B:$N,13,FALSE))</f>
        <v/>
      </c>
      <c r="AB205" s="16" t="str">
        <f>IF(ISERROR(VLOOKUP(CONCATENATE($A205,"_",AB$2),'Reference data SID'!$B:$N,13,FALSE)),"",VLOOKUP(CONCATENATE($A205,"_",AB$2),'Reference data SID'!$B:$N,13,FALSE))</f>
        <v/>
      </c>
      <c r="AC205" s="16" t="str">
        <f>IF(ISERROR(VLOOKUP(CONCATENATE($A205,"_",AC$2),'Reference data SID'!$B:$N,13,FALSE)),"",VLOOKUP(CONCATENATE($A205,"_",AC$2),'Reference data SID'!$B:$N,13,FALSE))</f>
        <v/>
      </c>
      <c r="AD205" s="16" t="str">
        <f>IF(ISERROR(VLOOKUP(CONCATENATE($A205,"_",AD$2),'Reference data SID'!$B:$N,13,FALSE)),"",VLOOKUP(CONCATENATE($A205,"_",AD$2),'Reference data SID'!$B:$N,13,FALSE))</f>
        <v/>
      </c>
      <c r="AE205" s="16" t="str">
        <f>IF(ISERROR(VLOOKUP(CONCATENATE($A205,"_",AE$2),'Reference data SID'!$B:$N,13,FALSE)),"",VLOOKUP(CONCATENATE($A205,"_",AE$2),'Reference data SID'!$B:$N,13,FALSE))</f>
        <v/>
      </c>
      <c r="AF205" s="16" t="str">
        <f>IF(ISERROR(VLOOKUP(CONCATENATE($A205,"_",AF$2),'Reference data SID'!$B:$N,13,FALSE)),"",VLOOKUP(CONCATENATE($A205,"_",AF$2),'Reference data SID'!$B:$N,13,FALSE))</f>
        <v/>
      </c>
      <c r="AG205" s="16" t="str">
        <f>IF(ISERROR(VLOOKUP(CONCATENATE($A205,"_",AG$2),'Reference data SID'!$B:$N,13,FALSE)),"",VLOOKUP(CONCATENATE($A205,"_",AG$2),'Reference data SID'!$B:$N,13,FALSE))</f>
        <v/>
      </c>
      <c r="AH205" s="16" t="str">
        <f>IF(ISERROR(VLOOKUP(CONCATENATE($A205,"_",AH$2),'Reference data SID'!$B:$N,13,FALSE)),"",VLOOKUP(CONCATENATE($A205,"_",AH$2),'Reference data SID'!$B:$N,13,FALSE))</f>
        <v/>
      </c>
      <c r="AI205" s="16" t="str">
        <f>IF(ISERROR(VLOOKUP(CONCATENATE($A205,"_",AI$2),'Reference data SID'!$B:$N,13,FALSE)),"",VLOOKUP(CONCATENATE($A205,"_",AI$2),'Reference data SID'!$B:$N,13,FALSE))</f>
        <v/>
      </c>
      <c r="AJ205" s="16" t="str">
        <f>IF(ISERROR(VLOOKUP(CONCATENATE($A205,"_",AJ$2),'Reference data SID'!$B:$N,13,FALSE)),"",VLOOKUP(CONCATENATE($A205,"_",AJ$2),'Reference data SID'!$B:$N,13,FALSE))</f>
        <v/>
      </c>
      <c r="AK205" s="16" t="str">
        <f>IF(ISERROR(VLOOKUP(CONCATENATE($A205,"_",AK$2),'Reference data SID'!$B:$N,13,FALSE)),"",VLOOKUP(CONCATENATE($A205,"_",AK$2),'Reference data SID'!$B:$N,13,FALSE))</f>
        <v/>
      </c>
      <c r="AL205" s="16" t="str">
        <f>IF(ISERROR(VLOOKUP(CONCATENATE($A205,"_",AL$2),'Reference data SID'!$B:$N,13,FALSE)),"",VLOOKUP(CONCATENATE($A205,"_",AL$2),'Reference data SID'!$B:$N,13,FALSE))</f>
        <v/>
      </c>
      <c r="AM205" s="16" t="str">
        <f>IF(ISERROR(VLOOKUP(CONCATENATE($A205,"_",AM$2),'Reference data SID'!$B:$N,13,FALSE)),"",VLOOKUP(CONCATENATE($A205,"_",AM$2),'Reference data SID'!$B:$N,13,FALSE))</f>
        <v/>
      </c>
      <c r="AN205" s="16" t="str">
        <f>IF(ISERROR(VLOOKUP(CONCATENATE($A205,"_",AN$2),'Reference data SID'!$B:$N,13,FALSE)),"",VLOOKUP(CONCATENATE($A205,"_",AN$2),'Reference data SID'!$B:$N,13,FALSE))</f>
        <v/>
      </c>
      <c r="AO205" s="16" t="str">
        <f>IF(ISERROR(VLOOKUP(CONCATENATE($A205,"_",AO$2),'Reference data SID'!$B:$N,13,FALSE)),"",VLOOKUP(CONCATENATE($A205,"_",AO$2),'Reference data SID'!$B:$N,13,FALSE))</f>
        <v/>
      </c>
      <c r="AP205" s="16" t="str">
        <f>IF(ISERROR(VLOOKUP(CONCATENATE($A205,"_",AP$2),'Reference data SID'!$B:$N,13,FALSE)),"",VLOOKUP(CONCATENATE($A205,"_",AP$2),'Reference data SID'!$B:$N,13,FALSE))</f>
        <v/>
      </c>
      <c r="AQ205" s="16" t="str">
        <f>IF(ISERROR(VLOOKUP(CONCATENATE($A205,"_",AQ$2),'Reference data SID'!$B:$N,13,FALSE)),"",VLOOKUP(CONCATENATE($A205,"_",AQ$2),'Reference data SID'!$B:$N,13,FALSE))</f>
        <v/>
      </c>
      <c r="AR205" s="16" t="str">
        <f>IF(ISERROR(VLOOKUP(CONCATENATE($A205,"_",AR$2),'Reference data SID'!$B:$N,13,FALSE)),"",VLOOKUP(CONCATENATE($A205,"_",AR$2),'Reference data SID'!$B:$N,13,FALSE))</f>
        <v/>
      </c>
      <c r="AS205" s="16" t="str">
        <f>IF(ISERROR(VLOOKUP(CONCATENATE($A205,"_",AS$2),'Reference data SID'!$B:$N,13,FALSE)),"",VLOOKUP(CONCATENATE($A205,"_",AS$2),'Reference data SID'!$B:$N,13,FALSE))</f>
        <v/>
      </c>
      <c r="AT205" s="16" t="str">
        <f>IF(ISERROR(VLOOKUP(CONCATENATE($A205,"_",AT$2),'Reference data SID'!$B:$N,13,FALSE)),"",VLOOKUP(CONCATENATE($A205,"_",AT$2),'Reference data SID'!$B:$N,13,FALSE))</f>
        <v/>
      </c>
    </row>
    <row r="206" spans="1:46" x14ac:dyDescent="0.25">
      <c r="A206">
        <v>202</v>
      </c>
      <c r="B206" s="16" t="str">
        <f>IF(ISERROR(VLOOKUP(CONCATENATE($A206,"_",B$2),'Reference data SID'!$B:$N,13,FALSE)),"",VLOOKUP(CONCATENATE($A206,"_",B$2),'Reference data SID'!$B:$N,13,FALSE))</f>
        <v/>
      </c>
      <c r="C206" s="16" t="str">
        <f>IF(ISERROR(VLOOKUP(CONCATENATE($A206,"_",C$2),'Reference data SID'!$B:$N,13,FALSE)),"",VLOOKUP(CONCATENATE($A206,"_",C$2),'Reference data SID'!$B:$N,13,FALSE))</f>
        <v/>
      </c>
      <c r="D206" s="16" t="str">
        <f>IF(ISERROR(VLOOKUP(CONCATENATE($A206,"_",D$2),'Reference data SID'!$B:$N,13,FALSE)),"",VLOOKUP(CONCATENATE($A206,"_",D$2),'Reference data SID'!$B:$N,13,FALSE))</f>
        <v/>
      </c>
      <c r="E206" s="16" t="str">
        <f>IF(ISERROR(VLOOKUP(CONCATENATE($A206,"_",E$2),'Reference data SID'!$B:$N,13,FALSE)),"",VLOOKUP(CONCATENATE($A206,"_",E$2),'Reference data SID'!$B:$N,13,FALSE))</f>
        <v/>
      </c>
      <c r="F206" s="16" t="str">
        <f>IF(ISERROR(VLOOKUP(CONCATENATE($A206,"_",F$2),'Reference data SID'!$B:$N,13,FALSE)),"",VLOOKUP(CONCATENATE($A206,"_",F$2),'Reference data SID'!$B:$N,13,FALSE))</f>
        <v/>
      </c>
      <c r="G206" s="16" t="str">
        <f>IF(ISERROR(VLOOKUP(CONCATENATE($A206,"_",G$2),'Reference data SID'!$B:$N,13,FALSE)),"",VLOOKUP(CONCATENATE($A206,"_",G$2),'Reference data SID'!$B:$N,13,FALSE))</f>
        <v/>
      </c>
      <c r="H206" s="16" t="str">
        <f>IF(ISERROR(VLOOKUP(CONCATENATE($A206,"_",H$2),'Reference data SID'!$B:$N,13,FALSE)),"",VLOOKUP(CONCATENATE($A206,"_",H$2),'Reference data SID'!$B:$N,13,FALSE))</f>
        <v/>
      </c>
      <c r="I206" s="16" t="str">
        <f>IF(ISERROR(VLOOKUP(CONCATENATE($A206,"_",I$2),'Reference data SID'!$B:$N,13,FALSE)),"",VLOOKUP(CONCATENATE($A206,"_",I$2),'Reference data SID'!$B:$N,13,FALSE))</f>
        <v/>
      </c>
      <c r="J206" s="16" t="str">
        <f>IF(ISERROR(VLOOKUP(CONCATENATE($A206,"_",J$2),'Reference data SID'!$B:$N,13,FALSE)),"",VLOOKUP(CONCATENATE($A206,"_",J$2),'Reference data SID'!$B:$N,13,FALSE))</f>
        <v/>
      </c>
      <c r="K206" s="16" t="str">
        <f>IF(ISERROR(VLOOKUP(CONCATENATE($A206,"_",K$2),'Reference data SID'!$B:$N,13,FALSE)),"",VLOOKUP(CONCATENATE($A206,"_",K$2),'Reference data SID'!$B:$N,13,FALSE))</f>
        <v/>
      </c>
      <c r="L206" s="16" t="str">
        <f>IF(ISERROR(VLOOKUP(CONCATENATE($A206,"_",L$2),'Reference data SID'!$B:$N,13,FALSE)),"",VLOOKUP(CONCATENATE($A206,"_",L$2),'Reference data SID'!$B:$N,13,FALSE))</f>
        <v/>
      </c>
      <c r="M206" s="16" t="str">
        <f>IF(ISERROR(VLOOKUP(CONCATENATE($A206,"_",M$2),'Reference data SID'!$B:$N,13,FALSE)),"",VLOOKUP(CONCATENATE($A206,"_",M$2),'Reference data SID'!$B:$N,13,FALSE))</f>
        <v/>
      </c>
      <c r="N206" s="16" t="str">
        <f>IF(ISERROR(VLOOKUP(CONCATENATE($A206,"_",N$2),'Reference data SID'!$B:$N,13,FALSE)),"",VLOOKUP(CONCATENATE($A206,"_",N$2),'Reference data SID'!$B:$N,13,FALSE))</f>
        <v/>
      </c>
      <c r="O206" s="16" t="str">
        <f>IF(ISERROR(VLOOKUP(CONCATENATE($A206,"_",O$2),'Reference data SID'!$B:$N,13,FALSE)),"",VLOOKUP(CONCATENATE($A206,"_",O$2),'Reference data SID'!$B:$N,13,FALSE))</f>
        <v/>
      </c>
      <c r="P206" s="16" t="str">
        <f>IF(ISERROR(VLOOKUP(CONCATENATE($A206,"_",P$2),'Reference data SID'!$B:$N,13,FALSE)),"",VLOOKUP(CONCATENATE($A206,"_",P$2),'Reference data SID'!$B:$N,13,FALSE))</f>
        <v/>
      </c>
      <c r="Q206" s="16" t="str">
        <f>IF(ISERROR(VLOOKUP(CONCATENATE($A206,"_",Q$2),'Reference data SID'!$B:$N,13,FALSE)),"",VLOOKUP(CONCATENATE($A206,"_",Q$2),'Reference data SID'!$B:$N,13,FALSE))</f>
        <v/>
      </c>
      <c r="R206" s="16" t="str">
        <f>IF(ISERROR(VLOOKUP(CONCATENATE($A206,"_",R$2),'Reference data SID'!$B:$N,13,FALSE)),"",VLOOKUP(CONCATENATE($A206,"_",R$2),'Reference data SID'!$B:$N,13,FALSE))</f>
        <v/>
      </c>
      <c r="S206" s="16" t="str">
        <f>IF(ISERROR(VLOOKUP(CONCATENATE($A206,"_",S$2),'Reference data SID'!$B:$N,13,FALSE)),"",VLOOKUP(CONCATENATE($A206,"_",S$2),'Reference data SID'!$B:$N,13,FALSE))</f>
        <v/>
      </c>
      <c r="T206" s="16" t="str">
        <f>IF(ISERROR(VLOOKUP(CONCATENATE($A206,"_",T$2),'Reference data SID'!$B:$N,13,FALSE)),"",VLOOKUP(CONCATENATE($A206,"_",T$2),'Reference data SID'!$B:$N,13,FALSE))</f>
        <v/>
      </c>
      <c r="U206" s="16" t="str">
        <f>IF(ISERROR(VLOOKUP(CONCATENATE($A206,"_",U$2),'Reference data SID'!$B:$N,13,FALSE)),"",VLOOKUP(CONCATENATE($A206,"_",U$2),'Reference data SID'!$B:$N,13,FALSE))</f>
        <v/>
      </c>
      <c r="V206" s="16" t="str">
        <f>IF(ISERROR(VLOOKUP(CONCATENATE($A206,"_",V$2),'Reference data SID'!$B:$N,13,FALSE)),"",VLOOKUP(CONCATENATE($A206,"_",V$2),'Reference data SID'!$B:$N,13,FALSE))</f>
        <v/>
      </c>
      <c r="W206" s="16" t="str">
        <f>IF(ISERROR(VLOOKUP(CONCATENATE($A206,"_",W$2),'Reference data SID'!$B:$N,13,FALSE)),"",VLOOKUP(CONCATENATE($A206,"_",W$2),'Reference data SID'!$B:$N,13,FALSE))</f>
        <v/>
      </c>
      <c r="X206" s="16" t="str">
        <f>IF(ISERROR(VLOOKUP(CONCATENATE($A206,"_",X$2),'Reference data SID'!$B:$N,13,FALSE)),"",VLOOKUP(CONCATENATE($A206,"_",X$2),'Reference data SID'!$B:$N,13,FALSE))</f>
        <v/>
      </c>
      <c r="Y206" s="16" t="str">
        <f>IF(ISERROR(VLOOKUP(CONCATENATE($A206,"_",Y$2),'Reference data SID'!$B:$N,13,FALSE)),"",VLOOKUP(CONCATENATE($A206,"_",Y$2),'Reference data SID'!$B:$N,13,FALSE))</f>
        <v/>
      </c>
      <c r="Z206" s="16" t="str">
        <f>IF(ISERROR(VLOOKUP(CONCATENATE($A206,"_",Z$2),'Reference data SID'!$B:$N,13,FALSE)),"",VLOOKUP(CONCATENATE($A206,"_",Z$2),'Reference data SID'!$B:$N,13,FALSE))</f>
        <v/>
      </c>
      <c r="AA206" s="16" t="str">
        <f>IF(ISERROR(VLOOKUP(CONCATENATE($A206,"_",AA$2),'Reference data SID'!$B:$N,13,FALSE)),"",VLOOKUP(CONCATENATE($A206,"_",AA$2),'Reference data SID'!$B:$N,13,FALSE))</f>
        <v/>
      </c>
      <c r="AB206" s="16" t="str">
        <f>IF(ISERROR(VLOOKUP(CONCATENATE($A206,"_",AB$2),'Reference data SID'!$B:$N,13,FALSE)),"",VLOOKUP(CONCATENATE($A206,"_",AB$2),'Reference data SID'!$B:$N,13,FALSE))</f>
        <v/>
      </c>
      <c r="AC206" s="16" t="str">
        <f>IF(ISERROR(VLOOKUP(CONCATENATE($A206,"_",AC$2),'Reference data SID'!$B:$N,13,FALSE)),"",VLOOKUP(CONCATENATE($A206,"_",AC$2),'Reference data SID'!$B:$N,13,FALSE))</f>
        <v/>
      </c>
      <c r="AD206" s="16" t="str">
        <f>IF(ISERROR(VLOOKUP(CONCATENATE($A206,"_",AD$2),'Reference data SID'!$B:$N,13,FALSE)),"",VLOOKUP(CONCATENATE($A206,"_",AD$2),'Reference data SID'!$B:$N,13,FALSE))</f>
        <v/>
      </c>
      <c r="AE206" s="16" t="str">
        <f>IF(ISERROR(VLOOKUP(CONCATENATE($A206,"_",AE$2),'Reference data SID'!$B:$N,13,FALSE)),"",VLOOKUP(CONCATENATE($A206,"_",AE$2),'Reference data SID'!$B:$N,13,FALSE))</f>
        <v/>
      </c>
      <c r="AF206" s="16" t="str">
        <f>IF(ISERROR(VLOOKUP(CONCATENATE($A206,"_",AF$2),'Reference data SID'!$B:$N,13,FALSE)),"",VLOOKUP(CONCATENATE($A206,"_",AF$2),'Reference data SID'!$B:$N,13,FALSE))</f>
        <v/>
      </c>
      <c r="AG206" s="16" t="str">
        <f>IF(ISERROR(VLOOKUP(CONCATENATE($A206,"_",AG$2),'Reference data SID'!$B:$N,13,FALSE)),"",VLOOKUP(CONCATENATE($A206,"_",AG$2),'Reference data SID'!$B:$N,13,FALSE))</f>
        <v/>
      </c>
      <c r="AH206" s="16" t="str">
        <f>IF(ISERROR(VLOOKUP(CONCATENATE($A206,"_",AH$2),'Reference data SID'!$B:$N,13,FALSE)),"",VLOOKUP(CONCATENATE($A206,"_",AH$2),'Reference data SID'!$B:$N,13,FALSE))</f>
        <v/>
      </c>
      <c r="AI206" s="16" t="str">
        <f>IF(ISERROR(VLOOKUP(CONCATENATE($A206,"_",AI$2),'Reference data SID'!$B:$N,13,FALSE)),"",VLOOKUP(CONCATENATE($A206,"_",AI$2),'Reference data SID'!$B:$N,13,FALSE))</f>
        <v/>
      </c>
      <c r="AJ206" s="16" t="str">
        <f>IF(ISERROR(VLOOKUP(CONCATENATE($A206,"_",AJ$2),'Reference data SID'!$B:$N,13,FALSE)),"",VLOOKUP(CONCATENATE($A206,"_",AJ$2),'Reference data SID'!$B:$N,13,FALSE))</f>
        <v/>
      </c>
      <c r="AK206" s="16" t="str">
        <f>IF(ISERROR(VLOOKUP(CONCATENATE($A206,"_",AK$2),'Reference data SID'!$B:$N,13,FALSE)),"",VLOOKUP(CONCATENATE($A206,"_",AK$2),'Reference data SID'!$B:$N,13,FALSE))</f>
        <v/>
      </c>
      <c r="AL206" s="16" t="str">
        <f>IF(ISERROR(VLOOKUP(CONCATENATE($A206,"_",AL$2),'Reference data SID'!$B:$N,13,FALSE)),"",VLOOKUP(CONCATENATE($A206,"_",AL$2),'Reference data SID'!$B:$N,13,FALSE))</f>
        <v/>
      </c>
      <c r="AM206" s="16" t="str">
        <f>IF(ISERROR(VLOOKUP(CONCATENATE($A206,"_",AM$2),'Reference data SID'!$B:$N,13,FALSE)),"",VLOOKUP(CONCATENATE($A206,"_",AM$2),'Reference data SID'!$B:$N,13,FALSE))</f>
        <v/>
      </c>
      <c r="AN206" s="16" t="str">
        <f>IF(ISERROR(VLOOKUP(CONCATENATE($A206,"_",AN$2),'Reference data SID'!$B:$N,13,FALSE)),"",VLOOKUP(CONCATENATE($A206,"_",AN$2),'Reference data SID'!$B:$N,13,FALSE))</f>
        <v/>
      </c>
      <c r="AO206" s="16" t="str">
        <f>IF(ISERROR(VLOOKUP(CONCATENATE($A206,"_",AO$2),'Reference data SID'!$B:$N,13,FALSE)),"",VLOOKUP(CONCATENATE($A206,"_",AO$2),'Reference data SID'!$B:$N,13,FALSE))</f>
        <v/>
      </c>
      <c r="AP206" s="16" t="str">
        <f>IF(ISERROR(VLOOKUP(CONCATENATE($A206,"_",AP$2),'Reference data SID'!$B:$N,13,FALSE)),"",VLOOKUP(CONCATENATE($A206,"_",AP$2),'Reference data SID'!$B:$N,13,FALSE))</f>
        <v/>
      </c>
      <c r="AQ206" s="16" t="str">
        <f>IF(ISERROR(VLOOKUP(CONCATENATE($A206,"_",AQ$2),'Reference data SID'!$B:$N,13,FALSE)),"",VLOOKUP(CONCATENATE($A206,"_",AQ$2),'Reference data SID'!$B:$N,13,FALSE))</f>
        <v/>
      </c>
      <c r="AR206" s="16" t="str">
        <f>IF(ISERROR(VLOOKUP(CONCATENATE($A206,"_",AR$2),'Reference data SID'!$B:$N,13,FALSE)),"",VLOOKUP(CONCATENATE($A206,"_",AR$2),'Reference data SID'!$B:$N,13,FALSE))</f>
        <v/>
      </c>
      <c r="AS206" s="16" t="str">
        <f>IF(ISERROR(VLOOKUP(CONCATENATE($A206,"_",AS$2),'Reference data SID'!$B:$N,13,FALSE)),"",VLOOKUP(CONCATENATE($A206,"_",AS$2),'Reference data SID'!$B:$N,13,FALSE))</f>
        <v/>
      </c>
      <c r="AT206" s="16" t="str">
        <f>IF(ISERROR(VLOOKUP(CONCATENATE($A206,"_",AT$2),'Reference data SID'!$B:$N,13,FALSE)),"",VLOOKUP(CONCATENATE($A206,"_",AT$2),'Reference data SID'!$B:$N,13,FALSE))</f>
        <v/>
      </c>
    </row>
    <row r="207" spans="1:46" x14ac:dyDescent="0.25">
      <c r="A207">
        <v>203</v>
      </c>
      <c r="B207" s="16" t="str">
        <f>IF(ISERROR(VLOOKUP(CONCATENATE($A207,"_",B$2),'Reference data SID'!$B:$N,13,FALSE)),"",VLOOKUP(CONCATENATE($A207,"_",B$2),'Reference data SID'!$B:$N,13,FALSE))</f>
        <v/>
      </c>
      <c r="C207" s="16" t="str">
        <f>IF(ISERROR(VLOOKUP(CONCATENATE($A207,"_",C$2),'Reference data SID'!$B:$N,13,FALSE)),"",VLOOKUP(CONCATENATE($A207,"_",C$2),'Reference data SID'!$B:$N,13,FALSE))</f>
        <v/>
      </c>
      <c r="D207" s="16" t="str">
        <f>IF(ISERROR(VLOOKUP(CONCATENATE($A207,"_",D$2),'Reference data SID'!$B:$N,13,FALSE)),"",VLOOKUP(CONCATENATE($A207,"_",D$2),'Reference data SID'!$B:$N,13,FALSE))</f>
        <v/>
      </c>
      <c r="E207" s="16" t="str">
        <f>IF(ISERROR(VLOOKUP(CONCATENATE($A207,"_",E$2),'Reference data SID'!$B:$N,13,FALSE)),"",VLOOKUP(CONCATENATE($A207,"_",E$2),'Reference data SID'!$B:$N,13,FALSE))</f>
        <v/>
      </c>
      <c r="F207" s="16" t="str">
        <f>IF(ISERROR(VLOOKUP(CONCATENATE($A207,"_",F$2),'Reference data SID'!$B:$N,13,FALSE)),"",VLOOKUP(CONCATENATE($A207,"_",F$2),'Reference data SID'!$B:$N,13,FALSE))</f>
        <v/>
      </c>
      <c r="G207" s="16" t="str">
        <f>IF(ISERROR(VLOOKUP(CONCATENATE($A207,"_",G$2),'Reference data SID'!$B:$N,13,FALSE)),"",VLOOKUP(CONCATENATE($A207,"_",G$2),'Reference data SID'!$B:$N,13,FALSE))</f>
        <v/>
      </c>
      <c r="H207" s="16" t="str">
        <f>IF(ISERROR(VLOOKUP(CONCATENATE($A207,"_",H$2),'Reference data SID'!$B:$N,13,FALSE)),"",VLOOKUP(CONCATENATE($A207,"_",H$2),'Reference data SID'!$B:$N,13,FALSE))</f>
        <v/>
      </c>
      <c r="I207" s="16" t="str">
        <f>IF(ISERROR(VLOOKUP(CONCATENATE($A207,"_",I$2),'Reference data SID'!$B:$N,13,FALSE)),"",VLOOKUP(CONCATENATE($A207,"_",I$2),'Reference data SID'!$B:$N,13,FALSE))</f>
        <v/>
      </c>
      <c r="J207" s="16" t="str">
        <f>IF(ISERROR(VLOOKUP(CONCATENATE($A207,"_",J$2),'Reference data SID'!$B:$N,13,FALSE)),"",VLOOKUP(CONCATENATE($A207,"_",J$2),'Reference data SID'!$B:$N,13,FALSE))</f>
        <v/>
      </c>
      <c r="K207" s="16" t="str">
        <f>IF(ISERROR(VLOOKUP(CONCATENATE($A207,"_",K$2),'Reference data SID'!$B:$N,13,FALSE)),"",VLOOKUP(CONCATENATE($A207,"_",K$2),'Reference data SID'!$B:$N,13,FALSE))</f>
        <v/>
      </c>
      <c r="L207" s="16" t="str">
        <f>IF(ISERROR(VLOOKUP(CONCATENATE($A207,"_",L$2),'Reference data SID'!$B:$N,13,FALSE)),"",VLOOKUP(CONCATENATE($A207,"_",L$2),'Reference data SID'!$B:$N,13,FALSE))</f>
        <v/>
      </c>
      <c r="M207" s="16" t="str">
        <f>IF(ISERROR(VLOOKUP(CONCATENATE($A207,"_",M$2),'Reference data SID'!$B:$N,13,FALSE)),"",VLOOKUP(CONCATENATE($A207,"_",M$2),'Reference data SID'!$B:$N,13,FALSE))</f>
        <v/>
      </c>
      <c r="N207" s="16" t="str">
        <f>IF(ISERROR(VLOOKUP(CONCATENATE($A207,"_",N$2),'Reference data SID'!$B:$N,13,FALSE)),"",VLOOKUP(CONCATENATE($A207,"_",N$2),'Reference data SID'!$B:$N,13,FALSE))</f>
        <v/>
      </c>
      <c r="O207" s="16" t="str">
        <f>IF(ISERROR(VLOOKUP(CONCATENATE($A207,"_",O$2),'Reference data SID'!$B:$N,13,FALSE)),"",VLOOKUP(CONCATENATE($A207,"_",O$2),'Reference data SID'!$B:$N,13,FALSE))</f>
        <v/>
      </c>
      <c r="P207" s="16" t="str">
        <f>IF(ISERROR(VLOOKUP(CONCATENATE($A207,"_",P$2),'Reference data SID'!$B:$N,13,FALSE)),"",VLOOKUP(CONCATENATE($A207,"_",P$2),'Reference data SID'!$B:$N,13,FALSE))</f>
        <v/>
      </c>
      <c r="Q207" s="16" t="str">
        <f>IF(ISERROR(VLOOKUP(CONCATENATE($A207,"_",Q$2),'Reference data SID'!$B:$N,13,FALSE)),"",VLOOKUP(CONCATENATE($A207,"_",Q$2),'Reference data SID'!$B:$N,13,FALSE))</f>
        <v/>
      </c>
      <c r="R207" s="16" t="str">
        <f>IF(ISERROR(VLOOKUP(CONCATENATE($A207,"_",R$2),'Reference data SID'!$B:$N,13,FALSE)),"",VLOOKUP(CONCATENATE($A207,"_",R$2),'Reference data SID'!$B:$N,13,FALSE))</f>
        <v/>
      </c>
      <c r="S207" s="16" t="str">
        <f>IF(ISERROR(VLOOKUP(CONCATENATE($A207,"_",S$2),'Reference data SID'!$B:$N,13,FALSE)),"",VLOOKUP(CONCATENATE($A207,"_",S$2),'Reference data SID'!$B:$N,13,FALSE))</f>
        <v/>
      </c>
      <c r="T207" s="16" t="str">
        <f>IF(ISERROR(VLOOKUP(CONCATENATE($A207,"_",T$2),'Reference data SID'!$B:$N,13,FALSE)),"",VLOOKUP(CONCATENATE($A207,"_",T$2),'Reference data SID'!$B:$N,13,FALSE))</f>
        <v/>
      </c>
      <c r="U207" s="16" t="str">
        <f>IF(ISERROR(VLOOKUP(CONCATENATE($A207,"_",U$2),'Reference data SID'!$B:$N,13,FALSE)),"",VLOOKUP(CONCATENATE($A207,"_",U$2),'Reference data SID'!$B:$N,13,FALSE))</f>
        <v/>
      </c>
      <c r="V207" s="16" t="str">
        <f>IF(ISERROR(VLOOKUP(CONCATENATE($A207,"_",V$2),'Reference data SID'!$B:$N,13,FALSE)),"",VLOOKUP(CONCATENATE($A207,"_",V$2),'Reference data SID'!$B:$N,13,FALSE))</f>
        <v/>
      </c>
      <c r="W207" s="16" t="str">
        <f>IF(ISERROR(VLOOKUP(CONCATENATE($A207,"_",W$2),'Reference data SID'!$B:$N,13,FALSE)),"",VLOOKUP(CONCATENATE($A207,"_",W$2),'Reference data SID'!$B:$N,13,FALSE))</f>
        <v/>
      </c>
      <c r="X207" s="16" t="str">
        <f>IF(ISERROR(VLOOKUP(CONCATENATE($A207,"_",X$2),'Reference data SID'!$B:$N,13,FALSE)),"",VLOOKUP(CONCATENATE($A207,"_",X$2),'Reference data SID'!$B:$N,13,FALSE))</f>
        <v/>
      </c>
      <c r="Y207" s="16" t="str">
        <f>IF(ISERROR(VLOOKUP(CONCATENATE($A207,"_",Y$2),'Reference data SID'!$B:$N,13,FALSE)),"",VLOOKUP(CONCATENATE($A207,"_",Y$2),'Reference data SID'!$B:$N,13,FALSE))</f>
        <v/>
      </c>
      <c r="Z207" s="16" t="str">
        <f>IF(ISERROR(VLOOKUP(CONCATENATE($A207,"_",Z$2),'Reference data SID'!$B:$N,13,FALSE)),"",VLOOKUP(CONCATENATE($A207,"_",Z$2),'Reference data SID'!$B:$N,13,FALSE))</f>
        <v/>
      </c>
      <c r="AA207" s="16" t="str">
        <f>IF(ISERROR(VLOOKUP(CONCATENATE($A207,"_",AA$2),'Reference data SID'!$B:$N,13,FALSE)),"",VLOOKUP(CONCATENATE($A207,"_",AA$2),'Reference data SID'!$B:$N,13,FALSE))</f>
        <v/>
      </c>
      <c r="AB207" s="16" t="str">
        <f>IF(ISERROR(VLOOKUP(CONCATENATE($A207,"_",AB$2),'Reference data SID'!$B:$N,13,FALSE)),"",VLOOKUP(CONCATENATE($A207,"_",AB$2),'Reference data SID'!$B:$N,13,FALSE))</f>
        <v/>
      </c>
      <c r="AC207" s="16" t="str">
        <f>IF(ISERROR(VLOOKUP(CONCATENATE($A207,"_",AC$2),'Reference data SID'!$B:$N,13,FALSE)),"",VLOOKUP(CONCATENATE($A207,"_",AC$2),'Reference data SID'!$B:$N,13,FALSE))</f>
        <v/>
      </c>
      <c r="AD207" s="16" t="str">
        <f>IF(ISERROR(VLOOKUP(CONCATENATE($A207,"_",AD$2),'Reference data SID'!$B:$N,13,FALSE)),"",VLOOKUP(CONCATENATE($A207,"_",AD$2),'Reference data SID'!$B:$N,13,FALSE))</f>
        <v/>
      </c>
      <c r="AE207" s="16" t="str">
        <f>IF(ISERROR(VLOOKUP(CONCATENATE($A207,"_",AE$2),'Reference data SID'!$B:$N,13,FALSE)),"",VLOOKUP(CONCATENATE($A207,"_",AE$2),'Reference data SID'!$B:$N,13,FALSE))</f>
        <v/>
      </c>
      <c r="AF207" s="16" t="str">
        <f>IF(ISERROR(VLOOKUP(CONCATENATE($A207,"_",AF$2),'Reference data SID'!$B:$N,13,FALSE)),"",VLOOKUP(CONCATENATE($A207,"_",AF$2),'Reference data SID'!$B:$N,13,FALSE))</f>
        <v/>
      </c>
      <c r="AG207" s="16" t="str">
        <f>IF(ISERROR(VLOOKUP(CONCATENATE($A207,"_",AG$2),'Reference data SID'!$B:$N,13,FALSE)),"",VLOOKUP(CONCATENATE($A207,"_",AG$2),'Reference data SID'!$B:$N,13,FALSE))</f>
        <v/>
      </c>
      <c r="AH207" s="16" t="str">
        <f>IF(ISERROR(VLOOKUP(CONCATENATE($A207,"_",AH$2),'Reference data SID'!$B:$N,13,FALSE)),"",VLOOKUP(CONCATENATE($A207,"_",AH$2),'Reference data SID'!$B:$N,13,FALSE))</f>
        <v/>
      </c>
      <c r="AI207" s="16" t="str">
        <f>IF(ISERROR(VLOOKUP(CONCATENATE($A207,"_",AI$2),'Reference data SID'!$B:$N,13,FALSE)),"",VLOOKUP(CONCATENATE($A207,"_",AI$2),'Reference data SID'!$B:$N,13,FALSE))</f>
        <v/>
      </c>
      <c r="AJ207" s="16" t="str">
        <f>IF(ISERROR(VLOOKUP(CONCATENATE($A207,"_",AJ$2),'Reference data SID'!$B:$N,13,FALSE)),"",VLOOKUP(CONCATENATE($A207,"_",AJ$2),'Reference data SID'!$B:$N,13,FALSE))</f>
        <v/>
      </c>
      <c r="AK207" s="16" t="str">
        <f>IF(ISERROR(VLOOKUP(CONCATENATE($A207,"_",AK$2),'Reference data SID'!$B:$N,13,FALSE)),"",VLOOKUP(CONCATENATE($A207,"_",AK$2),'Reference data SID'!$B:$N,13,FALSE))</f>
        <v/>
      </c>
      <c r="AL207" s="16" t="str">
        <f>IF(ISERROR(VLOOKUP(CONCATENATE($A207,"_",AL$2),'Reference data SID'!$B:$N,13,FALSE)),"",VLOOKUP(CONCATENATE($A207,"_",AL$2),'Reference data SID'!$B:$N,13,FALSE))</f>
        <v/>
      </c>
      <c r="AM207" s="16" t="str">
        <f>IF(ISERROR(VLOOKUP(CONCATENATE($A207,"_",AM$2),'Reference data SID'!$B:$N,13,FALSE)),"",VLOOKUP(CONCATENATE($A207,"_",AM$2),'Reference data SID'!$B:$N,13,FALSE))</f>
        <v/>
      </c>
      <c r="AN207" s="16" t="str">
        <f>IF(ISERROR(VLOOKUP(CONCATENATE($A207,"_",AN$2),'Reference data SID'!$B:$N,13,FALSE)),"",VLOOKUP(CONCATENATE($A207,"_",AN$2),'Reference data SID'!$B:$N,13,FALSE))</f>
        <v/>
      </c>
      <c r="AO207" s="16" t="str">
        <f>IF(ISERROR(VLOOKUP(CONCATENATE($A207,"_",AO$2),'Reference data SID'!$B:$N,13,FALSE)),"",VLOOKUP(CONCATENATE($A207,"_",AO$2),'Reference data SID'!$B:$N,13,FALSE))</f>
        <v/>
      </c>
      <c r="AP207" s="16" t="str">
        <f>IF(ISERROR(VLOOKUP(CONCATENATE($A207,"_",AP$2),'Reference data SID'!$B:$N,13,FALSE)),"",VLOOKUP(CONCATENATE($A207,"_",AP$2),'Reference data SID'!$B:$N,13,FALSE))</f>
        <v/>
      </c>
      <c r="AQ207" s="16" t="str">
        <f>IF(ISERROR(VLOOKUP(CONCATENATE($A207,"_",AQ$2),'Reference data SID'!$B:$N,13,FALSE)),"",VLOOKUP(CONCATENATE($A207,"_",AQ$2),'Reference data SID'!$B:$N,13,FALSE))</f>
        <v/>
      </c>
      <c r="AR207" s="16" t="str">
        <f>IF(ISERROR(VLOOKUP(CONCATENATE($A207,"_",AR$2),'Reference data SID'!$B:$N,13,FALSE)),"",VLOOKUP(CONCATENATE($A207,"_",AR$2),'Reference data SID'!$B:$N,13,FALSE))</f>
        <v/>
      </c>
      <c r="AS207" s="16" t="str">
        <f>IF(ISERROR(VLOOKUP(CONCATENATE($A207,"_",AS$2),'Reference data SID'!$B:$N,13,FALSE)),"",VLOOKUP(CONCATENATE($A207,"_",AS$2),'Reference data SID'!$B:$N,13,FALSE))</f>
        <v/>
      </c>
      <c r="AT207" s="16" t="str">
        <f>IF(ISERROR(VLOOKUP(CONCATENATE($A207,"_",AT$2),'Reference data SID'!$B:$N,13,FALSE)),"",VLOOKUP(CONCATENATE($A207,"_",AT$2),'Reference data SID'!$B:$N,13,FALSE))</f>
        <v/>
      </c>
    </row>
    <row r="208" spans="1:46" x14ac:dyDescent="0.25">
      <c r="A208">
        <v>204</v>
      </c>
      <c r="B208" s="16" t="str">
        <f>IF(ISERROR(VLOOKUP(CONCATENATE($A208,"_",B$2),'Reference data SID'!$B:$N,13,FALSE)),"",VLOOKUP(CONCATENATE($A208,"_",B$2),'Reference data SID'!$B:$N,13,FALSE))</f>
        <v/>
      </c>
      <c r="C208" s="16" t="str">
        <f>IF(ISERROR(VLOOKUP(CONCATENATE($A208,"_",C$2),'Reference data SID'!$B:$N,13,FALSE)),"",VLOOKUP(CONCATENATE($A208,"_",C$2),'Reference data SID'!$B:$N,13,FALSE))</f>
        <v/>
      </c>
      <c r="D208" s="16" t="str">
        <f>IF(ISERROR(VLOOKUP(CONCATENATE($A208,"_",D$2),'Reference data SID'!$B:$N,13,FALSE)),"",VLOOKUP(CONCATENATE($A208,"_",D$2),'Reference data SID'!$B:$N,13,FALSE))</f>
        <v/>
      </c>
      <c r="E208" s="16" t="str">
        <f>IF(ISERROR(VLOOKUP(CONCATENATE($A208,"_",E$2),'Reference data SID'!$B:$N,13,FALSE)),"",VLOOKUP(CONCATENATE($A208,"_",E$2),'Reference data SID'!$B:$N,13,FALSE))</f>
        <v/>
      </c>
      <c r="F208" s="16" t="str">
        <f>IF(ISERROR(VLOOKUP(CONCATENATE($A208,"_",F$2),'Reference data SID'!$B:$N,13,FALSE)),"",VLOOKUP(CONCATENATE($A208,"_",F$2),'Reference data SID'!$B:$N,13,FALSE))</f>
        <v/>
      </c>
      <c r="G208" s="16" t="str">
        <f>IF(ISERROR(VLOOKUP(CONCATENATE($A208,"_",G$2),'Reference data SID'!$B:$N,13,FALSE)),"",VLOOKUP(CONCATENATE($A208,"_",G$2),'Reference data SID'!$B:$N,13,FALSE))</f>
        <v/>
      </c>
      <c r="H208" s="16" t="str">
        <f>IF(ISERROR(VLOOKUP(CONCATENATE($A208,"_",H$2),'Reference data SID'!$B:$N,13,FALSE)),"",VLOOKUP(CONCATENATE($A208,"_",H$2),'Reference data SID'!$B:$N,13,FALSE))</f>
        <v/>
      </c>
      <c r="I208" s="16" t="str">
        <f>IF(ISERROR(VLOOKUP(CONCATENATE($A208,"_",I$2),'Reference data SID'!$B:$N,13,FALSE)),"",VLOOKUP(CONCATENATE($A208,"_",I$2),'Reference data SID'!$B:$N,13,FALSE))</f>
        <v/>
      </c>
      <c r="J208" s="16" t="str">
        <f>IF(ISERROR(VLOOKUP(CONCATENATE($A208,"_",J$2),'Reference data SID'!$B:$N,13,FALSE)),"",VLOOKUP(CONCATENATE($A208,"_",J$2),'Reference data SID'!$B:$N,13,FALSE))</f>
        <v/>
      </c>
      <c r="K208" s="16" t="str">
        <f>IF(ISERROR(VLOOKUP(CONCATENATE($A208,"_",K$2),'Reference data SID'!$B:$N,13,FALSE)),"",VLOOKUP(CONCATENATE($A208,"_",K$2),'Reference data SID'!$B:$N,13,FALSE))</f>
        <v/>
      </c>
      <c r="L208" s="16" t="str">
        <f>IF(ISERROR(VLOOKUP(CONCATENATE($A208,"_",L$2),'Reference data SID'!$B:$N,13,FALSE)),"",VLOOKUP(CONCATENATE($A208,"_",L$2),'Reference data SID'!$B:$N,13,FALSE))</f>
        <v/>
      </c>
      <c r="M208" s="16" t="str">
        <f>IF(ISERROR(VLOOKUP(CONCATENATE($A208,"_",M$2),'Reference data SID'!$B:$N,13,FALSE)),"",VLOOKUP(CONCATENATE($A208,"_",M$2),'Reference data SID'!$B:$N,13,FALSE))</f>
        <v/>
      </c>
      <c r="N208" s="16" t="str">
        <f>IF(ISERROR(VLOOKUP(CONCATENATE($A208,"_",N$2),'Reference data SID'!$B:$N,13,FALSE)),"",VLOOKUP(CONCATENATE($A208,"_",N$2),'Reference data SID'!$B:$N,13,FALSE))</f>
        <v/>
      </c>
      <c r="O208" s="16" t="str">
        <f>IF(ISERROR(VLOOKUP(CONCATENATE($A208,"_",O$2),'Reference data SID'!$B:$N,13,FALSE)),"",VLOOKUP(CONCATENATE($A208,"_",O$2),'Reference data SID'!$B:$N,13,FALSE))</f>
        <v/>
      </c>
      <c r="P208" s="16" t="str">
        <f>IF(ISERROR(VLOOKUP(CONCATENATE($A208,"_",P$2),'Reference data SID'!$B:$N,13,FALSE)),"",VLOOKUP(CONCATENATE($A208,"_",P$2),'Reference data SID'!$B:$N,13,FALSE))</f>
        <v/>
      </c>
      <c r="Q208" s="16" t="str">
        <f>IF(ISERROR(VLOOKUP(CONCATENATE($A208,"_",Q$2),'Reference data SID'!$B:$N,13,FALSE)),"",VLOOKUP(CONCATENATE($A208,"_",Q$2),'Reference data SID'!$B:$N,13,FALSE))</f>
        <v/>
      </c>
      <c r="R208" s="16" t="str">
        <f>IF(ISERROR(VLOOKUP(CONCATENATE($A208,"_",R$2),'Reference data SID'!$B:$N,13,FALSE)),"",VLOOKUP(CONCATENATE($A208,"_",R$2),'Reference data SID'!$B:$N,13,FALSE))</f>
        <v/>
      </c>
      <c r="S208" s="16" t="str">
        <f>IF(ISERROR(VLOOKUP(CONCATENATE($A208,"_",S$2),'Reference data SID'!$B:$N,13,FALSE)),"",VLOOKUP(CONCATENATE($A208,"_",S$2),'Reference data SID'!$B:$N,13,FALSE))</f>
        <v/>
      </c>
      <c r="T208" s="16" t="str">
        <f>IF(ISERROR(VLOOKUP(CONCATENATE($A208,"_",T$2),'Reference data SID'!$B:$N,13,FALSE)),"",VLOOKUP(CONCATENATE($A208,"_",T$2),'Reference data SID'!$B:$N,13,FALSE))</f>
        <v/>
      </c>
      <c r="U208" s="16" t="str">
        <f>IF(ISERROR(VLOOKUP(CONCATENATE($A208,"_",U$2),'Reference data SID'!$B:$N,13,FALSE)),"",VLOOKUP(CONCATENATE($A208,"_",U$2),'Reference data SID'!$B:$N,13,FALSE))</f>
        <v/>
      </c>
      <c r="V208" s="16" t="str">
        <f>IF(ISERROR(VLOOKUP(CONCATENATE($A208,"_",V$2),'Reference data SID'!$B:$N,13,FALSE)),"",VLOOKUP(CONCATENATE($A208,"_",V$2),'Reference data SID'!$B:$N,13,FALSE))</f>
        <v/>
      </c>
      <c r="W208" s="16" t="str">
        <f>IF(ISERROR(VLOOKUP(CONCATENATE($A208,"_",W$2),'Reference data SID'!$B:$N,13,FALSE)),"",VLOOKUP(CONCATENATE($A208,"_",W$2),'Reference data SID'!$B:$N,13,FALSE))</f>
        <v/>
      </c>
      <c r="X208" s="16" t="str">
        <f>IF(ISERROR(VLOOKUP(CONCATENATE($A208,"_",X$2),'Reference data SID'!$B:$N,13,FALSE)),"",VLOOKUP(CONCATENATE($A208,"_",X$2),'Reference data SID'!$B:$N,13,FALSE))</f>
        <v/>
      </c>
      <c r="Y208" s="16" t="str">
        <f>IF(ISERROR(VLOOKUP(CONCATENATE($A208,"_",Y$2),'Reference data SID'!$B:$N,13,FALSE)),"",VLOOKUP(CONCATENATE($A208,"_",Y$2),'Reference data SID'!$B:$N,13,FALSE))</f>
        <v/>
      </c>
      <c r="Z208" s="16" t="str">
        <f>IF(ISERROR(VLOOKUP(CONCATENATE($A208,"_",Z$2),'Reference data SID'!$B:$N,13,FALSE)),"",VLOOKUP(CONCATENATE($A208,"_",Z$2),'Reference data SID'!$B:$N,13,FALSE))</f>
        <v/>
      </c>
      <c r="AA208" s="16" t="str">
        <f>IF(ISERROR(VLOOKUP(CONCATENATE($A208,"_",AA$2),'Reference data SID'!$B:$N,13,FALSE)),"",VLOOKUP(CONCATENATE($A208,"_",AA$2),'Reference data SID'!$B:$N,13,FALSE))</f>
        <v/>
      </c>
      <c r="AB208" s="16" t="str">
        <f>IF(ISERROR(VLOOKUP(CONCATENATE($A208,"_",AB$2),'Reference data SID'!$B:$N,13,FALSE)),"",VLOOKUP(CONCATENATE($A208,"_",AB$2),'Reference data SID'!$B:$N,13,FALSE))</f>
        <v/>
      </c>
      <c r="AC208" s="16" t="str">
        <f>IF(ISERROR(VLOOKUP(CONCATENATE($A208,"_",AC$2),'Reference data SID'!$B:$N,13,FALSE)),"",VLOOKUP(CONCATENATE($A208,"_",AC$2),'Reference data SID'!$B:$N,13,FALSE))</f>
        <v/>
      </c>
      <c r="AD208" s="16" t="str">
        <f>IF(ISERROR(VLOOKUP(CONCATENATE($A208,"_",AD$2),'Reference data SID'!$B:$N,13,FALSE)),"",VLOOKUP(CONCATENATE($A208,"_",AD$2),'Reference data SID'!$B:$N,13,FALSE))</f>
        <v/>
      </c>
      <c r="AE208" s="16" t="str">
        <f>IF(ISERROR(VLOOKUP(CONCATENATE($A208,"_",AE$2),'Reference data SID'!$B:$N,13,FALSE)),"",VLOOKUP(CONCATENATE($A208,"_",AE$2),'Reference data SID'!$B:$N,13,FALSE))</f>
        <v/>
      </c>
      <c r="AF208" s="16" t="str">
        <f>IF(ISERROR(VLOOKUP(CONCATENATE($A208,"_",AF$2),'Reference data SID'!$B:$N,13,FALSE)),"",VLOOKUP(CONCATENATE($A208,"_",AF$2),'Reference data SID'!$B:$N,13,FALSE))</f>
        <v/>
      </c>
      <c r="AG208" s="16" t="str">
        <f>IF(ISERROR(VLOOKUP(CONCATENATE($A208,"_",AG$2),'Reference data SID'!$B:$N,13,FALSE)),"",VLOOKUP(CONCATENATE($A208,"_",AG$2),'Reference data SID'!$B:$N,13,FALSE))</f>
        <v/>
      </c>
      <c r="AH208" s="16" t="str">
        <f>IF(ISERROR(VLOOKUP(CONCATENATE($A208,"_",AH$2),'Reference data SID'!$B:$N,13,FALSE)),"",VLOOKUP(CONCATENATE($A208,"_",AH$2),'Reference data SID'!$B:$N,13,FALSE))</f>
        <v/>
      </c>
      <c r="AI208" s="16" t="str">
        <f>IF(ISERROR(VLOOKUP(CONCATENATE($A208,"_",AI$2),'Reference data SID'!$B:$N,13,FALSE)),"",VLOOKUP(CONCATENATE($A208,"_",AI$2),'Reference data SID'!$B:$N,13,FALSE))</f>
        <v/>
      </c>
      <c r="AJ208" s="16" t="str">
        <f>IF(ISERROR(VLOOKUP(CONCATENATE($A208,"_",AJ$2),'Reference data SID'!$B:$N,13,FALSE)),"",VLOOKUP(CONCATENATE($A208,"_",AJ$2),'Reference data SID'!$B:$N,13,FALSE))</f>
        <v/>
      </c>
      <c r="AK208" s="16" t="str">
        <f>IF(ISERROR(VLOOKUP(CONCATENATE($A208,"_",AK$2),'Reference data SID'!$B:$N,13,FALSE)),"",VLOOKUP(CONCATENATE($A208,"_",AK$2),'Reference data SID'!$B:$N,13,FALSE))</f>
        <v/>
      </c>
      <c r="AL208" s="16" t="str">
        <f>IF(ISERROR(VLOOKUP(CONCATENATE($A208,"_",AL$2),'Reference data SID'!$B:$N,13,FALSE)),"",VLOOKUP(CONCATENATE($A208,"_",AL$2),'Reference data SID'!$B:$N,13,FALSE))</f>
        <v/>
      </c>
      <c r="AM208" s="16" t="str">
        <f>IF(ISERROR(VLOOKUP(CONCATENATE($A208,"_",AM$2),'Reference data SID'!$B:$N,13,FALSE)),"",VLOOKUP(CONCATENATE($A208,"_",AM$2),'Reference data SID'!$B:$N,13,FALSE))</f>
        <v/>
      </c>
      <c r="AN208" s="16" t="str">
        <f>IF(ISERROR(VLOOKUP(CONCATENATE($A208,"_",AN$2),'Reference data SID'!$B:$N,13,FALSE)),"",VLOOKUP(CONCATENATE($A208,"_",AN$2),'Reference data SID'!$B:$N,13,FALSE))</f>
        <v/>
      </c>
      <c r="AO208" s="16" t="str">
        <f>IF(ISERROR(VLOOKUP(CONCATENATE($A208,"_",AO$2),'Reference data SID'!$B:$N,13,FALSE)),"",VLOOKUP(CONCATENATE($A208,"_",AO$2),'Reference data SID'!$B:$N,13,FALSE))</f>
        <v/>
      </c>
      <c r="AP208" s="16" t="str">
        <f>IF(ISERROR(VLOOKUP(CONCATENATE($A208,"_",AP$2),'Reference data SID'!$B:$N,13,FALSE)),"",VLOOKUP(CONCATENATE($A208,"_",AP$2),'Reference data SID'!$B:$N,13,FALSE))</f>
        <v/>
      </c>
      <c r="AQ208" s="16" t="str">
        <f>IF(ISERROR(VLOOKUP(CONCATENATE($A208,"_",AQ$2),'Reference data SID'!$B:$N,13,FALSE)),"",VLOOKUP(CONCATENATE($A208,"_",AQ$2),'Reference data SID'!$B:$N,13,FALSE))</f>
        <v/>
      </c>
      <c r="AR208" s="16" t="str">
        <f>IF(ISERROR(VLOOKUP(CONCATENATE($A208,"_",AR$2),'Reference data SID'!$B:$N,13,FALSE)),"",VLOOKUP(CONCATENATE($A208,"_",AR$2),'Reference data SID'!$B:$N,13,FALSE))</f>
        <v/>
      </c>
      <c r="AS208" s="16" t="str">
        <f>IF(ISERROR(VLOOKUP(CONCATENATE($A208,"_",AS$2),'Reference data SID'!$B:$N,13,FALSE)),"",VLOOKUP(CONCATENATE($A208,"_",AS$2),'Reference data SID'!$B:$N,13,FALSE))</f>
        <v/>
      </c>
      <c r="AT208" s="16" t="str">
        <f>IF(ISERROR(VLOOKUP(CONCATENATE($A208,"_",AT$2),'Reference data SID'!$B:$N,13,FALSE)),"",VLOOKUP(CONCATENATE($A208,"_",AT$2),'Reference data SID'!$B:$N,13,FALSE))</f>
        <v/>
      </c>
    </row>
    <row r="209" spans="1:46" x14ac:dyDescent="0.25">
      <c r="A209">
        <v>205</v>
      </c>
      <c r="B209" s="16" t="str">
        <f>IF(ISERROR(VLOOKUP(CONCATENATE($A209,"_",B$2),'Reference data SID'!$B:$N,13,FALSE)),"",VLOOKUP(CONCATENATE($A209,"_",B$2),'Reference data SID'!$B:$N,13,FALSE))</f>
        <v/>
      </c>
      <c r="C209" s="16" t="str">
        <f>IF(ISERROR(VLOOKUP(CONCATENATE($A209,"_",C$2),'Reference data SID'!$B:$N,13,FALSE)),"",VLOOKUP(CONCATENATE($A209,"_",C$2),'Reference data SID'!$B:$N,13,FALSE))</f>
        <v/>
      </c>
      <c r="D209" s="16" t="str">
        <f>IF(ISERROR(VLOOKUP(CONCATENATE($A209,"_",D$2),'Reference data SID'!$B:$N,13,FALSE)),"",VLOOKUP(CONCATENATE($A209,"_",D$2),'Reference data SID'!$B:$N,13,FALSE))</f>
        <v/>
      </c>
      <c r="E209" s="16" t="str">
        <f>IF(ISERROR(VLOOKUP(CONCATENATE($A209,"_",E$2),'Reference data SID'!$B:$N,13,FALSE)),"",VLOOKUP(CONCATENATE($A209,"_",E$2),'Reference data SID'!$B:$N,13,FALSE))</f>
        <v/>
      </c>
      <c r="F209" s="16" t="str">
        <f>IF(ISERROR(VLOOKUP(CONCATENATE($A209,"_",F$2),'Reference data SID'!$B:$N,13,FALSE)),"",VLOOKUP(CONCATENATE($A209,"_",F$2),'Reference data SID'!$B:$N,13,FALSE))</f>
        <v/>
      </c>
      <c r="G209" s="16" t="str">
        <f>IF(ISERROR(VLOOKUP(CONCATENATE($A209,"_",G$2),'Reference data SID'!$B:$N,13,FALSE)),"",VLOOKUP(CONCATENATE($A209,"_",G$2),'Reference data SID'!$B:$N,13,FALSE))</f>
        <v/>
      </c>
      <c r="H209" s="16" t="str">
        <f>IF(ISERROR(VLOOKUP(CONCATENATE($A209,"_",H$2),'Reference data SID'!$B:$N,13,FALSE)),"",VLOOKUP(CONCATENATE($A209,"_",H$2),'Reference data SID'!$B:$N,13,FALSE))</f>
        <v/>
      </c>
      <c r="I209" s="16" t="str">
        <f>IF(ISERROR(VLOOKUP(CONCATENATE($A209,"_",I$2),'Reference data SID'!$B:$N,13,FALSE)),"",VLOOKUP(CONCATENATE($A209,"_",I$2),'Reference data SID'!$B:$N,13,FALSE))</f>
        <v/>
      </c>
      <c r="J209" s="16" t="str">
        <f>IF(ISERROR(VLOOKUP(CONCATENATE($A209,"_",J$2),'Reference data SID'!$B:$N,13,FALSE)),"",VLOOKUP(CONCATENATE($A209,"_",J$2),'Reference data SID'!$B:$N,13,FALSE))</f>
        <v/>
      </c>
      <c r="K209" s="16" t="str">
        <f>IF(ISERROR(VLOOKUP(CONCATENATE($A209,"_",K$2),'Reference data SID'!$B:$N,13,FALSE)),"",VLOOKUP(CONCATENATE($A209,"_",K$2),'Reference data SID'!$B:$N,13,FALSE))</f>
        <v/>
      </c>
      <c r="L209" s="16" t="str">
        <f>IF(ISERROR(VLOOKUP(CONCATENATE($A209,"_",L$2),'Reference data SID'!$B:$N,13,FALSE)),"",VLOOKUP(CONCATENATE($A209,"_",L$2),'Reference data SID'!$B:$N,13,FALSE))</f>
        <v/>
      </c>
      <c r="M209" s="16" t="str">
        <f>IF(ISERROR(VLOOKUP(CONCATENATE($A209,"_",M$2),'Reference data SID'!$B:$N,13,FALSE)),"",VLOOKUP(CONCATENATE($A209,"_",M$2),'Reference data SID'!$B:$N,13,FALSE))</f>
        <v/>
      </c>
      <c r="N209" s="16" t="str">
        <f>IF(ISERROR(VLOOKUP(CONCATENATE($A209,"_",N$2),'Reference data SID'!$B:$N,13,FALSE)),"",VLOOKUP(CONCATENATE($A209,"_",N$2),'Reference data SID'!$B:$N,13,FALSE))</f>
        <v/>
      </c>
      <c r="O209" s="16" t="str">
        <f>IF(ISERROR(VLOOKUP(CONCATENATE($A209,"_",O$2),'Reference data SID'!$B:$N,13,FALSE)),"",VLOOKUP(CONCATENATE($A209,"_",O$2),'Reference data SID'!$B:$N,13,FALSE))</f>
        <v/>
      </c>
      <c r="P209" s="16" t="str">
        <f>IF(ISERROR(VLOOKUP(CONCATENATE($A209,"_",P$2),'Reference data SID'!$B:$N,13,FALSE)),"",VLOOKUP(CONCATENATE($A209,"_",P$2),'Reference data SID'!$B:$N,13,FALSE))</f>
        <v/>
      </c>
      <c r="Q209" s="16" t="str">
        <f>IF(ISERROR(VLOOKUP(CONCATENATE($A209,"_",Q$2),'Reference data SID'!$B:$N,13,FALSE)),"",VLOOKUP(CONCATENATE($A209,"_",Q$2),'Reference data SID'!$B:$N,13,FALSE))</f>
        <v/>
      </c>
      <c r="R209" s="16" t="str">
        <f>IF(ISERROR(VLOOKUP(CONCATENATE($A209,"_",R$2),'Reference data SID'!$B:$N,13,FALSE)),"",VLOOKUP(CONCATENATE($A209,"_",R$2),'Reference data SID'!$B:$N,13,FALSE))</f>
        <v/>
      </c>
      <c r="S209" s="16" t="str">
        <f>IF(ISERROR(VLOOKUP(CONCATENATE($A209,"_",S$2),'Reference data SID'!$B:$N,13,FALSE)),"",VLOOKUP(CONCATENATE($A209,"_",S$2),'Reference data SID'!$B:$N,13,FALSE))</f>
        <v/>
      </c>
      <c r="T209" s="16" t="str">
        <f>IF(ISERROR(VLOOKUP(CONCATENATE($A209,"_",T$2),'Reference data SID'!$B:$N,13,FALSE)),"",VLOOKUP(CONCATENATE($A209,"_",T$2),'Reference data SID'!$B:$N,13,FALSE))</f>
        <v/>
      </c>
      <c r="U209" s="16" t="str">
        <f>IF(ISERROR(VLOOKUP(CONCATENATE($A209,"_",U$2),'Reference data SID'!$B:$N,13,FALSE)),"",VLOOKUP(CONCATENATE($A209,"_",U$2),'Reference data SID'!$B:$N,13,FALSE))</f>
        <v/>
      </c>
      <c r="V209" s="16" t="str">
        <f>IF(ISERROR(VLOOKUP(CONCATENATE($A209,"_",V$2),'Reference data SID'!$B:$N,13,FALSE)),"",VLOOKUP(CONCATENATE($A209,"_",V$2),'Reference data SID'!$B:$N,13,FALSE))</f>
        <v/>
      </c>
      <c r="W209" s="16" t="str">
        <f>IF(ISERROR(VLOOKUP(CONCATENATE($A209,"_",W$2),'Reference data SID'!$B:$N,13,FALSE)),"",VLOOKUP(CONCATENATE($A209,"_",W$2),'Reference data SID'!$B:$N,13,FALSE))</f>
        <v/>
      </c>
      <c r="X209" s="16" t="str">
        <f>IF(ISERROR(VLOOKUP(CONCATENATE($A209,"_",X$2),'Reference data SID'!$B:$N,13,FALSE)),"",VLOOKUP(CONCATENATE($A209,"_",X$2),'Reference data SID'!$B:$N,13,FALSE))</f>
        <v/>
      </c>
      <c r="Y209" s="16" t="str">
        <f>IF(ISERROR(VLOOKUP(CONCATENATE($A209,"_",Y$2),'Reference data SID'!$B:$N,13,FALSE)),"",VLOOKUP(CONCATENATE($A209,"_",Y$2),'Reference data SID'!$B:$N,13,FALSE))</f>
        <v/>
      </c>
      <c r="Z209" s="16" t="str">
        <f>IF(ISERROR(VLOOKUP(CONCATENATE($A209,"_",Z$2),'Reference data SID'!$B:$N,13,FALSE)),"",VLOOKUP(CONCATENATE($A209,"_",Z$2),'Reference data SID'!$B:$N,13,FALSE))</f>
        <v/>
      </c>
      <c r="AA209" s="16" t="str">
        <f>IF(ISERROR(VLOOKUP(CONCATENATE($A209,"_",AA$2),'Reference data SID'!$B:$N,13,FALSE)),"",VLOOKUP(CONCATENATE($A209,"_",AA$2),'Reference data SID'!$B:$N,13,FALSE))</f>
        <v/>
      </c>
      <c r="AB209" s="16" t="str">
        <f>IF(ISERROR(VLOOKUP(CONCATENATE($A209,"_",AB$2),'Reference data SID'!$B:$N,13,FALSE)),"",VLOOKUP(CONCATENATE($A209,"_",AB$2),'Reference data SID'!$B:$N,13,FALSE))</f>
        <v/>
      </c>
      <c r="AC209" s="16" t="str">
        <f>IF(ISERROR(VLOOKUP(CONCATENATE($A209,"_",AC$2),'Reference data SID'!$B:$N,13,FALSE)),"",VLOOKUP(CONCATENATE($A209,"_",AC$2),'Reference data SID'!$B:$N,13,FALSE))</f>
        <v/>
      </c>
      <c r="AD209" s="16" t="str">
        <f>IF(ISERROR(VLOOKUP(CONCATENATE($A209,"_",AD$2),'Reference data SID'!$B:$N,13,FALSE)),"",VLOOKUP(CONCATENATE($A209,"_",AD$2),'Reference data SID'!$B:$N,13,FALSE))</f>
        <v/>
      </c>
      <c r="AE209" s="16" t="str">
        <f>IF(ISERROR(VLOOKUP(CONCATENATE($A209,"_",AE$2),'Reference data SID'!$B:$N,13,FALSE)),"",VLOOKUP(CONCATENATE($A209,"_",AE$2),'Reference data SID'!$B:$N,13,FALSE))</f>
        <v/>
      </c>
      <c r="AF209" s="16" t="str">
        <f>IF(ISERROR(VLOOKUP(CONCATENATE($A209,"_",AF$2),'Reference data SID'!$B:$N,13,FALSE)),"",VLOOKUP(CONCATENATE($A209,"_",AF$2),'Reference data SID'!$B:$N,13,FALSE))</f>
        <v/>
      </c>
      <c r="AG209" s="16" t="str">
        <f>IF(ISERROR(VLOOKUP(CONCATENATE($A209,"_",AG$2),'Reference data SID'!$B:$N,13,FALSE)),"",VLOOKUP(CONCATENATE($A209,"_",AG$2),'Reference data SID'!$B:$N,13,FALSE))</f>
        <v/>
      </c>
      <c r="AH209" s="16" t="str">
        <f>IF(ISERROR(VLOOKUP(CONCATENATE($A209,"_",AH$2),'Reference data SID'!$B:$N,13,FALSE)),"",VLOOKUP(CONCATENATE($A209,"_",AH$2),'Reference data SID'!$B:$N,13,FALSE))</f>
        <v/>
      </c>
      <c r="AI209" s="16" t="str">
        <f>IF(ISERROR(VLOOKUP(CONCATENATE($A209,"_",AI$2),'Reference data SID'!$B:$N,13,FALSE)),"",VLOOKUP(CONCATENATE($A209,"_",AI$2),'Reference data SID'!$B:$N,13,FALSE))</f>
        <v/>
      </c>
      <c r="AJ209" s="16" t="str">
        <f>IF(ISERROR(VLOOKUP(CONCATENATE($A209,"_",AJ$2),'Reference data SID'!$B:$N,13,FALSE)),"",VLOOKUP(CONCATENATE($A209,"_",AJ$2),'Reference data SID'!$B:$N,13,FALSE))</f>
        <v/>
      </c>
      <c r="AK209" s="16" t="str">
        <f>IF(ISERROR(VLOOKUP(CONCATENATE($A209,"_",AK$2),'Reference data SID'!$B:$N,13,FALSE)),"",VLOOKUP(CONCATENATE($A209,"_",AK$2),'Reference data SID'!$B:$N,13,FALSE))</f>
        <v/>
      </c>
      <c r="AL209" s="16" t="str">
        <f>IF(ISERROR(VLOOKUP(CONCATENATE($A209,"_",AL$2),'Reference data SID'!$B:$N,13,FALSE)),"",VLOOKUP(CONCATENATE($A209,"_",AL$2),'Reference data SID'!$B:$N,13,FALSE))</f>
        <v/>
      </c>
      <c r="AM209" s="16" t="str">
        <f>IF(ISERROR(VLOOKUP(CONCATENATE($A209,"_",AM$2),'Reference data SID'!$B:$N,13,FALSE)),"",VLOOKUP(CONCATENATE($A209,"_",AM$2),'Reference data SID'!$B:$N,13,FALSE))</f>
        <v/>
      </c>
      <c r="AN209" s="16" t="str">
        <f>IF(ISERROR(VLOOKUP(CONCATENATE($A209,"_",AN$2),'Reference data SID'!$B:$N,13,FALSE)),"",VLOOKUP(CONCATENATE($A209,"_",AN$2),'Reference data SID'!$B:$N,13,FALSE))</f>
        <v/>
      </c>
      <c r="AO209" s="16" t="str">
        <f>IF(ISERROR(VLOOKUP(CONCATENATE($A209,"_",AO$2),'Reference data SID'!$B:$N,13,FALSE)),"",VLOOKUP(CONCATENATE($A209,"_",AO$2),'Reference data SID'!$B:$N,13,FALSE))</f>
        <v/>
      </c>
      <c r="AP209" s="16" t="str">
        <f>IF(ISERROR(VLOOKUP(CONCATENATE($A209,"_",AP$2),'Reference data SID'!$B:$N,13,FALSE)),"",VLOOKUP(CONCATENATE($A209,"_",AP$2),'Reference data SID'!$B:$N,13,FALSE))</f>
        <v/>
      </c>
      <c r="AQ209" s="16" t="str">
        <f>IF(ISERROR(VLOOKUP(CONCATENATE($A209,"_",AQ$2),'Reference data SID'!$B:$N,13,FALSE)),"",VLOOKUP(CONCATENATE($A209,"_",AQ$2),'Reference data SID'!$B:$N,13,FALSE))</f>
        <v/>
      </c>
      <c r="AR209" s="16" t="str">
        <f>IF(ISERROR(VLOOKUP(CONCATENATE($A209,"_",AR$2),'Reference data SID'!$B:$N,13,FALSE)),"",VLOOKUP(CONCATENATE($A209,"_",AR$2),'Reference data SID'!$B:$N,13,FALSE))</f>
        <v/>
      </c>
      <c r="AS209" s="16" t="str">
        <f>IF(ISERROR(VLOOKUP(CONCATENATE($A209,"_",AS$2),'Reference data SID'!$B:$N,13,FALSE)),"",VLOOKUP(CONCATENATE($A209,"_",AS$2),'Reference data SID'!$B:$N,13,FALSE))</f>
        <v/>
      </c>
      <c r="AT209" s="16" t="str">
        <f>IF(ISERROR(VLOOKUP(CONCATENATE($A209,"_",AT$2),'Reference data SID'!$B:$N,13,FALSE)),"",VLOOKUP(CONCATENATE($A209,"_",AT$2),'Reference data SID'!$B:$N,13,FALSE))</f>
        <v/>
      </c>
    </row>
    <row r="210" spans="1:46" x14ac:dyDescent="0.25">
      <c r="A210">
        <v>206</v>
      </c>
      <c r="B210" s="16" t="str">
        <f>IF(ISERROR(VLOOKUP(CONCATENATE($A210,"_",B$2),'Reference data SID'!$B:$N,13,FALSE)),"",VLOOKUP(CONCATENATE($A210,"_",B$2),'Reference data SID'!$B:$N,13,FALSE))</f>
        <v/>
      </c>
      <c r="C210" s="16" t="str">
        <f>IF(ISERROR(VLOOKUP(CONCATENATE($A210,"_",C$2),'Reference data SID'!$B:$N,13,FALSE)),"",VLOOKUP(CONCATENATE($A210,"_",C$2),'Reference data SID'!$B:$N,13,FALSE))</f>
        <v/>
      </c>
      <c r="D210" s="16" t="str">
        <f>IF(ISERROR(VLOOKUP(CONCATENATE($A210,"_",D$2),'Reference data SID'!$B:$N,13,FALSE)),"",VLOOKUP(CONCATENATE($A210,"_",D$2),'Reference data SID'!$B:$N,13,FALSE))</f>
        <v/>
      </c>
      <c r="E210" s="16" t="str">
        <f>IF(ISERROR(VLOOKUP(CONCATENATE($A210,"_",E$2),'Reference data SID'!$B:$N,13,FALSE)),"",VLOOKUP(CONCATENATE($A210,"_",E$2),'Reference data SID'!$B:$N,13,FALSE))</f>
        <v/>
      </c>
      <c r="F210" s="16" t="str">
        <f>IF(ISERROR(VLOOKUP(CONCATENATE($A210,"_",F$2),'Reference data SID'!$B:$N,13,FALSE)),"",VLOOKUP(CONCATENATE($A210,"_",F$2),'Reference data SID'!$B:$N,13,FALSE))</f>
        <v/>
      </c>
      <c r="G210" s="16" t="str">
        <f>IF(ISERROR(VLOOKUP(CONCATENATE($A210,"_",G$2),'Reference data SID'!$B:$N,13,FALSE)),"",VLOOKUP(CONCATENATE($A210,"_",G$2),'Reference data SID'!$B:$N,13,FALSE))</f>
        <v/>
      </c>
      <c r="H210" s="16" t="str">
        <f>IF(ISERROR(VLOOKUP(CONCATENATE($A210,"_",H$2),'Reference data SID'!$B:$N,13,FALSE)),"",VLOOKUP(CONCATENATE($A210,"_",H$2),'Reference data SID'!$B:$N,13,FALSE))</f>
        <v/>
      </c>
      <c r="I210" s="16" t="str">
        <f>IF(ISERROR(VLOOKUP(CONCATENATE($A210,"_",I$2),'Reference data SID'!$B:$N,13,FALSE)),"",VLOOKUP(CONCATENATE($A210,"_",I$2),'Reference data SID'!$B:$N,13,FALSE))</f>
        <v/>
      </c>
      <c r="J210" s="16" t="str">
        <f>IF(ISERROR(VLOOKUP(CONCATENATE($A210,"_",J$2),'Reference data SID'!$B:$N,13,FALSE)),"",VLOOKUP(CONCATENATE($A210,"_",J$2),'Reference data SID'!$B:$N,13,FALSE))</f>
        <v/>
      </c>
      <c r="K210" s="16" t="str">
        <f>IF(ISERROR(VLOOKUP(CONCATENATE($A210,"_",K$2),'Reference data SID'!$B:$N,13,FALSE)),"",VLOOKUP(CONCATENATE($A210,"_",K$2),'Reference data SID'!$B:$N,13,FALSE))</f>
        <v/>
      </c>
      <c r="L210" s="16" t="str">
        <f>IF(ISERROR(VLOOKUP(CONCATENATE($A210,"_",L$2),'Reference data SID'!$B:$N,13,FALSE)),"",VLOOKUP(CONCATENATE($A210,"_",L$2),'Reference data SID'!$B:$N,13,FALSE))</f>
        <v/>
      </c>
      <c r="M210" s="16" t="str">
        <f>IF(ISERROR(VLOOKUP(CONCATENATE($A210,"_",M$2),'Reference data SID'!$B:$N,13,FALSE)),"",VLOOKUP(CONCATENATE($A210,"_",M$2),'Reference data SID'!$B:$N,13,FALSE))</f>
        <v/>
      </c>
      <c r="N210" s="16" t="str">
        <f>IF(ISERROR(VLOOKUP(CONCATENATE($A210,"_",N$2),'Reference data SID'!$B:$N,13,FALSE)),"",VLOOKUP(CONCATENATE($A210,"_",N$2),'Reference data SID'!$B:$N,13,FALSE))</f>
        <v/>
      </c>
      <c r="O210" s="16" t="str">
        <f>IF(ISERROR(VLOOKUP(CONCATENATE($A210,"_",O$2),'Reference data SID'!$B:$N,13,FALSE)),"",VLOOKUP(CONCATENATE($A210,"_",O$2),'Reference data SID'!$B:$N,13,FALSE))</f>
        <v/>
      </c>
      <c r="P210" s="16" t="str">
        <f>IF(ISERROR(VLOOKUP(CONCATENATE($A210,"_",P$2),'Reference data SID'!$B:$N,13,FALSE)),"",VLOOKUP(CONCATENATE($A210,"_",P$2),'Reference data SID'!$B:$N,13,FALSE))</f>
        <v/>
      </c>
      <c r="Q210" s="16" t="str">
        <f>IF(ISERROR(VLOOKUP(CONCATENATE($A210,"_",Q$2),'Reference data SID'!$B:$N,13,FALSE)),"",VLOOKUP(CONCATENATE($A210,"_",Q$2),'Reference data SID'!$B:$N,13,FALSE))</f>
        <v/>
      </c>
      <c r="R210" s="16" t="str">
        <f>IF(ISERROR(VLOOKUP(CONCATENATE($A210,"_",R$2),'Reference data SID'!$B:$N,13,FALSE)),"",VLOOKUP(CONCATENATE($A210,"_",R$2),'Reference data SID'!$B:$N,13,FALSE))</f>
        <v/>
      </c>
      <c r="S210" s="16" t="str">
        <f>IF(ISERROR(VLOOKUP(CONCATENATE($A210,"_",S$2),'Reference data SID'!$B:$N,13,FALSE)),"",VLOOKUP(CONCATENATE($A210,"_",S$2),'Reference data SID'!$B:$N,13,FALSE))</f>
        <v/>
      </c>
      <c r="T210" s="16" t="str">
        <f>IF(ISERROR(VLOOKUP(CONCATENATE($A210,"_",T$2),'Reference data SID'!$B:$N,13,FALSE)),"",VLOOKUP(CONCATENATE($A210,"_",T$2),'Reference data SID'!$B:$N,13,FALSE))</f>
        <v/>
      </c>
      <c r="U210" s="16" t="str">
        <f>IF(ISERROR(VLOOKUP(CONCATENATE($A210,"_",U$2),'Reference data SID'!$B:$N,13,FALSE)),"",VLOOKUP(CONCATENATE($A210,"_",U$2),'Reference data SID'!$B:$N,13,FALSE))</f>
        <v/>
      </c>
      <c r="V210" s="16" t="str">
        <f>IF(ISERROR(VLOOKUP(CONCATENATE($A210,"_",V$2),'Reference data SID'!$B:$N,13,FALSE)),"",VLOOKUP(CONCATENATE($A210,"_",V$2),'Reference data SID'!$B:$N,13,FALSE))</f>
        <v/>
      </c>
      <c r="W210" s="16" t="str">
        <f>IF(ISERROR(VLOOKUP(CONCATENATE($A210,"_",W$2),'Reference data SID'!$B:$N,13,FALSE)),"",VLOOKUP(CONCATENATE($A210,"_",W$2),'Reference data SID'!$B:$N,13,FALSE))</f>
        <v/>
      </c>
      <c r="X210" s="16" t="str">
        <f>IF(ISERROR(VLOOKUP(CONCATENATE($A210,"_",X$2),'Reference data SID'!$B:$N,13,FALSE)),"",VLOOKUP(CONCATENATE($A210,"_",X$2),'Reference data SID'!$B:$N,13,FALSE))</f>
        <v/>
      </c>
      <c r="Y210" s="16" t="str">
        <f>IF(ISERROR(VLOOKUP(CONCATENATE($A210,"_",Y$2),'Reference data SID'!$B:$N,13,FALSE)),"",VLOOKUP(CONCATENATE($A210,"_",Y$2),'Reference data SID'!$B:$N,13,FALSE))</f>
        <v/>
      </c>
      <c r="Z210" s="16" t="str">
        <f>IF(ISERROR(VLOOKUP(CONCATENATE($A210,"_",Z$2),'Reference data SID'!$B:$N,13,FALSE)),"",VLOOKUP(CONCATENATE($A210,"_",Z$2),'Reference data SID'!$B:$N,13,FALSE))</f>
        <v/>
      </c>
      <c r="AA210" s="16" t="str">
        <f>IF(ISERROR(VLOOKUP(CONCATENATE($A210,"_",AA$2),'Reference data SID'!$B:$N,13,FALSE)),"",VLOOKUP(CONCATENATE($A210,"_",AA$2),'Reference data SID'!$B:$N,13,FALSE))</f>
        <v/>
      </c>
      <c r="AB210" s="16" t="str">
        <f>IF(ISERROR(VLOOKUP(CONCATENATE($A210,"_",AB$2),'Reference data SID'!$B:$N,13,FALSE)),"",VLOOKUP(CONCATENATE($A210,"_",AB$2),'Reference data SID'!$B:$N,13,FALSE))</f>
        <v/>
      </c>
      <c r="AC210" s="16" t="str">
        <f>IF(ISERROR(VLOOKUP(CONCATENATE($A210,"_",AC$2),'Reference data SID'!$B:$N,13,FALSE)),"",VLOOKUP(CONCATENATE($A210,"_",AC$2),'Reference data SID'!$B:$N,13,FALSE))</f>
        <v/>
      </c>
      <c r="AD210" s="16" t="str">
        <f>IF(ISERROR(VLOOKUP(CONCATENATE($A210,"_",AD$2),'Reference data SID'!$B:$N,13,FALSE)),"",VLOOKUP(CONCATENATE($A210,"_",AD$2),'Reference data SID'!$B:$N,13,FALSE))</f>
        <v/>
      </c>
      <c r="AE210" s="16" t="str">
        <f>IF(ISERROR(VLOOKUP(CONCATENATE($A210,"_",AE$2),'Reference data SID'!$B:$N,13,FALSE)),"",VLOOKUP(CONCATENATE($A210,"_",AE$2),'Reference data SID'!$B:$N,13,FALSE))</f>
        <v/>
      </c>
      <c r="AF210" s="16" t="str">
        <f>IF(ISERROR(VLOOKUP(CONCATENATE($A210,"_",AF$2),'Reference data SID'!$B:$N,13,FALSE)),"",VLOOKUP(CONCATENATE($A210,"_",AF$2),'Reference data SID'!$B:$N,13,FALSE))</f>
        <v/>
      </c>
      <c r="AG210" s="16" t="str">
        <f>IF(ISERROR(VLOOKUP(CONCATENATE($A210,"_",AG$2),'Reference data SID'!$B:$N,13,FALSE)),"",VLOOKUP(CONCATENATE($A210,"_",AG$2),'Reference data SID'!$B:$N,13,FALSE))</f>
        <v/>
      </c>
      <c r="AH210" s="16" t="str">
        <f>IF(ISERROR(VLOOKUP(CONCATENATE($A210,"_",AH$2),'Reference data SID'!$B:$N,13,FALSE)),"",VLOOKUP(CONCATENATE($A210,"_",AH$2),'Reference data SID'!$B:$N,13,FALSE))</f>
        <v/>
      </c>
      <c r="AI210" s="16" t="str">
        <f>IF(ISERROR(VLOOKUP(CONCATENATE($A210,"_",AI$2),'Reference data SID'!$B:$N,13,FALSE)),"",VLOOKUP(CONCATENATE($A210,"_",AI$2),'Reference data SID'!$B:$N,13,FALSE))</f>
        <v/>
      </c>
      <c r="AJ210" s="16" t="str">
        <f>IF(ISERROR(VLOOKUP(CONCATENATE($A210,"_",AJ$2),'Reference data SID'!$B:$N,13,FALSE)),"",VLOOKUP(CONCATENATE($A210,"_",AJ$2),'Reference data SID'!$B:$N,13,FALSE))</f>
        <v/>
      </c>
      <c r="AK210" s="16" t="str">
        <f>IF(ISERROR(VLOOKUP(CONCATENATE($A210,"_",AK$2),'Reference data SID'!$B:$N,13,FALSE)),"",VLOOKUP(CONCATENATE($A210,"_",AK$2),'Reference data SID'!$B:$N,13,FALSE))</f>
        <v/>
      </c>
      <c r="AL210" s="16" t="str">
        <f>IF(ISERROR(VLOOKUP(CONCATENATE($A210,"_",AL$2),'Reference data SID'!$B:$N,13,FALSE)),"",VLOOKUP(CONCATENATE($A210,"_",AL$2),'Reference data SID'!$B:$N,13,FALSE))</f>
        <v/>
      </c>
      <c r="AM210" s="16" t="str">
        <f>IF(ISERROR(VLOOKUP(CONCATENATE($A210,"_",AM$2),'Reference data SID'!$B:$N,13,FALSE)),"",VLOOKUP(CONCATENATE($A210,"_",AM$2),'Reference data SID'!$B:$N,13,FALSE))</f>
        <v/>
      </c>
      <c r="AN210" s="16" t="str">
        <f>IF(ISERROR(VLOOKUP(CONCATENATE($A210,"_",AN$2),'Reference data SID'!$B:$N,13,FALSE)),"",VLOOKUP(CONCATENATE($A210,"_",AN$2),'Reference data SID'!$B:$N,13,FALSE))</f>
        <v/>
      </c>
      <c r="AO210" s="16" t="str">
        <f>IF(ISERROR(VLOOKUP(CONCATENATE($A210,"_",AO$2),'Reference data SID'!$B:$N,13,FALSE)),"",VLOOKUP(CONCATENATE($A210,"_",AO$2),'Reference data SID'!$B:$N,13,FALSE))</f>
        <v/>
      </c>
      <c r="AP210" s="16" t="str">
        <f>IF(ISERROR(VLOOKUP(CONCATENATE($A210,"_",AP$2),'Reference data SID'!$B:$N,13,FALSE)),"",VLOOKUP(CONCATENATE($A210,"_",AP$2),'Reference data SID'!$B:$N,13,FALSE))</f>
        <v/>
      </c>
      <c r="AQ210" s="16" t="str">
        <f>IF(ISERROR(VLOOKUP(CONCATENATE($A210,"_",AQ$2),'Reference data SID'!$B:$N,13,FALSE)),"",VLOOKUP(CONCATENATE($A210,"_",AQ$2),'Reference data SID'!$B:$N,13,FALSE))</f>
        <v/>
      </c>
      <c r="AR210" s="16" t="str">
        <f>IF(ISERROR(VLOOKUP(CONCATENATE($A210,"_",AR$2),'Reference data SID'!$B:$N,13,FALSE)),"",VLOOKUP(CONCATENATE($A210,"_",AR$2),'Reference data SID'!$B:$N,13,FALSE))</f>
        <v/>
      </c>
      <c r="AS210" s="16" t="str">
        <f>IF(ISERROR(VLOOKUP(CONCATENATE($A210,"_",AS$2),'Reference data SID'!$B:$N,13,FALSE)),"",VLOOKUP(CONCATENATE($A210,"_",AS$2),'Reference data SID'!$B:$N,13,FALSE))</f>
        <v/>
      </c>
      <c r="AT210" s="16" t="str">
        <f>IF(ISERROR(VLOOKUP(CONCATENATE($A210,"_",AT$2),'Reference data SID'!$B:$N,13,FALSE)),"",VLOOKUP(CONCATENATE($A210,"_",AT$2),'Reference data SID'!$B:$N,13,FALSE))</f>
        <v/>
      </c>
    </row>
    <row r="211" spans="1:46" x14ac:dyDescent="0.25">
      <c r="A211">
        <v>207</v>
      </c>
      <c r="B211" s="16" t="str">
        <f>IF(ISERROR(VLOOKUP(CONCATENATE($A211,"_",B$2),'Reference data SID'!$B:$N,13,FALSE)),"",VLOOKUP(CONCATENATE($A211,"_",B$2),'Reference data SID'!$B:$N,13,FALSE))</f>
        <v/>
      </c>
      <c r="C211" s="16" t="str">
        <f>IF(ISERROR(VLOOKUP(CONCATENATE($A211,"_",C$2),'Reference data SID'!$B:$N,13,FALSE)),"",VLOOKUP(CONCATENATE($A211,"_",C$2),'Reference data SID'!$B:$N,13,FALSE))</f>
        <v/>
      </c>
      <c r="D211" s="16" t="str">
        <f>IF(ISERROR(VLOOKUP(CONCATENATE($A211,"_",D$2),'Reference data SID'!$B:$N,13,FALSE)),"",VLOOKUP(CONCATENATE($A211,"_",D$2),'Reference data SID'!$B:$N,13,FALSE))</f>
        <v/>
      </c>
      <c r="E211" s="16" t="str">
        <f>IF(ISERROR(VLOOKUP(CONCATENATE($A211,"_",E$2),'Reference data SID'!$B:$N,13,FALSE)),"",VLOOKUP(CONCATENATE($A211,"_",E$2),'Reference data SID'!$B:$N,13,FALSE))</f>
        <v/>
      </c>
      <c r="F211" s="16" t="str">
        <f>IF(ISERROR(VLOOKUP(CONCATENATE($A211,"_",F$2),'Reference data SID'!$B:$N,13,FALSE)),"",VLOOKUP(CONCATENATE($A211,"_",F$2),'Reference data SID'!$B:$N,13,FALSE))</f>
        <v/>
      </c>
      <c r="G211" s="16" t="str">
        <f>IF(ISERROR(VLOOKUP(CONCATENATE($A211,"_",G$2),'Reference data SID'!$B:$N,13,FALSE)),"",VLOOKUP(CONCATENATE($A211,"_",G$2),'Reference data SID'!$B:$N,13,FALSE))</f>
        <v/>
      </c>
      <c r="H211" s="16" t="str">
        <f>IF(ISERROR(VLOOKUP(CONCATENATE($A211,"_",H$2),'Reference data SID'!$B:$N,13,FALSE)),"",VLOOKUP(CONCATENATE($A211,"_",H$2),'Reference data SID'!$B:$N,13,FALSE))</f>
        <v/>
      </c>
      <c r="I211" s="16" t="str">
        <f>IF(ISERROR(VLOOKUP(CONCATENATE($A211,"_",I$2),'Reference data SID'!$B:$N,13,FALSE)),"",VLOOKUP(CONCATENATE($A211,"_",I$2),'Reference data SID'!$B:$N,13,FALSE))</f>
        <v/>
      </c>
      <c r="J211" s="16" t="str">
        <f>IF(ISERROR(VLOOKUP(CONCATENATE($A211,"_",J$2),'Reference data SID'!$B:$N,13,FALSE)),"",VLOOKUP(CONCATENATE($A211,"_",J$2),'Reference data SID'!$B:$N,13,FALSE))</f>
        <v/>
      </c>
      <c r="K211" s="16" t="str">
        <f>IF(ISERROR(VLOOKUP(CONCATENATE($A211,"_",K$2),'Reference data SID'!$B:$N,13,FALSE)),"",VLOOKUP(CONCATENATE($A211,"_",K$2),'Reference data SID'!$B:$N,13,FALSE))</f>
        <v/>
      </c>
      <c r="L211" s="16" t="str">
        <f>IF(ISERROR(VLOOKUP(CONCATENATE($A211,"_",L$2),'Reference data SID'!$B:$N,13,FALSE)),"",VLOOKUP(CONCATENATE($A211,"_",L$2),'Reference data SID'!$B:$N,13,FALSE))</f>
        <v/>
      </c>
      <c r="M211" s="16" t="str">
        <f>IF(ISERROR(VLOOKUP(CONCATENATE($A211,"_",M$2),'Reference data SID'!$B:$N,13,FALSE)),"",VLOOKUP(CONCATENATE($A211,"_",M$2),'Reference data SID'!$B:$N,13,FALSE))</f>
        <v/>
      </c>
      <c r="N211" s="16" t="str">
        <f>IF(ISERROR(VLOOKUP(CONCATENATE($A211,"_",N$2),'Reference data SID'!$B:$N,13,FALSE)),"",VLOOKUP(CONCATENATE($A211,"_",N$2),'Reference data SID'!$B:$N,13,FALSE))</f>
        <v/>
      </c>
      <c r="O211" s="16" t="str">
        <f>IF(ISERROR(VLOOKUP(CONCATENATE($A211,"_",O$2),'Reference data SID'!$B:$N,13,FALSE)),"",VLOOKUP(CONCATENATE($A211,"_",O$2),'Reference data SID'!$B:$N,13,FALSE))</f>
        <v/>
      </c>
      <c r="P211" s="16" t="str">
        <f>IF(ISERROR(VLOOKUP(CONCATENATE($A211,"_",P$2),'Reference data SID'!$B:$N,13,FALSE)),"",VLOOKUP(CONCATENATE($A211,"_",P$2),'Reference data SID'!$B:$N,13,FALSE))</f>
        <v/>
      </c>
      <c r="Q211" s="16" t="str">
        <f>IF(ISERROR(VLOOKUP(CONCATENATE($A211,"_",Q$2),'Reference data SID'!$B:$N,13,FALSE)),"",VLOOKUP(CONCATENATE($A211,"_",Q$2),'Reference data SID'!$B:$N,13,FALSE))</f>
        <v/>
      </c>
      <c r="R211" s="16" t="str">
        <f>IF(ISERROR(VLOOKUP(CONCATENATE($A211,"_",R$2),'Reference data SID'!$B:$N,13,FALSE)),"",VLOOKUP(CONCATENATE($A211,"_",R$2),'Reference data SID'!$B:$N,13,FALSE))</f>
        <v/>
      </c>
      <c r="S211" s="16" t="str">
        <f>IF(ISERROR(VLOOKUP(CONCATENATE($A211,"_",S$2),'Reference data SID'!$B:$N,13,FALSE)),"",VLOOKUP(CONCATENATE($A211,"_",S$2),'Reference data SID'!$B:$N,13,FALSE))</f>
        <v/>
      </c>
      <c r="T211" s="16" t="str">
        <f>IF(ISERROR(VLOOKUP(CONCATENATE($A211,"_",T$2),'Reference data SID'!$B:$N,13,FALSE)),"",VLOOKUP(CONCATENATE($A211,"_",T$2),'Reference data SID'!$B:$N,13,FALSE))</f>
        <v/>
      </c>
      <c r="U211" s="16" t="str">
        <f>IF(ISERROR(VLOOKUP(CONCATENATE($A211,"_",U$2),'Reference data SID'!$B:$N,13,FALSE)),"",VLOOKUP(CONCATENATE($A211,"_",U$2),'Reference data SID'!$B:$N,13,FALSE))</f>
        <v/>
      </c>
      <c r="V211" s="16" t="str">
        <f>IF(ISERROR(VLOOKUP(CONCATENATE($A211,"_",V$2),'Reference data SID'!$B:$N,13,FALSE)),"",VLOOKUP(CONCATENATE($A211,"_",V$2),'Reference data SID'!$B:$N,13,FALSE))</f>
        <v/>
      </c>
      <c r="W211" s="16" t="str">
        <f>IF(ISERROR(VLOOKUP(CONCATENATE($A211,"_",W$2),'Reference data SID'!$B:$N,13,FALSE)),"",VLOOKUP(CONCATENATE($A211,"_",W$2),'Reference data SID'!$B:$N,13,FALSE))</f>
        <v/>
      </c>
      <c r="X211" s="16" t="str">
        <f>IF(ISERROR(VLOOKUP(CONCATENATE($A211,"_",X$2),'Reference data SID'!$B:$N,13,FALSE)),"",VLOOKUP(CONCATENATE($A211,"_",X$2),'Reference data SID'!$B:$N,13,FALSE))</f>
        <v/>
      </c>
      <c r="Y211" s="16" t="str">
        <f>IF(ISERROR(VLOOKUP(CONCATENATE($A211,"_",Y$2),'Reference data SID'!$B:$N,13,FALSE)),"",VLOOKUP(CONCATENATE($A211,"_",Y$2),'Reference data SID'!$B:$N,13,FALSE))</f>
        <v/>
      </c>
      <c r="Z211" s="16" t="str">
        <f>IF(ISERROR(VLOOKUP(CONCATENATE($A211,"_",Z$2),'Reference data SID'!$B:$N,13,FALSE)),"",VLOOKUP(CONCATENATE($A211,"_",Z$2),'Reference data SID'!$B:$N,13,FALSE))</f>
        <v/>
      </c>
      <c r="AA211" s="16" t="str">
        <f>IF(ISERROR(VLOOKUP(CONCATENATE($A211,"_",AA$2),'Reference data SID'!$B:$N,13,FALSE)),"",VLOOKUP(CONCATENATE($A211,"_",AA$2),'Reference data SID'!$B:$N,13,FALSE))</f>
        <v/>
      </c>
      <c r="AB211" s="16" t="str">
        <f>IF(ISERROR(VLOOKUP(CONCATENATE($A211,"_",AB$2),'Reference data SID'!$B:$N,13,FALSE)),"",VLOOKUP(CONCATENATE($A211,"_",AB$2),'Reference data SID'!$B:$N,13,FALSE))</f>
        <v/>
      </c>
      <c r="AC211" s="16" t="str">
        <f>IF(ISERROR(VLOOKUP(CONCATENATE($A211,"_",AC$2),'Reference data SID'!$B:$N,13,FALSE)),"",VLOOKUP(CONCATENATE($A211,"_",AC$2),'Reference data SID'!$B:$N,13,FALSE))</f>
        <v/>
      </c>
      <c r="AD211" s="16" t="str">
        <f>IF(ISERROR(VLOOKUP(CONCATENATE($A211,"_",AD$2),'Reference data SID'!$B:$N,13,FALSE)),"",VLOOKUP(CONCATENATE($A211,"_",AD$2),'Reference data SID'!$B:$N,13,FALSE))</f>
        <v/>
      </c>
      <c r="AE211" s="16" t="str">
        <f>IF(ISERROR(VLOOKUP(CONCATENATE($A211,"_",AE$2),'Reference data SID'!$B:$N,13,FALSE)),"",VLOOKUP(CONCATENATE($A211,"_",AE$2),'Reference data SID'!$B:$N,13,FALSE))</f>
        <v/>
      </c>
      <c r="AF211" s="16" t="str">
        <f>IF(ISERROR(VLOOKUP(CONCATENATE($A211,"_",AF$2),'Reference data SID'!$B:$N,13,FALSE)),"",VLOOKUP(CONCATENATE($A211,"_",AF$2),'Reference data SID'!$B:$N,13,FALSE))</f>
        <v/>
      </c>
      <c r="AG211" s="16" t="str">
        <f>IF(ISERROR(VLOOKUP(CONCATENATE($A211,"_",AG$2),'Reference data SID'!$B:$N,13,FALSE)),"",VLOOKUP(CONCATENATE($A211,"_",AG$2),'Reference data SID'!$B:$N,13,FALSE))</f>
        <v/>
      </c>
      <c r="AH211" s="16" t="str">
        <f>IF(ISERROR(VLOOKUP(CONCATENATE($A211,"_",AH$2),'Reference data SID'!$B:$N,13,FALSE)),"",VLOOKUP(CONCATENATE($A211,"_",AH$2),'Reference data SID'!$B:$N,13,FALSE))</f>
        <v/>
      </c>
      <c r="AI211" s="16" t="str">
        <f>IF(ISERROR(VLOOKUP(CONCATENATE($A211,"_",AI$2),'Reference data SID'!$B:$N,13,FALSE)),"",VLOOKUP(CONCATENATE($A211,"_",AI$2),'Reference data SID'!$B:$N,13,FALSE))</f>
        <v/>
      </c>
      <c r="AJ211" s="16" t="str">
        <f>IF(ISERROR(VLOOKUP(CONCATENATE($A211,"_",AJ$2),'Reference data SID'!$B:$N,13,FALSE)),"",VLOOKUP(CONCATENATE($A211,"_",AJ$2),'Reference data SID'!$B:$N,13,FALSE))</f>
        <v/>
      </c>
      <c r="AK211" s="16" t="str">
        <f>IF(ISERROR(VLOOKUP(CONCATENATE($A211,"_",AK$2),'Reference data SID'!$B:$N,13,FALSE)),"",VLOOKUP(CONCATENATE($A211,"_",AK$2),'Reference data SID'!$B:$N,13,FALSE))</f>
        <v/>
      </c>
      <c r="AL211" s="16" t="str">
        <f>IF(ISERROR(VLOOKUP(CONCATENATE($A211,"_",AL$2),'Reference data SID'!$B:$N,13,FALSE)),"",VLOOKUP(CONCATENATE($A211,"_",AL$2),'Reference data SID'!$B:$N,13,FALSE))</f>
        <v/>
      </c>
      <c r="AM211" s="16" t="str">
        <f>IF(ISERROR(VLOOKUP(CONCATENATE($A211,"_",AM$2),'Reference data SID'!$B:$N,13,FALSE)),"",VLOOKUP(CONCATENATE($A211,"_",AM$2),'Reference data SID'!$B:$N,13,FALSE))</f>
        <v/>
      </c>
      <c r="AN211" s="16" t="str">
        <f>IF(ISERROR(VLOOKUP(CONCATENATE($A211,"_",AN$2),'Reference data SID'!$B:$N,13,FALSE)),"",VLOOKUP(CONCATENATE($A211,"_",AN$2),'Reference data SID'!$B:$N,13,FALSE))</f>
        <v/>
      </c>
      <c r="AO211" s="16" t="str">
        <f>IF(ISERROR(VLOOKUP(CONCATENATE($A211,"_",AO$2),'Reference data SID'!$B:$N,13,FALSE)),"",VLOOKUP(CONCATENATE($A211,"_",AO$2),'Reference data SID'!$B:$N,13,FALSE))</f>
        <v/>
      </c>
      <c r="AP211" s="16" t="str">
        <f>IF(ISERROR(VLOOKUP(CONCATENATE($A211,"_",AP$2),'Reference data SID'!$B:$N,13,FALSE)),"",VLOOKUP(CONCATENATE($A211,"_",AP$2),'Reference data SID'!$B:$N,13,FALSE))</f>
        <v/>
      </c>
      <c r="AQ211" s="16" t="str">
        <f>IF(ISERROR(VLOOKUP(CONCATENATE($A211,"_",AQ$2),'Reference data SID'!$B:$N,13,FALSE)),"",VLOOKUP(CONCATENATE($A211,"_",AQ$2),'Reference data SID'!$B:$N,13,FALSE))</f>
        <v/>
      </c>
      <c r="AR211" s="16" t="str">
        <f>IF(ISERROR(VLOOKUP(CONCATENATE($A211,"_",AR$2),'Reference data SID'!$B:$N,13,FALSE)),"",VLOOKUP(CONCATENATE($A211,"_",AR$2),'Reference data SID'!$B:$N,13,FALSE))</f>
        <v/>
      </c>
      <c r="AS211" s="16" t="str">
        <f>IF(ISERROR(VLOOKUP(CONCATENATE($A211,"_",AS$2),'Reference data SID'!$B:$N,13,FALSE)),"",VLOOKUP(CONCATENATE($A211,"_",AS$2),'Reference data SID'!$B:$N,13,FALSE))</f>
        <v/>
      </c>
      <c r="AT211" s="16" t="str">
        <f>IF(ISERROR(VLOOKUP(CONCATENATE($A211,"_",AT$2),'Reference data SID'!$B:$N,13,FALSE)),"",VLOOKUP(CONCATENATE($A211,"_",AT$2),'Reference data SID'!$B:$N,13,FALSE))</f>
        <v/>
      </c>
    </row>
    <row r="212" spans="1:46" x14ac:dyDescent="0.25">
      <c r="A212">
        <v>208</v>
      </c>
      <c r="B212" s="16" t="str">
        <f>IF(ISERROR(VLOOKUP(CONCATENATE($A212,"_",B$2),'Reference data SID'!$B:$N,13,FALSE)),"",VLOOKUP(CONCATENATE($A212,"_",B$2),'Reference data SID'!$B:$N,13,FALSE))</f>
        <v/>
      </c>
      <c r="C212" s="16" t="str">
        <f>IF(ISERROR(VLOOKUP(CONCATENATE($A212,"_",C$2),'Reference data SID'!$B:$N,13,FALSE)),"",VLOOKUP(CONCATENATE($A212,"_",C$2),'Reference data SID'!$B:$N,13,FALSE))</f>
        <v/>
      </c>
      <c r="D212" s="16" t="str">
        <f>IF(ISERROR(VLOOKUP(CONCATENATE($A212,"_",D$2),'Reference data SID'!$B:$N,13,FALSE)),"",VLOOKUP(CONCATENATE($A212,"_",D$2),'Reference data SID'!$B:$N,13,FALSE))</f>
        <v/>
      </c>
      <c r="E212" s="16" t="str">
        <f>IF(ISERROR(VLOOKUP(CONCATENATE($A212,"_",E$2),'Reference data SID'!$B:$N,13,FALSE)),"",VLOOKUP(CONCATENATE($A212,"_",E$2),'Reference data SID'!$B:$N,13,FALSE))</f>
        <v/>
      </c>
      <c r="F212" s="16" t="str">
        <f>IF(ISERROR(VLOOKUP(CONCATENATE($A212,"_",F$2),'Reference data SID'!$B:$N,13,FALSE)),"",VLOOKUP(CONCATENATE($A212,"_",F$2),'Reference data SID'!$B:$N,13,FALSE))</f>
        <v/>
      </c>
      <c r="G212" s="16" t="str">
        <f>IF(ISERROR(VLOOKUP(CONCATENATE($A212,"_",G$2),'Reference data SID'!$B:$N,13,FALSE)),"",VLOOKUP(CONCATENATE($A212,"_",G$2),'Reference data SID'!$B:$N,13,FALSE))</f>
        <v/>
      </c>
      <c r="H212" s="16" t="str">
        <f>IF(ISERROR(VLOOKUP(CONCATENATE($A212,"_",H$2),'Reference data SID'!$B:$N,13,FALSE)),"",VLOOKUP(CONCATENATE($A212,"_",H$2),'Reference data SID'!$B:$N,13,FALSE))</f>
        <v/>
      </c>
      <c r="I212" s="16" t="str">
        <f>IF(ISERROR(VLOOKUP(CONCATENATE($A212,"_",I$2),'Reference data SID'!$B:$N,13,FALSE)),"",VLOOKUP(CONCATENATE($A212,"_",I$2),'Reference data SID'!$B:$N,13,FALSE))</f>
        <v/>
      </c>
      <c r="J212" s="16" t="str">
        <f>IF(ISERROR(VLOOKUP(CONCATENATE($A212,"_",J$2),'Reference data SID'!$B:$N,13,FALSE)),"",VLOOKUP(CONCATENATE($A212,"_",J$2),'Reference data SID'!$B:$N,13,FALSE))</f>
        <v/>
      </c>
      <c r="K212" s="16" t="str">
        <f>IF(ISERROR(VLOOKUP(CONCATENATE($A212,"_",K$2),'Reference data SID'!$B:$N,13,FALSE)),"",VLOOKUP(CONCATENATE($A212,"_",K$2),'Reference data SID'!$B:$N,13,FALSE))</f>
        <v/>
      </c>
      <c r="L212" s="16" t="str">
        <f>IF(ISERROR(VLOOKUP(CONCATENATE($A212,"_",L$2),'Reference data SID'!$B:$N,13,FALSE)),"",VLOOKUP(CONCATENATE($A212,"_",L$2),'Reference data SID'!$B:$N,13,FALSE))</f>
        <v/>
      </c>
      <c r="M212" s="16" t="str">
        <f>IF(ISERROR(VLOOKUP(CONCATENATE($A212,"_",M$2),'Reference data SID'!$B:$N,13,FALSE)),"",VLOOKUP(CONCATENATE($A212,"_",M$2),'Reference data SID'!$B:$N,13,FALSE))</f>
        <v/>
      </c>
      <c r="N212" s="16" t="str">
        <f>IF(ISERROR(VLOOKUP(CONCATENATE($A212,"_",N$2),'Reference data SID'!$B:$N,13,FALSE)),"",VLOOKUP(CONCATENATE($A212,"_",N$2),'Reference data SID'!$B:$N,13,FALSE))</f>
        <v/>
      </c>
      <c r="O212" s="16" t="str">
        <f>IF(ISERROR(VLOOKUP(CONCATENATE($A212,"_",O$2),'Reference data SID'!$B:$N,13,FALSE)),"",VLOOKUP(CONCATENATE($A212,"_",O$2),'Reference data SID'!$B:$N,13,FALSE))</f>
        <v/>
      </c>
      <c r="P212" s="16" t="str">
        <f>IF(ISERROR(VLOOKUP(CONCATENATE($A212,"_",P$2),'Reference data SID'!$B:$N,13,FALSE)),"",VLOOKUP(CONCATENATE($A212,"_",P$2),'Reference data SID'!$B:$N,13,FALSE))</f>
        <v/>
      </c>
      <c r="Q212" s="16" t="str">
        <f>IF(ISERROR(VLOOKUP(CONCATENATE($A212,"_",Q$2),'Reference data SID'!$B:$N,13,FALSE)),"",VLOOKUP(CONCATENATE($A212,"_",Q$2),'Reference data SID'!$B:$N,13,FALSE))</f>
        <v/>
      </c>
      <c r="R212" s="16" t="str">
        <f>IF(ISERROR(VLOOKUP(CONCATENATE($A212,"_",R$2),'Reference data SID'!$B:$N,13,FALSE)),"",VLOOKUP(CONCATENATE($A212,"_",R$2),'Reference data SID'!$B:$N,13,FALSE))</f>
        <v/>
      </c>
      <c r="S212" s="16" t="str">
        <f>IF(ISERROR(VLOOKUP(CONCATENATE($A212,"_",S$2),'Reference data SID'!$B:$N,13,FALSE)),"",VLOOKUP(CONCATENATE($A212,"_",S$2),'Reference data SID'!$B:$N,13,FALSE))</f>
        <v/>
      </c>
      <c r="T212" s="16" t="str">
        <f>IF(ISERROR(VLOOKUP(CONCATENATE($A212,"_",T$2),'Reference data SID'!$B:$N,13,FALSE)),"",VLOOKUP(CONCATENATE($A212,"_",T$2),'Reference data SID'!$B:$N,13,FALSE))</f>
        <v/>
      </c>
      <c r="U212" s="16" t="str">
        <f>IF(ISERROR(VLOOKUP(CONCATENATE($A212,"_",U$2),'Reference data SID'!$B:$N,13,FALSE)),"",VLOOKUP(CONCATENATE($A212,"_",U$2),'Reference data SID'!$B:$N,13,FALSE))</f>
        <v/>
      </c>
      <c r="V212" s="16" t="str">
        <f>IF(ISERROR(VLOOKUP(CONCATENATE($A212,"_",V$2),'Reference data SID'!$B:$N,13,FALSE)),"",VLOOKUP(CONCATENATE($A212,"_",V$2),'Reference data SID'!$B:$N,13,FALSE))</f>
        <v/>
      </c>
      <c r="W212" s="16" t="str">
        <f>IF(ISERROR(VLOOKUP(CONCATENATE($A212,"_",W$2),'Reference data SID'!$B:$N,13,FALSE)),"",VLOOKUP(CONCATENATE($A212,"_",W$2),'Reference data SID'!$B:$N,13,FALSE))</f>
        <v/>
      </c>
      <c r="X212" s="16" t="str">
        <f>IF(ISERROR(VLOOKUP(CONCATENATE($A212,"_",X$2),'Reference data SID'!$B:$N,13,FALSE)),"",VLOOKUP(CONCATENATE($A212,"_",X$2),'Reference data SID'!$B:$N,13,FALSE))</f>
        <v/>
      </c>
      <c r="Y212" s="16" t="str">
        <f>IF(ISERROR(VLOOKUP(CONCATENATE($A212,"_",Y$2),'Reference data SID'!$B:$N,13,FALSE)),"",VLOOKUP(CONCATENATE($A212,"_",Y$2),'Reference data SID'!$B:$N,13,FALSE))</f>
        <v/>
      </c>
      <c r="Z212" s="16" t="str">
        <f>IF(ISERROR(VLOOKUP(CONCATENATE($A212,"_",Z$2),'Reference data SID'!$B:$N,13,FALSE)),"",VLOOKUP(CONCATENATE($A212,"_",Z$2),'Reference data SID'!$B:$N,13,FALSE))</f>
        <v/>
      </c>
      <c r="AA212" s="16" t="str">
        <f>IF(ISERROR(VLOOKUP(CONCATENATE($A212,"_",AA$2),'Reference data SID'!$B:$N,13,FALSE)),"",VLOOKUP(CONCATENATE($A212,"_",AA$2),'Reference data SID'!$B:$N,13,FALSE))</f>
        <v/>
      </c>
      <c r="AB212" s="16" t="str">
        <f>IF(ISERROR(VLOOKUP(CONCATENATE($A212,"_",AB$2),'Reference data SID'!$B:$N,13,FALSE)),"",VLOOKUP(CONCATENATE($A212,"_",AB$2),'Reference data SID'!$B:$N,13,FALSE))</f>
        <v/>
      </c>
      <c r="AC212" s="16" t="str">
        <f>IF(ISERROR(VLOOKUP(CONCATENATE($A212,"_",AC$2),'Reference data SID'!$B:$N,13,FALSE)),"",VLOOKUP(CONCATENATE($A212,"_",AC$2),'Reference data SID'!$B:$N,13,FALSE))</f>
        <v/>
      </c>
      <c r="AD212" s="16" t="str">
        <f>IF(ISERROR(VLOOKUP(CONCATENATE($A212,"_",AD$2),'Reference data SID'!$B:$N,13,FALSE)),"",VLOOKUP(CONCATENATE($A212,"_",AD$2),'Reference data SID'!$B:$N,13,FALSE))</f>
        <v/>
      </c>
      <c r="AE212" s="16" t="str">
        <f>IF(ISERROR(VLOOKUP(CONCATENATE($A212,"_",AE$2),'Reference data SID'!$B:$N,13,FALSE)),"",VLOOKUP(CONCATENATE($A212,"_",AE$2),'Reference data SID'!$B:$N,13,FALSE))</f>
        <v/>
      </c>
      <c r="AF212" s="16" t="str">
        <f>IF(ISERROR(VLOOKUP(CONCATENATE($A212,"_",AF$2),'Reference data SID'!$B:$N,13,FALSE)),"",VLOOKUP(CONCATENATE($A212,"_",AF$2),'Reference data SID'!$B:$N,13,FALSE))</f>
        <v/>
      </c>
      <c r="AG212" s="16" t="str">
        <f>IF(ISERROR(VLOOKUP(CONCATENATE($A212,"_",AG$2),'Reference data SID'!$B:$N,13,FALSE)),"",VLOOKUP(CONCATENATE($A212,"_",AG$2),'Reference data SID'!$B:$N,13,FALSE))</f>
        <v/>
      </c>
      <c r="AH212" s="16" t="str">
        <f>IF(ISERROR(VLOOKUP(CONCATENATE($A212,"_",AH$2),'Reference data SID'!$B:$N,13,FALSE)),"",VLOOKUP(CONCATENATE($A212,"_",AH$2),'Reference data SID'!$B:$N,13,FALSE))</f>
        <v/>
      </c>
      <c r="AI212" s="16" t="str">
        <f>IF(ISERROR(VLOOKUP(CONCATENATE($A212,"_",AI$2),'Reference data SID'!$B:$N,13,FALSE)),"",VLOOKUP(CONCATENATE($A212,"_",AI$2),'Reference data SID'!$B:$N,13,FALSE))</f>
        <v/>
      </c>
      <c r="AJ212" s="16" t="str">
        <f>IF(ISERROR(VLOOKUP(CONCATENATE($A212,"_",AJ$2),'Reference data SID'!$B:$N,13,FALSE)),"",VLOOKUP(CONCATENATE($A212,"_",AJ$2),'Reference data SID'!$B:$N,13,FALSE))</f>
        <v/>
      </c>
      <c r="AK212" s="16" t="str">
        <f>IF(ISERROR(VLOOKUP(CONCATENATE($A212,"_",AK$2),'Reference data SID'!$B:$N,13,FALSE)),"",VLOOKUP(CONCATENATE($A212,"_",AK$2),'Reference data SID'!$B:$N,13,FALSE))</f>
        <v/>
      </c>
      <c r="AL212" s="16" t="str">
        <f>IF(ISERROR(VLOOKUP(CONCATENATE($A212,"_",AL$2),'Reference data SID'!$B:$N,13,FALSE)),"",VLOOKUP(CONCATENATE($A212,"_",AL$2),'Reference data SID'!$B:$N,13,FALSE))</f>
        <v/>
      </c>
      <c r="AM212" s="16" t="str">
        <f>IF(ISERROR(VLOOKUP(CONCATENATE($A212,"_",AM$2),'Reference data SID'!$B:$N,13,FALSE)),"",VLOOKUP(CONCATENATE($A212,"_",AM$2),'Reference data SID'!$B:$N,13,FALSE))</f>
        <v/>
      </c>
      <c r="AN212" s="16" t="str">
        <f>IF(ISERROR(VLOOKUP(CONCATENATE($A212,"_",AN$2),'Reference data SID'!$B:$N,13,FALSE)),"",VLOOKUP(CONCATENATE($A212,"_",AN$2),'Reference data SID'!$B:$N,13,FALSE))</f>
        <v/>
      </c>
      <c r="AO212" s="16" t="str">
        <f>IF(ISERROR(VLOOKUP(CONCATENATE($A212,"_",AO$2),'Reference data SID'!$B:$N,13,FALSE)),"",VLOOKUP(CONCATENATE($A212,"_",AO$2),'Reference data SID'!$B:$N,13,FALSE))</f>
        <v/>
      </c>
      <c r="AP212" s="16" t="str">
        <f>IF(ISERROR(VLOOKUP(CONCATENATE($A212,"_",AP$2),'Reference data SID'!$B:$N,13,FALSE)),"",VLOOKUP(CONCATENATE($A212,"_",AP$2),'Reference data SID'!$B:$N,13,FALSE))</f>
        <v/>
      </c>
      <c r="AQ212" s="16" t="str">
        <f>IF(ISERROR(VLOOKUP(CONCATENATE($A212,"_",AQ$2),'Reference data SID'!$B:$N,13,FALSE)),"",VLOOKUP(CONCATENATE($A212,"_",AQ$2),'Reference data SID'!$B:$N,13,FALSE))</f>
        <v/>
      </c>
      <c r="AR212" s="16" t="str">
        <f>IF(ISERROR(VLOOKUP(CONCATENATE($A212,"_",AR$2),'Reference data SID'!$B:$N,13,FALSE)),"",VLOOKUP(CONCATENATE($A212,"_",AR$2),'Reference data SID'!$B:$N,13,FALSE))</f>
        <v/>
      </c>
      <c r="AS212" s="16" t="str">
        <f>IF(ISERROR(VLOOKUP(CONCATENATE($A212,"_",AS$2),'Reference data SID'!$B:$N,13,FALSE)),"",VLOOKUP(CONCATENATE($A212,"_",AS$2),'Reference data SID'!$B:$N,13,FALSE))</f>
        <v/>
      </c>
      <c r="AT212" s="16" t="str">
        <f>IF(ISERROR(VLOOKUP(CONCATENATE($A212,"_",AT$2),'Reference data SID'!$B:$N,13,FALSE)),"",VLOOKUP(CONCATENATE($A212,"_",AT$2),'Reference data SID'!$B:$N,13,FALSE))</f>
        <v/>
      </c>
    </row>
    <row r="213" spans="1:46" x14ac:dyDescent="0.25">
      <c r="A213">
        <v>209</v>
      </c>
      <c r="B213" s="16" t="str">
        <f>IF(ISERROR(VLOOKUP(CONCATENATE($A213,"_",B$2),'Reference data SID'!$B:$N,13,FALSE)),"",VLOOKUP(CONCATENATE($A213,"_",B$2),'Reference data SID'!$B:$N,13,FALSE))</f>
        <v/>
      </c>
      <c r="C213" s="16" t="str">
        <f>IF(ISERROR(VLOOKUP(CONCATENATE($A213,"_",C$2),'Reference data SID'!$B:$N,13,FALSE)),"",VLOOKUP(CONCATENATE($A213,"_",C$2),'Reference data SID'!$B:$N,13,FALSE))</f>
        <v/>
      </c>
      <c r="D213" s="16" t="str">
        <f>IF(ISERROR(VLOOKUP(CONCATENATE($A213,"_",D$2),'Reference data SID'!$B:$N,13,FALSE)),"",VLOOKUP(CONCATENATE($A213,"_",D$2),'Reference data SID'!$B:$N,13,FALSE))</f>
        <v/>
      </c>
      <c r="E213" s="16" t="str">
        <f>IF(ISERROR(VLOOKUP(CONCATENATE($A213,"_",E$2),'Reference data SID'!$B:$N,13,FALSE)),"",VLOOKUP(CONCATENATE($A213,"_",E$2),'Reference data SID'!$B:$N,13,FALSE))</f>
        <v/>
      </c>
      <c r="F213" s="16" t="str">
        <f>IF(ISERROR(VLOOKUP(CONCATENATE($A213,"_",F$2),'Reference data SID'!$B:$N,13,FALSE)),"",VLOOKUP(CONCATENATE($A213,"_",F$2),'Reference data SID'!$B:$N,13,FALSE))</f>
        <v/>
      </c>
      <c r="G213" s="16" t="str">
        <f>IF(ISERROR(VLOOKUP(CONCATENATE($A213,"_",G$2),'Reference data SID'!$B:$N,13,FALSE)),"",VLOOKUP(CONCATENATE($A213,"_",G$2),'Reference data SID'!$B:$N,13,FALSE))</f>
        <v/>
      </c>
      <c r="H213" s="16" t="str">
        <f>IF(ISERROR(VLOOKUP(CONCATENATE($A213,"_",H$2),'Reference data SID'!$B:$N,13,FALSE)),"",VLOOKUP(CONCATENATE($A213,"_",H$2),'Reference data SID'!$B:$N,13,FALSE))</f>
        <v/>
      </c>
      <c r="I213" s="16" t="str">
        <f>IF(ISERROR(VLOOKUP(CONCATENATE($A213,"_",I$2),'Reference data SID'!$B:$N,13,FALSE)),"",VLOOKUP(CONCATENATE($A213,"_",I$2),'Reference data SID'!$B:$N,13,FALSE))</f>
        <v/>
      </c>
      <c r="J213" s="16" t="str">
        <f>IF(ISERROR(VLOOKUP(CONCATENATE($A213,"_",J$2),'Reference data SID'!$B:$N,13,FALSE)),"",VLOOKUP(CONCATENATE($A213,"_",J$2),'Reference data SID'!$B:$N,13,FALSE))</f>
        <v/>
      </c>
      <c r="K213" s="16" t="str">
        <f>IF(ISERROR(VLOOKUP(CONCATENATE($A213,"_",K$2),'Reference data SID'!$B:$N,13,FALSE)),"",VLOOKUP(CONCATENATE($A213,"_",K$2),'Reference data SID'!$B:$N,13,FALSE))</f>
        <v/>
      </c>
      <c r="L213" s="16" t="str">
        <f>IF(ISERROR(VLOOKUP(CONCATENATE($A213,"_",L$2),'Reference data SID'!$B:$N,13,FALSE)),"",VLOOKUP(CONCATENATE($A213,"_",L$2),'Reference data SID'!$B:$N,13,FALSE))</f>
        <v/>
      </c>
      <c r="M213" s="16" t="str">
        <f>IF(ISERROR(VLOOKUP(CONCATENATE($A213,"_",M$2),'Reference data SID'!$B:$N,13,FALSE)),"",VLOOKUP(CONCATENATE($A213,"_",M$2),'Reference data SID'!$B:$N,13,FALSE))</f>
        <v/>
      </c>
      <c r="N213" s="16" t="str">
        <f>IF(ISERROR(VLOOKUP(CONCATENATE($A213,"_",N$2),'Reference data SID'!$B:$N,13,FALSE)),"",VLOOKUP(CONCATENATE($A213,"_",N$2),'Reference data SID'!$B:$N,13,FALSE))</f>
        <v/>
      </c>
      <c r="O213" s="16" t="str">
        <f>IF(ISERROR(VLOOKUP(CONCATENATE($A213,"_",O$2),'Reference data SID'!$B:$N,13,FALSE)),"",VLOOKUP(CONCATENATE($A213,"_",O$2),'Reference data SID'!$B:$N,13,FALSE))</f>
        <v/>
      </c>
      <c r="P213" s="16" t="str">
        <f>IF(ISERROR(VLOOKUP(CONCATENATE($A213,"_",P$2),'Reference data SID'!$B:$N,13,FALSE)),"",VLOOKUP(CONCATENATE($A213,"_",P$2),'Reference data SID'!$B:$N,13,FALSE))</f>
        <v/>
      </c>
      <c r="Q213" s="16" t="str">
        <f>IF(ISERROR(VLOOKUP(CONCATENATE($A213,"_",Q$2),'Reference data SID'!$B:$N,13,FALSE)),"",VLOOKUP(CONCATENATE($A213,"_",Q$2),'Reference data SID'!$B:$N,13,FALSE))</f>
        <v/>
      </c>
      <c r="R213" s="16" t="str">
        <f>IF(ISERROR(VLOOKUP(CONCATENATE($A213,"_",R$2),'Reference data SID'!$B:$N,13,FALSE)),"",VLOOKUP(CONCATENATE($A213,"_",R$2),'Reference data SID'!$B:$N,13,FALSE))</f>
        <v/>
      </c>
      <c r="S213" s="16" t="str">
        <f>IF(ISERROR(VLOOKUP(CONCATENATE($A213,"_",S$2),'Reference data SID'!$B:$N,13,FALSE)),"",VLOOKUP(CONCATENATE($A213,"_",S$2),'Reference data SID'!$B:$N,13,FALSE))</f>
        <v/>
      </c>
      <c r="T213" s="16" t="str">
        <f>IF(ISERROR(VLOOKUP(CONCATENATE($A213,"_",T$2),'Reference data SID'!$B:$N,13,FALSE)),"",VLOOKUP(CONCATENATE($A213,"_",T$2),'Reference data SID'!$B:$N,13,FALSE))</f>
        <v/>
      </c>
      <c r="U213" s="16" t="str">
        <f>IF(ISERROR(VLOOKUP(CONCATENATE($A213,"_",U$2),'Reference data SID'!$B:$N,13,FALSE)),"",VLOOKUP(CONCATENATE($A213,"_",U$2),'Reference data SID'!$B:$N,13,FALSE))</f>
        <v/>
      </c>
      <c r="V213" s="16" t="str">
        <f>IF(ISERROR(VLOOKUP(CONCATENATE($A213,"_",V$2),'Reference data SID'!$B:$N,13,FALSE)),"",VLOOKUP(CONCATENATE($A213,"_",V$2),'Reference data SID'!$B:$N,13,FALSE))</f>
        <v/>
      </c>
      <c r="W213" s="16" t="str">
        <f>IF(ISERROR(VLOOKUP(CONCATENATE($A213,"_",W$2),'Reference data SID'!$B:$N,13,FALSE)),"",VLOOKUP(CONCATENATE($A213,"_",W$2),'Reference data SID'!$B:$N,13,FALSE))</f>
        <v/>
      </c>
      <c r="X213" s="16" t="str">
        <f>IF(ISERROR(VLOOKUP(CONCATENATE($A213,"_",X$2),'Reference data SID'!$B:$N,13,FALSE)),"",VLOOKUP(CONCATENATE($A213,"_",X$2),'Reference data SID'!$B:$N,13,FALSE))</f>
        <v/>
      </c>
      <c r="Y213" s="16" t="str">
        <f>IF(ISERROR(VLOOKUP(CONCATENATE($A213,"_",Y$2),'Reference data SID'!$B:$N,13,FALSE)),"",VLOOKUP(CONCATENATE($A213,"_",Y$2),'Reference data SID'!$B:$N,13,FALSE))</f>
        <v/>
      </c>
      <c r="Z213" s="16" t="str">
        <f>IF(ISERROR(VLOOKUP(CONCATENATE($A213,"_",Z$2),'Reference data SID'!$B:$N,13,FALSE)),"",VLOOKUP(CONCATENATE($A213,"_",Z$2),'Reference data SID'!$B:$N,13,FALSE))</f>
        <v/>
      </c>
      <c r="AA213" s="16" t="str">
        <f>IF(ISERROR(VLOOKUP(CONCATENATE($A213,"_",AA$2),'Reference data SID'!$B:$N,13,FALSE)),"",VLOOKUP(CONCATENATE($A213,"_",AA$2),'Reference data SID'!$B:$N,13,FALSE))</f>
        <v/>
      </c>
      <c r="AB213" s="16" t="str">
        <f>IF(ISERROR(VLOOKUP(CONCATENATE($A213,"_",AB$2),'Reference data SID'!$B:$N,13,FALSE)),"",VLOOKUP(CONCATENATE($A213,"_",AB$2),'Reference data SID'!$B:$N,13,FALSE))</f>
        <v/>
      </c>
      <c r="AC213" s="16" t="str">
        <f>IF(ISERROR(VLOOKUP(CONCATENATE($A213,"_",AC$2),'Reference data SID'!$B:$N,13,FALSE)),"",VLOOKUP(CONCATENATE($A213,"_",AC$2),'Reference data SID'!$B:$N,13,FALSE))</f>
        <v/>
      </c>
      <c r="AD213" s="16" t="str">
        <f>IF(ISERROR(VLOOKUP(CONCATENATE($A213,"_",AD$2),'Reference data SID'!$B:$N,13,FALSE)),"",VLOOKUP(CONCATENATE($A213,"_",AD$2),'Reference data SID'!$B:$N,13,FALSE))</f>
        <v/>
      </c>
      <c r="AE213" s="16" t="str">
        <f>IF(ISERROR(VLOOKUP(CONCATENATE($A213,"_",AE$2),'Reference data SID'!$B:$N,13,FALSE)),"",VLOOKUP(CONCATENATE($A213,"_",AE$2),'Reference data SID'!$B:$N,13,FALSE))</f>
        <v/>
      </c>
      <c r="AF213" s="16" t="str">
        <f>IF(ISERROR(VLOOKUP(CONCATENATE($A213,"_",AF$2),'Reference data SID'!$B:$N,13,FALSE)),"",VLOOKUP(CONCATENATE($A213,"_",AF$2),'Reference data SID'!$B:$N,13,FALSE))</f>
        <v/>
      </c>
      <c r="AG213" s="16" t="str">
        <f>IF(ISERROR(VLOOKUP(CONCATENATE($A213,"_",AG$2),'Reference data SID'!$B:$N,13,FALSE)),"",VLOOKUP(CONCATENATE($A213,"_",AG$2),'Reference data SID'!$B:$N,13,FALSE))</f>
        <v/>
      </c>
      <c r="AH213" s="16" t="str">
        <f>IF(ISERROR(VLOOKUP(CONCATENATE($A213,"_",AH$2),'Reference data SID'!$B:$N,13,FALSE)),"",VLOOKUP(CONCATENATE($A213,"_",AH$2),'Reference data SID'!$B:$N,13,FALSE))</f>
        <v/>
      </c>
      <c r="AI213" s="16" t="str">
        <f>IF(ISERROR(VLOOKUP(CONCATENATE($A213,"_",AI$2),'Reference data SID'!$B:$N,13,FALSE)),"",VLOOKUP(CONCATENATE($A213,"_",AI$2),'Reference data SID'!$B:$N,13,FALSE))</f>
        <v/>
      </c>
      <c r="AJ213" s="16" t="str">
        <f>IF(ISERROR(VLOOKUP(CONCATENATE($A213,"_",AJ$2),'Reference data SID'!$B:$N,13,FALSE)),"",VLOOKUP(CONCATENATE($A213,"_",AJ$2),'Reference data SID'!$B:$N,13,FALSE))</f>
        <v/>
      </c>
      <c r="AK213" s="16" t="str">
        <f>IF(ISERROR(VLOOKUP(CONCATENATE($A213,"_",AK$2),'Reference data SID'!$B:$N,13,FALSE)),"",VLOOKUP(CONCATENATE($A213,"_",AK$2),'Reference data SID'!$B:$N,13,FALSE))</f>
        <v/>
      </c>
      <c r="AL213" s="16" t="str">
        <f>IF(ISERROR(VLOOKUP(CONCATENATE($A213,"_",AL$2),'Reference data SID'!$B:$N,13,FALSE)),"",VLOOKUP(CONCATENATE($A213,"_",AL$2),'Reference data SID'!$B:$N,13,FALSE))</f>
        <v/>
      </c>
      <c r="AM213" s="16" t="str">
        <f>IF(ISERROR(VLOOKUP(CONCATENATE($A213,"_",AM$2),'Reference data SID'!$B:$N,13,FALSE)),"",VLOOKUP(CONCATENATE($A213,"_",AM$2),'Reference data SID'!$B:$N,13,FALSE))</f>
        <v/>
      </c>
      <c r="AN213" s="16" t="str">
        <f>IF(ISERROR(VLOOKUP(CONCATENATE($A213,"_",AN$2),'Reference data SID'!$B:$N,13,FALSE)),"",VLOOKUP(CONCATENATE($A213,"_",AN$2),'Reference data SID'!$B:$N,13,FALSE))</f>
        <v/>
      </c>
      <c r="AO213" s="16" t="str">
        <f>IF(ISERROR(VLOOKUP(CONCATENATE($A213,"_",AO$2),'Reference data SID'!$B:$N,13,FALSE)),"",VLOOKUP(CONCATENATE($A213,"_",AO$2),'Reference data SID'!$B:$N,13,FALSE))</f>
        <v/>
      </c>
      <c r="AP213" s="16" t="str">
        <f>IF(ISERROR(VLOOKUP(CONCATENATE($A213,"_",AP$2),'Reference data SID'!$B:$N,13,FALSE)),"",VLOOKUP(CONCATENATE($A213,"_",AP$2),'Reference data SID'!$B:$N,13,FALSE))</f>
        <v/>
      </c>
      <c r="AQ213" s="16" t="str">
        <f>IF(ISERROR(VLOOKUP(CONCATENATE($A213,"_",AQ$2),'Reference data SID'!$B:$N,13,FALSE)),"",VLOOKUP(CONCATENATE($A213,"_",AQ$2),'Reference data SID'!$B:$N,13,FALSE))</f>
        <v/>
      </c>
      <c r="AR213" s="16" t="str">
        <f>IF(ISERROR(VLOOKUP(CONCATENATE($A213,"_",AR$2),'Reference data SID'!$B:$N,13,FALSE)),"",VLOOKUP(CONCATENATE($A213,"_",AR$2),'Reference data SID'!$B:$N,13,FALSE))</f>
        <v/>
      </c>
      <c r="AS213" s="16" t="str">
        <f>IF(ISERROR(VLOOKUP(CONCATENATE($A213,"_",AS$2),'Reference data SID'!$B:$N,13,FALSE)),"",VLOOKUP(CONCATENATE($A213,"_",AS$2),'Reference data SID'!$B:$N,13,FALSE))</f>
        <v/>
      </c>
      <c r="AT213" s="16" t="str">
        <f>IF(ISERROR(VLOOKUP(CONCATENATE($A213,"_",AT$2),'Reference data SID'!$B:$N,13,FALSE)),"",VLOOKUP(CONCATENATE($A213,"_",AT$2),'Reference data SID'!$B:$N,13,FALSE))</f>
        <v/>
      </c>
    </row>
    <row r="214" spans="1:46" x14ac:dyDescent="0.25">
      <c r="A214">
        <v>210</v>
      </c>
      <c r="B214" s="16" t="str">
        <f>IF(ISERROR(VLOOKUP(CONCATENATE($A214,"_",B$2),'Reference data SID'!$B:$N,13,FALSE)),"",VLOOKUP(CONCATENATE($A214,"_",B$2),'Reference data SID'!$B:$N,13,FALSE))</f>
        <v/>
      </c>
      <c r="C214" s="16" t="str">
        <f>IF(ISERROR(VLOOKUP(CONCATENATE($A214,"_",C$2),'Reference data SID'!$B:$N,13,FALSE)),"",VLOOKUP(CONCATENATE($A214,"_",C$2),'Reference data SID'!$B:$N,13,FALSE))</f>
        <v/>
      </c>
      <c r="D214" s="16" t="str">
        <f>IF(ISERROR(VLOOKUP(CONCATENATE($A214,"_",D$2),'Reference data SID'!$B:$N,13,FALSE)),"",VLOOKUP(CONCATENATE($A214,"_",D$2),'Reference data SID'!$B:$N,13,FALSE))</f>
        <v/>
      </c>
      <c r="E214" s="16" t="str">
        <f>IF(ISERROR(VLOOKUP(CONCATENATE($A214,"_",E$2),'Reference data SID'!$B:$N,13,FALSE)),"",VLOOKUP(CONCATENATE($A214,"_",E$2),'Reference data SID'!$B:$N,13,FALSE))</f>
        <v/>
      </c>
      <c r="F214" s="16" t="str">
        <f>IF(ISERROR(VLOOKUP(CONCATENATE($A214,"_",F$2),'Reference data SID'!$B:$N,13,FALSE)),"",VLOOKUP(CONCATENATE($A214,"_",F$2),'Reference data SID'!$B:$N,13,FALSE))</f>
        <v/>
      </c>
      <c r="G214" s="16" t="str">
        <f>IF(ISERROR(VLOOKUP(CONCATENATE($A214,"_",G$2),'Reference data SID'!$B:$N,13,FALSE)),"",VLOOKUP(CONCATENATE($A214,"_",G$2),'Reference data SID'!$B:$N,13,FALSE))</f>
        <v/>
      </c>
      <c r="H214" s="16" t="str">
        <f>IF(ISERROR(VLOOKUP(CONCATENATE($A214,"_",H$2),'Reference data SID'!$B:$N,13,FALSE)),"",VLOOKUP(CONCATENATE($A214,"_",H$2),'Reference data SID'!$B:$N,13,FALSE))</f>
        <v/>
      </c>
      <c r="I214" s="16" t="str">
        <f>IF(ISERROR(VLOOKUP(CONCATENATE($A214,"_",I$2),'Reference data SID'!$B:$N,13,FALSE)),"",VLOOKUP(CONCATENATE($A214,"_",I$2),'Reference data SID'!$B:$N,13,FALSE))</f>
        <v/>
      </c>
      <c r="J214" s="16" t="str">
        <f>IF(ISERROR(VLOOKUP(CONCATENATE($A214,"_",J$2),'Reference data SID'!$B:$N,13,FALSE)),"",VLOOKUP(CONCATENATE($A214,"_",J$2),'Reference data SID'!$B:$N,13,FALSE))</f>
        <v/>
      </c>
      <c r="K214" s="16" t="str">
        <f>IF(ISERROR(VLOOKUP(CONCATENATE($A214,"_",K$2),'Reference data SID'!$B:$N,13,FALSE)),"",VLOOKUP(CONCATENATE($A214,"_",K$2),'Reference data SID'!$B:$N,13,FALSE))</f>
        <v/>
      </c>
      <c r="L214" s="16" t="str">
        <f>IF(ISERROR(VLOOKUP(CONCATENATE($A214,"_",L$2),'Reference data SID'!$B:$N,13,FALSE)),"",VLOOKUP(CONCATENATE($A214,"_",L$2),'Reference data SID'!$B:$N,13,FALSE))</f>
        <v/>
      </c>
      <c r="M214" s="16" t="str">
        <f>IF(ISERROR(VLOOKUP(CONCATENATE($A214,"_",M$2),'Reference data SID'!$B:$N,13,FALSE)),"",VLOOKUP(CONCATENATE($A214,"_",M$2),'Reference data SID'!$B:$N,13,FALSE))</f>
        <v/>
      </c>
      <c r="N214" s="16" t="str">
        <f>IF(ISERROR(VLOOKUP(CONCATENATE($A214,"_",N$2),'Reference data SID'!$B:$N,13,FALSE)),"",VLOOKUP(CONCATENATE($A214,"_",N$2),'Reference data SID'!$B:$N,13,FALSE))</f>
        <v/>
      </c>
      <c r="O214" s="16" t="str">
        <f>IF(ISERROR(VLOOKUP(CONCATENATE($A214,"_",O$2),'Reference data SID'!$B:$N,13,FALSE)),"",VLOOKUP(CONCATENATE($A214,"_",O$2),'Reference data SID'!$B:$N,13,FALSE))</f>
        <v/>
      </c>
      <c r="P214" s="16" t="str">
        <f>IF(ISERROR(VLOOKUP(CONCATENATE($A214,"_",P$2),'Reference data SID'!$B:$N,13,FALSE)),"",VLOOKUP(CONCATENATE($A214,"_",P$2),'Reference data SID'!$B:$N,13,FALSE))</f>
        <v/>
      </c>
      <c r="Q214" s="16" t="str">
        <f>IF(ISERROR(VLOOKUP(CONCATENATE($A214,"_",Q$2),'Reference data SID'!$B:$N,13,FALSE)),"",VLOOKUP(CONCATENATE($A214,"_",Q$2),'Reference data SID'!$B:$N,13,FALSE))</f>
        <v/>
      </c>
      <c r="R214" s="16" t="str">
        <f>IF(ISERROR(VLOOKUP(CONCATENATE($A214,"_",R$2),'Reference data SID'!$B:$N,13,FALSE)),"",VLOOKUP(CONCATENATE($A214,"_",R$2),'Reference data SID'!$B:$N,13,FALSE))</f>
        <v/>
      </c>
      <c r="S214" s="16" t="str">
        <f>IF(ISERROR(VLOOKUP(CONCATENATE($A214,"_",S$2),'Reference data SID'!$B:$N,13,FALSE)),"",VLOOKUP(CONCATENATE($A214,"_",S$2),'Reference data SID'!$B:$N,13,FALSE))</f>
        <v/>
      </c>
      <c r="T214" s="16" t="str">
        <f>IF(ISERROR(VLOOKUP(CONCATENATE($A214,"_",T$2),'Reference data SID'!$B:$N,13,FALSE)),"",VLOOKUP(CONCATENATE($A214,"_",T$2),'Reference data SID'!$B:$N,13,FALSE))</f>
        <v/>
      </c>
      <c r="U214" s="16" t="str">
        <f>IF(ISERROR(VLOOKUP(CONCATENATE($A214,"_",U$2),'Reference data SID'!$B:$N,13,FALSE)),"",VLOOKUP(CONCATENATE($A214,"_",U$2),'Reference data SID'!$B:$N,13,FALSE))</f>
        <v/>
      </c>
      <c r="V214" s="16" t="str">
        <f>IF(ISERROR(VLOOKUP(CONCATENATE($A214,"_",V$2),'Reference data SID'!$B:$N,13,FALSE)),"",VLOOKUP(CONCATENATE($A214,"_",V$2),'Reference data SID'!$B:$N,13,FALSE))</f>
        <v/>
      </c>
      <c r="W214" s="16" t="str">
        <f>IF(ISERROR(VLOOKUP(CONCATENATE($A214,"_",W$2),'Reference data SID'!$B:$N,13,FALSE)),"",VLOOKUP(CONCATENATE($A214,"_",W$2),'Reference data SID'!$B:$N,13,FALSE))</f>
        <v/>
      </c>
      <c r="X214" s="16" t="str">
        <f>IF(ISERROR(VLOOKUP(CONCATENATE($A214,"_",X$2),'Reference data SID'!$B:$N,13,FALSE)),"",VLOOKUP(CONCATENATE($A214,"_",X$2),'Reference data SID'!$B:$N,13,FALSE))</f>
        <v/>
      </c>
      <c r="Y214" s="16" t="str">
        <f>IF(ISERROR(VLOOKUP(CONCATENATE($A214,"_",Y$2),'Reference data SID'!$B:$N,13,FALSE)),"",VLOOKUP(CONCATENATE($A214,"_",Y$2),'Reference data SID'!$B:$N,13,FALSE))</f>
        <v/>
      </c>
      <c r="Z214" s="16" t="str">
        <f>IF(ISERROR(VLOOKUP(CONCATENATE($A214,"_",Z$2),'Reference data SID'!$B:$N,13,FALSE)),"",VLOOKUP(CONCATENATE($A214,"_",Z$2),'Reference data SID'!$B:$N,13,FALSE))</f>
        <v/>
      </c>
      <c r="AA214" s="16" t="str">
        <f>IF(ISERROR(VLOOKUP(CONCATENATE($A214,"_",AA$2),'Reference data SID'!$B:$N,13,FALSE)),"",VLOOKUP(CONCATENATE($A214,"_",AA$2),'Reference data SID'!$B:$N,13,FALSE))</f>
        <v/>
      </c>
      <c r="AB214" s="16" t="str">
        <f>IF(ISERROR(VLOOKUP(CONCATENATE($A214,"_",AB$2),'Reference data SID'!$B:$N,13,FALSE)),"",VLOOKUP(CONCATENATE($A214,"_",AB$2),'Reference data SID'!$B:$N,13,FALSE))</f>
        <v/>
      </c>
      <c r="AC214" s="16" t="str">
        <f>IF(ISERROR(VLOOKUP(CONCATENATE($A214,"_",AC$2),'Reference data SID'!$B:$N,13,FALSE)),"",VLOOKUP(CONCATENATE($A214,"_",AC$2),'Reference data SID'!$B:$N,13,FALSE))</f>
        <v/>
      </c>
      <c r="AD214" s="16" t="str">
        <f>IF(ISERROR(VLOOKUP(CONCATENATE($A214,"_",AD$2),'Reference data SID'!$B:$N,13,FALSE)),"",VLOOKUP(CONCATENATE($A214,"_",AD$2),'Reference data SID'!$B:$N,13,FALSE))</f>
        <v/>
      </c>
      <c r="AE214" s="16" t="str">
        <f>IF(ISERROR(VLOOKUP(CONCATENATE($A214,"_",AE$2),'Reference data SID'!$B:$N,13,FALSE)),"",VLOOKUP(CONCATENATE($A214,"_",AE$2),'Reference data SID'!$B:$N,13,FALSE))</f>
        <v/>
      </c>
      <c r="AF214" s="16" t="str">
        <f>IF(ISERROR(VLOOKUP(CONCATENATE($A214,"_",AF$2),'Reference data SID'!$B:$N,13,FALSE)),"",VLOOKUP(CONCATENATE($A214,"_",AF$2),'Reference data SID'!$B:$N,13,FALSE))</f>
        <v/>
      </c>
      <c r="AG214" s="16" t="str">
        <f>IF(ISERROR(VLOOKUP(CONCATENATE($A214,"_",AG$2),'Reference data SID'!$B:$N,13,FALSE)),"",VLOOKUP(CONCATENATE($A214,"_",AG$2),'Reference data SID'!$B:$N,13,FALSE))</f>
        <v/>
      </c>
      <c r="AH214" s="16" t="str">
        <f>IF(ISERROR(VLOOKUP(CONCATENATE($A214,"_",AH$2),'Reference data SID'!$B:$N,13,FALSE)),"",VLOOKUP(CONCATENATE($A214,"_",AH$2),'Reference data SID'!$B:$N,13,FALSE))</f>
        <v/>
      </c>
      <c r="AI214" s="16" t="str">
        <f>IF(ISERROR(VLOOKUP(CONCATENATE($A214,"_",AI$2),'Reference data SID'!$B:$N,13,FALSE)),"",VLOOKUP(CONCATENATE($A214,"_",AI$2),'Reference data SID'!$B:$N,13,FALSE))</f>
        <v/>
      </c>
      <c r="AJ214" s="16" t="str">
        <f>IF(ISERROR(VLOOKUP(CONCATENATE($A214,"_",AJ$2),'Reference data SID'!$B:$N,13,FALSE)),"",VLOOKUP(CONCATENATE($A214,"_",AJ$2),'Reference data SID'!$B:$N,13,FALSE))</f>
        <v/>
      </c>
      <c r="AK214" s="16" t="str">
        <f>IF(ISERROR(VLOOKUP(CONCATENATE($A214,"_",AK$2),'Reference data SID'!$B:$N,13,FALSE)),"",VLOOKUP(CONCATENATE($A214,"_",AK$2),'Reference data SID'!$B:$N,13,FALSE))</f>
        <v/>
      </c>
      <c r="AL214" s="16" t="str">
        <f>IF(ISERROR(VLOOKUP(CONCATENATE($A214,"_",AL$2),'Reference data SID'!$B:$N,13,FALSE)),"",VLOOKUP(CONCATENATE($A214,"_",AL$2),'Reference data SID'!$B:$N,13,FALSE))</f>
        <v/>
      </c>
      <c r="AM214" s="16" t="str">
        <f>IF(ISERROR(VLOOKUP(CONCATENATE($A214,"_",AM$2),'Reference data SID'!$B:$N,13,FALSE)),"",VLOOKUP(CONCATENATE($A214,"_",AM$2),'Reference data SID'!$B:$N,13,FALSE))</f>
        <v/>
      </c>
      <c r="AN214" s="16" t="str">
        <f>IF(ISERROR(VLOOKUP(CONCATENATE($A214,"_",AN$2),'Reference data SID'!$B:$N,13,FALSE)),"",VLOOKUP(CONCATENATE($A214,"_",AN$2),'Reference data SID'!$B:$N,13,FALSE))</f>
        <v/>
      </c>
      <c r="AO214" s="16" t="str">
        <f>IF(ISERROR(VLOOKUP(CONCATENATE($A214,"_",AO$2),'Reference data SID'!$B:$N,13,FALSE)),"",VLOOKUP(CONCATENATE($A214,"_",AO$2),'Reference data SID'!$B:$N,13,FALSE))</f>
        <v/>
      </c>
      <c r="AP214" s="16" t="str">
        <f>IF(ISERROR(VLOOKUP(CONCATENATE($A214,"_",AP$2),'Reference data SID'!$B:$N,13,FALSE)),"",VLOOKUP(CONCATENATE($A214,"_",AP$2),'Reference data SID'!$B:$N,13,FALSE))</f>
        <v/>
      </c>
      <c r="AQ214" s="16" t="str">
        <f>IF(ISERROR(VLOOKUP(CONCATENATE($A214,"_",AQ$2),'Reference data SID'!$B:$N,13,FALSE)),"",VLOOKUP(CONCATENATE($A214,"_",AQ$2),'Reference data SID'!$B:$N,13,FALSE))</f>
        <v/>
      </c>
      <c r="AR214" s="16" t="str">
        <f>IF(ISERROR(VLOOKUP(CONCATENATE($A214,"_",AR$2),'Reference data SID'!$B:$N,13,FALSE)),"",VLOOKUP(CONCATENATE($A214,"_",AR$2),'Reference data SID'!$B:$N,13,FALSE))</f>
        <v/>
      </c>
      <c r="AS214" s="16" t="str">
        <f>IF(ISERROR(VLOOKUP(CONCATENATE($A214,"_",AS$2),'Reference data SID'!$B:$N,13,FALSE)),"",VLOOKUP(CONCATENATE($A214,"_",AS$2),'Reference data SID'!$B:$N,13,FALSE))</f>
        <v/>
      </c>
      <c r="AT214" s="16" t="str">
        <f>IF(ISERROR(VLOOKUP(CONCATENATE($A214,"_",AT$2),'Reference data SID'!$B:$N,13,FALSE)),"",VLOOKUP(CONCATENATE($A214,"_",AT$2),'Reference data SID'!$B:$N,13,FALSE))</f>
        <v/>
      </c>
    </row>
    <row r="215" spans="1:46" x14ac:dyDescent="0.25">
      <c r="A215">
        <v>211</v>
      </c>
      <c r="B215" s="16" t="str">
        <f>IF(ISERROR(VLOOKUP(CONCATENATE($A215,"_",B$2),'Reference data SID'!$B:$N,13,FALSE)),"",VLOOKUP(CONCATENATE($A215,"_",B$2),'Reference data SID'!$B:$N,13,FALSE))</f>
        <v/>
      </c>
      <c r="C215" s="16" t="str">
        <f>IF(ISERROR(VLOOKUP(CONCATENATE($A215,"_",C$2),'Reference data SID'!$B:$N,13,FALSE)),"",VLOOKUP(CONCATENATE($A215,"_",C$2),'Reference data SID'!$B:$N,13,FALSE))</f>
        <v/>
      </c>
      <c r="D215" s="16" t="str">
        <f>IF(ISERROR(VLOOKUP(CONCATENATE($A215,"_",D$2),'Reference data SID'!$B:$N,13,FALSE)),"",VLOOKUP(CONCATENATE($A215,"_",D$2),'Reference data SID'!$B:$N,13,FALSE))</f>
        <v/>
      </c>
      <c r="E215" s="16" t="str">
        <f>IF(ISERROR(VLOOKUP(CONCATENATE($A215,"_",E$2),'Reference data SID'!$B:$N,13,FALSE)),"",VLOOKUP(CONCATENATE($A215,"_",E$2),'Reference data SID'!$B:$N,13,FALSE))</f>
        <v/>
      </c>
      <c r="F215" s="16" t="str">
        <f>IF(ISERROR(VLOOKUP(CONCATENATE($A215,"_",F$2),'Reference data SID'!$B:$N,13,FALSE)),"",VLOOKUP(CONCATENATE($A215,"_",F$2),'Reference data SID'!$B:$N,13,FALSE))</f>
        <v/>
      </c>
      <c r="G215" s="16" t="str">
        <f>IF(ISERROR(VLOOKUP(CONCATENATE($A215,"_",G$2),'Reference data SID'!$B:$N,13,FALSE)),"",VLOOKUP(CONCATENATE($A215,"_",G$2),'Reference data SID'!$B:$N,13,FALSE))</f>
        <v/>
      </c>
      <c r="H215" s="16" t="str">
        <f>IF(ISERROR(VLOOKUP(CONCATENATE($A215,"_",H$2),'Reference data SID'!$B:$N,13,FALSE)),"",VLOOKUP(CONCATENATE($A215,"_",H$2),'Reference data SID'!$B:$N,13,FALSE))</f>
        <v/>
      </c>
      <c r="I215" s="16" t="str">
        <f>IF(ISERROR(VLOOKUP(CONCATENATE($A215,"_",I$2),'Reference data SID'!$B:$N,13,FALSE)),"",VLOOKUP(CONCATENATE($A215,"_",I$2),'Reference data SID'!$B:$N,13,FALSE))</f>
        <v/>
      </c>
      <c r="J215" s="16" t="str">
        <f>IF(ISERROR(VLOOKUP(CONCATENATE($A215,"_",J$2),'Reference data SID'!$B:$N,13,FALSE)),"",VLOOKUP(CONCATENATE($A215,"_",J$2),'Reference data SID'!$B:$N,13,FALSE))</f>
        <v/>
      </c>
      <c r="K215" s="16" t="str">
        <f>IF(ISERROR(VLOOKUP(CONCATENATE($A215,"_",K$2),'Reference data SID'!$B:$N,13,FALSE)),"",VLOOKUP(CONCATENATE($A215,"_",K$2),'Reference data SID'!$B:$N,13,FALSE))</f>
        <v/>
      </c>
      <c r="L215" s="16" t="str">
        <f>IF(ISERROR(VLOOKUP(CONCATENATE($A215,"_",L$2),'Reference data SID'!$B:$N,13,FALSE)),"",VLOOKUP(CONCATENATE($A215,"_",L$2),'Reference data SID'!$B:$N,13,FALSE))</f>
        <v/>
      </c>
      <c r="M215" s="16" t="str">
        <f>IF(ISERROR(VLOOKUP(CONCATENATE($A215,"_",M$2),'Reference data SID'!$B:$N,13,FALSE)),"",VLOOKUP(CONCATENATE($A215,"_",M$2),'Reference data SID'!$B:$N,13,FALSE))</f>
        <v/>
      </c>
      <c r="N215" s="16" t="str">
        <f>IF(ISERROR(VLOOKUP(CONCATENATE($A215,"_",N$2),'Reference data SID'!$B:$N,13,FALSE)),"",VLOOKUP(CONCATENATE($A215,"_",N$2),'Reference data SID'!$B:$N,13,FALSE))</f>
        <v/>
      </c>
      <c r="O215" s="16" t="str">
        <f>IF(ISERROR(VLOOKUP(CONCATENATE($A215,"_",O$2),'Reference data SID'!$B:$N,13,FALSE)),"",VLOOKUP(CONCATENATE($A215,"_",O$2),'Reference data SID'!$B:$N,13,FALSE))</f>
        <v/>
      </c>
      <c r="P215" s="16" t="str">
        <f>IF(ISERROR(VLOOKUP(CONCATENATE($A215,"_",P$2),'Reference data SID'!$B:$N,13,FALSE)),"",VLOOKUP(CONCATENATE($A215,"_",P$2),'Reference data SID'!$B:$N,13,FALSE))</f>
        <v/>
      </c>
      <c r="Q215" s="16" t="str">
        <f>IF(ISERROR(VLOOKUP(CONCATENATE($A215,"_",Q$2),'Reference data SID'!$B:$N,13,FALSE)),"",VLOOKUP(CONCATENATE($A215,"_",Q$2),'Reference data SID'!$B:$N,13,FALSE))</f>
        <v/>
      </c>
      <c r="R215" s="16" t="str">
        <f>IF(ISERROR(VLOOKUP(CONCATENATE($A215,"_",R$2),'Reference data SID'!$B:$N,13,FALSE)),"",VLOOKUP(CONCATENATE($A215,"_",R$2),'Reference data SID'!$B:$N,13,FALSE))</f>
        <v/>
      </c>
      <c r="S215" s="16" t="str">
        <f>IF(ISERROR(VLOOKUP(CONCATENATE($A215,"_",S$2),'Reference data SID'!$B:$N,13,FALSE)),"",VLOOKUP(CONCATENATE($A215,"_",S$2),'Reference data SID'!$B:$N,13,FALSE))</f>
        <v/>
      </c>
      <c r="T215" s="16" t="str">
        <f>IF(ISERROR(VLOOKUP(CONCATENATE($A215,"_",T$2),'Reference data SID'!$B:$N,13,FALSE)),"",VLOOKUP(CONCATENATE($A215,"_",T$2),'Reference data SID'!$B:$N,13,FALSE))</f>
        <v/>
      </c>
      <c r="U215" s="16" t="str">
        <f>IF(ISERROR(VLOOKUP(CONCATENATE($A215,"_",U$2),'Reference data SID'!$B:$N,13,FALSE)),"",VLOOKUP(CONCATENATE($A215,"_",U$2),'Reference data SID'!$B:$N,13,FALSE))</f>
        <v/>
      </c>
      <c r="V215" s="16" t="str">
        <f>IF(ISERROR(VLOOKUP(CONCATENATE($A215,"_",V$2),'Reference data SID'!$B:$N,13,FALSE)),"",VLOOKUP(CONCATENATE($A215,"_",V$2),'Reference data SID'!$B:$N,13,FALSE))</f>
        <v/>
      </c>
      <c r="W215" s="16" t="str">
        <f>IF(ISERROR(VLOOKUP(CONCATENATE($A215,"_",W$2),'Reference data SID'!$B:$N,13,FALSE)),"",VLOOKUP(CONCATENATE($A215,"_",W$2),'Reference data SID'!$B:$N,13,FALSE))</f>
        <v/>
      </c>
      <c r="X215" s="16" t="str">
        <f>IF(ISERROR(VLOOKUP(CONCATENATE($A215,"_",X$2),'Reference data SID'!$B:$N,13,FALSE)),"",VLOOKUP(CONCATENATE($A215,"_",X$2),'Reference data SID'!$B:$N,13,FALSE))</f>
        <v/>
      </c>
      <c r="Y215" s="16" t="str">
        <f>IF(ISERROR(VLOOKUP(CONCATENATE($A215,"_",Y$2),'Reference data SID'!$B:$N,13,FALSE)),"",VLOOKUP(CONCATENATE($A215,"_",Y$2),'Reference data SID'!$B:$N,13,FALSE))</f>
        <v/>
      </c>
      <c r="Z215" s="16" t="str">
        <f>IF(ISERROR(VLOOKUP(CONCATENATE($A215,"_",Z$2),'Reference data SID'!$B:$N,13,FALSE)),"",VLOOKUP(CONCATENATE($A215,"_",Z$2),'Reference data SID'!$B:$N,13,FALSE))</f>
        <v/>
      </c>
      <c r="AA215" s="16" t="str">
        <f>IF(ISERROR(VLOOKUP(CONCATENATE($A215,"_",AA$2),'Reference data SID'!$B:$N,13,FALSE)),"",VLOOKUP(CONCATENATE($A215,"_",AA$2),'Reference data SID'!$B:$N,13,FALSE))</f>
        <v/>
      </c>
      <c r="AB215" s="16" t="str">
        <f>IF(ISERROR(VLOOKUP(CONCATENATE($A215,"_",AB$2),'Reference data SID'!$B:$N,13,FALSE)),"",VLOOKUP(CONCATENATE($A215,"_",AB$2),'Reference data SID'!$B:$N,13,FALSE))</f>
        <v/>
      </c>
      <c r="AC215" s="16" t="str">
        <f>IF(ISERROR(VLOOKUP(CONCATENATE($A215,"_",AC$2),'Reference data SID'!$B:$N,13,FALSE)),"",VLOOKUP(CONCATENATE($A215,"_",AC$2),'Reference data SID'!$B:$N,13,FALSE))</f>
        <v/>
      </c>
      <c r="AD215" s="16" t="str">
        <f>IF(ISERROR(VLOOKUP(CONCATENATE($A215,"_",AD$2),'Reference data SID'!$B:$N,13,FALSE)),"",VLOOKUP(CONCATENATE($A215,"_",AD$2),'Reference data SID'!$B:$N,13,FALSE))</f>
        <v/>
      </c>
      <c r="AE215" s="16" t="str">
        <f>IF(ISERROR(VLOOKUP(CONCATENATE($A215,"_",AE$2),'Reference data SID'!$B:$N,13,FALSE)),"",VLOOKUP(CONCATENATE($A215,"_",AE$2),'Reference data SID'!$B:$N,13,FALSE))</f>
        <v/>
      </c>
      <c r="AF215" s="16" t="str">
        <f>IF(ISERROR(VLOOKUP(CONCATENATE($A215,"_",AF$2),'Reference data SID'!$B:$N,13,FALSE)),"",VLOOKUP(CONCATENATE($A215,"_",AF$2),'Reference data SID'!$B:$N,13,FALSE))</f>
        <v/>
      </c>
      <c r="AG215" s="16" t="str">
        <f>IF(ISERROR(VLOOKUP(CONCATENATE($A215,"_",AG$2),'Reference data SID'!$B:$N,13,FALSE)),"",VLOOKUP(CONCATENATE($A215,"_",AG$2),'Reference data SID'!$B:$N,13,FALSE))</f>
        <v/>
      </c>
      <c r="AH215" s="16" t="str">
        <f>IF(ISERROR(VLOOKUP(CONCATENATE($A215,"_",AH$2),'Reference data SID'!$B:$N,13,FALSE)),"",VLOOKUP(CONCATENATE($A215,"_",AH$2),'Reference data SID'!$B:$N,13,FALSE))</f>
        <v/>
      </c>
      <c r="AI215" s="16" t="str">
        <f>IF(ISERROR(VLOOKUP(CONCATENATE($A215,"_",AI$2),'Reference data SID'!$B:$N,13,FALSE)),"",VLOOKUP(CONCATENATE($A215,"_",AI$2),'Reference data SID'!$B:$N,13,FALSE))</f>
        <v/>
      </c>
      <c r="AJ215" s="16" t="str">
        <f>IF(ISERROR(VLOOKUP(CONCATENATE($A215,"_",AJ$2),'Reference data SID'!$B:$N,13,FALSE)),"",VLOOKUP(CONCATENATE($A215,"_",AJ$2),'Reference data SID'!$B:$N,13,FALSE))</f>
        <v/>
      </c>
      <c r="AK215" s="16" t="str">
        <f>IF(ISERROR(VLOOKUP(CONCATENATE($A215,"_",AK$2),'Reference data SID'!$B:$N,13,FALSE)),"",VLOOKUP(CONCATENATE($A215,"_",AK$2),'Reference data SID'!$B:$N,13,FALSE))</f>
        <v/>
      </c>
      <c r="AL215" s="16" t="str">
        <f>IF(ISERROR(VLOOKUP(CONCATENATE($A215,"_",AL$2),'Reference data SID'!$B:$N,13,FALSE)),"",VLOOKUP(CONCATENATE($A215,"_",AL$2),'Reference data SID'!$B:$N,13,FALSE))</f>
        <v/>
      </c>
      <c r="AM215" s="16" t="str">
        <f>IF(ISERROR(VLOOKUP(CONCATENATE($A215,"_",AM$2),'Reference data SID'!$B:$N,13,FALSE)),"",VLOOKUP(CONCATENATE($A215,"_",AM$2),'Reference data SID'!$B:$N,13,FALSE))</f>
        <v/>
      </c>
      <c r="AN215" s="16" t="str">
        <f>IF(ISERROR(VLOOKUP(CONCATENATE($A215,"_",AN$2),'Reference data SID'!$B:$N,13,FALSE)),"",VLOOKUP(CONCATENATE($A215,"_",AN$2),'Reference data SID'!$B:$N,13,FALSE))</f>
        <v/>
      </c>
      <c r="AO215" s="16" t="str">
        <f>IF(ISERROR(VLOOKUP(CONCATENATE($A215,"_",AO$2),'Reference data SID'!$B:$N,13,FALSE)),"",VLOOKUP(CONCATENATE($A215,"_",AO$2),'Reference data SID'!$B:$N,13,FALSE))</f>
        <v/>
      </c>
      <c r="AP215" s="16" t="str">
        <f>IF(ISERROR(VLOOKUP(CONCATENATE($A215,"_",AP$2),'Reference data SID'!$B:$N,13,FALSE)),"",VLOOKUP(CONCATENATE($A215,"_",AP$2),'Reference data SID'!$B:$N,13,FALSE))</f>
        <v/>
      </c>
      <c r="AQ215" s="16" t="str">
        <f>IF(ISERROR(VLOOKUP(CONCATENATE($A215,"_",AQ$2),'Reference data SID'!$B:$N,13,FALSE)),"",VLOOKUP(CONCATENATE($A215,"_",AQ$2),'Reference data SID'!$B:$N,13,FALSE))</f>
        <v/>
      </c>
      <c r="AR215" s="16" t="str">
        <f>IF(ISERROR(VLOOKUP(CONCATENATE($A215,"_",AR$2),'Reference data SID'!$B:$N,13,FALSE)),"",VLOOKUP(CONCATENATE($A215,"_",AR$2),'Reference data SID'!$B:$N,13,FALSE))</f>
        <v/>
      </c>
      <c r="AS215" s="16" t="str">
        <f>IF(ISERROR(VLOOKUP(CONCATENATE($A215,"_",AS$2),'Reference data SID'!$B:$N,13,FALSE)),"",VLOOKUP(CONCATENATE($A215,"_",AS$2),'Reference data SID'!$B:$N,13,FALSE))</f>
        <v/>
      </c>
      <c r="AT215" s="16" t="str">
        <f>IF(ISERROR(VLOOKUP(CONCATENATE($A215,"_",AT$2),'Reference data SID'!$B:$N,13,FALSE)),"",VLOOKUP(CONCATENATE($A215,"_",AT$2),'Reference data SID'!$B:$N,13,FALSE))</f>
        <v/>
      </c>
    </row>
    <row r="216" spans="1:46" x14ac:dyDescent="0.25">
      <c r="A216">
        <v>212</v>
      </c>
      <c r="B216" s="16" t="str">
        <f>IF(ISERROR(VLOOKUP(CONCATENATE($A216,"_",B$2),'Reference data SID'!$B:$N,13,FALSE)),"",VLOOKUP(CONCATENATE($A216,"_",B$2),'Reference data SID'!$B:$N,13,FALSE))</f>
        <v/>
      </c>
      <c r="C216" s="16" t="str">
        <f>IF(ISERROR(VLOOKUP(CONCATENATE($A216,"_",C$2),'Reference data SID'!$B:$N,13,FALSE)),"",VLOOKUP(CONCATENATE($A216,"_",C$2),'Reference data SID'!$B:$N,13,FALSE))</f>
        <v/>
      </c>
      <c r="D216" s="16" t="str">
        <f>IF(ISERROR(VLOOKUP(CONCATENATE($A216,"_",D$2),'Reference data SID'!$B:$N,13,FALSE)),"",VLOOKUP(CONCATENATE($A216,"_",D$2),'Reference data SID'!$B:$N,13,FALSE))</f>
        <v/>
      </c>
      <c r="E216" s="16" t="str">
        <f>IF(ISERROR(VLOOKUP(CONCATENATE($A216,"_",E$2),'Reference data SID'!$B:$N,13,FALSE)),"",VLOOKUP(CONCATENATE($A216,"_",E$2),'Reference data SID'!$B:$N,13,FALSE))</f>
        <v/>
      </c>
      <c r="F216" s="16" t="str">
        <f>IF(ISERROR(VLOOKUP(CONCATENATE($A216,"_",F$2),'Reference data SID'!$B:$N,13,FALSE)),"",VLOOKUP(CONCATENATE($A216,"_",F$2),'Reference data SID'!$B:$N,13,FALSE))</f>
        <v/>
      </c>
      <c r="G216" s="16" t="str">
        <f>IF(ISERROR(VLOOKUP(CONCATENATE($A216,"_",G$2),'Reference data SID'!$B:$N,13,FALSE)),"",VLOOKUP(CONCATENATE($A216,"_",G$2),'Reference data SID'!$B:$N,13,FALSE))</f>
        <v/>
      </c>
      <c r="H216" s="16" t="str">
        <f>IF(ISERROR(VLOOKUP(CONCATENATE($A216,"_",H$2),'Reference data SID'!$B:$N,13,FALSE)),"",VLOOKUP(CONCATENATE($A216,"_",H$2),'Reference data SID'!$B:$N,13,FALSE))</f>
        <v/>
      </c>
      <c r="I216" s="16" t="str">
        <f>IF(ISERROR(VLOOKUP(CONCATENATE($A216,"_",I$2),'Reference data SID'!$B:$N,13,FALSE)),"",VLOOKUP(CONCATENATE($A216,"_",I$2),'Reference data SID'!$B:$N,13,FALSE))</f>
        <v/>
      </c>
      <c r="J216" s="16" t="str">
        <f>IF(ISERROR(VLOOKUP(CONCATENATE($A216,"_",J$2),'Reference data SID'!$B:$N,13,FALSE)),"",VLOOKUP(CONCATENATE($A216,"_",J$2),'Reference data SID'!$B:$N,13,FALSE))</f>
        <v/>
      </c>
      <c r="K216" s="16" t="str">
        <f>IF(ISERROR(VLOOKUP(CONCATENATE($A216,"_",K$2),'Reference data SID'!$B:$N,13,FALSE)),"",VLOOKUP(CONCATENATE($A216,"_",K$2),'Reference data SID'!$B:$N,13,FALSE))</f>
        <v/>
      </c>
      <c r="L216" s="16" t="str">
        <f>IF(ISERROR(VLOOKUP(CONCATENATE($A216,"_",L$2),'Reference data SID'!$B:$N,13,FALSE)),"",VLOOKUP(CONCATENATE($A216,"_",L$2),'Reference data SID'!$B:$N,13,FALSE))</f>
        <v/>
      </c>
      <c r="M216" s="16" t="str">
        <f>IF(ISERROR(VLOOKUP(CONCATENATE($A216,"_",M$2),'Reference data SID'!$B:$N,13,FALSE)),"",VLOOKUP(CONCATENATE($A216,"_",M$2),'Reference data SID'!$B:$N,13,FALSE))</f>
        <v/>
      </c>
      <c r="N216" s="16" t="str">
        <f>IF(ISERROR(VLOOKUP(CONCATENATE($A216,"_",N$2),'Reference data SID'!$B:$N,13,FALSE)),"",VLOOKUP(CONCATENATE($A216,"_",N$2),'Reference data SID'!$B:$N,13,FALSE))</f>
        <v/>
      </c>
      <c r="O216" s="16" t="str">
        <f>IF(ISERROR(VLOOKUP(CONCATENATE($A216,"_",O$2),'Reference data SID'!$B:$N,13,FALSE)),"",VLOOKUP(CONCATENATE($A216,"_",O$2),'Reference data SID'!$B:$N,13,FALSE))</f>
        <v/>
      </c>
      <c r="P216" s="16" t="str">
        <f>IF(ISERROR(VLOOKUP(CONCATENATE($A216,"_",P$2),'Reference data SID'!$B:$N,13,FALSE)),"",VLOOKUP(CONCATENATE($A216,"_",P$2),'Reference data SID'!$B:$N,13,FALSE))</f>
        <v/>
      </c>
      <c r="Q216" s="16" t="str">
        <f>IF(ISERROR(VLOOKUP(CONCATENATE($A216,"_",Q$2),'Reference data SID'!$B:$N,13,FALSE)),"",VLOOKUP(CONCATENATE($A216,"_",Q$2),'Reference data SID'!$B:$N,13,FALSE))</f>
        <v/>
      </c>
      <c r="R216" s="16" t="str">
        <f>IF(ISERROR(VLOOKUP(CONCATENATE($A216,"_",R$2),'Reference data SID'!$B:$N,13,FALSE)),"",VLOOKUP(CONCATENATE($A216,"_",R$2),'Reference data SID'!$B:$N,13,FALSE))</f>
        <v/>
      </c>
      <c r="S216" s="16" t="str">
        <f>IF(ISERROR(VLOOKUP(CONCATENATE($A216,"_",S$2),'Reference data SID'!$B:$N,13,FALSE)),"",VLOOKUP(CONCATENATE($A216,"_",S$2),'Reference data SID'!$B:$N,13,FALSE))</f>
        <v/>
      </c>
      <c r="T216" s="16" t="str">
        <f>IF(ISERROR(VLOOKUP(CONCATENATE($A216,"_",T$2),'Reference data SID'!$B:$N,13,FALSE)),"",VLOOKUP(CONCATENATE($A216,"_",T$2),'Reference data SID'!$B:$N,13,FALSE))</f>
        <v/>
      </c>
      <c r="U216" s="16" t="str">
        <f>IF(ISERROR(VLOOKUP(CONCATENATE($A216,"_",U$2),'Reference data SID'!$B:$N,13,FALSE)),"",VLOOKUP(CONCATENATE($A216,"_",U$2),'Reference data SID'!$B:$N,13,FALSE))</f>
        <v/>
      </c>
      <c r="V216" s="16" t="str">
        <f>IF(ISERROR(VLOOKUP(CONCATENATE($A216,"_",V$2),'Reference data SID'!$B:$N,13,FALSE)),"",VLOOKUP(CONCATENATE($A216,"_",V$2),'Reference data SID'!$B:$N,13,FALSE))</f>
        <v/>
      </c>
      <c r="W216" s="16" t="str">
        <f>IF(ISERROR(VLOOKUP(CONCATENATE($A216,"_",W$2),'Reference data SID'!$B:$N,13,FALSE)),"",VLOOKUP(CONCATENATE($A216,"_",W$2),'Reference data SID'!$B:$N,13,FALSE))</f>
        <v/>
      </c>
      <c r="X216" s="16" t="str">
        <f>IF(ISERROR(VLOOKUP(CONCATENATE($A216,"_",X$2),'Reference data SID'!$B:$N,13,FALSE)),"",VLOOKUP(CONCATENATE($A216,"_",X$2),'Reference data SID'!$B:$N,13,FALSE))</f>
        <v/>
      </c>
      <c r="Y216" s="16" t="str">
        <f>IF(ISERROR(VLOOKUP(CONCATENATE($A216,"_",Y$2),'Reference data SID'!$B:$N,13,FALSE)),"",VLOOKUP(CONCATENATE($A216,"_",Y$2),'Reference data SID'!$B:$N,13,FALSE))</f>
        <v/>
      </c>
      <c r="Z216" s="16" t="str">
        <f>IF(ISERROR(VLOOKUP(CONCATENATE($A216,"_",Z$2),'Reference data SID'!$B:$N,13,FALSE)),"",VLOOKUP(CONCATENATE($A216,"_",Z$2),'Reference data SID'!$B:$N,13,FALSE))</f>
        <v/>
      </c>
      <c r="AA216" s="16" t="str">
        <f>IF(ISERROR(VLOOKUP(CONCATENATE($A216,"_",AA$2),'Reference data SID'!$B:$N,13,FALSE)),"",VLOOKUP(CONCATENATE($A216,"_",AA$2),'Reference data SID'!$B:$N,13,FALSE))</f>
        <v/>
      </c>
      <c r="AB216" s="16" t="str">
        <f>IF(ISERROR(VLOOKUP(CONCATENATE($A216,"_",AB$2),'Reference data SID'!$B:$N,13,FALSE)),"",VLOOKUP(CONCATENATE($A216,"_",AB$2),'Reference data SID'!$B:$N,13,FALSE))</f>
        <v/>
      </c>
      <c r="AC216" s="16" t="str">
        <f>IF(ISERROR(VLOOKUP(CONCATENATE($A216,"_",AC$2),'Reference data SID'!$B:$N,13,FALSE)),"",VLOOKUP(CONCATENATE($A216,"_",AC$2),'Reference data SID'!$B:$N,13,FALSE))</f>
        <v/>
      </c>
      <c r="AD216" s="16" t="str">
        <f>IF(ISERROR(VLOOKUP(CONCATENATE($A216,"_",AD$2),'Reference data SID'!$B:$N,13,FALSE)),"",VLOOKUP(CONCATENATE($A216,"_",AD$2),'Reference data SID'!$B:$N,13,FALSE))</f>
        <v/>
      </c>
      <c r="AE216" s="16" t="str">
        <f>IF(ISERROR(VLOOKUP(CONCATENATE($A216,"_",AE$2),'Reference data SID'!$B:$N,13,FALSE)),"",VLOOKUP(CONCATENATE($A216,"_",AE$2),'Reference data SID'!$B:$N,13,FALSE))</f>
        <v/>
      </c>
      <c r="AF216" s="16" t="str">
        <f>IF(ISERROR(VLOOKUP(CONCATENATE($A216,"_",AF$2),'Reference data SID'!$B:$N,13,FALSE)),"",VLOOKUP(CONCATENATE($A216,"_",AF$2),'Reference data SID'!$B:$N,13,FALSE))</f>
        <v/>
      </c>
      <c r="AG216" s="16" t="str">
        <f>IF(ISERROR(VLOOKUP(CONCATENATE($A216,"_",AG$2),'Reference data SID'!$B:$N,13,FALSE)),"",VLOOKUP(CONCATENATE($A216,"_",AG$2),'Reference data SID'!$B:$N,13,FALSE))</f>
        <v/>
      </c>
      <c r="AH216" s="16" t="str">
        <f>IF(ISERROR(VLOOKUP(CONCATENATE($A216,"_",AH$2),'Reference data SID'!$B:$N,13,FALSE)),"",VLOOKUP(CONCATENATE($A216,"_",AH$2),'Reference data SID'!$B:$N,13,FALSE))</f>
        <v/>
      </c>
      <c r="AI216" s="16" t="str">
        <f>IF(ISERROR(VLOOKUP(CONCATENATE($A216,"_",AI$2),'Reference data SID'!$B:$N,13,FALSE)),"",VLOOKUP(CONCATENATE($A216,"_",AI$2),'Reference data SID'!$B:$N,13,FALSE))</f>
        <v/>
      </c>
      <c r="AJ216" s="16" t="str">
        <f>IF(ISERROR(VLOOKUP(CONCATENATE($A216,"_",AJ$2),'Reference data SID'!$B:$N,13,FALSE)),"",VLOOKUP(CONCATENATE($A216,"_",AJ$2),'Reference data SID'!$B:$N,13,FALSE))</f>
        <v/>
      </c>
      <c r="AK216" s="16" t="str">
        <f>IF(ISERROR(VLOOKUP(CONCATENATE($A216,"_",AK$2),'Reference data SID'!$B:$N,13,FALSE)),"",VLOOKUP(CONCATENATE($A216,"_",AK$2),'Reference data SID'!$B:$N,13,FALSE))</f>
        <v/>
      </c>
      <c r="AL216" s="16" t="str">
        <f>IF(ISERROR(VLOOKUP(CONCATENATE($A216,"_",AL$2),'Reference data SID'!$B:$N,13,FALSE)),"",VLOOKUP(CONCATENATE($A216,"_",AL$2),'Reference data SID'!$B:$N,13,FALSE))</f>
        <v/>
      </c>
      <c r="AM216" s="16" t="str">
        <f>IF(ISERROR(VLOOKUP(CONCATENATE($A216,"_",AM$2),'Reference data SID'!$B:$N,13,FALSE)),"",VLOOKUP(CONCATENATE($A216,"_",AM$2),'Reference data SID'!$B:$N,13,FALSE))</f>
        <v/>
      </c>
      <c r="AN216" s="16" t="str">
        <f>IF(ISERROR(VLOOKUP(CONCATENATE($A216,"_",AN$2),'Reference data SID'!$B:$N,13,FALSE)),"",VLOOKUP(CONCATENATE($A216,"_",AN$2),'Reference data SID'!$B:$N,13,FALSE))</f>
        <v/>
      </c>
      <c r="AO216" s="16" t="str">
        <f>IF(ISERROR(VLOOKUP(CONCATENATE($A216,"_",AO$2),'Reference data SID'!$B:$N,13,FALSE)),"",VLOOKUP(CONCATENATE($A216,"_",AO$2),'Reference data SID'!$B:$N,13,FALSE))</f>
        <v/>
      </c>
      <c r="AP216" s="16" t="str">
        <f>IF(ISERROR(VLOOKUP(CONCATENATE($A216,"_",AP$2),'Reference data SID'!$B:$N,13,FALSE)),"",VLOOKUP(CONCATENATE($A216,"_",AP$2),'Reference data SID'!$B:$N,13,FALSE))</f>
        <v/>
      </c>
      <c r="AQ216" s="16" t="str">
        <f>IF(ISERROR(VLOOKUP(CONCATENATE($A216,"_",AQ$2),'Reference data SID'!$B:$N,13,FALSE)),"",VLOOKUP(CONCATENATE($A216,"_",AQ$2),'Reference data SID'!$B:$N,13,FALSE))</f>
        <v/>
      </c>
      <c r="AR216" s="16" t="str">
        <f>IF(ISERROR(VLOOKUP(CONCATENATE($A216,"_",AR$2),'Reference data SID'!$B:$N,13,FALSE)),"",VLOOKUP(CONCATENATE($A216,"_",AR$2),'Reference data SID'!$B:$N,13,FALSE))</f>
        <v/>
      </c>
      <c r="AS216" s="16" t="str">
        <f>IF(ISERROR(VLOOKUP(CONCATENATE($A216,"_",AS$2),'Reference data SID'!$B:$N,13,FALSE)),"",VLOOKUP(CONCATENATE($A216,"_",AS$2),'Reference data SID'!$B:$N,13,FALSE))</f>
        <v/>
      </c>
      <c r="AT216" s="16" t="str">
        <f>IF(ISERROR(VLOOKUP(CONCATENATE($A216,"_",AT$2),'Reference data SID'!$B:$N,13,FALSE)),"",VLOOKUP(CONCATENATE($A216,"_",AT$2),'Reference data SID'!$B:$N,13,FALSE))</f>
        <v/>
      </c>
    </row>
    <row r="217" spans="1:46" x14ac:dyDescent="0.25">
      <c r="A217">
        <v>213</v>
      </c>
      <c r="B217" s="16" t="str">
        <f>IF(ISERROR(VLOOKUP(CONCATENATE($A217,"_",B$2),'Reference data SID'!$B:$N,13,FALSE)),"",VLOOKUP(CONCATENATE($A217,"_",B$2),'Reference data SID'!$B:$N,13,FALSE))</f>
        <v/>
      </c>
      <c r="C217" s="16" t="str">
        <f>IF(ISERROR(VLOOKUP(CONCATENATE($A217,"_",C$2),'Reference data SID'!$B:$N,13,FALSE)),"",VLOOKUP(CONCATENATE($A217,"_",C$2),'Reference data SID'!$B:$N,13,FALSE))</f>
        <v/>
      </c>
      <c r="D217" s="16" t="str">
        <f>IF(ISERROR(VLOOKUP(CONCATENATE($A217,"_",D$2),'Reference data SID'!$B:$N,13,FALSE)),"",VLOOKUP(CONCATENATE($A217,"_",D$2),'Reference data SID'!$B:$N,13,FALSE))</f>
        <v/>
      </c>
      <c r="E217" s="16" t="str">
        <f>IF(ISERROR(VLOOKUP(CONCATENATE($A217,"_",E$2),'Reference data SID'!$B:$N,13,FALSE)),"",VLOOKUP(CONCATENATE($A217,"_",E$2),'Reference data SID'!$B:$N,13,FALSE))</f>
        <v/>
      </c>
      <c r="F217" s="16" t="str">
        <f>IF(ISERROR(VLOOKUP(CONCATENATE($A217,"_",F$2),'Reference data SID'!$B:$N,13,FALSE)),"",VLOOKUP(CONCATENATE($A217,"_",F$2),'Reference data SID'!$B:$N,13,FALSE))</f>
        <v/>
      </c>
      <c r="G217" s="16" t="str">
        <f>IF(ISERROR(VLOOKUP(CONCATENATE($A217,"_",G$2),'Reference data SID'!$B:$N,13,FALSE)),"",VLOOKUP(CONCATENATE($A217,"_",G$2),'Reference data SID'!$B:$N,13,FALSE))</f>
        <v/>
      </c>
      <c r="H217" s="16" t="str">
        <f>IF(ISERROR(VLOOKUP(CONCATENATE($A217,"_",H$2),'Reference data SID'!$B:$N,13,FALSE)),"",VLOOKUP(CONCATENATE($A217,"_",H$2),'Reference data SID'!$B:$N,13,FALSE))</f>
        <v/>
      </c>
      <c r="I217" s="16" t="str">
        <f>IF(ISERROR(VLOOKUP(CONCATENATE($A217,"_",I$2),'Reference data SID'!$B:$N,13,FALSE)),"",VLOOKUP(CONCATENATE($A217,"_",I$2),'Reference data SID'!$B:$N,13,FALSE))</f>
        <v/>
      </c>
      <c r="J217" s="16" t="str">
        <f>IF(ISERROR(VLOOKUP(CONCATENATE($A217,"_",J$2),'Reference data SID'!$B:$N,13,FALSE)),"",VLOOKUP(CONCATENATE($A217,"_",J$2),'Reference data SID'!$B:$N,13,FALSE))</f>
        <v/>
      </c>
      <c r="K217" s="16" t="str">
        <f>IF(ISERROR(VLOOKUP(CONCATENATE($A217,"_",K$2),'Reference data SID'!$B:$N,13,FALSE)),"",VLOOKUP(CONCATENATE($A217,"_",K$2),'Reference data SID'!$B:$N,13,FALSE))</f>
        <v/>
      </c>
      <c r="L217" s="16" t="str">
        <f>IF(ISERROR(VLOOKUP(CONCATENATE($A217,"_",L$2),'Reference data SID'!$B:$N,13,FALSE)),"",VLOOKUP(CONCATENATE($A217,"_",L$2),'Reference data SID'!$B:$N,13,FALSE))</f>
        <v/>
      </c>
      <c r="M217" s="16" t="str">
        <f>IF(ISERROR(VLOOKUP(CONCATENATE($A217,"_",M$2),'Reference data SID'!$B:$N,13,FALSE)),"",VLOOKUP(CONCATENATE($A217,"_",M$2),'Reference data SID'!$B:$N,13,FALSE))</f>
        <v/>
      </c>
      <c r="N217" s="16" t="str">
        <f>IF(ISERROR(VLOOKUP(CONCATENATE($A217,"_",N$2),'Reference data SID'!$B:$N,13,FALSE)),"",VLOOKUP(CONCATENATE($A217,"_",N$2),'Reference data SID'!$B:$N,13,FALSE))</f>
        <v/>
      </c>
      <c r="O217" s="16" t="str">
        <f>IF(ISERROR(VLOOKUP(CONCATENATE($A217,"_",O$2),'Reference data SID'!$B:$N,13,FALSE)),"",VLOOKUP(CONCATENATE($A217,"_",O$2),'Reference data SID'!$B:$N,13,FALSE))</f>
        <v/>
      </c>
      <c r="P217" s="16" t="str">
        <f>IF(ISERROR(VLOOKUP(CONCATENATE($A217,"_",P$2),'Reference data SID'!$B:$N,13,FALSE)),"",VLOOKUP(CONCATENATE($A217,"_",P$2),'Reference data SID'!$B:$N,13,FALSE))</f>
        <v/>
      </c>
      <c r="Q217" s="16" t="str">
        <f>IF(ISERROR(VLOOKUP(CONCATENATE($A217,"_",Q$2),'Reference data SID'!$B:$N,13,FALSE)),"",VLOOKUP(CONCATENATE($A217,"_",Q$2),'Reference data SID'!$B:$N,13,FALSE))</f>
        <v/>
      </c>
      <c r="R217" s="16" t="str">
        <f>IF(ISERROR(VLOOKUP(CONCATENATE($A217,"_",R$2),'Reference data SID'!$B:$N,13,FALSE)),"",VLOOKUP(CONCATENATE($A217,"_",R$2),'Reference data SID'!$B:$N,13,FALSE))</f>
        <v/>
      </c>
      <c r="S217" s="16" t="str">
        <f>IF(ISERROR(VLOOKUP(CONCATENATE($A217,"_",S$2),'Reference data SID'!$B:$N,13,FALSE)),"",VLOOKUP(CONCATENATE($A217,"_",S$2),'Reference data SID'!$B:$N,13,FALSE))</f>
        <v/>
      </c>
      <c r="T217" s="16" t="str">
        <f>IF(ISERROR(VLOOKUP(CONCATENATE($A217,"_",T$2),'Reference data SID'!$B:$N,13,FALSE)),"",VLOOKUP(CONCATENATE($A217,"_",T$2),'Reference data SID'!$B:$N,13,FALSE))</f>
        <v/>
      </c>
      <c r="U217" s="16" t="str">
        <f>IF(ISERROR(VLOOKUP(CONCATENATE($A217,"_",U$2),'Reference data SID'!$B:$N,13,FALSE)),"",VLOOKUP(CONCATENATE($A217,"_",U$2),'Reference data SID'!$B:$N,13,FALSE))</f>
        <v/>
      </c>
      <c r="V217" s="16" t="str">
        <f>IF(ISERROR(VLOOKUP(CONCATENATE($A217,"_",V$2),'Reference data SID'!$B:$N,13,FALSE)),"",VLOOKUP(CONCATENATE($A217,"_",V$2),'Reference data SID'!$B:$N,13,FALSE))</f>
        <v/>
      </c>
      <c r="W217" s="16" t="str">
        <f>IF(ISERROR(VLOOKUP(CONCATENATE($A217,"_",W$2),'Reference data SID'!$B:$N,13,FALSE)),"",VLOOKUP(CONCATENATE($A217,"_",W$2),'Reference data SID'!$B:$N,13,FALSE))</f>
        <v/>
      </c>
      <c r="X217" s="16" t="str">
        <f>IF(ISERROR(VLOOKUP(CONCATENATE($A217,"_",X$2),'Reference data SID'!$B:$N,13,FALSE)),"",VLOOKUP(CONCATENATE($A217,"_",X$2),'Reference data SID'!$B:$N,13,FALSE))</f>
        <v/>
      </c>
      <c r="Y217" s="16" t="str">
        <f>IF(ISERROR(VLOOKUP(CONCATENATE($A217,"_",Y$2),'Reference data SID'!$B:$N,13,FALSE)),"",VLOOKUP(CONCATENATE($A217,"_",Y$2),'Reference data SID'!$B:$N,13,FALSE))</f>
        <v/>
      </c>
      <c r="Z217" s="16" t="str">
        <f>IF(ISERROR(VLOOKUP(CONCATENATE($A217,"_",Z$2),'Reference data SID'!$B:$N,13,FALSE)),"",VLOOKUP(CONCATENATE($A217,"_",Z$2),'Reference data SID'!$B:$N,13,FALSE))</f>
        <v/>
      </c>
      <c r="AA217" s="16" t="str">
        <f>IF(ISERROR(VLOOKUP(CONCATENATE($A217,"_",AA$2),'Reference data SID'!$B:$N,13,FALSE)),"",VLOOKUP(CONCATENATE($A217,"_",AA$2),'Reference data SID'!$B:$N,13,FALSE))</f>
        <v/>
      </c>
      <c r="AB217" s="16" t="str">
        <f>IF(ISERROR(VLOOKUP(CONCATENATE($A217,"_",AB$2),'Reference data SID'!$B:$N,13,FALSE)),"",VLOOKUP(CONCATENATE($A217,"_",AB$2),'Reference data SID'!$B:$N,13,FALSE))</f>
        <v/>
      </c>
      <c r="AC217" s="16" t="str">
        <f>IF(ISERROR(VLOOKUP(CONCATENATE($A217,"_",AC$2),'Reference data SID'!$B:$N,13,FALSE)),"",VLOOKUP(CONCATENATE($A217,"_",AC$2),'Reference data SID'!$B:$N,13,FALSE))</f>
        <v/>
      </c>
      <c r="AD217" s="16" t="str">
        <f>IF(ISERROR(VLOOKUP(CONCATENATE($A217,"_",AD$2),'Reference data SID'!$B:$N,13,FALSE)),"",VLOOKUP(CONCATENATE($A217,"_",AD$2),'Reference data SID'!$B:$N,13,FALSE))</f>
        <v/>
      </c>
      <c r="AE217" s="16" t="str">
        <f>IF(ISERROR(VLOOKUP(CONCATENATE($A217,"_",AE$2),'Reference data SID'!$B:$N,13,FALSE)),"",VLOOKUP(CONCATENATE($A217,"_",AE$2),'Reference data SID'!$B:$N,13,FALSE))</f>
        <v/>
      </c>
      <c r="AF217" s="16" t="str">
        <f>IF(ISERROR(VLOOKUP(CONCATENATE($A217,"_",AF$2),'Reference data SID'!$B:$N,13,FALSE)),"",VLOOKUP(CONCATENATE($A217,"_",AF$2),'Reference data SID'!$B:$N,13,FALSE))</f>
        <v/>
      </c>
      <c r="AG217" s="16" t="str">
        <f>IF(ISERROR(VLOOKUP(CONCATENATE($A217,"_",AG$2),'Reference data SID'!$B:$N,13,FALSE)),"",VLOOKUP(CONCATENATE($A217,"_",AG$2),'Reference data SID'!$B:$N,13,FALSE))</f>
        <v/>
      </c>
      <c r="AH217" s="16" t="str">
        <f>IF(ISERROR(VLOOKUP(CONCATENATE($A217,"_",AH$2),'Reference data SID'!$B:$N,13,FALSE)),"",VLOOKUP(CONCATENATE($A217,"_",AH$2),'Reference data SID'!$B:$N,13,FALSE))</f>
        <v/>
      </c>
      <c r="AI217" s="16" t="str">
        <f>IF(ISERROR(VLOOKUP(CONCATENATE($A217,"_",AI$2),'Reference data SID'!$B:$N,13,FALSE)),"",VLOOKUP(CONCATENATE($A217,"_",AI$2),'Reference data SID'!$B:$N,13,FALSE))</f>
        <v/>
      </c>
      <c r="AJ217" s="16" t="str">
        <f>IF(ISERROR(VLOOKUP(CONCATENATE($A217,"_",AJ$2),'Reference data SID'!$B:$N,13,FALSE)),"",VLOOKUP(CONCATENATE($A217,"_",AJ$2),'Reference data SID'!$B:$N,13,FALSE))</f>
        <v/>
      </c>
      <c r="AK217" s="16" t="str">
        <f>IF(ISERROR(VLOOKUP(CONCATENATE($A217,"_",AK$2),'Reference data SID'!$B:$N,13,FALSE)),"",VLOOKUP(CONCATENATE($A217,"_",AK$2),'Reference data SID'!$B:$N,13,FALSE))</f>
        <v/>
      </c>
      <c r="AL217" s="16" t="str">
        <f>IF(ISERROR(VLOOKUP(CONCATENATE($A217,"_",AL$2),'Reference data SID'!$B:$N,13,FALSE)),"",VLOOKUP(CONCATENATE($A217,"_",AL$2),'Reference data SID'!$B:$N,13,FALSE))</f>
        <v/>
      </c>
      <c r="AM217" s="16" t="str">
        <f>IF(ISERROR(VLOOKUP(CONCATENATE($A217,"_",AM$2),'Reference data SID'!$B:$N,13,FALSE)),"",VLOOKUP(CONCATENATE($A217,"_",AM$2),'Reference data SID'!$B:$N,13,FALSE))</f>
        <v/>
      </c>
      <c r="AN217" s="16" t="str">
        <f>IF(ISERROR(VLOOKUP(CONCATENATE($A217,"_",AN$2),'Reference data SID'!$B:$N,13,FALSE)),"",VLOOKUP(CONCATENATE($A217,"_",AN$2),'Reference data SID'!$B:$N,13,FALSE))</f>
        <v/>
      </c>
      <c r="AO217" s="16" t="str">
        <f>IF(ISERROR(VLOOKUP(CONCATENATE($A217,"_",AO$2),'Reference data SID'!$B:$N,13,FALSE)),"",VLOOKUP(CONCATENATE($A217,"_",AO$2),'Reference data SID'!$B:$N,13,FALSE))</f>
        <v/>
      </c>
      <c r="AP217" s="16" t="str">
        <f>IF(ISERROR(VLOOKUP(CONCATENATE($A217,"_",AP$2),'Reference data SID'!$B:$N,13,FALSE)),"",VLOOKUP(CONCATENATE($A217,"_",AP$2),'Reference data SID'!$B:$N,13,FALSE))</f>
        <v/>
      </c>
      <c r="AQ217" s="16" t="str">
        <f>IF(ISERROR(VLOOKUP(CONCATENATE($A217,"_",AQ$2),'Reference data SID'!$B:$N,13,FALSE)),"",VLOOKUP(CONCATENATE($A217,"_",AQ$2),'Reference data SID'!$B:$N,13,FALSE))</f>
        <v/>
      </c>
      <c r="AR217" s="16" t="str">
        <f>IF(ISERROR(VLOOKUP(CONCATENATE($A217,"_",AR$2),'Reference data SID'!$B:$N,13,FALSE)),"",VLOOKUP(CONCATENATE($A217,"_",AR$2),'Reference data SID'!$B:$N,13,FALSE))</f>
        <v/>
      </c>
      <c r="AS217" s="16" t="str">
        <f>IF(ISERROR(VLOOKUP(CONCATENATE($A217,"_",AS$2),'Reference data SID'!$B:$N,13,FALSE)),"",VLOOKUP(CONCATENATE($A217,"_",AS$2),'Reference data SID'!$B:$N,13,FALSE))</f>
        <v/>
      </c>
      <c r="AT217" s="16" t="str">
        <f>IF(ISERROR(VLOOKUP(CONCATENATE($A217,"_",AT$2),'Reference data SID'!$B:$N,13,FALSE)),"",VLOOKUP(CONCATENATE($A217,"_",AT$2),'Reference data SID'!$B:$N,13,FALSE))</f>
        <v/>
      </c>
    </row>
    <row r="218" spans="1:46" x14ac:dyDescent="0.25">
      <c r="A218">
        <v>214</v>
      </c>
      <c r="B218" s="16" t="str">
        <f>IF(ISERROR(VLOOKUP(CONCATENATE($A218,"_",B$2),'Reference data SID'!$B:$N,13,FALSE)),"",VLOOKUP(CONCATENATE($A218,"_",B$2),'Reference data SID'!$B:$N,13,FALSE))</f>
        <v/>
      </c>
      <c r="C218" s="16" t="str">
        <f>IF(ISERROR(VLOOKUP(CONCATENATE($A218,"_",C$2),'Reference data SID'!$B:$N,13,FALSE)),"",VLOOKUP(CONCATENATE($A218,"_",C$2),'Reference data SID'!$B:$N,13,FALSE))</f>
        <v/>
      </c>
      <c r="D218" s="16" t="str">
        <f>IF(ISERROR(VLOOKUP(CONCATENATE($A218,"_",D$2),'Reference data SID'!$B:$N,13,FALSE)),"",VLOOKUP(CONCATENATE($A218,"_",D$2),'Reference data SID'!$B:$N,13,FALSE))</f>
        <v/>
      </c>
      <c r="E218" s="16" t="str">
        <f>IF(ISERROR(VLOOKUP(CONCATENATE($A218,"_",E$2),'Reference data SID'!$B:$N,13,FALSE)),"",VLOOKUP(CONCATENATE($A218,"_",E$2),'Reference data SID'!$B:$N,13,FALSE))</f>
        <v/>
      </c>
      <c r="F218" s="16" t="str">
        <f>IF(ISERROR(VLOOKUP(CONCATENATE($A218,"_",F$2),'Reference data SID'!$B:$N,13,FALSE)),"",VLOOKUP(CONCATENATE($A218,"_",F$2),'Reference data SID'!$B:$N,13,FALSE))</f>
        <v/>
      </c>
      <c r="G218" s="16" t="str">
        <f>IF(ISERROR(VLOOKUP(CONCATENATE($A218,"_",G$2),'Reference data SID'!$B:$N,13,FALSE)),"",VLOOKUP(CONCATENATE($A218,"_",G$2),'Reference data SID'!$B:$N,13,FALSE))</f>
        <v/>
      </c>
      <c r="H218" s="16" t="str">
        <f>IF(ISERROR(VLOOKUP(CONCATENATE($A218,"_",H$2),'Reference data SID'!$B:$N,13,FALSE)),"",VLOOKUP(CONCATENATE($A218,"_",H$2),'Reference data SID'!$B:$N,13,FALSE))</f>
        <v/>
      </c>
      <c r="I218" s="16" t="str">
        <f>IF(ISERROR(VLOOKUP(CONCATENATE($A218,"_",I$2),'Reference data SID'!$B:$N,13,FALSE)),"",VLOOKUP(CONCATENATE($A218,"_",I$2),'Reference data SID'!$B:$N,13,FALSE))</f>
        <v/>
      </c>
      <c r="J218" s="16" t="str">
        <f>IF(ISERROR(VLOOKUP(CONCATENATE($A218,"_",J$2),'Reference data SID'!$B:$N,13,FALSE)),"",VLOOKUP(CONCATENATE($A218,"_",J$2),'Reference data SID'!$B:$N,13,FALSE))</f>
        <v/>
      </c>
      <c r="K218" s="16" t="str">
        <f>IF(ISERROR(VLOOKUP(CONCATENATE($A218,"_",K$2),'Reference data SID'!$B:$N,13,FALSE)),"",VLOOKUP(CONCATENATE($A218,"_",K$2),'Reference data SID'!$B:$N,13,FALSE))</f>
        <v/>
      </c>
      <c r="L218" s="16" t="str">
        <f>IF(ISERROR(VLOOKUP(CONCATENATE($A218,"_",L$2),'Reference data SID'!$B:$N,13,FALSE)),"",VLOOKUP(CONCATENATE($A218,"_",L$2),'Reference data SID'!$B:$N,13,FALSE))</f>
        <v/>
      </c>
      <c r="M218" s="16" t="str">
        <f>IF(ISERROR(VLOOKUP(CONCATENATE($A218,"_",M$2),'Reference data SID'!$B:$N,13,FALSE)),"",VLOOKUP(CONCATENATE($A218,"_",M$2),'Reference data SID'!$B:$N,13,FALSE))</f>
        <v/>
      </c>
      <c r="N218" s="16" t="str">
        <f>IF(ISERROR(VLOOKUP(CONCATENATE($A218,"_",N$2),'Reference data SID'!$B:$N,13,FALSE)),"",VLOOKUP(CONCATENATE($A218,"_",N$2),'Reference data SID'!$B:$N,13,FALSE))</f>
        <v/>
      </c>
      <c r="O218" s="16" t="str">
        <f>IF(ISERROR(VLOOKUP(CONCATENATE($A218,"_",O$2),'Reference data SID'!$B:$N,13,FALSE)),"",VLOOKUP(CONCATENATE($A218,"_",O$2),'Reference data SID'!$B:$N,13,FALSE))</f>
        <v/>
      </c>
      <c r="P218" s="16" t="str">
        <f>IF(ISERROR(VLOOKUP(CONCATENATE($A218,"_",P$2),'Reference data SID'!$B:$N,13,FALSE)),"",VLOOKUP(CONCATENATE($A218,"_",P$2),'Reference data SID'!$B:$N,13,FALSE))</f>
        <v/>
      </c>
      <c r="Q218" s="16" t="str">
        <f>IF(ISERROR(VLOOKUP(CONCATENATE($A218,"_",Q$2),'Reference data SID'!$B:$N,13,FALSE)),"",VLOOKUP(CONCATENATE($A218,"_",Q$2),'Reference data SID'!$B:$N,13,FALSE))</f>
        <v/>
      </c>
      <c r="R218" s="16" t="str">
        <f>IF(ISERROR(VLOOKUP(CONCATENATE($A218,"_",R$2),'Reference data SID'!$B:$N,13,FALSE)),"",VLOOKUP(CONCATENATE($A218,"_",R$2),'Reference data SID'!$B:$N,13,FALSE))</f>
        <v/>
      </c>
      <c r="S218" s="16" t="str">
        <f>IF(ISERROR(VLOOKUP(CONCATENATE($A218,"_",S$2),'Reference data SID'!$B:$N,13,FALSE)),"",VLOOKUP(CONCATENATE($A218,"_",S$2),'Reference data SID'!$B:$N,13,FALSE))</f>
        <v/>
      </c>
      <c r="T218" s="16" t="str">
        <f>IF(ISERROR(VLOOKUP(CONCATENATE($A218,"_",T$2),'Reference data SID'!$B:$N,13,FALSE)),"",VLOOKUP(CONCATENATE($A218,"_",T$2),'Reference data SID'!$B:$N,13,FALSE))</f>
        <v/>
      </c>
      <c r="U218" s="16" t="str">
        <f>IF(ISERROR(VLOOKUP(CONCATENATE($A218,"_",U$2),'Reference data SID'!$B:$N,13,FALSE)),"",VLOOKUP(CONCATENATE($A218,"_",U$2),'Reference data SID'!$B:$N,13,FALSE))</f>
        <v/>
      </c>
      <c r="V218" s="16" t="str">
        <f>IF(ISERROR(VLOOKUP(CONCATENATE($A218,"_",V$2),'Reference data SID'!$B:$N,13,FALSE)),"",VLOOKUP(CONCATENATE($A218,"_",V$2),'Reference data SID'!$B:$N,13,FALSE))</f>
        <v/>
      </c>
      <c r="W218" s="16" t="str">
        <f>IF(ISERROR(VLOOKUP(CONCATENATE($A218,"_",W$2),'Reference data SID'!$B:$N,13,FALSE)),"",VLOOKUP(CONCATENATE($A218,"_",W$2),'Reference data SID'!$B:$N,13,FALSE))</f>
        <v/>
      </c>
      <c r="X218" s="16" t="str">
        <f>IF(ISERROR(VLOOKUP(CONCATENATE($A218,"_",X$2),'Reference data SID'!$B:$N,13,FALSE)),"",VLOOKUP(CONCATENATE($A218,"_",X$2),'Reference data SID'!$B:$N,13,FALSE))</f>
        <v/>
      </c>
      <c r="Y218" s="16" t="str">
        <f>IF(ISERROR(VLOOKUP(CONCATENATE($A218,"_",Y$2),'Reference data SID'!$B:$N,13,FALSE)),"",VLOOKUP(CONCATENATE($A218,"_",Y$2),'Reference data SID'!$B:$N,13,FALSE))</f>
        <v/>
      </c>
      <c r="Z218" s="16" t="str">
        <f>IF(ISERROR(VLOOKUP(CONCATENATE($A218,"_",Z$2),'Reference data SID'!$B:$N,13,FALSE)),"",VLOOKUP(CONCATENATE($A218,"_",Z$2),'Reference data SID'!$B:$N,13,FALSE))</f>
        <v/>
      </c>
      <c r="AA218" s="16" t="str">
        <f>IF(ISERROR(VLOOKUP(CONCATENATE($A218,"_",AA$2),'Reference data SID'!$B:$N,13,FALSE)),"",VLOOKUP(CONCATENATE($A218,"_",AA$2),'Reference data SID'!$B:$N,13,FALSE))</f>
        <v/>
      </c>
      <c r="AB218" s="16" t="str">
        <f>IF(ISERROR(VLOOKUP(CONCATENATE($A218,"_",AB$2),'Reference data SID'!$B:$N,13,FALSE)),"",VLOOKUP(CONCATENATE($A218,"_",AB$2),'Reference data SID'!$B:$N,13,FALSE))</f>
        <v/>
      </c>
      <c r="AC218" s="16" t="str">
        <f>IF(ISERROR(VLOOKUP(CONCATENATE($A218,"_",AC$2),'Reference data SID'!$B:$N,13,FALSE)),"",VLOOKUP(CONCATENATE($A218,"_",AC$2),'Reference data SID'!$B:$N,13,FALSE))</f>
        <v/>
      </c>
      <c r="AD218" s="16" t="str">
        <f>IF(ISERROR(VLOOKUP(CONCATENATE($A218,"_",AD$2),'Reference data SID'!$B:$N,13,FALSE)),"",VLOOKUP(CONCATENATE($A218,"_",AD$2),'Reference data SID'!$B:$N,13,FALSE))</f>
        <v/>
      </c>
      <c r="AE218" s="16" t="str">
        <f>IF(ISERROR(VLOOKUP(CONCATENATE($A218,"_",AE$2),'Reference data SID'!$B:$N,13,FALSE)),"",VLOOKUP(CONCATENATE($A218,"_",AE$2),'Reference data SID'!$B:$N,13,FALSE))</f>
        <v/>
      </c>
      <c r="AF218" s="16" t="str">
        <f>IF(ISERROR(VLOOKUP(CONCATENATE($A218,"_",AF$2),'Reference data SID'!$B:$N,13,FALSE)),"",VLOOKUP(CONCATENATE($A218,"_",AF$2),'Reference data SID'!$B:$N,13,FALSE))</f>
        <v/>
      </c>
      <c r="AG218" s="16" t="str">
        <f>IF(ISERROR(VLOOKUP(CONCATENATE($A218,"_",AG$2),'Reference data SID'!$B:$N,13,FALSE)),"",VLOOKUP(CONCATENATE($A218,"_",AG$2),'Reference data SID'!$B:$N,13,FALSE))</f>
        <v/>
      </c>
      <c r="AH218" s="16" t="str">
        <f>IF(ISERROR(VLOOKUP(CONCATENATE($A218,"_",AH$2),'Reference data SID'!$B:$N,13,FALSE)),"",VLOOKUP(CONCATENATE($A218,"_",AH$2),'Reference data SID'!$B:$N,13,FALSE))</f>
        <v/>
      </c>
      <c r="AI218" s="16" t="str">
        <f>IF(ISERROR(VLOOKUP(CONCATENATE($A218,"_",AI$2),'Reference data SID'!$B:$N,13,FALSE)),"",VLOOKUP(CONCATENATE($A218,"_",AI$2),'Reference data SID'!$B:$N,13,FALSE))</f>
        <v/>
      </c>
      <c r="AJ218" s="16" t="str">
        <f>IF(ISERROR(VLOOKUP(CONCATENATE($A218,"_",AJ$2),'Reference data SID'!$B:$N,13,FALSE)),"",VLOOKUP(CONCATENATE($A218,"_",AJ$2),'Reference data SID'!$B:$N,13,FALSE))</f>
        <v/>
      </c>
      <c r="AK218" s="16" t="str">
        <f>IF(ISERROR(VLOOKUP(CONCATENATE($A218,"_",AK$2),'Reference data SID'!$B:$N,13,FALSE)),"",VLOOKUP(CONCATENATE($A218,"_",AK$2),'Reference data SID'!$B:$N,13,FALSE))</f>
        <v/>
      </c>
      <c r="AL218" s="16" t="str">
        <f>IF(ISERROR(VLOOKUP(CONCATENATE($A218,"_",AL$2),'Reference data SID'!$B:$N,13,FALSE)),"",VLOOKUP(CONCATENATE($A218,"_",AL$2),'Reference data SID'!$B:$N,13,FALSE))</f>
        <v/>
      </c>
      <c r="AM218" s="16" t="str">
        <f>IF(ISERROR(VLOOKUP(CONCATENATE($A218,"_",AM$2),'Reference data SID'!$B:$N,13,FALSE)),"",VLOOKUP(CONCATENATE($A218,"_",AM$2),'Reference data SID'!$B:$N,13,FALSE))</f>
        <v/>
      </c>
      <c r="AN218" s="16" t="str">
        <f>IF(ISERROR(VLOOKUP(CONCATENATE($A218,"_",AN$2),'Reference data SID'!$B:$N,13,FALSE)),"",VLOOKUP(CONCATENATE($A218,"_",AN$2),'Reference data SID'!$B:$N,13,FALSE))</f>
        <v/>
      </c>
      <c r="AO218" s="16" t="str">
        <f>IF(ISERROR(VLOOKUP(CONCATENATE($A218,"_",AO$2),'Reference data SID'!$B:$N,13,FALSE)),"",VLOOKUP(CONCATENATE($A218,"_",AO$2),'Reference data SID'!$B:$N,13,FALSE))</f>
        <v/>
      </c>
      <c r="AP218" s="16" t="str">
        <f>IF(ISERROR(VLOOKUP(CONCATENATE($A218,"_",AP$2),'Reference data SID'!$B:$N,13,FALSE)),"",VLOOKUP(CONCATENATE($A218,"_",AP$2),'Reference data SID'!$B:$N,13,FALSE))</f>
        <v/>
      </c>
      <c r="AQ218" s="16" t="str">
        <f>IF(ISERROR(VLOOKUP(CONCATENATE($A218,"_",AQ$2),'Reference data SID'!$B:$N,13,FALSE)),"",VLOOKUP(CONCATENATE($A218,"_",AQ$2),'Reference data SID'!$B:$N,13,FALSE))</f>
        <v/>
      </c>
      <c r="AR218" s="16" t="str">
        <f>IF(ISERROR(VLOOKUP(CONCATENATE($A218,"_",AR$2),'Reference data SID'!$B:$N,13,FALSE)),"",VLOOKUP(CONCATENATE($A218,"_",AR$2),'Reference data SID'!$B:$N,13,FALSE))</f>
        <v/>
      </c>
      <c r="AS218" s="16" t="str">
        <f>IF(ISERROR(VLOOKUP(CONCATENATE($A218,"_",AS$2),'Reference data SID'!$B:$N,13,FALSE)),"",VLOOKUP(CONCATENATE($A218,"_",AS$2),'Reference data SID'!$B:$N,13,FALSE))</f>
        <v/>
      </c>
      <c r="AT218" s="16" t="str">
        <f>IF(ISERROR(VLOOKUP(CONCATENATE($A218,"_",AT$2),'Reference data SID'!$B:$N,13,FALSE)),"",VLOOKUP(CONCATENATE($A218,"_",AT$2),'Reference data SID'!$B:$N,13,FALSE))</f>
        <v/>
      </c>
    </row>
    <row r="219" spans="1:46" x14ac:dyDescent="0.25">
      <c r="A219">
        <v>215</v>
      </c>
      <c r="B219" s="16" t="str">
        <f>IF(ISERROR(VLOOKUP(CONCATENATE($A219,"_",B$2),'Reference data SID'!$B:$N,13,FALSE)),"",VLOOKUP(CONCATENATE($A219,"_",B$2),'Reference data SID'!$B:$N,13,FALSE))</f>
        <v/>
      </c>
      <c r="C219" s="16" t="str">
        <f>IF(ISERROR(VLOOKUP(CONCATENATE($A219,"_",C$2),'Reference data SID'!$B:$N,13,FALSE)),"",VLOOKUP(CONCATENATE($A219,"_",C$2),'Reference data SID'!$B:$N,13,FALSE))</f>
        <v/>
      </c>
      <c r="D219" s="16" t="str">
        <f>IF(ISERROR(VLOOKUP(CONCATENATE($A219,"_",D$2),'Reference data SID'!$B:$N,13,FALSE)),"",VLOOKUP(CONCATENATE($A219,"_",D$2),'Reference data SID'!$B:$N,13,FALSE))</f>
        <v/>
      </c>
      <c r="E219" s="16" t="str">
        <f>IF(ISERROR(VLOOKUP(CONCATENATE($A219,"_",E$2),'Reference data SID'!$B:$N,13,FALSE)),"",VLOOKUP(CONCATENATE($A219,"_",E$2),'Reference data SID'!$B:$N,13,FALSE))</f>
        <v/>
      </c>
      <c r="F219" s="16" t="str">
        <f>IF(ISERROR(VLOOKUP(CONCATENATE($A219,"_",F$2),'Reference data SID'!$B:$N,13,FALSE)),"",VLOOKUP(CONCATENATE($A219,"_",F$2),'Reference data SID'!$B:$N,13,FALSE))</f>
        <v/>
      </c>
      <c r="G219" s="16" t="str">
        <f>IF(ISERROR(VLOOKUP(CONCATENATE($A219,"_",G$2),'Reference data SID'!$B:$N,13,FALSE)),"",VLOOKUP(CONCATENATE($A219,"_",G$2),'Reference data SID'!$B:$N,13,FALSE))</f>
        <v/>
      </c>
      <c r="H219" s="16" t="str">
        <f>IF(ISERROR(VLOOKUP(CONCATENATE($A219,"_",H$2),'Reference data SID'!$B:$N,13,FALSE)),"",VLOOKUP(CONCATENATE($A219,"_",H$2),'Reference data SID'!$B:$N,13,FALSE))</f>
        <v/>
      </c>
      <c r="I219" s="16" t="str">
        <f>IF(ISERROR(VLOOKUP(CONCATENATE($A219,"_",I$2),'Reference data SID'!$B:$N,13,FALSE)),"",VLOOKUP(CONCATENATE($A219,"_",I$2),'Reference data SID'!$B:$N,13,FALSE))</f>
        <v/>
      </c>
      <c r="J219" s="16" t="str">
        <f>IF(ISERROR(VLOOKUP(CONCATENATE($A219,"_",J$2),'Reference data SID'!$B:$N,13,FALSE)),"",VLOOKUP(CONCATENATE($A219,"_",J$2),'Reference data SID'!$B:$N,13,FALSE))</f>
        <v/>
      </c>
      <c r="K219" s="16" t="str">
        <f>IF(ISERROR(VLOOKUP(CONCATENATE($A219,"_",K$2),'Reference data SID'!$B:$N,13,FALSE)),"",VLOOKUP(CONCATENATE($A219,"_",K$2),'Reference data SID'!$B:$N,13,FALSE))</f>
        <v/>
      </c>
      <c r="L219" s="16" t="str">
        <f>IF(ISERROR(VLOOKUP(CONCATENATE($A219,"_",L$2),'Reference data SID'!$B:$N,13,FALSE)),"",VLOOKUP(CONCATENATE($A219,"_",L$2),'Reference data SID'!$B:$N,13,FALSE))</f>
        <v/>
      </c>
      <c r="M219" s="16" t="str">
        <f>IF(ISERROR(VLOOKUP(CONCATENATE($A219,"_",M$2),'Reference data SID'!$B:$N,13,FALSE)),"",VLOOKUP(CONCATENATE($A219,"_",M$2),'Reference data SID'!$B:$N,13,FALSE))</f>
        <v/>
      </c>
      <c r="N219" s="16" t="str">
        <f>IF(ISERROR(VLOOKUP(CONCATENATE($A219,"_",N$2),'Reference data SID'!$B:$N,13,FALSE)),"",VLOOKUP(CONCATENATE($A219,"_",N$2),'Reference data SID'!$B:$N,13,FALSE))</f>
        <v/>
      </c>
      <c r="O219" s="16" t="str">
        <f>IF(ISERROR(VLOOKUP(CONCATENATE($A219,"_",O$2),'Reference data SID'!$B:$N,13,FALSE)),"",VLOOKUP(CONCATENATE($A219,"_",O$2),'Reference data SID'!$B:$N,13,FALSE))</f>
        <v/>
      </c>
      <c r="P219" s="16" t="str">
        <f>IF(ISERROR(VLOOKUP(CONCATENATE($A219,"_",P$2),'Reference data SID'!$B:$N,13,FALSE)),"",VLOOKUP(CONCATENATE($A219,"_",P$2),'Reference data SID'!$B:$N,13,FALSE))</f>
        <v/>
      </c>
      <c r="Q219" s="16" t="str">
        <f>IF(ISERROR(VLOOKUP(CONCATENATE($A219,"_",Q$2),'Reference data SID'!$B:$N,13,FALSE)),"",VLOOKUP(CONCATENATE($A219,"_",Q$2),'Reference data SID'!$B:$N,13,FALSE))</f>
        <v/>
      </c>
      <c r="R219" s="16" t="str">
        <f>IF(ISERROR(VLOOKUP(CONCATENATE($A219,"_",R$2),'Reference data SID'!$B:$N,13,FALSE)),"",VLOOKUP(CONCATENATE($A219,"_",R$2),'Reference data SID'!$B:$N,13,FALSE))</f>
        <v/>
      </c>
      <c r="S219" s="16" t="str">
        <f>IF(ISERROR(VLOOKUP(CONCATENATE($A219,"_",S$2),'Reference data SID'!$B:$N,13,FALSE)),"",VLOOKUP(CONCATENATE($A219,"_",S$2),'Reference data SID'!$B:$N,13,FALSE))</f>
        <v/>
      </c>
      <c r="T219" s="16" t="str">
        <f>IF(ISERROR(VLOOKUP(CONCATENATE($A219,"_",T$2),'Reference data SID'!$B:$N,13,FALSE)),"",VLOOKUP(CONCATENATE($A219,"_",T$2),'Reference data SID'!$B:$N,13,FALSE))</f>
        <v/>
      </c>
      <c r="U219" s="16" t="str">
        <f>IF(ISERROR(VLOOKUP(CONCATENATE($A219,"_",U$2),'Reference data SID'!$B:$N,13,FALSE)),"",VLOOKUP(CONCATENATE($A219,"_",U$2),'Reference data SID'!$B:$N,13,FALSE))</f>
        <v/>
      </c>
      <c r="V219" s="16" t="str">
        <f>IF(ISERROR(VLOOKUP(CONCATENATE($A219,"_",V$2),'Reference data SID'!$B:$N,13,FALSE)),"",VLOOKUP(CONCATENATE($A219,"_",V$2),'Reference data SID'!$B:$N,13,FALSE))</f>
        <v/>
      </c>
      <c r="W219" s="16" t="str">
        <f>IF(ISERROR(VLOOKUP(CONCATENATE($A219,"_",W$2),'Reference data SID'!$B:$N,13,FALSE)),"",VLOOKUP(CONCATENATE($A219,"_",W$2),'Reference data SID'!$B:$N,13,FALSE))</f>
        <v/>
      </c>
      <c r="X219" s="16" t="str">
        <f>IF(ISERROR(VLOOKUP(CONCATENATE($A219,"_",X$2),'Reference data SID'!$B:$N,13,FALSE)),"",VLOOKUP(CONCATENATE($A219,"_",X$2),'Reference data SID'!$B:$N,13,FALSE))</f>
        <v/>
      </c>
      <c r="Y219" s="16" t="str">
        <f>IF(ISERROR(VLOOKUP(CONCATENATE($A219,"_",Y$2),'Reference data SID'!$B:$N,13,FALSE)),"",VLOOKUP(CONCATENATE($A219,"_",Y$2),'Reference data SID'!$B:$N,13,FALSE))</f>
        <v/>
      </c>
      <c r="Z219" s="16" t="str">
        <f>IF(ISERROR(VLOOKUP(CONCATENATE($A219,"_",Z$2),'Reference data SID'!$B:$N,13,FALSE)),"",VLOOKUP(CONCATENATE($A219,"_",Z$2),'Reference data SID'!$B:$N,13,FALSE))</f>
        <v/>
      </c>
      <c r="AA219" s="16" t="str">
        <f>IF(ISERROR(VLOOKUP(CONCATENATE($A219,"_",AA$2),'Reference data SID'!$B:$N,13,FALSE)),"",VLOOKUP(CONCATENATE($A219,"_",AA$2),'Reference data SID'!$B:$N,13,FALSE))</f>
        <v/>
      </c>
      <c r="AB219" s="16" t="str">
        <f>IF(ISERROR(VLOOKUP(CONCATENATE($A219,"_",AB$2),'Reference data SID'!$B:$N,13,FALSE)),"",VLOOKUP(CONCATENATE($A219,"_",AB$2),'Reference data SID'!$B:$N,13,FALSE))</f>
        <v/>
      </c>
      <c r="AC219" s="16" t="str">
        <f>IF(ISERROR(VLOOKUP(CONCATENATE($A219,"_",AC$2),'Reference data SID'!$B:$N,13,FALSE)),"",VLOOKUP(CONCATENATE($A219,"_",AC$2),'Reference data SID'!$B:$N,13,FALSE))</f>
        <v/>
      </c>
      <c r="AD219" s="16" t="str">
        <f>IF(ISERROR(VLOOKUP(CONCATENATE($A219,"_",AD$2),'Reference data SID'!$B:$N,13,FALSE)),"",VLOOKUP(CONCATENATE($A219,"_",AD$2),'Reference data SID'!$B:$N,13,FALSE))</f>
        <v/>
      </c>
      <c r="AE219" s="16" t="str">
        <f>IF(ISERROR(VLOOKUP(CONCATENATE($A219,"_",AE$2),'Reference data SID'!$B:$N,13,FALSE)),"",VLOOKUP(CONCATENATE($A219,"_",AE$2),'Reference data SID'!$B:$N,13,FALSE))</f>
        <v/>
      </c>
      <c r="AF219" s="16" t="str">
        <f>IF(ISERROR(VLOOKUP(CONCATENATE($A219,"_",AF$2),'Reference data SID'!$B:$N,13,FALSE)),"",VLOOKUP(CONCATENATE($A219,"_",AF$2),'Reference data SID'!$B:$N,13,FALSE))</f>
        <v/>
      </c>
      <c r="AG219" s="16" t="str">
        <f>IF(ISERROR(VLOOKUP(CONCATENATE($A219,"_",AG$2),'Reference data SID'!$B:$N,13,FALSE)),"",VLOOKUP(CONCATENATE($A219,"_",AG$2),'Reference data SID'!$B:$N,13,FALSE))</f>
        <v/>
      </c>
      <c r="AH219" s="16" t="str">
        <f>IF(ISERROR(VLOOKUP(CONCATENATE($A219,"_",AH$2),'Reference data SID'!$B:$N,13,FALSE)),"",VLOOKUP(CONCATENATE($A219,"_",AH$2),'Reference data SID'!$B:$N,13,FALSE))</f>
        <v/>
      </c>
      <c r="AI219" s="16" t="str">
        <f>IF(ISERROR(VLOOKUP(CONCATENATE($A219,"_",AI$2),'Reference data SID'!$B:$N,13,FALSE)),"",VLOOKUP(CONCATENATE($A219,"_",AI$2),'Reference data SID'!$B:$N,13,FALSE))</f>
        <v/>
      </c>
      <c r="AJ219" s="16" t="str">
        <f>IF(ISERROR(VLOOKUP(CONCATENATE($A219,"_",AJ$2),'Reference data SID'!$B:$N,13,FALSE)),"",VLOOKUP(CONCATENATE($A219,"_",AJ$2),'Reference data SID'!$B:$N,13,FALSE))</f>
        <v/>
      </c>
      <c r="AK219" s="16" t="str">
        <f>IF(ISERROR(VLOOKUP(CONCATENATE($A219,"_",AK$2),'Reference data SID'!$B:$N,13,FALSE)),"",VLOOKUP(CONCATENATE($A219,"_",AK$2),'Reference data SID'!$B:$N,13,FALSE))</f>
        <v/>
      </c>
      <c r="AL219" s="16" t="str">
        <f>IF(ISERROR(VLOOKUP(CONCATENATE($A219,"_",AL$2),'Reference data SID'!$B:$N,13,FALSE)),"",VLOOKUP(CONCATENATE($A219,"_",AL$2),'Reference data SID'!$B:$N,13,FALSE))</f>
        <v/>
      </c>
      <c r="AM219" s="16" t="str">
        <f>IF(ISERROR(VLOOKUP(CONCATENATE($A219,"_",AM$2),'Reference data SID'!$B:$N,13,FALSE)),"",VLOOKUP(CONCATENATE($A219,"_",AM$2),'Reference data SID'!$B:$N,13,FALSE))</f>
        <v/>
      </c>
      <c r="AN219" s="16" t="str">
        <f>IF(ISERROR(VLOOKUP(CONCATENATE($A219,"_",AN$2),'Reference data SID'!$B:$N,13,FALSE)),"",VLOOKUP(CONCATENATE($A219,"_",AN$2),'Reference data SID'!$B:$N,13,FALSE))</f>
        <v/>
      </c>
      <c r="AO219" s="16" t="str">
        <f>IF(ISERROR(VLOOKUP(CONCATENATE($A219,"_",AO$2),'Reference data SID'!$B:$N,13,FALSE)),"",VLOOKUP(CONCATENATE($A219,"_",AO$2),'Reference data SID'!$B:$N,13,FALSE))</f>
        <v/>
      </c>
      <c r="AP219" s="16" t="str">
        <f>IF(ISERROR(VLOOKUP(CONCATENATE($A219,"_",AP$2),'Reference data SID'!$B:$N,13,FALSE)),"",VLOOKUP(CONCATENATE($A219,"_",AP$2),'Reference data SID'!$B:$N,13,FALSE))</f>
        <v/>
      </c>
      <c r="AQ219" s="16" t="str">
        <f>IF(ISERROR(VLOOKUP(CONCATENATE($A219,"_",AQ$2),'Reference data SID'!$B:$N,13,FALSE)),"",VLOOKUP(CONCATENATE($A219,"_",AQ$2),'Reference data SID'!$B:$N,13,FALSE))</f>
        <v/>
      </c>
      <c r="AR219" s="16" t="str">
        <f>IF(ISERROR(VLOOKUP(CONCATENATE($A219,"_",AR$2),'Reference data SID'!$B:$N,13,FALSE)),"",VLOOKUP(CONCATENATE($A219,"_",AR$2),'Reference data SID'!$B:$N,13,FALSE))</f>
        <v/>
      </c>
      <c r="AS219" s="16" t="str">
        <f>IF(ISERROR(VLOOKUP(CONCATENATE($A219,"_",AS$2),'Reference data SID'!$B:$N,13,FALSE)),"",VLOOKUP(CONCATENATE($A219,"_",AS$2),'Reference data SID'!$B:$N,13,FALSE))</f>
        <v/>
      </c>
      <c r="AT219" s="16" t="str">
        <f>IF(ISERROR(VLOOKUP(CONCATENATE($A219,"_",AT$2),'Reference data SID'!$B:$N,13,FALSE)),"",VLOOKUP(CONCATENATE($A219,"_",AT$2),'Reference data SID'!$B:$N,13,FALSE))</f>
        <v/>
      </c>
    </row>
    <row r="220" spans="1:46" x14ac:dyDescent="0.25">
      <c r="A220">
        <v>216</v>
      </c>
      <c r="B220" s="16" t="str">
        <f>IF(ISERROR(VLOOKUP(CONCATENATE($A220,"_",B$2),'Reference data SID'!$B:$N,13,FALSE)),"",VLOOKUP(CONCATENATE($A220,"_",B$2),'Reference data SID'!$B:$N,13,FALSE))</f>
        <v/>
      </c>
      <c r="C220" s="16" t="str">
        <f>IF(ISERROR(VLOOKUP(CONCATENATE($A220,"_",C$2),'Reference data SID'!$B:$N,13,FALSE)),"",VLOOKUP(CONCATENATE($A220,"_",C$2),'Reference data SID'!$B:$N,13,FALSE))</f>
        <v/>
      </c>
      <c r="D220" s="16" t="str">
        <f>IF(ISERROR(VLOOKUP(CONCATENATE($A220,"_",D$2),'Reference data SID'!$B:$N,13,FALSE)),"",VLOOKUP(CONCATENATE($A220,"_",D$2),'Reference data SID'!$B:$N,13,FALSE))</f>
        <v/>
      </c>
      <c r="E220" s="16" t="str">
        <f>IF(ISERROR(VLOOKUP(CONCATENATE($A220,"_",E$2),'Reference data SID'!$B:$N,13,FALSE)),"",VLOOKUP(CONCATENATE($A220,"_",E$2),'Reference data SID'!$B:$N,13,FALSE))</f>
        <v/>
      </c>
      <c r="F220" s="16" t="str">
        <f>IF(ISERROR(VLOOKUP(CONCATENATE($A220,"_",F$2),'Reference data SID'!$B:$N,13,FALSE)),"",VLOOKUP(CONCATENATE($A220,"_",F$2),'Reference data SID'!$B:$N,13,FALSE))</f>
        <v/>
      </c>
      <c r="G220" s="16" t="str">
        <f>IF(ISERROR(VLOOKUP(CONCATENATE($A220,"_",G$2),'Reference data SID'!$B:$N,13,FALSE)),"",VLOOKUP(CONCATENATE($A220,"_",G$2),'Reference data SID'!$B:$N,13,FALSE))</f>
        <v/>
      </c>
      <c r="H220" s="16" t="str">
        <f>IF(ISERROR(VLOOKUP(CONCATENATE($A220,"_",H$2),'Reference data SID'!$B:$N,13,FALSE)),"",VLOOKUP(CONCATENATE($A220,"_",H$2),'Reference data SID'!$B:$N,13,FALSE))</f>
        <v/>
      </c>
      <c r="I220" s="16" t="str">
        <f>IF(ISERROR(VLOOKUP(CONCATENATE($A220,"_",I$2),'Reference data SID'!$B:$N,13,FALSE)),"",VLOOKUP(CONCATENATE($A220,"_",I$2),'Reference data SID'!$B:$N,13,FALSE))</f>
        <v/>
      </c>
      <c r="J220" s="16" t="str">
        <f>IF(ISERROR(VLOOKUP(CONCATENATE($A220,"_",J$2),'Reference data SID'!$B:$N,13,FALSE)),"",VLOOKUP(CONCATENATE($A220,"_",J$2),'Reference data SID'!$B:$N,13,FALSE))</f>
        <v/>
      </c>
      <c r="K220" s="16" t="str">
        <f>IF(ISERROR(VLOOKUP(CONCATENATE($A220,"_",K$2),'Reference data SID'!$B:$N,13,FALSE)),"",VLOOKUP(CONCATENATE($A220,"_",K$2),'Reference data SID'!$B:$N,13,FALSE))</f>
        <v/>
      </c>
      <c r="L220" s="16" t="str">
        <f>IF(ISERROR(VLOOKUP(CONCATENATE($A220,"_",L$2),'Reference data SID'!$B:$N,13,FALSE)),"",VLOOKUP(CONCATENATE($A220,"_",L$2),'Reference data SID'!$B:$N,13,FALSE))</f>
        <v/>
      </c>
      <c r="M220" s="16" t="str">
        <f>IF(ISERROR(VLOOKUP(CONCATENATE($A220,"_",M$2),'Reference data SID'!$B:$N,13,FALSE)),"",VLOOKUP(CONCATENATE($A220,"_",M$2),'Reference data SID'!$B:$N,13,FALSE))</f>
        <v/>
      </c>
      <c r="N220" s="16" t="str">
        <f>IF(ISERROR(VLOOKUP(CONCATENATE($A220,"_",N$2),'Reference data SID'!$B:$N,13,FALSE)),"",VLOOKUP(CONCATENATE($A220,"_",N$2),'Reference data SID'!$B:$N,13,FALSE))</f>
        <v/>
      </c>
      <c r="O220" s="16" t="str">
        <f>IF(ISERROR(VLOOKUP(CONCATENATE($A220,"_",O$2),'Reference data SID'!$B:$N,13,FALSE)),"",VLOOKUP(CONCATENATE($A220,"_",O$2),'Reference data SID'!$B:$N,13,FALSE))</f>
        <v/>
      </c>
      <c r="P220" s="16" t="str">
        <f>IF(ISERROR(VLOOKUP(CONCATENATE($A220,"_",P$2),'Reference data SID'!$B:$N,13,FALSE)),"",VLOOKUP(CONCATENATE($A220,"_",P$2),'Reference data SID'!$B:$N,13,FALSE))</f>
        <v/>
      </c>
      <c r="Q220" s="16" t="str">
        <f>IF(ISERROR(VLOOKUP(CONCATENATE($A220,"_",Q$2),'Reference data SID'!$B:$N,13,FALSE)),"",VLOOKUP(CONCATENATE($A220,"_",Q$2),'Reference data SID'!$B:$N,13,FALSE))</f>
        <v/>
      </c>
      <c r="R220" s="16" t="str">
        <f>IF(ISERROR(VLOOKUP(CONCATENATE($A220,"_",R$2),'Reference data SID'!$B:$N,13,FALSE)),"",VLOOKUP(CONCATENATE($A220,"_",R$2),'Reference data SID'!$B:$N,13,FALSE))</f>
        <v/>
      </c>
      <c r="S220" s="16" t="str">
        <f>IF(ISERROR(VLOOKUP(CONCATENATE($A220,"_",S$2),'Reference data SID'!$B:$N,13,FALSE)),"",VLOOKUP(CONCATENATE($A220,"_",S$2),'Reference data SID'!$B:$N,13,FALSE))</f>
        <v/>
      </c>
      <c r="T220" s="16" t="str">
        <f>IF(ISERROR(VLOOKUP(CONCATENATE($A220,"_",T$2),'Reference data SID'!$B:$N,13,FALSE)),"",VLOOKUP(CONCATENATE($A220,"_",T$2),'Reference data SID'!$B:$N,13,FALSE))</f>
        <v/>
      </c>
      <c r="U220" s="16" t="str">
        <f>IF(ISERROR(VLOOKUP(CONCATENATE($A220,"_",U$2),'Reference data SID'!$B:$N,13,FALSE)),"",VLOOKUP(CONCATENATE($A220,"_",U$2),'Reference data SID'!$B:$N,13,FALSE))</f>
        <v/>
      </c>
      <c r="V220" s="16" t="str">
        <f>IF(ISERROR(VLOOKUP(CONCATENATE($A220,"_",V$2),'Reference data SID'!$B:$N,13,FALSE)),"",VLOOKUP(CONCATENATE($A220,"_",V$2),'Reference data SID'!$B:$N,13,FALSE))</f>
        <v/>
      </c>
      <c r="W220" s="16" t="str">
        <f>IF(ISERROR(VLOOKUP(CONCATENATE($A220,"_",W$2),'Reference data SID'!$B:$N,13,FALSE)),"",VLOOKUP(CONCATENATE($A220,"_",W$2),'Reference data SID'!$B:$N,13,FALSE))</f>
        <v/>
      </c>
      <c r="X220" s="16" t="str">
        <f>IF(ISERROR(VLOOKUP(CONCATENATE($A220,"_",X$2),'Reference data SID'!$B:$N,13,FALSE)),"",VLOOKUP(CONCATENATE($A220,"_",X$2),'Reference data SID'!$B:$N,13,FALSE))</f>
        <v/>
      </c>
      <c r="Y220" s="16" t="str">
        <f>IF(ISERROR(VLOOKUP(CONCATENATE($A220,"_",Y$2),'Reference data SID'!$B:$N,13,FALSE)),"",VLOOKUP(CONCATENATE($A220,"_",Y$2),'Reference data SID'!$B:$N,13,FALSE))</f>
        <v/>
      </c>
      <c r="Z220" s="16" t="str">
        <f>IF(ISERROR(VLOOKUP(CONCATENATE($A220,"_",Z$2),'Reference data SID'!$B:$N,13,FALSE)),"",VLOOKUP(CONCATENATE($A220,"_",Z$2),'Reference data SID'!$B:$N,13,FALSE))</f>
        <v/>
      </c>
      <c r="AA220" s="16" t="str">
        <f>IF(ISERROR(VLOOKUP(CONCATENATE($A220,"_",AA$2),'Reference data SID'!$B:$N,13,FALSE)),"",VLOOKUP(CONCATENATE($A220,"_",AA$2),'Reference data SID'!$B:$N,13,FALSE))</f>
        <v/>
      </c>
      <c r="AB220" s="16" t="str">
        <f>IF(ISERROR(VLOOKUP(CONCATENATE($A220,"_",AB$2),'Reference data SID'!$B:$N,13,FALSE)),"",VLOOKUP(CONCATENATE($A220,"_",AB$2),'Reference data SID'!$B:$N,13,FALSE))</f>
        <v/>
      </c>
      <c r="AC220" s="16" t="str">
        <f>IF(ISERROR(VLOOKUP(CONCATENATE($A220,"_",AC$2),'Reference data SID'!$B:$N,13,FALSE)),"",VLOOKUP(CONCATENATE($A220,"_",AC$2),'Reference data SID'!$B:$N,13,FALSE))</f>
        <v/>
      </c>
      <c r="AD220" s="16" t="str">
        <f>IF(ISERROR(VLOOKUP(CONCATENATE($A220,"_",AD$2),'Reference data SID'!$B:$N,13,FALSE)),"",VLOOKUP(CONCATENATE($A220,"_",AD$2),'Reference data SID'!$B:$N,13,FALSE))</f>
        <v/>
      </c>
      <c r="AE220" s="16" t="str">
        <f>IF(ISERROR(VLOOKUP(CONCATENATE($A220,"_",AE$2),'Reference data SID'!$B:$N,13,FALSE)),"",VLOOKUP(CONCATENATE($A220,"_",AE$2),'Reference data SID'!$B:$N,13,FALSE))</f>
        <v/>
      </c>
      <c r="AF220" s="16" t="str">
        <f>IF(ISERROR(VLOOKUP(CONCATENATE($A220,"_",AF$2),'Reference data SID'!$B:$N,13,FALSE)),"",VLOOKUP(CONCATENATE($A220,"_",AF$2),'Reference data SID'!$B:$N,13,FALSE))</f>
        <v/>
      </c>
      <c r="AG220" s="16" t="str">
        <f>IF(ISERROR(VLOOKUP(CONCATENATE($A220,"_",AG$2),'Reference data SID'!$B:$N,13,FALSE)),"",VLOOKUP(CONCATENATE($A220,"_",AG$2),'Reference data SID'!$B:$N,13,FALSE))</f>
        <v/>
      </c>
      <c r="AH220" s="16" t="str">
        <f>IF(ISERROR(VLOOKUP(CONCATENATE($A220,"_",AH$2),'Reference data SID'!$B:$N,13,FALSE)),"",VLOOKUP(CONCATENATE($A220,"_",AH$2),'Reference data SID'!$B:$N,13,FALSE))</f>
        <v/>
      </c>
      <c r="AI220" s="16" t="str">
        <f>IF(ISERROR(VLOOKUP(CONCATENATE($A220,"_",AI$2),'Reference data SID'!$B:$N,13,FALSE)),"",VLOOKUP(CONCATENATE($A220,"_",AI$2),'Reference data SID'!$B:$N,13,FALSE))</f>
        <v/>
      </c>
      <c r="AJ220" s="16" t="str">
        <f>IF(ISERROR(VLOOKUP(CONCATENATE($A220,"_",AJ$2),'Reference data SID'!$B:$N,13,FALSE)),"",VLOOKUP(CONCATENATE($A220,"_",AJ$2),'Reference data SID'!$B:$N,13,FALSE))</f>
        <v/>
      </c>
      <c r="AK220" s="16" t="str">
        <f>IF(ISERROR(VLOOKUP(CONCATENATE($A220,"_",AK$2),'Reference data SID'!$B:$N,13,FALSE)),"",VLOOKUP(CONCATENATE($A220,"_",AK$2),'Reference data SID'!$B:$N,13,FALSE))</f>
        <v/>
      </c>
      <c r="AL220" s="16" t="str">
        <f>IF(ISERROR(VLOOKUP(CONCATENATE($A220,"_",AL$2),'Reference data SID'!$B:$N,13,FALSE)),"",VLOOKUP(CONCATENATE($A220,"_",AL$2),'Reference data SID'!$B:$N,13,FALSE))</f>
        <v/>
      </c>
      <c r="AM220" s="16" t="str">
        <f>IF(ISERROR(VLOOKUP(CONCATENATE($A220,"_",AM$2),'Reference data SID'!$B:$N,13,FALSE)),"",VLOOKUP(CONCATENATE($A220,"_",AM$2),'Reference data SID'!$B:$N,13,FALSE))</f>
        <v/>
      </c>
      <c r="AN220" s="16" t="str">
        <f>IF(ISERROR(VLOOKUP(CONCATENATE($A220,"_",AN$2),'Reference data SID'!$B:$N,13,FALSE)),"",VLOOKUP(CONCATENATE($A220,"_",AN$2),'Reference data SID'!$B:$N,13,FALSE))</f>
        <v/>
      </c>
      <c r="AO220" s="16" t="str">
        <f>IF(ISERROR(VLOOKUP(CONCATENATE($A220,"_",AO$2),'Reference data SID'!$B:$N,13,FALSE)),"",VLOOKUP(CONCATENATE($A220,"_",AO$2),'Reference data SID'!$B:$N,13,FALSE))</f>
        <v/>
      </c>
      <c r="AP220" s="16" t="str">
        <f>IF(ISERROR(VLOOKUP(CONCATENATE($A220,"_",AP$2),'Reference data SID'!$B:$N,13,FALSE)),"",VLOOKUP(CONCATENATE($A220,"_",AP$2),'Reference data SID'!$B:$N,13,FALSE))</f>
        <v/>
      </c>
      <c r="AQ220" s="16" t="str">
        <f>IF(ISERROR(VLOOKUP(CONCATENATE($A220,"_",AQ$2),'Reference data SID'!$B:$N,13,FALSE)),"",VLOOKUP(CONCATENATE($A220,"_",AQ$2),'Reference data SID'!$B:$N,13,FALSE))</f>
        <v/>
      </c>
      <c r="AR220" s="16" t="str">
        <f>IF(ISERROR(VLOOKUP(CONCATENATE($A220,"_",AR$2),'Reference data SID'!$B:$N,13,FALSE)),"",VLOOKUP(CONCATENATE($A220,"_",AR$2),'Reference data SID'!$B:$N,13,FALSE))</f>
        <v/>
      </c>
      <c r="AS220" s="16" t="str">
        <f>IF(ISERROR(VLOOKUP(CONCATENATE($A220,"_",AS$2),'Reference data SID'!$B:$N,13,FALSE)),"",VLOOKUP(CONCATENATE($A220,"_",AS$2),'Reference data SID'!$B:$N,13,FALSE))</f>
        <v/>
      </c>
      <c r="AT220" s="16" t="str">
        <f>IF(ISERROR(VLOOKUP(CONCATENATE($A220,"_",AT$2),'Reference data SID'!$B:$N,13,FALSE)),"",VLOOKUP(CONCATENATE($A220,"_",AT$2),'Reference data SID'!$B:$N,13,FALSE))</f>
        <v/>
      </c>
    </row>
    <row r="221" spans="1:46" x14ac:dyDescent="0.25">
      <c r="A221">
        <v>217</v>
      </c>
      <c r="B221" s="16" t="str">
        <f>IF(ISERROR(VLOOKUP(CONCATENATE($A221,"_",B$2),'Reference data SID'!$B:$N,13,FALSE)),"",VLOOKUP(CONCATENATE($A221,"_",B$2),'Reference data SID'!$B:$N,13,FALSE))</f>
        <v/>
      </c>
      <c r="C221" s="16" t="str">
        <f>IF(ISERROR(VLOOKUP(CONCATENATE($A221,"_",C$2),'Reference data SID'!$B:$N,13,FALSE)),"",VLOOKUP(CONCATENATE($A221,"_",C$2),'Reference data SID'!$B:$N,13,FALSE))</f>
        <v/>
      </c>
      <c r="D221" s="16" t="str">
        <f>IF(ISERROR(VLOOKUP(CONCATENATE($A221,"_",D$2),'Reference data SID'!$B:$N,13,FALSE)),"",VLOOKUP(CONCATENATE($A221,"_",D$2),'Reference data SID'!$B:$N,13,FALSE))</f>
        <v/>
      </c>
      <c r="E221" s="16" t="str">
        <f>IF(ISERROR(VLOOKUP(CONCATENATE($A221,"_",E$2),'Reference data SID'!$B:$N,13,FALSE)),"",VLOOKUP(CONCATENATE($A221,"_",E$2),'Reference data SID'!$B:$N,13,FALSE))</f>
        <v/>
      </c>
      <c r="F221" s="16" t="str">
        <f>IF(ISERROR(VLOOKUP(CONCATENATE($A221,"_",F$2),'Reference data SID'!$B:$N,13,FALSE)),"",VLOOKUP(CONCATENATE($A221,"_",F$2),'Reference data SID'!$B:$N,13,FALSE))</f>
        <v/>
      </c>
      <c r="G221" s="16" t="str">
        <f>IF(ISERROR(VLOOKUP(CONCATENATE($A221,"_",G$2),'Reference data SID'!$B:$N,13,FALSE)),"",VLOOKUP(CONCATENATE($A221,"_",G$2),'Reference data SID'!$B:$N,13,FALSE))</f>
        <v/>
      </c>
      <c r="H221" s="16" t="str">
        <f>IF(ISERROR(VLOOKUP(CONCATENATE($A221,"_",H$2),'Reference data SID'!$B:$N,13,FALSE)),"",VLOOKUP(CONCATENATE($A221,"_",H$2),'Reference data SID'!$B:$N,13,FALSE))</f>
        <v/>
      </c>
      <c r="I221" s="16" t="str">
        <f>IF(ISERROR(VLOOKUP(CONCATENATE($A221,"_",I$2),'Reference data SID'!$B:$N,13,FALSE)),"",VLOOKUP(CONCATENATE($A221,"_",I$2),'Reference data SID'!$B:$N,13,FALSE))</f>
        <v/>
      </c>
      <c r="J221" s="16" t="str">
        <f>IF(ISERROR(VLOOKUP(CONCATENATE($A221,"_",J$2),'Reference data SID'!$B:$N,13,FALSE)),"",VLOOKUP(CONCATENATE($A221,"_",J$2),'Reference data SID'!$B:$N,13,FALSE))</f>
        <v/>
      </c>
      <c r="K221" s="16" t="str">
        <f>IF(ISERROR(VLOOKUP(CONCATENATE($A221,"_",K$2),'Reference data SID'!$B:$N,13,FALSE)),"",VLOOKUP(CONCATENATE($A221,"_",K$2),'Reference data SID'!$B:$N,13,FALSE))</f>
        <v/>
      </c>
      <c r="L221" s="16" t="str">
        <f>IF(ISERROR(VLOOKUP(CONCATENATE($A221,"_",L$2),'Reference data SID'!$B:$N,13,FALSE)),"",VLOOKUP(CONCATENATE($A221,"_",L$2),'Reference data SID'!$B:$N,13,FALSE))</f>
        <v/>
      </c>
      <c r="M221" s="16" t="str">
        <f>IF(ISERROR(VLOOKUP(CONCATENATE($A221,"_",M$2),'Reference data SID'!$B:$N,13,FALSE)),"",VLOOKUP(CONCATENATE($A221,"_",M$2),'Reference data SID'!$B:$N,13,FALSE))</f>
        <v/>
      </c>
      <c r="N221" s="16" t="str">
        <f>IF(ISERROR(VLOOKUP(CONCATENATE($A221,"_",N$2),'Reference data SID'!$B:$N,13,FALSE)),"",VLOOKUP(CONCATENATE($A221,"_",N$2),'Reference data SID'!$B:$N,13,FALSE))</f>
        <v/>
      </c>
      <c r="O221" s="16" t="str">
        <f>IF(ISERROR(VLOOKUP(CONCATENATE($A221,"_",O$2),'Reference data SID'!$B:$N,13,FALSE)),"",VLOOKUP(CONCATENATE($A221,"_",O$2),'Reference data SID'!$B:$N,13,FALSE))</f>
        <v/>
      </c>
      <c r="P221" s="16" t="str">
        <f>IF(ISERROR(VLOOKUP(CONCATENATE($A221,"_",P$2),'Reference data SID'!$B:$N,13,FALSE)),"",VLOOKUP(CONCATENATE($A221,"_",P$2),'Reference data SID'!$B:$N,13,FALSE))</f>
        <v/>
      </c>
      <c r="Q221" s="16" t="str">
        <f>IF(ISERROR(VLOOKUP(CONCATENATE($A221,"_",Q$2),'Reference data SID'!$B:$N,13,FALSE)),"",VLOOKUP(CONCATENATE($A221,"_",Q$2),'Reference data SID'!$B:$N,13,FALSE))</f>
        <v/>
      </c>
      <c r="R221" s="16" t="str">
        <f>IF(ISERROR(VLOOKUP(CONCATENATE($A221,"_",R$2),'Reference data SID'!$B:$N,13,FALSE)),"",VLOOKUP(CONCATENATE($A221,"_",R$2),'Reference data SID'!$B:$N,13,FALSE))</f>
        <v/>
      </c>
      <c r="S221" s="16" t="str">
        <f>IF(ISERROR(VLOOKUP(CONCATENATE($A221,"_",S$2),'Reference data SID'!$B:$N,13,FALSE)),"",VLOOKUP(CONCATENATE($A221,"_",S$2),'Reference data SID'!$B:$N,13,FALSE))</f>
        <v/>
      </c>
      <c r="T221" s="16" t="str">
        <f>IF(ISERROR(VLOOKUP(CONCATENATE($A221,"_",T$2),'Reference data SID'!$B:$N,13,FALSE)),"",VLOOKUP(CONCATENATE($A221,"_",T$2),'Reference data SID'!$B:$N,13,FALSE))</f>
        <v/>
      </c>
      <c r="U221" s="16" t="str">
        <f>IF(ISERROR(VLOOKUP(CONCATENATE($A221,"_",U$2),'Reference data SID'!$B:$N,13,FALSE)),"",VLOOKUP(CONCATENATE($A221,"_",U$2),'Reference data SID'!$B:$N,13,FALSE))</f>
        <v/>
      </c>
      <c r="V221" s="16" t="str">
        <f>IF(ISERROR(VLOOKUP(CONCATENATE($A221,"_",V$2),'Reference data SID'!$B:$N,13,FALSE)),"",VLOOKUP(CONCATENATE($A221,"_",V$2),'Reference data SID'!$B:$N,13,FALSE))</f>
        <v/>
      </c>
      <c r="W221" s="16" t="str">
        <f>IF(ISERROR(VLOOKUP(CONCATENATE($A221,"_",W$2),'Reference data SID'!$B:$N,13,FALSE)),"",VLOOKUP(CONCATENATE($A221,"_",W$2),'Reference data SID'!$B:$N,13,FALSE))</f>
        <v/>
      </c>
      <c r="X221" s="16" t="str">
        <f>IF(ISERROR(VLOOKUP(CONCATENATE($A221,"_",X$2),'Reference data SID'!$B:$N,13,FALSE)),"",VLOOKUP(CONCATENATE($A221,"_",X$2),'Reference data SID'!$B:$N,13,FALSE))</f>
        <v/>
      </c>
      <c r="Y221" s="16" t="str">
        <f>IF(ISERROR(VLOOKUP(CONCATENATE($A221,"_",Y$2),'Reference data SID'!$B:$N,13,FALSE)),"",VLOOKUP(CONCATENATE($A221,"_",Y$2),'Reference data SID'!$B:$N,13,FALSE))</f>
        <v/>
      </c>
      <c r="Z221" s="16" t="str">
        <f>IF(ISERROR(VLOOKUP(CONCATENATE($A221,"_",Z$2),'Reference data SID'!$B:$N,13,FALSE)),"",VLOOKUP(CONCATENATE($A221,"_",Z$2),'Reference data SID'!$B:$N,13,FALSE))</f>
        <v/>
      </c>
      <c r="AA221" s="16" t="str">
        <f>IF(ISERROR(VLOOKUP(CONCATENATE($A221,"_",AA$2),'Reference data SID'!$B:$N,13,FALSE)),"",VLOOKUP(CONCATENATE($A221,"_",AA$2),'Reference data SID'!$B:$N,13,FALSE))</f>
        <v/>
      </c>
      <c r="AB221" s="16" t="str">
        <f>IF(ISERROR(VLOOKUP(CONCATENATE($A221,"_",AB$2),'Reference data SID'!$B:$N,13,FALSE)),"",VLOOKUP(CONCATENATE($A221,"_",AB$2),'Reference data SID'!$B:$N,13,FALSE))</f>
        <v/>
      </c>
      <c r="AC221" s="16" t="str">
        <f>IF(ISERROR(VLOOKUP(CONCATENATE($A221,"_",AC$2),'Reference data SID'!$B:$N,13,FALSE)),"",VLOOKUP(CONCATENATE($A221,"_",AC$2),'Reference data SID'!$B:$N,13,FALSE))</f>
        <v/>
      </c>
      <c r="AD221" s="16" t="str">
        <f>IF(ISERROR(VLOOKUP(CONCATENATE($A221,"_",AD$2),'Reference data SID'!$B:$N,13,FALSE)),"",VLOOKUP(CONCATENATE($A221,"_",AD$2),'Reference data SID'!$B:$N,13,FALSE))</f>
        <v/>
      </c>
      <c r="AE221" s="16" t="str">
        <f>IF(ISERROR(VLOOKUP(CONCATENATE($A221,"_",AE$2),'Reference data SID'!$B:$N,13,FALSE)),"",VLOOKUP(CONCATENATE($A221,"_",AE$2),'Reference data SID'!$B:$N,13,FALSE))</f>
        <v/>
      </c>
      <c r="AF221" s="16" t="str">
        <f>IF(ISERROR(VLOOKUP(CONCATENATE($A221,"_",AF$2),'Reference data SID'!$B:$N,13,FALSE)),"",VLOOKUP(CONCATENATE($A221,"_",AF$2),'Reference data SID'!$B:$N,13,FALSE))</f>
        <v/>
      </c>
      <c r="AG221" s="16" t="str">
        <f>IF(ISERROR(VLOOKUP(CONCATENATE($A221,"_",AG$2),'Reference data SID'!$B:$N,13,FALSE)),"",VLOOKUP(CONCATENATE($A221,"_",AG$2),'Reference data SID'!$B:$N,13,FALSE))</f>
        <v/>
      </c>
      <c r="AH221" s="16" t="str">
        <f>IF(ISERROR(VLOOKUP(CONCATENATE($A221,"_",AH$2),'Reference data SID'!$B:$N,13,FALSE)),"",VLOOKUP(CONCATENATE($A221,"_",AH$2),'Reference data SID'!$B:$N,13,FALSE))</f>
        <v/>
      </c>
      <c r="AI221" s="16" t="str">
        <f>IF(ISERROR(VLOOKUP(CONCATENATE($A221,"_",AI$2),'Reference data SID'!$B:$N,13,FALSE)),"",VLOOKUP(CONCATENATE($A221,"_",AI$2),'Reference data SID'!$B:$N,13,FALSE))</f>
        <v/>
      </c>
      <c r="AJ221" s="16" t="str">
        <f>IF(ISERROR(VLOOKUP(CONCATENATE($A221,"_",AJ$2),'Reference data SID'!$B:$N,13,FALSE)),"",VLOOKUP(CONCATENATE($A221,"_",AJ$2),'Reference data SID'!$B:$N,13,FALSE))</f>
        <v/>
      </c>
      <c r="AK221" s="16" t="str">
        <f>IF(ISERROR(VLOOKUP(CONCATENATE($A221,"_",AK$2),'Reference data SID'!$B:$N,13,FALSE)),"",VLOOKUP(CONCATENATE($A221,"_",AK$2),'Reference data SID'!$B:$N,13,FALSE))</f>
        <v/>
      </c>
      <c r="AL221" s="16" t="str">
        <f>IF(ISERROR(VLOOKUP(CONCATENATE($A221,"_",AL$2),'Reference data SID'!$B:$N,13,FALSE)),"",VLOOKUP(CONCATENATE($A221,"_",AL$2),'Reference data SID'!$B:$N,13,FALSE))</f>
        <v/>
      </c>
      <c r="AM221" s="16" t="str">
        <f>IF(ISERROR(VLOOKUP(CONCATENATE($A221,"_",AM$2),'Reference data SID'!$B:$N,13,FALSE)),"",VLOOKUP(CONCATENATE($A221,"_",AM$2),'Reference data SID'!$B:$N,13,FALSE))</f>
        <v/>
      </c>
      <c r="AN221" s="16" t="str">
        <f>IF(ISERROR(VLOOKUP(CONCATENATE($A221,"_",AN$2),'Reference data SID'!$B:$N,13,FALSE)),"",VLOOKUP(CONCATENATE($A221,"_",AN$2),'Reference data SID'!$B:$N,13,FALSE))</f>
        <v/>
      </c>
      <c r="AO221" s="16" t="str">
        <f>IF(ISERROR(VLOOKUP(CONCATENATE($A221,"_",AO$2),'Reference data SID'!$B:$N,13,FALSE)),"",VLOOKUP(CONCATENATE($A221,"_",AO$2),'Reference data SID'!$B:$N,13,FALSE))</f>
        <v/>
      </c>
      <c r="AP221" s="16" t="str">
        <f>IF(ISERROR(VLOOKUP(CONCATENATE($A221,"_",AP$2),'Reference data SID'!$B:$N,13,FALSE)),"",VLOOKUP(CONCATENATE($A221,"_",AP$2),'Reference data SID'!$B:$N,13,FALSE))</f>
        <v/>
      </c>
      <c r="AQ221" s="16" t="str">
        <f>IF(ISERROR(VLOOKUP(CONCATENATE($A221,"_",AQ$2),'Reference data SID'!$B:$N,13,FALSE)),"",VLOOKUP(CONCATENATE($A221,"_",AQ$2),'Reference data SID'!$B:$N,13,FALSE))</f>
        <v/>
      </c>
      <c r="AR221" s="16" t="str">
        <f>IF(ISERROR(VLOOKUP(CONCATENATE($A221,"_",AR$2),'Reference data SID'!$B:$N,13,FALSE)),"",VLOOKUP(CONCATENATE($A221,"_",AR$2),'Reference data SID'!$B:$N,13,FALSE))</f>
        <v/>
      </c>
      <c r="AS221" s="16" t="str">
        <f>IF(ISERROR(VLOOKUP(CONCATENATE($A221,"_",AS$2),'Reference data SID'!$B:$N,13,FALSE)),"",VLOOKUP(CONCATENATE($A221,"_",AS$2),'Reference data SID'!$B:$N,13,FALSE))</f>
        <v/>
      </c>
      <c r="AT221" s="16" t="str">
        <f>IF(ISERROR(VLOOKUP(CONCATENATE($A221,"_",AT$2),'Reference data SID'!$B:$N,13,FALSE)),"",VLOOKUP(CONCATENATE($A221,"_",AT$2),'Reference data SID'!$B:$N,13,FALSE))</f>
        <v/>
      </c>
    </row>
    <row r="222" spans="1:46" x14ac:dyDescent="0.25">
      <c r="A222">
        <v>218</v>
      </c>
      <c r="B222" s="16" t="str">
        <f>IF(ISERROR(VLOOKUP(CONCATENATE($A222,"_",B$2),'Reference data SID'!$B:$N,13,FALSE)),"",VLOOKUP(CONCATENATE($A222,"_",B$2),'Reference data SID'!$B:$N,13,FALSE))</f>
        <v/>
      </c>
      <c r="C222" s="16" t="str">
        <f>IF(ISERROR(VLOOKUP(CONCATENATE($A222,"_",C$2),'Reference data SID'!$B:$N,13,FALSE)),"",VLOOKUP(CONCATENATE($A222,"_",C$2),'Reference data SID'!$B:$N,13,FALSE))</f>
        <v/>
      </c>
      <c r="D222" s="16" t="str">
        <f>IF(ISERROR(VLOOKUP(CONCATENATE($A222,"_",D$2),'Reference data SID'!$B:$N,13,FALSE)),"",VLOOKUP(CONCATENATE($A222,"_",D$2),'Reference data SID'!$B:$N,13,FALSE))</f>
        <v/>
      </c>
      <c r="E222" s="16" t="str">
        <f>IF(ISERROR(VLOOKUP(CONCATENATE($A222,"_",E$2),'Reference data SID'!$B:$N,13,FALSE)),"",VLOOKUP(CONCATENATE($A222,"_",E$2),'Reference data SID'!$B:$N,13,FALSE))</f>
        <v/>
      </c>
      <c r="F222" s="16" t="str">
        <f>IF(ISERROR(VLOOKUP(CONCATENATE($A222,"_",F$2),'Reference data SID'!$B:$N,13,FALSE)),"",VLOOKUP(CONCATENATE($A222,"_",F$2),'Reference data SID'!$B:$N,13,FALSE))</f>
        <v/>
      </c>
      <c r="G222" s="16" t="str">
        <f>IF(ISERROR(VLOOKUP(CONCATENATE($A222,"_",G$2),'Reference data SID'!$B:$N,13,FALSE)),"",VLOOKUP(CONCATENATE($A222,"_",G$2),'Reference data SID'!$B:$N,13,FALSE))</f>
        <v/>
      </c>
      <c r="H222" s="16" t="str">
        <f>IF(ISERROR(VLOOKUP(CONCATENATE($A222,"_",H$2),'Reference data SID'!$B:$N,13,FALSE)),"",VLOOKUP(CONCATENATE($A222,"_",H$2),'Reference data SID'!$B:$N,13,FALSE))</f>
        <v/>
      </c>
      <c r="I222" s="16" t="str">
        <f>IF(ISERROR(VLOOKUP(CONCATENATE($A222,"_",I$2),'Reference data SID'!$B:$N,13,FALSE)),"",VLOOKUP(CONCATENATE($A222,"_",I$2),'Reference data SID'!$B:$N,13,FALSE))</f>
        <v/>
      </c>
      <c r="J222" s="16" t="str">
        <f>IF(ISERROR(VLOOKUP(CONCATENATE($A222,"_",J$2),'Reference data SID'!$B:$N,13,FALSE)),"",VLOOKUP(CONCATENATE($A222,"_",J$2),'Reference data SID'!$B:$N,13,FALSE))</f>
        <v/>
      </c>
      <c r="K222" s="16" t="str">
        <f>IF(ISERROR(VLOOKUP(CONCATENATE($A222,"_",K$2),'Reference data SID'!$B:$N,13,FALSE)),"",VLOOKUP(CONCATENATE($A222,"_",K$2),'Reference data SID'!$B:$N,13,FALSE))</f>
        <v/>
      </c>
      <c r="L222" s="16" t="str">
        <f>IF(ISERROR(VLOOKUP(CONCATENATE($A222,"_",L$2),'Reference data SID'!$B:$N,13,FALSE)),"",VLOOKUP(CONCATENATE($A222,"_",L$2),'Reference data SID'!$B:$N,13,FALSE))</f>
        <v/>
      </c>
      <c r="M222" s="16" t="str">
        <f>IF(ISERROR(VLOOKUP(CONCATENATE($A222,"_",M$2),'Reference data SID'!$B:$N,13,FALSE)),"",VLOOKUP(CONCATENATE($A222,"_",M$2),'Reference data SID'!$B:$N,13,FALSE))</f>
        <v/>
      </c>
      <c r="N222" s="16" t="str">
        <f>IF(ISERROR(VLOOKUP(CONCATENATE($A222,"_",N$2),'Reference data SID'!$B:$N,13,FALSE)),"",VLOOKUP(CONCATENATE($A222,"_",N$2),'Reference data SID'!$B:$N,13,FALSE))</f>
        <v/>
      </c>
      <c r="O222" s="16" t="str">
        <f>IF(ISERROR(VLOOKUP(CONCATENATE($A222,"_",O$2),'Reference data SID'!$B:$N,13,FALSE)),"",VLOOKUP(CONCATENATE($A222,"_",O$2),'Reference data SID'!$B:$N,13,FALSE))</f>
        <v/>
      </c>
      <c r="P222" s="16" t="str">
        <f>IF(ISERROR(VLOOKUP(CONCATENATE($A222,"_",P$2),'Reference data SID'!$B:$N,13,FALSE)),"",VLOOKUP(CONCATENATE($A222,"_",P$2),'Reference data SID'!$B:$N,13,FALSE))</f>
        <v/>
      </c>
      <c r="Q222" s="16" t="str">
        <f>IF(ISERROR(VLOOKUP(CONCATENATE($A222,"_",Q$2),'Reference data SID'!$B:$N,13,FALSE)),"",VLOOKUP(CONCATENATE($A222,"_",Q$2),'Reference data SID'!$B:$N,13,FALSE))</f>
        <v/>
      </c>
      <c r="R222" s="16" t="str">
        <f>IF(ISERROR(VLOOKUP(CONCATENATE($A222,"_",R$2),'Reference data SID'!$B:$N,13,FALSE)),"",VLOOKUP(CONCATENATE($A222,"_",R$2),'Reference data SID'!$B:$N,13,FALSE))</f>
        <v/>
      </c>
      <c r="S222" s="16" t="str">
        <f>IF(ISERROR(VLOOKUP(CONCATENATE($A222,"_",S$2),'Reference data SID'!$B:$N,13,FALSE)),"",VLOOKUP(CONCATENATE($A222,"_",S$2),'Reference data SID'!$B:$N,13,FALSE))</f>
        <v/>
      </c>
      <c r="T222" s="16" t="str">
        <f>IF(ISERROR(VLOOKUP(CONCATENATE($A222,"_",T$2),'Reference data SID'!$B:$N,13,FALSE)),"",VLOOKUP(CONCATENATE($A222,"_",T$2),'Reference data SID'!$B:$N,13,FALSE))</f>
        <v/>
      </c>
      <c r="U222" s="16" t="str">
        <f>IF(ISERROR(VLOOKUP(CONCATENATE($A222,"_",U$2),'Reference data SID'!$B:$N,13,FALSE)),"",VLOOKUP(CONCATENATE($A222,"_",U$2),'Reference data SID'!$B:$N,13,FALSE))</f>
        <v/>
      </c>
      <c r="V222" s="16" t="str">
        <f>IF(ISERROR(VLOOKUP(CONCATENATE($A222,"_",V$2),'Reference data SID'!$B:$N,13,FALSE)),"",VLOOKUP(CONCATENATE($A222,"_",V$2),'Reference data SID'!$B:$N,13,FALSE))</f>
        <v/>
      </c>
      <c r="W222" s="16" t="str">
        <f>IF(ISERROR(VLOOKUP(CONCATENATE($A222,"_",W$2),'Reference data SID'!$B:$N,13,FALSE)),"",VLOOKUP(CONCATENATE($A222,"_",W$2),'Reference data SID'!$B:$N,13,FALSE))</f>
        <v/>
      </c>
      <c r="X222" s="16" t="str">
        <f>IF(ISERROR(VLOOKUP(CONCATENATE($A222,"_",X$2),'Reference data SID'!$B:$N,13,FALSE)),"",VLOOKUP(CONCATENATE($A222,"_",X$2),'Reference data SID'!$B:$N,13,FALSE))</f>
        <v/>
      </c>
      <c r="Y222" s="16" t="str">
        <f>IF(ISERROR(VLOOKUP(CONCATENATE($A222,"_",Y$2),'Reference data SID'!$B:$N,13,FALSE)),"",VLOOKUP(CONCATENATE($A222,"_",Y$2),'Reference data SID'!$B:$N,13,FALSE))</f>
        <v/>
      </c>
      <c r="Z222" s="16" t="str">
        <f>IF(ISERROR(VLOOKUP(CONCATENATE($A222,"_",Z$2),'Reference data SID'!$B:$N,13,FALSE)),"",VLOOKUP(CONCATENATE($A222,"_",Z$2),'Reference data SID'!$B:$N,13,FALSE))</f>
        <v/>
      </c>
      <c r="AA222" s="16" t="str">
        <f>IF(ISERROR(VLOOKUP(CONCATENATE($A222,"_",AA$2),'Reference data SID'!$B:$N,13,FALSE)),"",VLOOKUP(CONCATENATE($A222,"_",AA$2),'Reference data SID'!$B:$N,13,FALSE))</f>
        <v/>
      </c>
      <c r="AB222" s="16" t="str">
        <f>IF(ISERROR(VLOOKUP(CONCATENATE($A222,"_",AB$2),'Reference data SID'!$B:$N,13,FALSE)),"",VLOOKUP(CONCATENATE($A222,"_",AB$2),'Reference data SID'!$B:$N,13,FALSE))</f>
        <v/>
      </c>
      <c r="AC222" s="16" t="str">
        <f>IF(ISERROR(VLOOKUP(CONCATENATE($A222,"_",AC$2),'Reference data SID'!$B:$N,13,FALSE)),"",VLOOKUP(CONCATENATE($A222,"_",AC$2),'Reference data SID'!$B:$N,13,FALSE))</f>
        <v/>
      </c>
      <c r="AD222" s="16" t="str">
        <f>IF(ISERROR(VLOOKUP(CONCATENATE($A222,"_",AD$2),'Reference data SID'!$B:$N,13,FALSE)),"",VLOOKUP(CONCATENATE($A222,"_",AD$2),'Reference data SID'!$B:$N,13,FALSE))</f>
        <v/>
      </c>
      <c r="AE222" s="16" t="str">
        <f>IF(ISERROR(VLOOKUP(CONCATENATE($A222,"_",AE$2),'Reference data SID'!$B:$N,13,FALSE)),"",VLOOKUP(CONCATENATE($A222,"_",AE$2),'Reference data SID'!$B:$N,13,FALSE))</f>
        <v/>
      </c>
      <c r="AF222" s="16" t="str">
        <f>IF(ISERROR(VLOOKUP(CONCATENATE($A222,"_",AF$2),'Reference data SID'!$B:$N,13,FALSE)),"",VLOOKUP(CONCATENATE($A222,"_",AF$2),'Reference data SID'!$B:$N,13,FALSE))</f>
        <v/>
      </c>
      <c r="AG222" s="16" t="str">
        <f>IF(ISERROR(VLOOKUP(CONCATENATE($A222,"_",AG$2),'Reference data SID'!$B:$N,13,FALSE)),"",VLOOKUP(CONCATENATE($A222,"_",AG$2),'Reference data SID'!$B:$N,13,FALSE))</f>
        <v/>
      </c>
      <c r="AH222" s="16" t="str">
        <f>IF(ISERROR(VLOOKUP(CONCATENATE($A222,"_",AH$2),'Reference data SID'!$B:$N,13,FALSE)),"",VLOOKUP(CONCATENATE($A222,"_",AH$2),'Reference data SID'!$B:$N,13,FALSE))</f>
        <v/>
      </c>
      <c r="AI222" s="16" t="str">
        <f>IF(ISERROR(VLOOKUP(CONCATENATE($A222,"_",AI$2),'Reference data SID'!$B:$N,13,FALSE)),"",VLOOKUP(CONCATENATE($A222,"_",AI$2),'Reference data SID'!$B:$N,13,FALSE))</f>
        <v/>
      </c>
      <c r="AJ222" s="16" t="str">
        <f>IF(ISERROR(VLOOKUP(CONCATENATE($A222,"_",AJ$2),'Reference data SID'!$B:$N,13,FALSE)),"",VLOOKUP(CONCATENATE($A222,"_",AJ$2),'Reference data SID'!$B:$N,13,FALSE))</f>
        <v/>
      </c>
      <c r="AK222" s="16" t="str">
        <f>IF(ISERROR(VLOOKUP(CONCATENATE($A222,"_",AK$2),'Reference data SID'!$B:$N,13,FALSE)),"",VLOOKUP(CONCATENATE($A222,"_",AK$2),'Reference data SID'!$B:$N,13,FALSE))</f>
        <v/>
      </c>
      <c r="AL222" s="16" t="str">
        <f>IF(ISERROR(VLOOKUP(CONCATENATE($A222,"_",AL$2),'Reference data SID'!$B:$N,13,FALSE)),"",VLOOKUP(CONCATENATE($A222,"_",AL$2),'Reference data SID'!$B:$N,13,FALSE))</f>
        <v/>
      </c>
      <c r="AM222" s="16" t="str">
        <f>IF(ISERROR(VLOOKUP(CONCATENATE($A222,"_",AM$2),'Reference data SID'!$B:$N,13,FALSE)),"",VLOOKUP(CONCATENATE($A222,"_",AM$2),'Reference data SID'!$B:$N,13,FALSE))</f>
        <v/>
      </c>
      <c r="AN222" s="16" t="str">
        <f>IF(ISERROR(VLOOKUP(CONCATENATE($A222,"_",AN$2),'Reference data SID'!$B:$N,13,FALSE)),"",VLOOKUP(CONCATENATE($A222,"_",AN$2),'Reference data SID'!$B:$N,13,FALSE))</f>
        <v/>
      </c>
      <c r="AO222" s="16" t="str">
        <f>IF(ISERROR(VLOOKUP(CONCATENATE($A222,"_",AO$2),'Reference data SID'!$B:$N,13,FALSE)),"",VLOOKUP(CONCATENATE($A222,"_",AO$2),'Reference data SID'!$B:$N,13,FALSE))</f>
        <v/>
      </c>
      <c r="AP222" s="16" t="str">
        <f>IF(ISERROR(VLOOKUP(CONCATENATE($A222,"_",AP$2),'Reference data SID'!$B:$N,13,FALSE)),"",VLOOKUP(CONCATENATE($A222,"_",AP$2),'Reference data SID'!$B:$N,13,FALSE))</f>
        <v/>
      </c>
      <c r="AQ222" s="16" t="str">
        <f>IF(ISERROR(VLOOKUP(CONCATENATE($A222,"_",AQ$2),'Reference data SID'!$B:$N,13,FALSE)),"",VLOOKUP(CONCATENATE($A222,"_",AQ$2),'Reference data SID'!$B:$N,13,FALSE))</f>
        <v/>
      </c>
      <c r="AR222" s="16" t="str">
        <f>IF(ISERROR(VLOOKUP(CONCATENATE($A222,"_",AR$2),'Reference data SID'!$B:$N,13,FALSE)),"",VLOOKUP(CONCATENATE($A222,"_",AR$2),'Reference data SID'!$B:$N,13,FALSE))</f>
        <v/>
      </c>
      <c r="AS222" s="16" t="str">
        <f>IF(ISERROR(VLOOKUP(CONCATENATE($A222,"_",AS$2),'Reference data SID'!$B:$N,13,FALSE)),"",VLOOKUP(CONCATENATE($A222,"_",AS$2),'Reference data SID'!$B:$N,13,FALSE))</f>
        <v/>
      </c>
      <c r="AT222" s="16" t="str">
        <f>IF(ISERROR(VLOOKUP(CONCATENATE($A222,"_",AT$2),'Reference data SID'!$B:$N,13,FALSE)),"",VLOOKUP(CONCATENATE($A222,"_",AT$2),'Reference data SID'!$B:$N,13,FALSE))</f>
        <v/>
      </c>
    </row>
    <row r="223" spans="1:46" x14ac:dyDescent="0.25">
      <c r="A223">
        <v>219</v>
      </c>
      <c r="B223" s="16" t="str">
        <f>IF(ISERROR(VLOOKUP(CONCATENATE($A223,"_",B$2),'Reference data SID'!$B:$N,13,FALSE)),"",VLOOKUP(CONCATENATE($A223,"_",B$2),'Reference data SID'!$B:$N,13,FALSE))</f>
        <v/>
      </c>
      <c r="C223" s="16" t="str">
        <f>IF(ISERROR(VLOOKUP(CONCATENATE($A223,"_",C$2),'Reference data SID'!$B:$N,13,FALSE)),"",VLOOKUP(CONCATENATE($A223,"_",C$2),'Reference data SID'!$B:$N,13,FALSE))</f>
        <v/>
      </c>
      <c r="D223" s="16" t="str">
        <f>IF(ISERROR(VLOOKUP(CONCATENATE($A223,"_",D$2),'Reference data SID'!$B:$N,13,FALSE)),"",VLOOKUP(CONCATENATE($A223,"_",D$2),'Reference data SID'!$B:$N,13,FALSE))</f>
        <v/>
      </c>
      <c r="E223" s="16" t="str">
        <f>IF(ISERROR(VLOOKUP(CONCATENATE($A223,"_",E$2),'Reference data SID'!$B:$N,13,FALSE)),"",VLOOKUP(CONCATENATE($A223,"_",E$2),'Reference data SID'!$B:$N,13,FALSE))</f>
        <v/>
      </c>
      <c r="F223" s="16" t="str">
        <f>IF(ISERROR(VLOOKUP(CONCATENATE($A223,"_",F$2),'Reference data SID'!$B:$N,13,FALSE)),"",VLOOKUP(CONCATENATE($A223,"_",F$2),'Reference data SID'!$B:$N,13,FALSE))</f>
        <v/>
      </c>
      <c r="G223" s="16" t="str">
        <f>IF(ISERROR(VLOOKUP(CONCATENATE($A223,"_",G$2),'Reference data SID'!$B:$N,13,FALSE)),"",VLOOKUP(CONCATENATE($A223,"_",G$2),'Reference data SID'!$B:$N,13,FALSE))</f>
        <v/>
      </c>
      <c r="H223" s="16" t="str">
        <f>IF(ISERROR(VLOOKUP(CONCATENATE($A223,"_",H$2),'Reference data SID'!$B:$N,13,FALSE)),"",VLOOKUP(CONCATENATE($A223,"_",H$2),'Reference data SID'!$B:$N,13,FALSE))</f>
        <v/>
      </c>
      <c r="I223" s="16" t="str">
        <f>IF(ISERROR(VLOOKUP(CONCATENATE($A223,"_",I$2),'Reference data SID'!$B:$N,13,FALSE)),"",VLOOKUP(CONCATENATE($A223,"_",I$2),'Reference data SID'!$B:$N,13,FALSE))</f>
        <v/>
      </c>
      <c r="J223" s="16" t="str">
        <f>IF(ISERROR(VLOOKUP(CONCATENATE($A223,"_",J$2),'Reference data SID'!$B:$N,13,FALSE)),"",VLOOKUP(CONCATENATE($A223,"_",J$2),'Reference data SID'!$B:$N,13,FALSE))</f>
        <v/>
      </c>
      <c r="K223" s="16" t="str">
        <f>IF(ISERROR(VLOOKUP(CONCATENATE($A223,"_",K$2),'Reference data SID'!$B:$N,13,FALSE)),"",VLOOKUP(CONCATENATE($A223,"_",K$2),'Reference data SID'!$B:$N,13,FALSE))</f>
        <v/>
      </c>
      <c r="L223" s="16" t="str">
        <f>IF(ISERROR(VLOOKUP(CONCATENATE($A223,"_",L$2),'Reference data SID'!$B:$N,13,FALSE)),"",VLOOKUP(CONCATENATE($A223,"_",L$2),'Reference data SID'!$B:$N,13,FALSE))</f>
        <v/>
      </c>
      <c r="M223" s="16" t="str">
        <f>IF(ISERROR(VLOOKUP(CONCATENATE($A223,"_",M$2),'Reference data SID'!$B:$N,13,FALSE)),"",VLOOKUP(CONCATENATE($A223,"_",M$2),'Reference data SID'!$B:$N,13,FALSE))</f>
        <v/>
      </c>
      <c r="N223" s="16" t="str">
        <f>IF(ISERROR(VLOOKUP(CONCATENATE($A223,"_",N$2),'Reference data SID'!$B:$N,13,FALSE)),"",VLOOKUP(CONCATENATE($A223,"_",N$2),'Reference data SID'!$B:$N,13,FALSE))</f>
        <v/>
      </c>
      <c r="O223" s="16" t="str">
        <f>IF(ISERROR(VLOOKUP(CONCATENATE($A223,"_",O$2),'Reference data SID'!$B:$N,13,FALSE)),"",VLOOKUP(CONCATENATE($A223,"_",O$2),'Reference data SID'!$B:$N,13,FALSE))</f>
        <v/>
      </c>
      <c r="P223" s="16" t="str">
        <f>IF(ISERROR(VLOOKUP(CONCATENATE($A223,"_",P$2),'Reference data SID'!$B:$N,13,FALSE)),"",VLOOKUP(CONCATENATE($A223,"_",P$2),'Reference data SID'!$B:$N,13,FALSE))</f>
        <v/>
      </c>
      <c r="Q223" s="16" t="str">
        <f>IF(ISERROR(VLOOKUP(CONCATENATE($A223,"_",Q$2),'Reference data SID'!$B:$N,13,FALSE)),"",VLOOKUP(CONCATENATE($A223,"_",Q$2),'Reference data SID'!$B:$N,13,FALSE))</f>
        <v/>
      </c>
      <c r="R223" s="16" t="str">
        <f>IF(ISERROR(VLOOKUP(CONCATENATE($A223,"_",R$2),'Reference data SID'!$B:$N,13,FALSE)),"",VLOOKUP(CONCATENATE($A223,"_",R$2),'Reference data SID'!$B:$N,13,FALSE))</f>
        <v/>
      </c>
      <c r="S223" s="16" t="str">
        <f>IF(ISERROR(VLOOKUP(CONCATENATE($A223,"_",S$2),'Reference data SID'!$B:$N,13,FALSE)),"",VLOOKUP(CONCATENATE($A223,"_",S$2),'Reference data SID'!$B:$N,13,FALSE))</f>
        <v/>
      </c>
      <c r="T223" s="16" t="str">
        <f>IF(ISERROR(VLOOKUP(CONCATENATE($A223,"_",T$2),'Reference data SID'!$B:$N,13,FALSE)),"",VLOOKUP(CONCATENATE($A223,"_",T$2),'Reference data SID'!$B:$N,13,FALSE))</f>
        <v/>
      </c>
      <c r="U223" s="16" t="str">
        <f>IF(ISERROR(VLOOKUP(CONCATENATE($A223,"_",U$2),'Reference data SID'!$B:$N,13,FALSE)),"",VLOOKUP(CONCATENATE($A223,"_",U$2),'Reference data SID'!$B:$N,13,FALSE))</f>
        <v/>
      </c>
      <c r="V223" s="16" t="str">
        <f>IF(ISERROR(VLOOKUP(CONCATENATE($A223,"_",V$2),'Reference data SID'!$B:$N,13,FALSE)),"",VLOOKUP(CONCATENATE($A223,"_",V$2),'Reference data SID'!$B:$N,13,FALSE))</f>
        <v/>
      </c>
      <c r="W223" s="16" t="str">
        <f>IF(ISERROR(VLOOKUP(CONCATENATE($A223,"_",W$2),'Reference data SID'!$B:$N,13,FALSE)),"",VLOOKUP(CONCATENATE($A223,"_",W$2),'Reference data SID'!$B:$N,13,FALSE))</f>
        <v/>
      </c>
      <c r="X223" s="16" t="str">
        <f>IF(ISERROR(VLOOKUP(CONCATENATE($A223,"_",X$2),'Reference data SID'!$B:$N,13,FALSE)),"",VLOOKUP(CONCATENATE($A223,"_",X$2),'Reference data SID'!$B:$N,13,FALSE))</f>
        <v/>
      </c>
      <c r="Y223" s="16" t="str">
        <f>IF(ISERROR(VLOOKUP(CONCATENATE($A223,"_",Y$2),'Reference data SID'!$B:$N,13,FALSE)),"",VLOOKUP(CONCATENATE($A223,"_",Y$2),'Reference data SID'!$B:$N,13,FALSE))</f>
        <v/>
      </c>
      <c r="Z223" s="16" t="str">
        <f>IF(ISERROR(VLOOKUP(CONCATENATE($A223,"_",Z$2),'Reference data SID'!$B:$N,13,FALSE)),"",VLOOKUP(CONCATENATE($A223,"_",Z$2),'Reference data SID'!$B:$N,13,FALSE))</f>
        <v/>
      </c>
      <c r="AA223" s="16" t="str">
        <f>IF(ISERROR(VLOOKUP(CONCATENATE($A223,"_",AA$2),'Reference data SID'!$B:$N,13,FALSE)),"",VLOOKUP(CONCATENATE($A223,"_",AA$2),'Reference data SID'!$B:$N,13,FALSE))</f>
        <v/>
      </c>
      <c r="AB223" s="16" t="str">
        <f>IF(ISERROR(VLOOKUP(CONCATENATE($A223,"_",AB$2),'Reference data SID'!$B:$N,13,FALSE)),"",VLOOKUP(CONCATENATE($A223,"_",AB$2),'Reference data SID'!$B:$N,13,FALSE))</f>
        <v/>
      </c>
      <c r="AC223" s="16" t="str">
        <f>IF(ISERROR(VLOOKUP(CONCATENATE($A223,"_",AC$2),'Reference data SID'!$B:$N,13,FALSE)),"",VLOOKUP(CONCATENATE($A223,"_",AC$2),'Reference data SID'!$B:$N,13,FALSE))</f>
        <v/>
      </c>
      <c r="AD223" s="16" t="str">
        <f>IF(ISERROR(VLOOKUP(CONCATENATE($A223,"_",AD$2),'Reference data SID'!$B:$N,13,FALSE)),"",VLOOKUP(CONCATENATE($A223,"_",AD$2),'Reference data SID'!$B:$N,13,FALSE))</f>
        <v/>
      </c>
      <c r="AE223" s="16" t="str">
        <f>IF(ISERROR(VLOOKUP(CONCATENATE($A223,"_",AE$2),'Reference data SID'!$B:$N,13,FALSE)),"",VLOOKUP(CONCATENATE($A223,"_",AE$2),'Reference data SID'!$B:$N,13,FALSE))</f>
        <v/>
      </c>
      <c r="AF223" s="16" t="str">
        <f>IF(ISERROR(VLOOKUP(CONCATENATE($A223,"_",AF$2),'Reference data SID'!$B:$N,13,FALSE)),"",VLOOKUP(CONCATENATE($A223,"_",AF$2),'Reference data SID'!$B:$N,13,FALSE))</f>
        <v/>
      </c>
      <c r="AG223" s="16" t="str">
        <f>IF(ISERROR(VLOOKUP(CONCATENATE($A223,"_",AG$2),'Reference data SID'!$B:$N,13,FALSE)),"",VLOOKUP(CONCATENATE($A223,"_",AG$2),'Reference data SID'!$B:$N,13,FALSE))</f>
        <v/>
      </c>
      <c r="AH223" s="16" t="str">
        <f>IF(ISERROR(VLOOKUP(CONCATENATE($A223,"_",AH$2),'Reference data SID'!$B:$N,13,FALSE)),"",VLOOKUP(CONCATENATE($A223,"_",AH$2),'Reference data SID'!$B:$N,13,FALSE))</f>
        <v/>
      </c>
      <c r="AI223" s="16" t="str">
        <f>IF(ISERROR(VLOOKUP(CONCATENATE($A223,"_",AI$2),'Reference data SID'!$B:$N,13,FALSE)),"",VLOOKUP(CONCATENATE($A223,"_",AI$2),'Reference data SID'!$B:$N,13,FALSE))</f>
        <v/>
      </c>
      <c r="AJ223" s="16" t="str">
        <f>IF(ISERROR(VLOOKUP(CONCATENATE($A223,"_",AJ$2),'Reference data SID'!$B:$N,13,FALSE)),"",VLOOKUP(CONCATENATE($A223,"_",AJ$2),'Reference data SID'!$B:$N,13,FALSE))</f>
        <v/>
      </c>
      <c r="AK223" s="16" t="str">
        <f>IF(ISERROR(VLOOKUP(CONCATENATE($A223,"_",AK$2),'Reference data SID'!$B:$N,13,FALSE)),"",VLOOKUP(CONCATENATE($A223,"_",AK$2),'Reference data SID'!$B:$N,13,FALSE))</f>
        <v/>
      </c>
      <c r="AL223" s="16" t="str">
        <f>IF(ISERROR(VLOOKUP(CONCATENATE($A223,"_",AL$2),'Reference data SID'!$B:$N,13,FALSE)),"",VLOOKUP(CONCATENATE($A223,"_",AL$2),'Reference data SID'!$B:$N,13,FALSE))</f>
        <v/>
      </c>
      <c r="AM223" s="16" t="str">
        <f>IF(ISERROR(VLOOKUP(CONCATENATE($A223,"_",AM$2),'Reference data SID'!$B:$N,13,FALSE)),"",VLOOKUP(CONCATENATE($A223,"_",AM$2),'Reference data SID'!$B:$N,13,FALSE))</f>
        <v/>
      </c>
      <c r="AN223" s="16" t="str">
        <f>IF(ISERROR(VLOOKUP(CONCATENATE($A223,"_",AN$2),'Reference data SID'!$B:$N,13,FALSE)),"",VLOOKUP(CONCATENATE($A223,"_",AN$2),'Reference data SID'!$B:$N,13,FALSE))</f>
        <v/>
      </c>
      <c r="AO223" s="16" t="str">
        <f>IF(ISERROR(VLOOKUP(CONCATENATE($A223,"_",AO$2),'Reference data SID'!$B:$N,13,FALSE)),"",VLOOKUP(CONCATENATE($A223,"_",AO$2),'Reference data SID'!$B:$N,13,FALSE))</f>
        <v/>
      </c>
      <c r="AP223" s="16" t="str">
        <f>IF(ISERROR(VLOOKUP(CONCATENATE($A223,"_",AP$2),'Reference data SID'!$B:$N,13,FALSE)),"",VLOOKUP(CONCATENATE($A223,"_",AP$2),'Reference data SID'!$B:$N,13,FALSE))</f>
        <v/>
      </c>
      <c r="AQ223" s="16" t="str">
        <f>IF(ISERROR(VLOOKUP(CONCATENATE($A223,"_",AQ$2),'Reference data SID'!$B:$N,13,FALSE)),"",VLOOKUP(CONCATENATE($A223,"_",AQ$2),'Reference data SID'!$B:$N,13,FALSE))</f>
        <v/>
      </c>
      <c r="AR223" s="16" t="str">
        <f>IF(ISERROR(VLOOKUP(CONCATENATE($A223,"_",AR$2),'Reference data SID'!$B:$N,13,FALSE)),"",VLOOKUP(CONCATENATE($A223,"_",AR$2),'Reference data SID'!$B:$N,13,FALSE))</f>
        <v/>
      </c>
      <c r="AS223" s="16" t="str">
        <f>IF(ISERROR(VLOOKUP(CONCATENATE($A223,"_",AS$2),'Reference data SID'!$B:$N,13,FALSE)),"",VLOOKUP(CONCATENATE($A223,"_",AS$2),'Reference data SID'!$B:$N,13,FALSE))</f>
        <v/>
      </c>
      <c r="AT223" s="16" t="str">
        <f>IF(ISERROR(VLOOKUP(CONCATENATE($A223,"_",AT$2),'Reference data SID'!$B:$N,13,FALSE)),"",VLOOKUP(CONCATENATE($A223,"_",AT$2),'Reference data SID'!$B:$N,13,FALSE))</f>
        <v/>
      </c>
    </row>
    <row r="224" spans="1:46" x14ac:dyDescent="0.25">
      <c r="A224">
        <v>220</v>
      </c>
      <c r="B224" s="16" t="str">
        <f>IF(ISERROR(VLOOKUP(CONCATENATE($A224,"_",B$2),'Reference data SID'!$B:$N,13,FALSE)),"",VLOOKUP(CONCATENATE($A224,"_",B$2),'Reference data SID'!$B:$N,13,FALSE))</f>
        <v/>
      </c>
      <c r="C224" s="16" t="str">
        <f>IF(ISERROR(VLOOKUP(CONCATENATE($A224,"_",C$2),'Reference data SID'!$B:$N,13,FALSE)),"",VLOOKUP(CONCATENATE($A224,"_",C$2),'Reference data SID'!$B:$N,13,FALSE))</f>
        <v/>
      </c>
      <c r="D224" s="16" t="str">
        <f>IF(ISERROR(VLOOKUP(CONCATENATE($A224,"_",D$2),'Reference data SID'!$B:$N,13,FALSE)),"",VLOOKUP(CONCATENATE($A224,"_",D$2),'Reference data SID'!$B:$N,13,FALSE))</f>
        <v/>
      </c>
      <c r="E224" s="16" t="str">
        <f>IF(ISERROR(VLOOKUP(CONCATENATE($A224,"_",E$2),'Reference data SID'!$B:$N,13,FALSE)),"",VLOOKUP(CONCATENATE($A224,"_",E$2),'Reference data SID'!$B:$N,13,FALSE))</f>
        <v/>
      </c>
      <c r="F224" s="16" t="str">
        <f>IF(ISERROR(VLOOKUP(CONCATENATE($A224,"_",F$2),'Reference data SID'!$B:$N,13,FALSE)),"",VLOOKUP(CONCATENATE($A224,"_",F$2),'Reference data SID'!$B:$N,13,FALSE))</f>
        <v/>
      </c>
      <c r="G224" s="16" t="str">
        <f>IF(ISERROR(VLOOKUP(CONCATENATE($A224,"_",G$2),'Reference data SID'!$B:$N,13,FALSE)),"",VLOOKUP(CONCATENATE($A224,"_",G$2),'Reference data SID'!$B:$N,13,FALSE))</f>
        <v/>
      </c>
      <c r="H224" s="16" t="str">
        <f>IF(ISERROR(VLOOKUP(CONCATENATE($A224,"_",H$2),'Reference data SID'!$B:$N,13,FALSE)),"",VLOOKUP(CONCATENATE($A224,"_",H$2),'Reference data SID'!$B:$N,13,FALSE))</f>
        <v/>
      </c>
      <c r="I224" s="16" t="str">
        <f>IF(ISERROR(VLOOKUP(CONCATENATE($A224,"_",I$2),'Reference data SID'!$B:$N,13,FALSE)),"",VLOOKUP(CONCATENATE($A224,"_",I$2),'Reference data SID'!$B:$N,13,FALSE))</f>
        <v/>
      </c>
      <c r="J224" s="16" t="str">
        <f>IF(ISERROR(VLOOKUP(CONCATENATE($A224,"_",J$2),'Reference data SID'!$B:$N,13,FALSE)),"",VLOOKUP(CONCATENATE($A224,"_",J$2),'Reference data SID'!$B:$N,13,FALSE))</f>
        <v/>
      </c>
      <c r="K224" s="16" t="str">
        <f>IF(ISERROR(VLOOKUP(CONCATENATE($A224,"_",K$2),'Reference data SID'!$B:$N,13,FALSE)),"",VLOOKUP(CONCATENATE($A224,"_",K$2),'Reference data SID'!$B:$N,13,FALSE))</f>
        <v/>
      </c>
      <c r="L224" s="16" t="str">
        <f>IF(ISERROR(VLOOKUP(CONCATENATE($A224,"_",L$2),'Reference data SID'!$B:$N,13,FALSE)),"",VLOOKUP(CONCATENATE($A224,"_",L$2),'Reference data SID'!$B:$N,13,FALSE))</f>
        <v/>
      </c>
      <c r="M224" s="16" t="str">
        <f>IF(ISERROR(VLOOKUP(CONCATENATE($A224,"_",M$2),'Reference data SID'!$B:$N,13,FALSE)),"",VLOOKUP(CONCATENATE($A224,"_",M$2),'Reference data SID'!$B:$N,13,FALSE))</f>
        <v/>
      </c>
      <c r="N224" s="16" t="str">
        <f>IF(ISERROR(VLOOKUP(CONCATENATE($A224,"_",N$2),'Reference data SID'!$B:$N,13,FALSE)),"",VLOOKUP(CONCATENATE($A224,"_",N$2),'Reference data SID'!$B:$N,13,FALSE))</f>
        <v/>
      </c>
      <c r="O224" s="16" t="str">
        <f>IF(ISERROR(VLOOKUP(CONCATENATE($A224,"_",O$2),'Reference data SID'!$B:$N,13,FALSE)),"",VLOOKUP(CONCATENATE($A224,"_",O$2),'Reference data SID'!$B:$N,13,FALSE))</f>
        <v/>
      </c>
      <c r="P224" s="16" t="str">
        <f>IF(ISERROR(VLOOKUP(CONCATENATE($A224,"_",P$2),'Reference data SID'!$B:$N,13,FALSE)),"",VLOOKUP(CONCATENATE($A224,"_",P$2),'Reference data SID'!$B:$N,13,FALSE))</f>
        <v/>
      </c>
      <c r="Q224" s="16" t="str">
        <f>IF(ISERROR(VLOOKUP(CONCATENATE($A224,"_",Q$2),'Reference data SID'!$B:$N,13,FALSE)),"",VLOOKUP(CONCATENATE($A224,"_",Q$2),'Reference data SID'!$B:$N,13,FALSE))</f>
        <v/>
      </c>
      <c r="R224" s="16" t="str">
        <f>IF(ISERROR(VLOOKUP(CONCATENATE($A224,"_",R$2),'Reference data SID'!$B:$N,13,FALSE)),"",VLOOKUP(CONCATENATE($A224,"_",R$2),'Reference data SID'!$B:$N,13,FALSE))</f>
        <v/>
      </c>
      <c r="S224" s="16" t="str">
        <f>IF(ISERROR(VLOOKUP(CONCATENATE($A224,"_",S$2),'Reference data SID'!$B:$N,13,FALSE)),"",VLOOKUP(CONCATENATE($A224,"_",S$2),'Reference data SID'!$B:$N,13,FALSE))</f>
        <v/>
      </c>
      <c r="T224" s="16" t="str">
        <f>IF(ISERROR(VLOOKUP(CONCATENATE($A224,"_",T$2),'Reference data SID'!$B:$N,13,FALSE)),"",VLOOKUP(CONCATENATE($A224,"_",T$2),'Reference data SID'!$B:$N,13,FALSE))</f>
        <v/>
      </c>
      <c r="U224" s="16" t="str">
        <f>IF(ISERROR(VLOOKUP(CONCATENATE($A224,"_",U$2),'Reference data SID'!$B:$N,13,FALSE)),"",VLOOKUP(CONCATENATE($A224,"_",U$2),'Reference data SID'!$B:$N,13,FALSE))</f>
        <v/>
      </c>
      <c r="V224" s="16" t="str">
        <f>IF(ISERROR(VLOOKUP(CONCATENATE($A224,"_",V$2),'Reference data SID'!$B:$N,13,FALSE)),"",VLOOKUP(CONCATENATE($A224,"_",V$2),'Reference data SID'!$B:$N,13,FALSE))</f>
        <v/>
      </c>
      <c r="W224" s="16" t="str">
        <f>IF(ISERROR(VLOOKUP(CONCATENATE($A224,"_",W$2),'Reference data SID'!$B:$N,13,FALSE)),"",VLOOKUP(CONCATENATE($A224,"_",W$2),'Reference data SID'!$B:$N,13,FALSE))</f>
        <v/>
      </c>
      <c r="X224" s="16" t="str">
        <f>IF(ISERROR(VLOOKUP(CONCATENATE($A224,"_",X$2),'Reference data SID'!$B:$N,13,FALSE)),"",VLOOKUP(CONCATENATE($A224,"_",X$2),'Reference data SID'!$B:$N,13,FALSE))</f>
        <v/>
      </c>
      <c r="Y224" s="16" t="str">
        <f>IF(ISERROR(VLOOKUP(CONCATENATE($A224,"_",Y$2),'Reference data SID'!$B:$N,13,FALSE)),"",VLOOKUP(CONCATENATE($A224,"_",Y$2),'Reference data SID'!$B:$N,13,FALSE))</f>
        <v/>
      </c>
      <c r="Z224" s="16" t="str">
        <f>IF(ISERROR(VLOOKUP(CONCATENATE($A224,"_",Z$2),'Reference data SID'!$B:$N,13,FALSE)),"",VLOOKUP(CONCATENATE($A224,"_",Z$2),'Reference data SID'!$B:$N,13,FALSE))</f>
        <v/>
      </c>
      <c r="AA224" s="16" t="str">
        <f>IF(ISERROR(VLOOKUP(CONCATENATE($A224,"_",AA$2),'Reference data SID'!$B:$N,13,FALSE)),"",VLOOKUP(CONCATENATE($A224,"_",AA$2),'Reference data SID'!$B:$N,13,FALSE))</f>
        <v/>
      </c>
      <c r="AB224" s="16" t="str">
        <f>IF(ISERROR(VLOOKUP(CONCATENATE($A224,"_",AB$2),'Reference data SID'!$B:$N,13,FALSE)),"",VLOOKUP(CONCATENATE($A224,"_",AB$2),'Reference data SID'!$B:$N,13,FALSE))</f>
        <v/>
      </c>
      <c r="AC224" s="16" t="str">
        <f>IF(ISERROR(VLOOKUP(CONCATENATE($A224,"_",AC$2),'Reference data SID'!$B:$N,13,FALSE)),"",VLOOKUP(CONCATENATE($A224,"_",AC$2),'Reference data SID'!$B:$N,13,FALSE))</f>
        <v/>
      </c>
      <c r="AD224" s="16" t="str">
        <f>IF(ISERROR(VLOOKUP(CONCATENATE($A224,"_",AD$2),'Reference data SID'!$B:$N,13,FALSE)),"",VLOOKUP(CONCATENATE($A224,"_",AD$2),'Reference data SID'!$B:$N,13,FALSE))</f>
        <v/>
      </c>
      <c r="AE224" s="16" t="str">
        <f>IF(ISERROR(VLOOKUP(CONCATENATE($A224,"_",AE$2),'Reference data SID'!$B:$N,13,FALSE)),"",VLOOKUP(CONCATENATE($A224,"_",AE$2),'Reference data SID'!$B:$N,13,FALSE))</f>
        <v/>
      </c>
      <c r="AF224" s="16" t="str">
        <f>IF(ISERROR(VLOOKUP(CONCATENATE($A224,"_",AF$2),'Reference data SID'!$B:$N,13,FALSE)),"",VLOOKUP(CONCATENATE($A224,"_",AF$2),'Reference data SID'!$B:$N,13,FALSE))</f>
        <v/>
      </c>
      <c r="AG224" s="16" t="str">
        <f>IF(ISERROR(VLOOKUP(CONCATENATE($A224,"_",AG$2),'Reference data SID'!$B:$N,13,FALSE)),"",VLOOKUP(CONCATENATE($A224,"_",AG$2),'Reference data SID'!$B:$N,13,FALSE))</f>
        <v/>
      </c>
      <c r="AH224" s="16" t="str">
        <f>IF(ISERROR(VLOOKUP(CONCATENATE($A224,"_",AH$2),'Reference data SID'!$B:$N,13,FALSE)),"",VLOOKUP(CONCATENATE($A224,"_",AH$2),'Reference data SID'!$B:$N,13,FALSE))</f>
        <v/>
      </c>
      <c r="AI224" s="16" t="str">
        <f>IF(ISERROR(VLOOKUP(CONCATENATE($A224,"_",AI$2),'Reference data SID'!$B:$N,13,FALSE)),"",VLOOKUP(CONCATENATE($A224,"_",AI$2),'Reference data SID'!$B:$N,13,FALSE))</f>
        <v/>
      </c>
      <c r="AJ224" s="16" t="str">
        <f>IF(ISERROR(VLOOKUP(CONCATENATE($A224,"_",AJ$2),'Reference data SID'!$B:$N,13,FALSE)),"",VLOOKUP(CONCATENATE($A224,"_",AJ$2),'Reference data SID'!$B:$N,13,FALSE))</f>
        <v/>
      </c>
      <c r="AK224" s="16" t="str">
        <f>IF(ISERROR(VLOOKUP(CONCATENATE($A224,"_",AK$2),'Reference data SID'!$B:$N,13,FALSE)),"",VLOOKUP(CONCATENATE($A224,"_",AK$2),'Reference data SID'!$B:$N,13,FALSE))</f>
        <v/>
      </c>
      <c r="AL224" s="16" t="str">
        <f>IF(ISERROR(VLOOKUP(CONCATENATE($A224,"_",AL$2),'Reference data SID'!$B:$N,13,FALSE)),"",VLOOKUP(CONCATENATE($A224,"_",AL$2),'Reference data SID'!$B:$N,13,FALSE))</f>
        <v/>
      </c>
      <c r="AM224" s="16" t="str">
        <f>IF(ISERROR(VLOOKUP(CONCATENATE($A224,"_",AM$2),'Reference data SID'!$B:$N,13,FALSE)),"",VLOOKUP(CONCATENATE($A224,"_",AM$2),'Reference data SID'!$B:$N,13,FALSE))</f>
        <v/>
      </c>
      <c r="AN224" s="16" t="str">
        <f>IF(ISERROR(VLOOKUP(CONCATENATE($A224,"_",AN$2),'Reference data SID'!$B:$N,13,FALSE)),"",VLOOKUP(CONCATENATE($A224,"_",AN$2),'Reference data SID'!$B:$N,13,FALSE))</f>
        <v/>
      </c>
      <c r="AO224" s="16" t="str">
        <f>IF(ISERROR(VLOOKUP(CONCATENATE($A224,"_",AO$2),'Reference data SID'!$B:$N,13,FALSE)),"",VLOOKUP(CONCATENATE($A224,"_",AO$2),'Reference data SID'!$B:$N,13,FALSE))</f>
        <v/>
      </c>
      <c r="AP224" s="16" t="str">
        <f>IF(ISERROR(VLOOKUP(CONCATENATE($A224,"_",AP$2),'Reference data SID'!$B:$N,13,FALSE)),"",VLOOKUP(CONCATENATE($A224,"_",AP$2),'Reference data SID'!$B:$N,13,FALSE))</f>
        <v/>
      </c>
      <c r="AQ224" s="16" t="str">
        <f>IF(ISERROR(VLOOKUP(CONCATENATE($A224,"_",AQ$2),'Reference data SID'!$B:$N,13,FALSE)),"",VLOOKUP(CONCATENATE($A224,"_",AQ$2),'Reference data SID'!$B:$N,13,FALSE))</f>
        <v/>
      </c>
      <c r="AR224" s="16" t="str">
        <f>IF(ISERROR(VLOOKUP(CONCATENATE($A224,"_",AR$2),'Reference data SID'!$B:$N,13,FALSE)),"",VLOOKUP(CONCATENATE($A224,"_",AR$2),'Reference data SID'!$B:$N,13,FALSE))</f>
        <v/>
      </c>
      <c r="AS224" s="16" t="str">
        <f>IF(ISERROR(VLOOKUP(CONCATENATE($A224,"_",AS$2),'Reference data SID'!$B:$N,13,FALSE)),"",VLOOKUP(CONCATENATE($A224,"_",AS$2),'Reference data SID'!$B:$N,13,FALSE))</f>
        <v/>
      </c>
      <c r="AT224" s="16" t="str">
        <f>IF(ISERROR(VLOOKUP(CONCATENATE($A224,"_",AT$2),'Reference data SID'!$B:$N,13,FALSE)),"",VLOOKUP(CONCATENATE($A224,"_",AT$2),'Reference data SID'!$B:$N,13,FALSE))</f>
        <v/>
      </c>
    </row>
    <row r="225" spans="1:46" x14ac:dyDescent="0.25">
      <c r="A225">
        <v>221</v>
      </c>
      <c r="B225" s="16" t="str">
        <f>IF(ISERROR(VLOOKUP(CONCATENATE($A225,"_",B$2),'Reference data SID'!$B:$N,13,FALSE)),"",VLOOKUP(CONCATENATE($A225,"_",B$2),'Reference data SID'!$B:$N,13,FALSE))</f>
        <v/>
      </c>
      <c r="C225" s="16" t="str">
        <f>IF(ISERROR(VLOOKUP(CONCATENATE($A225,"_",C$2),'Reference data SID'!$B:$N,13,FALSE)),"",VLOOKUP(CONCATENATE($A225,"_",C$2),'Reference data SID'!$B:$N,13,FALSE))</f>
        <v/>
      </c>
      <c r="D225" s="16" t="str">
        <f>IF(ISERROR(VLOOKUP(CONCATENATE($A225,"_",D$2),'Reference data SID'!$B:$N,13,FALSE)),"",VLOOKUP(CONCATENATE($A225,"_",D$2),'Reference data SID'!$B:$N,13,FALSE))</f>
        <v/>
      </c>
      <c r="E225" s="16" t="str">
        <f>IF(ISERROR(VLOOKUP(CONCATENATE($A225,"_",E$2),'Reference data SID'!$B:$N,13,FALSE)),"",VLOOKUP(CONCATENATE($A225,"_",E$2),'Reference data SID'!$B:$N,13,FALSE))</f>
        <v/>
      </c>
      <c r="F225" s="16" t="str">
        <f>IF(ISERROR(VLOOKUP(CONCATENATE($A225,"_",F$2),'Reference data SID'!$B:$N,13,FALSE)),"",VLOOKUP(CONCATENATE($A225,"_",F$2),'Reference data SID'!$B:$N,13,FALSE))</f>
        <v/>
      </c>
      <c r="G225" s="16" t="str">
        <f>IF(ISERROR(VLOOKUP(CONCATENATE($A225,"_",G$2),'Reference data SID'!$B:$N,13,FALSE)),"",VLOOKUP(CONCATENATE($A225,"_",G$2),'Reference data SID'!$B:$N,13,FALSE))</f>
        <v/>
      </c>
      <c r="H225" s="16" t="str">
        <f>IF(ISERROR(VLOOKUP(CONCATENATE($A225,"_",H$2),'Reference data SID'!$B:$N,13,FALSE)),"",VLOOKUP(CONCATENATE($A225,"_",H$2),'Reference data SID'!$B:$N,13,FALSE))</f>
        <v/>
      </c>
      <c r="I225" s="16" t="str">
        <f>IF(ISERROR(VLOOKUP(CONCATENATE($A225,"_",I$2),'Reference data SID'!$B:$N,13,FALSE)),"",VLOOKUP(CONCATENATE($A225,"_",I$2),'Reference data SID'!$B:$N,13,FALSE))</f>
        <v/>
      </c>
      <c r="J225" s="16" t="str">
        <f>IF(ISERROR(VLOOKUP(CONCATENATE($A225,"_",J$2),'Reference data SID'!$B:$N,13,FALSE)),"",VLOOKUP(CONCATENATE($A225,"_",J$2),'Reference data SID'!$B:$N,13,FALSE))</f>
        <v/>
      </c>
      <c r="K225" s="16" t="str">
        <f>IF(ISERROR(VLOOKUP(CONCATENATE($A225,"_",K$2),'Reference data SID'!$B:$N,13,FALSE)),"",VLOOKUP(CONCATENATE($A225,"_",K$2),'Reference data SID'!$B:$N,13,FALSE))</f>
        <v/>
      </c>
      <c r="L225" s="16" t="str">
        <f>IF(ISERROR(VLOOKUP(CONCATENATE($A225,"_",L$2),'Reference data SID'!$B:$N,13,FALSE)),"",VLOOKUP(CONCATENATE($A225,"_",L$2),'Reference data SID'!$B:$N,13,FALSE))</f>
        <v/>
      </c>
      <c r="M225" s="16" t="str">
        <f>IF(ISERROR(VLOOKUP(CONCATENATE($A225,"_",M$2),'Reference data SID'!$B:$N,13,FALSE)),"",VLOOKUP(CONCATENATE($A225,"_",M$2),'Reference data SID'!$B:$N,13,FALSE))</f>
        <v/>
      </c>
      <c r="N225" s="16" t="str">
        <f>IF(ISERROR(VLOOKUP(CONCATENATE($A225,"_",N$2),'Reference data SID'!$B:$N,13,FALSE)),"",VLOOKUP(CONCATENATE($A225,"_",N$2),'Reference data SID'!$B:$N,13,FALSE))</f>
        <v/>
      </c>
      <c r="O225" s="16" t="str">
        <f>IF(ISERROR(VLOOKUP(CONCATENATE($A225,"_",O$2),'Reference data SID'!$B:$N,13,FALSE)),"",VLOOKUP(CONCATENATE($A225,"_",O$2),'Reference data SID'!$B:$N,13,FALSE))</f>
        <v/>
      </c>
      <c r="P225" s="16" t="str">
        <f>IF(ISERROR(VLOOKUP(CONCATENATE($A225,"_",P$2),'Reference data SID'!$B:$N,13,FALSE)),"",VLOOKUP(CONCATENATE($A225,"_",P$2),'Reference data SID'!$B:$N,13,FALSE))</f>
        <v/>
      </c>
      <c r="Q225" s="16" t="str">
        <f>IF(ISERROR(VLOOKUP(CONCATENATE($A225,"_",Q$2),'Reference data SID'!$B:$N,13,FALSE)),"",VLOOKUP(CONCATENATE($A225,"_",Q$2),'Reference data SID'!$B:$N,13,FALSE))</f>
        <v/>
      </c>
      <c r="R225" s="16" t="str">
        <f>IF(ISERROR(VLOOKUP(CONCATENATE($A225,"_",R$2),'Reference data SID'!$B:$N,13,FALSE)),"",VLOOKUP(CONCATENATE($A225,"_",R$2),'Reference data SID'!$B:$N,13,FALSE))</f>
        <v/>
      </c>
      <c r="S225" s="16" t="str">
        <f>IF(ISERROR(VLOOKUP(CONCATENATE($A225,"_",S$2),'Reference data SID'!$B:$N,13,FALSE)),"",VLOOKUP(CONCATENATE($A225,"_",S$2),'Reference data SID'!$B:$N,13,FALSE))</f>
        <v/>
      </c>
      <c r="T225" s="16" t="str">
        <f>IF(ISERROR(VLOOKUP(CONCATENATE($A225,"_",T$2),'Reference data SID'!$B:$N,13,FALSE)),"",VLOOKUP(CONCATENATE($A225,"_",T$2),'Reference data SID'!$B:$N,13,FALSE))</f>
        <v/>
      </c>
      <c r="U225" s="16" t="str">
        <f>IF(ISERROR(VLOOKUP(CONCATENATE($A225,"_",U$2),'Reference data SID'!$B:$N,13,FALSE)),"",VLOOKUP(CONCATENATE($A225,"_",U$2),'Reference data SID'!$B:$N,13,FALSE))</f>
        <v/>
      </c>
      <c r="V225" s="16" t="str">
        <f>IF(ISERROR(VLOOKUP(CONCATENATE($A225,"_",V$2),'Reference data SID'!$B:$N,13,FALSE)),"",VLOOKUP(CONCATENATE($A225,"_",V$2),'Reference data SID'!$B:$N,13,FALSE))</f>
        <v/>
      </c>
      <c r="W225" s="16" t="str">
        <f>IF(ISERROR(VLOOKUP(CONCATENATE($A225,"_",W$2),'Reference data SID'!$B:$N,13,FALSE)),"",VLOOKUP(CONCATENATE($A225,"_",W$2),'Reference data SID'!$B:$N,13,FALSE))</f>
        <v/>
      </c>
      <c r="X225" s="16" t="str">
        <f>IF(ISERROR(VLOOKUP(CONCATENATE($A225,"_",X$2),'Reference data SID'!$B:$N,13,FALSE)),"",VLOOKUP(CONCATENATE($A225,"_",X$2),'Reference data SID'!$B:$N,13,FALSE))</f>
        <v/>
      </c>
      <c r="Y225" s="16" t="str">
        <f>IF(ISERROR(VLOOKUP(CONCATENATE($A225,"_",Y$2),'Reference data SID'!$B:$N,13,FALSE)),"",VLOOKUP(CONCATENATE($A225,"_",Y$2),'Reference data SID'!$B:$N,13,FALSE))</f>
        <v/>
      </c>
      <c r="Z225" s="16" t="str">
        <f>IF(ISERROR(VLOOKUP(CONCATENATE($A225,"_",Z$2),'Reference data SID'!$B:$N,13,FALSE)),"",VLOOKUP(CONCATENATE($A225,"_",Z$2),'Reference data SID'!$B:$N,13,FALSE))</f>
        <v/>
      </c>
      <c r="AA225" s="16" t="str">
        <f>IF(ISERROR(VLOOKUP(CONCATENATE($A225,"_",AA$2),'Reference data SID'!$B:$N,13,FALSE)),"",VLOOKUP(CONCATENATE($A225,"_",AA$2),'Reference data SID'!$B:$N,13,FALSE))</f>
        <v/>
      </c>
      <c r="AB225" s="16" t="str">
        <f>IF(ISERROR(VLOOKUP(CONCATENATE($A225,"_",AB$2),'Reference data SID'!$B:$N,13,FALSE)),"",VLOOKUP(CONCATENATE($A225,"_",AB$2),'Reference data SID'!$B:$N,13,FALSE))</f>
        <v/>
      </c>
      <c r="AC225" s="16" t="str">
        <f>IF(ISERROR(VLOOKUP(CONCATENATE($A225,"_",AC$2),'Reference data SID'!$B:$N,13,FALSE)),"",VLOOKUP(CONCATENATE($A225,"_",AC$2),'Reference data SID'!$B:$N,13,FALSE))</f>
        <v/>
      </c>
      <c r="AD225" s="16" t="str">
        <f>IF(ISERROR(VLOOKUP(CONCATENATE($A225,"_",AD$2),'Reference data SID'!$B:$N,13,FALSE)),"",VLOOKUP(CONCATENATE($A225,"_",AD$2),'Reference data SID'!$B:$N,13,FALSE))</f>
        <v/>
      </c>
      <c r="AE225" s="16" t="str">
        <f>IF(ISERROR(VLOOKUP(CONCATENATE($A225,"_",AE$2),'Reference data SID'!$B:$N,13,FALSE)),"",VLOOKUP(CONCATENATE($A225,"_",AE$2),'Reference data SID'!$B:$N,13,FALSE))</f>
        <v/>
      </c>
      <c r="AF225" s="16" t="str">
        <f>IF(ISERROR(VLOOKUP(CONCATENATE($A225,"_",AF$2),'Reference data SID'!$B:$N,13,FALSE)),"",VLOOKUP(CONCATENATE($A225,"_",AF$2),'Reference data SID'!$B:$N,13,FALSE))</f>
        <v/>
      </c>
      <c r="AG225" s="16" t="str">
        <f>IF(ISERROR(VLOOKUP(CONCATENATE($A225,"_",AG$2),'Reference data SID'!$B:$N,13,FALSE)),"",VLOOKUP(CONCATENATE($A225,"_",AG$2),'Reference data SID'!$B:$N,13,FALSE))</f>
        <v/>
      </c>
      <c r="AH225" s="16" t="str">
        <f>IF(ISERROR(VLOOKUP(CONCATENATE($A225,"_",AH$2),'Reference data SID'!$B:$N,13,FALSE)),"",VLOOKUP(CONCATENATE($A225,"_",AH$2),'Reference data SID'!$B:$N,13,FALSE))</f>
        <v/>
      </c>
      <c r="AI225" s="16" t="str">
        <f>IF(ISERROR(VLOOKUP(CONCATENATE($A225,"_",AI$2),'Reference data SID'!$B:$N,13,FALSE)),"",VLOOKUP(CONCATENATE($A225,"_",AI$2),'Reference data SID'!$B:$N,13,FALSE))</f>
        <v/>
      </c>
      <c r="AJ225" s="16" t="str">
        <f>IF(ISERROR(VLOOKUP(CONCATENATE($A225,"_",AJ$2),'Reference data SID'!$B:$N,13,FALSE)),"",VLOOKUP(CONCATENATE($A225,"_",AJ$2),'Reference data SID'!$B:$N,13,FALSE))</f>
        <v/>
      </c>
      <c r="AK225" s="16" t="str">
        <f>IF(ISERROR(VLOOKUP(CONCATENATE($A225,"_",AK$2),'Reference data SID'!$B:$N,13,FALSE)),"",VLOOKUP(CONCATENATE($A225,"_",AK$2),'Reference data SID'!$B:$N,13,FALSE))</f>
        <v/>
      </c>
      <c r="AL225" s="16" t="str">
        <f>IF(ISERROR(VLOOKUP(CONCATENATE($A225,"_",AL$2),'Reference data SID'!$B:$N,13,FALSE)),"",VLOOKUP(CONCATENATE($A225,"_",AL$2),'Reference data SID'!$B:$N,13,FALSE))</f>
        <v/>
      </c>
      <c r="AM225" s="16" t="str">
        <f>IF(ISERROR(VLOOKUP(CONCATENATE($A225,"_",AM$2),'Reference data SID'!$B:$N,13,FALSE)),"",VLOOKUP(CONCATENATE($A225,"_",AM$2),'Reference data SID'!$B:$N,13,FALSE))</f>
        <v/>
      </c>
      <c r="AN225" s="16" t="str">
        <f>IF(ISERROR(VLOOKUP(CONCATENATE($A225,"_",AN$2),'Reference data SID'!$B:$N,13,FALSE)),"",VLOOKUP(CONCATENATE($A225,"_",AN$2),'Reference data SID'!$B:$N,13,FALSE))</f>
        <v/>
      </c>
      <c r="AO225" s="16" t="str">
        <f>IF(ISERROR(VLOOKUP(CONCATENATE($A225,"_",AO$2),'Reference data SID'!$B:$N,13,FALSE)),"",VLOOKUP(CONCATENATE($A225,"_",AO$2),'Reference data SID'!$B:$N,13,FALSE))</f>
        <v/>
      </c>
      <c r="AP225" s="16" t="str">
        <f>IF(ISERROR(VLOOKUP(CONCATENATE($A225,"_",AP$2),'Reference data SID'!$B:$N,13,FALSE)),"",VLOOKUP(CONCATENATE($A225,"_",AP$2),'Reference data SID'!$B:$N,13,FALSE))</f>
        <v/>
      </c>
      <c r="AQ225" s="16" t="str">
        <f>IF(ISERROR(VLOOKUP(CONCATENATE($A225,"_",AQ$2),'Reference data SID'!$B:$N,13,FALSE)),"",VLOOKUP(CONCATENATE($A225,"_",AQ$2),'Reference data SID'!$B:$N,13,FALSE))</f>
        <v/>
      </c>
      <c r="AR225" s="16" t="str">
        <f>IF(ISERROR(VLOOKUP(CONCATENATE($A225,"_",AR$2),'Reference data SID'!$B:$N,13,FALSE)),"",VLOOKUP(CONCATENATE($A225,"_",AR$2),'Reference data SID'!$B:$N,13,FALSE))</f>
        <v/>
      </c>
      <c r="AS225" s="16" t="str">
        <f>IF(ISERROR(VLOOKUP(CONCATENATE($A225,"_",AS$2),'Reference data SID'!$B:$N,13,FALSE)),"",VLOOKUP(CONCATENATE($A225,"_",AS$2),'Reference data SID'!$B:$N,13,FALSE))</f>
        <v/>
      </c>
      <c r="AT225" s="16" t="str">
        <f>IF(ISERROR(VLOOKUP(CONCATENATE($A225,"_",AT$2),'Reference data SID'!$B:$N,13,FALSE)),"",VLOOKUP(CONCATENATE($A225,"_",AT$2),'Reference data SID'!$B:$N,13,FALSE))</f>
        <v/>
      </c>
    </row>
    <row r="226" spans="1:46" x14ac:dyDescent="0.25">
      <c r="A226">
        <v>222</v>
      </c>
      <c r="B226" s="16" t="str">
        <f>IF(ISERROR(VLOOKUP(CONCATENATE($A226,"_",B$2),'Reference data SID'!$B:$N,13,FALSE)),"",VLOOKUP(CONCATENATE($A226,"_",B$2),'Reference data SID'!$B:$N,13,FALSE))</f>
        <v/>
      </c>
      <c r="C226" s="16" t="str">
        <f>IF(ISERROR(VLOOKUP(CONCATENATE($A226,"_",C$2),'Reference data SID'!$B:$N,13,FALSE)),"",VLOOKUP(CONCATENATE($A226,"_",C$2),'Reference data SID'!$B:$N,13,FALSE))</f>
        <v/>
      </c>
      <c r="D226" s="16" t="str">
        <f>IF(ISERROR(VLOOKUP(CONCATENATE($A226,"_",D$2),'Reference data SID'!$B:$N,13,FALSE)),"",VLOOKUP(CONCATENATE($A226,"_",D$2),'Reference data SID'!$B:$N,13,FALSE))</f>
        <v/>
      </c>
      <c r="E226" s="16" t="str">
        <f>IF(ISERROR(VLOOKUP(CONCATENATE($A226,"_",E$2),'Reference data SID'!$B:$N,13,FALSE)),"",VLOOKUP(CONCATENATE($A226,"_",E$2),'Reference data SID'!$B:$N,13,FALSE))</f>
        <v/>
      </c>
      <c r="F226" s="16" t="str">
        <f>IF(ISERROR(VLOOKUP(CONCATENATE($A226,"_",F$2),'Reference data SID'!$B:$N,13,FALSE)),"",VLOOKUP(CONCATENATE($A226,"_",F$2),'Reference data SID'!$B:$N,13,FALSE))</f>
        <v/>
      </c>
      <c r="G226" s="16" t="str">
        <f>IF(ISERROR(VLOOKUP(CONCATENATE($A226,"_",G$2),'Reference data SID'!$B:$N,13,FALSE)),"",VLOOKUP(CONCATENATE($A226,"_",G$2),'Reference data SID'!$B:$N,13,FALSE))</f>
        <v/>
      </c>
      <c r="H226" s="16" t="str">
        <f>IF(ISERROR(VLOOKUP(CONCATENATE($A226,"_",H$2),'Reference data SID'!$B:$N,13,FALSE)),"",VLOOKUP(CONCATENATE($A226,"_",H$2),'Reference data SID'!$B:$N,13,FALSE))</f>
        <v/>
      </c>
      <c r="I226" s="16" t="str">
        <f>IF(ISERROR(VLOOKUP(CONCATENATE($A226,"_",I$2),'Reference data SID'!$B:$N,13,FALSE)),"",VLOOKUP(CONCATENATE($A226,"_",I$2),'Reference data SID'!$B:$N,13,FALSE))</f>
        <v/>
      </c>
      <c r="J226" s="16" t="str">
        <f>IF(ISERROR(VLOOKUP(CONCATENATE($A226,"_",J$2),'Reference data SID'!$B:$N,13,FALSE)),"",VLOOKUP(CONCATENATE($A226,"_",J$2),'Reference data SID'!$B:$N,13,FALSE))</f>
        <v/>
      </c>
      <c r="K226" s="16" t="str">
        <f>IF(ISERROR(VLOOKUP(CONCATENATE($A226,"_",K$2),'Reference data SID'!$B:$N,13,FALSE)),"",VLOOKUP(CONCATENATE($A226,"_",K$2),'Reference data SID'!$B:$N,13,FALSE))</f>
        <v/>
      </c>
      <c r="L226" s="16" t="str">
        <f>IF(ISERROR(VLOOKUP(CONCATENATE($A226,"_",L$2),'Reference data SID'!$B:$N,13,FALSE)),"",VLOOKUP(CONCATENATE($A226,"_",L$2),'Reference data SID'!$B:$N,13,FALSE))</f>
        <v/>
      </c>
      <c r="M226" s="16" t="str">
        <f>IF(ISERROR(VLOOKUP(CONCATENATE($A226,"_",M$2),'Reference data SID'!$B:$N,13,FALSE)),"",VLOOKUP(CONCATENATE($A226,"_",M$2),'Reference data SID'!$B:$N,13,FALSE))</f>
        <v/>
      </c>
      <c r="N226" s="16" t="str">
        <f>IF(ISERROR(VLOOKUP(CONCATENATE($A226,"_",N$2),'Reference data SID'!$B:$N,13,FALSE)),"",VLOOKUP(CONCATENATE($A226,"_",N$2),'Reference data SID'!$B:$N,13,FALSE))</f>
        <v/>
      </c>
      <c r="O226" s="16" t="str">
        <f>IF(ISERROR(VLOOKUP(CONCATENATE($A226,"_",O$2),'Reference data SID'!$B:$N,13,FALSE)),"",VLOOKUP(CONCATENATE($A226,"_",O$2),'Reference data SID'!$B:$N,13,FALSE))</f>
        <v/>
      </c>
      <c r="P226" s="16" t="str">
        <f>IF(ISERROR(VLOOKUP(CONCATENATE($A226,"_",P$2),'Reference data SID'!$B:$N,13,FALSE)),"",VLOOKUP(CONCATENATE($A226,"_",P$2),'Reference data SID'!$B:$N,13,FALSE))</f>
        <v/>
      </c>
      <c r="Q226" s="16" t="str">
        <f>IF(ISERROR(VLOOKUP(CONCATENATE($A226,"_",Q$2),'Reference data SID'!$B:$N,13,FALSE)),"",VLOOKUP(CONCATENATE($A226,"_",Q$2),'Reference data SID'!$B:$N,13,FALSE))</f>
        <v/>
      </c>
      <c r="R226" s="16" t="str">
        <f>IF(ISERROR(VLOOKUP(CONCATENATE($A226,"_",R$2),'Reference data SID'!$B:$N,13,FALSE)),"",VLOOKUP(CONCATENATE($A226,"_",R$2),'Reference data SID'!$B:$N,13,FALSE))</f>
        <v/>
      </c>
      <c r="S226" s="16" t="str">
        <f>IF(ISERROR(VLOOKUP(CONCATENATE($A226,"_",S$2),'Reference data SID'!$B:$N,13,FALSE)),"",VLOOKUP(CONCATENATE($A226,"_",S$2),'Reference data SID'!$B:$N,13,FALSE))</f>
        <v/>
      </c>
      <c r="T226" s="16" t="str">
        <f>IF(ISERROR(VLOOKUP(CONCATENATE($A226,"_",T$2),'Reference data SID'!$B:$N,13,FALSE)),"",VLOOKUP(CONCATENATE($A226,"_",T$2),'Reference data SID'!$B:$N,13,FALSE))</f>
        <v/>
      </c>
      <c r="U226" s="16" t="str">
        <f>IF(ISERROR(VLOOKUP(CONCATENATE($A226,"_",U$2),'Reference data SID'!$B:$N,13,FALSE)),"",VLOOKUP(CONCATENATE($A226,"_",U$2),'Reference data SID'!$B:$N,13,FALSE))</f>
        <v/>
      </c>
      <c r="V226" s="16" t="str">
        <f>IF(ISERROR(VLOOKUP(CONCATENATE($A226,"_",V$2),'Reference data SID'!$B:$N,13,FALSE)),"",VLOOKUP(CONCATENATE($A226,"_",V$2),'Reference data SID'!$B:$N,13,FALSE))</f>
        <v/>
      </c>
      <c r="W226" s="16" t="str">
        <f>IF(ISERROR(VLOOKUP(CONCATENATE($A226,"_",W$2),'Reference data SID'!$B:$N,13,FALSE)),"",VLOOKUP(CONCATENATE($A226,"_",W$2),'Reference data SID'!$B:$N,13,FALSE))</f>
        <v/>
      </c>
      <c r="X226" s="16" t="str">
        <f>IF(ISERROR(VLOOKUP(CONCATENATE($A226,"_",X$2),'Reference data SID'!$B:$N,13,FALSE)),"",VLOOKUP(CONCATENATE($A226,"_",X$2),'Reference data SID'!$B:$N,13,FALSE))</f>
        <v/>
      </c>
      <c r="Y226" s="16" t="str">
        <f>IF(ISERROR(VLOOKUP(CONCATENATE($A226,"_",Y$2),'Reference data SID'!$B:$N,13,FALSE)),"",VLOOKUP(CONCATENATE($A226,"_",Y$2),'Reference data SID'!$B:$N,13,FALSE))</f>
        <v/>
      </c>
      <c r="Z226" s="16" t="str">
        <f>IF(ISERROR(VLOOKUP(CONCATENATE($A226,"_",Z$2),'Reference data SID'!$B:$N,13,FALSE)),"",VLOOKUP(CONCATENATE($A226,"_",Z$2),'Reference data SID'!$B:$N,13,FALSE))</f>
        <v/>
      </c>
      <c r="AA226" s="16" t="str">
        <f>IF(ISERROR(VLOOKUP(CONCATENATE($A226,"_",AA$2),'Reference data SID'!$B:$N,13,FALSE)),"",VLOOKUP(CONCATENATE($A226,"_",AA$2),'Reference data SID'!$B:$N,13,FALSE))</f>
        <v/>
      </c>
      <c r="AB226" s="16" t="str">
        <f>IF(ISERROR(VLOOKUP(CONCATENATE($A226,"_",AB$2),'Reference data SID'!$B:$N,13,FALSE)),"",VLOOKUP(CONCATENATE($A226,"_",AB$2),'Reference data SID'!$B:$N,13,FALSE))</f>
        <v/>
      </c>
      <c r="AC226" s="16" t="str">
        <f>IF(ISERROR(VLOOKUP(CONCATENATE($A226,"_",AC$2),'Reference data SID'!$B:$N,13,FALSE)),"",VLOOKUP(CONCATENATE($A226,"_",AC$2),'Reference data SID'!$B:$N,13,FALSE))</f>
        <v/>
      </c>
      <c r="AD226" s="16" t="str">
        <f>IF(ISERROR(VLOOKUP(CONCATENATE($A226,"_",AD$2),'Reference data SID'!$B:$N,13,FALSE)),"",VLOOKUP(CONCATENATE($A226,"_",AD$2),'Reference data SID'!$B:$N,13,FALSE))</f>
        <v/>
      </c>
      <c r="AE226" s="16" t="str">
        <f>IF(ISERROR(VLOOKUP(CONCATENATE($A226,"_",AE$2),'Reference data SID'!$B:$N,13,FALSE)),"",VLOOKUP(CONCATENATE($A226,"_",AE$2),'Reference data SID'!$B:$N,13,FALSE))</f>
        <v/>
      </c>
      <c r="AF226" s="16" t="str">
        <f>IF(ISERROR(VLOOKUP(CONCATENATE($A226,"_",AF$2),'Reference data SID'!$B:$N,13,FALSE)),"",VLOOKUP(CONCATENATE($A226,"_",AF$2),'Reference data SID'!$B:$N,13,FALSE))</f>
        <v/>
      </c>
      <c r="AG226" s="16" t="str">
        <f>IF(ISERROR(VLOOKUP(CONCATENATE($A226,"_",AG$2),'Reference data SID'!$B:$N,13,FALSE)),"",VLOOKUP(CONCATENATE($A226,"_",AG$2),'Reference data SID'!$B:$N,13,FALSE))</f>
        <v/>
      </c>
      <c r="AH226" s="16" t="str">
        <f>IF(ISERROR(VLOOKUP(CONCATENATE($A226,"_",AH$2),'Reference data SID'!$B:$N,13,FALSE)),"",VLOOKUP(CONCATENATE($A226,"_",AH$2),'Reference data SID'!$B:$N,13,FALSE))</f>
        <v/>
      </c>
      <c r="AI226" s="16" t="str">
        <f>IF(ISERROR(VLOOKUP(CONCATENATE($A226,"_",AI$2),'Reference data SID'!$B:$N,13,FALSE)),"",VLOOKUP(CONCATENATE($A226,"_",AI$2),'Reference data SID'!$B:$N,13,FALSE))</f>
        <v/>
      </c>
      <c r="AJ226" s="16" t="str">
        <f>IF(ISERROR(VLOOKUP(CONCATENATE($A226,"_",AJ$2),'Reference data SID'!$B:$N,13,FALSE)),"",VLOOKUP(CONCATENATE($A226,"_",AJ$2),'Reference data SID'!$B:$N,13,FALSE))</f>
        <v/>
      </c>
      <c r="AK226" s="16" t="str">
        <f>IF(ISERROR(VLOOKUP(CONCATENATE($A226,"_",AK$2),'Reference data SID'!$B:$N,13,FALSE)),"",VLOOKUP(CONCATENATE($A226,"_",AK$2),'Reference data SID'!$B:$N,13,FALSE))</f>
        <v/>
      </c>
      <c r="AL226" s="16" t="str">
        <f>IF(ISERROR(VLOOKUP(CONCATENATE($A226,"_",AL$2),'Reference data SID'!$B:$N,13,FALSE)),"",VLOOKUP(CONCATENATE($A226,"_",AL$2),'Reference data SID'!$B:$N,13,FALSE))</f>
        <v/>
      </c>
      <c r="AM226" s="16" t="str">
        <f>IF(ISERROR(VLOOKUP(CONCATENATE($A226,"_",AM$2),'Reference data SID'!$B:$N,13,FALSE)),"",VLOOKUP(CONCATENATE($A226,"_",AM$2),'Reference data SID'!$B:$N,13,FALSE))</f>
        <v/>
      </c>
      <c r="AN226" s="16" t="str">
        <f>IF(ISERROR(VLOOKUP(CONCATENATE($A226,"_",AN$2),'Reference data SID'!$B:$N,13,FALSE)),"",VLOOKUP(CONCATENATE($A226,"_",AN$2),'Reference data SID'!$B:$N,13,FALSE))</f>
        <v/>
      </c>
      <c r="AO226" s="16" t="str">
        <f>IF(ISERROR(VLOOKUP(CONCATENATE($A226,"_",AO$2),'Reference data SID'!$B:$N,13,FALSE)),"",VLOOKUP(CONCATENATE($A226,"_",AO$2),'Reference data SID'!$B:$N,13,FALSE))</f>
        <v/>
      </c>
      <c r="AP226" s="16" t="str">
        <f>IF(ISERROR(VLOOKUP(CONCATENATE($A226,"_",AP$2),'Reference data SID'!$B:$N,13,FALSE)),"",VLOOKUP(CONCATENATE($A226,"_",AP$2),'Reference data SID'!$B:$N,13,FALSE))</f>
        <v/>
      </c>
      <c r="AQ226" s="16" t="str">
        <f>IF(ISERROR(VLOOKUP(CONCATENATE($A226,"_",AQ$2),'Reference data SID'!$B:$N,13,FALSE)),"",VLOOKUP(CONCATENATE($A226,"_",AQ$2),'Reference data SID'!$B:$N,13,FALSE))</f>
        <v/>
      </c>
      <c r="AR226" s="16" t="str">
        <f>IF(ISERROR(VLOOKUP(CONCATENATE($A226,"_",AR$2),'Reference data SID'!$B:$N,13,FALSE)),"",VLOOKUP(CONCATENATE($A226,"_",AR$2),'Reference data SID'!$B:$N,13,FALSE))</f>
        <v/>
      </c>
      <c r="AS226" s="16" t="str">
        <f>IF(ISERROR(VLOOKUP(CONCATENATE($A226,"_",AS$2),'Reference data SID'!$B:$N,13,FALSE)),"",VLOOKUP(CONCATENATE($A226,"_",AS$2),'Reference data SID'!$B:$N,13,FALSE))</f>
        <v/>
      </c>
      <c r="AT226" s="16" t="str">
        <f>IF(ISERROR(VLOOKUP(CONCATENATE($A226,"_",AT$2),'Reference data SID'!$B:$N,13,FALSE)),"",VLOOKUP(CONCATENATE($A226,"_",AT$2),'Reference data SID'!$B:$N,13,FALSE))</f>
        <v/>
      </c>
    </row>
    <row r="227" spans="1:46" x14ac:dyDescent="0.25">
      <c r="A227">
        <v>223</v>
      </c>
      <c r="B227" s="16" t="str">
        <f>IF(ISERROR(VLOOKUP(CONCATENATE($A227,"_",B$2),'Reference data SID'!$B:$N,13,FALSE)),"",VLOOKUP(CONCATENATE($A227,"_",B$2),'Reference data SID'!$B:$N,13,FALSE))</f>
        <v/>
      </c>
      <c r="C227" s="16" t="str">
        <f>IF(ISERROR(VLOOKUP(CONCATENATE($A227,"_",C$2),'Reference data SID'!$B:$N,13,FALSE)),"",VLOOKUP(CONCATENATE($A227,"_",C$2),'Reference data SID'!$B:$N,13,FALSE))</f>
        <v/>
      </c>
      <c r="D227" s="16" t="str">
        <f>IF(ISERROR(VLOOKUP(CONCATENATE($A227,"_",D$2),'Reference data SID'!$B:$N,13,FALSE)),"",VLOOKUP(CONCATENATE($A227,"_",D$2),'Reference data SID'!$B:$N,13,FALSE))</f>
        <v/>
      </c>
      <c r="E227" s="16" t="str">
        <f>IF(ISERROR(VLOOKUP(CONCATENATE($A227,"_",E$2),'Reference data SID'!$B:$N,13,FALSE)),"",VLOOKUP(CONCATENATE($A227,"_",E$2),'Reference data SID'!$B:$N,13,FALSE))</f>
        <v/>
      </c>
      <c r="F227" s="16" t="str">
        <f>IF(ISERROR(VLOOKUP(CONCATENATE($A227,"_",F$2),'Reference data SID'!$B:$N,13,FALSE)),"",VLOOKUP(CONCATENATE($A227,"_",F$2),'Reference data SID'!$B:$N,13,FALSE))</f>
        <v/>
      </c>
      <c r="G227" s="16" t="str">
        <f>IF(ISERROR(VLOOKUP(CONCATENATE($A227,"_",G$2),'Reference data SID'!$B:$N,13,FALSE)),"",VLOOKUP(CONCATENATE($A227,"_",G$2),'Reference data SID'!$B:$N,13,FALSE))</f>
        <v/>
      </c>
      <c r="H227" s="16" t="str">
        <f>IF(ISERROR(VLOOKUP(CONCATENATE($A227,"_",H$2),'Reference data SID'!$B:$N,13,FALSE)),"",VLOOKUP(CONCATENATE($A227,"_",H$2),'Reference data SID'!$B:$N,13,FALSE))</f>
        <v/>
      </c>
      <c r="I227" s="16" t="str">
        <f>IF(ISERROR(VLOOKUP(CONCATENATE($A227,"_",I$2),'Reference data SID'!$B:$N,13,FALSE)),"",VLOOKUP(CONCATENATE($A227,"_",I$2),'Reference data SID'!$B:$N,13,FALSE))</f>
        <v/>
      </c>
      <c r="J227" s="16" t="str">
        <f>IF(ISERROR(VLOOKUP(CONCATENATE($A227,"_",J$2),'Reference data SID'!$B:$N,13,FALSE)),"",VLOOKUP(CONCATENATE($A227,"_",J$2),'Reference data SID'!$B:$N,13,FALSE))</f>
        <v/>
      </c>
      <c r="K227" s="16" t="str">
        <f>IF(ISERROR(VLOOKUP(CONCATENATE($A227,"_",K$2),'Reference data SID'!$B:$N,13,FALSE)),"",VLOOKUP(CONCATENATE($A227,"_",K$2),'Reference data SID'!$B:$N,13,FALSE))</f>
        <v/>
      </c>
      <c r="L227" s="16" t="str">
        <f>IF(ISERROR(VLOOKUP(CONCATENATE($A227,"_",L$2),'Reference data SID'!$B:$N,13,FALSE)),"",VLOOKUP(CONCATENATE($A227,"_",L$2),'Reference data SID'!$B:$N,13,FALSE))</f>
        <v/>
      </c>
      <c r="M227" s="16" t="str">
        <f>IF(ISERROR(VLOOKUP(CONCATENATE($A227,"_",M$2),'Reference data SID'!$B:$N,13,FALSE)),"",VLOOKUP(CONCATENATE($A227,"_",M$2),'Reference data SID'!$B:$N,13,FALSE))</f>
        <v/>
      </c>
      <c r="N227" s="16" t="str">
        <f>IF(ISERROR(VLOOKUP(CONCATENATE($A227,"_",N$2),'Reference data SID'!$B:$N,13,FALSE)),"",VLOOKUP(CONCATENATE($A227,"_",N$2),'Reference data SID'!$B:$N,13,FALSE))</f>
        <v/>
      </c>
      <c r="O227" s="16" t="str">
        <f>IF(ISERROR(VLOOKUP(CONCATENATE($A227,"_",O$2),'Reference data SID'!$B:$N,13,FALSE)),"",VLOOKUP(CONCATENATE($A227,"_",O$2),'Reference data SID'!$B:$N,13,FALSE))</f>
        <v/>
      </c>
      <c r="P227" s="16" t="str">
        <f>IF(ISERROR(VLOOKUP(CONCATENATE($A227,"_",P$2),'Reference data SID'!$B:$N,13,FALSE)),"",VLOOKUP(CONCATENATE($A227,"_",P$2),'Reference data SID'!$B:$N,13,FALSE))</f>
        <v/>
      </c>
      <c r="Q227" s="16" t="str">
        <f>IF(ISERROR(VLOOKUP(CONCATENATE($A227,"_",Q$2),'Reference data SID'!$B:$N,13,FALSE)),"",VLOOKUP(CONCATENATE($A227,"_",Q$2),'Reference data SID'!$B:$N,13,FALSE))</f>
        <v/>
      </c>
      <c r="R227" s="16" t="str">
        <f>IF(ISERROR(VLOOKUP(CONCATENATE($A227,"_",R$2),'Reference data SID'!$B:$N,13,FALSE)),"",VLOOKUP(CONCATENATE($A227,"_",R$2),'Reference data SID'!$B:$N,13,FALSE))</f>
        <v/>
      </c>
      <c r="S227" s="16" t="str">
        <f>IF(ISERROR(VLOOKUP(CONCATENATE($A227,"_",S$2),'Reference data SID'!$B:$N,13,FALSE)),"",VLOOKUP(CONCATENATE($A227,"_",S$2),'Reference data SID'!$B:$N,13,FALSE))</f>
        <v/>
      </c>
      <c r="T227" s="16" t="str">
        <f>IF(ISERROR(VLOOKUP(CONCATENATE($A227,"_",T$2),'Reference data SID'!$B:$N,13,FALSE)),"",VLOOKUP(CONCATENATE($A227,"_",T$2),'Reference data SID'!$B:$N,13,FALSE))</f>
        <v/>
      </c>
      <c r="U227" s="16" t="str">
        <f>IF(ISERROR(VLOOKUP(CONCATENATE($A227,"_",U$2),'Reference data SID'!$B:$N,13,FALSE)),"",VLOOKUP(CONCATENATE($A227,"_",U$2),'Reference data SID'!$B:$N,13,FALSE))</f>
        <v/>
      </c>
      <c r="V227" s="16" t="str">
        <f>IF(ISERROR(VLOOKUP(CONCATENATE($A227,"_",V$2),'Reference data SID'!$B:$N,13,FALSE)),"",VLOOKUP(CONCATENATE($A227,"_",V$2),'Reference data SID'!$B:$N,13,FALSE))</f>
        <v/>
      </c>
      <c r="W227" s="16" t="str">
        <f>IF(ISERROR(VLOOKUP(CONCATENATE($A227,"_",W$2),'Reference data SID'!$B:$N,13,FALSE)),"",VLOOKUP(CONCATENATE($A227,"_",W$2),'Reference data SID'!$B:$N,13,FALSE))</f>
        <v/>
      </c>
      <c r="X227" s="16" t="str">
        <f>IF(ISERROR(VLOOKUP(CONCATENATE($A227,"_",X$2),'Reference data SID'!$B:$N,13,FALSE)),"",VLOOKUP(CONCATENATE($A227,"_",X$2),'Reference data SID'!$B:$N,13,FALSE))</f>
        <v/>
      </c>
      <c r="Y227" s="16" t="str">
        <f>IF(ISERROR(VLOOKUP(CONCATENATE($A227,"_",Y$2),'Reference data SID'!$B:$N,13,FALSE)),"",VLOOKUP(CONCATENATE($A227,"_",Y$2),'Reference data SID'!$B:$N,13,FALSE))</f>
        <v/>
      </c>
      <c r="Z227" s="16" t="str">
        <f>IF(ISERROR(VLOOKUP(CONCATENATE($A227,"_",Z$2),'Reference data SID'!$B:$N,13,FALSE)),"",VLOOKUP(CONCATENATE($A227,"_",Z$2),'Reference data SID'!$B:$N,13,FALSE))</f>
        <v/>
      </c>
      <c r="AA227" s="16" t="str">
        <f>IF(ISERROR(VLOOKUP(CONCATENATE($A227,"_",AA$2),'Reference data SID'!$B:$N,13,FALSE)),"",VLOOKUP(CONCATENATE($A227,"_",AA$2),'Reference data SID'!$B:$N,13,FALSE))</f>
        <v/>
      </c>
      <c r="AB227" s="16" t="str">
        <f>IF(ISERROR(VLOOKUP(CONCATENATE($A227,"_",AB$2),'Reference data SID'!$B:$N,13,FALSE)),"",VLOOKUP(CONCATENATE($A227,"_",AB$2),'Reference data SID'!$B:$N,13,FALSE))</f>
        <v/>
      </c>
      <c r="AC227" s="16" t="str">
        <f>IF(ISERROR(VLOOKUP(CONCATENATE($A227,"_",AC$2),'Reference data SID'!$B:$N,13,FALSE)),"",VLOOKUP(CONCATENATE($A227,"_",AC$2),'Reference data SID'!$B:$N,13,FALSE))</f>
        <v/>
      </c>
      <c r="AD227" s="16" t="str">
        <f>IF(ISERROR(VLOOKUP(CONCATENATE($A227,"_",AD$2),'Reference data SID'!$B:$N,13,FALSE)),"",VLOOKUP(CONCATENATE($A227,"_",AD$2),'Reference data SID'!$B:$N,13,FALSE))</f>
        <v/>
      </c>
      <c r="AE227" s="16" t="str">
        <f>IF(ISERROR(VLOOKUP(CONCATENATE($A227,"_",AE$2),'Reference data SID'!$B:$N,13,FALSE)),"",VLOOKUP(CONCATENATE($A227,"_",AE$2),'Reference data SID'!$B:$N,13,FALSE))</f>
        <v/>
      </c>
      <c r="AF227" s="16" t="str">
        <f>IF(ISERROR(VLOOKUP(CONCATENATE($A227,"_",AF$2),'Reference data SID'!$B:$N,13,FALSE)),"",VLOOKUP(CONCATENATE($A227,"_",AF$2),'Reference data SID'!$B:$N,13,FALSE))</f>
        <v/>
      </c>
      <c r="AG227" s="16" t="str">
        <f>IF(ISERROR(VLOOKUP(CONCATENATE($A227,"_",AG$2),'Reference data SID'!$B:$N,13,FALSE)),"",VLOOKUP(CONCATENATE($A227,"_",AG$2),'Reference data SID'!$B:$N,13,FALSE))</f>
        <v/>
      </c>
      <c r="AH227" s="16" t="str">
        <f>IF(ISERROR(VLOOKUP(CONCATENATE($A227,"_",AH$2),'Reference data SID'!$B:$N,13,FALSE)),"",VLOOKUP(CONCATENATE($A227,"_",AH$2),'Reference data SID'!$B:$N,13,FALSE))</f>
        <v/>
      </c>
      <c r="AI227" s="16" t="str">
        <f>IF(ISERROR(VLOOKUP(CONCATENATE($A227,"_",AI$2),'Reference data SID'!$B:$N,13,FALSE)),"",VLOOKUP(CONCATENATE($A227,"_",AI$2),'Reference data SID'!$B:$N,13,FALSE))</f>
        <v/>
      </c>
      <c r="AJ227" s="16" t="str">
        <f>IF(ISERROR(VLOOKUP(CONCATENATE($A227,"_",AJ$2),'Reference data SID'!$B:$N,13,FALSE)),"",VLOOKUP(CONCATENATE($A227,"_",AJ$2),'Reference data SID'!$B:$N,13,FALSE))</f>
        <v/>
      </c>
      <c r="AK227" s="16" t="str">
        <f>IF(ISERROR(VLOOKUP(CONCATENATE($A227,"_",AK$2),'Reference data SID'!$B:$N,13,FALSE)),"",VLOOKUP(CONCATENATE($A227,"_",AK$2),'Reference data SID'!$B:$N,13,FALSE))</f>
        <v/>
      </c>
      <c r="AL227" s="16" t="str">
        <f>IF(ISERROR(VLOOKUP(CONCATENATE($A227,"_",AL$2),'Reference data SID'!$B:$N,13,FALSE)),"",VLOOKUP(CONCATENATE($A227,"_",AL$2),'Reference data SID'!$B:$N,13,FALSE))</f>
        <v/>
      </c>
      <c r="AM227" s="16" t="str">
        <f>IF(ISERROR(VLOOKUP(CONCATENATE($A227,"_",AM$2),'Reference data SID'!$B:$N,13,FALSE)),"",VLOOKUP(CONCATENATE($A227,"_",AM$2),'Reference data SID'!$B:$N,13,FALSE))</f>
        <v/>
      </c>
      <c r="AN227" s="16" t="str">
        <f>IF(ISERROR(VLOOKUP(CONCATENATE($A227,"_",AN$2),'Reference data SID'!$B:$N,13,FALSE)),"",VLOOKUP(CONCATENATE($A227,"_",AN$2),'Reference data SID'!$B:$N,13,FALSE))</f>
        <v/>
      </c>
      <c r="AO227" s="16" t="str">
        <f>IF(ISERROR(VLOOKUP(CONCATENATE($A227,"_",AO$2),'Reference data SID'!$B:$N,13,FALSE)),"",VLOOKUP(CONCATENATE($A227,"_",AO$2),'Reference data SID'!$B:$N,13,FALSE))</f>
        <v/>
      </c>
      <c r="AP227" s="16" t="str">
        <f>IF(ISERROR(VLOOKUP(CONCATENATE($A227,"_",AP$2),'Reference data SID'!$B:$N,13,FALSE)),"",VLOOKUP(CONCATENATE($A227,"_",AP$2),'Reference data SID'!$B:$N,13,FALSE))</f>
        <v/>
      </c>
      <c r="AQ227" s="16" t="str">
        <f>IF(ISERROR(VLOOKUP(CONCATENATE($A227,"_",AQ$2),'Reference data SID'!$B:$N,13,FALSE)),"",VLOOKUP(CONCATENATE($A227,"_",AQ$2),'Reference data SID'!$B:$N,13,FALSE))</f>
        <v/>
      </c>
      <c r="AR227" s="16" t="str">
        <f>IF(ISERROR(VLOOKUP(CONCATENATE($A227,"_",AR$2),'Reference data SID'!$B:$N,13,FALSE)),"",VLOOKUP(CONCATENATE($A227,"_",AR$2),'Reference data SID'!$B:$N,13,FALSE))</f>
        <v/>
      </c>
      <c r="AS227" s="16" t="str">
        <f>IF(ISERROR(VLOOKUP(CONCATENATE($A227,"_",AS$2),'Reference data SID'!$B:$N,13,FALSE)),"",VLOOKUP(CONCATENATE($A227,"_",AS$2),'Reference data SID'!$B:$N,13,FALSE))</f>
        <v/>
      </c>
      <c r="AT227" s="16" t="str">
        <f>IF(ISERROR(VLOOKUP(CONCATENATE($A227,"_",AT$2),'Reference data SID'!$B:$N,13,FALSE)),"",VLOOKUP(CONCATENATE($A227,"_",AT$2),'Reference data SID'!$B:$N,13,FALSE))</f>
        <v/>
      </c>
    </row>
    <row r="228" spans="1:46" x14ac:dyDescent="0.25">
      <c r="A228">
        <v>224</v>
      </c>
      <c r="B228" s="16" t="str">
        <f>IF(ISERROR(VLOOKUP(CONCATENATE($A228,"_",B$2),'Reference data SID'!$B:$N,13,FALSE)),"",VLOOKUP(CONCATENATE($A228,"_",B$2),'Reference data SID'!$B:$N,13,FALSE))</f>
        <v/>
      </c>
      <c r="C228" s="16" t="str">
        <f>IF(ISERROR(VLOOKUP(CONCATENATE($A228,"_",C$2),'Reference data SID'!$B:$N,13,FALSE)),"",VLOOKUP(CONCATENATE($A228,"_",C$2),'Reference data SID'!$B:$N,13,FALSE))</f>
        <v/>
      </c>
      <c r="D228" s="16" t="str">
        <f>IF(ISERROR(VLOOKUP(CONCATENATE($A228,"_",D$2),'Reference data SID'!$B:$N,13,FALSE)),"",VLOOKUP(CONCATENATE($A228,"_",D$2),'Reference data SID'!$B:$N,13,FALSE))</f>
        <v/>
      </c>
      <c r="E228" s="16" t="str">
        <f>IF(ISERROR(VLOOKUP(CONCATENATE($A228,"_",E$2),'Reference data SID'!$B:$N,13,FALSE)),"",VLOOKUP(CONCATENATE($A228,"_",E$2),'Reference data SID'!$B:$N,13,FALSE))</f>
        <v/>
      </c>
      <c r="F228" s="16" t="str">
        <f>IF(ISERROR(VLOOKUP(CONCATENATE($A228,"_",F$2),'Reference data SID'!$B:$N,13,FALSE)),"",VLOOKUP(CONCATENATE($A228,"_",F$2),'Reference data SID'!$B:$N,13,FALSE))</f>
        <v/>
      </c>
      <c r="G228" s="16" t="str">
        <f>IF(ISERROR(VLOOKUP(CONCATENATE($A228,"_",G$2),'Reference data SID'!$B:$N,13,FALSE)),"",VLOOKUP(CONCATENATE($A228,"_",G$2),'Reference data SID'!$B:$N,13,FALSE))</f>
        <v/>
      </c>
      <c r="H228" s="16" t="str">
        <f>IF(ISERROR(VLOOKUP(CONCATENATE($A228,"_",H$2),'Reference data SID'!$B:$N,13,FALSE)),"",VLOOKUP(CONCATENATE($A228,"_",H$2),'Reference data SID'!$B:$N,13,FALSE))</f>
        <v/>
      </c>
      <c r="I228" s="16" t="str">
        <f>IF(ISERROR(VLOOKUP(CONCATENATE($A228,"_",I$2),'Reference data SID'!$B:$N,13,FALSE)),"",VLOOKUP(CONCATENATE($A228,"_",I$2),'Reference data SID'!$B:$N,13,FALSE))</f>
        <v/>
      </c>
      <c r="J228" s="16" t="str">
        <f>IF(ISERROR(VLOOKUP(CONCATENATE($A228,"_",J$2),'Reference data SID'!$B:$N,13,FALSE)),"",VLOOKUP(CONCATENATE($A228,"_",J$2),'Reference data SID'!$B:$N,13,FALSE))</f>
        <v/>
      </c>
      <c r="K228" s="16" t="str">
        <f>IF(ISERROR(VLOOKUP(CONCATENATE($A228,"_",K$2),'Reference data SID'!$B:$N,13,FALSE)),"",VLOOKUP(CONCATENATE($A228,"_",K$2),'Reference data SID'!$B:$N,13,FALSE))</f>
        <v/>
      </c>
      <c r="L228" s="16" t="str">
        <f>IF(ISERROR(VLOOKUP(CONCATENATE($A228,"_",L$2),'Reference data SID'!$B:$N,13,FALSE)),"",VLOOKUP(CONCATENATE($A228,"_",L$2),'Reference data SID'!$B:$N,13,FALSE))</f>
        <v/>
      </c>
      <c r="M228" s="16" t="str">
        <f>IF(ISERROR(VLOOKUP(CONCATENATE($A228,"_",M$2),'Reference data SID'!$B:$N,13,FALSE)),"",VLOOKUP(CONCATENATE($A228,"_",M$2),'Reference data SID'!$B:$N,13,FALSE))</f>
        <v/>
      </c>
      <c r="N228" s="16" t="str">
        <f>IF(ISERROR(VLOOKUP(CONCATENATE($A228,"_",N$2),'Reference data SID'!$B:$N,13,FALSE)),"",VLOOKUP(CONCATENATE($A228,"_",N$2),'Reference data SID'!$B:$N,13,FALSE))</f>
        <v/>
      </c>
      <c r="O228" s="16" t="str">
        <f>IF(ISERROR(VLOOKUP(CONCATENATE($A228,"_",O$2),'Reference data SID'!$B:$N,13,FALSE)),"",VLOOKUP(CONCATENATE($A228,"_",O$2),'Reference data SID'!$B:$N,13,FALSE))</f>
        <v/>
      </c>
      <c r="P228" s="16" t="str">
        <f>IF(ISERROR(VLOOKUP(CONCATENATE($A228,"_",P$2),'Reference data SID'!$B:$N,13,FALSE)),"",VLOOKUP(CONCATENATE($A228,"_",P$2),'Reference data SID'!$B:$N,13,FALSE))</f>
        <v/>
      </c>
      <c r="Q228" s="16" t="str">
        <f>IF(ISERROR(VLOOKUP(CONCATENATE($A228,"_",Q$2),'Reference data SID'!$B:$N,13,FALSE)),"",VLOOKUP(CONCATENATE($A228,"_",Q$2),'Reference data SID'!$B:$N,13,FALSE))</f>
        <v/>
      </c>
      <c r="R228" s="16" t="str">
        <f>IF(ISERROR(VLOOKUP(CONCATENATE($A228,"_",R$2),'Reference data SID'!$B:$N,13,FALSE)),"",VLOOKUP(CONCATENATE($A228,"_",R$2),'Reference data SID'!$B:$N,13,FALSE))</f>
        <v/>
      </c>
      <c r="S228" s="16" t="str">
        <f>IF(ISERROR(VLOOKUP(CONCATENATE($A228,"_",S$2),'Reference data SID'!$B:$N,13,FALSE)),"",VLOOKUP(CONCATENATE($A228,"_",S$2),'Reference data SID'!$B:$N,13,FALSE))</f>
        <v/>
      </c>
      <c r="T228" s="16" t="str">
        <f>IF(ISERROR(VLOOKUP(CONCATENATE($A228,"_",T$2),'Reference data SID'!$B:$N,13,FALSE)),"",VLOOKUP(CONCATENATE($A228,"_",T$2),'Reference data SID'!$B:$N,13,FALSE))</f>
        <v/>
      </c>
      <c r="U228" s="16" t="str">
        <f>IF(ISERROR(VLOOKUP(CONCATENATE($A228,"_",U$2),'Reference data SID'!$B:$N,13,FALSE)),"",VLOOKUP(CONCATENATE($A228,"_",U$2),'Reference data SID'!$B:$N,13,FALSE))</f>
        <v/>
      </c>
      <c r="V228" s="16" t="str">
        <f>IF(ISERROR(VLOOKUP(CONCATENATE($A228,"_",V$2),'Reference data SID'!$B:$N,13,FALSE)),"",VLOOKUP(CONCATENATE($A228,"_",V$2),'Reference data SID'!$B:$N,13,FALSE))</f>
        <v/>
      </c>
      <c r="W228" s="16" t="str">
        <f>IF(ISERROR(VLOOKUP(CONCATENATE($A228,"_",W$2),'Reference data SID'!$B:$N,13,FALSE)),"",VLOOKUP(CONCATENATE($A228,"_",W$2),'Reference data SID'!$B:$N,13,FALSE))</f>
        <v/>
      </c>
      <c r="X228" s="16" t="str">
        <f>IF(ISERROR(VLOOKUP(CONCATENATE($A228,"_",X$2),'Reference data SID'!$B:$N,13,FALSE)),"",VLOOKUP(CONCATENATE($A228,"_",X$2),'Reference data SID'!$B:$N,13,FALSE))</f>
        <v/>
      </c>
      <c r="Y228" s="16" t="str">
        <f>IF(ISERROR(VLOOKUP(CONCATENATE($A228,"_",Y$2),'Reference data SID'!$B:$N,13,FALSE)),"",VLOOKUP(CONCATENATE($A228,"_",Y$2),'Reference data SID'!$B:$N,13,FALSE))</f>
        <v/>
      </c>
      <c r="Z228" s="16" t="str">
        <f>IF(ISERROR(VLOOKUP(CONCATENATE($A228,"_",Z$2),'Reference data SID'!$B:$N,13,FALSE)),"",VLOOKUP(CONCATENATE($A228,"_",Z$2),'Reference data SID'!$B:$N,13,FALSE))</f>
        <v/>
      </c>
      <c r="AA228" s="16" t="str">
        <f>IF(ISERROR(VLOOKUP(CONCATENATE($A228,"_",AA$2),'Reference data SID'!$B:$N,13,FALSE)),"",VLOOKUP(CONCATENATE($A228,"_",AA$2),'Reference data SID'!$B:$N,13,FALSE))</f>
        <v/>
      </c>
      <c r="AB228" s="16" t="str">
        <f>IF(ISERROR(VLOOKUP(CONCATENATE($A228,"_",AB$2),'Reference data SID'!$B:$N,13,FALSE)),"",VLOOKUP(CONCATENATE($A228,"_",AB$2),'Reference data SID'!$B:$N,13,FALSE))</f>
        <v/>
      </c>
      <c r="AC228" s="16" t="str">
        <f>IF(ISERROR(VLOOKUP(CONCATENATE($A228,"_",AC$2),'Reference data SID'!$B:$N,13,FALSE)),"",VLOOKUP(CONCATENATE($A228,"_",AC$2),'Reference data SID'!$B:$N,13,FALSE))</f>
        <v/>
      </c>
      <c r="AD228" s="16" t="str">
        <f>IF(ISERROR(VLOOKUP(CONCATENATE($A228,"_",AD$2),'Reference data SID'!$B:$N,13,FALSE)),"",VLOOKUP(CONCATENATE($A228,"_",AD$2),'Reference data SID'!$B:$N,13,FALSE))</f>
        <v/>
      </c>
      <c r="AE228" s="16" t="str">
        <f>IF(ISERROR(VLOOKUP(CONCATENATE($A228,"_",AE$2),'Reference data SID'!$B:$N,13,FALSE)),"",VLOOKUP(CONCATENATE($A228,"_",AE$2),'Reference data SID'!$B:$N,13,FALSE))</f>
        <v/>
      </c>
      <c r="AF228" s="16" t="str">
        <f>IF(ISERROR(VLOOKUP(CONCATENATE($A228,"_",AF$2),'Reference data SID'!$B:$N,13,FALSE)),"",VLOOKUP(CONCATENATE($A228,"_",AF$2),'Reference data SID'!$B:$N,13,FALSE))</f>
        <v/>
      </c>
      <c r="AG228" s="16" t="str">
        <f>IF(ISERROR(VLOOKUP(CONCATENATE($A228,"_",AG$2),'Reference data SID'!$B:$N,13,FALSE)),"",VLOOKUP(CONCATENATE($A228,"_",AG$2),'Reference data SID'!$B:$N,13,FALSE))</f>
        <v/>
      </c>
      <c r="AH228" s="16" t="str">
        <f>IF(ISERROR(VLOOKUP(CONCATENATE($A228,"_",AH$2),'Reference data SID'!$B:$N,13,FALSE)),"",VLOOKUP(CONCATENATE($A228,"_",AH$2),'Reference data SID'!$B:$N,13,FALSE))</f>
        <v/>
      </c>
      <c r="AI228" s="16" t="str">
        <f>IF(ISERROR(VLOOKUP(CONCATENATE($A228,"_",AI$2),'Reference data SID'!$B:$N,13,FALSE)),"",VLOOKUP(CONCATENATE($A228,"_",AI$2),'Reference data SID'!$B:$N,13,FALSE))</f>
        <v/>
      </c>
      <c r="AJ228" s="16" t="str">
        <f>IF(ISERROR(VLOOKUP(CONCATENATE($A228,"_",AJ$2),'Reference data SID'!$B:$N,13,FALSE)),"",VLOOKUP(CONCATENATE($A228,"_",AJ$2),'Reference data SID'!$B:$N,13,FALSE))</f>
        <v/>
      </c>
      <c r="AK228" s="16" t="str">
        <f>IF(ISERROR(VLOOKUP(CONCATENATE($A228,"_",AK$2),'Reference data SID'!$B:$N,13,FALSE)),"",VLOOKUP(CONCATENATE($A228,"_",AK$2),'Reference data SID'!$B:$N,13,FALSE))</f>
        <v/>
      </c>
      <c r="AL228" s="16" t="str">
        <f>IF(ISERROR(VLOOKUP(CONCATENATE($A228,"_",AL$2),'Reference data SID'!$B:$N,13,FALSE)),"",VLOOKUP(CONCATENATE($A228,"_",AL$2),'Reference data SID'!$B:$N,13,FALSE))</f>
        <v/>
      </c>
      <c r="AM228" s="16" t="str">
        <f>IF(ISERROR(VLOOKUP(CONCATENATE($A228,"_",AM$2),'Reference data SID'!$B:$N,13,FALSE)),"",VLOOKUP(CONCATENATE($A228,"_",AM$2),'Reference data SID'!$B:$N,13,FALSE))</f>
        <v/>
      </c>
      <c r="AN228" s="16" t="str">
        <f>IF(ISERROR(VLOOKUP(CONCATENATE($A228,"_",AN$2),'Reference data SID'!$B:$N,13,FALSE)),"",VLOOKUP(CONCATENATE($A228,"_",AN$2),'Reference data SID'!$B:$N,13,FALSE))</f>
        <v/>
      </c>
      <c r="AO228" s="16" t="str">
        <f>IF(ISERROR(VLOOKUP(CONCATENATE($A228,"_",AO$2),'Reference data SID'!$B:$N,13,FALSE)),"",VLOOKUP(CONCATENATE($A228,"_",AO$2),'Reference data SID'!$B:$N,13,FALSE))</f>
        <v/>
      </c>
      <c r="AP228" s="16" t="str">
        <f>IF(ISERROR(VLOOKUP(CONCATENATE($A228,"_",AP$2),'Reference data SID'!$B:$N,13,FALSE)),"",VLOOKUP(CONCATENATE($A228,"_",AP$2),'Reference data SID'!$B:$N,13,FALSE))</f>
        <v/>
      </c>
      <c r="AQ228" s="16" t="str">
        <f>IF(ISERROR(VLOOKUP(CONCATENATE($A228,"_",AQ$2),'Reference data SID'!$B:$N,13,FALSE)),"",VLOOKUP(CONCATENATE($A228,"_",AQ$2),'Reference data SID'!$B:$N,13,FALSE))</f>
        <v/>
      </c>
      <c r="AR228" s="16" t="str">
        <f>IF(ISERROR(VLOOKUP(CONCATENATE($A228,"_",AR$2),'Reference data SID'!$B:$N,13,FALSE)),"",VLOOKUP(CONCATENATE($A228,"_",AR$2),'Reference data SID'!$B:$N,13,FALSE))</f>
        <v/>
      </c>
      <c r="AS228" s="16" t="str">
        <f>IF(ISERROR(VLOOKUP(CONCATENATE($A228,"_",AS$2),'Reference data SID'!$B:$N,13,FALSE)),"",VLOOKUP(CONCATENATE($A228,"_",AS$2),'Reference data SID'!$B:$N,13,FALSE))</f>
        <v/>
      </c>
      <c r="AT228" s="16" t="str">
        <f>IF(ISERROR(VLOOKUP(CONCATENATE($A228,"_",AT$2),'Reference data SID'!$B:$N,13,FALSE)),"",VLOOKUP(CONCATENATE($A228,"_",AT$2),'Reference data SID'!$B:$N,13,FALSE))</f>
        <v/>
      </c>
    </row>
    <row r="229" spans="1:46" x14ac:dyDescent="0.25">
      <c r="A229">
        <v>225</v>
      </c>
      <c r="B229" s="16" t="str">
        <f>IF(ISERROR(VLOOKUP(CONCATENATE($A229,"_",B$2),'Reference data SID'!$B:$N,13,FALSE)),"",VLOOKUP(CONCATENATE($A229,"_",B$2),'Reference data SID'!$B:$N,13,FALSE))</f>
        <v/>
      </c>
      <c r="C229" s="16" t="str">
        <f>IF(ISERROR(VLOOKUP(CONCATENATE($A229,"_",C$2),'Reference data SID'!$B:$N,13,FALSE)),"",VLOOKUP(CONCATENATE($A229,"_",C$2),'Reference data SID'!$B:$N,13,FALSE))</f>
        <v/>
      </c>
      <c r="D229" s="16" t="str">
        <f>IF(ISERROR(VLOOKUP(CONCATENATE($A229,"_",D$2),'Reference data SID'!$B:$N,13,FALSE)),"",VLOOKUP(CONCATENATE($A229,"_",D$2),'Reference data SID'!$B:$N,13,FALSE))</f>
        <v/>
      </c>
      <c r="E229" s="16" t="str">
        <f>IF(ISERROR(VLOOKUP(CONCATENATE($A229,"_",E$2),'Reference data SID'!$B:$N,13,FALSE)),"",VLOOKUP(CONCATENATE($A229,"_",E$2),'Reference data SID'!$B:$N,13,FALSE))</f>
        <v/>
      </c>
      <c r="F229" s="16" t="str">
        <f>IF(ISERROR(VLOOKUP(CONCATENATE($A229,"_",F$2),'Reference data SID'!$B:$N,13,FALSE)),"",VLOOKUP(CONCATENATE($A229,"_",F$2),'Reference data SID'!$B:$N,13,FALSE))</f>
        <v/>
      </c>
      <c r="G229" s="16" t="str">
        <f>IF(ISERROR(VLOOKUP(CONCATENATE($A229,"_",G$2),'Reference data SID'!$B:$N,13,FALSE)),"",VLOOKUP(CONCATENATE($A229,"_",G$2),'Reference data SID'!$B:$N,13,FALSE))</f>
        <v/>
      </c>
      <c r="H229" s="16" t="str">
        <f>IF(ISERROR(VLOOKUP(CONCATENATE($A229,"_",H$2),'Reference data SID'!$B:$N,13,FALSE)),"",VLOOKUP(CONCATENATE($A229,"_",H$2),'Reference data SID'!$B:$N,13,FALSE))</f>
        <v/>
      </c>
      <c r="I229" s="16" t="str">
        <f>IF(ISERROR(VLOOKUP(CONCATENATE($A229,"_",I$2),'Reference data SID'!$B:$N,13,FALSE)),"",VLOOKUP(CONCATENATE($A229,"_",I$2),'Reference data SID'!$B:$N,13,FALSE))</f>
        <v/>
      </c>
      <c r="J229" s="16" t="str">
        <f>IF(ISERROR(VLOOKUP(CONCATENATE($A229,"_",J$2),'Reference data SID'!$B:$N,13,FALSE)),"",VLOOKUP(CONCATENATE($A229,"_",J$2),'Reference data SID'!$B:$N,13,FALSE))</f>
        <v/>
      </c>
      <c r="K229" s="16" t="str">
        <f>IF(ISERROR(VLOOKUP(CONCATENATE($A229,"_",K$2),'Reference data SID'!$B:$N,13,FALSE)),"",VLOOKUP(CONCATENATE($A229,"_",K$2),'Reference data SID'!$B:$N,13,FALSE))</f>
        <v/>
      </c>
      <c r="L229" s="16" t="str">
        <f>IF(ISERROR(VLOOKUP(CONCATENATE($A229,"_",L$2),'Reference data SID'!$B:$N,13,FALSE)),"",VLOOKUP(CONCATENATE($A229,"_",L$2),'Reference data SID'!$B:$N,13,FALSE))</f>
        <v/>
      </c>
      <c r="M229" s="16" t="str">
        <f>IF(ISERROR(VLOOKUP(CONCATENATE($A229,"_",M$2),'Reference data SID'!$B:$N,13,FALSE)),"",VLOOKUP(CONCATENATE($A229,"_",M$2),'Reference data SID'!$B:$N,13,FALSE))</f>
        <v/>
      </c>
      <c r="N229" s="16" t="str">
        <f>IF(ISERROR(VLOOKUP(CONCATENATE($A229,"_",N$2),'Reference data SID'!$B:$N,13,FALSE)),"",VLOOKUP(CONCATENATE($A229,"_",N$2),'Reference data SID'!$B:$N,13,FALSE))</f>
        <v/>
      </c>
      <c r="O229" s="16" t="str">
        <f>IF(ISERROR(VLOOKUP(CONCATENATE($A229,"_",O$2),'Reference data SID'!$B:$N,13,FALSE)),"",VLOOKUP(CONCATENATE($A229,"_",O$2),'Reference data SID'!$B:$N,13,FALSE))</f>
        <v/>
      </c>
      <c r="P229" s="16" t="str">
        <f>IF(ISERROR(VLOOKUP(CONCATENATE($A229,"_",P$2),'Reference data SID'!$B:$N,13,FALSE)),"",VLOOKUP(CONCATENATE($A229,"_",P$2),'Reference data SID'!$B:$N,13,FALSE))</f>
        <v/>
      </c>
      <c r="Q229" s="16" t="str">
        <f>IF(ISERROR(VLOOKUP(CONCATENATE($A229,"_",Q$2),'Reference data SID'!$B:$N,13,FALSE)),"",VLOOKUP(CONCATENATE($A229,"_",Q$2),'Reference data SID'!$B:$N,13,FALSE))</f>
        <v/>
      </c>
      <c r="R229" s="16" t="str">
        <f>IF(ISERROR(VLOOKUP(CONCATENATE($A229,"_",R$2),'Reference data SID'!$B:$N,13,FALSE)),"",VLOOKUP(CONCATENATE($A229,"_",R$2),'Reference data SID'!$B:$N,13,FALSE))</f>
        <v/>
      </c>
      <c r="S229" s="16" t="str">
        <f>IF(ISERROR(VLOOKUP(CONCATENATE($A229,"_",S$2),'Reference data SID'!$B:$N,13,FALSE)),"",VLOOKUP(CONCATENATE($A229,"_",S$2),'Reference data SID'!$B:$N,13,FALSE))</f>
        <v/>
      </c>
      <c r="T229" s="16" t="str">
        <f>IF(ISERROR(VLOOKUP(CONCATENATE($A229,"_",T$2),'Reference data SID'!$B:$N,13,FALSE)),"",VLOOKUP(CONCATENATE($A229,"_",T$2),'Reference data SID'!$B:$N,13,FALSE))</f>
        <v/>
      </c>
      <c r="U229" s="16" t="str">
        <f>IF(ISERROR(VLOOKUP(CONCATENATE($A229,"_",U$2),'Reference data SID'!$B:$N,13,FALSE)),"",VLOOKUP(CONCATENATE($A229,"_",U$2),'Reference data SID'!$B:$N,13,FALSE))</f>
        <v/>
      </c>
      <c r="V229" s="16" t="str">
        <f>IF(ISERROR(VLOOKUP(CONCATENATE($A229,"_",V$2),'Reference data SID'!$B:$N,13,FALSE)),"",VLOOKUP(CONCATENATE($A229,"_",V$2),'Reference data SID'!$B:$N,13,FALSE))</f>
        <v/>
      </c>
      <c r="W229" s="16" t="str">
        <f>IF(ISERROR(VLOOKUP(CONCATENATE($A229,"_",W$2),'Reference data SID'!$B:$N,13,FALSE)),"",VLOOKUP(CONCATENATE($A229,"_",W$2),'Reference data SID'!$B:$N,13,FALSE))</f>
        <v/>
      </c>
      <c r="X229" s="16" t="str">
        <f>IF(ISERROR(VLOOKUP(CONCATENATE($A229,"_",X$2),'Reference data SID'!$B:$N,13,FALSE)),"",VLOOKUP(CONCATENATE($A229,"_",X$2),'Reference data SID'!$B:$N,13,FALSE))</f>
        <v/>
      </c>
      <c r="Y229" s="16" t="str">
        <f>IF(ISERROR(VLOOKUP(CONCATENATE($A229,"_",Y$2),'Reference data SID'!$B:$N,13,FALSE)),"",VLOOKUP(CONCATENATE($A229,"_",Y$2),'Reference data SID'!$B:$N,13,FALSE))</f>
        <v/>
      </c>
      <c r="Z229" s="16" t="str">
        <f>IF(ISERROR(VLOOKUP(CONCATENATE($A229,"_",Z$2),'Reference data SID'!$B:$N,13,FALSE)),"",VLOOKUP(CONCATENATE($A229,"_",Z$2),'Reference data SID'!$B:$N,13,FALSE))</f>
        <v/>
      </c>
      <c r="AA229" s="16" t="str">
        <f>IF(ISERROR(VLOOKUP(CONCATENATE($A229,"_",AA$2),'Reference data SID'!$B:$N,13,FALSE)),"",VLOOKUP(CONCATENATE($A229,"_",AA$2),'Reference data SID'!$B:$N,13,FALSE))</f>
        <v/>
      </c>
      <c r="AB229" s="16" t="str">
        <f>IF(ISERROR(VLOOKUP(CONCATENATE($A229,"_",AB$2),'Reference data SID'!$B:$N,13,FALSE)),"",VLOOKUP(CONCATENATE($A229,"_",AB$2),'Reference data SID'!$B:$N,13,FALSE))</f>
        <v/>
      </c>
      <c r="AC229" s="16" t="str">
        <f>IF(ISERROR(VLOOKUP(CONCATENATE($A229,"_",AC$2),'Reference data SID'!$B:$N,13,FALSE)),"",VLOOKUP(CONCATENATE($A229,"_",AC$2),'Reference data SID'!$B:$N,13,FALSE))</f>
        <v/>
      </c>
      <c r="AD229" s="16" t="str">
        <f>IF(ISERROR(VLOOKUP(CONCATENATE($A229,"_",AD$2),'Reference data SID'!$B:$N,13,FALSE)),"",VLOOKUP(CONCATENATE($A229,"_",AD$2),'Reference data SID'!$B:$N,13,FALSE))</f>
        <v/>
      </c>
      <c r="AE229" s="16" t="str">
        <f>IF(ISERROR(VLOOKUP(CONCATENATE($A229,"_",AE$2),'Reference data SID'!$B:$N,13,FALSE)),"",VLOOKUP(CONCATENATE($A229,"_",AE$2),'Reference data SID'!$B:$N,13,FALSE))</f>
        <v/>
      </c>
      <c r="AF229" s="16" t="str">
        <f>IF(ISERROR(VLOOKUP(CONCATENATE($A229,"_",AF$2),'Reference data SID'!$B:$N,13,FALSE)),"",VLOOKUP(CONCATENATE($A229,"_",AF$2),'Reference data SID'!$B:$N,13,FALSE))</f>
        <v/>
      </c>
      <c r="AG229" s="16" t="str">
        <f>IF(ISERROR(VLOOKUP(CONCATENATE($A229,"_",AG$2),'Reference data SID'!$B:$N,13,FALSE)),"",VLOOKUP(CONCATENATE($A229,"_",AG$2),'Reference data SID'!$B:$N,13,FALSE))</f>
        <v/>
      </c>
      <c r="AH229" s="16" t="str">
        <f>IF(ISERROR(VLOOKUP(CONCATENATE($A229,"_",AH$2),'Reference data SID'!$B:$N,13,FALSE)),"",VLOOKUP(CONCATENATE($A229,"_",AH$2),'Reference data SID'!$B:$N,13,FALSE))</f>
        <v/>
      </c>
      <c r="AI229" s="16" t="str">
        <f>IF(ISERROR(VLOOKUP(CONCATENATE($A229,"_",AI$2),'Reference data SID'!$B:$N,13,FALSE)),"",VLOOKUP(CONCATENATE($A229,"_",AI$2),'Reference data SID'!$B:$N,13,FALSE))</f>
        <v/>
      </c>
      <c r="AJ229" s="16" t="str">
        <f>IF(ISERROR(VLOOKUP(CONCATENATE($A229,"_",AJ$2),'Reference data SID'!$B:$N,13,FALSE)),"",VLOOKUP(CONCATENATE($A229,"_",AJ$2),'Reference data SID'!$B:$N,13,FALSE))</f>
        <v/>
      </c>
      <c r="AK229" s="16" t="str">
        <f>IF(ISERROR(VLOOKUP(CONCATENATE($A229,"_",AK$2),'Reference data SID'!$B:$N,13,FALSE)),"",VLOOKUP(CONCATENATE($A229,"_",AK$2),'Reference data SID'!$B:$N,13,FALSE))</f>
        <v/>
      </c>
      <c r="AL229" s="16" t="str">
        <f>IF(ISERROR(VLOOKUP(CONCATENATE($A229,"_",AL$2),'Reference data SID'!$B:$N,13,FALSE)),"",VLOOKUP(CONCATENATE($A229,"_",AL$2),'Reference data SID'!$B:$N,13,FALSE))</f>
        <v/>
      </c>
      <c r="AM229" s="16" t="str">
        <f>IF(ISERROR(VLOOKUP(CONCATENATE($A229,"_",AM$2),'Reference data SID'!$B:$N,13,FALSE)),"",VLOOKUP(CONCATENATE($A229,"_",AM$2),'Reference data SID'!$B:$N,13,FALSE))</f>
        <v/>
      </c>
      <c r="AN229" s="16" t="str">
        <f>IF(ISERROR(VLOOKUP(CONCATENATE($A229,"_",AN$2),'Reference data SID'!$B:$N,13,FALSE)),"",VLOOKUP(CONCATENATE($A229,"_",AN$2),'Reference data SID'!$B:$N,13,FALSE))</f>
        <v/>
      </c>
      <c r="AO229" s="16" t="str">
        <f>IF(ISERROR(VLOOKUP(CONCATENATE($A229,"_",AO$2),'Reference data SID'!$B:$N,13,FALSE)),"",VLOOKUP(CONCATENATE($A229,"_",AO$2),'Reference data SID'!$B:$N,13,FALSE))</f>
        <v/>
      </c>
      <c r="AP229" s="16" t="str">
        <f>IF(ISERROR(VLOOKUP(CONCATENATE($A229,"_",AP$2),'Reference data SID'!$B:$N,13,FALSE)),"",VLOOKUP(CONCATENATE($A229,"_",AP$2),'Reference data SID'!$B:$N,13,FALSE))</f>
        <v/>
      </c>
      <c r="AQ229" s="16" t="str">
        <f>IF(ISERROR(VLOOKUP(CONCATENATE($A229,"_",AQ$2),'Reference data SID'!$B:$N,13,FALSE)),"",VLOOKUP(CONCATENATE($A229,"_",AQ$2),'Reference data SID'!$B:$N,13,FALSE))</f>
        <v/>
      </c>
      <c r="AR229" s="16" t="str">
        <f>IF(ISERROR(VLOOKUP(CONCATENATE($A229,"_",AR$2),'Reference data SID'!$B:$N,13,FALSE)),"",VLOOKUP(CONCATENATE($A229,"_",AR$2),'Reference data SID'!$B:$N,13,FALSE))</f>
        <v/>
      </c>
      <c r="AS229" s="16" t="str">
        <f>IF(ISERROR(VLOOKUP(CONCATENATE($A229,"_",AS$2),'Reference data SID'!$B:$N,13,FALSE)),"",VLOOKUP(CONCATENATE($A229,"_",AS$2),'Reference data SID'!$B:$N,13,FALSE))</f>
        <v/>
      </c>
      <c r="AT229" s="16" t="str">
        <f>IF(ISERROR(VLOOKUP(CONCATENATE($A229,"_",AT$2),'Reference data SID'!$B:$N,13,FALSE)),"",VLOOKUP(CONCATENATE($A229,"_",AT$2),'Reference data SID'!$B:$N,13,FALSE))</f>
        <v/>
      </c>
    </row>
    <row r="230" spans="1:46" x14ac:dyDescent="0.25">
      <c r="A230">
        <v>226</v>
      </c>
      <c r="B230" s="16" t="str">
        <f>IF(ISERROR(VLOOKUP(CONCATENATE($A230,"_",B$2),'Reference data SID'!$B:$N,13,FALSE)),"",VLOOKUP(CONCATENATE($A230,"_",B$2),'Reference data SID'!$B:$N,13,FALSE))</f>
        <v/>
      </c>
      <c r="C230" s="16" t="str">
        <f>IF(ISERROR(VLOOKUP(CONCATENATE($A230,"_",C$2),'Reference data SID'!$B:$N,13,FALSE)),"",VLOOKUP(CONCATENATE($A230,"_",C$2),'Reference data SID'!$B:$N,13,FALSE))</f>
        <v/>
      </c>
      <c r="D230" s="16" t="str">
        <f>IF(ISERROR(VLOOKUP(CONCATENATE($A230,"_",D$2),'Reference data SID'!$B:$N,13,FALSE)),"",VLOOKUP(CONCATENATE($A230,"_",D$2),'Reference data SID'!$B:$N,13,FALSE))</f>
        <v/>
      </c>
      <c r="E230" s="16" t="str">
        <f>IF(ISERROR(VLOOKUP(CONCATENATE($A230,"_",E$2),'Reference data SID'!$B:$N,13,FALSE)),"",VLOOKUP(CONCATENATE($A230,"_",E$2),'Reference data SID'!$B:$N,13,FALSE))</f>
        <v/>
      </c>
      <c r="F230" s="16" t="str">
        <f>IF(ISERROR(VLOOKUP(CONCATENATE($A230,"_",F$2),'Reference data SID'!$B:$N,13,FALSE)),"",VLOOKUP(CONCATENATE($A230,"_",F$2),'Reference data SID'!$B:$N,13,FALSE))</f>
        <v/>
      </c>
      <c r="G230" s="16" t="str">
        <f>IF(ISERROR(VLOOKUP(CONCATENATE($A230,"_",G$2),'Reference data SID'!$B:$N,13,FALSE)),"",VLOOKUP(CONCATENATE($A230,"_",G$2),'Reference data SID'!$B:$N,13,FALSE))</f>
        <v/>
      </c>
      <c r="H230" s="16" t="str">
        <f>IF(ISERROR(VLOOKUP(CONCATENATE($A230,"_",H$2),'Reference data SID'!$B:$N,13,FALSE)),"",VLOOKUP(CONCATENATE($A230,"_",H$2),'Reference data SID'!$B:$N,13,FALSE))</f>
        <v/>
      </c>
      <c r="I230" s="16" t="str">
        <f>IF(ISERROR(VLOOKUP(CONCATENATE($A230,"_",I$2),'Reference data SID'!$B:$N,13,FALSE)),"",VLOOKUP(CONCATENATE($A230,"_",I$2),'Reference data SID'!$B:$N,13,FALSE))</f>
        <v/>
      </c>
      <c r="J230" s="16" t="str">
        <f>IF(ISERROR(VLOOKUP(CONCATENATE($A230,"_",J$2),'Reference data SID'!$B:$N,13,FALSE)),"",VLOOKUP(CONCATENATE($A230,"_",J$2),'Reference data SID'!$B:$N,13,FALSE))</f>
        <v/>
      </c>
      <c r="K230" s="16" t="str">
        <f>IF(ISERROR(VLOOKUP(CONCATENATE($A230,"_",K$2),'Reference data SID'!$B:$N,13,FALSE)),"",VLOOKUP(CONCATENATE($A230,"_",K$2),'Reference data SID'!$B:$N,13,FALSE))</f>
        <v/>
      </c>
      <c r="L230" s="16" t="str">
        <f>IF(ISERROR(VLOOKUP(CONCATENATE($A230,"_",L$2),'Reference data SID'!$B:$N,13,FALSE)),"",VLOOKUP(CONCATENATE($A230,"_",L$2),'Reference data SID'!$B:$N,13,FALSE))</f>
        <v/>
      </c>
      <c r="M230" s="16" t="str">
        <f>IF(ISERROR(VLOOKUP(CONCATENATE($A230,"_",M$2),'Reference data SID'!$B:$N,13,FALSE)),"",VLOOKUP(CONCATENATE($A230,"_",M$2),'Reference data SID'!$B:$N,13,FALSE))</f>
        <v/>
      </c>
      <c r="N230" s="16" t="str">
        <f>IF(ISERROR(VLOOKUP(CONCATENATE($A230,"_",N$2),'Reference data SID'!$B:$N,13,FALSE)),"",VLOOKUP(CONCATENATE($A230,"_",N$2),'Reference data SID'!$B:$N,13,FALSE))</f>
        <v/>
      </c>
      <c r="O230" s="16" t="str">
        <f>IF(ISERROR(VLOOKUP(CONCATENATE($A230,"_",O$2),'Reference data SID'!$B:$N,13,FALSE)),"",VLOOKUP(CONCATENATE($A230,"_",O$2),'Reference data SID'!$B:$N,13,FALSE))</f>
        <v/>
      </c>
      <c r="P230" s="16" t="str">
        <f>IF(ISERROR(VLOOKUP(CONCATENATE($A230,"_",P$2),'Reference data SID'!$B:$N,13,FALSE)),"",VLOOKUP(CONCATENATE($A230,"_",P$2),'Reference data SID'!$B:$N,13,FALSE))</f>
        <v/>
      </c>
      <c r="Q230" s="16" t="str">
        <f>IF(ISERROR(VLOOKUP(CONCATENATE($A230,"_",Q$2),'Reference data SID'!$B:$N,13,FALSE)),"",VLOOKUP(CONCATENATE($A230,"_",Q$2),'Reference data SID'!$B:$N,13,FALSE))</f>
        <v/>
      </c>
      <c r="R230" s="16" t="str">
        <f>IF(ISERROR(VLOOKUP(CONCATENATE($A230,"_",R$2),'Reference data SID'!$B:$N,13,FALSE)),"",VLOOKUP(CONCATENATE($A230,"_",R$2),'Reference data SID'!$B:$N,13,FALSE))</f>
        <v/>
      </c>
      <c r="S230" s="16" t="str">
        <f>IF(ISERROR(VLOOKUP(CONCATENATE($A230,"_",S$2),'Reference data SID'!$B:$N,13,FALSE)),"",VLOOKUP(CONCATENATE($A230,"_",S$2),'Reference data SID'!$B:$N,13,FALSE))</f>
        <v/>
      </c>
      <c r="T230" s="16" t="str">
        <f>IF(ISERROR(VLOOKUP(CONCATENATE($A230,"_",T$2),'Reference data SID'!$B:$N,13,FALSE)),"",VLOOKUP(CONCATENATE($A230,"_",T$2),'Reference data SID'!$B:$N,13,FALSE))</f>
        <v/>
      </c>
      <c r="U230" s="16" t="str">
        <f>IF(ISERROR(VLOOKUP(CONCATENATE($A230,"_",U$2),'Reference data SID'!$B:$N,13,FALSE)),"",VLOOKUP(CONCATENATE($A230,"_",U$2),'Reference data SID'!$B:$N,13,FALSE))</f>
        <v/>
      </c>
      <c r="V230" s="16" t="str">
        <f>IF(ISERROR(VLOOKUP(CONCATENATE($A230,"_",V$2),'Reference data SID'!$B:$N,13,FALSE)),"",VLOOKUP(CONCATENATE($A230,"_",V$2),'Reference data SID'!$B:$N,13,FALSE))</f>
        <v/>
      </c>
      <c r="W230" s="16" t="str">
        <f>IF(ISERROR(VLOOKUP(CONCATENATE($A230,"_",W$2),'Reference data SID'!$B:$N,13,FALSE)),"",VLOOKUP(CONCATENATE($A230,"_",W$2),'Reference data SID'!$B:$N,13,FALSE))</f>
        <v/>
      </c>
      <c r="X230" s="16" t="str">
        <f>IF(ISERROR(VLOOKUP(CONCATENATE($A230,"_",X$2),'Reference data SID'!$B:$N,13,FALSE)),"",VLOOKUP(CONCATENATE($A230,"_",X$2),'Reference data SID'!$B:$N,13,FALSE))</f>
        <v/>
      </c>
      <c r="Y230" s="16" t="str">
        <f>IF(ISERROR(VLOOKUP(CONCATENATE($A230,"_",Y$2),'Reference data SID'!$B:$N,13,FALSE)),"",VLOOKUP(CONCATENATE($A230,"_",Y$2),'Reference data SID'!$B:$N,13,FALSE))</f>
        <v/>
      </c>
      <c r="Z230" s="16" t="str">
        <f>IF(ISERROR(VLOOKUP(CONCATENATE($A230,"_",Z$2),'Reference data SID'!$B:$N,13,FALSE)),"",VLOOKUP(CONCATENATE($A230,"_",Z$2),'Reference data SID'!$B:$N,13,FALSE))</f>
        <v/>
      </c>
      <c r="AA230" s="16" t="str">
        <f>IF(ISERROR(VLOOKUP(CONCATENATE($A230,"_",AA$2),'Reference data SID'!$B:$N,13,FALSE)),"",VLOOKUP(CONCATENATE($A230,"_",AA$2),'Reference data SID'!$B:$N,13,FALSE))</f>
        <v/>
      </c>
      <c r="AB230" s="16" t="str">
        <f>IF(ISERROR(VLOOKUP(CONCATENATE($A230,"_",AB$2),'Reference data SID'!$B:$N,13,FALSE)),"",VLOOKUP(CONCATENATE($A230,"_",AB$2),'Reference data SID'!$B:$N,13,FALSE))</f>
        <v/>
      </c>
      <c r="AC230" s="16" t="str">
        <f>IF(ISERROR(VLOOKUP(CONCATENATE($A230,"_",AC$2),'Reference data SID'!$B:$N,13,FALSE)),"",VLOOKUP(CONCATENATE($A230,"_",AC$2),'Reference data SID'!$B:$N,13,FALSE))</f>
        <v/>
      </c>
      <c r="AD230" s="16" t="str">
        <f>IF(ISERROR(VLOOKUP(CONCATENATE($A230,"_",AD$2),'Reference data SID'!$B:$N,13,FALSE)),"",VLOOKUP(CONCATENATE($A230,"_",AD$2),'Reference data SID'!$B:$N,13,FALSE))</f>
        <v/>
      </c>
      <c r="AE230" s="16" t="str">
        <f>IF(ISERROR(VLOOKUP(CONCATENATE($A230,"_",AE$2),'Reference data SID'!$B:$N,13,FALSE)),"",VLOOKUP(CONCATENATE($A230,"_",AE$2),'Reference data SID'!$B:$N,13,FALSE))</f>
        <v/>
      </c>
      <c r="AF230" s="16" t="str">
        <f>IF(ISERROR(VLOOKUP(CONCATENATE($A230,"_",AF$2),'Reference data SID'!$B:$N,13,FALSE)),"",VLOOKUP(CONCATENATE($A230,"_",AF$2),'Reference data SID'!$B:$N,13,FALSE))</f>
        <v/>
      </c>
      <c r="AG230" s="16" t="str">
        <f>IF(ISERROR(VLOOKUP(CONCATENATE($A230,"_",AG$2),'Reference data SID'!$B:$N,13,FALSE)),"",VLOOKUP(CONCATENATE($A230,"_",AG$2),'Reference data SID'!$B:$N,13,FALSE))</f>
        <v/>
      </c>
      <c r="AH230" s="16" t="str">
        <f>IF(ISERROR(VLOOKUP(CONCATENATE($A230,"_",AH$2),'Reference data SID'!$B:$N,13,FALSE)),"",VLOOKUP(CONCATENATE($A230,"_",AH$2),'Reference data SID'!$B:$N,13,FALSE))</f>
        <v/>
      </c>
      <c r="AI230" s="16" t="str">
        <f>IF(ISERROR(VLOOKUP(CONCATENATE($A230,"_",AI$2),'Reference data SID'!$B:$N,13,FALSE)),"",VLOOKUP(CONCATENATE($A230,"_",AI$2),'Reference data SID'!$B:$N,13,FALSE))</f>
        <v/>
      </c>
      <c r="AJ230" s="16" t="str">
        <f>IF(ISERROR(VLOOKUP(CONCATENATE($A230,"_",AJ$2),'Reference data SID'!$B:$N,13,FALSE)),"",VLOOKUP(CONCATENATE($A230,"_",AJ$2),'Reference data SID'!$B:$N,13,FALSE))</f>
        <v/>
      </c>
      <c r="AK230" s="16" t="str">
        <f>IF(ISERROR(VLOOKUP(CONCATENATE($A230,"_",AK$2),'Reference data SID'!$B:$N,13,FALSE)),"",VLOOKUP(CONCATENATE($A230,"_",AK$2),'Reference data SID'!$B:$N,13,FALSE))</f>
        <v/>
      </c>
      <c r="AL230" s="16" t="str">
        <f>IF(ISERROR(VLOOKUP(CONCATENATE($A230,"_",AL$2),'Reference data SID'!$B:$N,13,FALSE)),"",VLOOKUP(CONCATENATE($A230,"_",AL$2),'Reference data SID'!$B:$N,13,FALSE))</f>
        <v/>
      </c>
      <c r="AM230" s="16" t="str">
        <f>IF(ISERROR(VLOOKUP(CONCATENATE($A230,"_",AM$2),'Reference data SID'!$B:$N,13,FALSE)),"",VLOOKUP(CONCATENATE($A230,"_",AM$2),'Reference data SID'!$B:$N,13,FALSE))</f>
        <v/>
      </c>
      <c r="AN230" s="16" t="str">
        <f>IF(ISERROR(VLOOKUP(CONCATENATE($A230,"_",AN$2),'Reference data SID'!$B:$N,13,FALSE)),"",VLOOKUP(CONCATENATE($A230,"_",AN$2),'Reference data SID'!$B:$N,13,FALSE))</f>
        <v/>
      </c>
      <c r="AO230" s="16" t="str">
        <f>IF(ISERROR(VLOOKUP(CONCATENATE($A230,"_",AO$2),'Reference data SID'!$B:$N,13,FALSE)),"",VLOOKUP(CONCATENATE($A230,"_",AO$2),'Reference data SID'!$B:$N,13,FALSE))</f>
        <v/>
      </c>
      <c r="AP230" s="16" t="str">
        <f>IF(ISERROR(VLOOKUP(CONCATENATE($A230,"_",AP$2),'Reference data SID'!$B:$N,13,FALSE)),"",VLOOKUP(CONCATENATE($A230,"_",AP$2),'Reference data SID'!$B:$N,13,FALSE))</f>
        <v/>
      </c>
      <c r="AQ230" s="16" t="str">
        <f>IF(ISERROR(VLOOKUP(CONCATENATE($A230,"_",AQ$2),'Reference data SID'!$B:$N,13,FALSE)),"",VLOOKUP(CONCATENATE($A230,"_",AQ$2),'Reference data SID'!$B:$N,13,FALSE))</f>
        <v/>
      </c>
      <c r="AR230" s="16" t="str">
        <f>IF(ISERROR(VLOOKUP(CONCATENATE($A230,"_",AR$2),'Reference data SID'!$B:$N,13,FALSE)),"",VLOOKUP(CONCATENATE($A230,"_",AR$2),'Reference data SID'!$B:$N,13,FALSE))</f>
        <v/>
      </c>
      <c r="AS230" s="16" t="str">
        <f>IF(ISERROR(VLOOKUP(CONCATENATE($A230,"_",AS$2),'Reference data SID'!$B:$N,13,FALSE)),"",VLOOKUP(CONCATENATE($A230,"_",AS$2),'Reference data SID'!$B:$N,13,FALSE))</f>
        <v/>
      </c>
      <c r="AT230" s="16" t="str">
        <f>IF(ISERROR(VLOOKUP(CONCATENATE($A230,"_",AT$2),'Reference data SID'!$B:$N,13,FALSE)),"",VLOOKUP(CONCATENATE($A230,"_",AT$2),'Reference data SID'!$B:$N,13,FALSE))</f>
        <v/>
      </c>
    </row>
    <row r="231" spans="1:46" x14ac:dyDescent="0.25">
      <c r="A231">
        <v>227</v>
      </c>
      <c r="B231" s="16" t="str">
        <f>IF(ISERROR(VLOOKUP(CONCATENATE($A231,"_",B$2),'Reference data SID'!$B:$N,13,FALSE)),"",VLOOKUP(CONCATENATE($A231,"_",B$2),'Reference data SID'!$B:$N,13,FALSE))</f>
        <v/>
      </c>
      <c r="C231" s="16" t="str">
        <f>IF(ISERROR(VLOOKUP(CONCATENATE($A231,"_",C$2),'Reference data SID'!$B:$N,13,FALSE)),"",VLOOKUP(CONCATENATE($A231,"_",C$2),'Reference data SID'!$B:$N,13,FALSE))</f>
        <v/>
      </c>
      <c r="D231" s="16" t="str">
        <f>IF(ISERROR(VLOOKUP(CONCATENATE($A231,"_",D$2),'Reference data SID'!$B:$N,13,FALSE)),"",VLOOKUP(CONCATENATE($A231,"_",D$2),'Reference data SID'!$B:$N,13,FALSE))</f>
        <v/>
      </c>
      <c r="E231" s="16" t="str">
        <f>IF(ISERROR(VLOOKUP(CONCATENATE($A231,"_",E$2),'Reference data SID'!$B:$N,13,FALSE)),"",VLOOKUP(CONCATENATE($A231,"_",E$2),'Reference data SID'!$B:$N,13,FALSE))</f>
        <v/>
      </c>
      <c r="F231" s="16" t="str">
        <f>IF(ISERROR(VLOOKUP(CONCATENATE($A231,"_",F$2),'Reference data SID'!$B:$N,13,FALSE)),"",VLOOKUP(CONCATENATE($A231,"_",F$2),'Reference data SID'!$B:$N,13,FALSE))</f>
        <v/>
      </c>
      <c r="G231" s="16" t="str">
        <f>IF(ISERROR(VLOOKUP(CONCATENATE($A231,"_",G$2),'Reference data SID'!$B:$N,13,FALSE)),"",VLOOKUP(CONCATENATE($A231,"_",G$2),'Reference data SID'!$B:$N,13,FALSE))</f>
        <v/>
      </c>
      <c r="H231" s="16" t="str">
        <f>IF(ISERROR(VLOOKUP(CONCATENATE($A231,"_",H$2),'Reference data SID'!$B:$N,13,FALSE)),"",VLOOKUP(CONCATENATE($A231,"_",H$2),'Reference data SID'!$B:$N,13,FALSE))</f>
        <v/>
      </c>
      <c r="I231" s="16" t="str">
        <f>IF(ISERROR(VLOOKUP(CONCATENATE($A231,"_",I$2),'Reference data SID'!$B:$N,13,FALSE)),"",VLOOKUP(CONCATENATE($A231,"_",I$2),'Reference data SID'!$B:$N,13,FALSE))</f>
        <v/>
      </c>
      <c r="J231" s="16" t="str">
        <f>IF(ISERROR(VLOOKUP(CONCATENATE($A231,"_",J$2),'Reference data SID'!$B:$N,13,FALSE)),"",VLOOKUP(CONCATENATE($A231,"_",J$2),'Reference data SID'!$B:$N,13,FALSE))</f>
        <v/>
      </c>
      <c r="K231" s="16" t="str">
        <f>IF(ISERROR(VLOOKUP(CONCATENATE($A231,"_",K$2),'Reference data SID'!$B:$N,13,FALSE)),"",VLOOKUP(CONCATENATE($A231,"_",K$2),'Reference data SID'!$B:$N,13,FALSE))</f>
        <v/>
      </c>
      <c r="L231" s="16" t="str">
        <f>IF(ISERROR(VLOOKUP(CONCATENATE($A231,"_",L$2),'Reference data SID'!$B:$N,13,FALSE)),"",VLOOKUP(CONCATENATE($A231,"_",L$2),'Reference data SID'!$B:$N,13,FALSE))</f>
        <v/>
      </c>
      <c r="M231" s="16" t="str">
        <f>IF(ISERROR(VLOOKUP(CONCATENATE($A231,"_",M$2),'Reference data SID'!$B:$N,13,FALSE)),"",VLOOKUP(CONCATENATE($A231,"_",M$2),'Reference data SID'!$B:$N,13,FALSE))</f>
        <v/>
      </c>
      <c r="N231" s="16" t="str">
        <f>IF(ISERROR(VLOOKUP(CONCATENATE($A231,"_",N$2),'Reference data SID'!$B:$N,13,FALSE)),"",VLOOKUP(CONCATENATE($A231,"_",N$2),'Reference data SID'!$B:$N,13,FALSE))</f>
        <v/>
      </c>
      <c r="O231" s="16" t="str">
        <f>IF(ISERROR(VLOOKUP(CONCATENATE($A231,"_",O$2),'Reference data SID'!$B:$N,13,FALSE)),"",VLOOKUP(CONCATENATE($A231,"_",O$2),'Reference data SID'!$B:$N,13,FALSE))</f>
        <v/>
      </c>
      <c r="P231" s="16" t="str">
        <f>IF(ISERROR(VLOOKUP(CONCATENATE($A231,"_",P$2),'Reference data SID'!$B:$N,13,FALSE)),"",VLOOKUP(CONCATENATE($A231,"_",P$2),'Reference data SID'!$B:$N,13,FALSE))</f>
        <v/>
      </c>
      <c r="Q231" s="16" t="str">
        <f>IF(ISERROR(VLOOKUP(CONCATENATE($A231,"_",Q$2),'Reference data SID'!$B:$N,13,FALSE)),"",VLOOKUP(CONCATENATE($A231,"_",Q$2),'Reference data SID'!$B:$N,13,FALSE))</f>
        <v/>
      </c>
      <c r="R231" s="16" t="str">
        <f>IF(ISERROR(VLOOKUP(CONCATENATE($A231,"_",R$2),'Reference data SID'!$B:$N,13,FALSE)),"",VLOOKUP(CONCATENATE($A231,"_",R$2),'Reference data SID'!$B:$N,13,FALSE))</f>
        <v/>
      </c>
      <c r="S231" s="16" t="str">
        <f>IF(ISERROR(VLOOKUP(CONCATENATE($A231,"_",S$2),'Reference data SID'!$B:$N,13,FALSE)),"",VLOOKUP(CONCATENATE($A231,"_",S$2),'Reference data SID'!$B:$N,13,FALSE))</f>
        <v/>
      </c>
      <c r="T231" s="16" t="str">
        <f>IF(ISERROR(VLOOKUP(CONCATENATE($A231,"_",T$2),'Reference data SID'!$B:$N,13,FALSE)),"",VLOOKUP(CONCATENATE($A231,"_",T$2),'Reference data SID'!$B:$N,13,FALSE))</f>
        <v/>
      </c>
      <c r="U231" s="16" t="str">
        <f>IF(ISERROR(VLOOKUP(CONCATENATE($A231,"_",U$2),'Reference data SID'!$B:$N,13,FALSE)),"",VLOOKUP(CONCATENATE($A231,"_",U$2),'Reference data SID'!$B:$N,13,FALSE))</f>
        <v/>
      </c>
      <c r="V231" s="16" t="str">
        <f>IF(ISERROR(VLOOKUP(CONCATENATE($A231,"_",V$2),'Reference data SID'!$B:$N,13,FALSE)),"",VLOOKUP(CONCATENATE($A231,"_",V$2),'Reference data SID'!$B:$N,13,FALSE))</f>
        <v/>
      </c>
      <c r="W231" s="16" t="str">
        <f>IF(ISERROR(VLOOKUP(CONCATENATE($A231,"_",W$2),'Reference data SID'!$B:$N,13,FALSE)),"",VLOOKUP(CONCATENATE($A231,"_",W$2),'Reference data SID'!$B:$N,13,FALSE))</f>
        <v/>
      </c>
      <c r="X231" s="16" t="str">
        <f>IF(ISERROR(VLOOKUP(CONCATENATE($A231,"_",X$2),'Reference data SID'!$B:$N,13,FALSE)),"",VLOOKUP(CONCATENATE($A231,"_",X$2),'Reference data SID'!$B:$N,13,FALSE))</f>
        <v/>
      </c>
      <c r="Y231" s="16" t="str">
        <f>IF(ISERROR(VLOOKUP(CONCATENATE($A231,"_",Y$2),'Reference data SID'!$B:$N,13,FALSE)),"",VLOOKUP(CONCATENATE($A231,"_",Y$2),'Reference data SID'!$B:$N,13,FALSE))</f>
        <v/>
      </c>
      <c r="Z231" s="16" t="str">
        <f>IF(ISERROR(VLOOKUP(CONCATENATE($A231,"_",Z$2),'Reference data SID'!$B:$N,13,FALSE)),"",VLOOKUP(CONCATENATE($A231,"_",Z$2),'Reference data SID'!$B:$N,13,FALSE))</f>
        <v/>
      </c>
      <c r="AA231" s="16" t="str">
        <f>IF(ISERROR(VLOOKUP(CONCATENATE($A231,"_",AA$2),'Reference data SID'!$B:$N,13,FALSE)),"",VLOOKUP(CONCATENATE($A231,"_",AA$2),'Reference data SID'!$B:$N,13,FALSE))</f>
        <v/>
      </c>
      <c r="AB231" s="16" t="str">
        <f>IF(ISERROR(VLOOKUP(CONCATENATE($A231,"_",AB$2),'Reference data SID'!$B:$N,13,FALSE)),"",VLOOKUP(CONCATENATE($A231,"_",AB$2),'Reference data SID'!$B:$N,13,FALSE))</f>
        <v/>
      </c>
      <c r="AC231" s="16" t="str">
        <f>IF(ISERROR(VLOOKUP(CONCATENATE($A231,"_",AC$2),'Reference data SID'!$B:$N,13,FALSE)),"",VLOOKUP(CONCATENATE($A231,"_",AC$2),'Reference data SID'!$B:$N,13,FALSE))</f>
        <v/>
      </c>
      <c r="AD231" s="16" t="str">
        <f>IF(ISERROR(VLOOKUP(CONCATENATE($A231,"_",AD$2),'Reference data SID'!$B:$N,13,FALSE)),"",VLOOKUP(CONCATENATE($A231,"_",AD$2),'Reference data SID'!$B:$N,13,FALSE))</f>
        <v/>
      </c>
      <c r="AE231" s="16" t="str">
        <f>IF(ISERROR(VLOOKUP(CONCATENATE($A231,"_",AE$2),'Reference data SID'!$B:$N,13,FALSE)),"",VLOOKUP(CONCATENATE($A231,"_",AE$2),'Reference data SID'!$B:$N,13,FALSE))</f>
        <v/>
      </c>
      <c r="AF231" s="16" t="str">
        <f>IF(ISERROR(VLOOKUP(CONCATENATE($A231,"_",AF$2),'Reference data SID'!$B:$N,13,FALSE)),"",VLOOKUP(CONCATENATE($A231,"_",AF$2),'Reference data SID'!$B:$N,13,FALSE))</f>
        <v/>
      </c>
      <c r="AG231" s="16" t="str">
        <f>IF(ISERROR(VLOOKUP(CONCATENATE($A231,"_",AG$2),'Reference data SID'!$B:$N,13,FALSE)),"",VLOOKUP(CONCATENATE($A231,"_",AG$2),'Reference data SID'!$B:$N,13,FALSE))</f>
        <v/>
      </c>
      <c r="AH231" s="16" t="str">
        <f>IF(ISERROR(VLOOKUP(CONCATENATE($A231,"_",AH$2),'Reference data SID'!$B:$N,13,FALSE)),"",VLOOKUP(CONCATENATE($A231,"_",AH$2),'Reference data SID'!$B:$N,13,FALSE))</f>
        <v/>
      </c>
      <c r="AI231" s="16" t="str">
        <f>IF(ISERROR(VLOOKUP(CONCATENATE($A231,"_",AI$2),'Reference data SID'!$B:$N,13,FALSE)),"",VLOOKUP(CONCATENATE($A231,"_",AI$2),'Reference data SID'!$B:$N,13,FALSE))</f>
        <v/>
      </c>
      <c r="AJ231" s="16" t="str">
        <f>IF(ISERROR(VLOOKUP(CONCATENATE($A231,"_",AJ$2),'Reference data SID'!$B:$N,13,FALSE)),"",VLOOKUP(CONCATENATE($A231,"_",AJ$2),'Reference data SID'!$B:$N,13,FALSE))</f>
        <v/>
      </c>
      <c r="AK231" s="16" t="str">
        <f>IF(ISERROR(VLOOKUP(CONCATENATE($A231,"_",AK$2),'Reference data SID'!$B:$N,13,FALSE)),"",VLOOKUP(CONCATENATE($A231,"_",AK$2),'Reference data SID'!$B:$N,13,FALSE))</f>
        <v/>
      </c>
      <c r="AL231" s="16" t="str">
        <f>IF(ISERROR(VLOOKUP(CONCATENATE($A231,"_",AL$2),'Reference data SID'!$B:$N,13,FALSE)),"",VLOOKUP(CONCATENATE($A231,"_",AL$2),'Reference data SID'!$B:$N,13,FALSE))</f>
        <v/>
      </c>
      <c r="AM231" s="16" t="str">
        <f>IF(ISERROR(VLOOKUP(CONCATENATE($A231,"_",AM$2),'Reference data SID'!$B:$N,13,FALSE)),"",VLOOKUP(CONCATENATE($A231,"_",AM$2),'Reference data SID'!$B:$N,13,FALSE))</f>
        <v/>
      </c>
      <c r="AN231" s="16" t="str">
        <f>IF(ISERROR(VLOOKUP(CONCATENATE($A231,"_",AN$2),'Reference data SID'!$B:$N,13,FALSE)),"",VLOOKUP(CONCATENATE($A231,"_",AN$2),'Reference data SID'!$B:$N,13,FALSE))</f>
        <v/>
      </c>
      <c r="AO231" s="16" t="str">
        <f>IF(ISERROR(VLOOKUP(CONCATENATE($A231,"_",AO$2),'Reference data SID'!$B:$N,13,FALSE)),"",VLOOKUP(CONCATENATE($A231,"_",AO$2),'Reference data SID'!$B:$N,13,FALSE))</f>
        <v/>
      </c>
      <c r="AP231" s="16" t="str">
        <f>IF(ISERROR(VLOOKUP(CONCATENATE($A231,"_",AP$2),'Reference data SID'!$B:$N,13,FALSE)),"",VLOOKUP(CONCATENATE($A231,"_",AP$2),'Reference data SID'!$B:$N,13,FALSE))</f>
        <v/>
      </c>
      <c r="AQ231" s="16" t="str">
        <f>IF(ISERROR(VLOOKUP(CONCATENATE($A231,"_",AQ$2),'Reference data SID'!$B:$N,13,FALSE)),"",VLOOKUP(CONCATENATE($A231,"_",AQ$2),'Reference data SID'!$B:$N,13,FALSE))</f>
        <v/>
      </c>
      <c r="AR231" s="16" t="str">
        <f>IF(ISERROR(VLOOKUP(CONCATENATE($A231,"_",AR$2),'Reference data SID'!$B:$N,13,FALSE)),"",VLOOKUP(CONCATENATE($A231,"_",AR$2),'Reference data SID'!$B:$N,13,FALSE))</f>
        <v/>
      </c>
      <c r="AS231" s="16" t="str">
        <f>IF(ISERROR(VLOOKUP(CONCATENATE($A231,"_",AS$2),'Reference data SID'!$B:$N,13,FALSE)),"",VLOOKUP(CONCATENATE($A231,"_",AS$2),'Reference data SID'!$B:$N,13,FALSE))</f>
        <v/>
      </c>
      <c r="AT231" s="16" t="str">
        <f>IF(ISERROR(VLOOKUP(CONCATENATE($A231,"_",AT$2),'Reference data SID'!$B:$N,13,FALSE)),"",VLOOKUP(CONCATENATE($A231,"_",AT$2),'Reference data SID'!$B:$N,13,FALSE))</f>
        <v/>
      </c>
    </row>
    <row r="232" spans="1:46" x14ac:dyDescent="0.25">
      <c r="A232">
        <v>228</v>
      </c>
      <c r="B232" s="16" t="str">
        <f>IF(ISERROR(VLOOKUP(CONCATENATE($A232,"_",B$2),'Reference data SID'!$B:$N,13,FALSE)),"",VLOOKUP(CONCATENATE($A232,"_",B$2),'Reference data SID'!$B:$N,13,FALSE))</f>
        <v/>
      </c>
      <c r="C232" s="16" t="str">
        <f>IF(ISERROR(VLOOKUP(CONCATENATE($A232,"_",C$2),'Reference data SID'!$B:$N,13,FALSE)),"",VLOOKUP(CONCATENATE($A232,"_",C$2),'Reference data SID'!$B:$N,13,FALSE))</f>
        <v/>
      </c>
      <c r="D232" s="16" t="str">
        <f>IF(ISERROR(VLOOKUP(CONCATENATE($A232,"_",D$2),'Reference data SID'!$B:$N,13,FALSE)),"",VLOOKUP(CONCATENATE($A232,"_",D$2),'Reference data SID'!$B:$N,13,FALSE))</f>
        <v/>
      </c>
      <c r="E232" s="16" t="str">
        <f>IF(ISERROR(VLOOKUP(CONCATENATE($A232,"_",E$2),'Reference data SID'!$B:$N,13,FALSE)),"",VLOOKUP(CONCATENATE($A232,"_",E$2),'Reference data SID'!$B:$N,13,FALSE))</f>
        <v/>
      </c>
      <c r="F232" s="16" t="str">
        <f>IF(ISERROR(VLOOKUP(CONCATENATE($A232,"_",F$2),'Reference data SID'!$B:$N,13,FALSE)),"",VLOOKUP(CONCATENATE($A232,"_",F$2),'Reference data SID'!$B:$N,13,FALSE))</f>
        <v/>
      </c>
      <c r="G232" s="16" t="str">
        <f>IF(ISERROR(VLOOKUP(CONCATENATE($A232,"_",G$2),'Reference data SID'!$B:$N,13,FALSE)),"",VLOOKUP(CONCATENATE($A232,"_",G$2),'Reference data SID'!$B:$N,13,FALSE))</f>
        <v/>
      </c>
      <c r="H232" s="16" t="str">
        <f>IF(ISERROR(VLOOKUP(CONCATENATE($A232,"_",H$2),'Reference data SID'!$B:$N,13,FALSE)),"",VLOOKUP(CONCATENATE($A232,"_",H$2),'Reference data SID'!$B:$N,13,FALSE))</f>
        <v/>
      </c>
      <c r="I232" s="16" t="str">
        <f>IF(ISERROR(VLOOKUP(CONCATENATE($A232,"_",I$2),'Reference data SID'!$B:$N,13,FALSE)),"",VLOOKUP(CONCATENATE($A232,"_",I$2),'Reference data SID'!$B:$N,13,FALSE))</f>
        <v/>
      </c>
      <c r="J232" s="16" t="str">
        <f>IF(ISERROR(VLOOKUP(CONCATENATE($A232,"_",J$2),'Reference data SID'!$B:$N,13,FALSE)),"",VLOOKUP(CONCATENATE($A232,"_",J$2),'Reference data SID'!$B:$N,13,FALSE))</f>
        <v/>
      </c>
      <c r="K232" s="16" t="str">
        <f>IF(ISERROR(VLOOKUP(CONCATENATE($A232,"_",K$2),'Reference data SID'!$B:$N,13,FALSE)),"",VLOOKUP(CONCATENATE($A232,"_",K$2),'Reference data SID'!$B:$N,13,FALSE))</f>
        <v/>
      </c>
      <c r="L232" s="16" t="str">
        <f>IF(ISERROR(VLOOKUP(CONCATENATE($A232,"_",L$2),'Reference data SID'!$B:$N,13,FALSE)),"",VLOOKUP(CONCATENATE($A232,"_",L$2),'Reference data SID'!$B:$N,13,FALSE))</f>
        <v/>
      </c>
      <c r="M232" s="16" t="str">
        <f>IF(ISERROR(VLOOKUP(CONCATENATE($A232,"_",M$2),'Reference data SID'!$B:$N,13,FALSE)),"",VLOOKUP(CONCATENATE($A232,"_",M$2),'Reference data SID'!$B:$N,13,FALSE))</f>
        <v/>
      </c>
      <c r="N232" s="16" t="str">
        <f>IF(ISERROR(VLOOKUP(CONCATENATE($A232,"_",N$2),'Reference data SID'!$B:$N,13,FALSE)),"",VLOOKUP(CONCATENATE($A232,"_",N$2),'Reference data SID'!$B:$N,13,FALSE))</f>
        <v/>
      </c>
      <c r="O232" s="16" t="str">
        <f>IF(ISERROR(VLOOKUP(CONCATENATE($A232,"_",O$2),'Reference data SID'!$B:$N,13,FALSE)),"",VLOOKUP(CONCATENATE($A232,"_",O$2),'Reference data SID'!$B:$N,13,FALSE))</f>
        <v/>
      </c>
      <c r="P232" s="16" t="str">
        <f>IF(ISERROR(VLOOKUP(CONCATENATE($A232,"_",P$2),'Reference data SID'!$B:$N,13,FALSE)),"",VLOOKUP(CONCATENATE($A232,"_",P$2),'Reference data SID'!$B:$N,13,FALSE))</f>
        <v/>
      </c>
      <c r="Q232" s="16" t="str">
        <f>IF(ISERROR(VLOOKUP(CONCATENATE($A232,"_",Q$2),'Reference data SID'!$B:$N,13,FALSE)),"",VLOOKUP(CONCATENATE($A232,"_",Q$2),'Reference data SID'!$B:$N,13,FALSE))</f>
        <v/>
      </c>
      <c r="R232" s="16" t="str">
        <f>IF(ISERROR(VLOOKUP(CONCATENATE($A232,"_",R$2),'Reference data SID'!$B:$N,13,FALSE)),"",VLOOKUP(CONCATENATE($A232,"_",R$2),'Reference data SID'!$B:$N,13,FALSE))</f>
        <v/>
      </c>
      <c r="S232" s="16" t="str">
        <f>IF(ISERROR(VLOOKUP(CONCATENATE($A232,"_",S$2),'Reference data SID'!$B:$N,13,FALSE)),"",VLOOKUP(CONCATENATE($A232,"_",S$2),'Reference data SID'!$B:$N,13,FALSE))</f>
        <v/>
      </c>
      <c r="T232" s="16" t="str">
        <f>IF(ISERROR(VLOOKUP(CONCATENATE($A232,"_",T$2),'Reference data SID'!$B:$N,13,FALSE)),"",VLOOKUP(CONCATENATE($A232,"_",T$2),'Reference data SID'!$B:$N,13,FALSE))</f>
        <v/>
      </c>
      <c r="U232" s="16" t="str">
        <f>IF(ISERROR(VLOOKUP(CONCATENATE($A232,"_",U$2),'Reference data SID'!$B:$N,13,FALSE)),"",VLOOKUP(CONCATENATE($A232,"_",U$2),'Reference data SID'!$B:$N,13,FALSE))</f>
        <v/>
      </c>
      <c r="V232" s="16" t="str">
        <f>IF(ISERROR(VLOOKUP(CONCATENATE($A232,"_",V$2),'Reference data SID'!$B:$N,13,FALSE)),"",VLOOKUP(CONCATENATE($A232,"_",V$2),'Reference data SID'!$B:$N,13,FALSE))</f>
        <v/>
      </c>
      <c r="W232" s="16" t="str">
        <f>IF(ISERROR(VLOOKUP(CONCATENATE($A232,"_",W$2),'Reference data SID'!$B:$N,13,FALSE)),"",VLOOKUP(CONCATENATE($A232,"_",W$2),'Reference data SID'!$B:$N,13,FALSE))</f>
        <v/>
      </c>
      <c r="X232" s="16" t="str">
        <f>IF(ISERROR(VLOOKUP(CONCATENATE($A232,"_",X$2),'Reference data SID'!$B:$N,13,FALSE)),"",VLOOKUP(CONCATENATE($A232,"_",X$2),'Reference data SID'!$B:$N,13,FALSE))</f>
        <v/>
      </c>
      <c r="Y232" s="16" t="str">
        <f>IF(ISERROR(VLOOKUP(CONCATENATE($A232,"_",Y$2),'Reference data SID'!$B:$N,13,FALSE)),"",VLOOKUP(CONCATENATE($A232,"_",Y$2),'Reference data SID'!$B:$N,13,FALSE))</f>
        <v/>
      </c>
      <c r="Z232" s="16" t="str">
        <f>IF(ISERROR(VLOOKUP(CONCATENATE($A232,"_",Z$2),'Reference data SID'!$B:$N,13,FALSE)),"",VLOOKUP(CONCATENATE($A232,"_",Z$2),'Reference data SID'!$B:$N,13,FALSE))</f>
        <v/>
      </c>
      <c r="AA232" s="16" t="str">
        <f>IF(ISERROR(VLOOKUP(CONCATENATE($A232,"_",AA$2),'Reference data SID'!$B:$N,13,FALSE)),"",VLOOKUP(CONCATENATE($A232,"_",AA$2),'Reference data SID'!$B:$N,13,FALSE))</f>
        <v/>
      </c>
      <c r="AB232" s="16" t="str">
        <f>IF(ISERROR(VLOOKUP(CONCATENATE($A232,"_",AB$2),'Reference data SID'!$B:$N,13,FALSE)),"",VLOOKUP(CONCATENATE($A232,"_",AB$2),'Reference data SID'!$B:$N,13,FALSE))</f>
        <v/>
      </c>
      <c r="AC232" s="16" t="str">
        <f>IF(ISERROR(VLOOKUP(CONCATENATE($A232,"_",AC$2),'Reference data SID'!$B:$N,13,FALSE)),"",VLOOKUP(CONCATENATE($A232,"_",AC$2),'Reference data SID'!$B:$N,13,FALSE))</f>
        <v/>
      </c>
      <c r="AD232" s="16" t="str">
        <f>IF(ISERROR(VLOOKUP(CONCATENATE($A232,"_",AD$2),'Reference data SID'!$B:$N,13,FALSE)),"",VLOOKUP(CONCATENATE($A232,"_",AD$2),'Reference data SID'!$B:$N,13,FALSE))</f>
        <v/>
      </c>
      <c r="AE232" s="16" t="str">
        <f>IF(ISERROR(VLOOKUP(CONCATENATE($A232,"_",AE$2),'Reference data SID'!$B:$N,13,FALSE)),"",VLOOKUP(CONCATENATE($A232,"_",AE$2),'Reference data SID'!$B:$N,13,FALSE))</f>
        <v/>
      </c>
      <c r="AF232" s="16" t="str">
        <f>IF(ISERROR(VLOOKUP(CONCATENATE($A232,"_",AF$2),'Reference data SID'!$B:$N,13,FALSE)),"",VLOOKUP(CONCATENATE($A232,"_",AF$2),'Reference data SID'!$B:$N,13,FALSE))</f>
        <v/>
      </c>
      <c r="AG232" s="16" t="str">
        <f>IF(ISERROR(VLOOKUP(CONCATENATE($A232,"_",AG$2),'Reference data SID'!$B:$N,13,FALSE)),"",VLOOKUP(CONCATENATE($A232,"_",AG$2),'Reference data SID'!$B:$N,13,FALSE))</f>
        <v/>
      </c>
      <c r="AH232" s="16" t="str">
        <f>IF(ISERROR(VLOOKUP(CONCATENATE($A232,"_",AH$2),'Reference data SID'!$B:$N,13,FALSE)),"",VLOOKUP(CONCATENATE($A232,"_",AH$2),'Reference data SID'!$B:$N,13,FALSE))</f>
        <v/>
      </c>
      <c r="AI232" s="16" t="str">
        <f>IF(ISERROR(VLOOKUP(CONCATENATE($A232,"_",AI$2),'Reference data SID'!$B:$N,13,FALSE)),"",VLOOKUP(CONCATENATE($A232,"_",AI$2),'Reference data SID'!$B:$N,13,FALSE))</f>
        <v/>
      </c>
      <c r="AJ232" s="16" t="str">
        <f>IF(ISERROR(VLOOKUP(CONCATENATE($A232,"_",AJ$2),'Reference data SID'!$B:$N,13,FALSE)),"",VLOOKUP(CONCATENATE($A232,"_",AJ$2),'Reference data SID'!$B:$N,13,FALSE))</f>
        <v/>
      </c>
      <c r="AK232" s="16" t="str">
        <f>IF(ISERROR(VLOOKUP(CONCATENATE($A232,"_",AK$2),'Reference data SID'!$B:$N,13,FALSE)),"",VLOOKUP(CONCATENATE($A232,"_",AK$2),'Reference data SID'!$B:$N,13,FALSE))</f>
        <v/>
      </c>
      <c r="AL232" s="16" t="str">
        <f>IF(ISERROR(VLOOKUP(CONCATENATE($A232,"_",AL$2),'Reference data SID'!$B:$N,13,FALSE)),"",VLOOKUP(CONCATENATE($A232,"_",AL$2),'Reference data SID'!$B:$N,13,FALSE))</f>
        <v/>
      </c>
      <c r="AM232" s="16" t="str">
        <f>IF(ISERROR(VLOOKUP(CONCATENATE($A232,"_",AM$2),'Reference data SID'!$B:$N,13,FALSE)),"",VLOOKUP(CONCATENATE($A232,"_",AM$2),'Reference data SID'!$B:$N,13,FALSE))</f>
        <v/>
      </c>
      <c r="AN232" s="16" t="str">
        <f>IF(ISERROR(VLOOKUP(CONCATENATE($A232,"_",AN$2),'Reference data SID'!$B:$N,13,FALSE)),"",VLOOKUP(CONCATENATE($A232,"_",AN$2),'Reference data SID'!$B:$N,13,FALSE))</f>
        <v/>
      </c>
      <c r="AO232" s="16" t="str">
        <f>IF(ISERROR(VLOOKUP(CONCATENATE($A232,"_",AO$2),'Reference data SID'!$B:$N,13,FALSE)),"",VLOOKUP(CONCATENATE($A232,"_",AO$2),'Reference data SID'!$B:$N,13,FALSE))</f>
        <v/>
      </c>
      <c r="AP232" s="16" t="str">
        <f>IF(ISERROR(VLOOKUP(CONCATENATE($A232,"_",AP$2),'Reference data SID'!$B:$N,13,FALSE)),"",VLOOKUP(CONCATENATE($A232,"_",AP$2),'Reference data SID'!$B:$N,13,FALSE))</f>
        <v/>
      </c>
      <c r="AQ232" s="16" t="str">
        <f>IF(ISERROR(VLOOKUP(CONCATENATE($A232,"_",AQ$2),'Reference data SID'!$B:$N,13,FALSE)),"",VLOOKUP(CONCATENATE($A232,"_",AQ$2),'Reference data SID'!$B:$N,13,FALSE))</f>
        <v/>
      </c>
      <c r="AR232" s="16" t="str">
        <f>IF(ISERROR(VLOOKUP(CONCATENATE($A232,"_",AR$2),'Reference data SID'!$B:$N,13,FALSE)),"",VLOOKUP(CONCATENATE($A232,"_",AR$2),'Reference data SID'!$B:$N,13,FALSE))</f>
        <v/>
      </c>
      <c r="AS232" s="16" t="str">
        <f>IF(ISERROR(VLOOKUP(CONCATENATE($A232,"_",AS$2),'Reference data SID'!$B:$N,13,FALSE)),"",VLOOKUP(CONCATENATE($A232,"_",AS$2),'Reference data SID'!$B:$N,13,FALSE))</f>
        <v/>
      </c>
      <c r="AT232" s="16" t="str">
        <f>IF(ISERROR(VLOOKUP(CONCATENATE($A232,"_",AT$2),'Reference data SID'!$B:$N,13,FALSE)),"",VLOOKUP(CONCATENATE($A232,"_",AT$2),'Reference data SID'!$B:$N,13,FALSE))</f>
        <v/>
      </c>
    </row>
    <row r="233" spans="1:46" x14ac:dyDescent="0.25">
      <c r="A233">
        <v>229</v>
      </c>
      <c r="B233" s="16" t="str">
        <f>IF(ISERROR(VLOOKUP(CONCATENATE($A233,"_",B$2),'Reference data SID'!$B:$N,13,FALSE)),"",VLOOKUP(CONCATENATE($A233,"_",B$2),'Reference data SID'!$B:$N,13,FALSE))</f>
        <v/>
      </c>
      <c r="C233" s="16" t="str">
        <f>IF(ISERROR(VLOOKUP(CONCATENATE($A233,"_",C$2),'Reference data SID'!$B:$N,13,FALSE)),"",VLOOKUP(CONCATENATE($A233,"_",C$2),'Reference data SID'!$B:$N,13,FALSE))</f>
        <v/>
      </c>
      <c r="D233" s="16" t="str">
        <f>IF(ISERROR(VLOOKUP(CONCATENATE($A233,"_",D$2),'Reference data SID'!$B:$N,13,FALSE)),"",VLOOKUP(CONCATENATE($A233,"_",D$2),'Reference data SID'!$B:$N,13,FALSE))</f>
        <v/>
      </c>
      <c r="E233" s="16" t="str">
        <f>IF(ISERROR(VLOOKUP(CONCATENATE($A233,"_",E$2),'Reference data SID'!$B:$N,13,FALSE)),"",VLOOKUP(CONCATENATE($A233,"_",E$2),'Reference data SID'!$B:$N,13,FALSE))</f>
        <v/>
      </c>
      <c r="F233" s="16" t="str">
        <f>IF(ISERROR(VLOOKUP(CONCATENATE($A233,"_",F$2),'Reference data SID'!$B:$N,13,FALSE)),"",VLOOKUP(CONCATENATE($A233,"_",F$2),'Reference data SID'!$B:$N,13,FALSE))</f>
        <v/>
      </c>
      <c r="G233" s="16" t="str">
        <f>IF(ISERROR(VLOOKUP(CONCATENATE($A233,"_",G$2),'Reference data SID'!$B:$N,13,FALSE)),"",VLOOKUP(CONCATENATE($A233,"_",G$2),'Reference data SID'!$B:$N,13,FALSE))</f>
        <v/>
      </c>
      <c r="H233" s="16" t="str">
        <f>IF(ISERROR(VLOOKUP(CONCATENATE($A233,"_",H$2),'Reference data SID'!$B:$N,13,FALSE)),"",VLOOKUP(CONCATENATE($A233,"_",H$2),'Reference data SID'!$B:$N,13,FALSE))</f>
        <v/>
      </c>
      <c r="I233" s="16" t="str">
        <f>IF(ISERROR(VLOOKUP(CONCATENATE($A233,"_",I$2),'Reference data SID'!$B:$N,13,FALSE)),"",VLOOKUP(CONCATENATE($A233,"_",I$2),'Reference data SID'!$B:$N,13,FALSE))</f>
        <v/>
      </c>
      <c r="J233" s="16" t="str">
        <f>IF(ISERROR(VLOOKUP(CONCATENATE($A233,"_",J$2),'Reference data SID'!$B:$N,13,FALSE)),"",VLOOKUP(CONCATENATE($A233,"_",J$2),'Reference data SID'!$B:$N,13,FALSE))</f>
        <v/>
      </c>
      <c r="K233" s="16" t="str">
        <f>IF(ISERROR(VLOOKUP(CONCATENATE($A233,"_",K$2),'Reference data SID'!$B:$N,13,FALSE)),"",VLOOKUP(CONCATENATE($A233,"_",K$2),'Reference data SID'!$B:$N,13,FALSE))</f>
        <v/>
      </c>
      <c r="L233" s="16" t="str">
        <f>IF(ISERROR(VLOOKUP(CONCATENATE($A233,"_",L$2),'Reference data SID'!$B:$N,13,FALSE)),"",VLOOKUP(CONCATENATE($A233,"_",L$2),'Reference data SID'!$B:$N,13,FALSE))</f>
        <v/>
      </c>
      <c r="M233" s="16" t="str">
        <f>IF(ISERROR(VLOOKUP(CONCATENATE($A233,"_",M$2),'Reference data SID'!$B:$N,13,FALSE)),"",VLOOKUP(CONCATENATE($A233,"_",M$2),'Reference data SID'!$B:$N,13,FALSE))</f>
        <v/>
      </c>
      <c r="N233" s="16" t="str">
        <f>IF(ISERROR(VLOOKUP(CONCATENATE($A233,"_",N$2),'Reference data SID'!$B:$N,13,FALSE)),"",VLOOKUP(CONCATENATE($A233,"_",N$2),'Reference data SID'!$B:$N,13,FALSE))</f>
        <v/>
      </c>
      <c r="O233" s="16" t="str">
        <f>IF(ISERROR(VLOOKUP(CONCATENATE($A233,"_",O$2),'Reference data SID'!$B:$N,13,FALSE)),"",VLOOKUP(CONCATENATE($A233,"_",O$2),'Reference data SID'!$B:$N,13,FALSE))</f>
        <v/>
      </c>
      <c r="P233" s="16" t="str">
        <f>IF(ISERROR(VLOOKUP(CONCATENATE($A233,"_",P$2),'Reference data SID'!$B:$N,13,FALSE)),"",VLOOKUP(CONCATENATE($A233,"_",P$2),'Reference data SID'!$B:$N,13,FALSE))</f>
        <v/>
      </c>
      <c r="Q233" s="16" t="str">
        <f>IF(ISERROR(VLOOKUP(CONCATENATE($A233,"_",Q$2),'Reference data SID'!$B:$N,13,FALSE)),"",VLOOKUP(CONCATENATE($A233,"_",Q$2),'Reference data SID'!$B:$N,13,FALSE))</f>
        <v/>
      </c>
      <c r="R233" s="16" t="str">
        <f>IF(ISERROR(VLOOKUP(CONCATENATE($A233,"_",R$2),'Reference data SID'!$B:$N,13,FALSE)),"",VLOOKUP(CONCATENATE($A233,"_",R$2),'Reference data SID'!$B:$N,13,FALSE))</f>
        <v/>
      </c>
      <c r="S233" s="16" t="str">
        <f>IF(ISERROR(VLOOKUP(CONCATENATE($A233,"_",S$2),'Reference data SID'!$B:$N,13,FALSE)),"",VLOOKUP(CONCATENATE($A233,"_",S$2),'Reference data SID'!$B:$N,13,FALSE))</f>
        <v/>
      </c>
      <c r="T233" s="16" t="str">
        <f>IF(ISERROR(VLOOKUP(CONCATENATE($A233,"_",T$2),'Reference data SID'!$B:$N,13,FALSE)),"",VLOOKUP(CONCATENATE($A233,"_",T$2),'Reference data SID'!$B:$N,13,FALSE))</f>
        <v/>
      </c>
      <c r="U233" s="16" t="str">
        <f>IF(ISERROR(VLOOKUP(CONCATENATE($A233,"_",U$2),'Reference data SID'!$B:$N,13,FALSE)),"",VLOOKUP(CONCATENATE($A233,"_",U$2),'Reference data SID'!$B:$N,13,FALSE))</f>
        <v/>
      </c>
      <c r="V233" s="16" t="str">
        <f>IF(ISERROR(VLOOKUP(CONCATENATE($A233,"_",V$2),'Reference data SID'!$B:$N,13,FALSE)),"",VLOOKUP(CONCATENATE($A233,"_",V$2),'Reference data SID'!$B:$N,13,FALSE))</f>
        <v/>
      </c>
      <c r="W233" s="16" t="str">
        <f>IF(ISERROR(VLOOKUP(CONCATENATE($A233,"_",W$2),'Reference data SID'!$B:$N,13,FALSE)),"",VLOOKUP(CONCATENATE($A233,"_",W$2),'Reference data SID'!$B:$N,13,FALSE))</f>
        <v/>
      </c>
      <c r="X233" s="16" t="str">
        <f>IF(ISERROR(VLOOKUP(CONCATENATE($A233,"_",X$2),'Reference data SID'!$B:$N,13,FALSE)),"",VLOOKUP(CONCATENATE($A233,"_",X$2),'Reference data SID'!$B:$N,13,FALSE))</f>
        <v/>
      </c>
      <c r="Y233" s="16" t="str">
        <f>IF(ISERROR(VLOOKUP(CONCATENATE($A233,"_",Y$2),'Reference data SID'!$B:$N,13,FALSE)),"",VLOOKUP(CONCATENATE($A233,"_",Y$2),'Reference data SID'!$B:$N,13,FALSE))</f>
        <v/>
      </c>
      <c r="Z233" s="16" t="str">
        <f>IF(ISERROR(VLOOKUP(CONCATENATE($A233,"_",Z$2),'Reference data SID'!$B:$N,13,FALSE)),"",VLOOKUP(CONCATENATE($A233,"_",Z$2),'Reference data SID'!$B:$N,13,FALSE))</f>
        <v/>
      </c>
      <c r="AA233" s="16" t="str">
        <f>IF(ISERROR(VLOOKUP(CONCATENATE($A233,"_",AA$2),'Reference data SID'!$B:$N,13,FALSE)),"",VLOOKUP(CONCATENATE($A233,"_",AA$2),'Reference data SID'!$B:$N,13,FALSE))</f>
        <v/>
      </c>
      <c r="AB233" s="16" t="str">
        <f>IF(ISERROR(VLOOKUP(CONCATENATE($A233,"_",AB$2),'Reference data SID'!$B:$N,13,FALSE)),"",VLOOKUP(CONCATENATE($A233,"_",AB$2),'Reference data SID'!$B:$N,13,FALSE))</f>
        <v/>
      </c>
      <c r="AC233" s="16" t="str">
        <f>IF(ISERROR(VLOOKUP(CONCATENATE($A233,"_",AC$2),'Reference data SID'!$B:$N,13,FALSE)),"",VLOOKUP(CONCATENATE($A233,"_",AC$2),'Reference data SID'!$B:$N,13,FALSE))</f>
        <v/>
      </c>
      <c r="AD233" s="16" t="str">
        <f>IF(ISERROR(VLOOKUP(CONCATENATE($A233,"_",AD$2),'Reference data SID'!$B:$N,13,FALSE)),"",VLOOKUP(CONCATENATE($A233,"_",AD$2),'Reference data SID'!$B:$N,13,FALSE))</f>
        <v/>
      </c>
      <c r="AE233" s="16" t="str">
        <f>IF(ISERROR(VLOOKUP(CONCATENATE($A233,"_",AE$2),'Reference data SID'!$B:$N,13,FALSE)),"",VLOOKUP(CONCATENATE($A233,"_",AE$2),'Reference data SID'!$B:$N,13,FALSE))</f>
        <v/>
      </c>
      <c r="AF233" s="16" t="str">
        <f>IF(ISERROR(VLOOKUP(CONCATENATE($A233,"_",AF$2),'Reference data SID'!$B:$N,13,FALSE)),"",VLOOKUP(CONCATENATE($A233,"_",AF$2),'Reference data SID'!$B:$N,13,FALSE))</f>
        <v/>
      </c>
      <c r="AG233" s="16" t="str">
        <f>IF(ISERROR(VLOOKUP(CONCATENATE($A233,"_",AG$2),'Reference data SID'!$B:$N,13,FALSE)),"",VLOOKUP(CONCATENATE($A233,"_",AG$2),'Reference data SID'!$B:$N,13,FALSE))</f>
        <v/>
      </c>
      <c r="AH233" s="16" t="str">
        <f>IF(ISERROR(VLOOKUP(CONCATENATE($A233,"_",AH$2),'Reference data SID'!$B:$N,13,FALSE)),"",VLOOKUP(CONCATENATE($A233,"_",AH$2),'Reference data SID'!$B:$N,13,FALSE))</f>
        <v/>
      </c>
      <c r="AI233" s="16" t="str">
        <f>IF(ISERROR(VLOOKUP(CONCATENATE($A233,"_",AI$2),'Reference data SID'!$B:$N,13,FALSE)),"",VLOOKUP(CONCATENATE($A233,"_",AI$2),'Reference data SID'!$B:$N,13,FALSE))</f>
        <v/>
      </c>
      <c r="AJ233" s="16" t="str">
        <f>IF(ISERROR(VLOOKUP(CONCATENATE($A233,"_",AJ$2),'Reference data SID'!$B:$N,13,FALSE)),"",VLOOKUP(CONCATENATE($A233,"_",AJ$2),'Reference data SID'!$B:$N,13,FALSE))</f>
        <v/>
      </c>
      <c r="AK233" s="16" t="str">
        <f>IF(ISERROR(VLOOKUP(CONCATENATE($A233,"_",AK$2),'Reference data SID'!$B:$N,13,FALSE)),"",VLOOKUP(CONCATENATE($A233,"_",AK$2),'Reference data SID'!$B:$N,13,FALSE))</f>
        <v/>
      </c>
      <c r="AL233" s="16" t="str">
        <f>IF(ISERROR(VLOOKUP(CONCATENATE($A233,"_",AL$2),'Reference data SID'!$B:$N,13,FALSE)),"",VLOOKUP(CONCATENATE($A233,"_",AL$2),'Reference data SID'!$B:$N,13,FALSE))</f>
        <v/>
      </c>
      <c r="AM233" s="16" t="str">
        <f>IF(ISERROR(VLOOKUP(CONCATENATE($A233,"_",AM$2),'Reference data SID'!$B:$N,13,FALSE)),"",VLOOKUP(CONCATENATE($A233,"_",AM$2),'Reference data SID'!$B:$N,13,FALSE))</f>
        <v/>
      </c>
      <c r="AN233" s="16" t="str">
        <f>IF(ISERROR(VLOOKUP(CONCATENATE($A233,"_",AN$2),'Reference data SID'!$B:$N,13,FALSE)),"",VLOOKUP(CONCATENATE($A233,"_",AN$2),'Reference data SID'!$B:$N,13,FALSE))</f>
        <v/>
      </c>
      <c r="AO233" s="16" t="str">
        <f>IF(ISERROR(VLOOKUP(CONCATENATE($A233,"_",AO$2),'Reference data SID'!$B:$N,13,FALSE)),"",VLOOKUP(CONCATENATE($A233,"_",AO$2),'Reference data SID'!$B:$N,13,FALSE))</f>
        <v/>
      </c>
      <c r="AP233" s="16" t="str">
        <f>IF(ISERROR(VLOOKUP(CONCATENATE($A233,"_",AP$2),'Reference data SID'!$B:$N,13,FALSE)),"",VLOOKUP(CONCATENATE($A233,"_",AP$2),'Reference data SID'!$B:$N,13,FALSE))</f>
        <v/>
      </c>
      <c r="AQ233" s="16" t="str">
        <f>IF(ISERROR(VLOOKUP(CONCATENATE($A233,"_",AQ$2),'Reference data SID'!$B:$N,13,FALSE)),"",VLOOKUP(CONCATENATE($A233,"_",AQ$2),'Reference data SID'!$B:$N,13,FALSE))</f>
        <v/>
      </c>
      <c r="AR233" s="16" t="str">
        <f>IF(ISERROR(VLOOKUP(CONCATENATE($A233,"_",AR$2),'Reference data SID'!$B:$N,13,FALSE)),"",VLOOKUP(CONCATENATE($A233,"_",AR$2),'Reference data SID'!$B:$N,13,FALSE))</f>
        <v/>
      </c>
      <c r="AS233" s="16" t="str">
        <f>IF(ISERROR(VLOOKUP(CONCATENATE($A233,"_",AS$2),'Reference data SID'!$B:$N,13,FALSE)),"",VLOOKUP(CONCATENATE($A233,"_",AS$2),'Reference data SID'!$B:$N,13,FALSE))</f>
        <v/>
      </c>
      <c r="AT233" s="16" t="str">
        <f>IF(ISERROR(VLOOKUP(CONCATENATE($A233,"_",AT$2),'Reference data SID'!$B:$N,13,FALSE)),"",VLOOKUP(CONCATENATE($A233,"_",AT$2),'Reference data SID'!$B:$N,13,FALSE))</f>
        <v/>
      </c>
    </row>
    <row r="234" spans="1:46" x14ac:dyDescent="0.25">
      <c r="A234">
        <v>230</v>
      </c>
      <c r="B234" s="16" t="str">
        <f>IF(ISERROR(VLOOKUP(CONCATENATE($A234,"_",B$2),'Reference data SID'!$B:$N,13,FALSE)),"",VLOOKUP(CONCATENATE($A234,"_",B$2),'Reference data SID'!$B:$N,13,FALSE))</f>
        <v/>
      </c>
      <c r="C234" s="16" t="str">
        <f>IF(ISERROR(VLOOKUP(CONCATENATE($A234,"_",C$2),'Reference data SID'!$B:$N,13,FALSE)),"",VLOOKUP(CONCATENATE($A234,"_",C$2),'Reference data SID'!$B:$N,13,FALSE))</f>
        <v/>
      </c>
      <c r="D234" s="16" t="str">
        <f>IF(ISERROR(VLOOKUP(CONCATENATE($A234,"_",D$2),'Reference data SID'!$B:$N,13,FALSE)),"",VLOOKUP(CONCATENATE($A234,"_",D$2),'Reference data SID'!$B:$N,13,FALSE))</f>
        <v/>
      </c>
      <c r="E234" s="16" t="str">
        <f>IF(ISERROR(VLOOKUP(CONCATENATE($A234,"_",E$2),'Reference data SID'!$B:$N,13,FALSE)),"",VLOOKUP(CONCATENATE($A234,"_",E$2),'Reference data SID'!$B:$N,13,FALSE))</f>
        <v/>
      </c>
      <c r="F234" s="16" t="str">
        <f>IF(ISERROR(VLOOKUP(CONCATENATE($A234,"_",F$2),'Reference data SID'!$B:$N,13,FALSE)),"",VLOOKUP(CONCATENATE($A234,"_",F$2),'Reference data SID'!$B:$N,13,FALSE))</f>
        <v/>
      </c>
      <c r="G234" s="16" t="str">
        <f>IF(ISERROR(VLOOKUP(CONCATENATE($A234,"_",G$2),'Reference data SID'!$B:$N,13,FALSE)),"",VLOOKUP(CONCATENATE($A234,"_",G$2),'Reference data SID'!$B:$N,13,FALSE))</f>
        <v/>
      </c>
      <c r="H234" s="16" t="str">
        <f>IF(ISERROR(VLOOKUP(CONCATENATE($A234,"_",H$2),'Reference data SID'!$B:$N,13,FALSE)),"",VLOOKUP(CONCATENATE($A234,"_",H$2),'Reference data SID'!$B:$N,13,FALSE))</f>
        <v/>
      </c>
      <c r="I234" s="16" t="str">
        <f>IF(ISERROR(VLOOKUP(CONCATENATE($A234,"_",I$2),'Reference data SID'!$B:$N,13,FALSE)),"",VLOOKUP(CONCATENATE($A234,"_",I$2),'Reference data SID'!$B:$N,13,FALSE))</f>
        <v/>
      </c>
      <c r="J234" s="16" t="str">
        <f>IF(ISERROR(VLOOKUP(CONCATENATE($A234,"_",J$2),'Reference data SID'!$B:$N,13,FALSE)),"",VLOOKUP(CONCATENATE($A234,"_",J$2),'Reference data SID'!$B:$N,13,FALSE))</f>
        <v/>
      </c>
      <c r="K234" s="16" t="str">
        <f>IF(ISERROR(VLOOKUP(CONCATENATE($A234,"_",K$2),'Reference data SID'!$B:$N,13,FALSE)),"",VLOOKUP(CONCATENATE($A234,"_",K$2),'Reference data SID'!$B:$N,13,FALSE))</f>
        <v/>
      </c>
      <c r="L234" s="16" t="str">
        <f>IF(ISERROR(VLOOKUP(CONCATENATE($A234,"_",L$2),'Reference data SID'!$B:$N,13,FALSE)),"",VLOOKUP(CONCATENATE($A234,"_",L$2),'Reference data SID'!$B:$N,13,FALSE))</f>
        <v/>
      </c>
      <c r="M234" s="16" t="str">
        <f>IF(ISERROR(VLOOKUP(CONCATENATE($A234,"_",M$2),'Reference data SID'!$B:$N,13,FALSE)),"",VLOOKUP(CONCATENATE($A234,"_",M$2),'Reference data SID'!$B:$N,13,FALSE))</f>
        <v/>
      </c>
      <c r="N234" s="16" t="str">
        <f>IF(ISERROR(VLOOKUP(CONCATENATE($A234,"_",N$2),'Reference data SID'!$B:$N,13,FALSE)),"",VLOOKUP(CONCATENATE($A234,"_",N$2),'Reference data SID'!$B:$N,13,FALSE))</f>
        <v/>
      </c>
      <c r="O234" s="16" t="str">
        <f>IF(ISERROR(VLOOKUP(CONCATENATE($A234,"_",O$2),'Reference data SID'!$B:$N,13,FALSE)),"",VLOOKUP(CONCATENATE($A234,"_",O$2),'Reference data SID'!$B:$N,13,FALSE))</f>
        <v/>
      </c>
      <c r="P234" s="16" t="str">
        <f>IF(ISERROR(VLOOKUP(CONCATENATE($A234,"_",P$2),'Reference data SID'!$B:$N,13,FALSE)),"",VLOOKUP(CONCATENATE($A234,"_",P$2),'Reference data SID'!$B:$N,13,FALSE))</f>
        <v/>
      </c>
      <c r="Q234" s="16" t="str">
        <f>IF(ISERROR(VLOOKUP(CONCATENATE($A234,"_",Q$2),'Reference data SID'!$B:$N,13,FALSE)),"",VLOOKUP(CONCATENATE($A234,"_",Q$2),'Reference data SID'!$B:$N,13,FALSE))</f>
        <v/>
      </c>
      <c r="R234" s="16" t="str">
        <f>IF(ISERROR(VLOOKUP(CONCATENATE($A234,"_",R$2),'Reference data SID'!$B:$N,13,FALSE)),"",VLOOKUP(CONCATENATE($A234,"_",R$2),'Reference data SID'!$B:$N,13,FALSE))</f>
        <v/>
      </c>
      <c r="S234" s="16" t="str">
        <f>IF(ISERROR(VLOOKUP(CONCATENATE($A234,"_",S$2),'Reference data SID'!$B:$N,13,FALSE)),"",VLOOKUP(CONCATENATE($A234,"_",S$2),'Reference data SID'!$B:$N,13,FALSE))</f>
        <v/>
      </c>
      <c r="T234" s="16" t="str">
        <f>IF(ISERROR(VLOOKUP(CONCATENATE($A234,"_",T$2),'Reference data SID'!$B:$N,13,FALSE)),"",VLOOKUP(CONCATENATE($A234,"_",T$2),'Reference data SID'!$B:$N,13,FALSE))</f>
        <v/>
      </c>
      <c r="U234" s="16" t="str">
        <f>IF(ISERROR(VLOOKUP(CONCATENATE($A234,"_",U$2),'Reference data SID'!$B:$N,13,FALSE)),"",VLOOKUP(CONCATENATE($A234,"_",U$2),'Reference data SID'!$B:$N,13,FALSE))</f>
        <v/>
      </c>
      <c r="V234" s="16" t="str">
        <f>IF(ISERROR(VLOOKUP(CONCATENATE($A234,"_",V$2),'Reference data SID'!$B:$N,13,FALSE)),"",VLOOKUP(CONCATENATE($A234,"_",V$2),'Reference data SID'!$B:$N,13,FALSE))</f>
        <v/>
      </c>
      <c r="W234" s="16" t="str">
        <f>IF(ISERROR(VLOOKUP(CONCATENATE($A234,"_",W$2),'Reference data SID'!$B:$N,13,FALSE)),"",VLOOKUP(CONCATENATE($A234,"_",W$2),'Reference data SID'!$B:$N,13,FALSE))</f>
        <v/>
      </c>
      <c r="X234" s="16" t="str">
        <f>IF(ISERROR(VLOOKUP(CONCATENATE($A234,"_",X$2),'Reference data SID'!$B:$N,13,FALSE)),"",VLOOKUP(CONCATENATE($A234,"_",X$2),'Reference data SID'!$B:$N,13,FALSE))</f>
        <v/>
      </c>
      <c r="Y234" s="16" t="str">
        <f>IF(ISERROR(VLOOKUP(CONCATENATE($A234,"_",Y$2),'Reference data SID'!$B:$N,13,FALSE)),"",VLOOKUP(CONCATENATE($A234,"_",Y$2),'Reference data SID'!$B:$N,13,FALSE))</f>
        <v/>
      </c>
      <c r="Z234" s="16" t="str">
        <f>IF(ISERROR(VLOOKUP(CONCATENATE($A234,"_",Z$2),'Reference data SID'!$B:$N,13,FALSE)),"",VLOOKUP(CONCATENATE($A234,"_",Z$2),'Reference data SID'!$B:$N,13,FALSE))</f>
        <v/>
      </c>
      <c r="AA234" s="16" t="str">
        <f>IF(ISERROR(VLOOKUP(CONCATENATE($A234,"_",AA$2),'Reference data SID'!$B:$N,13,FALSE)),"",VLOOKUP(CONCATENATE($A234,"_",AA$2),'Reference data SID'!$B:$N,13,FALSE))</f>
        <v/>
      </c>
      <c r="AB234" s="16" t="str">
        <f>IF(ISERROR(VLOOKUP(CONCATENATE($A234,"_",AB$2),'Reference data SID'!$B:$N,13,FALSE)),"",VLOOKUP(CONCATENATE($A234,"_",AB$2),'Reference data SID'!$B:$N,13,FALSE))</f>
        <v/>
      </c>
      <c r="AC234" s="16" t="str">
        <f>IF(ISERROR(VLOOKUP(CONCATENATE($A234,"_",AC$2),'Reference data SID'!$B:$N,13,FALSE)),"",VLOOKUP(CONCATENATE($A234,"_",AC$2),'Reference data SID'!$B:$N,13,FALSE))</f>
        <v/>
      </c>
      <c r="AD234" s="16" t="str">
        <f>IF(ISERROR(VLOOKUP(CONCATENATE($A234,"_",AD$2),'Reference data SID'!$B:$N,13,FALSE)),"",VLOOKUP(CONCATENATE($A234,"_",AD$2),'Reference data SID'!$B:$N,13,FALSE))</f>
        <v/>
      </c>
      <c r="AE234" s="16" t="str">
        <f>IF(ISERROR(VLOOKUP(CONCATENATE($A234,"_",AE$2),'Reference data SID'!$B:$N,13,FALSE)),"",VLOOKUP(CONCATENATE($A234,"_",AE$2),'Reference data SID'!$B:$N,13,FALSE))</f>
        <v/>
      </c>
      <c r="AF234" s="16" t="str">
        <f>IF(ISERROR(VLOOKUP(CONCATENATE($A234,"_",AF$2),'Reference data SID'!$B:$N,13,FALSE)),"",VLOOKUP(CONCATENATE($A234,"_",AF$2),'Reference data SID'!$B:$N,13,FALSE))</f>
        <v/>
      </c>
      <c r="AG234" s="16" t="str">
        <f>IF(ISERROR(VLOOKUP(CONCATENATE($A234,"_",AG$2),'Reference data SID'!$B:$N,13,FALSE)),"",VLOOKUP(CONCATENATE($A234,"_",AG$2),'Reference data SID'!$B:$N,13,FALSE))</f>
        <v/>
      </c>
      <c r="AH234" s="16" t="str">
        <f>IF(ISERROR(VLOOKUP(CONCATENATE($A234,"_",AH$2),'Reference data SID'!$B:$N,13,FALSE)),"",VLOOKUP(CONCATENATE($A234,"_",AH$2),'Reference data SID'!$B:$N,13,FALSE))</f>
        <v/>
      </c>
      <c r="AI234" s="16" t="str">
        <f>IF(ISERROR(VLOOKUP(CONCATENATE($A234,"_",AI$2),'Reference data SID'!$B:$N,13,FALSE)),"",VLOOKUP(CONCATENATE($A234,"_",AI$2),'Reference data SID'!$B:$N,13,FALSE))</f>
        <v/>
      </c>
      <c r="AJ234" s="16" t="str">
        <f>IF(ISERROR(VLOOKUP(CONCATENATE($A234,"_",AJ$2),'Reference data SID'!$B:$N,13,FALSE)),"",VLOOKUP(CONCATENATE($A234,"_",AJ$2),'Reference data SID'!$B:$N,13,FALSE))</f>
        <v/>
      </c>
      <c r="AK234" s="16" t="str">
        <f>IF(ISERROR(VLOOKUP(CONCATENATE($A234,"_",AK$2),'Reference data SID'!$B:$N,13,FALSE)),"",VLOOKUP(CONCATENATE($A234,"_",AK$2),'Reference data SID'!$B:$N,13,FALSE))</f>
        <v/>
      </c>
      <c r="AL234" s="16" t="str">
        <f>IF(ISERROR(VLOOKUP(CONCATENATE($A234,"_",AL$2),'Reference data SID'!$B:$N,13,FALSE)),"",VLOOKUP(CONCATENATE($A234,"_",AL$2),'Reference data SID'!$B:$N,13,FALSE))</f>
        <v/>
      </c>
      <c r="AM234" s="16" t="str">
        <f>IF(ISERROR(VLOOKUP(CONCATENATE($A234,"_",AM$2),'Reference data SID'!$B:$N,13,FALSE)),"",VLOOKUP(CONCATENATE($A234,"_",AM$2),'Reference data SID'!$B:$N,13,FALSE))</f>
        <v/>
      </c>
      <c r="AN234" s="16" t="str">
        <f>IF(ISERROR(VLOOKUP(CONCATENATE($A234,"_",AN$2),'Reference data SID'!$B:$N,13,FALSE)),"",VLOOKUP(CONCATENATE($A234,"_",AN$2),'Reference data SID'!$B:$N,13,FALSE))</f>
        <v/>
      </c>
      <c r="AO234" s="16" t="str">
        <f>IF(ISERROR(VLOOKUP(CONCATENATE($A234,"_",AO$2),'Reference data SID'!$B:$N,13,FALSE)),"",VLOOKUP(CONCATENATE($A234,"_",AO$2),'Reference data SID'!$B:$N,13,FALSE))</f>
        <v/>
      </c>
      <c r="AP234" s="16" t="str">
        <f>IF(ISERROR(VLOOKUP(CONCATENATE($A234,"_",AP$2),'Reference data SID'!$B:$N,13,FALSE)),"",VLOOKUP(CONCATENATE($A234,"_",AP$2),'Reference data SID'!$B:$N,13,FALSE))</f>
        <v/>
      </c>
      <c r="AQ234" s="16" t="str">
        <f>IF(ISERROR(VLOOKUP(CONCATENATE($A234,"_",AQ$2),'Reference data SID'!$B:$N,13,FALSE)),"",VLOOKUP(CONCATENATE($A234,"_",AQ$2),'Reference data SID'!$B:$N,13,FALSE))</f>
        <v/>
      </c>
      <c r="AR234" s="16" t="str">
        <f>IF(ISERROR(VLOOKUP(CONCATENATE($A234,"_",AR$2),'Reference data SID'!$B:$N,13,FALSE)),"",VLOOKUP(CONCATENATE($A234,"_",AR$2),'Reference data SID'!$B:$N,13,FALSE))</f>
        <v/>
      </c>
      <c r="AS234" s="16" t="str">
        <f>IF(ISERROR(VLOOKUP(CONCATENATE($A234,"_",AS$2),'Reference data SID'!$B:$N,13,FALSE)),"",VLOOKUP(CONCATENATE($A234,"_",AS$2),'Reference data SID'!$B:$N,13,FALSE))</f>
        <v/>
      </c>
      <c r="AT234" s="16" t="str">
        <f>IF(ISERROR(VLOOKUP(CONCATENATE($A234,"_",AT$2),'Reference data SID'!$B:$N,13,FALSE)),"",VLOOKUP(CONCATENATE($A234,"_",AT$2),'Reference data SID'!$B:$N,13,FALSE))</f>
        <v/>
      </c>
    </row>
    <row r="235" spans="1:46" x14ac:dyDescent="0.25">
      <c r="A235">
        <v>231</v>
      </c>
      <c r="B235" s="16" t="str">
        <f>IF(ISERROR(VLOOKUP(CONCATENATE($A235,"_",B$2),'Reference data SID'!$B:$N,13,FALSE)),"",VLOOKUP(CONCATENATE($A235,"_",B$2),'Reference data SID'!$B:$N,13,FALSE))</f>
        <v/>
      </c>
      <c r="C235" s="16" t="str">
        <f>IF(ISERROR(VLOOKUP(CONCATENATE($A235,"_",C$2),'Reference data SID'!$B:$N,13,FALSE)),"",VLOOKUP(CONCATENATE($A235,"_",C$2),'Reference data SID'!$B:$N,13,FALSE))</f>
        <v/>
      </c>
      <c r="D235" s="16" t="str">
        <f>IF(ISERROR(VLOOKUP(CONCATENATE($A235,"_",D$2),'Reference data SID'!$B:$N,13,FALSE)),"",VLOOKUP(CONCATENATE($A235,"_",D$2),'Reference data SID'!$B:$N,13,FALSE))</f>
        <v/>
      </c>
      <c r="E235" s="16" t="str">
        <f>IF(ISERROR(VLOOKUP(CONCATENATE($A235,"_",E$2),'Reference data SID'!$B:$N,13,FALSE)),"",VLOOKUP(CONCATENATE($A235,"_",E$2),'Reference data SID'!$B:$N,13,FALSE))</f>
        <v/>
      </c>
      <c r="F235" s="16" t="str">
        <f>IF(ISERROR(VLOOKUP(CONCATENATE($A235,"_",F$2),'Reference data SID'!$B:$N,13,FALSE)),"",VLOOKUP(CONCATENATE($A235,"_",F$2),'Reference data SID'!$B:$N,13,FALSE))</f>
        <v/>
      </c>
      <c r="G235" s="16" t="str">
        <f>IF(ISERROR(VLOOKUP(CONCATENATE($A235,"_",G$2),'Reference data SID'!$B:$N,13,FALSE)),"",VLOOKUP(CONCATENATE($A235,"_",G$2),'Reference data SID'!$B:$N,13,FALSE))</f>
        <v/>
      </c>
      <c r="H235" s="16" t="str">
        <f>IF(ISERROR(VLOOKUP(CONCATENATE($A235,"_",H$2),'Reference data SID'!$B:$N,13,FALSE)),"",VLOOKUP(CONCATENATE($A235,"_",H$2),'Reference data SID'!$B:$N,13,FALSE))</f>
        <v/>
      </c>
      <c r="I235" s="16" t="str">
        <f>IF(ISERROR(VLOOKUP(CONCATENATE($A235,"_",I$2),'Reference data SID'!$B:$N,13,FALSE)),"",VLOOKUP(CONCATENATE($A235,"_",I$2),'Reference data SID'!$B:$N,13,FALSE))</f>
        <v/>
      </c>
      <c r="J235" s="16" t="str">
        <f>IF(ISERROR(VLOOKUP(CONCATENATE($A235,"_",J$2),'Reference data SID'!$B:$N,13,FALSE)),"",VLOOKUP(CONCATENATE($A235,"_",J$2),'Reference data SID'!$B:$N,13,FALSE))</f>
        <v/>
      </c>
      <c r="K235" s="16" t="str">
        <f>IF(ISERROR(VLOOKUP(CONCATENATE($A235,"_",K$2),'Reference data SID'!$B:$N,13,FALSE)),"",VLOOKUP(CONCATENATE($A235,"_",K$2),'Reference data SID'!$B:$N,13,FALSE))</f>
        <v/>
      </c>
      <c r="L235" s="16" t="str">
        <f>IF(ISERROR(VLOOKUP(CONCATENATE($A235,"_",L$2),'Reference data SID'!$B:$N,13,FALSE)),"",VLOOKUP(CONCATENATE($A235,"_",L$2),'Reference data SID'!$B:$N,13,FALSE))</f>
        <v/>
      </c>
      <c r="M235" s="16" t="str">
        <f>IF(ISERROR(VLOOKUP(CONCATENATE($A235,"_",M$2),'Reference data SID'!$B:$N,13,FALSE)),"",VLOOKUP(CONCATENATE($A235,"_",M$2),'Reference data SID'!$B:$N,13,FALSE))</f>
        <v/>
      </c>
      <c r="N235" s="16" t="str">
        <f>IF(ISERROR(VLOOKUP(CONCATENATE($A235,"_",N$2),'Reference data SID'!$B:$N,13,FALSE)),"",VLOOKUP(CONCATENATE($A235,"_",N$2),'Reference data SID'!$B:$N,13,FALSE))</f>
        <v/>
      </c>
      <c r="O235" s="16" t="str">
        <f>IF(ISERROR(VLOOKUP(CONCATENATE($A235,"_",O$2),'Reference data SID'!$B:$N,13,FALSE)),"",VLOOKUP(CONCATENATE($A235,"_",O$2),'Reference data SID'!$B:$N,13,FALSE))</f>
        <v/>
      </c>
      <c r="P235" s="16" t="str">
        <f>IF(ISERROR(VLOOKUP(CONCATENATE($A235,"_",P$2),'Reference data SID'!$B:$N,13,FALSE)),"",VLOOKUP(CONCATENATE($A235,"_",P$2),'Reference data SID'!$B:$N,13,FALSE))</f>
        <v/>
      </c>
      <c r="Q235" s="16" t="str">
        <f>IF(ISERROR(VLOOKUP(CONCATENATE($A235,"_",Q$2),'Reference data SID'!$B:$N,13,FALSE)),"",VLOOKUP(CONCATENATE($A235,"_",Q$2),'Reference data SID'!$B:$N,13,FALSE))</f>
        <v/>
      </c>
      <c r="R235" s="16" t="str">
        <f>IF(ISERROR(VLOOKUP(CONCATENATE($A235,"_",R$2),'Reference data SID'!$B:$N,13,FALSE)),"",VLOOKUP(CONCATENATE($A235,"_",R$2),'Reference data SID'!$B:$N,13,FALSE))</f>
        <v/>
      </c>
      <c r="S235" s="16" t="str">
        <f>IF(ISERROR(VLOOKUP(CONCATENATE($A235,"_",S$2),'Reference data SID'!$B:$N,13,FALSE)),"",VLOOKUP(CONCATENATE($A235,"_",S$2),'Reference data SID'!$B:$N,13,FALSE))</f>
        <v/>
      </c>
      <c r="T235" s="16" t="str">
        <f>IF(ISERROR(VLOOKUP(CONCATENATE($A235,"_",T$2),'Reference data SID'!$B:$N,13,FALSE)),"",VLOOKUP(CONCATENATE($A235,"_",T$2),'Reference data SID'!$B:$N,13,FALSE))</f>
        <v/>
      </c>
      <c r="U235" s="16" t="str">
        <f>IF(ISERROR(VLOOKUP(CONCATENATE($A235,"_",U$2),'Reference data SID'!$B:$N,13,FALSE)),"",VLOOKUP(CONCATENATE($A235,"_",U$2),'Reference data SID'!$B:$N,13,FALSE))</f>
        <v/>
      </c>
      <c r="V235" s="16" t="str">
        <f>IF(ISERROR(VLOOKUP(CONCATENATE($A235,"_",V$2),'Reference data SID'!$B:$N,13,FALSE)),"",VLOOKUP(CONCATENATE($A235,"_",V$2),'Reference data SID'!$B:$N,13,FALSE))</f>
        <v/>
      </c>
      <c r="W235" s="16" t="str">
        <f>IF(ISERROR(VLOOKUP(CONCATENATE($A235,"_",W$2),'Reference data SID'!$B:$N,13,FALSE)),"",VLOOKUP(CONCATENATE($A235,"_",W$2),'Reference data SID'!$B:$N,13,FALSE))</f>
        <v/>
      </c>
      <c r="X235" s="16" t="str">
        <f>IF(ISERROR(VLOOKUP(CONCATENATE($A235,"_",X$2),'Reference data SID'!$B:$N,13,FALSE)),"",VLOOKUP(CONCATENATE($A235,"_",X$2),'Reference data SID'!$B:$N,13,FALSE))</f>
        <v/>
      </c>
      <c r="Y235" s="16" t="str">
        <f>IF(ISERROR(VLOOKUP(CONCATENATE($A235,"_",Y$2),'Reference data SID'!$B:$N,13,FALSE)),"",VLOOKUP(CONCATENATE($A235,"_",Y$2),'Reference data SID'!$B:$N,13,FALSE))</f>
        <v/>
      </c>
      <c r="Z235" s="16" t="str">
        <f>IF(ISERROR(VLOOKUP(CONCATENATE($A235,"_",Z$2),'Reference data SID'!$B:$N,13,FALSE)),"",VLOOKUP(CONCATENATE($A235,"_",Z$2),'Reference data SID'!$B:$N,13,FALSE))</f>
        <v/>
      </c>
      <c r="AA235" s="16" t="str">
        <f>IF(ISERROR(VLOOKUP(CONCATENATE($A235,"_",AA$2),'Reference data SID'!$B:$N,13,FALSE)),"",VLOOKUP(CONCATENATE($A235,"_",AA$2),'Reference data SID'!$B:$N,13,FALSE))</f>
        <v/>
      </c>
      <c r="AB235" s="16" t="str">
        <f>IF(ISERROR(VLOOKUP(CONCATENATE($A235,"_",AB$2),'Reference data SID'!$B:$N,13,FALSE)),"",VLOOKUP(CONCATENATE($A235,"_",AB$2),'Reference data SID'!$B:$N,13,FALSE))</f>
        <v/>
      </c>
      <c r="AC235" s="16" t="str">
        <f>IF(ISERROR(VLOOKUP(CONCATENATE($A235,"_",AC$2),'Reference data SID'!$B:$N,13,FALSE)),"",VLOOKUP(CONCATENATE($A235,"_",AC$2),'Reference data SID'!$B:$N,13,FALSE))</f>
        <v/>
      </c>
      <c r="AD235" s="16" t="str">
        <f>IF(ISERROR(VLOOKUP(CONCATENATE($A235,"_",AD$2),'Reference data SID'!$B:$N,13,FALSE)),"",VLOOKUP(CONCATENATE($A235,"_",AD$2),'Reference data SID'!$B:$N,13,FALSE))</f>
        <v/>
      </c>
      <c r="AE235" s="16" t="str">
        <f>IF(ISERROR(VLOOKUP(CONCATENATE($A235,"_",AE$2),'Reference data SID'!$B:$N,13,FALSE)),"",VLOOKUP(CONCATENATE($A235,"_",AE$2),'Reference data SID'!$B:$N,13,FALSE))</f>
        <v/>
      </c>
      <c r="AF235" s="16" t="str">
        <f>IF(ISERROR(VLOOKUP(CONCATENATE($A235,"_",AF$2),'Reference data SID'!$B:$N,13,FALSE)),"",VLOOKUP(CONCATENATE($A235,"_",AF$2),'Reference data SID'!$B:$N,13,FALSE))</f>
        <v/>
      </c>
      <c r="AG235" s="16" t="str">
        <f>IF(ISERROR(VLOOKUP(CONCATENATE($A235,"_",AG$2),'Reference data SID'!$B:$N,13,FALSE)),"",VLOOKUP(CONCATENATE($A235,"_",AG$2),'Reference data SID'!$B:$N,13,FALSE))</f>
        <v/>
      </c>
      <c r="AH235" s="16" t="str">
        <f>IF(ISERROR(VLOOKUP(CONCATENATE($A235,"_",AH$2),'Reference data SID'!$B:$N,13,FALSE)),"",VLOOKUP(CONCATENATE($A235,"_",AH$2),'Reference data SID'!$B:$N,13,FALSE))</f>
        <v/>
      </c>
      <c r="AI235" s="16" t="str">
        <f>IF(ISERROR(VLOOKUP(CONCATENATE($A235,"_",AI$2),'Reference data SID'!$B:$N,13,FALSE)),"",VLOOKUP(CONCATENATE($A235,"_",AI$2),'Reference data SID'!$B:$N,13,FALSE))</f>
        <v/>
      </c>
      <c r="AJ235" s="16" t="str">
        <f>IF(ISERROR(VLOOKUP(CONCATENATE($A235,"_",AJ$2),'Reference data SID'!$B:$N,13,FALSE)),"",VLOOKUP(CONCATENATE($A235,"_",AJ$2),'Reference data SID'!$B:$N,13,FALSE))</f>
        <v/>
      </c>
      <c r="AK235" s="16" t="str">
        <f>IF(ISERROR(VLOOKUP(CONCATENATE($A235,"_",AK$2),'Reference data SID'!$B:$N,13,FALSE)),"",VLOOKUP(CONCATENATE($A235,"_",AK$2),'Reference data SID'!$B:$N,13,FALSE))</f>
        <v/>
      </c>
      <c r="AL235" s="16" t="str">
        <f>IF(ISERROR(VLOOKUP(CONCATENATE($A235,"_",AL$2),'Reference data SID'!$B:$N,13,FALSE)),"",VLOOKUP(CONCATENATE($A235,"_",AL$2),'Reference data SID'!$B:$N,13,FALSE))</f>
        <v/>
      </c>
      <c r="AM235" s="16" t="str">
        <f>IF(ISERROR(VLOOKUP(CONCATENATE($A235,"_",AM$2),'Reference data SID'!$B:$N,13,FALSE)),"",VLOOKUP(CONCATENATE($A235,"_",AM$2),'Reference data SID'!$B:$N,13,FALSE))</f>
        <v/>
      </c>
      <c r="AN235" s="16" t="str">
        <f>IF(ISERROR(VLOOKUP(CONCATENATE($A235,"_",AN$2),'Reference data SID'!$B:$N,13,FALSE)),"",VLOOKUP(CONCATENATE($A235,"_",AN$2),'Reference data SID'!$B:$N,13,FALSE))</f>
        <v/>
      </c>
      <c r="AO235" s="16" t="str">
        <f>IF(ISERROR(VLOOKUP(CONCATENATE($A235,"_",AO$2),'Reference data SID'!$B:$N,13,FALSE)),"",VLOOKUP(CONCATENATE($A235,"_",AO$2),'Reference data SID'!$B:$N,13,FALSE))</f>
        <v/>
      </c>
      <c r="AP235" s="16" t="str">
        <f>IF(ISERROR(VLOOKUP(CONCATENATE($A235,"_",AP$2),'Reference data SID'!$B:$N,13,FALSE)),"",VLOOKUP(CONCATENATE($A235,"_",AP$2),'Reference data SID'!$B:$N,13,FALSE))</f>
        <v/>
      </c>
      <c r="AQ235" s="16" t="str">
        <f>IF(ISERROR(VLOOKUP(CONCATENATE($A235,"_",AQ$2),'Reference data SID'!$B:$N,13,FALSE)),"",VLOOKUP(CONCATENATE($A235,"_",AQ$2),'Reference data SID'!$B:$N,13,FALSE))</f>
        <v/>
      </c>
      <c r="AR235" s="16" t="str">
        <f>IF(ISERROR(VLOOKUP(CONCATENATE($A235,"_",AR$2),'Reference data SID'!$B:$N,13,FALSE)),"",VLOOKUP(CONCATENATE($A235,"_",AR$2),'Reference data SID'!$B:$N,13,FALSE))</f>
        <v/>
      </c>
      <c r="AS235" s="16" t="str">
        <f>IF(ISERROR(VLOOKUP(CONCATENATE($A235,"_",AS$2),'Reference data SID'!$B:$N,13,FALSE)),"",VLOOKUP(CONCATENATE($A235,"_",AS$2),'Reference data SID'!$B:$N,13,FALSE))</f>
        <v/>
      </c>
      <c r="AT235" s="16" t="str">
        <f>IF(ISERROR(VLOOKUP(CONCATENATE($A235,"_",AT$2),'Reference data SID'!$B:$N,13,FALSE)),"",VLOOKUP(CONCATENATE($A235,"_",AT$2),'Reference data SID'!$B:$N,13,FALSE))</f>
        <v/>
      </c>
    </row>
    <row r="236" spans="1:46" x14ac:dyDescent="0.25">
      <c r="A236">
        <v>232</v>
      </c>
      <c r="B236" s="16" t="str">
        <f>IF(ISERROR(VLOOKUP(CONCATENATE($A236,"_",B$2),'Reference data SID'!$B:$N,13,FALSE)),"",VLOOKUP(CONCATENATE($A236,"_",B$2),'Reference data SID'!$B:$N,13,FALSE))</f>
        <v/>
      </c>
      <c r="C236" s="16" t="str">
        <f>IF(ISERROR(VLOOKUP(CONCATENATE($A236,"_",C$2),'Reference data SID'!$B:$N,13,FALSE)),"",VLOOKUP(CONCATENATE($A236,"_",C$2),'Reference data SID'!$B:$N,13,FALSE))</f>
        <v/>
      </c>
      <c r="D236" s="16" t="str">
        <f>IF(ISERROR(VLOOKUP(CONCATENATE($A236,"_",D$2),'Reference data SID'!$B:$N,13,FALSE)),"",VLOOKUP(CONCATENATE($A236,"_",D$2),'Reference data SID'!$B:$N,13,FALSE))</f>
        <v/>
      </c>
      <c r="E236" s="16" t="str">
        <f>IF(ISERROR(VLOOKUP(CONCATENATE($A236,"_",E$2),'Reference data SID'!$B:$N,13,FALSE)),"",VLOOKUP(CONCATENATE($A236,"_",E$2),'Reference data SID'!$B:$N,13,FALSE))</f>
        <v/>
      </c>
      <c r="F236" s="16" t="str">
        <f>IF(ISERROR(VLOOKUP(CONCATENATE($A236,"_",F$2),'Reference data SID'!$B:$N,13,FALSE)),"",VLOOKUP(CONCATENATE($A236,"_",F$2),'Reference data SID'!$B:$N,13,FALSE))</f>
        <v/>
      </c>
      <c r="G236" s="16" t="str">
        <f>IF(ISERROR(VLOOKUP(CONCATENATE($A236,"_",G$2),'Reference data SID'!$B:$N,13,FALSE)),"",VLOOKUP(CONCATENATE($A236,"_",G$2),'Reference data SID'!$B:$N,13,FALSE))</f>
        <v/>
      </c>
      <c r="H236" s="16" t="str">
        <f>IF(ISERROR(VLOOKUP(CONCATENATE($A236,"_",H$2),'Reference data SID'!$B:$N,13,FALSE)),"",VLOOKUP(CONCATENATE($A236,"_",H$2),'Reference data SID'!$B:$N,13,FALSE))</f>
        <v/>
      </c>
      <c r="I236" s="16" t="str">
        <f>IF(ISERROR(VLOOKUP(CONCATENATE($A236,"_",I$2),'Reference data SID'!$B:$N,13,FALSE)),"",VLOOKUP(CONCATENATE($A236,"_",I$2),'Reference data SID'!$B:$N,13,FALSE))</f>
        <v/>
      </c>
      <c r="J236" s="16" t="str">
        <f>IF(ISERROR(VLOOKUP(CONCATENATE($A236,"_",J$2),'Reference data SID'!$B:$N,13,FALSE)),"",VLOOKUP(CONCATENATE($A236,"_",J$2),'Reference data SID'!$B:$N,13,FALSE))</f>
        <v/>
      </c>
      <c r="K236" s="16" t="str">
        <f>IF(ISERROR(VLOOKUP(CONCATENATE($A236,"_",K$2),'Reference data SID'!$B:$N,13,FALSE)),"",VLOOKUP(CONCATENATE($A236,"_",K$2),'Reference data SID'!$B:$N,13,FALSE))</f>
        <v/>
      </c>
      <c r="L236" s="16" t="str">
        <f>IF(ISERROR(VLOOKUP(CONCATENATE($A236,"_",L$2),'Reference data SID'!$B:$N,13,FALSE)),"",VLOOKUP(CONCATENATE($A236,"_",L$2),'Reference data SID'!$B:$N,13,FALSE))</f>
        <v/>
      </c>
      <c r="M236" s="16" t="str">
        <f>IF(ISERROR(VLOOKUP(CONCATENATE($A236,"_",M$2),'Reference data SID'!$B:$N,13,FALSE)),"",VLOOKUP(CONCATENATE($A236,"_",M$2),'Reference data SID'!$B:$N,13,FALSE))</f>
        <v/>
      </c>
      <c r="N236" s="16" t="str">
        <f>IF(ISERROR(VLOOKUP(CONCATENATE($A236,"_",N$2),'Reference data SID'!$B:$N,13,FALSE)),"",VLOOKUP(CONCATENATE($A236,"_",N$2),'Reference data SID'!$B:$N,13,FALSE))</f>
        <v/>
      </c>
      <c r="O236" s="16" t="str">
        <f>IF(ISERROR(VLOOKUP(CONCATENATE($A236,"_",O$2),'Reference data SID'!$B:$N,13,FALSE)),"",VLOOKUP(CONCATENATE($A236,"_",O$2),'Reference data SID'!$B:$N,13,FALSE))</f>
        <v/>
      </c>
      <c r="P236" s="16" t="str">
        <f>IF(ISERROR(VLOOKUP(CONCATENATE($A236,"_",P$2),'Reference data SID'!$B:$N,13,FALSE)),"",VLOOKUP(CONCATENATE($A236,"_",P$2),'Reference data SID'!$B:$N,13,FALSE))</f>
        <v/>
      </c>
      <c r="Q236" s="16" t="str">
        <f>IF(ISERROR(VLOOKUP(CONCATENATE($A236,"_",Q$2),'Reference data SID'!$B:$N,13,FALSE)),"",VLOOKUP(CONCATENATE($A236,"_",Q$2),'Reference data SID'!$B:$N,13,FALSE))</f>
        <v/>
      </c>
      <c r="R236" s="16" t="str">
        <f>IF(ISERROR(VLOOKUP(CONCATENATE($A236,"_",R$2),'Reference data SID'!$B:$N,13,FALSE)),"",VLOOKUP(CONCATENATE($A236,"_",R$2),'Reference data SID'!$B:$N,13,FALSE))</f>
        <v/>
      </c>
      <c r="S236" s="16" t="str">
        <f>IF(ISERROR(VLOOKUP(CONCATENATE($A236,"_",S$2),'Reference data SID'!$B:$N,13,FALSE)),"",VLOOKUP(CONCATENATE($A236,"_",S$2),'Reference data SID'!$B:$N,13,FALSE))</f>
        <v/>
      </c>
      <c r="T236" s="16" t="str">
        <f>IF(ISERROR(VLOOKUP(CONCATENATE($A236,"_",T$2),'Reference data SID'!$B:$N,13,FALSE)),"",VLOOKUP(CONCATENATE($A236,"_",T$2),'Reference data SID'!$B:$N,13,FALSE))</f>
        <v/>
      </c>
      <c r="U236" s="16" t="str">
        <f>IF(ISERROR(VLOOKUP(CONCATENATE($A236,"_",U$2),'Reference data SID'!$B:$N,13,FALSE)),"",VLOOKUP(CONCATENATE($A236,"_",U$2),'Reference data SID'!$B:$N,13,FALSE))</f>
        <v/>
      </c>
      <c r="V236" s="16" t="str">
        <f>IF(ISERROR(VLOOKUP(CONCATENATE($A236,"_",V$2),'Reference data SID'!$B:$N,13,FALSE)),"",VLOOKUP(CONCATENATE($A236,"_",V$2),'Reference data SID'!$B:$N,13,FALSE))</f>
        <v/>
      </c>
      <c r="W236" s="16" t="str">
        <f>IF(ISERROR(VLOOKUP(CONCATENATE($A236,"_",W$2),'Reference data SID'!$B:$N,13,FALSE)),"",VLOOKUP(CONCATENATE($A236,"_",W$2),'Reference data SID'!$B:$N,13,FALSE))</f>
        <v/>
      </c>
      <c r="X236" s="16" t="str">
        <f>IF(ISERROR(VLOOKUP(CONCATENATE($A236,"_",X$2),'Reference data SID'!$B:$N,13,FALSE)),"",VLOOKUP(CONCATENATE($A236,"_",X$2),'Reference data SID'!$B:$N,13,FALSE))</f>
        <v/>
      </c>
      <c r="Y236" s="16" t="str">
        <f>IF(ISERROR(VLOOKUP(CONCATENATE($A236,"_",Y$2),'Reference data SID'!$B:$N,13,FALSE)),"",VLOOKUP(CONCATENATE($A236,"_",Y$2),'Reference data SID'!$B:$N,13,FALSE))</f>
        <v/>
      </c>
      <c r="Z236" s="16" t="str">
        <f>IF(ISERROR(VLOOKUP(CONCATENATE($A236,"_",Z$2),'Reference data SID'!$B:$N,13,FALSE)),"",VLOOKUP(CONCATENATE($A236,"_",Z$2),'Reference data SID'!$B:$N,13,FALSE))</f>
        <v/>
      </c>
      <c r="AA236" s="16" t="str">
        <f>IF(ISERROR(VLOOKUP(CONCATENATE($A236,"_",AA$2),'Reference data SID'!$B:$N,13,FALSE)),"",VLOOKUP(CONCATENATE($A236,"_",AA$2),'Reference data SID'!$B:$N,13,FALSE))</f>
        <v/>
      </c>
      <c r="AB236" s="16" t="str">
        <f>IF(ISERROR(VLOOKUP(CONCATENATE($A236,"_",AB$2),'Reference data SID'!$B:$N,13,FALSE)),"",VLOOKUP(CONCATENATE($A236,"_",AB$2),'Reference data SID'!$B:$N,13,FALSE))</f>
        <v/>
      </c>
      <c r="AC236" s="16" t="str">
        <f>IF(ISERROR(VLOOKUP(CONCATENATE($A236,"_",AC$2),'Reference data SID'!$B:$N,13,FALSE)),"",VLOOKUP(CONCATENATE($A236,"_",AC$2),'Reference data SID'!$B:$N,13,FALSE))</f>
        <v/>
      </c>
      <c r="AD236" s="16" t="str">
        <f>IF(ISERROR(VLOOKUP(CONCATENATE($A236,"_",AD$2),'Reference data SID'!$B:$N,13,FALSE)),"",VLOOKUP(CONCATENATE($A236,"_",AD$2),'Reference data SID'!$B:$N,13,FALSE))</f>
        <v/>
      </c>
      <c r="AE236" s="16" t="str">
        <f>IF(ISERROR(VLOOKUP(CONCATENATE($A236,"_",AE$2),'Reference data SID'!$B:$N,13,FALSE)),"",VLOOKUP(CONCATENATE($A236,"_",AE$2),'Reference data SID'!$B:$N,13,FALSE))</f>
        <v/>
      </c>
      <c r="AF236" s="16" t="str">
        <f>IF(ISERROR(VLOOKUP(CONCATENATE($A236,"_",AF$2),'Reference data SID'!$B:$N,13,FALSE)),"",VLOOKUP(CONCATENATE($A236,"_",AF$2),'Reference data SID'!$B:$N,13,FALSE))</f>
        <v/>
      </c>
      <c r="AG236" s="16" t="str">
        <f>IF(ISERROR(VLOOKUP(CONCATENATE($A236,"_",AG$2),'Reference data SID'!$B:$N,13,FALSE)),"",VLOOKUP(CONCATENATE($A236,"_",AG$2),'Reference data SID'!$B:$N,13,FALSE))</f>
        <v/>
      </c>
      <c r="AH236" s="16" t="str">
        <f>IF(ISERROR(VLOOKUP(CONCATENATE($A236,"_",AH$2),'Reference data SID'!$B:$N,13,FALSE)),"",VLOOKUP(CONCATENATE($A236,"_",AH$2),'Reference data SID'!$B:$N,13,FALSE))</f>
        <v/>
      </c>
      <c r="AI236" s="16" t="str">
        <f>IF(ISERROR(VLOOKUP(CONCATENATE($A236,"_",AI$2),'Reference data SID'!$B:$N,13,FALSE)),"",VLOOKUP(CONCATENATE($A236,"_",AI$2),'Reference data SID'!$B:$N,13,FALSE))</f>
        <v/>
      </c>
      <c r="AJ236" s="16" t="str">
        <f>IF(ISERROR(VLOOKUP(CONCATENATE($A236,"_",AJ$2),'Reference data SID'!$B:$N,13,FALSE)),"",VLOOKUP(CONCATENATE($A236,"_",AJ$2),'Reference data SID'!$B:$N,13,FALSE))</f>
        <v/>
      </c>
      <c r="AK236" s="16" t="str">
        <f>IF(ISERROR(VLOOKUP(CONCATENATE($A236,"_",AK$2),'Reference data SID'!$B:$N,13,FALSE)),"",VLOOKUP(CONCATENATE($A236,"_",AK$2),'Reference data SID'!$B:$N,13,FALSE))</f>
        <v/>
      </c>
      <c r="AL236" s="16" t="str">
        <f>IF(ISERROR(VLOOKUP(CONCATENATE($A236,"_",AL$2),'Reference data SID'!$B:$N,13,FALSE)),"",VLOOKUP(CONCATENATE($A236,"_",AL$2),'Reference data SID'!$B:$N,13,FALSE))</f>
        <v/>
      </c>
      <c r="AM236" s="16" t="str">
        <f>IF(ISERROR(VLOOKUP(CONCATENATE($A236,"_",AM$2),'Reference data SID'!$B:$N,13,FALSE)),"",VLOOKUP(CONCATENATE($A236,"_",AM$2),'Reference data SID'!$B:$N,13,FALSE))</f>
        <v/>
      </c>
      <c r="AN236" s="16" t="str">
        <f>IF(ISERROR(VLOOKUP(CONCATENATE($A236,"_",AN$2),'Reference data SID'!$B:$N,13,FALSE)),"",VLOOKUP(CONCATENATE($A236,"_",AN$2),'Reference data SID'!$B:$N,13,FALSE))</f>
        <v/>
      </c>
      <c r="AO236" s="16" t="str">
        <f>IF(ISERROR(VLOOKUP(CONCATENATE($A236,"_",AO$2),'Reference data SID'!$B:$N,13,FALSE)),"",VLOOKUP(CONCATENATE($A236,"_",AO$2),'Reference data SID'!$B:$N,13,FALSE))</f>
        <v/>
      </c>
      <c r="AP236" s="16" t="str">
        <f>IF(ISERROR(VLOOKUP(CONCATENATE($A236,"_",AP$2),'Reference data SID'!$B:$N,13,FALSE)),"",VLOOKUP(CONCATENATE($A236,"_",AP$2),'Reference data SID'!$B:$N,13,FALSE))</f>
        <v/>
      </c>
      <c r="AQ236" s="16" t="str">
        <f>IF(ISERROR(VLOOKUP(CONCATENATE($A236,"_",AQ$2),'Reference data SID'!$B:$N,13,FALSE)),"",VLOOKUP(CONCATENATE($A236,"_",AQ$2),'Reference data SID'!$B:$N,13,FALSE))</f>
        <v/>
      </c>
      <c r="AR236" s="16" t="str">
        <f>IF(ISERROR(VLOOKUP(CONCATENATE($A236,"_",AR$2),'Reference data SID'!$B:$N,13,FALSE)),"",VLOOKUP(CONCATENATE($A236,"_",AR$2),'Reference data SID'!$B:$N,13,FALSE))</f>
        <v/>
      </c>
      <c r="AS236" s="16" t="str">
        <f>IF(ISERROR(VLOOKUP(CONCATENATE($A236,"_",AS$2),'Reference data SID'!$B:$N,13,FALSE)),"",VLOOKUP(CONCATENATE($A236,"_",AS$2),'Reference data SID'!$B:$N,13,FALSE))</f>
        <v/>
      </c>
      <c r="AT236" s="16" t="str">
        <f>IF(ISERROR(VLOOKUP(CONCATENATE($A236,"_",AT$2),'Reference data SID'!$B:$N,13,FALSE)),"",VLOOKUP(CONCATENATE($A236,"_",AT$2),'Reference data SID'!$B:$N,13,FALSE))</f>
        <v/>
      </c>
    </row>
    <row r="237" spans="1:46" x14ac:dyDescent="0.25">
      <c r="A237">
        <v>233</v>
      </c>
      <c r="B237" s="16" t="str">
        <f>IF(ISERROR(VLOOKUP(CONCATENATE($A237,"_",B$2),'Reference data SID'!$B:$N,13,FALSE)),"",VLOOKUP(CONCATENATE($A237,"_",B$2),'Reference data SID'!$B:$N,13,FALSE))</f>
        <v/>
      </c>
      <c r="C237" s="16" t="str">
        <f>IF(ISERROR(VLOOKUP(CONCATENATE($A237,"_",C$2),'Reference data SID'!$B:$N,13,FALSE)),"",VLOOKUP(CONCATENATE($A237,"_",C$2),'Reference data SID'!$B:$N,13,FALSE))</f>
        <v/>
      </c>
      <c r="D237" s="16" t="str">
        <f>IF(ISERROR(VLOOKUP(CONCATENATE($A237,"_",D$2),'Reference data SID'!$B:$N,13,FALSE)),"",VLOOKUP(CONCATENATE($A237,"_",D$2),'Reference data SID'!$B:$N,13,FALSE))</f>
        <v/>
      </c>
      <c r="E237" s="16" t="str">
        <f>IF(ISERROR(VLOOKUP(CONCATENATE($A237,"_",E$2),'Reference data SID'!$B:$N,13,FALSE)),"",VLOOKUP(CONCATENATE($A237,"_",E$2),'Reference data SID'!$B:$N,13,FALSE))</f>
        <v/>
      </c>
      <c r="F237" s="16" t="str">
        <f>IF(ISERROR(VLOOKUP(CONCATENATE($A237,"_",F$2),'Reference data SID'!$B:$N,13,FALSE)),"",VLOOKUP(CONCATENATE($A237,"_",F$2),'Reference data SID'!$B:$N,13,FALSE))</f>
        <v/>
      </c>
      <c r="G237" s="16" t="str">
        <f>IF(ISERROR(VLOOKUP(CONCATENATE($A237,"_",G$2),'Reference data SID'!$B:$N,13,FALSE)),"",VLOOKUP(CONCATENATE($A237,"_",G$2),'Reference data SID'!$B:$N,13,FALSE))</f>
        <v/>
      </c>
      <c r="H237" s="16" t="str">
        <f>IF(ISERROR(VLOOKUP(CONCATENATE($A237,"_",H$2),'Reference data SID'!$B:$N,13,FALSE)),"",VLOOKUP(CONCATENATE($A237,"_",H$2),'Reference data SID'!$B:$N,13,FALSE))</f>
        <v/>
      </c>
      <c r="I237" s="16" t="str">
        <f>IF(ISERROR(VLOOKUP(CONCATENATE($A237,"_",I$2),'Reference data SID'!$B:$N,13,FALSE)),"",VLOOKUP(CONCATENATE($A237,"_",I$2),'Reference data SID'!$B:$N,13,FALSE))</f>
        <v/>
      </c>
      <c r="J237" s="16" t="str">
        <f>IF(ISERROR(VLOOKUP(CONCATENATE($A237,"_",J$2),'Reference data SID'!$B:$N,13,FALSE)),"",VLOOKUP(CONCATENATE($A237,"_",J$2),'Reference data SID'!$B:$N,13,FALSE))</f>
        <v/>
      </c>
      <c r="K237" s="16" t="str">
        <f>IF(ISERROR(VLOOKUP(CONCATENATE($A237,"_",K$2),'Reference data SID'!$B:$N,13,FALSE)),"",VLOOKUP(CONCATENATE($A237,"_",K$2),'Reference data SID'!$B:$N,13,FALSE))</f>
        <v/>
      </c>
      <c r="L237" s="16" t="str">
        <f>IF(ISERROR(VLOOKUP(CONCATENATE($A237,"_",L$2),'Reference data SID'!$B:$N,13,FALSE)),"",VLOOKUP(CONCATENATE($A237,"_",L$2),'Reference data SID'!$B:$N,13,FALSE))</f>
        <v/>
      </c>
      <c r="M237" s="16" t="str">
        <f>IF(ISERROR(VLOOKUP(CONCATENATE($A237,"_",M$2),'Reference data SID'!$B:$N,13,FALSE)),"",VLOOKUP(CONCATENATE($A237,"_",M$2),'Reference data SID'!$B:$N,13,FALSE))</f>
        <v/>
      </c>
      <c r="N237" s="16" t="str">
        <f>IF(ISERROR(VLOOKUP(CONCATENATE($A237,"_",N$2),'Reference data SID'!$B:$N,13,FALSE)),"",VLOOKUP(CONCATENATE($A237,"_",N$2),'Reference data SID'!$B:$N,13,FALSE))</f>
        <v/>
      </c>
      <c r="O237" s="16" t="str">
        <f>IF(ISERROR(VLOOKUP(CONCATENATE($A237,"_",O$2),'Reference data SID'!$B:$N,13,FALSE)),"",VLOOKUP(CONCATENATE($A237,"_",O$2),'Reference data SID'!$B:$N,13,FALSE))</f>
        <v/>
      </c>
      <c r="P237" s="16" t="str">
        <f>IF(ISERROR(VLOOKUP(CONCATENATE($A237,"_",P$2),'Reference data SID'!$B:$N,13,FALSE)),"",VLOOKUP(CONCATENATE($A237,"_",P$2),'Reference data SID'!$B:$N,13,FALSE))</f>
        <v/>
      </c>
      <c r="Q237" s="16" t="str">
        <f>IF(ISERROR(VLOOKUP(CONCATENATE($A237,"_",Q$2),'Reference data SID'!$B:$N,13,FALSE)),"",VLOOKUP(CONCATENATE($A237,"_",Q$2),'Reference data SID'!$B:$N,13,FALSE))</f>
        <v/>
      </c>
      <c r="R237" s="16" t="str">
        <f>IF(ISERROR(VLOOKUP(CONCATENATE($A237,"_",R$2),'Reference data SID'!$B:$N,13,FALSE)),"",VLOOKUP(CONCATENATE($A237,"_",R$2),'Reference data SID'!$B:$N,13,FALSE))</f>
        <v/>
      </c>
      <c r="S237" s="16" t="str">
        <f>IF(ISERROR(VLOOKUP(CONCATENATE($A237,"_",S$2),'Reference data SID'!$B:$N,13,FALSE)),"",VLOOKUP(CONCATENATE($A237,"_",S$2),'Reference data SID'!$B:$N,13,FALSE))</f>
        <v/>
      </c>
      <c r="T237" s="16" t="str">
        <f>IF(ISERROR(VLOOKUP(CONCATENATE($A237,"_",T$2),'Reference data SID'!$B:$N,13,FALSE)),"",VLOOKUP(CONCATENATE($A237,"_",T$2),'Reference data SID'!$B:$N,13,FALSE))</f>
        <v/>
      </c>
      <c r="U237" s="16" t="str">
        <f>IF(ISERROR(VLOOKUP(CONCATENATE($A237,"_",U$2),'Reference data SID'!$B:$N,13,FALSE)),"",VLOOKUP(CONCATENATE($A237,"_",U$2),'Reference data SID'!$B:$N,13,FALSE))</f>
        <v/>
      </c>
      <c r="V237" s="16" t="str">
        <f>IF(ISERROR(VLOOKUP(CONCATENATE($A237,"_",V$2),'Reference data SID'!$B:$N,13,FALSE)),"",VLOOKUP(CONCATENATE($A237,"_",V$2),'Reference data SID'!$B:$N,13,FALSE))</f>
        <v/>
      </c>
      <c r="W237" s="16" t="str">
        <f>IF(ISERROR(VLOOKUP(CONCATENATE($A237,"_",W$2),'Reference data SID'!$B:$N,13,FALSE)),"",VLOOKUP(CONCATENATE($A237,"_",W$2),'Reference data SID'!$B:$N,13,FALSE))</f>
        <v/>
      </c>
      <c r="X237" s="16" t="str">
        <f>IF(ISERROR(VLOOKUP(CONCATENATE($A237,"_",X$2),'Reference data SID'!$B:$N,13,FALSE)),"",VLOOKUP(CONCATENATE($A237,"_",X$2),'Reference data SID'!$B:$N,13,FALSE))</f>
        <v/>
      </c>
      <c r="Y237" s="16" t="str">
        <f>IF(ISERROR(VLOOKUP(CONCATENATE($A237,"_",Y$2),'Reference data SID'!$B:$N,13,FALSE)),"",VLOOKUP(CONCATENATE($A237,"_",Y$2),'Reference data SID'!$B:$N,13,FALSE))</f>
        <v/>
      </c>
      <c r="Z237" s="16" t="str">
        <f>IF(ISERROR(VLOOKUP(CONCATENATE($A237,"_",Z$2),'Reference data SID'!$B:$N,13,FALSE)),"",VLOOKUP(CONCATENATE($A237,"_",Z$2),'Reference data SID'!$B:$N,13,FALSE))</f>
        <v/>
      </c>
      <c r="AA237" s="16" t="str">
        <f>IF(ISERROR(VLOOKUP(CONCATENATE($A237,"_",AA$2),'Reference data SID'!$B:$N,13,FALSE)),"",VLOOKUP(CONCATENATE($A237,"_",AA$2),'Reference data SID'!$B:$N,13,FALSE))</f>
        <v/>
      </c>
      <c r="AB237" s="16" t="str">
        <f>IF(ISERROR(VLOOKUP(CONCATENATE($A237,"_",AB$2),'Reference data SID'!$B:$N,13,FALSE)),"",VLOOKUP(CONCATENATE($A237,"_",AB$2),'Reference data SID'!$B:$N,13,FALSE))</f>
        <v/>
      </c>
      <c r="AC237" s="16" t="str">
        <f>IF(ISERROR(VLOOKUP(CONCATENATE($A237,"_",AC$2),'Reference data SID'!$B:$N,13,FALSE)),"",VLOOKUP(CONCATENATE($A237,"_",AC$2),'Reference data SID'!$B:$N,13,FALSE))</f>
        <v/>
      </c>
      <c r="AD237" s="16" t="str">
        <f>IF(ISERROR(VLOOKUP(CONCATENATE($A237,"_",AD$2),'Reference data SID'!$B:$N,13,FALSE)),"",VLOOKUP(CONCATENATE($A237,"_",AD$2),'Reference data SID'!$B:$N,13,FALSE))</f>
        <v/>
      </c>
      <c r="AE237" s="16" t="str">
        <f>IF(ISERROR(VLOOKUP(CONCATENATE($A237,"_",AE$2),'Reference data SID'!$B:$N,13,FALSE)),"",VLOOKUP(CONCATENATE($A237,"_",AE$2),'Reference data SID'!$B:$N,13,FALSE))</f>
        <v/>
      </c>
      <c r="AF237" s="16" t="str">
        <f>IF(ISERROR(VLOOKUP(CONCATENATE($A237,"_",AF$2),'Reference data SID'!$B:$N,13,FALSE)),"",VLOOKUP(CONCATENATE($A237,"_",AF$2),'Reference data SID'!$B:$N,13,FALSE))</f>
        <v/>
      </c>
      <c r="AG237" s="16" t="str">
        <f>IF(ISERROR(VLOOKUP(CONCATENATE($A237,"_",AG$2),'Reference data SID'!$B:$N,13,FALSE)),"",VLOOKUP(CONCATENATE($A237,"_",AG$2),'Reference data SID'!$B:$N,13,FALSE))</f>
        <v/>
      </c>
      <c r="AH237" s="16" t="str">
        <f>IF(ISERROR(VLOOKUP(CONCATENATE($A237,"_",AH$2),'Reference data SID'!$B:$N,13,FALSE)),"",VLOOKUP(CONCATENATE($A237,"_",AH$2),'Reference data SID'!$B:$N,13,FALSE))</f>
        <v/>
      </c>
      <c r="AI237" s="16" t="str">
        <f>IF(ISERROR(VLOOKUP(CONCATENATE($A237,"_",AI$2),'Reference data SID'!$B:$N,13,FALSE)),"",VLOOKUP(CONCATENATE($A237,"_",AI$2),'Reference data SID'!$B:$N,13,FALSE))</f>
        <v/>
      </c>
      <c r="AJ237" s="16" t="str">
        <f>IF(ISERROR(VLOOKUP(CONCATENATE($A237,"_",AJ$2),'Reference data SID'!$B:$N,13,FALSE)),"",VLOOKUP(CONCATENATE($A237,"_",AJ$2),'Reference data SID'!$B:$N,13,FALSE))</f>
        <v/>
      </c>
      <c r="AK237" s="16" t="str">
        <f>IF(ISERROR(VLOOKUP(CONCATENATE($A237,"_",AK$2),'Reference data SID'!$B:$N,13,FALSE)),"",VLOOKUP(CONCATENATE($A237,"_",AK$2),'Reference data SID'!$B:$N,13,FALSE))</f>
        <v/>
      </c>
      <c r="AL237" s="16" t="str">
        <f>IF(ISERROR(VLOOKUP(CONCATENATE($A237,"_",AL$2),'Reference data SID'!$B:$N,13,FALSE)),"",VLOOKUP(CONCATENATE($A237,"_",AL$2),'Reference data SID'!$B:$N,13,FALSE))</f>
        <v/>
      </c>
      <c r="AM237" s="16" t="str">
        <f>IF(ISERROR(VLOOKUP(CONCATENATE($A237,"_",AM$2),'Reference data SID'!$B:$N,13,FALSE)),"",VLOOKUP(CONCATENATE($A237,"_",AM$2),'Reference data SID'!$B:$N,13,FALSE))</f>
        <v/>
      </c>
      <c r="AN237" s="16" t="str">
        <f>IF(ISERROR(VLOOKUP(CONCATENATE($A237,"_",AN$2),'Reference data SID'!$B:$N,13,FALSE)),"",VLOOKUP(CONCATENATE($A237,"_",AN$2),'Reference data SID'!$B:$N,13,FALSE))</f>
        <v/>
      </c>
      <c r="AO237" s="16" t="str">
        <f>IF(ISERROR(VLOOKUP(CONCATENATE($A237,"_",AO$2),'Reference data SID'!$B:$N,13,FALSE)),"",VLOOKUP(CONCATENATE($A237,"_",AO$2),'Reference data SID'!$B:$N,13,FALSE))</f>
        <v/>
      </c>
      <c r="AP237" s="16" t="str">
        <f>IF(ISERROR(VLOOKUP(CONCATENATE($A237,"_",AP$2),'Reference data SID'!$B:$N,13,FALSE)),"",VLOOKUP(CONCATENATE($A237,"_",AP$2),'Reference data SID'!$B:$N,13,FALSE))</f>
        <v/>
      </c>
      <c r="AQ237" s="16" t="str">
        <f>IF(ISERROR(VLOOKUP(CONCATENATE($A237,"_",AQ$2),'Reference data SID'!$B:$N,13,FALSE)),"",VLOOKUP(CONCATENATE($A237,"_",AQ$2),'Reference data SID'!$B:$N,13,FALSE))</f>
        <v/>
      </c>
      <c r="AR237" s="16" t="str">
        <f>IF(ISERROR(VLOOKUP(CONCATENATE($A237,"_",AR$2),'Reference data SID'!$B:$N,13,FALSE)),"",VLOOKUP(CONCATENATE($A237,"_",AR$2),'Reference data SID'!$B:$N,13,FALSE))</f>
        <v/>
      </c>
      <c r="AS237" s="16" t="str">
        <f>IF(ISERROR(VLOOKUP(CONCATENATE($A237,"_",AS$2),'Reference data SID'!$B:$N,13,FALSE)),"",VLOOKUP(CONCATENATE($A237,"_",AS$2),'Reference data SID'!$B:$N,13,FALSE))</f>
        <v/>
      </c>
      <c r="AT237" s="16" t="str">
        <f>IF(ISERROR(VLOOKUP(CONCATENATE($A237,"_",AT$2),'Reference data SID'!$B:$N,13,FALSE)),"",VLOOKUP(CONCATENATE($A237,"_",AT$2),'Reference data SID'!$B:$N,13,FALSE))</f>
        <v/>
      </c>
    </row>
    <row r="238" spans="1:46" x14ac:dyDescent="0.25">
      <c r="A238">
        <v>234</v>
      </c>
      <c r="B238" s="16" t="str">
        <f>IF(ISERROR(VLOOKUP(CONCATENATE($A238,"_",B$2),'Reference data SID'!$B:$N,13,FALSE)),"",VLOOKUP(CONCATENATE($A238,"_",B$2),'Reference data SID'!$B:$N,13,FALSE))</f>
        <v/>
      </c>
      <c r="C238" s="16" t="str">
        <f>IF(ISERROR(VLOOKUP(CONCATENATE($A238,"_",C$2),'Reference data SID'!$B:$N,13,FALSE)),"",VLOOKUP(CONCATENATE($A238,"_",C$2),'Reference data SID'!$B:$N,13,FALSE))</f>
        <v/>
      </c>
      <c r="D238" s="16" t="str">
        <f>IF(ISERROR(VLOOKUP(CONCATENATE($A238,"_",D$2),'Reference data SID'!$B:$N,13,FALSE)),"",VLOOKUP(CONCATENATE($A238,"_",D$2),'Reference data SID'!$B:$N,13,FALSE))</f>
        <v/>
      </c>
      <c r="E238" s="16" t="str">
        <f>IF(ISERROR(VLOOKUP(CONCATENATE($A238,"_",E$2),'Reference data SID'!$B:$N,13,FALSE)),"",VLOOKUP(CONCATENATE($A238,"_",E$2),'Reference data SID'!$B:$N,13,FALSE))</f>
        <v/>
      </c>
      <c r="F238" s="16" t="str">
        <f>IF(ISERROR(VLOOKUP(CONCATENATE($A238,"_",F$2),'Reference data SID'!$B:$N,13,FALSE)),"",VLOOKUP(CONCATENATE($A238,"_",F$2),'Reference data SID'!$B:$N,13,FALSE))</f>
        <v/>
      </c>
      <c r="G238" s="16" t="str">
        <f>IF(ISERROR(VLOOKUP(CONCATENATE($A238,"_",G$2),'Reference data SID'!$B:$N,13,FALSE)),"",VLOOKUP(CONCATENATE($A238,"_",G$2),'Reference data SID'!$B:$N,13,FALSE))</f>
        <v/>
      </c>
      <c r="H238" s="16" t="str">
        <f>IF(ISERROR(VLOOKUP(CONCATENATE($A238,"_",H$2),'Reference data SID'!$B:$N,13,FALSE)),"",VLOOKUP(CONCATENATE($A238,"_",H$2),'Reference data SID'!$B:$N,13,FALSE))</f>
        <v/>
      </c>
      <c r="I238" s="16" t="str">
        <f>IF(ISERROR(VLOOKUP(CONCATENATE($A238,"_",I$2),'Reference data SID'!$B:$N,13,FALSE)),"",VLOOKUP(CONCATENATE($A238,"_",I$2),'Reference data SID'!$B:$N,13,FALSE))</f>
        <v/>
      </c>
      <c r="J238" s="16" t="str">
        <f>IF(ISERROR(VLOOKUP(CONCATENATE($A238,"_",J$2),'Reference data SID'!$B:$N,13,FALSE)),"",VLOOKUP(CONCATENATE($A238,"_",J$2),'Reference data SID'!$B:$N,13,FALSE))</f>
        <v/>
      </c>
      <c r="K238" s="16" t="str">
        <f>IF(ISERROR(VLOOKUP(CONCATENATE($A238,"_",K$2),'Reference data SID'!$B:$N,13,FALSE)),"",VLOOKUP(CONCATENATE($A238,"_",K$2),'Reference data SID'!$B:$N,13,FALSE))</f>
        <v/>
      </c>
      <c r="L238" s="16" t="str">
        <f>IF(ISERROR(VLOOKUP(CONCATENATE($A238,"_",L$2),'Reference data SID'!$B:$N,13,FALSE)),"",VLOOKUP(CONCATENATE($A238,"_",L$2),'Reference data SID'!$B:$N,13,FALSE))</f>
        <v/>
      </c>
      <c r="M238" s="16" t="str">
        <f>IF(ISERROR(VLOOKUP(CONCATENATE($A238,"_",M$2),'Reference data SID'!$B:$N,13,FALSE)),"",VLOOKUP(CONCATENATE($A238,"_",M$2),'Reference data SID'!$B:$N,13,FALSE))</f>
        <v/>
      </c>
      <c r="N238" s="16" t="str">
        <f>IF(ISERROR(VLOOKUP(CONCATENATE($A238,"_",N$2),'Reference data SID'!$B:$N,13,FALSE)),"",VLOOKUP(CONCATENATE($A238,"_",N$2),'Reference data SID'!$B:$N,13,FALSE))</f>
        <v/>
      </c>
      <c r="O238" s="16" t="str">
        <f>IF(ISERROR(VLOOKUP(CONCATENATE($A238,"_",O$2),'Reference data SID'!$B:$N,13,FALSE)),"",VLOOKUP(CONCATENATE($A238,"_",O$2),'Reference data SID'!$B:$N,13,FALSE))</f>
        <v/>
      </c>
      <c r="P238" s="16" t="str">
        <f>IF(ISERROR(VLOOKUP(CONCATENATE($A238,"_",P$2),'Reference data SID'!$B:$N,13,FALSE)),"",VLOOKUP(CONCATENATE($A238,"_",P$2),'Reference data SID'!$B:$N,13,FALSE))</f>
        <v/>
      </c>
      <c r="Q238" s="16" t="str">
        <f>IF(ISERROR(VLOOKUP(CONCATENATE($A238,"_",Q$2),'Reference data SID'!$B:$N,13,FALSE)),"",VLOOKUP(CONCATENATE($A238,"_",Q$2),'Reference data SID'!$B:$N,13,FALSE))</f>
        <v/>
      </c>
      <c r="R238" s="16" t="str">
        <f>IF(ISERROR(VLOOKUP(CONCATENATE($A238,"_",R$2),'Reference data SID'!$B:$N,13,FALSE)),"",VLOOKUP(CONCATENATE($A238,"_",R$2),'Reference data SID'!$B:$N,13,FALSE))</f>
        <v/>
      </c>
      <c r="S238" s="16" t="str">
        <f>IF(ISERROR(VLOOKUP(CONCATENATE($A238,"_",S$2),'Reference data SID'!$B:$N,13,FALSE)),"",VLOOKUP(CONCATENATE($A238,"_",S$2),'Reference data SID'!$B:$N,13,FALSE))</f>
        <v/>
      </c>
      <c r="T238" s="16" t="str">
        <f>IF(ISERROR(VLOOKUP(CONCATENATE($A238,"_",T$2),'Reference data SID'!$B:$N,13,FALSE)),"",VLOOKUP(CONCATENATE($A238,"_",T$2),'Reference data SID'!$B:$N,13,FALSE))</f>
        <v/>
      </c>
      <c r="U238" s="16" t="str">
        <f>IF(ISERROR(VLOOKUP(CONCATENATE($A238,"_",U$2),'Reference data SID'!$B:$N,13,FALSE)),"",VLOOKUP(CONCATENATE($A238,"_",U$2),'Reference data SID'!$B:$N,13,FALSE))</f>
        <v/>
      </c>
      <c r="V238" s="16" t="str">
        <f>IF(ISERROR(VLOOKUP(CONCATENATE($A238,"_",V$2),'Reference data SID'!$B:$N,13,FALSE)),"",VLOOKUP(CONCATENATE($A238,"_",V$2),'Reference data SID'!$B:$N,13,FALSE))</f>
        <v/>
      </c>
      <c r="W238" s="16" t="str">
        <f>IF(ISERROR(VLOOKUP(CONCATENATE($A238,"_",W$2),'Reference data SID'!$B:$N,13,FALSE)),"",VLOOKUP(CONCATENATE($A238,"_",W$2),'Reference data SID'!$B:$N,13,FALSE))</f>
        <v/>
      </c>
      <c r="X238" s="16" t="str">
        <f>IF(ISERROR(VLOOKUP(CONCATENATE($A238,"_",X$2),'Reference data SID'!$B:$N,13,FALSE)),"",VLOOKUP(CONCATENATE($A238,"_",X$2),'Reference data SID'!$B:$N,13,FALSE))</f>
        <v/>
      </c>
      <c r="Y238" s="16" t="str">
        <f>IF(ISERROR(VLOOKUP(CONCATENATE($A238,"_",Y$2),'Reference data SID'!$B:$N,13,FALSE)),"",VLOOKUP(CONCATENATE($A238,"_",Y$2),'Reference data SID'!$B:$N,13,FALSE))</f>
        <v/>
      </c>
      <c r="Z238" s="16" t="str">
        <f>IF(ISERROR(VLOOKUP(CONCATENATE($A238,"_",Z$2),'Reference data SID'!$B:$N,13,FALSE)),"",VLOOKUP(CONCATENATE($A238,"_",Z$2),'Reference data SID'!$B:$N,13,FALSE))</f>
        <v/>
      </c>
      <c r="AA238" s="16" t="str">
        <f>IF(ISERROR(VLOOKUP(CONCATENATE($A238,"_",AA$2),'Reference data SID'!$B:$N,13,FALSE)),"",VLOOKUP(CONCATENATE($A238,"_",AA$2),'Reference data SID'!$B:$N,13,FALSE))</f>
        <v/>
      </c>
      <c r="AB238" s="16" t="str">
        <f>IF(ISERROR(VLOOKUP(CONCATENATE($A238,"_",AB$2),'Reference data SID'!$B:$N,13,FALSE)),"",VLOOKUP(CONCATENATE($A238,"_",AB$2),'Reference data SID'!$B:$N,13,FALSE))</f>
        <v/>
      </c>
      <c r="AC238" s="16" t="str">
        <f>IF(ISERROR(VLOOKUP(CONCATENATE($A238,"_",AC$2),'Reference data SID'!$B:$N,13,FALSE)),"",VLOOKUP(CONCATENATE($A238,"_",AC$2),'Reference data SID'!$B:$N,13,FALSE))</f>
        <v/>
      </c>
      <c r="AD238" s="16" t="str">
        <f>IF(ISERROR(VLOOKUP(CONCATENATE($A238,"_",AD$2),'Reference data SID'!$B:$N,13,FALSE)),"",VLOOKUP(CONCATENATE($A238,"_",AD$2),'Reference data SID'!$B:$N,13,FALSE))</f>
        <v/>
      </c>
      <c r="AE238" s="16" t="str">
        <f>IF(ISERROR(VLOOKUP(CONCATENATE($A238,"_",AE$2),'Reference data SID'!$B:$N,13,FALSE)),"",VLOOKUP(CONCATENATE($A238,"_",AE$2),'Reference data SID'!$B:$N,13,FALSE))</f>
        <v/>
      </c>
      <c r="AF238" s="16" t="str">
        <f>IF(ISERROR(VLOOKUP(CONCATENATE($A238,"_",AF$2),'Reference data SID'!$B:$N,13,FALSE)),"",VLOOKUP(CONCATENATE($A238,"_",AF$2),'Reference data SID'!$B:$N,13,FALSE))</f>
        <v/>
      </c>
      <c r="AG238" s="16" t="str">
        <f>IF(ISERROR(VLOOKUP(CONCATENATE($A238,"_",AG$2),'Reference data SID'!$B:$N,13,FALSE)),"",VLOOKUP(CONCATENATE($A238,"_",AG$2),'Reference data SID'!$B:$N,13,FALSE))</f>
        <v/>
      </c>
      <c r="AH238" s="16" t="str">
        <f>IF(ISERROR(VLOOKUP(CONCATENATE($A238,"_",AH$2),'Reference data SID'!$B:$N,13,FALSE)),"",VLOOKUP(CONCATENATE($A238,"_",AH$2),'Reference data SID'!$B:$N,13,FALSE))</f>
        <v/>
      </c>
      <c r="AI238" s="16" t="str">
        <f>IF(ISERROR(VLOOKUP(CONCATENATE($A238,"_",AI$2),'Reference data SID'!$B:$N,13,FALSE)),"",VLOOKUP(CONCATENATE($A238,"_",AI$2),'Reference data SID'!$B:$N,13,FALSE))</f>
        <v/>
      </c>
      <c r="AJ238" s="16" t="str">
        <f>IF(ISERROR(VLOOKUP(CONCATENATE($A238,"_",AJ$2),'Reference data SID'!$B:$N,13,FALSE)),"",VLOOKUP(CONCATENATE($A238,"_",AJ$2),'Reference data SID'!$B:$N,13,FALSE))</f>
        <v/>
      </c>
      <c r="AK238" s="16" t="str">
        <f>IF(ISERROR(VLOOKUP(CONCATENATE($A238,"_",AK$2),'Reference data SID'!$B:$N,13,FALSE)),"",VLOOKUP(CONCATENATE($A238,"_",AK$2),'Reference data SID'!$B:$N,13,FALSE))</f>
        <v/>
      </c>
      <c r="AL238" s="16" t="str">
        <f>IF(ISERROR(VLOOKUP(CONCATENATE($A238,"_",AL$2),'Reference data SID'!$B:$N,13,FALSE)),"",VLOOKUP(CONCATENATE($A238,"_",AL$2),'Reference data SID'!$B:$N,13,FALSE))</f>
        <v/>
      </c>
      <c r="AM238" s="16" t="str">
        <f>IF(ISERROR(VLOOKUP(CONCATENATE($A238,"_",AM$2),'Reference data SID'!$B:$N,13,FALSE)),"",VLOOKUP(CONCATENATE($A238,"_",AM$2),'Reference data SID'!$B:$N,13,FALSE))</f>
        <v/>
      </c>
      <c r="AN238" s="16" t="str">
        <f>IF(ISERROR(VLOOKUP(CONCATENATE($A238,"_",AN$2),'Reference data SID'!$B:$N,13,FALSE)),"",VLOOKUP(CONCATENATE($A238,"_",AN$2),'Reference data SID'!$B:$N,13,FALSE))</f>
        <v/>
      </c>
      <c r="AO238" s="16" t="str">
        <f>IF(ISERROR(VLOOKUP(CONCATENATE($A238,"_",AO$2),'Reference data SID'!$B:$N,13,FALSE)),"",VLOOKUP(CONCATENATE($A238,"_",AO$2),'Reference data SID'!$B:$N,13,FALSE))</f>
        <v/>
      </c>
      <c r="AP238" s="16" t="str">
        <f>IF(ISERROR(VLOOKUP(CONCATENATE($A238,"_",AP$2),'Reference data SID'!$B:$N,13,FALSE)),"",VLOOKUP(CONCATENATE($A238,"_",AP$2),'Reference data SID'!$B:$N,13,FALSE))</f>
        <v/>
      </c>
      <c r="AQ238" s="16" t="str">
        <f>IF(ISERROR(VLOOKUP(CONCATENATE($A238,"_",AQ$2),'Reference data SID'!$B:$N,13,FALSE)),"",VLOOKUP(CONCATENATE($A238,"_",AQ$2),'Reference data SID'!$B:$N,13,FALSE))</f>
        <v/>
      </c>
      <c r="AR238" s="16" t="str">
        <f>IF(ISERROR(VLOOKUP(CONCATENATE($A238,"_",AR$2),'Reference data SID'!$B:$N,13,FALSE)),"",VLOOKUP(CONCATENATE($A238,"_",AR$2),'Reference data SID'!$B:$N,13,FALSE))</f>
        <v/>
      </c>
      <c r="AS238" s="16" t="str">
        <f>IF(ISERROR(VLOOKUP(CONCATENATE($A238,"_",AS$2),'Reference data SID'!$B:$N,13,FALSE)),"",VLOOKUP(CONCATENATE($A238,"_",AS$2),'Reference data SID'!$B:$N,13,FALSE))</f>
        <v/>
      </c>
      <c r="AT238" s="16" t="str">
        <f>IF(ISERROR(VLOOKUP(CONCATENATE($A238,"_",AT$2),'Reference data SID'!$B:$N,13,FALSE)),"",VLOOKUP(CONCATENATE($A238,"_",AT$2),'Reference data SID'!$B:$N,13,FALSE))</f>
        <v/>
      </c>
    </row>
    <row r="239" spans="1:46" x14ac:dyDescent="0.25">
      <c r="A239">
        <v>235</v>
      </c>
      <c r="B239" s="16" t="str">
        <f>IF(ISERROR(VLOOKUP(CONCATENATE($A239,"_",B$2),'Reference data SID'!$B:$N,13,FALSE)),"",VLOOKUP(CONCATENATE($A239,"_",B$2),'Reference data SID'!$B:$N,13,FALSE))</f>
        <v/>
      </c>
      <c r="C239" s="16" t="str">
        <f>IF(ISERROR(VLOOKUP(CONCATENATE($A239,"_",C$2),'Reference data SID'!$B:$N,13,FALSE)),"",VLOOKUP(CONCATENATE($A239,"_",C$2),'Reference data SID'!$B:$N,13,FALSE))</f>
        <v/>
      </c>
      <c r="D239" s="16" t="str">
        <f>IF(ISERROR(VLOOKUP(CONCATENATE($A239,"_",D$2),'Reference data SID'!$B:$N,13,FALSE)),"",VLOOKUP(CONCATENATE($A239,"_",D$2),'Reference data SID'!$B:$N,13,FALSE))</f>
        <v/>
      </c>
      <c r="E239" s="16" t="str">
        <f>IF(ISERROR(VLOOKUP(CONCATENATE($A239,"_",E$2),'Reference data SID'!$B:$N,13,FALSE)),"",VLOOKUP(CONCATENATE($A239,"_",E$2),'Reference data SID'!$B:$N,13,FALSE))</f>
        <v/>
      </c>
      <c r="F239" s="16" t="str">
        <f>IF(ISERROR(VLOOKUP(CONCATENATE($A239,"_",F$2),'Reference data SID'!$B:$N,13,FALSE)),"",VLOOKUP(CONCATENATE($A239,"_",F$2),'Reference data SID'!$B:$N,13,FALSE))</f>
        <v/>
      </c>
      <c r="G239" s="16" t="str">
        <f>IF(ISERROR(VLOOKUP(CONCATENATE($A239,"_",G$2),'Reference data SID'!$B:$N,13,FALSE)),"",VLOOKUP(CONCATENATE($A239,"_",G$2),'Reference data SID'!$B:$N,13,FALSE))</f>
        <v/>
      </c>
      <c r="H239" s="16" t="str">
        <f>IF(ISERROR(VLOOKUP(CONCATENATE($A239,"_",H$2),'Reference data SID'!$B:$N,13,FALSE)),"",VLOOKUP(CONCATENATE($A239,"_",H$2),'Reference data SID'!$B:$N,13,FALSE))</f>
        <v/>
      </c>
      <c r="I239" s="16" t="str">
        <f>IF(ISERROR(VLOOKUP(CONCATENATE($A239,"_",I$2),'Reference data SID'!$B:$N,13,FALSE)),"",VLOOKUP(CONCATENATE($A239,"_",I$2),'Reference data SID'!$B:$N,13,FALSE))</f>
        <v/>
      </c>
      <c r="J239" s="16" t="str">
        <f>IF(ISERROR(VLOOKUP(CONCATENATE($A239,"_",J$2),'Reference data SID'!$B:$N,13,FALSE)),"",VLOOKUP(CONCATENATE($A239,"_",J$2),'Reference data SID'!$B:$N,13,FALSE))</f>
        <v/>
      </c>
      <c r="K239" s="16" t="str">
        <f>IF(ISERROR(VLOOKUP(CONCATENATE($A239,"_",K$2),'Reference data SID'!$B:$N,13,FALSE)),"",VLOOKUP(CONCATENATE($A239,"_",K$2),'Reference data SID'!$B:$N,13,FALSE))</f>
        <v/>
      </c>
      <c r="L239" s="16" t="str">
        <f>IF(ISERROR(VLOOKUP(CONCATENATE($A239,"_",L$2),'Reference data SID'!$B:$N,13,FALSE)),"",VLOOKUP(CONCATENATE($A239,"_",L$2),'Reference data SID'!$B:$N,13,FALSE))</f>
        <v/>
      </c>
      <c r="M239" s="16" t="str">
        <f>IF(ISERROR(VLOOKUP(CONCATENATE($A239,"_",M$2),'Reference data SID'!$B:$N,13,FALSE)),"",VLOOKUP(CONCATENATE($A239,"_",M$2),'Reference data SID'!$B:$N,13,FALSE))</f>
        <v/>
      </c>
      <c r="N239" s="16" t="str">
        <f>IF(ISERROR(VLOOKUP(CONCATENATE($A239,"_",N$2),'Reference data SID'!$B:$N,13,FALSE)),"",VLOOKUP(CONCATENATE($A239,"_",N$2),'Reference data SID'!$B:$N,13,FALSE))</f>
        <v/>
      </c>
      <c r="O239" s="16" t="str">
        <f>IF(ISERROR(VLOOKUP(CONCATENATE($A239,"_",O$2),'Reference data SID'!$B:$N,13,FALSE)),"",VLOOKUP(CONCATENATE($A239,"_",O$2),'Reference data SID'!$B:$N,13,FALSE))</f>
        <v/>
      </c>
      <c r="P239" s="16" t="str">
        <f>IF(ISERROR(VLOOKUP(CONCATENATE($A239,"_",P$2),'Reference data SID'!$B:$N,13,FALSE)),"",VLOOKUP(CONCATENATE($A239,"_",P$2),'Reference data SID'!$B:$N,13,FALSE))</f>
        <v/>
      </c>
      <c r="Q239" s="16" t="str">
        <f>IF(ISERROR(VLOOKUP(CONCATENATE($A239,"_",Q$2),'Reference data SID'!$B:$N,13,FALSE)),"",VLOOKUP(CONCATENATE($A239,"_",Q$2),'Reference data SID'!$B:$N,13,FALSE))</f>
        <v/>
      </c>
      <c r="R239" s="16" t="str">
        <f>IF(ISERROR(VLOOKUP(CONCATENATE($A239,"_",R$2),'Reference data SID'!$B:$N,13,FALSE)),"",VLOOKUP(CONCATENATE($A239,"_",R$2),'Reference data SID'!$B:$N,13,FALSE))</f>
        <v/>
      </c>
      <c r="S239" s="16" t="str">
        <f>IF(ISERROR(VLOOKUP(CONCATENATE($A239,"_",S$2),'Reference data SID'!$B:$N,13,FALSE)),"",VLOOKUP(CONCATENATE($A239,"_",S$2),'Reference data SID'!$B:$N,13,FALSE))</f>
        <v/>
      </c>
      <c r="T239" s="16" t="str">
        <f>IF(ISERROR(VLOOKUP(CONCATENATE($A239,"_",T$2),'Reference data SID'!$B:$N,13,FALSE)),"",VLOOKUP(CONCATENATE($A239,"_",T$2),'Reference data SID'!$B:$N,13,FALSE))</f>
        <v/>
      </c>
      <c r="U239" s="16" t="str">
        <f>IF(ISERROR(VLOOKUP(CONCATENATE($A239,"_",U$2),'Reference data SID'!$B:$N,13,FALSE)),"",VLOOKUP(CONCATENATE($A239,"_",U$2),'Reference data SID'!$B:$N,13,FALSE))</f>
        <v/>
      </c>
      <c r="V239" s="16" t="str">
        <f>IF(ISERROR(VLOOKUP(CONCATENATE($A239,"_",V$2),'Reference data SID'!$B:$N,13,FALSE)),"",VLOOKUP(CONCATENATE($A239,"_",V$2),'Reference data SID'!$B:$N,13,FALSE))</f>
        <v/>
      </c>
      <c r="W239" s="16" t="str">
        <f>IF(ISERROR(VLOOKUP(CONCATENATE($A239,"_",W$2),'Reference data SID'!$B:$N,13,FALSE)),"",VLOOKUP(CONCATENATE($A239,"_",W$2),'Reference data SID'!$B:$N,13,FALSE))</f>
        <v/>
      </c>
      <c r="X239" s="16" t="str">
        <f>IF(ISERROR(VLOOKUP(CONCATENATE($A239,"_",X$2),'Reference data SID'!$B:$N,13,FALSE)),"",VLOOKUP(CONCATENATE($A239,"_",X$2),'Reference data SID'!$B:$N,13,FALSE))</f>
        <v/>
      </c>
      <c r="Y239" s="16" t="str">
        <f>IF(ISERROR(VLOOKUP(CONCATENATE($A239,"_",Y$2),'Reference data SID'!$B:$N,13,FALSE)),"",VLOOKUP(CONCATENATE($A239,"_",Y$2),'Reference data SID'!$B:$N,13,FALSE))</f>
        <v/>
      </c>
      <c r="Z239" s="16" t="str">
        <f>IF(ISERROR(VLOOKUP(CONCATENATE($A239,"_",Z$2),'Reference data SID'!$B:$N,13,FALSE)),"",VLOOKUP(CONCATENATE($A239,"_",Z$2),'Reference data SID'!$B:$N,13,FALSE))</f>
        <v/>
      </c>
      <c r="AA239" s="16" t="str">
        <f>IF(ISERROR(VLOOKUP(CONCATENATE($A239,"_",AA$2),'Reference data SID'!$B:$N,13,FALSE)),"",VLOOKUP(CONCATENATE($A239,"_",AA$2),'Reference data SID'!$B:$N,13,FALSE))</f>
        <v/>
      </c>
      <c r="AB239" s="16" t="str">
        <f>IF(ISERROR(VLOOKUP(CONCATENATE($A239,"_",AB$2),'Reference data SID'!$B:$N,13,FALSE)),"",VLOOKUP(CONCATENATE($A239,"_",AB$2),'Reference data SID'!$B:$N,13,FALSE))</f>
        <v/>
      </c>
      <c r="AC239" s="16" t="str">
        <f>IF(ISERROR(VLOOKUP(CONCATENATE($A239,"_",AC$2),'Reference data SID'!$B:$N,13,FALSE)),"",VLOOKUP(CONCATENATE($A239,"_",AC$2),'Reference data SID'!$B:$N,13,FALSE))</f>
        <v/>
      </c>
      <c r="AD239" s="16" t="str">
        <f>IF(ISERROR(VLOOKUP(CONCATENATE($A239,"_",AD$2),'Reference data SID'!$B:$N,13,FALSE)),"",VLOOKUP(CONCATENATE($A239,"_",AD$2),'Reference data SID'!$B:$N,13,FALSE))</f>
        <v/>
      </c>
      <c r="AE239" s="16" t="str">
        <f>IF(ISERROR(VLOOKUP(CONCATENATE($A239,"_",AE$2),'Reference data SID'!$B:$N,13,FALSE)),"",VLOOKUP(CONCATENATE($A239,"_",AE$2),'Reference data SID'!$B:$N,13,FALSE))</f>
        <v/>
      </c>
      <c r="AF239" s="16" t="str">
        <f>IF(ISERROR(VLOOKUP(CONCATENATE($A239,"_",AF$2),'Reference data SID'!$B:$N,13,FALSE)),"",VLOOKUP(CONCATENATE($A239,"_",AF$2),'Reference data SID'!$B:$N,13,FALSE))</f>
        <v/>
      </c>
      <c r="AG239" s="16" t="str">
        <f>IF(ISERROR(VLOOKUP(CONCATENATE($A239,"_",AG$2),'Reference data SID'!$B:$N,13,FALSE)),"",VLOOKUP(CONCATENATE($A239,"_",AG$2),'Reference data SID'!$B:$N,13,FALSE))</f>
        <v/>
      </c>
      <c r="AH239" s="16" t="str">
        <f>IF(ISERROR(VLOOKUP(CONCATENATE($A239,"_",AH$2),'Reference data SID'!$B:$N,13,FALSE)),"",VLOOKUP(CONCATENATE($A239,"_",AH$2),'Reference data SID'!$B:$N,13,FALSE))</f>
        <v/>
      </c>
      <c r="AI239" s="16" t="str">
        <f>IF(ISERROR(VLOOKUP(CONCATENATE($A239,"_",AI$2),'Reference data SID'!$B:$N,13,FALSE)),"",VLOOKUP(CONCATENATE($A239,"_",AI$2),'Reference data SID'!$B:$N,13,FALSE))</f>
        <v/>
      </c>
      <c r="AJ239" s="16" t="str">
        <f>IF(ISERROR(VLOOKUP(CONCATENATE($A239,"_",AJ$2),'Reference data SID'!$B:$N,13,FALSE)),"",VLOOKUP(CONCATENATE($A239,"_",AJ$2),'Reference data SID'!$B:$N,13,FALSE))</f>
        <v/>
      </c>
      <c r="AK239" s="16" t="str">
        <f>IF(ISERROR(VLOOKUP(CONCATENATE($A239,"_",AK$2),'Reference data SID'!$B:$N,13,FALSE)),"",VLOOKUP(CONCATENATE($A239,"_",AK$2),'Reference data SID'!$B:$N,13,FALSE))</f>
        <v/>
      </c>
      <c r="AL239" s="16" t="str">
        <f>IF(ISERROR(VLOOKUP(CONCATENATE($A239,"_",AL$2),'Reference data SID'!$B:$N,13,FALSE)),"",VLOOKUP(CONCATENATE($A239,"_",AL$2),'Reference data SID'!$B:$N,13,FALSE))</f>
        <v/>
      </c>
      <c r="AM239" s="16" t="str">
        <f>IF(ISERROR(VLOOKUP(CONCATENATE($A239,"_",AM$2),'Reference data SID'!$B:$N,13,FALSE)),"",VLOOKUP(CONCATENATE($A239,"_",AM$2),'Reference data SID'!$B:$N,13,FALSE))</f>
        <v/>
      </c>
      <c r="AN239" s="16" t="str">
        <f>IF(ISERROR(VLOOKUP(CONCATENATE($A239,"_",AN$2),'Reference data SID'!$B:$N,13,FALSE)),"",VLOOKUP(CONCATENATE($A239,"_",AN$2),'Reference data SID'!$B:$N,13,FALSE))</f>
        <v/>
      </c>
      <c r="AO239" s="16" t="str">
        <f>IF(ISERROR(VLOOKUP(CONCATENATE($A239,"_",AO$2),'Reference data SID'!$B:$N,13,FALSE)),"",VLOOKUP(CONCATENATE($A239,"_",AO$2),'Reference data SID'!$B:$N,13,FALSE))</f>
        <v/>
      </c>
      <c r="AP239" s="16" t="str">
        <f>IF(ISERROR(VLOOKUP(CONCATENATE($A239,"_",AP$2),'Reference data SID'!$B:$N,13,FALSE)),"",VLOOKUP(CONCATENATE($A239,"_",AP$2),'Reference data SID'!$B:$N,13,FALSE))</f>
        <v/>
      </c>
      <c r="AQ239" s="16" t="str">
        <f>IF(ISERROR(VLOOKUP(CONCATENATE($A239,"_",AQ$2),'Reference data SID'!$B:$N,13,FALSE)),"",VLOOKUP(CONCATENATE($A239,"_",AQ$2),'Reference data SID'!$B:$N,13,FALSE))</f>
        <v/>
      </c>
      <c r="AR239" s="16" t="str">
        <f>IF(ISERROR(VLOOKUP(CONCATENATE($A239,"_",AR$2),'Reference data SID'!$B:$N,13,FALSE)),"",VLOOKUP(CONCATENATE($A239,"_",AR$2),'Reference data SID'!$B:$N,13,FALSE))</f>
        <v/>
      </c>
      <c r="AS239" s="16" t="str">
        <f>IF(ISERROR(VLOOKUP(CONCATENATE($A239,"_",AS$2),'Reference data SID'!$B:$N,13,FALSE)),"",VLOOKUP(CONCATENATE($A239,"_",AS$2),'Reference data SID'!$B:$N,13,FALSE))</f>
        <v/>
      </c>
      <c r="AT239" s="16" t="str">
        <f>IF(ISERROR(VLOOKUP(CONCATENATE($A239,"_",AT$2),'Reference data SID'!$B:$N,13,FALSE)),"",VLOOKUP(CONCATENATE($A239,"_",AT$2),'Reference data SID'!$B:$N,13,FALSE))</f>
        <v/>
      </c>
    </row>
    <row r="240" spans="1:46" x14ac:dyDescent="0.25">
      <c r="A240">
        <v>236</v>
      </c>
      <c r="B240" s="16" t="str">
        <f>IF(ISERROR(VLOOKUP(CONCATENATE($A240,"_",B$2),'Reference data SID'!$B:$N,13,FALSE)),"",VLOOKUP(CONCATENATE($A240,"_",B$2),'Reference data SID'!$B:$N,13,FALSE))</f>
        <v/>
      </c>
      <c r="C240" s="16" t="str">
        <f>IF(ISERROR(VLOOKUP(CONCATENATE($A240,"_",C$2),'Reference data SID'!$B:$N,13,FALSE)),"",VLOOKUP(CONCATENATE($A240,"_",C$2),'Reference data SID'!$B:$N,13,FALSE))</f>
        <v/>
      </c>
      <c r="D240" s="16" t="str">
        <f>IF(ISERROR(VLOOKUP(CONCATENATE($A240,"_",D$2),'Reference data SID'!$B:$N,13,FALSE)),"",VLOOKUP(CONCATENATE($A240,"_",D$2),'Reference data SID'!$B:$N,13,FALSE))</f>
        <v/>
      </c>
      <c r="E240" s="16" t="str">
        <f>IF(ISERROR(VLOOKUP(CONCATENATE($A240,"_",E$2),'Reference data SID'!$B:$N,13,FALSE)),"",VLOOKUP(CONCATENATE($A240,"_",E$2),'Reference data SID'!$B:$N,13,FALSE))</f>
        <v/>
      </c>
      <c r="F240" s="16" t="str">
        <f>IF(ISERROR(VLOOKUP(CONCATENATE($A240,"_",F$2),'Reference data SID'!$B:$N,13,FALSE)),"",VLOOKUP(CONCATENATE($A240,"_",F$2),'Reference data SID'!$B:$N,13,FALSE))</f>
        <v/>
      </c>
      <c r="G240" s="16" t="str">
        <f>IF(ISERROR(VLOOKUP(CONCATENATE($A240,"_",G$2),'Reference data SID'!$B:$N,13,FALSE)),"",VLOOKUP(CONCATENATE($A240,"_",G$2),'Reference data SID'!$B:$N,13,FALSE))</f>
        <v/>
      </c>
      <c r="H240" s="16" t="str">
        <f>IF(ISERROR(VLOOKUP(CONCATENATE($A240,"_",H$2),'Reference data SID'!$B:$N,13,FALSE)),"",VLOOKUP(CONCATENATE($A240,"_",H$2),'Reference data SID'!$B:$N,13,FALSE))</f>
        <v/>
      </c>
      <c r="I240" s="16" t="str">
        <f>IF(ISERROR(VLOOKUP(CONCATENATE($A240,"_",I$2),'Reference data SID'!$B:$N,13,FALSE)),"",VLOOKUP(CONCATENATE($A240,"_",I$2),'Reference data SID'!$B:$N,13,FALSE))</f>
        <v/>
      </c>
      <c r="J240" s="16" t="str">
        <f>IF(ISERROR(VLOOKUP(CONCATENATE($A240,"_",J$2),'Reference data SID'!$B:$N,13,FALSE)),"",VLOOKUP(CONCATENATE($A240,"_",J$2),'Reference data SID'!$B:$N,13,FALSE))</f>
        <v/>
      </c>
      <c r="K240" s="16" t="str">
        <f>IF(ISERROR(VLOOKUP(CONCATENATE($A240,"_",K$2),'Reference data SID'!$B:$N,13,FALSE)),"",VLOOKUP(CONCATENATE($A240,"_",K$2),'Reference data SID'!$B:$N,13,FALSE))</f>
        <v/>
      </c>
      <c r="L240" s="16" t="str">
        <f>IF(ISERROR(VLOOKUP(CONCATENATE($A240,"_",L$2),'Reference data SID'!$B:$N,13,FALSE)),"",VLOOKUP(CONCATENATE($A240,"_",L$2),'Reference data SID'!$B:$N,13,FALSE))</f>
        <v/>
      </c>
      <c r="M240" s="16" t="str">
        <f>IF(ISERROR(VLOOKUP(CONCATENATE($A240,"_",M$2),'Reference data SID'!$B:$N,13,FALSE)),"",VLOOKUP(CONCATENATE($A240,"_",M$2),'Reference data SID'!$B:$N,13,FALSE))</f>
        <v/>
      </c>
      <c r="N240" s="16" t="str">
        <f>IF(ISERROR(VLOOKUP(CONCATENATE($A240,"_",N$2),'Reference data SID'!$B:$N,13,FALSE)),"",VLOOKUP(CONCATENATE($A240,"_",N$2),'Reference data SID'!$B:$N,13,FALSE))</f>
        <v/>
      </c>
      <c r="O240" s="16" t="str">
        <f>IF(ISERROR(VLOOKUP(CONCATENATE($A240,"_",O$2),'Reference data SID'!$B:$N,13,FALSE)),"",VLOOKUP(CONCATENATE($A240,"_",O$2),'Reference data SID'!$B:$N,13,FALSE))</f>
        <v/>
      </c>
      <c r="P240" s="16" t="str">
        <f>IF(ISERROR(VLOOKUP(CONCATENATE($A240,"_",P$2),'Reference data SID'!$B:$N,13,FALSE)),"",VLOOKUP(CONCATENATE($A240,"_",P$2),'Reference data SID'!$B:$N,13,FALSE))</f>
        <v/>
      </c>
      <c r="Q240" s="16" t="str">
        <f>IF(ISERROR(VLOOKUP(CONCATENATE($A240,"_",Q$2),'Reference data SID'!$B:$N,13,FALSE)),"",VLOOKUP(CONCATENATE($A240,"_",Q$2),'Reference data SID'!$B:$N,13,FALSE))</f>
        <v/>
      </c>
      <c r="R240" s="16" t="str">
        <f>IF(ISERROR(VLOOKUP(CONCATENATE($A240,"_",R$2),'Reference data SID'!$B:$N,13,FALSE)),"",VLOOKUP(CONCATENATE($A240,"_",R$2),'Reference data SID'!$B:$N,13,FALSE))</f>
        <v/>
      </c>
      <c r="S240" s="16" t="str">
        <f>IF(ISERROR(VLOOKUP(CONCATENATE($A240,"_",S$2),'Reference data SID'!$B:$N,13,FALSE)),"",VLOOKUP(CONCATENATE($A240,"_",S$2),'Reference data SID'!$B:$N,13,FALSE))</f>
        <v/>
      </c>
      <c r="T240" s="16" t="str">
        <f>IF(ISERROR(VLOOKUP(CONCATENATE($A240,"_",T$2),'Reference data SID'!$B:$N,13,FALSE)),"",VLOOKUP(CONCATENATE($A240,"_",T$2),'Reference data SID'!$B:$N,13,FALSE))</f>
        <v/>
      </c>
      <c r="U240" s="16" t="str">
        <f>IF(ISERROR(VLOOKUP(CONCATENATE($A240,"_",U$2),'Reference data SID'!$B:$N,13,FALSE)),"",VLOOKUP(CONCATENATE($A240,"_",U$2),'Reference data SID'!$B:$N,13,FALSE))</f>
        <v/>
      </c>
      <c r="V240" s="16" t="str">
        <f>IF(ISERROR(VLOOKUP(CONCATENATE($A240,"_",V$2),'Reference data SID'!$B:$N,13,FALSE)),"",VLOOKUP(CONCATENATE($A240,"_",V$2),'Reference data SID'!$B:$N,13,FALSE))</f>
        <v/>
      </c>
      <c r="W240" s="16" t="str">
        <f>IF(ISERROR(VLOOKUP(CONCATENATE($A240,"_",W$2),'Reference data SID'!$B:$N,13,FALSE)),"",VLOOKUP(CONCATENATE($A240,"_",W$2),'Reference data SID'!$B:$N,13,FALSE))</f>
        <v/>
      </c>
      <c r="X240" s="16" t="str">
        <f>IF(ISERROR(VLOOKUP(CONCATENATE($A240,"_",X$2),'Reference data SID'!$B:$N,13,FALSE)),"",VLOOKUP(CONCATENATE($A240,"_",X$2),'Reference data SID'!$B:$N,13,FALSE))</f>
        <v/>
      </c>
      <c r="Y240" s="16" t="str">
        <f>IF(ISERROR(VLOOKUP(CONCATENATE($A240,"_",Y$2),'Reference data SID'!$B:$N,13,FALSE)),"",VLOOKUP(CONCATENATE($A240,"_",Y$2),'Reference data SID'!$B:$N,13,FALSE))</f>
        <v/>
      </c>
      <c r="Z240" s="16" t="str">
        <f>IF(ISERROR(VLOOKUP(CONCATENATE($A240,"_",Z$2),'Reference data SID'!$B:$N,13,FALSE)),"",VLOOKUP(CONCATENATE($A240,"_",Z$2),'Reference data SID'!$B:$N,13,FALSE))</f>
        <v/>
      </c>
      <c r="AA240" s="16" t="str">
        <f>IF(ISERROR(VLOOKUP(CONCATENATE($A240,"_",AA$2),'Reference data SID'!$B:$N,13,FALSE)),"",VLOOKUP(CONCATENATE($A240,"_",AA$2),'Reference data SID'!$B:$N,13,FALSE))</f>
        <v/>
      </c>
      <c r="AB240" s="16" t="str">
        <f>IF(ISERROR(VLOOKUP(CONCATENATE($A240,"_",AB$2),'Reference data SID'!$B:$N,13,FALSE)),"",VLOOKUP(CONCATENATE($A240,"_",AB$2),'Reference data SID'!$B:$N,13,FALSE))</f>
        <v/>
      </c>
      <c r="AC240" s="16" t="str">
        <f>IF(ISERROR(VLOOKUP(CONCATENATE($A240,"_",AC$2),'Reference data SID'!$B:$N,13,FALSE)),"",VLOOKUP(CONCATENATE($A240,"_",AC$2),'Reference data SID'!$B:$N,13,FALSE))</f>
        <v/>
      </c>
      <c r="AD240" s="16" t="str">
        <f>IF(ISERROR(VLOOKUP(CONCATENATE($A240,"_",AD$2),'Reference data SID'!$B:$N,13,FALSE)),"",VLOOKUP(CONCATENATE($A240,"_",AD$2),'Reference data SID'!$B:$N,13,FALSE))</f>
        <v/>
      </c>
      <c r="AE240" s="16" t="str">
        <f>IF(ISERROR(VLOOKUP(CONCATENATE($A240,"_",AE$2),'Reference data SID'!$B:$N,13,FALSE)),"",VLOOKUP(CONCATENATE($A240,"_",AE$2),'Reference data SID'!$B:$N,13,FALSE))</f>
        <v/>
      </c>
      <c r="AF240" s="16" t="str">
        <f>IF(ISERROR(VLOOKUP(CONCATENATE($A240,"_",AF$2),'Reference data SID'!$B:$N,13,FALSE)),"",VLOOKUP(CONCATENATE($A240,"_",AF$2),'Reference data SID'!$B:$N,13,FALSE))</f>
        <v/>
      </c>
      <c r="AG240" s="16" t="str">
        <f>IF(ISERROR(VLOOKUP(CONCATENATE($A240,"_",AG$2),'Reference data SID'!$B:$N,13,FALSE)),"",VLOOKUP(CONCATENATE($A240,"_",AG$2),'Reference data SID'!$B:$N,13,FALSE))</f>
        <v/>
      </c>
      <c r="AH240" s="16" t="str">
        <f>IF(ISERROR(VLOOKUP(CONCATENATE($A240,"_",AH$2),'Reference data SID'!$B:$N,13,FALSE)),"",VLOOKUP(CONCATENATE($A240,"_",AH$2),'Reference data SID'!$B:$N,13,FALSE))</f>
        <v/>
      </c>
      <c r="AI240" s="16" t="str">
        <f>IF(ISERROR(VLOOKUP(CONCATENATE($A240,"_",AI$2),'Reference data SID'!$B:$N,13,FALSE)),"",VLOOKUP(CONCATENATE($A240,"_",AI$2),'Reference data SID'!$B:$N,13,FALSE))</f>
        <v/>
      </c>
      <c r="AJ240" s="16" t="str">
        <f>IF(ISERROR(VLOOKUP(CONCATENATE($A240,"_",AJ$2),'Reference data SID'!$B:$N,13,FALSE)),"",VLOOKUP(CONCATENATE($A240,"_",AJ$2),'Reference data SID'!$B:$N,13,FALSE))</f>
        <v/>
      </c>
      <c r="AK240" s="16" t="str">
        <f>IF(ISERROR(VLOOKUP(CONCATENATE($A240,"_",AK$2),'Reference data SID'!$B:$N,13,FALSE)),"",VLOOKUP(CONCATENATE($A240,"_",AK$2),'Reference data SID'!$B:$N,13,FALSE))</f>
        <v/>
      </c>
      <c r="AL240" s="16" t="str">
        <f>IF(ISERROR(VLOOKUP(CONCATENATE($A240,"_",AL$2),'Reference data SID'!$B:$N,13,FALSE)),"",VLOOKUP(CONCATENATE($A240,"_",AL$2),'Reference data SID'!$B:$N,13,FALSE))</f>
        <v/>
      </c>
      <c r="AM240" s="16" t="str">
        <f>IF(ISERROR(VLOOKUP(CONCATENATE($A240,"_",AM$2),'Reference data SID'!$B:$N,13,FALSE)),"",VLOOKUP(CONCATENATE($A240,"_",AM$2),'Reference data SID'!$B:$N,13,FALSE))</f>
        <v/>
      </c>
      <c r="AN240" s="16" t="str">
        <f>IF(ISERROR(VLOOKUP(CONCATENATE($A240,"_",AN$2),'Reference data SID'!$B:$N,13,FALSE)),"",VLOOKUP(CONCATENATE($A240,"_",AN$2),'Reference data SID'!$B:$N,13,FALSE))</f>
        <v/>
      </c>
      <c r="AO240" s="16" t="str">
        <f>IF(ISERROR(VLOOKUP(CONCATENATE($A240,"_",AO$2),'Reference data SID'!$B:$N,13,FALSE)),"",VLOOKUP(CONCATENATE($A240,"_",AO$2),'Reference data SID'!$B:$N,13,FALSE))</f>
        <v/>
      </c>
      <c r="AP240" s="16" t="str">
        <f>IF(ISERROR(VLOOKUP(CONCATENATE($A240,"_",AP$2),'Reference data SID'!$B:$N,13,FALSE)),"",VLOOKUP(CONCATENATE($A240,"_",AP$2),'Reference data SID'!$B:$N,13,FALSE))</f>
        <v/>
      </c>
      <c r="AQ240" s="16" t="str">
        <f>IF(ISERROR(VLOOKUP(CONCATENATE($A240,"_",AQ$2),'Reference data SID'!$B:$N,13,FALSE)),"",VLOOKUP(CONCATENATE($A240,"_",AQ$2),'Reference data SID'!$B:$N,13,FALSE))</f>
        <v/>
      </c>
      <c r="AR240" s="16" t="str">
        <f>IF(ISERROR(VLOOKUP(CONCATENATE($A240,"_",AR$2),'Reference data SID'!$B:$N,13,FALSE)),"",VLOOKUP(CONCATENATE($A240,"_",AR$2),'Reference data SID'!$B:$N,13,FALSE))</f>
        <v/>
      </c>
      <c r="AS240" s="16" t="str">
        <f>IF(ISERROR(VLOOKUP(CONCATENATE($A240,"_",AS$2),'Reference data SID'!$B:$N,13,FALSE)),"",VLOOKUP(CONCATENATE($A240,"_",AS$2),'Reference data SID'!$B:$N,13,FALSE))</f>
        <v/>
      </c>
      <c r="AT240" s="16" t="str">
        <f>IF(ISERROR(VLOOKUP(CONCATENATE($A240,"_",AT$2),'Reference data SID'!$B:$N,13,FALSE)),"",VLOOKUP(CONCATENATE($A240,"_",AT$2),'Reference data SID'!$B:$N,13,FALSE))</f>
        <v/>
      </c>
    </row>
    <row r="241" spans="1:46" x14ac:dyDescent="0.25">
      <c r="A241">
        <v>237</v>
      </c>
      <c r="B241" s="16" t="str">
        <f>IF(ISERROR(VLOOKUP(CONCATENATE($A241,"_",B$2),'Reference data SID'!$B:$N,13,FALSE)),"",VLOOKUP(CONCATENATE($A241,"_",B$2),'Reference data SID'!$B:$N,13,FALSE))</f>
        <v/>
      </c>
      <c r="C241" s="16" t="str">
        <f>IF(ISERROR(VLOOKUP(CONCATENATE($A241,"_",C$2),'Reference data SID'!$B:$N,13,FALSE)),"",VLOOKUP(CONCATENATE($A241,"_",C$2),'Reference data SID'!$B:$N,13,FALSE))</f>
        <v/>
      </c>
      <c r="D241" s="16" t="str">
        <f>IF(ISERROR(VLOOKUP(CONCATENATE($A241,"_",D$2),'Reference data SID'!$B:$N,13,FALSE)),"",VLOOKUP(CONCATENATE($A241,"_",D$2),'Reference data SID'!$B:$N,13,FALSE))</f>
        <v/>
      </c>
      <c r="E241" s="16" t="str">
        <f>IF(ISERROR(VLOOKUP(CONCATENATE($A241,"_",E$2),'Reference data SID'!$B:$N,13,FALSE)),"",VLOOKUP(CONCATENATE($A241,"_",E$2),'Reference data SID'!$B:$N,13,FALSE))</f>
        <v/>
      </c>
      <c r="F241" s="16" t="str">
        <f>IF(ISERROR(VLOOKUP(CONCATENATE($A241,"_",F$2),'Reference data SID'!$B:$N,13,FALSE)),"",VLOOKUP(CONCATENATE($A241,"_",F$2),'Reference data SID'!$B:$N,13,FALSE))</f>
        <v/>
      </c>
      <c r="G241" s="16" t="str">
        <f>IF(ISERROR(VLOOKUP(CONCATENATE($A241,"_",G$2),'Reference data SID'!$B:$N,13,FALSE)),"",VLOOKUP(CONCATENATE($A241,"_",G$2),'Reference data SID'!$B:$N,13,FALSE))</f>
        <v/>
      </c>
      <c r="H241" s="16" t="str">
        <f>IF(ISERROR(VLOOKUP(CONCATENATE($A241,"_",H$2),'Reference data SID'!$B:$N,13,FALSE)),"",VLOOKUP(CONCATENATE($A241,"_",H$2),'Reference data SID'!$B:$N,13,FALSE))</f>
        <v/>
      </c>
      <c r="I241" s="16" t="str">
        <f>IF(ISERROR(VLOOKUP(CONCATENATE($A241,"_",I$2),'Reference data SID'!$B:$N,13,FALSE)),"",VLOOKUP(CONCATENATE($A241,"_",I$2),'Reference data SID'!$B:$N,13,FALSE))</f>
        <v/>
      </c>
      <c r="J241" s="16" t="str">
        <f>IF(ISERROR(VLOOKUP(CONCATENATE($A241,"_",J$2),'Reference data SID'!$B:$N,13,FALSE)),"",VLOOKUP(CONCATENATE($A241,"_",J$2),'Reference data SID'!$B:$N,13,FALSE))</f>
        <v/>
      </c>
      <c r="K241" s="16" t="str">
        <f>IF(ISERROR(VLOOKUP(CONCATENATE($A241,"_",K$2),'Reference data SID'!$B:$N,13,FALSE)),"",VLOOKUP(CONCATENATE($A241,"_",K$2),'Reference data SID'!$B:$N,13,FALSE))</f>
        <v/>
      </c>
      <c r="L241" s="16" t="str">
        <f>IF(ISERROR(VLOOKUP(CONCATENATE($A241,"_",L$2),'Reference data SID'!$B:$N,13,FALSE)),"",VLOOKUP(CONCATENATE($A241,"_",L$2),'Reference data SID'!$B:$N,13,FALSE))</f>
        <v/>
      </c>
      <c r="M241" s="16" t="str">
        <f>IF(ISERROR(VLOOKUP(CONCATENATE($A241,"_",M$2),'Reference data SID'!$B:$N,13,FALSE)),"",VLOOKUP(CONCATENATE($A241,"_",M$2),'Reference data SID'!$B:$N,13,FALSE))</f>
        <v/>
      </c>
      <c r="N241" s="16" t="str">
        <f>IF(ISERROR(VLOOKUP(CONCATENATE($A241,"_",N$2),'Reference data SID'!$B:$N,13,FALSE)),"",VLOOKUP(CONCATENATE($A241,"_",N$2),'Reference data SID'!$B:$N,13,FALSE))</f>
        <v/>
      </c>
      <c r="O241" s="16" t="str">
        <f>IF(ISERROR(VLOOKUP(CONCATENATE($A241,"_",O$2),'Reference data SID'!$B:$N,13,FALSE)),"",VLOOKUP(CONCATENATE($A241,"_",O$2),'Reference data SID'!$B:$N,13,FALSE))</f>
        <v/>
      </c>
      <c r="P241" s="16" t="str">
        <f>IF(ISERROR(VLOOKUP(CONCATENATE($A241,"_",P$2),'Reference data SID'!$B:$N,13,FALSE)),"",VLOOKUP(CONCATENATE($A241,"_",P$2),'Reference data SID'!$B:$N,13,FALSE))</f>
        <v/>
      </c>
      <c r="Q241" s="16" t="str">
        <f>IF(ISERROR(VLOOKUP(CONCATENATE($A241,"_",Q$2),'Reference data SID'!$B:$N,13,FALSE)),"",VLOOKUP(CONCATENATE($A241,"_",Q$2),'Reference data SID'!$B:$N,13,FALSE))</f>
        <v/>
      </c>
      <c r="R241" s="16" t="str">
        <f>IF(ISERROR(VLOOKUP(CONCATENATE($A241,"_",R$2),'Reference data SID'!$B:$N,13,FALSE)),"",VLOOKUP(CONCATENATE($A241,"_",R$2),'Reference data SID'!$B:$N,13,FALSE))</f>
        <v/>
      </c>
      <c r="S241" s="16" t="str">
        <f>IF(ISERROR(VLOOKUP(CONCATENATE($A241,"_",S$2),'Reference data SID'!$B:$N,13,FALSE)),"",VLOOKUP(CONCATENATE($A241,"_",S$2),'Reference data SID'!$B:$N,13,FALSE))</f>
        <v/>
      </c>
      <c r="T241" s="16" t="str">
        <f>IF(ISERROR(VLOOKUP(CONCATENATE($A241,"_",T$2),'Reference data SID'!$B:$N,13,FALSE)),"",VLOOKUP(CONCATENATE($A241,"_",T$2),'Reference data SID'!$B:$N,13,FALSE))</f>
        <v/>
      </c>
      <c r="U241" s="16" t="str">
        <f>IF(ISERROR(VLOOKUP(CONCATENATE($A241,"_",U$2),'Reference data SID'!$B:$N,13,FALSE)),"",VLOOKUP(CONCATENATE($A241,"_",U$2),'Reference data SID'!$B:$N,13,FALSE))</f>
        <v/>
      </c>
      <c r="V241" s="16" t="str">
        <f>IF(ISERROR(VLOOKUP(CONCATENATE($A241,"_",V$2),'Reference data SID'!$B:$N,13,FALSE)),"",VLOOKUP(CONCATENATE($A241,"_",V$2),'Reference data SID'!$B:$N,13,FALSE))</f>
        <v/>
      </c>
      <c r="W241" s="16" t="str">
        <f>IF(ISERROR(VLOOKUP(CONCATENATE($A241,"_",W$2),'Reference data SID'!$B:$N,13,FALSE)),"",VLOOKUP(CONCATENATE($A241,"_",W$2),'Reference data SID'!$B:$N,13,FALSE))</f>
        <v/>
      </c>
      <c r="X241" s="16" t="str">
        <f>IF(ISERROR(VLOOKUP(CONCATENATE($A241,"_",X$2),'Reference data SID'!$B:$N,13,FALSE)),"",VLOOKUP(CONCATENATE($A241,"_",X$2),'Reference data SID'!$B:$N,13,FALSE))</f>
        <v/>
      </c>
      <c r="Y241" s="16" t="str">
        <f>IF(ISERROR(VLOOKUP(CONCATENATE($A241,"_",Y$2),'Reference data SID'!$B:$N,13,FALSE)),"",VLOOKUP(CONCATENATE($A241,"_",Y$2),'Reference data SID'!$B:$N,13,FALSE))</f>
        <v/>
      </c>
      <c r="Z241" s="16" t="str">
        <f>IF(ISERROR(VLOOKUP(CONCATENATE($A241,"_",Z$2),'Reference data SID'!$B:$N,13,FALSE)),"",VLOOKUP(CONCATENATE($A241,"_",Z$2),'Reference data SID'!$B:$N,13,FALSE))</f>
        <v/>
      </c>
      <c r="AA241" s="16" t="str">
        <f>IF(ISERROR(VLOOKUP(CONCATENATE($A241,"_",AA$2),'Reference data SID'!$B:$N,13,FALSE)),"",VLOOKUP(CONCATENATE($A241,"_",AA$2),'Reference data SID'!$B:$N,13,FALSE))</f>
        <v/>
      </c>
      <c r="AB241" s="16" t="str">
        <f>IF(ISERROR(VLOOKUP(CONCATENATE($A241,"_",AB$2),'Reference data SID'!$B:$N,13,FALSE)),"",VLOOKUP(CONCATENATE($A241,"_",AB$2),'Reference data SID'!$B:$N,13,FALSE))</f>
        <v/>
      </c>
      <c r="AC241" s="16" t="str">
        <f>IF(ISERROR(VLOOKUP(CONCATENATE($A241,"_",AC$2),'Reference data SID'!$B:$N,13,FALSE)),"",VLOOKUP(CONCATENATE($A241,"_",AC$2),'Reference data SID'!$B:$N,13,FALSE))</f>
        <v/>
      </c>
      <c r="AD241" s="16" t="str">
        <f>IF(ISERROR(VLOOKUP(CONCATENATE($A241,"_",AD$2),'Reference data SID'!$B:$N,13,FALSE)),"",VLOOKUP(CONCATENATE($A241,"_",AD$2),'Reference data SID'!$B:$N,13,FALSE))</f>
        <v/>
      </c>
      <c r="AE241" s="16" t="str">
        <f>IF(ISERROR(VLOOKUP(CONCATENATE($A241,"_",AE$2),'Reference data SID'!$B:$N,13,FALSE)),"",VLOOKUP(CONCATENATE($A241,"_",AE$2),'Reference data SID'!$B:$N,13,FALSE))</f>
        <v/>
      </c>
      <c r="AF241" s="16" t="str">
        <f>IF(ISERROR(VLOOKUP(CONCATENATE($A241,"_",AF$2),'Reference data SID'!$B:$N,13,FALSE)),"",VLOOKUP(CONCATENATE($A241,"_",AF$2),'Reference data SID'!$B:$N,13,FALSE))</f>
        <v/>
      </c>
      <c r="AG241" s="16" t="str">
        <f>IF(ISERROR(VLOOKUP(CONCATENATE($A241,"_",AG$2),'Reference data SID'!$B:$N,13,FALSE)),"",VLOOKUP(CONCATENATE($A241,"_",AG$2),'Reference data SID'!$B:$N,13,FALSE))</f>
        <v/>
      </c>
      <c r="AH241" s="16" t="str">
        <f>IF(ISERROR(VLOOKUP(CONCATENATE($A241,"_",AH$2),'Reference data SID'!$B:$N,13,FALSE)),"",VLOOKUP(CONCATENATE($A241,"_",AH$2),'Reference data SID'!$B:$N,13,FALSE))</f>
        <v/>
      </c>
      <c r="AI241" s="16" t="str">
        <f>IF(ISERROR(VLOOKUP(CONCATENATE($A241,"_",AI$2),'Reference data SID'!$B:$N,13,FALSE)),"",VLOOKUP(CONCATENATE($A241,"_",AI$2),'Reference data SID'!$B:$N,13,FALSE))</f>
        <v/>
      </c>
      <c r="AJ241" s="16" t="str">
        <f>IF(ISERROR(VLOOKUP(CONCATENATE($A241,"_",AJ$2),'Reference data SID'!$B:$N,13,FALSE)),"",VLOOKUP(CONCATENATE($A241,"_",AJ$2),'Reference data SID'!$B:$N,13,FALSE))</f>
        <v/>
      </c>
      <c r="AK241" s="16" t="str">
        <f>IF(ISERROR(VLOOKUP(CONCATENATE($A241,"_",AK$2),'Reference data SID'!$B:$N,13,FALSE)),"",VLOOKUP(CONCATENATE($A241,"_",AK$2),'Reference data SID'!$B:$N,13,FALSE))</f>
        <v/>
      </c>
      <c r="AL241" s="16" t="str">
        <f>IF(ISERROR(VLOOKUP(CONCATENATE($A241,"_",AL$2),'Reference data SID'!$B:$N,13,FALSE)),"",VLOOKUP(CONCATENATE($A241,"_",AL$2),'Reference data SID'!$B:$N,13,FALSE))</f>
        <v/>
      </c>
      <c r="AM241" s="16" t="str">
        <f>IF(ISERROR(VLOOKUP(CONCATENATE($A241,"_",AM$2),'Reference data SID'!$B:$N,13,FALSE)),"",VLOOKUP(CONCATENATE($A241,"_",AM$2),'Reference data SID'!$B:$N,13,FALSE))</f>
        <v/>
      </c>
      <c r="AN241" s="16" t="str">
        <f>IF(ISERROR(VLOOKUP(CONCATENATE($A241,"_",AN$2),'Reference data SID'!$B:$N,13,FALSE)),"",VLOOKUP(CONCATENATE($A241,"_",AN$2),'Reference data SID'!$B:$N,13,FALSE))</f>
        <v/>
      </c>
      <c r="AO241" s="16" t="str">
        <f>IF(ISERROR(VLOOKUP(CONCATENATE($A241,"_",AO$2),'Reference data SID'!$B:$N,13,FALSE)),"",VLOOKUP(CONCATENATE($A241,"_",AO$2),'Reference data SID'!$B:$N,13,FALSE))</f>
        <v/>
      </c>
      <c r="AP241" s="16" t="str">
        <f>IF(ISERROR(VLOOKUP(CONCATENATE($A241,"_",AP$2),'Reference data SID'!$B:$N,13,FALSE)),"",VLOOKUP(CONCATENATE($A241,"_",AP$2),'Reference data SID'!$B:$N,13,FALSE))</f>
        <v/>
      </c>
      <c r="AQ241" s="16" t="str">
        <f>IF(ISERROR(VLOOKUP(CONCATENATE($A241,"_",AQ$2),'Reference data SID'!$B:$N,13,FALSE)),"",VLOOKUP(CONCATENATE($A241,"_",AQ$2),'Reference data SID'!$B:$N,13,FALSE))</f>
        <v/>
      </c>
      <c r="AR241" s="16" t="str">
        <f>IF(ISERROR(VLOOKUP(CONCATENATE($A241,"_",AR$2),'Reference data SID'!$B:$N,13,FALSE)),"",VLOOKUP(CONCATENATE($A241,"_",AR$2),'Reference data SID'!$B:$N,13,FALSE))</f>
        <v/>
      </c>
      <c r="AS241" s="16" t="str">
        <f>IF(ISERROR(VLOOKUP(CONCATENATE($A241,"_",AS$2),'Reference data SID'!$B:$N,13,FALSE)),"",VLOOKUP(CONCATENATE($A241,"_",AS$2),'Reference data SID'!$B:$N,13,FALSE))</f>
        <v/>
      </c>
      <c r="AT241" s="16" t="str">
        <f>IF(ISERROR(VLOOKUP(CONCATENATE($A241,"_",AT$2),'Reference data SID'!$B:$N,13,FALSE)),"",VLOOKUP(CONCATENATE($A241,"_",AT$2),'Reference data SID'!$B:$N,13,FALSE))</f>
        <v/>
      </c>
    </row>
    <row r="242" spans="1:46" x14ac:dyDescent="0.25">
      <c r="A242">
        <v>238</v>
      </c>
      <c r="B242" s="16" t="str">
        <f>IF(ISERROR(VLOOKUP(CONCATENATE($A242,"_",B$2),'Reference data SID'!$B:$N,13,FALSE)),"",VLOOKUP(CONCATENATE($A242,"_",B$2),'Reference data SID'!$B:$N,13,FALSE))</f>
        <v/>
      </c>
      <c r="C242" s="16" t="str">
        <f>IF(ISERROR(VLOOKUP(CONCATENATE($A242,"_",C$2),'Reference data SID'!$B:$N,13,FALSE)),"",VLOOKUP(CONCATENATE($A242,"_",C$2),'Reference data SID'!$B:$N,13,FALSE))</f>
        <v/>
      </c>
      <c r="D242" s="16" t="str">
        <f>IF(ISERROR(VLOOKUP(CONCATENATE($A242,"_",D$2),'Reference data SID'!$B:$N,13,FALSE)),"",VLOOKUP(CONCATENATE($A242,"_",D$2),'Reference data SID'!$B:$N,13,FALSE))</f>
        <v/>
      </c>
      <c r="E242" s="16" t="str">
        <f>IF(ISERROR(VLOOKUP(CONCATENATE($A242,"_",E$2),'Reference data SID'!$B:$N,13,FALSE)),"",VLOOKUP(CONCATENATE($A242,"_",E$2),'Reference data SID'!$B:$N,13,FALSE))</f>
        <v/>
      </c>
      <c r="F242" s="16" t="str">
        <f>IF(ISERROR(VLOOKUP(CONCATENATE($A242,"_",F$2),'Reference data SID'!$B:$N,13,FALSE)),"",VLOOKUP(CONCATENATE($A242,"_",F$2),'Reference data SID'!$B:$N,13,FALSE))</f>
        <v/>
      </c>
      <c r="G242" s="16" t="str">
        <f>IF(ISERROR(VLOOKUP(CONCATENATE($A242,"_",G$2),'Reference data SID'!$B:$N,13,FALSE)),"",VLOOKUP(CONCATENATE($A242,"_",G$2),'Reference data SID'!$B:$N,13,FALSE))</f>
        <v/>
      </c>
      <c r="H242" s="16" t="str">
        <f>IF(ISERROR(VLOOKUP(CONCATENATE($A242,"_",H$2),'Reference data SID'!$B:$N,13,FALSE)),"",VLOOKUP(CONCATENATE($A242,"_",H$2),'Reference data SID'!$B:$N,13,FALSE))</f>
        <v/>
      </c>
      <c r="I242" s="16" t="str">
        <f>IF(ISERROR(VLOOKUP(CONCATENATE($A242,"_",I$2),'Reference data SID'!$B:$N,13,FALSE)),"",VLOOKUP(CONCATENATE($A242,"_",I$2),'Reference data SID'!$B:$N,13,FALSE))</f>
        <v/>
      </c>
      <c r="J242" s="16" t="str">
        <f>IF(ISERROR(VLOOKUP(CONCATENATE($A242,"_",J$2),'Reference data SID'!$B:$N,13,FALSE)),"",VLOOKUP(CONCATENATE($A242,"_",J$2),'Reference data SID'!$B:$N,13,FALSE))</f>
        <v/>
      </c>
      <c r="K242" s="16" t="str">
        <f>IF(ISERROR(VLOOKUP(CONCATENATE($A242,"_",K$2),'Reference data SID'!$B:$N,13,FALSE)),"",VLOOKUP(CONCATENATE($A242,"_",K$2),'Reference data SID'!$B:$N,13,FALSE))</f>
        <v/>
      </c>
      <c r="L242" s="16" t="str">
        <f>IF(ISERROR(VLOOKUP(CONCATENATE($A242,"_",L$2),'Reference data SID'!$B:$N,13,FALSE)),"",VLOOKUP(CONCATENATE($A242,"_",L$2),'Reference data SID'!$B:$N,13,FALSE))</f>
        <v/>
      </c>
      <c r="M242" s="16" t="str">
        <f>IF(ISERROR(VLOOKUP(CONCATENATE($A242,"_",M$2),'Reference data SID'!$B:$N,13,FALSE)),"",VLOOKUP(CONCATENATE($A242,"_",M$2),'Reference data SID'!$B:$N,13,FALSE))</f>
        <v/>
      </c>
      <c r="N242" s="16" t="str">
        <f>IF(ISERROR(VLOOKUP(CONCATENATE($A242,"_",N$2),'Reference data SID'!$B:$N,13,FALSE)),"",VLOOKUP(CONCATENATE($A242,"_",N$2),'Reference data SID'!$B:$N,13,FALSE))</f>
        <v/>
      </c>
      <c r="O242" s="16" t="str">
        <f>IF(ISERROR(VLOOKUP(CONCATENATE($A242,"_",O$2),'Reference data SID'!$B:$N,13,FALSE)),"",VLOOKUP(CONCATENATE($A242,"_",O$2),'Reference data SID'!$B:$N,13,FALSE))</f>
        <v/>
      </c>
      <c r="P242" s="16" t="str">
        <f>IF(ISERROR(VLOOKUP(CONCATENATE($A242,"_",P$2),'Reference data SID'!$B:$N,13,FALSE)),"",VLOOKUP(CONCATENATE($A242,"_",P$2),'Reference data SID'!$B:$N,13,FALSE))</f>
        <v/>
      </c>
      <c r="Q242" s="16" t="str">
        <f>IF(ISERROR(VLOOKUP(CONCATENATE($A242,"_",Q$2),'Reference data SID'!$B:$N,13,FALSE)),"",VLOOKUP(CONCATENATE($A242,"_",Q$2),'Reference data SID'!$B:$N,13,FALSE))</f>
        <v/>
      </c>
      <c r="R242" s="16" t="str">
        <f>IF(ISERROR(VLOOKUP(CONCATENATE($A242,"_",R$2),'Reference data SID'!$B:$N,13,FALSE)),"",VLOOKUP(CONCATENATE($A242,"_",R$2),'Reference data SID'!$B:$N,13,FALSE))</f>
        <v/>
      </c>
      <c r="S242" s="16" t="str">
        <f>IF(ISERROR(VLOOKUP(CONCATENATE($A242,"_",S$2),'Reference data SID'!$B:$N,13,FALSE)),"",VLOOKUP(CONCATENATE($A242,"_",S$2),'Reference data SID'!$B:$N,13,FALSE))</f>
        <v/>
      </c>
      <c r="T242" s="16" t="str">
        <f>IF(ISERROR(VLOOKUP(CONCATENATE($A242,"_",T$2),'Reference data SID'!$B:$N,13,FALSE)),"",VLOOKUP(CONCATENATE($A242,"_",T$2),'Reference data SID'!$B:$N,13,FALSE))</f>
        <v/>
      </c>
      <c r="U242" s="16" t="str">
        <f>IF(ISERROR(VLOOKUP(CONCATENATE($A242,"_",U$2),'Reference data SID'!$B:$N,13,FALSE)),"",VLOOKUP(CONCATENATE($A242,"_",U$2),'Reference data SID'!$B:$N,13,FALSE))</f>
        <v/>
      </c>
      <c r="V242" s="16" t="str">
        <f>IF(ISERROR(VLOOKUP(CONCATENATE($A242,"_",V$2),'Reference data SID'!$B:$N,13,FALSE)),"",VLOOKUP(CONCATENATE($A242,"_",V$2),'Reference data SID'!$B:$N,13,FALSE))</f>
        <v/>
      </c>
      <c r="W242" s="16" t="str">
        <f>IF(ISERROR(VLOOKUP(CONCATENATE($A242,"_",W$2),'Reference data SID'!$B:$N,13,FALSE)),"",VLOOKUP(CONCATENATE($A242,"_",W$2),'Reference data SID'!$B:$N,13,FALSE))</f>
        <v/>
      </c>
      <c r="X242" s="16" t="str">
        <f>IF(ISERROR(VLOOKUP(CONCATENATE($A242,"_",X$2),'Reference data SID'!$B:$N,13,FALSE)),"",VLOOKUP(CONCATENATE($A242,"_",X$2),'Reference data SID'!$B:$N,13,FALSE))</f>
        <v/>
      </c>
      <c r="Y242" s="16" t="str">
        <f>IF(ISERROR(VLOOKUP(CONCATENATE($A242,"_",Y$2),'Reference data SID'!$B:$N,13,FALSE)),"",VLOOKUP(CONCATENATE($A242,"_",Y$2),'Reference data SID'!$B:$N,13,FALSE))</f>
        <v/>
      </c>
      <c r="Z242" s="16" t="str">
        <f>IF(ISERROR(VLOOKUP(CONCATENATE($A242,"_",Z$2),'Reference data SID'!$B:$N,13,FALSE)),"",VLOOKUP(CONCATENATE($A242,"_",Z$2),'Reference data SID'!$B:$N,13,FALSE))</f>
        <v/>
      </c>
      <c r="AA242" s="16" t="str">
        <f>IF(ISERROR(VLOOKUP(CONCATENATE($A242,"_",AA$2),'Reference data SID'!$B:$N,13,FALSE)),"",VLOOKUP(CONCATENATE($A242,"_",AA$2),'Reference data SID'!$B:$N,13,FALSE))</f>
        <v/>
      </c>
      <c r="AB242" s="16" t="str">
        <f>IF(ISERROR(VLOOKUP(CONCATENATE($A242,"_",AB$2),'Reference data SID'!$B:$N,13,FALSE)),"",VLOOKUP(CONCATENATE($A242,"_",AB$2),'Reference data SID'!$B:$N,13,FALSE))</f>
        <v/>
      </c>
      <c r="AC242" s="16" t="str">
        <f>IF(ISERROR(VLOOKUP(CONCATENATE($A242,"_",AC$2),'Reference data SID'!$B:$N,13,FALSE)),"",VLOOKUP(CONCATENATE($A242,"_",AC$2),'Reference data SID'!$B:$N,13,FALSE))</f>
        <v/>
      </c>
      <c r="AD242" s="16" t="str">
        <f>IF(ISERROR(VLOOKUP(CONCATENATE($A242,"_",AD$2),'Reference data SID'!$B:$N,13,FALSE)),"",VLOOKUP(CONCATENATE($A242,"_",AD$2),'Reference data SID'!$B:$N,13,FALSE))</f>
        <v/>
      </c>
      <c r="AE242" s="16" t="str">
        <f>IF(ISERROR(VLOOKUP(CONCATENATE($A242,"_",AE$2),'Reference data SID'!$B:$N,13,FALSE)),"",VLOOKUP(CONCATENATE($A242,"_",AE$2),'Reference data SID'!$B:$N,13,FALSE))</f>
        <v/>
      </c>
      <c r="AF242" s="16" t="str">
        <f>IF(ISERROR(VLOOKUP(CONCATENATE($A242,"_",AF$2),'Reference data SID'!$B:$N,13,FALSE)),"",VLOOKUP(CONCATENATE($A242,"_",AF$2),'Reference data SID'!$B:$N,13,FALSE))</f>
        <v/>
      </c>
      <c r="AG242" s="16" t="str">
        <f>IF(ISERROR(VLOOKUP(CONCATENATE($A242,"_",AG$2),'Reference data SID'!$B:$N,13,FALSE)),"",VLOOKUP(CONCATENATE($A242,"_",AG$2),'Reference data SID'!$B:$N,13,FALSE))</f>
        <v/>
      </c>
      <c r="AH242" s="16" t="str">
        <f>IF(ISERROR(VLOOKUP(CONCATENATE($A242,"_",AH$2),'Reference data SID'!$B:$N,13,FALSE)),"",VLOOKUP(CONCATENATE($A242,"_",AH$2),'Reference data SID'!$B:$N,13,FALSE))</f>
        <v/>
      </c>
      <c r="AI242" s="16" t="str">
        <f>IF(ISERROR(VLOOKUP(CONCATENATE($A242,"_",AI$2),'Reference data SID'!$B:$N,13,FALSE)),"",VLOOKUP(CONCATENATE($A242,"_",AI$2),'Reference data SID'!$B:$N,13,FALSE))</f>
        <v/>
      </c>
      <c r="AJ242" s="16" t="str">
        <f>IF(ISERROR(VLOOKUP(CONCATENATE($A242,"_",AJ$2),'Reference data SID'!$B:$N,13,FALSE)),"",VLOOKUP(CONCATENATE($A242,"_",AJ$2),'Reference data SID'!$B:$N,13,FALSE))</f>
        <v/>
      </c>
      <c r="AK242" s="16" t="str">
        <f>IF(ISERROR(VLOOKUP(CONCATENATE($A242,"_",AK$2),'Reference data SID'!$B:$N,13,FALSE)),"",VLOOKUP(CONCATENATE($A242,"_",AK$2),'Reference data SID'!$B:$N,13,FALSE))</f>
        <v/>
      </c>
      <c r="AL242" s="16" t="str">
        <f>IF(ISERROR(VLOOKUP(CONCATENATE($A242,"_",AL$2),'Reference data SID'!$B:$N,13,FALSE)),"",VLOOKUP(CONCATENATE($A242,"_",AL$2),'Reference data SID'!$B:$N,13,FALSE))</f>
        <v/>
      </c>
      <c r="AM242" s="16" t="str">
        <f>IF(ISERROR(VLOOKUP(CONCATENATE($A242,"_",AM$2),'Reference data SID'!$B:$N,13,FALSE)),"",VLOOKUP(CONCATENATE($A242,"_",AM$2),'Reference data SID'!$B:$N,13,FALSE))</f>
        <v/>
      </c>
      <c r="AN242" s="16" t="str">
        <f>IF(ISERROR(VLOOKUP(CONCATENATE($A242,"_",AN$2),'Reference data SID'!$B:$N,13,FALSE)),"",VLOOKUP(CONCATENATE($A242,"_",AN$2),'Reference data SID'!$B:$N,13,FALSE))</f>
        <v/>
      </c>
      <c r="AO242" s="16" t="str">
        <f>IF(ISERROR(VLOOKUP(CONCATENATE($A242,"_",AO$2),'Reference data SID'!$B:$N,13,FALSE)),"",VLOOKUP(CONCATENATE($A242,"_",AO$2),'Reference data SID'!$B:$N,13,FALSE))</f>
        <v/>
      </c>
      <c r="AP242" s="16" t="str">
        <f>IF(ISERROR(VLOOKUP(CONCATENATE($A242,"_",AP$2),'Reference data SID'!$B:$N,13,FALSE)),"",VLOOKUP(CONCATENATE($A242,"_",AP$2),'Reference data SID'!$B:$N,13,FALSE))</f>
        <v/>
      </c>
      <c r="AQ242" s="16" t="str">
        <f>IF(ISERROR(VLOOKUP(CONCATENATE($A242,"_",AQ$2),'Reference data SID'!$B:$N,13,FALSE)),"",VLOOKUP(CONCATENATE($A242,"_",AQ$2),'Reference data SID'!$B:$N,13,FALSE))</f>
        <v/>
      </c>
      <c r="AR242" s="16" t="str">
        <f>IF(ISERROR(VLOOKUP(CONCATENATE($A242,"_",AR$2),'Reference data SID'!$B:$N,13,FALSE)),"",VLOOKUP(CONCATENATE($A242,"_",AR$2),'Reference data SID'!$B:$N,13,FALSE))</f>
        <v/>
      </c>
      <c r="AS242" s="16" t="str">
        <f>IF(ISERROR(VLOOKUP(CONCATENATE($A242,"_",AS$2),'Reference data SID'!$B:$N,13,FALSE)),"",VLOOKUP(CONCATENATE($A242,"_",AS$2),'Reference data SID'!$B:$N,13,FALSE))</f>
        <v/>
      </c>
      <c r="AT242" s="16" t="str">
        <f>IF(ISERROR(VLOOKUP(CONCATENATE($A242,"_",AT$2),'Reference data SID'!$B:$N,13,FALSE)),"",VLOOKUP(CONCATENATE($A242,"_",AT$2),'Reference data SID'!$B:$N,13,FALSE))</f>
        <v/>
      </c>
    </row>
    <row r="243" spans="1:46" x14ac:dyDescent="0.25">
      <c r="A243">
        <v>239</v>
      </c>
      <c r="B243" s="16" t="str">
        <f>IF(ISERROR(VLOOKUP(CONCATENATE($A243,"_",B$2),'Reference data SID'!$B:$N,13,FALSE)),"",VLOOKUP(CONCATENATE($A243,"_",B$2),'Reference data SID'!$B:$N,13,FALSE))</f>
        <v/>
      </c>
      <c r="C243" s="16" t="str">
        <f>IF(ISERROR(VLOOKUP(CONCATENATE($A243,"_",C$2),'Reference data SID'!$B:$N,13,FALSE)),"",VLOOKUP(CONCATENATE($A243,"_",C$2),'Reference data SID'!$B:$N,13,FALSE))</f>
        <v/>
      </c>
      <c r="D243" s="16" t="str">
        <f>IF(ISERROR(VLOOKUP(CONCATENATE($A243,"_",D$2),'Reference data SID'!$B:$N,13,FALSE)),"",VLOOKUP(CONCATENATE($A243,"_",D$2),'Reference data SID'!$B:$N,13,FALSE))</f>
        <v/>
      </c>
      <c r="E243" s="16" t="str">
        <f>IF(ISERROR(VLOOKUP(CONCATENATE($A243,"_",E$2),'Reference data SID'!$B:$N,13,FALSE)),"",VLOOKUP(CONCATENATE($A243,"_",E$2),'Reference data SID'!$B:$N,13,FALSE))</f>
        <v/>
      </c>
      <c r="F243" s="16" t="str">
        <f>IF(ISERROR(VLOOKUP(CONCATENATE($A243,"_",F$2),'Reference data SID'!$B:$N,13,FALSE)),"",VLOOKUP(CONCATENATE($A243,"_",F$2),'Reference data SID'!$B:$N,13,FALSE))</f>
        <v/>
      </c>
      <c r="G243" s="16" t="str">
        <f>IF(ISERROR(VLOOKUP(CONCATENATE($A243,"_",G$2),'Reference data SID'!$B:$N,13,FALSE)),"",VLOOKUP(CONCATENATE($A243,"_",G$2),'Reference data SID'!$B:$N,13,FALSE))</f>
        <v/>
      </c>
      <c r="H243" s="16" t="str">
        <f>IF(ISERROR(VLOOKUP(CONCATENATE($A243,"_",H$2),'Reference data SID'!$B:$N,13,FALSE)),"",VLOOKUP(CONCATENATE($A243,"_",H$2),'Reference data SID'!$B:$N,13,FALSE))</f>
        <v/>
      </c>
      <c r="I243" s="16" t="str">
        <f>IF(ISERROR(VLOOKUP(CONCATENATE($A243,"_",I$2),'Reference data SID'!$B:$N,13,FALSE)),"",VLOOKUP(CONCATENATE($A243,"_",I$2),'Reference data SID'!$B:$N,13,FALSE))</f>
        <v/>
      </c>
      <c r="J243" s="16" t="str">
        <f>IF(ISERROR(VLOOKUP(CONCATENATE($A243,"_",J$2),'Reference data SID'!$B:$N,13,FALSE)),"",VLOOKUP(CONCATENATE($A243,"_",J$2),'Reference data SID'!$B:$N,13,FALSE))</f>
        <v/>
      </c>
      <c r="K243" s="16" t="str">
        <f>IF(ISERROR(VLOOKUP(CONCATENATE($A243,"_",K$2),'Reference data SID'!$B:$N,13,FALSE)),"",VLOOKUP(CONCATENATE($A243,"_",K$2),'Reference data SID'!$B:$N,13,FALSE))</f>
        <v/>
      </c>
      <c r="L243" s="16" t="str">
        <f>IF(ISERROR(VLOOKUP(CONCATENATE($A243,"_",L$2),'Reference data SID'!$B:$N,13,FALSE)),"",VLOOKUP(CONCATENATE($A243,"_",L$2),'Reference data SID'!$B:$N,13,FALSE))</f>
        <v/>
      </c>
      <c r="M243" s="16" t="str">
        <f>IF(ISERROR(VLOOKUP(CONCATENATE($A243,"_",M$2),'Reference data SID'!$B:$N,13,FALSE)),"",VLOOKUP(CONCATENATE($A243,"_",M$2),'Reference data SID'!$B:$N,13,FALSE))</f>
        <v/>
      </c>
      <c r="N243" s="16" t="str">
        <f>IF(ISERROR(VLOOKUP(CONCATENATE($A243,"_",N$2),'Reference data SID'!$B:$N,13,FALSE)),"",VLOOKUP(CONCATENATE($A243,"_",N$2),'Reference data SID'!$B:$N,13,FALSE))</f>
        <v/>
      </c>
      <c r="O243" s="16" t="str">
        <f>IF(ISERROR(VLOOKUP(CONCATENATE($A243,"_",O$2),'Reference data SID'!$B:$N,13,FALSE)),"",VLOOKUP(CONCATENATE($A243,"_",O$2),'Reference data SID'!$B:$N,13,FALSE))</f>
        <v/>
      </c>
      <c r="P243" s="16" t="str">
        <f>IF(ISERROR(VLOOKUP(CONCATENATE($A243,"_",P$2),'Reference data SID'!$B:$N,13,FALSE)),"",VLOOKUP(CONCATENATE($A243,"_",P$2),'Reference data SID'!$B:$N,13,FALSE))</f>
        <v/>
      </c>
      <c r="Q243" s="16" t="str">
        <f>IF(ISERROR(VLOOKUP(CONCATENATE($A243,"_",Q$2),'Reference data SID'!$B:$N,13,FALSE)),"",VLOOKUP(CONCATENATE($A243,"_",Q$2),'Reference data SID'!$B:$N,13,FALSE))</f>
        <v/>
      </c>
      <c r="R243" s="16" t="str">
        <f>IF(ISERROR(VLOOKUP(CONCATENATE($A243,"_",R$2),'Reference data SID'!$B:$N,13,FALSE)),"",VLOOKUP(CONCATENATE($A243,"_",R$2),'Reference data SID'!$B:$N,13,FALSE))</f>
        <v/>
      </c>
      <c r="S243" s="16" t="str">
        <f>IF(ISERROR(VLOOKUP(CONCATENATE($A243,"_",S$2),'Reference data SID'!$B:$N,13,FALSE)),"",VLOOKUP(CONCATENATE($A243,"_",S$2),'Reference data SID'!$B:$N,13,FALSE))</f>
        <v/>
      </c>
      <c r="T243" s="16" t="str">
        <f>IF(ISERROR(VLOOKUP(CONCATENATE($A243,"_",T$2),'Reference data SID'!$B:$N,13,FALSE)),"",VLOOKUP(CONCATENATE($A243,"_",T$2),'Reference data SID'!$B:$N,13,FALSE))</f>
        <v/>
      </c>
      <c r="U243" s="16" t="str">
        <f>IF(ISERROR(VLOOKUP(CONCATENATE($A243,"_",U$2),'Reference data SID'!$B:$N,13,FALSE)),"",VLOOKUP(CONCATENATE($A243,"_",U$2),'Reference data SID'!$B:$N,13,FALSE))</f>
        <v/>
      </c>
      <c r="V243" s="16" t="str">
        <f>IF(ISERROR(VLOOKUP(CONCATENATE($A243,"_",V$2),'Reference data SID'!$B:$N,13,FALSE)),"",VLOOKUP(CONCATENATE($A243,"_",V$2),'Reference data SID'!$B:$N,13,FALSE))</f>
        <v/>
      </c>
      <c r="W243" s="16" t="str">
        <f>IF(ISERROR(VLOOKUP(CONCATENATE($A243,"_",W$2),'Reference data SID'!$B:$N,13,FALSE)),"",VLOOKUP(CONCATENATE($A243,"_",W$2),'Reference data SID'!$B:$N,13,FALSE))</f>
        <v/>
      </c>
      <c r="X243" s="16" t="str">
        <f>IF(ISERROR(VLOOKUP(CONCATENATE($A243,"_",X$2),'Reference data SID'!$B:$N,13,FALSE)),"",VLOOKUP(CONCATENATE($A243,"_",X$2),'Reference data SID'!$B:$N,13,FALSE))</f>
        <v/>
      </c>
      <c r="Y243" s="16" t="str">
        <f>IF(ISERROR(VLOOKUP(CONCATENATE($A243,"_",Y$2),'Reference data SID'!$B:$N,13,FALSE)),"",VLOOKUP(CONCATENATE($A243,"_",Y$2),'Reference data SID'!$B:$N,13,FALSE))</f>
        <v/>
      </c>
      <c r="Z243" s="16" t="str">
        <f>IF(ISERROR(VLOOKUP(CONCATENATE($A243,"_",Z$2),'Reference data SID'!$B:$N,13,FALSE)),"",VLOOKUP(CONCATENATE($A243,"_",Z$2),'Reference data SID'!$B:$N,13,FALSE))</f>
        <v/>
      </c>
      <c r="AA243" s="16" t="str">
        <f>IF(ISERROR(VLOOKUP(CONCATENATE($A243,"_",AA$2),'Reference data SID'!$B:$N,13,FALSE)),"",VLOOKUP(CONCATENATE($A243,"_",AA$2),'Reference data SID'!$B:$N,13,FALSE))</f>
        <v/>
      </c>
      <c r="AB243" s="16" t="str">
        <f>IF(ISERROR(VLOOKUP(CONCATENATE($A243,"_",AB$2),'Reference data SID'!$B:$N,13,FALSE)),"",VLOOKUP(CONCATENATE($A243,"_",AB$2),'Reference data SID'!$B:$N,13,FALSE))</f>
        <v/>
      </c>
      <c r="AC243" s="16" t="str">
        <f>IF(ISERROR(VLOOKUP(CONCATENATE($A243,"_",AC$2),'Reference data SID'!$B:$N,13,FALSE)),"",VLOOKUP(CONCATENATE($A243,"_",AC$2),'Reference data SID'!$B:$N,13,FALSE))</f>
        <v/>
      </c>
      <c r="AD243" s="16" t="str">
        <f>IF(ISERROR(VLOOKUP(CONCATENATE($A243,"_",AD$2),'Reference data SID'!$B:$N,13,FALSE)),"",VLOOKUP(CONCATENATE($A243,"_",AD$2),'Reference data SID'!$B:$N,13,FALSE))</f>
        <v/>
      </c>
      <c r="AE243" s="16" t="str">
        <f>IF(ISERROR(VLOOKUP(CONCATENATE($A243,"_",AE$2),'Reference data SID'!$B:$N,13,FALSE)),"",VLOOKUP(CONCATENATE($A243,"_",AE$2),'Reference data SID'!$B:$N,13,FALSE))</f>
        <v/>
      </c>
      <c r="AF243" s="16" t="str">
        <f>IF(ISERROR(VLOOKUP(CONCATENATE($A243,"_",AF$2),'Reference data SID'!$B:$N,13,FALSE)),"",VLOOKUP(CONCATENATE($A243,"_",AF$2),'Reference data SID'!$B:$N,13,FALSE))</f>
        <v/>
      </c>
      <c r="AG243" s="16" t="str">
        <f>IF(ISERROR(VLOOKUP(CONCATENATE($A243,"_",AG$2),'Reference data SID'!$B:$N,13,FALSE)),"",VLOOKUP(CONCATENATE($A243,"_",AG$2),'Reference data SID'!$B:$N,13,FALSE))</f>
        <v/>
      </c>
      <c r="AH243" s="16" t="str">
        <f>IF(ISERROR(VLOOKUP(CONCATENATE($A243,"_",AH$2),'Reference data SID'!$B:$N,13,FALSE)),"",VLOOKUP(CONCATENATE($A243,"_",AH$2),'Reference data SID'!$B:$N,13,FALSE))</f>
        <v/>
      </c>
      <c r="AI243" s="16" t="str">
        <f>IF(ISERROR(VLOOKUP(CONCATENATE($A243,"_",AI$2),'Reference data SID'!$B:$N,13,FALSE)),"",VLOOKUP(CONCATENATE($A243,"_",AI$2),'Reference data SID'!$B:$N,13,FALSE))</f>
        <v/>
      </c>
      <c r="AJ243" s="16" t="str">
        <f>IF(ISERROR(VLOOKUP(CONCATENATE($A243,"_",AJ$2),'Reference data SID'!$B:$N,13,FALSE)),"",VLOOKUP(CONCATENATE($A243,"_",AJ$2),'Reference data SID'!$B:$N,13,FALSE))</f>
        <v/>
      </c>
      <c r="AK243" s="16" t="str">
        <f>IF(ISERROR(VLOOKUP(CONCATENATE($A243,"_",AK$2),'Reference data SID'!$B:$N,13,FALSE)),"",VLOOKUP(CONCATENATE($A243,"_",AK$2),'Reference data SID'!$B:$N,13,FALSE))</f>
        <v/>
      </c>
      <c r="AL243" s="16" t="str">
        <f>IF(ISERROR(VLOOKUP(CONCATENATE($A243,"_",AL$2),'Reference data SID'!$B:$N,13,FALSE)),"",VLOOKUP(CONCATENATE($A243,"_",AL$2),'Reference data SID'!$B:$N,13,FALSE))</f>
        <v/>
      </c>
      <c r="AM243" s="16" t="str">
        <f>IF(ISERROR(VLOOKUP(CONCATENATE($A243,"_",AM$2),'Reference data SID'!$B:$N,13,FALSE)),"",VLOOKUP(CONCATENATE($A243,"_",AM$2),'Reference data SID'!$B:$N,13,FALSE))</f>
        <v/>
      </c>
      <c r="AN243" s="16" t="str">
        <f>IF(ISERROR(VLOOKUP(CONCATENATE($A243,"_",AN$2),'Reference data SID'!$B:$N,13,FALSE)),"",VLOOKUP(CONCATENATE($A243,"_",AN$2),'Reference data SID'!$B:$N,13,FALSE))</f>
        <v/>
      </c>
      <c r="AO243" s="16" t="str">
        <f>IF(ISERROR(VLOOKUP(CONCATENATE($A243,"_",AO$2),'Reference data SID'!$B:$N,13,FALSE)),"",VLOOKUP(CONCATENATE($A243,"_",AO$2),'Reference data SID'!$B:$N,13,FALSE))</f>
        <v/>
      </c>
      <c r="AP243" s="16" t="str">
        <f>IF(ISERROR(VLOOKUP(CONCATENATE($A243,"_",AP$2),'Reference data SID'!$B:$N,13,FALSE)),"",VLOOKUP(CONCATENATE($A243,"_",AP$2),'Reference data SID'!$B:$N,13,FALSE))</f>
        <v/>
      </c>
      <c r="AQ243" s="16" t="str">
        <f>IF(ISERROR(VLOOKUP(CONCATENATE($A243,"_",AQ$2),'Reference data SID'!$B:$N,13,FALSE)),"",VLOOKUP(CONCATENATE($A243,"_",AQ$2),'Reference data SID'!$B:$N,13,FALSE))</f>
        <v/>
      </c>
      <c r="AR243" s="16" t="str">
        <f>IF(ISERROR(VLOOKUP(CONCATENATE($A243,"_",AR$2),'Reference data SID'!$B:$N,13,FALSE)),"",VLOOKUP(CONCATENATE($A243,"_",AR$2),'Reference data SID'!$B:$N,13,FALSE))</f>
        <v/>
      </c>
      <c r="AS243" s="16" t="str">
        <f>IF(ISERROR(VLOOKUP(CONCATENATE($A243,"_",AS$2),'Reference data SID'!$B:$N,13,FALSE)),"",VLOOKUP(CONCATENATE($A243,"_",AS$2),'Reference data SID'!$B:$N,13,FALSE))</f>
        <v/>
      </c>
      <c r="AT243" s="16" t="str">
        <f>IF(ISERROR(VLOOKUP(CONCATENATE($A243,"_",AT$2),'Reference data SID'!$B:$N,13,FALSE)),"",VLOOKUP(CONCATENATE($A243,"_",AT$2),'Reference data SID'!$B:$N,13,FALSE))</f>
        <v/>
      </c>
    </row>
    <row r="244" spans="1:46" x14ac:dyDescent="0.25">
      <c r="A244">
        <v>240</v>
      </c>
      <c r="B244" s="16" t="str">
        <f>IF(ISERROR(VLOOKUP(CONCATENATE($A244,"_",B$2),'Reference data SID'!$B:$N,13,FALSE)),"",VLOOKUP(CONCATENATE($A244,"_",B$2),'Reference data SID'!$B:$N,13,FALSE))</f>
        <v/>
      </c>
      <c r="C244" s="16" t="str">
        <f>IF(ISERROR(VLOOKUP(CONCATENATE($A244,"_",C$2),'Reference data SID'!$B:$N,13,FALSE)),"",VLOOKUP(CONCATENATE($A244,"_",C$2),'Reference data SID'!$B:$N,13,FALSE))</f>
        <v/>
      </c>
      <c r="D244" s="16" t="str">
        <f>IF(ISERROR(VLOOKUP(CONCATENATE($A244,"_",D$2),'Reference data SID'!$B:$N,13,FALSE)),"",VLOOKUP(CONCATENATE($A244,"_",D$2),'Reference data SID'!$B:$N,13,FALSE))</f>
        <v/>
      </c>
      <c r="E244" s="16" t="str">
        <f>IF(ISERROR(VLOOKUP(CONCATENATE($A244,"_",E$2),'Reference data SID'!$B:$N,13,FALSE)),"",VLOOKUP(CONCATENATE($A244,"_",E$2),'Reference data SID'!$B:$N,13,FALSE))</f>
        <v/>
      </c>
      <c r="F244" s="16" t="str">
        <f>IF(ISERROR(VLOOKUP(CONCATENATE($A244,"_",F$2),'Reference data SID'!$B:$N,13,FALSE)),"",VLOOKUP(CONCATENATE($A244,"_",F$2),'Reference data SID'!$B:$N,13,FALSE))</f>
        <v/>
      </c>
      <c r="G244" s="16" t="str">
        <f>IF(ISERROR(VLOOKUP(CONCATENATE($A244,"_",G$2),'Reference data SID'!$B:$N,13,FALSE)),"",VLOOKUP(CONCATENATE($A244,"_",G$2),'Reference data SID'!$B:$N,13,FALSE))</f>
        <v/>
      </c>
      <c r="H244" s="16" t="str">
        <f>IF(ISERROR(VLOOKUP(CONCATENATE($A244,"_",H$2),'Reference data SID'!$B:$N,13,FALSE)),"",VLOOKUP(CONCATENATE($A244,"_",H$2),'Reference data SID'!$B:$N,13,FALSE))</f>
        <v/>
      </c>
      <c r="I244" s="16" t="str">
        <f>IF(ISERROR(VLOOKUP(CONCATENATE($A244,"_",I$2),'Reference data SID'!$B:$N,13,FALSE)),"",VLOOKUP(CONCATENATE($A244,"_",I$2),'Reference data SID'!$B:$N,13,FALSE))</f>
        <v/>
      </c>
      <c r="J244" s="16" t="str">
        <f>IF(ISERROR(VLOOKUP(CONCATENATE($A244,"_",J$2),'Reference data SID'!$B:$N,13,FALSE)),"",VLOOKUP(CONCATENATE($A244,"_",J$2),'Reference data SID'!$B:$N,13,FALSE))</f>
        <v/>
      </c>
      <c r="K244" s="16" t="str">
        <f>IF(ISERROR(VLOOKUP(CONCATENATE($A244,"_",K$2),'Reference data SID'!$B:$N,13,FALSE)),"",VLOOKUP(CONCATENATE($A244,"_",K$2),'Reference data SID'!$B:$N,13,FALSE))</f>
        <v/>
      </c>
      <c r="L244" s="16" t="str">
        <f>IF(ISERROR(VLOOKUP(CONCATENATE($A244,"_",L$2),'Reference data SID'!$B:$N,13,FALSE)),"",VLOOKUP(CONCATENATE($A244,"_",L$2),'Reference data SID'!$B:$N,13,FALSE))</f>
        <v/>
      </c>
      <c r="M244" s="16" t="str">
        <f>IF(ISERROR(VLOOKUP(CONCATENATE($A244,"_",M$2),'Reference data SID'!$B:$N,13,FALSE)),"",VLOOKUP(CONCATENATE($A244,"_",M$2),'Reference data SID'!$B:$N,13,FALSE))</f>
        <v/>
      </c>
      <c r="N244" s="16" t="str">
        <f>IF(ISERROR(VLOOKUP(CONCATENATE($A244,"_",N$2),'Reference data SID'!$B:$N,13,FALSE)),"",VLOOKUP(CONCATENATE($A244,"_",N$2),'Reference data SID'!$B:$N,13,FALSE))</f>
        <v/>
      </c>
      <c r="O244" s="16" t="str">
        <f>IF(ISERROR(VLOOKUP(CONCATENATE($A244,"_",O$2),'Reference data SID'!$B:$N,13,FALSE)),"",VLOOKUP(CONCATENATE($A244,"_",O$2),'Reference data SID'!$B:$N,13,FALSE))</f>
        <v/>
      </c>
      <c r="P244" s="16" t="str">
        <f>IF(ISERROR(VLOOKUP(CONCATENATE($A244,"_",P$2),'Reference data SID'!$B:$N,13,FALSE)),"",VLOOKUP(CONCATENATE($A244,"_",P$2),'Reference data SID'!$B:$N,13,FALSE))</f>
        <v/>
      </c>
      <c r="Q244" s="16" t="str">
        <f>IF(ISERROR(VLOOKUP(CONCATENATE($A244,"_",Q$2),'Reference data SID'!$B:$N,13,FALSE)),"",VLOOKUP(CONCATENATE($A244,"_",Q$2),'Reference data SID'!$B:$N,13,FALSE))</f>
        <v/>
      </c>
      <c r="R244" s="16" t="str">
        <f>IF(ISERROR(VLOOKUP(CONCATENATE($A244,"_",R$2),'Reference data SID'!$B:$N,13,FALSE)),"",VLOOKUP(CONCATENATE($A244,"_",R$2),'Reference data SID'!$B:$N,13,FALSE))</f>
        <v/>
      </c>
      <c r="S244" s="16" t="str">
        <f>IF(ISERROR(VLOOKUP(CONCATENATE($A244,"_",S$2),'Reference data SID'!$B:$N,13,FALSE)),"",VLOOKUP(CONCATENATE($A244,"_",S$2),'Reference data SID'!$B:$N,13,FALSE))</f>
        <v/>
      </c>
      <c r="T244" s="16" t="str">
        <f>IF(ISERROR(VLOOKUP(CONCATENATE($A244,"_",T$2),'Reference data SID'!$B:$N,13,FALSE)),"",VLOOKUP(CONCATENATE($A244,"_",T$2),'Reference data SID'!$B:$N,13,FALSE))</f>
        <v/>
      </c>
      <c r="U244" s="16" t="str">
        <f>IF(ISERROR(VLOOKUP(CONCATENATE($A244,"_",U$2),'Reference data SID'!$B:$N,13,FALSE)),"",VLOOKUP(CONCATENATE($A244,"_",U$2),'Reference data SID'!$B:$N,13,FALSE))</f>
        <v/>
      </c>
      <c r="V244" s="16" t="str">
        <f>IF(ISERROR(VLOOKUP(CONCATENATE($A244,"_",V$2),'Reference data SID'!$B:$N,13,FALSE)),"",VLOOKUP(CONCATENATE($A244,"_",V$2),'Reference data SID'!$B:$N,13,FALSE))</f>
        <v/>
      </c>
      <c r="W244" s="16" t="str">
        <f>IF(ISERROR(VLOOKUP(CONCATENATE($A244,"_",W$2),'Reference data SID'!$B:$N,13,FALSE)),"",VLOOKUP(CONCATENATE($A244,"_",W$2),'Reference data SID'!$B:$N,13,FALSE))</f>
        <v/>
      </c>
      <c r="X244" s="16" t="str">
        <f>IF(ISERROR(VLOOKUP(CONCATENATE($A244,"_",X$2),'Reference data SID'!$B:$N,13,FALSE)),"",VLOOKUP(CONCATENATE($A244,"_",X$2),'Reference data SID'!$B:$N,13,FALSE))</f>
        <v/>
      </c>
      <c r="Y244" s="16" t="str">
        <f>IF(ISERROR(VLOOKUP(CONCATENATE($A244,"_",Y$2),'Reference data SID'!$B:$N,13,FALSE)),"",VLOOKUP(CONCATENATE($A244,"_",Y$2),'Reference data SID'!$B:$N,13,FALSE))</f>
        <v/>
      </c>
      <c r="Z244" s="16" t="str">
        <f>IF(ISERROR(VLOOKUP(CONCATENATE($A244,"_",Z$2),'Reference data SID'!$B:$N,13,FALSE)),"",VLOOKUP(CONCATENATE($A244,"_",Z$2),'Reference data SID'!$B:$N,13,FALSE))</f>
        <v/>
      </c>
      <c r="AA244" s="16" t="str">
        <f>IF(ISERROR(VLOOKUP(CONCATENATE($A244,"_",AA$2),'Reference data SID'!$B:$N,13,FALSE)),"",VLOOKUP(CONCATENATE($A244,"_",AA$2),'Reference data SID'!$B:$N,13,FALSE))</f>
        <v/>
      </c>
      <c r="AB244" s="16" t="str">
        <f>IF(ISERROR(VLOOKUP(CONCATENATE($A244,"_",AB$2),'Reference data SID'!$B:$N,13,FALSE)),"",VLOOKUP(CONCATENATE($A244,"_",AB$2),'Reference data SID'!$B:$N,13,FALSE))</f>
        <v/>
      </c>
      <c r="AC244" s="16" t="str">
        <f>IF(ISERROR(VLOOKUP(CONCATENATE($A244,"_",AC$2),'Reference data SID'!$B:$N,13,FALSE)),"",VLOOKUP(CONCATENATE($A244,"_",AC$2),'Reference data SID'!$B:$N,13,FALSE))</f>
        <v/>
      </c>
      <c r="AD244" s="16" t="str">
        <f>IF(ISERROR(VLOOKUP(CONCATENATE($A244,"_",AD$2),'Reference data SID'!$B:$N,13,FALSE)),"",VLOOKUP(CONCATENATE($A244,"_",AD$2),'Reference data SID'!$B:$N,13,FALSE))</f>
        <v/>
      </c>
      <c r="AE244" s="16" t="str">
        <f>IF(ISERROR(VLOOKUP(CONCATENATE($A244,"_",AE$2),'Reference data SID'!$B:$N,13,FALSE)),"",VLOOKUP(CONCATENATE($A244,"_",AE$2),'Reference data SID'!$B:$N,13,FALSE))</f>
        <v/>
      </c>
      <c r="AF244" s="16" t="str">
        <f>IF(ISERROR(VLOOKUP(CONCATENATE($A244,"_",AF$2),'Reference data SID'!$B:$N,13,FALSE)),"",VLOOKUP(CONCATENATE($A244,"_",AF$2),'Reference data SID'!$B:$N,13,FALSE))</f>
        <v/>
      </c>
      <c r="AG244" s="16" t="str">
        <f>IF(ISERROR(VLOOKUP(CONCATENATE($A244,"_",AG$2),'Reference data SID'!$B:$N,13,FALSE)),"",VLOOKUP(CONCATENATE($A244,"_",AG$2),'Reference data SID'!$B:$N,13,FALSE))</f>
        <v/>
      </c>
      <c r="AH244" s="16" t="str">
        <f>IF(ISERROR(VLOOKUP(CONCATENATE($A244,"_",AH$2),'Reference data SID'!$B:$N,13,FALSE)),"",VLOOKUP(CONCATENATE($A244,"_",AH$2),'Reference data SID'!$B:$N,13,FALSE))</f>
        <v/>
      </c>
      <c r="AI244" s="16" t="str">
        <f>IF(ISERROR(VLOOKUP(CONCATENATE($A244,"_",AI$2),'Reference data SID'!$B:$N,13,FALSE)),"",VLOOKUP(CONCATENATE($A244,"_",AI$2),'Reference data SID'!$B:$N,13,FALSE))</f>
        <v/>
      </c>
      <c r="AJ244" s="16" t="str">
        <f>IF(ISERROR(VLOOKUP(CONCATENATE($A244,"_",AJ$2),'Reference data SID'!$B:$N,13,FALSE)),"",VLOOKUP(CONCATENATE($A244,"_",AJ$2),'Reference data SID'!$B:$N,13,FALSE))</f>
        <v/>
      </c>
      <c r="AK244" s="16" t="str">
        <f>IF(ISERROR(VLOOKUP(CONCATENATE($A244,"_",AK$2),'Reference data SID'!$B:$N,13,FALSE)),"",VLOOKUP(CONCATENATE($A244,"_",AK$2),'Reference data SID'!$B:$N,13,FALSE))</f>
        <v/>
      </c>
      <c r="AL244" s="16" t="str">
        <f>IF(ISERROR(VLOOKUP(CONCATENATE($A244,"_",AL$2),'Reference data SID'!$B:$N,13,FALSE)),"",VLOOKUP(CONCATENATE($A244,"_",AL$2),'Reference data SID'!$B:$N,13,FALSE))</f>
        <v/>
      </c>
      <c r="AM244" s="16" t="str">
        <f>IF(ISERROR(VLOOKUP(CONCATENATE($A244,"_",AM$2),'Reference data SID'!$B:$N,13,FALSE)),"",VLOOKUP(CONCATENATE($A244,"_",AM$2),'Reference data SID'!$B:$N,13,FALSE))</f>
        <v/>
      </c>
      <c r="AN244" s="16" t="str">
        <f>IF(ISERROR(VLOOKUP(CONCATENATE($A244,"_",AN$2),'Reference data SID'!$B:$N,13,FALSE)),"",VLOOKUP(CONCATENATE($A244,"_",AN$2),'Reference data SID'!$B:$N,13,FALSE))</f>
        <v/>
      </c>
      <c r="AO244" s="16" t="str">
        <f>IF(ISERROR(VLOOKUP(CONCATENATE($A244,"_",AO$2),'Reference data SID'!$B:$N,13,FALSE)),"",VLOOKUP(CONCATENATE($A244,"_",AO$2),'Reference data SID'!$B:$N,13,FALSE))</f>
        <v/>
      </c>
      <c r="AP244" s="16" t="str">
        <f>IF(ISERROR(VLOOKUP(CONCATENATE($A244,"_",AP$2),'Reference data SID'!$B:$N,13,FALSE)),"",VLOOKUP(CONCATENATE($A244,"_",AP$2),'Reference data SID'!$B:$N,13,FALSE))</f>
        <v/>
      </c>
      <c r="AQ244" s="16" t="str">
        <f>IF(ISERROR(VLOOKUP(CONCATENATE($A244,"_",AQ$2),'Reference data SID'!$B:$N,13,FALSE)),"",VLOOKUP(CONCATENATE($A244,"_",AQ$2),'Reference data SID'!$B:$N,13,FALSE))</f>
        <v/>
      </c>
      <c r="AR244" s="16" t="str">
        <f>IF(ISERROR(VLOOKUP(CONCATENATE($A244,"_",AR$2),'Reference data SID'!$B:$N,13,FALSE)),"",VLOOKUP(CONCATENATE($A244,"_",AR$2),'Reference data SID'!$B:$N,13,FALSE))</f>
        <v/>
      </c>
      <c r="AS244" s="16" t="str">
        <f>IF(ISERROR(VLOOKUP(CONCATENATE($A244,"_",AS$2),'Reference data SID'!$B:$N,13,FALSE)),"",VLOOKUP(CONCATENATE($A244,"_",AS$2),'Reference data SID'!$B:$N,13,FALSE))</f>
        <v/>
      </c>
      <c r="AT244" s="16" t="str">
        <f>IF(ISERROR(VLOOKUP(CONCATENATE($A244,"_",AT$2),'Reference data SID'!$B:$N,13,FALSE)),"",VLOOKUP(CONCATENATE($A244,"_",AT$2),'Reference data SID'!$B:$N,13,FALSE))</f>
        <v/>
      </c>
    </row>
    <row r="245" spans="1:46" x14ac:dyDescent="0.25">
      <c r="A245">
        <v>241</v>
      </c>
      <c r="B245" s="16" t="str">
        <f>IF(ISERROR(VLOOKUP(CONCATENATE($A245,"_",B$2),'Reference data SID'!$B:$N,13,FALSE)),"",VLOOKUP(CONCATENATE($A245,"_",B$2),'Reference data SID'!$B:$N,13,FALSE))</f>
        <v/>
      </c>
      <c r="C245" s="16" t="str">
        <f>IF(ISERROR(VLOOKUP(CONCATENATE($A245,"_",C$2),'Reference data SID'!$B:$N,13,FALSE)),"",VLOOKUP(CONCATENATE($A245,"_",C$2),'Reference data SID'!$B:$N,13,FALSE))</f>
        <v/>
      </c>
      <c r="D245" s="16" t="str">
        <f>IF(ISERROR(VLOOKUP(CONCATENATE($A245,"_",D$2),'Reference data SID'!$B:$N,13,FALSE)),"",VLOOKUP(CONCATENATE($A245,"_",D$2),'Reference data SID'!$B:$N,13,FALSE))</f>
        <v/>
      </c>
      <c r="E245" s="16" t="str">
        <f>IF(ISERROR(VLOOKUP(CONCATENATE($A245,"_",E$2),'Reference data SID'!$B:$N,13,FALSE)),"",VLOOKUP(CONCATENATE($A245,"_",E$2),'Reference data SID'!$B:$N,13,FALSE))</f>
        <v/>
      </c>
      <c r="F245" s="16" t="str">
        <f>IF(ISERROR(VLOOKUP(CONCATENATE($A245,"_",F$2),'Reference data SID'!$B:$N,13,FALSE)),"",VLOOKUP(CONCATENATE($A245,"_",F$2),'Reference data SID'!$B:$N,13,FALSE))</f>
        <v/>
      </c>
      <c r="G245" s="16" t="str">
        <f>IF(ISERROR(VLOOKUP(CONCATENATE($A245,"_",G$2),'Reference data SID'!$B:$N,13,FALSE)),"",VLOOKUP(CONCATENATE($A245,"_",G$2),'Reference data SID'!$B:$N,13,FALSE))</f>
        <v/>
      </c>
      <c r="H245" s="16" t="str">
        <f>IF(ISERROR(VLOOKUP(CONCATENATE($A245,"_",H$2),'Reference data SID'!$B:$N,13,FALSE)),"",VLOOKUP(CONCATENATE($A245,"_",H$2),'Reference data SID'!$B:$N,13,FALSE))</f>
        <v/>
      </c>
      <c r="I245" s="16" t="str">
        <f>IF(ISERROR(VLOOKUP(CONCATENATE($A245,"_",I$2),'Reference data SID'!$B:$N,13,FALSE)),"",VLOOKUP(CONCATENATE($A245,"_",I$2),'Reference data SID'!$B:$N,13,FALSE))</f>
        <v/>
      </c>
      <c r="J245" s="16" t="str">
        <f>IF(ISERROR(VLOOKUP(CONCATENATE($A245,"_",J$2),'Reference data SID'!$B:$N,13,FALSE)),"",VLOOKUP(CONCATENATE($A245,"_",J$2),'Reference data SID'!$B:$N,13,FALSE))</f>
        <v/>
      </c>
      <c r="K245" s="16" t="str">
        <f>IF(ISERROR(VLOOKUP(CONCATENATE($A245,"_",K$2),'Reference data SID'!$B:$N,13,FALSE)),"",VLOOKUP(CONCATENATE($A245,"_",K$2),'Reference data SID'!$B:$N,13,FALSE))</f>
        <v/>
      </c>
      <c r="L245" s="16" t="str">
        <f>IF(ISERROR(VLOOKUP(CONCATENATE($A245,"_",L$2),'Reference data SID'!$B:$N,13,FALSE)),"",VLOOKUP(CONCATENATE($A245,"_",L$2),'Reference data SID'!$B:$N,13,FALSE))</f>
        <v/>
      </c>
      <c r="M245" s="16" t="str">
        <f>IF(ISERROR(VLOOKUP(CONCATENATE($A245,"_",M$2),'Reference data SID'!$B:$N,13,FALSE)),"",VLOOKUP(CONCATENATE($A245,"_",M$2),'Reference data SID'!$B:$N,13,FALSE))</f>
        <v/>
      </c>
      <c r="N245" s="16" t="str">
        <f>IF(ISERROR(VLOOKUP(CONCATENATE($A245,"_",N$2),'Reference data SID'!$B:$N,13,FALSE)),"",VLOOKUP(CONCATENATE($A245,"_",N$2),'Reference data SID'!$B:$N,13,FALSE))</f>
        <v/>
      </c>
      <c r="O245" s="16" t="str">
        <f>IF(ISERROR(VLOOKUP(CONCATENATE($A245,"_",O$2),'Reference data SID'!$B:$N,13,FALSE)),"",VLOOKUP(CONCATENATE($A245,"_",O$2),'Reference data SID'!$B:$N,13,FALSE))</f>
        <v/>
      </c>
      <c r="P245" s="16" t="str">
        <f>IF(ISERROR(VLOOKUP(CONCATENATE($A245,"_",P$2),'Reference data SID'!$B:$N,13,FALSE)),"",VLOOKUP(CONCATENATE($A245,"_",P$2),'Reference data SID'!$B:$N,13,FALSE))</f>
        <v/>
      </c>
      <c r="Q245" s="16" t="str">
        <f>IF(ISERROR(VLOOKUP(CONCATENATE($A245,"_",Q$2),'Reference data SID'!$B:$N,13,FALSE)),"",VLOOKUP(CONCATENATE($A245,"_",Q$2),'Reference data SID'!$B:$N,13,FALSE))</f>
        <v/>
      </c>
      <c r="R245" s="16" t="str">
        <f>IF(ISERROR(VLOOKUP(CONCATENATE($A245,"_",R$2),'Reference data SID'!$B:$N,13,FALSE)),"",VLOOKUP(CONCATENATE($A245,"_",R$2),'Reference data SID'!$B:$N,13,FALSE))</f>
        <v/>
      </c>
      <c r="S245" s="16" t="str">
        <f>IF(ISERROR(VLOOKUP(CONCATENATE($A245,"_",S$2),'Reference data SID'!$B:$N,13,FALSE)),"",VLOOKUP(CONCATENATE($A245,"_",S$2),'Reference data SID'!$B:$N,13,FALSE))</f>
        <v/>
      </c>
      <c r="T245" s="16" t="str">
        <f>IF(ISERROR(VLOOKUP(CONCATENATE($A245,"_",T$2),'Reference data SID'!$B:$N,13,FALSE)),"",VLOOKUP(CONCATENATE($A245,"_",T$2),'Reference data SID'!$B:$N,13,FALSE))</f>
        <v/>
      </c>
      <c r="U245" s="16" t="str">
        <f>IF(ISERROR(VLOOKUP(CONCATENATE($A245,"_",U$2),'Reference data SID'!$B:$N,13,FALSE)),"",VLOOKUP(CONCATENATE($A245,"_",U$2),'Reference data SID'!$B:$N,13,FALSE))</f>
        <v/>
      </c>
      <c r="V245" s="16" t="str">
        <f>IF(ISERROR(VLOOKUP(CONCATENATE($A245,"_",V$2),'Reference data SID'!$B:$N,13,FALSE)),"",VLOOKUP(CONCATENATE($A245,"_",V$2),'Reference data SID'!$B:$N,13,FALSE))</f>
        <v/>
      </c>
      <c r="W245" s="16" t="str">
        <f>IF(ISERROR(VLOOKUP(CONCATENATE($A245,"_",W$2),'Reference data SID'!$B:$N,13,FALSE)),"",VLOOKUP(CONCATENATE($A245,"_",W$2),'Reference data SID'!$B:$N,13,FALSE))</f>
        <v/>
      </c>
      <c r="X245" s="16" t="str">
        <f>IF(ISERROR(VLOOKUP(CONCATENATE($A245,"_",X$2),'Reference data SID'!$B:$N,13,FALSE)),"",VLOOKUP(CONCATENATE($A245,"_",X$2),'Reference data SID'!$B:$N,13,FALSE))</f>
        <v/>
      </c>
      <c r="Y245" s="16" t="str">
        <f>IF(ISERROR(VLOOKUP(CONCATENATE($A245,"_",Y$2),'Reference data SID'!$B:$N,13,FALSE)),"",VLOOKUP(CONCATENATE($A245,"_",Y$2),'Reference data SID'!$B:$N,13,FALSE))</f>
        <v/>
      </c>
      <c r="Z245" s="16" t="str">
        <f>IF(ISERROR(VLOOKUP(CONCATENATE($A245,"_",Z$2),'Reference data SID'!$B:$N,13,FALSE)),"",VLOOKUP(CONCATENATE($A245,"_",Z$2),'Reference data SID'!$B:$N,13,FALSE))</f>
        <v/>
      </c>
      <c r="AA245" s="16" t="str">
        <f>IF(ISERROR(VLOOKUP(CONCATENATE($A245,"_",AA$2),'Reference data SID'!$B:$N,13,FALSE)),"",VLOOKUP(CONCATENATE($A245,"_",AA$2),'Reference data SID'!$B:$N,13,FALSE))</f>
        <v/>
      </c>
      <c r="AB245" s="16" t="str">
        <f>IF(ISERROR(VLOOKUP(CONCATENATE($A245,"_",AB$2),'Reference data SID'!$B:$N,13,FALSE)),"",VLOOKUP(CONCATENATE($A245,"_",AB$2),'Reference data SID'!$B:$N,13,FALSE))</f>
        <v/>
      </c>
      <c r="AC245" s="16" t="str">
        <f>IF(ISERROR(VLOOKUP(CONCATENATE($A245,"_",AC$2),'Reference data SID'!$B:$N,13,FALSE)),"",VLOOKUP(CONCATENATE($A245,"_",AC$2),'Reference data SID'!$B:$N,13,FALSE))</f>
        <v/>
      </c>
      <c r="AD245" s="16" t="str">
        <f>IF(ISERROR(VLOOKUP(CONCATENATE($A245,"_",AD$2),'Reference data SID'!$B:$N,13,FALSE)),"",VLOOKUP(CONCATENATE($A245,"_",AD$2),'Reference data SID'!$B:$N,13,FALSE))</f>
        <v/>
      </c>
      <c r="AE245" s="16" t="str">
        <f>IF(ISERROR(VLOOKUP(CONCATENATE($A245,"_",AE$2),'Reference data SID'!$B:$N,13,FALSE)),"",VLOOKUP(CONCATENATE($A245,"_",AE$2),'Reference data SID'!$B:$N,13,FALSE))</f>
        <v/>
      </c>
      <c r="AF245" s="16" t="str">
        <f>IF(ISERROR(VLOOKUP(CONCATENATE($A245,"_",AF$2),'Reference data SID'!$B:$N,13,FALSE)),"",VLOOKUP(CONCATENATE($A245,"_",AF$2),'Reference data SID'!$B:$N,13,FALSE))</f>
        <v/>
      </c>
      <c r="AG245" s="16" t="str">
        <f>IF(ISERROR(VLOOKUP(CONCATENATE($A245,"_",AG$2),'Reference data SID'!$B:$N,13,FALSE)),"",VLOOKUP(CONCATENATE($A245,"_",AG$2),'Reference data SID'!$B:$N,13,FALSE))</f>
        <v/>
      </c>
      <c r="AH245" s="16" t="str">
        <f>IF(ISERROR(VLOOKUP(CONCATENATE($A245,"_",AH$2),'Reference data SID'!$B:$N,13,FALSE)),"",VLOOKUP(CONCATENATE($A245,"_",AH$2),'Reference data SID'!$B:$N,13,FALSE))</f>
        <v/>
      </c>
      <c r="AI245" s="16" t="str">
        <f>IF(ISERROR(VLOOKUP(CONCATENATE($A245,"_",AI$2),'Reference data SID'!$B:$N,13,FALSE)),"",VLOOKUP(CONCATENATE($A245,"_",AI$2),'Reference data SID'!$B:$N,13,FALSE))</f>
        <v/>
      </c>
      <c r="AJ245" s="16" t="str">
        <f>IF(ISERROR(VLOOKUP(CONCATENATE($A245,"_",AJ$2),'Reference data SID'!$B:$N,13,FALSE)),"",VLOOKUP(CONCATENATE($A245,"_",AJ$2),'Reference data SID'!$B:$N,13,FALSE))</f>
        <v/>
      </c>
      <c r="AK245" s="16" t="str">
        <f>IF(ISERROR(VLOOKUP(CONCATENATE($A245,"_",AK$2),'Reference data SID'!$B:$N,13,FALSE)),"",VLOOKUP(CONCATENATE($A245,"_",AK$2),'Reference data SID'!$B:$N,13,FALSE))</f>
        <v/>
      </c>
      <c r="AL245" s="16" t="str">
        <f>IF(ISERROR(VLOOKUP(CONCATENATE($A245,"_",AL$2),'Reference data SID'!$B:$N,13,FALSE)),"",VLOOKUP(CONCATENATE($A245,"_",AL$2),'Reference data SID'!$B:$N,13,FALSE))</f>
        <v/>
      </c>
      <c r="AM245" s="16" t="str">
        <f>IF(ISERROR(VLOOKUP(CONCATENATE($A245,"_",AM$2),'Reference data SID'!$B:$N,13,FALSE)),"",VLOOKUP(CONCATENATE($A245,"_",AM$2),'Reference data SID'!$B:$N,13,FALSE))</f>
        <v/>
      </c>
      <c r="AN245" s="16" t="str">
        <f>IF(ISERROR(VLOOKUP(CONCATENATE($A245,"_",AN$2),'Reference data SID'!$B:$N,13,FALSE)),"",VLOOKUP(CONCATENATE($A245,"_",AN$2),'Reference data SID'!$B:$N,13,FALSE))</f>
        <v/>
      </c>
      <c r="AO245" s="16" t="str">
        <f>IF(ISERROR(VLOOKUP(CONCATENATE($A245,"_",AO$2),'Reference data SID'!$B:$N,13,FALSE)),"",VLOOKUP(CONCATENATE($A245,"_",AO$2),'Reference data SID'!$B:$N,13,FALSE))</f>
        <v/>
      </c>
      <c r="AP245" s="16" t="str">
        <f>IF(ISERROR(VLOOKUP(CONCATENATE($A245,"_",AP$2),'Reference data SID'!$B:$N,13,FALSE)),"",VLOOKUP(CONCATENATE($A245,"_",AP$2),'Reference data SID'!$B:$N,13,FALSE))</f>
        <v/>
      </c>
      <c r="AQ245" s="16" t="str">
        <f>IF(ISERROR(VLOOKUP(CONCATENATE($A245,"_",AQ$2),'Reference data SID'!$B:$N,13,FALSE)),"",VLOOKUP(CONCATENATE($A245,"_",AQ$2),'Reference data SID'!$B:$N,13,FALSE))</f>
        <v/>
      </c>
      <c r="AR245" s="16" t="str">
        <f>IF(ISERROR(VLOOKUP(CONCATENATE($A245,"_",AR$2),'Reference data SID'!$B:$N,13,FALSE)),"",VLOOKUP(CONCATENATE($A245,"_",AR$2),'Reference data SID'!$B:$N,13,FALSE))</f>
        <v/>
      </c>
      <c r="AS245" s="16" t="str">
        <f>IF(ISERROR(VLOOKUP(CONCATENATE($A245,"_",AS$2),'Reference data SID'!$B:$N,13,FALSE)),"",VLOOKUP(CONCATENATE($A245,"_",AS$2),'Reference data SID'!$B:$N,13,FALSE))</f>
        <v/>
      </c>
      <c r="AT245" s="16" t="str">
        <f>IF(ISERROR(VLOOKUP(CONCATENATE($A245,"_",AT$2),'Reference data SID'!$B:$N,13,FALSE)),"",VLOOKUP(CONCATENATE($A245,"_",AT$2),'Reference data SID'!$B:$N,13,FALSE))</f>
        <v/>
      </c>
    </row>
    <row r="246" spans="1:46" x14ac:dyDescent="0.25">
      <c r="A246">
        <v>242</v>
      </c>
      <c r="B246" s="16" t="str">
        <f>IF(ISERROR(VLOOKUP(CONCATENATE($A246,"_",B$2),'Reference data SID'!$B:$N,13,FALSE)),"",VLOOKUP(CONCATENATE($A246,"_",B$2),'Reference data SID'!$B:$N,13,FALSE))</f>
        <v/>
      </c>
      <c r="C246" s="16" t="str">
        <f>IF(ISERROR(VLOOKUP(CONCATENATE($A246,"_",C$2),'Reference data SID'!$B:$N,13,FALSE)),"",VLOOKUP(CONCATENATE($A246,"_",C$2),'Reference data SID'!$B:$N,13,FALSE))</f>
        <v/>
      </c>
      <c r="D246" s="16" t="str">
        <f>IF(ISERROR(VLOOKUP(CONCATENATE($A246,"_",D$2),'Reference data SID'!$B:$N,13,FALSE)),"",VLOOKUP(CONCATENATE($A246,"_",D$2),'Reference data SID'!$B:$N,13,FALSE))</f>
        <v/>
      </c>
      <c r="E246" s="16" t="str">
        <f>IF(ISERROR(VLOOKUP(CONCATENATE($A246,"_",E$2),'Reference data SID'!$B:$N,13,FALSE)),"",VLOOKUP(CONCATENATE($A246,"_",E$2),'Reference data SID'!$B:$N,13,FALSE))</f>
        <v/>
      </c>
      <c r="F246" s="16" t="str">
        <f>IF(ISERROR(VLOOKUP(CONCATENATE($A246,"_",F$2),'Reference data SID'!$B:$N,13,FALSE)),"",VLOOKUP(CONCATENATE($A246,"_",F$2),'Reference data SID'!$B:$N,13,FALSE))</f>
        <v/>
      </c>
      <c r="G246" s="16" t="str">
        <f>IF(ISERROR(VLOOKUP(CONCATENATE($A246,"_",G$2),'Reference data SID'!$B:$N,13,FALSE)),"",VLOOKUP(CONCATENATE($A246,"_",G$2),'Reference data SID'!$B:$N,13,FALSE))</f>
        <v/>
      </c>
      <c r="H246" s="16" t="str">
        <f>IF(ISERROR(VLOOKUP(CONCATENATE($A246,"_",H$2),'Reference data SID'!$B:$N,13,FALSE)),"",VLOOKUP(CONCATENATE($A246,"_",H$2),'Reference data SID'!$B:$N,13,FALSE))</f>
        <v/>
      </c>
      <c r="I246" s="16" t="str">
        <f>IF(ISERROR(VLOOKUP(CONCATENATE($A246,"_",I$2),'Reference data SID'!$B:$N,13,FALSE)),"",VLOOKUP(CONCATENATE($A246,"_",I$2),'Reference data SID'!$B:$N,13,FALSE))</f>
        <v/>
      </c>
      <c r="J246" s="16" t="str">
        <f>IF(ISERROR(VLOOKUP(CONCATENATE($A246,"_",J$2),'Reference data SID'!$B:$N,13,FALSE)),"",VLOOKUP(CONCATENATE($A246,"_",J$2),'Reference data SID'!$B:$N,13,FALSE))</f>
        <v/>
      </c>
      <c r="K246" s="16" t="str">
        <f>IF(ISERROR(VLOOKUP(CONCATENATE($A246,"_",K$2),'Reference data SID'!$B:$N,13,FALSE)),"",VLOOKUP(CONCATENATE($A246,"_",K$2),'Reference data SID'!$B:$N,13,FALSE))</f>
        <v/>
      </c>
      <c r="L246" s="16" t="str">
        <f>IF(ISERROR(VLOOKUP(CONCATENATE($A246,"_",L$2),'Reference data SID'!$B:$N,13,FALSE)),"",VLOOKUP(CONCATENATE($A246,"_",L$2),'Reference data SID'!$B:$N,13,FALSE))</f>
        <v/>
      </c>
      <c r="M246" s="16" t="str">
        <f>IF(ISERROR(VLOOKUP(CONCATENATE($A246,"_",M$2),'Reference data SID'!$B:$N,13,FALSE)),"",VLOOKUP(CONCATENATE($A246,"_",M$2),'Reference data SID'!$B:$N,13,FALSE))</f>
        <v/>
      </c>
      <c r="N246" s="16" t="str">
        <f>IF(ISERROR(VLOOKUP(CONCATENATE($A246,"_",N$2),'Reference data SID'!$B:$N,13,FALSE)),"",VLOOKUP(CONCATENATE($A246,"_",N$2),'Reference data SID'!$B:$N,13,FALSE))</f>
        <v/>
      </c>
      <c r="O246" s="16" t="str">
        <f>IF(ISERROR(VLOOKUP(CONCATENATE($A246,"_",O$2),'Reference data SID'!$B:$N,13,FALSE)),"",VLOOKUP(CONCATENATE($A246,"_",O$2),'Reference data SID'!$B:$N,13,FALSE))</f>
        <v/>
      </c>
      <c r="P246" s="16" t="str">
        <f>IF(ISERROR(VLOOKUP(CONCATENATE($A246,"_",P$2),'Reference data SID'!$B:$N,13,FALSE)),"",VLOOKUP(CONCATENATE($A246,"_",P$2),'Reference data SID'!$B:$N,13,FALSE))</f>
        <v/>
      </c>
      <c r="Q246" s="16" t="str">
        <f>IF(ISERROR(VLOOKUP(CONCATENATE($A246,"_",Q$2),'Reference data SID'!$B:$N,13,FALSE)),"",VLOOKUP(CONCATENATE($A246,"_",Q$2),'Reference data SID'!$B:$N,13,FALSE))</f>
        <v/>
      </c>
      <c r="R246" s="16" t="str">
        <f>IF(ISERROR(VLOOKUP(CONCATENATE($A246,"_",R$2),'Reference data SID'!$B:$N,13,FALSE)),"",VLOOKUP(CONCATENATE($A246,"_",R$2),'Reference data SID'!$B:$N,13,FALSE))</f>
        <v/>
      </c>
      <c r="S246" s="16" t="str">
        <f>IF(ISERROR(VLOOKUP(CONCATENATE($A246,"_",S$2),'Reference data SID'!$B:$N,13,FALSE)),"",VLOOKUP(CONCATENATE($A246,"_",S$2),'Reference data SID'!$B:$N,13,FALSE))</f>
        <v/>
      </c>
      <c r="T246" s="16" t="str">
        <f>IF(ISERROR(VLOOKUP(CONCATENATE($A246,"_",T$2),'Reference data SID'!$B:$N,13,FALSE)),"",VLOOKUP(CONCATENATE($A246,"_",T$2),'Reference data SID'!$B:$N,13,FALSE))</f>
        <v/>
      </c>
      <c r="U246" s="16" t="str">
        <f>IF(ISERROR(VLOOKUP(CONCATENATE($A246,"_",U$2),'Reference data SID'!$B:$N,13,FALSE)),"",VLOOKUP(CONCATENATE($A246,"_",U$2),'Reference data SID'!$B:$N,13,FALSE))</f>
        <v/>
      </c>
      <c r="V246" s="16" t="str">
        <f>IF(ISERROR(VLOOKUP(CONCATENATE($A246,"_",V$2),'Reference data SID'!$B:$N,13,FALSE)),"",VLOOKUP(CONCATENATE($A246,"_",V$2),'Reference data SID'!$B:$N,13,FALSE))</f>
        <v/>
      </c>
      <c r="W246" s="16" t="str">
        <f>IF(ISERROR(VLOOKUP(CONCATENATE($A246,"_",W$2),'Reference data SID'!$B:$N,13,FALSE)),"",VLOOKUP(CONCATENATE($A246,"_",W$2),'Reference data SID'!$B:$N,13,FALSE))</f>
        <v/>
      </c>
      <c r="X246" s="16" t="str">
        <f>IF(ISERROR(VLOOKUP(CONCATENATE($A246,"_",X$2),'Reference data SID'!$B:$N,13,FALSE)),"",VLOOKUP(CONCATENATE($A246,"_",X$2),'Reference data SID'!$B:$N,13,FALSE))</f>
        <v/>
      </c>
      <c r="Y246" s="16" t="str">
        <f>IF(ISERROR(VLOOKUP(CONCATENATE($A246,"_",Y$2),'Reference data SID'!$B:$N,13,FALSE)),"",VLOOKUP(CONCATENATE($A246,"_",Y$2),'Reference data SID'!$B:$N,13,FALSE))</f>
        <v/>
      </c>
      <c r="Z246" s="16" t="str">
        <f>IF(ISERROR(VLOOKUP(CONCATENATE($A246,"_",Z$2),'Reference data SID'!$B:$N,13,FALSE)),"",VLOOKUP(CONCATENATE($A246,"_",Z$2),'Reference data SID'!$B:$N,13,FALSE))</f>
        <v/>
      </c>
      <c r="AA246" s="16" t="str">
        <f>IF(ISERROR(VLOOKUP(CONCATENATE($A246,"_",AA$2),'Reference data SID'!$B:$N,13,FALSE)),"",VLOOKUP(CONCATENATE($A246,"_",AA$2),'Reference data SID'!$B:$N,13,FALSE))</f>
        <v/>
      </c>
      <c r="AB246" s="16" t="str">
        <f>IF(ISERROR(VLOOKUP(CONCATENATE($A246,"_",AB$2),'Reference data SID'!$B:$N,13,FALSE)),"",VLOOKUP(CONCATENATE($A246,"_",AB$2),'Reference data SID'!$B:$N,13,FALSE))</f>
        <v/>
      </c>
      <c r="AC246" s="16" t="str">
        <f>IF(ISERROR(VLOOKUP(CONCATENATE($A246,"_",AC$2),'Reference data SID'!$B:$N,13,FALSE)),"",VLOOKUP(CONCATENATE($A246,"_",AC$2),'Reference data SID'!$B:$N,13,FALSE))</f>
        <v/>
      </c>
      <c r="AD246" s="16" t="str">
        <f>IF(ISERROR(VLOOKUP(CONCATENATE($A246,"_",AD$2),'Reference data SID'!$B:$N,13,FALSE)),"",VLOOKUP(CONCATENATE($A246,"_",AD$2),'Reference data SID'!$B:$N,13,FALSE))</f>
        <v/>
      </c>
      <c r="AE246" s="16" t="str">
        <f>IF(ISERROR(VLOOKUP(CONCATENATE($A246,"_",AE$2),'Reference data SID'!$B:$N,13,FALSE)),"",VLOOKUP(CONCATENATE($A246,"_",AE$2),'Reference data SID'!$B:$N,13,FALSE))</f>
        <v/>
      </c>
      <c r="AF246" s="16" t="str">
        <f>IF(ISERROR(VLOOKUP(CONCATENATE($A246,"_",AF$2),'Reference data SID'!$B:$N,13,FALSE)),"",VLOOKUP(CONCATENATE($A246,"_",AF$2),'Reference data SID'!$B:$N,13,FALSE))</f>
        <v/>
      </c>
      <c r="AG246" s="16" t="str">
        <f>IF(ISERROR(VLOOKUP(CONCATENATE($A246,"_",AG$2),'Reference data SID'!$B:$N,13,FALSE)),"",VLOOKUP(CONCATENATE($A246,"_",AG$2),'Reference data SID'!$B:$N,13,FALSE))</f>
        <v/>
      </c>
      <c r="AH246" s="16" t="str">
        <f>IF(ISERROR(VLOOKUP(CONCATENATE($A246,"_",AH$2),'Reference data SID'!$B:$N,13,FALSE)),"",VLOOKUP(CONCATENATE($A246,"_",AH$2),'Reference data SID'!$B:$N,13,FALSE))</f>
        <v/>
      </c>
      <c r="AI246" s="16" t="str">
        <f>IF(ISERROR(VLOOKUP(CONCATENATE($A246,"_",AI$2),'Reference data SID'!$B:$N,13,FALSE)),"",VLOOKUP(CONCATENATE($A246,"_",AI$2),'Reference data SID'!$B:$N,13,FALSE))</f>
        <v/>
      </c>
      <c r="AJ246" s="16" t="str">
        <f>IF(ISERROR(VLOOKUP(CONCATENATE($A246,"_",AJ$2),'Reference data SID'!$B:$N,13,FALSE)),"",VLOOKUP(CONCATENATE($A246,"_",AJ$2),'Reference data SID'!$B:$N,13,FALSE))</f>
        <v/>
      </c>
      <c r="AK246" s="16" t="str">
        <f>IF(ISERROR(VLOOKUP(CONCATENATE($A246,"_",AK$2),'Reference data SID'!$B:$N,13,FALSE)),"",VLOOKUP(CONCATENATE($A246,"_",AK$2),'Reference data SID'!$B:$N,13,FALSE))</f>
        <v/>
      </c>
      <c r="AL246" s="16" t="str">
        <f>IF(ISERROR(VLOOKUP(CONCATENATE($A246,"_",AL$2),'Reference data SID'!$B:$N,13,FALSE)),"",VLOOKUP(CONCATENATE($A246,"_",AL$2),'Reference data SID'!$B:$N,13,FALSE))</f>
        <v/>
      </c>
      <c r="AM246" s="16" t="str">
        <f>IF(ISERROR(VLOOKUP(CONCATENATE($A246,"_",AM$2),'Reference data SID'!$B:$N,13,FALSE)),"",VLOOKUP(CONCATENATE($A246,"_",AM$2),'Reference data SID'!$B:$N,13,FALSE))</f>
        <v/>
      </c>
      <c r="AN246" s="16" t="str">
        <f>IF(ISERROR(VLOOKUP(CONCATENATE($A246,"_",AN$2),'Reference data SID'!$B:$N,13,FALSE)),"",VLOOKUP(CONCATENATE($A246,"_",AN$2),'Reference data SID'!$B:$N,13,FALSE))</f>
        <v/>
      </c>
      <c r="AO246" s="16" t="str">
        <f>IF(ISERROR(VLOOKUP(CONCATENATE($A246,"_",AO$2),'Reference data SID'!$B:$N,13,FALSE)),"",VLOOKUP(CONCATENATE($A246,"_",AO$2),'Reference data SID'!$B:$N,13,FALSE))</f>
        <v/>
      </c>
      <c r="AP246" s="16" t="str">
        <f>IF(ISERROR(VLOOKUP(CONCATENATE($A246,"_",AP$2),'Reference data SID'!$B:$N,13,FALSE)),"",VLOOKUP(CONCATENATE($A246,"_",AP$2),'Reference data SID'!$B:$N,13,FALSE))</f>
        <v/>
      </c>
      <c r="AQ246" s="16" t="str">
        <f>IF(ISERROR(VLOOKUP(CONCATENATE($A246,"_",AQ$2),'Reference data SID'!$B:$N,13,FALSE)),"",VLOOKUP(CONCATENATE($A246,"_",AQ$2),'Reference data SID'!$B:$N,13,FALSE))</f>
        <v/>
      </c>
      <c r="AR246" s="16" t="str">
        <f>IF(ISERROR(VLOOKUP(CONCATENATE($A246,"_",AR$2),'Reference data SID'!$B:$N,13,FALSE)),"",VLOOKUP(CONCATENATE($A246,"_",AR$2),'Reference data SID'!$B:$N,13,FALSE))</f>
        <v/>
      </c>
      <c r="AS246" s="16" t="str">
        <f>IF(ISERROR(VLOOKUP(CONCATENATE($A246,"_",AS$2),'Reference data SID'!$B:$N,13,FALSE)),"",VLOOKUP(CONCATENATE($A246,"_",AS$2),'Reference data SID'!$B:$N,13,FALSE))</f>
        <v/>
      </c>
      <c r="AT246" s="16" t="str">
        <f>IF(ISERROR(VLOOKUP(CONCATENATE($A246,"_",AT$2),'Reference data SID'!$B:$N,13,FALSE)),"",VLOOKUP(CONCATENATE($A246,"_",AT$2),'Reference data SID'!$B:$N,13,FALSE))</f>
        <v/>
      </c>
    </row>
    <row r="247" spans="1:46" x14ac:dyDescent="0.25">
      <c r="A247">
        <v>243</v>
      </c>
      <c r="B247" s="16" t="str">
        <f>IF(ISERROR(VLOOKUP(CONCATENATE($A247,"_",B$2),'Reference data SID'!$B:$N,13,FALSE)),"",VLOOKUP(CONCATENATE($A247,"_",B$2),'Reference data SID'!$B:$N,13,FALSE))</f>
        <v/>
      </c>
      <c r="C247" s="16" t="str">
        <f>IF(ISERROR(VLOOKUP(CONCATENATE($A247,"_",C$2),'Reference data SID'!$B:$N,13,FALSE)),"",VLOOKUP(CONCATENATE($A247,"_",C$2),'Reference data SID'!$B:$N,13,FALSE))</f>
        <v/>
      </c>
      <c r="D247" s="16" t="str">
        <f>IF(ISERROR(VLOOKUP(CONCATENATE($A247,"_",D$2),'Reference data SID'!$B:$N,13,FALSE)),"",VLOOKUP(CONCATENATE($A247,"_",D$2),'Reference data SID'!$B:$N,13,FALSE))</f>
        <v/>
      </c>
      <c r="E247" s="16" t="str">
        <f>IF(ISERROR(VLOOKUP(CONCATENATE($A247,"_",E$2),'Reference data SID'!$B:$N,13,FALSE)),"",VLOOKUP(CONCATENATE($A247,"_",E$2),'Reference data SID'!$B:$N,13,FALSE))</f>
        <v/>
      </c>
      <c r="F247" s="16" t="str">
        <f>IF(ISERROR(VLOOKUP(CONCATENATE($A247,"_",F$2),'Reference data SID'!$B:$N,13,FALSE)),"",VLOOKUP(CONCATENATE($A247,"_",F$2),'Reference data SID'!$B:$N,13,FALSE))</f>
        <v/>
      </c>
      <c r="G247" s="16" t="str">
        <f>IF(ISERROR(VLOOKUP(CONCATENATE($A247,"_",G$2),'Reference data SID'!$B:$N,13,FALSE)),"",VLOOKUP(CONCATENATE($A247,"_",G$2),'Reference data SID'!$B:$N,13,FALSE))</f>
        <v/>
      </c>
      <c r="H247" s="16" t="str">
        <f>IF(ISERROR(VLOOKUP(CONCATENATE($A247,"_",H$2),'Reference data SID'!$B:$N,13,FALSE)),"",VLOOKUP(CONCATENATE($A247,"_",H$2),'Reference data SID'!$B:$N,13,FALSE))</f>
        <v/>
      </c>
      <c r="I247" s="16" t="str">
        <f>IF(ISERROR(VLOOKUP(CONCATENATE($A247,"_",I$2),'Reference data SID'!$B:$N,13,FALSE)),"",VLOOKUP(CONCATENATE($A247,"_",I$2),'Reference data SID'!$B:$N,13,FALSE))</f>
        <v/>
      </c>
      <c r="J247" s="16" t="str">
        <f>IF(ISERROR(VLOOKUP(CONCATENATE($A247,"_",J$2),'Reference data SID'!$B:$N,13,FALSE)),"",VLOOKUP(CONCATENATE($A247,"_",J$2),'Reference data SID'!$B:$N,13,FALSE))</f>
        <v/>
      </c>
      <c r="K247" s="16" t="str">
        <f>IF(ISERROR(VLOOKUP(CONCATENATE($A247,"_",K$2),'Reference data SID'!$B:$N,13,FALSE)),"",VLOOKUP(CONCATENATE($A247,"_",K$2),'Reference data SID'!$B:$N,13,FALSE))</f>
        <v/>
      </c>
      <c r="L247" s="16" t="str">
        <f>IF(ISERROR(VLOOKUP(CONCATENATE($A247,"_",L$2),'Reference data SID'!$B:$N,13,FALSE)),"",VLOOKUP(CONCATENATE($A247,"_",L$2),'Reference data SID'!$B:$N,13,FALSE))</f>
        <v/>
      </c>
      <c r="M247" s="16" t="str">
        <f>IF(ISERROR(VLOOKUP(CONCATENATE($A247,"_",M$2),'Reference data SID'!$B:$N,13,FALSE)),"",VLOOKUP(CONCATENATE($A247,"_",M$2),'Reference data SID'!$B:$N,13,FALSE))</f>
        <v/>
      </c>
      <c r="N247" s="16" t="str">
        <f>IF(ISERROR(VLOOKUP(CONCATENATE($A247,"_",N$2),'Reference data SID'!$B:$N,13,FALSE)),"",VLOOKUP(CONCATENATE($A247,"_",N$2),'Reference data SID'!$B:$N,13,FALSE))</f>
        <v/>
      </c>
      <c r="O247" s="16" t="str">
        <f>IF(ISERROR(VLOOKUP(CONCATENATE($A247,"_",O$2),'Reference data SID'!$B:$N,13,FALSE)),"",VLOOKUP(CONCATENATE($A247,"_",O$2),'Reference data SID'!$B:$N,13,FALSE))</f>
        <v/>
      </c>
      <c r="P247" s="16" t="str">
        <f>IF(ISERROR(VLOOKUP(CONCATENATE($A247,"_",P$2),'Reference data SID'!$B:$N,13,FALSE)),"",VLOOKUP(CONCATENATE($A247,"_",P$2),'Reference data SID'!$B:$N,13,FALSE))</f>
        <v/>
      </c>
      <c r="Q247" s="16" t="str">
        <f>IF(ISERROR(VLOOKUP(CONCATENATE($A247,"_",Q$2),'Reference data SID'!$B:$N,13,FALSE)),"",VLOOKUP(CONCATENATE($A247,"_",Q$2),'Reference data SID'!$B:$N,13,FALSE))</f>
        <v/>
      </c>
      <c r="R247" s="16" t="str">
        <f>IF(ISERROR(VLOOKUP(CONCATENATE($A247,"_",R$2),'Reference data SID'!$B:$N,13,FALSE)),"",VLOOKUP(CONCATENATE($A247,"_",R$2),'Reference data SID'!$B:$N,13,FALSE))</f>
        <v/>
      </c>
      <c r="S247" s="16" t="str">
        <f>IF(ISERROR(VLOOKUP(CONCATENATE($A247,"_",S$2),'Reference data SID'!$B:$N,13,FALSE)),"",VLOOKUP(CONCATENATE($A247,"_",S$2),'Reference data SID'!$B:$N,13,FALSE))</f>
        <v/>
      </c>
      <c r="T247" s="16" t="str">
        <f>IF(ISERROR(VLOOKUP(CONCATENATE($A247,"_",T$2),'Reference data SID'!$B:$N,13,FALSE)),"",VLOOKUP(CONCATENATE($A247,"_",T$2),'Reference data SID'!$B:$N,13,FALSE))</f>
        <v/>
      </c>
      <c r="U247" s="16" t="str">
        <f>IF(ISERROR(VLOOKUP(CONCATENATE($A247,"_",U$2),'Reference data SID'!$B:$N,13,FALSE)),"",VLOOKUP(CONCATENATE($A247,"_",U$2),'Reference data SID'!$B:$N,13,FALSE))</f>
        <v/>
      </c>
      <c r="V247" s="16" t="str">
        <f>IF(ISERROR(VLOOKUP(CONCATENATE($A247,"_",V$2),'Reference data SID'!$B:$N,13,FALSE)),"",VLOOKUP(CONCATENATE($A247,"_",V$2),'Reference data SID'!$B:$N,13,FALSE))</f>
        <v/>
      </c>
      <c r="W247" s="16" t="str">
        <f>IF(ISERROR(VLOOKUP(CONCATENATE($A247,"_",W$2),'Reference data SID'!$B:$N,13,FALSE)),"",VLOOKUP(CONCATENATE($A247,"_",W$2),'Reference data SID'!$B:$N,13,FALSE))</f>
        <v/>
      </c>
      <c r="X247" s="16" t="str">
        <f>IF(ISERROR(VLOOKUP(CONCATENATE($A247,"_",X$2),'Reference data SID'!$B:$N,13,FALSE)),"",VLOOKUP(CONCATENATE($A247,"_",X$2),'Reference data SID'!$B:$N,13,FALSE))</f>
        <v/>
      </c>
      <c r="Y247" s="16" t="str">
        <f>IF(ISERROR(VLOOKUP(CONCATENATE($A247,"_",Y$2),'Reference data SID'!$B:$N,13,FALSE)),"",VLOOKUP(CONCATENATE($A247,"_",Y$2),'Reference data SID'!$B:$N,13,FALSE))</f>
        <v/>
      </c>
      <c r="Z247" s="16" t="str">
        <f>IF(ISERROR(VLOOKUP(CONCATENATE($A247,"_",Z$2),'Reference data SID'!$B:$N,13,FALSE)),"",VLOOKUP(CONCATENATE($A247,"_",Z$2),'Reference data SID'!$B:$N,13,FALSE))</f>
        <v/>
      </c>
      <c r="AA247" s="16" t="str">
        <f>IF(ISERROR(VLOOKUP(CONCATENATE($A247,"_",AA$2),'Reference data SID'!$B:$N,13,FALSE)),"",VLOOKUP(CONCATENATE($A247,"_",AA$2),'Reference data SID'!$B:$N,13,FALSE))</f>
        <v/>
      </c>
      <c r="AB247" s="16" t="str">
        <f>IF(ISERROR(VLOOKUP(CONCATENATE($A247,"_",AB$2),'Reference data SID'!$B:$N,13,FALSE)),"",VLOOKUP(CONCATENATE($A247,"_",AB$2),'Reference data SID'!$B:$N,13,FALSE))</f>
        <v/>
      </c>
      <c r="AC247" s="16" t="str">
        <f>IF(ISERROR(VLOOKUP(CONCATENATE($A247,"_",AC$2),'Reference data SID'!$B:$N,13,FALSE)),"",VLOOKUP(CONCATENATE($A247,"_",AC$2),'Reference data SID'!$B:$N,13,FALSE))</f>
        <v/>
      </c>
      <c r="AD247" s="16" t="str">
        <f>IF(ISERROR(VLOOKUP(CONCATENATE($A247,"_",AD$2),'Reference data SID'!$B:$N,13,FALSE)),"",VLOOKUP(CONCATENATE($A247,"_",AD$2),'Reference data SID'!$B:$N,13,FALSE))</f>
        <v/>
      </c>
      <c r="AE247" s="16" t="str">
        <f>IF(ISERROR(VLOOKUP(CONCATENATE($A247,"_",AE$2),'Reference data SID'!$B:$N,13,FALSE)),"",VLOOKUP(CONCATENATE($A247,"_",AE$2),'Reference data SID'!$B:$N,13,FALSE))</f>
        <v/>
      </c>
      <c r="AF247" s="16" t="str">
        <f>IF(ISERROR(VLOOKUP(CONCATENATE($A247,"_",AF$2),'Reference data SID'!$B:$N,13,FALSE)),"",VLOOKUP(CONCATENATE($A247,"_",AF$2),'Reference data SID'!$B:$N,13,FALSE))</f>
        <v/>
      </c>
      <c r="AG247" s="16" t="str">
        <f>IF(ISERROR(VLOOKUP(CONCATENATE($A247,"_",AG$2),'Reference data SID'!$B:$N,13,FALSE)),"",VLOOKUP(CONCATENATE($A247,"_",AG$2),'Reference data SID'!$B:$N,13,FALSE))</f>
        <v/>
      </c>
      <c r="AH247" s="16" t="str">
        <f>IF(ISERROR(VLOOKUP(CONCATENATE($A247,"_",AH$2),'Reference data SID'!$B:$N,13,FALSE)),"",VLOOKUP(CONCATENATE($A247,"_",AH$2),'Reference data SID'!$B:$N,13,FALSE))</f>
        <v/>
      </c>
      <c r="AI247" s="16" t="str">
        <f>IF(ISERROR(VLOOKUP(CONCATENATE($A247,"_",AI$2),'Reference data SID'!$B:$N,13,FALSE)),"",VLOOKUP(CONCATENATE($A247,"_",AI$2),'Reference data SID'!$B:$N,13,FALSE))</f>
        <v/>
      </c>
      <c r="AJ247" s="16" t="str">
        <f>IF(ISERROR(VLOOKUP(CONCATENATE($A247,"_",AJ$2),'Reference data SID'!$B:$N,13,FALSE)),"",VLOOKUP(CONCATENATE($A247,"_",AJ$2),'Reference data SID'!$B:$N,13,FALSE))</f>
        <v/>
      </c>
      <c r="AK247" s="16" t="str">
        <f>IF(ISERROR(VLOOKUP(CONCATENATE($A247,"_",AK$2),'Reference data SID'!$B:$N,13,FALSE)),"",VLOOKUP(CONCATENATE($A247,"_",AK$2),'Reference data SID'!$B:$N,13,FALSE))</f>
        <v/>
      </c>
      <c r="AL247" s="16" t="str">
        <f>IF(ISERROR(VLOOKUP(CONCATENATE($A247,"_",AL$2),'Reference data SID'!$B:$N,13,FALSE)),"",VLOOKUP(CONCATENATE($A247,"_",AL$2),'Reference data SID'!$B:$N,13,FALSE))</f>
        <v/>
      </c>
      <c r="AM247" s="16" t="str">
        <f>IF(ISERROR(VLOOKUP(CONCATENATE($A247,"_",AM$2),'Reference data SID'!$B:$N,13,FALSE)),"",VLOOKUP(CONCATENATE($A247,"_",AM$2),'Reference data SID'!$B:$N,13,FALSE))</f>
        <v/>
      </c>
      <c r="AN247" s="16" t="str">
        <f>IF(ISERROR(VLOOKUP(CONCATENATE($A247,"_",AN$2),'Reference data SID'!$B:$N,13,FALSE)),"",VLOOKUP(CONCATENATE($A247,"_",AN$2),'Reference data SID'!$B:$N,13,FALSE))</f>
        <v/>
      </c>
      <c r="AO247" s="16" t="str">
        <f>IF(ISERROR(VLOOKUP(CONCATENATE($A247,"_",AO$2),'Reference data SID'!$B:$N,13,FALSE)),"",VLOOKUP(CONCATENATE($A247,"_",AO$2),'Reference data SID'!$B:$N,13,FALSE))</f>
        <v/>
      </c>
      <c r="AP247" s="16" t="str">
        <f>IF(ISERROR(VLOOKUP(CONCATENATE($A247,"_",AP$2),'Reference data SID'!$B:$N,13,FALSE)),"",VLOOKUP(CONCATENATE($A247,"_",AP$2),'Reference data SID'!$B:$N,13,FALSE))</f>
        <v/>
      </c>
      <c r="AQ247" s="16" t="str">
        <f>IF(ISERROR(VLOOKUP(CONCATENATE($A247,"_",AQ$2),'Reference data SID'!$B:$N,13,FALSE)),"",VLOOKUP(CONCATENATE($A247,"_",AQ$2),'Reference data SID'!$B:$N,13,FALSE))</f>
        <v/>
      </c>
      <c r="AR247" s="16" t="str">
        <f>IF(ISERROR(VLOOKUP(CONCATENATE($A247,"_",AR$2),'Reference data SID'!$B:$N,13,FALSE)),"",VLOOKUP(CONCATENATE($A247,"_",AR$2),'Reference data SID'!$B:$N,13,FALSE))</f>
        <v/>
      </c>
      <c r="AS247" s="16" t="str">
        <f>IF(ISERROR(VLOOKUP(CONCATENATE($A247,"_",AS$2),'Reference data SID'!$B:$N,13,FALSE)),"",VLOOKUP(CONCATENATE($A247,"_",AS$2),'Reference data SID'!$B:$N,13,FALSE))</f>
        <v/>
      </c>
      <c r="AT247" s="16" t="str">
        <f>IF(ISERROR(VLOOKUP(CONCATENATE($A247,"_",AT$2),'Reference data SID'!$B:$N,13,FALSE)),"",VLOOKUP(CONCATENATE($A247,"_",AT$2),'Reference data SID'!$B:$N,13,FALSE))</f>
        <v/>
      </c>
    </row>
    <row r="248" spans="1:46" x14ac:dyDescent="0.25">
      <c r="A248">
        <v>244</v>
      </c>
      <c r="B248" s="16" t="str">
        <f>IF(ISERROR(VLOOKUP(CONCATENATE($A248,"_",B$2),'Reference data SID'!$B:$N,13,FALSE)),"",VLOOKUP(CONCATENATE($A248,"_",B$2),'Reference data SID'!$B:$N,13,FALSE))</f>
        <v/>
      </c>
      <c r="C248" s="16" t="str">
        <f>IF(ISERROR(VLOOKUP(CONCATENATE($A248,"_",C$2),'Reference data SID'!$B:$N,13,FALSE)),"",VLOOKUP(CONCATENATE($A248,"_",C$2),'Reference data SID'!$B:$N,13,FALSE))</f>
        <v/>
      </c>
      <c r="D248" s="16" t="str">
        <f>IF(ISERROR(VLOOKUP(CONCATENATE($A248,"_",D$2),'Reference data SID'!$B:$N,13,FALSE)),"",VLOOKUP(CONCATENATE($A248,"_",D$2),'Reference data SID'!$B:$N,13,FALSE))</f>
        <v/>
      </c>
      <c r="E248" s="16" t="str">
        <f>IF(ISERROR(VLOOKUP(CONCATENATE($A248,"_",E$2),'Reference data SID'!$B:$N,13,FALSE)),"",VLOOKUP(CONCATENATE($A248,"_",E$2),'Reference data SID'!$B:$N,13,FALSE))</f>
        <v/>
      </c>
      <c r="F248" s="16" t="str">
        <f>IF(ISERROR(VLOOKUP(CONCATENATE($A248,"_",F$2),'Reference data SID'!$B:$N,13,FALSE)),"",VLOOKUP(CONCATENATE($A248,"_",F$2),'Reference data SID'!$B:$N,13,FALSE))</f>
        <v/>
      </c>
      <c r="G248" s="16" t="str">
        <f>IF(ISERROR(VLOOKUP(CONCATENATE($A248,"_",G$2),'Reference data SID'!$B:$N,13,FALSE)),"",VLOOKUP(CONCATENATE($A248,"_",G$2),'Reference data SID'!$B:$N,13,FALSE))</f>
        <v/>
      </c>
      <c r="H248" s="16" t="str">
        <f>IF(ISERROR(VLOOKUP(CONCATENATE($A248,"_",H$2),'Reference data SID'!$B:$N,13,FALSE)),"",VLOOKUP(CONCATENATE($A248,"_",H$2),'Reference data SID'!$B:$N,13,FALSE))</f>
        <v/>
      </c>
      <c r="I248" s="16" t="str">
        <f>IF(ISERROR(VLOOKUP(CONCATENATE($A248,"_",I$2),'Reference data SID'!$B:$N,13,FALSE)),"",VLOOKUP(CONCATENATE($A248,"_",I$2),'Reference data SID'!$B:$N,13,FALSE))</f>
        <v/>
      </c>
      <c r="J248" s="16" t="str">
        <f>IF(ISERROR(VLOOKUP(CONCATENATE($A248,"_",J$2),'Reference data SID'!$B:$N,13,FALSE)),"",VLOOKUP(CONCATENATE($A248,"_",J$2),'Reference data SID'!$B:$N,13,FALSE))</f>
        <v/>
      </c>
      <c r="K248" s="16" t="str">
        <f>IF(ISERROR(VLOOKUP(CONCATENATE($A248,"_",K$2),'Reference data SID'!$B:$N,13,FALSE)),"",VLOOKUP(CONCATENATE($A248,"_",K$2),'Reference data SID'!$B:$N,13,FALSE))</f>
        <v/>
      </c>
      <c r="L248" s="16" t="str">
        <f>IF(ISERROR(VLOOKUP(CONCATENATE($A248,"_",L$2),'Reference data SID'!$B:$N,13,FALSE)),"",VLOOKUP(CONCATENATE($A248,"_",L$2),'Reference data SID'!$B:$N,13,FALSE))</f>
        <v/>
      </c>
      <c r="M248" s="16" t="str">
        <f>IF(ISERROR(VLOOKUP(CONCATENATE($A248,"_",M$2),'Reference data SID'!$B:$N,13,FALSE)),"",VLOOKUP(CONCATENATE($A248,"_",M$2),'Reference data SID'!$B:$N,13,FALSE))</f>
        <v/>
      </c>
      <c r="N248" s="16" t="str">
        <f>IF(ISERROR(VLOOKUP(CONCATENATE($A248,"_",N$2),'Reference data SID'!$B:$N,13,FALSE)),"",VLOOKUP(CONCATENATE($A248,"_",N$2),'Reference data SID'!$B:$N,13,FALSE))</f>
        <v/>
      </c>
      <c r="O248" s="16" t="str">
        <f>IF(ISERROR(VLOOKUP(CONCATENATE($A248,"_",O$2),'Reference data SID'!$B:$N,13,FALSE)),"",VLOOKUP(CONCATENATE($A248,"_",O$2),'Reference data SID'!$B:$N,13,FALSE))</f>
        <v/>
      </c>
      <c r="P248" s="16" t="str">
        <f>IF(ISERROR(VLOOKUP(CONCATENATE($A248,"_",P$2),'Reference data SID'!$B:$N,13,FALSE)),"",VLOOKUP(CONCATENATE($A248,"_",P$2),'Reference data SID'!$B:$N,13,FALSE))</f>
        <v/>
      </c>
      <c r="Q248" s="16" t="str">
        <f>IF(ISERROR(VLOOKUP(CONCATENATE($A248,"_",Q$2),'Reference data SID'!$B:$N,13,FALSE)),"",VLOOKUP(CONCATENATE($A248,"_",Q$2),'Reference data SID'!$B:$N,13,FALSE))</f>
        <v/>
      </c>
      <c r="R248" s="16" t="str">
        <f>IF(ISERROR(VLOOKUP(CONCATENATE($A248,"_",R$2),'Reference data SID'!$B:$N,13,FALSE)),"",VLOOKUP(CONCATENATE($A248,"_",R$2),'Reference data SID'!$B:$N,13,FALSE))</f>
        <v/>
      </c>
      <c r="S248" s="16" t="str">
        <f>IF(ISERROR(VLOOKUP(CONCATENATE($A248,"_",S$2),'Reference data SID'!$B:$N,13,FALSE)),"",VLOOKUP(CONCATENATE($A248,"_",S$2),'Reference data SID'!$B:$N,13,FALSE))</f>
        <v/>
      </c>
      <c r="T248" s="16" t="str">
        <f>IF(ISERROR(VLOOKUP(CONCATENATE($A248,"_",T$2),'Reference data SID'!$B:$N,13,FALSE)),"",VLOOKUP(CONCATENATE($A248,"_",T$2),'Reference data SID'!$B:$N,13,FALSE))</f>
        <v/>
      </c>
      <c r="U248" s="16" t="str">
        <f>IF(ISERROR(VLOOKUP(CONCATENATE($A248,"_",U$2),'Reference data SID'!$B:$N,13,FALSE)),"",VLOOKUP(CONCATENATE($A248,"_",U$2),'Reference data SID'!$B:$N,13,FALSE))</f>
        <v/>
      </c>
      <c r="V248" s="16" t="str">
        <f>IF(ISERROR(VLOOKUP(CONCATENATE($A248,"_",V$2),'Reference data SID'!$B:$N,13,FALSE)),"",VLOOKUP(CONCATENATE($A248,"_",V$2),'Reference data SID'!$B:$N,13,FALSE))</f>
        <v/>
      </c>
      <c r="W248" s="16" t="str">
        <f>IF(ISERROR(VLOOKUP(CONCATENATE($A248,"_",W$2),'Reference data SID'!$B:$N,13,FALSE)),"",VLOOKUP(CONCATENATE($A248,"_",W$2),'Reference data SID'!$B:$N,13,FALSE))</f>
        <v/>
      </c>
      <c r="X248" s="16" t="str">
        <f>IF(ISERROR(VLOOKUP(CONCATENATE($A248,"_",X$2),'Reference data SID'!$B:$N,13,FALSE)),"",VLOOKUP(CONCATENATE($A248,"_",X$2),'Reference data SID'!$B:$N,13,FALSE))</f>
        <v/>
      </c>
      <c r="Y248" s="16" t="str">
        <f>IF(ISERROR(VLOOKUP(CONCATENATE($A248,"_",Y$2),'Reference data SID'!$B:$N,13,FALSE)),"",VLOOKUP(CONCATENATE($A248,"_",Y$2),'Reference data SID'!$B:$N,13,FALSE))</f>
        <v/>
      </c>
      <c r="Z248" s="16" t="str">
        <f>IF(ISERROR(VLOOKUP(CONCATENATE($A248,"_",Z$2),'Reference data SID'!$B:$N,13,FALSE)),"",VLOOKUP(CONCATENATE($A248,"_",Z$2),'Reference data SID'!$B:$N,13,FALSE))</f>
        <v/>
      </c>
      <c r="AA248" s="16" t="str">
        <f>IF(ISERROR(VLOOKUP(CONCATENATE($A248,"_",AA$2),'Reference data SID'!$B:$N,13,FALSE)),"",VLOOKUP(CONCATENATE($A248,"_",AA$2),'Reference data SID'!$B:$N,13,FALSE))</f>
        <v/>
      </c>
      <c r="AB248" s="16" t="str">
        <f>IF(ISERROR(VLOOKUP(CONCATENATE($A248,"_",AB$2),'Reference data SID'!$B:$N,13,FALSE)),"",VLOOKUP(CONCATENATE($A248,"_",AB$2),'Reference data SID'!$B:$N,13,FALSE))</f>
        <v/>
      </c>
      <c r="AC248" s="16" t="str">
        <f>IF(ISERROR(VLOOKUP(CONCATENATE($A248,"_",AC$2),'Reference data SID'!$B:$N,13,FALSE)),"",VLOOKUP(CONCATENATE($A248,"_",AC$2),'Reference data SID'!$B:$N,13,FALSE))</f>
        <v/>
      </c>
      <c r="AD248" s="16" t="str">
        <f>IF(ISERROR(VLOOKUP(CONCATENATE($A248,"_",AD$2),'Reference data SID'!$B:$N,13,FALSE)),"",VLOOKUP(CONCATENATE($A248,"_",AD$2),'Reference data SID'!$B:$N,13,FALSE))</f>
        <v/>
      </c>
      <c r="AE248" s="16" t="str">
        <f>IF(ISERROR(VLOOKUP(CONCATENATE($A248,"_",AE$2),'Reference data SID'!$B:$N,13,FALSE)),"",VLOOKUP(CONCATENATE($A248,"_",AE$2),'Reference data SID'!$B:$N,13,FALSE))</f>
        <v/>
      </c>
      <c r="AF248" s="16" t="str">
        <f>IF(ISERROR(VLOOKUP(CONCATENATE($A248,"_",AF$2),'Reference data SID'!$B:$N,13,FALSE)),"",VLOOKUP(CONCATENATE($A248,"_",AF$2),'Reference data SID'!$B:$N,13,FALSE))</f>
        <v/>
      </c>
      <c r="AG248" s="16" t="str">
        <f>IF(ISERROR(VLOOKUP(CONCATENATE($A248,"_",AG$2),'Reference data SID'!$B:$N,13,FALSE)),"",VLOOKUP(CONCATENATE($A248,"_",AG$2),'Reference data SID'!$B:$N,13,FALSE))</f>
        <v/>
      </c>
      <c r="AH248" s="16" t="str">
        <f>IF(ISERROR(VLOOKUP(CONCATENATE($A248,"_",AH$2),'Reference data SID'!$B:$N,13,FALSE)),"",VLOOKUP(CONCATENATE($A248,"_",AH$2),'Reference data SID'!$B:$N,13,FALSE))</f>
        <v/>
      </c>
      <c r="AI248" s="16" t="str">
        <f>IF(ISERROR(VLOOKUP(CONCATENATE($A248,"_",AI$2),'Reference data SID'!$B:$N,13,FALSE)),"",VLOOKUP(CONCATENATE($A248,"_",AI$2),'Reference data SID'!$B:$N,13,FALSE))</f>
        <v/>
      </c>
      <c r="AJ248" s="16" t="str">
        <f>IF(ISERROR(VLOOKUP(CONCATENATE($A248,"_",AJ$2),'Reference data SID'!$B:$N,13,FALSE)),"",VLOOKUP(CONCATENATE($A248,"_",AJ$2),'Reference data SID'!$B:$N,13,FALSE))</f>
        <v/>
      </c>
      <c r="AK248" s="16" t="str">
        <f>IF(ISERROR(VLOOKUP(CONCATENATE($A248,"_",AK$2),'Reference data SID'!$B:$N,13,FALSE)),"",VLOOKUP(CONCATENATE($A248,"_",AK$2),'Reference data SID'!$B:$N,13,FALSE))</f>
        <v/>
      </c>
      <c r="AL248" s="16" t="str">
        <f>IF(ISERROR(VLOOKUP(CONCATENATE($A248,"_",AL$2),'Reference data SID'!$B:$N,13,FALSE)),"",VLOOKUP(CONCATENATE($A248,"_",AL$2),'Reference data SID'!$B:$N,13,FALSE))</f>
        <v/>
      </c>
      <c r="AM248" s="16" t="str">
        <f>IF(ISERROR(VLOOKUP(CONCATENATE($A248,"_",AM$2),'Reference data SID'!$B:$N,13,FALSE)),"",VLOOKUP(CONCATENATE($A248,"_",AM$2),'Reference data SID'!$B:$N,13,FALSE))</f>
        <v/>
      </c>
      <c r="AN248" s="16" t="str">
        <f>IF(ISERROR(VLOOKUP(CONCATENATE($A248,"_",AN$2),'Reference data SID'!$B:$N,13,FALSE)),"",VLOOKUP(CONCATENATE($A248,"_",AN$2),'Reference data SID'!$B:$N,13,FALSE))</f>
        <v/>
      </c>
      <c r="AO248" s="16" t="str">
        <f>IF(ISERROR(VLOOKUP(CONCATENATE($A248,"_",AO$2),'Reference data SID'!$B:$N,13,FALSE)),"",VLOOKUP(CONCATENATE($A248,"_",AO$2),'Reference data SID'!$B:$N,13,FALSE))</f>
        <v/>
      </c>
      <c r="AP248" s="16" t="str">
        <f>IF(ISERROR(VLOOKUP(CONCATENATE($A248,"_",AP$2),'Reference data SID'!$B:$N,13,FALSE)),"",VLOOKUP(CONCATENATE($A248,"_",AP$2),'Reference data SID'!$B:$N,13,FALSE))</f>
        <v/>
      </c>
      <c r="AQ248" s="16" t="str">
        <f>IF(ISERROR(VLOOKUP(CONCATENATE($A248,"_",AQ$2),'Reference data SID'!$B:$N,13,FALSE)),"",VLOOKUP(CONCATENATE($A248,"_",AQ$2),'Reference data SID'!$B:$N,13,FALSE))</f>
        <v/>
      </c>
      <c r="AR248" s="16" t="str">
        <f>IF(ISERROR(VLOOKUP(CONCATENATE($A248,"_",AR$2),'Reference data SID'!$B:$N,13,FALSE)),"",VLOOKUP(CONCATENATE($A248,"_",AR$2),'Reference data SID'!$B:$N,13,FALSE))</f>
        <v/>
      </c>
      <c r="AS248" s="16" t="str">
        <f>IF(ISERROR(VLOOKUP(CONCATENATE($A248,"_",AS$2),'Reference data SID'!$B:$N,13,FALSE)),"",VLOOKUP(CONCATENATE($A248,"_",AS$2),'Reference data SID'!$B:$N,13,FALSE))</f>
        <v/>
      </c>
      <c r="AT248" s="16" t="str">
        <f>IF(ISERROR(VLOOKUP(CONCATENATE($A248,"_",AT$2),'Reference data SID'!$B:$N,13,FALSE)),"",VLOOKUP(CONCATENATE($A248,"_",AT$2),'Reference data SID'!$B:$N,13,FALSE))</f>
        <v/>
      </c>
    </row>
    <row r="249" spans="1:46" x14ac:dyDescent="0.25">
      <c r="A249">
        <v>245</v>
      </c>
      <c r="B249" s="16" t="str">
        <f>IF(ISERROR(VLOOKUP(CONCATENATE($A249,"_",B$2),'Reference data SID'!$B:$N,13,FALSE)),"",VLOOKUP(CONCATENATE($A249,"_",B$2),'Reference data SID'!$B:$N,13,FALSE))</f>
        <v/>
      </c>
      <c r="C249" s="16" t="str">
        <f>IF(ISERROR(VLOOKUP(CONCATENATE($A249,"_",C$2),'Reference data SID'!$B:$N,13,FALSE)),"",VLOOKUP(CONCATENATE($A249,"_",C$2),'Reference data SID'!$B:$N,13,FALSE))</f>
        <v/>
      </c>
      <c r="D249" s="16" t="str">
        <f>IF(ISERROR(VLOOKUP(CONCATENATE($A249,"_",D$2),'Reference data SID'!$B:$N,13,FALSE)),"",VLOOKUP(CONCATENATE($A249,"_",D$2),'Reference data SID'!$B:$N,13,FALSE))</f>
        <v/>
      </c>
      <c r="E249" s="16" t="str">
        <f>IF(ISERROR(VLOOKUP(CONCATENATE($A249,"_",E$2),'Reference data SID'!$B:$N,13,FALSE)),"",VLOOKUP(CONCATENATE($A249,"_",E$2),'Reference data SID'!$B:$N,13,FALSE))</f>
        <v/>
      </c>
      <c r="F249" s="16" t="str">
        <f>IF(ISERROR(VLOOKUP(CONCATENATE($A249,"_",F$2),'Reference data SID'!$B:$N,13,FALSE)),"",VLOOKUP(CONCATENATE($A249,"_",F$2),'Reference data SID'!$B:$N,13,FALSE))</f>
        <v/>
      </c>
      <c r="G249" s="16" t="str">
        <f>IF(ISERROR(VLOOKUP(CONCATENATE($A249,"_",G$2),'Reference data SID'!$B:$N,13,FALSE)),"",VLOOKUP(CONCATENATE($A249,"_",G$2),'Reference data SID'!$B:$N,13,FALSE))</f>
        <v/>
      </c>
      <c r="H249" s="16" t="str">
        <f>IF(ISERROR(VLOOKUP(CONCATENATE($A249,"_",H$2),'Reference data SID'!$B:$N,13,FALSE)),"",VLOOKUP(CONCATENATE($A249,"_",H$2),'Reference data SID'!$B:$N,13,FALSE))</f>
        <v/>
      </c>
      <c r="I249" s="16" t="str">
        <f>IF(ISERROR(VLOOKUP(CONCATENATE($A249,"_",I$2),'Reference data SID'!$B:$N,13,FALSE)),"",VLOOKUP(CONCATENATE($A249,"_",I$2),'Reference data SID'!$B:$N,13,FALSE))</f>
        <v/>
      </c>
      <c r="J249" s="16" t="str">
        <f>IF(ISERROR(VLOOKUP(CONCATENATE($A249,"_",J$2),'Reference data SID'!$B:$N,13,FALSE)),"",VLOOKUP(CONCATENATE($A249,"_",J$2),'Reference data SID'!$B:$N,13,FALSE))</f>
        <v/>
      </c>
      <c r="K249" s="16" t="str">
        <f>IF(ISERROR(VLOOKUP(CONCATENATE($A249,"_",K$2),'Reference data SID'!$B:$N,13,FALSE)),"",VLOOKUP(CONCATENATE($A249,"_",K$2),'Reference data SID'!$B:$N,13,FALSE))</f>
        <v/>
      </c>
      <c r="L249" s="16" t="str">
        <f>IF(ISERROR(VLOOKUP(CONCATENATE($A249,"_",L$2),'Reference data SID'!$B:$N,13,FALSE)),"",VLOOKUP(CONCATENATE($A249,"_",L$2),'Reference data SID'!$B:$N,13,FALSE))</f>
        <v/>
      </c>
      <c r="M249" s="16" t="str">
        <f>IF(ISERROR(VLOOKUP(CONCATENATE($A249,"_",M$2),'Reference data SID'!$B:$N,13,FALSE)),"",VLOOKUP(CONCATENATE($A249,"_",M$2),'Reference data SID'!$B:$N,13,FALSE))</f>
        <v/>
      </c>
      <c r="N249" s="16" t="str">
        <f>IF(ISERROR(VLOOKUP(CONCATENATE($A249,"_",N$2),'Reference data SID'!$B:$N,13,FALSE)),"",VLOOKUP(CONCATENATE($A249,"_",N$2),'Reference data SID'!$B:$N,13,FALSE))</f>
        <v/>
      </c>
      <c r="O249" s="16" t="str">
        <f>IF(ISERROR(VLOOKUP(CONCATENATE($A249,"_",O$2),'Reference data SID'!$B:$N,13,FALSE)),"",VLOOKUP(CONCATENATE($A249,"_",O$2),'Reference data SID'!$B:$N,13,FALSE))</f>
        <v/>
      </c>
      <c r="P249" s="16" t="str">
        <f>IF(ISERROR(VLOOKUP(CONCATENATE($A249,"_",P$2),'Reference data SID'!$B:$N,13,FALSE)),"",VLOOKUP(CONCATENATE($A249,"_",P$2),'Reference data SID'!$B:$N,13,FALSE))</f>
        <v/>
      </c>
      <c r="Q249" s="16" t="str">
        <f>IF(ISERROR(VLOOKUP(CONCATENATE($A249,"_",Q$2),'Reference data SID'!$B:$N,13,FALSE)),"",VLOOKUP(CONCATENATE($A249,"_",Q$2),'Reference data SID'!$B:$N,13,FALSE))</f>
        <v/>
      </c>
      <c r="R249" s="16" t="str">
        <f>IF(ISERROR(VLOOKUP(CONCATENATE($A249,"_",R$2),'Reference data SID'!$B:$N,13,FALSE)),"",VLOOKUP(CONCATENATE($A249,"_",R$2),'Reference data SID'!$B:$N,13,FALSE))</f>
        <v/>
      </c>
      <c r="S249" s="16" t="str">
        <f>IF(ISERROR(VLOOKUP(CONCATENATE($A249,"_",S$2),'Reference data SID'!$B:$N,13,FALSE)),"",VLOOKUP(CONCATENATE($A249,"_",S$2),'Reference data SID'!$B:$N,13,FALSE))</f>
        <v/>
      </c>
      <c r="T249" s="16" t="str">
        <f>IF(ISERROR(VLOOKUP(CONCATENATE($A249,"_",T$2),'Reference data SID'!$B:$N,13,FALSE)),"",VLOOKUP(CONCATENATE($A249,"_",T$2),'Reference data SID'!$B:$N,13,FALSE))</f>
        <v/>
      </c>
      <c r="U249" s="16" t="str">
        <f>IF(ISERROR(VLOOKUP(CONCATENATE($A249,"_",U$2),'Reference data SID'!$B:$N,13,FALSE)),"",VLOOKUP(CONCATENATE($A249,"_",U$2),'Reference data SID'!$B:$N,13,FALSE))</f>
        <v/>
      </c>
      <c r="V249" s="16" t="str">
        <f>IF(ISERROR(VLOOKUP(CONCATENATE($A249,"_",V$2),'Reference data SID'!$B:$N,13,FALSE)),"",VLOOKUP(CONCATENATE($A249,"_",V$2),'Reference data SID'!$B:$N,13,FALSE))</f>
        <v/>
      </c>
      <c r="W249" s="16" t="str">
        <f>IF(ISERROR(VLOOKUP(CONCATENATE($A249,"_",W$2),'Reference data SID'!$B:$N,13,FALSE)),"",VLOOKUP(CONCATENATE($A249,"_",W$2),'Reference data SID'!$B:$N,13,FALSE))</f>
        <v/>
      </c>
      <c r="X249" s="16" t="str">
        <f>IF(ISERROR(VLOOKUP(CONCATENATE($A249,"_",X$2),'Reference data SID'!$B:$N,13,FALSE)),"",VLOOKUP(CONCATENATE($A249,"_",X$2),'Reference data SID'!$B:$N,13,FALSE))</f>
        <v/>
      </c>
      <c r="Y249" s="16" t="str">
        <f>IF(ISERROR(VLOOKUP(CONCATENATE($A249,"_",Y$2),'Reference data SID'!$B:$N,13,FALSE)),"",VLOOKUP(CONCATENATE($A249,"_",Y$2),'Reference data SID'!$B:$N,13,FALSE))</f>
        <v/>
      </c>
      <c r="Z249" s="16" t="str">
        <f>IF(ISERROR(VLOOKUP(CONCATENATE($A249,"_",Z$2),'Reference data SID'!$B:$N,13,FALSE)),"",VLOOKUP(CONCATENATE($A249,"_",Z$2),'Reference data SID'!$B:$N,13,FALSE))</f>
        <v/>
      </c>
      <c r="AA249" s="16" t="str">
        <f>IF(ISERROR(VLOOKUP(CONCATENATE($A249,"_",AA$2),'Reference data SID'!$B:$N,13,FALSE)),"",VLOOKUP(CONCATENATE($A249,"_",AA$2),'Reference data SID'!$B:$N,13,FALSE))</f>
        <v/>
      </c>
      <c r="AB249" s="16" t="str">
        <f>IF(ISERROR(VLOOKUP(CONCATENATE($A249,"_",AB$2),'Reference data SID'!$B:$N,13,FALSE)),"",VLOOKUP(CONCATENATE($A249,"_",AB$2),'Reference data SID'!$B:$N,13,FALSE))</f>
        <v/>
      </c>
      <c r="AC249" s="16" t="str">
        <f>IF(ISERROR(VLOOKUP(CONCATENATE($A249,"_",AC$2),'Reference data SID'!$B:$N,13,FALSE)),"",VLOOKUP(CONCATENATE($A249,"_",AC$2),'Reference data SID'!$B:$N,13,FALSE))</f>
        <v/>
      </c>
      <c r="AD249" s="16" t="str">
        <f>IF(ISERROR(VLOOKUP(CONCATENATE($A249,"_",AD$2),'Reference data SID'!$B:$N,13,FALSE)),"",VLOOKUP(CONCATENATE($A249,"_",AD$2),'Reference data SID'!$B:$N,13,FALSE))</f>
        <v/>
      </c>
      <c r="AE249" s="16" t="str">
        <f>IF(ISERROR(VLOOKUP(CONCATENATE($A249,"_",AE$2),'Reference data SID'!$B:$N,13,FALSE)),"",VLOOKUP(CONCATENATE($A249,"_",AE$2),'Reference data SID'!$B:$N,13,FALSE))</f>
        <v/>
      </c>
      <c r="AF249" s="16" t="str">
        <f>IF(ISERROR(VLOOKUP(CONCATENATE($A249,"_",AF$2),'Reference data SID'!$B:$N,13,FALSE)),"",VLOOKUP(CONCATENATE($A249,"_",AF$2),'Reference data SID'!$B:$N,13,FALSE))</f>
        <v/>
      </c>
      <c r="AG249" s="16" t="str">
        <f>IF(ISERROR(VLOOKUP(CONCATENATE($A249,"_",AG$2),'Reference data SID'!$B:$N,13,FALSE)),"",VLOOKUP(CONCATENATE($A249,"_",AG$2),'Reference data SID'!$B:$N,13,FALSE))</f>
        <v/>
      </c>
      <c r="AH249" s="16" t="str">
        <f>IF(ISERROR(VLOOKUP(CONCATENATE($A249,"_",AH$2),'Reference data SID'!$B:$N,13,FALSE)),"",VLOOKUP(CONCATENATE($A249,"_",AH$2),'Reference data SID'!$B:$N,13,FALSE))</f>
        <v/>
      </c>
      <c r="AI249" s="16" t="str">
        <f>IF(ISERROR(VLOOKUP(CONCATENATE($A249,"_",AI$2),'Reference data SID'!$B:$N,13,FALSE)),"",VLOOKUP(CONCATENATE($A249,"_",AI$2),'Reference data SID'!$B:$N,13,FALSE))</f>
        <v/>
      </c>
      <c r="AJ249" s="16" t="str">
        <f>IF(ISERROR(VLOOKUP(CONCATENATE($A249,"_",AJ$2),'Reference data SID'!$B:$N,13,FALSE)),"",VLOOKUP(CONCATENATE($A249,"_",AJ$2),'Reference data SID'!$B:$N,13,FALSE))</f>
        <v/>
      </c>
      <c r="AK249" s="16" t="str">
        <f>IF(ISERROR(VLOOKUP(CONCATENATE($A249,"_",AK$2),'Reference data SID'!$B:$N,13,FALSE)),"",VLOOKUP(CONCATENATE($A249,"_",AK$2),'Reference data SID'!$B:$N,13,FALSE))</f>
        <v/>
      </c>
      <c r="AL249" s="16" t="str">
        <f>IF(ISERROR(VLOOKUP(CONCATENATE($A249,"_",AL$2),'Reference data SID'!$B:$N,13,FALSE)),"",VLOOKUP(CONCATENATE($A249,"_",AL$2),'Reference data SID'!$B:$N,13,FALSE))</f>
        <v/>
      </c>
      <c r="AM249" s="16" t="str">
        <f>IF(ISERROR(VLOOKUP(CONCATENATE($A249,"_",AM$2),'Reference data SID'!$B:$N,13,FALSE)),"",VLOOKUP(CONCATENATE($A249,"_",AM$2),'Reference data SID'!$B:$N,13,FALSE))</f>
        <v/>
      </c>
      <c r="AN249" s="16" t="str">
        <f>IF(ISERROR(VLOOKUP(CONCATENATE($A249,"_",AN$2),'Reference data SID'!$B:$N,13,FALSE)),"",VLOOKUP(CONCATENATE($A249,"_",AN$2),'Reference data SID'!$B:$N,13,FALSE))</f>
        <v/>
      </c>
      <c r="AO249" s="16" t="str">
        <f>IF(ISERROR(VLOOKUP(CONCATENATE($A249,"_",AO$2),'Reference data SID'!$B:$N,13,FALSE)),"",VLOOKUP(CONCATENATE($A249,"_",AO$2),'Reference data SID'!$B:$N,13,FALSE))</f>
        <v/>
      </c>
      <c r="AP249" s="16" t="str">
        <f>IF(ISERROR(VLOOKUP(CONCATENATE($A249,"_",AP$2),'Reference data SID'!$B:$N,13,FALSE)),"",VLOOKUP(CONCATENATE($A249,"_",AP$2),'Reference data SID'!$B:$N,13,FALSE))</f>
        <v/>
      </c>
      <c r="AQ249" s="16" t="str">
        <f>IF(ISERROR(VLOOKUP(CONCATENATE($A249,"_",AQ$2),'Reference data SID'!$B:$N,13,FALSE)),"",VLOOKUP(CONCATENATE($A249,"_",AQ$2),'Reference data SID'!$B:$N,13,FALSE))</f>
        <v/>
      </c>
      <c r="AR249" s="16" t="str">
        <f>IF(ISERROR(VLOOKUP(CONCATENATE($A249,"_",AR$2),'Reference data SID'!$B:$N,13,FALSE)),"",VLOOKUP(CONCATENATE($A249,"_",AR$2),'Reference data SID'!$B:$N,13,FALSE))</f>
        <v/>
      </c>
      <c r="AS249" s="16" t="str">
        <f>IF(ISERROR(VLOOKUP(CONCATENATE($A249,"_",AS$2),'Reference data SID'!$B:$N,13,FALSE)),"",VLOOKUP(CONCATENATE($A249,"_",AS$2),'Reference data SID'!$B:$N,13,FALSE))</f>
        <v/>
      </c>
      <c r="AT249" s="16" t="str">
        <f>IF(ISERROR(VLOOKUP(CONCATENATE($A249,"_",AT$2),'Reference data SID'!$B:$N,13,FALSE)),"",VLOOKUP(CONCATENATE($A249,"_",AT$2),'Reference data SID'!$B:$N,13,FALSE))</f>
        <v/>
      </c>
    </row>
    <row r="250" spans="1:46" x14ac:dyDescent="0.25">
      <c r="A250">
        <v>246</v>
      </c>
      <c r="B250" s="16" t="str">
        <f>IF(ISERROR(VLOOKUP(CONCATENATE($A250,"_",B$2),'Reference data SID'!$B:$N,13,FALSE)),"",VLOOKUP(CONCATENATE($A250,"_",B$2),'Reference data SID'!$B:$N,13,FALSE))</f>
        <v/>
      </c>
      <c r="C250" s="16" t="str">
        <f>IF(ISERROR(VLOOKUP(CONCATENATE($A250,"_",C$2),'Reference data SID'!$B:$N,13,FALSE)),"",VLOOKUP(CONCATENATE($A250,"_",C$2),'Reference data SID'!$B:$N,13,FALSE))</f>
        <v/>
      </c>
      <c r="D250" s="16" t="str">
        <f>IF(ISERROR(VLOOKUP(CONCATENATE($A250,"_",D$2),'Reference data SID'!$B:$N,13,FALSE)),"",VLOOKUP(CONCATENATE($A250,"_",D$2),'Reference data SID'!$B:$N,13,FALSE))</f>
        <v/>
      </c>
      <c r="E250" s="16" t="str">
        <f>IF(ISERROR(VLOOKUP(CONCATENATE($A250,"_",E$2),'Reference data SID'!$B:$N,13,FALSE)),"",VLOOKUP(CONCATENATE($A250,"_",E$2),'Reference data SID'!$B:$N,13,FALSE))</f>
        <v/>
      </c>
      <c r="F250" s="16" t="str">
        <f>IF(ISERROR(VLOOKUP(CONCATENATE($A250,"_",F$2),'Reference data SID'!$B:$N,13,FALSE)),"",VLOOKUP(CONCATENATE($A250,"_",F$2),'Reference data SID'!$B:$N,13,FALSE))</f>
        <v/>
      </c>
      <c r="G250" s="16" t="str">
        <f>IF(ISERROR(VLOOKUP(CONCATENATE($A250,"_",G$2),'Reference data SID'!$B:$N,13,FALSE)),"",VLOOKUP(CONCATENATE($A250,"_",G$2),'Reference data SID'!$B:$N,13,FALSE))</f>
        <v/>
      </c>
      <c r="H250" s="16" t="str">
        <f>IF(ISERROR(VLOOKUP(CONCATENATE($A250,"_",H$2),'Reference data SID'!$B:$N,13,FALSE)),"",VLOOKUP(CONCATENATE($A250,"_",H$2),'Reference data SID'!$B:$N,13,FALSE))</f>
        <v/>
      </c>
      <c r="I250" s="16" t="str">
        <f>IF(ISERROR(VLOOKUP(CONCATENATE($A250,"_",I$2),'Reference data SID'!$B:$N,13,FALSE)),"",VLOOKUP(CONCATENATE($A250,"_",I$2),'Reference data SID'!$B:$N,13,FALSE))</f>
        <v/>
      </c>
      <c r="J250" s="16" t="str">
        <f>IF(ISERROR(VLOOKUP(CONCATENATE($A250,"_",J$2),'Reference data SID'!$B:$N,13,FALSE)),"",VLOOKUP(CONCATENATE($A250,"_",J$2),'Reference data SID'!$B:$N,13,FALSE))</f>
        <v/>
      </c>
      <c r="K250" s="16" t="str">
        <f>IF(ISERROR(VLOOKUP(CONCATENATE($A250,"_",K$2),'Reference data SID'!$B:$N,13,FALSE)),"",VLOOKUP(CONCATENATE($A250,"_",K$2),'Reference data SID'!$B:$N,13,FALSE))</f>
        <v/>
      </c>
      <c r="L250" s="16" t="str">
        <f>IF(ISERROR(VLOOKUP(CONCATENATE($A250,"_",L$2),'Reference data SID'!$B:$N,13,FALSE)),"",VLOOKUP(CONCATENATE($A250,"_",L$2),'Reference data SID'!$B:$N,13,FALSE))</f>
        <v/>
      </c>
      <c r="M250" s="16" t="str">
        <f>IF(ISERROR(VLOOKUP(CONCATENATE($A250,"_",M$2),'Reference data SID'!$B:$N,13,FALSE)),"",VLOOKUP(CONCATENATE($A250,"_",M$2),'Reference data SID'!$B:$N,13,FALSE))</f>
        <v/>
      </c>
      <c r="N250" s="16" t="str">
        <f>IF(ISERROR(VLOOKUP(CONCATENATE($A250,"_",N$2),'Reference data SID'!$B:$N,13,FALSE)),"",VLOOKUP(CONCATENATE($A250,"_",N$2),'Reference data SID'!$B:$N,13,FALSE))</f>
        <v/>
      </c>
      <c r="O250" s="16" t="str">
        <f>IF(ISERROR(VLOOKUP(CONCATENATE($A250,"_",O$2),'Reference data SID'!$B:$N,13,FALSE)),"",VLOOKUP(CONCATENATE($A250,"_",O$2),'Reference data SID'!$B:$N,13,FALSE))</f>
        <v/>
      </c>
      <c r="P250" s="16" t="str">
        <f>IF(ISERROR(VLOOKUP(CONCATENATE($A250,"_",P$2),'Reference data SID'!$B:$N,13,FALSE)),"",VLOOKUP(CONCATENATE($A250,"_",P$2),'Reference data SID'!$B:$N,13,FALSE))</f>
        <v/>
      </c>
      <c r="Q250" s="16" t="str">
        <f>IF(ISERROR(VLOOKUP(CONCATENATE($A250,"_",Q$2),'Reference data SID'!$B:$N,13,FALSE)),"",VLOOKUP(CONCATENATE($A250,"_",Q$2),'Reference data SID'!$B:$N,13,FALSE))</f>
        <v/>
      </c>
      <c r="R250" s="16" t="str">
        <f>IF(ISERROR(VLOOKUP(CONCATENATE($A250,"_",R$2),'Reference data SID'!$B:$N,13,FALSE)),"",VLOOKUP(CONCATENATE($A250,"_",R$2),'Reference data SID'!$B:$N,13,FALSE))</f>
        <v/>
      </c>
      <c r="S250" s="16" t="str">
        <f>IF(ISERROR(VLOOKUP(CONCATENATE($A250,"_",S$2),'Reference data SID'!$B:$N,13,FALSE)),"",VLOOKUP(CONCATENATE($A250,"_",S$2),'Reference data SID'!$B:$N,13,FALSE))</f>
        <v/>
      </c>
      <c r="T250" s="16" t="str">
        <f>IF(ISERROR(VLOOKUP(CONCATENATE($A250,"_",T$2),'Reference data SID'!$B:$N,13,FALSE)),"",VLOOKUP(CONCATENATE($A250,"_",T$2),'Reference data SID'!$B:$N,13,FALSE))</f>
        <v/>
      </c>
      <c r="U250" s="16" t="str">
        <f>IF(ISERROR(VLOOKUP(CONCATENATE($A250,"_",U$2),'Reference data SID'!$B:$N,13,FALSE)),"",VLOOKUP(CONCATENATE($A250,"_",U$2),'Reference data SID'!$B:$N,13,FALSE))</f>
        <v/>
      </c>
      <c r="V250" s="16" t="str">
        <f>IF(ISERROR(VLOOKUP(CONCATENATE($A250,"_",V$2),'Reference data SID'!$B:$N,13,FALSE)),"",VLOOKUP(CONCATENATE($A250,"_",V$2),'Reference data SID'!$B:$N,13,FALSE))</f>
        <v/>
      </c>
      <c r="W250" s="16" t="str">
        <f>IF(ISERROR(VLOOKUP(CONCATENATE($A250,"_",W$2),'Reference data SID'!$B:$N,13,FALSE)),"",VLOOKUP(CONCATENATE($A250,"_",W$2),'Reference data SID'!$B:$N,13,FALSE))</f>
        <v/>
      </c>
      <c r="X250" s="16" t="str">
        <f>IF(ISERROR(VLOOKUP(CONCATENATE($A250,"_",X$2),'Reference data SID'!$B:$N,13,FALSE)),"",VLOOKUP(CONCATENATE($A250,"_",X$2),'Reference data SID'!$B:$N,13,FALSE))</f>
        <v/>
      </c>
      <c r="Y250" s="16" t="str">
        <f>IF(ISERROR(VLOOKUP(CONCATENATE($A250,"_",Y$2),'Reference data SID'!$B:$N,13,FALSE)),"",VLOOKUP(CONCATENATE($A250,"_",Y$2),'Reference data SID'!$B:$N,13,FALSE))</f>
        <v/>
      </c>
      <c r="Z250" s="16" t="str">
        <f>IF(ISERROR(VLOOKUP(CONCATENATE($A250,"_",Z$2),'Reference data SID'!$B:$N,13,FALSE)),"",VLOOKUP(CONCATENATE($A250,"_",Z$2),'Reference data SID'!$B:$N,13,FALSE))</f>
        <v/>
      </c>
      <c r="AA250" s="16" t="str">
        <f>IF(ISERROR(VLOOKUP(CONCATENATE($A250,"_",AA$2),'Reference data SID'!$B:$N,13,FALSE)),"",VLOOKUP(CONCATENATE($A250,"_",AA$2),'Reference data SID'!$B:$N,13,FALSE))</f>
        <v/>
      </c>
      <c r="AB250" s="16" t="str">
        <f>IF(ISERROR(VLOOKUP(CONCATENATE($A250,"_",AB$2),'Reference data SID'!$B:$N,13,FALSE)),"",VLOOKUP(CONCATENATE($A250,"_",AB$2),'Reference data SID'!$B:$N,13,FALSE))</f>
        <v/>
      </c>
      <c r="AC250" s="16" t="str">
        <f>IF(ISERROR(VLOOKUP(CONCATENATE($A250,"_",AC$2),'Reference data SID'!$B:$N,13,FALSE)),"",VLOOKUP(CONCATENATE($A250,"_",AC$2),'Reference data SID'!$B:$N,13,FALSE))</f>
        <v/>
      </c>
      <c r="AD250" s="16" t="str">
        <f>IF(ISERROR(VLOOKUP(CONCATENATE($A250,"_",AD$2),'Reference data SID'!$B:$N,13,FALSE)),"",VLOOKUP(CONCATENATE($A250,"_",AD$2),'Reference data SID'!$B:$N,13,FALSE))</f>
        <v/>
      </c>
      <c r="AE250" s="16" t="str">
        <f>IF(ISERROR(VLOOKUP(CONCATENATE($A250,"_",AE$2),'Reference data SID'!$B:$N,13,FALSE)),"",VLOOKUP(CONCATENATE($A250,"_",AE$2),'Reference data SID'!$B:$N,13,FALSE))</f>
        <v/>
      </c>
      <c r="AF250" s="16" t="str">
        <f>IF(ISERROR(VLOOKUP(CONCATENATE($A250,"_",AF$2),'Reference data SID'!$B:$N,13,FALSE)),"",VLOOKUP(CONCATENATE($A250,"_",AF$2),'Reference data SID'!$B:$N,13,FALSE))</f>
        <v/>
      </c>
      <c r="AG250" s="16" t="str">
        <f>IF(ISERROR(VLOOKUP(CONCATENATE($A250,"_",AG$2),'Reference data SID'!$B:$N,13,FALSE)),"",VLOOKUP(CONCATENATE($A250,"_",AG$2),'Reference data SID'!$B:$N,13,FALSE))</f>
        <v/>
      </c>
      <c r="AH250" s="16" t="str">
        <f>IF(ISERROR(VLOOKUP(CONCATENATE($A250,"_",AH$2),'Reference data SID'!$B:$N,13,FALSE)),"",VLOOKUP(CONCATENATE($A250,"_",AH$2),'Reference data SID'!$B:$N,13,FALSE))</f>
        <v/>
      </c>
      <c r="AI250" s="16" t="str">
        <f>IF(ISERROR(VLOOKUP(CONCATENATE($A250,"_",AI$2),'Reference data SID'!$B:$N,13,FALSE)),"",VLOOKUP(CONCATENATE($A250,"_",AI$2),'Reference data SID'!$B:$N,13,FALSE))</f>
        <v/>
      </c>
      <c r="AJ250" s="16" t="str">
        <f>IF(ISERROR(VLOOKUP(CONCATENATE($A250,"_",AJ$2),'Reference data SID'!$B:$N,13,FALSE)),"",VLOOKUP(CONCATENATE($A250,"_",AJ$2),'Reference data SID'!$B:$N,13,FALSE))</f>
        <v/>
      </c>
      <c r="AK250" s="16" t="str">
        <f>IF(ISERROR(VLOOKUP(CONCATENATE($A250,"_",AK$2),'Reference data SID'!$B:$N,13,FALSE)),"",VLOOKUP(CONCATENATE($A250,"_",AK$2),'Reference data SID'!$B:$N,13,FALSE))</f>
        <v/>
      </c>
      <c r="AL250" s="16" t="str">
        <f>IF(ISERROR(VLOOKUP(CONCATENATE($A250,"_",AL$2),'Reference data SID'!$B:$N,13,FALSE)),"",VLOOKUP(CONCATENATE($A250,"_",AL$2),'Reference data SID'!$B:$N,13,FALSE))</f>
        <v/>
      </c>
      <c r="AM250" s="16" t="str">
        <f>IF(ISERROR(VLOOKUP(CONCATENATE($A250,"_",AM$2),'Reference data SID'!$B:$N,13,FALSE)),"",VLOOKUP(CONCATENATE($A250,"_",AM$2),'Reference data SID'!$B:$N,13,FALSE))</f>
        <v/>
      </c>
      <c r="AN250" s="16" t="str">
        <f>IF(ISERROR(VLOOKUP(CONCATENATE($A250,"_",AN$2),'Reference data SID'!$B:$N,13,FALSE)),"",VLOOKUP(CONCATENATE($A250,"_",AN$2),'Reference data SID'!$B:$N,13,FALSE))</f>
        <v/>
      </c>
      <c r="AO250" s="16" t="str">
        <f>IF(ISERROR(VLOOKUP(CONCATENATE($A250,"_",AO$2),'Reference data SID'!$B:$N,13,FALSE)),"",VLOOKUP(CONCATENATE($A250,"_",AO$2),'Reference data SID'!$B:$N,13,FALSE))</f>
        <v/>
      </c>
      <c r="AP250" s="16" t="str">
        <f>IF(ISERROR(VLOOKUP(CONCATENATE($A250,"_",AP$2),'Reference data SID'!$B:$N,13,FALSE)),"",VLOOKUP(CONCATENATE($A250,"_",AP$2),'Reference data SID'!$B:$N,13,FALSE))</f>
        <v/>
      </c>
      <c r="AQ250" s="16" t="str">
        <f>IF(ISERROR(VLOOKUP(CONCATENATE($A250,"_",AQ$2),'Reference data SID'!$B:$N,13,FALSE)),"",VLOOKUP(CONCATENATE($A250,"_",AQ$2),'Reference data SID'!$B:$N,13,FALSE))</f>
        <v/>
      </c>
      <c r="AR250" s="16" t="str">
        <f>IF(ISERROR(VLOOKUP(CONCATENATE($A250,"_",AR$2),'Reference data SID'!$B:$N,13,FALSE)),"",VLOOKUP(CONCATENATE($A250,"_",AR$2),'Reference data SID'!$B:$N,13,FALSE))</f>
        <v/>
      </c>
      <c r="AS250" s="16" t="str">
        <f>IF(ISERROR(VLOOKUP(CONCATENATE($A250,"_",AS$2),'Reference data SID'!$B:$N,13,FALSE)),"",VLOOKUP(CONCATENATE($A250,"_",AS$2),'Reference data SID'!$B:$N,13,FALSE))</f>
        <v/>
      </c>
      <c r="AT250" s="16" t="str">
        <f>IF(ISERROR(VLOOKUP(CONCATENATE($A250,"_",AT$2),'Reference data SID'!$B:$N,13,FALSE)),"",VLOOKUP(CONCATENATE($A250,"_",AT$2),'Reference data SID'!$B:$N,13,FALSE))</f>
        <v/>
      </c>
    </row>
    <row r="251" spans="1:46" x14ac:dyDescent="0.25">
      <c r="A251">
        <v>247</v>
      </c>
      <c r="B251" s="16" t="str">
        <f>IF(ISERROR(VLOOKUP(CONCATENATE($A251,"_",B$2),'Reference data SID'!$B:$N,13,FALSE)),"",VLOOKUP(CONCATENATE($A251,"_",B$2),'Reference data SID'!$B:$N,13,FALSE))</f>
        <v/>
      </c>
      <c r="C251" s="16" t="str">
        <f>IF(ISERROR(VLOOKUP(CONCATENATE($A251,"_",C$2),'Reference data SID'!$B:$N,13,FALSE)),"",VLOOKUP(CONCATENATE($A251,"_",C$2),'Reference data SID'!$B:$N,13,FALSE))</f>
        <v/>
      </c>
      <c r="D251" s="16" t="str">
        <f>IF(ISERROR(VLOOKUP(CONCATENATE($A251,"_",D$2),'Reference data SID'!$B:$N,13,FALSE)),"",VLOOKUP(CONCATENATE($A251,"_",D$2),'Reference data SID'!$B:$N,13,FALSE))</f>
        <v/>
      </c>
      <c r="E251" s="16" t="str">
        <f>IF(ISERROR(VLOOKUP(CONCATENATE($A251,"_",E$2),'Reference data SID'!$B:$N,13,FALSE)),"",VLOOKUP(CONCATENATE($A251,"_",E$2),'Reference data SID'!$B:$N,13,FALSE))</f>
        <v/>
      </c>
      <c r="F251" s="16" t="str">
        <f>IF(ISERROR(VLOOKUP(CONCATENATE($A251,"_",F$2),'Reference data SID'!$B:$N,13,FALSE)),"",VLOOKUP(CONCATENATE($A251,"_",F$2),'Reference data SID'!$B:$N,13,FALSE))</f>
        <v/>
      </c>
      <c r="G251" s="16" t="str">
        <f>IF(ISERROR(VLOOKUP(CONCATENATE($A251,"_",G$2),'Reference data SID'!$B:$N,13,FALSE)),"",VLOOKUP(CONCATENATE($A251,"_",G$2),'Reference data SID'!$B:$N,13,FALSE))</f>
        <v/>
      </c>
      <c r="H251" s="16" t="str">
        <f>IF(ISERROR(VLOOKUP(CONCATENATE($A251,"_",H$2),'Reference data SID'!$B:$N,13,FALSE)),"",VLOOKUP(CONCATENATE($A251,"_",H$2),'Reference data SID'!$B:$N,13,FALSE))</f>
        <v/>
      </c>
      <c r="I251" s="16" t="str">
        <f>IF(ISERROR(VLOOKUP(CONCATENATE($A251,"_",I$2),'Reference data SID'!$B:$N,13,FALSE)),"",VLOOKUP(CONCATENATE($A251,"_",I$2),'Reference data SID'!$B:$N,13,FALSE))</f>
        <v/>
      </c>
      <c r="J251" s="16" t="str">
        <f>IF(ISERROR(VLOOKUP(CONCATENATE($A251,"_",J$2),'Reference data SID'!$B:$N,13,FALSE)),"",VLOOKUP(CONCATENATE($A251,"_",J$2),'Reference data SID'!$B:$N,13,FALSE))</f>
        <v/>
      </c>
      <c r="K251" s="16" t="str">
        <f>IF(ISERROR(VLOOKUP(CONCATENATE($A251,"_",K$2),'Reference data SID'!$B:$N,13,FALSE)),"",VLOOKUP(CONCATENATE($A251,"_",K$2),'Reference data SID'!$B:$N,13,FALSE))</f>
        <v/>
      </c>
      <c r="L251" s="16" t="str">
        <f>IF(ISERROR(VLOOKUP(CONCATENATE($A251,"_",L$2),'Reference data SID'!$B:$N,13,FALSE)),"",VLOOKUP(CONCATENATE($A251,"_",L$2),'Reference data SID'!$B:$N,13,FALSE))</f>
        <v/>
      </c>
      <c r="M251" s="16" t="str">
        <f>IF(ISERROR(VLOOKUP(CONCATENATE($A251,"_",M$2),'Reference data SID'!$B:$N,13,FALSE)),"",VLOOKUP(CONCATENATE($A251,"_",M$2),'Reference data SID'!$B:$N,13,FALSE))</f>
        <v/>
      </c>
      <c r="N251" s="16" t="str">
        <f>IF(ISERROR(VLOOKUP(CONCATENATE($A251,"_",N$2),'Reference data SID'!$B:$N,13,FALSE)),"",VLOOKUP(CONCATENATE($A251,"_",N$2),'Reference data SID'!$B:$N,13,FALSE))</f>
        <v/>
      </c>
      <c r="O251" s="16" t="str">
        <f>IF(ISERROR(VLOOKUP(CONCATENATE($A251,"_",O$2),'Reference data SID'!$B:$N,13,FALSE)),"",VLOOKUP(CONCATENATE($A251,"_",O$2),'Reference data SID'!$B:$N,13,FALSE))</f>
        <v/>
      </c>
      <c r="P251" s="16" t="str">
        <f>IF(ISERROR(VLOOKUP(CONCATENATE($A251,"_",P$2),'Reference data SID'!$B:$N,13,FALSE)),"",VLOOKUP(CONCATENATE($A251,"_",P$2),'Reference data SID'!$B:$N,13,FALSE))</f>
        <v/>
      </c>
      <c r="Q251" s="16" t="str">
        <f>IF(ISERROR(VLOOKUP(CONCATENATE($A251,"_",Q$2),'Reference data SID'!$B:$N,13,FALSE)),"",VLOOKUP(CONCATENATE($A251,"_",Q$2),'Reference data SID'!$B:$N,13,FALSE))</f>
        <v/>
      </c>
      <c r="R251" s="16" t="str">
        <f>IF(ISERROR(VLOOKUP(CONCATENATE($A251,"_",R$2),'Reference data SID'!$B:$N,13,FALSE)),"",VLOOKUP(CONCATENATE($A251,"_",R$2),'Reference data SID'!$B:$N,13,FALSE))</f>
        <v/>
      </c>
      <c r="S251" s="16" t="str">
        <f>IF(ISERROR(VLOOKUP(CONCATENATE($A251,"_",S$2),'Reference data SID'!$B:$N,13,FALSE)),"",VLOOKUP(CONCATENATE($A251,"_",S$2),'Reference data SID'!$B:$N,13,FALSE))</f>
        <v/>
      </c>
      <c r="T251" s="16" t="str">
        <f>IF(ISERROR(VLOOKUP(CONCATENATE($A251,"_",T$2),'Reference data SID'!$B:$N,13,FALSE)),"",VLOOKUP(CONCATENATE($A251,"_",T$2),'Reference data SID'!$B:$N,13,FALSE))</f>
        <v/>
      </c>
      <c r="U251" s="16" t="str">
        <f>IF(ISERROR(VLOOKUP(CONCATENATE($A251,"_",U$2),'Reference data SID'!$B:$N,13,FALSE)),"",VLOOKUP(CONCATENATE($A251,"_",U$2),'Reference data SID'!$B:$N,13,FALSE))</f>
        <v/>
      </c>
      <c r="V251" s="16" t="str">
        <f>IF(ISERROR(VLOOKUP(CONCATENATE($A251,"_",V$2),'Reference data SID'!$B:$N,13,FALSE)),"",VLOOKUP(CONCATENATE($A251,"_",V$2),'Reference data SID'!$B:$N,13,FALSE))</f>
        <v/>
      </c>
      <c r="W251" s="16" t="str">
        <f>IF(ISERROR(VLOOKUP(CONCATENATE($A251,"_",W$2),'Reference data SID'!$B:$N,13,FALSE)),"",VLOOKUP(CONCATENATE($A251,"_",W$2),'Reference data SID'!$B:$N,13,FALSE))</f>
        <v/>
      </c>
      <c r="X251" s="16" t="str">
        <f>IF(ISERROR(VLOOKUP(CONCATENATE($A251,"_",X$2),'Reference data SID'!$B:$N,13,FALSE)),"",VLOOKUP(CONCATENATE($A251,"_",X$2),'Reference data SID'!$B:$N,13,FALSE))</f>
        <v/>
      </c>
      <c r="Y251" s="16" t="str">
        <f>IF(ISERROR(VLOOKUP(CONCATENATE($A251,"_",Y$2),'Reference data SID'!$B:$N,13,FALSE)),"",VLOOKUP(CONCATENATE($A251,"_",Y$2),'Reference data SID'!$B:$N,13,FALSE))</f>
        <v/>
      </c>
      <c r="Z251" s="16" t="str">
        <f>IF(ISERROR(VLOOKUP(CONCATENATE($A251,"_",Z$2),'Reference data SID'!$B:$N,13,FALSE)),"",VLOOKUP(CONCATENATE($A251,"_",Z$2),'Reference data SID'!$B:$N,13,FALSE))</f>
        <v/>
      </c>
      <c r="AA251" s="16" t="str">
        <f>IF(ISERROR(VLOOKUP(CONCATENATE($A251,"_",AA$2),'Reference data SID'!$B:$N,13,FALSE)),"",VLOOKUP(CONCATENATE($A251,"_",AA$2),'Reference data SID'!$B:$N,13,FALSE))</f>
        <v/>
      </c>
      <c r="AB251" s="16" t="str">
        <f>IF(ISERROR(VLOOKUP(CONCATENATE($A251,"_",AB$2),'Reference data SID'!$B:$N,13,FALSE)),"",VLOOKUP(CONCATENATE($A251,"_",AB$2),'Reference data SID'!$B:$N,13,FALSE))</f>
        <v/>
      </c>
      <c r="AC251" s="16" t="str">
        <f>IF(ISERROR(VLOOKUP(CONCATENATE($A251,"_",AC$2),'Reference data SID'!$B:$N,13,FALSE)),"",VLOOKUP(CONCATENATE($A251,"_",AC$2),'Reference data SID'!$B:$N,13,FALSE))</f>
        <v/>
      </c>
      <c r="AD251" s="16" t="str">
        <f>IF(ISERROR(VLOOKUP(CONCATENATE($A251,"_",AD$2),'Reference data SID'!$B:$N,13,FALSE)),"",VLOOKUP(CONCATENATE($A251,"_",AD$2),'Reference data SID'!$B:$N,13,FALSE))</f>
        <v/>
      </c>
      <c r="AE251" s="16" t="str">
        <f>IF(ISERROR(VLOOKUP(CONCATENATE($A251,"_",AE$2),'Reference data SID'!$B:$N,13,FALSE)),"",VLOOKUP(CONCATENATE($A251,"_",AE$2),'Reference data SID'!$B:$N,13,FALSE))</f>
        <v/>
      </c>
      <c r="AF251" s="16" t="str">
        <f>IF(ISERROR(VLOOKUP(CONCATENATE($A251,"_",AF$2),'Reference data SID'!$B:$N,13,FALSE)),"",VLOOKUP(CONCATENATE($A251,"_",AF$2),'Reference data SID'!$B:$N,13,FALSE))</f>
        <v/>
      </c>
      <c r="AG251" s="16" t="str">
        <f>IF(ISERROR(VLOOKUP(CONCATENATE($A251,"_",AG$2),'Reference data SID'!$B:$N,13,FALSE)),"",VLOOKUP(CONCATENATE($A251,"_",AG$2),'Reference data SID'!$B:$N,13,FALSE))</f>
        <v/>
      </c>
      <c r="AH251" s="16" t="str">
        <f>IF(ISERROR(VLOOKUP(CONCATENATE($A251,"_",AH$2),'Reference data SID'!$B:$N,13,FALSE)),"",VLOOKUP(CONCATENATE($A251,"_",AH$2),'Reference data SID'!$B:$N,13,FALSE))</f>
        <v/>
      </c>
      <c r="AI251" s="16" t="str">
        <f>IF(ISERROR(VLOOKUP(CONCATENATE($A251,"_",AI$2),'Reference data SID'!$B:$N,13,FALSE)),"",VLOOKUP(CONCATENATE($A251,"_",AI$2),'Reference data SID'!$B:$N,13,FALSE))</f>
        <v/>
      </c>
      <c r="AJ251" s="16" t="str">
        <f>IF(ISERROR(VLOOKUP(CONCATENATE($A251,"_",AJ$2),'Reference data SID'!$B:$N,13,FALSE)),"",VLOOKUP(CONCATENATE($A251,"_",AJ$2),'Reference data SID'!$B:$N,13,FALSE))</f>
        <v/>
      </c>
      <c r="AK251" s="16" t="str">
        <f>IF(ISERROR(VLOOKUP(CONCATENATE($A251,"_",AK$2),'Reference data SID'!$B:$N,13,FALSE)),"",VLOOKUP(CONCATENATE($A251,"_",AK$2),'Reference data SID'!$B:$N,13,FALSE))</f>
        <v/>
      </c>
      <c r="AL251" s="16" t="str">
        <f>IF(ISERROR(VLOOKUP(CONCATENATE($A251,"_",AL$2),'Reference data SID'!$B:$N,13,FALSE)),"",VLOOKUP(CONCATENATE($A251,"_",AL$2),'Reference data SID'!$B:$N,13,FALSE))</f>
        <v/>
      </c>
      <c r="AM251" s="16" t="str">
        <f>IF(ISERROR(VLOOKUP(CONCATENATE($A251,"_",AM$2),'Reference data SID'!$B:$N,13,FALSE)),"",VLOOKUP(CONCATENATE($A251,"_",AM$2),'Reference data SID'!$B:$N,13,FALSE))</f>
        <v/>
      </c>
      <c r="AN251" s="16" t="str">
        <f>IF(ISERROR(VLOOKUP(CONCATENATE($A251,"_",AN$2),'Reference data SID'!$B:$N,13,FALSE)),"",VLOOKUP(CONCATENATE($A251,"_",AN$2),'Reference data SID'!$B:$N,13,FALSE))</f>
        <v/>
      </c>
      <c r="AO251" s="16" t="str">
        <f>IF(ISERROR(VLOOKUP(CONCATENATE($A251,"_",AO$2),'Reference data SID'!$B:$N,13,FALSE)),"",VLOOKUP(CONCATENATE($A251,"_",AO$2),'Reference data SID'!$B:$N,13,FALSE))</f>
        <v/>
      </c>
      <c r="AP251" s="16" t="str">
        <f>IF(ISERROR(VLOOKUP(CONCATENATE($A251,"_",AP$2),'Reference data SID'!$B:$N,13,FALSE)),"",VLOOKUP(CONCATENATE($A251,"_",AP$2),'Reference data SID'!$B:$N,13,FALSE))</f>
        <v/>
      </c>
      <c r="AQ251" s="16" t="str">
        <f>IF(ISERROR(VLOOKUP(CONCATENATE($A251,"_",AQ$2),'Reference data SID'!$B:$N,13,FALSE)),"",VLOOKUP(CONCATENATE($A251,"_",AQ$2),'Reference data SID'!$B:$N,13,FALSE))</f>
        <v/>
      </c>
      <c r="AR251" s="16" t="str">
        <f>IF(ISERROR(VLOOKUP(CONCATENATE($A251,"_",AR$2),'Reference data SID'!$B:$N,13,FALSE)),"",VLOOKUP(CONCATENATE($A251,"_",AR$2),'Reference data SID'!$B:$N,13,FALSE))</f>
        <v/>
      </c>
      <c r="AS251" s="16" t="str">
        <f>IF(ISERROR(VLOOKUP(CONCATENATE($A251,"_",AS$2),'Reference data SID'!$B:$N,13,FALSE)),"",VLOOKUP(CONCATENATE($A251,"_",AS$2),'Reference data SID'!$B:$N,13,FALSE))</f>
        <v/>
      </c>
      <c r="AT251" s="16" t="str">
        <f>IF(ISERROR(VLOOKUP(CONCATENATE($A251,"_",AT$2),'Reference data SID'!$B:$N,13,FALSE)),"",VLOOKUP(CONCATENATE($A251,"_",AT$2),'Reference data SID'!$B:$N,13,FALSE))</f>
        <v/>
      </c>
    </row>
    <row r="252" spans="1:46" x14ac:dyDescent="0.25">
      <c r="A252">
        <v>248</v>
      </c>
      <c r="B252" s="16" t="str">
        <f>IF(ISERROR(VLOOKUP(CONCATENATE($A252,"_",B$2),'Reference data SID'!$B:$N,13,FALSE)),"",VLOOKUP(CONCATENATE($A252,"_",B$2),'Reference data SID'!$B:$N,13,FALSE))</f>
        <v/>
      </c>
      <c r="C252" s="16" t="str">
        <f>IF(ISERROR(VLOOKUP(CONCATENATE($A252,"_",C$2),'Reference data SID'!$B:$N,13,FALSE)),"",VLOOKUP(CONCATENATE($A252,"_",C$2),'Reference data SID'!$B:$N,13,FALSE))</f>
        <v/>
      </c>
      <c r="D252" s="16" t="str">
        <f>IF(ISERROR(VLOOKUP(CONCATENATE($A252,"_",D$2),'Reference data SID'!$B:$N,13,FALSE)),"",VLOOKUP(CONCATENATE($A252,"_",D$2),'Reference data SID'!$B:$N,13,FALSE))</f>
        <v/>
      </c>
      <c r="E252" s="16" t="str">
        <f>IF(ISERROR(VLOOKUP(CONCATENATE($A252,"_",E$2),'Reference data SID'!$B:$N,13,FALSE)),"",VLOOKUP(CONCATENATE($A252,"_",E$2),'Reference data SID'!$B:$N,13,FALSE))</f>
        <v/>
      </c>
      <c r="F252" s="16" t="str">
        <f>IF(ISERROR(VLOOKUP(CONCATENATE($A252,"_",F$2),'Reference data SID'!$B:$N,13,FALSE)),"",VLOOKUP(CONCATENATE($A252,"_",F$2),'Reference data SID'!$B:$N,13,FALSE))</f>
        <v/>
      </c>
      <c r="G252" s="16" t="str">
        <f>IF(ISERROR(VLOOKUP(CONCATENATE($A252,"_",G$2),'Reference data SID'!$B:$N,13,FALSE)),"",VLOOKUP(CONCATENATE($A252,"_",G$2),'Reference data SID'!$B:$N,13,FALSE))</f>
        <v/>
      </c>
      <c r="H252" s="16" t="str">
        <f>IF(ISERROR(VLOOKUP(CONCATENATE($A252,"_",H$2),'Reference data SID'!$B:$N,13,FALSE)),"",VLOOKUP(CONCATENATE($A252,"_",H$2),'Reference data SID'!$B:$N,13,FALSE))</f>
        <v/>
      </c>
      <c r="I252" s="16" t="str">
        <f>IF(ISERROR(VLOOKUP(CONCATENATE($A252,"_",I$2),'Reference data SID'!$B:$N,13,FALSE)),"",VLOOKUP(CONCATENATE($A252,"_",I$2),'Reference data SID'!$B:$N,13,FALSE))</f>
        <v/>
      </c>
      <c r="J252" s="16" t="str">
        <f>IF(ISERROR(VLOOKUP(CONCATENATE($A252,"_",J$2),'Reference data SID'!$B:$N,13,FALSE)),"",VLOOKUP(CONCATENATE($A252,"_",J$2),'Reference data SID'!$B:$N,13,FALSE))</f>
        <v/>
      </c>
      <c r="K252" s="16" t="str">
        <f>IF(ISERROR(VLOOKUP(CONCATENATE($A252,"_",K$2),'Reference data SID'!$B:$N,13,FALSE)),"",VLOOKUP(CONCATENATE($A252,"_",K$2),'Reference data SID'!$B:$N,13,FALSE))</f>
        <v/>
      </c>
      <c r="L252" s="16" t="str">
        <f>IF(ISERROR(VLOOKUP(CONCATENATE($A252,"_",L$2),'Reference data SID'!$B:$N,13,FALSE)),"",VLOOKUP(CONCATENATE($A252,"_",L$2),'Reference data SID'!$B:$N,13,FALSE))</f>
        <v/>
      </c>
      <c r="M252" s="16" t="str">
        <f>IF(ISERROR(VLOOKUP(CONCATENATE($A252,"_",M$2),'Reference data SID'!$B:$N,13,FALSE)),"",VLOOKUP(CONCATENATE($A252,"_",M$2),'Reference data SID'!$B:$N,13,FALSE))</f>
        <v/>
      </c>
      <c r="N252" s="16" t="str">
        <f>IF(ISERROR(VLOOKUP(CONCATENATE($A252,"_",N$2),'Reference data SID'!$B:$N,13,FALSE)),"",VLOOKUP(CONCATENATE($A252,"_",N$2),'Reference data SID'!$B:$N,13,FALSE))</f>
        <v/>
      </c>
      <c r="O252" s="16" t="str">
        <f>IF(ISERROR(VLOOKUP(CONCATENATE($A252,"_",O$2),'Reference data SID'!$B:$N,13,FALSE)),"",VLOOKUP(CONCATENATE($A252,"_",O$2),'Reference data SID'!$B:$N,13,FALSE))</f>
        <v/>
      </c>
      <c r="P252" s="16" t="str">
        <f>IF(ISERROR(VLOOKUP(CONCATENATE($A252,"_",P$2),'Reference data SID'!$B:$N,13,FALSE)),"",VLOOKUP(CONCATENATE($A252,"_",P$2),'Reference data SID'!$B:$N,13,FALSE))</f>
        <v/>
      </c>
      <c r="Q252" s="16" t="str">
        <f>IF(ISERROR(VLOOKUP(CONCATENATE($A252,"_",Q$2),'Reference data SID'!$B:$N,13,FALSE)),"",VLOOKUP(CONCATENATE($A252,"_",Q$2),'Reference data SID'!$B:$N,13,FALSE))</f>
        <v/>
      </c>
      <c r="R252" s="16" t="str">
        <f>IF(ISERROR(VLOOKUP(CONCATENATE($A252,"_",R$2),'Reference data SID'!$B:$N,13,FALSE)),"",VLOOKUP(CONCATENATE($A252,"_",R$2),'Reference data SID'!$B:$N,13,FALSE))</f>
        <v/>
      </c>
      <c r="S252" s="16" t="str">
        <f>IF(ISERROR(VLOOKUP(CONCATENATE($A252,"_",S$2),'Reference data SID'!$B:$N,13,FALSE)),"",VLOOKUP(CONCATENATE($A252,"_",S$2),'Reference data SID'!$B:$N,13,FALSE))</f>
        <v/>
      </c>
      <c r="T252" s="16" t="str">
        <f>IF(ISERROR(VLOOKUP(CONCATENATE($A252,"_",T$2),'Reference data SID'!$B:$N,13,FALSE)),"",VLOOKUP(CONCATENATE($A252,"_",T$2),'Reference data SID'!$B:$N,13,FALSE))</f>
        <v/>
      </c>
      <c r="U252" s="16" t="str">
        <f>IF(ISERROR(VLOOKUP(CONCATENATE($A252,"_",U$2),'Reference data SID'!$B:$N,13,FALSE)),"",VLOOKUP(CONCATENATE($A252,"_",U$2),'Reference data SID'!$B:$N,13,FALSE))</f>
        <v/>
      </c>
      <c r="V252" s="16" t="str">
        <f>IF(ISERROR(VLOOKUP(CONCATENATE($A252,"_",V$2),'Reference data SID'!$B:$N,13,FALSE)),"",VLOOKUP(CONCATENATE($A252,"_",V$2),'Reference data SID'!$B:$N,13,FALSE))</f>
        <v/>
      </c>
      <c r="W252" s="16" t="str">
        <f>IF(ISERROR(VLOOKUP(CONCATENATE($A252,"_",W$2),'Reference data SID'!$B:$N,13,FALSE)),"",VLOOKUP(CONCATENATE($A252,"_",W$2),'Reference data SID'!$B:$N,13,FALSE))</f>
        <v/>
      </c>
      <c r="X252" s="16" t="str">
        <f>IF(ISERROR(VLOOKUP(CONCATENATE($A252,"_",X$2),'Reference data SID'!$B:$N,13,FALSE)),"",VLOOKUP(CONCATENATE($A252,"_",X$2),'Reference data SID'!$B:$N,13,FALSE))</f>
        <v/>
      </c>
      <c r="Y252" s="16" t="str">
        <f>IF(ISERROR(VLOOKUP(CONCATENATE($A252,"_",Y$2),'Reference data SID'!$B:$N,13,FALSE)),"",VLOOKUP(CONCATENATE($A252,"_",Y$2),'Reference data SID'!$B:$N,13,FALSE))</f>
        <v/>
      </c>
      <c r="Z252" s="16" t="str">
        <f>IF(ISERROR(VLOOKUP(CONCATENATE($A252,"_",Z$2),'Reference data SID'!$B:$N,13,FALSE)),"",VLOOKUP(CONCATENATE($A252,"_",Z$2),'Reference data SID'!$B:$N,13,FALSE))</f>
        <v/>
      </c>
      <c r="AA252" s="16" t="str">
        <f>IF(ISERROR(VLOOKUP(CONCATENATE($A252,"_",AA$2),'Reference data SID'!$B:$N,13,FALSE)),"",VLOOKUP(CONCATENATE($A252,"_",AA$2),'Reference data SID'!$B:$N,13,FALSE))</f>
        <v/>
      </c>
      <c r="AB252" s="16" t="str">
        <f>IF(ISERROR(VLOOKUP(CONCATENATE($A252,"_",AB$2),'Reference data SID'!$B:$N,13,FALSE)),"",VLOOKUP(CONCATENATE($A252,"_",AB$2),'Reference data SID'!$B:$N,13,FALSE))</f>
        <v/>
      </c>
      <c r="AC252" s="16" t="str">
        <f>IF(ISERROR(VLOOKUP(CONCATENATE($A252,"_",AC$2),'Reference data SID'!$B:$N,13,FALSE)),"",VLOOKUP(CONCATENATE($A252,"_",AC$2),'Reference data SID'!$B:$N,13,FALSE))</f>
        <v/>
      </c>
      <c r="AD252" s="16" t="str">
        <f>IF(ISERROR(VLOOKUP(CONCATENATE($A252,"_",AD$2),'Reference data SID'!$B:$N,13,FALSE)),"",VLOOKUP(CONCATENATE($A252,"_",AD$2),'Reference data SID'!$B:$N,13,FALSE))</f>
        <v/>
      </c>
      <c r="AE252" s="16" t="str">
        <f>IF(ISERROR(VLOOKUP(CONCATENATE($A252,"_",AE$2),'Reference data SID'!$B:$N,13,FALSE)),"",VLOOKUP(CONCATENATE($A252,"_",AE$2),'Reference data SID'!$B:$N,13,FALSE))</f>
        <v/>
      </c>
      <c r="AF252" s="16" t="str">
        <f>IF(ISERROR(VLOOKUP(CONCATENATE($A252,"_",AF$2),'Reference data SID'!$B:$N,13,FALSE)),"",VLOOKUP(CONCATENATE($A252,"_",AF$2),'Reference data SID'!$B:$N,13,FALSE))</f>
        <v/>
      </c>
      <c r="AG252" s="16" t="str">
        <f>IF(ISERROR(VLOOKUP(CONCATENATE($A252,"_",AG$2),'Reference data SID'!$B:$N,13,FALSE)),"",VLOOKUP(CONCATENATE($A252,"_",AG$2),'Reference data SID'!$B:$N,13,FALSE))</f>
        <v/>
      </c>
      <c r="AH252" s="16" t="str">
        <f>IF(ISERROR(VLOOKUP(CONCATENATE($A252,"_",AH$2),'Reference data SID'!$B:$N,13,FALSE)),"",VLOOKUP(CONCATENATE($A252,"_",AH$2),'Reference data SID'!$B:$N,13,FALSE))</f>
        <v/>
      </c>
      <c r="AI252" s="16" t="str">
        <f>IF(ISERROR(VLOOKUP(CONCATENATE($A252,"_",AI$2),'Reference data SID'!$B:$N,13,FALSE)),"",VLOOKUP(CONCATENATE($A252,"_",AI$2),'Reference data SID'!$B:$N,13,FALSE))</f>
        <v/>
      </c>
      <c r="AJ252" s="16" t="str">
        <f>IF(ISERROR(VLOOKUP(CONCATENATE($A252,"_",AJ$2),'Reference data SID'!$B:$N,13,FALSE)),"",VLOOKUP(CONCATENATE($A252,"_",AJ$2),'Reference data SID'!$B:$N,13,FALSE))</f>
        <v/>
      </c>
      <c r="AK252" s="16" t="str">
        <f>IF(ISERROR(VLOOKUP(CONCATENATE($A252,"_",AK$2),'Reference data SID'!$B:$N,13,FALSE)),"",VLOOKUP(CONCATENATE($A252,"_",AK$2),'Reference data SID'!$B:$N,13,FALSE))</f>
        <v/>
      </c>
      <c r="AL252" s="16" t="str">
        <f>IF(ISERROR(VLOOKUP(CONCATENATE($A252,"_",AL$2),'Reference data SID'!$B:$N,13,FALSE)),"",VLOOKUP(CONCATENATE($A252,"_",AL$2),'Reference data SID'!$B:$N,13,FALSE))</f>
        <v/>
      </c>
      <c r="AM252" s="16" t="str">
        <f>IF(ISERROR(VLOOKUP(CONCATENATE($A252,"_",AM$2),'Reference data SID'!$B:$N,13,FALSE)),"",VLOOKUP(CONCATENATE($A252,"_",AM$2),'Reference data SID'!$B:$N,13,FALSE))</f>
        <v/>
      </c>
      <c r="AN252" s="16" t="str">
        <f>IF(ISERROR(VLOOKUP(CONCATENATE($A252,"_",AN$2),'Reference data SID'!$B:$N,13,FALSE)),"",VLOOKUP(CONCATENATE($A252,"_",AN$2),'Reference data SID'!$B:$N,13,FALSE))</f>
        <v/>
      </c>
      <c r="AO252" s="16" t="str">
        <f>IF(ISERROR(VLOOKUP(CONCATENATE($A252,"_",AO$2),'Reference data SID'!$B:$N,13,FALSE)),"",VLOOKUP(CONCATENATE($A252,"_",AO$2),'Reference data SID'!$B:$N,13,FALSE))</f>
        <v/>
      </c>
      <c r="AP252" s="16" t="str">
        <f>IF(ISERROR(VLOOKUP(CONCATENATE($A252,"_",AP$2),'Reference data SID'!$B:$N,13,FALSE)),"",VLOOKUP(CONCATENATE($A252,"_",AP$2),'Reference data SID'!$B:$N,13,FALSE))</f>
        <v/>
      </c>
      <c r="AQ252" s="16" t="str">
        <f>IF(ISERROR(VLOOKUP(CONCATENATE($A252,"_",AQ$2),'Reference data SID'!$B:$N,13,FALSE)),"",VLOOKUP(CONCATENATE($A252,"_",AQ$2),'Reference data SID'!$B:$N,13,FALSE))</f>
        <v/>
      </c>
      <c r="AR252" s="16" t="str">
        <f>IF(ISERROR(VLOOKUP(CONCATENATE($A252,"_",AR$2),'Reference data SID'!$B:$N,13,FALSE)),"",VLOOKUP(CONCATENATE($A252,"_",AR$2),'Reference data SID'!$B:$N,13,FALSE))</f>
        <v/>
      </c>
      <c r="AS252" s="16" t="str">
        <f>IF(ISERROR(VLOOKUP(CONCATENATE($A252,"_",AS$2),'Reference data SID'!$B:$N,13,FALSE)),"",VLOOKUP(CONCATENATE($A252,"_",AS$2),'Reference data SID'!$B:$N,13,FALSE))</f>
        <v/>
      </c>
      <c r="AT252" s="16" t="str">
        <f>IF(ISERROR(VLOOKUP(CONCATENATE($A252,"_",AT$2),'Reference data SID'!$B:$N,13,FALSE)),"",VLOOKUP(CONCATENATE($A252,"_",AT$2),'Reference data SID'!$B:$N,13,FALSE))</f>
        <v/>
      </c>
    </row>
    <row r="253" spans="1:46" x14ac:dyDescent="0.25">
      <c r="A253">
        <v>249</v>
      </c>
      <c r="B253" s="16" t="str">
        <f>IF(ISERROR(VLOOKUP(CONCATENATE($A253,"_",B$2),'Reference data SID'!$B:$N,13,FALSE)),"",VLOOKUP(CONCATENATE($A253,"_",B$2),'Reference data SID'!$B:$N,13,FALSE))</f>
        <v/>
      </c>
      <c r="C253" s="16" t="str">
        <f>IF(ISERROR(VLOOKUP(CONCATENATE($A253,"_",C$2),'Reference data SID'!$B:$N,13,FALSE)),"",VLOOKUP(CONCATENATE($A253,"_",C$2),'Reference data SID'!$B:$N,13,FALSE))</f>
        <v/>
      </c>
      <c r="D253" s="16" t="str">
        <f>IF(ISERROR(VLOOKUP(CONCATENATE($A253,"_",D$2),'Reference data SID'!$B:$N,13,FALSE)),"",VLOOKUP(CONCATENATE($A253,"_",D$2),'Reference data SID'!$B:$N,13,FALSE))</f>
        <v/>
      </c>
      <c r="E253" s="16" t="str">
        <f>IF(ISERROR(VLOOKUP(CONCATENATE($A253,"_",E$2),'Reference data SID'!$B:$N,13,FALSE)),"",VLOOKUP(CONCATENATE($A253,"_",E$2),'Reference data SID'!$B:$N,13,FALSE))</f>
        <v/>
      </c>
      <c r="F253" s="16" t="str">
        <f>IF(ISERROR(VLOOKUP(CONCATENATE($A253,"_",F$2),'Reference data SID'!$B:$N,13,FALSE)),"",VLOOKUP(CONCATENATE($A253,"_",F$2),'Reference data SID'!$B:$N,13,FALSE))</f>
        <v/>
      </c>
      <c r="G253" s="16" t="str">
        <f>IF(ISERROR(VLOOKUP(CONCATENATE($A253,"_",G$2),'Reference data SID'!$B:$N,13,FALSE)),"",VLOOKUP(CONCATENATE($A253,"_",G$2),'Reference data SID'!$B:$N,13,FALSE))</f>
        <v/>
      </c>
      <c r="H253" s="16" t="str">
        <f>IF(ISERROR(VLOOKUP(CONCATENATE($A253,"_",H$2),'Reference data SID'!$B:$N,13,FALSE)),"",VLOOKUP(CONCATENATE($A253,"_",H$2),'Reference data SID'!$B:$N,13,FALSE))</f>
        <v/>
      </c>
      <c r="I253" s="16" t="str">
        <f>IF(ISERROR(VLOOKUP(CONCATENATE($A253,"_",I$2),'Reference data SID'!$B:$N,13,FALSE)),"",VLOOKUP(CONCATENATE($A253,"_",I$2),'Reference data SID'!$B:$N,13,FALSE))</f>
        <v/>
      </c>
      <c r="J253" s="16" t="str">
        <f>IF(ISERROR(VLOOKUP(CONCATENATE($A253,"_",J$2),'Reference data SID'!$B:$N,13,FALSE)),"",VLOOKUP(CONCATENATE($A253,"_",J$2),'Reference data SID'!$B:$N,13,FALSE))</f>
        <v/>
      </c>
      <c r="K253" s="16" t="str">
        <f>IF(ISERROR(VLOOKUP(CONCATENATE($A253,"_",K$2),'Reference data SID'!$B:$N,13,FALSE)),"",VLOOKUP(CONCATENATE($A253,"_",K$2),'Reference data SID'!$B:$N,13,FALSE))</f>
        <v/>
      </c>
      <c r="L253" s="16" t="str">
        <f>IF(ISERROR(VLOOKUP(CONCATENATE($A253,"_",L$2),'Reference data SID'!$B:$N,13,FALSE)),"",VLOOKUP(CONCATENATE($A253,"_",L$2),'Reference data SID'!$B:$N,13,FALSE))</f>
        <v/>
      </c>
      <c r="M253" s="16" t="str">
        <f>IF(ISERROR(VLOOKUP(CONCATENATE($A253,"_",M$2),'Reference data SID'!$B:$N,13,FALSE)),"",VLOOKUP(CONCATENATE($A253,"_",M$2),'Reference data SID'!$B:$N,13,FALSE))</f>
        <v/>
      </c>
      <c r="N253" s="16" t="str">
        <f>IF(ISERROR(VLOOKUP(CONCATENATE($A253,"_",N$2),'Reference data SID'!$B:$N,13,FALSE)),"",VLOOKUP(CONCATENATE($A253,"_",N$2),'Reference data SID'!$B:$N,13,FALSE))</f>
        <v/>
      </c>
      <c r="O253" s="16" t="str">
        <f>IF(ISERROR(VLOOKUP(CONCATENATE($A253,"_",O$2),'Reference data SID'!$B:$N,13,FALSE)),"",VLOOKUP(CONCATENATE($A253,"_",O$2),'Reference data SID'!$B:$N,13,FALSE))</f>
        <v/>
      </c>
      <c r="P253" s="16" t="str">
        <f>IF(ISERROR(VLOOKUP(CONCATENATE($A253,"_",P$2),'Reference data SID'!$B:$N,13,FALSE)),"",VLOOKUP(CONCATENATE($A253,"_",P$2),'Reference data SID'!$B:$N,13,FALSE))</f>
        <v/>
      </c>
      <c r="Q253" s="16" t="str">
        <f>IF(ISERROR(VLOOKUP(CONCATENATE($A253,"_",Q$2),'Reference data SID'!$B:$N,13,FALSE)),"",VLOOKUP(CONCATENATE($A253,"_",Q$2),'Reference data SID'!$B:$N,13,FALSE))</f>
        <v/>
      </c>
      <c r="R253" s="16" t="str">
        <f>IF(ISERROR(VLOOKUP(CONCATENATE($A253,"_",R$2),'Reference data SID'!$B:$N,13,FALSE)),"",VLOOKUP(CONCATENATE($A253,"_",R$2),'Reference data SID'!$B:$N,13,FALSE))</f>
        <v/>
      </c>
      <c r="S253" s="16" t="str">
        <f>IF(ISERROR(VLOOKUP(CONCATENATE($A253,"_",S$2),'Reference data SID'!$B:$N,13,FALSE)),"",VLOOKUP(CONCATENATE($A253,"_",S$2),'Reference data SID'!$B:$N,13,FALSE))</f>
        <v/>
      </c>
      <c r="T253" s="16" t="str">
        <f>IF(ISERROR(VLOOKUP(CONCATENATE($A253,"_",T$2),'Reference data SID'!$B:$N,13,FALSE)),"",VLOOKUP(CONCATENATE($A253,"_",T$2),'Reference data SID'!$B:$N,13,FALSE))</f>
        <v/>
      </c>
      <c r="U253" s="16" t="str">
        <f>IF(ISERROR(VLOOKUP(CONCATENATE($A253,"_",U$2),'Reference data SID'!$B:$N,13,FALSE)),"",VLOOKUP(CONCATENATE($A253,"_",U$2),'Reference data SID'!$B:$N,13,FALSE))</f>
        <v/>
      </c>
      <c r="V253" s="16" t="str">
        <f>IF(ISERROR(VLOOKUP(CONCATENATE($A253,"_",V$2),'Reference data SID'!$B:$N,13,FALSE)),"",VLOOKUP(CONCATENATE($A253,"_",V$2),'Reference data SID'!$B:$N,13,FALSE))</f>
        <v/>
      </c>
      <c r="W253" s="16" t="str">
        <f>IF(ISERROR(VLOOKUP(CONCATENATE($A253,"_",W$2),'Reference data SID'!$B:$N,13,FALSE)),"",VLOOKUP(CONCATENATE($A253,"_",W$2),'Reference data SID'!$B:$N,13,FALSE))</f>
        <v/>
      </c>
      <c r="X253" s="16" t="str">
        <f>IF(ISERROR(VLOOKUP(CONCATENATE($A253,"_",X$2),'Reference data SID'!$B:$N,13,FALSE)),"",VLOOKUP(CONCATENATE($A253,"_",X$2),'Reference data SID'!$B:$N,13,FALSE))</f>
        <v/>
      </c>
      <c r="Y253" s="16" t="str">
        <f>IF(ISERROR(VLOOKUP(CONCATENATE($A253,"_",Y$2),'Reference data SID'!$B:$N,13,FALSE)),"",VLOOKUP(CONCATENATE($A253,"_",Y$2),'Reference data SID'!$B:$N,13,FALSE))</f>
        <v/>
      </c>
      <c r="Z253" s="16" t="str">
        <f>IF(ISERROR(VLOOKUP(CONCATENATE($A253,"_",Z$2),'Reference data SID'!$B:$N,13,FALSE)),"",VLOOKUP(CONCATENATE($A253,"_",Z$2),'Reference data SID'!$B:$N,13,FALSE))</f>
        <v/>
      </c>
      <c r="AA253" s="16" t="str">
        <f>IF(ISERROR(VLOOKUP(CONCATENATE($A253,"_",AA$2),'Reference data SID'!$B:$N,13,FALSE)),"",VLOOKUP(CONCATENATE($A253,"_",AA$2),'Reference data SID'!$B:$N,13,FALSE))</f>
        <v/>
      </c>
      <c r="AB253" s="16" t="str">
        <f>IF(ISERROR(VLOOKUP(CONCATENATE($A253,"_",AB$2),'Reference data SID'!$B:$N,13,FALSE)),"",VLOOKUP(CONCATENATE($A253,"_",AB$2),'Reference data SID'!$B:$N,13,FALSE))</f>
        <v/>
      </c>
      <c r="AC253" s="16" t="str">
        <f>IF(ISERROR(VLOOKUP(CONCATENATE($A253,"_",AC$2),'Reference data SID'!$B:$N,13,FALSE)),"",VLOOKUP(CONCATENATE($A253,"_",AC$2),'Reference data SID'!$B:$N,13,FALSE))</f>
        <v/>
      </c>
      <c r="AD253" s="16" t="str">
        <f>IF(ISERROR(VLOOKUP(CONCATENATE($A253,"_",AD$2),'Reference data SID'!$B:$N,13,FALSE)),"",VLOOKUP(CONCATENATE($A253,"_",AD$2),'Reference data SID'!$B:$N,13,FALSE))</f>
        <v/>
      </c>
      <c r="AE253" s="16" t="str">
        <f>IF(ISERROR(VLOOKUP(CONCATENATE($A253,"_",AE$2),'Reference data SID'!$B:$N,13,FALSE)),"",VLOOKUP(CONCATENATE($A253,"_",AE$2),'Reference data SID'!$B:$N,13,FALSE))</f>
        <v/>
      </c>
      <c r="AF253" s="16" t="str">
        <f>IF(ISERROR(VLOOKUP(CONCATENATE($A253,"_",AF$2),'Reference data SID'!$B:$N,13,FALSE)),"",VLOOKUP(CONCATENATE($A253,"_",AF$2),'Reference data SID'!$B:$N,13,FALSE))</f>
        <v/>
      </c>
      <c r="AG253" s="16" t="str">
        <f>IF(ISERROR(VLOOKUP(CONCATENATE($A253,"_",AG$2),'Reference data SID'!$B:$N,13,FALSE)),"",VLOOKUP(CONCATENATE($A253,"_",AG$2),'Reference data SID'!$B:$N,13,FALSE))</f>
        <v/>
      </c>
      <c r="AH253" s="16" t="str">
        <f>IF(ISERROR(VLOOKUP(CONCATENATE($A253,"_",AH$2),'Reference data SID'!$B:$N,13,FALSE)),"",VLOOKUP(CONCATENATE($A253,"_",AH$2),'Reference data SID'!$B:$N,13,FALSE))</f>
        <v/>
      </c>
      <c r="AI253" s="16" t="str">
        <f>IF(ISERROR(VLOOKUP(CONCATENATE($A253,"_",AI$2),'Reference data SID'!$B:$N,13,FALSE)),"",VLOOKUP(CONCATENATE($A253,"_",AI$2),'Reference data SID'!$B:$N,13,FALSE))</f>
        <v/>
      </c>
      <c r="AJ253" s="16" t="str">
        <f>IF(ISERROR(VLOOKUP(CONCATENATE($A253,"_",AJ$2),'Reference data SID'!$B:$N,13,FALSE)),"",VLOOKUP(CONCATENATE($A253,"_",AJ$2),'Reference data SID'!$B:$N,13,FALSE))</f>
        <v/>
      </c>
      <c r="AK253" s="16" t="str">
        <f>IF(ISERROR(VLOOKUP(CONCATENATE($A253,"_",AK$2),'Reference data SID'!$B:$N,13,FALSE)),"",VLOOKUP(CONCATENATE($A253,"_",AK$2),'Reference data SID'!$B:$N,13,FALSE))</f>
        <v/>
      </c>
      <c r="AL253" s="16" t="str">
        <f>IF(ISERROR(VLOOKUP(CONCATENATE($A253,"_",AL$2),'Reference data SID'!$B:$N,13,FALSE)),"",VLOOKUP(CONCATENATE($A253,"_",AL$2),'Reference data SID'!$B:$N,13,FALSE))</f>
        <v/>
      </c>
      <c r="AM253" s="16" t="str">
        <f>IF(ISERROR(VLOOKUP(CONCATENATE($A253,"_",AM$2),'Reference data SID'!$B:$N,13,FALSE)),"",VLOOKUP(CONCATENATE($A253,"_",AM$2),'Reference data SID'!$B:$N,13,FALSE))</f>
        <v/>
      </c>
      <c r="AN253" s="16" t="str">
        <f>IF(ISERROR(VLOOKUP(CONCATENATE($A253,"_",AN$2),'Reference data SID'!$B:$N,13,FALSE)),"",VLOOKUP(CONCATENATE($A253,"_",AN$2),'Reference data SID'!$B:$N,13,FALSE))</f>
        <v/>
      </c>
      <c r="AO253" s="16" t="str">
        <f>IF(ISERROR(VLOOKUP(CONCATENATE($A253,"_",AO$2),'Reference data SID'!$B:$N,13,FALSE)),"",VLOOKUP(CONCATENATE($A253,"_",AO$2),'Reference data SID'!$B:$N,13,FALSE))</f>
        <v/>
      </c>
      <c r="AP253" s="16" t="str">
        <f>IF(ISERROR(VLOOKUP(CONCATENATE($A253,"_",AP$2),'Reference data SID'!$B:$N,13,FALSE)),"",VLOOKUP(CONCATENATE($A253,"_",AP$2),'Reference data SID'!$B:$N,13,FALSE))</f>
        <v/>
      </c>
      <c r="AQ253" s="16" t="str">
        <f>IF(ISERROR(VLOOKUP(CONCATENATE($A253,"_",AQ$2),'Reference data SID'!$B:$N,13,FALSE)),"",VLOOKUP(CONCATENATE($A253,"_",AQ$2),'Reference data SID'!$B:$N,13,FALSE))</f>
        <v/>
      </c>
      <c r="AR253" s="16" t="str">
        <f>IF(ISERROR(VLOOKUP(CONCATENATE($A253,"_",AR$2),'Reference data SID'!$B:$N,13,FALSE)),"",VLOOKUP(CONCATENATE($A253,"_",AR$2),'Reference data SID'!$B:$N,13,FALSE))</f>
        <v/>
      </c>
      <c r="AS253" s="16" t="str">
        <f>IF(ISERROR(VLOOKUP(CONCATENATE($A253,"_",AS$2),'Reference data SID'!$B:$N,13,FALSE)),"",VLOOKUP(CONCATENATE($A253,"_",AS$2),'Reference data SID'!$B:$N,13,FALSE))</f>
        <v/>
      </c>
      <c r="AT253" s="16" t="str">
        <f>IF(ISERROR(VLOOKUP(CONCATENATE($A253,"_",AT$2),'Reference data SID'!$B:$N,13,FALSE)),"",VLOOKUP(CONCATENATE($A253,"_",AT$2),'Reference data SID'!$B:$N,13,FALSE))</f>
        <v/>
      </c>
    </row>
    <row r="254" spans="1:46" x14ac:dyDescent="0.25">
      <c r="A254">
        <v>250</v>
      </c>
      <c r="B254" s="16" t="str">
        <f>IF(ISERROR(VLOOKUP(CONCATENATE($A254,"_",B$2),'Reference data SID'!$B:$N,13,FALSE)),"",VLOOKUP(CONCATENATE($A254,"_",B$2),'Reference data SID'!$B:$N,13,FALSE))</f>
        <v/>
      </c>
      <c r="C254" s="16" t="str">
        <f>IF(ISERROR(VLOOKUP(CONCATENATE($A254,"_",C$2),'Reference data SID'!$B:$N,13,FALSE)),"",VLOOKUP(CONCATENATE($A254,"_",C$2),'Reference data SID'!$B:$N,13,FALSE))</f>
        <v/>
      </c>
      <c r="D254" s="16" t="str">
        <f>IF(ISERROR(VLOOKUP(CONCATENATE($A254,"_",D$2),'Reference data SID'!$B:$N,13,FALSE)),"",VLOOKUP(CONCATENATE($A254,"_",D$2),'Reference data SID'!$B:$N,13,FALSE))</f>
        <v/>
      </c>
      <c r="E254" s="16" t="str">
        <f>IF(ISERROR(VLOOKUP(CONCATENATE($A254,"_",E$2),'Reference data SID'!$B:$N,13,FALSE)),"",VLOOKUP(CONCATENATE($A254,"_",E$2),'Reference data SID'!$B:$N,13,FALSE))</f>
        <v/>
      </c>
      <c r="F254" s="16" t="str">
        <f>IF(ISERROR(VLOOKUP(CONCATENATE($A254,"_",F$2),'Reference data SID'!$B:$N,13,FALSE)),"",VLOOKUP(CONCATENATE($A254,"_",F$2),'Reference data SID'!$B:$N,13,FALSE))</f>
        <v/>
      </c>
      <c r="G254" s="16" t="str">
        <f>IF(ISERROR(VLOOKUP(CONCATENATE($A254,"_",G$2),'Reference data SID'!$B:$N,13,FALSE)),"",VLOOKUP(CONCATENATE($A254,"_",G$2),'Reference data SID'!$B:$N,13,FALSE))</f>
        <v/>
      </c>
      <c r="H254" s="16" t="str">
        <f>IF(ISERROR(VLOOKUP(CONCATENATE($A254,"_",H$2),'Reference data SID'!$B:$N,13,FALSE)),"",VLOOKUP(CONCATENATE($A254,"_",H$2),'Reference data SID'!$B:$N,13,FALSE))</f>
        <v/>
      </c>
      <c r="I254" s="16" t="str">
        <f>IF(ISERROR(VLOOKUP(CONCATENATE($A254,"_",I$2),'Reference data SID'!$B:$N,13,FALSE)),"",VLOOKUP(CONCATENATE($A254,"_",I$2),'Reference data SID'!$B:$N,13,FALSE))</f>
        <v/>
      </c>
      <c r="J254" s="16" t="str">
        <f>IF(ISERROR(VLOOKUP(CONCATENATE($A254,"_",J$2),'Reference data SID'!$B:$N,13,FALSE)),"",VLOOKUP(CONCATENATE($A254,"_",J$2),'Reference data SID'!$B:$N,13,FALSE))</f>
        <v/>
      </c>
      <c r="K254" s="16" t="str">
        <f>IF(ISERROR(VLOOKUP(CONCATENATE($A254,"_",K$2),'Reference data SID'!$B:$N,13,FALSE)),"",VLOOKUP(CONCATENATE($A254,"_",K$2),'Reference data SID'!$B:$N,13,FALSE))</f>
        <v/>
      </c>
      <c r="L254" s="16" t="str">
        <f>IF(ISERROR(VLOOKUP(CONCATENATE($A254,"_",L$2),'Reference data SID'!$B:$N,13,FALSE)),"",VLOOKUP(CONCATENATE($A254,"_",L$2),'Reference data SID'!$B:$N,13,FALSE))</f>
        <v/>
      </c>
      <c r="M254" s="16" t="str">
        <f>IF(ISERROR(VLOOKUP(CONCATENATE($A254,"_",M$2),'Reference data SID'!$B:$N,13,FALSE)),"",VLOOKUP(CONCATENATE($A254,"_",M$2),'Reference data SID'!$B:$N,13,FALSE))</f>
        <v/>
      </c>
      <c r="N254" s="16" t="str">
        <f>IF(ISERROR(VLOOKUP(CONCATENATE($A254,"_",N$2),'Reference data SID'!$B:$N,13,FALSE)),"",VLOOKUP(CONCATENATE($A254,"_",N$2),'Reference data SID'!$B:$N,13,FALSE))</f>
        <v/>
      </c>
      <c r="O254" s="16" t="str">
        <f>IF(ISERROR(VLOOKUP(CONCATENATE($A254,"_",O$2),'Reference data SID'!$B:$N,13,FALSE)),"",VLOOKUP(CONCATENATE($A254,"_",O$2),'Reference data SID'!$B:$N,13,FALSE))</f>
        <v/>
      </c>
      <c r="P254" s="16" t="str">
        <f>IF(ISERROR(VLOOKUP(CONCATENATE($A254,"_",P$2),'Reference data SID'!$B:$N,13,FALSE)),"",VLOOKUP(CONCATENATE($A254,"_",P$2),'Reference data SID'!$B:$N,13,FALSE))</f>
        <v/>
      </c>
      <c r="Q254" s="16" t="str">
        <f>IF(ISERROR(VLOOKUP(CONCATENATE($A254,"_",Q$2),'Reference data SID'!$B:$N,13,FALSE)),"",VLOOKUP(CONCATENATE($A254,"_",Q$2),'Reference data SID'!$B:$N,13,FALSE))</f>
        <v/>
      </c>
      <c r="R254" s="16" t="str">
        <f>IF(ISERROR(VLOOKUP(CONCATENATE($A254,"_",R$2),'Reference data SID'!$B:$N,13,FALSE)),"",VLOOKUP(CONCATENATE($A254,"_",R$2),'Reference data SID'!$B:$N,13,FALSE))</f>
        <v/>
      </c>
      <c r="S254" s="16" t="str">
        <f>IF(ISERROR(VLOOKUP(CONCATENATE($A254,"_",S$2),'Reference data SID'!$B:$N,13,FALSE)),"",VLOOKUP(CONCATENATE($A254,"_",S$2),'Reference data SID'!$B:$N,13,FALSE))</f>
        <v/>
      </c>
      <c r="T254" s="16" t="str">
        <f>IF(ISERROR(VLOOKUP(CONCATENATE($A254,"_",T$2),'Reference data SID'!$B:$N,13,FALSE)),"",VLOOKUP(CONCATENATE($A254,"_",T$2),'Reference data SID'!$B:$N,13,FALSE))</f>
        <v/>
      </c>
      <c r="U254" s="16" t="str">
        <f>IF(ISERROR(VLOOKUP(CONCATENATE($A254,"_",U$2),'Reference data SID'!$B:$N,13,FALSE)),"",VLOOKUP(CONCATENATE($A254,"_",U$2),'Reference data SID'!$B:$N,13,FALSE))</f>
        <v/>
      </c>
      <c r="V254" s="16" t="str">
        <f>IF(ISERROR(VLOOKUP(CONCATENATE($A254,"_",V$2),'Reference data SID'!$B:$N,13,FALSE)),"",VLOOKUP(CONCATENATE($A254,"_",V$2),'Reference data SID'!$B:$N,13,FALSE))</f>
        <v/>
      </c>
      <c r="W254" s="16" t="str">
        <f>IF(ISERROR(VLOOKUP(CONCATENATE($A254,"_",W$2),'Reference data SID'!$B:$N,13,FALSE)),"",VLOOKUP(CONCATENATE($A254,"_",W$2),'Reference data SID'!$B:$N,13,FALSE))</f>
        <v/>
      </c>
      <c r="X254" s="16" t="str">
        <f>IF(ISERROR(VLOOKUP(CONCATENATE($A254,"_",X$2),'Reference data SID'!$B:$N,13,FALSE)),"",VLOOKUP(CONCATENATE($A254,"_",X$2),'Reference data SID'!$B:$N,13,FALSE))</f>
        <v/>
      </c>
      <c r="Y254" s="16" t="str">
        <f>IF(ISERROR(VLOOKUP(CONCATENATE($A254,"_",Y$2),'Reference data SID'!$B:$N,13,FALSE)),"",VLOOKUP(CONCATENATE($A254,"_",Y$2),'Reference data SID'!$B:$N,13,FALSE))</f>
        <v/>
      </c>
      <c r="Z254" s="16" t="str">
        <f>IF(ISERROR(VLOOKUP(CONCATENATE($A254,"_",Z$2),'Reference data SID'!$B:$N,13,FALSE)),"",VLOOKUP(CONCATENATE($A254,"_",Z$2),'Reference data SID'!$B:$N,13,FALSE))</f>
        <v/>
      </c>
      <c r="AA254" s="16" t="str">
        <f>IF(ISERROR(VLOOKUP(CONCATENATE($A254,"_",AA$2),'Reference data SID'!$B:$N,13,FALSE)),"",VLOOKUP(CONCATENATE($A254,"_",AA$2),'Reference data SID'!$B:$N,13,FALSE))</f>
        <v/>
      </c>
      <c r="AB254" s="16" t="str">
        <f>IF(ISERROR(VLOOKUP(CONCATENATE($A254,"_",AB$2),'Reference data SID'!$B:$N,13,FALSE)),"",VLOOKUP(CONCATENATE($A254,"_",AB$2),'Reference data SID'!$B:$N,13,FALSE))</f>
        <v/>
      </c>
      <c r="AC254" s="16" t="str">
        <f>IF(ISERROR(VLOOKUP(CONCATENATE($A254,"_",AC$2),'Reference data SID'!$B:$N,13,FALSE)),"",VLOOKUP(CONCATENATE($A254,"_",AC$2),'Reference data SID'!$B:$N,13,FALSE))</f>
        <v/>
      </c>
      <c r="AD254" s="16" t="str">
        <f>IF(ISERROR(VLOOKUP(CONCATENATE($A254,"_",AD$2),'Reference data SID'!$B:$N,13,FALSE)),"",VLOOKUP(CONCATENATE($A254,"_",AD$2),'Reference data SID'!$B:$N,13,FALSE))</f>
        <v/>
      </c>
      <c r="AE254" s="16" t="str">
        <f>IF(ISERROR(VLOOKUP(CONCATENATE($A254,"_",AE$2),'Reference data SID'!$B:$N,13,FALSE)),"",VLOOKUP(CONCATENATE($A254,"_",AE$2),'Reference data SID'!$B:$N,13,FALSE))</f>
        <v/>
      </c>
      <c r="AF254" s="16" t="str">
        <f>IF(ISERROR(VLOOKUP(CONCATENATE($A254,"_",AF$2),'Reference data SID'!$B:$N,13,FALSE)),"",VLOOKUP(CONCATENATE($A254,"_",AF$2),'Reference data SID'!$B:$N,13,FALSE))</f>
        <v/>
      </c>
      <c r="AG254" s="16" t="str">
        <f>IF(ISERROR(VLOOKUP(CONCATENATE($A254,"_",AG$2),'Reference data SID'!$B:$N,13,FALSE)),"",VLOOKUP(CONCATENATE($A254,"_",AG$2),'Reference data SID'!$B:$N,13,FALSE))</f>
        <v/>
      </c>
      <c r="AH254" s="16" t="str">
        <f>IF(ISERROR(VLOOKUP(CONCATENATE($A254,"_",AH$2),'Reference data SID'!$B:$N,13,FALSE)),"",VLOOKUP(CONCATENATE($A254,"_",AH$2),'Reference data SID'!$B:$N,13,FALSE))</f>
        <v/>
      </c>
      <c r="AI254" s="16" t="str">
        <f>IF(ISERROR(VLOOKUP(CONCATENATE($A254,"_",AI$2),'Reference data SID'!$B:$N,13,FALSE)),"",VLOOKUP(CONCATENATE($A254,"_",AI$2),'Reference data SID'!$B:$N,13,FALSE))</f>
        <v/>
      </c>
      <c r="AJ254" s="16" t="str">
        <f>IF(ISERROR(VLOOKUP(CONCATENATE($A254,"_",AJ$2),'Reference data SID'!$B:$N,13,FALSE)),"",VLOOKUP(CONCATENATE($A254,"_",AJ$2),'Reference data SID'!$B:$N,13,FALSE))</f>
        <v/>
      </c>
      <c r="AK254" s="16" t="str">
        <f>IF(ISERROR(VLOOKUP(CONCATENATE($A254,"_",AK$2),'Reference data SID'!$B:$N,13,FALSE)),"",VLOOKUP(CONCATENATE($A254,"_",AK$2),'Reference data SID'!$B:$N,13,FALSE))</f>
        <v/>
      </c>
      <c r="AL254" s="16" t="str">
        <f>IF(ISERROR(VLOOKUP(CONCATENATE($A254,"_",AL$2),'Reference data SID'!$B:$N,13,FALSE)),"",VLOOKUP(CONCATENATE($A254,"_",AL$2),'Reference data SID'!$B:$N,13,FALSE))</f>
        <v/>
      </c>
      <c r="AM254" s="16" t="str">
        <f>IF(ISERROR(VLOOKUP(CONCATENATE($A254,"_",AM$2),'Reference data SID'!$B:$N,13,FALSE)),"",VLOOKUP(CONCATENATE($A254,"_",AM$2),'Reference data SID'!$B:$N,13,FALSE))</f>
        <v/>
      </c>
      <c r="AN254" s="16" t="str">
        <f>IF(ISERROR(VLOOKUP(CONCATENATE($A254,"_",AN$2),'Reference data SID'!$B:$N,13,FALSE)),"",VLOOKUP(CONCATENATE($A254,"_",AN$2),'Reference data SID'!$B:$N,13,FALSE))</f>
        <v/>
      </c>
      <c r="AO254" s="16" t="str">
        <f>IF(ISERROR(VLOOKUP(CONCATENATE($A254,"_",AO$2),'Reference data SID'!$B:$N,13,FALSE)),"",VLOOKUP(CONCATENATE($A254,"_",AO$2),'Reference data SID'!$B:$N,13,FALSE))</f>
        <v/>
      </c>
      <c r="AP254" s="16" t="str">
        <f>IF(ISERROR(VLOOKUP(CONCATENATE($A254,"_",AP$2),'Reference data SID'!$B:$N,13,FALSE)),"",VLOOKUP(CONCATENATE($A254,"_",AP$2),'Reference data SID'!$B:$N,13,FALSE))</f>
        <v/>
      </c>
      <c r="AQ254" s="16" t="str">
        <f>IF(ISERROR(VLOOKUP(CONCATENATE($A254,"_",AQ$2),'Reference data SID'!$B:$N,13,FALSE)),"",VLOOKUP(CONCATENATE($A254,"_",AQ$2),'Reference data SID'!$B:$N,13,FALSE))</f>
        <v/>
      </c>
      <c r="AR254" s="16" t="str">
        <f>IF(ISERROR(VLOOKUP(CONCATENATE($A254,"_",AR$2),'Reference data SID'!$B:$N,13,FALSE)),"",VLOOKUP(CONCATENATE($A254,"_",AR$2),'Reference data SID'!$B:$N,13,FALSE))</f>
        <v/>
      </c>
      <c r="AS254" s="16" t="str">
        <f>IF(ISERROR(VLOOKUP(CONCATENATE($A254,"_",AS$2),'Reference data SID'!$B:$N,13,FALSE)),"",VLOOKUP(CONCATENATE($A254,"_",AS$2),'Reference data SID'!$B:$N,13,FALSE))</f>
        <v/>
      </c>
      <c r="AT254" s="16" t="str">
        <f>IF(ISERROR(VLOOKUP(CONCATENATE($A254,"_",AT$2),'Reference data SID'!$B:$N,13,FALSE)),"",VLOOKUP(CONCATENATE($A254,"_",AT$2),'Reference data SID'!$B:$N,13,FALSE))</f>
        <v/>
      </c>
    </row>
    <row r="255" spans="1:46" x14ac:dyDescent="0.25">
      <c r="A255">
        <v>251</v>
      </c>
      <c r="B255" s="16" t="str">
        <f>IF(ISERROR(VLOOKUP(CONCATENATE($A255,"_",B$2),'Reference data SID'!$B:$N,13,FALSE)),"",VLOOKUP(CONCATENATE($A255,"_",B$2),'Reference data SID'!$B:$N,13,FALSE))</f>
        <v/>
      </c>
      <c r="C255" s="16" t="str">
        <f>IF(ISERROR(VLOOKUP(CONCATENATE($A255,"_",C$2),'Reference data SID'!$B:$N,13,FALSE)),"",VLOOKUP(CONCATENATE($A255,"_",C$2),'Reference data SID'!$B:$N,13,FALSE))</f>
        <v/>
      </c>
      <c r="D255" s="16" t="str">
        <f>IF(ISERROR(VLOOKUP(CONCATENATE($A255,"_",D$2),'Reference data SID'!$B:$N,13,FALSE)),"",VLOOKUP(CONCATENATE($A255,"_",D$2),'Reference data SID'!$B:$N,13,FALSE))</f>
        <v/>
      </c>
      <c r="E255" s="16" t="str">
        <f>IF(ISERROR(VLOOKUP(CONCATENATE($A255,"_",E$2),'Reference data SID'!$B:$N,13,FALSE)),"",VLOOKUP(CONCATENATE($A255,"_",E$2),'Reference data SID'!$B:$N,13,FALSE))</f>
        <v/>
      </c>
      <c r="F255" s="16" t="str">
        <f>IF(ISERROR(VLOOKUP(CONCATENATE($A255,"_",F$2),'Reference data SID'!$B:$N,13,FALSE)),"",VLOOKUP(CONCATENATE($A255,"_",F$2),'Reference data SID'!$B:$N,13,FALSE))</f>
        <v/>
      </c>
      <c r="G255" s="16" t="str">
        <f>IF(ISERROR(VLOOKUP(CONCATENATE($A255,"_",G$2),'Reference data SID'!$B:$N,13,FALSE)),"",VLOOKUP(CONCATENATE($A255,"_",G$2),'Reference data SID'!$B:$N,13,FALSE))</f>
        <v/>
      </c>
      <c r="H255" s="16" t="str">
        <f>IF(ISERROR(VLOOKUP(CONCATENATE($A255,"_",H$2),'Reference data SID'!$B:$N,13,FALSE)),"",VLOOKUP(CONCATENATE($A255,"_",H$2),'Reference data SID'!$B:$N,13,FALSE))</f>
        <v/>
      </c>
      <c r="I255" s="16" t="str">
        <f>IF(ISERROR(VLOOKUP(CONCATENATE($A255,"_",I$2),'Reference data SID'!$B:$N,13,FALSE)),"",VLOOKUP(CONCATENATE($A255,"_",I$2),'Reference data SID'!$B:$N,13,FALSE))</f>
        <v/>
      </c>
      <c r="J255" s="16" t="str">
        <f>IF(ISERROR(VLOOKUP(CONCATENATE($A255,"_",J$2),'Reference data SID'!$B:$N,13,FALSE)),"",VLOOKUP(CONCATENATE($A255,"_",J$2),'Reference data SID'!$B:$N,13,FALSE))</f>
        <v/>
      </c>
      <c r="K255" s="16" t="str">
        <f>IF(ISERROR(VLOOKUP(CONCATENATE($A255,"_",K$2),'Reference data SID'!$B:$N,13,FALSE)),"",VLOOKUP(CONCATENATE($A255,"_",K$2),'Reference data SID'!$B:$N,13,FALSE))</f>
        <v/>
      </c>
      <c r="L255" s="16" t="str">
        <f>IF(ISERROR(VLOOKUP(CONCATENATE($A255,"_",L$2),'Reference data SID'!$B:$N,13,FALSE)),"",VLOOKUP(CONCATENATE($A255,"_",L$2),'Reference data SID'!$B:$N,13,FALSE))</f>
        <v/>
      </c>
      <c r="M255" s="16" t="str">
        <f>IF(ISERROR(VLOOKUP(CONCATENATE($A255,"_",M$2),'Reference data SID'!$B:$N,13,FALSE)),"",VLOOKUP(CONCATENATE($A255,"_",M$2),'Reference data SID'!$B:$N,13,FALSE))</f>
        <v/>
      </c>
      <c r="N255" s="16" t="str">
        <f>IF(ISERROR(VLOOKUP(CONCATENATE($A255,"_",N$2),'Reference data SID'!$B:$N,13,FALSE)),"",VLOOKUP(CONCATENATE($A255,"_",N$2),'Reference data SID'!$B:$N,13,FALSE))</f>
        <v/>
      </c>
      <c r="O255" s="16" t="str">
        <f>IF(ISERROR(VLOOKUP(CONCATENATE($A255,"_",O$2),'Reference data SID'!$B:$N,13,FALSE)),"",VLOOKUP(CONCATENATE($A255,"_",O$2),'Reference data SID'!$B:$N,13,FALSE))</f>
        <v/>
      </c>
      <c r="P255" s="16" t="str">
        <f>IF(ISERROR(VLOOKUP(CONCATENATE($A255,"_",P$2),'Reference data SID'!$B:$N,13,FALSE)),"",VLOOKUP(CONCATENATE($A255,"_",P$2),'Reference data SID'!$B:$N,13,FALSE))</f>
        <v/>
      </c>
      <c r="Q255" s="16" t="str">
        <f>IF(ISERROR(VLOOKUP(CONCATENATE($A255,"_",Q$2),'Reference data SID'!$B:$N,13,FALSE)),"",VLOOKUP(CONCATENATE($A255,"_",Q$2),'Reference data SID'!$B:$N,13,FALSE))</f>
        <v/>
      </c>
      <c r="R255" s="16" t="str">
        <f>IF(ISERROR(VLOOKUP(CONCATENATE($A255,"_",R$2),'Reference data SID'!$B:$N,13,FALSE)),"",VLOOKUP(CONCATENATE($A255,"_",R$2),'Reference data SID'!$B:$N,13,FALSE))</f>
        <v/>
      </c>
      <c r="S255" s="16" t="str">
        <f>IF(ISERROR(VLOOKUP(CONCATENATE($A255,"_",S$2),'Reference data SID'!$B:$N,13,FALSE)),"",VLOOKUP(CONCATENATE($A255,"_",S$2),'Reference data SID'!$B:$N,13,FALSE))</f>
        <v/>
      </c>
      <c r="T255" s="16" t="str">
        <f>IF(ISERROR(VLOOKUP(CONCATENATE($A255,"_",T$2),'Reference data SID'!$B:$N,13,FALSE)),"",VLOOKUP(CONCATENATE($A255,"_",T$2),'Reference data SID'!$B:$N,13,FALSE))</f>
        <v/>
      </c>
      <c r="U255" s="16" t="str">
        <f>IF(ISERROR(VLOOKUP(CONCATENATE($A255,"_",U$2),'Reference data SID'!$B:$N,13,FALSE)),"",VLOOKUP(CONCATENATE($A255,"_",U$2),'Reference data SID'!$B:$N,13,FALSE))</f>
        <v/>
      </c>
      <c r="V255" s="16" t="str">
        <f>IF(ISERROR(VLOOKUP(CONCATENATE($A255,"_",V$2),'Reference data SID'!$B:$N,13,FALSE)),"",VLOOKUP(CONCATENATE($A255,"_",V$2),'Reference data SID'!$B:$N,13,FALSE))</f>
        <v/>
      </c>
      <c r="W255" s="16" t="str">
        <f>IF(ISERROR(VLOOKUP(CONCATENATE($A255,"_",W$2),'Reference data SID'!$B:$N,13,FALSE)),"",VLOOKUP(CONCATENATE($A255,"_",W$2),'Reference data SID'!$B:$N,13,FALSE))</f>
        <v/>
      </c>
      <c r="X255" s="16" t="str">
        <f>IF(ISERROR(VLOOKUP(CONCATENATE($A255,"_",X$2),'Reference data SID'!$B:$N,13,FALSE)),"",VLOOKUP(CONCATENATE($A255,"_",X$2),'Reference data SID'!$B:$N,13,FALSE))</f>
        <v/>
      </c>
      <c r="Y255" s="16" t="str">
        <f>IF(ISERROR(VLOOKUP(CONCATENATE($A255,"_",Y$2),'Reference data SID'!$B:$N,13,FALSE)),"",VLOOKUP(CONCATENATE($A255,"_",Y$2),'Reference data SID'!$B:$N,13,FALSE))</f>
        <v/>
      </c>
      <c r="Z255" s="16" t="str">
        <f>IF(ISERROR(VLOOKUP(CONCATENATE($A255,"_",Z$2),'Reference data SID'!$B:$N,13,FALSE)),"",VLOOKUP(CONCATENATE($A255,"_",Z$2),'Reference data SID'!$B:$N,13,FALSE))</f>
        <v/>
      </c>
      <c r="AA255" s="16" t="str">
        <f>IF(ISERROR(VLOOKUP(CONCATENATE($A255,"_",AA$2),'Reference data SID'!$B:$N,13,FALSE)),"",VLOOKUP(CONCATENATE($A255,"_",AA$2),'Reference data SID'!$B:$N,13,FALSE))</f>
        <v/>
      </c>
      <c r="AB255" s="16" t="str">
        <f>IF(ISERROR(VLOOKUP(CONCATENATE($A255,"_",AB$2),'Reference data SID'!$B:$N,13,FALSE)),"",VLOOKUP(CONCATENATE($A255,"_",AB$2),'Reference data SID'!$B:$N,13,FALSE))</f>
        <v/>
      </c>
      <c r="AC255" s="16" t="str">
        <f>IF(ISERROR(VLOOKUP(CONCATENATE($A255,"_",AC$2),'Reference data SID'!$B:$N,13,FALSE)),"",VLOOKUP(CONCATENATE($A255,"_",AC$2),'Reference data SID'!$B:$N,13,FALSE))</f>
        <v/>
      </c>
      <c r="AD255" s="16" t="str">
        <f>IF(ISERROR(VLOOKUP(CONCATENATE($A255,"_",AD$2),'Reference data SID'!$B:$N,13,FALSE)),"",VLOOKUP(CONCATENATE($A255,"_",AD$2),'Reference data SID'!$B:$N,13,FALSE))</f>
        <v/>
      </c>
      <c r="AE255" s="16" t="str">
        <f>IF(ISERROR(VLOOKUP(CONCATENATE($A255,"_",AE$2),'Reference data SID'!$B:$N,13,FALSE)),"",VLOOKUP(CONCATENATE($A255,"_",AE$2),'Reference data SID'!$B:$N,13,FALSE))</f>
        <v/>
      </c>
      <c r="AF255" s="16" t="str">
        <f>IF(ISERROR(VLOOKUP(CONCATENATE($A255,"_",AF$2),'Reference data SID'!$B:$N,13,FALSE)),"",VLOOKUP(CONCATENATE($A255,"_",AF$2),'Reference data SID'!$B:$N,13,FALSE))</f>
        <v/>
      </c>
      <c r="AG255" s="16" t="str">
        <f>IF(ISERROR(VLOOKUP(CONCATENATE($A255,"_",AG$2),'Reference data SID'!$B:$N,13,FALSE)),"",VLOOKUP(CONCATENATE($A255,"_",AG$2),'Reference data SID'!$B:$N,13,FALSE))</f>
        <v/>
      </c>
      <c r="AH255" s="16" t="str">
        <f>IF(ISERROR(VLOOKUP(CONCATENATE($A255,"_",AH$2),'Reference data SID'!$B:$N,13,FALSE)),"",VLOOKUP(CONCATENATE($A255,"_",AH$2),'Reference data SID'!$B:$N,13,FALSE))</f>
        <v/>
      </c>
      <c r="AI255" s="16" t="str">
        <f>IF(ISERROR(VLOOKUP(CONCATENATE($A255,"_",AI$2),'Reference data SID'!$B:$N,13,FALSE)),"",VLOOKUP(CONCATENATE($A255,"_",AI$2),'Reference data SID'!$B:$N,13,FALSE))</f>
        <v/>
      </c>
      <c r="AJ255" s="16" t="str">
        <f>IF(ISERROR(VLOOKUP(CONCATENATE($A255,"_",AJ$2),'Reference data SID'!$B:$N,13,FALSE)),"",VLOOKUP(CONCATENATE($A255,"_",AJ$2),'Reference data SID'!$B:$N,13,FALSE))</f>
        <v/>
      </c>
      <c r="AK255" s="16" t="str">
        <f>IF(ISERROR(VLOOKUP(CONCATENATE($A255,"_",AK$2),'Reference data SID'!$B:$N,13,FALSE)),"",VLOOKUP(CONCATENATE($A255,"_",AK$2),'Reference data SID'!$B:$N,13,FALSE))</f>
        <v/>
      </c>
      <c r="AL255" s="16" t="str">
        <f>IF(ISERROR(VLOOKUP(CONCATENATE($A255,"_",AL$2),'Reference data SID'!$B:$N,13,FALSE)),"",VLOOKUP(CONCATENATE($A255,"_",AL$2),'Reference data SID'!$B:$N,13,FALSE))</f>
        <v/>
      </c>
      <c r="AM255" s="16" t="str">
        <f>IF(ISERROR(VLOOKUP(CONCATENATE($A255,"_",AM$2),'Reference data SID'!$B:$N,13,FALSE)),"",VLOOKUP(CONCATENATE($A255,"_",AM$2),'Reference data SID'!$B:$N,13,FALSE))</f>
        <v/>
      </c>
      <c r="AN255" s="16" t="str">
        <f>IF(ISERROR(VLOOKUP(CONCATENATE($A255,"_",AN$2),'Reference data SID'!$B:$N,13,FALSE)),"",VLOOKUP(CONCATENATE($A255,"_",AN$2),'Reference data SID'!$B:$N,13,FALSE))</f>
        <v/>
      </c>
      <c r="AO255" s="16" t="str">
        <f>IF(ISERROR(VLOOKUP(CONCATENATE($A255,"_",AO$2),'Reference data SID'!$B:$N,13,FALSE)),"",VLOOKUP(CONCATENATE($A255,"_",AO$2),'Reference data SID'!$B:$N,13,FALSE))</f>
        <v/>
      </c>
      <c r="AP255" s="16" t="str">
        <f>IF(ISERROR(VLOOKUP(CONCATENATE($A255,"_",AP$2),'Reference data SID'!$B:$N,13,FALSE)),"",VLOOKUP(CONCATENATE($A255,"_",AP$2),'Reference data SID'!$B:$N,13,FALSE))</f>
        <v/>
      </c>
      <c r="AQ255" s="16" t="str">
        <f>IF(ISERROR(VLOOKUP(CONCATENATE($A255,"_",AQ$2),'Reference data SID'!$B:$N,13,FALSE)),"",VLOOKUP(CONCATENATE($A255,"_",AQ$2),'Reference data SID'!$B:$N,13,FALSE))</f>
        <v/>
      </c>
      <c r="AR255" s="16" t="str">
        <f>IF(ISERROR(VLOOKUP(CONCATENATE($A255,"_",AR$2),'Reference data SID'!$B:$N,13,FALSE)),"",VLOOKUP(CONCATENATE($A255,"_",AR$2),'Reference data SID'!$B:$N,13,FALSE))</f>
        <v/>
      </c>
      <c r="AS255" s="16" t="str">
        <f>IF(ISERROR(VLOOKUP(CONCATENATE($A255,"_",AS$2),'Reference data SID'!$B:$N,13,FALSE)),"",VLOOKUP(CONCATENATE($A255,"_",AS$2),'Reference data SID'!$B:$N,13,FALSE))</f>
        <v/>
      </c>
      <c r="AT255" s="16" t="str">
        <f>IF(ISERROR(VLOOKUP(CONCATENATE($A255,"_",AT$2),'Reference data SID'!$B:$N,13,FALSE)),"",VLOOKUP(CONCATENATE($A255,"_",AT$2),'Reference data SID'!$B:$N,13,FALSE))</f>
        <v/>
      </c>
    </row>
    <row r="256" spans="1:46" x14ac:dyDescent="0.25">
      <c r="A256">
        <v>252</v>
      </c>
      <c r="B256" s="16" t="str">
        <f>IF(ISERROR(VLOOKUP(CONCATENATE($A256,"_",B$2),'Reference data SID'!$B:$N,13,FALSE)),"",VLOOKUP(CONCATENATE($A256,"_",B$2),'Reference data SID'!$B:$N,13,FALSE))</f>
        <v/>
      </c>
      <c r="C256" s="16" t="str">
        <f>IF(ISERROR(VLOOKUP(CONCATENATE($A256,"_",C$2),'Reference data SID'!$B:$N,13,FALSE)),"",VLOOKUP(CONCATENATE($A256,"_",C$2),'Reference data SID'!$B:$N,13,FALSE))</f>
        <v/>
      </c>
      <c r="D256" s="16" t="str">
        <f>IF(ISERROR(VLOOKUP(CONCATENATE($A256,"_",D$2),'Reference data SID'!$B:$N,13,FALSE)),"",VLOOKUP(CONCATENATE($A256,"_",D$2),'Reference data SID'!$B:$N,13,FALSE))</f>
        <v/>
      </c>
      <c r="E256" s="16" t="str">
        <f>IF(ISERROR(VLOOKUP(CONCATENATE($A256,"_",E$2),'Reference data SID'!$B:$N,13,FALSE)),"",VLOOKUP(CONCATENATE($A256,"_",E$2),'Reference data SID'!$B:$N,13,FALSE))</f>
        <v/>
      </c>
      <c r="F256" s="16" t="str">
        <f>IF(ISERROR(VLOOKUP(CONCATENATE($A256,"_",F$2),'Reference data SID'!$B:$N,13,FALSE)),"",VLOOKUP(CONCATENATE($A256,"_",F$2),'Reference data SID'!$B:$N,13,FALSE))</f>
        <v/>
      </c>
      <c r="G256" s="16" t="str">
        <f>IF(ISERROR(VLOOKUP(CONCATENATE($A256,"_",G$2),'Reference data SID'!$B:$N,13,FALSE)),"",VLOOKUP(CONCATENATE($A256,"_",G$2),'Reference data SID'!$B:$N,13,FALSE))</f>
        <v/>
      </c>
      <c r="H256" s="16" t="str">
        <f>IF(ISERROR(VLOOKUP(CONCATENATE($A256,"_",H$2),'Reference data SID'!$B:$N,13,FALSE)),"",VLOOKUP(CONCATENATE($A256,"_",H$2),'Reference data SID'!$B:$N,13,FALSE))</f>
        <v/>
      </c>
      <c r="I256" s="16" t="str">
        <f>IF(ISERROR(VLOOKUP(CONCATENATE($A256,"_",I$2),'Reference data SID'!$B:$N,13,FALSE)),"",VLOOKUP(CONCATENATE($A256,"_",I$2),'Reference data SID'!$B:$N,13,FALSE))</f>
        <v/>
      </c>
      <c r="J256" s="16" t="str">
        <f>IF(ISERROR(VLOOKUP(CONCATENATE($A256,"_",J$2),'Reference data SID'!$B:$N,13,FALSE)),"",VLOOKUP(CONCATENATE($A256,"_",J$2),'Reference data SID'!$B:$N,13,FALSE))</f>
        <v/>
      </c>
      <c r="K256" s="16" t="str">
        <f>IF(ISERROR(VLOOKUP(CONCATENATE($A256,"_",K$2),'Reference data SID'!$B:$N,13,FALSE)),"",VLOOKUP(CONCATENATE($A256,"_",K$2),'Reference data SID'!$B:$N,13,FALSE))</f>
        <v/>
      </c>
      <c r="L256" s="16" t="str">
        <f>IF(ISERROR(VLOOKUP(CONCATENATE($A256,"_",L$2),'Reference data SID'!$B:$N,13,FALSE)),"",VLOOKUP(CONCATENATE($A256,"_",L$2),'Reference data SID'!$B:$N,13,FALSE))</f>
        <v/>
      </c>
      <c r="M256" s="16" t="str">
        <f>IF(ISERROR(VLOOKUP(CONCATENATE($A256,"_",M$2),'Reference data SID'!$B:$N,13,FALSE)),"",VLOOKUP(CONCATENATE($A256,"_",M$2),'Reference data SID'!$B:$N,13,FALSE))</f>
        <v/>
      </c>
      <c r="N256" s="16" t="str">
        <f>IF(ISERROR(VLOOKUP(CONCATENATE($A256,"_",N$2),'Reference data SID'!$B:$N,13,FALSE)),"",VLOOKUP(CONCATENATE($A256,"_",N$2),'Reference data SID'!$B:$N,13,FALSE))</f>
        <v/>
      </c>
      <c r="O256" s="16" t="str">
        <f>IF(ISERROR(VLOOKUP(CONCATENATE($A256,"_",O$2),'Reference data SID'!$B:$N,13,FALSE)),"",VLOOKUP(CONCATENATE($A256,"_",O$2),'Reference data SID'!$B:$N,13,FALSE))</f>
        <v/>
      </c>
      <c r="P256" s="16" t="str">
        <f>IF(ISERROR(VLOOKUP(CONCATENATE($A256,"_",P$2),'Reference data SID'!$B:$N,13,FALSE)),"",VLOOKUP(CONCATENATE($A256,"_",P$2),'Reference data SID'!$B:$N,13,FALSE))</f>
        <v/>
      </c>
      <c r="Q256" s="16" t="str">
        <f>IF(ISERROR(VLOOKUP(CONCATENATE($A256,"_",Q$2),'Reference data SID'!$B:$N,13,FALSE)),"",VLOOKUP(CONCATENATE($A256,"_",Q$2),'Reference data SID'!$B:$N,13,FALSE))</f>
        <v/>
      </c>
      <c r="R256" s="16" t="str">
        <f>IF(ISERROR(VLOOKUP(CONCATENATE($A256,"_",R$2),'Reference data SID'!$B:$N,13,FALSE)),"",VLOOKUP(CONCATENATE($A256,"_",R$2),'Reference data SID'!$B:$N,13,FALSE))</f>
        <v/>
      </c>
      <c r="S256" s="16" t="str">
        <f>IF(ISERROR(VLOOKUP(CONCATENATE($A256,"_",S$2),'Reference data SID'!$B:$N,13,FALSE)),"",VLOOKUP(CONCATENATE($A256,"_",S$2),'Reference data SID'!$B:$N,13,FALSE))</f>
        <v/>
      </c>
      <c r="T256" s="16" t="str">
        <f>IF(ISERROR(VLOOKUP(CONCATENATE($A256,"_",T$2),'Reference data SID'!$B:$N,13,FALSE)),"",VLOOKUP(CONCATENATE($A256,"_",T$2),'Reference data SID'!$B:$N,13,FALSE))</f>
        <v/>
      </c>
      <c r="U256" s="16" t="str">
        <f>IF(ISERROR(VLOOKUP(CONCATENATE($A256,"_",U$2),'Reference data SID'!$B:$N,13,FALSE)),"",VLOOKUP(CONCATENATE($A256,"_",U$2),'Reference data SID'!$B:$N,13,FALSE))</f>
        <v/>
      </c>
      <c r="V256" s="16" t="str">
        <f>IF(ISERROR(VLOOKUP(CONCATENATE($A256,"_",V$2),'Reference data SID'!$B:$N,13,FALSE)),"",VLOOKUP(CONCATENATE($A256,"_",V$2),'Reference data SID'!$B:$N,13,FALSE))</f>
        <v/>
      </c>
      <c r="W256" s="16" t="str">
        <f>IF(ISERROR(VLOOKUP(CONCATENATE($A256,"_",W$2),'Reference data SID'!$B:$N,13,FALSE)),"",VLOOKUP(CONCATENATE($A256,"_",W$2),'Reference data SID'!$B:$N,13,FALSE))</f>
        <v/>
      </c>
      <c r="X256" s="16" t="str">
        <f>IF(ISERROR(VLOOKUP(CONCATENATE($A256,"_",X$2),'Reference data SID'!$B:$N,13,FALSE)),"",VLOOKUP(CONCATENATE($A256,"_",X$2),'Reference data SID'!$B:$N,13,FALSE))</f>
        <v/>
      </c>
      <c r="Y256" s="16" t="str">
        <f>IF(ISERROR(VLOOKUP(CONCATENATE($A256,"_",Y$2),'Reference data SID'!$B:$N,13,FALSE)),"",VLOOKUP(CONCATENATE($A256,"_",Y$2),'Reference data SID'!$B:$N,13,FALSE))</f>
        <v/>
      </c>
      <c r="Z256" s="16" t="str">
        <f>IF(ISERROR(VLOOKUP(CONCATENATE($A256,"_",Z$2),'Reference data SID'!$B:$N,13,FALSE)),"",VLOOKUP(CONCATENATE($A256,"_",Z$2),'Reference data SID'!$B:$N,13,FALSE))</f>
        <v/>
      </c>
      <c r="AA256" s="16" t="str">
        <f>IF(ISERROR(VLOOKUP(CONCATENATE($A256,"_",AA$2),'Reference data SID'!$B:$N,13,FALSE)),"",VLOOKUP(CONCATENATE($A256,"_",AA$2),'Reference data SID'!$B:$N,13,FALSE))</f>
        <v/>
      </c>
      <c r="AB256" s="16" t="str">
        <f>IF(ISERROR(VLOOKUP(CONCATENATE($A256,"_",AB$2),'Reference data SID'!$B:$N,13,FALSE)),"",VLOOKUP(CONCATENATE($A256,"_",AB$2),'Reference data SID'!$B:$N,13,FALSE))</f>
        <v/>
      </c>
      <c r="AC256" s="16" t="str">
        <f>IF(ISERROR(VLOOKUP(CONCATENATE($A256,"_",AC$2),'Reference data SID'!$B:$N,13,FALSE)),"",VLOOKUP(CONCATENATE($A256,"_",AC$2),'Reference data SID'!$B:$N,13,FALSE))</f>
        <v/>
      </c>
      <c r="AD256" s="16" t="str">
        <f>IF(ISERROR(VLOOKUP(CONCATENATE($A256,"_",AD$2),'Reference data SID'!$B:$N,13,FALSE)),"",VLOOKUP(CONCATENATE($A256,"_",AD$2),'Reference data SID'!$B:$N,13,FALSE))</f>
        <v/>
      </c>
      <c r="AE256" s="16" t="str">
        <f>IF(ISERROR(VLOOKUP(CONCATENATE($A256,"_",AE$2),'Reference data SID'!$B:$N,13,FALSE)),"",VLOOKUP(CONCATENATE($A256,"_",AE$2),'Reference data SID'!$B:$N,13,FALSE))</f>
        <v/>
      </c>
      <c r="AF256" s="16" t="str">
        <f>IF(ISERROR(VLOOKUP(CONCATENATE($A256,"_",AF$2),'Reference data SID'!$B:$N,13,FALSE)),"",VLOOKUP(CONCATENATE($A256,"_",AF$2),'Reference data SID'!$B:$N,13,FALSE))</f>
        <v/>
      </c>
      <c r="AG256" s="16" t="str">
        <f>IF(ISERROR(VLOOKUP(CONCATENATE($A256,"_",AG$2),'Reference data SID'!$B:$N,13,FALSE)),"",VLOOKUP(CONCATENATE($A256,"_",AG$2),'Reference data SID'!$B:$N,13,FALSE))</f>
        <v/>
      </c>
      <c r="AH256" s="16" t="str">
        <f>IF(ISERROR(VLOOKUP(CONCATENATE($A256,"_",AH$2),'Reference data SID'!$B:$N,13,FALSE)),"",VLOOKUP(CONCATENATE($A256,"_",AH$2),'Reference data SID'!$B:$N,13,FALSE))</f>
        <v/>
      </c>
      <c r="AI256" s="16" t="str">
        <f>IF(ISERROR(VLOOKUP(CONCATENATE($A256,"_",AI$2),'Reference data SID'!$B:$N,13,FALSE)),"",VLOOKUP(CONCATENATE($A256,"_",AI$2),'Reference data SID'!$B:$N,13,FALSE))</f>
        <v/>
      </c>
      <c r="AJ256" s="16" t="str">
        <f>IF(ISERROR(VLOOKUP(CONCATENATE($A256,"_",AJ$2),'Reference data SID'!$B:$N,13,FALSE)),"",VLOOKUP(CONCATENATE($A256,"_",AJ$2),'Reference data SID'!$B:$N,13,FALSE))</f>
        <v/>
      </c>
      <c r="AK256" s="16" t="str">
        <f>IF(ISERROR(VLOOKUP(CONCATENATE($A256,"_",AK$2),'Reference data SID'!$B:$N,13,FALSE)),"",VLOOKUP(CONCATENATE($A256,"_",AK$2),'Reference data SID'!$B:$N,13,FALSE))</f>
        <v/>
      </c>
      <c r="AL256" s="16" t="str">
        <f>IF(ISERROR(VLOOKUP(CONCATENATE($A256,"_",AL$2),'Reference data SID'!$B:$N,13,FALSE)),"",VLOOKUP(CONCATENATE($A256,"_",AL$2),'Reference data SID'!$B:$N,13,FALSE))</f>
        <v/>
      </c>
      <c r="AM256" s="16" t="str">
        <f>IF(ISERROR(VLOOKUP(CONCATENATE($A256,"_",AM$2),'Reference data SID'!$B:$N,13,FALSE)),"",VLOOKUP(CONCATENATE($A256,"_",AM$2),'Reference data SID'!$B:$N,13,FALSE))</f>
        <v/>
      </c>
      <c r="AN256" s="16" t="str">
        <f>IF(ISERROR(VLOOKUP(CONCATENATE($A256,"_",AN$2),'Reference data SID'!$B:$N,13,FALSE)),"",VLOOKUP(CONCATENATE($A256,"_",AN$2),'Reference data SID'!$B:$N,13,FALSE))</f>
        <v/>
      </c>
      <c r="AO256" s="16" t="str">
        <f>IF(ISERROR(VLOOKUP(CONCATENATE($A256,"_",AO$2),'Reference data SID'!$B:$N,13,FALSE)),"",VLOOKUP(CONCATENATE($A256,"_",AO$2),'Reference data SID'!$B:$N,13,FALSE))</f>
        <v/>
      </c>
      <c r="AP256" s="16" t="str">
        <f>IF(ISERROR(VLOOKUP(CONCATENATE($A256,"_",AP$2),'Reference data SID'!$B:$N,13,FALSE)),"",VLOOKUP(CONCATENATE($A256,"_",AP$2),'Reference data SID'!$B:$N,13,FALSE))</f>
        <v/>
      </c>
      <c r="AQ256" s="16" t="str">
        <f>IF(ISERROR(VLOOKUP(CONCATENATE($A256,"_",AQ$2),'Reference data SID'!$B:$N,13,FALSE)),"",VLOOKUP(CONCATENATE($A256,"_",AQ$2),'Reference data SID'!$B:$N,13,FALSE))</f>
        <v/>
      </c>
      <c r="AR256" s="16" t="str">
        <f>IF(ISERROR(VLOOKUP(CONCATENATE($A256,"_",AR$2),'Reference data SID'!$B:$N,13,FALSE)),"",VLOOKUP(CONCATENATE($A256,"_",AR$2),'Reference data SID'!$B:$N,13,FALSE))</f>
        <v/>
      </c>
      <c r="AS256" s="16" t="str">
        <f>IF(ISERROR(VLOOKUP(CONCATENATE($A256,"_",AS$2),'Reference data SID'!$B:$N,13,FALSE)),"",VLOOKUP(CONCATENATE($A256,"_",AS$2),'Reference data SID'!$B:$N,13,FALSE))</f>
        <v/>
      </c>
      <c r="AT256" s="16" t="str">
        <f>IF(ISERROR(VLOOKUP(CONCATENATE($A256,"_",AT$2),'Reference data SID'!$B:$N,13,FALSE)),"",VLOOKUP(CONCATENATE($A256,"_",AT$2),'Reference data SID'!$B:$N,13,FALSE))</f>
        <v/>
      </c>
    </row>
    <row r="257" spans="1:46" x14ac:dyDescent="0.25">
      <c r="A257">
        <v>253</v>
      </c>
      <c r="B257" s="16" t="str">
        <f>IF(ISERROR(VLOOKUP(CONCATENATE($A257,"_",B$2),'Reference data SID'!$B:$N,13,FALSE)),"",VLOOKUP(CONCATENATE($A257,"_",B$2),'Reference data SID'!$B:$N,13,FALSE))</f>
        <v/>
      </c>
      <c r="C257" s="16" t="str">
        <f>IF(ISERROR(VLOOKUP(CONCATENATE($A257,"_",C$2),'Reference data SID'!$B:$N,13,FALSE)),"",VLOOKUP(CONCATENATE($A257,"_",C$2),'Reference data SID'!$B:$N,13,FALSE))</f>
        <v/>
      </c>
      <c r="D257" s="16" t="str">
        <f>IF(ISERROR(VLOOKUP(CONCATENATE($A257,"_",D$2),'Reference data SID'!$B:$N,13,FALSE)),"",VLOOKUP(CONCATENATE($A257,"_",D$2),'Reference data SID'!$B:$N,13,FALSE))</f>
        <v/>
      </c>
      <c r="E257" s="16" t="str">
        <f>IF(ISERROR(VLOOKUP(CONCATENATE($A257,"_",E$2),'Reference data SID'!$B:$N,13,FALSE)),"",VLOOKUP(CONCATENATE($A257,"_",E$2),'Reference data SID'!$B:$N,13,FALSE))</f>
        <v/>
      </c>
      <c r="F257" s="16" t="str">
        <f>IF(ISERROR(VLOOKUP(CONCATENATE($A257,"_",F$2),'Reference data SID'!$B:$N,13,FALSE)),"",VLOOKUP(CONCATENATE($A257,"_",F$2),'Reference data SID'!$B:$N,13,FALSE))</f>
        <v/>
      </c>
      <c r="G257" s="16" t="str">
        <f>IF(ISERROR(VLOOKUP(CONCATENATE($A257,"_",G$2),'Reference data SID'!$B:$N,13,FALSE)),"",VLOOKUP(CONCATENATE($A257,"_",G$2),'Reference data SID'!$B:$N,13,FALSE))</f>
        <v/>
      </c>
      <c r="H257" s="16" t="str">
        <f>IF(ISERROR(VLOOKUP(CONCATENATE($A257,"_",H$2),'Reference data SID'!$B:$N,13,FALSE)),"",VLOOKUP(CONCATENATE($A257,"_",H$2),'Reference data SID'!$B:$N,13,FALSE))</f>
        <v/>
      </c>
      <c r="I257" s="16" t="str">
        <f>IF(ISERROR(VLOOKUP(CONCATENATE($A257,"_",I$2),'Reference data SID'!$B:$N,13,FALSE)),"",VLOOKUP(CONCATENATE($A257,"_",I$2),'Reference data SID'!$B:$N,13,FALSE))</f>
        <v/>
      </c>
      <c r="J257" s="16" t="str">
        <f>IF(ISERROR(VLOOKUP(CONCATENATE($A257,"_",J$2),'Reference data SID'!$B:$N,13,FALSE)),"",VLOOKUP(CONCATENATE($A257,"_",J$2),'Reference data SID'!$B:$N,13,FALSE))</f>
        <v/>
      </c>
      <c r="K257" s="16" t="str">
        <f>IF(ISERROR(VLOOKUP(CONCATENATE($A257,"_",K$2),'Reference data SID'!$B:$N,13,FALSE)),"",VLOOKUP(CONCATENATE($A257,"_",K$2),'Reference data SID'!$B:$N,13,FALSE))</f>
        <v/>
      </c>
      <c r="L257" s="16" t="str">
        <f>IF(ISERROR(VLOOKUP(CONCATENATE($A257,"_",L$2),'Reference data SID'!$B:$N,13,FALSE)),"",VLOOKUP(CONCATENATE($A257,"_",L$2),'Reference data SID'!$B:$N,13,FALSE))</f>
        <v/>
      </c>
      <c r="M257" s="16" t="str">
        <f>IF(ISERROR(VLOOKUP(CONCATENATE($A257,"_",M$2),'Reference data SID'!$B:$N,13,FALSE)),"",VLOOKUP(CONCATENATE($A257,"_",M$2),'Reference data SID'!$B:$N,13,FALSE))</f>
        <v/>
      </c>
      <c r="N257" s="16" t="str">
        <f>IF(ISERROR(VLOOKUP(CONCATENATE($A257,"_",N$2),'Reference data SID'!$B:$N,13,FALSE)),"",VLOOKUP(CONCATENATE($A257,"_",N$2),'Reference data SID'!$B:$N,13,FALSE))</f>
        <v/>
      </c>
      <c r="O257" s="16" t="str">
        <f>IF(ISERROR(VLOOKUP(CONCATENATE($A257,"_",O$2),'Reference data SID'!$B:$N,13,FALSE)),"",VLOOKUP(CONCATENATE($A257,"_",O$2),'Reference data SID'!$B:$N,13,FALSE))</f>
        <v/>
      </c>
      <c r="P257" s="16" t="str">
        <f>IF(ISERROR(VLOOKUP(CONCATENATE($A257,"_",P$2),'Reference data SID'!$B:$N,13,FALSE)),"",VLOOKUP(CONCATENATE($A257,"_",P$2),'Reference data SID'!$B:$N,13,FALSE))</f>
        <v/>
      </c>
      <c r="Q257" s="16" t="str">
        <f>IF(ISERROR(VLOOKUP(CONCATENATE($A257,"_",Q$2),'Reference data SID'!$B:$N,13,FALSE)),"",VLOOKUP(CONCATENATE($A257,"_",Q$2),'Reference data SID'!$B:$N,13,FALSE))</f>
        <v/>
      </c>
      <c r="R257" s="16" t="str">
        <f>IF(ISERROR(VLOOKUP(CONCATENATE($A257,"_",R$2),'Reference data SID'!$B:$N,13,FALSE)),"",VLOOKUP(CONCATENATE($A257,"_",R$2),'Reference data SID'!$B:$N,13,FALSE))</f>
        <v/>
      </c>
      <c r="S257" s="16" t="str">
        <f>IF(ISERROR(VLOOKUP(CONCATENATE($A257,"_",S$2),'Reference data SID'!$B:$N,13,FALSE)),"",VLOOKUP(CONCATENATE($A257,"_",S$2),'Reference data SID'!$B:$N,13,FALSE))</f>
        <v/>
      </c>
      <c r="T257" s="16" t="str">
        <f>IF(ISERROR(VLOOKUP(CONCATENATE($A257,"_",T$2),'Reference data SID'!$B:$N,13,FALSE)),"",VLOOKUP(CONCATENATE($A257,"_",T$2),'Reference data SID'!$B:$N,13,FALSE))</f>
        <v/>
      </c>
      <c r="U257" s="16" t="str">
        <f>IF(ISERROR(VLOOKUP(CONCATENATE($A257,"_",U$2),'Reference data SID'!$B:$N,13,FALSE)),"",VLOOKUP(CONCATENATE($A257,"_",U$2),'Reference data SID'!$B:$N,13,FALSE))</f>
        <v/>
      </c>
      <c r="V257" s="16" t="str">
        <f>IF(ISERROR(VLOOKUP(CONCATENATE($A257,"_",V$2),'Reference data SID'!$B:$N,13,FALSE)),"",VLOOKUP(CONCATENATE($A257,"_",V$2),'Reference data SID'!$B:$N,13,FALSE))</f>
        <v/>
      </c>
      <c r="W257" s="16" t="str">
        <f>IF(ISERROR(VLOOKUP(CONCATENATE($A257,"_",W$2),'Reference data SID'!$B:$N,13,FALSE)),"",VLOOKUP(CONCATENATE($A257,"_",W$2),'Reference data SID'!$B:$N,13,FALSE))</f>
        <v/>
      </c>
      <c r="X257" s="16" t="str">
        <f>IF(ISERROR(VLOOKUP(CONCATENATE($A257,"_",X$2),'Reference data SID'!$B:$N,13,FALSE)),"",VLOOKUP(CONCATENATE($A257,"_",X$2),'Reference data SID'!$B:$N,13,FALSE))</f>
        <v/>
      </c>
      <c r="Y257" s="16" t="str">
        <f>IF(ISERROR(VLOOKUP(CONCATENATE($A257,"_",Y$2),'Reference data SID'!$B:$N,13,FALSE)),"",VLOOKUP(CONCATENATE($A257,"_",Y$2),'Reference data SID'!$B:$N,13,FALSE))</f>
        <v/>
      </c>
      <c r="Z257" s="16" t="str">
        <f>IF(ISERROR(VLOOKUP(CONCATENATE($A257,"_",Z$2),'Reference data SID'!$B:$N,13,FALSE)),"",VLOOKUP(CONCATENATE($A257,"_",Z$2),'Reference data SID'!$B:$N,13,FALSE))</f>
        <v/>
      </c>
      <c r="AA257" s="16" t="str">
        <f>IF(ISERROR(VLOOKUP(CONCATENATE($A257,"_",AA$2),'Reference data SID'!$B:$N,13,FALSE)),"",VLOOKUP(CONCATENATE($A257,"_",AA$2),'Reference data SID'!$B:$N,13,FALSE))</f>
        <v/>
      </c>
      <c r="AB257" s="16" t="str">
        <f>IF(ISERROR(VLOOKUP(CONCATENATE($A257,"_",AB$2),'Reference data SID'!$B:$N,13,FALSE)),"",VLOOKUP(CONCATENATE($A257,"_",AB$2),'Reference data SID'!$B:$N,13,FALSE))</f>
        <v/>
      </c>
      <c r="AC257" s="16" t="str">
        <f>IF(ISERROR(VLOOKUP(CONCATENATE($A257,"_",AC$2),'Reference data SID'!$B:$N,13,FALSE)),"",VLOOKUP(CONCATENATE($A257,"_",AC$2),'Reference data SID'!$B:$N,13,FALSE))</f>
        <v/>
      </c>
      <c r="AD257" s="16" t="str">
        <f>IF(ISERROR(VLOOKUP(CONCATENATE($A257,"_",AD$2),'Reference data SID'!$B:$N,13,FALSE)),"",VLOOKUP(CONCATENATE($A257,"_",AD$2),'Reference data SID'!$B:$N,13,FALSE))</f>
        <v/>
      </c>
      <c r="AE257" s="16" t="str">
        <f>IF(ISERROR(VLOOKUP(CONCATENATE($A257,"_",AE$2),'Reference data SID'!$B:$N,13,FALSE)),"",VLOOKUP(CONCATENATE($A257,"_",AE$2),'Reference data SID'!$B:$N,13,FALSE))</f>
        <v/>
      </c>
      <c r="AF257" s="16" t="str">
        <f>IF(ISERROR(VLOOKUP(CONCATENATE($A257,"_",AF$2),'Reference data SID'!$B:$N,13,FALSE)),"",VLOOKUP(CONCATENATE($A257,"_",AF$2),'Reference data SID'!$B:$N,13,FALSE))</f>
        <v/>
      </c>
      <c r="AG257" s="16" t="str">
        <f>IF(ISERROR(VLOOKUP(CONCATENATE($A257,"_",AG$2),'Reference data SID'!$B:$N,13,FALSE)),"",VLOOKUP(CONCATENATE($A257,"_",AG$2),'Reference data SID'!$B:$N,13,FALSE))</f>
        <v/>
      </c>
      <c r="AH257" s="16" t="str">
        <f>IF(ISERROR(VLOOKUP(CONCATENATE($A257,"_",AH$2),'Reference data SID'!$B:$N,13,FALSE)),"",VLOOKUP(CONCATENATE($A257,"_",AH$2),'Reference data SID'!$B:$N,13,FALSE))</f>
        <v/>
      </c>
      <c r="AI257" s="16" t="str">
        <f>IF(ISERROR(VLOOKUP(CONCATENATE($A257,"_",AI$2),'Reference data SID'!$B:$N,13,FALSE)),"",VLOOKUP(CONCATENATE($A257,"_",AI$2),'Reference data SID'!$B:$N,13,FALSE))</f>
        <v/>
      </c>
      <c r="AJ257" s="16" t="str">
        <f>IF(ISERROR(VLOOKUP(CONCATENATE($A257,"_",AJ$2),'Reference data SID'!$B:$N,13,FALSE)),"",VLOOKUP(CONCATENATE($A257,"_",AJ$2),'Reference data SID'!$B:$N,13,FALSE))</f>
        <v/>
      </c>
      <c r="AK257" s="16" t="str">
        <f>IF(ISERROR(VLOOKUP(CONCATENATE($A257,"_",AK$2),'Reference data SID'!$B:$N,13,FALSE)),"",VLOOKUP(CONCATENATE($A257,"_",AK$2),'Reference data SID'!$B:$N,13,FALSE))</f>
        <v/>
      </c>
      <c r="AL257" s="16" t="str">
        <f>IF(ISERROR(VLOOKUP(CONCATENATE($A257,"_",AL$2),'Reference data SID'!$B:$N,13,FALSE)),"",VLOOKUP(CONCATENATE($A257,"_",AL$2),'Reference data SID'!$B:$N,13,FALSE))</f>
        <v/>
      </c>
      <c r="AM257" s="16" t="str">
        <f>IF(ISERROR(VLOOKUP(CONCATENATE($A257,"_",AM$2),'Reference data SID'!$B:$N,13,FALSE)),"",VLOOKUP(CONCATENATE($A257,"_",AM$2),'Reference data SID'!$B:$N,13,FALSE))</f>
        <v/>
      </c>
      <c r="AN257" s="16" t="str">
        <f>IF(ISERROR(VLOOKUP(CONCATENATE($A257,"_",AN$2),'Reference data SID'!$B:$N,13,FALSE)),"",VLOOKUP(CONCATENATE($A257,"_",AN$2),'Reference data SID'!$B:$N,13,FALSE))</f>
        <v/>
      </c>
      <c r="AO257" s="16" t="str">
        <f>IF(ISERROR(VLOOKUP(CONCATENATE($A257,"_",AO$2),'Reference data SID'!$B:$N,13,FALSE)),"",VLOOKUP(CONCATENATE($A257,"_",AO$2),'Reference data SID'!$B:$N,13,FALSE))</f>
        <v/>
      </c>
      <c r="AP257" s="16" t="str">
        <f>IF(ISERROR(VLOOKUP(CONCATENATE($A257,"_",AP$2),'Reference data SID'!$B:$N,13,FALSE)),"",VLOOKUP(CONCATENATE($A257,"_",AP$2),'Reference data SID'!$B:$N,13,FALSE))</f>
        <v/>
      </c>
      <c r="AQ257" s="16" t="str">
        <f>IF(ISERROR(VLOOKUP(CONCATENATE($A257,"_",AQ$2),'Reference data SID'!$B:$N,13,FALSE)),"",VLOOKUP(CONCATENATE($A257,"_",AQ$2),'Reference data SID'!$B:$N,13,FALSE))</f>
        <v/>
      </c>
      <c r="AR257" s="16" t="str">
        <f>IF(ISERROR(VLOOKUP(CONCATENATE($A257,"_",AR$2),'Reference data SID'!$B:$N,13,FALSE)),"",VLOOKUP(CONCATENATE($A257,"_",AR$2),'Reference data SID'!$B:$N,13,FALSE))</f>
        <v/>
      </c>
      <c r="AS257" s="16" t="str">
        <f>IF(ISERROR(VLOOKUP(CONCATENATE($A257,"_",AS$2),'Reference data SID'!$B:$N,13,FALSE)),"",VLOOKUP(CONCATENATE($A257,"_",AS$2),'Reference data SID'!$B:$N,13,FALSE))</f>
        <v/>
      </c>
      <c r="AT257" s="16" t="str">
        <f>IF(ISERROR(VLOOKUP(CONCATENATE($A257,"_",AT$2),'Reference data SID'!$B:$N,13,FALSE)),"",VLOOKUP(CONCATENATE($A257,"_",AT$2),'Reference data SID'!$B:$N,13,FALSE))</f>
        <v/>
      </c>
    </row>
    <row r="258" spans="1:46" x14ac:dyDescent="0.25">
      <c r="A258">
        <v>254</v>
      </c>
      <c r="B258" s="16" t="str">
        <f>IF(ISERROR(VLOOKUP(CONCATENATE($A258,"_",B$2),'Reference data SID'!$B:$N,13,FALSE)),"",VLOOKUP(CONCATENATE($A258,"_",B$2),'Reference data SID'!$B:$N,13,FALSE))</f>
        <v/>
      </c>
      <c r="C258" s="16" t="str">
        <f>IF(ISERROR(VLOOKUP(CONCATENATE($A258,"_",C$2),'Reference data SID'!$B:$N,13,FALSE)),"",VLOOKUP(CONCATENATE($A258,"_",C$2),'Reference data SID'!$B:$N,13,FALSE))</f>
        <v/>
      </c>
      <c r="D258" s="16" t="str">
        <f>IF(ISERROR(VLOOKUP(CONCATENATE($A258,"_",D$2),'Reference data SID'!$B:$N,13,FALSE)),"",VLOOKUP(CONCATENATE($A258,"_",D$2),'Reference data SID'!$B:$N,13,FALSE))</f>
        <v/>
      </c>
      <c r="E258" s="16" t="str">
        <f>IF(ISERROR(VLOOKUP(CONCATENATE($A258,"_",E$2),'Reference data SID'!$B:$N,13,FALSE)),"",VLOOKUP(CONCATENATE($A258,"_",E$2),'Reference data SID'!$B:$N,13,FALSE))</f>
        <v/>
      </c>
      <c r="F258" s="16" t="str">
        <f>IF(ISERROR(VLOOKUP(CONCATENATE($A258,"_",F$2),'Reference data SID'!$B:$N,13,FALSE)),"",VLOOKUP(CONCATENATE($A258,"_",F$2),'Reference data SID'!$B:$N,13,FALSE))</f>
        <v/>
      </c>
      <c r="G258" s="16" t="str">
        <f>IF(ISERROR(VLOOKUP(CONCATENATE($A258,"_",G$2),'Reference data SID'!$B:$N,13,FALSE)),"",VLOOKUP(CONCATENATE($A258,"_",G$2),'Reference data SID'!$B:$N,13,FALSE))</f>
        <v/>
      </c>
      <c r="H258" s="16" t="str">
        <f>IF(ISERROR(VLOOKUP(CONCATENATE($A258,"_",H$2),'Reference data SID'!$B:$N,13,FALSE)),"",VLOOKUP(CONCATENATE($A258,"_",H$2),'Reference data SID'!$B:$N,13,FALSE))</f>
        <v/>
      </c>
      <c r="I258" s="16" t="str">
        <f>IF(ISERROR(VLOOKUP(CONCATENATE($A258,"_",I$2),'Reference data SID'!$B:$N,13,FALSE)),"",VLOOKUP(CONCATENATE($A258,"_",I$2),'Reference data SID'!$B:$N,13,FALSE))</f>
        <v/>
      </c>
      <c r="J258" s="16" t="str">
        <f>IF(ISERROR(VLOOKUP(CONCATENATE($A258,"_",J$2),'Reference data SID'!$B:$N,13,FALSE)),"",VLOOKUP(CONCATENATE($A258,"_",J$2),'Reference data SID'!$B:$N,13,FALSE))</f>
        <v/>
      </c>
      <c r="K258" s="16" t="str">
        <f>IF(ISERROR(VLOOKUP(CONCATENATE($A258,"_",K$2),'Reference data SID'!$B:$N,13,FALSE)),"",VLOOKUP(CONCATENATE($A258,"_",K$2),'Reference data SID'!$B:$N,13,FALSE))</f>
        <v/>
      </c>
      <c r="L258" s="16" t="str">
        <f>IF(ISERROR(VLOOKUP(CONCATENATE($A258,"_",L$2),'Reference data SID'!$B:$N,13,FALSE)),"",VLOOKUP(CONCATENATE($A258,"_",L$2),'Reference data SID'!$B:$N,13,FALSE))</f>
        <v/>
      </c>
      <c r="M258" s="16" t="str">
        <f>IF(ISERROR(VLOOKUP(CONCATENATE($A258,"_",M$2),'Reference data SID'!$B:$N,13,FALSE)),"",VLOOKUP(CONCATENATE($A258,"_",M$2),'Reference data SID'!$B:$N,13,FALSE))</f>
        <v/>
      </c>
      <c r="N258" s="16" t="str">
        <f>IF(ISERROR(VLOOKUP(CONCATENATE($A258,"_",N$2),'Reference data SID'!$B:$N,13,FALSE)),"",VLOOKUP(CONCATENATE($A258,"_",N$2),'Reference data SID'!$B:$N,13,FALSE))</f>
        <v/>
      </c>
      <c r="O258" s="16" t="str">
        <f>IF(ISERROR(VLOOKUP(CONCATENATE($A258,"_",O$2),'Reference data SID'!$B:$N,13,FALSE)),"",VLOOKUP(CONCATENATE($A258,"_",O$2),'Reference data SID'!$B:$N,13,FALSE))</f>
        <v/>
      </c>
      <c r="P258" s="16" t="str">
        <f>IF(ISERROR(VLOOKUP(CONCATENATE($A258,"_",P$2),'Reference data SID'!$B:$N,13,FALSE)),"",VLOOKUP(CONCATENATE($A258,"_",P$2),'Reference data SID'!$B:$N,13,FALSE))</f>
        <v/>
      </c>
      <c r="Q258" s="16" t="str">
        <f>IF(ISERROR(VLOOKUP(CONCATENATE($A258,"_",Q$2),'Reference data SID'!$B:$N,13,FALSE)),"",VLOOKUP(CONCATENATE($A258,"_",Q$2),'Reference data SID'!$B:$N,13,FALSE))</f>
        <v/>
      </c>
      <c r="R258" s="16" t="str">
        <f>IF(ISERROR(VLOOKUP(CONCATENATE($A258,"_",R$2),'Reference data SID'!$B:$N,13,FALSE)),"",VLOOKUP(CONCATENATE($A258,"_",R$2),'Reference data SID'!$B:$N,13,FALSE))</f>
        <v/>
      </c>
      <c r="S258" s="16" t="str">
        <f>IF(ISERROR(VLOOKUP(CONCATENATE($A258,"_",S$2),'Reference data SID'!$B:$N,13,FALSE)),"",VLOOKUP(CONCATENATE($A258,"_",S$2),'Reference data SID'!$B:$N,13,FALSE))</f>
        <v/>
      </c>
      <c r="T258" s="16" t="str">
        <f>IF(ISERROR(VLOOKUP(CONCATENATE($A258,"_",T$2),'Reference data SID'!$B:$N,13,FALSE)),"",VLOOKUP(CONCATENATE($A258,"_",T$2),'Reference data SID'!$B:$N,13,FALSE))</f>
        <v/>
      </c>
      <c r="U258" s="16" t="str">
        <f>IF(ISERROR(VLOOKUP(CONCATENATE($A258,"_",U$2),'Reference data SID'!$B:$N,13,FALSE)),"",VLOOKUP(CONCATENATE($A258,"_",U$2),'Reference data SID'!$B:$N,13,FALSE))</f>
        <v/>
      </c>
      <c r="V258" s="16" t="str">
        <f>IF(ISERROR(VLOOKUP(CONCATENATE($A258,"_",V$2),'Reference data SID'!$B:$N,13,FALSE)),"",VLOOKUP(CONCATENATE($A258,"_",V$2),'Reference data SID'!$B:$N,13,FALSE))</f>
        <v/>
      </c>
      <c r="W258" s="16" t="str">
        <f>IF(ISERROR(VLOOKUP(CONCATENATE($A258,"_",W$2),'Reference data SID'!$B:$N,13,FALSE)),"",VLOOKUP(CONCATENATE($A258,"_",W$2),'Reference data SID'!$B:$N,13,FALSE))</f>
        <v/>
      </c>
      <c r="X258" s="16" t="str">
        <f>IF(ISERROR(VLOOKUP(CONCATENATE($A258,"_",X$2),'Reference data SID'!$B:$N,13,FALSE)),"",VLOOKUP(CONCATENATE($A258,"_",X$2),'Reference data SID'!$B:$N,13,FALSE))</f>
        <v/>
      </c>
      <c r="Y258" s="16" t="str">
        <f>IF(ISERROR(VLOOKUP(CONCATENATE($A258,"_",Y$2),'Reference data SID'!$B:$N,13,FALSE)),"",VLOOKUP(CONCATENATE($A258,"_",Y$2),'Reference data SID'!$B:$N,13,FALSE))</f>
        <v/>
      </c>
      <c r="Z258" s="16" t="str">
        <f>IF(ISERROR(VLOOKUP(CONCATENATE($A258,"_",Z$2),'Reference data SID'!$B:$N,13,FALSE)),"",VLOOKUP(CONCATENATE($A258,"_",Z$2),'Reference data SID'!$B:$N,13,FALSE))</f>
        <v/>
      </c>
      <c r="AA258" s="16" t="str">
        <f>IF(ISERROR(VLOOKUP(CONCATENATE($A258,"_",AA$2),'Reference data SID'!$B:$N,13,FALSE)),"",VLOOKUP(CONCATENATE($A258,"_",AA$2),'Reference data SID'!$B:$N,13,FALSE))</f>
        <v/>
      </c>
      <c r="AB258" s="16" t="str">
        <f>IF(ISERROR(VLOOKUP(CONCATENATE($A258,"_",AB$2),'Reference data SID'!$B:$N,13,FALSE)),"",VLOOKUP(CONCATENATE($A258,"_",AB$2),'Reference data SID'!$B:$N,13,FALSE))</f>
        <v/>
      </c>
      <c r="AC258" s="16" t="str">
        <f>IF(ISERROR(VLOOKUP(CONCATENATE($A258,"_",AC$2),'Reference data SID'!$B:$N,13,FALSE)),"",VLOOKUP(CONCATENATE($A258,"_",AC$2),'Reference data SID'!$B:$N,13,FALSE))</f>
        <v/>
      </c>
      <c r="AD258" s="16" t="str">
        <f>IF(ISERROR(VLOOKUP(CONCATENATE($A258,"_",AD$2),'Reference data SID'!$B:$N,13,FALSE)),"",VLOOKUP(CONCATENATE($A258,"_",AD$2),'Reference data SID'!$B:$N,13,FALSE))</f>
        <v/>
      </c>
      <c r="AE258" s="16" t="str">
        <f>IF(ISERROR(VLOOKUP(CONCATENATE($A258,"_",AE$2),'Reference data SID'!$B:$N,13,FALSE)),"",VLOOKUP(CONCATENATE($A258,"_",AE$2),'Reference data SID'!$B:$N,13,FALSE))</f>
        <v/>
      </c>
      <c r="AF258" s="16" t="str">
        <f>IF(ISERROR(VLOOKUP(CONCATENATE($A258,"_",AF$2),'Reference data SID'!$B:$N,13,FALSE)),"",VLOOKUP(CONCATENATE($A258,"_",AF$2),'Reference data SID'!$B:$N,13,FALSE))</f>
        <v/>
      </c>
      <c r="AG258" s="16" t="str">
        <f>IF(ISERROR(VLOOKUP(CONCATENATE($A258,"_",AG$2),'Reference data SID'!$B:$N,13,FALSE)),"",VLOOKUP(CONCATENATE($A258,"_",AG$2),'Reference data SID'!$B:$N,13,FALSE))</f>
        <v/>
      </c>
      <c r="AH258" s="16" t="str">
        <f>IF(ISERROR(VLOOKUP(CONCATENATE($A258,"_",AH$2),'Reference data SID'!$B:$N,13,FALSE)),"",VLOOKUP(CONCATENATE($A258,"_",AH$2),'Reference data SID'!$B:$N,13,FALSE))</f>
        <v/>
      </c>
      <c r="AI258" s="16" t="str">
        <f>IF(ISERROR(VLOOKUP(CONCATENATE($A258,"_",AI$2),'Reference data SID'!$B:$N,13,FALSE)),"",VLOOKUP(CONCATENATE($A258,"_",AI$2),'Reference data SID'!$B:$N,13,FALSE))</f>
        <v/>
      </c>
      <c r="AJ258" s="16" t="str">
        <f>IF(ISERROR(VLOOKUP(CONCATENATE($A258,"_",AJ$2),'Reference data SID'!$B:$N,13,FALSE)),"",VLOOKUP(CONCATENATE($A258,"_",AJ$2),'Reference data SID'!$B:$N,13,FALSE))</f>
        <v/>
      </c>
      <c r="AK258" s="16" t="str">
        <f>IF(ISERROR(VLOOKUP(CONCATENATE($A258,"_",AK$2),'Reference data SID'!$B:$N,13,FALSE)),"",VLOOKUP(CONCATENATE($A258,"_",AK$2),'Reference data SID'!$B:$N,13,FALSE))</f>
        <v/>
      </c>
      <c r="AL258" s="16" t="str">
        <f>IF(ISERROR(VLOOKUP(CONCATENATE($A258,"_",AL$2),'Reference data SID'!$B:$N,13,FALSE)),"",VLOOKUP(CONCATENATE($A258,"_",AL$2),'Reference data SID'!$B:$N,13,FALSE))</f>
        <v/>
      </c>
      <c r="AM258" s="16" t="str">
        <f>IF(ISERROR(VLOOKUP(CONCATENATE($A258,"_",AM$2),'Reference data SID'!$B:$N,13,FALSE)),"",VLOOKUP(CONCATENATE($A258,"_",AM$2),'Reference data SID'!$B:$N,13,FALSE))</f>
        <v/>
      </c>
      <c r="AN258" s="16" t="str">
        <f>IF(ISERROR(VLOOKUP(CONCATENATE($A258,"_",AN$2),'Reference data SID'!$B:$N,13,FALSE)),"",VLOOKUP(CONCATENATE($A258,"_",AN$2),'Reference data SID'!$B:$N,13,FALSE))</f>
        <v/>
      </c>
      <c r="AO258" s="16" t="str">
        <f>IF(ISERROR(VLOOKUP(CONCATENATE($A258,"_",AO$2),'Reference data SID'!$B:$N,13,FALSE)),"",VLOOKUP(CONCATENATE($A258,"_",AO$2),'Reference data SID'!$B:$N,13,FALSE))</f>
        <v/>
      </c>
      <c r="AP258" s="16" t="str">
        <f>IF(ISERROR(VLOOKUP(CONCATENATE($A258,"_",AP$2),'Reference data SID'!$B:$N,13,FALSE)),"",VLOOKUP(CONCATENATE($A258,"_",AP$2),'Reference data SID'!$B:$N,13,FALSE))</f>
        <v/>
      </c>
      <c r="AQ258" s="16" t="str">
        <f>IF(ISERROR(VLOOKUP(CONCATENATE($A258,"_",AQ$2),'Reference data SID'!$B:$N,13,FALSE)),"",VLOOKUP(CONCATENATE($A258,"_",AQ$2),'Reference data SID'!$B:$N,13,FALSE))</f>
        <v/>
      </c>
      <c r="AR258" s="16" t="str">
        <f>IF(ISERROR(VLOOKUP(CONCATENATE($A258,"_",AR$2),'Reference data SID'!$B:$N,13,FALSE)),"",VLOOKUP(CONCATENATE($A258,"_",AR$2),'Reference data SID'!$B:$N,13,FALSE))</f>
        <v/>
      </c>
      <c r="AS258" s="16" t="str">
        <f>IF(ISERROR(VLOOKUP(CONCATENATE($A258,"_",AS$2),'Reference data SID'!$B:$N,13,FALSE)),"",VLOOKUP(CONCATENATE($A258,"_",AS$2),'Reference data SID'!$B:$N,13,FALSE))</f>
        <v/>
      </c>
      <c r="AT258" s="16" t="str">
        <f>IF(ISERROR(VLOOKUP(CONCATENATE($A258,"_",AT$2),'Reference data SID'!$B:$N,13,FALSE)),"",VLOOKUP(CONCATENATE($A258,"_",AT$2),'Reference data SID'!$B:$N,13,FALSE))</f>
        <v/>
      </c>
    </row>
    <row r="259" spans="1:46" x14ac:dyDescent="0.25">
      <c r="A259">
        <v>255</v>
      </c>
      <c r="B259" s="16" t="str">
        <f>IF(ISERROR(VLOOKUP(CONCATENATE($A259,"_",B$2),'Reference data SID'!$B:$N,13,FALSE)),"",VLOOKUP(CONCATENATE($A259,"_",B$2),'Reference data SID'!$B:$N,13,FALSE))</f>
        <v/>
      </c>
      <c r="C259" s="16" t="str">
        <f>IF(ISERROR(VLOOKUP(CONCATENATE($A259,"_",C$2),'Reference data SID'!$B:$N,13,FALSE)),"",VLOOKUP(CONCATENATE($A259,"_",C$2),'Reference data SID'!$B:$N,13,FALSE))</f>
        <v/>
      </c>
      <c r="D259" s="16" t="str">
        <f>IF(ISERROR(VLOOKUP(CONCATENATE($A259,"_",D$2),'Reference data SID'!$B:$N,13,FALSE)),"",VLOOKUP(CONCATENATE($A259,"_",D$2),'Reference data SID'!$B:$N,13,FALSE))</f>
        <v/>
      </c>
      <c r="E259" s="16" t="str">
        <f>IF(ISERROR(VLOOKUP(CONCATENATE($A259,"_",E$2),'Reference data SID'!$B:$N,13,FALSE)),"",VLOOKUP(CONCATENATE($A259,"_",E$2),'Reference data SID'!$B:$N,13,FALSE))</f>
        <v/>
      </c>
      <c r="F259" s="16" t="str">
        <f>IF(ISERROR(VLOOKUP(CONCATENATE($A259,"_",F$2),'Reference data SID'!$B:$N,13,FALSE)),"",VLOOKUP(CONCATENATE($A259,"_",F$2),'Reference data SID'!$B:$N,13,FALSE))</f>
        <v/>
      </c>
      <c r="G259" s="16" t="str">
        <f>IF(ISERROR(VLOOKUP(CONCATENATE($A259,"_",G$2),'Reference data SID'!$B:$N,13,FALSE)),"",VLOOKUP(CONCATENATE($A259,"_",G$2),'Reference data SID'!$B:$N,13,FALSE))</f>
        <v/>
      </c>
      <c r="H259" s="16" t="str">
        <f>IF(ISERROR(VLOOKUP(CONCATENATE($A259,"_",H$2),'Reference data SID'!$B:$N,13,FALSE)),"",VLOOKUP(CONCATENATE($A259,"_",H$2),'Reference data SID'!$B:$N,13,FALSE))</f>
        <v/>
      </c>
      <c r="I259" s="16" t="str">
        <f>IF(ISERROR(VLOOKUP(CONCATENATE($A259,"_",I$2),'Reference data SID'!$B:$N,13,FALSE)),"",VLOOKUP(CONCATENATE($A259,"_",I$2),'Reference data SID'!$B:$N,13,FALSE))</f>
        <v/>
      </c>
      <c r="J259" s="16" t="str">
        <f>IF(ISERROR(VLOOKUP(CONCATENATE($A259,"_",J$2),'Reference data SID'!$B:$N,13,FALSE)),"",VLOOKUP(CONCATENATE($A259,"_",J$2),'Reference data SID'!$B:$N,13,FALSE))</f>
        <v/>
      </c>
      <c r="K259" s="16" t="str">
        <f>IF(ISERROR(VLOOKUP(CONCATENATE($A259,"_",K$2),'Reference data SID'!$B:$N,13,FALSE)),"",VLOOKUP(CONCATENATE($A259,"_",K$2),'Reference data SID'!$B:$N,13,FALSE))</f>
        <v/>
      </c>
      <c r="L259" s="16" t="str">
        <f>IF(ISERROR(VLOOKUP(CONCATENATE($A259,"_",L$2),'Reference data SID'!$B:$N,13,FALSE)),"",VLOOKUP(CONCATENATE($A259,"_",L$2),'Reference data SID'!$B:$N,13,FALSE))</f>
        <v/>
      </c>
      <c r="M259" s="16" t="str">
        <f>IF(ISERROR(VLOOKUP(CONCATENATE($A259,"_",M$2),'Reference data SID'!$B:$N,13,FALSE)),"",VLOOKUP(CONCATENATE($A259,"_",M$2),'Reference data SID'!$B:$N,13,FALSE))</f>
        <v/>
      </c>
      <c r="N259" s="16" t="str">
        <f>IF(ISERROR(VLOOKUP(CONCATENATE($A259,"_",N$2),'Reference data SID'!$B:$N,13,FALSE)),"",VLOOKUP(CONCATENATE($A259,"_",N$2),'Reference data SID'!$B:$N,13,FALSE))</f>
        <v/>
      </c>
      <c r="O259" s="16" t="str">
        <f>IF(ISERROR(VLOOKUP(CONCATENATE($A259,"_",O$2),'Reference data SID'!$B:$N,13,FALSE)),"",VLOOKUP(CONCATENATE($A259,"_",O$2),'Reference data SID'!$B:$N,13,FALSE))</f>
        <v/>
      </c>
      <c r="P259" s="16" t="str">
        <f>IF(ISERROR(VLOOKUP(CONCATENATE($A259,"_",P$2),'Reference data SID'!$B:$N,13,FALSE)),"",VLOOKUP(CONCATENATE($A259,"_",P$2),'Reference data SID'!$B:$N,13,FALSE))</f>
        <v/>
      </c>
      <c r="Q259" s="16" t="str">
        <f>IF(ISERROR(VLOOKUP(CONCATENATE($A259,"_",Q$2),'Reference data SID'!$B:$N,13,FALSE)),"",VLOOKUP(CONCATENATE($A259,"_",Q$2),'Reference data SID'!$B:$N,13,FALSE))</f>
        <v/>
      </c>
      <c r="R259" s="16" t="str">
        <f>IF(ISERROR(VLOOKUP(CONCATENATE($A259,"_",R$2),'Reference data SID'!$B:$N,13,FALSE)),"",VLOOKUP(CONCATENATE($A259,"_",R$2),'Reference data SID'!$B:$N,13,FALSE))</f>
        <v/>
      </c>
      <c r="S259" s="16" t="str">
        <f>IF(ISERROR(VLOOKUP(CONCATENATE($A259,"_",S$2),'Reference data SID'!$B:$N,13,FALSE)),"",VLOOKUP(CONCATENATE($A259,"_",S$2),'Reference data SID'!$B:$N,13,FALSE))</f>
        <v/>
      </c>
      <c r="T259" s="16" t="str">
        <f>IF(ISERROR(VLOOKUP(CONCATENATE($A259,"_",T$2),'Reference data SID'!$B:$N,13,FALSE)),"",VLOOKUP(CONCATENATE($A259,"_",T$2),'Reference data SID'!$B:$N,13,FALSE))</f>
        <v/>
      </c>
      <c r="U259" s="16" t="str">
        <f>IF(ISERROR(VLOOKUP(CONCATENATE($A259,"_",U$2),'Reference data SID'!$B:$N,13,FALSE)),"",VLOOKUP(CONCATENATE($A259,"_",U$2),'Reference data SID'!$B:$N,13,FALSE))</f>
        <v/>
      </c>
      <c r="V259" s="16" t="str">
        <f>IF(ISERROR(VLOOKUP(CONCATENATE($A259,"_",V$2),'Reference data SID'!$B:$N,13,FALSE)),"",VLOOKUP(CONCATENATE($A259,"_",V$2),'Reference data SID'!$B:$N,13,FALSE))</f>
        <v/>
      </c>
      <c r="W259" s="16" t="str">
        <f>IF(ISERROR(VLOOKUP(CONCATENATE($A259,"_",W$2),'Reference data SID'!$B:$N,13,FALSE)),"",VLOOKUP(CONCATENATE($A259,"_",W$2),'Reference data SID'!$B:$N,13,FALSE))</f>
        <v/>
      </c>
      <c r="X259" s="16" t="str">
        <f>IF(ISERROR(VLOOKUP(CONCATENATE($A259,"_",X$2),'Reference data SID'!$B:$N,13,FALSE)),"",VLOOKUP(CONCATENATE($A259,"_",X$2),'Reference data SID'!$B:$N,13,FALSE))</f>
        <v/>
      </c>
      <c r="Y259" s="16" t="str">
        <f>IF(ISERROR(VLOOKUP(CONCATENATE($A259,"_",Y$2),'Reference data SID'!$B:$N,13,FALSE)),"",VLOOKUP(CONCATENATE($A259,"_",Y$2),'Reference data SID'!$B:$N,13,FALSE))</f>
        <v/>
      </c>
      <c r="Z259" s="16" t="str">
        <f>IF(ISERROR(VLOOKUP(CONCATENATE($A259,"_",Z$2),'Reference data SID'!$B:$N,13,FALSE)),"",VLOOKUP(CONCATENATE($A259,"_",Z$2),'Reference data SID'!$B:$N,13,FALSE))</f>
        <v/>
      </c>
      <c r="AA259" s="16" t="str">
        <f>IF(ISERROR(VLOOKUP(CONCATENATE($A259,"_",AA$2),'Reference data SID'!$B:$N,13,FALSE)),"",VLOOKUP(CONCATENATE($A259,"_",AA$2),'Reference data SID'!$B:$N,13,FALSE))</f>
        <v/>
      </c>
      <c r="AB259" s="16" t="str">
        <f>IF(ISERROR(VLOOKUP(CONCATENATE($A259,"_",AB$2),'Reference data SID'!$B:$N,13,FALSE)),"",VLOOKUP(CONCATENATE($A259,"_",AB$2),'Reference data SID'!$B:$N,13,FALSE))</f>
        <v/>
      </c>
      <c r="AC259" s="16" t="str">
        <f>IF(ISERROR(VLOOKUP(CONCATENATE($A259,"_",AC$2),'Reference data SID'!$B:$N,13,FALSE)),"",VLOOKUP(CONCATENATE($A259,"_",AC$2),'Reference data SID'!$B:$N,13,FALSE))</f>
        <v/>
      </c>
      <c r="AD259" s="16" t="str">
        <f>IF(ISERROR(VLOOKUP(CONCATENATE($A259,"_",AD$2),'Reference data SID'!$B:$N,13,FALSE)),"",VLOOKUP(CONCATENATE($A259,"_",AD$2),'Reference data SID'!$B:$N,13,FALSE))</f>
        <v/>
      </c>
      <c r="AE259" s="16" t="str">
        <f>IF(ISERROR(VLOOKUP(CONCATENATE($A259,"_",AE$2),'Reference data SID'!$B:$N,13,FALSE)),"",VLOOKUP(CONCATENATE($A259,"_",AE$2),'Reference data SID'!$B:$N,13,FALSE))</f>
        <v/>
      </c>
      <c r="AF259" s="16" t="str">
        <f>IF(ISERROR(VLOOKUP(CONCATENATE($A259,"_",AF$2),'Reference data SID'!$B:$N,13,FALSE)),"",VLOOKUP(CONCATENATE($A259,"_",AF$2),'Reference data SID'!$B:$N,13,FALSE))</f>
        <v/>
      </c>
      <c r="AG259" s="16" t="str">
        <f>IF(ISERROR(VLOOKUP(CONCATENATE($A259,"_",AG$2),'Reference data SID'!$B:$N,13,FALSE)),"",VLOOKUP(CONCATENATE($A259,"_",AG$2),'Reference data SID'!$B:$N,13,FALSE))</f>
        <v/>
      </c>
      <c r="AH259" s="16" t="str">
        <f>IF(ISERROR(VLOOKUP(CONCATENATE($A259,"_",AH$2),'Reference data SID'!$B:$N,13,FALSE)),"",VLOOKUP(CONCATENATE($A259,"_",AH$2),'Reference data SID'!$B:$N,13,FALSE))</f>
        <v/>
      </c>
      <c r="AI259" s="16" t="str">
        <f>IF(ISERROR(VLOOKUP(CONCATENATE($A259,"_",AI$2),'Reference data SID'!$B:$N,13,FALSE)),"",VLOOKUP(CONCATENATE($A259,"_",AI$2),'Reference data SID'!$B:$N,13,FALSE))</f>
        <v/>
      </c>
      <c r="AJ259" s="16" t="str">
        <f>IF(ISERROR(VLOOKUP(CONCATENATE($A259,"_",AJ$2),'Reference data SID'!$B:$N,13,FALSE)),"",VLOOKUP(CONCATENATE($A259,"_",AJ$2),'Reference data SID'!$B:$N,13,FALSE))</f>
        <v/>
      </c>
      <c r="AK259" s="16" t="str">
        <f>IF(ISERROR(VLOOKUP(CONCATENATE($A259,"_",AK$2),'Reference data SID'!$B:$N,13,FALSE)),"",VLOOKUP(CONCATENATE($A259,"_",AK$2),'Reference data SID'!$B:$N,13,FALSE))</f>
        <v/>
      </c>
      <c r="AL259" s="16" t="str">
        <f>IF(ISERROR(VLOOKUP(CONCATENATE($A259,"_",AL$2),'Reference data SID'!$B:$N,13,FALSE)),"",VLOOKUP(CONCATENATE($A259,"_",AL$2),'Reference data SID'!$B:$N,13,FALSE))</f>
        <v/>
      </c>
      <c r="AM259" s="16" t="str">
        <f>IF(ISERROR(VLOOKUP(CONCATENATE($A259,"_",AM$2),'Reference data SID'!$B:$N,13,FALSE)),"",VLOOKUP(CONCATENATE($A259,"_",AM$2),'Reference data SID'!$B:$N,13,FALSE))</f>
        <v/>
      </c>
      <c r="AN259" s="16" t="str">
        <f>IF(ISERROR(VLOOKUP(CONCATENATE($A259,"_",AN$2),'Reference data SID'!$B:$N,13,FALSE)),"",VLOOKUP(CONCATENATE($A259,"_",AN$2),'Reference data SID'!$B:$N,13,FALSE))</f>
        <v/>
      </c>
      <c r="AO259" s="16" t="str">
        <f>IF(ISERROR(VLOOKUP(CONCATENATE($A259,"_",AO$2),'Reference data SID'!$B:$N,13,FALSE)),"",VLOOKUP(CONCATENATE($A259,"_",AO$2),'Reference data SID'!$B:$N,13,FALSE))</f>
        <v/>
      </c>
      <c r="AP259" s="16" t="str">
        <f>IF(ISERROR(VLOOKUP(CONCATENATE($A259,"_",AP$2),'Reference data SID'!$B:$N,13,FALSE)),"",VLOOKUP(CONCATENATE($A259,"_",AP$2),'Reference data SID'!$B:$N,13,FALSE))</f>
        <v/>
      </c>
      <c r="AQ259" s="16" t="str">
        <f>IF(ISERROR(VLOOKUP(CONCATENATE($A259,"_",AQ$2),'Reference data SID'!$B:$N,13,FALSE)),"",VLOOKUP(CONCATENATE($A259,"_",AQ$2),'Reference data SID'!$B:$N,13,FALSE))</f>
        <v/>
      </c>
      <c r="AR259" s="16" t="str">
        <f>IF(ISERROR(VLOOKUP(CONCATENATE($A259,"_",AR$2),'Reference data SID'!$B:$N,13,FALSE)),"",VLOOKUP(CONCATENATE($A259,"_",AR$2),'Reference data SID'!$B:$N,13,FALSE))</f>
        <v/>
      </c>
      <c r="AS259" s="16" t="str">
        <f>IF(ISERROR(VLOOKUP(CONCATENATE($A259,"_",AS$2),'Reference data SID'!$B:$N,13,FALSE)),"",VLOOKUP(CONCATENATE($A259,"_",AS$2),'Reference data SID'!$B:$N,13,FALSE))</f>
        <v/>
      </c>
      <c r="AT259" s="16" t="str">
        <f>IF(ISERROR(VLOOKUP(CONCATENATE($A259,"_",AT$2),'Reference data SID'!$B:$N,13,FALSE)),"",VLOOKUP(CONCATENATE($A259,"_",AT$2),'Reference data SID'!$B:$N,13,FALSE))</f>
        <v/>
      </c>
    </row>
    <row r="260" spans="1:46" x14ac:dyDescent="0.25">
      <c r="A260">
        <v>256</v>
      </c>
      <c r="B260" s="16" t="str">
        <f>IF(ISERROR(VLOOKUP(CONCATENATE($A260,"_",B$2),'Reference data SID'!$B:$N,13,FALSE)),"",VLOOKUP(CONCATENATE($A260,"_",B$2),'Reference data SID'!$B:$N,13,FALSE))</f>
        <v/>
      </c>
      <c r="C260" s="16" t="str">
        <f>IF(ISERROR(VLOOKUP(CONCATENATE($A260,"_",C$2),'Reference data SID'!$B:$N,13,FALSE)),"",VLOOKUP(CONCATENATE($A260,"_",C$2),'Reference data SID'!$B:$N,13,FALSE))</f>
        <v/>
      </c>
      <c r="D260" s="16" t="str">
        <f>IF(ISERROR(VLOOKUP(CONCATENATE($A260,"_",D$2),'Reference data SID'!$B:$N,13,FALSE)),"",VLOOKUP(CONCATENATE($A260,"_",D$2),'Reference data SID'!$B:$N,13,FALSE))</f>
        <v/>
      </c>
      <c r="E260" s="16" t="str">
        <f>IF(ISERROR(VLOOKUP(CONCATENATE($A260,"_",E$2),'Reference data SID'!$B:$N,13,FALSE)),"",VLOOKUP(CONCATENATE($A260,"_",E$2),'Reference data SID'!$B:$N,13,FALSE))</f>
        <v/>
      </c>
      <c r="F260" s="16" t="str">
        <f>IF(ISERROR(VLOOKUP(CONCATENATE($A260,"_",F$2),'Reference data SID'!$B:$N,13,FALSE)),"",VLOOKUP(CONCATENATE($A260,"_",F$2),'Reference data SID'!$B:$N,13,FALSE))</f>
        <v/>
      </c>
      <c r="G260" s="16" t="str">
        <f>IF(ISERROR(VLOOKUP(CONCATENATE($A260,"_",G$2),'Reference data SID'!$B:$N,13,FALSE)),"",VLOOKUP(CONCATENATE($A260,"_",G$2),'Reference data SID'!$B:$N,13,FALSE))</f>
        <v/>
      </c>
      <c r="H260" s="16" t="str">
        <f>IF(ISERROR(VLOOKUP(CONCATENATE($A260,"_",H$2),'Reference data SID'!$B:$N,13,FALSE)),"",VLOOKUP(CONCATENATE($A260,"_",H$2),'Reference data SID'!$B:$N,13,FALSE))</f>
        <v/>
      </c>
      <c r="I260" s="16" t="str">
        <f>IF(ISERROR(VLOOKUP(CONCATENATE($A260,"_",I$2),'Reference data SID'!$B:$N,13,FALSE)),"",VLOOKUP(CONCATENATE($A260,"_",I$2),'Reference data SID'!$B:$N,13,FALSE))</f>
        <v/>
      </c>
      <c r="J260" s="16" t="str">
        <f>IF(ISERROR(VLOOKUP(CONCATENATE($A260,"_",J$2),'Reference data SID'!$B:$N,13,FALSE)),"",VLOOKUP(CONCATENATE($A260,"_",J$2),'Reference data SID'!$B:$N,13,FALSE))</f>
        <v/>
      </c>
      <c r="K260" s="16" t="str">
        <f>IF(ISERROR(VLOOKUP(CONCATENATE($A260,"_",K$2),'Reference data SID'!$B:$N,13,FALSE)),"",VLOOKUP(CONCATENATE($A260,"_",K$2),'Reference data SID'!$B:$N,13,FALSE))</f>
        <v/>
      </c>
      <c r="L260" s="16" t="str">
        <f>IF(ISERROR(VLOOKUP(CONCATENATE($A260,"_",L$2),'Reference data SID'!$B:$N,13,FALSE)),"",VLOOKUP(CONCATENATE($A260,"_",L$2),'Reference data SID'!$B:$N,13,FALSE))</f>
        <v/>
      </c>
      <c r="M260" s="16" t="str">
        <f>IF(ISERROR(VLOOKUP(CONCATENATE($A260,"_",M$2),'Reference data SID'!$B:$N,13,FALSE)),"",VLOOKUP(CONCATENATE($A260,"_",M$2),'Reference data SID'!$B:$N,13,FALSE))</f>
        <v/>
      </c>
      <c r="N260" s="16" t="str">
        <f>IF(ISERROR(VLOOKUP(CONCATENATE($A260,"_",N$2),'Reference data SID'!$B:$N,13,FALSE)),"",VLOOKUP(CONCATENATE($A260,"_",N$2),'Reference data SID'!$B:$N,13,FALSE))</f>
        <v/>
      </c>
      <c r="O260" s="16" t="str">
        <f>IF(ISERROR(VLOOKUP(CONCATENATE($A260,"_",O$2),'Reference data SID'!$B:$N,13,FALSE)),"",VLOOKUP(CONCATENATE($A260,"_",O$2),'Reference data SID'!$B:$N,13,FALSE))</f>
        <v/>
      </c>
      <c r="P260" s="16" t="str">
        <f>IF(ISERROR(VLOOKUP(CONCATENATE($A260,"_",P$2),'Reference data SID'!$B:$N,13,FALSE)),"",VLOOKUP(CONCATENATE($A260,"_",P$2),'Reference data SID'!$B:$N,13,FALSE))</f>
        <v/>
      </c>
      <c r="Q260" s="16" t="str">
        <f>IF(ISERROR(VLOOKUP(CONCATENATE($A260,"_",Q$2),'Reference data SID'!$B:$N,13,FALSE)),"",VLOOKUP(CONCATENATE($A260,"_",Q$2),'Reference data SID'!$B:$N,13,FALSE))</f>
        <v/>
      </c>
      <c r="R260" s="16" t="str">
        <f>IF(ISERROR(VLOOKUP(CONCATENATE($A260,"_",R$2),'Reference data SID'!$B:$N,13,FALSE)),"",VLOOKUP(CONCATENATE($A260,"_",R$2),'Reference data SID'!$B:$N,13,FALSE))</f>
        <v/>
      </c>
      <c r="S260" s="16" t="str">
        <f>IF(ISERROR(VLOOKUP(CONCATENATE($A260,"_",S$2),'Reference data SID'!$B:$N,13,FALSE)),"",VLOOKUP(CONCATENATE($A260,"_",S$2),'Reference data SID'!$B:$N,13,FALSE))</f>
        <v/>
      </c>
      <c r="T260" s="16" t="str">
        <f>IF(ISERROR(VLOOKUP(CONCATENATE($A260,"_",T$2),'Reference data SID'!$B:$N,13,FALSE)),"",VLOOKUP(CONCATENATE($A260,"_",T$2),'Reference data SID'!$B:$N,13,FALSE))</f>
        <v/>
      </c>
      <c r="U260" s="16" t="str">
        <f>IF(ISERROR(VLOOKUP(CONCATENATE($A260,"_",U$2),'Reference data SID'!$B:$N,13,FALSE)),"",VLOOKUP(CONCATENATE($A260,"_",U$2),'Reference data SID'!$B:$N,13,FALSE))</f>
        <v/>
      </c>
      <c r="V260" s="16" t="str">
        <f>IF(ISERROR(VLOOKUP(CONCATENATE($A260,"_",V$2),'Reference data SID'!$B:$N,13,FALSE)),"",VLOOKUP(CONCATENATE($A260,"_",V$2),'Reference data SID'!$B:$N,13,FALSE))</f>
        <v/>
      </c>
      <c r="W260" s="16" t="str">
        <f>IF(ISERROR(VLOOKUP(CONCATENATE($A260,"_",W$2),'Reference data SID'!$B:$N,13,FALSE)),"",VLOOKUP(CONCATENATE($A260,"_",W$2),'Reference data SID'!$B:$N,13,FALSE))</f>
        <v/>
      </c>
      <c r="X260" s="16" t="str">
        <f>IF(ISERROR(VLOOKUP(CONCATENATE($A260,"_",X$2),'Reference data SID'!$B:$N,13,FALSE)),"",VLOOKUP(CONCATENATE($A260,"_",X$2),'Reference data SID'!$B:$N,13,FALSE))</f>
        <v/>
      </c>
      <c r="Y260" s="16" t="str">
        <f>IF(ISERROR(VLOOKUP(CONCATENATE($A260,"_",Y$2),'Reference data SID'!$B:$N,13,FALSE)),"",VLOOKUP(CONCATENATE($A260,"_",Y$2),'Reference data SID'!$B:$N,13,FALSE))</f>
        <v/>
      </c>
      <c r="Z260" s="16" t="str">
        <f>IF(ISERROR(VLOOKUP(CONCATENATE($A260,"_",Z$2),'Reference data SID'!$B:$N,13,FALSE)),"",VLOOKUP(CONCATENATE($A260,"_",Z$2),'Reference data SID'!$B:$N,13,FALSE))</f>
        <v/>
      </c>
      <c r="AA260" s="16" t="str">
        <f>IF(ISERROR(VLOOKUP(CONCATENATE($A260,"_",AA$2),'Reference data SID'!$B:$N,13,FALSE)),"",VLOOKUP(CONCATENATE($A260,"_",AA$2),'Reference data SID'!$B:$N,13,FALSE))</f>
        <v/>
      </c>
      <c r="AB260" s="16" t="str">
        <f>IF(ISERROR(VLOOKUP(CONCATENATE($A260,"_",AB$2),'Reference data SID'!$B:$N,13,FALSE)),"",VLOOKUP(CONCATENATE($A260,"_",AB$2),'Reference data SID'!$B:$N,13,FALSE))</f>
        <v/>
      </c>
      <c r="AC260" s="16" t="str">
        <f>IF(ISERROR(VLOOKUP(CONCATENATE($A260,"_",AC$2),'Reference data SID'!$B:$N,13,FALSE)),"",VLOOKUP(CONCATENATE($A260,"_",AC$2),'Reference data SID'!$B:$N,13,FALSE))</f>
        <v/>
      </c>
      <c r="AD260" s="16" t="str">
        <f>IF(ISERROR(VLOOKUP(CONCATENATE($A260,"_",AD$2),'Reference data SID'!$B:$N,13,FALSE)),"",VLOOKUP(CONCATENATE($A260,"_",AD$2),'Reference data SID'!$B:$N,13,FALSE))</f>
        <v/>
      </c>
      <c r="AE260" s="16" t="str">
        <f>IF(ISERROR(VLOOKUP(CONCATENATE($A260,"_",AE$2),'Reference data SID'!$B:$N,13,FALSE)),"",VLOOKUP(CONCATENATE($A260,"_",AE$2),'Reference data SID'!$B:$N,13,FALSE))</f>
        <v/>
      </c>
      <c r="AF260" s="16" t="str">
        <f>IF(ISERROR(VLOOKUP(CONCATENATE($A260,"_",AF$2),'Reference data SID'!$B:$N,13,FALSE)),"",VLOOKUP(CONCATENATE($A260,"_",AF$2),'Reference data SID'!$B:$N,13,FALSE))</f>
        <v/>
      </c>
      <c r="AG260" s="16" t="str">
        <f>IF(ISERROR(VLOOKUP(CONCATENATE($A260,"_",AG$2),'Reference data SID'!$B:$N,13,FALSE)),"",VLOOKUP(CONCATENATE($A260,"_",AG$2),'Reference data SID'!$B:$N,13,FALSE))</f>
        <v/>
      </c>
      <c r="AH260" s="16" t="str">
        <f>IF(ISERROR(VLOOKUP(CONCATENATE($A260,"_",AH$2),'Reference data SID'!$B:$N,13,FALSE)),"",VLOOKUP(CONCATENATE($A260,"_",AH$2),'Reference data SID'!$B:$N,13,FALSE))</f>
        <v/>
      </c>
      <c r="AI260" s="16" t="str">
        <f>IF(ISERROR(VLOOKUP(CONCATENATE($A260,"_",AI$2),'Reference data SID'!$B:$N,13,FALSE)),"",VLOOKUP(CONCATENATE($A260,"_",AI$2),'Reference data SID'!$B:$N,13,FALSE))</f>
        <v/>
      </c>
      <c r="AJ260" s="16" t="str">
        <f>IF(ISERROR(VLOOKUP(CONCATENATE($A260,"_",AJ$2),'Reference data SID'!$B:$N,13,FALSE)),"",VLOOKUP(CONCATENATE($A260,"_",AJ$2),'Reference data SID'!$B:$N,13,FALSE))</f>
        <v/>
      </c>
      <c r="AK260" s="16" t="str">
        <f>IF(ISERROR(VLOOKUP(CONCATENATE($A260,"_",AK$2),'Reference data SID'!$B:$N,13,FALSE)),"",VLOOKUP(CONCATENATE($A260,"_",AK$2),'Reference data SID'!$B:$N,13,FALSE))</f>
        <v/>
      </c>
      <c r="AL260" s="16" t="str">
        <f>IF(ISERROR(VLOOKUP(CONCATENATE($A260,"_",AL$2),'Reference data SID'!$B:$N,13,FALSE)),"",VLOOKUP(CONCATENATE($A260,"_",AL$2),'Reference data SID'!$B:$N,13,FALSE))</f>
        <v/>
      </c>
      <c r="AM260" s="16" t="str">
        <f>IF(ISERROR(VLOOKUP(CONCATENATE($A260,"_",AM$2),'Reference data SID'!$B:$N,13,FALSE)),"",VLOOKUP(CONCATENATE($A260,"_",AM$2),'Reference data SID'!$B:$N,13,FALSE))</f>
        <v/>
      </c>
      <c r="AN260" s="16" t="str">
        <f>IF(ISERROR(VLOOKUP(CONCATENATE($A260,"_",AN$2),'Reference data SID'!$B:$N,13,FALSE)),"",VLOOKUP(CONCATENATE($A260,"_",AN$2),'Reference data SID'!$B:$N,13,FALSE))</f>
        <v/>
      </c>
      <c r="AO260" s="16" t="str">
        <f>IF(ISERROR(VLOOKUP(CONCATENATE($A260,"_",AO$2),'Reference data SID'!$B:$N,13,FALSE)),"",VLOOKUP(CONCATENATE($A260,"_",AO$2),'Reference data SID'!$B:$N,13,FALSE))</f>
        <v/>
      </c>
      <c r="AP260" s="16" t="str">
        <f>IF(ISERROR(VLOOKUP(CONCATENATE($A260,"_",AP$2),'Reference data SID'!$B:$N,13,FALSE)),"",VLOOKUP(CONCATENATE($A260,"_",AP$2),'Reference data SID'!$B:$N,13,FALSE))</f>
        <v/>
      </c>
      <c r="AQ260" s="16" t="str">
        <f>IF(ISERROR(VLOOKUP(CONCATENATE($A260,"_",AQ$2),'Reference data SID'!$B:$N,13,FALSE)),"",VLOOKUP(CONCATENATE($A260,"_",AQ$2),'Reference data SID'!$B:$N,13,FALSE))</f>
        <v/>
      </c>
      <c r="AR260" s="16" t="str">
        <f>IF(ISERROR(VLOOKUP(CONCATENATE($A260,"_",AR$2),'Reference data SID'!$B:$N,13,FALSE)),"",VLOOKUP(CONCATENATE($A260,"_",AR$2),'Reference data SID'!$B:$N,13,FALSE))</f>
        <v/>
      </c>
      <c r="AS260" s="16" t="str">
        <f>IF(ISERROR(VLOOKUP(CONCATENATE($A260,"_",AS$2),'Reference data SID'!$B:$N,13,FALSE)),"",VLOOKUP(CONCATENATE($A260,"_",AS$2),'Reference data SID'!$B:$N,13,FALSE))</f>
        <v/>
      </c>
      <c r="AT260" s="16" t="str">
        <f>IF(ISERROR(VLOOKUP(CONCATENATE($A260,"_",AT$2),'Reference data SID'!$B:$N,13,FALSE)),"",VLOOKUP(CONCATENATE($A260,"_",AT$2),'Reference data SID'!$B:$N,13,FALSE))</f>
        <v/>
      </c>
    </row>
    <row r="261" spans="1:46" x14ac:dyDescent="0.25">
      <c r="A261">
        <v>257</v>
      </c>
      <c r="B261" s="16" t="str">
        <f>IF(ISERROR(VLOOKUP(CONCATENATE($A261,"_",B$2),'Reference data SID'!$B:$N,13,FALSE)),"",VLOOKUP(CONCATENATE($A261,"_",B$2),'Reference data SID'!$B:$N,13,FALSE))</f>
        <v/>
      </c>
      <c r="C261" s="16" t="str">
        <f>IF(ISERROR(VLOOKUP(CONCATENATE($A261,"_",C$2),'Reference data SID'!$B:$N,13,FALSE)),"",VLOOKUP(CONCATENATE($A261,"_",C$2),'Reference data SID'!$B:$N,13,FALSE))</f>
        <v/>
      </c>
      <c r="D261" s="16" t="str">
        <f>IF(ISERROR(VLOOKUP(CONCATENATE($A261,"_",D$2),'Reference data SID'!$B:$N,13,FALSE)),"",VLOOKUP(CONCATENATE($A261,"_",D$2),'Reference data SID'!$B:$N,13,FALSE))</f>
        <v/>
      </c>
      <c r="E261" s="16" t="str">
        <f>IF(ISERROR(VLOOKUP(CONCATENATE($A261,"_",E$2),'Reference data SID'!$B:$N,13,FALSE)),"",VLOOKUP(CONCATENATE($A261,"_",E$2),'Reference data SID'!$B:$N,13,FALSE))</f>
        <v/>
      </c>
      <c r="F261" s="16" t="str">
        <f>IF(ISERROR(VLOOKUP(CONCATENATE($A261,"_",F$2),'Reference data SID'!$B:$N,13,FALSE)),"",VLOOKUP(CONCATENATE($A261,"_",F$2),'Reference data SID'!$B:$N,13,FALSE))</f>
        <v/>
      </c>
      <c r="G261" s="16" t="str">
        <f>IF(ISERROR(VLOOKUP(CONCATENATE($A261,"_",G$2),'Reference data SID'!$B:$N,13,FALSE)),"",VLOOKUP(CONCATENATE($A261,"_",G$2),'Reference data SID'!$B:$N,13,FALSE))</f>
        <v/>
      </c>
      <c r="H261" s="16" t="str">
        <f>IF(ISERROR(VLOOKUP(CONCATENATE($A261,"_",H$2),'Reference data SID'!$B:$N,13,FALSE)),"",VLOOKUP(CONCATENATE($A261,"_",H$2),'Reference data SID'!$B:$N,13,FALSE))</f>
        <v/>
      </c>
      <c r="I261" s="16" t="str">
        <f>IF(ISERROR(VLOOKUP(CONCATENATE($A261,"_",I$2),'Reference data SID'!$B:$N,13,FALSE)),"",VLOOKUP(CONCATENATE($A261,"_",I$2),'Reference data SID'!$B:$N,13,FALSE))</f>
        <v/>
      </c>
      <c r="J261" s="16" t="str">
        <f>IF(ISERROR(VLOOKUP(CONCATENATE($A261,"_",J$2),'Reference data SID'!$B:$N,13,FALSE)),"",VLOOKUP(CONCATENATE($A261,"_",J$2),'Reference data SID'!$B:$N,13,FALSE))</f>
        <v/>
      </c>
      <c r="K261" s="16" t="str">
        <f>IF(ISERROR(VLOOKUP(CONCATENATE($A261,"_",K$2),'Reference data SID'!$B:$N,13,FALSE)),"",VLOOKUP(CONCATENATE($A261,"_",K$2),'Reference data SID'!$B:$N,13,FALSE))</f>
        <v/>
      </c>
      <c r="L261" s="16" t="str">
        <f>IF(ISERROR(VLOOKUP(CONCATENATE($A261,"_",L$2),'Reference data SID'!$B:$N,13,FALSE)),"",VLOOKUP(CONCATENATE($A261,"_",L$2),'Reference data SID'!$B:$N,13,FALSE))</f>
        <v/>
      </c>
      <c r="M261" s="16" t="str">
        <f>IF(ISERROR(VLOOKUP(CONCATENATE($A261,"_",M$2),'Reference data SID'!$B:$N,13,FALSE)),"",VLOOKUP(CONCATENATE($A261,"_",M$2),'Reference data SID'!$B:$N,13,FALSE))</f>
        <v/>
      </c>
      <c r="N261" s="16" t="str">
        <f>IF(ISERROR(VLOOKUP(CONCATENATE($A261,"_",N$2),'Reference data SID'!$B:$N,13,FALSE)),"",VLOOKUP(CONCATENATE($A261,"_",N$2),'Reference data SID'!$B:$N,13,FALSE))</f>
        <v/>
      </c>
      <c r="O261" s="16" t="str">
        <f>IF(ISERROR(VLOOKUP(CONCATENATE($A261,"_",O$2),'Reference data SID'!$B:$N,13,FALSE)),"",VLOOKUP(CONCATENATE($A261,"_",O$2),'Reference data SID'!$B:$N,13,FALSE))</f>
        <v/>
      </c>
      <c r="P261" s="16" t="str">
        <f>IF(ISERROR(VLOOKUP(CONCATENATE($A261,"_",P$2),'Reference data SID'!$B:$N,13,FALSE)),"",VLOOKUP(CONCATENATE($A261,"_",P$2),'Reference data SID'!$B:$N,13,FALSE))</f>
        <v/>
      </c>
      <c r="Q261" s="16" t="str">
        <f>IF(ISERROR(VLOOKUP(CONCATENATE($A261,"_",Q$2),'Reference data SID'!$B:$N,13,FALSE)),"",VLOOKUP(CONCATENATE($A261,"_",Q$2),'Reference data SID'!$B:$N,13,FALSE))</f>
        <v/>
      </c>
      <c r="R261" s="16" t="str">
        <f>IF(ISERROR(VLOOKUP(CONCATENATE($A261,"_",R$2),'Reference data SID'!$B:$N,13,FALSE)),"",VLOOKUP(CONCATENATE($A261,"_",R$2),'Reference data SID'!$B:$N,13,FALSE))</f>
        <v/>
      </c>
      <c r="S261" s="16" t="str">
        <f>IF(ISERROR(VLOOKUP(CONCATENATE($A261,"_",S$2),'Reference data SID'!$B:$N,13,FALSE)),"",VLOOKUP(CONCATENATE($A261,"_",S$2),'Reference data SID'!$B:$N,13,FALSE))</f>
        <v/>
      </c>
      <c r="T261" s="16" t="str">
        <f>IF(ISERROR(VLOOKUP(CONCATENATE($A261,"_",T$2),'Reference data SID'!$B:$N,13,FALSE)),"",VLOOKUP(CONCATENATE($A261,"_",T$2),'Reference data SID'!$B:$N,13,FALSE))</f>
        <v/>
      </c>
      <c r="U261" s="16" t="str">
        <f>IF(ISERROR(VLOOKUP(CONCATENATE($A261,"_",U$2),'Reference data SID'!$B:$N,13,FALSE)),"",VLOOKUP(CONCATENATE($A261,"_",U$2),'Reference data SID'!$B:$N,13,FALSE))</f>
        <v/>
      </c>
      <c r="V261" s="16" t="str">
        <f>IF(ISERROR(VLOOKUP(CONCATENATE($A261,"_",V$2),'Reference data SID'!$B:$N,13,FALSE)),"",VLOOKUP(CONCATENATE($A261,"_",V$2),'Reference data SID'!$B:$N,13,FALSE))</f>
        <v/>
      </c>
      <c r="W261" s="16" t="str">
        <f>IF(ISERROR(VLOOKUP(CONCATENATE($A261,"_",W$2),'Reference data SID'!$B:$N,13,FALSE)),"",VLOOKUP(CONCATENATE($A261,"_",W$2),'Reference data SID'!$B:$N,13,FALSE))</f>
        <v/>
      </c>
      <c r="X261" s="16" t="str">
        <f>IF(ISERROR(VLOOKUP(CONCATENATE($A261,"_",X$2),'Reference data SID'!$B:$N,13,FALSE)),"",VLOOKUP(CONCATENATE($A261,"_",X$2),'Reference data SID'!$B:$N,13,FALSE))</f>
        <v/>
      </c>
      <c r="Y261" s="16" t="str">
        <f>IF(ISERROR(VLOOKUP(CONCATENATE($A261,"_",Y$2),'Reference data SID'!$B:$N,13,FALSE)),"",VLOOKUP(CONCATENATE($A261,"_",Y$2),'Reference data SID'!$B:$N,13,FALSE))</f>
        <v/>
      </c>
      <c r="Z261" s="16" t="str">
        <f>IF(ISERROR(VLOOKUP(CONCATENATE($A261,"_",Z$2),'Reference data SID'!$B:$N,13,FALSE)),"",VLOOKUP(CONCATENATE($A261,"_",Z$2),'Reference data SID'!$B:$N,13,FALSE))</f>
        <v/>
      </c>
      <c r="AA261" s="16" t="str">
        <f>IF(ISERROR(VLOOKUP(CONCATENATE($A261,"_",AA$2),'Reference data SID'!$B:$N,13,FALSE)),"",VLOOKUP(CONCATENATE($A261,"_",AA$2),'Reference data SID'!$B:$N,13,FALSE))</f>
        <v/>
      </c>
      <c r="AB261" s="16" t="str">
        <f>IF(ISERROR(VLOOKUP(CONCATENATE($A261,"_",AB$2),'Reference data SID'!$B:$N,13,FALSE)),"",VLOOKUP(CONCATENATE($A261,"_",AB$2),'Reference data SID'!$B:$N,13,FALSE))</f>
        <v/>
      </c>
      <c r="AC261" s="16" t="str">
        <f>IF(ISERROR(VLOOKUP(CONCATENATE($A261,"_",AC$2),'Reference data SID'!$B:$N,13,FALSE)),"",VLOOKUP(CONCATENATE($A261,"_",AC$2),'Reference data SID'!$B:$N,13,FALSE))</f>
        <v/>
      </c>
      <c r="AD261" s="16" t="str">
        <f>IF(ISERROR(VLOOKUP(CONCATENATE($A261,"_",AD$2),'Reference data SID'!$B:$N,13,FALSE)),"",VLOOKUP(CONCATENATE($A261,"_",AD$2),'Reference data SID'!$B:$N,13,FALSE))</f>
        <v/>
      </c>
      <c r="AE261" s="16" t="str">
        <f>IF(ISERROR(VLOOKUP(CONCATENATE($A261,"_",AE$2),'Reference data SID'!$B:$N,13,FALSE)),"",VLOOKUP(CONCATENATE($A261,"_",AE$2),'Reference data SID'!$B:$N,13,FALSE))</f>
        <v/>
      </c>
      <c r="AF261" s="16" t="str">
        <f>IF(ISERROR(VLOOKUP(CONCATENATE($A261,"_",AF$2),'Reference data SID'!$B:$N,13,FALSE)),"",VLOOKUP(CONCATENATE($A261,"_",AF$2),'Reference data SID'!$B:$N,13,FALSE))</f>
        <v/>
      </c>
      <c r="AG261" s="16" t="str">
        <f>IF(ISERROR(VLOOKUP(CONCATENATE($A261,"_",AG$2),'Reference data SID'!$B:$N,13,FALSE)),"",VLOOKUP(CONCATENATE($A261,"_",AG$2),'Reference data SID'!$B:$N,13,FALSE))</f>
        <v/>
      </c>
      <c r="AH261" s="16" t="str">
        <f>IF(ISERROR(VLOOKUP(CONCATENATE($A261,"_",AH$2),'Reference data SID'!$B:$N,13,FALSE)),"",VLOOKUP(CONCATENATE($A261,"_",AH$2),'Reference data SID'!$B:$N,13,FALSE))</f>
        <v/>
      </c>
      <c r="AI261" s="16" t="str">
        <f>IF(ISERROR(VLOOKUP(CONCATENATE($A261,"_",AI$2),'Reference data SID'!$B:$N,13,FALSE)),"",VLOOKUP(CONCATENATE($A261,"_",AI$2),'Reference data SID'!$B:$N,13,FALSE))</f>
        <v/>
      </c>
      <c r="AJ261" s="16" t="str">
        <f>IF(ISERROR(VLOOKUP(CONCATENATE($A261,"_",AJ$2),'Reference data SID'!$B:$N,13,FALSE)),"",VLOOKUP(CONCATENATE($A261,"_",AJ$2),'Reference data SID'!$B:$N,13,FALSE))</f>
        <v/>
      </c>
      <c r="AK261" s="16" t="str">
        <f>IF(ISERROR(VLOOKUP(CONCATENATE($A261,"_",AK$2),'Reference data SID'!$B:$N,13,FALSE)),"",VLOOKUP(CONCATENATE($A261,"_",AK$2),'Reference data SID'!$B:$N,13,FALSE))</f>
        <v/>
      </c>
      <c r="AL261" s="16" t="str">
        <f>IF(ISERROR(VLOOKUP(CONCATENATE($A261,"_",AL$2),'Reference data SID'!$B:$N,13,FALSE)),"",VLOOKUP(CONCATENATE($A261,"_",AL$2),'Reference data SID'!$B:$N,13,FALSE))</f>
        <v/>
      </c>
      <c r="AM261" s="16" t="str">
        <f>IF(ISERROR(VLOOKUP(CONCATENATE($A261,"_",AM$2),'Reference data SID'!$B:$N,13,FALSE)),"",VLOOKUP(CONCATENATE($A261,"_",AM$2),'Reference data SID'!$B:$N,13,FALSE))</f>
        <v/>
      </c>
      <c r="AN261" s="16" t="str">
        <f>IF(ISERROR(VLOOKUP(CONCATENATE($A261,"_",AN$2),'Reference data SID'!$B:$N,13,FALSE)),"",VLOOKUP(CONCATENATE($A261,"_",AN$2),'Reference data SID'!$B:$N,13,FALSE))</f>
        <v/>
      </c>
      <c r="AO261" s="16" t="str">
        <f>IF(ISERROR(VLOOKUP(CONCATENATE($A261,"_",AO$2),'Reference data SID'!$B:$N,13,FALSE)),"",VLOOKUP(CONCATENATE($A261,"_",AO$2),'Reference data SID'!$B:$N,13,FALSE))</f>
        <v/>
      </c>
      <c r="AP261" s="16" t="str">
        <f>IF(ISERROR(VLOOKUP(CONCATENATE($A261,"_",AP$2),'Reference data SID'!$B:$N,13,FALSE)),"",VLOOKUP(CONCATENATE($A261,"_",AP$2),'Reference data SID'!$B:$N,13,FALSE))</f>
        <v/>
      </c>
      <c r="AQ261" s="16" t="str">
        <f>IF(ISERROR(VLOOKUP(CONCATENATE($A261,"_",AQ$2),'Reference data SID'!$B:$N,13,FALSE)),"",VLOOKUP(CONCATENATE($A261,"_",AQ$2),'Reference data SID'!$B:$N,13,FALSE))</f>
        <v/>
      </c>
      <c r="AR261" s="16" t="str">
        <f>IF(ISERROR(VLOOKUP(CONCATENATE($A261,"_",AR$2),'Reference data SID'!$B:$N,13,FALSE)),"",VLOOKUP(CONCATENATE($A261,"_",AR$2),'Reference data SID'!$B:$N,13,FALSE))</f>
        <v/>
      </c>
      <c r="AS261" s="16" t="str">
        <f>IF(ISERROR(VLOOKUP(CONCATENATE($A261,"_",AS$2),'Reference data SID'!$B:$N,13,FALSE)),"",VLOOKUP(CONCATENATE($A261,"_",AS$2),'Reference data SID'!$B:$N,13,FALSE))</f>
        <v/>
      </c>
      <c r="AT261" s="16" t="str">
        <f>IF(ISERROR(VLOOKUP(CONCATENATE($A261,"_",AT$2),'Reference data SID'!$B:$N,13,FALSE)),"",VLOOKUP(CONCATENATE($A261,"_",AT$2),'Reference data SID'!$B:$N,13,FALSE))</f>
        <v/>
      </c>
    </row>
    <row r="262" spans="1:46" x14ac:dyDescent="0.25">
      <c r="A262">
        <v>258</v>
      </c>
      <c r="B262" s="16" t="str">
        <f>IF(ISERROR(VLOOKUP(CONCATENATE($A262,"_",B$2),'Reference data SID'!$B:$N,13,FALSE)),"",VLOOKUP(CONCATENATE($A262,"_",B$2),'Reference data SID'!$B:$N,13,FALSE))</f>
        <v/>
      </c>
      <c r="C262" s="16" t="str">
        <f>IF(ISERROR(VLOOKUP(CONCATENATE($A262,"_",C$2),'Reference data SID'!$B:$N,13,FALSE)),"",VLOOKUP(CONCATENATE($A262,"_",C$2),'Reference data SID'!$B:$N,13,FALSE))</f>
        <v/>
      </c>
      <c r="D262" s="16" t="str">
        <f>IF(ISERROR(VLOOKUP(CONCATENATE($A262,"_",D$2),'Reference data SID'!$B:$N,13,FALSE)),"",VLOOKUP(CONCATENATE($A262,"_",D$2),'Reference data SID'!$B:$N,13,FALSE))</f>
        <v/>
      </c>
      <c r="E262" s="16" t="str">
        <f>IF(ISERROR(VLOOKUP(CONCATENATE($A262,"_",E$2),'Reference data SID'!$B:$N,13,FALSE)),"",VLOOKUP(CONCATENATE($A262,"_",E$2),'Reference data SID'!$B:$N,13,FALSE))</f>
        <v/>
      </c>
      <c r="F262" s="16" t="str">
        <f>IF(ISERROR(VLOOKUP(CONCATENATE($A262,"_",F$2),'Reference data SID'!$B:$N,13,FALSE)),"",VLOOKUP(CONCATENATE($A262,"_",F$2),'Reference data SID'!$B:$N,13,FALSE))</f>
        <v/>
      </c>
      <c r="G262" s="16" t="str">
        <f>IF(ISERROR(VLOOKUP(CONCATENATE($A262,"_",G$2),'Reference data SID'!$B:$N,13,FALSE)),"",VLOOKUP(CONCATENATE($A262,"_",G$2),'Reference data SID'!$B:$N,13,FALSE))</f>
        <v/>
      </c>
      <c r="H262" s="16" t="str">
        <f>IF(ISERROR(VLOOKUP(CONCATENATE($A262,"_",H$2),'Reference data SID'!$B:$N,13,FALSE)),"",VLOOKUP(CONCATENATE($A262,"_",H$2),'Reference data SID'!$B:$N,13,FALSE))</f>
        <v/>
      </c>
      <c r="I262" s="16" t="str">
        <f>IF(ISERROR(VLOOKUP(CONCATENATE($A262,"_",I$2),'Reference data SID'!$B:$N,13,FALSE)),"",VLOOKUP(CONCATENATE($A262,"_",I$2),'Reference data SID'!$B:$N,13,FALSE))</f>
        <v/>
      </c>
      <c r="J262" s="16" t="str">
        <f>IF(ISERROR(VLOOKUP(CONCATENATE($A262,"_",J$2),'Reference data SID'!$B:$N,13,FALSE)),"",VLOOKUP(CONCATENATE($A262,"_",J$2),'Reference data SID'!$B:$N,13,FALSE))</f>
        <v/>
      </c>
      <c r="K262" s="16" t="str">
        <f>IF(ISERROR(VLOOKUP(CONCATENATE($A262,"_",K$2),'Reference data SID'!$B:$N,13,FALSE)),"",VLOOKUP(CONCATENATE($A262,"_",K$2),'Reference data SID'!$B:$N,13,FALSE))</f>
        <v/>
      </c>
      <c r="L262" s="16" t="str">
        <f>IF(ISERROR(VLOOKUP(CONCATENATE($A262,"_",L$2),'Reference data SID'!$B:$N,13,FALSE)),"",VLOOKUP(CONCATENATE($A262,"_",L$2),'Reference data SID'!$B:$N,13,FALSE))</f>
        <v/>
      </c>
      <c r="M262" s="16" t="str">
        <f>IF(ISERROR(VLOOKUP(CONCATENATE($A262,"_",M$2),'Reference data SID'!$B:$N,13,FALSE)),"",VLOOKUP(CONCATENATE($A262,"_",M$2),'Reference data SID'!$B:$N,13,FALSE))</f>
        <v/>
      </c>
      <c r="N262" s="16" t="str">
        <f>IF(ISERROR(VLOOKUP(CONCATENATE($A262,"_",N$2),'Reference data SID'!$B:$N,13,FALSE)),"",VLOOKUP(CONCATENATE($A262,"_",N$2),'Reference data SID'!$B:$N,13,FALSE))</f>
        <v/>
      </c>
      <c r="O262" s="16" t="str">
        <f>IF(ISERROR(VLOOKUP(CONCATENATE($A262,"_",O$2),'Reference data SID'!$B:$N,13,FALSE)),"",VLOOKUP(CONCATENATE($A262,"_",O$2),'Reference data SID'!$B:$N,13,FALSE))</f>
        <v/>
      </c>
      <c r="P262" s="16" t="str">
        <f>IF(ISERROR(VLOOKUP(CONCATENATE($A262,"_",P$2),'Reference data SID'!$B:$N,13,FALSE)),"",VLOOKUP(CONCATENATE($A262,"_",P$2),'Reference data SID'!$B:$N,13,FALSE))</f>
        <v/>
      </c>
      <c r="Q262" s="16" t="str">
        <f>IF(ISERROR(VLOOKUP(CONCATENATE($A262,"_",Q$2),'Reference data SID'!$B:$N,13,FALSE)),"",VLOOKUP(CONCATENATE($A262,"_",Q$2),'Reference data SID'!$B:$N,13,FALSE))</f>
        <v/>
      </c>
      <c r="R262" s="16" t="str">
        <f>IF(ISERROR(VLOOKUP(CONCATENATE($A262,"_",R$2),'Reference data SID'!$B:$N,13,FALSE)),"",VLOOKUP(CONCATENATE($A262,"_",R$2),'Reference data SID'!$B:$N,13,FALSE))</f>
        <v/>
      </c>
      <c r="S262" s="16" t="str">
        <f>IF(ISERROR(VLOOKUP(CONCATENATE($A262,"_",S$2),'Reference data SID'!$B:$N,13,FALSE)),"",VLOOKUP(CONCATENATE($A262,"_",S$2),'Reference data SID'!$B:$N,13,FALSE))</f>
        <v/>
      </c>
      <c r="T262" s="16" t="str">
        <f>IF(ISERROR(VLOOKUP(CONCATENATE($A262,"_",T$2),'Reference data SID'!$B:$N,13,FALSE)),"",VLOOKUP(CONCATENATE($A262,"_",T$2),'Reference data SID'!$B:$N,13,FALSE))</f>
        <v/>
      </c>
      <c r="U262" s="16" t="str">
        <f>IF(ISERROR(VLOOKUP(CONCATENATE($A262,"_",U$2),'Reference data SID'!$B:$N,13,FALSE)),"",VLOOKUP(CONCATENATE($A262,"_",U$2),'Reference data SID'!$B:$N,13,FALSE))</f>
        <v/>
      </c>
      <c r="V262" s="16" t="str">
        <f>IF(ISERROR(VLOOKUP(CONCATENATE($A262,"_",V$2),'Reference data SID'!$B:$N,13,FALSE)),"",VLOOKUP(CONCATENATE($A262,"_",V$2),'Reference data SID'!$B:$N,13,FALSE))</f>
        <v/>
      </c>
      <c r="W262" s="16" t="str">
        <f>IF(ISERROR(VLOOKUP(CONCATENATE($A262,"_",W$2),'Reference data SID'!$B:$N,13,FALSE)),"",VLOOKUP(CONCATENATE($A262,"_",W$2),'Reference data SID'!$B:$N,13,FALSE))</f>
        <v/>
      </c>
      <c r="X262" s="16" t="str">
        <f>IF(ISERROR(VLOOKUP(CONCATENATE($A262,"_",X$2),'Reference data SID'!$B:$N,13,FALSE)),"",VLOOKUP(CONCATENATE($A262,"_",X$2),'Reference data SID'!$B:$N,13,FALSE))</f>
        <v/>
      </c>
      <c r="Y262" s="16" t="str">
        <f>IF(ISERROR(VLOOKUP(CONCATENATE($A262,"_",Y$2),'Reference data SID'!$B:$N,13,FALSE)),"",VLOOKUP(CONCATENATE($A262,"_",Y$2),'Reference data SID'!$B:$N,13,FALSE))</f>
        <v/>
      </c>
      <c r="Z262" s="16" t="str">
        <f>IF(ISERROR(VLOOKUP(CONCATENATE($A262,"_",Z$2),'Reference data SID'!$B:$N,13,FALSE)),"",VLOOKUP(CONCATENATE($A262,"_",Z$2),'Reference data SID'!$B:$N,13,FALSE))</f>
        <v/>
      </c>
      <c r="AA262" s="16" t="str">
        <f>IF(ISERROR(VLOOKUP(CONCATENATE($A262,"_",AA$2),'Reference data SID'!$B:$N,13,FALSE)),"",VLOOKUP(CONCATENATE($A262,"_",AA$2),'Reference data SID'!$B:$N,13,FALSE))</f>
        <v/>
      </c>
      <c r="AB262" s="16" t="str">
        <f>IF(ISERROR(VLOOKUP(CONCATENATE($A262,"_",AB$2),'Reference data SID'!$B:$N,13,FALSE)),"",VLOOKUP(CONCATENATE($A262,"_",AB$2),'Reference data SID'!$B:$N,13,FALSE))</f>
        <v/>
      </c>
      <c r="AC262" s="16" t="str">
        <f>IF(ISERROR(VLOOKUP(CONCATENATE($A262,"_",AC$2),'Reference data SID'!$B:$N,13,FALSE)),"",VLOOKUP(CONCATENATE($A262,"_",AC$2),'Reference data SID'!$B:$N,13,FALSE))</f>
        <v/>
      </c>
      <c r="AD262" s="16" t="str">
        <f>IF(ISERROR(VLOOKUP(CONCATENATE($A262,"_",AD$2),'Reference data SID'!$B:$N,13,FALSE)),"",VLOOKUP(CONCATENATE($A262,"_",AD$2),'Reference data SID'!$B:$N,13,FALSE))</f>
        <v/>
      </c>
      <c r="AE262" s="16" t="str">
        <f>IF(ISERROR(VLOOKUP(CONCATENATE($A262,"_",AE$2),'Reference data SID'!$B:$N,13,FALSE)),"",VLOOKUP(CONCATENATE($A262,"_",AE$2),'Reference data SID'!$B:$N,13,FALSE))</f>
        <v/>
      </c>
      <c r="AF262" s="16" t="str">
        <f>IF(ISERROR(VLOOKUP(CONCATENATE($A262,"_",AF$2),'Reference data SID'!$B:$N,13,FALSE)),"",VLOOKUP(CONCATENATE($A262,"_",AF$2),'Reference data SID'!$B:$N,13,FALSE))</f>
        <v/>
      </c>
      <c r="AG262" s="16" t="str">
        <f>IF(ISERROR(VLOOKUP(CONCATENATE($A262,"_",AG$2),'Reference data SID'!$B:$N,13,FALSE)),"",VLOOKUP(CONCATENATE($A262,"_",AG$2),'Reference data SID'!$B:$N,13,FALSE))</f>
        <v/>
      </c>
      <c r="AH262" s="16" t="str">
        <f>IF(ISERROR(VLOOKUP(CONCATENATE($A262,"_",AH$2),'Reference data SID'!$B:$N,13,FALSE)),"",VLOOKUP(CONCATENATE($A262,"_",AH$2),'Reference data SID'!$B:$N,13,FALSE))</f>
        <v/>
      </c>
      <c r="AI262" s="16" t="str">
        <f>IF(ISERROR(VLOOKUP(CONCATENATE($A262,"_",AI$2),'Reference data SID'!$B:$N,13,FALSE)),"",VLOOKUP(CONCATENATE($A262,"_",AI$2),'Reference data SID'!$B:$N,13,FALSE))</f>
        <v/>
      </c>
      <c r="AJ262" s="16" t="str">
        <f>IF(ISERROR(VLOOKUP(CONCATENATE($A262,"_",AJ$2),'Reference data SID'!$B:$N,13,FALSE)),"",VLOOKUP(CONCATENATE($A262,"_",AJ$2),'Reference data SID'!$B:$N,13,FALSE))</f>
        <v/>
      </c>
      <c r="AK262" s="16" t="str">
        <f>IF(ISERROR(VLOOKUP(CONCATENATE($A262,"_",AK$2),'Reference data SID'!$B:$N,13,FALSE)),"",VLOOKUP(CONCATENATE($A262,"_",AK$2),'Reference data SID'!$B:$N,13,FALSE))</f>
        <v/>
      </c>
      <c r="AL262" s="16" t="str">
        <f>IF(ISERROR(VLOOKUP(CONCATENATE($A262,"_",AL$2),'Reference data SID'!$B:$N,13,FALSE)),"",VLOOKUP(CONCATENATE($A262,"_",AL$2),'Reference data SID'!$B:$N,13,FALSE))</f>
        <v/>
      </c>
      <c r="AM262" s="16" t="str">
        <f>IF(ISERROR(VLOOKUP(CONCATENATE($A262,"_",AM$2),'Reference data SID'!$B:$N,13,FALSE)),"",VLOOKUP(CONCATENATE($A262,"_",AM$2),'Reference data SID'!$B:$N,13,FALSE))</f>
        <v/>
      </c>
      <c r="AN262" s="16" t="str">
        <f>IF(ISERROR(VLOOKUP(CONCATENATE($A262,"_",AN$2),'Reference data SID'!$B:$N,13,FALSE)),"",VLOOKUP(CONCATENATE($A262,"_",AN$2),'Reference data SID'!$B:$N,13,FALSE))</f>
        <v/>
      </c>
      <c r="AO262" s="16" t="str">
        <f>IF(ISERROR(VLOOKUP(CONCATENATE($A262,"_",AO$2),'Reference data SID'!$B:$N,13,FALSE)),"",VLOOKUP(CONCATENATE($A262,"_",AO$2),'Reference data SID'!$B:$N,13,FALSE))</f>
        <v/>
      </c>
      <c r="AP262" s="16" t="str">
        <f>IF(ISERROR(VLOOKUP(CONCATENATE($A262,"_",AP$2),'Reference data SID'!$B:$N,13,FALSE)),"",VLOOKUP(CONCATENATE($A262,"_",AP$2),'Reference data SID'!$B:$N,13,FALSE))</f>
        <v/>
      </c>
      <c r="AQ262" s="16" t="str">
        <f>IF(ISERROR(VLOOKUP(CONCATENATE($A262,"_",AQ$2),'Reference data SID'!$B:$N,13,FALSE)),"",VLOOKUP(CONCATENATE($A262,"_",AQ$2),'Reference data SID'!$B:$N,13,FALSE))</f>
        <v/>
      </c>
      <c r="AR262" s="16" t="str">
        <f>IF(ISERROR(VLOOKUP(CONCATENATE($A262,"_",AR$2),'Reference data SID'!$B:$N,13,FALSE)),"",VLOOKUP(CONCATENATE($A262,"_",AR$2),'Reference data SID'!$B:$N,13,FALSE))</f>
        <v/>
      </c>
      <c r="AS262" s="16" t="str">
        <f>IF(ISERROR(VLOOKUP(CONCATENATE($A262,"_",AS$2),'Reference data SID'!$B:$N,13,FALSE)),"",VLOOKUP(CONCATENATE($A262,"_",AS$2),'Reference data SID'!$B:$N,13,FALSE))</f>
        <v/>
      </c>
      <c r="AT262" s="16" t="str">
        <f>IF(ISERROR(VLOOKUP(CONCATENATE($A262,"_",AT$2),'Reference data SID'!$B:$N,13,FALSE)),"",VLOOKUP(CONCATENATE($A262,"_",AT$2),'Reference data SID'!$B:$N,13,FALSE))</f>
        <v/>
      </c>
    </row>
    <row r="263" spans="1:46" x14ac:dyDescent="0.25">
      <c r="A263">
        <v>259</v>
      </c>
      <c r="B263" s="16" t="str">
        <f>IF(ISERROR(VLOOKUP(CONCATENATE($A263,"_",B$2),'Reference data SID'!$B:$N,13,FALSE)),"",VLOOKUP(CONCATENATE($A263,"_",B$2),'Reference data SID'!$B:$N,13,FALSE))</f>
        <v/>
      </c>
      <c r="C263" s="16" t="str">
        <f>IF(ISERROR(VLOOKUP(CONCATENATE($A263,"_",C$2),'Reference data SID'!$B:$N,13,FALSE)),"",VLOOKUP(CONCATENATE($A263,"_",C$2),'Reference data SID'!$B:$N,13,FALSE))</f>
        <v/>
      </c>
      <c r="D263" s="16" t="str">
        <f>IF(ISERROR(VLOOKUP(CONCATENATE($A263,"_",D$2),'Reference data SID'!$B:$N,13,FALSE)),"",VLOOKUP(CONCATENATE($A263,"_",D$2),'Reference data SID'!$B:$N,13,FALSE))</f>
        <v/>
      </c>
      <c r="E263" s="16" t="str">
        <f>IF(ISERROR(VLOOKUP(CONCATENATE($A263,"_",E$2),'Reference data SID'!$B:$N,13,FALSE)),"",VLOOKUP(CONCATENATE($A263,"_",E$2),'Reference data SID'!$B:$N,13,FALSE))</f>
        <v/>
      </c>
      <c r="F263" s="16" t="str">
        <f>IF(ISERROR(VLOOKUP(CONCATENATE($A263,"_",F$2),'Reference data SID'!$B:$N,13,FALSE)),"",VLOOKUP(CONCATENATE($A263,"_",F$2),'Reference data SID'!$B:$N,13,FALSE))</f>
        <v/>
      </c>
      <c r="G263" s="16" t="str">
        <f>IF(ISERROR(VLOOKUP(CONCATENATE($A263,"_",G$2),'Reference data SID'!$B:$N,13,FALSE)),"",VLOOKUP(CONCATENATE($A263,"_",G$2),'Reference data SID'!$B:$N,13,FALSE))</f>
        <v/>
      </c>
      <c r="H263" s="16" t="str">
        <f>IF(ISERROR(VLOOKUP(CONCATENATE($A263,"_",H$2),'Reference data SID'!$B:$N,13,FALSE)),"",VLOOKUP(CONCATENATE($A263,"_",H$2),'Reference data SID'!$B:$N,13,FALSE))</f>
        <v/>
      </c>
      <c r="I263" s="16" t="str">
        <f>IF(ISERROR(VLOOKUP(CONCATENATE($A263,"_",I$2),'Reference data SID'!$B:$N,13,FALSE)),"",VLOOKUP(CONCATENATE($A263,"_",I$2),'Reference data SID'!$B:$N,13,FALSE))</f>
        <v/>
      </c>
      <c r="J263" s="16" t="str">
        <f>IF(ISERROR(VLOOKUP(CONCATENATE($A263,"_",J$2),'Reference data SID'!$B:$N,13,FALSE)),"",VLOOKUP(CONCATENATE($A263,"_",J$2),'Reference data SID'!$B:$N,13,FALSE))</f>
        <v/>
      </c>
      <c r="K263" s="16" t="str">
        <f>IF(ISERROR(VLOOKUP(CONCATENATE($A263,"_",K$2),'Reference data SID'!$B:$N,13,FALSE)),"",VLOOKUP(CONCATENATE($A263,"_",K$2),'Reference data SID'!$B:$N,13,FALSE))</f>
        <v/>
      </c>
      <c r="L263" s="16" t="str">
        <f>IF(ISERROR(VLOOKUP(CONCATENATE($A263,"_",L$2),'Reference data SID'!$B:$N,13,FALSE)),"",VLOOKUP(CONCATENATE($A263,"_",L$2),'Reference data SID'!$B:$N,13,FALSE))</f>
        <v/>
      </c>
      <c r="M263" s="16" t="str">
        <f>IF(ISERROR(VLOOKUP(CONCATENATE($A263,"_",M$2),'Reference data SID'!$B:$N,13,FALSE)),"",VLOOKUP(CONCATENATE($A263,"_",M$2),'Reference data SID'!$B:$N,13,FALSE))</f>
        <v/>
      </c>
      <c r="N263" s="16" t="str">
        <f>IF(ISERROR(VLOOKUP(CONCATENATE($A263,"_",N$2),'Reference data SID'!$B:$N,13,FALSE)),"",VLOOKUP(CONCATENATE($A263,"_",N$2),'Reference data SID'!$B:$N,13,FALSE))</f>
        <v/>
      </c>
      <c r="O263" s="16" t="str">
        <f>IF(ISERROR(VLOOKUP(CONCATENATE($A263,"_",O$2),'Reference data SID'!$B:$N,13,FALSE)),"",VLOOKUP(CONCATENATE($A263,"_",O$2),'Reference data SID'!$B:$N,13,FALSE))</f>
        <v/>
      </c>
      <c r="P263" s="16" t="str">
        <f>IF(ISERROR(VLOOKUP(CONCATENATE($A263,"_",P$2),'Reference data SID'!$B:$N,13,FALSE)),"",VLOOKUP(CONCATENATE($A263,"_",P$2),'Reference data SID'!$B:$N,13,FALSE))</f>
        <v/>
      </c>
      <c r="Q263" s="16" t="str">
        <f>IF(ISERROR(VLOOKUP(CONCATENATE($A263,"_",Q$2),'Reference data SID'!$B:$N,13,FALSE)),"",VLOOKUP(CONCATENATE($A263,"_",Q$2),'Reference data SID'!$B:$N,13,FALSE))</f>
        <v/>
      </c>
      <c r="R263" s="16" t="str">
        <f>IF(ISERROR(VLOOKUP(CONCATENATE($A263,"_",R$2),'Reference data SID'!$B:$N,13,FALSE)),"",VLOOKUP(CONCATENATE($A263,"_",R$2),'Reference data SID'!$B:$N,13,FALSE))</f>
        <v/>
      </c>
      <c r="S263" s="16" t="str">
        <f>IF(ISERROR(VLOOKUP(CONCATENATE($A263,"_",S$2),'Reference data SID'!$B:$N,13,FALSE)),"",VLOOKUP(CONCATENATE($A263,"_",S$2),'Reference data SID'!$B:$N,13,FALSE))</f>
        <v/>
      </c>
      <c r="T263" s="16" t="str">
        <f>IF(ISERROR(VLOOKUP(CONCATENATE($A263,"_",T$2),'Reference data SID'!$B:$N,13,FALSE)),"",VLOOKUP(CONCATENATE($A263,"_",T$2),'Reference data SID'!$B:$N,13,FALSE))</f>
        <v/>
      </c>
      <c r="U263" s="16" t="str">
        <f>IF(ISERROR(VLOOKUP(CONCATENATE($A263,"_",U$2),'Reference data SID'!$B:$N,13,FALSE)),"",VLOOKUP(CONCATENATE($A263,"_",U$2),'Reference data SID'!$B:$N,13,FALSE))</f>
        <v/>
      </c>
      <c r="V263" s="16" t="str">
        <f>IF(ISERROR(VLOOKUP(CONCATENATE($A263,"_",V$2),'Reference data SID'!$B:$N,13,FALSE)),"",VLOOKUP(CONCATENATE($A263,"_",V$2),'Reference data SID'!$B:$N,13,FALSE))</f>
        <v/>
      </c>
      <c r="W263" s="16" t="str">
        <f>IF(ISERROR(VLOOKUP(CONCATENATE($A263,"_",W$2),'Reference data SID'!$B:$N,13,FALSE)),"",VLOOKUP(CONCATENATE($A263,"_",W$2),'Reference data SID'!$B:$N,13,FALSE))</f>
        <v/>
      </c>
      <c r="X263" s="16" t="str">
        <f>IF(ISERROR(VLOOKUP(CONCATENATE($A263,"_",X$2),'Reference data SID'!$B:$N,13,FALSE)),"",VLOOKUP(CONCATENATE($A263,"_",X$2),'Reference data SID'!$B:$N,13,FALSE))</f>
        <v/>
      </c>
      <c r="Y263" s="16" t="str">
        <f>IF(ISERROR(VLOOKUP(CONCATENATE($A263,"_",Y$2),'Reference data SID'!$B:$N,13,FALSE)),"",VLOOKUP(CONCATENATE($A263,"_",Y$2),'Reference data SID'!$B:$N,13,FALSE))</f>
        <v/>
      </c>
      <c r="Z263" s="16" t="str">
        <f>IF(ISERROR(VLOOKUP(CONCATENATE($A263,"_",Z$2),'Reference data SID'!$B:$N,13,FALSE)),"",VLOOKUP(CONCATENATE($A263,"_",Z$2),'Reference data SID'!$B:$N,13,FALSE))</f>
        <v/>
      </c>
      <c r="AA263" s="16" t="str">
        <f>IF(ISERROR(VLOOKUP(CONCATENATE($A263,"_",AA$2),'Reference data SID'!$B:$N,13,FALSE)),"",VLOOKUP(CONCATENATE($A263,"_",AA$2),'Reference data SID'!$B:$N,13,FALSE))</f>
        <v/>
      </c>
      <c r="AB263" s="16" t="str">
        <f>IF(ISERROR(VLOOKUP(CONCATENATE($A263,"_",AB$2),'Reference data SID'!$B:$N,13,FALSE)),"",VLOOKUP(CONCATENATE($A263,"_",AB$2),'Reference data SID'!$B:$N,13,FALSE))</f>
        <v/>
      </c>
      <c r="AC263" s="16" t="str">
        <f>IF(ISERROR(VLOOKUP(CONCATENATE($A263,"_",AC$2),'Reference data SID'!$B:$N,13,FALSE)),"",VLOOKUP(CONCATENATE($A263,"_",AC$2),'Reference data SID'!$B:$N,13,FALSE))</f>
        <v/>
      </c>
      <c r="AD263" s="16" t="str">
        <f>IF(ISERROR(VLOOKUP(CONCATENATE($A263,"_",AD$2),'Reference data SID'!$B:$N,13,FALSE)),"",VLOOKUP(CONCATENATE($A263,"_",AD$2),'Reference data SID'!$B:$N,13,FALSE))</f>
        <v/>
      </c>
      <c r="AE263" s="16" t="str">
        <f>IF(ISERROR(VLOOKUP(CONCATENATE($A263,"_",AE$2),'Reference data SID'!$B:$N,13,FALSE)),"",VLOOKUP(CONCATENATE($A263,"_",AE$2),'Reference data SID'!$B:$N,13,FALSE))</f>
        <v/>
      </c>
      <c r="AF263" s="16" t="str">
        <f>IF(ISERROR(VLOOKUP(CONCATENATE($A263,"_",AF$2),'Reference data SID'!$B:$N,13,FALSE)),"",VLOOKUP(CONCATENATE($A263,"_",AF$2),'Reference data SID'!$B:$N,13,FALSE))</f>
        <v/>
      </c>
      <c r="AG263" s="16" t="str">
        <f>IF(ISERROR(VLOOKUP(CONCATENATE($A263,"_",AG$2),'Reference data SID'!$B:$N,13,FALSE)),"",VLOOKUP(CONCATENATE($A263,"_",AG$2),'Reference data SID'!$B:$N,13,FALSE))</f>
        <v/>
      </c>
      <c r="AH263" s="16" t="str">
        <f>IF(ISERROR(VLOOKUP(CONCATENATE($A263,"_",AH$2),'Reference data SID'!$B:$N,13,FALSE)),"",VLOOKUP(CONCATENATE($A263,"_",AH$2),'Reference data SID'!$B:$N,13,FALSE))</f>
        <v/>
      </c>
      <c r="AI263" s="16" t="str">
        <f>IF(ISERROR(VLOOKUP(CONCATENATE($A263,"_",AI$2),'Reference data SID'!$B:$N,13,FALSE)),"",VLOOKUP(CONCATENATE($A263,"_",AI$2),'Reference data SID'!$B:$N,13,FALSE))</f>
        <v/>
      </c>
      <c r="AJ263" s="16" t="str">
        <f>IF(ISERROR(VLOOKUP(CONCATENATE($A263,"_",AJ$2),'Reference data SID'!$B:$N,13,FALSE)),"",VLOOKUP(CONCATENATE($A263,"_",AJ$2),'Reference data SID'!$B:$N,13,FALSE))</f>
        <v/>
      </c>
      <c r="AK263" s="16" t="str">
        <f>IF(ISERROR(VLOOKUP(CONCATENATE($A263,"_",AK$2),'Reference data SID'!$B:$N,13,FALSE)),"",VLOOKUP(CONCATENATE($A263,"_",AK$2),'Reference data SID'!$B:$N,13,FALSE))</f>
        <v/>
      </c>
      <c r="AL263" s="16" t="str">
        <f>IF(ISERROR(VLOOKUP(CONCATENATE($A263,"_",AL$2),'Reference data SID'!$B:$N,13,FALSE)),"",VLOOKUP(CONCATENATE($A263,"_",AL$2),'Reference data SID'!$B:$N,13,FALSE))</f>
        <v/>
      </c>
      <c r="AM263" s="16" t="str">
        <f>IF(ISERROR(VLOOKUP(CONCATENATE($A263,"_",AM$2),'Reference data SID'!$B:$N,13,FALSE)),"",VLOOKUP(CONCATENATE($A263,"_",AM$2),'Reference data SID'!$B:$N,13,FALSE))</f>
        <v/>
      </c>
      <c r="AN263" s="16" t="str">
        <f>IF(ISERROR(VLOOKUP(CONCATENATE($A263,"_",AN$2),'Reference data SID'!$B:$N,13,FALSE)),"",VLOOKUP(CONCATENATE($A263,"_",AN$2),'Reference data SID'!$B:$N,13,FALSE))</f>
        <v/>
      </c>
      <c r="AO263" s="16" t="str">
        <f>IF(ISERROR(VLOOKUP(CONCATENATE($A263,"_",AO$2),'Reference data SID'!$B:$N,13,FALSE)),"",VLOOKUP(CONCATENATE($A263,"_",AO$2),'Reference data SID'!$B:$N,13,FALSE))</f>
        <v/>
      </c>
      <c r="AP263" s="16" t="str">
        <f>IF(ISERROR(VLOOKUP(CONCATENATE($A263,"_",AP$2),'Reference data SID'!$B:$N,13,FALSE)),"",VLOOKUP(CONCATENATE($A263,"_",AP$2),'Reference data SID'!$B:$N,13,FALSE))</f>
        <v/>
      </c>
      <c r="AQ263" s="16" t="str">
        <f>IF(ISERROR(VLOOKUP(CONCATENATE($A263,"_",AQ$2),'Reference data SID'!$B:$N,13,FALSE)),"",VLOOKUP(CONCATENATE($A263,"_",AQ$2),'Reference data SID'!$B:$N,13,FALSE))</f>
        <v/>
      </c>
      <c r="AR263" s="16" t="str">
        <f>IF(ISERROR(VLOOKUP(CONCATENATE($A263,"_",AR$2),'Reference data SID'!$B:$N,13,FALSE)),"",VLOOKUP(CONCATENATE($A263,"_",AR$2),'Reference data SID'!$B:$N,13,FALSE))</f>
        <v/>
      </c>
      <c r="AS263" s="16" t="str">
        <f>IF(ISERROR(VLOOKUP(CONCATENATE($A263,"_",AS$2),'Reference data SID'!$B:$N,13,FALSE)),"",VLOOKUP(CONCATENATE($A263,"_",AS$2),'Reference data SID'!$B:$N,13,FALSE))</f>
        <v/>
      </c>
      <c r="AT263" s="16" t="str">
        <f>IF(ISERROR(VLOOKUP(CONCATENATE($A263,"_",AT$2),'Reference data SID'!$B:$N,13,FALSE)),"",VLOOKUP(CONCATENATE($A263,"_",AT$2),'Reference data SID'!$B:$N,13,FALSE))</f>
        <v/>
      </c>
    </row>
    <row r="264" spans="1:46" x14ac:dyDescent="0.25">
      <c r="A264">
        <v>260</v>
      </c>
      <c r="B264" s="16" t="str">
        <f>IF(ISERROR(VLOOKUP(CONCATENATE($A264,"_",B$2),'Reference data SID'!$B:$N,13,FALSE)),"",VLOOKUP(CONCATENATE($A264,"_",B$2),'Reference data SID'!$B:$N,13,FALSE))</f>
        <v/>
      </c>
      <c r="C264" s="16" t="str">
        <f>IF(ISERROR(VLOOKUP(CONCATENATE($A264,"_",C$2),'Reference data SID'!$B:$N,13,FALSE)),"",VLOOKUP(CONCATENATE($A264,"_",C$2),'Reference data SID'!$B:$N,13,FALSE))</f>
        <v/>
      </c>
      <c r="D264" s="16" t="str">
        <f>IF(ISERROR(VLOOKUP(CONCATENATE($A264,"_",D$2),'Reference data SID'!$B:$N,13,FALSE)),"",VLOOKUP(CONCATENATE($A264,"_",D$2),'Reference data SID'!$B:$N,13,FALSE))</f>
        <v/>
      </c>
      <c r="E264" s="16" t="str">
        <f>IF(ISERROR(VLOOKUP(CONCATENATE($A264,"_",E$2),'Reference data SID'!$B:$N,13,FALSE)),"",VLOOKUP(CONCATENATE($A264,"_",E$2),'Reference data SID'!$B:$N,13,FALSE))</f>
        <v/>
      </c>
      <c r="F264" s="16" t="str">
        <f>IF(ISERROR(VLOOKUP(CONCATENATE($A264,"_",F$2),'Reference data SID'!$B:$N,13,FALSE)),"",VLOOKUP(CONCATENATE($A264,"_",F$2),'Reference data SID'!$B:$N,13,FALSE))</f>
        <v/>
      </c>
      <c r="G264" s="16" t="str">
        <f>IF(ISERROR(VLOOKUP(CONCATENATE($A264,"_",G$2),'Reference data SID'!$B:$N,13,FALSE)),"",VLOOKUP(CONCATENATE($A264,"_",G$2),'Reference data SID'!$B:$N,13,FALSE))</f>
        <v/>
      </c>
      <c r="H264" s="16" t="str">
        <f>IF(ISERROR(VLOOKUP(CONCATENATE($A264,"_",H$2),'Reference data SID'!$B:$N,13,FALSE)),"",VLOOKUP(CONCATENATE($A264,"_",H$2),'Reference data SID'!$B:$N,13,FALSE))</f>
        <v/>
      </c>
      <c r="I264" s="16" t="str">
        <f>IF(ISERROR(VLOOKUP(CONCATENATE($A264,"_",I$2),'Reference data SID'!$B:$N,13,FALSE)),"",VLOOKUP(CONCATENATE($A264,"_",I$2),'Reference data SID'!$B:$N,13,FALSE))</f>
        <v/>
      </c>
      <c r="J264" s="16" t="str">
        <f>IF(ISERROR(VLOOKUP(CONCATENATE($A264,"_",J$2),'Reference data SID'!$B:$N,13,FALSE)),"",VLOOKUP(CONCATENATE($A264,"_",J$2),'Reference data SID'!$B:$N,13,FALSE))</f>
        <v/>
      </c>
      <c r="K264" s="16" t="str">
        <f>IF(ISERROR(VLOOKUP(CONCATENATE($A264,"_",K$2),'Reference data SID'!$B:$N,13,FALSE)),"",VLOOKUP(CONCATENATE($A264,"_",K$2),'Reference data SID'!$B:$N,13,FALSE))</f>
        <v/>
      </c>
      <c r="L264" s="16" t="str">
        <f>IF(ISERROR(VLOOKUP(CONCATENATE($A264,"_",L$2),'Reference data SID'!$B:$N,13,FALSE)),"",VLOOKUP(CONCATENATE($A264,"_",L$2),'Reference data SID'!$B:$N,13,FALSE))</f>
        <v/>
      </c>
      <c r="M264" s="16" t="str">
        <f>IF(ISERROR(VLOOKUP(CONCATENATE($A264,"_",M$2),'Reference data SID'!$B:$N,13,FALSE)),"",VLOOKUP(CONCATENATE($A264,"_",M$2),'Reference data SID'!$B:$N,13,FALSE))</f>
        <v/>
      </c>
      <c r="N264" s="16" t="str">
        <f>IF(ISERROR(VLOOKUP(CONCATENATE($A264,"_",N$2),'Reference data SID'!$B:$N,13,FALSE)),"",VLOOKUP(CONCATENATE($A264,"_",N$2),'Reference data SID'!$B:$N,13,FALSE))</f>
        <v/>
      </c>
      <c r="O264" s="16" t="str">
        <f>IF(ISERROR(VLOOKUP(CONCATENATE($A264,"_",O$2),'Reference data SID'!$B:$N,13,FALSE)),"",VLOOKUP(CONCATENATE($A264,"_",O$2),'Reference data SID'!$B:$N,13,FALSE))</f>
        <v/>
      </c>
      <c r="P264" s="16" t="str">
        <f>IF(ISERROR(VLOOKUP(CONCATENATE($A264,"_",P$2),'Reference data SID'!$B:$N,13,FALSE)),"",VLOOKUP(CONCATENATE($A264,"_",P$2),'Reference data SID'!$B:$N,13,FALSE))</f>
        <v/>
      </c>
      <c r="Q264" s="16" t="str">
        <f>IF(ISERROR(VLOOKUP(CONCATENATE($A264,"_",Q$2),'Reference data SID'!$B:$N,13,FALSE)),"",VLOOKUP(CONCATENATE($A264,"_",Q$2),'Reference data SID'!$B:$N,13,FALSE))</f>
        <v/>
      </c>
      <c r="R264" s="16" t="str">
        <f>IF(ISERROR(VLOOKUP(CONCATENATE($A264,"_",R$2),'Reference data SID'!$B:$N,13,FALSE)),"",VLOOKUP(CONCATENATE($A264,"_",R$2),'Reference data SID'!$B:$N,13,FALSE))</f>
        <v/>
      </c>
      <c r="S264" s="16" t="str">
        <f>IF(ISERROR(VLOOKUP(CONCATENATE($A264,"_",S$2),'Reference data SID'!$B:$N,13,FALSE)),"",VLOOKUP(CONCATENATE($A264,"_",S$2),'Reference data SID'!$B:$N,13,FALSE))</f>
        <v/>
      </c>
      <c r="T264" s="16" t="str">
        <f>IF(ISERROR(VLOOKUP(CONCATENATE($A264,"_",T$2),'Reference data SID'!$B:$N,13,FALSE)),"",VLOOKUP(CONCATENATE($A264,"_",T$2),'Reference data SID'!$B:$N,13,FALSE))</f>
        <v/>
      </c>
      <c r="U264" s="16" t="str">
        <f>IF(ISERROR(VLOOKUP(CONCATENATE($A264,"_",U$2),'Reference data SID'!$B:$N,13,FALSE)),"",VLOOKUP(CONCATENATE($A264,"_",U$2),'Reference data SID'!$B:$N,13,FALSE))</f>
        <v/>
      </c>
      <c r="V264" s="16" t="str">
        <f>IF(ISERROR(VLOOKUP(CONCATENATE($A264,"_",V$2),'Reference data SID'!$B:$N,13,FALSE)),"",VLOOKUP(CONCATENATE($A264,"_",V$2),'Reference data SID'!$B:$N,13,FALSE))</f>
        <v/>
      </c>
      <c r="W264" s="16" t="str">
        <f>IF(ISERROR(VLOOKUP(CONCATENATE($A264,"_",W$2),'Reference data SID'!$B:$N,13,FALSE)),"",VLOOKUP(CONCATENATE($A264,"_",W$2),'Reference data SID'!$B:$N,13,FALSE))</f>
        <v/>
      </c>
      <c r="X264" s="16" t="str">
        <f>IF(ISERROR(VLOOKUP(CONCATENATE($A264,"_",X$2),'Reference data SID'!$B:$N,13,FALSE)),"",VLOOKUP(CONCATENATE($A264,"_",X$2),'Reference data SID'!$B:$N,13,FALSE))</f>
        <v/>
      </c>
      <c r="Y264" s="16" t="str">
        <f>IF(ISERROR(VLOOKUP(CONCATENATE($A264,"_",Y$2),'Reference data SID'!$B:$N,13,FALSE)),"",VLOOKUP(CONCATENATE($A264,"_",Y$2),'Reference data SID'!$B:$N,13,FALSE))</f>
        <v/>
      </c>
      <c r="Z264" s="16" t="str">
        <f>IF(ISERROR(VLOOKUP(CONCATENATE($A264,"_",Z$2),'Reference data SID'!$B:$N,13,FALSE)),"",VLOOKUP(CONCATENATE($A264,"_",Z$2),'Reference data SID'!$B:$N,13,FALSE))</f>
        <v/>
      </c>
      <c r="AA264" s="16" t="str">
        <f>IF(ISERROR(VLOOKUP(CONCATENATE($A264,"_",AA$2),'Reference data SID'!$B:$N,13,FALSE)),"",VLOOKUP(CONCATENATE($A264,"_",AA$2),'Reference data SID'!$B:$N,13,FALSE))</f>
        <v/>
      </c>
      <c r="AB264" s="16" t="str">
        <f>IF(ISERROR(VLOOKUP(CONCATENATE($A264,"_",AB$2),'Reference data SID'!$B:$N,13,FALSE)),"",VLOOKUP(CONCATENATE($A264,"_",AB$2),'Reference data SID'!$B:$N,13,FALSE))</f>
        <v/>
      </c>
      <c r="AC264" s="16" t="str">
        <f>IF(ISERROR(VLOOKUP(CONCATENATE($A264,"_",AC$2),'Reference data SID'!$B:$N,13,FALSE)),"",VLOOKUP(CONCATENATE($A264,"_",AC$2),'Reference data SID'!$B:$N,13,FALSE))</f>
        <v/>
      </c>
      <c r="AD264" s="16" t="str">
        <f>IF(ISERROR(VLOOKUP(CONCATENATE($A264,"_",AD$2),'Reference data SID'!$B:$N,13,FALSE)),"",VLOOKUP(CONCATENATE($A264,"_",AD$2),'Reference data SID'!$B:$N,13,FALSE))</f>
        <v/>
      </c>
      <c r="AE264" s="16" t="str">
        <f>IF(ISERROR(VLOOKUP(CONCATENATE($A264,"_",AE$2),'Reference data SID'!$B:$N,13,FALSE)),"",VLOOKUP(CONCATENATE($A264,"_",AE$2),'Reference data SID'!$B:$N,13,FALSE))</f>
        <v/>
      </c>
      <c r="AF264" s="16" t="str">
        <f>IF(ISERROR(VLOOKUP(CONCATENATE($A264,"_",AF$2),'Reference data SID'!$B:$N,13,FALSE)),"",VLOOKUP(CONCATENATE($A264,"_",AF$2),'Reference data SID'!$B:$N,13,FALSE))</f>
        <v/>
      </c>
      <c r="AG264" s="16" t="str">
        <f>IF(ISERROR(VLOOKUP(CONCATENATE($A264,"_",AG$2),'Reference data SID'!$B:$N,13,FALSE)),"",VLOOKUP(CONCATENATE($A264,"_",AG$2),'Reference data SID'!$B:$N,13,FALSE))</f>
        <v/>
      </c>
      <c r="AH264" s="16" t="str">
        <f>IF(ISERROR(VLOOKUP(CONCATENATE($A264,"_",AH$2),'Reference data SID'!$B:$N,13,FALSE)),"",VLOOKUP(CONCATENATE($A264,"_",AH$2),'Reference data SID'!$B:$N,13,FALSE))</f>
        <v/>
      </c>
      <c r="AI264" s="16" t="str">
        <f>IF(ISERROR(VLOOKUP(CONCATENATE($A264,"_",AI$2),'Reference data SID'!$B:$N,13,FALSE)),"",VLOOKUP(CONCATENATE($A264,"_",AI$2),'Reference data SID'!$B:$N,13,FALSE))</f>
        <v/>
      </c>
      <c r="AJ264" s="16" t="str">
        <f>IF(ISERROR(VLOOKUP(CONCATENATE($A264,"_",AJ$2),'Reference data SID'!$B:$N,13,FALSE)),"",VLOOKUP(CONCATENATE($A264,"_",AJ$2),'Reference data SID'!$B:$N,13,FALSE))</f>
        <v/>
      </c>
      <c r="AK264" s="16" t="str">
        <f>IF(ISERROR(VLOOKUP(CONCATENATE($A264,"_",AK$2),'Reference data SID'!$B:$N,13,FALSE)),"",VLOOKUP(CONCATENATE($A264,"_",AK$2),'Reference data SID'!$B:$N,13,FALSE))</f>
        <v/>
      </c>
      <c r="AL264" s="16" t="str">
        <f>IF(ISERROR(VLOOKUP(CONCATENATE($A264,"_",AL$2),'Reference data SID'!$B:$N,13,FALSE)),"",VLOOKUP(CONCATENATE($A264,"_",AL$2),'Reference data SID'!$B:$N,13,FALSE))</f>
        <v/>
      </c>
      <c r="AM264" s="16" t="str">
        <f>IF(ISERROR(VLOOKUP(CONCATENATE($A264,"_",AM$2),'Reference data SID'!$B:$N,13,FALSE)),"",VLOOKUP(CONCATENATE($A264,"_",AM$2),'Reference data SID'!$B:$N,13,FALSE))</f>
        <v/>
      </c>
      <c r="AN264" s="16" t="str">
        <f>IF(ISERROR(VLOOKUP(CONCATENATE($A264,"_",AN$2),'Reference data SID'!$B:$N,13,FALSE)),"",VLOOKUP(CONCATENATE($A264,"_",AN$2),'Reference data SID'!$B:$N,13,FALSE))</f>
        <v/>
      </c>
      <c r="AO264" s="16" t="str">
        <f>IF(ISERROR(VLOOKUP(CONCATENATE($A264,"_",AO$2),'Reference data SID'!$B:$N,13,FALSE)),"",VLOOKUP(CONCATENATE($A264,"_",AO$2),'Reference data SID'!$B:$N,13,FALSE))</f>
        <v/>
      </c>
      <c r="AP264" s="16" t="str">
        <f>IF(ISERROR(VLOOKUP(CONCATENATE($A264,"_",AP$2),'Reference data SID'!$B:$N,13,FALSE)),"",VLOOKUP(CONCATENATE($A264,"_",AP$2),'Reference data SID'!$B:$N,13,FALSE))</f>
        <v/>
      </c>
      <c r="AQ264" s="16" t="str">
        <f>IF(ISERROR(VLOOKUP(CONCATENATE($A264,"_",AQ$2),'Reference data SID'!$B:$N,13,FALSE)),"",VLOOKUP(CONCATENATE($A264,"_",AQ$2),'Reference data SID'!$B:$N,13,FALSE))</f>
        <v/>
      </c>
      <c r="AR264" s="16" t="str">
        <f>IF(ISERROR(VLOOKUP(CONCATENATE($A264,"_",AR$2),'Reference data SID'!$B:$N,13,FALSE)),"",VLOOKUP(CONCATENATE($A264,"_",AR$2),'Reference data SID'!$B:$N,13,FALSE))</f>
        <v/>
      </c>
      <c r="AS264" s="16" t="str">
        <f>IF(ISERROR(VLOOKUP(CONCATENATE($A264,"_",AS$2),'Reference data SID'!$B:$N,13,FALSE)),"",VLOOKUP(CONCATENATE($A264,"_",AS$2),'Reference data SID'!$B:$N,13,FALSE))</f>
        <v/>
      </c>
      <c r="AT264" s="16" t="str">
        <f>IF(ISERROR(VLOOKUP(CONCATENATE($A264,"_",AT$2),'Reference data SID'!$B:$N,13,FALSE)),"",VLOOKUP(CONCATENATE($A264,"_",AT$2),'Reference data SID'!$B:$N,13,FALSE))</f>
        <v/>
      </c>
    </row>
    <row r="265" spans="1:46" x14ac:dyDescent="0.25">
      <c r="A265">
        <v>261</v>
      </c>
      <c r="B265" s="16" t="str">
        <f>IF(ISERROR(VLOOKUP(CONCATENATE($A265,"_",B$2),'Reference data SID'!$B:$N,13,FALSE)),"",VLOOKUP(CONCATENATE($A265,"_",B$2),'Reference data SID'!$B:$N,13,FALSE))</f>
        <v/>
      </c>
      <c r="C265" s="16" t="str">
        <f>IF(ISERROR(VLOOKUP(CONCATENATE($A265,"_",C$2),'Reference data SID'!$B:$N,13,FALSE)),"",VLOOKUP(CONCATENATE($A265,"_",C$2),'Reference data SID'!$B:$N,13,FALSE))</f>
        <v/>
      </c>
      <c r="D265" s="16" t="str">
        <f>IF(ISERROR(VLOOKUP(CONCATENATE($A265,"_",D$2),'Reference data SID'!$B:$N,13,FALSE)),"",VLOOKUP(CONCATENATE($A265,"_",D$2),'Reference data SID'!$B:$N,13,FALSE))</f>
        <v/>
      </c>
      <c r="E265" s="16" t="str">
        <f>IF(ISERROR(VLOOKUP(CONCATENATE($A265,"_",E$2),'Reference data SID'!$B:$N,13,FALSE)),"",VLOOKUP(CONCATENATE($A265,"_",E$2),'Reference data SID'!$B:$N,13,FALSE))</f>
        <v/>
      </c>
      <c r="F265" s="16" t="str">
        <f>IF(ISERROR(VLOOKUP(CONCATENATE($A265,"_",F$2),'Reference data SID'!$B:$N,13,FALSE)),"",VLOOKUP(CONCATENATE($A265,"_",F$2),'Reference data SID'!$B:$N,13,FALSE))</f>
        <v/>
      </c>
      <c r="G265" s="16" t="str">
        <f>IF(ISERROR(VLOOKUP(CONCATENATE($A265,"_",G$2),'Reference data SID'!$B:$N,13,FALSE)),"",VLOOKUP(CONCATENATE($A265,"_",G$2),'Reference data SID'!$B:$N,13,FALSE))</f>
        <v/>
      </c>
      <c r="H265" s="16" t="str">
        <f>IF(ISERROR(VLOOKUP(CONCATENATE($A265,"_",H$2),'Reference data SID'!$B:$N,13,FALSE)),"",VLOOKUP(CONCATENATE($A265,"_",H$2),'Reference data SID'!$B:$N,13,FALSE))</f>
        <v/>
      </c>
      <c r="I265" s="16" t="str">
        <f>IF(ISERROR(VLOOKUP(CONCATENATE($A265,"_",I$2),'Reference data SID'!$B:$N,13,FALSE)),"",VLOOKUP(CONCATENATE($A265,"_",I$2),'Reference data SID'!$B:$N,13,FALSE))</f>
        <v/>
      </c>
      <c r="J265" s="16" t="str">
        <f>IF(ISERROR(VLOOKUP(CONCATENATE($A265,"_",J$2),'Reference data SID'!$B:$N,13,FALSE)),"",VLOOKUP(CONCATENATE($A265,"_",J$2),'Reference data SID'!$B:$N,13,FALSE))</f>
        <v/>
      </c>
      <c r="K265" s="16" t="str">
        <f>IF(ISERROR(VLOOKUP(CONCATENATE($A265,"_",K$2),'Reference data SID'!$B:$N,13,FALSE)),"",VLOOKUP(CONCATENATE($A265,"_",K$2),'Reference data SID'!$B:$N,13,FALSE))</f>
        <v/>
      </c>
      <c r="L265" s="16" t="str">
        <f>IF(ISERROR(VLOOKUP(CONCATENATE($A265,"_",L$2),'Reference data SID'!$B:$N,13,FALSE)),"",VLOOKUP(CONCATENATE($A265,"_",L$2),'Reference data SID'!$B:$N,13,FALSE))</f>
        <v/>
      </c>
      <c r="M265" s="16" t="str">
        <f>IF(ISERROR(VLOOKUP(CONCATENATE($A265,"_",M$2),'Reference data SID'!$B:$N,13,FALSE)),"",VLOOKUP(CONCATENATE($A265,"_",M$2),'Reference data SID'!$B:$N,13,FALSE))</f>
        <v/>
      </c>
      <c r="N265" s="16" t="str">
        <f>IF(ISERROR(VLOOKUP(CONCATENATE($A265,"_",N$2),'Reference data SID'!$B:$N,13,FALSE)),"",VLOOKUP(CONCATENATE($A265,"_",N$2),'Reference data SID'!$B:$N,13,FALSE))</f>
        <v/>
      </c>
      <c r="O265" s="16" t="str">
        <f>IF(ISERROR(VLOOKUP(CONCATENATE($A265,"_",O$2),'Reference data SID'!$B:$N,13,FALSE)),"",VLOOKUP(CONCATENATE($A265,"_",O$2),'Reference data SID'!$B:$N,13,FALSE))</f>
        <v/>
      </c>
      <c r="P265" s="16" t="str">
        <f>IF(ISERROR(VLOOKUP(CONCATENATE($A265,"_",P$2),'Reference data SID'!$B:$N,13,FALSE)),"",VLOOKUP(CONCATENATE($A265,"_",P$2),'Reference data SID'!$B:$N,13,FALSE))</f>
        <v/>
      </c>
      <c r="Q265" s="16" t="str">
        <f>IF(ISERROR(VLOOKUP(CONCATENATE($A265,"_",Q$2),'Reference data SID'!$B:$N,13,FALSE)),"",VLOOKUP(CONCATENATE($A265,"_",Q$2),'Reference data SID'!$B:$N,13,FALSE))</f>
        <v/>
      </c>
      <c r="R265" s="16" t="str">
        <f>IF(ISERROR(VLOOKUP(CONCATENATE($A265,"_",R$2),'Reference data SID'!$B:$N,13,FALSE)),"",VLOOKUP(CONCATENATE($A265,"_",R$2),'Reference data SID'!$B:$N,13,FALSE))</f>
        <v/>
      </c>
      <c r="S265" s="16" t="str">
        <f>IF(ISERROR(VLOOKUP(CONCATENATE($A265,"_",S$2),'Reference data SID'!$B:$N,13,FALSE)),"",VLOOKUP(CONCATENATE($A265,"_",S$2),'Reference data SID'!$B:$N,13,FALSE))</f>
        <v/>
      </c>
      <c r="T265" s="16" t="str">
        <f>IF(ISERROR(VLOOKUP(CONCATENATE($A265,"_",T$2),'Reference data SID'!$B:$N,13,FALSE)),"",VLOOKUP(CONCATENATE($A265,"_",T$2),'Reference data SID'!$B:$N,13,FALSE))</f>
        <v/>
      </c>
      <c r="U265" s="16" t="str">
        <f>IF(ISERROR(VLOOKUP(CONCATENATE($A265,"_",U$2),'Reference data SID'!$B:$N,13,FALSE)),"",VLOOKUP(CONCATENATE($A265,"_",U$2),'Reference data SID'!$B:$N,13,FALSE))</f>
        <v/>
      </c>
      <c r="V265" s="16" t="str">
        <f>IF(ISERROR(VLOOKUP(CONCATENATE($A265,"_",V$2),'Reference data SID'!$B:$N,13,FALSE)),"",VLOOKUP(CONCATENATE($A265,"_",V$2),'Reference data SID'!$B:$N,13,FALSE))</f>
        <v/>
      </c>
      <c r="W265" s="16" t="str">
        <f>IF(ISERROR(VLOOKUP(CONCATENATE($A265,"_",W$2),'Reference data SID'!$B:$N,13,FALSE)),"",VLOOKUP(CONCATENATE($A265,"_",W$2),'Reference data SID'!$B:$N,13,FALSE))</f>
        <v/>
      </c>
      <c r="X265" s="16" t="str">
        <f>IF(ISERROR(VLOOKUP(CONCATENATE($A265,"_",X$2),'Reference data SID'!$B:$N,13,FALSE)),"",VLOOKUP(CONCATENATE($A265,"_",X$2),'Reference data SID'!$B:$N,13,FALSE))</f>
        <v/>
      </c>
      <c r="Y265" s="16" t="str">
        <f>IF(ISERROR(VLOOKUP(CONCATENATE($A265,"_",Y$2),'Reference data SID'!$B:$N,13,FALSE)),"",VLOOKUP(CONCATENATE($A265,"_",Y$2),'Reference data SID'!$B:$N,13,FALSE))</f>
        <v/>
      </c>
      <c r="Z265" s="16" t="str">
        <f>IF(ISERROR(VLOOKUP(CONCATENATE($A265,"_",Z$2),'Reference data SID'!$B:$N,13,FALSE)),"",VLOOKUP(CONCATENATE($A265,"_",Z$2),'Reference data SID'!$B:$N,13,FALSE))</f>
        <v/>
      </c>
      <c r="AA265" s="16" t="str">
        <f>IF(ISERROR(VLOOKUP(CONCATENATE($A265,"_",AA$2),'Reference data SID'!$B:$N,13,FALSE)),"",VLOOKUP(CONCATENATE($A265,"_",AA$2),'Reference data SID'!$B:$N,13,FALSE))</f>
        <v/>
      </c>
      <c r="AB265" s="16" t="str">
        <f>IF(ISERROR(VLOOKUP(CONCATENATE($A265,"_",AB$2),'Reference data SID'!$B:$N,13,FALSE)),"",VLOOKUP(CONCATENATE($A265,"_",AB$2),'Reference data SID'!$B:$N,13,FALSE))</f>
        <v/>
      </c>
      <c r="AC265" s="16" t="str">
        <f>IF(ISERROR(VLOOKUP(CONCATENATE($A265,"_",AC$2),'Reference data SID'!$B:$N,13,FALSE)),"",VLOOKUP(CONCATENATE($A265,"_",AC$2),'Reference data SID'!$B:$N,13,FALSE))</f>
        <v/>
      </c>
      <c r="AD265" s="16" t="str">
        <f>IF(ISERROR(VLOOKUP(CONCATENATE($A265,"_",AD$2),'Reference data SID'!$B:$N,13,FALSE)),"",VLOOKUP(CONCATENATE($A265,"_",AD$2),'Reference data SID'!$B:$N,13,FALSE))</f>
        <v/>
      </c>
      <c r="AE265" s="16" t="str">
        <f>IF(ISERROR(VLOOKUP(CONCATENATE($A265,"_",AE$2),'Reference data SID'!$B:$N,13,FALSE)),"",VLOOKUP(CONCATENATE($A265,"_",AE$2),'Reference data SID'!$B:$N,13,FALSE))</f>
        <v/>
      </c>
      <c r="AF265" s="16" t="str">
        <f>IF(ISERROR(VLOOKUP(CONCATENATE($A265,"_",AF$2),'Reference data SID'!$B:$N,13,FALSE)),"",VLOOKUP(CONCATENATE($A265,"_",AF$2),'Reference data SID'!$B:$N,13,FALSE))</f>
        <v/>
      </c>
      <c r="AG265" s="16" t="str">
        <f>IF(ISERROR(VLOOKUP(CONCATENATE($A265,"_",AG$2),'Reference data SID'!$B:$N,13,FALSE)),"",VLOOKUP(CONCATENATE($A265,"_",AG$2),'Reference data SID'!$B:$N,13,FALSE))</f>
        <v/>
      </c>
      <c r="AH265" s="16" t="str">
        <f>IF(ISERROR(VLOOKUP(CONCATENATE($A265,"_",AH$2),'Reference data SID'!$B:$N,13,FALSE)),"",VLOOKUP(CONCATENATE($A265,"_",AH$2),'Reference data SID'!$B:$N,13,FALSE))</f>
        <v/>
      </c>
      <c r="AI265" s="16" t="str">
        <f>IF(ISERROR(VLOOKUP(CONCATENATE($A265,"_",AI$2),'Reference data SID'!$B:$N,13,FALSE)),"",VLOOKUP(CONCATENATE($A265,"_",AI$2),'Reference data SID'!$B:$N,13,FALSE))</f>
        <v/>
      </c>
      <c r="AJ265" s="16" t="str">
        <f>IF(ISERROR(VLOOKUP(CONCATENATE($A265,"_",AJ$2),'Reference data SID'!$B:$N,13,FALSE)),"",VLOOKUP(CONCATENATE($A265,"_",AJ$2),'Reference data SID'!$B:$N,13,FALSE))</f>
        <v/>
      </c>
      <c r="AK265" s="16" t="str">
        <f>IF(ISERROR(VLOOKUP(CONCATENATE($A265,"_",AK$2),'Reference data SID'!$B:$N,13,FALSE)),"",VLOOKUP(CONCATENATE($A265,"_",AK$2),'Reference data SID'!$B:$N,13,FALSE))</f>
        <v/>
      </c>
      <c r="AL265" s="16" t="str">
        <f>IF(ISERROR(VLOOKUP(CONCATENATE($A265,"_",AL$2),'Reference data SID'!$B:$N,13,FALSE)),"",VLOOKUP(CONCATENATE($A265,"_",AL$2),'Reference data SID'!$B:$N,13,FALSE))</f>
        <v/>
      </c>
      <c r="AM265" s="16" t="str">
        <f>IF(ISERROR(VLOOKUP(CONCATENATE($A265,"_",AM$2),'Reference data SID'!$B:$N,13,FALSE)),"",VLOOKUP(CONCATENATE($A265,"_",AM$2),'Reference data SID'!$B:$N,13,FALSE))</f>
        <v/>
      </c>
      <c r="AN265" s="16" t="str">
        <f>IF(ISERROR(VLOOKUP(CONCATENATE($A265,"_",AN$2),'Reference data SID'!$B:$N,13,FALSE)),"",VLOOKUP(CONCATENATE($A265,"_",AN$2),'Reference data SID'!$B:$N,13,FALSE))</f>
        <v/>
      </c>
      <c r="AO265" s="16" t="str">
        <f>IF(ISERROR(VLOOKUP(CONCATENATE($A265,"_",AO$2),'Reference data SID'!$B:$N,13,FALSE)),"",VLOOKUP(CONCATENATE($A265,"_",AO$2),'Reference data SID'!$B:$N,13,FALSE))</f>
        <v/>
      </c>
      <c r="AP265" s="16" t="str">
        <f>IF(ISERROR(VLOOKUP(CONCATENATE($A265,"_",AP$2),'Reference data SID'!$B:$N,13,FALSE)),"",VLOOKUP(CONCATENATE($A265,"_",AP$2),'Reference data SID'!$B:$N,13,FALSE))</f>
        <v/>
      </c>
      <c r="AQ265" s="16" t="str">
        <f>IF(ISERROR(VLOOKUP(CONCATENATE($A265,"_",AQ$2),'Reference data SID'!$B:$N,13,FALSE)),"",VLOOKUP(CONCATENATE($A265,"_",AQ$2),'Reference data SID'!$B:$N,13,FALSE))</f>
        <v/>
      </c>
      <c r="AR265" s="16" t="str">
        <f>IF(ISERROR(VLOOKUP(CONCATENATE($A265,"_",AR$2),'Reference data SID'!$B:$N,13,FALSE)),"",VLOOKUP(CONCATENATE($A265,"_",AR$2),'Reference data SID'!$B:$N,13,FALSE))</f>
        <v/>
      </c>
      <c r="AS265" s="16" t="str">
        <f>IF(ISERROR(VLOOKUP(CONCATENATE($A265,"_",AS$2),'Reference data SID'!$B:$N,13,FALSE)),"",VLOOKUP(CONCATENATE($A265,"_",AS$2),'Reference data SID'!$B:$N,13,FALSE))</f>
        <v/>
      </c>
      <c r="AT265" s="16" t="str">
        <f>IF(ISERROR(VLOOKUP(CONCATENATE($A265,"_",AT$2),'Reference data SID'!$B:$N,13,FALSE)),"",VLOOKUP(CONCATENATE($A265,"_",AT$2),'Reference data SID'!$B:$N,13,FALSE))</f>
        <v/>
      </c>
    </row>
    <row r="266" spans="1:46" x14ac:dyDescent="0.25">
      <c r="A266">
        <v>262</v>
      </c>
      <c r="B266" s="16" t="str">
        <f>IF(ISERROR(VLOOKUP(CONCATENATE($A266,"_",B$2),'Reference data SID'!$B:$N,13,FALSE)),"",VLOOKUP(CONCATENATE($A266,"_",B$2),'Reference data SID'!$B:$N,13,FALSE))</f>
        <v/>
      </c>
      <c r="C266" s="16" t="str">
        <f>IF(ISERROR(VLOOKUP(CONCATENATE($A266,"_",C$2),'Reference data SID'!$B:$N,13,FALSE)),"",VLOOKUP(CONCATENATE($A266,"_",C$2),'Reference data SID'!$B:$N,13,FALSE))</f>
        <v/>
      </c>
      <c r="D266" s="16" t="str">
        <f>IF(ISERROR(VLOOKUP(CONCATENATE($A266,"_",D$2),'Reference data SID'!$B:$N,13,FALSE)),"",VLOOKUP(CONCATENATE($A266,"_",D$2),'Reference data SID'!$B:$N,13,FALSE))</f>
        <v/>
      </c>
      <c r="E266" s="16" t="str">
        <f>IF(ISERROR(VLOOKUP(CONCATENATE($A266,"_",E$2),'Reference data SID'!$B:$N,13,FALSE)),"",VLOOKUP(CONCATENATE($A266,"_",E$2),'Reference data SID'!$B:$N,13,FALSE))</f>
        <v/>
      </c>
      <c r="F266" s="16" t="str">
        <f>IF(ISERROR(VLOOKUP(CONCATENATE($A266,"_",F$2),'Reference data SID'!$B:$N,13,FALSE)),"",VLOOKUP(CONCATENATE($A266,"_",F$2),'Reference data SID'!$B:$N,13,FALSE))</f>
        <v/>
      </c>
      <c r="G266" s="16" t="str">
        <f>IF(ISERROR(VLOOKUP(CONCATENATE($A266,"_",G$2),'Reference data SID'!$B:$N,13,FALSE)),"",VLOOKUP(CONCATENATE($A266,"_",G$2),'Reference data SID'!$B:$N,13,FALSE))</f>
        <v/>
      </c>
      <c r="H266" s="16" t="str">
        <f>IF(ISERROR(VLOOKUP(CONCATENATE($A266,"_",H$2),'Reference data SID'!$B:$N,13,FALSE)),"",VLOOKUP(CONCATENATE($A266,"_",H$2),'Reference data SID'!$B:$N,13,FALSE))</f>
        <v/>
      </c>
      <c r="I266" s="16" t="str">
        <f>IF(ISERROR(VLOOKUP(CONCATENATE($A266,"_",I$2),'Reference data SID'!$B:$N,13,FALSE)),"",VLOOKUP(CONCATENATE($A266,"_",I$2),'Reference data SID'!$B:$N,13,FALSE))</f>
        <v/>
      </c>
      <c r="J266" s="16" t="str">
        <f>IF(ISERROR(VLOOKUP(CONCATENATE($A266,"_",J$2),'Reference data SID'!$B:$N,13,FALSE)),"",VLOOKUP(CONCATENATE($A266,"_",J$2),'Reference data SID'!$B:$N,13,FALSE))</f>
        <v/>
      </c>
      <c r="K266" s="16" t="str">
        <f>IF(ISERROR(VLOOKUP(CONCATENATE($A266,"_",K$2),'Reference data SID'!$B:$N,13,FALSE)),"",VLOOKUP(CONCATENATE($A266,"_",K$2),'Reference data SID'!$B:$N,13,FALSE))</f>
        <v/>
      </c>
      <c r="L266" s="16" t="str">
        <f>IF(ISERROR(VLOOKUP(CONCATENATE($A266,"_",L$2),'Reference data SID'!$B:$N,13,FALSE)),"",VLOOKUP(CONCATENATE($A266,"_",L$2),'Reference data SID'!$B:$N,13,FALSE))</f>
        <v/>
      </c>
      <c r="M266" s="16" t="str">
        <f>IF(ISERROR(VLOOKUP(CONCATENATE($A266,"_",M$2),'Reference data SID'!$B:$N,13,FALSE)),"",VLOOKUP(CONCATENATE($A266,"_",M$2),'Reference data SID'!$B:$N,13,FALSE))</f>
        <v/>
      </c>
      <c r="N266" s="16" t="str">
        <f>IF(ISERROR(VLOOKUP(CONCATENATE($A266,"_",N$2),'Reference data SID'!$B:$N,13,FALSE)),"",VLOOKUP(CONCATENATE($A266,"_",N$2),'Reference data SID'!$B:$N,13,FALSE))</f>
        <v/>
      </c>
      <c r="O266" s="16" t="str">
        <f>IF(ISERROR(VLOOKUP(CONCATENATE($A266,"_",O$2),'Reference data SID'!$B:$N,13,FALSE)),"",VLOOKUP(CONCATENATE($A266,"_",O$2),'Reference data SID'!$B:$N,13,FALSE))</f>
        <v/>
      </c>
      <c r="P266" s="16" t="str">
        <f>IF(ISERROR(VLOOKUP(CONCATENATE($A266,"_",P$2),'Reference data SID'!$B:$N,13,FALSE)),"",VLOOKUP(CONCATENATE($A266,"_",P$2),'Reference data SID'!$B:$N,13,FALSE))</f>
        <v/>
      </c>
      <c r="Q266" s="16" t="str">
        <f>IF(ISERROR(VLOOKUP(CONCATENATE($A266,"_",Q$2),'Reference data SID'!$B:$N,13,FALSE)),"",VLOOKUP(CONCATENATE($A266,"_",Q$2),'Reference data SID'!$B:$N,13,FALSE))</f>
        <v/>
      </c>
      <c r="R266" s="16" t="str">
        <f>IF(ISERROR(VLOOKUP(CONCATENATE($A266,"_",R$2),'Reference data SID'!$B:$N,13,FALSE)),"",VLOOKUP(CONCATENATE($A266,"_",R$2),'Reference data SID'!$B:$N,13,FALSE))</f>
        <v/>
      </c>
      <c r="S266" s="16" t="str">
        <f>IF(ISERROR(VLOOKUP(CONCATENATE($A266,"_",S$2),'Reference data SID'!$B:$N,13,FALSE)),"",VLOOKUP(CONCATENATE($A266,"_",S$2),'Reference data SID'!$B:$N,13,FALSE))</f>
        <v/>
      </c>
      <c r="T266" s="16" t="str">
        <f>IF(ISERROR(VLOOKUP(CONCATENATE($A266,"_",T$2),'Reference data SID'!$B:$N,13,FALSE)),"",VLOOKUP(CONCATENATE($A266,"_",T$2),'Reference data SID'!$B:$N,13,FALSE))</f>
        <v/>
      </c>
      <c r="U266" s="16" t="str">
        <f>IF(ISERROR(VLOOKUP(CONCATENATE($A266,"_",U$2),'Reference data SID'!$B:$N,13,FALSE)),"",VLOOKUP(CONCATENATE($A266,"_",U$2),'Reference data SID'!$B:$N,13,FALSE))</f>
        <v/>
      </c>
      <c r="V266" s="16" t="str">
        <f>IF(ISERROR(VLOOKUP(CONCATENATE($A266,"_",V$2),'Reference data SID'!$B:$N,13,FALSE)),"",VLOOKUP(CONCATENATE($A266,"_",V$2),'Reference data SID'!$B:$N,13,FALSE))</f>
        <v/>
      </c>
      <c r="W266" s="16" t="str">
        <f>IF(ISERROR(VLOOKUP(CONCATENATE($A266,"_",W$2),'Reference data SID'!$B:$N,13,FALSE)),"",VLOOKUP(CONCATENATE($A266,"_",W$2),'Reference data SID'!$B:$N,13,FALSE))</f>
        <v/>
      </c>
      <c r="X266" s="16" t="str">
        <f>IF(ISERROR(VLOOKUP(CONCATENATE($A266,"_",X$2),'Reference data SID'!$B:$N,13,FALSE)),"",VLOOKUP(CONCATENATE($A266,"_",X$2),'Reference data SID'!$B:$N,13,FALSE))</f>
        <v/>
      </c>
      <c r="Y266" s="16" t="str">
        <f>IF(ISERROR(VLOOKUP(CONCATENATE($A266,"_",Y$2),'Reference data SID'!$B:$N,13,FALSE)),"",VLOOKUP(CONCATENATE($A266,"_",Y$2),'Reference data SID'!$B:$N,13,FALSE))</f>
        <v/>
      </c>
      <c r="Z266" s="16" t="str">
        <f>IF(ISERROR(VLOOKUP(CONCATENATE($A266,"_",Z$2),'Reference data SID'!$B:$N,13,FALSE)),"",VLOOKUP(CONCATENATE($A266,"_",Z$2),'Reference data SID'!$B:$N,13,FALSE))</f>
        <v/>
      </c>
      <c r="AA266" s="16" t="str">
        <f>IF(ISERROR(VLOOKUP(CONCATENATE($A266,"_",AA$2),'Reference data SID'!$B:$N,13,FALSE)),"",VLOOKUP(CONCATENATE($A266,"_",AA$2),'Reference data SID'!$B:$N,13,FALSE))</f>
        <v/>
      </c>
      <c r="AB266" s="16" t="str">
        <f>IF(ISERROR(VLOOKUP(CONCATENATE($A266,"_",AB$2),'Reference data SID'!$B:$N,13,FALSE)),"",VLOOKUP(CONCATENATE($A266,"_",AB$2),'Reference data SID'!$B:$N,13,FALSE))</f>
        <v/>
      </c>
      <c r="AC266" s="16" t="str">
        <f>IF(ISERROR(VLOOKUP(CONCATENATE($A266,"_",AC$2),'Reference data SID'!$B:$N,13,FALSE)),"",VLOOKUP(CONCATENATE($A266,"_",AC$2),'Reference data SID'!$B:$N,13,FALSE))</f>
        <v/>
      </c>
      <c r="AD266" s="16" t="str">
        <f>IF(ISERROR(VLOOKUP(CONCATENATE($A266,"_",AD$2),'Reference data SID'!$B:$N,13,FALSE)),"",VLOOKUP(CONCATENATE($A266,"_",AD$2),'Reference data SID'!$B:$N,13,FALSE))</f>
        <v/>
      </c>
      <c r="AE266" s="16" t="str">
        <f>IF(ISERROR(VLOOKUP(CONCATENATE($A266,"_",AE$2),'Reference data SID'!$B:$N,13,FALSE)),"",VLOOKUP(CONCATENATE($A266,"_",AE$2),'Reference data SID'!$B:$N,13,FALSE))</f>
        <v/>
      </c>
      <c r="AF266" s="16" t="str">
        <f>IF(ISERROR(VLOOKUP(CONCATENATE($A266,"_",AF$2),'Reference data SID'!$B:$N,13,FALSE)),"",VLOOKUP(CONCATENATE($A266,"_",AF$2),'Reference data SID'!$B:$N,13,FALSE))</f>
        <v/>
      </c>
      <c r="AG266" s="16" t="str">
        <f>IF(ISERROR(VLOOKUP(CONCATENATE($A266,"_",AG$2),'Reference data SID'!$B:$N,13,FALSE)),"",VLOOKUP(CONCATENATE($A266,"_",AG$2),'Reference data SID'!$B:$N,13,FALSE))</f>
        <v/>
      </c>
      <c r="AH266" s="16" t="str">
        <f>IF(ISERROR(VLOOKUP(CONCATENATE($A266,"_",AH$2),'Reference data SID'!$B:$N,13,FALSE)),"",VLOOKUP(CONCATENATE($A266,"_",AH$2),'Reference data SID'!$B:$N,13,FALSE))</f>
        <v/>
      </c>
      <c r="AI266" s="16" t="str">
        <f>IF(ISERROR(VLOOKUP(CONCATENATE($A266,"_",AI$2),'Reference data SID'!$B:$N,13,FALSE)),"",VLOOKUP(CONCATENATE($A266,"_",AI$2),'Reference data SID'!$B:$N,13,FALSE))</f>
        <v/>
      </c>
      <c r="AJ266" s="16" t="str">
        <f>IF(ISERROR(VLOOKUP(CONCATENATE($A266,"_",AJ$2),'Reference data SID'!$B:$N,13,FALSE)),"",VLOOKUP(CONCATENATE($A266,"_",AJ$2),'Reference data SID'!$B:$N,13,FALSE))</f>
        <v/>
      </c>
      <c r="AK266" s="16" t="str">
        <f>IF(ISERROR(VLOOKUP(CONCATENATE($A266,"_",AK$2),'Reference data SID'!$B:$N,13,FALSE)),"",VLOOKUP(CONCATENATE($A266,"_",AK$2),'Reference data SID'!$B:$N,13,FALSE))</f>
        <v/>
      </c>
      <c r="AL266" s="16" t="str">
        <f>IF(ISERROR(VLOOKUP(CONCATENATE($A266,"_",AL$2),'Reference data SID'!$B:$N,13,FALSE)),"",VLOOKUP(CONCATENATE($A266,"_",AL$2),'Reference data SID'!$B:$N,13,FALSE))</f>
        <v/>
      </c>
      <c r="AM266" s="16" t="str">
        <f>IF(ISERROR(VLOOKUP(CONCATENATE($A266,"_",AM$2),'Reference data SID'!$B:$N,13,FALSE)),"",VLOOKUP(CONCATENATE($A266,"_",AM$2),'Reference data SID'!$B:$N,13,FALSE))</f>
        <v/>
      </c>
      <c r="AN266" s="16" t="str">
        <f>IF(ISERROR(VLOOKUP(CONCATENATE($A266,"_",AN$2),'Reference data SID'!$B:$N,13,FALSE)),"",VLOOKUP(CONCATENATE($A266,"_",AN$2),'Reference data SID'!$B:$N,13,FALSE))</f>
        <v/>
      </c>
      <c r="AO266" s="16" t="str">
        <f>IF(ISERROR(VLOOKUP(CONCATENATE($A266,"_",AO$2),'Reference data SID'!$B:$N,13,FALSE)),"",VLOOKUP(CONCATENATE($A266,"_",AO$2),'Reference data SID'!$B:$N,13,FALSE))</f>
        <v/>
      </c>
      <c r="AP266" s="16" t="str">
        <f>IF(ISERROR(VLOOKUP(CONCATENATE($A266,"_",AP$2),'Reference data SID'!$B:$N,13,FALSE)),"",VLOOKUP(CONCATENATE($A266,"_",AP$2),'Reference data SID'!$B:$N,13,FALSE))</f>
        <v/>
      </c>
      <c r="AQ266" s="16" t="str">
        <f>IF(ISERROR(VLOOKUP(CONCATENATE($A266,"_",AQ$2),'Reference data SID'!$B:$N,13,FALSE)),"",VLOOKUP(CONCATENATE($A266,"_",AQ$2),'Reference data SID'!$B:$N,13,FALSE))</f>
        <v/>
      </c>
      <c r="AR266" s="16" t="str">
        <f>IF(ISERROR(VLOOKUP(CONCATENATE($A266,"_",AR$2),'Reference data SID'!$B:$N,13,FALSE)),"",VLOOKUP(CONCATENATE($A266,"_",AR$2),'Reference data SID'!$B:$N,13,FALSE))</f>
        <v/>
      </c>
      <c r="AS266" s="16" t="str">
        <f>IF(ISERROR(VLOOKUP(CONCATENATE($A266,"_",AS$2),'Reference data SID'!$B:$N,13,FALSE)),"",VLOOKUP(CONCATENATE($A266,"_",AS$2),'Reference data SID'!$B:$N,13,FALSE))</f>
        <v/>
      </c>
      <c r="AT266" s="16" t="str">
        <f>IF(ISERROR(VLOOKUP(CONCATENATE($A266,"_",AT$2),'Reference data SID'!$B:$N,13,FALSE)),"",VLOOKUP(CONCATENATE($A266,"_",AT$2),'Reference data SID'!$B:$N,13,FALSE))</f>
        <v/>
      </c>
    </row>
    <row r="267" spans="1:46" x14ac:dyDescent="0.25">
      <c r="A267">
        <v>263</v>
      </c>
      <c r="B267" s="16" t="str">
        <f>IF(ISERROR(VLOOKUP(CONCATENATE($A267,"_",B$2),'Reference data SID'!$B:$N,13,FALSE)),"",VLOOKUP(CONCATENATE($A267,"_",B$2),'Reference data SID'!$B:$N,13,FALSE))</f>
        <v/>
      </c>
      <c r="C267" s="16" t="str">
        <f>IF(ISERROR(VLOOKUP(CONCATENATE($A267,"_",C$2),'Reference data SID'!$B:$N,13,FALSE)),"",VLOOKUP(CONCATENATE($A267,"_",C$2),'Reference data SID'!$B:$N,13,FALSE))</f>
        <v/>
      </c>
      <c r="D267" s="16" t="str">
        <f>IF(ISERROR(VLOOKUP(CONCATENATE($A267,"_",D$2),'Reference data SID'!$B:$N,13,FALSE)),"",VLOOKUP(CONCATENATE($A267,"_",D$2),'Reference data SID'!$B:$N,13,FALSE))</f>
        <v/>
      </c>
      <c r="E267" s="16" t="str">
        <f>IF(ISERROR(VLOOKUP(CONCATENATE($A267,"_",E$2),'Reference data SID'!$B:$N,13,FALSE)),"",VLOOKUP(CONCATENATE($A267,"_",E$2),'Reference data SID'!$B:$N,13,FALSE))</f>
        <v/>
      </c>
      <c r="F267" s="16" t="str">
        <f>IF(ISERROR(VLOOKUP(CONCATENATE($A267,"_",F$2),'Reference data SID'!$B:$N,13,FALSE)),"",VLOOKUP(CONCATENATE($A267,"_",F$2),'Reference data SID'!$B:$N,13,FALSE))</f>
        <v/>
      </c>
      <c r="G267" s="16" t="str">
        <f>IF(ISERROR(VLOOKUP(CONCATENATE($A267,"_",G$2),'Reference data SID'!$B:$N,13,FALSE)),"",VLOOKUP(CONCATENATE($A267,"_",G$2),'Reference data SID'!$B:$N,13,FALSE))</f>
        <v/>
      </c>
      <c r="H267" s="16" t="str">
        <f>IF(ISERROR(VLOOKUP(CONCATENATE($A267,"_",H$2),'Reference data SID'!$B:$N,13,FALSE)),"",VLOOKUP(CONCATENATE($A267,"_",H$2),'Reference data SID'!$B:$N,13,FALSE))</f>
        <v/>
      </c>
      <c r="I267" s="16" t="str">
        <f>IF(ISERROR(VLOOKUP(CONCATENATE($A267,"_",I$2),'Reference data SID'!$B:$N,13,FALSE)),"",VLOOKUP(CONCATENATE($A267,"_",I$2),'Reference data SID'!$B:$N,13,FALSE))</f>
        <v/>
      </c>
      <c r="J267" s="16" t="str">
        <f>IF(ISERROR(VLOOKUP(CONCATENATE($A267,"_",J$2),'Reference data SID'!$B:$N,13,FALSE)),"",VLOOKUP(CONCATENATE($A267,"_",J$2),'Reference data SID'!$B:$N,13,FALSE))</f>
        <v/>
      </c>
      <c r="K267" s="16" t="str">
        <f>IF(ISERROR(VLOOKUP(CONCATENATE($A267,"_",K$2),'Reference data SID'!$B:$N,13,FALSE)),"",VLOOKUP(CONCATENATE($A267,"_",K$2),'Reference data SID'!$B:$N,13,FALSE))</f>
        <v/>
      </c>
      <c r="L267" s="16" t="str">
        <f>IF(ISERROR(VLOOKUP(CONCATENATE($A267,"_",L$2),'Reference data SID'!$B:$N,13,FALSE)),"",VLOOKUP(CONCATENATE($A267,"_",L$2),'Reference data SID'!$B:$N,13,FALSE))</f>
        <v/>
      </c>
      <c r="M267" s="16" t="str">
        <f>IF(ISERROR(VLOOKUP(CONCATENATE($A267,"_",M$2),'Reference data SID'!$B:$N,13,FALSE)),"",VLOOKUP(CONCATENATE($A267,"_",M$2),'Reference data SID'!$B:$N,13,FALSE))</f>
        <v/>
      </c>
      <c r="N267" s="16" t="str">
        <f>IF(ISERROR(VLOOKUP(CONCATENATE($A267,"_",N$2),'Reference data SID'!$B:$N,13,FALSE)),"",VLOOKUP(CONCATENATE($A267,"_",N$2),'Reference data SID'!$B:$N,13,FALSE))</f>
        <v/>
      </c>
      <c r="O267" s="16" t="str">
        <f>IF(ISERROR(VLOOKUP(CONCATENATE($A267,"_",O$2),'Reference data SID'!$B:$N,13,FALSE)),"",VLOOKUP(CONCATENATE($A267,"_",O$2),'Reference data SID'!$B:$N,13,FALSE))</f>
        <v/>
      </c>
      <c r="P267" s="16" t="str">
        <f>IF(ISERROR(VLOOKUP(CONCATENATE($A267,"_",P$2),'Reference data SID'!$B:$N,13,FALSE)),"",VLOOKUP(CONCATENATE($A267,"_",P$2),'Reference data SID'!$B:$N,13,FALSE))</f>
        <v/>
      </c>
      <c r="Q267" s="16" t="str">
        <f>IF(ISERROR(VLOOKUP(CONCATENATE($A267,"_",Q$2),'Reference data SID'!$B:$N,13,FALSE)),"",VLOOKUP(CONCATENATE($A267,"_",Q$2),'Reference data SID'!$B:$N,13,FALSE))</f>
        <v/>
      </c>
      <c r="R267" s="16" t="str">
        <f>IF(ISERROR(VLOOKUP(CONCATENATE($A267,"_",R$2),'Reference data SID'!$B:$N,13,FALSE)),"",VLOOKUP(CONCATENATE($A267,"_",R$2),'Reference data SID'!$B:$N,13,FALSE))</f>
        <v/>
      </c>
      <c r="S267" s="16" t="str">
        <f>IF(ISERROR(VLOOKUP(CONCATENATE($A267,"_",S$2),'Reference data SID'!$B:$N,13,FALSE)),"",VLOOKUP(CONCATENATE($A267,"_",S$2),'Reference data SID'!$B:$N,13,FALSE))</f>
        <v/>
      </c>
      <c r="T267" s="16" t="str">
        <f>IF(ISERROR(VLOOKUP(CONCATENATE($A267,"_",T$2),'Reference data SID'!$B:$N,13,FALSE)),"",VLOOKUP(CONCATENATE($A267,"_",T$2),'Reference data SID'!$B:$N,13,FALSE))</f>
        <v/>
      </c>
      <c r="U267" s="16" t="str">
        <f>IF(ISERROR(VLOOKUP(CONCATENATE($A267,"_",U$2),'Reference data SID'!$B:$N,13,FALSE)),"",VLOOKUP(CONCATENATE($A267,"_",U$2),'Reference data SID'!$B:$N,13,FALSE))</f>
        <v/>
      </c>
      <c r="V267" s="16" t="str">
        <f>IF(ISERROR(VLOOKUP(CONCATENATE($A267,"_",V$2),'Reference data SID'!$B:$N,13,FALSE)),"",VLOOKUP(CONCATENATE($A267,"_",V$2),'Reference data SID'!$B:$N,13,FALSE))</f>
        <v/>
      </c>
      <c r="W267" s="16" t="str">
        <f>IF(ISERROR(VLOOKUP(CONCATENATE($A267,"_",W$2),'Reference data SID'!$B:$N,13,FALSE)),"",VLOOKUP(CONCATENATE($A267,"_",W$2),'Reference data SID'!$B:$N,13,FALSE))</f>
        <v/>
      </c>
      <c r="X267" s="16" t="str">
        <f>IF(ISERROR(VLOOKUP(CONCATENATE($A267,"_",X$2),'Reference data SID'!$B:$N,13,FALSE)),"",VLOOKUP(CONCATENATE($A267,"_",X$2),'Reference data SID'!$B:$N,13,FALSE))</f>
        <v/>
      </c>
      <c r="Y267" s="16" t="str">
        <f>IF(ISERROR(VLOOKUP(CONCATENATE($A267,"_",Y$2),'Reference data SID'!$B:$N,13,FALSE)),"",VLOOKUP(CONCATENATE($A267,"_",Y$2),'Reference data SID'!$B:$N,13,FALSE))</f>
        <v/>
      </c>
      <c r="Z267" s="16" t="str">
        <f>IF(ISERROR(VLOOKUP(CONCATENATE($A267,"_",Z$2),'Reference data SID'!$B:$N,13,FALSE)),"",VLOOKUP(CONCATENATE($A267,"_",Z$2),'Reference data SID'!$B:$N,13,FALSE))</f>
        <v/>
      </c>
      <c r="AA267" s="16" t="str">
        <f>IF(ISERROR(VLOOKUP(CONCATENATE($A267,"_",AA$2),'Reference data SID'!$B:$N,13,FALSE)),"",VLOOKUP(CONCATENATE($A267,"_",AA$2),'Reference data SID'!$B:$N,13,FALSE))</f>
        <v/>
      </c>
      <c r="AB267" s="16" t="str">
        <f>IF(ISERROR(VLOOKUP(CONCATENATE($A267,"_",AB$2),'Reference data SID'!$B:$N,13,FALSE)),"",VLOOKUP(CONCATENATE($A267,"_",AB$2),'Reference data SID'!$B:$N,13,FALSE))</f>
        <v/>
      </c>
      <c r="AC267" s="16" t="str">
        <f>IF(ISERROR(VLOOKUP(CONCATENATE($A267,"_",AC$2),'Reference data SID'!$B:$N,13,FALSE)),"",VLOOKUP(CONCATENATE($A267,"_",AC$2),'Reference data SID'!$B:$N,13,FALSE))</f>
        <v/>
      </c>
      <c r="AD267" s="16" t="str">
        <f>IF(ISERROR(VLOOKUP(CONCATENATE($A267,"_",AD$2),'Reference data SID'!$B:$N,13,FALSE)),"",VLOOKUP(CONCATENATE($A267,"_",AD$2),'Reference data SID'!$B:$N,13,FALSE))</f>
        <v/>
      </c>
      <c r="AE267" s="16" t="str">
        <f>IF(ISERROR(VLOOKUP(CONCATENATE($A267,"_",AE$2),'Reference data SID'!$B:$N,13,FALSE)),"",VLOOKUP(CONCATENATE($A267,"_",AE$2),'Reference data SID'!$B:$N,13,FALSE))</f>
        <v/>
      </c>
      <c r="AF267" s="16" t="str">
        <f>IF(ISERROR(VLOOKUP(CONCATENATE($A267,"_",AF$2),'Reference data SID'!$B:$N,13,FALSE)),"",VLOOKUP(CONCATENATE($A267,"_",AF$2),'Reference data SID'!$B:$N,13,FALSE))</f>
        <v/>
      </c>
      <c r="AG267" s="16" t="str">
        <f>IF(ISERROR(VLOOKUP(CONCATENATE($A267,"_",AG$2),'Reference data SID'!$B:$N,13,FALSE)),"",VLOOKUP(CONCATENATE($A267,"_",AG$2),'Reference data SID'!$B:$N,13,FALSE))</f>
        <v/>
      </c>
      <c r="AH267" s="16" t="str">
        <f>IF(ISERROR(VLOOKUP(CONCATENATE($A267,"_",AH$2),'Reference data SID'!$B:$N,13,FALSE)),"",VLOOKUP(CONCATENATE($A267,"_",AH$2),'Reference data SID'!$B:$N,13,FALSE))</f>
        <v/>
      </c>
      <c r="AI267" s="16" t="str">
        <f>IF(ISERROR(VLOOKUP(CONCATENATE($A267,"_",AI$2),'Reference data SID'!$B:$N,13,FALSE)),"",VLOOKUP(CONCATENATE($A267,"_",AI$2),'Reference data SID'!$B:$N,13,FALSE))</f>
        <v/>
      </c>
      <c r="AJ267" s="16" t="str">
        <f>IF(ISERROR(VLOOKUP(CONCATENATE($A267,"_",AJ$2),'Reference data SID'!$B:$N,13,FALSE)),"",VLOOKUP(CONCATENATE($A267,"_",AJ$2),'Reference data SID'!$B:$N,13,FALSE))</f>
        <v/>
      </c>
      <c r="AK267" s="16" t="str">
        <f>IF(ISERROR(VLOOKUP(CONCATENATE($A267,"_",AK$2),'Reference data SID'!$B:$N,13,FALSE)),"",VLOOKUP(CONCATENATE($A267,"_",AK$2),'Reference data SID'!$B:$N,13,FALSE))</f>
        <v/>
      </c>
      <c r="AL267" s="16" t="str">
        <f>IF(ISERROR(VLOOKUP(CONCATENATE($A267,"_",AL$2),'Reference data SID'!$B:$N,13,FALSE)),"",VLOOKUP(CONCATENATE($A267,"_",AL$2),'Reference data SID'!$B:$N,13,FALSE))</f>
        <v/>
      </c>
      <c r="AM267" s="16" t="str">
        <f>IF(ISERROR(VLOOKUP(CONCATENATE($A267,"_",AM$2),'Reference data SID'!$B:$N,13,FALSE)),"",VLOOKUP(CONCATENATE($A267,"_",AM$2),'Reference data SID'!$B:$N,13,FALSE))</f>
        <v/>
      </c>
      <c r="AN267" s="16" t="str">
        <f>IF(ISERROR(VLOOKUP(CONCATENATE($A267,"_",AN$2),'Reference data SID'!$B:$N,13,FALSE)),"",VLOOKUP(CONCATENATE($A267,"_",AN$2),'Reference data SID'!$B:$N,13,FALSE))</f>
        <v/>
      </c>
      <c r="AO267" s="16" t="str">
        <f>IF(ISERROR(VLOOKUP(CONCATENATE($A267,"_",AO$2),'Reference data SID'!$B:$N,13,FALSE)),"",VLOOKUP(CONCATENATE($A267,"_",AO$2),'Reference data SID'!$B:$N,13,FALSE))</f>
        <v/>
      </c>
      <c r="AP267" s="16" t="str">
        <f>IF(ISERROR(VLOOKUP(CONCATENATE($A267,"_",AP$2),'Reference data SID'!$B:$N,13,FALSE)),"",VLOOKUP(CONCATENATE($A267,"_",AP$2),'Reference data SID'!$B:$N,13,FALSE))</f>
        <v/>
      </c>
      <c r="AQ267" s="16" t="str">
        <f>IF(ISERROR(VLOOKUP(CONCATENATE($A267,"_",AQ$2),'Reference data SID'!$B:$N,13,FALSE)),"",VLOOKUP(CONCATENATE($A267,"_",AQ$2),'Reference data SID'!$B:$N,13,FALSE))</f>
        <v/>
      </c>
      <c r="AR267" s="16" t="str">
        <f>IF(ISERROR(VLOOKUP(CONCATENATE($A267,"_",AR$2),'Reference data SID'!$B:$N,13,FALSE)),"",VLOOKUP(CONCATENATE($A267,"_",AR$2),'Reference data SID'!$B:$N,13,FALSE))</f>
        <v/>
      </c>
      <c r="AS267" s="16" t="str">
        <f>IF(ISERROR(VLOOKUP(CONCATENATE($A267,"_",AS$2),'Reference data SID'!$B:$N,13,FALSE)),"",VLOOKUP(CONCATENATE($A267,"_",AS$2),'Reference data SID'!$B:$N,13,FALSE))</f>
        <v/>
      </c>
      <c r="AT267" s="16" t="str">
        <f>IF(ISERROR(VLOOKUP(CONCATENATE($A267,"_",AT$2),'Reference data SID'!$B:$N,13,FALSE)),"",VLOOKUP(CONCATENATE($A267,"_",AT$2),'Reference data SID'!$B:$N,13,FALSE))</f>
        <v/>
      </c>
    </row>
    <row r="268" spans="1:46" x14ac:dyDescent="0.25">
      <c r="A268">
        <v>264</v>
      </c>
      <c r="B268" s="16" t="str">
        <f>IF(ISERROR(VLOOKUP(CONCATENATE($A268,"_",B$2),'Reference data SID'!$B:$N,13,FALSE)),"",VLOOKUP(CONCATENATE($A268,"_",B$2),'Reference data SID'!$B:$N,13,FALSE))</f>
        <v/>
      </c>
      <c r="C268" s="16" t="str">
        <f>IF(ISERROR(VLOOKUP(CONCATENATE($A268,"_",C$2),'Reference data SID'!$B:$N,13,FALSE)),"",VLOOKUP(CONCATENATE($A268,"_",C$2),'Reference data SID'!$B:$N,13,FALSE))</f>
        <v/>
      </c>
      <c r="D268" s="16" t="str">
        <f>IF(ISERROR(VLOOKUP(CONCATENATE($A268,"_",D$2),'Reference data SID'!$B:$N,13,FALSE)),"",VLOOKUP(CONCATENATE($A268,"_",D$2),'Reference data SID'!$B:$N,13,FALSE))</f>
        <v/>
      </c>
      <c r="E268" s="16" t="str">
        <f>IF(ISERROR(VLOOKUP(CONCATENATE($A268,"_",E$2),'Reference data SID'!$B:$N,13,FALSE)),"",VLOOKUP(CONCATENATE($A268,"_",E$2),'Reference data SID'!$B:$N,13,FALSE))</f>
        <v/>
      </c>
      <c r="F268" s="16" t="str">
        <f>IF(ISERROR(VLOOKUP(CONCATENATE($A268,"_",F$2),'Reference data SID'!$B:$N,13,FALSE)),"",VLOOKUP(CONCATENATE($A268,"_",F$2),'Reference data SID'!$B:$N,13,FALSE))</f>
        <v/>
      </c>
      <c r="G268" s="16" t="str">
        <f>IF(ISERROR(VLOOKUP(CONCATENATE($A268,"_",G$2),'Reference data SID'!$B:$N,13,FALSE)),"",VLOOKUP(CONCATENATE($A268,"_",G$2),'Reference data SID'!$B:$N,13,FALSE))</f>
        <v/>
      </c>
      <c r="H268" s="16" t="str">
        <f>IF(ISERROR(VLOOKUP(CONCATENATE($A268,"_",H$2),'Reference data SID'!$B:$N,13,FALSE)),"",VLOOKUP(CONCATENATE($A268,"_",H$2),'Reference data SID'!$B:$N,13,FALSE))</f>
        <v/>
      </c>
      <c r="I268" s="16" t="str">
        <f>IF(ISERROR(VLOOKUP(CONCATENATE($A268,"_",I$2),'Reference data SID'!$B:$N,13,FALSE)),"",VLOOKUP(CONCATENATE($A268,"_",I$2),'Reference data SID'!$B:$N,13,FALSE))</f>
        <v/>
      </c>
      <c r="J268" s="16" t="str">
        <f>IF(ISERROR(VLOOKUP(CONCATENATE($A268,"_",J$2),'Reference data SID'!$B:$N,13,FALSE)),"",VLOOKUP(CONCATENATE($A268,"_",J$2),'Reference data SID'!$B:$N,13,FALSE))</f>
        <v/>
      </c>
      <c r="K268" s="16" t="str">
        <f>IF(ISERROR(VLOOKUP(CONCATENATE($A268,"_",K$2),'Reference data SID'!$B:$N,13,FALSE)),"",VLOOKUP(CONCATENATE($A268,"_",K$2),'Reference data SID'!$B:$N,13,FALSE))</f>
        <v/>
      </c>
      <c r="L268" s="16" t="str">
        <f>IF(ISERROR(VLOOKUP(CONCATENATE($A268,"_",L$2),'Reference data SID'!$B:$N,13,FALSE)),"",VLOOKUP(CONCATENATE($A268,"_",L$2),'Reference data SID'!$B:$N,13,FALSE))</f>
        <v/>
      </c>
      <c r="M268" s="16" t="str">
        <f>IF(ISERROR(VLOOKUP(CONCATENATE($A268,"_",M$2),'Reference data SID'!$B:$N,13,FALSE)),"",VLOOKUP(CONCATENATE($A268,"_",M$2),'Reference data SID'!$B:$N,13,FALSE))</f>
        <v/>
      </c>
      <c r="N268" s="16" t="str">
        <f>IF(ISERROR(VLOOKUP(CONCATENATE($A268,"_",N$2),'Reference data SID'!$B:$N,13,FALSE)),"",VLOOKUP(CONCATENATE($A268,"_",N$2),'Reference data SID'!$B:$N,13,FALSE))</f>
        <v/>
      </c>
      <c r="O268" s="16" t="str">
        <f>IF(ISERROR(VLOOKUP(CONCATENATE($A268,"_",O$2),'Reference data SID'!$B:$N,13,FALSE)),"",VLOOKUP(CONCATENATE($A268,"_",O$2),'Reference data SID'!$B:$N,13,FALSE))</f>
        <v/>
      </c>
      <c r="P268" s="16" t="str">
        <f>IF(ISERROR(VLOOKUP(CONCATENATE($A268,"_",P$2),'Reference data SID'!$B:$N,13,FALSE)),"",VLOOKUP(CONCATENATE($A268,"_",P$2),'Reference data SID'!$B:$N,13,FALSE))</f>
        <v/>
      </c>
      <c r="Q268" s="16" t="str">
        <f>IF(ISERROR(VLOOKUP(CONCATENATE($A268,"_",Q$2),'Reference data SID'!$B:$N,13,FALSE)),"",VLOOKUP(CONCATENATE($A268,"_",Q$2),'Reference data SID'!$B:$N,13,FALSE))</f>
        <v/>
      </c>
      <c r="R268" s="16" t="str">
        <f>IF(ISERROR(VLOOKUP(CONCATENATE($A268,"_",R$2),'Reference data SID'!$B:$N,13,FALSE)),"",VLOOKUP(CONCATENATE($A268,"_",R$2),'Reference data SID'!$B:$N,13,FALSE))</f>
        <v/>
      </c>
      <c r="S268" s="16" t="str">
        <f>IF(ISERROR(VLOOKUP(CONCATENATE($A268,"_",S$2),'Reference data SID'!$B:$N,13,FALSE)),"",VLOOKUP(CONCATENATE($A268,"_",S$2),'Reference data SID'!$B:$N,13,FALSE))</f>
        <v/>
      </c>
      <c r="T268" s="16" t="str">
        <f>IF(ISERROR(VLOOKUP(CONCATENATE($A268,"_",T$2),'Reference data SID'!$B:$N,13,FALSE)),"",VLOOKUP(CONCATENATE($A268,"_",T$2),'Reference data SID'!$B:$N,13,FALSE))</f>
        <v/>
      </c>
      <c r="U268" s="16" t="str">
        <f>IF(ISERROR(VLOOKUP(CONCATENATE($A268,"_",U$2),'Reference data SID'!$B:$N,13,FALSE)),"",VLOOKUP(CONCATENATE($A268,"_",U$2),'Reference data SID'!$B:$N,13,FALSE))</f>
        <v/>
      </c>
      <c r="V268" s="16" t="str">
        <f>IF(ISERROR(VLOOKUP(CONCATENATE($A268,"_",V$2),'Reference data SID'!$B:$N,13,FALSE)),"",VLOOKUP(CONCATENATE($A268,"_",V$2),'Reference data SID'!$B:$N,13,FALSE))</f>
        <v/>
      </c>
      <c r="W268" s="16" t="str">
        <f>IF(ISERROR(VLOOKUP(CONCATENATE($A268,"_",W$2),'Reference data SID'!$B:$N,13,FALSE)),"",VLOOKUP(CONCATENATE($A268,"_",W$2),'Reference data SID'!$B:$N,13,FALSE))</f>
        <v/>
      </c>
      <c r="X268" s="16" t="str">
        <f>IF(ISERROR(VLOOKUP(CONCATENATE($A268,"_",X$2),'Reference data SID'!$B:$N,13,FALSE)),"",VLOOKUP(CONCATENATE($A268,"_",X$2),'Reference data SID'!$B:$N,13,FALSE))</f>
        <v/>
      </c>
      <c r="Y268" s="16" t="str">
        <f>IF(ISERROR(VLOOKUP(CONCATENATE($A268,"_",Y$2),'Reference data SID'!$B:$N,13,FALSE)),"",VLOOKUP(CONCATENATE($A268,"_",Y$2),'Reference data SID'!$B:$N,13,FALSE))</f>
        <v/>
      </c>
      <c r="Z268" s="16" t="str">
        <f>IF(ISERROR(VLOOKUP(CONCATENATE($A268,"_",Z$2),'Reference data SID'!$B:$N,13,FALSE)),"",VLOOKUP(CONCATENATE($A268,"_",Z$2),'Reference data SID'!$B:$N,13,FALSE))</f>
        <v/>
      </c>
      <c r="AA268" s="16" t="str">
        <f>IF(ISERROR(VLOOKUP(CONCATENATE($A268,"_",AA$2),'Reference data SID'!$B:$N,13,FALSE)),"",VLOOKUP(CONCATENATE($A268,"_",AA$2),'Reference data SID'!$B:$N,13,FALSE))</f>
        <v/>
      </c>
      <c r="AB268" s="16" t="str">
        <f>IF(ISERROR(VLOOKUP(CONCATENATE($A268,"_",AB$2),'Reference data SID'!$B:$N,13,FALSE)),"",VLOOKUP(CONCATENATE($A268,"_",AB$2),'Reference data SID'!$B:$N,13,FALSE))</f>
        <v/>
      </c>
      <c r="AC268" s="16" t="str">
        <f>IF(ISERROR(VLOOKUP(CONCATENATE($A268,"_",AC$2),'Reference data SID'!$B:$N,13,FALSE)),"",VLOOKUP(CONCATENATE($A268,"_",AC$2),'Reference data SID'!$B:$N,13,FALSE))</f>
        <v/>
      </c>
      <c r="AD268" s="16" t="str">
        <f>IF(ISERROR(VLOOKUP(CONCATENATE($A268,"_",AD$2),'Reference data SID'!$B:$N,13,FALSE)),"",VLOOKUP(CONCATENATE($A268,"_",AD$2),'Reference data SID'!$B:$N,13,FALSE))</f>
        <v/>
      </c>
      <c r="AE268" s="16" t="str">
        <f>IF(ISERROR(VLOOKUP(CONCATENATE($A268,"_",AE$2),'Reference data SID'!$B:$N,13,FALSE)),"",VLOOKUP(CONCATENATE($A268,"_",AE$2),'Reference data SID'!$B:$N,13,FALSE))</f>
        <v/>
      </c>
      <c r="AF268" s="16" t="str">
        <f>IF(ISERROR(VLOOKUP(CONCATENATE($A268,"_",AF$2),'Reference data SID'!$B:$N,13,FALSE)),"",VLOOKUP(CONCATENATE($A268,"_",AF$2),'Reference data SID'!$B:$N,13,FALSE))</f>
        <v/>
      </c>
      <c r="AG268" s="16" t="str">
        <f>IF(ISERROR(VLOOKUP(CONCATENATE($A268,"_",AG$2),'Reference data SID'!$B:$N,13,FALSE)),"",VLOOKUP(CONCATENATE($A268,"_",AG$2),'Reference data SID'!$B:$N,13,FALSE))</f>
        <v/>
      </c>
      <c r="AH268" s="16" t="str">
        <f>IF(ISERROR(VLOOKUP(CONCATENATE($A268,"_",AH$2),'Reference data SID'!$B:$N,13,FALSE)),"",VLOOKUP(CONCATENATE($A268,"_",AH$2),'Reference data SID'!$B:$N,13,FALSE))</f>
        <v/>
      </c>
      <c r="AI268" s="16" t="str">
        <f>IF(ISERROR(VLOOKUP(CONCATENATE($A268,"_",AI$2),'Reference data SID'!$B:$N,13,FALSE)),"",VLOOKUP(CONCATENATE($A268,"_",AI$2),'Reference data SID'!$B:$N,13,FALSE))</f>
        <v/>
      </c>
      <c r="AJ268" s="16" t="str">
        <f>IF(ISERROR(VLOOKUP(CONCATENATE($A268,"_",AJ$2),'Reference data SID'!$B:$N,13,FALSE)),"",VLOOKUP(CONCATENATE($A268,"_",AJ$2),'Reference data SID'!$B:$N,13,FALSE))</f>
        <v/>
      </c>
      <c r="AK268" s="16" t="str">
        <f>IF(ISERROR(VLOOKUP(CONCATENATE($A268,"_",AK$2),'Reference data SID'!$B:$N,13,FALSE)),"",VLOOKUP(CONCATENATE($A268,"_",AK$2),'Reference data SID'!$B:$N,13,FALSE))</f>
        <v/>
      </c>
      <c r="AL268" s="16" t="str">
        <f>IF(ISERROR(VLOOKUP(CONCATENATE($A268,"_",AL$2),'Reference data SID'!$B:$N,13,FALSE)),"",VLOOKUP(CONCATENATE($A268,"_",AL$2),'Reference data SID'!$B:$N,13,FALSE))</f>
        <v/>
      </c>
      <c r="AM268" s="16" t="str">
        <f>IF(ISERROR(VLOOKUP(CONCATENATE($A268,"_",AM$2),'Reference data SID'!$B:$N,13,FALSE)),"",VLOOKUP(CONCATENATE($A268,"_",AM$2),'Reference data SID'!$B:$N,13,FALSE))</f>
        <v/>
      </c>
      <c r="AN268" s="16" t="str">
        <f>IF(ISERROR(VLOOKUP(CONCATENATE($A268,"_",AN$2),'Reference data SID'!$B:$N,13,FALSE)),"",VLOOKUP(CONCATENATE($A268,"_",AN$2),'Reference data SID'!$B:$N,13,FALSE))</f>
        <v/>
      </c>
      <c r="AO268" s="16" t="str">
        <f>IF(ISERROR(VLOOKUP(CONCATENATE($A268,"_",AO$2),'Reference data SID'!$B:$N,13,FALSE)),"",VLOOKUP(CONCATENATE($A268,"_",AO$2),'Reference data SID'!$B:$N,13,FALSE))</f>
        <v/>
      </c>
      <c r="AP268" s="16" t="str">
        <f>IF(ISERROR(VLOOKUP(CONCATENATE($A268,"_",AP$2),'Reference data SID'!$B:$N,13,FALSE)),"",VLOOKUP(CONCATENATE($A268,"_",AP$2),'Reference data SID'!$B:$N,13,FALSE))</f>
        <v/>
      </c>
      <c r="AQ268" s="16" t="str">
        <f>IF(ISERROR(VLOOKUP(CONCATENATE($A268,"_",AQ$2),'Reference data SID'!$B:$N,13,FALSE)),"",VLOOKUP(CONCATENATE($A268,"_",AQ$2),'Reference data SID'!$B:$N,13,FALSE))</f>
        <v/>
      </c>
      <c r="AR268" s="16" t="str">
        <f>IF(ISERROR(VLOOKUP(CONCATENATE($A268,"_",AR$2),'Reference data SID'!$B:$N,13,FALSE)),"",VLOOKUP(CONCATENATE($A268,"_",AR$2),'Reference data SID'!$B:$N,13,FALSE))</f>
        <v/>
      </c>
      <c r="AS268" s="16" t="str">
        <f>IF(ISERROR(VLOOKUP(CONCATENATE($A268,"_",AS$2),'Reference data SID'!$B:$N,13,FALSE)),"",VLOOKUP(CONCATENATE($A268,"_",AS$2),'Reference data SID'!$B:$N,13,FALSE))</f>
        <v/>
      </c>
      <c r="AT268" s="16" t="str">
        <f>IF(ISERROR(VLOOKUP(CONCATENATE($A268,"_",AT$2),'Reference data SID'!$B:$N,13,FALSE)),"",VLOOKUP(CONCATENATE($A268,"_",AT$2),'Reference data SID'!$B:$N,13,FALSE))</f>
        <v/>
      </c>
    </row>
    <row r="269" spans="1:46" x14ac:dyDescent="0.25">
      <c r="A269">
        <v>265</v>
      </c>
      <c r="B269" s="16" t="str">
        <f>IF(ISERROR(VLOOKUP(CONCATENATE($A269,"_",B$2),'Reference data SID'!$B:$N,13,FALSE)),"",VLOOKUP(CONCATENATE($A269,"_",B$2),'Reference data SID'!$B:$N,13,FALSE))</f>
        <v/>
      </c>
      <c r="C269" s="16" t="str">
        <f>IF(ISERROR(VLOOKUP(CONCATENATE($A269,"_",C$2),'Reference data SID'!$B:$N,13,FALSE)),"",VLOOKUP(CONCATENATE($A269,"_",C$2),'Reference data SID'!$B:$N,13,FALSE))</f>
        <v/>
      </c>
      <c r="D269" s="16" t="str">
        <f>IF(ISERROR(VLOOKUP(CONCATENATE($A269,"_",D$2),'Reference data SID'!$B:$N,13,FALSE)),"",VLOOKUP(CONCATENATE($A269,"_",D$2),'Reference data SID'!$B:$N,13,FALSE))</f>
        <v/>
      </c>
      <c r="E269" s="16" t="str">
        <f>IF(ISERROR(VLOOKUP(CONCATENATE($A269,"_",E$2),'Reference data SID'!$B:$N,13,FALSE)),"",VLOOKUP(CONCATENATE($A269,"_",E$2),'Reference data SID'!$B:$N,13,FALSE))</f>
        <v/>
      </c>
      <c r="F269" s="16" t="str">
        <f>IF(ISERROR(VLOOKUP(CONCATENATE($A269,"_",F$2),'Reference data SID'!$B:$N,13,FALSE)),"",VLOOKUP(CONCATENATE($A269,"_",F$2),'Reference data SID'!$B:$N,13,FALSE))</f>
        <v/>
      </c>
      <c r="G269" s="16" t="str">
        <f>IF(ISERROR(VLOOKUP(CONCATENATE($A269,"_",G$2),'Reference data SID'!$B:$N,13,FALSE)),"",VLOOKUP(CONCATENATE($A269,"_",G$2),'Reference data SID'!$B:$N,13,FALSE))</f>
        <v/>
      </c>
      <c r="H269" s="16" t="str">
        <f>IF(ISERROR(VLOOKUP(CONCATENATE($A269,"_",H$2),'Reference data SID'!$B:$N,13,FALSE)),"",VLOOKUP(CONCATENATE($A269,"_",H$2),'Reference data SID'!$B:$N,13,FALSE))</f>
        <v/>
      </c>
      <c r="I269" s="16" t="str">
        <f>IF(ISERROR(VLOOKUP(CONCATENATE($A269,"_",I$2),'Reference data SID'!$B:$N,13,FALSE)),"",VLOOKUP(CONCATENATE($A269,"_",I$2),'Reference data SID'!$B:$N,13,FALSE))</f>
        <v/>
      </c>
      <c r="J269" s="16" t="str">
        <f>IF(ISERROR(VLOOKUP(CONCATENATE($A269,"_",J$2),'Reference data SID'!$B:$N,13,FALSE)),"",VLOOKUP(CONCATENATE($A269,"_",J$2),'Reference data SID'!$B:$N,13,FALSE))</f>
        <v/>
      </c>
      <c r="K269" s="16" t="str">
        <f>IF(ISERROR(VLOOKUP(CONCATENATE($A269,"_",K$2),'Reference data SID'!$B:$N,13,FALSE)),"",VLOOKUP(CONCATENATE($A269,"_",K$2),'Reference data SID'!$B:$N,13,FALSE))</f>
        <v/>
      </c>
      <c r="L269" s="16" t="str">
        <f>IF(ISERROR(VLOOKUP(CONCATENATE($A269,"_",L$2),'Reference data SID'!$B:$N,13,FALSE)),"",VLOOKUP(CONCATENATE($A269,"_",L$2),'Reference data SID'!$B:$N,13,FALSE))</f>
        <v/>
      </c>
      <c r="M269" s="16" t="str">
        <f>IF(ISERROR(VLOOKUP(CONCATENATE($A269,"_",M$2),'Reference data SID'!$B:$N,13,FALSE)),"",VLOOKUP(CONCATENATE($A269,"_",M$2),'Reference data SID'!$B:$N,13,FALSE))</f>
        <v/>
      </c>
      <c r="N269" s="16" t="str">
        <f>IF(ISERROR(VLOOKUP(CONCATENATE($A269,"_",N$2),'Reference data SID'!$B:$N,13,FALSE)),"",VLOOKUP(CONCATENATE($A269,"_",N$2),'Reference data SID'!$B:$N,13,FALSE))</f>
        <v/>
      </c>
      <c r="O269" s="16" t="str">
        <f>IF(ISERROR(VLOOKUP(CONCATENATE($A269,"_",O$2),'Reference data SID'!$B:$N,13,FALSE)),"",VLOOKUP(CONCATENATE($A269,"_",O$2),'Reference data SID'!$B:$N,13,FALSE))</f>
        <v/>
      </c>
      <c r="P269" s="16" t="str">
        <f>IF(ISERROR(VLOOKUP(CONCATENATE($A269,"_",P$2),'Reference data SID'!$B:$N,13,FALSE)),"",VLOOKUP(CONCATENATE($A269,"_",P$2),'Reference data SID'!$B:$N,13,FALSE))</f>
        <v/>
      </c>
      <c r="Q269" s="16" t="str">
        <f>IF(ISERROR(VLOOKUP(CONCATENATE($A269,"_",Q$2),'Reference data SID'!$B:$N,13,FALSE)),"",VLOOKUP(CONCATENATE($A269,"_",Q$2),'Reference data SID'!$B:$N,13,FALSE))</f>
        <v/>
      </c>
      <c r="R269" s="16" t="str">
        <f>IF(ISERROR(VLOOKUP(CONCATENATE($A269,"_",R$2),'Reference data SID'!$B:$N,13,FALSE)),"",VLOOKUP(CONCATENATE($A269,"_",R$2),'Reference data SID'!$B:$N,13,FALSE))</f>
        <v/>
      </c>
      <c r="S269" s="16" t="str">
        <f>IF(ISERROR(VLOOKUP(CONCATENATE($A269,"_",S$2),'Reference data SID'!$B:$N,13,FALSE)),"",VLOOKUP(CONCATENATE($A269,"_",S$2),'Reference data SID'!$B:$N,13,FALSE))</f>
        <v/>
      </c>
      <c r="T269" s="16" t="str">
        <f>IF(ISERROR(VLOOKUP(CONCATENATE($A269,"_",T$2),'Reference data SID'!$B:$N,13,FALSE)),"",VLOOKUP(CONCATENATE($A269,"_",T$2),'Reference data SID'!$B:$N,13,FALSE))</f>
        <v/>
      </c>
      <c r="U269" s="16" t="str">
        <f>IF(ISERROR(VLOOKUP(CONCATENATE($A269,"_",U$2),'Reference data SID'!$B:$N,13,FALSE)),"",VLOOKUP(CONCATENATE($A269,"_",U$2),'Reference data SID'!$B:$N,13,FALSE))</f>
        <v/>
      </c>
      <c r="V269" s="16" t="str">
        <f>IF(ISERROR(VLOOKUP(CONCATENATE($A269,"_",V$2),'Reference data SID'!$B:$N,13,FALSE)),"",VLOOKUP(CONCATENATE($A269,"_",V$2),'Reference data SID'!$B:$N,13,FALSE))</f>
        <v/>
      </c>
      <c r="W269" s="16" t="str">
        <f>IF(ISERROR(VLOOKUP(CONCATENATE($A269,"_",W$2),'Reference data SID'!$B:$N,13,FALSE)),"",VLOOKUP(CONCATENATE($A269,"_",W$2),'Reference data SID'!$B:$N,13,FALSE))</f>
        <v/>
      </c>
      <c r="X269" s="16" t="str">
        <f>IF(ISERROR(VLOOKUP(CONCATENATE($A269,"_",X$2),'Reference data SID'!$B:$N,13,FALSE)),"",VLOOKUP(CONCATENATE($A269,"_",X$2),'Reference data SID'!$B:$N,13,FALSE))</f>
        <v/>
      </c>
      <c r="Y269" s="16" t="str">
        <f>IF(ISERROR(VLOOKUP(CONCATENATE($A269,"_",Y$2),'Reference data SID'!$B:$N,13,FALSE)),"",VLOOKUP(CONCATENATE($A269,"_",Y$2),'Reference data SID'!$B:$N,13,FALSE))</f>
        <v/>
      </c>
      <c r="Z269" s="16" t="str">
        <f>IF(ISERROR(VLOOKUP(CONCATENATE($A269,"_",Z$2),'Reference data SID'!$B:$N,13,FALSE)),"",VLOOKUP(CONCATENATE($A269,"_",Z$2),'Reference data SID'!$B:$N,13,FALSE))</f>
        <v/>
      </c>
      <c r="AA269" s="16" t="str">
        <f>IF(ISERROR(VLOOKUP(CONCATENATE($A269,"_",AA$2),'Reference data SID'!$B:$N,13,FALSE)),"",VLOOKUP(CONCATENATE($A269,"_",AA$2),'Reference data SID'!$B:$N,13,FALSE))</f>
        <v/>
      </c>
      <c r="AB269" s="16" t="str">
        <f>IF(ISERROR(VLOOKUP(CONCATENATE($A269,"_",AB$2),'Reference data SID'!$B:$N,13,FALSE)),"",VLOOKUP(CONCATENATE($A269,"_",AB$2),'Reference data SID'!$B:$N,13,FALSE))</f>
        <v/>
      </c>
      <c r="AC269" s="16" t="str">
        <f>IF(ISERROR(VLOOKUP(CONCATENATE($A269,"_",AC$2),'Reference data SID'!$B:$N,13,FALSE)),"",VLOOKUP(CONCATENATE($A269,"_",AC$2),'Reference data SID'!$B:$N,13,FALSE))</f>
        <v/>
      </c>
      <c r="AD269" s="16" t="str">
        <f>IF(ISERROR(VLOOKUP(CONCATENATE($A269,"_",AD$2),'Reference data SID'!$B:$N,13,FALSE)),"",VLOOKUP(CONCATENATE($A269,"_",AD$2),'Reference data SID'!$B:$N,13,FALSE))</f>
        <v/>
      </c>
      <c r="AE269" s="16" t="str">
        <f>IF(ISERROR(VLOOKUP(CONCATENATE($A269,"_",AE$2),'Reference data SID'!$B:$N,13,FALSE)),"",VLOOKUP(CONCATENATE($A269,"_",AE$2),'Reference data SID'!$B:$N,13,FALSE))</f>
        <v/>
      </c>
      <c r="AF269" s="16" t="str">
        <f>IF(ISERROR(VLOOKUP(CONCATENATE($A269,"_",AF$2),'Reference data SID'!$B:$N,13,FALSE)),"",VLOOKUP(CONCATENATE($A269,"_",AF$2),'Reference data SID'!$B:$N,13,FALSE))</f>
        <v/>
      </c>
      <c r="AG269" s="16" t="str">
        <f>IF(ISERROR(VLOOKUP(CONCATENATE($A269,"_",AG$2),'Reference data SID'!$B:$N,13,FALSE)),"",VLOOKUP(CONCATENATE($A269,"_",AG$2),'Reference data SID'!$B:$N,13,FALSE))</f>
        <v/>
      </c>
      <c r="AH269" s="16" t="str">
        <f>IF(ISERROR(VLOOKUP(CONCATENATE($A269,"_",AH$2),'Reference data SID'!$B:$N,13,FALSE)),"",VLOOKUP(CONCATENATE($A269,"_",AH$2),'Reference data SID'!$B:$N,13,FALSE))</f>
        <v/>
      </c>
      <c r="AI269" s="16" t="str">
        <f>IF(ISERROR(VLOOKUP(CONCATENATE($A269,"_",AI$2),'Reference data SID'!$B:$N,13,FALSE)),"",VLOOKUP(CONCATENATE($A269,"_",AI$2),'Reference data SID'!$B:$N,13,FALSE))</f>
        <v/>
      </c>
      <c r="AJ269" s="16" t="str">
        <f>IF(ISERROR(VLOOKUP(CONCATENATE($A269,"_",AJ$2),'Reference data SID'!$B:$N,13,FALSE)),"",VLOOKUP(CONCATENATE($A269,"_",AJ$2),'Reference data SID'!$B:$N,13,FALSE))</f>
        <v/>
      </c>
      <c r="AK269" s="16" t="str">
        <f>IF(ISERROR(VLOOKUP(CONCATENATE($A269,"_",AK$2),'Reference data SID'!$B:$N,13,FALSE)),"",VLOOKUP(CONCATENATE($A269,"_",AK$2),'Reference data SID'!$B:$N,13,FALSE))</f>
        <v/>
      </c>
      <c r="AL269" s="16" t="str">
        <f>IF(ISERROR(VLOOKUP(CONCATENATE($A269,"_",AL$2),'Reference data SID'!$B:$N,13,FALSE)),"",VLOOKUP(CONCATENATE($A269,"_",AL$2),'Reference data SID'!$B:$N,13,FALSE))</f>
        <v/>
      </c>
      <c r="AM269" s="16" t="str">
        <f>IF(ISERROR(VLOOKUP(CONCATENATE($A269,"_",AM$2),'Reference data SID'!$B:$N,13,FALSE)),"",VLOOKUP(CONCATENATE($A269,"_",AM$2),'Reference data SID'!$B:$N,13,FALSE))</f>
        <v/>
      </c>
      <c r="AN269" s="16" t="str">
        <f>IF(ISERROR(VLOOKUP(CONCATENATE($A269,"_",AN$2),'Reference data SID'!$B:$N,13,FALSE)),"",VLOOKUP(CONCATENATE($A269,"_",AN$2),'Reference data SID'!$B:$N,13,FALSE))</f>
        <v/>
      </c>
      <c r="AO269" s="16" t="str">
        <f>IF(ISERROR(VLOOKUP(CONCATENATE($A269,"_",AO$2),'Reference data SID'!$B:$N,13,FALSE)),"",VLOOKUP(CONCATENATE($A269,"_",AO$2),'Reference data SID'!$B:$N,13,FALSE))</f>
        <v/>
      </c>
      <c r="AP269" s="16" t="str">
        <f>IF(ISERROR(VLOOKUP(CONCATENATE($A269,"_",AP$2),'Reference data SID'!$B:$N,13,FALSE)),"",VLOOKUP(CONCATENATE($A269,"_",AP$2),'Reference data SID'!$B:$N,13,FALSE))</f>
        <v/>
      </c>
      <c r="AQ269" s="16" t="str">
        <f>IF(ISERROR(VLOOKUP(CONCATENATE($A269,"_",AQ$2),'Reference data SID'!$B:$N,13,FALSE)),"",VLOOKUP(CONCATENATE($A269,"_",AQ$2),'Reference data SID'!$B:$N,13,FALSE))</f>
        <v/>
      </c>
      <c r="AR269" s="16" t="str">
        <f>IF(ISERROR(VLOOKUP(CONCATENATE($A269,"_",AR$2),'Reference data SID'!$B:$N,13,FALSE)),"",VLOOKUP(CONCATENATE($A269,"_",AR$2),'Reference data SID'!$B:$N,13,FALSE))</f>
        <v/>
      </c>
      <c r="AS269" s="16" t="str">
        <f>IF(ISERROR(VLOOKUP(CONCATENATE($A269,"_",AS$2),'Reference data SID'!$B:$N,13,FALSE)),"",VLOOKUP(CONCATENATE($A269,"_",AS$2),'Reference data SID'!$B:$N,13,FALSE))</f>
        <v/>
      </c>
      <c r="AT269" s="16" t="str">
        <f>IF(ISERROR(VLOOKUP(CONCATENATE($A269,"_",AT$2),'Reference data SID'!$B:$N,13,FALSE)),"",VLOOKUP(CONCATENATE($A269,"_",AT$2),'Reference data SID'!$B:$N,13,FALSE))</f>
        <v/>
      </c>
    </row>
    <row r="270" spans="1:46" x14ac:dyDescent="0.25">
      <c r="A270">
        <v>266</v>
      </c>
      <c r="B270" s="16" t="str">
        <f>IF(ISERROR(VLOOKUP(CONCATENATE($A270,"_",B$2),'Reference data SID'!$B:$N,13,FALSE)),"",VLOOKUP(CONCATENATE($A270,"_",B$2),'Reference data SID'!$B:$N,13,FALSE))</f>
        <v/>
      </c>
      <c r="C270" s="16" t="str">
        <f>IF(ISERROR(VLOOKUP(CONCATENATE($A270,"_",C$2),'Reference data SID'!$B:$N,13,FALSE)),"",VLOOKUP(CONCATENATE($A270,"_",C$2),'Reference data SID'!$B:$N,13,FALSE))</f>
        <v/>
      </c>
      <c r="D270" s="16" t="str">
        <f>IF(ISERROR(VLOOKUP(CONCATENATE($A270,"_",D$2),'Reference data SID'!$B:$N,13,FALSE)),"",VLOOKUP(CONCATENATE($A270,"_",D$2),'Reference data SID'!$B:$N,13,FALSE))</f>
        <v/>
      </c>
      <c r="E270" s="16" t="str">
        <f>IF(ISERROR(VLOOKUP(CONCATENATE($A270,"_",E$2),'Reference data SID'!$B:$N,13,FALSE)),"",VLOOKUP(CONCATENATE($A270,"_",E$2),'Reference data SID'!$B:$N,13,FALSE))</f>
        <v/>
      </c>
      <c r="F270" s="16" t="str">
        <f>IF(ISERROR(VLOOKUP(CONCATENATE($A270,"_",F$2),'Reference data SID'!$B:$N,13,FALSE)),"",VLOOKUP(CONCATENATE($A270,"_",F$2),'Reference data SID'!$B:$N,13,FALSE))</f>
        <v/>
      </c>
      <c r="G270" s="16" t="str">
        <f>IF(ISERROR(VLOOKUP(CONCATENATE($A270,"_",G$2),'Reference data SID'!$B:$N,13,FALSE)),"",VLOOKUP(CONCATENATE($A270,"_",G$2),'Reference data SID'!$B:$N,13,FALSE))</f>
        <v/>
      </c>
      <c r="H270" s="16" t="str">
        <f>IF(ISERROR(VLOOKUP(CONCATENATE($A270,"_",H$2),'Reference data SID'!$B:$N,13,FALSE)),"",VLOOKUP(CONCATENATE($A270,"_",H$2),'Reference data SID'!$B:$N,13,FALSE))</f>
        <v/>
      </c>
      <c r="I270" s="16" t="str">
        <f>IF(ISERROR(VLOOKUP(CONCATENATE($A270,"_",I$2),'Reference data SID'!$B:$N,13,FALSE)),"",VLOOKUP(CONCATENATE($A270,"_",I$2),'Reference data SID'!$B:$N,13,FALSE))</f>
        <v/>
      </c>
      <c r="J270" s="16" t="str">
        <f>IF(ISERROR(VLOOKUP(CONCATENATE($A270,"_",J$2),'Reference data SID'!$B:$N,13,FALSE)),"",VLOOKUP(CONCATENATE($A270,"_",J$2),'Reference data SID'!$B:$N,13,FALSE))</f>
        <v/>
      </c>
      <c r="K270" s="16" t="str">
        <f>IF(ISERROR(VLOOKUP(CONCATENATE($A270,"_",K$2),'Reference data SID'!$B:$N,13,FALSE)),"",VLOOKUP(CONCATENATE($A270,"_",K$2),'Reference data SID'!$B:$N,13,FALSE))</f>
        <v/>
      </c>
      <c r="L270" s="16" t="str">
        <f>IF(ISERROR(VLOOKUP(CONCATENATE($A270,"_",L$2),'Reference data SID'!$B:$N,13,FALSE)),"",VLOOKUP(CONCATENATE($A270,"_",L$2),'Reference data SID'!$B:$N,13,FALSE))</f>
        <v/>
      </c>
      <c r="M270" s="16" t="str">
        <f>IF(ISERROR(VLOOKUP(CONCATENATE($A270,"_",M$2),'Reference data SID'!$B:$N,13,FALSE)),"",VLOOKUP(CONCATENATE($A270,"_",M$2),'Reference data SID'!$B:$N,13,FALSE))</f>
        <v/>
      </c>
      <c r="N270" s="16" t="str">
        <f>IF(ISERROR(VLOOKUP(CONCATENATE($A270,"_",N$2),'Reference data SID'!$B:$N,13,FALSE)),"",VLOOKUP(CONCATENATE($A270,"_",N$2),'Reference data SID'!$B:$N,13,FALSE))</f>
        <v/>
      </c>
      <c r="O270" s="16" t="str">
        <f>IF(ISERROR(VLOOKUP(CONCATENATE($A270,"_",O$2),'Reference data SID'!$B:$N,13,FALSE)),"",VLOOKUP(CONCATENATE($A270,"_",O$2),'Reference data SID'!$B:$N,13,FALSE))</f>
        <v/>
      </c>
      <c r="P270" s="16" t="str">
        <f>IF(ISERROR(VLOOKUP(CONCATENATE($A270,"_",P$2),'Reference data SID'!$B:$N,13,FALSE)),"",VLOOKUP(CONCATENATE($A270,"_",P$2),'Reference data SID'!$B:$N,13,FALSE))</f>
        <v/>
      </c>
      <c r="Q270" s="16" t="str">
        <f>IF(ISERROR(VLOOKUP(CONCATENATE($A270,"_",Q$2),'Reference data SID'!$B:$N,13,FALSE)),"",VLOOKUP(CONCATENATE($A270,"_",Q$2),'Reference data SID'!$B:$N,13,FALSE))</f>
        <v/>
      </c>
      <c r="R270" s="16" t="str">
        <f>IF(ISERROR(VLOOKUP(CONCATENATE($A270,"_",R$2),'Reference data SID'!$B:$N,13,FALSE)),"",VLOOKUP(CONCATENATE($A270,"_",R$2),'Reference data SID'!$B:$N,13,FALSE))</f>
        <v/>
      </c>
      <c r="S270" s="16" t="str">
        <f>IF(ISERROR(VLOOKUP(CONCATENATE($A270,"_",S$2),'Reference data SID'!$B:$N,13,FALSE)),"",VLOOKUP(CONCATENATE($A270,"_",S$2),'Reference data SID'!$B:$N,13,FALSE))</f>
        <v/>
      </c>
      <c r="T270" s="16" t="str">
        <f>IF(ISERROR(VLOOKUP(CONCATENATE($A270,"_",T$2),'Reference data SID'!$B:$N,13,FALSE)),"",VLOOKUP(CONCATENATE($A270,"_",T$2),'Reference data SID'!$B:$N,13,FALSE))</f>
        <v/>
      </c>
      <c r="U270" s="16" t="str">
        <f>IF(ISERROR(VLOOKUP(CONCATENATE($A270,"_",U$2),'Reference data SID'!$B:$N,13,FALSE)),"",VLOOKUP(CONCATENATE($A270,"_",U$2),'Reference data SID'!$B:$N,13,FALSE))</f>
        <v/>
      </c>
      <c r="V270" s="16" t="str">
        <f>IF(ISERROR(VLOOKUP(CONCATENATE($A270,"_",V$2),'Reference data SID'!$B:$N,13,FALSE)),"",VLOOKUP(CONCATENATE($A270,"_",V$2),'Reference data SID'!$B:$N,13,FALSE))</f>
        <v/>
      </c>
      <c r="W270" s="16" t="str">
        <f>IF(ISERROR(VLOOKUP(CONCATENATE($A270,"_",W$2),'Reference data SID'!$B:$N,13,FALSE)),"",VLOOKUP(CONCATENATE($A270,"_",W$2),'Reference data SID'!$B:$N,13,FALSE))</f>
        <v/>
      </c>
      <c r="X270" s="16" t="str">
        <f>IF(ISERROR(VLOOKUP(CONCATENATE($A270,"_",X$2),'Reference data SID'!$B:$N,13,FALSE)),"",VLOOKUP(CONCATENATE($A270,"_",X$2),'Reference data SID'!$B:$N,13,FALSE))</f>
        <v/>
      </c>
      <c r="Y270" s="16" t="str">
        <f>IF(ISERROR(VLOOKUP(CONCATENATE($A270,"_",Y$2),'Reference data SID'!$B:$N,13,FALSE)),"",VLOOKUP(CONCATENATE($A270,"_",Y$2),'Reference data SID'!$B:$N,13,FALSE))</f>
        <v/>
      </c>
      <c r="Z270" s="16" t="str">
        <f>IF(ISERROR(VLOOKUP(CONCATENATE($A270,"_",Z$2),'Reference data SID'!$B:$N,13,FALSE)),"",VLOOKUP(CONCATENATE($A270,"_",Z$2),'Reference data SID'!$B:$N,13,FALSE))</f>
        <v/>
      </c>
      <c r="AA270" s="16" t="str">
        <f>IF(ISERROR(VLOOKUP(CONCATENATE($A270,"_",AA$2),'Reference data SID'!$B:$N,13,FALSE)),"",VLOOKUP(CONCATENATE($A270,"_",AA$2),'Reference data SID'!$B:$N,13,FALSE))</f>
        <v/>
      </c>
      <c r="AB270" s="16" t="str">
        <f>IF(ISERROR(VLOOKUP(CONCATENATE($A270,"_",AB$2),'Reference data SID'!$B:$N,13,FALSE)),"",VLOOKUP(CONCATENATE($A270,"_",AB$2),'Reference data SID'!$B:$N,13,FALSE))</f>
        <v/>
      </c>
      <c r="AC270" s="16" t="str">
        <f>IF(ISERROR(VLOOKUP(CONCATENATE($A270,"_",AC$2),'Reference data SID'!$B:$N,13,FALSE)),"",VLOOKUP(CONCATENATE($A270,"_",AC$2),'Reference data SID'!$B:$N,13,FALSE))</f>
        <v/>
      </c>
      <c r="AD270" s="16" t="str">
        <f>IF(ISERROR(VLOOKUP(CONCATENATE($A270,"_",AD$2),'Reference data SID'!$B:$N,13,FALSE)),"",VLOOKUP(CONCATENATE($A270,"_",AD$2),'Reference data SID'!$B:$N,13,FALSE))</f>
        <v/>
      </c>
      <c r="AE270" s="16" t="str">
        <f>IF(ISERROR(VLOOKUP(CONCATENATE($A270,"_",AE$2),'Reference data SID'!$B:$N,13,FALSE)),"",VLOOKUP(CONCATENATE($A270,"_",AE$2),'Reference data SID'!$B:$N,13,FALSE))</f>
        <v/>
      </c>
      <c r="AF270" s="16" t="str">
        <f>IF(ISERROR(VLOOKUP(CONCATENATE($A270,"_",AF$2),'Reference data SID'!$B:$N,13,FALSE)),"",VLOOKUP(CONCATENATE($A270,"_",AF$2),'Reference data SID'!$B:$N,13,FALSE))</f>
        <v/>
      </c>
      <c r="AG270" s="16" t="str">
        <f>IF(ISERROR(VLOOKUP(CONCATENATE($A270,"_",AG$2),'Reference data SID'!$B:$N,13,FALSE)),"",VLOOKUP(CONCATENATE($A270,"_",AG$2),'Reference data SID'!$B:$N,13,FALSE))</f>
        <v/>
      </c>
      <c r="AH270" s="16" t="str">
        <f>IF(ISERROR(VLOOKUP(CONCATENATE($A270,"_",AH$2),'Reference data SID'!$B:$N,13,FALSE)),"",VLOOKUP(CONCATENATE($A270,"_",AH$2),'Reference data SID'!$B:$N,13,FALSE))</f>
        <v/>
      </c>
      <c r="AI270" s="16" t="str">
        <f>IF(ISERROR(VLOOKUP(CONCATENATE($A270,"_",AI$2),'Reference data SID'!$B:$N,13,FALSE)),"",VLOOKUP(CONCATENATE($A270,"_",AI$2),'Reference data SID'!$B:$N,13,FALSE))</f>
        <v/>
      </c>
      <c r="AJ270" s="16" t="str">
        <f>IF(ISERROR(VLOOKUP(CONCATENATE($A270,"_",AJ$2),'Reference data SID'!$B:$N,13,FALSE)),"",VLOOKUP(CONCATENATE($A270,"_",AJ$2),'Reference data SID'!$B:$N,13,FALSE))</f>
        <v/>
      </c>
      <c r="AK270" s="16" t="str">
        <f>IF(ISERROR(VLOOKUP(CONCATENATE($A270,"_",AK$2),'Reference data SID'!$B:$N,13,FALSE)),"",VLOOKUP(CONCATENATE($A270,"_",AK$2),'Reference data SID'!$B:$N,13,FALSE))</f>
        <v/>
      </c>
      <c r="AL270" s="16" t="str">
        <f>IF(ISERROR(VLOOKUP(CONCATENATE($A270,"_",AL$2),'Reference data SID'!$B:$N,13,FALSE)),"",VLOOKUP(CONCATENATE($A270,"_",AL$2),'Reference data SID'!$B:$N,13,FALSE))</f>
        <v/>
      </c>
      <c r="AM270" s="16" t="str">
        <f>IF(ISERROR(VLOOKUP(CONCATENATE($A270,"_",AM$2),'Reference data SID'!$B:$N,13,FALSE)),"",VLOOKUP(CONCATENATE($A270,"_",AM$2),'Reference data SID'!$B:$N,13,FALSE))</f>
        <v/>
      </c>
      <c r="AN270" s="16" t="str">
        <f>IF(ISERROR(VLOOKUP(CONCATENATE($A270,"_",AN$2),'Reference data SID'!$B:$N,13,FALSE)),"",VLOOKUP(CONCATENATE($A270,"_",AN$2),'Reference data SID'!$B:$N,13,FALSE))</f>
        <v/>
      </c>
      <c r="AO270" s="16" t="str">
        <f>IF(ISERROR(VLOOKUP(CONCATENATE($A270,"_",AO$2),'Reference data SID'!$B:$N,13,FALSE)),"",VLOOKUP(CONCATENATE($A270,"_",AO$2),'Reference data SID'!$B:$N,13,FALSE))</f>
        <v/>
      </c>
      <c r="AP270" s="16" t="str">
        <f>IF(ISERROR(VLOOKUP(CONCATENATE($A270,"_",AP$2),'Reference data SID'!$B:$N,13,FALSE)),"",VLOOKUP(CONCATENATE($A270,"_",AP$2),'Reference data SID'!$B:$N,13,FALSE))</f>
        <v/>
      </c>
      <c r="AQ270" s="16" t="str">
        <f>IF(ISERROR(VLOOKUP(CONCATENATE($A270,"_",AQ$2),'Reference data SID'!$B:$N,13,FALSE)),"",VLOOKUP(CONCATENATE($A270,"_",AQ$2),'Reference data SID'!$B:$N,13,FALSE))</f>
        <v/>
      </c>
      <c r="AR270" s="16" t="str">
        <f>IF(ISERROR(VLOOKUP(CONCATENATE($A270,"_",AR$2),'Reference data SID'!$B:$N,13,FALSE)),"",VLOOKUP(CONCATENATE($A270,"_",AR$2),'Reference data SID'!$B:$N,13,FALSE))</f>
        <v/>
      </c>
      <c r="AS270" s="16" t="str">
        <f>IF(ISERROR(VLOOKUP(CONCATENATE($A270,"_",AS$2),'Reference data SID'!$B:$N,13,FALSE)),"",VLOOKUP(CONCATENATE($A270,"_",AS$2),'Reference data SID'!$B:$N,13,FALSE))</f>
        <v/>
      </c>
      <c r="AT270" s="16" t="str">
        <f>IF(ISERROR(VLOOKUP(CONCATENATE($A270,"_",AT$2),'Reference data SID'!$B:$N,13,FALSE)),"",VLOOKUP(CONCATENATE($A270,"_",AT$2),'Reference data SID'!$B:$N,13,FALSE))</f>
        <v/>
      </c>
    </row>
    <row r="271" spans="1:46" x14ac:dyDescent="0.25">
      <c r="A271">
        <v>267</v>
      </c>
      <c r="B271" s="16" t="str">
        <f>IF(ISERROR(VLOOKUP(CONCATENATE($A271,"_",B$2),'Reference data SID'!$B:$N,13,FALSE)),"",VLOOKUP(CONCATENATE($A271,"_",B$2),'Reference data SID'!$B:$N,13,FALSE))</f>
        <v/>
      </c>
      <c r="C271" s="16" t="str">
        <f>IF(ISERROR(VLOOKUP(CONCATENATE($A271,"_",C$2),'Reference data SID'!$B:$N,13,FALSE)),"",VLOOKUP(CONCATENATE($A271,"_",C$2),'Reference data SID'!$B:$N,13,FALSE))</f>
        <v/>
      </c>
      <c r="D271" s="16" t="str">
        <f>IF(ISERROR(VLOOKUP(CONCATENATE($A271,"_",D$2),'Reference data SID'!$B:$N,13,FALSE)),"",VLOOKUP(CONCATENATE($A271,"_",D$2),'Reference data SID'!$B:$N,13,FALSE))</f>
        <v/>
      </c>
      <c r="E271" s="16" t="str">
        <f>IF(ISERROR(VLOOKUP(CONCATENATE($A271,"_",E$2),'Reference data SID'!$B:$N,13,FALSE)),"",VLOOKUP(CONCATENATE($A271,"_",E$2),'Reference data SID'!$B:$N,13,FALSE))</f>
        <v/>
      </c>
      <c r="F271" s="16" t="str">
        <f>IF(ISERROR(VLOOKUP(CONCATENATE($A271,"_",F$2),'Reference data SID'!$B:$N,13,FALSE)),"",VLOOKUP(CONCATENATE($A271,"_",F$2),'Reference data SID'!$B:$N,13,FALSE))</f>
        <v/>
      </c>
      <c r="G271" s="16" t="str">
        <f>IF(ISERROR(VLOOKUP(CONCATENATE($A271,"_",G$2),'Reference data SID'!$B:$N,13,FALSE)),"",VLOOKUP(CONCATENATE($A271,"_",G$2),'Reference data SID'!$B:$N,13,FALSE))</f>
        <v/>
      </c>
      <c r="H271" s="16" t="str">
        <f>IF(ISERROR(VLOOKUP(CONCATENATE($A271,"_",H$2),'Reference data SID'!$B:$N,13,FALSE)),"",VLOOKUP(CONCATENATE($A271,"_",H$2),'Reference data SID'!$B:$N,13,FALSE))</f>
        <v/>
      </c>
      <c r="I271" s="16" t="str">
        <f>IF(ISERROR(VLOOKUP(CONCATENATE($A271,"_",I$2),'Reference data SID'!$B:$N,13,FALSE)),"",VLOOKUP(CONCATENATE($A271,"_",I$2),'Reference data SID'!$B:$N,13,FALSE))</f>
        <v/>
      </c>
      <c r="J271" s="16" t="str">
        <f>IF(ISERROR(VLOOKUP(CONCATENATE($A271,"_",J$2),'Reference data SID'!$B:$N,13,FALSE)),"",VLOOKUP(CONCATENATE($A271,"_",J$2),'Reference data SID'!$B:$N,13,FALSE))</f>
        <v/>
      </c>
      <c r="K271" s="16" t="str">
        <f>IF(ISERROR(VLOOKUP(CONCATENATE($A271,"_",K$2),'Reference data SID'!$B:$N,13,FALSE)),"",VLOOKUP(CONCATENATE($A271,"_",K$2),'Reference data SID'!$B:$N,13,FALSE))</f>
        <v/>
      </c>
      <c r="L271" s="16" t="str">
        <f>IF(ISERROR(VLOOKUP(CONCATENATE($A271,"_",L$2),'Reference data SID'!$B:$N,13,FALSE)),"",VLOOKUP(CONCATENATE($A271,"_",L$2),'Reference data SID'!$B:$N,13,FALSE))</f>
        <v/>
      </c>
      <c r="M271" s="16" t="str">
        <f>IF(ISERROR(VLOOKUP(CONCATENATE($A271,"_",M$2),'Reference data SID'!$B:$N,13,FALSE)),"",VLOOKUP(CONCATENATE($A271,"_",M$2),'Reference data SID'!$B:$N,13,FALSE))</f>
        <v/>
      </c>
      <c r="N271" s="16" t="str">
        <f>IF(ISERROR(VLOOKUP(CONCATENATE($A271,"_",N$2),'Reference data SID'!$B:$N,13,FALSE)),"",VLOOKUP(CONCATENATE($A271,"_",N$2),'Reference data SID'!$B:$N,13,FALSE))</f>
        <v/>
      </c>
      <c r="O271" s="16" t="str">
        <f>IF(ISERROR(VLOOKUP(CONCATENATE($A271,"_",O$2),'Reference data SID'!$B:$N,13,FALSE)),"",VLOOKUP(CONCATENATE($A271,"_",O$2),'Reference data SID'!$B:$N,13,FALSE))</f>
        <v/>
      </c>
      <c r="P271" s="16" t="str">
        <f>IF(ISERROR(VLOOKUP(CONCATENATE($A271,"_",P$2),'Reference data SID'!$B:$N,13,FALSE)),"",VLOOKUP(CONCATENATE($A271,"_",P$2),'Reference data SID'!$B:$N,13,FALSE))</f>
        <v/>
      </c>
      <c r="Q271" s="16" t="str">
        <f>IF(ISERROR(VLOOKUP(CONCATENATE($A271,"_",Q$2),'Reference data SID'!$B:$N,13,FALSE)),"",VLOOKUP(CONCATENATE($A271,"_",Q$2),'Reference data SID'!$B:$N,13,FALSE))</f>
        <v/>
      </c>
      <c r="R271" s="16" t="str">
        <f>IF(ISERROR(VLOOKUP(CONCATENATE($A271,"_",R$2),'Reference data SID'!$B:$N,13,FALSE)),"",VLOOKUP(CONCATENATE($A271,"_",R$2),'Reference data SID'!$B:$N,13,FALSE))</f>
        <v/>
      </c>
      <c r="S271" s="16" t="str">
        <f>IF(ISERROR(VLOOKUP(CONCATENATE($A271,"_",S$2),'Reference data SID'!$B:$N,13,FALSE)),"",VLOOKUP(CONCATENATE($A271,"_",S$2),'Reference data SID'!$B:$N,13,FALSE))</f>
        <v/>
      </c>
      <c r="T271" s="16" t="str">
        <f>IF(ISERROR(VLOOKUP(CONCATENATE($A271,"_",T$2),'Reference data SID'!$B:$N,13,FALSE)),"",VLOOKUP(CONCATENATE($A271,"_",T$2),'Reference data SID'!$B:$N,13,FALSE))</f>
        <v/>
      </c>
      <c r="U271" s="16" t="str">
        <f>IF(ISERROR(VLOOKUP(CONCATENATE($A271,"_",U$2),'Reference data SID'!$B:$N,13,FALSE)),"",VLOOKUP(CONCATENATE($A271,"_",U$2),'Reference data SID'!$B:$N,13,FALSE))</f>
        <v/>
      </c>
      <c r="V271" s="16" t="str">
        <f>IF(ISERROR(VLOOKUP(CONCATENATE($A271,"_",V$2),'Reference data SID'!$B:$N,13,FALSE)),"",VLOOKUP(CONCATENATE($A271,"_",V$2),'Reference data SID'!$B:$N,13,FALSE))</f>
        <v/>
      </c>
      <c r="W271" s="16" t="str">
        <f>IF(ISERROR(VLOOKUP(CONCATENATE($A271,"_",W$2),'Reference data SID'!$B:$N,13,FALSE)),"",VLOOKUP(CONCATENATE($A271,"_",W$2),'Reference data SID'!$B:$N,13,FALSE))</f>
        <v/>
      </c>
      <c r="X271" s="16" t="str">
        <f>IF(ISERROR(VLOOKUP(CONCATENATE($A271,"_",X$2),'Reference data SID'!$B:$N,13,FALSE)),"",VLOOKUP(CONCATENATE($A271,"_",X$2),'Reference data SID'!$B:$N,13,FALSE))</f>
        <v/>
      </c>
      <c r="Y271" s="16" t="str">
        <f>IF(ISERROR(VLOOKUP(CONCATENATE($A271,"_",Y$2),'Reference data SID'!$B:$N,13,FALSE)),"",VLOOKUP(CONCATENATE($A271,"_",Y$2),'Reference data SID'!$B:$N,13,FALSE))</f>
        <v/>
      </c>
      <c r="Z271" s="16" t="str">
        <f>IF(ISERROR(VLOOKUP(CONCATENATE($A271,"_",Z$2),'Reference data SID'!$B:$N,13,FALSE)),"",VLOOKUP(CONCATENATE($A271,"_",Z$2),'Reference data SID'!$B:$N,13,FALSE))</f>
        <v/>
      </c>
      <c r="AA271" s="16" t="str">
        <f>IF(ISERROR(VLOOKUP(CONCATENATE($A271,"_",AA$2),'Reference data SID'!$B:$N,13,FALSE)),"",VLOOKUP(CONCATENATE($A271,"_",AA$2),'Reference data SID'!$B:$N,13,FALSE))</f>
        <v/>
      </c>
      <c r="AB271" s="16" t="str">
        <f>IF(ISERROR(VLOOKUP(CONCATENATE($A271,"_",AB$2),'Reference data SID'!$B:$N,13,FALSE)),"",VLOOKUP(CONCATENATE($A271,"_",AB$2),'Reference data SID'!$B:$N,13,FALSE))</f>
        <v/>
      </c>
      <c r="AC271" s="16" t="str">
        <f>IF(ISERROR(VLOOKUP(CONCATENATE($A271,"_",AC$2),'Reference data SID'!$B:$N,13,FALSE)),"",VLOOKUP(CONCATENATE($A271,"_",AC$2),'Reference data SID'!$B:$N,13,FALSE))</f>
        <v/>
      </c>
      <c r="AD271" s="16" t="str">
        <f>IF(ISERROR(VLOOKUP(CONCATENATE($A271,"_",AD$2),'Reference data SID'!$B:$N,13,FALSE)),"",VLOOKUP(CONCATENATE($A271,"_",AD$2),'Reference data SID'!$B:$N,13,FALSE))</f>
        <v/>
      </c>
      <c r="AE271" s="16" t="str">
        <f>IF(ISERROR(VLOOKUP(CONCATENATE($A271,"_",AE$2),'Reference data SID'!$B:$N,13,FALSE)),"",VLOOKUP(CONCATENATE($A271,"_",AE$2),'Reference data SID'!$B:$N,13,FALSE))</f>
        <v/>
      </c>
      <c r="AF271" s="16" t="str">
        <f>IF(ISERROR(VLOOKUP(CONCATENATE($A271,"_",AF$2),'Reference data SID'!$B:$N,13,FALSE)),"",VLOOKUP(CONCATENATE($A271,"_",AF$2),'Reference data SID'!$B:$N,13,FALSE))</f>
        <v/>
      </c>
      <c r="AG271" s="16" t="str">
        <f>IF(ISERROR(VLOOKUP(CONCATENATE($A271,"_",AG$2),'Reference data SID'!$B:$N,13,FALSE)),"",VLOOKUP(CONCATENATE($A271,"_",AG$2),'Reference data SID'!$B:$N,13,FALSE))</f>
        <v/>
      </c>
      <c r="AH271" s="16" t="str">
        <f>IF(ISERROR(VLOOKUP(CONCATENATE($A271,"_",AH$2),'Reference data SID'!$B:$N,13,FALSE)),"",VLOOKUP(CONCATENATE($A271,"_",AH$2),'Reference data SID'!$B:$N,13,FALSE))</f>
        <v/>
      </c>
      <c r="AI271" s="16" t="str">
        <f>IF(ISERROR(VLOOKUP(CONCATENATE($A271,"_",AI$2),'Reference data SID'!$B:$N,13,FALSE)),"",VLOOKUP(CONCATENATE($A271,"_",AI$2),'Reference data SID'!$B:$N,13,FALSE))</f>
        <v/>
      </c>
      <c r="AJ271" s="16" t="str">
        <f>IF(ISERROR(VLOOKUP(CONCATENATE($A271,"_",AJ$2),'Reference data SID'!$B:$N,13,FALSE)),"",VLOOKUP(CONCATENATE($A271,"_",AJ$2),'Reference data SID'!$B:$N,13,FALSE))</f>
        <v/>
      </c>
      <c r="AK271" s="16" t="str">
        <f>IF(ISERROR(VLOOKUP(CONCATENATE($A271,"_",AK$2),'Reference data SID'!$B:$N,13,FALSE)),"",VLOOKUP(CONCATENATE($A271,"_",AK$2),'Reference data SID'!$B:$N,13,FALSE))</f>
        <v/>
      </c>
      <c r="AL271" s="16" t="str">
        <f>IF(ISERROR(VLOOKUP(CONCATENATE($A271,"_",AL$2),'Reference data SID'!$B:$N,13,FALSE)),"",VLOOKUP(CONCATENATE($A271,"_",AL$2),'Reference data SID'!$B:$N,13,FALSE))</f>
        <v/>
      </c>
      <c r="AM271" s="16" t="str">
        <f>IF(ISERROR(VLOOKUP(CONCATENATE($A271,"_",AM$2),'Reference data SID'!$B:$N,13,FALSE)),"",VLOOKUP(CONCATENATE($A271,"_",AM$2),'Reference data SID'!$B:$N,13,FALSE))</f>
        <v/>
      </c>
      <c r="AN271" s="16" t="str">
        <f>IF(ISERROR(VLOOKUP(CONCATENATE($A271,"_",AN$2),'Reference data SID'!$B:$N,13,FALSE)),"",VLOOKUP(CONCATENATE($A271,"_",AN$2),'Reference data SID'!$B:$N,13,FALSE))</f>
        <v/>
      </c>
      <c r="AO271" s="16" t="str">
        <f>IF(ISERROR(VLOOKUP(CONCATENATE($A271,"_",AO$2),'Reference data SID'!$B:$N,13,FALSE)),"",VLOOKUP(CONCATENATE($A271,"_",AO$2),'Reference data SID'!$B:$N,13,FALSE))</f>
        <v/>
      </c>
      <c r="AP271" s="16" t="str">
        <f>IF(ISERROR(VLOOKUP(CONCATENATE($A271,"_",AP$2),'Reference data SID'!$B:$N,13,FALSE)),"",VLOOKUP(CONCATENATE($A271,"_",AP$2),'Reference data SID'!$B:$N,13,FALSE))</f>
        <v/>
      </c>
      <c r="AQ271" s="16" t="str">
        <f>IF(ISERROR(VLOOKUP(CONCATENATE($A271,"_",AQ$2),'Reference data SID'!$B:$N,13,FALSE)),"",VLOOKUP(CONCATENATE($A271,"_",AQ$2),'Reference data SID'!$B:$N,13,FALSE))</f>
        <v/>
      </c>
      <c r="AR271" s="16" t="str">
        <f>IF(ISERROR(VLOOKUP(CONCATENATE($A271,"_",AR$2),'Reference data SID'!$B:$N,13,FALSE)),"",VLOOKUP(CONCATENATE($A271,"_",AR$2),'Reference data SID'!$B:$N,13,FALSE))</f>
        <v/>
      </c>
      <c r="AS271" s="16" t="str">
        <f>IF(ISERROR(VLOOKUP(CONCATENATE($A271,"_",AS$2),'Reference data SID'!$B:$N,13,FALSE)),"",VLOOKUP(CONCATENATE($A271,"_",AS$2),'Reference data SID'!$B:$N,13,FALSE))</f>
        <v/>
      </c>
      <c r="AT271" s="16" t="str">
        <f>IF(ISERROR(VLOOKUP(CONCATENATE($A271,"_",AT$2),'Reference data SID'!$B:$N,13,FALSE)),"",VLOOKUP(CONCATENATE($A271,"_",AT$2),'Reference data SID'!$B:$N,13,FALSE))</f>
        <v/>
      </c>
    </row>
    <row r="272" spans="1:46" x14ac:dyDescent="0.25">
      <c r="A272">
        <v>268</v>
      </c>
      <c r="B272" s="16" t="str">
        <f>IF(ISERROR(VLOOKUP(CONCATENATE($A272,"_",B$2),'Reference data SID'!$B:$N,13,FALSE)),"",VLOOKUP(CONCATENATE($A272,"_",B$2),'Reference data SID'!$B:$N,13,FALSE))</f>
        <v/>
      </c>
      <c r="C272" s="16" t="str">
        <f>IF(ISERROR(VLOOKUP(CONCATENATE($A272,"_",C$2),'Reference data SID'!$B:$N,13,FALSE)),"",VLOOKUP(CONCATENATE($A272,"_",C$2),'Reference data SID'!$B:$N,13,FALSE))</f>
        <v/>
      </c>
      <c r="D272" s="16" t="str">
        <f>IF(ISERROR(VLOOKUP(CONCATENATE($A272,"_",D$2),'Reference data SID'!$B:$N,13,FALSE)),"",VLOOKUP(CONCATENATE($A272,"_",D$2),'Reference data SID'!$B:$N,13,FALSE))</f>
        <v/>
      </c>
      <c r="E272" s="16" t="str">
        <f>IF(ISERROR(VLOOKUP(CONCATENATE($A272,"_",E$2),'Reference data SID'!$B:$N,13,FALSE)),"",VLOOKUP(CONCATENATE($A272,"_",E$2),'Reference data SID'!$B:$N,13,FALSE))</f>
        <v/>
      </c>
      <c r="F272" s="16" t="str">
        <f>IF(ISERROR(VLOOKUP(CONCATENATE($A272,"_",F$2),'Reference data SID'!$B:$N,13,FALSE)),"",VLOOKUP(CONCATENATE($A272,"_",F$2),'Reference data SID'!$B:$N,13,FALSE))</f>
        <v/>
      </c>
      <c r="G272" s="16" t="str">
        <f>IF(ISERROR(VLOOKUP(CONCATENATE($A272,"_",G$2),'Reference data SID'!$B:$N,13,FALSE)),"",VLOOKUP(CONCATENATE($A272,"_",G$2),'Reference data SID'!$B:$N,13,FALSE))</f>
        <v/>
      </c>
      <c r="H272" s="16" t="str">
        <f>IF(ISERROR(VLOOKUP(CONCATENATE($A272,"_",H$2),'Reference data SID'!$B:$N,13,FALSE)),"",VLOOKUP(CONCATENATE($A272,"_",H$2),'Reference data SID'!$B:$N,13,FALSE))</f>
        <v/>
      </c>
      <c r="I272" s="16" t="str">
        <f>IF(ISERROR(VLOOKUP(CONCATENATE($A272,"_",I$2),'Reference data SID'!$B:$N,13,FALSE)),"",VLOOKUP(CONCATENATE($A272,"_",I$2),'Reference data SID'!$B:$N,13,FALSE))</f>
        <v/>
      </c>
      <c r="J272" s="16" t="str">
        <f>IF(ISERROR(VLOOKUP(CONCATENATE($A272,"_",J$2),'Reference data SID'!$B:$N,13,FALSE)),"",VLOOKUP(CONCATENATE($A272,"_",J$2),'Reference data SID'!$B:$N,13,FALSE))</f>
        <v/>
      </c>
      <c r="K272" s="16" t="str">
        <f>IF(ISERROR(VLOOKUP(CONCATENATE($A272,"_",K$2),'Reference data SID'!$B:$N,13,FALSE)),"",VLOOKUP(CONCATENATE($A272,"_",K$2),'Reference data SID'!$B:$N,13,FALSE))</f>
        <v/>
      </c>
      <c r="L272" s="16" t="str">
        <f>IF(ISERROR(VLOOKUP(CONCATENATE($A272,"_",L$2),'Reference data SID'!$B:$N,13,FALSE)),"",VLOOKUP(CONCATENATE($A272,"_",L$2),'Reference data SID'!$B:$N,13,FALSE))</f>
        <v/>
      </c>
      <c r="M272" s="16" t="str">
        <f>IF(ISERROR(VLOOKUP(CONCATENATE($A272,"_",M$2),'Reference data SID'!$B:$N,13,FALSE)),"",VLOOKUP(CONCATENATE($A272,"_",M$2),'Reference data SID'!$B:$N,13,FALSE))</f>
        <v/>
      </c>
      <c r="N272" s="16" t="str">
        <f>IF(ISERROR(VLOOKUP(CONCATENATE($A272,"_",N$2),'Reference data SID'!$B:$N,13,FALSE)),"",VLOOKUP(CONCATENATE($A272,"_",N$2),'Reference data SID'!$B:$N,13,FALSE))</f>
        <v/>
      </c>
      <c r="O272" s="16" t="str">
        <f>IF(ISERROR(VLOOKUP(CONCATENATE($A272,"_",O$2),'Reference data SID'!$B:$N,13,FALSE)),"",VLOOKUP(CONCATENATE($A272,"_",O$2),'Reference data SID'!$B:$N,13,FALSE))</f>
        <v/>
      </c>
      <c r="P272" s="16" t="str">
        <f>IF(ISERROR(VLOOKUP(CONCATENATE($A272,"_",P$2),'Reference data SID'!$B:$N,13,FALSE)),"",VLOOKUP(CONCATENATE($A272,"_",P$2),'Reference data SID'!$B:$N,13,FALSE))</f>
        <v/>
      </c>
      <c r="Q272" s="16" t="str">
        <f>IF(ISERROR(VLOOKUP(CONCATENATE($A272,"_",Q$2),'Reference data SID'!$B:$N,13,FALSE)),"",VLOOKUP(CONCATENATE($A272,"_",Q$2),'Reference data SID'!$B:$N,13,FALSE))</f>
        <v/>
      </c>
      <c r="R272" s="16" t="str">
        <f>IF(ISERROR(VLOOKUP(CONCATENATE($A272,"_",R$2),'Reference data SID'!$B:$N,13,FALSE)),"",VLOOKUP(CONCATENATE($A272,"_",R$2),'Reference data SID'!$B:$N,13,FALSE))</f>
        <v/>
      </c>
      <c r="S272" s="16" t="str">
        <f>IF(ISERROR(VLOOKUP(CONCATENATE($A272,"_",S$2),'Reference data SID'!$B:$N,13,FALSE)),"",VLOOKUP(CONCATENATE($A272,"_",S$2),'Reference data SID'!$B:$N,13,FALSE))</f>
        <v/>
      </c>
      <c r="T272" s="16" t="str">
        <f>IF(ISERROR(VLOOKUP(CONCATENATE($A272,"_",T$2),'Reference data SID'!$B:$N,13,FALSE)),"",VLOOKUP(CONCATENATE($A272,"_",T$2),'Reference data SID'!$B:$N,13,FALSE))</f>
        <v/>
      </c>
      <c r="U272" s="16" t="str">
        <f>IF(ISERROR(VLOOKUP(CONCATENATE($A272,"_",U$2),'Reference data SID'!$B:$N,13,FALSE)),"",VLOOKUP(CONCATENATE($A272,"_",U$2),'Reference data SID'!$B:$N,13,FALSE))</f>
        <v/>
      </c>
      <c r="V272" s="16" t="str">
        <f>IF(ISERROR(VLOOKUP(CONCATENATE($A272,"_",V$2),'Reference data SID'!$B:$N,13,FALSE)),"",VLOOKUP(CONCATENATE($A272,"_",V$2),'Reference data SID'!$B:$N,13,FALSE))</f>
        <v/>
      </c>
      <c r="W272" s="16" t="str">
        <f>IF(ISERROR(VLOOKUP(CONCATENATE($A272,"_",W$2),'Reference data SID'!$B:$N,13,FALSE)),"",VLOOKUP(CONCATENATE($A272,"_",W$2),'Reference data SID'!$B:$N,13,FALSE))</f>
        <v/>
      </c>
      <c r="X272" s="16" t="str">
        <f>IF(ISERROR(VLOOKUP(CONCATENATE($A272,"_",X$2),'Reference data SID'!$B:$N,13,FALSE)),"",VLOOKUP(CONCATENATE($A272,"_",X$2),'Reference data SID'!$B:$N,13,FALSE))</f>
        <v/>
      </c>
      <c r="Y272" s="16" t="str">
        <f>IF(ISERROR(VLOOKUP(CONCATENATE($A272,"_",Y$2),'Reference data SID'!$B:$N,13,FALSE)),"",VLOOKUP(CONCATENATE($A272,"_",Y$2),'Reference data SID'!$B:$N,13,FALSE))</f>
        <v/>
      </c>
      <c r="Z272" s="16" t="str">
        <f>IF(ISERROR(VLOOKUP(CONCATENATE($A272,"_",Z$2),'Reference data SID'!$B:$N,13,FALSE)),"",VLOOKUP(CONCATENATE($A272,"_",Z$2),'Reference data SID'!$B:$N,13,FALSE))</f>
        <v/>
      </c>
      <c r="AA272" s="16" t="str">
        <f>IF(ISERROR(VLOOKUP(CONCATENATE($A272,"_",AA$2),'Reference data SID'!$B:$N,13,FALSE)),"",VLOOKUP(CONCATENATE($A272,"_",AA$2),'Reference data SID'!$B:$N,13,FALSE))</f>
        <v/>
      </c>
      <c r="AB272" s="16" t="str">
        <f>IF(ISERROR(VLOOKUP(CONCATENATE($A272,"_",AB$2),'Reference data SID'!$B:$N,13,FALSE)),"",VLOOKUP(CONCATENATE($A272,"_",AB$2),'Reference data SID'!$B:$N,13,FALSE))</f>
        <v/>
      </c>
      <c r="AC272" s="16" t="str">
        <f>IF(ISERROR(VLOOKUP(CONCATENATE($A272,"_",AC$2),'Reference data SID'!$B:$N,13,FALSE)),"",VLOOKUP(CONCATENATE($A272,"_",AC$2),'Reference data SID'!$B:$N,13,FALSE))</f>
        <v/>
      </c>
      <c r="AD272" s="16" t="str">
        <f>IF(ISERROR(VLOOKUP(CONCATENATE($A272,"_",AD$2),'Reference data SID'!$B:$N,13,FALSE)),"",VLOOKUP(CONCATENATE($A272,"_",AD$2),'Reference data SID'!$B:$N,13,FALSE))</f>
        <v/>
      </c>
      <c r="AE272" s="16" t="str">
        <f>IF(ISERROR(VLOOKUP(CONCATENATE($A272,"_",AE$2),'Reference data SID'!$B:$N,13,FALSE)),"",VLOOKUP(CONCATENATE($A272,"_",AE$2),'Reference data SID'!$B:$N,13,FALSE))</f>
        <v/>
      </c>
      <c r="AF272" s="16" t="str">
        <f>IF(ISERROR(VLOOKUP(CONCATENATE($A272,"_",AF$2),'Reference data SID'!$B:$N,13,FALSE)),"",VLOOKUP(CONCATENATE($A272,"_",AF$2),'Reference data SID'!$B:$N,13,FALSE))</f>
        <v/>
      </c>
      <c r="AG272" s="16" t="str">
        <f>IF(ISERROR(VLOOKUP(CONCATENATE($A272,"_",AG$2),'Reference data SID'!$B:$N,13,FALSE)),"",VLOOKUP(CONCATENATE($A272,"_",AG$2),'Reference data SID'!$B:$N,13,FALSE))</f>
        <v/>
      </c>
      <c r="AH272" s="16" t="str">
        <f>IF(ISERROR(VLOOKUP(CONCATENATE($A272,"_",AH$2),'Reference data SID'!$B:$N,13,FALSE)),"",VLOOKUP(CONCATENATE($A272,"_",AH$2),'Reference data SID'!$B:$N,13,FALSE))</f>
        <v/>
      </c>
      <c r="AI272" s="16" t="str">
        <f>IF(ISERROR(VLOOKUP(CONCATENATE($A272,"_",AI$2),'Reference data SID'!$B:$N,13,FALSE)),"",VLOOKUP(CONCATENATE($A272,"_",AI$2),'Reference data SID'!$B:$N,13,FALSE))</f>
        <v/>
      </c>
      <c r="AJ272" s="16" t="str">
        <f>IF(ISERROR(VLOOKUP(CONCATENATE($A272,"_",AJ$2),'Reference data SID'!$B:$N,13,FALSE)),"",VLOOKUP(CONCATENATE($A272,"_",AJ$2),'Reference data SID'!$B:$N,13,FALSE))</f>
        <v/>
      </c>
      <c r="AK272" s="16" t="str">
        <f>IF(ISERROR(VLOOKUP(CONCATENATE($A272,"_",AK$2),'Reference data SID'!$B:$N,13,FALSE)),"",VLOOKUP(CONCATENATE($A272,"_",AK$2),'Reference data SID'!$B:$N,13,FALSE))</f>
        <v/>
      </c>
      <c r="AL272" s="16" t="str">
        <f>IF(ISERROR(VLOOKUP(CONCATENATE($A272,"_",AL$2),'Reference data SID'!$B:$N,13,FALSE)),"",VLOOKUP(CONCATENATE($A272,"_",AL$2),'Reference data SID'!$B:$N,13,FALSE))</f>
        <v/>
      </c>
      <c r="AM272" s="16" t="str">
        <f>IF(ISERROR(VLOOKUP(CONCATENATE($A272,"_",AM$2),'Reference data SID'!$B:$N,13,FALSE)),"",VLOOKUP(CONCATENATE($A272,"_",AM$2),'Reference data SID'!$B:$N,13,FALSE))</f>
        <v/>
      </c>
      <c r="AN272" s="16" t="str">
        <f>IF(ISERROR(VLOOKUP(CONCATENATE($A272,"_",AN$2),'Reference data SID'!$B:$N,13,FALSE)),"",VLOOKUP(CONCATENATE($A272,"_",AN$2),'Reference data SID'!$B:$N,13,FALSE))</f>
        <v/>
      </c>
      <c r="AO272" s="16" t="str">
        <f>IF(ISERROR(VLOOKUP(CONCATENATE($A272,"_",AO$2),'Reference data SID'!$B:$N,13,FALSE)),"",VLOOKUP(CONCATENATE($A272,"_",AO$2),'Reference data SID'!$B:$N,13,FALSE))</f>
        <v/>
      </c>
      <c r="AP272" s="16" t="str">
        <f>IF(ISERROR(VLOOKUP(CONCATENATE($A272,"_",AP$2),'Reference data SID'!$B:$N,13,FALSE)),"",VLOOKUP(CONCATENATE($A272,"_",AP$2),'Reference data SID'!$B:$N,13,FALSE))</f>
        <v/>
      </c>
      <c r="AQ272" s="16" t="str">
        <f>IF(ISERROR(VLOOKUP(CONCATENATE($A272,"_",AQ$2),'Reference data SID'!$B:$N,13,FALSE)),"",VLOOKUP(CONCATENATE($A272,"_",AQ$2),'Reference data SID'!$B:$N,13,FALSE))</f>
        <v/>
      </c>
      <c r="AR272" s="16" t="str">
        <f>IF(ISERROR(VLOOKUP(CONCATENATE($A272,"_",AR$2),'Reference data SID'!$B:$N,13,FALSE)),"",VLOOKUP(CONCATENATE($A272,"_",AR$2),'Reference data SID'!$B:$N,13,FALSE))</f>
        <v/>
      </c>
      <c r="AS272" s="16" t="str">
        <f>IF(ISERROR(VLOOKUP(CONCATENATE($A272,"_",AS$2),'Reference data SID'!$B:$N,13,FALSE)),"",VLOOKUP(CONCATENATE($A272,"_",AS$2),'Reference data SID'!$B:$N,13,FALSE))</f>
        <v/>
      </c>
      <c r="AT272" s="16" t="str">
        <f>IF(ISERROR(VLOOKUP(CONCATENATE($A272,"_",AT$2),'Reference data SID'!$B:$N,13,FALSE)),"",VLOOKUP(CONCATENATE($A272,"_",AT$2),'Reference data SID'!$B:$N,13,FALSE))</f>
        <v/>
      </c>
    </row>
    <row r="273" spans="1:46" x14ac:dyDescent="0.25">
      <c r="A273">
        <v>269</v>
      </c>
      <c r="B273" s="16" t="str">
        <f>IF(ISERROR(VLOOKUP(CONCATENATE($A273,"_",B$2),'Reference data SID'!$B:$N,13,FALSE)),"",VLOOKUP(CONCATENATE($A273,"_",B$2),'Reference data SID'!$B:$N,13,FALSE))</f>
        <v/>
      </c>
      <c r="C273" s="16" t="str">
        <f>IF(ISERROR(VLOOKUP(CONCATENATE($A273,"_",C$2),'Reference data SID'!$B:$N,13,FALSE)),"",VLOOKUP(CONCATENATE($A273,"_",C$2),'Reference data SID'!$B:$N,13,FALSE))</f>
        <v/>
      </c>
      <c r="D273" s="16" t="str">
        <f>IF(ISERROR(VLOOKUP(CONCATENATE($A273,"_",D$2),'Reference data SID'!$B:$N,13,FALSE)),"",VLOOKUP(CONCATENATE($A273,"_",D$2),'Reference data SID'!$B:$N,13,FALSE))</f>
        <v/>
      </c>
      <c r="E273" s="16" t="str">
        <f>IF(ISERROR(VLOOKUP(CONCATENATE($A273,"_",E$2),'Reference data SID'!$B:$N,13,FALSE)),"",VLOOKUP(CONCATENATE($A273,"_",E$2),'Reference data SID'!$B:$N,13,FALSE))</f>
        <v/>
      </c>
      <c r="F273" s="16" t="str">
        <f>IF(ISERROR(VLOOKUP(CONCATENATE($A273,"_",F$2),'Reference data SID'!$B:$N,13,FALSE)),"",VLOOKUP(CONCATENATE($A273,"_",F$2),'Reference data SID'!$B:$N,13,FALSE))</f>
        <v/>
      </c>
      <c r="G273" s="16" t="str">
        <f>IF(ISERROR(VLOOKUP(CONCATENATE($A273,"_",G$2),'Reference data SID'!$B:$N,13,FALSE)),"",VLOOKUP(CONCATENATE($A273,"_",G$2),'Reference data SID'!$B:$N,13,FALSE))</f>
        <v/>
      </c>
      <c r="H273" s="16" t="str">
        <f>IF(ISERROR(VLOOKUP(CONCATENATE($A273,"_",H$2),'Reference data SID'!$B:$N,13,FALSE)),"",VLOOKUP(CONCATENATE($A273,"_",H$2),'Reference data SID'!$B:$N,13,FALSE))</f>
        <v/>
      </c>
      <c r="I273" s="16" t="str">
        <f>IF(ISERROR(VLOOKUP(CONCATENATE($A273,"_",I$2),'Reference data SID'!$B:$N,13,FALSE)),"",VLOOKUP(CONCATENATE($A273,"_",I$2),'Reference data SID'!$B:$N,13,FALSE))</f>
        <v/>
      </c>
      <c r="J273" s="16" t="str">
        <f>IF(ISERROR(VLOOKUP(CONCATENATE($A273,"_",J$2),'Reference data SID'!$B:$N,13,FALSE)),"",VLOOKUP(CONCATENATE($A273,"_",J$2),'Reference data SID'!$B:$N,13,FALSE))</f>
        <v/>
      </c>
      <c r="K273" s="16" t="str">
        <f>IF(ISERROR(VLOOKUP(CONCATENATE($A273,"_",K$2),'Reference data SID'!$B:$N,13,FALSE)),"",VLOOKUP(CONCATENATE($A273,"_",K$2),'Reference data SID'!$B:$N,13,FALSE))</f>
        <v/>
      </c>
      <c r="L273" s="16" t="str">
        <f>IF(ISERROR(VLOOKUP(CONCATENATE($A273,"_",L$2),'Reference data SID'!$B:$N,13,FALSE)),"",VLOOKUP(CONCATENATE($A273,"_",L$2),'Reference data SID'!$B:$N,13,FALSE))</f>
        <v/>
      </c>
      <c r="M273" s="16" t="str">
        <f>IF(ISERROR(VLOOKUP(CONCATENATE($A273,"_",M$2),'Reference data SID'!$B:$N,13,FALSE)),"",VLOOKUP(CONCATENATE($A273,"_",M$2),'Reference data SID'!$B:$N,13,FALSE))</f>
        <v/>
      </c>
      <c r="N273" s="16" t="str">
        <f>IF(ISERROR(VLOOKUP(CONCATENATE($A273,"_",N$2),'Reference data SID'!$B:$N,13,FALSE)),"",VLOOKUP(CONCATENATE($A273,"_",N$2),'Reference data SID'!$B:$N,13,FALSE))</f>
        <v/>
      </c>
      <c r="O273" s="16" t="str">
        <f>IF(ISERROR(VLOOKUP(CONCATENATE($A273,"_",O$2),'Reference data SID'!$B:$N,13,FALSE)),"",VLOOKUP(CONCATENATE($A273,"_",O$2),'Reference data SID'!$B:$N,13,FALSE))</f>
        <v/>
      </c>
      <c r="P273" s="16" t="str">
        <f>IF(ISERROR(VLOOKUP(CONCATENATE($A273,"_",P$2),'Reference data SID'!$B:$N,13,FALSE)),"",VLOOKUP(CONCATENATE($A273,"_",P$2),'Reference data SID'!$B:$N,13,FALSE))</f>
        <v/>
      </c>
      <c r="Q273" s="16" t="str">
        <f>IF(ISERROR(VLOOKUP(CONCATENATE($A273,"_",Q$2),'Reference data SID'!$B:$N,13,FALSE)),"",VLOOKUP(CONCATENATE($A273,"_",Q$2),'Reference data SID'!$B:$N,13,FALSE))</f>
        <v/>
      </c>
      <c r="R273" s="16" t="str">
        <f>IF(ISERROR(VLOOKUP(CONCATENATE($A273,"_",R$2),'Reference data SID'!$B:$N,13,FALSE)),"",VLOOKUP(CONCATENATE($A273,"_",R$2),'Reference data SID'!$B:$N,13,FALSE))</f>
        <v/>
      </c>
      <c r="S273" s="16" t="str">
        <f>IF(ISERROR(VLOOKUP(CONCATENATE($A273,"_",S$2),'Reference data SID'!$B:$N,13,FALSE)),"",VLOOKUP(CONCATENATE($A273,"_",S$2),'Reference data SID'!$B:$N,13,FALSE))</f>
        <v/>
      </c>
      <c r="T273" s="16" t="str">
        <f>IF(ISERROR(VLOOKUP(CONCATENATE($A273,"_",T$2),'Reference data SID'!$B:$N,13,FALSE)),"",VLOOKUP(CONCATENATE($A273,"_",T$2),'Reference data SID'!$B:$N,13,FALSE))</f>
        <v/>
      </c>
      <c r="U273" s="16" t="str">
        <f>IF(ISERROR(VLOOKUP(CONCATENATE($A273,"_",U$2),'Reference data SID'!$B:$N,13,FALSE)),"",VLOOKUP(CONCATENATE($A273,"_",U$2),'Reference data SID'!$B:$N,13,FALSE))</f>
        <v/>
      </c>
      <c r="V273" s="16" t="str">
        <f>IF(ISERROR(VLOOKUP(CONCATENATE($A273,"_",V$2),'Reference data SID'!$B:$N,13,FALSE)),"",VLOOKUP(CONCATENATE($A273,"_",V$2),'Reference data SID'!$B:$N,13,FALSE))</f>
        <v/>
      </c>
      <c r="W273" s="16" t="str">
        <f>IF(ISERROR(VLOOKUP(CONCATENATE($A273,"_",W$2),'Reference data SID'!$B:$N,13,FALSE)),"",VLOOKUP(CONCATENATE($A273,"_",W$2),'Reference data SID'!$B:$N,13,FALSE))</f>
        <v/>
      </c>
      <c r="X273" s="16" t="str">
        <f>IF(ISERROR(VLOOKUP(CONCATENATE($A273,"_",X$2),'Reference data SID'!$B:$N,13,FALSE)),"",VLOOKUP(CONCATENATE($A273,"_",X$2),'Reference data SID'!$B:$N,13,FALSE))</f>
        <v/>
      </c>
      <c r="Y273" s="16" t="str">
        <f>IF(ISERROR(VLOOKUP(CONCATENATE($A273,"_",Y$2),'Reference data SID'!$B:$N,13,FALSE)),"",VLOOKUP(CONCATENATE($A273,"_",Y$2),'Reference data SID'!$B:$N,13,FALSE))</f>
        <v/>
      </c>
      <c r="Z273" s="16" t="str">
        <f>IF(ISERROR(VLOOKUP(CONCATENATE($A273,"_",Z$2),'Reference data SID'!$B:$N,13,FALSE)),"",VLOOKUP(CONCATENATE($A273,"_",Z$2),'Reference data SID'!$B:$N,13,FALSE))</f>
        <v/>
      </c>
      <c r="AA273" s="16" t="str">
        <f>IF(ISERROR(VLOOKUP(CONCATENATE($A273,"_",AA$2),'Reference data SID'!$B:$N,13,FALSE)),"",VLOOKUP(CONCATENATE($A273,"_",AA$2),'Reference data SID'!$B:$N,13,FALSE))</f>
        <v/>
      </c>
      <c r="AB273" s="16" t="str">
        <f>IF(ISERROR(VLOOKUP(CONCATENATE($A273,"_",AB$2),'Reference data SID'!$B:$N,13,FALSE)),"",VLOOKUP(CONCATENATE($A273,"_",AB$2),'Reference data SID'!$B:$N,13,FALSE))</f>
        <v/>
      </c>
      <c r="AC273" s="16" t="str">
        <f>IF(ISERROR(VLOOKUP(CONCATENATE($A273,"_",AC$2),'Reference data SID'!$B:$N,13,FALSE)),"",VLOOKUP(CONCATENATE($A273,"_",AC$2),'Reference data SID'!$B:$N,13,FALSE))</f>
        <v/>
      </c>
      <c r="AD273" s="16" t="str">
        <f>IF(ISERROR(VLOOKUP(CONCATENATE($A273,"_",AD$2),'Reference data SID'!$B:$N,13,FALSE)),"",VLOOKUP(CONCATENATE($A273,"_",AD$2),'Reference data SID'!$B:$N,13,FALSE))</f>
        <v/>
      </c>
      <c r="AE273" s="16" t="str">
        <f>IF(ISERROR(VLOOKUP(CONCATENATE($A273,"_",AE$2),'Reference data SID'!$B:$N,13,FALSE)),"",VLOOKUP(CONCATENATE($A273,"_",AE$2),'Reference data SID'!$B:$N,13,FALSE))</f>
        <v/>
      </c>
      <c r="AF273" s="16" t="str">
        <f>IF(ISERROR(VLOOKUP(CONCATENATE($A273,"_",AF$2),'Reference data SID'!$B:$N,13,FALSE)),"",VLOOKUP(CONCATENATE($A273,"_",AF$2),'Reference data SID'!$B:$N,13,FALSE))</f>
        <v/>
      </c>
      <c r="AG273" s="16" t="str">
        <f>IF(ISERROR(VLOOKUP(CONCATENATE($A273,"_",AG$2),'Reference data SID'!$B:$N,13,FALSE)),"",VLOOKUP(CONCATENATE($A273,"_",AG$2),'Reference data SID'!$B:$N,13,FALSE))</f>
        <v/>
      </c>
      <c r="AH273" s="16" t="str">
        <f>IF(ISERROR(VLOOKUP(CONCATENATE($A273,"_",AH$2),'Reference data SID'!$B:$N,13,FALSE)),"",VLOOKUP(CONCATENATE($A273,"_",AH$2),'Reference data SID'!$B:$N,13,FALSE))</f>
        <v/>
      </c>
      <c r="AI273" s="16" t="str">
        <f>IF(ISERROR(VLOOKUP(CONCATENATE($A273,"_",AI$2),'Reference data SID'!$B:$N,13,FALSE)),"",VLOOKUP(CONCATENATE($A273,"_",AI$2),'Reference data SID'!$B:$N,13,FALSE))</f>
        <v/>
      </c>
      <c r="AJ273" s="16" t="str">
        <f>IF(ISERROR(VLOOKUP(CONCATENATE($A273,"_",AJ$2),'Reference data SID'!$B:$N,13,FALSE)),"",VLOOKUP(CONCATENATE($A273,"_",AJ$2),'Reference data SID'!$B:$N,13,FALSE))</f>
        <v/>
      </c>
      <c r="AK273" s="16" t="str">
        <f>IF(ISERROR(VLOOKUP(CONCATENATE($A273,"_",AK$2),'Reference data SID'!$B:$N,13,FALSE)),"",VLOOKUP(CONCATENATE($A273,"_",AK$2),'Reference data SID'!$B:$N,13,FALSE))</f>
        <v/>
      </c>
      <c r="AL273" s="16" t="str">
        <f>IF(ISERROR(VLOOKUP(CONCATENATE($A273,"_",AL$2),'Reference data SID'!$B:$N,13,FALSE)),"",VLOOKUP(CONCATENATE($A273,"_",AL$2),'Reference data SID'!$B:$N,13,FALSE))</f>
        <v/>
      </c>
      <c r="AM273" s="16" t="str">
        <f>IF(ISERROR(VLOOKUP(CONCATENATE($A273,"_",AM$2),'Reference data SID'!$B:$N,13,FALSE)),"",VLOOKUP(CONCATENATE($A273,"_",AM$2),'Reference data SID'!$B:$N,13,FALSE))</f>
        <v/>
      </c>
      <c r="AN273" s="16" t="str">
        <f>IF(ISERROR(VLOOKUP(CONCATENATE($A273,"_",AN$2),'Reference data SID'!$B:$N,13,FALSE)),"",VLOOKUP(CONCATENATE($A273,"_",AN$2),'Reference data SID'!$B:$N,13,FALSE))</f>
        <v/>
      </c>
      <c r="AO273" s="16" t="str">
        <f>IF(ISERROR(VLOOKUP(CONCATENATE($A273,"_",AO$2),'Reference data SID'!$B:$N,13,FALSE)),"",VLOOKUP(CONCATENATE($A273,"_",AO$2),'Reference data SID'!$B:$N,13,FALSE))</f>
        <v/>
      </c>
      <c r="AP273" s="16" t="str">
        <f>IF(ISERROR(VLOOKUP(CONCATENATE($A273,"_",AP$2),'Reference data SID'!$B:$N,13,FALSE)),"",VLOOKUP(CONCATENATE($A273,"_",AP$2),'Reference data SID'!$B:$N,13,FALSE))</f>
        <v/>
      </c>
      <c r="AQ273" s="16" t="str">
        <f>IF(ISERROR(VLOOKUP(CONCATENATE($A273,"_",AQ$2),'Reference data SID'!$B:$N,13,FALSE)),"",VLOOKUP(CONCATENATE($A273,"_",AQ$2),'Reference data SID'!$B:$N,13,FALSE))</f>
        <v/>
      </c>
      <c r="AR273" s="16" t="str">
        <f>IF(ISERROR(VLOOKUP(CONCATENATE($A273,"_",AR$2),'Reference data SID'!$B:$N,13,FALSE)),"",VLOOKUP(CONCATENATE($A273,"_",AR$2),'Reference data SID'!$B:$N,13,FALSE))</f>
        <v/>
      </c>
      <c r="AS273" s="16" t="str">
        <f>IF(ISERROR(VLOOKUP(CONCATENATE($A273,"_",AS$2),'Reference data SID'!$B:$N,13,FALSE)),"",VLOOKUP(CONCATENATE($A273,"_",AS$2),'Reference data SID'!$B:$N,13,FALSE))</f>
        <v/>
      </c>
      <c r="AT273" s="16" t="str">
        <f>IF(ISERROR(VLOOKUP(CONCATENATE($A273,"_",AT$2),'Reference data SID'!$B:$N,13,FALSE)),"",VLOOKUP(CONCATENATE($A273,"_",AT$2),'Reference data SID'!$B:$N,13,FALSE))</f>
        <v/>
      </c>
    </row>
    <row r="274" spans="1:46" x14ac:dyDescent="0.25">
      <c r="A274">
        <v>270</v>
      </c>
      <c r="B274" s="16" t="str">
        <f>IF(ISERROR(VLOOKUP(CONCATENATE($A274,"_",B$2),'Reference data SID'!$B:$N,13,FALSE)),"",VLOOKUP(CONCATENATE($A274,"_",B$2),'Reference data SID'!$B:$N,13,FALSE))</f>
        <v/>
      </c>
      <c r="C274" s="16" t="str">
        <f>IF(ISERROR(VLOOKUP(CONCATENATE($A274,"_",C$2),'Reference data SID'!$B:$N,13,FALSE)),"",VLOOKUP(CONCATENATE($A274,"_",C$2),'Reference data SID'!$B:$N,13,FALSE))</f>
        <v/>
      </c>
      <c r="D274" s="16" t="str">
        <f>IF(ISERROR(VLOOKUP(CONCATENATE($A274,"_",D$2),'Reference data SID'!$B:$N,13,FALSE)),"",VLOOKUP(CONCATENATE($A274,"_",D$2),'Reference data SID'!$B:$N,13,FALSE))</f>
        <v/>
      </c>
      <c r="E274" s="16" t="str">
        <f>IF(ISERROR(VLOOKUP(CONCATENATE($A274,"_",E$2),'Reference data SID'!$B:$N,13,FALSE)),"",VLOOKUP(CONCATENATE($A274,"_",E$2),'Reference data SID'!$B:$N,13,FALSE))</f>
        <v/>
      </c>
      <c r="F274" s="16" t="str">
        <f>IF(ISERROR(VLOOKUP(CONCATENATE($A274,"_",F$2),'Reference data SID'!$B:$N,13,FALSE)),"",VLOOKUP(CONCATENATE($A274,"_",F$2),'Reference data SID'!$B:$N,13,FALSE))</f>
        <v/>
      </c>
      <c r="G274" s="16" t="str">
        <f>IF(ISERROR(VLOOKUP(CONCATENATE($A274,"_",G$2),'Reference data SID'!$B:$N,13,FALSE)),"",VLOOKUP(CONCATENATE($A274,"_",G$2),'Reference data SID'!$B:$N,13,FALSE))</f>
        <v/>
      </c>
      <c r="H274" s="16" t="str">
        <f>IF(ISERROR(VLOOKUP(CONCATENATE($A274,"_",H$2),'Reference data SID'!$B:$N,13,FALSE)),"",VLOOKUP(CONCATENATE($A274,"_",H$2),'Reference data SID'!$B:$N,13,FALSE))</f>
        <v/>
      </c>
      <c r="I274" s="16" t="str">
        <f>IF(ISERROR(VLOOKUP(CONCATENATE($A274,"_",I$2),'Reference data SID'!$B:$N,13,FALSE)),"",VLOOKUP(CONCATENATE($A274,"_",I$2),'Reference data SID'!$B:$N,13,FALSE))</f>
        <v/>
      </c>
      <c r="J274" s="16" t="str">
        <f>IF(ISERROR(VLOOKUP(CONCATENATE($A274,"_",J$2),'Reference data SID'!$B:$N,13,FALSE)),"",VLOOKUP(CONCATENATE($A274,"_",J$2),'Reference data SID'!$B:$N,13,FALSE))</f>
        <v/>
      </c>
      <c r="K274" s="16" t="str">
        <f>IF(ISERROR(VLOOKUP(CONCATENATE($A274,"_",K$2),'Reference data SID'!$B:$N,13,FALSE)),"",VLOOKUP(CONCATENATE($A274,"_",K$2),'Reference data SID'!$B:$N,13,FALSE))</f>
        <v/>
      </c>
      <c r="L274" s="16" t="str">
        <f>IF(ISERROR(VLOOKUP(CONCATENATE($A274,"_",L$2),'Reference data SID'!$B:$N,13,FALSE)),"",VLOOKUP(CONCATENATE($A274,"_",L$2),'Reference data SID'!$B:$N,13,FALSE))</f>
        <v/>
      </c>
      <c r="M274" s="16" t="str">
        <f>IF(ISERROR(VLOOKUP(CONCATENATE($A274,"_",M$2),'Reference data SID'!$B:$N,13,FALSE)),"",VLOOKUP(CONCATENATE($A274,"_",M$2),'Reference data SID'!$B:$N,13,FALSE))</f>
        <v/>
      </c>
      <c r="N274" s="16" t="str">
        <f>IF(ISERROR(VLOOKUP(CONCATENATE($A274,"_",N$2),'Reference data SID'!$B:$N,13,FALSE)),"",VLOOKUP(CONCATENATE($A274,"_",N$2),'Reference data SID'!$B:$N,13,FALSE))</f>
        <v/>
      </c>
      <c r="O274" s="16" t="str">
        <f>IF(ISERROR(VLOOKUP(CONCATENATE($A274,"_",O$2),'Reference data SID'!$B:$N,13,FALSE)),"",VLOOKUP(CONCATENATE($A274,"_",O$2),'Reference data SID'!$B:$N,13,FALSE))</f>
        <v/>
      </c>
      <c r="P274" s="16" t="str">
        <f>IF(ISERROR(VLOOKUP(CONCATENATE($A274,"_",P$2),'Reference data SID'!$B:$N,13,FALSE)),"",VLOOKUP(CONCATENATE($A274,"_",P$2),'Reference data SID'!$B:$N,13,FALSE))</f>
        <v/>
      </c>
      <c r="Q274" s="16" t="str">
        <f>IF(ISERROR(VLOOKUP(CONCATENATE($A274,"_",Q$2),'Reference data SID'!$B:$N,13,FALSE)),"",VLOOKUP(CONCATENATE($A274,"_",Q$2),'Reference data SID'!$B:$N,13,FALSE))</f>
        <v/>
      </c>
      <c r="R274" s="16" t="str">
        <f>IF(ISERROR(VLOOKUP(CONCATENATE($A274,"_",R$2),'Reference data SID'!$B:$N,13,FALSE)),"",VLOOKUP(CONCATENATE($A274,"_",R$2),'Reference data SID'!$B:$N,13,FALSE))</f>
        <v/>
      </c>
      <c r="S274" s="16" t="str">
        <f>IF(ISERROR(VLOOKUP(CONCATENATE($A274,"_",S$2),'Reference data SID'!$B:$N,13,FALSE)),"",VLOOKUP(CONCATENATE($A274,"_",S$2),'Reference data SID'!$B:$N,13,FALSE))</f>
        <v/>
      </c>
      <c r="T274" s="16" t="str">
        <f>IF(ISERROR(VLOOKUP(CONCATENATE($A274,"_",T$2),'Reference data SID'!$B:$N,13,FALSE)),"",VLOOKUP(CONCATENATE($A274,"_",T$2),'Reference data SID'!$B:$N,13,FALSE))</f>
        <v/>
      </c>
      <c r="U274" s="16" t="str">
        <f>IF(ISERROR(VLOOKUP(CONCATENATE($A274,"_",U$2),'Reference data SID'!$B:$N,13,FALSE)),"",VLOOKUP(CONCATENATE($A274,"_",U$2),'Reference data SID'!$B:$N,13,FALSE))</f>
        <v/>
      </c>
      <c r="V274" s="16" t="str">
        <f>IF(ISERROR(VLOOKUP(CONCATENATE($A274,"_",V$2),'Reference data SID'!$B:$N,13,FALSE)),"",VLOOKUP(CONCATENATE($A274,"_",V$2),'Reference data SID'!$B:$N,13,FALSE))</f>
        <v/>
      </c>
      <c r="W274" s="16" t="str">
        <f>IF(ISERROR(VLOOKUP(CONCATENATE($A274,"_",W$2),'Reference data SID'!$B:$N,13,FALSE)),"",VLOOKUP(CONCATENATE($A274,"_",W$2),'Reference data SID'!$B:$N,13,FALSE))</f>
        <v/>
      </c>
      <c r="X274" s="16" t="str">
        <f>IF(ISERROR(VLOOKUP(CONCATENATE($A274,"_",X$2),'Reference data SID'!$B:$N,13,FALSE)),"",VLOOKUP(CONCATENATE($A274,"_",X$2),'Reference data SID'!$B:$N,13,FALSE))</f>
        <v/>
      </c>
      <c r="Y274" s="16" t="str">
        <f>IF(ISERROR(VLOOKUP(CONCATENATE($A274,"_",Y$2),'Reference data SID'!$B:$N,13,FALSE)),"",VLOOKUP(CONCATENATE($A274,"_",Y$2),'Reference data SID'!$B:$N,13,FALSE))</f>
        <v/>
      </c>
      <c r="Z274" s="16" t="str">
        <f>IF(ISERROR(VLOOKUP(CONCATENATE($A274,"_",Z$2),'Reference data SID'!$B:$N,13,FALSE)),"",VLOOKUP(CONCATENATE($A274,"_",Z$2),'Reference data SID'!$B:$N,13,FALSE))</f>
        <v/>
      </c>
      <c r="AA274" s="16" t="str">
        <f>IF(ISERROR(VLOOKUP(CONCATENATE($A274,"_",AA$2),'Reference data SID'!$B:$N,13,FALSE)),"",VLOOKUP(CONCATENATE($A274,"_",AA$2),'Reference data SID'!$B:$N,13,FALSE))</f>
        <v/>
      </c>
      <c r="AB274" s="16" t="str">
        <f>IF(ISERROR(VLOOKUP(CONCATENATE($A274,"_",AB$2),'Reference data SID'!$B:$N,13,FALSE)),"",VLOOKUP(CONCATENATE($A274,"_",AB$2),'Reference data SID'!$B:$N,13,FALSE))</f>
        <v/>
      </c>
      <c r="AC274" s="16" t="str">
        <f>IF(ISERROR(VLOOKUP(CONCATENATE($A274,"_",AC$2),'Reference data SID'!$B:$N,13,FALSE)),"",VLOOKUP(CONCATENATE($A274,"_",AC$2),'Reference data SID'!$B:$N,13,FALSE))</f>
        <v/>
      </c>
      <c r="AD274" s="16" t="str">
        <f>IF(ISERROR(VLOOKUP(CONCATENATE($A274,"_",AD$2),'Reference data SID'!$B:$N,13,FALSE)),"",VLOOKUP(CONCATENATE($A274,"_",AD$2),'Reference data SID'!$B:$N,13,FALSE))</f>
        <v/>
      </c>
      <c r="AE274" s="16" t="str">
        <f>IF(ISERROR(VLOOKUP(CONCATENATE($A274,"_",AE$2),'Reference data SID'!$B:$N,13,FALSE)),"",VLOOKUP(CONCATENATE($A274,"_",AE$2),'Reference data SID'!$B:$N,13,FALSE))</f>
        <v/>
      </c>
      <c r="AF274" s="16" t="str">
        <f>IF(ISERROR(VLOOKUP(CONCATENATE($A274,"_",AF$2),'Reference data SID'!$B:$N,13,FALSE)),"",VLOOKUP(CONCATENATE($A274,"_",AF$2),'Reference data SID'!$B:$N,13,FALSE))</f>
        <v/>
      </c>
      <c r="AG274" s="16" t="str">
        <f>IF(ISERROR(VLOOKUP(CONCATENATE($A274,"_",AG$2),'Reference data SID'!$B:$N,13,FALSE)),"",VLOOKUP(CONCATENATE($A274,"_",AG$2),'Reference data SID'!$B:$N,13,FALSE))</f>
        <v/>
      </c>
      <c r="AH274" s="16" t="str">
        <f>IF(ISERROR(VLOOKUP(CONCATENATE($A274,"_",AH$2),'Reference data SID'!$B:$N,13,FALSE)),"",VLOOKUP(CONCATENATE($A274,"_",AH$2),'Reference data SID'!$B:$N,13,FALSE))</f>
        <v/>
      </c>
      <c r="AI274" s="16" t="str">
        <f>IF(ISERROR(VLOOKUP(CONCATENATE($A274,"_",AI$2),'Reference data SID'!$B:$N,13,FALSE)),"",VLOOKUP(CONCATENATE($A274,"_",AI$2),'Reference data SID'!$B:$N,13,FALSE))</f>
        <v/>
      </c>
      <c r="AJ274" s="16" t="str">
        <f>IF(ISERROR(VLOOKUP(CONCATENATE($A274,"_",AJ$2),'Reference data SID'!$B:$N,13,FALSE)),"",VLOOKUP(CONCATENATE($A274,"_",AJ$2),'Reference data SID'!$B:$N,13,FALSE))</f>
        <v/>
      </c>
      <c r="AK274" s="16" t="str">
        <f>IF(ISERROR(VLOOKUP(CONCATENATE($A274,"_",AK$2),'Reference data SID'!$B:$N,13,FALSE)),"",VLOOKUP(CONCATENATE($A274,"_",AK$2),'Reference data SID'!$B:$N,13,FALSE))</f>
        <v/>
      </c>
      <c r="AL274" s="16" t="str">
        <f>IF(ISERROR(VLOOKUP(CONCATENATE($A274,"_",AL$2),'Reference data SID'!$B:$N,13,FALSE)),"",VLOOKUP(CONCATENATE($A274,"_",AL$2),'Reference data SID'!$B:$N,13,FALSE))</f>
        <v/>
      </c>
      <c r="AM274" s="16" t="str">
        <f>IF(ISERROR(VLOOKUP(CONCATENATE($A274,"_",AM$2),'Reference data SID'!$B:$N,13,FALSE)),"",VLOOKUP(CONCATENATE($A274,"_",AM$2),'Reference data SID'!$B:$N,13,FALSE))</f>
        <v/>
      </c>
      <c r="AN274" s="16" t="str">
        <f>IF(ISERROR(VLOOKUP(CONCATENATE($A274,"_",AN$2),'Reference data SID'!$B:$N,13,FALSE)),"",VLOOKUP(CONCATENATE($A274,"_",AN$2),'Reference data SID'!$B:$N,13,FALSE))</f>
        <v/>
      </c>
      <c r="AO274" s="16" t="str">
        <f>IF(ISERROR(VLOOKUP(CONCATENATE($A274,"_",AO$2),'Reference data SID'!$B:$N,13,FALSE)),"",VLOOKUP(CONCATENATE($A274,"_",AO$2),'Reference data SID'!$B:$N,13,FALSE))</f>
        <v/>
      </c>
      <c r="AP274" s="16" t="str">
        <f>IF(ISERROR(VLOOKUP(CONCATENATE($A274,"_",AP$2),'Reference data SID'!$B:$N,13,FALSE)),"",VLOOKUP(CONCATENATE($A274,"_",AP$2),'Reference data SID'!$B:$N,13,FALSE))</f>
        <v/>
      </c>
      <c r="AQ274" s="16" t="str">
        <f>IF(ISERROR(VLOOKUP(CONCATENATE($A274,"_",AQ$2),'Reference data SID'!$B:$N,13,FALSE)),"",VLOOKUP(CONCATENATE($A274,"_",AQ$2),'Reference data SID'!$B:$N,13,FALSE))</f>
        <v/>
      </c>
      <c r="AR274" s="16" t="str">
        <f>IF(ISERROR(VLOOKUP(CONCATENATE($A274,"_",AR$2),'Reference data SID'!$B:$N,13,FALSE)),"",VLOOKUP(CONCATENATE($A274,"_",AR$2),'Reference data SID'!$B:$N,13,FALSE))</f>
        <v/>
      </c>
      <c r="AS274" s="16" t="str">
        <f>IF(ISERROR(VLOOKUP(CONCATENATE($A274,"_",AS$2),'Reference data SID'!$B:$N,13,FALSE)),"",VLOOKUP(CONCATENATE($A274,"_",AS$2),'Reference data SID'!$B:$N,13,FALSE))</f>
        <v/>
      </c>
      <c r="AT274" s="16" t="str">
        <f>IF(ISERROR(VLOOKUP(CONCATENATE($A274,"_",AT$2),'Reference data SID'!$B:$N,13,FALSE)),"",VLOOKUP(CONCATENATE($A274,"_",AT$2),'Reference data SID'!$B:$N,13,FALSE))</f>
        <v/>
      </c>
    </row>
    <row r="275" spans="1:46" x14ac:dyDescent="0.25">
      <c r="A275">
        <v>271</v>
      </c>
      <c r="B275" s="16" t="str">
        <f>IF(ISERROR(VLOOKUP(CONCATENATE($A275,"_",B$2),'Reference data SID'!$B:$N,13,FALSE)),"",VLOOKUP(CONCATENATE($A275,"_",B$2),'Reference data SID'!$B:$N,13,FALSE))</f>
        <v/>
      </c>
      <c r="C275" s="16" t="str">
        <f>IF(ISERROR(VLOOKUP(CONCATENATE($A275,"_",C$2),'Reference data SID'!$B:$N,13,FALSE)),"",VLOOKUP(CONCATENATE($A275,"_",C$2),'Reference data SID'!$B:$N,13,FALSE))</f>
        <v/>
      </c>
      <c r="D275" s="16" t="str">
        <f>IF(ISERROR(VLOOKUP(CONCATENATE($A275,"_",D$2),'Reference data SID'!$B:$N,13,FALSE)),"",VLOOKUP(CONCATENATE($A275,"_",D$2),'Reference data SID'!$B:$N,13,FALSE))</f>
        <v/>
      </c>
      <c r="E275" s="16" t="str">
        <f>IF(ISERROR(VLOOKUP(CONCATENATE($A275,"_",E$2),'Reference data SID'!$B:$N,13,FALSE)),"",VLOOKUP(CONCATENATE($A275,"_",E$2),'Reference data SID'!$B:$N,13,FALSE))</f>
        <v/>
      </c>
      <c r="F275" s="16" t="str">
        <f>IF(ISERROR(VLOOKUP(CONCATENATE($A275,"_",F$2),'Reference data SID'!$B:$N,13,FALSE)),"",VLOOKUP(CONCATENATE($A275,"_",F$2),'Reference data SID'!$B:$N,13,FALSE))</f>
        <v/>
      </c>
      <c r="G275" s="16" t="str">
        <f>IF(ISERROR(VLOOKUP(CONCATENATE($A275,"_",G$2),'Reference data SID'!$B:$N,13,FALSE)),"",VLOOKUP(CONCATENATE($A275,"_",G$2),'Reference data SID'!$B:$N,13,FALSE))</f>
        <v/>
      </c>
      <c r="H275" s="16" t="str">
        <f>IF(ISERROR(VLOOKUP(CONCATENATE($A275,"_",H$2),'Reference data SID'!$B:$N,13,FALSE)),"",VLOOKUP(CONCATENATE($A275,"_",H$2),'Reference data SID'!$B:$N,13,FALSE))</f>
        <v/>
      </c>
      <c r="I275" s="16" t="str">
        <f>IF(ISERROR(VLOOKUP(CONCATENATE($A275,"_",I$2),'Reference data SID'!$B:$N,13,FALSE)),"",VLOOKUP(CONCATENATE($A275,"_",I$2),'Reference data SID'!$B:$N,13,FALSE))</f>
        <v/>
      </c>
      <c r="J275" s="16" t="str">
        <f>IF(ISERROR(VLOOKUP(CONCATENATE($A275,"_",J$2),'Reference data SID'!$B:$N,13,FALSE)),"",VLOOKUP(CONCATENATE($A275,"_",J$2),'Reference data SID'!$B:$N,13,FALSE))</f>
        <v/>
      </c>
      <c r="K275" s="16" t="str">
        <f>IF(ISERROR(VLOOKUP(CONCATENATE($A275,"_",K$2),'Reference data SID'!$B:$N,13,FALSE)),"",VLOOKUP(CONCATENATE($A275,"_",K$2),'Reference data SID'!$B:$N,13,FALSE))</f>
        <v/>
      </c>
      <c r="L275" s="16" t="str">
        <f>IF(ISERROR(VLOOKUP(CONCATENATE($A275,"_",L$2),'Reference data SID'!$B:$N,13,FALSE)),"",VLOOKUP(CONCATENATE($A275,"_",L$2),'Reference data SID'!$B:$N,13,FALSE))</f>
        <v/>
      </c>
      <c r="M275" s="16" t="str">
        <f>IF(ISERROR(VLOOKUP(CONCATENATE($A275,"_",M$2),'Reference data SID'!$B:$N,13,FALSE)),"",VLOOKUP(CONCATENATE($A275,"_",M$2),'Reference data SID'!$B:$N,13,FALSE))</f>
        <v/>
      </c>
      <c r="N275" s="16" t="str">
        <f>IF(ISERROR(VLOOKUP(CONCATENATE($A275,"_",N$2),'Reference data SID'!$B:$N,13,FALSE)),"",VLOOKUP(CONCATENATE($A275,"_",N$2),'Reference data SID'!$B:$N,13,FALSE))</f>
        <v/>
      </c>
      <c r="O275" s="16" t="str">
        <f>IF(ISERROR(VLOOKUP(CONCATENATE($A275,"_",O$2),'Reference data SID'!$B:$N,13,FALSE)),"",VLOOKUP(CONCATENATE($A275,"_",O$2),'Reference data SID'!$B:$N,13,FALSE))</f>
        <v/>
      </c>
      <c r="P275" s="16" t="str">
        <f>IF(ISERROR(VLOOKUP(CONCATENATE($A275,"_",P$2),'Reference data SID'!$B:$N,13,FALSE)),"",VLOOKUP(CONCATENATE($A275,"_",P$2),'Reference data SID'!$B:$N,13,FALSE))</f>
        <v/>
      </c>
      <c r="Q275" s="16" t="str">
        <f>IF(ISERROR(VLOOKUP(CONCATENATE($A275,"_",Q$2),'Reference data SID'!$B:$N,13,FALSE)),"",VLOOKUP(CONCATENATE($A275,"_",Q$2),'Reference data SID'!$B:$N,13,FALSE))</f>
        <v/>
      </c>
      <c r="R275" s="16" t="str">
        <f>IF(ISERROR(VLOOKUP(CONCATENATE($A275,"_",R$2),'Reference data SID'!$B:$N,13,FALSE)),"",VLOOKUP(CONCATENATE($A275,"_",R$2),'Reference data SID'!$B:$N,13,FALSE))</f>
        <v/>
      </c>
      <c r="S275" s="16" t="str">
        <f>IF(ISERROR(VLOOKUP(CONCATENATE($A275,"_",S$2),'Reference data SID'!$B:$N,13,FALSE)),"",VLOOKUP(CONCATENATE($A275,"_",S$2),'Reference data SID'!$B:$N,13,FALSE))</f>
        <v/>
      </c>
      <c r="T275" s="16" t="str">
        <f>IF(ISERROR(VLOOKUP(CONCATENATE($A275,"_",T$2),'Reference data SID'!$B:$N,13,FALSE)),"",VLOOKUP(CONCATENATE($A275,"_",T$2),'Reference data SID'!$B:$N,13,FALSE))</f>
        <v/>
      </c>
      <c r="U275" s="16" t="str">
        <f>IF(ISERROR(VLOOKUP(CONCATENATE($A275,"_",U$2),'Reference data SID'!$B:$N,13,FALSE)),"",VLOOKUP(CONCATENATE($A275,"_",U$2),'Reference data SID'!$B:$N,13,FALSE))</f>
        <v/>
      </c>
      <c r="V275" s="16" t="str">
        <f>IF(ISERROR(VLOOKUP(CONCATENATE($A275,"_",V$2),'Reference data SID'!$B:$N,13,FALSE)),"",VLOOKUP(CONCATENATE($A275,"_",V$2),'Reference data SID'!$B:$N,13,FALSE))</f>
        <v/>
      </c>
      <c r="W275" s="16" t="str">
        <f>IF(ISERROR(VLOOKUP(CONCATENATE($A275,"_",W$2),'Reference data SID'!$B:$N,13,FALSE)),"",VLOOKUP(CONCATENATE($A275,"_",W$2),'Reference data SID'!$B:$N,13,FALSE))</f>
        <v/>
      </c>
      <c r="X275" s="16" t="str">
        <f>IF(ISERROR(VLOOKUP(CONCATENATE($A275,"_",X$2),'Reference data SID'!$B:$N,13,FALSE)),"",VLOOKUP(CONCATENATE($A275,"_",X$2),'Reference data SID'!$B:$N,13,FALSE))</f>
        <v/>
      </c>
      <c r="Y275" s="16" t="str">
        <f>IF(ISERROR(VLOOKUP(CONCATENATE($A275,"_",Y$2),'Reference data SID'!$B:$N,13,FALSE)),"",VLOOKUP(CONCATENATE($A275,"_",Y$2),'Reference data SID'!$B:$N,13,FALSE))</f>
        <v/>
      </c>
      <c r="Z275" s="16" t="str">
        <f>IF(ISERROR(VLOOKUP(CONCATENATE($A275,"_",Z$2),'Reference data SID'!$B:$N,13,FALSE)),"",VLOOKUP(CONCATENATE($A275,"_",Z$2),'Reference data SID'!$B:$N,13,FALSE))</f>
        <v/>
      </c>
      <c r="AA275" s="16" t="str">
        <f>IF(ISERROR(VLOOKUP(CONCATENATE($A275,"_",AA$2),'Reference data SID'!$B:$N,13,FALSE)),"",VLOOKUP(CONCATENATE($A275,"_",AA$2),'Reference data SID'!$B:$N,13,FALSE))</f>
        <v/>
      </c>
      <c r="AB275" s="16" t="str">
        <f>IF(ISERROR(VLOOKUP(CONCATENATE($A275,"_",AB$2),'Reference data SID'!$B:$N,13,FALSE)),"",VLOOKUP(CONCATENATE($A275,"_",AB$2),'Reference data SID'!$B:$N,13,FALSE))</f>
        <v/>
      </c>
      <c r="AC275" s="16" t="str">
        <f>IF(ISERROR(VLOOKUP(CONCATENATE($A275,"_",AC$2),'Reference data SID'!$B:$N,13,FALSE)),"",VLOOKUP(CONCATENATE($A275,"_",AC$2),'Reference data SID'!$B:$N,13,FALSE))</f>
        <v/>
      </c>
      <c r="AD275" s="16" t="str">
        <f>IF(ISERROR(VLOOKUP(CONCATENATE($A275,"_",AD$2),'Reference data SID'!$B:$N,13,FALSE)),"",VLOOKUP(CONCATENATE($A275,"_",AD$2),'Reference data SID'!$B:$N,13,FALSE))</f>
        <v/>
      </c>
      <c r="AE275" s="16" t="str">
        <f>IF(ISERROR(VLOOKUP(CONCATENATE($A275,"_",AE$2),'Reference data SID'!$B:$N,13,FALSE)),"",VLOOKUP(CONCATENATE($A275,"_",AE$2),'Reference data SID'!$B:$N,13,FALSE))</f>
        <v/>
      </c>
      <c r="AF275" s="16" t="str">
        <f>IF(ISERROR(VLOOKUP(CONCATENATE($A275,"_",AF$2),'Reference data SID'!$B:$N,13,FALSE)),"",VLOOKUP(CONCATENATE($A275,"_",AF$2),'Reference data SID'!$B:$N,13,FALSE))</f>
        <v/>
      </c>
      <c r="AG275" s="16" t="str">
        <f>IF(ISERROR(VLOOKUP(CONCATENATE($A275,"_",AG$2),'Reference data SID'!$B:$N,13,FALSE)),"",VLOOKUP(CONCATENATE($A275,"_",AG$2),'Reference data SID'!$B:$N,13,FALSE))</f>
        <v/>
      </c>
      <c r="AH275" s="16" t="str">
        <f>IF(ISERROR(VLOOKUP(CONCATENATE($A275,"_",AH$2),'Reference data SID'!$B:$N,13,FALSE)),"",VLOOKUP(CONCATENATE($A275,"_",AH$2),'Reference data SID'!$B:$N,13,FALSE))</f>
        <v/>
      </c>
      <c r="AI275" s="16" t="str">
        <f>IF(ISERROR(VLOOKUP(CONCATENATE($A275,"_",AI$2),'Reference data SID'!$B:$N,13,FALSE)),"",VLOOKUP(CONCATENATE($A275,"_",AI$2),'Reference data SID'!$B:$N,13,FALSE))</f>
        <v/>
      </c>
      <c r="AJ275" s="16" t="str">
        <f>IF(ISERROR(VLOOKUP(CONCATENATE($A275,"_",AJ$2),'Reference data SID'!$B:$N,13,FALSE)),"",VLOOKUP(CONCATENATE($A275,"_",AJ$2),'Reference data SID'!$B:$N,13,FALSE))</f>
        <v/>
      </c>
      <c r="AK275" s="16" t="str">
        <f>IF(ISERROR(VLOOKUP(CONCATENATE($A275,"_",AK$2),'Reference data SID'!$B:$N,13,FALSE)),"",VLOOKUP(CONCATENATE($A275,"_",AK$2),'Reference data SID'!$B:$N,13,FALSE))</f>
        <v/>
      </c>
      <c r="AL275" s="16" t="str">
        <f>IF(ISERROR(VLOOKUP(CONCATENATE($A275,"_",AL$2),'Reference data SID'!$B:$N,13,FALSE)),"",VLOOKUP(CONCATENATE($A275,"_",AL$2),'Reference data SID'!$B:$N,13,FALSE))</f>
        <v/>
      </c>
      <c r="AM275" s="16" t="str">
        <f>IF(ISERROR(VLOOKUP(CONCATENATE($A275,"_",AM$2),'Reference data SID'!$B:$N,13,FALSE)),"",VLOOKUP(CONCATENATE($A275,"_",AM$2),'Reference data SID'!$B:$N,13,FALSE))</f>
        <v/>
      </c>
      <c r="AN275" s="16" t="str">
        <f>IF(ISERROR(VLOOKUP(CONCATENATE($A275,"_",AN$2),'Reference data SID'!$B:$N,13,FALSE)),"",VLOOKUP(CONCATENATE($A275,"_",AN$2),'Reference data SID'!$B:$N,13,FALSE))</f>
        <v/>
      </c>
      <c r="AO275" s="16" t="str">
        <f>IF(ISERROR(VLOOKUP(CONCATENATE($A275,"_",AO$2),'Reference data SID'!$B:$N,13,FALSE)),"",VLOOKUP(CONCATENATE($A275,"_",AO$2),'Reference data SID'!$B:$N,13,FALSE))</f>
        <v/>
      </c>
      <c r="AP275" s="16" t="str">
        <f>IF(ISERROR(VLOOKUP(CONCATENATE($A275,"_",AP$2),'Reference data SID'!$B:$N,13,FALSE)),"",VLOOKUP(CONCATENATE($A275,"_",AP$2),'Reference data SID'!$B:$N,13,FALSE))</f>
        <v/>
      </c>
      <c r="AQ275" s="16" t="str">
        <f>IF(ISERROR(VLOOKUP(CONCATENATE($A275,"_",AQ$2),'Reference data SID'!$B:$N,13,FALSE)),"",VLOOKUP(CONCATENATE($A275,"_",AQ$2),'Reference data SID'!$B:$N,13,FALSE))</f>
        <v/>
      </c>
      <c r="AR275" s="16" t="str">
        <f>IF(ISERROR(VLOOKUP(CONCATENATE($A275,"_",AR$2),'Reference data SID'!$B:$N,13,FALSE)),"",VLOOKUP(CONCATENATE($A275,"_",AR$2),'Reference data SID'!$B:$N,13,FALSE))</f>
        <v/>
      </c>
      <c r="AS275" s="16" t="str">
        <f>IF(ISERROR(VLOOKUP(CONCATENATE($A275,"_",AS$2),'Reference data SID'!$B:$N,13,FALSE)),"",VLOOKUP(CONCATENATE($A275,"_",AS$2),'Reference data SID'!$B:$N,13,FALSE))</f>
        <v/>
      </c>
      <c r="AT275" s="16" t="str">
        <f>IF(ISERROR(VLOOKUP(CONCATENATE($A275,"_",AT$2),'Reference data SID'!$B:$N,13,FALSE)),"",VLOOKUP(CONCATENATE($A275,"_",AT$2),'Reference data SID'!$B:$N,13,FALSE))</f>
        <v/>
      </c>
    </row>
    <row r="276" spans="1:46" x14ac:dyDescent="0.25">
      <c r="A276">
        <v>272</v>
      </c>
      <c r="B276" s="16" t="str">
        <f>IF(ISERROR(VLOOKUP(CONCATENATE($A276,"_",B$2),'Reference data SID'!$B:$N,13,FALSE)),"",VLOOKUP(CONCATENATE($A276,"_",B$2),'Reference data SID'!$B:$N,13,FALSE))</f>
        <v/>
      </c>
      <c r="C276" s="16" t="str">
        <f>IF(ISERROR(VLOOKUP(CONCATENATE($A276,"_",C$2),'Reference data SID'!$B:$N,13,FALSE)),"",VLOOKUP(CONCATENATE($A276,"_",C$2),'Reference data SID'!$B:$N,13,FALSE))</f>
        <v/>
      </c>
      <c r="D276" s="16" t="str">
        <f>IF(ISERROR(VLOOKUP(CONCATENATE($A276,"_",D$2),'Reference data SID'!$B:$N,13,FALSE)),"",VLOOKUP(CONCATENATE($A276,"_",D$2),'Reference data SID'!$B:$N,13,FALSE))</f>
        <v/>
      </c>
      <c r="E276" s="16" t="str">
        <f>IF(ISERROR(VLOOKUP(CONCATENATE($A276,"_",E$2),'Reference data SID'!$B:$N,13,FALSE)),"",VLOOKUP(CONCATENATE($A276,"_",E$2),'Reference data SID'!$B:$N,13,FALSE))</f>
        <v/>
      </c>
      <c r="F276" s="16" t="str">
        <f>IF(ISERROR(VLOOKUP(CONCATENATE($A276,"_",F$2),'Reference data SID'!$B:$N,13,FALSE)),"",VLOOKUP(CONCATENATE($A276,"_",F$2),'Reference data SID'!$B:$N,13,FALSE))</f>
        <v/>
      </c>
      <c r="G276" s="16" t="str">
        <f>IF(ISERROR(VLOOKUP(CONCATENATE($A276,"_",G$2),'Reference data SID'!$B:$N,13,FALSE)),"",VLOOKUP(CONCATENATE($A276,"_",G$2),'Reference data SID'!$B:$N,13,FALSE))</f>
        <v/>
      </c>
      <c r="H276" s="16" t="str">
        <f>IF(ISERROR(VLOOKUP(CONCATENATE($A276,"_",H$2),'Reference data SID'!$B:$N,13,FALSE)),"",VLOOKUP(CONCATENATE($A276,"_",H$2),'Reference data SID'!$B:$N,13,FALSE))</f>
        <v/>
      </c>
      <c r="I276" s="16" t="str">
        <f>IF(ISERROR(VLOOKUP(CONCATENATE($A276,"_",I$2),'Reference data SID'!$B:$N,13,FALSE)),"",VLOOKUP(CONCATENATE($A276,"_",I$2),'Reference data SID'!$B:$N,13,FALSE))</f>
        <v/>
      </c>
      <c r="J276" s="16" t="str">
        <f>IF(ISERROR(VLOOKUP(CONCATENATE($A276,"_",J$2),'Reference data SID'!$B:$N,13,FALSE)),"",VLOOKUP(CONCATENATE($A276,"_",J$2),'Reference data SID'!$B:$N,13,FALSE))</f>
        <v/>
      </c>
      <c r="K276" s="16" t="str">
        <f>IF(ISERROR(VLOOKUP(CONCATENATE($A276,"_",K$2),'Reference data SID'!$B:$N,13,FALSE)),"",VLOOKUP(CONCATENATE($A276,"_",K$2),'Reference data SID'!$B:$N,13,FALSE))</f>
        <v/>
      </c>
      <c r="L276" s="16" t="str">
        <f>IF(ISERROR(VLOOKUP(CONCATENATE($A276,"_",L$2),'Reference data SID'!$B:$N,13,FALSE)),"",VLOOKUP(CONCATENATE($A276,"_",L$2),'Reference data SID'!$B:$N,13,FALSE))</f>
        <v/>
      </c>
      <c r="M276" s="16" t="str">
        <f>IF(ISERROR(VLOOKUP(CONCATENATE($A276,"_",M$2),'Reference data SID'!$B:$N,13,FALSE)),"",VLOOKUP(CONCATENATE($A276,"_",M$2),'Reference data SID'!$B:$N,13,FALSE))</f>
        <v/>
      </c>
      <c r="N276" s="16" t="str">
        <f>IF(ISERROR(VLOOKUP(CONCATENATE($A276,"_",N$2),'Reference data SID'!$B:$N,13,FALSE)),"",VLOOKUP(CONCATENATE($A276,"_",N$2),'Reference data SID'!$B:$N,13,FALSE))</f>
        <v/>
      </c>
      <c r="O276" s="16" t="str">
        <f>IF(ISERROR(VLOOKUP(CONCATENATE($A276,"_",O$2),'Reference data SID'!$B:$N,13,FALSE)),"",VLOOKUP(CONCATENATE($A276,"_",O$2),'Reference data SID'!$B:$N,13,FALSE))</f>
        <v/>
      </c>
      <c r="P276" s="16" t="str">
        <f>IF(ISERROR(VLOOKUP(CONCATENATE($A276,"_",P$2),'Reference data SID'!$B:$N,13,FALSE)),"",VLOOKUP(CONCATENATE($A276,"_",P$2),'Reference data SID'!$B:$N,13,FALSE))</f>
        <v/>
      </c>
      <c r="Q276" s="16" t="str">
        <f>IF(ISERROR(VLOOKUP(CONCATENATE($A276,"_",Q$2),'Reference data SID'!$B:$N,13,FALSE)),"",VLOOKUP(CONCATENATE($A276,"_",Q$2),'Reference data SID'!$B:$N,13,FALSE))</f>
        <v/>
      </c>
      <c r="R276" s="16" t="str">
        <f>IF(ISERROR(VLOOKUP(CONCATENATE($A276,"_",R$2),'Reference data SID'!$B:$N,13,FALSE)),"",VLOOKUP(CONCATENATE($A276,"_",R$2),'Reference data SID'!$B:$N,13,FALSE))</f>
        <v/>
      </c>
      <c r="S276" s="16" t="str">
        <f>IF(ISERROR(VLOOKUP(CONCATENATE($A276,"_",S$2),'Reference data SID'!$B:$N,13,FALSE)),"",VLOOKUP(CONCATENATE($A276,"_",S$2),'Reference data SID'!$B:$N,13,FALSE))</f>
        <v/>
      </c>
      <c r="T276" s="16" t="str">
        <f>IF(ISERROR(VLOOKUP(CONCATENATE($A276,"_",T$2),'Reference data SID'!$B:$N,13,FALSE)),"",VLOOKUP(CONCATENATE($A276,"_",T$2),'Reference data SID'!$B:$N,13,FALSE))</f>
        <v/>
      </c>
      <c r="U276" s="16" t="str">
        <f>IF(ISERROR(VLOOKUP(CONCATENATE($A276,"_",U$2),'Reference data SID'!$B:$N,13,FALSE)),"",VLOOKUP(CONCATENATE($A276,"_",U$2),'Reference data SID'!$B:$N,13,FALSE))</f>
        <v/>
      </c>
      <c r="V276" s="16" t="str">
        <f>IF(ISERROR(VLOOKUP(CONCATENATE($A276,"_",V$2),'Reference data SID'!$B:$N,13,FALSE)),"",VLOOKUP(CONCATENATE($A276,"_",V$2),'Reference data SID'!$B:$N,13,FALSE))</f>
        <v/>
      </c>
      <c r="W276" s="16" t="str">
        <f>IF(ISERROR(VLOOKUP(CONCATENATE($A276,"_",W$2),'Reference data SID'!$B:$N,13,FALSE)),"",VLOOKUP(CONCATENATE($A276,"_",W$2),'Reference data SID'!$B:$N,13,FALSE))</f>
        <v/>
      </c>
      <c r="X276" s="16" t="str">
        <f>IF(ISERROR(VLOOKUP(CONCATENATE($A276,"_",X$2),'Reference data SID'!$B:$N,13,FALSE)),"",VLOOKUP(CONCATENATE($A276,"_",X$2),'Reference data SID'!$B:$N,13,FALSE))</f>
        <v/>
      </c>
      <c r="Y276" s="16" t="str">
        <f>IF(ISERROR(VLOOKUP(CONCATENATE($A276,"_",Y$2),'Reference data SID'!$B:$N,13,FALSE)),"",VLOOKUP(CONCATENATE($A276,"_",Y$2),'Reference data SID'!$B:$N,13,FALSE))</f>
        <v/>
      </c>
      <c r="Z276" s="16" t="str">
        <f>IF(ISERROR(VLOOKUP(CONCATENATE($A276,"_",Z$2),'Reference data SID'!$B:$N,13,FALSE)),"",VLOOKUP(CONCATENATE($A276,"_",Z$2),'Reference data SID'!$B:$N,13,FALSE))</f>
        <v/>
      </c>
      <c r="AA276" s="16" t="str">
        <f>IF(ISERROR(VLOOKUP(CONCATENATE($A276,"_",AA$2),'Reference data SID'!$B:$N,13,FALSE)),"",VLOOKUP(CONCATENATE($A276,"_",AA$2),'Reference data SID'!$B:$N,13,FALSE))</f>
        <v/>
      </c>
      <c r="AB276" s="16" t="str">
        <f>IF(ISERROR(VLOOKUP(CONCATENATE($A276,"_",AB$2),'Reference data SID'!$B:$N,13,FALSE)),"",VLOOKUP(CONCATENATE($A276,"_",AB$2),'Reference data SID'!$B:$N,13,FALSE))</f>
        <v/>
      </c>
      <c r="AC276" s="16" t="str">
        <f>IF(ISERROR(VLOOKUP(CONCATENATE($A276,"_",AC$2),'Reference data SID'!$B:$N,13,FALSE)),"",VLOOKUP(CONCATENATE($A276,"_",AC$2),'Reference data SID'!$B:$N,13,FALSE))</f>
        <v/>
      </c>
      <c r="AD276" s="16" t="str">
        <f>IF(ISERROR(VLOOKUP(CONCATENATE($A276,"_",AD$2),'Reference data SID'!$B:$N,13,FALSE)),"",VLOOKUP(CONCATENATE($A276,"_",AD$2),'Reference data SID'!$B:$N,13,FALSE))</f>
        <v/>
      </c>
      <c r="AE276" s="16" t="str">
        <f>IF(ISERROR(VLOOKUP(CONCATENATE($A276,"_",AE$2),'Reference data SID'!$B:$N,13,FALSE)),"",VLOOKUP(CONCATENATE($A276,"_",AE$2),'Reference data SID'!$B:$N,13,FALSE))</f>
        <v/>
      </c>
      <c r="AF276" s="16" t="str">
        <f>IF(ISERROR(VLOOKUP(CONCATENATE($A276,"_",AF$2),'Reference data SID'!$B:$N,13,FALSE)),"",VLOOKUP(CONCATENATE($A276,"_",AF$2),'Reference data SID'!$B:$N,13,FALSE))</f>
        <v/>
      </c>
      <c r="AG276" s="16" t="str">
        <f>IF(ISERROR(VLOOKUP(CONCATENATE($A276,"_",AG$2),'Reference data SID'!$B:$N,13,FALSE)),"",VLOOKUP(CONCATENATE($A276,"_",AG$2),'Reference data SID'!$B:$N,13,FALSE))</f>
        <v/>
      </c>
      <c r="AH276" s="16" t="str">
        <f>IF(ISERROR(VLOOKUP(CONCATENATE($A276,"_",AH$2),'Reference data SID'!$B:$N,13,FALSE)),"",VLOOKUP(CONCATENATE($A276,"_",AH$2),'Reference data SID'!$B:$N,13,FALSE))</f>
        <v/>
      </c>
      <c r="AI276" s="16" t="str">
        <f>IF(ISERROR(VLOOKUP(CONCATENATE($A276,"_",AI$2),'Reference data SID'!$B:$N,13,FALSE)),"",VLOOKUP(CONCATENATE($A276,"_",AI$2),'Reference data SID'!$B:$N,13,FALSE))</f>
        <v/>
      </c>
      <c r="AJ276" s="16" t="str">
        <f>IF(ISERROR(VLOOKUP(CONCATENATE($A276,"_",AJ$2),'Reference data SID'!$B:$N,13,FALSE)),"",VLOOKUP(CONCATENATE($A276,"_",AJ$2),'Reference data SID'!$B:$N,13,FALSE))</f>
        <v/>
      </c>
      <c r="AK276" s="16" t="str">
        <f>IF(ISERROR(VLOOKUP(CONCATENATE($A276,"_",AK$2),'Reference data SID'!$B:$N,13,FALSE)),"",VLOOKUP(CONCATENATE($A276,"_",AK$2),'Reference data SID'!$B:$N,13,FALSE))</f>
        <v/>
      </c>
      <c r="AL276" s="16" t="str">
        <f>IF(ISERROR(VLOOKUP(CONCATENATE($A276,"_",AL$2),'Reference data SID'!$B:$N,13,FALSE)),"",VLOOKUP(CONCATENATE($A276,"_",AL$2),'Reference data SID'!$B:$N,13,FALSE))</f>
        <v/>
      </c>
      <c r="AM276" s="16" t="str">
        <f>IF(ISERROR(VLOOKUP(CONCATENATE($A276,"_",AM$2),'Reference data SID'!$B:$N,13,FALSE)),"",VLOOKUP(CONCATENATE($A276,"_",AM$2),'Reference data SID'!$B:$N,13,FALSE))</f>
        <v/>
      </c>
      <c r="AN276" s="16" t="str">
        <f>IF(ISERROR(VLOOKUP(CONCATENATE($A276,"_",AN$2),'Reference data SID'!$B:$N,13,FALSE)),"",VLOOKUP(CONCATENATE($A276,"_",AN$2),'Reference data SID'!$B:$N,13,FALSE))</f>
        <v/>
      </c>
      <c r="AO276" s="16" t="str">
        <f>IF(ISERROR(VLOOKUP(CONCATENATE($A276,"_",AO$2),'Reference data SID'!$B:$N,13,FALSE)),"",VLOOKUP(CONCATENATE($A276,"_",AO$2),'Reference data SID'!$B:$N,13,FALSE))</f>
        <v/>
      </c>
      <c r="AP276" s="16" t="str">
        <f>IF(ISERROR(VLOOKUP(CONCATENATE($A276,"_",AP$2),'Reference data SID'!$B:$N,13,FALSE)),"",VLOOKUP(CONCATENATE($A276,"_",AP$2),'Reference data SID'!$B:$N,13,FALSE))</f>
        <v/>
      </c>
      <c r="AQ276" s="16" t="str">
        <f>IF(ISERROR(VLOOKUP(CONCATENATE($A276,"_",AQ$2),'Reference data SID'!$B:$N,13,FALSE)),"",VLOOKUP(CONCATENATE($A276,"_",AQ$2),'Reference data SID'!$B:$N,13,FALSE))</f>
        <v/>
      </c>
      <c r="AR276" s="16" t="str">
        <f>IF(ISERROR(VLOOKUP(CONCATENATE($A276,"_",AR$2),'Reference data SID'!$B:$N,13,FALSE)),"",VLOOKUP(CONCATENATE($A276,"_",AR$2),'Reference data SID'!$B:$N,13,FALSE))</f>
        <v/>
      </c>
      <c r="AS276" s="16" t="str">
        <f>IF(ISERROR(VLOOKUP(CONCATENATE($A276,"_",AS$2),'Reference data SID'!$B:$N,13,FALSE)),"",VLOOKUP(CONCATENATE($A276,"_",AS$2),'Reference data SID'!$B:$N,13,FALSE))</f>
        <v/>
      </c>
      <c r="AT276" s="16" t="str">
        <f>IF(ISERROR(VLOOKUP(CONCATENATE($A276,"_",AT$2),'Reference data SID'!$B:$N,13,FALSE)),"",VLOOKUP(CONCATENATE($A276,"_",AT$2),'Reference data SID'!$B:$N,13,FALSE))</f>
        <v/>
      </c>
    </row>
    <row r="277" spans="1:46" x14ac:dyDescent="0.25">
      <c r="A277">
        <v>273</v>
      </c>
      <c r="B277" s="16" t="str">
        <f>IF(ISERROR(VLOOKUP(CONCATENATE($A277,"_",B$2),'Reference data SID'!$B:$N,13,FALSE)),"",VLOOKUP(CONCATENATE($A277,"_",B$2),'Reference data SID'!$B:$N,13,FALSE))</f>
        <v/>
      </c>
      <c r="C277" s="16" t="str">
        <f>IF(ISERROR(VLOOKUP(CONCATENATE($A277,"_",C$2),'Reference data SID'!$B:$N,13,FALSE)),"",VLOOKUP(CONCATENATE($A277,"_",C$2),'Reference data SID'!$B:$N,13,FALSE))</f>
        <v/>
      </c>
      <c r="D277" s="16" t="str">
        <f>IF(ISERROR(VLOOKUP(CONCATENATE($A277,"_",D$2),'Reference data SID'!$B:$N,13,FALSE)),"",VLOOKUP(CONCATENATE($A277,"_",D$2),'Reference data SID'!$B:$N,13,FALSE))</f>
        <v/>
      </c>
      <c r="E277" s="16" t="str">
        <f>IF(ISERROR(VLOOKUP(CONCATENATE($A277,"_",E$2),'Reference data SID'!$B:$N,13,FALSE)),"",VLOOKUP(CONCATENATE($A277,"_",E$2),'Reference data SID'!$B:$N,13,FALSE))</f>
        <v/>
      </c>
      <c r="F277" s="16" t="str">
        <f>IF(ISERROR(VLOOKUP(CONCATENATE($A277,"_",F$2),'Reference data SID'!$B:$N,13,FALSE)),"",VLOOKUP(CONCATENATE($A277,"_",F$2),'Reference data SID'!$B:$N,13,FALSE))</f>
        <v/>
      </c>
      <c r="G277" s="16" t="str">
        <f>IF(ISERROR(VLOOKUP(CONCATENATE($A277,"_",G$2),'Reference data SID'!$B:$N,13,FALSE)),"",VLOOKUP(CONCATENATE($A277,"_",G$2),'Reference data SID'!$B:$N,13,FALSE))</f>
        <v/>
      </c>
      <c r="H277" s="16" t="str">
        <f>IF(ISERROR(VLOOKUP(CONCATENATE($A277,"_",H$2),'Reference data SID'!$B:$N,13,FALSE)),"",VLOOKUP(CONCATENATE($A277,"_",H$2),'Reference data SID'!$B:$N,13,FALSE))</f>
        <v/>
      </c>
      <c r="I277" s="16" t="str">
        <f>IF(ISERROR(VLOOKUP(CONCATENATE($A277,"_",I$2),'Reference data SID'!$B:$N,13,FALSE)),"",VLOOKUP(CONCATENATE($A277,"_",I$2),'Reference data SID'!$B:$N,13,FALSE))</f>
        <v/>
      </c>
      <c r="J277" s="16" t="str">
        <f>IF(ISERROR(VLOOKUP(CONCATENATE($A277,"_",J$2),'Reference data SID'!$B:$N,13,FALSE)),"",VLOOKUP(CONCATENATE($A277,"_",J$2),'Reference data SID'!$B:$N,13,FALSE))</f>
        <v/>
      </c>
      <c r="K277" s="16" t="str">
        <f>IF(ISERROR(VLOOKUP(CONCATENATE($A277,"_",K$2),'Reference data SID'!$B:$N,13,FALSE)),"",VLOOKUP(CONCATENATE($A277,"_",K$2),'Reference data SID'!$B:$N,13,FALSE))</f>
        <v/>
      </c>
      <c r="L277" s="16" t="str">
        <f>IF(ISERROR(VLOOKUP(CONCATENATE($A277,"_",L$2),'Reference data SID'!$B:$N,13,FALSE)),"",VLOOKUP(CONCATENATE($A277,"_",L$2),'Reference data SID'!$B:$N,13,FALSE))</f>
        <v/>
      </c>
      <c r="M277" s="16" t="str">
        <f>IF(ISERROR(VLOOKUP(CONCATENATE($A277,"_",M$2),'Reference data SID'!$B:$N,13,FALSE)),"",VLOOKUP(CONCATENATE($A277,"_",M$2),'Reference data SID'!$B:$N,13,FALSE))</f>
        <v/>
      </c>
      <c r="N277" s="16" t="str">
        <f>IF(ISERROR(VLOOKUP(CONCATENATE($A277,"_",N$2),'Reference data SID'!$B:$N,13,FALSE)),"",VLOOKUP(CONCATENATE($A277,"_",N$2),'Reference data SID'!$B:$N,13,FALSE))</f>
        <v/>
      </c>
      <c r="O277" s="16" t="str">
        <f>IF(ISERROR(VLOOKUP(CONCATENATE($A277,"_",O$2),'Reference data SID'!$B:$N,13,FALSE)),"",VLOOKUP(CONCATENATE($A277,"_",O$2),'Reference data SID'!$B:$N,13,FALSE))</f>
        <v/>
      </c>
      <c r="P277" s="16" t="str">
        <f>IF(ISERROR(VLOOKUP(CONCATENATE($A277,"_",P$2),'Reference data SID'!$B:$N,13,FALSE)),"",VLOOKUP(CONCATENATE($A277,"_",P$2),'Reference data SID'!$B:$N,13,FALSE))</f>
        <v/>
      </c>
      <c r="Q277" s="16" t="str">
        <f>IF(ISERROR(VLOOKUP(CONCATENATE($A277,"_",Q$2),'Reference data SID'!$B:$N,13,FALSE)),"",VLOOKUP(CONCATENATE($A277,"_",Q$2),'Reference data SID'!$B:$N,13,FALSE))</f>
        <v/>
      </c>
      <c r="R277" s="16" t="str">
        <f>IF(ISERROR(VLOOKUP(CONCATENATE($A277,"_",R$2),'Reference data SID'!$B:$N,13,FALSE)),"",VLOOKUP(CONCATENATE($A277,"_",R$2),'Reference data SID'!$B:$N,13,FALSE))</f>
        <v/>
      </c>
      <c r="S277" s="16" t="str">
        <f>IF(ISERROR(VLOOKUP(CONCATENATE($A277,"_",S$2),'Reference data SID'!$B:$N,13,FALSE)),"",VLOOKUP(CONCATENATE($A277,"_",S$2),'Reference data SID'!$B:$N,13,FALSE))</f>
        <v/>
      </c>
      <c r="T277" s="16" t="str">
        <f>IF(ISERROR(VLOOKUP(CONCATENATE($A277,"_",T$2),'Reference data SID'!$B:$N,13,FALSE)),"",VLOOKUP(CONCATENATE($A277,"_",T$2),'Reference data SID'!$B:$N,13,FALSE))</f>
        <v/>
      </c>
      <c r="U277" s="16" t="str">
        <f>IF(ISERROR(VLOOKUP(CONCATENATE($A277,"_",U$2),'Reference data SID'!$B:$N,13,FALSE)),"",VLOOKUP(CONCATENATE($A277,"_",U$2),'Reference data SID'!$B:$N,13,FALSE))</f>
        <v/>
      </c>
      <c r="V277" s="16" t="str">
        <f>IF(ISERROR(VLOOKUP(CONCATENATE($A277,"_",V$2),'Reference data SID'!$B:$N,13,FALSE)),"",VLOOKUP(CONCATENATE($A277,"_",V$2),'Reference data SID'!$B:$N,13,FALSE))</f>
        <v/>
      </c>
      <c r="W277" s="16" t="str">
        <f>IF(ISERROR(VLOOKUP(CONCATENATE($A277,"_",W$2),'Reference data SID'!$B:$N,13,FALSE)),"",VLOOKUP(CONCATENATE($A277,"_",W$2),'Reference data SID'!$B:$N,13,FALSE))</f>
        <v/>
      </c>
      <c r="X277" s="16" t="str">
        <f>IF(ISERROR(VLOOKUP(CONCATENATE($A277,"_",X$2),'Reference data SID'!$B:$N,13,FALSE)),"",VLOOKUP(CONCATENATE($A277,"_",X$2),'Reference data SID'!$B:$N,13,FALSE))</f>
        <v/>
      </c>
      <c r="Y277" s="16" t="str">
        <f>IF(ISERROR(VLOOKUP(CONCATENATE($A277,"_",Y$2),'Reference data SID'!$B:$N,13,FALSE)),"",VLOOKUP(CONCATENATE($A277,"_",Y$2),'Reference data SID'!$B:$N,13,FALSE))</f>
        <v/>
      </c>
      <c r="Z277" s="16" t="str">
        <f>IF(ISERROR(VLOOKUP(CONCATENATE($A277,"_",Z$2),'Reference data SID'!$B:$N,13,FALSE)),"",VLOOKUP(CONCATENATE($A277,"_",Z$2),'Reference data SID'!$B:$N,13,FALSE))</f>
        <v/>
      </c>
      <c r="AA277" s="16" t="str">
        <f>IF(ISERROR(VLOOKUP(CONCATENATE($A277,"_",AA$2),'Reference data SID'!$B:$N,13,FALSE)),"",VLOOKUP(CONCATENATE($A277,"_",AA$2),'Reference data SID'!$B:$N,13,FALSE))</f>
        <v/>
      </c>
      <c r="AB277" s="16" t="str">
        <f>IF(ISERROR(VLOOKUP(CONCATENATE($A277,"_",AB$2),'Reference data SID'!$B:$N,13,FALSE)),"",VLOOKUP(CONCATENATE($A277,"_",AB$2),'Reference data SID'!$B:$N,13,FALSE))</f>
        <v/>
      </c>
      <c r="AC277" s="16" t="str">
        <f>IF(ISERROR(VLOOKUP(CONCATENATE($A277,"_",AC$2),'Reference data SID'!$B:$N,13,FALSE)),"",VLOOKUP(CONCATENATE($A277,"_",AC$2),'Reference data SID'!$B:$N,13,FALSE))</f>
        <v/>
      </c>
      <c r="AD277" s="16" t="str">
        <f>IF(ISERROR(VLOOKUP(CONCATENATE($A277,"_",AD$2),'Reference data SID'!$B:$N,13,FALSE)),"",VLOOKUP(CONCATENATE($A277,"_",AD$2),'Reference data SID'!$B:$N,13,FALSE))</f>
        <v/>
      </c>
      <c r="AE277" s="16" t="str">
        <f>IF(ISERROR(VLOOKUP(CONCATENATE($A277,"_",AE$2),'Reference data SID'!$B:$N,13,FALSE)),"",VLOOKUP(CONCATENATE($A277,"_",AE$2),'Reference data SID'!$B:$N,13,FALSE))</f>
        <v/>
      </c>
      <c r="AF277" s="16" t="str">
        <f>IF(ISERROR(VLOOKUP(CONCATENATE($A277,"_",AF$2),'Reference data SID'!$B:$N,13,FALSE)),"",VLOOKUP(CONCATENATE($A277,"_",AF$2),'Reference data SID'!$B:$N,13,FALSE))</f>
        <v/>
      </c>
      <c r="AG277" s="16" t="str">
        <f>IF(ISERROR(VLOOKUP(CONCATENATE($A277,"_",AG$2),'Reference data SID'!$B:$N,13,FALSE)),"",VLOOKUP(CONCATENATE($A277,"_",AG$2),'Reference data SID'!$B:$N,13,FALSE))</f>
        <v/>
      </c>
      <c r="AH277" s="16" t="str">
        <f>IF(ISERROR(VLOOKUP(CONCATENATE($A277,"_",AH$2),'Reference data SID'!$B:$N,13,FALSE)),"",VLOOKUP(CONCATENATE($A277,"_",AH$2),'Reference data SID'!$B:$N,13,FALSE))</f>
        <v/>
      </c>
      <c r="AI277" s="16" t="str">
        <f>IF(ISERROR(VLOOKUP(CONCATENATE($A277,"_",AI$2),'Reference data SID'!$B:$N,13,FALSE)),"",VLOOKUP(CONCATENATE($A277,"_",AI$2),'Reference data SID'!$B:$N,13,FALSE))</f>
        <v/>
      </c>
      <c r="AJ277" s="16" t="str">
        <f>IF(ISERROR(VLOOKUP(CONCATENATE($A277,"_",AJ$2),'Reference data SID'!$B:$N,13,FALSE)),"",VLOOKUP(CONCATENATE($A277,"_",AJ$2),'Reference data SID'!$B:$N,13,FALSE))</f>
        <v/>
      </c>
      <c r="AK277" s="16" t="str">
        <f>IF(ISERROR(VLOOKUP(CONCATENATE($A277,"_",AK$2),'Reference data SID'!$B:$N,13,FALSE)),"",VLOOKUP(CONCATENATE($A277,"_",AK$2),'Reference data SID'!$B:$N,13,FALSE))</f>
        <v/>
      </c>
      <c r="AL277" s="16" t="str">
        <f>IF(ISERROR(VLOOKUP(CONCATENATE($A277,"_",AL$2),'Reference data SID'!$B:$N,13,FALSE)),"",VLOOKUP(CONCATENATE($A277,"_",AL$2),'Reference data SID'!$B:$N,13,FALSE))</f>
        <v/>
      </c>
      <c r="AM277" s="16" t="str">
        <f>IF(ISERROR(VLOOKUP(CONCATENATE($A277,"_",AM$2),'Reference data SID'!$B:$N,13,FALSE)),"",VLOOKUP(CONCATENATE($A277,"_",AM$2),'Reference data SID'!$B:$N,13,FALSE))</f>
        <v/>
      </c>
      <c r="AN277" s="16" t="str">
        <f>IF(ISERROR(VLOOKUP(CONCATENATE($A277,"_",AN$2),'Reference data SID'!$B:$N,13,FALSE)),"",VLOOKUP(CONCATENATE($A277,"_",AN$2),'Reference data SID'!$B:$N,13,FALSE))</f>
        <v/>
      </c>
      <c r="AO277" s="16" t="str">
        <f>IF(ISERROR(VLOOKUP(CONCATENATE($A277,"_",AO$2),'Reference data SID'!$B:$N,13,FALSE)),"",VLOOKUP(CONCATENATE($A277,"_",AO$2),'Reference data SID'!$B:$N,13,FALSE))</f>
        <v/>
      </c>
      <c r="AP277" s="16" t="str">
        <f>IF(ISERROR(VLOOKUP(CONCATENATE($A277,"_",AP$2),'Reference data SID'!$B:$N,13,FALSE)),"",VLOOKUP(CONCATENATE($A277,"_",AP$2),'Reference data SID'!$B:$N,13,FALSE))</f>
        <v/>
      </c>
      <c r="AQ277" s="16" t="str">
        <f>IF(ISERROR(VLOOKUP(CONCATENATE($A277,"_",AQ$2),'Reference data SID'!$B:$N,13,FALSE)),"",VLOOKUP(CONCATENATE($A277,"_",AQ$2),'Reference data SID'!$B:$N,13,FALSE))</f>
        <v/>
      </c>
      <c r="AR277" s="16" t="str">
        <f>IF(ISERROR(VLOOKUP(CONCATENATE($A277,"_",AR$2),'Reference data SID'!$B:$N,13,FALSE)),"",VLOOKUP(CONCATENATE($A277,"_",AR$2),'Reference data SID'!$B:$N,13,FALSE))</f>
        <v/>
      </c>
      <c r="AS277" s="16" t="str">
        <f>IF(ISERROR(VLOOKUP(CONCATENATE($A277,"_",AS$2),'Reference data SID'!$B:$N,13,FALSE)),"",VLOOKUP(CONCATENATE($A277,"_",AS$2),'Reference data SID'!$B:$N,13,FALSE))</f>
        <v/>
      </c>
      <c r="AT277" s="16" t="str">
        <f>IF(ISERROR(VLOOKUP(CONCATENATE($A277,"_",AT$2),'Reference data SID'!$B:$N,13,FALSE)),"",VLOOKUP(CONCATENATE($A277,"_",AT$2),'Reference data SID'!$B:$N,13,FALSE))</f>
        <v/>
      </c>
    </row>
    <row r="278" spans="1:46" x14ac:dyDescent="0.25">
      <c r="A278">
        <v>274</v>
      </c>
      <c r="B278" s="16" t="str">
        <f>IF(ISERROR(VLOOKUP(CONCATENATE($A278,"_",B$2),'Reference data SID'!$B:$N,13,FALSE)),"",VLOOKUP(CONCATENATE($A278,"_",B$2),'Reference data SID'!$B:$N,13,FALSE))</f>
        <v/>
      </c>
      <c r="C278" s="16" t="str">
        <f>IF(ISERROR(VLOOKUP(CONCATENATE($A278,"_",C$2),'Reference data SID'!$B:$N,13,FALSE)),"",VLOOKUP(CONCATENATE($A278,"_",C$2),'Reference data SID'!$B:$N,13,FALSE))</f>
        <v/>
      </c>
      <c r="D278" s="16" t="str">
        <f>IF(ISERROR(VLOOKUP(CONCATENATE($A278,"_",D$2),'Reference data SID'!$B:$N,13,FALSE)),"",VLOOKUP(CONCATENATE($A278,"_",D$2),'Reference data SID'!$B:$N,13,FALSE))</f>
        <v/>
      </c>
      <c r="E278" s="16" t="str">
        <f>IF(ISERROR(VLOOKUP(CONCATENATE($A278,"_",E$2),'Reference data SID'!$B:$N,13,FALSE)),"",VLOOKUP(CONCATENATE($A278,"_",E$2),'Reference data SID'!$B:$N,13,FALSE))</f>
        <v/>
      </c>
      <c r="F278" s="16" t="str">
        <f>IF(ISERROR(VLOOKUP(CONCATENATE($A278,"_",F$2),'Reference data SID'!$B:$N,13,FALSE)),"",VLOOKUP(CONCATENATE($A278,"_",F$2),'Reference data SID'!$B:$N,13,FALSE))</f>
        <v/>
      </c>
      <c r="G278" s="16" t="str">
        <f>IF(ISERROR(VLOOKUP(CONCATENATE($A278,"_",G$2),'Reference data SID'!$B:$N,13,FALSE)),"",VLOOKUP(CONCATENATE($A278,"_",G$2),'Reference data SID'!$B:$N,13,FALSE))</f>
        <v/>
      </c>
      <c r="H278" s="16" t="str">
        <f>IF(ISERROR(VLOOKUP(CONCATENATE($A278,"_",H$2),'Reference data SID'!$B:$N,13,FALSE)),"",VLOOKUP(CONCATENATE($A278,"_",H$2),'Reference data SID'!$B:$N,13,FALSE))</f>
        <v/>
      </c>
      <c r="I278" s="16" t="str">
        <f>IF(ISERROR(VLOOKUP(CONCATENATE($A278,"_",I$2),'Reference data SID'!$B:$N,13,FALSE)),"",VLOOKUP(CONCATENATE($A278,"_",I$2),'Reference data SID'!$B:$N,13,FALSE))</f>
        <v/>
      </c>
      <c r="J278" s="16" t="str">
        <f>IF(ISERROR(VLOOKUP(CONCATENATE($A278,"_",J$2),'Reference data SID'!$B:$N,13,FALSE)),"",VLOOKUP(CONCATENATE($A278,"_",J$2),'Reference data SID'!$B:$N,13,FALSE))</f>
        <v/>
      </c>
      <c r="K278" s="16" t="str">
        <f>IF(ISERROR(VLOOKUP(CONCATENATE($A278,"_",K$2),'Reference data SID'!$B:$N,13,FALSE)),"",VLOOKUP(CONCATENATE($A278,"_",K$2),'Reference data SID'!$B:$N,13,FALSE))</f>
        <v/>
      </c>
      <c r="L278" s="16" t="str">
        <f>IF(ISERROR(VLOOKUP(CONCATENATE($A278,"_",L$2),'Reference data SID'!$B:$N,13,FALSE)),"",VLOOKUP(CONCATENATE($A278,"_",L$2),'Reference data SID'!$B:$N,13,FALSE))</f>
        <v/>
      </c>
      <c r="M278" s="16" t="str">
        <f>IF(ISERROR(VLOOKUP(CONCATENATE($A278,"_",M$2),'Reference data SID'!$B:$N,13,FALSE)),"",VLOOKUP(CONCATENATE($A278,"_",M$2),'Reference data SID'!$B:$N,13,FALSE))</f>
        <v/>
      </c>
      <c r="N278" s="16" t="str">
        <f>IF(ISERROR(VLOOKUP(CONCATENATE($A278,"_",N$2),'Reference data SID'!$B:$N,13,FALSE)),"",VLOOKUP(CONCATENATE($A278,"_",N$2),'Reference data SID'!$B:$N,13,FALSE))</f>
        <v/>
      </c>
      <c r="O278" s="16" t="str">
        <f>IF(ISERROR(VLOOKUP(CONCATENATE($A278,"_",O$2),'Reference data SID'!$B:$N,13,FALSE)),"",VLOOKUP(CONCATENATE($A278,"_",O$2),'Reference data SID'!$B:$N,13,FALSE))</f>
        <v/>
      </c>
      <c r="P278" s="16" t="str">
        <f>IF(ISERROR(VLOOKUP(CONCATENATE($A278,"_",P$2),'Reference data SID'!$B:$N,13,FALSE)),"",VLOOKUP(CONCATENATE($A278,"_",P$2),'Reference data SID'!$B:$N,13,FALSE))</f>
        <v/>
      </c>
      <c r="Q278" s="16" t="str">
        <f>IF(ISERROR(VLOOKUP(CONCATENATE($A278,"_",Q$2),'Reference data SID'!$B:$N,13,FALSE)),"",VLOOKUP(CONCATENATE($A278,"_",Q$2),'Reference data SID'!$B:$N,13,FALSE))</f>
        <v/>
      </c>
      <c r="R278" s="16" t="str">
        <f>IF(ISERROR(VLOOKUP(CONCATENATE($A278,"_",R$2),'Reference data SID'!$B:$N,13,FALSE)),"",VLOOKUP(CONCATENATE($A278,"_",R$2),'Reference data SID'!$B:$N,13,FALSE))</f>
        <v/>
      </c>
      <c r="S278" s="16" t="str">
        <f>IF(ISERROR(VLOOKUP(CONCATENATE($A278,"_",S$2),'Reference data SID'!$B:$N,13,FALSE)),"",VLOOKUP(CONCATENATE($A278,"_",S$2),'Reference data SID'!$B:$N,13,FALSE))</f>
        <v/>
      </c>
      <c r="T278" s="16" t="str">
        <f>IF(ISERROR(VLOOKUP(CONCATENATE($A278,"_",T$2),'Reference data SID'!$B:$N,13,FALSE)),"",VLOOKUP(CONCATENATE($A278,"_",T$2),'Reference data SID'!$B:$N,13,FALSE))</f>
        <v/>
      </c>
      <c r="U278" s="16" t="str">
        <f>IF(ISERROR(VLOOKUP(CONCATENATE($A278,"_",U$2),'Reference data SID'!$B:$N,13,FALSE)),"",VLOOKUP(CONCATENATE($A278,"_",U$2),'Reference data SID'!$B:$N,13,FALSE))</f>
        <v/>
      </c>
      <c r="V278" s="16" t="str">
        <f>IF(ISERROR(VLOOKUP(CONCATENATE($A278,"_",V$2),'Reference data SID'!$B:$N,13,FALSE)),"",VLOOKUP(CONCATENATE($A278,"_",V$2),'Reference data SID'!$B:$N,13,FALSE))</f>
        <v/>
      </c>
      <c r="W278" s="16" t="str">
        <f>IF(ISERROR(VLOOKUP(CONCATENATE($A278,"_",W$2),'Reference data SID'!$B:$N,13,FALSE)),"",VLOOKUP(CONCATENATE($A278,"_",W$2),'Reference data SID'!$B:$N,13,FALSE))</f>
        <v/>
      </c>
      <c r="X278" s="16" t="str">
        <f>IF(ISERROR(VLOOKUP(CONCATENATE($A278,"_",X$2),'Reference data SID'!$B:$N,13,FALSE)),"",VLOOKUP(CONCATENATE($A278,"_",X$2),'Reference data SID'!$B:$N,13,FALSE))</f>
        <v/>
      </c>
      <c r="Y278" s="16" t="str">
        <f>IF(ISERROR(VLOOKUP(CONCATENATE($A278,"_",Y$2),'Reference data SID'!$B:$N,13,FALSE)),"",VLOOKUP(CONCATENATE($A278,"_",Y$2),'Reference data SID'!$B:$N,13,FALSE))</f>
        <v/>
      </c>
      <c r="Z278" s="16" t="str">
        <f>IF(ISERROR(VLOOKUP(CONCATENATE($A278,"_",Z$2),'Reference data SID'!$B:$N,13,FALSE)),"",VLOOKUP(CONCATENATE($A278,"_",Z$2),'Reference data SID'!$B:$N,13,FALSE))</f>
        <v/>
      </c>
      <c r="AA278" s="16" t="str">
        <f>IF(ISERROR(VLOOKUP(CONCATENATE($A278,"_",AA$2),'Reference data SID'!$B:$N,13,FALSE)),"",VLOOKUP(CONCATENATE($A278,"_",AA$2),'Reference data SID'!$B:$N,13,FALSE))</f>
        <v/>
      </c>
      <c r="AB278" s="16" t="str">
        <f>IF(ISERROR(VLOOKUP(CONCATENATE($A278,"_",AB$2),'Reference data SID'!$B:$N,13,FALSE)),"",VLOOKUP(CONCATENATE($A278,"_",AB$2),'Reference data SID'!$B:$N,13,FALSE))</f>
        <v/>
      </c>
      <c r="AC278" s="16" t="str">
        <f>IF(ISERROR(VLOOKUP(CONCATENATE($A278,"_",AC$2),'Reference data SID'!$B:$N,13,FALSE)),"",VLOOKUP(CONCATENATE($A278,"_",AC$2),'Reference data SID'!$B:$N,13,FALSE))</f>
        <v/>
      </c>
      <c r="AD278" s="16" t="str">
        <f>IF(ISERROR(VLOOKUP(CONCATENATE($A278,"_",AD$2),'Reference data SID'!$B:$N,13,FALSE)),"",VLOOKUP(CONCATENATE($A278,"_",AD$2),'Reference data SID'!$B:$N,13,FALSE))</f>
        <v/>
      </c>
      <c r="AE278" s="16" t="str">
        <f>IF(ISERROR(VLOOKUP(CONCATENATE($A278,"_",AE$2),'Reference data SID'!$B:$N,13,FALSE)),"",VLOOKUP(CONCATENATE($A278,"_",AE$2),'Reference data SID'!$B:$N,13,FALSE))</f>
        <v/>
      </c>
      <c r="AF278" s="16" t="str">
        <f>IF(ISERROR(VLOOKUP(CONCATENATE($A278,"_",AF$2),'Reference data SID'!$B:$N,13,FALSE)),"",VLOOKUP(CONCATENATE($A278,"_",AF$2),'Reference data SID'!$B:$N,13,FALSE))</f>
        <v/>
      </c>
      <c r="AG278" s="16" t="str">
        <f>IF(ISERROR(VLOOKUP(CONCATENATE($A278,"_",AG$2),'Reference data SID'!$B:$N,13,FALSE)),"",VLOOKUP(CONCATENATE($A278,"_",AG$2),'Reference data SID'!$B:$N,13,FALSE))</f>
        <v/>
      </c>
      <c r="AH278" s="16" t="str">
        <f>IF(ISERROR(VLOOKUP(CONCATENATE($A278,"_",AH$2),'Reference data SID'!$B:$N,13,FALSE)),"",VLOOKUP(CONCATENATE($A278,"_",AH$2),'Reference data SID'!$B:$N,13,FALSE))</f>
        <v/>
      </c>
      <c r="AI278" s="16" t="str">
        <f>IF(ISERROR(VLOOKUP(CONCATENATE($A278,"_",AI$2),'Reference data SID'!$B:$N,13,FALSE)),"",VLOOKUP(CONCATENATE($A278,"_",AI$2),'Reference data SID'!$B:$N,13,FALSE))</f>
        <v/>
      </c>
      <c r="AJ278" s="16" t="str">
        <f>IF(ISERROR(VLOOKUP(CONCATENATE($A278,"_",AJ$2),'Reference data SID'!$B:$N,13,FALSE)),"",VLOOKUP(CONCATENATE($A278,"_",AJ$2),'Reference data SID'!$B:$N,13,FALSE))</f>
        <v/>
      </c>
      <c r="AK278" s="16" t="str">
        <f>IF(ISERROR(VLOOKUP(CONCATENATE($A278,"_",AK$2),'Reference data SID'!$B:$N,13,FALSE)),"",VLOOKUP(CONCATENATE($A278,"_",AK$2),'Reference data SID'!$B:$N,13,FALSE))</f>
        <v/>
      </c>
      <c r="AL278" s="16" t="str">
        <f>IF(ISERROR(VLOOKUP(CONCATENATE($A278,"_",AL$2),'Reference data SID'!$B:$N,13,FALSE)),"",VLOOKUP(CONCATENATE($A278,"_",AL$2),'Reference data SID'!$B:$N,13,FALSE))</f>
        <v/>
      </c>
      <c r="AM278" s="16" t="str">
        <f>IF(ISERROR(VLOOKUP(CONCATENATE($A278,"_",AM$2),'Reference data SID'!$B:$N,13,FALSE)),"",VLOOKUP(CONCATENATE($A278,"_",AM$2),'Reference data SID'!$B:$N,13,FALSE))</f>
        <v/>
      </c>
      <c r="AN278" s="16" t="str">
        <f>IF(ISERROR(VLOOKUP(CONCATENATE($A278,"_",AN$2),'Reference data SID'!$B:$N,13,FALSE)),"",VLOOKUP(CONCATENATE($A278,"_",AN$2),'Reference data SID'!$B:$N,13,FALSE))</f>
        <v/>
      </c>
      <c r="AO278" s="16" t="str">
        <f>IF(ISERROR(VLOOKUP(CONCATENATE($A278,"_",AO$2),'Reference data SID'!$B:$N,13,FALSE)),"",VLOOKUP(CONCATENATE($A278,"_",AO$2),'Reference data SID'!$B:$N,13,FALSE))</f>
        <v/>
      </c>
      <c r="AP278" s="16" t="str">
        <f>IF(ISERROR(VLOOKUP(CONCATENATE($A278,"_",AP$2),'Reference data SID'!$B:$N,13,FALSE)),"",VLOOKUP(CONCATENATE($A278,"_",AP$2),'Reference data SID'!$B:$N,13,FALSE))</f>
        <v/>
      </c>
      <c r="AQ278" s="16" t="str">
        <f>IF(ISERROR(VLOOKUP(CONCATENATE($A278,"_",AQ$2),'Reference data SID'!$B:$N,13,FALSE)),"",VLOOKUP(CONCATENATE($A278,"_",AQ$2),'Reference data SID'!$B:$N,13,FALSE))</f>
        <v/>
      </c>
      <c r="AR278" s="16" t="str">
        <f>IF(ISERROR(VLOOKUP(CONCATENATE($A278,"_",AR$2),'Reference data SID'!$B:$N,13,FALSE)),"",VLOOKUP(CONCATENATE($A278,"_",AR$2),'Reference data SID'!$B:$N,13,FALSE))</f>
        <v/>
      </c>
      <c r="AS278" s="16" t="str">
        <f>IF(ISERROR(VLOOKUP(CONCATENATE($A278,"_",AS$2),'Reference data SID'!$B:$N,13,FALSE)),"",VLOOKUP(CONCATENATE($A278,"_",AS$2),'Reference data SID'!$B:$N,13,FALSE))</f>
        <v/>
      </c>
      <c r="AT278" s="16" t="str">
        <f>IF(ISERROR(VLOOKUP(CONCATENATE($A278,"_",AT$2),'Reference data SID'!$B:$N,13,FALSE)),"",VLOOKUP(CONCATENATE($A278,"_",AT$2),'Reference data SID'!$B:$N,13,FALSE))</f>
        <v/>
      </c>
    </row>
    <row r="279" spans="1:46" x14ac:dyDescent="0.25">
      <c r="A279">
        <v>275</v>
      </c>
      <c r="B279" s="16" t="str">
        <f>IF(ISERROR(VLOOKUP(CONCATENATE($A279,"_",B$2),'Reference data SID'!$B:$N,13,FALSE)),"",VLOOKUP(CONCATENATE($A279,"_",B$2),'Reference data SID'!$B:$N,13,FALSE))</f>
        <v/>
      </c>
      <c r="C279" s="16" t="str">
        <f>IF(ISERROR(VLOOKUP(CONCATENATE($A279,"_",C$2),'Reference data SID'!$B:$N,13,FALSE)),"",VLOOKUP(CONCATENATE($A279,"_",C$2),'Reference data SID'!$B:$N,13,FALSE))</f>
        <v/>
      </c>
      <c r="D279" s="16" t="str">
        <f>IF(ISERROR(VLOOKUP(CONCATENATE($A279,"_",D$2),'Reference data SID'!$B:$N,13,FALSE)),"",VLOOKUP(CONCATENATE($A279,"_",D$2),'Reference data SID'!$B:$N,13,FALSE))</f>
        <v/>
      </c>
      <c r="E279" s="16" t="str">
        <f>IF(ISERROR(VLOOKUP(CONCATENATE($A279,"_",E$2),'Reference data SID'!$B:$N,13,FALSE)),"",VLOOKUP(CONCATENATE($A279,"_",E$2),'Reference data SID'!$B:$N,13,FALSE))</f>
        <v/>
      </c>
      <c r="F279" s="16" t="str">
        <f>IF(ISERROR(VLOOKUP(CONCATENATE($A279,"_",F$2),'Reference data SID'!$B:$N,13,FALSE)),"",VLOOKUP(CONCATENATE($A279,"_",F$2),'Reference data SID'!$B:$N,13,FALSE))</f>
        <v/>
      </c>
      <c r="G279" s="16" t="str">
        <f>IF(ISERROR(VLOOKUP(CONCATENATE($A279,"_",G$2),'Reference data SID'!$B:$N,13,FALSE)),"",VLOOKUP(CONCATENATE($A279,"_",G$2),'Reference data SID'!$B:$N,13,FALSE))</f>
        <v/>
      </c>
      <c r="H279" s="16" t="str">
        <f>IF(ISERROR(VLOOKUP(CONCATENATE($A279,"_",H$2),'Reference data SID'!$B:$N,13,FALSE)),"",VLOOKUP(CONCATENATE($A279,"_",H$2),'Reference data SID'!$B:$N,13,FALSE))</f>
        <v/>
      </c>
      <c r="I279" s="16" t="str">
        <f>IF(ISERROR(VLOOKUP(CONCATENATE($A279,"_",I$2),'Reference data SID'!$B:$N,13,FALSE)),"",VLOOKUP(CONCATENATE($A279,"_",I$2),'Reference data SID'!$B:$N,13,FALSE))</f>
        <v/>
      </c>
      <c r="J279" s="16" t="str">
        <f>IF(ISERROR(VLOOKUP(CONCATENATE($A279,"_",J$2),'Reference data SID'!$B:$N,13,FALSE)),"",VLOOKUP(CONCATENATE($A279,"_",J$2),'Reference data SID'!$B:$N,13,FALSE))</f>
        <v/>
      </c>
      <c r="K279" s="16" t="str">
        <f>IF(ISERROR(VLOOKUP(CONCATENATE($A279,"_",K$2),'Reference data SID'!$B:$N,13,FALSE)),"",VLOOKUP(CONCATENATE($A279,"_",K$2),'Reference data SID'!$B:$N,13,FALSE))</f>
        <v/>
      </c>
      <c r="L279" s="16" t="str">
        <f>IF(ISERROR(VLOOKUP(CONCATENATE($A279,"_",L$2),'Reference data SID'!$B:$N,13,FALSE)),"",VLOOKUP(CONCATENATE($A279,"_",L$2),'Reference data SID'!$B:$N,13,FALSE))</f>
        <v/>
      </c>
      <c r="M279" s="16" t="str">
        <f>IF(ISERROR(VLOOKUP(CONCATENATE($A279,"_",M$2),'Reference data SID'!$B:$N,13,FALSE)),"",VLOOKUP(CONCATENATE($A279,"_",M$2),'Reference data SID'!$B:$N,13,FALSE))</f>
        <v/>
      </c>
      <c r="N279" s="16" t="str">
        <f>IF(ISERROR(VLOOKUP(CONCATENATE($A279,"_",N$2),'Reference data SID'!$B:$N,13,FALSE)),"",VLOOKUP(CONCATENATE($A279,"_",N$2),'Reference data SID'!$B:$N,13,FALSE))</f>
        <v/>
      </c>
      <c r="O279" s="16" t="str">
        <f>IF(ISERROR(VLOOKUP(CONCATENATE($A279,"_",O$2),'Reference data SID'!$B:$N,13,FALSE)),"",VLOOKUP(CONCATENATE($A279,"_",O$2),'Reference data SID'!$B:$N,13,FALSE))</f>
        <v/>
      </c>
      <c r="P279" s="16" t="str">
        <f>IF(ISERROR(VLOOKUP(CONCATENATE($A279,"_",P$2),'Reference data SID'!$B:$N,13,FALSE)),"",VLOOKUP(CONCATENATE($A279,"_",P$2),'Reference data SID'!$B:$N,13,FALSE))</f>
        <v/>
      </c>
      <c r="Q279" s="16" t="str">
        <f>IF(ISERROR(VLOOKUP(CONCATENATE($A279,"_",Q$2),'Reference data SID'!$B:$N,13,FALSE)),"",VLOOKUP(CONCATENATE($A279,"_",Q$2),'Reference data SID'!$B:$N,13,FALSE))</f>
        <v/>
      </c>
      <c r="R279" s="16" t="str">
        <f>IF(ISERROR(VLOOKUP(CONCATENATE($A279,"_",R$2),'Reference data SID'!$B:$N,13,FALSE)),"",VLOOKUP(CONCATENATE($A279,"_",R$2),'Reference data SID'!$B:$N,13,FALSE))</f>
        <v/>
      </c>
      <c r="S279" s="16" t="str">
        <f>IF(ISERROR(VLOOKUP(CONCATENATE($A279,"_",S$2),'Reference data SID'!$B:$N,13,FALSE)),"",VLOOKUP(CONCATENATE($A279,"_",S$2),'Reference data SID'!$B:$N,13,FALSE))</f>
        <v/>
      </c>
      <c r="T279" s="16" t="str">
        <f>IF(ISERROR(VLOOKUP(CONCATENATE($A279,"_",T$2),'Reference data SID'!$B:$N,13,FALSE)),"",VLOOKUP(CONCATENATE($A279,"_",T$2),'Reference data SID'!$B:$N,13,FALSE))</f>
        <v/>
      </c>
      <c r="U279" s="16" t="str">
        <f>IF(ISERROR(VLOOKUP(CONCATENATE($A279,"_",U$2),'Reference data SID'!$B:$N,13,FALSE)),"",VLOOKUP(CONCATENATE($A279,"_",U$2),'Reference data SID'!$B:$N,13,FALSE))</f>
        <v/>
      </c>
      <c r="V279" s="16" t="str">
        <f>IF(ISERROR(VLOOKUP(CONCATENATE($A279,"_",V$2),'Reference data SID'!$B:$N,13,FALSE)),"",VLOOKUP(CONCATENATE($A279,"_",V$2),'Reference data SID'!$B:$N,13,FALSE))</f>
        <v/>
      </c>
      <c r="W279" s="16" t="str">
        <f>IF(ISERROR(VLOOKUP(CONCATENATE($A279,"_",W$2),'Reference data SID'!$B:$N,13,FALSE)),"",VLOOKUP(CONCATENATE($A279,"_",W$2),'Reference data SID'!$B:$N,13,FALSE))</f>
        <v/>
      </c>
      <c r="X279" s="16" t="str">
        <f>IF(ISERROR(VLOOKUP(CONCATENATE($A279,"_",X$2),'Reference data SID'!$B:$N,13,FALSE)),"",VLOOKUP(CONCATENATE($A279,"_",X$2),'Reference data SID'!$B:$N,13,FALSE))</f>
        <v/>
      </c>
      <c r="Y279" s="16" t="str">
        <f>IF(ISERROR(VLOOKUP(CONCATENATE($A279,"_",Y$2),'Reference data SID'!$B:$N,13,FALSE)),"",VLOOKUP(CONCATENATE($A279,"_",Y$2),'Reference data SID'!$B:$N,13,FALSE))</f>
        <v/>
      </c>
      <c r="Z279" s="16" t="str">
        <f>IF(ISERROR(VLOOKUP(CONCATENATE($A279,"_",Z$2),'Reference data SID'!$B:$N,13,FALSE)),"",VLOOKUP(CONCATENATE($A279,"_",Z$2),'Reference data SID'!$B:$N,13,FALSE))</f>
        <v/>
      </c>
      <c r="AA279" s="16" t="str">
        <f>IF(ISERROR(VLOOKUP(CONCATENATE($A279,"_",AA$2),'Reference data SID'!$B:$N,13,FALSE)),"",VLOOKUP(CONCATENATE($A279,"_",AA$2),'Reference data SID'!$B:$N,13,FALSE))</f>
        <v/>
      </c>
      <c r="AB279" s="16" t="str">
        <f>IF(ISERROR(VLOOKUP(CONCATENATE($A279,"_",AB$2),'Reference data SID'!$B:$N,13,FALSE)),"",VLOOKUP(CONCATENATE($A279,"_",AB$2),'Reference data SID'!$B:$N,13,FALSE))</f>
        <v/>
      </c>
      <c r="AC279" s="16" t="str">
        <f>IF(ISERROR(VLOOKUP(CONCATENATE($A279,"_",AC$2),'Reference data SID'!$B:$N,13,FALSE)),"",VLOOKUP(CONCATENATE($A279,"_",AC$2),'Reference data SID'!$B:$N,13,FALSE))</f>
        <v/>
      </c>
      <c r="AD279" s="16" t="str">
        <f>IF(ISERROR(VLOOKUP(CONCATENATE($A279,"_",AD$2),'Reference data SID'!$B:$N,13,FALSE)),"",VLOOKUP(CONCATENATE($A279,"_",AD$2),'Reference data SID'!$B:$N,13,FALSE))</f>
        <v/>
      </c>
      <c r="AE279" s="16" t="str">
        <f>IF(ISERROR(VLOOKUP(CONCATENATE($A279,"_",AE$2),'Reference data SID'!$B:$N,13,FALSE)),"",VLOOKUP(CONCATENATE($A279,"_",AE$2),'Reference data SID'!$B:$N,13,FALSE))</f>
        <v/>
      </c>
      <c r="AF279" s="16" t="str">
        <f>IF(ISERROR(VLOOKUP(CONCATENATE($A279,"_",AF$2),'Reference data SID'!$B:$N,13,FALSE)),"",VLOOKUP(CONCATENATE($A279,"_",AF$2),'Reference data SID'!$B:$N,13,FALSE))</f>
        <v/>
      </c>
      <c r="AG279" s="16" t="str">
        <f>IF(ISERROR(VLOOKUP(CONCATENATE($A279,"_",AG$2),'Reference data SID'!$B:$N,13,FALSE)),"",VLOOKUP(CONCATENATE($A279,"_",AG$2),'Reference data SID'!$B:$N,13,FALSE))</f>
        <v/>
      </c>
      <c r="AH279" s="16" t="str">
        <f>IF(ISERROR(VLOOKUP(CONCATENATE($A279,"_",AH$2),'Reference data SID'!$B:$N,13,FALSE)),"",VLOOKUP(CONCATENATE($A279,"_",AH$2),'Reference data SID'!$B:$N,13,FALSE))</f>
        <v/>
      </c>
      <c r="AI279" s="16" t="str">
        <f>IF(ISERROR(VLOOKUP(CONCATENATE($A279,"_",AI$2),'Reference data SID'!$B:$N,13,FALSE)),"",VLOOKUP(CONCATENATE($A279,"_",AI$2),'Reference data SID'!$B:$N,13,FALSE))</f>
        <v/>
      </c>
      <c r="AJ279" s="16" t="str">
        <f>IF(ISERROR(VLOOKUP(CONCATENATE($A279,"_",AJ$2),'Reference data SID'!$B:$N,13,FALSE)),"",VLOOKUP(CONCATENATE($A279,"_",AJ$2),'Reference data SID'!$B:$N,13,FALSE))</f>
        <v/>
      </c>
      <c r="AK279" s="16" t="str">
        <f>IF(ISERROR(VLOOKUP(CONCATENATE($A279,"_",AK$2),'Reference data SID'!$B:$N,13,FALSE)),"",VLOOKUP(CONCATENATE($A279,"_",AK$2),'Reference data SID'!$B:$N,13,FALSE))</f>
        <v/>
      </c>
      <c r="AL279" s="16" t="str">
        <f>IF(ISERROR(VLOOKUP(CONCATENATE($A279,"_",AL$2),'Reference data SID'!$B:$N,13,FALSE)),"",VLOOKUP(CONCATENATE($A279,"_",AL$2),'Reference data SID'!$B:$N,13,FALSE))</f>
        <v/>
      </c>
      <c r="AM279" s="16" t="str">
        <f>IF(ISERROR(VLOOKUP(CONCATENATE($A279,"_",AM$2),'Reference data SID'!$B:$N,13,FALSE)),"",VLOOKUP(CONCATENATE($A279,"_",AM$2),'Reference data SID'!$B:$N,13,FALSE))</f>
        <v/>
      </c>
      <c r="AN279" s="16" t="str">
        <f>IF(ISERROR(VLOOKUP(CONCATENATE($A279,"_",AN$2),'Reference data SID'!$B:$N,13,FALSE)),"",VLOOKUP(CONCATENATE($A279,"_",AN$2),'Reference data SID'!$B:$N,13,FALSE))</f>
        <v/>
      </c>
      <c r="AO279" s="16" t="str">
        <f>IF(ISERROR(VLOOKUP(CONCATENATE($A279,"_",AO$2),'Reference data SID'!$B:$N,13,FALSE)),"",VLOOKUP(CONCATENATE($A279,"_",AO$2),'Reference data SID'!$B:$N,13,FALSE))</f>
        <v/>
      </c>
      <c r="AP279" s="16" t="str">
        <f>IF(ISERROR(VLOOKUP(CONCATENATE($A279,"_",AP$2),'Reference data SID'!$B:$N,13,FALSE)),"",VLOOKUP(CONCATENATE($A279,"_",AP$2),'Reference data SID'!$B:$N,13,FALSE))</f>
        <v/>
      </c>
      <c r="AQ279" s="16" t="str">
        <f>IF(ISERROR(VLOOKUP(CONCATENATE($A279,"_",AQ$2),'Reference data SID'!$B:$N,13,FALSE)),"",VLOOKUP(CONCATENATE($A279,"_",AQ$2),'Reference data SID'!$B:$N,13,FALSE))</f>
        <v/>
      </c>
      <c r="AR279" s="16" t="str">
        <f>IF(ISERROR(VLOOKUP(CONCATENATE($A279,"_",AR$2),'Reference data SID'!$B:$N,13,FALSE)),"",VLOOKUP(CONCATENATE($A279,"_",AR$2),'Reference data SID'!$B:$N,13,FALSE))</f>
        <v/>
      </c>
      <c r="AS279" s="16" t="str">
        <f>IF(ISERROR(VLOOKUP(CONCATENATE($A279,"_",AS$2),'Reference data SID'!$B:$N,13,FALSE)),"",VLOOKUP(CONCATENATE($A279,"_",AS$2),'Reference data SID'!$B:$N,13,FALSE))</f>
        <v/>
      </c>
      <c r="AT279" s="16" t="str">
        <f>IF(ISERROR(VLOOKUP(CONCATENATE($A279,"_",AT$2),'Reference data SID'!$B:$N,13,FALSE)),"",VLOOKUP(CONCATENATE($A279,"_",AT$2),'Reference data SID'!$B:$N,13,FALSE))</f>
        <v/>
      </c>
    </row>
    <row r="280" spans="1:46" x14ac:dyDescent="0.25">
      <c r="A280">
        <v>276</v>
      </c>
      <c r="B280" s="16" t="str">
        <f>IF(ISERROR(VLOOKUP(CONCATENATE($A280,"_",B$2),'Reference data SID'!$B:$N,13,FALSE)),"",VLOOKUP(CONCATENATE($A280,"_",B$2),'Reference data SID'!$B:$N,13,FALSE))</f>
        <v/>
      </c>
      <c r="C280" s="16" t="str">
        <f>IF(ISERROR(VLOOKUP(CONCATENATE($A280,"_",C$2),'Reference data SID'!$B:$N,13,FALSE)),"",VLOOKUP(CONCATENATE($A280,"_",C$2),'Reference data SID'!$B:$N,13,FALSE))</f>
        <v/>
      </c>
      <c r="D280" s="16" t="str">
        <f>IF(ISERROR(VLOOKUP(CONCATENATE($A280,"_",D$2),'Reference data SID'!$B:$N,13,FALSE)),"",VLOOKUP(CONCATENATE($A280,"_",D$2),'Reference data SID'!$B:$N,13,FALSE))</f>
        <v/>
      </c>
      <c r="E280" s="16" t="str">
        <f>IF(ISERROR(VLOOKUP(CONCATENATE($A280,"_",E$2),'Reference data SID'!$B:$N,13,FALSE)),"",VLOOKUP(CONCATENATE($A280,"_",E$2),'Reference data SID'!$B:$N,13,FALSE))</f>
        <v/>
      </c>
      <c r="F280" s="16" t="str">
        <f>IF(ISERROR(VLOOKUP(CONCATENATE($A280,"_",F$2),'Reference data SID'!$B:$N,13,FALSE)),"",VLOOKUP(CONCATENATE($A280,"_",F$2),'Reference data SID'!$B:$N,13,FALSE))</f>
        <v/>
      </c>
      <c r="G280" s="16" t="str">
        <f>IF(ISERROR(VLOOKUP(CONCATENATE($A280,"_",G$2),'Reference data SID'!$B:$N,13,FALSE)),"",VLOOKUP(CONCATENATE($A280,"_",G$2),'Reference data SID'!$B:$N,13,FALSE))</f>
        <v/>
      </c>
      <c r="H280" s="16" t="str">
        <f>IF(ISERROR(VLOOKUP(CONCATENATE($A280,"_",H$2),'Reference data SID'!$B:$N,13,FALSE)),"",VLOOKUP(CONCATENATE($A280,"_",H$2),'Reference data SID'!$B:$N,13,FALSE))</f>
        <v/>
      </c>
      <c r="I280" s="16" t="str">
        <f>IF(ISERROR(VLOOKUP(CONCATENATE($A280,"_",I$2),'Reference data SID'!$B:$N,13,FALSE)),"",VLOOKUP(CONCATENATE($A280,"_",I$2),'Reference data SID'!$B:$N,13,FALSE))</f>
        <v/>
      </c>
      <c r="J280" s="16" t="str">
        <f>IF(ISERROR(VLOOKUP(CONCATENATE($A280,"_",J$2),'Reference data SID'!$B:$N,13,FALSE)),"",VLOOKUP(CONCATENATE($A280,"_",J$2),'Reference data SID'!$B:$N,13,FALSE))</f>
        <v/>
      </c>
      <c r="K280" s="16" t="str">
        <f>IF(ISERROR(VLOOKUP(CONCATENATE($A280,"_",K$2),'Reference data SID'!$B:$N,13,FALSE)),"",VLOOKUP(CONCATENATE($A280,"_",K$2),'Reference data SID'!$B:$N,13,FALSE))</f>
        <v/>
      </c>
      <c r="L280" s="16" t="str">
        <f>IF(ISERROR(VLOOKUP(CONCATENATE($A280,"_",L$2),'Reference data SID'!$B:$N,13,FALSE)),"",VLOOKUP(CONCATENATE($A280,"_",L$2),'Reference data SID'!$B:$N,13,FALSE))</f>
        <v/>
      </c>
      <c r="M280" s="16" t="str">
        <f>IF(ISERROR(VLOOKUP(CONCATENATE($A280,"_",M$2),'Reference data SID'!$B:$N,13,FALSE)),"",VLOOKUP(CONCATENATE($A280,"_",M$2),'Reference data SID'!$B:$N,13,FALSE))</f>
        <v/>
      </c>
      <c r="N280" s="16" t="str">
        <f>IF(ISERROR(VLOOKUP(CONCATENATE($A280,"_",N$2),'Reference data SID'!$B:$N,13,FALSE)),"",VLOOKUP(CONCATENATE($A280,"_",N$2),'Reference data SID'!$B:$N,13,FALSE))</f>
        <v/>
      </c>
      <c r="O280" s="16" t="str">
        <f>IF(ISERROR(VLOOKUP(CONCATENATE($A280,"_",O$2),'Reference data SID'!$B:$N,13,FALSE)),"",VLOOKUP(CONCATENATE($A280,"_",O$2),'Reference data SID'!$B:$N,13,FALSE))</f>
        <v/>
      </c>
      <c r="P280" s="16" t="str">
        <f>IF(ISERROR(VLOOKUP(CONCATENATE($A280,"_",P$2),'Reference data SID'!$B:$N,13,FALSE)),"",VLOOKUP(CONCATENATE($A280,"_",P$2),'Reference data SID'!$B:$N,13,FALSE))</f>
        <v/>
      </c>
      <c r="Q280" s="16" t="str">
        <f>IF(ISERROR(VLOOKUP(CONCATENATE($A280,"_",Q$2),'Reference data SID'!$B:$N,13,FALSE)),"",VLOOKUP(CONCATENATE($A280,"_",Q$2),'Reference data SID'!$B:$N,13,FALSE))</f>
        <v/>
      </c>
      <c r="R280" s="16" t="str">
        <f>IF(ISERROR(VLOOKUP(CONCATENATE($A280,"_",R$2),'Reference data SID'!$B:$N,13,FALSE)),"",VLOOKUP(CONCATENATE($A280,"_",R$2),'Reference data SID'!$B:$N,13,FALSE))</f>
        <v/>
      </c>
      <c r="S280" s="16" t="str">
        <f>IF(ISERROR(VLOOKUP(CONCATENATE($A280,"_",S$2),'Reference data SID'!$B:$N,13,FALSE)),"",VLOOKUP(CONCATENATE($A280,"_",S$2),'Reference data SID'!$B:$N,13,FALSE))</f>
        <v/>
      </c>
      <c r="T280" s="16" t="str">
        <f>IF(ISERROR(VLOOKUP(CONCATENATE($A280,"_",T$2),'Reference data SID'!$B:$N,13,FALSE)),"",VLOOKUP(CONCATENATE($A280,"_",T$2),'Reference data SID'!$B:$N,13,FALSE))</f>
        <v/>
      </c>
      <c r="U280" s="16" t="str">
        <f>IF(ISERROR(VLOOKUP(CONCATENATE($A280,"_",U$2),'Reference data SID'!$B:$N,13,FALSE)),"",VLOOKUP(CONCATENATE($A280,"_",U$2),'Reference data SID'!$B:$N,13,FALSE))</f>
        <v/>
      </c>
      <c r="V280" s="16" t="str">
        <f>IF(ISERROR(VLOOKUP(CONCATENATE($A280,"_",V$2),'Reference data SID'!$B:$N,13,FALSE)),"",VLOOKUP(CONCATENATE($A280,"_",V$2),'Reference data SID'!$B:$N,13,FALSE))</f>
        <v/>
      </c>
      <c r="W280" s="16" t="str">
        <f>IF(ISERROR(VLOOKUP(CONCATENATE($A280,"_",W$2),'Reference data SID'!$B:$N,13,FALSE)),"",VLOOKUP(CONCATENATE($A280,"_",W$2),'Reference data SID'!$B:$N,13,FALSE))</f>
        <v/>
      </c>
      <c r="X280" s="16" t="str">
        <f>IF(ISERROR(VLOOKUP(CONCATENATE($A280,"_",X$2),'Reference data SID'!$B:$N,13,FALSE)),"",VLOOKUP(CONCATENATE($A280,"_",X$2),'Reference data SID'!$B:$N,13,FALSE))</f>
        <v/>
      </c>
      <c r="Y280" s="16" t="str">
        <f>IF(ISERROR(VLOOKUP(CONCATENATE($A280,"_",Y$2),'Reference data SID'!$B:$N,13,FALSE)),"",VLOOKUP(CONCATENATE($A280,"_",Y$2),'Reference data SID'!$B:$N,13,FALSE))</f>
        <v/>
      </c>
      <c r="Z280" s="16" t="str">
        <f>IF(ISERROR(VLOOKUP(CONCATENATE($A280,"_",Z$2),'Reference data SID'!$B:$N,13,FALSE)),"",VLOOKUP(CONCATENATE($A280,"_",Z$2),'Reference data SID'!$B:$N,13,FALSE))</f>
        <v/>
      </c>
      <c r="AA280" s="16" t="str">
        <f>IF(ISERROR(VLOOKUP(CONCATENATE($A280,"_",AA$2),'Reference data SID'!$B:$N,13,FALSE)),"",VLOOKUP(CONCATENATE($A280,"_",AA$2),'Reference data SID'!$B:$N,13,FALSE))</f>
        <v/>
      </c>
      <c r="AB280" s="16" t="str">
        <f>IF(ISERROR(VLOOKUP(CONCATENATE($A280,"_",AB$2),'Reference data SID'!$B:$N,13,FALSE)),"",VLOOKUP(CONCATENATE($A280,"_",AB$2),'Reference data SID'!$B:$N,13,FALSE))</f>
        <v/>
      </c>
      <c r="AC280" s="16" t="str">
        <f>IF(ISERROR(VLOOKUP(CONCATENATE($A280,"_",AC$2),'Reference data SID'!$B:$N,13,FALSE)),"",VLOOKUP(CONCATENATE($A280,"_",AC$2),'Reference data SID'!$B:$N,13,FALSE))</f>
        <v/>
      </c>
      <c r="AD280" s="16" t="str">
        <f>IF(ISERROR(VLOOKUP(CONCATENATE($A280,"_",AD$2),'Reference data SID'!$B:$N,13,FALSE)),"",VLOOKUP(CONCATENATE($A280,"_",AD$2),'Reference data SID'!$B:$N,13,FALSE))</f>
        <v/>
      </c>
      <c r="AE280" s="16" t="str">
        <f>IF(ISERROR(VLOOKUP(CONCATENATE($A280,"_",AE$2),'Reference data SID'!$B:$N,13,FALSE)),"",VLOOKUP(CONCATENATE($A280,"_",AE$2),'Reference data SID'!$B:$N,13,FALSE))</f>
        <v/>
      </c>
      <c r="AF280" s="16" t="str">
        <f>IF(ISERROR(VLOOKUP(CONCATENATE($A280,"_",AF$2),'Reference data SID'!$B:$N,13,FALSE)),"",VLOOKUP(CONCATENATE($A280,"_",AF$2),'Reference data SID'!$B:$N,13,FALSE))</f>
        <v/>
      </c>
      <c r="AG280" s="16" t="str">
        <f>IF(ISERROR(VLOOKUP(CONCATENATE($A280,"_",AG$2),'Reference data SID'!$B:$N,13,FALSE)),"",VLOOKUP(CONCATENATE($A280,"_",AG$2),'Reference data SID'!$B:$N,13,FALSE))</f>
        <v/>
      </c>
      <c r="AH280" s="16" t="str">
        <f>IF(ISERROR(VLOOKUP(CONCATENATE($A280,"_",AH$2),'Reference data SID'!$B:$N,13,FALSE)),"",VLOOKUP(CONCATENATE($A280,"_",AH$2),'Reference data SID'!$B:$N,13,FALSE))</f>
        <v/>
      </c>
      <c r="AI280" s="16" t="str">
        <f>IF(ISERROR(VLOOKUP(CONCATENATE($A280,"_",AI$2),'Reference data SID'!$B:$N,13,FALSE)),"",VLOOKUP(CONCATENATE($A280,"_",AI$2),'Reference data SID'!$B:$N,13,FALSE))</f>
        <v/>
      </c>
      <c r="AJ280" s="16" t="str">
        <f>IF(ISERROR(VLOOKUP(CONCATENATE($A280,"_",AJ$2),'Reference data SID'!$B:$N,13,FALSE)),"",VLOOKUP(CONCATENATE($A280,"_",AJ$2),'Reference data SID'!$B:$N,13,FALSE))</f>
        <v/>
      </c>
      <c r="AK280" s="16" t="str">
        <f>IF(ISERROR(VLOOKUP(CONCATENATE($A280,"_",AK$2),'Reference data SID'!$B:$N,13,FALSE)),"",VLOOKUP(CONCATENATE($A280,"_",AK$2),'Reference data SID'!$B:$N,13,FALSE))</f>
        <v/>
      </c>
      <c r="AL280" s="16" t="str">
        <f>IF(ISERROR(VLOOKUP(CONCATENATE($A280,"_",AL$2),'Reference data SID'!$B:$N,13,FALSE)),"",VLOOKUP(CONCATENATE($A280,"_",AL$2),'Reference data SID'!$B:$N,13,FALSE))</f>
        <v/>
      </c>
      <c r="AM280" s="16" t="str">
        <f>IF(ISERROR(VLOOKUP(CONCATENATE($A280,"_",AM$2),'Reference data SID'!$B:$N,13,FALSE)),"",VLOOKUP(CONCATENATE($A280,"_",AM$2),'Reference data SID'!$B:$N,13,FALSE))</f>
        <v/>
      </c>
      <c r="AN280" s="16" t="str">
        <f>IF(ISERROR(VLOOKUP(CONCATENATE($A280,"_",AN$2),'Reference data SID'!$B:$N,13,FALSE)),"",VLOOKUP(CONCATENATE($A280,"_",AN$2),'Reference data SID'!$B:$N,13,FALSE))</f>
        <v/>
      </c>
      <c r="AO280" s="16" t="str">
        <f>IF(ISERROR(VLOOKUP(CONCATENATE($A280,"_",AO$2),'Reference data SID'!$B:$N,13,FALSE)),"",VLOOKUP(CONCATENATE($A280,"_",AO$2),'Reference data SID'!$B:$N,13,FALSE))</f>
        <v/>
      </c>
      <c r="AP280" s="16" t="str">
        <f>IF(ISERROR(VLOOKUP(CONCATENATE($A280,"_",AP$2),'Reference data SID'!$B:$N,13,FALSE)),"",VLOOKUP(CONCATENATE($A280,"_",AP$2),'Reference data SID'!$B:$N,13,FALSE))</f>
        <v/>
      </c>
      <c r="AQ280" s="16" t="str">
        <f>IF(ISERROR(VLOOKUP(CONCATENATE($A280,"_",AQ$2),'Reference data SID'!$B:$N,13,FALSE)),"",VLOOKUP(CONCATENATE($A280,"_",AQ$2),'Reference data SID'!$B:$N,13,FALSE))</f>
        <v/>
      </c>
      <c r="AR280" s="16" t="str">
        <f>IF(ISERROR(VLOOKUP(CONCATENATE($A280,"_",AR$2),'Reference data SID'!$B:$N,13,FALSE)),"",VLOOKUP(CONCATENATE($A280,"_",AR$2),'Reference data SID'!$B:$N,13,FALSE))</f>
        <v/>
      </c>
      <c r="AS280" s="16" t="str">
        <f>IF(ISERROR(VLOOKUP(CONCATENATE($A280,"_",AS$2),'Reference data SID'!$B:$N,13,FALSE)),"",VLOOKUP(CONCATENATE($A280,"_",AS$2),'Reference data SID'!$B:$N,13,FALSE))</f>
        <v/>
      </c>
      <c r="AT280" s="16" t="str">
        <f>IF(ISERROR(VLOOKUP(CONCATENATE($A280,"_",AT$2),'Reference data SID'!$B:$N,13,FALSE)),"",VLOOKUP(CONCATENATE($A280,"_",AT$2),'Reference data SID'!$B:$N,13,FALSE))</f>
        <v/>
      </c>
    </row>
    <row r="281" spans="1:46" x14ac:dyDescent="0.25">
      <c r="A281">
        <v>277</v>
      </c>
      <c r="B281" s="16" t="str">
        <f>IF(ISERROR(VLOOKUP(CONCATENATE($A281,"_",B$2),'Reference data SID'!$B:$N,13,FALSE)),"",VLOOKUP(CONCATENATE($A281,"_",B$2),'Reference data SID'!$B:$N,13,FALSE))</f>
        <v/>
      </c>
      <c r="C281" s="16" t="str">
        <f>IF(ISERROR(VLOOKUP(CONCATENATE($A281,"_",C$2),'Reference data SID'!$B:$N,13,FALSE)),"",VLOOKUP(CONCATENATE($A281,"_",C$2),'Reference data SID'!$B:$N,13,FALSE))</f>
        <v/>
      </c>
      <c r="D281" s="16" t="str">
        <f>IF(ISERROR(VLOOKUP(CONCATENATE($A281,"_",D$2),'Reference data SID'!$B:$N,13,FALSE)),"",VLOOKUP(CONCATENATE($A281,"_",D$2),'Reference data SID'!$B:$N,13,FALSE))</f>
        <v/>
      </c>
      <c r="E281" s="16" t="str">
        <f>IF(ISERROR(VLOOKUP(CONCATENATE($A281,"_",E$2),'Reference data SID'!$B:$N,13,FALSE)),"",VLOOKUP(CONCATENATE($A281,"_",E$2),'Reference data SID'!$B:$N,13,FALSE))</f>
        <v/>
      </c>
      <c r="F281" s="16" t="str">
        <f>IF(ISERROR(VLOOKUP(CONCATENATE($A281,"_",F$2),'Reference data SID'!$B:$N,13,FALSE)),"",VLOOKUP(CONCATENATE($A281,"_",F$2),'Reference data SID'!$B:$N,13,FALSE))</f>
        <v/>
      </c>
      <c r="G281" s="16" t="str">
        <f>IF(ISERROR(VLOOKUP(CONCATENATE($A281,"_",G$2),'Reference data SID'!$B:$N,13,FALSE)),"",VLOOKUP(CONCATENATE($A281,"_",G$2),'Reference data SID'!$B:$N,13,FALSE))</f>
        <v/>
      </c>
      <c r="H281" s="16" t="str">
        <f>IF(ISERROR(VLOOKUP(CONCATENATE($A281,"_",H$2),'Reference data SID'!$B:$N,13,FALSE)),"",VLOOKUP(CONCATENATE($A281,"_",H$2),'Reference data SID'!$B:$N,13,FALSE))</f>
        <v/>
      </c>
      <c r="I281" s="16" t="str">
        <f>IF(ISERROR(VLOOKUP(CONCATENATE($A281,"_",I$2),'Reference data SID'!$B:$N,13,FALSE)),"",VLOOKUP(CONCATENATE($A281,"_",I$2),'Reference data SID'!$B:$N,13,FALSE))</f>
        <v/>
      </c>
      <c r="J281" s="16" t="str">
        <f>IF(ISERROR(VLOOKUP(CONCATENATE($A281,"_",J$2),'Reference data SID'!$B:$N,13,FALSE)),"",VLOOKUP(CONCATENATE($A281,"_",J$2),'Reference data SID'!$B:$N,13,FALSE))</f>
        <v/>
      </c>
      <c r="K281" s="16" t="str">
        <f>IF(ISERROR(VLOOKUP(CONCATENATE($A281,"_",K$2),'Reference data SID'!$B:$N,13,FALSE)),"",VLOOKUP(CONCATENATE($A281,"_",K$2),'Reference data SID'!$B:$N,13,FALSE))</f>
        <v/>
      </c>
      <c r="L281" s="16" t="str">
        <f>IF(ISERROR(VLOOKUP(CONCATENATE($A281,"_",L$2),'Reference data SID'!$B:$N,13,FALSE)),"",VLOOKUP(CONCATENATE($A281,"_",L$2),'Reference data SID'!$B:$N,13,FALSE))</f>
        <v/>
      </c>
      <c r="M281" s="16" t="str">
        <f>IF(ISERROR(VLOOKUP(CONCATENATE($A281,"_",M$2),'Reference data SID'!$B:$N,13,FALSE)),"",VLOOKUP(CONCATENATE($A281,"_",M$2),'Reference data SID'!$B:$N,13,FALSE))</f>
        <v/>
      </c>
      <c r="N281" s="16" t="str">
        <f>IF(ISERROR(VLOOKUP(CONCATENATE($A281,"_",N$2),'Reference data SID'!$B:$N,13,FALSE)),"",VLOOKUP(CONCATENATE($A281,"_",N$2),'Reference data SID'!$B:$N,13,FALSE))</f>
        <v/>
      </c>
      <c r="O281" s="16" t="str">
        <f>IF(ISERROR(VLOOKUP(CONCATENATE($A281,"_",O$2),'Reference data SID'!$B:$N,13,FALSE)),"",VLOOKUP(CONCATENATE($A281,"_",O$2),'Reference data SID'!$B:$N,13,FALSE))</f>
        <v/>
      </c>
      <c r="P281" s="16" t="str">
        <f>IF(ISERROR(VLOOKUP(CONCATENATE($A281,"_",P$2),'Reference data SID'!$B:$N,13,FALSE)),"",VLOOKUP(CONCATENATE($A281,"_",P$2),'Reference data SID'!$B:$N,13,FALSE))</f>
        <v/>
      </c>
      <c r="Q281" s="16" t="str">
        <f>IF(ISERROR(VLOOKUP(CONCATENATE($A281,"_",Q$2),'Reference data SID'!$B:$N,13,FALSE)),"",VLOOKUP(CONCATENATE($A281,"_",Q$2),'Reference data SID'!$B:$N,13,FALSE))</f>
        <v/>
      </c>
      <c r="R281" s="16" t="str">
        <f>IF(ISERROR(VLOOKUP(CONCATENATE($A281,"_",R$2),'Reference data SID'!$B:$N,13,FALSE)),"",VLOOKUP(CONCATENATE($A281,"_",R$2),'Reference data SID'!$B:$N,13,FALSE))</f>
        <v/>
      </c>
      <c r="S281" s="16" t="str">
        <f>IF(ISERROR(VLOOKUP(CONCATENATE($A281,"_",S$2),'Reference data SID'!$B:$N,13,FALSE)),"",VLOOKUP(CONCATENATE($A281,"_",S$2),'Reference data SID'!$B:$N,13,FALSE))</f>
        <v/>
      </c>
      <c r="T281" s="16" t="str">
        <f>IF(ISERROR(VLOOKUP(CONCATENATE($A281,"_",T$2),'Reference data SID'!$B:$N,13,FALSE)),"",VLOOKUP(CONCATENATE($A281,"_",T$2),'Reference data SID'!$B:$N,13,FALSE))</f>
        <v/>
      </c>
      <c r="U281" s="16" t="str">
        <f>IF(ISERROR(VLOOKUP(CONCATENATE($A281,"_",U$2),'Reference data SID'!$B:$N,13,FALSE)),"",VLOOKUP(CONCATENATE($A281,"_",U$2),'Reference data SID'!$B:$N,13,FALSE))</f>
        <v/>
      </c>
      <c r="V281" s="16" t="str">
        <f>IF(ISERROR(VLOOKUP(CONCATENATE($A281,"_",V$2),'Reference data SID'!$B:$N,13,FALSE)),"",VLOOKUP(CONCATENATE($A281,"_",V$2),'Reference data SID'!$B:$N,13,FALSE))</f>
        <v/>
      </c>
      <c r="W281" s="16" t="str">
        <f>IF(ISERROR(VLOOKUP(CONCATENATE($A281,"_",W$2),'Reference data SID'!$B:$N,13,FALSE)),"",VLOOKUP(CONCATENATE($A281,"_",W$2),'Reference data SID'!$B:$N,13,FALSE))</f>
        <v/>
      </c>
      <c r="X281" s="16" t="str">
        <f>IF(ISERROR(VLOOKUP(CONCATENATE($A281,"_",X$2),'Reference data SID'!$B:$N,13,FALSE)),"",VLOOKUP(CONCATENATE($A281,"_",X$2),'Reference data SID'!$B:$N,13,FALSE))</f>
        <v/>
      </c>
      <c r="Y281" s="16" t="str">
        <f>IF(ISERROR(VLOOKUP(CONCATENATE($A281,"_",Y$2),'Reference data SID'!$B:$N,13,FALSE)),"",VLOOKUP(CONCATENATE($A281,"_",Y$2),'Reference data SID'!$B:$N,13,FALSE))</f>
        <v/>
      </c>
      <c r="Z281" s="16" t="str">
        <f>IF(ISERROR(VLOOKUP(CONCATENATE($A281,"_",Z$2),'Reference data SID'!$B:$N,13,FALSE)),"",VLOOKUP(CONCATENATE($A281,"_",Z$2),'Reference data SID'!$B:$N,13,FALSE))</f>
        <v/>
      </c>
      <c r="AA281" s="16" t="str">
        <f>IF(ISERROR(VLOOKUP(CONCATENATE($A281,"_",AA$2),'Reference data SID'!$B:$N,13,FALSE)),"",VLOOKUP(CONCATENATE($A281,"_",AA$2),'Reference data SID'!$B:$N,13,FALSE))</f>
        <v/>
      </c>
      <c r="AB281" s="16" t="str">
        <f>IF(ISERROR(VLOOKUP(CONCATENATE($A281,"_",AB$2),'Reference data SID'!$B:$N,13,FALSE)),"",VLOOKUP(CONCATENATE($A281,"_",AB$2),'Reference data SID'!$B:$N,13,FALSE))</f>
        <v/>
      </c>
      <c r="AC281" s="16" t="str">
        <f>IF(ISERROR(VLOOKUP(CONCATENATE($A281,"_",AC$2),'Reference data SID'!$B:$N,13,FALSE)),"",VLOOKUP(CONCATENATE($A281,"_",AC$2),'Reference data SID'!$B:$N,13,FALSE))</f>
        <v/>
      </c>
      <c r="AD281" s="16" t="str">
        <f>IF(ISERROR(VLOOKUP(CONCATENATE($A281,"_",AD$2),'Reference data SID'!$B:$N,13,FALSE)),"",VLOOKUP(CONCATENATE($A281,"_",AD$2),'Reference data SID'!$B:$N,13,FALSE))</f>
        <v/>
      </c>
      <c r="AE281" s="16" t="str">
        <f>IF(ISERROR(VLOOKUP(CONCATENATE($A281,"_",AE$2),'Reference data SID'!$B:$N,13,FALSE)),"",VLOOKUP(CONCATENATE($A281,"_",AE$2),'Reference data SID'!$B:$N,13,FALSE))</f>
        <v/>
      </c>
      <c r="AF281" s="16" t="str">
        <f>IF(ISERROR(VLOOKUP(CONCATENATE($A281,"_",AF$2),'Reference data SID'!$B:$N,13,FALSE)),"",VLOOKUP(CONCATENATE($A281,"_",AF$2),'Reference data SID'!$B:$N,13,FALSE))</f>
        <v/>
      </c>
      <c r="AG281" s="16" t="str">
        <f>IF(ISERROR(VLOOKUP(CONCATENATE($A281,"_",AG$2),'Reference data SID'!$B:$N,13,FALSE)),"",VLOOKUP(CONCATENATE($A281,"_",AG$2),'Reference data SID'!$B:$N,13,FALSE))</f>
        <v/>
      </c>
      <c r="AH281" s="16" t="str">
        <f>IF(ISERROR(VLOOKUP(CONCATENATE($A281,"_",AH$2),'Reference data SID'!$B:$N,13,FALSE)),"",VLOOKUP(CONCATENATE($A281,"_",AH$2),'Reference data SID'!$B:$N,13,FALSE))</f>
        <v/>
      </c>
      <c r="AI281" s="16" t="str">
        <f>IF(ISERROR(VLOOKUP(CONCATENATE($A281,"_",AI$2),'Reference data SID'!$B:$N,13,FALSE)),"",VLOOKUP(CONCATENATE($A281,"_",AI$2),'Reference data SID'!$B:$N,13,FALSE))</f>
        <v/>
      </c>
      <c r="AJ281" s="16" t="str">
        <f>IF(ISERROR(VLOOKUP(CONCATENATE($A281,"_",AJ$2),'Reference data SID'!$B:$N,13,FALSE)),"",VLOOKUP(CONCATENATE($A281,"_",AJ$2),'Reference data SID'!$B:$N,13,FALSE))</f>
        <v/>
      </c>
      <c r="AK281" s="16" t="str">
        <f>IF(ISERROR(VLOOKUP(CONCATENATE($A281,"_",AK$2),'Reference data SID'!$B:$N,13,FALSE)),"",VLOOKUP(CONCATENATE($A281,"_",AK$2),'Reference data SID'!$B:$N,13,FALSE))</f>
        <v/>
      </c>
      <c r="AL281" s="16" t="str">
        <f>IF(ISERROR(VLOOKUP(CONCATENATE($A281,"_",AL$2),'Reference data SID'!$B:$N,13,FALSE)),"",VLOOKUP(CONCATENATE($A281,"_",AL$2),'Reference data SID'!$B:$N,13,FALSE))</f>
        <v/>
      </c>
      <c r="AM281" s="16" t="str">
        <f>IF(ISERROR(VLOOKUP(CONCATENATE($A281,"_",AM$2),'Reference data SID'!$B:$N,13,FALSE)),"",VLOOKUP(CONCATENATE($A281,"_",AM$2),'Reference data SID'!$B:$N,13,FALSE))</f>
        <v/>
      </c>
      <c r="AN281" s="16" t="str">
        <f>IF(ISERROR(VLOOKUP(CONCATENATE($A281,"_",AN$2),'Reference data SID'!$B:$N,13,FALSE)),"",VLOOKUP(CONCATENATE($A281,"_",AN$2),'Reference data SID'!$B:$N,13,FALSE))</f>
        <v/>
      </c>
      <c r="AO281" s="16" t="str">
        <f>IF(ISERROR(VLOOKUP(CONCATENATE($A281,"_",AO$2),'Reference data SID'!$B:$N,13,FALSE)),"",VLOOKUP(CONCATENATE($A281,"_",AO$2),'Reference data SID'!$B:$N,13,FALSE))</f>
        <v/>
      </c>
      <c r="AP281" s="16" t="str">
        <f>IF(ISERROR(VLOOKUP(CONCATENATE($A281,"_",AP$2),'Reference data SID'!$B:$N,13,FALSE)),"",VLOOKUP(CONCATENATE($A281,"_",AP$2),'Reference data SID'!$B:$N,13,FALSE))</f>
        <v/>
      </c>
      <c r="AQ281" s="16" t="str">
        <f>IF(ISERROR(VLOOKUP(CONCATENATE($A281,"_",AQ$2),'Reference data SID'!$B:$N,13,FALSE)),"",VLOOKUP(CONCATENATE($A281,"_",AQ$2),'Reference data SID'!$B:$N,13,FALSE))</f>
        <v/>
      </c>
      <c r="AR281" s="16" t="str">
        <f>IF(ISERROR(VLOOKUP(CONCATENATE($A281,"_",AR$2),'Reference data SID'!$B:$N,13,FALSE)),"",VLOOKUP(CONCATENATE($A281,"_",AR$2),'Reference data SID'!$B:$N,13,FALSE))</f>
        <v/>
      </c>
      <c r="AS281" s="16" t="str">
        <f>IF(ISERROR(VLOOKUP(CONCATENATE($A281,"_",AS$2),'Reference data SID'!$B:$N,13,FALSE)),"",VLOOKUP(CONCATENATE($A281,"_",AS$2),'Reference data SID'!$B:$N,13,FALSE))</f>
        <v/>
      </c>
      <c r="AT281" s="16" t="str">
        <f>IF(ISERROR(VLOOKUP(CONCATENATE($A281,"_",AT$2),'Reference data SID'!$B:$N,13,FALSE)),"",VLOOKUP(CONCATENATE($A281,"_",AT$2),'Reference data SID'!$B:$N,13,FALSE))</f>
        <v/>
      </c>
    </row>
    <row r="282" spans="1:46" x14ac:dyDescent="0.25">
      <c r="A282">
        <v>278</v>
      </c>
      <c r="B282" s="16" t="str">
        <f>IF(ISERROR(VLOOKUP(CONCATENATE($A282,"_",B$2),'Reference data SID'!$B:$N,13,FALSE)),"",VLOOKUP(CONCATENATE($A282,"_",B$2),'Reference data SID'!$B:$N,13,FALSE))</f>
        <v/>
      </c>
      <c r="C282" s="16" t="str">
        <f>IF(ISERROR(VLOOKUP(CONCATENATE($A282,"_",C$2),'Reference data SID'!$B:$N,13,FALSE)),"",VLOOKUP(CONCATENATE($A282,"_",C$2),'Reference data SID'!$B:$N,13,FALSE))</f>
        <v/>
      </c>
      <c r="D282" s="16" t="str">
        <f>IF(ISERROR(VLOOKUP(CONCATENATE($A282,"_",D$2),'Reference data SID'!$B:$N,13,FALSE)),"",VLOOKUP(CONCATENATE($A282,"_",D$2),'Reference data SID'!$B:$N,13,FALSE))</f>
        <v/>
      </c>
      <c r="E282" s="16" t="str">
        <f>IF(ISERROR(VLOOKUP(CONCATENATE($A282,"_",E$2),'Reference data SID'!$B:$N,13,FALSE)),"",VLOOKUP(CONCATENATE($A282,"_",E$2),'Reference data SID'!$B:$N,13,FALSE))</f>
        <v/>
      </c>
      <c r="F282" s="16" t="str">
        <f>IF(ISERROR(VLOOKUP(CONCATENATE($A282,"_",F$2),'Reference data SID'!$B:$N,13,FALSE)),"",VLOOKUP(CONCATENATE($A282,"_",F$2),'Reference data SID'!$B:$N,13,FALSE))</f>
        <v/>
      </c>
      <c r="G282" s="16" t="str">
        <f>IF(ISERROR(VLOOKUP(CONCATENATE($A282,"_",G$2),'Reference data SID'!$B:$N,13,FALSE)),"",VLOOKUP(CONCATENATE($A282,"_",G$2),'Reference data SID'!$B:$N,13,FALSE))</f>
        <v/>
      </c>
      <c r="H282" s="16" t="str">
        <f>IF(ISERROR(VLOOKUP(CONCATENATE($A282,"_",H$2),'Reference data SID'!$B:$N,13,FALSE)),"",VLOOKUP(CONCATENATE($A282,"_",H$2),'Reference data SID'!$B:$N,13,FALSE))</f>
        <v/>
      </c>
      <c r="I282" s="16" t="str">
        <f>IF(ISERROR(VLOOKUP(CONCATENATE($A282,"_",I$2),'Reference data SID'!$B:$N,13,FALSE)),"",VLOOKUP(CONCATENATE($A282,"_",I$2),'Reference data SID'!$B:$N,13,FALSE))</f>
        <v/>
      </c>
      <c r="J282" s="16" t="str">
        <f>IF(ISERROR(VLOOKUP(CONCATENATE($A282,"_",J$2),'Reference data SID'!$B:$N,13,FALSE)),"",VLOOKUP(CONCATENATE($A282,"_",J$2),'Reference data SID'!$B:$N,13,FALSE))</f>
        <v/>
      </c>
      <c r="K282" s="16" t="str">
        <f>IF(ISERROR(VLOOKUP(CONCATENATE($A282,"_",K$2),'Reference data SID'!$B:$N,13,FALSE)),"",VLOOKUP(CONCATENATE($A282,"_",K$2),'Reference data SID'!$B:$N,13,FALSE))</f>
        <v/>
      </c>
      <c r="L282" s="16" t="str">
        <f>IF(ISERROR(VLOOKUP(CONCATENATE($A282,"_",L$2),'Reference data SID'!$B:$N,13,FALSE)),"",VLOOKUP(CONCATENATE($A282,"_",L$2),'Reference data SID'!$B:$N,13,FALSE))</f>
        <v/>
      </c>
      <c r="M282" s="16" t="str">
        <f>IF(ISERROR(VLOOKUP(CONCATENATE($A282,"_",M$2),'Reference data SID'!$B:$N,13,FALSE)),"",VLOOKUP(CONCATENATE($A282,"_",M$2),'Reference data SID'!$B:$N,13,FALSE))</f>
        <v/>
      </c>
      <c r="N282" s="16" t="str">
        <f>IF(ISERROR(VLOOKUP(CONCATENATE($A282,"_",N$2),'Reference data SID'!$B:$N,13,FALSE)),"",VLOOKUP(CONCATENATE($A282,"_",N$2),'Reference data SID'!$B:$N,13,FALSE))</f>
        <v/>
      </c>
      <c r="O282" s="16" t="str">
        <f>IF(ISERROR(VLOOKUP(CONCATENATE($A282,"_",O$2),'Reference data SID'!$B:$N,13,FALSE)),"",VLOOKUP(CONCATENATE($A282,"_",O$2),'Reference data SID'!$B:$N,13,FALSE))</f>
        <v/>
      </c>
      <c r="P282" s="16" t="str">
        <f>IF(ISERROR(VLOOKUP(CONCATENATE($A282,"_",P$2),'Reference data SID'!$B:$N,13,FALSE)),"",VLOOKUP(CONCATENATE($A282,"_",P$2),'Reference data SID'!$B:$N,13,FALSE))</f>
        <v/>
      </c>
      <c r="Q282" s="16" t="str">
        <f>IF(ISERROR(VLOOKUP(CONCATENATE($A282,"_",Q$2),'Reference data SID'!$B:$N,13,FALSE)),"",VLOOKUP(CONCATENATE($A282,"_",Q$2),'Reference data SID'!$B:$N,13,FALSE))</f>
        <v/>
      </c>
      <c r="R282" s="16" t="str">
        <f>IF(ISERROR(VLOOKUP(CONCATENATE($A282,"_",R$2),'Reference data SID'!$B:$N,13,FALSE)),"",VLOOKUP(CONCATENATE($A282,"_",R$2),'Reference data SID'!$B:$N,13,FALSE))</f>
        <v/>
      </c>
      <c r="S282" s="16" t="str">
        <f>IF(ISERROR(VLOOKUP(CONCATENATE($A282,"_",S$2),'Reference data SID'!$B:$N,13,FALSE)),"",VLOOKUP(CONCATENATE($A282,"_",S$2),'Reference data SID'!$B:$N,13,FALSE))</f>
        <v/>
      </c>
      <c r="T282" s="16" t="str">
        <f>IF(ISERROR(VLOOKUP(CONCATENATE($A282,"_",T$2),'Reference data SID'!$B:$N,13,FALSE)),"",VLOOKUP(CONCATENATE($A282,"_",T$2),'Reference data SID'!$B:$N,13,FALSE))</f>
        <v/>
      </c>
      <c r="U282" s="16" t="str">
        <f>IF(ISERROR(VLOOKUP(CONCATENATE($A282,"_",U$2),'Reference data SID'!$B:$N,13,FALSE)),"",VLOOKUP(CONCATENATE($A282,"_",U$2),'Reference data SID'!$B:$N,13,FALSE))</f>
        <v/>
      </c>
      <c r="V282" s="16" t="str">
        <f>IF(ISERROR(VLOOKUP(CONCATENATE($A282,"_",V$2),'Reference data SID'!$B:$N,13,FALSE)),"",VLOOKUP(CONCATENATE($A282,"_",V$2),'Reference data SID'!$B:$N,13,FALSE))</f>
        <v/>
      </c>
      <c r="W282" s="16" t="str">
        <f>IF(ISERROR(VLOOKUP(CONCATENATE($A282,"_",W$2),'Reference data SID'!$B:$N,13,FALSE)),"",VLOOKUP(CONCATENATE($A282,"_",W$2),'Reference data SID'!$B:$N,13,FALSE))</f>
        <v/>
      </c>
      <c r="X282" s="16" t="str">
        <f>IF(ISERROR(VLOOKUP(CONCATENATE($A282,"_",X$2),'Reference data SID'!$B:$N,13,FALSE)),"",VLOOKUP(CONCATENATE($A282,"_",X$2),'Reference data SID'!$B:$N,13,FALSE))</f>
        <v/>
      </c>
      <c r="Y282" s="16" t="str">
        <f>IF(ISERROR(VLOOKUP(CONCATENATE($A282,"_",Y$2),'Reference data SID'!$B:$N,13,FALSE)),"",VLOOKUP(CONCATENATE($A282,"_",Y$2),'Reference data SID'!$B:$N,13,FALSE))</f>
        <v/>
      </c>
      <c r="Z282" s="16" t="str">
        <f>IF(ISERROR(VLOOKUP(CONCATENATE($A282,"_",Z$2),'Reference data SID'!$B:$N,13,FALSE)),"",VLOOKUP(CONCATENATE($A282,"_",Z$2),'Reference data SID'!$B:$N,13,FALSE))</f>
        <v/>
      </c>
      <c r="AA282" s="16" t="str">
        <f>IF(ISERROR(VLOOKUP(CONCATENATE($A282,"_",AA$2),'Reference data SID'!$B:$N,13,FALSE)),"",VLOOKUP(CONCATENATE($A282,"_",AA$2),'Reference data SID'!$B:$N,13,FALSE))</f>
        <v/>
      </c>
      <c r="AB282" s="16" t="str">
        <f>IF(ISERROR(VLOOKUP(CONCATENATE($A282,"_",AB$2),'Reference data SID'!$B:$N,13,FALSE)),"",VLOOKUP(CONCATENATE($A282,"_",AB$2),'Reference data SID'!$B:$N,13,FALSE))</f>
        <v/>
      </c>
      <c r="AC282" s="16" t="str">
        <f>IF(ISERROR(VLOOKUP(CONCATENATE($A282,"_",AC$2),'Reference data SID'!$B:$N,13,FALSE)),"",VLOOKUP(CONCATENATE($A282,"_",AC$2),'Reference data SID'!$B:$N,13,FALSE))</f>
        <v/>
      </c>
      <c r="AD282" s="16" t="str">
        <f>IF(ISERROR(VLOOKUP(CONCATENATE($A282,"_",AD$2),'Reference data SID'!$B:$N,13,FALSE)),"",VLOOKUP(CONCATENATE($A282,"_",AD$2),'Reference data SID'!$B:$N,13,FALSE))</f>
        <v/>
      </c>
      <c r="AE282" s="16" t="str">
        <f>IF(ISERROR(VLOOKUP(CONCATENATE($A282,"_",AE$2),'Reference data SID'!$B:$N,13,FALSE)),"",VLOOKUP(CONCATENATE($A282,"_",AE$2),'Reference data SID'!$B:$N,13,FALSE))</f>
        <v/>
      </c>
      <c r="AF282" s="16" t="str">
        <f>IF(ISERROR(VLOOKUP(CONCATENATE($A282,"_",AF$2),'Reference data SID'!$B:$N,13,FALSE)),"",VLOOKUP(CONCATENATE($A282,"_",AF$2),'Reference data SID'!$B:$N,13,FALSE))</f>
        <v/>
      </c>
      <c r="AG282" s="16" t="str">
        <f>IF(ISERROR(VLOOKUP(CONCATENATE($A282,"_",AG$2),'Reference data SID'!$B:$N,13,FALSE)),"",VLOOKUP(CONCATENATE($A282,"_",AG$2),'Reference data SID'!$B:$N,13,FALSE))</f>
        <v/>
      </c>
      <c r="AH282" s="16" t="str">
        <f>IF(ISERROR(VLOOKUP(CONCATENATE($A282,"_",AH$2),'Reference data SID'!$B:$N,13,FALSE)),"",VLOOKUP(CONCATENATE($A282,"_",AH$2),'Reference data SID'!$B:$N,13,FALSE))</f>
        <v/>
      </c>
      <c r="AI282" s="16" t="str">
        <f>IF(ISERROR(VLOOKUP(CONCATENATE($A282,"_",AI$2),'Reference data SID'!$B:$N,13,FALSE)),"",VLOOKUP(CONCATENATE($A282,"_",AI$2),'Reference data SID'!$B:$N,13,FALSE))</f>
        <v/>
      </c>
      <c r="AJ282" s="16" t="str">
        <f>IF(ISERROR(VLOOKUP(CONCATENATE($A282,"_",AJ$2),'Reference data SID'!$B:$N,13,FALSE)),"",VLOOKUP(CONCATENATE($A282,"_",AJ$2),'Reference data SID'!$B:$N,13,FALSE))</f>
        <v/>
      </c>
      <c r="AK282" s="16" t="str">
        <f>IF(ISERROR(VLOOKUP(CONCATENATE($A282,"_",AK$2),'Reference data SID'!$B:$N,13,FALSE)),"",VLOOKUP(CONCATENATE($A282,"_",AK$2),'Reference data SID'!$B:$N,13,FALSE))</f>
        <v/>
      </c>
      <c r="AL282" s="16" t="str">
        <f>IF(ISERROR(VLOOKUP(CONCATENATE($A282,"_",AL$2),'Reference data SID'!$B:$N,13,FALSE)),"",VLOOKUP(CONCATENATE($A282,"_",AL$2),'Reference data SID'!$B:$N,13,FALSE))</f>
        <v/>
      </c>
      <c r="AM282" s="16" t="str">
        <f>IF(ISERROR(VLOOKUP(CONCATENATE($A282,"_",AM$2),'Reference data SID'!$B:$N,13,FALSE)),"",VLOOKUP(CONCATENATE($A282,"_",AM$2),'Reference data SID'!$B:$N,13,FALSE))</f>
        <v/>
      </c>
      <c r="AN282" s="16" t="str">
        <f>IF(ISERROR(VLOOKUP(CONCATENATE($A282,"_",AN$2),'Reference data SID'!$B:$N,13,FALSE)),"",VLOOKUP(CONCATENATE($A282,"_",AN$2),'Reference data SID'!$B:$N,13,FALSE))</f>
        <v/>
      </c>
      <c r="AO282" s="16" t="str">
        <f>IF(ISERROR(VLOOKUP(CONCATENATE($A282,"_",AO$2),'Reference data SID'!$B:$N,13,FALSE)),"",VLOOKUP(CONCATENATE($A282,"_",AO$2),'Reference data SID'!$B:$N,13,FALSE))</f>
        <v/>
      </c>
      <c r="AP282" s="16" t="str">
        <f>IF(ISERROR(VLOOKUP(CONCATENATE($A282,"_",AP$2),'Reference data SID'!$B:$N,13,FALSE)),"",VLOOKUP(CONCATENATE($A282,"_",AP$2),'Reference data SID'!$B:$N,13,FALSE))</f>
        <v/>
      </c>
      <c r="AQ282" s="16" t="str">
        <f>IF(ISERROR(VLOOKUP(CONCATENATE($A282,"_",AQ$2),'Reference data SID'!$B:$N,13,FALSE)),"",VLOOKUP(CONCATENATE($A282,"_",AQ$2),'Reference data SID'!$B:$N,13,FALSE))</f>
        <v/>
      </c>
      <c r="AR282" s="16" t="str">
        <f>IF(ISERROR(VLOOKUP(CONCATENATE($A282,"_",AR$2),'Reference data SID'!$B:$N,13,FALSE)),"",VLOOKUP(CONCATENATE($A282,"_",AR$2),'Reference data SID'!$B:$N,13,FALSE))</f>
        <v/>
      </c>
      <c r="AS282" s="16" t="str">
        <f>IF(ISERROR(VLOOKUP(CONCATENATE($A282,"_",AS$2),'Reference data SID'!$B:$N,13,FALSE)),"",VLOOKUP(CONCATENATE($A282,"_",AS$2),'Reference data SID'!$B:$N,13,FALSE))</f>
        <v/>
      </c>
      <c r="AT282" s="16" t="str">
        <f>IF(ISERROR(VLOOKUP(CONCATENATE($A282,"_",AT$2),'Reference data SID'!$B:$N,13,FALSE)),"",VLOOKUP(CONCATENATE($A282,"_",AT$2),'Reference data SID'!$B:$N,13,FALSE))</f>
        <v/>
      </c>
    </row>
    <row r="283" spans="1:46" x14ac:dyDescent="0.25">
      <c r="A283">
        <v>279</v>
      </c>
      <c r="B283" s="16" t="str">
        <f>IF(ISERROR(VLOOKUP(CONCATENATE($A283,"_",B$2),'Reference data SID'!$B:$N,13,FALSE)),"",VLOOKUP(CONCATENATE($A283,"_",B$2),'Reference data SID'!$B:$N,13,FALSE))</f>
        <v/>
      </c>
      <c r="C283" s="16" t="str">
        <f>IF(ISERROR(VLOOKUP(CONCATENATE($A283,"_",C$2),'Reference data SID'!$B:$N,13,FALSE)),"",VLOOKUP(CONCATENATE($A283,"_",C$2),'Reference data SID'!$B:$N,13,FALSE))</f>
        <v/>
      </c>
      <c r="D283" s="16" t="str">
        <f>IF(ISERROR(VLOOKUP(CONCATENATE($A283,"_",D$2),'Reference data SID'!$B:$N,13,FALSE)),"",VLOOKUP(CONCATENATE($A283,"_",D$2),'Reference data SID'!$B:$N,13,FALSE))</f>
        <v/>
      </c>
      <c r="E283" s="16" t="str">
        <f>IF(ISERROR(VLOOKUP(CONCATENATE($A283,"_",E$2),'Reference data SID'!$B:$N,13,FALSE)),"",VLOOKUP(CONCATENATE($A283,"_",E$2),'Reference data SID'!$B:$N,13,FALSE))</f>
        <v/>
      </c>
      <c r="F283" s="16" t="str">
        <f>IF(ISERROR(VLOOKUP(CONCATENATE($A283,"_",F$2),'Reference data SID'!$B:$N,13,FALSE)),"",VLOOKUP(CONCATENATE($A283,"_",F$2),'Reference data SID'!$B:$N,13,FALSE))</f>
        <v/>
      </c>
      <c r="G283" s="16" t="str">
        <f>IF(ISERROR(VLOOKUP(CONCATENATE($A283,"_",G$2),'Reference data SID'!$B:$N,13,FALSE)),"",VLOOKUP(CONCATENATE($A283,"_",G$2),'Reference data SID'!$B:$N,13,FALSE))</f>
        <v/>
      </c>
      <c r="H283" s="16" t="str">
        <f>IF(ISERROR(VLOOKUP(CONCATENATE($A283,"_",H$2),'Reference data SID'!$B:$N,13,FALSE)),"",VLOOKUP(CONCATENATE($A283,"_",H$2),'Reference data SID'!$B:$N,13,FALSE))</f>
        <v/>
      </c>
      <c r="I283" s="16" t="str">
        <f>IF(ISERROR(VLOOKUP(CONCATENATE($A283,"_",I$2),'Reference data SID'!$B:$N,13,FALSE)),"",VLOOKUP(CONCATENATE($A283,"_",I$2),'Reference data SID'!$B:$N,13,FALSE))</f>
        <v/>
      </c>
      <c r="J283" s="16" t="str">
        <f>IF(ISERROR(VLOOKUP(CONCATENATE($A283,"_",J$2),'Reference data SID'!$B:$N,13,FALSE)),"",VLOOKUP(CONCATENATE($A283,"_",J$2),'Reference data SID'!$B:$N,13,FALSE))</f>
        <v/>
      </c>
      <c r="K283" s="16" t="str">
        <f>IF(ISERROR(VLOOKUP(CONCATENATE($A283,"_",K$2),'Reference data SID'!$B:$N,13,FALSE)),"",VLOOKUP(CONCATENATE($A283,"_",K$2),'Reference data SID'!$B:$N,13,FALSE))</f>
        <v/>
      </c>
      <c r="L283" s="16" t="str">
        <f>IF(ISERROR(VLOOKUP(CONCATENATE($A283,"_",L$2),'Reference data SID'!$B:$N,13,FALSE)),"",VLOOKUP(CONCATENATE($A283,"_",L$2),'Reference data SID'!$B:$N,13,FALSE))</f>
        <v/>
      </c>
      <c r="M283" s="16" t="str">
        <f>IF(ISERROR(VLOOKUP(CONCATENATE($A283,"_",M$2),'Reference data SID'!$B:$N,13,FALSE)),"",VLOOKUP(CONCATENATE($A283,"_",M$2),'Reference data SID'!$B:$N,13,FALSE))</f>
        <v/>
      </c>
      <c r="N283" s="16" t="str">
        <f>IF(ISERROR(VLOOKUP(CONCATENATE($A283,"_",N$2),'Reference data SID'!$B:$N,13,FALSE)),"",VLOOKUP(CONCATENATE($A283,"_",N$2),'Reference data SID'!$B:$N,13,FALSE))</f>
        <v/>
      </c>
      <c r="O283" s="16" t="str">
        <f>IF(ISERROR(VLOOKUP(CONCATENATE($A283,"_",O$2),'Reference data SID'!$B:$N,13,FALSE)),"",VLOOKUP(CONCATENATE($A283,"_",O$2),'Reference data SID'!$B:$N,13,FALSE))</f>
        <v/>
      </c>
      <c r="P283" s="16" t="str">
        <f>IF(ISERROR(VLOOKUP(CONCATENATE($A283,"_",P$2),'Reference data SID'!$B:$N,13,FALSE)),"",VLOOKUP(CONCATENATE($A283,"_",P$2),'Reference data SID'!$B:$N,13,FALSE))</f>
        <v/>
      </c>
      <c r="Q283" s="16" t="str">
        <f>IF(ISERROR(VLOOKUP(CONCATENATE($A283,"_",Q$2),'Reference data SID'!$B:$N,13,FALSE)),"",VLOOKUP(CONCATENATE($A283,"_",Q$2),'Reference data SID'!$B:$N,13,FALSE))</f>
        <v/>
      </c>
      <c r="R283" s="16" t="str">
        <f>IF(ISERROR(VLOOKUP(CONCATENATE($A283,"_",R$2),'Reference data SID'!$B:$N,13,FALSE)),"",VLOOKUP(CONCATENATE($A283,"_",R$2),'Reference data SID'!$B:$N,13,FALSE))</f>
        <v/>
      </c>
      <c r="S283" s="16" t="str">
        <f>IF(ISERROR(VLOOKUP(CONCATENATE($A283,"_",S$2),'Reference data SID'!$B:$N,13,FALSE)),"",VLOOKUP(CONCATENATE($A283,"_",S$2),'Reference data SID'!$B:$N,13,FALSE))</f>
        <v/>
      </c>
      <c r="T283" s="16" t="str">
        <f>IF(ISERROR(VLOOKUP(CONCATENATE($A283,"_",T$2),'Reference data SID'!$B:$N,13,FALSE)),"",VLOOKUP(CONCATENATE($A283,"_",T$2),'Reference data SID'!$B:$N,13,FALSE))</f>
        <v/>
      </c>
      <c r="U283" s="16" t="str">
        <f>IF(ISERROR(VLOOKUP(CONCATENATE($A283,"_",U$2),'Reference data SID'!$B:$N,13,FALSE)),"",VLOOKUP(CONCATENATE($A283,"_",U$2),'Reference data SID'!$B:$N,13,FALSE))</f>
        <v/>
      </c>
      <c r="V283" s="16" t="str">
        <f>IF(ISERROR(VLOOKUP(CONCATENATE($A283,"_",V$2),'Reference data SID'!$B:$N,13,FALSE)),"",VLOOKUP(CONCATENATE($A283,"_",V$2),'Reference data SID'!$B:$N,13,FALSE))</f>
        <v/>
      </c>
      <c r="W283" s="16" t="str">
        <f>IF(ISERROR(VLOOKUP(CONCATENATE($A283,"_",W$2),'Reference data SID'!$B:$N,13,FALSE)),"",VLOOKUP(CONCATENATE($A283,"_",W$2),'Reference data SID'!$B:$N,13,FALSE))</f>
        <v/>
      </c>
      <c r="X283" s="16" t="str">
        <f>IF(ISERROR(VLOOKUP(CONCATENATE($A283,"_",X$2),'Reference data SID'!$B:$N,13,FALSE)),"",VLOOKUP(CONCATENATE($A283,"_",X$2),'Reference data SID'!$B:$N,13,FALSE))</f>
        <v/>
      </c>
      <c r="Y283" s="16" t="str">
        <f>IF(ISERROR(VLOOKUP(CONCATENATE($A283,"_",Y$2),'Reference data SID'!$B:$N,13,FALSE)),"",VLOOKUP(CONCATENATE($A283,"_",Y$2),'Reference data SID'!$B:$N,13,FALSE))</f>
        <v/>
      </c>
      <c r="Z283" s="16" t="str">
        <f>IF(ISERROR(VLOOKUP(CONCATENATE($A283,"_",Z$2),'Reference data SID'!$B:$N,13,FALSE)),"",VLOOKUP(CONCATENATE($A283,"_",Z$2),'Reference data SID'!$B:$N,13,FALSE))</f>
        <v/>
      </c>
      <c r="AA283" s="16" t="str">
        <f>IF(ISERROR(VLOOKUP(CONCATENATE($A283,"_",AA$2),'Reference data SID'!$B:$N,13,FALSE)),"",VLOOKUP(CONCATENATE($A283,"_",AA$2),'Reference data SID'!$B:$N,13,FALSE))</f>
        <v/>
      </c>
      <c r="AB283" s="16" t="str">
        <f>IF(ISERROR(VLOOKUP(CONCATENATE($A283,"_",AB$2),'Reference data SID'!$B:$N,13,FALSE)),"",VLOOKUP(CONCATENATE($A283,"_",AB$2),'Reference data SID'!$B:$N,13,FALSE))</f>
        <v/>
      </c>
      <c r="AC283" s="16" t="str">
        <f>IF(ISERROR(VLOOKUP(CONCATENATE($A283,"_",AC$2),'Reference data SID'!$B:$N,13,FALSE)),"",VLOOKUP(CONCATENATE($A283,"_",AC$2),'Reference data SID'!$B:$N,13,FALSE))</f>
        <v/>
      </c>
      <c r="AD283" s="16" t="str">
        <f>IF(ISERROR(VLOOKUP(CONCATENATE($A283,"_",AD$2),'Reference data SID'!$B:$N,13,FALSE)),"",VLOOKUP(CONCATENATE($A283,"_",AD$2),'Reference data SID'!$B:$N,13,FALSE))</f>
        <v/>
      </c>
      <c r="AE283" s="16" t="str">
        <f>IF(ISERROR(VLOOKUP(CONCATENATE($A283,"_",AE$2),'Reference data SID'!$B:$N,13,FALSE)),"",VLOOKUP(CONCATENATE($A283,"_",AE$2),'Reference data SID'!$B:$N,13,FALSE))</f>
        <v/>
      </c>
      <c r="AF283" s="16" t="str">
        <f>IF(ISERROR(VLOOKUP(CONCATENATE($A283,"_",AF$2),'Reference data SID'!$B:$N,13,FALSE)),"",VLOOKUP(CONCATENATE($A283,"_",AF$2),'Reference data SID'!$B:$N,13,FALSE))</f>
        <v/>
      </c>
      <c r="AG283" s="16" t="str">
        <f>IF(ISERROR(VLOOKUP(CONCATENATE($A283,"_",AG$2),'Reference data SID'!$B:$N,13,FALSE)),"",VLOOKUP(CONCATENATE($A283,"_",AG$2),'Reference data SID'!$B:$N,13,FALSE))</f>
        <v/>
      </c>
      <c r="AH283" s="16" t="str">
        <f>IF(ISERROR(VLOOKUP(CONCATENATE($A283,"_",AH$2),'Reference data SID'!$B:$N,13,FALSE)),"",VLOOKUP(CONCATENATE($A283,"_",AH$2),'Reference data SID'!$B:$N,13,FALSE))</f>
        <v/>
      </c>
      <c r="AI283" s="16" t="str">
        <f>IF(ISERROR(VLOOKUP(CONCATENATE($A283,"_",AI$2),'Reference data SID'!$B:$N,13,FALSE)),"",VLOOKUP(CONCATENATE($A283,"_",AI$2),'Reference data SID'!$B:$N,13,FALSE))</f>
        <v/>
      </c>
      <c r="AJ283" s="16" t="str">
        <f>IF(ISERROR(VLOOKUP(CONCATENATE($A283,"_",AJ$2),'Reference data SID'!$B:$N,13,FALSE)),"",VLOOKUP(CONCATENATE($A283,"_",AJ$2),'Reference data SID'!$B:$N,13,FALSE))</f>
        <v/>
      </c>
      <c r="AK283" s="16" t="str">
        <f>IF(ISERROR(VLOOKUP(CONCATENATE($A283,"_",AK$2),'Reference data SID'!$B:$N,13,FALSE)),"",VLOOKUP(CONCATENATE($A283,"_",AK$2),'Reference data SID'!$B:$N,13,FALSE))</f>
        <v/>
      </c>
      <c r="AL283" s="16" t="str">
        <f>IF(ISERROR(VLOOKUP(CONCATENATE($A283,"_",AL$2),'Reference data SID'!$B:$N,13,FALSE)),"",VLOOKUP(CONCATENATE($A283,"_",AL$2),'Reference data SID'!$B:$N,13,FALSE))</f>
        <v/>
      </c>
      <c r="AM283" s="16" t="str">
        <f>IF(ISERROR(VLOOKUP(CONCATENATE($A283,"_",AM$2),'Reference data SID'!$B:$N,13,FALSE)),"",VLOOKUP(CONCATENATE($A283,"_",AM$2),'Reference data SID'!$B:$N,13,FALSE))</f>
        <v/>
      </c>
      <c r="AN283" s="16" t="str">
        <f>IF(ISERROR(VLOOKUP(CONCATENATE($A283,"_",AN$2),'Reference data SID'!$B:$N,13,FALSE)),"",VLOOKUP(CONCATENATE($A283,"_",AN$2),'Reference data SID'!$B:$N,13,FALSE))</f>
        <v/>
      </c>
      <c r="AO283" s="16" t="str">
        <f>IF(ISERROR(VLOOKUP(CONCATENATE($A283,"_",AO$2),'Reference data SID'!$B:$N,13,FALSE)),"",VLOOKUP(CONCATENATE($A283,"_",AO$2),'Reference data SID'!$B:$N,13,FALSE))</f>
        <v/>
      </c>
      <c r="AP283" s="16" t="str">
        <f>IF(ISERROR(VLOOKUP(CONCATENATE($A283,"_",AP$2),'Reference data SID'!$B:$N,13,FALSE)),"",VLOOKUP(CONCATENATE($A283,"_",AP$2),'Reference data SID'!$B:$N,13,FALSE))</f>
        <v/>
      </c>
      <c r="AQ283" s="16" t="str">
        <f>IF(ISERROR(VLOOKUP(CONCATENATE($A283,"_",AQ$2),'Reference data SID'!$B:$N,13,FALSE)),"",VLOOKUP(CONCATENATE($A283,"_",AQ$2),'Reference data SID'!$B:$N,13,FALSE))</f>
        <v/>
      </c>
      <c r="AR283" s="16" t="str">
        <f>IF(ISERROR(VLOOKUP(CONCATENATE($A283,"_",AR$2),'Reference data SID'!$B:$N,13,FALSE)),"",VLOOKUP(CONCATENATE($A283,"_",AR$2),'Reference data SID'!$B:$N,13,FALSE))</f>
        <v/>
      </c>
      <c r="AS283" s="16" t="str">
        <f>IF(ISERROR(VLOOKUP(CONCATENATE($A283,"_",AS$2),'Reference data SID'!$B:$N,13,FALSE)),"",VLOOKUP(CONCATENATE($A283,"_",AS$2),'Reference data SID'!$B:$N,13,FALSE))</f>
        <v/>
      </c>
      <c r="AT283" s="16" t="str">
        <f>IF(ISERROR(VLOOKUP(CONCATENATE($A283,"_",AT$2),'Reference data SID'!$B:$N,13,FALSE)),"",VLOOKUP(CONCATENATE($A283,"_",AT$2),'Reference data SID'!$B:$N,13,FALSE))</f>
        <v/>
      </c>
    </row>
    <row r="284" spans="1:46" x14ac:dyDescent="0.25">
      <c r="A284">
        <v>280</v>
      </c>
      <c r="B284" s="16" t="str">
        <f>IF(ISERROR(VLOOKUP(CONCATENATE($A284,"_",B$2),'Reference data SID'!$B:$N,13,FALSE)),"",VLOOKUP(CONCATENATE($A284,"_",B$2),'Reference data SID'!$B:$N,13,FALSE))</f>
        <v/>
      </c>
      <c r="C284" s="16" t="str">
        <f>IF(ISERROR(VLOOKUP(CONCATENATE($A284,"_",C$2),'Reference data SID'!$B:$N,13,FALSE)),"",VLOOKUP(CONCATENATE($A284,"_",C$2),'Reference data SID'!$B:$N,13,FALSE))</f>
        <v/>
      </c>
      <c r="D284" s="16" t="str">
        <f>IF(ISERROR(VLOOKUP(CONCATENATE($A284,"_",D$2),'Reference data SID'!$B:$N,13,FALSE)),"",VLOOKUP(CONCATENATE($A284,"_",D$2),'Reference data SID'!$B:$N,13,FALSE))</f>
        <v/>
      </c>
      <c r="E284" s="16" t="str">
        <f>IF(ISERROR(VLOOKUP(CONCATENATE($A284,"_",E$2),'Reference data SID'!$B:$N,13,FALSE)),"",VLOOKUP(CONCATENATE($A284,"_",E$2),'Reference data SID'!$B:$N,13,FALSE))</f>
        <v/>
      </c>
      <c r="F284" s="16" t="str">
        <f>IF(ISERROR(VLOOKUP(CONCATENATE($A284,"_",F$2),'Reference data SID'!$B:$N,13,FALSE)),"",VLOOKUP(CONCATENATE($A284,"_",F$2),'Reference data SID'!$B:$N,13,FALSE))</f>
        <v/>
      </c>
      <c r="G284" s="16" t="str">
        <f>IF(ISERROR(VLOOKUP(CONCATENATE($A284,"_",G$2),'Reference data SID'!$B:$N,13,FALSE)),"",VLOOKUP(CONCATENATE($A284,"_",G$2),'Reference data SID'!$B:$N,13,FALSE))</f>
        <v/>
      </c>
      <c r="H284" s="16" t="str">
        <f>IF(ISERROR(VLOOKUP(CONCATENATE($A284,"_",H$2),'Reference data SID'!$B:$N,13,FALSE)),"",VLOOKUP(CONCATENATE($A284,"_",H$2),'Reference data SID'!$B:$N,13,FALSE))</f>
        <v/>
      </c>
      <c r="I284" s="16" t="str">
        <f>IF(ISERROR(VLOOKUP(CONCATENATE($A284,"_",I$2),'Reference data SID'!$B:$N,13,FALSE)),"",VLOOKUP(CONCATENATE($A284,"_",I$2),'Reference data SID'!$B:$N,13,FALSE))</f>
        <v/>
      </c>
      <c r="J284" s="16" t="str">
        <f>IF(ISERROR(VLOOKUP(CONCATENATE($A284,"_",J$2),'Reference data SID'!$B:$N,13,FALSE)),"",VLOOKUP(CONCATENATE($A284,"_",J$2),'Reference data SID'!$B:$N,13,FALSE))</f>
        <v/>
      </c>
      <c r="K284" s="16" t="str">
        <f>IF(ISERROR(VLOOKUP(CONCATENATE($A284,"_",K$2),'Reference data SID'!$B:$N,13,FALSE)),"",VLOOKUP(CONCATENATE($A284,"_",K$2),'Reference data SID'!$B:$N,13,FALSE))</f>
        <v/>
      </c>
      <c r="L284" s="16" t="str">
        <f>IF(ISERROR(VLOOKUP(CONCATENATE($A284,"_",L$2),'Reference data SID'!$B:$N,13,FALSE)),"",VLOOKUP(CONCATENATE($A284,"_",L$2),'Reference data SID'!$B:$N,13,FALSE))</f>
        <v/>
      </c>
      <c r="M284" s="16" t="str">
        <f>IF(ISERROR(VLOOKUP(CONCATENATE($A284,"_",M$2),'Reference data SID'!$B:$N,13,FALSE)),"",VLOOKUP(CONCATENATE($A284,"_",M$2),'Reference data SID'!$B:$N,13,FALSE))</f>
        <v/>
      </c>
      <c r="N284" s="16" t="str">
        <f>IF(ISERROR(VLOOKUP(CONCATENATE($A284,"_",N$2),'Reference data SID'!$B:$N,13,FALSE)),"",VLOOKUP(CONCATENATE($A284,"_",N$2),'Reference data SID'!$B:$N,13,FALSE))</f>
        <v/>
      </c>
      <c r="O284" s="16" t="str">
        <f>IF(ISERROR(VLOOKUP(CONCATENATE($A284,"_",O$2),'Reference data SID'!$B:$N,13,FALSE)),"",VLOOKUP(CONCATENATE($A284,"_",O$2),'Reference data SID'!$B:$N,13,FALSE))</f>
        <v/>
      </c>
      <c r="P284" s="16" t="str">
        <f>IF(ISERROR(VLOOKUP(CONCATENATE($A284,"_",P$2),'Reference data SID'!$B:$N,13,FALSE)),"",VLOOKUP(CONCATENATE($A284,"_",P$2),'Reference data SID'!$B:$N,13,FALSE))</f>
        <v/>
      </c>
      <c r="Q284" s="16" t="str">
        <f>IF(ISERROR(VLOOKUP(CONCATENATE($A284,"_",Q$2),'Reference data SID'!$B:$N,13,FALSE)),"",VLOOKUP(CONCATENATE($A284,"_",Q$2),'Reference data SID'!$B:$N,13,FALSE))</f>
        <v/>
      </c>
      <c r="R284" s="16" t="str">
        <f>IF(ISERROR(VLOOKUP(CONCATENATE($A284,"_",R$2),'Reference data SID'!$B:$N,13,FALSE)),"",VLOOKUP(CONCATENATE($A284,"_",R$2),'Reference data SID'!$B:$N,13,FALSE))</f>
        <v/>
      </c>
      <c r="S284" s="16" t="str">
        <f>IF(ISERROR(VLOOKUP(CONCATENATE($A284,"_",S$2),'Reference data SID'!$B:$N,13,FALSE)),"",VLOOKUP(CONCATENATE($A284,"_",S$2),'Reference data SID'!$B:$N,13,FALSE))</f>
        <v/>
      </c>
      <c r="T284" s="16" t="str">
        <f>IF(ISERROR(VLOOKUP(CONCATENATE($A284,"_",T$2),'Reference data SID'!$B:$N,13,FALSE)),"",VLOOKUP(CONCATENATE($A284,"_",T$2),'Reference data SID'!$B:$N,13,FALSE))</f>
        <v/>
      </c>
      <c r="U284" s="16" t="str">
        <f>IF(ISERROR(VLOOKUP(CONCATENATE($A284,"_",U$2),'Reference data SID'!$B:$N,13,FALSE)),"",VLOOKUP(CONCATENATE($A284,"_",U$2),'Reference data SID'!$B:$N,13,FALSE))</f>
        <v/>
      </c>
      <c r="V284" s="16" t="str">
        <f>IF(ISERROR(VLOOKUP(CONCATENATE($A284,"_",V$2),'Reference data SID'!$B:$N,13,FALSE)),"",VLOOKUP(CONCATENATE($A284,"_",V$2),'Reference data SID'!$B:$N,13,FALSE))</f>
        <v/>
      </c>
      <c r="W284" s="16" t="str">
        <f>IF(ISERROR(VLOOKUP(CONCATENATE($A284,"_",W$2),'Reference data SID'!$B:$N,13,FALSE)),"",VLOOKUP(CONCATENATE($A284,"_",W$2),'Reference data SID'!$B:$N,13,FALSE))</f>
        <v/>
      </c>
      <c r="X284" s="16" t="str">
        <f>IF(ISERROR(VLOOKUP(CONCATENATE($A284,"_",X$2),'Reference data SID'!$B:$N,13,FALSE)),"",VLOOKUP(CONCATENATE($A284,"_",X$2),'Reference data SID'!$B:$N,13,FALSE))</f>
        <v/>
      </c>
      <c r="Y284" s="16" t="str">
        <f>IF(ISERROR(VLOOKUP(CONCATENATE($A284,"_",Y$2),'Reference data SID'!$B:$N,13,FALSE)),"",VLOOKUP(CONCATENATE($A284,"_",Y$2),'Reference data SID'!$B:$N,13,FALSE))</f>
        <v/>
      </c>
      <c r="Z284" s="16" t="str">
        <f>IF(ISERROR(VLOOKUP(CONCATENATE($A284,"_",Z$2),'Reference data SID'!$B:$N,13,FALSE)),"",VLOOKUP(CONCATENATE($A284,"_",Z$2),'Reference data SID'!$B:$N,13,FALSE))</f>
        <v/>
      </c>
      <c r="AA284" s="16" t="str">
        <f>IF(ISERROR(VLOOKUP(CONCATENATE($A284,"_",AA$2),'Reference data SID'!$B:$N,13,FALSE)),"",VLOOKUP(CONCATENATE($A284,"_",AA$2),'Reference data SID'!$B:$N,13,FALSE))</f>
        <v/>
      </c>
      <c r="AB284" s="16" t="str">
        <f>IF(ISERROR(VLOOKUP(CONCATENATE($A284,"_",AB$2),'Reference data SID'!$B:$N,13,FALSE)),"",VLOOKUP(CONCATENATE($A284,"_",AB$2),'Reference data SID'!$B:$N,13,FALSE))</f>
        <v/>
      </c>
      <c r="AC284" s="16" t="str">
        <f>IF(ISERROR(VLOOKUP(CONCATENATE($A284,"_",AC$2),'Reference data SID'!$B:$N,13,FALSE)),"",VLOOKUP(CONCATENATE($A284,"_",AC$2),'Reference data SID'!$B:$N,13,FALSE))</f>
        <v/>
      </c>
      <c r="AD284" s="16" t="str">
        <f>IF(ISERROR(VLOOKUP(CONCATENATE($A284,"_",AD$2),'Reference data SID'!$B:$N,13,FALSE)),"",VLOOKUP(CONCATENATE($A284,"_",AD$2),'Reference data SID'!$B:$N,13,FALSE))</f>
        <v/>
      </c>
      <c r="AE284" s="16" t="str">
        <f>IF(ISERROR(VLOOKUP(CONCATENATE($A284,"_",AE$2),'Reference data SID'!$B:$N,13,FALSE)),"",VLOOKUP(CONCATENATE($A284,"_",AE$2),'Reference data SID'!$B:$N,13,FALSE))</f>
        <v/>
      </c>
      <c r="AF284" s="16" t="str">
        <f>IF(ISERROR(VLOOKUP(CONCATENATE($A284,"_",AF$2),'Reference data SID'!$B:$N,13,FALSE)),"",VLOOKUP(CONCATENATE($A284,"_",AF$2),'Reference data SID'!$B:$N,13,FALSE))</f>
        <v/>
      </c>
      <c r="AG284" s="16" t="str">
        <f>IF(ISERROR(VLOOKUP(CONCATENATE($A284,"_",AG$2),'Reference data SID'!$B:$N,13,FALSE)),"",VLOOKUP(CONCATENATE($A284,"_",AG$2),'Reference data SID'!$B:$N,13,FALSE))</f>
        <v/>
      </c>
      <c r="AH284" s="16" t="str">
        <f>IF(ISERROR(VLOOKUP(CONCATENATE($A284,"_",AH$2),'Reference data SID'!$B:$N,13,FALSE)),"",VLOOKUP(CONCATENATE($A284,"_",AH$2),'Reference data SID'!$B:$N,13,FALSE))</f>
        <v/>
      </c>
      <c r="AI284" s="16" t="str">
        <f>IF(ISERROR(VLOOKUP(CONCATENATE($A284,"_",AI$2),'Reference data SID'!$B:$N,13,FALSE)),"",VLOOKUP(CONCATENATE($A284,"_",AI$2),'Reference data SID'!$B:$N,13,FALSE))</f>
        <v/>
      </c>
      <c r="AJ284" s="16" t="str">
        <f>IF(ISERROR(VLOOKUP(CONCATENATE($A284,"_",AJ$2),'Reference data SID'!$B:$N,13,FALSE)),"",VLOOKUP(CONCATENATE($A284,"_",AJ$2),'Reference data SID'!$B:$N,13,FALSE))</f>
        <v/>
      </c>
      <c r="AK284" s="16" t="str">
        <f>IF(ISERROR(VLOOKUP(CONCATENATE($A284,"_",AK$2),'Reference data SID'!$B:$N,13,FALSE)),"",VLOOKUP(CONCATENATE($A284,"_",AK$2),'Reference data SID'!$B:$N,13,FALSE))</f>
        <v/>
      </c>
      <c r="AL284" s="16" t="str">
        <f>IF(ISERROR(VLOOKUP(CONCATENATE($A284,"_",AL$2),'Reference data SID'!$B:$N,13,FALSE)),"",VLOOKUP(CONCATENATE($A284,"_",AL$2),'Reference data SID'!$B:$N,13,FALSE))</f>
        <v/>
      </c>
      <c r="AM284" s="16" t="str">
        <f>IF(ISERROR(VLOOKUP(CONCATENATE($A284,"_",AM$2),'Reference data SID'!$B:$N,13,FALSE)),"",VLOOKUP(CONCATENATE($A284,"_",AM$2),'Reference data SID'!$B:$N,13,FALSE))</f>
        <v/>
      </c>
      <c r="AN284" s="16" t="str">
        <f>IF(ISERROR(VLOOKUP(CONCATENATE($A284,"_",AN$2),'Reference data SID'!$B:$N,13,FALSE)),"",VLOOKUP(CONCATENATE($A284,"_",AN$2),'Reference data SID'!$B:$N,13,FALSE))</f>
        <v/>
      </c>
      <c r="AO284" s="16" t="str">
        <f>IF(ISERROR(VLOOKUP(CONCATENATE($A284,"_",AO$2),'Reference data SID'!$B:$N,13,FALSE)),"",VLOOKUP(CONCATENATE($A284,"_",AO$2),'Reference data SID'!$B:$N,13,FALSE))</f>
        <v/>
      </c>
      <c r="AP284" s="16" t="str">
        <f>IF(ISERROR(VLOOKUP(CONCATENATE($A284,"_",AP$2),'Reference data SID'!$B:$N,13,FALSE)),"",VLOOKUP(CONCATENATE($A284,"_",AP$2),'Reference data SID'!$B:$N,13,FALSE))</f>
        <v/>
      </c>
      <c r="AQ284" s="16" t="str">
        <f>IF(ISERROR(VLOOKUP(CONCATENATE($A284,"_",AQ$2),'Reference data SID'!$B:$N,13,FALSE)),"",VLOOKUP(CONCATENATE($A284,"_",AQ$2),'Reference data SID'!$B:$N,13,FALSE))</f>
        <v/>
      </c>
      <c r="AR284" s="16" t="str">
        <f>IF(ISERROR(VLOOKUP(CONCATENATE($A284,"_",AR$2),'Reference data SID'!$B:$N,13,FALSE)),"",VLOOKUP(CONCATENATE($A284,"_",AR$2),'Reference data SID'!$B:$N,13,FALSE))</f>
        <v/>
      </c>
      <c r="AS284" s="16" t="str">
        <f>IF(ISERROR(VLOOKUP(CONCATENATE($A284,"_",AS$2),'Reference data SID'!$B:$N,13,FALSE)),"",VLOOKUP(CONCATENATE($A284,"_",AS$2),'Reference data SID'!$B:$N,13,FALSE))</f>
        <v/>
      </c>
      <c r="AT284" s="16" t="str">
        <f>IF(ISERROR(VLOOKUP(CONCATENATE($A284,"_",AT$2),'Reference data SID'!$B:$N,13,FALSE)),"",VLOOKUP(CONCATENATE($A284,"_",AT$2),'Reference data SID'!$B:$N,13,FALSE))</f>
        <v/>
      </c>
    </row>
    <row r="285" spans="1:46" x14ac:dyDescent="0.25">
      <c r="A285">
        <v>281</v>
      </c>
      <c r="B285" s="16" t="str">
        <f>IF(ISERROR(VLOOKUP(CONCATENATE($A285,"_",B$2),'Reference data SID'!$B:$N,13,FALSE)),"",VLOOKUP(CONCATENATE($A285,"_",B$2),'Reference data SID'!$B:$N,13,FALSE))</f>
        <v/>
      </c>
      <c r="C285" s="16" t="str">
        <f>IF(ISERROR(VLOOKUP(CONCATENATE($A285,"_",C$2),'Reference data SID'!$B:$N,13,FALSE)),"",VLOOKUP(CONCATENATE($A285,"_",C$2),'Reference data SID'!$B:$N,13,FALSE))</f>
        <v/>
      </c>
      <c r="D285" s="16" t="str">
        <f>IF(ISERROR(VLOOKUP(CONCATENATE($A285,"_",D$2),'Reference data SID'!$B:$N,13,FALSE)),"",VLOOKUP(CONCATENATE($A285,"_",D$2),'Reference data SID'!$B:$N,13,FALSE))</f>
        <v/>
      </c>
      <c r="E285" s="16" t="str">
        <f>IF(ISERROR(VLOOKUP(CONCATENATE($A285,"_",E$2),'Reference data SID'!$B:$N,13,FALSE)),"",VLOOKUP(CONCATENATE($A285,"_",E$2),'Reference data SID'!$B:$N,13,FALSE))</f>
        <v/>
      </c>
      <c r="F285" s="16" t="str">
        <f>IF(ISERROR(VLOOKUP(CONCATENATE($A285,"_",F$2),'Reference data SID'!$B:$N,13,FALSE)),"",VLOOKUP(CONCATENATE($A285,"_",F$2),'Reference data SID'!$B:$N,13,FALSE))</f>
        <v/>
      </c>
      <c r="G285" s="16" t="str">
        <f>IF(ISERROR(VLOOKUP(CONCATENATE($A285,"_",G$2),'Reference data SID'!$B:$N,13,FALSE)),"",VLOOKUP(CONCATENATE($A285,"_",G$2),'Reference data SID'!$B:$N,13,FALSE))</f>
        <v/>
      </c>
      <c r="H285" s="16" t="str">
        <f>IF(ISERROR(VLOOKUP(CONCATENATE($A285,"_",H$2),'Reference data SID'!$B:$N,13,FALSE)),"",VLOOKUP(CONCATENATE($A285,"_",H$2),'Reference data SID'!$B:$N,13,FALSE))</f>
        <v/>
      </c>
      <c r="I285" s="16" t="str">
        <f>IF(ISERROR(VLOOKUP(CONCATENATE($A285,"_",I$2),'Reference data SID'!$B:$N,13,FALSE)),"",VLOOKUP(CONCATENATE($A285,"_",I$2),'Reference data SID'!$B:$N,13,FALSE))</f>
        <v/>
      </c>
      <c r="J285" s="16" t="str">
        <f>IF(ISERROR(VLOOKUP(CONCATENATE($A285,"_",J$2),'Reference data SID'!$B:$N,13,FALSE)),"",VLOOKUP(CONCATENATE($A285,"_",J$2),'Reference data SID'!$B:$N,13,FALSE))</f>
        <v/>
      </c>
      <c r="K285" s="16" t="str">
        <f>IF(ISERROR(VLOOKUP(CONCATENATE($A285,"_",K$2),'Reference data SID'!$B:$N,13,FALSE)),"",VLOOKUP(CONCATENATE($A285,"_",K$2),'Reference data SID'!$B:$N,13,FALSE))</f>
        <v/>
      </c>
      <c r="L285" s="16" t="str">
        <f>IF(ISERROR(VLOOKUP(CONCATENATE($A285,"_",L$2),'Reference data SID'!$B:$N,13,FALSE)),"",VLOOKUP(CONCATENATE($A285,"_",L$2),'Reference data SID'!$B:$N,13,FALSE))</f>
        <v/>
      </c>
      <c r="M285" s="16" t="str">
        <f>IF(ISERROR(VLOOKUP(CONCATENATE($A285,"_",M$2),'Reference data SID'!$B:$N,13,FALSE)),"",VLOOKUP(CONCATENATE($A285,"_",M$2),'Reference data SID'!$B:$N,13,FALSE))</f>
        <v/>
      </c>
      <c r="N285" s="16" t="str">
        <f>IF(ISERROR(VLOOKUP(CONCATENATE($A285,"_",N$2),'Reference data SID'!$B:$N,13,FALSE)),"",VLOOKUP(CONCATENATE($A285,"_",N$2),'Reference data SID'!$B:$N,13,FALSE))</f>
        <v/>
      </c>
      <c r="O285" s="16" t="str">
        <f>IF(ISERROR(VLOOKUP(CONCATENATE($A285,"_",O$2),'Reference data SID'!$B:$N,13,FALSE)),"",VLOOKUP(CONCATENATE($A285,"_",O$2),'Reference data SID'!$B:$N,13,FALSE))</f>
        <v/>
      </c>
      <c r="P285" s="16" t="str">
        <f>IF(ISERROR(VLOOKUP(CONCATENATE($A285,"_",P$2),'Reference data SID'!$B:$N,13,FALSE)),"",VLOOKUP(CONCATENATE($A285,"_",P$2),'Reference data SID'!$B:$N,13,FALSE))</f>
        <v/>
      </c>
      <c r="Q285" s="16" t="str">
        <f>IF(ISERROR(VLOOKUP(CONCATENATE($A285,"_",Q$2),'Reference data SID'!$B:$N,13,FALSE)),"",VLOOKUP(CONCATENATE($A285,"_",Q$2),'Reference data SID'!$B:$N,13,FALSE))</f>
        <v/>
      </c>
      <c r="R285" s="16" t="str">
        <f>IF(ISERROR(VLOOKUP(CONCATENATE($A285,"_",R$2),'Reference data SID'!$B:$N,13,FALSE)),"",VLOOKUP(CONCATENATE($A285,"_",R$2),'Reference data SID'!$B:$N,13,FALSE))</f>
        <v/>
      </c>
      <c r="S285" s="16" t="str">
        <f>IF(ISERROR(VLOOKUP(CONCATENATE($A285,"_",S$2),'Reference data SID'!$B:$N,13,FALSE)),"",VLOOKUP(CONCATENATE($A285,"_",S$2),'Reference data SID'!$B:$N,13,FALSE))</f>
        <v/>
      </c>
      <c r="T285" s="16" t="str">
        <f>IF(ISERROR(VLOOKUP(CONCATENATE($A285,"_",T$2),'Reference data SID'!$B:$N,13,FALSE)),"",VLOOKUP(CONCATENATE($A285,"_",T$2),'Reference data SID'!$B:$N,13,FALSE))</f>
        <v/>
      </c>
      <c r="U285" s="16" t="str">
        <f>IF(ISERROR(VLOOKUP(CONCATENATE($A285,"_",U$2),'Reference data SID'!$B:$N,13,FALSE)),"",VLOOKUP(CONCATENATE($A285,"_",U$2),'Reference data SID'!$B:$N,13,FALSE))</f>
        <v/>
      </c>
      <c r="V285" s="16" t="str">
        <f>IF(ISERROR(VLOOKUP(CONCATENATE($A285,"_",V$2),'Reference data SID'!$B:$N,13,FALSE)),"",VLOOKUP(CONCATENATE($A285,"_",V$2),'Reference data SID'!$B:$N,13,FALSE))</f>
        <v/>
      </c>
      <c r="W285" s="16" t="str">
        <f>IF(ISERROR(VLOOKUP(CONCATENATE($A285,"_",W$2),'Reference data SID'!$B:$N,13,FALSE)),"",VLOOKUP(CONCATENATE($A285,"_",W$2),'Reference data SID'!$B:$N,13,FALSE))</f>
        <v/>
      </c>
      <c r="X285" s="16" t="str">
        <f>IF(ISERROR(VLOOKUP(CONCATENATE($A285,"_",X$2),'Reference data SID'!$B:$N,13,FALSE)),"",VLOOKUP(CONCATENATE($A285,"_",X$2),'Reference data SID'!$B:$N,13,FALSE))</f>
        <v/>
      </c>
      <c r="Y285" s="16" t="str">
        <f>IF(ISERROR(VLOOKUP(CONCATENATE($A285,"_",Y$2),'Reference data SID'!$B:$N,13,FALSE)),"",VLOOKUP(CONCATENATE($A285,"_",Y$2),'Reference data SID'!$B:$N,13,FALSE))</f>
        <v/>
      </c>
      <c r="Z285" s="16" t="str">
        <f>IF(ISERROR(VLOOKUP(CONCATENATE($A285,"_",Z$2),'Reference data SID'!$B:$N,13,FALSE)),"",VLOOKUP(CONCATENATE($A285,"_",Z$2),'Reference data SID'!$B:$N,13,FALSE))</f>
        <v/>
      </c>
      <c r="AA285" s="16" t="str">
        <f>IF(ISERROR(VLOOKUP(CONCATENATE($A285,"_",AA$2),'Reference data SID'!$B:$N,13,FALSE)),"",VLOOKUP(CONCATENATE($A285,"_",AA$2),'Reference data SID'!$B:$N,13,FALSE))</f>
        <v/>
      </c>
      <c r="AB285" s="16" t="str">
        <f>IF(ISERROR(VLOOKUP(CONCATENATE($A285,"_",AB$2),'Reference data SID'!$B:$N,13,FALSE)),"",VLOOKUP(CONCATENATE($A285,"_",AB$2),'Reference data SID'!$B:$N,13,FALSE))</f>
        <v/>
      </c>
      <c r="AC285" s="16" t="str">
        <f>IF(ISERROR(VLOOKUP(CONCATENATE($A285,"_",AC$2),'Reference data SID'!$B:$N,13,FALSE)),"",VLOOKUP(CONCATENATE($A285,"_",AC$2),'Reference data SID'!$B:$N,13,FALSE))</f>
        <v/>
      </c>
      <c r="AD285" s="16" t="str">
        <f>IF(ISERROR(VLOOKUP(CONCATENATE($A285,"_",AD$2),'Reference data SID'!$B:$N,13,FALSE)),"",VLOOKUP(CONCATENATE($A285,"_",AD$2),'Reference data SID'!$B:$N,13,FALSE))</f>
        <v/>
      </c>
      <c r="AE285" s="16" t="str">
        <f>IF(ISERROR(VLOOKUP(CONCATENATE($A285,"_",AE$2),'Reference data SID'!$B:$N,13,FALSE)),"",VLOOKUP(CONCATENATE($A285,"_",AE$2),'Reference data SID'!$B:$N,13,FALSE))</f>
        <v/>
      </c>
      <c r="AF285" s="16" t="str">
        <f>IF(ISERROR(VLOOKUP(CONCATENATE($A285,"_",AF$2),'Reference data SID'!$B:$N,13,FALSE)),"",VLOOKUP(CONCATENATE($A285,"_",AF$2),'Reference data SID'!$B:$N,13,FALSE))</f>
        <v/>
      </c>
      <c r="AG285" s="16" t="str">
        <f>IF(ISERROR(VLOOKUP(CONCATENATE($A285,"_",AG$2),'Reference data SID'!$B:$N,13,FALSE)),"",VLOOKUP(CONCATENATE($A285,"_",AG$2),'Reference data SID'!$B:$N,13,FALSE))</f>
        <v/>
      </c>
      <c r="AH285" s="16" t="str">
        <f>IF(ISERROR(VLOOKUP(CONCATENATE($A285,"_",AH$2),'Reference data SID'!$B:$N,13,FALSE)),"",VLOOKUP(CONCATENATE($A285,"_",AH$2),'Reference data SID'!$B:$N,13,FALSE))</f>
        <v/>
      </c>
      <c r="AI285" s="16" t="str">
        <f>IF(ISERROR(VLOOKUP(CONCATENATE($A285,"_",AI$2),'Reference data SID'!$B:$N,13,FALSE)),"",VLOOKUP(CONCATENATE($A285,"_",AI$2),'Reference data SID'!$B:$N,13,FALSE))</f>
        <v/>
      </c>
      <c r="AJ285" s="16" t="str">
        <f>IF(ISERROR(VLOOKUP(CONCATENATE($A285,"_",AJ$2),'Reference data SID'!$B:$N,13,FALSE)),"",VLOOKUP(CONCATENATE($A285,"_",AJ$2),'Reference data SID'!$B:$N,13,FALSE))</f>
        <v/>
      </c>
      <c r="AK285" s="16" t="str">
        <f>IF(ISERROR(VLOOKUP(CONCATENATE($A285,"_",AK$2),'Reference data SID'!$B:$N,13,FALSE)),"",VLOOKUP(CONCATENATE($A285,"_",AK$2),'Reference data SID'!$B:$N,13,FALSE))</f>
        <v/>
      </c>
      <c r="AL285" s="16" t="str">
        <f>IF(ISERROR(VLOOKUP(CONCATENATE($A285,"_",AL$2),'Reference data SID'!$B:$N,13,FALSE)),"",VLOOKUP(CONCATENATE($A285,"_",AL$2),'Reference data SID'!$B:$N,13,FALSE))</f>
        <v/>
      </c>
      <c r="AM285" s="16" t="str">
        <f>IF(ISERROR(VLOOKUP(CONCATENATE($A285,"_",AM$2),'Reference data SID'!$B:$N,13,FALSE)),"",VLOOKUP(CONCATENATE($A285,"_",AM$2),'Reference data SID'!$B:$N,13,FALSE))</f>
        <v/>
      </c>
      <c r="AN285" s="16" t="str">
        <f>IF(ISERROR(VLOOKUP(CONCATENATE($A285,"_",AN$2),'Reference data SID'!$B:$N,13,FALSE)),"",VLOOKUP(CONCATENATE($A285,"_",AN$2),'Reference data SID'!$B:$N,13,FALSE))</f>
        <v/>
      </c>
      <c r="AO285" s="16" t="str">
        <f>IF(ISERROR(VLOOKUP(CONCATENATE($A285,"_",AO$2),'Reference data SID'!$B:$N,13,FALSE)),"",VLOOKUP(CONCATENATE($A285,"_",AO$2),'Reference data SID'!$B:$N,13,FALSE))</f>
        <v/>
      </c>
      <c r="AP285" s="16" t="str">
        <f>IF(ISERROR(VLOOKUP(CONCATENATE($A285,"_",AP$2),'Reference data SID'!$B:$N,13,FALSE)),"",VLOOKUP(CONCATENATE($A285,"_",AP$2),'Reference data SID'!$B:$N,13,FALSE))</f>
        <v/>
      </c>
      <c r="AQ285" s="16" t="str">
        <f>IF(ISERROR(VLOOKUP(CONCATENATE($A285,"_",AQ$2),'Reference data SID'!$B:$N,13,FALSE)),"",VLOOKUP(CONCATENATE($A285,"_",AQ$2),'Reference data SID'!$B:$N,13,FALSE))</f>
        <v/>
      </c>
      <c r="AR285" s="16" t="str">
        <f>IF(ISERROR(VLOOKUP(CONCATENATE($A285,"_",AR$2),'Reference data SID'!$B:$N,13,FALSE)),"",VLOOKUP(CONCATENATE($A285,"_",AR$2),'Reference data SID'!$B:$N,13,FALSE))</f>
        <v/>
      </c>
      <c r="AS285" s="16" t="str">
        <f>IF(ISERROR(VLOOKUP(CONCATENATE($A285,"_",AS$2),'Reference data SID'!$B:$N,13,FALSE)),"",VLOOKUP(CONCATENATE($A285,"_",AS$2),'Reference data SID'!$B:$N,13,FALSE))</f>
        <v/>
      </c>
      <c r="AT285" s="16" t="str">
        <f>IF(ISERROR(VLOOKUP(CONCATENATE($A285,"_",AT$2),'Reference data SID'!$B:$N,13,FALSE)),"",VLOOKUP(CONCATENATE($A285,"_",AT$2),'Reference data SID'!$B:$N,13,FALSE))</f>
        <v/>
      </c>
    </row>
    <row r="286" spans="1:46" x14ac:dyDescent="0.25">
      <c r="A286">
        <v>282</v>
      </c>
      <c r="B286" s="16" t="str">
        <f>IF(ISERROR(VLOOKUP(CONCATENATE($A286,"_",B$2),'Reference data SID'!$B:$N,13,FALSE)),"",VLOOKUP(CONCATENATE($A286,"_",B$2),'Reference data SID'!$B:$N,13,FALSE))</f>
        <v/>
      </c>
      <c r="C286" s="16" t="str">
        <f>IF(ISERROR(VLOOKUP(CONCATENATE($A286,"_",C$2),'Reference data SID'!$B:$N,13,FALSE)),"",VLOOKUP(CONCATENATE($A286,"_",C$2),'Reference data SID'!$B:$N,13,FALSE))</f>
        <v/>
      </c>
      <c r="D286" s="16" t="str">
        <f>IF(ISERROR(VLOOKUP(CONCATENATE($A286,"_",D$2),'Reference data SID'!$B:$N,13,FALSE)),"",VLOOKUP(CONCATENATE($A286,"_",D$2),'Reference data SID'!$B:$N,13,FALSE))</f>
        <v/>
      </c>
      <c r="E286" s="16" t="str">
        <f>IF(ISERROR(VLOOKUP(CONCATENATE($A286,"_",E$2),'Reference data SID'!$B:$N,13,FALSE)),"",VLOOKUP(CONCATENATE($A286,"_",E$2),'Reference data SID'!$B:$N,13,FALSE))</f>
        <v/>
      </c>
      <c r="F286" s="16" t="str">
        <f>IF(ISERROR(VLOOKUP(CONCATENATE($A286,"_",F$2),'Reference data SID'!$B:$N,13,FALSE)),"",VLOOKUP(CONCATENATE($A286,"_",F$2),'Reference data SID'!$B:$N,13,FALSE))</f>
        <v/>
      </c>
      <c r="G286" s="16" t="str">
        <f>IF(ISERROR(VLOOKUP(CONCATENATE($A286,"_",G$2),'Reference data SID'!$B:$N,13,FALSE)),"",VLOOKUP(CONCATENATE($A286,"_",G$2),'Reference data SID'!$B:$N,13,FALSE))</f>
        <v/>
      </c>
      <c r="H286" s="16" t="str">
        <f>IF(ISERROR(VLOOKUP(CONCATENATE($A286,"_",H$2),'Reference data SID'!$B:$N,13,FALSE)),"",VLOOKUP(CONCATENATE($A286,"_",H$2),'Reference data SID'!$B:$N,13,FALSE))</f>
        <v/>
      </c>
      <c r="I286" s="16" t="str">
        <f>IF(ISERROR(VLOOKUP(CONCATENATE($A286,"_",I$2),'Reference data SID'!$B:$N,13,FALSE)),"",VLOOKUP(CONCATENATE($A286,"_",I$2),'Reference data SID'!$B:$N,13,FALSE))</f>
        <v/>
      </c>
      <c r="J286" s="16" t="str">
        <f>IF(ISERROR(VLOOKUP(CONCATENATE($A286,"_",J$2),'Reference data SID'!$B:$N,13,FALSE)),"",VLOOKUP(CONCATENATE($A286,"_",J$2),'Reference data SID'!$B:$N,13,FALSE))</f>
        <v/>
      </c>
      <c r="K286" s="16" t="str">
        <f>IF(ISERROR(VLOOKUP(CONCATENATE($A286,"_",K$2),'Reference data SID'!$B:$N,13,FALSE)),"",VLOOKUP(CONCATENATE($A286,"_",K$2),'Reference data SID'!$B:$N,13,FALSE))</f>
        <v/>
      </c>
      <c r="L286" s="16" t="str">
        <f>IF(ISERROR(VLOOKUP(CONCATENATE($A286,"_",L$2),'Reference data SID'!$B:$N,13,FALSE)),"",VLOOKUP(CONCATENATE($A286,"_",L$2),'Reference data SID'!$B:$N,13,FALSE))</f>
        <v/>
      </c>
      <c r="M286" s="16" t="str">
        <f>IF(ISERROR(VLOOKUP(CONCATENATE($A286,"_",M$2),'Reference data SID'!$B:$N,13,FALSE)),"",VLOOKUP(CONCATENATE($A286,"_",M$2),'Reference data SID'!$B:$N,13,FALSE))</f>
        <v/>
      </c>
      <c r="N286" s="16" t="str">
        <f>IF(ISERROR(VLOOKUP(CONCATENATE($A286,"_",N$2),'Reference data SID'!$B:$N,13,FALSE)),"",VLOOKUP(CONCATENATE($A286,"_",N$2),'Reference data SID'!$B:$N,13,FALSE))</f>
        <v/>
      </c>
      <c r="O286" s="16" t="str">
        <f>IF(ISERROR(VLOOKUP(CONCATENATE($A286,"_",O$2),'Reference data SID'!$B:$N,13,FALSE)),"",VLOOKUP(CONCATENATE($A286,"_",O$2),'Reference data SID'!$B:$N,13,FALSE))</f>
        <v/>
      </c>
      <c r="P286" s="16" t="str">
        <f>IF(ISERROR(VLOOKUP(CONCATENATE($A286,"_",P$2),'Reference data SID'!$B:$N,13,FALSE)),"",VLOOKUP(CONCATENATE($A286,"_",P$2),'Reference data SID'!$B:$N,13,FALSE))</f>
        <v/>
      </c>
      <c r="Q286" s="16" t="str">
        <f>IF(ISERROR(VLOOKUP(CONCATENATE($A286,"_",Q$2),'Reference data SID'!$B:$N,13,FALSE)),"",VLOOKUP(CONCATENATE($A286,"_",Q$2),'Reference data SID'!$B:$N,13,FALSE))</f>
        <v/>
      </c>
      <c r="R286" s="16" t="str">
        <f>IF(ISERROR(VLOOKUP(CONCATENATE($A286,"_",R$2),'Reference data SID'!$B:$N,13,FALSE)),"",VLOOKUP(CONCATENATE($A286,"_",R$2),'Reference data SID'!$B:$N,13,FALSE))</f>
        <v/>
      </c>
      <c r="S286" s="16" t="str">
        <f>IF(ISERROR(VLOOKUP(CONCATENATE($A286,"_",S$2),'Reference data SID'!$B:$N,13,FALSE)),"",VLOOKUP(CONCATENATE($A286,"_",S$2),'Reference data SID'!$B:$N,13,FALSE))</f>
        <v/>
      </c>
      <c r="T286" s="16" t="str">
        <f>IF(ISERROR(VLOOKUP(CONCATENATE($A286,"_",T$2),'Reference data SID'!$B:$N,13,FALSE)),"",VLOOKUP(CONCATENATE($A286,"_",T$2),'Reference data SID'!$B:$N,13,FALSE))</f>
        <v/>
      </c>
      <c r="U286" s="16" t="str">
        <f>IF(ISERROR(VLOOKUP(CONCATENATE($A286,"_",U$2),'Reference data SID'!$B:$N,13,FALSE)),"",VLOOKUP(CONCATENATE($A286,"_",U$2),'Reference data SID'!$B:$N,13,FALSE))</f>
        <v/>
      </c>
      <c r="V286" s="16" t="str">
        <f>IF(ISERROR(VLOOKUP(CONCATENATE($A286,"_",V$2),'Reference data SID'!$B:$N,13,FALSE)),"",VLOOKUP(CONCATENATE($A286,"_",V$2),'Reference data SID'!$B:$N,13,FALSE))</f>
        <v/>
      </c>
      <c r="W286" s="16" t="str">
        <f>IF(ISERROR(VLOOKUP(CONCATENATE($A286,"_",W$2),'Reference data SID'!$B:$N,13,FALSE)),"",VLOOKUP(CONCATENATE($A286,"_",W$2),'Reference data SID'!$B:$N,13,FALSE))</f>
        <v/>
      </c>
      <c r="X286" s="16" t="str">
        <f>IF(ISERROR(VLOOKUP(CONCATENATE($A286,"_",X$2),'Reference data SID'!$B:$N,13,FALSE)),"",VLOOKUP(CONCATENATE($A286,"_",X$2),'Reference data SID'!$B:$N,13,FALSE))</f>
        <v/>
      </c>
      <c r="Y286" s="16" t="str">
        <f>IF(ISERROR(VLOOKUP(CONCATENATE($A286,"_",Y$2),'Reference data SID'!$B:$N,13,FALSE)),"",VLOOKUP(CONCATENATE($A286,"_",Y$2),'Reference data SID'!$B:$N,13,FALSE))</f>
        <v/>
      </c>
      <c r="Z286" s="16" t="str">
        <f>IF(ISERROR(VLOOKUP(CONCATENATE($A286,"_",Z$2),'Reference data SID'!$B:$N,13,FALSE)),"",VLOOKUP(CONCATENATE($A286,"_",Z$2),'Reference data SID'!$B:$N,13,FALSE))</f>
        <v/>
      </c>
      <c r="AA286" s="16" t="str">
        <f>IF(ISERROR(VLOOKUP(CONCATENATE($A286,"_",AA$2),'Reference data SID'!$B:$N,13,FALSE)),"",VLOOKUP(CONCATENATE($A286,"_",AA$2),'Reference data SID'!$B:$N,13,FALSE))</f>
        <v/>
      </c>
      <c r="AB286" s="16" t="str">
        <f>IF(ISERROR(VLOOKUP(CONCATENATE($A286,"_",AB$2),'Reference data SID'!$B:$N,13,FALSE)),"",VLOOKUP(CONCATENATE($A286,"_",AB$2),'Reference data SID'!$B:$N,13,FALSE))</f>
        <v/>
      </c>
      <c r="AC286" s="16" t="str">
        <f>IF(ISERROR(VLOOKUP(CONCATENATE($A286,"_",AC$2),'Reference data SID'!$B:$N,13,FALSE)),"",VLOOKUP(CONCATENATE($A286,"_",AC$2),'Reference data SID'!$B:$N,13,FALSE))</f>
        <v/>
      </c>
      <c r="AD286" s="16" t="str">
        <f>IF(ISERROR(VLOOKUP(CONCATENATE($A286,"_",AD$2),'Reference data SID'!$B:$N,13,FALSE)),"",VLOOKUP(CONCATENATE($A286,"_",AD$2),'Reference data SID'!$B:$N,13,FALSE))</f>
        <v/>
      </c>
      <c r="AE286" s="16" t="str">
        <f>IF(ISERROR(VLOOKUP(CONCATENATE($A286,"_",AE$2),'Reference data SID'!$B:$N,13,FALSE)),"",VLOOKUP(CONCATENATE($A286,"_",AE$2),'Reference data SID'!$B:$N,13,FALSE))</f>
        <v/>
      </c>
      <c r="AF286" s="16" t="str">
        <f>IF(ISERROR(VLOOKUP(CONCATENATE($A286,"_",AF$2),'Reference data SID'!$B:$N,13,FALSE)),"",VLOOKUP(CONCATENATE($A286,"_",AF$2),'Reference data SID'!$B:$N,13,FALSE))</f>
        <v/>
      </c>
      <c r="AG286" s="16" t="str">
        <f>IF(ISERROR(VLOOKUP(CONCATENATE($A286,"_",AG$2),'Reference data SID'!$B:$N,13,FALSE)),"",VLOOKUP(CONCATENATE($A286,"_",AG$2),'Reference data SID'!$B:$N,13,FALSE))</f>
        <v/>
      </c>
      <c r="AH286" s="16" t="str">
        <f>IF(ISERROR(VLOOKUP(CONCATENATE($A286,"_",AH$2),'Reference data SID'!$B:$N,13,FALSE)),"",VLOOKUP(CONCATENATE($A286,"_",AH$2),'Reference data SID'!$B:$N,13,FALSE))</f>
        <v/>
      </c>
      <c r="AI286" s="16" t="str">
        <f>IF(ISERROR(VLOOKUP(CONCATENATE($A286,"_",AI$2),'Reference data SID'!$B:$N,13,FALSE)),"",VLOOKUP(CONCATENATE($A286,"_",AI$2),'Reference data SID'!$B:$N,13,FALSE))</f>
        <v/>
      </c>
      <c r="AJ286" s="16" t="str">
        <f>IF(ISERROR(VLOOKUP(CONCATENATE($A286,"_",AJ$2),'Reference data SID'!$B:$N,13,FALSE)),"",VLOOKUP(CONCATENATE($A286,"_",AJ$2),'Reference data SID'!$B:$N,13,FALSE))</f>
        <v/>
      </c>
      <c r="AK286" s="16" t="str">
        <f>IF(ISERROR(VLOOKUP(CONCATENATE($A286,"_",AK$2),'Reference data SID'!$B:$N,13,FALSE)),"",VLOOKUP(CONCATENATE($A286,"_",AK$2),'Reference data SID'!$B:$N,13,FALSE))</f>
        <v/>
      </c>
      <c r="AL286" s="16" t="str">
        <f>IF(ISERROR(VLOOKUP(CONCATENATE($A286,"_",AL$2),'Reference data SID'!$B:$N,13,FALSE)),"",VLOOKUP(CONCATENATE($A286,"_",AL$2),'Reference data SID'!$B:$N,13,FALSE))</f>
        <v/>
      </c>
      <c r="AM286" s="16" t="str">
        <f>IF(ISERROR(VLOOKUP(CONCATENATE($A286,"_",AM$2),'Reference data SID'!$B:$N,13,FALSE)),"",VLOOKUP(CONCATENATE($A286,"_",AM$2),'Reference data SID'!$B:$N,13,FALSE))</f>
        <v/>
      </c>
      <c r="AN286" s="16" t="str">
        <f>IF(ISERROR(VLOOKUP(CONCATENATE($A286,"_",AN$2),'Reference data SID'!$B:$N,13,FALSE)),"",VLOOKUP(CONCATENATE($A286,"_",AN$2),'Reference data SID'!$B:$N,13,FALSE))</f>
        <v/>
      </c>
      <c r="AO286" s="16" t="str">
        <f>IF(ISERROR(VLOOKUP(CONCATENATE($A286,"_",AO$2),'Reference data SID'!$B:$N,13,FALSE)),"",VLOOKUP(CONCATENATE($A286,"_",AO$2),'Reference data SID'!$B:$N,13,FALSE))</f>
        <v/>
      </c>
      <c r="AP286" s="16" t="str">
        <f>IF(ISERROR(VLOOKUP(CONCATENATE($A286,"_",AP$2),'Reference data SID'!$B:$N,13,FALSE)),"",VLOOKUP(CONCATENATE($A286,"_",AP$2),'Reference data SID'!$B:$N,13,FALSE))</f>
        <v/>
      </c>
      <c r="AQ286" s="16" t="str">
        <f>IF(ISERROR(VLOOKUP(CONCATENATE($A286,"_",AQ$2),'Reference data SID'!$B:$N,13,FALSE)),"",VLOOKUP(CONCATENATE($A286,"_",AQ$2),'Reference data SID'!$B:$N,13,FALSE))</f>
        <v/>
      </c>
      <c r="AR286" s="16" t="str">
        <f>IF(ISERROR(VLOOKUP(CONCATENATE($A286,"_",AR$2),'Reference data SID'!$B:$N,13,FALSE)),"",VLOOKUP(CONCATENATE($A286,"_",AR$2),'Reference data SID'!$B:$N,13,FALSE))</f>
        <v/>
      </c>
      <c r="AS286" s="16" t="str">
        <f>IF(ISERROR(VLOOKUP(CONCATENATE($A286,"_",AS$2),'Reference data SID'!$B:$N,13,FALSE)),"",VLOOKUP(CONCATENATE($A286,"_",AS$2),'Reference data SID'!$B:$N,13,FALSE))</f>
        <v/>
      </c>
      <c r="AT286" s="16" t="str">
        <f>IF(ISERROR(VLOOKUP(CONCATENATE($A286,"_",AT$2),'Reference data SID'!$B:$N,13,FALSE)),"",VLOOKUP(CONCATENATE($A286,"_",AT$2),'Reference data SID'!$B:$N,13,FALSE))</f>
        <v/>
      </c>
    </row>
    <row r="287" spans="1:46" x14ac:dyDescent="0.25">
      <c r="A287">
        <v>283</v>
      </c>
      <c r="B287" s="16" t="str">
        <f>IF(ISERROR(VLOOKUP(CONCATENATE($A287,"_",B$2),'Reference data SID'!$B:$N,13,FALSE)),"",VLOOKUP(CONCATENATE($A287,"_",B$2),'Reference data SID'!$B:$N,13,FALSE))</f>
        <v/>
      </c>
      <c r="C287" s="16" t="str">
        <f>IF(ISERROR(VLOOKUP(CONCATENATE($A287,"_",C$2),'Reference data SID'!$B:$N,13,FALSE)),"",VLOOKUP(CONCATENATE($A287,"_",C$2),'Reference data SID'!$B:$N,13,FALSE))</f>
        <v/>
      </c>
      <c r="D287" s="16" t="str">
        <f>IF(ISERROR(VLOOKUP(CONCATENATE($A287,"_",D$2),'Reference data SID'!$B:$N,13,FALSE)),"",VLOOKUP(CONCATENATE($A287,"_",D$2),'Reference data SID'!$B:$N,13,FALSE))</f>
        <v/>
      </c>
      <c r="E287" s="16" t="str">
        <f>IF(ISERROR(VLOOKUP(CONCATENATE($A287,"_",E$2),'Reference data SID'!$B:$N,13,FALSE)),"",VLOOKUP(CONCATENATE($A287,"_",E$2),'Reference data SID'!$B:$N,13,FALSE))</f>
        <v/>
      </c>
      <c r="F287" s="16" t="str">
        <f>IF(ISERROR(VLOOKUP(CONCATENATE($A287,"_",F$2),'Reference data SID'!$B:$N,13,FALSE)),"",VLOOKUP(CONCATENATE($A287,"_",F$2),'Reference data SID'!$B:$N,13,FALSE))</f>
        <v/>
      </c>
      <c r="G287" s="16" t="str">
        <f>IF(ISERROR(VLOOKUP(CONCATENATE($A287,"_",G$2),'Reference data SID'!$B:$N,13,FALSE)),"",VLOOKUP(CONCATENATE($A287,"_",G$2),'Reference data SID'!$B:$N,13,FALSE))</f>
        <v/>
      </c>
      <c r="H287" s="16" t="str">
        <f>IF(ISERROR(VLOOKUP(CONCATENATE($A287,"_",H$2),'Reference data SID'!$B:$N,13,FALSE)),"",VLOOKUP(CONCATENATE($A287,"_",H$2),'Reference data SID'!$B:$N,13,FALSE))</f>
        <v/>
      </c>
      <c r="I287" s="16" t="str">
        <f>IF(ISERROR(VLOOKUP(CONCATENATE($A287,"_",I$2),'Reference data SID'!$B:$N,13,FALSE)),"",VLOOKUP(CONCATENATE($A287,"_",I$2),'Reference data SID'!$B:$N,13,FALSE))</f>
        <v/>
      </c>
      <c r="J287" s="16" t="str">
        <f>IF(ISERROR(VLOOKUP(CONCATENATE($A287,"_",J$2),'Reference data SID'!$B:$N,13,FALSE)),"",VLOOKUP(CONCATENATE($A287,"_",J$2),'Reference data SID'!$B:$N,13,FALSE))</f>
        <v/>
      </c>
      <c r="K287" s="16" t="str">
        <f>IF(ISERROR(VLOOKUP(CONCATENATE($A287,"_",K$2),'Reference data SID'!$B:$N,13,FALSE)),"",VLOOKUP(CONCATENATE($A287,"_",K$2),'Reference data SID'!$B:$N,13,FALSE))</f>
        <v/>
      </c>
      <c r="L287" s="16" t="str">
        <f>IF(ISERROR(VLOOKUP(CONCATENATE($A287,"_",L$2),'Reference data SID'!$B:$N,13,FALSE)),"",VLOOKUP(CONCATENATE($A287,"_",L$2),'Reference data SID'!$B:$N,13,FALSE))</f>
        <v/>
      </c>
      <c r="M287" s="16" t="str">
        <f>IF(ISERROR(VLOOKUP(CONCATENATE($A287,"_",M$2),'Reference data SID'!$B:$N,13,FALSE)),"",VLOOKUP(CONCATENATE($A287,"_",M$2),'Reference data SID'!$B:$N,13,FALSE))</f>
        <v/>
      </c>
      <c r="N287" s="16" t="str">
        <f>IF(ISERROR(VLOOKUP(CONCATENATE($A287,"_",N$2),'Reference data SID'!$B:$N,13,FALSE)),"",VLOOKUP(CONCATENATE($A287,"_",N$2),'Reference data SID'!$B:$N,13,FALSE))</f>
        <v/>
      </c>
      <c r="O287" s="16" t="str">
        <f>IF(ISERROR(VLOOKUP(CONCATENATE($A287,"_",O$2),'Reference data SID'!$B:$N,13,FALSE)),"",VLOOKUP(CONCATENATE($A287,"_",O$2),'Reference data SID'!$B:$N,13,FALSE))</f>
        <v/>
      </c>
      <c r="P287" s="16" t="str">
        <f>IF(ISERROR(VLOOKUP(CONCATENATE($A287,"_",P$2),'Reference data SID'!$B:$N,13,FALSE)),"",VLOOKUP(CONCATENATE($A287,"_",P$2),'Reference data SID'!$B:$N,13,FALSE))</f>
        <v/>
      </c>
      <c r="Q287" s="16" t="str">
        <f>IF(ISERROR(VLOOKUP(CONCATENATE($A287,"_",Q$2),'Reference data SID'!$B:$N,13,FALSE)),"",VLOOKUP(CONCATENATE($A287,"_",Q$2),'Reference data SID'!$B:$N,13,FALSE))</f>
        <v/>
      </c>
      <c r="R287" s="16" t="str">
        <f>IF(ISERROR(VLOOKUP(CONCATENATE($A287,"_",R$2),'Reference data SID'!$B:$N,13,FALSE)),"",VLOOKUP(CONCATENATE($A287,"_",R$2),'Reference data SID'!$B:$N,13,FALSE))</f>
        <v/>
      </c>
      <c r="S287" s="16" t="str">
        <f>IF(ISERROR(VLOOKUP(CONCATENATE($A287,"_",S$2),'Reference data SID'!$B:$N,13,FALSE)),"",VLOOKUP(CONCATENATE($A287,"_",S$2),'Reference data SID'!$B:$N,13,FALSE))</f>
        <v/>
      </c>
      <c r="T287" s="16" t="str">
        <f>IF(ISERROR(VLOOKUP(CONCATENATE($A287,"_",T$2),'Reference data SID'!$B:$N,13,FALSE)),"",VLOOKUP(CONCATENATE($A287,"_",T$2),'Reference data SID'!$B:$N,13,FALSE))</f>
        <v/>
      </c>
      <c r="U287" s="16" t="str">
        <f>IF(ISERROR(VLOOKUP(CONCATENATE($A287,"_",U$2),'Reference data SID'!$B:$N,13,FALSE)),"",VLOOKUP(CONCATENATE($A287,"_",U$2),'Reference data SID'!$B:$N,13,FALSE))</f>
        <v/>
      </c>
      <c r="V287" s="16" t="str">
        <f>IF(ISERROR(VLOOKUP(CONCATENATE($A287,"_",V$2),'Reference data SID'!$B:$N,13,FALSE)),"",VLOOKUP(CONCATENATE($A287,"_",V$2),'Reference data SID'!$B:$N,13,FALSE))</f>
        <v/>
      </c>
      <c r="W287" s="16" t="str">
        <f>IF(ISERROR(VLOOKUP(CONCATENATE($A287,"_",W$2),'Reference data SID'!$B:$N,13,FALSE)),"",VLOOKUP(CONCATENATE($A287,"_",W$2),'Reference data SID'!$B:$N,13,FALSE))</f>
        <v/>
      </c>
      <c r="X287" s="16" t="str">
        <f>IF(ISERROR(VLOOKUP(CONCATENATE($A287,"_",X$2),'Reference data SID'!$B:$N,13,FALSE)),"",VLOOKUP(CONCATENATE($A287,"_",X$2),'Reference data SID'!$B:$N,13,FALSE))</f>
        <v/>
      </c>
      <c r="Y287" s="16" t="str">
        <f>IF(ISERROR(VLOOKUP(CONCATENATE($A287,"_",Y$2),'Reference data SID'!$B:$N,13,FALSE)),"",VLOOKUP(CONCATENATE($A287,"_",Y$2),'Reference data SID'!$B:$N,13,FALSE))</f>
        <v/>
      </c>
      <c r="Z287" s="16" t="str">
        <f>IF(ISERROR(VLOOKUP(CONCATENATE($A287,"_",Z$2),'Reference data SID'!$B:$N,13,FALSE)),"",VLOOKUP(CONCATENATE($A287,"_",Z$2),'Reference data SID'!$B:$N,13,FALSE))</f>
        <v/>
      </c>
      <c r="AA287" s="16" t="str">
        <f>IF(ISERROR(VLOOKUP(CONCATENATE($A287,"_",AA$2),'Reference data SID'!$B:$N,13,FALSE)),"",VLOOKUP(CONCATENATE($A287,"_",AA$2),'Reference data SID'!$B:$N,13,FALSE))</f>
        <v/>
      </c>
      <c r="AB287" s="16" t="str">
        <f>IF(ISERROR(VLOOKUP(CONCATENATE($A287,"_",AB$2),'Reference data SID'!$B:$N,13,FALSE)),"",VLOOKUP(CONCATENATE($A287,"_",AB$2),'Reference data SID'!$B:$N,13,FALSE))</f>
        <v/>
      </c>
      <c r="AC287" s="16" t="str">
        <f>IF(ISERROR(VLOOKUP(CONCATENATE($A287,"_",AC$2),'Reference data SID'!$B:$N,13,FALSE)),"",VLOOKUP(CONCATENATE($A287,"_",AC$2),'Reference data SID'!$B:$N,13,FALSE))</f>
        <v/>
      </c>
      <c r="AD287" s="16" t="str">
        <f>IF(ISERROR(VLOOKUP(CONCATENATE($A287,"_",AD$2),'Reference data SID'!$B:$N,13,FALSE)),"",VLOOKUP(CONCATENATE($A287,"_",AD$2),'Reference data SID'!$B:$N,13,FALSE))</f>
        <v/>
      </c>
      <c r="AE287" s="16" t="str">
        <f>IF(ISERROR(VLOOKUP(CONCATENATE($A287,"_",AE$2),'Reference data SID'!$B:$N,13,FALSE)),"",VLOOKUP(CONCATENATE($A287,"_",AE$2),'Reference data SID'!$B:$N,13,FALSE))</f>
        <v/>
      </c>
      <c r="AF287" s="16" t="str">
        <f>IF(ISERROR(VLOOKUP(CONCATENATE($A287,"_",AF$2),'Reference data SID'!$B:$N,13,FALSE)),"",VLOOKUP(CONCATENATE($A287,"_",AF$2),'Reference data SID'!$B:$N,13,FALSE))</f>
        <v/>
      </c>
      <c r="AG287" s="16" t="str">
        <f>IF(ISERROR(VLOOKUP(CONCATENATE($A287,"_",AG$2),'Reference data SID'!$B:$N,13,FALSE)),"",VLOOKUP(CONCATENATE($A287,"_",AG$2),'Reference data SID'!$B:$N,13,FALSE))</f>
        <v/>
      </c>
      <c r="AH287" s="16" t="str">
        <f>IF(ISERROR(VLOOKUP(CONCATENATE($A287,"_",AH$2),'Reference data SID'!$B:$N,13,FALSE)),"",VLOOKUP(CONCATENATE($A287,"_",AH$2),'Reference data SID'!$B:$N,13,FALSE))</f>
        <v/>
      </c>
      <c r="AI287" s="16" t="str">
        <f>IF(ISERROR(VLOOKUP(CONCATENATE($A287,"_",AI$2),'Reference data SID'!$B:$N,13,FALSE)),"",VLOOKUP(CONCATENATE($A287,"_",AI$2),'Reference data SID'!$B:$N,13,FALSE))</f>
        <v/>
      </c>
      <c r="AJ287" s="16" t="str">
        <f>IF(ISERROR(VLOOKUP(CONCATENATE($A287,"_",AJ$2),'Reference data SID'!$B:$N,13,FALSE)),"",VLOOKUP(CONCATENATE($A287,"_",AJ$2),'Reference data SID'!$B:$N,13,FALSE))</f>
        <v/>
      </c>
      <c r="AK287" s="16" t="str">
        <f>IF(ISERROR(VLOOKUP(CONCATENATE($A287,"_",AK$2),'Reference data SID'!$B:$N,13,FALSE)),"",VLOOKUP(CONCATENATE($A287,"_",AK$2),'Reference data SID'!$B:$N,13,FALSE))</f>
        <v/>
      </c>
      <c r="AL287" s="16" t="str">
        <f>IF(ISERROR(VLOOKUP(CONCATENATE($A287,"_",AL$2),'Reference data SID'!$B:$N,13,FALSE)),"",VLOOKUP(CONCATENATE($A287,"_",AL$2),'Reference data SID'!$B:$N,13,FALSE))</f>
        <v/>
      </c>
      <c r="AM287" s="16" t="str">
        <f>IF(ISERROR(VLOOKUP(CONCATENATE($A287,"_",AM$2),'Reference data SID'!$B:$N,13,FALSE)),"",VLOOKUP(CONCATENATE($A287,"_",AM$2),'Reference data SID'!$B:$N,13,FALSE))</f>
        <v/>
      </c>
      <c r="AN287" s="16" t="str">
        <f>IF(ISERROR(VLOOKUP(CONCATENATE($A287,"_",AN$2),'Reference data SID'!$B:$N,13,FALSE)),"",VLOOKUP(CONCATENATE($A287,"_",AN$2),'Reference data SID'!$B:$N,13,FALSE))</f>
        <v/>
      </c>
      <c r="AO287" s="16" t="str">
        <f>IF(ISERROR(VLOOKUP(CONCATENATE($A287,"_",AO$2),'Reference data SID'!$B:$N,13,FALSE)),"",VLOOKUP(CONCATENATE($A287,"_",AO$2),'Reference data SID'!$B:$N,13,FALSE))</f>
        <v/>
      </c>
      <c r="AP287" s="16" t="str">
        <f>IF(ISERROR(VLOOKUP(CONCATENATE($A287,"_",AP$2),'Reference data SID'!$B:$N,13,FALSE)),"",VLOOKUP(CONCATENATE($A287,"_",AP$2),'Reference data SID'!$B:$N,13,FALSE))</f>
        <v/>
      </c>
      <c r="AQ287" s="16" t="str">
        <f>IF(ISERROR(VLOOKUP(CONCATENATE($A287,"_",AQ$2),'Reference data SID'!$B:$N,13,FALSE)),"",VLOOKUP(CONCATENATE($A287,"_",AQ$2),'Reference data SID'!$B:$N,13,FALSE))</f>
        <v/>
      </c>
      <c r="AR287" s="16" t="str">
        <f>IF(ISERROR(VLOOKUP(CONCATENATE($A287,"_",AR$2),'Reference data SID'!$B:$N,13,FALSE)),"",VLOOKUP(CONCATENATE($A287,"_",AR$2),'Reference data SID'!$B:$N,13,FALSE))</f>
        <v/>
      </c>
      <c r="AS287" s="16" t="str">
        <f>IF(ISERROR(VLOOKUP(CONCATENATE($A287,"_",AS$2),'Reference data SID'!$B:$N,13,FALSE)),"",VLOOKUP(CONCATENATE($A287,"_",AS$2),'Reference data SID'!$B:$N,13,FALSE))</f>
        <v/>
      </c>
      <c r="AT287" s="16" t="str">
        <f>IF(ISERROR(VLOOKUP(CONCATENATE($A287,"_",AT$2),'Reference data SID'!$B:$N,13,FALSE)),"",VLOOKUP(CONCATENATE($A287,"_",AT$2),'Reference data SID'!$B:$N,13,FALSE))</f>
        <v/>
      </c>
    </row>
    <row r="288" spans="1:46" x14ac:dyDescent="0.25">
      <c r="A288">
        <v>284</v>
      </c>
      <c r="B288" s="16" t="str">
        <f>IF(ISERROR(VLOOKUP(CONCATENATE($A288,"_",B$2),'Reference data SID'!$B:$N,13,FALSE)),"",VLOOKUP(CONCATENATE($A288,"_",B$2),'Reference data SID'!$B:$N,13,FALSE))</f>
        <v/>
      </c>
      <c r="C288" s="16" t="str">
        <f>IF(ISERROR(VLOOKUP(CONCATENATE($A288,"_",C$2),'Reference data SID'!$B:$N,13,FALSE)),"",VLOOKUP(CONCATENATE($A288,"_",C$2),'Reference data SID'!$B:$N,13,FALSE))</f>
        <v/>
      </c>
      <c r="D288" s="16" t="str">
        <f>IF(ISERROR(VLOOKUP(CONCATENATE($A288,"_",D$2),'Reference data SID'!$B:$N,13,FALSE)),"",VLOOKUP(CONCATENATE($A288,"_",D$2),'Reference data SID'!$B:$N,13,FALSE))</f>
        <v/>
      </c>
      <c r="E288" s="16" t="str">
        <f>IF(ISERROR(VLOOKUP(CONCATENATE($A288,"_",E$2),'Reference data SID'!$B:$N,13,FALSE)),"",VLOOKUP(CONCATENATE($A288,"_",E$2),'Reference data SID'!$B:$N,13,FALSE))</f>
        <v/>
      </c>
      <c r="F288" s="16" t="str">
        <f>IF(ISERROR(VLOOKUP(CONCATENATE($A288,"_",F$2),'Reference data SID'!$B:$N,13,FALSE)),"",VLOOKUP(CONCATENATE($A288,"_",F$2),'Reference data SID'!$B:$N,13,FALSE))</f>
        <v/>
      </c>
      <c r="G288" s="16" t="str">
        <f>IF(ISERROR(VLOOKUP(CONCATENATE($A288,"_",G$2),'Reference data SID'!$B:$N,13,FALSE)),"",VLOOKUP(CONCATENATE($A288,"_",G$2),'Reference data SID'!$B:$N,13,FALSE))</f>
        <v/>
      </c>
      <c r="H288" s="16" t="str">
        <f>IF(ISERROR(VLOOKUP(CONCATENATE($A288,"_",H$2),'Reference data SID'!$B:$N,13,FALSE)),"",VLOOKUP(CONCATENATE($A288,"_",H$2),'Reference data SID'!$B:$N,13,FALSE))</f>
        <v/>
      </c>
      <c r="I288" s="16" t="str">
        <f>IF(ISERROR(VLOOKUP(CONCATENATE($A288,"_",I$2),'Reference data SID'!$B:$N,13,FALSE)),"",VLOOKUP(CONCATENATE($A288,"_",I$2),'Reference data SID'!$B:$N,13,FALSE))</f>
        <v/>
      </c>
      <c r="J288" s="16" t="str">
        <f>IF(ISERROR(VLOOKUP(CONCATENATE($A288,"_",J$2),'Reference data SID'!$B:$N,13,FALSE)),"",VLOOKUP(CONCATENATE($A288,"_",J$2),'Reference data SID'!$B:$N,13,FALSE))</f>
        <v/>
      </c>
      <c r="K288" s="16" t="str">
        <f>IF(ISERROR(VLOOKUP(CONCATENATE($A288,"_",K$2),'Reference data SID'!$B:$N,13,FALSE)),"",VLOOKUP(CONCATENATE($A288,"_",K$2),'Reference data SID'!$B:$N,13,FALSE))</f>
        <v/>
      </c>
      <c r="L288" s="16" t="str">
        <f>IF(ISERROR(VLOOKUP(CONCATENATE($A288,"_",L$2),'Reference data SID'!$B:$N,13,FALSE)),"",VLOOKUP(CONCATENATE($A288,"_",L$2),'Reference data SID'!$B:$N,13,FALSE))</f>
        <v/>
      </c>
      <c r="M288" s="16" t="str">
        <f>IF(ISERROR(VLOOKUP(CONCATENATE($A288,"_",M$2),'Reference data SID'!$B:$N,13,FALSE)),"",VLOOKUP(CONCATENATE($A288,"_",M$2),'Reference data SID'!$B:$N,13,FALSE))</f>
        <v/>
      </c>
      <c r="N288" s="16" t="str">
        <f>IF(ISERROR(VLOOKUP(CONCATENATE($A288,"_",N$2),'Reference data SID'!$B:$N,13,FALSE)),"",VLOOKUP(CONCATENATE($A288,"_",N$2),'Reference data SID'!$B:$N,13,FALSE))</f>
        <v/>
      </c>
      <c r="O288" s="16" t="str">
        <f>IF(ISERROR(VLOOKUP(CONCATENATE($A288,"_",O$2),'Reference data SID'!$B:$N,13,FALSE)),"",VLOOKUP(CONCATENATE($A288,"_",O$2),'Reference data SID'!$B:$N,13,FALSE))</f>
        <v/>
      </c>
      <c r="P288" s="16" t="str">
        <f>IF(ISERROR(VLOOKUP(CONCATENATE($A288,"_",P$2),'Reference data SID'!$B:$N,13,FALSE)),"",VLOOKUP(CONCATENATE($A288,"_",P$2),'Reference data SID'!$B:$N,13,FALSE))</f>
        <v/>
      </c>
      <c r="Q288" s="16" t="str">
        <f>IF(ISERROR(VLOOKUP(CONCATENATE($A288,"_",Q$2),'Reference data SID'!$B:$N,13,FALSE)),"",VLOOKUP(CONCATENATE($A288,"_",Q$2),'Reference data SID'!$B:$N,13,FALSE))</f>
        <v/>
      </c>
      <c r="R288" s="16" t="str">
        <f>IF(ISERROR(VLOOKUP(CONCATENATE($A288,"_",R$2),'Reference data SID'!$B:$N,13,FALSE)),"",VLOOKUP(CONCATENATE($A288,"_",R$2),'Reference data SID'!$B:$N,13,FALSE))</f>
        <v/>
      </c>
      <c r="S288" s="16" t="str">
        <f>IF(ISERROR(VLOOKUP(CONCATENATE($A288,"_",S$2),'Reference data SID'!$B:$N,13,FALSE)),"",VLOOKUP(CONCATENATE($A288,"_",S$2),'Reference data SID'!$B:$N,13,FALSE))</f>
        <v/>
      </c>
      <c r="T288" s="16" t="str">
        <f>IF(ISERROR(VLOOKUP(CONCATENATE($A288,"_",T$2),'Reference data SID'!$B:$N,13,FALSE)),"",VLOOKUP(CONCATENATE($A288,"_",T$2),'Reference data SID'!$B:$N,13,FALSE))</f>
        <v/>
      </c>
      <c r="U288" s="16" t="str">
        <f>IF(ISERROR(VLOOKUP(CONCATENATE($A288,"_",U$2),'Reference data SID'!$B:$N,13,FALSE)),"",VLOOKUP(CONCATENATE($A288,"_",U$2),'Reference data SID'!$B:$N,13,FALSE))</f>
        <v/>
      </c>
      <c r="V288" s="16" t="str">
        <f>IF(ISERROR(VLOOKUP(CONCATENATE($A288,"_",V$2),'Reference data SID'!$B:$N,13,FALSE)),"",VLOOKUP(CONCATENATE($A288,"_",V$2),'Reference data SID'!$B:$N,13,FALSE))</f>
        <v/>
      </c>
      <c r="W288" s="16" t="str">
        <f>IF(ISERROR(VLOOKUP(CONCATENATE($A288,"_",W$2),'Reference data SID'!$B:$N,13,FALSE)),"",VLOOKUP(CONCATENATE($A288,"_",W$2),'Reference data SID'!$B:$N,13,FALSE))</f>
        <v/>
      </c>
      <c r="X288" s="16" t="str">
        <f>IF(ISERROR(VLOOKUP(CONCATENATE($A288,"_",X$2),'Reference data SID'!$B:$N,13,FALSE)),"",VLOOKUP(CONCATENATE($A288,"_",X$2),'Reference data SID'!$B:$N,13,FALSE))</f>
        <v/>
      </c>
      <c r="Y288" s="16" t="str">
        <f>IF(ISERROR(VLOOKUP(CONCATENATE($A288,"_",Y$2),'Reference data SID'!$B:$N,13,FALSE)),"",VLOOKUP(CONCATENATE($A288,"_",Y$2),'Reference data SID'!$B:$N,13,FALSE))</f>
        <v/>
      </c>
      <c r="Z288" s="16" t="str">
        <f>IF(ISERROR(VLOOKUP(CONCATENATE($A288,"_",Z$2),'Reference data SID'!$B:$N,13,FALSE)),"",VLOOKUP(CONCATENATE($A288,"_",Z$2),'Reference data SID'!$B:$N,13,FALSE))</f>
        <v/>
      </c>
      <c r="AA288" s="16" t="str">
        <f>IF(ISERROR(VLOOKUP(CONCATENATE($A288,"_",AA$2),'Reference data SID'!$B:$N,13,FALSE)),"",VLOOKUP(CONCATENATE($A288,"_",AA$2),'Reference data SID'!$B:$N,13,FALSE))</f>
        <v/>
      </c>
      <c r="AB288" s="16" t="str">
        <f>IF(ISERROR(VLOOKUP(CONCATENATE($A288,"_",AB$2),'Reference data SID'!$B:$N,13,FALSE)),"",VLOOKUP(CONCATENATE($A288,"_",AB$2),'Reference data SID'!$B:$N,13,FALSE))</f>
        <v/>
      </c>
      <c r="AC288" s="16" t="str">
        <f>IF(ISERROR(VLOOKUP(CONCATENATE($A288,"_",AC$2),'Reference data SID'!$B:$N,13,FALSE)),"",VLOOKUP(CONCATENATE($A288,"_",AC$2),'Reference data SID'!$B:$N,13,FALSE))</f>
        <v/>
      </c>
      <c r="AD288" s="16" t="str">
        <f>IF(ISERROR(VLOOKUP(CONCATENATE($A288,"_",AD$2),'Reference data SID'!$B:$N,13,FALSE)),"",VLOOKUP(CONCATENATE($A288,"_",AD$2),'Reference data SID'!$B:$N,13,FALSE))</f>
        <v/>
      </c>
      <c r="AE288" s="16" t="str">
        <f>IF(ISERROR(VLOOKUP(CONCATENATE($A288,"_",AE$2),'Reference data SID'!$B:$N,13,FALSE)),"",VLOOKUP(CONCATENATE($A288,"_",AE$2),'Reference data SID'!$B:$N,13,FALSE))</f>
        <v/>
      </c>
      <c r="AF288" s="16" t="str">
        <f>IF(ISERROR(VLOOKUP(CONCATENATE($A288,"_",AF$2),'Reference data SID'!$B:$N,13,FALSE)),"",VLOOKUP(CONCATENATE($A288,"_",AF$2),'Reference data SID'!$B:$N,13,FALSE))</f>
        <v/>
      </c>
      <c r="AG288" s="16" t="str">
        <f>IF(ISERROR(VLOOKUP(CONCATENATE($A288,"_",AG$2),'Reference data SID'!$B:$N,13,FALSE)),"",VLOOKUP(CONCATENATE($A288,"_",AG$2),'Reference data SID'!$B:$N,13,FALSE))</f>
        <v/>
      </c>
      <c r="AH288" s="16" t="str">
        <f>IF(ISERROR(VLOOKUP(CONCATENATE($A288,"_",AH$2),'Reference data SID'!$B:$N,13,FALSE)),"",VLOOKUP(CONCATENATE($A288,"_",AH$2),'Reference data SID'!$B:$N,13,FALSE))</f>
        <v/>
      </c>
      <c r="AI288" s="16" t="str">
        <f>IF(ISERROR(VLOOKUP(CONCATENATE($A288,"_",AI$2),'Reference data SID'!$B:$N,13,FALSE)),"",VLOOKUP(CONCATENATE($A288,"_",AI$2),'Reference data SID'!$B:$N,13,FALSE))</f>
        <v/>
      </c>
      <c r="AJ288" s="16" t="str">
        <f>IF(ISERROR(VLOOKUP(CONCATENATE($A288,"_",AJ$2),'Reference data SID'!$B:$N,13,FALSE)),"",VLOOKUP(CONCATENATE($A288,"_",AJ$2),'Reference data SID'!$B:$N,13,FALSE))</f>
        <v/>
      </c>
      <c r="AK288" s="16" t="str">
        <f>IF(ISERROR(VLOOKUP(CONCATENATE($A288,"_",AK$2),'Reference data SID'!$B:$N,13,FALSE)),"",VLOOKUP(CONCATENATE($A288,"_",AK$2),'Reference data SID'!$B:$N,13,FALSE))</f>
        <v/>
      </c>
      <c r="AL288" s="16" t="str">
        <f>IF(ISERROR(VLOOKUP(CONCATENATE($A288,"_",AL$2),'Reference data SID'!$B:$N,13,FALSE)),"",VLOOKUP(CONCATENATE($A288,"_",AL$2),'Reference data SID'!$B:$N,13,FALSE))</f>
        <v/>
      </c>
      <c r="AM288" s="16" t="str">
        <f>IF(ISERROR(VLOOKUP(CONCATENATE($A288,"_",AM$2),'Reference data SID'!$B:$N,13,FALSE)),"",VLOOKUP(CONCATENATE($A288,"_",AM$2),'Reference data SID'!$B:$N,13,FALSE))</f>
        <v/>
      </c>
      <c r="AN288" s="16" t="str">
        <f>IF(ISERROR(VLOOKUP(CONCATENATE($A288,"_",AN$2),'Reference data SID'!$B:$N,13,FALSE)),"",VLOOKUP(CONCATENATE($A288,"_",AN$2),'Reference data SID'!$B:$N,13,FALSE))</f>
        <v/>
      </c>
      <c r="AO288" s="16" t="str">
        <f>IF(ISERROR(VLOOKUP(CONCATENATE($A288,"_",AO$2),'Reference data SID'!$B:$N,13,FALSE)),"",VLOOKUP(CONCATENATE($A288,"_",AO$2),'Reference data SID'!$B:$N,13,FALSE))</f>
        <v/>
      </c>
      <c r="AP288" s="16" t="str">
        <f>IF(ISERROR(VLOOKUP(CONCATENATE($A288,"_",AP$2),'Reference data SID'!$B:$N,13,FALSE)),"",VLOOKUP(CONCATENATE($A288,"_",AP$2),'Reference data SID'!$B:$N,13,FALSE))</f>
        <v/>
      </c>
      <c r="AQ288" s="16" t="str">
        <f>IF(ISERROR(VLOOKUP(CONCATENATE($A288,"_",AQ$2),'Reference data SID'!$B:$N,13,FALSE)),"",VLOOKUP(CONCATENATE($A288,"_",AQ$2),'Reference data SID'!$B:$N,13,FALSE))</f>
        <v/>
      </c>
      <c r="AR288" s="16" t="str">
        <f>IF(ISERROR(VLOOKUP(CONCATENATE($A288,"_",AR$2),'Reference data SID'!$B:$N,13,FALSE)),"",VLOOKUP(CONCATENATE($A288,"_",AR$2),'Reference data SID'!$B:$N,13,FALSE))</f>
        <v/>
      </c>
      <c r="AS288" s="16" t="str">
        <f>IF(ISERROR(VLOOKUP(CONCATENATE($A288,"_",AS$2),'Reference data SID'!$B:$N,13,FALSE)),"",VLOOKUP(CONCATENATE($A288,"_",AS$2),'Reference data SID'!$B:$N,13,FALSE))</f>
        <v/>
      </c>
      <c r="AT288" s="16" t="str">
        <f>IF(ISERROR(VLOOKUP(CONCATENATE($A288,"_",AT$2),'Reference data SID'!$B:$N,13,FALSE)),"",VLOOKUP(CONCATENATE($A288,"_",AT$2),'Reference data SID'!$B:$N,13,FALSE))</f>
        <v/>
      </c>
    </row>
    <row r="289" spans="1:46" x14ac:dyDescent="0.25">
      <c r="A289">
        <v>285</v>
      </c>
      <c r="B289" s="16" t="str">
        <f>IF(ISERROR(VLOOKUP(CONCATENATE($A289,"_",B$2),'Reference data SID'!$B:$N,13,FALSE)),"",VLOOKUP(CONCATENATE($A289,"_",B$2),'Reference data SID'!$B:$N,13,FALSE))</f>
        <v/>
      </c>
      <c r="C289" s="16" t="str">
        <f>IF(ISERROR(VLOOKUP(CONCATENATE($A289,"_",C$2),'Reference data SID'!$B:$N,13,FALSE)),"",VLOOKUP(CONCATENATE($A289,"_",C$2),'Reference data SID'!$B:$N,13,FALSE))</f>
        <v/>
      </c>
      <c r="D289" s="16" t="str">
        <f>IF(ISERROR(VLOOKUP(CONCATENATE($A289,"_",D$2),'Reference data SID'!$B:$N,13,FALSE)),"",VLOOKUP(CONCATENATE($A289,"_",D$2),'Reference data SID'!$B:$N,13,FALSE))</f>
        <v/>
      </c>
      <c r="E289" s="16" t="str">
        <f>IF(ISERROR(VLOOKUP(CONCATENATE($A289,"_",E$2),'Reference data SID'!$B:$N,13,FALSE)),"",VLOOKUP(CONCATENATE($A289,"_",E$2),'Reference data SID'!$B:$N,13,FALSE))</f>
        <v/>
      </c>
      <c r="F289" s="16" t="str">
        <f>IF(ISERROR(VLOOKUP(CONCATENATE($A289,"_",F$2),'Reference data SID'!$B:$N,13,FALSE)),"",VLOOKUP(CONCATENATE($A289,"_",F$2),'Reference data SID'!$B:$N,13,FALSE))</f>
        <v/>
      </c>
      <c r="G289" s="16" t="str">
        <f>IF(ISERROR(VLOOKUP(CONCATENATE($A289,"_",G$2),'Reference data SID'!$B:$N,13,FALSE)),"",VLOOKUP(CONCATENATE($A289,"_",G$2),'Reference data SID'!$B:$N,13,FALSE))</f>
        <v/>
      </c>
      <c r="H289" s="16" t="str">
        <f>IF(ISERROR(VLOOKUP(CONCATENATE($A289,"_",H$2),'Reference data SID'!$B:$N,13,FALSE)),"",VLOOKUP(CONCATENATE($A289,"_",H$2),'Reference data SID'!$B:$N,13,FALSE))</f>
        <v/>
      </c>
      <c r="I289" s="16" t="str">
        <f>IF(ISERROR(VLOOKUP(CONCATENATE($A289,"_",I$2),'Reference data SID'!$B:$N,13,FALSE)),"",VLOOKUP(CONCATENATE($A289,"_",I$2),'Reference data SID'!$B:$N,13,FALSE))</f>
        <v/>
      </c>
      <c r="J289" s="16" t="str">
        <f>IF(ISERROR(VLOOKUP(CONCATENATE($A289,"_",J$2),'Reference data SID'!$B:$N,13,FALSE)),"",VLOOKUP(CONCATENATE($A289,"_",J$2),'Reference data SID'!$B:$N,13,FALSE))</f>
        <v/>
      </c>
      <c r="K289" s="16" t="str">
        <f>IF(ISERROR(VLOOKUP(CONCATENATE($A289,"_",K$2),'Reference data SID'!$B:$N,13,FALSE)),"",VLOOKUP(CONCATENATE($A289,"_",K$2),'Reference data SID'!$B:$N,13,FALSE))</f>
        <v/>
      </c>
      <c r="L289" s="16" t="str">
        <f>IF(ISERROR(VLOOKUP(CONCATENATE($A289,"_",L$2),'Reference data SID'!$B:$N,13,FALSE)),"",VLOOKUP(CONCATENATE($A289,"_",L$2),'Reference data SID'!$B:$N,13,FALSE))</f>
        <v/>
      </c>
      <c r="M289" s="16" t="str">
        <f>IF(ISERROR(VLOOKUP(CONCATENATE($A289,"_",M$2),'Reference data SID'!$B:$N,13,FALSE)),"",VLOOKUP(CONCATENATE($A289,"_",M$2),'Reference data SID'!$B:$N,13,FALSE))</f>
        <v/>
      </c>
      <c r="N289" s="16" t="str">
        <f>IF(ISERROR(VLOOKUP(CONCATENATE($A289,"_",N$2),'Reference data SID'!$B:$N,13,FALSE)),"",VLOOKUP(CONCATENATE($A289,"_",N$2),'Reference data SID'!$B:$N,13,FALSE))</f>
        <v/>
      </c>
      <c r="O289" s="16" t="str">
        <f>IF(ISERROR(VLOOKUP(CONCATENATE($A289,"_",O$2),'Reference data SID'!$B:$N,13,FALSE)),"",VLOOKUP(CONCATENATE($A289,"_",O$2),'Reference data SID'!$B:$N,13,FALSE))</f>
        <v/>
      </c>
      <c r="P289" s="16" t="str">
        <f>IF(ISERROR(VLOOKUP(CONCATENATE($A289,"_",P$2),'Reference data SID'!$B:$N,13,FALSE)),"",VLOOKUP(CONCATENATE($A289,"_",P$2),'Reference data SID'!$B:$N,13,FALSE))</f>
        <v/>
      </c>
      <c r="Q289" s="16" t="str">
        <f>IF(ISERROR(VLOOKUP(CONCATENATE($A289,"_",Q$2),'Reference data SID'!$B:$N,13,FALSE)),"",VLOOKUP(CONCATENATE($A289,"_",Q$2),'Reference data SID'!$B:$N,13,FALSE))</f>
        <v/>
      </c>
      <c r="R289" s="16" t="str">
        <f>IF(ISERROR(VLOOKUP(CONCATENATE($A289,"_",R$2),'Reference data SID'!$B:$N,13,FALSE)),"",VLOOKUP(CONCATENATE($A289,"_",R$2),'Reference data SID'!$B:$N,13,FALSE))</f>
        <v/>
      </c>
      <c r="S289" s="16" t="str">
        <f>IF(ISERROR(VLOOKUP(CONCATENATE($A289,"_",S$2),'Reference data SID'!$B:$N,13,FALSE)),"",VLOOKUP(CONCATENATE($A289,"_",S$2),'Reference data SID'!$B:$N,13,FALSE))</f>
        <v/>
      </c>
      <c r="T289" s="16" t="str">
        <f>IF(ISERROR(VLOOKUP(CONCATENATE($A289,"_",T$2),'Reference data SID'!$B:$N,13,FALSE)),"",VLOOKUP(CONCATENATE($A289,"_",T$2),'Reference data SID'!$B:$N,13,FALSE))</f>
        <v/>
      </c>
      <c r="U289" s="16" t="str">
        <f>IF(ISERROR(VLOOKUP(CONCATENATE($A289,"_",U$2),'Reference data SID'!$B:$N,13,FALSE)),"",VLOOKUP(CONCATENATE($A289,"_",U$2),'Reference data SID'!$B:$N,13,FALSE))</f>
        <v/>
      </c>
      <c r="V289" s="16" t="str">
        <f>IF(ISERROR(VLOOKUP(CONCATENATE($A289,"_",V$2),'Reference data SID'!$B:$N,13,FALSE)),"",VLOOKUP(CONCATENATE($A289,"_",V$2),'Reference data SID'!$B:$N,13,FALSE))</f>
        <v/>
      </c>
      <c r="W289" s="16" t="str">
        <f>IF(ISERROR(VLOOKUP(CONCATENATE($A289,"_",W$2),'Reference data SID'!$B:$N,13,FALSE)),"",VLOOKUP(CONCATENATE($A289,"_",W$2),'Reference data SID'!$B:$N,13,FALSE))</f>
        <v/>
      </c>
      <c r="X289" s="16" t="str">
        <f>IF(ISERROR(VLOOKUP(CONCATENATE($A289,"_",X$2),'Reference data SID'!$B:$N,13,FALSE)),"",VLOOKUP(CONCATENATE($A289,"_",X$2),'Reference data SID'!$B:$N,13,FALSE))</f>
        <v/>
      </c>
      <c r="Y289" s="16" t="str">
        <f>IF(ISERROR(VLOOKUP(CONCATENATE($A289,"_",Y$2),'Reference data SID'!$B:$N,13,FALSE)),"",VLOOKUP(CONCATENATE($A289,"_",Y$2),'Reference data SID'!$B:$N,13,FALSE))</f>
        <v/>
      </c>
      <c r="Z289" s="16" t="str">
        <f>IF(ISERROR(VLOOKUP(CONCATENATE($A289,"_",Z$2),'Reference data SID'!$B:$N,13,FALSE)),"",VLOOKUP(CONCATENATE($A289,"_",Z$2),'Reference data SID'!$B:$N,13,FALSE))</f>
        <v/>
      </c>
      <c r="AA289" s="16" t="str">
        <f>IF(ISERROR(VLOOKUP(CONCATENATE($A289,"_",AA$2),'Reference data SID'!$B:$N,13,FALSE)),"",VLOOKUP(CONCATENATE($A289,"_",AA$2),'Reference data SID'!$B:$N,13,FALSE))</f>
        <v/>
      </c>
      <c r="AB289" s="16" t="str">
        <f>IF(ISERROR(VLOOKUP(CONCATENATE($A289,"_",AB$2),'Reference data SID'!$B:$N,13,FALSE)),"",VLOOKUP(CONCATENATE($A289,"_",AB$2),'Reference data SID'!$B:$N,13,FALSE))</f>
        <v/>
      </c>
      <c r="AC289" s="16" t="str">
        <f>IF(ISERROR(VLOOKUP(CONCATENATE($A289,"_",AC$2),'Reference data SID'!$B:$N,13,FALSE)),"",VLOOKUP(CONCATENATE($A289,"_",AC$2),'Reference data SID'!$B:$N,13,FALSE))</f>
        <v/>
      </c>
      <c r="AD289" s="16" t="str">
        <f>IF(ISERROR(VLOOKUP(CONCATENATE($A289,"_",AD$2),'Reference data SID'!$B:$N,13,FALSE)),"",VLOOKUP(CONCATENATE($A289,"_",AD$2),'Reference data SID'!$B:$N,13,FALSE))</f>
        <v/>
      </c>
      <c r="AE289" s="16" t="str">
        <f>IF(ISERROR(VLOOKUP(CONCATENATE($A289,"_",AE$2),'Reference data SID'!$B:$N,13,FALSE)),"",VLOOKUP(CONCATENATE($A289,"_",AE$2),'Reference data SID'!$B:$N,13,FALSE))</f>
        <v/>
      </c>
      <c r="AF289" s="16" t="str">
        <f>IF(ISERROR(VLOOKUP(CONCATENATE($A289,"_",AF$2),'Reference data SID'!$B:$N,13,FALSE)),"",VLOOKUP(CONCATENATE($A289,"_",AF$2),'Reference data SID'!$B:$N,13,FALSE))</f>
        <v/>
      </c>
      <c r="AG289" s="16" t="str">
        <f>IF(ISERROR(VLOOKUP(CONCATENATE($A289,"_",AG$2),'Reference data SID'!$B:$N,13,FALSE)),"",VLOOKUP(CONCATENATE($A289,"_",AG$2),'Reference data SID'!$B:$N,13,FALSE))</f>
        <v/>
      </c>
      <c r="AH289" s="16" t="str">
        <f>IF(ISERROR(VLOOKUP(CONCATENATE($A289,"_",AH$2),'Reference data SID'!$B:$N,13,FALSE)),"",VLOOKUP(CONCATENATE($A289,"_",AH$2),'Reference data SID'!$B:$N,13,FALSE))</f>
        <v/>
      </c>
      <c r="AI289" s="16" t="str">
        <f>IF(ISERROR(VLOOKUP(CONCATENATE($A289,"_",AI$2),'Reference data SID'!$B:$N,13,FALSE)),"",VLOOKUP(CONCATENATE($A289,"_",AI$2),'Reference data SID'!$B:$N,13,FALSE))</f>
        <v/>
      </c>
      <c r="AJ289" s="16" t="str">
        <f>IF(ISERROR(VLOOKUP(CONCATENATE($A289,"_",AJ$2),'Reference data SID'!$B:$N,13,FALSE)),"",VLOOKUP(CONCATENATE($A289,"_",AJ$2),'Reference data SID'!$B:$N,13,FALSE))</f>
        <v/>
      </c>
      <c r="AK289" s="16" t="str">
        <f>IF(ISERROR(VLOOKUP(CONCATENATE($A289,"_",AK$2),'Reference data SID'!$B:$N,13,FALSE)),"",VLOOKUP(CONCATENATE($A289,"_",AK$2),'Reference data SID'!$B:$N,13,FALSE))</f>
        <v/>
      </c>
      <c r="AL289" s="16" t="str">
        <f>IF(ISERROR(VLOOKUP(CONCATENATE($A289,"_",AL$2),'Reference data SID'!$B:$N,13,FALSE)),"",VLOOKUP(CONCATENATE($A289,"_",AL$2),'Reference data SID'!$B:$N,13,FALSE))</f>
        <v/>
      </c>
      <c r="AM289" s="16" t="str">
        <f>IF(ISERROR(VLOOKUP(CONCATENATE($A289,"_",AM$2),'Reference data SID'!$B:$N,13,FALSE)),"",VLOOKUP(CONCATENATE($A289,"_",AM$2),'Reference data SID'!$B:$N,13,FALSE))</f>
        <v/>
      </c>
      <c r="AN289" s="16" t="str">
        <f>IF(ISERROR(VLOOKUP(CONCATENATE($A289,"_",AN$2),'Reference data SID'!$B:$N,13,FALSE)),"",VLOOKUP(CONCATENATE($A289,"_",AN$2),'Reference data SID'!$B:$N,13,FALSE))</f>
        <v/>
      </c>
      <c r="AO289" s="16" t="str">
        <f>IF(ISERROR(VLOOKUP(CONCATENATE($A289,"_",AO$2),'Reference data SID'!$B:$N,13,FALSE)),"",VLOOKUP(CONCATENATE($A289,"_",AO$2),'Reference data SID'!$B:$N,13,FALSE))</f>
        <v/>
      </c>
      <c r="AP289" s="16" t="str">
        <f>IF(ISERROR(VLOOKUP(CONCATENATE($A289,"_",AP$2),'Reference data SID'!$B:$N,13,FALSE)),"",VLOOKUP(CONCATENATE($A289,"_",AP$2),'Reference data SID'!$B:$N,13,FALSE))</f>
        <v/>
      </c>
      <c r="AQ289" s="16" t="str">
        <f>IF(ISERROR(VLOOKUP(CONCATENATE($A289,"_",AQ$2),'Reference data SID'!$B:$N,13,FALSE)),"",VLOOKUP(CONCATENATE($A289,"_",AQ$2),'Reference data SID'!$B:$N,13,FALSE))</f>
        <v/>
      </c>
      <c r="AR289" s="16" t="str">
        <f>IF(ISERROR(VLOOKUP(CONCATENATE($A289,"_",AR$2),'Reference data SID'!$B:$N,13,FALSE)),"",VLOOKUP(CONCATENATE($A289,"_",AR$2),'Reference data SID'!$B:$N,13,FALSE))</f>
        <v/>
      </c>
      <c r="AS289" s="16" t="str">
        <f>IF(ISERROR(VLOOKUP(CONCATENATE($A289,"_",AS$2),'Reference data SID'!$B:$N,13,FALSE)),"",VLOOKUP(CONCATENATE($A289,"_",AS$2),'Reference data SID'!$B:$N,13,FALSE))</f>
        <v/>
      </c>
      <c r="AT289" s="16" t="str">
        <f>IF(ISERROR(VLOOKUP(CONCATENATE($A289,"_",AT$2),'Reference data SID'!$B:$N,13,FALSE)),"",VLOOKUP(CONCATENATE($A289,"_",AT$2),'Reference data SID'!$B:$N,13,FALSE))</f>
        <v/>
      </c>
    </row>
    <row r="290" spans="1:46" x14ac:dyDescent="0.25">
      <c r="A290">
        <v>286</v>
      </c>
      <c r="B290" s="16" t="str">
        <f>IF(ISERROR(VLOOKUP(CONCATENATE($A290,"_",B$2),'Reference data SID'!$B:$N,13,FALSE)),"",VLOOKUP(CONCATENATE($A290,"_",B$2),'Reference data SID'!$B:$N,13,FALSE))</f>
        <v/>
      </c>
      <c r="C290" s="16" t="str">
        <f>IF(ISERROR(VLOOKUP(CONCATENATE($A290,"_",C$2),'Reference data SID'!$B:$N,13,FALSE)),"",VLOOKUP(CONCATENATE($A290,"_",C$2),'Reference data SID'!$B:$N,13,FALSE))</f>
        <v/>
      </c>
      <c r="D290" s="16" t="str">
        <f>IF(ISERROR(VLOOKUP(CONCATENATE($A290,"_",D$2),'Reference data SID'!$B:$N,13,FALSE)),"",VLOOKUP(CONCATENATE($A290,"_",D$2),'Reference data SID'!$B:$N,13,FALSE))</f>
        <v/>
      </c>
      <c r="E290" s="16" t="str">
        <f>IF(ISERROR(VLOOKUP(CONCATENATE($A290,"_",E$2),'Reference data SID'!$B:$N,13,FALSE)),"",VLOOKUP(CONCATENATE($A290,"_",E$2),'Reference data SID'!$B:$N,13,FALSE))</f>
        <v/>
      </c>
      <c r="F290" s="16" t="str">
        <f>IF(ISERROR(VLOOKUP(CONCATENATE($A290,"_",F$2),'Reference data SID'!$B:$N,13,FALSE)),"",VLOOKUP(CONCATENATE($A290,"_",F$2),'Reference data SID'!$B:$N,13,FALSE))</f>
        <v/>
      </c>
      <c r="G290" s="16" t="str">
        <f>IF(ISERROR(VLOOKUP(CONCATENATE($A290,"_",G$2),'Reference data SID'!$B:$N,13,FALSE)),"",VLOOKUP(CONCATENATE($A290,"_",G$2),'Reference data SID'!$B:$N,13,FALSE))</f>
        <v/>
      </c>
      <c r="H290" s="16" t="str">
        <f>IF(ISERROR(VLOOKUP(CONCATENATE($A290,"_",H$2),'Reference data SID'!$B:$N,13,FALSE)),"",VLOOKUP(CONCATENATE($A290,"_",H$2),'Reference data SID'!$B:$N,13,FALSE))</f>
        <v/>
      </c>
      <c r="I290" s="16" t="str">
        <f>IF(ISERROR(VLOOKUP(CONCATENATE($A290,"_",I$2),'Reference data SID'!$B:$N,13,FALSE)),"",VLOOKUP(CONCATENATE($A290,"_",I$2),'Reference data SID'!$B:$N,13,FALSE))</f>
        <v/>
      </c>
      <c r="J290" s="16" t="str">
        <f>IF(ISERROR(VLOOKUP(CONCATENATE($A290,"_",J$2),'Reference data SID'!$B:$N,13,FALSE)),"",VLOOKUP(CONCATENATE($A290,"_",J$2),'Reference data SID'!$B:$N,13,FALSE))</f>
        <v/>
      </c>
      <c r="K290" s="16" t="str">
        <f>IF(ISERROR(VLOOKUP(CONCATENATE($A290,"_",K$2),'Reference data SID'!$B:$N,13,FALSE)),"",VLOOKUP(CONCATENATE($A290,"_",K$2),'Reference data SID'!$B:$N,13,FALSE))</f>
        <v/>
      </c>
      <c r="L290" s="16" t="str">
        <f>IF(ISERROR(VLOOKUP(CONCATENATE($A290,"_",L$2),'Reference data SID'!$B:$N,13,FALSE)),"",VLOOKUP(CONCATENATE($A290,"_",L$2),'Reference data SID'!$B:$N,13,FALSE))</f>
        <v/>
      </c>
      <c r="M290" s="16" t="str">
        <f>IF(ISERROR(VLOOKUP(CONCATENATE($A290,"_",M$2),'Reference data SID'!$B:$N,13,FALSE)),"",VLOOKUP(CONCATENATE($A290,"_",M$2),'Reference data SID'!$B:$N,13,FALSE))</f>
        <v/>
      </c>
      <c r="N290" s="16" t="str">
        <f>IF(ISERROR(VLOOKUP(CONCATENATE($A290,"_",N$2),'Reference data SID'!$B:$N,13,FALSE)),"",VLOOKUP(CONCATENATE($A290,"_",N$2),'Reference data SID'!$B:$N,13,FALSE))</f>
        <v/>
      </c>
      <c r="O290" s="16" t="str">
        <f>IF(ISERROR(VLOOKUP(CONCATENATE($A290,"_",O$2),'Reference data SID'!$B:$N,13,FALSE)),"",VLOOKUP(CONCATENATE($A290,"_",O$2),'Reference data SID'!$B:$N,13,FALSE))</f>
        <v/>
      </c>
      <c r="P290" s="16" t="str">
        <f>IF(ISERROR(VLOOKUP(CONCATENATE($A290,"_",P$2),'Reference data SID'!$B:$N,13,FALSE)),"",VLOOKUP(CONCATENATE($A290,"_",P$2),'Reference data SID'!$B:$N,13,FALSE))</f>
        <v/>
      </c>
      <c r="Q290" s="16" t="str">
        <f>IF(ISERROR(VLOOKUP(CONCATENATE($A290,"_",Q$2),'Reference data SID'!$B:$N,13,FALSE)),"",VLOOKUP(CONCATENATE($A290,"_",Q$2),'Reference data SID'!$B:$N,13,FALSE))</f>
        <v/>
      </c>
      <c r="R290" s="16" t="str">
        <f>IF(ISERROR(VLOOKUP(CONCATENATE($A290,"_",R$2),'Reference data SID'!$B:$N,13,FALSE)),"",VLOOKUP(CONCATENATE($A290,"_",R$2),'Reference data SID'!$B:$N,13,FALSE))</f>
        <v/>
      </c>
      <c r="S290" s="16" t="str">
        <f>IF(ISERROR(VLOOKUP(CONCATENATE($A290,"_",S$2),'Reference data SID'!$B:$N,13,FALSE)),"",VLOOKUP(CONCATENATE($A290,"_",S$2),'Reference data SID'!$B:$N,13,FALSE))</f>
        <v/>
      </c>
      <c r="T290" s="16" t="str">
        <f>IF(ISERROR(VLOOKUP(CONCATENATE($A290,"_",T$2),'Reference data SID'!$B:$N,13,FALSE)),"",VLOOKUP(CONCATENATE($A290,"_",T$2),'Reference data SID'!$B:$N,13,FALSE))</f>
        <v/>
      </c>
      <c r="U290" s="16" t="str">
        <f>IF(ISERROR(VLOOKUP(CONCATENATE($A290,"_",U$2),'Reference data SID'!$B:$N,13,FALSE)),"",VLOOKUP(CONCATENATE($A290,"_",U$2),'Reference data SID'!$B:$N,13,FALSE))</f>
        <v/>
      </c>
      <c r="V290" s="16" t="str">
        <f>IF(ISERROR(VLOOKUP(CONCATENATE($A290,"_",V$2),'Reference data SID'!$B:$N,13,FALSE)),"",VLOOKUP(CONCATENATE($A290,"_",V$2),'Reference data SID'!$B:$N,13,FALSE))</f>
        <v/>
      </c>
      <c r="W290" s="16" t="str">
        <f>IF(ISERROR(VLOOKUP(CONCATENATE($A290,"_",W$2),'Reference data SID'!$B:$N,13,FALSE)),"",VLOOKUP(CONCATENATE($A290,"_",W$2),'Reference data SID'!$B:$N,13,FALSE))</f>
        <v/>
      </c>
      <c r="X290" s="16" t="str">
        <f>IF(ISERROR(VLOOKUP(CONCATENATE($A290,"_",X$2),'Reference data SID'!$B:$N,13,FALSE)),"",VLOOKUP(CONCATENATE($A290,"_",X$2),'Reference data SID'!$B:$N,13,FALSE))</f>
        <v/>
      </c>
      <c r="Y290" s="16" t="str">
        <f>IF(ISERROR(VLOOKUP(CONCATENATE($A290,"_",Y$2),'Reference data SID'!$B:$N,13,FALSE)),"",VLOOKUP(CONCATENATE($A290,"_",Y$2),'Reference data SID'!$B:$N,13,FALSE))</f>
        <v/>
      </c>
      <c r="Z290" s="16" t="str">
        <f>IF(ISERROR(VLOOKUP(CONCATENATE($A290,"_",Z$2),'Reference data SID'!$B:$N,13,FALSE)),"",VLOOKUP(CONCATENATE($A290,"_",Z$2),'Reference data SID'!$B:$N,13,FALSE))</f>
        <v/>
      </c>
      <c r="AA290" s="16" t="str">
        <f>IF(ISERROR(VLOOKUP(CONCATENATE($A290,"_",AA$2),'Reference data SID'!$B:$N,13,FALSE)),"",VLOOKUP(CONCATENATE($A290,"_",AA$2),'Reference data SID'!$B:$N,13,FALSE))</f>
        <v/>
      </c>
      <c r="AB290" s="16" t="str">
        <f>IF(ISERROR(VLOOKUP(CONCATENATE($A290,"_",AB$2),'Reference data SID'!$B:$N,13,FALSE)),"",VLOOKUP(CONCATENATE($A290,"_",AB$2),'Reference data SID'!$B:$N,13,FALSE))</f>
        <v/>
      </c>
      <c r="AC290" s="16" t="str">
        <f>IF(ISERROR(VLOOKUP(CONCATENATE($A290,"_",AC$2),'Reference data SID'!$B:$N,13,FALSE)),"",VLOOKUP(CONCATENATE($A290,"_",AC$2),'Reference data SID'!$B:$N,13,FALSE))</f>
        <v/>
      </c>
      <c r="AD290" s="16" t="str">
        <f>IF(ISERROR(VLOOKUP(CONCATENATE($A290,"_",AD$2),'Reference data SID'!$B:$N,13,FALSE)),"",VLOOKUP(CONCATENATE($A290,"_",AD$2),'Reference data SID'!$B:$N,13,FALSE))</f>
        <v/>
      </c>
      <c r="AE290" s="16" t="str">
        <f>IF(ISERROR(VLOOKUP(CONCATENATE($A290,"_",AE$2),'Reference data SID'!$B:$N,13,FALSE)),"",VLOOKUP(CONCATENATE($A290,"_",AE$2),'Reference data SID'!$B:$N,13,FALSE))</f>
        <v/>
      </c>
      <c r="AF290" s="16" t="str">
        <f>IF(ISERROR(VLOOKUP(CONCATENATE($A290,"_",AF$2),'Reference data SID'!$B:$N,13,FALSE)),"",VLOOKUP(CONCATENATE($A290,"_",AF$2),'Reference data SID'!$B:$N,13,FALSE))</f>
        <v/>
      </c>
      <c r="AG290" s="16" t="str">
        <f>IF(ISERROR(VLOOKUP(CONCATENATE($A290,"_",AG$2),'Reference data SID'!$B:$N,13,FALSE)),"",VLOOKUP(CONCATENATE($A290,"_",AG$2),'Reference data SID'!$B:$N,13,FALSE))</f>
        <v/>
      </c>
      <c r="AH290" s="16" t="str">
        <f>IF(ISERROR(VLOOKUP(CONCATENATE($A290,"_",AH$2),'Reference data SID'!$B:$N,13,FALSE)),"",VLOOKUP(CONCATENATE($A290,"_",AH$2),'Reference data SID'!$B:$N,13,FALSE))</f>
        <v/>
      </c>
      <c r="AI290" s="16" t="str">
        <f>IF(ISERROR(VLOOKUP(CONCATENATE($A290,"_",AI$2),'Reference data SID'!$B:$N,13,FALSE)),"",VLOOKUP(CONCATENATE($A290,"_",AI$2),'Reference data SID'!$B:$N,13,FALSE))</f>
        <v/>
      </c>
      <c r="AJ290" s="16" t="str">
        <f>IF(ISERROR(VLOOKUP(CONCATENATE($A290,"_",AJ$2),'Reference data SID'!$B:$N,13,FALSE)),"",VLOOKUP(CONCATENATE($A290,"_",AJ$2),'Reference data SID'!$B:$N,13,FALSE))</f>
        <v/>
      </c>
      <c r="AK290" s="16" t="str">
        <f>IF(ISERROR(VLOOKUP(CONCATENATE($A290,"_",AK$2),'Reference data SID'!$B:$N,13,FALSE)),"",VLOOKUP(CONCATENATE($A290,"_",AK$2),'Reference data SID'!$B:$N,13,FALSE))</f>
        <v/>
      </c>
      <c r="AL290" s="16" t="str">
        <f>IF(ISERROR(VLOOKUP(CONCATENATE($A290,"_",AL$2),'Reference data SID'!$B:$N,13,FALSE)),"",VLOOKUP(CONCATENATE($A290,"_",AL$2),'Reference data SID'!$B:$N,13,FALSE))</f>
        <v/>
      </c>
      <c r="AM290" s="16" t="str">
        <f>IF(ISERROR(VLOOKUP(CONCATENATE($A290,"_",AM$2),'Reference data SID'!$B:$N,13,FALSE)),"",VLOOKUP(CONCATENATE($A290,"_",AM$2),'Reference data SID'!$B:$N,13,FALSE))</f>
        <v/>
      </c>
      <c r="AN290" s="16" t="str">
        <f>IF(ISERROR(VLOOKUP(CONCATENATE($A290,"_",AN$2),'Reference data SID'!$B:$N,13,FALSE)),"",VLOOKUP(CONCATENATE($A290,"_",AN$2),'Reference data SID'!$B:$N,13,FALSE))</f>
        <v/>
      </c>
      <c r="AO290" s="16" t="str">
        <f>IF(ISERROR(VLOOKUP(CONCATENATE($A290,"_",AO$2),'Reference data SID'!$B:$N,13,FALSE)),"",VLOOKUP(CONCATENATE($A290,"_",AO$2),'Reference data SID'!$B:$N,13,FALSE))</f>
        <v/>
      </c>
      <c r="AP290" s="16" t="str">
        <f>IF(ISERROR(VLOOKUP(CONCATENATE($A290,"_",AP$2),'Reference data SID'!$B:$N,13,FALSE)),"",VLOOKUP(CONCATENATE($A290,"_",AP$2),'Reference data SID'!$B:$N,13,FALSE))</f>
        <v/>
      </c>
      <c r="AQ290" s="16" t="str">
        <f>IF(ISERROR(VLOOKUP(CONCATENATE($A290,"_",AQ$2),'Reference data SID'!$B:$N,13,FALSE)),"",VLOOKUP(CONCATENATE($A290,"_",AQ$2),'Reference data SID'!$B:$N,13,FALSE))</f>
        <v/>
      </c>
      <c r="AR290" s="16" t="str">
        <f>IF(ISERROR(VLOOKUP(CONCATENATE($A290,"_",AR$2),'Reference data SID'!$B:$N,13,FALSE)),"",VLOOKUP(CONCATENATE($A290,"_",AR$2),'Reference data SID'!$B:$N,13,FALSE))</f>
        <v/>
      </c>
      <c r="AS290" s="16" t="str">
        <f>IF(ISERROR(VLOOKUP(CONCATENATE($A290,"_",AS$2),'Reference data SID'!$B:$N,13,FALSE)),"",VLOOKUP(CONCATENATE($A290,"_",AS$2),'Reference data SID'!$B:$N,13,FALSE))</f>
        <v/>
      </c>
      <c r="AT290" s="16" t="str">
        <f>IF(ISERROR(VLOOKUP(CONCATENATE($A290,"_",AT$2),'Reference data SID'!$B:$N,13,FALSE)),"",VLOOKUP(CONCATENATE($A290,"_",AT$2),'Reference data SID'!$B:$N,13,FALSE))</f>
        <v/>
      </c>
    </row>
    <row r="291" spans="1:46" x14ac:dyDescent="0.25">
      <c r="A291">
        <v>287</v>
      </c>
      <c r="B291" s="16" t="str">
        <f>IF(ISERROR(VLOOKUP(CONCATENATE($A291,"_",B$2),'Reference data SID'!$B:$N,13,FALSE)),"",VLOOKUP(CONCATENATE($A291,"_",B$2),'Reference data SID'!$B:$N,13,FALSE))</f>
        <v/>
      </c>
      <c r="C291" s="16" t="str">
        <f>IF(ISERROR(VLOOKUP(CONCATENATE($A291,"_",C$2),'Reference data SID'!$B:$N,13,FALSE)),"",VLOOKUP(CONCATENATE($A291,"_",C$2),'Reference data SID'!$B:$N,13,FALSE))</f>
        <v/>
      </c>
      <c r="D291" s="16" t="str">
        <f>IF(ISERROR(VLOOKUP(CONCATENATE($A291,"_",D$2),'Reference data SID'!$B:$N,13,FALSE)),"",VLOOKUP(CONCATENATE($A291,"_",D$2),'Reference data SID'!$B:$N,13,FALSE))</f>
        <v/>
      </c>
      <c r="E291" s="16" t="str">
        <f>IF(ISERROR(VLOOKUP(CONCATENATE($A291,"_",E$2),'Reference data SID'!$B:$N,13,FALSE)),"",VLOOKUP(CONCATENATE($A291,"_",E$2),'Reference data SID'!$B:$N,13,FALSE))</f>
        <v/>
      </c>
      <c r="F291" s="16" t="str">
        <f>IF(ISERROR(VLOOKUP(CONCATENATE($A291,"_",F$2),'Reference data SID'!$B:$N,13,FALSE)),"",VLOOKUP(CONCATENATE($A291,"_",F$2),'Reference data SID'!$B:$N,13,FALSE))</f>
        <v/>
      </c>
      <c r="G291" s="16" t="str">
        <f>IF(ISERROR(VLOOKUP(CONCATENATE($A291,"_",G$2),'Reference data SID'!$B:$N,13,FALSE)),"",VLOOKUP(CONCATENATE($A291,"_",G$2),'Reference data SID'!$B:$N,13,FALSE))</f>
        <v/>
      </c>
      <c r="H291" s="16" t="str">
        <f>IF(ISERROR(VLOOKUP(CONCATENATE($A291,"_",H$2),'Reference data SID'!$B:$N,13,FALSE)),"",VLOOKUP(CONCATENATE($A291,"_",H$2),'Reference data SID'!$B:$N,13,FALSE))</f>
        <v/>
      </c>
      <c r="I291" s="16" t="str">
        <f>IF(ISERROR(VLOOKUP(CONCATENATE($A291,"_",I$2),'Reference data SID'!$B:$N,13,FALSE)),"",VLOOKUP(CONCATENATE($A291,"_",I$2),'Reference data SID'!$B:$N,13,FALSE))</f>
        <v/>
      </c>
      <c r="J291" s="16" t="str">
        <f>IF(ISERROR(VLOOKUP(CONCATENATE($A291,"_",J$2),'Reference data SID'!$B:$N,13,FALSE)),"",VLOOKUP(CONCATENATE($A291,"_",J$2),'Reference data SID'!$B:$N,13,FALSE))</f>
        <v/>
      </c>
      <c r="K291" s="16" t="str">
        <f>IF(ISERROR(VLOOKUP(CONCATENATE($A291,"_",K$2),'Reference data SID'!$B:$N,13,FALSE)),"",VLOOKUP(CONCATENATE($A291,"_",K$2),'Reference data SID'!$B:$N,13,FALSE))</f>
        <v/>
      </c>
      <c r="L291" s="16" t="str">
        <f>IF(ISERROR(VLOOKUP(CONCATENATE($A291,"_",L$2),'Reference data SID'!$B:$N,13,FALSE)),"",VLOOKUP(CONCATENATE($A291,"_",L$2),'Reference data SID'!$B:$N,13,FALSE))</f>
        <v/>
      </c>
      <c r="M291" s="16" t="str">
        <f>IF(ISERROR(VLOOKUP(CONCATENATE($A291,"_",M$2),'Reference data SID'!$B:$N,13,FALSE)),"",VLOOKUP(CONCATENATE($A291,"_",M$2),'Reference data SID'!$B:$N,13,FALSE))</f>
        <v/>
      </c>
      <c r="N291" s="16" t="str">
        <f>IF(ISERROR(VLOOKUP(CONCATENATE($A291,"_",N$2),'Reference data SID'!$B:$N,13,FALSE)),"",VLOOKUP(CONCATENATE($A291,"_",N$2),'Reference data SID'!$B:$N,13,FALSE))</f>
        <v/>
      </c>
      <c r="O291" s="16" t="str">
        <f>IF(ISERROR(VLOOKUP(CONCATENATE($A291,"_",O$2),'Reference data SID'!$B:$N,13,FALSE)),"",VLOOKUP(CONCATENATE($A291,"_",O$2),'Reference data SID'!$B:$N,13,FALSE))</f>
        <v/>
      </c>
      <c r="P291" s="16" t="str">
        <f>IF(ISERROR(VLOOKUP(CONCATENATE($A291,"_",P$2),'Reference data SID'!$B:$N,13,FALSE)),"",VLOOKUP(CONCATENATE($A291,"_",P$2),'Reference data SID'!$B:$N,13,FALSE))</f>
        <v/>
      </c>
      <c r="Q291" s="16" t="str">
        <f>IF(ISERROR(VLOOKUP(CONCATENATE($A291,"_",Q$2),'Reference data SID'!$B:$N,13,FALSE)),"",VLOOKUP(CONCATENATE($A291,"_",Q$2),'Reference data SID'!$B:$N,13,FALSE))</f>
        <v/>
      </c>
      <c r="R291" s="16" t="str">
        <f>IF(ISERROR(VLOOKUP(CONCATENATE($A291,"_",R$2),'Reference data SID'!$B:$N,13,FALSE)),"",VLOOKUP(CONCATENATE($A291,"_",R$2),'Reference data SID'!$B:$N,13,FALSE))</f>
        <v/>
      </c>
      <c r="S291" s="16" t="str">
        <f>IF(ISERROR(VLOOKUP(CONCATENATE($A291,"_",S$2),'Reference data SID'!$B:$N,13,FALSE)),"",VLOOKUP(CONCATENATE($A291,"_",S$2),'Reference data SID'!$B:$N,13,FALSE))</f>
        <v/>
      </c>
      <c r="T291" s="16" t="str">
        <f>IF(ISERROR(VLOOKUP(CONCATENATE($A291,"_",T$2),'Reference data SID'!$B:$N,13,FALSE)),"",VLOOKUP(CONCATENATE($A291,"_",T$2),'Reference data SID'!$B:$N,13,FALSE))</f>
        <v/>
      </c>
      <c r="U291" s="16" t="str">
        <f>IF(ISERROR(VLOOKUP(CONCATENATE($A291,"_",U$2),'Reference data SID'!$B:$N,13,FALSE)),"",VLOOKUP(CONCATENATE($A291,"_",U$2),'Reference data SID'!$B:$N,13,FALSE))</f>
        <v/>
      </c>
      <c r="V291" s="16" t="str">
        <f>IF(ISERROR(VLOOKUP(CONCATENATE($A291,"_",V$2),'Reference data SID'!$B:$N,13,FALSE)),"",VLOOKUP(CONCATENATE($A291,"_",V$2),'Reference data SID'!$B:$N,13,FALSE))</f>
        <v/>
      </c>
      <c r="W291" s="16" t="str">
        <f>IF(ISERROR(VLOOKUP(CONCATENATE($A291,"_",W$2),'Reference data SID'!$B:$N,13,FALSE)),"",VLOOKUP(CONCATENATE($A291,"_",W$2),'Reference data SID'!$B:$N,13,FALSE))</f>
        <v/>
      </c>
      <c r="X291" s="16" t="str">
        <f>IF(ISERROR(VLOOKUP(CONCATENATE($A291,"_",X$2),'Reference data SID'!$B:$N,13,FALSE)),"",VLOOKUP(CONCATENATE($A291,"_",X$2),'Reference data SID'!$B:$N,13,FALSE))</f>
        <v/>
      </c>
      <c r="Y291" s="16" t="str">
        <f>IF(ISERROR(VLOOKUP(CONCATENATE($A291,"_",Y$2),'Reference data SID'!$B:$N,13,FALSE)),"",VLOOKUP(CONCATENATE($A291,"_",Y$2),'Reference data SID'!$B:$N,13,FALSE))</f>
        <v/>
      </c>
      <c r="Z291" s="16" t="str">
        <f>IF(ISERROR(VLOOKUP(CONCATENATE($A291,"_",Z$2),'Reference data SID'!$B:$N,13,FALSE)),"",VLOOKUP(CONCATENATE($A291,"_",Z$2),'Reference data SID'!$B:$N,13,FALSE))</f>
        <v/>
      </c>
      <c r="AA291" s="16" t="str">
        <f>IF(ISERROR(VLOOKUP(CONCATENATE($A291,"_",AA$2),'Reference data SID'!$B:$N,13,FALSE)),"",VLOOKUP(CONCATENATE($A291,"_",AA$2),'Reference data SID'!$B:$N,13,FALSE))</f>
        <v/>
      </c>
      <c r="AB291" s="16" t="str">
        <f>IF(ISERROR(VLOOKUP(CONCATENATE($A291,"_",AB$2),'Reference data SID'!$B:$N,13,FALSE)),"",VLOOKUP(CONCATENATE($A291,"_",AB$2),'Reference data SID'!$B:$N,13,FALSE))</f>
        <v/>
      </c>
      <c r="AC291" s="16" t="str">
        <f>IF(ISERROR(VLOOKUP(CONCATENATE($A291,"_",AC$2),'Reference data SID'!$B:$N,13,FALSE)),"",VLOOKUP(CONCATENATE($A291,"_",AC$2),'Reference data SID'!$B:$N,13,FALSE))</f>
        <v/>
      </c>
      <c r="AD291" s="16" t="str">
        <f>IF(ISERROR(VLOOKUP(CONCATENATE($A291,"_",AD$2),'Reference data SID'!$B:$N,13,FALSE)),"",VLOOKUP(CONCATENATE($A291,"_",AD$2),'Reference data SID'!$B:$N,13,FALSE))</f>
        <v/>
      </c>
      <c r="AE291" s="16" t="str">
        <f>IF(ISERROR(VLOOKUP(CONCATENATE($A291,"_",AE$2),'Reference data SID'!$B:$N,13,FALSE)),"",VLOOKUP(CONCATENATE($A291,"_",AE$2),'Reference data SID'!$B:$N,13,FALSE))</f>
        <v/>
      </c>
      <c r="AF291" s="16" t="str">
        <f>IF(ISERROR(VLOOKUP(CONCATENATE($A291,"_",AF$2),'Reference data SID'!$B:$N,13,FALSE)),"",VLOOKUP(CONCATENATE($A291,"_",AF$2),'Reference data SID'!$B:$N,13,FALSE))</f>
        <v/>
      </c>
      <c r="AG291" s="16" t="str">
        <f>IF(ISERROR(VLOOKUP(CONCATENATE($A291,"_",AG$2),'Reference data SID'!$B:$N,13,FALSE)),"",VLOOKUP(CONCATENATE($A291,"_",AG$2),'Reference data SID'!$B:$N,13,FALSE))</f>
        <v/>
      </c>
      <c r="AH291" s="16" t="str">
        <f>IF(ISERROR(VLOOKUP(CONCATENATE($A291,"_",AH$2),'Reference data SID'!$B:$N,13,FALSE)),"",VLOOKUP(CONCATENATE($A291,"_",AH$2),'Reference data SID'!$B:$N,13,FALSE))</f>
        <v/>
      </c>
      <c r="AI291" s="16" t="str">
        <f>IF(ISERROR(VLOOKUP(CONCATENATE($A291,"_",AI$2),'Reference data SID'!$B:$N,13,FALSE)),"",VLOOKUP(CONCATENATE($A291,"_",AI$2),'Reference data SID'!$B:$N,13,FALSE))</f>
        <v/>
      </c>
      <c r="AJ291" s="16" t="str">
        <f>IF(ISERROR(VLOOKUP(CONCATENATE($A291,"_",AJ$2),'Reference data SID'!$B:$N,13,FALSE)),"",VLOOKUP(CONCATENATE($A291,"_",AJ$2),'Reference data SID'!$B:$N,13,FALSE))</f>
        <v/>
      </c>
      <c r="AK291" s="16" t="str">
        <f>IF(ISERROR(VLOOKUP(CONCATENATE($A291,"_",AK$2),'Reference data SID'!$B:$N,13,FALSE)),"",VLOOKUP(CONCATENATE($A291,"_",AK$2),'Reference data SID'!$B:$N,13,FALSE))</f>
        <v/>
      </c>
      <c r="AL291" s="16" t="str">
        <f>IF(ISERROR(VLOOKUP(CONCATENATE($A291,"_",AL$2),'Reference data SID'!$B:$N,13,FALSE)),"",VLOOKUP(CONCATENATE($A291,"_",AL$2),'Reference data SID'!$B:$N,13,FALSE))</f>
        <v/>
      </c>
      <c r="AM291" s="16" t="str">
        <f>IF(ISERROR(VLOOKUP(CONCATENATE($A291,"_",AM$2),'Reference data SID'!$B:$N,13,FALSE)),"",VLOOKUP(CONCATENATE($A291,"_",AM$2),'Reference data SID'!$B:$N,13,FALSE))</f>
        <v/>
      </c>
      <c r="AN291" s="16" t="str">
        <f>IF(ISERROR(VLOOKUP(CONCATENATE($A291,"_",AN$2),'Reference data SID'!$B:$N,13,FALSE)),"",VLOOKUP(CONCATENATE($A291,"_",AN$2),'Reference data SID'!$B:$N,13,FALSE))</f>
        <v/>
      </c>
      <c r="AO291" s="16" t="str">
        <f>IF(ISERROR(VLOOKUP(CONCATENATE($A291,"_",AO$2),'Reference data SID'!$B:$N,13,FALSE)),"",VLOOKUP(CONCATENATE($A291,"_",AO$2),'Reference data SID'!$B:$N,13,FALSE))</f>
        <v/>
      </c>
      <c r="AP291" s="16" t="str">
        <f>IF(ISERROR(VLOOKUP(CONCATENATE($A291,"_",AP$2),'Reference data SID'!$B:$N,13,FALSE)),"",VLOOKUP(CONCATENATE($A291,"_",AP$2),'Reference data SID'!$B:$N,13,FALSE))</f>
        <v/>
      </c>
      <c r="AQ291" s="16" t="str">
        <f>IF(ISERROR(VLOOKUP(CONCATENATE($A291,"_",AQ$2),'Reference data SID'!$B:$N,13,FALSE)),"",VLOOKUP(CONCATENATE($A291,"_",AQ$2),'Reference data SID'!$B:$N,13,FALSE))</f>
        <v/>
      </c>
      <c r="AR291" s="16" t="str">
        <f>IF(ISERROR(VLOOKUP(CONCATENATE($A291,"_",AR$2),'Reference data SID'!$B:$N,13,FALSE)),"",VLOOKUP(CONCATENATE($A291,"_",AR$2),'Reference data SID'!$B:$N,13,FALSE))</f>
        <v/>
      </c>
      <c r="AS291" s="16" t="str">
        <f>IF(ISERROR(VLOOKUP(CONCATENATE($A291,"_",AS$2),'Reference data SID'!$B:$N,13,FALSE)),"",VLOOKUP(CONCATENATE($A291,"_",AS$2),'Reference data SID'!$B:$N,13,FALSE))</f>
        <v/>
      </c>
      <c r="AT291" s="16" t="str">
        <f>IF(ISERROR(VLOOKUP(CONCATENATE($A291,"_",AT$2),'Reference data SID'!$B:$N,13,FALSE)),"",VLOOKUP(CONCATENATE($A291,"_",AT$2),'Reference data SID'!$B:$N,13,FALSE))</f>
        <v/>
      </c>
    </row>
    <row r="292" spans="1:46" x14ac:dyDescent="0.25">
      <c r="A292">
        <v>288</v>
      </c>
      <c r="B292" s="16" t="str">
        <f>IF(ISERROR(VLOOKUP(CONCATENATE($A292,"_",B$2),'Reference data SID'!$B:$N,13,FALSE)),"",VLOOKUP(CONCATENATE($A292,"_",B$2),'Reference data SID'!$B:$N,13,FALSE))</f>
        <v/>
      </c>
      <c r="C292" s="16" t="str">
        <f>IF(ISERROR(VLOOKUP(CONCATENATE($A292,"_",C$2),'Reference data SID'!$B:$N,13,FALSE)),"",VLOOKUP(CONCATENATE($A292,"_",C$2),'Reference data SID'!$B:$N,13,FALSE))</f>
        <v/>
      </c>
      <c r="D292" s="16" t="str">
        <f>IF(ISERROR(VLOOKUP(CONCATENATE($A292,"_",D$2),'Reference data SID'!$B:$N,13,FALSE)),"",VLOOKUP(CONCATENATE($A292,"_",D$2),'Reference data SID'!$B:$N,13,FALSE))</f>
        <v/>
      </c>
      <c r="E292" s="16" t="str">
        <f>IF(ISERROR(VLOOKUP(CONCATENATE($A292,"_",E$2),'Reference data SID'!$B:$N,13,FALSE)),"",VLOOKUP(CONCATENATE($A292,"_",E$2),'Reference data SID'!$B:$N,13,FALSE))</f>
        <v/>
      </c>
      <c r="F292" s="16" t="str">
        <f>IF(ISERROR(VLOOKUP(CONCATENATE($A292,"_",F$2),'Reference data SID'!$B:$N,13,FALSE)),"",VLOOKUP(CONCATENATE($A292,"_",F$2),'Reference data SID'!$B:$N,13,FALSE))</f>
        <v/>
      </c>
      <c r="G292" s="16" t="str">
        <f>IF(ISERROR(VLOOKUP(CONCATENATE($A292,"_",G$2),'Reference data SID'!$B:$N,13,FALSE)),"",VLOOKUP(CONCATENATE($A292,"_",G$2),'Reference data SID'!$B:$N,13,FALSE))</f>
        <v/>
      </c>
      <c r="H292" s="16" t="str">
        <f>IF(ISERROR(VLOOKUP(CONCATENATE($A292,"_",H$2),'Reference data SID'!$B:$N,13,FALSE)),"",VLOOKUP(CONCATENATE($A292,"_",H$2),'Reference data SID'!$B:$N,13,FALSE))</f>
        <v/>
      </c>
      <c r="I292" s="16" t="str">
        <f>IF(ISERROR(VLOOKUP(CONCATENATE($A292,"_",I$2),'Reference data SID'!$B:$N,13,FALSE)),"",VLOOKUP(CONCATENATE($A292,"_",I$2),'Reference data SID'!$B:$N,13,FALSE))</f>
        <v/>
      </c>
      <c r="J292" s="16" t="str">
        <f>IF(ISERROR(VLOOKUP(CONCATENATE($A292,"_",J$2),'Reference data SID'!$B:$N,13,FALSE)),"",VLOOKUP(CONCATENATE($A292,"_",J$2),'Reference data SID'!$B:$N,13,FALSE))</f>
        <v/>
      </c>
      <c r="K292" s="16" t="str">
        <f>IF(ISERROR(VLOOKUP(CONCATENATE($A292,"_",K$2),'Reference data SID'!$B:$N,13,FALSE)),"",VLOOKUP(CONCATENATE($A292,"_",K$2),'Reference data SID'!$B:$N,13,FALSE))</f>
        <v/>
      </c>
      <c r="L292" s="16" t="str">
        <f>IF(ISERROR(VLOOKUP(CONCATENATE($A292,"_",L$2),'Reference data SID'!$B:$N,13,FALSE)),"",VLOOKUP(CONCATENATE($A292,"_",L$2),'Reference data SID'!$B:$N,13,FALSE))</f>
        <v/>
      </c>
      <c r="M292" s="16" t="str">
        <f>IF(ISERROR(VLOOKUP(CONCATENATE($A292,"_",M$2),'Reference data SID'!$B:$N,13,FALSE)),"",VLOOKUP(CONCATENATE($A292,"_",M$2),'Reference data SID'!$B:$N,13,FALSE))</f>
        <v/>
      </c>
      <c r="N292" s="16" t="str">
        <f>IF(ISERROR(VLOOKUP(CONCATENATE($A292,"_",N$2),'Reference data SID'!$B:$N,13,FALSE)),"",VLOOKUP(CONCATENATE($A292,"_",N$2),'Reference data SID'!$B:$N,13,FALSE))</f>
        <v/>
      </c>
      <c r="O292" s="16" t="str">
        <f>IF(ISERROR(VLOOKUP(CONCATENATE($A292,"_",O$2),'Reference data SID'!$B:$N,13,FALSE)),"",VLOOKUP(CONCATENATE($A292,"_",O$2),'Reference data SID'!$B:$N,13,FALSE))</f>
        <v/>
      </c>
      <c r="P292" s="16" t="str">
        <f>IF(ISERROR(VLOOKUP(CONCATENATE($A292,"_",P$2),'Reference data SID'!$B:$N,13,FALSE)),"",VLOOKUP(CONCATENATE($A292,"_",P$2),'Reference data SID'!$B:$N,13,FALSE))</f>
        <v/>
      </c>
      <c r="Q292" s="16" t="str">
        <f>IF(ISERROR(VLOOKUP(CONCATENATE($A292,"_",Q$2),'Reference data SID'!$B:$N,13,FALSE)),"",VLOOKUP(CONCATENATE($A292,"_",Q$2),'Reference data SID'!$B:$N,13,FALSE))</f>
        <v/>
      </c>
      <c r="R292" s="16" t="str">
        <f>IF(ISERROR(VLOOKUP(CONCATENATE($A292,"_",R$2),'Reference data SID'!$B:$N,13,FALSE)),"",VLOOKUP(CONCATENATE($A292,"_",R$2),'Reference data SID'!$B:$N,13,FALSE))</f>
        <v/>
      </c>
      <c r="S292" s="16" t="str">
        <f>IF(ISERROR(VLOOKUP(CONCATENATE($A292,"_",S$2),'Reference data SID'!$B:$N,13,FALSE)),"",VLOOKUP(CONCATENATE($A292,"_",S$2),'Reference data SID'!$B:$N,13,FALSE))</f>
        <v/>
      </c>
      <c r="T292" s="16" t="str">
        <f>IF(ISERROR(VLOOKUP(CONCATENATE($A292,"_",T$2),'Reference data SID'!$B:$N,13,FALSE)),"",VLOOKUP(CONCATENATE($A292,"_",T$2),'Reference data SID'!$B:$N,13,FALSE))</f>
        <v/>
      </c>
      <c r="U292" s="16" t="str">
        <f>IF(ISERROR(VLOOKUP(CONCATENATE($A292,"_",U$2),'Reference data SID'!$B:$N,13,FALSE)),"",VLOOKUP(CONCATENATE($A292,"_",U$2),'Reference data SID'!$B:$N,13,FALSE))</f>
        <v/>
      </c>
      <c r="V292" s="16" t="str">
        <f>IF(ISERROR(VLOOKUP(CONCATENATE($A292,"_",V$2),'Reference data SID'!$B:$N,13,FALSE)),"",VLOOKUP(CONCATENATE($A292,"_",V$2),'Reference data SID'!$B:$N,13,FALSE))</f>
        <v/>
      </c>
      <c r="W292" s="16" t="str">
        <f>IF(ISERROR(VLOOKUP(CONCATENATE($A292,"_",W$2),'Reference data SID'!$B:$N,13,FALSE)),"",VLOOKUP(CONCATENATE($A292,"_",W$2),'Reference data SID'!$B:$N,13,FALSE))</f>
        <v/>
      </c>
      <c r="X292" s="16" t="str">
        <f>IF(ISERROR(VLOOKUP(CONCATENATE($A292,"_",X$2),'Reference data SID'!$B:$N,13,FALSE)),"",VLOOKUP(CONCATENATE($A292,"_",X$2),'Reference data SID'!$B:$N,13,FALSE))</f>
        <v/>
      </c>
      <c r="Y292" s="16" t="str">
        <f>IF(ISERROR(VLOOKUP(CONCATENATE($A292,"_",Y$2),'Reference data SID'!$B:$N,13,FALSE)),"",VLOOKUP(CONCATENATE($A292,"_",Y$2),'Reference data SID'!$B:$N,13,FALSE))</f>
        <v/>
      </c>
      <c r="Z292" s="16" t="str">
        <f>IF(ISERROR(VLOOKUP(CONCATENATE($A292,"_",Z$2),'Reference data SID'!$B:$N,13,FALSE)),"",VLOOKUP(CONCATENATE($A292,"_",Z$2),'Reference data SID'!$B:$N,13,FALSE))</f>
        <v/>
      </c>
      <c r="AA292" s="16" t="str">
        <f>IF(ISERROR(VLOOKUP(CONCATENATE($A292,"_",AA$2),'Reference data SID'!$B:$N,13,FALSE)),"",VLOOKUP(CONCATENATE($A292,"_",AA$2),'Reference data SID'!$B:$N,13,FALSE))</f>
        <v/>
      </c>
      <c r="AB292" s="16" t="str">
        <f>IF(ISERROR(VLOOKUP(CONCATENATE($A292,"_",AB$2),'Reference data SID'!$B:$N,13,FALSE)),"",VLOOKUP(CONCATENATE($A292,"_",AB$2),'Reference data SID'!$B:$N,13,FALSE))</f>
        <v/>
      </c>
      <c r="AC292" s="16" t="str">
        <f>IF(ISERROR(VLOOKUP(CONCATENATE($A292,"_",AC$2),'Reference data SID'!$B:$N,13,FALSE)),"",VLOOKUP(CONCATENATE($A292,"_",AC$2),'Reference data SID'!$B:$N,13,FALSE))</f>
        <v/>
      </c>
      <c r="AD292" s="16" t="str">
        <f>IF(ISERROR(VLOOKUP(CONCATENATE($A292,"_",AD$2),'Reference data SID'!$B:$N,13,FALSE)),"",VLOOKUP(CONCATENATE($A292,"_",AD$2),'Reference data SID'!$B:$N,13,FALSE))</f>
        <v/>
      </c>
      <c r="AE292" s="16" t="str">
        <f>IF(ISERROR(VLOOKUP(CONCATENATE($A292,"_",AE$2),'Reference data SID'!$B:$N,13,FALSE)),"",VLOOKUP(CONCATENATE($A292,"_",AE$2),'Reference data SID'!$B:$N,13,FALSE))</f>
        <v/>
      </c>
      <c r="AF292" s="16" t="str">
        <f>IF(ISERROR(VLOOKUP(CONCATENATE($A292,"_",AF$2),'Reference data SID'!$B:$N,13,FALSE)),"",VLOOKUP(CONCATENATE($A292,"_",AF$2),'Reference data SID'!$B:$N,13,FALSE))</f>
        <v/>
      </c>
      <c r="AG292" s="16" t="str">
        <f>IF(ISERROR(VLOOKUP(CONCATENATE($A292,"_",AG$2),'Reference data SID'!$B:$N,13,FALSE)),"",VLOOKUP(CONCATENATE($A292,"_",AG$2),'Reference data SID'!$B:$N,13,FALSE))</f>
        <v/>
      </c>
      <c r="AH292" s="16" t="str">
        <f>IF(ISERROR(VLOOKUP(CONCATENATE($A292,"_",AH$2),'Reference data SID'!$B:$N,13,FALSE)),"",VLOOKUP(CONCATENATE($A292,"_",AH$2),'Reference data SID'!$B:$N,13,FALSE))</f>
        <v/>
      </c>
      <c r="AI292" s="16" t="str">
        <f>IF(ISERROR(VLOOKUP(CONCATENATE($A292,"_",AI$2),'Reference data SID'!$B:$N,13,FALSE)),"",VLOOKUP(CONCATENATE($A292,"_",AI$2),'Reference data SID'!$B:$N,13,FALSE))</f>
        <v/>
      </c>
      <c r="AJ292" s="16" t="str">
        <f>IF(ISERROR(VLOOKUP(CONCATENATE($A292,"_",AJ$2),'Reference data SID'!$B:$N,13,FALSE)),"",VLOOKUP(CONCATENATE($A292,"_",AJ$2),'Reference data SID'!$B:$N,13,FALSE))</f>
        <v/>
      </c>
      <c r="AK292" s="16" t="str">
        <f>IF(ISERROR(VLOOKUP(CONCATENATE($A292,"_",AK$2),'Reference data SID'!$B:$N,13,FALSE)),"",VLOOKUP(CONCATENATE($A292,"_",AK$2),'Reference data SID'!$B:$N,13,FALSE))</f>
        <v/>
      </c>
      <c r="AL292" s="16" t="str">
        <f>IF(ISERROR(VLOOKUP(CONCATENATE($A292,"_",AL$2),'Reference data SID'!$B:$N,13,FALSE)),"",VLOOKUP(CONCATENATE($A292,"_",AL$2),'Reference data SID'!$B:$N,13,FALSE))</f>
        <v/>
      </c>
      <c r="AM292" s="16" t="str">
        <f>IF(ISERROR(VLOOKUP(CONCATENATE($A292,"_",AM$2),'Reference data SID'!$B:$N,13,FALSE)),"",VLOOKUP(CONCATENATE($A292,"_",AM$2),'Reference data SID'!$B:$N,13,FALSE))</f>
        <v/>
      </c>
      <c r="AN292" s="16" t="str">
        <f>IF(ISERROR(VLOOKUP(CONCATENATE($A292,"_",AN$2),'Reference data SID'!$B:$N,13,FALSE)),"",VLOOKUP(CONCATENATE($A292,"_",AN$2),'Reference data SID'!$B:$N,13,FALSE))</f>
        <v/>
      </c>
      <c r="AO292" s="16" t="str">
        <f>IF(ISERROR(VLOOKUP(CONCATENATE($A292,"_",AO$2),'Reference data SID'!$B:$N,13,FALSE)),"",VLOOKUP(CONCATENATE($A292,"_",AO$2),'Reference data SID'!$B:$N,13,FALSE))</f>
        <v/>
      </c>
      <c r="AP292" s="16" t="str">
        <f>IF(ISERROR(VLOOKUP(CONCATENATE($A292,"_",AP$2),'Reference data SID'!$B:$N,13,FALSE)),"",VLOOKUP(CONCATENATE($A292,"_",AP$2),'Reference data SID'!$B:$N,13,FALSE))</f>
        <v/>
      </c>
      <c r="AQ292" s="16" t="str">
        <f>IF(ISERROR(VLOOKUP(CONCATENATE($A292,"_",AQ$2),'Reference data SID'!$B:$N,13,FALSE)),"",VLOOKUP(CONCATENATE($A292,"_",AQ$2),'Reference data SID'!$B:$N,13,FALSE))</f>
        <v/>
      </c>
      <c r="AR292" s="16" t="str">
        <f>IF(ISERROR(VLOOKUP(CONCATENATE($A292,"_",AR$2),'Reference data SID'!$B:$N,13,FALSE)),"",VLOOKUP(CONCATENATE($A292,"_",AR$2),'Reference data SID'!$B:$N,13,FALSE))</f>
        <v/>
      </c>
      <c r="AS292" s="16" t="str">
        <f>IF(ISERROR(VLOOKUP(CONCATENATE($A292,"_",AS$2),'Reference data SID'!$B:$N,13,FALSE)),"",VLOOKUP(CONCATENATE($A292,"_",AS$2),'Reference data SID'!$B:$N,13,FALSE))</f>
        <v/>
      </c>
      <c r="AT292" s="16" t="str">
        <f>IF(ISERROR(VLOOKUP(CONCATENATE($A292,"_",AT$2),'Reference data SID'!$B:$N,13,FALSE)),"",VLOOKUP(CONCATENATE($A292,"_",AT$2),'Reference data SID'!$B:$N,13,FALSE))</f>
        <v/>
      </c>
    </row>
    <row r="293" spans="1:46" x14ac:dyDescent="0.25">
      <c r="A293">
        <v>289</v>
      </c>
      <c r="B293" s="16" t="str">
        <f>IF(ISERROR(VLOOKUP(CONCATENATE($A293,"_",B$2),'Reference data SID'!$B:$N,13,FALSE)),"",VLOOKUP(CONCATENATE($A293,"_",B$2),'Reference data SID'!$B:$N,13,FALSE))</f>
        <v/>
      </c>
      <c r="C293" s="16" t="str">
        <f>IF(ISERROR(VLOOKUP(CONCATENATE($A293,"_",C$2),'Reference data SID'!$B:$N,13,FALSE)),"",VLOOKUP(CONCATENATE($A293,"_",C$2),'Reference data SID'!$B:$N,13,FALSE))</f>
        <v/>
      </c>
      <c r="D293" s="16" t="str">
        <f>IF(ISERROR(VLOOKUP(CONCATENATE($A293,"_",D$2),'Reference data SID'!$B:$N,13,FALSE)),"",VLOOKUP(CONCATENATE($A293,"_",D$2),'Reference data SID'!$B:$N,13,FALSE))</f>
        <v/>
      </c>
      <c r="E293" s="16" t="str">
        <f>IF(ISERROR(VLOOKUP(CONCATENATE($A293,"_",E$2),'Reference data SID'!$B:$N,13,FALSE)),"",VLOOKUP(CONCATENATE($A293,"_",E$2),'Reference data SID'!$B:$N,13,FALSE))</f>
        <v/>
      </c>
      <c r="F293" s="16" t="str">
        <f>IF(ISERROR(VLOOKUP(CONCATENATE($A293,"_",F$2),'Reference data SID'!$B:$N,13,FALSE)),"",VLOOKUP(CONCATENATE($A293,"_",F$2),'Reference data SID'!$B:$N,13,FALSE))</f>
        <v/>
      </c>
      <c r="G293" s="16" t="str">
        <f>IF(ISERROR(VLOOKUP(CONCATENATE($A293,"_",G$2),'Reference data SID'!$B:$N,13,FALSE)),"",VLOOKUP(CONCATENATE($A293,"_",G$2),'Reference data SID'!$B:$N,13,FALSE))</f>
        <v/>
      </c>
      <c r="H293" s="16" t="str">
        <f>IF(ISERROR(VLOOKUP(CONCATENATE($A293,"_",H$2),'Reference data SID'!$B:$N,13,FALSE)),"",VLOOKUP(CONCATENATE($A293,"_",H$2),'Reference data SID'!$B:$N,13,FALSE))</f>
        <v/>
      </c>
      <c r="I293" s="16" t="str">
        <f>IF(ISERROR(VLOOKUP(CONCATENATE($A293,"_",I$2),'Reference data SID'!$B:$N,13,FALSE)),"",VLOOKUP(CONCATENATE($A293,"_",I$2),'Reference data SID'!$B:$N,13,FALSE))</f>
        <v/>
      </c>
      <c r="J293" s="16" t="str">
        <f>IF(ISERROR(VLOOKUP(CONCATENATE($A293,"_",J$2),'Reference data SID'!$B:$N,13,FALSE)),"",VLOOKUP(CONCATENATE($A293,"_",J$2),'Reference data SID'!$B:$N,13,FALSE))</f>
        <v/>
      </c>
      <c r="K293" s="16" t="str">
        <f>IF(ISERROR(VLOOKUP(CONCATENATE($A293,"_",K$2),'Reference data SID'!$B:$N,13,FALSE)),"",VLOOKUP(CONCATENATE($A293,"_",K$2),'Reference data SID'!$B:$N,13,FALSE))</f>
        <v/>
      </c>
      <c r="L293" s="16" t="str">
        <f>IF(ISERROR(VLOOKUP(CONCATENATE($A293,"_",L$2),'Reference data SID'!$B:$N,13,FALSE)),"",VLOOKUP(CONCATENATE($A293,"_",L$2),'Reference data SID'!$B:$N,13,FALSE))</f>
        <v/>
      </c>
      <c r="M293" s="16" t="str">
        <f>IF(ISERROR(VLOOKUP(CONCATENATE($A293,"_",M$2),'Reference data SID'!$B:$N,13,FALSE)),"",VLOOKUP(CONCATENATE($A293,"_",M$2),'Reference data SID'!$B:$N,13,FALSE))</f>
        <v/>
      </c>
      <c r="N293" s="16" t="str">
        <f>IF(ISERROR(VLOOKUP(CONCATENATE($A293,"_",N$2),'Reference data SID'!$B:$N,13,FALSE)),"",VLOOKUP(CONCATENATE($A293,"_",N$2),'Reference data SID'!$B:$N,13,FALSE))</f>
        <v/>
      </c>
      <c r="O293" s="16" t="str">
        <f>IF(ISERROR(VLOOKUP(CONCATENATE($A293,"_",O$2),'Reference data SID'!$B:$N,13,FALSE)),"",VLOOKUP(CONCATENATE($A293,"_",O$2),'Reference data SID'!$B:$N,13,FALSE))</f>
        <v/>
      </c>
      <c r="P293" s="16" t="str">
        <f>IF(ISERROR(VLOOKUP(CONCATENATE($A293,"_",P$2),'Reference data SID'!$B:$N,13,FALSE)),"",VLOOKUP(CONCATENATE($A293,"_",P$2),'Reference data SID'!$B:$N,13,FALSE))</f>
        <v/>
      </c>
      <c r="Q293" s="16" t="str">
        <f>IF(ISERROR(VLOOKUP(CONCATENATE($A293,"_",Q$2),'Reference data SID'!$B:$N,13,FALSE)),"",VLOOKUP(CONCATENATE($A293,"_",Q$2),'Reference data SID'!$B:$N,13,FALSE))</f>
        <v/>
      </c>
      <c r="R293" s="16" t="str">
        <f>IF(ISERROR(VLOOKUP(CONCATENATE($A293,"_",R$2),'Reference data SID'!$B:$N,13,FALSE)),"",VLOOKUP(CONCATENATE($A293,"_",R$2),'Reference data SID'!$B:$N,13,FALSE))</f>
        <v/>
      </c>
      <c r="S293" s="16" t="str">
        <f>IF(ISERROR(VLOOKUP(CONCATENATE($A293,"_",S$2),'Reference data SID'!$B:$N,13,FALSE)),"",VLOOKUP(CONCATENATE($A293,"_",S$2),'Reference data SID'!$B:$N,13,FALSE))</f>
        <v/>
      </c>
      <c r="T293" s="16" t="str">
        <f>IF(ISERROR(VLOOKUP(CONCATENATE($A293,"_",T$2),'Reference data SID'!$B:$N,13,FALSE)),"",VLOOKUP(CONCATENATE($A293,"_",T$2),'Reference data SID'!$B:$N,13,FALSE))</f>
        <v/>
      </c>
      <c r="U293" s="16" t="str">
        <f>IF(ISERROR(VLOOKUP(CONCATENATE($A293,"_",U$2),'Reference data SID'!$B:$N,13,FALSE)),"",VLOOKUP(CONCATENATE($A293,"_",U$2),'Reference data SID'!$B:$N,13,FALSE))</f>
        <v/>
      </c>
      <c r="V293" s="16" t="str">
        <f>IF(ISERROR(VLOOKUP(CONCATENATE($A293,"_",V$2),'Reference data SID'!$B:$N,13,FALSE)),"",VLOOKUP(CONCATENATE($A293,"_",V$2),'Reference data SID'!$B:$N,13,FALSE))</f>
        <v/>
      </c>
      <c r="W293" s="16" t="str">
        <f>IF(ISERROR(VLOOKUP(CONCATENATE($A293,"_",W$2),'Reference data SID'!$B:$N,13,FALSE)),"",VLOOKUP(CONCATENATE($A293,"_",W$2),'Reference data SID'!$B:$N,13,FALSE))</f>
        <v/>
      </c>
      <c r="X293" s="16" t="str">
        <f>IF(ISERROR(VLOOKUP(CONCATENATE($A293,"_",X$2),'Reference data SID'!$B:$N,13,FALSE)),"",VLOOKUP(CONCATENATE($A293,"_",X$2),'Reference data SID'!$B:$N,13,FALSE))</f>
        <v/>
      </c>
      <c r="Y293" s="16" t="str">
        <f>IF(ISERROR(VLOOKUP(CONCATENATE($A293,"_",Y$2),'Reference data SID'!$B:$N,13,FALSE)),"",VLOOKUP(CONCATENATE($A293,"_",Y$2),'Reference data SID'!$B:$N,13,FALSE))</f>
        <v/>
      </c>
      <c r="Z293" s="16" t="str">
        <f>IF(ISERROR(VLOOKUP(CONCATENATE($A293,"_",Z$2),'Reference data SID'!$B:$N,13,FALSE)),"",VLOOKUP(CONCATENATE($A293,"_",Z$2),'Reference data SID'!$B:$N,13,FALSE))</f>
        <v/>
      </c>
      <c r="AA293" s="16" t="str">
        <f>IF(ISERROR(VLOOKUP(CONCATENATE($A293,"_",AA$2),'Reference data SID'!$B:$N,13,FALSE)),"",VLOOKUP(CONCATENATE($A293,"_",AA$2),'Reference data SID'!$B:$N,13,FALSE))</f>
        <v/>
      </c>
      <c r="AB293" s="16" t="str">
        <f>IF(ISERROR(VLOOKUP(CONCATENATE($A293,"_",AB$2),'Reference data SID'!$B:$N,13,FALSE)),"",VLOOKUP(CONCATENATE($A293,"_",AB$2),'Reference data SID'!$B:$N,13,FALSE))</f>
        <v/>
      </c>
      <c r="AC293" s="16" t="str">
        <f>IF(ISERROR(VLOOKUP(CONCATENATE($A293,"_",AC$2),'Reference data SID'!$B:$N,13,FALSE)),"",VLOOKUP(CONCATENATE($A293,"_",AC$2),'Reference data SID'!$B:$N,13,FALSE))</f>
        <v/>
      </c>
      <c r="AD293" s="16" t="str">
        <f>IF(ISERROR(VLOOKUP(CONCATENATE($A293,"_",AD$2),'Reference data SID'!$B:$N,13,FALSE)),"",VLOOKUP(CONCATENATE($A293,"_",AD$2),'Reference data SID'!$B:$N,13,FALSE))</f>
        <v/>
      </c>
      <c r="AE293" s="16" t="str">
        <f>IF(ISERROR(VLOOKUP(CONCATENATE($A293,"_",AE$2),'Reference data SID'!$B:$N,13,FALSE)),"",VLOOKUP(CONCATENATE($A293,"_",AE$2),'Reference data SID'!$B:$N,13,FALSE))</f>
        <v/>
      </c>
      <c r="AF293" s="16" t="str">
        <f>IF(ISERROR(VLOOKUP(CONCATENATE($A293,"_",AF$2),'Reference data SID'!$B:$N,13,FALSE)),"",VLOOKUP(CONCATENATE($A293,"_",AF$2),'Reference data SID'!$B:$N,13,FALSE))</f>
        <v/>
      </c>
      <c r="AG293" s="16" t="str">
        <f>IF(ISERROR(VLOOKUP(CONCATENATE($A293,"_",AG$2),'Reference data SID'!$B:$N,13,FALSE)),"",VLOOKUP(CONCATENATE($A293,"_",AG$2),'Reference data SID'!$B:$N,13,FALSE))</f>
        <v/>
      </c>
      <c r="AH293" s="16" t="str">
        <f>IF(ISERROR(VLOOKUP(CONCATENATE($A293,"_",AH$2),'Reference data SID'!$B:$N,13,FALSE)),"",VLOOKUP(CONCATENATE($A293,"_",AH$2),'Reference data SID'!$B:$N,13,FALSE))</f>
        <v/>
      </c>
      <c r="AI293" s="16" t="str">
        <f>IF(ISERROR(VLOOKUP(CONCATENATE($A293,"_",AI$2),'Reference data SID'!$B:$N,13,FALSE)),"",VLOOKUP(CONCATENATE($A293,"_",AI$2),'Reference data SID'!$B:$N,13,FALSE))</f>
        <v/>
      </c>
      <c r="AJ293" s="16" t="str">
        <f>IF(ISERROR(VLOOKUP(CONCATENATE($A293,"_",AJ$2),'Reference data SID'!$B:$N,13,FALSE)),"",VLOOKUP(CONCATENATE($A293,"_",AJ$2),'Reference data SID'!$B:$N,13,FALSE))</f>
        <v/>
      </c>
      <c r="AK293" s="16" t="str">
        <f>IF(ISERROR(VLOOKUP(CONCATENATE($A293,"_",AK$2),'Reference data SID'!$B:$N,13,FALSE)),"",VLOOKUP(CONCATENATE($A293,"_",AK$2),'Reference data SID'!$B:$N,13,FALSE))</f>
        <v/>
      </c>
      <c r="AL293" s="16" t="str">
        <f>IF(ISERROR(VLOOKUP(CONCATENATE($A293,"_",AL$2),'Reference data SID'!$B:$N,13,FALSE)),"",VLOOKUP(CONCATENATE($A293,"_",AL$2),'Reference data SID'!$B:$N,13,FALSE))</f>
        <v/>
      </c>
      <c r="AM293" s="16" t="str">
        <f>IF(ISERROR(VLOOKUP(CONCATENATE($A293,"_",AM$2),'Reference data SID'!$B:$N,13,FALSE)),"",VLOOKUP(CONCATENATE($A293,"_",AM$2),'Reference data SID'!$B:$N,13,FALSE))</f>
        <v/>
      </c>
      <c r="AN293" s="16" t="str">
        <f>IF(ISERROR(VLOOKUP(CONCATENATE($A293,"_",AN$2),'Reference data SID'!$B:$N,13,FALSE)),"",VLOOKUP(CONCATENATE($A293,"_",AN$2),'Reference data SID'!$B:$N,13,FALSE))</f>
        <v/>
      </c>
      <c r="AO293" s="16" t="str">
        <f>IF(ISERROR(VLOOKUP(CONCATENATE($A293,"_",AO$2),'Reference data SID'!$B:$N,13,FALSE)),"",VLOOKUP(CONCATENATE($A293,"_",AO$2),'Reference data SID'!$B:$N,13,FALSE))</f>
        <v/>
      </c>
      <c r="AP293" s="16" t="str">
        <f>IF(ISERROR(VLOOKUP(CONCATENATE($A293,"_",AP$2),'Reference data SID'!$B:$N,13,FALSE)),"",VLOOKUP(CONCATENATE($A293,"_",AP$2),'Reference data SID'!$B:$N,13,FALSE))</f>
        <v/>
      </c>
      <c r="AQ293" s="16" t="str">
        <f>IF(ISERROR(VLOOKUP(CONCATENATE($A293,"_",AQ$2),'Reference data SID'!$B:$N,13,FALSE)),"",VLOOKUP(CONCATENATE($A293,"_",AQ$2),'Reference data SID'!$B:$N,13,FALSE))</f>
        <v/>
      </c>
      <c r="AR293" s="16" t="str">
        <f>IF(ISERROR(VLOOKUP(CONCATENATE($A293,"_",AR$2),'Reference data SID'!$B:$N,13,FALSE)),"",VLOOKUP(CONCATENATE($A293,"_",AR$2),'Reference data SID'!$B:$N,13,FALSE))</f>
        <v/>
      </c>
      <c r="AS293" s="16" t="str">
        <f>IF(ISERROR(VLOOKUP(CONCATENATE($A293,"_",AS$2),'Reference data SID'!$B:$N,13,FALSE)),"",VLOOKUP(CONCATENATE($A293,"_",AS$2),'Reference data SID'!$B:$N,13,FALSE))</f>
        <v/>
      </c>
      <c r="AT293" s="16" t="str">
        <f>IF(ISERROR(VLOOKUP(CONCATENATE($A293,"_",AT$2),'Reference data SID'!$B:$N,13,FALSE)),"",VLOOKUP(CONCATENATE($A293,"_",AT$2),'Reference data SID'!$B:$N,13,FALSE))</f>
        <v/>
      </c>
    </row>
    <row r="294" spans="1:46" x14ac:dyDescent="0.25">
      <c r="A294">
        <v>290</v>
      </c>
      <c r="B294" s="16" t="str">
        <f>IF(ISERROR(VLOOKUP(CONCATENATE($A294,"_",B$2),'Reference data SID'!$B:$N,13,FALSE)),"",VLOOKUP(CONCATENATE($A294,"_",B$2),'Reference data SID'!$B:$N,13,FALSE))</f>
        <v/>
      </c>
      <c r="C294" s="16" t="str">
        <f>IF(ISERROR(VLOOKUP(CONCATENATE($A294,"_",C$2),'Reference data SID'!$B:$N,13,FALSE)),"",VLOOKUP(CONCATENATE($A294,"_",C$2),'Reference data SID'!$B:$N,13,FALSE))</f>
        <v/>
      </c>
      <c r="D294" s="16" t="str">
        <f>IF(ISERROR(VLOOKUP(CONCATENATE($A294,"_",D$2),'Reference data SID'!$B:$N,13,FALSE)),"",VLOOKUP(CONCATENATE($A294,"_",D$2),'Reference data SID'!$B:$N,13,FALSE))</f>
        <v/>
      </c>
      <c r="E294" s="16" t="str">
        <f>IF(ISERROR(VLOOKUP(CONCATENATE($A294,"_",E$2),'Reference data SID'!$B:$N,13,FALSE)),"",VLOOKUP(CONCATENATE($A294,"_",E$2),'Reference data SID'!$B:$N,13,FALSE))</f>
        <v/>
      </c>
      <c r="F294" s="16" t="str">
        <f>IF(ISERROR(VLOOKUP(CONCATENATE($A294,"_",F$2),'Reference data SID'!$B:$N,13,FALSE)),"",VLOOKUP(CONCATENATE($A294,"_",F$2),'Reference data SID'!$B:$N,13,FALSE))</f>
        <v/>
      </c>
      <c r="G294" s="16" t="str">
        <f>IF(ISERROR(VLOOKUP(CONCATENATE($A294,"_",G$2),'Reference data SID'!$B:$N,13,FALSE)),"",VLOOKUP(CONCATENATE($A294,"_",G$2),'Reference data SID'!$B:$N,13,FALSE))</f>
        <v/>
      </c>
      <c r="H294" s="16" t="str">
        <f>IF(ISERROR(VLOOKUP(CONCATENATE($A294,"_",H$2),'Reference data SID'!$B:$N,13,FALSE)),"",VLOOKUP(CONCATENATE($A294,"_",H$2),'Reference data SID'!$B:$N,13,FALSE))</f>
        <v/>
      </c>
      <c r="I294" s="16" t="str">
        <f>IF(ISERROR(VLOOKUP(CONCATENATE($A294,"_",I$2),'Reference data SID'!$B:$N,13,FALSE)),"",VLOOKUP(CONCATENATE($A294,"_",I$2),'Reference data SID'!$B:$N,13,FALSE))</f>
        <v/>
      </c>
      <c r="J294" s="16" t="str">
        <f>IF(ISERROR(VLOOKUP(CONCATENATE($A294,"_",J$2),'Reference data SID'!$B:$N,13,FALSE)),"",VLOOKUP(CONCATENATE($A294,"_",J$2),'Reference data SID'!$B:$N,13,FALSE))</f>
        <v/>
      </c>
      <c r="K294" s="16" t="str">
        <f>IF(ISERROR(VLOOKUP(CONCATENATE($A294,"_",K$2),'Reference data SID'!$B:$N,13,FALSE)),"",VLOOKUP(CONCATENATE($A294,"_",K$2),'Reference data SID'!$B:$N,13,FALSE))</f>
        <v/>
      </c>
      <c r="L294" s="16" t="str">
        <f>IF(ISERROR(VLOOKUP(CONCATENATE($A294,"_",L$2),'Reference data SID'!$B:$N,13,FALSE)),"",VLOOKUP(CONCATENATE($A294,"_",L$2),'Reference data SID'!$B:$N,13,FALSE))</f>
        <v/>
      </c>
      <c r="M294" s="16" t="str">
        <f>IF(ISERROR(VLOOKUP(CONCATENATE($A294,"_",M$2),'Reference data SID'!$B:$N,13,FALSE)),"",VLOOKUP(CONCATENATE($A294,"_",M$2),'Reference data SID'!$B:$N,13,FALSE))</f>
        <v/>
      </c>
      <c r="N294" s="16" t="str">
        <f>IF(ISERROR(VLOOKUP(CONCATENATE($A294,"_",N$2),'Reference data SID'!$B:$N,13,FALSE)),"",VLOOKUP(CONCATENATE($A294,"_",N$2),'Reference data SID'!$B:$N,13,FALSE))</f>
        <v/>
      </c>
      <c r="O294" s="16" t="str">
        <f>IF(ISERROR(VLOOKUP(CONCATENATE($A294,"_",O$2),'Reference data SID'!$B:$N,13,FALSE)),"",VLOOKUP(CONCATENATE($A294,"_",O$2),'Reference data SID'!$B:$N,13,FALSE))</f>
        <v/>
      </c>
      <c r="P294" s="16" t="str">
        <f>IF(ISERROR(VLOOKUP(CONCATENATE($A294,"_",P$2),'Reference data SID'!$B:$N,13,FALSE)),"",VLOOKUP(CONCATENATE($A294,"_",P$2),'Reference data SID'!$B:$N,13,FALSE))</f>
        <v/>
      </c>
      <c r="Q294" s="16" t="str">
        <f>IF(ISERROR(VLOOKUP(CONCATENATE($A294,"_",Q$2),'Reference data SID'!$B:$N,13,FALSE)),"",VLOOKUP(CONCATENATE($A294,"_",Q$2),'Reference data SID'!$B:$N,13,FALSE))</f>
        <v/>
      </c>
      <c r="R294" s="16" t="str">
        <f>IF(ISERROR(VLOOKUP(CONCATENATE($A294,"_",R$2),'Reference data SID'!$B:$N,13,FALSE)),"",VLOOKUP(CONCATENATE($A294,"_",R$2),'Reference data SID'!$B:$N,13,FALSE))</f>
        <v/>
      </c>
      <c r="S294" s="16" t="str">
        <f>IF(ISERROR(VLOOKUP(CONCATENATE($A294,"_",S$2),'Reference data SID'!$B:$N,13,FALSE)),"",VLOOKUP(CONCATENATE($A294,"_",S$2),'Reference data SID'!$B:$N,13,FALSE))</f>
        <v/>
      </c>
      <c r="T294" s="16" t="str">
        <f>IF(ISERROR(VLOOKUP(CONCATENATE($A294,"_",T$2),'Reference data SID'!$B:$N,13,FALSE)),"",VLOOKUP(CONCATENATE($A294,"_",T$2),'Reference data SID'!$B:$N,13,FALSE))</f>
        <v/>
      </c>
      <c r="U294" s="16" t="str">
        <f>IF(ISERROR(VLOOKUP(CONCATENATE($A294,"_",U$2),'Reference data SID'!$B:$N,13,FALSE)),"",VLOOKUP(CONCATENATE($A294,"_",U$2),'Reference data SID'!$B:$N,13,FALSE))</f>
        <v/>
      </c>
      <c r="V294" s="16" t="str">
        <f>IF(ISERROR(VLOOKUP(CONCATENATE($A294,"_",V$2),'Reference data SID'!$B:$N,13,FALSE)),"",VLOOKUP(CONCATENATE($A294,"_",V$2),'Reference data SID'!$B:$N,13,FALSE))</f>
        <v/>
      </c>
      <c r="W294" s="16" t="str">
        <f>IF(ISERROR(VLOOKUP(CONCATENATE($A294,"_",W$2),'Reference data SID'!$B:$N,13,FALSE)),"",VLOOKUP(CONCATENATE($A294,"_",W$2),'Reference data SID'!$B:$N,13,FALSE))</f>
        <v/>
      </c>
      <c r="X294" s="16" t="str">
        <f>IF(ISERROR(VLOOKUP(CONCATENATE($A294,"_",X$2),'Reference data SID'!$B:$N,13,FALSE)),"",VLOOKUP(CONCATENATE($A294,"_",X$2),'Reference data SID'!$B:$N,13,FALSE))</f>
        <v/>
      </c>
      <c r="Y294" s="16" t="str">
        <f>IF(ISERROR(VLOOKUP(CONCATENATE($A294,"_",Y$2),'Reference data SID'!$B:$N,13,FALSE)),"",VLOOKUP(CONCATENATE($A294,"_",Y$2),'Reference data SID'!$B:$N,13,FALSE))</f>
        <v/>
      </c>
      <c r="Z294" s="16" t="str">
        <f>IF(ISERROR(VLOOKUP(CONCATENATE($A294,"_",Z$2),'Reference data SID'!$B:$N,13,FALSE)),"",VLOOKUP(CONCATENATE($A294,"_",Z$2),'Reference data SID'!$B:$N,13,FALSE))</f>
        <v/>
      </c>
      <c r="AA294" s="16" t="str">
        <f>IF(ISERROR(VLOOKUP(CONCATENATE($A294,"_",AA$2),'Reference data SID'!$B:$N,13,FALSE)),"",VLOOKUP(CONCATENATE($A294,"_",AA$2),'Reference data SID'!$B:$N,13,FALSE))</f>
        <v/>
      </c>
      <c r="AB294" s="16" t="str">
        <f>IF(ISERROR(VLOOKUP(CONCATENATE($A294,"_",AB$2),'Reference data SID'!$B:$N,13,FALSE)),"",VLOOKUP(CONCATENATE($A294,"_",AB$2),'Reference data SID'!$B:$N,13,FALSE))</f>
        <v/>
      </c>
      <c r="AC294" s="16" t="str">
        <f>IF(ISERROR(VLOOKUP(CONCATENATE($A294,"_",AC$2),'Reference data SID'!$B:$N,13,FALSE)),"",VLOOKUP(CONCATENATE($A294,"_",AC$2),'Reference data SID'!$B:$N,13,FALSE))</f>
        <v/>
      </c>
      <c r="AD294" s="16" t="str">
        <f>IF(ISERROR(VLOOKUP(CONCATENATE($A294,"_",AD$2),'Reference data SID'!$B:$N,13,FALSE)),"",VLOOKUP(CONCATENATE($A294,"_",AD$2),'Reference data SID'!$B:$N,13,FALSE))</f>
        <v/>
      </c>
      <c r="AE294" s="16" t="str">
        <f>IF(ISERROR(VLOOKUP(CONCATENATE($A294,"_",AE$2),'Reference data SID'!$B:$N,13,FALSE)),"",VLOOKUP(CONCATENATE($A294,"_",AE$2),'Reference data SID'!$B:$N,13,FALSE))</f>
        <v/>
      </c>
      <c r="AF294" s="16" t="str">
        <f>IF(ISERROR(VLOOKUP(CONCATENATE($A294,"_",AF$2),'Reference data SID'!$B:$N,13,FALSE)),"",VLOOKUP(CONCATENATE($A294,"_",AF$2),'Reference data SID'!$B:$N,13,FALSE))</f>
        <v/>
      </c>
      <c r="AG294" s="16" t="str">
        <f>IF(ISERROR(VLOOKUP(CONCATENATE($A294,"_",AG$2),'Reference data SID'!$B:$N,13,FALSE)),"",VLOOKUP(CONCATENATE($A294,"_",AG$2),'Reference data SID'!$B:$N,13,FALSE))</f>
        <v/>
      </c>
      <c r="AH294" s="16" t="str">
        <f>IF(ISERROR(VLOOKUP(CONCATENATE($A294,"_",AH$2),'Reference data SID'!$B:$N,13,FALSE)),"",VLOOKUP(CONCATENATE($A294,"_",AH$2),'Reference data SID'!$B:$N,13,FALSE))</f>
        <v/>
      </c>
      <c r="AI294" s="16" t="str">
        <f>IF(ISERROR(VLOOKUP(CONCATENATE($A294,"_",AI$2),'Reference data SID'!$B:$N,13,FALSE)),"",VLOOKUP(CONCATENATE($A294,"_",AI$2),'Reference data SID'!$B:$N,13,FALSE))</f>
        <v/>
      </c>
      <c r="AJ294" s="16" t="str">
        <f>IF(ISERROR(VLOOKUP(CONCATENATE($A294,"_",AJ$2),'Reference data SID'!$B:$N,13,FALSE)),"",VLOOKUP(CONCATENATE($A294,"_",AJ$2),'Reference data SID'!$B:$N,13,FALSE))</f>
        <v/>
      </c>
      <c r="AK294" s="16" t="str">
        <f>IF(ISERROR(VLOOKUP(CONCATENATE($A294,"_",AK$2),'Reference data SID'!$B:$N,13,FALSE)),"",VLOOKUP(CONCATENATE($A294,"_",AK$2),'Reference data SID'!$B:$N,13,FALSE))</f>
        <v/>
      </c>
      <c r="AL294" s="16" t="str">
        <f>IF(ISERROR(VLOOKUP(CONCATENATE($A294,"_",AL$2),'Reference data SID'!$B:$N,13,FALSE)),"",VLOOKUP(CONCATENATE($A294,"_",AL$2),'Reference data SID'!$B:$N,13,FALSE))</f>
        <v/>
      </c>
      <c r="AM294" s="16" t="str">
        <f>IF(ISERROR(VLOOKUP(CONCATENATE($A294,"_",AM$2),'Reference data SID'!$B:$N,13,FALSE)),"",VLOOKUP(CONCATENATE($A294,"_",AM$2),'Reference data SID'!$B:$N,13,FALSE))</f>
        <v/>
      </c>
      <c r="AN294" s="16" t="str">
        <f>IF(ISERROR(VLOOKUP(CONCATENATE($A294,"_",AN$2),'Reference data SID'!$B:$N,13,FALSE)),"",VLOOKUP(CONCATENATE($A294,"_",AN$2),'Reference data SID'!$B:$N,13,FALSE))</f>
        <v/>
      </c>
      <c r="AO294" s="16" t="str">
        <f>IF(ISERROR(VLOOKUP(CONCATENATE($A294,"_",AO$2),'Reference data SID'!$B:$N,13,FALSE)),"",VLOOKUP(CONCATENATE($A294,"_",AO$2),'Reference data SID'!$B:$N,13,FALSE))</f>
        <v/>
      </c>
      <c r="AP294" s="16" t="str">
        <f>IF(ISERROR(VLOOKUP(CONCATENATE($A294,"_",AP$2),'Reference data SID'!$B:$N,13,FALSE)),"",VLOOKUP(CONCATENATE($A294,"_",AP$2),'Reference data SID'!$B:$N,13,FALSE))</f>
        <v/>
      </c>
      <c r="AQ294" s="16" t="str">
        <f>IF(ISERROR(VLOOKUP(CONCATENATE($A294,"_",AQ$2),'Reference data SID'!$B:$N,13,FALSE)),"",VLOOKUP(CONCATENATE($A294,"_",AQ$2),'Reference data SID'!$B:$N,13,FALSE))</f>
        <v/>
      </c>
      <c r="AR294" s="16" t="str">
        <f>IF(ISERROR(VLOOKUP(CONCATENATE($A294,"_",AR$2),'Reference data SID'!$B:$N,13,FALSE)),"",VLOOKUP(CONCATENATE($A294,"_",AR$2),'Reference data SID'!$B:$N,13,FALSE))</f>
        <v/>
      </c>
      <c r="AS294" s="16" t="str">
        <f>IF(ISERROR(VLOOKUP(CONCATENATE($A294,"_",AS$2),'Reference data SID'!$B:$N,13,FALSE)),"",VLOOKUP(CONCATENATE($A294,"_",AS$2),'Reference data SID'!$B:$N,13,FALSE))</f>
        <v/>
      </c>
      <c r="AT294" s="16" t="str">
        <f>IF(ISERROR(VLOOKUP(CONCATENATE($A294,"_",AT$2),'Reference data SID'!$B:$N,13,FALSE)),"",VLOOKUP(CONCATENATE($A294,"_",AT$2),'Reference data SID'!$B:$N,13,FALSE))</f>
        <v/>
      </c>
    </row>
    <row r="295" spans="1:46" x14ac:dyDescent="0.25">
      <c r="A295">
        <v>291</v>
      </c>
      <c r="B295" s="16" t="str">
        <f>IF(ISERROR(VLOOKUP(CONCATENATE($A295,"_",B$2),'Reference data SID'!$B:$N,13,FALSE)),"",VLOOKUP(CONCATENATE($A295,"_",B$2),'Reference data SID'!$B:$N,13,FALSE))</f>
        <v/>
      </c>
      <c r="C295" s="16" t="str">
        <f>IF(ISERROR(VLOOKUP(CONCATENATE($A295,"_",C$2),'Reference data SID'!$B:$N,13,FALSE)),"",VLOOKUP(CONCATENATE($A295,"_",C$2),'Reference data SID'!$B:$N,13,FALSE))</f>
        <v/>
      </c>
      <c r="D295" s="16" t="str">
        <f>IF(ISERROR(VLOOKUP(CONCATENATE($A295,"_",D$2),'Reference data SID'!$B:$N,13,FALSE)),"",VLOOKUP(CONCATENATE($A295,"_",D$2),'Reference data SID'!$B:$N,13,FALSE))</f>
        <v/>
      </c>
      <c r="E295" s="16" t="str">
        <f>IF(ISERROR(VLOOKUP(CONCATENATE($A295,"_",E$2),'Reference data SID'!$B:$N,13,FALSE)),"",VLOOKUP(CONCATENATE($A295,"_",E$2),'Reference data SID'!$B:$N,13,FALSE))</f>
        <v/>
      </c>
      <c r="F295" s="16" t="str">
        <f>IF(ISERROR(VLOOKUP(CONCATENATE($A295,"_",F$2),'Reference data SID'!$B:$N,13,FALSE)),"",VLOOKUP(CONCATENATE($A295,"_",F$2),'Reference data SID'!$B:$N,13,FALSE))</f>
        <v/>
      </c>
      <c r="G295" s="16" t="str">
        <f>IF(ISERROR(VLOOKUP(CONCATENATE($A295,"_",G$2),'Reference data SID'!$B:$N,13,FALSE)),"",VLOOKUP(CONCATENATE($A295,"_",G$2),'Reference data SID'!$B:$N,13,FALSE))</f>
        <v/>
      </c>
      <c r="H295" s="16" t="str">
        <f>IF(ISERROR(VLOOKUP(CONCATENATE($A295,"_",H$2),'Reference data SID'!$B:$N,13,FALSE)),"",VLOOKUP(CONCATENATE($A295,"_",H$2),'Reference data SID'!$B:$N,13,FALSE))</f>
        <v/>
      </c>
      <c r="I295" s="16" t="str">
        <f>IF(ISERROR(VLOOKUP(CONCATENATE($A295,"_",I$2),'Reference data SID'!$B:$N,13,FALSE)),"",VLOOKUP(CONCATENATE($A295,"_",I$2),'Reference data SID'!$B:$N,13,FALSE))</f>
        <v/>
      </c>
      <c r="J295" s="16" t="str">
        <f>IF(ISERROR(VLOOKUP(CONCATENATE($A295,"_",J$2),'Reference data SID'!$B:$N,13,FALSE)),"",VLOOKUP(CONCATENATE($A295,"_",J$2),'Reference data SID'!$B:$N,13,FALSE))</f>
        <v/>
      </c>
      <c r="K295" s="16" t="str">
        <f>IF(ISERROR(VLOOKUP(CONCATENATE($A295,"_",K$2),'Reference data SID'!$B:$N,13,FALSE)),"",VLOOKUP(CONCATENATE($A295,"_",K$2),'Reference data SID'!$B:$N,13,FALSE))</f>
        <v/>
      </c>
      <c r="L295" s="16" t="str">
        <f>IF(ISERROR(VLOOKUP(CONCATENATE($A295,"_",L$2),'Reference data SID'!$B:$N,13,FALSE)),"",VLOOKUP(CONCATENATE($A295,"_",L$2),'Reference data SID'!$B:$N,13,FALSE))</f>
        <v/>
      </c>
      <c r="M295" s="16" t="str">
        <f>IF(ISERROR(VLOOKUP(CONCATENATE($A295,"_",M$2),'Reference data SID'!$B:$N,13,FALSE)),"",VLOOKUP(CONCATENATE($A295,"_",M$2),'Reference data SID'!$B:$N,13,FALSE))</f>
        <v/>
      </c>
      <c r="N295" s="16" t="str">
        <f>IF(ISERROR(VLOOKUP(CONCATENATE($A295,"_",N$2),'Reference data SID'!$B:$N,13,FALSE)),"",VLOOKUP(CONCATENATE($A295,"_",N$2),'Reference data SID'!$B:$N,13,FALSE))</f>
        <v/>
      </c>
      <c r="O295" s="16" t="str">
        <f>IF(ISERROR(VLOOKUP(CONCATENATE($A295,"_",O$2),'Reference data SID'!$B:$N,13,FALSE)),"",VLOOKUP(CONCATENATE($A295,"_",O$2),'Reference data SID'!$B:$N,13,FALSE))</f>
        <v/>
      </c>
      <c r="P295" s="16" t="str">
        <f>IF(ISERROR(VLOOKUP(CONCATENATE($A295,"_",P$2),'Reference data SID'!$B:$N,13,FALSE)),"",VLOOKUP(CONCATENATE($A295,"_",P$2),'Reference data SID'!$B:$N,13,FALSE))</f>
        <v/>
      </c>
      <c r="Q295" s="16" t="str">
        <f>IF(ISERROR(VLOOKUP(CONCATENATE($A295,"_",Q$2),'Reference data SID'!$B:$N,13,FALSE)),"",VLOOKUP(CONCATENATE($A295,"_",Q$2),'Reference data SID'!$B:$N,13,FALSE))</f>
        <v/>
      </c>
      <c r="R295" s="16" t="str">
        <f>IF(ISERROR(VLOOKUP(CONCATENATE($A295,"_",R$2),'Reference data SID'!$B:$N,13,FALSE)),"",VLOOKUP(CONCATENATE($A295,"_",R$2),'Reference data SID'!$B:$N,13,FALSE))</f>
        <v/>
      </c>
      <c r="S295" s="16" t="str">
        <f>IF(ISERROR(VLOOKUP(CONCATENATE($A295,"_",S$2),'Reference data SID'!$B:$N,13,FALSE)),"",VLOOKUP(CONCATENATE($A295,"_",S$2),'Reference data SID'!$B:$N,13,FALSE))</f>
        <v/>
      </c>
      <c r="T295" s="16" t="str">
        <f>IF(ISERROR(VLOOKUP(CONCATENATE($A295,"_",T$2),'Reference data SID'!$B:$N,13,FALSE)),"",VLOOKUP(CONCATENATE($A295,"_",T$2),'Reference data SID'!$B:$N,13,FALSE))</f>
        <v/>
      </c>
      <c r="U295" s="16" t="str">
        <f>IF(ISERROR(VLOOKUP(CONCATENATE($A295,"_",U$2),'Reference data SID'!$B:$N,13,FALSE)),"",VLOOKUP(CONCATENATE($A295,"_",U$2),'Reference data SID'!$B:$N,13,FALSE))</f>
        <v/>
      </c>
      <c r="V295" s="16" t="str">
        <f>IF(ISERROR(VLOOKUP(CONCATENATE($A295,"_",V$2),'Reference data SID'!$B:$N,13,FALSE)),"",VLOOKUP(CONCATENATE($A295,"_",V$2),'Reference data SID'!$B:$N,13,FALSE))</f>
        <v/>
      </c>
      <c r="W295" s="16" t="str">
        <f>IF(ISERROR(VLOOKUP(CONCATENATE($A295,"_",W$2),'Reference data SID'!$B:$N,13,FALSE)),"",VLOOKUP(CONCATENATE($A295,"_",W$2),'Reference data SID'!$B:$N,13,FALSE))</f>
        <v/>
      </c>
      <c r="X295" s="16" t="str">
        <f>IF(ISERROR(VLOOKUP(CONCATENATE($A295,"_",X$2),'Reference data SID'!$B:$N,13,FALSE)),"",VLOOKUP(CONCATENATE($A295,"_",X$2),'Reference data SID'!$B:$N,13,FALSE))</f>
        <v/>
      </c>
      <c r="Y295" s="16" t="str">
        <f>IF(ISERROR(VLOOKUP(CONCATENATE($A295,"_",Y$2),'Reference data SID'!$B:$N,13,FALSE)),"",VLOOKUP(CONCATENATE($A295,"_",Y$2),'Reference data SID'!$B:$N,13,FALSE))</f>
        <v/>
      </c>
      <c r="Z295" s="16" t="str">
        <f>IF(ISERROR(VLOOKUP(CONCATENATE($A295,"_",Z$2),'Reference data SID'!$B:$N,13,FALSE)),"",VLOOKUP(CONCATENATE($A295,"_",Z$2),'Reference data SID'!$B:$N,13,FALSE))</f>
        <v/>
      </c>
      <c r="AA295" s="16" t="str">
        <f>IF(ISERROR(VLOOKUP(CONCATENATE($A295,"_",AA$2),'Reference data SID'!$B:$N,13,FALSE)),"",VLOOKUP(CONCATENATE($A295,"_",AA$2),'Reference data SID'!$B:$N,13,FALSE))</f>
        <v/>
      </c>
      <c r="AB295" s="16" t="str">
        <f>IF(ISERROR(VLOOKUP(CONCATENATE($A295,"_",AB$2),'Reference data SID'!$B:$N,13,FALSE)),"",VLOOKUP(CONCATENATE($A295,"_",AB$2),'Reference data SID'!$B:$N,13,FALSE))</f>
        <v/>
      </c>
      <c r="AC295" s="16" t="str">
        <f>IF(ISERROR(VLOOKUP(CONCATENATE($A295,"_",AC$2),'Reference data SID'!$B:$N,13,FALSE)),"",VLOOKUP(CONCATENATE($A295,"_",AC$2),'Reference data SID'!$B:$N,13,FALSE))</f>
        <v/>
      </c>
      <c r="AD295" s="16" t="str">
        <f>IF(ISERROR(VLOOKUP(CONCATENATE($A295,"_",AD$2),'Reference data SID'!$B:$N,13,FALSE)),"",VLOOKUP(CONCATENATE($A295,"_",AD$2),'Reference data SID'!$B:$N,13,FALSE))</f>
        <v/>
      </c>
      <c r="AE295" s="16" t="str">
        <f>IF(ISERROR(VLOOKUP(CONCATENATE($A295,"_",AE$2),'Reference data SID'!$B:$N,13,FALSE)),"",VLOOKUP(CONCATENATE($A295,"_",AE$2),'Reference data SID'!$B:$N,13,FALSE))</f>
        <v/>
      </c>
      <c r="AF295" s="16" t="str">
        <f>IF(ISERROR(VLOOKUP(CONCATENATE($A295,"_",AF$2),'Reference data SID'!$B:$N,13,FALSE)),"",VLOOKUP(CONCATENATE($A295,"_",AF$2),'Reference data SID'!$B:$N,13,FALSE))</f>
        <v/>
      </c>
      <c r="AG295" s="16" t="str">
        <f>IF(ISERROR(VLOOKUP(CONCATENATE($A295,"_",AG$2),'Reference data SID'!$B:$N,13,FALSE)),"",VLOOKUP(CONCATENATE($A295,"_",AG$2),'Reference data SID'!$B:$N,13,FALSE))</f>
        <v/>
      </c>
      <c r="AH295" s="16" t="str">
        <f>IF(ISERROR(VLOOKUP(CONCATENATE($A295,"_",AH$2),'Reference data SID'!$B:$N,13,FALSE)),"",VLOOKUP(CONCATENATE($A295,"_",AH$2),'Reference data SID'!$B:$N,13,FALSE))</f>
        <v/>
      </c>
      <c r="AI295" s="16" t="str">
        <f>IF(ISERROR(VLOOKUP(CONCATENATE($A295,"_",AI$2),'Reference data SID'!$B:$N,13,FALSE)),"",VLOOKUP(CONCATENATE($A295,"_",AI$2),'Reference data SID'!$B:$N,13,FALSE))</f>
        <v/>
      </c>
      <c r="AJ295" s="16" t="str">
        <f>IF(ISERROR(VLOOKUP(CONCATENATE($A295,"_",AJ$2),'Reference data SID'!$B:$N,13,FALSE)),"",VLOOKUP(CONCATENATE($A295,"_",AJ$2),'Reference data SID'!$B:$N,13,FALSE))</f>
        <v/>
      </c>
      <c r="AK295" s="16" t="str">
        <f>IF(ISERROR(VLOOKUP(CONCATENATE($A295,"_",AK$2),'Reference data SID'!$B:$N,13,FALSE)),"",VLOOKUP(CONCATENATE($A295,"_",AK$2),'Reference data SID'!$B:$N,13,FALSE))</f>
        <v/>
      </c>
      <c r="AL295" s="16" t="str">
        <f>IF(ISERROR(VLOOKUP(CONCATENATE($A295,"_",AL$2),'Reference data SID'!$B:$N,13,FALSE)),"",VLOOKUP(CONCATENATE($A295,"_",AL$2),'Reference data SID'!$B:$N,13,FALSE))</f>
        <v/>
      </c>
      <c r="AM295" s="16" t="str">
        <f>IF(ISERROR(VLOOKUP(CONCATENATE($A295,"_",AM$2),'Reference data SID'!$B:$N,13,FALSE)),"",VLOOKUP(CONCATENATE($A295,"_",AM$2),'Reference data SID'!$B:$N,13,FALSE))</f>
        <v/>
      </c>
      <c r="AN295" s="16" t="str">
        <f>IF(ISERROR(VLOOKUP(CONCATENATE($A295,"_",AN$2),'Reference data SID'!$B:$N,13,FALSE)),"",VLOOKUP(CONCATENATE($A295,"_",AN$2),'Reference data SID'!$B:$N,13,FALSE))</f>
        <v/>
      </c>
      <c r="AO295" s="16" t="str">
        <f>IF(ISERROR(VLOOKUP(CONCATENATE($A295,"_",AO$2),'Reference data SID'!$B:$N,13,FALSE)),"",VLOOKUP(CONCATENATE($A295,"_",AO$2),'Reference data SID'!$B:$N,13,FALSE))</f>
        <v/>
      </c>
      <c r="AP295" s="16" t="str">
        <f>IF(ISERROR(VLOOKUP(CONCATENATE($A295,"_",AP$2),'Reference data SID'!$B:$N,13,FALSE)),"",VLOOKUP(CONCATENATE($A295,"_",AP$2),'Reference data SID'!$B:$N,13,FALSE))</f>
        <v/>
      </c>
      <c r="AQ295" s="16" t="str">
        <f>IF(ISERROR(VLOOKUP(CONCATENATE($A295,"_",AQ$2),'Reference data SID'!$B:$N,13,FALSE)),"",VLOOKUP(CONCATENATE($A295,"_",AQ$2),'Reference data SID'!$B:$N,13,FALSE))</f>
        <v/>
      </c>
      <c r="AR295" s="16" t="str">
        <f>IF(ISERROR(VLOOKUP(CONCATENATE($A295,"_",AR$2),'Reference data SID'!$B:$N,13,FALSE)),"",VLOOKUP(CONCATENATE($A295,"_",AR$2),'Reference data SID'!$B:$N,13,FALSE))</f>
        <v/>
      </c>
      <c r="AS295" s="16" t="str">
        <f>IF(ISERROR(VLOOKUP(CONCATENATE($A295,"_",AS$2),'Reference data SID'!$B:$N,13,FALSE)),"",VLOOKUP(CONCATENATE($A295,"_",AS$2),'Reference data SID'!$B:$N,13,FALSE))</f>
        <v/>
      </c>
      <c r="AT295" s="16" t="str">
        <f>IF(ISERROR(VLOOKUP(CONCATENATE($A295,"_",AT$2),'Reference data SID'!$B:$N,13,FALSE)),"",VLOOKUP(CONCATENATE($A295,"_",AT$2),'Reference data SID'!$B:$N,13,FALSE))</f>
        <v/>
      </c>
    </row>
    <row r="296" spans="1:46" x14ac:dyDescent="0.25">
      <c r="A296">
        <v>292</v>
      </c>
      <c r="B296" s="16" t="str">
        <f>IF(ISERROR(VLOOKUP(CONCATENATE($A296,"_",B$2),'Reference data SID'!$B:$N,13,FALSE)),"",VLOOKUP(CONCATENATE($A296,"_",B$2),'Reference data SID'!$B:$N,13,FALSE))</f>
        <v/>
      </c>
      <c r="C296" s="16" t="str">
        <f>IF(ISERROR(VLOOKUP(CONCATENATE($A296,"_",C$2),'Reference data SID'!$B:$N,13,FALSE)),"",VLOOKUP(CONCATENATE($A296,"_",C$2),'Reference data SID'!$B:$N,13,FALSE))</f>
        <v/>
      </c>
      <c r="D296" s="16" t="str">
        <f>IF(ISERROR(VLOOKUP(CONCATENATE($A296,"_",D$2),'Reference data SID'!$B:$N,13,FALSE)),"",VLOOKUP(CONCATENATE($A296,"_",D$2),'Reference data SID'!$B:$N,13,FALSE))</f>
        <v/>
      </c>
      <c r="E296" s="16" t="str">
        <f>IF(ISERROR(VLOOKUP(CONCATENATE($A296,"_",E$2),'Reference data SID'!$B:$N,13,FALSE)),"",VLOOKUP(CONCATENATE($A296,"_",E$2),'Reference data SID'!$B:$N,13,FALSE))</f>
        <v/>
      </c>
      <c r="F296" s="16" t="str">
        <f>IF(ISERROR(VLOOKUP(CONCATENATE($A296,"_",F$2),'Reference data SID'!$B:$N,13,FALSE)),"",VLOOKUP(CONCATENATE($A296,"_",F$2),'Reference data SID'!$B:$N,13,FALSE))</f>
        <v/>
      </c>
      <c r="G296" s="16" t="str">
        <f>IF(ISERROR(VLOOKUP(CONCATENATE($A296,"_",G$2),'Reference data SID'!$B:$N,13,FALSE)),"",VLOOKUP(CONCATENATE($A296,"_",G$2),'Reference data SID'!$B:$N,13,FALSE))</f>
        <v/>
      </c>
      <c r="H296" s="16" t="str">
        <f>IF(ISERROR(VLOOKUP(CONCATENATE($A296,"_",H$2),'Reference data SID'!$B:$N,13,FALSE)),"",VLOOKUP(CONCATENATE($A296,"_",H$2),'Reference data SID'!$B:$N,13,FALSE))</f>
        <v/>
      </c>
      <c r="I296" s="16" t="str">
        <f>IF(ISERROR(VLOOKUP(CONCATENATE($A296,"_",I$2),'Reference data SID'!$B:$N,13,FALSE)),"",VLOOKUP(CONCATENATE($A296,"_",I$2),'Reference data SID'!$B:$N,13,FALSE))</f>
        <v/>
      </c>
      <c r="J296" s="16" t="str">
        <f>IF(ISERROR(VLOOKUP(CONCATENATE($A296,"_",J$2),'Reference data SID'!$B:$N,13,FALSE)),"",VLOOKUP(CONCATENATE($A296,"_",J$2),'Reference data SID'!$B:$N,13,FALSE))</f>
        <v/>
      </c>
      <c r="K296" s="16" t="str">
        <f>IF(ISERROR(VLOOKUP(CONCATENATE($A296,"_",K$2),'Reference data SID'!$B:$N,13,FALSE)),"",VLOOKUP(CONCATENATE($A296,"_",K$2),'Reference data SID'!$B:$N,13,FALSE))</f>
        <v/>
      </c>
      <c r="L296" s="16" t="str">
        <f>IF(ISERROR(VLOOKUP(CONCATENATE($A296,"_",L$2),'Reference data SID'!$B:$N,13,FALSE)),"",VLOOKUP(CONCATENATE($A296,"_",L$2),'Reference data SID'!$B:$N,13,FALSE))</f>
        <v/>
      </c>
      <c r="M296" s="16" t="str">
        <f>IF(ISERROR(VLOOKUP(CONCATENATE($A296,"_",M$2),'Reference data SID'!$B:$N,13,FALSE)),"",VLOOKUP(CONCATENATE($A296,"_",M$2),'Reference data SID'!$B:$N,13,FALSE))</f>
        <v/>
      </c>
      <c r="N296" s="16" t="str">
        <f>IF(ISERROR(VLOOKUP(CONCATENATE($A296,"_",N$2),'Reference data SID'!$B:$N,13,FALSE)),"",VLOOKUP(CONCATENATE($A296,"_",N$2),'Reference data SID'!$B:$N,13,FALSE))</f>
        <v/>
      </c>
      <c r="O296" s="16" t="str">
        <f>IF(ISERROR(VLOOKUP(CONCATENATE($A296,"_",O$2),'Reference data SID'!$B:$N,13,FALSE)),"",VLOOKUP(CONCATENATE($A296,"_",O$2),'Reference data SID'!$B:$N,13,FALSE))</f>
        <v/>
      </c>
      <c r="P296" s="16" t="str">
        <f>IF(ISERROR(VLOOKUP(CONCATENATE($A296,"_",P$2),'Reference data SID'!$B:$N,13,FALSE)),"",VLOOKUP(CONCATENATE($A296,"_",P$2),'Reference data SID'!$B:$N,13,FALSE))</f>
        <v/>
      </c>
      <c r="Q296" s="16" t="str">
        <f>IF(ISERROR(VLOOKUP(CONCATENATE($A296,"_",Q$2),'Reference data SID'!$B:$N,13,FALSE)),"",VLOOKUP(CONCATENATE($A296,"_",Q$2),'Reference data SID'!$B:$N,13,FALSE))</f>
        <v/>
      </c>
      <c r="R296" s="16" t="str">
        <f>IF(ISERROR(VLOOKUP(CONCATENATE($A296,"_",R$2),'Reference data SID'!$B:$N,13,FALSE)),"",VLOOKUP(CONCATENATE($A296,"_",R$2),'Reference data SID'!$B:$N,13,FALSE))</f>
        <v/>
      </c>
      <c r="S296" s="16" t="str">
        <f>IF(ISERROR(VLOOKUP(CONCATENATE($A296,"_",S$2),'Reference data SID'!$B:$N,13,FALSE)),"",VLOOKUP(CONCATENATE($A296,"_",S$2),'Reference data SID'!$B:$N,13,FALSE))</f>
        <v/>
      </c>
      <c r="T296" s="16" t="str">
        <f>IF(ISERROR(VLOOKUP(CONCATENATE($A296,"_",T$2),'Reference data SID'!$B:$N,13,FALSE)),"",VLOOKUP(CONCATENATE($A296,"_",T$2),'Reference data SID'!$B:$N,13,FALSE))</f>
        <v/>
      </c>
      <c r="U296" s="16" t="str">
        <f>IF(ISERROR(VLOOKUP(CONCATENATE($A296,"_",U$2),'Reference data SID'!$B:$N,13,FALSE)),"",VLOOKUP(CONCATENATE($A296,"_",U$2),'Reference data SID'!$B:$N,13,FALSE))</f>
        <v/>
      </c>
      <c r="V296" s="16" t="str">
        <f>IF(ISERROR(VLOOKUP(CONCATENATE($A296,"_",V$2),'Reference data SID'!$B:$N,13,FALSE)),"",VLOOKUP(CONCATENATE($A296,"_",V$2),'Reference data SID'!$B:$N,13,FALSE))</f>
        <v/>
      </c>
      <c r="W296" s="16" t="str">
        <f>IF(ISERROR(VLOOKUP(CONCATENATE($A296,"_",W$2),'Reference data SID'!$B:$N,13,FALSE)),"",VLOOKUP(CONCATENATE($A296,"_",W$2),'Reference data SID'!$B:$N,13,FALSE))</f>
        <v/>
      </c>
      <c r="X296" s="16" t="str">
        <f>IF(ISERROR(VLOOKUP(CONCATENATE($A296,"_",X$2),'Reference data SID'!$B:$N,13,FALSE)),"",VLOOKUP(CONCATENATE($A296,"_",X$2),'Reference data SID'!$B:$N,13,FALSE))</f>
        <v/>
      </c>
      <c r="Y296" s="16" t="str">
        <f>IF(ISERROR(VLOOKUP(CONCATENATE($A296,"_",Y$2),'Reference data SID'!$B:$N,13,FALSE)),"",VLOOKUP(CONCATENATE($A296,"_",Y$2),'Reference data SID'!$B:$N,13,FALSE))</f>
        <v/>
      </c>
      <c r="Z296" s="16" t="str">
        <f>IF(ISERROR(VLOOKUP(CONCATENATE($A296,"_",Z$2),'Reference data SID'!$B:$N,13,FALSE)),"",VLOOKUP(CONCATENATE($A296,"_",Z$2),'Reference data SID'!$B:$N,13,FALSE))</f>
        <v/>
      </c>
      <c r="AA296" s="16" t="str">
        <f>IF(ISERROR(VLOOKUP(CONCATENATE($A296,"_",AA$2),'Reference data SID'!$B:$N,13,FALSE)),"",VLOOKUP(CONCATENATE($A296,"_",AA$2),'Reference data SID'!$B:$N,13,FALSE))</f>
        <v/>
      </c>
      <c r="AB296" s="16" t="str">
        <f>IF(ISERROR(VLOOKUP(CONCATENATE($A296,"_",AB$2),'Reference data SID'!$B:$N,13,FALSE)),"",VLOOKUP(CONCATENATE($A296,"_",AB$2),'Reference data SID'!$B:$N,13,FALSE))</f>
        <v/>
      </c>
      <c r="AC296" s="16" t="str">
        <f>IF(ISERROR(VLOOKUP(CONCATENATE($A296,"_",AC$2),'Reference data SID'!$B:$N,13,FALSE)),"",VLOOKUP(CONCATENATE($A296,"_",AC$2),'Reference data SID'!$B:$N,13,FALSE))</f>
        <v/>
      </c>
      <c r="AD296" s="16" t="str">
        <f>IF(ISERROR(VLOOKUP(CONCATENATE($A296,"_",AD$2),'Reference data SID'!$B:$N,13,FALSE)),"",VLOOKUP(CONCATENATE($A296,"_",AD$2),'Reference data SID'!$B:$N,13,FALSE))</f>
        <v/>
      </c>
      <c r="AE296" s="16" t="str">
        <f>IF(ISERROR(VLOOKUP(CONCATENATE($A296,"_",AE$2),'Reference data SID'!$B:$N,13,FALSE)),"",VLOOKUP(CONCATENATE($A296,"_",AE$2),'Reference data SID'!$B:$N,13,FALSE))</f>
        <v/>
      </c>
      <c r="AF296" s="16" t="str">
        <f>IF(ISERROR(VLOOKUP(CONCATENATE($A296,"_",AF$2),'Reference data SID'!$B:$N,13,FALSE)),"",VLOOKUP(CONCATENATE($A296,"_",AF$2),'Reference data SID'!$B:$N,13,FALSE))</f>
        <v/>
      </c>
      <c r="AG296" s="16" t="str">
        <f>IF(ISERROR(VLOOKUP(CONCATENATE($A296,"_",AG$2),'Reference data SID'!$B:$N,13,FALSE)),"",VLOOKUP(CONCATENATE($A296,"_",AG$2),'Reference data SID'!$B:$N,13,FALSE))</f>
        <v/>
      </c>
      <c r="AH296" s="16" t="str">
        <f>IF(ISERROR(VLOOKUP(CONCATENATE($A296,"_",AH$2),'Reference data SID'!$B:$N,13,FALSE)),"",VLOOKUP(CONCATENATE($A296,"_",AH$2),'Reference data SID'!$B:$N,13,FALSE))</f>
        <v/>
      </c>
      <c r="AI296" s="16" t="str">
        <f>IF(ISERROR(VLOOKUP(CONCATENATE($A296,"_",AI$2),'Reference data SID'!$B:$N,13,FALSE)),"",VLOOKUP(CONCATENATE($A296,"_",AI$2),'Reference data SID'!$B:$N,13,FALSE))</f>
        <v/>
      </c>
      <c r="AJ296" s="16" t="str">
        <f>IF(ISERROR(VLOOKUP(CONCATENATE($A296,"_",AJ$2),'Reference data SID'!$B:$N,13,FALSE)),"",VLOOKUP(CONCATENATE($A296,"_",AJ$2),'Reference data SID'!$B:$N,13,FALSE))</f>
        <v/>
      </c>
      <c r="AK296" s="16" t="str">
        <f>IF(ISERROR(VLOOKUP(CONCATENATE($A296,"_",AK$2),'Reference data SID'!$B:$N,13,FALSE)),"",VLOOKUP(CONCATENATE($A296,"_",AK$2),'Reference data SID'!$B:$N,13,FALSE))</f>
        <v/>
      </c>
      <c r="AL296" s="16" t="str">
        <f>IF(ISERROR(VLOOKUP(CONCATENATE($A296,"_",AL$2),'Reference data SID'!$B:$N,13,FALSE)),"",VLOOKUP(CONCATENATE($A296,"_",AL$2),'Reference data SID'!$B:$N,13,FALSE))</f>
        <v/>
      </c>
      <c r="AM296" s="16" t="str">
        <f>IF(ISERROR(VLOOKUP(CONCATENATE($A296,"_",AM$2),'Reference data SID'!$B:$N,13,FALSE)),"",VLOOKUP(CONCATENATE($A296,"_",AM$2),'Reference data SID'!$B:$N,13,FALSE))</f>
        <v/>
      </c>
      <c r="AN296" s="16" t="str">
        <f>IF(ISERROR(VLOOKUP(CONCATENATE($A296,"_",AN$2),'Reference data SID'!$B:$N,13,FALSE)),"",VLOOKUP(CONCATENATE($A296,"_",AN$2),'Reference data SID'!$B:$N,13,FALSE))</f>
        <v/>
      </c>
      <c r="AO296" s="16" t="str">
        <f>IF(ISERROR(VLOOKUP(CONCATENATE($A296,"_",AO$2),'Reference data SID'!$B:$N,13,FALSE)),"",VLOOKUP(CONCATENATE($A296,"_",AO$2),'Reference data SID'!$B:$N,13,FALSE))</f>
        <v/>
      </c>
      <c r="AP296" s="16" t="str">
        <f>IF(ISERROR(VLOOKUP(CONCATENATE($A296,"_",AP$2),'Reference data SID'!$B:$N,13,FALSE)),"",VLOOKUP(CONCATENATE($A296,"_",AP$2),'Reference data SID'!$B:$N,13,FALSE))</f>
        <v/>
      </c>
      <c r="AQ296" s="16" t="str">
        <f>IF(ISERROR(VLOOKUP(CONCATENATE($A296,"_",AQ$2),'Reference data SID'!$B:$N,13,FALSE)),"",VLOOKUP(CONCATENATE($A296,"_",AQ$2),'Reference data SID'!$B:$N,13,FALSE))</f>
        <v/>
      </c>
      <c r="AR296" s="16" t="str">
        <f>IF(ISERROR(VLOOKUP(CONCATENATE($A296,"_",AR$2),'Reference data SID'!$B:$N,13,FALSE)),"",VLOOKUP(CONCATENATE($A296,"_",AR$2),'Reference data SID'!$B:$N,13,FALSE))</f>
        <v/>
      </c>
      <c r="AS296" s="16" t="str">
        <f>IF(ISERROR(VLOOKUP(CONCATENATE($A296,"_",AS$2),'Reference data SID'!$B:$N,13,FALSE)),"",VLOOKUP(CONCATENATE($A296,"_",AS$2),'Reference data SID'!$B:$N,13,FALSE))</f>
        <v/>
      </c>
      <c r="AT296" s="16" t="str">
        <f>IF(ISERROR(VLOOKUP(CONCATENATE($A296,"_",AT$2),'Reference data SID'!$B:$N,13,FALSE)),"",VLOOKUP(CONCATENATE($A296,"_",AT$2),'Reference data SID'!$B:$N,13,FALSE))</f>
        <v/>
      </c>
    </row>
    <row r="297" spans="1:46" x14ac:dyDescent="0.25">
      <c r="A297">
        <v>293</v>
      </c>
      <c r="B297" s="16" t="str">
        <f>IF(ISERROR(VLOOKUP(CONCATENATE($A297,"_",B$2),'Reference data SID'!$B:$N,13,FALSE)),"",VLOOKUP(CONCATENATE($A297,"_",B$2),'Reference data SID'!$B:$N,13,FALSE))</f>
        <v/>
      </c>
      <c r="C297" s="16" t="str">
        <f>IF(ISERROR(VLOOKUP(CONCATENATE($A297,"_",C$2),'Reference data SID'!$B:$N,13,FALSE)),"",VLOOKUP(CONCATENATE($A297,"_",C$2),'Reference data SID'!$B:$N,13,FALSE))</f>
        <v/>
      </c>
      <c r="D297" s="16" t="str">
        <f>IF(ISERROR(VLOOKUP(CONCATENATE($A297,"_",D$2),'Reference data SID'!$B:$N,13,FALSE)),"",VLOOKUP(CONCATENATE($A297,"_",D$2),'Reference data SID'!$B:$N,13,FALSE))</f>
        <v/>
      </c>
      <c r="E297" s="16" t="str">
        <f>IF(ISERROR(VLOOKUP(CONCATENATE($A297,"_",E$2),'Reference data SID'!$B:$N,13,FALSE)),"",VLOOKUP(CONCATENATE($A297,"_",E$2),'Reference data SID'!$B:$N,13,FALSE))</f>
        <v/>
      </c>
      <c r="F297" s="16" t="str">
        <f>IF(ISERROR(VLOOKUP(CONCATENATE($A297,"_",F$2),'Reference data SID'!$B:$N,13,FALSE)),"",VLOOKUP(CONCATENATE($A297,"_",F$2),'Reference data SID'!$B:$N,13,FALSE))</f>
        <v/>
      </c>
      <c r="G297" s="16" t="str">
        <f>IF(ISERROR(VLOOKUP(CONCATENATE($A297,"_",G$2),'Reference data SID'!$B:$N,13,FALSE)),"",VLOOKUP(CONCATENATE($A297,"_",G$2),'Reference data SID'!$B:$N,13,FALSE))</f>
        <v/>
      </c>
      <c r="H297" s="16" t="str">
        <f>IF(ISERROR(VLOOKUP(CONCATENATE($A297,"_",H$2),'Reference data SID'!$B:$N,13,FALSE)),"",VLOOKUP(CONCATENATE($A297,"_",H$2),'Reference data SID'!$B:$N,13,FALSE))</f>
        <v/>
      </c>
      <c r="I297" s="16" t="str">
        <f>IF(ISERROR(VLOOKUP(CONCATENATE($A297,"_",I$2),'Reference data SID'!$B:$N,13,FALSE)),"",VLOOKUP(CONCATENATE($A297,"_",I$2),'Reference data SID'!$B:$N,13,FALSE))</f>
        <v/>
      </c>
      <c r="J297" s="16" t="str">
        <f>IF(ISERROR(VLOOKUP(CONCATENATE($A297,"_",J$2),'Reference data SID'!$B:$N,13,FALSE)),"",VLOOKUP(CONCATENATE($A297,"_",J$2),'Reference data SID'!$B:$N,13,FALSE))</f>
        <v/>
      </c>
      <c r="K297" s="16" t="str">
        <f>IF(ISERROR(VLOOKUP(CONCATENATE($A297,"_",K$2),'Reference data SID'!$B:$N,13,FALSE)),"",VLOOKUP(CONCATENATE($A297,"_",K$2),'Reference data SID'!$B:$N,13,FALSE))</f>
        <v/>
      </c>
      <c r="L297" s="16" t="str">
        <f>IF(ISERROR(VLOOKUP(CONCATENATE($A297,"_",L$2),'Reference data SID'!$B:$N,13,FALSE)),"",VLOOKUP(CONCATENATE($A297,"_",L$2),'Reference data SID'!$B:$N,13,FALSE))</f>
        <v/>
      </c>
      <c r="M297" s="16" t="str">
        <f>IF(ISERROR(VLOOKUP(CONCATENATE($A297,"_",M$2),'Reference data SID'!$B:$N,13,FALSE)),"",VLOOKUP(CONCATENATE($A297,"_",M$2),'Reference data SID'!$B:$N,13,FALSE))</f>
        <v/>
      </c>
      <c r="N297" s="16" t="str">
        <f>IF(ISERROR(VLOOKUP(CONCATENATE($A297,"_",N$2),'Reference data SID'!$B:$N,13,FALSE)),"",VLOOKUP(CONCATENATE($A297,"_",N$2),'Reference data SID'!$B:$N,13,FALSE))</f>
        <v/>
      </c>
      <c r="O297" s="16" t="str">
        <f>IF(ISERROR(VLOOKUP(CONCATENATE($A297,"_",O$2),'Reference data SID'!$B:$N,13,FALSE)),"",VLOOKUP(CONCATENATE($A297,"_",O$2),'Reference data SID'!$B:$N,13,FALSE))</f>
        <v/>
      </c>
      <c r="P297" s="16" t="str">
        <f>IF(ISERROR(VLOOKUP(CONCATENATE($A297,"_",P$2),'Reference data SID'!$B:$N,13,FALSE)),"",VLOOKUP(CONCATENATE($A297,"_",P$2),'Reference data SID'!$B:$N,13,FALSE))</f>
        <v/>
      </c>
      <c r="Q297" s="16" t="str">
        <f>IF(ISERROR(VLOOKUP(CONCATENATE($A297,"_",Q$2),'Reference data SID'!$B:$N,13,FALSE)),"",VLOOKUP(CONCATENATE($A297,"_",Q$2),'Reference data SID'!$B:$N,13,FALSE))</f>
        <v/>
      </c>
      <c r="R297" s="16" t="str">
        <f>IF(ISERROR(VLOOKUP(CONCATENATE($A297,"_",R$2),'Reference data SID'!$B:$N,13,FALSE)),"",VLOOKUP(CONCATENATE($A297,"_",R$2),'Reference data SID'!$B:$N,13,FALSE))</f>
        <v/>
      </c>
      <c r="S297" s="16" t="str">
        <f>IF(ISERROR(VLOOKUP(CONCATENATE($A297,"_",S$2),'Reference data SID'!$B:$N,13,FALSE)),"",VLOOKUP(CONCATENATE($A297,"_",S$2),'Reference data SID'!$B:$N,13,FALSE))</f>
        <v/>
      </c>
      <c r="T297" s="16" t="str">
        <f>IF(ISERROR(VLOOKUP(CONCATENATE($A297,"_",T$2),'Reference data SID'!$B:$N,13,FALSE)),"",VLOOKUP(CONCATENATE($A297,"_",T$2),'Reference data SID'!$B:$N,13,FALSE))</f>
        <v/>
      </c>
      <c r="U297" s="16" t="str">
        <f>IF(ISERROR(VLOOKUP(CONCATENATE($A297,"_",U$2),'Reference data SID'!$B:$N,13,FALSE)),"",VLOOKUP(CONCATENATE($A297,"_",U$2),'Reference data SID'!$B:$N,13,FALSE))</f>
        <v/>
      </c>
      <c r="V297" s="16" t="str">
        <f>IF(ISERROR(VLOOKUP(CONCATENATE($A297,"_",V$2),'Reference data SID'!$B:$N,13,FALSE)),"",VLOOKUP(CONCATENATE($A297,"_",V$2),'Reference data SID'!$B:$N,13,FALSE))</f>
        <v/>
      </c>
      <c r="W297" s="16" t="str">
        <f>IF(ISERROR(VLOOKUP(CONCATENATE($A297,"_",W$2),'Reference data SID'!$B:$N,13,FALSE)),"",VLOOKUP(CONCATENATE($A297,"_",W$2),'Reference data SID'!$B:$N,13,FALSE))</f>
        <v/>
      </c>
      <c r="X297" s="16" t="str">
        <f>IF(ISERROR(VLOOKUP(CONCATENATE($A297,"_",X$2),'Reference data SID'!$B:$N,13,FALSE)),"",VLOOKUP(CONCATENATE($A297,"_",X$2),'Reference data SID'!$B:$N,13,FALSE))</f>
        <v/>
      </c>
      <c r="Y297" s="16" t="str">
        <f>IF(ISERROR(VLOOKUP(CONCATENATE($A297,"_",Y$2),'Reference data SID'!$B:$N,13,FALSE)),"",VLOOKUP(CONCATENATE($A297,"_",Y$2),'Reference data SID'!$B:$N,13,FALSE))</f>
        <v/>
      </c>
      <c r="Z297" s="16" t="str">
        <f>IF(ISERROR(VLOOKUP(CONCATENATE($A297,"_",Z$2),'Reference data SID'!$B:$N,13,FALSE)),"",VLOOKUP(CONCATENATE($A297,"_",Z$2),'Reference data SID'!$B:$N,13,FALSE))</f>
        <v/>
      </c>
      <c r="AA297" s="16" t="str">
        <f>IF(ISERROR(VLOOKUP(CONCATENATE($A297,"_",AA$2),'Reference data SID'!$B:$N,13,FALSE)),"",VLOOKUP(CONCATENATE($A297,"_",AA$2),'Reference data SID'!$B:$N,13,FALSE))</f>
        <v/>
      </c>
      <c r="AB297" s="16" t="str">
        <f>IF(ISERROR(VLOOKUP(CONCATENATE($A297,"_",AB$2),'Reference data SID'!$B:$N,13,FALSE)),"",VLOOKUP(CONCATENATE($A297,"_",AB$2),'Reference data SID'!$B:$N,13,FALSE))</f>
        <v/>
      </c>
      <c r="AC297" s="16" t="str">
        <f>IF(ISERROR(VLOOKUP(CONCATENATE($A297,"_",AC$2),'Reference data SID'!$B:$N,13,FALSE)),"",VLOOKUP(CONCATENATE($A297,"_",AC$2),'Reference data SID'!$B:$N,13,FALSE))</f>
        <v/>
      </c>
      <c r="AD297" s="16" t="str">
        <f>IF(ISERROR(VLOOKUP(CONCATENATE($A297,"_",AD$2),'Reference data SID'!$B:$N,13,FALSE)),"",VLOOKUP(CONCATENATE($A297,"_",AD$2),'Reference data SID'!$B:$N,13,FALSE))</f>
        <v/>
      </c>
      <c r="AE297" s="16" t="str">
        <f>IF(ISERROR(VLOOKUP(CONCATENATE($A297,"_",AE$2),'Reference data SID'!$B:$N,13,FALSE)),"",VLOOKUP(CONCATENATE($A297,"_",AE$2),'Reference data SID'!$B:$N,13,FALSE))</f>
        <v/>
      </c>
      <c r="AF297" s="16" t="str">
        <f>IF(ISERROR(VLOOKUP(CONCATENATE($A297,"_",AF$2),'Reference data SID'!$B:$N,13,FALSE)),"",VLOOKUP(CONCATENATE($A297,"_",AF$2),'Reference data SID'!$B:$N,13,FALSE))</f>
        <v/>
      </c>
      <c r="AG297" s="16" t="str">
        <f>IF(ISERROR(VLOOKUP(CONCATENATE($A297,"_",AG$2),'Reference data SID'!$B:$N,13,FALSE)),"",VLOOKUP(CONCATENATE($A297,"_",AG$2),'Reference data SID'!$B:$N,13,FALSE))</f>
        <v/>
      </c>
      <c r="AH297" s="16" t="str">
        <f>IF(ISERROR(VLOOKUP(CONCATENATE($A297,"_",AH$2),'Reference data SID'!$B:$N,13,FALSE)),"",VLOOKUP(CONCATENATE($A297,"_",AH$2),'Reference data SID'!$B:$N,13,FALSE))</f>
        <v/>
      </c>
      <c r="AI297" s="16" t="str">
        <f>IF(ISERROR(VLOOKUP(CONCATENATE($A297,"_",AI$2),'Reference data SID'!$B:$N,13,FALSE)),"",VLOOKUP(CONCATENATE($A297,"_",AI$2),'Reference data SID'!$B:$N,13,FALSE))</f>
        <v/>
      </c>
      <c r="AJ297" s="16" t="str">
        <f>IF(ISERROR(VLOOKUP(CONCATENATE($A297,"_",AJ$2),'Reference data SID'!$B:$N,13,FALSE)),"",VLOOKUP(CONCATENATE($A297,"_",AJ$2),'Reference data SID'!$B:$N,13,FALSE))</f>
        <v/>
      </c>
      <c r="AK297" s="16" t="str">
        <f>IF(ISERROR(VLOOKUP(CONCATENATE($A297,"_",AK$2),'Reference data SID'!$B:$N,13,FALSE)),"",VLOOKUP(CONCATENATE($A297,"_",AK$2),'Reference data SID'!$B:$N,13,FALSE))</f>
        <v/>
      </c>
      <c r="AL297" s="16" t="str">
        <f>IF(ISERROR(VLOOKUP(CONCATENATE($A297,"_",AL$2),'Reference data SID'!$B:$N,13,FALSE)),"",VLOOKUP(CONCATENATE($A297,"_",AL$2),'Reference data SID'!$B:$N,13,FALSE))</f>
        <v/>
      </c>
      <c r="AM297" s="16" t="str">
        <f>IF(ISERROR(VLOOKUP(CONCATENATE($A297,"_",AM$2),'Reference data SID'!$B:$N,13,FALSE)),"",VLOOKUP(CONCATENATE($A297,"_",AM$2),'Reference data SID'!$B:$N,13,FALSE))</f>
        <v/>
      </c>
      <c r="AN297" s="16" t="str">
        <f>IF(ISERROR(VLOOKUP(CONCATENATE($A297,"_",AN$2),'Reference data SID'!$B:$N,13,FALSE)),"",VLOOKUP(CONCATENATE($A297,"_",AN$2),'Reference data SID'!$B:$N,13,FALSE))</f>
        <v/>
      </c>
      <c r="AO297" s="16" t="str">
        <f>IF(ISERROR(VLOOKUP(CONCATENATE($A297,"_",AO$2),'Reference data SID'!$B:$N,13,FALSE)),"",VLOOKUP(CONCATENATE($A297,"_",AO$2),'Reference data SID'!$B:$N,13,FALSE))</f>
        <v/>
      </c>
      <c r="AP297" s="16" t="str">
        <f>IF(ISERROR(VLOOKUP(CONCATENATE($A297,"_",AP$2),'Reference data SID'!$B:$N,13,FALSE)),"",VLOOKUP(CONCATENATE($A297,"_",AP$2),'Reference data SID'!$B:$N,13,FALSE))</f>
        <v/>
      </c>
      <c r="AQ297" s="16" t="str">
        <f>IF(ISERROR(VLOOKUP(CONCATENATE($A297,"_",AQ$2),'Reference data SID'!$B:$N,13,FALSE)),"",VLOOKUP(CONCATENATE($A297,"_",AQ$2),'Reference data SID'!$B:$N,13,FALSE))</f>
        <v/>
      </c>
      <c r="AR297" s="16" t="str">
        <f>IF(ISERROR(VLOOKUP(CONCATENATE($A297,"_",AR$2),'Reference data SID'!$B:$N,13,FALSE)),"",VLOOKUP(CONCATENATE($A297,"_",AR$2),'Reference data SID'!$B:$N,13,FALSE))</f>
        <v/>
      </c>
      <c r="AS297" s="16" t="str">
        <f>IF(ISERROR(VLOOKUP(CONCATENATE($A297,"_",AS$2),'Reference data SID'!$B:$N,13,FALSE)),"",VLOOKUP(CONCATENATE($A297,"_",AS$2),'Reference data SID'!$B:$N,13,FALSE))</f>
        <v/>
      </c>
      <c r="AT297" s="16" t="str">
        <f>IF(ISERROR(VLOOKUP(CONCATENATE($A297,"_",AT$2),'Reference data SID'!$B:$N,13,FALSE)),"",VLOOKUP(CONCATENATE($A297,"_",AT$2),'Reference data SID'!$B:$N,13,FALSE))</f>
        <v/>
      </c>
    </row>
    <row r="298" spans="1:46" x14ac:dyDescent="0.25">
      <c r="A298">
        <v>294</v>
      </c>
      <c r="B298" s="16" t="str">
        <f>IF(ISERROR(VLOOKUP(CONCATENATE($A298,"_",B$2),'Reference data SID'!$B:$N,13,FALSE)),"",VLOOKUP(CONCATENATE($A298,"_",B$2),'Reference data SID'!$B:$N,13,FALSE))</f>
        <v/>
      </c>
      <c r="C298" s="16" t="str">
        <f>IF(ISERROR(VLOOKUP(CONCATENATE($A298,"_",C$2),'Reference data SID'!$B:$N,13,FALSE)),"",VLOOKUP(CONCATENATE($A298,"_",C$2),'Reference data SID'!$B:$N,13,FALSE))</f>
        <v/>
      </c>
      <c r="D298" s="16" t="str">
        <f>IF(ISERROR(VLOOKUP(CONCATENATE($A298,"_",D$2),'Reference data SID'!$B:$N,13,FALSE)),"",VLOOKUP(CONCATENATE($A298,"_",D$2),'Reference data SID'!$B:$N,13,FALSE))</f>
        <v/>
      </c>
      <c r="E298" s="16" t="str">
        <f>IF(ISERROR(VLOOKUP(CONCATENATE($A298,"_",E$2),'Reference data SID'!$B:$N,13,FALSE)),"",VLOOKUP(CONCATENATE($A298,"_",E$2),'Reference data SID'!$B:$N,13,FALSE))</f>
        <v/>
      </c>
      <c r="F298" s="16" t="str">
        <f>IF(ISERROR(VLOOKUP(CONCATENATE($A298,"_",F$2),'Reference data SID'!$B:$N,13,FALSE)),"",VLOOKUP(CONCATENATE($A298,"_",F$2),'Reference data SID'!$B:$N,13,FALSE))</f>
        <v/>
      </c>
      <c r="G298" s="16" t="str">
        <f>IF(ISERROR(VLOOKUP(CONCATENATE($A298,"_",G$2),'Reference data SID'!$B:$N,13,FALSE)),"",VLOOKUP(CONCATENATE($A298,"_",G$2),'Reference data SID'!$B:$N,13,FALSE))</f>
        <v/>
      </c>
      <c r="H298" s="16" t="str">
        <f>IF(ISERROR(VLOOKUP(CONCATENATE($A298,"_",H$2),'Reference data SID'!$B:$N,13,FALSE)),"",VLOOKUP(CONCATENATE($A298,"_",H$2),'Reference data SID'!$B:$N,13,FALSE))</f>
        <v/>
      </c>
      <c r="I298" s="16" t="str">
        <f>IF(ISERROR(VLOOKUP(CONCATENATE($A298,"_",I$2),'Reference data SID'!$B:$N,13,FALSE)),"",VLOOKUP(CONCATENATE($A298,"_",I$2),'Reference data SID'!$B:$N,13,FALSE))</f>
        <v/>
      </c>
      <c r="J298" s="16" t="str">
        <f>IF(ISERROR(VLOOKUP(CONCATENATE($A298,"_",J$2),'Reference data SID'!$B:$N,13,FALSE)),"",VLOOKUP(CONCATENATE($A298,"_",J$2),'Reference data SID'!$B:$N,13,FALSE))</f>
        <v/>
      </c>
      <c r="K298" s="16" t="str">
        <f>IF(ISERROR(VLOOKUP(CONCATENATE($A298,"_",K$2),'Reference data SID'!$B:$N,13,FALSE)),"",VLOOKUP(CONCATENATE($A298,"_",K$2),'Reference data SID'!$B:$N,13,FALSE))</f>
        <v/>
      </c>
      <c r="L298" s="16" t="str">
        <f>IF(ISERROR(VLOOKUP(CONCATENATE($A298,"_",L$2),'Reference data SID'!$B:$N,13,FALSE)),"",VLOOKUP(CONCATENATE($A298,"_",L$2),'Reference data SID'!$B:$N,13,FALSE))</f>
        <v/>
      </c>
      <c r="M298" s="16" t="str">
        <f>IF(ISERROR(VLOOKUP(CONCATENATE($A298,"_",M$2),'Reference data SID'!$B:$N,13,FALSE)),"",VLOOKUP(CONCATENATE($A298,"_",M$2),'Reference data SID'!$B:$N,13,FALSE))</f>
        <v/>
      </c>
      <c r="N298" s="16" t="str">
        <f>IF(ISERROR(VLOOKUP(CONCATENATE($A298,"_",N$2),'Reference data SID'!$B:$N,13,FALSE)),"",VLOOKUP(CONCATENATE($A298,"_",N$2),'Reference data SID'!$B:$N,13,FALSE))</f>
        <v/>
      </c>
      <c r="O298" s="16" t="str">
        <f>IF(ISERROR(VLOOKUP(CONCATENATE($A298,"_",O$2),'Reference data SID'!$B:$N,13,FALSE)),"",VLOOKUP(CONCATENATE($A298,"_",O$2),'Reference data SID'!$B:$N,13,FALSE))</f>
        <v/>
      </c>
      <c r="P298" s="16" t="str">
        <f>IF(ISERROR(VLOOKUP(CONCATENATE($A298,"_",P$2),'Reference data SID'!$B:$N,13,FALSE)),"",VLOOKUP(CONCATENATE($A298,"_",P$2),'Reference data SID'!$B:$N,13,FALSE))</f>
        <v/>
      </c>
      <c r="Q298" s="16" t="str">
        <f>IF(ISERROR(VLOOKUP(CONCATENATE($A298,"_",Q$2),'Reference data SID'!$B:$N,13,FALSE)),"",VLOOKUP(CONCATENATE($A298,"_",Q$2),'Reference data SID'!$B:$N,13,FALSE))</f>
        <v/>
      </c>
      <c r="R298" s="16" t="str">
        <f>IF(ISERROR(VLOOKUP(CONCATENATE($A298,"_",R$2),'Reference data SID'!$B:$N,13,FALSE)),"",VLOOKUP(CONCATENATE($A298,"_",R$2),'Reference data SID'!$B:$N,13,FALSE))</f>
        <v/>
      </c>
      <c r="S298" s="16" t="str">
        <f>IF(ISERROR(VLOOKUP(CONCATENATE($A298,"_",S$2),'Reference data SID'!$B:$N,13,FALSE)),"",VLOOKUP(CONCATENATE($A298,"_",S$2),'Reference data SID'!$B:$N,13,FALSE))</f>
        <v/>
      </c>
      <c r="T298" s="16" t="str">
        <f>IF(ISERROR(VLOOKUP(CONCATENATE($A298,"_",T$2),'Reference data SID'!$B:$N,13,FALSE)),"",VLOOKUP(CONCATENATE($A298,"_",T$2),'Reference data SID'!$B:$N,13,FALSE))</f>
        <v/>
      </c>
      <c r="U298" s="16" t="str">
        <f>IF(ISERROR(VLOOKUP(CONCATENATE($A298,"_",U$2),'Reference data SID'!$B:$N,13,FALSE)),"",VLOOKUP(CONCATENATE($A298,"_",U$2),'Reference data SID'!$B:$N,13,FALSE))</f>
        <v/>
      </c>
      <c r="V298" s="16" t="str">
        <f>IF(ISERROR(VLOOKUP(CONCATENATE($A298,"_",V$2),'Reference data SID'!$B:$N,13,FALSE)),"",VLOOKUP(CONCATENATE($A298,"_",V$2),'Reference data SID'!$B:$N,13,FALSE))</f>
        <v/>
      </c>
      <c r="W298" s="16" t="str">
        <f>IF(ISERROR(VLOOKUP(CONCATENATE($A298,"_",W$2),'Reference data SID'!$B:$N,13,FALSE)),"",VLOOKUP(CONCATENATE($A298,"_",W$2),'Reference data SID'!$B:$N,13,FALSE))</f>
        <v/>
      </c>
      <c r="X298" s="16" t="str">
        <f>IF(ISERROR(VLOOKUP(CONCATENATE($A298,"_",X$2),'Reference data SID'!$B:$N,13,FALSE)),"",VLOOKUP(CONCATENATE($A298,"_",X$2),'Reference data SID'!$B:$N,13,FALSE))</f>
        <v/>
      </c>
      <c r="Y298" s="16" t="str">
        <f>IF(ISERROR(VLOOKUP(CONCATENATE($A298,"_",Y$2),'Reference data SID'!$B:$N,13,FALSE)),"",VLOOKUP(CONCATENATE($A298,"_",Y$2),'Reference data SID'!$B:$N,13,FALSE))</f>
        <v/>
      </c>
      <c r="Z298" s="16" t="str">
        <f>IF(ISERROR(VLOOKUP(CONCATENATE($A298,"_",Z$2),'Reference data SID'!$B:$N,13,FALSE)),"",VLOOKUP(CONCATENATE($A298,"_",Z$2),'Reference data SID'!$B:$N,13,FALSE))</f>
        <v/>
      </c>
      <c r="AA298" s="16" t="str">
        <f>IF(ISERROR(VLOOKUP(CONCATENATE($A298,"_",AA$2),'Reference data SID'!$B:$N,13,FALSE)),"",VLOOKUP(CONCATENATE($A298,"_",AA$2),'Reference data SID'!$B:$N,13,FALSE))</f>
        <v/>
      </c>
      <c r="AB298" s="16" t="str">
        <f>IF(ISERROR(VLOOKUP(CONCATENATE($A298,"_",AB$2),'Reference data SID'!$B:$N,13,FALSE)),"",VLOOKUP(CONCATENATE($A298,"_",AB$2),'Reference data SID'!$B:$N,13,FALSE))</f>
        <v/>
      </c>
      <c r="AC298" s="16" t="str">
        <f>IF(ISERROR(VLOOKUP(CONCATENATE($A298,"_",AC$2),'Reference data SID'!$B:$N,13,FALSE)),"",VLOOKUP(CONCATENATE($A298,"_",AC$2),'Reference data SID'!$B:$N,13,FALSE))</f>
        <v/>
      </c>
      <c r="AD298" s="16" t="str">
        <f>IF(ISERROR(VLOOKUP(CONCATENATE($A298,"_",AD$2),'Reference data SID'!$B:$N,13,FALSE)),"",VLOOKUP(CONCATENATE($A298,"_",AD$2),'Reference data SID'!$B:$N,13,FALSE))</f>
        <v/>
      </c>
      <c r="AE298" s="16" t="str">
        <f>IF(ISERROR(VLOOKUP(CONCATENATE($A298,"_",AE$2),'Reference data SID'!$B:$N,13,FALSE)),"",VLOOKUP(CONCATENATE($A298,"_",AE$2),'Reference data SID'!$B:$N,13,FALSE))</f>
        <v/>
      </c>
      <c r="AF298" s="16" t="str">
        <f>IF(ISERROR(VLOOKUP(CONCATENATE($A298,"_",AF$2),'Reference data SID'!$B:$N,13,FALSE)),"",VLOOKUP(CONCATENATE($A298,"_",AF$2),'Reference data SID'!$B:$N,13,FALSE))</f>
        <v/>
      </c>
      <c r="AG298" s="16" t="str">
        <f>IF(ISERROR(VLOOKUP(CONCATENATE($A298,"_",AG$2),'Reference data SID'!$B:$N,13,FALSE)),"",VLOOKUP(CONCATENATE($A298,"_",AG$2),'Reference data SID'!$B:$N,13,FALSE))</f>
        <v/>
      </c>
      <c r="AH298" s="16" t="str">
        <f>IF(ISERROR(VLOOKUP(CONCATENATE($A298,"_",AH$2),'Reference data SID'!$B:$N,13,FALSE)),"",VLOOKUP(CONCATENATE($A298,"_",AH$2),'Reference data SID'!$B:$N,13,FALSE))</f>
        <v/>
      </c>
      <c r="AI298" s="16" t="str">
        <f>IF(ISERROR(VLOOKUP(CONCATENATE($A298,"_",AI$2),'Reference data SID'!$B:$N,13,FALSE)),"",VLOOKUP(CONCATENATE($A298,"_",AI$2),'Reference data SID'!$B:$N,13,FALSE))</f>
        <v/>
      </c>
      <c r="AJ298" s="16" t="str">
        <f>IF(ISERROR(VLOOKUP(CONCATENATE($A298,"_",AJ$2),'Reference data SID'!$B:$N,13,FALSE)),"",VLOOKUP(CONCATENATE($A298,"_",AJ$2),'Reference data SID'!$B:$N,13,FALSE))</f>
        <v/>
      </c>
      <c r="AK298" s="16" t="str">
        <f>IF(ISERROR(VLOOKUP(CONCATENATE($A298,"_",AK$2),'Reference data SID'!$B:$N,13,FALSE)),"",VLOOKUP(CONCATENATE($A298,"_",AK$2),'Reference data SID'!$B:$N,13,FALSE))</f>
        <v/>
      </c>
      <c r="AL298" s="16" t="str">
        <f>IF(ISERROR(VLOOKUP(CONCATENATE($A298,"_",AL$2),'Reference data SID'!$B:$N,13,FALSE)),"",VLOOKUP(CONCATENATE($A298,"_",AL$2),'Reference data SID'!$B:$N,13,FALSE))</f>
        <v/>
      </c>
      <c r="AM298" s="16" t="str">
        <f>IF(ISERROR(VLOOKUP(CONCATENATE($A298,"_",AM$2),'Reference data SID'!$B:$N,13,FALSE)),"",VLOOKUP(CONCATENATE($A298,"_",AM$2),'Reference data SID'!$B:$N,13,FALSE))</f>
        <v/>
      </c>
      <c r="AN298" s="16" t="str">
        <f>IF(ISERROR(VLOOKUP(CONCATENATE($A298,"_",AN$2),'Reference data SID'!$B:$N,13,FALSE)),"",VLOOKUP(CONCATENATE($A298,"_",AN$2),'Reference data SID'!$B:$N,13,FALSE))</f>
        <v/>
      </c>
      <c r="AO298" s="16" t="str">
        <f>IF(ISERROR(VLOOKUP(CONCATENATE($A298,"_",AO$2),'Reference data SID'!$B:$N,13,FALSE)),"",VLOOKUP(CONCATENATE($A298,"_",AO$2),'Reference data SID'!$B:$N,13,FALSE))</f>
        <v/>
      </c>
      <c r="AP298" s="16" t="str">
        <f>IF(ISERROR(VLOOKUP(CONCATENATE($A298,"_",AP$2),'Reference data SID'!$B:$N,13,FALSE)),"",VLOOKUP(CONCATENATE($A298,"_",AP$2),'Reference data SID'!$B:$N,13,FALSE))</f>
        <v/>
      </c>
      <c r="AQ298" s="16" t="str">
        <f>IF(ISERROR(VLOOKUP(CONCATENATE($A298,"_",AQ$2),'Reference data SID'!$B:$N,13,FALSE)),"",VLOOKUP(CONCATENATE($A298,"_",AQ$2),'Reference data SID'!$B:$N,13,FALSE))</f>
        <v/>
      </c>
      <c r="AR298" s="16" t="str">
        <f>IF(ISERROR(VLOOKUP(CONCATENATE($A298,"_",AR$2),'Reference data SID'!$B:$N,13,FALSE)),"",VLOOKUP(CONCATENATE($A298,"_",AR$2),'Reference data SID'!$B:$N,13,FALSE))</f>
        <v/>
      </c>
      <c r="AS298" s="16" t="str">
        <f>IF(ISERROR(VLOOKUP(CONCATENATE($A298,"_",AS$2),'Reference data SID'!$B:$N,13,FALSE)),"",VLOOKUP(CONCATENATE($A298,"_",AS$2),'Reference data SID'!$B:$N,13,FALSE))</f>
        <v/>
      </c>
      <c r="AT298" s="16" t="str">
        <f>IF(ISERROR(VLOOKUP(CONCATENATE($A298,"_",AT$2),'Reference data SID'!$B:$N,13,FALSE)),"",VLOOKUP(CONCATENATE($A298,"_",AT$2),'Reference data SID'!$B:$N,13,FALSE))</f>
        <v/>
      </c>
    </row>
    <row r="299" spans="1:46" x14ac:dyDescent="0.25">
      <c r="A299">
        <v>295</v>
      </c>
      <c r="B299" s="16" t="str">
        <f>IF(ISERROR(VLOOKUP(CONCATENATE($A299,"_",B$2),'Reference data SID'!$B:$N,13,FALSE)),"",VLOOKUP(CONCATENATE($A299,"_",B$2),'Reference data SID'!$B:$N,13,FALSE))</f>
        <v/>
      </c>
      <c r="C299" s="16" t="str">
        <f>IF(ISERROR(VLOOKUP(CONCATENATE($A299,"_",C$2),'Reference data SID'!$B:$N,13,FALSE)),"",VLOOKUP(CONCATENATE($A299,"_",C$2),'Reference data SID'!$B:$N,13,FALSE))</f>
        <v/>
      </c>
      <c r="D299" s="16" t="str">
        <f>IF(ISERROR(VLOOKUP(CONCATENATE($A299,"_",D$2),'Reference data SID'!$B:$N,13,FALSE)),"",VLOOKUP(CONCATENATE($A299,"_",D$2),'Reference data SID'!$B:$N,13,FALSE))</f>
        <v/>
      </c>
      <c r="E299" s="16" t="str">
        <f>IF(ISERROR(VLOOKUP(CONCATENATE($A299,"_",E$2),'Reference data SID'!$B:$N,13,FALSE)),"",VLOOKUP(CONCATENATE($A299,"_",E$2),'Reference data SID'!$B:$N,13,FALSE))</f>
        <v/>
      </c>
      <c r="F299" s="16" t="str">
        <f>IF(ISERROR(VLOOKUP(CONCATENATE($A299,"_",F$2),'Reference data SID'!$B:$N,13,FALSE)),"",VLOOKUP(CONCATENATE($A299,"_",F$2),'Reference data SID'!$B:$N,13,FALSE))</f>
        <v/>
      </c>
      <c r="G299" s="16" t="str">
        <f>IF(ISERROR(VLOOKUP(CONCATENATE($A299,"_",G$2),'Reference data SID'!$B:$N,13,FALSE)),"",VLOOKUP(CONCATENATE($A299,"_",G$2),'Reference data SID'!$B:$N,13,FALSE))</f>
        <v/>
      </c>
      <c r="H299" s="16" t="str">
        <f>IF(ISERROR(VLOOKUP(CONCATENATE($A299,"_",H$2),'Reference data SID'!$B:$N,13,FALSE)),"",VLOOKUP(CONCATENATE($A299,"_",H$2),'Reference data SID'!$B:$N,13,FALSE))</f>
        <v/>
      </c>
      <c r="I299" s="16" t="str">
        <f>IF(ISERROR(VLOOKUP(CONCATENATE($A299,"_",I$2),'Reference data SID'!$B:$N,13,FALSE)),"",VLOOKUP(CONCATENATE($A299,"_",I$2),'Reference data SID'!$B:$N,13,FALSE))</f>
        <v/>
      </c>
      <c r="J299" s="16" t="str">
        <f>IF(ISERROR(VLOOKUP(CONCATENATE($A299,"_",J$2),'Reference data SID'!$B:$N,13,FALSE)),"",VLOOKUP(CONCATENATE($A299,"_",J$2),'Reference data SID'!$B:$N,13,FALSE))</f>
        <v/>
      </c>
      <c r="K299" s="16" t="str">
        <f>IF(ISERROR(VLOOKUP(CONCATENATE($A299,"_",K$2),'Reference data SID'!$B:$N,13,FALSE)),"",VLOOKUP(CONCATENATE($A299,"_",K$2),'Reference data SID'!$B:$N,13,FALSE))</f>
        <v/>
      </c>
      <c r="L299" s="16" t="str">
        <f>IF(ISERROR(VLOOKUP(CONCATENATE($A299,"_",L$2),'Reference data SID'!$B:$N,13,FALSE)),"",VLOOKUP(CONCATENATE($A299,"_",L$2),'Reference data SID'!$B:$N,13,FALSE))</f>
        <v/>
      </c>
      <c r="M299" s="16" t="str">
        <f>IF(ISERROR(VLOOKUP(CONCATENATE($A299,"_",M$2),'Reference data SID'!$B:$N,13,FALSE)),"",VLOOKUP(CONCATENATE($A299,"_",M$2),'Reference data SID'!$B:$N,13,FALSE))</f>
        <v/>
      </c>
      <c r="N299" s="16" t="str">
        <f>IF(ISERROR(VLOOKUP(CONCATENATE($A299,"_",N$2),'Reference data SID'!$B:$N,13,FALSE)),"",VLOOKUP(CONCATENATE($A299,"_",N$2),'Reference data SID'!$B:$N,13,FALSE))</f>
        <v/>
      </c>
      <c r="O299" s="16" t="str">
        <f>IF(ISERROR(VLOOKUP(CONCATENATE($A299,"_",O$2),'Reference data SID'!$B:$N,13,FALSE)),"",VLOOKUP(CONCATENATE($A299,"_",O$2),'Reference data SID'!$B:$N,13,FALSE))</f>
        <v/>
      </c>
      <c r="P299" s="16" t="str">
        <f>IF(ISERROR(VLOOKUP(CONCATENATE($A299,"_",P$2),'Reference data SID'!$B:$N,13,FALSE)),"",VLOOKUP(CONCATENATE($A299,"_",P$2),'Reference data SID'!$B:$N,13,FALSE))</f>
        <v/>
      </c>
      <c r="Q299" s="16" t="str">
        <f>IF(ISERROR(VLOOKUP(CONCATENATE($A299,"_",Q$2),'Reference data SID'!$B:$N,13,FALSE)),"",VLOOKUP(CONCATENATE($A299,"_",Q$2),'Reference data SID'!$B:$N,13,FALSE))</f>
        <v/>
      </c>
      <c r="R299" s="16" t="str">
        <f>IF(ISERROR(VLOOKUP(CONCATENATE($A299,"_",R$2),'Reference data SID'!$B:$N,13,FALSE)),"",VLOOKUP(CONCATENATE($A299,"_",R$2),'Reference data SID'!$B:$N,13,FALSE))</f>
        <v/>
      </c>
      <c r="S299" s="16" t="str">
        <f>IF(ISERROR(VLOOKUP(CONCATENATE($A299,"_",S$2),'Reference data SID'!$B:$N,13,FALSE)),"",VLOOKUP(CONCATENATE($A299,"_",S$2),'Reference data SID'!$B:$N,13,FALSE))</f>
        <v/>
      </c>
      <c r="T299" s="16" t="str">
        <f>IF(ISERROR(VLOOKUP(CONCATENATE($A299,"_",T$2),'Reference data SID'!$B:$N,13,FALSE)),"",VLOOKUP(CONCATENATE($A299,"_",T$2),'Reference data SID'!$B:$N,13,FALSE))</f>
        <v/>
      </c>
      <c r="U299" s="16" t="str">
        <f>IF(ISERROR(VLOOKUP(CONCATENATE($A299,"_",U$2),'Reference data SID'!$B:$N,13,FALSE)),"",VLOOKUP(CONCATENATE($A299,"_",U$2),'Reference data SID'!$B:$N,13,FALSE))</f>
        <v/>
      </c>
      <c r="V299" s="16" t="str">
        <f>IF(ISERROR(VLOOKUP(CONCATENATE($A299,"_",V$2),'Reference data SID'!$B:$N,13,FALSE)),"",VLOOKUP(CONCATENATE($A299,"_",V$2),'Reference data SID'!$B:$N,13,FALSE))</f>
        <v/>
      </c>
      <c r="W299" s="16" t="str">
        <f>IF(ISERROR(VLOOKUP(CONCATENATE($A299,"_",W$2),'Reference data SID'!$B:$N,13,FALSE)),"",VLOOKUP(CONCATENATE($A299,"_",W$2),'Reference data SID'!$B:$N,13,FALSE))</f>
        <v/>
      </c>
      <c r="X299" s="16" t="str">
        <f>IF(ISERROR(VLOOKUP(CONCATENATE($A299,"_",X$2),'Reference data SID'!$B:$N,13,FALSE)),"",VLOOKUP(CONCATENATE($A299,"_",X$2),'Reference data SID'!$B:$N,13,FALSE))</f>
        <v/>
      </c>
      <c r="Y299" s="16" t="str">
        <f>IF(ISERROR(VLOOKUP(CONCATENATE($A299,"_",Y$2),'Reference data SID'!$B:$N,13,FALSE)),"",VLOOKUP(CONCATENATE($A299,"_",Y$2),'Reference data SID'!$B:$N,13,FALSE))</f>
        <v/>
      </c>
      <c r="Z299" s="16" t="str">
        <f>IF(ISERROR(VLOOKUP(CONCATENATE($A299,"_",Z$2),'Reference data SID'!$B:$N,13,FALSE)),"",VLOOKUP(CONCATENATE($A299,"_",Z$2),'Reference data SID'!$B:$N,13,FALSE))</f>
        <v/>
      </c>
      <c r="AA299" s="16" t="str">
        <f>IF(ISERROR(VLOOKUP(CONCATENATE($A299,"_",AA$2),'Reference data SID'!$B:$N,13,FALSE)),"",VLOOKUP(CONCATENATE($A299,"_",AA$2),'Reference data SID'!$B:$N,13,FALSE))</f>
        <v/>
      </c>
      <c r="AB299" s="16" t="str">
        <f>IF(ISERROR(VLOOKUP(CONCATENATE($A299,"_",AB$2),'Reference data SID'!$B:$N,13,FALSE)),"",VLOOKUP(CONCATENATE($A299,"_",AB$2),'Reference data SID'!$B:$N,13,FALSE))</f>
        <v/>
      </c>
      <c r="AC299" s="16" t="str">
        <f>IF(ISERROR(VLOOKUP(CONCATENATE($A299,"_",AC$2),'Reference data SID'!$B:$N,13,FALSE)),"",VLOOKUP(CONCATENATE($A299,"_",AC$2),'Reference data SID'!$B:$N,13,FALSE))</f>
        <v/>
      </c>
      <c r="AD299" s="16" t="str">
        <f>IF(ISERROR(VLOOKUP(CONCATENATE($A299,"_",AD$2),'Reference data SID'!$B:$N,13,FALSE)),"",VLOOKUP(CONCATENATE($A299,"_",AD$2),'Reference data SID'!$B:$N,13,FALSE))</f>
        <v/>
      </c>
      <c r="AE299" s="16" t="str">
        <f>IF(ISERROR(VLOOKUP(CONCATENATE($A299,"_",AE$2),'Reference data SID'!$B:$N,13,FALSE)),"",VLOOKUP(CONCATENATE($A299,"_",AE$2),'Reference data SID'!$B:$N,13,FALSE))</f>
        <v/>
      </c>
      <c r="AF299" s="16" t="str">
        <f>IF(ISERROR(VLOOKUP(CONCATENATE($A299,"_",AF$2),'Reference data SID'!$B:$N,13,FALSE)),"",VLOOKUP(CONCATENATE($A299,"_",AF$2),'Reference data SID'!$B:$N,13,FALSE))</f>
        <v/>
      </c>
      <c r="AG299" s="16" t="str">
        <f>IF(ISERROR(VLOOKUP(CONCATENATE($A299,"_",AG$2),'Reference data SID'!$B:$N,13,FALSE)),"",VLOOKUP(CONCATENATE($A299,"_",AG$2),'Reference data SID'!$B:$N,13,FALSE))</f>
        <v/>
      </c>
      <c r="AH299" s="16" t="str">
        <f>IF(ISERROR(VLOOKUP(CONCATENATE($A299,"_",AH$2),'Reference data SID'!$B:$N,13,FALSE)),"",VLOOKUP(CONCATENATE($A299,"_",AH$2),'Reference data SID'!$B:$N,13,FALSE))</f>
        <v/>
      </c>
      <c r="AI299" s="16" t="str">
        <f>IF(ISERROR(VLOOKUP(CONCATENATE($A299,"_",AI$2),'Reference data SID'!$B:$N,13,FALSE)),"",VLOOKUP(CONCATENATE($A299,"_",AI$2),'Reference data SID'!$B:$N,13,FALSE))</f>
        <v/>
      </c>
      <c r="AJ299" s="16" t="str">
        <f>IF(ISERROR(VLOOKUP(CONCATENATE($A299,"_",AJ$2),'Reference data SID'!$B:$N,13,FALSE)),"",VLOOKUP(CONCATENATE($A299,"_",AJ$2),'Reference data SID'!$B:$N,13,FALSE))</f>
        <v/>
      </c>
      <c r="AK299" s="16" t="str">
        <f>IF(ISERROR(VLOOKUP(CONCATENATE($A299,"_",AK$2),'Reference data SID'!$B:$N,13,FALSE)),"",VLOOKUP(CONCATENATE($A299,"_",AK$2),'Reference data SID'!$B:$N,13,FALSE))</f>
        <v/>
      </c>
      <c r="AL299" s="16" t="str">
        <f>IF(ISERROR(VLOOKUP(CONCATENATE($A299,"_",AL$2),'Reference data SID'!$B:$N,13,FALSE)),"",VLOOKUP(CONCATENATE($A299,"_",AL$2),'Reference data SID'!$B:$N,13,FALSE))</f>
        <v/>
      </c>
      <c r="AM299" s="16" t="str">
        <f>IF(ISERROR(VLOOKUP(CONCATENATE($A299,"_",AM$2),'Reference data SID'!$B:$N,13,FALSE)),"",VLOOKUP(CONCATENATE($A299,"_",AM$2),'Reference data SID'!$B:$N,13,FALSE))</f>
        <v/>
      </c>
      <c r="AN299" s="16" t="str">
        <f>IF(ISERROR(VLOOKUP(CONCATENATE($A299,"_",AN$2),'Reference data SID'!$B:$N,13,FALSE)),"",VLOOKUP(CONCATENATE($A299,"_",AN$2),'Reference data SID'!$B:$N,13,FALSE))</f>
        <v/>
      </c>
      <c r="AO299" s="16" t="str">
        <f>IF(ISERROR(VLOOKUP(CONCATENATE($A299,"_",AO$2),'Reference data SID'!$B:$N,13,FALSE)),"",VLOOKUP(CONCATENATE($A299,"_",AO$2),'Reference data SID'!$B:$N,13,FALSE))</f>
        <v/>
      </c>
      <c r="AP299" s="16" t="str">
        <f>IF(ISERROR(VLOOKUP(CONCATENATE($A299,"_",AP$2),'Reference data SID'!$B:$N,13,FALSE)),"",VLOOKUP(CONCATENATE($A299,"_",AP$2),'Reference data SID'!$B:$N,13,FALSE))</f>
        <v/>
      </c>
      <c r="AQ299" s="16" t="str">
        <f>IF(ISERROR(VLOOKUP(CONCATENATE($A299,"_",AQ$2),'Reference data SID'!$B:$N,13,FALSE)),"",VLOOKUP(CONCATENATE($A299,"_",AQ$2),'Reference data SID'!$B:$N,13,FALSE))</f>
        <v/>
      </c>
      <c r="AR299" s="16" t="str">
        <f>IF(ISERROR(VLOOKUP(CONCATENATE($A299,"_",AR$2),'Reference data SID'!$B:$N,13,FALSE)),"",VLOOKUP(CONCATENATE($A299,"_",AR$2),'Reference data SID'!$B:$N,13,FALSE))</f>
        <v/>
      </c>
      <c r="AS299" s="16" t="str">
        <f>IF(ISERROR(VLOOKUP(CONCATENATE($A299,"_",AS$2),'Reference data SID'!$B:$N,13,FALSE)),"",VLOOKUP(CONCATENATE($A299,"_",AS$2),'Reference data SID'!$B:$N,13,FALSE))</f>
        <v/>
      </c>
      <c r="AT299" s="16" t="str">
        <f>IF(ISERROR(VLOOKUP(CONCATENATE($A299,"_",AT$2),'Reference data SID'!$B:$N,13,FALSE)),"",VLOOKUP(CONCATENATE($A299,"_",AT$2),'Reference data SID'!$B:$N,13,FALSE))</f>
        <v/>
      </c>
    </row>
    <row r="300" spans="1:46" x14ac:dyDescent="0.25">
      <c r="A300">
        <v>296</v>
      </c>
      <c r="B300" s="16" t="str">
        <f>IF(ISERROR(VLOOKUP(CONCATENATE($A300,"_",B$2),'Reference data SID'!$B:$N,13,FALSE)),"",VLOOKUP(CONCATENATE($A300,"_",B$2),'Reference data SID'!$B:$N,13,FALSE))</f>
        <v/>
      </c>
      <c r="C300" s="16" t="str">
        <f>IF(ISERROR(VLOOKUP(CONCATENATE($A300,"_",C$2),'Reference data SID'!$B:$N,13,FALSE)),"",VLOOKUP(CONCATENATE($A300,"_",C$2),'Reference data SID'!$B:$N,13,FALSE))</f>
        <v/>
      </c>
      <c r="D300" s="16" t="str">
        <f>IF(ISERROR(VLOOKUP(CONCATENATE($A300,"_",D$2),'Reference data SID'!$B:$N,13,FALSE)),"",VLOOKUP(CONCATENATE($A300,"_",D$2),'Reference data SID'!$B:$N,13,FALSE))</f>
        <v/>
      </c>
      <c r="E300" s="16" t="str">
        <f>IF(ISERROR(VLOOKUP(CONCATENATE($A300,"_",E$2),'Reference data SID'!$B:$N,13,FALSE)),"",VLOOKUP(CONCATENATE($A300,"_",E$2),'Reference data SID'!$B:$N,13,FALSE))</f>
        <v/>
      </c>
      <c r="F300" s="16" t="str">
        <f>IF(ISERROR(VLOOKUP(CONCATENATE($A300,"_",F$2),'Reference data SID'!$B:$N,13,FALSE)),"",VLOOKUP(CONCATENATE($A300,"_",F$2),'Reference data SID'!$B:$N,13,FALSE))</f>
        <v/>
      </c>
      <c r="G300" s="16" t="str">
        <f>IF(ISERROR(VLOOKUP(CONCATENATE($A300,"_",G$2),'Reference data SID'!$B:$N,13,FALSE)),"",VLOOKUP(CONCATENATE($A300,"_",G$2),'Reference data SID'!$B:$N,13,FALSE))</f>
        <v/>
      </c>
      <c r="H300" s="16" t="str">
        <f>IF(ISERROR(VLOOKUP(CONCATENATE($A300,"_",H$2),'Reference data SID'!$B:$N,13,FALSE)),"",VLOOKUP(CONCATENATE($A300,"_",H$2),'Reference data SID'!$B:$N,13,FALSE))</f>
        <v/>
      </c>
      <c r="I300" s="16" t="str">
        <f>IF(ISERROR(VLOOKUP(CONCATENATE($A300,"_",I$2),'Reference data SID'!$B:$N,13,FALSE)),"",VLOOKUP(CONCATENATE($A300,"_",I$2),'Reference data SID'!$B:$N,13,FALSE))</f>
        <v/>
      </c>
      <c r="J300" s="16" t="str">
        <f>IF(ISERROR(VLOOKUP(CONCATENATE($A300,"_",J$2),'Reference data SID'!$B:$N,13,FALSE)),"",VLOOKUP(CONCATENATE($A300,"_",J$2),'Reference data SID'!$B:$N,13,FALSE))</f>
        <v/>
      </c>
      <c r="K300" s="16" t="str">
        <f>IF(ISERROR(VLOOKUP(CONCATENATE($A300,"_",K$2),'Reference data SID'!$B:$N,13,FALSE)),"",VLOOKUP(CONCATENATE($A300,"_",K$2),'Reference data SID'!$B:$N,13,FALSE))</f>
        <v/>
      </c>
      <c r="L300" s="16" t="str">
        <f>IF(ISERROR(VLOOKUP(CONCATENATE($A300,"_",L$2),'Reference data SID'!$B:$N,13,FALSE)),"",VLOOKUP(CONCATENATE($A300,"_",L$2),'Reference data SID'!$B:$N,13,FALSE))</f>
        <v/>
      </c>
      <c r="M300" s="16" t="str">
        <f>IF(ISERROR(VLOOKUP(CONCATENATE($A300,"_",M$2),'Reference data SID'!$B:$N,13,FALSE)),"",VLOOKUP(CONCATENATE($A300,"_",M$2),'Reference data SID'!$B:$N,13,FALSE))</f>
        <v/>
      </c>
      <c r="N300" s="16" t="str">
        <f>IF(ISERROR(VLOOKUP(CONCATENATE($A300,"_",N$2),'Reference data SID'!$B:$N,13,FALSE)),"",VLOOKUP(CONCATENATE($A300,"_",N$2),'Reference data SID'!$B:$N,13,FALSE))</f>
        <v/>
      </c>
      <c r="O300" s="16" t="str">
        <f>IF(ISERROR(VLOOKUP(CONCATENATE($A300,"_",O$2),'Reference data SID'!$B:$N,13,FALSE)),"",VLOOKUP(CONCATENATE($A300,"_",O$2),'Reference data SID'!$B:$N,13,FALSE))</f>
        <v/>
      </c>
      <c r="P300" s="16" t="str">
        <f>IF(ISERROR(VLOOKUP(CONCATENATE($A300,"_",P$2),'Reference data SID'!$B:$N,13,FALSE)),"",VLOOKUP(CONCATENATE($A300,"_",P$2),'Reference data SID'!$B:$N,13,FALSE))</f>
        <v/>
      </c>
      <c r="Q300" s="16" t="str">
        <f>IF(ISERROR(VLOOKUP(CONCATENATE($A300,"_",Q$2),'Reference data SID'!$B:$N,13,FALSE)),"",VLOOKUP(CONCATENATE($A300,"_",Q$2),'Reference data SID'!$B:$N,13,FALSE))</f>
        <v/>
      </c>
      <c r="R300" s="16" t="str">
        <f>IF(ISERROR(VLOOKUP(CONCATENATE($A300,"_",R$2),'Reference data SID'!$B:$N,13,FALSE)),"",VLOOKUP(CONCATENATE($A300,"_",R$2),'Reference data SID'!$B:$N,13,FALSE))</f>
        <v/>
      </c>
      <c r="S300" s="16" t="str">
        <f>IF(ISERROR(VLOOKUP(CONCATENATE($A300,"_",S$2),'Reference data SID'!$B:$N,13,FALSE)),"",VLOOKUP(CONCATENATE($A300,"_",S$2),'Reference data SID'!$B:$N,13,FALSE))</f>
        <v/>
      </c>
      <c r="T300" s="16" t="str">
        <f>IF(ISERROR(VLOOKUP(CONCATENATE($A300,"_",T$2),'Reference data SID'!$B:$N,13,FALSE)),"",VLOOKUP(CONCATENATE($A300,"_",T$2),'Reference data SID'!$B:$N,13,FALSE))</f>
        <v/>
      </c>
      <c r="U300" s="16" t="str">
        <f>IF(ISERROR(VLOOKUP(CONCATENATE($A300,"_",U$2),'Reference data SID'!$B:$N,13,FALSE)),"",VLOOKUP(CONCATENATE($A300,"_",U$2),'Reference data SID'!$B:$N,13,FALSE))</f>
        <v/>
      </c>
      <c r="V300" s="16" t="str">
        <f>IF(ISERROR(VLOOKUP(CONCATENATE($A300,"_",V$2),'Reference data SID'!$B:$N,13,FALSE)),"",VLOOKUP(CONCATENATE($A300,"_",V$2),'Reference data SID'!$B:$N,13,FALSE))</f>
        <v/>
      </c>
      <c r="W300" s="16" t="str">
        <f>IF(ISERROR(VLOOKUP(CONCATENATE($A300,"_",W$2),'Reference data SID'!$B:$N,13,FALSE)),"",VLOOKUP(CONCATENATE($A300,"_",W$2),'Reference data SID'!$B:$N,13,FALSE))</f>
        <v/>
      </c>
      <c r="X300" s="16" t="str">
        <f>IF(ISERROR(VLOOKUP(CONCATENATE($A300,"_",X$2),'Reference data SID'!$B:$N,13,FALSE)),"",VLOOKUP(CONCATENATE($A300,"_",X$2),'Reference data SID'!$B:$N,13,FALSE))</f>
        <v/>
      </c>
      <c r="Y300" s="16" t="str">
        <f>IF(ISERROR(VLOOKUP(CONCATENATE($A300,"_",Y$2),'Reference data SID'!$B:$N,13,FALSE)),"",VLOOKUP(CONCATENATE($A300,"_",Y$2),'Reference data SID'!$B:$N,13,FALSE))</f>
        <v/>
      </c>
      <c r="Z300" s="16" t="str">
        <f>IF(ISERROR(VLOOKUP(CONCATENATE($A300,"_",Z$2),'Reference data SID'!$B:$N,13,FALSE)),"",VLOOKUP(CONCATENATE($A300,"_",Z$2),'Reference data SID'!$B:$N,13,FALSE))</f>
        <v/>
      </c>
      <c r="AA300" s="16" t="str">
        <f>IF(ISERROR(VLOOKUP(CONCATENATE($A300,"_",AA$2),'Reference data SID'!$B:$N,13,FALSE)),"",VLOOKUP(CONCATENATE($A300,"_",AA$2),'Reference data SID'!$B:$N,13,FALSE))</f>
        <v/>
      </c>
      <c r="AB300" s="16" t="str">
        <f>IF(ISERROR(VLOOKUP(CONCATENATE($A300,"_",AB$2),'Reference data SID'!$B:$N,13,FALSE)),"",VLOOKUP(CONCATENATE($A300,"_",AB$2),'Reference data SID'!$B:$N,13,FALSE))</f>
        <v/>
      </c>
      <c r="AC300" s="16" t="str">
        <f>IF(ISERROR(VLOOKUP(CONCATENATE($A300,"_",AC$2),'Reference data SID'!$B:$N,13,FALSE)),"",VLOOKUP(CONCATENATE($A300,"_",AC$2),'Reference data SID'!$B:$N,13,FALSE))</f>
        <v/>
      </c>
      <c r="AD300" s="16" t="str">
        <f>IF(ISERROR(VLOOKUP(CONCATENATE($A300,"_",AD$2),'Reference data SID'!$B:$N,13,FALSE)),"",VLOOKUP(CONCATENATE($A300,"_",AD$2),'Reference data SID'!$B:$N,13,FALSE))</f>
        <v/>
      </c>
      <c r="AE300" s="16" t="str">
        <f>IF(ISERROR(VLOOKUP(CONCATENATE($A300,"_",AE$2),'Reference data SID'!$B:$N,13,FALSE)),"",VLOOKUP(CONCATENATE($A300,"_",AE$2),'Reference data SID'!$B:$N,13,FALSE))</f>
        <v/>
      </c>
      <c r="AF300" s="16" t="str">
        <f>IF(ISERROR(VLOOKUP(CONCATENATE($A300,"_",AF$2),'Reference data SID'!$B:$N,13,FALSE)),"",VLOOKUP(CONCATENATE($A300,"_",AF$2),'Reference data SID'!$B:$N,13,FALSE))</f>
        <v/>
      </c>
      <c r="AG300" s="16" t="str">
        <f>IF(ISERROR(VLOOKUP(CONCATENATE($A300,"_",AG$2),'Reference data SID'!$B:$N,13,FALSE)),"",VLOOKUP(CONCATENATE($A300,"_",AG$2),'Reference data SID'!$B:$N,13,FALSE))</f>
        <v/>
      </c>
      <c r="AH300" s="16" t="str">
        <f>IF(ISERROR(VLOOKUP(CONCATENATE($A300,"_",AH$2),'Reference data SID'!$B:$N,13,FALSE)),"",VLOOKUP(CONCATENATE($A300,"_",AH$2),'Reference data SID'!$B:$N,13,FALSE))</f>
        <v/>
      </c>
      <c r="AI300" s="16" t="str">
        <f>IF(ISERROR(VLOOKUP(CONCATENATE($A300,"_",AI$2),'Reference data SID'!$B:$N,13,FALSE)),"",VLOOKUP(CONCATENATE($A300,"_",AI$2),'Reference data SID'!$B:$N,13,FALSE))</f>
        <v/>
      </c>
      <c r="AJ300" s="16" t="str">
        <f>IF(ISERROR(VLOOKUP(CONCATENATE($A300,"_",AJ$2),'Reference data SID'!$B:$N,13,FALSE)),"",VLOOKUP(CONCATENATE($A300,"_",AJ$2),'Reference data SID'!$B:$N,13,FALSE))</f>
        <v/>
      </c>
      <c r="AK300" s="16" t="str">
        <f>IF(ISERROR(VLOOKUP(CONCATENATE($A300,"_",AK$2),'Reference data SID'!$B:$N,13,FALSE)),"",VLOOKUP(CONCATENATE($A300,"_",AK$2),'Reference data SID'!$B:$N,13,FALSE))</f>
        <v/>
      </c>
      <c r="AL300" s="16" t="str">
        <f>IF(ISERROR(VLOOKUP(CONCATENATE($A300,"_",AL$2),'Reference data SID'!$B:$N,13,FALSE)),"",VLOOKUP(CONCATENATE($A300,"_",AL$2),'Reference data SID'!$B:$N,13,FALSE))</f>
        <v/>
      </c>
      <c r="AM300" s="16" t="str">
        <f>IF(ISERROR(VLOOKUP(CONCATENATE($A300,"_",AM$2),'Reference data SID'!$B:$N,13,FALSE)),"",VLOOKUP(CONCATENATE($A300,"_",AM$2),'Reference data SID'!$B:$N,13,FALSE))</f>
        <v/>
      </c>
      <c r="AN300" s="16" t="str">
        <f>IF(ISERROR(VLOOKUP(CONCATENATE($A300,"_",AN$2),'Reference data SID'!$B:$N,13,FALSE)),"",VLOOKUP(CONCATENATE($A300,"_",AN$2),'Reference data SID'!$B:$N,13,FALSE))</f>
        <v/>
      </c>
      <c r="AO300" s="16" t="str">
        <f>IF(ISERROR(VLOOKUP(CONCATENATE($A300,"_",AO$2),'Reference data SID'!$B:$N,13,FALSE)),"",VLOOKUP(CONCATENATE($A300,"_",AO$2),'Reference data SID'!$B:$N,13,FALSE))</f>
        <v/>
      </c>
      <c r="AP300" s="16" t="str">
        <f>IF(ISERROR(VLOOKUP(CONCATENATE($A300,"_",AP$2),'Reference data SID'!$B:$N,13,FALSE)),"",VLOOKUP(CONCATENATE($A300,"_",AP$2),'Reference data SID'!$B:$N,13,FALSE))</f>
        <v/>
      </c>
      <c r="AQ300" s="16" t="str">
        <f>IF(ISERROR(VLOOKUP(CONCATENATE($A300,"_",AQ$2),'Reference data SID'!$B:$N,13,FALSE)),"",VLOOKUP(CONCATENATE($A300,"_",AQ$2),'Reference data SID'!$B:$N,13,FALSE))</f>
        <v/>
      </c>
      <c r="AR300" s="16" t="str">
        <f>IF(ISERROR(VLOOKUP(CONCATENATE($A300,"_",AR$2),'Reference data SID'!$B:$N,13,FALSE)),"",VLOOKUP(CONCATENATE($A300,"_",AR$2),'Reference data SID'!$B:$N,13,FALSE))</f>
        <v/>
      </c>
      <c r="AS300" s="16" t="str">
        <f>IF(ISERROR(VLOOKUP(CONCATENATE($A300,"_",AS$2),'Reference data SID'!$B:$N,13,FALSE)),"",VLOOKUP(CONCATENATE($A300,"_",AS$2),'Reference data SID'!$B:$N,13,FALSE))</f>
        <v/>
      </c>
      <c r="AT300" s="16" t="str">
        <f>IF(ISERROR(VLOOKUP(CONCATENATE($A300,"_",AT$2),'Reference data SID'!$B:$N,13,FALSE)),"",VLOOKUP(CONCATENATE($A300,"_",AT$2),'Reference data SID'!$B:$N,13,FALSE))</f>
        <v/>
      </c>
    </row>
    <row r="301" spans="1:46" x14ac:dyDescent="0.25">
      <c r="A301">
        <v>297</v>
      </c>
      <c r="B301" s="16" t="str">
        <f>IF(ISERROR(VLOOKUP(CONCATENATE($A301,"_",B$2),'Reference data SID'!$B:$N,13,FALSE)),"",VLOOKUP(CONCATENATE($A301,"_",B$2),'Reference data SID'!$B:$N,13,FALSE))</f>
        <v/>
      </c>
      <c r="C301" s="16" t="str">
        <f>IF(ISERROR(VLOOKUP(CONCATENATE($A301,"_",C$2),'Reference data SID'!$B:$N,13,FALSE)),"",VLOOKUP(CONCATENATE($A301,"_",C$2),'Reference data SID'!$B:$N,13,FALSE))</f>
        <v/>
      </c>
      <c r="D301" s="16" t="str">
        <f>IF(ISERROR(VLOOKUP(CONCATENATE($A301,"_",D$2),'Reference data SID'!$B:$N,13,FALSE)),"",VLOOKUP(CONCATENATE($A301,"_",D$2),'Reference data SID'!$B:$N,13,FALSE))</f>
        <v/>
      </c>
      <c r="E301" s="16" t="str">
        <f>IF(ISERROR(VLOOKUP(CONCATENATE($A301,"_",E$2),'Reference data SID'!$B:$N,13,FALSE)),"",VLOOKUP(CONCATENATE($A301,"_",E$2),'Reference data SID'!$B:$N,13,FALSE))</f>
        <v/>
      </c>
      <c r="F301" s="16" t="str">
        <f>IF(ISERROR(VLOOKUP(CONCATENATE($A301,"_",F$2),'Reference data SID'!$B:$N,13,FALSE)),"",VLOOKUP(CONCATENATE($A301,"_",F$2),'Reference data SID'!$B:$N,13,FALSE))</f>
        <v/>
      </c>
      <c r="G301" s="16" t="str">
        <f>IF(ISERROR(VLOOKUP(CONCATENATE($A301,"_",G$2),'Reference data SID'!$B:$N,13,FALSE)),"",VLOOKUP(CONCATENATE($A301,"_",G$2),'Reference data SID'!$B:$N,13,FALSE))</f>
        <v/>
      </c>
      <c r="H301" s="16" t="str">
        <f>IF(ISERROR(VLOOKUP(CONCATENATE($A301,"_",H$2),'Reference data SID'!$B:$N,13,FALSE)),"",VLOOKUP(CONCATENATE($A301,"_",H$2),'Reference data SID'!$B:$N,13,FALSE))</f>
        <v/>
      </c>
      <c r="I301" s="16" t="str">
        <f>IF(ISERROR(VLOOKUP(CONCATENATE($A301,"_",I$2),'Reference data SID'!$B:$N,13,FALSE)),"",VLOOKUP(CONCATENATE($A301,"_",I$2),'Reference data SID'!$B:$N,13,FALSE))</f>
        <v/>
      </c>
      <c r="J301" s="16" t="str">
        <f>IF(ISERROR(VLOOKUP(CONCATENATE($A301,"_",J$2),'Reference data SID'!$B:$N,13,FALSE)),"",VLOOKUP(CONCATENATE($A301,"_",J$2),'Reference data SID'!$B:$N,13,FALSE))</f>
        <v/>
      </c>
      <c r="K301" s="16" t="str">
        <f>IF(ISERROR(VLOOKUP(CONCATENATE($A301,"_",K$2),'Reference data SID'!$B:$N,13,FALSE)),"",VLOOKUP(CONCATENATE($A301,"_",K$2),'Reference data SID'!$B:$N,13,FALSE))</f>
        <v/>
      </c>
      <c r="L301" s="16" t="str">
        <f>IF(ISERROR(VLOOKUP(CONCATENATE($A301,"_",L$2),'Reference data SID'!$B:$N,13,FALSE)),"",VLOOKUP(CONCATENATE($A301,"_",L$2),'Reference data SID'!$B:$N,13,FALSE))</f>
        <v/>
      </c>
      <c r="M301" s="16" t="str">
        <f>IF(ISERROR(VLOOKUP(CONCATENATE($A301,"_",M$2),'Reference data SID'!$B:$N,13,FALSE)),"",VLOOKUP(CONCATENATE($A301,"_",M$2),'Reference data SID'!$B:$N,13,FALSE))</f>
        <v/>
      </c>
      <c r="N301" s="16" t="str">
        <f>IF(ISERROR(VLOOKUP(CONCATENATE($A301,"_",N$2),'Reference data SID'!$B:$N,13,FALSE)),"",VLOOKUP(CONCATENATE($A301,"_",N$2),'Reference data SID'!$B:$N,13,FALSE))</f>
        <v/>
      </c>
      <c r="O301" s="16" t="str">
        <f>IF(ISERROR(VLOOKUP(CONCATENATE($A301,"_",O$2),'Reference data SID'!$B:$N,13,FALSE)),"",VLOOKUP(CONCATENATE($A301,"_",O$2),'Reference data SID'!$B:$N,13,FALSE))</f>
        <v/>
      </c>
      <c r="P301" s="16" t="str">
        <f>IF(ISERROR(VLOOKUP(CONCATENATE($A301,"_",P$2),'Reference data SID'!$B:$N,13,FALSE)),"",VLOOKUP(CONCATENATE($A301,"_",P$2),'Reference data SID'!$B:$N,13,FALSE))</f>
        <v/>
      </c>
      <c r="Q301" s="16" t="str">
        <f>IF(ISERROR(VLOOKUP(CONCATENATE($A301,"_",Q$2),'Reference data SID'!$B:$N,13,FALSE)),"",VLOOKUP(CONCATENATE($A301,"_",Q$2),'Reference data SID'!$B:$N,13,FALSE))</f>
        <v/>
      </c>
      <c r="R301" s="16" t="str">
        <f>IF(ISERROR(VLOOKUP(CONCATENATE($A301,"_",R$2),'Reference data SID'!$B:$N,13,FALSE)),"",VLOOKUP(CONCATENATE($A301,"_",R$2),'Reference data SID'!$B:$N,13,FALSE))</f>
        <v/>
      </c>
      <c r="S301" s="16" t="str">
        <f>IF(ISERROR(VLOOKUP(CONCATENATE($A301,"_",S$2),'Reference data SID'!$B:$N,13,FALSE)),"",VLOOKUP(CONCATENATE($A301,"_",S$2),'Reference data SID'!$B:$N,13,FALSE))</f>
        <v/>
      </c>
      <c r="T301" s="16" t="str">
        <f>IF(ISERROR(VLOOKUP(CONCATENATE($A301,"_",T$2),'Reference data SID'!$B:$N,13,FALSE)),"",VLOOKUP(CONCATENATE($A301,"_",T$2),'Reference data SID'!$B:$N,13,FALSE))</f>
        <v/>
      </c>
      <c r="U301" s="16" t="str">
        <f>IF(ISERROR(VLOOKUP(CONCATENATE($A301,"_",U$2),'Reference data SID'!$B:$N,13,FALSE)),"",VLOOKUP(CONCATENATE($A301,"_",U$2),'Reference data SID'!$B:$N,13,FALSE))</f>
        <v/>
      </c>
      <c r="V301" s="16" t="str">
        <f>IF(ISERROR(VLOOKUP(CONCATENATE($A301,"_",V$2),'Reference data SID'!$B:$N,13,FALSE)),"",VLOOKUP(CONCATENATE($A301,"_",V$2),'Reference data SID'!$B:$N,13,FALSE))</f>
        <v/>
      </c>
      <c r="W301" s="16" t="str">
        <f>IF(ISERROR(VLOOKUP(CONCATENATE($A301,"_",W$2),'Reference data SID'!$B:$N,13,FALSE)),"",VLOOKUP(CONCATENATE($A301,"_",W$2),'Reference data SID'!$B:$N,13,FALSE))</f>
        <v/>
      </c>
      <c r="X301" s="16" t="str">
        <f>IF(ISERROR(VLOOKUP(CONCATENATE($A301,"_",X$2),'Reference data SID'!$B:$N,13,FALSE)),"",VLOOKUP(CONCATENATE($A301,"_",X$2),'Reference data SID'!$B:$N,13,FALSE))</f>
        <v/>
      </c>
      <c r="Y301" s="16" t="str">
        <f>IF(ISERROR(VLOOKUP(CONCATENATE($A301,"_",Y$2),'Reference data SID'!$B:$N,13,FALSE)),"",VLOOKUP(CONCATENATE($A301,"_",Y$2),'Reference data SID'!$B:$N,13,FALSE))</f>
        <v/>
      </c>
      <c r="Z301" s="16" t="str">
        <f>IF(ISERROR(VLOOKUP(CONCATENATE($A301,"_",Z$2),'Reference data SID'!$B:$N,13,FALSE)),"",VLOOKUP(CONCATENATE($A301,"_",Z$2),'Reference data SID'!$B:$N,13,FALSE))</f>
        <v/>
      </c>
      <c r="AA301" s="16" t="str">
        <f>IF(ISERROR(VLOOKUP(CONCATENATE($A301,"_",AA$2),'Reference data SID'!$B:$N,13,FALSE)),"",VLOOKUP(CONCATENATE($A301,"_",AA$2),'Reference data SID'!$B:$N,13,FALSE))</f>
        <v/>
      </c>
      <c r="AB301" s="16" t="str">
        <f>IF(ISERROR(VLOOKUP(CONCATENATE($A301,"_",AB$2),'Reference data SID'!$B:$N,13,FALSE)),"",VLOOKUP(CONCATENATE($A301,"_",AB$2),'Reference data SID'!$B:$N,13,FALSE))</f>
        <v/>
      </c>
      <c r="AC301" s="16" t="str">
        <f>IF(ISERROR(VLOOKUP(CONCATENATE($A301,"_",AC$2),'Reference data SID'!$B:$N,13,FALSE)),"",VLOOKUP(CONCATENATE($A301,"_",AC$2),'Reference data SID'!$B:$N,13,FALSE))</f>
        <v/>
      </c>
      <c r="AD301" s="16" t="str">
        <f>IF(ISERROR(VLOOKUP(CONCATENATE($A301,"_",AD$2),'Reference data SID'!$B:$N,13,FALSE)),"",VLOOKUP(CONCATENATE($A301,"_",AD$2),'Reference data SID'!$B:$N,13,FALSE))</f>
        <v/>
      </c>
      <c r="AE301" s="16" t="str">
        <f>IF(ISERROR(VLOOKUP(CONCATENATE($A301,"_",AE$2),'Reference data SID'!$B:$N,13,FALSE)),"",VLOOKUP(CONCATENATE($A301,"_",AE$2),'Reference data SID'!$B:$N,13,FALSE))</f>
        <v/>
      </c>
      <c r="AF301" s="16" t="str">
        <f>IF(ISERROR(VLOOKUP(CONCATENATE($A301,"_",AF$2),'Reference data SID'!$B:$N,13,FALSE)),"",VLOOKUP(CONCATENATE($A301,"_",AF$2),'Reference data SID'!$B:$N,13,FALSE))</f>
        <v/>
      </c>
      <c r="AG301" s="16" t="str">
        <f>IF(ISERROR(VLOOKUP(CONCATENATE($A301,"_",AG$2),'Reference data SID'!$B:$N,13,FALSE)),"",VLOOKUP(CONCATENATE($A301,"_",AG$2),'Reference data SID'!$B:$N,13,FALSE))</f>
        <v/>
      </c>
      <c r="AH301" s="16" t="str">
        <f>IF(ISERROR(VLOOKUP(CONCATENATE($A301,"_",AH$2),'Reference data SID'!$B:$N,13,FALSE)),"",VLOOKUP(CONCATENATE($A301,"_",AH$2),'Reference data SID'!$B:$N,13,FALSE))</f>
        <v/>
      </c>
      <c r="AI301" s="16" t="str">
        <f>IF(ISERROR(VLOOKUP(CONCATENATE($A301,"_",AI$2),'Reference data SID'!$B:$N,13,FALSE)),"",VLOOKUP(CONCATENATE($A301,"_",AI$2),'Reference data SID'!$B:$N,13,FALSE))</f>
        <v/>
      </c>
      <c r="AJ301" s="16" t="str">
        <f>IF(ISERROR(VLOOKUP(CONCATENATE($A301,"_",AJ$2),'Reference data SID'!$B:$N,13,FALSE)),"",VLOOKUP(CONCATENATE($A301,"_",AJ$2),'Reference data SID'!$B:$N,13,FALSE))</f>
        <v/>
      </c>
      <c r="AK301" s="16" t="str">
        <f>IF(ISERROR(VLOOKUP(CONCATENATE($A301,"_",AK$2),'Reference data SID'!$B:$N,13,FALSE)),"",VLOOKUP(CONCATENATE($A301,"_",AK$2),'Reference data SID'!$B:$N,13,FALSE))</f>
        <v/>
      </c>
      <c r="AL301" s="16" t="str">
        <f>IF(ISERROR(VLOOKUP(CONCATENATE($A301,"_",AL$2),'Reference data SID'!$B:$N,13,FALSE)),"",VLOOKUP(CONCATENATE($A301,"_",AL$2),'Reference data SID'!$B:$N,13,FALSE))</f>
        <v/>
      </c>
      <c r="AM301" s="16" t="str">
        <f>IF(ISERROR(VLOOKUP(CONCATENATE($A301,"_",AM$2),'Reference data SID'!$B:$N,13,FALSE)),"",VLOOKUP(CONCATENATE($A301,"_",AM$2),'Reference data SID'!$B:$N,13,FALSE))</f>
        <v/>
      </c>
      <c r="AN301" s="16" t="str">
        <f>IF(ISERROR(VLOOKUP(CONCATENATE($A301,"_",AN$2),'Reference data SID'!$B:$N,13,FALSE)),"",VLOOKUP(CONCATENATE($A301,"_",AN$2),'Reference data SID'!$B:$N,13,FALSE))</f>
        <v/>
      </c>
      <c r="AO301" s="16" t="str">
        <f>IF(ISERROR(VLOOKUP(CONCATENATE($A301,"_",AO$2),'Reference data SID'!$B:$N,13,FALSE)),"",VLOOKUP(CONCATENATE($A301,"_",AO$2),'Reference data SID'!$B:$N,13,FALSE))</f>
        <v/>
      </c>
      <c r="AP301" s="16" t="str">
        <f>IF(ISERROR(VLOOKUP(CONCATENATE($A301,"_",AP$2),'Reference data SID'!$B:$N,13,FALSE)),"",VLOOKUP(CONCATENATE($A301,"_",AP$2),'Reference data SID'!$B:$N,13,FALSE))</f>
        <v/>
      </c>
      <c r="AQ301" s="16" t="str">
        <f>IF(ISERROR(VLOOKUP(CONCATENATE($A301,"_",AQ$2),'Reference data SID'!$B:$N,13,FALSE)),"",VLOOKUP(CONCATENATE($A301,"_",AQ$2),'Reference data SID'!$B:$N,13,FALSE))</f>
        <v/>
      </c>
      <c r="AR301" s="16" t="str">
        <f>IF(ISERROR(VLOOKUP(CONCATENATE($A301,"_",AR$2),'Reference data SID'!$B:$N,13,FALSE)),"",VLOOKUP(CONCATENATE($A301,"_",AR$2),'Reference data SID'!$B:$N,13,FALSE))</f>
        <v/>
      </c>
      <c r="AS301" s="16" t="str">
        <f>IF(ISERROR(VLOOKUP(CONCATENATE($A301,"_",AS$2),'Reference data SID'!$B:$N,13,FALSE)),"",VLOOKUP(CONCATENATE($A301,"_",AS$2),'Reference data SID'!$B:$N,13,FALSE))</f>
        <v/>
      </c>
      <c r="AT301" s="16" t="str">
        <f>IF(ISERROR(VLOOKUP(CONCATENATE($A301,"_",AT$2),'Reference data SID'!$B:$N,13,FALSE)),"",VLOOKUP(CONCATENATE($A301,"_",AT$2),'Reference data SID'!$B:$N,13,FALSE))</f>
        <v/>
      </c>
    </row>
    <row r="302" spans="1:46" x14ac:dyDescent="0.25">
      <c r="A302">
        <v>298</v>
      </c>
      <c r="B302" s="16" t="str">
        <f>IF(ISERROR(VLOOKUP(CONCATENATE($A302,"_",B$2),'Reference data SID'!$B:$N,13,FALSE)),"",VLOOKUP(CONCATENATE($A302,"_",B$2),'Reference data SID'!$B:$N,13,FALSE))</f>
        <v/>
      </c>
      <c r="C302" s="16" t="str">
        <f>IF(ISERROR(VLOOKUP(CONCATENATE($A302,"_",C$2),'Reference data SID'!$B:$N,13,FALSE)),"",VLOOKUP(CONCATENATE($A302,"_",C$2),'Reference data SID'!$B:$N,13,FALSE))</f>
        <v/>
      </c>
      <c r="D302" s="16" t="str">
        <f>IF(ISERROR(VLOOKUP(CONCATENATE($A302,"_",D$2),'Reference data SID'!$B:$N,13,FALSE)),"",VLOOKUP(CONCATENATE($A302,"_",D$2),'Reference data SID'!$B:$N,13,FALSE))</f>
        <v/>
      </c>
      <c r="E302" s="16" t="str">
        <f>IF(ISERROR(VLOOKUP(CONCATENATE($A302,"_",E$2),'Reference data SID'!$B:$N,13,FALSE)),"",VLOOKUP(CONCATENATE($A302,"_",E$2),'Reference data SID'!$B:$N,13,FALSE))</f>
        <v/>
      </c>
      <c r="F302" s="16" t="str">
        <f>IF(ISERROR(VLOOKUP(CONCATENATE($A302,"_",F$2),'Reference data SID'!$B:$N,13,FALSE)),"",VLOOKUP(CONCATENATE($A302,"_",F$2),'Reference data SID'!$B:$N,13,FALSE))</f>
        <v/>
      </c>
      <c r="G302" s="16" t="str">
        <f>IF(ISERROR(VLOOKUP(CONCATENATE($A302,"_",G$2),'Reference data SID'!$B:$N,13,FALSE)),"",VLOOKUP(CONCATENATE($A302,"_",G$2),'Reference data SID'!$B:$N,13,FALSE))</f>
        <v/>
      </c>
      <c r="H302" s="16" t="str">
        <f>IF(ISERROR(VLOOKUP(CONCATENATE($A302,"_",H$2),'Reference data SID'!$B:$N,13,FALSE)),"",VLOOKUP(CONCATENATE($A302,"_",H$2),'Reference data SID'!$B:$N,13,FALSE))</f>
        <v/>
      </c>
      <c r="I302" s="16" t="str">
        <f>IF(ISERROR(VLOOKUP(CONCATENATE($A302,"_",I$2),'Reference data SID'!$B:$N,13,FALSE)),"",VLOOKUP(CONCATENATE($A302,"_",I$2),'Reference data SID'!$B:$N,13,FALSE))</f>
        <v/>
      </c>
      <c r="J302" s="16" t="str">
        <f>IF(ISERROR(VLOOKUP(CONCATENATE($A302,"_",J$2),'Reference data SID'!$B:$N,13,FALSE)),"",VLOOKUP(CONCATENATE($A302,"_",J$2),'Reference data SID'!$B:$N,13,FALSE))</f>
        <v/>
      </c>
      <c r="K302" s="16" t="str">
        <f>IF(ISERROR(VLOOKUP(CONCATENATE($A302,"_",K$2),'Reference data SID'!$B:$N,13,FALSE)),"",VLOOKUP(CONCATENATE($A302,"_",K$2),'Reference data SID'!$B:$N,13,FALSE))</f>
        <v/>
      </c>
      <c r="L302" s="16" t="str">
        <f>IF(ISERROR(VLOOKUP(CONCATENATE($A302,"_",L$2),'Reference data SID'!$B:$N,13,FALSE)),"",VLOOKUP(CONCATENATE($A302,"_",L$2),'Reference data SID'!$B:$N,13,FALSE))</f>
        <v/>
      </c>
      <c r="M302" s="16" t="str">
        <f>IF(ISERROR(VLOOKUP(CONCATENATE($A302,"_",M$2),'Reference data SID'!$B:$N,13,FALSE)),"",VLOOKUP(CONCATENATE($A302,"_",M$2),'Reference data SID'!$B:$N,13,FALSE))</f>
        <v/>
      </c>
      <c r="N302" s="16" t="str">
        <f>IF(ISERROR(VLOOKUP(CONCATENATE($A302,"_",N$2),'Reference data SID'!$B:$N,13,FALSE)),"",VLOOKUP(CONCATENATE($A302,"_",N$2),'Reference data SID'!$B:$N,13,FALSE))</f>
        <v/>
      </c>
      <c r="O302" s="16" t="str">
        <f>IF(ISERROR(VLOOKUP(CONCATENATE($A302,"_",O$2),'Reference data SID'!$B:$N,13,FALSE)),"",VLOOKUP(CONCATENATE($A302,"_",O$2),'Reference data SID'!$B:$N,13,FALSE))</f>
        <v/>
      </c>
      <c r="P302" s="16" t="str">
        <f>IF(ISERROR(VLOOKUP(CONCATENATE($A302,"_",P$2),'Reference data SID'!$B:$N,13,FALSE)),"",VLOOKUP(CONCATENATE($A302,"_",P$2),'Reference data SID'!$B:$N,13,FALSE))</f>
        <v/>
      </c>
      <c r="Q302" s="16" t="str">
        <f>IF(ISERROR(VLOOKUP(CONCATENATE($A302,"_",Q$2),'Reference data SID'!$B:$N,13,FALSE)),"",VLOOKUP(CONCATENATE($A302,"_",Q$2),'Reference data SID'!$B:$N,13,FALSE))</f>
        <v/>
      </c>
      <c r="R302" s="16" t="str">
        <f>IF(ISERROR(VLOOKUP(CONCATENATE($A302,"_",R$2),'Reference data SID'!$B:$N,13,FALSE)),"",VLOOKUP(CONCATENATE($A302,"_",R$2),'Reference data SID'!$B:$N,13,FALSE))</f>
        <v/>
      </c>
      <c r="S302" s="16" t="str">
        <f>IF(ISERROR(VLOOKUP(CONCATENATE($A302,"_",S$2),'Reference data SID'!$B:$N,13,FALSE)),"",VLOOKUP(CONCATENATE($A302,"_",S$2),'Reference data SID'!$B:$N,13,FALSE))</f>
        <v/>
      </c>
      <c r="T302" s="16" t="str">
        <f>IF(ISERROR(VLOOKUP(CONCATENATE($A302,"_",T$2),'Reference data SID'!$B:$N,13,FALSE)),"",VLOOKUP(CONCATENATE($A302,"_",T$2),'Reference data SID'!$B:$N,13,FALSE))</f>
        <v/>
      </c>
      <c r="U302" s="16" t="str">
        <f>IF(ISERROR(VLOOKUP(CONCATENATE($A302,"_",U$2),'Reference data SID'!$B:$N,13,FALSE)),"",VLOOKUP(CONCATENATE($A302,"_",U$2),'Reference data SID'!$B:$N,13,FALSE))</f>
        <v/>
      </c>
      <c r="V302" s="16" t="str">
        <f>IF(ISERROR(VLOOKUP(CONCATENATE($A302,"_",V$2),'Reference data SID'!$B:$N,13,FALSE)),"",VLOOKUP(CONCATENATE($A302,"_",V$2),'Reference data SID'!$B:$N,13,FALSE))</f>
        <v/>
      </c>
      <c r="W302" s="16" t="str">
        <f>IF(ISERROR(VLOOKUP(CONCATENATE($A302,"_",W$2),'Reference data SID'!$B:$N,13,FALSE)),"",VLOOKUP(CONCATENATE($A302,"_",W$2),'Reference data SID'!$B:$N,13,FALSE))</f>
        <v/>
      </c>
      <c r="X302" s="16" t="str">
        <f>IF(ISERROR(VLOOKUP(CONCATENATE($A302,"_",X$2),'Reference data SID'!$B:$N,13,FALSE)),"",VLOOKUP(CONCATENATE($A302,"_",X$2),'Reference data SID'!$B:$N,13,FALSE))</f>
        <v/>
      </c>
      <c r="Y302" s="16" t="str">
        <f>IF(ISERROR(VLOOKUP(CONCATENATE($A302,"_",Y$2),'Reference data SID'!$B:$N,13,FALSE)),"",VLOOKUP(CONCATENATE($A302,"_",Y$2),'Reference data SID'!$B:$N,13,FALSE))</f>
        <v/>
      </c>
      <c r="Z302" s="16" t="str">
        <f>IF(ISERROR(VLOOKUP(CONCATENATE($A302,"_",Z$2),'Reference data SID'!$B:$N,13,FALSE)),"",VLOOKUP(CONCATENATE($A302,"_",Z$2),'Reference data SID'!$B:$N,13,FALSE))</f>
        <v/>
      </c>
      <c r="AA302" s="16" t="str">
        <f>IF(ISERROR(VLOOKUP(CONCATENATE($A302,"_",AA$2),'Reference data SID'!$B:$N,13,FALSE)),"",VLOOKUP(CONCATENATE($A302,"_",AA$2),'Reference data SID'!$B:$N,13,FALSE))</f>
        <v/>
      </c>
      <c r="AB302" s="16" t="str">
        <f>IF(ISERROR(VLOOKUP(CONCATENATE($A302,"_",AB$2),'Reference data SID'!$B:$N,13,FALSE)),"",VLOOKUP(CONCATENATE($A302,"_",AB$2),'Reference data SID'!$B:$N,13,FALSE))</f>
        <v/>
      </c>
      <c r="AC302" s="16" t="str">
        <f>IF(ISERROR(VLOOKUP(CONCATENATE($A302,"_",AC$2),'Reference data SID'!$B:$N,13,FALSE)),"",VLOOKUP(CONCATENATE($A302,"_",AC$2),'Reference data SID'!$B:$N,13,FALSE))</f>
        <v/>
      </c>
      <c r="AD302" s="16" t="str">
        <f>IF(ISERROR(VLOOKUP(CONCATENATE($A302,"_",AD$2),'Reference data SID'!$B:$N,13,FALSE)),"",VLOOKUP(CONCATENATE($A302,"_",AD$2),'Reference data SID'!$B:$N,13,FALSE))</f>
        <v/>
      </c>
      <c r="AE302" s="16" t="str">
        <f>IF(ISERROR(VLOOKUP(CONCATENATE($A302,"_",AE$2),'Reference data SID'!$B:$N,13,FALSE)),"",VLOOKUP(CONCATENATE($A302,"_",AE$2),'Reference data SID'!$B:$N,13,FALSE))</f>
        <v/>
      </c>
      <c r="AF302" s="16" t="str">
        <f>IF(ISERROR(VLOOKUP(CONCATENATE($A302,"_",AF$2),'Reference data SID'!$B:$N,13,FALSE)),"",VLOOKUP(CONCATENATE($A302,"_",AF$2),'Reference data SID'!$B:$N,13,FALSE))</f>
        <v/>
      </c>
      <c r="AG302" s="16" t="str">
        <f>IF(ISERROR(VLOOKUP(CONCATENATE($A302,"_",AG$2),'Reference data SID'!$B:$N,13,FALSE)),"",VLOOKUP(CONCATENATE($A302,"_",AG$2),'Reference data SID'!$B:$N,13,FALSE))</f>
        <v/>
      </c>
      <c r="AH302" s="16" t="str">
        <f>IF(ISERROR(VLOOKUP(CONCATENATE($A302,"_",AH$2),'Reference data SID'!$B:$N,13,FALSE)),"",VLOOKUP(CONCATENATE($A302,"_",AH$2),'Reference data SID'!$B:$N,13,FALSE))</f>
        <v/>
      </c>
      <c r="AI302" s="16" t="str">
        <f>IF(ISERROR(VLOOKUP(CONCATENATE($A302,"_",AI$2),'Reference data SID'!$B:$N,13,FALSE)),"",VLOOKUP(CONCATENATE($A302,"_",AI$2),'Reference data SID'!$B:$N,13,FALSE))</f>
        <v/>
      </c>
      <c r="AJ302" s="16" t="str">
        <f>IF(ISERROR(VLOOKUP(CONCATENATE($A302,"_",AJ$2),'Reference data SID'!$B:$N,13,FALSE)),"",VLOOKUP(CONCATENATE($A302,"_",AJ$2),'Reference data SID'!$B:$N,13,FALSE))</f>
        <v/>
      </c>
      <c r="AK302" s="16" t="str">
        <f>IF(ISERROR(VLOOKUP(CONCATENATE($A302,"_",AK$2),'Reference data SID'!$B:$N,13,FALSE)),"",VLOOKUP(CONCATENATE($A302,"_",AK$2),'Reference data SID'!$B:$N,13,FALSE))</f>
        <v/>
      </c>
      <c r="AL302" s="16" t="str">
        <f>IF(ISERROR(VLOOKUP(CONCATENATE($A302,"_",AL$2),'Reference data SID'!$B:$N,13,FALSE)),"",VLOOKUP(CONCATENATE($A302,"_",AL$2),'Reference data SID'!$B:$N,13,FALSE))</f>
        <v/>
      </c>
      <c r="AM302" s="16" t="str">
        <f>IF(ISERROR(VLOOKUP(CONCATENATE($A302,"_",AM$2),'Reference data SID'!$B:$N,13,FALSE)),"",VLOOKUP(CONCATENATE($A302,"_",AM$2),'Reference data SID'!$B:$N,13,FALSE))</f>
        <v/>
      </c>
      <c r="AN302" s="16" t="str">
        <f>IF(ISERROR(VLOOKUP(CONCATENATE($A302,"_",AN$2),'Reference data SID'!$B:$N,13,FALSE)),"",VLOOKUP(CONCATENATE($A302,"_",AN$2),'Reference data SID'!$B:$N,13,FALSE))</f>
        <v/>
      </c>
      <c r="AO302" s="16" t="str">
        <f>IF(ISERROR(VLOOKUP(CONCATENATE($A302,"_",AO$2),'Reference data SID'!$B:$N,13,FALSE)),"",VLOOKUP(CONCATENATE($A302,"_",AO$2),'Reference data SID'!$B:$N,13,FALSE))</f>
        <v/>
      </c>
      <c r="AP302" s="16" t="str">
        <f>IF(ISERROR(VLOOKUP(CONCATENATE($A302,"_",AP$2),'Reference data SID'!$B:$N,13,FALSE)),"",VLOOKUP(CONCATENATE($A302,"_",AP$2),'Reference data SID'!$B:$N,13,FALSE))</f>
        <v/>
      </c>
      <c r="AQ302" s="16" t="str">
        <f>IF(ISERROR(VLOOKUP(CONCATENATE($A302,"_",AQ$2),'Reference data SID'!$B:$N,13,FALSE)),"",VLOOKUP(CONCATENATE($A302,"_",AQ$2),'Reference data SID'!$B:$N,13,FALSE))</f>
        <v/>
      </c>
      <c r="AR302" s="16" t="str">
        <f>IF(ISERROR(VLOOKUP(CONCATENATE($A302,"_",AR$2),'Reference data SID'!$B:$N,13,FALSE)),"",VLOOKUP(CONCATENATE($A302,"_",AR$2),'Reference data SID'!$B:$N,13,FALSE))</f>
        <v/>
      </c>
      <c r="AS302" s="16" t="str">
        <f>IF(ISERROR(VLOOKUP(CONCATENATE($A302,"_",AS$2),'Reference data SID'!$B:$N,13,FALSE)),"",VLOOKUP(CONCATENATE($A302,"_",AS$2),'Reference data SID'!$B:$N,13,FALSE))</f>
        <v/>
      </c>
      <c r="AT302" s="16" t="str">
        <f>IF(ISERROR(VLOOKUP(CONCATENATE($A302,"_",AT$2),'Reference data SID'!$B:$N,13,FALSE)),"",VLOOKUP(CONCATENATE($A302,"_",AT$2),'Reference data SID'!$B:$N,13,FALSE))</f>
        <v/>
      </c>
    </row>
    <row r="303" spans="1:46" x14ac:dyDescent="0.25">
      <c r="A303">
        <v>299</v>
      </c>
      <c r="B303" s="16" t="str">
        <f>IF(ISERROR(VLOOKUP(CONCATENATE($A303,"_",B$2),'Reference data SID'!$B:$N,13,FALSE)),"",VLOOKUP(CONCATENATE($A303,"_",B$2),'Reference data SID'!$B:$N,13,FALSE))</f>
        <v/>
      </c>
      <c r="C303" s="16" t="str">
        <f>IF(ISERROR(VLOOKUP(CONCATENATE($A303,"_",C$2),'Reference data SID'!$B:$N,13,FALSE)),"",VLOOKUP(CONCATENATE($A303,"_",C$2),'Reference data SID'!$B:$N,13,FALSE))</f>
        <v/>
      </c>
      <c r="D303" s="16" t="str">
        <f>IF(ISERROR(VLOOKUP(CONCATENATE($A303,"_",D$2),'Reference data SID'!$B:$N,13,FALSE)),"",VLOOKUP(CONCATENATE($A303,"_",D$2),'Reference data SID'!$B:$N,13,FALSE))</f>
        <v/>
      </c>
      <c r="E303" s="16" t="str">
        <f>IF(ISERROR(VLOOKUP(CONCATENATE($A303,"_",E$2),'Reference data SID'!$B:$N,13,FALSE)),"",VLOOKUP(CONCATENATE($A303,"_",E$2),'Reference data SID'!$B:$N,13,FALSE))</f>
        <v/>
      </c>
      <c r="F303" s="16" t="str">
        <f>IF(ISERROR(VLOOKUP(CONCATENATE($A303,"_",F$2),'Reference data SID'!$B:$N,13,FALSE)),"",VLOOKUP(CONCATENATE($A303,"_",F$2),'Reference data SID'!$B:$N,13,FALSE))</f>
        <v/>
      </c>
      <c r="G303" s="16" t="str">
        <f>IF(ISERROR(VLOOKUP(CONCATENATE($A303,"_",G$2),'Reference data SID'!$B:$N,13,FALSE)),"",VLOOKUP(CONCATENATE($A303,"_",G$2),'Reference data SID'!$B:$N,13,FALSE))</f>
        <v/>
      </c>
      <c r="H303" s="16" t="str">
        <f>IF(ISERROR(VLOOKUP(CONCATENATE($A303,"_",H$2),'Reference data SID'!$B:$N,13,FALSE)),"",VLOOKUP(CONCATENATE($A303,"_",H$2),'Reference data SID'!$B:$N,13,FALSE))</f>
        <v/>
      </c>
      <c r="I303" s="16" t="str">
        <f>IF(ISERROR(VLOOKUP(CONCATENATE($A303,"_",I$2),'Reference data SID'!$B:$N,13,FALSE)),"",VLOOKUP(CONCATENATE($A303,"_",I$2),'Reference data SID'!$B:$N,13,FALSE))</f>
        <v/>
      </c>
      <c r="J303" s="16" t="str">
        <f>IF(ISERROR(VLOOKUP(CONCATENATE($A303,"_",J$2),'Reference data SID'!$B:$N,13,FALSE)),"",VLOOKUP(CONCATENATE($A303,"_",J$2),'Reference data SID'!$B:$N,13,FALSE))</f>
        <v/>
      </c>
      <c r="K303" s="16" t="str">
        <f>IF(ISERROR(VLOOKUP(CONCATENATE($A303,"_",K$2),'Reference data SID'!$B:$N,13,FALSE)),"",VLOOKUP(CONCATENATE($A303,"_",K$2),'Reference data SID'!$B:$N,13,FALSE))</f>
        <v/>
      </c>
      <c r="L303" s="16" t="str">
        <f>IF(ISERROR(VLOOKUP(CONCATENATE($A303,"_",L$2),'Reference data SID'!$B:$N,13,FALSE)),"",VLOOKUP(CONCATENATE($A303,"_",L$2),'Reference data SID'!$B:$N,13,FALSE))</f>
        <v/>
      </c>
      <c r="M303" s="16" t="str">
        <f>IF(ISERROR(VLOOKUP(CONCATENATE($A303,"_",M$2),'Reference data SID'!$B:$N,13,FALSE)),"",VLOOKUP(CONCATENATE($A303,"_",M$2),'Reference data SID'!$B:$N,13,FALSE))</f>
        <v/>
      </c>
      <c r="N303" s="16" t="str">
        <f>IF(ISERROR(VLOOKUP(CONCATENATE($A303,"_",N$2),'Reference data SID'!$B:$N,13,FALSE)),"",VLOOKUP(CONCATENATE($A303,"_",N$2),'Reference data SID'!$B:$N,13,FALSE))</f>
        <v/>
      </c>
      <c r="O303" s="16" t="str">
        <f>IF(ISERROR(VLOOKUP(CONCATENATE($A303,"_",O$2),'Reference data SID'!$B:$N,13,FALSE)),"",VLOOKUP(CONCATENATE($A303,"_",O$2),'Reference data SID'!$B:$N,13,FALSE))</f>
        <v/>
      </c>
      <c r="P303" s="16" t="str">
        <f>IF(ISERROR(VLOOKUP(CONCATENATE($A303,"_",P$2),'Reference data SID'!$B:$N,13,FALSE)),"",VLOOKUP(CONCATENATE($A303,"_",P$2),'Reference data SID'!$B:$N,13,FALSE))</f>
        <v/>
      </c>
      <c r="Q303" s="16" t="str">
        <f>IF(ISERROR(VLOOKUP(CONCATENATE($A303,"_",Q$2),'Reference data SID'!$B:$N,13,FALSE)),"",VLOOKUP(CONCATENATE($A303,"_",Q$2),'Reference data SID'!$B:$N,13,FALSE))</f>
        <v/>
      </c>
      <c r="R303" s="16" t="str">
        <f>IF(ISERROR(VLOOKUP(CONCATENATE($A303,"_",R$2),'Reference data SID'!$B:$N,13,FALSE)),"",VLOOKUP(CONCATENATE($A303,"_",R$2),'Reference data SID'!$B:$N,13,FALSE))</f>
        <v/>
      </c>
      <c r="S303" s="16" t="str">
        <f>IF(ISERROR(VLOOKUP(CONCATENATE($A303,"_",S$2),'Reference data SID'!$B:$N,13,FALSE)),"",VLOOKUP(CONCATENATE($A303,"_",S$2),'Reference data SID'!$B:$N,13,FALSE))</f>
        <v/>
      </c>
      <c r="T303" s="16" t="str">
        <f>IF(ISERROR(VLOOKUP(CONCATENATE($A303,"_",T$2),'Reference data SID'!$B:$N,13,FALSE)),"",VLOOKUP(CONCATENATE($A303,"_",T$2),'Reference data SID'!$B:$N,13,FALSE))</f>
        <v/>
      </c>
      <c r="U303" s="16" t="str">
        <f>IF(ISERROR(VLOOKUP(CONCATENATE($A303,"_",U$2),'Reference data SID'!$B:$N,13,FALSE)),"",VLOOKUP(CONCATENATE($A303,"_",U$2),'Reference data SID'!$B:$N,13,FALSE))</f>
        <v/>
      </c>
      <c r="V303" s="16" t="str">
        <f>IF(ISERROR(VLOOKUP(CONCATENATE($A303,"_",V$2),'Reference data SID'!$B:$N,13,FALSE)),"",VLOOKUP(CONCATENATE($A303,"_",V$2),'Reference data SID'!$B:$N,13,FALSE))</f>
        <v/>
      </c>
      <c r="W303" s="16" t="str">
        <f>IF(ISERROR(VLOOKUP(CONCATENATE($A303,"_",W$2),'Reference data SID'!$B:$N,13,FALSE)),"",VLOOKUP(CONCATENATE($A303,"_",W$2),'Reference data SID'!$B:$N,13,FALSE))</f>
        <v/>
      </c>
      <c r="X303" s="16" t="str">
        <f>IF(ISERROR(VLOOKUP(CONCATENATE($A303,"_",X$2),'Reference data SID'!$B:$N,13,FALSE)),"",VLOOKUP(CONCATENATE($A303,"_",X$2),'Reference data SID'!$B:$N,13,FALSE))</f>
        <v/>
      </c>
      <c r="Y303" s="16" t="str">
        <f>IF(ISERROR(VLOOKUP(CONCATENATE($A303,"_",Y$2),'Reference data SID'!$B:$N,13,FALSE)),"",VLOOKUP(CONCATENATE($A303,"_",Y$2),'Reference data SID'!$B:$N,13,FALSE))</f>
        <v/>
      </c>
      <c r="Z303" s="16" t="str">
        <f>IF(ISERROR(VLOOKUP(CONCATENATE($A303,"_",Z$2),'Reference data SID'!$B:$N,13,FALSE)),"",VLOOKUP(CONCATENATE($A303,"_",Z$2),'Reference data SID'!$B:$N,13,FALSE))</f>
        <v/>
      </c>
      <c r="AA303" s="16" t="str">
        <f>IF(ISERROR(VLOOKUP(CONCATENATE($A303,"_",AA$2),'Reference data SID'!$B:$N,13,FALSE)),"",VLOOKUP(CONCATENATE($A303,"_",AA$2),'Reference data SID'!$B:$N,13,FALSE))</f>
        <v/>
      </c>
      <c r="AB303" s="16" t="str">
        <f>IF(ISERROR(VLOOKUP(CONCATENATE($A303,"_",AB$2),'Reference data SID'!$B:$N,13,FALSE)),"",VLOOKUP(CONCATENATE($A303,"_",AB$2),'Reference data SID'!$B:$N,13,FALSE))</f>
        <v/>
      </c>
      <c r="AC303" s="16" t="str">
        <f>IF(ISERROR(VLOOKUP(CONCATENATE($A303,"_",AC$2),'Reference data SID'!$B:$N,13,FALSE)),"",VLOOKUP(CONCATENATE($A303,"_",AC$2),'Reference data SID'!$B:$N,13,FALSE))</f>
        <v/>
      </c>
      <c r="AD303" s="16" t="str">
        <f>IF(ISERROR(VLOOKUP(CONCATENATE($A303,"_",AD$2),'Reference data SID'!$B:$N,13,FALSE)),"",VLOOKUP(CONCATENATE($A303,"_",AD$2),'Reference data SID'!$B:$N,13,FALSE))</f>
        <v/>
      </c>
      <c r="AE303" s="16" t="str">
        <f>IF(ISERROR(VLOOKUP(CONCATENATE($A303,"_",AE$2),'Reference data SID'!$B:$N,13,FALSE)),"",VLOOKUP(CONCATENATE($A303,"_",AE$2),'Reference data SID'!$B:$N,13,FALSE))</f>
        <v/>
      </c>
      <c r="AF303" s="16" t="str">
        <f>IF(ISERROR(VLOOKUP(CONCATENATE($A303,"_",AF$2),'Reference data SID'!$B:$N,13,FALSE)),"",VLOOKUP(CONCATENATE($A303,"_",AF$2),'Reference data SID'!$B:$N,13,FALSE))</f>
        <v/>
      </c>
      <c r="AG303" s="16" t="str">
        <f>IF(ISERROR(VLOOKUP(CONCATENATE($A303,"_",AG$2),'Reference data SID'!$B:$N,13,FALSE)),"",VLOOKUP(CONCATENATE($A303,"_",AG$2),'Reference data SID'!$B:$N,13,FALSE))</f>
        <v/>
      </c>
      <c r="AH303" s="16" t="str">
        <f>IF(ISERROR(VLOOKUP(CONCATENATE($A303,"_",AH$2),'Reference data SID'!$B:$N,13,FALSE)),"",VLOOKUP(CONCATENATE($A303,"_",AH$2),'Reference data SID'!$B:$N,13,FALSE))</f>
        <v/>
      </c>
      <c r="AI303" s="16" t="str">
        <f>IF(ISERROR(VLOOKUP(CONCATENATE($A303,"_",AI$2),'Reference data SID'!$B:$N,13,FALSE)),"",VLOOKUP(CONCATENATE($A303,"_",AI$2),'Reference data SID'!$B:$N,13,FALSE))</f>
        <v/>
      </c>
      <c r="AJ303" s="16" t="str">
        <f>IF(ISERROR(VLOOKUP(CONCATENATE($A303,"_",AJ$2),'Reference data SID'!$B:$N,13,FALSE)),"",VLOOKUP(CONCATENATE($A303,"_",AJ$2),'Reference data SID'!$B:$N,13,FALSE))</f>
        <v/>
      </c>
      <c r="AK303" s="16" t="str">
        <f>IF(ISERROR(VLOOKUP(CONCATENATE($A303,"_",AK$2),'Reference data SID'!$B:$N,13,FALSE)),"",VLOOKUP(CONCATENATE($A303,"_",AK$2),'Reference data SID'!$B:$N,13,FALSE))</f>
        <v/>
      </c>
      <c r="AL303" s="16" t="str">
        <f>IF(ISERROR(VLOOKUP(CONCATENATE($A303,"_",AL$2),'Reference data SID'!$B:$N,13,FALSE)),"",VLOOKUP(CONCATENATE($A303,"_",AL$2),'Reference data SID'!$B:$N,13,FALSE))</f>
        <v/>
      </c>
      <c r="AM303" s="16" t="str">
        <f>IF(ISERROR(VLOOKUP(CONCATENATE($A303,"_",AM$2),'Reference data SID'!$B:$N,13,FALSE)),"",VLOOKUP(CONCATENATE($A303,"_",AM$2),'Reference data SID'!$B:$N,13,FALSE))</f>
        <v/>
      </c>
      <c r="AN303" s="16" t="str">
        <f>IF(ISERROR(VLOOKUP(CONCATENATE($A303,"_",AN$2),'Reference data SID'!$B:$N,13,FALSE)),"",VLOOKUP(CONCATENATE($A303,"_",AN$2),'Reference data SID'!$B:$N,13,FALSE))</f>
        <v/>
      </c>
      <c r="AO303" s="16" t="str">
        <f>IF(ISERROR(VLOOKUP(CONCATENATE($A303,"_",AO$2),'Reference data SID'!$B:$N,13,FALSE)),"",VLOOKUP(CONCATENATE($A303,"_",AO$2),'Reference data SID'!$B:$N,13,FALSE))</f>
        <v/>
      </c>
      <c r="AP303" s="16" t="str">
        <f>IF(ISERROR(VLOOKUP(CONCATENATE($A303,"_",AP$2),'Reference data SID'!$B:$N,13,FALSE)),"",VLOOKUP(CONCATENATE($A303,"_",AP$2),'Reference data SID'!$B:$N,13,FALSE))</f>
        <v/>
      </c>
      <c r="AQ303" s="16" t="str">
        <f>IF(ISERROR(VLOOKUP(CONCATENATE($A303,"_",AQ$2),'Reference data SID'!$B:$N,13,FALSE)),"",VLOOKUP(CONCATENATE($A303,"_",AQ$2),'Reference data SID'!$B:$N,13,FALSE))</f>
        <v/>
      </c>
      <c r="AR303" s="16" t="str">
        <f>IF(ISERROR(VLOOKUP(CONCATENATE($A303,"_",AR$2),'Reference data SID'!$B:$N,13,FALSE)),"",VLOOKUP(CONCATENATE($A303,"_",AR$2),'Reference data SID'!$B:$N,13,FALSE))</f>
        <v/>
      </c>
      <c r="AS303" s="16" t="str">
        <f>IF(ISERROR(VLOOKUP(CONCATENATE($A303,"_",AS$2),'Reference data SID'!$B:$N,13,FALSE)),"",VLOOKUP(CONCATENATE($A303,"_",AS$2),'Reference data SID'!$B:$N,13,FALSE))</f>
        <v/>
      </c>
      <c r="AT303" s="16" t="str">
        <f>IF(ISERROR(VLOOKUP(CONCATENATE($A303,"_",AT$2),'Reference data SID'!$B:$N,13,FALSE)),"",VLOOKUP(CONCATENATE($A303,"_",AT$2),'Reference data SID'!$B:$N,13,FALSE))</f>
        <v/>
      </c>
    </row>
    <row r="304" spans="1:46" x14ac:dyDescent="0.25">
      <c r="A304">
        <v>300</v>
      </c>
      <c r="B304" s="16" t="str">
        <f>IF(ISERROR(VLOOKUP(CONCATENATE($A304,"_",B$2),'Reference data SID'!$B:$N,13,FALSE)),"",VLOOKUP(CONCATENATE($A304,"_",B$2),'Reference data SID'!$B:$N,13,FALSE))</f>
        <v/>
      </c>
      <c r="C304" s="16" t="str">
        <f>IF(ISERROR(VLOOKUP(CONCATENATE($A304,"_",C$2),'Reference data SID'!$B:$N,13,FALSE)),"",VLOOKUP(CONCATENATE($A304,"_",C$2),'Reference data SID'!$B:$N,13,FALSE))</f>
        <v/>
      </c>
      <c r="D304" s="16" t="str">
        <f>IF(ISERROR(VLOOKUP(CONCATENATE($A304,"_",D$2),'Reference data SID'!$B:$N,13,FALSE)),"",VLOOKUP(CONCATENATE($A304,"_",D$2),'Reference data SID'!$B:$N,13,FALSE))</f>
        <v/>
      </c>
      <c r="E304" s="16" t="str">
        <f>IF(ISERROR(VLOOKUP(CONCATENATE($A304,"_",E$2),'Reference data SID'!$B:$N,13,FALSE)),"",VLOOKUP(CONCATENATE($A304,"_",E$2),'Reference data SID'!$B:$N,13,FALSE))</f>
        <v/>
      </c>
      <c r="F304" s="16" t="str">
        <f>IF(ISERROR(VLOOKUP(CONCATENATE($A304,"_",F$2),'Reference data SID'!$B:$N,13,FALSE)),"",VLOOKUP(CONCATENATE($A304,"_",F$2),'Reference data SID'!$B:$N,13,FALSE))</f>
        <v/>
      </c>
      <c r="G304" s="16" t="str">
        <f>IF(ISERROR(VLOOKUP(CONCATENATE($A304,"_",G$2),'Reference data SID'!$B:$N,13,FALSE)),"",VLOOKUP(CONCATENATE($A304,"_",G$2),'Reference data SID'!$B:$N,13,FALSE))</f>
        <v/>
      </c>
      <c r="H304" s="16" t="str">
        <f>IF(ISERROR(VLOOKUP(CONCATENATE($A304,"_",H$2),'Reference data SID'!$B:$N,13,FALSE)),"",VLOOKUP(CONCATENATE($A304,"_",H$2),'Reference data SID'!$B:$N,13,FALSE))</f>
        <v/>
      </c>
      <c r="I304" s="16" t="str">
        <f>IF(ISERROR(VLOOKUP(CONCATENATE($A304,"_",I$2),'Reference data SID'!$B:$N,13,FALSE)),"",VLOOKUP(CONCATENATE($A304,"_",I$2),'Reference data SID'!$B:$N,13,FALSE))</f>
        <v/>
      </c>
      <c r="J304" s="16" t="str">
        <f>IF(ISERROR(VLOOKUP(CONCATENATE($A304,"_",J$2),'Reference data SID'!$B:$N,13,FALSE)),"",VLOOKUP(CONCATENATE($A304,"_",J$2),'Reference data SID'!$B:$N,13,FALSE))</f>
        <v/>
      </c>
      <c r="K304" s="16" t="str">
        <f>IF(ISERROR(VLOOKUP(CONCATENATE($A304,"_",K$2),'Reference data SID'!$B:$N,13,FALSE)),"",VLOOKUP(CONCATENATE($A304,"_",K$2),'Reference data SID'!$B:$N,13,FALSE))</f>
        <v/>
      </c>
      <c r="L304" s="16" t="str">
        <f>IF(ISERROR(VLOOKUP(CONCATENATE($A304,"_",L$2),'Reference data SID'!$B:$N,13,FALSE)),"",VLOOKUP(CONCATENATE($A304,"_",L$2),'Reference data SID'!$B:$N,13,FALSE))</f>
        <v/>
      </c>
      <c r="M304" s="16" t="str">
        <f>IF(ISERROR(VLOOKUP(CONCATENATE($A304,"_",M$2),'Reference data SID'!$B:$N,13,FALSE)),"",VLOOKUP(CONCATENATE($A304,"_",M$2),'Reference data SID'!$B:$N,13,FALSE))</f>
        <v/>
      </c>
      <c r="N304" s="16" t="str">
        <f>IF(ISERROR(VLOOKUP(CONCATENATE($A304,"_",N$2),'Reference data SID'!$B:$N,13,FALSE)),"",VLOOKUP(CONCATENATE($A304,"_",N$2),'Reference data SID'!$B:$N,13,FALSE))</f>
        <v/>
      </c>
      <c r="O304" s="16" t="str">
        <f>IF(ISERROR(VLOOKUP(CONCATENATE($A304,"_",O$2),'Reference data SID'!$B:$N,13,FALSE)),"",VLOOKUP(CONCATENATE($A304,"_",O$2),'Reference data SID'!$B:$N,13,FALSE))</f>
        <v/>
      </c>
      <c r="P304" s="16" t="str">
        <f>IF(ISERROR(VLOOKUP(CONCATENATE($A304,"_",P$2),'Reference data SID'!$B:$N,13,FALSE)),"",VLOOKUP(CONCATENATE($A304,"_",P$2),'Reference data SID'!$B:$N,13,FALSE))</f>
        <v/>
      </c>
      <c r="Q304" s="16" t="str">
        <f>IF(ISERROR(VLOOKUP(CONCATENATE($A304,"_",Q$2),'Reference data SID'!$B:$N,13,FALSE)),"",VLOOKUP(CONCATENATE($A304,"_",Q$2),'Reference data SID'!$B:$N,13,FALSE))</f>
        <v/>
      </c>
      <c r="R304" s="16" t="str">
        <f>IF(ISERROR(VLOOKUP(CONCATENATE($A304,"_",R$2),'Reference data SID'!$B:$N,13,FALSE)),"",VLOOKUP(CONCATENATE($A304,"_",R$2),'Reference data SID'!$B:$N,13,FALSE))</f>
        <v/>
      </c>
      <c r="S304" s="16" t="str">
        <f>IF(ISERROR(VLOOKUP(CONCATENATE($A304,"_",S$2),'Reference data SID'!$B:$N,13,FALSE)),"",VLOOKUP(CONCATENATE($A304,"_",S$2),'Reference data SID'!$B:$N,13,FALSE))</f>
        <v/>
      </c>
      <c r="T304" s="16" t="str">
        <f>IF(ISERROR(VLOOKUP(CONCATENATE($A304,"_",T$2),'Reference data SID'!$B:$N,13,FALSE)),"",VLOOKUP(CONCATENATE($A304,"_",T$2),'Reference data SID'!$B:$N,13,FALSE))</f>
        <v/>
      </c>
      <c r="U304" s="16" t="str">
        <f>IF(ISERROR(VLOOKUP(CONCATENATE($A304,"_",U$2),'Reference data SID'!$B:$N,13,FALSE)),"",VLOOKUP(CONCATENATE($A304,"_",U$2),'Reference data SID'!$B:$N,13,FALSE))</f>
        <v/>
      </c>
      <c r="V304" s="16" t="str">
        <f>IF(ISERROR(VLOOKUP(CONCATENATE($A304,"_",V$2),'Reference data SID'!$B:$N,13,FALSE)),"",VLOOKUP(CONCATENATE($A304,"_",V$2),'Reference data SID'!$B:$N,13,FALSE))</f>
        <v/>
      </c>
      <c r="W304" s="16" t="str">
        <f>IF(ISERROR(VLOOKUP(CONCATENATE($A304,"_",W$2),'Reference data SID'!$B:$N,13,FALSE)),"",VLOOKUP(CONCATENATE($A304,"_",W$2),'Reference data SID'!$B:$N,13,FALSE))</f>
        <v/>
      </c>
      <c r="X304" s="16" t="str">
        <f>IF(ISERROR(VLOOKUP(CONCATENATE($A304,"_",X$2),'Reference data SID'!$B:$N,13,FALSE)),"",VLOOKUP(CONCATENATE($A304,"_",X$2),'Reference data SID'!$B:$N,13,FALSE))</f>
        <v/>
      </c>
      <c r="Y304" s="16" t="str">
        <f>IF(ISERROR(VLOOKUP(CONCATENATE($A304,"_",Y$2),'Reference data SID'!$B:$N,13,FALSE)),"",VLOOKUP(CONCATENATE($A304,"_",Y$2),'Reference data SID'!$B:$N,13,FALSE))</f>
        <v/>
      </c>
      <c r="Z304" s="16" t="str">
        <f>IF(ISERROR(VLOOKUP(CONCATENATE($A304,"_",Z$2),'Reference data SID'!$B:$N,13,FALSE)),"",VLOOKUP(CONCATENATE($A304,"_",Z$2),'Reference data SID'!$B:$N,13,FALSE))</f>
        <v/>
      </c>
      <c r="AA304" s="16" t="str">
        <f>IF(ISERROR(VLOOKUP(CONCATENATE($A304,"_",AA$2),'Reference data SID'!$B:$N,13,FALSE)),"",VLOOKUP(CONCATENATE($A304,"_",AA$2),'Reference data SID'!$B:$N,13,FALSE))</f>
        <v/>
      </c>
      <c r="AB304" s="16" t="str">
        <f>IF(ISERROR(VLOOKUP(CONCATENATE($A304,"_",AB$2),'Reference data SID'!$B:$N,13,FALSE)),"",VLOOKUP(CONCATENATE($A304,"_",AB$2),'Reference data SID'!$B:$N,13,FALSE))</f>
        <v/>
      </c>
      <c r="AC304" s="16" t="str">
        <f>IF(ISERROR(VLOOKUP(CONCATENATE($A304,"_",AC$2),'Reference data SID'!$B:$N,13,FALSE)),"",VLOOKUP(CONCATENATE($A304,"_",AC$2),'Reference data SID'!$B:$N,13,FALSE))</f>
        <v/>
      </c>
      <c r="AD304" s="16" t="str">
        <f>IF(ISERROR(VLOOKUP(CONCATENATE($A304,"_",AD$2),'Reference data SID'!$B:$N,13,FALSE)),"",VLOOKUP(CONCATENATE($A304,"_",AD$2),'Reference data SID'!$B:$N,13,FALSE))</f>
        <v/>
      </c>
      <c r="AE304" s="16" t="str">
        <f>IF(ISERROR(VLOOKUP(CONCATENATE($A304,"_",AE$2),'Reference data SID'!$B:$N,13,FALSE)),"",VLOOKUP(CONCATENATE($A304,"_",AE$2),'Reference data SID'!$B:$N,13,FALSE))</f>
        <v/>
      </c>
      <c r="AF304" s="16" t="str">
        <f>IF(ISERROR(VLOOKUP(CONCATENATE($A304,"_",AF$2),'Reference data SID'!$B:$N,13,FALSE)),"",VLOOKUP(CONCATENATE($A304,"_",AF$2),'Reference data SID'!$B:$N,13,FALSE))</f>
        <v/>
      </c>
      <c r="AG304" s="16" t="str">
        <f>IF(ISERROR(VLOOKUP(CONCATENATE($A304,"_",AG$2),'Reference data SID'!$B:$N,13,FALSE)),"",VLOOKUP(CONCATENATE($A304,"_",AG$2),'Reference data SID'!$B:$N,13,FALSE))</f>
        <v/>
      </c>
      <c r="AH304" s="16" t="str">
        <f>IF(ISERROR(VLOOKUP(CONCATENATE($A304,"_",AH$2),'Reference data SID'!$B:$N,13,FALSE)),"",VLOOKUP(CONCATENATE($A304,"_",AH$2),'Reference data SID'!$B:$N,13,FALSE))</f>
        <v/>
      </c>
      <c r="AI304" s="16" t="str">
        <f>IF(ISERROR(VLOOKUP(CONCATENATE($A304,"_",AI$2),'Reference data SID'!$B:$N,13,FALSE)),"",VLOOKUP(CONCATENATE($A304,"_",AI$2),'Reference data SID'!$B:$N,13,FALSE))</f>
        <v/>
      </c>
      <c r="AJ304" s="16" t="str">
        <f>IF(ISERROR(VLOOKUP(CONCATENATE($A304,"_",AJ$2),'Reference data SID'!$B:$N,13,FALSE)),"",VLOOKUP(CONCATENATE($A304,"_",AJ$2),'Reference data SID'!$B:$N,13,FALSE))</f>
        <v/>
      </c>
      <c r="AK304" s="16" t="str">
        <f>IF(ISERROR(VLOOKUP(CONCATENATE($A304,"_",AK$2),'Reference data SID'!$B:$N,13,FALSE)),"",VLOOKUP(CONCATENATE($A304,"_",AK$2),'Reference data SID'!$B:$N,13,FALSE))</f>
        <v/>
      </c>
      <c r="AL304" s="16" t="str">
        <f>IF(ISERROR(VLOOKUP(CONCATENATE($A304,"_",AL$2),'Reference data SID'!$B:$N,13,FALSE)),"",VLOOKUP(CONCATENATE($A304,"_",AL$2),'Reference data SID'!$B:$N,13,FALSE))</f>
        <v/>
      </c>
      <c r="AM304" s="16" t="str">
        <f>IF(ISERROR(VLOOKUP(CONCATENATE($A304,"_",AM$2),'Reference data SID'!$B:$N,13,FALSE)),"",VLOOKUP(CONCATENATE($A304,"_",AM$2),'Reference data SID'!$B:$N,13,FALSE))</f>
        <v/>
      </c>
      <c r="AN304" s="16" t="str">
        <f>IF(ISERROR(VLOOKUP(CONCATENATE($A304,"_",AN$2),'Reference data SID'!$B:$N,13,FALSE)),"",VLOOKUP(CONCATENATE($A304,"_",AN$2),'Reference data SID'!$B:$N,13,FALSE))</f>
        <v/>
      </c>
      <c r="AO304" s="16" t="str">
        <f>IF(ISERROR(VLOOKUP(CONCATENATE($A304,"_",AO$2),'Reference data SID'!$B:$N,13,FALSE)),"",VLOOKUP(CONCATENATE($A304,"_",AO$2),'Reference data SID'!$B:$N,13,FALSE))</f>
        <v/>
      </c>
      <c r="AP304" s="16" t="str">
        <f>IF(ISERROR(VLOOKUP(CONCATENATE($A304,"_",AP$2),'Reference data SID'!$B:$N,13,FALSE)),"",VLOOKUP(CONCATENATE($A304,"_",AP$2),'Reference data SID'!$B:$N,13,FALSE))</f>
        <v/>
      </c>
      <c r="AQ304" s="16" t="str">
        <f>IF(ISERROR(VLOOKUP(CONCATENATE($A304,"_",AQ$2),'Reference data SID'!$B:$N,13,FALSE)),"",VLOOKUP(CONCATENATE($A304,"_",AQ$2),'Reference data SID'!$B:$N,13,FALSE))</f>
        <v/>
      </c>
      <c r="AR304" s="16" t="str">
        <f>IF(ISERROR(VLOOKUP(CONCATENATE($A304,"_",AR$2),'Reference data SID'!$B:$N,13,FALSE)),"",VLOOKUP(CONCATENATE($A304,"_",AR$2),'Reference data SID'!$B:$N,13,FALSE))</f>
        <v/>
      </c>
      <c r="AS304" s="16" t="str">
        <f>IF(ISERROR(VLOOKUP(CONCATENATE($A304,"_",AS$2),'Reference data SID'!$B:$N,13,FALSE)),"",VLOOKUP(CONCATENATE($A304,"_",AS$2),'Reference data SID'!$B:$N,13,FALSE))</f>
        <v/>
      </c>
      <c r="AT304" s="16" t="str">
        <f>IF(ISERROR(VLOOKUP(CONCATENATE($A304,"_",AT$2),'Reference data SID'!$B:$N,13,FALSE)),"",VLOOKUP(CONCATENATE($A304,"_",AT$2),'Reference data SID'!$B:$N,13,FALSE))</f>
        <v/>
      </c>
    </row>
    <row r="305" spans="1:46" x14ac:dyDescent="0.25">
      <c r="A305">
        <v>301</v>
      </c>
      <c r="B305" s="16" t="str">
        <f>IF(ISERROR(VLOOKUP(CONCATENATE($A305,"_",B$2),'Reference data SID'!$B:$N,13,FALSE)),"",VLOOKUP(CONCATENATE($A305,"_",B$2),'Reference data SID'!$B:$N,13,FALSE))</f>
        <v/>
      </c>
      <c r="C305" s="16" t="str">
        <f>IF(ISERROR(VLOOKUP(CONCATENATE($A305,"_",C$2),'Reference data SID'!$B:$N,13,FALSE)),"",VLOOKUP(CONCATENATE($A305,"_",C$2),'Reference data SID'!$B:$N,13,FALSE))</f>
        <v/>
      </c>
      <c r="D305" s="16" t="str">
        <f>IF(ISERROR(VLOOKUP(CONCATENATE($A305,"_",D$2),'Reference data SID'!$B:$N,13,FALSE)),"",VLOOKUP(CONCATENATE($A305,"_",D$2),'Reference data SID'!$B:$N,13,FALSE))</f>
        <v/>
      </c>
      <c r="E305" s="16" t="str">
        <f>IF(ISERROR(VLOOKUP(CONCATENATE($A305,"_",E$2),'Reference data SID'!$B:$N,13,FALSE)),"",VLOOKUP(CONCATENATE($A305,"_",E$2),'Reference data SID'!$B:$N,13,FALSE))</f>
        <v/>
      </c>
      <c r="F305" s="16" t="str">
        <f>IF(ISERROR(VLOOKUP(CONCATENATE($A305,"_",F$2),'Reference data SID'!$B:$N,13,FALSE)),"",VLOOKUP(CONCATENATE($A305,"_",F$2),'Reference data SID'!$B:$N,13,FALSE))</f>
        <v/>
      </c>
      <c r="G305" s="16" t="str">
        <f>IF(ISERROR(VLOOKUP(CONCATENATE($A305,"_",G$2),'Reference data SID'!$B:$N,13,FALSE)),"",VLOOKUP(CONCATENATE($A305,"_",G$2),'Reference data SID'!$B:$N,13,FALSE))</f>
        <v/>
      </c>
      <c r="H305" s="16" t="str">
        <f>IF(ISERROR(VLOOKUP(CONCATENATE($A305,"_",H$2),'Reference data SID'!$B:$N,13,FALSE)),"",VLOOKUP(CONCATENATE($A305,"_",H$2),'Reference data SID'!$B:$N,13,FALSE))</f>
        <v/>
      </c>
      <c r="I305" s="16" t="str">
        <f>IF(ISERROR(VLOOKUP(CONCATENATE($A305,"_",I$2),'Reference data SID'!$B:$N,13,FALSE)),"",VLOOKUP(CONCATENATE($A305,"_",I$2),'Reference data SID'!$B:$N,13,FALSE))</f>
        <v/>
      </c>
      <c r="J305" s="16" t="str">
        <f>IF(ISERROR(VLOOKUP(CONCATENATE($A305,"_",J$2),'Reference data SID'!$B:$N,13,FALSE)),"",VLOOKUP(CONCATENATE($A305,"_",J$2),'Reference data SID'!$B:$N,13,FALSE))</f>
        <v/>
      </c>
      <c r="K305" s="16" t="str">
        <f>IF(ISERROR(VLOOKUP(CONCATENATE($A305,"_",K$2),'Reference data SID'!$B:$N,13,FALSE)),"",VLOOKUP(CONCATENATE($A305,"_",K$2),'Reference data SID'!$B:$N,13,FALSE))</f>
        <v/>
      </c>
      <c r="L305" s="16" t="str">
        <f>IF(ISERROR(VLOOKUP(CONCATENATE($A305,"_",L$2),'Reference data SID'!$B:$N,13,FALSE)),"",VLOOKUP(CONCATENATE($A305,"_",L$2),'Reference data SID'!$B:$N,13,FALSE))</f>
        <v/>
      </c>
      <c r="M305" s="16" t="str">
        <f>IF(ISERROR(VLOOKUP(CONCATENATE($A305,"_",M$2),'Reference data SID'!$B:$N,13,FALSE)),"",VLOOKUP(CONCATENATE($A305,"_",M$2),'Reference data SID'!$B:$N,13,FALSE))</f>
        <v/>
      </c>
      <c r="N305" s="16" t="str">
        <f>IF(ISERROR(VLOOKUP(CONCATENATE($A305,"_",N$2),'Reference data SID'!$B:$N,13,FALSE)),"",VLOOKUP(CONCATENATE($A305,"_",N$2),'Reference data SID'!$B:$N,13,FALSE))</f>
        <v/>
      </c>
      <c r="O305" s="16" t="str">
        <f>IF(ISERROR(VLOOKUP(CONCATENATE($A305,"_",O$2),'Reference data SID'!$B:$N,13,FALSE)),"",VLOOKUP(CONCATENATE($A305,"_",O$2),'Reference data SID'!$B:$N,13,FALSE))</f>
        <v/>
      </c>
      <c r="P305" s="16" t="str">
        <f>IF(ISERROR(VLOOKUP(CONCATENATE($A305,"_",P$2),'Reference data SID'!$B:$N,13,FALSE)),"",VLOOKUP(CONCATENATE($A305,"_",P$2),'Reference data SID'!$B:$N,13,FALSE))</f>
        <v/>
      </c>
      <c r="Q305" s="16" t="str">
        <f>IF(ISERROR(VLOOKUP(CONCATENATE($A305,"_",Q$2),'Reference data SID'!$B:$N,13,FALSE)),"",VLOOKUP(CONCATENATE($A305,"_",Q$2),'Reference data SID'!$B:$N,13,FALSE))</f>
        <v/>
      </c>
      <c r="R305" s="16" t="str">
        <f>IF(ISERROR(VLOOKUP(CONCATENATE($A305,"_",R$2),'Reference data SID'!$B:$N,13,FALSE)),"",VLOOKUP(CONCATENATE($A305,"_",R$2),'Reference data SID'!$B:$N,13,FALSE))</f>
        <v/>
      </c>
      <c r="S305" s="16" t="str">
        <f>IF(ISERROR(VLOOKUP(CONCATENATE($A305,"_",S$2),'Reference data SID'!$B:$N,13,FALSE)),"",VLOOKUP(CONCATENATE($A305,"_",S$2),'Reference data SID'!$B:$N,13,FALSE))</f>
        <v/>
      </c>
      <c r="T305" s="16" t="str">
        <f>IF(ISERROR(VLOOKUP(CONCATENATE($A305,"_",T$2),'Reference data SID'!$B:$N,13,FALSE)),"",VLOOKUP(CONCATENATE($A305,"_",T$2),'Reference data SID'!$B:$N,13,FALSE))</f>
        <v/>
      </c>
      <c r="U305" s="16" t="str">
        <f>IF(ISERROR(VLOOKUP(CONCATENATE($A305,"_",U$2),'Reference data SID'!$B:$N,13,FALSE)),"",VLOOKUP(CONCATENATE($A305,"_",U$2),'Reference data SID'!$B:$N,13,FALSE))</f>
        <v/>
      </c>
      <c r="V305" s="16" t="str">
        <f>IF(ISERROR(VLOOKUP(CONCATENATE($A305,"_",V$2),'Reference data SID'!$B:$N,13,FALSE)),"",VLOOKUP(CONCATENATE($A305,"_",V$2),'Reference data SID'!$B:$N,13,FALSE))</f>
        <v/>
      </c>
      <c r="W305" s="16" t="str">
        <f>IF(ISERROR(VLOOKUP(CONCATENATE($A305,"_",W$2),'Reference data SID'!$B:$N,13,FALSE)),"",VLOOKUP(CONCATENATE($A305,"_",W$2),'Reference data SID'!$B:$N,13,FALSE))</f>
        <v/>
      </c>
      <c r="X305" s="16" t="str">
        <f>IF(ISERROR(VLOOKUP(CONCATENATE($A305,"_",X$2),'Reference data SID'!$B:$N,13,FALSE)),"",VLOOKUP(CONCATENATE($A305,"_",X$2),'Reference data SID'!$B:$N,13,FALSE))</f>
        <v/>
      </c>
      <c r="Y305" s="16" t="str">
        <f>IF(ISERROR(VLOOKUP(CONCATENATE($A305,"_",Y$2),'Reference data SID'!$B:$N,13,FALSE)),"",VLOOKUP(CONCATENATE($A305,"_",Y$2),'Reference data SID'!$B:$N,13,FALSE))</f>
        <v/>
      </c>
      <c r="Z305" s="16" t="str">
        <f>IF(ISERROR(VLOOKUP(CONCATENATE($A305,"_",Z$2),'Reference data SID'!$B:$N,13,FALSE)),"",VLOOKUP(CONCATENATE($A305,"_",Z$2),'Reference data SID'!$B:$N,13,FALSE))</f>
        <v/>
      </c>
      <c r="AA305" s="16" t="str">
        <f>IF(ISERROR(VLOOKUP(CONCATENATE($A305,"_",AA$2),'Reference data SID'!$B:$N,13,FALSE)),"",VLOOKUP(CONCATENATE($A305,"_",AA$2),'Reference data SID'!$B:$N,13,FALSE))</f>
        <v/>
      </c>
      <c r="AB305" s="16" t="str">
        <f>IF(ISERROR(VLOOKUP(CONCATENATE($A305,"_",AB$2),'Reference data SID'!$B:$N,13,FALSE)),"",VLOOKUP(CONCATENATE($A305,"_",AB$2),'Reference data SID'!$B:$N,13,FALSE))</f>
        <v/>
      </c>
      <c r="AC305" s="16" t="str">
        <f>IF(ISERROR(VLOOKUP(CONCATENATE($A305,"_",AC$2),'Reference data SID'!$B:$N,13,FALSE)),"",VLOOKUP(CONCATENATE($A305,"_",AC$2),'Reference data SID'!$B:$N,13,FALSE))</f>
        <v/>
      </c>
      <c r="AD305" s="16" t="str">
        <f>IF(ISERROR(VLOOKUP(CONCATENATE($A305,"_",AD$2),'Reference data SID'!$B:$N,13,FALSE)),"",VLOOKUP(CONCATENATE($A305,"_",AD$2),'Reference data SID'!$B:$N,13,FALSE))</f>
        <v/>
      </c>
      <c r="AE305" s="16" t="str">
        <f>IF(ISERROR(VLOOKUP(CONCATENATE($A305,"_",AE$2),'Reference data SID'!$B:$N,13,FALSE)),"",VLOOKUP(CONCATENATE($A305,"_",AE$2),'Reference data SID'!$B:$N,13,FALSE))</f>
        <v/>
      </c>
      <c r="AF305" s="16" t="str">
        <f>IF(ISERROR(VLOOKUP(CONCATENATE($A305,"_",AF$2),'Reference data SID'!$B:$N,13,FALSE)),"",VLOOKUP(CONCATENATE($A305,"_",AF$2),'Reference data SID'!$B:$N,13,FALSE))</f>
        <v/>
      </c>
      <c r="AG305" s="16" t="str">
        <f>IF(ISERROR(VLOOKUP(CONCATENATE($A305,"_",AG$2),'Reference data SID'!$B:$N,13,FALSE)),"",VLOOKUP(CONCATENATE($A305,"_",AG$2),'Reference data SID'!$B:$N,13,FALSE))</f>
        <v/>
      </c>
      <c r="AH305" s="16" t="str">
        <f>IF(ISERROR(VLOOKUP(CONCATENATE($A305,"_",AH$2),'Reference data SID'!$B:$N,13,FALSE)),"",VLOOKUP(CONCATENATE($A305,"_",AH$2),'Reference data SID'!$B:$N,13,FALSE))</f>
        <v/>
      </c>
      <c r="AI305" s="16" t="str">
        <f>IF(ISERROR(VLOOKUP(CONCATENATE($A305,"_",AI$2),'Reference data SID'!$B:$N,13,FALSE)),"",VLOOKUP(CONCATENATE($A305,"_",AI$2),'Reference data SID'!$B:$N,13,FALSE))</f>
        <v/>
      </c>
      <c r="AJ305" s="16" t="str">
        <f>IF(ISERROR(VLOOKUP(CONCATENATE($A305,"_",AJ$2),'Reference data SID'!$B:$N,13,FALSE)),"",VLOOKUP(CONCATENATE($A305,"_",AJ$2),'Reference data SID'!$B:$N,13,FALSE))</f>
        <v/>
      </c>
      <c r="AK305" s="16" t="str">
        <f>IF(ISERROR(VLOOKUP(CONCATENATE($A305,"_",AK$2),'Reference data SID'!$B:$N,13,FALSE)),"",VLOOKUP(CONCATENATE($A305,"_",AK$2),'Reference data SID'!$B:$N,13,FALSE))</f>
        <v/>
      </c>
      <c r="AL305" s="16" t="str">
        <f>IF(ISERROR(VLOOKUP(CONCATENATE($A305,"_",AL$2),'Reference data SID'!$B:$N,13,FALSE)),"",VLOOKUP(CONCATENATE($A305,"_",AL$2),'Reference data SID'!$B:$N,13,FALSE))</f>
        <v/>
      </c>
      <c r="AM305" s="16" t="str">
        <f>IF(ISERROR(VLOOKUP(CONCATENATE($A305,"_",AM$2),'Reference data SID'!$B:$N,13,FALSE)),"",VLOOKUP(CONCATENATE($A305,"_",AM$2),'Reference data SID'!$B:$N,13,FALSE))</f>
        <v/>
      </c>
      <c r="AN305" s="16" t="str">
        <f>IF(ISERROR(VLOOKUP(CONCATENATE($A305,"_",AN$2),'Reference data SID'!$B:$N,13,FALSE)),"",VLOOKUP(CONCATENATE($A305,"_",AN$2),'Reference data SID'!$B:$N,13,FALSE))</f>
        <v/>
      </c>
      <c r="AO305" s="16" t="str">
        <f>IF(ISERROR(VLOOKUP(CONCATENATE($A305,"_",AO$2),'Reference data SID'!$B:$N,13,FALSE)),"",VLOOKUP(CONCATENATE($A305,"_",AO$2),'Reference data SID'!$B:$N,13,FALSE))</f>
        <v/>
      </c>
      <c r="AP305" s="16" t="str">
        <f>IF(ISERROR(VLOOKUP(CONCATENATE($A305,"_",AP$2),'Reference data SID'!$B:$N,13,FALSE)),"",VLOOKUP(CONCATENATE($A305,"_",AP$2),'Reference data SID'!$B:$N,13,FALSE))</f>
        <v/>
      </c>
      <c r="AQ305" s="16" t="str">
        <f>IF(ISERROR(VLOOKUP(CONCATENATE($A305,"_",AQ$2),'Reference data SID'!$B:$N,13,FALSE)),"",VLOOKUP(CONCATENATE($A305,"_",AQ$2),'Reference data SID'!$B:$N,13,FALSE))</f>
        <v/>
      </c>
      <c r="AR305" s="16" t="str">
        <f>IF(ISERROR(VLOOKUP(CONCATENATE($A305,"_",AR$2),'Reference data SID'!$B:$N,13,FALSE)),"",VLOOKUP(CONCATENATE($A305,"_",AR$2),'Reference data SID'!$B:$N,13,FALSE))</f>
        <v/>
      </c>
      <c r="AS305" s="16" t="str">
        <f>IF(ISERROR(VLOOKUP(CONCATENATE($A305,"_",AS$2),'Reference data SID'!$B:$N,13,FALSE)),"",VLOOKUP(CONCATENATE($A305,"_",AS$2),'Reference data SID'!$B:$N,13,FALSE))</f>
        <v/>
      </c>
      <c r="AT305" s="16" t="str">
        <f>IF(ISERROR(VLOOKUP(CONCATENATE($A305,"_",AT$2),'Reference data SID'!$B:$N,13,FALSE)),"",VLOOKUP(CONCATENATE($A305,"_",AT$2),'Reference data SID'!$B:$N,13,FALSE))</f>
        <v/>
      </c>
    </row>
    <row r="306" spans="1:46" x14ac:dyDescent="0.25">
      <c r="A306">
        <v>302</v>
      </c>
      <c r="B306" s="16" t="str">
        <f>IF(ISERROR(VLOOKUP(CONCATENATE($A306,"_",B$2),'Reference data SID'!$B:$N,13,FALSE)),"",VLOOKUP(CONCATENATE($A306,"_",B$2),'Reference data SID'!$B:$N,13,FALSE))</f>
        <v/>
      </c>
      <c r="C306" s="16" t="str">
        <f>IF(ISERROR(VLOOKUP(CONCATENATE($A306,"_",C$2),'Reference data SID'!$B:$N,13,FALSE)),"",VLOOKUP(CONCATENATE($A306,"_",C$2),'Reference data SID'!$B:$N,13,FALSE))</f>
        <v/>
      </c>
      <c r="D306" s="16" t="str">
        <f>IF(ISERROR(VLOOKUP(CONCATENATE($A306,"_",D$2),'Reference data SID'!$B:$N,13,FALSE)),"",VLOOKUP(CONCATENATE($A306,"_",D$2),'Reference data SID'!$B:$N,13,FALSE))</f>
        <v/>
      </c>
      <c r="E306" s="16" t="str">
        <f>IF(ISERROR(VLOOKUP(CONCATENATE($A306,"_",E$2),'Reference data SID'!$B:$N,13,FALSE)),"",VLOOKUP(CONCATENATE($A306,"_",E$2),'Reference data SID'!$B:$N,13,FALSE))</f>
        <v/>
      </c>
      <c r="F306" s="16" t="str">
        <f>IF(ISERROR(VLOOKUP(CONCATENATE($A306,"_",F$2),'Reference data SID'!$B:$N,13,FALSE)),"",VLOOKUP(CONCATENATE($A306,"_",F$2),'Reference data SID'!$B:$N,13,FALSE))</f>
        <v/>
      </c>
      <c r="G306" s="16" t="str">
        <f>IF(ISERROR(VLOOKUP(CONCATENATE($A306,"_",G$2),'Reference data SID'!$B:$N,13,FALSE)),"",VLOOKUP(CONCATENATE($A306,"_",G$2),'Reference data SID'!$B:$N,13,FALSE))</f>
        <v/>
      </c>
      <c r="H306" s="16" t="str">
        <f>IF(ISERROR(VLOOKUP(CONCATENATE($A306,"_",H$2),'Reference data SID'!$B:$N,13,FALSE)),"",VLOOKUP(CONCATENATE($A306,"_",H$2),'Reference data SID'!$B:$N,13,FALSE))</f>
        <v/>
      </c>
      <c r="I306" s="16" t="str">
        <f>IF(ISERROR(VLOOKUP(CONCATENATE($A306,"_",I$2),'Reference data SID'!$B:$N,13,FALSE)),"",VLOOKUP(CONCATENATE($A306,"_",I$2),'Reference data SID'!$B:$N,13,FALSE))</f>
        <v/>
      </c>
      <c r="J306" s="16" t="str">
        <f>IF(ISERROR(VLOOKUP(CONCATENATE($A306,"_",J$2),'Reference data SID'!$B:$N,13,FALSE)),"",VLOOKUP(CONCATENATE($A306,"_",J$2),'Reference data SID'!$B:$N,13,FALSE))</f>
        <v/>
      </c>
      <c r="K306" s="16" t="str">
        <f>IF(ISERROR(VLOOKUP(CONCATENATE($A306,"_",K$2),'Reference data SID'!$B:$N,13,FALSE)),"",VLOOKUP(CONCATENATE($A306,"_",K$2),'Reference data SID'!$B:$N,13,FALSE))</f>
        <v/>
      </c>
      <c r="L306" s="16" t="str">
        <f>IF(ISERROR(VLOOKUP(CONCATENATE($A306,"_",L$2),'Reference data SID'!$B:$N,13,FALSE)),"",VLOOKUP(CONCATENATE($A306,"_",L$2),'Reference data SID'!$B:$N,13,FALSE))</f>
        <v/>
      </c>
      <c r="M306" s="16" t="str">
        <f>IF(ISERROR(VLOOKUP(CONCATENATE($A306,"_",M$2),'Reference data SID'!$B:$N,13,FALSE)),"",VLOOKUP(CONCATENATE($A306,"_",M$2),'Reference data SID'!$B:$N,13,FALSE))</f>
        <v/>
      </c>
      <c r="N306" s="16" t="str">
        <f>IF(ISERROR(VLOOKUP(CONCATENATE($A306,"_",N$2),'Reference data SID'!$B:$N,13,FALSE)),"",VLOOKUP(CONCATENATE($A306,"_",N$2),'Reference data SID'!$B:$N,13,FALSE))</f>
        <v/>
      </c>
      <c r="O306" s="16" t="str">
        <f>IF(ISERROR(VLOOKUP(CONCATENATE($A306,"_",O$2),'Reference data SID'!$B:$N,13,FALSE)),"",VLOOKUP(CONCATENATE($A306,"_",O$2),'Reference data SID'!$B:$N,13,FALSE))</f>
        <v/>
      </c>
      <c r="P306" s="16" t="str">
        <f>IF(ISERROR(VLOOKUP(CONCATENATE($A306,"_",P$2),'Reference data SID'!$B:$N,13,FALSE)),"",VLOOKUP(CONCATENATE($A306,"_",P$2),'Reference data SID'!$B:$N,13,FALSE))</f>
        <v/>
      </c>
      <c r="Q306" s="16" t="str">
        <f>IF(ISERROR(VLOOKUP(CONCATENATE($A306,"_",Q$2),'Reference data SID'!$B:$N,13,FALSE)),"",VLOOKUP(CONCATENATE($A306,"_",Q$2),'Reference data SID'!$B:$N,13,FALSE))</f>
        <v/>
      </c>
      <c r="R306" s="16" t="str">
        <f>IF(ISERROR(VLOOKUP(CONCATENATE($A306,"_",R$2),'Reference data SID'!$B:$N,13,FALSE)),"",VLOOKUP(CONCATENATE($A306,"_",R$2),'Reference data SID'!$B:$N,13,FALSE))</f>
        <v/>
      </c>
      <c r="S306" s="16" t="str">
        <f>IF(ISERROR(VLOOKUP(CONCATENATE($A306,"_",S$2),'Reference data SID'!$B:$N,13,FALSE)),"",VLOOKUP(CONCATENATE($A306,"_",S$2),'Reference data SID'!$B:$N,13,FALSE))</f>
        <v/>
      </c>
      <c r="T306" s="16" t="str">
        <f>IF(ISERROR(VLOOKUP(CONCATENATE($A306,"_",T$2),'Reference data SID'!$B:$N,13,FALSE)),"",VLOOKUP(CONCATENATE($A306,"_",T$2),'Reference data SID'!$B:$N,13,FALSE))</f>
        <v/>
      </c>
      <c r="U306" s="16" t="str">
        <f>IF(ISERROR(VLOOKUP(CONCATENATE($A306,"_",U$2),'Reference data SID'!$B:$N,13,FALSE)),"",VLOOKUP(CONCATENATE($A306,"_",U$2),'Reference data SID'!$B:$N,13,FALSE))</f>
        <v/>
      </c>
      <c r="V306" s="16" t="str">
        <f>IF(ISERROR(VLOOKUP(CONCATENATE($A306,"_",V$2),'Reference data SID'!$B:$N,13,FALSE)),"",VLOOKUP(CONCATENATE($A306,"_",V$2),'Reference data SID'!$B:$N,13,FALSE))</f>
        <v/>
      </c>
      <c r="W306" s="16" t="str">
        <f>IF(ISERROR(VLOOKUP(CONCATENATE($A306,"_",W$2),'Reference data SID'!$B:$N,13,FALSE)),"",VLOOKUP(CONCATENATE($A306,"_",W$2),'Reference data SID'!$B:$N,13,FALSE))</f>
        <v/>
      </c>
      <c r="X306" s="16" t="str">
        <f>IF(ISERROR(VLOOKUP(CONCATENATE($A306,"_",X$2),'Reference data SID'!$B:$N,13,FALSE)),"",VLOOKUP(CONCATENATE($A306,"_",X$2),'Reference data SID'!$B:$N,13,FALSE))</f>
        <v/>
      </c>
      <c r="Y306" s="16" t="str">
        <f>IF(ISERROR(VLOOKUP(CONCATENATE($A306,"_",Y$2),'Reference data SID'!$B:$N,13,FALSE)),"",VLOOKUP(CONCATENATE($A306,"_",Y$2),'Reference data SID'!$B:$N,13,FALSE))</f>
        <v/>
      </c>
      <c r="Z306" s="16" t="str">
        <f>IF(ISERROR(VLOOKUP(CONCATENATE($A306,"_",Z$2),'Reference data SID'!$B:$N,13,FALSE)),"",VLOOKUP(CONCATENATE($A306,"_",Z$2),'Reference data SID'!$B:$N,13,FALSE))</f>
        <v/>
      </c>
      <c r="AA306" s="16" t="str">
        <f>IF(ISERROR(VLOOKUP(CONCATENATE($A306,"_",AA$2),'Reference data SID'!$B:$N,13,FALSE)),"",VLOOKUP(CONCATENATE($A306,"_",AA$2),'Reference data SID'!$B:$N,13,FALSE))</f>
        <v/>
      </c>
      <c r="AB306" s="16" t="str">
        <f>IF(ISERROR(VLOOKUP(CONCATENATE($A306,"_",AB$2),'Reference data SID'!$B:$N,13,FALSE)),"",VLOOKUP(CONCATENATE($A306,"_",AB$2),'Reference data SID'!$B:$N,13,FALSE))</f>
        <v/>
      </c>
      <c r="AC306" s="16" t="str">
        <f>IF(ISERROR(VLOOKUP(CONCATENATE($A306,"_",AC$2),'Reference data SID'!$B:$N,13,FALSE)),"",VLOOKUP(CONCATENATE($A306,"_",AC$2),'Reference data SID'!$B:$N,13,FALSE))</f>
        <v/>
      </c>
      <c r="AD306" s="16" t="str">
        <f>IF(ISERROR(VLOOKUP(CONCATENATE($A306,"_",AD$2),'Reference data SID'!$B:$N,13,FALSE)),"",VLOOKUP(CONCATENATE($A306,"_",AD$2),'Reference data SID'!$B:$N,13,FALSE))</f>
        <v/>
      </c>
      <c r="AE306" s="16" t="str">
        <f>IF(ISERROR(VLOOKUP(CONCATENATE($A306,"_",AE$2),'Reference data SID'!$B:$N,13,FALSE)),"",VLOOKUP(CONCATENATE($A306,"_",AE$2),'Reference data SID'!$B:$N,13,FALSE))</f>
        <v/>
      </c>
      <c r="AF306" s="16" t="str">
        <f>IF(ISERROR(VLOOKUP(CONCATENATE($A306,"_",AF$2),'Reference data SID'!$B:$N,13,FALSE)),"",VLOOKUP(CONCATENATE($A306,"_",AF$2),'Reference data SID'!$B:$N,13,FALSE))</f>
        <v/>
      </c>
      <c r="AG306" s="16" t="str">
        <f>IF(ISERROR(VLOOKUP(CONCATENATE($A306,"_",AG$2),'Reference data SID'!$B:$N,13,FALSE)),"",VLOOKUP(CONCATENATE($A306,"_",AG$2),'Reference data SID'!$B:$N,13,FALSE))</f>
        <v/>
      </c>
      <c r="AH306" s="16" t="str">
        <f>IF(ISERROR(VLOOKUP(CONCATENATE($A306,"_",AH$2),'Reference data SID'!$B:$N,13,FALSE)),"",VLOOKUP(CONCATENATE($A306,"_",AH$2),'Reference data SID'!$B:$N,13,FALSE))</f>
        <v/>
      </c>
      <c r="AI306" s="16" t="str">
        <f>IF(ISERROR(VLOOKUP(CONCATENATE($A306,"_",AI$2),'Reference data SID'!$B:$N,13,FALSE)),"",VLOOKUP(CONCATENATE($A306,"_",AI$2),'Reference data SID'!$B:$N,13,FALSE))</f>
        <v/>
      </c>
      <c r="AJ306" s="16" t="str">
        <f>IF(ISERROR(VLOOKUP(CONCATENATE($A306,"_",AJ$2),'Reference data SID'!$B:$N,13,FALSE)),"",VLOOKUP(CONCATENATE($A306,"_",AJ$2),'Reference data SID'!$B:$N,13,FALSE))</f>
        <v/>
      </c>
      <c r="AK306" s="16" t="str">
        <f>IF(ISERROR(VLOOKUP(CONCATENATE($A306,"_",AK$2),'Reference data SID'!$B:$N,13,FALSE)),"",VLOOKUP(CONCATENATE($A306,"_",AK$2),'Reference data SID'!$B:$N,13,FALSE))</f>
        <v/>
      </c>
      <c r="AL306" s="16" t="str">
        <f>IF(ISERROR(VLOOKUP(CONCATENATE($A306,"_",AL$2),'Reference data SID'!$B:$N,13,FALSE)),"",VLOOKUP(CONCATENATE($A306,"_",AL$2),'Reference data SID'!$B:$N,13,FALSE))</f>
        <v/>
      </c>
      <c r="AM306" s="16" t="str">
        <f>IF(ISERROR(VLOOKUP(CONCATENATE($A306,"_",AM$2),'Reference data SID'!$B:$N,13,FALSE)),"",VLOOKUP(CONCATENATE($A306,"_",AM$2),'Reference data SID'!$B:$N,13,FALSE))</f>
        <v/>
      </c>
      <c r="AN306" s="16" t="str">
        <f>IF(ISERROR(VLOOKUP(CONCATENATE($A306,"_",AN$2),'Reference data SID'!$B:$N,13,FALSE)),"",VLOOKUP(CONCATENATE($A306,"_",AN$2),'Reference data SID'!$B:$N,13,FALSE))</f>
        <v/>
      </c>
      <c r="AO306" s="16" t="str">
        <f>IF(ISERROR(VLOOKUP(CONCATENATE($A306,"_",AO$2),'Reference data SID'!$B:$N,13,FALSE)),"",VLOOKUP(CONCATENATE($A306,"_",AO$2),'Reference data SID'!$B:$N,13,FALSE))</f>
        <v/>
      </c>
      <c r="AP306" s="16" t="str">
        <f>IF(ISERROR(VLOOKUP(CONCATENATE($A306,"_",AP$2),'Reference data SID'!$B:$N,13,FALSE)),"",VLOOKUP(CONCATENATE($A306,"_",AP$2),'Reference data SID'!$B:$N,13,FALSE))</f>
        <v/>
      </c>
      <c r="AQ306" s="16" t="str">
        <f>IF(ISERROR(VLOOKUP(CONCATENATE($A306,"_",AQ$2),'Reference data SID'!$B:$N,13,FALSE)),"",VLOOKUP(CONCATENATE($A306,"_",AQ$2),'Reference data SID'!$B:$N,13,FALSE))</f>
        <v/>
      </c>
      <c r="AR306" s="16" t="str">
        <f>IF(ISERROR(VLOOKUP(CONCATENATE($A306,"_",AR$2),'Reference data SID'!$B:$N,13,FALSE)),"",VLOOKUP(CONCATENATE($A306,"_",AR$2),'Reference data SID'!$B:$N,13,FALSE))</f>
        <v/>
      </c>
      <c r="AS306" s="16" t="str">
        <f>IF(ISERROR(VLOOKUP(CONCATENATE($A306,"_",AS$2),'Reference data SID'!$B:$N,13,FALSE)),"",VLOOKUP(CONCATENATE($A306,"_",AS$2),'Reference data SID'!$B:$N,13,FALSE))</f>
        <v/>
      </c>
      <c r="AT306" s="16" t="str">
        <f>IF(ISERROR(VLOOKUP(CONCATENATE($A306,"_",AT$2),'Reference data SID'!$B:$N,13,FALSE)),"",VLOOKUP(CONCATENATE($A306,"_",AT$2),'Reference data SID'!$B:$N,13,FALSE))</f>
        <v/>
      </c>
    </row>
    <row r="307" spans="1:46" x14ac:dyDescent="0.25">
      <c r="A307">
        <v>303</v>
      </c>
      <c r="B307" s="16" t="str">
        <f>IF(ISERROR(VLOOKUP(CONCATENATE($A307,"_",B$2),'Reference data SID'!$B:$N,13,FALSE)),"",VLOOKUP(CONCATENATE($A307,"_",B$2),'Reference data SID'!$B:$N,13,FALSE))</f>
        <v/>
      </c>
      <c r="C307" s="16" t="str">
        <f>IF(ISERROR(VLOOKUP(CONCATENATE($A307,"_",C$2),'Reference data SID'!$B:$N,13,FALSE)),"",VLOOKUP(CONCATENATE($A307,"_",C$2),'Reference data SID'!$B:$N,13,FALSE))</f>
        <v/>
      </c>
      <c r="D307" s="16" t="str">
        <f>IF(ISERROR(VLOOKUP(CONCATENATE($A307,"_",D$2),'Reference data SID'!$B:$N,13,FALSE)),"",VLOOKUP(CONCATENATE($A307,"_",D$2),'Reference data SID'!$B:$N,13,FALSE))</f>
        <v/>
      </c>
      <c r="E307" s="16" t="str">
        <f>IF(ISERROR(VLOOKUP(CONCATENATE($A307,"_",E$2),'Reference data SID'!$B:$N,13,FALSE)),"",VLOOKUP(CONCATENATE($A307,"_",E$2),'Reference data SID'!$B:$N,13,FALSE))</f>
        <v/>
      </c>
      <c r="F307" s="16" t="str">
        <f>IF(ISERROR(VLOOKUP(CONCATENATE($A307,"_",F$2),'Reference data SID'!$B:$N,13,FALSE)),"",VLOOKUP(CONCATENATE($A307,"_",F$2),'Reference data SID'!$B:$N,13,FALSE))</f>
        <v/>
      </c>
      <c r="G307" s="16" t="str">
        <f>IF(ISERROR(VLOOKUP(CONCATENATE($A307,"_",G$2),'Reference data SID'!$B:$N,13,FALSE)),"",VLOOKUP(CONCATENATE($A307,"_",G$2),'Reference data SID'!$B:$N,13,FALSE))</f>
        <v/>
      </c>
      <c r="H307" s="16" t="str">
        <f>IF(ISERROR(VLOOKUP(CONCATENATE($A307,"_",H$2),'Reference data SID'!$B:$N,13,FALSE)),"",VLOOKUP(CONCATENATE($A307,"_",H$2),'Reference data SID'!$B:$N,13,FALSE))</f>
        <v/>
      </c>
      <c r="I307" s="16" t="str">
        <f>IF(ISERROR(VLOOKUP(CONCATENATE($A307,"_",I$2),'Reference data SID'!$B:$N,13,FALSE)),"",VLOOKUP(CONCATENATE($A307,"_",I$2),'Reference data SID'!$B:$N,13,FALSE))</f>
        <v/>
      </c>
      <c r="J307" s="16" t="str">
        <f>IF(ISERROR(VLOOKUP(CONCATENATE($A307,"_",J$2),'Reference data SID'!$B:$N,13,FALSE)),"",VLOOKUP(CONCATENATE($A307,"_",J$2),'Reference data SID'!$B:$N,13,FALSE))</f>
        <v/>
      </c>
      <c r="K307" s="16" t="str">
        <f>IF(ISERROR(VLOOKUP(CONCATENATE($A307,"_",K$2),'Reference data SID'!$B:$N,13,FALSE)),"",VLOOKUP(CONCATENATE($A307,"_",K$2),'Reference data SID'!$B:$N,13,FALSE))</f>
        <v/>
      </c>
      <c r="L307" s="16" t="str">
        <f>IF(ISERROR(VLOOKUP(CONCATENATE($A307,"_",L$2),'Reference data SID'!$B:$N,13,FALSE)),"",VLOOKUP(CONCATENATE($A307,"_",L$2),'Reference data SID'!$B:$N,13,FALSE))</f>
        <v/>
      </c>
      <c r="M307" s="16" t="str">
        <f>IF(ISERROR(VLOOKUP(CONCATENATE($A307,"_",M$2),'Reference data SID'!$B:$N,13,FALSE)),"",VLOOKUP(CONCATENATE($A307,"_",M$2),'Reference data SID'!$B:$N,13,FALSE))</f>
        <v/>
      </c>
      <c r="N307" s="16" t="str">
        <f>IF(ISERROR(VLOOKUP(CONCATENATE($A307,"_",N$2),'Reference data SID'!$B:$N,13,FALSE)),"",VLOOKUP(CONCATENATE($A307,"_",N$2),'Reference data SID'!$B:$N,13,FALSE))</f>
        <v/>
      </c>
      <c r="O307" s="16" t="str">
        <f>IF(ISERROR(VLOOKUP(CONCATENATE($A307,"_",O$2),'Reference data SID'!$B:$N,13,FALSE)),"",VLOOKUP(CONCATENATE($A307,"_",O$2),'Reference data SID'!$B:$N,13,FALSE))</f>
        <v/>
      </c>
      <c r="P307" s="16" t="str">
        <f>IF(ISERROR(VLOOKUP(CONCATENATE($A307,"_",P$2),'Reference data SID'!$B:$N,13,FALSE)),"",VLOOKUP(CONCATENATE($A307,"_",P$2),'Reference data SID'!$B:$N,13,FALSE))</f>
        <v/>
      </c>
      <c r="Q307" s="16" t="str">
        <f>IF(ISERROR(VLOOKUP(CONCATENATE($A307,"_",Q$2),'Reference data SID'!$B:$N,13,FALSE)),"",VLOOKUP(CONCATENATE($A307,"_",Q$2),'Reference data SID'!$B:$N,13,FALSE))</f>
        <v/>
      </c>
      <c r="R307" s="16" t="str">
        <f>IF(ISERROR(VLOOKUP(CONCATENATE($A307,"_",R$2),'Reference data SID'!$B:$N,13,FALSE)),"",VLOOKUP(CONCATENATE($A307,"_",R$2),'Reference data SID'!$B:$N,13,FALSE))</f>
        <v/>
      </c>
      <c r="S307" s="16" t="str">
        <f>IF(ISERROR(VLOOKUP(CONCATENATE($A307,"_",S$2),'Reference data SID'!$B:$N,13,FALSE)),"",VLOOKUP(CONCATENATE($A307,"_",S$2),'Reference data SID'!$B:$N,13,FALSE))</f>
        <v/>
      </c>
      <c r="T307" s="16" t="str">
        <f>IF(ISERROR(VLOOKUP(CONCATENATE($A307,"_",T$2),'Reference data SID'!$B:$N,13,FALSE)),"",VLOOKUP(CONCATENATE($A307,"_",T$2),'Reference data SID'!$B:$N,13,FALSE))</f>
        <v/>
      </c>
      <c r="U307" s="16" t="str">
        <f>IF(ISERROR(VLOOKUP(CONCATENATE($A307,"_",U$2),'Reference data SID'!$B:$N,13,FALSE)),"",VLOOKUP(CONCATENATE($A307,"_",U$2),'Reference data SID'!$B:$N,13,FALSE))</f>
        <v/>
      </c>
      <c r="V307" s="16" t="str">
        <f>IF(ISERROR(VLOOKUP(CONCATENATE($A307,"_",V$2),'Reference data SID'!$B:$N,13,FALSE)),"",VLOOKUP(CONCATENATE($A307,"_",V$2),'Reference data SID'!$B:$N,13,FALSE))</f>
        <v/>
      </c>
      <c r="W307" s="16" t="str">
        <f>IF(ISERROR(VLOOKUP(CONCATENATE($A307,"_",W$2),'Reference data SID'!$B:$N,13,FALSE)),"",VLOOKUP(CONCATENATE($A307,"_",W$2),'Reference data SID'!$B:$N,13,FALSE))</f>
        <v/>
      </c>
      <c r="X307" s="16" t="str">
        <f>IF(ISERROR(VLOOKUP(CONCATENATE($A307,"_",X$2),'Reference data SID'!$B:$N,13,FALSE)),"",VLOOKUP(CONCATENATE($A307,"_",X$2),'Reference data SID'!$B:$N,13,FALSE))</f>
        <v/>
      </c>
      <c r="Y307" s="16" t="str">
        <f>IF(ISERROR(VLOOKUP(CONCATENATE($A307,"_",Y$2),'Reference data SID'!$B:$N,13,FALSE)),"",VLOOKUP(CONCATENATE($A307,"_",Y$2),'Reference data SID'!$B:$N,13,FALSE))</f>
        <v/>
      </c>
      <c r="Z307" s="16" t="str">
        <f>IF(ISERROR(VLOOKUP(CONCATENATE($A307,"_",Z$2),'Reference data SID'!$B:$N,13,FALSE)),"",VLOOKUP(CONCATENATE($A307,"_",Z$2),'Reference data SID'!$B:$N,13,FALSE))</f>
        <v/>
      </c>
      <c r="AA307" s="16" t="str">
        <f>IF(ISERROR(VLOOKUP(CONCATENATE($A307,"_",AA$2),'Reference data SID'!$B:$N,13,FALSE)),"",VLOOKUP(CONCATENATE($A307,"_",AA$2),'Reference data SID'!$B:$N,13,FALSE))</f>
        <v/>
      </c>
      <c r="AB307" s="16" t="str">
        <f>IF(ISERROR(VLOOKUP(CONCATENATE($A307,"_",AB$2),'Reference data SID'!$B:$N,13,FALSE)),"",VLOOKUP(CONCATENATE($A307,"_",AB$2),'Reference data SID'!$B:$N,13,FALSE))</f>
        <v/>
      </c>
      <c r="AC307" s="16" t="str">
        <f>IF(ISERROR(VLOOKUP(CONCATENATE($A307,"_",AC$2),'Reference data SID'!$B:$N,13,FALSE)),"",VLOOKUP(CONCATENATE($A307,"_",AC$2),'Reference data SID'!$B:$N,13,FALSE))</f>
        <v/>
      </c>
      <c r="AD307" s="16" t="str">
        <f>IF(ISERROR(VLOOKUP(CONCATENATE($A307,"_",AD$2),'Reference data SID'!$B:$N,13,FALSE)),"",VLOOKUP(CONCATENATE($A307,"_",AD$2),'Reference data SID'!$B:$N,13,FALSE))</f>
        <v/>
      </c>
      <c r="AE307" s="16" t="str">
        <f>IF(ISERROR(VLOOKUP(CONCATENATE($A307,"_",AE$2),'Reference data SID'!$B:$N,13,FALSE)),"",VLOOKUP(CONCATENATE($A307,"_",AE$2),'Reference data SID'!$B:$N,13,FALSE))</f>
        <v/>
      </c>
      <c r="AF307" s="16" t="str">
        <f>IF(ISERROR(VLOOKUP(CONCATENATE($A307,"_",AF$2),'Reference data SID'!$B:$N,13,FALSE)),"",VLOOKUP(CONCATENATE($A307,"_",AF$2),'Reference data SID'!$B:$N,13,FALSE))</f>
        <v/>
      </c>
      <c r="AG307" s="16" t="str">
        <f>IF(ISERROR(VLOOKUP(CONCATENATE($A307,"_",AG$2),'Reference data SID'!$B:$N,13,FALSE)),"",VLOOKUP(CONCATENATE($A307,"_",AG$2),'Reference data SID'!$B:$N,13,FALSE))</f>
        <v/>
      </c>
      <c r="AH307" s="16" t="str">
        <f>IF(ISERROR(VLOOKUP(CONCATENATE($A307,"_",AH$2),'Reference data SID'!$B:$N,13,FALSE)),"",VLOOKUP(CONCATENATE($A307,"_",AH$2),'Reference data SID'!$B:$N,13,FALSE))</f>
        <v/>
      </c>
      <c r="AI307" s="16" t="str">
        <f>IF(ISERROR(VLOOKUP(CONCATENATE($A307,"_",AI$2),'Reference data SID'!$B:$N,13,FALSE)),"",VLOOKUP(CONCATENATE($A307,"_",AI$2),'Reference data SID'!$B:$N,13,FALSE))</f>
        <v/>
      </c>
      <c r="AJ307" s="16" t="str">
        <f>IF(ISERROR(VLOOKUP(CONCATENATE($A307,"_",AJ$2),'Reference data SID'!$B:$N,13,FALSE)),"",VLOOKUP(CONCATENATE($A307,"_",AJ$2),'Reference data SID'!$B:$N,13,FALSE))</f>
        <v/>
      </c>
      <c r="AK307" s="16" t="str">
        <f>IF(ISERROR(VLOOKUP(CONCATENATE($A307,"_",AK$2),'Reference data SID'!$B:$N,13,FALSE)),"",VLOOKUP(CONCATENATE($A307,"_",AK$2),'Reference data SID'!$B:$N,13,FALSE))</f>
        <v/>
      </c>
      <c r="AL307" s="16" t="str">
        <f>IF(ISERROR(VLOOKUP(CONCATENATE($A307,"_",AL$2),'Reference data SID'!$B:$N,13,FALSE)),"",VLOOKUP(CONCATENATE($A307,"_",AL$2),'Reference data SID'!$B:$N,13,FALSE))</f>
        <v/>
      </c>
      <c r="AM307" s="16" t="str">
        <f>IF(ISERROR(VLOOKUP(CONCATENATE($A307,"_",AM$2),'Reference data SID'!$B:$N,13,FALSE)),"",VLOOKUP(CONCATENATE($A307,"_",AM$2),'Reference data SID'!$B:$N,13,FALSE))</f>
        <v/>
      </c>
      <c r="AN307" s="16" t="str">
        <f>IF(ISERROR(VLOOKUP(CONCATENATE($A307,"_",AN$2),'Reference data SID'!$B:$N,13,FALSE)),"",VLOOKUP(CONCATENATE($A307,"_",AN$2),'Reference data SID'!$B:$N,13,FALSE))</f>
        <v/>
      </c>
      <c r="AO307" s="16" t="str">
        <f>IF(ISERROR(VLOOKUP(CONCATENATE($A307,"_",AO$2),'Reference data SID'!$B:$N,13,FALSE)),"",VLOOKUP(CONCATENATE($A307,"_",AO$2),'Reference data SID'!$B:$N,13,FALSE))</f>
        <v/>
      </c>
      <c r="AP307" s="16" t="str">
        <f>IF(ISERROR(VLOOKUP(CONCATENATE($A307,"_",AP$2),'Reference data SID'!$B:$N,13,FALSE)),"",VLOOKUP(CONCATENATE($A307,"_",AP$2),'Reference data SID'!$B:$N,13,FALSE))</f>
        <v/>
      </c>
      <c r="AQ307" s="16" t="str">
        <f>IF(ISERROR(VLOOKUP(CONCATENATE($A307,"_",AQ$2),'Reference data SID'!$B:$N,13,FALSE)),"",VLOOKUP(CONCATENATE($A307,"_",AQ$2),'Reference data SID'!$B:$N,13,FALSE))</f>
        <v/>
      </c>
      <c r="AR307" s="16" t="str">
        <f>IF(ISERROR(VLOOKUP(CONCATENATE($A307,"_",AR$2),'Reference data SID'!$B:$N,13,FALSE)),"",VLOOKUP(CONCATENATE($A307,"_",AR$2),'Reference data SID'!$B:$N,13,FALSE))</f>
        <v/>
      </c>
      <c r="AS307" s="16" t="str">
        <f>IF(ISERROR(VLOOKUP(CONCATENATE($A307,"_",AS$2),'Reference data SID'!$B:$N,13,FALSE)),"",VLOOKUP(CONCATENATE($A307,"_",AS$2),'Reference data SID'!$B:$N,13,FALSE))</f>
        <v/>
      </c>
      <c r="AT307" s="16" t="str">
        <f>IF(ISERROR(VLOOKUP(CONCATENATE($A307,"_",AT$2),'Reference data SID'!$B:$N,13,FALSE)),"",VLOOKUP(CONCATENATE($A307,"_",AT$2),'Reference data SID'!$B:$N,13,FALSE))</f>
        <v/>
      </c>
    </row>
    <row r="308" spans="1:46" x14ac:dyDescent="0.25">
      <c r="A308">
        <v>304</v>
      </c>
      <c r="B308" s="16" t="str">
        <f>IF(ISERROR(VLOOKUP(CONCATENATE($A308,"_",B$2),'Reference data SID'!$B:$N,13,FALSE)),"",VLOOKUP(CONCATENATE($A308,"_",B$2),'Reference data SID'!$B:$N,13,FALSE))</f>
        <v/>
      </c>
      <c r="C308" s="16" t="str">
        <f>IF(ISERROR(VLOOKUP(CONCATENATE($A308,"_",C$2),'Reference data SID'!$B:$N,13,FALSE)),"",VLOOKUP(CONCATENATE($A308,"_",C$2),'Reference data SID'!$B:$N,13,FALSE))</f>
        <v/>
      </c>
      <c r="D308" s="16" t="str">
        <f>IF(ISERROR(VLOOKUP(CONCATENATE($A308,"_",D$2),'Reference data SID'!$B:$N,13,FALSE)),"",VLOOKUP(CONCATENATE($A308,"_",D$2),'Reference data SID'!$B:$N,13,FALSE))</f>
        <v/>
      </c>
      <c r="E308" s="16" t="str">
        <f>IF(ISERROR(VLOOKUP(CONCATENATE($A308,"_",E$2),'Reference data SID'!$B:$N,13,FALSE)),"",VLOOKUP(CONCATENATE($A308,"_",E$2),'Reference data SID'!$B:$N,13,FALSE))</f>
        <v/>
      </c>
      <c r="F308" s="16" t="str">
        <f>IF(ISERROR(VLOOKUP(CONCATENATE($A308,"_",F$2),'Reference data SID'!$B:$N,13,FALSE)),"",VLOOKUP(CONCATENATE($A308,"_",F$2),'Reference data SID'!$B:$N,13,FALSE))</f>
        <v/>
      </c>
      <c r="G308" s="16" t="str">
        <f>IF(ISERROR(VLOOKUP(CONCATENATE($A308,"_",G$2),'Reference data SID'!$B:$N,13,FALSE)),"",VLOOKUP(CONCATENATE($A308,"_",G$2),'Reference data SID'!$B:$N,13,FALSE))</f>
        <v/>
      </c>
      <c r="H308" s="16" t="str">
        <f>IF(ISERROR(VLOOKUP(CONCATENATE($A308,"_",H$2),'Reference data SID'!$B:$N,13,FALSE)),"",VLOOKUP(CONCATENATE($A308,"_",H$2),'Reference data SID'!$B:$N,13,FALSE))</f>
        <v/>
      </c>
      <c r="I308" s="16" t="str">
        <f>IF(ISERROR(VLOOKUP(CONCATENATE($A308,"_",I$2),'Reference data SID'!$B:$N,13,FALSE)),"",VLOOKUP(CONCATENATE($A308,"_",I$2),'Reference data SID'!$B:$N,13,FALSE))</f>
        <v/>
      </c>
      <c r="J308" s="16" t="str">
        <f>IF(ISERROR(VLOOKUP(CONCATENATE($A308,"_",J$2),'Reference data SID'!$B:$N,13,FALSE)),"",VLOOKUP(CONCATENATE($A308,"_",J$2),'Reference data SID'!$B:$N,13,FALSE))</f>
        <v/>
      </c>
      <c r="K308" s="16" t="str">
        <f>IF(ISERROR(VLOOKUP(CONCATENATE($A308,"_",K$2),'Reference data SID'!$B:$N,13,FALSE)),"",VLOOKUP(CONCATENATE($A308,"_",K$2),'Reference data SID'!$B:$N,13,FALSE))</f>
        <v/>
      </c>
      <c r="L308" s="16" t="str">
        <f>IF(ISERROR(VLOOKUP(CONCATENATE($A308,"_",L$2),'Reference data SID'!$B:$N,13,FALSE)),"",VLOOKUP(CONCATENATE($A308,"_",L$2),'Reference data SID'!$B:$N,13,FALSE))</f>
        <v/>
      </c>
      <c r="M308" s="16" t="str">
        <f>IF(ISERROR(VLOOKUP(CONCATENATE($A308,"_",M$2),'Reference data SID'!$B:$N,13,FALSE)),"",VLOOKUP(CONCATENATE($A308,"_",M$2),'Reference data SID'!$B:$N,13,FALSE))</f>
        <v/>
      </c>
      <c r="N308" s="16" t="str">
        <f>IF(ISERROR(VLOOKUP(CONCATENATE($A308,"_",N$2),'Reference data SID'!$B:$N,13,FALSE)),"",VLOOKUP(CONCATENATE($A308,"_",N$2),'Reference data SID'!$B:$N,13,FALSE))</f>
        <v/>
      </c>
      <c r="O308" s="16" t="str">
        <f>IF(ISERROR(VLOOKUP(CONCATENATE($A308,"_",O$2),'Reference data SID'!$B:$N,13,FALSE)),"",VLOOKUP(CONCATENATE($A308,"_",O$2),'Reference data SID'!$B:$N,13,FALSE))</f>
        <v/>
      </c>
      <c r="P308" s="16" t="str">
        <f>IF(ISERROR(VLOOKUP(CONCATENATE($A308,"_",P$2),'Reference data SID'!$B:$N,13,FALSE)),"",VLOOKUP(CONCATENATE($A308,"_",P$2),'Reference data SID'!$B:$N,13,FALSE))</f>
        <v/>
      </c>
      <c r="Q308" s="16" t="str">
        <f>IF(ISERROR(VLOOKUP(CONCATENATE($A308,"_",Q$2),'Reference data SID'!$B:$N,13,FALSE)),"",VLOOKUP(CONCATENATE($A308,"_",Q$2),'Reference data SID'!$B:$N,13,FALSE))</f>
        <v/>
      </c>
      <c r="R308" s="16" t="str">
        <f>IF(ISERROR(VLOOKUP(CONCATENATE($A308,"_",R$2),'Reference data SID'!$B:$N,13,FALSE)),"",VLOOKUP(CONCATENATE($A308,"_",R$2),'Reference data SID'!$B:$N,13,FALSE))</f>
        <v/>
      </c>
      <c r="S308" s="16" t="str">
        <f>IF(ISERROR(VLOOKUP(CONCATENATE($A308,"_",S$2),'Reference data SID'!$B:$N,13,FALSE)),"",VLOOKUP(CONCATENATE($A308,"_",S$2),'Reference data SID'!$B:$N,13,FALSE))</f>
        <v/>
      </c>
      <c r="T308" s="16" t="str">
        <f>IF(ISERROR(VLOOKUP(CONCATENATE($A308,"_",T$2),'Reference data SID'!$B:$N,13,FALSE)),"",VLOOKUP(CONCATENATE($A308,"_",T$2),'Reference data SID'!$B:$N,13,FALSE))</f>
        <v/>
      </c>
      <c r="U308" s="16" t="str">
        <f>IF(ISERROR(VLOOKUP(CONCATENATE($A308,"_",U$2),'Reference data SID'!$B:$N,13,FALSE)),"",VLOOKUP(CONCATENATE($A308,"_",U$2),'Reference data SID'!$B:$N,13,FALSE))</f>
        <v/>
      </c>
      <c r="V308" s="16" t="str">
        <f>IF(ISERROR(VLOOKUP(CONCATENATE($A308,"_",V$2),'Reference data SID'!$B:$N,13,FALSE)),"",VLOOKUP(CONCATENATE($A308,"_",V$2),'Reference data SID'!$B:$N,13,FALSE))</f>
        <v/>
      </c>
      <c r="W308" s="16" t="str">
        <f>IF(ISERROR(VLOOKUP(CONCATENATE($A308,"_",W$2),'Reference data SID'!$B:$N,13,FALSE)),"",VLOOKUP(CONCATENATE($A308,"_",W$2),'Reference data SID'!$B:$N,13,FALSE))</f>
        <v/>
      </c>
      <c r="X308" s="16" t="str">
        <f>IF(ISERROR(VLOOKUP(CONCATENATE($A308,"_",X$2),'Reference data SID'!$B:$N,13,FALSE)),"",VLOOKUP(CONCATENATE($A308,"_",X$2),'Reference data SID'!$B:$N,13,FALSE))</f>
        <v/>
      </c>
      <c r="Y308" s="16" t="str">
        <f>IF(ISERROR(VLOOKUP(CONCATENATE($A308,"_",Y$2),'Reference data SID'!$B:$N,13,FALSE)),"",VLOOKUP(CONCATENATE($A308,"_",Y$2),'Reference data SID'!$B:$N,13,FALSE))</f>
        <v/>
      </c>
      <c r="Z308" s="16" t="str">
        <f>IF(ISERROR(VLOOKUP(CONCATENATE($A308,"_",Z$2),'Reference data SID'!$B:$N,13,FALSE)),"",VLOOKUP(CONCATENATE($A308,"_",Z$2),'Reference data SID'!$B:$N,13,FALSE))</f>
        <v/>
      </c>
      <c r="AA308" s="16" t="str">
        <f>IF(ISERROR(VLOOKUP(CONCATENATE($A308,"_",AA$2),'Reference data SID'!$B:$N,13,FALSE)),"",VLOOKUP(CONCATENATE($A308,"_",AA$2),'Reference data SID'!$B:$N,13,FALSE))</f>
        <v/>
      </c>
      <c r="AB308" s="16" t="str">
        <f>IF(ISERROR(VLOOKUP(CONCATENATE($A308,"_",AB$2),'Reference data SID'!$B:$N,13,FALSE)),"",VLOOKUP(CONCATENATE($A308,"_",AB$2),'Reference data SID'!$B:$N,13,FALSE))</f>
        <v/>
      </c>
      <c r="AC308" s="16" t="str">
        <f>IF(ISERROR(VLOOKUP(CONCATENATE($A308,"_",AC$2),'Reference data SID'!$B:$N,13,FALSE)),"",VLOOKUP(CONCATENATE($A308,"_",AC$2),'Reference data SID'!$B:$N,13,FALSE))</f>
        <v/>
      </c>
      <c r="AD308" s="16" t="str">
        <f>IF(ISERROR(VLOOKUP(CONCATENATE($A308,"_",AD$2),'Reference data SID'!$B:$N,13,FALSE)),"",VLOOKUP(CONCATENATE($A308,"_",AD$2),'Reference data SID'!$B:$N,13,FALSE))</f>
        <v/>
      </c>
      <c r="AE308" s="16" t="str">
        <f>IF(ISERROR(VLOOKUP(CONCATENATE($A308,"_",AE$2),'Reference data SID'!$B:$N,13,FALSE)),"",VLOOKUP(CONCATENATE($A308,"_",AE$2),'Reference data SID'!$B:$N,13,FALSE))</f>
        <v/>
      </c>
      <c r="AF308" s="16" t="str">
        <f>IF(ISERROR(VLOOKUP(CONCATENATE($A308,"_",AF$2),'Reference data SID'!$B:$N,13,FALSE)),"",VLOOKUP(CONCATENATE($A308,"_",AF$2),'Reference data SID'!$B:$N,13,FALSE))</f>
        <v/>
      </c>
      <c r="AG308" s="16" t="str">
        <f>IF(ISERROR(VLOOKUP(CONCATENATE($A308,"_",AG$2),'Reference data SID'!$B:$N,13,FALSE)),"",VLOOKUP(CONCATENATE($A308,"_",AG$2),'Reference data SID'!$B:$N,13,FALSE))</f>
        <v/>
      </c>
      <c r="AH308" s="16" t="str">
        <f>IF(ISERROR(VLOOKUP(CONCATENATE($A308,"_",AH$2),'Reference data SID'!$B:$N,13,FALSE)),"",VLOOKUP(CONCATENATE($A308,"_",AH$2),'Reference data SID'!$B:$N,13,FALSE))</f>
        <v/>
      </c>
      <c r="AI308" s="16" t="str">
        <f>IF(ISERROR(VLOOKUP(CONCATENATE($A308,"_",AI$2),'Reference data SID'!$B:$N,13,FALSE)),"",VLOOKUP(CONCATENATE($A308,"_",AI$2),'Reference data SID'!$B:$N,13,FALSE))</f>
        <v/>
      </c>
      <c r="AJ308" s="16" t="str">
        <f>IF(ISERROR(VLOOKUP(CONCATENATE($A308,"_",AJ$2),'Reference data SID'!$B:$N,13,FALSE)),"",VLOOKUP(CONCATENATE($A308,"_",AJ$2),'Reference data SID'!$B:$N,13,FALSE))</f>
        <v/>
      </c>
      <c r="AK308" s="16" t="str">
        <f>IF(ISERROR(VLOOKUP(CONCATENATE($A308,"_",AK$2),'Reference data SID'!$B:$N,13,FALSE)),"",VLOOKUP(CONCATENATE($A308,"_",AK$2),'Reference data SID'!$B:$N,13,FALSE))</f>
        <v/>
      </c>
      <c r="AL308" s="16" t="str">
        <f>IF(ISERROR(VLOOKUP(CONCATENATE($A308,"_",AL$2),'Reference data SID'!$B:$N,13,FALSE)),"",VLOOKUP(CONCATENATE($A308,"_",AL$2),'Reference data SID'!$B:$N,13,FALSE))</f>
        <v/>
      </c>
      <c r="AM308" s="16" t="str">
        <f>IF(ISERROR(VLOOKUP(CONCATENATE($A308,"_",AM$2),'Reference data SID'!$B:$N,13,FALSE)),"",VLOOKUP(CONCATENATE($A308,"_",AM$2),'Reference data SID'!$B:$N,13,FALSE))</f>
        <v/>
      </c>
      <c r="AN308" s="16" t="str">
        <f>IF(ISERROR(VLOOKUP(CONCATENATE($A308,"_",AN$2),'Reference data SID'!$B:$N,13,FALSE)),"",VLOOKUP(CONCATENATE($A308,"_",AN$2),'Reference data SID'!$B:$N,13,FALSE))</f>
        <v/>
      </c>
      <c r="AO308" s="16" t="str">
        <f>IF(ISERROR(VLOOKUP(CONCATENATE($A308,"_",AO$2),'Reference data SID'!$B:$N,13,FALSE)),"",VLOOKUP(CONCATENATE($A308,"_",AO$2),'Reference data SID'!$B:$N,13,FALSE))</f>
        <v/>
      </c>
      <c r="AP308" s="16" t="str">
        <f>IF(ISERROR(VLOOKUP(CONCATENATE($A308,"_",AP$2),'Reference data SID'!$B:$N,13,FALSE)),"",VLOOKUP(CONCATENATE($A308,"_",AP$2),'Reference data SID'!$B:$N,13,FALSE))</f>
        <v/>
      </c>
      <c r="AQ308" s="16" t="str">
        <f>IF(ISERROR(VLOOKUP(CONCATENATE($A308,"_",AQ$2),'Reference data SID'!$B:$N,13,FALSE)),"",VLOOKUP(CONCATENATE($A308,"_",AQ$2),'Reference data SID'!$B:$N,13,FALSE))</f>
        <v/>
      </c>
      <c r="AR308" s="16" t="str">
        <f>IF(ISERROR(VLOOKUP(CONCATENATE($A308,"_",AR$2),'Reference data SID'!$B:$N,13,FALSE)),"",VLOOKUP(CONCATENATE($A308,"_",AR$2),'Reference data SID'!$B:$N,13,FALSE))</f>
        <v/>
      </c>
      <c r="AS308" s="16" t="str">
        <f>IF(ISERROR(VLOOKUP(CONCATENATE($A308,"_",AS$2),'Reference data SID'!$B:$N,13,FALSE)),"",VLOOKUP(CONCATENATE($A308,"_",AS$2),'Reference data SID'!$B:$N,13,FALSE))</f>
        <v/>
      </c>
      <c r="AT308" s="16" t="str">
        <f>IF(ISERROR(VLOOKUP(CONCATENATE($A308,"_",AT$2),'Reference data SID'!$B:$N,13,FALSE)),"",VLOOKUP(CONCATENATE($A308,"_",AT$2),'Reference data SID'!$B:$N,13,FALSE))</f>
        <v/>
      </c>
    </row>
    <row r="309" spans="1:46" x14ac:dyDescent="0.25">
      <c r="A309">
        <v>305</v>
      </c>
      <c r="B309" s="16" t="str">
        <f>IF(ISERROR(VLOOKUP(CONCATENATE($A309,"_",B$2),'Reference data SID'!$B:$N,13,FALSE)),"",VLOOKUP(CONCATENATE($A309,"_",B$2),'Reference data SID'!$B:$N,13,FALSE))</f>
        <v/>
      </c>
      <c r="C309" s="16" t="str">
        <f>IF(ISERROR(VLOOKUP(CONCATENATE($A309,"_",C$2),'Reference data SID'!$B:$N,13,FALSE)),"",VLOOKUP(CONCATENATE($A309,"_",C$2),'Reference data SID'!$B:$N,13,FALSE))</f>
        <v/>
      </c>
      <c r="D309" s="16" t="str">
        <f>IF(ISERROR(VLOOKUP(CONCATENATE($A309,"_",D$2),'Reference data SID'!$B:$N,13,FALSE)),"",VLOOKUP(CONCATENATE($A309,"_",D$2),'Reference data SID'!$B:$N,13,FALSE))</f>
        <v/>
      </c>
      <c r="E309" s="16" t="str">
        <f>IF(ISERROR(VLOOKUP(CONCATENATE($A309,"_",E$2),'Reference data SID'!$B:$N,13,FALSE)),"",VLOOKUP(CONCATENATE($A309,"_",E$2),'Reference data SID'!$B:$N,13,FALSE))</f>
        <v/>
      </c>
      <c r="F309" s="16" t="str">
        <f>IF(ISERROR(VLOOKUP(CONCATENATE($A309,"_",F$2),'Reference data SID'!$B:$N,13,FALSE)),"",VLOOKUP(CONCATENATE($A309,"_",F$2),'Reference data SID'!$B:$N,13,FALSE))</f>
        <v/>
      </c>
      <c r="G309" s="16" t="str">
        <f>IF(ISERROR(VLOOKUP(CONCATENATE($A309,"_",G$2),'Reference data SID'!$B:$N,13,FALSE)),"",VLOOKUP(CONCATENATE($A309,"_",G$2),'Reference data SID'!$B:$N,13,FALSE))</f>
        <v/>
      </c>
      <c r="H309" s="16" t="str">
        <f>IF(ISERROR(VLOOKUP(CONCATENATE($A309,"_",H$2),'Reference data SID'!$B:$N,13,FALSE)),"",VLOOKUP(CONCATENATE($A309,"_",H$2),'Reference data SID'!$B:$N,13,FALSE))</f>
        <v/>
      </c>
      <c r="I309" s="16" t="str">
        <f>IF(ISERROR(VLOOKUP(CONCATENATE($A309,"_",I$2),'Reference data SID'!$B:$N,13,FALSE)),"",VLOOKUP(CONCATENATE($A309,"_",I$2),'Reference data SID'!$B:$N,13,FALSE))</f>
        <v/>
      </c>
      <c r="J309" s="16" t="str">
        <f>IF(ISERROR(VLOOKUP(CONCATENATE($A309,"_",J$2),'Reference data SID'!$B:$N,13,FALSE)),"",VLOOKUP(CONCATENATE($A309,"_",J$2),'Reference data SID'!$B:$N,13,FALSE))</f>
        <v/>
      </c>
      <c r="K309" s="16" t="str">
        <f>IF(ISERROR(VLOOKUP(CONCATENATE($A309,"_",K$2),'Reference data SID'!$B:$N,13,FALSE)),"",VLOOKUP(CONCATENATE($A309,"_",K$2),'Reference data SID'!$B:$N,13,FALSE))</f>
        <v/>
      </c>
      <c r="L309" s="16" t="str">
        <f>IF(ISERROR(VLOOKUP(CONCATENATE($A309,"_",L$2),'Reference data SID'!$B:$N,13,FALSE)),"",VLOOKUP(CONCATENATE($A309,"_",L$2),'Reference data SID'!$B:$N,13,FALSE))</f>
        <v/>
      </c>
      <c r="M309" s="16" t="str">
        <f>IF(ISERROR(VLOOKUP(CONCATENATE($A309,"_",M$2),'Reference data SID'!$B:$N,13,FALSE)),"",VLOOKUP(CONCATENATE($A309,"_",M$2),'Reference data SID'!$B:$N,13,FALSE))</f>
        <v/>
      </c>
      <c r="N309" s="16" t="str">
        <f>IF(ISERROR(VLOOKUP(CONCATENATE($A309,"_",N$2),'Reference data SID'!$B:$N,13,FALSE)),"",VLOOKUP(CONCATENATE($A309,"_",N$2),'Reference data SID'!$B:$N,13,FALSE))</f>
        <v/>
      </c>
      <c r="O309" s="16" t="str">
        <f>IF(ISERROR(VLOOKUP(CONCATENATE($A309,"_",O$2),'Reference data SID'!$B:$N,13,FALSE)),"",VLOOKUP(CONCATENATE($A309,"_",O$2),'Reference data SID'!$B:$N,13,FALSE))</f>
        <v/>
      </c>
      <c r="P309" s="16" t="str">
        <f>IF(ISERROR(VLOOKUP(CONCATENATE($A309,"_",P$2),'Reference data SID'!$B:$N,13,FALSE)),"",VLOOKUP(CONCATENATE($A309,"_",P$2),'Reference data SID'!$B:$N,13,FALSE))</f>
        <v/>
      </c>
      <c r="Q309" s="16" t="str">
        <f>IF(ISERROR(VLOOKUP(CONCATENATE($A309,"_",Q$2),'Reference data SID'!$B:$N,13,FALSE)),"",VLOOKUP(CONCATENATE($A309,"_",Q$2),'Reference data SID'!$B:$N,13,FALSE))</f>
        <v/>
      </c>
      <c r="R309" s="16" t="str">
        <f>IF(ISERROR(VLOOKUP(CONCATENATE($A309,"_",R$2),'Reference data SID'!$B:$N,13,FALSE)),"",VLOOKUP(CONCATENATE($A309,"_",R$2),'Reference data SID'!$B:$N,13,FALSE))</f>
        <v/>
      </c>
      <c r="S309" s="16" t="str">
        <f>IF(ISERROR(VLOOKUP(CONCATENATE($A309,"_",S$2),'Reference data SID'!$B:$N,13,FALSE)),"",VLOOKUP(CONCATENATE($A309,"_",S$2),'Reference data SID'!$B:$N,13,FALSE))</f>
        <v/>
      </c>
      <c r="T309" s="16" t="str">
        <f>IF(ISERROR(VLOOKUP(CONCATENATE($A309,"_",T$2),'Reference data SID'!$B:$N,13,FALSE)),"",VLOOKUP(CONCATENATE($A309,"_",T$2),'Reference data SID'!$B:$N,13,FALSE))</f>
        <v/>
      </c>
      <c r="U309" s="16" t="str">
        <f>IF(ISERROR(VLOOKUP(CONCATENATE($A309,"_",U$2),'Reference data SID'!$B:$N,13,FALSE)),"",VLOOKUP(CONCATENATE($A309,"_",U$2),'Reference data SID'!$B:$N,13,FALSE))</f>
        <v/>
      </c>
      <c r="V309" s="16" t="str">
        <f>IF(ISERROR(VLOOKUP(CONCATENATE($A309,"_",V$2),'Reference data SID'!$B:$N,13,FALSE)),"",VLOOKUP(CONCATENATE($A309,"_",V$2),'Reference data SID'!$B:$N,13,FALSE))</f>
        <v/>
      </c>
      <c r="W309" s="16" t="str">
        <f>IF(ISERROR(VLOOKUP(CONCATENATE($A309,"_",W$2),'Reference data SID'!$B:$N,13,FALSE)),"",VLOOKUP(CONCATENATE($A309,"_",W$2),'Reference data SID'!$B:$N,13,FALSE))</f>
        <v/>
      </c>
      <c r="X309" s="16" t="str">
        <f>IF(ISERROR(VLOOKUP(CONCATENATE($A309,"_",X$2),'Reference data SID'!$B:$N,13,FALSE)),"",VLOOKUP(CONCATENATE($A309,"_",X$2),'Reference data SID'!$B:$N,13,FALSE))</f>
        <v/>
      </c>
      <c r="Y309" s="16" t="str">
        <f>IF(ISERROR(VLOOKUP(CONCATENATE($A309,"_",Y$2),'Reference data SID'!$B:$N,13,FALSE)),"",VLOOKUP(CONCATENATE($A309,"_",Y$2),'Reference data SID'!$B:$N,13,FALSE))</f>
        <v/>
      </c>
      <c r="Z309" s="16" t="str">
        <f>IF(ISERROR(VLOOKUP(CONCATENATE($A309,"_",Z$2),'Reference data SID'!$B:$N,13,FALSE)),"",VLOOKUP(CONCATENATE($A309,"_",Z$2),'Reference data SID'!$B:$N,13,FALSE))</f>
        <v/>
      </c>
      <c r="AA309" s="16" t="str">
        <f>IF(ISERROR(VLOOKUP(CONCATENATE($A309,"_",AA$2),'Reference data SID'!$B:$N,13,FALSE)),"",VLOOKUP(CONCATENATE($A309,"_",AA$2),'Reference data SID'!$B:$N,13,FALSE))</f>
        <v/>
      </c>
      <c r="AB309" s="16" t="str">
        <f>IF(ISERROR(VLOOKUP(CONCATENATE($A309,"_",AB$2),'Reference data SID'!$B:$N,13,FALSE)),"",VLOOKUP(CONCATENATE($A309,"_",AB$2),'Reference data SID'!$B:$N,13,FALSE))</f>
        <v/>
      </c>
      <c r="AC309" s="16" t="str">
        <f>IF(ISERROR(VLOOKUP(CONCATENATE($A309,"_",AC$2),'Reference data SID'!$B:$N,13,FALSE)),"",VLOOKUP(CONCATENATE($A309,"_",AC$2),'Reference data SID'!$B:$N,13,FALSE))</f>
        <v/>
      </c>
      <c r="AD309" s="16" t="str">
        <f>IF(ISERROR(VLOOKUP(CONCATENATE($A309,"_",AD$2),'Reference data SID'!$B:$N,13,FALSE)),"",VLOOKUP(CONCATENATE($A309,"_",AD$2),'Reference data SID'!$B:$N,13,FALSE))</f>
        <v/>
      </c>
      <c r="AE309" s="16" t="str">
        <f>IF(ISERROR(VLOOKUP(CONCATENATE($A309,"_",AE$2),'Reference data SID'!$B:$N,13,FALSE)),"",VLOOKUP(CONCATENATE($A309,"_",AE$2),'Reference data SID'!$B:$N,13,FALSE))</f>
        <v/>
      </c>
      <c r="AF309" s="16" t="str">
        <f>IF(ISERROR(VLOOKUP(CONCATENATE($A309,"_",AF$2),'Reference data SID'!$B:$N,13,FALSE)),"",VLOOKUP(CONCATENATE($A309,"_",AF$2),'Reference data SID'!$B:$N,13,FALSE))</f>
        <v/>
      </c>
      <c r="AG309" s="16" t="str">
        <f>IF(ISERROR(VLOOKUP(CONCATENATE($A309,"_",AG$2),'Reference data SID'!$B:$N,13,FALSE)),"",VLOOKUP(CONCATENATE($A309,"_",AG$2),'Reference data SID'!$B:$N,13,FALSE))</f>
        <v/>
      </c>
      <c r="AH309" s="16" t="str">
        <f>IF(ISERROR(VLOOKUP(CONCATENATE($A309,"_",AH$2),'Reference data SID'!$B:$N,13,FALSE)),"",VLOOKUP(CONCATENATE($A309,"_",AH$2),'Reference data SID'!$B:$N,13,FALSE))</f>
        <v/>
      </c>
      <c r="AI309" s="16" t="str">
        <f>IF(ISERROR(VLOOKUP(CONCATENATE($A309,"_",AI$2),'Reference data SID'!$B:$N,13,FALSE)),"",VLOOKUP(CONCATENATE($A309,"_",AI$2),'Reference data SID'!$B:$N,13,FALSE))</f>
        <v/>
      </c>
      <c r="AJ309" s="16" t="str">
        <f>IF(ISERROR(VLOOKUP(CONCATENATE($A309,"_",AJ$2),'Reference data SID'!$B:$N,13,FALSE)),"",VLOOKUP(CONCATENATE($A309,"_",AJ$2),'Reference data SID'!$B:$N,13,FALSE))</f>
        <v/>
      </c>
      <c r="AK309" s="16" t="str">
        <f>IF(ISERROR(VLOOKUP(CONCATENATE($A309,"_",AK$2),'Reference data SID'!$B:$N,13,FALSE)),"",VLOOKUP(CONCATENATE($A309,"_",AK$2),'Reference data SID'!$B:$N,13,FALSE))</f>
        <v/>
      </c>
      <c r="AL309" s="16" t="str">
        <f>IF(ISERROR(VLOOKUP(CONCATENATE($A309,"_",AL$2),'Reference data SID'!$B:$N,13,FALSE)),"",VLOOKUP(CONCATENATE($A309,"_",AL$2),'Reference data SID'!$B:$N,13,FALSE))</f>
        <v/>
      </c>
      <c r="AM309" s="16" t="str">
        <f>IF(ISERROR(VLOOKUP(CONCATENATE($A309,"_",AM$2),'Reference data SID'!$B:$N,13,FALSE)),"",VLOOKUP(CONCATENATE($A309,"_",AM$2),'Reference data SID'!$B:$N,13,FALSE))</f>
        <v/>
      </c>
      <c r="AN309" s="16" t="str">
        <f>IF(ISERROR(VLOOKUP(CONCATENATE($A309,"_",AN$2),'Reference data SID'!$B:$N,13,FALSE)),"",VLOOKUP(CONCATENATE($A309,"_",AN$2),'Reference data SID'!$B:$N,13,FALSE))</f>
        <v/>
      </c>
      <c r="AO309" s="16" t="str">
        <f>IF(ISERROR(VLOOKUP(CONCATENATE($A309,"_",AO$2),'Reference data SID'!$B:$N,13,FALSE)),"",VLOOKUP(CONCATENATE($A309,"_",AO$2),'Reference data SID'!$B:$N,13,FALSE))</f>
        <v/>
      </c>
      <c r="AP309" s="16" t="str">
        <f>IF(ISERROR(VLOOKUP(CONCATENATE($A309,"_",AP$2),'Reference data SID'!$B:$N,13,FALSE)),"",VLOOKUP(CONCATENATE($A309,"_",AP$2),'Reference data SID'!$B:$N,13,FALSE))</f>
        <v/>
      </c>
      <c r="AQ309" s="16" t="str">
        <f>IF(ISERROR(VLOOKUP(CONCATENATE($A309,"_",AQ$2),'Reference data SID'!$B:$N,13,FALSE)),"",VLOOKUP(CONCATENATE($A309,"_",AQ$2),'Reference data SID'!$B:$N,13,FALSE))</f>
        <v/>
      </c>
      <c r="AR309" s="16" t="str">
        <f>IF(ISERROR(VLOOKUP(CONCATENATE($A309,"_",AR$2),'Reference data SID'!$B:$N,13,FALSE)),"",VLOOKUP(CONCATENATE($A309,"_",AR$2),'Reference data SID'!$B:$N,13,FALSE))</f>
        <v/>
      </c>
      <c r="AS309" s="16" t="str">
        <f>IF(ISERROR(VLOOKUP(CONCATENATE($A309,"_",AS$2),'Reference data SID'!$B:$N,13,FALSE)),"",VLOOKUP(CONCATENATE($A309,"_",AS$2),'Reference data SID'!$B:$N,13,FALSE))</f>
        <v/>
      </c>
      <c r="AT309" s="16" t="str">
        <f>IF(ISERROR(VLOOKUP(CONCATENATE($A309,"_",AT$2),'Reference data SID'!$B:$N,13,FALSE)),"",VLOOKUP(CONCATENATE($A309,"_",AT$2),'Reference data SID'!$B:$N,13,FALSE))</f>
        <v/>
      </c>
    </row>
    <row r="310" spans="1:46" x14ac:dyDescent="0.25">
      <c r="A310">
        <v>306</v>
      </c>
      <c r="B310" s="16" t="str">
        <f>IF(ISERROR(VLOOKUP(CONCATENATE($A310,"_",B$2),'Reference data SID'!$B:$N,13,FALSE)),"",VLOOKUP(CONCATENATE($A310,"_",B$2),'Reference data SID'!$B:$N,13,FALSE))</f>
        <v/>
      </c>
      <c r="C310" s="16" t="str">
        <f>IF(ISERROR(VLOOKUP(CONCATENATE($A310,"_",C$2),'Reference data SID'!$B:$N,13,FALSE)),"",VLOOKUP(CONCATENATE($A310,"_",C$2),'Reference data SID'!$B:$N,13,FALSE))</f>
        <v/>
      </c>
      <c r="D310" s="16" t="str">
        <f>IF(ISERROR(VLOOKUP(CONCATENATE($A310,"_",D$2),'Reference data SID'!$B:$N,13,FALSE)),"",VLOOKUP(CONCATENATE($A310,"_",D$2),'Reference data SID'!$B:$N,13,FALSE))</f>
        <v/>
      </c>
      <c r="E310" s="16" t="str">
        <f>IF(ISERROR(VLOOKUP(CONCATENATE($A310,"_",E$2),'Reference data SID'!$B:$N,13,FALSE)),"",VLOOKUP(CONCATENATE($A310,"_",E$2),'Reference data SID'!$B:$N,13,FALSE))</f>
        <v/>
      </c>
      <c r="F310" s="16" t="str">
        <f>IF(ISERROR(VLOOKUP(CONCATENATE($A310,"_",F$2),'Reference data SID'!$B:$N,13,FALSE)),"",VLOOKUP(CONCATENATE($A310,"_",F$2),'Reference data SID'!$B:$N,13,FALSE))</f>
        <v/>
      </c>
      <c r="G310" s="16" t="str">
        <f>IF(ISERROR(VLOOKUP(CONCATENATE($A310,"_",G$2),'Reference data SID'!$B:$N,13,FALSE)),"",VLOOKUP(CONCATENATE($A310,"_",G$2),'Reference data SID'!$B:$N,13,FALSE))</f>
        <v/>
      </c>
      <c r="H310" s="16" t="str">
        <f>IF(ISERROR(VLOOKUP(CONCATENATE($A310,"_",H$2),'Reference data SID'!$B:$N,13,FALSE)),"",VLOOKUP(CONCATENATE($A310,"_",H$2),'Reference data SID'!$B:$N,13,FALSE))</f>
        <v/>
      </c>
      <c r="I310" s="16" t="str">
        <f>IF(ISERROR(VLOOKUP(CONCATENATE($A310,"_",I$2),'Reference data SID'!$B:$N,13,FALSE)),"",VLOOKUP(CONCATENATE($A310,"_",I$2),'Reference data SID'!$B:$N,13,FALSE))</f>
        <v/>
      </c>
      <c r="J310" s="16" t="str">
        <f>IF(ISERROR(VLOOKUP(CONCATENATE($A310,"_",J$2),'Reference data SID'!$B:$N,13,FALSE)),"",VLOOKUP(CONCATENATE($A310,"_",J$2),'Reference data SID'!$B:$N,13,FALSE))</f>
        <v/>
      </c>
      <c r="K310" s="16" t="str">
        <f>IF(ISERROR(VLOOKUP(CONCATENATE($A310,"_",K$2),'Reference data SID'!$B:$N,13,FALSE)),"",VLOOKUP(CONCATENATE($A310,"_",K$2),'Reference data SID'!$B:$N,13,FALSE))</f>
        <v/>
      </c>
      <c r="L310" s="16" t="str">
        <f>IF(ISERROR(VLOOKUP(CONCATENATE($A310,"_",L$2),'Reference data SID'!$B:$N,13,FALSE)),"",VLOOKUP(CONCATENATE($A310,"_",L$2),'Reference data SID'!$B:$N,13,FALSE))</f>
        <v/>
      </c>
      <c r="M310" s="16" t="str">
        <f>IF(ISERROR(VLOOKUP(CONCATENATE($A310,"_",M$2),'Reference data SID'!$B:$N,13,FALSE)),"",VLOOKUP(CONCATENATE($A310,"_",M$2),'Reference data SID'!$B:$N,13,FALSE))</f>
        <v/>
      </c>
      <c r="N310" s="16" t="str">
        <f>IF(ISERROR(VLOOKUP(CONCATENATE($A310,"_",N$2),'Reference data SID'!$B:$N,13,FALSE)),"",VLOOKUP(CONCATENATE($A310,"_",N$2),'Reference data SID'!$B:$N,13,FALSE))</f>
        <v/>
      </c>
      <c r="O310" s="16" t="str">
        <f>IF(ISERROR(VLOOKUP(CONCATENATE($A310,"_",O$2),'Reference data SID'!$B:$N,13,FALSE)),"",VLOOKUP(CONCATENATE($A310,"_",O$2),'Reference data SID'!$B:$N,13,FALSE))</f>
        <v/>
      </c>
      <c r="P310" s="16" t="str">
        <f>IF(ISERROR(VLOOKUP(CONCATENATE($A310,"_",P$2),'Reference data SID'!$B:$N,13,FALSE)),"",VLOOKUP(CONCATENATE($A310,"_",P$2),'Reference data SID'!$B:$N,13,FALSE))</f>
        <v/>
      </c>
      <c r="Q310" s="16" t="str">
        <f>IF(ISERROR(VLOOKUP(CONCATENATE($A310,"_",Q$2),'Reference data SID'!$B:$N,13,FALSE)),"",VLOOKUP(CONCATENATE($A310,"_",Q$2),'Reference data SID'!$B:$N,13,FALSE))</f>
        <v/>
      </c>
      <c r="R310" s="16" t="str">
        <f>IF(ISERROR(VLOOKUP(CONCATENATE($A310,"_",R$2),'Reference data SID'!$B:$N,13,FALSE)),"",VLOOKUP(CONCATENATE($A310,"_",R$2),'Reference data SID'!$B:$N,13,FALSE))</f>
        <v/>
      </c>
      <c r="S310" s="16" t="str">
        <f>IF(ISERROR(VLOOKUP(CONCATENATE($A310,"_",S$2),'Reference data SID'!$B:$N,13,FALSE)),"",VLOOKUP(CONCATENATE($A310,"_",S$2),'Reference data SID'!$B:$N,13,FALSE))</f>
        <v/>
      </c>
      <c r="T310" s="16" t="str">
        <f>IF(ISERROR(VLOOKUP(CONCATENATE($A310,"_",T$2),'Reference data SID'!$B:$N,13,FALSE)),"",VLOOKUP(CONCATENATE($A310,"_",T$2),'Reference data SID'!$B:$N,13,FALSE))</f>
        <v/>
      </c>
      <c r="U310" s="16" t="str">
        <f>IF(ISERROR(VLOOKUP(CONCATENATE($A310,"_",U$2),'Reference data SID'!$B:$N,13,FALSE)),"",VLOOKUP(CONCATENATE($A310,"_",U$2),'Reference data SID'!$B:$N,13,FALSE))</f>
        <v/>
      </c>
      <c r="V310" s="16" t="str">
        <f>IF(ISERROR(VLOOKUP(CONCATENATE($A310,"_",V$2),'Reference data SID'!$B:$N,13,FALSE)),"",VLOOKUP(CONCATENATE($A310,"_",V$2),'Reference data SID'!$B:$N,13,FALSE))</f>
        <v/>
      </c>
      <c r="W310" s="16" t="str">
        <f>IF(ISERROR(VLOOKUP(CONCATENATE($A310,"_",W$2),'Reference data SID'!$B:$N,13,FALSE)),"",VLOOKUP(CONCATENATE($A310,"_",W$2),'Reference data SID'!$B:$N,13,FALSE))</f>
        <v/>
      </c>
      <c r="X310" s="16" t="str">
        <f>IF(ISERROR(VLOOKUP(CONCATENATE($A310,"_",X$2),'Reference data SID'!$B:$N,13,FALSE)),"",VLOOKUP(CONCATENATE($A310,"_",X$2),'Reference data SID'!$B:$N,13,FALSE))</f>
        <v/>
      </c>
      <c r="Y310" s="16" t="str">
        <f>IF(ISERROR(VLOOKUP(CONCATENATE($A310,"_",Y$2),'Reference data SID'!$B:$N,13,FALSE)),"",VLOOKUP(CONCATENATE($A310,"_",Y$2),'Reference data SID'!$B:$N,13,FALSE))</f>
        <v/>
      </c>
      <c r="Z310" s="16" t="str">
        <f>IF(ISERROR(VLOOKUP(CONCATENATE($A310,"_",Z$2),'Reference data SID'!$B:$N,13,FALSE)),"",VLOOKUP(CONCATENATE($A310,"_",Z$2),'Reference data SID'!$B:$N,13,FALSE))</f>
        <v/>
      </c>
      <c r="AA310" s="16" t="str">
        <f>IF(ISERROR(VLOOKUP(CONCATENATE($A310,"_",AA$2),'Reference data SID'!$B:$N,13,FALSE)),"",VLOOKUP(CONCATENATE($A310,"_",AA$2),'Reference data SID'!$B:$N,13,FALSE))</f>
        <v/>
      </c>
      <c r="AB310" s="16" t="str">
        <f>IF(ISERROR(VLOOKUP(CONCATENATE($A310,"_",AB$2),'Reference data SID'!$B:$N,13,FALSE)),"",VLOOKUP(CONCATENATE($A310,"_",AB$2),'Reference data SID'!$B:$N,13,FALSE))</f>
        <v/>
      </c>
      <c r="AC310" s="16" t="str">
        <f>IF(ISERROR(VLOOKUP(CONCATENATE($A310,"_",AC$2),'Reference data SID'!$B:$N,13,FALSE)),"",VLOOKUP(CONCATENATE($A310,"_",AC$2),'Reference data SID'!$B:$N,13,FALSE))</f>
        <v/>
      </c>
      <c r="AD310" s="16" t="str">
        <f>IF(ISERROR(VLOOKUP(CONCATENATE($A310,"_",AD$2),'Reference data SID'!$B:$N,13,FALSE)),"",VLOOKUP(CONCATENATE($A310,"_",AD$2),'Reference data SID'!$B:$N,13,FALSE))</f>
        <v/>
      </c>
      <c r="AE310" s="16" t="str">
        <f>IF(ISERROR(VLOOKUP(CONCATENATE($A310,"_",AE$2),'Reference data SID'!$B:$N,13,FALSE)),"",VLOOKUP(CONCATENATE($A310,"_",AE$2),'Reference data SID'!$B:$N,13,FALSE))</f>
        <v/>
      </c>
      <c r="AF310" s="16" t="str">
        <f>IF(ISERROR(VLOOKUP(CONCATENATE($A310,"_",AF$2),'Reference data SID'!$B:$N,13,FALSE)),"",VLOOKUP(CONCATENATE($A310,"_",AF$2),'Reference data SID'!$B:$N,13,FALSE))</f>
        <v/>
      </c>
      <c r="AG310" s="16" t="str">
        <f>IF(ISERROR(VLOOKUP(CONCATENATE($A310,"_",AG$2),'Reference data SID'!$B:$N,13,FALSE)),"",VLOOKUP(CONCATENATE($A310,"_",AG$2),'Reference data SID'!$B:$N,13,FALSE))</f>
        <v/>
      </c>
      <c r="AH310" s="16" t="str">
        <f>IF(ISERROR(VLOOKUP(CONCATENATE($A310,"_",AH$2),'Reference data SID'!$B:$N,13,FALSE)),"",VLOOKUP(CONCATENATE($A310,"_",AH$2),'Reference data SID'!$B:$N,13,FALSE))</f>
        <v/>
      </c>
      <c r="AI310" s="16" t="str">
        <f>IF(ISERROR(VLOOKUP(CONCATENATE($A310,"_",AI$2),'Reference data SID'!$B:$N,13,FALSE)),"",VLOOKUP(CONCATENATE($A310,"_",AI$2),'Reference data SID'!$B:$N,13,FALSE))</f>
        <v/>
      </c>
      <c r="AJ310" s="16" t="str">
        <f>IF(ISERROR(VLOOKUP(CONCATENATE($A310,"_",AJ$2),'Reference data SID'!$B:$N,13,FALSE)),"",VLOOKUP(CONCATENATE($A310,"_",AJ$2),'Reference data SID'!$B:$N,13,FALSE))</f>
        <v/>
      </c>
      <c r="AK310" s="16" t="str">
        <f>IF(ISERROR(VLOOKUP(CONCATENATE($A310,"_",AK$2),'Reference data SID'!$B:$N,13,FALSE)),"",VLOOKUP(CONCATENATE($A310,"_",AK$2),'Reference data SID'!$B:$N,13,FALSE))</f>
        <v/>
      </c>
      <c r="AL310" s="16" t="str">
        <f>IF(ISERROR(VLOOKUP(CONCATENATE($A310,"_",AL$2),'Reference data SID'!$B:$N,13,FALSE)),"",VLOOKUP(CONCATENATE($A310,"_",AL$2),'Reference data SID'!$B:$N,13,FALSE))</f>
        <v/>
      </c>
      <c r="AM310" s="16" t="str">
        <f>IF(ISERROR(VLOOKUP(CONCATENATE($A310,"_",AM$2),'Reference data SID'!$B:$N,13,FALSE)),"",VLOOKUP(CONCATENATE($A310,"_",AM$2),'Reference data SID'!$B:$N,13,FALSE))</f>
        <v/>
      </c>
      <c r="AN310" s="16" t="str">
        <f>IF(ISERROR(VLOOKUP(CONCATENATE($A310,"_",AN$2),'Reference data SID'!$B:$N,13,FALSE)),"",VLOOKUP(CONCATENATE($A310,"_",AN$2),'Reference data SID'!$B:$N,13,FALSE))</f>
        <v/>
      </c>
      <c r="AO310" s="16" t="str">
        <f>IF(ISERROR(VLOOKUP(CONCATENATE($A310,"_",AO$2),'Reference data SID'!$B:$N,13,FALSE)),"",VLOOKUP(CONCATENATE($A310,"_",AO$2),'Reference data SID'!$B:$N,13,FALSE))</f>
        <v/>
      </c>
      <c r="AP310" s="16" t="str">
        <f>IF(ISERROR(VLOOKUP(CONCATENATE($A310,"_",AP$2),'Reference data SID'!$B:$N,13,FALSE)),"",VLOOKUP(CONCATENATE($A310,"_",AP$2),'Reference data SID'!$B:$N,13,FALSE))</f>
        <v/>
      </c>
      <c r="AQ310" s="16" t="str">
        <f>IF(ISERROR(VLOOKUP(CONCATENATE($A310,"_",AQ$2),'Reference data SID'!$B:$N,13,FALSE)),"",VLOOKUP(CONCATENATE($A310,"_",AQ$2),'Reference data SID'!$B:$N,13,FALSE))</f>
        <v/>
      </c>
      <c r="AR310" s="16" t="str">
        <f>IF(ISERROR(VLOOKUP(CONCATENATE($A310,"_",AR$2),'Reference data SID'!$B:$N,13,FALSE)),"",VLOOKUP(CONCATENATE($A310,"_",AR$2),'Reference data SID'!$B:$N,13,FALSE))</f>
        <v/>
      </c>
      <c r="AS310" s="16" t="str">
        <f>IF(ISERROR(VLOOKUP(CONCATENATE($A310,"_",AS$2),'Reference data SID'!$B:$N,13,FALSE)),"",VLOOKUP(CONCATENATE($A310,"_",AS$2),'Reference data SID'!$B:$N,13,FALSE))</f>
        <v/>
      </c>
      <c r="AT310" s="16" t="str">
        <f>IF(ISERROR(VLOOKUP(CONCATENATE($A310,"_",AT$2),'Reference data SID'!$B:$N,13,FALSE)),"",VLOOKUP(CONCATENATE($A310,"_",AT$2),'Reference data SID'!$B:$N,13,FALSE))</f>
        <v/>
      </c>
    </row>
    <row r="311" spans="1:46" x14ac:dyDescent="0.25">
      <c r="A311">
        <v>307</v>
      </c>
      <c r="B311" s="16" t="str">
        <f>IF(ISERROR(VLOOKUP(CONCATENATE($A311,"_",B$2),'Reference data SID'!$B:$N,13,FALSE)),"",VLOOKUP(CONCATENATE($A311,"_",B$2),'Reference data SID'!$B:$N,13,FALSE))</f>
        <v/>
      </c>
      <c r="C311" s="16" t="str">
        <f>IF(ISERROR(VLOOKUP(CONCATENATE($A311,"_",C$2),'Reference data SID'!$B:$N,13,FALSE)),"",VLOOKUP(CONCATENATE($A311,"_",C$2),'Reference data SID'!$B:$N,13,FALSE))</f>
        <v/>
      </c>
      <c r="D311" s="16" t="str">
        <f>IF(ISERROR(VLOOKUP(CONCATENATE($A311,"_",D$2),'Reference data SID'!$B:$N,13,FALSE)),"",VLOOKUP(CONCATENATE($A311,"_",D$2),'Reference data SID'!$B:$N,13,FALSE))</f>
        <v/>
      </c>
      <c r="E311" s="16" t="str">
        <f>IF(ISERROR(VLOOKUP(CONCATENATE($A311,"_",E$2),'Reference data SID'!$B:$N,13,FALSE)),"",VLOOKUP(CONCATENATE($A311,"_",E$2),'Reference data SID'!$B:$N,13,FALSE))</f>
        <v/>
      </c>
      <c r="F311" s="16" t="str">
        <f>IF(ISERROR(VLOOKUP(CONCATENATE($A311,"_",F$2),'Reference data SID'!$B:$N,13,FALSE)),"",VLOOKUP(CONCATENATE($A311,"_",F$2),'Reference data SID'!$B:$N,13,FALSE))</f>
        <v/>
      </c>
      <c r="G311" s="16" t="str">
        <f>IF(ISERROR(VLOOKUP(CONCATENATE($A311,"_",G$2),'Reference data SID'!$B:$N,13,FALSE)),"",VLOOKUP(CONCATENATE($A311,"_",G$2),'Reference data SID'!$B:$N,13,FALSE))</f>
        <v/>
      </c>
      <c r="H311" s="16" t="str">
        <f>IF(ISERROR(VLOOKUP(CONCATENATE($A311,"_",H$2),'Reference data SID'!$B:$N,13,FALSE)),"",VLOOKUP(CONCATENATE($A311,"_",H$2),'Reference data SID'!$B:$N,13,FALSE))</f>
        <v/>
      </c>
      <c r="I311" s="16" t="str">
        <f>IF(ISERROR(VLOOKUP(CONCATENATE($A311,"_",I$2),'Reference data SID'!$B:$N,13,FALSE)),"",VLOOKUP(CONCATENATE($A311,"_",I$2),'Reference data SID'!$B:$N,13,FALSE))</f>
        <v/>
      </c>
      <c r="J311" s="16" t="str">
        <f>IF(ISERROR(VLOOKUP(CONCATENATE($A311,"_",J$2),'Reference data SID'!$B:$N,13,FALSE)),"",VLOOKUP(CONCATENATE($A311,"_",J$2),'Reference data SID'!$B:$N,13,FALSE))</f>
        <v/>
      </c>
      <c r="K311" s="16" t="str">
        <f>IF(ISERROR(VLOOKUP(CONCATENATE($A311,"_",K$2),'Reference data SID'!$B:$N,13,FALSE)),"",VLOOKUP(CONCATENATE($A311,"_",K$2),'Reference data SID'!$B:$N,13,FALSE))</f>
        <v/>
      </c>
      <c r="L311" s="16" t="str">
        <f>IF(ISERROR(VLOOKUP(CONCATENATE($A311,"_",L$2),'Reference data SID'!$B:$N,13,FALSE)),"",VLOOKUP(CONCATENATE($A311,"_",L$2),'Reference data SID'!$B:$N,13,FALSE))</f>
        <v/>
      </c>
      <c r="M311" s="16" t="str">
        <f>IF(ISERROR(VLOOKUP(CONCATENATE($A311,"_",M$2),'Reference data SID'!$B:$N,13,FALSE)),"",VLOOKUP(CONCATENATE($A311,"_",M$2),'Reference data SID'!$B:$N,13,FALSE))</f>
        <v/>
      </c>
      <c r="N311" s="16" t="str">
        <f>IF(ISERROR(VLOOKUP(CONCATENATE($A311,"_",N$2),'Reference data SID'!$B:$N,13,FALSE)),"",VLOOKUP(CONCATENATE($A311,"_",N$2),'Reference data SID'!$B:$N,13,FALSE))</f>
        <v/>
      </c>
      <c r="O311" s="16" t="str">
        <f>IF(ISERROR(VLOOKUP(CONCATENATE($A311,"_",O$2),'Reference data SID'!$B:$N,13,FALSE)),"",VLOOKUP(CONCATENATE($A311,"_",O$2),'Reference data SID'!$B:$N,13,FALSE))</f>
        <v/>
      </c>
      <c r="P311" s="16" t="str">
        <f>IF(ISERROR(VLOOKUP(CONCATENATE($A311,"_",P$2),'Reference data SID'!$B:$N,13,FALSE)),"",VLOOKUP(CONCATENATE($A311,"_",P$2),'Reference data SID'!$B:$N,13,FALSE))</f>
        <v/>
      </c>
      <c r="Q311" s="16" t="str">
        <f>IF(ISERROR(VLOOKUP(CONCATENATE($A311,"_",Q$2),'Reference data SID'!$B:$N,13,FALSE)),"",VLOOKUP(CONCATENATE($A311,"_",Q$2),'Reference data SID'!$B:$N,13,FALSE))</f>
        <v/>
      </c>
      <c r="R311" s="16" t="str">
        <f>IF(ISERROR(VLOOKUP(CONCATENATE($A311,"_",R$2),'Reference data SID'!$B:$N,13,FALSE)),"",VLOOKUP(CONCATENATE($A311,"_",R$2),'Reference data SID'!$B:$N,13,FALSE))</f>
        <v/>
      </c>
      <c r="S311" s="16" t="str">
        <f>IF(ISERROR(VLOOKUP(CONCATENATE($A311,"_",S$2),'Reference data SID'!$B:$N,13,FALSE)),"",VLOOKUP(CONCATENATE($A311,"_",S$2),'Reference data SID'!$B:$N,13,FALSE))</f>
        <v/>
      </c>
      <c r="T311" s="16" t="str">
        <f>IF(ISERROR(VLOOKUP(CONCATENATE($A311,"_",T$2),'Reference data SID'!$B:$N,13,FALSE)),"",VLOOKUP(CONCATENATE($A311,"_",T$2),'Reference data SID'!$B:$N,13,FALSE))</f>
        <v/>
      </c>
      <c r="U311" s="16" t="str">
        <f>IF(ISERROR(VLOOKUP(CONCATENATE($A311,"_",U$2),'Reference data SID'!$B:$N,13,FALSE)),"",VLOOKUP(CONCATENATE($A311,"_",U$2),'Reference data SID'!$B:$N,13,FALSE))</f>
        <v/>
      </c>
      <c r="V311" s="16" t="str">
        <f>IF(ISERROR(VLOOKUP(CONCATENATE($A311,"_",V$2),'Reference data SID'!$B:$N,13,FALSE)),"",VLOOKUP(CONCATENATE($A311,"_",V$2),'Reference data SID'!$B:$N,13,FALSE))</f>
        <v/>
      </c>
      <c r="W311" s="16" t="str">
        <f>IF(ISERROR(VLOOKUP(CONCATENATE($A311,"_",W$2),'Reference data SID'!$B:$N,13,FALSE)),"",VLOOKUP(CONCATENATE($A311,"_",W$2),'Reference data SID'!$B:$N,13,FALSE))</f>
        <v/>
      </c>
      <c r="X311" s="16" t="str">
        <f>IF(ISERROR(VLOOKUP(CONCATENATE($A311,"_",X$2),'Reference data SID'!$B:$N,13,FALSE)),"",VLOOKUP(CONCATENATE($A311,"_",X$2),'Reference data SID'!$B:$N,13,FALSE))</f>
        <v/>
      </c>
      <c r="Y311" s="16" t="str">
        <f>IF(ISERROR(VLOOKUP(CONCATENATE($A311,"_",Y$2),'Reference data SID'!$B:$N,13,FALSE)),"",VLOOKUP(CONCATENATE($A311,"_",Y$2),'Reference data SID'!$B:$N,13,FALSE))</f>
        <v/>
      </c>
      <c r="Z311" s="16" t="str">
        <f>IF(ISERROR(VLOOKUP(CONCATENATE($A311,"_",Z$2),'Reference data SID'!$B:$N,13,FALSE)),"",VLOOKUP(CONCATENATE($A311,"_",Z$2),'Reference data SID'!$B:$N,13,FALSE))</f>
        <v/>
      </c>
      <c r="AA311" s="16" t="str">
        <f>IF(ISERROR(VLOOKUP(CONCATENATE($A311,"_",AA$2),'Reference data SID'!$B:$N,13,FALSE)),"",VLOOKUP(CONCATENATE($A311,"_",AA$2),'Reference data SID'!$B:$N,13,FALSE))</f>
        <v/>
      </c>
      <c r="AB311" s="16" t="str">
        <f>IF(ISERROR(VLOOKUP(CONCATENATE($A311,"_",AB$2),'Reference data SID'!$B:$N,13,FALSE)),"",VLOOKUP(CONCATENATE($A311,"_",AB$2),'Reference data SID'!$B:$N,13,FALSE))</f>
        <v/>
      </c>
      <c r="AC311" s="16" t="str">
        <f>IF(ISERROR(VLOOKUP(CONCATENATE($A311,"_",AC$2),'Reference data SID'!$B:$N,13,FALSE)),"",VLOOKUP(CONCATENATE($A311,"_",AC$2),'Reference data SID'!$B:$N,13,FALSE))</f>
        <v/>
      </c>
      <c r="AD311" s="16" t="str">
        <f>IF(ISERROR(VLOOKUP(CONCATENATE($A311,"_",AD$2),'Reference data SID'!$B:$N,13,FALSE)),"",VLOOKUP(CONCATENATE($A311,"_",AD$2),'Reference data SID'!$B:$N,13,FALSE))</f>
        <v/>
      </c>
      <c r="AE311" s="16" t="str">
        <f>IF(ISERROR(VLOOKUP(CONCATENATE($A311,"_",AE$2),'Reference data SID'!$B:$N,13,FALSE)),"",VLOOKUP(CONCATENATE($A311,"_",AE$2),'Reference data SID'!$B:$N,13,FALSE))</f>
        <v/>
      </c>
      <c r="AF311" s="16" t="str">
        <f>IF(ISERROR(VLOOKUP(CONCATENATE($A311,"_",AF$2),'Reference data SID'!$B:$N,13,FALSE)),"",VLOOKUP(CONCATENATE($A311,"_",AF$2),'Reference data SID'!$B:$N,13,FALSE))</f>
        <v/>
      </c>
      <c r="AG311" s="16" t="str">
        <f>IF(ISERROR(VLOOKUP(CONCATENATE($A311,"_",AG$2),'Reference data SID'!$B:$N,13,FALSE)),"",VLOOKUP(CONCATENATE($A311,"_",AG$2),'Reference data SID'!$B:$N,13,FALSE))</f>
        <v/>
      </c>
      <c r="AH311" s="16" t="str">
        <f>IF(ISERROR(VLOOKUP(CONCATENATE($A311,"_",AH$2),'Reference data SID'!$B:$N,13,FALSE)),"",VLOOKUP(CONCATENATE($A311,"_",AH$2),'Reference data SID'!$B:$N,13,FALSE))</f>
        <v/>
      </c>
      <c r="AI311" s="16" t="str">
        <f>IF(ISERROR(VLOOKUP(CONCATENATE($A311,"_",AI$2),'Reference data SID'!$B:$N,13,FALSE)),"",VLOOKUP(CONCATENATE($A311,"_",AI$2),'Reference data SID'!$B:$N,13,FALSE))</f>
        <v/>
      </c>
      <c r="AJ311" s="16" t="str">
        <f>IF(ISERROR(VLOOKUP(CONCATENATE($A311,"_",AJ$2),'Reference data SID'!$B:$N,13,FALSE)),"",VLOOKUP(CONCATENATE($A311,"_",AJ$2),'Reference data SID'!$B:$N,13,FALSE))</f>
        <v/>
      </c>
      <c r="AK311" s="16" t="str">
        <f>IF(ISERROR(VLOOKUP(CONCATENATE($A311,"_",AK$2),'Reference data SID'!$B:$N,13,FALSE)),"",VLOOKUP(CONCATENATE($A311,"_",AK$2),'Reference data SID'!$B:$N,13,FALSE))</f>
        <v/>
      </c>
      <c r="AL311" s="16" t="str">
        <f>IF(ISERROR(VLOOKUP(CONCATENATE($A311,"_",AL$2),'Reference data SID'!$B:$N,13,FALSE)),"",VLOOKUP(CONCATENATE($A311,"_",AL$2),'Reference data SID'!$B:$N,13,FALSE))</f>
        <v/>
      </c>
      <c r="AM311" s="16" t="str">
        <f>IF(ISERROR(VLOOKUP(CONCATENATE($A311,"_",AM$2),'Reference data SID'!$B:$N,13,FALSE)),"",VLOOKUP(CONCATENATE($A311,"_",AM$2),'Reference data SID'!$B:$N,13,FALSE))</f>
        <v/>
      </c>
      <c r="AN311" s="16" t="str">
        <f>IF(ISERROR(VLOOKUP(CONCATENATE($A311,"_",AN$2),'Reference data SID'!$B:$N,13,FALSE)),"",VLOOKUP(CONCATENATE($A311,"_",AN$2),'Reference data SID'!$B:$N,13,FALSE))</f>
        <v/>
      </c>
      <c r="AO311" s="16" t="str">
        <f>IF(ISERROR(VLOOKUP(CONCATENATE($A311,"_",AO$2),'Reference data SID'!$B:$N,13,FALSE)),"",VLOOKUP(CONCATENATE($A311,"_",AO$2),'Reference data SID'!$B:$N,13,FALSE))</f>
        <v/>
      </c>
      <c r="AP311" s="16" t="str">
        <f>IF(ISERROR(VLOOKUP(CONCATENATE($A311,"_",AP$2),'Reference data SID'!$B:$N,13,FALSE)),"",VLOOKUP(CONCATENATE($A311,"_",AP$2),'Reference data SID'!$B:$N,13,FALSE))</f>
        <v/>
      </c>
      <c r="AQ311" s="16" t="str">
        <f>IF(ISERROR(VLOOKUP(CONCATENATE($A311,"_",AQ$2),'Reference data SID'!$B:$N,13,FALSE)),"",VLOOKUP(CONCATENATE($A311,"_",AQ$2),'Reference data SID'!$B:$N,13,FALSE))</f>
        <v/>
      </c>
      <c r="AR311" s="16" t="str">
        <f>IF(ISERROR(VLOOKUP(CONCATENATE($A311,"_",AR$2),'Reference data SID'!$B:$N,13,FALSE)),"",VLOOKUP(CONCATENATE($A311,"_",AR$2),'Reference data SID'!$B:$N,13,FALSE))</f>
        <v/>
      </c>
      <c r="AS311" s="16" t="str">
        <f>IF(ISERROR(VLOOKUP(CONCATENATE($A311,"_",AS$2),'Reference data SID'!$B:$N,13,FALSE)),"",VLOOKUP(CONCATENATE($A311,"_",AS$2),'Reference data SID'!$B:$N,13,FALSE))</f>
        <v/>
      </c>
      <c r="AT311" s="16" t="str">
        <f>IF(ISERROR(VLOOKUP(CONCATENATE($A311,"_",AT$2),'Reference data SID'!$B:$N,13,FALSE)),"",VLOOKUP(CONCATENATE($A311,"_",AT$2),'Reference data SID'!$B:$N,13,FALSE))</f>
        <v/>
      </c>
    </row>
    <row r="312" spans="1:46" x14ac:dyDescent="0.25">
      <c r="A312">
        <v>308</v>
      </c>
      <c r="B312" s="16" t="str">
        <f>IF(ISERROR(VLOOKUP(CONCATENATE($A312,"_",B$2),'Reference data SID'!$B:$N,13,FALSE)),"",VLOOKUP(CONCATENATE($A312,"_",B$2),'Reference data SID'!$B:$N,13,FALSE))</f>
        <v/>
      </c>
      <c r="C312" s="16" t="str">
        <f>IF(ISERROR(VLOOKUP(CONCATENATE($A312,"_",C$2),'Reference data SID'!$B:$N,13,FALSE)),"",VLOOKUP(CONCATENATE($A312,"_",C$2),'Reference data SID'!$B:$N,13,FALSE))</f>
        <v/>
      </c>
      <c r="D312" s="16" t="str">
        <f>IF(ISERROR(VLOOKUP(CONCATENATE($A312,"_",D$2),'Reference data SID'!$B:$N,13,FALSE)),"",VLOOKUP(CONCATENATE($A312,"_",D$2),'Reference data SID'!$B:$N,13,FALSE))</f>
        <v/>
      </c>
      <c r="E312" s="16" t="str">
        <f>IF(ISERROR(VLOOKUP(CONCATENATE($A312,"_",E$2),'Reference data SID'!$B:$N,13,FALSE)),"",VLOOKUP(CONCATENATE($A312,"_",E$2),'Reference data SID'!$B:$N,13,FALSE))</f>
        <v/>
      </c>
      <c r="F312" s="16" t="str">
        <f>IF(ISERROR(VLOOKUP(CONCATENATE($A312,"_",F$2),'Reference data SID'!$B:$N,13,FALSE)),"",VLOOKUP(CONCATENATE($A312,"_",F$2),'Reference data SID'!$B:$N,13,FALSE))</f>
        <v/>
      </c>
      <c r="G312" s="16" t="str">
        <f>IF(ISERROR(VLOOKUP(CONCATENATE($A312,"_",G$2),'Reference data SID'!$B:$N,13,FALSE)),"",VLOOKUP(CONCATENATE($A312,"_",G$2),'Reference data SID'!$B:$N,13,FALSE))</f>
        <v/>
      </c>
      <c r="H312" s="16" t="str">
        <f>IF(ISERROR(VLOOKUP(CONCATENATE($A312,"_",H$2),'Reference data SID'!$B:$N,13,FALSE)),"",VLOOKUP(CONCATENATE($A312,"_",H$2),'Reference data SID'!$B:$N,13,FALSE))</f>
        <v/>
      </c>
      <c r="I312" s="16" t="str">
        <f>IF(ISERROR(VLOOKUP(CONCATENATE($A312,"_",I$2),'Reference data SID'!$B:$N,13,FALSE)),"",VLOOKUP(CONCATENATE($A312,"_",I$2),'Reference data SID'!$B:$N,13,FALSE))</f>
        <v/>
      </c>
      <c r="J312" s="16" t="str">
        <f>IF(ISERROR(VLOOKUP(CONCATENATE($A312,"_",J$2),'Reference data SID'!$B:$N,13,FALSE)),"",VLOOKUP(CONCATENATE($A312,"_",J$2),'Reference data SID'!$B:$N,13,FALSE))</f>
        <v/>
      </c>
      <c r="K312" s="16" t="str">
        <f>IF(ISERROR(VLOOKUP(CONCATENATE($A312,"_",K$2),'Reference data SID'!$B:$N,13,FALSE)),"",VLOOKUP(CONCATENATE($A312,"_",K$2),'Reference data SID'!$B:$N,13,FALSE))</f>
        <v/>
      </c>
      <c r="L312" s="16" t="str">
        <f>IF(ISERROR(VLOOKUP(CONCATENATE($A312,"_",L$2),'Reference data SID'!$B:$N,13,FALSE)),"",VLOOKUP(CONCATENATE($A312,"_",L$2),'Reference data SID'!$B:$N,13,FALSE))</f>
        <v/>
      </c>
      <c r="M312" s="16" t="str">
        <f>IF(ISERROR(VLOOKUP(CONCATENATE($A312,"_",M$2),'Reference data SID'!$B:$N,13,FALSE)),"",VLOOKUP(CONCATENATE($A312,"_",M$2),'Reference data SID'!$B:$N,13,FALSE))</f>
        <v/>
      </c>
      <c r="N312" s="16" t="str">
        <f>IF(ISERROR(VLOOKUP(CONCATENATE($A312,"_",N$2),'Reference data SID'!$B:$N,13,FALSE)),"",VLOOKUP(CONCATENATE($A312,"_",N$2),'Reference data SID'!$B:$N,13,FALSE))</f>
        <v/>
      </c>
      <c r="O312" s="16" t="str">
        <f>IF(ISERROR(VLOOKUP(CONCATENATE($A312,"_",O$2),'Reference data SID'!$B:$N,13,FALSE)),"",VLOOKUP(CONCATENATE($A312,"_",O$2),'Reference data SID'!$B:$N,13,FALSE))</f>
        <v/>
      </c>
      <c r="P312" s="16" t="str">
        <f>IF(ISERROR(VLOOKUP(CONCATENATE($A312,"_",P$2),'Reference data SID'!$B:$N,13,FALSE)),"",VLOOKUP(CONCATENATE($A312,"_",P$2),'Reference data SID'!$B:$N,13,FALSE))</f>
        <v/>
      </c>
      <c r="Q312" s="16" t="str">
        <f>IF(ISERROR(VLOOKUP(CONCATENATE($A312,"_",Q$2),'Reference data SID'!$B:$N,13,FALSE)),"",VLOOKUP(CONCATENATE($A312,"_",Q$2),'Reference data SID'!$B:$N,13,FALSE))</f>
        <v/>
      </c>
      <c r="R312" s="16" t="str">
        <f>IF(ISERROR(VLOOKUP(CONCATENATE($A312,"_",R$2),'Reference data SID'!$B:$N,13,FALSE)),"",VLOOKUP(CONCATENATE($A312,"_",R$2),'Reference data SID'!$B:$N,13,FALSE))</f>
        <v/>
      </c>
      <c r="S312" s="16" t="str">
        <f>IF(ISERROR(VLOOKUP(CONCATENATE($A312,"_",S$2),'Reference data SID'!$B:$N,13,FALSE)),"",VLOOKUP(CONCATENATE($A312,"_",S$2),'Reference data SID'!$B:$N,13,FALSE))</f>
        <v/>
      </c>
      <c r="T312" s="16" t="str">
        <f>IF(ISERROR(VLOOKUP(CONCATENATE($A312,"_",T$2),'Reference data SID'!$B:$N,13,FALSE)),"",VLOOKUP(CONCATENATE($A312,"_",T$2),'Reference data SID'!$B:$N,13,FALSE))</f>
        <v/>
      </c>
      <c r="U312" s="16" t="str">
        <f>IF(ISERROR(VLOOKUP(CONCATENATE($A312,"_",U$2),'Reference data SID'!$B:$N,13,FALSE)),"",VLOOKUP(CONCATENATE($A312,"_",U$2),'Reference data SID'!$B:$N,13,FALSE))</f>
        <v/>
      </c>
      <c r="V312" s="16" t="str">
        <f>IF(ISERROR(VLOOKUP(CONCATENATE($A312,"_",V$2),'Reference data SID'!$B:$N,13,FALSE)),"",VLOOKUP(CONCATENATE($A312,"_",V$2),'Reference data SID'!$B:$N,13,FALSE))</f>
        <v/>
      </c>
      <c r="W312" s="16" t="str">
        <f>IF(ISERROR(VLOOKUP(CONCATENATE($A312,"_",W$2),'Reference data SID'!$B:$N,13,FALSE)),"",VLOOKUP(CONCATENATE($A312,"_",W$2),'Reference data SID'!$B:$N,13,FALSE))</f>
        <v/>
      </c>
      <c r="X312" s="16" t="str">
        <f>IF(ISERROR(VLOOKUP(CONCATENATE($A312,"_",X$2),'Reference data SID'!$B:$N,13,FALSE)),"",VLOOKUP(CONCATENATE($A312,"_",X$2),'Reference data SID'!$B:$N,13,FALSE))</f>
        <v/>
      </c>
      <c r="Y312" s="16" t="str">
        <f>IF(ISERROR(VLOOKUP(CONCATENATE($A312,"_",Y$2),'Reference data SID'!$B:$N,13,FALSE)),"",VLOOKUP(CONCATENATE($A312,"_",Y$2),'Reference data SID'!$B:$N,13,FALSE))</f>
        <v/>
      </c>
      <c r="Z312" s="16" t="str">
        <f>IF(ISERROR(VLOOKUP(CONCATENATE($A312,"_",Z$2),'Reference data SID'!$B:$N,13,FALSE)),"",VLOOKUP(CONCATENATE($A312,"_",Z$2),'Reference data SID'!$B:$N,13,FALSE))</f>
        <v/>
      </c>
      <c r="AA312" s="16" t="str">
        <f>IF(ISERROR(VLOOKUP(CONCATENATE($A312,"_",AA$2),'Reference data SID'!$B:$N,13,FALSE)),"",VLOOKUP(CONCATENATE($A312,"_",AA$2),'Reference data SID'!$B:$N,13,FALSE))</f>
        <v/>
      </c>
      <c r="AB312" s="16" t="str">
        <f>IF(ISERROR(VLOOKUP(CONCATENATE($A312,"_",AB$2),'Reference data SID'!$B:$N,13,FALSE)),"",VLOOKUP(CONCATENATE($A312,"_",AB$2),'Reference data SID'!$B:$N,13,FALSE))</f>
        <v/>
      </c>
      <c r="AC312" s="16" t="str">
        <f>IF(ISERROR(VLOOKUP(CONCATENATE($A312,"_",AC$2),'Reference data SID'!$B:$N,13,FALSE)),"",VLOOKUP(CONCATENATE($A312,"_",AC$2),'Reference data SID'!$B:$N,13,FALSE))</f>
        <v/>
      </c>
      <c r="AD312" s="16" t="str">
        <f>IF(ISERROR(VLOOKUP(CONCATENATE($A312,"_",AD$2),'Reference data SID'!$B:$N,13,FALSE)),"",VLOOKUP(CONCATENATE($A312,"_",AD$2),'Reference data SID'!$B:$N,13,FALSE))</f>
        <v/>
      </c>
      <c r="AE312" s="16" t="str">
        <f>IF(ISERROR(VLOOKUP(CONCATENATE($A312,"_",AE$2),'Reference data SID'!$B:$N,13,FALSE)),"",VLOOKUP(CONCATENATE($A312,"_",AE$2),'Reference data SID'!$B:$N,13,FALSE))</f>
        <v/>
      </c>
      <c r="AF312" s="16" t="str">
        <f>IF(ISERROR(VLOOKUP(CONCATENATE($A312,"_",AF$2),'Reference data SID'!$B:$N,13,FALSE)),"",VLOOKUP(CONCATENATE($A312,"_",AF$2),'Reference data SID'!$B:$N,13,FALSE))</f>
        <v/>
      </c>
      <c r="AG312" s="16" t="str">
        <f>IF(ISERROR(VLOOKUP(CONCATENATE($A312,"_",AG$2),'Reference data SID'!$B:$N,13,FALSE)),"",VLOOKUP(CONCATENATE($A312,"_",AG$2),'Reference data SID'!$B:$N,13,FALSE))</f>
        <v/>
      </c>
      <c r="AH312" s="16" t="str">
        <f>IF(ISERROR(VLOOKUP(CONCATENATE($A312,"_",AH$2),'Reference data SID'!$B:$N,13,FALSE)),"",VLOOKUP(CONCATENATE($A312,"_",AH$2),'Reference data SID'!$B:$N,13,FALSE))</f>
        <v/>
      </c>
      <c r="AI312" s="16" t="str">
        <f>IF(ISERROR(VLOOKUP(CONCATENATE($A312,"_",AI$2),'Reference data SID'!$B:$N,13,FALSE)),"",VLOOKUP(CONCATENATE($A312,"_",AI$2),'Reference data SID'!$B:$N,13,FALSE))</f>
        <v/>
      </c>
      <c r="AJ312" s="16" t="str">
        <f>IF(ISERROR(VLOOKUP(CONCATENATE($A312,"_",AJ$2),'Reference data SID'!$B:$N,13,FALSE)),"",VLOOKUP(CONCATENATE($A312,"_",AJ$2),'Reference data SID'!$B:$N,13,FALSE))</f>
        <v/>
      </c>
      <c r="AK312" s="16" t="str">
        <f>IF(ISERROR(VLOOKUP(CONCATENATE($A312,"_",AK$2),'Reference data SID'!$B:$N,13,FALSE)),"",VLOOKUP(CONCATENATE($A312,"_",AK$2),'Reference data SID'!$B:$N,13,FALSE))</f>
        <v/>
      </c>
      <c r="AL312" s="16" t="str">
        <f>IF(ISERROR(VLOOKUP(CONCATENATE($A312,"_",AL$2),'Reference data SID'!$B:$N,13,FALSE)),"",VLOOKUP(CONCATENATE($A312,"_",AL$2),'Reference data SID'!$B:$N,13,FALSE))</f>
        <v/>
      </c>
      <c r="AM312" s="16" t="str">
        <f>IF(ISERROR(VLOOKUP(CONCATENATE($A312,"_",AM$2),'Reference data SID'!$B:$N,13,FALSE)),"",VLOOKUP(CONCATENATE($A312,"_",AM$2),'Reference data SID'!$B:$N,13,FALSE))</f>
        <v/>
      </c>
      <c r="AN312" s="16" t="str">
        <f>IF(ISERROR(VLOOKUP(CONCATENATE($A312,"_",AN$2),'Reference data SID'!$B:$N,13,FALSE)),"",VLOOKUP(CONCATENATE($A312,"_",AN$2),'Reference data SID'!$B:$N,13,FALSE))</f>
        <v/>
      </c>
      <c r="AO312" s="16" t="str">
        <f>IF(ISERROR(VLOOKUP(CONCATENATE($A312,"_",AO$2),'Reference data SID'!$B:$N,13,FALSE)),"",VLOOKUP(CONCATENATE($A312,"_",AO$2),'Reference data SID'!$B:$N,13,FALSE))</f>
        <v/>
      </c>
      <c r="AP312" s="16" t="str">
        <f>IF(ISERROR(VLOOKUP(CONCATENATE($A312,"_",AP$2),'Reference data SID'!$B:$N,13,FALSE)),"",VLOOKUP(CONCATENATE($A312,"_",AP$2),'Reference data SID'!$B:$N,13,FALSE))</f>
        <v/>
      </c>
      <c r="AQ312" s="16" t="str">
        <f>IF(ISERROR(VLOOKUP(CONCATENATE($A312,"_",AQ$2),'Reference data SID'!$B:$N,13,FALSE)),"",VLOOKUP(CONCATENATE($A312,"_",AQ$2),'Reference data SID'!$B:$N,13,FALSE))</f>
        <v/>
      </c>
      <c r="AR312" s="16" t="str">
        <f>IF(ISERROR(VLOOKUP(CONCATENATE($A312,"_",AR$2),'Reference data SID'!$B:$N,13,FALSE)),"",VLOOKUP(CONCATENATE($A312,"_",AR$2),'Reference data SID'!$B:$N,13,FALSE))</f>
        <v/>
      </c>
      <c r="AS312" s="16" t="str">
        <f>IF(ISERROR(VLOOKUP(CONCATENATE($A312,"_",AS$2),'Reference data SID'!$B:$N,13,FALSE)),"",VLOOKUP(CONCATENATE($A312,"_",AS$2),'Reference data SID'!$B:$N,13,FALSE))</f>
        <v/>
      </c>
      <c r="AT312" s="16" t="str">
        <f>IF(ISERROR(VLOOKUP(CONCATENATE($A312,"_",AT$2),'Reference data SID'!$B:$N,13,FALSE)),"",VLOOKUP(CONCATENATE($A312,"_",AT$2),'Reference data SID'!$B:$N,13,FALSE))</f>
        <v/>
      </c>
    </row>
    <row r="313" spans="1:46" x14ac:dyDescent="0.25">
      <c r="A313">
        <v>309</v>
      </c>
      <c r="B313" s="16" t="str">
        <f>IF(ISERROR(VLOOKUP(CONCATENATE($A313,"_",B$2),'Reference data SID'!$B:$N,13,FALSE)),"",VLOOKUP(CONCATENATE($A313,"_",B$2),'Reference data SID'!$B:$N,13,FALSE))</f>
        <v/>
      </c>
      <c r="C313" s="16" t="str">
        <f>IF(ISERROR(VLOOKUP(CONCATENATE($A313,"_",C$2),'Reference data SID'!$B:$N,13,FALSE)),"",VLOOKUP(CONCATENATE($A313,"_",C$2),'Reference data SID'!$B:$N,13,FALSE))</f>
        <v/>
      </c>
      <c r="D313" s="16" t="str">
        <f>IF(ISERROR(VLOOKUP(CONCATENATE($A313,"_",D$2),'Reference data SID'!$B:$N,13,FALSE)),"",VLOOKUP(CONCATENATE($A313,"_",D$2),'Reference data SID'!$B:$N,13,FALSE))</f>
        <v/>
      </c>
      <c r="E313" s="16" t="str">
        <f>IF(ISERROR(VLOOKUP(CONCATENATE($A313,"_",E$2),'Reference data SID'!$B:$N,13,FALSE)),"",VLOOKUP(CONCATENATE($A313,"_",E$2),'Reference data SID'!$B:$N,13,FALSE))</f>
        <v/>
      </c>
      <c r="F313" s="16" t="str">
        <f>IF(ISERROR(VLOOKUP(CONCATENATE($A313,"_",F$2),'Reference data SID'!$B:$N,13,FALSE)),"",VLOOKUP(CONCATENATE($A313,"_",F$2),'Reference data SID'!$B:$N,13,FALSE))</f>
        <v/>
      </c>
      <c r="G313" s="16" t="str">
        <f>IF(ISERROR(VLOOKUP(CONCATENATE($A313,"_",G$2),'Reference data SID'!$B:$N,13,FALSE)),"",VLOOKUP(CONCATENATE($A313,"_",G$2),'Reference data SID'!$B:$N,13,FALSE))</f>
        <v/>
      </c>
      <c r="H313" s="16" t="str">
        <f>IF(ISERROR(VLOOKUP(CONCATENATE($A313,"_",H$2),'Reference data SID'!$B:$N,13,FALSE)),"",VLOOKUP(CONCATENATE($A313,"_",H$2),'Reference data SID'!$B:$N,13,FALSE))</f>
        <v/>
      </c>
      <c r="I313" s="16" t="str">
        <f>IF(ISERROR(VLOOKUP(CONCATENATE($A313,"_",I$2),'Reference data SID'!$B:$N,13,FALSE)),"",VLOOKUP(CONCATENATE($A313,"_",I$2),'Reference data SID'!$B:$N,13,FALSE))</f>
        <v/>
      </c>
      <c r="J313" s="16" t="str">
        <f>IF(ISERROR(VLOOKUP(CONCATENATE($A313,"_",J$2),'Reference data SID'!$B:$N,13,FALSE)),"",VLOOKUP(CONCATENATE($A313,"_",J$2),'Reference data SID'!$B:$N,13,FALSE))</f>
        <v/>
      </c>
      <c r="K313" s="16" t="str">
        <f>IF(ISERROR(VLOOKUP(CONCATENATE($A313,"_",K$2),'Reference data SID'!$B:$N,13,FALSE)),"",VLOOKUP(CONCATENATE($A313,"_",K$2),'Reference data SID'!$B:$N,13,FALSE))</f>
        <v/>
      </c>
      <c r="L313" s="16" t="str">
        <f>IF(ISERROR(VLOOKUP(CONCATENATE($A313,"_",L$2),'Reference data SID'!$B:$N,13,FALSE)),"",VLOOKUP(CONCATENATE($A313,"_",L$2),'Reference data SID'!$B:$N,13,FALSE))</f>
        <v/>
      </c>
      <c r="M313" s="16" t="str">
        <f>IF(ISERROR(VLOOKUP(CONCATENATE($A313,"_",M$2),'Reference data SID'!$B:$N,13,FALSE)),"",VLOOKUP(CONCATENATE($A313,"_",M$2),'Reference data SID'!$B:$N,13,FALSE))</f>
        <v/>
      </c>
      <c r="N313" s="16" t="str">
        <f>IF(ISERROR(VLOOKUP(CONCATENATE($A313,"_",N$2),'Reference data SID'!$B:$N,13,FALSE)),"",VLOOKUP(CONCATENATE($A313,"_",N$2),'Reference data SID'!$B:$N,13,FALSE))</f>
        <v/>
      </c>
      <c r="O313" s="16" t="str">
        <f>IF(ISERROR(VLOOKUP(CONCATENATE($A313,"_",O$2),'Reference data SID'!$B:$N,13,FALSE)),"",VLOOKUP(CONCATENATE($A313,"_",O$2),'Reference data SID'!$B:$N,13,FALSE))</f>
        <v/>
      </c>
      <c r="P313" s="16" t="str">
        <f>IF(ISERROR(VLOOKUP(CONCATENATE($A313,"_",P$2),'Reference data SID'!$B:$N,13,FALSE)),"",VLOOKUP(CONCATENATE($A313,"_",P$2),'Reference data SID'!$B:$N,13,FALSE))</f>
        <v/>
      </c>
      <c r="Q313" s="16" t="str">
        <f>IF(ISERROR(VLOOKUP(CONCATENATE($A313,"_",Q$2),'Reference data SID'!$B:$N,13,FALSE)),"",VLOOKUP(CONCATENATE($A313,"_",Q$2),'Reference data SID'!$B:$N,13,FALSE))</f>
        <v/>
      </c>
      <c r="R313" s="16" t="str">
        <f>IF(ISERROR(VLOOKUP(CONCATENATE($A313,"_",R$2),'Reference data SID'!$B:$N,13,FALSE)),"",VLOOKUP(CONCATENATE($A313,"_",R$2),'Reference data SID'!$B:$N,13,FALSE))</f>
        <v/>
      </c>
      <c r="S313" s="16" t="str">
        <f>IF(ISERROR(VLOOKUP(CONCATENATE($A313,"_",S$2),'Reference data SID'!$B:$N,13,FALSE)),"",VLOOKUP(CONCATENATE($A313,"_",S$2),'Reference data SID'!$B:$N,13,FALSE))</f>
        <v/>
      </c>
      <c r="T313" s="16" t="str">
        <f>IF(ISERROR(VLOOKUP(CONCATENATE($A313,"_",T$2),'Reference data SID'!$B:$N,13,FALSE)),"",VLOOKUP(CONCATENATE($A313,"_",T$2),'Reference data SID'!$B:$N,13,FALSE))</f>
        <v/>
      </c>
      <c r="U313" s="16" t="str">
        <f>IF(ISERROR(VLOOKUP(CONCATENATE($A313,"_",U$2),'Reference data SID'!$B:$N,13,FALSE)),"",VLOOKUP(CONCATENATE($A313,"_",U$2),'Reference data SID'!$B:$N,13,FALSE))</f>
        <v/>
      </c>
      <c r="V313" s="16" t="str">
        <f>IF(ISERROR(VLOOKUP(CONCATENATE($A313,"_",V$2),'Reference data SID'!$B:$N,13,FALSE)),"",VLOOKUP(CONCATENATE($A313,"_",V$2),'Reference data SID'!$B:$N,13,FALSE))</f>
        <v/>
      </c>
      <c r="W313" s="16" t="str">
        <f>IF(ISERROR(VLOOKUP(CONCATENATE($A313,"_",W$2),'Reference data SID'!$B:$N,13,FALSE)),"",VLOOKUP(CONCATENATE($A313,"_",W$2),'Reference data SID'!$B:$N,13,FALSE))</f>
        <v/>
      </c>
      <c r="X313" s="16" t="str">
        <f>IF(ISERROR(VLOOKUP(CONCATENATE($A313,"_",X$2),'Reference data SID'!$B:$N,13,FALSE)),"",VLOOKUP(CONCATENATE($A313,"_",X$2),'Reference data SID'!$B:$N,13,FALSE))</f>
        <v/>
      </c>
      <c r="Y313" s="16" t="str">
        <f>IF(ISERROR(VLOOKUP(CONCATENATE($A313,"_",Y$2),'Reference data SID'!$B:$N,13,FALSE)),"",VLOOKUP(CONCATENATE($A313,"_",Y$2),'Reference data SID'!$B:$N,13,FALSE))</f>
        <v/>
      </c>
      <c r="Z313" s="16" t="str">
        <f>IF(ISERROR(VLOOKUP(CONCATENATE($A313,"_",Z$2),'Reference data SID'!$B:$N,13,FALSE)),"",VLOOKUP(CONCATENATE($A313,"_",Z$2),'Reference data SID'!$B:$N,13,FALSE))</f>
        <v/>
      </c>
      <c r="AA313" s="16" t="str">
        <f>IF(ISERROR(VLOOKUP(CONCATENATE($A313,"_",AA$2),'Reference data SID'!$B:$N,13,FALSE)),"",VLOOKUP(CONCATENATE($A313,"_",AA$2),'Reference data SID'!$B:$N,13,FALSE))</f>
        <v/>
      </c>
      <c r="AB313" s="16" t="str">
        <f>IF(ISERROR(VLOOKUP(CONCATENATE($A313,"_",AB$2),'Reference data SID'!$B:$N,13,FALSE)),"",VLOOKUP(CONCATENATE($A313,"_",AB$2),'Reference data SID'!$B:$N,13,FALSE))</f>
        <v/>
      </c>
      <c r="AC313" s="16" t="str">
        <f>IF(ISERROR(VLOOKUP(CONCATENATE($A313,"_",AC$2),'Reference data SID'!$B:$N,13,FALSE)),"",VLOOKUP(CONCATENATE($A313,"_",AC$2),'Reference data SID'!$B:$N,13,FALSE))</f>
        <v/>
      </c>
      <c r="AD313" s="16" t="str">
        <f>IF(ISERROR(VLOOKUP(CONCATENATE($A313,"_",AD$2),'Reference data SID'!$B:$N,13,FALSE)),"",VLOOKUP(CONCATENATE($A313,"_",AD$2),'Reference data SID'!$B:$N,13,FALSE))</f>
        <v/>
      </c>
      <c r="AE313" s="16" t="str">
        <f>IF(ISERROR(VLOOKUP(CONCATENATE($A313,"_",AE$2),'Reference data SID'!$B:$N,13,FALSE)),"",VLOOKUP(CONCATENATE($A313,"_",AE$2),'Reference data SID'!$B:$N,13,FALSE))</f>
        <v/>
      </c>
      <c r="AF313" s="16" t="str">
        <f>IF(ISERROR(VLOOKUP(CONCATENATE($A313,"_",AF$2),'Reference data SID'!$B:$N,13,FALSE)),"",VLOOKUP(CONCATENATE($A313,"_",AF$2),'Reference data SID'!$B:$N,13,FALSE))</f>
        <v/>
      </c>
      <c r="AG313" s="16" t="str">
        <f>IF(ISERROR(VLOOKUP(CONCATENATE($A313,"_",AG$2),'Reference data SID'!$B:$N,13,FALSE)),"",VLOOKUP(CONCATENATE($A313,"_",AG$2),'Reference data SID'!$B:$N,13,FALSE))</f>
        <v/>
      </c>
      <c r="AH313" s="16" t="str">
        <f>IF(ISERROR(VLOOKUP(CONCATENATE($A313,"_",AH$2),'Reference data SID'!$B:$N,13,FALSE)),"",VLOOKUP(CONCATENATE($A313,"_",AH$2),'Reference data SID'!$B:$N,13,FALSE))</f>
        <v/>
      </c>
      <c r="AI313" s="16" t="str">
        <f>IF(ISERROR(VLOOKUP(CONCATENATE($A313,"_",AI$2),'Reference data SID'!$B:$N,13,FALSE)),"",VLOOKUP(CONCATENATE($A313,"_",AI$2),'Reference data SID'!$B:$N,13,FALSE))</f>
        <v/>
      </c>
      <c r="AJ313" s="16" t="str">
        <f>IF(ISERROR(VLOOKUP(CONCATENATE($A313,"_",AJ$2),'Reference data SID'!$B:$N,13,FALSE)),"",VLOOKUP(CONCATENATE($A313,"_",AJ$2),'Reference data SID'!$B:$N,13,FALSE))</f>
        <v/>
      </c>
      <c r="AK313" s="16" t="str">
        <f>IF(ISERROR(VLOOKUP(CONCATENATE($A313,"_",AK$2),'Reference data SID'!$B:$N,13,FALSE)),"",VLOOKUP(CONCATENATE($A313,"_",AK$2),'Reference data SID'!$B:$N,13,FALSE))</f>
        <v/>
      </c>
      <c r="AL313" s="16" t="str">
        <f>IF(ISERROR(VLOOKUP(CONCATENATE($A313,"_",AL$2),'Reference data SID'!$B:$N,13,FALSE)),"",VLOOKUP(CONCATENATE($A313,"_",AL$2),'Reference data SID'!$B:$N,13,FALSE))</f>
        <v/>
      </c>
      <c r="AM313" s="16" t="str">
        <f>IF(ISERROR(VLOOKUP(CONCATENATE($A313,"_",AM$2),'Reference data SID'!$B:$N,13,FALSE)),"",VLOOKUP(CONCATENATE($A313,"_",AM$2),'Reference data SID'!$B:$N,13,FALSE))</f>
        <v/>
      </c>
      <c r="AN313" s="16" t="str">
        <f>IF(ISERROR(VLOOKUP(CONCATENATE($A313,"_",AN$2),'Reference data SID'!$B:$N,13,FALSE)),"",VLOOKUP(CONCATENATE($A313,"_",AN$2),'Reference data SID'!$B:$N,13,FALSE))</f>
        <v/>
      </c>
      <c r="AO313" s="16" t="str">
        <f>IF(ISERROR(VLOOKUP(CONCATENATE($A313,"_",AO$2),'Reference data SID'!$B:$N,13,FALSE)),"",VLOOKUP(CONCATENATE($A313,"_",AO$2),'Reference data SID'!$B:$N,13,FALSE))</f>
        <v/>
      </c>
      <c r="AP313" s="16" t="str">
        <f>IF(ISERROR(VLOOKUP(CONCATENATE($A313,"_",AP$2),'Reference data SID'!$B:$N,13,FALSE)),"",VLOOKUP(CONCATENATE($A313,"_",AP$2),'Reference data SID'!$B:$N,13,FALSE))</f>
        <v/>
      </c>
      <c r="AQ313" s="16" t="str">
        <f>IF(ISERROR(VLOOKUP(CONCATENATE($A313,"_",AQ$2),'Reference data SID'!$B:$N,13,FALSE)),"",VLOOKUP(CONCATENATE($A313,"_",AQ$2),'Reference data SID'!$B:$N,13,FALSE))</f>
        <v/>
      </c>
      <c r="AR313" s="16" t="str">
        <f>IF(ISERROR(VLOOKUP(CONCATENATE($A313,"_",AR$2),'Reference data SID'!$B:$N,13,FALSE)),"",VLOOKUP(CONCATENATE($A313,"_",AR$2),'Reference data SID'!$B:$N,13,FALSE))</f>
        <v/>
      </c>
      <c r="AS313" s="16" t="str">
        <f>IF(ISERROR(VLOOKUP(CONCATENATE($A313,"_",AS$2),'Reference data SID'!$B:$N,13,FALSE)),"",VLOOKUP(CONCATENATE($A313,"_",AS$2),'Reference data SID'!$B:$N,13,FALSE))</f>
        <v/>
      </c>
      <c r="AT313" s="16" t="str">
        <f>IF(ISERROR(VLOOKUP(CONCATENATE($A313,"_",AT$2),'Reference data SID'!$B:$N,13,FALSE)),"",VLOOKUP(CONCATENATE($A313,"_",AT$2),'Reference data SID'!$B:$N,13,FALSE))</f>
        <v/>
      </c>
    </row>
    <row r="314" spans="1:46" x14ac:dyDescent="0.25">
      <c r="A314">
        <v>310</v>
      </c>
      <c r="B314" s="16" t="str">
        <f>IF(ISERROR(VLOOKUP(CONCATENATE($A314,"_",B$2),'Reference data SID'!$B:$N,13,FALSE)),"",VLOOKUP(CONCATENATE($A314,"_",B$2),'Reference data SID'!$B:$N,13,FALSE))</f>
        <v/>
      </c>
      <c r="C314" s="16" t="str">
        <f>IF(ISERROR(VLOOKUP(CONCATENATE($A314,"_",C$2),'Reference data SID'!$B:$N,13,FALSE)),"",VLOOKUP(CONCATENATE($A314,"_",C$2),'Reference data SID'!$B:$N,13,FALSE))</f>
        <v/>
      </c>
      <c r="D314" s="16" t="str">
        <f>IF(ISERROR(VLOOKUP(CONCATENATE($A314,"_",D$2),'Reference data SID'!$B:$N,13,FALSE)),"",VLOOKUP(CONCATENATE($A314,"_",D$2),'Reference data SID'!$B:$N,13,FALSE))</f>
        <v/>
      </c>
      <c r="E314" s="16" t="str">
        <f>IF(ISERROR(VLOOKUP(CONCATENATE($A314,"_",E$2),'Reference data SID'!$B:$N,13,FALSE)),"",VLOOKUP(CONCATENATE($A314,"_",E$2),'Reference data SID'!$B:$N,13,FALSE))</f>
        <v/>
      </c>
      <c r="F314" s="16" t="str">
        <f>IF(ISERROR(VLOOKUP(CONCATENATE($A314,"_",F$2),'Reference data SID'!$B:$N,13,FALSE)),"",VLOOKUP(CONCATENATE($A314,"_",F$2),'Reference data SID'!$B:$N,13,FALSE))</f>
        <v/>
      </c>
      <c r="G314" s="16" t="str">
        <f>IF(ISERROR(VLOOKUP(CONCATENATE($A314,"_",G$2),'Reference data SID'!$B:$N,13,FALSE)),"",VLOOKUP(CONCATENATE($A314,"_",G$2),'Reference data SID'!$B:$N,13,FALSE))</f>
        <v/>
      </c>
      <c r="H314" s="16" t="str">
        <f>IF(ISERROR(VLOOKUP(CONCATENATE($A314,"_",H$2),'Reference data SID'!$B:$N,13,FALSE)),"",VLOOKUP(CONCATENATE($A314,"_",H$2),'Reference data SID'!$B:$N,13,FALSE))</f>
        <v/>
      </c>
      <c r="I314" s="16" t="str">
        <f>IF(ISERROR(VLOOKUP(CONCATENATE($A314,"_",I$2),'Reference data SID'!$B:$N,13,FALSE)),"",VLOOKUP(CONCATENATE($A314,"_",I$2),'Reference data SID'!$B:$N,13,FALSE))</f>
        <v/>
      </c>
      <c r="J314" s="16" t="str">
        <f>IF(ISERROR(VLOOKUP(CONCATENATE($A314,"_",J$2),'Reference data SID'!$B:$N,13,FALSE)),"",VLOOKUP(CONCATENATE($A314,"_",J$2),'Reference data SID'!$B:$N,13,FALSE))</f>
        <v/>
      </c>
      <c r="K314" s="16" t="str">
        <f>IF(ISERROR(VLOOKUP(CONCATENATE($A314,"_",K$2),'Reference data SID'!$B:$N,13,FALSE)),"",VLOOKUP(CONCATENATE($A314,"_",K$2),'Reference data SID'!$B:$N,13,FALSE))</f>
        <v/>
      </c>
      <c r="L314" s="16" t="str">
        <f>IF(ISERROR(VLOOKUP(CONCATENATE($A314,"_",L$2),'Reference data SID'!$B:$N,13,FALSE)),"",VLOOKUP(CONCATENATE($A314,"_",L$2),'Reference data SID'!$B:$N,13,FALSE))</f>
        <v/>
      </c>
      <c r="M314" s="16" t="str">
        <f>IF(ISERROR(VLOOKUP(CONCATENATE($A314,"_",M$2),'Reference data SID'!$B:$N,13,FALSE)),"",VLOOKUP(CONCATENATE($A314,"_",M$2),'Reference data SID'!$B:$N,13,FALSE))</f>
        <v/>
      </c>
      <c r="N314" s="16" t="str">
        <f>IF(ISERROR(VLOOKUP(CONCATENATE($A314,"_",N$2),'Reference data SID'!$B:$N,13,FALSE)),"",VLOOKUP(CONCATENATE($A314,"_",N$2),'Reference data SID'!$B:$N,13,FALSE))</f>
        <v/>
      </c>
      <c r="O314" s="16" t="str">
        <f>IF(ISERROR(VLOOKUP(CONCATENATE($A314,"_",O$2),'Reference data SID'!$B:$N,13,FALSE)),"",VLOOKUP(CONCATENATE($A314,"_",O$2),'Reference data SID'!$B:$N,13,FALSE))</f>
        <v/>
      </c>
      <c r="P314" s="16" t="str">
        <f>IF(ISERROR(VLOOKUP(CONCATENATE($A314,"_",P$2),'Reference data SID'!$B:$N,13,FALSE)),"",VLOOKUP(CONCATENATE($A314,"_",P$2),'Reference data SID'!$B:$N,13,FALSE))</f>
        <v/>
      </c>
      <c r="Q314" s="16" t="str">
        <f>IF(ISERROR(VLOOKUP(CONCATENATE($A314,"_",Q$2),'Reference data SID'!$B:$N,13,FALSE)),"",VLOOKUP(CONCATENATE($A314,"_",Q$2),'Reference data SID'!$B:$N,13,FALSE))</f>
        <v/>
      </c>
      <c r="R314" s="16" t="str">
        <f>IF(ISERROR(VLOOKUP(CONCATENATE($A314,"_",R$2),'Reference data SID'!$B:$N,13,FALSE)),"",VLOOKUP(CONCATENATE($A314,"_",R$2),'Reference data SID'!$B:$N,13,FALSE))</f>
        <v/>
      </c>
      <c r="S314" s="16" t="str">
        <f>IF(ISERROR(VLOOKUP(CONCATENATE($A314,"_",S$2),'Reference data SID'!$B:$N,13,FALSE)),"",VLOOKUP(CONCATENATE($A314,"_",S$2),'Reference data SID'!$B:$N,13,FALSE))</f>
        <v/>
      </c>
      <c r="T314" s="16" t="str">
        <f>IF(ISERROR(VLOOKUP(CONCATENATE($A314,"_",T$2),'Reference data SID'!$B:$N,13,FALSE)),"",VLOOKUP(CONCATENATE($A314,"_",T$2),'Reference data SID'!$B:$N,13,FALSE))</f>
        <v/>
      </c>
      <c r="U314" s="16" t="str">
        <f>IF(ISERROR(VLOOKUP(CONCATENATE($A314,"_",U$2),'Reference data SID'!$B:$N,13,FALSE)),"",VLOOKUP(CONCATENATE($A314,"_",U$2),'Reference data SID'!$B:$N,13,FALSE))</f>
        <v/>
      </c>
      <c r="V314" s="16" t="str">
        <f>IF(ISERROR(VLOOKUP(CONCATENATE($A314,"_",V$2),'Reference data SID'!$B:$N,13,FALSE)),"",VLOOKUP(CONCATENATE($A314,"_",V$2),'Reference data SID'!$B:$N,13,FALSE))</f>
        <v/>
      </c>
      <c r="W314" s="16" t="str">
        <f>IF(ISERROR(VLOOKUP(CONCATENATE($A314,"_",W$2),'Reference data SID'!$B:$N,13,FALSE)),"",VLOOKUP(CONCATENATE($A314,"_",W$2),'Reference data SID'!$B:$N,13,FALSE))</f>
        <v/>
      </c>
      <c r="X314" s="16" t="str">
        <f>IF(ISERROR(VLOOKUP(CONCATENATE($A314,"_",X$2),'Reference data SID'!$B:$N,13,FALSE)),"",VLOOKUP(CONCATENATE($A314,"_",X$2),'Reference data SID'!$B:$N,13,FALSE))</f>
        <v/>
      </c>
      <c r="Y314" s="16" t="str">
        <f>IF(ISERROR(VLOOKUP(CONCATENATE($A314,"_",Y$2),'Reference data SID'!$B:$N,13,FALSE)),"",VLOOKUP(CONCATENATE($A314,"_",Y$2),'Reference data SID'!$B:$N,13,FALSE))</f>
        <v/>
      </c>
      <c r="Z314" s="16" t="str">
        <f>IF(ISERROR(VLOOKUP(CONCATENATE($A314,"_",Z$2),'Reference data SID'!$B:$N,13,FALSE)),"",VLOOKUP(CONCATENATE($A314,"_",Z$2),'Reference data SID'!$B:$N,13,FALSE))</f>
        <v/>
      </c>
      <c r="AA314" s="16" t="str">
        <f>IF(ISERROR(VLOOKUP(CONCATENATE($A314,"_",AA$2),'Reference data SID'!$B:$N,13,FALSE)),"",VLOOKUP(CONCATENATE($A314,"_",AA$2),'Reference data SID'!$B:$N,13,FALSE))</f>
        <v/>
      </c>
      <c r="AB314" s="16" t="str">
        <f>IF(ISERROR(VLOOKUP(CONCATENATE($A314,"_",AB$2),'Reference data SID'!$B:$N,13,FALSE)),"",VLOOKUP(CONCATENATE($A314,"_",AB$2),'Reference data SID'!$B:$N,13,FALSE))</f>
        <v/>
      </c>
      <c r="AC314" s="16" t="str">
        <f>IF(ISERROR(VLOOKUP(CONCATENATE($A314,"_",AC$2),'Reference data SID'!$B:$N,13,FALSE)),"",VLOOKUP(CONCATENATE($A314,"_",AC$2),'Reference data SID'!$B:$N,13,FALSE))</f>
        <v/>
      </c>
      <c r="AD314" s="16" t="str">
        <f>IF(ISERROR(VLOOKUP(CONCATENATE($A314,"_",AD$2),'Reference data SID'!$B:$N,13,FALSE)),"",VLOOKUP(CONCATENATE($A314,"_",AD$2),'Reference data SID'!$B:$N,13,FALSE))</f>
        <v/>
      </c>
      <c r="AE314" s="16" t="str">
        <f>IF(ISERROR(VLOOKUP(CONCATENATE($A314,"_",AE$2),'Reference data SID'!$B:$N,13,FALSE)),"",VLOOKUP(CONCATENATE($A314,"_",AE$2),'Reference data SID'!$B:$N,13,FALSE))</f>
        <v/>
      </c>
      <c r="AF314" s="16" t="str">
        <f>IF(ISERROR(VLOOKUP(CONCATENATE($A314,"_",AF$2),'Reference data SID'!$B:$N,13,FALSE)),"",VLOOKUP(CONCATENATE($A314,"_",AF$2),'Reference data SID'!$B:$N,13,FALSE))</f>
        <v/>
      </c>
      <c r="AG314" s="16" t="str">
        <f>IF(ISERROR(VLOOKUP(CONCATENATE($A314,"_",AG$2),'Reference data SID'!$B:$N,13,FALSE)),"",VLOOKUP(CONCATENATE($A314,"_",AG$2),'Reference data SID'!$B:$N,13,FALSE))</f>
        <v/>
      </c>
      <c r="AH314" s="16" t="str">
        <f>IF(ISERROR(VLOOKUP(CONCATENATE($A314,"_",AH$2),'Reference data SID'!$B:$N,13,FALSE)),"",VLOOKUP(CONCATENATE($A314,"_",AH$2),'Reference data SID'!$B:$N,13,FALSE))</f>
        <v/>
      </c>
      <c r="AI314" s="16" t="str">
        <f>IF(ISERROR(VLOOKUP(CONCATENATE($A314,"_",AI$2),'Reference data SID'!$B:$N,13,FALSE)),"",VLOOKUP(CONCATENATE($A314,"_",AI$2),'Reference data SID'!$B:$N,13,FALSE))</f>
        <v/>
      </c>
      <c r="AJ314" s="16" t="str">
        <f>IF(ISERROR(VLOOKUP(CONCATENATE($A314,"_",AJ$2),'Reference data SID'!$B:$N,13,FALSE)),"",VLOOKUP(CONCATENATE($A314,"_",AJ$2),'Reference data SID'!$B:$N,13,FALSE))</f>
        <v/>
      </c>
      <c r="AK314" s="16" t="str">
        <f>IF(ISERROR(VLOOKUP(CONCATENATE($A314,"_",AK$2),'Reference data SID'!$B:$N,13,FALSE)),"",VLOOKUP(CONCATENATE($A314,"_",AK$2),'Reference data SID'!$B:$N,13,FALSE))</f>
        <v/>
      </c>
      <c r="AL314" s="16" t="str">
        <f>IF(ISERROR(VLOOKUP(CONCATENATE($A314,"_",AL$2),'Reference data SID'!$B:$N,13,FALSE)),"",VLOOKUP(CONCATENATE($A314,"_",AL$2),'Reference data SID'!$B:$N,13,FALSE))</f>
        <v/>
      </c>
      <c r="AM314" s="16" t="str">
        <f>IF(ISERROR(VLOOKUP(CONCATENATE($A314,"_",AM$2),'Reference data SID'!$B:$N,13,FALSE)),"",VLOOKUP(CONCATENATE($A314,"_",AM$2),'Reference data SID'!$B:$N,13,FALSE))</f>
        <v/>
      </c>
      <c r="AN314" s="16" t="str">
        <f>IF(ISERROR(VLOOKUP(CONCATENATE($A314,"_",AN$2),'Reference data SID'!$B:$N,13,FALSE)),"",VLOOKUP(CONCATENATE($A314,"_",AN$2),'Reference data SID'!$B:$N,13,FALSE))</f>
        <v/>
      </c>
      <c r="AO314" s="16" t="str">
        <f>IF(ISERROR(VLOOKUP(CONCATENATE($A314,"_",AO$2),'Reference data SID'!$B:$N,13,FALSE)),"",VLOOKUP(CONCATENATE($A314,"_",AO$2),'Reference data SID'!$B:$N,13,FALSE))</f>
        <v/>
      </c>
      <c r="AP314" s="16" t="str">
        <f>IF(ISERROR(VLOOKUP(CONCATENATE($A314,"_",AP$2),'Reference data SID'!$B:$N,13,FALSE)),"",VLOOKUP(CONCATENATE($A314,"_",AP$2),'Reference data SID'!$B:$N,13,FALSE))</f>
        <v/>
      </c>
      <c r="AQ314" s="16" t="str">
        <f>IF(ISERROR(VLOOKUP(CONCATENATE($A314,"_",AQ$2),'Reference data SID'!$B:$N,13,FALSE)),"",VLOOKUP(CONCATENATE($A314,"_",AQ$2),'Reference data SID'!$B:$N,13,FALSE))</f>
        <v/>
      </c>
      <c r="AR314" s="16" t="str">
        <f>IF(ISERROR(VLOOKUP(CONCATENATE($A314,"_",AR$2),'Reference data SID'!$B:$N,13,FALSE)),"",VLOOKUP(CONCATENATE($A314,"_",AR$2),'Reference data SID'!$B:$N,13,FALSE))</f>
        <v/>
      </c>
      <c r="AS314" s="16" t="str">
        <f>IF(ISERROR(VLOOKUP(CONCATENATE($A314,"_",AS$2),'Reference data SID'!$B:$N,13,FALSE)),"",VLOOKUP(CONCATENATE($A314,"_",AS$2),'Reference data SID'!$B:$N,13,FALSE))</f>
        <v/>
      </c>
      <c r="AT314" s="16" t="str">
        <f>IF(ISERROR(VLOOKUP(CONCATENATE($A314,"_",AT$2),'Reference data SID'!$B:$N,13,FALSE)),"",VLOOKUP(CONCATENATE($A314,"_",AT$2),'Reference data SID'!$B:$N,13,FALSE))</f>
        <v/>
      </c>
    </row>
    <row r="315" spans="1:46" x14ac:dyDescent="0.25">
      <c r="A315">
        <v>311</v>
      </c>
      <c r="B315" s="16" t="str">
        <f>IF(ISERROR(VLOOKUP(CONCATENATE($A315,"_",B$2),'Reference data SID'!$B:$N,13,FALSE)),"",VLOOKUP(CONCATENATE($A315,"_",B$2),'Reference data SID'!$B:$N,13,FALSE))</f>
        <v/>
      </c>
      <c r="C315" s="16" t="str">
        <f>IF(ISERROR(VLOOKUP(CONCATENATE($A315,"_",C$2),'Reference data SID'!$B:$N,13,FALSE)),"",VLOOKUP(CONCATENATE($A315,"_",C$2),'Reference data SID'!$B:$N,13,FALSE))</f>
        <v/>
      </c>
      <c r="D315" s="16" t="str">
        <f>IF(ISERROR(VLOOKUP(CONCATENATE($A315,"_",D$2),'Reference data SID'!$B:$N,13,FALSE)),"",VLOOKUP(CONCATENATE($A315,"_",D$2),'Reference data SID'!$B:$N,13,FALSE))</f>
        <v/>
      </c>
      <c r="E315" s="16" t="str">
        <f>IF(ISERROR(VLOOKUP(CONCATENATE($A315,"_",E$2),'Reference data SID'!$B:$N,13,FALSE)),"",VLOOKUP(CONCATENATE($A315,"_",E$2),'Reference data SID'!$B:$N,13,FALSE))</f>
        <v/>
      </c>
      <c r="F315" s="16" t="str">
        <f>IF(ISERROR(VLOOKUP(CONCATENATE($A315,"_",F$2),'Reference data SID'!$B:$N,13,FALSE)),"",VLOOKUP(CONCATENATE($A315,"_",F$2),'Reference data SID'!$B:$N,13,FALSE))</f>
        <v/>
      </c>
      <c r="G315" s="16" t="str">
        <f>IF(ISERROR(VLOOKUP(CONCATENATE($A315,"_",G$2),'Reference data SID'!$B:$N,13,FALSE)),"",VLOOKUP(CONCATENATE($A315,"_",G$2),'Reference data SID'!$B:$N,13,FALSE))</f>
        <v/>
      </c>
      <c r="H315" s="16" t="str">
        <f>IF(ISERROR(VLOOKUP(CONCATENATE($A315,"_",H$2),'Reference data SID'!$B:$N,13,FALSE)),"",VLOOKUP(CONCATENATE($A315,"_",H$2),'Reference data SID'!$B:$N,13,FALSE))</f>
        <v/>
      </c>
      <c r="I315" s="16" t="str">
        <f>IF(ISERROR(VLOOKUP(CONCATENATE($A315,"_",I$2),'Reference data SID'!$B:$N,13,FALSE)),"",VLOOKUP(CONCATENATE($A315,"_",I$2),'Reference data SID'!$B:$N,13,FALSE))</f>
        <v/>
      </c>
      <c r="J315" s="16" t="str">
        <f>IF(ISERROR(VLOOKUP(CONCATENATE($A315,"_",J$2),'Reference data SID'!$B:$N,13,FALSE)),"",VLOOKUP(CONCATENATE($A315,"_",J$2),'Reference data SID'!$B:$N,13,FALSE))</f>
        <v/>
      </c>
      <c r="K315" s="16" t="str">
        <f>IF(ISERROR(VLOOKUP(CONCATENATE($A315,"_",K$2),'Reference data SID'!$B:$N,13,FALSE)),"",VLOOKUP(CONCATENATE($A315,"_",K$2),'Reference data SID'!$B:$N,13,FALSE))</f>
        <v/>
      </c>
      <c r="L315" s="16" t="str">
        <f>IF(ISERROR(VLOOKUP(CONCATENATE($A315,"_",L$2),'Reference data SID'!$B:$N,13,FALSE)),"",VLOOKUP(CONCATENATE($A315,"_",L$2),'Reference data SID'!$B:$N,13,FALSE))</f>
        <v/>
      </c>
      <c r="M315" s="16" t="str">
        <f>IF(ISERROR(VLOOKUP(CONCATENATE($A315,"_",M$2),'Reference data SID'!$B:$N,13,FALSE)),"",VLOOKUP(CONCATENATE($A315,"_",M$2),'Reference data SID'!$B:$N,13,FALSE))</f>
        <v/>
      </c>
      <c r="N315" s="16" t="str">
        <f>IF(ISERROR(VLOOKUP(CONCATENATE($A315,"_",N$2),'Reference data SID'!$B:$N,13,FALSE)),"",VLOOKUP(CONCATENATE($A315,"_",N$2),'Reference data SID'!$B:$N,13,FALSE))</f>
        <v/>
      </c>
      <c r="O315" s="16" t="str">
        <f>IF(ISERROR(VLOOKUP(CONCATENATE($A315,"_",O$2),'Reference data SID'!$B:$N,13,FALSE)),"",VLOOKUP(CONCATENATE($A315,"_",O$2),'Reference data SID'!$B:$N,13,FALSE))</f>
        <v/>
      </c>
      <c r="P315" s="16" t="str">
        <f>IF(ISERROR(VLOOKUP(CONCATENATE($A315,"_",P$2),'Reference data SID'!$B:$N,13,FALSE)),"",VLOOKUP(CONCATENATE($A315,"_",P$2),'Reference data SID'!$B:$N,13,FALSE))</f>
        <v/>
      </c>
      <c r="Q315" s="16" t="str">
        <f>IF(ISERROR(VLOOKUP(CONCATENATE($A315,"_",Q$2),'Reference data SID'!$B:$N,13,FALSE)),"",VLOOKUP(CONCATENATE($A315,"_",Q$2),'Reference data SID'!$B:$N,13,FALSE))</f>
        <v/>
      </c>
      <c r="R315" s="16" t="str">
        <f>IF(ISERROR(VLOOKUP(CONCATENATE($A315,"_",R$2),'Reference data SID'!$B:$N,13,FALSE)),"",VLOOKUP(CONCATENATE($A315,"_",R$2),'Reference data SID'!$B:$N,13,FALSE))</f>
        <v/>
      </c>
      <c r="S315" s="16" t="str">
        <f>IF(ISERROR(VLOOKUP(CONCATENATE($A315,"_",S$2),'Reference data SID'!$B:$N,13,FALSE)),"",VLOOKUP(CONCATENATE($A315,"_",S$2),'Reference data SID'!$B:$N,13,FALSE))</f>
        <v/>
      </c>
      <c r="T315" s="16" t="str">
        <f>IF(ISERROR(VLOOKUP(CONCATENATE($A315,"_",T$2),'Reference data SID'!$B:$N,13,FALSE)),"",VLOOKUP(CONCATENATE($A315,"_",T$2),'Reference data SID'!$B:$N,13,FALSE))</f>
        <v/>
      </c>
      <c r="U315" s="16" t="str">
        <f>IF(ISERROR(VLOOKUP(CONCATENATE($A315,"_",U$2),'Reference data SID'!$B:$N,13,FALSE)),"",VLOOKUP(CONCATENATE($A315,"_",U$2),'Reference data SID'!$B:$N,13,FALSE))</f>
        <v/>
      </c>
      <c r="V315" s="16" t="str">
        <f>IF(ISERROR(VLOOKUP(CONCATENATE($A315,"_",V$2),'Reference data SID'!$B:$N,13,FALSE)),"",VLOOKUP(CONCATENATE($A315,"_",V$2),'Reference data SID'!$B:$N,13,FALSE))</f>
        <v/>
      </c>
      <c r="W315" s="16" t="str">
        <f>IF(ISERROR(VLOOKUP(CONCATENATE($A315,"_",W$2),'Reference data SID'!$B:$N,13,FALSE)),"",VLOOKUP(CONCATENATE($A315,"_",W$2),'Reference data SID'!$B:$N,13,FALSE))</f>
        <v/>
      </c>
      <c r="X315" s="16" t="str">
        <f>IF(ISERROR(VLOOKUP(CONCATENATE($A315,"_",X$2),'Reference data SID'!$B:$N,13,FALSE)),"",VLOOKUP(CONCATENATE($A315,"_",X$2),'Reference data SID'!$B:$N,13,FALSE))</f>
        <v/>
      </c>
      <c r="Y315" s="16" t="str">
        <f>IF(ISERROR(VLOOKUP(CONCATENATE($A315,"_",Y$2),'Reference data SID'!$B:$N,13,FALSE)),"",VLOOKUP(CONCATENATE($A315,"_",Y$2),'Reference data SID'!$B:$N,13,FALSE))</f>
        <v/>
      </c>
      <c r="Z315" s="16" t="str">
        <f>IF(ISERROR(VLOOKUP(CONCATENATE($A315,"_",Z$2),'Reference data SID'!$B:$N,13,FALSE)),"",VLOOKUP(CONCATENATE($A315,"_",Z$2),'Reference data SID'!$B:$N,13,FALSE))</f>
        <v/>
      </c>
      <c r="AA315" s="16" t="str">
        <f>IF(ISERROR(VLOOKUP(CONCATENATE($A315,"_",AA$2),'Reference data SID'!$B:$N,13,FALSE)),"",VLOOKUP(CONCATENATE($A315,"_",AA$2),'Reference data SID'!$B:$N,13,FALSE))</f>
        <v/>
      </c>
      <c r="AB315" s="16" t="str">
        <f>IF(ISERROR(VLOOKUP(CONCATENATE($A315,"_",AB$2),'Reference data SID'!$B:$N,13,FALSE)),"",VLOOKUP(CONCATENATE($A315,"_",AB$2),'Reference data SID'!$B:$N,13,FALSE))</f>
        <v/>
      </c>
      <c r="AC315" s="16" t="str">
        <f>IF(ISERROR(VLOOKUP(CONCATENATE($A315,"_",AC$2),'Reference data SID'!$B:$N,13,FALSE)),"",VLOOKUP(CONCATENATE($A315,"_",AC$2),'Reference data SID'!$B:$N,13,FALSE))</f>
        <v/>
      </c>
      <c r="AD315" s="16" t="str">
        <f>IF(ISERROR(VLOOKUP(CONCATENATE($A315,"_",AD$2),'Reference data SID'!$B:$N,13,FALSE)),"",VLOOKUP(CONCATENATE($A315,"_",AD$2),'Reference data SID'!$B:$N,13,FALSE))</f>
        <v/>
      </c>
      <c r="AE315" s="16" t="str">
        <f>IF(ISERROR(VLOOKUP(CONCATENATE($A315,"_",AE$2),'Reference data SID'!$B:$N,13,FALSE)),"",VLOOKUP(CONCATENATE($A315,"_",AE$2),'Reference data SID'!$B:$N,13,FALSE))</f>
        <v/>
      </c>
      <c r="AF315" s="16" t="str">
        <f>IF(ISERROR(VLOOKUP(CONCATENATE($A315,"_",AF$2),'Reference data SID'!$B:$N,13,FALSE)),"",VLOOKUP(CONCATENATE($A315,"_",AF$2),'Reference data SID'!$B:$N,13,FALSE))</f>
        <v/>
      </c>
      <c r="AG315" s="16" t="str">
        <f>IF(ISERROR(VLOOKUP(CONCATENATE($A315,"_",AG$2),'Reference data SID'!$B:$N,13,FALSE)),"",VLOOKUP(CONCATENATE($A315,"_",AG$2),'Reference data SID'!$B:$N,13,FALSE))</f>
        <v/>
      </c>
      <c r="AH315" s="16" t="str">
        <f>IF(ISERROR(VLOOKUP(CONCATENATE($A315,"_",AH$2),'Reference data SID'!$B:$N,13,FALSE)),"",VLOOKUP(CONCATENATE($A315,"_",AH$2),'Reference data SID'!$B:$N,13,FALSE))</f>
        <v/>
      </c>
      <c r="AI315" s="16" t="str">
        <f>IF(ISERROR(VLOOKUP(CONCATENATE($A315,"_",AI$2),'Reference data SID'!$B:$N,13,FALSE)),"",VLOOKUP(CONCATENATE($A315,"_",AI$2),'Reference data SID'!$B:$N,13,FALSE))</f>
        <v/>
      </c>
      <c r="AJ315" s="16" t="str">
        <f>IF(ISERROR(VLOOKUP(CONCATENATE($A315,"_",AJ$2),'Reference data SID'!$B:$N,13,FALSE)),"",VLOOKUP(CONCATENATE($A315,"_",AJ$2),'Reference data SID'!$B:$N,13,FALSE))</f>
        <v/>
      </c>
      <c r="AK315" s="16" t="str">
        <f>IF(ISERROR(VLOOKUP(CONCATENATE($A315,"_",AK$2),'Reference data SID'!$B:$N,13,FALSE)),"",VLOOKUP(CONCATENATE($A315,"_",AK$2),'Reference data SID'!$B:$N,13,FALSE))</f>
        <v/>
      </c>
      <c r="AL315" s="16" t="str">
        <f>IF(ISERROR(VLOOKUP(CONCATENATE($A315,"_",AL$2),'Reference data SID'!$B:$N,13,FALSE)),"",VLOOKUP(CONCATENATE($A315,"_",AL$2),'Reference data SID'!$B:$N,13,FALSE))</f>
        <v/>
      </c>
      <c r="AM315" s="16" t="str">
        <f>IF(ISERROR(VLOOKUP(CONCATENATE($A315,"_",AM$2),'Reference data SID'!$B:$N,13,FALSE)),"",VLOOKUP(CONCATENATE($A315,"_",AM$2),'Reference data SID'!$B:$N,13,FALSE))</f>
        <v/>
      </c>
      <c r="AN315" s="16" t="str">
        <f>IF(ISERROR(VLOOKUP(CONCATENATE($A315,"_",AN$2),'Reference data SID'!$B:$N,13,FALSE)),"",VLOOKUP(CONCATENATE($A315,"_",AN$2),'Reference data SID'!$B:$N,13,FALSE))</f>
        <v/>
      </c>
      <c r="AO315" s="16" t="str">
        <f>IF(ISERROR(VLOOKUP(CONCATENATE($A315,"_",AO$2),'Reference data SID'!$B:$N,13,FALSE)),"",VLOOKUP(CONCATENATE($A315,"_",AO$2),'Reference data SID'!$B:$N,13,FALSE))</f>
        <v/>
      </c>
      <c r="AP315" s="16" t="str">
        <f>IF(ISERROR(VLOOKUP(CONCATENATE($A315,"_",AP$2),'Reference data SID'!$B:$N,13,FALSE)),"",VLOOKUP(CONCATENATE($A315,"_",AP$2),'Reference data SID'!$B:$N,13,FALSE))</f>
        <v/>
      </c>
      <c r="AQ315" s="16" t="str">
        <f>IF(ISERROR(VLOOKUP(CONCATENATE($A315,"_",AQ$2),'Reference data SID'!$B:$N,13,FALSE)),"",VLOOKUP(CONCATENATE($A315,"_",AQ$2),'Reference data SID'!$B:$N,13,FALSE))</f>
        <v/>
      </c>
      <c r="AR315" s="16" t="str">
        <f>IF(ISERROR(VLOOKUP(CONCATENATE($A315,"_",AR$2),'Reference data SID'!$B:$N,13,FALSE)),"",VLOOKUP(CONCATENATE($A315,"_",AR$2),'Reference data SID'!$B:$N,13,FALSE))</f>
        <v/>
      </c>
      <c r="AS315" s="16" t="str">
        <f>IF(ISERROR(VLOOKUP(CONCATENATE($A315,"_",AS$2),'Reference data SID'!$B:$N,13,FALSE)),"",VLOOKUP(CONCATENATE($A315,"_",AS$2),'Reference data SID'!$B:$N,13,FALSE))</f>
        <v/>
      </c>
      <c r="AT315" s="16" t="str">
        <f>IF(ISERROR(VLOOKUP(CONCATENATE($A315,"_",AT$2),'Reference data SID'!$B:$N,13,FALSE)),"",VLOOKUP(CONCATENATE($A315,"_",AT$2),'Reference data SID'!$B:$N,13,FALSE))</f>
        <v/>
      </c>
    </row>
    <row r="316" spans="1:46" x14ac:dyDescent="0.25">
      <c r="A316">
        <v>312</v>
      </c>
      <c r="B316" s="16" t="str">
        <f>IF(ISERROR(VLOOKUP(CONCATENATE($A316,"_",B$2),'Reference data SID'!$B:$N,13,FALSE)),"",VLOOKUP(CONCATENATE($A316,"_",B$2),'Reference data SID'!$B:$N,13,FALSE))</f>
        <v/>
      </c>
      <c r="C316" s="16" t="str">
        <f>IF(ISERROR(VLOOKUP(CONCATENATE($A316,"_",C$2),'Reference data SID'!$B:$N,13,FALSE)),"",VLOOKUP(CONCATENATE($A316,"_",C$2),'Reference data SID'!$B:$N,13,FALSE))</f>
        <v/>
      </c>
      <c r="D316" s="16" t="str">
        <f>IF(ISERROR(VLOOKUP(CONCATENATE($A316,"_",D$2),'Reference data SID'!$B:$N,13,FALSE)),"",VLOOKUP(CONCATENATE($A316,"_",D$2),'Reference data SID'!$B:$N,13,FALSE))</f>
        <v/>
      </c>
      <c r="E316" s="16" t="str">
        <f>IF(ISERROR(VLOOKUP(CONCATENATE($A316,"_",E$2),'Reference data SID'!$B:$N,13,FALSE)),"",VLOOKUP(CONCATENATE($A316,"_",E$2),'Reference data SID'!$B:$N,13,FALSE))</f>
        <v/>
      </c>
      <c r="F316" s="16" t="str">
        <f>IF(ISERROR(VLOOKUP(CONCATENATE($A316,"_",F$2),'Reference data SID'!$B:$N,13,FALSE)),"",VLOOKUP(CONCATENATE($A316,"_",F$2),'Reference data SID'!$B:$N,13,FALSE))</f>
        <v/>
      </c>
      <c r="G316" s="16" t="str">
        <f>IF(ISERROR(VLOOKUP(CONCATENATE($A316,"_",G$2),'Reference data SID'!$B:$N,13,FALSE)),"",VLOOKUP(CONCATENATE($A316,"_",G$2),'Reference data SID'!$B:$N,13,FALSE))</f>
        <v/>
      </c>
      <c r="H316" s="16" t="str">
        <f>IF(ISERROR(VLOOKUP(CONCATENATE($A316,"_",H$2),'Reference data SID'!$B:$N,13,FALSE)),"",VLOOKUP(CONCATENATE($A316,"_",H$2),'Reference data SID'!$B:$N,13,FALSE))</f>
        <v/>
      </c>
      <c r="I316" s="16" t="str">
        <f>IF(ISERROR(VLOOKUP(CONCATENATE($A316,"_",I$2),'Reference data SID'!$B:$N,13,FALSE)),"",VLOOKUP(CONCATENATE($A316,"_",I$2),'Reference data SID'!$B:$N,13,FALSE))</f>
        <v/>
      </c>
      <c r="J316" s="16" t="str">
        <f>IF(ISERROR(VLOOKUP(CONCATENATE($A316,"_",J$2),'Reference data SID'!$B:$N,13,FALSE)),"",VLOOKUP(CONCATENATE($A316,"_",J$2),'Reference data SID'!$B:$N,13,FALSE))</f>
        <v/>
      </c>
      <c r="K316" s="16" t="str">
        <f>IF(ISERROR(VLOOKUP(CONCATENATE($A316,"_",K$2),'Reference data SID'!$B:$N,13,FALSE)),"",VLOOKUP(CONCATENATE($A316,"_",K$2),'Reference data SID'!$B:$N,13,FALSE))</f>
        <v/>
      </c>
      <c r="L316" s="16" t="str">
        <f>IF(ISERROR(VLOOKUP(CONCATENATE($A316,"_",L$2),'Reference data SID'!$B:$N,13,FALSE)),"",VLOOKUP(CONCATENATE($A316,"_",L$2),'Reference data SID'!$B:$N,13,FALSE))</f>
        <v/>
      </c>
      <c r="M316" s="16" t="str">
        <f>IF(ISERROR(VLOOKUP(CONCATENATE($A316,"_",M$2),'Reference data SID'!$B:$N,13,FALSE)),"",VLOOKUP(CONCATENATE($A316,"_",M$2),'Reference data SID'!$B:$N,13,FALSE))</f>
        <v/>
      </c>
      <c r="N316" s="16" t="str">
        <f>IF(ISERROR(VLOOKUP(CONCATENATE($A316,"_",N$2),'Reference data SID'!$B:$N,13,FALSE)),"",VLOOKUP(CONCATENATE($A316,"_",N$2),'Reference data SID'!$B:$N,13,FALSE))</f>
        <v/>
      </c>
      <c r="O316" s="16" t="str">
        <f>IF(ISERROR(VLOOKUP(CONCATENATE($A316,"_",O$2),'Reference data SID'!$B:$N,13,FALSE)),"",VLOOKUP(CONCATENATE($A316,"_",O$2),'Reference data SID'!$B:$N,13,FALSE))</f>
        <v/>
      </c>
      <c r="P316" s="16" t="str">
        <f>IF(ISERROR(VLOOKUP(CONCATENATE($A316,"_",P$2),'Reference data SID'!$B:$N,13,FALSE)),"",VLOOKUP(CONCATENATE($A316,"_",P$2),'Reference data SID'!$B:$N,13,FALSE))</f>
        <v/>
      </c>
      <c r="Q316" s="16" t="str">
        <f>IF(ISERROR(VLOOKUP(CONCATENATE($A316,"_",Q$2),'Reference data SID'!$B:$N,13,FALSE)),"",VLOOKUP(CONCATENATE($A316,"_",Q$2),'Reference data SID'!$B:$N,13,FALSE))</f>
        <v/>
      </c>
      <c r="R316" s="16" t="str">
        <f>IF(ISERROR(VLOOKUP(CONCATENATE($A316,"_",R$2),'Reference data SID'!$B:$N,13,FALSE)),"",VLOOKUP(CONCATENATE($A316,"_",R$2),'Reference data SID'!$B:$N,13,FALSE))</f>
        <v/>
      </c>
      <c r="S316" s="16" t="str">
        <f>IF(ISERROR(VLOOKUP(CONCATENATE($A316,"_",S$2),'Reference data SID'!$B:$N,13,FALSE)),"",VLOOKUP(CONCATENATE($A316,"_",S$2),'Reference data SID'!$B:$N,13,FALSE))</f>
        <v/>
      </c>
      <c r="T316" s="16" t="str">
        <f>IF(ISERROR(VLOOKUP(CONCATENATE($A316,"_",T$2),'Reference data SID'!$B:$N,13,FALSE)),"",VLOOKUP(CONCATENATE($A316,"_",T$2),'Reference data SID'!$B:$N,13,FALSE))</f>
        <v/>
      </c>
      <c r="U316" s="16" t="str">
        <f>IF(ISERROR(VLOOKUP(CONCATENATE($A316,"_",U$2),'Reference data SID'!$B:$N,13,FALSE)),"",VLOOKUP(CONCATENATE($A316,"_",U$2),'Reference data SID'!$B:$N,13,FALSE))</f>
        <v/>
      </c>
      <c r="V316" s="16" t="str">
        <f>IF(ISERROR(VLOOKUP(CONCATENATE($A316,"_",V$2),'Reference data SID'!$B:$N,13,FALSE)),"",VLOOKUP(CONCATENATE($A316,"_",V$2),'Reference data SID'!$B:$N,13,FALSE))</f>
        <v/>
      </c>
      <c r="W316" s="16" t="str">
        <f>IF(ISERROR(VLOOKUP(CONCATENATE($A316,"_",W$2),'Reference data SID'!$B:$N,13,FALSE)),"",VLOOKUP(CONCATENATE($A316,"_",W$2),'Reference data SID'!$B:$N,13,FALSE))</f>
        <v/>
      </c>
      <c r="X316" s="16" t="str">
        <f>IF(ISERROR(VLOOKUP(CONCATENATE($A316,"_",X$2),'Reference data SID'!$B:$N,13,FALSE)),"",VLOOKUP(CONCATENATE($A316,"_",X$2),'Reference data SID'!$B:$N,13,FALSE))</f>
        <v/>
      </c>
      <c r="Y316" s="16" t="str">
        <f>IF(ISERROR(VLOOKUP(CONCATENATE($A316,"_",Y$2),'Reference data SID'!$B:$N,13,FALSE)),"",VLOOKUP(CONCATENATE($A316,"_",Y$2),'Reference data SID'!$B:$N,13,FALSE))</f>
        <v/>
      </c>
      <c r="Z316" s="16" t="str">
        <f>IF(ISERROR(VLOOKUP(CONCATENATE($A316,"_",Z$2),'Reference data SID'!$B:$N,13,FALSE)),"",VLOOKUP(CONCATENATE($A316,"_",Z$2),'Reference data SID'!$B:$N,13,FALSE))</f>
        <v/>
      </c>
      <c r="AA316" s="16" t="str">
        <f>IF(ISERROR(VLOOKUP(CONCATENATE($A316,"_",AA$2),'Reference data SID'!$B:$N,13,FALSE)),"",VLOOKUP(CONCATENATE($A316,"_",AA$2),'Reference data SID'!$B:$N,13,FALSE))</f>
        <v/>
      </c>
      <c r="AB316" s="16" t="str">
        <f>IF(ISERROR(VLOOKUP(CONCATENATE($A316,"_",AB$2),'Reference data SID'!$B:$N,13,FALSE)),"",VLOOKUP(CONCATENATE($A316,"_",AB$2),'Reference data SID'!$B:$N,13,FALSE))</f>
        <v/>
      </c>
      <c r="AC316" s="16" t="str">
        <f>IF(ISERROR(VLOOKUP(CONCATENATE($A316,"_",AC$2),'Reference data SID'!$B:$N,13,FALSE)),"",VLOOKUP(CONCATENATE($A316,"_",AC$2),'Reference data SID'!$B:$N,13,FALSE))</f>
        <v/>
      </c>
      <c r="AD316" s="16" t="str">
        <f>IF(ISERROR(VLOOKUP(CONCATENATE($A316,"_",AD$2),'Reference data SID'!$B:$N,13,FALSE)),"",VLOOKUP(CONCATENATE($A316,"_",AD$2),'Reference data SID'!$B:$N,13,FALSE))</f>
        <v/>
      </c>
      <c r="AE316" s="16" t="str">
        <f>IF(ISERROR(VLOOKUP(CONCATENATE($A316,"_",AE$2),'Reference data SID'!$B:$N,13,FALSE)),"",VLOOKUP(CONCATENATE($A316,"_",AE$2),'Reference data SID'!$B:$N,13,FALSE))</f>
        <v/>
      </c>
      <c r="AF316" s="16" t="str">
        <f>IF(ISERROR(VLOOKUP(CONCATENATE($A316,"_",AF$2),'Reference data SID'!$B:$N,13,FALSE)),"",VLOOKUP(CONCATENATE($A316,"_",AF$2),'Reference data SID'!$B:$N,13,FALSE))</f>
        <v/>
      </c>
      <c r="AG316" s="16" t="str">
        <f>IF(ISERROR(VLOOKUP(CONCATENATE($A316,"_",AG$2),'Reference data SID'!$B:$N,13,FALSE)),"",VLOOKUP(CONCATENATE($A316,"_",AG$2),'Reference data SID'!$B:$N,13,FALSE))</f>
        <v/>
      </c>
      <c r="AH316" s="16" t="str">
        <f>IF(ISERROR(VLOOKUP(CONCATENATE($A316,"_",AH$2),'Reference data SID'!$B:$N,13,FALSE)),"",VLOOKUP(CONCATENATE($A316,"_",AH$2),'Reference data SID'!$B:$N,13,FALSE))</f>
        <v/>
      </c>
      <c r="AI316" s="16" t="str">
        <f>IF(ISERROR(VLOOKUP(CONCATENATE($A316,"_",AI$2),'Reference data SID'!$B:$N,13,FALSE)),"",VLOOKUP(CONCATENATE($A316,"_",AI$2),'Reference data SID'!$B:$N,13,FALSE))</f>
        <v/>
      </c>
      <c r="AJ316" s="16" t="str">
        <f>IF(ISERROR(VLOOKUP(CONCATENATE($A316,"_",AJ$2),'Reference data SID'!$B:$N,13,FALSE)),"",VLOOKUP(CONCATENATE($A316,"_",AJ$2),'Reference data SID'!$B:$N,13,FALSE))</f>
        <v/>
      </c>
      <c r="AK316" s="16" t="str">
        <f>IF(ISERROR(VLOOKUP(CONCATENATE($A316,"_",AK$2),'Reference data SID'!$B:$N,13,FALSE)),"",VLOOKUP(CONCATENATE($A316,"_",AK$2),'Reference data SID'!$B:$N,13,FALSE))</f>
        <v/>
      </c>
      <c r="AL316" s="16" t="str">
        <f>IF(ISERROR(VLOOKUP(CONCATENATE($A316,"_",AL$2),'Reference data SID'!$B:$N,13,FALSE)),"",VLOOKUP(CONCATENATE($A316,"_",AL$2),'Reference data SID'!$B:$N,13,FALSE))</f>
        <v/>
      </c>
      <c r="AM316" s="16" t="str">
        <f>IF(ISERROR(VLOOKUP(CONCATENATE($A316,"_",AM$2),'Reference data SID'!$B:$N,13,FALSE)),"",VLOOKUP(CONCATENATE($A316,"_",AM$2),'Reference data SID'!$B:$N,13,FALSE))</f>
        <v/>
      </c>
      <c r="AN316" s="16" t="str">
        <f>IF(ISERROR(VLOOKUP(CONCATENATE($A316,"_",AN$2),'Reference data SID'!$B:$N,13,FALSE)),"",VLOOKUP(CONCATENATE($A316,"_",AN$2),'Reference data SID'!$B:$N,13,FALSE))</f>
        <v/>
      </c>
      <c r="AO316" s="16" t="str">
        <f>IF(ISERROR(VLOOKUP(CONCATENATE($A316,"_",AO$2),'Reference data SID'!$B:$N,13,FALSE)),"",VLOOKUP(CONCATENATE($A316,"_",AO$2),'Reference data SID'!$B:$N,13,FALSE))</f>
        <v/>
      </c>
      <c r="AP316" s="16" t="str">
        <f>IF(ISERROR(VLOOKUP(CONCATENATE($A316,"_",AP$2),'Reference data SID'!$B:$N,13,FALSE)),"",VLOOKUP(CONCATENATE($A316,"_",AP$2),'Reference data SID'!$B:$N,13,FALSE))</f>
        <v/>
      </c>
      <c r="AQ316" s="16" t="str">
        <f>IF(ISERROR(VLOOKUP(CONCATENATE($A316,"_",AQ$2),'Reference data SID'!$B:$N,13,FALSE)),"",VLOOKUP(CONCATENATE($A316,"_",AQ$2),'Reference data SID'!$B:$N,13,FALSE))</f>
        <v/>
      </c>
      <c r="AR316" s="16" t="str">
        <f>IF(ISERROR(VLOOKUP(CONCATENATE($A316,"_",AR$2),'Reference data SID'!$B:$N,13,FALSE)),"",VLOOKUP(CONCATENATE($A316,"_",AR$2),'Reference data SID'!$B:$N,13,FALSE))</f>
        <v/>
      </c>
      <c r="AS316" s="16" t="str">
        <f>IF(ISERROR(VLOOKUP(CONCATENATE($A316,"_",AS$2),'Reference data SID'!$B:$N,13,FALSE)),"",VLOOKUP(CONCATENATE($A316,"_",AS$2),'Reference data SID'!$B:$N,13,FALSE))</f>
        <v/>
      </c>
      <c r="AT316" s="16" t="str">
        <f>IF(ISERROR(VLOOKUP(CONCATENATE($A316,"_",AT$2),'Reference data SID'!$B:$N,13,FALSE)),"",VLOOKUP(CONCATENATE($A316,"_",AT$2),'Reference data SID'!$B:$N,13,FALSE))</f>
        <v/>
      </c>
    </row>
    <row r="317" spans="1:46" x14ac:dyDescent="0.25">
      <c r="A317">
        <v>313</v>
      </c>
      <c r="B317" s="16" t="str">
        <f>IF(ISERROR(VLOOKUP(CONCATENATE($A317,"_",B$2),'Reference data SID'!$B:$N,13,FALSE)),"",VLOOKUP(CONCATENATE($A317,"_",B$2),'Reference data SID'!$B:$N,13,FALSE))</f>
        <v/>
      </c>
      <c r="C317" s="16" t="str">
        <f>IF(ISERROR(VLOOKUP(CONCATENATE($A317,"_",C$2),'Reference data SID'!$B:$N,13,FALSE)),"",VLOOKUP(CONCATENATE($A317,"_",C$2),'Reference data SID'!$B:$N,13,FALSE))</f>
        <v/>
      </c>
      <c r="D317" s="16" t="str">
        <f>IF(ISERROR(VLOOKUP(CONCATENATE($A317,"_",D$2),'Reference data SID'!$B:$N,13,FALSE)),"",VLOOKUP(CONCATENATE($A317,"_",D$2),'Reference data SID'!$B:$N,13,FALSE))</f>
        <v/>
      </c>
      <c r="E317" s="16" t="str">
        <f>IF(ISERROR(VLOOKUP(CONCATENATE($A317,"_",E$2),'Reference data SID'!$B:$N,13,FALSE)),"",VLOOKUP(CONCATENATE($A317,"_",E$2),'Reference data SID'!$B:$N,13,FALSE))</f>
        <v/>
      </c>
      <c r="F317" s="16" t="str">
        <f>IF(ISERROR(VLOOKUP(CONCATENATE($A317,"_",F$2),'Reference data SID'!$B:$N,13,FALSE)),"",VLOOKUP(CONCATENATE($A317,"_",F$2),'Reference data SID'!$B:$N,13,FALSE))</f>
        <v/>
      </c>
      <c r="G317" s="16" t="str">
        <f>IF(ISERROR(VLOOKUP(CONCATENATE($A317,"_",G$2),'Reference data SID'!$B:$N,13,FALSE)),"",VLOOKUP(CONCATENATE($A317,"_",G$2),'Reference data SID'!$B:$N,13,FALSE))</f>
        <v/>
      </c>
      <c r="H317" s="16" t="str">
        <f>IF(ISERROR(VLOOKUP(CONCATENATE($A317,"_",H$2),'Reference data SID'!$B:$N,13,FALSE)),"",VLOOKUP(CONCATENATE($A317,"_",H$2),'Reference data SID'!$B:$N,13,FALSE))</f>
        <v/>
      </c>
      <c r="I317" s="16" t="str">
        <f>IF(ISERROR(VLOOKUP(CONCATENATE($A317,"_",I$2),'Reference data SID'!$B:$N,13,FALSE)),"",VLOOKUP(CONCATENATE($A317,"_",I$2),'Reference data SID'!$B:$N,13,FALSE))</f>
        <v/>
      </c>
      <c r="J317" s="16" t="str">
        <f>IF(ISERROR(VLOOKUP(CONCATENATE($A317,"_",J$2),'Reference data SID'!$B:$N,13,FALSE)),"",VLOOKUP(CONCATENATE($A317,"_",J$2),'Reference data SID'!$B:$N,13,FALSE))</f>
        <v/>
      </c>
      <c r="K317" s="16" t="str">
        <f>IF(ISERROR(VLOOKUP(CONCATENATE($A317,"_",K$2),'Reference data SID'!$B:$N,13,FALSE)),"",VLOOKUP(CONCATENATE($A317,"_",K$2),'Reference data SID'!$B:$N,13,FALSE))</f>
        <v/>
      </c>
      <c r="L317" s="16" t="str">
        <f>IF(ISERROR(VLOOKUP(CONCATENATE($A317,"_",L$2),'Reference data SID'!$B:$N,13,FALSE)),"",VLOOKUP(CONCATENATE($A317,"_",L$2),'Reference data SID'!$B:$N,13,FALSE))</f>
        <v/>
      </c>
      <c r="M317" s="16" t="str">
        <f>IF(ISERROR(VLOOKUP(CONCATENATE($A317,"_",M$2),'Reference data SID'!$B:$N,13,FALSE)),"",VLOOKUP(CONCATENATE($A317,"_",M$2),'Reference data SID'!$B:$N,13,FALSE))</f>
        <v/>
      </c>
      <c r="N317" s="16" t="str">
        <f>IF(ISERROR(VLOOKUP(CONCATENATE($A317,"_",N$2),'Reference data SID'!$B:$N,13,FALSE)),"",VLOOKUP(CONCATENATE($A317,"_",N$2),'Reference data SID'!$B:$N,13,FALSE))</f>
        <v/>
      </c>
      <c r="O317" s="16" t="str">
        <f>IF(ISERROR(VLOOKUP(CONCATENATE($A317,"_",O$2),'Reference data SID'!$B:$N,13,FALSE)),"",VLOOKUP(CONCATENATE($A317,"_",O$2),'Reference data SID'!$B:$N,13,FALSE))</f>
        <v/>
      </c>
      <c r="P317" s="16" t="str">
        <f>IF(ISERROR(VLOOKUP(CONCATENATE($A317,"_",P$2),'Reference data SID'!$B:$N,13,FALSE)),"",VLOOKUP(CONCATENATE($A317,"_",P$2),'Reference data SID'!$B:$N,13,FALSE))</f>
        <v/>
      </c>
      <c r="Q317" s="16" t="str">
        <f>IF(ISERROR(VLOOKUP(CONCATENATE($A317,"_",Q$2),'Reference data SID'!$B:$N,13,FALSE)),"",VLOOKUP(CONCATENATE($A317,"_",Q$2),'Reference data SID'!$B:$N,13,FALSE))</f>
        <v/>
      </c>
      <c r="R317" s="16" t="str">
        <f>IF(ISERROR(VLOOKUP(CONCATENATE($A317,"_",R$2),'Reference data SID'!$B:$N,13,FALSE)),"",VLOOKUP(CONCATENATE($A317,"_",R$2),'Reference data SID'!$B:$N,13,FALSE))</f>
        <v/>
      </c>
      <c r="S317" s="16" t="str">
        <f>IF(ISERROR(VLOOKUP(CONCATENATE($A317,"_",S$2),'Reference data SID'!$B:$N,13,FALSE)),"",VLOOKUP(CONCATENATE($A317,"_",S$2),'Reference data SID'!$B:$N,13,FALSE))</f>
        <v/>
      </c>
      <c r="T317" s="16" t="str">
        <f>IF(ISERROR(VLOOKUP(CONCATENATE($A317,"_",T$2),'Reference data SID'!$B:$N,13,FALSE)),"",VLOOKUP(CONCATENATE($A317,"_",T$2),'Reference data SID'!$B:$N,13,FALSE))</f>
        <v/>
      </c>
      <c r="U317" s="16" t="str">
        <f>IF(ISERROR(VLOOKUP(CONCATENATE($A317,"_",U$2),'Reference data SID'!$B:$N,13,FALSE)),"",VLOOKUP(CONCATENATE($A317,"_",U$2),'Reference data SID'!$B:$N,13,FALSE))</f>
        <v/>
      </c>
      <c r="V317" s="16" t="str">
        <f>IF(ISERROR(VLOOKUP(CONCATENATE($A317,"_",V$2),'Reference data SID'!$B:$N,13,FALSE)),"",VLOOKUP(CONCATENATE($A317,"_",V$2),'Reference data SID'!$B:$N,13,FALSE))</f>
        <v/>
      </c>
      <c r="W317" s="16" t="str">
        <f>IF(ISERROR(VLOOKUP(CONCATENATE($A317,"_",W$2),'Reference data SID'!$B:$N,13,FALSE)),"",VLOOKUP(CONCATENATE($A317,"_",W$2),'Reference data SID'!$B:$N,13,FALSE))</f>
        <v/>
      </c>
      <c r="X317" s="16" t="str">
        <f>IF(ISERROR(VLOOKUP(CONCATENATE($A317,"_",X$2),'Reference data SID'!$B:$N,13,FALSE)),"",VLOOKUP(CONCATENATE($A317,"_",X$2),'Reference data SID'!$B:$N,13,FALSE))</f>
        <v/>
      </c>
      <c r="Y317" s="16" t="str">
        <f>IF(ISERROR(VLOOKUP(CONCATENATE($A317,"_",Y$2),'Reference data SID'!$B:$N,13,FALSE)),"",VLOOKUP(CONCATENATE($A317,"_",Y$2),'Reference data SID'!$B:$N,13,FALSE))</f>
        <v/>
      </c>
      <c r="Z317" s="16" t="str">
        <f>IF(ISERROR(VLOOKUP(CONCATENATE($A317,"_",Z$2),'Reference data SID'!$B:$N,13,FALSE)),"",VLOOKUP(CONCATENATE($A317,"_",Z$2),'Reference data SID'!$B:$N,13,FALSE))</f>
        <v/>
      </c>
      <c r="AA317" s="16" t="str">
        <f>IF(ISERROR(VLOOKUP(CONCATENATE($A317,"_",AA$2),'Reference data SID'!$B:$N,13,FALSE)),"",VLOOKUP(CONCATENATE($A317,"_",AA$2),'Reference data SID'!$B:$N,13,FALSE))</f>
        <v/>
      </c>
      <c r="AB317" s="16" t="str">
        <f>IF(ISERROR(VLOOKUP(CONCATENATE($A317,"_",AB$2),'Reference data SID'!$B:$N,13,FALSE)),"",VLOOKUP(CONCATENATE($A317,"_",AB$2),'Reference data SID'!$B:$N,13,FALSE))</f>
        <v/>
      </c>
      <c r="AC317" s="16" t="str">
        <f>IF(ISERROR(VLOOKUP(CONCATENATE($A317,"_",AC$2),'Reference data SID'!$B:$N,13,FALSE)),"",VLOOKUP(CONCATENATE($A317,"_",AC$2),'Reference data SID'!$B:$N,13,FALSE))</f>
        <v/>
      </c>
      <c r="AD317" s="16" t="str">
        <f>IF(ISERROR(VLOOKUP(CONCATENATE($A317,"_",AD$2),'Reference data SID'!$B:$N,13,FALSE)),"",VLOOKUP(CONCATENATE($A317,"_",AD$2),'Reference data SID'!$B:$N,13,FALSE))</f>
        <v/>
      </c>
      <c r="AE317" s="16" t="str">
        <f>IF(ISERROR(VLOOKUP(CONCATENATE($A317,"_",AE$2),'Reference data SID'!$B:$N,13,FALSE)),"",VLOOKUP(CONCATENATE($A317,"_",AE$2),'Reference data SID'!$B:$N,13,FALSE))</f>
        <v/>
      </c>
      <c r="AF317" s="16" t="str">
        <f>IF(ISERROR(VLOOKUP(CONCATENATE($A317,"_",AF$2),'Reference data SID'!$B:$N,13,FALSE)),"",VLOOKUP(CONCATENATE($A317,"_",AF$2),'Reference data SID'!$B:$N,13,FALSE))</f>
        <v/>
      </c>
      <c r="AG317" s="16" t="str">
        <f>IF(ISERROR(VLOOKUP(CONCATENATE($A317,"_",AG$2),'Reference data SID'!$B:$N,13,FALSE)),"",VLOOKUP(CONCATENATE($A317,"_",AG$2),'Reference data SID'!$B:$N,13,FALSE))</f>
        <v/>
      </c>
      <c r="AH317" s="16" t="str">
        <f>IF(ISERROR(VLOOKUP(CONCATENATE($A317,"_",AH$2),'Reference data SID'!$B:$N,13,FALSE)),"",VLOOKUP(CONCATENATE($A317,"_",AH$2),'Reference data SID'!$B:$N,13,FALSE))</f>
        <v/>
      </c>
      <c r="AI317" s="16" t="str">
        <f>IF(ISERROR(VLOOKUP(CONCATENATE($A317,"_",AI$2),'Reference data SID'!$B:$N,13,FALSE)),"",VLOOKUP(CONCATENATE($A317,"_",AI$2),'Reference data SID'!$B:$N,13,FALSE))</f>
        <v/>
      </c>
      <c r="AJ317" s="16" t="str">
        <f>IF(ISERROR(VLOOKUP(CONCATENATE($A317,"_",AJ$2),'Reference data SID'!$B:$N,13,FALSE)),"",VLOOKUP(CONCATENATE($A317,"_",AJ$2),'Reference data SID'!$B:$N,13,FALSE))</f>
        <v/>
      </c>
      <c r="AK317" s="16" t="str">
        <f>IF(ISERROR(VLOOKUP(CONCATENATE($A317,"_",AK$2),'Reference data SID'!$B:$N,13,FALSE)),"",VLOOKUP(CONCATENATE($A317,"_",AK$2),'Reference data SID'!$B:$N,13,FALSE))</f>
        <v/>
      </c>
      <c r="AL317" s="16" t="str">
        <f>IF(ISERROR(VLOOKUP(CONCATENATE($A317,"_",AL$2),'Reference data SID'!$B:$N,13,FALSE)),"",VLOOKUP(CONCATENATE($A317,"_",AL$2),'Reference data SID'!$B:$N,13,FALSE))</f>
        <v/>
      </c>
      <c r="AM317" s="16" t="str">
        <f>IF(ISERROR(VLOOKUP(CONCATENATE($A317,"_",AM$2),'Reference data SID'!$B:$N,13,FALSE)),"",VLOOKUP(CONCATENATE($A317,"_",AM$2),'Reference data SID'!$B:$N,13,FALSE))</f>
        <v/>
      </c>
      <c r="AN317" s="16" t="str">
        <f>IF(ISERROR(VLOOKUP(CONCATENATE($A317,"_",AN$2),'Reference data SID'!$B:$N,13,FALSE)),"",VLOOKUP(CONCATENATE($A317,"_",AN$2),'Reference data SID'!$B:$N,13,FALSE))</f>
        <v/>
      </c>
      <c r="AO317" s="16" t="str">
        <f>IF(ISERROR(VLOOKUP(CONCATENATE($A317,"_",AO$2),'Reference data SID'!$B:$N,13,FALSE)),"",VLOOKUP(CONCATENATE($A317,"_",AO$2),'Reference data SID'!$B:$N,13,FALSE))</f>
        <v/>
      </c>
      <c r="AP317" s="16" t="str">
        <f>IF(ISERROR(VLOOKUP(CONCATENATE($A317,"_",AP$2),'Reference data SID'!$B:$N,13,FALSE)),"",VLOOKUP(CONCATENATE($A317,"_",AP$2),'Reference data SID'!$B:$N,13,FALSE))</f>
        <v/>
      </c>
      <c r="AQ317" s="16" t="str">
        <f>IF(ISERROR(VLOOKUP(CONCATENATE($A317,"_",AQ$2),'Reference data SID'!$B:$N,13,FALSE)),"",VLOOKUP(CONCATENATE($A317,"_",AQ$2),'Reference data SID'!$B:$N,13,FALSE))</f>
        <v/>
      </c>
      <c r="AR317" s="16" t="str">
        <f>IF(ISERROR(VLOOKUP(CONCATENATE($A317,"_",AR$2),'Reference data SID'!$B:$N,13,FALSE)),"",VLOOKUP(CONCATENATE($A317,"_",AR$2),'Reference data SID'!$B:$N,13,FALSE))</f>
        <v/>
      </c>
      <c r="AS317" s="16" t="str">
        <f>IF(ISERROR(VLOOKUP(CONCATENATE($A317,"_",AS$2),'Reference data SID'!$B:$N,13,FALSE)),"",VLOOKUP(CONCATENATE($A317,"_",AS$2),'Reference data SID'!$B:$N,13,FALSE))</f>
        <v/>
      </c>
      <c r="AT317" s="16" t="str">
        <f>IF(ISERROR(VLOOKUP(CONCATENATE($A317,"_",AT$2),'Reference data SID'!$B:$N,13,FALSE)),"",VLOOKUP(CONCATENATE($A317,"_",AT$2),'Reference data SID'!$B:$N,13,FALSE))</f>
        <v/>
      </c>
    </row>
    <row r="318" spans="1:46" x14ac:dyDescent="0.25">
      <c r="A318">
        <v>314</v>
      </c>
      <c r="B318" s="16" t="str">
        <f>IF(ISERROR(VLOOKUP(CONCATENATE($A318,"_",B$2),'Reference data SID'!$B:$N,13,FALSE)),"",VLOOKUP(CONCATENATE($A318,"_",B$2),'Reference data SID'!$B:$N,13,FALSE))</f>
        <v/>
      </c>
      <c r="C318" s="16" t="str">
        <f>IF(ISERROR(VLOOKUP(CONCATENATE($A318,"_",C$2),'Reference data SID'!$B:$N,13,FALSE)),"",VLOOKUP(CONCATENATE($A318,"_",C$2),'Reference data SID'!$B:$N,13,FALSE))</f>
        <v/>
      </c>
      <c r="D318" s="16" t="str">
        <f>IF(ISERROR(VLOOKUP(CONCATENATE($A318,"_",D$2),'Reference data SID'!$B:$N,13,FALSE)),"",VLOOKUP(CONCATENATE($A318,"_",D$2),'Reference data SID'!$B:$N,13,FALSE))</f>
        <v/>
      </c>
      <c r="E318" s="16" t="str">
        <f>IF(ISERROR(VLOOKUP(CONCATENATE($A318,"_",E$2),'Reference data SID'!$B:$N,13,FALSE)),"",VLOOKUP(CONCATENATE($A318,"_",E$2),'Reference data SID'!$B:$N,13,FALSE))</f>
        <v/>
      </c>
      <c r="F318" s="16" t="str">
        <f>IF(ISERROR(VLOOKUP(CONCATENATE($A318,"_",F$2),'Reference data SID'!$B:$N,13,FALSE)),"",VLOOKUP(CONCATENATE($A318,"_",F$2),'Reference data SID'!$B:$N,13,FALSE))</f>
        <v/>
      </c>
      <c r="G318" s="16" t="str">
        <f>IF(ISERROR(VLOOKUP(CONCATENATE($A318,"_",G$2),'Reference data SID'!$B:$N,13,FALSE)),"",VLOOKUP(CONCATENATE($A318,"_",G$2),'Reference data SID'!$B:$N,13,FALSE))</f>
        <v/>
      </c>
      <c r="H318" s="16" t="str">
        <f>IF(ISERROR(VLOOKUP(CONCATENATE($A318,"_",H$2),'Reference data SID'!$B:$N,13,FALSE)),"",VLOOKUP(CONCATENATE($A318,"_",H$2),'Reference data SID'!$B:$N,13,FALSE))</f>
        <v/>
      </c>
      <c r="I318" s="16" t="str">
        <f>IF(ISERROR(VLOOKUP(CONCATENATE($A318,"_",I$2),'Reference data SID'!$B:$N,13,FALSE)),"",VLOOKUP(CONCATENATE($A318,"_",I$2),'Reference data SID'!$B:$N,13,FALSE))</f>
        <v/>
      </c>
      <c r="J318" s="16" t="str">
        <f>IF(ISERROR(VLOOKUP(CONCATENATE($A318,"_",J$2),'Reference data SID'!$B:$N,13,FALSE)),"",VLOOKUP(CONCATENATE($A318,"_",J$2),'Reference data SID'!$B:$N,13,FALSE))</f>
        <v/>
      </c>
      <c r="K318" s="16" t="str">
        <f>IF(ISERROR(VLOOKUP(CONCATENATE($A318,"_",K$2),'Reference data SID'!$B:$N,13,FALSE)),"",VLOOKUP(CONCATENATE($A318,"_",K$2),'Reference data SID'!$B:$N,13,FALSE))</f>
        <v/>
      </c>
      <c r="L318" s="16" t="str">
        <f>IF(ISERROR(VLOOKUP(CONCATENATE($A318,"_",L$2),'Reference data SID'!$B:$N,13,FALSE)),"",VLOOKUP(CONCATENATE($A318,"_",L$2),'Reference data SID'!$B:$N,13,FALSE))</f>
        <v/>
      </c>
      <c r="M318" s="16" t="str">
        <f>IF(ISERROR(VLOOKUP(CONCATENATE($A318,"_",M$2),'Reference data SID'!$B:$N,13,FALSE)),"",VLOOKUP(CONCATENATE($A318,"_",M$2),'Reference data SID'!$B:$N,13,FALSE))</f>
        <v/>
      </c>
      <c r="N318" s="16" t="str">
        <f>IF(ISERROR(VLOOKUP(CONCATENATE($A318,"_",N$2),'Reference data SID'!$B:$N,13,FALSE)),"",VLOOKUP(CONCATENATE($A318,"_",N$2),'Reference data SID'!$B:$N,13,FALSE))</f>
        <v/>
      </c>
      <c r="O318" s="16" t="str">
        <f>IF(ISERROR(VLOOKUP(CONCATENATE($A318,"_",O$2),'Reference data SID'!$B:$N,13,FALSE)),"",VLOOKUP(CONCATENATE($A318,"_",O$2),'Reference data SID'!$B:$N,13,FALSE))</f>
        <v/>
      </c>
      <c r="P318" s="16" t="str">
        <f>IF(ISERROR(VLOOKUP(CONCATENATE($A318,"_",P$2),'Reference data SID'!$B:$N,13,FALSE)),"",VLOOKUP(CONCATENATE($A318,"_",P$2),'Reference data SID'!$B:$N,13,FALSE))</f>
        <v/>
      </c>
      <c r="Q318" s="16" t="str">
        <f>IF(ISERROR(VLOOKUP(CONCATENATE($A318,"_",Q$2),'Reference data SID'!$B:$N,13,FALSE)),"",VLOOKUP(CONCATENATE($A318,"_",Q$2),'Reference data SID'!$B:$N,13,FALSE))</f>
        <v/>
      </c>
      <c r="R318" s="16" t="str">
        <f>IF(ISERROR(VLOOKUP(CONCATENATE($A318,"_",R$2),'Reference data SID'!$B:$N,13,FALSE)),"",VLOOKUP(CONCATENATE($A318,"_",R$2),'Reference data SID'!$B:$N,13,FALSE))</f>
        <v/>
      </c>
      <c r="S318" s="16" t="str">
        <f>IF(ISERROR(VLOOKUP(CONCATENATE($A318,"_",S$2),'Reference data SID'!$B:$N,13,FALSE)),"",VLOOKUP(CONCATENATE($A318,"_",S$2),'Reference data SID'!$B:$N,13,FALSE))</f>
        <v/>
      </c>
      <c r="T318" s="16" t="str">
        <f>IF(ISERROR(VLOOKUP(CONCATENATE($A318,"_",T$2),'Reference data SID'!$B:$N,13,FALSE)),"",VLOOKUP(CONCATENATE($A318,"_",T$2),'Reference data SID'!$B:$N,13,FALSE))</f>
        <v/>
      </c>
      <c r="U318" s="16" t="str">
        <f>IF(ISERROR(VLOOKUP(CONCATENATE($A318,"_",U$2),'Reference data SID'!$B:$N,13,FALSE)),"",VLOOKUP(CONCATENATE($A318,"_",U$2),'Reference data SID'!$B:$N,13,FALSE))</f>
        <v/>
      </c>
      <c r="V318" s="16" t="str">
        <f>IF(ISERROR(VLOOKUP(CONCATENATE($A318,"_",V$2),'Reference data SID'!$B:$N,13,FALSE)),"",VLOOKUP(CONCATENATE($A318,"_",V$2),'Reference data SID'!$B:$N,13,FALSE))</f>
        <v/>
      </c>
      <c r="W318" s="16" t="str">
        <f>IF(ISERROR(VLOOKUP(CONCATENATE($A318,"_",W$2),'Reference data SID'!$B:$N,13,FALSE)),"",VLOOKUP(CONCATENATE($A318,"_",W$2),'Reference data SID'!$B:$N,13,FALSE))</f>
        <v/>
      </c>
      <c r="X318" s="16" t="str">
        <f>IF(ISERROR(VLOOKUP(CONCATENATE($A318,"_",X$2),'Reference data SID'!$B:$N,13,FALSE)),"",VLOOKUP(CONCATENATE($A318,"_",X$2),'Reference data SID'!$B:$N,13,FALSE))</f>
        <v/>
      </c>
      <c r="Y318" s="16" t="str">
        <f>IF(ISERROR(VLOOKUP(CONCATENATE($A318,"_",Y$2),'Reference data SID'!$B:$N,13,FALSE)),"",VLOOKUP(CONCATENATE($A318,"_",Y$2),'Reference data SID'!$B:$N,13,FALSE))</f>
        <v/>
      </c>
      <c r="Z318" s="16" t="str">
        <f>IF(ISERROR(VLOOKUP(CONCATENATE($A318,"_",Z$2),'Reference data SID'!$B:$N,13,FALSE)),"",VLOOKUP(CONCATENATE($A318,"_",Z$2),'Reference data SID'!$B:$N,13,FALSE))</f>
        <v/>
      </c>
      <c r="AA318" s="16" t="str">
        <f>IF(ISERROR(VLOOKUP(CONCATENATE($A318,"_",AA$2),'Reference data SID'!$B:$N,13,FALSE)),"",VLOOKUP(CONCATENATE($A318,"_",AA$2),'Reference data SID'!$B:$N,13,FALSE))</f>
        <v/>
      </c>
      <c r="AB318" s="16" t="str">
        <f>IF(ISERROR(VLOOKUP(CONCATENATE($A318,"_",AB$2),'Reference data SID'!$B:$N,13,FALSE)),"",VLOOKUP(CONCATENATE($A318,"_",AB$2),'Reference data SID'!$B:$N,13,FALSE))</f>
        <v/>
      </c>
      <c r="AC318" s="16" t="str">
        <f>IF(ISERROR(VLOOKUP(CONCATENATE($A318,"_",AC$2),'Reference data SID'!$B:$N,13,FALSE)),"",VLOOKUP(CONCATENATE($A318,"_",AC$2),'Reference data SID'!$B:$N,13,FALSE))</f>
        <v/>
      </c>
      <c r="AD318" s="16" t="str">
        <f>IF(ISERROR(VLOOKUP(CONCATENATE($A318,"_",AD$2),'Reference data SID'!$B:$N,13,FALSE)),"",VLOOKUP(CONCATENATE($A318,"_",AD$2),'Reference data SID'!$B:$N,13,FALSE))</f>
        <v/>
      </c>
      <c r="AE318" s="16" t="str">
        <f>IF(ISERROR(VLOOKUP(CONCATENATE($A318,"_",AE$2),'Reference data SID'!$B:$N,13,FALSE)),"",VLOOKUP(CONCATENATE($A318,"_",AE$2),'Reference data SID'!$B:$N,13,FALSE))</f>
        <v/>
      </c>
      <c r="AF318" s="16" t="str">
        <f>IF(ISERROR(VLOOKUP(CONCATENATE($A318,"_",AF$2),'Reference data SID'!$B:$N,13,FALSE)),"",VLOOKUP(CONCATENATE($A318,"_",AF$2),'Reference data SID'!$B:$N,13,FALSE))</f>
        <v/>
      </c>
      <c r="AG318" s="16" t="str">
        <f>IF(ISERROR(VLOOKUP(CONCATENATE($A318,"_",AG$2),'Reference data SID'!$B:$N,13,FALSE)),"",VLOOKUP(CONCATENATE($A318,"_",AG$2),'Reference data SID'!$B:$N,13,FALSE))</f>
        <v/>
      </c>
      <c r="AH318" s="16" t="str">
        <f>IF(ISERROR(VLOOKUP(CONCATENATE($A318,"_",AH$2),'Reference data SID'!$B:$N,13,FALSE)),"",VLOOKUP(CONCATENATE($A318,"_",AH$2),'Reference data SID'!$B:$N,13,FALSE))</f>
        <v/>
      </c>
      <c r="AI318" s="16" t="str">
        <f>IF(ISERROR(VLOOKUP(CONCATENATE($A318,"_",AI$2),'Reference data SID'!$B:$N,13,FALSE)),"",VLOOKUP(CONCATENATE($A318,"_",AI$2),'Reference data SID'!$B:$N,13,FALSE))</f>
        <v/>
      </c>
      <c r="AJ318" s="16" t="str">
        <f>IF(ISERROR(VLOOKUP(CONCATENATE($A318,"_",AJ$2),'Reference data SID'!$B:$N,13,FALSE)),"",VLOOKUP(CONCATENATE($A318,"_",AJ$2),'Reference data SID'!$B:$N,13,FALSE))</f>
        <v/>
      </c>
      <c r="AK318" s="16" t="str">
        <f>IF(ISERROR(VLOOKUP(CONCATENATE($A318,"_",AK$2),'Reference data SID'!$B:$N,13,FALSE)),"",VLOOKUP(CONCATENATE($A318,"_",AK$2),'Reference data SID'!$B:$N,13,FALSE))</f>
        <v/>
      </c>
      <c r="AL318" s="16" t="str">
        <f>IF(ISERROR(VLOOKUP(CONCATENATE($A318,"_",AL$2),'Reference data SID'!$B:$N,13,FALSE)),"",VLOOKUP(CONCATENATE($A318,"_",AL$2),'Reference data SID'!$B:$N,13,FALSE))</f>
        <v/>
      </c>
      <c r="AM318" s="16" t="str">
        <f>IF(ISERROR(VLOOKUP(CONCATENATE($A318,"_",AM$2),'Reference data SID'!$B:$N,13,FALSE)),"",VLOOKUP(CONCATENATE($A318,"_",AM$2),'Reference data SID'!$B:$N,13,FALSE))</f>
        <v/>
      </c>
      <c r="AN318" s="16" t="str">
        <f>IF(ISERROR(VLOOKUP(CONCATENATE($A318,"_",AN$2),'Reference data SID'!$B:$N,13,FALSE)),"",VLOOKUP(CONCATENATE($A318,"_",AN$2),'Reference data SID'!$B:$N,13,FALSE))</f>
        <v/>
      </c>
      <c r="AO318" s="16" t="str">
        <f>IF(ISERROR(VLOOKUP(CONCATENATE($A318,"_",AO$2),'Reference data SID'!$B:$N,13,FALSE)),"",VLOOKUP(CONCATENATE($A318,"_",AO$2),'Reference data SID'!$B:$N,13,FALSE))</f>
        <v/>
      </c>
      <c r="AP318" s="16" t="str">
        <f>IF(ISERROR(VLOOKUP(CONCATENATE($A318,"_",AP$2),'Reference data SID'!$B:$N,13,FALSE)),"",VLOOKUP(CONCATENATE($A318,"_",AP$2),'Reference data SID'!$B:$N,13,FALSE))</f>
        <v/>
      </c>
      <c r="AQ318" s="16" t="str">
        <f>IF(ISERROR(VLOOKUP(CONCATENATE($A318,"_",AQ$2),'Reference data SID'!$B:$N,13,FALSE)),"",VLOOKUP(CONCATENATE($A318,"_",AQ$2),'Reference data SID'!$B:$N,13,FALSE))</f>
        <v/>
      </c>
      <c r="AR318" s="16" t="str">
        <f>IF(ISERROR(VLOOKUP(CONCATENATE($A318,"_",AR$2),'Reference data SID'!$B:$N,13,FALSE)),"",VLOOKUP(CONCATENATE($A318,"_",AR$2),'Reference data SID'!$B:$N,13,FALSE))</f>
        <v/>
      </c>
      <c r="AS318" s="16" t="str">
        <f>IF(ISERROR(VLOOKUP(CONCATENATE($A318,"_",AS$2),'Reference data SID'!$B:$N,13,FALSE)),"",VLOOKUP(CONCATENATE($A318,"_",AS$2),'Reference data SID'!$B:$N,13,FALSE))</f>
        <v/>
      </c>
      <c r="AT318" s="16" t="str">
        <f>IF(ISERROR(VLOOKUP(CONCATENATE($A318,"_",AT$2),'Reference data SID'!$B:$N,13,FALSE)),"",VLOOKUP(CONCATENATE($A318,"_",AT$2),'Reference data SID'!$B:$N,13,FALSE))</f>
        <v/>
      </c>
    </row>
    <row r="319" spans="1:46" x14ac:dyDescent="0.25">
      <c r="A319">
        <v>315</v>
      </c>
      <c r="B319" s="16" t="str">
        <f>IF(ISERROR(VLOOKUP(CONCATENATE($A319,"_",B$2),'Reference data SID'!$B:$N,13,FALSE)),"",VLOOKUP(CONCATENATE($A319,"_",B$2),'Reference data SID'!$B:$N,13,FALSE))</f>
        <v/>
      </c>
      <c r="C319" s="16" t="str">
        <f>IF(ISERROR(VLOOKUP(CONCATENATE($A319,"_",C$2),'Reference data SID'!$B:$N,13,FALSE)),"",VLOOKUP(CONCATENATE($A319,"_",C$2),'Reference data SID'!$B:$N,13,FALSE))</f>
        <v/>
      </c>
      <c r="D319" s="16" t="str">
        <f>IF(ISERROR(VLOOKUP(CONCATENATE($A319,"_",D$2),'Reference data SID'!$B:$N,13,FALSE)),"",VLOOKUP(CONCATENATE($A319,"_",D$2),'Reference data SID'!$B:$N,13,FALSE))</f>
        <v/>
      </c>
      <c r="E319" s="16" t="str">
        <f>IF(ISERROR(VLOOKUP(CONCATENATE($A319,"_",E$2),'Reference data SID'!$B:$N,13,FALSE)),"",VLOOKUP(CONCATENATE($A319,"_",E$2),'Reference data SID'!$B:$N,13,FALSE))</f>
        <v/>
      </c>
      <c r="F319" s="16" t="str">
        <f>IF(ISERROR(VLOOKUP(CONCATENATE($A319,"_",F$2),'Reference data SID'!$B:$N,13,FALSE)),"",VLOOKUP(CONCATENATE($A319,"_",F$2),'Reference data SID'!$B:$N,13,FALSE))</f>
        <v/>
      </c>
      <c r="G319" s="16" t="str">
        <f>IF(ISERROR(VLOOKUP(CONCATENATE($A319,"_",G$2),'Reference data SID'!$B:$N,13,FALSE)),"",VLOOKUP(CONCATENATE($A319,"_",G$2),'Reference data SID'!$B:$N,13,FALSE))</f>
        <v/>
      </c>
      <c r="H319" s="16" t="str">
        <f>IF(ISERROR(VLOOKUP(CONCATENATE($A319,"_",H$2),'Reference data SID'!$B:$N,13,FALSE)),"",VLOOKUP(CONCATENATE($A319,"_",H$2),'Reference data SID'!$B:$N,13,FALSE))</f>
        <v/>
      </c>
      <c r="I319" s="16" t="str">
        <f>IF(ISERROR(VLOOKUP(CONCATENATE($A319,"_",I$2),'Reference data SID'!$B:$N,13,FALSE)),"",VLOOKUP(CONCATENATE($A319,"_",I$2),'Reference data SID'!$B:$N,13,FALSE))</f>
        <v/>
      </c>
      <c r="J319" s="16" t="str">
        <f>IF(ISERROR(VLOOKUP(CONCATENATE($A319,"_",J$2),'Reference data SID'!$B:$N,13,FALSE)),"",VLOOKUP(CONCATENATE($A319,"_",J$2),'Reference data SID'!$B:$N,13,FALSE))</f>
        <v/>
      </c>
      <c r="K319" s="16" t="str">
        <f>IF(ISERROR(VLOOKUP(CONCATENATE($A319,"_",K$2),'Reference data SID'!$B:$N,13,FALSE)),"",VLOOKUP(CONCATENATE($A319,"_",K$2),'Reference data SID'!$B:$N,13,FALSE))</f>
        <v/>
      </c>
      <c r="L319" s="16" t="str">
        <f>IF(ISERROR(VLOOKUP(CONCATENATE($A319,"_",L$2),'Reference data SID'!$B:$N,13,FALSE)),"",VLOOKUP(CONCATENATE($A319,"_",L$2),'Reference data SID'!$B:$N,13,FALSE))</f>
        <v/>
      </c>
      <c r="M319" s="16" t="str">
        <f>IF(ISERROR(VLOOKUP(CONCATENATE($A319,"_",M$2),'Reference data SID'!$B:$N,13,FALSE)),"",VLOOKUP(CONCATENATE($A319,"_",M$2),'Reference data SID'!$B:$N,13,FALSE))</f>
        <v/>
      </c>
      <c r="N319" s="16" t="str">
        <f>IF(ISERROR(VLOOKUP(CONCATENATE($A319,"_",N$2),'Reference data SID'!$B:$N,13,FALSE)),"",VLOOKUP(CONCATENATE($A319,"_",N$2),'Reference data SID'!$B:$N,13,FALSE))</f>
        <v/>
      </c>
      <c r="O319" s="16" t="str">
        <f>IF(ISERROR(VLOOKUP(CONCATENATE($A319,"_",O$2),'Reference data SID'!$B:$N,13,FALSE)),"",VLOOKUP(CONCATENATE($A319,"_",O$2),'Reference data SID'!$B:$N,13,FALSE))</f>
        <v/>
      </c>
      <c r="P319" s="16" t="str">
        <f>IF(ISERROR(VLOOKUP(CONCATENATE($A319,"_",P$2),'Reference data SID'!$B:$N,13,FALSE)),"",VLOOKUP(CONCATENATE($A319,"_",P$2),'Reference data SID'!$B:$N,13,FALSE))</f>
        <v/>
      </c>
      <c r="Q319" s="16" t="str">
        <f>IF(ISERROR(VLOOKUP(CONCATENATE($A319,"_",Q$2),'Reference data SID'!$B:$N,13,FALSE)),"",VLOOKUP(CONCATENATE($A319,"_",Q$2),'Reference data SID'!$B:$N,13,FALSE))</f>
        <v/>
      </c>
      <c r="R319" s="16" t="str">
        <f>IF(ISERROR(VLOOKUP(CONCATENATE($A319,"_",R$2),'Reference data SID'!$B:$N,13,FALSE)),"",VLOOKUP(CONCATENATE($A319,"_",R$2),'Reference data SID'!$B:$N,13,FALSE))</f>
        <v/>
      </c>
      <c r="S319" s="16" t="str">
        <f>IF(ISERROR(VLOOKUP(CONCATENATE($A319,"_",S$2),'Reference data SID'!$B:$N,13,FALSE)),"",VLOOKUP(CONCATENATE($A319,"_",S$2),'Reference data SID'!$B:$N,13,FALSE))</f>
        <v/>
      </c>
      <c r="T319" s="16" t="str">
        <f>IF(ISERROR(VLOOKUP(CONCATENATE($A319,"_",T$2),'Reference data SID'!$B:$N,13,FALSE)),"",VLOOKUP(CONCATENATE($A319,"_",T$2),'Reference data SID'!$B:$N,13,FALSE))</f>
        <v/>
      </c>
      <c r="U319" s="16" t="str">
        <f>IF(ISERROR(VLOOKUP(CONCATENATE($A319,"_",U$2),'Reference data SID'!$B:$N,13,FALSE)),"",VLOOKUP(CONCATENATE($A319,"_",U$2),'Reference data SID'!$B:$N,13,FALSE))</f>
        <v/>
      </c>
      <c r="V319" s="16" t="str">
        <f>IF(ISERROR(VLOOKUP(CONCATENATE($A319,"_",V$2),'Reference data SID'!$B:$N,13,FALSE)),"",VLOOKUP(CONCATENATE($A319,"_",V$2),'Reference data SID'!$B:$N,13,FALSE))</f>
        <v/>
      </c>
      <c r="W319" s="16" t="str">
        <f>IF(ISERROR(VLOOKUP(CONCATENATE($A319,"_",W$2),'Reference data SID'!$B:$N,13,FALSE)),"",VLOOKUP(CONCATENATE($A319,"_",W$2),'Reference data SID'!$B:$N,13,FALSE))</f>
        <v/>
      </c>
      <c r="X319" s="16" t="str">
        <f>IF(ISERROR(VLOOKUP(CONCATENATE($A319,"_",X$2),'Reference data SID'!$B:$N,13,FALSE)),"",VLOOKUP(CONCATENATE($A319,"_",X$2),'Reference data SID'!$B:$N,13,FALSE))</f>
        <v/>
      </c>
      <c r="Y319" s="16" t="str">
        <f>IF(ISERROR(VLOOKUP(CONCATENATE($A319,"_",Y$2),'Reference data SID'!$B:$N,13,FALSE)),"",VLOOKUP(CONCATENATE($A319,"_",Y$2),'Reference data SID'!$B:$N,13,FALSE))</f>
        <v/>
      </c>
      <c r="Z319" s="16" t="str">
        <f>IF(ISERROR(VLOOKUP(CONCATENATE($A319,"_",Z$2),'Reference data SID'!$B:$N,13,FALSE)),"",VLOOKUP(CONCATENATE($A319,"_",Z$2),'Reference data SID'!$B:$N,13,FALSE))</f>
        <v/>
      </c>
      <c r="AA319" s="16" t="str">
        <f>IF(ISERROR(VLOOKUP(CONCATENATE($A319,"_",AA$2),'Reference data SID'!$B:$N,13,FALSE)),"",VLOOKUP(CONCATENATE($A319,"_",AA$2),'Reference data SID'!$B:$N,13,FALSE))</f>
        <v/>
      </c>
      <c r="AB319" s="16" t="str">
        <f>IF(ISERROR(VLOOKUP(CONCATENATE($A319,"_",AB$2),'Reference data SID'!$B:$N,13,FALSE)),"",VLOOKUP(CONCATENATE($A319,"_",AB$2),'Reference data SID'!$B:$N,13,FALSE))</f>
        <v/>
      </c>
      <c r="AC319" s="16" t="str">
        <f>IF(ISERROR(VLOOKUP(CONCATENATE($A319,"_",AC$2),'Reference data SID'!$B:$N,13,FALSE)),"",VLOOKUP(CONCATENATE($A319,"_",AC$2),'Reference data SID'!$B:$N,13,FALSE))</f>
        <v/>
      </c>
      <c r="AD319" s="16" t="str">
        <f>IF(ISERROR(VLOOKUP(CONCATENATE($A319,"_",AD$2),'Reference data SID'!$B:$N,13,FALSE)),"",VLOOKUP(CONCATENATE($A319,"_",AD$2),'Reference data SID'!$B:$N,13,FALSE))</f>
        <v/>
      </c>
      <c r="AE319" s="16" t="str">
        <f>IF(ISERROR(VLOOKUP(CONCATENATE($A319,"_",AE$2),'Reference data SID'!$B:$N,13,FALSE)),"",VLOOKUP(CONCATENATE($A319,"_",AE$2),'Reference data SID'!$B:$N,13,FALSE))</f>
        <v/>
      </c>
      <c r="AF319" s="16" t="str">
        <f>IF(ISERROR(VLOOKUP(CONCATENATE($A319,"_",AF$2),'Reference data SID'!$B:$N,13,FALSE)),"",VLOOKUP(CONCATENATE($A319,"_",AF$2),'Reference data SID'!$B:$N,13,FALSE))</f>
        <v/>
      </c>
      <c r="AG319" s="16" t="str">
        <f>IF(ISERROR(VLOOKUP(CONCATENATE($A319,"_",AG$2),'Reference data SID'!$B:$N,13,FALSE)),"",VLOOKUP(CONCATENATE($A319,"_",AG$2),'Reference data SID'!$B:$N,13,FALSE))</f>
        <v/>
      </c>
      <c r="AH319" s="16" t="str">
        <f>IF(ISERROR(VLOOKUP(CONCATENATE($A319,"_",AH$2),'Reference data SID'!$B:$N,13,FALSE)),"",VLOOKUP(CONCATENATE($A319,"_",AH$2),'Reference data SID'!$B:$N,13,FALSE))</f>
        <v/>
      </c>
      <c r="AI319" s="16" t="str">
        <f>IF(ISERROR(VLOOKUP(CONCATENATE($A319,"_",AI$2),'Reference data SID'!$B:$N,13,FALSE)),"",VLOOKUP(CONCATENATE($A319,"_",AI$2),'Reference data SID'!$B:$N,13,FALSE))</f>
        <v/>
      </c>
      <c r="AJ319" s="16" t="str">
        <f>IF(ISERROR(VLOOKUP(CONCATENATE($A319,"_",AJ$2),'Reference data SID'!$B:$N,13,FALSE)),"",VLOOKUP(CONCATENATE($A319,"_",AJ$2),'Reference data SID'!$B:$N,13,FALSE))</f>
        <v/>
      </c>
      <c r="AK319" s="16" t="str">
        <f>IF(ISERROR(VLOOKUP(CONCATENATE($A319,"_",AK$2),'Reference data SID'!$B:$N,13,FALSE)),"",VLOOKUP(CONCATENATE($A319,"_",AK$2),'Reference data SID'!$B:$N,13,FALSE))</f>
        <v/>
      </c>
      <c r="AL319" s="16" t="str">
        <f>IF(ISERROR(VLOOKUP(CONCATENATE($A319,"_",AL$2),'Reference data SID'!$B:$N,13,FALSE)),"",VLOOKUP(CONCATENATE($A319,"_",AL$2),'Reference data SID'!$B:$N,13,FALSE))</f>
        <v/>
      </c>
      <c r="AM319" s="16" t="str">
        <f>IF(ISERROR(VLOOKUP(CONCATENATE($A319,"_",AM$2),'Reference data SID'!$B:$N,13,FALSE)),"",VLOOKUP(CONCATENATE($A319,"_",AM$2),'Reference data SID'!$B:$N,13,FALSE))</f>
        <v/>
      </c>
      <c r="AN319" s="16" t="str">
        <f>IF(ISERROR(VLOOKUP(CONCATENATE($A319,"_",AN$2),'Reference data SID'!$B:$N,13,FALSE)),"",VLOOKUP(CONCATENATE($A319,"_",AN$2),'Reference data SID'!$B:$N,13,FALSE))</f>
        <v/>
      </c>
      <c r="AO319" s="16" t="str">
        <f>IF(ISERROR(VLOOKUP(CONCATENATE($A319,"_",AO$2),'Reference data SID'!$B:$N,13,FALSE)),"",VLOOKUP(CONCATENATE($A319,"_",AO$2),'Reference data SID'!$B:$N,13,FALSE))</f>
        <v/>
      </c>
      <c r="AP319" s="16" t="str">
        <f>IF(ISERROR(VLOOKUP(CONCATENATE($A319,"_",AP$2),'Reference data SID'!$B:$N,13,FALSE)),"",VLOOKUP(CONCATENATE($A319,"_",AP$2),'Reference data SID'!$B:$N,13,FALSE))</f>
        <v/>
      </c>
      <c r="AQ319" s="16" t="str">
        <f>IF(ISERROR(VLOOKUP(CONCATENATE($A319,"_",AQ$2),'Reference data SID'!$B:$N,13,FALSE)),"",VLOOKUP(CONCATENATE($A319,"_",AQ$2),'Reference data SID'!$B:$N,13,FALSE))</f>
        <v/>
      </c>
      <c r="AR319" s="16" t="str">
        <f>IF(ISERROR(VLOOKUP(CONCATENATE($A319,"_",AR$2),'Reference data SID'!$B:$N,13,FALSE)),"",VLOOKUP(CONCATENATE($A319,"_",AR$2),'Reference data SID'!$B:$N,13,FALSE))</f>
        <v/>
      </c>
      <c r="AS319" s="16" t="str">
        <f>IF(ISERROR(VLOOKUP(CONCATENATE($A319,"_",AS$2),'Reference data SID'!$B:$N,13,FALSE)),"",VLOOKUP(CONCATENATE($A319,"_",AS$2),'Reference data SID'!$B:$N,13,FALSE))</f>
        <v/>
      </c>
      <c r="AT319" s="16" t="str">
        <f>IF(ISERROR(VLOOKUP(CONCATENATE($A319,"_",AT$2),'Reference data SID'!$B:$N,13,FALSE)),"",VLOOKUP(CONCATENATE($A319,"_",AT$2),'Reference data SID'!$B:$N,13,FALSE))</f>
        <v/>
      </c>
    </row>
    <row r="320" spans="1:46" x14ac:dyDescent="0.25">
      <c r="A320">
        <v>316</v>
      </c>
      <c r="B320" s="16" t="str">
        <f>IF(ISERROR(VLOOKUP(CONCATENATE($A320,"_",B$2),'Reference data SID'!$B:$N,13,FALSE)),"",VLOOKUP(CONCATENATE($A320,"_",B$2),'Reference data SID'!$B:$N,13,FALSE))</f>
        <v/>
      </c>
      <c r="C320" s="16" t="str">
        <f>IF(ISERROR(VLOOKUP(CONCATENATE($A320,"_",C$2),'Reference data SID'!$B:$N,13,FALSE)),"",VLOOKUP(CONCATENATE($A320,"_",C$2),'Reference data SID'!$B:$N,13,FALSE))</f>
        <v/>
      </c>
      <c r="D320" s="16" t="str">
        <f>IF(ISERROR(VLOOKUP(CONCATENATE($A320,"_",D$2),'Reference data SID'!$B:$N,13,FALSE)),"",VLOOKUP(CONCATENATE($A320,"_",D$2),'Reference data SID'!$B:$N,13,FALSE))</f>
        <v/>
      </c>
      <c r="E320" s="16" t="str">
        <f>IF(ISERROR(VLOOKUP(CONCATENATE($A320,"_",E$2),'Reference data SID'!$B:$N,13,FALSE)),"",VLOOKUP(CONCATENATE($A320,"_",E$2),'Reference data SID'!$B:$N,13,FALSE))</f>
        <v/>
      </c>
      <c r="F320" s="16" t="str">
        <f>IF(ISERROR(VLOOKUP(CONCATENATE($A320,"_",F$2),'Reference data SID'!$B:$N,13,FALSE)),"",VLOOKUP(CONCATENATE($A320,"_",F$2),'Reference data SID'!$B:$N,13,FALSE))</f>
        <v/>
      </c>
      <c r="G320" s="16" t="str">
        <f>IF(ISERROR(VLOOKUP(CONCATENATE($A320,"_",G$2),'Reference data SID'!$B:$N,13,FALSE)),"",VLOOKUP(CONCATENATE($A320,"_",G$2),'Reference data SID'!$B:$N,13,FALSE))</f>
        <v/>
      </c>
      <c r="H320" s="16" t="str">
        <f>IF(ISERROR(VLOOKUP(CONCATENATE($A320,"_",H$2),'Reference data SID'!$B:$N,13,FALSE)),"",VLOOKUP(CONCATENATE($A320,"_",H$2),'Reference data SID'!$B:$N,13,FALSE))</f>
        <v/>
      </c>
      <c r="I320" s="16" t="str">
        <f>IF(ISERROR(VLOOKUP(CONCATENATE($A320,"_",I$2),'Reference data SID'!$B:$N,13,FALSE)),"",VLOOKUP(CONCATENATE($A320,"_",I$2),'Reference data SID'!$B:$N,13,FALSE))</f>
        <v/>
      </c>
      <c r="J320" s="16" t="str">
        <f>IF(ISERROR(VLOOKUP(CONCATENATE($A320,"_",J$2),'Reference data SID'!$B:$N,13,FALSE)),"",VLOOKUP(CONCATENATE($A320,"_",J$2),'Reference data SID'!$B:$N,13,FALSE))</f>
        <v/>
      </c>
      <c r="K320" s="16" t="str">
        <f>IF(ISERROR(VLOOKUP(CONCATENATE($A320,"_",K$2),'Reference data SID'!$B:$N,13,FALSE)),"",VLOOKUP(CONCATENATE($A320,"_",K$2),'Reference data SID'!$B:$N,13,FALSE))</f>
        <v/>
      </c>
      <c r="L320" s="16" t="str">
        <f>IF(ISERROR(VLOOKUP(CONCATENATE($A320,"_",L$2),'Reference data SID'!$B:$N,13,FALSE)),"",VLOOKUP(CONCATENATE($A320,"_",L$2),'Reference data SID'!$B:$N,13,FALSE))</f>
        <v/>
      </c>
      <c r="M320" s="16" t="str">
        <f>IF(ISERROR(VLOOKUP(CONCATENATE($A320,"_",M$2),'Reference data SID'!$B:$N,13,FALSE)),"",VLOOKUP(CONCATENATE($A320,"_",M$2),'Reference data SID'!$B:$N,13,FALSE))</f>
        <v/>
      </c>
      <c r="N320" s="16" t="str">
        <f>IF(ISERROR(VLOOKUP(CONCATENATE($A320,"_",N$2),'Reference data SID'!$B:$N,13,FALSE)),"",VLOOKUP(CONCATENATE($A320,"_",N$2),'Reference data SID'!$B:$N,13,FALSE))</f>
        <v/>
      </c>
      <c r="O320" s="16" t="str">
        <f>IF(ISERROR(VLOOKUP(CONCATENATE($A320,"_",O$2),'Reference data SID'!$B:$N,13,FALSE)),"",VLOOKUP(CONCATENATE($A320,"_",O$2),'Reference data SID'!$B:$N,13,FALSE))</f>
        <v/>
      </c>
      <c r="P320" s="16" t="str">
        <f>IF(ISERROR(VLOOKUP(CONCATENATE($A320,"_",P$2),'Reference data SID'!$B:$N,13,FALSE)),"",VLOOKUP(CONCATENATE($A320,"_",P$2),'Reference data SID'!$B:$N,13,FALSE))</f>
        <v/>
      </c>
      <c r="Q320" s="16" t="str">
        <f>IF(ISERROR(VLOOKUP(CONCATENATE($A320,"_",Q$2),'Reference data SID'!$B:$N,13,FALSE)),"",VLOOKUP(CONCATENATE($A320,"_",Q$2),'Reference data SID'!$B:$N,13,FALSE))</f>
        <v/>
      </c>
      <c r="R320" s="16" t="str">
        <f>IF(ISERROR(VLOOKUP(CONCATENATE($A320,"_",R$2),'Reference data SID'!$B:$N,13,FALSE)),"",VLOOKUP(CONCATENATE($A320,"_",R$2),'Reference data SID'!$B:$N,13,FALSE))</f>
        <v/>
      </c>
      <c r="S320" s="16" t="str">
        <f>IF(ISERROR(VLOOKUP(CONCATENATE($A320,"_",S$2),'Reference data SID'!$B:$N,13,FALSE)),"",VLOOKUP(CONCATENATE($A320,"_",S$2),'Reference data SID'!$B:$N,13,FALSE))</f>
        <v/>
      </c>
      <c r="T320" s="16" t="str">
        <f>IF(ISERROR(VLOOKUP(CONCATENATE($A320,"_",T$2),'Reference data SID'!$B:$N,13,FALSE)),"",VLOOKUP(CONCATENATE($A320,"_",T$2),'Reference data SID'!$B:$N,13,FALSE))</f>
        <v/>
      </c>
      <c r="U320" s="16" t="str">
        <f>IF(ISERROR(VLOOKUP(CONCATENATE($A320,"_",U$2),'Reference data SID'!$B:$N,13,FALSE)),"",VLOOKUP(CONCATENATE($A320,"_",U$2),'Reference data SID'!$B:$N,13,FALSE))</f>
        <v/>
      </c>
      <c r="V320" s="16" t="str">
        <f>IF(ISERROR(VLOOKUP(CONCATENATE($A320,"_",V$2),'Reference data SID'!$B:$N,13,FALSE)),"",VLOOKUP(CONCATENATE($A320,"_",V$2),'Reference data SID'!$B:$N,13,FALSE))</f>
        <v/>
      </c>
      <c r="W320" s="16" t="str">
        <f>IF(ISERROR(VLOOKUP(CONCATENATE($A320,"_",W$2),'Reference data SID'!$B:$N,13,FALSE)),"",VLOOKUP(CONCATENATE($A320,"_",W$2),'Reference data SID'!$B:$N,13,FALSE))</f>
        <v/>
      </c>
      <c r="X320" s="16" t="str">
        <f>IF(ISERROR(VLOOKUP(CONCATENATE($A320,"_",X$2),'Reference data SID'!$B:$N,13,FALSE)),"",VLOOKUP(CONCATENATE($A320,"_",X$2),'Reference data SID'!$B:$N,13,FALSE))</f>
        <v/>
      </c>
      <c r="Y320" s="16" t="str">
        <f>IF(ISERROR(VLOOKUP(CONCATENATE($A320,"_",Y$2),'Reference data SID'!$B:$N,13,FALSE)),"",VLOOKUP(CONCATENATE($A320,"_",Y$2),'Reference data SID'!$B:$N,13,FALSE))</f>
        <v/>
      </c>
      <c r="Z320" s="16" t="str">
        <f>IF(ISERROR(VLOOKUP(CONCATENATE($A320,"_",Z$2),'Reference data SID'!$B:$N,13,FALSE)),"",VLOOKUP(CONCATENATE($A320,"_",Z$2),'Reference data SID'!$B:$N,13,FALSE))</f>
        <v/>
      </c>
      <c r="AA320" s="16" t="str">
        <f>IF(ISERROR(VLOOKUP(CONCATENATE($A320,"_",AA$2),'Reference data SID'!$B:$N,13,FALSE)),"",VLOOKUP(CONCATENATE($A320,"_",AA$2),'Reference data SID'!$B:$N,13,FALSE))</f>
        <v/>
      </c>
      <c r="AB320" s="16" t="str">
        <f>IF(ISERROR(VLOOKUP(CONCATENATE($A320,"_",AB$2),'Reference data SID'!$B:$N,13,FALSE)),"",VLOOKUP(CONCATENATE($A320,"_",AB$2),'Reference data SID'!$B:$N,13,FALSE))</f>
        <v/>
      </c>
      <c r="AC320" s="16" t="str">
        <f>IF(ISERROR(VLOOKUP(CONCATENATE($A320,"_",AC$2),'Reference data SID'!$B:$N,13,FALSE)),"",VLOOKUP(CONCATENATE($A320,"_",AC$2),'Reference data SID'!$B:$N,13,FALSE))</f>
        <v/>
      </c>
      <c r="AD320" s="16" t="str">
        <f>IF(ISERROR(VLOOKUP(CONCATENATE($A320,"_",AD$2),'Reference data SID'!$B:$N,13,FALSE)),"",VLOOKUP(CONCATENATE($A320,"_",AD$2),'Reference data SID'!$B:$N,13,FALSE))</f>
        <v/>
      </c>
      <c r="AE320" s="16" t="str">
        <f>IF(ISERROR(VLOOKUP(CONCATENATE($A320,"_",AE$2),'Reference data SID'!$B:$N,13,FALSE)),"",VLOOKUP(CONCATENATE($A320,"_",AE$2),'Reference data SID'!$B:$N,13,FALSE))</f>
        <v/>
      </c>
      <c r="AF320" s="16" t="str">
        <f>IF(ISERROR(VLOOKUP(CONCATENATE($A320,"_",AF$2),'Reference data SID'!$B:$N,13,FALSE)),"",VLOOKUP(CONCATENATE($A320,"_",AF$2),'Reference data SID'!$B:$N,13,FALSE))</f>
        <v/>
      </c>
      <c r="AG320" s="16" t="str">
        <f>IF(ISERROR(VLOOKUP(CONCATENATE($A320,"_",AG$2),'Reference data SID'!$B:$N,13,FALSE)),"",VLOOKUP(CONCATENATE($A320,"_",AG$2),'Reference data SID'!$B:$N,13,FALSE))</f>
        <v/>
      </c>
      <c r="AH320" s="16" t="str">
        <f>IF(ISERROR(VLOOKUP(CONCATENATE($A320,"_",AH$2),'Reference data SID'!$B:$N,13,FALSE)),"",VLOOKUP(CONCATENATE($A320,"_",AH$2),'Reference data SID'!$B:$N,13,FALSE))</f>
        <v/>
      </c>
      <c r="AI320" s="16" t="str">
        <f>IF(ISERROR(VLOOKUP(CONCATENATE($A320,"_",AI$2),'Reference data SID'!$B:$N,13,FALSE)),"",VLOOKUP(CONCATENATE($A320,"_",AI$2),'Reference data SID'!$B:$N,13,FALSE))</f>
        <v/>
      </c>
      <c r="AJ320" s="16" t="str">
        <f>IF(ISERROR(VLOOKUP(CONCATENATE($A320,"_",AJ$2),'Reference data SID'!$B:$N,13,FALSE)),"",VLOOKUP(CONCATENATE($A320,"_",AJ$2),'Reference data SID'!$B:$N,13,FALSE))</f>
        <v/>
      </c>
      <c r="AK320" s="16" t="str">
        <f>IF(ISERROR(VLOOKUP(CONCATENATE($A320,"_",AK$2),'Reference data SID'!$B:$N,13,FALSE)),"",VLOOKUP(CONCATENATE($A320,"_",AK$2),'Reference data SID'!$B:$N,13,FALSE))</f>
        <v/>
      </c>
      <c r="AL320" s="16" t="str">
        <f>IF(ISERROR(VLOOKUP(CONCATENATE($A320,"_",AL$2),'Reference data SID'!$B:$N,13,FALSE)),"",VLOOKUP(CONCATENATE($A320,"_",AL$2),'Reference data SID'!$B:$N,13,FALSE))</f>
        <v/>
      </c>
      <c r="AM320" s="16" t="str">
        <f>IF(ISERROR(VLOOKUP(CONCATENATE($A320,"_",AM$2),'Reference data SID'!$B:$N,13,FALSE)),"",VLOOKUP(CONCATENATE($A320,"_",AM$2),'Reference data SID'!$B:$N,13,FALSE))</f>
        <v/>
      </c>
      <c r="AN320" s="16" t="str">
        <f>IF(ISERROR(VLOOKUP(CONCATENATE($A320,"_",AN$2),'Reference data SID'!$B:$N,13,FALSE)),"",VLOOKUP(CONCATENATE($A320,"_",AN$2),'Reference data SID'!$B:$N,13,FALSE))</f>
        <v/>
      </c>
      <c r="AO320" s="16" t="str">
        <f>IF(ISERROR(VLOOKUP(CONCATENATE($A320,"_",AO$2),'Reference data SID'!$B:$N,13,FALSE)),"",VLOOKUP(CONCATENATE($A320,"_",AO$2),'Reference data SID'!$B:$N,13,FALSE))</f>
        <v/>
      </c>
      <c r="AP320" s="16" t="str">
        <f>IF(ISERROR(VLOOKUP(CONCATENATE($A320,"_",AP$2),'Reference data SID'!$B:$N,13,FALSE)),"",VLOOKUP(CONCATENATE($A320,"_",AP$2),'Reference data SID'!$B:$N,13,FALSE))</f>
        <v/>
      </c>
      <c r="AQ320" s="16" t="str">
        <f>IF(ISERROR(VLOOKUP(CONCATENATE($A320,"_",AQ$2),'Reference data SID'!$B:$N,13,FALSE)),"",VLOOKUP(CONCATENATE($A320,"_",AQ$2),'Reference data SID'!$B:$N,13,FALSE))</f>
        <v/>
      </c>
      <c r="AR320" s="16" t="str">
        <f>IF(ISERROR(VLOOKUP(CONCATENATE($A320,"_",AR$2),'Reference data SID'!$B:$N,13,FALSE)),"",VLOOKUP(CONCATENATE($A320,"_",AR$2),'Reference data SID'!$B:$N,13,FALSE))</f>
        <v/>
      </c>
      <c r="AS320" s="16" t="str">
        <f>IF(ISERROR(VLOOKUP(CONCATENATE($A320,"_",AS$2),'Reference data SID'!$B:$N,13,FALSE)),"",VLOOKUP(CONCATENATE($A320,"_",AS$2),'Reference data SID'!$B:$N,13,FALSE))</f>
        <v/>
      </c>
      <c r="AT320" s="16" t="str">
        <f>IF(ISERROR(VLOOKUP(CONCATENATE($A320,"_",AT$2),'Reference data SID'!$B:$N,13,FALSE)),"",VLOOKUP(CONCATENATE($A320,"_",AT$2),'Reference data SID'!$B:$N,13,FALSE))</f>
        <v/>
      </c>
    </row>
    <row r="321" spans="1:46" x14ac:dyDescent="0.25">
      <c r="A321">
        <v>317</v>
      </c>
      <c r="B321" s="16" t="str">
        <f>IF(ISERROR(VLOOKUP(CONCATENATE($A321,"_",B$2),'Reference data SID'!$B:$N,13,FALSE)),"",VLOOKUP(CONCATENATE($A321,"_",B$2),'Reference data SID'!$B:$N,13,FALSE))</f>
        <v/>
      </c>
      <c r="C321" s="16" t="str">
        <f>IF(ISERROR(VLOOKUP(CONCATENATE($A321,"_",C$2),'Reference data SID'!$B:$N,13,FALSE)),"",VLOOKUP(CONCATENATE($A321,"_",C$2),'Reference data SID'!$B:$N,13,FALSE))</f>
        <v/>
      </c>
      <c r="D321" s="16" t="str">
        <f>IF(ISERROR(VLOOKUP(CONCATENATE($A321,"_",D$2),'Reference data SID'!$B:$N,13,FALSE)),"",VLOOKUP(CONCATENATE($A321,"_",D$2),'Reference data SID'!$B:$N,13,FALSE))</f>
        <v/>
      </c>
      <c r="E321" s="16" t="str">
        <f>IF(ISERROR(VLOOKUP(CONCATENATE($A321,"_",E$2),'Reference data SID'!$B:$N,13,FALSE)),"",VLOOKUP(CONCATENATE($A321,"_",E$2),'Reference data SID'!$B:$N,13,FALSE))</f>
        <v/>
      </c>
      <c r="F321" s="16" t="str">
        <f>IF(ISERROR(VLOOKUP(CONCATENATE($A321,"_",F$2),'Reference data SID'!$B:$N,13,FALSE)),"",VLOOKUP(CONCATENATE($A321,"_",F$2),'Reference data SID'!$B:$N,13,FALSE))</f>
        <v/>
      </c>
      <c r="G321" s="16" t="str">
        <f>IF(ISERROR(VLOOKUP(CONCATENATE($A321,"_",G$2),'Reference data SID'!$B:$N,13,FALSE)),"",VLOOKUP(CONCATENATE($A321,"_",G$2),'Reference data SID'!$B:$N,13,FALSE))</f>
        <v/>
      </c>
      <c r="H321" s="16" t="str">
        <f>IF(ISERROR(VLOOKUP(CONCATENATE($A321,"_",H$2),'Reference data SID'!$B:$N,13,FALSE)),"",VLOOKUP(CONCATENATE($A321,"_",H$2),'Reference data SID'!$B:$N,13,FALSE))</f>
        <v/>
      </c>
      <c r="I321" s="16" t="str">
        <f>IF(ISERROR(VLOOKUP(CONCATENATE($A321,"_",I$2),'Reference data SID'!$B:$N,13,FALSE)),"",VLOOKUP(CONCATENATE($A321,"_",I$2),'Reference data SID'!$B:$N,13,FALSE))</f>
        <v/>
      </c>
      <c r="J321" s="16" t="str">
        <f>IF(ISERROR(VLOOKUP(CONCATENATE($A321,"_",J$2),'Reference data SID'!$B:$N,13,FALSE)),"",VLOOKUP(CONCATENATE($A321,"_",J$2),'Reference data SID'!$B:$N,13,FALSE))</f>
        <v/>
      </c>
      <c r="K321" s="16" t="str">
        <f>IF(ISERROR(VLOOKUP(CONCATENATE($A321,"_",K$2),'Reference data SID'!$B:$N,13,FALSE)),"",VLOOKUP(CONCATENATE($A321,"_",K$2),'Reference data SID'!$B:$N,13,FALSE))</f>
        <v/>
      </c>
      <c r="L321" s="16" t="str">
        <f>IF(ISERROR(VLOOKUP(CONCATENATE($A321,"_",L$2),'Reference data SID'!$B:$N,13,FALSE)),"",VLOOKUP(CONCATENATE($A321,"_",L$2),'Reference data SID'!$B:$N,13,FALSE))</f>
        <v/>
      </c>
      <c r="M321" s="16" t="str">
        <f>IF(ISERROR(VLOOKUP(CONCATENATE($A321,"_",M$2),'Reference data SID'!$B:$N,13,FALSE)),"",VLOOKUP(CONCATENATE($A321,"_",M$2),'Reference data SID'!$B:$N,13,FALSE))</f>
        <v/>
      </c>
      <c r="N321" s="16" t="str">
        <f>IF(ISERROR(VLOOKUP(CONCATENATE($A321,"_",N$2),'Reference data SID'!$B:$N,13,FALSE)),"",VLOOKUP(CONCATENATE($A321,"_",N$2),'Reference data SID'!$B:$N,13,FALSE))</f>
        <v/>
      </c>
      <c r="O321" s="16" t="str">
        <f>IF(ISERROR(VLOOKUP(CONCATENATE($A321,"_",O$2),'Reference data SID'!$B:$N,13,FALSE)),"",VLOOKUP(CONCATENATE($A321,"_",O$2),'Reference data SID'!$B:$N,13,FALSE))</f>
        <v/>
      </c>
      <c r="P321" s="16" t="str">
        <f>IF(ISERROR(VLOOKUP(CONCATENATE($A321,"_",P$2),'Reference data SID'!$B:$N,13,FALSE)),"",VLOOKUP(CONCATENATE($A321,"_",P$2),'Reference data SID'!$B:$N,13,FALSE))</f>
        <v/>
      </c>
      <c r="Q321" s="16" t="str">
        <f>IF(ISERROR(VLOOKUP(CONCATENATE($A321,"_",Q$2),'Reference data SID'!$B:$N,13,FALSE)),"",VLOOKUP(CONCATENATE($A321,"_",Q$2),'Reference data SID'!$B:$N,13,FALSE))</f>
        <v/>
      </c>
      <c r="R321" s="16" t="str">
        <f>IF(ISERROR(VLOOKUP(CONCATENATE($A321,"_",R$2),'Reference data SID'!$B:$N,13,FALSE)),"",VLOOKUP(CONCATENATE($A321,"_",R$2),'Reference data SID'!$B:$N,13,FALSE))</f>
        <v/>
      </c>
      <c r="S321" s="16" t="str">
        <f>IF(ISERROR(VLOOKUP(CONCATENATE($A321,"_",S$2),'Reference data SID'!$B:$N,13,FALSE)),"",VLOOKUP(CONCATENATE($A321,"_",S$2),'Reference data SID'!$B:$N,13,FALSE))</f>
        <v/>
      </c>
      <c r="T321" s="16" t="str">
        <f>IF(ISERROR(VLOOKUP(CONCATENATE($A321,"_",T$2),'Reference data SID'!$B:$N,13,FALSE)),"",VLOOKUP(CONCATENATE($A321,"_",T$2),'Reference data SID'!$B:$N,13,FALSE))</f>
        <v/>
      </c>
      <c r="U321" s="16" t="str">
        <f>IF(ISERROR(VLOOKUP(CONCATENATE($A321,"_",U$2),'Reference data SID'!$B:$N,13,FALSE)),"",VLOOKUP(CONCATENATE($A321,"_",U$2),'Reference data SID'!$B:$N,13,FALSE))</f>
        <v/>
      </c>
      <c r="V321" s="16" t="str">
        <f>IF(ISERROR(VLOOKUP(CONCATENATE($A321,"_",V$2),'Reference data SID'!$B:$N,13,FALSE)),"",VLOOKUP(CONCATENATE($A321,"_",V$2),'Reference data SID'!$B:$N,13,FALSE))</f>
        <v/>
      </c>
      <c r="W321" s="16" t="str">
        <f>IF(ISERROR(VLOOKUP(CONCATENATE($A321,"_",W$2),'Reference data SID'!$B:$N,13,FALSE)),"",VLOOKUP(CONCATENATE($A321,"_",W$2),'Reference data SID'!$B:$N,13,FALSE))</f>
        <v/>
      </c>
      <c r="X321" s="16" t="str">
        <f>IF(ISERROR(VLOOKUP(CONCATENATE($A321,"_",X$2),'Reference data SID'!$B:$N,13,FALSE)),"",VLOOKUP(CONCATENATE($A321,"_",X$2),'Reference data SID'!$B:$N,13,FALSE))</f>
        <v/>
      </c>
      <c r="Y321" s="16" t="str">
        <f>IF(ISERROR(VLOOKUP(CONCATENATE($A321,"_",Y$2),'Reference data SID'!$B:$N,13,FALSE)),"",VLOOKUP(CONCATENATE($A321,"_",Y$2),'Reference data SID'!$B:$N,13,FALSE))</f>
        <v/>
      </c>
      <c r="Z321" s="16" t="str">
        <f>IF(ISERROR(VLOOKUP(CONCATENATE($A321,"_",Z$2),'Reference data SID'!$B:$N,13,FALSE)),"",VLOOKUP(CONCATENATE($A321,"_",Z$2),'Reference data SID'!$B:$N,13,FALSE))</f>
        <v/>
      </c>
      <c r="AA321" s="16" t="str">
        <f>IF(ISERROR(VLOOKUP(CONCATENATE($A321,"_",AA$2),'Reference data SID'!$B:$N,13,FALSE)),"",VLOOKUP(CONCATENATE($A321,"_",AA$2),'Reference data SID'!$B:$N,13,FALSE))</f>
        <v/>
      </c>
      <c r="AB321" s="16" t="str">
        <f>IF(ISERROR(VLOOKUP(CONCATENATE($A321,"_",AB$2),'Reference data SID'!$B:$N,13,FALSE)),"",VLOOKUP(CONCATENATE($A321,"_",AB$2),'Reference data SID'!$B:$N,13,FALSE))</f>
        <v/>
      </c>
      <c r="AC321" s="16" t="str">
        <f>IF(ISERROR(VLOOKUP(CONCATENATE($A321,"_",AC$2),'Reference data SID'!$B:$N,13,FALSE)),"",VLOOKUP(CONCATENATE($A321,"_",AC$2),'Reference data SID'!$B:$N,13,FALSE))</f>
        <v/>
      </c>
      <c r="AD321" s="16" t="str">
        <f>IF(ISERROR(VLOOKUP(CONCATENATE($A321,"_",AD$2),'Reference data SID'!$B:$N,13,FALSE)),"",VLOOKUP(CONCATENATE($A321,"_",AD$2),'Reference data SID'!$B:$N,13,FALSE))</f>
        <v/>
      </c>
      <c r="AE321" s="16" t="str">
        <f>IF(ISERROR(VLOOKUP(CONCATENATE($A321,"_",AE$2),'Reference data SID'!$B:$N,13,FALSE)),"",VLOOKUP(CONCATENATE($A321,"_",AE$2),'Reference data SID'!$B:$N,13,FALSE))</f>
        <v/>
      </c>
      <c r="AF321" s="16" t="str">
        <f>IF(ISERROR(VLOOKUP(CONCATENATE($A321,"_",AF$2),'Reference data SID'!$B:$N,13,FALSE)),"",VLOOKUP(CONCATENATE($A321,"_",AF$2),'Reference data SID'!$B:$N,13,FALSE))</f>
        <v/>
      </c>
      <c r="AG321" s="16" t="str">
        <f>IF(ISERROR(VLOOKUP(CONCATENATE($A321,"_",AG$2),'Reference data SID'!$B:$N,13,FALSE)),"",VLOOKUP(CONCATENATE($A321,"_",AG$2),'Reference data SID'!$B:$N,13,FALSE))</f>
        <v/>
      </c>
      <c r="AH321" s="16" t="str">
        <f>IF(ISERROR(VLOOKUP(CONCATENATE($A321,"_",AH$2),'Reference data SID'!$B:$N,13,FALSE)),"",VLOOKUP(CONCATENATE($A321,"_",AH$2),'Reference data SID'!$B:$N,13,FALSE))</f>
        <v/>
      </c>
      <c r="AI321" s="16" t="str">
        <f>IF(ISERROR(VLOOKUP(CONCATENATE($A321,"_",AI$2),'Reference data SID'!$B:$N,13,FALSE)),"",VLOOKUP(CONCATENATE($A321,"_",AI$2),'Reference data SID'!$B:$N,13,FALSE))</f>
        <v/>
      </c>
      <c r="AJ321" s="16" t="str">
        <f>IF(ISERROR(VLOOKUP(CONCATENATE($A321,"_",AJ$2),'Reference data SID'!$B:$N,13,FALSE)),"",VLOOKUP(CONCATENATE($A321,"_",AJ$2),'Reference data SID'!$B:$N,13,FALSE))</f>
        <v/>
      </c>
      <c r="AK321" s="16" t="str">
        <f>IF(ISERROR(VLOOKUP(CONCATENATE($A321,"_",AK$2),'Reference data SID'!$B:$N,13,FALSE)),"",VLOOKUP(CONCATENATE($A321,"_",AK$2),'Reference data SID'!$B:$N,13,FALSE))</f>
        <v/>
      </c>
      <c r="AL321" s="16" t="str">
        <f>IF(ISERROR(VLOOKUP(CONCATENATE($A321,"_",AL$2),'Reference data SID'!$B:$N,13,FALSE)),"",VLOOKUP(CONCATENATE($A321,"_",AL$2),'Reference data SID'!$B:$N,13,FALSE))</f>
        <v/>
      </c>
      <c r="AM321" s="16" t="str">
        <f>IF(ISERROR(VLOOKUP(CONCATENATE($A321,"_",AM$2),'Reference data SID'!$B:$N,13,FALSE)),"",VLOOKUP(CONCATENATE($A321,"_",AM$2),'Reference data SID'!$B:$N,13,FALSE))</f>
        <v/>
      </c>
      <c r="AN321" s="16" t="str">
        <f>IF(ISERROR(VLOOKUP(CONCATENATE($A321,"_",AN$2),'Reference data SID'!$B:$N,13,FALSE)),"",VLOOKUP(CONCATENATE($A321,"_",AN$2),'Reference data SID'!$B:$N,13,FALSE))</f>
        <v/>
      </c>
      <c r="AO321" s="16" t="str">
        <f>IF(ISERROR(VLOOKUP(CONCATENATE($A321,"_",AO$2),'Reference data SID'!$B:$N,13,FALSE)),"",VLOOKUP(CONCATENATE($A321,"_",AO$2),'Reference data SID'!$B:$N,13,FALSE))</f>
        <v/>
      </c>
      <c r="AP321" s="16" t="str">
        <f>IF(ISERROR(VLOOKUP(CONCATENATE($A321,"_",AP$2),'Reference data SID'!$B:$N,13,FALSE)),"",VLOOKUP(CONCATENATE($A321,"_",AP$2),'Reference data SID'!$B:$N,13,FALSE))</f>
        <v/>
      </c>
      <c r="AQ321" s="16" t="str">
        <f>IF(ISERROR(VLOOKUP(CONCATENATE($A321,"_",AQ$2),'Reference data SID'!$B:$N,13,FALSE)),"",VLOOKUP(CONCATENATE($A321,"_",AQ$2),'Reference data SID'!$B:$N,13,FALSE))</f>
        <v/>
      </c>
      <c r="AR321" s="16" t="str">
        <f>IF(ISERROR(VLOOKUP(CONCATENATE($A321,"_",AR$2),'Reference data SID'!$B:$N,13,FALSE)),"",VLOOKUP(CONCATENATE($A321,"_",AR$2),'Reference data SID'!$B:$N,13,FALSE))</f>
        <v/>
      </c>
      <c r="AS321" s="16" t="str">
        <f>IF(ISERROR(VLOOKUP(CONCATENATE($A321,"_",AS$2),'Reference data SID'!$B:$N,13,FALSE)),"",VLOOKUP(CONCATENATE($A321,"_",AS$2),'Reference data SID'!$B:$N,13,FALSE))</f>
        <v/>
      </c>
      <c r="AT321" s="16" t="str">
        <f>IF(ISERROR(VLOOKUP(CONCATENATE($A321,"_",AT$2),'Reference data SID'!$B:$N,13,FALSE)),"",VLOOKUP(CONCATENATE($A321,"_",AT$2),'Reference data SID'!$B:$N,13,FALSE))</f>
        <v/>
      </c>
    </row>
    <row r="322" spans="1:46" x14ac:dyDescent="0.25">
      <c r="A322">
        <v>318</v>
      </c>
      <c r="B322" s="16" t="str">
        <f>IF(ISERROR(VLOOKUP(CONCATENATE($A322,"_",B$2),'Reference data SID'!$B:$N,13,FALSE)),"",VLOOKUP(CONCATENATE($A322,"_",B$2),'Reference data SID'!$B:$N,13,FALSE))</f>
        <v/>
      </c>
      <c r="C322" s="16" t="str">
        <f>IF(ISERROR(VLOOKUP(CONCATENATE($A322,"_",C$2),'Reference data SID'!$B:$N,13,FALSE)),"",VLOOKUP(CONCATENATE($A322,"_",C$2),'Reference data SID'!$B:$N,13,FALSE))</f>
        <v/>
      </c>
      <c r="D322" s="16" t="str">
        <f>IF(ISERROR(VLOOKUP(CONCATENATE($A322,"_",D$2),'Reference data SID'!$B:$N,13,FALSE)),"",VLOOKUP(CONCATENATE($A322,"_",D$2),'Reference data SID'!$B:$N,13,FALSE))</f>
        <v/>
      </c>
      <c r="E322" s="16" t="str">
        <f>IF(ISERROR(VLOOKUP(CONCATENATE($A322,"_",E$2),'Reference data SID'!$B:$N,13,FALSE)),"",VLOOKUP(CONCATENATE($A322,"_",E$2),'Reference data SID'!$B:$N,13,FALSE))</f>
        <v/>
      </c>
      <c r="F322" s="16" t="str">
        <f>IF(ISERROR(VLOOKUP(CONCATENATE($A322,"_",F$2),'Reference data SID'!$B:$N,13,FALSE)),"",VLOOKUP(CONCATENATE($A322,"_",F$2),'Reference data SID'!$B:$N,13,FALSE))</f>
        <v/>
      </c>
      <c r="G322" s="16" t="str">
        <f>IF(ISERROR(VLOOKUP(CONCATENATE($A322,"_",G$2),'Reference data SID'!$B:$N,13,FALSE)),"",VLOOKUP(CONCATENATE($A322,"_",G$2),'Reference data SID'!$B:$N,13,FALSE))</f>
        <v/>
      </c>
      <c r="H322" s="16" t="str">
        <f>IF(ISERROR(VLOOKUP(CONCATENATE($A322,"_",H$2),'Reference data SID'!$B:$N,13,FALSE)),"",VLOOKUP(CONCATENATE($A322,"_",H$2),'Reference data SID'!$B:$N,13,FALSE))</f>
        <v/>
      </c>
      <c r="I322" s="16" t="str">
        <f>IF(ISERROR(VLOOKUP(CONCATENATE($A322,"_",I$2),'Reference data SID'!$B:$N,13,FALSE)),"",VLOOKUP(CONCATENATE($A322,"_",I$2),'Reference data SID'!$B:$N,13,FALSE))</f>
        <v/>
      </c>
      <c r="J322" s="16" t="str">
        <f>IF(ISERROR(VLOOKUP(CONCATENATE($A322,"_",J$2),'Reference data SID'!$B:$N,13,FALSE)),"",VLOOKUP(CONCATENATE($A322,"_",J$2),'Reference data SID'!$B:$N,13,FALSE))</f>
        <v/>
      </c>
      <c r="K322" s="16" t="str">
        <f>IF(ISERROR(VLOOKUP(CONCATENATE($A322,"_",K$2),'Reference data SID'!$B:$N,13,FALSE)),"",VLOOKUP(CONCATENATE($A322,"_",K$2),'Reference data SID'!$B:$N,13,FALSE))</f>
        <v/>
      </c>
      <c r="L322" s="16" t="str">
        <f>IF(ISERROR(VLOOKUP(CONCATENATE($A322,"_",L$2),'Reference data SID'!$B:$N,13,FALSE)),"",VLOOKUP(CONCATENATE($A322,"_",L$2),'Reference data SID'!$B:$N,13,FALSE))</f>
        <v/>
      </c>
      <c r="M322" s="16" t="str">
        <f>IF(ISERROR(VLOOKUP(CONCATENATE($A322,"_",M$2),'Reference data SID'!$B:$N,13,FALSE)),"",VLOOKUP(CONCATENATE($A322,"_",M$2),'Reference data SID'!$B:$N,13,FALSE))</f>
        <v/>
      </c>
      <c r="N322" s="16" t="str">
        <f>IF(ISERROR(VLOOKUP(CONCATENATE($A322,"_",N$2),'Reference data SID'!$B:$N,13,FALSE)),"",VLOOKUP(CONCATENATE($A322,"_",N$2),'Reference data SID'!$B:$N,13,FALSE))</f>
        <v/>
      </c>
      <c r="O322" s="16" t="str">
        <f>IF(ISERROR(VLOOKUP(CONCATENATE($A322,"_",O$2),'Reference data SID'!$B:$N,13,FALSE)),"",VLOOKUP(CONCATENATE($A322,"_",O$2),'Reference data SID'!$B:$N,13,FALSE))</f>
        <v/>
      </c>
      <c r="P322" s="16" t="str">
        <f>IF(ISERROR(VLOOKUP(CONCATENATE($A322,"_",P$2),'Reference data SID'!$B:$N,13,FALSE)),"",VLOOKUP(CONCATENATE($A322,"_",P$2),'Reference data SID'!$B:$N,13,FALSE))</f>
        <v/>
      </c>
      <c r="Q322" s="16" t="str">
        <f>IF(ISERROR(VLOOKUP(CONCATENATE($A322,"_",Q$2),'Reference data SID'!$B:$N,13,FALSE)),"",VLOOKUP(CONCATENATE($A322,"_",Q$2),'Reference data SID'!$B:$N,13,FALSE))</f>
        <v/>
      </c>
      <c r="R322" s="16" t="str">
        <f>IF(ISERROR(VLOOKUP(CONCATENATE($A322,"_",R$2),'Reference data SID'!$B:$N,13,FALSE)),"",VLOOKUP(CONCATENATE($A322,"_",R$2),'Reference data SID'!$B:$N,13,FALSE))</f>
        <v/>
      </c>
      <c r="S322" s="16" t="str">
        <f>IF(ISERROR(VLOOKUP(CONCATENATE($A322,"_",S$2),'Reference data SID'!$B:$N,13,FALSE)),"",VLOOKUP(CONCATENATE($A322,"_",S$2),'Reference data SID'!$B:$N,13,FALSE))</f>
        <v/>
      </c>
      <c r="T322" s="16" t="str">
        <f>IF(ISERROR(VLOOKUP(CONCATENATE($A322,"_",T$2),'Reference data SID'!$B:$N,13,FALSE)),"",VLOOKUP(CONCATENATE($A322,"_",T$2),'Reference data SID'!$B:$N,13,FALSE))</f>
        <v/>
      </c>
      <c r="U322" s="16" t="str">
        <f>IF(ISERROR(VLOOKUP(CONCATENATE($A322,"_",U$2),'Reference data SID'!$B:$N,13,FALSE)),"",VLOOKUP(CONCATENATE($A322,"_",U$2),'Reference data SID'!$B:$N,13,FALSE))</f>
        <v/>
      </c>
      <c r="V322" s="16" t="str">
        <f>IF(ISERROR(VLOOKUP(CONCATENATE($A322,"_",V$2),'Reference data SID'!$B:$N,13,FALSE)),"",VLOOKUP(CONCATENATE($A322,"_",V$2),'Reference data SID'!$B:$N,13,FALSE))</f>
        <v/>
      </c>
      <c r="W322" s="16" t="str">
        <f>IF(ISERROR(VLOOKUP(CONCATENATE($A322,"_",W$2),'Reference data SID'!$B:$N,13,FALSE)),"",VLOOKUP(CONCATENATE($A322,"_",W$2),'Reference data SID'!$B:$N,13,FALSE))</f>
        <v/>
      </c>
      <c r="X322" s="16" t="str">
        <f>IF(ISERROR(VLOOKUP(CONCATENATE($A322,"_",X$2),'Reference data SID'!$B:$N,13,FALSE)),"",VLOOKUP(CONCATENATE($A322,"_",X$2),'Reference data SID'!$B:$N,13,FALSE))</f>
        <v/>
      </c>
      <c r="Y322" s="16" t="str">
        <f>IF(ISERROR(VLOOKUP(CONCATENATE($A322,"_",Y$2),'Reference data SID'!$B:$N,13,FALSE)),"",VLOOKUP(CONCATENATE($A322,"_",Y$2),'Reference data SID'!$B:$N,13,FALSE))</f>
        <v/>
      </c>
      <c r="Z322" s="16" t="str">
        <f>IF(ISERROR(VLOOKUP(CONCATENATE($A322,"_",Z$2),'Reference data SID'!$B:$N,13,FALSE)),"",VLOOKUP(CONCATENATE($A322,"_",Z$2),'Reference data SID'!$B:$N,13,FALSE))</f>
        <v/>
      </c>
      <c r="AA322" s="16" t="str">
        <f>IF(ISERROR(VLOOKUP(CONCATENATE($A322,"_",AA$2),'Reference data SID'!$B:$N,13,FALSE)),"",VLOOKUP(CONCATENATE($A322,"_",AA$2),'Reference data SID'!$B:$N,13,FALSE))</f>
        <v/>
      </c>
      <c r="AB322" s="16" t="str">
        <f>IF(ISERROR(VLOOKUP(CONCATENATE($A322,"_",AB$2),'Reference data SID'!$B:$N,13,FALSE)),"",VLOOKUP(CONCATENATE($A322,"_",AB$2),'Reference data SID'!$B:$N,13,FALSE))</f>
        <v/>
      </c>
      <c r="AC322" s="16" t="str">
        <f>IF(ISERROR(VLOOKUP(CONCATENATE($A322,"_",AC$2),'Reference data SID'!$B:$N,13,FALSE)),"",VLOOKUP(CONCATENATE($A322,"_",AC$2),'Reference data SID'!$B:$N,13,FALSE))</f>
        <v/>
      </c>
      <c r="AD322" s="16" t="str">
        <f>IF(ISERROR(VLOOKUP(CONCATENATE($A322,"_",AD$2),'Reference data SID'!$B:$N,13,FALSE)),"",VLOOKUP(CONCATENATE($A322,"_",AD$2),'Reference data SID'!$B:$N,13,FALSE))</f>
        <v/>
      </c>
      <c r="AE322" s="16" t="str">
        <f>IF(ISERROR(VLOOKUP(CONCATENATE($A322,"_",AE$2),'Reference data SID'!$B:$N,13,FALSE)),"",VLOOKUP(CONCATENATE($A322,"_",AE$2),'Reference data SID'!$B:$N,13,FALSE))</f>
        <v/>
      </c>
      <c r="AF322" s="16" t="str">
        <f>IF(ISERROR(VLOOKUP(CONCATENATE($A322,"_",AF$2),'Reference data SID'!$B:$N,13,FALSE)),"",VLOOKUP(CONCATENATE($A322,"_",AF$2),'Reference data SID'!$B:$N,13,FALSE))</f>
        <v/>
      </c>
      <c r="AG322" s="16" t="str">
        <f>IF(ISERROR(VLOOKUP(CONCATENATE($A322,"_",AG$2),'Reference data SID'!$B:$N,13,FALSE)),"",VLOOKUP(CONCATENATE($A322,"_",AG$2),'Reference data SID'!$B:$N,13,FALSE))</f>
        <v/>
      </c>
      <c r="AH322" s="16" t="str">
        <f>IF(ISERROR(VLOOKUP(CONCATENATE($A322,"_",AH$2),'Reference data SID'!$B:$N,13,FALSE)),"",VLOOKUP(CONCATENATE($A322,"_",AH$2),'Reference data SID'!$B:$N,13,FALSE))</f>
        <v/>
      </c>
      <c r="AI322" s="16" t="str">
        <f>IF(ISERROR(VLOOKUP(CONCATENATE($A322,"_",AI$2),'Reference data SID'!$B:$N,13,FALSE)),"",VLOOKUP(CONCATENATE($A322,"_",AI$2),'Reference data SID'!$B:$N,13,FALSE))</f>
        <v/>
      </c>
      <c r="AJ322" s="16" t="str">
        <f>IF(ISERROR(VLOOKUP(CONCATENATE($A322,"_",AJ$2),'Reference data SID'!$B:$N,13,FALSE)),"",VLOOKUP(CONCATENATE($A322,"_",AJ$2),'Reference data SID'!$B:$N,13,FALSE))</f>
        <v/>
      </c>
      <c r="AK322" s="16" t="str">
        <f>IF(ISERROR(VLOOKUP(CONCATENATE($A322,"_",AK$2),'Reference data SID'!$B:$N,13,FALSE)),"",VLOOKUP(CONCATENATE($A322,"_",AK$2),'Reference data SID'!$B:$N,13,FALSE))</f>
        <v/>
      </c>
      <c r="AL322" s="16" t="str">
        <f>IF(ISERROR(VLOOKUP(CONCATENATE($A322,"_",AL$2),'Reference data SID'!$B:$N,13,FALSE)),"",VLOOKUP(CONCATENATE($A322,"_",AL$2),'Reference data SID'!$B:$N,13,FALSE))</f>
        <v/>
      </c>
      <c r="AM322" s="16" t="str">
        <f>IF(ISERROR(VLOOKUP(CONCATENATE($A322,"_",AM$2),'Reference data SID'!$B:$N,13,FALSE)),"",VLOOKUP(CONCATENATE($A322,"_",AM$2),'Reference data SID'!$B:$N,13,FALSE))</f>
        <v/>
      </c>
      <c r="AN322" s="16" t="str">
        <f>IF(ISERROR(VLOOKUP(CONCATENATE($A322,"_",AN$2),'Reference data SID'!$B:$N,13,FALSE)),"",VLOOKUP(CONCATENATE($A322,"_",AN$2),'Reference data SID'!$B:$N,13,FALSE))</f>
        <v/>
      </c>
      <c r="AO322" s="16" t="str">
        <f>IF(ISERROR(VLOOKUP(CONCATENATE($A322,"_",AO$2),'Reference data SID'!$B:$N,13,FALSE)),"",VLOOKUP(CONCATENATE($A322,"_",AO$2),'Reference data SID'!$B:$N,13,FALSE))</f>
        <v/>
      </c>
      <c r="AP322" s="16" t="str">
        <f>IF(ISERROR(VLOOKUP(CONCATENATE($A322,"_",AP$2),'Reference data SID'!$B:$N,13,FALSE)),"",VLOOKUP(CONCATENATE($A322,"_",AP$2),'Reference data SID'!$B:$N,13,FALSE))</f>
        <v/>
      </c>
      <c r="AQ322" s="16" t="str">
        <f>IF(ISERROR(VLOOKUP(CONCATENATE($A322,"_",AQ$2),'Reference data SID'!$B:$N,13,FALSE)),"",VLOOKUP(CONCATENATE($A322,"_",AQ$2),'Reference data SID'!$B:$N,13,FALSE))</f>
        <v/>
      </c>
      <c r="AR322" s="16" t="str">
        <f>IF(ISERROR(VLOOKUP(CONCATENATE($A322,"_",AR$2),'Reference data SID'!$B:$N,13,FALSE)),"",VLOOKUP(CONCATENATE($A322,"_",AR$2),'Reference data SID'!$B:$N,13,FALSE))</f>
        <v/>
      </c>
      <c r="AS322" s="16" t="str">
        <f>IF(ISERROR(VLOOKUP(CONCATENATE($A322,"_",AS$2),'Reference data SID'!$B:$N,13,FALSE)),"",VLOOKUP(CONCATENATE($A322,"_",AS$2),'Reference data SID'!$B:$N,13,FALSE))</f>
        <v/>
      </c>
      <c r="AT322" s="16" t="str">
        <f>IF(ISERROR(VLOOKUP(CONCATENATE($A322,"_",AT$2),'Reference data SID'!$B:$N,13,FALSE)),"",VLOOKUP(CONCATENATE($A322,"_",AT$2),'Reference data SID'!$B:$N,13,FALSE))</f>
        <v/>
      </c>
    </row>
    <row r="323" spans="1:46" x14ac:dyDescent="0.25">
      <c r="A323">
        <v>319</v>
      </c>
      <c r="B323" s="16" t="str">
        <f>IF(ISERROR(VLOOKUP(CONCATENATE($A323,"_",B$2),'Reference data SID'!$B:$N,13,FALSE)),"",VLOOKUP(CONCATENATE($A323,"_",B$2),'Reference data SID'!$B:$N,13,FALSE))</f>
        <v/>
      </c>
      <c r="C323" s="16" t="str">
        <f>IF(ISERROR(VLOOKUP(CONCATENATE($A323,"_",C$2),'Reference data SID'!$B:$N,13,FALSE)),"",VLOOKUP(CONCATENATE($A323,"_",C$2),'Reference data SID'!$B:$N,13,FALSE))</f>
        <v/>
      </c>
      <c r="D323" s="16" t="str">
        <f>IF(ISERROR(VLOOKUP(CONCATENATE($A323,"_",D$2),'Reference data SID'!$B:$N,13,FALSE)),"",VLOOKUP(CONCATENATE($A323,"_",D$2),'Reference data SID'!$B:$N,13,FALSE))</f>
        <v/>
      </c>
      <c r="E323" s="16" t="str">
        <f>IF(ISERROR(VLOOKUP(CONCATENATE($A323,"_",E$2),'Reference data SID'!$B:$N,13,FALSE)),"",VLOOKUP(CONCATENATE($A323,"_",E$2),'Reference data SID'!$B:$N,13,FALSE))</f>
        <v/>
      </c>
      <c r="F323" s="16" t="str">
        <f>IF(ISERROR(VLOOKUP(CONCATENATE($A323,"_",F$2),'Reference data SID'!$B:$N,13,FALSE)),"",VLOOKUP(CONCATENATE($A323,"_",F$2),'Reference data SID'!$B:$N,13,FALSE))</f>
        <v/>
      </c>
      <c r="G323" s="16" t="str">
        <f>IF(ISERROR(VLOOKUP(CONCATENATE($A323,"_",G$2),'Reference data SID'!$B:$N,13,FALSE)),"",VLOOKUP(CONCATENATE($A323,"_",G$2),'Reference data SID'!$B:$N,13,FALSE))</f>
        <v/>
      </c>
      <c r="H323" s="16" t="str">
        <f>IF(ISERROR(VLOOKUP(CONCATENATE($A323,"_",H$2),'Reference data SID'!$B:$N,13,FALSE)),"",VLOOKUP(CONCATENATE($A323,"_",H$2),'Reference data SID'!$B:$N,13,FALSE))</f>
        <v/>
      </c>
      <c r="I323" s="16" t="str">
        <f>IF(ISERROR(VLOOKUP(CONCATENATE($A323,"_",I$2),'Reference data SID'!$B:$N,13,FALSE)),"",VLOOKUP(CONCATENATE($A323,"_",I$2),'Reference data SID'!$B:$N,13,FALSE))</f>
        <v/>
      </c>
      <c r="J323" s="16" t="str">
        <f>IF(ISERROR(VLOOKUP(CONCATENATE($A323,"_",J$2),'Reference data SID'!$B:$N,13,FALSE)),"",VLOOKUP(CONCATENATE($A323,"_",J$2),'Reference data SID'!$B:$N,13,FALSE))</f>
        <v/>
      </c>
      <c r="K323" s="16" t="str">
        <f>IF(ISERROR(VLOOKUP(CONCATENATE($A323,"_",K$2),'Reference data SID'!$B:$N,13,FALSE)),"",VLOOKUP(CONCATENATE($A323,"_",K$2),'Reference data SID'!$B:$N,13,FALSE))</f>
        <v/>
      </c>
      <c r="L323" s="16" t="str">
        <f>IF(ISERROR(VLOOKUP(CONCATENATE($A323,"_",L$2),'Reference data SID'!$B:$N,13,FALSE)),"",VLOOKUP(CONCATENATE($A323,"_",L$2),'Reference data SID'!$B:$N,13,FALSE))</f>
        <v/>
      </c>
      <c r="M323" s="16" t="str">
        <f>IF(ISERROR(VLOOKUP(CONCATENATE($A323,"_",M$2),'Reference data SID'!$B:$N,13,FALSE)),"",VLOOKUP(CONCATENATE($A323,"_",M$2),'Reference data SID'!$B:$N,13,FALSE))</f>
        <v/>
      </c>
      <c r="N323" s="16" t="str">
        <f>IF(ISERROR(VLOOKUP(CONCATENATE($A323,"_",N$2),'Reference data SID'!$B:$N,13,FALSE)),"",VLOOKUP(CONCATENATE($A323,"_",N$2),'Reference data SID'!$B:$N,13,FALSE))</f>
        <v/>
      </c>
      <c r="O323" s="16" t="str">
        <f>IF(ISERROR(VLOOKUP(CONCATENATE($A323,"_",O$2),'Reference data SID'!$B:$N,13,FALSE)),"",VLOOKUP(CONCATENATE($A323,"_",O$2),'Reference data SID'!$B:$N,13,FALSE))</f>
        <v/>
      </c>
      <c r="P323" s="16" t="str">
        <f>IF(ISERROR(VLOOKUP(CONCATENATE($A323,"_",P$2),'Reference data SID'!$B:$N,13,FALSE)),"",VLOOKUP(CONCATENATE($A323,"_",P$2),'Reference data SID'!$B:$N,13,FALSE))</f>
        <v/>
      </c>
      <c r="Q323" s="16" t="str">
        <f>IF(ISERROR(VLOOKUP(CONCATENATE($A323,"_",Q$2),'Reference data SID'!$B:$N,13,FALSE)),"",VLOOKUP(CONCATENATE($A323,"_",Q$2),'Reference data SID'!$B:$N,13,FALSE))</f>
        <v/>
      </c>
      <c r="R323" s="16" t="str">
        <f>IF(ISERROR(VLOOKUP(CONCATENATE($A323,"_",R$2),'Reference data SID'!$B:$N,13,FALSE)),"",VLOOKUP(CONCATENATE($A323,"_",R$2),'Reference data SID'!$B:$N,13,FALSE))</f>
        <v/>
      </c>
      <c r="S323" s="16" t="str">
        <f>IF(ISERROR(VLOOKUP(CONCATENATE($A323,"_",S$2),'Reference data SID'!$B:$N,13,FALSE)),"",VLOOKUP(CONCATENATE($A323,"_",S$2),'Reference data SID'!$B:$N,13,FALSE))</f>
        <v/>
      </c>
      <c r="T323" s="16" t="str">
        <f>IF(ISERROR(VLOOKUP(CONCATENATE($A323,"_",T$2),'Reference data SID'!$B:$N,13,FALSE)),"",VLOOKUP(CONCATENATE($A323,"_",T$2),'Reference data SID'!$B:$N,13,FALSE))</f>
        <v/>
      </c>
      <c r="U323" s="16" t="str">
        <f>IF(ISERROR(VLOOKUP(CONCATENATE($A323,"_",U$2),'Reference data SID'!$B:$N,13,FALSE)),"",VLOOKUP(CONCATENATE($A323,"_",U$2),'Reference data SID'!$B:$N,13,FALSE))</f>
        <v/>
      </c>
      <c r="V323" s="16" t="str">
        <f>IF(ISERROR(VLOOKUP(CONCATENATE($A323,"_",V$2),'Reference data SID'!$B:$N,13,FALSE)),"",VLOOKUP(CONCATENATE($A323,"_",V$2),'Reference data SID'!$B:$N,13,FALSE))</f>
        <v/>
      </c>
      <c r="W323" s="16" t="str">
        <f>IF(ISERROR(VLOOKUP(CONCATENATE($A323,"_",W$2),'Reference data SID'!$B:$N,13,FALSE)),"",VLOOKUP(CONCATENATE($A323,"_",W$2),'Reference data SID'!$B:$N,13,FALSE))</f>
        <v/>
      </c>
      <c r="X323" s="16" t="str">
        <f>IF(ISERROR(VLOOKUP(CONCATENATE($A323,"_",X$2),'Reference data SID'!$B:$N,13,FALSE)),"",VLOOKUP(CONCATENATE($A323,"_",X$2),'Reference data SID'!$B:$N,13,FALSE))</f>
        <v/>
      </c>
      <c r="Y323" s="16" t="str">
        <f>IF(ISERROR(VLOOKUP(CONCATENATE($A323,"_",Y$2),'Reference data SID'!$B:$N,13,FALSE)),"",VLOOKUP(CONCATENATE($A323,"_",Y$2),'Reference data SID'!$B:$N,13,FALSE))</f>
        <v/>
      </c>
      <c r="Z323" s="16" t="str">
        <f>IF(ISERROR(VLOOKUP(CONCATENATE($A323,"_",Z$2),'Reference data SID'!$B:$N,13,FALSE)),"",VLOOKUP(CONCATENATE($A323,"_",Z$2),'Reference data SID'!$B:$N,13,FALSE))</f>
        <v/>
      </c>
      <c r="AA323" s="16" t="str">
        <f>IF(ISERROR(VLOOKUP(CONCATENATE($A323,"_",AA$2),'Reference data SID'!$B:$N,13,FALSE)),"",VLOOKUP(CONCATENATE($A323,"_",AA$2),'Reference data SID'!$B:$N,13,FALSE))</f>
        <v/>
      </c>
      <c r="AB323" s="16" t="str">
        <f>IF(ISERROR(VLOOKUP(CONCATENATE($A323,"_",AB$2),'Reference data SID'!$B:$N,13,FALSE)),"",VLOOKUP(CONCATENATE($A323,"_",AB$2),'Reference data SID'!$B:$N,13,FALSE))</f>
        <v/>
      </c>
      <c r="AC323" s="16" t="str">
        <f>IF(ISERROR(VLOOKUP(CONCATENATE($A323,"_",AC$2),'Reference data SID'!$B:$N,13,FALSE)),"",VLOOKUP(CONCATENATE($A323,"_",AC$2),'Reference data SID'!$B:$N,13,FALSE))</f>
        <v/>
      </c>
      <c r="AD323" s="16" t="str">
        <f>IF(ISERROR(VLOOKUP(CONCATENATE($A323,"_",AD$2),'Reference data SID'!$B:$N,13,FALSE)),"",VLOOKUP(CONCATENATE($A323,"_",AD$2),'Reference data SID'!$B:$N,13,FALSE))</f>
        <v/>
      </c>
      <c r="AE323" s="16" t="str">
        <f>IF(ISERROR(VLOOKUP(CONCATENATE($A323,"_",AE$2),'Reference data SID'!$B:$N,13,FALSE)),"",VLOOKUP(CONCATENATE($A323,"_",AE$2),'Reference data SID'!$B:$N,13,FALSE))</f>
        <v/>
      </c>
      <c r="AF323" s="16" t="str">
        <f>IF(ISERROR(VLOOKUP(CONCATENATE($A323,"_",AF$2),'Reference data SID'!$B:$N,13,FALSE)),"",VLOOKUP(CONCATENATE($A323,"_",AF$2),'Reference data SID'!$B:$N,13,FALSE))</f>
        <v/>
      </c>
      <c r="AG323" s="16" t="str">
        <f>IF(ISERROR(VLOOKUP(CONCATENATE($A323,"_",AG$2),'Reference data SID'!$B:$N,13,FALSE)),"",VLOOKUP(CONCATENATE($A323,"_",AG$2),'Reference data SID'!$B:$N,13,FALSE))</f>
        <v/>
      </c>
      <c r="AH323" s="16" t="str">
        <f>IF(ISERROR(VLOOKUP(CONCATENATE($A323,"_",AH$2),'Reference data SID'!$B:$N,13,FALSE)),"",VLOOKUP(CONCATENATE($A323,"_",AH$2),'Reference data SID'!$B:$N,13,FALSE))</f>
        <v/>
      </c>
      <c r="AI323" s="16" t="str">
        <f>IF(ISERROR(VLOOKUP(CONCATENATE($A323,"_",AI$2),'Reference data SID'!$B:$N,13,FALSE)),"",VLOOKUP(CONCATENATE($A323,"_",AI$2),'Reference data SID'!$B:$N,13,FALSE))</f>
        <v/>
      </c>
      <c r="AJ323" s="16" t="str">
        <f>IF(ISERROR(VLOOKUP(CONCATENATE($A323,"_",AJ$2),'Reference data SID'!$B:$N,13,FALSE)),"",VLOOKUP(CONCATENATE($A323,"_",AJ$2),'Reference data SID'!$B:$N,13,FALSE))</f>
        <v/>
      </c>
      <c r="AK323" s="16" t="str">
        <f>IF(ISERROR(VLOOKUP(CONCATENATE($A323,"_",AK$2),'Reference data SID'!$B:$N,13,FALSE)),"",VLOOKUP(CONCATENATE($A323,"_",AK$2),'Reference data SID'!$B:$N,13,FALSE))</f>
        <v/>
      </c>
      <c r="AL323" s="16" t="str">
        <f>IF(ISERROR(VLOOKUP(CONCATENATE($A323,"_",AL$2),'Reference data SID'!$B:$N,13,FALSE)),"",VLOOKUP(CONCATENATE($A323,"_",AL$2),'Reference data SID'!$B:$N,13,FALSE))</f>
        <v/>
      </c>
      <c r="AM323" s="16" t="str">
        <f>IF(ISERROR(VLOOKUP(CONCATENATE($A323,"_",AM$2),'Reference data SID'!$B:$N,13,FALSE)),"",VLOOKUP(CONCATENATE($A323,"_",AM$2),'Reference data SID'!$B:$N,13,FALSE))</f>
        <v/>
      </c>
      <c r="AN323" s="16" t="str">
        <f>IF(ISERROR(VLOOKUP(CONCATENATE($A323,"_",AN$2),'Reference data SID'!$B:$N,13,FALSE)),"",VLOOKUP(CONCATENATE($A323,"_",AN$2),'Reference data SID'!$B:$N,13,FALSE))</f>
        <v/>
      </c>
      <c r="AO323" s="16" t="str">
        <f>IF(ISERROR(VLOOKUP(CONCATENATE($A323,"_",AO$2),'Reference data SID'!$B:$N,13,FALSE)),"",VLOOKUP(CONCATENATE($A323,"_",AO$2),'Reference data SID'!$B:$N,13,FALSE))</f>
        <v/>
      </c>
      <c r="AP323" s="16" t="str">
        <f>IF(ISERROR(VLOOKUP(CONCATENATE($A323,"_",AP$2),'Reference data SID'!$B:$N,13,FALSE)),"",VLOOKUP(CONCATENATE($A323,"_",AP$2),'Reference data SID'!$B:$N,13,FALSE))</f>
        <v/>
      </c>
      <c r="AQ323" s="16" t="str">
        <f>IF(ISERROR(VLOOKUP(CONCATENATE($A323,"_",AQ$2),'Reference data SID'!$B:$N,13,FALSE)),"",VLOOKUP(CONCATENATE($A323,"_",AQ$2),'Reference data SID'!$B:$N,13,FALSE))</f>
        <v/>
      </c>
      <c r="AR323" s="16" t="str">
        <f>IF(ISERROR(VLOOKUP(CONCATENATE($A323,"_",AR$2),'Reference data SID'!$B:$N,13,FALSE)),"",VLOOKUP(CONCATENATE($A323,"_",AR$2),'Reference data SID'!$B:$N,13,FALSE))</f>
        <v/>
      </c>
      <c r="AS323" s="16" t="str">
        <f>IF(ISERROR(VLOOKUP(CONCATENATE($A323,"_",AS$2),'Reference data SID'!$B:$N,13,FALSE)),"",VLOOKUP(CONCATENATE($A323,"_",AS$2),'Reference data SID'!$B:$N,13,FALSE))</f>
        <v/>
      </c>
      <c r="AT323" s="16" t="str">
        <f>IF(ISERROR(VLOOKUP(CONCATENATE($A323,"_",AT$2),'Reference data SID'!$B:$N,13,FALSE)),"",VLOOKUP(CONCATENATE($A323,"_",AT$2),'Reference data SID'!$B:$N,13,FALSE))</f>
        <v/>
      </c>
    </row>
    <row r="324" spans="1:46" x14ac:dyDescent="0.25">
      <c r="A324">
        <v>320</v>
      </c>
      <c r="B324" s="16" t="str">
        <f>IF(ISERROR(VLOOKUP(CONCATENATE($A324,"_",B$2),'Reference data SID'!$B:$N,13,FALSE)),"",VLOOKUP(CONCATENATE($A324,"_",B$2),'Reference data SID'!$B:$N,13,FALSE))</f>
        <v/>
      </c>
      <c r="C324" s="16" t="str">
        <f>IF(ISERROR(VLOOKUP(CONCATENATE($A324,"_",C$2),'Reference data SID'!$B:$N,13,FALSE)),"",VLOOKUP(CONCATENATE($A324,"_",C$2),'Reference data SID'!$B:$N,13,FALSE))</f>
        <v/>
      </c>
      <c r="D324" s="16" t="str">
        <f>IF(ISERROR(VLOOKUP(CONCATENATE($A324,"_",D$2),'Reference data SID'!$B:$N,13,FALSE)),"",VLOOKUP(CONCATENATE($A324,"_",D$2),'Reference data SID'!$B:$N,13,FALSE))</f>
        <v/>
      </c>
      <c r="E324" s="16" t="str">
        <f>IF(ISERROR(VLOOKUP(CONCATENATE($A324,"_",E$2),'Reference data SID'!$B:$N,13,FALSE)),"",VLOOKUP(CONCATENATE($A324,"_",E$2),'Reference data SID'!$B:$N,13,FALSE))</f>
        <v/>
      </c>
      <c r="F324" s="16" t="str">
        <f>IF(ISERROR(VLOOKUP(CONCATENATE($A324,"_",F$2),'Reference data SID'!$B:$N,13,FALSE)),"",VLOOKUP(CONCATENATE($A324,"_",F$2),'Reference data SID'!$B:$N,13,FALSE))</f>
        <v/>
      </c>
      <c r="G324" s="16" t="str">
        <f>IF(ISERROR(VLOOKUP(CONCATENATE($A324,"_",G$2),'Reference data SID'!$B:$N,13,FALSE)),"",VLOOKUP(CONCATENATE($A324,"_",G$2),'Reference data SID'!$B:$N,13,FALSE))</f>
        <v/>
      </c>
      <c r="H324" s="16" t="str">
        <f>IF(ISERROR(VLOOKUP(CONCATENATE($A324,"_",H$2),'Reference data SID'!$B:$N,13,FALSE)),"",VLOOKUP(CONCATENATE($A324,"_",H$2),'Reference data SID'!$B:$N,13,FALSE))</f>
        <v/>
      </c>
      <c r="I324" s="16" t="str">
        <f>IF(ISERROR(VLOOKUP(CONCATENATE($A324,"_",I$2),'Reference data SID'!$B:$N,13,FALSE)),"",VLOOKUP(CONCATENATE($A324,"_",I$2),'Reference data SID'!$B:$N,13,FALSE))</f>
        <v/>
      </c>
      <c r="J324" s="16" t="str">
        <f>IF(ISERROR(VLOOKUP(CONCATENATE($A324,"_",J$2),'Reference data SID'!$B:$N,13,FALSE)),"",VLOOKUP(CONCATENATE($A324,"_",J$2),'Reference data SID'!$B:$N,13,FALSE))</f>
        <v/>
      </c>
      <c r="K324" s="16" t="str">
        <f>IF(ISERROR(VLOOKUP(CONCATENATE($A324,"_",K$2),'Reference data SID'!$B:$N,13,FALSE)),"",VLOOKUP(CONCATENATE($A324,"_",K$2),'Reference data SID'!$B:$N,13,FALSE))</f>
        <v/>
      </c>
      <c r="L324" s="16" t="str">
        <f>IF(ISERROR(VLOOKUP(CONCATENATE($A324,"_",L$2),'Reference data SID'!$B:$N,13,FALSE)),"",VLOOKUP(CONCATENATE($A324,"_",L$2),'Reference data SID'!$B:$N,13,FALSE))</f>
        <v/>
      </c>
      <c r="M324" s="16" t="str">
        <f>IF(ISERROR(VLOOKUP(CONCATENATE($A324,"_",M$2),'Reference data SID'!$B:$N,13,FALSE)),"",VLOOKUP(CONCATENATE($A324,"_",M$2),'Reference data SID'!$B:$N,13,FALSE))</f>
        <v/>
      </c>
      <c r="N324" s="16" t="str">
        <f>IF(ISERROR(VLOOKUP(CONCATENATE($A324,"_",N$2),'Reference data SID'!$B:$N,13,FALSE)),"",VLOOKUP(CONCATENATE($A324,"_",N$2),'Reference data SID'!$B:$N,13,FALSE))</f>
        <v/>
      </c>
      <c r="O324" s="16" t="str">
        <f>IF(ISERROR(VLOOKUP(CONCATENATE($A324,"_",O$2),'Reference data SID'!$B:$N,13,FALSE)),"",VLOOKUP(CONCATENATE($A324,"_",O$2),'Reference data SID'!$B:$N,13,FALSE))</f>
        <v/>
      </c>
      <c r="P324" s="16" t="str">
        <f>IF(ISERROR(VLOOKUP(CONCATENATE($A324,"_",P$2),'Reference data SID'!$B:$N,13,FALSE)),"",VLOOKUP(CONCATENATE($A324,"_",P$2),'Reference data SID'!$B:$N,13,FALSE))</f>
        <v/>
      </c>
      <c r="Q324" s="16" t="str">
        <f>IF(ISERROR(VLOOKUP(CONCATENATE($A324,"_",Q$2),'Reference data SID'!$B:$N,13,FALSE)),"",VLOOKUP(CONCATENATE($A324,"_",Q$2),'Reference data SID'!$B:$N,13,FALSE))</f>
        <v/>
      </c>
      <c r="R324" s="16" t="str">
        <f>IF(ISERROR(VLOOKUP(CONCATENATE($A324,"_",R$2),'Reference data SID'!$B:$N,13,FALSE)),"",VLOOKUP(CONCATENATE($A324,"_",R$2),'Reference data SID'!$B:$N,13,FALSE))</f>
        <v/>
      </c>
      <c r="S324" s="16" t="str">
        <f>IF(ISERROR(VLOOKUP(CONCATENATE($A324,"_",S$2),'Reference data SID'!$B:$N,13,FALSE)),"",VLOOKUP(CONCATENATE($A324,"_",S$2),'Reference data SID'!$B:$N,13,FALSE))</f>
        <v/>
      </c>
      <c r="T324" s="16" t="str">
        <f>IF(ISERROR(VLOOKUP(CONCATENATE($A324,"_",T$2),'Reference data SID'!$B:$N,13,FALSE)),"",VLOOKUP(CONCATENATE($A324,"_",T$2),'Reference data SID'!$B:$N,13,FALSE))</f>
        <v/>
      </c>
      <c r="U324" s="16" t="str">
        <f>IF(ISERROR(VLOOKUP(CONCATENATE($A324,"_",U$2),'Reference data SID'!$B:$N,13,FALSE)),"",VLOOKUP(CONCATENATE($A324,"_",U$2),'Reference data SID'!$B:$N,13,FALSE))</f>
        <v/>
      </c>
      <c r="V324" s="16" t="str">
        <f>IF(ISERROR(VLOOKUP(CONCATENATE($A324,"_",V$2),'Reference data SID'!$B:$N,13,FALSE)),"",VLOOKUP(CONCATENATE($A324,"_",V$2),'Reference data SID'!$B:$N,13,FALSE))</f>
        <v/>
      </c>
      <c r="W324" s="16" t="str">
        <f>IF(ISERROR(VLOOKUP(CONCATENATE($A324,"_",W$2),'Reference data SID'!$B:$N,13,FALSE)),"",VLOOKUP(CONCATENATE($A324,"_",W$2),'Reference data SID'!$B:$N,13,FALSE))</f>
        <v/>
      </c>
      <c r="X324" s="16" t="str">
        <f>IF(ISERROR(VLOOKUP(CONCATENATE($A324,"_",X$2),'Reference data SID'!$B:$N,13,FALSE)),"",VLOOKUP(CONCATENATE($A324,"_",X$2),'Reference data SID'!$B:$N,13,FALSE))</f>
        <v/>
      </c>
      <c r="Y324" s="16" t="str">
        <f>IF(ISERROR(VLOOKUP(CONCATENATE($A324,"_",Y$2),'Reference data SID'!$B:$N,13,FALSE)),"",VLOOKUP(CONCATENATE($A324,"_",Y$2),'Reference data SID'!$B:$N,13,FALSE))</f>
        <v/>
      </c>
      <c r="Z324" s="16" t="str">
        <f>IF(ISERROR(VLOOKUP(CONCATENATE($A324,"_",Z$2),'Reference data SID'!$B:$N,13,FALSE)),"",VLOOKUP(CONCATENATE($A324,"_",Z$2),'Reference data SID'!$B:$N,13,FALSE))</f>
        <v/>
      </c>
      <c r="AA324" s="16" t="str">
        <f>IF(ISERROR(VLOOKUP(CONCATENATE($A324,"_",AA$2),'Reference data SID'!$B:$N,13,FALSE)),"",VLOOKUP(CONCATENATE($A324,"_",AA$2),'Reference data SID'!$B:$N,13,FALSE))</f>
        <v/>
      </c>
      <c r="AB324" s="16" t="str">
        <f>IF(ISERROR(VLOOKUP(CONCATENATE($A324,"_",AB$2),'Reference data SID'!$B:$N,13,FALSE)),"",VLOOKUP(CONCATENATE($A324,"_",AB$2),'Reference data SID'!$B:$N,13,FALSE))</f>
        <v/>
      </c>
      <c r="AC324" s="16" t="str">
        <f>IF(ISERROR(VLOOKUP(CONCATENATE($A324,"_",AC$2),'Reference data SID'!$B:$N,13,FALSE)),"",VLOOKUP(CONCATENATE($A324,"_",AC$2),'Reference data SID'!$B:$N,13,FALSE))</f>
        <v/>
      </c>
      <c r="AD324" s="16" t="str">
        <f>IF(ISERROR(VLOOKUP(CONCATENATE($A324,"_",AD$2),'Reference data SID'!$B:$N,13,FALSE)),"",VLOOKUP(CONCATENATE($A324,"_",AD$2),'Reference data SID'!$B:$N,13,FALSE))</f>
        <v/>
      </c>
      <c r="AE324" s="16" t="str">
        <f>IF(ISERROR(VLOOKUP(CONCATENATE($A324,"_",AE$2),'Reference data SID'!$B:$N,13,FALSE)),"",VLOOKUP(CONCATENATE($A324,"_",AE$2),'Reference data SID'!$B:$N,13,FALSE))</f>
        <v/>
      </c>
      <c r="AF324" s="16" t="str">
        <f>IF(ISERROR(VLOOKUP(CONCATENATE($A324,"_",AF$2),'Reference data SID'!$B:$N,13,FALSE)),"",VLOOKUP(CONCATENATE($A324,"_",AF$2),'Reference data SID'!$B:$N,13,FALSE))</f>
        <v/>
      </c>
      <c r="AG324" s="16" t="str">
        <f>IF(ISERROR(VLOOKUP(CONCATENATE($A324,"_",AG$2),'Reference data SID'!$B:$N,13,FALSE)),"",VLOOKUP(CONCATENATE($A324,"_",AG$2),'Reference data SID'!$B:$N,13,FALSE))</f>
        <v/>
      </c>
      <c r="AH324" s="16" t="str">
        <f>IF(ISERROR(VLOOKUP(CONCATENATE($A324,"_",AH$2),'Reference data SID'!$B:$N,13,FALSE)),"",VLOOKUP(CONCATENATE($A324,"_",AH$2),'Reference data SID'!$B:$N,13,FALSE))</f>
        <v/>
      </c>
      <c r="AI324" s="16" t="str">
        <f>IF(ISERROR(VLOOKUP(CONCATENATE($A324,"_",AI$2),'Reference data SID'!$B:$N,13,FALSE)),"",VLOOKUP(CONCATENATE($A324,"_",AI$2),'Reference data SID'!$B:$N,13,FALSE))</f>
        <v/>
      </c>
      <c r="AJ324" s="16" t="str">
        <f>IF(ISERROR(VLOOKUP(CONCATENATE($A324,"_",AJ$2),'Reference data SID'!$B:$N,13,FALSE)),"",VLOOKUP(CONCATENATE($A324,"_",AJ$2),'Reference data SID'!$B:$N,13,FALSE))</f>
        <v/>
      </c>
      <c r="AK324" s="16" t="str">
        <f>IF(ISERROR(VLOOKUP(CONCATENATE($A324,"_",AK$2),'Reference data SID'!$B:$N,13,FALSE)),"",VLOOKUP(CONCATENATE($A324,"_",AK$2),'Reference data SID'!$B:$N,13,FALSE))</f>
        <v/>
      </c>
      <c r="AL324" s="16" t="str">
        <f>IF(ISERROR(VLOOKUP(CONCATENATE($A324,"_",AL$2),'Reference data SID'!$B:$N,13,FALSE)),"",VLOOKUP(CONCATENATE($A324,"_",AL$2),'Reference data SID'!$B:$N,13,FALSE))</f>
        <v/>
      </c>
      <c r="AM324" s="16" t="str">
        <f>IF(ISERROR(VLOOKUP(CONCATENATE($A324,"_",AM$2),'Reference data SID'!$B:$N,13,FALSE)),"",VLOOKUP(CONCATENATE($A324,"_",AM$2),'Reference data SID'!$B:$N,13,FALSE))</f>
        <v/>
      </c>
      <c r="AN324" s="16" t="str">
        <f>IF(ISERROR(VLOOKUP(CONCATENATE($A324,"_",AN$2),'Reference data SID'!$B:$N,13,FALSE)),"",VLOOKUP(CONCATENATE($A324,"_",AN$2),'Reference data SID'!$B:$N,13,FALSE))</f>
        <v/>
      </c>
      <c r="AO324" s="16" t="str">
        <f>IF(ISERROR(VLOOKUP(CONCATENATE($A324,"_",AO$2),'Reference data SID'!$B:$N,13,FALSE)),"",VLOOKUP(CONCATENATE($A324,"_",AO$2),'Reference data SID'!$B:$N,13,FALSE))</f>
        <v/>
      </c>
      <c r="AP324" s="16" t="str">
        <f>IF(ISERROR(VLOOKUP(CONCATENATE($A324,"_",AP$2),'Reference data SID'!$B:$N,13,FALSE)),"",VLOOKUP(CONCATENATE($A324,"_",AP$2),'Reference data SID'!$B:$N,13,FALSE))</f>
        <v/>
      </c>
      <c r="AQ324" s="16" t="str">
        <f>IF(ISERROR(VLOOKUP(CONCATENATE($A324,"_",AQ$2),'Reference data SID'!$B:$N,13,FALSE)),"",VLOOKUP(CONCATENATE($A324,"_",AQ$2),'Reference data SID'!$B:$N,13,FALSE))</f>
        <v/>
      </c>
      <c r="AR324" s="16" t="str">
        <f>IF(ISERROR(VLOOKUP(CONCATENATE($A324,"_",AR$2),'Reference data SID'!$B:$N,13,FALSE)),"",VLOOKUP(CONCATENATE($A324,"_",AR$2),'Reference data SID'!$B:$N,13,FALSE))</f>
        <v/>
      </c>
      <c r="AS324" s="16" t="str">
        <f>IF(ISERROR(VLOOKUP(CONCATENATE($A324,"_",AS$2),'Reference data SID'!$B:$N,13,FALSE)),"",VLOOKUP(CONCATENATE($A324,"_",AS$2),'Reference data SID'!$B:$N,13,FALSE))</f>
        <v/>
      </c>
      <c r="AT324" s="16" t="str">
        <f>IF(ISERROR(VLOOKUP(CONCATENATE($A324,"_",AT$2),'Reference data SID'!$B:$N,13,FALSE)),"",VLOOKUP(CONCATENATE($A324,"_",AT$2),'Reference data SID'!$B:$N,13,FALSE))</f>
        <v/>
      </c>
    </row>
    <row r="325" spans="1:46" x14ac:dyDescent="0.25">
      <c r="A325">
        <v>321</v>
      </c>
      <c r="B325" s="16" t="str">
        <f>IF(ISERROR(VLOOKUP(CONCATENATE($A325,"_",B$2),'Reference data SID'!$B:$N,13,FALSE)),"",VLOOKUP(CONCATENATE($A325,"_",B$2),'Reference data SID'!$B:$N,13,FALSE))</f>
        <v/>
      </c>
      <c r="C325" s="16" t="str">
        <f>IF(ISERROR(VLOOKUP(CONCATENATE($A325,"_",C$2),'Reference data SID'!$B:$N,13,FALSE)),"",VLOOKUP(CONCATENATE($A325,"_",C$2),'Reference data SID'!$B:$N,13,FALSE))</f>
        <v/>
      </c>
      <c r="D325" s="16" t="str">
        <f>IF(ISERROR(VLOOKUP(CONCATENATE($A325,"_",D$2),'Reference data SID'!$B:$N,13,FALSE)),"",VLOOKUP(CONCATENATE($A325,"_",D$2),'Reference data SID'!$B:$N,13,FALSE))</f>
        <v/>
      </c>
      <c r="E325" s="16" t="str">
        <f>IF(ISERROR(VLOOKUP(CONCATENATE($A325,"_",E$2),'Reference data SID'!$B:$N,13,FALSE)),"",VLOOKUP(CONCATENATE($A325,"_",E$2),'Reference data SID'!$B:$N,13,FALSE))</f>
        <v/>
      </c>
      <c r="F325" s="16" t="str">
        <f>IF(ISERROR(VLOOKUP(CONCATENATE($A325,"_",F$2),'Reference data SID'!$B:$N,13,FALSE)),"",VLOOKUP(CONCATENATE($A325,"_",F$2),'Reference data SID'!$B:$N,13,FALSE))</f>
        <v/>
      </c>
      <c r="G325" s="16" t="str">
        <f>IF(ISERROR(VLOOKUP(CONCATENATE($A325,"_",G$2),'Reference data SID'!$B:$N,13,FALSE)),"",VLOOKUP(CONCATENATE($A325,"_",G$2),'Reference data SID'!$B:$N,13,FALSE))</f>
        <v/>
      </c>
      <c r="H325" s="16" t="str">
        <f>IF(ISERROR(VLOOKUP(CONCATENATE($A325,"_",H$2),'Reference data SID'!$B:$N,13,FALSE)),"",VLOOKUP(CONCATENATE($A325,"_",H$2),'Reference data SID'!$B:$N,13,FALSE))</f>
        <v/>
      </c>
      <c r="I325" s="16" t="str">
        <f>IF(ISERROR(VLOOKUP(CONCATENATE($A325,"_",I$2),'Reference data SID'!$B:$N,13,FALSE)),"",VLOOKUP(CONCATENATE($A325,"_",I$2),'Reference data SID'!$B:$N,13,FALSE))</f>
        <v/>
      </c>
      <c r="J325" s="16" t="str">
        <f>IF(ISERROR(VLOOKUP(CONCATENATE($A325,"_",J$2),'Reference data SID'!$B:$N,13,FALSE)),"",VLOOKUP(CONCATENATE($A325,"_",J$2),'Reference data SID'!$B:$N,13,FALSE))</f>
        <v/>
      </c>
      <c r="K325" s="16" t="str">
        <f>IF(ISERROR(VLOOKUP(CONCATENATE($A325,"_",K$2),'Reference data SID'!$B:$N,13,FALSE)),"",VLOOKUP(CONCATENATE($A325,"_",K$2),'Reference data SID'!$B:$N,13,FALSE))</f>
        <v/>
      </c>
      <c r="L325" s="16" t="str">
        <f>IF(ISERROR(VLOOKUP(CONCATENATE($A325,"_",L$2),'Reference data SID'!$B:$N,13,FALSE)),"",VLOOKUP(CONCATENATE($A325,"_",L$2),'Reference data SID'!$B:$N,13,FALSE))</f>
        <v/>
      </c>
      <c r="M325" s="16" t="str">
        <f>IF(ISERROR(VLOOKUP(CONCATENATE($A325,"_",M$2),'Reference data SID'!$B:$N,13,FALSE)),"",VLOOKUP(CONCATENATE($A325,"_",M$2),'Reference data SID'!$B:$N,13,FALSE))</f>
        <v/>
      </c>
      <c r="N325" s="16" t="str">
        <f>IF(ISERROR(VLOOKUP(CONCATENATE($A325,"_",N$2),'Reference data SID'!$B:$N,13,FALSE)),"",VLOOKUP(CONCATENATE($A325,"_",N$2),'Reference data SID'!$B:$N,13,FALSE))</f>
        <v/>
      </c>
      <c r="O325" s="16" t="str">
        <f>IF(ISERROR(VLOOKUP(CONCATENATE($A325,"_",O$2),'Reference data SID'!$B:$N,13,FALSE)),"",VLOOKUP(CONCATENATE($A325,"_",O$2),'Reference data SID'!$B:$N,13,FALSE))</f>
        <v/>
      </c>
      <c r="P325" s="16" t="str">
        <f>IF(ISERROR(VLOOKUP(CONCATENATE($A325,"_",P$2),'Reference data SID'!$B:$N,13,FALSE)),"",VLOOKUP(CONCATENATE($A325,"_",P$2),'Reference data SID'!$B:$N,13,FALSE))</f>
        <v/>
      </c>
      <c r="Q325" s="16" t="str">
        <f>IF(ISERROR(VLOOKUP(CONCATENATE($A325,"_",Q$2),'Reference data SID'!$B:$N,13,FALSE)),"",VLOOKUP(CONCATENATE($A325,"_",Q$2),'Reference data SID'!$B:$N,13,FALSE))</f>
        <v/>
      </c>
      <c r="R325" s="16" t="str">
        <f>IF(ISERROR(VLOOKUP(CONCATENATE($A325,"_",R$2),'Reference data SID'!$B:$N,13,FALSE)),"",VLOOKUP(CONCATENATE($A325,"_",R$2),'Reference data SID'!$B:$N,13,FALSE))</f>
        <v/>
      </c>
      <c r="S325" s="16" t="str">
        <f>IF(ISERROR(VLOOKUP(CONCATENATE($A325,"_",S$2),'Reference data SID'!$B:$N,13,FALSE)),"",VLOOKUP(CONCATENATE($A325,"_",S$2),'Reference data SID'!$B:$N,13,FALSE))</f>
        <v/>
      </c>
      <c r="T325" s="16" t="str">
        <f>IF(ISERROR(VLOOKUP(CONCATENATE($A325,"_",T$2),'Reference data SID'!$B:$N,13,FALSE)),"",VLOOKUP(CONCATENATE($A325,"_",T$2),'Reference data SID'!$B:$N,13,FALSE))</f>
        <v/>
      </c>
      <c r="U325" s="16" t="str">
        <f>IF(ISERROR(VLOOKUP(CONCATENATE($A325,"_",U$2),'Reference data SID'!$B:$N,13,FALSE)),"",VLOOKUP(CONCATENATE($A325,"_",U$2),'Reference data SID'!$B:$N,13,FALSE))</f>
        <v/>
      </c>
      <c r="V325" s="16" t="str">
        <f>IF(ISERROR(VLOOKUP(CONCATENATE($A325,"_",V$2),'Reference data SID'!$B:$N,13,FALSE)),"",VLOOKUP(CONCATENATE($A325,"_",V$2),'Reference data SID'!$B:$N,13,FALSE))</f>
        <v/>
      </c>
      <c r="W325" s="16" t="str">
        <f>IF(ISERROR(VLOOKUP(CONCATENATE($A325,"_",W$2),'Reference data SID'!$B:$N,13,FALSE)),"",VLOOKUP(CONCATENATE($A325,"_",W$2),'Reference data SID'!$B:$N,13,FALSE))</f>
        <v/>
      </c>
      <c r="X325" s="16" t="str">
        <f>IF(ISERROR(VLOOKUP(CONCATENATE($A325,"_",X$2),'Reference data SID'!$B:$N,13,FALSE)),"",VLOOKUP(CONCATENATE($A325,"_",X$2),'Reference data SID'!$B:$N,13,FALSE))</f>
        <v/>
      </c>
      <c r="Y325" s="16" t="str">
        <f>IF(ISERROR(VLOOKUP(CONCATENATE($A325,"_",Y$2),'Reference data SID'!$B:$N,13,FALSE)),"",VLOOKUP(CONCATENATE($A325,"_",Y$2),'Reference data SID'!$B:$N,13,FALSE))</f>
        <v/>
      </c>
      <c r="Z325" s="16" t="str">
        <f>IF(ISERROR(VLOOKUP(CONCATENATE($A325,"_",Z$2),'Reference data SID'!$B:$N,13,FALSE)),"",VLOOKUP(CONCATENATE($A325,"_",Z$2),'Reference data SID'!$B:$N,13,FALSE))</f>
        <v/>
      </c>
      <c r="AA325" s="16" t="str">
        <f>IF(ISERROR(VLOOKUP(CONCATENATE($A325,"_",AA$2),'Reference data SID'!$B:$N,13,FALSE)),"",VLOOKUP(CONCATENATE($A325,"_",AA$2),'Reference data SID'!$B:$N,13,FALSE))</f>
        <v/>
      </c>
      <c r="AB325" s="16" t="str">
        <f>IF(ISERROR(VLOOKUP(CONCATENATE($A325,"_",AB$2),'Reference data SID'!$B:$N,13,FALSE)),"",VLOOKUP(CONCATENATE($A325,"_",AB$2),'Reference data SID'!$B:$N,13,FALSE))</f>
        <v/>
      </c>
      <c r="AC325" s="16" t="str">
        <f>IF(ISERROR(VLOOKUP(CONCATENATE($A325,"_",AC$2),'Reference data SID'!$B:$N,13,FALSE)),"",VLOOKUP(CONCATENATE($A325,"_",AC$2),'Reference data SID'!$B:$N,13,FALSE))</f>
        <v/>
      </c>
      <c r="AD325" s="16" t="str">
        <f>IF(ISERROR(VLOOKUP(CONCATENATE($A325,"_",AD$2),'Reference data SID'!$B:$N,13,FALSE)),"",VLOOKUP(CONCATENATE($A325,"_",AD$2),'Reference data SID'!$B:$N,13,FALSE))</f>
        <v/>
      </c>
      <c r="AE325" s="16" t="str">
        <f>IF(ISERROR(VLOOKUP(CONCATENATE($A325,"_",AE$2),'Reference data SID'!$B:$N,13,FALSE)),"",VLOOKUP(CONCATENATE($A325,"_",AE$2),'Reference data SID'!$B:$N,13,FALSE))</f>
        <v/>
      </c>
      <c r="AF325" s="16" t="str">
        <f>IF(ISERROR(VLOOKUP(CONCATENATE($A325,"_",AF$2),'Reference data SID'!$B:$N,13,FALSE)),"",VLOOKUP(CONCATENATE($A325,"_",AF$2),'Reference data SID'!$B:$N,13,FALSE))</f>
        <v/>
      </c>
      <c r="AG325" s="16" t="str">
        <f>IF(ISERROR(VLOOKUP(CONCATENATE($A325,"_",AG$2),'Reference data SID'!$B:$N,13,FALSE)),"",VLOOKUP(CONCATENATE($A325,"_",AG$2),'Reference data SID'!$B:$N,13,FALSE))</f>
        <v/>
      </c>
      <c r="AH325" s="16" t="str">
        <f>IF(ISERROR(VLOOKUP(CONCATENATE($A325,"_",AH$2),'Reference data SID'!$B:$N,13,FALSE)),"",VLOOKUP(CONCATENATE($A325,"_",AH$2),'Reference data SID'!$B:$N,13,FALSE))</f>
        <v/>
      </c>
      <c r="AI325" s="16" t="str">
        <f>IF(ISERROR(VLOOKUP(CONCATENATE($A325,"_",AI$2),'Reference data SID'!$B:$N,13,FALSE)),"",VLOOKUP(CONCATENATE($A325,"_",AI$2),'Reference data SID'!$B:$N,13,FALSE))</f>
        <v/>
      </c>
      <c r="AJ325" s="16" t="str">
        <f>IF(ISERROR(VLOOKUP(CONCATENATE($A325,"_",AJ$2),'Reference data SID'!$B:$N,13,FALSE)),"",VLOOKUP(CONCATENATE($A325,"_",AJ$2),'Reference data SID'!$B:$N,13,FALSE))</f>
        <v/>
      </c>
      <c r="AK325" s="16" t="str">
        <f>IF(ISERROR(VLOOKUP(CONCATENATE($A325,"_",AK$2),'Reference data SID'!$B:$N,13,FALSE)),"",VLOOKUP(CONCATENATE($A325,"_",AK$2),'Reference data SID'!$B:$N,13,FALSE))</f>
        <v/>
      </c>
      <c r="AL325" s="16" t="str">
        <f>IF(ISERROR(VLOOKUP(CONCATENATE($A325,"_",AL$2),'Reference data SID'!$B:$N,13,FALSE)),"",VLOOKUP(CONCATENATE($A325,"_",AL$2),'Reference data SID'!$B:$N,13,FALSE))</f>
        <v/>
      </c>
      <c r="AM325" s="16" t="str">
        <f>IF(ISERROR(VLOOKUP(CONCATENATE($A325,"_",AM$2),'Reference data SID'!$B:$N,13,FALSE)),"",VLOOKUP(CONCATENATE($A325,"_",AM$2),'Reference data SID'!$B:$N,13,FALSE))</f>
        <v/>
      </c>
      <c r="AN325" s="16" t="str">
        <f>IF(ISERROR(VLOOKUP(CONCATENATE($A325,"_",AN$2),'Reference data SID'!$B:$N,13,FALSE)),"",VLOOKUP(CONCATENATE($A325,"_",AN$2),'Reference data SID'!$B:$N,13,FALSE))</f>
        <v/>
      </c>
      <c r="AO325" s="16" t="str">
        <f>IF(ISERROR(VLOOKUP(CONCATENATE($A325,"_",AO$2),'Reference data SID'!$B:$N,13,FALSE)),"",VLOOKUP(CONCATENATE($A325,"_",AO$2),'Reference data SID'!$B:$N,13,FALSE))</f>
        <v/>
      </c>
      <c r="AP325" s="16" t="str">
        <f>IF(ISERROR(VLOOKUP(CONCATENATE($A325,"_",AP$2),'Reference data SID'!$B:$N,13,FALSE)),"",VLOOKUP(CONCATENATE($A325,"_",AP$2),'Reference data SID'!$B:$N,13,FALSE))</f>
        <v/>
      </c>
      <c r="AQ325" s="16" t="str">
        <f>IF(ISERROR(VLOOKUP(CONCATENATE($A325,"_",AQ$2),'Reference data SID'!$B:$N,13,FALSE)),"",VLOOKUP(CONCATENATE($A325,"_",AQ$2),'Reference data SID'!$B:$N,13,FALSE))</f>
        <v/>
      </c>
      <c r="AR325" s="16" t="str">
        <f>IF(ISERROR(VLOOKUP(CONCATENATE($A325,"_",AR$2),'Reference data SID'!$B:$N,13,FALSE)),"",VLOOKUP(CONCATENATE($A325,"_",AR$2),'Reference data SID'!$B:$N,13,FALSE))</f>
        <v/>
      </c>
      <c r="AS325" s="16" t="str">
        <f>IF(ISERROR(VLOOKUP(CONCATENATE($A325,"_",AS$2),'Reference data SID'!$B:$N,13,FALSE)),"",VLOOKUP(CONCATENATE($A325,"_",AS$2),'Reference data SID'!$B:$N,13,FALSE))</f>
        <v/>
      </c>
      <c r="AT325" s="16" t="str">
        <f>IF(ISERROR(VLOOKUP(CONCATENATE($A325,"_",AT$2),'Reference data SID'!$B:$N,13,FALSE)),"",VLOOKUP(CONCATENATE($A325,"_",AT$2),'Reference data SID'!$B:$N,13,FALSE))</f>
        <v/>
      </c>
    </row>
    <row r="326" spans="1:46" x14ac:dyDescent="0.25">
      <c r="A326">
        <v>322</v>
      </c>
      <c r="B326" s="16" t="str">
        <f>IF(ISERROR(VLOOKUP(CONCATENATE($A326,"_",B$2),'Reference data SID'!$B:$N,13,FALSE)),"",VLOOKUP(CONCATENATE($A326,"_",B$2),'Reference data SID'!$B:$N,13,FALSE))</f>
        <v/>
      </c>
      <c r="C326" s="16" t="str">
        <f>IF(ISERROR(VLOOKUP(CONCATENATE($A326,"_",C$2),'Reference data SID'!$B:$N,13,FALSE)),"",VLOOKUP(CONCATENATE($A326,"_",C$2),'Reference data SID'!$B:$N,13,FALSE))</f>
        <v/>
      </c>
      <c r="D326" s="16" t="str">
        <f>IF(ISERROR(VLOOKUP(CONCATENATE($A326,"_",D$2),'Reference data SID'!$B:$N,13,FALSE)),"",VLOOKUP(CONCATENATE($A326,"_",D$2),'Reference data SID'!$B:$N,13,FALSE))</f>
        <v/>
      </c>
      <c r="E326" s="16" t="str">
        <f>IF(ISERROR(VLOOKUP(CONCATENATE($A326,"_",E$2),'Reference data SID'!$B:$N,13,FALSE)),"",VLOOKUP(CONCATENATE($A326,"_",E$2),'Reference data SID'!$B:$N,13,FALSE))</f>
        <v/>
      </c>
      <c r="F326" s="16" t="str">
        <f>IF(ISERROR(VLOOKUP(CONCATENATE($A326,"_",F$2),'Reference data SID'!$B:$N,13,FALSE)),"",VLOOKUP(CONCATENATE($A326,"_",F$2),'Reference data SID'!$B:$N,13,FALSE))</f>
        <v/>
      </c>
      <c r="G326" s="16" t="str">
        <f>IF(ISERROR(VLOOKUP(CONCATENATE($A326,"_",G$2),'Reference data SID'!$B:$N,13,FALSE)),"",VLOOKUP(CONCATENATE($A326,"_",G$2),'Reference data SID'!$B:$N,13,FALSE))</f>
        <v/>
      </c>
      <c r="H326" s="16" t="str">
        <f>IF(ISERROR(VLOOKUP(CONCATENATE($A326,"_",H$2),'Reference data SID'!$B:$N,13,FALSE)),"",VLOOKUP(CONCATENATE($A326,"_",H$2),'Reference data SID'!$B:$N,13,FALSE))</f>
        <v/>
      </c>
      <c r="I326" s="16" t="str">
        <f>IF(ISERROR(VLOOKUP(CONCATENATE($A326,"_",I$2),'Reference data SID'!$B:$N,13,FALSE)),"",VLOOKUP(CONCATENATE($A326,"_",I$2),'Reference data SID'!$B:$N,13,FALSE))</f>
        <v/>
      </c>
      <c r="J326" s="16" t="str">
        <f>IF(ISERROR(VLOOKUP(CONCATENATE($A326,"_",J$2),'Reference data SID'!$B:$N,13,FALSE)),"",VLOOKUP(CONCATENATE($A326,"_",J$2),'Reference data SID'!$B:$N,13,FALSE))</f>
        <v/>
      </c>
      <c r="K326" s="16" t="str">
        <f>IF(ISERROR(VLOOKUP(CONCATENATE($A326,"_",K$2),'Reference data SID'!$B:$N,13,FALSE)),"",VLOOKUP(CONCATENATE($A326,"_",K$2),'Reference data SID'!$B:$N,13,FALSE))</f>
        <v/>
      </c>
      <c r="L326" s="16" t="str">
        <f>IF(ISERROR(VLOOKUP(CONCATENATE($A326,"_",L$2),'Reference data SID'!$B:$N,13,FALSE)),"",VLOOKUP(CONCATENATE($A326,"_",L$2),'Reference data SID'!$B:$N,13,FALSE))</f>
        <v/>
      </c>
      <c r="M326" s="16" t="str">
        <f>IF(ISERROR(VLOOKUP(CONCATENATE($A326,"_",M$2),'Reference data SID'!$B:$N,13,FALSE)),"",VLOOKUP(CONCATENATE($A326,"_",M$2),'Reference data SID'!$B:$N,13,FALSE))</f>
        <v/>
      </c>
      <c r="N326" s="16" t="str">
        <f>IF(ISERROR(VLOOKUP(CONCATENATE($A326,"_",N$2),'Reference data SID'!$B:$N,13,FALSE)),"",VLOOKUP(CONCATENATE($A326,"_",N$2),'Reference data SID'!$B:$N,13,FALSE))</f>
        <v/>
      </c>
      <c r="O326" s="16" t="str">
        <f>IF(ISERROR(VLOOKUP(CONCATENATE($A326,"_",O$2),'Reference data SID'!$B:$N,13,FALSE)),"",VLOOKUP(CONCATENATE($A326,"_",O$2),'Reference data SID'!$B:$N,13,FALSE))</f>
        <v/>
      </c>
      <c r="P326" s="16" t="str">
        <f>IF(ISERROR(VLOOKUP(CONCATENATE($A326,"_",P$2),'Reference data SID'!$B:$N,13,FALSE)),"",VLOOKUP(CONCATENATE($A326,"_",P$2),'Reference data SID'!$B:$N,13,FALSE))</f>
        <v/>
      </c>
      <c r="Q326" s="16" t="str">
        <f>IF(ISERROR(VLOOKUP(CONCATENATE($A326,"_",Q$2),'Reference data SID'!$B:$N,13,FALSE)),"",VLOOKUP(CONCATENATE($A326,"_",Q$2),'Reference data SID'!$B:$N,13,FALSE))</f>
        <v/>
      </c>
      <c r="R326" s="16" t="str">
        <f>IF(ISERROR(VLOOKUP(CONCATENATE($A326,"_",R$2),'Reference data SID'!$B:$N,13,FALSE)),"",VLOOKUP(CONCATENATE($A326,"_",R$2),'Reference data SID'!$B:$N,13,FALSE))</f>
        <v/>
      </c>
      <c r="S326" s="16" t="str">
        <f>IF(ISERROR(VLOOKUP(CONCATENATE($A326,"_",S$2),'Reference data SID'!$B:$N,13,FALSE)),"",VLOOKUP(CONCATENATE($A326,"_",S$2),'Reference data SID'!$B:$N,13,FALSE))</f>
        <v/>
      </c>
      <c r="T326" s="16" t="str">
        <f>IF(ISERROR(VLOOKUP(CONCATENATE($A326,"_",T$2),'Reference data SID'!$B:$N,13,FALSE)),"",VLOOKUP(CONCATENATE($A326,"_",T$2),'Reference data SID'!$B:$N,13,FALSE))</f>
        <v/>
      </c>
      <c r="U326" s="16" t="str">
        <f>IF(ISERROR(VLOOKUP(CONCATENATE($A326,"_",U$2),'Reference data SID'!$B:$N,13,FALSE)),"",VLOOKUP(CONCATENATE($A326,"_",U$2),'Reference data SID'!$B:$N,13,FALSE))</f>
        <v/>
      </c>
      <c r="V326" s="16" t="str">
        <f>IF(ISERROR(VLOOKUP(CONCATENATE($A326,"_",V$2),'Reference data SID'!$B:$N,13,FALSE)),"",VLOOKUP(CONCATENATE($A326,"_",V$2),'Reference data SID'!$B:$N,13,FALSE))</f>
        <v/>
      </c>
      <c r="W326" s="16" t="str">
        <f>IF(ISERROR(VLOOKUP(CONCATENATE($A326,"_",W$2),'Reference data SID'!$B:$N,13,FALSE)),"",VLOOKUP(CONCATENATE($A326,"_",W$2),'Reference data SID'!$B:$N,13,FALSE))</f>
        <v/>
      </c>
      <c r="X326" s="16" t="str">
        <f>IF(ISERROR(VLOOKUP(CONCATENATE($A326,"_",X$2),'Reference data SID'!$B:$N,13,FALSE)),"",VLOOKUP(CONCATENATE($A326,"_",X$2),'Reference data SID'!$B:$N,13,FALSE))</f>
        <v/>
      </c>
      <c r="Y326" s="16" t="str">
        <f>IF(ISERROR(VLOOKUP(CONCATENATE($A326,"_",Y$2),'Reference data SID'!$B:$N,13,FALSE)),"",VLOOKUP(CONCATENATE($A326,"_",Y$2),'Reference data SID'!$B:$N,13,FALSE))</f>
        <v/>
      </c>
      <c r="Z326" s="16" t="str">
        <f>IF(ISERROR(VLOOKUP(CONCATENATE($A326,"_",Z$2),'Reference data SID'!$B:$N,13,FALSE)),"",VLOOKUP(CONCATENATE($A326,"_",Z$2),'Reference data SID'!$B:$N,13,FALSE))</f>
        <v/>
      </c>
      <c r="AA326" s="16" t="str">
        <f>IF(ISERROR(VLOOKUP(CONCATENATE($A326,"_",AA$2),'Reference data SID'!$B:$N,13,FALSE)),"",VLOOKUP(CONCATENATE($A326,"_",AA$2),'Reference data SID'!$B:$N,13,FALSE))</f>
        <v/>
      </c>
      <c r="AB326" s="16" t="str">
        <f>IF(ISERROR(VLOOKUP(CONCATENATE($A326,"_",AB$2),'Reference data SID'!$B:$N,13,FALSE)),"",VLOOKUP(CONCATENATE($A326,"_",AB$2),'Reference data SID'!$B:$N,13,FALSE))</f>
        <v/>
      </c>
      <c r="AC326" s="16" t="str">
        <f>IF(ISERROR(VLOOKUP(CONCATENATE($A326,"_",AC$2),'Reference data SID'!$B:$N,13,FALSE)),"",VLOOKUP(CONCATENATE($A326,"_",AC$2),'Reference data SID'!$B:$N,13,FALSE))</f>
        <v/>
      </c>
      <c r="AD326" s="16" t="str">
        <f>IF(ISERROR(VLOOKUP(CONCATENATE($A326,"_",AD$2),'Reference data SID'!$B:$N,13,FALSE)),"",VLOOKUP(CONCATENATE($A326,"_",AD$2),'Reference data SID'!$B:$N,13,FALSE))</f>
        <v/>
      </c>
      <c r="AE326" s="16" t="str">
        <f>IF(ISERROR(VLOOKUP(CONCATENATE($A326,"_",AE$2),'Reference data SID'!$B:$N,13,FALSE)),"",VLOOKUP(CONCATENATE($A326,"_",AE$2),'Reference data SID'!$B:$N,13,FALSE))</f>
        <v/>
      </c>
      <c r="AF326" s="16" t="str">
        <f>IF(ISERROR(VLOOKUP(CONCATENATE($A326,"_",AF$2),'Reference data SID'!$B:$N,13,FALSE)),"",VLOOKUP(CONCATENATE($A326,"_",AF$2),'Reference data SID'!$B:$N,13,FALSE))</f>
        <v/>
      </c>
      <c r="AG326" s="16" t="str">
        <f>IF(ISERROR(VLOOKUP(CONCATENATE($A326,"_",AG$2),'Reference data SID'!$B:$N,13,FALSE)),"",VLOOKUP(CONCATENATE($A326,"_",AG$2),'Reference data SID'!$B:$N,13,FALSE))</f>
        <v/>
      </c>
      <c r="AH326" s="16" t="str">
        <f>IF(ISERROR(VLOOKUP(CONCATENATE($A326,"_",AH$2),'Reference data SID'!$B:$N,13,FALSE)),"",VLOOKUP(CONCATENATE($A326,"_",AH$2),'Reference data SID'!$B:$N,13,FALSE))</f>
        <v/>
      </c>
      <c r="AI326" s="16" t="str">
        <f>IF(ISERROR(VLOOKUP(CONCATENATE($A326,"_",AI$2),'Reference data SID'!$B:$N,13,FALSE)),"",VLOOKUP(CONCATENATE($A326,"_",AI$2),'Reference data SID'!$B:$N,13,FALSE))</f>
        <v/>
      </c>
      <c r="AJ326" s="16" t="str">
        <f>IF(ISERROR(VLOOKUP(CONCATENATE($A326,"_",AJ$2),'Reference data SID'!$B:$N,13,FALSE)),"",VLOOKUP(CONCATENATE($A326,"_",AJ$2),'Reference data SID'!$B:$N,13,FALSE))</f>
        <v/>
      </c>
      <c r="AK326" s="16" t="str">
        <f>IF(ISERROR(VLOOKUP(CONCATENATE($A326,"_",AK$2),'Reference data SID'!$B:$N,13,FALSE)),"",VLOOKUP(CONCATENATE($A326,"_",AK$2),'Reference data SID'!$B:$N,13,FALSE))</f>
        <v/>
      </c>
      <c r="AL326" s="16" t="str">
        <f>IF(ISERROR(VLOOKUP(CONCATENATE($A326,"_",AL$2),'Reference data SID'!$B:$N,13,FALSE)),"",VLOOKUP(CONCATENATE($A326,"_",AL$2),'Reference data SID'!$B:$N,13,FALSE))</f>
        <v/>
      </c>
      <c r="AM326" s="16" t="str">
        <f>IF(ISERROR(VLOOKUP(CONCATENATE($A326,"_",AM$2),'Reference data SID'!$B:$N,13,FALSE)),"",VLOOKUP(CONCATENATE($A326,"_",AM$2),'Reference data SID'!$B:$N,13,FALSE))</f>
        <v/>
      </c>
      <c r="AN326" s="16" t="str">
        <f>IF(ISERROR(VLOOKUP(CONCATENATE($A326,"_",AN$2),'Reference data SID'!$B:$N,13,FALSE)),"",VLOOKUP(CONCATENATE($A326,"_",AN$2),'Reference data SID'!$B:$N,13,FALSE))</f>
        <v/>
      </c>
      <c r="AO326" s="16" t="str">
        <f>IF(ISERROR(VLOOKUP(CONCATENATE($A326,"_",AO$2),'Reference data SID'!$B:$N,13,FALSE)),"",VLOOKUP(CONCATENATE($A326,"_",AO$2),'Reference data SID'!$B:$N,13,FALSE))</f>
        <v/>
      </c>
      <c r="AP326" s="16" t="str">
        <f>IF(ISERROR(VLOOKUP(CONCATENATE($A326,"_",AP$2),'Reference data SID'!$B:$N,13,FALSE)),"",VLOOKUP(CONCATENATE($A326,"_",AP$2),'Reference data SID'!$B:$N,13,FALSE))</f>
        <v/>
      </c>
      <c r="AQ326" s="16" t="str">
        <f>IF(ISERROR(VLOOKUP(CONCATENATE($A326,"_",AQ$2),'Reference data SID'!$B:$N,13,FALSE)),"",VLOOKUP(CONCATENATE($A326,"_",AQ$2),'Reference data SID'!$B:$N,13,FALSE))</f>
        <v/>
      </c>
      <c r="AR326" s="16" t="str">
        <f>IF(ISERROR(VLOOKUP(CONCATENATE($A326,"_",AR$2),'Reference data SID'!$B:$N,13,FALSE)),"",VLOOKUP(CONCATENATE($A326,"_",AR$2),'Reference data SID'!$B:$N,13,FALSE))</f>
        <v/>
      </c>
      <c r="AS326" s="16" t="str">
        <f>IF(ISERROR(VLOOKUP(CONCATENATE($A326,"_",AS$2),'Reference data SID'!$B:$N,13,FALSE)),"",VLOOKUP(CONCATENATE($A326,"_",AS$2),'Reference data SID'!$B:$N,13,FALSE))</f>
        <v/>
      </c>
      <c r="AT326" s="16" t="str">
        <f>IF(ISERROR(VLOOKUP(CONCATENATE($A326,"_",AT$2),'Reference data SID'!$B:$N,13,FALSE)),"",VLOOKUP(CONCATENATE($A326,"_",AT$2),'Reference data SID'!$B:$N,13,FALSE))</f>
        <v/>
      </c>
    </row>
    <row r="327" spans="1:46" x14ac:dyDescent="0.25">
      <c r="A327">
        <v>323</v>
      </c>
      <c r="B327" s="16" t="str">
        <f>IF(ISERROR(VLOOKUP(CONCATENATE($A327,"_",B$2),'Reference data SID'!$B:$N,13,FALSE)),"",VLOOKUP(CONCATENATE($A327,"_",B$2),'Reference data SID'!$B:$N,13,FALSE))</f>
        <v/>
      </c>
      <c r="C327" s="16" t="str">
        <f>IF(ISERROR(VLOOKUP(CONCATENATE($A327,"_",C$2),'Reference data SID'!$B:$N,13,FALSE)),"",VLOOKUP(CONCATENATE($A327,"_",C$2),'Reference data SID'!$B:$N,13,FALSE))</f>
        <v/>
      </c>
      <c r="D327" s="16" t="str">
        <f>IF(ISERROR(VLOOKUP(CONCATENATE($A327,"_",D$2),'Reference data SID'!$B:$N,13,FALSE)),"",VLOOKUP(CONCATENATE($A327,"_",D$2),'Reference data SID'!$B:$N,13,FALSE))</f>
        <v/>
      </c>
      <c r="E327" s="16" t="str">
        <f>IF(ISERROR(VLOOKUP(CONCATENATE($A327,"_",E$2),'Reference data SID'!$B:$N,13,FALSE)),"",VLOOKUP(CONCATENATE($A327,"_",E$2),'Reference data SID'!$B:$N,13,FALSE))</f>
        <v/>
      </c>
      <c r="F327" s="16" t="str">
        <f>IF(ISERROR(VLOOKUP(CONCATENATE($A327,"_",F$2),'Reference data SID'!$B:$N,13,FALSE)),"",VLOOKUP(CONCATENATE($A327,"_",F$2),'Reference data SID'!$B:$N,13,FALSE))</f>
        <v/>
      </c>
      <c r="G327" s="16" t="str">
        <f>IF(ISERROR(VLOOKUP(CONCATENATE($A327,"_",G$2),'Reference data SID'!$B:$N,13,FALSE)),"",VLOOKUP(CONCATENATE($A327,"_",G$2),'Reference data SID'!$B:$N,13,FALSE))</f>
        <v/>
      </c>
      <c r="H327" s="16" t="str">
        <f>IF(ISERROR(VLOOKUP(CONCATENATE($A327,"_",H$2),'Reference data SID'!$B:$N,13,FALSE)),"",VLOOKUP(CONCATENATE($A327,"_",H$2),'Reference data SID'!$B:$N,13,FALSE))</f>
        <v/>
      </c>
      <c r="I327" s="16" t="str">
        <f>IF(ISERROR(VLOOKUP(CONCATENATE($A327,"_",I$2),'Reference data SID'!$B:$N,13,FALSE)),"",VLOOKUP(CONCATENATE($A327,"_",I$2),'Reference data SID'!$B:$N,13,FALSE))</f>
        <v/>
      </c>
      <c r="J327" s="16" t="str">
        <f>IF(ISERROR(VLOOKUP(CONCATENATE($A327,"_",J$2),'Reference data SID'!$B:$N,13,FALSE)),"",VLOOKUP(CONCATENATE($A327,"_",J$2),'Reference data SID'!$B:$N,13,FALSE))</f>
        <v/>
      </c>
      <c r="K327" s="16" t="str">
        <f>IF(ISERROR(VLOOKUP(CONCATENATE($A327,"_",K$2),'Reference data SID'!$B:$N,13,FALSE)),"",VLOOKUP(CONCATENATE($A327,"_",K$2),'Reference data SID'!$B:$N,13,FALSE))</f>
        <v/>
      </c>
      <c r="L327" s="16" t="str">
        <f>IF(ISERROR(VLOOKUP(CONCATENATE($A327,"_",L$2),'Reference data SID'!$B:$N,13,FALSE)),"",VLOOKUP(CONCATENATE($A327,"_",L$2),'Reference data SID'!$B:$N,13,FALSE))</f>
        <v/>
      </c>
      <c r="M327" s="16" t="str">
        <f>IF(ISERROR(VLOOKUP(CONCATENATE($A327,"_",M$2),'Reference data SID'!$B:$N,13,FALSE)),"",VLOOKUP(CONCATENATE($A327,"_",M$2),'Reference data SID'!$B:$N,13,FALSE))</f>
        <v/>
      </c>
      <c r="N327" s="16" t="str">
        <f>IF(ISERROR(VLOOKUP(CONCATENATE($A327,"_",N$2),'Reference data SID'!$B:$N,13,FALSE)),"",VLOOKUP(CONCATENATE($A327,"_",N$2),'Reference data SID'!$B:$N,13,FALSE))</f>
        <v/>
      </c>
      <c r="O327" s="16" t="str">
        <f>IF(ISERROR(VLOOKUP(CONCATENATE($A327,"_",O$2),'Reference data SID'!$B:$N,13,FALSE)),"",VLOOKUP(CONCATENATE($A327,"_",O$2),'Reference data SID'!$B:$N,13,FALSE))</f>
        <v/>
      </c>
      <c r="P327" s="16" t="str">
        <f>IF(ISERROR(VLOOKUP(CONCATENATE($A327,"_",P$2),'Reference data SID'!$B:$N,13,FALSE)),"",VLOOKUP(CONCATENATE($A327,"_",P$2),'Reference data SID'!$B:$N,13,FALSE))</f>
        <v/>
      </c>
      <c r="Q327" s="16" t="str">
        <f>IF(ISERROR(VLOOKUP(CONCATENATE($A327,"_",Q$2),'Reference data SID'!$B:$N,13,FALSE)),"",VLOOKUP(CONCATENATE($A327,"_",Q$2),'Reference data SID'!$B:$N,13,FALSE))</f>
        <v/>
      </c>
      <c r="R327" s="16" t="str">
        <f>IF(ISERROR(VLOOKUP(CONCATENATE($A327,"_",R$2),'Reference data SID'!$B:$N,13,FALSE)),"",VLOOKUP(CONCATENATE($A327,"_",R$2),'Reference data SID'!$B:$N,13,FALSE))</f>
        <v/>
      </c>
      <c r="S327" s="16" t="str">
        <f>IF(ISERROR(VLOOKUP(CONCATENATE($A327,"_",S$2),'Reference data SID'!$B:$N,13,FALSE)),"",VLOOKUP(CONCATENATE($A327,"_",S$2),'Reference data SID'!$B:$N,13,FALSE))</f>
        <v/>
      </c>
      <c r="T327" s="16" t="str">
        <f>IF(ISERROR(VLOOKUP(CONCATENATE($A327,"_",T$2),'Reference data SID'!$B:$N,13,FALSE)),"",VLOOKUP(CONCATENATE($A327,"_",T$2),'Reference data SID'!$B:$N,13,FALSE))</f>
        <v/>
      </c>
      <c r="U327" s="16" t="str">
        <f>IF(ISERROR(VLOOKUP(CONCATENATE($A327,"_",U$2),'Reference data SID'!$B:$N,13,FALSE)),"",VLOOKUP(CONCATENATE($A327,"_",U$2),'Reference data SID'!$B:$N,13,FALSE))</f>
        <v/>
      </c>
      <c r="V327" s="16" t="str">
        <f>IF(ISERROR(VLOOKUP(CONCATENATE($A327,"_",V$2),'Reference data SID'!$B:$N,13,FALSE)),"",VLOOKUP(CONCATENATE($A327,"_",V$2),'Reference data SID'!$B:$N,13,FALSE))</f>
        <v/>
      </c>
      <c r="W327" s="16" t="str">
        <f>IF(ISERROR(VLOOKUP(CONCATENATE($A327,"_",W$2),'Reference data SID'!$B:$N,13,FALSE)),"",VLOOKUP(CONCATENATE($A327,"_",W$2),'Reference data SID'!$B:$N,13,FALSE))</f>
        <v/>
      </c>
      <c r="X327" s="16" t="str">
        <f>IF(ISERROR(VLOOKUP(CONCATENATE($A327,"_",X$2),'Reference data SID'!$B:$N,13,FALSE)),"",VLOOKUP(CONCATENATE($A327,"_",X$2),'Reference data SID'!$B:$N,13,FALSE))</f>
        <v/>
      </c>
      <c r="Y327" s="16" t="str">
        <f>IF(ISERROR(VLOOKUP(CONCATENATE($A327,"_",Y$2),'Reference data SID'!$B:$N,13,FALSE)),"",VLOOKUP(CONCATENATE($A327,"_",Y$2),'Reference data SID'!$B:$N,13,FALSE))</f>
        <v/>
      </c>
      <c r="Z327" s="16" t="str">
        <f>IF(ISERROR(VLOOKUP(CONCATENATE($A327,"_",Z$2),'Reference data SID'!$B:$N,13,FALSE)),"",VLOOKUP(CONCATENATE($A327,"_",Z$2),'Reference data SID'!$B:$N,13,FALSE))</f>
        <v/>
      </c>
      <c r="AA327" s="16" t="str">
        <f>IF(ISERROR(VLOOKUP(CONCATENATE($A327,"_",AA$2),'Reference data SID'!$B:$N,13,FALSE)),"",VLOOKUP(CONCATENATE($A327,"_",AA$2),'Reference data SID'!$B:$N,13,FALSE))</f>
        <v/>
      </c>
      <c r="AB327" s="16" t="str">
        <f>IF(ISERROR(VLOOKUP(CONCATENATE($A327,"_",AB$2),'Reference data SID'!$B:$N,13,FALSE)),"",VLOOKUP(CONCATENATE($A327,"_",AB$2),'Reference data SID'!$B:$N,13,FALSE))</f>
        <v/>
      </c>
      <c r="AC327" s="16" t="str">
        <f>IF(ISERROR(VLOOKUP(CONCATENATE($A327,"_",AC$2),'Reference data SID'!$B:$N,13,FALSE)),"",VLOOKUP(CONCATENATE($A327,"_",AC$2),'Reference data SID'!$B:$N,13,FALSE))</f>
        <v/>
      </c>
      <c r="AD327" s="16" t="str">
        <f>IF(ISERROR(VLOOKUP(CONCATENATE($A327,"_",AD$2),'Reference data SID'!$B:$N,13,FALSE)),"",VLOOKUP(CONCATENATE($A327,"_",AD$2),'Reference data SID'!$B:$N,13,FALSE))</f>
        <v/>
      </c>
      <c r="AE327" s="16" t="str">
        <f>IF(ISERROR(VLOOKUP(CONCATENATE($A327,"_",AE$2),'Reference data SID'!$B:$N,13,FALSE)),"",VLOOKUP(CONCATENATE($A327,"_",AE$2),'Reference data SID'!$B:$N,13,FALSE))</f>
        <v/>
      </c>
      <c r="AF327" s="16" t="str">
        <f>IF(ISERROR(VLOOKUP(CONCATENATE($A327,"_",AF$2),'Reference data SID'!$B:$N,13,FALSE)),"",VLOOKUP(CONCATENATE($A327,"_",AF$2),'Reference data SID'!$B:$N,13,FALSE))</f>
        <v/>
      </c>
      <c r="AG327" s="16" t="str">
        <f>IF(ISERROR(VLOOKUP(CONCATENATE($A327,"_",AG$2),'Reference data SID'!$B:$N,13,FALSE)),"",VLOOKUP(CONCATENATE($A327,"_",AG$2),'Reference data SID'!$B:$N,13,FALSE))</f>
        <v/>
      </c>
      <c r="AH327" s="16" t="str">
        <f>IF(ISERROR(VLOOKUP(CONCATENATE($A327,"_",AH$2),'Reference data SID'!$B:$N,13,FALSE)),"",VLOOKUP(CONCATENATE($A327,"_",AH$2),'Reference data SID'!$B:$N,13,FALSE))</f>
        <v/>
      </c>
      <c r="AI327" s="16" t="str">
        <f>IF(ISERROR(VLOOKUP(CONCATENATE($A327,"_",AI$2),'Reference data SID'!$B:$N,13,FALSE)),"",VLOOKUP(CONCATENATE($A327,"_",AI$2),'Reference data SID'!$B:$N,13,FALSE))</f>
        <v/>
      </c>
      <c r="AJ327" s="16" t="str">
        <f>IF(ISERROR(VLOOKUP(CONCATENATE($A327,"_",AJ$2),'Reference data SID'!$B:$N,13,FALSE)),"",VLOOKUP(CONCATENATE($A327,"_",AJ$2),'Reference data SID'!$B:$N,13,FALSE))</f>
        <v/>
      </c>
      <c r="AK327" s="16" t="str">
        <f>IF(ISERROR(VLOOKUP(CONCATENATE($A327,"_",AK$2),'Reference data SID'!$B:$N,13,FALSE)),"",VLOOKUP(CONCATENATE($A327,"_",AK$2),'Reference data SID'!$B:$N,13,FALSE))</f>
        <v/>
      </c>
      <c r="AL327" s="16" t="str">
        <f>IF(ISERROR(VLOOKUP(CONCATENATE($A327,"_",AL$2),'Reference data SID'!$B:$N,13,FALSE)),"",VLOOKUP(CONCATENATE($A327,"_",AL$2),'Reference data SID'!$B:$N,13,FALSE))</f>
        <v/>
      </c>
      <c r="AM327" s="16" t="str">
        <f>IF(ISERROR(VLOOKUP(CONCATENATE($A327,"_",AM$2),'Reference data SID'!$B:$N,13,FALSE)),"",VLOOKUP(CONCATENATE($A327,"_",AM$2),'Reference data SID'!$B:$N,13,FALSE))</f>
        <v/>
      </c>
      <c r="AN327" s="16" t="str">
        <f>IF(ISERROR(VLOOKUP(CONCATENATE($A327,"_",AN$2),'Reference data SID'!$B:$N,13,FALSE)),"",VLOOKUP(CONCATENATE($A327,"_",AN$2),'Reference data SID'!$B:$N,13,FALSE))</f>
        <v/>
      </c>
      <c r="AO327" s="16" t="str">
        <f>IF(ISERROR(VLOOKUP(CONCATENATE($A327,"_",AO$2),'Reference data SID'!$B:$N,13,FALSE)),"",VLOOKUP(CONCATENATE($A327,"_",AO$2),'Reference data SID'!$B:$N,13,FALSE))</f>
        <v/>
      </c>
      <c r="AP327" s="16" t="str">
        <f>IF(ISERROR(VLOOKUP(CONCATENATE($A327,"_",AP$2),'Reference data SID'!$B:$N,13,FALSE)),"",VLOOKUP(CONCATENATE($A327,"_",AP$2),'Reference data SID'!$B:$N,13,FALSE))</f>
        <v/>
      </c>
      <c r="AQ327" s="16" t="str">
        <f>IF(ISERROR(VLOOKUP(CONCATENATE($A327,"_",AQ$2),'Reference data SID'!$B:$N,13,FALSE)),"",VLOOKUP(CONCATENATE($A327,"_",AQ$2),'Reference data SID'!$B:$N,13,FALSE))</f>
        <v/>
      </c>
      <c r="AR327" s="16" t="str">
        <f>IF(ISERROR(VLOOKUP(CONCATENATE($A327,"_",AR$2),'Reference data SID'!$B:$N,13,FALSE)),"",VLOOKUP(CONCATENATE($A327,"_",AR$2),'Reference data SID'!$B:$N,13,FALSE))</f>
        <v/>
      </c>
      <c r="AS327" s="16" t="str">
        <f>IF(ISERROR(VLOOKUP(CONCATENATE($A327,"_",AS$2),'Reference data SID'!$B:$N,13,FALSE)),"",VLOOKUP(CONCATENATE($A327,"_",AS$2),'Reference data SID'!$B:$N,13,FALSE))</f>
        <v/>
      </c>
      <c r="AT327" s="16" t="str">
        <f>IF(ISERROR(VLOOKUP(CONCATENATE($A327,"_",AT$2),'Reference data SID'!$B:$N,13,FALSE)),"",VLOOKUP(CONCATENATE($A327,"_",AT$2),'Reference data SID'!$B:$N,13,FALSE))</f>
        <v/>
      </c>
    </row>
    <row r="328" spans="1:46" x14ac:dyDescent="0.25">
      <c r="A328">
        <v>324</v>
      </c>
      <c r="B328" s="16" t="str">
        <f>IF(ISERROR(VLOOKUP(CONCATENATE($A328,"_",B$2),'Reference data SID'!$B:$N,13,FALSE)),"",VLOOKUP(CONCATENATE($A328,"_",B$2),'Reference data SID'!$B:$N,13,FALSE))</f>
        <v/>
      </c>
      <c r="C328" s="16" t="str">
        <f>IF(ISERROR(VLOOKUP(CONCATENATE($A328,"_",C$2),'Reference data SID'!$B:$N,13,FALSE)),"",VLOOKUP(CONCATENATE($A328,"_",C$2),'Reference data SID'!$B:$N,13,FALSE))</f>
        <v/>
      </c>
      <c r="D328" s="16" t="str">
        <f>IF(ISERROR(VLOOKUP(CONCATENATE($A328,"_",D$2),'Reference data SID'!$B:$N,13,FALSE)),"",VLOOKUP(CONCATENATE($A328,"_",D$2),'Reference data SID'!$B:$N,13,FALSE))</f>
        <v/>
      </c>
      <c r="E328" s="16" t="str">
        <f>IF(ISERROR(VLOOKUP(CONCATENATE($A328,"_",E$2),'Reference data SID'!$B:$N,13,FALSE)),"",VLOOKUP(CONCATENATE($A328,"_",E$2),'Reference data SID'!$B:$N,13,FALSE))</f>
        <v/>
      </c>
      <c r="F328" s="16" t="str">
        <f>IF(ISERROR(VLOOKUP(CONCATENATE($A328,"_",F$2),'Reference data SID'!$B:$N,13,FALSE)),"",VLOOKUP(CONCATENATE($A328,"_",F$2),'Reference data SID'!$B:$N,13,FALSE))</f>
        <v/>
      </c>
      <c r="G328" s="16" t="str">
        <f>IF(ISERROR(VLOOKUP(CONCATENATE($A328,"_",G$2),'Reference data SID'!$B:$N,13,FALSE)),"",VLOOKUP(CONCATENATE($A328,"_",G$2),'Reference data SID'!$B:$N,13,FALSE))</f>
        <v/>
      </c>
      <c r="H328" s="16" t="str">
        <f>IF(ISERROR(VLOOKUP(CONCATENATE($A328,"_",H$2),'Reference data SID'!$B:$N,13,FALSE)),"",VLOOKUP(CONCATENATE($A328,"_",H$2),'Reference data SID'!$B:$N,13,FALSE))</f>
        <v/>
      </c>
      <c r="I328" s="16" t="str">
        <f>IF(ISERROR(VLOOKUP(CONCATENATE($A328,"_",I$2),'Reference data SID'!$B:$N,13,FALSE)),"",VLOOKUP(CONCATENATE($A328,"_",I$2),'Reference data SID'!$B:$N,13,FALSE))</f>
        <v/>
      </c>
      <c r="J328" s="16" t="str">
        <f>IF(ISERROR(VLOOKUP(CONCATENATE($A328,"_",J$2),'Reference data SID'!$B:$N,13,FALSE)),"",VLOOKUP(CONCATENATE($A328,"_",J$2),'Reference data SID'!$B:$N,13,FALSE))</f>
        <v/>
      </c>
      <c r="K328" s="16" t="str">
        <f>IF(ISERROR(VLOOKUP(CONCATENATE($A328,"_",K$2),'Reference data SID'!$B:$N,13,FALSE)),"",VLOOKUP(CONCATENATE($A328,"_",K$2),'Reference data SID'!$B:$N,13,FALSE))</f>
        <v/>
      </c>
      <c r="L328" s="16" t="str">
        <f>IF(ISERROR(VLOOKUP(CONCATENATE($A328,"_",L$2),'Reference data SID'!$B:$N,13,FALSE)),"",VLOOKUP(CONCATENATE($A328,"_",L$2),'Reference data SID'!$B:$N,13,FALSE))</f>
        <v/>
      </c>
      <c r="M328" s="16" t="str">
        <f>IF(ISERROR(VLOOKUP(CONCATENATE($A328,"_",M$2),'Reference data SID'!$B:$N,13,FALSE)),"",VLOOKUP(CONCATENATE($A328,"_",M$2),'Reference data SID'!$B:$N,13,FALSE))</f>
        <v/>
      </c>
      <c r="N328" s="16" t="str">
        <f>IF(ISERROR(VLOOKUP(CONCATENATE($A328,"_",N$2),'Reference data SID'!$B:$N,13,FALSE)),"",VLOOKUP(CONCATENATE($A328,"_",N$2),'Reference data SID'!$B:$N,13,FALSE))</f>
        <v/>
      </c>
      <c r="O328" s="16" t="str">
        <f>IF(ISERROR(VLOOKUP(CONCATENATE($A328,"_",O$2),'Reference data SID'!$B:$N,13,FALSE)),"",VLOOKUP(CONCATENATE($A328,"_",O$2),'Reference data SID'!$B:$N,13,FALSE))</f>
        <v/>
      </c>
      <c r="P328" s="16" t="str">
        <f>IF(ISERROR(VLOOKUP(CONCATENATE($A328,"_",P$2),'Reference data SID'!$B:$N,13,FALSE)),"",VLOOKUP(CONCATENATE($A328,"_",P$2),'Reference data SID'!$B:$N,13,FALSE))</f>
        <v/>
      </c>
      <c r="Q328" s="16" t="str">
        <f>IF(ISERROR(VLOOKUP(CONCATENATE($A328,"_",Q$2),'Reference data SID'!$B:$N,13,FALSE)),"",VLOOKUP(CONCATENATE($A328,"_",Q$2),'Reference data SID'!$B:$N,13,FALSE))</f>
        <v/>
      </c>
      <c r="R328" s="16" t="str">
        <f>IF(ISERROR(VLOOKUP(CONCATENATE($A328,"_",R$2),'Reference data SID'!$B:$N,13,FALSE)),"",VLOOKUP(CONCATENATE($A328,"_",R$2),'Reference data SID'!$B:$N,13,FALSE))</f>
        <v/>
      </c>
      <c r="S328" s="16" t="str">
        <f>IF(ISERROR(VLOOKUP(CONCATENATE($A328,"_",S$2),'Reference data SID'!$B:$N,13,FALSE)),"",VLOOKUP(CONCATENATE($A328,"_",S$2),'Reference data SID'!$B:$N,13,FALSE))</f>
        <v/>
      </c>
      <c r="T328" s="16" t="str">
        <f>IF(ISERROR(VLOOKUP(CONCATENATE($A328,"_",T$2),'Reference data SID'!$B:$N,13,FALSE)),"",VLOOKUP(CONCATENATE($A328,"_",T$2),'Reference data SID'!$B:$N,13,FALSE))</f>
        <v/>
      </c>
      <c r="U328" s="16" t="str">
        <f>IF(ISERROR(VLOOKUP(CONCATENATE($A328,"_",U$2),'Reference data SID'!$B:$N,13,FALSE)),"",VLOOKUP(CONCATENATE($A328,"_",U$2),'Reference data SID'!$B:$N,13,FALSE))</f>
        <v/>
      </c>
      <c r="V328" s="16" t="str">
        <f>IF(ISERROR(VLOOKUP(CONCATENATE($A328,"_",V$2),'Reference data SID'!$B:$N,13,FALSE)),"",VLOOKUP(CONCATENATE($A328,"_",V$2),'Reference data SID'!$B:$N,13,FALSE))</f>
        <v/>
      </c>
      <c r="W328" s="16" t="str">
        <f>IF(ISERROR(VLOOKUP(CONCATENATE($A328,"_",W$2),'Reference data SID'!$B:$N,13,FALSE)),"",VLOOKUP(CONCATENATE($A328,"_",W$2),'Reference data SID'!$B:$N,13,FALSE))</f>
        <v/>
      </c>
      <c r="X328" s="16" t="str">
        <f>IF(ISERROR(VLOOKUP(CONCATENATE($A328,"_",X$2),'Reference data SID'!$B:$N,13,FALSE)),"",VLOOKUP(CONCATENATE($A328,"_",X$2),'Reference data SID'!$B:$N,13,FALSE))</f>
        <v/>
      </c>
      <c r="Y328" s="16" t="str">
        <f>IF(ISERROR(VLOOKUP(CONCATENATE($A328,"_",Y$2),'Reference data SID'!$B:$N,13,FALSE)),"",VLOOKUP(CONCATENATE($A328,"_",Y$2),'Reference data SID'!$B:$N,13,FALSE))</f>
        <v/>
      </c>
      <c r="Z328" s="16" t="str">
        <f>IF(ISERROR(VLOOKUP(CONCATENATE($A328,"_",Z$2),'Reference data SID'!$B:$N,13,FALSE)),"",VLOOKUP(CONCATENATE($A328,"_",Z$2),'Reference data SID'!$B:$N,13,FALSE))</f>
        <v/>
      </c>
      <c r="AA328" s="16" t="str">
        <f>IF(ISERROR(VLOOKUP(CONCATENATE($A328,"_",AA$2),'Reference data SID'!$B:$N,13,FALSE)),"",VLOOKUP(CONCATENATE($A328,"_",AA$2),'Reference data SID'!$B:$N,13,FALSE))</f>
        <v/>
      </c>
      <c r="AB328" s="16" t="str">
        <f>IF(ISERROR(VLOOKUP(CONCATENATE($A328,"_",AB$2),'Reference data SID'!$B:$N,13,FALSE)),"",VLOOKUP(CONCATENATE($A328,"_",AB$2),'Reference data SID'!$B:$N,13,FALSE))</f>
        <v/>
      </c>
      <c r="AC328" s="16" t="str">
        <f>IF(ISERROR(VLOOKUP(CONCATENATE($A328,"_",AC$2),'Reference data SID'!$B:$N,13,FALSE)),"",VLOOKUP(CONCATENATE($A328,"_",AC$2),'Reference data SID'!$B:$N,13,FALSE))</f>
        <v/>
      </c>
      <c r="AD328" s="16" t="str">
        <f>IF(ISERROR(VLOOKUP(CONCATENATE($A328,"_",AD$2),'Reference data SID'!$B:$N,13,FALSE)),"",VLOOKUP(CONCATENATE($A328,"_",AD$2),'Reference data SID'!$B:$N,13,FALSE))</f>
        <v/>
      </c>
      <c r="AE328" s="16" t="str">
        <f>IF(ISERROR(VLOOKUP(CONCATENATE($A328,"_",AE$2),'Reference data SID'!$B:$N,13,FALSE)),"",VLOOKUP(CONCATENATE($A328,"_",AE$2),'Reference data SID'!$B:$N,13,FALSE))</f>
        <v/>
      </c>
      <c r="AF328" s="16" t="str">
        <f>IF(ISERROR(VLOOKUP(CONCATENATE($A328,"_",AF$2),'Reference data SID'!$B:$N,13,FALSE)),"",VLOOKUP(CONCATENATE($A328,"_",AF$2),'Reference data SID'!$B:$N,13,FALSE))</f>
        <v/>
      </c>
      <c r="AG328" s="16" t="str">
        <f>IF(ISERROR(VLOOKUP(CONCATENATE($A328,"_",AG$2),'Reference data SID'!$B:$N,13,FALSE)),"",VLOOKUP(CONCATENATE($A328,"_",AG$2),'Reference data SID'!$B:$N,13,FALSE))</f>
        <v/>
      </c>
      <c r="AH328" s="16" t="str">
        <f>IF(ISERROR(VLOOKUP(CONCATENATE($A328,"_",AH$2),'Reference data SID'!$B:$N,13,FALSE)),"",VLOOKUP(CONCATENATE($A328,"_",AH$2),'Reference data SID'!$B:$N,13,FALSE))</f>
        <v/>
      </c>
      <c r="AI328" s="16" t="str">
        <f>IF(ISERROR(VLOOKUP(CONCATENATE($A328,"_",AI$2),'Reference data SID'!$B:$N,13,FALSE)),"",VLOOKUP(CONCATENATE($A328,"_",AI$2),'Reference data SID'!$B:$N,13,FALSE))</f>
        <v/>
      </c>
      <c r="AJ328" s="16" t="str">
        <f>IF(ISERROR(VLOOKUP(CONCATENATE($A328,"_",AJ$2),'Reference data SID'!$B:$N,13,FALSE)),"",VLOOKUP(CONCATENATE($A328,"_",AJ$2),'Reference data SID'!$B:$N,13,FALSE))</f>
        <v/>
      </c>
      <c r="AK328" s="16" t="str">
        <f>IF(ISERROR(VLOOKUP(CONCATENATE($A328,"_",AK$2),'Reference data SID'!$B:$N,13,FALSE)),"",VLOOKUP(CONCATENATE($A328,"_",AK$2),'Reference data SID'!$B:$N,13,FALSE))</f>
        <v/>
      </c>
      <c r="AL328" s="16" t="str">
        <f>IF(ISERROR(VLOOKUP(CONCATENATE($A328,"_",AL$2),'Reference data SID'!$B:$N,13,FALSE)),"",VLOOKUP(CONCATENATE($A328,"_",AL$2),'Reference data SID'!$B:$N,13,FALSE))</f>
        <v/>
      </c>
      <c r="AM328" s="16" t="str">
        <f>IF(ISERROR(VLOOKUP(CONCATENATE($A328,"_",AM$2),'Reference data SID'!$B:$N,13,FALSE)),"",VLOOKUP(CONCATENATE($A328,"_",AM$2),'Reference data SID'!$B:$N,13,FALSE))</f>
        <v/>
      </c>
      <c r="AN328" s="16" t="str">
        <f>IF(ISERROR(VLOOKUP(CONCATENATE($A328,"_",AN$2),'Reference data SID'!$B:$N,13,FALSE)),"",VLOOKUP(CONCATENATE($A328,"_",AN$2),'Reference data SID'!$B:$N,13,FALSE))</f>
        <v/>
      </c>
      <c r="AO328" s="16" t="str">
        <f>IF(ISERROR(VLOOKUP(CONCATENATE($A328,"_",AO$2),'Reference data SID'!$B:$N,13,FALSE)),"",VLOOKUP(CONCATENATE($A328,"_",AO$2),'Reference data SID'!$B:$N,13,FALSE))</f>
        <v/>
      </c>
      <c r="AP328" s="16" t="str">
        <f>IF(ISERROR(VLOOKUP(CONCATENATE($A328,"_",AP$2),'Reference data SID'!$B:$N,13,FALSE)),"",VLOOKUP(CONCATENATE($A328,"_",AP$2),'Reference data SID'!$B:$N,13,FALSE))</f>
        <v/>
      </c>
      <c r="AQ328" s="16" t="str">
        <f>IF(ISERROR(VLOOKUP(CONCATENATE($A328,"_",AQ$2),'Reference data SID'!$B:$N,13,FALSE)),"",VLOOKUP(CONCATENATE($A328,"_",AQ$2),'Reference data SID'!$B:$N,13,FALSE))</f>
        <v/>
      </c>
      <c r="AR328" s="16" t="str">
        <f>IF(ISERROR(VLOOKUP(CONCATENATE($A328,"_",AR$2),'Reference data SID'!$B:$N,13,FALSE)),"",VLOOKUP(CONCATENATE($A328,"_",AR$2),'Reference data SID'!$B:$N,13,FALSE))</f>
        <v/>
      </c>
      <c r="AS328" s="16" t="str">
        <f>IF(ISERROR(VLOOKUP(CONCATENATE($A328,"_",AS$2),'Reference data SID'!$B:$N,13,FALSE)),"",VLOOKUP(CONCATENATE($A328,"_",AS$2),'Reference data SID'!$B:$N,13,FALSE))</f>
        <v/>
      </c>
      <c r="AT328" s="16" t="str">
        <f>IF(ISERROR(VLOOKUP(CONCATENATE($A328,"_",AT$2),'Reference data SID'!$B:$N,13,FALSE)),"",VLOOKUP(CONCATENATE($A328,"_",AT$2),'Reference data SID'!$B:$N,13,FALSE))</f>
        <v/>
      </c>
    </row>
    <row r="329" spans="1:46" x14ac:dyDescent="0.25">
      <c r="A329">
        <v>325</v>
      </c>
      <c r="B329" s="16" t="str">
        <f>IF(ISERROR(VLOOKUP(CONCATENATE($A329,"_",B$2),'Reference data SID'!$B:$N,13,FALSE)),"",VLOOKUP(CONCATENATE($A329,"_",B$2),'Reference data SID'!$B:$N,13,FALSE))</f>
        <v/>
      </c>
      <c r="C329" s="16" t="str">
        <f>IF(ISERROR(VLOOKUP(CONCATENATE($A329,"_",C$2),'Reference data SID'!$B:$N,13,FALSE)),"",VLOOKUP(CONCATENATE($A329,"_",C$2),'Reference data SID'!$B:$N,13,FALSE))</f>
        <v/>
      </c>
      <c r="D329" s="16" t="str">
        <f>IF(ISERROR(VLOOKUP(CONCATENATE($A329,"_",D$2),'Reference data SID'!$B:$N,13,FALSE)),"",VLOOKUP(CONCATENATE($A329,"_",D$2),'Reference data SID'!$B:$N,13,FALSE))</f>
        <v/>
      </c>
      <c r="E329" s="16" t="str">
        <f>IF(ISERROR(VLOOKUP(CONCATENATE($A329,"_",E$2),'Reference data SID'!$B:$N,13,FALSE)),"",VLOOKUP(CONCATENATE($A329,"_",E$2),'Reference data SID'!$B:$N,13,FALSE))</f>
        <v/>
      </c>
      <c r="F329" s="16" t="str">
        <f>IF(ISERROR(VLOOKUP(CONCATENATE($A329,"_",F$2),'Reference data SID'!$B:$N,13,FALSE)),"",VLOOKUP(CONCATENATE($A329,"_",F$2),'Reference data SID'!$B:$N,13,FALSE))</f>
        <v/>
      </c>
      <c r="G329" s="16" t="str">
        <f>IF(ISERROR(VLOOKUP(CONCATENATE($A329,"_",G$2),'Reference data SID'!$B:$N,13,FALSE)),"",VLOOKUP(CONCATENATE($A329,"_",G$2),'Reference data SID'!$B:$N,13,FALSE))</f>
        <v/>
      </c>
      <c r="H329" s="16" t="str">
        <f>IF(ISERROR(VLOOKUP(CONCATENATE($A329,"_",H$2),'Reference data SID'!$B:$N,13,FALSE)),"",VLOOKUP(CONCATENATE($A329,"_",H$2),'Reference data SID'!$B:$N,13,FALSE))</f>
        <v/>
      </c>
      <c r="I329" s="16" t="str">
        <f>IF(ISERROR(VLOOKUP(CONCATENATE($A329,"_",I$2),'Reference data SID'!$B:$N,13,FALSE)),"",VLOOKUP(CONCATENATE($A329,"_",I$2),'Reference data SID'!$B:$N,13,FALSE))</f>
        <v/>
      </c>
      <c r="J329" s="16" t="str">
        <f>IF(ISERROR(VLOOKUP(CONCATENATE($A329,"_",J$2),'Reference data SID'!$B:$N,13,FALSE)),"",VLOOKUP(CONCATENATE($A329,"_",J$2),'Reference data SID'!$B:$N,13,FALSE))</f>
        <v/>
      </c>
      <c r="K329" s="16" t="str">
        <f>IF(ISERROR(VLOOKUP(CONCATENATE($A329,"_",K$2),'Reference data SID'!$B:$N,13,FALSE)),"",VLOOKUP(CONCATENATE($A329,"_",K$2),'Reference data SID'!$B:$N,13,FALSE))</f>
        <v/>
      </c>
      <c r="L329" s="16" t="str">
        <f>IF(ISERROR(VLOOKUP(CONCATENATE($A329,"_",L$2),'Reference data SID'!$B:$N,13,FALSE)),"",VLOOKUP(CONCATENATE($A329,"_",L$2),'Reference data SID'!$B:$N,13,FALSE))</f>
        <v/>
      </c>
      <c r="M329" s="16" t="str">
        <f>IF(ISERROR(VLOOKUP(CONCATENATE($A329,"_",M$2),'Reference data SID'!$B:$N,13,FALSE)),"",VLOOKUP(CONCATENATE($A329,"_",M$2),'Reference data SID'!$B:$N,13,FALSE))</f>
        <v/>
      </c>
      <c r="N329" s="16" t="str">
        <f>IF(ISERROR(VLOOKUP(CONCATENATE($A329,"_",N$2),'Reference data SID'!$B:$N,13,FALSE)),"",VLOOKUP(CONCATENATE($A329,"_",N$2),'Reference data SID'!$B:$N,13,FALSE))</f>
        <v/>
      </c>
      <c r="O329" s="16" t="str">
        <f>IF(ISERROR(VLOOKUP(CONCATENATE($A329,"_",O$2),'Reference data SID'!$B:$N,13,FALSE)),"",VLOOKUP(CONCATENATE($A329,"_",O$2),'Reference data SID'!$B:$N,13,FALSE))</f>
        <v/>
      </c>
      <c r="P329" s="16" t="str">
        <f>IF(ISERROR(VLOOKUP(CONCATENATE($A329,"_",P$2),'Reference data SID'!$B:$N,13,FALSE)),"",VLOOKUP(CONCATENATE($A329,"_",P$2),'Reference data SID'!$B:$N,13,FALSE))</f>
        <v/>
      </c>
      <c r="Q329" s="16" t="str">
        <f>IF(ISERROR(VLOOKUP(CONCATENATE($A329,"_",Q$2),'Reference data SID'!$B:$N,13,FALSE)),"",VLOOKUP(CONCATENATE($A329,"_",Q$2),'Reference data SID'!$B:$N,13,FALSE))</f>
        <v/>
      </c>
      <c r="R329" s="16" t="str">
        <f>IF(ISERROR(VLOOKUP(CONCATENATE($A329,"_",R$2),'Reference data SID'!$B:$N,13,FALSE)),"",VLOOKUP(CONCATENATE($A329,"_",R$2),'Reference data SID'!$B:$N,13,FALSE))</f>
        <v/>
      </c>
      <c r="S329" s="16" t="str">
        <f>IF(ISERROR(VLOOKUP(CONCATENATE($A329,"_",S$2),'Reference data SID'!$B:$N,13,FALSE)),"",VLOOKUP(CONCATENATE($A329,"_",S$2),'Reference data SID'!$B:$N,13,FALSE))</f>
        <v/>
      </c>
      <c r="T329" s="16" t="str">
        <f>IF(ISERROR(VLOOKUP(CONCATENATE($A329,"_",T$2),'Reference data SID'!$B:$N,13,FALSE)),"",VLOOKUP(CONCATENATE($A329,"_",T$2),'Reference data SID'!$B:$N,13,FALSE))</f>
        <v/>
      </c>
      <c r="U329" s="16" t="str">
        <f>IF(ISERROR(VLOOKUP(CONCATENATE($A329,"_",U$2),'Reference data SID'!$B:$N,13,FALSE)),"",VLOOKUP(CONCATENATE($A329,"_",U$2),'Reference data SID'!$B:$N,13,FALSE))</f>
        <v/>
      </c>
      <c r="V329" s="16" t="str">
        <f>IF(ISERROR(VLOOKUP(CONCATENATE($A329,"_",V$2),'Reference data SID'!$B:$N,13,FALSE)),"",VLOOKUP(CONCATENATE($A329,"_",V$2),'Reference data SID'!$B:$N,13,FALSE))</f>
        <v/>
      </c>
      <c r="W329" s="16" t="str">
        <f>IF(ISERROR(VLOOKUP(CONCATENATE($A329,"_",W$2),'Reference data SID'!$B:$N,13,FALSE)),"",VLOOKUP(CONCATENATE($A329,"_",W$2),'Reference data SID'!$B:$N,13,FALSE))</f>
        <v/>
      </c>
      <c r="X329" s="16" t="str">
        <f>IF(ISERROR(VLOOKUP(CONCATENATE($A329,"_",X$2),'Reference data SID'!$B:$N,13,FALSE)),"",VLOOKUP(CONCATENATE($A329,"_",X$2),'Reference data SID'!$B:$N,13,FALSE))</f>
        <v/>
      </c>
      <c r="Y329" s="16" t="str">
        <f>IF(ISERROR(VLOOKUP(CONCATENATE($A329,"_",Y$2),'Reference data SID'!$B:$N,13,FALSE)),"",VLOOKUP(CONCATENATE($A329,"_",Y$2),'Reference data SID'!$B:$N,13,FALSE))</f>
        <v/>
      </c>
      <c r="Z329" s="16" t="str">
        <f>IF(ISERROR(VLOOKUP(CONCATENATE($A329,"_",Z$2),'Reference data SID'!$B:$N,13,FALSE)),"",VLOOKUP(CONCATENATE($A329,"_",Z$2),'Reference data SID'!$B:$N,13,FALSE))</f>
        <v/>
      </c>
      <c r="AA329" s="16" t="str">
        <f>IF(ISERROR(VLOOKUP(CONCATENATE($A329,"_",AA$2),'Reference data SID'!$B:$N,13,FALSE)),"",VLOOKUP(CONCATENATE($A329,"_",AA$2),'Reference data SID'!$B:$N,13,FALSE))</f>
        <v/>
      </c>
      <c r="AB329" s="16" t="str">
        <f>IF(ISERROR(VLOOKUP(CONCATENATE($A329,"_",AB$2),'Reference data SID'!$B:$N,13,FALSE)),"",VLOOKUP(CONCATENATE($A329,"_",AB$2),'Reference data SID'!$B:$N,13,FALSE))</f>
        <v/>
      </c>
      <c r="AC329" s="16" t="str">
        <f>IF(ISERROR(VLOOKUP(CONCATENATE($A329,"_",AC$2),'Reference data SID'!$B:$N,13,FALSE)),"",VLOOKUP(CONCATENATE($A329,"_",AC$2),'Reference data SID'!$B:$N,13,FALSE))</f>
        <v/>
      </c>
      <c r="AD329" s="16" t="str">
        <f>IF(ISERROR(VLOOKUP(CONCATENATE($A329,"_",AD$2),'Reference data SID'!$B:$N,13,FALSE)),"",VLOOKUP(CONCATENATE($A329,"_",AD$2),'Reference data SID'!$B:$N,13,FALSE))</f>
        <v/>
      </c>
      <c r="AE329" s="16" t="str">
        <f>IF(ISERROR(VLOOKUP(CONCATENATE($A329,"_",AE$2),'Reference data SID'!$B:$N,13,FALSE)),"",VLOOKUP(CONCATENATE($A329,"_",AE$2),'Reference data SID'!$B:$N,13,FALSE))</f>
        <v/>
      </c>
      <c r="AF329" s="16" t="str">
        <f>IF(ISERROR(VLOOKUP(CONCATENATE($A329,"_",AF$2),'Reference data SID'!$B:$N,13,FALSE)),"",VLOOKUP(CONCATENATE($A329,"_",AF$2),'Reference data SID'!$B:$N,13,FALSE))</f>
        <v/>
      </c>
      <c r="AG329" s="16" t="str">
        <f>IF(ISERROR(VLOOKUP(CONCATENATE($A329,"_",AG$2),'Reference data SID'!$B:$N,13,FALSE)),"",VLOOKUP(CONCATENATE($A329,"_",AG$2),'Reference data SID'!$B:$N,13,FALSE))</f>
        <v/>
      </c>
      <c r="AH329" s="16" t="str">
        <f>IF(ISERROR(VLOOKUP(CONCATENATE($A329,"_",AH$2),'Reference data SID'!$B:$N,13,FALSE)),"",VLOOKUP(CONCATENATE($A329,"_",AH$2),'Reference data SID'!$B:$N,13,FALSE))</f>
        <v/>
      </c>
      <c r="AI329" s="16" t="str">
        <f>IF(ISERROR(VLOOKUP(CONCATENATE($A329,"_",AI$2),'Reference data SID'!$B:$N,13,FALSE)),"",VLOOKUP(CONCATENATE($A329,"_",AI$2),'Reference data SID'!$B:$N,13,FALSE))</f>
        <v/>
      </c>
      <c r="AJ329" s="16" t="str">
        <f>IF(ISERROR(VLOOKUP(CONCATENATE($A329,"_",AJ$2),'Reference data SID'!$B:$N,13,FALSE)),"",VLOOKUP(CONCATENATE($A329,"_",AJ$2),'Reference data SID'!$B:$N,13,FALSE))</f>
        <v/>
      </c>
      <c r="AK329" s="16" t="str">
        <f>IF(ISERROR(VLOOKUP(CONCATENATE($A329,"_",AK$2),'Reference data SID'!$B:$N,13,FALSE)),"",VLOOKUP(CONCATENATE($A329,"_",AK$2),'Reference data SID'!$B:$N,13,FALSE))</f>
        <v/>
      </c>
      <c r="AL329" s="16" t="str">
        <f>IF(ISERROR(VLOOKUP(CONCATENATE($A329,"_",AL$2),'Reference data SID'!$B:$N,13,FALSE)),"",VLOOKUP(CONCATENATE($A329,"_",AL$2),'Reference data SID'!$B:$N,13,FALSE))</f>
        <v/>
      </c>
      <c r="AM329" s="16" t="str">
        <f>IF(ISERROR(VLOOKUP(CONCATENATE($A329,"_",AM$2),'Reference data SID'!$B:$N,13,FALSE)),"",VLOOKUP(CONCATENATE($A329,"_",AM$2),'Reference data SID'!$B:$N,13,FALSE))</f>
        <v/>
      </c>
      <c r="AN329" s="16" t="str">
        <f>IF(ISERROR(VLOOKUP(CONCATENATE($A329,"_",AN$2),'Reference data SID'!$B:$N,13,FALSE)),"",VLOOKUP(CONCATENATE($A329,"_",AN$2),'Reference data SID'!$B:$N,13,FALSE))</f>
        <v/>
      </c>
      <c r="AO329" s="16" t="str">
        <f>IF(ISERROR(VLOOKUP(CONCATENATE($A329,"_",AO$2),'Reference data SID'!$B:$N,13,FALSE)),"",VLOOKUP(CONCATENATE($A329,"_",AO$2),'Reference data SID'!$B:$N,13,FALSE))</f>
        <v/>
      </c>
      <c r="AP329" s="16" t="str">
        <f>IF(ISERROR(VLOOKUP(CONCATENATE($A329,"_",AP$2),'Reference data SID'!$B:$N,13,FALSE)),"",VLOOKUP(CONCATENATE($A329,"_",AP$2),'Reference data SID'!$B:$N,13,FALSE))</f>
        <v/>
      </c>
      <c r="AQ329" s="16" t="str">
        <f>IF(ISERROR(VLOOKUP(CONCATENATE($A329,"_",AQ$2),'Reference data SID'!$B:$N,13,FALSE)),"",VLOOKUP(CONCATENATE($A329,"_",AQ$2),'Reference data SID'!$B:$N,13,FALSE))</f>
        <v/>
      </c>
      <c r="AR329" s="16" t="str">
        <f>IF(ISERROR(VLOOKUP(CONCATENATE($A329,"_",AR$2),'Reference data SID'!$B:$N,13,FALSE)),"",VLOOKUP(CONCATENATE($A329,"_",AR$2),'Reference data SID'!$B:$N,13,FALSE))</f>
        <v/>
      </c>
      <c r="AS329" s="16" t="str">
        <f>IF(ISERROR(VLOOKUP(CONCATENATE($A329,"_",AS$2),'Reference data SID'!$B:$N,13,FALSE)),"",VLOOKUP(CONCATENATE($A329,"_",AS$2),'Reference data SID'!$B:$N,13,FALSE))</f>
        <v/>
      </c>
      <c r="AT329" s="16" t="str">
        <f>IF(ISERROR(VLOOKUP(CONCATENATE($A329,"_",AT$2),'Reference data SID'!$B:$N,13,FALSE)),"",VLOOKUP(CONCATENATE($A329,"_",AT$2),'Reference data SID'!$B:$N,13,FALSE))</f>
        <v/>
      </c>
    </row>
    <row r="330" spans="1:46" x14ac:dyDescent="0.25">
      <c r="A330">
        <v>326</v>
      </c>
      <c r="B330" s="16" t="str">
        <f>IF(ISERROR(VLOOKUP(CONCATENATE($A330,"_",B$2),'Reference data SID'!$B:$N,13,FALSE)),"",VLOOKUP(CONCATENATE($A330,"_",B$2),'Reference data SID'!$B:$N,13,FALSE))</f>
        <v/>
      </c>
      <c r="C330" s="16" t="str">
        <f>IF(ISERROR(VLOOKUP(CONCATENATE($A330,"_",C$2),'Reference data SID'!$B:$N,13,FALSE)),"",VLOOKUP(CONCATENATE($A330,"_",C$2),'Reference data SID'!$B:$N,13,FALSE))</f>
        <v/>
      </c>
      <c r="D330" s="16" t="str">
        <f>IF(ISERROR(VLOOKUP(CONCATENATE($A330,"_",D$2),'Reference data SID'!$B:$N,13,FALSE)),"",VLOOKUP(CONCATENATE($A330,"_",D$2),'Reference data SID'!$B:$N,13,FALSE))</f>
        <v/>
      </c>
      <c r="E330" s="16" t="str">
        <f>IF(ISERROR(VLOOKUP(CONCATENATE($A330,"_",E$2),'Reference data SID'!$B:$N,13,FALSE)),"",VLOOKUP(CONCATENATE($A330,"_",E$2),'Reference data SID'!$B:$N,13,FALSE))</f>
        <v/>
      </c>
      <c r="F330" s="16" t="str">
        <f>IF(ISERROR(VLOOKUP(CONCATENATE($A330,"_",F$2),'Reference data SID'!$B:$N,13,FALSE)),"",VLOOKUP(CONCATENATE($A330,"_",F$2),'Reference data SID'!$B:$N,13,FALSE))</f>
        <v/>
      </c>
      <c r="G330" s="16" t="str">
        <f>IF(ISERROR(VLOOKUP(CONCATENATE($A330,"_",G$2),'Reference data SID'!$B:$N,13,FALSE)),"",VLOOKUP(CONCATENATE($A330,"_",G$2),'Reference data SID'!$B:$N,13,FALSE))</f>
        <v/>
      </c>
      <c r="H330" s="16" t="str">
        <f>IF(ISERROR(VLOOKUP(CONCATENATE($A330,"_",H$2),'Reference data SID'!$B:$N,13,FALSE)),"",VLOOKUP(CONCATENATE($A330,"_",H$2),'Reference data SID'!$B:$N,13,FALSE))</f>
        <v/>
      </c>
      <c r="I330" s="16" t="str">
        <f>IF(ISERROR(VLOOKUP(CONCATENATE($A330,"_",I$2),'Reference data SID'!$B:$N,13,FALSE)),"",VLOOKUP(CONCATENATE($A330,"_",I$2),'Reference data SID'!$B:$N,13,FALSE))</f>
        <v/>
      </c>
      <c r="J330" s="16" t="str">
        <f>IF(ISERROR(VLOOKUP(CONCATENATE($A330,"_",J$2),'Reference data SID'!$B:$N,13,FALSE)),"",VLOOKUP(CONCATENATE($A330,"_",J$2),'Reference data SID'!$B:$N,13,FALSE))</f>
        <v/>
      </c>
      <c r="K330" s="16" t="str">
        <f>IF(ISERROR(VLOOKUP(CONCATENATE($A330,"_",K$2),'Reference data SID'!$B:$N,13,FALSE)),"",VLOOKUP(CONCATENATE($A330,"_",K$2),'Reference data SID'!$B:$N,13,FALSE))</f>
        <v/>
      </c>
      <c r="L330" s="16" t="str">
        <f>IF(ISERROR(VLOOKUP(CONCATENATE($A330,"_",L$2),'Reference data SID'!$B:$N,13,FALSE)),"",VLOOKUP(CONCATENATE($A330,"_",L$2),'Reference data SID'!$B:$N,13,FALSE))</f>
        <v/>
      </c>
      <c r="M330" s="16" t="str">
        <f>IF(ISERROR(VLOOKUP(CONCATENATE($A330,"_",M$2),'Reference data SID'!$B:$N,13,FALSE)),"",VLOOKUP(CONCATENATE($A330,"_",M$2),'Reference data SID'!$B:$N,13,FALSE))</f>
        <v/>
      </c>
      <c r="N330" s="16" t="str">
        <f>IF(ISERROR(VLOOKUP(CONCATENATE($A330,"_",N$2),'Reference data SID'!$B:$N,13,FALSE)),"",VLOOKUP(CONCATENATE($A330,"_",N$2),'Reference data SID'!$B:$N,13,FALSE))</f>
        <v/>
      </c>
      <c r="O330" s="16" t="str">
        <f>IF(ISERROR(VLOOKUP(CONCATENATE($A330,"_",O$2),'Reference data SID'!$B:$N,13,FALSE)),"",VLOOKUP(CONCATENATE($A330,"_",O$2),'Reference data SID'!$B:$N,13,FALSE))</f>
        <v/>
      </c>
      <c r="P330" s="16" t="str">
        <f>IF(ISERROR(VLOOKUP(CONCATENATE($A330,"_",P$2),'Reference data SID'!$B:$N,13,FALSE)),"",VLOOKUP(CONCATENATE($A330,"_",P$2),'Reference data SID'!$B:$N,13,FALSE))</f>
        <v/>
      </c>
      <c r="Q330" s="16" t="str">
        <f>IF(ISERROR(VLOOKUP(CONCATENATE($A330,"_",Q$2),'Reference data SID'!$B:$N,13,FALSE)),"",VLOOKUP(CONCATENATE($A330,"_",Q$2),'Reference data SID'!$B:$N,13,FALSE))</f>
        <v/>
      </c>
      <c r="R330" s="16" t="str">
        <f>IF(ISERROR(VLOOKUP(CONCATENATE($A330,"_",R$2),'Reference data SID'!$B:$N,13,FALSE)),"",VLOOKUP(CONCATENATE($A330,"_",R$2),'Reference data SID'!$B:$N,13,FALSE))</f>
        <v/>
      </c>
      <c r="S330" s="16" t="str">
        <f>IF(ISERROR(VLOOKUP(CONCATENATE($A330,"_",S$2),'Reference data SID'!$B:$N,13,FALSE)),"",VLOOKUP(CONCATENATE($A330,"_",S$2),'Reference data SID'!$B:$N,13,FALSE))</f>
        <v/>
      </c>
      <c r="T330" s="16" t="str">
        <f>IF(ISERROR(VLOOKUP(CONCATENATE($A330,"_",T$2),'Reference data SID'!$B:$N,13,FALSE)),"",VLOOKUP(CONCATENATE($A330,"_",T$2),'Reference data SID'!$B:$N,13,FALSE))</f>
        <v/>
      </c>
      <c r="U330" s="16" t="str">
        <f>IF(ISERROR(VLOOKUP(CONCATENATE($A330,"_",U$2),'Reference data SID'!$B:$N,13,FALSE)),"",VLOOKUP(CONCATENATE($A330,"_",U$2),'Reference data SID'!$B:$N,13,FALSE))</f>
        <v/>
      </c>
      <c r="V330" s="16" t="str">
        <f>IF(ISERROR(VLOOKUP(CONCATENATE($A330,"_",V$2),'Reference data SID'!$B:$N,13,FALSE)),"",VLOOKUP(CONCATENATE($A330,"_",V$2),'Reference data SID'!$B:$N,13,FALSE))</f>
        <v/>
      </c>
      <c r="W330" s="16" t="str">
        <f>IF(ISERROR(VLOOKUP(CONCATENATE($A330,"_",W$2),'Reference data SID'!$B:$N,13,FALSE)),"",VLOOKUP(CONCATENATE($A330,"_",W$2),'Reference data SID'!$B:$N,13,FALSE))</f>
        <v/>
      </c>
      <c r="X330" s="16" t="str">
        <f>IF(ISERROR(VLOOKUP(CONCATENATE($A330,"_",X$2),'Reference data SID'!$B:$N,13,FALSE)),"",VLOOKUP(CONCATENATE($A330,"_",X$2),'Reference data SID'!$B:$N,13,FALSE))</f>
        <v/>
      </c>
      <c r="Y330" s="16" t="str">
        <f>IF(ISERROR(VLOOKUP(CONCATENATE($A330,"_",Y$2),'Reference data SID'!$B:$N,13,FALSE)),"",VLOOKUP(CONCATENATE($A330,"_",Y$2),'Reference data SID'!$B:$N,13,FALSE))</f>
        <v/>
      </c>
      <c r="Z330" s="16" t="str">
        <f>IF(ISERROR(VLOOKUP(CONCATENATE($A330,"_",Z$2),'Reference data SID'!$B:$N,13,FALSE)),"",VLOOKUP(CONCATENATE($A330,"_",Z$2),'Reference data SID'!$B:$N,13,FALSE))</f>
        <v/>
      </c>
      <c r="AA330" s="16" t="str">
        <f>IF(ISERROR(VLOOKUP(CONCATENATE($A330,"_",AA$2),'Reference data SID'!$B:$N,13,FALSE)),"",VLOOKUP(CONCATENATE($A330,"_",AA$2),'Reference data SID'!$B:$N,13,FALSE))</f>
        <v/>
      </c>
      <c r="AB330" s="16" t="str">
        <f>IF(ISERROR(VLOOKUP(CONCATENATE($A330,"_",AB$2),'Reference data SID'!$B:$N,13,FALSE)),"",VLOOKUP(CONCATENATE($A330,"_",AB$2),'Reference data SID'!$B:$N,13,FALSE))</f>
        <v/>
      </c>
      <c r="AC330" s="16" t="str">
        <f>IF(ISERROR(VLOOKUP(CONCATENATE($A330,"_",AC$2),'Reference data SID'!$B:$N,13,FALSE)),"",VLOOKUP(CONCATENATE($A330,"_",AC$2),'Reference data SID'!$B:$N,13,FALSE))</f>
        <v/>
      </c>
      <c r="AD330" s="16" t="str">
        <f>IF(ISERROR(VLOOKUP(CONCATENATE($A330,"_",AD$2),'Reference data SID'!$B:$N,13,FALSE)),"",VLOOKUP(CONCATENATE($A330,"_",AD$2),'Reference data SID'!$B:$N,13,FALSE))</f>
        <v/>
      </c>
      <c r="AE330" s="16" t="str">
        <f>IF(ISERROR(VLOOKUP(CONCATENATE($A330,"_",AE$2),'Reference data SID'!$B:$N,13,FALSE)),"",VLOOKUP(CONCATENATE($A330,"_",AE$2),'Reference data SID'!$B:$N,13,FALSE))</f>
        <v/>
      </c>
      <c r="AF330" s="16" t="str">
        <f>IF(ISERROR(VLOOKUP(CONCATENATE($A330,"_",AF$2),'Reference data SID'!$B:$N,13,FALSE)),"",VLOOKUP(CONCATENATE($A330,"_",AF$2),'Reference data SID'!$B:$N,13,FALSE))</f>
        <v/>
      </c>
      <c r="AG330" s="16" t="str">
        <f>IF(ISERROR(VLOOKUP(CONCATENATE($A330,"_",AG$2),'Reference data SID'!$B:$N,13,FALSE)),"",VLOOKUP(CONCATENATE($A330,"_",AG$2),'Reference data SID'!$B:$N,13,FALSE))</f>
        <v/>
      </c>
      <c r="AH330" s="16" t="str">
        <f>IF(ISERROR(VLOOKUP(CONCATENATE($A330,"_",AH$2),'Reference data SID'!$B:$N,13,FALSE)),"",VLOOKUP(CONCATENATE($A330,"_",AH$2),'Reference data SID'!$B:$N,13,FALSE))</f>
        <v/>
      </c>
      <c r="AI330" s="16" t="str">
        <f>IF(ISERROR(VLOOKUP(CONCATENATE($A330,"_",AI$2),'Reference data SID'!$B:$N,13,FALSE)),"",VLOOKUP(CONCATENATE($A330,"_",AI$2),'Reference data SID'!$B:$N,13,FALSE))</f>
        <v/>
      </c>
      <c r="AJ330" s="16" t="str">
        <f>IF(ISERROR(VLOOKUP(CONCATENATE($A330,"_",AJ$2),'Reference data SID'!$B:$N,13,FALSE)),"",VLOOKUP(CONCATENATE($A330,"_",AJ$2),'Reference data SID'!$B:$N,13,FALSE))</f>
        <v/>
      </c>
      <c r="AK330" s="16" t="str">
        <f>IF(ISERROR(VLOOKUP(CONCATENATE($A330,"_",AK$2),'Reference data SID'!$B:$N,13,FALSE)),"",VLOOKUP(CONCATENATE($A330,"_",AK$2),'Reference data SID'!$B:$N,13,FALSE))</f>
        <v/>
      </c>
      <c r="AL330" s="16" t="str">
        <f>IF(ISERROR(VLOOKUP(CONCATENATE($A330,"_",AL$2),'Reference data SID'!$B:$N,13,FALSE)),"",VLOOKUP(CONCATENATE($A330,"_",AL$2),'Reference data SID'!$B:$N,13,FALSE))</f>
        <v/>
      </c>
      <c r="AM330" s="16" t="str">
        <f>IF(ISERROR(VLOOKUP(CONCATENATE($A330,"_",AM$2),'Reference data SID'!$B:$N,13,FALSE)),"",VLOOKUP(CONCATENATE($A330,"_",AM$2),'Reference data SID'!$B:$N,13,FALSE))</f>
        <v/>
      </c>
      <c r="AN330" s="16" t="str">
        <f>IF(ISERROR(VLOOKUP(CONCATENATE($A330,"_",AN$2),'Reference data SID'!$B:$N,13,FALSE)),"",VLOOKUP(CONCATENATE($A330,"_",AN$2),'Reference data SID'!$B:$N,13,FALSE))</f>
        <v/>
      </c>
      <c r="AO330" s="16" t="str">
        <f>IF(ISERROR(VLOOKUP(CONCATENATE($A330,"_",AO$2),'Reference data SID'!$B:$N,13,FALSE)),"",VLOOKUP(CONCATENATE($A330,"_",AO$2),'Reference data SID'!$B:$N,13,FALSE))</f>
        <v/>
      </c>
      <c r="AP330" s="16" t="str">
        <f>IF(ISERROR(VLOOKUP(CONCATENATE($A330,"_",AP$2),'Reference data SID'!$B:$N,13,FALSE)),"",VLOOKUP(CONCATENATE($A330,"_",AP$2),'Reference data SID'!$B:$N,13,FALSE))</f>
        <v/>
      </c>
      <c r="AQ330" s="16" t="str">
        <f>IF(ISERROR(VLOOKUP(CONCATENATE($A330,"_",AQ$2),'Reference data SID'!$B:$N,13,FALSE)),"",VLOOKUP(CONCATENATE($A330,"_",AQ$2),'Reference data SID'!$B:$N,13,FALSE))</f>
        <v/>
      </c>
      <c r="AR330" s="16" t="str">
        <f>IF(ISERROR(VLOOKUP(CONCATENATE($A330,"_",AR$2),'Reference data SID'!$B:$N,13,FALSE)),"",VLOOKUP(CONCATENATE($A330,"_",AR$2),'Reference data SID'!$B:$N,13,FALSE))</f>
        <v/>
      </c>
      <c r="AS330" s="16" t="str">
        <f>IF(ISERROR(VLOOKUP(CONCATENATE($A330,"_",AS$2),'Reference data SID'!$B:$N,13,FALSE)),"",VLOOKUP(CONCATENATE($A330,"_",AS$2),'Reference data SID'!$B:$N,13,FALSE))</f>
        <v/>
      </c>
      <c r="AT330" s="16" t="str">
        <f>IF(ISERROR(VLOOKUP(CONCATENATE($A330,"_",AT$2),'Reference data SID'!$B:$N,13,FALSE)),"",VLOOKUP(CONCATENATE($A330,"_",AT$2),'Reference data SID'!$B:$N,13,FALSE))</f>
        <v/>
      </c>
    </row>
    <row r="331" spans="1:46" x14ac:dyDescent="0.25">
      <c r="A331">
        <v>327</v>
      </c>
      <c r="B331" s="16" t="str">
        <f>IF(ISERROR(VLOOKUP(CONCATENATE($A331,"_",B$2),'Reference data SID'!$B:$N,13,FALSE)),"",VLOOKUP(CONCATENATE($A331,"_",B$2),'Reference data SID'!$B:$N,13,FALSE))</f>
        <v/>
      </c>
      <c r="C331" s="16" t="str">
        <f>IF(ISERROR(VLOOKUP(CONCATENATE($A331,"_",C$2),'Reference data SID'!$B:$N,13,FALSE)),"",VLOOKUP(CONCATENATE($A331,"_",C$2),'Reference data SID'!$B:$N,13,FALSE))</f>
        <v/>
      </c>
      <c r="D331" s="16" t="str">
        <f>IF(ISERROR(VLOOKUP(CONCATENATE($A331,"_",D$2),'Reference data SID'!$B:$N,13,FALSE)),"",VLOOKUP(CONCATENATE($A331,"_",D$2),'Reference data SID'!$B:$N,13,FALSE))</f>
        <v/>
      </c>
      <c r="E331" s="16" t="str">
        <f>IF(ISERROR(VLOOKUP(CONCATENATE($A331,"_",E$2),'Reference data SID'!$B:$N,13,FALSE)),"",VLOOKUP(CONCATENATE($A331,"_",E$2),'Reference data SID'!$B:$N,13,FALSE))</f>
        <v/>
      </c>
      <c r="F331" s="16" t="str">
        <f>IF(ISERROR(VLOOKUP(CONCATENATE($A331,"_",F$2),'Reference data SID'!$B:$N,13,FALSE)),"",VLOOKUP(CONCATENATE($A331,"_",F$2),'Reference data SID'!$B:$N,13,FALSE))</f>
        <v/>
      </c>
      <c r="G331" s="16" t="str">
        <f>IF(ISERROR(VLOOKUP(CONCATENATE($A331,"_",G$2),'Reference data SID'!$B:$N,13,FALSE)),"",VLOOKUP(CONCATENATE($A331,"_",G$2),'Reference data SID'!$B:$N,13,FALSE))</f>
        <v/>
      </c>
      <c r="H331" s="16" t="str">
        <f>IF(ISERROR(VLOOKUP(CONCATENATE($A331,"_",H$2),'Reference data SID'!$B:$N,13,FALSE)),"",VLOOKUP(CONCATENATE($A331,"_",H$2),'Reference data SID'!$B:$N,13,FALSE))</f>
        <v/>
      </c>
      <c r="I331" s="16" t="str">
        <f>IF(ISERROR(VLOOKUP(CONCATENATE($A331,"_",I$2),'Reference data SID'!$B:$N,13,FALSE)),"",VLOOKUP(CONCATENATE($A331,"_",I$2),'Reference data SID'!$B:$N,13,FALSE))</f>
        <v/>
      </c>
      <c r="J331" s="16" t="str">
        <f>IF(ISERROR(VLOOKUP(CONCATENATE($A331,"_",J$2),'Reference data SID'!$B:$N,13,FALSE)),"",VLOOKUP(CONCATENATE($A331,"_",J$2),'Reference data SID'!$B:$N,13,FALSE))</f>
        <v/>
      </c>
      <c r="K331" s="16" t="str">
        <f>IF(ISERROR(VLOOKUP(CONCATENATE($A331,"_",K$2),'Reference data SID'!$B:$N,13,FALSE)),"",VLOOKUP(CONCATENATE($A331,"_",K$2),'Reference data SID'!$B:$N,13,FALSE))</f>
        <v/>
      </c>
      <c r="L331" s="16" t="str">
        <f>IF(ISERROR(VLOOKUP(CONCATENATE($A331,"_",L$2),'Reference data SID'!$B:$N,13,FALSE)),"",VLOOKUP(CONCATENATE($A331,"_",L$2),'Reference data SID'!$B:$N,13,FALSE))</f>
        <v/>
      </c>
      <c r="M331" s="16" t="str">
        <f>IF(ISERROR(VLOOKUP(CONCATENATE($A331,"_",M$2),'Reference data SID'!$B:$N,13,FALSE)),"",VLOOKUP(CONCATENATE($A331,"_",M$2),'Reference data SID'!$B:$N,13,FALSE))</f>
        <v/>
      </c>
      <c r="N331" s="16" t="str">
        <f>IF(ISERROR(VLOOKUP(CONCATENATE($A331,"_",N$2),'Reference data SID'!$B:$N,13,FALSE)),"",VLOOKUP(CONCATENATE($A331,"_",N$2),'Reference data SID'!$B:$N,13,FALSE))</f>
        <v/>
      </c>
      <c r="O331" s="16" t="str">
        <f>IF(ISERROR(VLOOKUP(CONCATENATE($A331,"_",O$2),'Reference data SID'!$B:$N,13,FALSE)),"",VLOOKUP(CONCATENATE($A331,"_",O$2),'Reference data SID'!$B:$N,13,FALSE))</f>
        <v/>
      </c>
      <c r="P331" s="16" t="str">
        <f>IF(ISERROR(VLOOKUP(CONCATENATE($A331,"_",P$2),'Reference data SID'!$B:$N,13,FALSE)),"",VLOOKUP(CONCATENATE($A331,"_",P$2),'Reference data SID'!$B:$N,13,FALSE))</f>
        <v/>
      </c>
      <c r="Q331" s="16" t="str">
        <f>IF(ISERROR(VLOOKUP(CONCATENATE($A331,"_",Q$2),'Reference data SID'!$B:$N,13,FALSE)),"",VLOOKUP(CONCATENATE($A331,"_",Q$2),'Reference data SID'!$B:$N,13,FALSE))</f>
        <v/>
      </c>
      <c r="R331" s="16" t="str">
        <f>IF(ISERROR(VLOOKUP(CONCATENATE($A331,"_",R$2),'Reference data SID'!$B:$N,13,FALSE)),"",VLOOKUP(CONCATENATE($A331,"_",R$2),'Reference data SID'!$B:$N,13,FALSE))</f>
        <v/>
      </c>
      <c r="S331" s="16" t="str">
        <f>IF(ISERROR(VLOOKUP(CONCATENATE($A331,"_",S$2),'Reference data SID'!$B:$N,13,FALSE)),"",VLOOKUP(CONCATENATE($A331,"_",S$2),'Reference data SID'!$B:$N,13,FALSE))</f>
        <v/>
      </c>
      <c r="T331" s="16" t="str">
        <f>IF(ISERROR(VLOOKUP(CONCATENATE($A331,"_",T$2),'Reference data SID'!$B:$N,13,FALSE)),"",VLOOKUP(CONCATENATE($A331,"_",T$2),'Reference data SID'!$B:$N,13,FALSE))</f>
        <v/>
      </c>
      <c r="U331" s="16" t="str">
        <f>IF(ISERROR(VLOOKUP(CONCATENATE($A331,"_",U$2),'Reference data SID'!$B:$N,13,FALSE)),"",VLOOKUP(CONCATENATE($A331,"_",U$2),'Reference data SID'!$B:$N,13,FALSE))</f>
        <v/>
      </c>
      <c r="V331" s="16" t="str">
        <f>IF(ISERROR(VLOOKUP(CONCATENATE($A331,"_",V$2),'Reference data SID'!$B:$N,13,FALSE)),"",VLOOKUP(CONCATENATE($A331,"_",V$2),'Reference data SID'!$B:$N,13,FALSE))</f>
        <v/>
      </c>
      <c r="W331" s="16" t="str">
        <f>IF(ISERROR(VLOOKUP(CONCATENATE($A331,"_",W$2),'Reference data SID'!$B:$N,13,FALSE)),"",VLOOKUP(CONCATENATE($A331,"_",W$2),'Reference data SID'!$B:$N,13,FALSE))</f>
        <v/>
      </c>
      <c r="X331" s="16" t="str">
        <f>IF(ISERROR(VLOOKUP(CONCATENATE($A331,"_",X$2),'Reference data SID'!$B:$N,13,FALSE)),"",VLOOKUP(CONCATENATE($A331,"_",X$2),'Reference data SID'!$B:$N,13,FALSE))</f>
        <v/>
      </c>
      <c r="Y331" s="16" t="str">
        <f>IF(ISERROR(VLOOKUP(CONCATENATE($A331,"_",Y$2),'Reference data SID'!$B:$N,13,FALSE)),"",VLOOKUP(CONCATENATE($A331,"_",Y$2),'Reference data SID'!$B:$N,13,FALSE))</f>
        <v/>
      </c>
      <c r="Z331" s="16" t="str">
        <f>IF(ISERROR(VLOOKUP(CONCATENATE($A331,"_",Z$2),'Reference data SID'!$B:$N,13,FALSE)),"",VLOOKUP(CONCATENATE($A331,"_",Z$2),'Reference data SID'!$B:$N,13,FALSE))</f>
        <v/>
      </c>
      <c r="AA331" s="16" t="str">
        <f>IF(ISERROR(VLOOKUP(CONCATENATE($A331,"_",AA$2),'Reference data SID'!$B:$N,13,FALSE)),"",VLOOKUP(CONCATENATE($A331,"_",AA$2),'Reference data SID'!$B:$N,13,FALSE))</f>
        <v/>
      </c>
      <c r="AB331" s="16" t="str">
        <f>IF(ISERROR(VLOOKUP(CONCATENATE($A331,"_",AB$2),'Reference data SID'!$B:$N,13,FALSE)),"",VLOOKUP(CONCATENATE($A331,"_",AB$2),'Reference data SID'!$B:$N,13,FALSE))</f>
        <v/>
      </c>
      <c r="AC331" s="16" t="str">
        <f>IF(ISERROR(VLOOKUP(CONCATENATE($A331,"_",AC$2),'Reference data SID'!$B:$N,13,FALSE)),"",VLOOKUP(CONCATENATE($A331,"_",AC$2),'Reference data SID'!$B:$N,13,FALSE))</f>
        <v/>
      </c>
      <c r="AD331" s="16" t="str">
        <f>IF(ISERROR(VLOOKUP(CONCATENATE($A331,"_",AD$2),'Reference data SID'!$B:$N,13,FALSE)),"",VLOOKUP(CONCATENATE($A331,"_",AD$2),'Reference data SID'!$B:$N,13,FALSE))</f>
        <v/>
      </c>
      <c r="AE331" s="16" t="str">
        <f>IF(ISERROR(VLOOKUP(CONCATENATE($A331,"_",AE$2),'Reference data SID'!$B:$N,13,FALSE)),"",VLOOKUP(CONCATENATE($A331,"_",AE$2),'Reference data SID'!$B:$N,13,FALSE))</f>
        <v/>
      </c>
      <c r="AF331" s="16" t="str">
        <f>IF(ISERROR(VLOOKUP(CONCATENATE($A331,"_",AF$2),'Reference data SID'!$B:$N,13,FALSE)),"",VLOOKUP(CONCATENATE($A331,"_",AF$2),'Reference data SID'!$B:$N,13,FALSE))</f>
        <v/>
      </c>
      <c r="AG331" s="16" t="str">
        <f>IF(ISERROR(VLOOKUP(CONCATENATE($A331,"_",AG$2),'Reference data SID'!$B:$N,13,FALSE)),"",VLOOKUP(CONCATENATE($A331,"_",AG$2),'Reference data SID'!$B:$N,13,FALSE))</f>
        <v/>
      </c>
      <c r="AH331" s="16" t="str">
        <f>IF(ISERROR(VLOOKUP(CONCATENATE($A331,"_",AH$2),'Reference data SID'!$B:$N,13,FALSE)),"",VLOOKUP(CONCATENATE($A331,"_",AH$2),'Reference data SID'!$B:$N,13,FALSE))</f>
        <v/>
      </c>
      <c r="AI331" s="16" t="str">
        <f>IF(ISERROR(VLOOKUP(CONCATENATE($A331,"_",AI$2),'Reference data SID'!$B:$N,13,FALSE)),"",VLOOKUP(CONCATENATE($A331,"_",AI$2),'Reference data SID'!$B:$N,13,FALSE))</f>
        <v/>
      </c>
      <c r="AJ331" s="16" t="str">
        <f>IF(ISERROR(VLOOKUP(CONCATENATE($A331,"_",AJ$2),'Reference data SID'!$B:$N,13,FALSE)),"",VLOOKUP(CONCATENATE($A331,"_",AJ$2),'Reference data SID'!$B:$N,13,FALSE))</f>
        <v/>
      </c>
      <c r="AK331" s="16" t="str">
        <f>IF(ISERROR(VLOOKUP(CONCATENATE($A331,"_",AK$2),'Reference data SID'!$B:$N,13,FALSE)),"",VLOOKUP(CONCATENATE($A331,"_",AK$2),'Reference data SID'!$B:$N,13,FALSE))</f>
        <v/>
      </c>
      <c r="AL331" s="16" t="str">
        <f>IF(ISERROR(VLOOKUP(CONCATENATE($A331,"_",AL$2),'Reference data SID'!$B:$N,13,FALSE)),"",VLOOKUP(CONCATENATE($A331,"_",AL$2),'Reference data SID'!$B:$N,13,FALSE))</f>
        <v/>
      </c>
      <c r="AM331" s="16" t="str">
        <f>IF(ISERROR(VLOOKUP(CONCATENATE($A331,"_",AM$2),'Reference data SID'!$B:$N,13,FALSE)),"",VLOOKUP(CONCATENATE($A331,"_",AM$2),'Reference data SID'!$B:$N,13,FALSE))</f>
        <v/>
      </c>
      <c r="AN331" s="16" t="str">
        <f>IF(ISERROR(VLOOKUP(CONCATENATE($A331,"_",AN$2),'Reference data SID'!$B:$N,13,FALSE)),"",VLOOKUP(CONCATENATE($A331,"_",AN$2),'Reference data SID'!$B:$N,13,FALSE))</f>
        <v/>
      </c>
      <c r="AO331" s="16" t="str">
        <f>IF(ISERROR(VLOOKUP(CONCATENATE($A331,"_",AO$2),'Reference data SID'!$B:$N,13,FALSE)),"",VLOOKUP(CONCATENATE($A331,"_",AO$2),'Reference data SID'!$B:$N,13,FALSE))</f>
        <v/>
      </c>
      <c r="AP331" s="16" t="str">
        <f>IF(ISERROR(VLOOKUP(CONCATENATE($A331,"_",AP$2),'Reference data SID'!$B:$N,13,FALSE)),"",VLOOKUP(CONCATENATE($A331,"_",AP$2),'Reference data SID'!$B:$N,13,FALSE))</f>
        <v/>
      </c>
      <c r="AQ331" s="16" t="str">
        <f>IF(ISERROR(VLOOKUP(CONCATENATE($A331,"_",AQ$2),'Reference data SID'!$B:$N,13,FALSE)),"",VLOOKUP(CONCATENATE($A331,"_",AQ$2),'Reference data SID'!$B:$N,13,FALSE))</f>
        <v/>
      </c>
      <c r="AR331" s="16" t="str">
        <f>IF(ISERROR(VLOOKUP(CONCATENATE($A331,"_",AR$2),'Reference data SID'!$B:$N,13,FALSE)),"",VLOOKUP(CONCATENATE($A331,"_",AR$2),'Reference data SID'!$B:$N,13,FALSE))</f>
        <v/>
      </c>
      <c r="AS331" s="16" t="str">
        <f>IF(ISERROR(VLOOKUP(CONCATENATE($A331,"_",AS$2),'Reference data SID'!$B:$N,13,FALSE)),"",VLOOKUP(CONCATENATE($A331,"_",AS$2),'Reference data SID'!$B:$N,13,FALSE))</f>
        <v/>
      </c>
      <c r="AT331" s="16" t="str">
        <f>IF(ISERROR(VLOOKUP(CONCATENATE($A331,"_",AT$2),'Reference data SID'!$B:$N,13,FALSE)),"",VLOOKUP(CONCATENATE($A331,"_",AT$2),'Reference data SID'!$B:$N,13,FALSE))</f>
        <v/>
      </c>
    </row>
    <row r="332" spans="1:46" x14ac:dyDescent="0.25">
      <c r="A332">
        <v>328</v>
      </c>
      <c r="B332" s="16" t="str">
        <f>IF(ISERROR(VLOOKUP(CONCATENATE($A332,"_",B$2),'Reference data SID'!$B:$N,13,FALSE)),"",VLOOKUP(CONCATENATE($A332,"_",B$2),'Reference data SID'!$B:$N,13,FALSE))</f>
        <v/>
      </c>
      <c r="C332" s="16" t="str">
        <f>IF(ISERROR(VLOOKUP(CONCATENATE($A332,"_",C$2),'Reference data SID'!$B:$N,13,FALSE)),"",VLOOKUP(CONCATENATE($A332,"_",C$2),'Reference data SID'!$B:$N,13,FALSE))</f>
        <v/>
      </c>
      <c r="D332" s="16" t="str">
        <f>IF(ISERROR(VLOOKUP(CONCATENATE($A332,"_",D$2),'Reference data SID'!$B:$N,13,FALSE)),"",VLOOKUP(CONCATENATE($A332,"_",D$2),'Reference data SID'!$B:$N,13,FALSE))</f>
        <v/>
      </c>
      <c r="E332" s="16" t="str">
        <f>IF(ISERROR(VLOOKUP(CONCATENATE($A332,"_",E$2),'Reference data SID'!$B:$N,13,FALSE)),"",VLOOKUP(CONCATENATE($A332,"_",E$2),'Reference data SID'!$B:$N,13,FALSE))</f>
        <v/>
      </c>
      <c r="F332" s="16" t="str">
        <f>IF(ISERROR(VLOOKUP(CONCATENATE($A332,"_",F$2),'Reference data SID'!$B:$N,13,FALSE)),"",VLOOKUP(CONCATENATE($A332,"_",F$2),'Reference data SID'!$B:$N,13,FALSE))</f>
        <v/>
      </c>
      <c r="G332" s="16" t="str">
        <f>IF(ISERROR(VLOOKUP(CONCATENATE($A332,"_",G$2),'Reference data SID'!$B:$N,13,FALSE)),"",VLOOKUP(CONCATENATE($A332,"_",G$2),'Reference data SID'!$B:$N,13,FALSE))</f>
        <v/>
      </c>
      <c r="H332" s="16" t="str">
        <f>IF(ISERROR(VLOOKUP(CONCATENATE($A332,"_",H$2),'Reference data SID'!$B:$N,13,FALSE)),"",VLOOKUP(CONCATENATE($A332,"_",H$2),'Reference data SID'!$B:$N,13,FALSE))</f>
        <v/>
      </c>
      <c r="I332" s="16" t="str">
        <f>IF(ISERROR(VLOOKUP(CONCATENATE($A332,"_",I$2),'Reference data SID'!$B:$N,13,FALSE)),"",VLOOKUP(CONCATENATE($A332,"_",I$2),'Reference data SID'!$B:$N,13,FALSE))</f>
        <v/>
      </c>
      <c r="J332" s="16" t="str">
        <f>IF(ISERROR(VLOOKUP(CONCATENATE($A332,"_",J$2),'Reference data SID'!$B:$N,13,FALSE)),"",VLOOKUP(CONCATENATE($A332,"_",J$2),'Reference data SID'!$B:$N,13,FALSE))</f>
        <v/>
      </c>
      <c r="K332" s="16" t="str">
        <f>IF(ISERROR(VLOOKUP(CONCATENATE($A332,"_",K$2),'Reference data SID'!$B:$N,13,FALSE)),"",VLOOKUP(CONCATENATE($A332,"_",K$2),'Reference data SID'!$B:$N,13,FALSE))</f>
        <v/>
      </c>
      <c r="L332" s="16" t="str">
        <f>IF(ISERROR(VLOOKUP(CONCATENATE($A332,"_",L$2),'Reference data SID'!$B:$N,13,FALSE)),"",VLOOKUP(CONCATENATE($A332,"_",L$2),'Reference data SID'!$B:$N,13,FALSE))</f>
        <v/>
      </c>
      <c r="M332" s="16" t="str">
        <f>IF(ISERROR(VLOOKUP(CONCATENATE($A332,"_",M$2),'Reference data SID'!$B:$N,13,FALSE)),"",VLOOKUP(CONCATENATE($A332,"_",M$2),'Reference data SID'!$B:$N,13,FALSE))</f>
        <v/>
      </c>
      <c r="N332" s="16" t="str">
        <f>IF(ISERROR(VLOOKUP(CONCATENATE($A332,"_",N$2),'Reference data SID'!$B:$N,13,FALSE)),"",VLOOKUP(CONCATENATE($A332,"_",N$2),'Reference data SID'!$B:$N,13,FALSE))</f>
        <v/>
      </c>
      <c r="O332" s="16" t="str">
        <f>IF(ISERROR(VLOOKUP(CONCATENATE($A332,"_",O$2),'Reference data SID'!$B:$N,13,FALSE)),"",VLOOKUP(CONCATENATE($A332,"_",O$2),'Reference data SID'!$B:$N,13,FALSE))</f>
        <v/>
      </c>
      <c r="P332" s="16" t="str">
        <f>IF(ISERROR(VLOOKUP(CONCATENATE($A332,"_",P$2),'Reference data SID'!$B:$N,13,FALSE)),"",VLOOKUP(CONCATENATE($A332,"_",P$2),'Reference data SID'!$B:$N,13,FALSE))</f>
        <v/>
      </c>
      <c r="Q332" s="16" t="str">
        <f>IF(ISERROR(VLOOKUP(CONCATENATE($A332,"_",Q$2),'Reference data SID'!$B:$N,13,FALSE)),"",VLOOKUP(CONCATENATE($A332,"_",Q$2),'Reference data SID'!$B:$N,13,FALSE))</f>
        <v/>
      </c>
      <c r="R332" s="16" t="str">
        <f>IF(ISERROR(VLOOKUP(CONCATENATE($A332,"_",R$2),'Reference data SID'!$B:$N,13,FALSE)),"",VLOOKUP(CONCATENATE($A332,"_",R$2),'Reference data SID'!$B:$N,13,FALSE))</f>
        <v/>
      </c>
      <c r="S332" s="16" t="str">
        <f>IF(ISERROR(VLOOKUP(CONCATENATE($A332,"_",S$2),'Reference data SID'!$B:$N,13,FALSE)),"",VLOOKUP(CONCATENATE($A332,"_",S$2),'Reference data SID'!$B:$N,13,FALSE))</f>
        <v/>
      </c>
      <c r="T332" s="16" t="str">
        <f>IF(ISERROR(VLOOKUP(CONCATENATE($A332,"_",T$2),'Reference data SID'!$B:$N,13,FALSE)),"",VLOOKUP(CONCATENATE($A332,"_",T$2),'Reference data SID'!$B:$N,13,FALSE))</f>
        <v/>
      </c>
      <c r="U332" s="16" t="str">
        <f>IF(ISERROR(VLOOKUP(CONCATENATE($A332,"_",U$2),'Reference data SID'!$B:$N,13,FALSE)),"",VLOOKUP(CONCATENATE($A332,"_",U$2),'Reference data SID'!$B:$N,13,FALSE))</f>
        <v/>
      </c>
      <c r="V332" s="16" t="str">
        <f>IF(ISERROR(VLOOKUP(CONCATENATE($A332,"_",V$2),'Reference data SID'!$B:$N,13,FALSE)),"",VLOOKUP(CONCATENATE($A332,"_",V$2),'Reference data SID'!$B:$N,13,FALSE))</f>
        <v/>
      </c>
      <c r="W332" s="16" t="str">
        <f>IF(ISERROR(VLOOKUP(CONCATENATE($A332,"_",W$2),'Reference data SID'!$B:$N,13,FALSE)),"",VLOOKUP(CONCATENATE($A332,"_",W$2),'Reference data SID'!$B:$N,13,FALSE))</f>
        <v/>
      </c>
      <c r="X332" s="16" t="str">
        <f>IF(ISERROR(VLOOKUP(CONCATENATE($A332,"_",X$2),'Reference data SID'!$B:$N,13,FALSE)),"",VLOOKUP(CONCATENATE($A332,"_",X$2),'Reference data SID'!$B:$N,13,FALSE))</f>
        <v/>
      </c>
      <c r="Y332" s="16" t="str">
        <f>IF(ISERROR(VLOOKUP(CONCATENATE($A332,"_",Y$2),'Reference data SID'!$B:$N,13,FALSE)),"",VLOOKUP(CONCATENATE($A332,"_",Y$2),'Reference data SID'!$B:$N,13,FALSE))</f>
        <v/>
      </c>
      <c r="Z332" s="16" t="str">
        <f>IF(ISERROR(VLOOKUP(CONCATENATE($A332,"_",Z$2),'Reference data SID'!$B:$N,13,FALSE)),"",VLOOKUP(CONCATENATE($A332,"_",Z$2),'Reference data SID'!$B:$N,13,FALSE))</f>
        <v/>
      </c>
      <c r="AA332" s="16" t="str">
        <f>IF(ISERROR(VLOOKUP(CONCATENATE($A332,"_",AA$2),'Reference data SID'!$B:$N,13,FALSE)),"",VLOOKUP(CONCATENATE($A332,"_",AA$2),'Reference data SID'!$B:$N,13,FALSE))</f>
        <v/>
      </c>
      <c r="AB332" s="16" t="str">
        <f>IF(ISERROR(VLOOKUP(CONCATENATE($A332,"_",AB$2),'Reference data SID'!$B:$N,13,FALSE)),"",VLOOKUP(CONCATENATE($A332,"_",AB$2),'Reference data SID'!$B:$N,13,FALSE))</f>
        <v/>
      </c>
      <c r="AC332" s="16" t="str">
        <f>IF(ISERROR(VLOOKUP(CONCATENATE($A332,"_",AC$2),'Reference data SID'!$B:$N,13,FALSE)),"",VLOOKUP(CONCATENATE($A332,"_",AC$2),'Reference data SID'!$B:$N,13,FALSE))</f>
        <v/>
      </c>
      <c r="AD332" s="16" t="str">
        <f>IF(ISERROR(VLOOKUP(CONCATENATE($A332,"_",AD$2),'Reference data SID'!$B:$N,13,FALSE)),"",VLOOKUP(CONCATENATE($A332,"_",AD$2),'Reference data SID'!$B:$N,13,FALSE))</f>
        <v/>
      </c>
      <c r="AE332" s="16" t="str">
        <f>IF(ISERROR(VLOOKUP(CONCATENATE($A332,"_",AE$2),'Reference data SID'!$B:$N,13,FALSE)),"",VLOOKUP(CONCATENATE($A332,"_",AE$2),'Reference data SID'!$B:$N,13,FALSE))</f>
        <v/>
      </c>
      <c r="AF332" s="16" t="str">
        <f>IF(ISERROR(VLOOKUP(CONCATENATE($A332,"_",AF$2),'Reference data SID'!$B:$N,13,FALSE)),"",VLOOKUP(CONCATENATE($A332,"_",AF$2),'Reference data SID'!$B:$N,13,FALSE))</f>
        <v/>
      </c>
      <c r="AG332" s="16" t="str">
        <f>IF(ISERROR(VLOOKUP(CONCATENATE($A332,"_",AG$2),'Reference data SID'!$B:$N,13,FALSE)),"",VLOOKUP(CONCATENATE($A332,"_",AG$2),'Reference data SID'!$B:$N,13,FALSE))</f>
        <v/>
      </c>
      <c r="AH332" s="16" t="str">
        <f>IF(ISERROR(VLOOKUP(CONCATENATE($A332,"_",AH$2),'Reference data SID'!$B:$N,13,FALSE)),"",VLOOKUP(CONCATENATE($A332,"_",AH$2),'Reference data SID'!$B:$N,13,FALSE))</f>
        <v/>
      </c>
      <c r="AI332" s="16" t="str">
        <f>IF(ISERROR(VLOOKUP(CONCATENATE($A332,"_",AI$2),'Reference data SID'!$B:$N,13,FALSE)),"",VLOOKUP(CONCATENATE($A332,"_",AI$2),'Reference data SID'!$B:$N,13,FALSE))</f>
        <v/>
      </c>
      <c r="AJ332" s="16" t="str">
        <f>IF(ISERROR(VLOOKUP(CONCATENATE($A332,"_",AJ$2),'Reference data SID'!$B:$N,13,FALSE)),"",VLOOKUP(CONCATENATE($A332,"_",AJ$2),'Reference data SID'!$B:$N,13,FALSE))</f>
        <v/>
      </c>
      <c r="AK332" s="16" t="str">
        <f>IF(ISERROR(VLOOKUP(CONCATENATE($A332,"_",AK$2),'Reference data SID'!$B:$N,13,FALSE)),"",VLOOKUP(CONCATENATE($A332,"_",AK$2),'Reference data SID'!$B:$N,13,FALSE))</f>
        <v/>
      </c>
      <c r="AL332" s="16" t="str">
        <f>IF(ISERROR(VLOOKUP(CONCATENATE($A332,"_",AL$2),'Reference data SID'!$B:$N,13,FALSE)),"",VLOOKUP(CONCATENATE($A332,"_",AL$2),'Reference data SID'!$B:$N,13,FALSE))</f>
        <v/>
      </c>
      <c r="AM332" s="16" t="str">
        <f>IF(ISERROR(VLOOKUP(CONCATENATE($A332,"_",AM$2),'Reference data SID'!$B:$N,13,FALSE)),"",VLOOKUP(CONCATENATE($A332,"_",AM$2),'Reference data SID'!$B:$N,13,FALSE))</f>
        <v/>
      </c>
      <c r="AN332" s="16" t="str">
        <f>IF(ISERROR(VLOOKUP(CONCATENATE($A332,"_",AN$2),'Reference data SID'!$B:$N,13,FALSE)),"",VLOOKUP(CONCATENATE($A332,"_",AN$2),'Reference data SID'!$B:$N,13,FALSE))</f>
        <v/>
      </c>
      <c r="AO332" s="16" t="str">
        <f>IF(ISERROR(VLOOKUP(CONCATENATE($A332,"_",AO$2),'Reference data SID'!$B:$N,13,FALSE)),"",VLOOKUP(CONCATENATE($A332,"_",AO$2),'Reference data SID'!$B:$N,13,FALSE))</f>
        <v/>
      </c>
      <c r="AP332" s="16" t="str">
        <f>IF(ISERROR(VLOOKUP(CONCATENATE($A332,"_",AP$2),'Reference data SID'!$B:$N,13,FALSE)),"",VLOOKUP(CONCATENATE($A332,"_",AP$2),'Reference data SID'!$B:$N,13,FALSE))</f>
        <v/>
      </c>
      <c r="AQ332" s="16" t="str">
        <f>IF(ISERROR(VLOOKUP(CONCATENATE($A332,"_",AQ$2),'Reference data SID'!$B:$N,13,FALSE)),"",VLOOKUP(CONCATENATE($A332,"_",AQ$2),'Reference data SID'!$B:$N,13,FALSE))</f>
        <v/>
      </c>
      <c r="AR332" s="16" t="str">
        <f>IF(ISERROR(VLOOKUP(CONCATENATE($A332,"_",AR$2),'Reference data SID'!$B:$N,13,FALSE)),"",VLOOKUP(CONCATENATE($A332,"_",AR$2),'Reference data SID'!$B:$N,13,FALSE))</f>
        <v/>
      </c>
      <c r="AS332" s="16" t="str">
        <f>IF(ISERROR(VLOOKUP(CONCATENATE($A332,"_",AS$2),'Reference data SID'!$B:$N,13,FALSE)),"",VLOOKUP(CONCATENATE($A332,"_",AS$2),'Reference data SID'!$B:$N,13,FALSE))</f>
        <v/>
      </c>
      <c r="AT332" s="16" t="str">
        <f>IF(ISERROR(VLOOKUP(CONCATENATE($A332,"_",AT$2),'Reference data SID'!$B:$N,13,FALSE)),"",VLOOKUP(CONCATENATE($A332,"_",AT$2),'Reference data SID'!$B:$N,13,FALSE))</f>
        <v/>
      </c>
    </row>
    <row r="333" spans="1:46" x14ac:dyDescent="0.25">
      <c r="A333">
        <v>329</v>
      </c>
      <c r="B333" s="16" t="str">
        <f>IF(ISERROR(VLOOKUP(CONCATENATE($A333,"_",B$2),'Reference data SID'!$B:$N,13,FALSE)),"",VLOOKUP(CONCATENATE($A333,"_",B$2),'Reference data SID'!$B:$N,13,FALSE))</f>
        <v/>
      </c>
      <c r="C333" s="16" t="str">
        <f>IF(ISERROR(VLOOKUP(CONCATENATE($A333,"_",C$2),'Reference data SID'!$B:$N,13,FALSE)),"",VLOOKUP(CONCATENATE($A333,"_",C$2),'Reference data SID'!$B:$N,13,FALSE))</f>
        <v/>
      </c>
      <c r="D333" s="16" t="str">
        <f>IF(ISERROR(VLOOKUP(CONCATENATE($A333,"_",D$2),'Reference data SID'!$B:$N,13,FALSE)),"",VLOOKUP(CONCATENATE($A333,"_",D$2),'Reference data SID'!$B:$N,13,FALSE))</f>
        <v/>
      </c>
      <c r="E333" s="16" t="str">
        <f>IF(ISERROR(VLOOKUP(CONCATENATE($A333,"_",E$2),'Reference data SID'!$B:$N,13,FALSE)),"",VLOOKUP(CONCATENATE($A333,"_",E$2),'Reference data SID'!$B:$N,13,FALSE))</f>
        <v/>
      </c>
      <c r="F333" s="16" t="str">
        <f>IF(ISERROR(VLOOKUP(CONCATENATE($A333,"_",F$2),'Reference data SID'!$B:$N,13,FALSE)),"",VLOOKUP(CONCATENATE($A333,"_",F$2),'Reference data SID'!$B:$N,13,FALSE))</f>
        <v/>
      </c>
      <c r="G333" s="16" t="str">
        <f>IF(ISERROR(VLOOKUP(CONCATENATE($A333,"_",G$2),'Reference data SID'!$B:$N,13,FALSE)),"",VLOOKUP(CONCATENATE($A333,"_",G$2),'Reference data SID'!$B:$N,13,FALSE))</f>
        <v/>
      </c>
      <c r="H333" s="16" t="str">
        <f>IF(ISERROR(VLOOKUP(CONCATENATE($A333,"_",H$2),'Reference data SID'!$B:$N,13,FALSE)),"",VLOOKUP(CONCATENATE($A333,"_",H$2),'Reference data SID'!$B:$N,13,FALSE))</f>
        <v/>
      </c>
      <c r="I333" s="16" t="str">
        <f>IF(ISERROR(VLOOKUP(CONCATENATE($A333,"_",I$2),'Reference data SID'!$B:$N,13,FALSE)),"",VLOOKUP(CONCATENATE($A333,"_",I$2),'Reference data SID'!$B:$N,13,FALSE))</f>
        <v/>
      </c>
      <c r="J333" s="16" t="str">
        <f>IF(ISERROR(VLOOKUP(CONCATENATE($A333,"_",J$2),'Reference data SID'!$B:$N,13,FALSE)),"",VLOOKUP(CONCATENATE($A333,"_",J$2),'Reference data SID'!$B:$N,13,FALSE))</f>
        <v/>
      </c>
      <c r="K333" s="16" t="str">
        <f>IF(ISERROR(VLOOKUP(CONCATENATE($A333,"_",K$2),'Reference data SID'!$B:$N,13,FALSE)),"",VLOOKUP(CONCATENATE($A333,"_",K$2),'Reference data SID'!$B:$N,13,FALSE))</f>
        <v/>
      </c>
      <c r="L333" s="16" t="str">
        <f>IF(ISERROR(VLOOKUP(CONCATENATE($A333,"_",L$2),'Reference data SID'!$B:$N,13,FALSE)),"",VLOOKUP(CONCATENATE($A333,"_",L$2),'Reference data SID'!$B:$N,13,FALSE))</f>
        <v/>
      </c>
      <c r="M333" s="16" t="str">
        <f>IF(ISERROR(VLOOKUP(CONCATENATE($A333,"_",M$2),'Reference data SID'!$B:$N,13,FALSE)),"",VLOOKUP(CONCATENATE($A333,"_",M$2),'Reference data SID'!$B:$N,13,FALSE))</f>
        <v/>
      </c>
      <c r="N333" s="16" t="str">
        <f>IF(ISERROR(VLOOKUP(CONCATENATE($A333,"_",N$2),'Reference data SID'!$B:$N,13,FALSE)),"",VLOOKUP(CONCATENATE($A333,"_",N$2),'Reference data SID'!$B:$N,13,FALSE))</f>
        <v/>
      </c>
      <c r="O333" s="16" t="str">
        <f>IF(ISERROR(VLOOKUP(CONCATENATE($A333,"_",O$2),'Reference data SID'!$B:$N,13,FALSE)),"",VLOOKUP(CONCATENATE($A333,"_",O$2),'Reference data SID'!$B:$N,13,FALSE))</f>
        <v/>
      </c>
      <c r="P333" s="16" t="str">
        <f>IF(ISERROR(VLOOKUP(CONCATENATE($A333,"_",P$2),'Reference data SID'!$B:$N,13,FALSE)),"",VLOOKUP(CONCATENATE($A333,"_",P$2),'Reference data SID'!$B:$N,13,FALSE))</f>
        <v/>
      </c>
      <c r="Q333" s="16" t="str">
        <f>IF(ISERROR(VLOOKUP(CONCATENATE($A333,"_",Q$2),'Reference data SID'!$B:$N,13,FALSE)),"",VLOOKUP(CONCATENATE($A333,"_",Q$2),'Reference data SID'!$B:$N,13,FALSE))</f>
        <v/>
      </c>
      <c r="R333" s="16" t="str">
        <f>IF(ISERROR(VLOOKUP(CONCATENATE($A333,"_",R$2),'Reference data SID'!$B:$N,13,FALSE)),"",VLOOKUP(CONCATENATE($A333,"_",R$2),'Reference data SID'!$B:$N,13,FALSE))</f>
        <v/>
      </c>
      <c r="S333" s="16" t="str">
        <f>IF(ISERROR(VLOOKUP(CONCATENATE($A333,"_",S$2),'Reference data SID'!$B:$N,13,FALSE)),"",VLOOKUP(CONCATENATE($A333,"_",S$2),'Reference data SID'!$B:$N,13,FALSE))</f>
        <v/>
      </c>
      <c r="T333" s="16" t="str">
        <f>IF(ISERROR(VLOOKUP(CONCATENATE($A333,"_",T$2),'Reference data SID'!$B:$N,13,FALSE)),"",VLOOKUP(CONCATENATE($A333,"_",T$2),'Reference data SID'!$B:$N,13,FALSE))</f>
        <v/>
      </c>
      <c r="U333" s="16" t="str">
        <f>IF(ISERROR(VLOOKUP(CONCATENATE($A333,"_",U$2),'Reference data SID'!$B:$N,13,FALSE)),"",VLOOKUP(CONCATENATE($A333,"_",U$2),'Reference data SID'!$B:$N,13,FALSE))</f>
        <v/>
      </c>
      <c r="V333" s="16" t="str">
        <f>IF(ISERROR(VLOOKUP(CONCATENATE($A333,"_",V$2),'Reference data SID'!$B:$N,13,FALSE)),"",VLOOKUP(CONCATENATE($A333,"_",V$2),'Reference data SID'!$B:$N,13,FALSE))</f>
        <v/>
      </c>
      <c r="W333" s="16" t="str">
        <f>IF(ISERROR(VLOOKUP(CONCATENATE($A333,"_",W$2),'Reference data SID'!$B:$N,13,FALSE)),"",VLOOKUP(CONCATENATE($A333,"_",W$2),'Reference data SID'!$B:$N,13,FALSE))</f>
        <v/>
      </c>
      <c r="X333" s="16" t="str">
        <f>IF(ISERROR(VLOOKUP(CONCATENATE($A333,"_",X$2),'Reference data SID'!$B:$N,13,FALSE)),"",VLOOKUP(CONCATENATE($A333,"_",X$2),'Reference data SID'!$B:$N,13,FALSE))</f>
        <v/>
      </c>
      <c r="Y333" s="16" t="str">
        <f>IF(ISERROR(VLOOKUP(CONCATENATE($A333,"_",Y$2),'Reference data SID'!$B:$N,13,FALSE)),"",VLOOKUP(CONCATENATE($A333,"_",Y$2),'Reference data SID'!$B:$N,13,FALSE))</f>
        <v/>
      </c>
      <c r="Z333" s="16" t="str">
        <f>IF(ISERROR(VLOOKUP(CONCATENATE($A333,"_",Z$2),'Reference data SID'!$B:$N,13,FALSE)),"",VLOOKUP(CONCATENATE($A333,"_",Z$2),'Reference data SID'!$B:$N,13,FALSE))</f>
        <v/>
      </c>
      <c r="AA333" s="16" t="str">
        <f>IF(ISERROR(VLOOKUP(CONCATENATE($A333,"_",AA$2),'Reference data SID'!$B:$N,13,FALSE)),"",VLOOKUP(CONCATENATE($A333,"_",AA$2),'Reference data SID'!$B:$N,13,FALSE))</f>
        <v/>
      </c>
      <c r="AB333" s="16" t="str">
        <f>IF(ISERROR(VLOOKUP(CONCATENATE($A333,"_",AB$2),'Reference data SID'!$B:$N,13,FALSE)),"",VLOOKUP(CONCATENATE($A333,"_",AB$2),'Reference data SID'!$B:$N,13,FALSE))</f>
        <v/>
      </c>
      <c r="AC333" s="16" t="str">
        <f>IF(ISERROR(VLOOKUP(CONCATENATE($A333,"_",AC$2),'Reference data SID'!$B:$N,13,FALSE)),"",VLOOKUP(CONCATENATE($A333,"_",AC$2),'Reference data SID'!$B:$N,13,FALSE))</f>
        <v/>
      </c>
      <c r="AD333" s="16" t="str">
        <f>IF(ISERROR(VLOOKUP(CONCATENATE($A333,"_",AD$2),'Reference data SID'!$B:$N,13,FALSE)),"",VLOOKUP(CONCATENATE($A333,"_",AD$2),'Reference data SID'!$B:$N,13,FALSE))</f>
        <v/>
      </c>
      <c r="AE333" s="16" t="str">
        <f>IF(ISERROR(VLOOKUP(CONCATENATE($A333,"_",AE$2),'Reference data SID'!$B:$N,13,FALSE)),"",VLOOKUP(CONCATENATE($A333,"_",AE$2),'Reference data SID'!$B:$N,13,FALSE))</f>
        <v/>
      </c>
      <c r="AF333" s="16" t="str">
        <f>IF(ISERROR(VLOOKUP(CONCATENATE($A333,"_",AF$2),'Reference data SID'!$B:$N,13,FALSE)),"",VLOOKUP(CONCATENATE($A333,"_",AF$2),'Reference data SID'!$B:$N,13,FALSE))</f>
        <v/>
      </c>
      <c r="AG333" s="16" t="str">
        <f>IF(ISERROR(VLOOKUP(CONCATENATE($A333,"_",AG$2),'Reference data SID'!$B:$N,13,FALSE)),"",VLOOKUP(CONCATENATE($A333,"_",AG$2),'Reference data SID'!$B:$N,13,FALSE))</f>
        <v/>
      </c>
      <c r="AH333" s="16" t="str">
        <f>IF(ISERROR(VLOOKUP(CONCATENATE($A333,"_",AH$2),'Reference data SID'!$B:$N,13,FALSE)),"",VLOOKUP(CONCATENATE($A333,"_",AH$2),'Reference data SID'!$B:$N,13,FALSE))</f>
        <v/>
      </c>
      <c r="AI333" s="16" t="str">
        <f>IF(ISERROR(VLOOKUP(CONCATENATE($A333,"_",AI$2),'Reference data SID'!$B:$N,13,FALSE)),"",VLOOKUP(CONCATENATE($A333,"_",AI$2),'Reference data SID'!$B:$N,13,FALSE))</f>
        <v/>
      </c>
      <c r="AJ333" s="16" t="str">
        <f>IF(ISERROR(VLOOKUP(CONCATENATE($A333,"_",AJ$2),'Reference data SID'!$B:$N,13,FALSE)),"",VLOOKUP(CONCATENATE($A333,"_",AJ$2),'Reference data SID'!$B:$N,13,FALSE))</f>
        <v/>
      </c>
      <c r="AK333" s="16" t="str">
        <f>IF(ISERROR(VLOOKUP(CONCATENATE($A333,"_",AK$2),'Reference data SID'!$B:$N,13,FALSE)),"",VLOOKUP(CONCATENATE($A333,"_",AK$2),'Reference data SID'!$B:$N,13,FALSE))</f>
        <v/>
      </c>
      <c r="AL333" s="16" t="str">
        <f>IF(ISERROR(VLOOKUP(CONCATENATE($A333,"_",AL$2),'Reference data SID'!$B:$N,13,FALSE)),"",VLOOKUP(CONCATENATE($A333,"_",AL$2),'Reference data SID'!$B:$N,13,FALSE))</f>
        <v/>
      </c>
      <c r="AM333" s="16" t="str">
        <f>IF(ISERROR(VLOOKUP(CONCATENATE($A333,"_",AM$2),'Reference data SID'!$B:$N,13,FALSE)),"",VLOOKUP(CONCATENATE($A333,"_",AM$2),'Reference data SID'!$B:$N,13,FALSE))</f>
        <v/>
      </c>
      <c r="AN333" s="16" t="str">
        <f>IF(ISERROR(VLOOKUP(CONCATENATE($A333,"_",AN$2),'Reference data SID'!$B:$N,13,FALSE)),"",VLOOKUP(CONCATENATE($A333,"_",AN$2),'Reference data SID'!$B:$N,13,FALSE))</f>
        <v/>
      </c>
      <c r="AO333" s="16" t="str">
        <f>IF(ISERROR(VLOOKUP(CONCATENATE($A333,"_",AO$2),'Reference data SID'!$B:$N,13,FALSE)),"",VLOOKUP(CONCATENATE($A333,"_",AO$2),'Reference data SID'!$B:$N,13,FALSE))</f>
        <v/>
      </c>
      <c r="AP333" s="16" t="str">
        <f>IF(ISERROR(VLOOKUP(CONCATENATE($A333,"_",AP$2),'Reference data SID'!$B:$N,13,FALSE)),"",VLOOKUP(CONCATENATE($A333,"_",AP$2),'Reference data SID'!$B:$N,13,FALSE))</f>
        <v/>
      </c>
      <c r="AQ333" s="16" t="str">
        <f>IF(ISERROR(VLOOKUP(CONCATENATE($A333,"_",AQ$2),'Reference data SID'!$B:$N,13,FALSE)),"",VLOOKUP(CONCATENATE($A333,"_",AQ$2),'Reference data SID'!$B:$N,13,FALSE))</f>
        <v/>
      </c>
      <c r="AR333" s="16" t="str">
        <f>IF(ISERROR(VLOOKUP(CONCATENATE($A333,"_",AR$2),'Reference data SID'!$B:$N,13,FALSE)),"",VLOOKUP(CONCATENATE($A333,"_",AR$2),'Reference data SID'!$B:$N,13,FALSE))</f>
        <v/>
      </c>
      <c r="AS333" s="16" t="str">
        <f>IF(ISERROR(VLOOKUP(CONCATENATE($A333,"_",AS$2),'Reference data SID'!$B:$N,13,FALSE)),"",VLOOKUP(CONCATENATE($A333,"_",AS$2),'Reference data SID'!$B:$N,13,FALSE))</f>
        <v/>
      </c>
      <c r="AT333" s="16" t="str">
        <f>IF(ISERROR(VLOOKUP(CONCATENATE($A333,"_",AT$2),'Reference data SID'!$B:$N,13,FALSE)),"",VLOOKUP(CONCATENATE($A333,"_",AT$2),'Reference data SID'!$B:$N,13,FALSE))</f>
        <v/>
      </c>
    </row>
    <row r="334" spans="1:46" x14ac:dyDescent="0.25">
      <c r="A334">
        <v>330</v>
      </c>
      <c r="B334" s="16" t="str">
        <f>IF(ISERROR(VLOOKUP(CONCATENATE($A334,"_",B$2),'Reference data SID'!$B:$N,13,FALSE)),"",VLOOKUP(CONCATENATE($A334,"_",B$2),'Reference data SID'!$B:$N,13,FALSE))</f>
        <v/>
      </c>
      <c r="C334" s="16" t="str">
        <f>IF(ISERROR(VLOOKUP(CONCATENATE($A334,"_",C$2),'Reference data SID'!$B:$N,13,FALSE)),"",VLOOKUP(CONCATENATE($A334,"_",C$2),'Reference data SID'!$B:$N,13,FALSE))</f>
        <v/>
      </c>
      <c r="D334" s="16" t="str">
        <f>IF(ISERROR(VLOOKUP(CONCATENATE($A334,"_",D$2),'Reference data SID'!$B:$N,13,FALSE)),"",VLOOKUP(CONCATENATE($A334,"_",D$2),'Reference data SID'!$B:$N,13,FALSE))</f>
        <v/>
      </c>
      <c r="E334" s="16" t="str">
        <f>IF(ISERROR(VLOOKUP(CONCATENATE($A334,"_",E$2),'Reference data SID'!$B:$N,13,FALSE)),"",VLOOKUP(CONCATENATE($A334,"_",E$2),'Reference data SID'!$B:$N,13,FALSE))</f>
        <v/>
      </c>
      <c r="F334" s="16" t="str">
        <f>IF(ISERROR(VLOOKUP(CONCATENATE($A334,"_",F$2),'Reference data SID'!$B:$N,13,FALSE)),"",VLOOKUP(CONCATENATE($A334,"_",F$2),'Reference data SID'!$B:$N,13,FALSE))</f>
        <v/>
      </c>
      <c r="G334" s="16" t="str">
        <f>IF(ISERROR(VLOOKUP(CONCATENATE($A334,"_",G$2),'Reference data SID'!$B:$N,13,FALSE)),"",VLOOKUP(CONCATENATE($A334,"_",G$2),'Reference data SID'!$B:$N,13,FALSE))</f>
        <v/>
      </c>
      <c r="H334" s="16" t="str">
        <f>IF(ISERROR(VLOOKUP(CONCATENATE($A334,"_",H$2),'Reference data SID'!$B:$N,13,FALSE)),"",VLOOKUP(CONCATENATE($A334,"_",H$2),'Reference data SID'!$B:$N,13,FALSE))</f>
        <v/>
      </c>
      <c r="I334" s="16" t="str">
        <f>IF(ISERROR(VLOOKUP(CONCATENATE($A334,"_",I$2),'Reference data SID'!$B:$N,13,FALSE)),"",VLOOKUP(CONCATENATE($A334,"_",I$2),'Reference data SID'!$B:$N,13,FALSE))</f>
        <v/>
      </c>
      <c r="J334" s="16" t="str">
        <f>IF(ISERROR(VLOOKUP(CONCATENATE($A334,"_",J$2),'Reference data SID'!$B:$N,13,FALSE)),"",VLOOKUP(CONCATENATE($A334,"_",J$2),'Reference data SID'!$B:$N,13,FALSE))</f>
        <v/>
      </c>
      <c r="K334" s="16" t="str">
        <f>IF(ISERROR(VLOOKUP(CONCATENATE($A334,"_",K$2),'Reference data SID'!$B:$N,13,FALSE)),"",VLOOKUP(CONCATENATE($A334,"_",K$2),'Reference data SID'!$B:$N,13,FALSE))</f>
        <v/>
      </c>
      <c r="L334" s="16" t="str">
        <f>IF(ISERROR(VLOOKUP(CONCATENATE($A334,"_",L$2),'Reference data SID'!$B:$N,13,FALSE)),"",VLOOKUP(CONCATENATE($A334,"_",L$2),'Reference data SID'!$B:$N,13,FALSE))</f>
        <v/>
      </c>
      <c r="M334" s="16" t="str">
        <f>IF(ISERROR(VLOOKUP(CONCATENATE($A334,"_",M$2),'Reference data SID'!$B:$N,13,FALSE)),"",VLOOKUP(CONCATENATE($A334,"_",M$2),'Reference data SID'!$B:$N,13,FALSE))</f>
        <v/>
      </c>
      <c r="N334" s="16" t="str">
        <f>IF(ISERROR(VLOOKUP(CONCATENATE($A334,"_",N$2),'Reference data SID'!$B:$N,13,FALSE)),"",VLOOKUP(CONCATENATE($A334,"_",N$2),'Reference data SID'!$B:$N,13,FALSE))</f>
        <v/>
      </c>
      <c r="O334" s="16" t="str">
        <f>IF(ISERROR(VLOOKUP(CONCATENATE($A334,"_",O$2),'Reference data SID'!$B:$N,13,FALSE)),"",VLOOKUP(CONCATENATE($A334,"_",O$2),'Reference data SID'!$B:$N,13,FALSE))</f>
        <v/>
      </c>
      <c r="P334" s="16" t="str">
        <f>IF(ISERROR(VLOOKUP(CONCATENATE($A334,"_",P$2),'Reference data SID'!$B:$N,13,FALSE)),"",VLOOKUP(CONCATENATE($A334,"_",P$2),'Reference data SID'!$B:$N,13,FALSE))</f>
        <v/>
      </c>
      <c r="Q334" s="16" t="str">
        <f>IF(ISERROR(VLOOKUP(CONCATENATE($A334,"_",Q$2),'Reference data SID'!$B:$N,13,FALSE)),"",VLOOKUP(CONCATENATE($A334,"_",Q$2),'Reference data SID'!$B:$N,13,FALSE))</f>
        <v/>
      </c>
      <c r="R334" s="16" t="str">
        <f>IF(ISERROR(VLOOKUP(CONCATENATE($A334,"_",R$2),'Reference data SID'!$B:$N,13,FALSE)),"",VLOOKUP(CONCATENATE($A334,"_",R$2),'Reference data SID'!$B:$N,13,FALSE))</f>
        <v/>
      </c>
      <c r="S334" s="16" t="str">
        <f>IF(ISERROR(VLOOKUP(CONCATENATE($A334,"_",S$2),'Reference data SID'!$B:$N,13,FALSE)),"",VLOOKUP(CONCATENATE($A334,"_",S$2),'Reference data SID'!$B:$N,13,FALSE))</f>
        <v/>
      </c>
      <c r="T334" s="16" t="str">
        <f>IF(ISERROR(VLOOKUP(CONCATENATE($A334,"_",T$2),'Reference data SID'!$B:$N,13,FALSE)),"",VLOOKUP(CONCATENATE($A334,"_",T$2),'Reference data SID'!$B:$N,13,FALSE))</f>
        <v/>
      </c>
      <c r="U334" s="16" t="str">
        <f>IF(ISERROR(VLOOKUP(CONCATENATE($A334,"_",U$2),'Reference data SID'!$B:$N,13,FALSE)),"",VLOOKUP(CONCATENATE($A334,"_",U$2),'Reference data SID'!$B:$N,13,FALSE))</f>
        <v/>
      </c>
      <c r="V334" s="16" t="str">
        <f>IF(ISERROR(VLOOKUP(CONCATENATE($A334,"_",V$2),'Reference data SID'!$B:$N,13,FALSE)),"",VLOOKUP(CONCATENATE($A334,"_",V$2),'Reference data SID'!$B:$N,13,FALSE))</f>
        <v/>
      </c>
      <c r="W334" s="16" t="str">
        <f>IF(ISERROR(VLOOKUP(CONCATENATE($A334,"_",W$2),'Reference data SID'!$B:$N,13,FALSE)),"",VLOOKUP(CONCATENATE($A334,"_",W$2),'Reference data SID'!$B:$N,13,FALSE))</f>
        <v/>
      </c>
      <c r="X334" s="16" t="str">
        <f>IF(ISERROR(VLOOKUP(CONCATENATE($A334,"_",X$2),'Reference data SID'!$B:$N,13,FALSE)),"",VLOOKUP(CONCATENATE($A334,"_",X$2),'Reference data SID'!$B:$N,13,FALSE))</f>
        <v/>
      </c>
      <c r="Y334" s="16" t="str">
        <f>IF(ISERROR(VLOOKUP(CONCATENATE($A334,"_",Y$2),'Reference data SID'!$B:$N,13,FALSE)),"",VLOOKUP(CONCATENATE($A334,"_",Y$2),'Reference data SID'!$B:$N,13,FALSE))</f>
        <v/>
      </c>
      <c r="Z334" s="16" t="str">
        <f>IF(ISERROR(VLOOKUP(CONCATENATE($A334,"_",Z$2),'Reference data SID'!$B:$N,13,FALSE)),"",VLOOKUP(CONCATENATE($A334,"_",Z$2),'Reference data SID'!$B:$N,13,FALSE))</f>
        <v/>
      </c>
      <c r="AA334" s="16" t="str">
        <f>IF(ISERROR(VLOOKUP(CONCATENATE($A334,"_",AA$2),'Reference data SID'!$B:$N,13,FALSE)),"",VLOOKUP(CONCATENATE($A334,"_",AA$2),'Reference data SID'!$B:$N,13,FALSE))</f>
        <v/>
      </c>
      <c r="AB334" s="16" t="str">
        <f>IF(ISERROR(VLOOKUP(CONCATENATE($A334,"_",AB$2),'Reference data SID'!$B:$N,13,FALSE)),"",VLOOKUP(CONCATENATE($A334,"_",AB$2),'Reference data SID'!$B:$N,13,FALSE))</f>
        <v/>
      </c>
      <c r="AC334" s="16" t="str">
        <f>IF(ISERROR(VLOOKUP(CONCATENATE($A334,"_",AC$2),'Reference data SID'!$B:$N,13,FALSE)),"",VLOOKUP(CONCATENATE($A334,"_",AC$2),'Reference data SID'!$B:$N,13,FALSE))</f>
        <v/>
      </c>
      <c r="AD334" s="16" t="str">
        <f>IF(ISERROR(VLOOKUP(CONCATENATE($A334,"_",AD$2),'Reference data SID'!$B:$N,13,FALSE)),"",VLOOKUP(CONCATENATE($A334,"_",AD$2),'Reference data SID'!$B:$N,13,FALSE))</f>
        <v/>
      </c>
      <c r="AE334" s="16" t="str">
        <f>IF(ISERROR(VLOOKUP(CONCATENATE($A334,"_",AE$2),'Reference data SID'!$B:$N,13,FALSE)),"",VLOOKUP(CONCATENATE($A334,"_",AE$2),'Reference data SID'!$B:$N,13,FALSE))</f>
        <v/>
      </c>
      <c r="AF334" s="16" t="str">
        <f>IF(ISERROR(VLOOKUP(CONCATENATE($A334,"_",AF$2),'Reference data SID'!$B:$N,13,FALSE)),"",VLOOKUP(CONCATENATE($A334,"_",AF$2),'Reference data SID'!$B:$N,13,FALSE))</f>
        <v/>
      </c>
      <c r="AG334" s="16" t="str">
        <f>IF(ISERROR(VLOOKUP(CONCATENATE($A334,"_",AG$2),'Reference data SID'!$B:$N,13,FALSE)),"",VLOOKUP(CONCATENATE($A334,"_",AG$2),'Reference data SID'!$B:$N,13,FALSE))</f>
        <v/>
      </c>
      <c r="AH334" s="16" t="str">
        <f>IF(ISERROR(VLOOKUP(CONCATENATE($A334,"_",AH$2),'Reference data SID'!$B:$N,13,FALSE)),"",VLOOKUP(CONCATENATE($A334,"_",AH$2),'Reference data SID'!$B:$N,13,FALSE))</f>
        <v/>
      </c>
      <c r="AI334" s="16" t="str">
        <f>IF(ISERROR(VLOOKUP(CONCATENATE($A334,"_",AI$2),'Reference data SID'!$B:$N,13,FALSE)),"",VLOOKUP(CONCATENATE($A334,"_",AI$2),'Reference data SID'!$B:$N,13,FALSE))</f>
        <v/>
      </c>
      <c r="AJ334" s="16" t="str">
        <f>IF(ISERROR(VLOOKUP(CONCATENATE($A334,"_",AJ$2),'Reference data SID'!$B:$N,13,FALSE)),"",VLOOKUP(CONCATENATE($A334,"_",AJ$2),'Reference data SID'!$B:$N,13,FALSE))</f>
        <v/>
      </c>
      <c r="AK334" s="16" t="str">
        <f>IF(ISERROR(VLOOKUP(CONCATENATE($A334,"_",AK$2),'Reference data SID'!$B:$N,13,FALSE)),"",VLOOKUP(CONCATENATE($A334,"_",AK$2),'Reference data SID'!$B:$N,13,FALSE))</f>
        <v/>
      </c>
      <c r="AL334" s="16" t="str">
        <f>IF(ISERROR(VLOOKUP(CONCATENATE($A334,"_",AL$2),'Reference data SID'!$B:$N,13,FALSE)),"",VLOOKUP(CONCATENATE($A334,"_",AL$2),'Reference data SID'!$B:$N,13,FALSE))</f>
        <v/>
      </c>
      <c r="AM334" s="16" t="str">
        <f>IF(ISERROR(VLOOKUP(CONCATENATE($A334,"_",AM$2),'Reference data SID'!$B:$N,13,FALSE)),"",VLOOKUP(CONCATENATE($A334,"_",AM$2),'Reference data SID'!$B:$N,13,FALSE))</f>
        <v/>
      </c>
      <c r="AN334" s="16" t="str">
        <f>IF(ISERROR(VLOOKUP(CONCATENATE($A334,"_",AN$2),'Reference data SID'!$B:$N,13,FALSE)),"",VLOOKUP(CONCATENATE($A334,"_",AN$2),'Reference data SID'!$B:$N,13,FALSE))</f>
        <v/>
      </c>
      <c r="AO334" s="16" t="str">
        <f>IF(ISERROR(VLOOKUP(CONCATENATE($A334,"_",AO$2),'Reference data SID'!$B:$N,13,FALSE)),"",VLOOKUP(CONCATENATE($A334,"_",AO$2),'Reference data SID'!$B:$N,13,FALSE))</f>
        <v/>
      </c>
      <c r="AP334" s="16" t="str">
        <f>IF(ISERROR(VLOOKUP(CONCATENATE($A334,"_",AP$2),'Reference data SID'!$B:$N,13,FALSE)),"",VLOOKUP(CONCATENATE($A334,"_",AP$2),'Reference data SID'!$B:$N,13,FALSE))</f>
        <v/>
      </c>
      <c r="AQ334" s="16" t="str">
        <f>IF(ISERROR(VLOOKUP(CONCATENATE($A334,"_",AQ$2),'Reference data SID'!$B:$N,13,FALSE)),"",VLOOKUP(CONCATENATE($A334,"_",AQ$2),'Reference data SID'!$B:$N,13,FALSE))</f>
        <v/>
      </c>
      <c r="AR334" s="16" t="str">
        <f>IF(ISERROR(VLOOKUP(CONCATENATE($A334,"_",AR$2),'Reference data SID'!$B:$N,13,FALSE)),"",VLOOKUP(CONCATENATE($A334,"_",AR$2),'Reference data SID'!$B:$N,13,FALSE))</f>
        <v/>
      </c>
      <c r="AS334" s="16" t="str">
        <f>IF(ISERROR(VLOOKUP(CONCATENATE($A334,"_",AS$2),'Reference data SID'!$B:$N,13,FALSE)),"",VLOOKUP(CONCATENATE($A334,"_",AS$2),'Reference data SID'!$B:$N,13,FALSE))</f>
        <v/>
      </c>
      <c r="AT334" s="16" t="str">
        <f>IF(ISERROR(VLOOKUP(CONCATENATE($A334,"_",AT$2),'Reference data SID'!$B:$N,13,FALSE)),"",VLOOKUP(CONCATENATE($A334,"_",AT$2),'Reference data SID'!$B:$N,13,FALSE))</f>
        <v/>
      </c>
    </row>
    <row r="335" spans="1:46" x14ac:dyDescent="0.25">
      <c r="A335">
        <v>331</v>
      </c>
      <c r="B335" s="16" t="str">
        <f>IF(ISERROR(VLOOKUP(CONCATENATE($A335,"_",B$2),'Reference data SID'!$B:$N,13,FALSE)),"",VLOOKUP(CONCATENATE($A335,"_",B$2),'Reference data SID'!$B:$N,13,FALSE))</f>
        <v/>
      </c>
      <c r="C335" s="16" t="str">
        <f>IF(ISERROR(VLOOKUP(CONCATENATE($A335,"_",C$2),'Reference data SID'!$B:$N,13,FALSE)),"",VLOOKUP(CONCATENATE($A335,"_",C$2),'Reference data SID'!$B:$N,13,FALSE))</f>
        <v/>
      </c>
      <c r="D335" s="16" t="str">
        <f>IF(ISERROR(VLOOKUP(CONCATENATE($A335,"_",D$2),'Reference data SID'!$B:$N,13,FALSE)),"",VLOOKUP(CONCATENATE($A335,"_",D$2),'Reference data SID'!$B:$N,13,FALSE))</f>
        <v/>
      </c>
      <c r="E335" s="16" t="str">
        <f>IF(ISERROR(VLOOKUP(CONCATENATE($A335,"_",E$2),'Reference data SID'!$B:$N,13,FALSE)),"",VLOOKUP(CONCATENATE($A335,"_",E$2),'Reference data SID'!$B:$N,13,FALSE))</f>
        <v/>
      </c>
      <c r="F335" s="16" t="str">
        <f>IF(ISERROR(VLOOKUP(CONCATENATE($A335,"_",F$2),'Reference data SID'!$B:$N,13,FALSE)),"",VLOOKUP(CONCATENATE($A335,"_",F$2),'Reference data SID'!$B:$N,13,FALSE))</f>
        <v/>
      </c>
      <c r="G335" s="16" t="str">
        <f>IF(ISERROR(VLOOKUP(CONCATENATE($A335,"_",G$2),'Reference data SID'!$B:$N,13,FALSE)),"",VLOOKUP(CONCATENATE($A335,"_",G$2),'Reference data SID'!$B:$N,13,FALSE))</f>
        <v/>
      </c>
      <c r="H335" s="16" t="str">
        <f>IF(ISERROR(VLOOKUP(CONCATENATE($A335,"_",H$2),'Reference data SID'!$B:$N,13,FALSE)),"",VLOOKUP(CONCATENATE($A335,"_",H$2),'Reference data SID'!$B:$N,13,FALSE))</f>
        <v/>
      </c>
      <c r="I335" s="16" t="str">
        <f>IF(ISERROR(VLOOKUP(CONCATENATE($A335,"_",I$2),'Reference data SID'!$B:$N,13,FALSE)),"",VLOOKUP(CONCATENATE($A335,"_",I$2),'Reference data SID'!$B:$N,13,FALSE))</f>
        <v/>
      </c>
      <c r="J335" s="16" t="str">
        <f>IF(ISERROR(VLOOKUP(CONCATENATE($A335,"_",J$2),'Reference data SID'!$B:$N,13,FALSE)),"",VLOOKUP(CONCATENATE($A335,"_",J$2),'Reference data SID'!$B:$N,13,FALSE))</f>
        <v/>
      </c>
      <c r="K335" s="16" t="str">
        <f>IF(ISERROR(VLOOKUP(CONCATENATE($A335,"_",K$2),'Reference data SID'!$B:$N,13,FALSE)),"",VLOOKUP(CONCATENATE($A335,"_",K$2),'Reference data SID'!$B:$N,13,FALSE))</f>
        <v/>
      </c>
      <c r="L335" s="16" t="str">
        <f>IF(ISERROR(VLOOKUP(CONCATENATE($A335,"_",L$2),'Reference data SID'!$B:$N,13,FALSE)),"",VLOOKUP(CONCATENATE($A335,"_",L$2),'Reference data SID'!$B:$N,13,FALSE))</f>
        <v/>
      </c>
      <c r="M335" s="16" t="str">
        <f>IF(ISERROR(VLOOKUP(CONCATENATE($A335,"_",M$2),'Reference data SID'!$B:$N,13,FALSE)),"",VLOOKUP(CONCATENATE($A335,"_",M$2),'Reference data SID'!$B:$N,13,FALSE))</f>
        <v/>
      </c>
      <c r="N335" s="16" t="str">
        <f>IF(ISERROR(VLOOKUP(CONCATENATE($A335,"_",N$2),'Reference data SID'!$B:$N,13,FALSE)),"",VLOOKUP(CONCATENATE($A335,"_",N$2),'Reference data SID'!$B:$N,13,FALSE))</f>
        <v/>
      </c>
      <c r="O335" s="16" t="str">
        <f>IF(ISERROR(VLOOKUP(CONCATENATE($A335,"_",O$2),'Reference data SID'!$B:$N,13,FALSE)),"",VLOOKUP(CONCATENATE($A335,"_",O$2),'Reference data SID'!$B:$N,13,FALSE))</f>
        <v/>
      </c>
      <c r="P335" s="16" t="str">
        <f>IF(ISERROR(VLOOKUP(CONCATENATE($A335,"_",P$2),'Reference data SID'!$B:$N,13,FALSE)),"",VLOOKUP(CONCATENATE($A335,"_",P$2),'Reference data SID'!$B:$N,13,FALSE))</f>
        <v/>
      </c>
      <c r="Q335" s="16" t="str">
        <f>IF(ISERROR(VLOOKUP(CONCATENATE($A335,"_",Q$2),'Reference data SID'!$B:$N,13,FALSE)),"",VLOOKUP(CONCATENATE($A335,"_",Q$2),'Reference data SID'!$B:$N,13,FALSE))</f>
        <v/>
      </c>
      <c r="R335" s="16" t="str">
        <f>IF(ISERROR(VLOOKUP(CONCATENATE($A335,"_",R$2),'Reference data SID'!$B:$N,13,FALSE)),"",VLOOKUP(CONCATENATE($A335,"_",R$2),'Reference data SID'!$B:$N,13,FALSE))</f>
        <v/>
      </c>
      <c r="S335" s="16" t="str">
        <f>IF(ISERROR(VLOOKUP(CONCATENATE($A335,"_",S$2),'Reference data SID'!$B:$N,13,FALSE)),"",VLOOKUP(CONCATENATE($A335,"_",S$2),'Reference data SID'!$B:$N,13,FALSE))</f>
        <v/>
      </c>
      <c r="T335" s="16" t="str">
        <f>IF(ISERROR(VLOOKUP(CONCATENATE($A335,"_",T$2),'Reference data SID'!$B:$N,13,FALSE)),"",VLOOKUP(CONCATENATE($A335,"_",T$2),'Reference data SID'!$B:$N,13,FALSE))</f>
        <v/>
      </c>
      <c r="U335" s="16" t="str">
        <f>IF(ISERROR(VLOOKUP(CONCATENATE($A335,"_",U$2),'Reference data SID'!$B:$N,13,FALSE)),"",VLOOKUP(CONCATENATE($A335,"_",U$2),'Reference data SID'!$B:$N,13,FALSE))</f>
        <v/>
      </c>
      <c r="V335" s="16" t="str">
        <f>IF(ISERROR(VLOOKUP(CONCATENATE($A335,"_",V$2),'Reference data SID'!$B:$N,13,FALSE)),"",VLOOKUP(CONCATENATE($A335,"_",V$2),'Reference data SID'!$B:$N,13,FALSE))</f>
        <v/>
      </c>
      <c r="W335" s="16" t="str">
        <f>IF(ISERROR(VLOOKUP(CONCATENATE($A335,"_",W$2),'Reference data SID'!$B:$N,13,FALSE)),"",VLOOKUP(CONCATENATE($A335,"_",W$2),'Reference data SID'!$B:$N,13,FALSE))</f>
        <v/>
      </c>
      <c r="X335" s="16" t="str">
        <f>IF(ISERROR(VLOOKUP(CONCATENATE($A335,"_",X$2),'Reference data SID'!$B:$N,13,FALSE)),"",VLOOKUP(CONCATENATE($A335,"_",X$2),'Reference data SID'!$B:$N,13,FALSE))</f>
        <v/>
      </c>
      <c r="Y335" s="16" t="str">
        <f>IF(ISERROR(VLOOKUP(CONCATENATE($A335,"_",Y$2),'Reference data SID'!$B:$N,13,FALSE)),"",VLOOKUP(CONCATENATE($A335,"_",Y$2),'Reference data SID'!$B:$N,13,FALSE))</f>
        <v/>
      </c>
      <c r="Z335" s="16" t="str">
        <f>IF(ISERROR(VLOOKUP(CONCATENATE($A335,"_",Z$2),'Reference data SID'!$B:$N,13,FALSE)),"",VLOOKUP(CONCATENATE($A335,"_",Z$2),'Reference data SID'!$B:$N,13,FALSE))</f>
        <v/>
      </c>
      <c r="AA335" s="16" t="str">
        <f>IF(ISERROR(VLOOKUP(CONCATENATE($A335,"_",AA$2),'Reference data SID'!$B:$N,13,FALSE)),"",VLOOKUP(CONCATENATE($A335,"_",AA$2),'Reference data SID'!$B:$N,13,FALSE))</f>
        <v/>
      </c>
      <c r="AB335" s="16" t="str">
        <f>IF(ISERROR(VLOOKUP(CONCATENATE($A335,"_",AB$2),'Reference data SID'!$B:$N,13,FALSE)),"",VLOOKUP(CONCATENATE($A335,"_",AB$2),'Reference data SID'!$B:$N,13,FALSE))</f>
        <v/>
      </c>
      <c r="AC335" s="16" t="str">
        <f>IF(ISERROR(VLOOKUP(CONCATENATE($A335,"_",AC$2),'Reference data SID'!$B:$N,13,FALSE)),"",VLOOKUP(CONCATENATE($A335,"_",AC$2),'Reference data SID'!$B:$N,13,FALSE))</f>
        <v/>
      </c>
      <c r="AD335" s="16" t="str">
        <f>IF(ISERROR(VLOOKUP(CONCATENATE($A335,"_",AD$2),'Reference data SID'!$B:$N,13,FALSE)),"",VLOOKUP(CONCATENATE($A335,"_",AD$2),'Reference data SID'!$B:$N,13,FALSE))</f>
        <v/>
      </c>
      <c r="AE335" s="16" t="str">
        <f>IF(ISERROR(VLOOKUP(CONCATENATE($A335,"_",AE$2),'Reference data SID'!$B:$N,13,FALSE)),"",VLOOKUP(CONCATENATE($A335,"_",AE$2),'Reference data SID'!$B:$N,13,FALSE))</f>
        <v/>
      </c>
      <c r="AF335" s="16" t="str">
        <f>IF(ISERROR(VLOOKUP(CONCATENATE($A335,"_",AF$2),'Reference data SID'!$B:$N,13,FALSE)),"",VLOOKUP(CONCATENATE($A335,"_",AF$2),'Reference data SID'!$B:$N,13,FALSE))</f>
        <v/>
      </c>
      <c r="AG335" s="16" t="str">
        <f>IF(ISERROR(VLOOKUP(CONCATENATE($A335,"_",AG$2),'Reference data SID'!$B:$N,13,FALSE)),"",VLOOKUP(CONCATENATE($A335,"_",AG$2),'Reference data SID'!$B:$N,13,FALSE))</f>
        <v/>
      </c>
      <c r="AH335" s="16" t="str">
        <f>IF(ISERROR(VLOOKUP(CONCATENATE($A335,"_",AH$2),'Reference data SID'!$B:$N,13,FALSE)),"",VLOOKUP(CONCATENATE($A335,"_",AH$2),'Reference data SID'!$B:$N,13,FALSE))</f>
        <v/>
      </c>
      <c r="AI335" s="16" t="str">
        <f>IF(ISERROR(VLOOKUP(CONCATENATE($A335,"_",AI$2),'Reference data SID'!$B:$N,13,FALSE)),"",VLOOKUP(CONCATENATE($A335,"_",AI$2),'Reference data SID'!$B:$N,13,FALSE))</f>
        <v/>
      </c>
      <c r="AJ335" s="16" t="str">
        <f>IF(ISERROR(VLOOKUP(CONCATENATE($A335,"_",AJ$2),'Reference data SID'!$B:$N,13,FALSE)),"",VLOOKUP(CONCATENATE($A335,"_",AJ$2),'Reference data SID'!$B:$N,13,FALSE))</f>
        <v/>
      </c>
      <c r="AK335" s="16" t="str">
        <f>IF(ISERROR(VLOOKUP(CONCATENATE($A335,"_",AK$2),'Reference data SID'!$B:$N,13,FALSE)),"",VLOOKUP(CONCATENATE($A335,"_",AK$2),'Reference data SID'!$B:$N,13,FALSE))</f>
        <v/>
      </c>
      <c r="AL335" s="16" t="str">
        <f>IF(ISERROR(VLOOKUP(CONCATENATE($A335,"_",AL$2),'Reference data SID'!$B:$N,13,FALSE)),"",VLOOKUP(CONCATENATE($A335,"_",AL$2),'Reference data SID'!$B:$N,13,FALSE))</f>
        <v/>
      </c>
      <c r="AM335" s="16" t="str">
        <f>IF(ISERROR(VLOOKUP(CONCATENATE($A335,"_",AM$2),'Reference data SID'!$B:$N,13,FALSE)),"",VLOOKUP(CONCATENATE($A335,"_",AM$2),'Reference data SID'!$B:$N,13,FALSE))</f>
        <v/>
      </c>
      <c r="AN335" s="16" t="str">
        <f>IF(ISERROR(VLOOKUP(CONCATENATE($A335,"_",AN$2),'Reference data SID'!$B:$N,13,FALSE)),"",VLOOKUP(CONCATENATE($A335,"_",AN$2),'Reference data SID'!$B:$N,13,FALSE))</f>
        <v/>
      </c>
      <c r="AO335" s="16" t="str">
        <f>IF(ISERROR(VLOOKUP(CONCATENATE($A335,"_",AO$2),'Reference data SID'!$B:$N,13,FALSE)),"",VLOOKUP(CONCATENATE($A335,"_",AO$2),'Reference data SID'!$B:$N,13,FALSE))</f>
        <v/>
      </c>
      <c r="AP335" s="16" t="str">
        <f>IF(ISERROR(VLOOKUP(CONCATENATE($A335,"_",AP$2),'Reference data SID'!$B:$N,13,FALSE)),"",VLOOKUP(CONCATENATE($A335,"_",AP$2),'Reference data SID'!$B:$N,13,FALSE))</f>
        <v/>
      </c>
      <c r="AQ335" s="16" t="str">
        <f>IF(ISERROR(VLOOKUP(CONCATENATE($A335,"_",AQ$2),'Reference data SID'!$B:$N,13,FALSE)),"",VLOOKUP(CONCATENATE($A335,"_",AQ$2),'Reference data SID'!$B:$N,13,FALSE))</f>
        <v/>
      </c>
      <c r="AR335" s="16" t="str">
        <f>IF(ISERROR(VLOOKUP(CONCATENATE($A335,"_",AR$2),'Reference data SID'!$B:$N,13,FALSE)),"",VLOOKUP(CONCATENATE($A335,"_",AR$2),'Reference data SID'!$B:$N,13,FALSE))</f>
        <v/>
      </c>
      <c r="AS335" s="16" t="str">
        <f>IF(ISERROR(VLOOKUP(CONCATENATE($A335,"_",AS$2),'Reference data SID'!$B:$N,13,FALSE)),"",VLOOKUP(CONCATENATE($A335,"_",AS$2),'Reference data SID'!$B:$N,13,FALSE))</f>
        <v/>
      </c>
      <c r="AT335" s="16" t="str">
        <f>IF(ISERROR(VLOOKUP(CONCATENATE($A335,"_",AT$2),'Reference data SID'!$B:$N,13,FALSE)),"",VLOOKUP(CONCATENATE($A335,"_",AT$2),'Reference data SID'!$B:$N,13,FALSE))</f>
        <v/>
      </c>
    </row>
    <row r="336" spans="1:46" x14ac:dyDescent="0.25">
      <c r="A336">
        <v>332</v>
      </c>
      <c r="B336" s="16" t="str">
        <f>IF(ISERROR(VLOOKUP(CONCATENATE($A336,"_",B$2),'Reference data SID'!$B:$N,13,FALSE)),"",VLOOKUP(CONCATENATE($A336,"_",B$2),'Reference data SID'!$B:$N,13,FALSE))</f>
        <v/>
      </c>
      <c r="C336" s="16" t="str">
        <f>IF(ISERROR(VLOOKUP(CONCATENATE($A336,"_",C$2),'Reference data SID'!$B:$N,13,FALSE)),"",VLOOKUP(CONCATENATE($A336,"_",C$2),'Reference data SID'!$B:$N,13,FALSE))</f>
        <v/>
      </c>
      <c r="D336" s="16" t="str">
        <f>IF(ISERROR(VLOOKUP(CONCATENATE($A336,"_",D$2),'Reference data SID'!$B:$N,13,FALSE)),"",VLOOKUP(CONCATENATE($A336,"_",D$2),'Reference data SID'!$B:$N,13,FALSE))</f>
        <v/>
      </c>
      <c r="E336" s="16" t="str">
        <f>IF(ISERROR(VLOOKUP(CONCATENATE($A336,"_",E$2),'Reference data SID'!$B:$N,13,FALSE)),"",VLOOKUP(CONCATENATE($A336,"_",E$2),'Reference data SID'!$B:$N,13,FALSE))</f>
        <v/>
      </c>
      <c r="F336" s="16" t="str">
        <f>IF(ISERROR(VLOOKUP(CONCATENATE($A336,"_",F$2),'Reference data SID'!$B:$N,13,FALSE)),"",VLOOKUP(CONCATENATE($A336,"_",F$2),'Reference data SID'!$B:$N,13,FALSE))</f>
        <v/>
      </c>
      <c r="G336" s="16" t="str">
        <f>IF(ISERROR(VLOOKUP(CONCATENATE($A336,"_",G$2),'Reference data SID'!$B:$N,13,FALSE)),"",VLOOKUP(CONCATENATE($A336,"_",G$2),'Reference data SID'!$B:$N,13,FALSE))</f>
        <v/>
      </c>
      <c r="H336" s="16" t="str">
        <f>IF(ISERROR(VLOOKUP(CONCATENATE($A336,"_",H$2),'Reference data SID'!$B:$N,13,FALSE)),"",VLOOKUP(CONCATENATE($A336,"_",H$2),'Reference data SID'!$B:$N,13,FALSE))</f>
        <v/>
      </c>
      <c r="I336" s="16" t="str">
        <f>IF(ISERROR(VLOOKUP(CONCATENATE($A336,"_",I$2),'Reference data SID'!$B:$N,13,FALSE)),"",VLOOKUP(CONCATENATE($A336,"_",I$2),'Reference data SID'!$B:$N,13,FALSE))</f>
        <v/>
      </c>
      <c r="J336" s="16" t="str">
        <f>IF(ISERROR(VLOOKUP(CONCATENATE($A336,"_",J$2),'Reference data SID'!$B:$N,13,FALSE)),"",VLOOKUP(CONCATENATE($A336,"_",J$2),'Reference data SID'!$B:$N,13,FALSE))</f>
        <v/>
      </c>
      <c r="K336" s="16" t="str">
        <f>IF(ISERROR(VLOOKUP(CONCATENATE($A336,"_",K$2),'Reference data SID'!$B:$N,13,FALSE)),"",VLOOKUP(CONCATENATE($A336,"_",K$2),'Reference data SID'!$B:$N,13,FALSE))</f>
        <v/>
      </c>
      <c r="L336" s="16" t="str">
        <f>IF(ISERROR(VLOOKUP(CONCATENATE($A336,"_",L$2),'Reference data SID'!$B:$N,13,FALSE)),"",VLOOKUP(CONCATENATE($A336,"_",L$2),'Reference data SID'!$B:$N,13,FALSE))</f>
        <v/>
      </c>
      <c r="M336" s="16" t="str">
        <f>IF(ISERROR(VLOOKUP(CONCATENATE($A336,"_",M$2),'Reference data SID'!$B:$N,13,FALSE)),"",VLOOKUP(CONCATENATE($A336,"_",M$2),'Reference data SID'!$B:$N,13,FALSE))</f>
        <v/>
      </c>
      <c r="N336" s="16" t="str">
        <f>IF(ISERROR(VLOOKUP(CONCATENATE($A336,"_",N$2),'Reference data SID'!$B:$N,13,FALSE)),"",VLOOKUP(CONCATENATE($A336,"_",N$2),'Reference data SID'!$B:$N,13,FALSE))</f>
        <v/>
      </c>
      <c r="O336" s="16" t="str">
        <f>IF(ISERROR(VLOOKUP(CONCATENATE($A336,"_",O$2),'Reference data SID'!$B:$N,13,FALSE)),"",VLOOKUP(CONCATENATE($A336,"_",O$2),'Reference data SID'!$B:$N,13,FALSE))</f>
        <v/>
      </c>
      <c r="P336" s="16" t="str">
        <f>IF(ISERROR(VLOOKUP(CONCATENATE($A336,"_",P$2),'Reference data SID'!$B:$N,13,FALSE)),"",VLOOKUP(CONCATENATE($A336,"_",P$2),'Reference data SID'!$B:$N,13,FALSE))</f>
        <v/>
      </c>
      <c r="Q336" s="16" t="str">
        <f>IF(ISERROR(VLOOKUP(CONCATENATE($A336,"_",Q$2),'Reference data SID'!$B:$N,13,FALSE)),"",VLOOKUP(CONCATENATE($A336,"_",Q$2),'Reference data SID'!$B:$N,13,FALSE))</f>
        <v/>
      </c>
      <c r="R336" s="16" t="str">
        <f>IF(ISERROR(VLOOKUP(CONCATENATE($A336,"_",R$2),'Reference data SID'!$B:$N,13,FALSE)),"",VLOOKUP(CONCATENATE($A336,"_",R$2),'Reference data SID'!$B:$N,13,FALSE))</f>
        <v/>
      </c>
      <c r="S336" s="16" t="str">
        <f>IF(ISERROR(VLOOKUP(CONCATENATE($A336,"_",S$2),'Reference data SID'!$B:$N,13,FALSE)),"",VLOOKUP(CONCATENATE($A336,"_",S$2),'Reference data SID'!$B:$N,13,FALSE))</f>
        <v/>
      </c>
      <c r="T336" s="16" t="str">
        <f>IF(ISERROR(VLOOKUP(CONCATENATE($A336,"_",T$2),'Reference data SID'!$B:$N,13,FALSE)),"",VLOOKUP(CONCATENATE($A336,"_",T$2),'Reference data SID'!$B:$N,13,FALSE))</f>
        <v/>
      </c>
      <c r="U336" s="16" t="str">
        <f>IF(ISERROR(VLOOKUP(CONCATENATE($A336,"_",U$2),'Reference data SID'!$B:$N,13,FALSE)),"",VLOOKUP(CONCATENATE($A336,"_",U$2),'Reference data SID'!$B:$N,13,FALSE))</f>
        <v/>
      </c>
      <c r="V336" s="16" t="str">
        <f>IF(ISERROR(VLOOKUP(CONCATENATE($A336,"_",V$2),'Reference data SID'!$B:$N,13,FALSE)),"",VLOOKUP(CONCATENATE($A336,"_",V$2),'Reference data SID'!$B:$N,13,FALSE))</f>
        <v/>
      </c>
      <c r="W336" s="16" t="str">
        <f>IF(ISERROR(VLOOKUP(CONCATENATE($A336,"_",W$2),'Reference data SID'!$B:$N,13,FALSE)),"",VLOOKUP(CONCATENATE($A336,"_",W$2),'Reference data SID'!$B:$N,13,FALSE))</f>
        <v/>
      </c>
      <c r="X336" s="16" t="str">
        <f>IF(ISERROR(VLOOKUP(CONCATENATE($A336,"_",X$2),'Reference data SID'!$B:$N,13,FALSE)),"",VLOOKUP(CONCATENATE($A336,"_",X$2),'Reference data SID'!$B:$N,13,FALSE))</f>
        <v/>
      </c>
      <c r="Y336" s="16" t="str">
        <f>IF(ISERROR(VLOOKUP(CONCATENATE($A336,"_",Y$2),'Reference data SID'!$B:$N,13,FALSE)),"",VLOOKUP(CONCATENATE($A336,"_",Y$2),'Reference data SID'!$B:$N,13,FALSE))</f>
        <v/>
      </c>
      <c r="Z336" s="16" t="str">
        <f>IF(ISERROR(VLOOKUP(CONCATENATE($A336,"_",Z$2),'Reference data SID'!$B:$N,13,FALSE)),"",VLOOKUP(CONCATENATE($A336,"_",Z$2),'Reference data SID'!$B:$N,13,FALSE))</f>
        <v/>
      </c>
      <c r="AA336" s="16" t="str">
        <f>IF(ISERROR(VLOOKUP(CONCATENATE($A336,"_",AA$2),'Reference data SID'!$B:$N,13,FALSE)),"",VLOOKUP(CONCATENATE($A336,"_",AA$2),'Reference data SID'!$B:$N,13,FALSE))</f>
        <v/>
      </c>
      <c r="AB336" s="16" t="str">
        <f>IF(ISERROR(VLOOKUP(CONCATENATE($A336,"_",AB$2),'Reference data SID'!$B:$N,13,FALSE)),"",VLOOKUP(CONCATENATE($A336,"_",AB$2),'Reference data SID'!$B:$N,13,FALSE))</f>
        <v/>
      </c>
      <c r="AC336" s="16" t="str">
        <f>IF(ISERROR(VLOOKUP(CONCATENATE($A336,"_",AC$2),'Reference data SID'!$B:$N,13,FALSE)),"",VLOOKUP(CONCATENATE($A336,"_",AC$2),'Reference data SID'!$B:$N,13,FALSE))</f>
        <v/>
      </c>
      <c r="AD336" s="16" t="str">
        <f>IF(ISERROR(VLOOKUP(CONCATENATE($A336,"_",AD$2),'Reference data SID'!$B:$N,13,FALSE)),"",VLOOKUP(CONCATENATE($A336,"_",AD$2),'Reference data SID'!$B:$N,13,FALSE))</f>
        <v/>
      </c>
      <c r="AE336" s="16" t="str">
        <f>IF(ISERROR(VLOOKUP(CONCATENATE($A336,"_",AE$2),'Reference data SID'!$B:$N,13,FALSE)),"",VLOOKUP(CONCATENATE($A336,"_",AE$2),'Reference data SID'!$B:$N,13,FALSE))</f>
        <v/>
      </c>
      <c r="AF336" s="16" t="str">
        <f>IF(ISERROR(VLOOKUP(CONCATENATE($A336,"_",AF$2),'Reference data SID'!$B:$N,13,FALSE)),"",VLOOKUP(CONCATENATE($A336,"_",AF$2),'Reference data SID'!$B:$N,13,FALSE))</f>
        <v/>
      </c>
      <c r="AG336" s="16" t="str">
        <f>IF(ISERROR(VLOOKUP(CONCATENATE($A336,"_",AG$2),'Reference data SID'!$B:$N,13,FALSE)),"",VLOOKUP(CONCATENATE($A336,"_",AG$2),'Reference data SID'!$B:$N,13,FALSE))</f>
        <v/>
      </c>
      <c r="AH336" s="16" t="str">
        <f>IF(ISERROR(VLOOKUP(CONCATENATE($A336,"_",AH$2),'Reference data SID'!$B:$N,13,FALSE)),"",VLOOKUP(CONCATENATE($A336,"_",AH$2),'Reference data SID'!$B:$N,13,FALSE))</f>
        <v/>
      </c>
      <c r="AI336" s="16" t="str">
        <f>IF(ISERROR(VLOOKUP(CONCATENATE($A336,"_",AI$2),'Reference data SID'!$B:$N,13,FALSE)),"",VLOOKUP(CONCATENATE($A336,"_",AI$2),'Reference data SID'!$B:$N,13,FALSE))</f>
        <v/>
      </c>
      <c r="AJ336" s="16" t="str">
        <f>IF(ISERROR(VLOOKUP(CONCATENATE($A336,"_",AJ$2),'Reference data SID'!$B:$N,13,FALSE)),"",VLOOKUP(CONCATENATE($A336,"_",AJ$2),'Reference data SID'!$B:$N,13,FALSE))</f>
        <v/>
      </c>
      <c r="AK336" s="16" t="str">
        <f>IF(ISERROR(VLOOKUP(CONCATENATE($A336,"_",AK$2),'Reference data SID'!$B:$N,13,FALSE)),"",VLOOKUP(CONCATENATE($A336,"_",AK$2),'Reference data SID'!$B:$N,13,FALSE))</f>
        <v/>
      </c>
      <c r="AL336" s="16" t="str">
        <f>IF(ISERROR(VLOOKUP(CONCATENATE($A336,"_",AL$2),'Reference data SID'!$B:$N,13,FALSE)),"",VLOOKUP(CONCATENATE($A336,"_",AL$2),'Reference data SID'!$B:$N,13,FALSE))</f>
        <v/>
      </c>
      <c r="AM336" s="16" t="str">
        <f>IF(ISERROR(VLOOKUP(CONCATENATE($A336,"_",AM$2),'Reference data SID'!$B:$N,13,FALSE)),"",VLOOKUP(CONCATENATE($A336,"_",AM$2),'Reference data SID'!$B:$N,13,FALSE))</f>
        <v/>
      </c>
      <c r="AN336" s="16" t="str">
        <f>IF(ISERROR(VLOOKUP(CONCATENATE($A336,"_",AN$2),'Reference data SID'!$B:$N,13,FALSE)),"",VLOOKUP(CONCATENATE($A336,"_",AN$2),'Reference data SID'!$B:$N,13,FALSE))</f>
        <v/>
      </c>
      <c r="AO336" s="16" t="str">
        <f>IF(ISERROR(VLOOKUP(CONCATENATE($A336,"_",AO$2),'Reference data SID'!$B:$N,13,FALSE)),"",VLOOKUP(CONCATENATE($A336,"_",AO$2),'Reference data SID'!$B:$N,13,FALSE))</f>
        <v/>
      </c>
      <c r="AP336" s="16" t="str">
        <f>IF(ISERROR(VLOOKUP(CONCATENATE($A336,"_",AP$2),'Reference data SID'!$B:$N,13,FALSE)),"",VLOOKUP(CONCATENATE($A336,"_",AP$2),'Reference data SID'!$B:$N,13,FALSE))</f>
        <v/>
      </c>
      <c r="AQ336" s="16" t="str">
        <f>IF(ISERROR(VLOOKUP(CONCATENATE($A336,"_",AQ$2),'Reference data SID'!$B:$N,13,FALSE)),"",VLOOKUP(CONCATENATE($A336,"_",AQ$2),'Reference data SID'!$B:$N,13,FALSE))</f>
        <v/>
      </c>
      <c r="AR336" s="16" t="str">
        <f>IF(ISERROR(VLOOKUP(CONCATENATE($A336,"_",AR$2),'Reference data SID'!$B:$N,13,FALSE)),"",VLOOKUP(CONCATENATE($A336,"_",AR$2),'Reference data SID'!$B:$N,13,FALSE))</f>
        <v/>
      </c>
      <c r="AS336" s="16" t="str">
        <f>IF(ISERROR(VLOOKUP(CONCATENATE($A336,"_",AS$2),'Reference data SID'!$B:$N,13,FALSE)),"",VLOOKUP(CONCATENATE($A336,"_",AS$2),'Reference data SID'!$B:$N,13,FALSE))</f>
        <v/>
      </c>
      <c r="AT336" s="16" t="str">
        <f>IF(ISERROR(VLOOKUP(CONCATENATE($A336,"_",AT$2),'Reference data SID'!$B:$N,13,FALSE)),"",VLOOKUP(CONCATENATE($A336,"_",AT$2),'Reference data SID'!$B:$N,13,FALSE))</f>
        <v/>
      </c>
    </row>
    <row r="337" spans="1:46" x14ac:dyDescent="0.25">
      <c r="A337">
        <v>333</v>
      </c>
      <c r="B337" s="16" t="str">
        <f>IF(ISERROR(VLOOKUP(CONCATENATE($A337,"_",B$2),'Reference data SID'!$B:$N,13,FALSE)),"",VLOOKUP(CONCATENATE($A337,"_",B$2),'Reference data SID'!$B:$N,13,FALSE))</f>
        <v/>
      </c>
      <c r="C337" s="16" t="str">
        <f>IF(ISERROR(VLOOKUP(CONCATENATE($A337,"_",C$2),'Reference data SID'!$B:$N,13,FALSE)),"",VLOOKUP(CONCATENATE($A337,"_",C$2),'Reference data SID'!$B:$N,13,FALSE))</f>
        <v/>
      </c>
      <c r="D337" s="16" t="str">
        <f>IF(ISERROR(VLOOKUP(CONCATENATE($A337,"_",D$2),'Reference data SID'!$B:$N,13,FALSE)),"",VLOOKUP(CONCATENATE($A337,"_",D$2),'Reference data SID'!$B:$N,13,FALSE))</f>
        <v/>
      </c>
      <c r="E337" s="16" t="str">
        <f>IF(ISERROR(VLOOKUP(CONCATENATE($A337,"_",E$2),'Reference data SID'!$B:$N,13,FALSE)),"",VLOOKUP(CONCATENATE($A337,"_",E$2),'Reference data SID'!$B:$N,13,FALSE))</f>
        <v/>
      </c>
      <c r="F337" s="16" t="str">
        <f>IF(ISERROR(VLOOKUP(CONCATENATE($A337,"_",F$2),'Reference data SID'!$B:$N,13,FALSE)),"",VLOOKUP(CONCATENATE($A337,"_",F$2),'Reference data SID'!$B:$N,13,FALSE))</f>
        <v/>
      </c>
      <c r="G337" s="16" t="str">
        <f>IF(ISERROR(VLOOKUP(CONCATENATE($A337,"_",G$2),'Reference data SID'!$B:$N,13,FALSE)),"",VLOOKUP(CONCATENATE($A337,"_",G$2),'Reference data SID'!$B:$N,13,FALSE))</f>
        <v/>
      </c>
      <c r="H337" s="16" t="str">
        <f>IF(ISERROR(VLOOKUP(CONCATENATE($A337,"_",H$2),'Reference data SID'!$B:$N,13,FALSE)),"",VLOOKUP(CONCATENATE($A337,"_",H$2),'Reference data SID'!$B:$N,13,FALSE))</f>
        <v/>
      </c>
      <c r="I337" s="16" t="str">
        <f>IF(ISERROR(VLOOKUP(CONCATENATE($A337,"_",I$2),'Reference data SID'!$B:$N,13,FALSE)),"",VLOOKUP(CONCATENATE($A337,"_",I$2),'Reference data SID'!$B:$N,13,FALSE))</f>
        <v/>
      </c>
      <c r="J337" s="16" t="str">
        <f>IF(ISERROR(VLOOKUP(CONCATENATE($A337,"_",J$2),'Reference data SID'!$B:$N,13,FALSE)),"",VLOOKUP(CONCATENATE($A337,"_",J$2),'Reference data SID'!$B:$N,13,FALSE))</f>
        <v/>
      </c>
      <c r="K337" s="16" t="str">
        <f>IF(ISERROR(VLOOKUP(CONCATENATE($A337,"_",K$2),'Reference data SID'!$B:$N,13,FALSE)),"",VLOOKUP(CONCATENATE($A337,"_",K$2),'Reference data SID'!$B:$N,13,FALSE))</f>
        <v/>
      </c>
      <c r="L337" s="16" t="str">
        <f>IF(ISERROR(VLOOKUP(CONCATENATE($A337,"_",L$2),'Reference data SID'!$B:$N,13,FALSE)),"",VLOOKUP(CONCATENATE($A337,"_",L$2),'Reference data SID'!$B:$N,13,FALSE))</f>
        <v/>
      </c>
      <c r="M337" s="16" t="str">
        <f>IF(ISERROR(VLOOKUP(CONCATENATE($A337,"_",M$2),'Reference data SID'!$B:$N,13,FALSE)),"",VLOOKUP(CONCATENATE($A337,"_",M$2),'Reference data SID'!$B:$N,13,FALSE))</f>
        <v/>
      </c>
      <c r="N337" s="16" t="str">
        <f>IF(ISERROR(VLOOKUP(CONCATENATE($A337,"_",N$2),'Reference data SID'!$B:$N,13,FALSE)),"",VLOOKUP(CONCATENATE($A337,"_",N$2),'Reference data SID'!$B:$N,13,FALSE))</f>
        <v/>
      </c>
      <c r="O337" s="16" t="str">
        <f>IF(ISERROR(VLOOKUP(CONCATENATE($A337,"_",O$2),'Reference data SID'!$B:$N,13,FALSE)),"",VLOOKUP(CONCATENATE($A337,"_",O$2),'Reference data SID'!$B:$N,13,FALSE))</f>
        <v/>
      </c>
      <c r="P337" s="16" t="str">
        <f>IF(ISERROR(VLOOKUP(CONCATENATE($A337,"_",P$2),'Reference data SID'!$B:$N,13,FALSE)),"",VLOOKUP(CONCATENATE($A337,"_",P$2),'Reference data SID'!$B:$N,13,FALSE))</f>
        <v/>
      </c>
      <c r="Q337" s="16" t="str">
        <f>IF(ISERROR(VLOOKUP(CONCATENATE($A337,"_",Q$2),'Reference data SID'!$B:$N,13,FALSE)),"",VLOOKUP(CONCATENATE($A337,"_",Q$2),'Reference data SID'!$B:$N,13,FALSE))</f>
        <v/>
      </c>
      <c r="R337" s="16" t="str">
        <f>IF(ISERROR(VLOOKUP(CONCATENATE($A337,"_",R$2),'Reference data SID'!$B:$N,13,FALSE)),"",VLOOKUP(CONCATENATE($A337,"_",R$2),'Reference data SID'!$B:$N,13,FALSE))</f>
        <v/>
      </c>
      <c r="S337" s="16" t="str">
        <f>IF(ISERROR(VLOOKUP(CONCATENATE($A337,"_",S$2),'Reference data SID'!$B:$N,13,FALSE)),"",VLOOKUP(CONCATENATE($A337,"_",S$2),'Reference data SID'!$B:$N,13,FALSE))</f>
        <v/>
      </c>
      <c r="T337" s="16" t="str">
        <f>IF(ISERROR(VLOOKUP(CONCATENATE($A337,"_",T$2),'Reference data SID'!$B:$N,13,FALSE)),"",VLOOKUP(CONCATENATE($A337,"_",T$2),'Reference data SID'!$B:$N,13,FALSE))</f>
        <v/>
      </c>
      <c r="U337" s="16" t="str">
        <f>IF(ISERROR(VLOOKUP(CONCATENATE($A337,"_",U$2),'Reference data SID'!$B:$N,13,FALSE)),"",VLOOKUP(CONCATENATE($A337,"_",U$2),'Reference data SID'!$B:$N,13,FALSE))</f>
        <v/>
      </c>
      <c r="V337" s="16" t="str">
        <f>IF(ISERROR(VLOOKUP(CONCATENATE($A337,"_",V$2),'Reference data SID'!$B:$N,13,FALSE)),"",VLOOKUP(CONCATENATE($A337,"_",V$2),'Reference data SID'!$B:$N,13,FALSE))</f>
        <v/>
      </c>
      <c r="W337" s="16" t="str">
        <f>IF(ISERROR(VLOOKUP(CONCATENATE($A337,"_",W$2),'Reference data SID'!$B:$N,13,FALSE)),"",VLOOKUP(CONCATENATE($A337,"_",W$2),'Reference data SID'!$B:$N,13,FALSE))</f>
        <v/>
      </c>
      <c r="X337" s="16" t="str">
        <f>IF(ISERROR(VLOOKUP(CONCATENATE($A337,"_",X$2),'Reference data SID'!$B:$N,13,FALSE)),"",VLOOKUP(CONCATENATE($A337,"_",X$2),'Reference data SID'!$B:$N,13,FALSE))</f>
        <v/>
      </c>
      <c r="Y337" s="16" t="str">
        <f>IF(ISERROR(VLOOKUP(CONCATENATE($A337,"_",Y$2),'Reference data SID'!$B:$N,13,FALSE)),"",VLOOKUP(CONCATENATE($A337,"_",Y$2),'Reference data SID'!$B:$N,13,FALSE))</f>
        <v/>
      </c>
      <c r="Z337" s="16" t="str">
        <f>IF(ISERROR(VLOOKUP(CONCATENATE($A337,"_",Z$2),'Reference data SID'!$B:$N,13,FALSE)),"",VLOOKUP(CONCATENATE($A337,"_",Z$2),'Reference data SID'!$B:$N,13,FALSE))</f>
        <v/>
      </c>
      <c r="AA337" s="16" t="str">
        <f>IF(ISERROR(VLOOKUP(CONCATENATE($A337,"_",AA$2),'Reference data SID'!$B:$N,13,FALSE)),"",VLOOKUP(CONCATENATE($A337,"_",AA$2),'Reference data SID'!$B:$N,13,FALSE))</f>
        <v/>
      </c>
      <c r="AB337" s="16" t="str">
        <f>IF(ISERROR(VLOOKUP(CONCATENATE($A337,"_",AB$2),'Reference data SID'!$B:$N,13,FALSE)),"",VLOOKUP(CONCATENATE($A337,"_",AB$2),'Reference data SID'!$B:$N,13,FALSE))</f>
        <v/>
      </c>
      <c r="AC337" s="16" t="str">
        <f>IF(ISERROR(VLOOKUP(CONCATENATE($A337,"_",AC$2),'Reference data SID'!$B:$N,13,FALSE)),"",VLOOKUP(CONCATENATE($A337,"_",AC$2),'Reference data SID'!$B:$N,13,FALSE))</f>
        <v/>
      </c>
      <c r="AD337" s="16" t="str">
        <f>IF(ISERROR(VLOOKUP(CONCATENATE($A337,"_",AD$2),'Reference data SID'!$B:$N,13,FALSE)),"",VLOOKUP(CONCATENATE($A337,"_",AD$2),'Reference data SID'!$B:$N,13,FALSE))</f>
        <v/>
      </c>
      <c r="AE337" s="16" t="str">
        <f>IF(ISERROR(VLOOKUP(CONCATENATE($A337,"_",AE$2),'Reference data SID'!$B:$N,13,FALSE)),"",VLOOKUP(CONCATENATE($A337,"_",AE$2),'Reference data SID'!$B:$N,13,FALSE))</f>
        <v/>
      </c>
      <c r="AF337" s="16" t="str">
        <f>IF(ISERROR(VLOOKUP(CONCATENATE($A337,"_",AF$2),'Reference data SID'!$B:$N,13,FALSE)),"",VLOOKUP(CONCATENATE($A337,"_",AF$2),'Reference data SID'!$B:$N,13,FALSE))</f>
        <v/>
      </c>
      <c r="AG337" s="16" t="str">
        <f>IF(ISERROR(VLOOKUP(CONCATENATE($A337,"_",AG$2),'Reference data SID'!$B:$N,13,FALSE)),"",VLOOKUP(CONCATENATE($A337,"_",AG$2),'Reference data SID'!$B:$N,13,FALSE))</f>
        <v/>
      </c>
      <c r="AH337" s="16" t="str">
        <f>IF(ISERROR(VLOOKUP(CONCATENATE($A337,"_",AH$2),'Reference data SID'!$B:$N,13,FALSE)),"",VLOOKUP(CONCATENATE($A337,"_",AH$2),'Reference data SID'!$B:$N,13,FALSE))</f>
        <v/>
      </c>
      <c r="AI337" s="16" t="str">
        <f>IF(ISERROR(VLOOKUP(CONCATENATE($A337,"_",AI$2),'Reference data SID'!$B:$N,13,FALSE)),"",VLOOKUP(CONCATENATE($A337,"_",AI$2),'Reference data SID'!$B:$N,13,FALSE))</f>
        <v/>
      </c>
      <c r="AJ337" s="16" t="str">
        <f>IF(ISERROR(VLOOKUP(CONCATENATE($A337,"_",AJ$2),'Reference data SID'!$B:$N,13,FALSE)),"",VLOOKUP(CONCATENATE($A337,"_",AJ$2),'Reference data SID'!$B:$N,13,FALSE))</f>
        <v/>
      </c>
      <c r="AK337" s="16" t="str">
        <f>IF(ISERROR(VLOOKUP(CONCATENATE($A337,"_",AK$2),'Reference data SID'!$B:$N,13,FALSE)),"",VLOOKUP(CONCATENATE($A337,"_",AK$2),'Reference data SID'!$B:$N,13,FALSE))</f>
        <v/>
      </c>
      <c r="AL337" s="16" t="str">
        <f>IF(ISERROR(VLOOKUP(CONCATENATE($A337,"_",AL$2),'Reference data SID'!$B:$N,13,FALSE)),"",VLOOKUP(CONCATENATE($A337,"_",AL$2),'Reference data SID'!$B:$N,13,FALSE))</f>
        <v/>
      </c>
      <c r="AM337" s="16" t="str">
        <f>IF(ISERROR(VLOOKUP(CONCATENATE($A337,"_",AM$2),'Reference data SID'!$B:$N,13,FALSE)),"",VLOOKUP(CONCATENATE($A337,"_",AM$2),'Reference data SID'!$B:$N,13,FALSE))</f>
        <v/>
      </c>
      <c r="AN337" s="16" t="str">
        <f>IF(ISERROR(VLOOKUP(CONCATENATE($A337,"_",AN$2),'Reference data SID'!$B:$N,13,FALSE)),"",VLOOKUP(CONCATENATE($A337,"_",AN$2),'Reference data SID'!$B:$N,13,FALSE))</f>
        <v/>
      </c>
      <c r="AO337" s="16" t="str">
        <f>IF(ISERROR(VLOOKUP(CONCATENATE($A337,"_",AO$2),'Reference data SID'!$B:$N,13,FALSE)),"",VLOOKUP(CONCATENATE($A337,"_",AO$2),'Reference data SID'!$B:$N,13,FALSE))</f>
        <v/>
      </c>
      <c r="AP337" s="16" t="str">
        <f>IF(ISERROR(VLOOKUP(CONCATENATE($A337,"_",AP$2),'Reference data SID'!$B:$N,13,FALSE)),"",VLOOKUP(CONCATENATE($A337,"_",AP$2),'Reference data SID'!$B:$N,13,FALSE))</f>
        <v/>
      </c>
      <c r="AQ337" s="16" t="str">
        <f>IF(ISERROR(VLOOKUP(CONCATENATE($A337,"_",AQ$2),'Reference data SID'!$B:$N,13,FALSE)),"",VLOOKUP(CONCATENATE($A337,"_",AQ$2),'Reference data SID'!$B:$N,13,FALSE))</f>
        <v/>
      </c>
      <c r="AR337" s="16" t="str">
        <f>IF(ISERROR(VLOOKUP(CONCATENATE($A337,"_",AR$2),'Reference data SID'!$B:$N,13,FALSE)),"",VLOOKUP(CONCATENATE($A337,"_",AR$2),'Reference data SID'!$B:$N,13,FALSE))</f>
        <v/>
      </c>
      <c r="AS337" s="16" t="str">
        <f>IF(ISERROR(VLOOKUP(CONCATENATE($A337,"_",AS$2),'Reference data SID'!$B:$N,13,FALSE)),"",VLOOKUP(CONCATENATE($A337,"_",AS$2),'Reference data SID'!$B:$N,13,FALSE))</f>
        <v/>
      </c>
      <c r="AT337" s="16" t="str">
        <f>IF(ISERROR(VLOOKUP(CONCATENATE($A337,"_",AT$2),'Reference data SID'!$B:$N,13,FALSE)),"",VLOOKUP(CONCATENATE($A337,"_",AT$2),'Reference data SID'!$B:$N,13,FALSE))</f>
        <v/>
      </c>
    </row>
    <row r="338" spans="1:46" x14ac:dyDescent="0.25">
      <c r="A338">
        <v>334</v>
      </c>
      <c r="B338" s="16" t="str">
        <f>IF(ISERROR(VLOOKUP(CONCATENATE($A338,"_",B$2),'Reference data SID'!$B:$N,13,FALSE)),"",VLOOKUP(CONCATENATE($A338,"_",B$2),'Reference data SID'!$B:$N,13,FALSE))</f>
        <v/>
      </c>
      <c r="C338" s="16" t="str">
        <f>IF(ISERROR(VLOOKUP(CONCATENATE($A338,"_",C$2),'Reference data SID'!$B:$N,13,FALSE)),"",VLOOKUP(CONCATENATE($A338,"_",C$2),'Reference data SID'!$B:$N,13,FALSE))</f>
        <v/>
      </c>
      <c r="D338" s="16" t="str">
        <f>IF(ISERROR(VLOOKUP(CONCATENATE($A338,"_",D$2),'Reference data SID'!$B:$N,13,FALSE)),"",VLOOKUP(CONCATENATE($A338,"_",D$2),'Reference data SID'!$B:$N,13,FALSE))</f>
        <v/>
      </c>
      <c r="E338" s="16" t="str">
        <f>IF(ISERROR(VLOOKUP(CONCATENATE($A338,"_",E$2),'Reference data SID'!$B:$N,13,FALSE)),"",VLOOKUP(CONCATENATE($A338,"_",E$2),'Reference data SID'!$B:$N,13,FALSE))</f>
        <v/>
      </c>
      <c r="F338" s="16" t="str">
        <f>IF(ISERROR(VLOOKUP(CONCATENATE($A338,"_",F$2),'Reference data SID'!$B:$N,13,FALSE)),"",VLOOKUP(CONCATENATE($A338,"_",F$2),'Reference data SID'!$B:$N,13,FALSE))</f>
        <v/>
      </c>
      <c r="G338" s="16" t="str">
        <f>IF(ISERROR(VLOOKUP(CONCATENATE($A338,"_",G$2),'Reference data SID'!$B:$N,13,FALSE)),"",VLOOKUP(CONCATENATE($A338,"_",G$2),'Reference data SID'!$B:$N,13,FALSE))</f>
        <v/>
      </c>
      <c r="H338" s="16" t="str">
        <f>IF(ISERROR(VLOOKUP(CONCATENATE($A338,"_",H$2),'Reference data SID'!$B:$N,13,FALSE)),"",VLOOKUP(CONCATENATE($A338,"_",H$2),'Reference data SID'!$B:$N,13,FALSE))</f>
        <v/>
      </c>
      <c r="I338" s="16" t="str">
        <f>IF(ISERROR(VLOOKUP(CONCATENATE($A338,"_",I$2),'Reference data SID'!$B:$N,13,FALSE)),"",VLOOKUP(CONCATENATE($A338,"_",I$2),'Reference data SID'!$B:$N,13,FALSE))</f>
        <v/>
      </c>
      <c r="J338" s="16" t="str">
        <f>IF(ISERROR(VLOOKUP(CONCATENATE($A338,"_",J$2),'Reference data SID'!$B:$N,13,FALSE)),"",VLOOKUP(CONCATENATE($A338,"_",J$2),'Reference data SID'!$B:$N,13,FALSE))</f>
        <v/>
      </c>
      <c r="K338" s="16" t="str">
        <f>IF(ISERROR(VLOOKUP(CONCATENATE($A338,"_",K$2),'Reference data SID'!$B:$N,13,FALSE)),"",VLOOKUP(CONCATENATE($A338,"_",K$2),'Reference data SID'!$B:$N,13,FALSE))</f>
        <v/>
      </c>
      <c r="L338" s="16" t="str">
        <f>IF(ISERROR(VLOOKUP(CONCATENATE($A338,"_",L$2),'Reference data SID'!$B:$N,13,FALSE)),"",VLOOKUP(CONCATENATE($A338,"_",L$2),'Reference data SID'!$B:$N,13,FALSE))</f>
        <v/>
      </c>
      <c r="M338" s="16" t="str">
        <f>IF(ISERROR(VLOOKUP(CONCATENATE($A338,"_",M$2),'Reference data SID'!$B:$N,13,FALSE)),"",VLOOKUP(CONCATENATE($A338,"_",M$2),'Reference data SID'!$B:$N,13,FALSE))</f>
        <v/>
      </c>
      <c r="N338" s="16" t="str">
        <f>IF(ISERROR(VLOOKUP(CONCATENATE($A338,"_",N$2),'Reference data SID'!$B:$N,13,FALSE)),"",VLOOKUP(CONCATENATE($A338,"_",N$2),'Reference data SID'!$B:$N,13,FALSE))</f>
        <v/>
      </c>
      <c r="O338" s="16" t="str">
        <f>IF(ISERROR(VLOOKUP(CONCATENATE($A338,"_",O$2),'Reference data SID'!$B:$N,13,FALSE)),"",VLOOKUP(CONCATENATE($A338,"_",O$2),'Reference data SID'!$B:$N,13,FALSE))</f>
        <v/>
      </c>
      <c r="P338" s="16" t="str">
        <f>IF(ISERROR(VLOOKUP(CONCATENATE($A338,"_",P$2),'Reference data SID'!$B:$N,13,FALSE)),"",VLOOKUP(CONCATENATE($A338,"_",P$2),'Reference data SID'!$B:$N,13,FALSE))</f>
        <v/>
      </c>
      <c r="Q338" s="16" t="str">
        <f>IF(ISERROR(VLOOKUP(CONCATENATE($A338,"_",Q$2),'Reference data SID'!$B:$N,13,FALSE)),"",VLOOKUP(CONCATENATE($A338,"_",Q$2),'Reference data SID'!$B:$N,13,FALSE))</f>
        <v/>
      </c>
      <c r="R338" s="16" t="str">
        <f>IF(ISERROR(VLOOKUP(CONCATENATE($A338,"_",R$2),'Reference data SID'!$B:$N,13,FALSE)),"",VLOOKUP(CONCATENATE($A338,"_",R$2),'Reference data SID'!$B:$N,13,FALSE))</f>
        <v/>
      </c>
      <c r="S338" s="16" t="str">
        <f>IF(ISERROR(VLOOKUP(CONCATENATE($A338,"_",S$2),'Reference data SID'!$B:$N,13,FALSE)),"",VLOOKUP(CONCATENATE($A338,"_",S$2),'Reference data SID'!$B:$N,13,FALSE))</f>
        <v/>
      </c>
      <c r="T338" s="16" t="str">
        <f>IF(ISERROR(VLOOKUP(CONCATENATE($A338,"_",T$2),'Reference data SID'!$B:$N,13,FALSE)),"",VLOOKUP(CONCATENATE($A338,"_",T$2),'Reference data SID'!$B:$N,13,FALSE))</f>
        <v/>
      </c>
      <c r="U338" s="16" t="str">
        <f>IF(ISERROR(VLOOKUP(CONCATENATE($A338,"_",U$2),'Reference data SID'!$B:$N,13,FALSE)),"",VLOOKUP(CONCATENATE($A338,"_",U$2),'Reference data SID'!$B:$N,13,FALSE))</f>
        <v/>
      </c>
      <c r="V338" s="16" t="str">
        <f>IF(ISERROR(VLOOKUP(CONCATENATE($A338,"_",V$2),'Reference data SID'!$B:$N,13,FALSE)),"",VLOOKUP(CONCATENATE($A338,"_",V$2),'Reference data SID'!$B:$N,13,FALSE))</f>
        <v/>
      </c>
      <c r="W338" s="16" t="str">
        <f>IF(ISERROR(VLOOKUP(CONCATENATE($A338,"_",W$2),'Reference data SID'!$B:$N,13,FALSE)),"",VLOOKUP(CONCATENATE($A338,"_",W$2),'Reference data SID'!$B:$N,13,FALSE))</f>
        <v/>
      </c>
      <c r="X338" s="16" t="str">
        <f>IF(ISERROR(VLOOKUP(CONCATENATE($A338,"_",X$2),'Reference data SID'!$B:$N,13,FALSE)),"",VLOOKUP(CONCATENATE($A338,"_",X$2),'Reference data SID'!$B:$N,13,FALSE))</f>
        <v/>
      </c>
      <c r="Y338" s="16" t="str">
        <f>IF(ISERROR(VLOOKUP(CONCATENATE($A338,"_",Y$2),'Reference data SID'!$B:$N,13,FALSE)),"",VLOOKUP(CONCATENATE($A338,"_",Y$2),'Reference data SID'!$B:$N,13,FALSE))</f>
        <v/>
      </c>
      <c r="Z338" s="16" t="str">
        <f>IF(ISERROR(VLOOKUP(CONCATENATE($A338,"_",Z$2),'Reference data SID'!$B:$N,13,FALSE)),"",VLOOKUP(CONCATENATE($A338,"_",Z$2),'Reference data SID'!$B:$N,13,FALSE))</f>
        <v/>
      </c>
      <c r="AA338" s="16" t="str">
        <f>IF(ISERROR(VLOOKUP(CONCATENATE($A338,"_",AA$2),'Reference data SID'!$B:$N,13,FALSE)),"",VLOOKUP(CONCATENATE($A338,"_",AA$2),'Reference data SID'!$B:$N,13,FALSE))</f>
        <v/>
      </c>
      <c r="AB338" s="16" t="str">
        <f>IF(ISERROR(VLOOKUP(CONCATENATE($A338,"_",AB$2),'Reference data SID'!$B:$N,13,FALSE)),"",VLOOKUP(CONCATENATE($A338,"_",AB$2),'Reference data SID'!$B:$N,13,FALSE))</f>
        <v/>
      </c>
      <c r="AC338" s="16" t="str">
        <f>IF(ISERROR(VLOOKUP(CONCATENATE($A338,"_",AC$2),'Reference data SID'!$B:$N,13,FALSE)),"",VLOOKUP(CONCATENATE($A338,"_",AC$2),'Reference data SID'!$B:$N,13,FALSE))</f>
        <v/>
      </c>
      <c r="AD338" s="16" t="str">
        <f>IF(ISERROR(VLOOKUP(CONCATENATE($A338,"_",AD$2),'Reference data SID'!$B:$N,13,FALSE)),"",VLOOKUP(CONCATENATE($A338,"_",AD$2),'Reference data SID'!$B:$N,13,FALSE))</f>
        <v/>
      </c>
      <c r="AE338" s="16" t="str">
        <f>IF(ISERROR(VLOOKUP(CONCATENATE($A338,"_",AE$2),'Reference data SID'!$B:$N,13,FALSE)),"",VLOOKUP(CONCATENATE($A338,"_",AE$2),'Reference data SID'!$B:$N,13,FALSE))</f>
        <v/>
      </c>
      <c r="AF338" s="16" t="str">
        <f>IF(ISERROR(VLOOKUP(CONCATENATE($A338,"_",AF$2),'Reference data SID'!$B:$N,13,FALSE)),"",VLOOKUP(CONCATENATE($A338,"_",AF$2),'Reference data SID'!$B:$N,13,FALSE))</f>
        <v/>
      </c>
      <c r="AG338" s="16" t="str">
        <f>IF(ISERROR(VLOOKUP(CONCATENATE($A338,"_",AG$2),'Reference data SID'!$B:$N,13,FALSE)),"",VLOOKUP(CONCATENATE($A338,"_",AG$2),'Reference data SID'!$B:$N,13,FALSE))</f>
        <v/>
      </c>
      <c r="AH338" s="16" t="str">
        <f>IF(ISERROR(VLOOKUP(CONCATENATE($A338,"_",AH$2),'Reference data SID'!$B:$N,13,FALSE)),"",VLOOKUP(CONCATENATE($A338,"_",AH$2),'Reference data SID'!$B:$N,13,FALSE))</f>
        <v/>
      </c>
      <c r="AI338" s="16" t="str">
        <f>IF(ISERROR(VLOOKUP(CONCATENATE($A338,"_",AI$2),'Reference data SID'!$B:$N,13,FALSE)),"",VLOOKUP(CONCATENATE($A338,"_",AI$2),'Reference data SID'!$B:$N,13,FALSE))</f>
        <v/>
      </c>
      <c r="AJ338" s="16" t="str">
        <f>IF(ISERROR(VLOOKUP(CONCATENATE($A338,"_",AJ$2),'Reference data SID'!$B:$N,13,FALSE)),"",VLOOKUP(CONCATENATE($A338,"_",AJ$2),'Reference data SID'!$B:$N,13,FALSE))</f>
        <v/>
      </c>
      <c r="AK338" s="16" t="str">
        <f>IF(ISERROR(VLOOKUP(CONCATENATE($A338,"_",AK$2),'Reference data SID'!$B:$N,13,FALSE)),"",VLOOKUP(CONCATENATE($A338,"_",AK$2),'Reference data SID'!$B:$N,13,FALSE))</f>
        <v/>
      </c>
      <c r="AL338" s="16" t="str">
        <f>IF(ISERROR(VLOOKUP(CONCATENATE($A338,"_",AL$2),'Reference data SID'!$B:$N,13,FALSE)),"",VLOOKUP(CONCATENATE($A338,"_",AL$2),'Reference data SID'!$B:$N,13,FALSE))</f>
        <v/>
      </c>
      <c r="AM338" s="16" t="str">
        <f>IF(ISERROR(VLOOKUP(CONCATENATE($A338,"_",AM$2),'Reference data SID'!$B:$N,13,FALSE)),"",VLOOKUP(CONCATENATE($A338,"_",AM$2),'Reference data SID'!$B:$N,13,FALSE))</f>
        <v/>
      </c>
      <c r="AN338" s="16" t="str">
        <f>IF(ISERROR(VLOOKUP(CONCATENATE($A338,"_",AN$2),'Reference data SID'!$B:$N,13,FALSE)),"",VLOOKUP(CONCATENATE($A338,"_",AN$2),'Reference data SID'!$B:$N,13,FALSE))</f>
        <v/>
      </c>
      <c r="AO338" s="16" t="str">
        <f>IF(ISERROR(VLOOKUP(CONCATENATE($A338,"_",AO$2),'Reference data SID'!$B:$N,13,FALSE)),"",VLOOKUP(CONCATENATE($A338,"_",AO$2),'Reference data SID'!$B:$N,13,FALSE))</f>
        <v/>
      </c>
      <c r="AP338" s="16" t="str">
        <f>IF(ISERROR(VLOOKUP(CONCATENATE($A338,"_",AP$2),'Reference data SID'!$B:$N,13,FALSE)),"",VLOOKUP(CONCATENATE($A338,"_",AP$2),'Reference data SID'!$B:$N,13,FALSE))</f>
        <v/>
      </c>
      <c r="AQ338" s="16" t="str">
        <f>IF(ISERROR(VLOOKUP(CONCATENATE($A338,"_",AQ$2),'Reference data SID'!$B:$N,13,FALSE)),"",VLOOKUP(CONCATENATE($A338,"_",AQ$2),'Reference data SID'!$B:$N,13,FALSE))</f>
        <v/>
      </c>
      <c r="AR338" s="16" t="str">
        <f>IF(ISERROR(VLOOKUP(CONCATENATE($A338,"_",AR$2),'Reference data SID'!$B:$N,13,FALSE)),"",VLOOKUP(CONCATENATE($A338,"_",AR$2),'Reference data SID'!$B:$N,13,FALSE))</f>
        <v/>
      </c>
      <c r="AS338" s="16" t="str">
        <f>IF(ISERROR(VLOOKUP(CONCATENATE($A338,"_",AS$2),'Reference data SID'!$B:$N,13,FALSE)),"",VLOOKUP(CONCATENATE($A338,"_",AS$2),'Reference data SID'!$B:$N,13,FALSE))</f>
        <v/>
      </c>
      <c r="AT338" s="16" t="str">
        <f>IF(ISERROR(VLOOKUP(CONCATENATE($A338,"_",AT$2),'Reference data SID'!$B:$N,13,FALSE)),"",VLOOKUP(CONCATENATE($A338,"_",AT$2),'Reference data SID'!$B:$N,13,FALSE))</f>
        <v/>
      </c>
    </row>
    <row r="339" spans="1:46" x14ac:dyDescent="0.25">
      <c r="A339">
        <v>335</v>
      </c>
      <c r="B339" s="16" t="str">
        <f>IF(ISERROR(VLOOKUP(CONCATENATE($A339,"_",B$2),'Reference data SID'!$B:$N,13,FALSE)),"",VLOOKUP(CONCATENATE($A339,"_",B$2),'Reference data SID'!$B:$N,13,FALSE))</f>
        <v/>
      </c>
      <c r="C339" s="16" t="str">
        <f>IF(ISERROR(VLOOKUP(CONCATENATE($A339,"_",C$2),'Reference data SID'!$B:$N,13,FALSE)),"",VLOOKUP(CONCATENATE($A339,"_",C$2),'Reference data SID'!$B:$N,13,FALSE))</f>
        <v/>
      </c>
      <c r="D339" s="16" t="str">
        <f>IF(ISERROR(VLOOKUP(CONCATENATE($A339,"_",D$2),'Reference data SID'!$B:$N,13,FALSE)),"",VLOOKUP(CONCATENATE($A339,"_",D$2),'Reference data SID'!$B:$N,13,FALSE))</f>
        <v/>
      </c>
      <c r="E339" s="16" t="str">
        <f>IF(ISERROR(VLOOKUP(CONCATENATE($A339,"_",E$2),'Reference data SID'!$B:$N,13,FALSE)),"",VLOOKUP(CONCATENATE($A339,"_",E$2),'Reference data SID'!$B:$N,13,FALSE))</f>
        <v/>
      </c>
      <c r="F339" s="16" t="str">
        <f>IF(ISERROR(VLOOKUP(CONCATENATE($A339,"_",F$2),'Reference data SID'!$B:$N,13,FALSE)),"",VLOOKUP(CONCATENATE($A339,"_",F$2),'Reference data SID'!$B:$N,13,FALSE))</f>
        <v/>
      </c>
      <c r="G339" s="16" t="str">
        <f>IF(ISERROR(VLOOKUP(CONCATENATE($A339,"_",G$2),'Reference data SID'!$B:$N,13,FALSE)),"",VLOOKUP(CONCATENATE($A339,"_",G$2),'Reference data SID'!$B:$N,13,FALSE))</f>
        <v/>
      </c>
      <c r="H339" s="16" t="str">
        <f>IF(ISERROR(VLOOKUP(CONCATENATE($A339,"_",H$2),'Reference data SID'!$B:$N,13,FALSE)),"",VLOOKUP(CONCATENATE($A339,"_",H$2),'Reference data SID'!$B:$N,13,FALSE))</f>
        <v/>
      </c>
      <c r="I339" s="16" t="str">
        <f>IF(ISERROR(VLOOKUP(CONCATENATE($A339,"_",I$2),'Reference data SID'!$B:$N,13,FALSE)),"",VLOOKUP(CONCATENATE($A339,"_",I$2),'Reference data SID'!$B:$N,13,FALSE))</f>
        <v/>
      </c>
      <c r="J339" s="16" t="str">
        <f>IF(ISERROR(VLOOKUP(CONCATENATE($A339,"_",J$2),'Reference data SID'!$B:$N,13,FALSE)),"",VLOOKUP(CONCATENATE($A339,"_",J$2),'Reference data SID'!$B:$N,13,FALSE))</f>
        <v/>
      </c>
      <c r="K339" s="16" t="str">
        <f>IF(ISERROR(VLOOKUP(CONCATENATE($A339,"_",K$2),'Reference data SID'!$B:$N,13,FALSE)),"",VLOOKUP(CONCATENATE($A339,"_",K$2),'Reference data SID'!$B:$N,13,FALSE))</f>
        <v/>
      </c>
      <c r="L339" s="16" t="str">
        <f>IF(ISERROR(VLOOKUP(CONCATENATE($A339,"_",L$2),'Reference data SID'!$B:$N,13,FALSE)),"",VLOOKUP(CONCATENATE($A339,"_",L$2),'Reference data SID'!$B:$N,13,FALSE))</f>
        <v/>
      </c>
      <c r="M339" s="16" t="str">
        <f>IF(ISERROR(VLOOKUP(CONCATENATE($A339,"_",M$2),'Reference data SID'!$B:$N,13,FALSE)),"",VLOOKUP(CONCATENATE($A339,"_",M$2),'Reference data SID'!$B:$N,13,FALSE))</f>
        <v/>
      </c>
      <c r="N339" s="16" t="str">
        <f>IF(ISERROR(VLOOKUP(CONCATENATE($A339,"_",N$2),'Reference data SID'!$B:$N,13,FALSE)),"",VLOOKUP(CONCATENATE($A339,"_",N$2),'Reference data SID'!$B:$N,13,FALSE))</f>
        <v/>
      </c>
      <c r="O339" s="16" t="str">
        <f>IF(ISERROR(VLOOKUP(CONCATENATE($A339,"_",O$2),'Reference data SID'!$B:$N,13,FALSE)),"",VLOOKUP(CONCATENATE($A339,"_",O$2),'Reference data SID'!$B:$N,13,FALSE))</f>
        <v/>
      </c>
      <c r="P339" s="16" t="str">
        <f>IF(ISERROR(VLOOKUP(CONCATENATE($A339,"_",P$2),'Reference data SID'!$B:$N,13,FALSE)),"",VLOOKUP(CONCATENATE($A339,"_",P$2),'Reference data SID'!$B:$N,13,FALSE))</f>
        <v/>
      </c>
      <c r="Q339" s="16" t="str">
        <f>IF(ISERROR(VLOOKUP(CONCATENATE($A339,"_",Q$2),'Reference data SID'!$B:$N,13,FALSE)),"",VLOOKUP(CONCATENATE($A339,"_",Q$2),'Reference data SID'!$B:$N,13,FALSE))</f>
        <v/>
      </c>
      <c r="R339" s="16" t="str">
        <f>IF(ISERROR(VLOOKUP(CONCATENATE($A339,"_",R$2),'Reference data SID'!$B:$N,13,FALSE)),"",VLOOKUP(CONCATENATE($A339,"_",R$2),'Reference data SID'!$B:$N,13,FALSE))</f>
        <v/>
      </c>
      <c r="S339" s="16" t="str">
        <f>IF(ISERROR(VLOOKUP(CONCATENATE($A339,"_",S$2),'Reference data SID'!$B:$N,13,FALSE)),"",VLOOKUP(CONCATENATE($A339,"_",S$2),'Reference data SID'!$B:$N,13,FALSE))</f>
        <v/>
      </c>
      <c r="T339" s="16" t="str">
        <f>IF(ISERROR(VLOOKUP(CONCATENATE($A339,"_",T$2),'Reference data SID'!$B:$N,13,FALSE)),"",VLOOKUP(CONCATENATE($A339,"_",T$2),'Reference data SID'!$B:$N,13,FALSE))</f>
        <v/>
      </c>
      <c r="U339" s="16" t="str">
        <f>IF(ISERROR(VLOOKUP(CONCATENATE($A339,"_",U$2),'Reference data SID'!$B:$N,13,FALSE)),"",VLOOKUP(CONCATENATE($A339,"_",U$2),'Reference data SID'!$B:$N,13,FALSE))</f>
        <v/>
      </c>
      <c r="V339" s="16" t="str">
        <f>IF(ISERROR(VLOOKUP(CONCATENATE($A339,"_",V$2),'Reference data SID'!$B:$N,13,FALSE)),"",VLOOKUP(CONCATENATE($A339,"_",V$2),'Reference data SID'!$B:$N,13,FALSE))</f>
        <v/>
      </c>
      <c r="W339" s="16" t="str">
        <f>IF(ISERROR(VLOOKUP(CONCATENATE($A339,"_",W$2),'Reference data SID'!$B:$N,13,FALSE)),"",VLOOKUP(CONCATENATE($A339,"_",W$2),'Reference data SID'!$B:$N,13,FALSE))</f>
        <v/>
      </c>
      <c r="X339" s="16" t="str">
        <f>IF(ISERROR(VLOOKUP(CONCATENATE($A339,"_",X$2),'Reference data SID'!$B:$N,13,FALSE)),"",VLOOKUP(CONCATENATE($A339,"_",X$2),'Reference data SID'!$B:$N,13,FALSE))</f>
        <v/>
      </c>
      <c r="Y339" s="16" t="str">
        <f>IF(ISERROR(VLOOKUP(CONCATENATE($A339,"_",Y$2),'Reference data SID'!$B:$N,13,FALSE)),"",VLOOKUP(CONCATENATE($A339,"_",Y$2),'Reference data SID'!$B:$N,13,FALSE))</f>
        <v/>
      </c>
      <c r="Z339" s="16" t="str">
        <f>IF(ISERROR(VLOOKUP(CONCATENATE($A339,"_",Z$2),'Reference data SID'!$B:$N,13,FALSE)),"",VLOOKUP(CONCATENATE($A339,"_",Z$2),'Reference data SID'!$B:$N,13,FALSE))</f>
        <v/>
      </c>
      <c r="AA339" s="16" t="str">
        <f>IF(ISERROR(VLOOKUP(CONCATENATE($A339,"_",AA$2),'Reference data SID'!$B:$N,13,FALSE)),"",VLOOKUP(CONCATENATE($A339,"_",AA$2),'Reference data SID'!$B:$N,13,FALSE))</f>
        <v/>
      </c>
      <c r="AB339" s="16" t="str">
        <f>IF(ISERROR(VLOOKUP(CONCATENATE($A339,"_",AB$2),'Reference data SID'!$B:$N,13,FALSE)),"",VLOOKUP(CONCATENATE($A339,"_",AB$2),'Reference data SID'!$B:$N,13,FALSE))</f>
        <v/>
      </c>
      <c r="AC339" s="16" t="str">
        <f>IF(ISERROR(VLOOKUP(CONCATENATE($A339,"_",AC$2),'Reference data SID'!$B:$N,13,FALSE)),"",VLOOKUP(CONCATENATE($A339,"_",AC$2),'Reference data SID'!$B:$N,13,FALSE))</f>
        <v/>
      </c>
      <c r="AD339" s="16" t="str">
        <f>IF(ISERROR(VLOOKUP(CONCATENATE($A339,"_",AD$2),'Reference data SID'!$B:$N,13,FALSE)),"",VLOOKUP(CONCATENATE($A339,"_",AD$2),'Reference data SID'!$B:$N,13,FALSE))</f>
        <v/>
      </c>
      <c r="AE339" s="16" t="str">
        <f>IF(ISERROR(VLOOKUP(CONCATENATE($A339,"_",AE$2),'Reference data SID'!$B:$N,13,FALSE)),"",VLOOKUP(CONCATENATE($A339,"_",AE$2),'Reference data SID'!$B:$N,13,FALSE))</f>
        <v/>
      </c>
      <c r="AF339" s="16" t="str">
        <f>IF(ISERROR(VLOOKUP(CONCATENATE($A339,"_",AF$2),'Reference data SID'!$B:$N,13,FALSE)),"",VLOOKUP(CONCATENATE($A339,"_",AF$2),'Reference data SID'!$B:$N,13,FALSE))</f>
        <v/>
      </c>
      <c r="AG339" s="16" t="str">
        <f>IF(ISERROR(VLOOKUP(CONCATENATE($A339,"_",AG$2),'Reference data SID'!$B:$N,13,FALSE)),"",VLOOKUP(CONCATENATE($A339,"_",AG$2),'Reference data SID'!$B:$N,13,FALSE))</f>
        <v/>
      </c>
      <c r="AH339" s="16" t="str">
        <f>IF(ISERROR(VLOOKUP(CONCATENATE($A339,"_",AH$2),'Reference data SID'!$B:$N,13,FALSE)),"",VLOOKUP(CONCATENATE($A339,"_",AH$2),'Reference data SID'!$B:$N,13,FALSE))</f>
        <v/>
      </c>
      <c r="AI339" s="16" t="str">
        <f>IF(ISERROR(VLOOKUP(CONCATENATE($A339,"_",AI$2),'Reference data SID'!$B:$N,13,FALSE)),"",VLOOKUP(CONCATENATE($A339,"_",AI$2),'Reference data SID'!$B:$N,13,FALSE))</f>
        <v/>
      </c>
      <c r="AJ339" s="16" t="str">
        <f>IF(ISERROR(VLOOKUP(CONCATENATE($A339,"_",AJ$2),'Reference data SID'!$B:$N,13,FALSE)),"",VLOOKUP(CONCATENATE($A339,"_",AJ$2),'Reference data SID'!$B:$N,13,FALSE))</f>
        <v/>
      </c>
      <c r="AK339" s="16" t="str">
        <f>IF(ISERROR(VLOOKUP(CONCATENATE($A339,"_",AK$2),'Reference data SID'!$B:$N,13,FALSE)),"",VLOOKUP(CONCATENATE($A339,"_",AK$2),'Reference data SID'!$B:$N,13,FALSE))</f>
        <v/>
      </c>
      <c r="AL339" s="16" t="str">
        <f>IF(ISERROR(VLOOKUP(CONCATENATE($A339,"_",AL$2),'Reference data SID'!$B:$N,13,FALSE)),"",VLOOKUP(CONCATENATE($A339,"_",AL$2),'Reference data SID'!$B:$N,13,FALSE))</f>
        <v/>
      </c>
      <c r="AM339" s="16" t="str">
        <f>IF(ISERROR(VLOOKUP(CONCATENATE($A339,"_",AM$2),'Reference data SID'!$B:$N,13,FALSE)),"",VLOOKUP(CONCATENATE($A339,"_",AM$2),'Reference data SID'!$B:$N,13,FALSE))</f>
        <v/>
      </c>
      <c r="AN339" s="16" t="str">
        <f>IF(ISERROR(VLOOKUP(CONCATENATE($A339,"_",AN$2),'Reference data SID'!$B:$N,13,FALSE)),"",VLOOKUP(CONCATENATE($A339,"_",AN$2),'Reference data SID'!$B:$N,13,FALSE))</f>
        <v/>
      </c>
      <c r="AO339" s="16" t="str">
        <f>IF(ISERROR(VLOOKUP(CONCATENATE($A339,"_",AO$2),'Reference data SID'!$B:$N,13,FALSE)),"",VLOOKUP(CONCATENATE($A339,"_",AO$2),'Reference data SID'!$B:$N,13,FALSE))</f>
        <v/>
      </c>
      <c r="AP339" s="16" t="str">
        <f>IF(ISERROR(VLOOKUP(CONCATENATE($A339,"_",AP$2),'Reference data SID'!$B:$N,13,FALSE)),"",VLOOKUP(CONCATENATE($A339,"_",AP$2),'Reference data SID'!$B:$N,13,FALSE))</f>
        <v/>
      </c>
      <c r="AQ339" s="16" t="str">
        <f>IF(ISERROR(VLOOKUP(CONCATENATE($A339,"_",AQ$2),'Reference data SID'!$B:$N,13,FALSE)),"",VLOOKUP(CONCATENATE($A339,"_",AQ$2),'Reference data SID'!$B:$N,13,FALSE))</f>
        <v/>
      </c>
      <c r="AR339" s="16" t="str">
        <f>IF(ISERROR(VLOOKUP(CONCATENATE($A339,"_",AR$2),'Reference data SID'!$B:$N,13,FALSE)),"",VLOOKUP(CONCATENATE($A339,"_",AR$2),'Reference data SID'!$B:$N,13,FALSE))</f>
        <v/>
      </c>
      <c r="AS339" s="16" t="str">
        <f>IF(ISERROR(VLOOKUP(CONCATENATE($A339,"_",AS$2),'Reference data SID'!$B:$N,13,FALSE)),"",VLOOKUP(CONCATENATE($A339,"_",AS$2),'Reference data SID'!$B:$N,13,FALSE))</f>
        <v/>
      </c>
      <c r="AT339" s="16" t="str">
        <f>IF(ISERROR(VLOOKUP(CONCATENATE($A339,"_",AT$2),'Reference data SID'!$B:$N,13,FALSE)),"",VLOOKUP(CONCATENATE($A339,"_",AT$2),'Reference data SID'!$B:$N,13,FALSE))</f>
        <v/>
      </c>
    </row>
    <row r="340" spans="1:46" x14ac:dyDescent="0.25">
      <c r="A340">
        <v>336</v>
      </c>
      <c r="B340" s="16" t="str">
        <f>IF(ISERROR(VLOOKUP(CONCATENATE($A340,"_",B$2),'Reference data SID'!$B:$N,13,FALSE)),"",VLOOKUP(CONCATENATE($A340,"_",B$2),'Reference data SID'!$B:$N,13,FALSE))</f>
        <v/>
      </c>
      <c r="C340" s="16" t="str">
        <f>IF(ISERROR(VLOOKUP(CONCATENATE($A340,"_",C$2),'Reference data SID'!$B:$N,13,FALSE)),"",VLOOKUP(CONCATENATE($A340,"_",C$2),'Reference data SID'!$B:$N,13,FALSE))</f>
        <v/>
      </c>
      <c r="D340" s="16" t="str">
        <f>IF(ISERROR(VLOOKUP(CONCATENATE($A340,"_",D$2),'Reference data SID'!$B:$N,13,FALSE)),"",VLOOKUP(CONCATENATE($A340,"_",D$2),'Reference data SID'!$B:$N,13,FALSE))</f>
        <v/>
      </c>
      <c r="E340" s="16" t="str">
        <f>IF(ISERROR(VLOOKUP(CONCATENATE($A340,"_",E$2),'Reference data SID'!$B:$N,13,FALSE)),"",VLOOKUP(CONCATENATE($A340,"_",E$2),'Reference data SID'!$B:$N,13,FALSE))</f>
        <v/>
      </c>
      <c r="F340" s="16" t="str">
        <f>IF(ISERROR(VLOOKUP(CONCATENATE($A340,"_",F$2),'Reference data SID'!$B:$N,13,FALSE)),"",VLOOKUP(CONCATENATE($A340,"_",F$2),'Reference data SID'!$B:$N,13,FALSE))</f>
        <v/>
      </c>
      <c r="G340" s="16" t="str">
        <f>IF(ISERROR(VLOOKUP(CONCATENATE($A340,"_",G$2),'Reference data SID'!$B:$N,13,FALSE)),"",VLOOKUP(CONCATENATE($A340,"_",G$2),'Reference data SID'!$B:$N,13,FALSE))</f>
        <v/>
      </c>
      <c r="H340" s="16" t="str">
        <f>IF(ISERROR(VLOOKUP(CONCATENATE($A340,"_",H$2),'Reference data SID'!$B:$N,13,FALSE)),"",VLOOKUP(CONCATENATE($A340,"_",H$2),'Reference data SID'!$B:$N,13,FALSE))</f>
        <v/>
      </c>
      <c r="I340" s="16" t="str">
        <f>IF(ISERROR(VLOOKUP(CONCATENATE($A340,"_",I$2),'Reference data SID'!$B:$N,13,FALSE)),"",VLOOKUP(CONCATENATE($A340,"_",I$2),'Reference data SID'!$B:$N,13,FALSE))</f>
        <v/>
      </c>
      <c r="J340" s="16" t="str">
        <f>IF(ISERROR(VLOOKUP(CONCATENATE($A340,"_",J$2),'Reference data SID'!$B:$N,13,FALSE)),"",VLOOKUP(CONCATENATE($A340,"_",J$2),'Reference data SID'!$B:$N,13,FALSE))</f>
        <v/>
      </c>
      <c r="K340" s="16" t="str">
        <f>IF(ISERROR(VLOOKUP(CONCATENATE($A340,"_",K$2),'Reference data SID'!$B:$N,13,FALSE)),"",VLOOKUP(CONCATENATE($A340,"_",K$2),'Reference data SID'!$B:$N,13,FALSE))</f>
        <v/>
      </c>
      <c r="L340" s="16" t="str">
        <f>IF(ISERROR(VLOOKUP(CONCATENATE($A340,"_",L$2),'Reference data SID'!$B:$N,13,FALSE)),"",VLOOKUP(CONCATENATE($A340,"_",L$2),'Reference data SID'!$B:$N,13,FALSE))</f>
        <v/>
      </c>
      <c r="M340" s="16" t="str">
        <f>IF(ISERROR(VLOOKUP(CONCATENATE($A340,"_",M$2),'Reference data SID'!$B:$N,13,FALSE)),"",VLOOKUP(CONCATENATE($A340,"_",M$2),'Reference data SID'!$B:$N,13,FALSE))</f>
        <v/>
      </c>
      <c r="N340" s="16" t="str">
        <f>IF(ISERROR(VLOOKUP(CONCATENATE($A340,"_",N$2),'Reference data SID'!$B:$N,13,FALSE)),"",VLOOKUP(CONCATENATE($A340,"_",N$2),'Reference data SID'!$B:$N,13,FALSE))</f>
        <v/>
      </c>
      <c r="O340" s="16" t="str">
        <f>IF(ISERROR(VLOOKUP(CONCATENATE($A340,"_",O$2),'Reference data SID'!$B:$N,13,FALSE)),"",VLOOKUP(CONCATENATE($A340,"_",O$2),'Reference data SID'!$B:$N,13,FALSE))</f>
        <v/>
      </c>
      <c r="P340" s="16" t="str">
        <f>IF(ISERROR(VLOOKUP(CONCATENATE($A340,"_",P$2),'Reference data SID'!$B:$N,13,FALSE)),"",VLOOKUP(CONCATENATE($A340,"_",P$2),'Reference data SID'!$B:$N,13,FALSE))</f>
        <v/>
      </c>
      <c r="Q340" s="16" t="str">
        <f>IF(ISERROR(VLOOKUP(CONCATENATE($A340,"_",Q$2),'Reference data SID'!$B:$N,13,FALSE)),"",VLOOKUP(CONCATENATE($A340,"_",Q$2),'Reference data SID'!$B:$N,13,FALSE))</f>
        <v/>
      </c>
      <c r="R340" s="16" t="str">
        <f>IF(ISERROR(VLOOKUP(CONCATENATE($A340,"_",R$2),'Reference data SID'!$B:$N,13,FALSE)),"",VLOOKUP(CONCATENATE($A340,"_",R$2),'Reference data SID'!$B:$N,13,FALSE))</f>
        <v/>
      </c>
      <c r="S340" s="16" t="str">
        <f>IF(ISERROR(VLOOKUP(CONCATENATE($A340,"_",S$2),'Reference data SID'!$B:$N,13,FALSE)),"",VLOOKUP(CONCATENATE($A340,"_",S$2),'Reference data SID'!$B:$N,13,FALSE))</f>
        <v/>
      </c>
      <c r="T340" s="16" t="str">
        <f>IF(ISERROR(VLOOKUP(CONCATENATE($A340,"_",T$2),'Reference data SID'!$B:$N,13,FALSE)),"",VLOOKUP(CONCATENATE($A340,"_",T$2),'Reference data SID'!$B:$N,13,FALSE))</f>
        <v/>
      </c>
      <c r="U340" s="16" t="str">
        <f>IF(ISERROR(VLOOKUP(CONCATENATE($A340,"_",U$2),'Reference data SID'!$B:$N,13,FALSE)),"",VLOOKUP(CONCATENATE($A340,"_",U$2),'Reference data SID'!$B:$N,13,FALSE))</f>
        <v/>
      </c>
      <c r="V340" s="16" t="str">
        <f>IF(ISERROR(VLOOKUP(CONCATENATE($A340,"_",V$2),'Reference data SID'!$B:$N,13,FALSE)),"",VLOOKUP(CONCATENATE($A340,"_",V$2),'Reference data SID'!$B:$N,13,FALSE))</f>
        <v/>
      </c>
      <c r="W340" s="16" t="str">
        <f>IF(ISERROR(VLOOKUP(CONCATENATE($A340,"_",W$2),'Reference data SID'!$B:$N,13,FALSE)),"",VLOOKUP(CONCATENATE($A340,"_",W$2),'Reference data SID'!$B:$N,13,FALSE))</f>
        <v/>
      </c>
      <c r="X340" s="16" t="str">
        <f>IF(ISERROR(VLOOKUP(CONCATENATE($A340,"_",X$2),'Reference data SID'!$B:$N,13,FALSE)),"",VLOOKUP(CONCATENATE($A340,"_",X$2),'Reference data SID'!$B:$N,13,FALSE))</f>
        <v/>
      </c>
      <c r="Y340" s="16" t="str">
        <f>IF(ISERROR(VLOOKUP(CONCATENATE($A340,"_",Y$2),'Reference data SID'!$B:$N,13,FALSE)),"",VLOOKUP(CONCATENATE($A340,"_",Y$2),'Reference data SID'!$B:$N,13,FALSE))</f>
        <v/>
      </c>
      <c r="Z340" s="16" t="str">
        <f>IF(ISERROR(VLOOKUP(CONCATENATE($A340,"_",Z$2),'Reference data SID'!$B:$N,13,FALSE)),"",VLOOKUP(CONCATENATE($A340,"_",Z$2),'Reference data SID'!$B:$N,13,FALSE))</f>
        <v/>
      </c>
      <c r="AA340" s="16" t="str">
        <f>IF(ISERROR(VLOOKUP(CONCATENATE($A340,"_",AA$2),'Reference data SID'!$B:$N,13,FALSE)),"",VLOOKUP(CONCATENATE($A340,"_",AA$2),'Reference data SID'!$B:$N,13,FALSE))</f>
        <v/>
      </c>
      <c r="AB340" s="16" t="str">
        <f>IF(ISERROR(VLOOKUP(CONCATENATE($A340,"_",AB$2),'Reference data SID'!$B:$N,13,FALSE)),"",VLOOKUP(CONCATENATE($A340,"_",AB$2),'Reference data SID'!$B:$N,13,FALSE))</f>
        <v/>
      </c>
      <c r="AC340" s="16" t="str">
        <f>IF(ISERROR(VLOOKUP(CONCATENATE($A340,"_",AC$2),'Reference data SID'!$B:$N,13,FALSE)),"",VLOOKUP(CONCATENATE($A340,"_",AC$2),'Reference data SID'!$B:$N,13,FALSE))</f>
        <v/>
      </c>
      <c r="AD340" s="16" t="str">
        <f>IF(ISERROR(VLOOKUP(CONCATENATE($A340,"_",AD$2),'Reference data SID'!$B:$N,13,FALSE)),"",VLOOKUP(CONCATENATE($A340,"_",AD$2),'Reference data SID'!$B:$N,13,FALSE))</f>
        <v/>
      </c>
      <c r="AE340" s="16" t="str">
        <f>IF(ISERROR(VLOOKUP(CONCATENATE($A340,"_",AE$2),'Reference data SID'!$B:$N,13,FALSE)),"",VLOOKUP(CONCATENATE($A340,"_",AE$2),'Reference data SID'!$B:$N,13,FALSE))</f>
        <v/>
      </c>
      <c r="AF340" s="16" t="str">
        <f>IF(ISERROR(VLOOKUP(CONCATENATE($A340,"_",AF$2),'Reference data SID'!$B:$N,13,FALSE)),"",VLOOKUP(CONCATENATE($A340,"_",AF$2),'Reference data SID'!$B:$N,13,FALSE))</f>
        <v/>
      </c>
      <c r="AG340" s="16" t="str">
        <f>IF(ISERROR(VLOOKUP(CONCATENATE($A340,"_",AG$2),'Reference data SID'!$B:$N,13,FALSE)),"",VLOOKUP(CONCATENATE($A340,"_",AG$2),'Reference data SID'!$B:$N,13,FALSE))</f>
        <v/>
      </c>
      <c r="AH340" s="16" t="str">
        <f>IF(ISERROR(VLOOKUP(CONCATENATE($A340,"_",AH$2),'Reference data SID'!$B:$N,13,FALSE)),"",VLOOKUP(CONCATENATE($A340,"_",AH$2),'Reference data SID'!$B:$N,13,FALSE))</f>
        <v/>
      </c>
      <c r="AI340" s="16" t="str">
        <f>IF(ISERROR(VLOOKUP(CONCATENATE($A340,"_",AI$2),'Reference data SID'!$B:$N,13,FALSE)),"",VLOOKUP(CONCATENATE($A340,"_",AI$2),'Reference data SID'!$B:$N,13,FALSE))</f>
        <v/>
      </c>
      <c r="AJ340" s="16" t="str">
        <f>IF(ISERROR(VLOOKUP(CONCATENATE($A340,"_",AJ$2),'Reference data SID'!$B:$N,13,FALSE)),"",VLOOKUP(CONCATENATE($A340,"_",AJ$2),'Reference data SID'!$B:$N,13,FALSE))</f>
        <v/>
      </c>
      <c r="AK340" s="16" t="str">
        <f>IF(ISERROR(VLOOKUP(CONCATENATE($A340,"_",AK$2),'Reference data SID'!$B:$N,13,FALSE)),"",VLOOKUP(CONCATENATE($A340,"_",AK$2),'Reference data SID'!$B:$N,13,FALSE))</f>
        <v/>
      </c>
      <c r="AL340" s="16" t="str">
        <f>IF(ISERROR(VLOOKUP(CONCATENATE($A340,"_",AL$2),'Reference data SID'!$B:$N,13,FALSE)),"",VLOOKUP(CONCATENATE($A340,"_",AL$2),'Reference data SID'!$B:$N,13,FALSE))</f>
        <v/>
      </c>
      <c r="AM340" s="16" t="str">
        <f>IF(ISERROR(VLOOKUP(CONCATENATE($A340,"_",AM$2),'Reference data SID'!$B:$N,13,FALSE)),"",VLOOKUP(CONCATENATE($A340,"_",AM$2),'Reference data SID'!$B:$N,13,FALSE))</f>
        <v/>
      </c>
      <c r="AN340" s="16" t="str">
        <f>IF(ISERROR(VLOOKUP(CONCATENATE($A340,"_",AN$2),'Reference data SID'!$B:$N,13,FALSE)),"",VLOOKUP(CONCATENATE($A340,"_",AN$2),'Reference data SID'!$B:$N,13,FALSE))</f>
        <v/>
      </c>
      <c r="AO340" s="16" t="str">
        <f>IF(ISERROR(VLOOKUP(CONCATENATE($A340,"_",AO$2),'Reference data SID'!$B:$N,13,FALSE)),"",VLOOKUP(CONCATENATE($A340,"_",AO$2),'Reference data SID'!$B:$N,13,FALSE))</f>
        <v/>
      </c>
      <c r="AP340" s="16" t="str">
        <f>IF(ISERROR(VLOOKUP(CONCATENATE($A340,"_",AP$2),'Reference data SID'!$B:$N,13,FALSE)),"",VLOOKUP(CONCATENATE($A340,"_",AP$2),'Reference data SID'!$B:$N,13,FALSE))</f>
        <v/>
      </c>
      <c r="AQ340" s="16" t="str">
        <f>IF(ISERROR(VLOOKUP(CONCATENATE($A340,"_",AQ$2),'Reference data SID'!$B:$N,13,FALSE)),"",VLOOKUP(CONCATENATE($A340,"_",AQ$2),'Reference data SID'!$B:$N,13,FALSE))</f>
        <v/>
      </c>
      <c r="AR340" s="16" t="str">
        <f>IF(ISERROR(VLOOKUP(CONCATENATE($A340,"_",AR$2),'Reference data SID'!$B:$N,13,FALSE)),"",VLOOKUP(CONCATENATE($A340,"_",AR$2),'Reference data SID'!$B:$N,13,FALSE))</f>
        <v/>
      </c>
      <c r="AS340" s="16" t="str">
        <f>IF(ISERROR(VLOOKUP(CONCATENATE($A340,"_",AS$2),'Reference data SID'!$B:$N,13,FALSE)),"",VLOOKUP(CONCATENATE($A340,"_",AS$2),'Reference data SID'!$B:$N,13,FALSE))</f>
        <v/>
      </c>
      <c r="AT340" s="16" t="str">
        <f>IF(ISERROR(VLOOKUP(CONCATENATE($A340,"_",AT$2),'Reference data SID'!$B:$N,13,FALSE)),"",VLOOKUP(CONCATENATE($A340,"_",AT$2),'Reference data SID'!$B:$N,13,FALSE))</f>
        <v/>
      </c>
    </row>
    <row r="341" spans="1:46" x14ac:dyDescent="0.25">
      <c r="A341">
        <v>337</v>
      </c>
      <c r="B341" s="16" t="str">
        <f>IF(ISERROR(VLOOKUP(CONCATENATE($A341,"_",B$2),'Reference data SID'!$B:$N,13,FALSE)),"",VLOOKUP(CONCATENATE($A341,"_",B$2),'Reference data SID'!$B:$N,13,FALSE))</f>
        <v/>
      </c>
      <c r="C341" s="16" t="str">
        <f>IF(ISERROR(VLOOKUP(CONCATENATE($A341,"_",C$2),'Reference data SID'!$B:$N,13,FALSE)),"",VLOOKUP(CONCATENATE($A341,"_",C$2),'Reference data SID'!$B:$N,13,FALSE))</f>
        <v/>
      </c>
      <c r="D341" s="16" t="str">
        <f>IF(ISERROR(VLOOKUP(CONCATENATE($A341,"_",D$2),'Reference data SID'!$B:$N,13,FALSE)),"",VLOOKUP(CONCATENATE($A341,"_",D$2),'Reference data SID'!$B:$N,13,FALSE))</f>
        <v/>
      </c>
      <c r="E341" s="16" t="str">
        <f>IF(ISERROR(VLOOKUP(CONCATENATE($A341,"_",E$2),'Reference data SID'!$B:$N,13,FALSE)),"",VLOOKUP(CONCATENATE($A341,"_",E$2),'Reference data SID'!$B:$N,13,FALSE))</f>
        <v/>
      </c>
      <c r="F341" s="16" t="str">
        <f>IF(ISERROR(VLOOKUP(CONCATENATE($A341,"_",F$2),'Reference data SID'!$B:$N,13,FALSE)),"",VLOOKUP(CONCATENATE($A341,"_",F$2),'Reference data SID'!$B:$N,13,FALSE))</f>
        <v/>
      </c>
      <c r="G341" s="16" t="str">
        <f>IF(ISERROR(VLOOKUP(CONCATENATE($A341,"_",G$2),'Reference data SID'!$B:$N,13,FALSE)),"",VLOOKUP(CONCATENATE($A341,"_",G$2),'Reference data SID'!$B:$N,13,FALSE))</f>
        <v/>
      </c>
      <c r="H341" s="16" t="str">
        <f>IF(ISERROR(VLOOKUP(CONCATENATE($A341,"_",H$2),'Reference data SID'!$B:$N,13,FALSE)),"",VLOOKUP(CONCATENATE($A341,"_",H$2),'Reference data SID'!$B:$N,13,FALSE))</f>
        <v/>
      </c>
      <c r="I341" s="16" t="str">
        <f>IF(ISERROR(VLOOKUP(CONCATENATE($A341,"_",I$2),'Reference data SID'!$B:$N,13,FALSE)),"",VLOOKUP(CONCATENATE($A341,"_",I$2),'Reference data SID'!$B:$N,13,FALSE))</f>
        <v/>
      </c>
      <c r="J341" s="16" t="str">
        <f>IF(ISERROR(VLOOKUP(CONCATENATE($A341,"_",J$2),'Reference data SID'!$B:$N,13,FALSE)),"",VLOOKUP(CONCATENATE($A341,"_",J$2),'Reference data SID'!$B:$N,13,FALSE))</f>
        <v/>
      </c>
      <c r="K341" s="16" t="str">
        <f>IF(ISERROR(VLOOKUP(CONCATENATE($A341,"_",K$2),'Reference data SID'!$B:$N,13,FALSE)),"",VLOOKUP(CONCATENATE($A341,"_",K$2),'Reference data SID'!$B:$N,13,FALSE))</f>
        <v/>
      </c>
      <c r="L341" s="16" t="str">
        <f>IF(ISERROR(VLOOKUP(CONCATENATE($A341,"_",L$2),'Reference data SID'!$B:$N,13,FALSE)),"",VLOOKUP(CONCATENATE($A341,"_",L$2),'Reference data SID'!$B:$N,13,FALSE))</f>
        <v/>
      </c>
      <c r="M341" s="16" t="str">
        <f>IF(ISERROR(VLOOKUP(CONCATENATE($A341,"_",M$2),'Reference data SID'!$B:$N,13,FALSE)),"",VLOOKUP(CONCATENATE($A341,"_",M$2),'Reference data SID'!$B:$N,13,FALSE))</f>
        <v/>
      </c>
      <c r="N341" s="16" t="str">
        <f>IF(ISERROR(VLOOKUP(CONCATENATE($A341,"_",N$2),'Reference data SID'!$B:$N,13,FALSE)),"",VLOOKUP(CONCATENATE($A341,"_",N$2),'Reference data SID'!$B:$N,13,FALSE))</f>
        <v/>
      </c>
      <c r="O341" s="16" t="str">
        <f>IF(ISERROR(VLOOKUP(CONCATENATE($A341,"_",O$2),'Reference data SID'!$B:$N,13,FALSE)),"",VLOOKUP(CONCATENATE($A341,"_",O$2),'Reference data SID'!$B:$N,13,FALSE))</f>
        <v/>
      </c>
      <c r="P341" s="16" t="str">
        <f>IF(ISERROR(VLOOKUP(CONCATENATE($A341,"_",P$2),'Reference data SID'!$B:$N,13,FALSE)),"",VLOOKUP(CONCATENATE($A341,"_",P$2),'Reference data SID'!$B:$N,13,FALSE))</f>
        <v/>
      </c>
      <c r="Q341" s="16" t="str">
        <f>IF(ISERROR(VLOOKUP(CONCATENATE($A341,"_",Q$2),'Reference data SID'!$B:$N,13,FALSE)),"",VLOOKUP(CONCATENATE($A341,"_",Q$2),'Reference data SID'!$B:$N,13,FALSE))</f>
        <v/>
      </c>
      <c r="R341" s="16" t="str">
        <f>IF(ISERROR(VLOOKUP(CONCATENATE($A341,"_",R$2),'Reference data SID'!$B:$N,13,FALSE)),"",VLOOKUP(CONCATENATE($A341,"_",R$2),'Reference data SID'!$B:$N,13,FALSE))</f>
        <v/>
      </c>
      <c r="S341" s="16" t="str">
        <f>IF(ISERROR(VLOOKUP(CONCATENATE($A341,"_",S$2),'Reference data SID'!$B:$N,13,FALSE)),"",VLOOKUP(CONCATENATE($A341,"_",S$2),'Reference data SID'!$B:$N,13,FALSE))</f>
        <v/>
      </c>
      <c r="T341" s="16" t="str">
        <f>IF(ISERROR(VLOOKUP(CONCATENATE($A341,"_",T$2),'Reference data SID'!$B:$N,13,FALSE)),"",VLOOKUP(CONCATENATE($A341,"_",T$2),'Reference data SID'!$B:$N,13,FALSE))</f>
        <v/>
      </c>
      <c r="U341" s="16" t="str">
        <f>IF(ISERROR(VLOOKUP(CONCATENATE($A341,"_",U$2),'Reference data SID'!$B:$N,13,FALSE)),"",VLOOKUP(CONCATENATE($A341,"_",U$2),'Reference data SID'!$B:$N,13,FALSE))</f>
        <v/>
      </c>
      <c r="V341" s="16" t="str">
        <f>IF(ISERROR(VLOOKUP(CONCATENATE($A341,"_",V$2),'Reference data SID'!$B:$N,13,FALSE)),"",VLOOKUP(CONCATENATE($A341,"_",V$2),'Reference data SID'!$B:$N,13,FALSE))</f>
        <v/>
      </c>
      <c r="W341" s="16" t="str">
        <f>IF(ISERROR(VLOOKUP(CONCATENATE($A341,"_",W$2),'Reference data SID'!$B:$N,13,FALSE)),"",VLOOKUP(CONCATENATE($A341,"_",W$2),'Reference data SID'!$B:$N,13,FALSE))</f>
        <v/>
      </c>
      <c r="X341" s="16" t="str">
        <f>IF(ISERROR(VLOOKUP(CONCATENATE($A341,"_",X$2),'Reference data SID'!$B:$N,13,FALSE)),"",VLOOKUP(CONCATENATE($A341,"_",X$2),'Reference data SID'!$B:$N,13,FALSE))</f>
        <v/>
      </c>
      <c r="Y341" s="16" t="str">
        <f>IF(ISERROR(VLOOKUP(CONCATENATE($A341,"_",Y$2),'Reference data SID'!$B:$N,13,FALSE)),"",VLOOKUP(CONCATENATE($A341,"_",Y$2),'Reference data SID'!$B:$N,13,FALSE))</f>
        <v/>
      </c>
      <c r="Z341" s="16" t="str">
        <f>IF(ISERROR(VLOOKUP(CONCATENATE($A341,"_",Z$2),'Reference data SID'!$B:$N,13,FALSE)),"",VLOOKUP(CONCATENATE($A341,"_",Z$2),'Reference data SID'!$B:$N,13,FALSE))</f>
        <v/>
      </c>
      <c r="AA341" s="16" t="str">
        <f>IF(ISERROR(VLOOKUP(CONCATENATE($A341,"_",AA$2),'Reference data SID'!$B:$N,13,FALSE)),"",VLOOKUP(CONCATENATE($A341,"_",AA$2),'Reference data SID'!$B:$N,13,FALSE))</f>
        <v/>
      </c>
      <c r="AB341" s="16" t="str">
        <f>IF(ISERROR(VLOOKUP(CONCATENATE($A341,"_",AB$2),'Reference data SID'!$B:$N,13,FALSE)),"",VLOOKUP(CONCATENATE($A341,"_",AB$2),'Reference data SID'!$B:$N,13,FALSE))</f>
        <v/>
      </c>
      <c r="AC341" s="16" t="str">
        <f>IF(ISERROR(VLOOKUP(CONCATENATE($A341,"_",AC$2),'Reference data SID'!$B:$N,13,FALSE)),"",VLOOKUP(CONCATENATE($A341,"_",AC$2),'Reference data SID'!$B:$N,13,FALSE))</f>
        <v/>
      </c>
      <c r="AD341" s="16" t="str">
        <f>IF(ISERROR(VLOOKUP(CONCATENATE($A341,"_",AD$2),'Reference data SID'!$B:$N,13,FALSE)),"",VLOOKUP(CONCATENATE($A341,"_",AD$2),'Reference data SID'!$B:$N,13,FALSE))</f>
        <v/>
      </c>
      <c r="AE341" s="16" t="str">
        <f>IF(ISERROR(VLOOKUP(CONCATENATE($A341,"_",AE$2),'Reference data SID'!$B:$N,13,FALSE)),"",VLOOKUP(CONCATENATE($A341,"_",AE$2),'Reference data SID'!$B:$N,13,FALSE))</f>
        <v/>
      </c>
      <c r="AF341" s="16" t="str">
        <f>IF(ISERROR(VLOOKUP(CONCATENATE($A341,"_",AF$2),'Reference data SID'!$B:$N,13,FALSE)),"",VLOOKUP(CONCATENATE($A341,"_",AF$2),'Reference data SID'!$B:$N,13,FALSE))</f>
        <v/>
      </c>
      <c r="AG341" s="16" t="str">
        <f>IF(ISERROR(VLOOKUP(CONCATENATE($A341,"_",AG$2),'Reference data SID'!$B:$N,13,FALSE)),"",VLOOKUP(CONCATENATE($A341,"_",AG$2),'Reference data SID'!$B:$N,13,FALSE))</f>
        <v/>
      </c>
      <c r="AH341" s="16" t="str">
        <f>IF(ISERROR(VLOOKUP(CONCATENATE($A341,"_",AH$2),'Reference data SID'!$B:$N,13,FALSE)),"",VLOOKUP(CONCATENATE($A341,"_",AH$2),'Reference data SID'!$B:$N,13,FALSE))</f>
        <v/>
      </c>
      <c r="AI341" s="16" t="str">
        <f>IF(ISERROR(VLOOKUP(CONCATENATE($A341,"_",AI$2),'Reference data SID'!$B:$N,13,FALSE)),"",VLOOKUP(CONCATENATE($A341,"_",AI$2),'Reference data SID'!$B:$N,13,FALSE))</f>
        <v/>
      </c>
      <c r="AJ341" s="16" t="str">
        <f>IF(ISERROR(VLOOKUP(CONCATENATE($A341,"_",AJ$2),'Reference data SID'!$B:$N,13,FALSE)),"",VLOOKUP(CONCATENATE($A341,"_",AJ$2),'Reference data SID'!$B:$N,13,FALSE))</f>
        <v/>
      </c>
      <c r="AK341" s="16" t="str">
        <f>IF(ISERROR(VLOOKUP(CONCATENATE($A341,"_",AK$2),'Reference data SID'!$B:$N,13,FALSE)),"",VLOOKUP(CONCATENATE($A341,"_",AK$2),'Reference data SID'!$B:$N,13,FALSE))</f>
        <v/>
      </c>
      <c r="AL341" s="16" t="str">
        <f>IF(ISERROR(VLOOKUP(CONCATENATE($A341,"_",AL$2),'Reference data SID'!$B:$N,13,FALSE)),"",VLOOKUP(CONCATENATE($A341,"_",AL$2),'Reference data SID'!$B:$N,13,FALSE))</f>
        <v/>
      </c>
      <c r="AM341" s="16" t="str">
        <f>IF(ISERROR(VLOOKUP(CONCATENATE($A341,"_",AM$2),'Reference data SID'!$B:$N,13,FALSE)),"",VLOOKUP(CONCATENATE($A341,"_",AM$2),'Reference data SID'!$B:$N,13,FALSE))</f>
        <v/>
      </c>
      <c r="AN341" s="16" t="str">
        <f>IF(ISERROR(VLOOKUP(CONCATENATE($A341,"_",AN$2),'Reference data SID'!$B:$N,13,FALSE)),"",VLOOKUP(CONCATENATE($A341,"_",AN$2),'Reference data SID'!$B:$N,13,FALSE))</f>
        <v/>
      </c>
      <c r="AO341" s="16" t="str">
        <f>IF(ISERROR(VLOOKUP(CONCATENATE($A341,"_",AO$2),'Reference data SID'!$B:$N,13,FALSE)),"",VLOOKUP(CONCATENATE($A341,"_",AO$2),'Reference data SID'!$B:$N,13,FALSE))</f>
        <v/>
      </c>
      <c r="AP341" s="16" t="str">
        <f>IF(ISERROR(VLOOKUP(CONCATENATE($A341,"_",AP$2),'Reference data SID'!$B:$N,13,FALSE)),"",VLOOKUP(CONCATENATE($A341,"_",AP$2),'Reference data SID'!$B:$N,13,FALSE))</f>
        <v/>
      </c>
      <c r="AQ341" s="16" t="str">
        <f>IF(ISERROR(VLOOKUP(CONCATENATE($A341,"_",AQ$2),'Reference data SID'!$B:$N,13,FALSE)),"",VLOOKUP(CONCATENATE($A341,"_",AQ$2),'Reference data SID'!$B:$N,13,FALSE))</f>
        <v/>
      </c>
      <c r="AR341" s="16" t="str">
        <f>IF(ISERROR(VLOOKUP(CONCATENATE($A341,"_",AR$2),'Reference data SID'!$B:$N,13,FALSE)),"",VLOOKUP(CONCATENATE($A341,"_",AR$2),'Reference data SID'!$B:$N,13,FALSE))</f>
        <v/>
      </c>
      <c r="AS341" s="16" t="str">
        <f>IF(ISERROR(VLOOKUP(CONCATENATE($A341,"_",AS$2),'Reference data SID'!$B:$N,13,FALSE)),"",VLOOKUP(CONCATENATE($A341,"_",AS$2),'Reference data SID'!$B:$N,13,FALSE))</f>
        <v/>
      </c>
      <c r="AT341" s="16" t="str">
        <f>IF(ISERROR(VLOOKUP(CONCATENATE($A341,"_",AT$2),'Reference data SID'!$B:$N,13,FALSE)),"",VLOOKUP(CONCATENATE($A341,"_",AT$2),'Reference data SID'!$B:$N,13,FALSE))</f>
        <v/>
      </c>
    </row>
    <row r="342" spans="1:46" x14ac:dyDescent="0.25">
      <c r="A342">
        <v>338</v>
      </c>
      <c r="B342" s="16" t="str">
        <f>IF(ISERROR(VLOOKUP(CONCATENATE($A342,"_",B$2),'Reference data SID'!$B:$N,13,FALSE)),"",VLOOKUP(CONCATENATE($A342,"_",B$2),'Reference data SID'!$B:$N,13,FALSE))</f>
        <v/>
      </c>
      <c r="C342" s="16" t="str">
        <f>IF(ISERROR(VLOOKUP(CONCATENATE($A342,"_",C$2),'Reference data SID'!$B:$N,13,FALSE)),"",VLOOKUP(CONCATENATE($A342,"_",C$2),'Reference data SID'!$B:$N,13,FALSE))</f>
        <v/>
      </c>
      <c r="D342" s="16" t="str">
        <f>IF(ISERROR(VLOOKUP(CONCATENATE($A342,"_",D$2),'Reference data SID'!$B:$N,13,FALSE)),"",VLOOKUP(CONCATENATE($A342,"_",D$2),'Reference data SID'!$B:$N,13,FALSE))</f>
        <v/>
      </c>
      <c r="E342" s="16" t="str">
        <f>IF(ISERROR(VLOOKUP(CONCATENATE($A342,"_",E$2),'Reference data SID'!$B:$N,13,FALSE)),"",VLOOKUP(CONCATENATE($A342,"_",E$2),'Reference data SID'!$B:$N,13,FALSE))</f>
        <v/>
      </c>
      <c r="F342" s="16" t="str">
        <f>IF(ISERROR(VLOOKUP(CONCATENATE($A342,"_",F$2),'Reference data SID'!$B:$N,13,FALSE)),"",VLOOKUP(CONCATENATE($A342,"_",F$2),'Reference data SID'!$B:$N,13,FALSE))</f>
        <v/>
      </c>
      <c r="G342" s="16" t="str">
        <f>IF(ISERROR(VLOOKUP(CONCATENATE($A342,"_",G$2),'Reference data SID'!$B:$N,13,FALSE)),"",VLOOKUP(CONCATENATE($A342,"_",G$2),'Reference data SID'!$B:$N,13,FALSE))</f>
        <v/>
      </c>
      <c r="H342" s="16" t="str">
        <f>IF(ISERROR(VLOOKUP(CONCATENATE($A342,"_",H$2),'Reference data SID'!$B:$N,13,FALSE)),"",VLOOKUP(CONCATENATE($A342,"_",H$2),'Reference data SID'!$B:$N,13,FALSE))</f>
        <v/>
      </c>
      <c r="I342" s="16" t="str">
        <f>IF(ISERROR(VLOOKUP(CONCATENATE($A342,"_",I$2),'Reference data SID'!$B:$N,13,FALSE)),"",VLOOKUP(CONCATENATE($A342,"_",I$2),'Reference data SID'!$B:$N,13,FALSE))</f>
        <v/>
      </c>
      <c r="J342" s="16" t="str">
        <f>IF(ISERROR(VLOOKUP(CONCATENATE($A342,"_",J$2),'Reference data SID'!$B:$N,13,FALSE)),"",VLOOKUP(CONCATENATE($A342,"_",J$2),'Reference data SID'!$B:$N,13,FALSE))</f>
        <v/>
      </c>
      <c r="K342" s="16" t="str">
        <f>IF(ISERROR(VLOOKUP(CONCATENATE($A342,"_",K$2),'Reference data SID'!$B:$N,13,FALSE)),"",VLOOKUP(CONCATENATE($A342,"_",K$2),'Reference data SID'!$B:$N,13,FALSE))</f>
        <v/>
      </c>
      <c r="L342" s="16" t="str">
        <f>IF(ISERROR(VLOOKUP(CONCATENATE($A342,"_",L$2),'Reference data SID'!$B:$N,13,FALSE)),"",VLOOKUP(CONCATENATE($A342,"_",L$2),'Reference data SID'!$B:$N,13,FALSE))</f>
        <v/>
      </c>
      <c r="M342" s="16" t="str">
        <f>IF(ISERROR(VLOOKUP(CONCATENATE($A342,"_",M$2),'Reference data SID'!$B:$N,13,FALSE)),"",VLOOKUP(CONCATENATE($A342,"_",M$2),'Reference data SID'!$B:$N,13,FALSE))</f>
        <v/>
      </c>
      <c r="N342" s="16" t="str">
        <f>IF(ISERROR(VLOOKUP(CONCATENATE($A342,"_",N$2),'Reference data SID'!$B:$N,13,FALSE)),"",VLOOKUP(CONCATENATE($A342,"_",N$2),'Reference data SID'!$B:$N,13,FALSE))</f>
        <v/>
      </c>
      <c r="O342" s="16" t="str">
        <f>IF(ISERROR(VLOOKUP(CONCATENATE($A342,"_",O$2),'Reference data SID'!$B:$N,13,FALSE)),"",VLOOKUP(CONCATENATE($A342,"_",O$2),'Reference data SID'!$B:$N,13,FALSE))</f>
        <v/>
      </c>
      <c r="P342" s="16" t="str">
        <f>IF(ISERROR(VLOOKUP(CONCATENATE($A342,"_",P$2),'Reference data SID'!$B:$N,13,FALSE)),"",VLOOKUP(CONCATENATE($A342,"_",P$2),'Reference data SID'!$B:$N,13,FALSE))</f>
        <v/>
      </c>
      <c r="Q342" s="16" t="str">
        <f>IF(ISERROR(VLOOKUP(CONCATENATE($A342,"_",Q$2),'Reference data SID'!$B:$N,13,FALSE)),"",VLOOKUP(CONCATENATE($A342,"_",Q$2),'Reference data SID'!$B:$N,13,FALSE))</f>
        <v/>
      </c>
      <c r="R342" s="16" t="str">
        <f>IF(ISERROR(VLOOKUP(CONCATENATE($A342,"_",R$2),'Reference data SID'!$B:$N,13,FALSE)),"",VLOOKUP(CONCATENATE($A342,"_",R$2),'Reference data SID'!$B:$N,13,FALSE))</f>
        <v/>
      </c>
      <c r="S342" s="16" t="str">
        <f>IF(ISERROR(VLOOKUP(CONCATENATE($A342,"_",S$2),'Reference data SID'!$B:$N,13,FALSE)),"",VLOOKUP(CONCATENATE($A342,"_",S$2),'Reference data SID'!$B:$N,13,FALSE))</f>
        <v/>
      </c>
      <c r="T342" s="16" t="str">
        <f>IF(ISERROR(VLOOKUP(CONCATENATE($A342,"_",T$2),'Reference data SID'!$B:$N,13,FALSE)),"",VLOOKUP(CONCATENATE($A342,"_",T$2),'Reference data SID'!$B:$N,13,FALSE))</f>
        <v/>
      </c>
      <c r="U342" s="16" t="str">
        <f>IF(ISERROR(VLOOKUP(CONCATENATE($A342,"_",U$2),'Reference data SID'!$B:$N,13,FALSE)),"",VLOOKUP(CONCATENATE($A342,"_",U$2),'Reference data SID'!$B:$N,13,FALSE))</f>
        <v/>
      </c>
      <c r="V342" s="16" t="str">
        <f>IF(ISERROR(VLOOKUP(CONCATENATE($A342,"_",V$2),'Reference data SID'!$B:$N,13,FALSE)),"",VLOOKUP(CONCATENATE($A342,"_",V$2),'Reference data SID'!$B:$N,13,FALSE))</f>
        <v/>
      </c>
      <c r="W342" s="16" t="str">
        <f>IF(ISERROR(VLOOKUP(CONCATENATE($A342,"_",W$2),'Reference data SID'!$B:$N,13,FALSE)),"",VLOOKUP(CONCATENATE($A342,"_",W$2),'Reference data SID'!$B:$N,13,FALSE))</f>
        <v/>
      </c>
      <c r="X342" s="16" t="str">
        <f>IF(ISERROR(VLOOKUP(CONCATENATE($A342,"_",X$2),'Reference data SID'!$B:$N,13,FALSE)),"",VLOOKUP(CONCATENATE($A342,"_",X$2),'Reference data SID'!$B:$N,13,FALSE))</f>
        <v/>
      </c>
      <c r="Y342" s="16" t="str">
        <f>IF(ISERROR(VLOOKUP(CONCATENATE($A342,"_",Y$2),'Reference data SID'!$B:$N,13,FALSE)),"",VLOOKUP(CONCATENATE($A342,"_",Y$2),'Reference data SID'!$B:$N,13,FALSE))</f>
        <v/>
      </c>
      <c r="Z342" s="16" t="str">
        <f>IF(ISERROR(VLOOKUP(CONCATENATE($A342,"_",Z$2),'Reference data SID'!$B:$N,13,FALSE)),"",VLOOKUP(CONCATENATE($A342,"_",Z$2),'Reference data SID'!$B:$N,13,FALSE))</f>
        <v/>
      </c>
      <c r="AA342" s="16" t="str">
        <f>IF(ISERROR(VLOOKUP(CONCATENATE($A342,"_",AA$2),'Reference data SID'!$B:$N,13,FALSE)),"",VLOOKUP(CONCATENATE($A342,"_",AA$2),'Reference data SID'!$B:$N,13,FALSE))</f>
        <v/>
      </c>
      <c r="AB342" s="16" t="str">
        <f>IF(ISERROR(VLOOKUP(CONCATENATE($A342,"_",AB$2),'Reference data SID'!$B:$N,13,FALSE)),"",VLOOKUP(CONCATENATE($A342,"_",AB$2),'Reference data SID'!$B:$N,13,FALSE))</f>
        <v/>
      </c>
      <c r="AC342" s="16" t="str">
        <f>IF(ISERROR(VLOOKUP(CONCATENATE($A342,"_",AC$2),'Reference data SID'!$B:$N,13,FALSE)),"",VLOOKUP(CONCATENATE($A342,"_",AC$2),'Reference data SID'!$B:$N,13,FALSE))</f>
        <v/>
      </c>
      <c r="AD342" s="16" t="str">
        <f>IF(ISERROR(VLOOKUP(CONCATENATE($A342,"_",AD$2),'Reference data SID'!$B:$N,13,FALSE)),"",VLOOKUP(CONCATENATE($A342,"_",AD$2),'Reference data SID'!$B:$N,13,FALSE))</f>
        <v/>
      </c>
      <c r="AE342" s="16" t="str">
        <f>IF(ISERROR(VLOOKUP(CONCATENATE($A342,"_",AE$2),'Reference data SID'!$B:$N,13,FALSE)),"",VLOOKUP(CONCATENATE($A342,"_",AE$2),'Reference data SID'!$B:$N,13,FALSE))</f>
        <v/>
      </c>
      <c r="AF342" s="16" t="str">
        <f>IF(ISERROR(VLOOKUP(CONCATENATE($A342,"_",AF$2),'Reference data SID'!$B:$N,13,FALSE)),"",VLOOKUP(CONCATENATE($A342,"_",AF$2),'Reference data SID'!$B:$N,13,FALSE))</f>
        <v/>
      </c>
      <c r="AG342" s="16" t="str">
        <f>IF(ISERROR(VLOOKUP(CONCATENATE($A342,"_",AG$2),'Reference data SID'!$B:$N,13,FALSE)),"",VLOOKUP(CONCATENATE($A342,"_",AG$2),'Reference data SID'!$B:$N,13,FALSE))</f>
        <v/>
      </c>
      <c r="AH342" s="16" t="str">
        <f>IF(ISERROR(VLOOKUP(CONCATENATE($A342,"_",AH$2),'Reference data SID'!$B:$N,13,FALSE)),"",VLOOKUP(CONCATENATE($A342,"_",AH$2),'Reference data SID'!$B:$N,13,FALSE))</f>
        <v/>
      </c>
      <c r="AI342" s="16" t="str">
        <f>IF(ISERROR(VLOOKUP(CONCATENATE($A342,"_",AI$2),'Reference data SID'!$B:$N,13,FALSE)),"",VLOOKUP(CONCATENATE($A342,"_",AI$2),'Reference data SID'!$B:$N,13,FALSE))</f>
        <v/>
      </c>
      <c r="AJ342" s="16" t="str">
        <f>IF(ISERROR(VLOOKUP(CONCATENATE($A342,"_",AJ$2),'Reference data SID'!$B:$N,13,FALSE)),"",VLOOKUP(CONCATENATE($A342,"_",AJ$2),'Reference data SID'!$B:$N,13,FALSE))</f>
        <v/>
      </c>
      <c r="AK342" s="16" t="str">
        <f>IF(ISERROR(VLOOKUP(CONCATENATE($A342,"_",AK$2),'Reference data SID'!$B:$N,13,FALSE)),"",VLOOKUP(CONCATENATE($A342,"_",AK$2),'Reference data SID'!$B:$N,13,FALSE))</f>
        <v/>
      </c>
      <c r="AL342" s="16" t="str">
        <f>IF(ISERROR(VLOOKUP(CONCATENATE($A342,"_",AL$2),'Reference data SID'!$B:$N,13,FALSE)),"",VLOOKUP(CONCATENATE($A342,"_",AL$2),'Reference data SID'!$B:$N,13,FALSE))</f>
        <v/>
      </c>
      <c r="AM342" s="16" t="str">
        <f>IF(ISERROR(VLOOKUP(CONCATENATE($A342,"_",AM$2),'Reference data SID'!$B:$N,13,FALSE)),"",VLOOKUP(CONCATENATE($A342,"_",AM$2),'Reference data SID'!$B:$N,13,FALSE))</f>
        <v/>
      </c>
      <c r="AN342" s="16" t="str">
        <f>IF(ISERROR(VLOOKUP(CONCATENATE($A342,"_",AN$2),'Reference data SID'!$B:$N,13,FALSE)),"",VLOOKUP(CONCATENATE($A342,"_",AN$2),'Reference data SID'!$B:$N,13,FALSE))</f>
        <v/>
      </c>
      <c r="AO342" s="16" t="str">
        <f>IF(ISERROR(VLOOKUP(CONCATENATE($A342,"_",AO$2),'Reference data SID'!$B:$N,13,FALSE)),"",VLOOKUP(CONCATENATE($A342,"_",AO$2),'Reference data SID'!$B:$N,13,FALSE))</f>
        <v/>
      </c>
      <c r="AP342" s="16" t="str">
        <f>IF(ISERROR(VLOOKUP(CONCATENATE($A342,"_",AP$2),'Reference data SID'!$B:$N,13,FALSE)),"",VLOOKUP(CONCATENATE($A342,"_",AP$2),'Reference data SID'!$B:$N,13,FALSE))</f>
        <v/>
      </c>
      <c r="AQ342" s="16" t="str">
        <f>IF(ISERROR(VLOOKUP(CONCATENATE($A342,"_",AQ$2),'Reference data SID'!$B:$N,13,FALSE)),"",VLOOKUP(CONCATENATE($A342,"_",AQ$2),'Reference data SID'!$B:$N,13,FALSE))</f>
        <v/>
      </c>
      <c r="AR342" s="16" t="str">
        <f>IF(ISERROR(VLOOKUP(CONCATENATE($A342,"_",AR$2),'Reference data SID'!$B:$N,13,FALSE)),"",VLOOKUP(CONCATENATE($A342,"_",AR$2),'Reference data SID'!$B:$N,13,FALSE))</f>
        <v/>
      </c>
      <c r="AS342" s="16" t="str">
        <f>IF(ISERROR(VLOOKUP(CONCATENATE($A342,"_",AS$2),'Reference data SID'!$B:$N,13,FALSE)),"",VLOOKUP(CONCATENATE($A342,"_",AS$2),'Reference data SID'!$B:$N,13,FALSE))</f>
        <v/>
      </c>
      <c r="AT342" s="16" t="str">
        <f>IF(ISERROR(VLOOKUP(CONCATENATE($A342,"_",AT$2),'Reference data SID'!$B:$N,13,FALSE)),"",VLOOKUP(CONCATENATE($A342,"_",AT$2),'Reference data SID'!$B:$N,13,FALSE))</f>
        <v/>
      </c>
    </row>
    <row r="343" spans="1:46" x14ac:dyDescent="0.25">
      <c r="A343">
        <v>339</v>
      </c>
      <c r="B343" s="16" t="str">
        <f>IF(ISERROR(VLOOKUP(CONCATENATE($A343,"_",B$2),'Reference data SID'!$B:$N,13,FALSE)),"",VLOOKUP(CONCATENATE($A343,"_",B$2),'Reference data SID'!$B:$N,13,FALSE))</f>
        <v/>
      </c>
      <c r="C343" s="16" t="str">
        <f>IF(ISERROR(VLOOKUP(CONCATENATE($A343,"_",C$2),'Reference data SID'!$B:$N,13,FALSE)),"",VLOOKUP(CONCATENATE($A343,"_",C$2),'Reference data SID'!$B:$N,13,FALSE))</f>
        <v/>
      </c>
      <c r="D343" s="16" t="str">
        <f>IF(ISERROR(VLOOKUP(CONCATENATE($A343,"_",D$2),'Reference data SID'!$B:$N,13,FALSE)),"",VLOOKUP(CONCATENATE($A343,"_",D$2),'Reference data SID'!$B:$N,13,FALSE))</f>
        <v/>
      </c>
      <c r="E343" s="16" t="str">
        <f>IF(ISERROR(VLOOKUP(CONCATENATE($A343,"_",E$2),'Reference data SID'!$B:$N,13,FALSE)),"",VLOOKUP(CONCATENATE($A343,"_",E$2),'Reference data SID'!$B:$N,13,FALSE))</f>
        <v/>
      </c>
      <c r="F343" s="16" t="str">
        <f>IF(ISERROR(VLOOKUP(CONCATENATE($A343,"_",F$2),'Reference data SID'!$B:$N,13,FALSE)),"",VLOOKUP(CONCATENATE($A343,"_",F$2),'Reference data SID'!$B:$N,13,FALSE))</f>
        <v/>
      </c>
      <c r="G343" s="16" t="str">
        <f>IF(ISERROR(VLOOKUP(CONCATENATE($A343,"_",G$2),'Reference data SID'!$B:$N,13,FALSE)),"",VLOOKUP(CONCATENATE($A343,"_",G$2),'Reference data SID'!$B:$N,13,FALSE))</f>
        <v/>
      </c>
      <c r="H343" s="16" t="str">
        <f>IF(ISERROR(VLOOKUP(CONCATENATE($A343,"_",H$2),'Reference data SID'!$B:$N,13,FALSE)),"",VLOOKUP(CONCATENATE($A343,"_",H$2),'Reference data SID'!$B:$N,13,FALSE))</f>
        <v/>
      </c>
      <c r="I343" s="16" t="str">
        <f>IF(ISERROR(VLOOKUP(CONCATENATE($A343,"_",I$2),'Reference data SID'!$B:$N,13,FALSE)),"",VLOOKUP(CONCATENATE($A343,"_",I$2),'Reference data SID'!$B:$N,13,FALSE))</f>
        <v/>
      </c>
      <c r="J343" s="16" t="str">
        <f>IF(ISERROR(VLOOKUP(CONCATENATE($A343,"_",J$2),'Reference data SID'!$B:$N,13,FALSE)),"",VLOOKUP(CONCATENATE($A343,"_",J$2),'Reference data SID'!$B:$N,13,FALSE))</f>
        <v/>
      </c>
      <c r="K343" s="16" t="str">
        <f>IF(ISERROR(VLOOKUP(CONCATENATE($A343,"_",K$2),'Reference data SID'!$B:$N,13,FALSE)),"",VLOOKUP(CONCATENATE($A343,"_",K$2),'Reference data SID'!$B:$N,13,FALSE))</f>
        <v/>
      </c>
      <c r="L343" s="16" t="str">
        <f>IF(ISERROR(VLOOKUP(CONCATENATE($A343,"_",L$2),'Reference data SID'!$B:$N,13,FALSE)),"",VLOOKUP(CONCATENATE($A343,"_",L$2),'Reference data SID'!$B:$N,13,FALSE))</f>
        <v/>
      </c>
      <c r="M343" s="16" t="str">
        <f>IF(ISERROR(VLOOKUP(CONCATENATE($A343,"_",M$2),'Reference data SID'!$B:$N,13,FALSE)),"",VLOOKUP(CONCATENATE($A343,"_",M$2),'Reference data SID'!$B:$N,13,FALSE))</f>
        <v/>
      </c>
      <c r="N343" s="16" t="str">
        <f>IF(ISERROR(VLOOKUP(CONCATENATE($A343,"_",N$2),'Reference data SID'!$B:$N,13,FALSE)),"",VLOOKUP(CONCATENATE($A343,"_",N$2),'Reference data SID'!$B:$N,13,FALSE))</f>
        <v/>
      </c>
      <c r="O343" s="16" t="str">
        <f>IF(ISERROR(VLOOKUP(CONCATENATE($A343,"_",O$2),'Reference data SID'!$B:$N,13,FALSE)),"",VLOOKUP(CONCATENATE($A343,"_",O$2),'Reference data SID'!$B:$N,13,FALSE))</f>
        <v/>
      </c>
      <c r="P343" s="16" t="str">
        <f>IF(ISERROR(VLOOKUP(CONCATENATE($A343,"_",P$2),'Reference data SID'!$B:$N,13,FALSE)),"",VLOOKUP(CONCATENATE($A343,"_",P$2),'Reference data SID'!$B:$N,13,FALSE))</f>
        <v/>
      </c>
      <c r="Q343" s="16" t="str">
        <f>IF(ISERROR(VLOOKUP(CONCATENATE($A343,"_",Q$2),'Reference data SID'!$B:$N,13,FALSE)),"",VLOOKUP(CONCATENATE($A343,"_",Q$2),'Reference data SID'!$B:$N,13,FALSE))</f>
        <v/>
      </c>
      <c r="R343" s="16" t="str">
        <f>IF(ISERROR(VLOOKUP(CONCATENATE($A343,"_",R$2),'Reference data SID'!$B:$N,13,FALSE)),"",VLOOKUP(CONCATENATE($A343,"_",R$2),'Reference data SID'!$B:$N,13,FALSE))</f>
        <v/>
      </c>
      <c r="S343" s="16" t="str">
        <f>IF(ISERROR(VLOOKUP(CONCATENATE($A343,"_",S$2),'Reference data SID'!$B:$N,13,FALSE)),"",VLOOKUP(CONCATENATE($A343,"_",S$2),'Reference data SID'!$B:$N,13,FALSE))</f>
        <v/>
      </c>
      <c r="T343" s="16" t="str">
        <f>IF(ISERROR(VLOOKUP(CONCATENATE($A343,"_",T$2),'Reference data SID'!$B:$N,13,FALSE)),"",VLOOKUP(CONCATENATE($A343,"_",T$2),'Reference data SID'!$B:$N,13,FALSE))</f>
        <v/>
      </c>
      <c r="U343" s="16" t="str">
        <f>IF(ISERROR(VLOOKUP(CONCATENATE($A343,"_",U$2),'Reference data SID'!$B:$N,13,FALSE)),"",VLOOKUP(CONCATENATE($A343,"_",U$2),'Reference data SID'!$B:$N,13,FALSE))</f>
        <v/>
      </c>
      <c r="V343" s="16" t="str">
        <f>IF(ISERROR(VLOOKUP(CONCATENATE($A343,"_",V$2),'Reference data SID'!$B:$N,13,FALSE)),"",VLOOKUP(CONCATENATE($A343,"_",V$2),'Reference data SID'!$B:$N,13,FALSE))</f>
        <v/>
      </c>
      <c r="W343" s="16" t="str">
        <f>IF(ISERROR(VLOOKUP(CONCATENATE($A343,"_",W$2),'Reference data SID'!$B:$N,13,FALSE)),"",VLOOKUP(CONCATENATE($A343,"_",W$2),'Reference data SID'!$B:$N,13,FALSE))</f>
        <v/>
      </c>
      <c r="X343" s="16" t="str">
        <f>IF(ISERROR(VLOOKUP(CONCATENATE($A343,"_",X$2),'Reference data SID'!$B:$N,13,FALSE)),"",VLOOKUP(CONCATENATE($A343,"_",X$2),'Reference data SID'!$B:$N,13,FALSE))</f>
        <v/>
      </c>
      <c r="Y343" s="16" t="str">
        <f>IF(ISERROR(VLOOKUP(CONCATENATE($A343,"_",Y$2),'Reference data SID'!$B:$N,13,FALSE)),"",VLOOKUP(CONCATENATE($A343,"_",Y$2),'Reference data SID'!$B:$N,13,FALSE))</f>
        <v/>
      </c>
      <c r="Z343" s="16" t="str">
        <f>IF(ISERROR(VLOOKUP(CONCATENATE($A343,"_",Z$2),'Reference data SID'!$B:$N,13,FALSE)),"",VLOOKUP(CONCATENATE($A343,"_",Z$2),'Reference data SID'!$B:$N,13,FALSE))</f>
        <v/>
      </c>
      <c r="AA343" s="16" t="str">
        <f>IF(ISERROR(VLOOKUP(CONCATENATE($A343,"_",AA$2),'Reference data SID'!$B:$N,13,FALSE)),"",VLOOKUP(CONCATENATE($A343,"_",AA$2),'Reference data SID'!$B:$N,13,FALSE))</f>
        <v/>
      </c>
      <c r="AB343" s="16" t="str">
        <f>IF(ISERROR(VLOOKUP(CONCATENATE($A343,"_",AB$2),'Reference data SID'!$B:$N,13,FALSE)),"",VLOOKUP(CONCATENATE($A343,"_",AB$2),'Reference data SID'!$B:$N,13,FALSE))</f>
        <v/>
      </c>
      <c r="AC343" s="16" t="str">
        <f>IF(ISERROR(VLOOKUP(CONCATENATE($A343,"_",AC$2),'Reference data SID'!$B:$N,13,FALSE)),"",VLOOKUP(CONCATENATE($A343,"_",AC$2),'Reference data SID'!$B:$N,13,FALSE))</f>
        <v/>
      </c>
      <c r="AD343" s="16" t="str">
        <f>IF(ISERROR(VLOOKUP(CONCATENATE($A343,"_",AD$2),'Reference data SID'!$B:$N,13,FALSE)),"",VLOOKUP(CONCATENATE($A343,"_",AD$2),'Reference data SID'!$B:$N,13,FALSE))</f>
        <v/>
      </c>
      <c r="AE343" s="16" t="str">
        <f>IF(ISERROR(VLOOKUP(CONCATENATE($A343,"_",AE$2),'Reference data SID'!$B:$N,13,FALSE)),"",VLOOKUP(CONCATENATE($A343,"_",AE$2),'Reference data SID'!$B:$N,13,FALSE))</f>
        <v/>
      </c>
      <c r="AF343" s="16" t="str">
        <f>IF(ISERROR(VLOOKUP(CONCATENATE($A343,"_",AF$2),'Reference data SID'!$B:$N,13,FALSE)),"",VLOOKUP(CONCATENATE($A343,"_",AF$2),'Reference data SID'!$B:$N,13,FALSE))</f>
        <v/>
      </c>
      <c r="AG343" s="16" t="str">
        <f>IF(ISERROR(VLOOKUP(CONCATENATE($A343,"_",AG$2),'Reference data SID'!$B:$N,13,FALSE)),"",VLOOKUP(CONCATENATE($A343,"_",AG$2),'Reference data SID'!$B:$N,13,FALSE))</f>
        <v/>
      </c>
      <c r="AH343" s="16" t="str">
        <f>IF(ISERROR(VLOOKUP(CONCATENATE($A343,"_",AH$2),'Reference data SID'!$B:$N,13,FALSE)),"",VLOOKUP(CONCATENATE($A343,"_",AH$2),'Reference data SID'!$B:$N,13,FALSE))</f>
        <v/>
      </c>
      <c r="AI343" s="16" t="str">
        <f>IF(ISERROR(VLOOKUP(CONCATENATE($A343,"_",AI$2),'Reference data SID'!$B:$N,13,FALSE)),"",VLOOKUP(CONCATENATE($A343,"_",AI$2),'Reference data SID'!$B:$N,13,FALSE))</f>
        <v/>
      </c>
      <c r="AJ343" s="16" t="str">
        <f>IF(ISERROR(VLOOKUP(CONCATENATE($A343,"_",AJ$2),'Reference data SID'!$B:$N,13,FALSE)),"",VLOOKUP(CONCATENATE($A343,"_",AJ$2),'Reference data SID'!$B:$N,13,FALSE))</f>
        <v/>
      </c>
      <c r="AK343" s="16" t="str">
        <f>IF(ISERROR(VLOOKUP(CONCATENATE($A343,"_",AK$2),'Reference data SID'!$B:$N,13,FALSE)),"",VLOOKUP(CONCATENATE($A343,"_",AK$2),'Reference data SID'!$B:$N,13,FALSE))</f>
        <v/>
      </c>
      <c r="AL343" s="16" t="str">
        <f>IF(ISERROR(VLOOKUP(CONCATENATE($A343,"_",AL$2),'Reference data SID'!$B:$N,13,FALSE)),"",VLOOKUP(CONCATENATE($A343,"_",AL$2),'Reference data SID'!$B:$N,13,FALSE))</f>
        <v/>
      </c>
      <c r="AM343" s="16" t="str">
        <f>IF(ISERROR(VLOOKUP(CONCATENATE($A343,"_",AM$2),'Reference data SID'!$B:$N,13,FALSE)),"",VLOOKUP(CONCATENATE($A343,"_",AM$2),'Reference data SID'!$B:$N,13,FALSE))</f>
        <v/>
      </c>
      <c r="AN343" s="16" t="str">
        <f>IF(ISERROR(VLOOKUP(CONCATENATE($A343,"_",AN$2),'Reference data SID'!$B:$N,13,FALSE)),"",VLOOKUP(CONCATENATE($A343,"_",AN$2),'Reference data SID'!$B:$N,13,FALSE))</f>
        <v/>
      </c>
      <c r="AO343" s="16" t="str">
        <f>IF(ISERROR(VLOOKUP(CONCATENATE($A343,"_",AO$2),'Reference data SID'!$B:$N,13,FALSE)),"",VLOOKUP(CONCATENATE($A343,"_",AO$2),'Reference data SID'!$B:$N,13,FALSE))</f>
        <v/>
      </c>
      <c r="AP343" s="16" t="str">
        <f>IF(ISERROR(VLOOKUP(CONCATENATE($A343,"_",AP$2),'Reference data SID'!$B:$N,13,FALSE)),"",VLOOKUP(CONCATENATE($A343,"_",AP$2),'Reference data SID'!$B:$N,13,FALSE))</f>
        <v/>
      </c>
      <c r="AQ343" s="16" t="str">
        <f>IF(ISERROR(VLOOKUP(CONCATENATE($A343,"_",AQ$2),'Reference data SID'!$B:$N,13,FALSE)),"",VLOOKUP(CONCATENATE($A343,"_",AQ$2),'Reference data SID'!$B:$N,13,FALSE))</f>
        <v/>
      </c>
      <c r="AR343" s="16" t="str">
        <f>IF(ISERROR(VLOOKUP(CONCATENATE($A343,"_",AR$2),'Reference data SID'!$B:$N,13,FALSE)),"",VLOOKUP(CONCATENATE($A343,"_",AR$2),'Reference data SID'!$B:$N,13,FALSE))</f>
        <v/>
      </c>
      <c r="AS343" s="16" t="str">
        <f>IF(ISERROR(VLOOKUP(CONCATENATE($A343,"_",AS$2),'Reference data SID'!$B:$N,13,FALSE)),"",VLOOKUP(CONCATENATE($A343,"_",AS$2),'Reference data SID'!$B:$N,13,FALSE))</f>
        <v/>
      </c>
      <c r="AT343" s="16" t="str">
        <f>IF(ISERROR(VLOOKUP(CONCATENATE($A343,"_",AT$2),'Reference data SID'!$B:$N,13,FALSE)),"",VLOOKUP(CONCATENATE($A343,"_",AT$2),'Reference data SID'!$B:$N,13,FALSE))</f>
        <v/>
      </c>
    </row>
    <row r="344" spans="1:46" x14ac:dyDescent="0.25">
      <c r="A344">
        <v>340</v>
      </c>
      <c r="B344" s="16" t="str">
        <f>IF(ISERROR(VLOOKUP(CONCATENATE($A344,"_",B$2),'Reference data SID'!$B:$N,13,FALSE)),"",VLOOKUP(CONCATENATE($A344,"_",B$2),'Reference data SID'!$B:$N,13,FALSE))</f>
        <v/>
      </c>
      <c r="C344" s="16" t="str">
        <f>IF(ISERROR(VLOOKUP(CONCATENATE($A344,"_",C$2),'Reference data SID'!$B:$N,13,FALSE)),"",VLOOKUP(CONCATENATE($A344,"_",C$2),'Reference data SID'!$B:$N,13,FALSE))</f>
        <v/>
      </c>
      <c r="D344" s="16" t="str">
        <f>IF(ISERROR(VLOOKUP(CONCATENATE($A344,"_",D$2),'Reference data SID'!$B:$N,13,FALSE)),"",VLOOKUP(CONCATENATE($A344,"_",D$2),'Reference data SID'!$B:$N,13,FALSE))</f>
        <v/>
      </c>
      <c r="E344" s="16" t="str">
        <f>IF(ISERROR(VLOOKUP(CONCATENATE($A344,"_",E$2),'Reference data SID'!$B:$N,13,FALSE)),"",VLOOKUP(CONCATENATE($A344,"_",E$2),'Reference data SID'!$B:$N,13,FALSE))</f>
        <v/>
      </c>
      <c r="F344" s="16" t="str">
        <f>IF(ISERROR(VLOOKUP(CONCATENATE($A344,"_",F$2),'Reference data SID'!$B:$N,13,FALSE)),"",VLOOKUP(CONCATENATE($A344,"_",F$2),'Reference data SID'!$B:$N,13,FALSE))</f>
        <v/>
      </c>
      <c r="G344" s="16" t="str">
        <f>IF(ISERROR(VLOOKUP(CONCATENATE($A344,"_",G$2),'Reference data SID'!$B:$N,13,FALSE)),"",VLOOKUP(CONCATENATE($A344,"_",G$2),'Reference data SID'!$B:$N,13,FALSE))</f>
        <v/>
      </c>
      <c r="H344" s="16" t="str">
        <f>IF(ISERROR(VLOOKUP(CONCATENATE($A344,"_",H$2),'Reference data SID'!$B:$N,13,FALSE)),"",VLOOKUP(CONCATENATE($A344,"_",H$2),'Reference data SID'!$B:$N,13,FALSE))</f>
        <v/>
      </c>
      <c r="I344" s="16" t="str">
        <f>IF(ISERROR(VLOOKUP(CONCATENATE($A344,"_",I$2),'Reference data SID'!$B:$N,13,FALSE)),"",VLOOKUP(CONCATENATE($A344,"_",I$2),'Reference data SID'!$B:$N,13,FALSE))</f>
        <v/>
      </c>
      <c r="J344" s="16" t="str">
        <f>IF(ISERROR(VLOOKUP(CONCATENATE($A344,"_",J$2),'Reference data SID'!$B:$N,13,FALSE)),"",VLOOKUP(CONCATENATE($A344,"_",J$2),'Reference data SID'!$B:$N,13,FALSE))</f>
        <v/>
      </c>
      <c r="K344" s="16" t="str">
        <f>IF(ISERROR(VLOOKUP(CONCATENATE($A344,"_",K$2),'Reference data SID'!$B:$N,13,FALSE)),"",VLOOKUP(CONCATENATE($A344,"_",K$2),'Reference data SID'!$B:$N,13,FALSE))</f>
        <v/>
      </c>
      <c r="L344" s="16" t="str">
        <f>IF(ISERROR(VLOOKUP(CONCATENATE($A344,"_",L$2),'Reference data SID'!$B:$N,13,FALSE)),"",VLOOKUP(CONCATENATE($A344,"_",L$2),'Reference data SID'!$B:$N,13,FALSE))</f>
        <v/>
      </c>
      <c r="M344" s="16" t="str">
        <f>IF(ISERROR(VLOOKUP(CONCATENATE($A344,"_",M$2),'Reference data SID'!$B:$N,13,FALSE)),"",VLOOKUP(CONCATENATE($A344,"_",M$2),'Reference data SID'!$B:$N,13,FALSE))</f>
        <v/>
      </c>
      <c r="N344" s="16" t="str">
        <f>IF(ISERROR(VLOOKUP(CONCATENATE($A344,"_",N$2),'Reference data SID'!$B:$N,13,FALSE)),"",VLOOKUP(CONCATENATE($A344,"_",N$2),'Reference data SID'!$B:$N,13,FALSE))</f>
        <v/>
      </c>
      <c r="O344" s="16" t="str">
        <f>IF(ISERROR(VLOOKUP(CONCATENATE($A344,"_",O$2),'Reference data SID'!$B:$N,13,FALSE)),"",VLOOKUP(CONCATENATE($A344,"_",O$2),'Reference data SID'!$B:$N,13,FALSE))</f>
        <v/>
      </c>
      <c r="P344" s="16" t="str">
        <f>IF(ISERROR(VLOOKUP(CONCATENATE($A344,"_",P$2),'Reference data SID'!$B:$N,13,FALSE)),"",VLOOKUP(CONCATENATE($A344,"_",P$2),'Reference data SID'!$B:$N,13,FALSE))</f>
        <v/>
      </c>
      <c r="Q344" s="16" t="str">
        <f>IF(ISERROR(VLOOKUP(CONCATENATE($A344,"_",Q$2),'Reference data SID'!$B:$N,13,FALSE)),"",VLOOKUP(CONCATENATE($A344,"_",Q$2),'Reference data SID'!$B:$N,13,FALSE))</f>
        <v/>
      </c>
      <c r="R344" s="16" t="str">
        <f>IF(ISERROR(VLOOKUP(CONCATENATE($A344,"_",R$2),'Reference data SID'!$B:$N,13,FALSE)),"",VLOOKUP(CONCATENATE($A344,"_",R$2),'Reference data SID'!$B:$N,13,FALSE))</f>
        <v/>
      </c>
      <c r="S344" s="16" t="str">
        <f>IF(ISERROR(VLOOKUP(CONCATENATE($A344,"_",S$2),'Reference data SID'!$B:$N,13,FALSE)),"",VLOOKUP(CONCATENATE($A344,"_",S$2),'Reference data SID'!$B:$N,13,FALSE))</f>
        <v/>
      </c>
      <c r="T344" s="16" t="str">
        <f>IF(ISERROR(VLOOKUP(CONCATENATE($A344,"_",T$2),'Reference data SID'!$B:$N,13,FALSE)),"",VLOOKUP(CONCATENATE($A344,"_",T$2),'Reference data SID'!$B:$N,13,FALSE))</f>
        <v/>
      </c>
      <c r="U344" s="16" t="str">
        <f>IF(ISERROR(VLOOKUP(CONCATENATE($A344,"_",U$2),'Reference data SID'!$B:$N,13,FALSE)),"",VLOOKUP(CONCATENATE($A344,"_",U$2),'Reference data SID'!$B:$N,13,FALSE))</f>
        <v/>
      </c>
      <c r="V344" s="16" t="str">
        <f>IF(ISERROR(VLOOKUP(CONCATENATE($A344,"_",V$2),'Reference data SID'!$B:$N,13,FALSE)),"",VLOOKUP(CONCATENATE($A344,"_",V$2),'Reference data SID'!$B:$N,13,FALSE))</f>
        <v/>
      </c>
      <c r="W344" s="16" t="str">
        <f>IF(ISERROR(VLOOKUP(CONCATENATE($A344,"_",W$2),'Reference data SID'!$B:$N,13,FALSE)),"",VLOOKUP(CONCATENATE($A344,"_",W$2),'Reference data SID'!$B:$N,13,FALSE))</f>
        <v/>
      </c>
      <c r="X344" s="16" t="str">
        <f>IF(ISERROR(VLOOKUP(CONCATENATE($A344,"_",X$2),'Reference data SID'!$B:$N,13,FALSE)),"",VLOOKUP(CONCATENATE($A344,"_",X$2),'Reference data SID'!$B:$N,13,FALSE))</f>
        <v/>
      </c>
      <c r="Y344" s="16" t="str">
        <f>IF(ISERROR(VLOOKUP(CONCATENATE($A344,"_",Y$2),'Reference data SID'!$B:$N,13,FALSE)),"",VLOOKUP(CONCATENATE($A344,"_",Y$2),'Reference data SID'!$B:$N,13,FALSE))</f>
        <v/>
      </c>
      <c r="Z344" s="16" t="str">
        <f>IF(ISERROR(VLOOKUP(CONCATENATE($A344,"_",Z$2),'Reference data SID'!$B:$N,13,FALSE)),"",VLOOKUP(CONCATENATE($A344,"_",Z$2),'Reference data SID'!$B:$N,13,FALSE))</f>
        <v/>
      </c>
      <c r="AA344" s="16" t="str">
        <f>IF(ISERROR(VLOOKUP(CONCATENATE($A344,"_",AA$2),'Reference data SID'!$B:$N,13,FALSE)),"",VLOOKUP(CONCATENATE($A344,"_",AA$2),'Reference data SID'!$B:$N,13,FALSE))</f>
        <v/>
      </c>
      <c r="AB344" s="16" t="str">
        <f>IF(ISERROR(VLOOKUP(CONCATENATE($A344,"_",AB$2),'Reference data SID'!$B:$N,13,FALSE)),"",VLOOKUP(CONCATENATE($A344,"_",AB$2),'Reference data SID'!$B:$N,13,FALSE))</f>
        <v/>
      </c>
      <c r="AC344" s="16" t="str">
        <f>IF(ISERROR(VLOOKUP(CONCATENATE($A344,"_",AC$2),'Reference data SID'!$B:$N,13,FALSE)),"",VLOOKUP(CONCATENATE($A344,"_",AC$2),'Reference data SID'!$B:$N,13,FALSE))</f>
        <v/>
      </c>
      <c r="AD344" s="16" t="str">
        <f>IF(ISERROR(VLOOKUP(CONCATENATE($A344,"_",AD$2),'Reference data SID'!$B:$N,13,FALSE)),"",VLOOKUP(CONCATENATE($A344,"_",AD$2),'Reference data SID'!$B:$N,13,FALSE))</f>
        <v/>
      </c>
      <c r="AE344" s="16" t="str">
        <f>IF(ISERROR(VLOOKUP(CONCATENATE($A344,"_",AE$2),'Reference data SID'!$B:$N,13,FALSE)),"",VLOOKUP(CONCATENATE($A344,"_",AE$2),'Reference data SID'!$B:$N,13,FALSE))</f>
        <v/>
      </c>
      <c r="AF344" s="16" t="str">
        <f>IF(ISERROR(VLOOKUP(CONCATENATE($A344,"_",AF$2),'Reference data SID'!$B:$N,13,FALSE)),"",VLOOKUP(CONCATENATE($A344,"_",AF$2),'Reference data SID'!$B:$N,13,FALSE))</f>
        <v/>
      </c>
      <c r="AG344" s="16" t="str">
        <f>IF(ISERROR(VLOOKUP(CONCATENATE($A344,"_",AG$2),'Reference data SID'!$B:$N,13,FALSE)),"",VLOOKUP(CONCATENATE($A344,"_",AG$2),'Reference data SID'!$B:$N,13,FALSE))</f>
        <v/>
      </c>
      <c r="AH344" s="16" t="str">
        <f>IF(ISERROR(VLOOKUP(CONCATENATE($A344,"_",AH$2),'Reference data SID'!$B:$N,13,FALSE)),"",VLOOKUP(CONCATENATE($A344,"_",AH$2),'Reference data SID'!$B:$N,13,FALSE))</f>
        <v/>
      </c>
      <c r="AI344" s="16" t="str">
        <f>IF(ISERROR(VLOOKUP(CONCATENATE($A344,"_",AI$2),'Reference data SID'!$B:$N,13,FALSE)),"",VLOOKUP(CONCATENATE($A344,"_",AI$2),'Reference data SID'!$B:$N,13,FALSE))</f>
        <v/>
      </c>
      <c r="AJ344" s="16" t="str">
        <f>IF(ISERROR(VLOOKUP(CONCATENATE($A344,"_",AJ$2),'Reference data SID'!$B:$N,13,FALSE)),"",VLOOKUP(CONCATENATE($A344,"_",AJ$2),'Reference data SID'!$B:$N,13,FALSE))</f>
        <v/>
      </c>
      <c r="AK344" s="16" t="str">
        <f>IF(ISERROR(VLOOKUP(CONCATENATE($A344,"_",AK$2),'Reference data SID'!$B:$N,13,FALSE)),"",VLOOKUP(CONCATENATE($A344,"_",AK$2),'Reference data SID'!$B:$N,13,FALSE))</f>
        <v/>
      </c>
      <c r="AL344" s="16" t="str">
        <f>IF(ISERROR(VLOOKUP(CONCATENATE($A344,"_",AL$2),'Reference data SID'!$B:$N,13,FALSE)),"",VLOOKUP(CONCATENATE($A344,"_",AL$2),'Reference data SID'!$B:$N,13,FALSE))</f>
        <v/>
      </c>
      <c r="AM344" s="16" t="str">
        <f>IF(ISERROR(VLOOKUP(CONCATENATE($A344,"_",AM$2),'Reference data SID'!$B:$N,13,FALSE)),"",VLOOKUP(CONCATENATE($A344,"_",AM$2),'Reference data SID'!$B:$N,13,FALSE))</f>
        <v/>
      </c>
      <c r="AN344" s="16" t="str">
        <f>IF(ISERROR(VLOOKUP(CONCATENATE($A344,"_",AN$2),'Reference data SID'!$B:$N,13,FALSE)),"",VLOOKUP(CONCATENATE($A344,"_",AN$2),'Reference data SID'!$B:$N,13,FALSE))</f>
        <v/>
      </c>
      <c r="AO344" s="16" t="str">
        <f>IF(ISERROR(VLOOKUP(CONCATENATE($A344,"_",AO$2),'Reference data SID'!$B:$N,13,FALSE)),"",VLOOKUP(CONCATENATE($A344,"_",AO$2),'Reference data SID'!$B:$N,13,FALSE))</f>
        <v/>
      </c>
      <c r="AP344" s="16" t="str">
        <f>IF(ISERROR(VLOOKUP(CONCATENATE($A344,"_",AP$2),'Reference data SID'!$B:$N,13,FALSE)),"",VLOOKUP(CONCATENATE($A344,"_",AP$2),'Reference data SID'!$B:$N,13,FALSE))</f>
        <v/>
      </c>
      <c r="AQ344" s="16" t="str">
        <f>IF(ISERROR(VLOOKUP(CONCATENATE($A344,"_",AQ$2),'Reference data SID'!$B:$N,13,FALSE)),"",VLOOKUP(CONCATENATE($A344,"_",AQ$2),'Reference data SID'!$B:$N,13,FALSE))</f>
        <v/>
      </c>
      <c r="AR344" s="16" t="str">
        <f>IF(ISERROR(VLOOKUP(CONCATENATE($A344,"_",AR$2),'Reference data SID'!$B:$N,13,FALSE)),"",VLOOKUP(CONCATENATE($A344,"_",AR$2),'Reference data SID'!$B:$N,13,FALSE))</f>
        <v/>
      </c>
      <c r="AS344" s="16" t="str">
        <f>IF(ISERROR(VLOOKUP(CONCATENATE($A344,"_",AS$2),'Reference data SID'!$B:$N,13,FALSE)),"",VLOOKUP(CONCATENATE($A344,"_",AS$2),'Reference data SID'!$B:$N,13,FALSE))</f>
        <v/>
      </c>
      <c r="AT344" s="16" t="str">
        <f>IF(ISERROR(VLOOKUP(CONCATENATE($A344,"_",AT$2),'Reference data SID'!$B:$N,13,FALSE)),"",VLOOKUP(CONCATENATE($A344,"_",AT$2),'Reference data SID'!$B:$N,13,FALSE))</f>
        <v/>
      </c>
    </row>
    <row r="345" spans="1:46" x14ac:dyDescent="0.25">
      <c r="A345">
        <v>341</v>
      </c>
      <c r="B345" s="16" t="str">
        <f>IF(ISERROR(VLOOKUP(CONCATENATE($A345,"_",B$2),'Reference data SID'!$B:$N,13,FALSE)),"",VLOOKUP(CONCATENATE($A345,"_",B$2),'Reference data SID'!$B:$N,13,FALSE))</f>
        <v/>
      </c>
      <c r="C345" s="16" t="str">
        <f>IF(ISERROR(VLOOKUP(CONCATENATE($A345,"_",C$2),'Reference data SID'!$B:$N,13,FALSE)),"",VLOOKUP(CONCATENATE($A345,"_",C$2),'Reference data SID'!$B:$N,13,FALSE))</f>
        <v/>
      </c>
      <c r="D345" s="16" t="str">
        <f>IF(ISERROR(VLOOKUP(CONCATENATE($A345,"_",D$2),'Reference data SID'!$B:$N,13,FALSE)),"",VLOOKUP(CONCATENATE($A345,"_",D$2),'Reference data SID'!$B:$N,13,FALSE))</f>
        <v/>
      </c>
      <c r="E345" s="16" t="str">
        <f>IF(ISERROR(VLOOKUP(CONCATENATE($A345,"_",E$2),'Reference data SID'!$B:$N,13,FALSE)),"",VLOOKUP(CONCATENATE($A345,"_",E$2),'Reference data SID'!$B:$N,13,FALSE))</f>
        <v/>
      </c>
      <c r="F345" s="16" t="str">
        <f>IF(ISERROR(VLOOKUP(CONCATENATE($A345,"_",F$2),'Reference data SID'!$B:$N,13,FALSE)),"",VLOOKUP(CONCATENATE($A345,"_",F$2),'Reference data SID'!$B:$N,13,FALSE))</f>
        <v/>
      </c>
      <c r="G345" s="16" t="str">
        <f>IF(ISERROR(VLOOKUP(CONCATENATE($A345,"_",G$2),'Reference data SID'!$B:$N,13,FALSE)),"",VLOOKUP(CONCATENATE($A345,"_",G$2),'Reference data SID'!$B:$N,13,FALSE))</f>
        <v/>
      </c>
      <c r="H345" s="16" t="str">
        <f>IF(ISERROR(VLOOKUP(CONCATENATE($A345,"_",H$2),'Reference data SID'!$B:$N,13,FALSE)),"",VLOOKUP(CONCATENATE($A345,"_",H$2),'Reference data SID'!$B:$N,13,FALSE))</f>
        <v/>
      </c>
      <c r="I345" s="16" t="str">
        <f>IF(ISERROR(VLOOKUP(CONCATENATE($A345,"_",I$2),'Reference data SID'!$B:$N,13,FALSE)),"",VLOOKUP(CONCATENATE($A345,"_",I$2),'Reference data SID'!$B:$N,13,FALSE))</f>
        <v/>
      </c>
      <c r="J345" s="16" t="str">
        <f>IF(ISERROR(VLOOKUP(CONCATENATE($A345,"_",J$2),'Reference data SID'!$B:$N,13,FALSE)),"",VLOOKUP(CONCATENATE($A345,"_",J$2),'Reference data SID'!$B:$N,13,FALSE))</f>
        <v/>
      </c>
      <c r="K345" s="16" t="str">
        <f>IF(ISERROR(VLOOKUP(CONCATENATE($A345,"_",K$2),'Reference data SID'!$B:$N,13,FALSE)),"",VLOOKUP(CONCATENATE($A345,"_",K$2),'Reference data SID'!$B:$N,13,FALSE))</f>
        <v/>
      </c>
      <c r="L345" s="16" t="str">
        <f>IF(ISERROR(VLOOKUP(CONCATENATE($A345,"_",L$2),'Reference data SID'!$B:$N,13,FALSE)),"",VLOOKUP(CONCATENATE($A345,"_",L$2),'Reference data SID'!$B:$N,13,FALSE))</f>
        <v/>
      </c>
      <c r="M345" s="16" t="str">
        <f>IF(ISERROR(VLOOKUP(CONCATENATE($A345,"_",M$2),'Reference data SID'!$B:$N,13,FALSE)),"",VLOOKUP(CONCATENATE($A345,"_",M$2),'Reference data SID'!$B:$N,13,FALSE))</f>
        <v/>
      </c>
      <c r="N345" s="16" t="str">
        <f>IF(ISERROR(VLOOKUP(CONCATENATE($A345,"_",N$2),'Reference data SID'!$B:$N,13,FALSE)),"",VLOOKUP(CONCATENATE($A345,"_",N$2),'Reference data SID'!$B:$N,13,FALSE))</f>
        <v/>
      </c>
      <c r="O345" s="16" t="str">
        <f>IF(ISERROR(VLOOKUP(CONCATENATE($A345,"_",O$2),'Reference data SID'!$B:$N,13,FALSE)),"",VLOOKUP(CONCATENATE($A345,"_",O$2),'Reference data SID'!$B:$N,13,FALSE))</f>
        <v/>
      </c>
      <c r="P345" s="16" t="str">
        <f>IF(ISERROR(VLOOKUP(CONCATENATE($A345,"_",P$2),'Reference data SID'!$B:$N,13,FALSE)),"",VLOOKUP(CONCATENATE($A345,"_",P$2),'Reference data SID'!$B:$N,13,FALSE))</f>
        <v/>
      </c>
      <c r="Q345" s="16" t="str">
        <f>IF(ISERROR(VLOOKUP(CONCATENATE($A345,"_",Q$2),'Reference data SID'!$B:$N,13,FALSE)),"",VLOOKUP(CONCATENATE($A345,"_",Q$2),'Reference data SID'!$B:$N,13,FALSE))</f>
        <v/>
      </c>
      <c r="R345" s="16" t="str">
        <f>IF(ISERROR(VLOOKUP(CONCATENATE($A345,"_",R$2),'Reference data SID'!$B:$N,13,FALSE)),"",VLOOKUP(CONCATENATE($A345,"_",R$2),'Reference data SID'!$B:$N,13,FALSE))</f>
        <v/>
      </c>
      <c r="S345" s="16" t="str">
        <f>IF(ISERROR(VLOOKUP(CONCATENATE($A345,"_",S$2),'Reference data SID'!$B:$N,13,FALSE)),"",VLOOKUP(CONCATENATE($A345,"_",S$2),'Reference data SID'!$B:$N,13,FALSE))</f>
        <v/>
      </c>
      <c r="T345" s="16" t="str">
        <f>IF(ISERROR(VLOOKUP(CONCATENATE($A345,"_",T$2),'Reference data SID'!$B:$N,13,FALSE)),"",VLOOKUP(CONCATENATE($A345,"_",T$2),'Reference data SID'!$B:$N,13,FALSE))</f>
        <v/>
      </c>
      <c r="U345" s="16" t="str">
        <f>IF(ISERROR(VLOOKUP(CONCATENATE($A345,"_",U$2),'Reference data SID'!$B:$N,13,FALSE)),"",VLOOKUP(CONCATENATE($A345,"_",U$2),'Reference data SID'!$B:$N,13,FALSE))</f>
        <v/>
      </c>
      <c r="V345" s="16" t="str">
        <f>IF(ISERROR(VLOOKUP(CONCATENATE($A345,"_",V$2),'Reference data SID'!$B:$N,13,FALSE)),"",VLOOKUP(CONCATENATE($A345,"_",V$2),'Reference data SID'!$B:$N,13,FALSE))</f>
        <v/>
      </c>
      <c r="W345" s="16" t="str">
        <f>IF(ISERROR(VLOOKUP(CONCATENATE($A345,"_",W$2),'Reference data SID'!$B:$N,13,FALSE)),"",VLOOKUP(CONCATENATE($A345,"_",W$2),'Reference data SID'!$B:$N,13,FALSE))</f>
        <v/>
      </c>
      <c r="X345" s="16" t="str">
        <f>IF(ISERROR(VLOOKUP(CONCATENATE($A345,"_",X$2),'Reference data SID'!$B:$N,13,FALSE)),"",VLOOKUP(CONCATENATE($A345,"_",X$2),'Reference data SID'!$B:$N,13,FALSE))</f>
        <v/>
      </c>
      <c r="Y345" s="16" t="str">
        <f>IF(ISERROR(VLOOKUP(CONCATENATE($A345,"_",Y$2),'Reference data SID'!$B:$N,13,FALSE)),"",VLOOKUP(CONCATENATE($A345,"_",Y$2),'Reference data SID'!$B:$N,13,FALSE))</f>
        <v/>
      </c>
      <c r="Z345" s="16" t="str">
        <f>IF(ISERROR(VLOOKUP(CONCATENATE($A345,"_",Z$2),'Reference data SID'!$B:$N,13,FALSE)),"",VLOOKUP(CONCATENATE($A345,"_",Z$2),'Reference data SID'!$B:$N,13,FALSE))</f>
        <v/>
      </c>
      <c r="AA345" s="16" t="str">
        <f>IF(ISERROR(VLOOKUP(CONCATENATE($A345,"_",AA$2),'Reference data SID'!$B:$N,13,FALSE)),"",VLOOKUP(CONCATENATE($A345,"_",AA$2),'Reference data SID'!$B:$N,13,FALSE))</f>
        <v/>
      </c>
      <c r="AB345" s="16" t="str">
        <f>IF(ISERROR(VLOOKUP(CONCATENATE($A345,"_",AB$2),'Reference data SID'!$B:$N,13,FALSE)),"",VLOOKUP(CONCATENATE($A345,"_",AB$2),'Reference data SID'!$B:$N,13,FALSE))</f>
        <v/>
      </c>
      <c r="AC345" s="16" t="str">
        <f>IF(ISERROR(VLOOKUP(CONCATENATE($A345,"_",AC$2),'Reference data SID'!$B:$N,13,FALSE)),"",VLOOKUP(CONCATENATE($A345,"_",AC$2),'Reference data SID'!$B:$N,13,FALSE))</f>
        <v/>
      </c>
      <c r="AD345" s="16" t="str">
        <f>IF(ISERROR(VLOOKUP(CONCATENATE($A345,"_",AD$2),'Reference data SID'!$B:$N,13,FALSE)),"",VLOOKUP(CONCATENATE($A345,"_",AD$2),'Reference data SID'!$B:$N,13,FALSE))</f>
        <v/>
      </c>
      <c r="AE345" s="16" t="str">
        <f>IF(ISERROR(VLOOKUP(CONCATENATE($A345,"_",AE$2),'Reference data SID'!$B:$N,13,FALSE)),"",VLOOKUP(CONCATENATE($A345,"_",AE$2),'Reference data SID'!$B:$N,13,FALSE))</f>
        <v/>
      </c>
      <c r="AF345" s="16" t="str">
        <f>IF(ISERROR(VLOOKUP(CONCATENATE($A345,"_",AF$2),'Reference data SID'!$B:$N,13,FALSE)),"",VLOOKUP(CONCATENATE($A345,"_",AF$2),'Reference data SID'!$B:$N,13,FALSE))</f>
        <v/>
      </c>
      <c r="AG345" s="16" t="str">
        <f>IF(ISERROR(VLOOKUP(CONCATENATE($A345,"_",AG$2),'Reference data SID'!$B:$N,13,FALSE)),"",VLOOKUP(CONCATENATE($A345,"_",AG$2),'Reference data SID'!$B:$N,13,FALSE))</f>
        <v/>
      </c>
      <c r="AH345" s="16" t="str">
        <f>IF(ISERROR(VLOOKUP(CONCATENATE($A345,"_",AH$2),'Reference data SID'!$B:$N,13,FALSE)),"",VLOOKUP(CONCATENATE($A345,"_",AH$2),'Reference data SID'!$B:$N,13,FALSE))</f>
        <v/>
      </c>
      <c r="AI345" s="16" t="str">
        <f>IF(ISERROR(VLOOKUP(CONCATENATE($A345,"_",AI$2),'Reference data SID'!$B:$N,13,FALSE)),"",VLOOKUP(CONCATENATE($A345,"_",AI$2),'Reference data SID'!$B:$N,13,FALSE))</f>
        <v/>
      </c>
      <c r="AJ345" s="16" t="str">
        <f>IF(ISERROR(VLOOKUP(CONCATENATE($A345,"_",AJ$2),'Reference data SID'!$B:$N,13,FALSE)),"",VLOOKUP(CONCATENATE($A345,"_",AJ$2),'Reference data SID'!$B:$N,13,FALSE))</f>
        <v/>
      </c>
      <c r="AK345" s="16" t="str">
        <f>IF(ISERROR(VLOOKUP(CONCATENATE($A345,"_",AK$2),'Reference data SID'!$B:$N,13,FALSE)),"",VLOOKUP(CONCATENATE($A345,"_",AK$2),'Reference data SID'!$B:$N,13,FALSE))</f>
        <v/>
      </c>
      <c r="AL345" s="16" t="str">
        <f>IF(ISERROR(VLOOKUP(CONCATENATE($A345,"_",AL$2),'Reference data SID'!$B:$N,13,FALSE)),"",VLOOKUP(CONCATENATE($A345,"_",AL$2),'Reference data SID'!$B:$N,13,FALSE))</f>
        <v/>
      </c>
      <c r="AM345" s="16" t="str">
        <f>IF(ISERROR(VLOOKUP(CONCATENATE($A345,"_",AM$2),'Reference data SID'!$B:$N,13,FALSE)),"",VLOOKUP(CONCATENATE($A345,"_",AM$2),'Reference data SID'!$B:$N,13,FALSE))</f>
        <v/>
      </c>
      <c r="AN345" s="16" t="str">
        <f>IF(ISERROR(VLOOKUP(CONCATENATE($A345,"_",AN$2),'Reference data SID'!$B:$N,13,FALSE)),"",VLOOKUP(CONCATENATE($A345,"_",AN$2),'Reference data SID'!$B:$N,13,FALSE))</f>
        <v/>
      </c>
      <c r="AO345" s="16" t="str">
        <f>IF(ISERROR(VLOOKUP(CONCATENATE($A345,"_",AO$2),'Reference data SID'!$B:$N,13,FALSE)),"",VLOOKUP(CONCATENATE($A345,"_",AO$2),'Reference data SID'!$B:$N,13,FALSE))</f>
        <v/>
      </c>
      <c r="AP345" s="16" t="str">
        <f>IF(ISERROR(VLOOKUP(CONCATENATE($A345,"_",AP$2),'Reference data SID'!$B:$N,13,FALSE)),"",VLOOKUP(CONCATENATE($A345,"_",AP$2),'Reference data SID'!$B:$N,13,FALSE))</f>
        <v/>
      </c>
      <c r="AQ345" s="16" t="str">
        <f>IF(ISERROR(VLOOKUP(CONCATENATE($A345,"_",AQ$2),'Reference data SID'!$B:$N,13,FALSE)),"",VLOOKUP(CONCATENATE($A345,"_",AQ$2),'Reference data SID'!$B:$N,13,FALSE))</f>
        <v/>
      </c>
      <c r="AR345" s="16" t="str">
        <f>IF(ISERROR(VLOOKUP(CONCATENATE($A345,"_",AR$2),'Reference data SID'!$B:$N,13,FALSE)),"",VLOOKUP(CONCATENATE($A345,"_",AR$2),'Reference data SID'!$B:$N,13,FALSE))</f>
        <v/>
      </c>
      <c r="AS345" s="16" t="str">
        <f>IF(ISERROR(VLOOKUP(CONCATENATE($A345,"_",AS$2),'Reference data SID'!$B:$N,13,FALSE)),"",VLOOKUP(CONCATENATE($A345,"_",AS$2),'Reference data SID'!$B:$N,13,FALSE))</f>
        <v/>
      </c>
      <c r="AT345" s="16" t="str">
        <f>IF(ISERROR(VLOOKUP(CONCATENATE($A345,"_",AT$2),'Reference data SID'!$B:$N,13,FALSE)),"",VLOOKUP(CONCATENATE($A345,"_",AT$2),'Reference data SID'!$B:$N,13,FALSE))</f>
        <v/>
      </c>
    </row>
    <row r="346" spans="1:46" x14ac:dyDescent="0.25">
      <c r="A346">
        <v>342</v>
      </c>
      <c r="B346" s="16" t="str">
        <f>IF(ISERROR(VLOOKUP(CONCATENATE($A346,"_",B$2),'Reference data SID'!$B:$N,13,FALSE)),"",VLOOKUP(CONCATENATE($A346,"_",B$2),'Reference data SID'!$B:$N,13,FALSE))</f>
        <v/>
      </c>
      <c r="C346" s="16" t="str">
        <f>IF(ISERROR(VLOOKUP(CONCATENATE($A346,"_",C$2),'Reference data SID'!$B:$N,13,FALSE)),"",VLOOKUP(CONCATENATE($A346,"_",C$2),'Reference data SID'!$B:$N,13,FALSE))</f>
        <v/>
      </c>
      <c r="D346" s="16" t="str">
        <f>IF(ISERROR(VLOOKUP(CONCATENATE($A346,"_",D$2),'Reference data SID'!$B:$N,13,FALSE)),"",VLOOKUP(CONCATENATE($A346,"_",D$2),'Reference data SID'!$B:$N,13,FALSE))</f>
        <v/>
      </c>
      <c r="E346" s="16" t="str">
        <f>IF(ISERROR(VLOOKUP(CONCATENATE($A346,"_",E$2),'Reference data SID'!$B:$N,13,FALSE)),"",VLOOKUP(CONCATENATE($A346,"_",E$2),'Reference data SID'!$B:$N,13,FALSE))</f>
        <v/>
      </c>
      <c r="F346" s="16" t="str">
        <f>IF(ISERROR(VLOOKUP(CONCATENATE($A346,"_",F$2),'Reference data SID'!$B:$N,13,FALSE)),"",VLOOKUP(CONCATENATE($A346,"_",F$2),'Reference data SID'!$B:$N,13,FALSE))</f>
        <v/>
      </c>
      <c r="G346" s="16" t="str">
        <f>IF(ISERROR(VLOOKUP(CONCATENATE($A346,"_",G$2),'Reference data SID'!$B:$N,13,FALSE)),"",VLOOKUP(CONCATENATE($A346,"_",G$2),'Reference data SID'!$B:$N,13,FALSE))</f>
        <v/>
      </c>
      <c r="H346" s="16" t="str">
        <f>IF(ISERROR(VLOOKUP(CONCATENATE($A346,"_",H$2),'Reference data SID'!$B:$N,13,FALSE)),"",VLOOKUP(CONCATENATE($A346,"_",H$2),'Reference data SID'!$B:$N,13,FALSE))</f>
        <v/>
      </c>
      <c r="I346" s="16" t="str">
        <f>IF(ISERROR(VLOOKUP(CONCATENATE($A346,"_",I$2),'Reference data SID'!$B:$N,13,FALSE)),"",VLOOKUP(CONCATENATE($A346,"_",I$2),'Reference data SID'!$B:$N,13,FALSE))</f>
        <v/>
      </c>
      <c r="J346" s="16" t="str">
        <f>IF(ISERROR(VLOOKUP(CONCATENATE($A346,"_",J$2),'Reference data SID'!$B:$N,13,FALSE)),"",VLOOKUP(CONCATENATE($A346,"_",J$2),'Reference data SID'!$B:$N,13,FALSE))</f>
        <v/>
      </c>
      <c r="K346" s="16" t="str">
        <f>IF(ISERROR(VLOOKUP(CONCATENATE($A346,"_",K$2),'Reference data SID'!$B:$N,13,FALSE)),"",VLOOKUP(CONCATENATE($A346,"_",K$2),'Reference data SID'!$B:$N,13,FALSE))</f>
        <v/>
      </c>
      <c r="L346" s="16" t="str">
        <f>IF(ISERROR(VLOOKUP(CONCATENATE($A346,"_",L$2),'Reference data SID'!$B:$N,13,FALSE)),"",VLOOKUP(CONCATENATE($A346,"_",L$2),'Reference data SID'!$B:$N,13,FALSE))</f>
        <v/>
      </c>
      <c r="M346" s="16" t="str">
        <f>IF(ISERROR(VLOOKUP(CONCATENATE($A346,"_",M$2),'Reference data SID'!$B:$N,13,FALSE)),"",VLOOKUP(CONCATENATE($A346,"_",M$2),'Reference data SID'!$B:$N,13,FALSE))</f>
        <v/>
      </c>
      <c r="N346" s="16" t="str">
        <f>IF(ISERROR(VLOOKUP(CONCATENATE($A346,"_",N$2),'Reference data SID'!$B:$N,13,FALSE)),"",VLOOKUP(CONCATENATE($A346,"_",N$2),'Reference data SID'!$B:$N,13,FALSE))</f>
        <v/>
      </c>
      <c r="O346" s="16" t="str">
        <f>IF(ISERROR(VLOOKUP(CONCATENATE($A346,"_",O$2),'Reference data SID'!$B:$N,13,FALSE)),"",VLOOKUP(CONCATENATE($A346,"_",O$2),'Reference data SID'!$B:$N,13,FALSE))</f>
        <v/>
      </c>
      <c r="P346" s="16" t="str">
        <f>IF(ISERROR(VLOOKUP(CONCATENATE($A346,"_",P$2),'Reference data SID'!$B:$N,13,FALSE)),"",VLOOKUP(CONCATENATE($A346,"_",P$2),'Reference data SID'!$B:$N,13,FALSE))</f>
        <v/>
      </c>
      <c r="Q346" s="16" t="str">
        <f>IF(ISERROR(VLOOKUP(CONCATENATE($A346,"_",Q$2),'Reference data SID'!$B:$N,13,FALSE)),"",VLOOKUP(CONCATENATE($A346,"_",Q$2),'Reference data SID'!$B:$N,13,FALSE))</f>
        <v/>
      </c>
      <c r="R346" s="16" t="str">
        <f>IF(ISERROR(VLOOKUP(CONCATENATE($A346,"_",R$2),'Reference data SID'!$B:$N,13,FALSE)),"",VLOOKUP(CONCATENATE($A346,"_",R$2),'Reference data SID'!$B:$N,13,FALSE))</f>
        <v/>
      </c>
      <c r="S346" s="16" t="str">
        <f>IF(ISERROR(VLOOKUP(CONCATENATE($A346,"_",S$2),'Reference data SID'!$B:$N,13,FALSE)),"",VLOOKUP(CONCATENATE($A346,"_",S$2),'Reference data SID'!$B:$N,13,FALSE))</f>
        <v/>
      </c>
      <c r="T346" s="16" t="str">
        <f>IF(ISERROR(VLOOKUP(CONCATENATE($A346,"_",T$2),'Reference data SID'!$B:$N,13,FALSE)),"",VLOOKUP(CONCATENATE($A346,"_",T$2),'Reference data SID'!$B:$N,13,FALSE))</f>
        <v/>
      </c>
      <c r="U346" s="16" t="str">
        <f>IF(ISERROR(VLOOKUP(CONCATENATE($A346,"_",U$2),'Reference data SID'!$B:$N,13,FALSE)),"",VLOOKUP(CONCATENATE($A346,"_",U$2),'Reference data SID'!$B:$N,13,FALSE))</f>
        <v/>
      </c>
      <c r="V346" s="16" t="str">
        <f>IF(ISERROR(VLOOKUP(CONCATENATE($A346,"_",V$2),'Reference data SID'!$B:$N,13,FALSE)),"",VLOOKUP(CONCATENATE($A346,"_",V$2),'Reference data SID'!$B:$N,13,FALSE))</f>
        <v/>
      </c>
      <c r="W346" s="16" t="str">
        <f>IF(ISERROR(VLOOKUP(CONCATENATE($A346,"_",W$2),'Reference data SID'!$B:$N,13,FALSE)),"",VLOOKUP(CONCATENATE($A346,"_",W$2),'Reference data SID'!$B:$N,13,FALSE))</f>
        <v/>
      </c>
      <c r="X346" s="16" t="str">
        <f>IF(ISERROR(VLOOKUP(CONCATENATE($A346,"_",X$2),'Reference data SID'!$B:$N,13,FALSE)),"",VLOOKUP(CONCATENATE($A346,"_",X$2),'Reference data SID'!$B:$N,13,FALSE))</f>
        <v/>
      </c>
      <c r="Y346" s="16" t="str">
        <f>IF(ISERROR(VLOOKUP(CONCATENATE($A346,"_",Y$2),'Reference data SID'!$B:$N,13,FALSE)),"",VLOOKUP(CONCATENATE($A346,"_",Y$2),'Reference data SID'!$B:$N,13,FALSE))</f>
        <v/>
      </c>
      <c r="Z346" s="16" t="str">
        <f>IF(ISERROR(VLOOKUP(CONCATENATE($A346,"_",Z$2),'Reference data SID'!$B:$N,13,FALSE)),"",VLOOKUP(CONCATENATE($A346,"_",Z$2),'Reference data SID'!$B:$N,13,FALSE))</f>
        <v/>
      </c>
      <c r="AA346" s="16" t="str">
        <f>IF(ISERROR(VLOOKUP(CONCATENATE($A346,"_",AA$2),'Reference data SID'!$B:$N,13,FALSE)),"",VLOOKUP(CONCATENATE($A346,"_",AA$2),'Reference data SID'!$B:$N,13,FALSE))</f>
        <v/>
      </c>
      <c r="AB346" s="16" t="str">
        <f>IF(ISERROR(VLOOKUP(CONCATENATE($A346,"_",AB$2),'Reference data SID'!$B:$N,13,FALSE)),"",VLOOKUP(CONCATENATE($A346,"_",AB$2),'Reference data SID'!$B:$N,13,FALSE))</f>
        <v/>
      </c>
      <c r="AC346" s="16" t="str">
        <f>IF(ISERROR(VLOOKUP(CONCATENATE($A346,"_",AC$2),'Reference data SID'!$B:$N,13,FALSE)),"",VLOOKUP(CONCATENATE($A346,"_",AC$2),'Reference data SID'!$B:$N,13,FALSE))</f>
        <v/>
      </c>
      <c r="AD346" s="16" t="str">
        <f>IF(ISERROR(VLOOKUP(CONCATENATE($A346,"_",AD$2),'Reference data SID'!$B:$N,13,FALSE)),"",VLOOKUP(CONCATENATE($A346,"_",AD$2),'Reference data SID'!$B:$N,13,FALSE))</f>
        <v/>
      </c>
      <c r="AE346" s="16" t="str">
        <f>IF(ISERROR(VLOOKUP(CONCATENATE($A346,"_",AE$2),'Reference data SID'!$B:$N,13,FALSE)),"",VLOOKUP(CONCATENATE($A346,"_",AE$2),'Reference data SID'!$B:$N,13,FALSE))</f>
        <v/>
      </c>
      <c r="AF346" s="16" t="str">
        <f>IF(ISERROR(VLOOKUP(CONCATENATE($A346,"_",AF$2),'Reference data SID'!$B:$N,13,FALSE)),"",VLOOKUP(CONCATENATE($A346,"_",AF$2),'Reference data SID'!$B:$N,13,FALSE))</f>
        <v/>
      </c>
      <c r="AG346" s="16" t="str">
        <f>IF(ISERROR(VLOOKUP(CONCATENATE($A346,"_",AG$2),'Reference data SID'!$B:$N,13,FALSE)),"",VLOOKUP(CONCATENATE($A346,"_",AG$2),'Reference data SID'!$B:$N,13,FALSE))</f>
        <v/>
      </c>
      <c r="AH346" s="16" t="str">
        <f>IF(ISERROR(VLOOKUP(CONCATENATE($A346,"_",AH$2),'Reference data SID'!$B:$N,13,FALSE)),"",VLOOKUP(CONCATENATE($A346,"_",AH$2),'Reference data SID'!$B:$N,13,FALSE))</f>
        <v/>
      </c>
      <c r="AI346" s="16" t="str">
        <f>IF(ISERROR(VLOOKUP(CONCATENATE($A346,"_",AI$2),'Reference data SID'!$B:$N,13,FALSE)),"",VLOOKUP(CONCATENATE($A346,"_",AI$2),'Reference data SID'!$B:$N,13,FALSE))</f>
        <v/>
      </c>
      <c r="AJ346" s="16" t="str">
        <f>IF(ISERROR(VLOOKUP(CONCATENATE($A346,"_",AJ$2),'Reference data SID'!$B:$N,13,FALSE)),"",VLOOKUP(CONCATENATE($A346,"_",AJ$2),'Reference data SID'!$B:$N,13,FALSE))</f>
        <v/>
      </c>
      <c r="AK346" s="16" t="str">
        <f>IF(ISERROR(VLOOKUP(CONCATENATE($A346,"_",AK$2),'Reference data SID'!$B:$N,13,FALSE)),"",VLOOKUP(CONCATENATE($A346,"_",AK$2),'Reference data SID'!$B:$N,13,FALSE))</f>
        <v/>
      </c>
      <c r="AL346" s="16" t="str">
        <f>IF(ISERROR(VLOOKUP(CONCATENATE($A346,"_",AL$2),'Reference data SID'!$B:$N,13,FALSE)),"",VLOOKUP(CONCATENATE($A346,"_",AL$2),'Reference data SID'!$B:$N,13,FALSE))</f>
        <v/>
      </c>
      <c r="AM346" s="16" t="str">
        <f>IF(ISERROR(VLOOKUP(CONCATENATE($A346,"_",AM$2),'Reference data SID'!$B:$N,13,FALSE)),"",VLOOKUP(CONCATENATE($A346,"_",AM$2),'Reference data SID'!$B:$N,13,FALSE))</f>
        <v/>
      </c>
      <c r="AN346" s="16" t="str">
        <f>IF(ISERROR(VLOOKUP(CONCATENATE($A346,"_",AN$2),'Reference data SID'!$B:$N,13,FALSE)),"",VLOOKUP(CONCATENATE($A346,"_",AN$2),'Reference data SID'!$B:$N,13,FALSE))</f>
        <v/>
      </c>
      <c r="AO346" s="16" t="str">
        <f>IF(ISERROR(VLOOKUP(CONCATENATE($A346,"_",AO$2),'Reference data SID'!$B:$N,13,FALSE)),"",VLOOKUP(CONCATENATE($A346,"_",AO$2),'Reference data SID'!$B:$N,13,FALSE))</f>
        <v/>
      </c>
      <c r="AP346" s="16" t="str">
        <f>IF(ISERROR(VLOOKUP(CONCATENATE($A346,"_",AP$2),'Reference data SID'!$B:$N,13,FALSE)),"",VLOOKUP(CONCATENATE($A346,"_",AP$2),'Reference data SID'!$B:$N,13,FALSE))</f>
        <v/>
      </c>
      <c r="AQ346" s="16" t="str">
        <f>IF(ISERROR(VLOOKUP(CONCATENATE($A346,"_",AQ$2),'Reference data SID'!$B:$N,13,FALSE)),"",VLOOKUP(CONCATENATE($A346,"_",AQ$2),'Reference data SID'!$B:$N,13,FALSE))</f>
        <v/>
      </c>
      <c r="AR346" s="16" t="str">
        <f>IF(ISERROR(VLOOKUP(CONCATENATE($A346,"_",AR$2),'Reference data SID'!$B:$N,13,FALSE)),"",VLOOKUP(CONCATENATE($A346,"_",AR$2),'Reference data SID'!$B:$N,13,FALSE))</f>
        <v/>
      </c>
      <c r="AS346" s="16" t="str">
        <f>IF(ISERROR(VLOOKUP(CONCATENATE($A346,"_",AS$2),'Reference data SID'!$B:$N,13,FALSE)),"",VLOOKUP(CONCATENATE($A346,"_",AS$2),'Reference data SID'!$B:$N,13,FALSE))</f>
        <v/>
      </c>
      <c r="AT346" s="16" t="str">
        <f>IF(ISERROR(VLOOKUP(CONCATENATE($A346,"_",AT$2),'Reference data SID'!$B:$N,13,FALSE)),"",VLOOKUP(CONCATENATE($A346,"_",AT$2),'Reference data SID'!$B:$N,13,FALSE))</f>
        <v/>
      </c>
    </row>
    <row r="347" spans="1:46" x14ac:dyDescent="0.25">
      <c r="A347">
        <v>343</v>
      </c>
      <c r="B347" s="16" t="str">
        <f>IF(ISERROR(VLOOKUP(CONCATENATE($A347,"_",B$2),'Reference data SID'!$B:$N,13,FALSE)),"",VLOOKUP(CONCATENATE($A347,"_",B$2),'Reference data SID'!$B:$N,13,FALSE))</f>
        <v/>
      </c>
      <c r="C347" s="16" t="str">
        <f>IF(ISERROR(VLOOKUP(CONCATENATE($A347,"_",C$2),'Reference data SID'!$B:$N,13,FALSE)),"",VLOOKUP(CONCATENATE($A347,"_",C$2),'Reference data SID'!$B:$N,13,FALSE))</f>
        <v/>
      </c>
      <c r="D347" s="16" t="str">
        <f>IF(ISERROR(VLOOKUP(CONCATENATE($A347,"_",D$2),'Reference data SID'!$B:$N,13,FALSE)),"",VLOOKUP(CONCATENATE($A347,"_",D$2),'Reference data SID'!$B:$N,13,FALSE))</f>
        <v/>
      </c>
      <c r="E347" s="16" t="str">
        <f>IF(ISERROR(VLOOKUP(CONCATENATE($A347,"_",E$2),'Reference data SID'!$B:$N,13,FALSE)),"",VLOOKUP(CONCATENATE($A347,"_",E$2),'Reference data SID'!$B:$N,13,FALSE))</f>
        <v/>
      </c>
      <c r="F347" s="16" t="str">
        <f>IF(ISERROR(VLOOKUP(CONCATENATE($A347,"_",F$2),'Reference data SID'!$B:$N,13,FALSE)),"",VLOOKUP(CONCATENATE($A347,"_",F$2),'Reference data SID'!$B:$N,13,FALSE))</f>
        <v/>
      </c>
      <c r="G347" s="16" t="str">
        <f>IF(ISERROR(VLOOKUP(CONCATENATE($A347,"_",G$2),'Reference data SID'!$B:$N,13,FALSE)),"",VLOOKUP(CONCATENATE($A347,"_",G$2),'Reference data SID'!$B:$N,13,FALSE))</f>
        <v/>
      </c>
      <c r="H347" s="16" t="str">
        <f>IF(ISERROR(VLOOKUP(CONCATENATE($A347,"_",H$2),'Reference data SID'!$B:$N,13,FALSE)),"",VLOOKUP(CONCATENATE($A347,"_",H$2),'Reference data SID'!$B:$N,13,FALSE))</f>
        <v/>
      </c>
      <c r="I347" s="16" t="str">
        <f>IF(ISERROR(VLOOKUP(CONCATENATE($A347,"_",I$2),'Reference data SID'!$B:$N,13,FALSE)),"",VLOOKUP(CONCATENATE($A347,"_",I$2),'Reference data SID'!$B:$N,13,FALSE))</f>
        <v/>
      </c>
      <c r="J347" s="16" t="str">
        <f>IF(ISERROR(VLOOKUP(CONCATENATE($A347,"_",J$2),'Reference data SID'!$B:$N,13,FALSE)),"",VLOOKUP(CONCATENATE($A347,"_",J$2),'Reference data SID'!$B:$N,13,FALSE))</f>
        <v/>
      </c>
      <c r="K347" s="16" t="str">
        <f>IF(ISERROR(VLOOKUP(CONCATENATE($A347,"_",K$2),'Reference data SID'!$B:$N,13,FALSE)),"",VLOOKUP(CONCATENATE($A347,"_",K$2),'Reference data SID'!$B:$N,13,FALSE))</f>
        <v/>
      </c>
      <c r="L347" s="16" t="str">
        <f>IF(ISERROR(VLOOKUP(CONCATENATE($A347,"_",L$2),'Reference data SID'!$B:$N,13,FALSE)),"",VLOOKUP(CONCATENATE($A347,"_",L$2),'Reference data SID'!$B:$N,13,FALSE))</f>
        <v/>
      </c>
      <c r="M347" s="16" t="str">
        <f>IF(ISERROR(VLOOKUP(CONCATENATE($A347,"_",M$2),'Reference data SID'!$B:$N,13,FALSE)),"",VLOOKUP(CONCATENATE($A347,"_",M$2),'Reference data SID'!$B:$N,13,FALSE))</f>
        <v/>
      </c>
      <c r="N347" s="16" t="str">
        <f>IF(ISERROR(VLOOKUP(CONCATENATE($A347,"_",N$2),'Reference data SID'!$B:$N,13,FALSE)),"",VLOOKUP(CONCATENATE($A347,"_",N$2),'Reference data SID'!$B:$N,13,FALSE))</f>
        <v/>
      </c>
      <c r="O347" s="16" t="str">
        <f>IF(ISERROR(VLOOKUP(CONCATENATE($A347,"_",O$2),'Reference data SID'!$B:$N,13,FALSE)),"",VLOOKUP(CONCATENATE($A347,"_",O$2),'Reference data SID'!$B:$N,13,FALSE))</f>
        <v/>
      </c>
      <c r="P347" s="16" t="str">
        <f>IF(ISERROR(VLOOKUP(CONCATENATE($A347,"_",P$2),'Reference data SID'!$B:$N,13,FALSE)),"",VLOOKUP(CONCATENATE($A347,"_",P$2),'Reference data SID'!$B:$N,13,FALSE))</f>
        <v/>
      </c>
      <c r="Q347" s="16" t="str">
        <f>IF(ISERROR(VLOOKUP(CONCATENATE($A347,"_",Q$2),'Reference data SID'!$B:$N,13,FALSE)),"",VLOOKUP(CONCATENATE($A347,"_",Q$2),'Reference data SID'!$B:$N,13,FALSE))</f>
        <v/>
      </c>
      <c r="R347" s="16" t="str">
        <f>IF(ISERROR(VLOOKUP(CONCATENATE($A347,"_",R$2),'Reference data SID'!$B:$N,13,FALSE)),"",VLOOKUP(CONCATENATE($A347,"_",R$2),'Reference data SID'!$B:$N,13,FALSE))</f>
        <v/>
      </c>
      <c r="S347" s="16" t="str">
        <f>IF(ISERROR(VLOOKUP(CONCATENATE($A347,"_",S$2),'Reference data SID'!$B:$N,13,FALSE)),"",VLOOKUP(CONCATENATE($A347,"_",S$2),'Reference data SID'!$B:$N,13,FALSE))</f>
        <v/>
      </c>
      <c r="T347" s="16" t="str">
        <f>IF(ISERROR(VLOOKUP(CONCATENATE($A347,"_",T$2),'Reference data SID'!$B:$N,13,FALSE)),"",VLOOKUP(CONCATENATE($A347,"_",T$2),'Reference data SID'!$B:$N,13,FALSE))</f>
        <v/>
      </c>
      <c r="U347" s="16" t="str">
        <f>IF(ISERROR(VLOOKUP(CONCATENATE($A347,"_",U$2),'Reference data SID'!$B:$N,13,FALSE)),"",VLOOKUP(CONCATENATE($A347,"_",U$2),'Reference data SID'!$B:$N,13,FALSE))</f>
        <v/>
      </c>
      <c r="V347" s="16" t="str">
        <f>IF(ISERROR(VLOOKUP(CONCATENATE($A347,"_",V$2),'Reference data SID'!$B:$N,13,FALSE)),"",VLOOKUP(CONCATENATE($A347,"_",V$2),'Reference data SID'!$B:$N,13,FALSE))</f>
        <v/>
      </c>
      <c r="W347" s="16" t="str">
        <f>IF(ISERROR(VLOOKUP(CONCATENATE($A347,"_",W$2),'Reference data SID'!$B:$N,13,FALSE)),"",VLOOKUP(CONCATENATE($A347,"_",W$2),'Reference data SID'!$B:$N,13,FALSE))</f>
        <v/>
      </c>
      <c r="X347" s="16" t="str">
        <f>IF(ISERROR(VLOOKUP(CONCATENATE($A347,"_",X$2),'Reference data SID'!$B:$N,13,FALSE)),"",VLOOKUP(CONCATENATE($A347,"_",X$2),'Reference data SID'!$B:$N,13,FALSE))</f>
        <v/>
      </c>
      <c r="Y347" s="16" t="str">
        <f>IF(ISERROR(VLOOKUP(CONCATENATE($A347,"_",Y$2),'Reference data SID'!$B:$N,13,FALSE)),"",VLOOKUP(CONCATENATE($A347,"_",Y$2),'Reference data SID'!$B:$N,13,FALSE))</f>
        <v/>
      </c>
      <c r="Z347" s="16" t="str">
        <f>IF(ISERROR(VLOOKUP(CONCATENATE($A347,"_",Z$2),'Reference data SID'!$B:$N,13,FALSE)),"",VLOOKUP(CONCATENATE($A347,"_",Z$2),'Reference data SID'!$B:$N,13,FALSE))</f>
        <v/>
      </c>
      <c r="AA347" s="16" t="str">
        <f>IF(ISERROR(VLOOKUP(CONCATENATE($A347,"_",AA$2),'Reference data SID'!$B:$N,13,FALSE)),"",VLOOKUP(CONCATENATE($A347,"_",AA$2),'Reference data SID'!$B:$N,13,FALSE))</f>
        <v/>
      </c>
      <c r="AB347" s="16" t="str">
        <f>IF(ISERROR(VLOOKUP(CONCATENATE($A347,"_",AB$2),'Reference data SID'!$B:$N,13,FALSE)),"",VLOOKUP(CONCATENATE($A347,"_",AB$2),'Reference data SID'!$B:$N,13,FALSE))</f>
        <v/>
      </c>
      <c r="AC347" s="16" t="str">
        <f>IF(ISERROR(VLOOKUP(CONCATENATE($A347,"_",AC$2),'Reference data SID'!$B:$N,13,FALSE)),"",VLOOKUP(CONCATENATE($A347,"_",AC$2),'Reference data SID'!$B:$N,13,FALSE))</f>
        <v/>
      </c>
      <c r="AD347" s="16" t="str">
        <f>IF(ISERROR(VLOOKUP(CONCATENATE($A347,"_",AD$2),'Reference data SID'!$B:$N,13,FALSE)),"",VLOOKUP(CONCATENATE($A347,"_",AD$2),'Reference data SID'!$B:$N,13,FALSE))</f>
        <v/>
      </c>
      <c r="AE347" s="16" t="str">
        <f>IF(ISERROR(VLOOKUP(CONCATENATE($A347,"_",AE$2),'Reference data SID'!$B:$N,13,FALSE)),"",VLOOKUP(CONCATENATE($A347,"_",AE$2),'Reference data SID'!$B:$N,13,FALSE))</f>
        <v/>
      </c>
      <c r="AF347" s="16" t="str">
        <f>IF(ISERROR(VLOOKUP(CONCATENATE($A347,"_",AF$2),'Reference data SID'!$B:$N,13,FALSE)),"",VLOOKUP(CONCATENATE($A347,"_",AF$2),'Reference data SID'!$B:$N,13,FALSE))</f>
        <v/>
      </c>
      <c r="AG347" s="16" t="str">
        <f>IF(ISERROR(VLOOKUP(CONCATENATE($A347,"_",AG$2),'Reference data SID'!$B:$N,13,FALSE)),"",VLOOKUP(CONCATENATE($A347,"_",AG$2),'Reference data SID'!$B:$N,13,FALSE))</f>
        <v/>
      </c>
      <c r="AH347" s="16" t="str">
        <f>IF(ISERROR(VLOOKUP(CONCATENATE($A347,"_",AH$2),'Reference data SID'!$B:$N,13,FALSE)),"",VLOOKUP(CONCATENATE($A347,"_",AH$2),'Reference data SID'!$B:$N,13,FALSE))</f>
        <v/>
      </c>
      <c r="AI347" s="16" t="str">
        <f>IF(ISERROR(VLOOKUP(CONCATENATE($A347,"_",AI$2),'Reference data SID'!$B:$N,13,FALSE)),"",VLOOKUP(CONCATENATE($A347,"_",AI$2),'Reference data SID'!$B:$N,13,FALSE))</f>
        <v/>
      </c>
      <c r="AJ347" s="16" t="str">
        <f>IF(ISERROR(VLOOKUP(CONCATENATE($A347,"_",AJ$2),'Reference data SID'!$B:$N,13,FALSE)),"",VLOOKUP(CONCATENATE($A347,"_",AJ$2),'Reference data SID'!$B:$N,13,FALSE))</f>
        <v/>
      </c>
      <c r="AK347" s="16" t="str">
        <f>IF(ISERROR(VLOOKUP(CONCATENATE($A347,"_",AK$2),'Reference data SID'!$B:$N,13,FALSE)),"",VLOOKUP(CONCATENATE($A347,"_",AK$2),'Reference data SID'!$B:$N,13,FALSE))</f>
        <v/>
      </c>
      <c r="AL347" s="16" t="str">
        <f>IF(ISERROR(VLOOKUP(CONCATENATE($A347,"_",AL$2),'Reference data SID'!$B:$N,13,FALSE)),"",VLOOKUP(CONCATENATE($A347,"_",AL$2),'Reference data SID'!$B:$N,13,FALSE))</f>
        <v/>
      </c>
      <c r="AM347" s="16" t="str">
        <f>IF(ISERROR(VLOOKUP(CONCATENATE($A347,"_",AM$2),'Reference data SID'!$B:$N,13,FALSE)),"",VLOOKUP(CONCATENATE($A347,"_",AM$2),'Reference data SID'!$B:$N,13,FALSE))</f>
        <v/>
      </c>
      <c r="AN347" s="16" t="str">
        <f>IF(ISERROR(VLOOKUP(CONCATENATE($A347,"_",AN$2),'Reference data SID'!$B:$N,13,FALSE)),"",VLOOKUP(CONCATENATE($A347,"_",AN$2),'Reference data SID'!$B:$N,13,FALSE))</f>
        <v/>
      </c>
      <c r="AO347" s="16" t="str">
        <f>IF(ISERROR(VLOOKUP(CONCATENATE($A347,"_",AO$2),'Reference data SID'!$B:$N,13,FALSE)),"",VLOOKUP(CONCATENATE($A347,"_",AO$2),'Reference data SID'!$B:$N,13,FALSE))</f>
        <v/>
      </c>
      <c r="AP347" s="16" t="str">
        <f>IF(ISERROR(VLOOKUP(CONCATENATE($A347,"_",AP$2),'Reference data SID'!$B:$N,13,FALSE)),"",VLOOKUP(CONCATENATE($A347,"_",AP$2),'Reference data SID'!$B:$N,13,FALSE))</f>
        <v/>
      </c>
      <c r="AQ347" s="16" t="str">
        <f>IF(ISERROR(VLOOKUP(CONCATENATE($A347,"_",AQ$2),'Reference data SID'!$B:$N,13,FALSE)),"",VLOOKUP(CONCATENATE($A347,"_",AQ$2),'Reference data SID'!$B:$N,13,FALSE))</f>
        <v/>
      </c>
      <c r="AR347" s="16" t="str">
        <f>IF(ISERROR(VLOOKUP(CONCATENATE($A347,"_",AR$2),'Reference data SID'!$B:$N,13,FALSE)),"",VLOOKUP(CONCATENATE($A347,"_",AR$2),'Reference data SID'!$B:$N,13,FALSE))</f>
        <v/>
      </c>
      <c r="AS347" s="16" t="str">
        <f>IF(ISERROR(VLOOKUP(CONCATENATE($A347,"_",AS$2),'Reference data SID'!$B:$N,13,FALSE)),"",VLOOKUP(CONCATENATE($A347,"_",AS$2),'Reference data SID'!$B:$N,13,FALSE))</f>
        <v/>
      </c>
      <c r="AT347" s="16" t="str">
        <f>IF(ISERROR(VLOOKUP(CONCATENATE($A347,"_",AT$2),'Reference data SID'!$B:$N,13,FALSE)),"",VLOOKUP(CONCATENATE($A347,"_",AT$2),'Reference data SID'!$B:$N,13,FALSE))</f>
        <v/>
      </c>
    </row>
    <row r="348" spans="1:46" x14ac:dyDescent="0.25">
      <c r="A348">
        <v>344</v>
      </c>
      <c r="B348" s="16" t="str">
        <f>IF(ISERROR(VLOOKUP(CONCATENATE($A348,"_",B$2),'Reference data SID'!$B:$N,13,FALSE)),"",VLOOKUP(CONCATENATE($A348,"_",B$2),'Reference data SID'!$B:$N,13,FALSE))</f>
        <v/>
      </c>
      <c r="C348" s="16" t="str">
        <f>IF(ISERROR(VLOOKUP(CONCATENATE($A348,"_",C$2),'Reference data SID'!$B:$N,13,FALSE)),"",VLOOKUP(CONCATENATE($A348,"_",C$2),'Reference data SID'!$B:$N,13,FALSE))</f>
        <v/>
      </c>
      <c r="D348" s="16" t="str">
        <f>IF(ISERROR(VLOOKUP(CONCATENATE($A348,"_",D$2),'Reference data SID'!$B:$N,13,FALSE)),"",VLOOKUP(CONCATENATE($A348,"_",D$2),'Reference data SID'!$B:$N,13,FALSE))</f>
        <v/>
      </c>
      <c r="E348" s="16" t="str">
        <f>IF(ISERROR(VLOOKUP(CONCATENATE($A348,"_",E$2),'Reference data SID'!$B:$N,13,FALSE)),"",VLOOKUP(CONCATENATE($A348,"_",E$2),'Reference data SID'!$B:$N,13,FALSE))</f>
        <v/>
      </c>
      <c r="F348" s="16" t="str">
        <f>IF(ISERROR(VLOOKUP(CONCATENATE($A348,"_",F$2),'Reference data SID'!$B:$N,13,FALSE)),"",VLOOKUP(CONCATENATE($A348,"_",F$2),'Reference data SID'!$B:$N,13,FALSE))</f>
        <v/>
      </c>
      <c r="G348" s="16" t="str">
        <f>IF(ISERROR(VLOOKUP(CONCATENATE($A348,"_",G$2),'Reference data SID'!$B:$N,13,FALSE)),"",VLOOKUP(CONCATENATE($A348,"_",G$2),'Reference data SID'!$B:$N,13,FALSE))</f>
        <v/>
      </c>
      <c r="H348" s="16" t="str">
        <f>IF(ISERROR(VLOOKUP(CONCATENATE($A348,"_",H$2),'Reference data SID'!$B:$N,13,FALSE)),"",VLOOKUP(CONCATENATE($A348,"_",H$2),'Reference data SID'!$B:$N,13,FALSE))</f>
        <v/>
      </c>
      <c r="I348" s="16" t="str">
        <f>IF(ISERROR(VLOOKUP(CONCATENATE($A348,"_",I$2),'Reference data SID'!$B:$N,13,FALSE)),"",VLOOKUP(CONCATENATE($A348,"_",I$2),'Reference data SID'!$B:$N,13,FALSE))</f>
        <v/>
      </c>
      <c r="J348" s="16" t="str">
        <f>IF(ISERROR(VLOOKUP(CONCATENATE($A348,"_",J$2),'Reference data SID'!$B:$N,13,FALSE)),"",VLOOKUP(CONCATENATE($A348,"_",J$2),'Reference data SID'!$B:$N,13,FALSE))</f>
        <v/>
      </c>
      <c r="K348" s="16" t="str">
        <f>IF(ISERROR(VLOOKUP(CONCATENATE($A348,"_",K$2),'Reference data SID'!$B:$N,13,FALSE)),"",VLOOKUP(CONCATENATE($A348,"_",K$2),'Reference data SID'!$B:$N,13,FALSE))</f>
        <v/>
      </c>
      <c r="L348" s="16" t="str">
        <f>IF(ISERROR(VLOOKUP(CONCATENATE($A348,"_",L$2),'Reference data SID'!$B:$N,13,FALSE)),"",VLOOKUP(CONCATENATE($A348,"_",L$2),'Reference data SID'!$B:$N,13,FALSE))</f>
        <v/>
      </c>
      <c r="M348" s="16" t="str">
        <f>IF(ISERROR(VLOOKUP(CONCATENATE($A348,"_",M$2),'Reference data SID'!$B:$N,13,FALSE)),"",VLOOKUP(CONCATENATE($A348,"_",M$2),'Reference data SID'!$B:$N,13,FALSE))</f>
        <v/>
      </c>
      <c r="N348" s="16" t="str">
        <f>IF(ISERROR(VLOOKUP(CONCATENATE($A348,"_",N$2),'Reference data SID'!$B:$N,13,FALSE)),"",VLOOKUP(CONCATENATE($A348,"_",N$2),'Reference data SID'!$B:$N,13,FALSE))</f>
        <v/>
      </c>
      <c r="O348" s="16" t="str">
        <f>IF(ISERROR(VLOOKUP(CONCATENATE($A348,"_",O$2),'Reference data SID'!$B:$N,13,FALSE)),"",VLOOKUP(CONCATENATE($A348,"_",O$2),'Reference data SID'!$B:$N,13,FALSE))</f>
        <v/>
      </c>
      <c r="P348" s="16" t="str">
        <f>IF(ISERROR(VLOOKUP(CONCATENATE($A348,"_",P$2),'Reference data SID'!$B:$N,13,FALSE)),"",VLOOKUP(CONCATENATE($A348,"_",P$2),'Reference data SID'!$B:$N,13,FALSE))</f>
        <v/>
      </c>
      <c r="Q348" s="16" t="str">
        <f>IF(ISERROR(VLOOKUP(CONCATENATE($A348,"_",Q$2),'Reference data SID'!$B:$N,13,FALSE)),"",VLOOKUP(CONCATENATE($A348,"_",Q$2),'Reference data SID'!$B:$N,13,FALSE))</f>
        <v/>
      </c>
      <c r="R348" s="16" t="str">
        <f>IF(ISERROR(VLOOKUP(CONCATENATE($A348,"_",R$2),'Reference data SID'!$B:$N,13,FALSE)),"",VLOOKUP(CONCATENATE($A348,"_",R$2),'Reference data SID'!$B:$N,13,FALSE))</f>
        <v/>
      </c>
      <c r="S348" s="16" t="str">
        <f>IF(ISERROR(VLOOKUP(CONCATENATE($A348,"_",S$2),'Reference data SID'!$B:$N,13,FALSE)),"",VLOOKUP(CONCATENATE($A348,"_",S$2),'Reference data SID'!$B:$N,13,FALSE))</f>
        <v/>
      </c>
      <c r="T348" s="16" t="str">
        <f>IF(ISERROR(VLOOKUP(CONCATENATE($A348,"_",T$2),'Reference data SID'!$B:$N,13,FALSE)),"",VLOOKUP(CONCATENATE($A348,"_",T$2),'Reference data SID'!$B:$N,13,FALSE))</f>
        <v/>
      </c>
      <c r="U348" s="16" t="str">
        <f>IF(ISERROR(VLOOKUP(CONCATENATE($A348,"_",U$2),'Reference data SID'!$B:$N,13,FALSE)),"",VLOOKUP(CONCATENATE($A348,"_",U$2),'Reference data SID'!$B:$N,13,FALSE))</f>
        <v/>
      </c>
      <c r="V348" s="16" t="str">
        <f>IF(ISERROR(VLOOKUP(CONCATENATE($A348,"_",V$2),'Reference data SID'!$B:$N,13,FALSE)),"",VLOOKUP(CONCATENATE($A348,"_",V$2),'Reference data SID'!$B:$N,13,FALSE))</f>
        <v/>
      </c>
      <c r="W348" s="16" t="str">
        <f>IF(ISERROR(VLOOKUP(CONCATENATE($A348,"_",W$2),'Reference data SID'!$B:$N,13,FALSE)),"",VLOOKUP(CONCATENATE($A348,"_",W$2),'Reference data SID'!$B:$N,13,FALSE))</f>
        <v/>
      </c>
      <c r="X348" s="16" t="str">
        <f>IF(ISERROR(VLOOKUP(CONCATENATE($A348,"_",X$2),'Reference data SID'!$B:$N,13,FALSE)),"",VLOOKUP(CONCATENATE($A348,"_",X$2),'Reference data SID'!$B:$N,13,FALSE))</f>
        <v/>
      </c>
      <c r="Y348" s="16" t="str">
        <f>IF(ISERROR(VLOOKUP(CONCATENATE($A348,"_",Y$2),'Reference data SID'!$B:$N,13,FALSE)),"",VLOOKUP(CONCATENATE($A348,"_",Y$2),'Reference data SID'!$B:$N,13,FALSE))</f>
        <v/>
      </c>
      <c r="Z348" s="16" t="str">
        <f>IF(ISERROR(VLOOKUP(CONCATENATE($A348,"_",Z$2),'Reference data SID'!$B:$N,13,FALSE)),"",VLOOKUP(CONCATENATE($A348,"_",Z$2),'Reference data SID'!$B:$N,13,FALSE))</f>
        <v/>
      </c>
      <c r="AA348" s="16" t="str">
        <f>IF(ISERROR(VLOOKUP(CONCATENATE($A348,"_",AA$2),'Reference data SID'!$B:$N,13,FALSE)),"",VLOOKUP(CONCATENATE($A348,"_",AA$2),'Reference data SID'!$B:$N,13,FALSE))</f>
        <v/>
      </c>
      <c r="AB348" s="16" t="str">
        <f>IF(ISERROR(VLOOKUP(CONCATENATE($A348,"_",AB$2),'Reference data SID'!$B:$N,13,FALSE)),"",VLOOKUP(CONCATENATE($A348,"_",AB$2),'Reference data SID'!$B:$N,13,FALSE))</f>
        <v/>
      </c>
      <c r="AC348" s="16" t="str">
        <f>IF(ISERROR(VLOOKUP(CONCATENATE($A348,"_",AC$2),'Reference data SID'!$B:$N,13,FALSE)),"",VLOOKUP(CONCATENATE($A348,"_",AC$2),'Reference data SID'!$B:$N,13,FALSE))</f>
        <v/>
      </c>
      <c r="AD348" s="16" t="str">
        <f>IF(ISERROR(VLOOKUP(CONCATENATE($A348,"_",AD$2),'Reference data SID'!$B:$N,13,FALSE)),"",VLOOKUP(CONCATENATE($A348,"_",AD$2),'Reference data SID'!$B:$N,13,FALSE))</f>
        <v/>
      </c>
      <c r="AE348" s="16" t="str">
        <f>IF(ISERROR(VLOOKUP(CONCATENATE($A348,"_",AE$2),'Reference data SID'!$B:$N,13,FALSE)),"",VLOOKUP(CONCATENATE($A348,"_",AE$2),'Reference data SID'!$B:$N,13,FALSE))</f>
        <v/>
      </c>
      <c r="AF348" s="16" t="str">
        <f>IF(ISERROR(VLOOKUP(CONCATENATE($A348,"_",AF$2),'Reference data SID'!$B:$N,13,FALSE)),"",VLOOKUP(CONCATENATE($A348,"_",AF$2),'Reference data SID'!$B:$N,13,FALSE))</f>
        <v/>
      </c>
      <c r="AG348" s="16" t="str">
        <f>IF(ISERROR(VLOOKUP(CONCATENATE($A348,"_",AG$2),'Reference data SID'!$B:$N,13,FALSE)),"",VLOOKUP(CONCATENATE($A348,"_",AG$2),'Reference data SID'!$B:$N,13,FALSE))</f>
        <v/>
      </c>
      <c r="AH348" s="16" t="str">
        <f>IF(ISERROR(VLOOKUP(CONCATENATE($A348,"_",AH$2),'Reference data SID'!$B:$N,13,FALSE)),"",VLOOKUP(CONCATENATE($A348,"_",AH$2),'Reference data SID'!$B:$N,13,FALSE))</f>
        <v/>
      </c>
      <c r="AI348" s="16" t="str">
        <f>IF(ISERROR(VLOOKUP(CONCATENATE($A348,"_",AI$2),'Reference data SID'!$B:$N,13,FALSE)),"",VLOOKUP(CONCATENATE($A348,"_",AI$2),'Reference data SID'!$B:$N,13,FALSE))</f>
        <v/>
      </c>
      <c r="AJ348" s="16" t="str">
        <f>IF(ISERROR(VLOOKUP(CONCATENATE($A348,"_",AJ$2),'Reference data SID'!$B:$N,13,FALSE)),"",VLOOKUP(CONCATENATE($A348,"_",AJ$2),'Reference data SID'!$B:$N,13,FALSE))</f>
        <v/>
      </c>
      <c r="AK348" s="16" t="str">
        <f>IF(ISERROR(VLOOKUP(CONCATENATE($A348,"_",AK$2),'Reference data SID'!$B:$N,13,FALSE)),"",VLOOKUP(CONCATENATE($A348,"_",AK$2),'Reference data SID'!$B:$N,13,FALSE))</f>
        <v/>
      </c>
      <c r="AL348" s="16" t="str">
        <f>IF(ISERROR(VLOOKUP(CONCATENATE($A348,"_",AL$2),'Reference data SID'!$B:$N,13,FALSE)),"",VLOOKUP(CONCATENATE($A348,"_",AL$2),'Reference data SID'!$B:$N,13,FALSE))</f>
        <v/>
      </c>
      <c r="AM348" s="16" t="str">
        <f>IF(ISERROR(VLOOKUP(CONCATENATE($A348,"_",AM$2),'Reference data SID'!$B:$N,13,FALSE)),"",VLOOKUP(CONCATENATE($A348,"_",AM$2),'Reference data SID'!$B:$N,13,FALSE))</f>
        <v/>
      </c>
      <c r="AN348" s="16" t="str">
        <f>IF(ISERROR(VLOOKUP(CONCATENATE($A348,"_",AN$2),'Reference data SID'!$B:$N,13,FALSE)),"",VLOOKUP(CONCATENATE($A348,"_",AN$2),'Reference data SID'!$B:$N,13,FALSE))</f>
        <v/>
      </c>
      <c r="AO348" s="16" t="str">
        <f>IF(ISERROR(VLOOKUP(CONCATENATE($A348,"_",AO$2),'Reference data SID'!$B:$N,13,FALSE)),"",VLOOKUP(CONCATENATE($A348,"_",AO$2),'Reference data SID'!$B:$N,13,FALSE))</f>
        <v/>
      </c>
      <c r="AP348" s="16" t="str">
        <f>IF(ISERROR(VLOOKUP(CONCATENATE($A348,"_",AP$2),'Reference data SID'!$B:$N,13,FALSE)),"",VLOOKUP(CONCATENATE($A348,"_",AP$2),'Reference data SID'!$B:$N,13,FALSE))</f>
        <v/>
      </c>
      <c r="AQ348" s="16" t="str">
        <f>IF(ISERROR(VLOOKUP(CONCATENATE($A348,"_",AQ$2),'Reference data SID'!$B:$N,13,FALSE)),"",VLOOKUP(CONCATENATE($A348,"_",AQ$2),'Reference data SID'!$B:$N,13,FALSE))</f>
        <v/>
      </c>
      <c r="AR348" s="16" t="str">
        <f>IF(ISERROR(VLOOKUP(CONCATENATE($A348,"_",AR$2),'Reference data SID'!$B:$N,13,FALSE)),"",VLOOKUP(CONCATENATE($A348,"_",AR$2),'Reference data SID'!$B:$N,13,FALSE))</f>
        <v/>
      </c>
      <c r="AS348" s="16" t="str">
        <f>IF(ISERROR(VLOOKUP(CONCATENATE($A348,"_",AS$2),'Reference data SID'!$B:$N,13,FALSE)),"",VLOOKUP(CONCATENATE($A348,"_",AS$2),'Reference data SID'!$B:$N,13,FALSE))</f>
        <v/>
      </c>
      <c r="AT348" s="16" t="str">
        <f>IF(ISERROR(VLOOKUP(CONCATENATE($A348,"_",AT$2),'Reference data SID'!$B:$N,13,FALSE)),"",VLOOKUP(CONCATENATE($A348,"_",AT$2),'Reference data SID'!$B:$N,13,FALSE))</f>
        <v/>
      </c>
    </row>
    <row r="349" spans="1:46" x14ac:dyDescent="0.25">
      <c r="A349">
        <v>345</v>
      </c>
      <c r="B349" s="16" t="str">
        <f>IF(ISERROR(VLOOKUP(CONCATENATE($A349,"_",B$2),'Reference data SID'!$B:$N,13,FALSE)),"",VLOOKUP(CONCATENATE($A349,"_",B$2),'Reference data SID'!$B:$N,13,FALSE))</f>
        <v/>
      </c>
      <c r="C349" s="16" t="str">
        <f>IF(ISERROR(VLOOKUP(CONCATENATE($A349,"_",C$2),'Reference data SID'!$B:$N,13,FALSE)),"",VLOOKUP(CONCATENATE($A349,"_",C$2),'Reference data SID'!$B:$N,13,FALSE))</f>
        <v/>
      </c>
      <c r="D349" s="16" t="str">
        <f>IF(ISERROR(VLOOKUP(CONCATENATE($A349,"_",D$2),'Reference data SID'!$B:$N,13,FALSE)),"",VLOOKUP(CONCATENATE($A349,"_",D$2),'Reference data SID'!$B:$N,13,FALSE))</f>
        <v/>
      </c>
      <c r="E349" s="16" t="str">
        <f>IF(ISERROR(VLOOKUP(CONCATENATE($A349,"_",E$2),'Reference data SID'!$B:$N,13,FALSE)),"",VLOOKUP(CONCATENATE($A349,"_",E$2),'Reference data SID'!$B:$N,13,FALSE))</f>
        <v/>
      </c>
      <c r="F349" s="16" t="str">
        <f>IF(ISERROR(VLOOKUP(CONCATENATE($A349,"_",F$2),'Reference data SID'!$B:$N,13,FALSE)),"",VLOOKUP(CONCATENATE($A349,"_",F$2),'Reference data SID'!$B:$N,13,FALSE))</f>
        <v/>
      </c>
      <c r="G349" s="16" t="str">
        <f>IF(ISERROR(VLOOKUP(CONCATENATE($A349,"_",G$2),'Reference data SID'!$B:$N,13,FALSE)),"",VLOOKUP(CONCATENATE($A349,"_",G$2),'Reference data SID'!$B:$N,13,FALSE))</f>
        <v/>
      </c>
      <c r="H349" s="16" t="str">
        <f>IF(ISERROR(VLOOKUP(CONCATENATE($A349,"_",H$2),'Reference data SID'!$B:$N,13,FALSE)),"",VLOOKUP(CONCATENATE($A349,"_",H$2),'Reference data SID'!$B:$N,13,FALSE))</f>
        <v/>
      </c>
      <c r="I349" s="16" t="str">
        <f>IF(ISERROR(VLOOKUP(CONCATENATE($A349,"_",I$2),'Reference data SID'!$B:$N,13,FALSE)),"",VLOOKUP(CONCATENATE($A349,"_",I$2),'Reference data SID'!$B:$N,13,FALSE))</f>
        <v/>
      </c>
      <c r="J349" s="16" t="str">
        <f>IF(ISERROR(VLOOKUP(CONCATENATE($A349,"_",J$2),'Reference data SID'!$B:$N,13,FALSE)),"",VLOOKUP(CONCATENATE($A349,"_",J$2),'Reference data SID'!$B:$N,13,FALSE))</f>
        <v/>
      </c>
      <c r="K349" s="16" t="str">
        <f>IF(ISERROR(VLOOKUP(CONCATENATE($A349,"_",K$2),'Reference data SID'!$B:$N,13,FALSE)),"",VLOOKUP(CONCATENATE($A349,"_",K$2),'Reference data SID'!$B:$N,13,FALSE))</f>
        <v/>
      </c>
      <c r="L349" s="16" t="str">
        <f>IF(ISERROR(VLOOKUP(CONCATENATE($A349,"_",L$2),'Reference data SID'!$B:$N,13,FALSE)),"",VLOOKUP(CONCATENATE($A349,"_",L$2),'Reference data SID'!$B:$N,13,FALSE))</f>
        <v/>
      </c>
      <c r="M349" s="16" t="str">
        <f>IF(ISERROR(VLOOKUP(CONCATENATE($A349,"_",M$2),'Reference data SID'!$B:$N,13,FALSE)),"",VLOOKUP(CONCATENATE($A349,"_",M$2),'Reference data SID'!$B:$N,13,FALSE))</f>
        <v/>
      </c>
      <c r="N349" s="16" t="str">
        <f>IF(ISERROR(VLOOKUP(CONCATENATE($A349,"_",N$2),'Reference data SID'!$B:$N,13,FALSE)),"",VLOOKUP(CONCATENATE($A349,"_",N$2),'Reference data SID'!$B:$N,13,FALSE))</f>
        <v/>
      </c>
      <c r="O349" s="16" t="str">
        <f>IF(ISERROR(VLOOKUP(CONCATENATE($A349,"_",O$2),'Reference data SID'!$B:$N,13,FALSE)),"",VLOOKUP(CONCATENATE($A349,"_",O$2),'Reference data SID'!$B:$N,13,FALSE))</f>
        <v/>
      </c>
      <c r="P349" s="16" t="str">
        <f>IF(ISERROR(VLOOKUP(CONCATENATE($A349,"_",P$2),'Reference data SID'!$B:$N,13,FALSE)),"",VLOOKUP(CONCATENATE($A349,"_",P$2),'Reference data SID'!$B:$N,13,FALSE))</f>
        <v/>
      </c>
      <c r="Q349" s="16" t="str">
        <f>IF(ISERROR(VLOOKUP(CONCATENATE($A349,"_",Q$2),'Reference data SID'!$B:$N,13,FALSE)),"",VLOOKUP(CONCATENATE($A349,"_",Q$2),'Reference data SID'!$B:$N,13,FALSE))</f>
        <v/>
      </c>
      <c r="R349" s="16" t="str">
        <f>IF(ISERROR(VLOOKUP(CONCATENATE($A349,"_",R$2),'Reference data SID'!$B:$N,13,FALSE)),"",VLOOKUP(CONCATENATE($A349,"_",R$2),'Reference data SID'!$B:$N,13,FALSE))</f>
        <v/>
      </c>
      <c r="S349" s="16" t="str">
        <f>IF(ISERROR(VLOOKUP(CONCATENATE($A349,"_",S$2),'Reference data SID'!$B:$N,13,FALSE)),"",VLOOKUP(CONCATENATE($A349,"_",S$2),'Reference data SID'!$B:$N,13,FALSE))</f>
        <v/>
      </c>
      <c r="T349" s="16" t="str">
        <f>IF(ISERROR(VLOOKUP(CONCATENATE($A349,"_",T$2),'Reference data SID'!$B:$N,13,FALSE)),"",VLOOKUP(CONCATENATE($A349,"_",T$2),'Reference data SID'!$B:$N,13,FALSE))</f>
        <v/>
      </c>
      <c r="U349" s="16" t="str">
        <f>IF(ISERROR(VLOOKUP(CONCATENATE($A349,"_",U$2),'Reference data SID'!$B:$N,13,FALSE)),"",VLOOKUP(CONCATENATE($A349,"_",U$2),'Reference data SID'!$B:$N,13,FALSE))</f>
        <v/>
      </c>
      <c r="V349" s="16" t="str">
        <f>IF(ISERROR(VLOOKUP(CONCATENATE($A349,"_",V$2),'Reference data SID'!$B:$N,13,FALSE)),"",VLOOKUP(CONCATENATE($A349,"_",V$2),'Reference data SID'!$B:$N,13,FALSE))</f>
        <v/>
      </c>
      <c r="W349" s="16" t="str">
        <f>IF(ISERROR(VLOOKUP(CONCATENATE($A349,"_",W$2),'Reference data SID'!$B:$N,13,FALSE)),"",VLOOKUP(CONCATENATE($A349,"_",W$2),'Reference data SID'!$B:$N,13,FALSE))</f>
        <v/>
      </c>
      <c r="X349" s="16" t="str">
        <f>IF(ISERROR(VLOOKUP(CONCATENATE($A349,"_",X$2),'Reference data SID'!$B:$N,13,FALSE)),"",VLOOKUP(CONCATENATE($A349,"_",X$2),'Reference data SID'!$B:$N,13,FALSE))</f>
        <v/>
      </c>
      <c r="Y349" s="16" t="str">
        <f>IF(ISERROR(VLOOKUP(CONCATENATE($A349,"_",Y$2),'Reference data SID'!$B:$N,13,FALSE)),"",VLOOKUP(CONCATENATE($A349,"_",Y$2),'Reference data SID'!$B:$N,13,FALSE))</f>
        <v/>
      </c>
      <c r="Z349" s="16" t="str">
        <f>IF(ISERROR(VLOOKUP(CONCATENATE($A349,"_",Z$2),'Reference data SID'!$B:$N,13,FALSE)),"",VLOOKUP(CONCATENATE($A349,"_",Z$2),'Reference data SID'!$B:$N,13,FALSE))</f>
        <v/>
      </c>
      <c r="AA349" s="16" t="str">
        <f>IF(ISERROR(VLOOKUP(CONCATENATE($A349,"_",AA$2),'Reference data SID'!$B:$N,13,FALSE)),"",VLOOKUP(CONCATENATE($A349,"_",AA$2),'Reference data SID'!$B:$N,13,FALSE))</f>
        <v/>
      </c>
      <c r="AB349" s="16" t="str">
        <f>IF(ISERROR(VLOOKUP(CONCATENATE($A349,"_",AB$2),'Reference data SID'!$B:$N,13,FALSE)),"",VLOOKUP(CONCATENATE($A349,"_",AB$2),'Reference data SID'!$B:$N,13,FALSE))</f>
        <v/>
      </c>
      <c r="AC349" s="16" t="str">
        <f>IF(ISERROR(VLOOKUP(CONCATENATE($A349,"_",AC$2),'Reference data SID'!$B:$N,13,FALSE)),"",VLOOKUP(CONCATENATE($A349,"_",AC$2),'Reference data SID'!$B:$N,13,FALSE))</f>
        <v/>
      </c>
      <c r="AD349" s="16" t="str">
        <f>IF(ISERROR(VLOOKUP(CONCATENATE($A349,"_",AD$2),'Reference data SID'!$B:$N,13,FALSE)),"",VLOOKUP(CONCATENATE($A349,"_",AD$2),'Reference data SID'!$B:$N,13,FALSE))</f>
        <v/>
      </c>
      <c r="AE349" s="16" t="str">
        <f>IF(ISERROR(VLOOKUP(CONCATENATE($A349,"_",AE$2),'Reference data SID'!$B:$N,13,FALSE)),"",VLOOKUP(CONCATENATE($A349,"_",AE$2),'Reference data SID'!$B:$N,13,FALSE))</f>
        <v/>
      </c>
      <c r="AF349" s="16" t="str">
        <f>IF(ISERROR(VLOOKUP(CONCATENATE($A349,"_",AF$2),'Reference data SID'!$B:$N,13,FALSE)),"",VLOOKUP(CONCATENATE($A349,"_",AF$2),'Reference data SID'!$B:$N,13,FALSE))</f>
        <v/>
      </c>
      <c r="AG349" s="16" t="str">
        <f>IF(ISERROR(VLOOKUP(CONCATENATE($A349,"_",AG$2),'Reference data SID'!$B:$N,13,FALSE)),"",VLOOKUP(CONCATENATE($A349,"_",AG$2),'Reference data SID'!$B:$N,13,FALSE))</f>
        <v/>
      </c>
      <c r="AH349" s="16" t="str">
        <f>IF(ISERROR(VLOOKUP(CONCATENATE($A349,"_",AH$2),'Reference data SID'!$B:$N,13,FALSE)),"",VLOOKUP(CONCATENATE($A349,"_",AH$2),'Reference data SID'!$B:$N,13,FALSE))</f>
        <v/>
      </c>
      <c r="AI349" s="16" t="str">
        <f>IF(ISERROR(VLOOKUP(CONCATENATE($A349,"_",AI$2),'Reference data SID'!$B:$N,13,FALSE)),"",VLOOKUP(CONCATENATE($A349,"_",AI$2),'Reference data SID'!$B:$N,13,FALSE))</f>
        <v/>
      </c>
      <c r="AJ349" s="16" t="str">
        <f>IF(ISERROR(VLOOKUP(CONCATENATE($A349,"_",AJ$2),'Reference data SID'!$B:$N,13,FALSE)),"",VLOOKUP(CONCATENATE($A349,"_",AJ$2),'Reference data SID'!$B:$N,13,FALSE))</f>
        <v/>
      </c>
      <c r="AK349" s="16" t="str">
        <f>IF(ISERROR(VLOOKUP(CONCATENATE($A349,"_",AK$2),'Reference data SID'!$B:$N,13,FALSE)),"",VLOOKUP(CONCATENATE($A349,"_",AK$2),'Reference data SID'!$B:$N,13,FALSE))</f>
        <v/>
      </c>
      <c r="AL349" s="16" t="str">
        <f>IF(ISERROR(VLOOKUP(CONCATENATE($A349,"_",AL$2),'Reference data SID'!$B:$N,13,FALSE)),"",VLOOKUP(CONCATENATE($A349,"_",AL$2),'Reference data SID'!$B:$N,13,FALSE))</f>
        <v/>
      </c>
      <c r="AM349" s="16" t="str">
        <f>IF(ISERROR(VLOOKUP(CONCATENATE($A349,"_",AM$2),'Reference data SID'!$B:$N,13,FALSE)),"",VLOOKUP(CONCATENATE($A349,"_",AM$2),'Reference data SID'!$B:$N,13,FALSE))</f>
        <v/>
      </c>
      <c r="AN349" s="16" t="str">
        <f>IF(ISERROR(VLOOKUP(CONCATENATE($A349,"_",AN$2),'Reference data SID'!$B:$N,13,FALSE)),"",VLOOKUP(CONCATENATE($A349,"_",AN$2),'Reference data SID'!$B:$N,13,FALSE))</f>
        <v/>
      </c>
      <c r="AO349" s="16" t="str">
        <f>IF(ISERROR(VLOOKUP(CONCATENATE($A349,"_",AO$2),'Reference data SID'!$B:$N,13,FALSE)),"",VLOOKUP(CONCATENATE($A349,"_",AO$2),'Reference data SID'!$B:$N,13,FALSE))</f>
        <v/>
      </c>
      <c r="AP349" s="16" t="str">
        <f>IF(ISERROR(VLOOKUP(CONCATENATE($A349,"_",AP$2),'Reference data SID'!$B:$N,13,FALSE)),"",VLOOKUP(CONCATENATE($A349,"_",AP$2),'Reference data SID'!$B:$N,13,FALSE))</f>
        <v/>
      </c>
      <c r="AQ349" s="16" t="str">
        <f>IF(ISERROR(VLOOKUP(CONCATENATE($A349,"_",AQ$2),'Reference data SID'!$B:$N,13,FALSE)),"",VLOOKUP(CONCATENATE($A349,"_",AQ$2),'Reference data SID'!$B:$N,13,FALSE))</f>
        <v/>
      </c>
      <c r="AR349" s="16" t="str">
        <f>IF(ISERROR(VLOOKUP(CONCATENATE($A349,"_",AR$2),'Reference data SID'!$B:$N,13,FALSE)),"",VLOOKUP(CONCATENATE($A349,"_",AR$2),'Reference data SID'!$B:$N,13,FALSE))</f>
        <v/>
      </c>
      <c r="AS349" s="16" t="str">
        <f>IF(ISERROR(VLOOKUP(CONCATENATE($A349,"_",AS$2),'Reference data SID'!$B:$N,13,FALSE)),"",VLOOKUP(CONCATENATE($A349,"_",AS$2),'Reference data SID'!$B:$N,13,FALSE))</f>
        <v/>
      </c>
      <c r="AT349" s="16" t="str">
        <f>IF(ISERROR(VLOOKUP(CONCATENATE($A349,"_",AT$2),'Reference data SID'!$B:$N,13,FALSE)),"",VLOOKUP(CONCATENATE($A349,"_",AT$2),'Reference data SID'!$B:$N,13,FALSE))</f>
        <v/>
      </c>
    </row>
    <row r="350" spans="1:46" x14ac:dyDescent="0.25">
      <c r="A350">
        <v>346</v>
      </c>
      <c r="B350" s="16" t="str">
        <f>IF(ISERROR(VLOOKUP(CONCATENATE($A350,"_",B$2),'Reference data SID'!$B:$N,13,FALSE)),"",VLOOKUP(CONCATENATE($A350,"_",B$2),'Reference data SID'!$B:$N,13,FALSE))</f>
        <v/>
      </c>
      <c r="C350" s="16" t="str">
        <f>IF(ISERROR(VLOOKUP(CONCATENATE($A350,"_",C$2),'Reference data SID'!$B:$N,13,FALSE)),"",VLOOKUP(CONCATENATE($A350,"_",C$2),'Reference data SID'!$B:$N,13,FALSE))</f>
        <v/>
      </c>
      <c r="D350" s="16" t="str">
        <f>IF(ISERROR(VLOOKUP(CONCATENATE($A350,"_",D$2),'Reference data SID'!$B:$N,13,FALSE)),"",VLOOKUP(CONCATENATE($A350,"_",D$2),'Reference data SID'!$B:$N,13,FALSE))</f>
        <v/>
      </c>
      <c r="E350" s="16" t="str">
        <f>IF(ISERROR(VLOOKUP(CONCATENATE($A350,"_",E$2),'Reference data SID'!$B:$N,13,FALSE)),"",VLOOKUP(CONCATENATE($A350,"_",E$2),'Reference data SID'!$B:$N,13,FALSE))</f>
        <v/>
      </c>
      <c r="F350" s="16" t="str">
        <f>IF(ISERROR(VLOOKUP(CONCATENATE($A350,"_",F$2),'Reference data SID'!$B:$N,13,FALSE)),"",VLOOKUP(CONCATENATE($A350,"_",F$2),'Reference data SID'!$B:$N,13,FALSE))</f>
        <v/>
      </c>
      <c r="G350" s="16" t="str">
        <f>IF(ISERROR(VLOOKUP(CONCATENATE($A350,"_",G$2),'Reference data SID'!$B:$N,13,FALSE)),"",VLOOKUP(CONCATENATE($A350,"_",G$2),'Reference data SID'!$B:$N,13,FALSE))</f>
        <v/>
      </c>
      <c r="H350" s="16" t="str">
        <f>IF(ISERROR(VLOOKUP(CONCATENATE($A350,"_",H$2),'Reference data SID'!$B:$N,13,FALSE)),"",VLOOKUP(CONCATENATE($A350,"_",H$2),'Reference data SID'!$B:$N,13,FALSE))</f>
        <v/>
      </c>
      <c r="I350" s="16" t="str">
        <f>IF(ISERROR(VLOOKUP(CONCATENATE($A350,"_",I$2),'Reference data SID'!$B:$N,13,FALSE)),"",VLOOKUP(CONCATENATE($A350,"_",I$2),'Reference data SID'!$B:$N,13,FALSE))</f>
        <v/>
      </c>
      <c r="J350" s="16" t="str">
        <f>IF(ISERROR(VLOOKUP(CONCATENATE($A350,"_",J$2),'Reference data SID'!$B:$N,13,FALSE)),"",VLOOKUP(CONCATENATE($A350,"_",J$2),'Reference data SID'!$B:$N,13,FALSE))</f>
        <v/>
      </c>
      <c r="K350" s="16" t="str">
        <f>IF(ISERROR(VLOOKUP(CONCATENATE($A350,"_",K$2),'Reference data SID'!$B:$N,13,FALSE)),"",VLOOKUP(CONCATENATE($A350,"_",K$2),'Reference data SID'!$B:$N,13,FALSE))</f>
        <v/>
      </c>
      <c r="L350" s="16" t="str">
        <f>IF(ISERROR(VLOOKUP(CONCATENATE($A350,"_",L$2),'Reference data SID'!$B:$N,13,FALSE)),"",VLOOKUP(CONCATENATE($A350,"_",L$2),'Reference data SID'!$B:$N,13,FALSE))</f>
        <v/>
      </c>
      <c r="M350" s="16" t="str">
        <f>IF(ISERROR(VLOOKUP(CONCATENATE($A350,"_",M$2),'Reference data SID'!$B:$N,13,FALSE)),"",VLOOKUP(CONCATENATE($A350,"_",M$2),'Reference data SID'!$B:$N,13,FALSE))</f>
        <v/>
      </c>
      <c r="N350" s="16" t="str">
        <f>IF(ISERROR(VLOOKUP(CONCATENATE($A350,"_",N$2),'Reference data SID'!$B:$N,13,FALSE)),"",VLOOKUP(CONCATENATE($A350,"_",N$2),'Reference data SID'!$B:$N,13,FALSE))</f>
        <v/>
      </c>
      <c r="O350" s="16" t="str">
        <f>IF(ISERROR(VLOOKUP(CONCATENATE($A350,"_",O$2),'Reference data SID'!$B:$N,13,FALSE)),"",VLOOKUP(CONCATENATE($A350,"_",O$2),'Reference data SID'!$B:$N,13,FALSE))</f>
        <v/>
      </c>
      <c r="P350" s="16" t="str">
        <f>IF(ISERROR(VLOOKUP(CONCATENATE($A350,"_",P$2),'Reference data SID'!$B:$N,13,FALSE)),"",VLOOKUP(CONCATENATE($A350,"_",P$2),'Reference data SID'!$B:$N,13,FALSE))</f>
        <v/>
      </c>
      <c r="Q350" s="16" t="str">
        <f>IF(ISERROR(VLOOKUP(CONCATENATE($A350,"_",Q$2),'Reference data SID'!$B:$N,13,FALSE)),"",VLOOKUP(CONCATENATE($A350,"_",Q$2),'Reference data SID'!$B:$N,13,FALSE))</f>
        <v/>
      </c>
      <c r="R350" s="16" t="str">
        <f>IF(ISERROR(VLOOKUP(CONCATENATE($A350,"_",R$2),'Reference data SID'!$B:$N,13,FALSE)),"",VLOOKUP(CONCATENATE($A350,"_",R$2),'Reference data SID'!$B:$N,13,FALSE))</f>
        <v/>
      </c>
      <c r="S350" s="16" t="str">
        <f>IF(ISERROR(VLOOKUP(CONCATENATE($A350,"_",S$2),'Reference data SID'!$B:$N,13,FALSE)),"",VLOOKUP(CONCATENATE($A350,"_",S$2),'Reference data SID'!$B:$N,13,FALSE))</f>
        <v/>
      </c>
      <c r="T350" s="16" t="str">
        <f>IF(ISERROR(VLOOKUP(CONCATENATE($A350,"_",T$2),'Reference data SID'!$B:$N,13,FALSE)),"",VLOOKUP(CONCATENATE($A350,"_",T$2),'Reference data SID'!$B:$N,13,FALSE))</f>
        <v/>
      </c>
      <c r="U350" s="16" t="str">
        <f>IF(ISERROR(VLOOKUP(CONCATENATE($A350,"_",U$2),'Reference data SID'!$B:$N,13,FALSE)),"",VLOOKUP(CONCATENATE($A350,"_",U$2),'Reference data SID'!$B:$N,13,FALSE))</f>
        <v/>
      </c>
      <c r="V350" s="16" t="str">
        <f>IF(ISERROR(VLOOKUP(CONCATENATE($A350,"_",V$2),'Reference data SID'!$B:$N,13,FALSE)),"",VLOOKUP(CONCATENATE($A350,"_",V$2),'Reference data SID'!$B:$N,13,FALSE))</f>
        <v/>
      </c>
      <c r="W350" s="16" t="str">
        <f>IF(ISERROR(VLOOKUP(CONCATENATE($A350,"_",W$2),'Reference data SID'!$B:$N,13,FALSE)),"",VLOOKUP(CONCATENATE($A350,"_",W$2),'Reference data SID'!$B:$N,13,FALSE))</f>
        <v/>
      </c>
      <c r="X350" s="16" t="str">
        <f>IF(ISERROR(VLOOKUP(CONCATENATE($A350,"_",X$2),'Reference data SID'!$B:$N,13,FALSE)),"",VLOOKUP(CONCATENATE($A350,"_",X$2),'Reference data SID'!$B:$N,13,FALSE))</f>
        <v/>
      </c>
      <c r="Y350" s="16" t="str">
        <f>IF(ISERROR(VLOOKUP(CONCATENATE($A350,"_",Y$2),'Reference data SID'!$B:$N,13,FALSE)),"",VLOOKUP(CONCATENATE($A350,"_",Y$2),'Reference data SID'!$B:$N,13,FALSE))</f>
        <v/>
      </c>
      <c r="Z350" s="16" t="str">
        <f>IF(ISERROR(VLOOKUP(CONCATENATE($A350,"_",Z$2),'Reference data SID'!$B:$N,13,FALSE)),"",VLOOKUP(CONCATENATE($A350,"_",Z$2),'Reference data SID'!$B:$N,13,FALSE))</f>
        <v/>
      </c>
      <c r="AA350" s="16" t="str">
        <f>IF(ISERROR(VLOOKUP(CONCATENATE($A350,"_",AA$2),'Reference data SID'!$B:$N,13,FALSE)),"",VLOOKUP(CONCATENATE($A350,"_",AA$2),'Reference data SID'!$B:$N,13,FALSE))</f>
        <v/>
      </c>
      <c r="AB350" s="16" t="str">
        <f>IF(ISERROR(VLOOKUP(CONCATENATE($A350,"_",AB$2),'Reference data SID'!$B:$N,13,FALSE)),"",VLOOKUP(CONCATENATE($A350,"_",AB$2),'Reference data SID'!$B:$N,13,FALSE))</f>
        <v/>
      </c>
      <c r="AC350" s="16" t="str">
        <f>IF(ISERROR(VLOOKUP(CONCATENATE($A350,"_",AC$2),'Reference data SID'!$B:$N,13,FALSE)),"",VLOOKUP(CONCATENATE($A350,"_",AC$2),'Reference data SID'!$B:$N,13,FALSE))</f>
        <v/>
      </c>
      <c r="AD350" s="16" t="str">
        <f>IF(ISERROR(VLOOKUP(CONCATENATE($A350,"_",AD$2),'Reference data SID'!$B:$N,13,FALSE)),"",VLOOKUP(CONCATENATE($A350,"_",AD$2),'Reference data SID'!$B:$N,13,FALSE))</f>
        <v/>
      </c>
      <c r="AE350" s="16" t="str">
        <f>IF(ISERROR(VLOOKUP(CONCATENATE($A350,"_",AE$2),'Reference data SID'!$B:$N,13,FALSE)),"",VLOOKUP(CONCATENATE($A350,"_",AE$2),'Reference data SID'!$B:$N,13,FALSE))</f>
        <v/>
      </c>
      <c r="AF350" s="16" t="str">
        <f>IF(ISERROR(VLOOKUP(CONCATENATE($A350,"_",AF$2),'Reference data SID'!$B:$N,13,FALSE)),"",VLOOKUP(CONCATENATE($A350,"_",AF$2),'Reference data SID'!$B:$N,13,FALSE))</f>
        <v/>
      </c>
      <c r="AG350" s="16" t="str">
        <f>IF(ISERROR(VLOOKUP(CONCATENATE($A350,"_",AG$2),'Reference data SID'!$B:$N,13,FALSE)),"",VLOOKUP(CONCATENATE($A350,"_",AG$2),'Reference data SID'!$B:$N,13,FALSE))</f>
        <v/>
      </c>
      <c r="AH350" s="16" t="str">
        <f>IF(ISERROR(VLOOKUP(CONCATENATE($A350,"_",AH$2),'Reference data SID'!$B:$N,13,FALSE)),"",VLOOKUP(CONCATENATE($A350,"_",AH$2),'Reference data SID'!$B:$N,13,FALSE))</f>
        <v/>
      </c>
      <c r="AI350" s="16" t="str">
        <f>IF(ISERROR(VLOOKUP(CONCATENATE($A350,"_",AI$2),'Reference data SID'!$B:$N,13,FALSE)),"",VLOOKUP(CONCATENATE($A350,"_",AI$2),'Reference data SID'!$B:$N,13,FALSE))</f>
        <v/>
      </c>
      <c r="AJ350" s="16" t="str">
        <f>IF(ISERROR(VLOOKUP(CONCATENATE($A350,"_",AJ$2),'Reference data SID'!$B:$N,13,FALSE)),"",VLOOKUP(CONCATENATE($A350,"_",AJ$2),'Reference data SID'!$B:$N,13,FALSE))</f>
        <v/>
      </c>
      <c r="AK350" s="16" t="str">
        <f>IF(ISERROR(VLOOKUP(CONCATENATE($A350,"_",AK$2),'Reference data SID'!$B:$N,13,FALSE)),"",VLOOKUP(CONCATENATE($A350,"_",AK$2),'Reference data SID'!$B:$N,13,FALSE))</f>
        <v/>
      </c>
      <c r="AL350" s="16" t="str">
        <f>IF(ISERROR(VLOOKUP(CONCATENATE($A350,"_",AL$2),'Reference data SID'!$B:$N,13,FALSE)),"",VLOOKUP(CONCATENATE($A350,"_",AL$2),'Reference data SID'!$B:$N,13,FALSE))</f>
        <v/>
      </c>
      <c r="AM350" s="16" t="str">
        <f>IF(ISERROR(VLOOKUP(CONCATENATE($A350,"_",AM$2),'Reference data SID'!$B:$N,13,FALSE)),"",VLOOKUP(CONCATENATE($A350,"_",AM$2),'Reference data SID'!$B:$N,13,FALSE))</f>
        <v/>
      </c>
      <c r="AN350" s="16" t="str">
        <f>IF(ISERROR(VLOOKUP(CONCATENATE($A350,"_",AN$2),'Reference data SID'!$B:$N,13,FALSE)),"",VLOOKUP(CONCATENATE($A350,"_",AN$2),'Reference data SID'!$B:$N,13,FALSE))</f>
        <v/>
      </c>
      <c r="AO350" s="16" t="str">
        <f>IF(ISERROR(VLOOKUP(CONCATENATE($A350,"_",AO$2),'Reference data SID'!$B:$N,13,FALSE)),"",VLOOKUP(CONCATENATE($A350,"_",AO$2),'Reference data SID'!$B:$N,13,FALSE))</f>
        <v/>
      </c>
      <c r="AP350" s="16" t="str">
        <f>IF(ISERROR(VLOOKUP(CONCATENATE($A350,"_",AP$2),'Reference data SID'!$B:$N,13,FALSE)),"",VLOOKUP(CONCATENATE($A350,"_",AP$2),'Reference data SID'!$B:$N,13,FALSE))</f>
        <v/>
      </c>
      <c r="AQ350" s="16" t="str">
        <f>IF(ISERROR(VLOOKUP(CONCATENATE($A350,"_",AQ$2),'Reference data SID'!$B:$N,13,FALSE)),"",VLOOKUP(CONCATENATE($A350,"_",AQ$2),'Reference data SID'!$B:$N,13,FALSE))</f>
        <v/>
      </c>
      <c r="AR350" s="16" t="str">
        <f>IF(ISERROR(VLOOKUP(CONCATENATE($A350,"_",AR$2),'Reference data SID'!$B:$N,13,FALSE)),"",VLOOKUP(CONCATENATE($A350,"_",AR$2),'Reference data SID'!$B:$N,13,FALSE))</f>
        <v/>
      </c>
      <c r="AS350" s="16" t="str">
        <f>IF(ISERROR(VLOOKUP(CONCATENATE($A350,"_",AS$2),'Reference data SID'!$B:$N,13,FALSE)),"",VLOOKUP(CONCATENATE($A350,"_",AS$2),'Reference data SID'!$B:$N,13,FALSE))</f>
        <v/>
      </c>
      <c r="AT350" s="16" t="str">
        <f>IF(ISERROR(VLOOKUP(CONCATENATE($A350,"_",AT$2),'Reference data SID'!$B:$N,13,FALSE)),"",VLOOKUP(CONCATENATE($A350,"_",AT$2),'Reference data SID'!$B:$N,13,FALSE))</f>
        <v/>
      </c>
    </row>
    <row r="351" spans="1:46" x14ac:dyDescent="0.25">
      <c r="A351">
        <v>347</v>
      </c>
      <c r="B351" s="16" t="str">
        <f>IF(ISERROR(VLOOKUP(CONCATENATE($A351,"_",B$2),'Reference data SID'!$B:$N,13,FALSE)),"",VLOOKUP(CONCATENATE($A351,"_",B$2),'Reference data SID'!$B:$N,13,FALSE))</f>
        <v/>
      </c>
      <c r="C351" s="16" t="str">
        <f>IF(ISERROR(VLOOKUP(CONCATENATE($A351,"_",C$2),'Reference data SID'!$B:$N,13,FALSE)),"",VLOOKUP(CONCATENATE($A351,"_",C$2),'Reference data SID'!$B:$N,13,FALSE))</f>
        <v/>
      </c>
      <c r="D351" s="16" t="str">
        <f>IF(ISERROR(VLOOKUP(CONCATENATE($A351,"_",D$2),'Reference data SID'!$B:$N,13,FALSE)),"",VLOOKUP(CONCATENATE($A351,"_",D$2),'Reference data SID'!$B:$N,13,FALSE))</f>
        <v/>
      </c>
      <c r="E351" s="16" t="str">
        <f>IF(ISERROR(VLOOKUP(CONCATENATE($A351,"_",E$2),'Reference data SID'!$B:$N,13,FALSE)),"",VLOOKUP(CONCATENATE($A351,"_",E$2),'Reference data SID'!$B:$N,13,FALSE))</f>
        <v/>
      </c>
      <c r="F351" s="16" t="str">
        <f>IF(ISERROR(VLOOKUP(CONCATENATE($A351,"_",F$2),'Reference data SID'!$B:$N,13,FALSE)),"",VLOOKUP(CONCATENATE($A351,"_",F$2),'Reference data SID'!$B:$N,13,FALSE))</f>
        <v/>
      </c>
      <c r="G351" s="16" t="str">
        <f>IF(ISERROR(VLOOKUP(CONCATENATE($A351,"_",G$2),'Reference data SID'!$B:$N,13,FALSE)),"",VLOOKUP(CONCATENATE($A351,"_",G$2),'Reference data SID'!$B:$N,13,FALSE))</f>
        <v/>
      </c>
      <c r="H351" s="16" t="str">
        <f>IF(ISERROR(VLOOKUP(CONCATENATE($A351,"_",H$2),'Reference data SID'!$B:$N,13,FALSE)),"",VLOOKUP(CONCATENATE($A351,"_",H$2),'Reference data SID'!$B:$N,13,FALSE))</f>
        <v/>
      </c>
      <c r="I351" s="16" t="str">
        <f>IF(ISERROR(VLOOKUP(CONCATENATE($A351,"_",I$2),'Reference data SID'!$B:$N,13,FALSE)),"",VLOOKUP(CONCATENATE($A351,"_",I$2),'Reference data SID'!$B:$N,13,FALSE))</f>
        <v/>
      </c>
      <c r="J351" s="16" t="str">
        <f>IF(ISERROR(VLOOKUP(CONCATENATE($A351,"_",J$2),'Reference data SID'!$B:$N,13,FALSE)),"",VLOOKUP(CONCATENATE($A351,"_",J$2),'Reference data SID'!$B:$N,13,FALSE))</f>
        <v/>
      </c>
      <c r="K351" s="16" t="str">
        <f>IF(ISERROR(VLOOKUP(CONCATENATE($A351,"_",K$2),'Reference data SID'!$B:$N,13,FALSE)),"",VLOOKUP(CONCATENATE($A351,"_",K$2),'Reference data SID'!$B:$N,13,FALSE))</f>
        <v/>
      </c>
      <c r="L351" s="16" t="str">
        <f>IF(ISERROR(VLOOKUP(CONCATENATE($A351,"_",L$2),'Reference data SID'!$B:$N,13,FALSE)),"",VLOOKUP(CONCATENATE($A351,"_",L$2),'Reference data SID'!$B:$N,13,FALSE))</f>
        <v/>
      </c>
      <c r="M351" s="16" t="str">
        <f>IF(ISERROR(VLOOKUP(CONCATENATE($A351,"_",M$2),'Reference data SID'!$B:$N,13,FALSE)),"",VLOOKUP(CONCATENATE($A351,"_",M$2),'Reference data SID'!$B:$N,13,FALSE))</f>
        <v/>
      </c>
      <c r="N351" s="16" t="str">
        <f>IF(ISERROR(VLOOKUP(CONCATENATE($A351,"_",N$2),'Reference data SID'!$B:$N,13,FALSE)),"",VLOOKUP(CONCATENATE($A351,"_",N$2),'Reference data SID'!$B:$N,13,FALSE))</f>
        <v/>
      </c>
      <c r="O351" s="16" t="str">
        <f>IF(ISERROR(VLOOKUP(CONCATENATE($A351,"_",O$2),'Reference data SID'!$B:$N,13,FALSE)),"",VLOOKUP(CONCATENATE($A351,"_",O$2),'Reference data SID'!$B:$N,13,FALSE))</f>
        <v/>
      </c>
      <c r="P351" s="16" t="str">
        <f>IF(ISERROR(VLOOKUP(CONCATENATE($A351,"_",P$2),'Reference data SID'!$B:$N,13,FALSE)),"",VLOOKUP(CONCATENATE($A351,"_",P$2),'Reference data SID'!$B:$N,13,FALSE))</f>
        <v/>
      </c>
      <c r="Q351" s="16" t="str">
        <f>IF(ISERROR(VLOOKUP(CONCATENATE($A351,"_",Q$2),'Reference data SID'!$B:$N,13,FALSE)),"",VLOOKUP(CONCATENATE($A351,"_",Q$2),'Reference data SID'!$B:$N,13,FALSE))</f>
        <v/>
      </c>
      <c r="R351" s="16" t="str">
        <f>IF(ISERROR(VLOOKUP(CONCATENATE($A351,"_",R$2),'Reference data SID'!$B:$N,13,FALSE)),"",VLOOKUP(CONCATENATE($A351,"_",R$2),'Reference data SID'!$B:$N,13,FALSE))</f>
        <v/>
      </c>
      <c r="S351" s="16" t="str">
        <f>IF(ISERROR(VLOOKUP(CONCATENATE($A351,"_",S$2),'Reference data SID'!$B:$N,13,FALSE)),"",VLOOKUP(CONCATENATE($A351,"_",S$2),'Reference data SID'!$B:$N,13,FALSE))</f>
        <v/>
      </c>
      <c r="T351" s="16" t="str">
        <f>IF(ISERROR(VLOOKUP(CONCATENATE($A351,"_",T$2),'Reference data SID'!$B:$N,13,FALSE)),"",VLOOKUP(CONCATENATE($A351,"_",T$2),'Reference data SID'!$B:$N,13,FALSE))</f>
        <v/>
      </c>
      <c r="U351" s="16" t="str">
        <f>IF(ISERROR(VLOOKUP(CONCATENATE($A351,"_",U$2),'Reference data SID'!$B:$N,13,FALSE)),"",VLOOKUP(CONCATENATE($A351,"_",U$2),'Reference data SID'!$B:$N,13,FALSE))</f>
        <v/>
      </c>
      <c r="V351" s="16" t="str">
        <f>IF(ISERROR(VLOOKUP(CONCATENATE($A351,"_",V$2),'Reference data SID'!$B:$N,13,FALSE)),"",VLOOKUP(CONCATENATE($A351,"_",V$2),'Reference data SID'!$B:$N,13,FALSE))</f>
        <v/>
      </c>
      <c r="W351" s="16" t="str">
        <f>IF(ISERROR(VLOOKUP(CONCATENATE($A351,"_",W$2),'Reference data SID'!$B:$N,13,FALSE)),"",VLOOKUP(CONCATENATE($A351,"_",W$2),'Reference data SID'!$B:$N,13,FALSE))</f>
        <v/>
      </c>
      <c r="X351" s="16" t="str">
        <f>IF(ISERROR(VLOOKUP(CONCATENATE($A351,"_",X$2),'Reference data SID'!$B:$N,13,FALSE)),"",VLOOKUP(CONCATENATE($A351,"_",X$2),'Reference data SID'!$B:$N,13,FALSE))</f>
        <v/>
      </c>
      <c r="Y351" s="16" t="str">
        <f>IF(ISERROR(VLOOKUP(CONCATENATE($A351,"_",Y$2),'Reference data SID'!$B:$N,13,FALSE)),"",VLOOKUP(CONCATENATE($A351,"_",Y$2),'Reference data SID'!$B:$N,13,FALSE))</f>
        <v/>
      </c>
      <c r="Z351" s="16" t="str">
        <f>IF(ISERROR(VLOOKUP(CONCATENATE($A351,"_",Z$2),'Reference data SID'!$B:$N,13,FALSE)),"",VLOOKUP(CONCATENATE($A351,"_",Z$2),'Reference data SID'!$B:$N,13,FALSE))</f>
        <v/>
      </c>
      <c r="AA351" s="16" t="str">
        <f>IF(ISERROR(VLOOKUP(CONCATENATE($A351,"_",AA$2),'Reference data SID'!$B:$N,13,FALSE)),"",VLOOKUP(CONCATENATE($A351,"_",AA$2),'Reference data SID'!$B:$N,13,FALSE))</f>
        <v/>
      </c>
      <c r="AB351" s="16" t="str">
        <f>IF(ISERROR(VLOOKUP(CONCATENATE($A351,"_",AB$2),'Reference data SID'!$B:$N,13,FALSE)),"",VLOOKUP(CONCATENATE($A351,"_",AB$2),'Reference data SID'!$B:$N,13,FALSE))</f>
        <v/>
      </c>
      <c r="AC351" s="16" t="str">
        <f>IF(ISERROR(VLOOKUP(CONCATENATE($A351,"_",AC$2),'Reference data SID'!$B:$N,13,FALSE)),"",VLOOKUP(CONCATENATE($A351,"_",AC$2),'Reference data SID'!$B:$N,13,FALSE))</f>
        <v/>
      </c>
      <c r="AD351" s="16" t="str">
        <f>IF(ISERROR(VLOOKUP(CONCATENATE($A351,"_",AD$2),'Reference data SID'!$B:$N,13,FALSE)),"",VLOOKUP(CONCATENATE($A351,"_",AD$2),'Reference data SID'!$B:$N,13,FALSE))</f>
        <v/>
      </c>
      <c r="AE351" s="16" t="str">
        <f>IF(ISERROR(VLOOKUP(CONCATENATE($A351,"_",AE$2),'Reference data SID'!$B:$N,13,FALSE)),"",VLOOKUP(CONCATENATE($A351,"_",AE$2),'Reference data SID'!$B:$N,13,FALSE))</f>
        <v/>
      </c>
      <c r="AF351" s="16" t="str">
        <f>IF(ISERROR(VLOOKUP(CONCATENATE($A351,"_",AF$2),'Reference data SID'!$B:$N,13,FALSE)),"",VLOOKUP(CONCATENATE($A351,"_",AF$2),'Reference data SID'!$B:$N,13,FALSE))</f>
        <v/>
      </c>
      <c r="AG351" s="16" t="str">
        <f>IF(ISERROR(VLOOKUP(CONCATENATE($A351,"_",AG$2),'Reference data SID'!$B:$N,13,FALSE)),"",VLOOKUP(CONCATENATE($A351,"_",AG$2),'Reference data SID'!$B:$N,13,FALSE))</f>
        <v/>
      </c>
      <c r="AH351" s="16" t="str">
        <f>IF(ISERROR(VLOOKUP(CONCATENATE($A351,"_",AH$2),'Reference data SID'!$B:$N,13,FALSE)),"",VLOOKUP(CONCATENATE($A351,"_",AH$2),'Reference data SID'!$B:$N,13,FALSE))</f>
        <v/>
      </c>
      <c r="AI351" s="16" t="str">
        <f>IF(ISERROR(VLOOKUP(CONCATENATE($A351,"_",AI$2),'Reference data SID'!$B:$N,13,FALSE)),"",VLOOKUP(CONCATENATE($A351,"_",AI$2),'Reference data SID'!$B:$N,13,FALSE))</f>
        <v/>
      </c>
      <c r="AJ351" s="16" t="str">
        <f>IF(ISERROR(VLOOKUP(CONCATENATE($A351,"_",AJ$2),'Reference data SID'!$B:$N,13,FALSE)),"",VLOOKUP(CONCATENATE($A351,"_",AJ$2),'Reference data SID'!$B:$N,13,FALSE))</f>
        <v/>
      </c>
      <c r="AK351" s="16" t="str">
        <f>IF(ISERROR(VLOOKUP(CONCATENATE($A351,"_",AK$2),'Reference data SID'!$B:$N,13,FALSE)),"",VLOOKUP(CONCATENATE($A351,"_",AK$2),'Reference data SID'!$B:$N,13,FALSE))</f>
        <v/>
      </c>
      <c r="AL351" s="16" t="str">
        <f>IF(ISERROR(VLOOKUP(CONCATENATE($A351,"_",AL$2),'Reference data SID'!$B:$N,13,FALSE)),"",VLOOKUP(CONCATENATE($A351,"_",AL$2),'Reference data SID'!$B:$N,13,FALSE))</f>
        <v/>
      </c>
      <c r="AM351" s="16" t="str">
        <f>IF(ISERROR(VLOOKUP(CONCATENATE($A351,"_",AM$2),'Reference data SID'!$B:$N,13,FALSE)),"",VLOOKUP(CONCATENATE($A351,"_",AM$2),'Reference data SID'!$B:$N,13,FALSE))</f>
        <v/>
      </c>
      <c r="AN351" s="16" t="str">
        <f>IF(ISERROR(VLOOKUP(CONCATENATE($A351,"_",AN$2),'Reference data SID'!$B:$N,13,FALSE)),"",VLOOKUP(CONCATENATE($A351,"_",AN$2),'Reference data SID'!$B:$N,13,FALSE))</f>
        <v/>
      </c>
      <c r="AO351" s="16" t="str">
        <f>IF(ISERROR(VLOOKUP(CONCATENATE($A351,"_",AO$2),'Reference data SID'!$B:$N,13,FALSE)),"",VLOOKUP(CONCATENATE($A351,"_",AO$2),'Reference data SID'!$B:$N,13,FALSE))</f>
        <v/>
      </c>
      <c r="AP351" s="16" t="str">
        <f>IF(ISERROR(VLOOKUP(CONCATENATE($A351,"_",AP$2),'Reference data SID'!$B:$N,13,FALSE)),"",VLOOKUP(CONCATENATE($A351,"_",AP$2),'Reference data SID'!$B:$N,13,FALSE))</f>
        <v/>
      </c>
      <c r="AQ351" s="16" t="str">
        <f>IF(ISERROR(VLOOKUP(CONCATENATE($A351,"_",AQ$2),'Reference data SID'!$B:$N,13,FALSE)),"",VLOOKUP(CONCATENATE($A351,"_",AQ$2),'Reference data SID'!$B:$N,13,FALSE))</f>
        <v/>
      </c>
      <c r="AR351" s="16" t="str">
        <f>IF(ISERROR(VLOOKUP(CONCATENATE($A351,"_",AR$2),'Reference data SID'!$B:$N,13,FALSE)),"",VLOOKUP(CONCATENATE($A351,"_",AR$2),'Reference data SID'!$B:$N,13,FALSE))</f>
        <v/>
      </c>
      <c r="AS351" s="16" t="str">
        <f>IF(ISERROR(VLOOKUP(CONCATENATE($A351,"_",AS$2),'Reference data SID'!$B:$N,13,FALSE)),"",VLOOKUP(CONCATENATE($A351,"_",AS$2),'Reference data SID'!$B:$N,13,FALSE))</f>
        <v/>
      </c>
      <c r="AT351" s="16" t="str">
        <f>IF(ISERROR(VLOOKUP(CONCATENATE($A351,"_",AT$2),'Reference data SID'!$B:$N,13,FALSE)),"",VLOOKUP(CONCATENATE($A351,"_",AT$2),'Reference data SID'!$B:$N,13,FALSE))</f>
        <v/>
      </c>
    </row>
    <row r="352" spans="1:46" x14ac:dyDescent="0.25">
      <c r="A352">
        <v>348</v>
      </c>
      <c r="B352" s="16" t="str">
        <f>IF(ISERROR(VLOOKUP(CONCATENATE($A352,"_",B$2),'Reference data SID'!$B:$N,13,FALSE)),"",VLOOKUP(CONCATENATE($A352,"_",B$2),'Reference data SID'!$B:$N,13,FALSE))</f>
        <v/>
      </c>
      <c r="C352" s="16" t="str">
        <f>IF(ISERROR(VLOOKUP(CONCATENATE($A352,"_",C$2),'Reference data SID'!$B:$N,13,FALSE)),"",VLOOKUP(CONCATENATE($A352,"_",C$2),'Reference data SID'!$B:$N,13,FALSE))</f>
        <v/>
      </c>
      <c r="D352" s="16" t="str">
        <f>IF(ISERROR(VLOOKUP(CONCATENATE($A352,"_",D$2),'Reference data SID'!$B:$N,13,FALSE)),"",VLOOKUP(CONCATENATE($A352,"_",D$2),'Reference data SID'!$B:$N,13,FALSE))</f>
        <v/>
      </c>
      <c r="E352" s="16" t="str">
        <f>IF(ISERROR(VLOOKUP(CONCATENATE($A352,"_",E$2),'Reference data SID'!$B:$N,13,FALSE)),"",VLOOKUP(CONCATENATE($A352,"_",E$2),'Reference data SID'!$B:$N,13,FALSE))</f>
        <v/>
      </c>
      <c r="F352" s="16" t="str">
        <f>IF(ISERROR(VLOOKUP(CONCATENATE($A352,"_",F$2),'Reference data SID'!$B:$N,13,FALSE)),"",VLOOKUP(CONCATENATE($A352,"_",F$2),'Reference data SID'!$B:$N,13,FALSE))</f>
        <v/>
      </c>
      <c r="G352" s="16" t="str">
        <f>IF(ISERROR(VLOOKUP(CONCATENATE($A352,"_",G$2),'Reference data SID'!$B:$N,13,FALSE)),"",VLOOKUP(CONCATENATE($A352,"_",G$2),'Reference data SID'!$B:$N,13,FALSE))</f>
        <v/>
      </c>
      <c r="H352" s="16" t="str">
        <f>IF(ISERROR(VLOOKUP(CONCATENATE($A352,"_",H$2),'Reference data SID'!$B:$N,13,FALSE)),"",VLOOKUP(CONCATENATE($A352,"_",H$2),'Reference data SID'!$B:$N,13,FALSE))</f>
        <v/>
      </c>
      <c r="I352" s="16" t="str">
        <f>IF(ISERROR(VLOOKUP(CONCATENATE($A352,"_",I$2),'Reference data SID'!$B:$N,13,FALSE)),"",VLOOKUP(CONCATENATE($A352,"_",I$2),'Reference data SID'!$B:$N,13,FALSE))</f>
        <v/>
      </c>
      <c r="J352" s="16" t="str">
        <f>IF(ISERROR(VLOOKUP(CONCATENATE($A352,"_",J$2),'Reference data SID'!$B:$N,13,FALSE)),"",VLOOKUP(CONCATENATE($A352,"_",J$2),'Reference data SID'!$B:$N,13,FALSE))</f>
        <v/>
      </c>
      <c r="K352" s="16" t="str">
        <f>IF(ISERROR(VLOOKUP(CONCATENATE($A352,"_",K$2),'Reference data SID'!$B:$N,13,FALSE)),"",VLOOKUP(CONCATENATE($A352,"_",K$2),'Reference data SID'!$B:$N,13,FALSE))</f>
        <v/>
      </c>
      <c r="L352" s="16" t="str">
        <f>IF(ISERROR(VLOOKUP(CONCATENATE($A352,"_",L$2),'Reference data SID'!$B:$N,13,FALSE)),"",VLOOKUP(CONCATENATE($A352,"_",L$2),'Reference data SID'!$B:$N,13,FALSE))</f>
        <v/>
      </c>
      <c r="M352" s="16" t="str">
        <f>IF(ISERROR(VLOOKUP(CONCATENATE($A352,"_",M$2),'Reference data SID'!$B:$N,13,FALSE)),"",VLOOKUP(CONCATENATE($A352,"_",M$2),'Reference data SID'!$B:$N,13,FALSE))</f>
        <v/>
      </c>
      <c r="N352" s="16" t="str">
        <f>IF(ISERROR(VLOOKUP(CONCATENATE($A352,"_",N$2),'Reference data SID'!$B:$N,13,FALSE)),"",VLOOKUP(CONCATENATE($A352,"_",N$2),'Reference data SID'!$B:$N,13,FALSE))</f>
        <v/>
      </c>
      <c r="O352" s="16" t="str">
        <f>IF(ISERROR(VLOOKUP(CONCATENATE($A352,"_",O$2),'Reference data SID'!$B:$N,13,FALSE)),"",VLOOKUP(CONCATENATE($A352,"_",O$2),'Reference data SID'!$B:$N,13,FALSE))</f>
        <v/>
      </c>
      <c r="P352" s="16" t="str">
        <f>IF(ISERROR(VLOOKUP(CONCATENATE($A352,"_",P$2),'Reference data SID'!$B:$N,13,FALSE)),"",VLOOKUP(CONCATENATE($A352,"_",P$2),'Reference data SID'!$B:$N,13,FALSE))</f>
        <v/>
      </c>
      <c r="Q352" s="16" t="str">
        <f>IF(ISERROR(VLOOKUP(CONCATENATE($A352,"_",Q$2),'Reference data SID'!$B:$N,13,FALSE)),"",VLOOKUP(CONCATENATE($A352,"_",Q$2),'Reference data SID'!$B:$N,13,FALSE))</f>
        <v/>
      </c>
      <c r="R352" s="16" t="str">
        <f>IF(ISERROR(VLOOKUP(CONCATENATE($A352,"_",R$2),'Reference data SID'!$B:$N,13,FALSE)),"",VLOOKUP(CONCATENATE($A352,"_",R$2),'Reference data SID'!$B:$N,13,FALSE))</f>
        <v/>
      </c>
      <c r="S352" s="16" t="str">
        <f>IF(ISERROR(VLOOKUP(CONCATENATE($A352,"_",S$2),'Reference data SID'!$B:$N,13,FALSE)),"",VLOOKUP(CONCATENATE($A352,"_",S$2),'Reference data SID'!$B:$N,13,FALSE))</f>
        <v/>
      </c>
      <c r="T352" s="16" t="str">
        <f>IF(ISERROR(VLOOKUP(CONCATENATE($A352,"_",T$2),'Reference data SID'!$B:$N,13,FALSE)),"",VLOOKUP(CONCATENATE($A352,"_",T$2),'Reference data SID'!$B:$N,13,FALSE))</f>
        <v/>
      </c>
      <c r="U352" s="16" t="str">
        <f>IF(ISERROR(VLOOKUP(CONCATENATE($A352,"_",U$2),'Reference data SID'!$B:$N,13,FALSE)),"",VLOOKUP(CONCATENATE($A352,"_",U$2),'Reference data SID'!$B:$N,13,FALSE))</f>
        <v/>
      </c>
      <c r="V352" s="16" t="str">
        <f>IF(ISERROR(VLOOKUP(CONCATENATE($A352,"_",V$2),'Reference data SID'!$B:$N,13,FALSE)),"",VLOOKUP(CONCATENATE($A352,"_",V$2),'Reference data SID'!$B:$N,13,FALSE))</f>
        <v/>
      </c>
      <c r="W352" s="16" t="str">
        <f>IF(ISERROR(VLOOKUP(CONCATENATE($A352,"_",W$2),'Reference data SID'!$B:$N,13,FALSE)),"",VLOOKUP(CONCATENATE($A352,"_",W$2),'Reference data SID'!$B:$N,13,FALSE))</f>
        <v/>
      </c>
      <c r="X352" s="16" t="str">
        <f>IF(ISERROR(VLOOKUP(CONCATENATE($A352,"_",X$2),'Reference data SID'!$B:$N,13,FALSE)),"",VLOOKUP(CONCATENATE($A352,"_",X$2),'Reference data SID'!$B:$N,13,FALSE))</f>
        <v/>
      </c>
      <c r="Y352" s="16" t="str">
        <f>IF(ISERROR(VLOOKUP(CONCATENATE($A352,"_",Y$2),'Reference data SID'!$B:$N,13,FALSE)),"",VLOOKUP(CONCATENATE($A352,"_",Y$2),'Reference data SID'!$B:$N,13,FALSE))</f>
        <v/>
      </c>
      <c r="Z352" s="16" t="str">
        <f>IF(ISERROR(VLOOKUP(CONCATENATE($A352,"_",Z$2),'Reference data SID'!$B:$N,13,FALSE)),"",VLOOKUP(CONCATENATE($A352,"_",Z$2),'Reference data SID'!$B:$N,13,FALSE))</f>
        <v/>
      </c>
      <c r="AA352" s="16" t="str">
        <f>IF(ISERROR(VLOOKUP(CONCATENATE($A352,"_",AA$2),'Reference data SID'!$B:$N,13,FALSE)),"",VLOOKUP(CONCATENATE($A352,"_",AA$2),'Reference data SID'!$B:$N,13,FALSE))</f>
        <v/>
      </c>
      <c r="AB352" s="16" t="str">
        <f>IF(ISERROR(VLOOKUP(CONCATENATE($A352,"_",AB$2),'Reference data SID'!$B:$N,13,FALSE)),"",VLOOKUP(CONCATENATE($A352,"_",AB$2),'Reference data SID'!$B:$N,13,FALSE))</f>
        <v/>
      </c>
      <c r="AC352" s="16" t="str">
        <f>IF(ISERROR(VLOOKUP(CONCATENATE($A352,"_",AC$2),'Reference data SID'!$B:$N,13,FALSE)),"",VLOOKUP(CONCATENATE($A352,"_",AC$2),'Reference data SID'!$B:$N,13,FALSE))</f>
        <v/>
      </c>
      <c r="AD352" s="16" t="str">
        <f>IF(ISERROR(VLOOKUP(CONCATENATE($A352,"_",AD$2),'Reference data SID'!$B:$N,13,FALSE)),"",VLOOKUP(CONCATENATE($A352,"_",AD$2),'Reference data SID'!$B:$N,13,FALSE))</f>
        <v/>
      </c>
      <c r="AE352" s="16" t="str">
        <f>IF(ISERROR(VLOOKUP(CONCATENATE($A352,"_",AE$2),'Reference data SID'!$B:$N,13,FALSE)),"",VLOOKUP(CONCATENATE($A352,"_",AE$2),'Reference data SID'!$B:$N,13,FALSE))</f>
        <v/>
      </c>
      <c r="AF352" s="16" t="str">
        <f>IF(ISERROR(VLOOKUP(CONCATENATE($A352,"_",AF$2),'Reference data SID'!$B:$N,13,FALSE)),"",VLOOKUP(CONCATENATE($A352,"_",AF$2),'Reference data SID'!$B:$N,13,FALSE))</f>
        <v/>
      </c>
      <c r="AG352" s="16" t="str">
        <f>IF(ISERROR(VLOOKUP(CONCATENATE($A352,"_",AG$2),'Reference data SID'!$B:$N,13,FALSE)),"",VLOOKUP(CONCATENATE($A352,"_",AG$2),'Reference data SID'!$B:$N,13,FALSE))</f>
        <v/>
      </c>
      <c r="AH352" s="16" t="str">
        <f>IF(ISERROR(VLOOKUP(CONCATENATE($A352,"_",AH$2),'Reference data SID'!$B:$N,13,FALSE)),"",VLOOKUP(CONCATENATE($A352,"_",AH$2),'Reference data SID'!$B:$N,13,FALSE))</f>
        <v/>
      </c>
      <c r="AI352" s="16" t="str">
        <f>IF(ISERROR(VLOOKUP(CONCATENATE($A352,"_",AI$2),'Reference data SID'!$B:$N,13,FALSE)),"",VLOOKUP(CONCATENATE($A352,"_",AI$2),'Reference data SID'!$B:$N,13,FALSE))</f>
        <v/>
      </c>
      <c r="AJ352" s="16" t="str">
        <f>IF(ISERROR(VLOOKUP(CONCATENATE($A352,"_",AJ$2),'Reference data SID'!$B:$N,13,FALSE)),"",VLOOKUP(CONCATENATE($A352,"_",AJ$2),'Reference data SID'!$B:$N,13,FALSE))</f>
        <v/>
      </c>
      <c r="AK352" s="16" t="str">
        <f>IF(ISERROR(VLOOKUP(CONCATENATE($A352,"_",AK$2),'Reference data SID'!$B:$N,13,FALSE)),"",VLOOKUP(CONCATENATE($A352,"_",AK$2),'Reference data SID'!$B:$N,13,FALSE))</f>
        <v/>
      </c>
      <c r="AL352" s="16" t="str">
        <f>IF(ISERROR(VLOOKUP(CONCATENATE($A352,"_",AL$2),'Reference data SID'!$B:$N,13,FALSE)),"",VLOOKUP(CONCATENATE($A352,"_",AL$2),'Reference data SID'!$B:$N,13,FALSE))</f>
        <v/>
      </c>
      <c r="AM352" s="16" t="str">
        <f>IF(ISERROR(VLOOKUP(CONCATENATE($A352,"_",AM$2),'Reference data SID'!$B:$N,13,FALSE)),"",VLOOKUP(CONCATENATE($A352,"_",AM$2),'Reference data SID'!$B:$N,13,FALSE))</f>
        <v/>
      </c>
      <c r="AN352" s="16" t="str">
        <f>IF(ISERROR(VLOOKUP(CONCATENATE($A352,"_",AN$2),'Reference data SID'!$B:$N,13,FALSE)),"",VLOOKUP(CONCATENATE($A352,"_",AN$2),'Reference data SID'!$B:$N,13,FALSE))</f>
        <v/>
      </c>
      <c r="AO352" s="16" t="str">
        <f>IF(ISERROR(VLOOKUP(CONCATENATE($A352,"_",AO$2),'Reference data SID'!$B:$N,13,FALSE)),"",VLOOKUP(CONCATENATE($A352,"_",AO$2),'Reference data SID'!$B:$N,13,FALSE))</f>
        <v/>
      </c>
      <c r="AP352" s="16" t="str">
        <f>IF(ISERROR(VLOOKUP(CONCATENATE($A352,"_",AP$2),'Reference data SID'!$B:$N,13,FALSE)),"",VLOOKUP(CONCATENATE($A352,"_",AP$2),'Reference data SID'!$B:$N,13,FALSE))</f>
        <v/>
      </c>
      <c r="AQ352" s="16" t="str">
        <f>IF(ISERROR(VLOOKUP(CONCATENATE($A352,"_",AQ$2),'Reference data SID'!$B:$N,13,FALSE)),"",VLOOKUP(CONCATENATE($A352,"_",AQ$2),'Reference data SID'!$B:$N,13,FALSE))</f>
        <v/>
      </c>
      <c r="AR352" s="16" t="str">
        <f>IF(ISERROR(VLOOKUP(CONCATENATE($A352,"_",AR$2),'Reference data SID'!$B:$N,13,FALSE)),"",VLOOKUP(CONCATENATE($A352,"_",AR$2),'Reference data SID'!$B:$N,13,FALSE))</f>
        <v/>
      </c>
      <c r="AS352" s="16" t="str">
        <f>IF(ISERROR(VLOOKUP(CONCATENATE($A352,"_",AS$2),'Reference data SID'!$B:$N,13,FALSE)),"",VLOOKUP(CONCATENATE($A352,"_",AS$2),'Reference data SID'!$B:$N,13,FALSE))</f>
        <v/>
      </c>
      <c r="AT352" s="16" t="str">
        <f>IF(ISERROR(VLOOKUP(CONCATENATE($A352,"_",AT$2),'Reference data SID'!$B:$N,13,FALSE)),"",VLOOKUP(CONCATENATE($A352,"_",AT$2),'Reference data SID'!$B:$N,13,FALSE))</f>
        <v/>
      </c>
    </row>
    <row r="353" spans="1:46" x14ac:dyDescent="0.25">
      <c r="A353">
        <v>349</v>
      </c>
      <c r="B353" s="16" t="str">
        <f>IF(ISERROR(VLOOKUP(CONCATENATE($A353,"_",B$2),'Reference data SID'!$B:$N,13,FALSE)),"",VLOOKUP(CONCATENATE($A353,"_",B$2),'Reference data SID'!$B:$N,13,FALSE))</f>
        <v/>
      </c>
      <c r="C353" s="16" t="str">
        <f>IF(ISERROR(VLOOKUP(CONCATENATE($A353,"_",C$2),'Reference data SID'!$B:$N,13,FALSE)),"",VLOOKUP(CONCATENATE($A353,"_",C$2),'Reference data SID'!$B:$N,13,FALSE))</f>
        <v/>
      </c>
      <c r="D353" s="16" t="str">
        <f>IF(ISERROR(VLOOKUP(CONCATENATE($A353,"_",D$2),'Reference data SID'!$B:$N,13,FALSE)),"",VLOOKUP(CONCATENATE($A353,"_",D$2),'Reference data SID'!$B:$N,13,FALSE))</f>
        <v/>
      </c>
      <c r="E353" s="16" t="str">
        <f>IF(ISERROR(VLOOKUP(CONCATENATE($A353,"_",E$2),'Reference data SID'!$B:$N,13,FALSE)),"",VLOOKUP(CONCATENATE($A353,"_",E$2),'Reference data SID'!$B:$N,13,FALSE))</f>
        <v/>
      </c>
      <c r="F353" s="16" t="str">
        <f>IF(ISERROR(VLOOKUP(CONCATENATE($A353,"_",F$2),'Reference data SID'!$B:$N,13,FALSE)),"",VLOOKUP(CONCATENATE($A353,"_",F$2),'Reference data SID'!$B:$N,13,FALSE))</f>
        <v/>
      </c>
      <c r="G353" s="16" t="str">
        <f>IF(ISERROR(VLOOKUP(CONCATENATE($A353,"_",G$2),'Reference data SID'!$B:$N,13,FALSE)),"",VLOOKUP(CONCATENATE($A353,"_",G$2),'Reference data SID'!$B:$N,13,FALSE))</f>
        <v/>
      </c>
      <c r="H353" s="16" t="str">
        <f>IF(ISERROR(VLOOKUP(CONCATENATE($A353,"_",H$2),'Reference data SID'!$B:$N,13,FALSE)),"",VLOOKUP(CONCATENATE($A353,"_",H$2),'Reference data SID'!$B:$N,13,FALSE))</f>
        <v/>
      </c>
      <c r="I353" s="16" t="str">
        <f>IF(ISERROR(VLOOKUP(CONCATENATE($A353,"_",I$2),'Reference data SID'!$B:$N,13,FALSE)),"",VLOOKUP(CONCATENATE($A353,"_",I$2),'Reference data SID'!$B:$N,13,FALSE))</f>
        <v/>
      </c>
      <c r="J353" s="16" t="str">
        <f>IF(ISERROR(VLOOKUP(CONCATENATE($A353,"_",J$2),'Reference data SID'!$B:$N,13,FALSE)),"",VLOOKUP(CONCATENATE($A353,"_",J$2),'Reference data SID'!$B:$N,13,FALSE))</f>
        <v/>
      </c>
      <c r="K353" s="16" t="str">
        <f>IF(ISERROR(VLOOKUP(CONCATENATE($A353,"_",K$2),'Reference data SID'!$B:$N,13,FALSE)),"",VLOOKUP(CONCATENATE($A353,"_",K$2),'Reference data SID'!$B:$N,13,FALSE))</f>
        <v/>
      </c>
      <c r="L353" s="16" t="str">
        <f>IF(ISERROR(VLOOKUP(CONCATENATE($A353,"_",L$2),'Reference data SID'!$B:$N,13,FALSE)),"",VLOOKUP(CONCATENATE($A353,"_",L$2),'Reference data SID'!$B:$N,13,FALSE))</f>
        <v/>
      </c>
      <c r="M353" s="16" t="str">
        <f>IF(ISERROR(VLOOKUP(CONCATENATE($A353,"_",M$2),'Reference data SID'!$B:$N,13,FALSE)),"",VLOOKUP(CONCATENATE($A353,"_",M$2),'Reference data SID'!$B:$N,13,FALSE))</f>
        <v/>
      </c>
      <c r="N353" s="16" t="str">
        <f>IF(ISERROR(VLOOKUP(CONCATENATE($A353,"_",N$2),'Reference data SID'!$B:$N,13,FALSE)),"",VLOOKUP(CONCATENATE($A353,"_",N$2),'Reference data SID'!$B:$N,13,FALSE))</f>
        <v/>
      </c>
      <c r="O353" s="16" t="str">
        <f>IF(ISERROR(VLOOKUP(CONCATENATE($A353,"_",O$2),'Reference data SID'!$B:$N,13,FALSE)),"",VLOOKUP(CONCATENATE($A353,"_",O$2),'Reference data SID'!$B:$N,13,FALSE))</f>
        <v/>
      </c>
      <c r="P353" s="16" t="str">
        <f>IF(ISERROR(VLOOKUP(CONCATENATE($A353,"_",P$2),'Reference data SID'!$B:$N,13,FALSE)),"",VLOOKUP(CONCATENATE($A353,"_",P$2),'Reference data SID'!$B:$N,13,FALSE))</f>
        <v/>
      </c>
      <c r="Q353" s="16" t="str">
        <f>IF(ISERROR(VLOOKUP(CONCATENATE($A353,"_",Q$2),'Reference data SID'!$B:$N,13,FALSE)),"",VLOOKUP(CONCATENATE($A353,"_",Q$2),'Reference data SID'!$B:$N,13,FALSE))</f>
        <v/>
      </c>
      <c r="R353" s="16" t="str">
        <f>IF(ISERROR(VLOOKUP(CONCATENATE($A353,"_",R$2),'Reference data SID'!$B:$N,13,FALSE)),"",VLOOKUP(CONCATENATE($A353,"_",R$2),'Reference data SID'!$B:$N,13,FALSE))</f>
        <v/>
      </c>
      <c r="S353" s="16" t="str">
        <f>IF(ISERROR(VLOOKUP(CONCATENATE($A353,"_",S$2),'Reference data SID'!$B:$N,13,FALSE)),"",VLOOKUP(CONCATENATE($A353,"_",S$2),'Reference data SID'!$B:$N,13,FALSE))</f>
        <v/>
      </c>
      <c r="T353" s="16" t="str">
        <f>IF(ISERROR(VLOOKUP(CONCATENATE($A353,"_",T$2),'Reference data SID'!$B:$N,13,FALSE)),"",VLOOKUP(CONCATENATE($A353,"_",T$2),'Reference data SID'!$B:$N,13,FALSE))</f>
        <v/>
      </c>
      <c r="U353" s="16" t="str">
        <f>IF(ISERROR(VLOOKUP(CONCATENATE($A353,"_",U$2),'Reference data SID'!$B:$N,13,FALSE)),"",VLOOKUP(CONCATENATE($A353,"_",U$2),'Reference data SID'!$B:$N,13,FALSE))</f>
        <v/>
      </c>
      <c r="V353" s="16" t="str">
        <f>IF(ISERROR(VLOOKUP(CONCATENATE($A353,"_",V$2),'Reference data SID'!$B:$N,13,FALSE)),"",VLOOKUP(CONCATENATE($A353,"_",V$2),'Reference data SID'!$B:$N,13,FALSE))</f>
        <v/>
      </c>
      <c r="W353" s="16" t="str">
        <f>IF(ISERROR(VLOOKUP(CONCATENATE($A353,"_",W$2),'Reference data SID'!$B:$N,13,FALSE)),"",VLOOKUP(CONCATENATE($A353,"_",W$2),'Reference data SID'!$B:$N,13,FALSE))</f>
        <v/>
      </c>
      <c r="X353" s="16" t="str">
        <f>IF(ISERROR(VLOOKUP(CONCATENATE($A353,"_",X$2),'Reference data SID'!$B:$N,13,FALSE)),"",VLOOKUP(CONCATENATE($A353,"_",X$2),'Reference data SID'!$B:$N,13,FALSE))</f>
        <v/>
      </c>
      <c r="Y353" s="16" t="str">
        <f>IF(ISERROR(VLOOKUP(CONCATENATE($A353,"_",Y$2),'Reference data SID'!$B:$N,13,FALSE)),"",VLOOKUP(CONCATENATE($A353,"_",Y$2),'Reference data SID'!$B:$N,13,FALSE))</f>
        <v/>
      </c>
      <c r="Z353" s="16" t="str">
        <f>IF(ISERROR(VLOOKUP(CONCATENATE($A353,"_",Z$2),'Reference data SID'!$B:$N,13,FALSE)),"",VLOOKUP(CONCATENATE($A353,"_",Z$2),'Reference data SID'!$B:$N,13,FALSE))</f>
        <v/>
      </c>
      <c r="AA353" s="16" t="str">
        <f>IF(ISERROR(VLOOKUP(CONCATENATE($A353,"_",AA$2),'Reference data SID'!$B:$N,13,FALSE)),"",VLOOKUP(CONCATENATE($A353,"_",AA$2),'Reference data SID'!$B:$N,13,FALSE))</f>
        <v/>
      </c>
      <c r="AB353" s="16" t="str">
        <f>IF(ISERROR(VLOOKUP(CONCATENATE($A353,"_",AB$2),'Reference data SID'!$B:$N,13,FALSE)),"",VLOOKUP(CONCATENATE($A353,"_",AB$2),'Reference data SID'!$B:$N,13,FALSE))</f>
        <v/>
      </c>
      <c r="AC353" s="16" t="str">
        <f>IF(ISERROR(VLOOKUP(CONCATENATE($A353,"_",AC$2),'Reference data SID'!$B:$N,13,FALSE)),"",VLOOKUP(CONCATENATE($A353,"_",AC$2),'Reference data SID'!$B:$N,13,FALSE))</f>
        <v/>
      </c>
      <c r="AD353" s="16" t="str">
        <f>IF(ISERROR(VLOOKUP(CONCATENATE($A353,"_",AD$2),'Reference data SID'!$B:$N,13,FALSE)),"",VLOOKUP(CONCATENATE($A353,"_",AD$2),'Reference data SID'!$B:$N,13,FALSE))</f>
        <v/>
      </c>
      <c r="AE353" s="16" t="str">
        <f>IF(ISERROR(VLOOKUP(CONCATENATE($A353,"_",AE$2),'Reference data SID'!$B:$N,13,FALSE)),"",VLOOKUP(CONCATENATE($A353,"_",AE$2),'Reference data SID'!$B:$N,13,FALSE))</f>
        <v/>
      </c>
      <c r="AF353" s="16" t="str">
        <f>IF(ISERROR(VLOOKUP(CONCATENATE($A353,"_",AF$2),'Reference data SID'!$B:$N,13,FALSE)),"",VLOOKUP(CONCATENATE($A353,"_",AF$2),'Reference data SID'!$B:$N,13,FALSE))</f>
        <v/>
      </c>
      <c r="AG353" s="16" t="str">
        <f>IF(ISERROR(VLOOKUP(CONCATENATE($A353,"_",AG$2),'Reference data SID'!$B:$N,13,FALSE)),"",VLOOKUP(CONCATENATE($A353,"_",AG$2),'Reference data SID'!$B:$N,13,FALSE))</f>
        <v/>
      </c>
      <c r="AH353" s="16" t="str">
        <f>IF(ISERROR(VLOOKUP(CONCATENATE($A353,"_",AH$2),'Reference data SID'!$B:$N,13,FALSE)),"",VLOOKUP(CONCATENATE($A353,"_",AH$2),'Reference data SID'!$B:$N,13,FALSE))</f>
        <v/>
      </c>
      <c r="AI353" s="16" t="str">
        <f>IF(ISERROR(VLOOKUP(CONCATENATE($A353,"_",AI$2),'Reference data SID'!$B:$N,13,FALSE)),"",VLOOKUP(CONCATENATE($A353,"_",AI$2),'Reference data SID'!$B:$N,13,FALSE))</f>
        <v/>
      </c>
      <c r="AJ353" s="16" t="str">
        <f>IF(ISERROR(VLOOKUP(CONCATENATE($A353,"_",AJ$2),'Reference data SID'!$B:$N,13,FALSE)),"",VLOOKUP(CONCATENATE($A353,"_",AJ$2),'Reference data SID'!$B:$N,13,FALSE))</f>
        <v/>
      </c>
      <c r="AK353" s="16" t="str">
        <f>IF(ISERROR(VLOOKUP(CONCATENATE($A353,"_",AK$2),'Reference data SID'!$B:$N,13,FALSE)),"",VLOOKUP(CONCATENATE($A353,"_",AK$2),'Reference data SID'!$B:$N,13,FALSE))</f>
        <v/>
      </c>
      <c r="AL353" s="16" t="str">
        <f>IF(ISERROR(VLOOKUP(CONCATENATE($A353,"_",AL$2),'Reference data SID'!$B:$N,13,FALSE)),"",VLOOKUP(CONCATENATE($A353,"_",AL$2),'Reference data SID'!$B:$N,13,FALSE))</f>
        <v/>
      </c>
      <c r="AM353" s="16" t="str">
        <f>IF(ISERROR(VLOOKUP(CONCATENATE($A353,"_",AM$2),'Reference data SID'!$B:$N,13,FALSE)),"",VLOOKUP(CONCATENATE($A353,"_",AM$2),'Reference data SID'!$B:$N,13,FALSE))</f>
        <v/>
      </c>
      <c r="AN353" s="16" t="str">
        <f>IF(ISERROR(VLOOKUP(CONCATENATE($A353,"_",AN$2),'Reference data SID'!$B:$N,13,FALSE)),"",VLOOKUP(CONCATENATE($A353,"_",AN$2),'Reference data SID'!$B:$N,13,FALSE))</f>
        <v/>
      </c>
      <c r="AO353" s="16" t="str">
        <f>IF(ISERROR(VLOOKUP(CONCATENATE($A353,"_",AO$2),'Reference data SID'!$B:$N,13,FALSE)),"",VLOOKUP(CONCATENATE($A353,"_",AO$2),'Reference data SID'!$B:$N,13,FALSE))</f>
        <v/>
      </c>
      <c r="AP353" s="16" t="str">
        <f>IF(ISERROR(VLOOKUP(CONCATENATE($A353,"_",AP$2),'Reference data SID'!$B:$N,13,FALSE)),"",VLOOKUP(CONCATENATE($A353,"_",AP$2),'Reference data SID'!$B:$N,13,FALSE))</f>
        <v/>
      </c>
      <c r="AQ353" s="16" t="str">
        <f>IF(ISERROR(VLOOKUP(CONCATENATE($A353,"_",AQ$2),'Reference data SID'!$B:$N,13,FALSE)),"",VLOOKUP(CONCATENATE($A353,"_",AQ$2),'Reference data SID'!$B:$N,13,FALSE))</f>
        <v/>
      </c>
      <c r="AR353" s="16" t="str">
        <f>IF(ISERROR(VLOOKUP(CONCATENATE($A353,"_",AR$2),'Reference data SID'!$B:$N,13,FALSE)),"",VLOOKUP(CONCATENATE($A353,"_",AR$2),'Reference data SID'!$B:$N,13,FALSE))</f>
        <v/>
      </c>
      <c r="AS353" s="16" t="str">
        <f>IF(ISERROR(VLOOKUP(CONCATENATE($A353,"_",AS$2),'Reference data SID'!$B:$N,13,FALSE)),"",VLOOKUP(CONCATENATE($A353,"_",AS$2),'Reference data SID'!$B:$N,13,FALSE))</f>
        <v/>
      </c>
      <c r="AT353" s="16" t="str">
        <f>IF(ISERROR(VLOOKUP(CONCATENATE($A353,"_",AT$2),'Reference data SID'!$B:$N,13,FALSE)),"",VLOOKUP(CONCATENATE($A353,"_",AT$2),'Reference data SID'!$B:$N,13,FALSE))</f>
        <v/>
      </c>
    </row>
    <row r="354" spans="1:46" x14ac:dyDescent="0.25">
      <c r="A354">
        <v>350</v>
      </c>
      <c r="B354" s="16" t="str">
        <f>IF(ISERROR(VLOOKUP(CONCATENATE($A354,"_",B$2),'Reference data SID'!$B:$N,13,FALSE)),"",VLOOKUP(CONCATENATE($A354,"_",B$2),'Reference data SID'!$B:$N,13,FALSE))</f>
        <v/>
      </c>
      <c r="C354" s="16" t="str">
        <f>IF(ISERROR(VLOOKUP(CONCATENATE($A354,"_",C$2),'Reference data SID'!$B:$N,13,FALSE)),"",VLOOKUP(CONCATENATE($A354,"_",C$2),'Reference data SID'!$B:$N,13,FALSE))</f>
        <v/>
      </c>
      <c r="D354" s="16" t="str">
        <f>IF(ISERROR(VLOOKUP(CONCATENATE($A354,"_",D$2),'Reference data SID'!$B:$N,13,FALSE)),"",VLOOKUP(CONCATENATE($A354,"_",D$2),'Reference data SID'!$B:$N,13,FALSE))</f>
        <v/>
      </c>
      <c r="E354" s="16" t="str">
        <f>IF(ISERROR(VLOOKUP(CONCATENATE($A354,"_",E$2),'Reference data SID'!$B:$N,13,FALSE)),"",VLOOKUP(CONCATENATE($A354,"_",E$2),'Reference data SID'!$B:$N,13,FALSE))</f>
        <v/>
      </c>
      <c r="F354" s="16" t="str">
        <f>IF(ISERROR(VLOOKUP(CONCATENATE($A354,"_",F$2),'Reference data SID'!$B:$N,13,FALSE)),"",VLOOKUP(CONCATENATE($A354,"_",F$2),'Reference data SID'!$B:$N,13,FALSE))</f>
        <v/>
      </c>
      <c r="G354" s="16" t="str">
        <f>IF(ISERROR(VLOOKUP(CONCATENATE($A354,"_",G$2),'Reference data SID'!$B:$N,13,FALSE)),"",VLOOKUP(CONCATENATE($A354,"_",G$2),'Reference data SID'!$B:$N,13,FALSE))</f>
        <v/>
      </c>
      <c r="H354" s="16" t="str">
        <f>IF(ISERROR(VLOOKUP(CONCATENATE($A354,"_",H$2),'Reference data SID'!$B:$N,13,FALSE)),"",VLOOKUP(CONCATENATE($A354,"_",H$2),'Reference data SID'!$B:$N,13,FALSE))</f>
        <v/>
      </c>
      <c r="I354" s="16" t="str">
        <f>IF(ISERROR(VLOOKUP(CONCATENATE($A354,"_",I$2),'Reference data SID'!$B:$N,13,FALSE)),"",VLOOKUP(CONCATENATE($A354,"_",I$2),'Reference data SID'!$B:$N,13,FALSE))</f>
        <v/>
      </c>
      <c r="J354" s="16" t="str">
        <f>IF(ISERROR(VLOOKUP(CONCATENATE($A354,"_",J$2),'Reference data SID'!$B:$N,13,FALSE)),"",VLOOKUP(CONCATENATE($A354,"_",J$2),'Reference data SID'!$B:$N,13,FALSE))</f>
        <v/>
      </c>
      <c r="K354" s="16" t="str">
        <f>IF(ISERROR(VLOOKUP(CONCATENATE($A354,"_",K$2),'Reference data SID'!$B:$N,13,FALSE)),"",VLOOKUP(CONCATENATE($A354,"_",K$2),'Reference data SID'!$B:$N,13,FALSE))</f>
        <v/>
      </c>
      <c r="L354" s="16" t="str">
        <f>IF(ISERROR(VLOOKUP(CONCATENATE($A354,"_",L$2),'Reference data SID'!$B:$N,13,FALSE)),"",VLOOKUP(CONCATENATE($A354,"_",L$2),'Reference data SID'!$B:$N,13,FALSE))</f>
        <v/>
      </c>
      <c r="M354" s="16" t="str">
        <f>IF(ISERROR(VLOOKUP(CONCATENATE($A354,"_",M$2),'Reference data SID'!$B:$N,13,FALSE)),"",VLOOKUP(CONCATENATE($A354,"_",M$2),'Reference data SID'!$B:$N,13,FALSE))</f>
        <v/>
      </c>
      <c r="N354" s="16" t="str">
        <f>IF(ISERROR(VLOOKUP(CONCATENATE($A354,"_",N$2),'Reference data SID'!$B:$N,13,FALSE)),"",VLOOKUP(CONCATENATE($A354,"_",N$2),'Reference data SID'!$B:$N,13,FALSE))</f>
        <v/>
      </c>
      <c r="O354" s="16" t="str">
        <f>IF(ISERROR(VLOOKUP(CONCATENATE($A354,"_",O$2),'Reference data SID'!$B:$N,13,FALSE)),"",VLOOKUP(CONCATENATE($A354,"_",O$2),'Reference data SID'!$B:$N,13,FALSE))</f>
        <v/>
      </c>
      <c r="P354" s="16" t="str">
        <f>IF(ISERROR(VLOOKUP(CONCATENATE($A354,"_",P$2),'Reference data SID'!$B:$N,13,FALSE)),"",VLOOKUP(CONCATENATE($A354,"_",P$2),'Reference data SID'!$B:$N,13,FALSE))</f>
        <v/>
      </c>
      <c r="Q354" s="16" t="str">
        <f>IF(ISERROR(VLOOKUP(CONCATENATE($A354,"_",Q$2),'Reference data SID'!$B:$N,13,FALSE)),"",VLOOKUP(CONCATENATE($A354,"_",Q$2),'Reference data SID'!$B:$N,13,FALSE))</f>
        <v/>
      </c>
      <c r="R354" s="16" t="str">
        <f>IF(ISERROR(VLOOKUP(CONCATENATE($A354,"_",R$2),'Reference data SID'!$B:$N,13,FALSE)),"",VLOOKUP(CONCATENATE($A354,"_",R$2),'Reference data SID'!$B:$N,13,FALSE))</f>
        <v/>
      </c>
      <c r="S354" s="16" t="str">
        <f>IF(ISERROR(VLOOKUP(CONCATENATE($A354,"_",S$2),'Reference data SID'!$B:$N,13,FALSE)),"",VLOOKUP(CONCATENATE($A354,"_",S$2),'Reference data SID'!$B:$N,13,FALSE))</f>
        <v/>
      </c>
      <c r="T354" s="16" t="str">
        <f>IF(ISERROR(VLOOKUP(CONCATENATE($A354,"_",T$2),'Reference data SID'!$B:$N,13,FALSE)),"",VLOOKUP(CONCATENATE($A354,"_",T$2),'Reference data SID'!$B:$N,13,FALSE))</f>
        <v/>
      </c>
      <c r="U354" s="16" t="str">
        <f>IF(ISERROR(VLOOKUP(CONCATENATE($A354,"_",U$2),'Reference data SID'!$B:$N,13,FALSE)),"",VLOOKUP(CONCATENATE($A354,"_",U$2),'Reference data SID'!$B:$N,13,FALSE))</f>
        <v/>
      </c>
      <c r="V354" s="16" t="str">
        <f>IF(ISERROR(VLOOKUP(CONCATENATE($A354,"_",V$2),'Reference data SID'!$B:$N,13,FALSE)),"",VLOOKUP(CONCATENATE($A354,"_",V$2),'Reference data SID'!$B:$N,13,FALSE))</f>
        <v/>
      </c>
      <c r="W354" s="16" t="str">
        <f>IF(ISERROR(VLOOKUP(CONCATENATE($A354,"_",W$2),'Reference data SID'!$B:$N,13,FALSE)),"",VLOOKUP(CONCATENATE($A354,"_",W$2),'Reference data SID'!$B:$N,13,FALSE))</f>
        <v/>
      </c>
      <c r="X354" s="16" t="str">
        <f>IF(ISERROR(VLOOKUP(CONCATENATE($A354,"_",X$2),'Reference data SID'!$B:$N,13,FALSE)),"",VLOOKUP(CONCATENATE($A354,"_",X$2),'Reference data SID'!$B:$N,13,FALSE))</f>
        <v/>
      </c>
      <c r="Y354" s="16" t="str">
        <f>IF(ISERROR(VLOOKUP(CONCATENATE($A354,"_",Y$2),'Reference data SID'!$B:$N,13,FALSE)),"",VLOOKUP(CONCATENATE($A354,"_",Y$2),'Reference data SID'!$B:$N,13,FALSE))</f>
        <v/>
      </c>
      <c r="Z354" s="16" t="str">
        <f>IF(ISERROR(VLOOKUP(CONCATENATE($A354,"_",Z$2),'Reference data SID'!$B:$N,13,FALSE)),"",VLOOKUP(CONCATENATE($A354,"_",Z$2),'Reference data SID'!$B:$N,13,FALSE))</f>
        <v/>
      </c>
      <c r="AA354" s="16" t="str">
        <f>IF(ISERROR(VLOOKUP(CONCATENATE($A354,"_",AA$2),'Reference data SID'!$B:$N,13,FALSE)),"",VLOOKUP(CONCATENATE($A354,"_",AA$2),'Reference data SID'!$B:$N,13,FALSE))</f>
        <v/>
      </c>
      <c r="AB354" s="16" t="str">
        <f>IF(ISERROR(VLOOKUP(CONCATENATE($A354,"_",AB$2),'Reference data SID'!$B:$N,13,FALSE)),"",VLOOKUP(CONCATENATE($A354,"_",AB$2),'Reference data SID'!$B:$N,13,FALSE))</f>
        <v/>
      </c>
      <c r="AC354" s="16" t="str">
        <f>IF(ISERROR(VLOOKUP(CONCATENATE($A354,"_",AC$2),'Reference data SID'!$B:$N,13,FALSE)),"",VLOOKUP(CONCATENATE($A354,"_",AC$2),'Reference data SID'!$B:$N,13,FALSE))</f>
        <v/>
      </c>
      <c r="AD354" s="16" t="str">
        <f>IF(ISERROR(VLOOKUP(CONCATENATE($A354,"_",AD$2),'Reference data SID'!$B:$N,13,FALSE)),"",VLOOKUP(CONCATENATE($A354,"_",AD$2),'Reference data SID'!$B:$N,13,FALSE))</f>
        <v/>
      </c>
      <c r="AE354" s="16" t="str">
        <f>IF(ISERROR(VLOOKUP(CONCATENATE($A354,"_",AE$2),'Reference data SID'!$B:$N,13,FALSE)),"",VLOOKUP(CONCATENATE($A354,"_",AE$2),'Reference data SID'!$B:$N,13,FALSE))</f>
        <v/>
      </c>
      <c r="AF354" s="16" t="str">
        <f>IF(ISERROR(VLOOKUP(CONCATENATE($A354,"_",AF$2),'Reference data SID'!$B:$N,13,FALSE)),"",VLOOKUP(CONCATENATE($A354,"_",AF$2),'Reference data SID'!$B:$N,13,FALSE))</f>
        <v/>
      </c>
      <c r="AG354" s="16" t="str">
        <f>IF(ISERROR(VLOOKUP(CONCATENATE($A354,"_",AG$2),'Reference data SID'!$B:$N,13,FALSE)),"",VLOOKUP(CONCATENATE($A354,"_",AG$2),'Reference data SID'!$B:$N,13,FALSE))</f>
        <v/>
      </c>
      <c r="AH354" s="16" t="str">
        <f>IF(ISERROR(VLOOKUP(CONCATENATE($A354,"_",AH$2),'Reference data SID'!$B:$N,13,FALSE)),"",VLOOKUP(CONCATENATE($A354,"_",AH$2),'Reference data SID'!$B:$N,13,FALSE))</f>
        <v/>
      </c>
      <c r="AI354" s="16" t="str">
        <f>IF(ISERROR(VLOOKUP(CONCATENATE($A354,"_",AI$2),'Reference data SID'!$B:$N,13,FALSE)),"",VLOOKUP(CONCATENATE($A354,"_",AI$2),'Reference data SID'!$B:$N,13,FALSE))</f>
        <v/>
      </c>
      <c r="AJ354" s="16" t="str">
        <f>IF(ISERROR(VLOOKUP(CONCATENATE($A354,"_",AJ$2),'Reference data SID'!$B:$N,13,FALSE)),"",VLOOKUP(CONCATENATE($A354,"_",AJ$2),'Reference data SID'!$B:$N,13,FALSE))</f>
        <v/>
      </c>
      <c r="AK354" s="16" t="str">
        <f>IF(ISERROR(VLOOKUP(CONCATENATE($A354,"_",AK$2),'Reference data SID'!$B:$N,13,FALSE)),"",VLOOKUP(CONCATENATE($A354,"_",AK$2),'Reference data SID'!$B:$N,13,FALSE))</f>
        <v/>
      </c>
      <c r="AL354" s="16" t="str">
        <f>IF(ISERROR(VLOOKUP(CONCATENATE($A354,"_",AL$2),'Reference data SID'!$B:$N,13,FALSE)),"",VLOOKUP(CONCATENATE($A354,"_",AL$2),'Reference data SID'!$B:$N,13,FALSE))</f>
        <v/>
      </c>
      <c r="AM354" s="16" t="str">
        <f>IF(ISERROR(VLOOKUP(CONCATENATE($A354,"_",AM$2),'Reference data SID'!$B:$N,13,FALSE)),"",VLOOKUP(CONCATENATE($A354,"_",AM$2),'Reference data SID'!$B:$N,13,FALSE))</f>
        <v/>
      </c>
      <c r="AN354" s="16" t="str">
        <f>IF(ISERROR(VLOOKUP(CONCATENATE($A354,"_",AN$2),'Reference data SID'!$B:$N,13,FALSE)),"",VLOOKUP(CONCATENATE($A354,"_",AN$2),'Reference data SID'!$B:$N,13,FALSE))</f>
        <v/>
      </c>
      <c r="AO354" s="16" t="str">
        <f>IF(ISERROR(VLOOKUP(CONCATENATE($A354,"_",AO$2),'Reference data SID'!$B:$N,13,FALSE)),"",VLOOKUP(CONCATENATE($A354,"_",AO$2),'Reference data SID'!$B:$N,13,FALSE))</f>
        <v/>
      </c>
      <c r="AP354" s="16" t="str">
        <f>IF(ISERROR(VLOOKUP(CONCATENATE($A354,"_",AP$2),'Reference data SID'!$B:$N,13,FALSE)),"",VLOOKUP(CONCATENATE($A354,"_",AP$2),'Reference data SID'!$B:$N,13,FALSE))</f>
        <v/>
      </c>
      <c r="AQ354" s="16" t="str">
        <f>IF(ISERROR(VLOOKUP(CONCATENATE($A354,"_",AQ$2),'Reference data SID'!$B:$N,13,FALSE)),"",VLOOKUP(CONCATENATE($A354,"_",AQ$2),'Reference data SID'!$B:$N,13,FALSE))</f>
        <v/>
      </c>
      <c r="AR354" s="16" t="str">
        <f>IF(ISERROR(VLOOKUP(CONCATENATE($A354,"_",AR$2),'Reference data SID'!$B:$N,13,FALSE)),"",VLOOKUP(CONCATENATE($A354,"_",AR$2),'Reference data SID'!$B:$N,13,FALSE))</f>
        <v/>
      </c>
      <c r="AS354" s="16" t="str">
        <f>IF(ISERROR(VLOOKUP(CONCATENATE($A354,"_",AS$2),'Reference data SID'!$B:$N,13,FALSE)),"",VLOOKUP(CONCATENATE($A354,"_",AS$2),'Reference data SID'!$B:$N,13,FALSE))</f>
        <v/>
      </c>
      <c r="AT354" s="16" t="str">
        <f>IF(ISERROR(VLOOKUP(CONCATENATE($A354,"_",AT$2),'Reference data SID'!$B:$N,13,FALSE)),"",VLOOKUP(CONCATENATE($A354,"_",AT$2),'Reference data SID'!$B:$N,13,FALSE))</f>
        <v/>
      </c>
    </row>
    <row r="355" spans="1:46" x14ac:dyDescent="0.25">
      <c r="A355">
        <v>351</v>
      </c>
      <c r="B355" s="16" t="str">
        <f>IF(ISERROR(VLOOKUP(CONCATENATE($A355,"_",B$2),'Reference data SID'!$B:$N,13,FALSE)),"",VLOOKUP(CONCATENATE($A355,"_",B$2),'Reference data SID'!$B:$N,13,FALSE))</f>
        <v/>
      </c>
      <c r="C355" s="16" t="str">
        <f>IF(ISERROR(VLOOKUP(CONCATENATE($A355,"_",C$2),'Reference data SID'!$B:$N,13,FALSE)),"",VLOOKUP(CONCATENATE($A355,"_",C$2),'Reference data SID'!$B:$N,13,FALSE))</f>
        <v/>
      </c>
      <c r="D355" s="16" t="str">
        <f>IF(ISERROR(VLOOKUP(CONCATENATE($A355,"_",D$2),'Reference data SID'!$B:$N,13,FALSE)),"",VLOOKUP(CONCATENATE($A355,"_",D$2),'Reference data SID'!$B:$N,13,FALSE))</f>
        <v/>
      </c>
      <c r="E355" s="16" t="str">
        <f>IF(ISERROR(VLOOKUP(CONCATENATE($A355,"_",E$2),'Reference data SID'!$B:$N,13,FALSE)),"",VLOOKUP(CONCATENATE($A355,"_",E$2),'Reference data SID'!$B:$N,13,FALSE))</f>
        <v/>
      </c>
      <c r="F355" s="16" t="str">
        <f>IF(ISERROR(VLOOKUP(CONCATENATE($A355,"_",F$2),'Reference data SID'!$B:$N,13,FALSE)),"",VLOOKUP(CONCATENATE($A355,"_",F$2),'Reference data SID'!$B:$N,13,FALSE))</f>
        <v/>
      </c>
      <c r="G355" s="16" t="str">
        <f>IF(ISERROR(VLOOKUP(CONCATENATE($A355,"_",G$2),'Reference data SID'!$B:$N,13,FALSE)),"",VLOOKUP(CONCATENATE($A355,"_",G$2),'Reference data SID'!$B:$N,13,FALSE))</f>
        <v/>
      </c>
      <c r="H355" s="16" t="str">
        <f>IF(ISERROR(VLOOKUP(CONCATENATE($A355,"_",H$2),'Reference data SID'!$B:$N,13,FALSE)),"",VLOOKUP(CONCATENATE($A355,"_",H$2),'Reference data SID'!$B:$N,13,FALSE))</f>
        <v/>
      </c>
      <c r="I355" s="16" t="str">
        <f>IF(ISERROR(VLOOKUP(CONCATENATE($A355,"_",I$2),'Reference data SID'!$B:$N,13,FALSE)),"",VLOOKUP(CONCATENATE($A355,"_",I$2),'Reference data SID'!$B:$N,13,FALSE))</f>
        <v/>
      </c>
      <c r="J355" s="16" t="str">
        <f>IF(ISERROR(VLOOKUP(CONCATENATE($A355,"_",J$2),'Reference data SID'!$B:$N,13,FALSE)),"",VLOOKUP(CONCATENATE($A355,"_",J$2),'Reference data SID'!$B:$N,13,FALSE))</f>
        <v/>
      </c>
      <c r="K355" s="16" t="str">
        <f>IF(ISERROR(VLOOKUP(CONCATENATE($A355,"_",K$2),'Reference data SID'!$B:$N,13,FALSE)),"",VLOOKUP(CONCATENATE($A355,"_",K$2),'Reference data SID'!$B:$N,13,FALSE))</f>
        <v/>
      </c>
      <c r="L355" s="16" t="str">
        <f>IF(ISERROR(VLOOKUP(CONCATENATE($A355,"_",L$2),'Reference data SID'!$B:$N,13,FALSE)),"",VLOOKUP(CONCATENATE($A355,"_",L$2),'Reference data SID'!$B:$N,13,FALSE))</f>
        <v/>
      </c>
      <c r="M355" s="16" t="str">
        <f>IF(ISERROR(VLOOKUP(CONCATENATE($A355,"_",M$2),'Reference data SID'!$B:$N,13,FALSE)),"",VLOOKUP(CONCATENATE($A355,"_",M$2),'Reference data SID'!$B:$N,13,FALSE))</f>
        <v/>
      </c>
      <c r="N355" s="16" t="str">
        <f>IF(ISERROR(VLOOKUP(CONCATENATE($A355,"_",N$2),'Reference data SID'!$B:$N,13,FALSE)),"",VLOOKUP(CONCATENATE($A355,"_",N$2),'Reference data SID'!$B:$N,13,FALSE))</f>
        <v/>
      </c>
      <c r="O355" s="16" t="str">
        <f>IF(ISERROR(VLOOKUP(CONCATENATE($A355,"_",O$2),'Reference data SID'!$B:$N,13,FALSE)),"",VLOOKUP(CONCATENATE($A355,"_",O$2),'Reference data SID'!$B:$N,13,FALSE))</f>
        <v/>
      </c>
      <c r="P355" s="16" t="str">
        <f>IF(ISERROR(VLOOKUP(CONCATENATE($A355,"_",P$2),'Reference data SID'!$B:$N,13,FALSE)),"",VLOOKUP(CONCATENATE($A355,"_",P$2),'Reference data SID'!$B:$N,13,FALSE))</f>
        <v/>
      </c>
      <c r="Q355" s="16" t="str">
        <f>IF(ISERROR(VLOOKUP(CONCATENATE($A355,"_",Q$2),'Reference data SID'!$B:$N,13,FALSE)),"",VLOOKUP(CONCATENATE($A355,"_",Q$2),'Reference data SID'!$B:$N,13,FALSE))</f>
        <v/>
      </c>
      <c r="R355" s="16" t="str">
        <f>IF(ISERROR(VLOOKUP(CONCATENATE($A355,"_",R$2),'Reference data SID'!$B:$N,13,FALSE)),"",VLOOKUP(CONCATENATE($A355,"_",R$2),'Reference data SID'!$B:$N,13,FALSE))</f>
        <v/>
      </c>
      <c r="S355" s="16" t="str">
        <f>IF(ISERROR(VLOOKUP(CONCATENATE($A355,"_",S$2),'Reference data SID'!$B:$N,13,FALSE)),"",VLOOKUP(CONCATENATE($A355,"_",S$2),'Reference data SID'!$B:$N,13,FALSE))</f>
        <v/>
      </c>
      <c r="T355" s="16" t="str">
        <f>IF(ISERROR(VLOOKUP(CONCATENATE($A355,"_",T$2),'Reference data SID'!$B:$N,13,FALSE)),"",VLOOKUP(CONCATENATE($A355,"_",T$2),'Reference data SID'!$B:$N,13,FALSE))</f>
        <v/>
      </c>
      <c r="U355" s="16" t="str">
        <f>IF(ISERROR(VLOOKUP(CONCATENATE($A355,"_",U$2),'Reference data SID'!$B:$N,13,FALSE)),"",VLOOKUP(CONCATENATE($A355,"_",U$2),'Reference data SID'!$B:$N,13,FALSE))</f>
        <v/>
      </c>
      <c r="V355" s="16" t="str">
        <f>IF(ISERROR(VLOOKUP(CONCATENATE($A355,"_",V$2),'Reference data SID'!$B:$N,13,FALSE)),"",VLOOKUP(CONCATENATE($A355,"_",V$2),'Reference data SID'!$B:$N,13,FALSE))</f>
        <v/>
      </c>
      <c r="W355" s="16" t="str">
        <f>IF(ISERROR(VLOOKUP(CONCATENATE($A355,"_",W$2),'Reference data SID'!$B:$N,13,FALSE)),"",VLOOKUP(CONCATENATE($A355,"_",W$2),'Reference data SID'!$B:$N,13,FALSE))</f>
        <v/>
      </c>
      <c r="X355" s="16" t="str">
        <f>IF(ISERROR(VLOOKUP(CONCATENATE($A355,"_",X$2),'Reference data SID'!$B:$N,13,FALSE)),"",VLOOKUP(CONCATENATE($A355,"_",X$2),'Reference data SID'!$B:$N,13,FALSE))</f>
        <v/>
      </c>
      <c r="Y355" s="16" t="str">
        <f>IF(ISERROR(VLOOKUP(CONCATENATE($A355,"_",Y$2),'Reference data SID'!$B:$N,13,FALSE)),"",VLOOKUP(CONCATENATE($A355,"_",Y$2),'Reference data SID'!$B:$N,13,FALSE))</f>
        <v/>
      </c>
      <c r="Z355" s="16" t="str">
        <f>IF(ISERROR(VLOOKUP(CONCATENATE($A355,"_",Z$2),'Reference data SID'!$B:$N,13,FALSE)),"",VLOOKUP(CONCATENATE($A355,"_",Z$2),'Reference data SID'!$B:$N,13,FALSE))</f>
        <v/>
      </c>
      <c r="AA355" s="16" t="str">
        <f>IF(ISERROR(VLOOKUP(CONCATENATE($A355,"_",AA$2),'Reference data SID'!$B:$N,13,FALSE)),"",VLOOKUP(CONCATENATE($A355,"_",AA$2),'Reference data SID'!$B:$N,13,FALSE))</f>
        <v/>
      </c>
      <c r="AB355" s="16" t="str">
        <f>IF(ISERROR(VLOOKUP(CONCATENATE($A355,"_",AB$2),'Reference data SID'!$B:$N,13,FALSE)),"",VLOOKUP(CONCATENATE($A355,"_",AB$2),'Reference data SID'!$B:$N,13,FALSE))</f>
        <v/>
      </c>
      <c r="AC355" s="16" t="str">
        <f>IF(ISERROR(VLOOKUP(CONCATENATE($A355,"_",AC$2),'Reference data SID'!$B:$N,13,FALSE)),"",VLOOKUP(CONCATENATE($A355,"_",AC$2),'Reference data SID'!$B:$N,13,FALSE))</f>
        <v/>
      </c>
      <c r="AD355" s="16" t="str">
        <f>IF(ISERROR(VLOOKUP(CONCATENATE($A355,"_",AD$2),'Reference data SID'!$B:$N,13,FALSE)),"",VLOOKUP(CONCATENATE($A355,"_",AD$2),'Reference data SID'!$B:$N,13,FALSE))</f>
        <v/>
      </c>
      <c r="AE355" s="16" t="str">
        <f>IF(ISERROR(VLOOKUP(CONCATENATE($A355,"_",AE$2),'Reference data SID'!$B:$N,13,FALSE)),"",VLOOKUP(CONCATENATE($A355,"_",AE$2),'Reference data SID'!$B:$N,13,FALSE))</f>
        <v/>
      </c>
      <c r="AF355" s="16" t="str">
        <f>IF(ISERROR(VLOOKUP(CONCATENATE($A355,"_",AF$2),'Reference data SID'!$B:$N,13,FALSE)),"",VLOOKUP(CONCATENATE($A355,"_",AF$2),'Reference data SID'!$B:$N,13,FALSE))</f>
        <v/>
      </c>
      <c r="AG355" s="16" t="str">
        <f>IF(ISERROR(VLOOKUP(CONCATENATE($A355,"_",AG$2),'Reference data SID'!$B:$N,13,FALSE)),"",VLOOKUP(CONCATENATE($A355,"_",AG$2),'Reference data SID'!$B:$N,13,FALSE))</f>
        <v/>
      </c>
      <c r="AH355" s="16" t="str">
        <f>IF(ISERROR(VLOOKUP(CONCATENATE($A355,"_",AH$2),'Reference data SID'!$B:$N,13,FALSE)),"",VLOOKUP(CONCATENATE($A355,"_",AH$2),'Reference data SID'!$B:$N,13,FALSE))</f>
        <v/>
      </c>
      <c r="AI355" s="16" t="str">
        <f>IF(ISERROR(VLOOKUP(CONCATENATE($A355,"_",AI$2),'Reference data SID'!$B:$N,13,FALSE)),"",VLOOKUP(CONCATENATE($A355,"_",AI$2),'Reference data SID'!$B:$N,13,FALSE))</f>
        <v/>
      </c>
      <c r="AJ355" s="16" t="str">
        <f>IF(ISERROR(VLOOKUP(CONCATENATE($A355,"_",AJ$2),'Reference data SID'!$B:$N,13,FALSE)),"",VLOOKUP(CONCATENATE($A355,"_",AJ$2),'Reference data SID'!$B:$N,13,FALSE))</f>
        <v/>
      </c>
      <c r="AK355" s="16" t="str">
        <f>IF(ISERROR(VLOOKUP(CONCATENATE($A355,"_",AK$2),'Reference data SID'!$B:$N,13,FALSE)),"",VLOOKUP(CONCATENATE($A355,"_",AK$2),'Reference data SID'!$B:$N,13,FALSE))</f>
        <v/>
      </c>
      <c r="AL355" s="16" t="str">
        <f>IF(ISERROR(VLOOKUP(CONCATENATE($A355,"_",AL$2),'Reference data SID'!$B:$N,13,FALSE)),"",VLOOKUP(CONCATENATE($A355,"_",AL$2),'Reference data SID'!$B:$N,13,FALSE))</f>
        <v/>
      </c>
      <c r="AM355" s="16" t="str">
        <f>IF(ISERROR(VLOOKUP(CONCATENATE($A355,"_",AM$2),'Reference data SID'!$B:$N,13,FALSE)),"",VLOOKUP(CONCATENATE($A355,"_",AM$2),'Reference data SID'!$B:$N,13,FALSE))</f>
        <v/>
      </c>
      <c r="AN355" s="16" t="str">
        <f>IF(ISERROR(VLOOKUP(CONCATENATE($A355,"_",AN$2),'Reference data SID'!$B:$N,13,FALSE)),"",VLOOKUP(CONCATENATE($A355,"_",AN$2),'Reference data SID'!$B:$N,13,FALSE))</f>
        <v/>
      </c>
      <c r="AO355" s="16" t="str">
        <f>IF(ISERROR(VLOOKUP(CONCATENATE($A355,"_",AO$2),'Reference data SID'!$B:$N,13,FALSE)),"",VLOOKUP(CONCATENATE($A355,"_",AO$2),'Reference data SID'!$B:$N,13,FALSE))</f>
        <v/>
      </c>
      <c r="AP355" s="16" t="str">
        <f>IF(ISERROR(VLOOKUP(CONCATENATE($A355,"_",AP$2),'Reference data SID'!$B:$N,13,FALSE)),"",VLOOKUP(CONCATENATE($A355,"_",AP$2),'Reference data SID'!$B:$N,13,FALSE))</f>
        <v/>
      </c>
      <c r="AQ355" s="16" t="str">
        <f>IF(ISERROR(VLOOKUP(CONCATENATE($A355,"_",AQ$2),'Reference data SID'!$B:$N,13,FALSE)),"",VLOOKUP(CONCATENATE($A355,"_",AQ$2),'Reference data SID'!$B:$N,13,FALSE))</f>
        <v/>
      </c>
      <c r="AR355" s="16" t="str">
        <f>IF(ISERROR(VLOOKUP(CONCATENATE($A355,"_",AR$2),'Reference data SID'!$B:$N,13,FALSE)),"",VLOOKUP(CONCATENATE($A355,"_",AR$2),'Reference data SID'!$B:$N,13,FALSE))</f>
        <v/>
      </c>
      <c r="AS355" s="16" t="str">
        <f>IF(ISERROR(VLOOKUP(CONCATENATE($A355,"_",AS$2),'Reference data SID'!$B:$N,13,FALSE)),"",VLOOKUP(CONCATENATE($A355,"_",AS$2),'Reference data SID'!$B:$N,13,FALSE))</f>
        <v/>
      </c>
      <c r="AT355" s="16" t="str">
        <f>IF(ISERROR(VLOOKUP(CONCATENATE($A355,"_",AT$2),'Reference data SID'!$B:$N,13,FALSE)),"",VLOOKUP(CONCATENATE($A355,"_",AT$2),'Reference data SID'!$B:$N,13,FALSE))</f>
        <v/>
      </c>
    </row>
    <row r="356" spans="1:46" x14ac:dyDescent="0.25">
      <c r="A356">
        <v>352</v>
      </c>
      <c r="B356" s="16" t="str">
        <f>IF(ISERROR(VLOOKUP(CONCATENATE($A356,"_",B$2),'Reference data SID'!$B:$N,13,FALSE)),"",VLOOKUP(CONCATENATE($A356,"_",B$2),'Reference data SID'!$B:$N,13,FALSE))</f>
        <v/>
      </c>
      <c r="C356" s="16" t="str">
        <f>IF(ISERROR(VLOOKUP(CONCATENATE($A356,"_",C$2),'Reference data SID'!$B:$N,13,FALSE)),"",VLOOKUP(CONCATENATE($A356,"_",C$2),'Reference data SID'!$B:$N,13,FALSE))</f>
        <v/>
      </c>
      <c r="D356" s="16" t="str">
        <f>IF(ISERROR(VLOOKUP(CONCATENATE($A356,"_",D$2),'Reference data SID'!$B:$N,13,FALSE)),"",VLOOKUP(CONCATENATE($A356,"_",D$2),'Reference data SID'!$B:$N,13,FALSE))</f>
        <v/>
      </c>
      <c r="E356" s="16" t="str">
        <f>IF(ISERROR(VLOOKUP(CONCATENATE($A356,"_",E$2),'Reference data SID'!$B:$N,13,FALSE)),"",VLOOKUP(CONCATENATE($A356,"_",E$2),'Reference data SID'!$B:$N,13,FALSE))</f>
        <v/>
      </c>
      <c r="F356" s="16" t="str">
        <f>IF(ISERROR(VLOOKUP(CONCATENATE($A356,"_",F$2),'Reference data SID'!$B:$N,13,FALSE)),"",VLOOKUP(CONCATENATE($A356,"_",F$2),'Reference data SID'!$B:$N,13,FALSE))</f>
        <v/>
      </c>
      <c r="G356" s="16" t="str">
        <f>IF(ISERROR(VLOOKUP(CONCATENATE($A356,"_",G$2),'Reference data SID'!$B:$N,13,FALSE)),"",VLOOKUP(CONCATENATE($A356,"_",G$2),'Reference data SID'!$B:$N,13,FALSE))</f>
        <v/>
      </c>
      <c r="H356" s="16" t="str">
        <f>IF(ISERROR(VLOOKUP(CONCATENATE($A356,"_",H$2),'Reference data SID'!$B:$N,13,FALSE)),"",VLOOKUP(CONCATENATE($A356,"_",H$2),'Reference data SID'!$B:$N,13,FALSE))</f>
        <v/>
      </c>
      <c r="I356" s="16" t="str">
        <f>IF(ISERROR(VLOOKUP(CONCATENATE($A356,"_",I$2),'Reference data SID'!$B:$N,13,FALSE)),"",VLOOKUP(CONCATENATE($A356,"_",I$2),'Reference data SID'!$B:$N,13,FALSE))</f>
        <v/>
      </c>
      <c r="J356" s="16" t="str">
        <f>IF(ISERROR(VLOOKUP(CONCATENATE($A356,"_",J$2),'Reference data SID'!$B:$N,13,FALSE)),"",VLOOKUP(CONCATENATE($A356,"_",J$2),'Reference data SID'!$B:$N,13,FALSE))</f>
        <v/>
      </c>
      <c r="K356" s="16" t="str">
        <f>IF(ISERROR(VLOOKUP(CONCATENATE($A356,"_",K$2),'Reference data SID'!$B:$N,13,FALSE)),"",VLOOKUP(CONCATENATE($A356,"_",K$2),'Reference data SID'!$B:$N,13,FALSE))</f>
        <v/>
      </c>
      <c r="L356" s="16" t="str">
        <f>IF(ISERROR(VLOOKUP(CONCATENATE($A356,"_",L$2),'Reference data SID'!$B:$N,13,FALSE)),"",VLOOKUP(CONCATENATE($A356,"_",L$2),'Reference data SID'!$B:$N,13,FALSE))</f>
        <v/>
      </c>
      <c r="M356" s="16" t="str">
        <f>IF(ISERROR(VLOOKUP(CONCATENATE($A356,"_",M$2),'Reference data SID'!$B:$N,13,FALSE)),"",VLOOKUP(CONCATENATE($A356,"_",M$2),'Reference data SID'!$B:$N,13,FALSE))</f>
        <v/>
      </c>
      <c r="N356" s="16" t="str">
        <f>IF(ISERROR(VLOOKUP(CONCATENATE($A356,"_",N$2),'Reference data SID'!$B:$N,13,FALSE)),"",VLOOKUP(CONCATENATE($A356,"_",N$2),'Reference data SID'!$B:$N,13,FALSE))</f>
        <v/>
      </c>
      <c r="O356" s="16" t="str">
        <f>IF(ISERROR(VLOOKUP(CONCATENATE($A356,"_",O$2),'Reference data SID'!$B:$N,13,FALSE)),"",VLOOKUP(CONCATENATE($A356,"_",O$2),'Reference data SID'!$B:$N,13,FALSE))</f>
        <v/>
      </c>
      <c r="P356" s="16" t="str">
        <f>IF(ISERROR(VLOOKUP(CONCATENATE($A356,"_",P$2),'Reference data SID'!$B:$N,13,FALSE)),"",VLOOKUP(CONCATENATE($A356,"_",P$2),'Reference data SID'!$B:$N,13,FALSE))</f>
        <v/>
      </c>
      <c r="Q356" s="16" t="str">
        <f>IF(ISERROR(VLOOKUP(CONCATENATE($A356,"_",Q$2),'Reference data SID'!$B:$N,13,FALSE)),"",VLOOKUP(CONCATENATE($A356,"_",Q$2),'Reference data SID'!$B:$N,13,FALSE))</f>
        <v/>
      </c>
      <c r="R356" s="16" t="str">
        <f>IF(ISERROR(VLOOKUP(CONCATENATE($A356,"_",R$2),'Reference data SID'!$B:$N,13,FALSE)),"",VLOOKUP(CONCATENATE($A356,"_",R$2),'Reference data SID'!$B:$N,13,FALSE))</f>
        <v/>
      </c>
      <c r="S356" s="16" t="str">
        <f>IF(ISERROR(VLOOKUP(CONCATENATE($A356,"_",S$2),'Reference data SID'!$B:$N,13,FALSE)),"",VLOOKUP(CONCATENATE($A356,"_",S$2),'Reference data SID'!$B:$N,13,FALSE))</f>
        <v/>
      </c>
      <c r="T356" s="16" t="str">
        <f>IF(ISERROR(VLOOKUP(CONCATENATE($A356,"_",T$2),'Reference data SID'!$B:$N,13,FALSE)),"",VLOOKUP(CONCATENATE($A356,"_",T$2),'Reference data SID'!$B:$N,13,FALSE))</f>
        <v/>
      </c>
      <c r="U356" s="16" t="str">
        <f>IF(ISERROR(VLOOKUP(CONCATENATE($A356,"_",U$2),'Reference data SID'!$B:$N,13,FALSE)),"",VLOOKUP(CONCATENATE($A356,"_",U$2),'Reference data SID'!$B:$N,13,FALSE))</f>
        <v/>
      </c>
      <c r="V356" s="16" t="str">
        <f>IF(ISERROR(VLOOKUP(CONCATENATE($A356,"_",V$2),'Reference data SID'!$B:$N,13,FALSE)),"",VLOOKUP(CONCATENATE($A356,"_",V$2),'Reference data SID'!$B:$N,13,FALSE))</f>
        <v/>
      </c>
      <c r="W356" s="16" t="str">
        <f>IF(ISERROR(VLOOKUP(CONCATENATE($A356,"_",W$2),'Reference data SID'!$B:$N,13,FALSE)),"",VLOOKUP(CONCATENATE($A356,"_",W$2),'Reference data SID'!$B:$N,13,FALSE))</f>
        <v/>
      </c>
      <c r="X356" s="16" t="str">
        <f>IF(ISERROR(VLOOKUP(CONCATENATE($A356,"_",X$2),'Reference data SID'!$B:$N,13,FALSE)),"",VLOOKUP(CONCATENATE($A356,"_",X$2),'Reference data SID'!$B:$N,13,FALSE))</f>
        <v/>
      </c>
      <c r="Y356" s="16" t="str">
        <f>IF(ISERROR(VLOOKUP(CONCATENATE($A356,"_",Y$2),'Reference data SID'!$B:$N,13,FALSE)),"",VLOOKUP(CONCATENATE($A356,"_",Y$2),'Reference data SID'!$B:$N,13,FALSE))</f>
        <v/>
      </c>
      <c r="Z356" s="16" t="str">
        <f>IF(ISERROR(VLOOKUP(CONCATENATE($A356,"_",Z$2),'Reference data SID'!$B:$N,13,FALSE)),"",VLOOKUP(CONCATENATE($A356,"_",Z$2),'Reference data SID'!$B:$N,13,FALSE))</f>
        <v/>
      </c>
      <c r="AA356" s="16" t="str">
        <f>IF(ISERROR(VLOOKUP(CONCATENATE($A356,"_",AA$2),'Reference data SID'!$B:$N,13,FALSE)),"",VLOOKUP(CONCATENATE($A356,"_",AA$2),'Reference data SID'!$B:$N,13,FALSE))</f>
        <v/>
      </c>
      <c r="AB356" s="16" t="str">
        <f>IF(ISERROR(VLOOKUP(CONCATENATE($A356,"_",AB$2),'Reference data SID'!$B:$N,13,FALSE)),"",VLOOKUP(CONCATENATE($A356,"_",AB$2),'Reference data SID'!$B:$N,13,FALSE))</f>
        <v/>
      </c>
      <c r="AC356" s="16" t="str">
        <f>IF(ISERROR(VLOOKUP(CONCATENATE($A356,"_",AC$2),'Reference data SID'!$B:$N,13,FALSE)),"",VLOOKUP(CONCATENATE($A356,"_",AC$2),'Reference data SID'!$B:$N,13,FALSE))</f>
        <v/>
      </c>
      <c r="AD356" s="16" t="str">
        <f>IF(ISERROR(VLOOKUP(CONCATENATE($A356,"_",AD$2),'Reference data SID'!$B:$N,13,FALSE)),"",VLOOKUP(CONCATENATE($A356,"_",AD$2),'Reference data SID'!$B:$N,13,FALSE))</f>
        <v/>
      </c>
      <c r="AE356" s="16" t="str">
        <f>IF(ISERROR(VLOOKUP(CONCATENATE($A356,"_",AE$2),'Reference data SID'!$B:$N,13,FALSE)),"",VLOOKUP(CONCATENATE($A356,"_",AE$2),'Reference data SID'!$B:$N,13,FALSE))</f>
        <v/>
      </c>
      <c r="AF356" s="16" t="str">
        <f>IF(ISERROR(VLOOKUP(CONCATENATE($A356,"_",AF$2),'Reference data SID'!$B:$N,13,FALSE)),"",VLOOKUP(CONCATENATE($A356,"_",AF$2),'Reference data SID'!$B:$N,13,FALSE))</f>
        <v/>
      </c>
      <c r="AG356" s="16" t="str">
        <f>IF(ISERROR(VLOOKUP(CONCATENATE($A356,"_",AG$2),'Reference data SID'!$B:$N,13,FALSE)),"",VLOOKUP(CONCATENATE($A356,"_",AG$2),'Reference data SID'!$B:$N,13,FALSE))</f>
        <v/>
      </c>
      <c r="AH356" s="16" t="str">
        <f>IF(ISERROR(VLOOKUP(CONCATENATE($A356,"_",AH$2),'Reference data SID'!$B:$N,13,FALSE)),"",VLOOKUP(CONCATENATE($A356,"_",AH$2),'Reference data SID'!$B:$N,13,FALSE))</f>
        <v/>
      </c>
      <c r="AI356" s="16" t="str">
        <f>IF(ISERROR(VLOOKUP(CONCATENATE($A356,"_",AI$2),'Reference data SID'!$B:$N,13,FALSE)),"",VLOOKUP(CONCATENATE($A356,"_",AI$2),'Reference data SID'!$B:$N,13,FALSE))</f>
        <v/>
      </c>
      <c r="AJ356" s="16" t="str">
        <f>IF(ISERROR(VLOOKUP(CONCATENATE($A356,"_",AJ$2),'Reference data SID'!$B:$N,13,FALSE)),"",VLOOKUP(CONCATENATE($A356,"_",AJ$2),'Reference data SID'!$B:$N,13,FALSE))</f>
        <v/>
      </c>
      <c r="AK356" s="16" t="str">
        <f>IF(ISERROR(VLOOKUP(CONCATENATE($A356,"_",AK$2),'Reference data SID'!$B:$N,13,FALSE)),"",VLOOKUP(CONCATENATE($A356,"_",AK$2),'Reference data SID'!$B:$N,13,FALSE))</f>
        <v/>
      </c>
      <c r="AL356" s="16" t="str">
        <f>IF(ISERROR(VLOOKUP(CONCATENATE($A356,"_",AL$2),'Reference data SID'!$B:$N,13,FALSE)),"",VLOOKUP(CONCATENATE($A356,"_",AL$2),'Reference data SID'!$B:$N,13,FALSE))</f>
        <v/>
      </c>
      <c r="AM356" s="16" t="str">
        <f>IF(ISERROR(VLOOKUP(CONCATENATE($A356,"_",AM$2),'Reference data SID'!$B:$N,13,FALSE)),"",VLOOKUP(CONCATENATE($A356,"_",AM$2),'Reference data SID'!$B:$N,13,FALSE))</f>
        <v/>
      </c>
      <c r="AN356" s="16" t="str">
        <f>IF(ISERROR(VLOOKUP(CONCATENATE($A356,"_",AN$2),'Reference data SID'!$B:$N,13,FALSE)),"",VLOOKUP(CONCATENATE($A356,"_",AN$2),'Reference data SID'!$B:$N,13,FALSE))</f>
        <v/>
      </c>
      <c r="AO356" s="16" t="str">
        <f>IF(ISERROR(VLOOKUP(CONCATENATE($A356,"_",AO$2),'Reference data SID'!$B:$N,13,FALSE)),"",VLOOKUP(CONCATENATE($A356,"_",AO$2),'Reference data SID'!$B:$N,13,FALSE))</f>
        <v/>
      </c>
      <c r="AP356" s="16" t="str">
        <f>IF(ISERROR(VLOOKUP(CONCATENATE($A356,"_",AP$2),'Reference data SID'!$B:$N,13,FALSE)),"",VLOOKUP(CONCATENATE($A356,"_",AP$2),'Reference data SID'!$B:$N,13,FALSE))</f>
        <v/>
      </c>
      <c r="AQ356" s="16" t="str">
        <f>IF(ISERROR(VLOOKUP(CONCATENATE($A356,"_",AQ$2),'Reference data SID'!$B:$N,13,FALSE)),"",VLOOKUP(CONCATENATE($A356,"_",AQ$2),'Reference data SID'!$B:$N,13,FALSE))</f>
        <v/>
      </c>
      <c r="AR356" s="16" t="str">
        <f>IF(ISERROR(VLOOKUP(CONCATENATE($A356,"_",AR$2),'Reference data SID'!$B:$N,13,FALSE)),"",VLOOKUP(CONCATENATE($A356,"_",AR$2),'Reference data SID'!$B:$N,13,FALSE))</f>
        <v/>
      </c>
      <c r="AS356" s="16" t="str">
        <f>IF(ISERROR(VLOOKUP(CONCATENATE($A356,"_",AS$2),'Reference data SID'!$B:$N,13,FALSE)),"",VLOOKUP(CONCATENATE($A356,"_",AS$2),'Reference data SID'!$B:$N,13,FALSE))</f>
        <v/>
      </c>
      <c r="AT356" s="16" t="str">
        <f>IF(ISERROR(VLOOKUP(CONCATENATE($A356,"_",AT$2),'Reference data SID'!$B:$N,13,FALSE)),"",VLOOKUP(CONCATENATE($A356,"_",AT$2),'Reference data SID'!$B:$N,13,FALSE))</f>
        <v/>
      </c>
    </row>
    <row r="357" spans="1:46" x14ac:dyDescent="0.25">
      <c r="A357">
        <v>353</v>
      </c>
      <c r="B357" s="16" t="str">
        <f>IF(ISERROR(VLOOKUP(CONCATENATE($A357,"_",B$2),'Reference data SID'!$B:$N,13,FALSE)),"",VLOOKUP(CONCATENATE($A357,"_",B$2),'Reference data SID'!$B:$N,13,FALSE))</f>
        <v/>
      </c>
      <c r="C357" s="16" t="str">
        <f>IF(ISERROR(VLOOKUP(CONCATENATE($A357,"_",C$2),'Reference data SID'!$B:$N,13,FALSE)),"",VLOOKUP(CONCATENATE($A357,"_",C$2),'Reference data SID'!$B:$N,13,FALSE))</f>
        <v/>
      </c>
      <c r="D357" s="16" t="str">
        <f>IF(ISERROR(VLOOKUP(CONCATENATE($A357,"_",D$2),'Reference data SID'!$B:$N,13,FALSE)),"",VLOOKUP(CONCATENATE($A357,"_",D$2),'Reference data SID'!$B:$N,13,FALSE))</f>
        <v/>
      </c>
      <c r="E357" s="16" t="str">
        <f>IF(ISERROR(VLOOKUP(CONCATENATE($A357,"_",E$2),'Reference data SID'!$B:$N,13,FALSE)),"",VLOOKUP(CONCATENATE($A357,"_",E$2),'Reference data SID'!$B:$N,13,FALSE))</f>
        <v/>
      </c>
      <c r="F357" s="16" t="str">
        <f>IF(ISERROR(VLOOKUP(CONCATENATE($A357,"_",F$2),'Reference data SID'!$B:$N,13,FALSE)),"",VLOOKUP(CONCATENATE($A357,"_",F$2),'Reference data SID'!$B:$N,13,FALSE))</f>
        <v/>
      </c>
      <c r="G357" s="16" t="str">
        <f>IF(ISERROR(VLOOKUP(CONCATENATE($A357,"_",G$2),'Reference data SID'!$B:$N,13,FALSE)),"",VLOOKUP(CONCATENATE($A357,"_",G$2),'Reference data SID'!$B:$N,13,FALSE))</f>
        <v/>
      </c>
      <c r="H357" s="16" t="str">
        <f>IF(ISERROR(VLOOKUP(CONCATENATE($A357,"_",H$2),'Reference data SID'!$B:$N,13,FALSE)),"",VLOOKUP(CONCATENATE($A357,"_",H$2),'Reference data SID'!$B:$N,13,FALSE))</f>
        <v/>
      </c>
      <c r="I357" s="16" t="str">
        <f>IF(ISERROR(VLOOKUP(CONCATENATE($A357,"_",I$2),'Reference data SID'!$B:$N,13,FALSE)),"",VLOOKUP(CONCATENATE($A357,"_",I$2),'Reference data SID'!$B:$N,13,FALSE))</f>
        <v/>
      </c>
      <c r="J357" s="16" t="str">
        <f>IF(ISERROR(VLOOKUP(CONCATENATE($A357,"_",J$2),'Reference data SID'!$B:$N,13,FALSE)),"",VLOOKUP(CONCATENATE($A357,"_",J$2),'Reference data SID'!$B:$N,13,FALSE))</f>
        <v/>
      </c>
      <c r="K357" s="16" t="str">
        <f>IF(ISERROR(VLOOKUP(CONCATENATE($A357,"_",K$2),'Reference data SID'!$B:$N,13,FALSE)),"",VLOOKUP(CONCATENATE($A357,"_",K$2),'Reference data SID'!$B:$N,13,FALSE))</f>
        <v/>
      </c>
      <c r="L357" s="16" t="str">
        <f>IF(ISERROR(VLOOKUP(CONCATENATE($A357,"_",L$2),'Reference data SID'!$B:$N,13,FALSE)),"",VLOOKUP(CONCATENATE($A357,"_",L$2),'Reference data SID'!$B:$N,13,FALSE))</f>
        <v/>
      </c>
      <c r="M357" s="16" t="str">
        <f>IF(ISERROR(VLOOKUP(CONCATENATE($A357,"_",M$2),'Reference data SID'!$B:$N,13,FALSE)),"",VLOOKUP(CONCATENATE($A357,"_",M$2),'Reference data SID'!$B:$N,13,FALSE))</f>
        <v/>
      </c>
      <c r="N357" s="16" t="str">
        <f>IF(ISERROR(VLOOKUP(CONCATENATE($A357,"_",N$2),'Reference data SID'!$B:$N,13,FALSE)),"",VLOOKUP(CONCATENATE($A357,"_",N$2),'Reference data SID'!$B:$N,13,FALSE))</f>
        <v/>
      </c>
      <c r="O357" s="16" t="str">
        <f>IF(ISERROR(VLOOKUP(CONCATENATE($A357,"_",O$2),'Reference data SID'!$B:$N,13,FALSE)),"",VLOOKUP(CONCATENATE($A357,"_",O$2),'Reference data SID'!$B:$N,13,FALSE))</f>
        <v/>
      </c>
      <c r="P357" s="16" t="str">
        <f>IF(ISERROR(VLOOKUP(CONCATENATE($A357,"_",P$2),'Reference data SID'!$B:$N,13,FALSE)),"",VLOOKUP(CONCATENATE($A357,"_",P$2),'Reference data SID'!$B:$N,13,FALSE))</f>
        <v/>
      </c>
      <c r="Q357" s="16" t="str">
        <f>IF(ISERROR(VLOOKUP(CONCATENATE($A357,"_",Q$2),'Reference data SID'!$B:$N,13,FALSE)),"",VLOOKUP(CONCATENATE($A357,"_",Q$2),'Reference data SID'!$B:$N,13,FALSE))</f>
        <v/>
      </c>
      <c r="R357" s="16" t="str">
        <f>IF(ISERROR(VLOOKUP(CONCATENATE($A357,"_",R$2),'Reference data SID'!$B:$N,13,FALSE)),"",VLOOKUP(CONCATENATE($A357,"_",R$2),'Reference data SID'!$B:$N,13,FALSE))</f>
        <v/>
      </c>
      <c r="S357" s="16" t="str">
        <f>IF(ISERROR(VLOOKUP(CONCATENATE($A357,"_",S$2),'Reference data SID'!$B:$N,13,FALSE)),"",VLOOKUP(CONCATENATE($A357,"_",S$2),'Reference data SID'!$B:$N,13,FALSE))</f>
        <v/>
      </c>
      <c r="T357" s="16" t="str">
        <f>IF(ISERROR(VLOOKUP(CONCATENATE($A357,"_",T$2),'Reference data SID'!$B:$N,13,FALSE)),"",VLOOKUP(CONCATENATE($A357,"_",T$2),'Reference data SID'!$B:$N,13,FALSE))</f>
        <v/>
      </c>
      <c r="U357" s="16" t="str">
        <f>IF(ISERROR(VLOOKUP(CONCATENATE($A357,"_",U$2),'Reference data SID'!$B:$N,13,FALSE)),"",VLOOKUP(CONCATENATE($A357,"_",U$2),'Reference data SID'!$B:$N,13,FALSE))</f>
        <v/>
      </c>
      <c r="V357" s="16" t="str">
        <f>IF(ISERROR(VLOOKUP(CONCATENATE($A357,"_",V$2),'Reference data SID'!$B:$N,13,FALSE)),"",VLOOKUP(CONCATENATE($A357,"_",V$2),'Reference data SID'!$B:$N,13,FALSE))</f>
        <v/>
      </c>
      <c r="W357" s="16" t="str">
        <f>IF(ISERROR(VLOOKUP(CONCATENATE($A357,"_",W$2),'Reference data SID'!$B:$N,13,FALSE)),"",VLOOKUP(CONCATENATE($A357,"_",W$2),'Reference data SID'!$B:$N,13,FALSE))</f>
        <v/>
      </c>
      <c r="X357" s="16" t="str">
        <f>IF(ISERROR(VLOOKUP(CONCATENATE($A357,"_",X$2),'Reference data SID'!$B:$N,13,FALSE)),"",VLOOKUP(CONCATENATE($A357,"_",X$2),'Reference data SID'!$B:$N,13,FALSE))</f>
        <v/>
      </c>
      <c r="Y357" s="16" t="str">
        <f>IF(ISERROR(VLOOKUP(CONCATENATE($A357,"_",Y$2),'Reference data SID'!$B:$N,13,FALSE)),"",VLOOKUP(CONCATENATE($A357,"_",Y$2),'Reference data SID'!$B:$N,13,FALSE))</f>
        <v/>
      </c>
      <c r="Z357" s="16" t="str">
        <f>IF(ISERROR(VLOOKUP(CONCATENATE($A357,"_",Z$2),'Reference data SID'!$B:$N,13,FALSE)),"",VLOOKUP(CONCATENATE($A357,"_",Z$2),'Reference data SID'!$B:$N,13,FALSE))</f>
        <v/>
      </c>
      <c r="AA357" s="16" t="str">
        <f>IF(ISERROR(VLOOKUP(CONCATENATE($A357,"_",AA$2),'Reference data SID'!$B:$N,13,FALSE)),"",VLOOKUP(CONCATENATE($A357,"_",AA$2),'Reference data SID'!$B:$N,13,FALSE))</f>
        <v/>
      </c>
      <c r="AB357" s="16" t="str">
        <f>IF(ISERROR(VLOOKUP(CONCATENATE($A357,"_",AB$2),'Reference data SID'!$B:$N,13,FALSE)),"",VLOOKUP(CONCATENATE($A357,"_",AB$2),'Reference data SID'!$B:$N,13,FALSE))</f>
        <v/>
      </c>
      <c r="AC357" s="16" t="str">
        <f>IF(ISERROR(VLOOKUP(CONCATENATE($A357,"_",AC$2),'Reference data SID'!$B:$N,13,FALSE)),"",VLOOKUP(CONCATENATE($A357,"_",AC$2),'Reference data SID'!$B:$N,13,FALSE))</f>
        <v/>
      </c>
      <c r="AD357" s="16" t="str">
        <f>IF(ISERROR(VLOOKUP(CONCATENATE($A357,"_",AD$2),'Reference data SID'!$B:$N,13,FALSE)),"",VLOOKUP(CONCATENATE($A357,"_",AD$2),'Reference data SID'!$B:$N,13,FALSE))</f>
        <v/>
      </c>
      <c r="AE357" s="16" t="str">
        <f>IF(ISERROR(VLOOKUP(CONCATENATE($A357,"_",AE$2),'Reference data SID'!$B:$N,13,FALSE)),"",VLOOKUP(CONCATENATE($A357,"_",AE$2),'Reference data SID'!$B:$N,13,FALSE))</f>
        <v/>
      </c>
      <c r="AF357" s="16" t="str">
        <f>IF(ISERROR(VLOOKUP(CONCATENATE($A357,"_",AF$2),'Reference data SID'!$B:$N,13,FALSE)),"",VLOOKUP(CONCATENATE($A357,"_",AF$2),'Reference data SID'!$B:$N,13,FALSE))</f>
        <v/>
      </c>
      <c r="AG357" s="16" t="str">
        <f>IF(ISERROR(VLOOKUP(CONCATENATE($A357,"_",AG$2),'Reference data SID'!$B:$N,13,FALSE)),"",VLOOKUP(CONCATENATE($A357,"_",AG$2),'Reference data SID'!$B:$N,13,FALSE))</f>
        <v/>
      </c>
      <c r="AH357" s="16" t="str">
        <f>IF(ISERROR(VLOOKUP(CONCATENATE($A357,"_",AH$2),'Reference data SID'!$B:$N,13,FALSE)),"",VLOOKUP(CONCATENATE($A357,"_",AH$2),'Reference data SID'!$B:$N,13,FALSE))</f>
        <v/>
      </c>
      <c r="AI357" s="16" t="str">
        <f>IF(ISERROR(VLOOKUP(CONCATENATE($A357,"_",AI$2),'Reference data SID'!$B:$N,13,FALSE)),"",VLOOKUP(CONCATENATE($A357,"_",AI$2),'Reference data SID'!$B:$N,13,FALSE))</f>
        <v/>
      </c>
      <c r="AJ357" s="16" t="str">
        <f>IF(ISERROR(VLOOKUP(CONCATENATE($A357,"_",AJ$2),'Reference data SID'!$B:$N,13,FALSE)),"",VLOOKUP(CONCATENATE($A357,"_",AJ$2),'Reference data SID'!$B:$N,13,FALSE))</f>
        <v/>
      </c>
      <c r="AK357" s="16" t="str">
        <f>IF(ISERROR(VLOOKUP(CONCATENATE($A357,"_",AK$2),'Reference data SID'!$B:$N,13,FALSE)),"",VLOOKUP(CONCATENATE($A357,"_",AK$2),'Reference data SID'!$B:$N,13,FALSE))</f>
        <v/>
      </c>
      <c r="AL357" s="16" t="str">
        <f>IF(ISERROR(VLOOKUP(CONCATENATE($A357,"_",AL$2),'Reference data SID'!$B:$N,13,FALSE)),"",VLOOKUP(CONCATENATE($A357,"_",AL$2),'Reference data SID'!$B:$N,13,FALSE))</f>
        <v/>
      </c>
      <c r="AM357" s="16" t="str">
        <f>IF(ISERROR(VLOOKUP(CONCATENATE($A357,"_",AM$2),'Reference data SID'!$B:$N,13,FALSE)),"",VLOOKUP(CONCATENATE($A357,"_",AM$2),'Reference data SID'!$B:$N,13,FALSE))</f>
        <v/>
      </c>
      <c r="AN357" s="16" t="str">
        <f>IF(ISERROR(VLOOKUP(CONCATENATE($A357,"_",AN$2),'Reference data SID'!$B:$N,13,FALSE)),"",VLOOKUP(CONCATENATE($A357,"_",AN$2),'Reference data SID'!$B:$N,13,FALSE))</f>
        <v/>
      </c>
      <c r="AO357" s="16" t="str">
        <f>IF(ISERROR(VLOOKUP(CONCATENATE($A357,"_",AO$2),'Reference data SID'!$B:$N,13,FALSE)),"",VLOOKUP(CONCATENATE($A357,"_",AO$2),'Reference data SID'!$B:$N,13,FALSE))</f>
        <v/>
      </c>
      <c r="AP357" s="16" t="str">
        <f>IF(ISERROR(VLOOKUP(CONCATENATE($A357,"_",AP$2),'Reference data SID'!$B:$N,13,FALSE)),"",VLOOKUP(CONCATENATE($A357,"_",AP$2),'Reference data SID'!$B:$N,13,FALSE))</f>
        <v/>
      </c>
      <c r="AQ357" s="16" t="str">
        <f>IF(ISERROR(VLOOKUP(CONCATENATE($A357,"_",AQ$2),'Reference data SID'!$B:$N,13,FALSE)),"",VLOOKUP(CONCATENATE($A357,"_",AQ$2),'Reference data SID'!$B:$N,13,FALSE))</f>
        <v/>
      </c>
      <c r="AR357" s="16" t="str">
        <f>IF(ISERROR(VLOOKUP(CONCATENATE($A357,"_",AR$2),'Reference data SID'!$B:$N,13,FALSE)),"",VLOOKUP(CONCATENATE($A357,"_",AR$2),'Reference data SID'!$B:$N,13,FALSE))</f>
        <v/>
      </c>
      <c r="AS357" s="16" t="str">
        <f>IF(ISERROR(VLOOKUP(CONCATENATE($A357,"_",AS$2),'Reference data SID'!$B:$N,13,FALSE)),"",VLOOKUP(CONCATENATE($A357,"_",AS$2),'Reference data SID'!$B:$N,13,FALSE))</f>
        <v/>
      </c>
      <c r="AT357" s="16" t="str">
        <f>IF(ISERROR(VLOOKUP(CONCATENATE($A357,"_",AT$2),'Reference data SID'!$B:$N,13,FALSE)),"",VLOOKUP(CONCATENATE($A357,"_",AT$2),'Reference data SID'!$B:$N,13,FALSE))</f>
        <v/>
      </c>
    </row>
    <row r="358" spans="1:46" x14ac:dyDescent="0.25">
      <c r="A358">
        <v>354</v>
      </c>
      <c r="B358" s="16" t="str">
        <f>IF(ISERROR(VLOOKUP(CONCATENATE($A358,"_",B$2),'Reference data SID'!$B:$N,13,FALSE)),"",VLOOKUP(CONCATENATE($A358,"_",B$2),'Reference data SID'!$B:$N,13,FALSE))</f>
        <v/>
      </c>
      <c r="C358" s="16" t="str">
        <f>IF(ISERROR(VLOOKUP(CONCATENATE($A358,"_",C$2),'Reference data SID'!$B:$N,13,FALSE)),"",VLOOKUP(CONCATENATE($A358,"_",C$2),'Reference data SID'!$B:$N,13,FALSE))</f>
        <v/>
      </c>
      <c r="D358" s="16" t="str">
        <f>IF(ISERROR(VLOOKUP(CONCATENATE($A358,"_",D$2),'Reference data SID'!$B:$N,13,FALSE)),"",VLOOKUP(CONCATENATE($A358,"_",D$2),'Reference data SID'!$B:$N,13,FALSE))</f>
        <v/>
      </c>
      <c r="E358" s="16" t="str">
        <f>IF(ISERROR(VLOOKUP(CONCATENATE($A358,"_",E$2),'Reference data SID'!$B:$N,13,FALSE)),"",VLOOKUP(CONCATENATE($A358,"_",E$2),'Reference data SID'!$B:$N,13,FALSE))</f>
        <v/>
      </c>
      <c r="F358" s="16" t="str">
        <f>IF(ISERROR(VLOOKUP(CONCATENATE($A358,"_",F$2),'Reference data SID'!$B:$N,13,FALSE)),"",VLOOKUP(CONCATENATE($A358,"_",F$2),'Reference data SID'!$B:$N,13,FALSE))</f>
        <v/>
      </c>
      <c r="G358" s="16" t="str">
        <f>IF(ISERROR(VLOOKUP(CONCATENATE($A358,"_",G$2),'Reference data SID'!$B:$N,13,FALSE)),"",VLOOKUP(CONCATENATE($A358,"_",G$2),'Reference data SID'!$B:$N,13,FALSE))</f>
        <v/>
      </c>
      <c r="H358" s="16" t="str">
        <f>IF(ISERROR(VLOOKUP(CONCATENATE($A358,"_",H$2),'Reference data SID'!$B:$N,13,FALSE)),"",VLOOKUP(CONCATENATE($A358,"_",H$2),'Reference data SID'!$B:$N,13,FALSE))</f>
        <v/>
      </c>
      <c r="I358" s="16" t="str">
        <f>IF(ISERROR(VLOOKUP(CONCATENATE($A358,"_",I$2),'Reference data SID'!$B:$N,13,FALSE)),"",VLOOKUP(CONCATENATE($A358,"_",I$2),'Reference data SID'!$B:$N,13,FALSE))</f>
        <v/>
      </c>
      <c r="J358" s="16" t="str">
        <f>IF(ISERROR(VLOOKUP(CONCATENATE($A358,"_",J$2),'Reference data SID'!$B:$N,13,FALSE)),"",VLOOKUP(CONCATENATE($A358,"_",J$2),'Reference data SID'!$B:$N,13,FALSE))</f>
        <v/>
      </c>
      <c r="K358" s="16" t="str">
        <f>IF(ISERROR(VLOOKUP(CONCATENATE($A358,"_",K$2),'Reference data SID'!$B:$N,13,FALSE)),"",VLOOKUP(CONCATENATE($A358,"_",K$2),'Reference data SID'!$B:$N,13,FALSE))</f>
        <v/>
      </c>
      <c r="L358" s="16" t="str">
        <f>IF(ISERROR(VLOOKUP(CONCATENATE($A358,"_",L$2),'Reference data SID'!$B:$N,13,FALSE)),"",VLOOKUP(CONCATENATE($A358,"_",L$2),'Reference data SID'!$B:$N,13,FALSE))</f>
        <v/>
      </c>
      <c r="M358" s="16" t="str">
        <f>IF(ISERROR(VLOOKUP(CONCATENATE($A358,"_",M$2),'Reference data SID'!$B:$N,13,FALSE)),"",VLOOKUP(CONCATENATE($A358,"_",M$2),'Reference data SID'!$B:$N,13,FALSE))</f>
        <v/>
      </c>
      <c r="N358" s="16" t="str">
        <f>IF(ISERROR(VLOOKUP(CONCATENATE($A358,"_",N$2),'Reference data SID'!$B:$N,13,FALSE)),"",VLOOKUP(CONCATENATE($A358,"_",N$2),'Reference data SID'!$B:$N,13,FALSE))</f>
        <v/>
      </c>
      <c r="O358" s="16" t="str">
        <f>IF(ISERROR(VLOOKUP(CONCATENATE($A358,"_",O$2),'Reference data SID'!$B:$N,13,FALSE)),"",VLOOKUP(CONCATENATE($A358,"_",O$2),'Reference data SID'!$B:$N,13,FALSE))</f>
        <v/>
      </c>
      <c r="P358" s="16" t="str">
        <f>IF(ISERROR(VLOOKUP(CONCATENATE($A358,"_",P$2),'Reference data SID'!$B:$N,13,FALSE)),"",VLOOKUP(CONCATENATE($A358,"_",P$2),'Reference data SID'!$B:$N,13,FALSE))</f>
        <v/>
      </c>
      <c r="Q358" s="16" t="str">
        <f>IF(ISERROR(VLOOKUP(CONCATENATE($A358,"_",Q$2),'Reference data SID'!$B:$N,13,FALSE)),"",VLOOKUP(CONCATENATE($A358,"_",Q$2),'Reference data SID'!$B:$N,13,FALSE))</f>
        <v/>
      </c>
      <c r="R358" s="16" t="str">
        <f>IF(ISERROR(VLOOKUP(CONCATENATE($A358,"_",R$2),'Reference data SID'!$B:$N,13,FALSE)),"",VLOOKUP(CONCATENATE($A358,"_",R$2),'Reference data SID'!$B:$N,13,FALSE))</f>
        <v/>
      </c>
      <c r="S358" s="16" t="str">
        <f>IF(ISERROR(VLOOKUP(CONCATENATE($A358,"_",S$2),'Reference data SID'!$B:$N,13,FALSE)),"",VLOOKUP(CONCATENATE($A358,"_",S$2),'Reference data SID'!$B:$N,13,FALSE))</f>
        <v/>
      </c>
      <c r="T358" s="16" t="str">
        <f>IF(ISERROR(VLOOKUP(CONCATENATE($A358,"_",T$2),'Reference data SID'!$B:$N,13,FALSE)),"",VLOOKUP(CONCATENATE($A358,"_",T$2),'Reference data SID'!$B:$N,13,FALSE))</f>
        <v/>
      </c>
      <c r="U358" s="16" t="str">
        <f>IF(ISERROR(VLOOKUP(CONCATENATE($A358,"_",U$2),'Reference data SID'!$B:$N,13,FALSE)),"",VLOOKUP(CONCATENATE($A358,"_",U$2),'Reference data SID'!$B:$N,13,FALSE))</f>
        <v/>
      </c>
      <c r="V358" s="16" t="str">
        <f>IF(ISERROR(VLOOKUP(CONCATENATE($A358,"_",V$2),'Reference data SID'!$B:$N,13,FALSE)),"",VLOOKUP(CONCATENATE($A358,"_",V$2),'Reference data SID'!$B:$N,13,FALSE))</f>
        <v/>
      </c>
      <c r="W358" s="16" t="str">
        <f>IF(ISERROR(VLOOKUP(CONCATENATE($A358,"_",W$2),'Reference data SID'!$B:$N,13,FALSE)),"",VLOOKUP(CONCATENATE($A358,"_",W$2),'Reference data SID'!$B:$N,13,FALSE))</f>
        <v/>
      </c>
      <c r="X358" s="16" t="str">
        <f>IF(ISERROR(VLOOKUP(CONCATENATE($A358,"_",X$2),'Reference data SID'!$B:$N,13,FALSE)),"",VLOOKUP(CONCATENATE($A358,"_",X$2),'Reference data SID'!$B:$N,13,FALSE))</f>
        <v/>
      </c>
      <c r="Y358" s="16" t="str">
        <f>IF(ISERROR(VLOOKUP(CONCATENATE($A358,"_",Y$2),'Reference data SID'!$B:$N,13,FALSE)),"",VLOOKUP(CONCATENATE($A358,"_",Y$2),'Reference data SID'!$B:$N,13,FALSE))</f>
        <v/>
      </c>
      <c r="Z358" s="16" t="str">
        <f>IF(ISERROR(VLOOKUP(CONCATENATE($A358,"_",Z$2),'Reference data SID'!$B:$N,13,FALSE)),"",VLOOKUP(CONCATENATE($A358,"_",Z$2),'Reference data SID'!$B:$N,13,FALSE))</f>
        <v/>
      </c>
      <c r="AA358" s="16" t="str">
        <f>IF(ISERROR(VLOOKUP(CONCATENATE($A358,"_",AA$2),'Reference data SID'!$B:$N,13,FALSE)),"",VLOOKUP(CONCATENATE($A358,"_",AA$2),'Reference data SID'!$B:$N,13,FALSE))</f>
        <v/>
      </c>
      <c r="AB358" s="16" t="str">
        <f>IF(ISERROR(VLOOKUP(CONCATENATE($A358,"_",AB$2),'Reference data SID'!$B:$N,13,FALSE)),"",VLOOKUP(CONCATENATE($A358,"_",AB$2),'Reference data SID'!$B:$N,13,FALSE))</f>
        <v/>
      </c>
      <c r="AC358" s="16" t="str">
        <f>IF(ISERROR(VLOOKUP(CONCATENATE($A358,"_",AC$2),'Reference data SID'!$B:$N,13,FALSE)),"",VLOOKUP(CONCATENATE($A358,"_",AC$2),'Reference data SID'!$B:$N,13,FALSE))</f>
        <v/>
      </c>
      <c r="AD358" s="16" t="str">
        <f>IF(ISERROR(VLOOKUP(CONCATENATE($A358,"_",AD$2),'Reference data SID'!$B:$N,13,FALSE)),"",VLOOKUP(CONCATENATE($A358,"_",AD$2),'Reference data SID'!$B:$N,13,FALSE))</f>
        <v/>
      </c>
      <c r="AE358" s="16" t="str">
        <f>IF(ISERROR(VLOOKUP(CONCATENATE($A358,"_",AE$2),'Reference data SID'!$B:$N,13,FALSE)),"",VLOOKUP(CONCATENATE($A358,"_",AE$2),'Reference data SID'!$B:$N,13,FALSE))</f>
        <v/>
      </c>
      <c r="AF358" s="16" t="str">
        <f>IF(ISERROR(VLOOKUP(CONCATENATE($A358,"_",AF$2),'Reference data SID'!$B:$N,13,FALSE)),"",VLOOKUP(CONCATENATE($A358,"_",AF$2),'Reference data SID'!$B:$N,13,FALSE))</f>
        <v/>
      </c>
      <c r="AG358" s="16" t="str">
        <f>IF(ISERROR(VLOOKUP(CONCATENATE($A358,"_",AG$2),'Reference data SID'!$B:$N,13,FALSE)),"",VLOOKUP(CONCATENATE($A358,"_",AG$2),'Reference data SID'!$B:$N,13,FALSE))</f>
        <v/>
      </c>
      <c r="AH358" s="16" t="str">
        <f>IF(ISERROR(VLOOKUP(CONCATENATE($A358,"_",AH$2),'Reference data SID'!$B:$N,13,FALSE)),"",VLOOKUP(CONCATENATE($A358,"_",AH$2),'Reference data SID'!$B:$N,13,FALSE))</f>
        <v/>
      </c>
      <c r="AI358" s="16" t="str">
        <f>IF(ISERROR(VLOOKUP(CONCATENATE($A358,"_",AI$2),'Reference data SID'!$B:$N,13,FALSE)),"",VLOOKUP(CONCATENATE($A358,"_",AI$2),'Reference data SID'!$B:$N,13,FALSE))</f>
        <v/>
      </c>
      <c r="AJ358" s="16" t="str">
        <f>IF(ISERROR(VLOOKUP(CONCATENATE($A358,"_",AJ$2),'Reference data SID'!$B:$N,13,FALSE)),"",VLOOKUP(CONCATENATE($A358,"_",AJ$2),'Reference data SID'!$B:$N,13,FALSE))</f>
        <v/>
      </c>
      <c r="AK358" s="16" t="str">
        <f>IF(ISERROR(VLOOKUP(CONCATENATE($A358,"_",AK$2),'Reference data SID'!$B:$N,13,FALSE)),"",VLOOKUP(CONCATENATE($A358,"_",AK$2),'Reference data SID'!$B:$N,13,FALSE))</f>
        <v/>
      </c>
      <c r="AL358" s="16" t="str">
        <f>IF(ISERROR(VLOOKUP(CONCATENATE($A358,"_",AL$2),'Reference data SID'!$B:$N,13,FALSE)),"",VLOOKUP(CONCATENATE($A358,"_",AL$2),'Reference data SID'!$B:$N,13,FALSE))</f>
        <v/>
      </c>
      <c r="AM358" s="16" t="str">
        <f>IF(ISERROR(VLOOKUP(CONCATENATE($A358,"_",AM$2),'Reference data SID'!$B:$N,13,FALSE)),"",VLOOKUP(CONCATENATE($A358,"_",AM$2),'Reference data SID'!$B:$N,13,FALSE))</f>
        <v/>
      </c>
      <c r="AN358" s="16" t="str">
        <f>IF(ISERROR(VLOOKUP(CONCATENATE($A358,"_",AN$2),'Reference data SID'!$B:$N,13,FALSE)),"",VLOOKUP(CONCATENATE($A358,"_",AN$2),'Reference data SID'!$B:$N,13,FALSE))</f>
        <v/>
      </c>
      <c r="AO358" s="16" t="str">
        <f>IF(ISERROR(VLOOKUP(CONCATENATE($A358,"_",AO$2),'Reference data SID'!$B:$N,13,FALSE)),"",VLOOKUP(CONCATENATE($A358,"_",AO$2),'Reference data SID'!$B:$N,13,FALSE))</f>
        <v/>
      </c>
      <c r="AP358" s="16" t="str">
        <f>IF(ISERROR(VLOOKUP(CONCATENATE($A358,"_",AP$2),'Reference data SID'!$B:$N,13,FALSE)),"",VLOOKUP(CONCATENATE($A358,"_",AP$2),'Reference data SID'!$B:$N,13,FALSE))</f>
        <v/>
      </c>
      <c r="AQ358" s="16" t="str">
        <f>IF(ISERROR(VLOOKUP(CONCATENATE($A358,"_",AQ$2),'Reference data SID'!$B:$N,13,FALSE)),"",VLOOKUP(CONCATENATE($A358,"_",AQ$2),'Reference data SID'!$B:$N,13,FALSE))</f>
        <v/>
      </c>
      <c r="AR358" s="16" t="str">
        <f>IF(ISERROR(VLOOKUP(CONCATENATE($A358,"_",AR$2),'Reference data SID'!$B:$N,13,FALSE)),"",VLOOKUP(CONCATENATE($A358,"_",AR$2),'Reference data SID'!$B:$N,13,FALSE))</f>
        <v/>
      </c>
      <c r="AS358" s="16" t="str">
        <f>IF(ISERROR(VLOOKUP(CONCATENATE($A358,"_",AS$2),'Reference data SID'!$B:$N,13,FALSE)),"",VLOOKUP(CONCATENATE($A358,"_",AS$2),'Reference data SID'!$B:$N,13,FALSE))</f>
        <v/>
      </c>
      <c r="AT358" s="16" t="str">
        <f>IF(ISERROR(VLOOKUP(CONCATENATE($A358,"_",AT$2),'Reference data SID'!$B:$N,13,FALSE)),"",VLOOKUP(CONCATENATE($A358,"_",AT$2),'Reference data SID'!$B:$N,13,FALSE))</f>
        <v/>
      </c>
    </row>
    <row r="359" spans="1:46" x14ac:dyDescent="0.25">
      <c r="A359">
        <v>355</v>
      </c>
      <c r="B359" s="16" t="str">
        <f>IF(ISERROR(VLOOKUP(CONCATENATE($A359,"_",B$2),'Reference data SID'!$B:$N,13,FALSE)),"",VLOOKUP(CONCATENATE($A359,"_",B$2),'Reference data SID'!$B:$N,13,FALSE))</f>
        <v/>
      </c>
      <c r="C359" s="16" t="str">
        <f>IF(ISERROR(VLOOKUP(CONCATENATE($A359,"_",C$2),'Reference data SID'!$B:$N,13,FALSE)),"",VLOOKUP(CONCATENATE($A359,"_",C$2),'Reference data SID'!$B:$N,13,FALSE))</f>
        <v/>
      </c>
      <c r="D359" s="16" t="str">
        <f>IF(ISERROR(VLOOKUP(CONCATENATE($A359,"_",D$2),'Reference data SID'!$B:$N,13,FALSE)),"",VLOOKUP(CONCATENATE($A359,"_",D$2),'Reference data SID'!$B:$N,13,FALSE))</f>
        <v/>
      </c>
      <c r="E359" s="16" t="str">
        <f>IF(ISERROR(VLOOKUP(CONCATENATE($A359,"_",E$2),'Reference data SID'!$B:$N,13,FALSE)),"",VLOOKUP(CONCATENATE($A359,"_",E$2),'Reference data SID'!$B:$N,13,FALSE))</f>
        <v/>
      </c>
      <c r="F359" s="16" t="str">
        <f>IF(ISERROR(VLOOKUP(CONCATENATE($A359,"_",F$2),'Reference data SID'!$B:$N,13,FALSE)),"",VLOOKUP(CONCATENATE($A359,"_",F$2),'Reference data SID'!$B:$N,13,FALSE))</f>
        <v/>
      </c>
      <c r="G359" s="16" t="str">
        <f>IF(ISERROR(VLOOKUP(CONCATENATE($A359,"_",G$2),'Reference data SID'!$B:$N,13,FALSE)),"",VLOOKUP(CONCATENATE($A359,"_",G$2),'Reference data SID'!$B:$N,13,FALSE))</f>
        <v/>
      </c>
      <c r="H359" s="16" t="str">
        <f>IF(ISERROR(VLOOKUP(CONCATENATE($A359,"_",H$2),'Reference data SID'!$B:$N,13,FALSE)),"",VLOOKUP(CONCATENATE($A359,"_",H$2),'Reference data SID'!$B:$N,13,FALSE))</f>
        <v/>
      </c>
      <c r="I359" s="16" t="str">
        <f>IF(ISERROR(VLOOKUP(CONCATENATE($A359,"_",I$2),'Reference data SID'!$B:$N,13,FALSE)),"",VLOOKUP(CONCATENATE($A359,"_",I$2),'Reference data SID'!$B:$N,13,FALSE))</f>
        <v/>
      </c>
      <c r="J359" s="16" t="str">
        <f>IF(ISERROR(VLOOKUP(CONCATENATE($A359,"_",J$2),'Reference data SID'!$B:$N,13,FALSE)),"",VLOOKUP(CONCATENATE($A359,"_",J$2),'Reference data SID'!$B:$N,13,FALSE))</f>
        <v/>
      </c>
      <c r="K359" s="16" t="str">
        <f>IF(ISERROR(VLOOKUP(CONCATENATE($A359,"_",K$2),'Reference data SID'!$B:$N,13,FALSE)),"",VLOOKUP(CONCATENATE($A359,"_",K$2),'Reference data SID'!$B:$N,13,FALSE))</f>
        <v/>
      </c>
      <c r="L359" s="16" t="str">
        <f>IF(ISERROR(VLOOKUP(CONCATENATE($A359,"_",L$2),'Reference data SID'!$B:$N,13,FALSE)),"",VLOOKUP(CONCATENATE($A359,"_",L$2),'Reference data SID'!$B:$N,13,FALSE))</f>
        <v/>
      </c>
      <c r="M359" s="16" t="str">
        <f>IF(ISERROR(VLOOKUP(CONCATENATE($A359,"_",M$2),'Reference data SID'!$B:$N,13,FALSE)),"",VLOOKUP(CONCATENATE($A359,"_",M$2),'Reference data SID'!$B:$N,13,FALSE))</f>
        <v/>
      </c>
      <c r="N359" s="16" t="str">
        <f>IF(ISERROR(VLOOKUP(CONCATENATE($A359,"_",N$2),'Reference data SID'!$B:$N,13,FALSE)),"",VLOOKUP(CONCATENATE($A359,"_",N$2),'Reference data SID'!$B:$N,13,FALSE))</f>
        <v/>
      </c>
      <c r="O359" s="16" t="str">
        <f>IF(ISERROR(VLOOKUP(CONCATENATE($A359,"_",O$2),'Reference data SID'!$B:$N,13,FALSE)),"",VLOOKUP(CONCATENATE($A359,"_",O$2),'Reference data SID'!$B:$N,13,FALSE))</f>
        <v/>
      </c>
      <c r="P359" s="16" t="str">
        <f>IF(ISERROR(VLOOKUP(CONCATENATE($A359,"_",P$2),'Reference data SID'!$B:$N,13,FALSE)),"",VLOOKUP(CONCATENATE($A359,"_",P$2),'Reference data SID'!$B:$N,13,FALSE))</f>
        <v/>
      </c>
      <c r="Q359" s="16" t="str">
        <f>IF(ISERROR(VLOOKUP(CONCATENATE($A359,"_",Q$2),'Reference data SID'!$B:$N,13,FALSE)),"",VLOOKUP(CONCATENATE($A359,"_",Q$2),'Reference data SID'!$B:$N,13,FALSE))</f>
        <v/>
      </c>
      <c r="R359" s="16" t="str">
        <f>IF(ISERROR(VLOOKUP(CONCATENATE($A359,"_",R$2),'Reference data SID'!$B:$N,13,FALSE)),"",VLOOKUP(CONCATENATE($A359,"_",R$2),'Reference data SID'!$B:$N,13,FALSE))</f>
        <v/>
      </c>
      <c r="S359" s="16" t="str">
        <f>IF(ISERROR(VLOOKUP(CONCATENATE($A359,"_",S$2),'Reference data SID'!$B:$N,13,FALSE)),"",VLOOKUP(CONCATENATE($A359,"_",S$2),'Reference data SID'!$B:$N,13,FALSE))</f>
        <v/>
      </c>
      <c r="T359" s="16" t="str">
        <f>IF(ISERROR(VLOOKUP(CONCATENATE($A359,"_",T$2),'Reference data SID'!$B:$N,13,FALSE)),"",VLOOKUP(CONCATENATE($A359,"_",T$2),'Reference data SID'!$B:$N,13,FALSE))</f>
        <v/>
      </c>
      <c r="U359" s="16" t="str">
        <f>IF(ISERROR(VLOOKUP(CONCATENATE($A359,"_",U$2),'Reference data SID'!$B:$N,13,FALSE)),"",VLOOKUP(CONCATENATE($A359,"_",U$2),'Reference data SID'!$B:$N,13,FALSE))</f>
        <v/>
      </c>
      <c r="V359" s="16" t="str">
        <f>IF(ISERROR(VLOOKUP(CONCATENATE($A359,"_",V$2),'Reference data SID'!$B:$N,13,FALSE)),"",VLOOKUP(CONCATENATE($A359,"_",V$2),'Reference data SID'!$B:$N,13,FALSE))</f>
        <v/>
      </c>
      <c r="W359" s="16" t="str">
        <f>IF(ISERROR(VLOOKUP(CONCATENATE($A359,"_",W$2),'Reference data SID'!$B:$N,13,FALSE)),"",VLOOKUP(CONCATENATE($A359,"_",W$2),'Reference data SID'!$B:$N,13,FALSE))</f>
        <v/>
      </c>
      <c r="X359" s="16" t="str">
        <f>IF(ISERROR(VLOOKUP(CONCATENATE($A359,"_",X$2),'Reference data SID'!$B:$N,13,FALSE)),"",VLOOKUP(CONCATENATE($A359,"_",X$2),'Reference data SID'!$B:$N,13,FALSE))</f>
        <v/>
      </c>
      <c r="Y359" s="16" t="str">
        <f>IF(ISERROR(VLOOKUP(CONCATENATE($A359,"_",Y$2),'Reference data SID'!$B:$N,13,FALSE)),"",VLOOKUP(CONCATENATE($A359,"_",Y$2),'Reference data SID'!$B:$N,13,FALSE))</f>
        <v/>
      </c>
      <c r="Z359" s="16" t="str">
        <f>IF(ISERROR(VLOOKUP(CONCATENATE($A359,"_",Z$2),'Reference data SID'!$B:$N,13,FALSE)),"",VLOOKUP(CONCATENATE($A359,"_",Z$2),'Reference data SID'!$B:$N,13,FALSE))</f>
        <v/>
      </c>
      <c r="AA359" s="16" t="str">
        <f>IF(ISERROR(VLOOKUP(CONCATENATE($A359,"_",AA$2),'Reference data SID'!$B:$N,13,FALSE)),"",VLOOKUP(CONCATENATE($A359,"_",AA$2),'Reference data SID'!$B:$N,13,FALSE))</f>
        <v/>
      </c>
      <c r="AB359" s="16" t="str">
        <f>IF(ISERROR(VLOOKUP(CONCATENATE($A359,"_",AB$2),'Reference data SID'!$B:$N,13,FALSE)),"",VLOOKUP(CONCATENATE($A359,"_",AB$2),'Reference data SID'!$B:$N,13,FALSE))</f>
        <v/>
      </c>
      <c r="AC359" s="16" t="str">
        <f>IF(ISERROR(VLOOKUP(CONCATENATE($A359,"_",AC$2),'Reference data SID'!$B:$N,13,FALSE)),"",VLOOKUP(CONCATENATE($A359,"_",AC$2),'Reference data SID'!$B:$N,13,FALSE))</f>
        <v/>
      </c>
      <c r="AD359" s="16" t="str">
        <f>IF(ISERROR(VLOOKUP(CONCATENATE($A359,"_",AD$2),'Reference data SID'!$B:$N,13,FALSE)),"",VLOOKUP(CONCATENATE($A359,"_",AD$2),'Reference data SID'!$B:$N,13,FALSE))</f>
        <v/>
      </c>
      <c r="AE359" s="16" t="str">
        <f>IF(ISERROR(VLOOKUP(CONCATENATE($A359,"_",AE$2),'Reference data SID'!$B:$N,13,FALSE)),"",VLOOKUP(CONCATENATE($A359,"_",AE$2),'Reference data SID'!$B:$N,13,FALSE))</f>
        <v/>
      </c>
      <c r="AF359" s="16" t="str">
        <f>IF(ISERROR(VLOOKUP(CONCATENATE($A359,"_",AF$2),'Reference data SID'!$B:$N,13,FALSE)),"",VLOOKUP(CONCATENATE($A359,"_",AF$2),'Reference data SID'!$B:$N,13,FALSE))</f>
        <v/>
      </c>
      <c r="AG359" s="16" t="str">
        <f>IF(ISERROR(VLOOKUP(CONCATENATE($A359,"_",AG$2),'Reference data SID'!$B:$N,13,FALSE)),"",VLOOKUP(CONCATENATE($A359,"_",AG$2),'Reference data SID'!$B:$N,13,FALSE))</f>
        <v/>
      </c>
      <c r="AH359" s="16" t="str">
        <f>IF(ISERROR(VLOOKUP(CONCATENATE($A359,"_",AH$2),'Reference data SID'!$B:$N,13,FALSE)),"",VLOOKUP(CONCATENATE($A359,"_",AH$2),'Reference data SID'!$B:$N,13,FALSE))</f>
        <v/>
      </c>
      <c r="AI359" s="16" t="str">
        <f>IF(ISERROR(VLOOKUP(CONCATENATE($A359,"_",AI$2),'Reference data SID'!$B:$N,13,FALSE)),"",VLOOKUP(CONCATENATE($A359,"_",AI$2),'Reference data SID'!$B:$N,13,FALSE))</f>
        <v/>
      </c>
      <c r="AJ359" s="16" t="str">
        <f>IF(ISERROR(VLOOKUP(CONCATENATE($A359,"_",AJ$2),'Reference data SID'!$B:$N,13,FALSE)),"",VLOOKUP(CONCATENATE($A359,"_",AJ$2),'Reference data SID'!$B:$N,13,FALSE))</f>
        <v/>
      </c>
      <c r="AK359" s="16" t="str">
        <f>IF(ISERROR(VLOOKUP(CONCATENATE($A359,"_",AK$2),'Reference data SID'!$B:$N,13,FALSE)),"",VLOOKUP(CONCATENATE($A359,"_",AK$2),'Reference data SID'!$B:$N,13,FALSE))</f>
        <v/>
      </c>
      <c r="AL359" s="16" t="str">
        <f>IF(ISERROR(VLOOKUP(CONCATENATE($A359,"_",AL$2),'Reference data SID'!$B:$N,13,FALSE)),"",VLOOKUP(CONCATENATE($A359,"_",AL$2),'Reference data SID'!$B:$N,13,FALSE))</f>
        <v/>
      </c>
      <c r="AM359" s="16" t="str">
        <f>IF(ISERROR(VLOOKUP(CONCATENATE($A359,"_",AM$2),'Reference data SID'!$B:$N,13,FALSE)),"",VLOOKUP(CONCATENATE($A359,"_",AM$2),'Reference data SID'!$B:$N,13,FALSE))</f>
        <v/>
      </c>
      <c r="AN359" s="16" t="str">
        <f>IF(ISERROR(VLOOKUP(CONCATENATE($A359,"_",AN$2),'Reference data SID'!$B:$N,13,FALSE)),"",VLOOKUP(CONCATENATE($A359,"_",AN$2),'Reference data SID'!$B:$N,13,FALSE))</f>
        <v/>
      </c>
      <c r="AO359" s="16" t="str">
        <f>IF(ISERROR(VLOOKUP(CONCATENATE($A359,"_",AO$2),'Reference data SID'!$B:$N,13,FALSE)),"",VLOOKUP(CONCATENATE($A359,"_",AO$2),'Reference data SID'!$B:$N,13,FALSE))</f>
        <v/>
      </c>
      <c r="AP359" s="16" t="str">
        <f>IF(ISERROR(VLOOKUP(CONCATENATE($A359,"_",AP$2),'Reference data SID'!$B:$N,13,FALSE)),"",VLOOKUP(CONCATENATE($A359,"_",AP$2),'Reference data SID'!$B:$N,13,FALSE))</f>
        <v/>
      </c>
      <c r="AQ359" s="16" t="str">
        <f>IF(ISERROR(VLOOKUP(CONCATENATE($A359,"_",AQ$2),'Reference data SID'!$B:$N,13,FALSE)),"",VLOOKUP(CONCATENATE($A359,"_",AQ$2),'Reference data SID'!$B:$N,13,FALSE))</f>
        <v/>
      </c>
      <c r="AR359" s="16" t="str">
        <f>IF(ISERROR(VLOOKUP(CONCATENATE($A359,"_",AR$2),'Reference data SID'!$B:$N,13,FALSE)),"",VLOOKUP(CONCATENATE($A359,"_",AR$2),'Reference data SID'!$B:$N,13,FALSE))</f>
        <v/>
      </c>
      <c r="AS359" s="16" t="str">
        <f>IF(ISERROR(VLOOKUP(CONCATENATE($A359,"_",AS$2),'Reference data SID'!$B:$N,13,FALSE)),"",VLOOKUP(CONCATENATE($A359,"_",AS$2),'Reference data SID'!$B:$N,13,FALSE))</f>
        <v/>
      </c>
      <c r="AT359" s="16" t="str">
        <f>IF(ISERROR(VLOOKUP(CONCATENATE($A359,"_",AT$2),'Reference data SID'!$B:$N,13,FALSE)),"",VLOOKUP(CONCATENATE($A359,"_",AT$2),'Reference data SID'!$B:$N,13,FALSE))</f>
        <v/>
      </c>
    </row>
    <row r="360" spans="1:46" x14ac:dyDescent="0.25">
      <c r="A360">
        <v>356</v>
      </c>
      <c r="B360" s="16" t="str">
        <f>IF(ISERROR(VLOOKUP(CONCATENATE($A360,"_",B$2),'Reference data SID'!$B:$N,13,FALSE)),"",VLOOKUP(CONCATENATE($A360,"_",B$2),'Reference data SID'!$B:$N,13,FALSE))</f>
        <v/>
      </c>
      <c r="C360" s="16" t="str">
        <f>IF(ISERROR(VLOOKUP(CONCATENATE($A360,"_",C$2),'Reference data SID'!$B:$N,13,FALSE)),"",VLOOKUP(CONCATENATE($A360,"_",C$2),'Reference data SID'!$B:$N,13,FALSE))</f>
        <v/>
      </c>
      <c r="D360" s="16" t="str">
        <f>IF(ISERROR(VLOOKUP(CONCATENATE($A360,"_",D$2),'Reference data SID'!$B:$N,13,FALSE)),"",VLOOKUP(CONCATENATE($A360,"_",D$2),'Reference data SID'!$B:$N,13,FALSE))</f>
        <v/>
      </c>
      <c r="E360" s="16" t="str">
        <f>IF(ISERROR(VLOOKUP(CONCATENATE($A360,"_",E$2),'Reference data SID'!$B:$N,13,FALSE)),"",VLOOKUP(CONCATENATE($A360,"_",E$2),'Reference data SID'!$B:$N,13,FALSE))</f>
        <v/>
      </c>
      <c r="F360" s="16" t="str">
        <f>IF(ISERROR(VLOOKUP(CONCATENATE($A360,"_",F$2),'Reference data SID'!$B:$N,13,FALSE)),"",VLOOKUP(CONCATENATE($A360,"_",F$2),'Reference data SID'!$B:$N,13,FALSE))</f>
        <v/>
      </c>
      <c r="G360" s="16" t="str">
        <f>IF(ISERROR(VLOOKUP(CONCATENATE($A360,"_",G$2),'Reference data SID'!$B:$N,13,FALSE)),"",VLOOKUP(CONCATENATE($A360,"_",G$2),'Reference data SID'!$B:$N,13,FALSE))</f>
        <v/>
      </c>
      <c r="H360" s="16" t="str">
        <f>IF(ISERROR(VLOOKUP(CONCATENATE($A360,"_",H$2),'Reference data SID'!$B:$N,13,FALSE)),"",VLOOKUP(CONCATENATE($A360,"_",H$2),'Reference data SID'!$B:$N,13,FALSE))</f>
        <v/>
      </c>
      <c r="I360" s="16" t="str">
        <f>IF(ISERROR(VLOOKUP(CONCATENATE($A360,"_",I$2),'Reference data SID'!$B:$N,13,FALSE)),"",VLOOKUP(CONCATENATE($A360,"_",I$2),'Reference data SID'!$B:$N,13,FALSE))</f>
        <v/>
      </c>
      <c r="J360" s="16" t="str">
        <f>IF(ISERROR(VLOOKUP(CONCATENATE($A360,"_",J$2),'Reference data SID'!$B:$N,13,FALSE)),"",VLOOKUP(CONCATENATE($A360,"_",J$2),'Reference data SID'!$B:$N,13,FALSE))</f>
        <v/>
      </c>
      <c r="K360" s="16" t="str">
        <f>IF(ISERROR(VLOOKUP(CONCATENATE($A360,"_",K$2),'Reference data SID'!$B:$N,13,FALSE)),"",VLOOKUP(CONCATENATE($A360,"_",K$2),'Reference data SID'!$B:$N,13,FALSE))</f>
        <v/>
      </c>
      <c r="L360" s="16" t="str">
        <f>IF(ISERROR(VLOOKUP(CONCATENATE($A360,"_",L$2),'Reference data SID'!$B:$N,13,FALSE)),"",VLOOKUP(CONCATENATE($A360,"_",L$2),'Reference data SID'!$B:$N,13,FALSE))</f>
        <v/>
      </c>
      <c r="M360" s="16" t="str">
        <f>IF(ISERROR(VLOOKUP(CONCATENATE($A360,"_",M$2),'Reference data SID'!$B:$N,13,FALSE)),"",VLOOKUP(CONCATENATE($A360,"_",M$2),'Reference data SID'!$B:$N,13,FALSE))</f>
        <v/>
      </c>
      <c r="N360" s="16" t="str">
        <f>IF(ISERROR(VLOOKUP(CONCATENATE($A360,"_",N$2),'Reference data SID'!$B:$N,13,FALSE)),"",VLOOKUP(CONCATENATE($A360,"_",N$2),'Reference data SID'!$B:$N,13,FALSE))</f>
        <v/>
      </c>
      <c r="O360" s="16" t="str">
        <f>IF(ISERROR(VLOOKUP(CONCATENATE($A360,"_",O$2),'Reference data SID'!$B:$N,13,FALSE)),"",VLOOKUP(CONCATENATE($A360,"_",O$2),'Reference data SID'!$B:$N,13,FALSE))</f>
        <v/>
      </c>
      <c r="P360" s="16" t="str">
        <f>IF(ISERROR(VLOOKUP(CONCATENATE($A360,"_",P$2),'Reference data SID'!$B:$N,13,FALSE)),"",VLOOKUP(CONCATENATE($A360,"_",P$2),'Reference data SID'!$B:$N,13,FALSE))</f>
        <v/>
      </c>
      <c r="Q360" s="16" t="str">
        <f>IF(ISERROR(VLOOKUP(CONCATENATE($A360,"_",Q$2),'Reference data SID'!$B:$N,13,FALSE)),"",VLOOKUP(CONCATENATE($A360,"_",Q$2),'Reference data SID'!$B:$N,13,FALSE))</f>
        <v/>
      </c>
      <c r="R360" s="16" t="str">
        <f>IF(ISERROR(VLOOKUP(CONCATENATE($A360,"_",R$2),'Reference data SID'!$B:$N,13,FALSE)),"",VLOOKUP(CONCATENATE($A360,"_",R$2),'Reference data SID'!$B:$N,13,FALSE))</f>
        <v/>
      </c>
      <c r="S360" s="16" t="str">
        <f>IF(ISERROR(VLOOKUP(CONCATENATE($A360,"_",S$2),'Reference data SID'!$B:$N,13,FALSE)),"",VLOOKUP(CONCATENATE($A360,"_",S$2),'Reference data SID'!$B:$N,13,FALSE))</f>
        <v/>
      </c>
      <c r="T360" s="16" t="str">
        <f>IF(ISERROR(VLOOKUP(CONCATENATE($A360,"_",T$2),'Reference data SID'!$B:$N,13,FALSE)),"",VLOOKUP(CONCATENATE($A360,"_",T$2),'Reference data SID'!$B:$N,13,FALSE))</f>
        <v/>
      </c>
      <c r="U360" s="16" t="str">
        <f>IF(ISERROR(VLOOKUP(CONCATENATE($A360,"_",U$2),'Reference data SID'!$B:$N,13,FALSE)),"",VLOOKUP(CONCATENATE($A360,"_",U$2),'Reference data SID'!$B:$N,13,FALSE))</f>
        <v/>
      </c>
      <c r="V360" s="16" t="str">
        <f>IF(ISERROR(VLOOKUP(CONCATENATE($A360,"_",V$2),'Reference data SID'!$B:$N,13,FALSE)),"",VLOOKUP(CONCATENATE($A360,"_",V$2),'Reference data SID'!$B:$N,13,FALSE))</f>
        <v/>
      </c>
      <c r="W360" s="16" t="str">
        <f>IF(ISERROR(VLOOKUP(CONCATENATE($A360,"_",W$2),'Reference data SID'!$B:$N,13,FALSE)),"",VLOOKUP(CONCATENATE($A360,"_",W$2),'Reference data SID'!$B:$N,13,FALSE))</f>
        <v/>
      </c>
      <c r="X360" s="16" t="str">
        <f>IF(ISERROR(VLOOKUP(CONCATENATE($A360,"_",X$2),'Reference data SID'!$B:$N,13,FALSE)),"",VLOOKUP(CONCATENATE($A360,"_",X$2),'Reference data SID'!$B:$N,13,FALSE))</f>
        <v/>
      </c>
      <c r="Y360" s="16" t="str">
        <f>IF(ISERROR(VLOOKUP(CONCATENATE($A360,"_",Y$2),'Reference data SID'!$B:$N,13,FALSE)),"",VLOOKUP(CONCATENATE($A360,"_",Y$2),'Reference data SID'!$B:$N,13,FALSE))</f>
        <v/>
      </c>
      <c r="Z360" s="16" t="str">
        <f>IF(ISERROR(VLOOKUP(CONCATENATE($A360,"_",Z$2),'Reference data SID'!$B:$N,13,FALSE)),"",VLOOKUP(CONCATENATE($A360,"_",Z$2),'Reference data SID'!$B:$N,13,FALSE))</f>
        <v/>
      </c>
      <c r="AA360" s="16" t="str">
        <f>IF(ISERROR(VLOOKUP(CONCATENATE($A360,"_",AA$2),'Reference data SID'!$B:$N,13,FALSE)),"",VLOOKUP(CONCATENATE($A360,"_",AA$2),'Reference data SID'!$B:$N,13,FALSE))</f>
        <v/>
      </c>
      <c r="AB360" s="16" t="str">
        <f>IF(ISERROR(VLOOKUP(CONCATENATE($A360,"_",AB$2),'Reference data SID'!$B:$N,13,FALSE)),"",VLOOKUP(CONCATENATE($A360,"_",AB$2),'Reference data SID'!$B:$N,13,FALSE))</f>
        <v/>
      </c>
      <c r="AC360" s="16" t="str">
        <f>IF(ISERROR(VLOOKUP(CONCATENATE($A360,"_",AC$2),'Reference data SID'!$B:$N,13,FALSE)),"",VLOOKUP(CONCATENATE($A360,"_",AC$2),'Reference data SID'!$B:$N,13,FALSE))</f>
        <v/>
      </c>
      <c r="AD360" s="16" t="str">
        <f>IF(ISERROR(VLOOKUP(CONCATENATE($A360,"_",AD$2),'Reference data SID'!$B:$N,13,FALSE)),"",VLOOKUP(CONCATENATE($A360,"_",AD$2),'Reference data SID'!$B:$N,13,FALSE))</f>
        <v/>
      </c>
      <c r="AE360" s="16" t="str">
        <f>IF(ISERROR(VLOOKUP(CONCATENATE($A360,"_",AE$2),'Reference data SID'!$B:$N,13,FALSE)),"",VLOOKUP(CONCATENATE($A360,"_",AE$2),'Reference data SID'!$B:$N,13,FALSE))</f>
        <v/>
      </c>
      <c r="AF360" s="16" t="str">
        <f>IF(ISERROR(VLOOKUP(CONCATENATE($A360,"_",AF$2),'Reference data SID'!$B:$N,13,FALSE)),"",VLOOKUP(CONCATENATE($A360,"_",AF$2),'Reference data SID'!$B:$N,13,FALSE))</f>
        <v/>
      </c>
      <c r="AG360" s="16" t="str">
        <f>IF(ISERROR(VLOOKUP(CONCATENATE($A360,"_",AG$2),'Reference data SID'!$B:$N,13,FALSE)),"",VLOOKUP(CONCATENATE($A360,"_",AG$2),'Reference data SID'!$B:$N,13,FALSE))</f>
        <v/>
      </c>
      <c r="AH360" s="16" t="str">
        <f>IF(ISERROR(VLOOKUP(CONCATENATE($A360,"_",AH$2),'Reference data SID'!$B:$N,13,FALSE)),"",VLOOKUP(CONCATENATE($A360,"_",AH$2),'Reference data SID'!$B:$N,13,FALSE))</f>
        <v/>
      </c>
      <c r="AI360" s="16" t="str">
        <f>IF(ISERROR(VLOOKUP(CONCATENATE($A360,"_",AI$2),'Reference data SID'!$B:$N,13,FALSE)),"",VLOOKUP(CONCATENATE($A360,"_",AI$2),'Reference data SID'!$B:$N,13,FALSE))</f>
        <v/>
      </c>
      <c r="AJ360" s="16" t="str">
        <f>IF(ISERROR(VLOOKUP(CONCATENATE($A360,"_",AJ$2),'Reference data SID'!$B:$N,13,FALSE)),"",VLOOKUP(CONCATENATE($A360,"_",AJ$2),'Reference data SID'!$B:$N,13,FALSE))</f>
        <v/>
      </c>
      <c r="AK360" s="16" t="str">
        <f>IF(ISERROR(VLOOKUP(CONCATENATE($A360,"_",AK$2),'Reference data SID'!$B:$N,13,FALSE)),"",VLOOKUP(CONCATENATE($A360,"_",AK$2),'Reference data SID'!$B:$N,13,FALSE))</f>
        <v/>
      </c>
      <c r="AL360" s="16" t="str">
        <f>IF(ISERROR(VLOOKUP(CONCATENATE($A360,"_",AL$2),'Reference data SID'!$B:$N,13,FALSE)),"",VLOOKUP(CONCATENATE($A360,"_",AL$2),'Reference data SID'!$B:$N,13,FALSE))</f>
        <v/>
      </c>
      <c r="AM360" s="16" t="str">
        <f>IF(ISERROR(VLOOKUP(CONCATENATE($A360,"_",AM$2),'Reference data SID'!$B:$N,13,FALSE)),"",VLOOKUP(CONCATENATE($A360,"_",AM$2),'Reference data SID'!$B:$N,13,FALSE))</f>
        <v/>
      </c>
      <c r="AN360" s="16" t="str">
        <f>IF(ISERROR(VLOOKUP(CONCATENATE($A360,"_",AN$2),'Reference data SID'!$B:$N,13,FALSE)),"",VLOOKUP(CONCATENATE($A360,"_",AN$2),'Reference data SID'!$B:$N,13,FALSE))</f>
        <v/>
      </c>
      <c r="AO360" s="16" t="str">
        <f>IF(ISERROR(VLOOKUP(CONCATENATE($A360,"_",AO$2),'Reference data SID'!$B:$N,13,FALSE)),"",VLOOKUP(CONCATENATE($A360,"_",AO$2),'Reference data SID'!$B:$N,13,FALSE))</f>
        <v/>
      </c>
      <c r="AP360" s="16" t="str">
        <f>IF(ISERROR(VLOOKUP(CONCATENATE($A360,"_",AP$2),'Reference data SID'!$B:$N,13,FALSE)),"",VLOOKUP(CONCATENATE($A360,"_",AP$2),'Reference data SID'!$B:$N,13,FALSE))</f>
        <v/>
      </c>
      <c r="AQ360" s="16" t="str">
        <f>IF(ISERROR(VLOOKUP(CONCATENATE($A360,"_",AQ$2),'Reference data SID'!$B:$N,13,FALSE)),"",VLOOKUP(CONCATENATE($A360,"_",AQ$2),'Reference data SID'!$B:$N,13,FALSE))</f>
        <v/>
      </c>
      <c r="AR360" s="16" t="str">
        <f>IF(ISERROR(VLOOKUP(CONCATENATE($A360,"_",AR$2),'Reference data SID'!$B:$N,13,FALSE)),"",VLOOKUP(CONCATENATE($A360,"_",AR$2),'Reference data SID'!$B:$N,13,FALSE))</f>
        <v/>
      </c>
      <c r="AS360" s="16" t="str">
        <f>IF(ISERROR(VLOOKUP(CONCATENATE($A360,"_",AS$2),'Reference data SID'!$B:$N,13,FALSE)),"",VLOOKUP(CONCATENATE($A360,"_",AS$2),'Reference data SID'!$B:$N,13,FALSE))</f>
        <v/>
      </c>
      <c r="AT360" s="16" t="str">
        <f>IF(ISERROR(VLOOKUP(CONCATENATE($A360,"_",AT$2),'Reference data SID'!$B:$N,13,FALSE)),"",VLOOKUP(CONCATENATE($A360,"_",AT$2),'Reference data SID'!$B:$N,13,FALSE))</f>
        <v/>
      </c>
    </row>
    <row r="361" spans="1:46" x14ac:dyDescent="0.25">
      <c r="A361">
        <v>357</v>
      </c>
      <c r="B361" s="16" t="str">
        <f>IF(ISERROR(VLOOKUP(CONCATENATE($A361,"_",B$2),'Reference data SID'!$B:$N,13,FALSE)),"",VLOOKUP(CONCATENATE($A361,"_",B$2),'Reference data SID'!$B:$N,13,FALSE))</f>
        <v/>
      </c>
      <c r="C361" s="16" t="str">
        <f>IF(ISERROR(VLOOKUP(CONCATENATE($A361,"_",C$2),'Reference data SID'!$B:$N,13,FALSE)),"",VLOOKUP(CONCATENATE($A361,"_",C$2),'Reference data SID'!$B:$N,13,FALSE))</f>
        <v/>
      </c>
      <c r="D361" s="16" t="str">
        <f>IF(ISERROR(VLOOKUP(CONCATENATE($A361,"_",D$2),'Reference data SID'!$B:$N,13,FALSE)),"",VLOOKUP(CONCATENATE($A361,"_",D$2),'Reference data SID'!$B:$N,13,FALSE))</f>
        <v/>
      </c>
      <c r="E361" s="16" t="str">
        <f>IF(ISERROR(VLOOKUP(CONCATENATE($A361,"_",E$2),'Reference data SID'!$B:$N,13,FALSE)),"",VLOOKUP(CONCATENATE($A361,"_",E$2),'Reference data SID'!$B:$N,13,FALSE))</f>
        <v/>
      </c>
      <c r="F361" s="16" t="str">
        <f>IF(ISERROR(VLOOKUP(CONCATENATE($A361,"_",F$2),'Reference data SID'!$B:$N,13,FALSE)),"",VLOOKUP(CONCATENATE($A361,"_",F$2),'Reference data SID'!$B:$N,13,FALSE))</f>
        <v/>
      </c>
      <c r="G361" s="16" t="str">
        <f>IF(ISERROR(VLOOKUP(CONCATENATE($A361,"_",G$2),'Reference data SID'!$B:$N,13,FALSE)),"",VLOOKUP(CONCATENATE($A361,"_",G$2),'Reference data SID'!$B:$N,13,FALSE))</f>
        <v/>
      </c>
      <c r="H361" s="16" t="str">
        <f>IF(ISERROR(VLOOKUP(CONCATENATE($A361,"_",H$2),'Reference data SID'!$B:$N,13,FALSE)),"",VLOOKUP(CONCATENATE($A361,"_",H$2),'Reference data SID'!$B:$N,13,FALSE))</f>
        <v/>
      </c>
      <c r="I361" s="16" t="str">
        <f>IF(ISERROR(VLOOKUP(CONCATENATE($A361,"_",I$2),'Reference data SID'!$B:$N,13,FALSE)),"",VLOOKUP(CONCATENATE($A361,"_",I$2),'Reference data SID'!$B:$N,13,FALSE))</f>
        <v/>
      </c>
      <c r="J361" s="16" t="str">
        <f>IF(ISERROR(VLOOKUP(CONCATENATE($A361,"_",J$2),'Reference data SID'!$B:$N,13,FALSE)),"",VLOOKUP(CONCATENATE($A361,"_",J$2),'Reference data SID'!$B:$N,13,FALSE))</f>
        <v/>
      </c>
      <c r="K361" s="16" t="str">
        <f>IF(ISERROR(VLOOKUP(CONCATENATE($A361,"_",K$2),'Reference data SID'!$B:$N,13,FALSE)),"",VLOOKUP(CONCATENATE($A361,"_",K$2),'Reference data SID'!$B:$N,13,FALSE))</f>
        <v/>
      </c>
      <c r="L361" s="16" t="str">
        <f>IF(ISERROR(VLOOKUP(CONCATENATE($A361,"_",L$2),'Reference data SID'!$B:$N,13,FALSE)),"",VLOOKUP(CONCATENATE($A361,"_",L$2),'Reference data SID'!$B:$N,13,FALSE))</f>
        <v/>
      </c>
      <c r="M361" s="16" t="str">
        <f>IF(ISERROR(VLOOKUP(CONCATENATE($A361,"_",M$2),'Reference data SID'!$B:$N,13,FALSE)),"",VLOOKUP(CONCATENATE($A361,"_",M$2),'Reference data SID'!$B:$N,13,FALSE))</f>
        <v/>
      </c>
      <c r="N361" s="16" t="str">
        <f>IF(ISERROR(VLOOKUP(CONCATENATE($A361,"_",N$2),'Reference data SID'!$B:$N,13,FALSE)),"",VLOOKUP(CONCATENATE($A361,"_",N$2),'Reference data SID'!$B:$N,13,FALSE))</f>
        <v/>
      </c>
      <c r="O361" s="16" t="str">
        <f>IF(ISERROR(VLOOKUP(CONCATENATE($A361,"_",O$2),'Reference data SID'!$B:$N,13,FALSE)),"",VLOOKUP(CONCATENATE($A361,"_",O$2),'Reference data SID'!$B:$N,13,FALSE))</f>
        <v/>
      </c>
      <c r="P361" s="16" t="str">
        <f>IF(ISERROR(VLOOKUP(CONCATENATE($A361,"_",P$2),'Reference data SID'!$B:$N,13,FALSE)),"",VLOOKUP(CONCATENATE($A361,"_",P$2),'Reference data SID'!$B:$N,13,FALSE))</f>
        <v/>
      </c>
      <c r="Q361" s="16" t="str">
        <f>IF(ISERROR(VLOOKUP(CONCATENATE($A361,"_",Q$2),'Reference data SID'!$B:$N,13,FALSE)),"",VLOOKUP(CONCATENATE($A361,"_",Q$2),'Reference data SID'!$B:$N,13,FALSE))</f>
        <v/>
      </c>
      <c r="R361" s="16" t="str">
        <f>IF(ISERROR(VLOOKUP(CONCATENATE($A361,"_",R$2),'Reference data SID'!$B:$N,13,FALSE)),"",VLOOKUP(CONCATENATE($A361,"_",R$2),'Reference data SID'!$B:$N,13,FALSE))</f>
        <v/>
      </c>
      <c r="S361" s="16" t="str">
        <f>IF(ISERROR(VLOOKUP(CONCATENATE($A361,"_",S$2),'Reference data SID'!$B:$N,13,FALSE)),"",VLOOKUP(CONCATENATE($A361,"_",S$2),'Reference data SID'!$B:$N,13,FALSE))</f>
        <v/>
      </c>
      <c r="T361" s="16" t="str">
        <f>IF(ISERROR(VLOOKUP(CONCATENATE($A361,"_",T$2),'Reference data SID'!$B:$N,13,FALSE)),"",VLOOKUP(CONCATENATE($A361,"_",T$2),'Reference data SID'!$B:$N,13,FALSE))</f>
        <v/>
      </c>
      <c r="U361" s="16" t="str">
        <f>IF(ISERROR(VLOOKUP(CONCATENATE($A361,"_",U$2),'Reference data SID'!$B:$N,13,FALSE)),"",VLOOKUP(CONCATENATE($A361,"_",U$2),'Reference data SID'!$B:$N,13,FALSE))</f>
        <v/>
      </c>
      <c r="V361" s="16" t="str">
        <f>IF(ISERROR(VLOOKUP(CONCATENATE($A361,"_",V$2),'Reference data SID'!$B:$N,13,FALSE)),"",VLOOKUP(CONCATENATE($A361,"_",V$2),'Reference data SID'!$B:$N,13,FALSE))</f>
        <v/>
      </c>
      <c r="W361" s="16" t="str">
        <f>IF(ISERROR(VLOOKUP(CONCATENATE($A361,"_",W$2),'Reference data SID'!$B:$N,13,FALSE)),"",VLOOKUP(CONCATENATE($A361,"_",W$2),'Reference data SID'!$B:$N,13,FALSE))</f>
        <v/>
      </c>
      <c r="X361" s="16" t="str">
        <f>IF(ISERROR(VLOOKUP(CONCATENATE($A361,"_",X$2),'Reference data SID'!$B:$N,13,FALSE)),"",VLOOKUP(CONCATENATE($A361,"_",X$2),'Reference data SID'!$B:$N,13,FALSE))</f>
        <v/>
      </c>
      <c r="Y361" s="16" t="str">
        <f>IF(ISERROR(VLOOKUP(CONCATENATE($A361,"_",Y$2),'Reference data SID'!$B:$N,13,FALSE)),"",VLOOKUP(CONCATENATE($A361,"_",Y$2),'Reference data SID'!$B:$N,13,FALSE))</f>
        <v/>
      </c>
      <c r="Z361" s="16" t="str">
        <f>IF(ISERROR(VLOOKUP(CONCATENATE($A361,"_",Z$2),'Reference data SID'!$B:$N,13,FALSE)),"",VLOOKUP(CONCATENATE($A361,"_",Z$2),'Reference data SID'!$B:$N,13,FALSE))</f>
        <v/>
      </c>
      <c r="AA361" s="16" t="str">
        <f>IF(ISERROR(VLOOKUP(CONCATENATE($A361,"_",AA$2),'Reference data SID'!$B:$N,13,FALSE)),"",VLOOKUP(CONCATENATE($A361,"_",AA$2),'Reference data SID'!$B:$N,13,FALSE))</f>
        <v/>
      </c>
      <c r="AB361" s="16" t="str">
        <f>IF(ISERROR(VLOOKUP(CONCATENATE($A361,"_",AB$2),'Reference data SID'!$B:$N,13,FALSE)),"",VLOOKUP(CONCATENATE($A361,"_",AB$2),'Reference data SID'!$B:$N,13,FALSE))</f>
        <v/>
      </c>
      <c r="AC361" s="16" t="str">
        <f>IF(ISERROR(VLOOKUP(CONCATENATE($A361,"_",AC$2),'Reference data SID'!$B:$N,13,FALSE)),"",VLOOKUP(CONCATENATE($A361,"_",AC$2),'Reference data SID'!$B:$N,13,FALSE))</f>
        <v/>
      </c>
      <c r="AD361" s="16" t="str">
        <f>IF(ISERROR(VLOOKUP(CONCATENATE($A361,"_",AD$2),'Reference data SID'!$B:$N,13,FALSE)),"",VLOOKUP(CONCATENATE($A361,"_",AD$2),'Reference data SID'!$B:$N,13,FALSE))</f>
        <v/>
      </c>
      <c r="AE361" s="16" t="str">
        <f>IF(ISERROR(VLOOKUP(CONCATENATE($A361,"_",AE$2),'Reference data SID'!$B:$N,13,FALSE)),"",VLOOKUP(CONCATENATE($A361,"_",AE$2),'Reference data SID'!$B:$N,13,FALSE))</f>
        <v/>
      </c>
      <c r="AF361" s="16" t="str">
        <f>IF(ISERROR(VLOOKUP(CONCATENATE($A361,"_",AF$2),'Reference data SID'!$B:$N,13,FALSE)),"",VLOOKUP(CONCATENATE($A361,"_",AF$2),'Reference data SID'!$B:$N,13,FALSE))</f>
        <v/>
      </c>
      <c r="AG361" s="16" t="str">
        <f>IF(ISERROR(VLOOKUP(CONCATENATE($A361,"_",AG$2),'Reference data SID'!$B:$N,13,FALSE)),"",VLOOKUP(CONCATENATE($A361,"_",AG$2),'Reference data SID'!$B:$N,13,FALSE))</f>
        <v/>
      </c>
      <c r="AH361" s="16" t="str">
        <f>IF(ISERROR(VLOOKUP(CONCATENATE($A361,"_",AH$2),'Reference data SID'!$B:$N,13,FALSE)),"",VLOOKUP(CONCATENATE($A361,"_",AH$2),'Reference data SID'!$B:$N,13,FALSE))</f>
        <v/>
      </c>
      <c r="AI361" s="16" t="str">
        <f>IF(ISERROR(VLOOKUP(CONCATENATE($A361,"_",AI$2),'Reference data SID'!$B:$N,13,FALSE)),"",VLOOKUP(CONCATENATE($A361,"_",AI$2),'Reference data SID'!$B:$N,13,FALSE))</f>
        <v/>
      </c>
      <c r="AJ361" s="16" t="str">
        <f>IF(ISERROR(VLOOKUP(CONCATENATE($A361,"_",AJ$2),'Reference data SID'!$B:$N,13,FALSE)),"",VLOOKUP(CONCATENATE($A361,"_",AJ$2),'Reference data SID'!$B:$N,13,FALSE))</f>
        <v/>
      </c>
      <c r="AK361" s="16" t="str">
        <f>IF(ISERROR(VLOOKUP(CONCATENATE($A361,"_",AK$2),'Reference data SID'!$B:$N,13,FALSE)),"",VLOOKUP(CONCATENATE($A361,"_",AK$2),'Reference data SID'!$B:$N,13,FALSE))</f>
        <v/>
      </c>
      <c r="AL361" s="16" t="str">
        <f>IF(ISERROR(VLOOKUP(CONCATENATE($A361,"_",AL$2),'Reference data SID'!$B:$N,13,FALSE)),"",VLOOKUP(CONCATENATE($A361,"_",AL$2),'Reference data SID'!$B:$N,13,FALSE))</f>
        <v/>
      </c>
      <c r="AM361" s="16" t="str">
        <f>IF(ISERROR(VLOOKUP(CONCATENATE($A361,"_",AM$2),'Reference data SID'!$B:$N,13,FALSE)),"",VLOOKUP(CONCATENATE($A361,"_",AM$2),'Reference data SID'!$B:$N,13,FALSE))</f>
        <v/>
      </c>
      <c r="AN361" s="16" t="str">
        <f>IF(ISERROR(VLOOKUP(CONCATENATE($A361,"_",AN$2),'Reference data SID'!$B:$N,13,FALSE)),"",VLOOKUP(CONCATENATE($A361,"_",AN$2),'Reference data SID'!$B:$N,13,FALSE))</f>
        <v/>
      </c>
      <c r="AO361" s="16" t="str">
        <f>IF(ISERROR(VLOOKUP(CONCATENATE($A361,"_",AO$2),'Reference data SID'!$B:$N,13,FALSE)),"",VLOOKUP(CONCATENATE($A361,"_",AO$2),'Reference data SID'!$B:$N,13,FALSE))</f>
        <v/>
      </c>
      <c r="AP361" s="16" t="str">
        <f>IF(ISERROR(VLOOKUP(CONCATENATE($A361,"_",AP$2),'Reference data SID'!$B:$N,13,FALSE)),"",VLOOKUP(CONCATENATE($A361,"_",AP$2),'Reference data SID'!$B:$N,13,FALSE))</f>
        <v/>
      </c>
      <c r="AQ361" s="16" t="str">
        <f>IF(ISERROR(VLOOKUP(CONCATENATE($A361,"_",AQ$2),'Reference data SID'!$B:$N,13,FALSE)),"",VLOOKUP(CONCATENATE($A361,"_",AQ$2),'Reference data SID'!$B:$N,13,FALSE))</f>
        <v/>
      </c>
      <c r="AR361" s="16" t="str">
        <f>IF(ISERROR(VLOOKUP(CONCATENATE($A361,"_",AR$2),'Reference data SID'!$B:$N,13,FALSE)),"",VLOOKUP(CONCATENATE($A361,"_",AR$2),'Reference data SID'!$B:$N,13,FALSE))</f>
        <v/>
      </c>
      <c r="AS361" s="16" t="str">
        <f>IF(ISERROR(VLOOKUP(CONCATENATE($A361,"_",AS$2),'Reference data SID'!$B:$N,13,FALSE)),"",VLOOKUP(CONCATENATE($A361,"_",AS$2),'Reference data SID'!$B:$N,13,FALSE))</f>
        <v/>
      </c>
      <c r="AT361" s="16" t="str">
        <f>IF(ISERROR(VLOOKUP(CONCATENATE($A361,"_",AT$2),'Reference data SID'!$B:$N,13,FALSE)),"",VLOOKUP(CONCATENATE($A361,"_",AT$2),'Reference data SID'!$B:$N,13,FALSE))</f>
        <v/>
      </c>
    </row>
    <row r="362" spans="1:46" x14ac:dyDescent="0.25">
      <c r="A362">
        <v>358</v>
      </c>
      <c r="B362" s="16" t="str">
        <f>IF(ISERROR(VLOOKUP(CONCATENATE($A362,"_",B$2),'Reference data SID'!$B:$N,13,FALSE)),"",VLOOKUP(CONCATENATE($A362,"_",B$2),'Reference data SID'!$B:$N,13,FALSE))</f>
        <v/>
      </c>
      <c r="C362" s="16" t="str">
        <f>IF(ISERROR(VLOOKUP(CONCATENATE($A362,"_",C$2),'Reference data SID'!$B:$N,13,FALSE)),"",VLOOKUP(CONCATENATE($A362,"_",C$2),'Reference data SID'!$B:$N,13,FALSE))</f>
        <v/>
      </c>
      <c r="D362" s="16" t="str">
        <f>IF(ISERROR(VLOOKUP(CONCATENATE($A362,"_",D$2),'Reference data SID'!$B:$N,13,FALSE)),"",VLOOKUP(CONCATENATE($A362,"_",D$2),'Reference data SID'!$B:$N,13,FALSE))</f>
        <v/>
      </c>
      <c r="E362" s="16" t="str">
        <f>IF(ISERROR(VLOOKUP(CONCATENATE($A362,"_",E$2),'Reference data SID'!$B:$N,13,FALSE)),"",VLOOKUP(CONCATENATE($A362,"_",E$2),'Reference data SID'!$B:$N,13,FALSE))</f>
        <v/>
      </c>
      <c r="F362" s="16" t="str">
        <f>IF(ISERROR(VLOOKUP(CONCATENATE($A362,"_",F$2),'Reference data SID'!$B:$N,13,FALSE)),"",VLOOKUP(CONCATENATE($A362,"_",F$2),'Reference data SID'!$B:$N,13,FALSE))</f>
        <v/>
      </c>
      <c r="G362" s="16" t="str">
        <f>IF(ISERROR(VLOOKUP(CONCATENATE($A362,"_",G$2),'Reference data SID'!$B:$N,13,FALSE)),"",VLOOKUP(CONCATENATE($A362,"_",G$2),'Reference data SID'!$B:$N,13,FALSE))</f>
        <v/>
      </c>
      <c r="H362" s="16" t="str">
        <f>IF(ISERROR(VLOOKUP(CONCATENATE($A362,"_",H$2),'Reference data SID'!$B:$N,13,FALSE)),"",VLOOKUP(CONCATENATE($A362,"_",H$2),'Reference data SID'!$B:$N,13,FALSE))</f>
        <v/>
      </c>
      <c r="I362" s="16" t="str">
        <f>IF(ISERROR(VLOOKUP(CONCATENATE($A362,"_",I$2),'Reference data SID'!$B:$N,13,FALSE)),"",VLOOKUP(CONCATENATE($A362,"_",I$2),'Reference data SID'!$B:$N,13,FALSE))</f>
        <v/>
      </c>
      <c r="J362" s="16" t="str">
        <f>IF(ISERROR(VLOOKUP(CONCATENATE($A362,"_",J$2),'Reference data SID'!$B:$N,13,FALSE)),"",VLOOKUP(CONCATENATE($A362,"_",J$2),'Reference data SID'!$B:$N,13,FALSE))</f>
        <v/>
      </c>
      <c r="K362" s="16" t="str">
        <f>IF(ISERROR(VLOOKUP(CONCATENATE($A362,"_",K$2),'Reference data SID'!$B:$N,13,FALSE)),"",VLOOKUP(CONCATENATE($A362,"_",K$2),'Reference data SID'!$B:$N,13,FALSE))</f>
        <v/>
      </c>
      <c r="L362" s="16" t="str">
        <f>IF(ISERROR(VLOOKUP(CONCATENATE($A362,"_",L$2),'Reference data SID'!$B:$N,13,FALSE)),"",VLOOKUP(CONCATENATE($A362,"_",L$2),'Reference data SID'!$B:$N,13,FALSE))</f>
        <v/>
      </c>
      <c r="M362" s="16" t="str">
        <f>IF(ISERROR(VLOOKUP(CONCATENATE($A362,"_",M$2),'Reference data SID'!$B:$N,13,FALSE)),"",VLOOKUP(CONCATENATE($A362,"_",M$2),'Reference data SID'!$B:$N,13,FALSE))</f>
        <v/>
      </c>
      <c r="N362" s="16" t="str">
        <f>IF(ISERROR(VLOOKUP(CONCATENATE($A362,"_",N$2),'Reference data SID'!$B:$N,13,FALSE)),"",VLOOKUP(CONCATENATE($A362,"_",N$2),'Reference data SID'!$B:$N,13,FALSE))</f>
        <v/>
      </c>
      <c r="O362" s="16" t="str">
        <f>IF(ISERROR(VLOOKUP(CONCATENATE($A362,"_",O$2),'Reference data SID'!$B:$N,13,FALSE)),"",VLOOKUP(CONCATENATE($A362,"_",O$2),'Reference data SID'!$B:$N,13,FALSE))</f>
        <v/>
      </c>
      <c r="P362" s="16" t="str">
        <f>IF(ISERROR(VLOOKUP(CONCATENATE($A362,"_",P$2),'Reference data SID'!$B:$N,13,FALSE)),"",VLOOKUP(CONCATENATE($A362,"_",P$2),'Reference data SID'!$B:$N,13,FALSE))</f>
        <v/>
      </c>
      <c r="Q362" s="16" t="str">
        <f>IF(ISERROR(VLOOKUP(CONCATENATE($A362,"_",Q$2),'Reference data SID'!$B:$N,13,FALSE)),"",VLOOKUP(CONCATENATE($A362,"_",Q$2),'Reference data SID'!$B:$N,13,FALSE))</f>
        <v/>
      </c>
      <c r="R362" s="16" t="str">
        <f>IF(ISERROR(VLOOKUP(CONCATENATE($A362,"_",R$2),'Reference data SID'!$B:$N,13,FALSE)),"",VLOOKUP(CONCATENATE($A362,"_",R$2),'Reference data SID'!$B:$N,13,FALSE))</f>
        <v/>
      </c>
      <c r="S362" s="16" t="str">
        <f>IF(ISERROR(VLOOKUP(CONCATENATE($A362,"_",S$2),'Reference data SID'!$B:$N,13,FALSE)),"",VLOOKUP(CONCATENATE($A362,"_",S$2),'Reference data SID'!$B:$N,13,FALSE))</f>
        <v/>
      </c>
      <c r="T362" s="16" t="str">
        <f>IF(ISERROR(VLOOKUP(CONCATENATE($A362,"_",T$2),'Reference data SID'!$B:$N,13,FALSE)),"",VLOOKUP(CONCATENATE($A362,"_",T$2),'Reference data SID'!$B:$N,13,FALSE))</f>
        <v/>
      </c>
      <c r="U362" s="16" t="str">
        <f>IF(ISERROR(VLOOKUP(CONCATENATE($A362,"_",U$2),'Reference data SID'!$B:$N,13,FALSE)),"",VLOOKUP(CONCATENATE($A362,"_",U$2),'Reference data SID'!$B:$N,13,FALSE))</f>
        <v/>
      </c>
      <c r="V362" s="16" t="str">
        <f>IF(ISERROR(VLOOKUP(CONCATENATE($A362,"_",V$2),'Reference data SID'!$B:$N,13,FALSE)),"",VLOOKUP(CONCATENATE($A362,"_",V$2),'Reference data SID'!$B:$N,13,FALSE))</f>
        <v/>
      </c>
      <c r="W362" s="16" t="str">
        <f>IF(ISERROR(VLOOKUP(CONCATENATE($A362,"_",W$2),'Reference data SID'!$B:$N,13,FALSE)),"",VLOOKUP(CONCATENATE($A362,"_",W$2),'Reference data SID'!$B:$N,13,FALSE))</f>
        <v/>
      </c>
      <c r="X362" s="16" t="str">
        <f>IF(ISERROR(VLOOKUP(CONCATENATE($A362,"_",X$2),'Reference data SID'!$B:$N,13,FALSE)),"",VLOOKUP(CONCATENATE($A362,"_",X$2),'Reference data SID'!$B:$N,13,FALSE))</f>
        <v/>
      </c>
      <c r="Y362" s="16" t="str">
        <f>IF(ISERROR(VLOOKUP(CONCATENATE($A362,"_",Y$2),'Reference data SID'!$B:$N,13,FALSE)),"",VLOOKUP(CONCATENATE($A362,"_",Y$2),'Reference data SID'!$B:$N,13,FALSE))</f>
        <v/>
      </c>
      <c r="Z362" s="16" t="str">
        <f>IF(ISERROR(VLOOKUP(CONCATENATE($A362,"_",Z$2),'Reference data SID'!$B:$N,13,FALSE)),"",VLOOKUP(CONCATENATE($A362,"_",Z$2),'Reference data SID'!$B:$N,13,FALSE))</f>
        <v/>
      </c>
      <c r="AA362" s="16" t="str">
        <f>IF(ISERROR(VLOOKUP(CONCATENATE($A362,"_",AA$2),'Reference data SID'!$B:$N,13,FALSE)),"",VLOOKUP(CONCATENATE($A362,"_",AA$2),'Reference data SID'!$B:$N,13,FALSE))</f>
        <v/>
      </c>
      <c r="AB362" s="16" t="str">
        <f>IF(ISERROR(VLOOKUP(CONCATENATE($A362,"_",AB$2),'Reference data SID'!$B:$N,13,FALSE)),"",VLOOKUP(CONCATENATE($A362,"_",AB$2),'Reference data SID'!$B:$N,13,FALSE))</f>
        <v/>
      </c>
      <c r="AC362" s="16" t="str">
        <f>IF(ISERROR(VLOOKUP(CONCATENATE($A362,"_",AC$2),'Reference data SID'!$B:$N,13,FALSE)),"",VLOOKUP(CONCATENATE($A362,"_",AC$2),'Reference data SID'!$B:$N,13,FALSE))</f>
        <v/>
      </c>
      <c r="AD362" s="16" t="str">
        <f>IF(ISERROR(VLOOKUP(CONCATENATE($A362,"_",AD$2),'Reference data SID'!$B:$N,13,FALSE)),"",VLOOKUP(CONCATENATE($A362,"_",AD$2),'Reference data SID'!$B:$N,13,FALSE))</f>
        <v/>
      </c>
      <c r="AE362" s="16" t="str">
        <f>IF(ISERROR(VLOOKUP(CONCATENATE($A362,"_",AE$2),'Reference data SID'!$B:$N,13,FALSE)),"",VLOOKUP(CONCATENATE($A362,"_",AE$2),'Reference data SID'!$B:$N,13,FALSE))</f>
        <v/>
      </c>
      <c r="AF362" s="16" t="str">
        <f>IF(ISERROR(VLOOKUP(CONCATENATE($A362,"_",AF$2),'Reference data SID'!$B:$N,13,FALSE)),"",VLOOKUP(CONCATENATE($A362,"_",AF$2),'Reference data SID'!$B:$N,13,FALSE))</f>
        <v/>
      </c>
      <c r="AG362" s="16" t="str">
        <f>IF(ISERROR(VLOOKUP(CONCATENATE($A362,"_",AG$2),'Reference data SID'!$B:$N,13,FALSE)),"",VLOOKUP(CONCATENATE($A362,"_",AG$2),'Reference data SID'!$B:$N,13,FALSE))</f>
        <v/>
      </c>
      <c r="AH362" s="16" t="str">
        <f>IF(ISERROR(VLOOKUP(CONCATENATE($A362,"_",AH$2),'Reference data SID'!$B:$N,13,FALSE)),"",VLOOKUP(CONCATENATE($A362,"_",AH$2),'Reference data SID'!$B:$N,13,FALSE))</f>
        <v/>
      </c>
      <c r="AI362" s="16" t="str">
        <f>IF(ISERROR(VLOOKUP(CONCATENATE($A362,"_",AI$2),'Reference data SID'!$B:$N,13,FALSE)),"",VLOOKUP(CONCATENATE($A362,"_",AI$2),'Reference data SID'!$B:$N,13,FALSE))</f>
        <v/>
      </c>
      <c r="AJ362" s="16" t="str">
        <f>IF(ISERROR(VLOOKUP(CONCATENATE($A362,"_",AJ$2),'Reference data SID'!$B:$N,13,FALSE)),"",VLOOKUP(CONCATENATE($A362,"_",AJ$2),'Reference data SID'!$B:$N,13,FALSE))</f>
        <v/>
      </c>
      <c r="AK362" s="16" t="str">
        <f>IF(ISERROR(VLOOKUP(CONCATENATE($A362,"_",AK$2),'Reference data SID'!$B:$N,13,FALSE)),"",VLOOKUP(CONCATENATE($A362,"_",AK$2),'Reference data SID'!$B:$N,13,FALSE))</f>
        <v/>
      </c>
      <c r="AL362" s="16" t="str">
        <f>IF(ISERROR(VLOOKUP(CONCATENATE($A362,"_",AL$2),'Reference data SID'!$B:$N,13,FALSE)),"",VLOOKUP(CONCATENATE($A362,"_",AL$2),'Reference data SID'!$B:$N,13,FALSE))</f>
        <v/>
      </c>
      <c r="AM362" s="16" t="str">
        <f>IF(ISERROR(VLOOKUP(CONCATENATE($A362,"_",AM$2),'Reference data SID'!$B:$N,13,FALSE)),"",VLOOKUP(CONCATENATE($A362,"_",AM$2),'Reference data SID'!$B:$N,13,FALSE))</f>
        <v/>
      </c>
      <c r="AN362" s="16" t="str">
        <f>IF(ISERROR(VLOOKUP(CONCATENATE($A362,"_",AN$2),'Reference data SID'!$B:$N,13,FALSE)),"",VLOOKUP(CONCATENATE($A362,"_",AN$2),'Reference data SID'!$B:$N,13,FALSE))</f>
        <v/>
      </c>
      <c r="AO362" s="16" t="str">
        <f>IF(ISERROR(VLOOKUP(CONCATENATE($A362,"_",AO$2),'Reference data SID'!$B:$N,13,FALSE)),"",VLOOKUP(CONCATENATE($A362,"_",AO$2),'Reference data SID'!$B:$N,13,FALSE))</f>
        <v/>
      </c>
      <c r="AP362" s="16" t="str">
        <f>IF(ISERROR(VLOOKUP(CONCATENATE($A362,"_",AP$2),'Reference data SID'!$B:$N,13,FALSE)),"",VLOOKUP(CONCATENATE($A362,"_",AP$2),'Reference data SID'!$B:$N,13,FALSE))</f>
        <v/>
      </c>
      <c r="AQ362" s="16" t="str">
        <f>IF(ISERROR(VLOOKUP(CONCATENATE($A362,"_",AQ$2),'Reference data SID'!$B:$N,13,FALSE)),"",VLOOKUP(CONCATENATE($A362,"_",AQ$2),'Reference data SID'!$B:$N,13,FALSE))</f>
        <v/>
      </c>
      <c r="AR362" s="16" t="str">
        <f>IF(ISERROR(VLOOKUP(CONCATENATE($A362,"_",AR$2),'Reference data SID'!$B:$N,13,FALSE)),"",VLOOKUP(CONCATENATE($A362,"_",AR$2),'Reference data SID'!$B:$N,13,FALSE))</f>
        <v/>
      </c>
      <c r="AS362" s="16" t="str">
        <f>IF(ISERROR(VLOOKUP(CONCATENATE($A362,"_",AS$2),'Reference data SID'!$B:$N,13,FALSE)),"",VLOOKUP(CONCATENATE($A362,"_",AS$2),'Reference data SID'!$B:$N,13,FALSE))</f>
        <v/>
      </c>
      <c r="AT362" s="16" t="str">
        <f>IF(ISERROR(VLOOKUP(CONCATENATE($A362,"_",AT$2),'Reference data SID'!$B:$N,13,FALSE)),"",VLOOKUP(CONCATENATE($A362,"_",AT$2),'Reference data SID'!$B:$N,13,FALSE))</f>
        <v/>
      </c>
    </row>
    <row r="363" spans="1:46" x14ac:dyDescent="0.25">
      <c r="A363">
        <v>359</v>
      </c>
      <c r="B363" s="16" t="str">
        <f>IF(ISERROR(VLOOKUP(CONCATENATE($A363,"_",B$2),'Reference data SID'!$B:$N,13,FALSE)),"",VLOOKUP(CONCATENATE($A363,"_",B$2),'Reference data SID'!$B:$N,13,FALSE))</f>
        <v/>
      </c>
      <c r="C363" s="16" t="str">
        <f>IF(ISERROR(VLOOKUP(CONCATENATE($A363,"_",C$2),'Reference data SID'!$B:$N,13,FALSE)),"",VLOOKUP(CONCATENATE($A363,"_",C$2),'Reference data SID'!$B:$N,13,FALSE))</f>
        <v/>
      </c>
      <c r="D363" s="16" t="str">
        <f>IF(ISERROR(VLOOKUP(CONCATENATE($A363,"_",D$2),'Reference data SID'!$B:$N,13,FALSE)),"",VLOOKUP(CONCATENATE($A363,"_",D$2),'Reference data SID'!$B:$N,13,FALSE))</f>
        <v/>
      </c>
      <c r="E363" s="16" t="str">
        <f>IF(ISERROR(VLOOKUP(CONCATENATE($A363,"_",E$2),'Reference data SID'!$B:$N,13,FALSE)),"",VLOOKUP(CONCATENATE($A363,"_",E$2),'Reference data SID'!$B:$N,13,FALSE))</f>
        <v/>
      </c>
      <c r="F363" s="16" t="str">
        <f>IF(ISERROR(VLOOKUP(CONCATENATE($A363,"_",F$2),'Reference data SID'!$B:$N,13,FALSE)),"",VLOOKUP(CONCATENATE($A363,"_",F$2),'Reference data SID'!$B:$N,13,FALSE))</f>
        <v/>
      </c>
      <c r="G363" s="16" t="str">
        <f>IF(ISERROR(VLOOKUP(CONCATENATE($A363,"_",G$2),'Reference data SID'!$B:$N,13,FALSE)),"",VLOOKUP(CONCATENATE($A363,"_",G$2),'Reference data SID'!$B:$N,13,FALSE))</f>
        <v/>
      </c>
      <c r="H363" s="16" t="str">
        <f>IF(ISERROR(VLOOKUP(CONCATENATE($A363,"_",H$2),'Reference data SID'!$B:$N,13,FALSE)),"",VLOOKUP(CONCATENATE($A363,"_",H$2),'Reference data SID'!$B:$N,13,FALSE))</f>
        <v/>
      </c>
      <c r="I363" s="16" t="str">
        <f>IF(ISERROR(VLOOKUP(CONCATENATE($A363,"_",I$2),'Reference data SID'!$B:$N,13,FALSE)),"",VLOOKUP(CONCATENATE($A363,"_",I$2),'Reference data SID'!$B:$N,13,FALSE))</f>
        <v/>
      </c>
      <c r="J363" s="16" t="str">
        <f>IF(ISERROR(VLOOKUP(CONCATENATE($A363,"_",J$2),'Reference data SID'!$B:$N,13,FALSE)),"",VLOOKUP(CONCATENATE($A363,"_",J$2),'Reference data SID'!$B:$N,13,FALSE))</f>
        <v/>
      </c>
      <c r="K363" s="16" t="str">
        <f>IF(ISERROR(VLOOKUP(CONCATENATE($A363,"_",K$2),'Reference data SID'!$B:$N,13,FALSE)),"",VLOOKUP(CONCATENATE($A363,"_",K$2),'Reference data SID'!$B:$N,13,FALSE))</f>
        <v/>
      </c>
      <c r="L363" s="16" t="str">
        <f>IF(ISERROR(VLOOKUP(CONCATENATE($A363,"_",L$2),'Reference data SID'!$B:$N,13,FALSE)),"",VLOOKUP(CONCATENATE($A363,"_",L$2),'Reference data SID'!$B:$N,13,FALSE))</f>
        <v/>
      </c>
      <c r="M363" s="16" t="str">
        <f>IF(ISERROR(VLOOKUP(CONCATENATE($A363,"_",M$2),'Reference data SID'!$B:$N,13,FALSE)),"",VLOOKUP(CONCATENATE($A363,"_",M$2),'Reference data SID'!$B:$N,13,FALSE))</f>
        <v/>
      </c>
      <c r="N363" s="16" t="str">
        <f>IF(ISERROR(VLOOKUP(CONCATENATE($A363,"_",N$2),'Reference data SID'!$B:$N,13,FALSE)),"",VLOOKUP(CONCATENATE($A363,"_",N$2),'Reference data SID'!$B:$N,13,FALSE))</f>
        <v/>
      </c>
      <c r="O363" s="16" t="str">
        <f>IF(ISERROR(VLOOKUP(CONCATENATE($A363,"_",O$2),'Reference data SID'!$B:$N,13,FALSE)),"",VLOOKUP(CONCATENATE($A363,"_",O$2),'Reference data SID'!$B:$N,13,FALSE))</f>
        <v/>
      </c>
      <c r="P363" s="16" t="str">
        <f>IF(ISERROR(VLOOKUP(CONCATENATE($A363,"_",P$2),'Reference data SID'!$B:$N,13,FALSE)),"",VLOOKUP(CONCATENATE($A363,"_",P$2),'Reference data SID'!$B:$N,13,FALSE))</f>
        <v/>
      </c>
      <c r="Q363" s="16" t="str">
        <f>IF(ISERROR(VLOOKUP(CONCATENATE($A363,"_",Q$2),'Reference data SID'!$B:$N,13,FALSE)),"",VLOOKUP(CONCATENATE($A363,"_",Q$2),'Reference data SID'!$B:$N,13,FALSE))</f>
        <v/>
      </c>
      <c r="R363" s="16" t="str">
        <f>IF(ISERROR(VLOOKUP(CONCATENATE($A363,"_",R$2),'Reference data SID'!$B:$N,13,FALSE)),"",VLOOKUP(CONCATENATE($A363,"_",R$2),'Reference data SID'!$B:$N,13,FALSE))</f>
        <v/>
      </c>
      <c r="S363" s="16" t="str">
        <f>IF(ISERROR(VLOOKUP(CONCATENATE($A363,"_",S$2),'Reference data SID'!$B:$N,13,FALSE)),"",VLOOKUP(CONCATENATE($A363,"_",S$2),'Reference data SID'!$B:$N,13,FALSE))</f>
        <v/>
      </c>
      <c r="T363" s="16" t="str">
        <f>IF(ISERROR(VLOOKUP(CONCATENATE($A363,"_",T$2),'Reference data SID'!$B:$N,13,FALSE)),"",VLOOKUP(CONCATENATE($A363,"_",T$2),'Reference data SID'!$B:$N,13,FALSE))</f>
        <v/>
      </c>
      <c r="U363" s="16" t="str">
        <f>IF(ISERROR(VLOOKUP(CONCATENATE($A363,"_",U$2),'Reference data SID'!$B:$N,13,FALSE)),"",VLOOKUP(CONCATENATE($A363,"_",U$2),'Reference data SID'!$B:$N,13,FALSE))</f>
        <v/>
      </c>
      <c r="V363" s="16" t="str">
        <f>IF(ISERROR(VLOOKUP(CONCATENATE($A363,"_",V$2),'Reference data SID'!$B:$N,13,FALSE)),"",VLOOKUP(CONCATENATE($A363,"_",V$2),'Reference data SID'!$B:$N,13,FALSE))</f>
        <v/>
      </c>
      <c r="W363" s="16" t="str">
        <f>IF(ISERROR(VLOOKUP(CONCATENATE($A363,"_",W$2),'Reference data SID'!$B:$N,13,FALSE)),"",VLOOKUP(CONCATENATE($A363,"_",W$2),'Reference data SID'!$B:$N,13,FALSE))</f>
        <v/>
      </c>
      <c r="X363" s="16" t="str">
        <f>IF(ISERROR(VLOOKUP(CONCATENATE($A363,"_",X$2),'Reference data SID'!$B:$N,13,FALSE)),"",VLOOKUP(CONCATENATE($A363,"_",X$2),'Reference data SID'!$B:$N,13,FALSE))</f>
        <v/>
      </c>
      <c r="Y363" s="16" t="str">
        <f>IF(ISERROR(VLOOKUP(CONCATENATE($A363,"_",Y$2),'Reference data SID'!$B:$N,13,FALSE)),"",VLOOKUP(CONCATENATE($A363,"_",Y$2),'Reference data SID'!$B:$N,13,FALSE))</f>
        <v/>
      </c>
      <c r="Z363" s="16" t="str">
        <f>IF(ISERROR(VLOOKUP(CONCATENATE($A363,"_",Z$2),'Reference data SID'!$B:$N,13,FALSE)),"",VLOOKUP(CONCATENATE($A363,"_",Z$2),'Reference data SID'!$B:$N,13,FALSE))</f>
        <v/>
      </c>
      <c r="AA363" s="16" t="str">
        <f>IF(ISERROR(VLOOKUP(CONCATENATE($A363,"_",AA$2),'Reference data SID'!$B:$N,13,FALSE)),"",VLOOKUP(CONCATENATE($A363,"_",AA$2),'Reference data SID'!$B:$N,13,FALSE))</f>
        <v/>
      </c>
      <c r="AB363" s="16" t="str">
        <f>IF(ISERROR(VLOOKUP(CONCATENATE($A363,"_",AB$2),'Reference data SID'!$B:$N,13,FALSE)),"",VLOOKUP(CONCATENATE($A363,"_",AB$2),'Reference data SID'!$B:$N,13,FALSE))</f>
        <v/>
      </c>
      <c r="AC363" s="16" t="str">
        <f>IF(ISERROR(VLOOKUP(CONCATENATE($A363,"_",AC$2),'Reference data SID'!$B:$N,13,FALSE)),"",VLOOKUP(CONCATENATE($A363,"_",AC$2),'Reference data SID'!$B:$N,13,FALSE))</f>
        <v/>
      </c>
      <c r="AD363" s="16" t="str">
        <f>IF(ISERROR(VLOOKUP(CONCATENATE($A363,"_",AD$2),'Reference data SID'!$B:$N,13,FALSE)),"",VLOOKUP(CONCATENATE($A363,"_",AD$2),'Reference data SID'!$B:$N,13,FALSE))</f>
        <v/>
      </c>
      <c r="AE363" s="16" t="str">
        <f>IF(ISERROR(VLOOKUP(CONCATENATE($A363,"_",AE$2),'Reference data SID'!$B:$N,13,FALSE)),"",VLOOKUP(CONCATENATE($A363,"_",AE$2),'Reference data SID'!$B:$N,13,FALSE))</f>
        <v/>
      </c>
      <c r="AF363" s="16" t="str">
        <f>IF(ISERROR(VLOOKUP(CONCATENATE($A363,"_",AF$2),'Reference data SID'!$B:$N,13,FALSE)),"",VLOOKUP(CONCATENATE($A363,"_",AF$2),'Reference data SID'!$B:$N,13,FALSE))</f>
        <v/>
      </c>
      <c r="AG363" s="16" t="str">
        <f>IF(ISERROR(VLOOKUP(CONCATENATE($A363,"_",AG$2),'Reference data SID'!$B:$N,13,FALSE)),"",VLOOKUP(CONCATENATE($A363,"_",AG$2),'Reference data SID'!$B:$N,13,FALSE))</f>
        <v/>
      </c>
      <c r="AH363" s="16" t="str">
        <f>IF(ISERROR(VLOOKUP(CONCATENATE($A363,"_",AH$2),'Reference data SID'!$B:$N,13,FALSE)),"",VLOOKUP(CONCATENATE($A363,"_",AH$2),'Reference data SID'!$B:$N,13,FALSE))</f>
        <v/>
      </c>
      <c r="AI363" s="16" t="str">
        <f>IF(ISERROR(VLOOKUP(CONCATENATE($A363,"_",AI$2),'Reference data SID'!$B:$N,13,FALSE)),"",VLOOKUP(CONCATENATE($A363,"_",AI$2),'Reference data SID'!$B:$N,13,FALSE))</f>
        <v/>
      </c>
      <c r="AJ363" s="16" t="str">
        <f>IF(ISERROR(VLOOKUP(CONCATENATE($A363,"_",AJ$2),'Reference data SID'!$B:$N,13,FALSE)),"",VLOOKUP(CONCATENATE($A363,"_",AJ$2),'Reference data SID'!$B:$N,13,FALSE))</f>
        <v/>
      </c>
      <c r="AK363" s="16" t="str">
        <f>IF(ISERROR(VLOOKUP(CONCATENATE($A363,"_",AK$2),'Reference data SID'!$B:$N,13,FALSE)),"",VLOOKUP(CONCATENATE($A363,"_",AK$2),'Reference data SID'!$B:$N,13,FALSE))</f>
        <v/>
      </c>
      <c r="AL363" s="16" t="str">
        <f>IF(ISERROR(VLOOKUP(CONCATENATE($A363,"_",AL$2),'Reference data SID'!$B:$N,13,FALSE)),"",VLOOKUP(CONCATENATE($A363,"_",AL$2),'Reference data SID'!$B:$N,13,FALSE))</f>
        <v/>
      </c>
      <c r="AM363" s="16" t="str">
        <f>IF(ISERROR(VLOOKUP(CONCATENATE($A363,"_",AM$2),'Reference data SID'!$B:$N,13,FALSE)),"",VLOOKUP(CONCATENATE($A363,"_",AM$2),'Reference data SID'!$B:$N,13,FALSE))</f>
        <v/>
      </c>
      <c r="AN363" s="16" t="str">
        <f>IF(ISERROR(VLOOKUP(CONCATENATE($A363,"_",AN$2),'Reference data SID'!$B:$N,13,FALSE)),"",VLOOKUP(CONCATENATE($A363,"_",AN$2),'Reference data SID'!$B:$N,13,FALSE))</f>
        <v/>
      </c>
      <c r="AO363" s="16" t="str">
        <f>IF(ISERROR(VLOOKUP(CONCATENATE($A363,"_",AO$2),'Reference data SID'!$B:$N,13,FALSE)),"",VLOOKUP(CONCATENATE($A363,"_",AO$2),'Reference data SID'!$B:$N,13,FALSE))</f>
        <v/>
      </c>
      <c r="AP363" s="16" t="str">
        <f>IF(ISERROR(VLOOKUP(CONCATENATE($A363,"_",AP$2),'Reference data SID'!$B:$N,13,FALSE)),"",VLOOKUP(CONCATENATE($A363,"_",AP$2),'Reference data SID'!$B:$N,13,FALSE))</f>
        <v/>
      </c>
      <c r="AQ363" s="16" t="str">
        <f>IF(ISERROR(VLOOKUP(CONCATENATE($A363,"_",AQ$2),'Reference data SID'!$B:$N,13,FALSE)),"",VLOOKUP(CONCATENATE($A363,"_",AQ$2),'Reference data SID'!$B:$N,13,FALSE))</f>
        <v/>
      </c>
      <c r="AR363" s="16" t="str">
        <f>IF(ISERROR(VLOOKUP(CONCATENATE($A363,"_",AR$2),'Reference data SID'!$B:$N,13,FALSE)),"",VLOOKUP(CONCATENATE($A363,"_",AR$2),'Reference data SID'!$B:$N,13,FALSE))</f>
        <v/>
      </c>
      <c r="AS363" s="16" t="str">
        <f>IF(ISERROR(VLOOKUP(CONCATENATE($A363,"_",AS$2),'Reference data SID'!$B:$N,13,FALSE)),"",VLOOKUP(CONCATENATE($A363,"_",AS$2),'Reference data SID'!$B:$N,13,FALSE))</f>
        <v/>
      </c>
      <c r="AT363" s="16" t="str">
        <f>IF(ISERROR(VLOOKUP(CONCATENATE($A363,"_",AT$2),'Reference data SID'!$B:$N,13,FALSE)),"",VLOOKUP(CONCATENATE($A363,"_",AT$2),'Reference data SID'!$B:$N,13,FALSE))</f>
        <v/>
      </c>
    </row>
    <row r="364" spans="1:46" x14ac:dyDescent="0.25">
      <c r="A364">
        <v>360</v>
      </c>
      <c r="B364" s="16" t="str">
        <f>IF(ISERROR(VLOOKUP(CONCATENATE($A364,"_",B$2),'Reference data SID'!$B:$N,13,FALSE)),"",VLOOKUP(CONCATENATE($A364,"_",B$2),'Reference data SID'!$B:$N,13,FALSE))</f>
        <v/>
      </c>
      <c r="C364" s="16" t="str">
        <f>IF(ISERROR(VLOOKUP(CONCATENATE($A364,"_",C$2),'Reference data SID'!$B:$N,13,FALSE)),"",VLOOKUP(CONCATENATE($A364,"_",C$2),'Reference data SID'!$B:$N,13,FALSE))</f>
        <v/>
      </c>
      <c r="D364" s="16" t="str">
        <f>IF(ISERROR(VLOOKUP(CONCATENATE($A364,"_",D$2),'Reference data SID'!$B:$N,13,FALSE)),"",VLOOKUP(CONCATENATE($A364,"_",D$2),'Reference data SID'!$B:$N,13,FALSE))</f>
        <v/>
      </c>
      <c r="E364" s="16" t="str">
        <f>IF(ISERROR(VLOOKUP(CONCATENATE($A364,"_",E$2),'Reference data SID'!$B:$N,13,FALSE)),"",VLOOKUP(CONCATENATE($A364,"_",E$2),'Reference data SID'!$B:$N,13,FALSE))</f>
        <v/>
      </c>
      <c r="F364" s="16" t="str">
        <f>IF(ISERROR(VLOOKUP(CONCATENATE($A364,"_",F$2),'Reference data SID'!$B:$N,13,FALSE)),"",VLOOKUP(CONCATENATE($A364,"_",F$2),'Reference data SID'!$B:$N,13,FALSE))</f>
        <v/>
      </c>
      <c r="G364" s="16" t="str">
        <f>IF(ISERROR(VLOOKUP(CONCATENATE($A364,"_",G$2),'Reference data SID'!$B:$N,13,FALSE)),"",VLOOKUP(CONCATENATE($A364,"_",G$2),'Reference data SID'!$B:$N,13,FALSE))</f>
        <v/>
      </c>
      <c r="H364" s="16" t="str">
        <f>IF(ISERROR(VLOOKUP(CONCATENATE($A364,"_",H$2),'Reference data SID'!$B:$N,13,FALSE)),"",VLOOKUP(CONCATENATE($A364,"_",H$2),'Reference data SID'!$B:$N,13,FALSE))</f>
        <v/>
      </c>
      <c r="I364" s="16" t="str">
        <f>IF(ISERROR(VLOOKUP(CONCATENATE($A364,"_",I$2),'Reference data SID'!$B:$N,13,FALSE)),"",VLOOKUP(CONCATENATE($A364,"_",I$2),'Reference data SID'!$B:$N,13,FALSE))</f>
        <v/>
      </c>
      <c r="J364" s="16" t="str">
        <f>IF(ISERROR(VLOOKUP(CONCATENATE($A364,"_",J$2),'Reference data SID'!$B:$N,13,FALSE)),"",VLOOKUP(CONCATENATE($A364,"_",J$2),'Reference data SID'!$B:$N,13,FALSE))</f>
        <v/>
      </c>
      <c r="K364" s="16" t="str">
        <f>IF(ISERROR(VLOOKUP(CONCATENATE($A364,"_",K$2),'Reference data SID'!$B:$N,13,FALSE)),"",VLOOKUP(CONCATENATE($A364,"_",K$2),'Reference data SID'!$B:$N,13,FALSE))</f>
        <v/>
      </c>
      <c r="L364" s="16" t="str">
        <f>IF(ISERROR(VLOOKUP(CONCATENATE($A364,"_",L$2),'Reference data SID'!$B:$N,13,FALSE)),"",VLOOKUP(CONCATENATE($A364,"_",L$2),'Reference data SID'!$B:$N,13,FALSE))</f>
        <v/>
      </c>
      <c r="M364" s="16" t="str">
        <f>IF(ISERROR(VLOOKUP(CONCATENATE($A364,"_",M$2),'Reference data SID'!$B:$N,13,FALSE)),"",VLOOKUP(CONCATENATE($A364,"_",M$2),'Reference data SID'!$B:$N,13,FALSE))</f>
        <v/>
      </c>
      <c r="N364" s="16" t="str">
        <f>IF(ISERROR(VLOOKUP(CONCATENATE($A364,"_",N$2),'Reference data SID'!$B:$N,13,FALSE)),"",VLOOKUP(CONCATENATE($A364,"_",N$2),'Reference data SID'!$B:$N,13,FALSE))</f>
        <v/>
      </c>
      <c r="O364" s="16" t="str">
        <f>IF(ISERROR(VLOOKUP(CONCATENATE($A364,"_",O$2),'Reference data SID'!$B:$N,13,FALSE)),"",VLOOKUP(CONCATENATE($A364,"_",O$2),'Reference data SID'!$B:$N,13,FALSE))</f>
        <v/>
      </c>
      <c r="P364" s="16" t="str">
        <f>IF(ISERROR(VLOOKUP(CONCATENATE($A364,"_",P$2),'Reference data SID'!$B:$N,13,FALSE)),"",VLOOKUP(CONCATENATE($A364,"_",P$2),'Reference data SID'!$B:$N,13,FALSE))</f>
        <v/>
      </c>
      <c r="Q364" s="16" t="str">
        <f>IF(ISERROR(VLOOKUP(CONCATENATE($A364,"_",Q$2),'Reference data SID'!$B:$N,13,FALSE)),"",VLOOKUP(CONCATENATE($A364,"_",Q$2),'Reference data SID'!$B:$N,13,FALSE))</f>
        <v/>
      </c>
      <c r="R364" s="16" t="str">
        <f>IF(ISERROR(VLOOKUP(CONCATENATE($A364,"_",R$2),'Reference data SID'!$B:$N,13,FALSE)),"",VLOOKUP(CONCATENATE($A364,"_",R$2),'Reference data SID'!$B:$N,13,FALSE))</f>
        <v/>
      </c>
      <c r="S364" s="16" t="str">
        <f>IF(ISERROR(VLOOKUP(CONCATENATE($A364,"_",S$2),'Reference data SID'!$B:$N,13,FALSE)),"",VLOOKUP(CONCATENATE($A364,"_",S$2),'Reference data SID'!$B:$N,13,FALSE))</f>
        <v/>
      </c>
      <c r="T364" s="16" t="str">
        <f>IF(ISERROR(VLOOKUP(CONCATENATE($A364,"_",T$2),'Reference data SID'!$B:$N,13,FALSE)),"",VLOOKUP(CONCATENATE($A364,"_",T$2),'Reference data SID'!$B:$N,13,FALSE))</f>
        <v/>
      </c>
      <c r="U364" s="16" t="str">
        <f>IF(ISERROR(VLOOKUP(CONCATENATE($A364,"_",U$2),'Reference data SID'!$B:$N,13,FALSE)),"",VLOOKUP(CONCATENATE($A364,"_",U$2),'Reference data SID'!$B:$N,13,FALSE))</f>
        <v/>
      </c>
      <c r="V364" s="16" t="str">
        <f>IF(ISERROR(VLOOKUP(CONCATENATE($A364,"_",V$2),'Reference data SID'!$B:$N,13,FALSE)),"",VLOOKUP(CONCATENATE($A364,"_",V$2),'Reference data SID'!$B:$N,13,FALSE))</f>
        <v/>
      </c>
      <c r="W364" s="16" t="str">
        <f>IF(ISERROR(VLOOKUP(CONCATENATE($A364,"_",W$2),'Reference data SID'!$B:$N,13,FALSE)),"",VLOOKUP(CONCATENATE($A364,"_",W$2),'Reference data SID'!$B:$N,13,FALSE))</f>
        <v/>
      </c>
      <c r="X364" s="16" t="str">
        <f>IF(ISERROR(VLOOKUP(CONCATENATE($A364,"_",X$2),'Reference data SID'!$B:$N,13,FALSE)),"",VLOOKUP(CONCATENATE($A364,"_",X$2),'Reference data SID'!$B:$N,13,FALSE))</f>
        <v/>
      </c>
      <c r="Y364" s="16" t="str">
        <f>IF(ISERROR(VLOOKUP(CONCATENATE($A364,"_",Y$2),'Reference data SID'!$B:$N,13,FALSE)),"",VLOOKUP(CONCATENATE($A364,"_",Y$2),'Reference data SID'!$B:$N,13,FALSE))</f>
        <v/>
      </c>
      <c r="Z364" s="16" t="str">
        <f>IF(ISERROR(VLOOKUP(CONCATENATE($A364,"_",Z$2),'Reference data SID'!$B:$N,13,FALSE)),"",VLOOKUP(CONCATENATE($A364,"_",Z$2),'Reference data SID'!$B:$N,13,FALSE))</f>
        <v/>
      </c>
      <c r="AA364" s="16" t="str">
        <f>IF(ISERROR(VLOOKUP(CONCATENATE($A364,"_",AA$2),'Reference data SID'!$B:$N,13,FALSE)),"",VLOOKUP(CONCATENATE($A364,"_",AA$2),'Reference data SID'!$B:$N,13,FALSE))</f>
        <v/>
      </c>
      <c r="AB364" s="16" t="str">
        <f>IF(ISERROR(VLOOKUP(CONCATENATE($A364,"_",AB$2),'Reference data SID'!$B:$N,13,FALSE)),"",VLOOKUP(CONCATENATE($A364,"_",AB$2),'Reference data SID'!$B:$N,13,FALSE))</f>
        <v/>
      </c>
      <c r="AC364" s="16" t="str">
        <f>IF(ISERROR(VLOOKUP(CONCATENATE($A364,"_",AC$2),'Reference data SID'!$B:$N,13,FALSE)),"",VLOOKUP(CONCATENATE($A364,"_",AC$2),'Reference data SID'!$B:$N,13,FALSE))</f>
        <v/>
      </c>
      <c r="AD364" s="16" t="str">
        <f>IF(ISERROR(VLOOKUP(CONCATENATE($A364,"_",AD$2),'Reference data SID'!$B:$N,13,FALSE)),"",VLOOKUP(CONCATENATE($A364,"_",AD$2),'Reference data SID'!$B:$N,13,FALSE))</f>
        <v/>
      </c>
      <c r="AE364" s="16" t="str">
        <f>IF(ISERROR(VLOOKUP(CONCATENATE($A364,"_",AE$2),'Reference data SID'!$B:$N,13,FALSE)),"",VLOOKUP(CONCATENATE($A364,"_",AE$2),'Reference data SID'!$B:$N,13,FALSE))</f>
        <v/>
      </c>
      <c r="AF364" s="16" t="str">
        <f>IF(ISERROR(VLOOKUP(CONCATENATE($A364,"_",AF$2),'Reference data SID'!$B:$N,13,FALSE)),"",VLOOKUP(CONCATENATE($A364,"_",AF$2),'Reference data SID'!$B:$N,13,FALSE))</f>
        <v/>
      </c>
      <c r="AG364" s="16" t="str">
        <f>IF(ISERROR(VLOOKUP(CONCATENATE($A364,"_",AG$2),'Reference data SID'!$B:$N,13,FALSE)),"",VLOOKUP(CONCATENATE($A364,"_",AG$2),'Reference data SID'!$B:$N,13,FALSE))</f>
        <v/>
      </c>
      <c r="AH364" s="16" t="str">
        <f>IF(ISERROR(VLOOKUP(CONCATENATE($A364,"_",AH$2),'Reference data SID'!$B:$N,13,FALSE)),"",VLOOKUP(CONCATENATE($A364,"_",AH$2),'Reference data SID'!$B:$N,13,FALSE))</f>
        <v/>
      </c>
      <c r="AI364" s="16" t="str">
        <f>IF(ISERROR(VLOOKUP(CONCATENATE($A364,"_",AI$2),'Reference data SID'!$B:$N,13,FALSE)),"",VLOOKUP(CONCATENATE($A364,"_",AI$2),'Reference data SID'!$B:$N,13,FALSE))</f>
        <v/>
      </c>
      <c r="AJ364" s="16" t="str">
        <f>IF(ISERROR(VLOOKUP(CONCATENATE($A364,"_",AJ$2),'Reference data SID'!$B:$N,13,FALSE)),"",VLOOKUP(CONCATENATE($A364,"_",AJ$2),'Reference data SID'!$B:$N,13,FALSE))</f>
        <v/>
      </c>
      <c r="AK364" s="16" t="str">
        <f>IF(ISERROR(VLOOKUP(CONCATENATE($A364,"_",AK$2),'Reference data SID'!$B:$N,13,FALSE)),"",VLOOKUP(CONCATENATE($A364,"_",AK$2),'Reference data SID'!$B:$N,13,FALSE))</f>
        <v/>
      </c>
      <c r="AL364" s="16" t="str">
        <f>IF(ISERROR(VLOOKUP(CONCATENATE($A364,"_",AL$2),'Reference data SID'!$B:$N,13,FALSE)),"",VLOOKUP(CONCATENATE($A364,"_",AL$2),'Reference data SID'!$B:$N,13,FALSE))</f>
        <v/>
      </c>
      <c r="AM364" s="16" t="str">
        <f>IF(ISERROR(VLOOKUP(CONCATENATE($A364,"_",AM$2),'Reference data SID'!$B:$N,13,FALSE)),"",VLOOKUP(CONCATENATE($A364,"_",AM$2),'Reference data SID'!$B:$N,13,FALSE))</f>
        <v/>
      </c>
      <c r="AN364" s="16" t="str">
        <f>IF(ISERROR(VLOOKUP(CONCATENATE($A364,"_",AN$2),'Reference data SID'!$B:$N,13,FALSE)),"",VLOOKUP(CONCATENATE($A364,"_",AN$2),'Reference data SID'!$B:$N,13,FALSE))</f>
        <v/>
      </c>
      <c r="AO364" s="16" t="str">
        <f>IF(ISERROR(VLOOKUP(CONCATENATE($A364,"_",AO$2),'Reference data SID'!$B:$N,13,FALSE)),"",VLOOKUP(CONCATENATE($A364,"_",AO$2),'Reference data SID'!$B:$N,13,FALSE))</f>
        <v/>
      </c>
      <c r="AP364" s="16" t="str">
        <f>IF(ISERROR(VLOOKUP(CONCATENATE($A364,"_",AP$2),'Reference data SID'!$B:$N,13,FALSE)),"",VLOOKUP(CONCATENATE($A364,"_",AP$2),'Reference data SID'!$B:$N,13,FALSE))</f>
        <v/>
      </c>
      <c r="AQ364" s="16" t="str">
        <f>IF(ISERROR(VLOOKUP(CONCATENATE($A364,"_",AQ$2),'Reference data SID'!$B:$N,13,FALSE)),"",VLOOKUP(CONCATENATE($A364,"_",AQ$2),'Reference data SID'!$B:$N,13,FALSE))</f>
        <v/>
      </c>
      <c r="AR364" s="16" t="str">
        <f>IF(ISERROR(VLOOKUP(CONCATENATE($A364,"_",AR$2),'Reference data SID'!$B:$N,13,FALSE)),"",VLOOKUP(CONCATENATE($A364,"_",AR$2),'Reference data SID'!$B:$N,13,FALSE))</f>
        <v/>
      </c>
      <c r="AS364" s="16" t="str">
        <f>IF(ISERROR(VLOOKUP(CONCATENATE($A364,"_",AS$2),'Reference data SID'!$B:$N,13,FALSE)),"",VLOOKUP(CONCATENATE($A364,"_",AS$2),'Reference data SID'!$B:$N,13,FALSE))</f>
        <v/>
      </c>
      <c r="AT364" s="16" t="str">
        <f>IF(ISERROR(VLOOKUP(CONCATENATE($A364,"_",AT$2),'Reference data SID'!$B:$N,13,FALSE)),"",VLOOKUP(CONCATENATE($A364,"_",AT$2),'Reference data SID'!$B:$N,13,FALSE))</f>
        <v/>
      </c>
    </row>
    <row r="365" spans="1:46" x14ac:dyDescent="0.25">
      <c r="A365">
        <v>361</v>
      </c>
      <c r="B365" s="16" t="str">
        <f>IF(ISERROR(VLOOKUP(CONCATENATE($A365,"_",B$2),'Reference data SID'!$B:$N,13,FALSE)),"",VLOOKUP(CONCATENATE($A365,"_",B$2),'Reference data SID'!$B:$N,13,FALSE))</f>
        <v/>
      </c>
      <c r="C365" s="16" t="str">
        <f>IF(ISERROR(VLOOKUP(CONCATENATE($A365,"_",C$2),'Reference data SID'!$B:$N,13,FALSE)),"",VLOOKUP(CONCATENATE($A365,"_",C$2),'Reference data SID'!$B:$N,13,FALSE))</f>
        <v/>
      </c>
      <c r="D365" s="16" t="str">
        <f>IF(ISERROR(VLOOKUP(CONCATENATE($A365,"_",D$2),'Reference data SID'!$B:$N,13,FALSE)),"",VLOOKUP(CONCATENATE($A365,"_",D$2),'Reference data SID'!$B:$N,13,FALSE))</f>
        <v/>
      </c>
      <c r="E365" s="16" t="str">
        <f>IF(ISERROR(VLOOKUP(CONCATENATE($A365,"_",E$2),'Reference data SID'!$B:$N,13,FALSE)),"",VLOOKUP(CONCATENATE($A365,"_",E$2),'Reference data SID'!$B:$N,13,FALSE))</f>
        <v/>
      </c>
      <c r="F365" s="16" t="str">
        <f>IF(ISERROR(VLOOKUP(CONCATENATE($A365,"_",F$2),'Reference data SID'!$B:$N,13,FALSE)),"",VLOOKUP(CONCATENATE($A365,"_",F$2),'Reference data SID'!$B:$N,13,FALSE))</f>
        <v/>
      </c>
      <c r="G365" s="16" t="str">
        <f>IF(ISERROR(VLOOKUP(CONCATENATE($A365,"_",G$2),'Reference data SID'!$B:$N,13,FALSE)),"",VLOOKUP(CONCATENATE($A365,"_",G$2),'Reference data SID'!$B:$N,13,FALSE))</f>
        <v/>
      </c>
      <c r="H365" s="16" t="str">
        <f>IF(ISERROR(VLOOKUP(CONCATENATE($A365,"_",H$2),'Reference data SID'!$B:$N,13,FALSE)),"",VLOOKUP(CONCATENATE($A365,"_",H$2),'Reference data SID'!$B:$N,13,FALSE))</f>
        <v/>
      </c>
      <c r="I365" s="16" t="str">
        <f>IF(ISERROR(VLOOKUP(CONCATENATE($A365,"_",I$2),'Reference data SID'!$B:$N,13,FALSE)),"",VLOOKUP(CONCATENATE($A365,"_",I$2),'Reference data SID'!$B:$N,13,FALSE))</f>
        <v/>
      </c>
      <c r="J365" s="16" t="str">
        <f>IF(ISERROR(VLOOKUP(CONCATENATE($A365,"_",J$2),'Reference data SID'!$B:$N,13,FALSE)),"",VLOOKUP(CONCATENATE($A365,"_",J$2),'Reference data SID'!$B:$N,13,FALSE))</f>
        <v/>
      </c>
      <c r="K365" s="16" t="str">
        <f>IF(ISERROR(VLOOKUP(CONCATENATE($A365,"_",K$2),'Reference data SID'!$B:$N,13,FALSE)),"",VLOOKUP(CONCATENATE($A365,"_",K$2),'Reference data SID'!$B:$N,13,FALSE))</f>
        <v/>
      </c>
      <c r="L365" s="16" t="str">
        <f>IF(ISERROR(VLOOKUP(CONCATENATE($A365,"_",L$2),'Reference data SID'!$B:$N,13,FALSE)),"",VLOOKUP(CONCATENATE($A365,"_",L$2),'Reference data SID'!$B:$N,13,FALSE))</f>
        <v/>
      </c>
      <c r="M365" s="16" t="str">
        <f>IF(ISERROR(VLOOKUP(CONCATENATE($A365,"_",M$2),'Reference data SID'!$B:$N,13,FALSE)),"",VLOOKUP(CONCATENATE($A365,"_",M$2),'Reference data SID'!$B:$N,13,FALSE))</f>
        <v/>
      </c>
      <c r="N365" s="16" t="str">
        <f>IF(ISERROR(VLOOKUP(CONCATENATE($A365,"_",N$2),'Reference data SID'!$B:$N,13,FALSE)),"",VLOOKUP(CONCATENATE($A365,"_",N$2),'Reference data SID'!$B:$N,13,FALSE))</f>
        <v/>
      </c>
      <c r="O365" s="16" t="str">
        <f>IF(ISERROR(VLOOKUP(CONCATENATE($A365,"_",O$2),'Reference data SID'!$B:$N,13,FALSE)),"",VLOOKUP(CONCATENATE($A365,"_",O$2),'Reference data SID'!$B:$N,13,FALSE))</f>
        <v/>
      </c>
      <c r="P365" s="16" t="str">
        <f>IF(ISERROR(VLOOKUP(CONCATENATE($A365,"_",P$2),'Reference data SID'!$B:$N,13,FALSE)),"",VLOOKUP(CONCATENATE($A365,"_",P$2),'Reference data SID'!$B:$N,13,FALSE))</f>
        <v/>
      </c>
      <c r="Q365" s="16" t="str">
        <f>IF(ISERROR(VLOOKUP(CONCATENATE($A365,"_",Q$2),'Reference data SID'!$B:$N,13,FALSE)),"",VLOOKUP(CONCATENATE($A365,"_",Q$2),'Reference data SID'!$B:$N,13,FALSE))</f>
        <v/>
      </c>
      <c r="R365" s="16" t="str">
        <f>IF(ISERROR(VLOOKUP(CONCATENATE($A365,"_",R$2),'Reference data SID'!$B:$N,13,FALSE)),"",VLOOKUP(CONCATENATE($A365,"_",R$2),'Reference data SID'!$B:$N,13,FALSE))</f>
        <v/>
      </c>
      <c r="S365" s="16" t="str">
        <f>IF(ISERROR(VLOOKUP(CONCATENATE($A365,"_",S$2),'Reference data SID'!$B:$N,13,FALSE)),"",VLOOKUP(CONCATENATE($A365,"_",S$2),'Reference data SID'!$B:$N,13,FALSE))</f>
        <v/>
      </c>
      <c r="T365" s="16" t="str">
        <f>IF(ISERROR(VLOOKUP(CONCATENATE($A365,"_",T$2),'Reference data SID'!$B:$N,13,FALSE)),"",VLOOKUP(CONCATENATE($A365,"_",T$2),'Reference data SID'!$B:$N,13,FALSE))</f>
        <v/>
      </c>
      <c r="U365" s="16" t="str">
        <f>IF(ISERROR(VLOOKUP(CONCATENATE($A365,"_",U$2),'Reference data SID'!$B:$N,13,FALSE)),"",VLOOKUP(CONCATENATE($A365,"_",U$2),'Reference data SID'!$B:$N,13,FALSE))</f>
        <v/>
      </c>
      <c r="V365" s="16" t="str">
        <f>IF(ISERROR(VLOOKUP(CONCATENATE($A365,"_",V$2),'Reference data SID'!$B:$N,13,FALSE)),"",VLOOKUP(CONCATENATE($A365,"_",V$2),'Reference data SID'!$B:$N,13,FALSE))</f>
        <v/>
      </c>
      <c r="W365" s="16" t="str">
        <f>IF(ISERROR(VLOOKUP(CONCATENATE($A365,"_",W$2),'Reference data SID'!$B:$N,13,FALSE)),"",VLOOKUP(CONCATENATE($A365,"_",W$2),'Reference data SID'!$B:$N,13,FALSE))</f>
        <v/>
      </c>
      <c r="X365" s="16" t="str">
        <f>IF(ISERROR(VLOOKUP(CONCATENATE($A365,"_",X$2),'Reference data SID'!$B:$N,13,FALSE)),"",VLOOKUP(CONCATENATE($A365,"_",X$2),'Reference data SID'!$B:$N,13,FALSE))</f>
        <v/>
      </c>
      <c r="Y365" s="16" t="str">
        <f>IF(ISERROR(VLOOKUP(CONCATENATE($A365,"_",Y$2),'Reference data SID'!$B:$N,13,FALSE)),"",VLOOKUP(CONCATENATE($A365,"_",Y$2),'Reference data SID'!$B:$N,13,FALSE))</f>
        <v/>
      </c>
      <c r="Z365" s="16" t="str">
        <f>IF(ISERROR(VLOOKUP(CONCATENATE($A365,"_",Z$2),'Reference data SID'!$B:$N,13,FALSE)),"",VLOOKUP(CONCATENATE($A365,"_",Z$2),'Reference data SID'!$B:$N,13,FALSE))</f>
        <v/>
      </c>
      <c r="AA365" s="16" t="str">
        <f>IF(ISERROR(VLOOKUP(CONCATENATE($A365,"_",AA$2),'Reference data SID'!$B:$N,13,FALSE)),"",VLOOKUP(CONCATENATE($A365,"_",AA$2),'Reference data SID'!$B:$N,13,FALSE))</f>
        <v/>
      </c>
      <c r="AB365" s="16" t="str">
        <f>IF(ISERROR(VLOOKUP(CONCATENATE($A365,"_",AB$2),'Reference data SID'!$B:$N,13,FALSE)),"",VLOOKUP(CONCATENATE($A365,"_",AB$2),'Reference data SID'!$B:$N,13,FALSE))</f>
        <v/>
      </c>
      <c r="AC365" s="16" t="str">
        <f>IF(ISERROR(VLOOKUP(CONCATENATE($A365,"_",AC$2),'Reference data SID'!$B:$N,13,FALSE)),"",VLOOKUP(CONCATENATE($A365,"_",AC$2),'Reference data SID'!$B:$N,13,FALSE))</f>
        <v/>
      </c>
      <c r="AD365" s="16" t="str">
        <f>IF(ISERROR(VLOOKUP(CONCATENATE($A365,"_",AD$2),'Reference data SID'!$B:$N,13,FALSE)),"",VLOOKUP(CONCATENATE($A365,"_",AD$2),'Reference data SID'!$B:$N,13,FALSE))</f>
        <v/>
      </c>
      <c r="AE365" s="16" t="str">
        <f>IF(ISERROR(VLOOKUP(CONCATENATE($A365,"_",AE$2),'Reference data SID'!$B:$N,13,FALSE)),"",VLOOKUP(CONCATENATE($A365,"_",AE$2),'Reference data SID'!$B:$N,13,FALSE))</f>
        <v/>
      </c>
      <c r="AF365" s="16" t="str">
        <f>IF(ISERROR(VLOOKUP(CONCATENATE($A365,"_",AF$2),'Reference data SID'!$B:$N,13,FALSE)),"",VLOOKUP(CONCATENATE($A365,"_",AF$2),'Reference data SID'!$B:$N,13,FALSE))</f>
        <v/>
      </c>
      <c r="AG365" s="16" t="str">
        <f>IF(ISERROR(VLOOKUP(CONCATENATE($A365,"_",AG$2),'Reference data SID'!$B:$N,13,FALSE)),"",VLOOKUP(CONCATENATE($A365,"_",AG$2),'Reference data SID'!$B:$N,13,FALSE))</f>
        <v/>
      </c>
      <c r="AH365" s="16" t="str">
        <f>IF(ISERROR(VLOOKUP(CONCATENATE($A365,"_",AH$2),'Reference data SID'!$B:$N,13,FALSE)),"",VLOOKUP(CONCATENATE($A365,"_",AH$2),'Reference data SID'!$B:$N,13,FALSE))</f>
        <v/>
      </c>
      <c r="AI365" s="16" t="str">
        <f>IF(ISERROR(VLOOKUP(CONCATENATE($A365,"_",AI$2),'Reference data SID'!$B:$N,13,FALSE)),"",VLOOKUP(CONCATENATE($A365,"_",AI$2),'Reference data SID'!$B:$N,13,FALSE))</f>
        <v/>
      </c>
      <c r="AJ365" s="16" t="str">
        <f>IF(ISERROR(VLOOKUP(CONCATENATE($A365,"_",AJ$2),'Reference data SID'!$B:$N,13,FALSE)),"",VLOOKUP(CONCATENATE($A365,"_",AJ$2),'Reference data SID'!$B:$N,13,FALSE))</f>
        <v/>
      </c>
      <c r="AK365" s="16" t="str">
        <f>IF(ISERROR(VLOOKUP(CONCATENATE($A365,"_",AK$2),'Reference data SID'!$B:$N,13,FALSE)),"",VLOOKUP(CONCATENATE($A365,"_",AK$2),'Reference data SID'!$B:$N,13,FALSE))</f>
        <v/>
      </c>
      <c r="AL365" s="16" t="str">
        <f>IF(ISERROR(VLOOKUP(CONCATENATE($A365,"_",AL$2),'Reference data SID'!$B:$N,13,FALSE)),"",VLOOKUP(CONCATENATE($A365,"_",AL$2),'Reference data SID'!$B:$N,13,FALSE))</f>
        <v/>
      </c>
      <c r="AM365" s="16" t="str">
        <f>IF(ISERROR(VLOOKUP(CONCATENATE($A365,"_",AM$2),'Reference data SID'!$B:$N,13,FALSE)),"",VLOOKUP(CONCATENATE($A365,"_",AM$2),'Reference data SID'!$B:$N,13,FALSE))</f>
        <v/>
      </c>
      <c r="AN365" s="16" t="str">
        <f>IF(ISERROR(VLOOKUP(CONCATENATE($A365,"_",AN$2),'Reference data SID'!$B:$N,13,FALSE)),"",VLOOKUP(CONCATENATE($A365,"_",AN$2),'Reference data SID'!$B:$N,13,FALSE))</f>
        <v/>
      </c>
      <c r="AO365" s="16" t="str">
        <f>IF(ISERROR(VLOOKUP(CONCATENATE($A365,"_",AO$2),'Reference data SID'!$B:$N,13,FALSE)),"",VLOOKUP(CONCATENATE($A365,"_",AO$2),'Reference data SID'!$B:$N,13,FALSE))</f>
        <v/>
      </c>
      <c r="AP365" s="16" t="str">
        <f>IF(ISERROR(VLOOKUP(CONCATENATE($A365,"_",AP$2),'Reference data SID'!$B:$N,13,FALSE)),"",VLOOKUP(CONCATENATE($A365,"_",AP$2),'Reference data SID'!$B:$N,13,FALSE))</f>
        <v/>
      </c>
      <c r="AQ365" s="16" t="str">
        <f>IF(ISERROR(VLOOKUP(CONCATENATE($A365,"_",AQ$2),'Reference data SID'!$B:$N,13,FALSE)),"",VLOOKUP(CONCATENATE($A365,"_",AQ$2),'Reference data SID'!$B:$N,13,FALSE))</f>
        <v/>
      </c>
      <c r="AR365" s="16" t="str">
        <f>IF(ISERROR(VLOOKUP(CONCATENATE($A365,"_",AR$2),'Reference data SID'!$B:$N,13,FALSE)),"",VLOOKUP(CONCATENATE($A365,"_",AR$2),'Reference data SID'!$B:$N,13,FALSE))</f>
        <v/>
      </c>
      <c r="AS365" s="16" t="str">
        <f>IF(ISERROR(VLOOKUP(CONCATENATE($A365,"_",AS$2),'Reference data SID'!$B:$N,13,FALSE)),"",VLOOKUP(CONCATENATE($A365,"_",AS$2),'Reference data SID'!$B:$N,13,FALSE))</f>
        <v/>
      </c>
      <c r="AT365" s="16" t="str">
        <f>IF(ISERROR(VLOOKUP(CONCATENATE($A365,"_",AT$2),'Reference data SID'!$B:$N,13,FALSE)),"",VLOOKUP(CONCATENATE($A365,"_",AT$2),'Reference data SID'!$B:$N,13,FALSE))</f>
        <v/>
      </c>
    </row>
    <row r="366" spans="1:46" x14ac:dyDescent="0.25">
      <c r="A366">
        <v>362</v>
      </c>
      <c r="B366" s="16" t="str">
        <f>IF(ISERROR(VLOOKUP(CONCATENATE($A366,"_",B$2),'Reference data SID'!$B:$N,13,FALSE)),"",VLOOKUP(CONCATENATE($A366,"_",B$2),'Reference data SID'!$B:$N,13,FALSE))</f>
        <v/>
      </c>
      <c r="C366" s="16" t="str">
        <f>IF(ISERROR(VLOOKUP(CONCATENATE($A366,"_",C$2),'Reference data SID'!$B:$N,13,FALSE)),"",VLOOKUP(CONCATENATE($A366,"_",C$2),'Reference data SID'!$B:$N,13,FALSE))</f>
        <v/>
      </c>
      <c r="D366" s="16" t="str">
        <f>IF(ISERROR(VLOOKUP(CONCATENATE($A366,"_",D$2),'Reference data SID'!$B:$N,13,FALSE)),"",VLOOKUP(CONCATENATE($A366,"_",D$2),'Reference data SID'!$B:$N,13,FALSE))</f>
        <v/>
      </c>
      <c r="E366" s="16" t="str">
        <f>IF(ISERROR(VLOOKUP(CONCATENATE($A366,"_",E$2),'Reference data SID'!$B:$N,13,FALSE)),"",VLOOKUP(CONCATENATE($A366,"_",E$2),'Reference data SID'!$B:$N,13,FALSE))</f>
        <v/>
      </c>
      <c r="F366" s="16" t="str">
        <f>IF(ISERROR(VLOOKUP(CONCATENATE($A366,"_",F$2),'Reference data SID'!$B:$N,13,FALSE)),"",VLOOKUP(CONCATENATE($A366,"_",F$2),'Reference data SID'!$B:$N,13,FALSE))</f>
        <v/>
      </c>
      <c r="G366" s="16" t="str">
        <f>IF(ISERROR(VLOOKUP(CONCATENATE($A366,"_",G$2),'Reference data SID'!$B:$N,13,FALSE)),"",VLOOKUP(CONCATENATE($A366,"_",G$2),'Reference data SID'!$B:$N,13,FALSE))</f>
        <v/>
      </c>
      <c r="H366" s="16" t="str">
        <f>IF(ISERROR(VLOOKUP(CONCATENATE($A366,"_",H$2),'Reference data SID'!$B:$N,13,FALSE)),"",VLOOKUP(CONCATENATE($A366,"_",H$2),'Reference data SID'!$B:$N,13,FALSE))</f>
        <v/>
      </c>
      <c r="I366" s="16" t="str">
        <f>IF(ISERROR(VLOOKUP(CONCATENATE($A366,"_",I$2),'Reference data SID'!$B:$N,13,FALSE)),"",VLOOKUP(CONCATENATE($A366,"_",I$2),'Reference data SID'!$B:$N,13,FALSE))</f>
        <v/>
      </c>
      <c r="J366" s="16" t="str">
        <f>IF(ISERROR(VLOOKUP(CONCATENATE($A366,"_",J$2),'Reference data SID'!$B:$N,13,FALSE)),"",VLOOKUP(CONCATENATE($A366,"_",J$2),'Reference data SID'!$B:$N,13,FALSE))</f>
        <v/>
      </c>
      <c r="K366" s="16" t="str">
        <f>IF(ISERROR(VLOOKUP(CONCATENATE($A366,"_",K$2),'Reference data SID'!$B:$N,13,FALSE)),"",VLOOKUP(CONCATENATE($A366,"_",K$2),'Reference data SID'!$B:$N,13,FALSE))</f>
        <v/>
      </c>
      <c r="L366" s="16" t="str">
        <f>IF(ISERROR(VLOOKUP(CONCATENATE($A366,"_",L$2),'Reference data SID'!$B:$N,13,FALSE)),"",VLOOKUP(CONCATENATE($A366,"_",L$2),'Reference data SID'!$B:$N,13,FALSE))</f>
        <v/>
      </c>
      <c r="M366" s="16" t="str">
        <f>IF(ISERROR(VLOOKUP(CONCATENATE($A366,"_",M$2),'Reference data SID'!$B:$N,13,FALSE)),"",VLOOKUP(CONCATENATE($A366,"_",M$2),'Reference data SID'!$B:$N,13,FALSE))</f>
        <v/>
      </c>
      <c r="N366" s="16" t="str">
        <f>IF(ISERROR(VLOOKUP(CONCATENATE($A366,"_",N$2),'Reference data SID'!$B:$N,13,FALSE)),"",VLOOKUP(CONCATENATE($A366,"_",N$2),'Reference data SID'!$B:$N,13,FALSE))</f>
        <v/>
      </c>
      <c r="O366" s="16" t="str">
        <f>IF(ISERROR(VLOOKUP(CONCATENATE($A366,"_",O$2),'Reference data SID'!$B:$N,13,FALSE)),"",VLOOKUP(CONCATENATE($A366,"_",O$2),'Reference data SID'!$B:$N,13,FALSE))</f>
        <v/>
      </c>
      <c r="P366" s="16" t="str">
        <f>IF(ISERROR(VLOOKUP(CONCATENATE($A366,"_",P$2),'Reference data SID'!$B:$N,13,FALSE)),"",VLOOKUP(CONCATENATE($A366,"_",P$2),'Reference data SID'!$B:$N,13,FALSE))</f>
        <v/>
      </c>
      <c r="Q366" s="16" t="str">
        <f>IF(ISERROR(VLOOKUP(CONCATENATE($A366,"_",Q$2),'Reference data SID'!$B:$N,13,FALSE)),"",VLOOKUP(CONCATENATE($A366,"_",Q$2),'Reference data SID'!$B:$N,13,FALSE))</f>
        <v/>
      </c>
      <c r="R366" s="16" t="str">
        <f>IF(ISERROR(VLOOKUP(CONCATENATE($A366,"_",R$2),'Reference data SID'!$B:$N,13,FALSE)),"",VLOOKUP(CONCATENATE($A366,"_",R$2),'Reference data SID'!$B:$N,13,FALSE))</f>
        <v/>
      </c>
      <c r="S366" s="16" t="str">
        <f>IF(ISERROR(VLOOKUP(CONCATENATE($A366,"_",S$2),'Reference data SID'!$B:$N,13,FALSE)),"",VLOOKUP(CONCATENATE($A366,"_",S$2),'Reference data SID'!$B:$N,13,FALSE))</f>
        <v/>
      </c>
      <c r="T366" s="16" t="str">
        <f>IF(ISERROR(VLOOKUP(CONCATENATE($A366,"_",T$2),'Reference data SID'!$B:$N,13,FALSE)),"",VLOOKUP(CONCATENATE($A366,"_",T$2),'Reference data SID'!$B:$N,13,FALSE))</f>
        <v/>
      </c>
      <c r="U366" s="16" t="str">
        <f>IF(ISERROR(VLOOKUP(CONCATENATE($A366,"_",U$2),'Reference data SID'!$B:$N,13,FALSE)),"",VLOOKUP(CONCATENATE($A366,"_",U$2),'Reference data SID'!$B:$N,13,FALSE))</f>
        <v/>
      </c>
      <c r="V366" s="16" t="str">
        <f>IF(ISERROR(VLOOKUP(CONCATENATE($A366,"_",V$2),'Reference data SID'!$B:$N,13,FALSE)),"",VLOOKUP(CONCATENATE($A366,"_",V$2),'Reference data SID'!$B:$N,13,FALSE))</f>
        <v/>
      </c>
      <c r="W366" s="16" t="str">
        <f>IF(ISERROR(VLOOKUP(CONCATENATE($A366,"_",W$2),'Reference data SID'!$B:$N,13,FALSE)),"",VLOOKUP(CONCATENATE($A366,"_",W$2),'Reference data SID'!$B:$N,13,FALSE))</f>
        <v/>
      </c>
      <c r="X366" s="16" t="str">
        <f>IF(ISERROR(VLOOKUP(CONCATENATE($A366,"_",X$2),'Reference data SID'!$B:$N,13,FALSE)),"",VLOOKUP(CONCATENATE($A366,"_",X$2),'Reference data SID'!$B:$N,13,FALSE))</f>
        <v/>
      </c>
      <c r="Y366" s="16" t="str">
        <f>IF(ISERROR(VLOOKUP(CONCATENATE($A366,"_",Y$2),'Reference data SID'!$B:$N,13,FALSE)),"",VLOOKUP(CONCATENATE($A366,"_",Y$2),'Reference data SID'!$B:$N,13,FALSE))</f>
        <v/>
      </c>
      <c r="Z366" s="16" t="str">
        <f>IF(ISERROR(VLOOKUP(CONCATENATE($A366,"_",Z$2),'Reference data SID'!$B:$N,13,FALSE)),"",VLOOKUP(CONCATENATE($A366,"_",Z$2),'Reference data SID'!$B:$N,13,FALSE))</f>
        <v/>
      </c>
      <c r="AA366" s="16" t="str">
        <f>IF(ISERROR(VLOOKUP(CONCATENATE($A366,"_",AA$2),'Reference data SID'!$B:$N,13,FALSE)),"",VLOOKUP(CONCATENATE($A366,"_",AA$2),'Reference data SID'!$B:$N,13,FALSE))</f>
        <v/>
      </c>
      <c r="AB366" s="16" t="str">
        <f>IF(ISERROR(VLOOKUP(CONCATENATE($A366,"_",AB$2),'Reference data SID'!$B:$N,13,FALSE)),"",VLOOKUP(CONCATENATE($A366,"_",AB$2),'Reference data SID'!$B:$N,13,FALSE))</f>
        <v/>
      </c>
      <c r="AC366" s="16" t="str">
        <f>IF(ISERROR(VLOOKUP(CONCATENATE($A366,"_",AC$2),'Reference data SID'!$B:$N,13,FALSE)),"",VLOOKUP(CONCATENATE($A366,"_",AC$2),'Reference data SID'!$B:$N,13,FALSE))</f>
        <v/>
      </c>
      <c r="AD366" s="16" t="str">
        <f>IF(ISERROR(VLOOKUP(CONCATENATE($A366,"_",AD$2),'Reference data SID'!$B:$N,13,FALSE)),"",VLOOKUP(CONCATENATE($A366,"_",AD$2),'Reference data SID'!$B:$N,13,FALSE))</f>
        <v/>
      </c>
      <c r="AE366" s="16" t="str">
        <f>IF(ISERROR(VLOOKUP(CONCATENATE($A366,"_",AE$2),'Reference data SID'!$B:$N,13,FALSE)),"",VLOOKUP(CONCATENATE($A366,"_",AE$2),'Reference data SID'!$B:$N,13,FALSE))</f>
        <v/>
      </c>
      <c r="AF366" s="16" t="str">
        <f>IF(ISERROR(VLOOKUP(CONCATENATE($A366,"_",AF$2),'Reference data SID'!$B:$N,13,FALSE)),"",VLOOKUP(CONCATENATE($A366,"_",AF$2),'Reference data SID'!$B:$N,13,FALSE))</f>
        <v/>
      </c>
      <c r="AG366" s="16" t="str">
        <f>IF(ISERROR(VLOOKUP(CONCATENATE($A366,"_",AG$2),'Reference data SID'!$B:$N,13,FALSE)),"",VLOOKUP(CONCATENATE($A366,"_",AG$2),'Reference data SID'!$B:$N,13,FALSE))</f>
        <v/>
      </c>
      <c r="AH366" s="16" t="str">
        <f>IF(ISERROR(VLOOKUP(CONCATENATE($A366,"_",AH$2),'Reference data SID'!$B:$N,13,FALSE)),"",VLOOKUP(CONCATENATE($A366,"_",AH$2),'Reference data SID'!$B:$N,13,FALSE))</f>
        <v/>
      </c>
      <c r="AI366" s="16" t="str">
        <f>IF(ISERROR(VLOOKUP(CONCATENATE($A366,"_",AI$2),'Reference data SID'!$B:$N,13,FALSE)),"",VLOOKUP(CONCATENATE($A366,"_",AI$2),'Reference data SID'!$B:$N,13,FALSE))</f>
        <v/>
      </c>
      <c r="AJ366" s="16" t="str">
        <f>IF(ISERROR(VLOOKUP(CONCATENATE($A366,"_",AJ$2),'Reference data SID'!$B:$N,13,FALSE)),"",VLOOKUP(CONCATENATE($A366,"_",AJ$2),'Reference data SID'!$B:$N,13,FALSE))</f>
        <v/>
      </c>
      <c r="AK366" s="16" t="str">
        <f>IF(ISERROR(VLOOKUP(CONCATENATE($A366,"_",AK$2),'Reference data SID'!$B:$N,13,FALSE)),"",VLOOKUP(CONCATENATE($A366,"_",AK$2),'Reference data SID'!$B:$N,13,FALSE))</f>
        <v/>
      </c>
      <c r="AL366" s="16" t="str">
        <f>IF(ISERROR(VLOOKUP(CONCATENATE($A366,"_",AL$2),'Reference data SID'!$B:$N,13,FALSE)),"",VLOOKUP(CONCATENATE($A366,"_",AL$2),'Reference data SID'!$B:$N,13,FALSE))</f>
        <v/>
      </c>
      <c r="AM366" s="16" t="str">
        <f>IF(ISERROR(VLOOKUP(CONCATENATE($A366,"_",AM$2),'Reference data SID'!$B:$N,13,FALSE)),"",VLOOKUP(CONCATENATE($A366,"_",AM$2),'Reference data SID'!$B:$N,13,FALSE))</f>
        <v/>
      </c>
      <c r="AN366" s="16" t="str">
        <f>IF(ISERROR(VLOOKUP(CONCATENATE($A366,"_",AN$2),'Reference data SID'!$B:$N,13,FALSE)),"",VLOOKUP(CONCATENATE($A366,"_",AN$2),'Reference data SID'!$B:$N,13,FALSE))</f>
        <v/>
      </c>
      <c r="AO366" s="16" t="str">
        <f>IF(ISERROR(VLOOKUP(CONCATENATE($A366,"_",AO$2),'Reference data SID'!$B:$N,13,FALSE)),"",VLOOKUP(CONCATENATE($A366,"_",AO$2),'Reference data SID'!$B:$N,13,FALSE))</f>
        <v/>
      </c>
      <c r="AP366" s="16" t="str">
        <f>IF(ISERROR(VLOOKUP(CONCATENATE($A366,"_",AP$2),'Reference data SID'!$B:$N,13,FALSE)),"",VLOOKUP(CONCATENATE($A366,"_",AP$2),'Reference data SID'!$B:$N,13,FALSE))</f>
        <v/>
      </c>
      <c r="AQ366" s="16" t="str">
        <f>IF(ISERROR(VLOOKUP(CONCATENATE($A366,"_",AQ$2),'Reference data SID'!$B:$N,13,FALSE)),"",VLOOKUP(CONCATENATE($A366,"_",AQ$2),'Reference data SID'!$B:$N,13,FALSE))</f>
        <v/>
      </c>
      <c r="AR366" s="16" t="str">
        <f>IF(ISERROR(VLOOKUP(CONCATENATE($A366,"_",AR$2),'Reference data SID'!$B:$N,13,FALSE)),"",VLOOKUP(CONCATENATE($A366,"_",AR$2),'Reference data SID'!$B:$N,13,FALSE))</f>
        <v/>
      </c>
      <c r="AS366" s="16" t="str">
        <f>IF(ISERROR(VLOOKUP(CONCATENATE($A366,"_",AS$2),'Reference data SID'!$B:$N,13,FALSE)),"",VLOOKUP(CONCATENATE($A366,"_",AS$2),'Reference data SID'!$B:$N,13,FALSE))</f>
        <v/>
      </c>
      <c r="AT366" s="16" t="str">
        <f>IF(ISERROR(VLOOKUP(CONCATENATE($A366,"_",AT$2),'Reference data SID'!$B:$N,13,FALSE)),"",VLOOKUP(CONCATENATE($A366,"_",AT$2),'Reference data SID'!$B:$N,13,FALSE))</f>
        <v/>
      </c>
    </row>
    <row r="367" spans="1:46" x14ac:dyDescent="0.25">
      <c r="A367">
        <v>363</v>
      </c>
      <c r="B367" s="16" t="str">
        <f>IF(ISERROR(VLOOKUP(CONCATENATE($A367,"_",B$2),'Reference data SID'!$B:$N,13,FALSE)),"",VLOOKUP(CONCATENATE($A367,"_",B$2),'Reference data SID'!$B:$N,13,FALSE))</f>
        <v/>
      </c>
      <c r="C367" s="16" t="str">
        <f>IF(ISERROR(VLOOKUP(CONCATENATE($A367,"_",C$2),'Reference data SID'!$B:$N,13,FALSE)),"",VLOOKUP(CONCATENATE($A367,"_",C$2),'Reference data SID'!$B:$N,13,FALSE))</f>
        <v/>
      </c>
      <c r="D367" s="16" t="str">
        <f>IF(ISERROR(VLOOKUP(CONCATENATE($A367,"_",D$2),'Reference data SID'!$B:$N,13,FALSE)),"",VLOOKUP(CONCATENATE($A367,"_",D$2),'Reference data SID'!$B:$N,13,FALSE))</f>
        <v/>
      </c>
      <c r="E367" s="16" t="str">
        <f>IF(ISERROR(VLOOKUP(CONCATENATE($A367,"_",E$2),'Reference data SID'!$B:$N,13,FALSE)),"",VLOOKUP(CONCATENATE($A367,"_",E$2),'Reference data SID'!$B:$N,13,FALSE))</f>
        <v/>
      </c>
      <c r="F367" s="16" t="str">
        <f>IF(ISERROR(VLOOKUP(CONCATENATE($A367,"_",F$2),'Reference data SID'!$B:$N,13,FALSE)),"",VLOOKUP(CONCATENATE($A367,"_",F$2),'Reference data SID'!$B:$N,13,FALSE))</f>
        <v/>
      </c>
      <c r="G367" s="16" t="str">
        <f>IF(ISERROR(VLOOKUP(CONCATENATE($A367,"_",G$2),'Reference data SID'!$B:$N,13,FALSE)),"",VLOOKUP(CONCATENATE($A367,"_",G$2),'Reference data SID'!$B:$N,13,FALSE))</f>
        <v/>
      </c>
      <c r="H367" s="16" t="str">
        <f>IF(ISERROR(VLOOKUP(CONCATENATE($A367,"_",H$2),'Reference data SID'!$B:$N,13,FALSE)),"",VLOOKUP(CONCATENATE($A367,"_",H$2),'Reference data SID'!$B:$N,13,FALSE))</f>
        <v/>
      </c>
      <c r="I367" s="16" t="str">
        <f>IF(ISERROR(VLOOKUP(CONCATENATE($A367,"_",I$2),'Reference data SID'!$B:$N,13,FALSE)),"",VLOOKUP(CONCATENATE($A367,"_",I$2),'Reference data SID'!$B:$N,13,FALSE))</f>
        <v/>
      </c>
      <c r="J367" s="16" t="str">
        <f>IF(ISERROR(VLOOKUP(CONCATENATE($A367,"_",J$2),'Reference data SID'!$B:$N,13,FALSE)),"",VLOOKUP(CONCATENATE($A367,"_",J$2),'Reference data SID'!$B:$N,13,FALSE))</f>
        <v/>
      </c>
      <c r="K367" s="16" t="str">
        <f>IF(ISERROR(VLOOKUP(CONCATENATE($A367,"_",K$2),'Reference data SID'!$B:$N,13,FALSE)),"",VLOOKUP(CONCATENATE($A367,"_",K$2),'Reference data SID'!$B:$N,13,FALSE))</f>
        <v/>
      </c>
      <c r="L367" s="16" t="str">
        <f>IF(ISERROR(VLOOKUP(CONCATENATE($A367,"_",L$2),'Reference data SID'!$B:$N,13,FALSE)),"",VLOOKUP(CONCATENATE($A367,"_",L$2),'Reference data SID'!$B:$N,13,FALSE))</f>
        <v/>
      </c>
      <c r="M367" s="16" t="str">
        <f>IF(ISERROR(VLOOKUP(CONCATENATE($A367,"_",M$2),'Reference data SID'!$B:$N,13,FALSE)),"",VLOOKUP(CONCATENATE($A367,"_",M$2),'Reference data SID'!$B:$N,13,FALSE))</f>
        <v/>
      </c>
      <c r="N367" s="16" t="str">
        <f>IF(ISERROR(VLOOKUP(CONCATENATE($A367,"_",N$2),'Reference data SID'!$B:$N,13,FALSE)),"",VLOOKUP(CONCATENATE($A367,"_",N$2),'Reference data SID'!$B:$N,13,FALSE))</f>
        <v/>
      </c>
      <c r="O367" s="16" t="str">
        <f>IF(ISERROR(VLOOKUP(CONCATENATE($A367,"_",O$2),'Reference data SID'!$B:$N,13,FALSE)),"",VLOOKUP(CONCATENATE($A367,"_",O$2),'Reference data SID'!$B:$N,13,FALSE))</f>
        <v/>
      </c>
      <c r="P367" s="16" t="str">
        <f>IF(ISERROR(VLOOKUP(CONCATENATE($A367,"_",P$2),'Reference data SID'!$B:$N,13,FALSE)),"",VLOOKUP(CONCATENATE($A367,"_",P$2),'Reference data SID'!$B:$N,13,FALSE))</f>
        <v/>
      </c>
      <c r="Q367" s="16" t="str">
        <f>IF(ISERROR(VLOOKUP(CONCATENATE($A367,"_",Q$2),'Reference data SID'!$B:$N,13,FALSE)),"",VLOOKUP(CONCATENATE($A367,"_",Q$2),'Reference data SID'!$B:$N,13,FALSE))</f>
        <v/>
      </c>
      <c r="R367" s="16" t="str">
        <f>IF(ISERROR(VLOOKUP(CONCATENATE($A367,"_",R$2),'Reference data SID'!$B:$N,13,FALSE)),"",VLOOKUP(CONCATENATE($A367,"_",R$2),'Reference data SID'!$B:$N,13,FALSE))</f>
        <v/>
      </c>
      <c r="S367" s="16" t="str">
        <f>IF(ISERROR(VLOOKUP(CONCATENATE($A367,"_",S$2),'Reference data SID'!$B:$N,13,FALSE)),"",VLOOKUP(CONCATENATE($A367,"_",S$2),'Reference data SID'!$B:$N,13,FALSE))</f>
        <v/>
      </c>
      <c r="T367" s="16" t="str">
        <f>IF(ISERROR(VLOOKUP(CONCATENATE($A367,"_",T$2),'Reference data SID'!$B:$N,13,FALSE)),"",VLOOKUP(CONCATENATE($A367,"_",T$2),'Reference data SID'!$B:$N,13,FALSE))</f>
        <v/>
      </c>
      <c r="U367" s="16" t="str">
        <f>IF(ISERROR(VLOOKUP(CONCATENATE($A367,"_",U$2),'Reference data SID'!$B:$N,13,FALSE)),"",VLOOKUP(CONCATENATE($A367,"_",U$2),'Reference data SID'!$B:$N,13,FALSE))</f>
        <v/>
      </c>
      <c r="V367" s="16" t="str">
        <f>IF(ISERROR(VLOOKUP(CONCATENATE($A367,"_",V$2),'Reference data SID'!$B:$N,13,FALSE)),"",VLOOKUP(CONCATENATE($A367,"_",V$2),'Reference data SID'!$B:$N,13,FALSE))</f>
        <v/>
      </c>
      <c r="W367" s="16" t="str">
        <f>IF(ISERROR(VLOOKUP(CONCATENATE($A367,"_",W$2),'Reference data SID'!$B:$N,13,FALSE)),"",VLOOKUP(CONCATENATE($A367,"_",W$2),'Reference data SID'!$B:$N,13,FALSE))</f>
        <v/>
      </c>
      <c r="X367" s="16" t="str">
        <f>IF(ISERROR(VLOOKUP(CONCATENATE($A367,"_",X$2),'Reference data SID'!$B:$N,13,FALSE)),"",VLOOKUP(CONCATENATE($A367,"_",X$2),'Reference data SID'!$B:$N,13,FALSE))</f>
        <v/>
      </c>
      <c r="Y367" s="16" t="str">
        <f>IF(ISERROR(VLOOKUP(CONCATENATE($A367,"_",Y$2),'Reference data SID'!$B:$N,13,FALSE)),"",VLOOKUP(CONCATENATE($A367,"_",Y$2),'Reference data SID'!$B:$N,13,FALSE))</f>
        <v/>
      </c>
      <c r="Z367" s="16" t="str">
        <f>IF(ISERROR(VLOOKUP(CONCATENATE($A367,"_",Z$2),'Reference data SID'!$B:$N,13,FALSE)),"",VLOOKUP(CONCATENATE($A367,"_",Z$2),'Reference data SID'!$B:$N,13,FALSE))</f>
        <v/>
      </c>
      <c r="AA367" s="16" t="str">
        <f>IF(ISERROR(VLOOKUP(CONCATENATE($A367,"_",AA$2),'Reference data SID'!$B:$N,13,FALSE)),"",VLOOKUP(CONCATENATE($A367,"_",AA$2),'Reference data SID'!$B:$N,13,FALSE))</f>
        <v/>
      </c>
      <c r="AB367" s="16" t="str">
        <f>IF(ISERROR(VLOOKUP(CONCATENATE($A367,"_",AB$2),'Reference data SID'!$B:$N,13,FALSE)),"",VLOOKUP(CONCATENATE($A367,"_",AB$2),'Reference data SID'!$B:$N,13,FALSE))</f>
        <v/>
      </c>
      <c r="AC367" s="16" t="str">
        <f>IF(ISERROR(VLOOKUP(CONCATENATE($A367,"_",AC$2),'Reference data SID'!$B:$N,13,FALSE)),"",VLOOKUP(CONCATENATE($A367,"_",AC$2),'Reference data SID'!$B:$N,13,FALSE))</f>
        <v/>
      </c>
      <c r="AD367" s="16" t="str">
        <f>IF(ISERROR(VLOOKUP(CONCATENATE($A367,"_",AD$2),'Reference data SID'!$B:$N,13,FALSE)),"",VLOOKUP(CONCATENATE($A367,"_",AD$2),'Reference data SID'!$B:$N,13,FALSE))</f>
        <v/>
      </c>
      <c r="AE367" s="16" t="str">
        <f>IF(ISERROR(VLOOKUP(CONCATENATE($A367,"_",AE$2),'Reference data SID'!$B:$N,13,FALSE)),"",VLOOKUP(CONCATENATE($A367,"_",AE$2),'Reference data SID'!$B:$N,13,FALSE))</f>
        <v/>
      </c>
      <c r="AF367" s="16" t="str">
        <f>IF(ISERROR(VLOOKUP(CONCATENATE($A367,"_",AF$2),'Reference data SID'!$B:$N,13,FALSE)),"",VLOOKUP(CONCATENATE($A367,"_",AF$2),'Reference data SID'!$B:$N,13,FALSE))</f>
        <v/>
      </c>
      <c r="AG367" s="16" t="str">
        <f>IF(ISERROR(VLOOKUP(CONCATENATE($A367,"_",AG$2),'Reference data SID'!$B:$N,13,FALSE)),"",VLOOKUP(CONCATENATE($A367,"_",AG$2),'Reference data SID'!$B:$N,13,FALSE))</f>
        <v/>
      </c>
      <c r="AH367" s="16" t="str">
        <f>IF(ISERROR(VLOOKUP(CONCATENATE($A367,"_",AH$2),'Reference data SID'!$B:$N,13,FALSE)),"",VLOOKUP(CONCATENATE($A367,"_",AH$2),'Reference data SID'!$B:$N,13,FALSE))</f>
        <v/>
      </c>
      <c r="AI367" s="16" t="str">
        <f>IF(ISERROR(VLOOKUP(CONCATENATE($A367,"_",AI$2),'Reference data SID'!$B:$N,13,FALSE)),"",VLOOKUP(CONCATENATE($A367,"_",AI$2),'Reference data SID'!$B:$N,13,FALSE))</f>
        <v/>
      </c>
      <c r="AJ367" s="16" t="str">
        <f>IF(ISERROR(VLOOKUP(CONCATENATE($A367,"_",AJ$2),'Reference data SID'!$B:$N,13,FALSE)),"",VLOOKUP(CONCATENATE($A367,"_",AJ$2),'Reference data SID'!$B:$N,13,FALSE))</f>
        <v/>
      </c>
      <c r="AK367" s="16" t="str">
        <f>IF(ISERROR(VLOOKUP(CONCATENATE($A367,"_",AK$2),'Reference data SID'!$B:$N,13,FALSE)),"",VLOOKUP(CONCATENATE($A367,"_",AK$2),'Reference data SID'!$B:$N,13,FALSE))</f>
        <v/>
      </c>
      <c r="AL367" s="16" t="str">
        <f>IF(ISERROR(VLOOKUP(CONCATENATE($A367,"_",AL$2),'Reference data SID'!$B:$N,13,FALSE)),"",VLOOKUP(CONCATENATE($A367,"_",AL$2),'Reference data SID'!$B:$N,13,FALSE))</f>
        <v/>
      </c>
      <c r="AM367" s="16" t="str">
        <f>IF(ISERROR(VLOOKUP(CONCATENATE($A367,"_",AM$2),'Reference data SID'!$B:$N,13,FALSE)),"",VLOOKUP(CONCATENATE($A367,"_",AM$2),'Reference data SID'!$B:$N,13,FALSE))</f>
        <v/>
      </c>
      <c r="AN367" s="16" t="str">
        <f>IF(ISERROR(VLOOKUP(CONCATENATE($A367,"_",AN$2),'Reference data SID'!$B:$N,13,FALSE)),"",VLOOKUP(CONCATENATE($A367,"_",AN$2),'Reference data SID'!$B:$N,13,FALSE))</f>
        <v/>
      </c>
      <c r="AO367" s="16" t="str">
        <f>IF(ISERROR(VLOOKUP(CONCATENATE($A367,"_",AO$2),'Reference data SID'!$B:$N,13,FALSE)),"",VLOOKUP(CONCATENATE($A367,"_",AO$2),'Reference data SID'!$B:$N,13,FALSE))</f>
        <v/>
      </c>
      <c r="AP367" s="16" t="str">
        <f>IF(ISERROR(VLOOKUP(CONCATENATE($A367,"_",AP$2),'Reference data SID'!$B:$N,13,FALSE)),"",VLOOKUP(CONCATENATE($A367,"_",AP$2),'Reference data SID'!$B:$N,13,FALSE))</f>
        <v/>
      </c>
      <c r="AQ367" s="16" t="str">
        <f>IF(ISERROR(VLOOKUP(CONCATENATE($A367,"_",AQ$2),'Reference data SID'!$B:$N,13,FALSE)),"",VLOOKUP(CONCATENATE($A367,"_",AQ$2),'Reference data SID'!$B:$N,13,FALSE))</f>
        <v/>
      </c>
      <c r="AR367" s="16" t="str">
        <f>IF(ISERROR(VLOOKUP(CONCATENATE($A367,"_",AR$2),'Reference data SID'!$B:$N,13,FALSE)),"",VLOOKUP(CONCATENATE($A367,"_",AR$2),'Reference data SID'!$B:$N,13,FALSE))</f>
        <v/>
      </c>
      <c r="AS367" s="16" t="str">
        <f>IF(ISERROR(VLOOKUP(CONCATENATE($A367,"_",AS$2),'Reference data SID'!$B:$N,13,FALSE)),"",VLOOKUP(CONCATENATE($A367,"_",AS$2),'Reference data SID'!$B:$N,13,FALSE))</f>
        <v/>
      </c>
      <c r="AT367" s="16" t="str">
        <f>IF(ISERROR(VLOOKUP(CONCATENATE($A367,"_",AT$2),'Reference data SID'!$B:$N,13,FALSE)),"",VLOOKUP(CONCATENATE($A367,"_",AT$2),'Reference data SID'!$B:$N,13,FALSE))</f>
        <v/>
      </c>
    </row>
    <row r="368" spans="1:46" x14ac:dyDescent="0.25">
      <c r="A368">
        <v>364</v>
      </c>
      <c r="B368" s="16" t="str">
        <f>IF(ISERROR(VLOOKUP(CONCATENATE($A368,"_",B$2),'Reference data SID'!$B:$N,13,FALSE)),"",VLOOKUP(CONCATENATE($A368,"_",B$2),'Reference data SID'!$B:$N,13,FALSE))</f>
        <v/>
      </c>
      <c r="C368" s="16" t="str">
        <f>IF(ISERROR(VLOOKUP(CONCATENATE($A368,"_",C$2),'Reference data SID'!$B:$N,13,FALSE)),"",VLOOKUP(CONCATENATE($A368,"_",C$2),'Reference data SID'!$B:$N,13,FALSE))</f>
        <v/>
      </c>
      <c r="D368" s="16" t="str">
        <f>IF(ISERROR(VLOOKUP(CONCATENATE($A368,"_",D$2),'Reference data SID'!$B:$N,13,FALSE)),"",VLOOKUP(CONCATENATE($A368,"_",D$2),'Reference data SID'!$B:$N,13,FALSE))</f>
        <v/>
      </c>
      <c r="E368" s="16" t="str">
        <f>IF(ISERROR(VLOOKUP(CONCATENATE($A368,"_",E$2),'Reference data SID'!$B:$N,13,FALSE)),"",VLOOKUP(CONCATENATE($A368,"_",E$2),'Reference data SID'!$B:$N,13,FALSE))</f>
        <v/>
      </c>
      <c r="F368" s="16" t="str">
        <f>IF(ISERROR(VLOOKUP(CONCATENATE($A368,"_",F$2),'Reference data SID'!$B:$N,13,FALSE)),"",VLOOKUP(CONCATENATE($A368,"_",F$2),'Reference data SID'!$B:$N,13,FALSE))</f>
        <v/>
      </c>
      <c r="G368" s="16" t="str">
        <f>IF(ISERROR(VLOOKUP(CONCATENATE($A368,"_",G$2),'Reference data SID'!$B:$N,13,FALSE)),"",VLOOKUP(CONCATENATE($A368,"_",G$2),'Reference data SID'!$B:$N,13,FALSE))</f>
        <v/>
      </c>
      <c r="H368" s="16" t="str">
        <f>IF(ISERROR(VLOOKUP(CONCATENATE($A368,"_",H$2),'Reference data SID'!$B:$N,13,FALSE)),"",VLOOKUP(CONCATENATE($A368,"_",H$2),'Reference data SID'!$B:$N,13,FALSE))</f>
        <v/>
      </c>
      <c r="I368" s="16" t="str">
        <f>IF(ISERROR(VLOOKUP(CONCATENATE($A368,"_",I$2),'Reference data SID'!$B:$N,13,FALSE)),"",VLOOKUP(CONCATENATE($A368,"_",I$2),'Reference data SID'!$B:$N,13,FALSE))</f>
        <v/>
      </c>
      <c r="J368" s="16" t="str">
        <f>IF(ISERROR(VLOOKUP(CONCATENATE($A368,"_",J$2),'Reference data SID'!$B:$N,13,FALSE)),"",VLOOKUP(CONCATENATE($A368,"_",J$2),'Reference data SID'!$B:$N,13,FALSE))</f>
        <v/>
      </c>
      <c r="K368" s="16" t="str">
        <f>IF(ISERROR(VLOOKUP(CONCATENATE($A368,"_",K$2),'Reference data SID'!$B:$N,13,FALSE)),"",VLOOKUP(CONCATENATE($A368,"_",K$2),'Reference data SID'!$B:$N,13,FALSE))</f>
        <v/>
      </c>
      <c r="L368" s="16" t="str">
        <f>IF(ISERROR(VLOOKUP(CONCATENATE($A368,"_",L$2),'Reference data SID'!$B:$N,13,FALSE)),"",VLOOKUP(CONCATENATE($A368,"_",L$2),'Reference data SID'!$B:$N,13,FALSE))</f>
        <v/>
      </c>
      <c r="M368" s="16" t="str">
        <f>IF(ISERROR(VLOOKUP(CONCATENATE($A368,"_",M$2),'Reference data SID'!$B:$N,13,FALSE)),"",VLOOKUP(CONCATENATE($A368,"_",M$2),'Reference data SID'!$B:$N,13,FALSE))</f>
        <v/>
      </c>
      <c r="N368" s="16" t="str">
        <f>IF(ISERROR(VLOOKUP(CONCATENATE($A368,"_",N$2),'Reference data SID'!$B:$N,13,FALSE)),"",VLOOKUP(CONCATENATE($A368,"_",N$2),'Reference data SID'!$B:$N,13,FALSE))</f>
        <v/>
      </c>
      <c r="O368" s="16" t="str">
        <f>IF(ISERROR(VLOOKUP(CONCATENATE($A368,"_",O$2),'Reference data SID'!$B:$N,13,FALSE)),"",VLOOKUP(CONCATENATE($A368,"_",O$2),'Reference data SID'!$B:$N,13,FALSE))</f>
        <v/>
      </c>
      <c r="P368" s="16" t="str">
        <f>IF(ISERROR(VLOOKUP(CONCATENATE($A368,"_",P$2),'Reference data SID'!$B:$N,13,FALSE)),"",VLOOKUP(CONCATENATE($A368,"_",P$2),'Reference data SID'!$B:$N,13,FALSE))</f>
        <v/>
      </c>
      <c r="Q368" s="16" t="str">
        <f>IF(ISERROR(VLOOKUP(CONCATENATE($A368,"_",Q$2),'Reference data SID'!$B:$N,13,FALSE)),"",VLOOKUP(CONCATENATE($A368,"_",Q$2),'Reference data SID'!$B:$N,13,FALSE))</f>
        <v/>
      </c>
      <c r="R368" s="16" t="str">
        <f>IF(ISERROR(VLOOKUP(CONCATENATE($A368,"_",R$2),'Reference data SID'!$B:$N,13,FALSE)),"",VLOOKUP(CONCATENATE($A368,"_",R$2),'Reference data SID'!$B:$N,13,FALSE))</f>
        <v/>
      </c>
      <c r="S368" s="16" t="str">
        <f>IF(ISERROR(VLOOKUP(CONCATENATE($A368,"_",S$2),'Reference data SID'!$B:$N,13,FALSE)),"",VLOOKUP(CONCATENATE($A368,"_",S$2),'Reference data SID'!$B:$N,13,FALSE))</f>
        <v/>
      </c>
      <c r="T368" s="16" t="str">
        <f>IF(ISERROR(VLOOKUP(CONCATENATE($A368,"_",T$2),'Reference data SID'!$B:$N,13,FALSE)),"",VLOOKUP(CONCATENATE($A368,"_",T$2),'Reference data SID'!$B:$N,13,FALSE))</f>
        <v/>
      </c>
      <c r="U368" s="16" t="str">
        <f>IF(ISERROR(VLOOKUP(CONCATENATE($A368,"_",U$2),'Reference data SID'!$B:$N,13,FALSE)),"",VLOOKUP(CONCATENATE($A368,"_",U$2),'Reference data SID'!$B:$N,13,FALSE))</f>
        <v/>
      </c>
      <c r="V368" s="16" t="str">
        <f>IF(ISERROR(VLOOKUP(CONCATENATE($A368,"_",V$2),'Reference data SID'!$B:$N,13,FALSE)),"",VLOOKUP(CONCATENATE($A368,"_",V$2),'Reference data SID'!$B:$N,13,FALSE))</f>
        <v/>
      </c>
      <c r="W368" s="16" t="str">
        <f>IF(ISERROR(VLOOKUP(CONCATENATE($A368,"_",W$2),'Reference data SID'!$B:$N,13,FALSE)),"",VLOOKUP(CONCATENATE($A368,"_",W$2),'Reference data SID'!$B:$N,13,FALSE))</f>
        <v/>
      </c>
      <c r="X368" s="16" t="str">
        <f>IF(ISERROR(VLOOKUP(CONCATENATE($A368,"_",X$2),'Reference data SID'!$B:$N,13,FALSE)),"",VLOOKUP(CONCATENATE($A368,"_",X$2),'Reference data SID'!$B:$N,13,FALSE))</f>
        <v/>
      </c>
      <c r="Y368" s="16" t="str">
        <f>IF(ISERROR(VLOOKUP(CONCATENATE($A368,"_",Y$2),'Reference data SID'!$B:$N,13,FALSE)),"",VLOOKUP(CONCATENATE($A368,"_",Y$2),'Reference data SID'!$B:$N,13,FALSE))</f>
        <v/>
      </c>
      <c r="Z368" s="16" t="str">
        <f>IF(ISERROR(VLOOKUP(CONCATENATE($A368,"_",Z$2),'Reference data SID'!$B:$N,13,FALSE)),"",VLOOKUP(CONCATENATE($A368,"_",Z$2),'Reference data SID'!$B:$N,13,FALSE))</f>
        <v/>
      </c>
      <c r="AA368" s="16" t="str">
        <f>IF(ISERROR(VLOOKUP(CONCATENATE($A368,"_",AA$2),'Reference data SID'!$B:$N,13,FALSE)),"",VLOOKUP(CONCATENATE($A368,"_",AA$2),'Reference data SID'!$B:$N,13,FALSE))</f>
        <v/>
      </c>
      <c r="AB368" s="16" t="str">
        <f>IF(ISERROR(VLOOKUP(CONCATENATE($A368,"_",AB$2),'Reference data SID'!$B:$N,13,FALSE)),"",VLOOKUP(CONCATENATE($A368,"_",AB$2),'Reference data SID'!$B:$N,13,FALSE))</f>
        <v/>
      </c>
      <c r="AC368" s="16" t="str">
        <f>IF(ISERROR(VLOOKUP(CONCATENATE($A368,"_",AC$2),'Reference data SID'!$B:$N,13,FALSE)),"",VLOOKUP(CONCATENATE($A368,"_",AC$2),'Reference data SID'!$B:$N,13,FALSE))</f>
        <v/>
      </c>
      <c r="AD368" s="16" t="str">
        <f>IF(ISERROR(VLOOKUP(CONCATENATE($A368,"_",AD$2),'Reference data SID'!$B:$N,13,FALSE)),"",VLOOKUP(CONCATENATE($A368,"_",AD$2),'Reference data SID'!$B:$N,13,FALSE))</f>
        <v/>
      </c>
      <c r="AE368" s="16" t="str">
        <f>IF(ISERROR(VLOOKUP(CONCATENATE($A368,"_",AE$2),'Reference data SID'!$B:$N,13,FALSE)),"",VLOOKUP(CONCATENATE($A368,"_",AE$2),'Reference data SID'!$B:$N,13,FALSE))</f>
        <v/>
      </c>
      <c r="AF368" s="16" t="str">
        <f>IF(ISERROR(VLOOKUP(CONCATENATE($A368,"_",AF$2),'Reference data SID'!$B:$N,13,FALSE)),"",VLOOKUP(CONCATENATE($A368,"_",AF$2),'Reference data SID'!$B:$N,13,FALSE))</f>
        <v/>
      </c>
      <c r="AG368" s="16" t="str">
        <f>IF(ISERROR(VLOOKUP(CONCATENATE($A368,"_",AG$2),'Reference data SID'!$B:$N,13,FALSE)),"",VLOOKUP(CONCATENATE($A368,"_",AG$2),'Reference data SID'!$B:$N,13,FALSE))</f>
        <v/>
      </c>
      <c r="AH368" s="16" t="str">
        <f>IF(ISERROR(VLOOKUP(CONCATENATE($A368,"_",AH$2),'Reference data SID'!$B:$N,13,FALSE)),"",VLOOKUP(CONCATENATE($A368,"_",AH$2),'Reference data SID'!$B:$N,13,FALSE))</f>
        <v/>
      </c>
      <c r="AI368" s="16" t="str">
        <f>IF(ISERROR(VLOOKUP(CONCATENATE($A368,"_",AI$2),'Reference data SID'!$B:$N,13,FALSE)),"",VLOOKUP(CONCATENATE($A368,"_",AI$2),'Reference data SID'!$B:$N,13,FALSE))</f>
        <v/>
      </c>
      <c r="AJ368" s="16" t="str">
        <f>IF(ISERROR(VLOOKUP(CONCATENATE($A368,"_",AJ$2),'Reference data SID'!$B:$N,13,FALSE)),"",VLOOKUP(CONCATENATE($A368,"_",AJ$2),'Reference data SID'!$B:$N,13,FALSE))</f>
        <v/>
      </c>
      <c r="AK368" s="16" t="str">
        <f>IF(ISERROR(VLOOKUP(CONCATENATE($A368,"_",AK$2),'Reference data SID'!$B:$N,13,FALSE)),"",VLOOKUP(CONCATENATE($A368,"_",AK$2),'Reference data SID'!$B:$N,13,FALSE))</f>
        <v/>
      </c>
      <c r="AL368" s="16" t="str">
        <f>IF(ISERROR(VLOOKUP(CONCATENATE($A368,"_",AL$2),'Reference data SID'!$B:$N,13,FALSE)),"",VLOOKUP(CONCATENATE($A368,"_",AL$2),'Reference data SID'!$B:$N,13,FALSE))</f>
        <v/>
      </c>
      <c r="AM368" s="16" t="str">
        <f>IF(ISERROR(VLOOKUP(CONCATENATE($A368,"_",AM$2),'Reference data SID'!$B:$N,13,FALSE)),"",VLOOKUP(CONCATENATE($A368,"_",AM$2),'Reference data SID'!$B:$N,13,FALSE))</f>
        <v/>
      </c>
      <c r="AN368" s="16" t="str">
        <f>IF(ISERROR(VLOOKUP(CONCATENATE($A368,"_",AN$2),'Reference data SID'!$B:$N,13,FALSE)),"",VLOOKUP(CONCATENATE($A368,"_",AN$2),'Reference data SID'!$B:$N,13,FALSE))</f>
        <v/>
      </c>
      <c r="AO368" s="16" t="str">
        <f>IF(ISERROR(VLOOKUP(CONCATENATE($A368,"_",AO$2),'Reference data SID'!$B:$N,13,FALSE)),"",VLOOKUP(CONCATENATE($A368,"_",AO$2),'Reference data SID'!$B:$N,13,FALSE))</f>
        <v/>
      </c>
      <c r="AP368" s="16" t="str">
        <f>IF(ISERROR(VLOOKUP(CONCATENATE($A368,"_",AP$2),'Reference data SID'!$B:$N,13,FALSE)),"",VLOOKUP(CONCATENATE($A368,"_",AP$2),'Reference data SID'!$B:$N,13,FALSE))</f>
        <v/>
      </c>
      <c r="AQ368" s="16" t="str">
        <f>IF(ISERROR(VLOOKUP(CONCATENATE($A368,"_",AQ$2),'Reference data SID'!$B:$N,13,FALSE)),"",VLOOKUP(CONCATENATE($A368,"_",AQ$2),'Reference data SID'!$B:$N,13,FALSE))</f>
        <v/>
      </c>
      <c r="AR368" s="16" t="str">
        <f>IF(ISERROR(VLOOKUP(CONCATENATE($A368,"_",AR$2),'Reference data SID'!$B:$N,13,FALSE)),"",VLOOKUP(CONCATENATE($A368,"_",AR$2),'Reference data SID'!$B:$N,13,FALSE))</f>
        <v/>
      </c>
      <c r="AS368" s="16" t="str">
        <f>IF(ISERROR(VLOOKUP(CONCATENATE($A368,"_",AS$2),'Reference data SID'!$B:$N,13,FALSE)),"",VLOOKUP(CONCATENATE($A368,"_",AS$2),'Reference data SID'!$B:$N,13,FALSE))</f>
        <v/>
      </c>
      <c r="AT368" s="16" t="str">
        <f>IF(ISERROR(VLOOKUP(CONCATENATE($A368,"_",AT$2),'Reference data SID'!$B:$N,13,FALSE)),"",VLOOKUP(CONCATENATE($A368,"_",AT$2),'Reference data SID'!$B:$N,13,FALSE))</f>
        <v/>
      </c>
    </row>
    <row r="369" spans="1:46" x14ac:dyDescent="0.25">
      <c r="A369">
        <v>365</v>
      </c>
      <c r="B369" s="16" t="str">
        <f>IF(ISERROR(VLOOKUP(CONCATENATE($A369,"_",B$2),'Reference data SID'!$B:$N,13,FALSE)),"",VLOOKUP(CONCATENATE($A369,"_",B$2),'Reference data SID'!$B:$N,13,FALSE))</f>
        <v/>
      </c>
      <c r="C369" s="16" t="str">
        <f>IF(ISERROR(VLOOKUP(CONCATENATE($A369,"_",C$2),'Reference data SID'!$B:$N,13,FALSE)),"",VLOOKUP(CONCATENATE($A369,"_",C$2),'Reference data SID'!$B:$N,13,FALSE))</f>
        <v/>
      </c>
      <c r="D369" s="16" t="str">
        <f>IF(ISERROR(VLOOKUP(CONCATENATE($A369,"_",D$2),'Reference data SID'!$B:$N,13,FALSE)),"",VLOOKUP(CONCATENATE($A369,"_",D$2),'Reference data SID'!$B:$N,13,FALSE))</f>
        <v/>
      </c>
      <c r="E369" s="16" t="str">
        <f>IF(ISERROR(VLOOKUP(CONCATENATE($A369,"_",E$2),'Reference data SID'!$B:$N,13,FALSE)),"",VLOOKUP(CONCATENATE($A369,"_",E$2),'Reference data SID'!$B:$N,13,FALSE))</f>
        <v/>
      </c>
      <c r="F369" s="16" t="str">
        <f>IF(ISERROR(VLOOKUP(CONCATENATE($A369,"_",F$2),'Reference data SID'!$B:$N,13,FALSE)),"",VLOOKUP(CONCATENATE($A369,"_",F$2),'Reference data SID'!$B:$N,13,FALSE))</f>
        <v/>
      </c>
      <c r="G369" s="16" t="str">
        <f>IF(ISERROR(VLOOKUP(CONCATENATE($A369,"_",G$2),'Reference data SID'!$B:$N,13,FALSE)),"",VLOOKUP(CONCATENATE($A369,"_",G$2),'Reference data SID'!$B:$N,13,FALSE))</f>
        <v/>
      </c>
      <c r="H369" s="16" t="str">
        <f>IF(ISERROR(VLOOKUP(CONCATENATE($A369,"_",H$2),'Reference data SID'!$B:$N,13,FALSE)),"",VLOOKUP(CONCATENATE($A369,"_",H$2),'Reference data SID'!$B:$N,13,FALSE))</f>
        <v/>
      </c>
      <c r="I369" s="16" t="str">
        <f>IF(ISERROR(VLOOKUP(CONCATENATE($A369,"_",I$2),'Reference data SID'!$B:$N,13,FALSE)),"",VLOOKUP(CONCATENATE($A369,"_",I$2),'Reference data SID'!$B:$N,13,FALSE))</f>
        <v/>
      </c>
      <c r="J369" s="16" t="str">
        <f>IF(ISERROR(VLOOKUP(CONCATENATE($A369,"_",J$2),'Reference data SID'!$B:$N,13,FALSE)),"",VLOOKUP(CONCATENATE($A369,"_",J$2),'Reference data SID'!$B:$N,13,FALSE))</f>
        <v/>
      </c>
      <c r="K369" s="16" t="str">
        <f>IF(ISERROR(VLOOKUP(CONCATENATE($A369,"_",K$2),'Reference data SID'!$B:$N,13,FALSE)),"",VLOOKUP(CONCATENATE($A369,"_",K$2),'Reference data SID'!$B:$N,13,FALSE))</f>
        <v/>
      </c>
      <c r="L369" s="16" t="str">
        <f>IF(ISERROR(VLOOKUP(CONCATENATE($A369,"_",L$2),'Reference data SID'!$B:$N,13,FALSE)),"",VLOOKUP(CONCATENATE($A369,"_",L$2),'Reference data SID'!$B:$N,13,FALSE))</f>
        <v/>
      </c>
      <c r="M369" s="16" t="str">
        <f>IF(ISERROR(VLOOKUP(CONCATENATE($A369,"_",M$2),'Reference data SID'!$B:$N,13,FALSE)),"",VLOOKUP(CONCATENATE($A369,"_",M$2),'Reference data SID'!$B:$N,13,FALSE))</f>
        <v/>
      </c>
      <c r="N369" s="16" t="str">
        <f>IF(ISERROR(VLOOKUP(CONCATENATE($A369,"_",N$2),'Reference data SID'!$B:$N,13,FALSE)),"",VLOOKUP(CONCATENATE($A369,"_",N$2),'Reference data SID'!$B:$N,13,FALSE))</f>
        <v/>
      </c>
      <c r="O369" s="16" t="str">
        <f>IF(ISERROR(VLOOKUP(CONCATENATE($A369,"_",O$2),'Reference data SID'!$B:$N,13,FALSE)),"",VLOOKUP(CONCATENATE($A369,"_",O$2),'Reference data SID'!$B:$N,13,FALSE))</f>
        <v/>
      </c>
      <c r="P369" s="16" t="str">
        <f>IF(ISERROR(VLOOKUP(CONCATENATE($A369,"_",P$2),'Reference data SID'!$B:$N,13,FALSE)),"",VLOOKUP(CONCATENATE($A369,"_",P$2),'Reference data SID'!$B:$N,13,FALSE))</f>
        <v/>
      </c>
      <c r="Q369" s="16" t="str">
        <f>IF(ISERROR(VLOOKUP(CONCATENATE($A369,"_",Q$2),'Reference data SID'!$B:$N,13,FALSE)),"",VLOOKUP(CONCATENATE($A369,"_",Q$2),'Reference data SID'!$B:$N,13,FALSE))</f>
        <v/>
      </c>
      <c r="R369" s="16" t="str">
        <f>IF(ISERROR(VLOOKUP(CONCATENATE($A369,"_",R$2),'Reference data SID'!$B:$N,13,FALSE)),"",VLOOKUP(CONCATENATE($A369,"_",R$2),'Reference data SID'!$B:$N,13,FALSE))</f>
        <v/>
      </c>
      <c r="S369" s="16" t="str">
        <f>IF(ISERROR(VLOOKUP(CONCATENATE($A369,"_",S$2),'Reference data SID'!$B:$N,13,FALSE)),"",VLOOKUP(CONCATENATE($A369,"_",S$2),'Reference data SID'!$B:$N,13,FALSE))</f>
        <v/>
      </c>
      <c r="T369" s="16" t="str">
        <f>IF(ISERROR(VLOOKUP(CONCATENATE($A369,"_",T$2),'Reference data SID'!$B:$N,13,FALSE)),"",VLOOKUP(CONCATENATE($A369,"_",T$2),'Reference data SID'!$B:$N,13,FALSE))</f>
        <v/>
      </c>
      <c r="U369" s="16" t="str">
        <f>IF(ISERROR(VLOOKUP(CONCATENATE($A369,"_",U$2),'Reference data SID'!$B:$N,13,FALSE)),"",VLOOKUP(CONCATENATE($A369,"_",U$2),'Reference data SID'!$B:$N,13,FALSE))</f>
        <v/>
      </c>
      <c r="V369" s="16" t="str">
        <f>IF(ISERROR(VLOOKUP(CONCATENATE($A369,"_",V$2),'Reference data SID'!$B:$N,13,FALSE)),"",VLOOKUP(CONCATENATE($A369,"_",V$2),'Reference data SID'!$B:$N,13,FALSE))</f>
        <v/>
      </c>
      <c r="W369" s="16" t="str">
        <f>IF(ISERROR(VLOOKUP(CONCATENATE($A369,"_",W$2),'Reference data SID'!$B:$N,13,FALSE)),"",VLOOKUP(CONCATENATE($A369,"_",W$2),'Reference data SID'!$B:$N,13,FALSE))</f>
        <v/>
      </c>
      <c r="X369" s="16" t="str">
        <f>IF(ISERROR(VLOOKUP(CONCATENATE($A369,"_",X$2),'Reference data SID'!$B:$N,13,FALSE)),"",VLOOKUP(CONCATENATE($A369,"_",X$2),'Reference data SID'!$B:$N,13,FALSE))</f>
        <v/>
      </c>
      <c r="Y369" s="16" t="str">
        <f>IF(ISERROR(VLOOKUP(CONCATENATE($A369,"_",Y$2),'Reference data SID'!$B:$N,13,FALSE)),"",VLOOKUP(CONCATENATE($A369,"_",Y$2),'Reference data SID'!$B:$N,13,FALSE))</f>
        <v/>
      </c>
      <c r="Z369" s="16" t="str">
        <f>IF(ISERROR(VLOOKUP(CONCATENATE($A369,"_",Z$2),'Reference data SID'!$B:$N,13,FALSE)),"",VLOOKUP(CONCATENATE($A369,"_",Z$2),'Reference data SID'!$B:$N,13,FALSE))</f>
        <v/>
      </c>
      <c r="AA369" s="16" t="str">
        <f>IF(ISERROR(VLOOKUP(CONCATENATE($A369,"_",AA$2),'Reference data SID'!$B:$N,13,FALSE)),"",VLOOKUP(CONCATENATE($A369,"_",AA$2),'Reference data SID'!$B:$N,13,FALSE))</f>
        <v/>
      </c>
      <c r="AB369" s="16" t="str">
        <f>IF(ISERROR(VLOOKUP(CONCATENATE($A369,"_",AB$2),'Reference data SID'!$B:$N,13,FALSE)),"",VLOOKUP(CONCATENATE($A369,"_",AB$2),'Reference data SID'!$B:$N,13,FALSE))</f>
        <v/>
      </c>
      <c r="AC369" s="16" t="str">
        <f>IF(ISERROR(VLOOKUP(CONCATENATE($A369,"_",AC$2),'Reference data SID'!$B:$N,13,FALSE)),"",VLOOKUP(CONCATENATE($A369,"_",AC$2),'Reference data SID'!$B:$N,13,FALSE))</f>
        <v/>
      </c>
      <c r="AD369" s="16" t="str">
        <f>IF(ISERROR(VLOOKUP(CONCATENATE($A369,"_",AD$2),'Reference data SID'!$B:$N,13,FALSE)),"",VLOOKUP(CONCATENATE($A369,"_",AD$2),'Reference data SID'!$B:$N,13,FALSE))</f>
        <v/>
      </c>
      <c r="AE369" s="16" t="str">
        <f>IF(ISERROR(VLOOKUP(CONCATENATE($A369,"_",AE$2),'Reference data SID'!$B:$N,13,FALSE)),"",VLOOKUP(CONCATENATE($A369,"_",AE$2),'Reference data SID'!$B:$N,13,FALSE))</f>
        <v/>
      </c>
      <c r="AF369" s="16" t="str">
        <f>IF(ISERROR(VLOOKUP(CONCATENATE($A369,"_",AF$2),'Reference data SID'!$B:$N,13,FALSE)),"",VLOOKUP(CONCATENATE($A369,"_",AF$2),'Reference data SID'!$B:$N,13,FALSE))</f>
        <v/>
      </c>
      <c r="AG369" s="16" t="str">
        <f>IF(ISERROR(VLOOKUP(CONCATENATE($A369,"_",AG$2),'Reference data SID'!$B:$N,13,FALSE)),"",VLOOKUP(CONCATENATE($A369,"_",AG$2),'Reference data SID'!$B:$N,13,FALSE))</f>
        <v/>
      </c>
      <c r="AH369" s="16" t="str">
        <f>IF(ISERROR(VLOOKUP(CONCATENATE($A369,"_",AH$2),'Reference data SID'!$B:$N,13,FALSE)),"",VLOOKUP(CONCATENATE($A369,"_",AH$2),'Reference data SID'!$B:$N,13,FALSE))</f>
        <v/>
      </c>
      <c r="AI369" s="16" t="str">
        <f>IF(ISERROR(VLOOKUP(CONCATENATE($A369,"_",AI$2),'Reference data SID'!$B:$N,13,FALSE)),"",VLOOKUP(CONCATENATE($A369,"_",AI$2),'Reference data SID'!$B:$N,13,FALSE))</f>
        <v/>
      </c>
      <c r="AJ369" s="16" t="str">
        <f>IF(ISERROR(VLOOKUP(CONCATENATE($A369,"_",AJ$2),'Reference data SID'!$B:$N,13,FALSE)),"",VLOOKUP(CONCATENATE($A369,"_",AJ$2),'Reference data SID'!$B:$N,13,FALSE))</f>
        <v/>
      </c>
      <c r="AK369" s="16" t="str">
        <f>IF(ISERROR(VLOOKUP(CONCATENATE($A369,"_",AK$2),'Reference data SID'!$B:$N,13,FALSE)),"",VLOOKUP(CONCATENATE($A369,"_",AK$2),'Reference data SID'!$B:$N,13,FALSE))</f>
        <v/>
      </c>
      <c r="AL369" s="16" t="str">
        <f>IF(ISERROR(VLOOKUP(CONCATENATE($A369,"_",AL$2),'Reference data SID'!$B:$N,13,FALSE)),"",VLOOKUP(CONCATENATE($A369,"_",AL$2),'Reference data SID'!$B:$N,13,FALSE))</f>
        <v/>
      </c>
      <c r="AM369" s="16" t="str">
        <f>IF(ISERROR(VLOOKUP(CONCATENATE($A369,"_",AM$2),'Reference data SID'!$B:$N,13,FALSE)),"",VLOOKUP(CONCATENATE($A369,"_",AM$2),'Reference data SID'!$B:$N,13,FALSE))</f>
        <v/>
      </c>
      <c r="AN369" s="16" t="str">
        <f>IF(ISERROR(VLOOKUP(CONCATENATE($A369,"_",AN$2),'Reference data SID'!$B:$N,13,FALSE)),"",VLOOKUP(CONCATENATE($A369,"_",AN$2),'Reference data SID'!$B:$N,13,FALSE))</f>
        <v/>
      </c>
      <c r="AO369" s="16" t="str">
        <f>IF(ISERROR(VLOOKUP(CONCATENATE($A369,"_",AO$2),'Reference data SID'!$B:$N,13,FALSE)),"",VLOOKUP(CONCATENATE($A369,"_",AO$2),'Reference data SID'!$B:$N,13,FALSE))</f>
        <v/>
      </c>
      <c r="AP369" s="16" t="str">
        <f>IF(ISERROR(VLOOKUP(CONCATENATE($A369,"_",AP$2),'Reference data SID'!$B:$N,13,FALSE)),"",VLOOKUP(CONCATENATE($A369,"_",AP$2),'Reference data SID'!$B:$N,13,FALSE))</f>
        <v/>
      </c>
      <c r="AQ369" s="16" t="str">
        <f>IF(ISERROR(VLOOKUP(CONCATENATE($A369,"_",AQ$2),'Reference data SID'!$B:$N,13,FALSE)),"",VLOOKUP(CONCATENATE($A369,"_",AQ$2),'Reference data SID'!$B:$N,13,FALSE))</f>
        <v/>
      </c>
      <c r="AR369" s="16" t="str">
        <f>IF(ISERROR(VLOOKUP(CONCATENATE($A369,"_",AR$2),'Reference data SID'!$B:$N,13,FALSE)),"",VLOOKUP(CONCATENATE($A369,"_",AR$2),'Reference data SID'!$B:$N,13,FALSE))</f>
        <v/>
      </c>
      <c r="AS369" s="16" t="str">
        <f>IF(ISERROR(VLOOKUP(CONCATENATE($A369,"_",AS$2),'Reference data SID'!$B:$N,13,FALSE)),"",VLOOKUP(CONCATENATE($A369,"_",AS$2),'Reference data SID'!$B:$N,13,FALSE))</f>
        <v/>
      </c>
      <c r="AT369" s="16" t="str">
        <f>IF(ISERROR(VLOOKUP(CONCATENATE($A369,"_",AT$2),'Reference data SID'!$B:$N,13,FALSE)),"",VLOOKUP(CONCATENATE($A369,"_",AT$2),'Reference data SID'!$B:$N,13,FALSE))</f>
        <v/>
      </c>
    </row>
    <row r="370" spans="1:46" x14ac:dyDescent="0.25">
      <c r="A370">
        <v>366</v>
      </c>
      <c r="B370" s="16" t="str">
        <f>IF(ISERROR(VLOOKUP(CONCATENATE($A370,"_",B$2),'Reference data SID'!$B:$N,13,FALSE)),"",VLOOKUP(CONCATENATE($A370,"_",B$2),'Reference data SID'!$B:$N,13,FALSE))</f>
        <v/>
      </c>
      <c r="C370" s="16" t="str">
        <f>IF(ISERROR(VLOOKUP(CONCATENATE($A370,"_",C$2),'Reference data SID'!$B:$N,13,FALSE)),"",VLOOKUP(CONCATENATE($A370,"_",C$2),'Reference data SID'!$B:$N,13,FALSE))</f>
        <v/>
      </c>
      <c r="D370" s="16" t="str">
        <f>IF(ISERROR(VLOOKUP(CONCATENATE($A370,"_",D$2),'Reference data SID'!$B:$N,13,FALSE)),"",VLOOKUP(CONCATENATE($A370,"_",D$2),'Reference data SID'!$B:$N,13,FALSE))</f>
        <v/>
      </c>
      <c r="E370" s="16" t="str">
        <f>IF(ISERROR(VLOOKUP(CONCATENATE($A370,"_",E$2),'Reference data SID'!$B:$N,13,FALSE)),"",VLOOKUP(CONCATENATE($A370,"_",E$2),'Reference data SID'!$B:$N,13,FALSE))</f>
        <v/>
      </c>
      <c r="F370" s="16" t="str">
        <f>IF(ISERROR(VLOOKUP(CONCATENATE($A370,"_",F$2),'Reference data SID'!$B:$N,13,FALSE)),"",VLOOKUP(CONCATENATE($A370,"_",F$2),'Reference data SID'!$B:$N,13,FALSE))</f>
        <v/>
      </c>
      <c r="G370" s="16" t="str">
        <f>IF(ISERROR(VLOOKUP(CONCATENATE($A370,"_",G$2),'Reference data SID'!$B:$N,13,FALSE)),"",VLOOKUP(CONCATENATE($A370,"_",G$2),'Reference data SID'!$B:$N,13,FALSE))</f>
        <v/>
      </c>
      <c r="H370" s="16" t="str">
        <f>IF(ISERROR(VLOOKUP(CONCATENATE($A370,"_",H$2),'Reference data SID'!$B:$N,13,FALSE)),"",VLOOKUP(CONCATENATE($A370,"_",H$2),'Reference data SID'!$B:$N,13,FALSE))</f>
        <v/>
      </c>
      <c r="I370" s="16" t="str">
        <f>IF(ISERROR(VLOOKUP(CONCATENATE($A370,"_",I$2),'Reference data SID'!$B:$N,13,FALSE)),"",VLOOKUP(CONCATENATE($A370,"_",I$2),'Reference data SID'!$B:$N,13,FALSE))</f>
        <v/>
      </c>
      <c r="J370" s="16" t="str">
        <f>IF(ISERROR(VLOOKUP(CONCATENATE($A370,"_",J$2),'Reference data SID'!$B:$N,13,FALSE)),"",VLOOKUP(CONCATENATE($A370,"_",J$2),'Reference data SID'!$B:$N,13,FALSE))</f>
        <v/>
      </c>
      <c r="K370" s="16" t="str">
        <f>IF(ISERROR(VLOOKUP(CONCATENATE($A370,"_",K$2),'Reference data SID'!$B:$N,13,FALSE)),"",VLOOKUP(CONCATENATE($A370,"_",K$2),'Reference data SID'!$B:$N,13,FALSE))</f>
        <v/>
      </c>
      <c r="L370" s="16" t="str">
        <f>IF(ISERROR(VLOOKUP(CONCATENATE($A370,"_",L$2),'Reference data SID'!$B:$N,13,FALSE)),"",VLOOKUP(CONCATENATE($A370,"_",L$2),'Reference data SID'!$B:$N,13,FALSE))</f>
        <v/>
      </c>
      <c r="M370" s="16" t="str">
        <f>IF(ISERROR(VLOOKUP(CONCATENATE($A370,"_",M$2),'Reference data SID'!$B:$N,13,FALSE)),"",VLOOKUP(CONCATENATE($A370,"_",M$2),'Reference data SID'!$B:$N,13,FALSE))</f>
        <v/>
      </c>
      <c r="N370" s="16" t="str">
        <f>IF(ISERROR(VLOOKUP(CONCATENATE($A370,"_",N$2),'Reference data SID'!$B:$N,13,FALSE)),"",VLOOKUP(CONCATENATE($A370,"_",N$2),'Reference data SID'!$B:$N,13,FALSE))</f>
        <v/>
      </c>
      <c r="O370" s="16" t="str">
        <f>IF(ISERROR(VLOOKUP(CONCATENATE($A370,"_",O$2),'Reference data SID'!$B:$N,13,FALSE)),"",VLOOKUP(CONCATENATE($A370,"_",O$2),'Reference data SID'!$B:$N,13,FALSE))</f>
        <v/>
      </c>
      <c r="P370" s="16" t="str">
        <f>IF(ISERROR(VLOOKUP(CONCATENATE($A370,"_",P$2),'Reference data SID'!$B:$N,13,FALSE)),"",VLOOKUP(CONCATENATE($A370,"_",P$2),'Reference data SID'!$B:$N,13,FALSE))</f>
        <v/>
      </c>
      <c r="Q370" s="16" t="str">
        <f>IF(ISERROR(VLOOKUP(CONCATENATE($A370,"_",Q$2),'Reference data SID'!$B:$N,13,FALSE)),"",VLOOKUP(CONCATENATE($A370,"_",Q$2),'Reference data SID'!$B:$N,13,FALSE))</f>
        <v/>
      </c>
      <c r="R370" s="16" t="str">
        <f>IF(ISERROR(VLOOKUP(CONCATENATE($A370,"_",R$2),'Reference data SID'!$B:$N,13,FALSE)),"",VLOOKUP(CONCATENATE($A370,"_",R$2),'Reference data SID'!$B:$N,13,FALSE))</f>
        <v/>
      </c>
      <c r="S370" s="16" t="str">
        <f>IF(ISERROR(VLOOKUP(CONCATENATE($A370,"_",S$2),'Reference data SID'!$B:$N,13,FALSE)),"",VLOOKUP(CONCATENATE($A370,"_",S$2),'Reference data SID'!$B:$N,13,FALSE))</f>
        <v/>
      </c>
      <c r="T370" s="16" t="str">
        <f>IF(ISERROR(VLOOKUP(CONCATENATE($A370,"_",T$2),'Reference data SID'!$B:$N,13,FALSE)),"",VLOOKUP(CONCATENATE($A370,"_",T$2),'Reference data SID'!$B:$N,13,FALSE))</f>
        <v/>
      </c>
      <c r="U370" s="16" t="str">
        <f>IF(ISERROR(VLOOKUP(CONCATENATE($A370,"_",U$2),'Reference data SID'!$B:$N,13,FALSE)),"",VLOOKUP(CONCATENATE($A370,"_",U$2),'Reference data SID'!$B:$N,13,FALSE))</f>
        <v/>
      </c>
      <c r="V370" s="16" t="str">
        <f>IF(ISERROR(VLOOKUP(CONCATENATE($A370,"_",V$2),'Reference data SID'!$B:$N,13,FALSE)),"",VLOOKUP(CONCATENATE($A370,"_",V$2),'Reference data SID'!$B:$N,13,FALSE))</f>
        <v/>
      </c>
      <c r="W370" s="16" t="str">
        <f>IF(ISERROR(VLOOKUP(CONCATENATE($A370,"_",W$2),'Reference data SID'!$B:$N,13,FALSE)),"",VLOOKUP(CONCATENATE($A370,"_",W$2),'Reference data SID'!$B:$N,13,FALSE))</f>
        <v/>
      </c>
      <c r="X370" s="16" t="str">
        <f>IF(ISERROR(VLOOKUP(CONCATENATE($A370,"_",X$2),'Reference data SID'!$B:$N,13,FALSE)),"",VLOOKUP(CONCATENATE($A370,"_",X$2),'Reference data SID'!$B:$N,13,FALSE))</f>
        <v/>
      </c>
      <c r="Y370" s="16" t="str">
        <f>IF(ISERROR(VLOOKUP(CONCATENATE($A370,"_",Y$2),'Reference data SID'!$B:$N,13,FALSE)),"",VLOOKUP(CONCATENATE($A370,"_",Y$2),'Reference data SID'!$B:$N,13,FALSE))</f>
        <v/>
      </c>
      <c r="Z370" s="16" t="str">
        <f>IF(ISERROR(VLOOKUP(CONCATENATE($A370,"_",Z$2),'Reference data SID'!$B:$N,13,FALSE)),"",VLOOKUP(CONCATENATE($A370,"_",Z$2),'Reference data SID'!$B:$N,13,FALSE))</f>
        <v/>
      </c>
      <c r="AA370" s="16" t="str">
        <f>IF(ISERROR(VLOOKUP(CONCATENATE($A370,"_",AA$2),'Reference data SID'!$B:$N,13,FALSE)),"",VLOOKUP(CONCATENATE($A370,"_",AA$2),'Reference data SID'!$B:$N,13,FALSE))</f>
        <v/>
      </c>
      <c r="AB370" s="16" t="str">
        <f>IF(ISERROR(VLOOKUP(CONCATENATE($A370,"_",AB$2),'Reference data SID'!$B:$N,13,FALSE)),"",VLOOKUP(CONCATENATE($A370,"_",AB$2),'Reference data SID'!$B:$N,13,FALSE))</f>
        <v/>
      </c>
      <c r="AC370" s="16" t="str">
        <f>IF(ISERROR(VLOOKUP(CONCATENATE($A370,"_",AC$2),'Reference data SID'!$B:$N,13,FALSE)),"",VLOOKUP(CONCATENATE($A370,"_",AC$2),'Reference data SID'!$B:$N,13,FALSE))</f>
        <v/>
      </c>
      <c r="AD370" s="16" t="str">
        <f>IF(ISERROR(VLOOKUP(CONCATENATE($A370,"_",AD$2),'Reference data SID'!$B:$N,13,FALSE)),"",VLOOKUP(CONCATENATE($A370,"_",AD$2),'Reference data SID'!$B:$N,13,FALSE))</f>
        <v/>
      </c>
      <c r="AE370" s="16" t="str">
        <f>IF(ISERROR(VLOOKUP(CONCATENATE($A370,"_",AE$2),'Reference data SID'!$B:$N,13,FALSE)),"",VLOOKUP(CONCATENATE($A370,"_",AE$2),'Reference data SID'!$B:$N,13,FALSE))</f>
        <v/>
      </c>
      <c r="AF370" s="16" t="str">
        <f>IF(ISERROR(VLOOKUP(CONCATENATE($A370,"_",AF$2),'Reference data SID'!$B:$N,13,FALSE)),"",VLOOKUP(CONCATENATE($A370,"_",AF$2),'Reference data SID'!$B:$N,13,FALSE))</f>
        <v/>
      </c>
      <c r="AG370" s="16" t="str">
        <f>IF(ISERROR(VLOOKUP(CONCATENATE($A370,"_",AG$2),'Reference data SID'!$B:$N,13,FALSE)),"",VLOOKUP(CONCATENATE($A370,"_",AG$2),'Reference data SID'!$B:$N,13,FALSE))</f>
        <v/>
      </c>
      <c r="AH370" s="16" t="str">
        <f>IF(ISERROR(VLOOKUP(CONCATENATE($A370,"_",AH$2),'Reference data SID'!$B:$N,13,FALSE)),"",VLOOKUP(CONCATENATE($A370,"_",AH$2),'Reference data SID'!$B:$N,13,FALSE))</f>
        <v/>
      </c>
      <c r="AI370" s="16" t="str">
        <f>IF(ISERROR(VLOOKUP(CONCATENATE($A370,"_",AI$2),'Reference data SID'!$B:$N,13,FALSE)),"",VLOOKUP(CONCATENATE($A370,"_",AI$2),'Reference data SID'!$B:$N,13,FALSE))</f>
        <v/>
      </c>
      <c r="AJ370" s="16" t="str">
        <f>IF(ISERROR(VLOOKUP(CONCATENATE($A370,"_",AJ$2),'Reference data SID'!$B:$N,13,FALSE)),"",VLOOKUP(CONCATENATE($A370,"_",AJ$2),'Reference data SID'!$B:$N,13,FALSE))</f>
        <v/>
      </c>
      <c r="AK370" s="16" t="str">
        <f>IF(ISERROR(VLOOKUP(CONCATENATE($A370,"_",AK$2),'Reference data SID'!$B:$N,13,FALSE)),"",VLOOKUP(CONCATENATE($A370,"_",AK$2),'Reference data SID'!$B:$N,13,FALSE))</f>
        <v/>
      </c>
      <c r="AL370" s="16" t="str">
        <f>IF(ISERROR(VLOOKUP(CONCATENATE($A370,"_",AL$2),'Reference data SID'!$B:$N,13,FALSE)),"",VLOOKUP(CONCATENATE($A370,"_",AL$2),'Reference data SID'!$B:$N,13,FALSE))</f>
        <v/>
      </c>
      <c r="AM370" s="16" t="str">
        <f>IF(ISERROR(VLOOKUP(CONCATENATE($A370,"_",AM$2),'Reference data SID'!$B:$N,13,FALSE)),"",VLOOKUP(CONCATENATE($A370,"_",AM$2),'Reference data SID'!$B:$N,13,FALSE))</f>
        <v/>
      </c>
      <c r="AN370" s="16" t="str">
        <f>IF(ISERROR(VLOOKUP(CONCATENATE($A370,"_",AN$2),'Reference data SID'!$B:$N,13,FALSE)),"",VLOOKUP(CONCATENATE($A370,"_",AN$2),'Reference data SID'!$B:$N,13,FALSE))</f>
        <v/>
      </c>
      <c r="AO370" s="16" t="str">
        <f>IF(ISERROR(VLOOKUP(CONCATENATE($A370,"_",AO$2),'Reference data SID'!$B:$N,13,FALSE)),"",VLOOKUP(CONCATENATE($A370,"_",AO$2),'Reference data SID'!$B:$N,13,FALSE))</f>
        <v/>
      </c>
      <c r="AP370" s="16" t="str">
        <f>IF(ISERROR(VLOOKUP(CONCATENATE($A370,"_",AP$2),'Reference data SID'!$B:$N,13,FALSE)),"",VLOOKUP(CONCATENATE($A370,"_",AP$2),'Reference data SID'!$B:$N,13,FALSE))</f>
        <v/>
      </c>
      <c r="AQ370" s="16" t="str">
        <f>IF(ISERROR(VLOOKUP(CONCATENATE($A370,"_",AQ$2),'Reference data SID'!$B:$N,13,FALSE)),"",VLOOKUP(CONCATENATE($A370,"_",AQ$2),'Reference data SID'!$B:$N,13,FALSE))</f>
        <v/>
      </c>
      <c r="AR370" s="16" t="str">
        <f>IF(ISERROR(VLOOKUP(CONCATENATE($A370,"_",AR$2),'Reference data SID'!$B:$N,13,FALSE)),"",VLOOKUP(CONCATENATE($A370,"_",AR$2),'Reference data SID'!$B:$N,13,FALSE))</f>
        <v/>
      </c>
      <c r="AS370" s="16" t="str">
        <f>IF(ISERROR(VLOOKUP(CONCATENATE($A370,"_",AS$2),'Reference data SID'!$B:$N,13,FALSE)),"",VLOOKUP(CONCATENATE($A370,"_",AS$2),'Reference data SID'!$B:$N,13,FALSE))</f>
        <v/>
      </c>
      <c r="AT370" s="16" t="str">
        <f>IF(ISERROR(VLOOKUP(CONCATENATE($A370,"_",AT$2),'Reference data SID'!$B:$N,13,FALSE)),"",VLOOKUP(CONCATENATE($A370,"_",AT$2),'Reference data SID'!$B:$N,13,FALSE))</f>
        <v/>
      </c>
    </row>
    <row r="371" spans="1:46" x14ac:dyDescent="0.25">
      <c r="A371">
        <v>367</v>
      </c>
      <c r="B371" s="16" t="str">
        <f>IF(ISERROR(VLOOKUP(CONCATENATE($A371,"_",B$2),'Reference data SID'!$B:$N,13,FALSE)),"",VLOOKUP(CONCATENATE($A371,"_",B$2),'Reference data SID'!$B:$N,13,FALSE))</f>
        <v/>
      </c>
      <c r="C371" s="16" t="str">
        <f>IF(ISERROR(VLOOKUP(CONCATENATE($A371,"_",C$2),'Reference data SID'!$B:$N,13,FALSE)),"",VLOOKUP(CONCATENATE($A371,"_",C$2),'Reference data SID'!$B:$N,13,FALSE))</f>
        <v/>
      </c>
      <c r="D371" s="16" t="str">
        <f>IF(ISERROR(VLOOKUP(CONCATENATE($A371,"_",D$2),'Reference data SID'!$B:$N,13,FALSE)),"",VLOOKUP(CONCATENATE($A371,"_",D$2),'Reference data SID'!$B:$N,13,FALSE))</f>
        <v/>
      </c>
      <c r="E371" s="16" t="str">
        <f>IF(ISERROR(VLOOKUP(CONCATENATE($A371,"_",E$2),'Reference data SID'!$B:$N,13,FALSE)),"",VLOOKUP(CONCATENATE($A371,"_",E$2),'Reference data SID'!$B:$N,13,FALSE))</f>
        <v/>
      </c>
      <c r="F371" s="16" t="str">
        <f>IF(ISERROR(VLOOKUP(CONCATENATE($A371,"_",F$2),'Reference data SID'!$B:$N,13,FALSE)),"",VLOOKUP(CONCATENATE($A371,"_",F$2),'Reference data SID'!$B:$N,13,FALSE))</f>
        <v/>
      </c>
      <c r="G371" s="16" t="str">
        <f>IF(ISERROR(VLOOKUP(CONCATENATE($A371,"_",G$2),'Reference data SID'!$B:$N,13,FALSE)),"",VLOOKUP(CONCATENATE($A371,"_",G$2),'Reference data SID'!$B:$N,13,FALSE))</f>
        <v/>
      </c>
      <c r="H371" s="16" t="str">
        <f>IF(ISERROR(VLOOKUP(CONCATENATE($A371,"_",H$2),'Reference data SID'!$B:$N,13,FALSE)),"",VLOOKUP(CONCATENATE($A371,"_",H$2),'Reference data SID'!$B:$N,13,FALSE))</f>
        <v/>
      </c>
      <c r="I371" s="16" t="str">
        <f>IF(ISERROR(VLOOKUP(CONCATENATE($A371,"_",I$2),'Reference data SID'!$B:$N,13,FALSE)),"",VLOOKUP(CONCATENATE($A371,"_",I$2),'Reference data SID'!$B:$N,13,FALSE))</f>
        <v/>
      </c>
      <c r="J371" s="16" t="str">
        <f>IF(ISERROR(VLOOKUP(CONCATENATE($A371,"_",J$2),'Reference data SID'!$B:$N,13,FALSE)),"",VLOOKUP(CONCATENATE($A371,"_",J$2),'Reference data SID'!$B:$N,13,FALSE))</f>
        <v/>
      </c>
      <c r="K371" s="16" t="str">
        <f>IF(ISERROR(VLOOKUP(CONCATENATE($A371,"_",K$2),'Reference data SID'!$B:$N,13,FALSE)),"",VLOOKUP(CONCATENATE($A371,"_",K$2),'Reference data SID'!$B:$N,13,FALSE))</f>
        <v/>
      </c>
      <c r="L371" s="16" t="str">
        <f>IF(ISERROR(VLOOKUP(CONCATENATE($A371,"_",L$2),'Reference data SID'!$B:$N,13,FALSE)),"",VLOOKUP(CONCATENATE($A371,"_",L$2),'Reference data SID'!$B:$N,13,FALSE))</f>
        <v/>
      </c>
      <c r="M371" s="16" t="str">
        <f>IF(ISERROR(VLOOKUP(CONCATENATE($A371,"_",M$2),'Reference data SID'!$B:$N,13,FALSE)),"",VLOOKUP(CONCATENATE($A371,"_",M$2),'Reference data SID'!$B:$N,13,FALSE))</f>
        <v/>
      </c>
      <c r="N371" s="16" t="str">
        <f>IF(ISERROR(VLOOKUP(CONCATENATE($A371,"_",N$2),'Reference data SID'!$B:$N,13,FALSE)),"",VLOOKUP(CONCATENATE($A371,"_",N$2),'Reference data SID'!$B:$N,13,FALSE))</f>
        <v/>
      </c>
      <c r="O371" s="16" t="str">
        <f>IF(ISERROR(VLOOKUP(CONCATENATE($A371,"_",O$2),'Reference data SID'!$B:$N,13,FALSE)),"",VLOOKUP(CONCATENATE($A371,"_",O$2),'Reference data SID'!$B:$N,13,FALSE))</f>
        <v/>
      </c>
      <c r="P371" s="16" t="str">
        <f>IF(ISERROR(VLOOKUP(CONCATENATE($A371,"_",P$2),'Reference data SID'!$B:$N,13,FALSE)),"",VLOOKUP(CONCATENATE($A371,"_",P$2),'Reference data SID'!$B:$N,13,FALSE))</f>
        <v/>
      </c>
      <c r="Q371" s="16" t="str">
        <f>IF(ISERROR(VLOOKUP(CONCATENATE($A371,"_",Q$2),'Reference data SID'!$B:$N,13,FALSE)),"",VLOOKUP(CONCATENATE($A371,"_",Q$2),'Reference data SID'!$B:$N,13,FALSE))</f>
        <v/>
      </c>
      <c r="R371" s="16" t="str">
        <f>IF(ISERROR(VLOOKUP(CONCATENATE($A371,"_",R$2),'Reference data SID'!$B:$N,13,FALSE)),"",VLOOKUP(CONCATENATE($A371,"_",R$2),'Reference data SID'!$B:$N,13,FALSE))</f>
        <v/>
      </c>
      <c r="S371" s="16" t="str">
        <f>IF(ISERROR(VLOOKUP(CONCATENATE($A371,"_",S$2),'Reference data SID'!$B:$N,13,FALSE)),"",VLOOKUP(CONCATENATE($A371,"_",S$2),'Reference data SID'!$B:$N,13,FALSE))</f>
        <v/>
      </c>
      <c r="T371" s="16" t="str">
        <f>IF(ISERROR(VLOOKUP(CONCATENATE($A371,"_",T$2),'Reference data SID'!$B:$N,13,FALSE)),"",VLOOKUP(CONCATENATE($A371,"_",T$2),'Reference data SID'!$B:$N,13,FALSE))</f>
        <v/>
      </c>
      <c r="U371" s="16" t="str">
        <f>IF(ISERROR(VLOOKUP(CONCATENATE($A371,"_",U$2),'Reference data SID'!$B:$N,13,FALSE)),"",VLOOKUP(CONCATENATE($A371,"_",U$2),'Reference data SID'!$B:$N,13,FALSE))</f>
        <v/>
      </c>
      <c r="V371" s="16" t="str">
        <f>IF(ISERROR(VLOOKUP(CONCATENATE($A371,"_",V$2),'Reference data SID'!$B:$N,13,FALSE)),"",VLOOKUP(CONCATENATE($A371,"_",V$2),'Reference data SID'!$B:$N,13,FALSE))</f>
        <v/>
      </c>
      <c r="W371" s="16" t="str">
        <f>IF(ISERROR(VLOOKUP(CONCATENATE($A371,"_",W$2),'Reference data SID'!$B:$N,13,FALSE)),"",VLOOKUP(CONCATENATE($A371,"_",W$2),'Reference data SID'!$B:$N,13,FALSE))</f>
        <v/>
      </c>
      <c r="X371" s="16" t="str">
        <f>IF(ISERROR(VLOOKUP(CONCATENATE($A371,"_",X$2),'Reference data SID'!$B:$N,13,FALSE)),"",VLOOKUP(CONCATENATE($A371,"_",X$2),'Reference data SID'!$B:$N,13,FALSE))</f>
        <v/>
      </c>
      <c r="Y371" s="16" t="str">
        <f>IF(ISERROR(VLOOKUP(CONCATENATE($A371,"_",Y$2),'Reference data SID'!$B:$N,13,FALSE)),"",VLOOKUP(CONCATENATE($A371,"_",Y$2),'Reference data SID'!$B:$N,13,FALSE))</f>
        <v/>
      </c>
      <c r="Z371" s="16" t="str">
        <f>IF(ISERROR(VLOOKUP(CONCATENATE($A371,"_",Z$2),'Reference data SID'!$B:$N,13,FALSE)),"",VLOOKUP(CONCATENATE($A371,"_",Z$2),'Reference data SID'!$B:$N,13,FALSE))</f>
        <v/>
      </c>
      <c r="AA371" s="16" t="str">
        <f>IF(ISERROR(VLOOKUP(CONCATENATE($A371,"_",AA$2),'Reference data SID'!$B:$N,13,FALSE)),"",VLOOKUP(CONCATENATE($A371,"_",AA$2),'Reference data SID'!$B:$N,13,FALSE))</f>
        <v/>
      </c>
      <c r="AB371" s="16" t="str">
        <f>IF(ISERROR(VLOOKUP(CONCATENATE($A371,"_",AB$2),'Reference data SID'!$B:$N,13,FALSE)),"",VLOOKUP(CONCATENATE($A371,"_",AB$2),'Reference data SID'!$B:$N,13,FALSE))</f>
        <v/>
      </c>
      <c r="AC371" s="16" t="str">
        <f>IF(ISERROR(VLOOKUP(CONCATENATE($A371,"_",AC$2),'Reference data SID'!$B:$N,13,FALSE)),"",VLOOKUP(CONCATENATE($A371,"_",AC$2),'Reference data SID'!$B:$N,13,FALSE))</f>
        <v/>
      </c>
      <c r="AD371" s="16" t="str">
        <f>IF(ISERROR(VLOOKUP(CONCATENATE($A371,"_",AD$2),'Reference data SID'!$B:$N,13,FALSE)),"",VLOOKUP(CONCATENATE($A371,"_",AD$2),'Reference data SID'!$B:$N,13,FALSE))</f>
        <v/>
      </c>
      <c r="AE371" s="16" t="str">
        <f>IF(ISERROR(VLOOKUP(CONCATENATE($A371,"_",AE$2),'Reference data SID'!$B:$N,13,FALSE)),"",VLOOKUP(CONCATENATE($A371,"_",AE$2),'Reference data SID'!$B:$N,13,FALSE))</f>
        <v/>
      </c>
      <c r="AF371" s="16" t="str">
        <f>IF(ISERROR(VLOOKUP(CONCATENATE($A371,"_",AF$2),'Reference data SID'!$B:$N,13,FALSE)),"",VLOOKUP(CONCATENATE($A371,"_",AF$2),'Reference data SID'!$B:$N,13,FALSE))</f>
        <v/>
      </c>
      <c r="AG371" s="16" t="str">
        <f>IF(ISERROR(VLOOKUP(CONCATENATE($A371,"_",AG$2),'Reference data SID'!$B:$N,13,FALSE)),"",VLOOKUP(CONCATENATE($A371,"_",AG$2),'Reference data SID'!$B:$N,13,FALSE))</f>
        <v/>
      </c>
      <c r="AH371" s="16" t="str">
        <f>IF(ISERROR(VLOOKUP(CONCATENATE($A371,"_",AH$2),'Reference data SID'!$B:$N,13,FALSE)),"",VLOOKUP(CONCATENATE($A371,"_",AH$2),'Reference data SID'!$B:$N,13,FALSE))</f>
        <v/>
      </c>
      <c r="AI371" s="16" t="str">
        <f>IF(ISERROR(VLOOKUP(CONCATENATE($A371,"_",AI$2),'Reference data SID'!$B:$N,13,FALSE)),"",VLOOKUP(CONCATENATE($A371,"_",AI$2),'Reference data SID'!$B:$N,13,FALSE))</f>
        <v/>
      </c>
      <c r="AJ371" s="16" t="str">
        <f>IF(ISERROR(VLOOKUP(CONCATENATE($A371,"_",AJ$2),'Reference data SID'!$B:$N,13,FALSE)),"",VLOOKUP(CONCATENATE($A371,"_",AJ$2),'Reference data SID'!$B:$N,13,FALSE))</f>
        <v/>
      </c>
      <c r="AK371" s="16" t="str">
        <f>IF(ISERROR(VLOOKUP(CONCATENATE($A371,"_",AK$2),'Reference data SID'!$B:$N,13,FALSE)),"",VLOOKUP(CONCATENATE($A371,"_",AK$2),'Reference data SID'!$B:$N,13,FALSE))</f>
        <v/>
      </c>
      <c r="AL371" s="16" t="str">
        <f>IF(ISERROR(VLOOKUP(CONCATENATE($A371,"_",AL$2),'Reference data SID'!$B:$N,13,FALSE)),"",VLOOKUP(CONCATENATE($A371,"_",AL$2),'Reference data SID'!$B:$N,13,FALSE))</f>
        <v/>
      </c>
      <c r="AM371" s="16" t="str">
        <f>IF(ISERROR(VLOOKUP(CONCATENATE($A371,"_",AM$2),'Reference data SID'!$B:$N,13,FALSE)),"",VLOOKUP(CONCATENATE($A371,"_",AM$2),'Reference data SID'!$B:$N,13,FALSE))</f>
        <v/>
      </c>
      <c r="AN371" s="16" t="str">
        <f>IF(ISERROR(VLOOKUP(CONCATENATE($A371,"_",AN$2),'Reference data SID'!$B:$N,13,FALSE)),"",VLOOKUP(CONCATENATE($A371,"_",AN$2),'Reference data SID'!$B:$N,13,FALSE))</f>
        <v/>
      </c>
      <c r="AO371" s="16" t="str">
        <f>IF(ISERROR(VLOOKUP(CONCATENATE($A371,"_",AO$2),'Reference data SID'!$B:$N,13,FALSE)),"",VLOOKUP(CONCATENATE($A371,"_",AO$2),'Reference data SID'!$B:$N,13,FALSE))</f>
        <v/>
      </c>
      <c r="AP371" s="16" t="str">
        <f>IF(ISERROR(VLOOKUP(CONCATENATE($A371,"_",AP$2),'Reference data SID'!$B:$N,13,FALSE)),"",VLOOKUP(CONCATENATE($A371,"_",AP$2),'Reference data SID'!$B:$N,13,FALSE))</f>
        <v/>
      </c>
      <c r="AQ371" s="16" t="str">
        <f>IF(ISERROR(VLOOKUP(CONCATENATE($A371,"_",AQ$2),'Reference data SID'!$B:$N,13,FALSE)),"",VLOOKUP(CONCATENATE($A371,"_",AQ$2),'Reference data SID'!$B:$N,13,FALSE))</f>
        <v/>
      </c>
      <c r="AR371" s="16" t="str">
        <f>IF(ISERROR(VLOOKUP(CONCATENATE($A371,"_",AR$2),'Reference data SID'!$B:$N,13,FALSE)),"",VLOOKUP(CONCATENATE($A371,"_",AR$2),'Reference data SID'!$B:$N,13,FALSE))</f>
        <v/>
      </c>
      <c r="AS371" s="16" t="str">
        <f>IF(ISERROR(VLOOKUP(CONCATENATE($A371,"_",AS$2),'Reference data SID'!$B:$N,13,FALSE)),"",VLOOKUP(CONCATENATE($A371,"_",AS$2),'Reference data SID'!$B:$N,13,FALSE))</f>
        <v/>
      </c>
      <c r="AT371" s="16" t="str">
        <f>IF(ISERROR(VLOOKUP(CONCATENATE($A371,"_",AT$2),'Reference data SID'!$B:$N,13,FALSE)),"",VLOOKUP(CONCATENATE($A371,"_",AT$2),'Reference data SID'!$B:$N,13,FALSE))</f>
        <v/>
      </c>
    </row>
    <row r="372" spans="1:46" x14ac:dyDescent="0.25">
      <c r="A372">
        <v>368</v>
      </c>
      <c r="B372" s="16" t="str">
        <f>IF(ISERROR(VLOOKUP(CONCATENATE($A372,"_",B$2),'Reference data SID'!$B:$N,13,FALSE)),"",VLOOKUP(CONCATENATE($A372,"_",B$2),'Reference data SID'!$B:$N,13,FALSE))</f>
        <v/>
      </c>
      <c r="C372" s="16" t="str">
        <f>IF(ISERROR(VLOOKUP(CONCATENATE($A372,"_",C$2),'Reference data SID'!$B:$N,13,FALSE)),"",VLOOKUP(CONCATENATE($A372,"_",C$2),'Reference data SID'!$B:$N,13,FALSE))</f>
        <v/>
      </c>
      <c r="D372" s="16" t="str">
        <f>IF(ISERROR(VLOOKUP(CONCATENATE($A372,"_",D$2),'Reference data SID'!$B:$N,13,FALSE)),"",VLOOKUP(CONCATENATE($A372,"_",D$2),'Reference data SID'!$B:$N,13,FALSE))</f>
        <v/>
      </c>
      <c r="E372" s="16" t="str">
        <f>IF(ISERROR(VLOOKUP(CONCATENATE($A372,"_",E$2),'Reference data SID'!$B:$N,13,FALSE)),"",VLOOKUP(CONCATENATE($A372,"_",E$2),'Reference data SID'!$B:$N,13,FALSE))</f>
        <v/>
      </c>
      <c r="F372" s="16" t="str">
        <f>IF(ISERROR(VLOOKUP(CONCATENATE($A372,"_",F$2),'Reference data SID'!$B:$N,13,FALSE)),"",VLOOKUP(CONCATENATE($A372,"_",F$2),'Reference data SID'!$B:$N,13,FALSE))</f>
        <v/>
      </c>
      <c r="G372" s="16" t="str">
        <f>IF(ISERROR(VLOOKUP(CONCATENATE($A372,"_",G$2),'Reference data SID'!$B:$N,13,FALSE)),"",VLOOKUP(CONCATENATE($A372,"_",G$2),'Reference data SID'!$B:$N,13,FALSE))</f>
        <v/>
      </c>
      <c r="H372" s="16" t="str">
        <f>IF(ISERROR(VLOOKUP(CONCATENATE($A372,"_",H$2),'Reference data SID'!$B:$N,13,FALSE)),"",VLOOKUP(CONCATENATE($A372,"_",H$2),'Reference data SID'!$B:$N,13,FALSE))</f>
        <v/>
      </c>
      <c r="I372" s="16" t="str">
        <f>IF(ISERROR(VLOOKUP(CONCATENATE($A372,"_",I$2),'Reference data SID'!$B:$N,13,FALSE)),"",VLOOKUP(CONCATENATE($A372,"_",I$2),'Reference data SID'!$B:$N,13,FALSE))</f>
        <v/>
      </c>
      <c r="J372" s="16" t="str">
        <f>IF(ISERROR(VLOOKUP(CONCATENATE($A372,"_",J$2),'Reference data SID'!$B:$N,13,FALSE)),"",VLOOKUP(CONCATENATE($A372,"_",J$2),'Reference data SID'!$B:$N,13,FALSE))</f>
        <v/>
      </c>
      <c r="K372" s="16" t="str">
        <f>IF(ISERROR(VLOOKUP(CONCATENATE($A372,"_",K$2),'Reference data SID'!$B:$N,13,FALSE)),"",VLOOKUP(CONCATENATE($A372,"_",K$2),'Reference data SID'!$B:$N,13,FALSE))</f>
        <v/>
      </c>
      <c r="L372" s="16" t="str">
        <f>IF(ISERROR(VLOOKUP(CONCATENATE($A372,"_",L$2),'Reference data SID'!$B:$N,13,FALSE)),"",VLOOKUP(CONCATENATE($A372,"_",L$2),'Reference data SID'!$B:$N,13,FALSE))</f>
        <v/>
      </c>
      <c r="M372" s="16" t="str">
        <f>IF(ISERROR(VLOOKUP(CONCATENATE($A372,"_",M$2),'Reference data SID'!$B:$N,13,FALSE)),"",VLOOKUP(CONCATENATE($A372,"_",M$2),'Reference data SID'!$B:$N,13,FALSE))</f>
        <v/>
      </c>
      <c r="N372" s="16" t="str">
        <f>IF(ISERROR(VLOOKUP(CONCATENATE($A372,"_",N$2),'Reference data SID'!$B:$N,13,FALSE)),"",VLOOKUP(CONCATENATE($A372,"_",N$2),'Reference data SID'!$B:$N,13,FALSE))</f>
        <v/>
      </c>
      <c r="O372" s="16" t="str">
        <f>IF(ISERROR(VLOOKUP(CONCATENATE($A372,"_",O$2),'Reference data SID'!$B:$N,13,FALSE)),"",VLOOKUP(CONCATENATE($A372,"_",O$2),'Reference data SID'!$B:$N,13,FALSE))</f>
        <v/>
      </c>
      <c r="P372" s="16" t="str">
        <f>IF(ISERROR(VLOOKUP(CONCATENATE($A372,"_",P$2),'Reference data SID'!$B:$N,13,FALSE)),"",VLOOKUP(CONCATENATE($A372,"_",P$2),'Reference data SID'!$B:$N,13,FALSE))</f>
        <v/>
      </c>
      <c r="Q372" s="16" t="str">
        <f>IF(ISERROR(VLOOKUP(CONCATENATE($A372,"_",Q$2),'Reference data SID'!$B:$N,13,FALSE)),"",VLOOKUP(CONCATENATE($A372,"_",Q$2),'Reference data SID'!$B:$N,13,FALSE))</f>
        <v/>
      </c>
      <c r="R372" s="16" t="str">
        <f>IF(ISERROR(VLOOKUP(CONCATENATE($A372,"_",R$2),'Reference data SID'!$B:$N,13,FALSE)),"",VLOOKUP(CONCATENATE($A372,"_",R$2),'Reference data SID'!$B:$N,13,FALSE))</f>
        <v/>
      </c>
      <c r="S372" s="16" t="str">
        <f>IF(ISERROR(VLOOKUP(CONCATENATE($A372,"_",S$2),'Reference data SID'!$B:$N,13,FALSE)),"",VLOOKUP(CONCATENATE($A372,"_",S$2),'Reference data SID'!$B:$N,13,FALSE))</f>
        <v/>
      </c>
      <c r="T372" s="16" t="str">
        <f>IF(ISERROR(VLOOKUP(CONCATENATE($A372,"_",T$2),'Reference data SID'!$B:$N,13,FALSE)),"",VLOOKUP(CONCATENATE($A372,"_",T$2),'Reference data SID'!$B:$N,13,FALSE))</f>
        <v/>
      </c>
      <c r="U372" s="16" t="str">
        <f>IF(ISERROR(VLOOKUP(CONCATENATE($A372,"_",U$2),'Reference data SID'!$B:$N,13,FALSE)),"",VLOOKUP(CONCATENATE($A372,"_",U$2),'Reference data SID'!$B:$N,13,FALSE))</f>
        <v/>
      </c>
      <c r="V372" s="16" t="str">
        <f>IF(ISERROR(VLOOKUP(CONCATENATE($A372,"_",V$2),'Reference data SID'!$B:$N,13,FALSE)),"",VLOOKUP(CONCATENATE($A372,"_",V$2),'Reference data SID'!$B:$N,13,FALSE))</f>
        <v/>
      </c>
      <c r="W372" s="16" t="str">
        <f>IF(ISERROR(VLOOKUP(CONCATENATE($A372,"_",W$2),'Reference data SID'!$B:$N,13,FALSE)),"",VLOOKUP(CONCATENATE($A372,"_",W$2),'Reference data SID'!$B:$N,13,FALSE))</f>
        <v/>
      </c>
      <c r="X372" s="16" t="str">
        <f>IF(ISERROR(VLOOKUP(CONCATENATE($A372,"_",X$2),'Reference data SID'!$B:$N,13,FALSE)),"",VLOOKUP(CONCATENATE($A372,"_",X$2),'Reference data SID'!$B:$N,13,FALSE))</f>
        <v/>
      </c>
      <c r="Y372" s="16" t="str">
        <f>IF(ISERROR(VLOOKUP(CONCATENATE($A372,"_",Y$2),'Reference data SID'!$B:$N,13,FALSE)),"",VLOOKUP(CONCATENATE($A372,"_",Y$2),'Reference data SID'!$B:$N,13,FALSE))</f>
        <v/>
      </c>
      <c r="Z372" s="16" t="str">
        <f>IF(ISERROR(VLOOKUP(CONCATENATE($A372,"_",Z$2),'Reference data SID'!$B:$N,13,FALSE)),"",VLOOKUP(CONCATENATE($A372,"_",Z$2),'Reference data SID'!$B:$N,13,FALSE))</f>
        <v/>
      </c>
      <c r="AA372" s="16" t="str">
        <f>IF(ISERROR(VLOOKUP(CONCATENATE($A372,"_",AA$2),'Reference data SID'!$B:$N,13,FALSE)),"",VLOOKUP(CONCATENATE($A372,"_",AA$2),'Reference data SID'!$B:$N,13,FALSE))</f>
        <v/>
      </c>
      <c r="AB372" s="16" t="str">
        <f>IF(ISERROR(VLOOKUP(CONCATENATE($A372,"_",AB$2),'Reference data SID'!$B:$N,13,FALSE)),"",VLOOKUP(CONCATENATE($A372,"_",AB$2),'Reference data SID'!$B:$N,13,FALSE))</f>
        <v/>
      </c>
      <c r="AC372" s="16" t="str">
        <f>IF(ISERROR(VLOOKUP(CONCATENATE($A372,"_",AC$2),'Reference data SID'!$B:$N,13,FALSE)),"",VLOOKUP(CONCATENATE($A372,"_",AC$2),'Reference data SID'!$B:$N,13,FALSE))</f>
        <v/>
      </c>
      <c r="AD372" s="16" t="str">
        <f>IF(ISERROR(VLOOKUP(CONCATENATE($A372,"_",AD$2),'Reference data SID'!$B:$N,13,FALSE)),"",VLOOKUP(CONCATENATE($A372,"_",AD$2),'Reference data SID'!$B:$N,13,FALSE))</f>
        <v/>
      </c>
      <c r="AE372" s="16" t="str">
        <f>IF(ISERROR(VLOOKUP(CONCATENATE($A372,"_",AE$2),'Reference data SID'!$B:$N,13,FALSE)),"",VLOOKUP(CONCATENATE($A372,"_",AE$2),'Reference data SID'!$B:$N,13,FALSE))</f>
        <v/>
      </c>
      <c r="AF372" s="16" t="str">
        <f>IF(ISERROR(VLOOKUP(CONCATENATE($A372,"_",AF$2),'Reference data SID'!$B:$N,13,FALSE)),"",VLOOKUP(CONCATENATE($A372,"_",AF$2),'Reference data SID'!$B:$N,13,FALSE))</f>
        <v/>
      </c>
      <c r="AG372" s="16" t="str">
        <f>IF(ISERROR(VLOOKUP(CONCATENATE($A372,"_",AG$2),'Reference data SID'!$B:$N,13,FALSE)),"",VLOOKUP(CONCATENATE($A372,"_",AG$2),'Reference data SID'!$B:$N,13,FALSE))</f>
        <v/>
      </c>
      <c r="AH372" s="16" t="str">
        <f>IF(ISERROR(VLOOKUP(CONCATENATE($A372,"_",AH$2),'Reference data SID'!$B:$N,13,FALSE)),"",VLOOKUP(CONCATENATE($A372,"_",AH$2),'Reference data SID'!$B:$N,13,FALSE))</f>
        <v/>
      </c>
      <c r="AI372" s="16" t="str">
        <f>IF(ISERROR(VLOOKUP(CONCATENATE($A372,"_",AI$2),'Reference data SID'!$B:$N,13,FALSE)),"",VLOOKUP(CONCATENATE($A372,"_",AI$2),'Reference data SID'!$B:$N,13,FALSE))</f>
        <v/>
      </c>
      <c r="AJ372" s="16" t="str">
        <f>IF(ISERROR(VLOOKUP(CONCATENATE($A372,"_",AJ$2),'Reference data SID'!$B:$N,13,FALSE)),"",VLOOKUP(CONCATENATE($A372,"_",AJ$2),'Reference data SID'!$B:$N,13,FALSE))</f>
        <v/>
      </c>
      <c r="AK372" s="16" t="str">
        <f>IF(ISERROR(VLOOKUP(CONCATENATE($A372,"_",AK$2),'Reference data SID'!$B:$N,13,FALSE)),"",VLOOKUP(CONCATENATE($A372,"_",AK$2),'Reference data SID'!$B:$N,13,FALSE))</f>
        <v/>
      </c>
      <c r="AL372" s="16" t="str">
        <f>IF(ISERROR(VLOOKUP(CONCATENATE($A372,"_",AL$2),'Reference data SID'!$B:$N,13,FALSE)),"",VLOOKUP(CONCATENATE($A372,"_",AL$2),'Reference data SID'!$B:$N,13,FALSE))</f>
        <v/>
      </c>
      <c r="AM372" s="16" t="str">
        <f>IF(ISERROR(VLOOKUP(CONCATENATE($A372,"_",AM$2),'Reference data SID'!$B:$N,13,FALSE)),"",VLOOKUP(CONCATENATE($A372,"_",AM$2),'Reference data SID'!$B:$N,13,FALSE))</f>
        <v/>
      </c>
      <c r="AN372" s="16" t="str">
        <f>IF(ISERROR(VLOOKUP(CONCATENATE($A372,"_",AN$2),'Reference data SID'!$B:$N,13,FALSE)),"",VLOOKUP(CONCATENATE($A372,"_",AN$2),'Reference data SID'!$B:$N,13,FALSE))</f>
        <v/>
      </c>
      <c r="AO372" s="16" t="str">
        <f>IF(ISERROR(VLOOKUP(CONCATENATE($A372,"_",AO$2),'Reference data SID'!$B:$N,13,FALSE)),"",VLOOKUP(CONCATENATE($A372,"_",AO$2),'Reference data SID'!$B:$N,13,FALSE))</f>
        <v/>
      </c>
      <c r="AP372" s="16" t="str">
        <f>IF(ISERROR(VLOOKUP(CONCATENATE($A372,"_",AP$2),'Reference data SID'!$B:$N,13,FALSE)),"",VLOOKUP(CONCATENATE($A372,"_",AP$2),'Reference data SID'!$B:$N,13,FALSE))</f>
        <v/>
      </c>
      <c r="AQ372" s="16" t="str">
        <f>IF(ISERROR(VLOOKUP(CONCATENATE($A372,"_",AQ$2),'Reference data SID'!$B:$N,13,FALSE)),"",VLOOKUP(CONCATENATE($A372,"_",AQ$2),'Reference data SID'!$B:$N,13,FALSE))</f>
        <v/>
      </c>
      <c r="AR372" s="16" t="str">
        <f>IF(ISERROR(VLOOKUP(CONCATENATE($A372,"_",AR$2),'Reference data SID'!$B:$N,13,FALSE)),"",VLOOKUP(CONCATENATE($A372,"_",AR$2),'Reference data SID'!$B:$N,13,FALSE))</f>
        <v/>
      </c>
      <c r="AS372" s="16" t="str">
        <f>IF(ISERROR(VLOOKUP(CONCATENATE($A372,"_",AS$2),'Reference data SID'!$B:$N,13,FALSE)),"",VLOOKUP(CONCATENATE($A372,"_",AS$2),'Reference data SID'!$B:$N,13,FALSE))</f>
        <v/>
      </c>
      <c r="AT372" s="16" t="str">
        <f>IF(ISERROR(VLOOKUP(CONCATENATE($A372,"_",AT$2),'Reference data SID'!$B:$N,13,FALSE)),"",VLOOKUP(CONCATENATE($A372,"_",AT$2),'Reference data SID'!$B:$N,13,FALSE))</f>
        <v/>
      </c>
    </row>
    <row r="373" spans="1:46" x14ac:dyDescent="0.25">
      <c r="A373">
        <v>369</v>
      </c>
      <c r="B373" s="16" t="str">
        <f>IF(ISERROR(VLOOKUP(CONCATENATE($A373,"_",B$2),'Reference data SID'!$B:$N,13,FALSE)),"",VLOOKUP(CONCATENATE($A373,"_",B$2),'Reference data SID'!$B:$N,13,FALSE))</f>
        <v/>
      </c>
      <c r="C373" s="16" t="str">
        <f>IF(ISERROR(VLOOKUP(CONCATENATE($A373,"_",C$2),'Reference data SID'!$B:$N,13,FALSE)),"",VLOOKUP(CONCATENATE($A373,"_",C$2),'Reference data SID'!$B:$N,13,FALSE))</f>
        <v/>
      </c>
      <c r="D373" s="16" t="str">
        <f>IF(ISERROR(VLOOKUP(CONCATENATE($A373,"_",D$2),'Reference data SID'!$B:$N,13,FALSE)),"",VLOOKUP(CONCATENATE($A373,"_",D$2),'Reference data SID'!$B:$N,13,FALSE))</f>
        <v/>
      </c>
      <c r="E373" s="16" t="str">
        <f>IF(ISERROR(VLOOKUP(CONCATENATE($A373,"_",E$2),'Reference data SID'!$B:$N,13,FALSE)),"",VLOOKUP(CONCATENATE($A373,"_",E$2),'Reference data SID'!$B:$N,13,FALSE))</f>
        <v/>
      </c>
      <c r="F373" s="16" t="str">
        <f>IF(ISERROR(VLOOKUP(CONCATENATE($A373,"_",F$2),'Reference data SID'!$B:$N,13,FALSE)),"",VLOOKUP(CONCATENATE($A373,"_",F$2),'Reference data SID'!$B:$N,13,FALSE))</f>
        <v/>
      </c>
      <c r="G373" s="16" t="str">
        <f>IF(ISERROR(VLOOKUP(CONCATENATE($A373,"_",G$2),'Reference data SID'!$B:$N,13,FALSE)),"",VLOOKUP(CONCATENATE($A373,"_",G$2),'Reference data SID'!$B:$N,13,FALSE))</f>
        <v/>
      </c>
      <c r="H373" s="16" t="str">
        <f>IF(ISERROR(VLOOKUP(CONCATENATE($A373,"_",H$2),'Reference data SID'!$B:$N,13,FALSE)),"",VLOOKUP(CONCATENATE($A373,"_",H$2),'Reference data SID'!$B:$N,13,FALSE))</f>
        <v/>
      </c>
      <c r="I373" s="16" t="str">
        <f>IF(ISERROR(VLOOKUP(CONCATENATE($A373,"_",I$2),'Reference data SID'!$B:$N,13,FALSE)),"",VLOOKUP(CONCATENATE($A373,"_",I$2),'Reference data SID'!$B:$N,13,FALSE))</f>
        <v/>
      </c>
      <c r="J373" s="16" t="str">
        <f>IF(ISERROR(VLOOKUP(CONCATENATE($A373,"_",J$2),'Reference data SID'!$B:$N,13,FALSE)),"",VLOOKUP(CONCATENATE($A373,"_",J$2),'Reference data SID'!$B:$N,13,FALSE))</f>
        <v/>
      </c>
      <c r="K373" s="16" t="str">
        <f>IF(ISERROR(VLOOKUP(CONCATENATE($A373,"_",K$2),'Reference data SID'!$B:$N,13,FALSE)),"",VLOOKUP(CONCATENATE($A373,"_",K$2),'Reference data SID'!$B:$N,13,FALSE))</f>
        <v/>
      </c>
      <c r="L373" s="16" t="str">
        <f>IF(ISERROR(VLOOKUP(CONCATENATE($A373,"_",L$2),'Reference data SID'!$B:$N,13,FALSE)),"",VLOOKUP(CONCATENATE($A373,"_",L$2),'Reference data SID'!$B:$N,13,FALSE))</f>
        <v/>
      </c>
      <c r="M373" s="16" t="str">
        <f>IF(ISERROR(VLOOKUP(CONCATENATE($A373,"_",M$2),'Reference data SID'!$B:$N,13,FALSE)),"",VLOOKUP(CONCATENATE($A373,"_",M$2),'Reference data SID'!$B:$N,13,FALSE))</f>
        <v/>
      </c>
      <c r="N373" s="16" t="str">
        <f>IF(ISERROR(VLOOKUP(CONCATENATE($A373,"_",N$2),'Reference data SID'!$B:$N,13,FALSE)),"",VLOOKUP(CONCATENATE($A373,"_",N$2),'Reference data SID'!$B:$N,13,FALSE))</f>
        <v/>
      </c>
      <c r="O373" s="16" t="str">
        <f>IF(ISERROR(VLOOKUP(CONCATENATE($A373,"_",O$2),'Reference data SID'!$B:$N,13,FALSE)),"",VLOOKUP(CONCATENATE($A373,"_",O$2),'Reference data SID'!$B:$N,13,FALSE))</f>
        <v/>
      </c>
      <c r="P373" s="16" t="str">
        <f>IF(ISERROR(VLOOKUP(CONCATENATE($A373,"_",P$2),'Reference data SID'!$B:$N,13,FALSE)),"",VLOOKUP(CONCATENATE($A373,"_",P$2),'Reference data SID'!$B:$N,13,FALSE))</f>
        <v/>
      </c>
      <c r="Q373" s="16" t="str">
        <f>IF(ISERROR(VLOOKUP(CONCATENATE($A373,"_",Q$2),'Reference data SID'!$B:$N,13,FALSE)),"",VLOOKUP(CONCATENATE($A373,"_",Q$2),'Reference data SID'!$B:$N,13,FALSE))</f>
        <v/>
      </c>
      <c r="R373" s="16" t="str">
        <f>IF(ISERROR(VLOOKUP(CONCATENATE($A373,"_",R$2),'Reference data SID'!$B:$N,13,FALSE)),"",VLOOKUP(CONCATENATE($A373,"_",R$2),'Reference data SID'!$B:$N,13,FALSE))</f>
        <v/>
      </c>
      <c r="S373" s="16" t="str">
        <f>IF(ISERROR(VLOOKUP(CONCATENATE($A373,"_",S$2),'Reference data SID'!$B:$N,13,FALSE)),"",VLOOKUP(CONCATENATE($A373,"_",S$2),'Reference data SID'!$B:$N,13,FALSE))</f>
        <v/>
      </c>
      <c r="T373" s="16" t="str">
        <f>IF(ISERROR(VLOOKUP(CONCATENATE($A373,"_",T$2),'Reference data SID'!$B:$N,13,FALSE)),"",VLOOKUP(CONCATENATE($A373,"_",T$2),'Reference data SID'!$B:$N,13,FALSE))</f>
        <v/>
      </c>
      <c r="U373" s="16" t="str">
        <f>IF(ISERROR(VLOOKUP(CONCATENATE($A373,"_",U$2),'Reference data SID'!$B:$N,13,FALSE)),"",VLOOKUP(CONCATENATE($A373,"_",U$2),'Reference data SID'!$B:$N,13,FALSE))</f>
        <v/>
      </c>
      <c r="V373" s="16" t="str">
        <f>IF(ISERROR(VLOOKUP(CONCATENATE($A373,"_",V$2),'Reference data SID'!$B:$N,13,FALSE)),"",VLOOKUP(CONCATENATE($A373,"_",V$2),'Reference data SID'!$B:$N,13,FALSE))</f>
        <v/>
      </c>
      <c r="W373" s="16" t="str">
        <f>IF(ISERROR(VLOOKUP(CONCATENATE($A373,"_",W$2),'Reference data SID'!$B:$N,13,FALSE)),"",VLOOKUP(CONCATENATE($A373,"_",W$2),'Reference data SID'!$B:$N,13,FALSE))</f>
        <v/>
      </c>
      <c r="X373" s="16" t="str">
        <f>IF(ISERROR(VLOOKUP(CONCATENATE($A373,"_",X$2),'Reference data SID'!$B:$N,13,FALSE)),"",VLOOKUP(CONCATENATE($A373,"_",X$2),'Reference data SID'!$B:$N,13,FALSE))</f>
        <v/>
      </c>
      <c r="Y373" s="16" t="str">
        <f>IF(ISERROR(VLOOKUP(CONCATENATE($A373,"_",Y$2),'Reference data SID'!$B:$N,13,FALSE)),"",VLOOKUP(CONCATENATE($A373,"_",Y$2),'Reference data SID'!$B:$N,13,FALSE))</f>
        <v/>
      </c>
      <c r="Z373" s="16" t="str">
        <f>IF(ISERROR(VLOOKUP(CONCATENATE($A373,"_",Z$2),'Reference data SID'!$B:$N,13,FALSE)),"",VLOOKUP(CONCATENATE($A373,"_",Z$2),'Reference data SID'!$B:$N,13,FALSE))</f>
        <v/>
      </c>
      <c r="AA373" s="16" t="str">
        <f>IF(ISERROR(VLOOKUP(CONCATENATE($A373,"_",AA$2),'Reference data SID'!$B:$N,13,FALSE)),"",VLOOKUP(CONCATENATE($A373,"_",AA$2),'Reference data SID'!$B:$N,13,FALSE))</f>
        <v/>
      </c>
      <c r="AB373" s="16" t="str">
        <f>IF(ISERROR(VLOOKUP(CONCATENATE($A373,"_",AB$2),'Reference data SID'!$B:$N,13,FALSE)),"",VLOOKUP(CONCATENATE($A373,"_",AB$2),'Reference data SID'!$B:$N,13,FALSE))</f>
        <v/>
      </c>
      <c r="AC373" s="16" t="str">
        <f>IF(ISERROR(VLOOKUP(CONCATENATE($A373,"_",AC$2),'Reference data SID'!$B:$N,13,FALSE)),"",VLOOKUP(CONCATENATE($A373,"_",AC$2),'Reference data SID'!$B:$N,13,FALSE))</f>
        <v/>
      </c>
      <c r="AD373" s="16" t="str">
        <f>IF(ISERROR(VLOOKUP(CONCATENATE($A373,"_",AD$2),'Reference data SID'!$B:$N,13,FALSE)),"",VLOOKUP(CONCATENATE($A373,"_",AD$2),'Reference data SID'!$B:$N,13,FALSE))</f>
        <v/>
      </c>
      <c r="AE373" s="16" t="str">
        <f>IF(ISERROR(VLOOKUP(CONCATENATE($A373,"_",AE$2),'Reference data SID'!$B:$N,13,FALSE)),"",VLOOKUP(CONCATENATE($A373,"_",AE$2),'Reference data SID'!$B:$N,13,FALSE))</f>
        <v/>
      </c>
      <c r="AF373" s="16" t="str">
        <f>IF(ISERROR(VLOOKUP(CONCATENATE($A373,"_",AF$2),'Reference data SID'!$B:$N,13,FALSE)),"",VLOOKUP(CONCATENATE($A373,"_",AF$2),'Reference data SID'!$B:$N,13,FALSE))</f>
        <v/>
      </c>
      <c r="AG373" s="16" t="str">
        <f>IF(ISERROR(VLOOKUP(CONCATENATE($A373,"_",AG$2),'Reference data SID'!$B:$N,13,FALSE)),"",VLOOKUP(CONCATENATE($A373,"_",AG$2),'Reference data SID'!$B:$N,13,FALSE))</f>
        <v/>
      </c>
      <c r="AH373" s="16" t="str">
        <f>IF(ISERROR(VLOOKUP(CONCATENATE($A373,"_",AH$2),'Reference data SID'!$B:$N,13,FALSE)),"",VLOOKUP(CONCATENATE($A373,"_",AH$2),'Reference data SID'!$B:$N,13,FALSE))</f>
        <v/>
      </c>
      <c r="AI373" s="16" t="str">
        <f>IF(ISERROR(VLOOKUP(CONCATENATE($A373,"_",AI$2),'Reference data SID'!$B:$N,13,FALSE)),"",VLOOKUP(CONCATENATE($A373,"_",AI$2),'Reference data SID'!$B:$N,13,FALSE))</f>
        <v/>
      </c>
      <c r="AJ373" s="16" t="str">
        <f>IF(ISERROR(VLOOKUP(CONCATENATE($A373,"_",AJ$2),'Reference data SID'!$B:$N,13,FALSE)),"",VLOOKUP(CONCATENATE($A373,"_",AJ$2),'Reference data SID'!$B:$N,13,FALSE))</f>
        <v/>
      </c>
      <c r="AK373" s="16" t="str">
        <f>IF(ISERROR(VLOOKUP(CONCATENATE($A373,"_",AK$2),'Reference data SID'!$B:$N,13,FALSE)),"",VLOOKUP(CONCATENATE($A373,"_",AK$2),'Reference data SID'!$B:$N,13,FALSE))</f>
        <v/>
      </c>
      <c r="AL373" s="16" t="str">
        <f>IF(ISERROR(VLOOKUP(CONCATENATE($A373,"_",AL$2),'Reference data SID'!$B:$N,13,FALSE)),"",VLOOKUP(CONCATENATE($A373,"_",AL$2),'Reference data SID'!$B:$N,13,FALSE))</f>
        <v/>
      </c>
      <c r="AM373" s="16" t="str">
        <f>IF(ISERROR(VLOOKUP(CONCATENATE($A373,"_",AM$2),'Reference data SID'!$B:$N,13,FALSE)),"",VLOOKUP(CONCATENATE($A373,"_",AM$2),'Reference data SID'!$B:$N,13,FALSE))</f>
        <v/>
      </c>
      <c r="AN373" s="16" t="str">
        <f>IF(ISERROR(VLOOKUP(CONCATENATE($A373,"_",AN$2),'Reference data SID'!$B:$N,13,FALSE)),"",VLOOKUP(CONCATENATE($A373,"_",AN$2),'Reference data SID'!$B:$N,13,FALSE))</f>
        <v/>
      </c>
      <c r="AO373" s="16" t="str">
        <f>IF(ISERROR(VLOOKUP(CONCATENATE($A373,"_",AO$2),'Reference data SID'!$B:$N,13,FALSE)),"",VLOOKUP(CONCATENATE($A373,"_",AO$2),'Reference data SID'!$B:$N,13,FALSE))</f>
        <v/>
      </c>
      <c r="AP373" s="16" t="str">
        <f>IF(ISERROR(VLOOKUP(CONCATENATE($A373,"_",AP$2),'Reference data SID'!$B:$N,13,FALSE)),"",VLOOKUP(CONCATENATE($A373,"_",AP$2),'Reference data SID'!$B:$N,13,FALSE))</f>
        <v/>
      </c>
      <c r="AQ373" s="16" t="str">
        <f>IF(ISERROR(VLOOKUP(CONCATENATE($A373,"_",AQ$2),'Reference data SID'!$B:$N,13,FALSE)),"",VLOOKUP(CONCATENATE($A373,"_",AQ$2),'Reference data SID'!$B:$N,13,FALSE))</f>
        <v/>
      </c>
      <c r="AR373" s="16" t="str">
        <f>IF(ISERROR(VLOOKUP(CONCATENATE($A373,"_",AR$2),'Reference data SID'!$B:$N,13,FALSE)),"",VLOOKUP(CONCATENATE($A373,"_",AR$2),'Reference data SID'!$B:$N,13,FALSE))</f>
        <v/>
      </c>
      <c r="AS373" s="16" t="str">
        <f>IF(ISERROR(VLOOKUP(CONCATENATE($A373,"_",AS$2),'Reference data SID'!$B:$N,13,FALSE)),"",VLOOKUP(CONCATENATE($A373,"_",AS$2),'Reference data SID'!$B:$N,13,FALSE))</f>
        <v/>
      </c>
      <c r="AT373" s="16" t="str">
        <f>IF(ISERROR(VLOOKUP(CONCATENATE($A373,"_",AT$2),'Reference data SID'!$B:$N,13,FALSE)),"",VLOOKUP(CONCATENATE($A373,"_",AT$2),'Reference data SID'!$B:$N,13,FALSE))</f>
        <v/>
      </c>
    </row>
    <row r="374" spans="1:46" x14ac:dyDescent="0.25">
      <c r="A374">
        <v>370</v>
      </c>
      <c r="B374" s="16" t="str">
        <f>IF(ISERROR(VLOOKUP(CONCATENATE($A374,"_",B$2),'Reference data SID'!$B:$N,13,FALSE)),"",VLOOKUP(CONCATENATE($A374,"_",B$2),'Reference data SID'!$B:$N,13,FALSE))</f>
        <v/>
      </c>
      <c r="C374" s="16" t="str">
        <f>IF(ISERROR(VLOOKUP(CONCATENATE($A374,"_",C$2),'Reference data SID'!$B:$N,13,FALSE)),"",VLOOKUP(CONCATENATE($A374,"_",C$2),'Reference data SID'!$B:$N,13,FALSE))</f>
        <v/>
      </c>
      <c r="D374" s="16" t="str">
        <f>IF(ISERROR(VLOOKUP(CONCATENATE($A374,"_",D$2),'Reference data SID'!$B:$N,13,FALSE)),"",VLOOKUP(CONCATENATE($A374,"_",D$2),'Reference data SID'!$B:$N,13,FALSE))</f>
        <v/>
      </c>
      <c r="E374" s="16" t="str">
        <f>IF(ISERROR(VLOOKUP(CONCATENATE($A374,"_",E$2),'Reference data SID'!$B:$N,13,FALSE)),"",VLOOKUP(CONCATENATE($A374,"_",E$2),'Reference data SID'!$B:$N,13,FALSE))</f>
        <v/>
      </c>
      <c r="F374" s="16" t="str">
        <f>IF(ISERROR(VLOOKUP(CONCATENATE($A374,"_",F$2),'Reference data SID'!$B:$N,13,FALSE)),"",VLOOKUP(CONCATENATE($A374,"_",F$2),'Reference data SID'!$B:$N,13,FALSE))</f>
        <v/>
      </c>
      <c r="G374" s="16" t="str">
        <f>IF(ISERROR(VLOOKUP(CONCATENATE($A374,"_",G$2),'Reference data SID'!$B:$N,13,FALSE)),"",VLOOKUP(CONCATENATE($A374,"_",G$2),'Reference data SID'!$B:$N,13,FALSE))</f>
        <v/>
      </c>
      <c r="H374" s="16" t="str">
        <f>IF(ISERROR(VLOOKUP(CONCATENATE($A374,"_",H$2),'Reference data SID'!$B:$N,13,FALSE)),"",VLOOKUP(CONCATENATE($A374,"_",H$2),'Reference data SID'!$B:$N,13,FALSE))</f>
        <v/>
      </c>
      <c r="I374" s="16" t="str">
        <f>IF(ISERROR(VLOOKUP(CONCATENATE($A374,"_",I$2),'Reference data SID'!$B:$N,13,FALSE)),"",VLOOKUP(CONCATENATE($A374,"_",I$2),'Reference data SID'!$B:$N,13,FALSE))</f>
        <v/>
      </c>
      <c r="J374" s="16" t="str">
        <f>IF(ISERROR(VLOOKUP(CONCATENATE($A374,"_",J$2),'Reference data SID'!$B:$N,13,FALSE)),"",VLOOKUP(CONCATENATE($A374,"_",J$2),'Reference data SID'!$B:$N,13,FALSE))</f>
        <v/>
      </c>
      <c r="K374" s="16" t="str">
        <f>IF(ISERROR(VLOOKUP(CONCATENATE($A374,"_",K$2),'Reference data SID'!$B:$N,13,FALSE)),"",VLOOKUP(CONCATENATE($A374,"_",K$2),'Reference data SID'!$B:$N,13,FALSE))</f>
        <v/>
      </c>
      <c r="L374" s="16" t="str">
        <f>IF(ISERROR(VLOOKUP(CONCATENATE($A374,"_",L$2),'Reference data SID'!$B:$N,13,FALSE)),"",VLOOKUP(CONCATENATE($A374,"_",L$2),'Reference data SID'!$B:$N,13,FALSE))</f>
        <v/>
      </c>
      <c r="M374" s="16" t="str">
        <f>IF(ISERROR(VLOOKUP(CONCATENATE($A374,"_",M$2),'Reference data SID'!$B:$N,13,FALSE)),"",VLOOKUP(CONCATENATE($A374,"_",M$2),'Reference data SID'!$B:$N,13,FALSE))</f>
        <v/>
      </c>
      <c r="N374" s="16" t="str">
        <f>IF(ISERROR(VLOOKUP(CONCATENATE($A374,"_",N$2),'Reference data SID'!$B:$N,13,FALSE)),"",VLOOKUP(CONCATENATE($A374,"_",N$2),'Reference data SID'!$B:$N,13,FALSE))</f>
        <v/>
      </c>
      <c r="O374" s="16" t="str">
        <f>IF(ISERROR(VLOOKUP(CONCATENATE($A374,"_",O$2),'Reference data SID'!$B:$N,13,FALSE)),"",VLOOKUP(CONCATENATE($A374,"_",O$2),'Reference data SID'!$B:$N,13,FALSE))</f>
        <v/>
      </c>
      <c r="P374" s="16" t="str">
        <f>IF(ISERROR(VLOOKUP(CONCATENATE($A374,"_",P$2),'Reference data SID'!$B:$N,13,FALSE)),"",VLOOKUP(CONCATENATE($A374,"_",P$2),'Reference data SID'!$B:$N,13,FALSE))</f>
        <v/>
      </c>
      <c r="Q374" s="16" t="str">
        <f>IF(ISERROR(VLOOKUP(CONCATENATE($A374,"_",Q$2),'Reference data SID'!$B:$N,13,FALSE)),"",VLOOKUP(CONCATENATE($A374,"_",Q$2),'Reference data SID'!$B:$N,13,FALSE))</f>
        <v/>
      </c>
      <c r="R374" s="16" t="str">
        <f>IF(ISERROR(VLOOKUP(CONCATENATE($A374,"_",R$2),'Reference data SID'!$B:$N,13,FALSE)),"",VLOOKUP(CONCATENATE($A374,"_",R$2),'Reference data SID'!$B:$N,13,FALSE))</f>
        <v/>
      </c>
      <c r="S374" s="16" t="str">
        <f>IF(ISERROR(VLOOKUP(CONCATENATE($A374,"_",S$2),'Reference data SID'!$B:$N,13,FALSE)),"",VLOOKUP(CONCATENATE($A374,"_",S$2),'Reference data SID'!$B:$N,13,FALSE))</f>
        <v/>
      </c>
      <c r="T374" s="16" t="str">
        <f>IF(ISERROR(VLOOKUP(CONCATENATE($A374,"_",T$2),'Reference data SID'!$B:$N,13,FALSE)),"",VLOOKUP(CONCATENATE($A374,"_",T$2),'Reference data SID'!$B:$N,13,FALSE))</f>
        <v/>
      </c>
      <c r="U374" s="16" t="str">
        <f>IF(ISERROR(VLOOKUP(CONCATENATE($A374,"_",U$2),'Reference data SID'!$B:$N,13,FALSE)),"",VLOOKUP(CONCATENATE($A374,"_",U$2),'Reference data SID'!$B:$N,13,FALSE))</f>
        <v/>
      </c>
      <c r="V374" s="16" t="str">
        <f>IF(ISERROR(VLOOKUP(CONCATENATE($A374,"_",V$2),'Reference data SID'!$B:$N,13,FALSE)),"",VLOOKUP(CONCATENATE($A374,"_",V$2),'Reference data SID'!$B:$N,13,FALSE))</f>
        <v/>
      </c>
      <c r="W374" s="16" t="str">
        <f>IF(ISERROR(VLOOKUP(CONCATENATE($A374,"_",W$2),'Reference data SID'!$B:$N,13,FALSE)),"",VLOOKUP(CONCATENATE($A374,"_",W$2),'Reference data SID'!$B:$N,13,FALSE))</f>
        <v/>
      </c>
      <c r="X374" s="16" t="str">
        <f>IF(ISERROR(VLOOKUP(CONCATENATE($A374,"_",X$2),'Reference data SID'!$B:$N,13,FALSE)),"",VLOOKUP(CONCATENATE($A374,"_",X$2),'Reference data SID'!$B:$N,13,FALSE))</f>
        <v/>
      </c>
      <c r="Y374" s="16" t="str">
        <f>IF(ISERROR(VLOOKUP(CONCATENATE($A374,"_",Y$2),'Reference data SID'!$B:$N,13,FALSE)),"",VLOOKUP(CONCATENATE($A374,"_",Y$2),'Reference data SID'!$B:$N,13,FALSE))</f>
        <v/>
      </c>
      <c r="Z374" s="16" t="str">
        <f>IF(ISERROR(VLOOKUP(CONCATENATE($A374,"_",Z$2),'Reference data SID'!$B:$N,13,FALSE)),"",VLOOKUP(CONCATENATE($A374,"_",Z$2),'Reference data SID'!$B:$N,13,FALSE))</f>
        <v/>
      </c>
      <c r="AA374" s="16" t="str">
        <f>IF(ISERROR(VLOOKUP(CONCATENATE($A374,"_",AA$2),'Reference data SID'!$B:$N,13,FALSE)),"",VLOOKUP(CONCATENATE($A374,"_",AA$2),'Reference data SID'!$B:$N,13,FALSE))</f>
        <v/>
      </c>
      <c r="AB374" s="16" t="str">
        <f>IF(ISERROR(VLOOKUP(CONCATENATE($A374,"_",AB$2),'Reference data SID'!$B:$N,13,FALSE)),"",VLOOKUP(CONCATENATE($A374,"_",AB$2),'Reference data SID'!$B:$N,13,FALSE))</f>
        <v/>
      </c>
      <c r="AC374" s="16" t="str">
        <f>IF(ISERROR(VLOOKUP(CONCATENATE($A374,"_",AC$2),'Reference data SID'!$B:$N,13,FALSE)),"",VLOOKUP(CONCATENATE($A374,"_",AC$2),'Reference data SID'!$B:$N,13,FALSE))</f>
        <v/>
      </c>
      <c r="AD374" s="16" t="str">
        <f>IF(ISERROR(VLOOKUP(CONCATENATE($A374,"_",AD$2),'Reference data SID'!$B:$N,13,FALSE)),"",VLOOKUP(CONCATENATE($A374,"_",AD$2),'Reference data SID'!$B:$N,13,FALSE))</f>
        <v/>
      </c>
      <c r="AE374" s="16" t="str">
        <f>IF(ISERROR(VLOOKUP(CONCATENATE($A374,"_",AE$2),'Reference data SID'!$B:$N,13,FALSE)),"",VLOOKUP(CONCATENATE($A374,"_",AE$2),'Reference data SID'!$B:$N,13,FALSE))</f>
        <v/>
      </c>
      <c r="AF374" s="16" t="str">
        <f>IF(ISERROR(VLOOKUP(CONCATENATE($A374,"_",AF$2),'Reference data SID'!$B:$N,13,FALSE)),"",VLOOKUP(CONCATENATE($A374,"_",AF$2),'Reference data SID'!$B:$N,13,FALSE))</f>
        <v/>
      </c>
      <c r="AG374" s="16" t="str">
        <f>IF(ISERROR(VLOOKUP(CONCATENATE($A374,"_",AG$2),'Reference data SID'!$B:$N,13,FALSE)),"",VLOOKUP(CONCATENATE($A374,"_",AG$2),'Reference data SID'!$B:$N,13,FALSE))</f>
        <v/>
      </c>
      <c r="AH374" s="16" t="str">
        <f>IF(ISERROR(VLOOKUP(CONCATENATE($A374,"_",AH$2),'Reference data SID'!$B:$N,13,FALSE)),"",VLOOKUP(CONCATENATE($A374,"_",AH$2),'Reference data SID'!$B:$N,13,FALSE))</f>
        <v/>
      </c>
      <c r="AI374" s="16" t="str">
        <f>IF(ISERROR(VLOOKUP(CONCATENATE($A374,"_",AI$2),'Reference data SID'!$B:$N,13,FALSE)),"",VLOOKUP(CONCATENATE($A374,"_",AI$2),'Reference data SID'!$B:$N,13,FALSE))</f>
        <v/>
      </c>
      <c r="AJ374" s="16" t="str">
        <f>IF(ISERROR(VLOOKUP(CONCATENATE($A374,"_",AJ$2),'Reference data SID'!$B:$N,13,FALSE)),"",VLOOKUP(CONCATENATE($A374,"_",AJ$2),'Reference data SID'!$B:$N,13,FALSE))</f>
        <v/>
      </c>
      <c r="AK374" s="16" t="str">
        <f>IF(ISERROR(VLOOKUP(CONCATENATE($A374,"_",AK$2),'Reference data SID'!$B:$N,13,FALSE)),"",VLOOKUP(CONCATENATE($A374,"_",AK$2),'Reference data SID'!$B:$N,13,FALSE))</f>
        <v/>
      </c>
      <c r="AL374" s="16" t="str">
        <f>IF(ISERROR(VLOOKUP(CONCATENATE($A374,"_",AL$2),'Reference data SID'!$B:$N,13,FALSE)),"",VLOOKUP(CONCATENATE($A374,"_",AL$2),'Reference data SID'!$B:$N,13,FALSE))</f>
        <v/>
      </c>
      <c r="AM374" s="16" t="str">
        <f>IF(ISERROR(VLOOKUP(CONCATENATE($A374,"_",AM$2),'Reference data SID'!$B:$N,13,FALSE)),"",VLOOKUP(CONCATENATE($A374,"_",AM$2),'Reference data SID'!$B:$N,13,FALSE))</f>
        <v/>
      </c>
      <c r="AN374" s="16" t="str">
        <f>IF(ISERROR(VLOOKUP(CONCATENATE($A374,"_",AN$2),'Reference data SID'!$B:$N,13,FALSE)),"",VLOOKUP(CONCATENATE($A374,"_",AN$2),'Reference data SID'!$B:$N,13,FALSE))</f>
        <v/>
      </c>
      <c r="AO374" s="16" t="str">
        <f>IF(ISERROR(VLOOKUP(CONCATENATE($A374,"_",AO$2),'Reference data SID'!$B:$N,13,FALSE)),"",VLOOKUP(CONCATENATE($A374,"_",AO$2),'Reference data SID'!$B:$N,13,FALSE))</f>
        <v/>
      </c>
      <c r="AP374" s="16" t="str">
        <f>IF(ISERROR(VLOOKUP(CONCATENATE($A374,"_",AP$2),'Reference data SID'!$B:$N,13,FALSE)),"",VLOOKUP(CONCATENATE($A374,"_",AP$2),'Reference data SID'!$B:$N,13,FALSE))</f>
        <v/>
      </c>
      <c r="AQ374" s="16" t="str">
        <f>IF(ISERROR(VLOOKUP(CONCATENATE($A374,"_",AQ$2),'Reference data SID'!$B:$N,13,FALSE)),"",VLOOKUP(CONCATENATE($A374,"_",AQ$2),'Reference data SID'!$B:$N,13,FALSE))</f>
        <v/>
      </c>
      <c r="AR374" s="16" t="str">
        <f>IF(ISERROR(VLOOKUP(CONCATENATE($A374,"_",AR$2),'Reference data SID'!$B:$N,13,FALSE)),"",VLOOKUP(CONCATENATE($A374,"_",AR$2),'Reference data SID'!$B:$N,13,FALSE))</f>
        <v/>
      </c>
      <c r="AS374" s="16" t="str">
        <f>IF(ISERROR(VLOOKUP(CONCATENATE($A374,"_",AS$2),'Reference data SID'!$B:$N,13,FALSE)),"",VLOOKUP(CONCATENATE($A374,"_",AS$2),'Reference data SID'!$B:$N,13,FALSE))</f>
        <v/>
      </c>
      <c r="AT374" s="16" t="str">
        <f>IF(ISERROR(VLOOKUP(CONCATENATE($A374,"_",AT$2),'Reference data SID'!$B:$N,13,FALSE)),"",VLOOKUP(CONCATENATE($A374,"_",AT$2),'Reference data SID'!$B:$N,13,FALSE))</f>
        <v/>
      </c>
    </row>
    <row r="375" spans="1:46" x14ac:dyDescent="0.25">
      <c r="A375">
        <v>371</v>
      </c>
      <c r="B375" s="16" t="str">
        <f>IF(ISERROR(VLOOKUP(CONCATENATE($A375,"_",B$2),'Reference data SID'!$B:$N,13,FALSE)),"",VLOOKUP(CONCATENATE($A375,"_",B$2),'Reference data SID'!$B:$N,13,FALSE))</f>
        <v/>
      </c>
      <c r="C375" s="16" t="str">
        <f>IF(ISERROR(VLOOKUP(CONCATENATE($A375,"_",C$2),'Reference data SID'!$B:$N,13,FALSE)),"",VLOOKUP(CONCATENATE($A375,"_",C$2),'Reference data SID'!$B:$N,13,FALSE))</f>
        <v/>
      </c>
      <c r="D375" s="16" t="str">
        <f>IF(ISERROR(VLOOKUP(CONCATENATE($A375,"_",D$2),'Reference data SID'!$B:$N,13,FALSE)),"",VLOOKUP(CONCATENATE($A375,"_",D$2),'Reference data SID'!$B:$N,13,FALSE))</f>
        <v/>
      </c>
      <c r="E375" s="16" t="str">
        <f>IF(ISERROR(VLOOKUP(CONCATENATE($A375,"_",E$2),'Reference data SID'!$B:$N,13,FALSE)),"",VLOOKUP(CONCATENATE($A375,"_",E$2),'Reference data SID'!$B:$N,13,FALSE))</f>
        <v/>
      </c>
      <c r="F375" s="16" t="str">
        <f>IF(ISERROR(VLOOKUP(CONCATENATE($A375,"_",F$2),'Reference data SID'!$B:$N,13,FALSE)),"",VLOOKUP(CONCATENATE($A375,"_",F$2),'Reference data SID'!$B:$N,13,FALSE))</f>
        <v/>
      </c>
      <c r="G375" s="16" t="str">
        <f>IF(ISERROR(VLOOKUP(CONCATENATE($A375,"_",G$2),'Reference data SID'!$B:$N,13,FALSE)),"",VLOOKUP(CONCATENATE($A375,"_",G$2),'Reference data SID'!$B:$N,13,FALSE))</f>
        <v/>
      </c>
      <c r="H375" s="16" t="str">
        <f>IF(ISERROR(VLOOKUP(CONCATENATE($A375,"_",H$2),'Reference data SID'!$B:$N,13,FALSE)),"",VLOOKUP(CONCATENATE($A375,"_",H$2),'Reference data SID'!$B:$N,13,FALSE))</f>
        <v/>
      </c>
      <c r="I375" s="16" t="str">
        <f>IF(ISERROR(VLOOKUP(CONCATENATE($A375,"_",I$2),'Reference data SID'!$B:$N,13,FALSE)),"",VLOOKUP(CONCATENATE($A375,"_",I$2),'Reference data SID'!$B:$N,13,FALSE))</f>
        <v/>
      </c>
      <c r="J375" s="16" t="str">
        <f>IF(ISERROR(VLOOKUP(CONCATENATE($A375,"_",J$2),'Reference data SID'!$B:$N,13,FALSE)),"",VLOOKUP(CONCATENATE($A375,"_",J$2),'Reference data SID'!$B:$N,13,FALSE))</f>
        <v/>
      </c>
      <c r="K375" s="16" t="str">
        <f>IF(ISERROR(VLOOKUP(CONCATENATE($A375,"_",K$2),'Reference data SID'!$B:$N,13,FALSE)),"",VLOOKUP(CONCATENATE($A375,"_",K$2),'Reference data SID'!$B:$N,13,FALSE))</f>
        <v/>
      </c>
      <c r="L375" s="16" t="str">
        <f>IF(ISERROR(VLOOKUP(CONCATENATE($A375,"_",L$2),'Reference data SID'!$B:$N,13,FALSE)),"",VLOOKUP(CONCATENATE($A375,"_",L$2),'Reference data SID'!$B:$N,13,FALSE))</f>
        <v/>
      </c>
      <c r="M375" s="16" t="str">
        <f>IF(ISERROR(VLOOKUP(CONCATENATE($A375,"_",M$2),'Reference data SID'!$B:$N,13,FALSE)),"",VLOOKUP(CONCATENATE($A375,"_",M$2),'Reference data SID'!$B:$N,13,FALSE))</f>
        <v/>
      </c>
      <c r="N375" s="16" t="str">
        <f>IF(ISERROR(VLOOKUP(CONCATENATE($A375,"_",N$2),'Reference data SID'!$B:$N,13,FALSE)),"",VLOOKUP(CONCATENATE($A375,"_",N$2),'Reference data SID'!$B:$N,13,FALSE))</f>
        <v/>
      </c>
      <c r="O375" s="16" t="str">
        <f>IF(ISERROR(VLOOKUP(CONCATENATE($A375,"_",O$2),'Reference data SID'!$B:$N,13,FALSE)),"",VLOOKUP(CONCATENATE($A375,"_",O$2),'Reference data SID'!$B:$N,13,FALSE))</f>
        <v/>
      </c>
      <c r="P375" s="16" t="str">
        <f>IF(ISERROR(VLOOKUP(CONCATENATE($A375,"_",P$2),'Reference data SID'!$B:$N,13,FALSE)),"",VLOOKUP(CONCATENATE($A375,"_",P$2),'Reference data SID'!$B:$N,13,FALSE))</f>
        <v/>
      </c>
      <c r="Q375" s="16" t="str">
        <f>IF(ISERROR(VLOOKUP(CONCATENATE($A375,"_",Q$2),'Reference data SID'!$B:$N,13,FALSE)),"",VLOOKUP(CONCATENATE($A375,"_",Q$2),'Reference data SID'!$B:$N,13,FALSE))</f>
        <v/>
      </c>
      <c r="R375" s="16" t="str">
        <f>IF(ISERROR(VLOOKUP(CONCATENATE($A375,"_",R$2),'Reference data SID'!$B:$N,13,FALSE)),"",VLOOKUP(CONCATENATE($A375,"_",R$2),'Reference data SID'!$B:$N,13,FALSE))</f>
        <v/>
      </c>
      <c r="S375" s="16" t="str">
        <f>IF(ISERROR(VLOOKUP(CONCATENATE($A375,"_",S$2),'Reference data SID'!$B:$N,13,FALSE)),"",VLOOKUP(CONCATENATE($A375,"_",S$2),'Reference data SID'!$B:$N,13,FALSE))</f>
        <v/>
      </c>
      <c r="T375" s="16" t="str">
        <f>IF(ISERROR(VLOOKUP(CONCATENATE($A375,"_",T$2),'Reference data SID'!$B:$N,13,FALSE)),"",VLOOKUP(CONCATENATE($A375,"_",T$2),'Reference data SID'!$B:$N,13,FALSE))</f>
        <v/>
      </c>
      <c r="U375" s="16" t="str">
        <f>IF(ISERROR(VLOOKUP(CONCATENATE($A375,"_",U$2),'Reference data SID'!$B:$N,13,FALSE)),"",VLOOKUP(CONCATENATE($A375,"_",U$2),'Reference data SID'!$B:$N,13,FALSE))</f>
        <v/>
      </c>
      <c r="V375" s="16" t="str">
        <f>IF(ISERROR(VLOOKUP(CONCATENATE($A375,"_",V$2),'Reference data SID'!$B:$N,13,FALSE)),"",VLOOKUP(CONCATENATE($A375,"_",V$2),'Reference data SID'!$B:$N,13,FALSE))</f>
        <v/>
      </c>
      <c r="W375" s="16" t="str">
        <f>IF(ISERROR(VLOOKUP(CONCATENATE($A375,"_",W$2),'Reference data SID'!$B:$N,13,FALSE)),"",VLOOKUP(CONCATENATE($A375,"_",W$2),'Reference data SID'!$B:$N,13,FALSE))</f>
        <v/>
      </c>
      <c r="X375" s="16" t="str">
        <f>IF(ISERROR(VLOOKUP(CONCATENATE($A375,"_",X$2),'Reference data SID'!$B:$N,13,FALSE)),"",VLOOKUP(CONCATENATE($A375,"_",X$2),'Reference data SID'!$B:$N,13,FALSE))</f>
        <v/>
      </c>
      <c r="Y375" s="16" t="str">
        <f>IF(ISERROR(VLOOKUP(CONCATENATE($A375,"_",Y$2),'Reference data SID'!$B:$N,13,FALSE)),"",VLOOKUP(CONCATENATE($A375,"_",Y$2),'Reference data SID'!$B:$N,13,FALSE))</f>
        <v/>
      </c>
      <c r="Z375" s="16" t="str">
        <f>IF(ISERROR(VLOOKUP(CONCATENATE($A375,"_",Z$2),'Reference data SID'!$B:$N,13,FALSE)),"",VLOOKUP(CONCATENATE($A375,"_",Z$2),'Reference data SID'!$B:$N,13,FALSE))</f>
        <v/>
      </c>
      <c r="AA375" s="16" t="str">
        <f>IF(ISERROR(VLOOKUP(CONCATENATE($A375,"_",AA$2),'Reference data SID'!$B:$N,13,FALSE)),"",VLOOKUP(CONCATENATE($A375,"_",AA$2),'Reference data SID'!$B:$N,13,FALSE))</f>
        <v/>
      </c>
      <c r="AB375" s="16" t="str">
        <f>IF(ISERROR(VLOOKUP(CONCATENATE($A375,"_",AB$2),'Reference data SID'!$B:$N,13,FALSE)),"",VLOOKUP(CONCATENATE($A375,"_",AB$2),'Reference data SID'!$B:$N,13,FALSE))</f>
        <v/>
      </c>
      <c r="AC375" s="16" t="str">
        <f>IF(ISERROR(VLOOKUP(CONCATENATE($A375,"_",AC$2),'Reference data SID'!$B:$N,13,FALSE)),"",VLOOKUP(CONCATENATE($A375,"_",AC$2),'Reference data SID'!$B:$N,13,FALSE))</f>
        <v/>
      </c>
      <c r="AD375" s="16" t="str">
        <f>IF(ISERROR(VLOOKUP(CONCATENATE($A375,"_",AD$2),'Reference data SID'!$B:$N,13,FALSE)),"",VLOOKUP(CONCATENATE($A375,"_",AD$2),'Reference data SID'!$B:$N,13,FALSE))</f>
        <v/>
      </c>
      <c r="AE375" s="16" t="str">
        <f>IF(ISERROR(VLOOKUP(CONCATENATE($A375,"_",AE$2),'Reference data SID'!$B:$N,13,FALSE)),"",VLOOKUP(CONCATENATE($A375,"_",AE$2),'Reference data SID'!$B:$N,13,FALSE))</f>
        <v/>
      </c>
      <c r="AF375" s="16" t="str">
        <f>IF(ISERROR(VLOOKUP(CONCATENATE($A375,"_",AF$2),'Reference data SID'!$B:$N,13,FALSE)),"",VLOOKUP(CONCATENATE($A375,"_",AF$2),'Reference data SID'!$B:$N,13,FALSE))</f>
        <v/>
      </c>
      <c r="AG375" s="16" t="str">
        <f>IF(ISERROR(VLOOKUP(CONCATENATE($A375,"_",AG$2),'Reference data SID'!$B:$N,13,FALSE)),"",VLOOKUP(CONCATENATE($A375,"_",AG$2),'Reference data SID'!$B:$N,13,FALSE))</f>
        <v/>
      </c>
      <c r="AH375" s="16" t="str">
        <f>IF(ISERROR(VLOOKUP(CONCATENATE($A375,"_",AH$2),'Reference data SID'!$B:$N,13,FALSE)),"",VLOOKUP(CONCATENATE($A375,"_",AH$2),'Reference data SID'!$B:$N,13,FALSE))</f>
        <v/>
      </c>
      <c r="AI375" s="16" t="str">
        <f>IF(ISERROR(VLOOKUP(CONCATENATE($A375,"_",AI$2),'Reference data SID'!$B:$N,13,FALSE)),"",VLOOKUP(CONCATENATE($A375,"_",AI$2),'Reference data SID'!$B:$N,13,FALSE))</f>
        <v/>
      </c>
      <c r="AJ375" s="16" t="str">
        <f>IF(ISERROR(VLOOKUP(CONCATENATE($A375,"_",AJ$2),'Reference data SID'!$B:$N,13,FALSE)),"",VLOOKUP(CONCATENATE($A375,"_",AJ$2),'Reference data SID'!$B:$N,13,FALSE))</f>
        <v/>
      </c>
      <c r="AK375" s="16" t="str">
        <f>IF(ISERROR(VLOOKUP(CONCATENATE($A375,"_",AK$2),'Reference data SID'!$B:$N,13,FALSE)),"",VLOOKUP(CONCATENATE($A375,"_",AK$2),'Reference data SID'!$B:$N,13,FALSE))</f>
        <v/>
      </c>
      <c r="AL375" s="16" t="str">
        <f>IF(ISERROR(VLOOKUP(CONCATENATE($A375,"_",AL$2),'Reference data SID'!$B:$N,13,FALSE)),"",VLOOKUP(CONCATENATE($A375,"_",AL$2),'Reference data SID'!$B:$N,13,FALSE))</f>
        <v/>
      </c>
      <c r="AM375" s="16" t="str">
        <f>IF(ISERROR(VLOOKUP(CONCATENATE($A375,"_",AM$2),'Reference data SID'!$B:$N,13,FALSE)),"",VLOOKUP(CONCATENATE($A375,"_",AM$2),'Reference data SID'!$B:$N,13,FALSE))</f>
        <v/>
      </c>
      <c r="AN375" s="16" t="str">
        <f>IF(ISERROR(VLOOKUP(CONCATENATE($A375,"_",AN$2),'Reference data SID'!$B:$N,13,FALSE)),"",VLOOKUP(CONCATENATE($A375,"_",AN$2),'Reference data SID'!$B:$N,13,FALSE))</f>
        <v/>
      </c>
      <c r="AO375" s="16" t="str">
        <f>IF(ISERROR(VLOOKUP(CONCATENATE($A375,"_",AO$2),'Reference data SID'!$B:$N,13,FALSE)),"",VLOOKUP(CONCATENATE($A375,"_",AO$2),'Reference data SID'!$B:$N,13,FALSE))</f>
        <v/>
      </c>
      <c r="AP375" s="16" t="str">
        <f>IF(ISERROR(VLOOKUP(CONCATENATE($A375,"_",AP$2),'Reference data SID'!$B:$N,13,FALSE)),"",VLOOKUP(CONCATENATE($A375,"_",AP$2),'Reference data SID'!$B:$N,13,FALSE))</f>
        <v/>
      </c>
      <c r="AQ375" s="16" t="str">
        <f>IF(ISERROR(VLOOKUP(CONCATENATE($A375,"_",AQ$2),'Reference data SID'!$B:$N,13,FALSE)),"",VLOOKUP(CONCATENATE($A375,"_",AQ$2),'Reference data SID'!$B:$N,13,FALSE))</f>
        <v/>
      </c>
      <c r="AR375" s="16" t="str">
        <f>IF(ISERROR(VLOOKUP(CONCATENATE($A375,"_",AR$2),'Reference data SID'!$B:$N,13,FALSE)),"",VLOOKUP(CONCATENATE($A375,"_",AR$2),'Reference data SID'!$B:$N,13,FALSE))</f>
        <v/>
      </c>
      <c r="AS375" s="16" t="str">
        <f>IF(ISERROR(VLOOKUP(CONCATENATE($A375,"_",AS$2),'Reference data SID'!$B:$N,13,FALSE)),"",VLOOKUP(CONCATENATE($A375,"_",AS$2),'Reference data SID'!$B:$N,13,FALSE))</f>
        <v/>
      </c>
      <c r="AT375" s="16" t="str">
        <f>IF(ISERROR(VLOOKUP(CONCATENATE($A375,"_",AT$2),'Reference data SID'!$B:$N,13,FALSE)),"",VLOOKUP(CONCATENATE($A375,"_",AT$2),'Reference data SID'!$B:$N,13,FALSE))</f>
        <v/>
      </c>
    </row>
    <row r="376" spans="1:46" x14ac:dyDescent="0.25">
      <c r="A376">
        <v>372</v>
      </c>
      <c r="B376" s="16" t="str">
        <f>IF(ISERROR(VLOOKUP(CONCATENATE($A376,"_",B$2),'Reference data SID'!$B:$N,13,FALSE)),"",VLOOKUP(CONCATENATE($A376,"_",B$2),'Reference data SID'!$B:$N,13,FALSE))</f>
        <v/>
      </c>
      <c r="C376" s="16" t="str">
        <f>IF(ISERROR(VLOOKUP(CONCATENATE($A376,"_",C$2),'Reference data SID'!$B:$N,13,FALSE)),"",VLOOKUP(CONCATENATE($A376,"_",C$2),'Reference data SID'!$B:$N,13,FALSE))</f>
        <v/>
      </c>
      <c r="D376" s="16" t="str">
        <f>IF(ISERROR(VLOOKUP(CONCATENATE($A376,"_",D$2),'Reference data SID'!$B:$N,13,FALSE)),"",VLOOKUP(CONCATENATE($A376,"_",D$2),'Reference data SID'!$B:$N,13,FALSE))</f>
        <v/>
      </c>
      <c r="E376" s="16" t="str">
        <f>IF(ISERROR(VLOOKUP(CONCATENATE($A376,"_",E$2),'Reference data SID'!$B:$N,13,FALSE)),"",VLOOKUP(CONCATENATE($A376,"_",E$2),'Reference data SID'!$B:$N,13,FALSE))</f>
        <v/>
      </c>
      <c r="F376" s="16" t="str">
        <f>IF(ISERROR(VLOOKUP(CONCATENATE($A376,"_",F$2),'Reference data SID'!$B:$N,13,FALSE)),"",VLOOKUP(CONCATENATE($A376,"_",F$2),'Reference data SID'!$B:$N,13,FALSE))</f>
        <v/>
      </c>
      <c r="G376" s="16" t="str">
        <f>IF(ISERROR(VLOOKUP(CONCATENATE($A376,"_",G$2),'Reference data SID'!$B:$N,13,FALSE)),"",VLOOKUP(CONCATENATE($A376,"_",G$2),'Reference data SID'!$B:$N,13,FALSE))</f>
        <v/>
      </c>
      <c r="H376" s="16" t="str">
        <f>IF(ISERROR(VLOOKUP(CONCATENATE($A376,"_",H$2),'Reference data SID'!$B:$N,13,FALSE)),"",VLOOKUP(CONCATENATE($A376,"_",H$2),'Reference data SID'!$B:$N,13,FALSE))</f>
        <v/>
      </c>
      <c r="I376" s="16" t="str">
        <f>IF(ISERROR(VLOOKUP(CONCATENATE($A376,"_",I$2),'Reference data SID'!$B:$N,13,FALSE)),"",VLOOKUP(CONCATENATE($A376,"_",I$2),'Reference data SID'!$B:$N,13,FALSE))</f>
        <v/>
      </c>
      <c r="J376" s="16" t="str">
        <f>IF(ISERROR(VLOOKUP(CONCATENATE($A376,"_",J$2),'Reference data SID'!$B:$N,13,FALSE)),"",VLOOKUP(CONCATENATE($A376,"_",J$2),'Reference data SID'!$B:$N,13,FALSE))</f>
        <v/>
      </c>
      <c r="K376" s="16" t="str">
        <f>IF(ISERROR(VLOOKUP(CONCATENATE($A376,"_",K$2),'Reference data SID'!$B:$N,13,FALSE)),"",VLOOKUP(CONCATENATE($A376,"_",K$2),'Reference data SID'!$B:$N,13,FALSE))</f>
        <v/>
      </c>
      <c r="L376" s="16" t="str">
        <f>IF(ISERROR(VLOOKUP(CONCATENATE($A376,"_",L$2),'Reference data SID'!$B:$N,13,FALSE)),"",VLOOKUP(CONCATENATE($A376,"_",L$2),'Reference data SID'!$B:$N,13,FALSE))</f>
        <v/>
      </c>
      <c r="M376" s="16" t="str">
        <f>IF(ISERROR(VLOOKUP(CONCATENATE($A376,"_",M$2),'Reference data SID'!$B:$N,13,FALSE)),"",VLOOKUP(CONCATENATE($A376,"_",M$2),'Reference data SID'!$B:$N,13,FALSE))</f>
        <v/>
      </c>
      <c r="N376" s="16" t="str">
        <f>IF(ISERROR(VLOOKUP(CONCATENATE($A376,"_",N$2),'Reference data SID'!$B:$N,13,FALSE)),"",VLOOKUP(CONCATENATE($A376,"_",N$2),'Reference data SID'!$B:$N,13,FALSE))</f>
        <v/>
      </c>
      <c r="O376" s="16" t="str">
        <f>IF(ISERROR(VLOOKUP(CONCATENATE($A376,"_",O$2),'Reference data SID'!$B:$N,13,FALSE)),"",VLOOKUP(CONCATENATE($A376,"_",O$2),'Reference data SID'!$B:$N,13,FALSE))</f>
        <v/>
      </c>
      <c r="P376" s="16" t="str">
        <f>IF(ISERROR(VLOOKUP(CONCATENATE($A376,"_",P$2),'Reference data SID'!$B:$N,13,FALSE)),"",VLOOKUP(CONCATENATE($A376,"_",P$2),'Reference data SID'!$B:$N,13,FALSE))</f>
        <v/>
      </c>
      <c r="Q376" s="16" t="str">
        <f>IF(ISERROR(VLOOKUP(CONCATENATE($A376,"_",Q$2),'Reference data SID'!$B:$N,13,FALSE)),"",VLOOKUP(CONCATENATE($A376,"_",Q$2),'Reference data SID'!$B:$N,13,FALSE))</f>
        <v/>
      </c>
      <c r="R376" s="16" t="str">
        <f>IF(ISERROR(VLOOKUP(CONCATENATE($A376,"_",R$2),'Reference data SID'!$B:$N,13,FALSE)),"",VLOOKUP(CONCATENATE($A376,"_",R$2),'Reference data SID'!$B:$N,13,FALSE))</f>
        <v/>
      </c>
      <c r="S376" s="16" t="str">
        <f>IF(ISERROR(VLOOKUP(CONCATENATE($A376,"_",S$2),'Reference data SID'!$B:$N,13,FALSE)),"",VLOOKUP(CONCATENATE($A376,"_",S$2),'Reference data SID'!$B:$N,13,FALSE))</f>
        <v/>
      </c>
      <c r="T376" s="16" t="str">
        <f>IF(ISERROR(VLOOKUP(CONCATENATE($A376,"_",T$2),'Reference data SID'!$B:$N,13,FALSE)),"",VLOOKUP(CONCATENATE($A376,"_",T$2),'Reference data SID'!$B:$N,13,FALSE))</f>
        <v/>
      </c>
      <c r="U376" s="16" t="str">
        <f>IF(ISERROR(VLOOKUP(CONCATENATE($A376,"_",U$2),'Reference data SID'!$B:$N,13,FALSE)),"",VLOOKUP(CONCATENATE($A376,"_",U$2),'Reference data SID'!$B:$N,13,FALSE))</f>
        <v/>
      </c>
      <c r="V376" s="16" t="str">
        <f>IF(ISERROR(VLOOKUP(CONCATENATE($A376,"_",V$2),'Reference data SID'!$B:$N,13,FALSE)),"",VLOOKUP(CONCATENATE($A376,"_",V$2),'Reference data SID'!$B:$N,13,FALSE))</f>
        <v/>
      </c>
      <c r="W376" s="16" t="str">
        <f>IF(ISERROR(VLOOKUP(CONCATENATE($A376,"_",W$2),'Reference data SID'!$B:$N,13,FALSE)),"",VLOOKUP(CONCATENATE($A376,"_",W$2),'Reference data SID'!$B:$N,13,FALSE))</f>
        <v/>
      </c>
      <c r="X376" s="16" t="str">
        <f>IF(ISERROR(VLOOKUP(CONCATENATE($A376,"_",X$2),'Reference data SID'!$B:$N,13,FALSE)),"",VLOOKUP(CONCATENATE($A376,"_",X$2),'Reference data SID'!$B:$N,13,FALSE))</f>
        <v/>
      </c>
      <c r="Y376" s="16" t="str">
        <f>IF(ISERROR(VLOOKUP(CONCATENATE($A376,"_",Y$2),'Reference data SID'!$B:$N,13,FALSE)),"",VLOOKUP(CONCATENATE($A376,"_",Y$2),'Reference data SID'!$B:$N,13,FALSE))</f>
        <v/>
      </c>
      <c r="Z376" s="16" t="str">
        <f>IF(ISERROR(VLOOKUP(CONCATENATE($A376,"_",Z$2),'Reference data SID'!$B:$N,13,FALSE)),"",VLOOKUP(CONCATENATE($A376,"_",Z$2),'Reference data SID'!$B:$N,13,FALSE))</f>
        <v/>
      </c>
      <c r="AA376" s="16" t="str">
        <f>IF(ISERROR(VLOOKUP(CONCATENATE($A376,"_",AA$2),'Reference data SID'!$B:$N,13,FALSE)),"",VLOOKUP(CONCATENATE($A376,"_",AA$2),'Reference data SID'!$B:$N,13,FALSE))</f>
        <v/>
      </c>
      <c r="AB376" s="16" t="str">
        <f>IF(ISERROR(VLOOKUP(CONCATENATE($A376,"_",AB$2),'Reference data SID'!$B:$N,13,FALSE)),"",VLOOKUP(CONCATENATE($A376,"_",AB$2),'Reference data SID'!$B:$N,13,FALSE))</f>
        <v/>
      </c>
      <c r="AC376" s="16" t="str">
        <f>IF(ISERROR(VLOOKUP(CONCATENATE($A376,"_",AC$2),'Reference data SID'!$B:$N,13,FALSE)),"",VLOOKUP(CONCATENATE($A376,"_",AC$2),'Reference data SID'!$B:$N,13,FALSE))</f>
        <v/>
      </c>
      <c r="AD376" s="16" t="str">
        <f>IF(ISERROR(VLOOKUP(CONCATENATE($A376,"_",AD$2),'Reference data SID'!$B:$N,13,FALSE)),"",VLOOKUP(CONCATENATE($A376,"_",AD$2),'Reference data SID'!$B:$N,13,FALSE))</f>
        <v/>
      </c>
      <c r="AE376" s="16" t="str">
        <f>IF(ISERROR(VLOOKUP(CONCATENATE($A376,"_",AE$2),'Reference data SID'!$B:$N,13,FALSE)),"",VLOOKUP(CONCATENATE($A376,"_",AE$2),'Reference data SID'!$B:$N,13,FALSE))</f>
        <v/>
      </c>
      <c r="AF376" s="16" t="str">
        <f>IF(ISERROR(VLOOKUP(CONCATENATE($A376,"_",AF$2),'Reference data SID'!$B:$N,13,FALSE)),"",VLOOKUP(CONCATENATE($A376,"_",AF$2),'Reference data SID'!$B:$N,13,FALSE))</f>
        <v/>
      </c>
      <c r="AG376" s="16" t="str">
        <f>IF(ISERROR(VLOOKUP(CONCATENATE($A376,"_",AG$2),'Reference data SID'!$B:$N,13,FALSE)),"",VLOOKUP(CONCATENATE($A376,"_",AG$2),'Reference data SID'!$B:$N,13,FALSE))</f>
        <v/>
      </c>
      <c r="AH376" s="16" t="str">
        <f>IF(ISERROR(VLOOKUP(CONCATENATE($A376,"_",AH$2),'Reference data SID'!$B:$N,13,FALSE)),"",VLOOKUP(CONCATENATE($A376,"_",AH$2),'Reference data SID'!$B:$N,13,FALSE))</f>
        <v/>
      </c>
      <c r="AI376" s="16" t="str">
        <f>IF(ISERROR(VLOOKUP(CONCATENATE($A376,"_",AI$2),'Reference data SID'!$B:$N,13,FALSE)),"",VLOOKUP(CONCATENATE($A376,"_",AI$2),'Reference data SID'!$B:$N,13,FALSE))</f>
        <v/>
      </c>
      <c r="AJ376" s="16" t="str">
        <f>IF(ISERROR(VLOOKUP(CONCATENATE($A376,"_",AJ$2),'Reference data SID'!$B:$N,13,FALSE)),"",VLOOKUP(CONCATENATE($A376,"_",AJ$2),'Reference data SID'!$B:$N,13,FALSE))</f>
        <v/>
      </c>
      <c r="AK376" s="16" t="str">
        <f>IF(ISERROR(VLOOKUP(CONCATENATE($A376,"_",AK$2),'Reference data SID'!$B:$N,13,FALSE)),"",VLOOKUP(CONCATENATE($A376,"_",AK$2),'Reference data SID'!$B:$N,13,FALSE))</f>
        <v/>
      </c>
      <c r="AL376" s="16" t="str">
        <f>IF(ISERROR(VLOOKUP(CONCATENATE($A376,"_",AL$2),'Reference data SID'!$B:$N,13,FALSE)),"",VLOOKUP(CONCATENATE($A376,"_",AL$2),'Reference data SID'!$B:$N,13,FALSE))</f>
        <v/>
      </c>
      <c r="AM376" s="16" t="str">
        <f>IF(ISERROR(VLOOKUP(CONCATENATE($A376,"_",AM$2),'Reference data SID'!$B:$N,13,FALSE)),"",VLOOKUP(CONCATENATE($A376,"_",AM$2),'Reference data SID'!$B:$N,13,FALSE))</f>
        <v/>
      </c>
      <c r="AN376" s="16" t="str">
        <f>IF(ISERROR(VLOOKUP(CONCATENATE($A376,"_",AN$2),'Reference data SID'!$B:$N,13,FALSE)),"",VLOOKUP(CONCATENATE($A376,"_",AN$2),'Reference data SID'!$B:$N,13,FALSE))</f>
        <v/>
      </c>
      <c r="AO376" s="16" t="str">
        <f>IF(ISERROR(VLOOKUP(CONCATENATE($A376,"_",AO$2),'Reference data SID'!$B:$N,13,FALSE)),"",VLOOKUP(CONCATENATE($A376,"_",AO$2),'Reference data SID'!$B:$N,13,FALSE))</f>
        <v/>
      </c>
      <c r="AP376" s="16" t="str">
        <f>IF(ISERROR(VLOOKUP(CONCATENATE($A376,"_",AP$2),'Reference data SID'!$B:$N,13,FALSE)),"",VLOOKUP(CONCATENATE($A376,"_",AP$2),'Reference data SID'!$B:$N,13,FALSE))</f>
        <v/>
      </c>
      <c r="AQ376" s="16" t="str">
        <f>IF(ISERROR(VLOOKUP(CONCATENATE($A376,"_",AQ$2),'Reference data SID'!$B:$N,13,FALSE)),"",VLOOKUP(CONCATENATE($A376,"_",AQ$2),'Reference data SID'!$B:$N,13,FALSE))</f>
        <v/>
      </c>
      <c r="AR376" s="16" t="str">
        <f>IF(ISERROR(VLOOKUP(CONCATENATE($A376,"_",AR$2),'Reference data SID'!$B:$N,13,FALSE)),"",VLOOKUP(CONCATENATE($A376,"_",AR$2),'Reference data SID'!$B:$N,13,FALSE))</f>
        <v/>
      </c>
      <c r="AS376" s="16" t="str">
        <f>IF(ISERROR(VLOOKUP(CONCATENATE($A376,"_",AS$2),'Reference data SID'!$B:$N,13,FALSE)),"",VLOOKUP(CONCATENATE($A376,"_",AS$2),'Reference data SID'!$B:$N,13,FALSE))</f>
        <v/>
      </c>
      <c r="AT376" s="16" t="str">
        <f>IF(ISERROR(VLOOKUP(CONCATENATE($A376,"_",AT$2),'Reference data SID'!$B:$N,13,FALSE)),"",VLOOKUP(CONCATENATE($A376,"_",AT$2),'Reference data SID'!$B:$N,13,FALSE))</f>
        <v/>
      </c>
    </row>
    <row r="377" spans="1:46" x14ac:dyDescent="0.25">
      <c r="A377">
        <v>373</v>
      </c>
      <c r="B377" s="16" t="str">
        <f>IF(ISERROR(VLOOKUP(CONCATENATE($A377,"_",B$2),'Reference data SID'!$B:$N,13,FALSE)),"",VLOOKUP(CONCATENATE($A377,"_",B$2),'Reference data SID'!$B:$N,13,FALSE))</f>
        <v/>
      </c>
      <c r="C377" s="16" t="str">
        <f>IF(ISERROR(VLOOKUP(CONCATENATE($A377,"_",C$2),'Reference data SID'!$B:$N,13,FALSE)),"",VLOOKUP(CONCATENATE($A377,"_",C$2),'Reference data SID'!$B:$N,13,FALSE))</f>
        <v/>
      </c>
      <c r="D377" s="16" t="str">
        <f>IF(ISERROR(VLOOKUP(CONCATENATE($A377,"_",D$2),'Reference data SID'!$B:$N,13,FALSE)),"",VLOOKUP(CONCATENATE($A377,"_",D$2),'Reference data SID'!$B:$N,13,FALSE))</f>
        <v/>
      </c>
      <c r="E377" s="16" t="str">
        <f>IF(ISERROR(VLOOKUP(CONCATENATE($A377,"_",E$2),'Reference data SID'!$B:$N,13,FALSE)),"",VLOOKUP(CONCATENATE($A377,"_",E$2),'Reference data SID'!$B:$N,13,FALSE))</f>
        <v/>
      </c>
      <c r="F377" s="16" t="str">
        <f>IF(ISERROR(VLOOKUP(CONCATENATE($A377,"_",F$2),'Reference data SID'!$B:$N,13,FALSE)),"",VLOOKUP(CONCATENATE($A377,"_",F$2),'Reference data SID'!$B:$N,13,FALSE))</f>
        <v/>
      </c>
      <c r="G377" s="16" t="str">
        <f>IF(ISERROR(VLOOKUP(CONCATENATE($A377,"_",G$2),'Reference data SID'!$B:$N,13,FALSE)),"",VLOOKUP(CONCATENATE($A377,"_",G$2),'Reference data SID'!$B:$N,13,FALSE))</f>
        <v/>
      </c>
      <c r="H377" s="16" t="str">
        <f>IF(ISERROR(VLOOKUP(CONCATENATE($A377,"_",H$2),'Reference data SID'!$B:$N,13,FALSE)),"",VLOOKUP(CONCATENATE($A377,"_",H$2),'Reference data SID'!$B:$N,13,FALSE))</f>
        <v/>
      </c>
      <c r="I377" s="16" t="str">
        <f>IF(ISERROR(VLOOKUP(CONCATENATE($A377,"_",I$2),'Reference data SID'!$B:$N,13,FALSE)),"",VLOOKUP(CONCATENATE($A377,"_",I$2),'Reference data SID'!$B:$N,13,FALSE))</f>
        <v/>
      </c>
      <c r="J377" s="16" t="str">
        <f>IF(ISERROR(VLOOKUP(CONCATENATE($A377,"_",J$2),'Reference data SID'!$B:$N,13,FALSE)),"",VLOOKUP(CONCATENATE($A377,"_",J$2),'Reference data SID'!$B:$N,13,FALSE))</f>
        <v/>
      </c>
      <c r="K377" s="16" t="str">
        <f>IF(ISERROR(VLOOKUP(CONCATENATE($A377,"_",K$2),'Reference data SID'!$B:$N,13,FALSE)),"",VLOOKUP(CONCATENATE($A377,"_",K$2),'Reference data SID'!$B:$N,13,FALSE))</f>
        <v/>
      </c>
      <c r="L377" s="16" t="str">
        <f>IF(ISERROR(VLOOKUP(CONCATENATE($A377,"_",L$2),'Reference data SID'!$B:$N,13,FALSE)),"",VLOOKUP(CONCATENATE($A377,"_",L$2),'Reference data SID'!$B:$N,13,FALSE))</f>
        <v/>
      </c>
      <c r="M377" s="16" t="str">
        <f>IF(ISERROR(VLOOKUP(CONCATENATE($A377,"_",M$2),'Reference data SID'!$B:$N,13,FALSE)),"",VLOOKUP(CONCATENATE($A377,"_",M$2),'Reference data SID'!$B:$N,13,FALSE))</f>
        <v/>
      </c>
      <c r="N377" s="16" t="str">
        <f>IF(ISERROR(VLOOKUP(CONCATENATE($A377,"_",N$2),'Reference data SID'!$B:$N,13,FALSE)),"",VLOOKUP(CONCATENATE($A377,"_",N$2),'Reference data SID'!$B:$N,13,FALSE))</f>
        <v/>
      </c>
      <c r="O377" s="16" t="str">
        <f>IF(ISERROR(VLOOKUP(CONCATENATE($A377,"_",O$2),'Reference data SID'!$B:$N,13,FALSE)),"",VLOOKUP(CONCATENATE($A377,"_",O$2),'Reference data SID'!$B:$N,13,FALSE))</f>
        <v/>
      </c>
      <c r="P377" s="16" t="str">
        <f>IF(ISERROR(VLOOKUP(CONCATENATE($A377,"_",P$2),'Reference data SID'!$B:$N,13,FALSE)),"",VLOOKUP(CONCATENATE($A377,"_",P$2),'Reference data SID'!$B:$N,13,FALSE))</f>
        <v/>
      </c>
      <c r="Q377" s="16" t="str">
        <f>IF(ISERROR(VLOOKUP(CONCATENATE($A377,"_",Q$2),'Reference data SID'!$B:$N,13,FALSE)),"",VLOOKUP(CONCATENATE($A377,"_",Q$2),'Reference data SID'!$B:$N,13,FALSE))</f>
        <v/>
      </c>
      <c r="R377" s="16" t="str">
        <f>IF(ISERROR(VLOOKUP(CONCATENATE($A377,"_",R$2),'Reference data SID'!$B:$N,13,FALSE)),"",VLOOKUP(CONCATENATE($A377,"_",R$2),'Reference data SID'!$B:$N,13,FALSE))</f>
        <v/>
      </c>
      <c r="S377" s="16" t="str">
        <f>IF(ISERROR(VLOOKUP(CONCATENATE($A377,"_",S$2),'Reference data SID'!$B:$N,13,FALSE)),"",VLOOKUP(CONCATENATE($A377,"_",S$2),'Reference data SID'!$B:$N,13,FALSE))</f>
        <v/>
      </c>
      <c r="T377" s="16" t="str">
        <f>IF(ISERROR(VLOOKUP(CONCATENATE($A377,"_",T$2),'Reference data SID'!$B:$N,13,FALSE)),"",VLOOKUP(CONCATENATE($A377,"_",T$2),'Reference data SID'!$B:$N,13,FALSE))</f>
        <v/>
      </c>
      <c r="U377" s="16" t="str">
        <f>IF(ISERROR(VLOOKUP(CONCATENATE($A377,"_",U$2),'Reference data SID'!$B:$N,13,FALSE)),"",VLOOKUP(CONCATENATE($A377,"_",U$2),'Reference data SID'!$B:$N,13,FALSE))</f>
        <v/>
      </c>
      <c r="V377" s="16" t="str">
        <f>IF(ISERROR(VLOOKUP(CONCATENATE($A377,"_",V$2),'Reference data SID'!$B:$N,13,FALSE)),"",VLOOKUP(CONCATENATE($A377,"_",V$2),'Reference data SID'!$B:$N,13,FALSE))</f>
        <v/>
      </c>
      <c r="W377" s="16" t="str">
        <f>IF(ISERROR(VLOOKUP(CONCATENATE($A377,"_",W$2),'Reference data SID'!$B:$N,13,FALSE)),"",VLOOKUP(CONCATENATE($A377,"_",W$2),'Reference data SID'!$B:$N,13,FALSE))</f>
        <v/>
      </c>
      <c r="X377" s="16" t="str">
        <f>IF(ISERROR(VLOOKUP(CONCATENATE($A377,"_",X$2),'Reference data SID'!$B:$N,13,FALSE)),"",VLOOKUP(CONCATENATE($A377,"_",X$2),'Reference data SID'!$B:$N,13,FALSE))</f>
        <v/>
      </c>
      <c r="Y377" s="16" t="str">
        <f>IF(ISERROR(VLOOKUP(CONCATENATE($A377,"_",Y$2),'Reference data SID'!$B:$N,13,FALSE)),"",VLOOKUP(CONCATENATE($A377,"_",Y$2),'Reference data SID'!$B:$N,13,FALSE))</f>
        <v/>
      </c>
      <c r="Z377" s="16" t="str">
        <f>IF(ISERROR(VLOOKUP(CONCATENATE($A377,"_",Z$2),'Reference data SID'!$B:$N,13,FALSE)),"",VLOOKUP(CONCATENATE($A377,"_",Z$2),'Reference data SID'!$B:$N,13,FALSE))</f>
        <v/>
      </c>
      <c r="AA377" s="16" t="str">
        <f>IF(ISERROR(VLOOKUP(CONCATENATE($A377,"_",AA$2),'Reference data SID'!$B:$N,13,FALSE)),"",VLOOKUP(CONCATENATE($A377,"_",AA$2),'Reference data SID'!$B:$N,13,FALSE))</f>
        <v/>
      </c>
      <c r="AB377" s="16" t="str">
        <f>IF(ISERROR(VLOOKUP(CONCATENATE($A377,"_",AB$2),'Reference data SID'!$B:$N,13,FALSE)),"",VLOOKUP(CONCATENATE($A377,"_",AB$2),'Reference data SID'!$B:$N,13,FALSE))</f>
        <v/>
      </c>
      <c r="AC377" s="16" t="str">
        <f>IF(ISERROR(VLOOKUP(CONCATENATE($A377,"_",AC$2),'Reference data SID'!$B:$N,13,FALSE)),"",VLOOKUP(CONCATENATE($A377,"_",AC$2),'Reference data SID'!$B:$N,13,FALSE))</f>
        <v/>
      </c>
      <c r="AD377" s="16" t="str">
        <f>IF(ISERROR(VLOOKUP(CONCATENATE($A377,"_",AD$2),'Reference data SID'!$B:$N,13,FALSE)),"",VLOOKUP(CONCATENATE($A377,"_",AD$2),'Reference data SID'!$B:$N,13,FALSE))</f>
        <v/>
      </c>
      <c r="AE377" s="16" t="str">
        <f>IF(ISERROR(VLOOKUP(CONCATENATE($A377,"_",AE$2),'Reference data SID'!$B:$N,13,FALSE)),"",VLOOKUP(CONCATENATE($A377,"_",AE$2),'Reference data SID'!$B:$N,13,FALSE))</f>
        <v/>
      </c>
      <c r="AF377" s="16" t="str">
        <f>IF(ISERROR(VLOOKUP(CONCATENATE($A377,"_",AF$2),'Reference data SID'!$B:$N,13,FALSE)),"",VLOOKUP(CONCATENATE($A377,"_",AF$2),'Reference data SID'!$B:$N,13,FALSE))</f>
        <v/>
      </c>
      <c r="AG377" s="16" t="str">
        <f>IF(ISERROR(VLOOKUP(CONCATENATE($A377,"_",AG$2),'Reference data SID'!$B:$N,13,FALSE)),"",VLOOKUP(CONCATENATE($A377,"_",AG$2),'Reference data SID'!$B:$N,13,FALSE))</f>
        <v/>
      </c>
      <c r="AH377" s="16" t="str">
        <f>IF(ISERROR(VLOOKUP(CONCATENATE($A377,"_",AH$2),'Reference data SID'!$B:$N,13,FALSE)),"",VLOOKUP(CONCATENATE($A377,"_",AH$2),'Reference data SID'!$B:$N,13,FALSE))</f>
        <v/>
      </c>
      <c r="AI377" s="16" t="str">
        <f>IF(ISERROR(VLOOKUP(CONCATENATE($A377,"_",AI$2),'Reference data SID'!$B:$N,13,FALSE)),"",VLOOKUP(CONCATENATE($A377,"_",AI$2),'Reference data SID'!$B:$N,13,FALSE))</f>
        <v/>
      </c>
      <c r="AJ377" s="16" t="str">
        <f>IF(ISERROR(VLOOKUP(CONCATENATE($A377,"_",AJ$2),'Reference data SID'!$B:$N,13,FALSE)),"",VLOOKUP(CONCATENATE($A377,"_",AJ$2),'Reference data SID'!$B:$N,13,FALSE))</f>
        <v/>
      </c>
      <c r="AK377" s="16" t="str">
        <f>IF(ISERROR(VLOOKUP(CONCATENATE($A377,"_",AK$2),'Reference data SID'!$B:$N,13,FALSE)),"",VLOOKUP(CONCATENATE($A377,"_",AK$2),'Reference data SID'!$B:$N,13,FALSE))</f>
        <v/>
      </c>
      <c r="AL377" s="16" t="str">
        <f>IF(ISERROR(VLOOKUP(CONCATENATE($A377,"_",AL$2),'Reference data SID'!$B:$N,13,FALSE)),"",VLOOKUP(CONCATENATE($A377,"_",AL$2),'Reference data SID'!$B:$N,13,FALSE))</f>
        <v/>
      </c>
      <c r="AM377" s="16" t="str">
        <f>IF(ISERROR(VLOOKUP(CONCATENATE($A377,"_",AM$2),'Reference data SID'!$B:$N,13,FALSE)),"",VLOOKUP(CONCATENATE($A377,"_",AM$2),'Reference data SID'!$B:$N,13,FALSE))</f>
        <v/>
      </c>
      <c r="AN377" s="16" t="str">
        <f>IF(ISERROR(VLOOKUP(CONCATENATE($A377,"_",AN$2),'Reference data SID'!$B:$N,13,FALSE)),"",VLOOKUP(CONCATENATE($A377,"_",AN$2),'Reference data SID'!$B:$N,13,FALSE))</f>
        <v/>
      </c>
      <c r="AO377" s="16" t="str">
        <f>IF(ISERROR(VLOOKUP(CONCATENATE($A377,"_",AO$2),'Reference data SID'!$B:$N,13,FALSE)),"",VLOOKUP(CONCATENATE($A377,"_",AO$2),'Reference data SID'!$B:$N,13,FALSE))</f>
        <v/>
      </c>
      <c r="AP377" s="16" t="str">
        <f>IF(ISERROR(VLOOKUP(CONCATENATE($A377,"_",AP$2),'Reference data SID'!$B:$N,13,FALSE)),"",VLOOKUP(CONCATENATE($A377,"_",AP$2),'Reference data SID'!$B:$N,13,FALSE))</f>
        <v/>
      </c>
      <c r="AQ377" s="16" t="str">
        <f>IF(ISERROR(VLOOKUP(CONCATENATE($A377,"_",AQ$2),'Reference data SID'!$B:$N,13,FALSE)),"",VLOOKUP(CONCATENATE($A377,"_",AQ$2),'Reference data SID'!$B:$N,13,FALSE))</f>
        <v/>
      </c>
      <c r="AR377" s="16" t="str">
        <f>IF(ISERROR(VLOOKUP(CONCATENATE($A377,"_",AR$2),'Reference data SID'!$B:$N,13,FALSE)),"",VLOOKUP(CONCATENATE($A377,"_",AR$2),'Reference data SID'!$B:$N,13,FALSE))</f>
        <v/>
      </c>
      <c r="AS377" s="16" t="str">
        <f>IF(ISERROR(VLOOKUP(CONCATENATE($A377,"_",AS$2),'Reference data SID'!$B:$N,13,FALSE)),"",VLOOKUP(CONCATENATE($A377,"_",AS$2),'Reference data SID'!$B:$N,13,FALSE))</f>
        <v/>
      </c>
      <c r="AT377" s="16" t="str">
        <f>IF(ISERROR(VLOOKUP(CONCATENATE($A377,"_",AT$2),'Reference data SID'!$B:$N,13,FALSE)),"",VLOOKUP(CONCATENATE($A377,"_",AT$2),'Reference data SID'!$B:$N,13,FALSE))</f>
        <v/>
      </c>
    </row>
    <row r="378" spans="1:46" x14ac:dyDescent="0.25">
      <c r="A378">
        <v>374</v>
      </c>
      <c r="B378" s="16" t="str">
        <f>IF(ISERROR(VLOOKUP(CONCATENATE($A378,"_",B$2),'Reference data SID'!$B:$N,13,FALSE)),"",VLOOKUP(CONCATENATE($A378,"_",B$2),'Reference data SID'!$B:$N,13,FALSE))</f>
        <v/>
      </c>
      <c r="C378" s="16" t="str">
        <f>IF(ISERROR(VLOOKUP(CONCATENATE($A378,"_",C$2),'Reference data SID'!$B:$N,13,FALSE)),"",VLOOKUP(CONCATENATE($A378,"_",C$2),'Reference data SID'!$B:$N,13,FALSE))</f>
        <v/>
      </c>
      <c r="D378" s="16" t="str">
        <f>IF(ISERROR(VLOOKUP(CONCATENATE($A378,"_",D$2),'Reference data SID'!$B:$N,13,FALSE)),"",VLOOKUP(CONCATENATE($A378,"_",D$2),'Reference data SID'!$B:$N,13,FALSE))</f>
        <v/>
      </c>
      <c r="E378" s="16" t="str">
        <f>IF(ISERROR(VLOOKUP(CONCATENATE($A378,"_",E$2),'Reference data SID'!$B:$N,13,FALSE)),"",VLOOKUP(CONCATENATE($A378,"_",E$2),'Reference data SID'!$B:$N,13,FALSE))</f>
        <v/>
      </c>
      <c r="F378" s="16" t="str">
        <f>IF(ISERROR(VLOOKUP(CONCATENATE($A378,"_",F$2),'Reference data SID'!$B:$N,13,FALSE)),"",VLOOKUP(CONCATENATE($A378,"_",F$2),'Reference data SID'!$B:$N,13,FALSE))</f>
        <v/>
      </c>
      <c r="G378" s="16" t="str">
        <f>IF(ISERROR(VLOOKUP(CONCATENATE($A378,"_",G$2),'Reference data SID'!$B:$N,13,FALSE)),"",VLOOKUP(CONCATENATE($A378,"_",G$2),'Reference data SID'!$B:$N,13,FALSE))</f>
        <v/>
      </c>
      <c r="H378" s="16" t="str">
        <f>IF(ISERROR(VLOOKUP(CONCATENATE($A378,"_",H$2),'Reference data SID'!$B:$N,13,FALSE)),"",VLOOKUP(CONCATENATE($A378,"_",H$2),'Reference data SID'!$B:$N,13,FALSE))</f>
        <v/>
      </c>
      <c r="I378" s="16" t="str">
        <f>IF(ISERROR(VLOOKUP(CONCATENATE($A378,"_",I$2),'Reference data SID'!$B:$N,13,FALSE)),"",VLOOKUP(CONCATENATE($A378,"_",I$2),'Reference data SID'!$B:$N,13,FALSE))</f>
        <v/>
      </c>
      <c r="J378" s="16" t="str">
        <f>IF(ISERROR(VLOOKUP(CONCATENATE($A378,"_",J$2),'Reference data SID'!$B:$N,13,FALSE)),"",VLOOKUP(CONCATENATE($A378,"_",J$2),'Reference data SID'!$B:$N,13,FALSE))</f>
        <v/>
      </c>
      <c r="K378" s="16" t="str">
        <f>IF(ISERROR(VLOOKUP(CONCATENATE($A378,"_",K$2),'Reference data SID'!$B:$N,13,FALSE)),"",VLOOKUP(CONCATENATE($A378,"_",K$2),'Reference data SID'!$B:$N,13,FALSE))</f>
        <v/>
      </c>
      <c r="L378" s="16" t="str">
        <f>IF(ISERROR(VLOOKUP(CONCATENATE($A378,"_",L$2),'Reference data SID'!$B:$N,13,FALSE)),"",VLOOKUP(CONCATENATE($A378,"_",L$2),'Reference data SID'!$B:$N,13,FALSE))</f>
        <v/>
      </c>
      <c r="M378" s="16" t="str">
        <f>IF(ISERROR(VLOOKUP(CONCATENATE($A378,"_",M$2),'Reference data SID'!$B:$N,13,FALSE)),"",VLOOKUP(CONCATENATE($A378,"_",M$2),'Reference data SID'!$B:$N,13,FALSE))</f>
        <v/>
      </c>
      <c r="N378" s="16" t="str">
        <f>IF(ISERROR(VLOOKUP(CONCATENATE($A378,"_",N$2),'Reference data SID'!$B:$N,13,FALSE)),"",VLOOKUP(CONCATENATE($A378,"_",N$2),'Reference data SID'!$B:$N,13,FALSE))</f>
        <v/>
      </c>
      <c r="O378" s="16" t="str">
        <f>IF(ISERROR(VLOOKUP(CONCATENATE($A378,"_",O$2),'Reference data SID'!$B:$N,13,FALSE)),"",VLOOKUP(CONCATENATE($A378,"_",O$2),'Reference data SID'!$B:$N,13,FALSE))</f>
        <v/>
      </c>
      <c r="P378" s="16" t="str">
        <f>IF(ISERROR(VLOOKUP(CONCATENATE($A378,"_",P$2),'Reference data SID'!$B:$N,13,FALSE)),"",VLOOKUP(CONCATENATE($A378,"_",P$2),'Reference data SID'!$B:$N,13,FALSE))</f>
        <v/>
      </c>
      <c r="Q378" s="16" t="str">
        <f>IF(ISERROR(VLOOKUP(CONCATENATE($A378,"_",Q$2),'Reference data SID'!$B:$N,13,FALSE)),"",VLOOKUP(CONCATENATE($A378,"_",Q$2),'Reference data SID'!$B:$N,13,FALSE))</f>
        <v/>
      </c>
      <c r="R378" s="16" t="str">
        <f>IF(ISERROR(VLOOKUP(CONCATENATE($A378,"_",R$2),'Reference data SID'!$B:$N,13,FALSE)),"",VLOOKUP(CONCATENATE($A378,"_",R$2),'Reference data SID'!$B:$N,13,FALSE))</f>
        <v/>
      </c>
      <c r="S378" s="16" t="str">
        <f>IF(ISERROR(VLOOKUP(CONCATENATE($A378,"_",S$2),'Reference data SID'!$B:$N,13,FALSE)),"",VLOOKUP(CONCATENATE($A378,"_",S$2),'Reference data SID'!$B:$N,13,FALSE))</f>
        <v/>
      </c>
      <c r="T378" s="16" t="str">
        <f>IF(ISERROR(VLOOKUP(CONCATENATE($A378,"_",T$2),'Reference data SID'!$B:$N,13,FALSE)),"",VLOOKUP(CONCATENATE($A378,"_",T$2),'Reference data SID'!$B:$N,13,FALSE))</f>
        <v/>
      </c>
      <c r="U378" s="16" t="str">
        <f>IF(ISERROR(VLOOKUP(CONCATENATE($A378,"_",U$2),'Reference data SID'!$B:$N,13,FALSE)),"",VLOOKUP(CONCATENATE($A378,"_",U$2),'Reference data SID'!$B:$N,13,FALSE))</f>
        <v/>
      </c>
      <c r="V378" s="16" t="str">
        <f>IF(ISERROR(VLOOKUP(CONCATENATE($A378,"_",V$2),'Reference data SID'!$B:$N,13,FALSE)),"",VLOOKUP(CONCATENATE($A378,"_",V$2),'Reference data SID'!$B:$N,13,FALSE))</f>
        <v/>
      </c>
      <c r="W378" s="16" t="str">
        <f>IF(ISERROR(VLOOKUP(CONCATENATE($A378,"_",W$2),'Reference data SID'!$B:$N,13,FALSE)),"",VLOOKUP(CONCATENATE($A378,"_",W$2),'Reference data SID'!$B:$N,13,FALSE))</f>
        <v/>
      </c>
      <c r="X378" s="16" t="str">
        <f>IF(ISERROR(VLOOKUP(CONCATENATE($A378,"_",X$2),'Reference data SID'!$B:$N,13,FALSE)),"",VLOOKUP(CONCATENATE($A378,"_",X$2),'Reference data SID'!$B:$N,13,FALSE))</f>
        <v/>
      </c>
      <c r="Y378" s="16" t="str">
        <f>IF(ISERROR(VLOOKUP(CONCATENATE($A378,"_",Y$2),'Reference data SID'!$B:$N,13,FALSE)),"",VLOOKUP(CONCATENATE($A378,"_",Y$2),'Reference data SID'!$B:$N,13,FALSE))</f>
        <v/>
      </c>
      <c r="Z378" s="16" t="str">
        <f>IF(ISERROR(VLOOKUP(CONCATENATE($A378,"_",Z$2),'Reference data SID'!$B:$N,13,FALSE)),"",VLOOKUP(CONCATENATE($A378,"_",Z$2),'Reference data SID'!$B:$N,13,FALSE))</f>
        <v/>
      </c>
      <c r="AA378" s="16" t="str">
        <f>IF(ISERROR(VLOOKUP(CONCATENATE($A378,"_",AA$2),'Reference data SID'!$B:$N,13,FALSE)),"",VLOOKUP(CONCATENATE($A378,"_",AA$2),'Reference data SID'!$B:$N,13,FALSE))</f>
        <v/>
      </c>
      <c r="AB378" s="16" t="str">
        <f>IF(ISERROR(VLOOKUP(CONCATENATE($A378,"_",AB$2),'Reference data SID'!$B:$N,13,FALSE)),"",VLOOKUP(CONCATENATE($A378,"_",AB$2),'Reference data SID'!$B:$N,13,FALSE))</f>
        <v/>
      </c>
      <c r="AC378" s="16" t="str">
        <f>IF(ISERROR(VLOOKUP(CONCATENATE($A378,"_",AC$2),'Reference data SID'!$B:$N,13,FALSE)),"",VLOOKUP(CONCATENATE($A378,"_",AC$2),'Reference data SID'!$B:$N,13,FALSE))</f>
        <v/>
      </c>
      <c r="AD378" s="16" t="str">
        <f>IF(ISERROR(VLOOKUP(CONCATENATE($A378,"_",AD$2),'Reference data SID'!$B:$N,13,FALSE)),"",VLOOKUP(CONCATENATE($A378,"_",AD$2),'Reference data SID'!$B:$N,13,FALSE))</f>
        <v/>
      </c>
      <c r="AE378" s="16" t="str">
        <f>IF(ISERROR(VLOOKUP(CONCATENATE($A378,"_",AE$2),'Reference data SID'!$B:$N,13,FALSE)),"",VLOOKUP(CONCATENATE($A378,"_",AE$2),'Reference data SID'!$B:$N,13,FALSE))</f>
        <v/>
      </c>
      <c r="AF378" s="16" t="str">
        <f>IF(ISERROR(VLOOKUP(CONCATENATE($A378,"_",AF$2),'Reference data SID'!$B:$N,13,FALSE)),"",VLOOKUP(CONCATENATE($A378,"_",AF$2),'Reference data SID'!$B:$N,13,FALSE))</f>
        <v/>
      </c>
      <c r="AG378" s="16" t="str">
        <f>IF(ISERROR(VLOOKUP(CONCATENATE($A378,"_",AG$2),'Reference data SID'!$B:$N,13,FALSE)),"",VLOOKUP(CONCATENATE($A378,"_",AG$2),'Reference data SID'!$B:$N,13,FALSE))</f>
        <v/>
      </c>
      <c r="AH378" s="16" t="str">
        <f>IF(ISERROR(VLOOKUP(CONCATENATE($A378,"_",AH$2),'Reference data SID'!$B:$N,13,FALSE)),"",VLOOKUP(CONCATENATE($A378,"_",AH$2),'Reference data SID'!$B:$N,13,FALSE))</f>
        <v/>
      </c>
      <c r="AI378" s="16" t="str">
        <f>IF(ISERROR(VLOOKUP(CONCATENATE($A378,"_",AI$2),'Reference data SID'!$B:$N,13,FALSE)),"",VLOOKUP(CONCATENATE($A378,"_",AI$2),'Reference data SID'!$B:$N,13,FALSE))</f>
        <v/>
      </c>
      <c r="AJ378" s="16" t="str">
        <f>IF(ISERROR(VLOOKUP(CONCATENATE($A378,"_",AJ$2),'Reference data SID'!$B:$N,13,FALSE)),"",VLOOKUP(CONCATENATE($A378,"_",AJ$2),'Reference data SID'!$B:$N,13,FALSE))</f>
        <v/>
      </c>
      <c r="AK378" s="16" t="str">
        <f>IF(ISERROR(VLOOKUP(CONCATENATE($A378,"_",AK$2),'Reference data SID'!$B:$N,13,FALSE)),"",VLOOKUP(CONCATENATE($A378,"_",AK$2),'Reference data SID'!$B:$N,13,FALSE))</f>
        <v/>
      </c>
      <c r="AL378" s="16" t="str">
        <f>IF(ISERROR(VLOOKUP(CONCATENATE($A378,"_",AL$2),'Reference data SID'!$B:$N,13,FALSE)),"",VLOOKUP(CONCATENATE($A378,"_",AL$2),'Reference data SID'!$B:$N,13,FALSE))</f>
        <v/>
      </c>
      <c r="AM378" s="16" t="str">
        <f>IF(ISERROR(VLOOKUP(CONCATENATE($A378,"_",AM$2),'Reference data SID'!$B:$N,13,FALSE)),"",VLOOKUP(CONCATENATE($A378,"_",AM$2),'Reference data SID'!$B:$N,13,FALSE))</f>
        <v/>
      </c>
      <c r="AN378" s="16" t="str">
        <f>IF(ISERROR(VLOOKUP(CONCATENATE($A378,"_",AN$2),'Reference data SID'!$B:$N,13,FALSE)),"",VLOOKUP(CONCATENATE($A378,"_",AN$2),'Reference data SID'!$B:$N,13,FALSE))</f>
        <v/>
      </c>
      <c r="AO378" s="16" t="str">
        <f>IF(ISERROR(VLOOKUP(CONCATENATE($A378,"_",AO$2),'Reference data SID'!$B:$N,13,FALSE)),"",VLOOKUP(CONCATENATE($A378,"_",AO$2),'Reference data SID'!$B:$N,13,FALSE))</f>
        <v/>
      </c>
      <c r="AP378" s="16" t="str">
        <f>IF(ISERROR(VLOOKUP(CONCATENATE($A378,"_",AP$2),'Reference data SID'!$B:$N,13,FALSE)),"",VLOOKUP(CONCATENATE($A378,"_",AP$2),'Reference data SID'!$B:$N,13,FALSE))</f>
        <v/>
      </c>
      <c r="AQ378" s="16" t="str">
        <f>IF(ISERROR(VLOOKUP(CONCATENATE($A378,"_",AQ$2),'Reference data SID'!$B:$N,13,FALSE)),"",VLOOKUP(CONCATENATE($A378,"_",AQ$2),'Reference data SID'!$B:$N,13,FALSE))</f>
        <v/>
      </c>
      <c r="AR378" s="16" t="str">
        <f>IF(ISERROR(VLOOKUP(CONCATENATE($A378,"_",AR$2),'Reference data SID'!$B:$N,13,FALSE)),"",VLOOKUP(CONCATENATE($A378,"_",AR$2),'Reference data SID'!$B:$N,13,FALSE))</f>
        <v/>
      </c>
      <c r="AS378" s="16" t="str">
        <f>IF(ISERROR(VLOOKUP(CONCATENATE($A378,"_",AS$2),'Reference data SID'!$B:$N,13,FALSE)),"",VLOOKUP(CONCATENATE($A378,"_",AS$2),'Reference data SID'!$B:$N,13,FALSE))</f>
        <v/>
      </c>
      <c r="AT378" s="16" t="str">
        <f>IF(ISERROR(VLOOKUP(CONCATENATE($A378,"_",AT$2),'Reference data SID'!$B:$N,13,FALSE)),"",VLOOKUP(CONCATENATE($A378,"_",AT$2),'Reference data SID'!$B:$N,13,FALSE))</f>
        <v/>
      </c>
    </row>
    <row r="379" spans="1:46" x14ac:dyDescent="0.25">
      <c r="A379">
        <v>375</v>
      </c>
      <c r="B379" s="16" t="str">
        <f>IF(ISERROR(VLOOKUP(CONCATENATE($A379,"_",B$2),'Reference data SID'!$B:$N,13,FALSE)),"",VLOOKUP(CONCATENATE($A379,"_",B$2),'Reference data SID'!$B:$N,13,FALSE))</f>
        <v/>
      </c>
      <c r="C379" s="16" t="str">
        <f>IF(ISERROR(VLOOKUP(CONCATENATE($A379,"_",C$2),'Reference data SID'!$B:$N,13,FALSE)),"",VLOOKUP(CONCATENATE($A379,"_",C$2),'Reference data SID'!$B:$N,13,FALSE))</f>
        <v/>
      </c>
      <c r="D379" s="16" t="str">
        <f>IF(ISERROR(VLOOKUP(CONCATENATE($A379,"_",D$2),'Reference data SID'!$B:$N,13,FALSE)),"",VLOOKUP(CONCATENATE($A379,"_",D$2),'Reference data SID'!$B:$N,13,FALSE))</f>
        <v/>
      </c>
      <c r="E379" s="16" t="str">
        <f>IF(ISERROR(VLOOKUP(CONCATENATE($A379,"_",E$2),'Reference data SID'!$B:$N,13,FALSE)),"",VLOOKUP(CONCATENATE($A379,"_",E$2),'Reference data SID'!$B:$N,13,FALSE))</f>
        <v/>
      </c>
      <c r="F379" s="16" t="str">
        <f>IF(ISERROR(VLOOKUP(CONCATENATE($A379,"_",F$2),'Reference data SID'!$B:$N,13,FALSE)),"",VLOOKUP(CONCATENATE($A379,"_",F$2),'Reference data SID'!$B:$N,13,FALSE))</f>
        <v/>
      </c>
      <c r="G379" s="16" t="str">
        <f>IF(ISERROR(VLOOKUP(CONCATENATE($A379,"_",G$2),'Reference data SID'!$B:$N,13,FALSE)),"",VLOOKUP(CONCATENATE($A379,"_",G$2),'Reference data SID'!$B:$N,13,FALSE))</f>
        <v/>
      </c>
      <c r="H379" s="16" t="str">
        <f>IF(ISERROR(VLOOKUP(CONCATENATE($A379,"_",H$2),'Reference data SID'!$B:$N,13,FALSE)),"",VLOOKUP(CONCATENATE($A379,"_",H$2),'Reference data SID'!$B:$N,13,FALSE))</f>
        <v/>
      </c>
      <c r="I379" s="16" t="str">
        <f>IF(ISERROR(VLOOKUP(CONCATENATE($A379,"_",I$2),'Reference data SID'!$B:$N,13,FALSE)),"",VLOOKUP(CONCATENATE($A379,"_",I$2),'Reference data SID'!$B:$N,13,FALSE))</f>
        <v/>
      </c>
      <c r="J379" s="16" t="str">
        <f>IF(ISERROR(VLOOKUP(CONCATENATE($A379,"_",J$2),'Reference data SID'!$B:$N,13,FALSE)),"",VLOOKUP(CONCATENATE($A379,"_",J$2),'Reference data SID'!$B:$N,13,FALSE))</f>
        <v/>
      </c>
      <c r="K379" s="16" t="str">
        <f>IF(ISERROR(VLOOKUP(CONCATENATE($A379,"_",K$2),'Reference data SID'!$B:$N,13,FALSE)),"",VLOOKUP(CONCATENATE($A379,"_",K$2),'Reference data SID'!$B:$N,13,FALSE))</f>
        <v/>
      </c>
      <c r="L379" s="16" t="str">
        <f>IF(ISERROR(VLOOKUP(CONCATENATE($A379,"_",L$2),'Reference data SID'!$B:$N,13,FALSE)),"",VLOOKUP(CONCATENATE($A379,"_",L$2),'Reference data SID'!$B:$N,13,FALSE))</f>
        <v/>
      </c>
      <c r="M379" s="16" t="str">
        <f>IF(ISERROR(VLOOKUP(CONCATENATE($A379,"_",M$2),'Reference data SID'!$B:$N,13,FALSE)),"",VLOOKUP(CONCATENATE($A379,"_",M$2),'Reference data SID'!$B:$N,13,FALSE))</f>
        <v/>
      </c>
      <c r="N379" s="16" t="str">
        <f>IF(ISERROR(VLOOKUP(CONCATENATE($A379,"_",N$2),'Reference data SID'!$B:$N,13,FALSE)),"",VLOOKUP(CONCATENATE($A379,"_",N$2),'Reference data SID'!$B:$N,13,FALSE))</f>
        <v/>
      </c>
      <c r="O379" s="16" t="str">
        <f>IF(ISERROR(VLOOKUP(CONCATENATE($A379,"_",O$2),'Reference data SID'!$B:$N,13,FALSE)),"",VLOOKUP(CONCATENATE($A379,"_",O$2),'Reference data SID'!$B:$N,13,FALSE))</f>
        <v/>
      </c>
      <c r="P379" s="16" t="str">
        <f>IF(ISERROR(VLOOKUP(CONCATENATE($A379,"_",P$2),'Reference data SID'!$B:$N,13,FALSE)),"",VLOOKUP(CONCATENATE($A379,"_",P$2),'Reference data SID'!$B:$N,13,FALSE))</f>
        <v/>
      </c>
      <c r="Q379" s="16" t="str">
        <f>IF(ISERROR(VLOOKUP(CONCATENATE($A379,"_",Q$2),'Reference data SID'!$B:$N,13,FALSE)),"",VLOOKUP(CONCATENATE($A379,"_",Q$2),'Reference data SID'!$B:$N,13,FALSE))</f>
        <v/>
      </c>
      <c r="R379" s="16" t="str">
        <f>IF(ISERROR(VLOOKUP(CONCATENATE($A379,"_",R$2),'Reference data SID'!$B:$N,13,FALSE)),"",VLOOKUP(CONCATENATE($A379,"_",R$2),'Reference data SID'!$B:$N,13,FALSE))</f>
        <v/>
      </c>
      <c r="S379" s="16" t="str">
        <f>IF(ISERROR(VLOOKUP(CONCATENATE($A379,"_",S$2),'Reference data SID'!$B:$N,13,FALSE)),"",VLOOKUP(CONCATENATE($A379,"_",S$2),'Reference data SID'!$B:$N,13,FALSE))</f>
        <v/>
      </c>
      <c r="T379" s="16" t="str">
        <f>IF(ISERROR(VLOOKUP(CONCATENATE($A379,"_",T$2),'Reference data SID'!$B:$N,13,FALSE)),"",VLOOKUP(CONCATENATE($A379,"_",T$2),'Reference data SID'!$B:$N,13,FALSE))</f>
        <v/>
      </c>
      <c r="U379" s="16" t="str">
        <f>IF(ISERROR(VLOOKUP(CONCATENATE($A379,"_",U$2),'Reference data SID'!$B:$N,13,FALSE)),"",VLOOKUP(CONCATENATE($A379,"_",U$2),'Reference data SID'!$B:$N,13,FALSE))</f>
        <v/>
      </c>
      <c r="V379" s="16" t="str">
        <f>IF(ISERROR(VLOOKUP(CONCATENATE($A379,"_",V$2),'Reference data SID'!$B:$N,13,FALSE)),"",VLOOKUP(CONCATENATE($A379,"_",V$2),'Reference data SID'!$B:$N,13,FALSE))</f>
        <v/>
      </c>
      <c r="W379" s="16" t="str">
        <f>IF(ISERROR(VLOOKUP(CONCATENATE($A379,"_",W$2),'Reference data SID'!$B:$N,13,FALSE)),"",VLOOKUP(CONCATENATE($A379,"_",W$2),'Reference data SID'!$B:$N,13,FALSE))</f>
        <v/>
      </c>
      <c r="X379" s="16" t="str">
        <f>IF(ISERROR(VLOOKUP(CONCATENATE($A379,"_",X$2),'Reference data SID'!$B:$N,13,FALSE)),"",VLOOKUP(CONCATENATE($A379,"_",X$2),'Reference data SID'!$B:$N,13,FALSE))</f>
        <v/>
      </c>
      <c r="Y379" s="16" t="str">
        <f>IF(ISERROR(VLOOKUP(CONCATENATE($A379,"_",Y$2),'Reference data SID'!$B:$N,13,FALSE)),"",VLOOKUP(CONCATENATE($A379,"_",Y$2),'Reference data SID'!$B:$N,13,FALSE))</f>
        <v/>
      </c>
      <c r="Z379" s="16" t="str">
        <f>IF(ISERROR(VLOOKUP(CONCATENATE($A379,"_",Z$2),'Reference data SID'!$B:$N,13,FALSE)),"",VLOOKUP(CONCATENATE($A379,"_",Z$2),'Reference data SID'!$B:$N,13,FALSE))</f>
        <v/>
      </c>
      <c r="AA379" s="16" t="str">
        <f>IF(ISERROR(VLOOKUP(CONCATENATE($A379,"_",AA$2),'Reference data SID'!$B:$N,13,FALSE)),"",VLOOKUP(CONCATENATE($A379,"_",AA$2),'Reference data SID'!$B:$N,13,FALSE))</f>
        <v/>
      </c>
      <c r="AB379" s="16" t="str">
        <f>IF(ISERROR(VLOOKUP(CONCATENATE($A379,"_",AB$2),'Reference data SID'!$B:$N,13,FALSE)),"",VLOOKUP(CONCATENATE($A379,"_",AB$2),'Reference data SID'!$B:$N,13,FALSE))</f>
        <v/>
      </c>
      <c r="AC379" s="16" t="str">
        <f>IF(ISERROR(VLOOKUP(CONCATENATE($A379,"_",AC$2),'Reference data SID'!$B:$N,13,FALSE)),"",VLOOKUP(CONCATENATE($A379,"_",AC$2),'Reference data SID'!$B:$N,13,FALSE))</f>
        <v/>
      </c>
      <c r="AD379" s="16" t="str">
        <f>IF(ISERROR(VLOOKUP(CONCATENATE($A379,"_",AD$2),'Reference data SID'!$B:$N,13,FALSE)),"",VLOOKUP(CONCATENATE($A379,"_",AD$2),'Reference data SID'!$B:$N,13,FALSE))</f>
        <v/>
      </c>
      <c r="AE379" s="16" t="str">
        <f>IF(ISERROR(VLOOKUP(CONCATENATE($A379,"_",AE$2),'Reference data SID'!$B:$N,13,FALSE)),"",VLOOKUP(CONCATENATE($A379,"_",AE$2),'Reference data SID'!$B:$N,13,FALSE))</f>
        <v/>
      </c>
      <c r="AF379" s="16" t="str">
        <f>IF(ISERROR(VLOOKUP(CONCATENATE($A379,"_",AF$2),'Reference data SID'!$B:$N,13,FALSE)),"",VLOOKUP(CONCATENATE($A379,"_",AF$2),'Reference data SID'!$B:$N,13,FALSE))</f>
        <v/>
      </c>
      <c r="AG379" s="16" t="str">
        <f>IF(ISERROR(VLOOKUP(CONCATENATE($A379,"_",AG$2),'Reference data SID'!$B:$N,13,FALSE)),"",VLOOKUP(CONCATENATE($A379,"_",AG$2),'Reference data SID'!$B:$N,13,FALSE))</f>
        <v/>
      </c>
      <c r="AH379" s="16" t="str">
        <f>IF(ISERROR(VLOOKUP(CONCATENATE($A379,"_",AH$2),'Reference data SID'!$B:$N,13,FALSE)),"",VLOOKUP(CONCATENATE($A379,"_",AH$2),'Reference data SID'!$B:$N,13,FALSE))</f>
        <v/>
      </c>
      <c r="AI379" s="16" t="str">
        <f>IF(ISERROR(VLOOKUP(CONCATENATE($A379,"_",AI$2),'Reference data SID'!$B:$N,13,FALSE)),"",VLOOKUP(CONCATENATE($A379,"_",AI$2),'Reference data SID'!$B:$N,13,FALSE))</f>
        <v/>
      </c>
      <c r="AJ379" s="16" t="str">
        <f>IF(ISERROR(VLOOKUP(CONCATENATE($A379,"_",AJ$2),'Reference data SID'!$B:$N,13,FALSE)),"",VLOOKUP(CONCATENATE($A379,"_",AJ$2),'Reference data SID'!$B:$N,13,FALSE))</f>
        <v/>
      </c>
      <c r="AK379" s="16" t="str">
        <f>IF(ISERROR(VLOOKUP(CONCATENATE($A379,"_",AK$2),'Reference data SID'!$B:$N,13,FALSE)),"",VLOOKUP(CONCATENATE($A379,"_",AK$2),'Reference data SID'!$B:$N,13,FALSE))</f>
        <v/>
      </c>
      <c r="AL379" s="16" t="str">
        <f>IF(ISERROR(VLOOKUP(CONCATENATE($A379,"_",AL$2),'Reference data SID'!$B:$N,13,FALSE)),"",VLOOKUP(CONCATENATE($A379,"_",AL$2),'Reference data SID'!$B:$N,13,FALSE))</f>
        <v/>
      </c>
      <c r="AM379" s="16" t="str">
        <f>IF(ISERROR(VLOOKUP(CONCATENATE($A379,"_",AM$2),'Reference data SID'!$B:$N,13,FALSE)),"",VLOOKUP(CONCATENATE($A379,"_",AM$2),'Reference data SID'!$B:$N,13,FALSE))</f>
        <v/>
      </c>
      <c r="AN379" s="16" t="str">
        <f>IF(ISERROR(VLOOKUP(CONCATENATE($A379,"_",AN$2),'Reference data SID'!$B:$N,13,FALSE)),"",VLOOKUP(CONCATENATE($A379,"_",AN$2),'Reference data SID'!$B:$N,13,FALSE))</f>
        <v/>
      </c>
      <c r="AO379" s="16" t="str">
        <f>IF(ISERROR(VLOOKUP(CONCATENATE($A379,"_",AO$2),'Reference data SID'!$B:$N,13,FALSE)),"",VLOOKUP(CONCATENATE($A379,"_",AO$2),'Reference data SID'!$B:$N,13,FALSE))</f>
        <v/>
      </c>
      <c r="AP379" s="16" t="str">
        <f>IF(ISERROR(VLOOKUP(CONCATENATE($A379,"_",AP$2),'Reference data SID'!$B:$N,13,FALSE)),"",VLOOKUP(CONCATENATE($A379,"_",AP$2),'Reference data SID'!$B:$N,13,FALSE))</f>
        <v/>
      </c>
      <c r="AQ379" s="16" t="str">
        <f>IF(ISERROR(VLOOKUP(CONCATENATE($A379,"_",AQ$2),'Reference data SID'!$B:$N,13,FALSE)),"",VLOOKUP(CONCATENATE($A379,"_",AQ$2),'Reference data SID'!$B:$N,13,FALSE))</f>
        <v/>
      </c>
      <c r="AR379" s="16" t="str">
        <f>IF(ISERROR(VLOOKUP(CONCATENATE($A379,"_",AR$2),'Reference data SID'!$B:$N,13,FALSE)),"",VLOOKUP(CONCATENATE($A379,"_",AR$2),'Reference data SID'!$B:$N,13,FALSE))</f>
        <v/>
      </c>
      <c r="AS379" s="16" t="str">
        <f>IF(ISERROR(VLOOKUP(CONCATENATE($A379,"_",AS$2),'Reference data SID'!$B:$N,13,FALSE)),"",VLOOKUP(CONCATENATE($A379,"_",AS$2),'Reference data SID'!$B:$N,13,FALSE))</f>
        <v/>
      </c>
      <c r="AT379" s="16" t="str">
        <f>IF(ISERROR(VLOOKUP(CONCATENATE($A379,"_",AT$2),'Reference data SID'!$B:$N,13,FALSE)),"",VLOOKUP(CONCATENATE($A379,"_",AT$2),'Reference data SID'!$B:$N,13,FALSE))</f>
        <v/>
      </c>
    </row>
    <row r="380" spans="1:46" x14ac:dyDescent="0.25">
      <c r="A380">
        <v>376</v>
      </c>
      <c r="B380" s="16" t="str">
        <f>IF(ISERROR(VLOOKUP(CONCATENATE($A380,"_",B$2),'Reference data SID'!$B:$N,13,FALSE)),"",VLOOKUP(CONCATENATE($A380,"_",B$2),'Reference data SID'!$B:$N,13,FALSE))</f>
        <v/>
      </c>
      <c r="C380" s="16" t="str">
        <f>IF(ISERROR(VLOOKUP(CONCATENATE($A380,"_",C$2),'Reference data SID'!$B:$N,13,FALSE)),"",VLOOKUP(CONCATENATE($A380,"_",C$2),'Reference data SID'!$B:$N,13,FALSE))</f>
        <v/>
      </c>
      <c r="D380" s="16" t="str">
        <f>IF(ISERROR(VLOOKUP(CONCATENATE($A380,"_",D$2),'Reference data SID'!$B:$N,13,FALSE)),"",VLOOKUP(CONCATENATE($A380,"_",D$2),'Reference data SID'!$B:$N,13,FALSE))</f>
        <v/>
      </c>
      <c r="E380" s="16" t="str">
        <f>IF(ISERROR(VLOOKUP(CONCATENATE($A380,"_",E$2),'Reference data SID'!$B:$N,13,FALSE)),"",VLOOKUP(CONCATENATE($A380,"_",E$2),'Reference data SID'!$B:$N,13,FALSE))</f>
        <v/>
      </c>
      <c r="F380" s="16" t="str">
        <f>IF(ISERROR(VLOOKUP(CONCATENATE($A380,"_",F$2),'Reference data SID'!$B:$N,13,FALSE)),"",VLOOKUP(CONCATENATE($A380,"_",F$2),'Reference data SID'!$B:$N,13,FALSE))</f>
        <v/>
      </c>
      <c r="G380" s="16" t="str">
        <f>IF(ISERROR(VLOOKUP(CONCATENATE($A380,"_",G$2),'Reference data SID'!$B:$N,13,FALSE)),"",VLOOKUP(CONCATENATE($A380,"_",G$2),'Reference data SID'!$B:$N,13,FALSE))</f>
        <v/>
      </c>
      <c r="H380" s="16" t="str">
        <f>IF(ISERROR(VLOOKUP(CONCATENATE($A380,"_",H$2),'Reference data SID'!$B:$N,13,FALSE)),"",VLOOKUP(CONCATENATE($A380,"_",H$2),'Reference data SID'!$B:$N,13,FALSE))</f>
        <v/>
      </c>
      <c r="I380" s="16" t="str">
        <f>IF(ISERROR(VLOOKUP(CONCATENATE($A380,"_",I$2),'Reference data SID'!$B:$N,13,FALSE)),"",VLOOKUP(CONCATENATE($A380,"_",I$2),'Reference data SID'!$B:$N,13,FALSE))</f>
        <v/>
      </c>
      <c r="J380" s="16" t="str">
        <f>IF(ISERROR(VLOOKUP(CONCATENATE($A380,"_",J$2),'Reference data SID'!$B:$N,13,FALSE)),"",VLOOKUP(CONCATENATE($A380,"_",J$2),'Reference data SID'!$B:$N,13,FALSE))</f>
        <v/>
      </c>
      <c r="K380" s="16" t="str">
        <f>IF(ISERROR(VLOOKUP(CONCATENATE($A380,"_",K$2),'Reference data SID'!$B:$N,13,FALSE)),"",VLOOKUP(CONCATENATE($A380,"_",K$2),'Reference data SID'!$B:$N,13,FALSE))</f>
        <v/>
      </c>
      <c r="L380" s="16" t="str">
        <f>IF(ISERROR(VLOOKUP(CONCATENATE($A380,"_",L$2),'Reference data SID'!$B:$N,13,FALSE)),"",VLOOKUP(CONCATENATE($A380,"_",L$2),'Reference data SID'!$B:$N,13,FALSE))</f>
        <v/>
      </c>
      <c r="M380" s="16" t="str">
        <f>IF(ISERROR(VLOOKUP(CONCATENATE($A380,"_",M$2),'Reference data SID'!$B:$N,13,FALSE)),"",VLOOKUP(CONCATENATE($A380,"_",M$2),'Reference data SID'!$B:$N,13,FALSE))</f>
        <v/>
      </c>
      <c r="N380" s="16" t="str">
        <f>IF(ISERROR(VLOOKUP(CONCATENATE($A380,"_",N$2),'Reference data SID'!$B:$N,13,FALSE)),"",VLOOKUP(CONCATENATE($A380,"_",N$2),'Reference data SID'!$B:$N,13,FALSE))</f>
        <v/>
      </c>
      <c r="O380" s="16" t="str">
        <f>IF(ISERROR(VLOOKUP(CONCATENATE($A380,"_",O$2),'Reference data SID'!$B:$N,13,FALSE)),"",VLOOKUP(CONCATENATE($A380,"_",O$2),'Reference data SID'!$B:$N,13,FALSE))</f>
        <v/>
      </c>
      <c r="P380" s="16" t="str">
        <f>IF(ISERROR(VLOOKUP(CONCATENATE($A380,"_",P$2),'Reference data SID'!$B:$N,13,FALSE)),"",VLOOKUP(CONCATENATE($A380,"_",P$2),'Reference data SID'!$B:$N,13,FALSE))</f>
        <v/>
      </c>
      <c r="Q380" s="16" t="str">
        <f>IF(ISERROR(VLOOKUP(CONCATENATE($A380,"_",Q$2),'Reference data SID'!$B:$N,13,FALSE)),"",VLOOKUP(CONCATENATE($A380,"_",Q$2),'Reference data SID'!$B:$N,13,FALSE))</f>
        <v/>
      </c>
      <c r="R380" s="16" t="str">
        <f>IF(ISERROR(VLOOKUP(CONCATENATE($A380,"_",R$2),'Reference data SID'!$B:$N,13,FALSE)),"",VLOOKUP(CONCATENATE($A380,"_",R$2),'Reference data SID'!$B:$N,13,FALSE))</f>
        <v/>
      </c>
      <c r="S380" s="16" t="str">
        <f>IF(ISERROR(VLOOKUP(CONCATENATE($A380,"_",S$2),'Reference data SID'!$B:$N,13,FALSE)),"",VLOOKUP(CONCATENATE($A380,"_",S$2),'Reference data SID'!$B:$N,13,FALSE))</f>
        <v/>
      </c>
      <c r="T380" s="16" t="str">
        <f>IF(ISERROR(VLOOKUP(CONCATENATE($A380,"_",T$2),'Reference data SID'!$B:$N,13,FALSE)),"",VLOOKUP(CONCATENATE($A380,"_",T$2),'Reference data SID'!$B:$N,13,FALSE))</f>
        <v/>
      </c>
      <c r="U380" s="16" t="str">
        <f>IF(ISERROR(VLOOKUP(CONCATENATE($A380,"_",U$2),'Reference data SID'!$B:$N,13,FALSE)),"",VLOOKUP(CONCATENATE($A380,"_",U$2),'Reference data SID'!$B:$N,13,FALSE))</f>
        <v/>
      </c>
      <c r="V380" s="16" t="str">
        <f>IF(ISERROR(VLOOKUP(CONCATENATE($A380,"_",V$2),'Reference data SID'!$B:$N,13,FALSE)),"",VLOOKUP(CONCATENATE($A380,"_",V$2),'Reference data SID'!$B:$N,13,FALSE))</f>
        <v/>
      </c>
      <c r="W380" s="16" t="str">
        <f>IF(ISERROR(VLOOKUP(CONCATENATE($A380,"_",W$2),'Reference data SID'!$B:$N,13,FALSE)),"",VLOOKUP(CONCATENATE($A380,"_",W$2),'Reference data SID'!$B:$N,13,FALSE))</f>
        <v/>
      </c>
      <c r="X380" s="16" t="str">
        <f>IF(ISERROR(VLOOKUP(CONCATENATE($A380,"_",X$2),'Reference data SID'!$B:$N,13,FALSE)),"",VLOOKUP(CONCATENATE($A380,"_",X$2),'Reference data SID'!$B:$N,13,FALSE))</f>
        <v/>
      </c>
      <c r="Y380" s="16" t="str">
        <f>IF(ISERROR(VLOOKUP(CONCATENATE($A380,"_",Y$2),'Reference data SID'!$B:$N,13,FALSE)),"",VLOOKUP(CONCATENATE($A380,"_",Y$2),'Reference data SID'!$B:$N,13,FALSE))</f>
        <v/>
      </c>
      <c r="Z380" s="16" t="str">
        <f>IF(ISERROR(VLOOKUP(CONCATENATE($A380,"_",Z$2),'Reference data SID'!$B:$N,13,FALSE)),"",VLOOKUP(CONCATENATE($A380,"_",Z$2),'Reference data SID'!$B:$N,13,FALSE))</f>
        <v/>
      </c>
      <c r="AA380" s="16" t="str">
        <f>IF(ISERROR(VLOOKUP(CONCATENATE($A380,"_",AA$2),'Reference data SID'!$B:$N,13,FALSE)),"",VLOOKUP(CONCATENATE($A380,"_",AA$2),'Reference data SID'!$B:$N,13,FALSE))</f>
        <v/>
      </c>
      <c r="AB380" s="16" t="str">
        <f>IF(ISERROR(VLOOKUP(CONCATENATE($A380,"_",AB$2),'Reference data SID'!$B:$N,13,FALSE)),"",VLOOKUP(CONCATENATE($A380,"_",AB$2),'Reference data SID'!$B:$N,13,FALSE))</f>
        <v/>
      </c>
      <c r="AC380" s="16" t="str">
        <f>IF(ISERROR(VLOOKUP(CONCATENATE($A380,"_",AC$2),'Reference data SID'!$B:$N,13,FALSE)),"",VLOOKUP(CONCATENATE($A380,"_",AC$2),'Reference data SID'!$B:$N,13,FALSE))</f>
        <v/>
      </c>
      <c r="AD380" s="16" t="str">
        <f>IF(ISERROR(VLOOKUP(CONCATENATE($A380,"_",AD$2),'Reference data SID'!$B:$N,13,FALSE)),"",VLOOKUP(CONCATENATE($A380,"_",AD$2),'Reference data SID'!$B:$N,13,FALSE))</f>
        <v/>
      </c>
      <c r="AE380" s="16" t="str">
        <f>IF(ISERROR(VLOOKUP(CONCATENATE($A380,"_",AE$2),'Reference data SID'!$B:$N,13,FALSE)),"",VLOOKUP(CONCATENATE($A380,"_",AE$2),'Reference data SID'!$B:$N,13,FALSE))</f>
        <v/>
      </c>
      <c r="AF380" s="16" t="str">
        <f>IF(ISERROR(VLOOKUP(CONCATENATE($A380,"_",AF$2),'Reference data SID'!$B:$N,13,FALSE)),"",VLOOKUP(CONCATENATE($A380,"_",AF$2),'Reference data SID'!$B:$N,13,FALSE))</f>
        <v/>
      </c>
      <c r="AG380" s="16" t="str">
        <f>IF(ISERROR(VLOOKUP(CONCATENATE($A380,"_",AG$2),'Reference data SID'!$B:$N,13,FALSE)),"",VLOOKUP(CONCATENATE($A380,"_",AG$2),'Reference data SID'!$B:$N,13,FALSE))</f>
        <v/>
      </c>
      <c r="AH380" s="16" t="str">
        <f>IF(ISERROR(VLOOKUP(CONCATENATE($A380,"_",AH$2),'Reference data SID'!$B:$N,13,FALSE)),"",VLOOKUP(CONCATENATE($A380,"_",AH$2),'Reference data SID'!$B:$N,13,FALSE))</f>
        <v/>
      </c>
      <c r="AI380" s="16" t="str">
        <f>IF(ISERROR(VLOOKUP(CONCATENATE($A380,"_",AI$2),'Reference data SID'!$B:$N,13,FALSE)),"",VLOOKUP(CONCATENATE($A380,"_",AI$2),'Reference data SID'!$B:$N,13,FALSE))</f>
        <v/>
      </c>
      <c r="AJ380" s="16" t="str">
        <f>IF(ISERROR(VLOOKUP(CONCATENATE($A380,"_",AJ$2),'Reference data SID'!$B:$N,13,FALSE)),"",VLOOKUP(CONCATENATE($A380,"_",AJ$2),'Reference data SID'!$B:$N,13,FALSE))</f>
        <v/>
      </c>
      <c r="AK380" s="16" t="str">
        <f>IF(ISERROR(VLOOKUP(CONCATENATE($A380,"_",AK$2),'Reference data SID'!$B:$N,13,FALSE)),"",VLOOKUP(CONCATENATE($A380,"_",AK$2),'Reference data SID'!$B:$N,13,FALSE))</f>
        <v/>
      </c>
      <c r="AL380" s="16" t="str">
        <f>IF(ISERROR(VLOOKUP(CONCATENATE($A380,"_",AL$2),'Reference data SID'!$B:$N,13,FALSE)),"",VLOOKUP(CONCATENATE($A380,"_",AL$2),'Reference data SID'!$B:$N,13,FALSE))</f>
        <v/>
      </c>
      <c r="AM380" s="16" t="str">
        <f>IF(ISERROR(VLOOKUP(CONCATENATE($A380,"_",AM$2),'Reference data SID'!$B:$N,13,FALSE)),"",VLOOKUP(CONCATENATE($A380,"_",AM$2),'Reference data SID'!$B:$N,13,FALSE))</f>
        <v/>
      </c>
      <c r="AN380" s="16" t="str">
        <f>IF(ISERROR(VLOOKUP(CONCATENATE($A380,"_",AN$2),'Reference data SID'!$B:$N,13,FALSE)),"",VLOOKUP(CONCATENATE($A380,"_",AN$2),'Reference data SID'!$B:$N,13,FALSE))</f>
        <v/>
      </c>
      <c r="AO380" s="16" t="str">
        <f>IF(ISERROR(VLOOKUP(CONCATENATE($A380,"_",AO$2),'Reference data SID'!$B:$N,13,FALSE)),"",VLOOKUP(CONCATENATE($A380,"_",AO$2),'Reference data SID'!$B:$N,13,FALSE))</f>
        <v/>
      </c>
      <c r="AP380" s="16" t="str">
        <f>IF(ISERROR(VLOOKUP(CONCATENATE($A380,"_",AP$2),'Reference data SID'!$B:$N,13,FALSE)),"",VLOOKUP(CONCATENATE($A380,"_",AP$2),'Reference data SID'!$B:$N,13,FALSE))</f>
        <v/>
      </c>
      <c r="AQ380" s="16" t="str">
        <f>IF(ISERROR(VLOOKUP(CONCATENATE($A380,"_",AQ$2),'Reference data SID'!$B:$N,13,FALSE)),"",VLOOKUP(CONCATENATE($A380,"_",AQ$2),'Reference data SID'!$B:$N,13,FALSE))</f>
        <v/>
      </c>
      <c r="AR380" s="16" t="str">
        <f>IF(ISERROR(VLOOKUP(CONCATENATE($A380,"_",AR$2),'Reference data SID'!$B:$N,13,FALSE)),"",VLOOKUP(CONCATENATE($A380,"_",AR$2),'Reference data SID'!$B:$N,13,FALSE))</f>
        <v/>
      </c>
      <c r="AS380" s="16" t="str">
        <f>IF(ISERROR(VLOOKUP(CONCATENATE($A380,"_",AS$2),'Reference data SID'!$B:$N,13,FALSE)),"",VLOOKUP(CONCATENATE($A380,"_",AS$2),'Reference data SID'!$B:$N,13,FALSE))</f>
        <v/>
      </c>
      <c r="AT380" s="16" t="str">
        <f>IF(ISERROR(VLOOKUP(CONCATENATE($A380,"_",AT$2),'Reference data SID'!$B:$N,13,FALSE)),"",VLOOKUP(CONCATENATE($A380,"_",AT$2),'Reference data SID'!$B:$N,13,FALSE))</f>
        <v/>
      </c>
    </row>
    <row r="381" spans="1:46" x14ac:dyDescent="0.25">
      <c r="A381">
        <v>377</v>
      </c>
      <c r="B381" s="16" t="str">
        <f>IF(ISERROR(VLOOKUP(CONCATENATE($A381,"_",B$2),'Reference data SID'!$B:$N,13,FALSE)),"",VLOOKUP(CONCATENATE($A381,"_",B$2),'Reference data SID'!$B:$N,13,FALSE))</f>
        <v/>
      </c>
      <c r="C381" s="16" t="str">
        <f>IF(ISERROR(VLOOKUP(CONCATENATE($A381,"_",C$2),'Reference data SID'!$B:$N,13,FALSE)),"",VLOOKUP(CONCATENATE($A381,"_",C$2),'Reference data SID'!$B:$N,13,FALSE))</f>
        <v/>
      </c>
      <c r="D381" s="16" t="str">
        <f>IF(ISERROR(VLOOKUP(CONCATENATE($A381,"_",D$2),'Reference data SID'!$B:$N,13,FALSE)),"",VLOOKUP(CONCATENATE($A381,"_",D$2),'Reference data SID'!$B:$N,13,FALSE))</f>
        <v/>
      </c>
      <c r="E381" s="16" t="str">
        <f>IF(ISERROR(VLOOKUP(CONCATENATE($A381,"_",E$2),'Reference data SID'!$B:$N,13,FALSE)),"",VLOOKUP(CONCATENATE($A381,"_",E$2),'Reference data SID'!$B:$N,13,FALSE))</f>
        <v/>
      </c>
      <c r="F381" s="16" t="str">
        <f>IF(ISERROR(VLOOKUP(CONCATENATE($A381,"_",F$2),'Reference data SID'!$B:$N,13,FALSE)),"",VLOOKUP(CONCATENATE($A381,"_",F$2),'Reference data SID'!$B:$N,13,FALSE))</f>
        <v/>
      </c>
      <c r="G381" s="16" t="str">
        <f>IF(ISERROR(VLOOKUP(CONCATENATE($A381,"_",G$2),'Reference data SID'!$B:$N,13,FALSE)),"",VLOOKUP(CONCATENATE($A381,"_",G$2),'Reference data SID'!$B:$N,13,FALSE))</f>
        <v/>
      </c>
      <c r="H381" s="16" t="str">
        <f>IF(ISERROR(VLOOKUP(CONCATENATE($A381,"_",H$2),'Reference data SID'!$B:$N,13,FALSE)),"",VLOOKUP(CONCATENATE($A381,"_",H$2),'Reference data SID'!$B:$N,13,FALSE))</f>
        <v/>
      </c>
      <c r="I381" s="16" t="str">
        <f>IF(ISERROR(VLOOKUP(CONCATENATE($A381,"_",I$2),'Reference data SID'!$B:$N,13,FALSE)),"",VLOOKUP(CONCATENATE($A381,"_",I$2),'Reference data SID'!$B:$N,13,FALSE))</f>
        <v/>
      </c>
      <c r="J381" s="16" t="str">
        <f>IF(ISERROR(VLOOKUP(CONCATENATE($A381,"_",J$2),'Reference data SID'!$B:$N,13,FALSE)),"",VLOOKUP(CONCATENATE($A381,"_",J$2),'Reference data SID'!$B:$N,13,FALSE))</f>
        <v/>
      </c>
      <c r="K381" s="16" t="str">
        <f>IF(ISERROR(VLOOKUP(CONCATENATE($A381,"_",K$2),'Reference data SID'!$B:$N,13,FALSE)),"",VLOOKUP(CONCATENATE($A381,"_",K$2),'Reference data SID'!$B:$N,13,FALSE))</f>
        <v/>
      </c>
      <c r="L381" s="16" t="str">
        <f>IF(ISERROR(VLOOKUP(CONCATENATE($A381,"_",L$2),'Reference data SID'!$B:$N,13,FALSE)),"",VLOOKUP(CONCATENATE($A381,"_",L$2),'Reference data SID'!$B:$N,13,FALSE))</f>
        <v/>
      </c>
      <c r="M381" s="16" t="str">
        <f>IF(ISERROR(VLOOKUP(CONCATENATE($A381,"_",M$2),'Reference data SID'!$B:$N,13,FALSE)),"",VLOOKUP(CONCATENATE($A381,"_",M$2),'Reference data SID'!$B:$N,13,FALSE))</f>
        <v/>
      </c>
      <c r="N381" s="16" t="str">
        <f>IF(ISERROR(VLOOKUP(CONCATENATE($A381,"_",N$2),'Reference data SID'!$B:$N,13,FALSE)),"",VLOOKUP(CONCATENATE($A381,"_",N$2),'Reference data SID'!$B:$N,13,FALSE))</f>
        <v/>
      </c>
      <c r="O381" s="16" t="str">
        <f>IF(ISERROR(VLOOKUP(CONCATENATE($A381,"_",O$2),'Reference data SID'!$B:$N,13,FALSE)),"",VLOOKUP(CONCATENATE($A381,"_",O$2),'Reference data SID'!$B:$N,13,FALSE))</f>
        <v/>
      </c>
      <c r="P381" s="16" t="str">
        <f>IF(ISERROR(VLOOKUP(CONCATENATE($A381,"_",P$2),'Reference data SID'!$B:$N,13,FALSE)),"",VLOOKUP(CONCATENATE($A381,"_",P$2),'Reference data SID'!$B:$N,13,FALSE))</f>
        <v/>
      </c>
      <c r="Q381" s="16" t="str">
        <f>IF(ISERROR(VLOOKUP(CONCATENATE($A381,"_",Q$2),'Reference data SID'!$B:$N,13,FALSE)),"",VLOOKUP(CONCATENATE($A381,"_",Q$2),'Reference data SID'!$B:$N,13,FALSE))</f>
        <v/>
      </c>
      <c r="R381" s="16" t="str">
        <f>IF(ISERROR(VLOOKUP(CONCATENATE($A381,"_",R$2),'Reference data SID'!$B:$N,13,FALSE)),"",VLOOKUP(CONCATENATE($A381,"_",R$2),'Reference data SID'!$B:$N,13,FALSE))</f>
        <v/>
      </c>
      <c r="S381" s="16" t="str">
        <f>IF(ISERROR(VLOOKUP(CONCATENATE($A381,"_",S$2),'Reference data SID'!$B:$N,13,FALSE)),"",VLOOKUP(CONCATENATE($A381,"_",S$2),'Reference data SID'!$B:$N,13,FALSE))</f>
        <v/>
      </c>
      <c r="T381" s="16" t="str">
        <f>IF(ISERROR(VLOOKUP(CONCATENATE($A381,"_",T$2),'Reference data SID'!$B:$N,13,FALSE)),"",VLOOKUP(CONCATENATE($A381,"_",T$2),'Reference data SID'!$B:$N,13,FALSE))</f>
        <v/>
      </c>
      <c r="U381" s="16" t="str">
        <f>IF(ISERROR(VLOOKUP(CONCATENATE($A381,"_",U$2),'Reference data SID'!$B:$N,13,FALSE)),"",VLOOKUP(CONCATENATE($A381,"_",U$2),'Reference data SID'!$B:$N,13,FALSE))</f>
        <v/>
      </c>
      <c r="V381" s="16" t="str">
        <f>IF(ISERROR(VLOOKUP(CONCATENATE($A381,"_",V$2),'Reference data SID'!$B:$N,13,FALSE)),"",VLOOKUP(CONCATENATE($A381,"_",V$2),'Reference data SID'!$B:$N,13,FALSE))</f>
        <v/>
      </c>
      <c r="W381" s="16" t="str">
        <f>IF(ISERROR(VLOOKUP(CONCATENATE($A381,"_",W$2),'Reference data SID'!$B:$N,13,FALSE)),"",VLOOKUP(CONCATENATE($A381,"_",W$2),'Reference data SID'!$B:$N,13,FALSE))</f>
        <v/>
      </c>
      <c r="X381" s="16" t="str">
        <f>IF(ISERROR(VLOOKUP(CONCATENATE($A381,"_",X$2),'Reference data SID'!$B:$N,13,FALSE)),"",VLOOKUP(CONCATENATE($A381,"_",X$2),'Reference data SID'!$B:$N,13,FALSE))</f>
        <v/>
      </c>
      <c r="Y381" s="16" t="str">
        <f>IF(ISERROR(VLOOKUP(CONCATENATE($A381,"_",Y$2),'Reference data SID'!$B:$N,13,FALSE)),"",VLOOKUP(CONCATENATE($A381,"_",Y$2),'Reference data SID'!$B:$N,13,FALSE))</f>
        <v/>
      </c>
      <c r="Z381" s="16" t="str">
        <f>IF(ISERROR(VLOOKUP(CONCATENATE($A381,"_",Z$2),'Reference data SID'!$B:$N,13,FALSE)),"",VLOOKUP(CONCATENATE($A381,"_",Z$2),'Reference data SID'!$B:$N,13,FALSE))</f>
        <v/>
      </c>
      <c r="AA381" s="16" t="str">
        <f>IF(ISERROR(VLOOKUP(CONCATENATE($A381,"_",AA$2),'Reference data SID'!$B:$N,13,FALSE)),"",VLOOKUP(CONCATENATE($A381,"_",AA$2),'Reference data SID'!$B:$N,13,FALSE))</f>
        <v/>
      </c>
      <c r="AB381" s="16" t="str">
        <f>IF(ISERROR(VLOOKUP(CONCATENATE($A381,"_",AB$2),'Reference data SID'!$B:$N,13,FALSE)),"",VLOOKUP(CONCATENATE($A381,"_",AB$2),'Reference data SID'!$B:$N,13,FALSE))</f>
        <v/>
      </c>
      <c r="AC381" s="16" t="str">
        <f>IF(ISERROR(VLOOKUP(CONCATENATE($A381,"_",AC$2),'Reference data SID'!$B:$N,13,FALSE)),"",VLOOKUP(CONCATENATE($A381,"_",AC$2),'Reference data SID'!$B:$N,13,FALSE))</f>
        <v/>
      </c>
      <c r="AD381" s="16" t="str">
        <f>IF(ISERROR(VLOOKUP(CONCATENATE($A381,"_",AD$2),'Reference data SID'!$B:$N,13,FALSE)),"",VLOOKUP(CONCATENATE($A381,"_",AD$2),'Reference data SID'!$B:$N,13,FALSE))</f>
        <v/>
      </c>
      <c r="AE381" s="16" t="str">
        <f>IF(ISERROR(VLOOKUP(CONCATENATE($A381,"_",AE$2),'Reference data SID'!$B:$N,13,FALSE)),"",VLOOKUP(CONCATENATE($A381,"_",AE$2),'Reference data SID'!$B:$N,13,FALSE))</f>
        <v/>
      </c>
      <c r="AF381" s="16" t="str">
        <f>IF(ISERROR(VLOOKUP(CONCATENATE($A381,"_",AF$2),'Reference data SID'!$B:$N,13,FALSE)),"",VLOOKUP(CONCATENATE($A381,"_",AF$2),'Reference data SID'!$B:$N,13,FALSE))</f>
        <v/>
      </c>
      <c r="AG381" s="16" t="str">
        <f>IF(ISERROR(VLOOKUP(CONCATENATE($A381,"_",AG$2),'Reference data SID'!$B:$N,13,FALSE)),"",VLOOKUP(CONCATENATE($A381,"_",AG$2),'Reference data SID'!$B:$N,13,FALSE))</f>
        <v/>
      </c>
      <c r="AH381" s="16" t="str">
        <f>IF(ISERROR(VLOOKUP(CONCATENATE($A381,"_",AH$2),'Reference data SID'!$B:$N,13,FALSE)),"",VLOOKUP(CONCATENATE($A381,"_",AH$2),'Reference data SID'!$B:$N,13,FALSE))</f>
        <v/>
      </c>
      <c r="AI381" s="16" t="str">
        <f>IF(ISERROR(VLOOKUP(CONCATENATE($A381,"_",AI$2),'Reference data SID'!$B:$N,13,FALSE)),"",VLOOKUP(CONCATENATE($A381,"_",AI$2),'Reference data SID'!$B:$N,13,FALSE))</f>
        <v/>
      </c>
      <c r="AJ381" s="16" t="str">
        <f>IF(ISERROR(VLOOKUP(CONCATENATE($A381,"_",AJ$2),'Reference data SID'!$B:$N,13,FALSE)),"",VLOOKUP(CONCATENATE($A381,"_",AJ$2),'Reference data SID'!$B:$N,13,FALSE))</f>
        <v/>
      </c>
      <c r="AK381" s="16" t="str">
        <f>IF(ISERROR(VLOOKUP(CONCATENATE($A381,"_",AK$2),'Reference data SID'!$B:$N,13,FALSE)),"",VLOOKUP(CONCATENATE($A381,"_",AK$2),'Reference data SID'!$B:$N,13,FALSE))</f>
        <v/>
      </c>
      <c r="AL381" s="16" t="str">
        <f>IF(ISERROR(VLOOKUP(CONCATENATE($A381,"_",AL$2),'Reference data SID'!$B:$N,13,FALSE)),"",VLOOKUP(CONCATENATE($A381,"_",AL$2),'Reference data SID'!$B:$N,13,FALSE))</f>
        <v/>
      </c>
      <c r="AM381" s="16" t="str">
        <f>IF(ISERROR(VLOOKUP(CONCATENATE($A381,"_",AM$2),'Reference data SID'!$B:$N,13,FALSE)),"",VLOOKUP(CONCATENATE($A381,"_",AM$2),'Reference data SID'!$B:$N,13,FALSE))</f>
        <v/>
      </c>
      <c r="AN381" s="16" t="str">
        <f>IF(ISERROR(VLOOKUP(CONCATENATE($A381,"_",AN$2),'Reference data SID'!$B:$N,13,FALSE)),"",VLOOKUP(CONCATENATE($A381,"_",AN$2),'Reference data SID'!$B:$N,13,FALSE))</f>
        <v/>
      </c>
      <c r="AO381" s="16" t="str">
        <f>IF(ISERROR(VLOOKUP(CONCATENATE($A381,"_",AO$2),'Reference data SID'!$B:$N,13,FALSE)),"",VLOOKUP(CONCATENATE($A381,"_",AO$2),'Reference data SID'!$B:$N,13,FALSE))</f>
        <v/>
      </c>
      <c r="AP381" s="16" t="str">
        <f>IF(ISERROR(VLOOKUP(CONCATENATE($A381,"_",AP$2),'Reference data SID'!$B:$N,13,FALSE)),"",VLOOKUP(CONCATENATE($A381,"_",AP$2),'Reference data SID'!$B:$N,13,FALSE))</f>
        <v/>
      </c>
      <c r="AQ381" s="16" t="str">
        <f>IF(ISERROR(VLOOKUP(CONCATENATE($A381,"_",AQ$2),'Reference data SID'!$B:$N,13,FALSE)),"",VLOOKUP(CONCATENATE($A381,"_",AQ$2),'Reference data SID'!$B:$N,13,FALSE))</f>
        <v/>
      </c>
      <c r="AR381" s="16" t="str">
        <f>IF(ISERROR(VLOOKUP(CONCATENATE($A381,"_",AR$2),'Reference data SID'!$B:$N,13,FALSE)),"",VLOOKUP(CONCATENATE($A381,"_",AR$2),'Reference data SID'!$B:$N,13,FALSE))</f>
        <v/>
      </c>
      <c r="AS381" s="16" t="str">
        <f>IF(ISERROR(VLOOKUP(CONCATENATE($A381,"_",AS$2),'Reference data SID'!$B:$N,13,FALSE)),"",VLOOKUP(CONCATENATE($A381,"_",AS$2),'Reference data SID'!$B:$N,13,FALSE))</f>
        <v/>
      </c>
      <c r="AT381" s="16" t="str">
        <f>IF(ISERROR(VLOOKUP(CONCATENATE($A381,"_",AT$2),'Reference data SID'!$B:$N,13,FALSE)),"",VLOOKUP(CONCATENATE($A381,"_",AT$2),'Reference data SID'!$B:$N,13,FALSE))</f>
        <v/>
      </c>
    </row>
    <row r="382" spans="1:46" x14ac:dyDescent="0.25">
      <c r="A382">
        <v>378</v>
      </c>
      <c r="B382" s="16" t="str">
        <f>IF(ISERROR(VLOOKUP(CONCATENATE($A382,"_",B$2),'Reference data SID'!$B:$N,13,FALSE)),"",VLOOKUP(CONCATENATE($A382,"_",B$2),'Reference data SID'!$B:$N,13,FALSE))</f>
        <v/>
      </c>
      <c r="C382" s="16" t="str">
        <f>IF(ISERROR(VLOOKUP(CONCATENATE($A382,"_",C$2),'Reference data SID'!$B:$N,13,FALSE)),"",VLOOKUP(CONCATENATE($A382,"_",C$2),'Reference data SID'!$B:$N,13,FALSE))</f>
        <v/>
      </c>
      <c r="D382" s="16" t="str">
        <f>IF(ISERROR(VLOOKUP(CONCATENATE($A382,"_",D$2),'Reference data SID'!$B:$N,13,FALSE)),"",VLOOKUP(CONCATENATE($A382,"_",D$2),'Reference data SID'!$B:$N,13,FALSE))</f>
        <v/>
      </c>
      <c r="E382" s="16" t="str">
        <f>IF(ISERROR(VLOOKUP(CONCATENATE($A382,"_",E$2),'Reference data SID'!$B:$N,13,FALSE)),"",VLOOKUP(CONCATENATE($A382,"_",E$2),'Reference data SID'!$B:$N,13,FALSE))</f>
        <v/>
      </c>
      <c r="F382" s="16" t="str">
        <f>IF(ISERROR(VLOOKUP(CONCATENATE($A382,"_",F$2),'Reference data SID'!$B:$N,13,FALSE)),"",VLOOKUP(CONCATENATE($A382,"_",F$2),'Reference data SID'!$B:$N,13,FALSE))</f>
        <v/>
      </c>
      <c r="G382" s="16" t="str">
        <f>IF(ISERROR(VLOOKUP(CONCATENATE($A382,"_",G$2),'Reference data SID'!$B:$N,13,FALSE)),"",VLOOKUP(CONCATENATE($A382,"_",G$2),'Reference data SID'!$B:$N,13,FALSE))</f>
        <v/>
      </c>
      <c r="H382" s="16" t="str">
        <f>IF(ISERROR(VLOOKUP(CONCATENATE($A382,"_",H$2),'Reference data SID'!$B:$N,13,FALSE)),"",VLOOKUP(CONCATENATE($A382,"_",H$2),'Reference data SID'!$B:$N,13,FALSE))</f>
        <v/>
      </c>
      <c r="I382" s="16" t="str">
        <f>IF(ISERROR(VLOOKUP(CONCATENATE($A382,"_",I$2),'Reference data SID'!$B:$N,13,FALSE)),"",VLOOKUP(CONCATENATE($A382,"_",I$2),'Reference data SID'!$B:$N,13,FALSE))</f>
        <v/>
      </c>
      <c r="J382" s="16" t="str">
        <f>IF(ISERROR(VLOOKUP(CONCATENATE($A382,"_",J$2),'Reference data SID'!$B:$N,13,FALSE)),"",VLOOKUP(CONCATENATE($A382,"_",J$2),'Reference data SID'!$B:$N,13,FALSE))</f>
        <v/>
      </c>
      <c r="K382" s="16" t="str">
        <f>IF(ISERROR(VLOOKUP(CONCATENATE($A382,"_",K$2),'Reference data SID'!$B:$N,13,FALSE)),"",VLOOKUP(CONCATENATE($A382,"_",K$2),'Reference data SID'!$B:$N,13,FALSE))</f>
        <v/>
      </c>
      <c r="L382" s="16" t="str">
        <f>IF(ISERROR(VLOOKUP(CONCATENATE($A382,"_",L$2),'Reference data SID'!$B:$N,13,FALSE)),"",VLOOKUP(CONCATENATE($A382,"_",L$2),'Reference data SID'!$B:$N,13,FALSE))</f>
        <v/>
      </c>
      <c r="M382" s="16" t="str">
        <f>IF(ISERROR(VLOOKUP(CONCATENATE($A382,"_",M$2),'Reference data SID'!$B:$N,13,FALSE)),"",VLOOKUP(CONCATENATE($A382,"_",M$2),'Reference data SID'!$B:$N,13,FALSE))</f>
        <v/>
      </c>
      <c r="N382" s="16" t="str">
        <f>IF(ISERROR(VLOOKUP(CONCATENATE($A382,"_",N$2),'Reference data SID'!$B:$N,13,FALSE)),"",VLOOKUP(CONCATENATE($A382,"_",N$2),'Reference data SID'!$B:$N,13,FALSE))</f>
        <v/>
      </c>
      <c r="O382" s="16" t="str">
        <f>IF(ISERROR(VLOOKUP(CONCATENATE($A382,"_",O$2),'Reference data SID'!$B:$N,13,FALSE)),"",VLOOKUP(CONCATENATE($A382,"_",O$2),'Reference data SID'!$B:$N,13,FALSE))</f>
        <v/>
      </c>
      <c r="P382" s="16" t="str">
        <f>IF(ISERROR(VLOOKUP(CONCATENATE($A382,"_",P$2),'Reference data SID'!$B:$N,13,FALSE)),"",VLOOKUP(CONCATENATE($A382,"_",P$2),'Reference data SID'!$B:$N,13,FALSE))</f>
        <v/>
      </c>
      <c r="Q382" s="16" t="str">
        <f>IF(ISERROR(VLOOKUP(CONCATENATE($A382,"_",Q$2),'Reference data SID'!$B:$N,13,FALSE)),"",VLOOKUP(CONCATENATE($A382,"_",Q$2),'Reference data SID'!$B:$N,13,FALSE))</f>
        <v/>
      </c>
      <c r="R382" s="16" t="str">
        <f>IF(ISERROR(VLOOKUP(CONCATENATE($A382,"_",R$2),'Reference data SID'!$B:$N,13,FALSE)),"",VLOOKUP(CONCATENATE($A382,"_",R$2),'Reference data SID'!$B:$N,13,FALSE))</f>
        <v/>
      </c>
      <c r="S382" s="16" t="str">
        <f>IF(ISERROR(VLOOKUP(CONCATENATE($A382,"_",S$2),'Reference data SID'!$B:$N,13,FALSE)),"",VLOOKUP(CONCATENATE($A382,"_",S$2),'Reference data SID'!$B:$N,13,FALSE))</f>
        <v/>
      </c>
      <c r="T382" s="16" t="str">
        <f>IF(ISERROR(VLOOKUP(CONCATENATE($A382,"_",T$2),'Reference data SID'!$B:$N,13,FALSE)),"",VLOOKUP(CONCATENATE($A382,"_",T$2),'Reference data SID'!$B:$N,13,FALSE))</f>
        <v/>
      </c>
      <c r="U382" s="16" t="str">
        <f>IF(ISERROR(VLOOKUP(CONCATENATE($A382,"_",U$2),'Reference data SID'!$B:$N,13,FALSE)),"",VLOOKUP(CONCATENATE($A382,"_",U$2),'Reference data SID'!$B:$N,13,FALSE))</f>
        <v/>
      </c>
      <c r="V382" s="16" t="str">
        <f>IF(ISERROR(VLOOKUP(CONCATENATE($A382,"_",V$2),'Reference data SID'!$B:$N,13,FALSE)),"",VLOOKUP(CONCATENATE($A382,"_",V$2),'Reference data SID'!$B:$N,13,FALSE))</f>
        <v/>
      </c>
      <c r="W382" s="16" t="str">
        <f>IF(ISERROR(VLOOKUP(CONCATENATE($A382,"_",W$2),'Reference data SID'!$B:$N,13,FALSE)),"",VLOOKUP(CONCATENATE($A382,"_",W$2),'Reference data SID'!$B:$N,13,FALSE))</f>
        <v/>
      </c>
      <c r="X382" s="16" t="str">
        <f>IF(ISERROR(VLOOKUP(CONCATENATE($A382,"_",X$2),'Reference data SID'!$B:$N,13,FALSE)),"",VLOOKUP(CONCATENATE($A382,"_",X$2),'Reference data SID'!$B:$N,13,FALSE))</f>
        <v/>
      </c>
      <c r="Y382" s="16" t="str">
        <f>IF(ISERROR(VLOOKUP(CONCATENATE($A382,"_",Y$2),'Reference data SID'!$B:$N,13,FALSE)),"",VLOOKUP(CONCATENATE($A382,"_",Y$2),'Reference data SID'!$B:$N,13,FALSE))</f>
        <v/>
      </c>
      <c r="Z382" s="16" t="str">
        <f>IF(ISERROR(VLOOKUP(CONCATENATE($A382,"_",Z$2),'Reference data SID'!$B:$N,13,FALSE)),"",VLOOKUP(CONCATENATE($A382,"_",Z$2),'Reference data SID'!$B:$N,13,FALSE))</f>
        <v/>
      </c>
      <c r="AA382" s="16" t="str">
        <f>IF(ISERROR(VLOOKUP(CONCATENATE($A382,"_",AA$2),'Reference data SID'!$B:$N,13,FALSE)),"",VLOOKUP(CONCATENATE($A382,"_",AA$2),'Reference data SID'!$B:$N,13,FALSE))</f>
        <v/>
      </c>
      <c r="AB382" s="16" t="str">
        <f>IF(ISERROR(VLOOKUP(CONCATENATE($A382,"_",AB$2),'Reference data SID'!$B:$N,13,FALSE)),"",VLOOKUP(CONCATENATE($A382,"_",AB$2),'Reference data SID'!$B:$N,13,FALSE))</f>
        <v/>
      </c>
      <c r="AC382" s="16" t="str">
        <f>IF(ISERROR(VLOOKUP(CONCATENATE($A382,"_",AC$2),'Reference data SID'!$B:$N,13,FALSE)),"",VLOOKUP(CONCATENATE($A382,"_",AC$2),'Reference data SID'!$B:$N,13,FALSE))</f>
        <v/>
      </c>
      <c r="AD382" s="16" t="str">
        <f>IF(ISERROR(VLOOKUP(CONCATENATE($A382,"_",AD$2),'Reference data SID'!$B:$N,13,FALSE)),"",VLOOKUP(CONCATENATE($A382,"_",AD$2),'Reference data SID'!$B:$N,13,FALSE))</f>
        <v/>
      </c>
      <c r="AE382" s="16" t="str">
        <f>IF(ISERROR(VLOOKUP(CONCATENATE($A382,"_",AE$2),'Reference data SID'!$B:$N,13,FALSE)),"",VLOOKUP(CONCATENATE($A382,"_",AE$2),'Reference data SID'!$B:$N,13,FALSE))</f>
        <v/>
      </c>
      <c r="AF382" s="16" t="str">
        <f>IF(ISERROR(VLOOKUP(CONCATENATE($A382,"_",AF$2),'Reference data SID'!$B:$N,13,FALSE)),"",VLOOKUP(CONCATENATE($A382,"_",AF$2),'Reference data SID'!$B:$N,13,FALSE))</f>
        <v/>
      </c>
      <c r="AG382" s="16" t="str">
        <f>IF(ISERROR(VLOOKUP(CONCATENATE($A382,"_",AG$2),'Reference data SID'!$B:$N,13,FALSE)),"",VLOOKUP(CONCATENATE($A382,"_",AG$2),'Reference data SID'!$B:$N,13,FALSE))</f>
        <v/>
      </c>
      <c r="AH382" s="16" t="str">
        <f>IF(ISERROR(VLOOKUP(CONCATENATE($A382,"_",AH$2),'Reference data SID'!$B:$N,13,FALSE)),"",VLOOKUP(CONCATENATE($A382,"_",AH$2),'Reference data SID'!$B:$N,13,FALSE))</f>
        <v/>
      </c>
      <c r="AI382" s="16" t="str">
        <f>IF(ISERROR(VLOOKUP(CONCATENATE($A382,"_",AI$2),'Reference data SID'!$B:$N,13,FALSE)),"",VLOOKUP(CONCATENATE($A382,"_",AI$2),'Reference data SID'!$B:$N,13,FALSE))</f>
        <v/>
      </c>
      <c r="AJ382" s="16" t="str">
        <f>IF(ISERROR(VLOOKUP(CONCATENATE($A382,"_",AJ$2),'Reference data SID'!$B:$N,13,FALSE)),"",VLOOKUP(CONCATENATE($A382,"_",AJ$2),'Reference data SID'!$B:$N,13,FALSE))</f>
        <v/>
      </c>
      <c r="AK382" s="16" t="str">
        <f>IF(ISERROR(VLOOKUP(CONCATENATE($A382,"_",AK$2),'Reference data SID'!$B:$N,13,FALSE)),"",VLOOKUP(CONCATENATE($A382,"_",AK$2),'Reference data SID'!$B:$N,13,FALSE))</f>
        <v/>
      </c>
      <c r="AL382" s="16" t="str">
        <f>IF(ISERROR(VLOOKUP(CONCATENATE($A382,"_",AL$2),'Reference data SID'!$B:$N,13,FALSE)),"",VLOOKUP(CONCATENATE($A382,"_",AL$2),'Reference data SID'!$B:$N,13,FALSE))</f>
        <v/>
      </c>
      <c r="AM382" s="16" t="str">
        <f>IF(ISERROR(VLOOKUP(CONCATENATE($A382,"_",AM$2),'Reference data SID'!$B:$N,13,FALSE)),"",VLOOKUP(CONCATENATE($A382,"_",AM$2),'Reference data SID'!$B:$N,13,FALSE))</f>
        <v/>
      </c>
      <c r="AN382" s="16" t="str">
        <f>IF(ISERROR(VLOOKUP(CONCATENATE($A382,"_",AN$2),'Reference data SID'!$B:$N,13,FALSE)),"",VLOOKUP(CONCATENATE($A382,"_",AN$2),'Reference data SID'!$B:$N,13,FALSE))</f>
        <v/>
      </c>
      <c r="AO382" s="16" t="str">
        <f>IF(ISERROR(VLOOKUP(CONCATENATE($A382,"_",AO$2),'Reference data SID'!$B:$N,13,FALSE)),"",VLOOKUP(CONCATENATE($A382,"_",AO$2),'Reference data SID'!$B:$N,13,FALSE))</f>
        <v/>
      </c>
      <c r="AP382" s="16" t="str">
        <f>IF(ISERROR(VLOOKUP(CONCATENATE($A382,"_",AP$2),'Reference data SID'!$B:$N,13,FALSE)),"",VLOOKUP(CONCATENATE($A382,"_",AP$2),'Reference data SID'!$B:$N,13,FALSE))</f>
        <v/>
      </c>
      <c r="AQ382" s="16" t="str">
        <f>IF(ISERROR(VLOOKUP(CONCATENATE($A382,"_",AQ$2),'Reference data SID'!$B:$N,13,FALSE)),"",VLOOKUP(CONCATENATE($A382,"_",AQ$2),'Reference data SID'!$B:$N,13,FALSE))</f>
        <v/>
      </c>
      <c r="AR382" s="16" t="str">
        <f>IF(ISERROR(VLOOKUP(CONCATENATE($A382,"_",AR$2),'Reference data SID'!$B:$N,13,FALSE)),"",VLOOKUP(CONCATENATE($A382,"_",AR$2),'Reference data SID'!$B:$N,13,FALSE))</f>
        <v/>
      </c>
      <c r="AS382" s="16" t="str">
        <f>IF(ISERROR(VLOOKUP(CONCATENATE($A382,"_",AS$2),'Reference data SID'!$B:$N,13,FALSE)),"",VLOOKUP(CONCATENATE($A382,"_",AS$2),'Reference data SID'!$B:$N,13,FALSE))</f>
        <v/>
      </c>
      <c r="AT382" s="16" t="str">
        <f>IF(ISERROR(VLOOKUP(CONCATENATE($A382,"_",AT$2),'Reference data SID'!$B:$N,13,FALSE)),"",VLOOKUP(CONCATENATE($A382,"_",AT$2),'Reference data SID'!$B:$N,13,FALSE))</f>
        <v/>
      </c>
    </row>
    <row r="383" spans="1:46" x14ac:dyDescent="0.25">
      <c r="A383">
        <v>379</v>
      </c>
      <c r="B383" s="16" t="str">
        <f>IF(ISERROR(VLOOKUP(CONCATENATE($A383,"_",B$2),'Reference data SID'!$B:$N,13,FALSE)),"",VLOOKUP(CONCATENATE($A383,"_",B$2),'Reference data SID'!$B:$N,13,FALSE))</f>
        <v/>
      </c>
      <c r="C383" s="16" t="str">
        <f>IF(ISERROR(VLOOKUP(CONCATENATE($A383,"_",C$2),'Reference data SID'!$B:$N,13,FALSE)),"",VLOOKUP(CONCATENATE($A383,"_",C$2),'Reference data SID'!$B:$N,13,FALSE))</f>
        <v/>
      </c>
      <c r="D383" s="16" t="str">
        <f>IF(ISERROR(VLOOKUP(CONCATENATE($A383,"_",D$2),'Reference data SID'!$B:$N,13,FALSE)),"",VLOOKUP(CONCATENATE($A383,"_",D$2),'Reference data SID'!$B:$N,13,FALSE))</f>
        <v/>
      </c>
      <c r="E383" s="16" t="str">
        <f>IF(ISERROR(VLOOKUP(CONCATENATE($A383,"_",E$2),'Reference data SID'!$B:$N,13,FALSE)),"",VLOOKUP(CONCATENATE($A383,"_",E$2),'Reference data SID'!$B:$N,13,FALSE))</f>
        <v/>
      </c>
      <c r="F383" s="16" t="str">
        <f>IF(ISERROR(VLOOKUP(CONCATENATE($A383,"_",F$2),'Reference data SID'!$B:$N,13,FALSE)),"",VLOOKUP(CONCATENATE($A383,"_",F$2),'Reference data SID'!$B:$N,13,FALSE))</f>
        <v/>
      </c>
      <c r="G383" s="16" t="str">
        <f>IF(ISERROR(VLOOKUP(CONCATENATE($A383,"_",G$2),'Reference data SID'!$B:$N,13,FALSE)),"",VLOOKUP(CONCATENATE($A383,"_",G$2),'Reference data SID'!$B:$N,13,FALSE))</f>
        <v/>
      </c>
      <c r="H383" s="16" t="str">
        <f>IF(ISERROR(VLOOKUP(CONCATENATE($A383,"_",H$2),'Reference data SID'!$B:$N,13,FALSE)),"",VLOOKUP(CONCATENATE($A383,"_",H$2),'Reference data SID'!$B:$N,13,FALSE))</f>
        <v/>
      </c>
      <c r="I383" s="16" t="str">
        <f>IF(ISERROR(VLOOKUP(CONCATENATE($A383,"_",I$2),'Reference data SID'!$B:$N,13,FALSE)),"",VLOOKUP(CONCATENATE($A383,"_",I$2),'Reference data SID'!$B:$N,13,FALSE))</f>
        <v/>
      </c>
      <c r="J383" s="16" t="str">
        <f>IF(ISERROR(VLOOKUP(CONCATENATE($A383,"_",J$2),'Reference data SID'!$B:$N,13,FALSE)),"",VLOOKUP(CONCATENATE($A383,"_",J$2),'Reference data SID'!$B:$N,13,FALSE))</f>
        <v/>
      </c>
      <c r="K383" s="16" t="str">
        <f>IF(ISERROR(VLOOKUP(CONCATENATE($A383,"_",K$2),'Reference data SID'!$B:$N,13,FALSE)),"",VLOOKUP(CONCATENATE($A383,"_",K$2),'Reference data SID'!$B:$N,13,FALSE))</f>
        <v/>
      </c>
      <c r="L383" s="16" t="str">
        <f>IF(ISERROR(VLOOKUP(CONCATENATE($A383,"_",L$2),'Reference data SID'!$B:$N,13,FALSE)),"",VLOOKUP(CONCATENATE($A383,"_",L$2),'Reference data SID'!$B:$N,13,FALSE))</f>
        <v/>
      </c>
      <c r="M383" s="16" t="str">
        <f>IF(ISERROR(VLOOKUP(CONCATENATE($A383,"_",M$2),'Reference data SID'!$B:$N,13,FALSE)),"",VLOOKUP(CONCATENATE($A383,"_",M$2),'Reference data SID'!$B:$N,13,FALSE))</f>
        <v/>
      </c>
      <c r="N383" s="16" t="str">
        <f>IF(ISERROR(VLOOKUP(CONCATENATE($A383,"_",N$2),'Reference data SID'!$B:$N,13,FALSE)),"",VLOOKUP(CONCATENATE($A383,"_",N$2),'Reference data SID'!$B:$N,13,FALSE))</f>
        <v/>
      </c>
      <c r="O383" s="16" t="str">
        <f>IF(ISERROR(VLOOKUP(CONCATENATE($A383,"_",O$2),'Reference data SID'!$B:$N,13,FALSE)),"",VLOOKUP(CONCATENATE($A383,"_",O$2),'Reference data SID'!$B:$N,13,FALSE))</f>
        <v/>
      </c>
      <c r="P383" s="16" t="str">
        <f>IF(ISERROR(VLOOKUP(CONCATENATE($A383,"_",P$2),'Reference data SID'!$B:$N,13,FALSE)),"",VLOOKUP(CONCATENATE($A383,"_",P$2),'Reference data SID'!$B:$N,13,FALSE))</f>
        <v/>
      </c>
      <c r="Q383" s="16" t="str">
        <f>IF(ISERROR(VLOOKUP(CONCATENATE($A383,"_",Q$2),'Reference data SID'!$B:$N,13,FALSE)),"",VLOOKUP(CONCATENATE($A383,"_",Q$2),'Reference data SID'!$B:$N,13,FALSE))</f>
        <v/>
      </c>
      <c r="R383" s="16" t="str">
        <f>IF(ISERROR(VLOOKUP(CONCATENATE($A383,"_",R$2),'Reference data SID'!$B:$N,13,FALSE)),"",VLOOKUP(CONCATENATE($A383,"_",R$2),'Reference data SID'!$B:$N,13,FALSE))</f>
        <v/>
      </c>
      <c r="S383" s="16" t="str">
        <f>IF(ISERROR(VLOOKUP(CONCATENATE($A383,"_",S$2),'Reference data SID'!$B:$N,13,FALSE)),"",VLOOKUP(CONCATENATE($A383,"_",S$2),'Reference data SID'!$B:$N,13,FALSE))</f>
        <v/>
      </c>
      <c r="T383" s="16" t="str">
        <f>IF(ISERROR(VLOOKUP(CONCATENATE($A383,"_",T$2),'Reference data SID'!$B:$N,13,FALSE)),"",VLOOKUP(CONCATENATE($A383,"_",T$2),'Reference data SID'!$B:$N,13,FALSE))</f>
        <v/>
      </c>
      <c r="U383" s="16" t="str">
        <f>IF(ISERROR(VLOOKUP(CONCATENATE($A383,"_",U$2),'Reference data SID'!$B:$N,13,FALSE)),"",VLOOKUP(CONCATENATE($A383,"_",U$2),'Reference data SID'!$B:$N,13,FALSE))</f>
        <v/>
      </c>
      <c r="V383" s="16" t="str">
        <f>IF(ISERROR(VLOOKUP(CONCATENATE($A383,"_",V$2),'Reference data SID'!$B:$N,13,FALSE)),"",VLOOKUP(CONCATENATE($A383,"_",V$2),'Reference data SID'!$B:$N,13,FALSE))</f>
        <v/>
      </c>
      <c r="W383" s="16" t="str">
        <f>IF(ISERROR(VLOOKUP(CONCATENATE($A383,"_",W$2),'Reference data SID'!$B:$N,13,FALSE)),"",VLOOKUP(CONCATENATE($A383,"_",W$2),'Reference data SID'!$B:$N,13,FALSE))</f>
        <v/>
      </c>
      <c r="X383" s="16" t="str">
        <f>IF(ISERROR(VLOOKUP(CONCATENATE($A383,"_",X$2),'Reference data SID'!$B:$N,13,FALSE)),"",VLOOKUP(CONCATENATE($A383,"_",X$2),'Reference data SID'!$B:$N,13,FALSE))</f>
        <v/>
      </c>
      <c r="Y383" s="16" t="str">
        <f>IF(ISERROR(VLOOKUP(CONCATENATE($A383,"_",Y$2),'Reference data SID'!$B:$N,13,FALSE)),"",VLOOKUP(CONCATENATE($A383,"_",Y$2),'Reference data SID'!$B:$N,13,FALSE))</f>
        <v/>
      </c>
      <c r="Z383" s="16" t="str">
        <f>IF(ISERROR(VLOOKUP(CONCATENATE($A383,"_",Z$2),'Reference data SID'!$B:$N,13,FALSE)),"",VLOOKUP(CONCATENATE($A383,"_",Z$2),'Reference data SID'!$B:$N,13,FALSE))</f>
        <v/>
      </c>
      <c r="AA383" s="16" t="str">
        <f>IF(ISERROR(VLOOKUP(CONCATENATE($A383,"_",AA$2),'Reference data SID'!$B:$N,13,FALSE)),"",VLOOKUP(CONCATENATE($A383,"_",AA$2),'Reference data SID'!$B:$N,13,FALSE))</f>
        <v/>
      </c>
      <c r="AB383" s="16" t="str">
        <f>IF(ISERROR(VLOOKUP(CONCATENATE($A383,"_",AB$2),'Reference data SID'!$B:$N,13,FALSE)),"",VLOOKUP(CONCATENATE($A383,"_",AB$2),'Reference data SID'!$B:$N,13,FALSE))</f>
        <v/>
      </c>
      <c r="AC383" s="16" t="str">
        <f>IF(ISERROR(VLOOKUP(CONCATENATE($A383,"_",AC$2),'Reference data SID'!$B:$N,13,FALSE)),"",VLOOKUP(CONCATENATE($A383,"_",AC$2),'Reference data SID'!$B:$N,13,FALSE))</f>
        <v/>
      </c>
      <c r="AD383" s="16" t="str">
        <f>IF(ISERROR(VLOOKUP(CONCATENATE($A383,"_",AD$2),'Reference data SID'!$B:$N,13,FALSE)),"",VLOOKUP(CONCATENATE($A383,"_",AD$2),'Reference data SID'!$B:$N,13,FALSE))</f>
        <v/>
      </c>
      <c r="AE383" s="16" t="str">
        <f>IF(ISERROR(VLOOKUP(CONCATENATE($A383,"_",AE$2),'Reference data SID'!$B:$N,13,FALSE)),"",VLOOKUP(CONCATENATE($A383,"_",AE$2),'Reference data SID'!$B:$N,13,FALSE))</f>
        <v/>
      </c>
      <c r="AF383" s="16" t="str">
        <f>IF(ISERROR(VLOOKUP(CONCATENATE($A383,"_",AF$2),'Reference data SID'!$B:$N,13,FALSE)),"",VLOOKUP(CONCATENATE($A383,"_",AF$2),'Reference data SID'!$B:$N,13,FALSE))</f>
        <v/>
      </c>
      <c r="AG383" s="16" t="str">
        <f>IF(ISERROR(VLOOKUP(CONCATENATE($A383,"_",AG$2),'Reference data SID'!$B:$N,13,FALSE)),"",VLOOKUP(CONCATENATE($A383,"_",AG$2),'Reference data SID'!$B:$N,13,FALSE))</f>
        <v/>
      </c>
      <c r="AH383" s="16" t="str">
        <f>IF(ISERROR(VLOOKUP(CONCATENATE($A383,"_",AH$2),'Reference data SID'!$B:$N,13,FALSE)),"",VLOOKUP(CONCATENATE($A383,"_",AH$2),'Reference data SID'!$B:$N,13,FALSE))</f>
        <v/>
      </c>
      <c r="AI383" s="16" t="str">
        <f>IF(ISERROR(VLOOKUP(CONCATENATE($A383,"_",AI$2),'Reference data SID'!$B:$N,13,FALSE)),"",VLOOKUP(CONCATENATE($A383,"_",AI$2),'Reference data SID'!$B:$N,13,FALSE))</f>
        <v/>
      </c>
      <c r="AJ383" s="16" t="str">
        <f>IF(ISERROR(VLOOKUP(CONCATENATE($A383,"_",AJ$2),'Reference data SID'!$B:$N,13,FALSE)),"",VLOOKUP(CONCATENATE($A383,"_",AJ$2),'Reference data SID'!$B:$N,13,FALSE))</f>
        <v/>
      </c>
      <c r="AK383" s="16" t="str">
        <f>IF(ISERROR(VLOOKUP(CONCATENATE($A383,"_",AK$2),'Reference data SID'!$B:$N,13,FALSE)),"",VLOOKUP(CONCATENATE($A383,"_",AK$2),'Reference data SID'!$B:$N,13,FALSE))</f>
        <v/>
      </c>
      <c r="AL383" s="16" t="str">
        <f>IF(ISERROR(VLOOKUP(CONCATENATE($A383,"_",AL$2),'Reference data SID'!$B:$N,13,FALSE)),"",VLOOKUP(CONCATENATE($A383,"_",AL$2),'Reference data SID'!$B:$N,13,FALSE))</f>
        <v/>
      </c>
      <c r="AM383" s="16" t="str">
        <f>IF(ISERROR(VLOOKUP(CONCATENATE($A383,"_",AM$2),'Reference data SID'!$B:$N,13,FALSE)),"",VLOOKUP(CONCATENATE($A383,"_",AM$2),'Reference data SID'!$B:$N,13,FALSE))</f>
        <v/>
      </c>
      <c r="AN383" s="16" t="str">
        <f>IF(ISERROR(VLOOKUP(CONCATENATE($A383,"_",AN$2),'Reference data SID'!$B:$N,13,FALSE)),"",VLOOKUP(CONCATENATE($A383,"_",AN$2),'Reference data SID'!$B:$N,13,FALSE))</f>
        <v/>
      </c>
      <c r="AO383" s="16" t="str">
        <f>IF(ISERROR(VLOOKUP(CONCATENATE($A383,"_",AO$2),'Reference data SID'!$B:$N,13,FALSE)),"",VLOOKUP(CONCATENATE($A383,"_",AO$2),'Reference data SID'!$B:$N,13,FALSE))</f>
        <v/>
      </c>
      <c r="AP383" s="16" t="str">
        <f>IF(ISERROR(VLOOKUP(CONCATENATE($A383,"_",AP$2),'Reference data SID'!$B:$N,13,FALSE)),"",VLOOKUP(CONCATENATE($A383,"_",AP$2),'Reference data SID'!$B:$N,13,FALSE))</f>
        <v/>
      </c>
      <c r="AQ383" s="16" t="str">
        <f>IF(ISERROR(VLOOKUP(CONCATENATE($A383,"_",AQ$2),'Reference data SID'!$B:$N,13,FALSE)),"",VLOOKUP(CONCATENATE($A383,"_",AQ$2),'Reference data SID'!$B:$N,13,FALSE))</f>
        <v/>
      </c>
      <c r="AR383" s="16" t="str">
        <f>IF(ISERROR(VLOOKUP(CONCATENATE($A383,"_",AR$2),'Reference data SID'!$B:$N,13,FALSE)),"",VLOOKUP(CONCATENATE($A383,"_",AR$2),'Reference data SID'!$B:$N,13,FALSE))</f>
        <v/>
      </c>
      <c r="AS383" s="16" t="str">
        <f>IF(ISERROR(VLOOKUP(CONCATENATE($A383,"_",AS$2),'Reference data SID'!$B:$N,13,FALSE)),"",VLOOKUP(CONCATENATE($A383,"_",AS$2),'Reference data SID'!$B:$N,13,FALSE))</f>
        <v/>
      </c>
      <c r="AT383" s="16" t="str">
        <f>IF(ISERROR(VLOOKUP(CONCATENATE($A383,"_",AT$2),'Reference data SID'!$B:$N,13,FALSE)),"",VLOOKUP(CONCATENATE($A383,"_",AT$2),'Reference data SID'!$B:$N,13,FALSE))</f>
        <v/>
      </c>
    </row>
    <row r="384" spans="1:46" x14ac:dyDescent="0.25">
      <c r="A384">
        <v>380</v>
      </c>
      <c r="B384" s="16" t="str">
        <f>IF(ISERROR(VLOOKUP(CONCATENATE($A384,"_",B$2),'Reference data SID'!$B:$N,13,FALSE)),"",VLOOKUP(CONCATENATE($A384,"_",B$2),'Reference data SID'!$B:$N,13,FALSE))</f>
        <v/>
      </c>
      <c r="C384" s="16" t="str">
        <f>IF(ISERROR(VLOOKUP(CONCATENATE($A384,"_",C$2),'Reference data SID'!$B:$N,13,FALSE)),"",VLOOKUP(CONCATENATE($A384,"_",C$2),'Reference data SID'!$B:$N,13,FALSE))</f>
        <v/>
      </c>
      <c r="D384" s="16" t="str">
        <f>IF(ISERROR(VLOOKUP(CONCATENATE($A384,"_",D$2),'Reference data SID'!$B:$N,13,FALSE)),"",VLOOKUP(CONCATENATE($A384,"_",D$2),'Reference data SID'!$B:$N,13,FALSE))</f>
        <v/>
      </c>
      <c r="E384" s="16" t="str">
        <f>IF(ISERROR(VLOOKUP(CONCATENATE($A384,"_",E$2),'Reference data SID'!$B:$N,13,FALSE)),"",VLOOKUP(CONCATENATE($A384,"_",E$2),'Reference data SID'!$B:$N,13,FALSE))</f>
        <v/>
      </c>
      <c r="F384" s="16" t="str">
        <f>IF(ISERROR(VLOOKUP(CONCATENATE($A384,"_",F$2),'Reference data SID'!$B:$N,13,FALSE)),"",VLOOKUP(CONCATENATE($A384,"_",F$2),'Reference data SID'!$B:$N,13,FALSE))</f>
        <v/>
      </c>
      <c r="G384" s="16" t="str">
        <f>IF(ISERROR(VLOOKUP(CONCATENATE($A384,"_",G$2),'Reference data SID'!$B:$N,13,FALSE)),"",VLOOKUP(CONCATENATE($A384,"_",G$2),'Reference data SID'!$B:$N,13,FALSE))</f>
        <v/>
      </c>
      <c r="H384" s="16" t="str">
        <f>IF(ISERROR(VLOOKUP(CONCATENATE($A384,"_",H$2),'Reference data SID'!$B:$N,13,FALSE)),"",VLOOKUP(CONCATENATE($A384,"_",H$2),'Reference data SID'!$B:$N,13,FALSE))</f>
        <v/>
      </c>
      <c r="I384" s="16" t="str">
        <f>IF(ISERROR(VLOOKUP(CONCATENATE($A384,"_",I$2),'Reference data SID'!$B:$N,13,FALSE)),"",VLOOKUP(CONCATENATE($A384,"_",I$2),'Reference data SID'!$B:$N,13,FALSE))</f>
        <v/>
      </c>
      <c r="J384" s="16" t="str">
        <f>IF(ISERROR(VLOOKUP(CONCATENATE($A384,"_",J$2),'Reference data SID'!$B:$N,13,FALSE)),"",VLOOKUP(CONCATENATE($A384,"_",J$2),'Reference data SID'!$B:$N,13,FALSE))</f>
        <v/>
      </c>
      <c r="K384" s="16" t="str">
        <f>IF(ISERROR(VLOOKUP(CONCATENATE($A384,"_",K$2),'Reference data SID'!$B:$N,13,FALSE)),"",VLOOKUP(CONCATENATE($A384,"_",K$2),'Reference data SID'!$B:$N,13,FALSE))</f>
        <v/>
      </c>
      <c r="L384" s="16" t="str">
        <f>IF(ISERROR(VLOOKUP(CONCATENATE($A384,"_",L$2),'Reference data SID'!$B:$N,13,FALSE)),"",VLOOKUP(CONCATENATE($A384,"_",L$2),'Reference data SID'!$B:$N,13,FALSE))</f>
        <v/>
      </c>
      <c r="M384" s="16" t="str">
        <f>IF(ISERROR(VLOOKUP(CONCATENATE($A384,"_",M$2),'Reference data SID'!$B:$N,13,FALSE)),"",VLOOKUP(CONCATENATE($A384,"_",M$2),'Reference data SID'!$B:$N,13,FALSE))</f>
        <v/>
      </c>
      <c r="N384" s="16" t="str">
        <f>IF(ISERROR(VLOOKUP(CONCATENATE($A384,"_",N$2),'Reference data SID'!$B:$N,13,FALSE)),"",VLOOKUP(CONCATENATE($A384,"_",N$2),'Reference data SID'!$B:$N,13,FALSE))</f>
        <v/>
      </c>
      <c r="O384" s="16" t="str">
        <f>IF(ISERROR(VLOOKUP(CONCATENATE($A384,"_",O$2),'Reference data SID'!$B:$N,13,FALSE)),"",VLOOKUP(CONCATENATE($A384,"_",O$2),'Reference data SID'!$B:$N,13,FALSE))</f>
        <v/>
      </c>
      <c r="P384" s="16" t="str">
        <f>IF(ISERROR(VLOOKUP(CONCATENATE($A384,"_",P$2),'Reference data SID'!$B:$N,13,FALSE)),"",VLOOKUP(CONCATENATE($A384,"_",P$2),'Reference data SID'!$B:$N,13,FALSE))</f>
        <v/>
      </c>
      <c r="Q384" s="16" t="str">
        <f>IF(ISERROR(VLOOKUP(CONCATENATE($A384,"_",Q$2),'Reference data SID'!$B:$N,13,FALSE)),"",VLOOKUP(CONCATENATE($A384,"_",Q$2),'Reference data SID'!$B:$N,13,FALSE))</f>
        <v/>
      </c>
      <c r="R384" s="16" t="str">
        <f>IF(ISERROR(VLOOKUP(CONCATENATE($A384,"_",R$2),'Reference data SID'!$B:$N,13,FALSE)),"",VLOOKUP(CONCATENATE($A384,"_",R$2),'Reference data SID'!$B:$N,13,FALSE))</f>
        <v/>
      </c>
      <c r="S384" s="16" t="str">
        <f>IF(ISERROR(VLOOKUP(CONCATENATE($A384,"_",S$2),'Reference data SID'!$B:$N,13,FALSE)),"",VLOOKUP(CONCATENATE($A384,"_",S$2),'Reference data SID'!$B:$N,13,FALSE))</f>
        <v/>
      </c>
      <c r="T384" s="16" t="str">
        <f>IF(ISERROR(VLOOKUP(CONCATENATE($A384,"_",T$2),'Reference data SID'!$B:$N,13,FALSE)),"",VLOOKUP(CONCATENATE($A384,"_",T$2),'Reference data SID'!$B:$N,13,FALSE))</f>
        <v/>
      </c>
      <c r="U384" s="16" t="str">
        <f>IF(ISERROR(VLOOKUP(CONCATENATE($A384,"_",U$2),'Reference data SID'!$B:$N,13,FALSE)),"",VLOOKUP(CONCATENATE($A384,"_",U$2),'Reference data SID'!$B:$N,13,FALSE))</f>
        <v/>
      </c>
      <c r="V384" s="16" t="str">
        <f>IF(ISERROR(VLOOKUP(CONCATENATE($A384,"_",V$2),'Reference data SID'!$B:$N,13,FALSE)),"",VLOOKUP(CONCATENATE($A384,"_",V$2),'Reference data SID'!$B:$N,13,FALSE))</f>
        <v/>
      </c>
      <c r="W384" s="16" t="str">
        <f>IF(ISERROR(VLOOKUP(CONCATENATE($A384,"_",W$2),'Reference data SID'!$B:$N,13,FALSE)),"",VLOOKUP(CONCATENATE($A384,"_",W$2),'Reference data SID'!$B:$N,13,FALSE))</f>
        <v/>
      </c>
      <c r="X384" s="16" t="str">
        <f>IF(ISERROR(VLOOKUP(CONCATENATE($A384,"_",X$2),'Reference data SID'!$B:$N,13,FALSE)),"",VLOOKUP(CONCATENATE($A384,"_",X$2),'Reference data SID'!$B:$N,13,FALSE))</f>
        <v/>
      </c>
      <c r="Y384" s="16" t="str">
        <f>IF(ISERROR(VLOOKUP(CONCATENATE($A384,"_",Y$2),'Reference data SID'!$B:$N,13,FALSE)),"",VLOOKUP(CONCATENATE($A384,"_",Y$2),'Reference data SID'!$B:$N,13,FALSE))</f>
        <v/>
      </c>
      <c r="Z384" s="16" t="str">
        <f>IF(ISERROR(VLOOKUP(CONCATENATE($A384,"_",Z$2),'Reference data SID'!$B:$N,13,FALSE)),"",VLOOKUP(CONCATENATE($A384,"_",Z$2),'Reference data SID'!$B:$N,13,FALSE))</f>
        <v/>
      </c>
      <c r="AA384" s="16" t="str">
        <f>IF(ISERROR(VLOOKUP(CONCATENATE($A384,"_",AA$2),'Reference data SID'!$B:$N,13,FALSE)),"",VLOOKUP(CONCATENATE($A384,"_",AA$2),'Reference data SID'!$B:$N,13,FALSE))</f>
        <v/>
      </c>
      <c r="AB384" s="16" t="str">
        <f>IF(ISERROR(VLOOKUP(CONCATENATE($A384,"_",AB$2),'Reference data SID'!$B:$N,13,FALSE)),"",VLOOKUP(CONCATENATE($A384,"_",AB$2),'Reference data SID'!$B:$N,13,FALSE))</f>
        <v/>
      </c>
      <c r="AC384" s="16" t="str">
        <f>IF(ISERROR(VLOOKUP(CONCATENATE($A384,"_",AC$2),'Reference data SID'!$B:$N,13,FALSE)),"",VLOOKUP(CONCATENATE($A384,"_",AC$2),'Reference data SID'!$B:$N,13,FALSE))</f>
        <v/>
      </c>
      <c r="AD384" s="16" t="str">
        <f>IF(ISERROR(VLOOKUP(CONCATENATE($A384,"_",AD$2),'Reference data SID'!$B:$N,13,FALSE)),"",VLOOKUP(CONCATENATE($A384,"_",AD$2),'Reference data SID'!$B:$N,13,FALSE))</f>
        <v/>
      </c>
      <c r="AE384" s="16" t="str">
        <f>IF(ISERROR(VLOOKUP(CONCATENATE($A384,"_",AE$2),'Reference data SID'!$B:$N,13,FALSE)),"",VLOOKUP(CONCATENATE($A384,"_",AE$2),'Reference data SID'!$B:$N,13,FALSE))</f>
        <v/>
      </c>
      <c r="AF384" s="16" t="str">
        <f>IF(ISERROR(VLOOKUP(CONCATENATE($A384,"_",AF$2),'Reference data SID'!$B:$N,13,FALSE)),"",VLOOKUP(CONCATENATE($A384,"_",AF$2),'Reference data SID'!$B:$N,13,FALSE))</f>
        <v/>
      </c>
      <c r="AG384" s="16" t="str">
        <f>IF(ISERROR(VLOOKUP(CONCATENATE($A384,"_",AG$2),'Reference data SID'!$B:$N,13,FALSE)),"",VLOOKUP(CONCATENATE($A384,"_",AG$2),'Reference data SID'!$B:$N,13,FALSE))</f>
        <v/>
      </c>
      <c r="AH384" s="16" t="str">
        <f>IF(ISERROR(VLOOKUP(CONCATENATE($A384,"_",AH$2),'Reference data SID'!$B:$N,13,FALSE)),"",VLOOKUP(CONCATENATE($A384,"_",AH$2),'Reference data SID'!$B:$N,13,FALSE))</f>
        <v/>
      </c>
      <c r="AI384" s="16" t="str">
        <f>IF(ISERROR(VLOOKUP(CONCATENATE($A384,"_",AI$2),'Reference data SID'!$B:$N,13,FALSE)),"",VLOOKUP(CONCATENATE($A384,"_",AI$2),'Reference data SID'!$B:$N,13,FALSE))</f>
        <v/>
      </c>
      <c r="AJ384" s="16" t="str">
        <f>IF(ISERROR(VLOOKUP(CONCATENATE($A384,"_",AJ$2),'Reference data SID'!$B:$N,13,FALSE)),"",VLOOKUP(CONCATENATE($A384,"_",AJ$2),'Reference data SID'!$B:$N,13,FALSE))</f>
        <v/>
      </c>
      <c r="AK384" s="16" t="str">
        <f>IF(ISERROR(VLOOKUP(CONCATENATE($A384,"_",AK$2),'Reference data SID'!$B:$N,13,FALSE)),"",VLOOKUP(CONCATENATE($A384,"_",AK$2),'Reference data SID'!$B:$N,13,FALSE))</f>
        <v/>
      </c>
      <c r="AL384" s="16" t="str">
        <f>IF(ISERROR(VLOOKUP(CONCATENATE($A384,"_",AL$2),'Reference data SID'!$B:$N,13,FALSE)),"",VLOOKUP(CONCATENATE($A384,"_",AL$2),'Reference data SID'!$B:$N,13,FALSE))</f>
        <v/>
      </c>
      <c r="AM384" s="16" t="str">
        <f>IF(ISERROR(VLOOKUP(CONCATENATE($A384,"_",AM$2),'Reference data SID'!$B:$N,13,FALSE)),"",VLOOKUP(CONCATENATE($A384,"_",AM$2),'Reference data SID'!$B:$N,13,FALSE))</f>
        <v/>
      </c>
      <c r="AN384" s="16" t="str">
        <f>IF(ISERROR(VLOOKUP(CONCATENATE($A384,"_",AN$2),'Reference data SID'!$B:$N,13,FALSE)),"",VLOOKUP(CONCATENATE($A384,"_",AN$2),'Reference data SID'!$B:$N,13,FALSE))</f>
        <v/>
      </c>
      <c r="AO384" s="16" t="str">
        <f>IF(ISERROR(VLOOKUP(CONCATENATE($A384,"_",AO$2),'Reference data SID'!$B:$N,13,FALSE)),"",VLOOKUP(CONCATENATE($A384,"_",AO$2),'Reference data SID'!$B:$N,13,FALSE))</f>
        <v/>
      </c>
      <c r="AP384" s="16" t="str">
        <f>IF(ISERROR(VLOOKUP(CONCATENATE($A384,"_",AP$2),'Reference data SID'!$B:$N,13,FALSE)),"",VLOOKUP(CONCATENATE($A384,"_",AP$2),'Reference data SID'!$B:$N,13,FALSE))</f>
        <v/>
      </c>
      <c r="AQ384" s="16" t="str">
        <f>IF(ISERROR(VLOOKUP(CONCATENATE($A384,"_",AQ$2),'Reference data SID'!$B:$N,13,FALSE)),"",VLOOKUP(CONCATENATE($A384,"_",AQ$2),'Reference data SID'!$B:$N,13,FALSE))</f>
        <v/>
      </c>
      <c r="AR384" s="16" t="str">
        <f>IF(ISERROR(VLOOKUP(CONCATENATE($A384,"_",AR$2),'Reference data SID'!$B:$N,13,FALSE)),"",VLOOKUP(CONCATENATE($A384,"_",AR$2),'Reference data SID'!$B:$N,13,FALSE))</f>
        <v/>
      </c>
      <c r="AS384" s="16" t="str">
        <f>IF(ISERROR(VLOOKUP(CONCATENATE($A384,"_",AS$2),'Reference data SID'!$B:$N,13,FALSE)),"",VLOOKUP(CONCATENATE($A384,"_",AS$2),'Reference data SID'!$B:$N,13,FALSE))</f>
        <v/>
      </c>
      <c r="AT384" s="16" t="str">
        <f>IF(ISERROR(VLOOKUP(CONCATENATE($A384,"_",AT$2),'Reference data SID'!$B:$N,13,FALSE)),"",VLOOKUP(CONCATENATE($A384,"_",AT$2),'Reference data SID'!$B:$N,13,FALSE))</f>
        <v/>
      </c>
    </row>
    <row r="385" spans="1:46" x14ac:dyDescent="0.25">
      <c r="A385">
        <v>381</v>
      </c>
      <c r="B385" s="16" t="str">
        <f>IF(ISERROR(VLOOKUP(CONCATENATE($A385,"_",B$2),'Reference data SID'!$B:$N,13,FALSE)),"",VLOOKUP(CONCATENATE($A385,"_",B$2),'Reference data SID'!$B:$N,13,FALSE))</f>
        <v/>
      </c>
      <c r="C385" s="16" t="str">
        <f>IF(ISERROR(VLOOKUP(CONCATENATE($A385,"_",C$2),'Reference data SID'!$B:$N,13,FALSE)),"",VLOOKUP(CONCATENATE($A385,"_",C$2),'Reference data SID'!$B:$N,13,FALSE))</f>
        <v/>
      </c>
      <c r="D385" s="16" t="str">
        <f>IF(ISERROR(VLOOKUP(CONCATENATE($A385,"_",D$2),'Reference data SID'!$B:$N,13,FALSE)),"",VLOOKUP(CONCATENATE($A385,"_",D$2),'Reference data SID'!$B:$N,13,FALSE))</f>
        <v/>
      </c>
      <c r="E385" s="16" t="str">
        <f>IF(ISERROR(VLOOKUP(CONCATENATE($A385,"_",E$2),'Reference data SID'!$B:$N,13,FALSE)),"",VLOOKUP(CONCATENATE($A385,"_",E$2),'Reference data SID'!$B:$N,13,FALSE))</f>
        <v/>
      </c>
      <c r="F385" s="16" t="str">
        <f>IF(ISERROR(VLOOKUP(CONCATENATE($A385,"_",F$2),'Reference data SID'!$B:$N,13,FALSE)),"",VLOOKUP(CONCATENATE($A385,"_",F$2),'Reference data SID'!$B:$N,13,FALSE))</f>
        <v/>
      </c>
      <c r="G385" s="16" t="str">
        <f>IF(ISERROR(VLOOKUP(CONCATENATE($A385,"_",G$2),'Reference data SID'!$B:$N,13,FALSE)),"",VLOOKUP(CONCATENATE($A385,"_",G$2),'Reference data SID'!$B:$N,13,FALSE))</f>
        <v/>
      </c>
      <c r="H385" s="16" t="str">
        <f>IF(ISERROR(VLOOKUP(CONCATENATE($A385,"_",H$2),'Reference data SID'!$B:$N,13,FALSE)),"",VLOOKUP(CONCATENATE($A385,"_",H$2),'Reference data SID'!$B:$N,13,FALSE))</f>
        <v/>
      </c>
      <c r="I385" s="16" t="str">
        <f>IF(ISERROR(VLOOKUP(CONCATENATE($A385,"_",I$2),'Reference data SID'!$B:$N,13,FALSE)),"",VLOOKUP(CONCATENATE($A385,"_",I$2),'Reference data SID'!$B:$N,13,FALSE))</f>
        <v/>
      </c>
      <c r="J385" s="16" t="str">
        <f>IF(ISERROR(VLOOKUP(CONCATENATE($A385,"_",J$2),'Reference data SID'!$B:$N,13,FALSE)),"",VLOOKUP(CONCATENATE($A385,"_",J$2),'Reference data SID'!$B:$N,13,FALSE))</f>
        <v/>
      </c>
      <c r="K385" s="16" t="str">
        <f>IF(ISERROR(VLOOKUP(CONCATENATE($A385,"_",K$2),'Reference data SID'!$B:$N,13,FALSE)),"",VLOOKUP(CONCATENATE($A385,"_",K$2),'Reference data SID'!$B:$N,13,FALSE))</f>
        <v/>
      </c>
      <c r="L385" s="16" t="str">
        <f>IF(ISERROR(VLOOKUP(CONCATENATE($A385,"_",L$2),'Reference data SID'!$B:$N,13,FALSE)),"",VLOOKUP(CONCATENATE($A385,"_",L$2),'Reference data SID'!$B:$N,13,FALSE))</f>
        <v/>
      </c>
      <c r="M385" s="16" t="str">
        <f>IF(ISERROR(VLOOKUP(CONCATENATE($A385,"_",M$2),'Reference data SID'!$B:$N,13,FALSE)),"",VLOOKUP(CONCATENATE($A385,"_",M$2),'Reference data SID'!$B:$N,13,FALSE))</f>
        <v/>
      </c>
      <c r="N385" s="16" t="str">
        <f>IF(ISERROR(VLOOKUP(CONCATENATE($A385,"_",N$2),'Reference data SID'!$B:$N,13,FALSE)),"",VLOOKUP(CONCATENATE($A385,"_",N$2),'Reference data SID'!$B:$N,13,FALSE))</f>
        <v/>
      </c>
      <c r="O385" s="16" t="str">
        <f>IF(ISERROR(VLOOKUP(CONCATENATE($A385,"_",O$2),'Reference data SID'!$B:$N,13,FALSE)),"",VLOOKUP(CONCATENATE($A385,"_",O$2),'Reference data SID'!$B:$N,13,FALSE))</f>
        <v/>
      </c>
      <c r="P385" s="16" t="str">
        <f>IF(ISERROR(VLOOKUP(CONCATENATE($A385,"_",P$2),'Reference data SID'!$B:$N,13,FALSE)),"",VLOOKUP(CONCATENATE($A385,"_",P$2),'Reference data SID'!$B:$N,13,FALSE))</f>
        <v/>
      </c>
      <c r="Q385" s="16" t="str">
        <f>IF(ISERROR(VLOOKUP(CONCATENATE($A385,"_",Q$2),'Reference data SID'!$B:$N,13,FALSE)),"",VLOOKUP(CONCATENATE($A385,"_",Q$2),'Reference data SID'!$B:$N,13,FALSE))</f>
        <v/>
      </c>
      <c r="R385" s="16" t="str">
        <f>IF(ISERROR(VLOOKUP(CONCATENATE($A385,"_",R$2),'Reference data SID'!$B:$N,13,FALSE)),"",VLOOKUP(CONCATENATE($A385,"_",R$2),'Reference data SID'!$B:$N,13,FALSE))</f>
        <v/>
      </c>
      <c r="S385" s="16" t="str">
        <f>IF(ISERROR(VLOOKUP(CONCATENATE($A385,"_",S$2),'Reference data SID'!$B:$N,13,FALSE)),"",VLOOKUP(CONCATENATE($A385,"_",S$2),'Reference data SID'!$B:$N,13,FALSE))</f>
        <v/>
      </c>
      <c r="T385" s="16" t="str">
        <f>IF(ISERROR(VLOOKUP(CONCATENATE($A385,"_",T$2),'Reference data SID'!$B:$N,13,FALSE)),"",VLOOKUP(CONCATENATE($A385,"_",T$2),'Reference data SID'!$B:$N,13,FALSE))</f>
        <v/>
      </c>
      <c r="U385" s="16" t="str">
        <f>IF(ISERROR(VLOOKUP(CONCATENATE($A385,"_",U$2),'Reference data SID'!$B:$N,13,FALSE)),"",VLOOKUP(CONCATENATE($A385,"_",U$2),'Reference data SID'!$B:$N,13,FALSE))</f>
        <v/>
      </c>
      <c r="V385" s="16" t="str">
        <f>IF(ISERROR(VLOOKUP(CONCATENATE($A385,"_",V$2),'Reference data SID'!$B:$N,13,FALSE)),"",VLOOKUP(CONCATENATE($A385,"_",V$2),'Reference data SID'!$B:$N,13,FALSE))</f>
        <v/>
      </c>
      <c r="W385" s="16" t="str">
        <f>IF(ISERROR(VLOOKUP(CONCATENATE($A385,"_",W$2),'Reference data SID'!$B:$N,13,FALSE)),"",VLOOKUP(CONCATENATE($A385,"_",W$2),'Reference data SID'!$B:$N,13,FALSE))</f>
        <v/>
      </c>
      <c r="X385" s="16" t="str">
        <f>IF(ISERROR(VLOOKUP(CONCATENATE($A385,"_",X$2),'Reference data SID'!$B:$N,13,FALSE)),"",VLOOKUP(CONCATENATE($A385,"_",X$2),'Reference data SID'!$B:$N,13,FALSE))</f>
        <v/>
      </c>
      <c r="Y385" s="16" t="str">
        <f>IF(ISERROR(VLOOKUP(CONCATENATE($A385,"_",Y$2),'Reference data SID'!$B:$N,13,FALSE)),"",VLOOKUP(CONCATENATE($A385,"_",Y$2),'Reference data SID'!$B:$N,13,FALSE))</f>
        <v/>
      </c>
      <c r="Z385" s="16" t="str">
        <f>IF(ISERROR(VLOOKUP(CONCATENATE($A385,"_",Z$2),'Reference data SID'!$B:$N,13,FALSE)),"",VLOOKUP(CONCATENATE($A385,"_",Z$2),'Reference data SID'!$B:$N,13,FALSE))</f>
        <v/>
      </c>
      <c r="AA385" s="16" t="str">
        <f>IF(ISERROR(VLOOKUP(CONCATENATE($A385,"_",AA$2),'Reference data SID'!$B:$N,13,FALSE)),"",VLOOKUP(CONCATENATE($A385,"_",AA$2),'Reference data SID'!$B:$N,13,FALSE))</f>
        <v/>
      </c>
      <c r="AB385" s="16" t="str">
        <f>IF(ISERROR(VLOOKUP(CONCATENATE($A385,"_",AB$2),'Reference data SID'!$B:$N,13,FALSE)),"",VLOOKUP(CONCATENATE($A385,"_",AB$2),'Reference data SID'!$B:$N,13,FALSE))</f>
        <v/>
      </c>
      <c r="AC385" s="16" t="str">
        <f>IF(ISERROR(VLOOKUP(CONCATENATE($A385,"_",AC$2),'Reference data SID'!$B:$N,13,FALSE)),"",VLOOKUP(CONCATENATE($A385,"_",AC$2),'Reference data SID'!$B:$N,13,FALSE))</f>
        <v/>
      </c>
      <c r="AD385" s="16" t="str">
        <f>IF(ISERROR(VLOOKUP(CONCATENATE($A385,"_",AD$2),'Reference data SID'!$B:$N,13,FALSE)),"",VLOOKUP(CONCATENATE($A385,"_",AD$2),'Reference data SID'!$B:$N,13,FALSE))</f>
        <v/>
      </c>
      <c r="AE385" s="16" t="str">
        <f>IF(ISERROR(VLOOKUP(CONCATENATE($A385,"_",AE$2),'Reference data SID'!$B:$N,13,FALSE)),"",VLOOKUP(CONCATENATE($A385,"_",AE$2),'Reference data SID'!$B:$N,13,FALSE))</f>
        <v/>
      </c>
      <c r="AF385" s="16" t="str">
        <f>IF(ISERROR(VLOOKUP(CONCATENATE($A385,"_",AF$2),'Reference data SID'!$B:$N,13,FALSE)),"",VLOOKUP(CONCATENATE($A385,"_",AF$2),'Reference data SID'!$B:$N,13,FALSE))</f>
        <v/>
      </c>
      <c r="AG385" s="16" t="str">
        <f>IF(ISERROR(VLOOKUP(CONCATENATE($A385,"_",AG$2),'Reference data SID'!$B:$N,13,FALSE)),"",VLOOKUP(CONCATENATE($A385,"_",AG$2),'Reference data SID'!$B:$N,13,FALSE))</f>
        <v/>
      </c>
      <c r="AH385" s="16" t="str">
        <f>IF(ISERROR(VLOOKUP(CONCATENATE($A385,"_",AH$2),'Reference data SID'!$B:$N,13,FALSE)),"",VLOOKUP(CONCATENATE($A385,"_",AH$2),'Reference data SID'!$B:$N,13,FALSE))</f>
        <v/>
      </c>
      <c r="AI385" s="16" t="str">
        <f>IF(ISERROR(VLOOKUP(CONCATENATE($A385,"_",AI$2),'Reference data SID'!$B:$N,13,FALSE)),"",VLOOKUP(CONCATENATE($A385,"_",AI$2),'Reference data SID'!$B:$N,13,FALSE))</f>
        <v/>
      </c>
      <c r="AJ385" s="16" t="str">
        <f>IF(ISERROR(VLOOKUP(CONCATENATE($A385,"_",AJ$2),'Reference data SID'!$B:$N,13,FALSE)),"",VLOOKUP(CONCATENATE($A385,"_",AJ$2),'Reference data SID'!$B:$N,13,FALSE))</f>
        <v/>
      </c>
      <c r="AK385" s="16" t="str">
        <f>IF(ISERROR(VLOOKUP(CONCATENATE($A385,"_",AK$2),'Reference data SID'!$B:$N,13,FALSE)),"",VLOOKUP(CONCATENATE($A385,"_",AK$2),'Reference data SID'!$B:$N,13,FALSE))</f>
        <v/>
      </c>
      <c r="AL385" s="16" t="str">
        <f>IF(ISERROR(VLOOKUP(CONCATENATE($A385,"_",AL$2),'Reference data SID'!$B:$N,13,FALSE)),"",VLOOKUP(CONCATENATE($A385,"_",AL$2),'Reference data SID'!$B:$N,13,FALSE))</f>
        <v/>
      </c>
      <c r="AM385" s="16" t="str">
        <f>IF(ISERROR(VLOOKUP(CONCATENATE($A385,"_",AM$2),'Reference data SID'!$B:$N,13,FALSE)),"",VLOOKUP(CONCATENATE($A385,"_",AM$2),'Reference data SID'!$B:$N,13,FALSE))</f>
        <v/>
      </c>
      <c r="AN385" s="16" t="str">
        <f>IF(ISERROR(VLOOKUP(CONCATENATE($A385,"_",AN$2),'Reference data SID'!$B:$N,13,FALSE)),"",VLOOKUP(CONCATENATE($A385,"_",AN$2),'Reference data SID'!$B:$N,13,FALSE))</f>
        <v/>
      </c>
      <c r="AO385" s="16" t="str">
        <f>IF(ISERROR(VLOOKUP(CONCATENATE($A385,"_",AO$2),'Reference data SID'!$B:$N,13,FALSE)),"",VLOOKUP(CONCATENATE($A385,"_",AO$2),'Reference data SID'!$B:$N,13,FALSE))</f>
        <v/>
      </c>
      <c r="AP385" s="16" t="str">
        <f>IF(ISERROR(VLOOKUP(CONCATENATE($A385,"_",AP$2),'Reference data SID'!$B:$N,13,FALSE)),"",VLOOKUP(CONCATENATE($A385,"_",AP$2),'Reference data SID'!$B:$N,13,FALSE))</f>
        <v/>
      </c>
      <c r="AQ385" s="16" t="str">
        <f>IF(ISERROR(VLOOKUP(CONCATENATE($A385,"_",AQ$2),'Reference data SID'!$B:$N,13,FALSE)),"",VLOOKUP(CONCATENATE($A385,"_",AQ$2),'Reference data SID'!$B:$N,13,FALSE))</f>
        <v/>
      </c>
      <c r="AR385" s="16" t="str">
        <f>IF(ISERROR(VLOOKUP(CONCATENATE($A385,"_",AR$2),'Reference data SID'!$B:$N,13,FALSE)),"",VLOOKUP(CONCATENATE($A385,"_",AR$2),'Reference data SID'!$B:$N,13,FALSE))</f>
        <v/>
      </c>
      <c r="AS385" s="16" t="str">
        <f>IF(ISERROR(VLOOKUP(CONCATENATE($A385,"_",AS$2),'Reference data SID'!$B:$N,13,FALSE)),"",VLOOKUP(CONCATENATE($A385,"_",AS$2),'Reference data SID'!$B:$N,13,FALSE))</f>
        <v/>
      </c>
      <c r="AT385" s="16" t="str">
        <f>IF(ISERROR(VLOOKUP(CONCATENATE($A385,"_",AT$2),'Reference data SID'!$B:$N,13,FALSE)),"",VLOOKUP(CONCATENATE($A385,"_",AT$2),'Reference data SID'!$B:$N,13,FALSE))</f>
        <v/>
      </c>
    </row>
    <row r="386" spans="1:46" x14ac:dyDescent="0.25">
      <c r="A386">
        <v>382</v>
      </c>
      <c r="B386" s="16" t="str">
        <f>IF(ISERROR(VLOOKUP(CONCATENATE($A386,"_",B$2),'Reference data SID'!$B:$N,13,FALSE)),"",VLOOKUP(CONCATENATE($A386,"_",B$2),'Reference data SID'!$B:$N,13,FALSE))</f>
        <v/>
      </c>
      <c r="C386" s="16" t="str">
        <f>IF(ISERROR(VLOOKUP(CONCATENATE($A386,"_",C$2),'Reference data SID'!$B:$N,13,FALSE)),"",VLOOKUP(CONCATENATE($A386,"_",C$2),'Reference data SID'!$B:$N,13,FALSE))</f>
        <v/>
      </c>
      <c r="D386" s="16" t="str">
        <f>IF(ISERROR(VLOOKUP(CONCATENATE($A386,"_",D$2),'Reference data SID'!$B:$N,13,FALSE)),"",VLOOKUP(CONCATENATE($A386,"_",D$2),'Reference data SID'!$B:$N,13,FALSE))</f>
        <v/>
      </c>
      <c r="E386" s="16" t="str">
        <f>IF(ISERROR(VLOOKUP(CONCATENATE($A386,"_",E$2),'Reference data SID'!$B:$N,13,FALSE)),"",VLOOKUP(CONCATENATE($A386,"_",E$2),'Reference data SID'!$B:$N,13,FALSE))</f>
        <v/>
      </c>
      <c r="F386" s="16" t="str">
        <f>IF(ISERROR(VLOOKUP(CONCATENATE($A386,"_",F$2),'Reference data SID'!$B:$N,13,FALSE)),"",VLOOKUP(CONCATENATE($A386,"_",F$2),'Reference data SID'!$B:$N,13,FALSE))</f>
        <v/>
      </c>
      <c r="G386" s="16" t="str">
        <f>IF(ISERROR(VLOOKUP(CONCATENATE($A386,"_",G$2),'Reference data SID'!$B:$N,13,FALSE)),"",VLOOKUP(CONCATENATE($A386,"_",G$2),'Reference data SID'!$B:$N,13,FALSE))</f>
        <v/>
      </c>
      <c r="H386" s="16" t="str">
        <f>IF(ISERROR(VLOOKUP(CONCATENATE($A386,"_",H$2),'Reference data SID'!$B:$N,13,FALSE)),"",VLOOKUP(CONCATENATE($A386,"_",H$2),'Reference data SID'!$B:$N,13,FALSE))</f>
        <v/>
      </c>
      <c r="I386" s="16" t="str">
        <f>IF(ISERROR(VLOOKUP(CONCATENATE($A386,"_",I$2),'Reference data SID'!$B:$N,13,FALSE)),"",VLOOKUP(CONCATENATE($A386,"_",I$2),'Reference data SID'!$B:$N,13,FALSE))</f>
        <v/>
      </c>
      <c r="J386" s="16" t="str">
        <f>IF(ISERROR(VLOOKUP(CONCATENATE($A386,"_",J$2),'Reference data SID'!$B:$N,13,FALSE)),"",VLOOKUP(CONCATENATE($A386,"_",J$2),'Reference data SID'!$B:$N,13,FALSE))</f>
        <v/>
      </c>
      <c r="K386" s="16" t="str">
        <f>IF(ISERROR(VLOOKUP(CONCATENATE($A386,"_",K$2),'Reference data SID'!$B:$N,13,FALSE)),"",VLOOKUP(CONCATENATE($A386,"_",K$2),'Reference data SID'!$B:$N,13,FALSE))</f>
        <v/>
      </c>
      <c r="L386" s="16" t="str">
        <f>IF(ISERROR(VLOOKUP(CONCATENATE($A386,"_",L$2),'Reference data SID'!$B:$N,13,FALSE)),"",VLOOKUP(CONCATENATE($A386,"_",L$2),'Reference data SID'!$B:$N,13,FALSE))</f>
        <v/>
      </c>
      <c r="M386" s="16" t="str">
        <f>IF(ISERROR(VLOOKUP(CONCATENATE($A386,"_",M$2),'Reference data SID'!$B:$N,13,FALSE)),"",VLOOKUP(CONCATENATE($A386,"_",M$2),'Reference data SID'!$B:$N,13,FALSE))</f>
        <v/>
      </c>
      <c r="N386" s="16" t="str">
        <f>IF(ISERROR(VLOOKUP(CONCATENATE($A386,"_",N$2),'Reference data SID'!$B:$N,13,FALSE)),"",VLOOKUP(CONCATENATE($A386,"_",N$2),'Reference data SID'!$B:$N,13,FALSE))</f>
        <v/>
      </c>
      <c r="O386" s="16" t="str">
        <f>IF(ISERROR(VLOOKUP(CONCATENATE($A386,"_",O$2),'Reference data SID'!$B:$N,13,FALSE)),"",VLOOKUP(CONCATENATE($A386,"_",O$2),'Reference data SID'!$B:$N,13,FALSE))</f>
        <v/>
      </c>
      <c r="P386" s="16" t="str">
        <f>IF(ISERROR(VLOOKUP(CONCATENATE($A386,"_",P$2),'Reference data SID'!$B:$N,13,FALSE)),"",VLOOKUP(CONCATENATE($A386,"_",P$2),'Reference data SID'!$B:$N,13,FALSE))</f>
        <v/>
      </c>
      <c r="Q386" s="16" t="str">
        <f>IF(ISERROR(VLOOKUP(CONCATENATE($A386,"_",Q$2),'Reference data SID'!$B:$N,13,FALSE)),"",VLOOKUP(CONCATENATE($A386,"_",Q$2),'Reference data SID'!$B:$N,13,FALSE))</f>
        <v/>
      </c>
      <c r="R386" s="16" t="str">
        <f>IF(ISERROR(VLOOKUP(CONCATENATE($A386,"_",R$2),'Reference data SID'!$B:$N,13,FALSE)),"",VLOOKUP(CONCATENATE($A386,"_",R$2),'Reference data SID'!$B:$N,13,FALSE))</f>
        <v/>
      </c>
      <c r="S386" s="16" t="str">
        <f>IF(ISERROR(VLOOKUP(CONCATENATE($A386,"_",S$2),'Reference data SID'!$B:$N,13,FALSE)),"",VLOOKUP(CONCATENATE($A386,"_",S$2),'Reference data SID'!$B:$N,13,FALSE))</f>
        <v/>
      </c>
      <c r="T386" s="16" t="str">
        <f>IF(ISERROR(VLOOKUP(CONCATENATE($A386,"_",T$2),'Reference data SID'!$B:$N,13,FALSE)),"",VLOOKUP(CONCATENATE($A386,"_",T$2),'Reference data SID'!$B:$N,13,FALSE))</f>
        <v/>
      </c>
      <c r="U386" s="16" t="str">
        <f>IF(ISERROR(VLOOKUP(CONCATENATE($A386,"_",U$2),'Reference data SID'!$B:$N,13,FALSE)),"",VLOOKUP(CONCATENATE($A386,"_",U$2),'Reference data SID'!$B:$N,13,FALSE))</f>
        <v/>
      </c>
      <c r="V386" s="16" t="str">
        <f>IF(ISERROR(VLOOKUP(CONCATENATE($A386,"_",V$2),'Reference data SID'!$B:$N,13,FALSE)),"",VLOOKUP(CONCATENATE($A386,"_",V$2),'Reference data SID'!$B:$N,13,FALSE))</f>
        <v/>
      </c>
      <c r="W386" s="16" t="str">
        <f>IF(ISERROR(VLOOKUP(CONCATENATE($A386,"_",W$2),'Reference data SID'!$B:$N,13,FALSE)),"",VLOOKUP(CONCATENATE($A386,"_",W$2),'Reference data SID'!$B:$N,13,FALSE))</f>
        <v/>
      </c>
      <c r="X386" s="16" t="str">
        <f>IF(ISERROR(VLOOKUP(CONCATENATE($A386,"_",X$2),'Reference data SID'!$B:$N,13,FALSE)),"",VLOOKUP(CONCATENATE($A386,"_",X$2),'Reference data SID'!$B:$N,13,FALSE))</f>
        <v/>
      </c>
      <c r="Y386" s="16" t="str">
        <f>IF(ISERROR(VLOOKUP(CONCATENATE($A386,"_",Y$2),'Reference data SID'!$B:$N,13,FALSE)),"",VLOOKUP(CONCATENATE($A386,"_",Y$2),'Reference data SID'!$B:$N,13,FALSE))</f>
        <v/>
      </c>
      <c r="Z386" s="16" t="str">
        <f>IF(ISERROR(VLOOKUP(CONCATENATE($A386,"_",Z$2),'Reference data SID'!$B:$N,13,FALSE)),"",VLOOKUP(CONCATENATE($A386,"_",Z$2),'Reference data SID'!$B:$N,13,FALSE))</f>
        <v/>
      </c>
      <c r="AA386" s="16" t="str">
        <f>IF(ISERROR(VLOOKUP(CONCATENATE($A386,"_",AA$2),'Reference data SID'!$B:$N,13,FALSE)),"",VLOOKUP(CONCATENATE($A386,"_",AA$2),'Reference data SID'!$B:$N,13,FALSE))</f>
        <v/>
      </c>
      <c r="AB386" s="16" t="str">
        <f>IF(ISERROR(VLOOKUP(CONCATENATE($A386,"_",AB$2),'Reference data SID'!$B:$N,13,FALSE)),"",VLOOKUP(CONCATENATE($A386,"_",AB$2),'Reference data SID'!$B:$N,13,FALSE))</f>
        <v/>
      </c>
      <c r="AC386" s="16" t="str">
        <f>IF(ISERROR(VLOOKUP(CONCATENATE($A386,"_",AC$2),'Reference data SID'!$B:$N,13,FALSE)),"",VLOOKUP(CONCATENATE($A386,"_",AC$2),'Reference data SID'!$B:$N,13,FALSE))</f>
        <v/>
      </c>
      <c r="AD386" s="16" t="str">
        <f>IF(ISERROR(VLOOKUP(CONCATENATE($A386,"_",AD$2),'Reference data SID'!$B:$N,13,FALSE)),"",VLOOKUP(CONCATENATE($A386,"_",AD$2),'Reference data SID'!$B:$N,13,FALSE))</f>
        <v/>
      </c>
      <c r="AE386" s="16" t="str">
        <f>IF(ISERROR(VLOOKUP(CONCATENATE($A386,"_",AE$2),'Reference data SID'!$B:$N,13,FALSE)),"",VLOOKUP(CONCATENATE($A386,"_",AE$2),'Reference data SID'!$B:$N,13,FALSE))</f>
        <v/>
      </c>
      <c r="AF386" s="16" t="str">
        <f>IF(ISERROR(VLOOKUP(CONCATENATE($A386,"_",AF$2),'Reference data SID'!$B:$N,13,FALSE)),"",VLOOKUP(CONCATENATE($A386,"_",AF$2),'Reference data SID'!$B:$N,13,FALSE))</f>
        <v/>
      </c>
      <c r="AG386" s="16" t="str">
        <f>IF(ISERROR(VLOOKUP(CONCATENATE($A386,"_",AG$2),'Reference data SID'!$B:$N,13,FALSE)),"",VLOOKUP(CONCATENATE($A386,"_",AG$2),'Reference data SID'!$B:$N,13,FALSE))</f>
        <v/>
      </c>
      <c r="AH386" s="16" t="str">
        <f>IF(ISERROR(VLOOKUP(CONCATENATE($A386,"_",AH$2),'Reference data SID'!$B:$N,13,FALSE)),"",VLOOKUP(CONCATENATE($A386,"_",AH$2),'Reference data SID'!$B:$N,13,FALSE))</f>
        <v/>
      </c>
      <c r="AI386" s="16" t="str">
        <f>IF(ISERROR(VLOOKUP(CONCATENATE($A386,"_",AI$2),'Reference data SID'!$B:$N,13,FALSE)),"",VLOOKUP(CONCATENATE($A386,"_",AI$2),'Reference data SID'!$B:$N,13,FALSE))</f>
        <v/>
      </c>
      <c r="AJ386" s="16" t="str">
        <f>IF(ISERROR(VLOOKUP(CONCATENATE($A386,"_",AJ$2),'Reference data SID'!$B:$N,13,FALSE)),"",VLOOKUP(CONCATENATE($A386,"_",AJ$2),'Reference data SID'!$B:$N,13,FALSE))</f>
        <v/>
      </c>
      <c r="AK386" s="16" t="str">
        <f>IF(ISERROR(VLOOKUP(CONCATENATE($A386,"_",AK$2),'Reference data SID'!$B:$N,13,FALSE)),"",VLOOKUP(CONCATENATE($A386,"_",AK$2),'Reference data SID'!$B:$N,13,FALSE))</f>
        <v/>
      </c>
      <c r="AL386" s="16" t="str">
        <f>IF(ISERROR(VLOOKUP(CONCATENATE($A386,"_",AL$2),'Reference data SID'!$B:$N,13,FALSE)),"",VLOOKUP(CONCATENATE($A386,"_",AL$2),'Reference data SID'!$B:$N,13,FALSE))</f>
        <v/>
      </c>
      <c r="AM386" s="16" t="str">
        <f>IF(ISERROR(VLOOKUP(CONCATENATE($A386,"_",AM$2),'Reference data SID'!$B:$N,13,FALSE)),"",VLOOKUP(CONCATENATE($A386,"_",AM$2),'Reference data SID'!$B:$N,13,FALSE))</f>
        <v/>
      </c>
      <c r="AN386" s="16" t="str">
        <f>IF(ISERROR(VLOOKUP(CONCATENATE($A386,"_",AN$2),'Reference data SID'!$B:$N,13,FALSE)),"",VLOOKUP(CONCATENATE($A386,"_",AN$2),'Reference data SID'!$B:$N,13,FALSE))</f>
        <v/>
      </c>
      <c r="AO386" s="16" t="str">
        <f>IF(ISERROR(VLOOKUP(CONCATENATE($A386,"_",AO$2),'Reference data SID'!$B:$N,13,FALSE)),"",VLOOKUP(CONCATENATE($A386,"_",AO$2),'Reference data SID'!$B:$N,13,FALSE))</f>
        <v/>
      </c>
      <c r="AP386" s="16" t="str">
        <f>IF(ISERROR(VLOOKUP(CONCATENATE($A386,"_",AP$2),'Reference data SID'!$B:$N,13,FALSE)),"",VLOOKUP(CONCATENATE($A386,"_",AP$2),'Reference data SID'!$B:$N,13,FALSE))</f>
        <v/>
      </c>
      <c r="AQ386" s="16" t="str">
        <f>IF(ISERROR(VLOOKUP(CONCATENATE($A386,"_",AQ$2),'Reference data SID'!$B:$N,13,FALSE)),"",VLOOKUP(CONCATENATE($A386,"_",AQ$2),'Reference data SID'!$B:$N,13,FALSE))</f>
        <v/>
      </c>
      <c r="AR386" s="16" t="str">
        <f>IF(ISERROR(VLOOKUP(CONCATENATE($A386,"_",AR$2),'Reference data SID'!$B:$N,13,FALSE)),"",VLOOKUP(CONCATENATE($A386,"_",AR$2),'Reference data SID'!$B:$N,13,FALSE))</f>
        <v/>
      </c>
      <c r="AS386" s="16" t="str">
        <f>IF(ISERROR(VLOOKUP(CONCATENATE($A386,"_",AS$2),'Reference data SID'!$B:$N,13,FALSE)),"",VLOOKUP(CONCATENATE($A386,"_",AS$2),'Reference data SID'!$B:$N,13,FALSE))</f>
        <v/>
      </c>
      <c r="AT386" s="16" t="str">
        <f>IF(ISERROR(VLOOKUP(CONCATENATE($A386,"_",AT$2),'Reference data SID'!$B:$N,13,FALSE)),"",VLOOKUP(CONCATENATE($A386,"_",AT$2),'Reference data SID'!$B:$N,13,FALSE))</f>
        <v/>
      </c>
    </row>
    <row r="387" spans="1:46" x14ac:dyDescent="0.25">
      <c r="A387">
        <v>383</v>
      </c>
      <c r="B387" s="16" t="str">
        <f>IF(ISERROR(VLOOKUP(CONCATENATE($A387,"_",B$2),'Reference data SID'!$B:$N,13,FALSE)),"",VLOOKUP(CONCATENATE($A387,"_",B$2),'Reference data SID'!$B:$N,13,FALSE))</f>
        <v/>
      </c>
      <c r="C387" s="16" t="str">
        <f>IF(ISERROR(VLOOKUP(CONCATENATE($A387,"_",C$2),'Reference data SID'!$B:$N,13,FALSE)),"",VLOOKUP(CONCATENATE($A387,"_",C$2),'Reference data SID'!$B:$N,13,FALSE))</f>
        <v/>
      </c>
      <c r="D387" s="16" t="str">
        <f>IF(ISERROR(VLOOKUP(CONCATENATE($A387,"_",D$2),'Reference data SID'!$B:$N,13,FALSE)),"",VLOOKUP(CONCATENATE($A387,"_",D$2),'Reference data SID'!$B:$N,13,FALSE))</f>
        <v/>
      </c>
      <c r="E387" s="16" t="str">
        <f>IF(ISERROR(VLOOKUP(CONCATENATE($A387,"_",E$2),'Reference data SID'!$B:$N,13,FALSE)),"",VLOOKUP(CONCATENATE($A387,"_",E$2),'Reference data SID'!$B:$N,13,FALSE))</f>
        <v/>
      </c>
      <c r="F387" s="16" t="str">
        <f>IF(ISERROR(VLOOKUP(CONCATENATE($A387,"_",F$2),'Reference data SID'!$B:$N,13,FALSE)),"",VLOOKUP(CONCATENATE($A387,"_",F$2),'Reference data SID'!$B:$N,13,FALSE))</f>
        <v/>
      </c>
      <c r="G387" s="16" t="str">
        <f>IF(ISERROR(VLOOKUP(CONCATENATE($A387,"_",G$2),'Reference data SID'!$B:$N,13,FALSE)),"",VLOOKUP(CONCATENATE($A387,"_",G$2),'Reference data SID'!$B:$N,13,FALSE))</f>
        <v/>
      </c>
      <c r="H387" s="16" t="str">
        <f>IF(ISERROR(VLOOKUP(CONCATENATE($A387,"_",H$2),'Reference data SID'!$B:$N,13,FALSE)),"",VLOOKUP(CONCATENATE($A387,"_",H$2),'Reference data SID'!$B:$N,13,FALSE))</f>
        <v/>
      </c>
      <c r="I387" s="16" t="str">
        <f>IF(ISERROR(VLOOKUP(CONCATENATE($A387,"_",I$2),'Reference data SID'!$B:$N,13,FALSE)),"",VLOOKUP(CONCATENATE($A387,"_",I$2),'Reference data SID'!$B:$N,13,FALSE))</f>
        <v/>
      </c>
      <c r="J387" s="16" t="str">
        <f>IF(ISERROR(VLOOKUP(CONCATENATE($A387,"_",J$2),'Reference data SID'!$B:$N,13,FALSE)),"",VLOOKUP(CONCATENATE($A387,"_",J$2),'Reference data SID'!$B:$N,13,FALSE))</f>
        <v/>
      </c>
      <c r="K387" s="16" t="str">
        <f>IF(ISERROR(VLOOKUP(CONCATENATE($A387,"_",K$2),'Reference data SID'!$B:$N,13,FALSE)),"",VLOOKUP(CONCATENATE($A387,"_",K$2),'Reference data SID'!$B:$N,13,FALSE))</f>
        <v/>
      </c>
      <c r="L387" s="16" t="str">
        <f>IF(ISERROR(VLOOKUP(CONCATENATE($A387,"_",L$2),'Reference data SID'!$B:$N,13,FALSE)),"",VLOOKUP(CONCATENATE($A387,"_",L$2),'Reference data SID'!$B:$N,13,FALSE))</f>
        <v/>
      </c>
      <c r="M387" s="16" t="str">
        <f>IF(ISERROR(VLOOKUP(CONCATENATE($A387,"_",M$2),'Reference data SID'!$B:$N,13,FALSE)),"",VLOOKUP(CONCATENATE($A387,"_",M$2),'Reference data SID'!$B:$N,13,FALSE))</f>
        <v/>
      </c>
      <c r="N387" s="16" t="str">
        <f>IF(ISERROR(VLOOKUP(CONCATENATE($A387,"_",N$2),'Reference data SID'!$B:$N,13,FALSE)),"",VLOOKUP(CONCATENATE($A387,"_",N$2),'Reference data SID'!$B:$N,13,FALSE))</f>
        <v/>
      </c>
      <c r="O387" s="16" t="str">
        <f>IF(ISERROR(VLOOKUP(CONCATENATE($A387,"_",O$2),'Reference data SID'!$B:$N,13,FALSE)),"",VLOOKUP(CONCATENATE($A387,"_",O$2),'Reference data SID'!$B:$N,13,FALSE))</f>
        <v/>
      </c>
      <c r="P387" s="16" t="str">
        <f>IF(ISERROR(VLOOKUP(CONCATENATE($A387,"_",P$2),'Reference data SID'!$B:$N,13,FALSE)),"",VLOOKUP(CONCATENATE($A387,"_",P$2),'Reference data SID'!$B:$N,13,FALSE))</f>
        <v/>
      </c>
      <c r="Q387" s="16" t="str">
        <f>IF(ISERROR(VLOOKUP(CONCATENATE($A387,"_",Q$2),'Reference data SID'!$B:$N,13,FALSE)),"",VLOOKUP(CONCATENATE($A387,"_",Q$2),'Reference data SID'!$B:$N,13,FALSE))</f>
        <v/>
      </c>
      <c r="R387" s="16" t="str">
        <f>IF(ISERROR(VLOOKUP(CONCATENATE($A387,"_",R$2),'Reference data SID'!$B:$N,13,FALSE)),"",VLOOKUP(CONCATENATE($A387,"_",R$2),'Reference data SID'!$B:$N,13,FALSE))</f>
        <v/>
      </c>
      <c r="S387" s="16" t="str">
        <f>IF(ISERROR(VLOOKUP(CONCATENATE($A387,"_",S$2),'Reference data SID'!$B:$N,13,FALSE)),"",VLOOKUP(CONCATENATE($A387,"_",S$2),'Reference data SID'!$B:$N,13,FALSE))</f>
        <v/>
      </c>
      <c r="T387" s="16" t="str">
        <f>IF(ISERROR(VLOOKUP(CONCATENATE($A387,"_",T$2),'Reference data SID'!$B:$N,13,FALSE)),"",VLOOKUP(CONCATENATE($A387,"_",T$2),'Reference data SID'!$B:$N,13,FALSE))</f>
        <v/>
      </c>
      <c r="U387" s="16" t="str">
        <f>IF(ISERROR(VLOOKUP(CONCATENATE($A387,"_",U$2),'Reference data SID'!$B:$N,13,FALSE)),"",VLOOKUP(CONCATENATE($A387,"_",U$2),'Reference data SID'!$B:$N,13,FALSE))</f>
        <v/>
      </c>
      <c r="V387" s="16" t="str">
        <f>IF(ISERROR(VLOOKUP(CONCATENATE($A387,"_",V$2),'Reference data SID'!$B:$N,13,FALSE)),"",VLOOKUP(CONCATENATE($A387,"_",V$2),'Reference data SID'!$B:$N,13,FALSE))</f>
        <v/>
      </c>
      <c r="W387" s="16" t="str">
        <f>IF(ISERROR(VLOOKUP(CONCATENATE($A387,"_",W$2),'Reference data SID'!$B:$N,13,FALSE)),"",VLOOKUP(CONCATENATE($A387,"_",W$2),'Reference data SID'!$B:$N,13,FALSE))</f>
        <v/>
      </c>
      <c r="X387" s="16" t="str">
        <f>IF(ISERROR(VLOOKUP(CONCATENATE($A387,"_",X$2),'Reference data SID'!$B:$N,13,FALSE)),"",VLOOKUP(CONCATENATE($A387,"_",X$2),'Reference data SID'!$B:$N,13,FALSE))</f>
        <v/>
      </c>
      <c r="Y387" s="16" t="str">
        <f>IF(ISERROR(VLOOKUP(CONCATENATE($A387,"_",Y$2),'Reference data SID'!$B:$N,13,FALSE)),"",VLOOKUP(CONCATENATE($A387,"_",Y$2),'Reference data SID'!$B:$N,13,FALSE))</f>
        <v/>
      </c>
      <c r="Z387" s="16" t="str">
        <f>IF(ISERROR(VLOOKUP(CONCATENATE($A387,"_",Z$2),'Reference data SID'!$B:$N,13,FALSE)),"",VLOOKUP(CONCATENATE($A387,"_",Z$2),'Reference data SID'!$B:$N,13,FALSE))</f>
        <v/>
      </c>
      <c r="AA387" s="16" t="str">
        <f>IF(ISERROR(VLOOKUP(CONCATENATE($A387,"_",AA$2),'Reference data SID'!$B:$N,13,FALSE)),"",VLOOKUP(CONCATENATE($A387,"_",AA$2),'Reference data SID'!$B:$N,13,FALSE))</f>
        <v/>
      </c>
      <c r="AB387" s="16" t="str">
        <f>IF(ISERROR(VLOOKUP(CONCATENATE($A387,"_",AB$2),'Reference data SID'!$B:$N,13,FALSE)),"",VLOOKUP(CONCATENATE($A387,"_",AB$2),'Reference data SID'!$B:$N,13,FALSE))</f>
        <v/>
      </c>
      <c r="AC387" s="16" t="str">
        <f>IF(ISERROR(VLOOKUP(CONCATENATE($A387,"_",AC$2),'Reference data SID'!$B:$N,13,FALSE)),"",VLOOKUP(CONCATENATE($A387,"_",AC$2),'Reference data SID'!$B:$N,13,FALSE))</f>
        <v/>
      </c>
      <c r="AD387" s="16" t="str">
        <f>IF(ISERROR(VLOOKUP(CONCATENATE($A387,"_",AD$2),'Reference data SID'!$B:$N,13,FALSE)),"",VLOOKUP(CONCATENATE($A387,"_",AD$2),'Reference data SID'!$B:$N,13,FALSE))</f>
        <v/>
      </c>
      <c r="AE387" s="16" t="str">
        <f>IF(ISERROR(VLOOKUP(CONCATENATE($A387,"_",AE$2),'Reference data SID'!$B:$N,13,FALSE)),"",VLOOKUP(CONCATENATE($A387,"_",AE$2),'Reference data SID'!$B:$N,13,FALSE))</f>
        <v/>
      </c>
      <c r="AF387" s="16" t="str">
        <f>IF(ISERROR(VLOOKUP(CONCATENATE($A387,"_",AF$2),'Reference data SID'!$B:$N,13,FALSE)),"",VLOOKUP(CONCATENATE($A387,"_",AF$2),'Reference data SID'!$B:$N,13,FALSE))</f>
        <v/>
      </c>
      <c r="AG387" s="16" t="str">
        <f>IF(ISERROR(VLOOKUP(CONCATENATE($A387,"_",AG$2),'Reference data SID'!$B:$N,13,FALSE)),"",VLOOKUP(CONCATENATE($A387,"_",AG$2),'Reference data SID'!$B:$N,13,FALSE))</f>
        <v/>
      </c>
      <c r="AH387" s="16" t="str">
        <f>IF(ISERROR(VLOOKUP(CONCATENATE($A387,"_",AH$2),'Reference data SID'!$B:$N,13,FALSE)),"",VLOOKUP(CONCATENATE($A387,"_",AH$2),'Reference data SID'!$B:$N,13,FALSE))</f>
        <v/>
      </c>
      <c r="AI387" s="16" t="str">
        <f>IF(ISERROR(VLOOKUP(CONCATENATE($A387,"_",AI$2),'Reference data SID'!$B:$N,13,FALSE)),"",VLOOKUP(CONCATENATE($A387,"_",AI$2),'Reference data SID'!$B:$N,13,FALSE))</f>
        <v/>
      </c>
      <c r="AJ387" s="16" t="str">
        <f>IF(ISERROR(VLOOKUP(CONCATENATE($A387,"_",AJ$2),'Reference data SID'!$B:$N,13,FALSE)),"",VLOOKUP(CONCATENATE($A387,"_",AJ$2),'Reference data SID'!$B:$N,13,FALSE))</f>
        <v/>
      </c>
      <c r="AK387" s="16" t="str">
        <f>IF(ISERROR(VLOOKUP(CONCATENATE($A387,"_",AK$2),'Reference data SID'!$B:$N,13,FALSE)),"",VLOOKUP(CONCATENATE($A387,"_",AK$2),'Reference data SID'!$B:$N,13,FALSE))</f>
        <v/>
      </c>
      <c r="AL387" s="16" t="str">
        <f>IF(ISERROR(VLOOKUP(CONCATENATE($A387,"_",AL$2),'Reference data SID'!$B:$N,13,FALSE)),"",VLOOKUP(CONCATENATE($A387,"_",AL$2),'Reference data SID'!$B:$N,13,FALSE))</f>
        <v/>
      </c>
      <c r="AM387" s="16" t="str">
        <f>IF(ISERROR(VLOOKUP(CONCATENATE($A387,"_",AM$2),'Reference data SID'!$B:$N,13,FALSE)),"",VLOOKUP(CONCATENATE($A387,"_",AM$2),'Reference data SID'!$B:$N,13,FALSE))</f>
        <v/>
      </c>
      <c r="AN387" s="16" t="str">
        <f>IF(ISERROR(VLOOKUP(CONCATENATE($A387,"_",AN$2),'Reference data SID'!$B:$N,13,FALSE)),"",VLOOKUP(CONCATENATE($A387,"_",AN$2),'Reference data SID'!$B:$N,13,FALSE))</f>
        <v/>
      </c>
      <c r="AO387" s="16" t="str">
        <f>IF(ISERROR(VLOOKUP(CONCATENATE($A387,"_",AO$2),'Reference data SID'!$B:$N,13,FALSE)),"",VLOOKUP(CONCATENATE($A387,"_",AO$2),'Reference data SID'!$B:$N,13,FALSE))</f>
        <v/>
      </c>
      <c r="AP387" s="16" t="str">
        <f>IF(ISERROR(VLOOKUP(CONCATENATE($A387,"_",AP$2),'Reference data SID'!$B:$N,13,FALSE)),"",VLOOKUP(CONCATENATE($A387,"_",AP$2),'Reference data SID'!$B:$N,13,FALSE))</f>
        <v/>
      </c>
      <c r="AQ387" s="16" t="str">
        <f>IF(ISERROR(VLOOKUP(CONCATENATE($A387,"_",AQ$2),'Reference data SID'!$B:$N,13,FALSE)),"",VLOOKUP(CONCATENATE($A387,"_",AQ$2),'Reference data SID'!$B:$N,13,FALSE))</f>
        <v/>
      </c>
      <c r="AR387" s="16" t="str">
        <f>IF(ISERROR(VLOOKUP(CONCATENATE($A387,"_",AR$2),'Reference data SID'!$B:$N,13,FALSE)),"",VLOOKUP(CONCATENATE($A387,"_",AR$2),'Reference data SID'!$B:$N,13,FALSE))</f>
        <v/>
      </c>
      <c r="AS387" s="16" t="str">
        <f>IF(ISERROR(VLOOKUP(CONCATENATE($A387,"_",AS$2),'Reference data SID'!$B:$N,13,FALSE)),"",VLOOKUP(CONCATENATE($A387,"_",AS$2),'Reference data SID'!$B:$N,13,FALSE))</f>
        <v/>
      </c>
      <c r="AT387" s="16" t="str">
        <f>IF(ISERROR(VLOOKUP(CONCATENATE($A387,"_",AT$2),'Reference data SID'!$B:$N,13,FALSE)),"",VLOOKUP(CONCATENATE($A387,"_",AT$2),'Reference data SID'!$B:$N,13,FALSE))</f>
        <v/>
      </c>
    </row>
    <row r="388" spans="1:46" x14ac:dyDescent="0.25">
      <c r="A388">
        <v>384</v>
      </c>
      <c r="B388" s="16" t="str">
        <f>IF(ISERROR(VLOOKUP(CONCATENATE($A388,"_",B$2),'Reference data SID'!$B:$N,13,FALSE)),"",VLOOKUP(CONCATENATE($A388,"_",B$2),'Reference data SID'!$B:$N,13,FALSE))</f>
        <v/>
      </c>
      <c r="C388" s="16" t="str">
        <f>IF(ISERROR(VLOOKUP(CONCATENATE($A388,"_",C$2),'Reference data SID'!$B:$N,13,FALSE)),"",VLOOKUP(CONCATENATE($A388,"_",C$2),'Reference data SID'!$B:$N,13,FALSE))</f>
        <v/>
      </c>
      <c r="D388" s="16" t="str">
        <f>IF(ISERROR(VLOOKUP(CONCATENATE($A388,"_",D$2),'Reference data SID'!$B:$N,13,FALSE)),"",VLOOKUP(CONCATENATE($A388,"_",D$2),'Reference data SID'!$B:$N,13,FALSE))</f>
        <v/>
      </c>
      <c r="E388" s="16" t="str">
        <f>IF(ISERROR(VLOOKUP(CONCATENATE($A388,"_",E$2),'Reference data SID'!$B:$N,13,FALSE)),"",VLOOKUP(CONCATENATE($A388,"_",E$2),'Reference data SID'!$B:$N,13,FALSE))</f>
        <v/>
      </c>
      <c r="F388" s="16" t="str">
        <f>IF(ISERROR(VLOOKUP(CONCATENATE($A388,"_",F$2),'Reference data SID'!$B:$N,13,FALSE)),"",VLOOKUP(CONCATENATE($A388,"_",F$2),'Reference data SID'!$B:$N,13,FALSE))</f>
        <v/>
      </c>
      <c r="G388" s="16" t="str">
        <f>IF(ISERROR(VLOOKUP(CONCATENATE($A388,"_",G$2),'Reference data SID'!$B:$N,13,FALSE)),"",VLOOKUP(CONCATENATE($A388,"_",G$2),'Reference data SID'!$B:$N,13,FALSE))</f>
        <v/>
      </c>
      <c r="H388" s="16" t="str">
        <f>IF(ISERROR(VLOOKUP(CONCATENATE($A388,"_",H$2),'Reference data SID'!$B:$N,13,FALSE)),"",VLOOKUP(CONCATENATE($A388,"_",H$2),'Reference data SID'!$B:$N,13,FALSE))</f>
        <v/>
      </c>
      <c r="I388" s="16" t="str">
        <f>IF(ISERROR(VLOOKUP(CONCATENATE($A388,"_",I$2),'Reference data SID'!$B:$N,13,FALSE)),"",VLOOKUP(CONCATENATE($A388,"_",I$2),'Reference data SID'!$B:$N,13,FALSE))</f>
        <v/>
      </c>
      <c r="J388" s="16" t="str">
        <f>IF(ISERROR(VLOOKUP(CONCATENATE($A388,"_",J$2),'Reference data SID'!$B:$N,13,FALSE)),"",VLOOKUP(CONCATENATE($A388,"_",J$2),'Reference data SID'!$B:$N,13,FALSE))</f>
        <v/>
      </c>
      <c r="K388" s="16" t="str">
        <f>IF(ISERROR(VLOOKUP(CONCATENATE($A388,"_",K$2),'Reference data SID'!$B:$N,13,FALSE)),"",VLOOKUP(CONCATENATE($A388,"_",K$2),'Reference data SID'!$B:$N,13,FALSE))</f>
        <v/>
      </c>
      <c r="L388" s="16" t="str">
        <f>IF(ISERROR(VLOOKUP(CONCATENATE($A388,"_",L$2),'Reference data SID'!$B:$N,13,FALSE)),"",VLOOKUP(CONCATENATE($A388,"_",L$2),'Reference data SID'!$B:$N,13,FALSE))</f>
        <v/>
      </c>
      <c r="M388" s="16" t="str">
        <f>IF(ISERROR(VLOOKUP(CONCATENATE($A388,"_",M$2),'Reference data SID'!$B:$N,13,FALSE)),"",VLOOKUP(CONCATENATE($A388,"_",M$2),'Reference data SID'!$B:$N,13,FALSE))</f>
        <v/>
      </c>
      <c r="N388" s="16" t="str">
        <f>IF(ISERROR(VLOOKUP(CONCATENATE($A388,"_",N$2),'Reference data SID'!$B:$N,13,FALSE)),"",VLOOKUP(CONCATENATE($A388,"_",N$2),'Reference data SID'!$B:$N,13,FALSE))</f>
        <v/>
      </c>
      <c r="O388" s="16" t="str">
        <f>IF(ISERROR(VLOOKUP(CONCATENATE($A388,"_",O$2),'Reference data SID'!$B:$N,13,FALSE)),"",VLOOKUP(CONCATENATE($A388,"_",O$2),'Reference data SID'!$B:$N,13,FALSE))</f>
        <v/>
      </c>
      <c r="P388" s="16" t="str">
        <f>IF(ISERROR(VLOOKUP(CONCATENATE($A388,"_",P$2),'Reference data SID'!$B:$N,13,FALSE)),"",VLOOKUP(CONCATENATE($A388,"_",P$2),'Reference data SID'!$B:$N,13,FALSE))</f>
        <v/>
      </c>
      <c r="Q388" s="16" t="str">
        <f>IF(ISERROR(VLOOKUP(CONCATENATE($A388,"_",Q$2),'Reference data SID'!$B:$N,13,FALSE)),"",VLOOKUP(CONCATENATE($A388,"_",Q$2),'Reference data SID'!$B:$N,13,FALSE))</f>
        <v/>
      </c>
      <c r="R388" s="16" t="str">
        <f>IF(ISERROR(VLOOKUP(CONCATENATE($A388,"_",R$2),'Reference data SID'!$B:$N,13,FALSE)),"",VLOOKUP(CONCATENATE($A388,"_",R$2),'Reference data SID'!$B:$N,13,FALSE))</f>
        <v/>
      </c>
      <c r="S388" s="16" t="str">
        <f>IF(ISERROR(VLOOKUP(CONCATENATE($A388,"_",S$2),'Reference data SID'!$B:$N,13,FALSE)),"",VLOOKUP(CONCATENATE($A388,"_",S$2),'Reference data SID'!$B:$N,13,FALSE))</f>
        <v/>
      </c>
      <c r="T388" s="16" t="str">
        <f>IF(ISERROR(VLOOKUP(CONCATENATE($A388,"_",T$2),'Reference data SID'!$B:$N,13,FALSE)),"",VLOOKUP(CONCATENATE($A388,"_",T$2),'Reference data SID'!$B:$N,13,FALSE))</f>
        <v/>
      </c>
      <c r="U388" s="16" t="str">
        <f>IF(ISERROR(VLOOKUP(CONCATENATE($A388,"_",U$2),'Reference data SID'!$B:$N,13,FALSE)),"",VLOOKUP(CONCATENATE($A388,"_",U$2),'Reference data SID'!$B:$N,13,FALSE))</f>
        <v/>
      </c>
      <c r="V388" s="16" t="str">
        <f>IF(ISERROR(VLOOKUP(CONCATENATE($A388,"_",V$2),'Reference data SID'!$B:$N,13,FALSE)),"",VLOOKUP(CONCATENATE($A388,"_",V$2),'Reference data SID'!$B:$N,13,FALSE))</f>
        <v/>
      </c>
      <c r="W388" s="16" t="str">
        <f>IF(ISERROR(VLOOKUP(CONCATENATE($A388,"_",W$2),'Reference data SID'!$B:$N,13,FALSE)),"",VLOOKUP(CONCATENATE($A388,"_",W$2),'Reference data SID'!$B:$N,13,FALSE))</f>
        <v/>
      </c>
      <c r="X388" s="16" t="str">
        <f>IF(ISERROR(VLOOKUP(CONCATENATE($A388,"_",X$2),'Reference data SID'!$B:$N,13,FALSE)),"",VLOOKUP(CONCATENATE($A388,"_",X$2),'Reference data SID'!$B:$N,13,FALSE))</f>
        <v/>
      </c>
      <c r="Y388" s="16" t="str">
        <f>IF(ISERROR(VLOOKUP(CONCATENATE($A388,"_",Y$2),'Reference data SID'!$B:$N,13,FALSE)),"",VLOOKUP(CONCATENATE($A388,"_",Y$2),'Reference data SID'!$B:$N,13,FALSE))</f>
        <v/>
      </c>
      <c r="Z388" s="16" t="str">
        <f>IF(ISERROR(VLOOKUP(CONCATENATE($A388,"_",Z$2),'Reference data SID'!$B:$N,13,FALSE)),"",VLOOKUP(CONCATENATE($A388,"_",Z$2),'Reference data SID'!$B:$N,13,FALSE))</f>
        <v/>
      </c>
      <c r="AA388" s="16" t="str">
        <f>IF(ISERROR(VLOOKUP(CONCATENATE($A388,"_",AA$2),'Reference data SID'!$B:$N,13,FALSE)),"",VLOOKUP(CONCATENATE($A388,"_",AA$2),'Reference data SID'!$B:$N,13,FALSE))</f>
        <v/>
      </c>
      <c r="AB388" s="16" t="str">
        <f>IF(ISERROR(VLOOKUP(CONCATENATE($A388,"_",AB$2),'Reference data SID'!$B:$N,13,FALSE)),"",VLOOKUP(CONCATENATE($A388,"_",AB$2),'Reference data SID'!$B:$N,13,FALSE))</f>
        <v/>
      </c>
      <c r="AC388" s="16" t="str">
        <f>IF(ISERROR(VLOOKUP(CONCATENATE($A388,"_",AC$2),'Reference data SID'!$B:$N,13,FALSE)),"",VLOOKUP(CONCATENATE($A388,"_",AC$2),'Reference data SID'!$B:$N,13,FALSE))</f>
        <v/>
      </c>
      <c r="AD388" s="16" t="str">
        <f>IF(ISERROR(VLOOKUP(CONCATENATE($A388,"_",AD$2),'Reference data SID'!$B:$N,13,FALSE)),"",VLOOKUP(CONCATENATE($A388,"_",AD$2),'Reference data SID'!$B:$N,13,FALSE))</f>
        <v/>
      </c>
      <c r="AE388" s="16" t="str">
        <f>IF(ISERROR(VLOOKUP(CONCATENATE($A388,"_",AE$2),'Reference data SID'!$B:$N,13,FALSE)),"",VLOOKUP(CONCATENATE($A388,"_",AE$2),'Reference data SID'!$B:$N,13,FALSE))</f>
        <v/>
      </c>
      <c r="AF388" s="16" t="str">
        <f>IF(ISERROR(VLOOKUP(CONCATENATE($A388,"_",AF$2),'Reference data SID'!$B:$N,13,FALSE)),"",VLOOKUP(CONCATENATE($A388,"_",AF$2),'Reference data SID'!$B:$N,13,FALSE))</f>
        <v/>
      </c>
      <c r="AG388" s="16" t="str">
        <f>IF(ISERROR(VLOOKUP(CONCATENATE($A388,"_",AG$2),'Reference data SID'!$B:$N,13,FALSE)),"",VLOOKUP(CONCATENATE($A388,"_",AG$2),'Reference data SID'!$B:$N,13,FALSE))</f>
        <v/>
      </c>
      <c r="AH388" s="16" t="str">
        <f>IF(ISERROR(VLOOKUP(CONCATENATE($A388,"_",AH$2),'Reference data SID'!$B:$N,13,FALSE)),"",VLOOKUP(CONCATENATE($A388,"_",AH$2),'Reference data SID'!$B:$N,13,FALSE))</f>
        <v/>
      </c>
      <c r="AI388" s="16" t="str">
        <f>IF(ISERROR(VLOOKUP(CONCATENATE($A388,"_",AI$2),'Reference data SID'!$B:$N,13,FALSE)),"",VLOOKUP(CONCATENATE($A388,"_",AI$2),'Reference data SID'!$B:$N,13,FALSE))</f>
        <v/>
      </c>
      <c r="AJ388" s="16" t="str">
        <f>IF(ISERROR(VLOOKUP(CONCATENATE($A388,"_",AJ$2),'Reference data SID'!$B:$N,13,FALSE)),"",VLOOKUP(CONCATENATE($A388,"_",AJ$2),'Reference data SID'!$B:$N,13,FALSE))</f>
        <v/>
      </c>
      <c r="AK388" s="16" t="str">
        <f>IF(ISERROR(VLOOKUP(CONCATENATE($A388,"_",AK$2),'Reference data SID'!$B:$N,13,FALSE)),"",VLOOKUP(CONCATENATE($A388,"_",AK$2),'Reference data SID'!$B:$N,13,FALSE))</f>
        <v/>
      </c>
      <c r="AL388" s="16" t="str">
        <f>IF(ISERROR(VLOOKUP(CONCATENATE($A388,"_",AL$2),'Reference data SID'!$B:$N,13,FALSE)),"",VLOOKUP(CONCATENATE($A388,"_",AL$2),'Reference data SID'!$B:$N,13,FALSE))</f>
        <v/>
      </c>
      <c r="AM388" s="16" t="str">
        <f>IF(ISERROR(VLOOKUP(CONCATENATE($A388,"_",AM$2),'Reference data SID'!$B:$N,13,FALSE)),"",VLOOKUP(CONCATENATE($A388,"_",AM$2),'Reference data SID'!$B:$N,13,FALSE))</f>
        <v/>
      </c>
      <c r="AN388" s="16" t="str">
        <f>IF(ISERROR(VLOOKUP(CONCATENATE($A388,"_",AN$2),'Reference data SID'!$B:$N,13,FALSE)),"",VLOOKUP(CONCATENATE($A388,"_",AN$2),'Reference data SID'!$B:$N,13,FALSE))</f>
        <v/>
      </c>
      <c r="AO388" s="16" t="str">
        <f>IF(ISERROR(VLOOKUP(CONCATENATE($A388,"_",AO$2),'Reference data SID'!$B:$N,13,FALSE)),"",VLOOKUP(CONCATENATE($A388,"_",AO$2),'Reference data SID'!$B:$N,13,FALSE))</f>
        <v/>
      </c>
      <c r="AP388" s="16" t="str">
        <f>IF(ISERROR(VLOOKUP(CONCATENATE($A388,"_",AP$2),'Reference data SID'!$B:$N,13,FALSE)),"",VLOOKUP(CONCATENATE($A388,"_",AP$2),'Reference data SID'!$B:$N,13,FALSE))</f>
        <v/>
      </c>
      <c r="AQ388" s="16" t="str">
        <f>IF(ISERROR(VLOOKUP(CONCATENATE($A388,"_",AQ$2),'Reference data SID'!$B:$N,13,FALSE)),"",VLOOKUP(CONCATENATE($A388,"_",AQ$2),'Reference data SID'!$B:$N,13,FALSE))</f>
        <v/>
      </c>
      <c r="AR388" s="16" t="str">
        <f>IF(ISERROR(VLOOKUP(CONCATENATE($A388,"_",AR$2),'Reference data SID'!$B:$N,13,FALSE)),"",VLOOKUP(CONCATENATE($A388,"_",AR$2),'Reference data SID'!$B:$N,13,FALSE))</f>
        <v/>
      </c>
      <c r="AS388" s="16" t="str">
        <f>IF(ISERROR(VLOOKUP(CONCATENATE($A388,"_",AS$2),'Reference data SID'!$B:$N,13,FALSE)),"",VLOOKUP(CONCATENATE($A388,"_",AS$2),'Reference data SID'!$B:$N,13,FALSE))</f>
        <v/>
      </c>
      <c r="AT388" s="16" t="str">
        <f>IF(ISERROR(VLOOKUP(CONCATENATE($A388,"_",AT$2),'Reference data SID'!$B:$N,13,FALSE)),"",VLOOKUP(CONCATENATE($A388,"_",AT$2),'Reference data SID'!$B:$N,13,FALSE))</f>
        <v/>
      </c>
    </row>
    <row r="389" spans="1:46" x14ac:dyDescent="0.25">
      <c r="A389">
        <v>385</v>
      </c>
      <c r="B389" s="16" t="str">
        <f>IF(ISERROR(VLOOKUP(CONCATENATE($A389,"_",B$2),'Reference data SID'!$B:$N,13,FALSE)),"",VLOOKUP(CONCATENATE($A389,"_",B$2),'Reference data SID'!$B:$N,13,FALSE))</f>
        <v/>
      </c>
      <c r="C389" s="16" t="str">
        <f>IF(ISERROR(VLOOKUP(CONCATENATE($A389,"_",C$2),'Reference data SID'!$B:$N,13,FALSE)),"",VLOOKUP(CONCATENATE($A389,"_",C$2),'Reference data SID'!$B:$N,13,FALSE))</f>
        <v/>
      </c>
      <c r="D389" s="16" t="str">
        <f>IF(ISERROR(VLOOKUP(CONCATENATE($A389,"_",D$2),'Reference data SID'!$B:$N,13,FALSE)),"",VLOOKUP(CONCATENATE($A389,"_",D$2),'Reference data SID'!$B:$N,13,FALSE))</f>
        <v/>
      </c>
      <c r="E389" s="16" t="str">
        <f>IF(ISERROR(VLOOKUP(CONCATENATE($A389,"_",E$2),'Reference data SID'!$B:$N,13,FALSE)),"",VLOOKUP(CONCATENATE($A389,"_",E$2),'Reference data SID'!$B:$N,13,FALSE))</f>
        <v/>
      </c>
      <c r="F389" s="16" t="str">
        <f>IF(ISERROR(VLOOKUP(CONCATENATE($A389,"_",F$2),'Reference data SID'!$B:$N,13,FALSE)),"",VLOOKUP(CONCATENATE($A389,"_",F$2),'Reference data SID'!$B:$N,13,FALSE))</f>
        <v/>
      </c>
      <c r="G389" s="16" t="str">
        <f>IF(ISERROR(VLOOKUP(CONCATENATE($A389,"_",G$2),'Reference data SID'!$B:$N,13,FALSE)),"",VLOOKUP(CONCATENATE($A389,"_",G$2),'Reference data SID'!$B:$N,13,FALSE))</f>
        <v/>
      </c>
      <c r="H389" s="16" t="str">
        <f>IF(ISERROR(VLOOKUP(CONCATENATE($A389,"_",H$2),'Reference data SID'!$B:$N,13,FALSE)),"",VLOOKUP(CONCATENATE($A389,"_",H$2),'Reference data SID'!$B:$N,13,FALSE))</f>
        <v/>
      </c>
      <c r="I389" s="16" t="str">
        <f>IF(ISERROR(VLOOKUP(CONCATENATE($A389,"_",I$2),'Reference data SID'!$B:$N,13,FALSE)),"",VLOOKUP(CONCATENATE($A389,"_",I$2),'Reference data SID'!$B:$N,13,FALSE))</f>
        <v/>
      </c>
      <c r="J389" s="16" t="str">
        <f>IF(ISERROR(VLOOKUP(CONCATENATE($A389,"_",J$2),'Reference data SID'!$B:$N,13,FALSE)),"",VLOOKUP(CONCATENATE($A389,"_",J$2),'Reference data SID'!$B:$N,13,FALSE))</f>
        <v/>
      </c>
      <c r="K389" s="16" t="str">
        <f>IF(ISERROR(VLOOKUP(CONCATENATE($A389,"_",K$2),'Reference data SID'!$B:$N,13,FALSE)),"",VLOOKUP(CONCATENATE($A389,"_",K$2),'Reference data SID'!$B:$N,13,FALSE))</f>
        <v/>
      </c>
      <c r="L389" s="16" t="str">
        <f>IF(ISERROR(VLOOKUP(CONCATENATE($A389,"_",L$2),'Reference data SID'!$B:$N,13,FALSE)),"",VLOOKUP(CONCATENATE($A389,"_",L$2),'Reference data SID'!$B:$N,13,FALSE))</f>
        <v/>
      </c>
      <c r="M389" s="16" t="str">
        <f>IF(ISERROR(VLOOKUP(CONCATENATE($A389,"_",M$2),'Reference data SID'!$B:$N,13,FALSE)),"",VLOOKUP(CONCATENATE($A389,"_",M$2),'Reference data SID'!$B:$N,13,FALSE))</f>
        <v/>
      </c>
      <c r="N389" s="16" t="str">
        <f>IF(ISERROR(VLOOKUP(CONCATENATE($A389,"_",N$2),'Reference data SID'!$B:$N,13,FALSE)),"",VLOOKUP(CONCATENATE($A389,"_",N$2),'Reference data SID'!$B:$N,13,FALSE))</f>
        <v/>
      </c>
      <c r="O389" s="16" t="str">
        <f>IF(ISERROR(VLOOKUP(CONCATENATE($A389,"_",O$2),'Reference data SID'!$B:$N,13,FALSE)),"",VLOOKUP(CONCATENATE($A389,"_",O$2),'Reference data SID'!$B:$N,13,FALSE))</f>
        <v/>
      </c>
      <c r="P389" s="16" t="str">
        <f>IF(ISERROR(VLOOKUP(CONCATENATE($A389,"_",P$2),'Reference data SID'!$B:$N,13,FALSE)),"",VLOOKUP(CONCATENATE($A389,"_",P$2),'Reference data SID'!$B:$N,13,FALSE))</f>
        <v/>
      </c>
      <c r="Q389" s="16" t="str">
        <f>IF(ISERROR(VLOOKUP(CONCATENATE($A389,"_",Q$2),'Reference data SID'!$B:$N,13,FALSE)),"",VLOOKUP(CONCATENATE($A389,"_",Q$2),'Reference data SID'!$B:$N,13,FALSE))</f>
        <v/>
      </c>
      <c r="R389" s="16" t="str">
        <f>IF(ISERROR(VLOOKUP(CONCATENATE($A389,"_",R$2),'Reference data SID'!$B:$N,13,FALSE)),"",VLOOKUP(CONCATENATE($A389,"_",R$2),'Reference data SID'!$B:$N,13,FALSE))</f>
        <v/>
      </c>
      <c r="S389" s="16" t="str">
        <f>IF(ISERROR(VLOOKUP(CONCATENATE($A389,"_",S$2),'Reference data SID'!$B:$N,13,FALSE)),"",VLOOKUP(CONCATENATE($A389,"_",S$2),'Reference data SID'!$B:$N,13,FALSE))</f>
        <v/>
      </c>
      <c r="T389" s="16" t="str">
        <f>IF(ISERROR(VLOOKUP(CONCATENATE($A389,"_",T$2),'Reference data SID'!$B:$N,13,FALSE)),"",VLOOKUP(CONCATENATE($A389,"_",T$2),'Reference data SID'!$B:$N,13,FALSE))</f>
        <v/>
      </c>
      <c r="U389" s="16" t="str">
        <f>IF(ISERROR(VLOOKUP(CONCATENATE($A389,"_",U$2),'Reference data SID'!$B:$N,13,FALSE)),"",VLOOKUP(CONCATENATE($A389,"_",U$2),'Reference data SID'!$B:$N,13,FALSE))</f>
        <v/>
      </c>
      <c r="V389" s="16" t="str">
        <f>IF(ISERROR(VLOOKUP(CONCATENATE($A389,"_",V$2),'Reference data SID'!$B:$N,13,FALSE)),"",VLOOKUP(CONCATENATE($A389,"_",V$2),'Reference data SID'!$B:$N,13,FALSE))</f>
        <v/>
      </c>
      <c r="W389" s="16" t="str">
        <f>IF(ISERROR(VLOOKUP(CONCATENATE($A389,"_",W$2),'Reference data SID'!$B:$N,13,FALSE)),"",VLOOKUP(CONCATENATE($A389,"_",W$2),'Reference data SID'!$B:$N,13,FALSE))</f>
        <v/>
      </c>
      <c r="X389" s="16" t="str">
        <f>IF(ISERROR(VLOOKUP(CONCATENATE($A389,"_",X$2),'Reference data SID'!$B:$N,13,FALSE)),"",VLOOKUP(CONCATENATE($A389,"_",X$2),'Reference data SID'!$B:$N,13,FALSE))</f>
        <v/>
      </c>
      <c r="Y389" s="16" t="str">
        <f>IF(ISERROR(VLOOKUP(CONCATENATE($A389,"_",Y$2),'Reference data SID'!$B:$N,13,FALSE)),"",VLOOKUP(CONCATENATE($A389,"_",Y$2),'Reference data SID'!$B:$N,13,FALSE))</f>
        <v/>
      </c>
      <c r="Z389" s="16" t="str">
        <f>IF(ISERROR(VLOOKUP(CONCATENATE($A389,"_",Z$2),'Reference data SID'!$B:$N,13,FALSE)),"",VLOOKUP(CONCATENATE($A389,"_",Z$2),'Reference data SID'!$B:$N,13,FALSE))</f>
        <v/>
      </c>
      <c r="AA389" s="16" t="str">
        <f>IF(ISERROR(VLOOKUP(CONCATENATE($A389,"_",AA$2),'Reference data SID'!$B:$N,13,FALSE)),"",VLOOKUP(CONCATENATE($A389,"_",AA$2),'Reference data SID'!$B:$N,13,FALSE))</f>
        <v/>
      </c>
      <c r="AB389" s="16" t="str">
        <f>IF(ISERROR(VLOOKUP(CONCATENATE($A389,"_",AB$2),'Reference data SID'!$B:$N,13,FALSE)),"",VLOOKUP(CONCATENATE($A389,"_",AB$2),'Reference data SID'!$B:$N,13,FALSE))</f>
        <v/>
      </c>
      <c r="AC389" s="16" t="str">
        <f>IF(ISERROR(VLOOKUP(CONCATENATE($A389,"_",AC$2),'Reference data SID'!$B:$N,13,FALSE)),"",VLOOKUP(CONCATENATE($A389,"_",AC$2),'Reference data SID'!$B:$N,13,FALSE))</f>
        <v/>
      </c>
      <c r="AD389" s="16" t="str">
        <f>IF(ISERROR(VLOOKUP(CONCATENATE($A389,"_",AD$2),'Reference data SID'!$B:$N,13,FALSE)),"",VLOOKUP(CONCATENATE($A389,"_",AD$2),'Reference data SID'!$B:$N,13,FALSE))</f>
        <v/>
      </c>
      <c r="AE389" s="16" t="str">
        <f>IF(ISERROR(VLOOKUP(CONCATENATE($A389,"_",AE$2),'Reference data SID'!$B:$N,13,FALSE)),"",VLOOKUP(CONCATENATE($A389,"_",AE$2),'Reference data SID'!$B:$N,13,FALSE))</f>
        <v/>
      </c>
      <c r="AF389" s="16" t="str">
        <f>IF(ISERROR(VLOOKUP(CONCATENATE($A389,"_",AF$2),'Reference data SID'!$B:$N,13,FALSE)),"",VLOOKUP(CONCATENATE($A389,"_",AF$2),'Reference data SID'!$B:$N,13,FALSE))</f>
        <v/>
      </c>
      <c r="AG389" s="16" t="str">
        <f>IF(ISERROR(VLOOKUP(CONCATENATE($A389,"_",AG$2),'Reference data SID'!$B:$N,13,FALSE)),"",VLOOKUP(CONCATENATE($A389,"_",AG$2),'Reference data SID'!$B:$N,13,FALSE))</f>
        <v/>
      </c>
      <c r="AH389" s="16" t="str">
        <f>IF(ISERROR(VLOOKUP(CONCATENATE($A389,"_",AH$2),'Reference data SID'!$B:$N,13,FALSE)),"",VLOOKUP(CONCATENATE($A389,"_",AH$2),'Reference data SID'!$B:$N,13,FALSE))</f>
        <v/>
      </c>
      <c r="AI389" s="16" t="str">
        <f>IF(ISERROR(VLOOKUP(CONCATENATE($A389,"_",AI$2),'Reference data SID'!$B:$N,13,FALSE)),"",VLOOKUP(CONCATENATE($A389,"_",AI$2),'Reference data SID'!$B:$N,13,FALSE))</f>
        <v/>
      </c>
      <c r="AJ389" s="16" t="str">
        <f>IF(ISERROR(VLOOKUP(CONCATENATE($A389,"_",AJ$2),'Reference data SID'!$B:$N,13,FALSE)),"",VLOOKUP(CONCATENATE($A389,"_",AJ$2),'Reference data SID'!$B:$N,13,FALSE))</f>
        <v/>
      </c>
      <c r="AK389" s="16" t="str">
        <f>IF(ISERROR(VLOOKUP(CONCATENATE($A389,"_",AK$2),'Reference data SID'!$B:$N,13,FALSE)),"",VLOOKUP(CONCATENATE($A389,"_",AK$2),'Reference data SID'!$B:$N,13,FALSE))</f>
        <v/>
      </c>
      <c r="AL389" s="16" t="str">
        <f>IF(ISERROR(VLOOKUP(CONCATENATE($A389,"_",AL$2),'Reference data SID'!$B:$N,13,FALSE)),"",VLOOKUP(CONCATENATE($A389,"_",AL$2),'Reference data SID'!$B:$N,13,FALSE))</f>
        <v/>
      </c>
      <c r="AM389" s="16" t="str">
        <f>IF(ISERROR(VLOOKUP(CONCATENATE($A389,"_",AM$2),'Reference data SID'!$B:$N,13,FALSE)),"",VLOOKUP(CONCATENATE($A389,"_",AM$2),'Reference data SID'!$B:$N,13,FALSE))</f>
        <v/>
      </c>
      <c r="AN389" s="16" t="str">
        <f>IF(ISERROR(VLOOKUP(CONCATENATE($A389,"_",AN$2),'Reference data SID'!$B:$N,13,FALSE)),"",VLOOKUP(CONCATENATE($A389,"_",AN$2),'Reference data SID'!$B:$N,13,FALSE))</f>
        <v/>
      </c>
      <c r="AO389" s="16" t="str">
        <f>IF(ISERROR(VLOOKUP(CONCATENATE($A389,"_",AO$2),'Reference data SID'!$B:$N,13,FALSE)),"",VLOOKUP(CONCATENATE($A389,"_",AO$2),'Reference data SID'!$B:$N,13,FALSE))</f>
        <v/>
      </c>
      <c r="AP389" s="16" t="str">
        <f>IF(ISERROR(VLOOKUP(CONCATENATE($A389,"_",AP$2),'Reference data SID'!$B:$N,13,FALSE)),"",VLOOKUP(CONCATENATE($A389,"_",AP$2),'Reference data SID'!$B:$N,13,FALSE))</f>
        <v/>
      </c>
      <c r="AQ389" s="16" t="str">
        <f>IF(ISERROR(VLOOKUP(CONCATENATE($A389,"_",AQ$2),'Reference data SID'!$B:$N,13,FALSE)),"",VLOOKUP(CONCATENATE($A389,"_",AQ$2),'Reference data SID'!$B:$N,13,FALSE))</f>
        <v/>
      </c>
      <c r="AR389" s="16" t="str">
        <f>IF(ISERROR(VLOOKUP(CONCATENATE($A389,"_",AR$2),'Reference data SID'!$B:$N,13,FALSE)),"",VLOOKUP(CONCATENATE($A389,"_",AR$2),'Reference data SID'!$B:$N,13,FALSE))</f>
        <v/>
      </c>
      <c r="AS389" s="16" t="str">
        <f>IF(ISERROR(VLOOKUP(CONCATENATE($A389,"_",AS$2),'Reference data SID'!$B:$N,13,FALSE)),"",VLOOKUP(CONCATENATE($A389,"_",AS$2),'Reference data SID'!$B:$N,13,FALSE))</f>
        <v/>
      </c>
      <c r="AT389" s="16" t="str">
        <f>IF(ISERROR(VLOOKUP(CONCATENATE($A389,"_",AT$2),'Reference data SID'!$B:$N,13,FALSE)),"",VLOOKUP(CONCATENATE($A389,"_",AT$2),'Reference data SID'!$B:$N,13,FALSE))</f>
        <v/>
      </c>
    </row>
    <row r="390" spans="1:46" x14ac:dyDescent="0.25">
      <c r="A390">
        <v>386</v>
      </c>
      <c r="B390" s="16" t="str">
        <f>IF(ISERROR(VLOOKUP(CONCATENATE($A390,"_",B$2),'Reference data SID'!$B:$N,13,FALSE)),"",VLOOKUP(CONCATENATE($A390,"_",B$2),'Reference data SID'!$B:$N,13,FALSE))</f>
        <v/>
      </c>
      <c r="C390" s="16" t="str">
        <f>IF(ISERROR(VLOOKUP(CONCATENATE($A390,"_",C$2),'Reference data SID'!$B:$N,13,FALSE)),"",VLOOKUP(CONCATENATE($A390,"_",C$2),'Reference data SID'!$B:$N,13,FALSE))</f>
        <v/>
      </c>
      <c r="D390" s="16" t="str">
        <f>IF(ISERROR(VLOOKUP(CONCATENATE($A390,"_",D$2),'Reference data SID'!$B:$N,13,FALSE)),"",VLOOKUP(CONCATENATE($A390,"_",D$2),'Reference data SID'!$B:$N,13,FALSE))</f>
        <v/>
      </c>
      <c r="E390" s="16" t="str">
        <f>IF(ISERROR(VLOOKUP(CONCATENATE($A390,"_",E$2),'Reference data SID'!$B:$N,13,FALSE)),"",VLOOKUP(CONCATENATE($A390,"_",E$2),'Reference data SID'!$B:$N,13,FALSE))</f>
        <v/>
      </c>
      <c r="F390" s="16" t="str">
        <f>IF(ISERROR(VLOOKUP(CONCATENATE($A390,"_",F$2),'Reference data SID'!$B:$N,13,FALSE)),"",VLOOKUP(CONCATENATE($A390,"_",F$2),'Reference data SID'!$B:$N,13,FALSE))</f>
        <v/>
      </c>
      <c r="G390" s="16" t="str">
        <f>IF(ISERROR(VLOOKUP(CONCATENATE($A390,"_",G$2),'Reference data SID'!$B:$N,13,FALSE)),"",VLOOKUP(CONCATENATE($A390,"_",G$2),'Reference data SID'!$B:$N,13,FALSE))</f>
        <v/>
      </c>
      <c r="H390" s="16" t="str">
        <f>IF(ISERROR(VLOOKUP(CONCATENATE($A390,"_",H$2),'Reference data SID'!$B:$N,13,FALSE)),"",VLOOKUP(CONCATENATE($A390,"_",H$2),'Reference data SID'!$B:$N,13,FALSE))</f>
        <v/>
      </c>
      <c r="I390" s="16" t="str">
        <f>IF(ISERROR(VLOOKUP(CONCATENATE($A390,"_",I$2),'Reference data SID'!$B:$N,13,FALSE)),"",VLOOKUP(CONCATENATE($A390,"_",I$2),'Reference data SID'!$B:$N,13,FALSE))</f>
        <v/>
      </c>
      <c r="J390" s="16" t="str">
        <f>IF(ISERROR(VLOOKUP(CONCATENATE($A390,"_",J$2),'Reference data SID'!$B:$N,13,FALSE)),"",VLOOKUP(CONCATENATE($A390,"_",J$2),'Reference data SID'!$B:$N,13,FALSE))</f>
        <v/>
      </c>
      <c r="K390" s="16" t="str">
        <f>IF(ISERROR(VLOOKUP(CONCATENATE($A390,"_",K$2),'Reference data SID'!$B:$N,13,FALSE)),"",VLOOKUP(CONCATENATE($A390,"_",K$2),'Reference data SID'!$B:$N,13,FALSE))</f>
        <v/>
      </c>
      <c r="L390" s="16" t="str">
        <f>IF(ISERROR(VLOOKUP(CONCATENATE($A390,"_",L$2),'Reference data SID'!$B:$N,13,FALSE)),"",VLOOKUP(CONCATENATE($A390,"_",L$2),'Reference data SID'!$B:$N,13,FALSE))</f>
        <v/>
      </c>
      <c r="M390" s="16" t="str">
        <f>IF(ISERROR(VLOOKUP(CONCATENATE($A390,"_",M$2),'Reference data SID'!$B:$N,13,FALSE)),"",VLOOKUP(CONCATENATE($A390,"_",M$2),'Reference data SID'!$B:$N,13,FALSE))</f>
        <v/>
      </c>
      <c r="N390" s="16" t="str">
        <f>IF(ISERROR(VLOOKUP(CONCATENATE($A390,"_",N$2),'Reference data SID'!$B:$N,13,FALSE)),"",VLOOKUP(CONCATENATE($A390,"_",N$2),'Reference data SID'!$B:$N,13,FALSE))</f>
        <v/>
      </c>
      <c r="O390" s="16" t="str">
        <f>IF(ISERROR(VLOOKUP(CONCATENATE($A390,"_",O$2),'Reference data SID'!$B:$N,13,FALSE)),"",VLOOKUP(CONCATENATE($A390,"_",O$2),'Reference data SID'!$B:$N,13,FALSE))</f>
        <v/>
      </c>
      <c r="P390" s="16" t="str">
        <f>IF(ISERROR(VLOOKUP(CONCATENATE($A390,"_",P$2),'Reference data SID'!$B:$N,13,FALSE)),"",VLOOKUP(CONCATENATE($A390,"_",P$2),'Reference data SID'!$B:$N,13,FALSE))</f>
        <v/>
      </c>
      <c r="Q390" s="16" t="str">
        <f>IF(ISERROR(VLOOKUP(CONCATENATE($A390,"_",Q$2),'Reference data SID'!$B:$N,13,FALSE)),"",VLOOKUP(CONCATENATE($A390,"_",Q$2),'Reference data SID'!$B:$N,13,FALSE))</f>
        <v/>
      </c>
      <c r="R390" s="16" t="str">
        <f>IF(ISERROR(VLOOKUP(CONCATENATE($A390,"_",R$2),'Reference data SID'!$B:$N,13,FALSE)),"",VLOOKUP(CONCATENATE($A390,"_",R$2),'Reference data SID'!$B:$N,13,FALSE))</f>
        <v/>
      </c>
      <c r="S390" s="16" t="str">
        <f>IF(ISERROR(VLOOKUP(CONCATENATE($A390,"_",S$2),'Reference data SID'!$B:$N,13,FALSE)),"",VLOOKUP(CONCATENATE($A390,"_",S$2),'Reference data SID'!$B:$N,13,FALSE))</f>
        <v/>
      </c>
      <c r="T390" s="16" t="str">
        <f>IF(ISERROR(VLOOKUP(CONCATENATE($A390,"_",T$2),'Reference data SID'!$B:$N,13,FALSE)),"",VLOOKUP(CONCATENATE($A390,"_",T$2),'Reference data SID'!$B:$N,13,FALSE))</f>
        <v/>
      </c>
      <c r="U390" s="16" t="str">
        <f>IF(ISERROR(VLOOKUP(CONCATENATE($A390,"_",U$2),'Reference data SID'!$B:$N,13,FALSE)),"",VLOOKUP(CONCATENATE($A390,"_",U$2),'Reference data SID'!$B:$N,13,FALSE))</f>
        <v/>
      </c>
      <c r="V390" s="16" t="str">
        <f>IF(ISERROR(VLOOKUP(CONCATENATE($A390,"_",V$2),'Reference data SID'!$B:$N,13,FALSE)),"",VLOOKUP(CONCATENATE($A390,"_",V$2),'Reference data SID'!$B:$N,13,FALSE))</f>
        <v/>
      </c>
      <c r="W390" s="16" t="str">
        <f>IF(ISERROR(VLOOKUP(CONCATENATE($A390,"_",W$2),'Reference data SID'!$B:$N,13,FALSE)),"",VLOOKUP(CONCATENATE($A390,"_",W$2),'Reference data SID'!$B:$N,13,FALSE))</f>
        <v/>
      </c>
      <c r="X390" s="16" t="str">
        <f>IF(ISERROR(VLOOKUP(CONCATENATE($A390,"_",X$2),'Reference data SID'!$B:$N,13,FALSE)),"",VLOOKUP(CONCATENATE($A390,"_",X$2),'Reference data SID'!$B:$N,13,FALSE))</f>
        <v/>
      </c>
      <c r="Y390" s="16" t="str">
        <f>IF(ISERROR(VLOOKUP(CONCATENATE($A390,"_",Y$2),'Reference data SID'!$B:$N,13,FALSE)),"",VLOOKUP(CONCATENATE($A390,"_",Y$2),'Reference data SID'!$B:$N,13,FALSE))</f>
        <v/>
      </c>
      <c r="Z390" s="16" t="str">
        <f>IF(ISERROR(VLOOKUP(CONCATENATE($A390,"_",Z$2),'Reference data SID'!$B:$N,13,FALSE)),"",VLOOKUP(CONCATENATE($A390,"_",Z$2),'Reference data SID'!$B:$N,13,FALSE))</f>
        <v/>
      </c>
      <c r="AA390" s="16" t="str">
        <f>IF(ISERROR(VLOOKUP(CONCATENATE($A390,"_",AA$2),'Reference data SID'!$B:$N,13,FALSE)),"",VLOOKUP(CONCATENATE($A390,"_",AA$2),'Reference data SID'!$B:$N,13,FALSE))</f>
        <v/>
      </c>
      <c r="AB390" s="16" t="str">
        <f>IF(ISERROR(VLOOKUP(CONCATENATE($A390,"_",AB$2),'Reference data SID'!$B:$N,13,FALSE)),"",VLOOKUP(CONCATENATE($A390,"_",AB$2),'Reference data SID'!$B:$N,13,FALSE))</f>
        <v/>
      </c>
      <c r="AC390" s="16" t="str">
        <f>IF(ISERROR(VLOOKUP(CONCATENATE($A390,"_",AC$2),'Reference data SID'!$B:$N,13,FALSE)),"",VLOOKUP(CONCATENATE($A390,"_",AC$2),'Reference data SID'!$B:$N,13,FALSE))</f>
        <v/>
      </c>
      <c r="AD390" s="16" t="str">
        <f>IF(ISERROR(VLOOKUP(CONCATENATE($A390,"_",AD$2),'Reference data SID'!$B:$N,13,FALSE)),"",VLOOKUP(CONCATENATE($A390,"_",AD$2),'Reference data SID'!$B:$N,13,FALSE))</f>
        <v/>
      </c>
      <c r="AE390" s="16" t="str">
        <f>IF(ISERROR(VLOOKUP(CONCATENATE($A390,"_",AE$2),'Reference data SID'!$B:$N,13,FALSE)),"",VLOOKUP(CONCATENATE($A390,"_",AE$2),'Reference data SID'!$B:$N,13,FALSE))</f>
        <v/>
      </c>
      <c r="AF390" s="16" t="str">
        <f>IF(ISERROR(VLOOKUP(CONCATENATE($A390,"_",AF$2),'Reference data SID'!$B:$N,13,FALSE)),"",VLOOKUP(CONCATENATE($A390,"_",AF$2),'Reference data SID'!$B:$N,13,FALSE))</f>
        <v/>
      </c>
      <c r="AG390" s="16" t="str">
        <f>IF(ISERROR(VLOOKUP(CONCATENATE($A390,"_",AG$2),'Reference data SID'!$B:$N,13,FALSE)),"",VLOOKUP(CONCATENATE($A390,"_",AG$2),'Reference data SID'!$B:$N,13,FALSE))</f>
        <v/>
      </c>
      <c r="AH390" s="16" t="str">
        <f>IF(ISERROR(VLOOKUP(CONCATENATE($A390,"_",AH$2),'Reference data SID'!$B:$N,13,FALSE)),"",VLOOKUP(CONCATENATE($A390,"_",AH$2),'Reference data SID'!$B:$N,13,FALSE))</f>
        <v/>
      </c>
      <c r="AI390" s="16" t="str">
        <f>IF(ISERROR(VLOOKUP(CONCATENATE($A390,"_",AI$2),'Reference data SID'!$B:$N,13,FALSE)),"",VLOOKUP(CONCATENATE($A390,"_",AI$2),'Reference data SID'!$B:$N,13,FALSE))</f>
        <v/>
      </c>
      <c r="AJ390" s="16" t="str">
        <f>IF(ISERROR(VLOOKUP(CONCATENATE($A390,"_",AJ$2),'Reference data SID'!$B:$N,13,FALSE)),"",VLOOKUP(CONCATENATE($A390,"_",AJ$2),'Reference data SID'!$B:$N,13,FALSE))</f>
        <v/>
      </c>
      <c r="AK390" s="16" t="str">
        <f>IF(ISERROR(VLOOKUP(CONCATENATE($A390,"_",AK$2),'Reference data SID'!$B:$N,13,FALSE)),"",VLOOKUP(CONCATENATE($A390,"_",AK$2),'Reference data SID'!$B:$N,13,FALSE))</f>
        <v/>
      </c>
      <c r="AL390" s="16" t="str">
        <f>IF(ISERROR(VLOOKUP(CONCATENATE($A390,"_",AL$2),'Reference data SID'!$B:$N,13,FALSE)),"",VLOOKUP(CONCATENATE($A390,"_",AL$2),'Reference data SID'!$B:$N,13,FALSE))</f>
        <v/>
      </c>
      <c r="AM390" s="16" t="str">
        <f>IF(ISERROR(VLOOKUP(CONCATENATE($A390,"_",AM$2),'Reference data SID'!$B:$N,13,FALSE)),"",VLOOKUP(CONCATENATE($A390,"_",AM$2),'Reference data SID'!$B:$N,13,FALSE))</f>
        <v/>
      </c>
      <c r="AN390" s="16" t="str">
        <f>IF(ISERROR(VLOOKUP(CONCATENATE($A390,"_",AN$2),'Reference data SID'!$B:$N,13,FALSE)),"",VLOOKUP(CONCATENATE($A390,"_",AN$2),'Reference data SID'!$B:$N,13,FALSE))</f>
        <v/>
      </c>
      <c r="AO390" s="16" t="str">
        <f>IF(ISERROR(VLOOKUP(CONCATENATE($A390,"_",AO$2),'Reference data SID'!$B:$N,13,FALSE)),"",VLOOKUP(CONCATENATE($A390,"_",AO$2),'Reference data SID'!$B:$N,13,FALSE))</f>
        <v/>
      </c>
      <c r="AP390" s="16" t="str">
        <f>IF(ISERROR(VLOOKUP(CONCATENATE($A390,"_",AP$2),'Reference data SID'!$B:$N,13,FALSE)),"",VLOOKUP(CONCATENATE($A390,"_",AP$2),'Reference data SID'!$B:$N,13,FALSE))</f>
        <v/>
      </c>
      <c r="AQ390" s="16" t="str">
        <f>IF(ISERROR(VLOOKUP(CONCATENATE($A390,"_",AQ$2),'Reference data SID'!$B:$N,13,FALSE)),"",VLOOKUP(CONCATENATE($A390,"_",AQ$2),'Reference data SID'!$B:$N,13,FALSE))</f>
        <v/>
      </c>
      <c r="AR390" s="16" t="str">
        <f>IF(ISERROR(VLOOKUP(CONCATENATE($A390,"_",AR$2),'Reference data SID'!$B:$N,13,FALSE)),"",VLOOKUP(CONCATENATE($A390,"_",AR$2),'Reference data SID'!$B:$N,13,FALSE))</f>
        <v/>
      </c>
      <c r="AS390" s="16" t="str">
        <f>IF(ISERROR(VLOOKUP(CONCATENATE($A390,"_",AS$2),'Reference data SID'!$B:$N,13,FALSE)),"",VLOOKUP(CONCATENATE($A390,"_",AS$2),'Reference data SID'!$B:$N,13,FALSE))</f>
        <v/>
      </c>
      <c r="AT390" s="16" t="str">
        <f>IF(ISERROR(VLOOKUP(CONCATENATE($A390,"_",AT$2),'Reference data SID'!$B:$N,13,FALSE)),"",VLOOKUP(CONCATENATE($A390,"_",AT$2),'Reference data SID'!$B:$N,13,FALSE))</f>
        <v/>
      </c>
    </row>
    <row r="391" spans="1:46" x14ac:dyDescent="0.25">
      <c r="A391">
        <v>387</v>
      </c>
      <c r="B391" s="16" t="str">
        <f>IF(ISERROR(VLOOKUP(CONCATENATE($A391,"_",B$2),'Reference data SID'!$B:$N,13,FALSE)),"",VLOOKUP(CONCATENATE($A391,"_",B$2),'Reference data SID'!$B:$N,13,FALSE))</f>
        <v/>
      </c>
      <c r="C391" s="16" t="str">
        <f>IF(ISERROR(VLOOKUP(CONCATENATE($A391,"_",C$2),'Reference data SID'!$B:$N,13,FALSE)),"",VLOOKUP(CONCATENATE($A391,"_",C$2),'Reference data SID'!$B:$N,13,FALSE))</f>
        <v/>
      </c>
      <c r="D391" s="16" t="str">
        <f>IF(ISERROR(VLOOKUP(CONCATENATE($A391,"_",D$2),'Reference data SID'!$B:$N,13,FALSE)),"",VLOOKUP(CONCATENATE($A391,"_",D$2),'Reference data SID'!$B:$N,13,FALSE))</f>
        <v/>
      </c>
      <c r="E391" s="16" t="str">
        <f>IF(ISERROR(VLOOKUP(CONCATENATE($A391,"_",E$2),'Reference data SID'!$B:$N,13,FALSE)),"",VLOOKUP(CONCATENATE($A391,"_",E$2),'Reference data SID'!$B:$N,13,FALSE))</f>
        <v/>
      </c>
      <c r="F391" s="16" t="str">
        <f>IF(ISERROR(VLOOKUP(CONCATENATE($A391,"_",F$2),'Reference data SID'!$B:$N,13,FALSE)),"",VLOOKUP(CONCATENATE($A391,"_",F$2),'Reference data SID'!$B:$N,13,FALSE))</f>
        <v/>
      </c>
      <c r="G391" s="16" t="str">
        <f>IF(ISERROR(VLOOKUP(CONCATENATE($A391,"_",G$2),'Reference data SID'!$B:$N,13,FALSE)),"",VLOOKUP(CONCATENATE($A391,"_",G$2),'Reference data SID'!$B:$N,13,FALSE))</f>
        <v/>
      </c>
      <c r="H391" s="16" t="str">
        <f>IF(ISERROR(VLOOKUP(CONCATENATE($A391,"_",H$2),'Reference data SID'!$B:$N,13,FALSE)),"",VLOOKUP(CONCATENATE($A391,"_",H$2),'Reference data SID'!$B:$N,13,FALSE))</f>
        <v/>
      </c>
      <c r="I391" s="16" t="str">
        <f>IF(ISERROR(VLOOKUP(CONCATENATE($A391,"_",I$2),'Reference data SID'!$B:$N,13,FALSE)),"",VLOOKUP(CONCATENATE($A391,"_",I$2),'Reference data SID'!$B:$N,13,FALSE))</f>
        <v/>
      </c>
      <c r="J391" s="16" t="str">
        <f>IF(ISERROR(VLOOKUP(CONCATENATE($A391,"_",J$2),'Reference data SID'!$B:$N,13,FALSE)),"",VLOOKUP(CONCATENATE($A391,"_",J$2),'Reference data SID'!$B:$N,13,FALSE))</f>
        <v/>
      </c>
      <c r="K391" s="16" t="str">
        <f>IF(ISERROR(VLOOKUP(CONCATENATE($A391,"_",K$2),'Reference data SID'!$B:$N,13,FALSE)),"",VLOOKUP(CONCATENATE($A391,"_",K$2),'Reference data SID'!$B:$N,13,FALSE))</f>
        <v/>
      </c>
      <c r="L391" s="16" t="str">
        <f>IF(ISERROR(VLOOKUP(CONCATENATE($A391,"_",L$2),'Reference data SID'!$B:$N,13,FALSE)),"",VLOOKUP(CONCATENATE($A391,"_",L$2),'Reference data SID'!$B:$N,13,FALSE))</f>
        <v/>
      </c>
      <c r="M391" s="16" t="str">
        <f>IF(ISERROR(VLOOKUP(CONCATENATE($A391,"_",M$2),'Reference data SID'!$B:$N,13,FALSE)),"",VLOOKUP(CONCATENATE($A391,"_",M$2),'Reference data SID'!$B:$N,13,FALSE))</f>
        <v/>
      </c>
      <c r="N391" s="16" t="str">
        <f>IF(ISERROR(VLOOKUP(CONCATENATE($A391,"_",N$2),'Reference data SID'!$B:$N,13,FALSE)),"",VLOOKUP(CONCATENATE($A391,"_",N$2),'Reference data SID'!$B:$N,13,FALSE))</f>
        <v/>
      </c>
      <c r="O391" s="16" t="str">
        <f>IF(ISERROR(VLOOKUP(CONCATENATE($A391,"_",O$2),'Reference data SID'!$B:$N,13,FALSE)),"",VLOOKUP(CONCATENATE($A391,"_",O$2),'Reference data SID'!$B:$N,13,FALSE))</f>
        <v/>
      </c>
      <c r="P391" s="16" t="str">
        <f>IF(ISERROR(VLOOKUP(CONCATENATE($A391,"_",P$2),'Reference data SID'!$B:$N,13,FALSE)),"",VLOOKUP(CONCATENATE($A391,"_",P$2),'Reference data SID'!$B:$N,13,FALSE))</f>
        <v/>
      </c>
      <c r="Q391" s="16" t="str">
        <f>IF(ISERROR(VLOOKUP(CONCATENATE($A391,"_",Q$2),'Reference data SID'!$B:$N,13,FALSE)),"",VLOOKUP(CONCATENATE($A391,"_",Q$2),'Reference data SID'!$B:$N,13,FALSE))</f>
        <v/>
      </c>
      <c r="R391" s="16" t="str">
        <f>IF(ISERROR(VLOOKUP(CONCATENATE($A391,"_",R$2),'Reference data SID'!$B:$N,13,FALSE)),"",VLOOKUP(CONCATENATE($A391,"_",R$2),'Reference data SID'!$B:$N,13,FALSE))</f>
        <v/>
      </c>
      <c r="S391" s="16" t="str">
        <f>IF(ISERROR(VLOOKUP(CONCATENATE($A391,"_",S$2),'Reference data SID'!$B:$N,13,FALSE)),"",VLOOKUP(CONCATENATE($A391,"_",S$2),'Reference data SID'!$B:$N,13,FALSE))</f>
        <v/>
      </c>
      <c r="T391" s="16" t="str">
        <f>IF(ISERROR(VLOOKUP(CONCATENATE($A391,"_",T$2),'Reference data SID'!$B:$N,13,FALSE)),"",VLOOKUP(CONCATENATE($A391,"_",T$2),'Reference data SID'!$B:$N,13,FALSE))</f>
        <v/>
      </c>
      <c r="U391" s="16" t="str">
        <f>IF(ISERROR(VLOOKUP(CONCATENATE($A391,"_",U$2),'Reference data SID'!$B:$N,13,FALSE)),"",VLOOKUP(CONCATENATE($A391,"_",U$2),'Reference data SID'!$B:$N,13,FALSE))</f>
        <v/>
      </c>
      <c r="V391" s="16" t="str">
        <f>IF(ISERROR(VLOOKUP(CONCATENATE($A391,"_",V$2),'Reference data SID'!$B:$N,13,FALSE)),"",VLOOKUP(CONCATENATE($A391,"_",V$2),'Reference data SID'!$B:$N,13,FALSE))</f>
        <v/>
      </c>
      <c r="W391" s="16" t="str">
        <f>IF(ISERROR(VLOOKUP(CONCATENATE($A391,"_",W$2),'Reference data SID'!$B:$N,13,FALSE)),"",VLOOKUP(CONCATENATE($A391,"_",W$2),'Reference data SID'!$B:$N,13,FALSE))</f>
        <v/>
      </c>
      <c r="X391" s="16" t="str">
        <f>IF(ISERROR(VLOOKUP(CONCATENATE($A391,"_",X$2),'Reference data SID'!$B:$N,13,FALSE)),"",VLOOKUP(CONCATENATE($A391,"_",X$2),'Reference data SID'!$B:$N,13,FALSE))</f>
        <v/>
      </c>
      <c r="Y391" s="16" t="str">
        <f>IF(ISERROR(VLOOKUP(CONCATENATE($A391,"_",Y$2),'Reference data SID'!$B:$N,13,FALSE)),"",VLOOKUP(CONCATENATE($A391,"_",Y$2),'Reference data SID'!$B:$N,13,FALSE))</f>
        <v/>
      </c>
      <c r="Z391" s="16" t="str">
        <f>IF(ISERROR(VLOOKUP(CONCATENATE($A391,"_",Z$2),'Reference data SID'!$B:$N,13,FALSE)),"",VLOOKUP(CONCATENATE($A391,"_",Z$2),'Reference data SID'!$B:$N,13,FALSE))</f>
        <v/>
      </c>
      <c r="AA391" s="16" t="str">
        <f>IF(ISERROR(VLOOKUP(CONCATENATE($A391,"_",AA$2),'Reference data SID'!$B:$N,13,FALSE)),"",VLOOKUP(CONCATENATE($A391,"_",AA$2),'Reference data SID'!$B:$N,13,FALSE))</f>
        <v/>
      </c>
      <c r="AB391" s="16" t="str">
        <f>IF(ISERROR(VLOOKUP(CONCATENATE($A391,"_",AB$2),'Reference data SID'!$B:$N,13,FALSE)),"",VLOOKUP(CONCATENATE($A391,"_",AB$2),'Reference data SID'!$B:$N,13,FALSE))</f>
        <v/>
      </c>
      <c r="AC391" s="16" t="str">
        <f>IF(ISERROR(VLOOKUP(CONCATENATE($A391,"_",AC$2),'Reference data SID'!$B:$N,13,FALSE)),"",VLOOKUP(CONCATENATE($A391,"_",AC$2),'Reference data SID'!$B:$N,13,FALSE))</f>
        <v/>
      </c>
      <c r="AD391" s="16" t="str">
        <f>IF(ISERROR(VLOOKUP(CONCATENATE($A391,"_",AD$2),'Reference data SID'!$B:$N,13,FALSE)),"",VLOOKUP(CONCATENATE($A391,"_",AD$2),'Reference data SID'!$B:$N,13,FALSE))</f>
        <v/>
      </c>
      <c r="AE391" s="16" t="str">
        <f>IF(ISERROR(VLOOKUP(CONCATENATE($A391,"_",AE$2),'Reference data SID'!$B:$N,13,FALSE)),"",VLOOKUP(CONCATENATE($A391,"_",AE$2),'Reference data SID'!$B:$N,13,FALSE))</f>
        <v/>
      </c>
      <c r="AF391" s="16" t="str">
        <f>IF(ISERROR(VLOOKUP(CONCATENATE($A391,"_",AF$2),'Reference data SID'!$B:$N,13,FALSE)),"",VLOOKUP(CONCATENATE($A391,"_",AF$2),'Reference data SID'!$B:$N,13,FALSE))</f>
        <v/>
      </c>
      <c r="AG391" s="16" t="str">
        <f>IF(ISERROR(VLOOKUP(CONCATENATE($A391,"_",AG$2),'Reference data SID'!$B:$N,13,FALSE)),"",VLOOKUP(CONCATENATE($A391,"_",AG$2),'Reference data SID'!$B:$N,13,FALSE))</f>
        <v/>
      </c>
      <c r="AH391" s="16" t="str">
        <f>IF(ISERROR(VLOOKUP(CONCATENATE($A391,"_",AH$2),'Reference data SID'!$B:$N,13,FALSE)),"",VLOOKUP(CONCATENATE($A391,"_",AH$2),'Reference data SID'!$B:$N,13,FALSE))</f>
        <v/>
      </c>
      <c r="AI391" s="16" t="str">
        <f>IF(ISERROR(VLOOKUP(CONCATENATE($A391,"_",AI$2),'Reference data SID'!$B:$N,13,FALSE)),"",VLOOKUP(CONCATENATE($A391,"_",AI$2),'Reference data SID'!$B:$N,13,FALSE))</f>
        <v/>
      </c>
      <c r="AJ391" s="16" t="str">
        <f>IF(ISERROR(VLOOKUP(CONCATENATE($A391,"_",AJ$2),'Reference data SID'!$B:$N,13,FALSE)),"",VLOOKUP(CONCATENATE($A391,"_",AJ$2),'Reference data SID'!$B:$N,13,FALSE))</f>
        <v/>
      </c>
      <c r="AK391" s="16" t="str">
        <f>IF(ISERROR(VLOOKUP(CONCATENATE($A391,"_",AK$2),'Reference data SID'!$B:$N,13,FALSE)),"",VLOOKUP(CONCATENATE($A391,"_",AK$2),'Reference data SID'!$B:$N,13,FALSE))</f>
        <v/>
      </c>
      <c r="AL391" s="16" t="str">
        <f>IF(ISERROR(VLOOKUP(CONCATENATE($A391,"_",AL$2),'Reference data SID'!$B:$N,13,FALSE)),"",VLOOKUP(CONCATENATE($A391,"_",AL$2),'Reference data SID'!$B:$N,13,FALSE))</f>
        <v/>
      </c>
      <c r="AM391" s="16" t="str">
        <f>IF(ISERROR(VLOOKUP(CONCATENATE($A391,"_",AM$2),'Reference data SID'!$B:$N,13,FALSE)),"",VLOOKUP(CONCATENATE($A391,"_",AM$2),'Reference data SID'!$B:$N,13,FALSE))</f>
        <v/>
      </c>
      <c r="AN391" s="16" t="str">
        <f>IF(ISERROR(VLOOKUP(CONCATENATE($A391,"_",AN$2),'Reference data SID'!$B:$N,13,FALSE)),"",VLOOKUP(CONCATENATE($A391,"_",AN$2),'Reference data SID'!$B:$N,13,FALSE))</f>
        <v/>
      </c>
      <c r="AO391" s="16" t="str">
        <f>IF(ISERROR(VLOOKUP(CONCATENATE($A391,"_",AO$2),'Reference data SID'!$B:$N,13,FALSE)),"",VLOOKUP(CONCATENATE($A391,"_",AO$2),'Reference data SID'!$B:$N,13,FALSE))</f>
        <v/>
      </c>
      <c r="AP391" s="16" t="str">
        <f>IF(ISERROR(VLOOKUP(CONCATENATE($A391,"_",AP$2),'Reference data SID'!$B:$N,13,FALSE)),"",VLOOKUP(CONCATENATE($A391,"_",AP$2),'Reference data SID'!$B:$N,13,FALSE))</f>
        <v/>
      </c>
      <c r="AQ391" s="16" t="str">
        <f>IF(ISERROR(VLOOKUP(CONCATENATE($A391,"_",AQ$2),'Reference data SID'!$B:$N,13,FALSE)),"",VLOOKUP(CONCATENATE($A391,"_",AQ$2),'Reference data SID'!$B:$N,13,FALSE))</f>
        <v/>
      </c>
      <c r="AR391" s="16" t="str">
        <f>IF(ISERROR(VLOOKUP(CONCATENATE($A391,"_",AR$2),'Reference data SID'!$B:$N,13,FALSE)),"",VLOOKUP(CONCATENATE($A391,"_",AR$2),'Reference data SID'!$B:$N,13,FALSE))</f>
        <v/>
      </c>
      <c r="AS391" s="16" t="str">
        <f>IF(ISERROR(VLOOKUP(CONCATENATE($A391,"_",AS$2),'Reference data SID'!$B:$N,13,FALSE)),"",VLOOKUP(CONCATENATE($A391,"_",AS$2),'Reference data SID'!$B:$N,13,FALSE))</f>
        <v/>
      </c>
      <c r="AT391" s="16" t="str">
        <f>IF(ISERROR(VLOOKUP(CONCATENATE($A391,"_",AT$2),'Reference data SID'!$B:$N,13,FALSE)),"",VLOOKUP(CONCATENATE($A391,"_",AT$2),'Reference data SID'!$B:$N,13,FALSE))</f>
        <v/>
      </c>
    </row>
    <row r="392" spans="1:46" x14ac:dyDescent="0.25">
      <c r="A392">
        <v>388</v>
      </c>
      <c r="B392" s="16" t="str">
        <f>IF(ISERROR(VLOOKUP(CONCATENATE($A392,"_",B$2),'Reference data SID'!$B:$N,13,FALSE)),"",VLOOKUP(CONCATENATE($A392,"_",B$2),'Reference data SID'!$B:$N,13,FALSE))</f>
        <v/>
      </c>
      <c r="C392" s="16" t="str">
        <f>IF(ISERROR(VLOOKUP(CONCATENATE($A392,"_",C$2),'Reference data SID'!$B:$N,13,FALSE)),"",VLOOKUP(CONCATENATE($A392,"_",C$2),'Reference data SID'!$B:$N,13,FALSE))</f>
        <v/>
      </c>
      <c r="D392" s="16" t="str">
        <f>IF(ISERROR(VLOOKUP(CONCATENATE($A392,"_",D$2),'Reference data SID'!$B:$N,13,FALSE)),"",VLOOKUP(CONCATENATE($A392,"_",D$2),'Reference data SID'!$B:$N,13,FALSE))</f>
        <v/>
      </c>
      <c r="E392" s="16" t="str">
        <f>IF(ISERROR(VLOOKUP(CONCATENATE($A392,"_",E$2),'Reference data SID'!$B:$N,13,FALSE)),"",VLOOKUP(CONCATENATE($A392,"_",E$2),'Reference data SID'!$B:$N,13,FALSE))</f>
        <v/>
      </c>
      <c r="F392" s="16" t="str">
        <f>IF(ISERROR(VLOOKUP(CONCATENATE($A392,"_",F$2),'Reference data SID'!$B:$N,13,FALSE)),"",VLOOKUP(CONCATENATE($A392,"_",F$2),'Reference data SID'!$B:$N,13,FALSE))</f>
        <v/>
      </c>
      <c r="G392" s="16" t="str">
        <f>IF(ISERROR(VLOOKUP(CONCATENATE($A392,"_",G$2),'Reference data SID'!$B:$N,13,FALSE)),"",VLOOKUP(CONCATENATE($A392,"_",G$2),'Reference data SID'!$B:$N,13,FALSE))</f>
        <v/>
      </c>
      <c r="H392" s="16" t="str">
        <f>IF(ISERROR(VLOOKUP(CONCATENATE($A392,"_",H$2),'Reference data SID'!$B:$N,13,FALSE)),"",VLOOKUP(CONCATENATE($A392,"_",H$2),'Reference data SID'!$B:$N,13,FALSE))</f>
        <v/>
      </c>
      <c r="I392" s="16" t="str">
        <f>IF(ISERROR(VLOOKUP(CONCATENATE($A392,"_",I$2),'Reference data SID'!$B:$N,13,FALSE)),"",VLOOKUP(CONCATENATE($A392,"_",I$2),'Reference data SID'!$B:$N,13,FALSE))</f>
        <v/>
      </c>
      <c r="J392" s="16" t="str">
        <f>IF(ISERROR(VLOOKUP(CONCATENATE($A392,"_",J$2),'Reference data SID'!$B:$N,13,FALSE)),"",VLOOKUP(CONCATENATE($A392,"_",J$2),'Reference data SID'!$B:$N,13,FALSE))</f>
        <v/>
      </c>
      <c r="K392" s="16" t="str">
        <f>IF(ISERROR(VLOOKUP(CONCATENATE($A392,"_",K$2),'Reference data SID'!$B:$N,13,FALSE)),"",VLOOKUP(CONCATENATE($A392,"_",K$2),'Reference data SID'!$B:$N,13,FALSE))</f>
        <v/>
      </c>
      <c r="L392" s="16" t="str">
        <f>IF(ISERROR(VLOOKUP(CONCATENATE($A392,"_",L$2),'Reference data SID'!$B:$N,13,FALSE)),"",VLOOKUP(CONCATENATE($A392,"_",L$2),'Reference data SID'!$B:$N,13,FALSE))</f>
        <v/>
      </c>
      <c r="M392" s="16" t="str">
        <f>IF(ISERROR(VLOOKUP(CONCATENATE($A392,"_",M$2),'Reference data SID'!$B:$N,13,FALSE)),"",VLOOKUP(CONCATENATE($A392,"_",M$2),'Reference data SID'!$B:$N,13,FALSE))</f>
        <v/>
      </c>
      <c r="N392" s="16" t="str">
        <f>IF(ISERROR(VLOOKUP(CONCATENATE($A392,"_",N$2),'Reference data SID'!$B:$N,13,FALSE)),"",VLOOKUP(CONCATENATE($A392,"_",N$2),'Reference data SID'!$B:$N,13,FALSE))</f>
        <v/>
      </c>
      <c r="O392" s="16" t="str">
        <f>IF(ISERROR(VLOOKUP(CONCATENATE($A392,"_",O$2),'Reference data SID'!$B:$N,13,FALSE)),"",VLOOKUP(CONCATENATE($A392,"_",O$2),'Reference data SID'!$B:$N,13,FALSE))</f>
        <v/>
      </c>
      <c r="P392" s="16" t="str">
        <f>IF(ISERROR(VLOOKUP(CONCATENATE($A392,"_",P$2),'Reference data SID'!$B:$N,13,FALSE)),"",VLOOKUP(CONCATENATE($A392,"_",P$2),'Reference data SID'!$B:$N,13,FALSE))</f>
        <v/>
      </c>
      <c r="Q392" s="16" t="str">
        <f>IF(ISERROR(VLOOKUP(CONCATENATE($A392,"_",Q$2),'Reference data SID'!$B:$N,13,FALSE)),"",VLOOKUP(CONCATENATE($A392,"_",Q$2),'Reference data SID'!$B:$N,13,FALSE))</f>
        <v/>
      </c>
      <c r="R392" s="16" t="str">
        <f>IF(ISERROR(VLOOKUP(CONCATENATE($A392,"_",R$2),'Reference data SID'!$B:$N,13,FALSE)),"",VLOOKUP(CONCATENATE($A392,"_",R$2),'Reference data SID'!$B:$N,13,FALSE))</f>
        <v/>
      </c>
      <c r="S392" s="16" t="str">
        <f>IF(ISERROR(VLOOKUP(CONCATENATE($A392,"_",S$2),'Reference data SID'!$B:$N,13,FALSE)),"",VLOOKUP(CONCATENATE($A392,"_",S$2),'Reference data SID'!$B:$N,13,FALSE))</f>
        <v/>
      </c>
      <c r="T392" s="16" t="str">
        <f>IF(ISERROR(VLOOKUP(CONCATENATE($A392,"_",T$2),'Reference data SID'!$B:$N,13,FALSE)),"",VLOOKUP(CONCATENATE($A392,"_",T$2),'Reference data SID'!$B:$N,13,FALSE))</f>
        <v/>
      </c>
      <c r="U392" s="16" t="str">
        <f>IF(ISERROR(VLOOKUP(CONCATENATE($A392,"_",U$2),'Reference data SID'!$B:$N,13,FALSE)),"",VLOOKUP(CONCATENATE($A392,"_",U$2),'Reference data SID'!$B:$N,13,FALSE))</f>
        <v/>
      </c>
      <c r="V392" s="16" t="str">
        <f>IF(ISERROR(VLOOKUP(CONCATENATE($A392,"_",V$2),'Reference data SID'!$B:$N,13,FALSE)),"",VLOOKUP(CONCATENATE($A392,"_",V$2),'Reference data SID'!$B:$N,13,FALSE))</f>
        <v/>
      </c>
      <c r="W392" s="16" t="str">
        <f>IF(ISERROR(VLOOKUP(CONCATENATE($A392,"_",W$2),'Reference data SID'!$B:$N,13,FALSE)),"",VLOOKUP(CONCATENATE($A392,"_",W$2),'Reference data SID'!$B:$N,13,FALSE))</f>
        <v/>
      </c>
      <c r="X392" s="16" t="str">
        <f>IF(ISERROR(VLOOKUP(CONCATENATE($A392,"_",X$2),'Reference data SID'!$B:$N,13,FALSE)),"",VLOOKUP(CONCATENATE($A392,"_",X$2),'Reference data SID'!$B:$N,13,FALSE))</f>
        <v/>
      </c>
      <c r="Y392" s="16" t="str">
        <f>IF(ISERROR(VLOOKUP(CONCATENATE($A392,"_",Y$2),'Reference data SID'!$B:$N,13,FALSE)),"",VLOOKUP(CONCATENATE($A392,"_",Y$2),'Reference data SID'!$B:$N,13,FALSE))</f>
        <v/>
      </c>
      <c r="Z392" s="16" t="str">
        <f>IF(ISERROR(VLOOKUP(CONCATENATE($A392,"_",Z$2),'Reference data SID'!$B:$N,13,FALSE)),"",VLOOKUP(CONCATENATE($A392,"_",Z$2),'Reference data SID'!$B:$N,13,FALSE))</f>
        <v/>
      </c>
      <c r="AA392" s="16" t="str">
        <f>IF(ISERROR(VLOOKUP(CONCATENATE($A392,"_",AA$2),'Reference data SID'!$B:$N,13,FALSE)),"",VLOOKUP(CONCATENATE($A392,"_",AA$2),'Reference data SID'!$B:$N,13,FALSE))</f>
        <v/>
      </c>
      <c r="AB392" s="16" t="str">
        <f>IF(ISERROR(VLOOKUP(CONCATENATE($A392,"_",AB$2),'Reference data SID'!$B:$N,13,FALSE)),"",VLOOKUP(CONCATENATE($A392,"_",AB$2),'Reference data SID'!$B:$N,13,FALSE))</f>
        <v/>
      </c>
      <c r="AC392" s="16" t="str">
        <f>IF(ISERROR(VLOOKUP(CONCATENATE($A392,"_",AC$2),'Reference data SID'!$B:$N,13,FALSE)),"",VLOOKUP(CONCATENATE($A392,"_",AC$2),'Reference data SID'!$B:$N,13,FALSE))</f>
        <v/>
      </c>
      <c r="AD392" s="16" t="str">
        <f>IF(ISERROR(VLOOKUP(CONCATENATE($A392,"_",AD$2),'Reference data SID'!$B:$N,13,FALSE)),"",VLOOKUP(CONCATENATE($A392,"_",AD$2),'Reference data SID'!$B:$N,13,FALSE))</f>
        <v/>
      </c>
      <c r="AE392" s="16" t="str">
        <f>IF(ISERROR(VLOOKUP(CONCATENATE($A392,"_",AE$2),'Reference data SID'!$B:$N,13,FALSE)),"",VLOOKUP(CONCATENATE($A392,"_",AE$2),'Reference data SID'!$B:$N,13,FALSE))</f>
        <v/>
      </c>
      <c r="AF392" s="16" t="str">
        <f>IF(ISERROR(VLOOKUP(CONCATENATE($A392,"_",AF$2),'Reference data SID'!$B:$N,13,FALSE)),"",VLOOKUP(CONCATENATE($A392,"_",AF$2),'Reference data SID'!$B:$N,13,FALSE))</f>
        <v/>
      </c>
      <c r="AG392" s="16" t="str">
        <f>IF(ISERROR(VLOOKUP(CONCATENATE($A392,"_",AG$2),'Reference data SID'!$B:$N,13,FALSE)),"",VLOOKUP(CONCATENATE($A392,"_",AG$2),'Reference data SID'!$B:$N,13,FALSE))</f>
        <v/>
      </c>
      <c r="AH392" s="16" t="str">
        <f>IF(ISERROR(VLOOKUP(CONCATENATE($A392,"_",AH$2),'Reference data SID'!$B:$N,13,FALSE)),"",VLOOKUP(CONCATENATE($A392,"_",AH$2),'Reference data SID'!$B:$N,13,FALSE))</f>
        <v/>
      </c>
      <c r="AI392" s="16" t="str">
        <f>IF(ISERROR(VLOOKUP(CONCATENATE($A392,"_",AI$2),'Reference data SID'!$B:$N,13,FALSE)),"",VLOOKUP(CONCATENATE($A392,"_",AI$2),'Reference data SID'!$B:$N,13,FALSE))</f>
        <v/>
      </c>
      <c r="AJ392" s="16" t="str">
        <f>IF(ISERROR(VLOOKUP(CONCATENATE($A392,"_",AJ$2),'Reference data SID'!$B:$N,13,FALSE)),"",VLOOKUP(CONCATENATE($A392,"_",AJ$2),'Reference data SID'!$B:$N,13,FALSE))</f>
        <v/>
      </c>
      <c r="AK392" s="16" t="str">
        <f>IF(ISERROR(VLOOKUP(CONCATENATE($A392,"_",AK$2),'Reference data SID'!$B:$N,13,FALSE)),"",VLOOKUP(CONCATENATE($A392,"_",AK$2),'Reference data SID'!$B:$N,13,FALSE))</f>
        <v/>
      </c>
      <c r="AL392" s="16" t="str">
        <f>IF(ISERROR(VLOOKUP(CONCATENATE($A392,"_",AL$2),'Reference data SID'!$B:$N,13,FALSE)),"",VLOOKUP(CONCATENATE($A392,"_",AL$2),'Reference data SID'!$B:$N,13,FALSE))</f>
        <v/>
      </c>
      <c r="AM392" s="16" t="str">
        <f>IF(ISERROR(VLOOKUP(CONCATENATE($A392,"_",AM$2),'Reference data SID'!$B:$N,13,FALSE)),"",VLOOKUP(CONCATENATE($A392,"_",AM$2),'Reference data SID'!$B:$N,13,FALSE))</f>
        <v/>
      </c>
      <c r="AN392" s="16" t="str">
        <f>IF(ISERROR(VLOOKUP(CONCATENATE($A392,"_",AN$2),'Reference data SID'!$B:$N,13,FALSE)),"",VLOOKUP(CONCATENATE($A392,"_",AN$2),'Reference data SID'!$B:$N,13,FALSE))</f>
        <v/>
      </c>
      <c r="AO392" s="16" t="str">
        <f>IF(ISERROR(VLOOKUP(CONCATENATE($A392,"_",AO$2),'Reference data SID'!$B:$N,13,FALSE)),"",VLOOKUP(CONCATENATE($A392,"_",AO$2),'Reference data SID'!$B:$N,13,FALSE))</f>
        <v/>
      </c>
      <c r="AP392" s="16" t="str">
        <f>IF(ISERROR(VLOOKUP(CONCATENATE($A392,"_",AP$2),'Reference data SID'!$B:$N,13,FALSE)),"",VLOOKUP(CONCATENATE($A392,"_",AP$2),'Reference data SID'!$B:$N,13,FALSE))</f>
        <v/>
      </c>
      <c r="AQ392" s="16" t="str">
        <f>IF(ISERROR(VLOOKUP(CONCATENATE($A392,"_",AQ$2),'Reference data SID'!$B:$N,13,FALSE)),"",VLOOKUP(CONCATENATE($A392,"_",AQ$2),'Reference data SID'!$B:$N,13,FALSE))</f>
        <v/>
      </c>
      <c r="AR392" s="16" t="str">
        <f>IF(ISERROR(VLOOKUP(CONCATENATE($A392,"_",AR$2),'Reference data SID'!$B:$N,13,FALSE)),"",VLOOKUP(CONCATENATE($A392,"_",AR$2),'Reference data SID'!$B:$N,13,FALSE))</f>
        <v/>
      </c>
      <c r="AS392" s="16" t="str">
        <f>IF(ISERROR(VLOOKUP(CONCATENATE($A392,"_",AS$2),'Reference data SID'!$B:$N,13,FALSE)),"",VLOOKUP(CONCATENATE($A392,"_",AS$2),'Reference data SID'!$B:$N,13,FALSE))</f>
        <v/>
      </c>
      <c r="AT392" s="16" t="str">
        <f>IF(ISERROR(VLOOKUP(CONCATENATE($A392,"_",AT$2),'Reference data SID'!$B:$N,13,FALSE)),"",VLOOKUP(CONCATENATE($A392,"_",AT$2),'Reference data SID'!$B:$N,13,FALSE))</f>
        <v/>
      </c>
    </row>
    <row r="393" spans="1:46" x14ac:dyDescent="0.25">
      <c r="A393">
        <v>389</v>
      </c>
      <c r="B393" s="16" t="str">
        <f>IF(ISERROR(VLOOKUP(CONCATENATE($A393,"_",B$2),'Reference data SID'!$B:$N,13,FALSE)),"",VLOOKUP(CONCATENATE($A393,"_",B$2),'Reference data SID'!$B:$N,13,FALSE))</f>
        <v/>
      </c>
      <c r="C393" s="16" t="str">
        <f>IF(ISERROR(VLOOKUP(CONCATENATE($A393,"_",C$2),'Reference data SID'!$B:$N,13,FALSE)),"",VLOOKUP(CONCATENATE($A393,"_",C$2),'Reference data SID'!$B:$N,13,FALSE))</f>
        <v/>
      </c>
      <c r="D393" s="16" t="str">
        <f>IF(ISERROR(VLOOKUP(CONCATENATE($A393,"_",D$2),'Reference data SID'!$B:$N,13,FALSE)),"",VLOOKUP(CONCATENATE($A393,"_",D$2),'Reference data SID'!$B:$N,13,FALSE))</f>
        <v/>
      </c>
      <c r="E393" s="16" t="str">
        <f>IF(ISERROR(VLOOKUP(CONCATENATE($A393,"_",E$2),'Reference data SID'!$B:$N,13,FALSE)),"",VLOOKUP(CONCATENATE($A393,"_",E$2),'Reference data SID'!$B:$N,13,FALSE))</f>
        <v/>
      </c>
      <c r="F393" s="16" t="str">
        <f>IF(ISERROR(VLOOKUP(CONCATENATE($A393,"_",F$2),'Reference data SID'!$B:$N,13,FALSE)),"",VLOOKUP(CONCATENATE($A393,"_",F$2),'Reference data SID'!$B:$N,13,FALSE))</f>
        <v/>
      </c>
      <c r="G393" s="16" t="str">
        <f>IF(ISERROR(VLOOKUP(CONCATENATE($A393,"_",G$2),'Reference data SID'!$B:$N,13,FALSE)),"",VLOOKUP(CONCATENATE($A393,"_",G$2),'Reference data SID'!$B:$N,13,FALSE))</f>
        <v/>
      </c>
      <c r="H393" s="16" t="str">
        <f>IF(ISERROR(VLOOKUP(CONCATENATE($A393,"_",H$2),'Reference data SID'!$B:$N,13,FALSE)),"",VLOOKUP(CONCATENATE($A393,"_",H$2),'Reference data SID'!$B:$N,13,FALSE))</f>
        <v/>
      </c>
      <c r="I393" s="16" t="str">
        <f>IF(ISERROR(VLOOKUP(CONCATENATE($A393,"_",I$2),'Reference data SID'!$B:$N,13,FALSE)),"",VLOOKUP(CONCATENATE($A393,"_",I$2),'Reference data SID'!$B:$N,13,FALSE))</f>
        <v/>
      </c>
      <c r="J393" s="16" t="str">
        <f>IF(ISERROR(VLOOKUP(CONCATENATE($A393,"_",J$2),'Reference data SID'!$B:$N,13,FALSE)),"",VLOOKUP(CONCATENATE($A393,"_",J$2),'Reference data SID'!$B:$N,13,FALSE))</f>
        <v/>
      </c>
      <c r="K393" s="16" t="str">
        <f>IF(ISERROR(VLOOKUP(CONCATENATE($A393,"_",K$2),'Reference data SID'!$B:$N,13,FALSE)),"",VLOOKUP(CONCATENATE($A393,"_",K$2),'Reference data SID'!$B:$N,13,FALSE))</f>
        <v/>
      </c>
      <c r="L393" s="16" t="str">
        <f>IF(ISERROR(VLOOKUP(CONCATENATE($A393,"_",L$2),'Reference data SID'!$B:$N,13,FALSE)),"",VLOOKUP(CONCATENATE($A393,"_",L$2),'Reference data SID'!$B:$N,13,FALSE))</f>
        <v/>
      </c>
      <c r="M393" s="16" t="str">
        <f>IF(ISERROR(VLOOKUP(CONCATENATE($A393,"_",M$2),'Reference data SID'!$B:$N,13,FALSE)),"",VLOOKUP(CONCATENATE($A393,"_",M$2),'Reference data SID'!$B:$N,13,FALSE))</f>
        <v/>
      </c>
      <c r="N393" s="16" t="str">
        <f>IF(ISERROR(VLOOKUP(CONCATENATE($A393,"_",N$2),'Reference data SID'!$B:$N,13,FALSE)),"",VLOOKUP(CONCATENATE($A393,"_",N$2),'Reference data SID'!$B:$N,13,FALSE))</f>
        <v/>
      </c>
      <c r="O393" s="16" t="str">
        <f>IF(ISERROR(VLOOKUP(CONCATENATE($A393,"_",O$2),'Reference data SID'!$B:$N,13,FALSE)),"",VLOOKUP(CONCATENATE($A393,"_",O$2),'Reference data SID'!$B:$N,13,FALSE))</f>
        <v/>
      </c>
      <c r="P393" s="16" t="str">
        <f>IF(ISERROR(VLOOKUP(CONCATENATE($A393,"_",P$2),'Reference data SID'!$B:$N,13,FALSE)),"",VLOOKUP(CONCATENATE($A393,"_",P$2),'Reference data SID'!$B:$N,13,FALSE))</f>
        <v/>
      </c>
      <c r="Q393" s="16" t="str">
        <f>IF(ISERROR(VLOOKUP(CONCATENATE($A393,"_",Q$2),'Reference data SID'!$B:$N,13,FALSE)),"",VLOOKUP(CONCATENATE($A393,"_",Q$2),'Reference data SID'!$B:$N,13,FALSE))</f>
        <v/>
      </c>
      <c r="R393" s="16" t="str">
        <f>IF(ISERROR(VLOOKUP(CONCATENATE($A393,"_",R$2),'Reference data SID'!$B:$N,13,FALSE)),"",VLOOKUP(CONCATENATE($A393,"_",R$2),'Reference data SID'!$B:$N,13,FALSE))</f>
        <v/>
      </c>
      <c r="S393" s="16" t="str">
        <f>IF(ISERROR(VLOOKUP(CONCATENATE($A393,"_",S$2),'Reference data SID'!$B:$N,13,FALSE)),"",VLOOKUP(CONCATENATE($A393,"_",S$2),'Reference data SID'!$B:$N,13,FALSE))</f>
        <v/>
      </c>
      <c r="T393" s="16" t="str">
        <f>IF(ISERROR(VLOOKUP(CONCATENATE($A393,"_",T$2),'Reference data SID'!$B:$N,13,FALSE)),"",VLOOKUP(CONCATENATE($A393,"_",T$2),'Reference data SID'!$B:$N,13,FALSE))</f>
        <v/>
      </c>
      <c r="U393" s="16" t="str">
        <f>IF(ISERROR(VLOOKUP(CONCATENATE($A393,"_",U$2),'Reference data SID'!$B:$N,13,FALSE)),"",VLOOKUP(CONCATENATE($A393,"_",U$2),'Reference data SID'!$B:$N,13,FALSE))</f>
        <v/>
      </c>
      <c r="V393" s="16" t="str">
        <f>IF(ISERROR(VLOOKUP(CONCATENATE($A393,"_",V$2),'Reference data SID'!$B:$N,13,FALSE)),"",VLOOKUP(CONCATENATE($A393,"_",V$2),'Reference data SID'!$B:$N,13,FALSE))</f>
        <v/>
      </c>
      <c r="W393" s="16" t="str">
        <f>IF(ISERROR(VLOOKUP(CONCATENATE($A393,"_",W$2),'Reference data SID'!$B:$N,13,FALSE)),"",VLOOKUP(CONCATENATE($A393,"_",W$2),'Reference data SID'!$B:$N,13,FALSE))</f>
        <v/>
      </c>
      <c r="X393" s="16" t="str">
        <f>IF(ISERROR(VLOOKUP(CONCATENATE($A393,"_",X$2),'Reference data SID'!$B:$N,13,FALSE)),"",VLOOKUP(CONCATENATE($A393,"_",X$2),'Reference data SID'!$B:$N,13,FALSE))</f>
        <v/>
      </c>
      <c r="Y393" s="16" t="str">
        <f>IF(ISERROR(VLOOKUP(CONCATENATE($A393,"_",Y$2),'Reference data SID'!$B:$N,13,FALSE)),"",VLOOKUP(CONCATENATE($A393,"_",Y$2),'Reference data SID'!$B:$N,13,FALSE))</f>
        <v/>
      </c>
      <c r="Z393" s="16" t="str">
        <f>IF(ISERROR(VLOOKUP(CONCATENATE($A393,"_",Z$2),'Reference data SID'!$B:$N,13,FALSE)),"",VLOOKUP(CONCATENATE($A393,"_",Z$2),'Reference data SID'!$B:$N,13,FALSE))</f>
        <v/>
      </c>
      <c r="AA393" s="16" t="str">
        <f>IF(ISERROR(VLOOKUP(CONCATENATE($A393,"_",AA$2),'Reference data SID'!$B:$N,13,FALSE)),"",VLOOKUP(CONCATENATE($A393,"_",AA$2),'Reference data SID'!$B:$N,13,FALSE))</f>
        <v/>
      </c>
      <c r="AB393" s="16" t="str">
        <f>IF(ISERROR(VLOOKUP(CONCATENATE($A393,"_",AB$2),'Reference data SID'!$B:$N,13,FALSE)),"",VLOOKUP(CONCATENATE($A393,"_",AB$2),'Reference data SID'!$B:$N,13,FALSE))</f>
        <v/>
      </c>
      <c r="AC393" s="16" t="str">
        <f>IF(ISERROR(VLOOKUP(CONCATENATE($A393,"_",AC$2),'Reference data SID'!$B:$N,13,FALSE)),"",VLOOKUP(CONCATENATE($A393,"_",AC$2),'Reference data SID'!$B:$N,13,FALSE))</f>
        <v/>
      </c>
      <c r="AD393" s="16" t="str">
        <f>IF(ISERROR(VLOOKUP(CONCATENATE($A393,"_",AD$2),'Reference data SID'!$B:$N,13,FALSE)),"",VLOOKUP(CONCATENATE($A393,"_",AD$2),'Reference data SID'!$B:$N,13,FALSE))</f>
        <v/>
      </c>
      <c r="AE393" s="16" t="str">
        <f>IF(ISERROR(VLOOKUP(CONCATENATE($A393,"_",AE$2),'Reference data SID'!$B:$N,13,FALSE)),"",VLOOKUP(CONCATENATE($A393,"_",AE$2),'Reference data SID'!$B:$N,13,FALSE))</f>
        <v/>
      </c>
      <c r="AF393" s="16" t="str">
        <f>IF(ISERROR(VLOOKUP(CONCATENATE($A393,"_",AF$2),'Reference data SID'!$B:$N,13,FALSE)),"",VLOOKUP(CONCATENATE($A393,"_",AF$2),'Reference data SID'!$B:$N,13,FALSE))</f>
        <v/>
      </c>
      <c r="AG393" s="16" t="str">
        <f>IF(ISERROR(VLOOKUP(CONCATENATE($A393,"_",AG$2),'Reference data SID'!$B:$N,13,FALSE)),"",VLOOKUP(CONCATENATE($A393,"_",AG$2),'Reference data SID'!$B:$N,13,FALSE))</f>
        <v/>
      </c>
      <c r="AH393" s="16" t="str">
        <f>IF(ISERROR(VLOOKUP(CONCATENATE($A393,"_",AH$2),'Reference data SID'!$B:$N,13,FALSE)),"",VLOOKUP(CONCATENATE($A393,"_",AH$2),'Reference data SID'!$B:$N,13,FALSE))</f>
        <v/>
      </c>
      <c r="AI393" s="16" t="str">
        <f>IF(ISERROR(VLOOKUP(CONCATENATE($A393,"_",AI$2),'Reference data SID'!$B:$N,13,FALSE)),"",VLOOKUP(CONCATENATE($A393,"_",AI$2),'Reference data SID'!$B:$N,13,FALSE))</f>
        <v/>
      </c>
      <c r="AJ393" s="16" t="str">
        <f>IF(ISERROR(VLOOKUP(CONCATENATE($A393,"_",AJ$2),'Reference data SID'!$B:$N,13,FALSE)),"",VLOOKUP(CONCATENATE($A393,"_",AJ$2),'Reference data SID'!$B:$N,13,FALSE))</f>
        <v/>
      </c>
      <c r="AK393" s="16" t="str">
        <f>IF(ISERROR(VLOOKUP(CONCATENATE($A393,"_",AK$2),'Reference data SID'!$B:$N,13,FALSE)),"",VLOOKUP(CONCATENATE($A393,"_",AK$2),'Reference data SID'!$B:$N,13,FALSE))</f>
        <v/>
      </c>
      <c r="AL393" s="16" t="str">
        <f>IF(ISERROR(VLOOKUP(CONCATENATE($A393,"_",AL$2),'Reference data SID'!$B:$N,13,FALSE)),"",VLOOKUP(CONCATENATE($A393,"_",AL$2),'Reference data SID'!$B:$N,13,FALSE))</f>
        <v/>
      </c>
      <c r="AM393" s="16" t="str">
        <f>IF(ISERROR(VLOOKUP(CONCATENATE($A393,"_",AM$2),'Reference data SID'!$B:$N,13,FALSE)),"",VLOOKUP(CONCATENATE($A393,"_",AM$2),'Reference data SID'!$B:$N,13,FALSE))</f>
        <v/>
      </c>
      <c r="AN393" s="16" t="str">
        <f>IF(ISERROR(VLOOKUP(CONCATENATE($A393,"_",AN$2),'Reference data SID'!$B:$N,13,FALSE)),"",VLOOKUP(CONCATENATE($A393,"_",AN$2),'Reference data SID'!$B:$N,13,FALSE))</f>
        <v/>
      </c>
      <c r="AO393" s="16" t="str">
        <f>IF(ISERROR(VLOOKUP(CONCATENATE($A393,"_",AO$2),'Reference data SID'!$B:$N,13,FALSE)),"",VLOOKUP(CONCATENATE($A393,"_",AO$2),'Reference data SID'!$B:$N,13,FALSE))</f>
        <v/>
      </c>
      <c r="AP393" s="16" t="str">
        <f>IF(ISERROR(VLOOKUP(CONCATENATE($A393,"_",AP$2),'Reference data SID'!$B:$N,13,FALSE)),"",VLOOKUP(CONCATENATE($A393,"_",AP$2),'Reference data SID'!$B:$N,13,FALSE))</f>
        <v/>
      </c>
      <c r="AQ393" s="16" t="str">
        <f>IF(ISERROR(VLOOKUP(CONCATENATE($A393,"_",AQ$2),'Reference data SID'!$B:$N,13,FALSE)),"",VLOOKUP(CONCATENATE($A393,"_",AQ$2),'Reference data SID'!$B:$N,13,FALSE))</f>
        <v/>
      </c>
      <c r="AR393" s="16" t="str">
        <f>IF(ISERROR(VLOOKUP(CONCATENATE($A393,"_",AR$2),'Reference data SID'!$B:$N,13,FALSE)),"",VLOOKUP(CONCATENATE($A393,"_",AR$2),'Reference data SID'!$B:$N,13,FALSE))</f>
        <v/>
      </c>
      <c r="AS393" s="16" t="str">
        <f>IF(ISERROR(VLOOKUP(CONCATENATE($A393,"_",AS$2),'Reference data SID'!$B:$N,13,FALSE)),"",VLOOKUP(CONCATENATE($A393,"_",AS$2),'Reference data SID'!$B:$N,13,FALSE))</f>
        <v/>
      </c>
      <c r="AT393" s="16" t="str">
        <f>IF(ISERROR(VLOOKUP(CONCATENATE($A393,"_",AT$2),'Reference data SID'!$B:$N,13,FALSE)),"",VLOOKUP(CONCATENATE($A393,"_",AT$2),'Reference data SID'!$B:$N,13,FALSE))</f>
        <v/>
      </c>
    </row>
    <row r="394" spans="1:46" x14ac:dyDescent="0.25">
      <c r="A394">
        <v>390</v>
      </c>
      <c r="B394" s="16" t="str">
        <f>IF(ISERROR(VLOOKUP(CONCATENATE($A394,"_",B$2),'Reference data SID'!$B:$N,13,FALSE)),"",VLOOKUP(CONCATENATE($A394,"_",B$2),'Reference data SID'!$B:$N,13,FALSE))</f>
        <v/>
      </c>
      <c r="C394" s="16" t="str">
        <f>IF(ISERROR(VLOOKUP(CONCATENATE($A394,"_",C$2),'Reference data SID'!$B:$N,13,FALSE)),"",VLOOKUP(CONCATENATE($A394,"_",C$2),'Reference data SID'!$B:$N,13,FALSE))</f>
        <v/>
      </c>
      <c r="D394" s="16" t="str">
        <f>IF(ISERROR(VLOOKUP(CONCATENATE($A394,"_",D$2),'Reference data SID'!$B:$N,13,FALSE)),"",VLOOKUP(CONCATENATE($A394,"_",D$2),'Reference data SID'!$B:$N,13,FALSE))</f>
        <v/>
      </c>
      <c r="E394" s="16" t="str">
        <f>IF(ISERROR(VLOOKUP(CONCATENATE($A394,"_",E$2),'Reference data SID'!$B:$N,13,FALSE)),"",VLOOKUP(CONCATENATE($A394,"_",E$2),'Reference data SID'!$B:$N,13,FALSE))</f>
        <v/>
      </c>
      <c r="F394" s="16" t="str">
        <f>IF(ISERROR(VLOOKUP(CONCATENATE($A394,"_",F$2),'Reference data SID'!$B:$N,13,FALSE)),"",VLOOKUP(CONCATENATE($A394,"_",F$2),'Reference data SID'!$B:$N,13,FALSE))</f>
        <v/>
      </c>
      <c r="G394" s="16" t="str">
        <f>IF(ISERROR(VLOOKUP(CONCATENATE($A394,"_",G$2),'Reference data SID'!$B:$N,13,FALSE)),"",VLOOKUP(CONCATENATE($A394,"_",G$2),'Reference data SID'!$B:$N,13,FALSE))</f>
        <v/>
      </c>
      <c r="H394" s="16" t="str">
        <f>IF(ISERROR(VLOOKUP(CONCATENATE($A394,"_",H$2),'Reference data SID'!$B:$N,13,FALSE)),"",VLOOKUP(CONCATENATE($A394,"_",H$2),'Reference data SID'!$B:$N,13,FALSE))</f>
        <v/>
      </c>
      <c r="I394" s="16" t="str">
        <f>IF(ISERROR(VLOOKUP(CONCATENATE($A394,"_",I$2),'Reference data SID'!$B:$N,13,FALSE)),"",VLOOKUP(CONCATENATE($A394,"_",I$2),'Reference data SID'!$B:$N,13,FALSE))</f>
        <v/>
      </c>
      <c r="J394" s="16" t="str">
        <f>IF(ISERROR(VLOOKUP(CONCATENATE($A394,"_",J$2),'Reference data SID'!$B:$N,13,FALSE)),"",VLOOKUP(CONCATENATE($A394,"_",J$2),'Reference data SID'!$B:$N,13,FALSE))</f>
        <v/>
      </c>
      <c r="K394" s="16" t="str">
        <f>IF(ISERROR(VLOOKUP(CONCATENATE($A394,"_",K$2),'Reference data SID'!$B:$N,13,FALSE)),"",VLOOKUP(CONCATENATE($A394,"_",K$2),'Reference data SID'!$B:$N,13,FALSE))</f>
        <v/>
      </c>
      <c r="L394" s="16" t="str">
        <f>IF(ISERROR(VLOOKUP(CONCATENATE($A394,"_",L$2),'Reference data SID'!$B:$N,13,FALSE)),"",VLOOKUP(CONCATENATE($A394,"_",L$2),'Reference data SID'!$B:$N,13,FALSE))</f>
        <v/>
      </c>
      <c r="M394" s="16" t="str">
        <f>IF(ISERROR(VLOOKUP(CONCATENATE($A394,"_",M$2),'Reference data SID'!$B:$N,13,FALSE)),"",VLOOKUP(CONCATENATE($A394,"_",M$2),'Reference data SID'!$B:$N,13,FALSE))</f>
        <v/>
      </c>
      <c r="N394" s="16" t="str">
        <f>IF(ISERROR(VLOOKUP(CONCATENATE($A394,"_",N$2),'Reference data SID'!$B:$N,13,FALSE)),"",VLOOKUP(CONCATENATE($A394,"_",N$2),'Reference data SID'!$B:$N,13,FALSE))</f>
        <v/>
      </c>
      <c r="O394" s="16" t="str">
        <f>IF(ISERROR(VLOOKUP(CONCATENATE($A394,"_",O$2),'Reference data SID'!$B:$N,13,FALSE)),"",VLOOKUP(CONCATENATE($A394,"_",O$2),'Reference data SID'!$B:$N,13,FALSE))</f>
        <v/>
      </c>
      <c r="P394" s="16" t="str">
        <f>IF(ISERROR(VLOOKUP(CONCATENATE($A394,"_",P$2),'Reference data SID'!$B:$N,13,FALSE)),"",VLOOKUP(CONCATENATE($A394,"_",P$2),'Reference data SID'!$B:$N,13,FALSE))</f>
        <v/>
      </c>
      <c r="Q394" s="16" t="str">
        <f>IF(ISERROR(VLOOKUP(CONCATENATE($A394,"_",Q$2),'Reference data SID'!$B:$N,13,FALSE)),"",VLOOKUP(CONCATENATE($A394,"_",Q$2),'Reference data SID'!$B:$N,13,FALSE))</f>
        <v/>
      </c>
      <c r="R394" s="16" t="str">
        <f>IF(ISERROR(VLOOKUP(CONCATENATE($A394,"_",R$2),'Reference data SID'!$B:$N,13,FALSE)),"",VLOOKUP(CONCATENATE($A394,"_",R$2),'Reference data SID'!$B:$N,13,FALSE))</f>
        <v/>
      </c>
      <c r="S394" s="16" t="str">
        <f>IF(ISERROR(VLOOKUP(CONCATENATE($A394,"_",S$2),'Reference data SID'!$B:$N,13,FALSE)),"",VLOOKUP(CONCATENATE($A394,"_",S$2),'Reference data SID'!$B:$N,13,FALSE))</f>
        <v/>
      </c>
      <c r="T394" s="16" t="str">
        <f>IF(ISERROR(VLOOKUP(CONCATENATE($A394,"_",T$2),'Reference data SID'!$B:$N,13,FALSE)),"",VLOOKUP(CONCATENATE($A394,"_",T$2),'Reference data SID'!$B:$N,13,FALSE))</f>
        <v/>
      </c>
      <c r="U394" s="16" t="str">
        <f>IF(ISERROR(VLOOKUP(CONCATENATE($A394,"_",U$2),'Reference data SID'!$B:$N,13,FALSE)),"",VLOOKUP(CONCATENATE($A394,"_",U$2),'Reference data SID'!$B:$N,13,FALSE))</f>
        <v/>
      </c>
      <c r="V394" s="16" t="str">
        <f>IF(ISERROR(VLOOKUP(CONCATENATE($A394,"_",V$2),'Reference data SID'!$B:$N,13,FALSE)),"",VLOOKUP(CONCATENATE($A394,"_",V$2),'Reference data SID'!$B:$N,13,FALSE))</f>
        <v/>
      </c>
      <c r="W394" s="16" t="str">
        <f>IF(ISERROR(VLOOKUP(CONCATENATE($A394,"_",W$2),'Reference data SID'!$B:$N,13,FALSE)),"",VLOOKUP(CONCATENATE($A394,"_",W$2),'Reference data SID'!$B:$N,13,FALSE))</f>
        <v/>
      </c>
      <c r="X394" s="16" t="str">
        <f>IF(ISERROR(VLOOKUP(CONCATENATE($A394,"_",X$2),'Reference data SID'!$B:$N,13,FALSE)),"",VLOOKUP(CONCATENATE($A394,"_",X$2),'Reference data SID'!$B:$N,13,FALSE))</f>
        <v/>
      </c>
      <c r="Y394" s="16" t="str">
        <f>IF(ISERROR(VLOOKUP(CONCATENATE($A394,"_",Y$2),'Reference data SID'!$B:$N,13,FALSE)),"",VLOOKUP(CONCATENATE($A394,"_",Y$2),'Reference data SID'!$B:$N,13,FALSE))</f>
        <v/>
      </c>
      <c r="Z394" s="16" t="str">
        <f>IF(ISERROR(VLOOKUP(CONCATENATE($A394,"_",Z$2),'Reference data SID'!$B:$N,13,FALSE)),"",VLOOKUP(CONCATENATE($A394,"_",Z$2),'Reference data SID'!$B:$N,13,FALSE))</f>
        <v/>
      </c>
      <c r="AA394" s="16" t="str">
        <f>IF(ISERROR(VLOOKUP(CONCATENATE($A394,"_",AA$2),'Reference data SID'!$B:$N,13,FALSE)),"",VLOOKUP(CONCATENATE($A394,"_",AA$2),'Reference data SID'!$B:$N,13,FALSE))</f>
        <v/>
      </c>
      <c r="AB394" s="16" t="str">
        <f>IF(ISERROR(VLOOKUP(CONCATENATE($A394,"_",AB$2),'Reference data SID'!$B:$N,13,FALSE)),"",VLOOKUP(CONCATENATE($A394,"_",AB$2),'Reference data SID'!$B:$N,13,FALSE))</f>
        <v/>
      </c>
      <c r="AC394" s="16" t="str">
        <f>IF(ISERROR(VLOOKUP(CONCATENATE($A394,"_",AC$2),'Reference data SID'!$B:$N,13,FALSE)),"",VLOOKUP(CONCATENATE($A394,"_",AC$2),'Reference data SID'!$B:$N,13,FALSE))</f>
        <v/>
      </c>
      <c r="AD394" s="16" t="str">
        <f>IF(ISERROR(VLOOKUP(CONCATENATE($A394,"_",AD$2),'Reference data SID'!$B:$N,13,FALSE)),"",VLOOKUP(CONCATENATE($A394,"_",AD$2),'Reference data SID'!$B:$N,13,FALSE))</f>
        <v/>
      </c>
      <c r="AE394" s="16" t="str">
        <f>IF(ISERROR(VLOOKUP(CONCATENATE($A394,"_",AE$2),'Reference data SID'!$B:$N,13,FALSE)),"",VLOOKUP(CONCATENATE($A394,"_",AE$2),'Reference data SID'!$B:$N,13,FALSE))</f>
        <v/>
      </c>
      <c r="AF394" s="16" t="str">
        <f>IF(ISERROR(VLOOKUP(CONCATENATE($A394,"_",AF$2),'Reference data SID'!$B:$N,13,FALSE)),"",VLOOKUP(CONCATENATE($A394,"_",AF$2),'Reference data SID'!$B:$N,13,FALSE))</f>
        <v/>
      </c>
      <c r="AG394" s="16" t="str">
        <f>IF(ISERROR(VLOOKUP(CONCATENATE($A394,"_",AG$2),'Reference data SID'!$B:$N,13,FALSE)),"",VLOOKUP(CONCATENATE($A394,"_",AG$2),'Reference data SID'!$B:$N,13,FALSE))</f>
        <v/>
      </c>
      <c r="AH394" s="16" t="str">
        <f>IF(ISERROR(VLOOKUP(CONCATENATE($A394,"_",AH$2),'Reference data SID'!$B:$N,13,FALSE)),"",VLOOKUP(CONCATENATE($A394,"_",AH$2),'Reference data SID'!$B:$N,13,FALSE))</f>
        <v/>
      </c>
      <c r="AI394" s="16" t="str">
        <f>IF(ISERROR(VLOOKUP(CONCATENATE($A394,"_",AI$2),'Reference data SID'!$B:$N,13,FALSE)),"",VLOOKUP(CONCATENATE($A394,"_",AI$2),'Reference data SID'!$B:$N,13,FALSE))</f>
        <v/>
      </c>
      <c r="AJ394" s="16" t="str">
        <f>IF(ISERROR(VLOOKUP(CONCATENATE($A394,"_",AJ$2),'Reference data SID'!$B:$N,13,FALSE)),"",VLOOKUP(CONCATENATE($A394,"_",AJ$2),'Reference data SID'!$B:$N,13,FALSE))</f>
        <v/>
      </c>
      <c r="AK394" s="16" t="str">
        <f>IF(ISERROR(VLOOKUP(CONCATENATE($A394,"_",AK$2),'Reference data SID'!$B:$N,13,FALSE)),"",VLOOKUP(CONCATENATE($A394,"_",AK$2),'Reference data SID'!$B:$N,13,FALSE))</f>
        <v/>
      </c>
      <c r="AL394" s="16" t="str">
        <f>IF(ISERROR(VLOOKUP(CONCATENATE($A394,"_",AL$2),'Reference data SID'!$B:$N,13,FALSE)),"",VLOOKUP(CONCATENATE($A394,"_",AL$2),'Reference data SID'!$B:$N,13,FALSE))</f>
        <v/>
      </c>
      <c r="AM394" s="16" t="str">
        <f>IF(ISERROR(VLOOKUP(CONCATENATE($A394,"_",AM$2),'Reference data SID'!$B:$N,13,FALSE)),"",VLOOKUP(CONCATENATE($A394,"_",AM$2),'Reference data SID'!$B:$N,13,FALSE))</f>
        <v/>
      </c>
      <c r="AN394" s="16" t="str">
        <f>IF(ISERROR(VLOOKUP(CONCATENATE($A394,"_",AN$2),'Reference data SID'!$B:$N,13,FALSE)),"",VLOOKUP(CONCATENATE($A394,"_",AN$2),'Reference data SID'!$B:$N,13,FALSE))</f>
        <v/>
      </c>
      <c r="AO394" s="16" t="str">
        <f>IF(ISERROR(VLOOKUP(CONCATENATE($A394,"_",AO$2),'Reference data SID'!$B:$N,13,FALSE)),"",VLOOKUP(CONCATENATE($A394,"_",AO$2),'Reference data SID'!$B:$N,13,FALSE))</f>
        <v/>
      </c>
      <c r="AP394" s="16" t="str">
        <f>IF(ISERROR(VLOOKUP(CONCATENATE($A394,"_",AP$2),'Reference data SID'!$B:$N,13,FALSE)),"",VLOOKUP(CONCATENATE($A394,"_",AP$2),'Reference data SID'!$B:$N,13,FALSE))</f>
        <v/>
      </c>
      <c r="AQ394" s="16" t="str">
        <f>IF(ISERROR(VLOOKUP(CONCATENATE($A394,"_",AQ$2),'Reference data SID'!$B:$N,13,FALSE)),"",VLOOKUP(CONCATENATE($A394,"_",AQ$2),'Reference data SID'!$B:$N,13,FALSE))</f>
        <v/>
      </c>
      <c r="AR394" s="16" t="str">
        <f>IF(ISERROR(VLOOKUP(CONCATENATE($A394,"_",AR$2),'Reference data SID'!$B:$N,13,FALSE)),"",VLOOKUP(CONCATENATE($A394,"_",AR$2),'Reference data SID'!$B:$N,13,FALSE))</f>
        <v/>
      </c>
      <c r="AS394" s="16" t="str">
        <f>IF(ISERROR(VLOOKUP(CONCATENATE($A394,"_",AS$2),'Reference data SID'!$B:$N,13,FALSE)),"",VLOOKUP(CONCATENATE($A394,"_",AS$2),'Reference data SID'!$B:$N,13,FALSE))</f>
        <v/>
      </c>
      <c r="AT394" s="16" t="str">
        <f>IF(ISERROR(VLOOKUP(CONCATENATE($A394,"_",AT$2),'Reference data SID'!$B:$N,13,FALSE)),"",VLOOKUP(CONCATENATE($A394,"_",AT$2),'Reference data SID'!$B:$N,13,FALSE))</f>
        <v/>
      </c>
    </row>
    <row r="395" spans="1:46" x14ac:dyDescent="0.25">
      <c r="A395">
        <v>391</v>
      </c>
      <c r="B395" s="16" t="str">
        <f>IF(ISERROR(VLOOKUP(CONCATENATE($A395,"_",B$2),'Reference data SID'!$B:$N,13,FALSE)),"",VLOOKUP(CONCATENATE($A395,"_",B$2),'Reference data SID'!$B:$N,13,FALSE))</f>
        <v/>
      </c>
      <c r="C395" s="16" t="str">
        <f>IF(ISERROR(VLOOKUP(CONCATENATE($A395,"_",C$2),'Reference data SID'!$B:$N,13,FALSE)),"",VLOOKUP(CONCATENATE($A395,"_",C$2),'Reference data SID'!$B:$N,13,FALSE))</f>
        <v/>
      </c>
      <c r="D395" s="16" t="str">
        <f>IF(ISERROR(VLOOKUP(CONCATENATE($A395,"_",D$2),'Reference data SID'!$B:$N,13,FALSE)),"",VLOOKUP(CONCATENATE($A395,"_",D$2),'Reference data SID'!$B:$N,13,FALSE))</f>
        <v/>
      </c>
      <c r="E395" s="16" t="str">
        <f>IF(ISERROR(VLOOKUP(CONCATENATE($A395,"_",E$2),'Reference data SID'!$B:$N,13,FALSE)),"",VLOOKUP(CONCATENATE($A395,"_",E$2),'Reference data SID'!$B:$N,13,FALSE))</f>
        <v/>
      </c>
      <c r="F395" s="16" t="str">
        <f>IF(ISERROR(VLOOKUP(CONCATENATE($A395,"_",F$2),'Reference data SID'!$B:$N,13,FALSE)),"",VLOOKUP(CONCATENATE($A395,"_",F$2),'Reference data SID'!$B:$N,13,FALSE))</f>
        <v/>
      </c>
      <c r="G395" s="16" t="str">
        <f>IF(ISERROR(VLOOKUP(CONCATENATE($A395,"_",G$2),'Reference data SID'!$B:$N,13,FALSE)),"",VLOOKUP(CONCATENATE($A395,"_",G$2),'Reference data SID'!$B:$N,13,FALSE))</f>
        <v/>
      </c>
      <c r="H395" s="16" t="str">
        <f>IF(ISERROR(VLOOKUP(CONCATENATE($A395,"_",H$2),'Reference data SID'!$B:$N,13,FALSE)),"",VLOOKUP(CONCATENATE($A395,"_",H$2),'Reference data SID'!$B:$N,13,FALSE))</f>
        <v/>
      </c>
      <c r="I395" s="16" t="str">
        <f>IF(ISERROR(VLOOKUP(CONCATENATE($A395,"_",I$2),'Reference data SID'!$B:$N,13,FALSE)),"",VLOOKUP(CONCATENATE($A395,"_",I$2),'Reference data SID'!$B:$N,13,FALSE))</f>
        <v/>
      </c>
      <c r="J395" s="16" t="str">
        <f>IF(ISERROR(VLOOKUP(CONCATENATE($A395,"_",J$2),'Reference data SID'!$B:$N,13,FALSE)),"",VLOOKUP(CONCATENATE($A395,"_",J$2),'Reference data SID'!$B:$N,13,FALSE))</f>
        <v/>
      </c>
      <c r="K395" s="16" t="str">
        <f>IF(ISERROR(VLOOKUP(CONCATENATE($A395,"_",K$2),'Reference data SID'!$B:$N,13,FALSE)),"",VLOOKUP(CONCATENATE($A395,"_",K$2),'Reference data SID'!$B:$N,13,FALSE))</f>
        <v/>
      </c>
      <c r="L395" s="16" t="str">
        <f>IF(ISERROR(VLOOKUP(CONCATENATE($A395,"_",L$2),'Reference data SID'!$B:$N,13,FALSE)),"",VLOOKUP(CONCATENATE($A395,"_",L$2),'Reference data SID'!$B:$N,13,FALSE))</f>
        <v/>
      </c>
      <c r="M395" s="16" t="str">
        <f>IF(ISERROR(VLOOKUP(CONCATENATE($A395,"_",M$2),'Reference data SID'!$B:$N,13,FALSE)),"",VLOOKUP(CONCATENATE($A395,"_",M$2),'Reference data SID'!$B:$N,13,FALSE))</f>
        <v/>
      </c>
      <c r="N395" s="16" t="str">
        <f>IF(ISERROR(VLOOKUP(CONCATENATE($A395,"_",N$2),'Reference data SID'!$B:$N,13,FALSE)),"",VLOOKUP(CONCATENATE($A395,"_",N$2),'Reference data SID'!$B:$N,13,FALSE))</f>
        <v/>
      </c>
      <c r="O395" s="16" t="str">
        <f>IF(ISERROR(VLOOKUP(CONCATENATE($A395,"_",O$2),'Reference data SID'!$B:$N,13,FALSE)),"",VLOOKUP(CONCATENATE($A395,"_",O$2),'Reference data SID'!$B:$N,13,FALSE))</f>
        <v/>
      </c>
      <c r="P395" s="16" t="str">
        <f>IF(ISERROR(VLOOKUP(CONCATENATE($A395,"_",P$2),'Reference data SID'!$B:$N,13,FALSE)),"",VLOOKUP(CONCATENATE($A395,"_",P$2),'Reference data SID'!$B:$N,13,FALSE))</f>
        <v/>
      </c>
      <c r="Q395" s="16" t="str">
        <f>IF(ISERROR(VLOOKUP(CONCATENATE($A395,"_",Q$2),'Reference data SID'!$B:$N,13,FALSE)),"",VLOOKUP(CONCATENATE($A395,"_",Q$2),'Reference data SID'!$B:$N,13,FALSE))</f>
        <v/>
      </c>
      <c r="R395" s="16" t="str">
        <f>IF(ISERROR(VLOOKUP(CONCATENATE($A395,"_",R$2),'Reference data SID'!$B:$N,13,FALSE)),"",VLOOKUP(CONCATENATE($A395,"_",R$2),'Reference data SID'!$B:$N,13,FALSE))</f>
        <v/>
      </c>
      <c r="S395" s="16" t="str">
        <f>IF(ISERROR(VLOOKUP(CONCATENATE($A395,"_",S$2),'Reference data SID'!$B:$N,13,FALSE)),"",VLOOKUP(CONCATENATE($A395,"_",S$2),'Reference data SID'!$B:$N,13,FALSE))</f>
        <v/>
      </c>
      <c r="T395" s="16" t="str">
        <f>IF(ISERROR(VLOOKUP(CONCATENATE($A395,"_",T$2),'Reference data SID'!$B:$N,13,FALSE)),"",VLOOKUP(CONCATENATE($A395,"_",T$2),'Reference data SID'!$B:$N,13,FALSE))</f>
        <v/>
      </c>
      <c r="U395" s="16" t="str">
        <f>IF(ISERROR(VLOOKUP(CONCATENATE($A395,"_",U$2),'Reference data SID'!$B:$N,13,FALSE)),"",VLOOKUP(CONCATENATE($A395,"_",U$2),'Reference data SID'!$B:$N,13,FALSE))</f>
        <v/>
      </c>
      <c r="V395" s="16" t="str">
        <f>IF(ISERROR(VLOOKUP(CONCATENATE($A395,"_",V$2),'Reference data SID'!$B:$N,13,FALSE)),"",VLOOKUP(CONCATENATE($A395,"_",V$2),'Reference data SID'!$B:$N,13,FALSE))</f>
        <v/>
      </c>
      <c r="W395" s="16" t="str">
        <f>IF(ISERROR(VLOOKUP(CONCATENATE($A395,"_",W$2),'Reference data SID'!$B:$N,13,FALSE)),"",VLOOKUP(CONCATENATE($A395,"_",W$2),'Reference data SID'!$B:$N,13,FALSE))</f>
        <v/>
      </c>
      <c r="X395" s="16" t="str">
        <f>IF(ISERROR(VLOOKUP(CONCATENATE($A395,"_",X$2),'Reference data SID'!$B:$N,13,FALSE)),"",VLOOKUP(CONCATENATE($A395,"_",X$2),'Reference data SID'!$B:$N,13,FALSE))</f>
        <v/>
      </c>
      <c r="Y395" s="16" t="str">
        <f>IF(ISERROR(VLOOKUP(CONCATENATE($A395,"_",Y$2),'Reference data SID'!$B:$N,13,FALSE)),"",VLOOKUP(CONCATENATE($A395,"_",Y$2),'Reference data SID'!$B:$N,13,FALSE))</f>
        <v/>
      </c>
      <c r="Z395" s="16" t="str">
        <f>IF(ISERROR(VLOOKUP(CONCATENATE($A395,"_",Z$2),'Reference data SID'!$B:$N,13,FALSE)),"",VLOOKUP(CONCATENATE($A395,"_",Z$2),'Reference data SID'!$B:$N,13,FALSE))</f>
        <v/>
      </c>
      <c r="AA395" s="16" t="str">
        <f>IF(ISERROR(VLOOKUP(CONCATENATE($A395,"_",AA$2),'Reference data SID'!$B:$N,13,FALSE)),"",VLOOKUP(CONCATENATE($A395,"_",AA$2),'Reference data SID'!$B:$N,13,FALSE))</f>
        <v/>
      </c>
      <c r="AB395" s="16" t="str">
        <f>IF(ISERROR(VLOOKUP(CONCATENATE($A395,"_",AB$2),'Reference data SID'!$B:$N,13,FALSE)),"",VLOOKUP(CONCATENATE($A395,"_",AB$2),'Reference data SID'!$B:$N,13,FALSE))</f>
        <v/>
      </c>
      <c r="AC395" s="16" t="str">
        <f>IF(ISERROR(VLOOKUP(CONCATENATE($A395,"_",AC$2),'Reference data SID'!$B:$N,13,FALSE)),"",VLOOKUP(CONCATENATE($A395,"_",AC$2),'Reference data SID'!$B:$N,13,FALSE))</f>
        <v/>
      </c>
      <c r="AD395" s="16" t="str">
        <f>IF(ISERROR(VLOOKUP(CONCATENATE($A395,"_",AD$2),'Reference data SID'!$B:$N,13,FALSE)),"",VLOOKUP(CONCATENATE($A395,"_",AD$2),'Reference data SID'!$B:$N,13,FALSE))</f>
        <v/>
      </c>
      <c r="AE395" s="16" t="str">
        <f>IF(ISERROR(VLOOKUP(CONCATENATE($A395,"_",AE$2),'Reference data SID'!$B:$N,13,FALSE)),"",VLOOKUP(CONCATENATE($A395,"_",AE$2),'Reference data SID'!$B:$N,13,FALSE))</f>
        <v/>
      </c>
      <c r="AF395" s="16" t="str">
        <f>IF(ISERROR(VLOOKUP(CONCATENATE($A395,"_",AF$2),'Reference data SID'!$B:$N,13,FALSE)),"",VLOOKUP(CONCATENATE($A395,"_",AF$2),'Reference data SID'!$B:$N,13,FALSE))</f>
        <v/>
      </c>
      <c r="AG395" s="16" t="str">
        <f>IF(ISERROR(VLOOKUP(CONCATENATE($A395,"_",AG$2),'Reference data SID'!$B:$N,13,FALSE)),"",VLOOKUP(CONCATENATE($A395,"_",AG$2),'Reference data SID'!$B:$N,13,FALSE))</f>
        <v/>
      </c>
      <c r="AH395" s="16" t="str">
        <f>IF(ISERROR(VLOOKUP(CONCATENATE($A395,"_",AH$2),'Reference data SID'!$B:$N,13,FALSE)),"",VLOOKUP(CONCATENATE($A395,"_",AH$2),'Reference data SID'!$B:$N,13,FALSE))</f>
        <v/>
      </c>
      <c r="AI395" s="16" t="str">
        <f>IF(ISERROR(VLOOKUP(CONCATENATE($A395,"_",AI$2),'Reference data SID'!$B:$N,13,FALSE)),"",VLOOKUP(CONCATENATE($A395,"_",AI$2),'Reference data SID'!$B:$N,13,FALSE))</f>
        <v/>
      </c>
      <c r="AJ395" s="16" t="str">
        <f>IF(ISERROR(VLOOKUP(CONCATENATE($A395,"_",AJ$2),'Reference data SID'!$B:$N,13,FALSE)),"",VLOOKUP(CONCATENATE($A395,"_",AJ$2),'Reference data SID'!$B:$N,13,FALSE))</f>
        <v/>
      </c>
      <c r="AK395" s="16" t="str">
        <f>IF(ISERROR(VLOOKUP(CONCATENATE($A395,"_",AK$2),'Reference data SID'!$B:$N,13,FALSE)),"",VLOOKUP(CONCATENATE($A395,"_",AK$2),'Reference data SID'!$B:$N,13,FALSE))</f>
        <v/>
      </c>
      <c r="AL395" s="16" t="str">
        <f>IF(ISERROR(VLOOKUP(CONCATENATE($A395,"_",AL$2),'Reference data SID'!$B:$N,13,FALSE)),"",VLOOKUP(CONCATENATE($A395,"_",AL$2),'Reference data SID'!$B:$N,13,FALSE))</f>
        <v/>
      </c>
      <c r="AM395" s="16" t="str">
        <f>IF(ISERROR(VLOOKUP(CONCATENATE($A395,"_",AM$2),'Reference data SID'!$B:$N,13,FALSE)),"",VLOOKUP(CONCATENATE($A395,"_",AM$2),'Reference data SID'!$B:$N,13,FALSE))</f>
        <v/>
      </c>
      <c r="AN395" s="16" t="str">
        <f>IF(ISERROR(VLOOKUP(CONCATENATE($A395,"_",AN$2),'Reference data SID'!$B:$N,13,FALSE)),"",VLOOKUP(CONCATENATE($A395,"_",AN$2),'Reference data SID'!$B:$N,13,FALSE))</f>
        <v/>
      </c>
      <c r="AO395" s="16" t="str">
        <f>IF(ISERROR(VLOOKUP(CONCATENATE($A395,"_",AO$2),'Reference data SID'!$B:$N,13,FALSE)),"",VLOOKUP(CONCATENATE($A395,"_",AO$2),'Reference data SID'!$B:$N,13,FALSE))</f>
        <v/>
      </c>
      <c r="AP395" s="16" t="str">
        <f>IF(ISERROR(VLOOKUP(CONCATENATE($A395,"_",AP$2),'Reference data SID'!$B:$N,13,FALSE)),"",VLOOKUP(CONCATENATE($A395,"_",AP$2),'Reference data SID'!$B:$N,13,FALSE))</f>
        <v/>
      </c>
      <c r="AQ395" s="16" t="str">
        <f>IF(ISERROR(VLOOKUP(CONCATENATE($A395,"_",AQ$2),'Reference data SID'!$B:$N,13,FALSE)),"",VLOOKUP(CONCATENATE($A395,"_",AQ$2),'Reference data SID'!$B:$N,13,FALSE))</f>
        <v/>
      </c>
      <c r="AR395" s="16" t="str">
        <f>IF(ISERROR(VLOOKUP(CONCATENATE($A395,"_",AR$2),'Reference data SID'!$B:$N,13,FALSE)),"",VLOOKUP(CONCATENATE($A395,"_",AR$2),'Reference data SID'!$B:$N,13,FALSE))</f>
        <v/>
      </c>
      <c r="AS395" s="16" t="str">
        <f>IF(ISERROR(VLOOKUP(CONCATENATE($A395,"_",AS$2),'Reference data SID'!$B:$N,13,FALSE)),"",VLOOKUP(CONCATENATE($A395,"_",AS$2),'Reference data SID'!$B:$N,13,FALSE))</f>
        <v/>
      </c>
      <c r="AT395" s="16" t="str">
        <f>IF(ISERROR(VLOOKUP(CONCATENATE($A395,"_",AT$2),'Reference data SID'!$B:$N,13,FALSE)),"",VLOOKUP(CONCATENATE($A395,"_",AT$2),'Reference data SID'!$B:$N,13,FALSE))</f>
        <v/>
      </c>
    </row>
    <row r="396" spans="1:46" x14ac:dyDescent="0.25">
      <c r="A396">
        <v>392</v>
      </c>
      <c r="B396" s="16" t="str">
        <f>IF(ISERROR(VLOOKUP(CONCATENATE($A396,"_",B$2),'Reference data SID'!$B:$N,13,FALSE)),"",VLOOKUP(CONCATENATE($A396,"_",B$2),'Reference data SID'!$B:$N,13,FALSE))</f>
        <v/>
      </c>
      <c r="C396" s="16" t="str">
        <f>IF(ISERROR(VLOOKUP(CONCATENATE($A396,"_",C$2),'Reference data SID'!$B:$N,13,FALSE)),"",VLOOKUP(CONCATENATE($A396,"_",C$2),'Reference data SID'!$B:$N,13,FALSE))</f>
        <v/>
      </c>
      <c r="D396" s="16" t="str">
        <f>IF(ISERROR(VLOOKUP(CONCATENATE($A396,"_",D$2),'Reference data SID'!$B:$N,13,FALSE)),"",VLOOKUP(CONCATENATE($A396,"_",D$2),'Reference data SID'!$B:$N,13,FALSE))</f>
        <v/>
      </c>
      <c r="E396" s="16" t="str">
        <f>IF(ISERROR(VLOOKUP(CONCATENATE($A396,"_",E$2),'Reference data SID'!$B:$N,13,FALSE)),"",VLOOKUP(CONCATENATE($A396,"_",E$2),'Reference data SID'!$B:$N,13,FALSE))</f>
        <v/>
      </c>
      <c r="F396" s="16" t="str">
        <f>IF(ISERROR(VLOOKUP(CONCATENATE($A396,"_",F$2),'Reference data SID'!$B:$N,13,FALSE)),"",VLOOKUP(CONCATENATE($A396,"_",F$2),'Reference data SID'!$B:$N,13,FALSE))</f>
        <v/>
      </c>
      <c r="G396" s="16" t="str">
        <f>IF(ISERROR(VLOOKUP(CONCATENATE($A396,"_",G$2),'Reference data SID'!$B:$N,13,FALSE)),"",VLOOKUP(CONCATENATE($A396,"_",G$2),'Reference data SID'!$B:$N,13,FALSE))</f>
        <v/>
      </c>
      <c r="H396" s="16" t="str">
        <f>IF(ISERROR(VLOOKUP(CONCATENATE($A396,"_",H$2),'Reference data SID'!$B:$N,13,FALSE)),"",VLOOKUP(CONCATENATE($A396,"_",H$2),'Reference data SID'!$B:$N,13,FALSE))</f>
        <v/>
      </c>
      <c r="I396" s="16" t="str">
        <f>IF(ISERROR(VLOOKUP(CONCATENATE($A396,"_",I$2),'Reference data SID'!$B:$N,13,FALSE)),"",VLOOKUP(CONCATENATE($A396,"_",I$2),'Reference data SID'!$B:$N,13,FALSE))</f>
        <v/>
      </c>
      <c r="J396" s="16" t="str">
        <f>IF(ISERROR(VLOOKUP(CONCATENATE($A396,"_",J$2),'Reference data SID'!$B:$N,13,FALSE)),"",VLOOKUP(CONCATENATE($A396,"_",J$2),'Reference data SID'!$B:$N,13,FALSE))</f>
        <v/>
      </c>
      <c r="K396" s="16" t="str">
        <f>IF(ISERROR(VLOOKUP(CONCATENATE($A396,"_",K$2),'Reference data SID'!$B:$N,13,FALSE)),"",VLOOKUP(CONCATENATE($A396,"_",K$2),'Reference data SID'!$B:$N,13,FALSE))</f>
        <v/>
      </c>
      <c r="L396" s="16" t="str">
        <f>IF(ISERROR(VLOOKUP(CONCATENATE($A396,"_",L$2),'Reference data SID'!$B:$N,13,FALSE)),"",VLOOKUP(CONCATENATE($A396,"_",L$2),'Reference data SID'!$B:$N,13,FALSE))</f>
        <v/>
      </c>
      <c r="M396" s="16" t="str">
        <f>IF(ISERROR(VLOOKUP(CONCATENATE($A396,"_",M$2),'Reference data SID'!$B:$N,13,FALSE)),"",VLOOKUP(CONCATENATE($A396,"_",M$2),'Reference data SID'!$B:$N,13,FALSE))</f>
        <v/>
      </c>
      <c r="N396" s="16" t="str">
        <f>IF(ISERROR(VLOOKUP(CONCATENATE($A396,"_",N$2),'Reference data SID'!$B:$N,13,FALSE)),"",VLOOKUP(CONCATENATE($A396,"_",N$2),'Reference data SID'!$B:$N,13,FALSE))</f>
        <v/>
      </c>
      <c r="O396" s="16" t="str">
        <f>IF(ISERROR(VLOOKUP(CONCATENATE($A396,"_",O$2),'Reference data SID'!$B:$N,13,FALSE)),"",VLOOKUP(CONCATENATE($A396,"_",O$2),'Reference data SID'!$B:$N,13,FALSE))</f>
        <v/>
      </c>
      <c r="P396" s="16" t="str">
        <f>IF(ISERROR(VLOOKUP(CONCATENATE($A396,"_",P$2),'Reference data SID'!$B:$N,13,FALSE)),"",VLOOKUP(CONCATENATE($A396,"_",P$2),'Reference data SID'!$B:$N,13,FALSE))</f>
        <v/>
      </c>
      <c r="Q396" s="16" t="str">
        <f>IF(ISERROR(VLOOKUP(CONCATENATE($A396,"_",Q$2),'Reference data SID'!$B:$N,13,FALSE)),"",VLOOKUP(CONCATENATE($A396,"_",Q$2),'Reference data SID'!$B:$N,13,FALSE))</f>
        <v/>
      </c>
      <c r="R396" s="16" t="str">
        <f>IF(ISERROR(VLOOKUP(CONCATENATE($A396,"_",R$2),'Reference data SID'!$B:$N,13,FALSE)),"",VLOOKUP(CONCATENATE($A396,"_",R$2),'Reference data SID'!$B:$N,13,FALSE))</f>
        <v/>
      </c>
      <c r="S396" s="16" t="str">
        <f>IF(ISERROR(VLOOKUP(CONCATENATE($A396,"_",S$2),'Reference data SID'!$B:$N,13,FALSE)),"",VLOOKUP(CONCATENATE($A396,"_",S$2),'Reference data SID'!$B:$N,13,FALSE))</f>
        <v/>
      </c>
      <c r="T396" s="16" t="str">
        <f>IF(ISERROR(VLOOKUP(CONCATENATE($A396,"_",T$2),'Reference data SID'!$B:$N,13,FALSE)),"",VLOOKUP(CONCATENATE($A396,"_",T$2),'Reference data SID'!$B:$N,13,FALSE))</f>
        <v/>
      </c>
      <c r="U396" s="16" t="str">
        <f>IF(ISERROR(VLOOKUP(CONCATENATE($A396,"_",U$2),'Reference data SID'!$B:$N,13,FALSE)),"",VLOOKUP(CONCATENATE($A396,"_",U$2),'Reference data SID'!$B:$N,13,FALSE))</f>
        <v/>
      </c>
      <c r="V396" s="16" t="str">
        <f>IF(ISERROR(VLOOKUP(CONCATENATE($A396,"_",V$2),'Reference data SID'!$B:$N,13,FALSE)),"",VLOOKUP(CONCATENATE($A396,"_",V$2),'Reference data SID'!$B:$N,13,FALSE))</f>
        <v/>
      </c>
      <c r="W396" s="16" t="str">
        <f>IF(ISERROR(VLOOKUP(CONCATENATE($A396,"_",W$2),'Reference data SID'!$B:$N,13,FALSE)),"",VLOOKUP(CONCATENATE($A396,"_",W$2),'Reference data SID'!$B:$N,13,FALSE))</f>
        <v/>
      </c>
      <c r="X396" s="16" t="str">
        <f>IF(ISERROR(VLOOKUP(CONCATENATE($A396,"_",X$2),'Reference data SID'!$B:$N,13,FALSE)),"",VLOOKUP(CONCATENATE($A396,"_",X$2),'Reference data SID'!$B:$N,13,FALSE))</f>
        <v/>
      </c>
      <c r="Y396" s="16" t="str">
        <f>IF(ISERROR(VLOOKUP(CONCATENATE($A396,"_",Y$2),'Reference data SID'!$B:$N,13,FALSE)),"",VLOOKUP(CONCATENATE($A396,"_",Y$2),'Reference data SID'!$B:$N,13,FALSE))</f>
        <v/>
      </c>
      <c r="Z396" s="16" t="str">
        <f>IF(ISERROR(VLOOKUP(CONCATENATE($A396,"_",Z$2),'Reference data SID'!$B:$N,13,FALSE)),"",VLOOKUP(CONCATENATE($A396,"_",Z$2),'Reference data SID'!$B:$N,13,FALSE))</f>
        <v/>
      </c>
      <c r="AA396" s="16" t="str">
        <f>IF(ISERROR(VLOOKUP(CONCATENATE($A396,"_",AA$2),'Reference data SID'!$B:$N,13,FALSE)),"",VLOOKUP(CONCATENATE($A396,"_",AA$2),'Reference data SID'!$B:$N,13,FALSE))</f>
        <v/>
      </c>
      <c r="AB396" s="16" t="str">
        <f>IF(ISERROR(VLOOKUP(CONCATENATE($A396,"_",AB$2),'Reference data SID'!$B:$N,13,FALSE)),"",VLOOKUP(CONCATENATE($A396,"_",AB$2),'Reference data SID'!$B:$N,13,FALSE))</f>
        <v/>
      </c>
      <c r="AC396" s="16" t="str">
        <f>IF(ISERROR(VLOOKUP(CONCATENATE($A396,"_",AC$2),'Reference data SID'!$B:$N,13,FALSE)),"",VLOOKUP(CONCATENATE($A396,"_",AC$2),'Reference data SID'!$B:$N,13,FALSE))</f>
        <v/>
      </c>
      <c r="AD396" s="16" t="str">
        <f>IF(ISERROR(VLOOKUP(CONCATENATE($A396,"_",AD$2),'Reference data SID'!$B:$N,13,FALSE)),"",VLOOKUP(CONCATENATE($A396,"_",AD$2),'Reference data SID'!$B:$N,13,FALSE))</f>
        <v/>
      </c>
      <c r="AE396" s="16" t="str">
        <f>IF(ISERROR(VLOOKUP(CONCATENATE($A396,"_",AE$2),'Reference data SID'!$B:$N,13,FALSE)),"",VLOOKUP(CONCATENATE($A396,"_",AE$2),'Reference data SID'!$B:$N,13,FALSE))</f>
        <v/>
      </c>
      <c r="AF396" s="16" t="str">
        <f>IF(ISERROR(VLOOKUP(CONCATENATE($A396,"_",AF$2),'Reference data SID'!$B:$N,13,FALSE)),"",VLOOKUP(CONCATENATE($A396,"_",AF$2),'Reference data SID'!$B:$N,13,FALSE))</f>
        <v/>
      </c>
      <c r="AG396" s="16" t="str">
        <f>IF(ISERROR(VLOOKUP(CONCATENATE($A396,"_",AG$2),'Reference data SID'!$B:$N,13,FALSE)),"",VLOOKUP(CONCATENATE($A396,"_",AG$2),'Reference data SID'!$B:$N,13,FALSE))</f>
        <v/>
      </c>
      <c r="AH396" s="16" t="str">
        <f>IF(ISERROR(VLOOKUP(CONCATENATE($A396,"_",AH$2),'Reference data SID'!$B:$N,13,FALSE)),"",VLOOKUP(CONCATENATE($A396,"_",AH$2),'Reference data SID'!$B:$N,13,FALSE))</f>
        <v/>
      </c>
      <c r="AI396" s="16" t="str">
        <f>IF(ISERROR(VLOOKUP(CONCATENATE($A396,"_",AI$2),'Reference data SID'!$B:$N,13,FALSE)),"",VLOOKUP(CONCATENATE($A396,"_",AI$2),'Reference data SID'!$B:$N,13,FALSE))</f>
        <v/>
      </c>
      <c r="AJ396" s="16" t="str">
        <f>IF(ISERROR(VLOOKUP(CONCATENATE($A396,"_",AJ$2),'Reference data SID'!$B:$N,13,FALSE)),"",VLOOKUP(CONCATENATE($A396,"_",AJ$2),'Reference data SID'!$B:$N,13,FALSE))</f>
        <v/>
      </c>
      <c r="AK396" s="16" t="str">
        <f>IF(ISERROR(VLOOKUP(CONCATENATE($A396,"_",AK$2),'Reference data SID'!$B:$N,13,FALSE)),"",VLOOKUP(CONCATENATE($A396,"_",AK$2),'Reference data SID'!$B:$N,13,FALSE))</f>
        <v/>
      </c>
      <c r="AL396" s="16" t="str">
        <f>IF(ISERROR(VLOOKUP(CONCATENATE($A396,"_",AL$2),'Reference data SID'!$B:$N,13,FALSE)),"",VLOOKUP(CONCATENATE($A396,"_",AL$2),'Reference data SID'!$B:$N,13,FALSE))</f>
        <v/>
      </c>
      <c r="AM396" s="16" t="str">
        <f>IF(ISERROR(VLOOKUP(CONCATENATE($A396,"_",AM$2),'Reference data SID'!$B:$N,13,FALSE)),"",VLOOKUP(CONCATENATE($A396,"_",AM$2),'Reference data SID'!$B:$N,13,FALSE))</f>
        <v/>
      </c>
      <c r="AN396" s="16" t="str">
        <f>IF(ISERROR(VLOOKUP(CONCATENATE($A396,"_",AN$2),'Reference data SID'!$B:$N,13,FALSE)),"",VLOOKUP(CONCATENATE($A396,"_",AN$2),'Reference data SID'!$B:$N,13,FALSE))</f>
        <v/>
      </c>
      <c r="AO396" s="16" t="str">
        <f>IF(ISERROR(VLOOKUP(CONCATENATE($A396,"_",AO$2),'Reference data SID'!$B:$N,13,FALSE)),"",VLOOKUP(CONCATENATE($A396,"_",AO$2),'Reference data SID'!$B:$N,13,FALSE))</f>
        <v/>
      </c>
      <c r="AP396" s="16" t="str">
        <f>IF(ISERROR(VLOOKUP(CONCATENATE($A396,"_",AP$2),'Reference data SID'!$B:$N,13,FALSE)),"",VLOOKUP(CONCATENATE($A396,"_",AP$2),'Reference data SID'!$B:$N,13,FALSE))</f>
        <v/>
      </c>
      <c r="AQ396" s="16" t="str">
        <f>IF(ISERROR(VLOOKUP(CONCATENATE($A396,"_",AQ$2),'Reference data SID'!$B:$N,13,FALSE)),"",VLOOKUP(CONCATENATE($A396,"_",AQ$2),'Reference data SID'!$B:$N,13,FALSE))</f>
        <v/>
      </c>
      <c r="AR396" s="16" t="str">
        <f>IF(ISERROR(VLOOKUP(CONCATENATE($A396,"_",AR$2),'Reference data SID'!$B:$N,13,FALSE)),"",VLOOKUP(CONCATENATE($A396,"_",AR$2),'Reference data SID'!$B:$N,13,FALSE))</f>
        <v/>
      </c>
      <c r="AS396" s="16" t="str">
        <f>IF(ISERROR(VLOOKUP(CONCATENATE($A396,"_",AS$2),'Reference data SID'!$B:$N,13,FALSE)),"",VLOOKUP(CONCATENATE($A396,"_",AS$2),'Reference data SID'!$B:$N,13,FALSE))</f>
        <v/>
      </c>
      <c r="AT396" s="16" t="str">
        <f>IF(ISERROR(VLOOKUP(CONCATENATE($A396,"_",AT$2),'Reference data SID'!$B:$N,13,FALSE)),"",VLOOKUP(CONCATENATE($A396,"_",AT$2),'Reference data SID'!$B:$N,13,FALSE))</f>
        <v/>
      </c>
    </row>
    <row r="397" spans="1:46" x14ac:dyDescent="0.25">
      <c r="A397">
        <v>393</v>
      </c>
      <c r="B397" s="16" t="str">
        <f>IF(ISERROR(VLOOKUP(CONCATENATE($A397,"_",B$2),'Reference data SID'!$B:$N,13,FALSE)),"",VLOOKUP(CONCATENATE($A397,"_",B$2),'Reference data SID'!$B:$N,13,FALSE))</f>
        <v/>
      </c>
      <c r="C397" s="16" t="str">
        <f>IF(ISERROR(VLOOKUP(CONCATENATE($A397,"_",C$2),'Reference data SID'!$B:$N,13,FALSE)),"",VLOOKUP(CONCATENATE($A397,"_",C$2),'Reference data SID'!$B:$N,13,FALSE))</f>
        <v/>
      </c>
      <c r="D397" s="16" t="str">
        <f>IF(ISERROR(VLOOKUP(CONCATENATE($A397,"_",D$2),'Reference data SID'!$B:$N,13,FALSE)),"",VLOOKUP(CONCATENATE($A397,"_",D$2),'Reference data SID'!$B:$N,13,FALSE))</f>
        <v/>
      </c>
      <c r="E397" s="16" t="str">
        <f>IF(ISERROR(VLOOKUP(CONCATENATE($A397,"_",E$2),'Reference data SID'!$B:$N,13,FALSE)),"",VLOOKUP(CONCATENATE($A397,"_",E$2),'Reference data SID'!$B:$N,13,FALSE))</f>
        <v/>
      </c>
      <c r="F397" s="16" t="str">
        <f>IF(ISERROR(VLOOKUP(CONCATENATE($A397,"_",F$2),'Reference data SID'!$B:$N,13,FALSE)),"",VLOOKUP(CONCATENATE($A397,"_",F$2),'Reference data SID'!$B:$N,13,FALSE))</f>
        <v/>
      </c>
      <c r="G397" s="16" t="str">
        <f>IF(ISERROR(VLOOKUP(CONCATENATE($A397,"_",G$2),'Reference data SID'!$B:$N,13,FALSE)),"",VLOOKUP(CONCATENATE($A397,"_",G$2),'Reference data SID'!$B:$N,13,FALSE))</f>
        <v/>
      </c>
      <c r="H397" s="16" t="str">
        <f>IF(ISERROR(VLOOKUP(CONCATENATE($A397,"_",H$2),'Reference data SID'!$B:$N,13,FALSE)),"",VLOOKUP(CONCATENATE($A397,"_",H$2),'Reference data SID'!$B:$N,13,FALSE))</f>
        <v/>
      </c>
      <c r="I397" s="16" t="str">
        <f>IF(ISERROR(VLOOKUP(CONCATENATE($A397,"_",I$2),'Reference data SID'!$B:$N,13,FALSE)),"",VLOOKUP(CONCATENATE($A397,"_",I$2),'Reference data SID'!$B:$N,13,FALSE))</f>
        <v/>
      </c>
      <c r="J397" s="16" t="str">
        <f>IF(ISERROR(VLOOKUP(CONCATENATE($A397,"_",J$2),'Reference data SID'!$B:$N,13,FALSE)),"",VLOOKUP(CONCATENATE($A397,"_",J$2),'Reference data SID'!$B:$N,13,FALSE))</f>
        <v/>
      </c>
      <c r="K397" s="16" t="str">
        <f>IF(ISERROR(VLOOKUP(CONCATENATE($A397,"_",K$2),'Reference data SID'!$B:$N,13,FALSE)),"",VLOOKUP(CONCATENATE($A397,"_",K$2),'Reference data SID'!$B:$N,13,FALSE))</f>
        <v/>
      </c>
      <c r="L397" s="16" t="str">
        <f>IF(ISERROR(VLOOKUP(CONCATENATE($A397,"_",L$2),'Reference data SID'!$B:$N,13,FALSE)),"",VLOOKUP(CONCATENATE($A397,"_",L$2),'Reference data SID'!$B:$N,13,FALSE))</f>
        <v/>
      </c>
      <c r="M397" s="16" t="str">
        <f>IF(ISERROR(VLOOKUP(CONCATENATE($A397,"_",M$2),'Reference data SID'!$B:$N,13,FALSE)),"",VLOOKUP(CONCATENATE($A397,"_",M$2),'Reference data SID'!$B:$N,13,FALSE))</f>
        <v/>
      </c>
      <c r="N397" s="16" t="str">
        <f>IF(ISERROR(VLOOKUP(CONCATENATE($A397,"_",N$2),'Reference data SID'!$B:$N,13,FALSE)),"",VLOOKUP(CONCATENATE($A397,"_",N$2),'Reference data SID'!$B:$N,13,FALSE))</f>
        <v/>
      </c>
      <c r="O397" s="16" t="str">
        <f>IF(ISERROR(VLOOKUP(CONCATENATE($A397,"_",O$2),'Reference data SID'!$B:$N,13,FALSE)),"",VLOOKUP(CONCATENATE($A397,"_",O$2),'Reference data SID'!$B:$N,13,FALSE))</f>
        <v/>
      </c>
      <c r="P397" s="16" t="str">
        <f>IF(ISERROR(VLOOKUP(CONCATENATE($A397,"_",P$2),'Reference data SID'!$B:$N,13,FALSE)),"",VLOOKUP(CONCATENATE($A397,"_",P$2),'Reference data SID'!$B:$N,13,FALSE))</f>
        <v/>
      </c>
      <c r="Q397" s="16" t="str">
        <f>IF(ISERROR(VLOOKUP(CONCATENATE($A397,"_",Q$2),'Reference data SID'!$B:$N,13,FALSE)),"",VLOOKUP(CONCATENATE($A397,"_",Q$2),'Reference data SID'!$B:$N,13,FALSE))</f>
        <v/>
      </c>
      <c r="R397" s="16" t="str">
        <f>IF(ISERROR(VLOOKUP(CONCATENATE($A397,"_",R$2),'Reference data SID'!$B:$N,13,FALSE)),"",VLOOKUP(CONCATENATE($A397,"_",R$2),'Reference data SID'!$B:$N,13,FALSE))</f>
        <v/>
      </c>
      <c r="S397" s="16" t="str">
        <f>IF(ISERROR(VLOOKUP(CONCATENATE($A397,"_",S$2),'Reference data SID'!$B:$N,13,FALSE)),"",VLOOKUP(CONCATENATE($A397,"_",S$2),'Reference data SID'!$B:$N,13,FALSE))</f>
        <v/>
      </c>
      <c r="T397" s="16" t="str">
        <f>IF(ISERROR(VLOOKUP(CONCATENATE($A397,"_",T$2),'Reference data SID'!$B:$N,13,FALSE)),"",VLOOKUP(CONCATENATE($A397,"_",T$2),'Reference data SID'!$B:$N,13,FALSE))</f>
        <v/>
      </c>
      <c r="U397" s="16" t="str">
        <f>IF(ISERROR(VLOOKUP(CONCATENATE($A397,"_",U$2),'Reference data SID'!$B:$N,13,FALSE)),"",VLOOKUP(CONCATENATE($A397,"_",U$2),'Reference data SID'!$B:$N,13,FALSE))</f>
        <v/>
      </c>
      <c r="V397" s="16" t="str">
        <f>IF(ISERROR(VLOOKUP(CONCATENATE($A397,"_",V$2),'Reference data SID'!$B:$N,13,FALSE)),"",VLOOKUP(CONCATENATE($A397,"_",V$2),'Reference data SID'!$B:$N,13,FALSE))</f>
        <v/>
      </c>
      <c r="W397" s="16" t="str">
        <f>IF(ISERROR(VLOOKUP(CONCATENATE($A397,"_",W$2),'Reference data SID'!$B:$N,13,FALSE)),"",VLOOKUP(CONCATENATE($A397,"_",W$2),'Reference data SID'!$B:$N,13,FALSE))</f>
        <v/>
      </c>
      <c r="X397" s="16" t="str">
        <f>IF(ISERROR(VLOOKUP(CONCATENATE($A397,"_",X$2),'Reference data SID'!$B:$N,13,FALSE)),"",VLOOKUP(CONCATENATE($A397,"_",X$2),'Reference data SID'!$B:$N,13,FALSE))</f>
        <v/>
      </c>
      <c r="Y397" s="16" t="str">
        <f>IF(ISERROR(VLOOKUP(CONCATENATE($A397,"_",Y$2),'Reference data SID'!$B:$N,13,FALSE)),"",VLOOKUP(CONCATENATE($A397,"_",Y$2),'Reference data SID'!$B:$N,13,FALSE))</f>
        <v/>
      </c>
      <c r="Z397" s="16" t="str">
        <f>IF(ISERROR(VLOOKUP(CONCATENATE($A397,"_",Z$2),'Reference data SID'!$B:$N,13,FALSE)),"",VLOOKUP(CONCATENATE($A397,"_",Z$2),'Reference data SID'!$B:$N,13,FALSE))</f>
        <v/>
      </c>
      <c r="AA397" s="16" t="str">
        <f>IF(ISERROR(VLOOKUP(CONCATENATE($A397,"_",AA$2),'Reference data SID'!$B:$N,13,FALSE)),"",VLOOKUP(CONCATENATE($A397,"_",AA$2),'Reference data SID'!$B:$N,13,FALSE))</f>
        <v/>
      </c>
      <c r="AB397" s="16" t="str">
        <f>IF(ISERROR(VLOOKUP(CONCATENATE($A397,"_",AB$2),'Reference data SID'!$B:$N,13,FALSE)),"",VLOOKUP(CONCATENATE($A397,"_",AB$2),'Reference data SID'!$B:$N,13,FALSE))</f>
        <v/>
      </c>
      <c r="AC397" s="16" t="str">
        <f>IF(ISERROR(VLOOKUP(CONCATENATE($A397,"_",AC$2),'Reference data SID'!$B:$N,13,FALSE)),"",VLOOKUP(CONCATENATE($A397,"_",AC$2),'Reference data SID'!$B:$N,13,FALSE))</f>
        <v/>
      </c>
      <c r="AD397" s="16" t="str">
        <f>IF(ISERROR(VLOOKUP(CONCATENATE($A397,"_",AD$2),'Reference data SID'!$B:$N,13,FALSE)),"",VLOOKUP(CONCATENATE($A397,"_",AD$2),'Reference data SID'!$B:$N,13,FALSE))</f>
        <v/>
      </c>
      <c r="AE397" s="16" t="str">
        <f>IF(ISERROR(VLOOKUP(CONCATENATE($A397,"_",AE$2),'Reference data SID'!$B:$N,13,FALSE)),"",VLOOKUP(CONCATENATE($A397,"_",AE$2),'Reference data SID'!$B:$N,13,FALSE))</f>
        <v/>
      </c>
      <c r="AF397" s="16" t="str">
        <f>IF(ISERROR(VLOOKUP(CONCATENATE($A397,"_",AF$2),'Reference data SID'!$B:$N,13,FALSE)),"",VLOOKUP(CONCATENATE($A397,"_",AF$2),'Reference data SID'!$B:$N,13,FALSE))</f>
        <v/>
      </c>
      <c r="AG397" s="16" t="str">
        <f>IF(ISERROR(VLOOKUP(CONCATENATE($A397,"_",AG$2),'Reference data SID'!$B:$N,13,FALSE)),"",VLOOKUP(CONCATENATE($A397,"_",AG$2),'Reference data SID'!$B:$N,13,FALSE))</f>
        <v/>
      </c>
      <c r="AH397" s="16" t="str">
        <f>IF(ISERROR(VLOOKUP(CONCATENATE($A397,"_",AH$2),'Reference data SID'!$B:$N,13,FALSE)),"",VLOOKUP(CONCATENATE($A397,"_",AH$2),'Reference data SID'!$B:$N,13,FALSE))</f>
        <v/>
      </c>
      <c r="AI397" s="16" t="str">
        <f>IF(ISERROR(VLOOKUP(CONCATENATE($A397,"_",AI$2),'Reference data SID'!$B:$N,13,FALSE)),"",VLOOKUP(CONCATENATE($A397,"_",AI$2),'Reference data SID'!$B:$N,13,FALSE))</f>
        <v/>
      </c>
      <c r="AJ397" s="16" t="str">
        <f>IF(ISERROR(VLOOKUP(CONCATENATE($A397,"_",AJ$2),'Reference data SID'!$B:$N,13,FALSE)),"",VLOOKUP(CONCATENATE($A397,"_",AJ$2),'Reference data SID'!$B:$N,13,FALSE))</f>
        <v/>
      </c>
      <c r="AK397" s="16" t="str">
        <f>IF(ISERROR(VLOOKUP(CONCATENATE($A397,"_",AK$2),'Reference data SID'!$B:$N,13,FALSE)),"",VLOOKUP(CONCATENATE($A397,"_",AK$2),'Reference data SID'!$B:$N,13,FALSE))</f>
        <v/>
      </c>
      <c r="AL397" s="16" t="str">
        <f>IF(ISERROR(VLOOKUP(CONCATENATE($A397,"_",AL$2),'Reference data SID'!$B:$N,13,FALSE)),"",VLOOKUP(CONCATENATE($A397,"_",AL$2),'Reference data SID'!$B:$N,13,FALSE))</f>
        <v/>
      </c>
      <c r="AM397" s="16" t="str">
        <f>IF(ISERROR(VLOOKUP(CONCATENATE($A397,"_",AM$2),'Reference data SID'!$B:$N,13,FALSE)),"",VLOOKUP(CONCATENATE($A397,"_",AM$2),'Reference data SID'!$B:$N,13,FALSE))</f>
        <v/>
      </c>
      <c r="AN397" s="16" t="str">
        <f>IF(ISERROR(VLOOKUP(CONCATENATE($A397,"_",AN$2),'Reference data SID'!$B:$N,13,FALSE)),"",VLOOKUP(CONCATENATE($A397,"_",AN$2),'Reference data SID'!$B:$N,13,FALSE))</f>
        <v/>
      </c>
      <c r="AO397" s="16" t="str">
        <f>IF(ISERROR(VLOOKUP(CONCATENATE($A397,"_",AO$2),'Reference data SID'!$B:$N,13,FALSE)),"",VLOOKUP(CONCATENATE($A397,"_",AO$2),'Reference data SID'!$B:$N,13,FALSE))</f>
        <v/>
      </c>
      <c r="AP397" s="16" t="str">
        <f>IF(ISERROR(VLOOKUP(CONCATENATE($A397,"_",AP$2),'Reference data SID'!$B:$N,13,FALSE)),"",VLOOKUP(CONCATENATE($A397,"_",AP$2),'Reference data SID'!$B:$N,13,FALSE))</f>
        <v/>
      </c>
      <c r="AQ397" s="16" t="str">
        <f>IF(ISERROR(VLOOKUP(CONCATENATE($A397,"_",AQ$2),'Reference data SID'!$B:$N,13,FALSE)),"",VLOOKUP(CONCATENATE($A397,"_",AQ$2),'Reference data SID'!$B:$N,13,FALSE))</f>
        <v/>
      </c>
      <c r="AR397" s="16" t="str">
        <f>IF(ISERROR(VLOOKUP(CONCATENATE($A397,"_",AR$2),'Reference data SID'!$B:$N,13,FALSE)),"",VLOOKUP(CONCATENATE($A397,"_",AR$2),'Reference data SID'!$B:$N,13,FALSE))</f>
        <v/>
      </c>
      <c r="AS397" s="16" t="str">
        <f>IF(ISERROR(VLOOKUP(CONCATENATE($A397,"_",AS$2),'Reference data SID'!$B:$N,13,FALSE)),"",VLOOKUP(CONCATENATE($A397,"_",AS$2),'Reference data SID'!$B:$N,13,FALSE))</f>
        <v/>
      </c>
      <c r="AT397" s="16" t="str">
        <f>IF(ISERROR(VLOOKUP(CONCATENATE($A397,"_",AT$2),'Reference data SID'!$B:$N,13,FALSE)),"",VLOOKUP(CONCATENATE($A397,"_",AT$2),'Reference data SID'!$B:$N,13,FALSE))</f>
        <v/>
      </c>
    </row>
    <row r="398" spans="1:46" x14ac:dyDescent="0.25">
      <c r="A398">
        <v>394</v>
      </c>
      <c r="B398" s="16" t="str">
        <f>IF(ISERROR(VLOOKUP(CONCATENATE($A398,"_",B$2),'Reference data SID'!$B:$N,13,FALSE)),"",VLOOKUP(CONCATENATE($A398,"_",B$2),'Reference data SID'!$B:$N,13,FALSE))</f>
        <v/>
      </c>
      <c r="C398" s="16" t="str">
        <f>IF(ISERROR(VLOOKUP(CONCATENATE($A398,"_",C$2),'Reference data SID'!$B:$N,13,FALSE)),"",VLOOKUP(CONCATENATE($A398,"_",C$2),'Reference data SID'!$B:$N,13,FALSE))</f>
        <v/>
      </c>
      <c r="D398" s="16" t="str">
        <f>IF(ISERROR(VLOOKUP(CONCATENATE($A398,"_",D$2),'Reference data SID'!$B:$N,13,FALSE)),"",VLOOKUP(CONCATENATE($A398,"_",D$2),'Reference data SID'!$B:$N,13,FALSE))</f>
        <v/>
      </c>
      <c r="E398" s="16" t="str">
        <f>IF(ISERROR(VLOOKUP(CONCATENATE($A398,"_",E$2),'Reference data SID'!$B:$N,13,FALSE)),"",VLOOKUP(CONCATENATE($A398,"_",E$2),'Reference data SID'!$B:$N,13,FALSE))</f>
        <v/>
      </c>
      <c r="F398" s="16" t="str">
        <f>IF(ISERROR(VLOOKUP(CONCATENATE($A398,"_",F$2),'Reference data SID'!$B:$N,13,FALSE)),"",VLOOKUP(CONCATENATE($A398,"_",F$2),'Reference data SID'!$B:$N,13,FALSE))</f>
        <v/>
      </c>
      <c r="G398" s="16" t="str">
        <f>IF(ISERROR(VLOOKUP(CONCATENATE($A398,"_",G$2),'Reference data SID'!$B:$N,13,FALSE)),"",VLOOKUP(CONCATENATE($A398,"_",G$2),'Reference data SID'!$B:$N,13,FALSE))</f>
        <v/>
      </c>
      <c r="H398" s="16" t="str">
        <f>IF(ISERROR(VLOOKUP(CONCATENATE($A398,"_",H$2),'Reference data SID'!$B:$N,13,FALSE)),"",VLOOKUP(CONCATENATE($A398,"_",H$2),'Reference data SID'!$B:$N,13,FALSE))</f>
        <v/>
      </c>
      <c r="I398" s="16" t="str">
        <f>IF(ISERROR(VLOOKUP(CONCATENATE($A398,"_",I$2),'Reference data SID'!$B:$N,13,FALSE)),"",VLOOKUP(CONCATENATE($A398,"_",I$2),'Reference data SID'!$B:$N,13,FALSE))</f>
        <v/>
      </c>
      <c r="J398" s="16" t="str">
        <f>IF(ISERROR(VLOOKUP(CONCATENATE($A398,"_",J$2),'Reference data SID'!$B:$N,13,FALSE)),"",VLOOKUP(CONCATENATE($A398,"_",J$2),'Reference data SID'!$B:$N,13,FALSE))</f>
        <v/>
      </c>
      <c r="K398" s="16" t="str">
        <f>IF(ISERROR(VLOOKUP(CONCATENATE($A398,"_",K$2),'Reference data SID'!$B:$N,13,FALSE)),"",VLOOKUP(CONCATENATE($A398,"_",K$2),'Reference data SID'!$B:$N,13,FALSE))</f>
        <v/>
      </c>
      <c r="L398" s="16" t="str">
        <f>IF(ISERROR(VLOOKUP(CONCATENATE($A398,"_",L$2),'Reference data SID'!$B:$N,13,FALSE)),"",VLOOKUP(CONCATENATE($A398,"_",L$2),'Reference data SID'!$B:$N,13,FALSE))</f>
        <v/>
      </c>
      <c r="M398" s="16" t="str">
        <f>IF(ISERROR(VLOOKUP(CONCATENATE($A398,"_",M$2),'Reference data SID'!$B:$N,13,FALSE)),"",VLOOKUP(CONCATENATE($A398,"_",M$2),'Reference data SID'!$B:$N,13,FALSE))</f>
        <v/>
      </c>
      <c r="N398" s="16" t="str">
        <f>IF(ISERROR(VLOOKUP(CONCATENATE($A398,"_",N$2),'Reference data SID'!$B:$N,13,FALSE)),"",VLOOKUP(CONCATENATE($A398,"_",N$2),'Reference data SID'!$B:$N,13,FALSE))</f>
        <v/>
      </c>
      <c r="O398" s="16" t="str">
        <f>IF(ISERROR(VLOOKUP(CONCATENATE($A398,"_",O$2),'Reference data SID'!$B:$N,13,FALSE)),"",VLOOKUP(CONCATENATE($A398,"_",O$2),'Reference data SID'!$B:$N,13,FALSE))</f>
        <v/>
      </c>
      <c r="P398" s="16" t="str">
        <f>IF(ISERROR(VLOOKUP(CONCATENATE($A398,"_",P$2),'Reference data SID'!$B:$N,13,FALSE)),"",VLOOKUP(CONCATENATE($A398,"_",P$2),'Reference data SID'!$B:$N,13,FALSE))</f>
        <v/>
      </c>
      <c r="Q398" s="16" t="str">
        <f>IF(ISERROR(VLOOKUP(CONCATENATE($A398,"_",Q$2),'Reference data SID'!$B:$N,13,FALSE)),"",VLOOKUP(CONCATENATE($A398,"_",Q$2),'Reference data SID'!$B:$N,13,FALSE))</f>
        <v/>
      </c>
      <c r="R398" s="16" t="str">
        <f>IF(ISERROR(VLOOKUP(CONCATENATE($A398,"_",R$2),'Reference data SID'!$B:$N,13,FALSE)),"",VLOOKUP(CONCATENATE($A398,"_",R$2),'Reference data SID'!$B:$N,13,FALSE))</f>
        <v/>
      </c>
      <c r="S398" s="16" t="str">
        <f>IF(ISERROR(VLOOKUP(CONCATENATE($A398,"_",S$2),'Reference data SID'!$B:$N,13,FALSE)),"",VLOOKUP(CONCATENATE($A398,"_",S$2),'Reference data SID'!$B:$N,13,FALSE))</f>
        <v/>
      </c>
      <c r="T398" s="16" t="str">
        <f>IF(ISERROR(VLOOKUP(CONCATENATE($A398,"_",T$2),'Reference data SID'!$B:$N,13,FALSE)),"",VLOOKUP(CONCATENATE($A398,"_",T$2),'Reference data SID'!$B:$N,13,FALSE))</f>
        <v/>
      </c>
      <c r="U398" s="16" t="str">
        <f>IF(ISERROR(VLOOKUP(CONCATENATE($A398,"_",U$2),'Reference data SID'!$B:$N,13,FALSE)),"",VLOOKUP(CONCATENATE($A398,"_",U$2),'Reference data SID'!$B:$N,13,FALSE))</f>
        <v/>
      </c>
      <c r="V398" s="16" t="str">
        <f>IF(ISERROR(VLOOKUP(CONCATENATE($A398,"_",V$2),'Reference data SID'!$B:$N,13,FALSE)),"",VLOOKUP(CONCATENATE($A398,"_",V$2),'Reference data SID'!$B:$N,13,FALSE))</f>
        <v/>
      </c>
      <c r="W398" s="16" t="str">
        <f>IF(ISERROR(VLOOKUP(CONCATENATE($A398,"_",W$2),'Reference data SID'!$B:$N,13,FALSE)),"",VLOOKUP(CONCATENATE($A398,"_",W$2),'Reference data SID'!$B:$N,13,FALSE))</f>
        <v/>
      </c>
      <c r="X398" s="16" t="str">
        <f>IF(ISERROR(VLOOKUP(CONCATENATE($A398,"_",X$2),'Reference data SID'!$B:$N,13,FALSE)),"",VLOOKUP(CONCATENATE($A398,"_",X$2),'Reference data SID'!$B:$N,13,FALSE))</f>
        <v/>
      </c>
      <c r="Y398" s="16" t="str">
        <f>IF(ISERROR(VLOOKUP(CONCATENATE($A398,"_",Y$2),'Reference data SID'!$B:$N,13,FALSE)),"",VLOOKUP(CONCATENATE($A398,"_",Y$2),'Reference data SID'!$B:$N,13,FALSE))</f>
        <v/>
      </c>
      <c r="Z398" s="16" t="str">
        <f>IF(ISERROR(VLOOKUP(CONCATENATE($A398,"_",Z$2),'Reference data SID'!$B:$N,13,FALSE)),"",VLOOKUP(CONCATENATE($A398,"_",Z$2),'Reference data SID'!$B:$N,13,FALSE))</f>
        <v/>
      </c>
      <c r="AA398" s="16" t="str">
        <f>IF(ISERROR(VLOOKUP(CONCATENATE($A398,"_",AA$2),'Reference data SID'!$B:$N,13,FALSE)),"",VLOOKUP(CONCATENATE($A398,"_",AA$2),'Reference data SID'!$B:$N,13,FALSE))</f>
        <v/>
      </c>
      <c r="AB398" s="16" t="str">
        <f>IF(ISERROR(VLOOKUP(CONCATENATE($A398,"_",AB$2),'Reference data SID'!$B:$N,13,FALSE)),"",VLOOKUP(CONCATENATE($A398,"_",AB$2),'Reference data SID'!$B:$N,13,FALSE))</f>
        <v/>
      </c>
      <c r="AC398" s="16" t="str">
        <f>IF(ISERROR(VLOOKUP(CONCATENATE($A398,"_",AC$2),'Reference data SID'!$B:$N,13,FALSE)),"",VLOOKUP(CONCATENATE($A398,"_",AC$2),'Reference data SID'!$B:$N,13,FALSE))</f>
        <v/>
      </c>
      <c r="AD398" s="16" t="str">
        <f>IF(ISERROR(VLOOKUP(CONCATENATE($A398,"_",AD$2),'Reference data SID'!$B:$N,13,FALSE)),"",VLOOKUP(CONCATENATE($A398,"_",AD$2),'Reference data SID'!$B:$N,13,FALSE))</f>
        <v/>
      </c>
      <c r="AE398" s="16" t="str">
        <f>IF(ISERROR(VLOOKUP(CONCATENATE($A398,"_",AE$2),'Reference data SID'!$B:$N,13,FALSE)),"",VLOOKUP(CONCATENATE($A398,"_",AE$2),'Reference data SID'!$B:$N,13,FALSE))</f>
        <v/>
      </c>
      <c r="AF398" s="16" t="str">
        <f>IF(ISERROR(VLOOKUP(CONCATENATE($A398,"_",AF$2),'Reference data SID'!$B:$N,13,FALSE)),"",VLOOKUP(CONCATENATE($A398,"_",AF$2),'Reference data SID'!$B:$N,13,FALSE))</f>
        <v/>
      </c>
      <c r="AG398" s="16" t="str">
        <f>IF(ISERROR(VLOOKUP(CONCATENATE($A398,"_",AG$2),'Reference data SID'!$B:$N,13,FALSE)),"",VLOOKUP(CONCATENATE($A398,"_",AG$2),'Reference data SID'!$B:$N,13,FALSE))</f>
        <v/>
      </c>
      <c r="AH398" s="16" t="str">
        <f>IF(ISERROR(VLOOKUP(CONCATENATE($A398,"_",AH$2),'Reference data SID'!$B:$N,13,FALSE)),"",VLOOKUP(CONCATENATE($A398,"_",AH$2),'Reference data SID'!$B:$N,13,FALSE))</f>
        <v/>
      </c>
      <c r="AI398" s="16" t="str">
        <f>IF(ISERROR(VLOOKUP(CONCATENATE($A398,"_",AI$2),'Reference data SID'!$B:$N,13,FALSE)),"",VLOOKUP(CONCATENATE($A398,"_",AI$2),'Reference data SID'!$B:$N,13,FALSE))</f>
        <v/>
      </c>
      <c r="AJ398" s="16" t="str">
        <f>IF(ISERROR(VLOOKUP(CONCATENATE($A398,"_",AJ$2),'Reference data SID'!$B:$N,13,FALSE)),"",VLOOKUP(CONCATENATE($A398,"_",AJ$2),'Reference data SID'!$B:$N,13,FALSE))</f>
        <v/>
      </c>
      <c r="AK398" s="16" t="str">
        <f>IF(ISERROR(VLOOKUP(CONCATENATE($A398,"_",AK$2),'Reference data SID'!$B:$N,13,FALSE)),"",VLOOKUP(CONCATENATE($A398,"_",AK$2),'Reference data SID'!$B:$N,13,FALSE))</f>
        <v/>
      </c>
      <c r="AL398" s="16" t="str">
        <f>IF(ISERROR(VLOOKUP(CONCATENATE($A398,"_",AL$2),'Reference data SID'!$B:$N,13,FALSE)),"",VLOOKUP(CONCATENATE($A398,"_",AL$2),'Reference data SID'!$B:$N,13,FALSE))</f>
        <v/>
      </c>
      <c r="AM398" s="16" t="str">
        <f>IF(ISERROR(VLOOKUP(CONCATENATE($A398,"_",AM$2),'Reference data SID'!$B:$N,13,FALSE)),"",VLOOKUP(CONCATENATE($A398,"_",AM$2),'Reference data SID'!$B:$N,13,FALSE))</f>
        <v/>
      </c>
      <c r="AN398" s="16" t="str">
        <f>IF(ISERROR(VLOOKUP(CONCATENATE($A398,"_",AN$2),'Reference data SID'!$B:$N,13,FALSE)),"",VLOOKUP(CONCATENATE($A398,"_",AN$2),'Reference data SID'!$B:$N,13,FALSE))</f>
        <v/>
      </c>
      <c r="AO398" s="16" t="str">
        <f>IF(ISERROR(VLOOKUP(CONCATENATE($A398,"_",AO$2),'Reference data SID'!$B:$N,13,FALSE)),"",VLOOKUP(CONCATENATE($A398,"_",AO$2),'Reference data SID'!$B:$N,13,FALSE))</f>
        <v/>
      </c>
      <c r="AP398" s="16" t="str">
        <f>IF(ISERROR(VLOOKUP(CONCATENATE($A398,"_",AP$2),'Reference data SID'!$B:$N,13,FALSE)),"",VLOOKUP(CONCATENATE($A398,"_",AP$2),'Reference data SID'!$B:$N,13,FALSE))</f>
        <v/>
      </c>
      <c r="AQ398" s="16" t="str">
        <f>IF(ISERROR(VLOOKUP(CONCATENATE($A398,"_",AQ$2),'Reference data SID'!$B:$N,13,FALSE)),"",VLOOKUP(CONCATENATE($A398,"_",AQ$2),'Reference data SID'!$B:$N,13,FALSE))</f>
        <v/>
      </c>
      <c r="AR398" s="16" t="str">
        <f>IF(ISERROR(VLOOKUP(CONCATENATE($A398,"_",AR$2),'Reference data SID'!$B:$N,13,FALSE)),"",VLOOKUP(CONCATENATE($A398,"_",AR$2),'Reference data SID'!$B:$N,13,FALSE))</f>
        <v/>
      </c>
      <c r="AS398" s="16" t="str">
        <f>IF(ISERROR(VLOOKUP(CONCATENATE($A398,"_",AS$2),'Reference data SID'!$B:$N,13,FALSE)),"",VLOOKUP(CONCATENATE($A398,"_",AS$2),'Reference data SID'!$B:$N,13,FALSE))</f>
        <v/>
      </c>
      <c r="AT398" s="16" t="str">
        <f>IF(ISERROR(VLOOKUP(CONCATENATE($A398,"_",AT$2),'Reference data SID'!$B:$N,13,FALSE)),"",VLOOKUP(CONCATENATE($A398,"_",AT$2),'Reference data SID'!$B:$N,13,FALSE))</f>
        <v/>
      </c>
    </row>
    <row r="399" spans="1:46" x14ac:dyDescent="0.25">
      <c r="A399">
        <v>395</v>
      </c>
      <c r="B399" s="16" t="str">
        <f>IF(ISERROR(VLOOKUP(CONCATENATE($A399,"_",B$2),'Reference data SID'!$B:$N,13,FALSE)),"",VLOOKUP(CONCATENATE($A399,"_",B$2),'Reference data SID'!$B:$N,13,FALSE))</f>
        <v/>
      </c>
      <c r="C399" s="16" t="str">
        <f>IF(ISERROR(VLOOKUP(CONCATENATE($A399,"_",C$2),'Reference data SID'!$B:$N,13,FALSE)),"",VLOOKUP(CONCATENATE($A399,"_",C$2),'Reference data SID'!$B:$N,13,FALSE))</f>
        <v/>
      </c>
      <c r="D399" s="16" t="str">
        <f>IF(ISERROR(VLOOKUP(CONCATENATE($A399,"_",D$2),'Reference data SID'!$B:$N,13,FALSE)),"",VLOOKUP(CONCATENATE($A399,"_",D$2),'Reference data SID'!$B:$N,13,FALSE))</f>
        <v/>
      </c>
      <c r="E399" s="16" t="str">
        <f>IF(ISERROR(VLOOKUP(CONCATENATE($A399,"_",E$2),'Reference data SID'!$B:$N,13,FALSE)),"",VLOOKUP(CONCATENATE($A399,"_",E$2),'Reference data SID'!$B:$N,13,FALSE))</f>
        <v/>
      </c>
      <c r="F399" s="16" t="str">
        <f>IF(ISERROR(VLOOKUP(CONCATENATE($A399,"_",F$2),'Reference data SID'!$B:$N,13,FALSE)),"",VLOOKUP(CONCATENATE($A399,"_",F$2),'Reference data SID'!$B:$N,13,FALSE))</f>
        <v/>
      </c>
      <c r="G399" s="16" t="str">
        <f>IF(ISERROR(VLOOKUP(CONCATENATE($A399,"_",G$2),'Reference data SID'!$B:$N,13,FALSE)),"",VLOOKUP(CONCATENATE($A399,"_",G$2),'Reference data SID'!$B:$N,13,FALSE))</f>
        <v/>
      </c>
      <c r="H399" s="16" t="str">
        <f>IF(ISERROR(VLOOKUP(CONCATENATE($A399,"_",H$2),'Reference data SID'!$B:$N,13,FALSE)),"",VLOOKUP(CONCATENATE($A399,"_",H$2),'Reference data SID'!$B:$N,13,FALSE))</f>
        <v/>
      </c>
      <c r="I399" s="16" t="str">
        <f>IF(ISERROR(VLOOKUP(CONCATENATE($A399,"_",I$2),'Reference data SID'!$B:$N,13,FALSE)),"",VLOOKUP(CONCATENATE($A399,"_",I$2),'Reference data SID'!$B:$N,13,FALSE))</f>
        <v/>
      </c>
      <c r="J399" s="16" t="str">
        <f>IF(ISERROR(VLOOKUP(CONCATENATE($A399,"_",J$2),'Reference data SID'!$B:$N,13,FALSE)),"",VLOOKUP(CONCATENATE($A399,"_",J$2),'Reference data SID'!$B:$N,13,FALSE))</f>
        <v/>
      </c>
      <c r="K399" s="16" t="str">
        <f>IF(ISERROR(VLOOKUP(CONCATENATE($A399,"_",K$2),'Reference data SID'!$B:$N,13,FALSE)),"",VLOOKUP(CONCATENATE($A399,"_",K$2),'Reference data SID'!$B:$N,13,FALSE))</f>
        <v/>
      </c>
      <c r="L399" s="16" t="str">
        <f>IF(ISERROR(VLOOKUP(CONCATENATE($A399,"_",L$2),'Reference data SID'!$B:$N,13,FALSE)),"",VLOOKUP(CONCATENATE($A399,"_",L$2),'Reference data SID'!$B:$N,13,FALSE))</f>
        <v/>
      </c>
      <c r="M399" s="16" t="str">
        <f>IF(ISERROR(VLOOKUP(CONCATENATE($A399,"_",M$2),'Reference data SID'!$B:$N,13,FALSE)),"",VLOOKUP(CONCATENATE($A399,"_",M$2),'Reference data SID'!$B:$N,13,FALSE))</f>
        <v/>
      </c>
      <c r="N399" s="16" t="str">
        <f>IF(ISERROR(VLOOKUP(CONCATENATE($A399,"_",N$2),'Reference data SID'!$B:$N,13,FALSE)),"",VLOOKUP(CONCATENATE($A399,"_",N$2),'Reference data SID'!$B:$N,13,FALSE))</f>
        <v/>
      </c>
      <c r="O399" s="16" t="str">
        <f>IF(ISERROR(VLOOKUP(CONCATENATE($A399,"_",O$2),'Reference data SID'!$B:$N,13,FALSE)),"",VLOOKUP(CONCATENATE($A399,"_",O$2),'Reference data SID'!$B:$N,13,FALSE))</f>
        <v/>
      </c>
      <c r="P399" s="16" t="str">
        <f>IF(ISERROR(VLOOKUP(CONCATENATE($A399,"_",P$2),'Reference data SID'!$B:$N,13,FALSE)),"",VLOOKUP(CONCATENATE($A399,"_",P$2),'Reference data SID'!$B:$N,13,FALSE))</f>
        <v/>
      </c>
      <c r="Q399" s="16" t="str">
        <f>IF(ISERROR(VLOOKUP(CONCATENATE($A399,"_",Q$2),'Reference data SID'!$B:$N,13,FALSE)),"",VLOOKUP(CONCATENATE($A399,"_",Q$2),'Reference data SID'!$B:$N,13,FALSE))</f>
        <v/>
      </c>
      <c r="R399" s="16" t="str">
        <f>IF(ISERROR(VLOOKUP(CONCATENATE($A399,"_",R$2),'Reference data SID'!$B:$N,13,FALSE)),"",VLOOKUP(CONCATENATE($A399,"_",R$2),'Reference data SID'!$B:$N,13,FALSE))</f>
        <v/>
      </c>
      <c r="S399" s="16" t="str">
        <f>IF(ISERROR(VLOOKUP(CONCATENATE($A399,"_",S$2),'Reference data SID'!$B:$N,13,FALSE)),"",VLOOKUP(CONCATENATE($A399,"_",S$2),'Reference data SID'!$B:$N,13,FALSE))</f>
        <v/>
      </c>
      <c r="T399" s="16" t="str">
        <f>IF(ISERROR(VLOOKUP(CONCATENATE($A399,"_",T$2),'Reference data SID'!$B:$N,13,FALSE)),"",VLOOKUP(CONCATENATE($A399,"_",T$2),'Reference data SID'!$B:$N,13,FALSE))</f>
        <v/>
      </c>
      <c r="U399" s="16" t="str">
        <f>IF(ISERROR(VLOOKUP(CONCATENATE($A399,"_",U$2),'Reference data SID'!$B:$N,13,FALSE)),"",VLOOKUP(CONCATENATE($A399,"_",U$2),'Reference data SID'!$B:$N,13,FALSE))</f>
        <v/>
      </c>
      <c r="V399" s="16" t="str">
        <f>IF(ISERROR(VLOOKUP(CONCATENATE($A399,"_",V$2),'Reference data SID'!$B:$N,13,FALSE)),"",VLOOKUP(CONCATENATE($A399,"_",V$2),'Reference data SID'!$B:$N,13,FALSE))</f>
        <v/>
      </c>
      <c r="W399" s="16" t="str">
        <f>IF(ISERROR(VLOOKUP(CONCATENATE($A399,"_",W$2),'Reference data SID'!$B:$N,13,FALSE)),"",VLOOKUP(CONCATENATE($A399,"_",W$2),'Reference data SID'!$B:$N,13,FALSE))</f>
        <v/>
      </c>
      <c r="X399" s="16" t="str">
        <f>IF(ISERROR(VLOOKUP(CONCATENATE($A399,"_",X$2),'Reference data SID'!$B:$N,13,FALSE)),"",VLOOKUP(CONCATENATE($A399,"_",X$2),'Reference data SID'!$B:$N,13,FALSE))</f>
        <v/>
      </c>
      <c r="Y399" s="16" t="str">
        <f>IF(ISERROR(VLOOKUP(CONCATENATE($A399,"_",Y$2),'Reference data SID'!$B:$N,13,FALSE)),"",VLOOKUP(CONCATENATE($A399,"_",Y$2),'Reference data SID'!$B:$N,13,FALSE))</f>
        <v/>
      </c>
      <c r="Z399" s="16" t="str">
        <f>IF(ISERROR(VLOOKUP(CONCATENATE($A399,"_",Z$2),'Reference data SID'!$B:$N,13,FALSE)),"",VLOOKUP(CONCATENATE($A399,"_",Z$2),'Reference data SID'!$B:$N,13,FALSE))</f>
        <v/>
      </c>
      <c r="AA399" s="16" t="str">
        <f>IF(ISERROR(VLOOKUP(CONCATENATE($A399,"_",AA$2),'Reference data SID'!$B:$N,13,FALSE)),"",VLOOKUP(CONCATENATE($A399,"_",AA$2),'Reference data SID'!$B:$N,13,FALSE))</f>
        <v/>
      </c>
      <c r="AB399" s="16" t="str">
        <f>IF(ISERROR(VLOOKUP(CONCATENATE($A399,"_",AB$2),'Reference data SID'!$B:$N,13,FALSE)),"",VLOOKUP(CONCATENATE($A399,"_",AB$2),'Reference data SID'!$B:$N,13,FALSE))</f>
        <v/>
      </c>
      <c r="AC399" s="16" t="str">
        <f>IF(ISERROR(VLOOKUP(CONCATENATE($A399,"_",AC$2),'Reference data SID'!$B:$N,13,FALSE)),"",VLOOKUP(CONCATENATE($A399,"_",AC$2),'Reference data SID'!$B:$N,13,FALSE))</f>
        <v/>
      </c>
      <c r="AD399" s="16" t="str">
        <f>IF(ISERROR(VLOOKUP(CONCATENATE($A399,"_",AD$2),'Reference data SID'!$B:$N,13,FALSE)),"",VLOOKUP(CONCATENATE($A399,"_",AD$2),'Reference data SID'!$B:$N,13,FALSE))</f>
        <v/>
      </c>
      <c r="AE399" s="16" t="str">
        <f>IF(ISERROR(VLOOKUP(CONCATENATE($A399,"_",AE$2),'Reference data SID'!$B:$N,13,FALSE)),"",VLOOKUP(CONCATENATE($A399,"_",AE$2),'Reference data SID'!$B:$N,13,FALSE))</f>
        <v/>
      </c>
      <c r="AF399" s="16" t="str">
        <f>IF(ISERROR(VLOOKUP(CONCATENATE($A399,"_",AF$2),'Reference data SID'!$B:$N,13,FALSE)),"",VLOOKUP(CONCATENATE($A399,"_",AF$2),'Reference data SID'!$B:$N,13,FALSE))</f>
        <v/>
      </c>
      <c r="AG399" s="16" t="str">
        <f>IF(ISERROR(VLOOKUP(CONCATENATE($A399,"_",AG$2),'Reference data SID'!$B:$N,13,FALSE)),"",VLOOKUP(CONCATENATE($A399,"_",AG$2),'Reference data SID'!$B:$N,13,FALSE))</f>
        <v/>
      </c>
      <c r="AH399" s="16" t="str">
        <f>IF(ISERROR(VLOOKUP(CONCATENATE($A399,"_",AH$2),'Reference data SID'!$B:$N,13,FALSE)),"",VLOOKUP(CONCATENATE($A399,"_",AH$2),'Reference data SID'!$B:$N,13,FALSE))</f>
        <v/>
      </c>
      <c r="AI399" s="16" t="str">
        <f>IF(ISERROR(VLOOKUP(CONCATENATE($A399,"_",AI$2),'Reference data SID'!$B:$N,13,FALSE)),"",VLOOKUP(CONCATENATE($A399,"_",AI$2),'Reference data SID'!$B:$N,13,FALSE))</f>
        <v/>
      </c>
      <c r="AJ399" s="16" t="str">
        <f>IF(ISERROR(VLOOKUP(CONCATENATE($A399,"_",AJ$2),'Reference data SID'!$B:$N,13,FALSE)),"",VLOOKUP(CONCATENATE($A399,"_",AJ$2),'Reference data SID'!$B:$N,13,FALSE))</f>
        <v/>
      </c>
      <c r="AK399" s="16" t="str">
        <f>IF(ISERROR(VLOOKUP(CONCATENATE($A399,"_",AK$2),'Reference data SID'!$B:$N,13,FALSE)),"",VLOOKUP(CONCATENATE($A399,"_",AK$2),'Reference data SID'!$B:$N,13,FALSE))</f>
        <v/>
      </c>
      <c r="AL399" s="16" t="str">
        <f>IF(ISERROR(VLOOKUP(CONCATENATE($A399,"_",AL$2),'Reference data SID'!$B:$N,13,FALSE)),"",VLOOKUP(CONCATENATE($A399,"_",AL$2),'Reference data SID'!$B:$N,13,FALSE))</f>
        <v/>
      </c>
      <c r="AM399" s="16" t="str">
        <f>IF(ISERROR(VLOOKUP(CONCATENATE($A399,"_",AM$2),'Reference data SID'!$B:$N,13,FALSE)),"",VLOOKUP(CONCATENATE($A399,"_",AM$2),'Reference data SID'!$B:$N,13,FALSE))</f>
        <v/>
      </c>
      <c r="AN399" s="16" t="str">
        <f>IF(ISERROR(VLOOKUP(CONCATENATE($A399,"_",AN$2),'Reference data SID'!$B:$N,13,FALSE)),"",VLOOKUP(CONCATENATE($A399,"_",AN$2),'Reference data SID'!$B:$N,13,FALSE))</f>
        <v/>
      </c>
      <c r="AO399" s="16" t="str">
        <f>IF(ISERROR(VLOOKUP(CONCATENATE($A399,"_",AO$2),'Reference data SID'!$B:$N,13,FALSE)),"",VLOOKUP(CONCATENATE($A399,"_",AO$2),'Reference data SID'!$B:$N,13,FALSE))</f>
        <v/>
      </c>
      <c r="AP399" s="16" t="str">
        <f>IF(ISERROR(VLOOKUP(CONCATENATE($A399,"_",AP$2),'Reference data SID'!$B:$N,13,FALSE)),"",VLOOKUP(CONCATENATE($A399,"_",AP$2),'Reference data SID'!$B:$N,13,FALSE))</f>
        <v/>
      </c>
      <c r="AQ399" s="16" t="str">
        <f>IF(ISERROR(VLOOKUP(CONCATENATE($A399,"_",AQ$2),'Reference data SID'!$B:$N,13,FALSE)),"",VLOOKUP(CONCATENATE($A399,"_",AQ$2),'Reference data SID'!$B:$N,13,FALSE))</f>
        <v/>
      </c>
      <c r="AR399" s="16" t="str">
        <f>IF(ISERROR(VLOOKUP(CONCATENATE($A399,"_",AR$2),'Reference data SID'!$B:$N,13,FALSE)),"",VLOOKUP(CONCATENATE($A399,"_",AR$2),'Reference data SID'!$B:$N,13,FALSE))</f>
        <v/>
      </c>
      <c r="AS399" s="16" t="str">
        <f>IF(ISERROR(VLOOKUP(CONCATENATE($A399,"_",AS$2),'Reference data SID'!$B:$N,13,FALSE)),"",VLOOKUP(CONCATENATE($A399,"_",AS$2),'Reference data SID'!$B:$N,13,FALSE))</f>
        <v/>
      </c>
      <c r="AT399" s="16" t="str">
        <f>IF(ISERROR(VLOOKUP(CONCATENATE($A399,"_",AT$2),'Reference data SID'!$B:$N,13,FALSE)),"",VLOOKUP(CONCATENATE($A399,"_",AT$2),'Reference data SID'!$B:$N,13,FALSE))</f>
        <v/>
      </c>
    </row>
    <row r="400" spans="1:46" x14ac:dyDescent="0.25">
      <c r="A400">
        <v>396</v>
      </c>
      <c r="B400" s="16" t="str">
        <f>IF(ISERROR(VLOOKUP(CONCATENATE($A400,"_",B$2),'Reference data SID'!$B:$N,13,FALSE)),"",VLOOKUP(CONCATENATE($A400,"_",B$2),'Reference data SID'!$B:$N,13,FALSE))</f>
        <v/>
      </c>
      <c r="C400" s="16" t="str">
        <f>IF(ISERROR(VLOOKUP(CONCATENATE($A400,"_",C$2),'Reference data SID'!$B:$N,13,FALSE)),"",VLOOKUP(CONCATENATE($A400,"_",C$2),'Reference data SID'!$B:$N,13,FALSE))</f>
        <v/>
      </c>
      <c r="D400" s="16" t="str">
        <f>IF(ISERROR(VLOOKUP(CONCATENATE($A400,"_",D$2),'Reference data SID'!$B:$N,13,FALSE)),"",VLOOKUP(CONCATENATE($A400,"_",D$2),'Reference data SID'!$B:$N,13,FALSE))</f>
        <v/>
      </c>
      <c r="E400" s="16" t="str">
        <f>IF(ISERROR(VLOOKUP(CONCATENATE($A400,"_",E$2),'Reference data SID'!$B:$N,13,FALSE)),"",VLOOKUP(CONCATENATE($A400,"_",E$2),'Reference data SID'!$B:$N,13,FALSE))</f>
        <v/>
      </c>
      <c r="F400" s="16" t="str">
        <f>IF(ISERROR(VLOOKUP(CONCATENATE($A400,"_",F$2),'Reference data SID'!$B:$N,13,FALSE)),"",VLOOKUP(CONCATENATE($A400,"_",F$2),'Reference data SID'!$B:$N,13,FALSE))</f>
        <v/>
      </c>
      <c r="G400" s="16" t="str">
        <f>IF(ISERROR(VLOOKUP(CONCATENATE($A400,"_",G$2),'Reference data SID'!$B:$N,13,FALSE)),"",VLOOKUP(CONCATENATE($A400,"_",G$2),'Reference data SID'!$B:$N,13,FALSE))</f>
        <v/>
      </c>
      <c r="H400" s="16" t="str">
        <f>IF(ISERROR(VLOOKUP(CONCATENATE($A400,"_",H$2),'Reference data SID'!$B:$N,13,FALSE)),"",VLOOKUP(CONCATENATE($A400,"_",H$2),'Reference data SID'!$B:$N,13,FALSE))</f>
        <v/>
      </c>
      <c r="I400" s="16" t="str">
        <f>IF(ISERROR(VLOOKUP(CONCATENATE($A400,"_",I$2),'Reference data SID'!$B:$N,13,FALSE)),"",VLOOKUP(CONCATENATE($A400,"_",I$2),'Reference data SID'!$B:$N,13,FALSE))</f>
        <v/>
      </c>
      <c r="J400" s="16" t="str">
        <f>IF(ISERROR(VLOOKUP(CONCATENATE($A400,"_",J$2),'Reference data SID'!$B:$N,13,FALSE)),"",VLOOKUP(CONCATENATE($A400,"_",J$2),'Reference data SID'!$B:$N,13,FALSE))</f>
        <v/>
      </c>
      <c r="K400" s="16" t="str">
        <f>IF(ISERROR(VLOOKUP(CONCATENATE($A400,"_",K$2),'Reference data SID'!$B:$N,13,FALSE)),"",VLOOKUP(CONCATENATE($A400,"_",K$2),'Reference data SID'!$B:$N,13,FALSE))</f>
        <v/>
      </c>
      <c r="L400" s="16" t="str">
        <f>IF(ISERROR(VLOOKUP(CONCATENATE($A400,"_",L$2),'Reference data SID'!$B:$N,13,FALSE)),"",VLOOKUP(CONCATENATE($A400,"_",L$2),'Reference data SID'!$B:$N,13,FALSE))</f>
        <v/>
      </c>
      <c r="M400" s="16" t="str">
        <f>IF(ISERROR(VLOOKUP(CONCATENATE($A400,"_",M$2),'Reference data SID'!$B:$N,13,FALSE)),"",VLOOKUP(CONCATENATE($A400,"_",M$2),'Reference data SID'!$B:$N,13,FALSE))</f>
        <v/>
      </c>
      <c r="N400" s="16" t="str">
        <f>IF(ISERROR(VLOOKUP(CONCATENATE($A400,"_",N$2),'Reference data SID'!$B:$N,13,FALSE)),"",VLOOKUP(CONCATENATE($A400,"_",N$2),'Reference data SID'!$B:$N,13,FALSE))</f>
        <v/>
      </c>
      <c r="O400" s="16" t="str">
        <f>IF(ISERROR(VLOOKUP(CONCATENATE($A400,"_",O$2),'Reference data SID'!$B:$N,13,FALSE)),"",VLOOKUP(CONCATENATE($A400,"_",O$2),'Reference data SID'!$B:$N,13,FALSE))</f>
        <v/>
      </c>
      <c r="P400" s="16" t="str">
        <f>IF(ISERROR(VLOOKUP(CONCATENATE($A400,"_",P$2),'Reference data SID'!$B:$N,13,FALSE)),"",VLOOKUP(CONCATENATE($A400,"_",P$2),'Reference data SID'!$B:$N,13,FALSE))</f>
        <v/>
      </c>
      <c r="Q400" s="16" t="str">
        <f>IF(ISERROR(VLOOKUP(CONCATENATE($A400,"_",Q$2),'Reference data SID'!$B:$N,13,FALSE)),"",VLOOKUP(CONCATENATE($A400,"_",Q$2),'Reference data SID'!$B:$N,13,FALSE))</f>
        <v/>
      </c>
      <c r="R400" s="16" t="str">
        <f>IF(ISERROR(VLOOKUP(CONCATENATE($A400,"_",R$2),'Reference data SID'!$B:$N,13,FALSE)),"",VLOOKUP(CONCATENATE($A400,"_",R$2),'Reference data SID'!$B:$N,13,FALSE))</f>
        <v/>
      </c>
      <c r="S400" s="16" t="str">
        <f>IF(ISERROR(VLOOKUP(CONCATENATE($A400,"_",S$2),'Reference data SID'!$B:$N,13,FALSE)),"",VLOOKUP(CONCATENATE($A400,"_",S$2),'Reference data SID'!$B:$N,13,FALSE))</f>
        <v/>
      </c>
      <c r="T400" s="16" t="str">
        <f>IF(ISERROR(VLOOKUP(CONCATENATE($A400,"_",T$2),'Reference data SID'!$B:$N,13,FALSE)),"",VLOOKUP(CONCATENATE($A400,"_",T$2),'Reference data SID'!$B:$N,13,FALSE))</f>
        <v/>
      </c>
      <c r="U400" s="16" t="str">
        <f>IF(ISERROR(VLOOKUP(CONCATENATE($A400,"_",U$2),'Reference data SID'!$B:$N,13,FALSE)),"",VLOOKUP(CONCATENATE($A400,"_",U$2),'Reference data SID'!$B:$N,13,FALSE))</f>
        <v/>
      </c>
      <c r="V400" s="16" t="str">
        <f>IF(ISERROR(VLOOKUP(CONCATENATE($A400,"_",V$2),'Reference data SID'!$B:$N,13,FALSE)),"",VLOOKUP(CONCATENATE($A400,"_",V$2),'Reference data SID'!$B:$N,13,FALSE))</f>
        <v/>
      </c>
      <c r="W400" s="16" t="str">
        <f>IF(ISERROR(VLOOKUP(CONCATENATE($A400,"_",W$2),'Reference data SID'!$B:$N,13,FALSE)),"",VLOOKUP(CONCATENATE($A400,"_",W$2),'Reference data SID'!$B:$N,13,FALSE))</f>
        <v/>
      </c>
      <c r="X400" s="16" t="str">
        <f>IF(ISERROR(VLOOKUP(CONCATENATE($A400,"_",X$2),'Reference data SID'!$B:$N,13,FALSE)),"",VLOOKUP(CONCATENATE($A400,"_",X$2),'Reference data SID'!$B:$N,13,FALSE))</f>
        <v/>
      </c>
      <c r="Y400" s="16" t="str">
        <f>IF(ISERROR(VLOOKUP(CONCATENATE($A400,"_",Y$2),'Reference data SID'!$B:$N,13,FALSE)),"",VLOOKUP(CONCATENATE($A400,"_",Y$2),'Reference data SID'!$B:$N,13,FALSE))</f>
        <v/>
      </c>
      <c r="Z400" s="16" t="str">
        <f>IF(ISERROR(VLOOKUP(CONCATENATE($A400,"_",Z$2),'Reference data SID'!$B:$N,13,FALSE)),"",VLOOKUP(CONCATENATE($A400,"_",Z$2),'Reference data SID'!$B:$N,13,FALSE))</f>
        <v/>
      </c>
      <c r="AA400" s="16" t="str">
        <f>IF(ISERROR(VLOOKUP(CONCATENATE($A400,"_",AA$2),'Reference data SID'!$B:$N,13,FALSE)),"",VLOOKUP(CONCATENATE($A400,"_",AA$2),'Reference data SID'!$B:$N,13,FALSE))</f>
        <v/>
      </c>
      <c r="AB400" s="16" t="str">
        <f>IF(ISERROR(VLOOKUP(CONCATENATE($A400,"_",AB$2),'Reference data SID'!$B:$N,13,FALSE)),"",VLOOKUP(CONCATENATE($A400,"_",AB$2),'Reference data SID'!$B:$N,13,FALSE))</f>
        <v/>
      </c>
      <c r="AC400" s="16" t="str">
        <f>IF(ISERROR(VLOOKUP(CONCATENATE($A400,"_",AC$2),'Reference data SID'!$B:$N,13,FALSE)),"",VLOOKUP(CONCATENATE($A400,"_",AC$2),'Reference data SID'!$B:$N,13,FALSE))</f>
        <v/>
      </c>
      <c r="AD400" s="16" t="str">
        <f>IF(ISERROR(VLOOKUP(CONCATENATE($A400,"_",AD$2),'Reference data SID'!$B:$N,13,FALSE)),"",VLOOKUP(CONCATENATE($A400,"_",AD$2),'Reference data SID'!$B:$N,13,FALSE))</f>
        <v/>
      </c>
      <c r="AE400" s="16" t="str">
        <f>IF(ISERROR(VLOOKUP(CONCATENATE($A400,"_",AE$2),'Reference data SID'!$B:$N,13,FALSE)),"",VLOOKUP(CONCATENATE($A400,"_",AE$2),'Reference data SID'!$B:$N,13,FALSE))</f>
        <v/>
      </c>
      <c r="AF400" s="16" t="str">
        <f>IF(ISERROR(VLOOKUP(CONCATENATE($A400,"_",AF$2),'Reference data SID'!$B:$N,13,FALSE)),"",VLOOKUP(CONCATENATE($A400,"_",AF$2),'Reference data SID'!$B:$N,13,FALSE))</f>
        <v/>
      </c>
      <c r="AG400" s="16" t="str">
        <f>IF(ISERROR(VLOOKUP(CONCATENATE($A400,"_",AG$2),'Reference data SID'!$B:$N,13,FALSE)),"",VLOOKUP(CONCATENATE($A400,"_",AG$2),'Reference data SID'!$B:$N,13,FALSE))</f>
        <v/>
      </c>
      <c r="AH400" s="16" t="str">
        <f>IF(ISERROR(VLOOKUP(CONCATENATE($A400,"_",AH$2),'Reference data SID'!$B:$N,13,FALSE)),"",VLOOKUP(CONCATENATE($A400,"_",AH$2),'Reference data SID'!$B:$N,13,FALSE))</f>
        <v/>
      </c>
      <c r="AI400" s="16" t="str">
        <f>IF(ISERROR(VLOOKUP(CONCATENATE($A400,"_",AI$2),'Reference data SID'!$B:$N,13,FALSE)),"",VLOOKUP(CONCATENATE($A400,"_",AI$2),'Reference data SID'!$B:$N,13,FALSE))</f>
        <v/>
      </c>
      <c r="AJ400" s="16" t="str">
        <f>IF(ISERROR(VLOOKUP(CONCATENATE($A400,"_",AJ$2),'Reference data SID'!$B:$N,13,FALSE)),"",VLOOKUP(CONCATENATE($A400,"_",AJ$2),'Reference data SID'!$B:$N,13,FALSE))</f>
        <v/>
      </c>
      <c r="AK400" s="16" t="str">
        <f>IF(ISERROR(VLOOKUP(CONCATENATE($A400,"_",AK$2),'Reference data SID'!$B:$N,13,FALSE)),"",VLOOKUP(CONCATENATE($A400,"_",AK$2),'Reference data SID'!$B:$N,13,FALSE))</f>
        <v/>
      </c>
      <c r="AL400" s="16" t="str">
        <f>IF(ISERROR(VLOOKUP(CONCATENATE($A400,"_",AL$2),'Reference data SID'!$B:$N,13,FALSE)),"",VLOOKUP(CONCATENATE($A400,"_",AL$2),'Reference data SID'!$B:$N,13,FALSE))</f>
        <v/>
      </c>
      <c r="AM400" s="16" t="str">
        <f>IF(ISERROR(VLOOKUP(CONCATENATE($A400,"_",AM$2),'Reference data SID'!$B:$N,13,FALSE)),"",VLOOKUP(CONCATENATE($A400,"_",AM$2),'Reference data SID'!$B:$N,13,FALSE))</f>
        <v/>
      </c>
      <c r="AN400" s="16" t="str">
        <f>IF(ISERROR(VLOOKUP(CONCATENATE($A400,"_",AN$2),'Reference data SID'!$B:$N,13,FALSE)),"",VLOOKUP(CONCATENATE($A400,"_",AN$2),'Reference data SID'!$B:$N,13,FALSE))</f>
        <v/>
      </c>
      <c r="AO400" s="16" t="str">
        <f>IF(ISERROR(VLOOKUP(CONCATENATE($A400,"_",AO$2),'Reference data SID'!$B:$N,13,FALSE)),"",VLOOKUP(CONCATENATE($A400,"_",AO$2),'Reference data SID'!$B:$N,13,FALSE))</f>
        <v/>
      </c>
      <c r="AP400" s="16" t="str">
        <f>IF(ISERROR(VLOOKUP(CONCATENATE($A400,"_",AP$2),'Reference data SID'!$B:$N,13,FALSE)),"",VLOOKUP(CONCATENATE($A400,"_",AP$2),'Reference data SID'!$B:$N,13,FALSE))</f>
        <v/>
      </c>
      <c r="AQ400" s="16" t="str">
        <f>IF(ISERROR(VLOOKUP(CONCATENATE($A400,"_",AQ$2),'Reference data SID'!$B:$N,13,FALSE)),"",VLOOKUP(CONCATENATE($A400,"_",AQ$2),'Reference data SID'!$B:$N,13,FALSE))</f>
        <v/>
      </c>
      <c r="AR400" s="16" t="str">
        <f>IF(ISERROR(VLOOKUP(CONCATENATE($A400,"_",AR$2),'Reference data SID'!$B:$N,13,FALSE)),"",VLOOKUP(CONCATENATE($A400,"_",AR$2),'Reference data SID'!$B:$N,13,FALSE))</f>
        <v/>
      </c>
      <c r="AS400" s="16" t="str">
        <f>IF(ISERROR(VLOOKUP(CONCATENATE($A400,"_",AS$2),'Reference data SID'!$B:$N,13,FALSE)),"",VLOOKUP(CONCATENATE($A400,"_",AS$2),'Reference data SID'!$B:$N,13,FALSE))</f>
        <v/>
      </c>
      <c r="AT400" s="16" t="str">
        <f>IF(ISERROR(VLOOKUP(CONCATENATE($A400,"_",AT$2),'Reference data SID'!$B:$N,13,FALSE)),"",VLOOKUP(CONCATENATE($A400,"_",AT$2),'Reference data SID'!$B:$N,13,FALSE))</f>
        <v/>
      </c>
    </row>
    <row r="401" spans="1:46" x14ac:dyDescent="0.25">
      <c r="A401">
        <v>397</v>
      </c>
      <c r="B401" s="16" t="str">
        <f>IF(ISERROR(VLOOKUP(CONCATENATE($A401,"_",B$2),'Reference data SID'!$B:$N,13,FALSE)),"",VLOOKUP(CONCATENATE($A401,"_",B$2),'Reference data SID'!$B:$N,13,FALSE))</f>
        <v/>
      </c>
      <c r="C401" s="16" t="str">
        <f>IF(ISERROR(VLOOKUP(CONCATENATE($A401,"_",C$2),'Reference data SID'!$B:$N,13,FALSE)),"",VLOOKUP(CONCATENATE($A401,"_",C$2),'Reference data SID'!$B:$N,13,FALSE))</f>
        <v/>
      </c>
      <c r="D401" s="16" t="str">
        <f>IF(ISERROR(VLOOKUP(CONCATENATE($A401,"_",D$2),'Reference data SID'!$B:$N,13,FALSE)),"",VLOOKUP(CONCATENATE($A401,"_",D$2),'Reference data SID'!$B:$N,13,FALSE))</f>
        <v/>
      </c>
      <c r="E401" s="16" t="str">
        <f>IF(ISERROR(VLOOKUP(CONCATENATE($A401,"_",E$2),'Reference data SID'!$B:$N,13,FALSE)),"",VLOOKUP(CONCATENATE($A401,"_",E$2),'Reference data SID'!$B:$N,13,FALSE))</f>
        <v/>
      </c>
      <c r="F401" s="16" t="str">
        <f>IF(ISERROR(VLOOKUP(CONCATENATE($A401,"_",F$2),'Reference data SID'!$B:$N,13,FALSE)),"",VLOOKUP(CONCATENATE($A401,"_",F$2),'Reference data SID'!$B:$N,13,FALSE))</f>
        <v/>
      </c>
      <c r="G401" s="16" t="str">
        <f>IF(ISERROR(VLOOKUP(CONCATENATE($A401,"_",G$2),'Reference data SID'!$B:$N,13,FALSE)),"",VLOOKUP(CONCATENATE($A401,"_",G$2),'Reference data SID'!$B:$N,13,FALSE))</f>
        <v/>
      </c>
      <c r="H401" s="16" t="str">
        <f>IF(ISERROR(VLOOKUP(CONCATENATE($A401,"_",H$2),'Reference data SID'!$B:$N,13,FALSE)),"",VLOOKUP(CONCATENATE($A401,"_",H$2),'Reference data SID'!$B:$N,13,FALSE))</f>
        <v/>
      </c>
      <c r="I401" s="16" t="str">
        <f>IF(ISERROR(VLOOKUP(CONCATENATE($A401,"_",I$2),'Reference data SID'!$B:$N,13,FALSE)),"",VLOOKUP(CONCATENATE($A401,"_",I$2),'Reference data SID'!$B:$N,13,FALSE))</f>
        <v/>
      </c>
      <c r="J401" s="16" t="str">
        <f>IF(ISERROR(VLOOKUP(CONCATENATE($A401,"_",J$2),'Reference data SID'!$B:$N,13,FALSE)),"",VLOOKUP(CONCATENATE($A401,"_",J$2),'Reference data SID'!$B:$N,13,FALSE))</f>
        <v/>
      </c>
      <c r="K401" s="16" t="str">
        <f>IF(ISERROR(VLOOKUP(CONCATENATE($A401,"_",K$2),'Reference data SID'!$B:$N,13,FALSE)),"",VLOOKUP(CONCATENATE($A401,"_",K$2),'Reference data SID'!$B:$N,13,FALSE))</f>
        <v/>
      </c>
      <c r="L401" s="16" t="str">
        <f>IF(ISERROR(VLOOKUP(CONCATENATE($A401,"_",L$2),'Reference data SID'!$B:$N,13,FALSE)),"",VLOOKUP(CONCATENATE($A401,"_",L$2),'Reference data SID'!$B:$N,13,FALSE))</f>
        <v/>
      </c>
      <c r="M401" s="16" t="str">
        <f>IF(ISERROR(VLOOKUP(CONCATENATE($A401,"_",M$2),'Reference data SID'!$B:$N,13,FALSE)),"",VLOOKUP(CONCATENATE($A401,"_",M$2),'Reference data SID'!$B:$N,13,FALSE))</f>
        <v/>
      </c>
      <c r="N401" s="16" t="str">
        <f>IF(ISERROR(VLOOKUP(CONCATENATE($A401,"_",N$2),'Reference data SID'!$B:$N,13,FALSE)),"",VLOOKUP(CONCATENATE($A401,"_",N$2),'Reference data SID'!$B:$N,13,FALSE))</f>
        <v/>
      </c>
      <c r="O401" s="16" t="str">
        <f>IF(ISERROR(VLOOKUP(CONCATENATE($A401,"_",O$2),'Reference data SID'!$B:$N,13,FALSE)),"",VLOOKUP(CONCATENATE($A401,"_",O$2),'Reference data SID'!$B:$N,13,FALSE))</f>
        <v/>
      </c>
      <c r="P401" s="16" t="str">
        <f>IF(ISERROR(VLOOKUP(CONCATENATE($A401,"_",P$2),'Reference data SID'!$B:$N,13,FALSE)),"",VLOOKUP(CONCATENATE($A401,"_",P$2),'Reference data SID'!$B:$N,13,FALSE))</f>
        <v/>
      </c>
      <c r="Q401" s="16" t="str">
        <f>IF(ISERROR(VLOOKUP(CONCATENATE($A401,"_",Q$2),'Reference data SID'!$B:$N,13,FALSE)),"",VLOOKUP(CONCATENATE($A401,"_",Q$2),'Reference data SID'!$B:$N,13,FALSE))</f>
        <v/>
      </c>
      <c r="R401" s="16" t="str">
        <f>IF(ISERROR(VLOOKUP(CONCATENATE($A401,"_",R$2),'Reference data SID'!$B:$N,13,FALSE)),"",VLOOKUP(CONCATENATE($A401,"_",R$2),'Reference data SID'!$B:$N,13,FALSE))</f>
        <v/>
      </c>
      <c r="S401" s="16" t="str">
        <f>IF(ISERROR(VLOOKUP(CONCATENATE($A401,"_",S$2),'Reference data SID'!$B:$N,13,FALSE)),"",VLOOKUP(CONCATENATE($A401,"_",S$2),'Reference data SID'!$B:$N,13,FALSE))</f>
        <v/>
      </c>
      <c r="T401" s="16" t="str">
        <f>IF(ISERROR(VLOOKUP(CONCATENATE($A401,"_",T$2),'Reference data SID'!$B:$N,13,FALSE)),"",VLOOKUP(CONCATENATE($A401,"_",T$2),'Reference data SID'!$B:$N,13,FALSE))</f>
        <v/>
      </c>
      <c r="U401" s="16" t="str">
        <f>IF(ISERROR(VLOOKUP(CONCATENATE($A401,"_",U$2),'Reference data SID'!$B:$N,13,FALSE)),"",VLOOKUP(CONCATENATE($A401,"_",U$2),'Reference data SID'!$B:$N,13,FALSE))</f>
        <v/>
      </c>
      <c r="V401" s="16" t="str">
        <f>IF(ISERROR(VLOOKUP(CONCATENATE($A401,"_",V$2),'Reference data SID'!$B:$N,13,FALSE)),"",VLOOKUP(CONCATENATE($A401,"_",V$2),'Reference data SID'!$B:$N,13,FALSE))</f>
        <v/>
      </c>
      <c r="W401" s="16" t="str">
        <f>IF(ISERROR(VLOOKUP(CONCATENATE($A401,"_",W$2),'Reference data SID'!$B:$N,13,FALSE)),"",VLOOKUP(CONCATENATE($A401,"_",W$2),'Reference data SID'!$B:$N,13,FALSE))</f>
        <v/>
      </c>
      <c r="X401" s="16" t="str">
        <f>IF(ISERROR(VLOOKUP(CONCATENATE($A401,"_",X$2),'Reference data SID'!$B:$N,13,FALSE)),"",VLOOKUP(CONCATENATE($A401,"_",X$2),'Reference data SID'!$B:$N,13,FALSE))</f>
        <v/>
      </c>
      <c r="Y401" s="16" t="str">
        <f>IF(ISERROR(VLOOKUP(CONCATENATE($A401,"_",Y$2),'Reference data SID'!$B:$N,13,FALSE)),"",VLOOKUP(CONCATENATE($A401,"_",Y$2),'Reference data SID'!$B:$N,13,FALSE))</f>
        <v/>
      </c>
      <c r="Z401" s="16" t="str">
        <f>IF(ISERROR(VLOOKUP(CONCATENATE($A401,"_",Z$2),'Reference data SID'!$B:$N,13,FALSE)),"",VLOOKUP(CONCATENATE($A401,"_",Z$2),'Reference data SID'!$B:$N,13,FALSE))</f>
        <v/>
      </c>
      <c r="AA401" s="16" t="str">
        <f>IF(ISERROR(VLOOKUP(CONCATENATE($A401,"_",AA$2),'Reference data SID'!$B:$N,13,FALSE)),"",VLOOKUP(CONCATENATE($A401,"_",AA$2),'Reference data SID'!$B:$N,13,FALSE))</f>
        <v/>
      </c>
      <c r="AB401" s="16" t="str">
        <f>IF(ISERROR(VLOOKUP(CONCATENATE($A401,"_",AB$2),'Reference data SID'!$B:$N,13,FALSE)),"",VLOOKUP(CONCATENATE($A401,"_",AB$2),'Reference data SID'!$B:$N,13,FALSE))</f>
        <v/>
      </c>
      <c r="AC401" s="16" t="str">
        <f>IF(ISERROR(VLOOKUP(CONCATENATE($A401,"_",AC$2),'Reference data SID'!$B:$N,13,FALSE)),"",VLOOKUP(CONCATENATE($A401,"_",AC$2),'Reference data SID'!$B:$N,13,FALSE))</f>
        <v/>
      </c>
      <c r="AD401" s="16" t="str">
        <f>IF(ISERROR(VLOOKUP(CONCATENATE($A401,"_",AD$2),'Reference data SID'!$B:$N,13,FALSE)),"",VLOOKUP(CONCATENATE($A401,"_",AD$2),'Reference data SID'!$B:$N,13,FALSE))</f>
        <v/>
      </c>
      <c r="AE401" s="16" t="str">
        <f>IF(ISERROR(VLOOKUP(CONCATENATE($A401,"_",AE$2),'Reference data SID'!$B:$N,13,FALSE)),"",VLOOKUP(CONCATENATE($A401,"_",AE$2),'Reference data SID'!$B:$N,13,FALSE))</f>
        <v/>
      </c>
      <c r="AF401" s="16" t="str">
        <f>IF(ISERROR(VLOOKUP(CONCATENATE($A401,"_",AF$2),'Reference data SID'!$B:$N,13,FALSE)),"",VLOOKUP(CONCATENATE($A401,"_",AF$2),'Reference data SID'!$B:$N,13,FALSE))</f>
        <v/>
      </c>
      <c r="AG401" s="16" t="str">
        <f>IF(ISERROR(VLOOKUP(CONCATENATE($A401,"_",AG$2),'Reference data SID'!$B:$N,13,FALSE)),"",VLOOKUP(CONCATENATE($A401,"_",AG$2),'Reference data SID'!$B:$N,13,FALSE))</f>
        <v/>
      </c>
      <c r="AH401" s="16" t="str">
        <f>IF(ISERROR(VLOOKUP(CONCATENATE($A401,"_",AH$2),'Reference data SID'!$B:$N,13,FALSE)),"",VLOOKUP(CONCATENATE($A401,"_",AH$2),'Reference data SID'!$B:$N,13,FALSE))</f>
        <v/>
      </c>
      <c r="AI401" s="16" t="str">
        <f>IF(ISERROR(VLOOKUP(CONCATENATE($A401,"_",AI$2),'Reference data SID'!$B:$N,13,FALSE)),"",VLOOKUP(CONCATENATE($A401,"_",AI$2),'Reference data SID'!$B:$N,13,FALSE))</f>
        <v/>
      </c>
      <c r="AJ401" s="16" t="str">
        <f>IF(ISERROR(VLOOKUP(CONCATENATE($A401,"_",AJ$2),'Reference data SID'!$B:$N,13,FALSE)),"",VLOOKUP(CONCATENATE($A401,"_",AJ$2),'Reference data SID'!$B:$N,13,FALSE))</f>
        <v/>
      </c>
      <c r="AK401" s="16" t="str">
        <f>IF(ISERROR(VLOOKUP(CONCATENATE($A401,"_",AK$2),'Reference data SID'!$B:$N,13,FALSE)),"",VLOOKUP(CONCATENATE($A401,"_",AK$2),'Reference data SID'!$B:$N,13,FALSE))</f>
        <v/>
      </c>
      <c r="AL401" s="16" t="str">
        <f>IF(ISERROR(VLOOKUP(CONCATENATE($A401,"_",AL$2),'Reference data SID'!$B:$N,13,FALSE)),"",VLOOKUP(CONCATENATE($A401,"_",AL$2),'Reference data SID'!$B:$N,13,FALSE))</f>
        <v/>
      </c>
      <c r="AM401" s="16" t="str">
        <f>IF(ISERROR(VLOOKUP(CONCATENATE($A401,"_",AM$2),'Reference data SID'!$B:$N,13,FALSE)),"",VLOOKUP(CONCATENATE($A401,"_",AM$2),'Reference data SID'!$B:$N,13,FALSE))</f>
        <v/>
      </c>
      <c r="AN401" s="16" t="str">
        <f>IF(ISERROR(VLOOKUP(CONCATENATE($A401,"_",AN$2),'Reference data SID'!$B:$N,13,FALSE)),"",VLOOKUP(CONCATENATE($A401,"_",AN$2),'Reference data SID'!$B:$N,13,FALSE))</f>
        <v/>
      </c>
      <c r="AO401" s="16" t="str">
        <f>IF(ISERROR(VLOOKUP(CONCATENATE($A401,"_",AO$2),'Reference data SID'!$B:$N,13,FALSE)),"",VLOOKUP(CONCATENATE($A401,"_",AO$2),'Reference data SID'!$B:$N,13,FALSE))</f>
        <v/>
      </c>
      <c r="AP401" s="16" t="str">
        <f>IF(ISERROR(VLOOKUP(CONCATENATE($A401,"_",AP$2),'Reference data SID'!$B:$N,13,FALSE)),"",VLOOKUP(CONCATENATE($A401,"_",AP$2),'Reference data SID'!$B:$N,13,FALSE))</f>
        <v/>
      </c>
      <c r="AQ401" s="16" t="str">
        <f>IF(ISERROR(VLOOKUP(CONCATENATE($A401,"_",AQ$2),'Reference data SID'!$B:$N,13,FALSE)),"",VLOOKUP(CONCATENATE($A401,"_",AQ$2),'Reference data SID'!$B:$N,13,FALSE))</f>
        <v/>
      </c>
      <c r="AR401" s="16" t="str">
        <f>IF(ISERROR(VLOOKUP(CONCATENATE($A401,"_",AR$2),'Reference data SID'!$B:$N,13,FALSE)),"",VLOOKUP(CONCATENATE($A401,"_",AR$2),'Reference data SID'!$B:$N,13,FALSE))</f>
        <v/>
      </c>
      <c r="AS401" s="16" t="str">
        <f>IF(ISERROR(VLOOKUP(CONCATENATE($A401,"_",AS$2),'Reference data SID'!$B:$N,13,FALSE)),"",VLOOKUP(CONCATENATE($A401,"_",AS$2),'Reference data SID'!$B:$N,13,FALSE))</f>
        <v/>
      </c>
      <c r="AT401" s="16" t="str">
        <f>IF(ISERROR(VLOOKUP(CONCATENATE($A401,"_",AT$2),'Reference data SID'!$B:$N,13,FALSE)),"",VLOOKUP(CONCATENATE($A401,"_",AT$2),'Reference data SID'!$B:$N,13,FALSE))</f>
        <v/>
      </c>
    </row>
    <row r="402" spans="1:46" x14ac:dyDescent="0.25">
      <c r="A402">
        <v>398</v>
      </c>
      <c r="B402" s="16" t="str">
        <f>IF(ISERROR(VLOOKUP(CONCATENATE($A402,"_",B$2),'Reference data SID'!$B:$N,13,FALSE)),"",VLOOKUP(CONCATENATE($A402,"_",B$2),'Reference data SID'!$B:$N,13,FALSE))</f>
        <v/>
      </c>
      <c r="C402" s="16" t="str">
        <f>IF(ISERROR(VLOOKUP(CONCATENATE($A402,"_",C$2),'Reference data SID'!$B:$N,13,FALSE)),"",VLOOKUP(CONCATENATE($A402,"_",C$2),'Reference data SID'!$B:$N,13,FALSE))</f>
        <v/>
      </c>
      <c r="D402" s="16" t="str">
        <f>IF(ISERROR(VLOOKUP(CONCATENATE($A402,"_",D$2),'Reference data SID'!$B:$N,13,FALSE)),"",VLOOKUP(CONCATENATE($A402,"_",D$2),'Reference data SID'!$B:$N,13,FALSE))</f>
        <v/>
      </c>
      <c r="E402" s="16" t="str">
        <f>IF(ISERROR(VLOOKUP(CONCATENATE($A402,"_",E$2),'Reference data SID'!$B:$N,13,FALSE)),"",VLOOKUP(CONCATENATE($A402,"_",E$2),'Reference data SID'!$B:$N,13,FALSE))</f>
        <v/>
      </c>
      <c r="F402" s="16" t="str">
        <f>IF(ISERROR(VLOOKUP(CONCATENATE($A402,"_",F$2),'Reference data SID'!$B:$N,13,FALSE)),"",VLOOKUP(CONCATENATE($A402,"_",F$2),'Reference data SID'!$B:$N,13,FALSE))</f>
        <v/>
      </c>
      <c r="G402" s="16" t="str">
        <f>IF(ISERROR(VLOOKUP(CONCATENATE($A402,"_",G$2),'Reference data SID'!$B:$N,13,FALSE)),"",VLOOKUP(CONCATENATE($A402,"_",G$2),'Reference data SID'!$B:$N,13,FALSE))</f>
        <v/>
      </c>
      <c r="H402" s="16" t="str">
        <f>IF(ISERROR(VLOOKUP(CONCATENATE($A402,"_",H$2),'Reference data SID'!$B:$N,13,FALSE)),"",VLOOKUP(CONCATENATE($A402,"_",H$2),'Reference data SID'!$B:$N,13,FALSE))</f>
        <v/>
      </c>
      <c r="I402" s="16" t="str">
        <f>IF(ISERROR(VLOOKUP(CONCATENATE($A402,"_",I$2),'Reference data SID'!$B:$N,13,FALSE)),"",VLOOKUP(CONCATENATE($A402,"_",I$2),'Reference data SID'!$B:$N,13,FALSE))</f>
        <v/>
      </c>
      <c r="J402" s="16" t="str">
        <f>IF(ISERROR(VLOOKUP(CONCATENATE($A402,"_",J$2),'Reference data SID'!$B:$N,13,FALSE)),"",VLOOKUP(CONCATENATE($A402,"_",J$2),'Reference data SID'!$B:$N,13,FALSE))</f>
        <v/>
      </c>
      <c r="K402" s="16" t="str">
        <f>IF(ISERROR(VLOOKUP(CONCATENATE($A402,"_",K$2),'Reference data SID'!$B:$N,13,FALSE)),"",VLOOKUP(CONCATENATE($A402,"_",K$2),'Reference data SID'!$B:$N,13,FALSE))</f>
        <v/>
      </c>
      <c r="L402" s="16" t="str">
        <f>IF(ISERROR(VLOOKUP(CONCATENATE($A402,"_",L$2),'Reference data SID'!$B:$N,13,FALSE)),"",VLOOKUP(CONCATENATE($A402,"_",L$2),'Reference data SID'!$B:$N,13,FALSE))</f>
        <v/>
      </c>
      <c r="M402" s="16" t="str">
        <f>IF(ISERROR(VLOOKUP(CONCATENATE($A402,"_",M$2),'Reference data SID'!$B:$N,13,FALSE)),"",VLOOKUP(CONCATENATE($A402,"_",M$2),'Reference data SID'!$B:$N,13,FALSE))</f>
        <v/>
      </c>
      <c r="N402" s="16" t="str">
        <f>IF(ISERROR(VLOOKUP(CONCATENATE($A402,"_",N$2),'Reference data SID'!$B:$N,13,FALSE)),"",VLOOKUP(CONCATENATE($A402,"_",N$2),'Reference data SID'!$B:$N,13,FALSE))</f>
        <v/>
      </c>
      <c r="O402" s="16" t="str">
        <f>IF(ISERROR(VLOOKUP(CONCATENATE($A402,"_",O$2),'Reference data SID'!$B:$N,13,FALSE)),"",VLOOKUP(CONCATENATE($A402,"_",O$2),'Reference data SID'!$B:$N,13,FALSE))</f>
        <v/>
      </c>
      <c r="P402" s="16" t="str">
        <f>IF(ISERROR(VLOOKUP(CONCATENATE($A402,"_",P$2),'Reference data SID'!$B:$N,13,FALSE)),"",VLOOKUP(CONCATENATE($A402,"_",P$2),'Reference data SID'!$B:$N,13,FALSE))</f>
        <v/>
      </c>
      <c r="Q402" s="16" t="str">
        <f>IF(ISERROR(VLOOKUP(CONCATENATE($A402,"_",Q$2),'Reference data SID'!$B:$N,13,FALSE)),"",VLOOKUP(CONCATENATE($A402,"_",Q$2),'Reference data SID'!$B:$N,13,FALSE))</f>
        <v/>
      </c>
      <c r="R402" s="16" t="str">
        <f>IF(ISERROR(VLOOKUP(CONCATENATE($A402,"_",R$2),'Reference data SID'!$B:$N,13,FALSE)),"",VLOOKUP(CONCATENATE($A402,"_",R$2),'Reference data SID'!$B:$N,13,FALSE))</f>
        <v/>
      </c>
      <c r="S402" s="16" t="str">
        <f>IF(ISERROR(VLOOKUP(CONCATENATE($A402,"_",S$2),'Reference data SID'!$B:$N,13,FALSE)),"",VLOOKUP(CONCATENATE($A402,"_",S$2),'Reference data SID'!$B:$N,13,FALSE))</f>
        <v/>
      </c>
      <c r="T402" s="16" t="str">
        <f>IF(ISERROR(VLOOKUP(CONCATENATE($A402,"_",T$2),'Reference data SID'!$B:$N,13,FALSE)),"",VLOOKUP(CONCATENATE($A402,"_",T$2),'Reference data SID'!$B:$N,13,FALSE))</f>
        <v/>
      </c>
      <c r="U402" s="16" t="str">
        <f>IF(ISERROR(VLOOKUP(CONCATENATE($A402,"_",U$2),'Reference data SID'!$B:$N,13,FALSE)),"",VLOOKUP(CONCATENATE($A402,"_",U$2),'Reference data SID'!$B:$N,13,FALSE))</f>
        <v/>
      </c>
      <c r="V402" s="16" t="str">
        <f>IF(ISERROR(VLOOKUP(CONCATENATE($A402,"_",V$2),'Reference data SID'!$B:$N,13,FALSE)),"",VLOOKUP(CONCATENATE($A402,"_",V$2),'Reference data SID'!$B:$N,13,FALSE))</f>
        <v/>
      </c>
      <c r="W402" s="16" t="str">
        <f>IF(ISERROR(VLOOKUP(CONCATENATE($A402,"_",W$2),'Reference data SID'!$B:$N,13,FALSE)),"",VLOOKUP(CONCATENATE($A402,"_",W$2),'Reference data SID'!$B:$N,13,FALSE))</f>
        <v/>
      </c>
      <c r="X402" s="16" t="str">
        <f>IF(ISERROR(VLOOKUP(CONCATENATE($A402,"_",X$2),'Reference data SID'!$B:$N,13,FALSE)),"",VLOOKUP(CONCATENATE($A402,"_",X$2),'Reference data SID'!$B:$N,13,FALSE))</f>
        <v/>
      </c>
      <c r="Y402" s="16" t="str">
        <f>IF(ISERROR(VLOOKUP(CONCATENATE($A402,"_",Y$2),'Reference data SID'!$B:$N,13,FALSE)),"",VLOOKUP(CONCATENATE($A402,"_",Y$2),'Reference data SID'!$B:$N,13,FALSE))</f>
        <v/>
      </c>
      <c r="Z402" s="16" t="str">
        <f>IF(ISERROR(VLOOKUP(CONCATENATE($A402,"_",Z$2),'Reference data SID'!$B:$N,13,FALSE)),"",VLOOKUP(CONCATENATE($A402,"_",Z$2),'Reference data SID'!$B:$N,13,FALSE))</f>
        <v/>
      </c>
      <c r="AA402" s="16" t="str">
        <f>IF(ISERROR(VLOOKUP(CONCATENATE($A402,"_",AA$2),'Reference data SID'!$B:$N,13,FALSE)),"",VLOOKUP(CONCATENATE($A402,"_",AA$2),'Reference data SID'!$B:$N,13,FALSE))</f>
        <v/>
      </c>
      <c r="AB402" s="16" t="str">
        <f>IF(ISERROR(VLOOKUP(CONCATENATE($A402,"_",AB$2),'Reference data SID'!$B:$N,13,FALSE)),"",VLOOKUP(CONCATENATE($A402,"_",AB$2),'Reference data SID'!$B:$N,13,FALSE))</f>
        <v/>
      </c>
      <c r="AC402" s="16" t="str">
        <f>IF(ISERROR(VLOOKUP(CONCATENATE($A402,"_",AC$2),'Reference data SID'!$B:$N,13,FALSE)),"",VLOOKUP(CONCATENATE($A402,"_",AC$2),'Reference data SID'!$B:$N,13,FALSE))</f>
        <v/>
      </c>
      <c r="AD402" s="16" t="str">
        <f>IF(ISERROR(VLOOKUP(CONCATENATE($A402,"_",AD$2),'Reference data SID'!$B:$N,13,FALSE)),"",VLOOKUP(CONCATENATE($A402,"_",AD$2),'Reference data SID'!$B:$N,13,FALSE))</f>
        <v/>
      </c>
      <c r="AE402" s="16" t="str">
        <f>IF(ISERROR(VLOOKUP(CONCATENATE($A402,"_",AE$2),'Reference data SID'!$B:$N,13,FALSE)),"",VLOOKUP(CONCATENATE($A402,"_",AE$2),'Reference data SID'!$B:$N,13,FALSE))</f>
        <v/>
      </c>
      <c r="AF402" s="16" t="str">
        <f>IF(ISERROR(VLOOKUP(CONCATENATE($A402,"_",AF$2),'Reference data SID'!$B:$N,13,FALSE)),"",VLOOKUP(CONCATENATE($A402,"_",AF$2),'Reference data SID'!$B:$N,13,FALSE))</f>
        <v/>
      </c>
      <c r="AG402" s="16" t="str">
        <f>IF(ISERROR(VLOOKUP(CONCATENATE($A402,"_",AG$2),'Reference data SID'!$B:$N,13,FALSE)),"",VLOOKUP(CONCATENATE($A402,"_",AG$2),'Reference data SID'!$B:$N,13,FALSE))</f>
        <v/>
      </c>
      <c r="AH402" s="16" t="str">
        <f>IF(ISERROR(VLOOKUP(CONCATENATE($A402,"_",AH$2),'Reference data SID'!$B:$N,13,FALSE)),"",VLOOKUP(CONCATENATE($A402,"_",AH$2),'Reference data SID'!$B:$N,13,FALSE))</f>
        <v/>
      </c>
      <c r="AI402" s="16" t="str">
        <f>IF(ISERROR(VLOOKUP(CONCATENATE($A402,"_",AI$2),'Reference data SID'!$B:$N,13,FALSE)),"",VLOOKUP(CONCATENATE($A402,"_",AI$2),'Reference data SID'!$B:$N,13,FALSE))</f>
        <v/>
      </c>
      <c r="AJ402" s="16" t="str">
        <f>IF(ISERROR(VLOOKUP(CONCATENATE($A402,"_",AJ$2),'Reference data SID'!$B:$N,13,FALSE)),"",VLOOKUP(CONCATENATE($A402,"_",AJ$2),'Reference data SID'!$B:$N,13,FALSE))</f>
        <v/>
      </c>
      <c r="AK402" s="16" t="str">
        <f>IF(ISERROR(VLOOKUP(CONCATENATE($A402,"_",AK$2),'Reference data SID'!$B:$N,13,FALSE)),"",VLOOKUP(CONCATENATE($A402,"_",AK$2),'Reference data SID'!$B:$N,13,FALSE))</f>
        <v/>
      </c>
      <c r="AL402" s="16" t="str">
        <f>IF(ISERROR(VLOOKUP(CONCATENATE($A402,"_",AL$2),'Reference data SID'!$B:$N,13,FALSE)),"",VLOOKUP(CONCATENATE($A402,"_",AL$2),'Reference data SID'!$B:$N,13,FALSE))</f>
        <v/>
      </c>
      <c r="AM402" s="16" t="str">
        <f>IF(ISERROR(VLOOKUP(CONCATENATE($A402,"_",AM$2),'Reference data SID'!$B:$N,13,FALSE)),"",VLOOKUP(CONCATENATE($A402,"_",AM$2),'Reference data SID'!$B:$N,13,FALSE))</f>
        <v/>
      </c>
      <c r="AN402" s="16" t="str">
        <f>IF(ISERROR(VLOOKUP(CONCATENATE($A402,"_",AN$2),'Reference data SID'!$B:$N,13,FALSE)),"",VLOOKUP(CONCATENATE($A402,"_",AN$2),'Reference data SID'!$B:$N,13,FALSE))</f>
        <v/>
      </c>
      <c r="AO402" s="16" t="str">
        <f>IF(ISERROR(VLOOKUP(CONCATENATE($A402,"_",AO$2),'Reference data SID'!$B:$N,13,FALSE)),"",VLOOKUP(CONCATENATE($A402,"_",AO$2),'Reference data SID'!$B:$N,13,FALSE))</f>
        <v/>
      </c>
      <c r="AP402" s="16" t="str">
        <f>IF(ISERROR(VLOOKUP(CONCATENATE($A402,"_",AP$2),'Reference data SID'!$B:$N,13,FALSE)),"",VLOOKUP(CONCATENATE($A402,"_",AP$2),'Reference data SID'!$B:$N,13,FALSE))</f>
        <v/>
      </c>
      <c r="AQ402" s="16" t="str">
        <f>IF(ISERROR(VLOOKUP(CONCATENATE($A402,"_",AQ$2),'Reference data SID'!$B:$N,13,FALSE)),"",VLOOKUP(CONCATENATE($A402,"_",AQ$2),'Reference data SID'!$B:$N,13,FALSE))</f>
        <v/>
      </c>
      <c r="AR402" s="16" t="str">
        <f>IF(ISERROR(VLOOKUP(CONCATENATE($A402,"_",AR$2),'Reference data SID'!$B:$N,13,FALSE)),"",VLOOKUP(CONCATENATE($A402,"_",AR$2),'Reference data SID'!$B:$N,13,FALSE))</f>
        <v/>
      </c>
      <c r="AS402" s="16" t="str">
        <f>IF(ISERROR(VLOOKUP(CONCATENATE($A402,"_",AS$2),'Reference data SID'!$B:$N,13,FALSE)),"",VLOOKUP(CONCATENATE($A402,"_",AS$2),'Reference data SID'!$B:$N,13,FALSE))</f>
        <v/>
      </c>
      <c r="AT402" s="16" t="str">
        <f>IF(ISERROR(VLOOKUP(CONCATENATE($A402,"_",AT$2),'Reference data SID'!$B:$N,13,FALSE)),"",VLOOKUP(CONCATENATE($A402,"_",AT$2),'Reference data SID'!$B:$N,13,FALSE))</f>
        <v/>
      </c>
    </row>
    <row r="403" spans="1:46" x14ac:dyDescent="0.25">
      <c r="A403">
        <v>399</v>
      </c>
      <c r="B403" s="16" t="str">
        <f>IF(ISERROR(VLOOKUP(CONCATENATE($A403,"_",B$2),'Reference data SID'!$B:$N,13,FALSE)),"",VLOOKUP(CONCATENATE($A403,"_",B$2),'Reference data SID'!$B:$N,13,FALSE))</f>
        <v/>
      </c>
      <c r="C403" s="16" t="str">
        <f>IF(ISERROR(VLOOKUP(CONCATENATE($A403,"_",C$2),'Reference data SID'!$B:$N,13,FALSE)),"",VLOOKUP(CONCATENATE($A403,"_",C$2),'Reference data SID'!$B:$N,13,FALSE))</f>
        <v/>
      </c>
      <c r="D403" s="16" t="str">
        <f>IF(ISERROR(VLOOKUP(CONCATENATE($A403,"_",D$2),'Reference data SID'!$B:$N,13,FALSE)),"",VLOOKUP(CONCATENATE($A403,"_",D$2),'Reference data SID'!$B:$N,13,FALSE))</f>
        <v/>
      </c>
      <c r="E403" s="16" t="str">
        <f>IF(ISERROR(VLOOKUP(CONCATENATE($A403,"_",E$2),'Reference data SID'!$B:$N,13,FALSE)),"",VLOOKUP(CONCATENATE($A403,"_",E$2),'Reference data SID'!$B:$N,13,FALSE))</f>
        <v/>
      </c>
      <c r="F403" s="16" t="str">
        <f>IF(ISERROR(VLOOKUP(CONCATENATE($A403,"_",F$2),'Reference data SID'!$B:$N,13,FALSE)),"",VLOOKUP(CONCATENATE($A403,"_",F$2),'Reference data SID'!$B:$N,13,FALSE))</f>
        <v/>
      </c>
      <c r="G403" s="16" t="str">
        <f>IF(ISERROR(VLOOKUP(CONCATENATE($A403,"_",G$2),'Reference data SID'!$B:$N,13,FALSE)),"",VLOOKUP(CONCATENATE($A403,"_",G$2),'Reference data SID'!$B:$N,13,FALSE))</f>
        <v/>
      </c>
      <c r="H403" s="16" t="str">
        <f>IF(ISERROR(VLOOKUP(CONCATENATE($A403,"_",H$2),'Reference data SID'!$B:$N,13,FALSE)),"",VLOOKUP(CONCATENATE($A403,"_",H$2),'Reference data SID'!$B:$N,13,FALSE))</f>
        <v/>
      </c>
      <c r="I403" s="16" t="str">
        <f>IF(ISERROR(VLOOKUP(CONCATENATE($A403,"_",I$2),'Reference data SID'!$B:$N,13,FALSE)),"",VLOOKUP(CONCATENATE($A403,"_",I$2),'Reference data SID'!$B:$N,13,FALSE))</f>
        <v/>
      </c>
      <c r="J403" s="16" t="str">
        <f>IF(ISERROR(VLOOKUP(CONCATENATE($A403,"_",J$2),'Reference data SID'!$B:$N,13,FALSE)),"",VLOOKUP(CONCATENATE($A403,"_",J$2),'Reference data SID'!$B:$N,13,FALSE))</f>
        <v/>
      </c>
      <c r="K403" s="16" t="str">
        <f>IF(ISERROR(VLOOKUP(CONCATENATE($A403,"_",K$2),'Reference data SID'!$B:$N,13,FALSE)),"",VLOOKUP(CONCATENATE($A403,"_",K$2),'Reference data SID'!$B:$N,13,FALSE))</f>
        <v/>
      </c>
      <c r="L403" s="16" t="str">
        <f>IF(ISERROR(VLOOKUP(CONCATENATE($A403,"_",L$2),'Reference data SID'!$B:$N,13,FALSE)),"",VLOOKUP(CONCATENATE($A403,"_",L$2),'Reference data SID'!$B:$N,13,FALSE))</f>
        <v/>
      </c>
      <c r="M403" s="16" t="str">
        <f>IF(ISERROR(VLOOKUP(CONCATENATE($A403,"_",M$2),'Reference data SID'!$B:$N,13,FALSE)),"",VLOOKUP(CONCATENATE($A403,"_",M$2),'Reference data SID'!$B:$N,13,FALSE))</f>
        <v/>
      </c>
      <c r="N403" s="16" t="str">
        <f>IF(ISERROR(VLOOKUP(CONCATENATE($A403,"_",N$2),'Reference data SID'!$B:$N,13,FALSE)),"",VLOOKUP(CONCATENATE($A403,"_",N$2),'Reference data SID'!$B:$N,13,FALSE))</f>
        <v/>
      </c>
      <c r="O403" s="16" t="str">
        <f>IF(ISERROR(VLOOKUP(CONCATENATE($A403,"_",O$2),'Reference data SID'!$B:$N,13,FALSE)),"",VLOOKUP(CONCATENATE($A403,"_",O$2),'Reference data SID'!$B:$N,13,FALSE))</f>
        <v/>
      </c>
      <c r="P403" s="16" t="str">
        <f>IF(ISERROR(VLOOKUP(CONCATENATE($A403,"_",P$2),'Reference data SID'!$B:$N,13,FALSE)),"",VLOOKUP(CONCATENATE($A403,"_",P$2),'Reference data SID'!$B:$N,13,FALSE))</f>
        <v/>
      </c>
      <c r="Q403" s="16" t="str">
        <f>IF(ISERROR(VLOOKUP(CONCATENATE($A403,"_",Q$2),'Reference data SID'!$B:$N,13,FALSE)),"",VLOOKUP(CONCATENATE($A403,"_",Q$2),'Reference data SID'!$B:$N,13,FALSE))</f>
        <v/>
      </c>
      <c r="R403" s="16" t="str">
        <f>IF(ISERROR(VLOOKUP(CONCATENATE($A403,"_",R$2),'Reference data SID'!$B:$N,13,FALSE)),"",VLOOKUP(CONCATENATE($A403,"_",R$2),'Reference data SID'!$B:$N,13,FALSE))</f>
        <v/>
      </c>
      <c r="S403" s="16" t="str">
        <f>IF(ISERROR(VLOOKUP(CONCATENATE($A403,"_",S$2),'Reference data SID'!$B:$N,13,FALSE)),"",VLOOKUP(CONCATENATE($A403,"_",S$2),'Reference data SID'!$B:$N,13,FALSE))</f>
        <v/>
      </c>
      <c r="T403" s="16" t="str">
        <f>IF(ISERROR(VLOOKUP(CONCATENATE($A403,"_",T$2),'Reference data SID'!$B:$N,13,FALSE)),"",VLOOKUP(CONCATENATE($A403,"_",T$2),'Reference data SID'!$B:$N,13,FALSE))</f>
        <v/>
      </c>
      <c r="U403" s="16" t="str">
        <f>IF(ISERROR(VLOOKUP(CONCATENATE($A403,"_",U$2),'Reference data SID'!$B:$N,13,FALSE)),"",VLOOKUP(CONCATENATE($A403,"_",U$2),'Reference data SID'!$B:$N,13,FALSE))</f>
        <v/>
      </c>
      <c r="V403" s="16" t="str">
        <f>IF(ISERROR(VLOOKUP(CONCATENATE($A403,"_",V$2),'Reference data SID'!$B:$N,13,FALSE)),"",VLOOKUP(CONCATENATE($A403,"_",V$2),'Reference data SID'!$B:$N,13,FALSE))</f>
        <v/>
      </c>
      <c r="W403" s="16" t="str">
        <f>IF(ISERROR(VLOOKUP(CONCATENATE($A403,"_",W$2),'Reference data SID'!$B:$N,13,FALSE)),"",VLOOKUP(CONCATENATE($A403,"_",W$2),'Reference data SID'!$B:$N,13,FALSE))</f>
        <v/>
      </c>
      <c r="X403" s="16" t="str">
        <f>IF(ISERROR(VLOOKUP(CONCATENATE($A403,"_",X$2),'Reference data SID'!$B:$N,13,FALSE)),"",VLOOKUP(CONCATENATE($A403,"_",X$2),'Reference data SID'!$B:$N,13,FALSE))</f>
        <v/>
      </c>
      <c r="Y403" s="16" t="str">
        <f>IF(ISERROR(VLOOKUP(CONCATENATE($A403,"_",Y$2),'Reference data SID'!$B:$N,13,FALSE)),"",VLOOKUP(CONCATENATE($A403,"_",Y$2),'Reference data SID'!$B:$N,13,FALSE))</f>
        <v/>
      </c>
      <c r="Z403" s="16" t="str">
        <f>IF(ISERROR(VLOOKUP(CONCATENATE($A403,"_",Z$2),'Reference data SID'!$B:$N,13,FALSE)),"",VLOOKUP(CONCATENATE($A403,"_",Z$2),'Reference data SID'!$B:$N,13,FALSE))</f>
        <v/>
      </c>
      <c r="AA403" s="16" t="str">
        <f>IF(ISERROR(VLOOKUP(CONCATENATE($A403,"_",AA$2),'Reference data SID'!$B:$N,13,FALSE)),"",VLOOKUP(CONCATENATE($A403,"_",AA$2),'Reference data SID'!$B:$N,13,FALSE))</f>
        <v/>
      </c>
      <c r="AB403" s="16" t="str">
        <f>IF(ISERROR(VLOOKUP(CONCATENATE($A403,"_",AB$2),'Reference data SID'!$B:$N,13,FALSE)),"",VLOOKUP(CONCATENATE($A403,"_",AB$2),'Reference data SID'!$B:$N,13,FALSE))</f>
        <v/>
      </c>
      <c r="AC403" s="16" t="str">
        <f>IF(ISERROR(VLOOKUP(CONCATENATE($A403,"_",AC$2),'Reference data SID'!$B:$N,13,FALSE)),"",VLOOKUP(CONCATENATE($A403,"_",AC$2),'Reference data SID'!$B:$N,13,FALSE))</f>
        <v/>
      </c>
      <c r="AD403" s="16" t="str">
        <f>IF(ISERROR(VLOOKUP(CONCATENATE($A403,"_",AD$2),'Reference data SID'!$B:$N,13,FALSE)),"",VLOOKUP(CONCATENATE($A403,"_",AD$2),'Reference data SID'!$B:$N,13,FALSE))</f>
        <v/>
      </c>
      <c r="AE403" s="16" t="str">
        <f>IF(ISERROR(VLOOKUP(CONCATENATE($A403,"_",AE$2),'Reference data SID'!$B:$N,13,FALSE)),"",VLOOKUP(CONCATENATE($A403,"_",AE$2),'Reference data SID'!$B:$N,13,FALSE))</f>
        <v/>
      </c>
      <c r="AF403" s="16" t="str">
        <f>IF(ISERROR(VLOOKUP(CONCATENATE($A403,"_",AF$2),'Reference data SID'!$B:$N,13,FALSE)),"",VLOOKUP(CONCATENATE($A403,"_",AF$2),'Reference data SID'!$B:$N,13,FALSE))</f>
        <v/>
      </c>
      <c r="AG403" s="16" t="str">
        <f>IF(ISERROR(VLOOKUP(CONCATENATE($A403,"_",AG$2),'Reference data SID'!$B:$N,13,FALSE)),"",VLOOKUP(CONCATENATE($A403,"_",AG$2),'Reference data SID'!$B:$N,13,FALSE))</f>
        <v/>
      </c>
      <c r="AH403" s="16" t="str">
        <f>IF(ISERROR(VLOOKUP(CONCATENATE($A403,"_",AH$2),'Reference data SID'!$B:$N,13,FALSE)),"",VLOOKUP(CONCATENATE($A403,"_",AH$2),'Reference data SID'!$B:$N,13,FALSE))</f>
        <v/>
      </c>
      <c r="AI403" s="16" t="str">
        <f>IF(ISERROR(VLOOKUP(CONCATENATE($A403,"_",AI$2),'Reference data SID'!$B:$N,13,FALSE)),"",VLOOKUP(CONCATENATE($A403,"_",AI$2),'Reference data SID'!$B:$N,13,FALSE))</f>
        <v/>
      </c>
      <c r="AJ403" s="16" t="str">
        <f>IF(ISERROR(VLOOKUP(CONCATENATE($A403,"_",AJ$2),'Reference data SID'!$B:$N,13,FALSE)),"",VLOOKUP(CONCATENATE($A403,"_",AJ$2),'Reference data SID'!$B:$N,13,FALSE))</f>
        <v/>
      </c>
      <c r="AK403" s="16" t="str">
        <f>IF(ISERROR(VLOOKUP(CONCATENATE($A403,"_",AK$2),'Reference data SID'!$B:$N,13,FALSE)),"",VLOOKUP(CONCATENATE($A403,"_",AK$2),'Reference data SID'!$B:$N,13,FALSE))</f>
        <v/>
      </c>
      <c r="AL403" s="16" t="str">
        <f>IF(ISERROR(VLOOKUP(CONCATENATE($A403,"_",AL$2),'Reference data SID'!$B:$N,13,FALSE)),"",VLOOKUP(CONCATENATE($A403,"_",AL$2),'Reference data SID'!$B:$N,13,FALSE))</f>
        <v/>
      </c>
      <c r="AM403" s="16" t="str">
        <f>IF(ISERROR(VLOOKUP(CONCATENATE($A403,"_",AM$2),'Reference data SID'!$B:$N,13,FALSE)),"",VLOOKUP(CONCATENATE($A403,"_",AM$2),'Reference data SID'!$B:$N,13,FALSE))</f>
        <v/>
      </c>
      <c r="AN403" s="16" t="str">
        <f>IF(ISERROR(VLOOKUP(CONCATENATE($A403,"_",AN$2),'Reference data SID'!$B:$N,13,FALSE)),"",VLOOKUP(CONCATENATE($A403,"_",AN$2),'Reference data SID'!$B:$N,13,FALSE))</f>
        <v/>
      </c>
      <c r="AO403" s="16" t="str">
        <f>IF(ISERROR(VLOOKUP(CONCATENATE($A403,"_",AO$2),'Reference data SID'!$B:$N,13,FALSE)),"",VLOOKUP(CONCATENATE($A403,"_",AO$2),'Reference data SID'!$B:$N,13,FALSE))</f>
        <v/>
      </c>
      <c r="AP403" s="16" t="str">
        <f>IF(ISERROR(VLOOKUP(CONCATENATE($A403,"_",AP$2),'Reference data SID'!$B:$N,13,FALSE)),"",VLOOKUP(CONCATENATE($A403,"_",AP$2),'Reference data SID'!$B:$N,13,FALSE))</f>
        <v/>
      </c>
      <c r="AQ403" s="16" t="str">
        <f>IF(ISERROR(VLOOKUP(CONCATENATE($A403,"_",AQ$2),'Reference data SID'!$B:$N,13,FALSE)),"",VLOOKUP(CONCATENATE($A403,"_",AQ$2),'Reference data SID'!$B:$N,13,FALSE))</f>
        <v/>
      </c>
      <c r="AR403" s="16" t="str">
        <f>IF(ISERROR(VLOOKUP(CONCATENATE($A403,"_",AR$2),'Reference data SID'!$B:$N,13,FALSE)),"",VLOOKUP(CONCATENATE($A403,"_",AR$2),'Reference data SID'!$B:$N,13,FALSE))</f>
        <v/>
      </c>
      <c r="AS403" s="16" t="str">
        <f>IF(ISERROR(VLOOKUP(CONCATENATE($A403,"_",AS$2),'Reference data SID'!$B:$N,13,FALSE)),"",VLOOKUP(CONCATENATE($A403,"_",AS$2),'Reference data SID'!$B:$N,13,FALSE))</f>
        <v/>
      </c>
      <c r="AT403" s="16" t="str">
        <f>IF(ISERROR(VLOOKUP(CONCATENATE($A403,"_",AT$2),'Reference data SID'!$B:$N,13,FALSE)),"",VLOOKUP(CONCATENATE($A403,"_",AT$2),'Reference data SID'!$B:$N,13,FALSE))</f>
        <v/>
      </c>
    </row>
    <row r="404" spans="1:46" x14ac:dyDescent="0.25">
      <c r="A404">
        <v>400</v>
      </c>
      <c r="B404" s="16" t="str">
        <f>IF(ISERROR(VLOOKUP(CONCATENATE($A404,"_",B$2),'Reference data SID'!$B:$N,13,FALSE)),"",VLOOKUP(CONCATENATE($A404,"_",B$2),'Reference data SID'!$B:$N,13,FALSE))</f>
        <v/>
      </c>
      <c r="C404" s="16" t="str">
        <f>IF(ISERROR(VLOOKUP(CONCATENATE($A404,"_",C$2),'Reference data SID'!$B:$N,13,FALSE)),"",VLOOKUP(CONCATENATE($A404,"_",C$2),'Reference data SID'!$B:$N,13,FALSE))</f>
        <v/>
      </c>
      <c r="D404" s="16" t="str">
        <f>IF(ISERROR(VLOOKUP(CONCATENATE($A404,"_",D$2),'Reference data SID'!$B:$N,13,FALSE)),"",VLOOKUP(CONCATENATE($A404,"_",D$2),'Reference data SID'!$B:$N,13,FALSE))</f>
        <v/>
      </c>
      <c r="E404" s="16" t="str">
        <f>IF(ISERROR(VLOOKUP(CONCATENATE($A404,"_",E$2),'Reference data SID'!$B:$N,13,FALSE)),"",VLOOKUP(CONCATENATE($A404,"_",E$2),'Reference data SID'!$B:$N,13,FALSE))</f>
        <v/>
      </c>
      <c r="F404" s="16" t="str">
        <f>IF(ISERROR(VLOOKUP(CONCATENATE($A404,"_",F$2),'Reference data SID'!$B:$N,13,FALSE)),"",VLOOKUP(CONCATENATE($A404,"_",F$2),'Reference data SID'!$B:$N,13,FALSE))</f>
        <v/>
      </c>
      <c r="G404" s="16" t="str">
        <f>IF(ISERROR(VLOOKUP(CONCATENATE($A404,"_",G$2),'Reference data SID'!$B:$N,13,FALSE)),"",VLOOKUP(CONCATENATE($A404,"_",G$2),'Reference data SID'!$B:$N,13,FALSE))</f>
        <v/>
      </c>
      <c r="H404" s="16" t="str">
        <f>IF(ISERROR(VLOOKUP(CONCATENATE($A404,"_",H$2),'Reference data SID'!$B:$N,13,FALSE)),"",VLOOKUP(CONCATENATE($A404,"_",H$2),'Reference data SID'!$B:$N,13,FALSE))</f>
        <v/>
      </c>
      <c r="I404" s="16" t="str">
        <f>IF(ISERROR(VLOOKUP(CONCATENATE($A404,"_",I$2),'Reference data SID'!$B:$N,13,FALSE)),"",VLOOKUP(CONCATENATE($A404,"_",I$2),'Reference data SID'!$B:$N,13,FALSE))</f>
        <v/>
      </c>
      <c r="J404" s="16" t="str">
        <f>IF(ISERROR(VLOOKUP(CONCATENATE($A404,"_",J$2),'Reference data SID'!$B:$N,13,FALSE)),"",VLOOKUP(CONCATENATE($A404,"_",J$2),'Reference data SID'!$B:$N,13,FALSE))</f>
        <v/>
      </c>
      <c r="K404" s="16" t="str">
        <f>IF(ISERROR(VLOOKUP(CONCATENATE($A404,"_",K$2),'Reference data SID'!$B:$N,13,FALSE)),"",VLOOKUP(CONCATENATE($A404,"_",K$2),'Reference data SID'!$B:$N,13,FALSE))</f>
        <v/>
      </c>
      <c r="L404" s="16" t="str">
        <f>IF(ISERROR(VLOOKUP(CONCATENATE($A404,"_",L$2),'Reference data SID'!$B:$N,13,FALSE)),"",VLOOKUP(CONCATENATE($A404,"_",L$2),'Reference data SID'!$B:$N,13,FALSE))</f>
        <v/>
      </c>
      <c r="M404" s="16" t="str">
        <f>IF(ISERROR(VLOOKUP(CONCATENATE($A404,"_",M$2),'Reference data SID'!$B:$N,13,FALSE)),"",VLOOKUP(CONCATENATE($A404,"_",M$2),'Reference data SID'!$B:$N,13,FALSE))</f>
        <v/>
      </c>
      <c r="N404" s="16" t="str">
        <f>IF(ISERROR(VLOOKUP(CONCATENATE($A404,"_",N$2),'Reference data SID'!$B:$N,13,FALSE)),"",VLOOKUP(CONCATENATE($A404,"_",N$2),'Reference data SID'!$B:$N,13,FALSE))</f>
        <v/>
      </c>
      <c r="O404" s="16" t="str">
        <f>IF(ISERROR(VLOOKUP(CONCATENATE($A404,"_",O$2),'Reference data SID'!$B:$N,13,FALSE)),"",VLOOKUP(CONCATENATE($A404,"_",O$2),'Reference data SID'!$B:$N,13,FALSE))</f>
        <v/>
      </c>
      <c r="P404" s="16" t="str">
        <f>IF(ISERROR(VLOOKUP(CONCATENATE($A404,"_",P$2),'Reference data SID'!$B:$N,13,FALSE)),"",VLOOKUP(CONCATENATE($A404,"_",P$2),'Reference data SID'!$B:$N,13,FALSE))</f>
        <v/>
      </c>
      <c r="Q404" s="16" t="str">
        <f>IF(ISERROR(VLOOKUP(CONCATENATE($A404,"_",Q$2),'Reference data SID'!$B:$N,13,FALSE)),"",VLOOKUP(CONCATENATE($A404,"_",Q$2),'Reference data SID'!$B:$N,13,FALSE))</f>
        <v/>
      </c>
      <c r="R404" s="16" t="str">
        <f>IF(ISERROR(VLOOKUP(CONCATENATE($A404,"_",R$2),'Reference data SID'!$B:$N,13,FALSE)),"",VLOOKUP(CONCATENATE($A404,"_",R$2),'Reference data SID'!$B:$N,13,FALSE))</f>
        <v/>
      </c>
      <c r="S404" s="16" t="str">
        <f>IF(ISERROR(VLOOKUP(CONCATENATE($A404,"_",S$2),'Reference data SID'!$B:$N,13,FALSE)),"",VLOOKUP(CONCATENATE($A404,"_",S$2),'Reference data SID'!$B:$N,13,FALSE))</f>
        <v/>
      </c>
      <c r="T404" s="16" t="str">
        <f>IF(ISERROR(VLOOKUP(CONCATENATE($A404,"_",T$2),'Reference data SID'!$B:$N,13,FALSE)),"",VLOOKUP(CONCATENATE($A404,"_",T$2),'Reference data SID'!$B:$N,13,FALSE))</f>
        <v/>
      </c>
      <c r="U404" s="16" t="str">
        <f>IF(ISERROR(VLOOKUP(CONCATENATE($A404,"_",U$2),'Reference data SID'!$B:$N,13,FALSE)),"",VLOOKUP(CONCATENATE($A404,"_",U$2),'Reference data SID'!$B:$N,13,FALSE))</f>
        <v/>
      </c>
      <c r="V404" s="16" t="str">
        <f>IF(ISERROR(VLOOKUP(CONCATENATE($A404,"_",V$2),'Reference data SID'!$B:$N,13,FALSE)),"",VLOOKUP(CONCATENATE($A404,"_",V$2),'Reference data SID'!$B:$N,13,FALSE))</f>
        <v/>
      </c>
      <c r="W404" s="16" t="str">
        <f>IF(ISERROR(VLOOKUP(CONCATENATE($A404,"_",W$2),'Reference data SID'!$B:$N,13,FALSE)),"",VLOOKUP(CONCATENATE($A404,"_",W$2),'Reference data SID'!$B:$N,13,FALSE))</f>
        <v/>
      </c>
      <c r="X404" s="16" t="str">
        <f>IF(ISERROR(VLOOKUP(CONCATENATE($A404,"_",X$2),'Reference data SID'!$B:$N,13,FALSE)),"",VLOOKUP(CONCATENATE($A404,"_",X$2),'Reference data SID'!$B:$N,13,FALSE))</f>
        <v/>
      </c>
      <c r="Y404" s="16" t="str">
        <f>IF(ISERROR(VLOOKUP(CONCATENATE($A404,"_",Y$2),'Reference data SID'!$B:$N,13,FALSE)),"",VLOOKUP(CONCATENATE($A404,"_",Y$2),'Reference data SID'!$B:$N,13,FALSE))</f>
        <v/>
      </c>
      <c r="Z404" s="16" t="str">
        <f>IF(ISERROR(VLOOKUP(CONCATENATE($A404,"_",Z$2),'Reference data SID'!$B:$N,13,FALSE)),"",VLOOKUP(CONCATENATE($A404,"_",Z$2),'Reference data SID'!$B:$N,13,FALSE))</f>
        <v/>
      </c>
      <c r="AA404" s="16" t="str">
        <f>IF(ISERROR(VLOOKUP(CONCATENATE($A404,"_",AA$2),'Reference data SID'!$B:$N,13,FALSE)),"",VLOOKUP(CONCATENATE($A404,"_",AA$2),'Reference data SID'!$B:$N,13,FALSE))</f>
        <v/>
      </c>
      <c r="AB404" s="16" t="str">
        <f>IF(ISERROR(VLOOKUP(CONCATENATE($A404,"_",AB$2),'Reference data SID'!$B:$N,13,FALSE)),"",VLOOKUP(CONCATENATE($A404,"_",AB$2),'Reference data SID'!$B:$N,13,FALSE))</f>
        <v/>
      </c>
      <c r="AC404" s="16" t="str">
        <f>IF(ISERROR(VLOOKUP(CONCATENATE($A404,"_",AC$2),'Reference data SID'!$B:$N,13,FALSE)),"",VLOOKUP(CONCATENATE($A404,"_",AC$2),'Reference data SID'!$B:$N,13,FALSE))</f>
        <v/>
      </c>
      <c r="AD404" s="16" t="str">
        <f>IF(ISERROR(VLOOKUP(CONCATENATE($A404,"_",AD$2),'Reference data SID'!$B:$N,13,FALSE)),"",VLOOKUP(CONCATENATE($A404,"_",AD$2),'Reference data SID'!$B:$N,13,FALSE))</f>
        <v/>
      </c>
      <c r="AE404" s="16" t="str">
        <f>IF(ISERROR(VLOOKUP(CONCATENATE($A404,"_",AE$2),'Reference data SID'!$B:$N,13,FALSE)),"",VLOOKUP(CONCATENATE($A404,"_",AE$2),'Reference data SID'!$B:$N,13,FALSE))</f>
        <v/>
      </c>
      <c r="AF404" s="16" t="str">
        <f>IF(ISERROR(VLOOKUP(CONCATENATE($A404,"_",AF$2),'Reference data SID'!$B:$N,13,FALSE)),"",VLOOKUP(CONCATENATE($A404,"_",AF$2),'Reference data SID'!$B:$N,13,FALSE))</f>
        <v/>
      </c>
      <c r="AG404" s="16" t="str">
        <f>IF(ISERROR(VLOOKUP(CONCATENATE($A404,"_",AG$2),'Reference data SID'!$B:$N,13,FALSE)),"",VLOOKUP(CONCATENATE($A404,"_",AG$2),'Reference data SID'!$B:$N,13,FALSE))</f>
        <v/>
      </c>
      <c r="AH404" s="16" t="str">
        <f>IF(ISERROR(VLOOKUP(CONCATENATE($A404,"_",AH$2),'Reference data SID'!$B:$N,13,FALSE)),"",VLOOKUP(CONCATENATE($A404,"_",AH$2),'Reference data SID'!$B:$N,13,FALSE))</f>
        <v/>
      </c>
      <c r="AI404" s="16" t="str">
        <f>IF(ISERROR(VLOOKUP(CONCATENATE($A404,"_",AI$2),'Reference data SID'!$B:$N,13,FALSE)),"",VLOOKUP(CONCATENATE($A404,"_",AI$2),'Reference data SID'!$B:$N,13,FALSE))</f>
        <v/>
      </c>
      <c r="AJ404" s="16" t="str">
        <f>IF(ISERROR(VLOOKUP(CONCATENATE($A404,"_",AJ$2),'Reference data SID'!$B:$N,13,FALSE)),"",VLOOKUP(CONCATENATE($A404,"_",AJ$2),'Reference data SID'!$B:$N,13,FALSE))</f>
        <v/>
      </c>
      <c r="AK404" s="16" t="str">
        <f>IF(ISERROR(VLOOKUP(CONCATENATE($A404,"_",AK$2),'Reference data SID'!$B:$N,13,FALSE)),"",VLOOKUP(CONCATENATE($A404,"_",AK$2),'Reference data SID'!$B:$N,13,FALSE))</f>
        <v/>
      </c>
      <c r="AL404" s="16" t="str">
        <f>IF(ISERROR(VLOOKUP(CONCATENATE($A404,"_",AL$2),'Reference data SID'!$B:$N,13,FALSE)),"",VLOOKUP(CONCATENATE($A404,"_",AL$2),'Reference data SID'!$B:$N,13,FALSE))</f>
        <v/>
      </c>
      <c r="AM404" s="16" t="str">
        <f>IF(ISERROR(VLOOKUP(CONCATENATE($A404,"_",AM$2),'Reference data SID'!$B:$N,13,FALSE)),"",VLOOKUP(CONCATENATE($A404,"_",AM$2),'Reference data SID'!$B:$N,13,FALSE))</f>
        <v/>
      </c>
      <c r="AN404" s="16" t="str">
        <f>IF(ISERROR(VLOOKUP(CONCATENATE($A404,"_",AN$2),'Reference data SID'!$B:$N,13,FALSE)),"",VLOOKUP(CONCATENATE($A404,"_",AN$2),'Reference data SID'!$B:$N,13,FALSE))</f>
        <v/>
      </c>
      <c r="AO404" s="16" t="str">
        <f>IF(ISERROR(VLOOKUP(CONCATENATE($A404,"_",AO$2),'Reference data SID'!$B:$N,13,FALSE)),"",VLOOKUP(CONCATENATE($A404,"_",AO$2),'Reference data SID'!$B:$N,13,FALSE))</f>
        <v/>
      </c>
      <c r="AP404" s="16" t="str">
        <f>IF(ISERROR(VLOOKUP(CONCATENATE($A404,"_",AP$2),'Reference data SID'!$B:$N,13,FALSE)),"",VLOOKUP(CONCATENATE($A404,"_",AP$2),'Reference data SID'!$B:$N,13,FALSE))</f>
        <v/>
      </c>
      <c r="AQ404" s="16" t="str">
        <f>IF(ISERROR(VLOOKUP(CONCATENATE($A404,"_",AQ$2),'Reference data SID'!$B:$N,13,FALSE)),"",VLOOKUP(CONCATENATE($A404,"_",AQ$2),'Reference data SID'!$B:$N,13,FALSE))</f>
        <v/>
      </c>
      <c r="AR404" s="16" t="str">
        <f>IF(ISERROR(VLOOKUP(CONCATENATE($A404,"_",AR$2),'Reference data SID'!$B:$N,13,FALSE)),"",VLOOKUP(CONCATENATE($A404,"_",AR$2),'Reference data SID'!$B:$N,13,FALSE))</f>
        <v/>
      </c>
      <c r="AS404" s="16" t="str">
        <f>IF(ISERROR(VLOOKUP(CONCATENATE($A404,"_",AS$2),'Reference data SID'!$B:$N,13,FALSE)),"",VLOOKUP(CONCATENATE($A404,"_",AS$2),'Reference data SID'!$B:$N,13,FALSE))</f>
        <v/>
      </c>
      <c r="AT404" s="16" t="str">
        <f>IF(ISERROR(VLOOKUP(CONCATENATE($A404,"_",AT$2),'Reference data SID'!$B:$N,13,FALSE)),"",VLOOKUP(CONCATENATE($A404,"_",AT$2),'Reference data SID'!$B:$N,13,FALSE))</f>
        <v/>
      </c>
    </row>
    <row r="405" spans="1:46" x14ac:dyDescent="0.25">
      <c r="A405">
        <v>401</v>
      </c>
      <c r="B405" s="16" t="str">
        <f>IF(ISERROR(VLOOKUP(CONCATENATE($A405,"_",B$2),'Reference data SID'!$B:$N,13,FALSE)),"",VLOOKUP(CONCATENATE($A405,"_",B$2),'Reference data SID'!$B:$N,13,FALSE))</f>
        <v/>
      </c>
      <c r="C405" s="16" t="str">
        <f>IF(ISERROR(VLOOKUP(CONCATENATE($A405,"_",C$2),'Reference data SID'!$B:$N,13,FALSE)),"",VLOOKUP(CONCATENATE($A405,"_",C$2),'Reference data SID'!$B:$N,13,FALSE))</f>
        <v/>
      </c>
      <c r="D405" s="16" t="str">
        <f>IF(ISERROR(VLOOKUP(CONCATENATE($A405,"_",D$2),'Reference data SID'!$B:$N,13,FALSE)),"",VLOOKUP(CONCATENATE($A405,"_",D$2),'Reference data SID'!$B:$N,13,FALSE))</f>
        <v/>
      </c>
      <c r="E405" s="16" t="str">
        <f>IF(ISERROR(VLOOKUP(CONCATENATE($A405,"_",E$2),'Reference data SID'!$B:$N,13,FALSE)),"",VLOOKUP(CONCATENATE($A405,"_",E$2),'Reference data SID'!$B:$N,13,FALSE))</f>
        <v/>
      </c>
      <c r="F405" s="16" t="str">
        <f>IF(ISERROR(VLOOKUP(CONCATENATE($A405,"_",F$2),'Reference data SID'!$B:$N,13,FALSE)),"",VLOOKUP(CONCATENATE($A405,"_",F$2),'Reference data SID'!$B:$N,13,FALSE))</f>
        <v/>
      </c>
      <c r="G405" s="16" t="str">
        <f>IF(ISERROR(VLOOKUP(CONCATENATE($A405,"_",G$2),'Reference data SID'!$B:$N,13,FALSE)),"",VLOOKUP(CONCATENATE($A405,"_",G$2),'Reference data SID'!$B:$N,13,FALSE))</f>
        <v/>
      </c>
      <c r="H405" s="16" t="str">
        <f>IF(ISERROR(VLOOKUP(CONCATENATE($A405,"_",H$2),'Reference data SID'!$B:$N,13,FALSE)),"",VLOOKUP(CONCATENATE($A405,"_",H$2),'Reference data SID'!$B:$N,13,FALSE))</f>
        <v/>
      </c>
      <c r="I405" s="16" t="str">
        <f>IF(ISERROR(VLOOKUP(CONCATENATE($A405,"_",I$2),'Reference data SID'!$B:$N,13,FALSE)),"",VLOOKUP(CONCATENATE($A405,"_",I$2),'Reference data SID'!$B:$N,13,FALSE))</f>
        <v/>
      </c>
      <c r="J405" s="16" t="str">
        <f>IF(ISERROR(VLOOKUP(CONCATENATE($A405,"_",J$2),'Reference data SID'!$B:$N,13,FALSE)),"",VLOOKUP(CONCATENATE($A405,"_",J$2),'Reference data SID'!$B:$N,13,FALSE))</f>
        <v/>
      </c>
      <c r="K405" s="16" t="str">
        <f>IF(ISERROR(VLOOKUP(CONCATENATE($A405,"_",K$2),'Reference data SID'!$B:$N,13,FALSE)),"",VLOOKUP(CONCATENATE($A405,"_",K$2),'Reference data SID'!$B:$N,13,FALSE))</f>
        <v/>
      </c>
      <c r="L405" s="16" t="str">
        <f>IF(ISERROR(VLOOKUP(CONCATENATE($A405,"_",L$2),'Reference data SID'!$B:$N,13,FALSE)),"",VLOOKUP(CONCATENATE($A405,"_",L$2),'Reference data SID'!$B:$N,13,FALSE))</f>
        <v/>
      </c>
      <c r="M405" s="16" t="str">
        <f>IF(ISERROR(VLOOKUP(CONCATENATE($A405,"_",M$2),'Reference data SID'!$B:$N,13,FALSE)),"",VLOOKUP(CONCATENATE($A405,"_",M$2),'Reference data SID'!$B:$N,13,FALSE))</f>
        <v/>
      </c>
      <c r="N405" s="16" t="str">
        <f>IF(ISERROR(VLOOKUP(CONCATENATE($A405,"_",N$2),'Reference data SID'!$B:$N,13,FALSE)),"",VLOOKUP(CONCATENATE($A405,"_",N$2),'Reference data SID'!$B:$N,13,FALSE))</f>
        <v/>
      </c>
      <c r="O405" s="16" t="str">
        <f>IF(ISERROR(VLOOKUP(CONCATENATE($A405,"_",O$2),'Reference data SID'!$B:$N,13,FALSE)),"",VLOOKUP(CONCATENATE($A405,"_",O$2),'Reference data SID'!$B:$N,13,FALSE))</f>
        <v/>
      </c>
      <c r="P405" s="16" t="str">
        <f>IF(ISERROR(VLOOKUP(CONCATENATE($A405,"_",P$2),'Reference data SID'!$B:$N,13,FALSE)),"",VLOOKUP(CONCATENATE($A405,"_",P$2),'Reference data SID'!$B:$N,13,FALSE))</f>
        <v/>
      </c>
      <c r="Q405" s="16" t="str">
        <f>IF(ISERROR(VLOOKUP(CONCATENATE($A405,"_",Q$2),'Reference data SID'!$B:$N,13,FALSE)),"",VLOOKUP(CONCATENATE($A405,"_",Q$2),'Reference data SID'!$B:$N,13,FALSE))</f>
        <v/>
      </c>
      <c r="R405" s="16" t="str">
        <f>IF(ISERROR(VLOOKUP(CONCATENATE($A405,"_",R$2),'Reference data SID'!$B:$N,13,FALSE)),"",VLOOKUP(CONCATENATE($A405,"_",R$2),'Reference data SID'!$B:$N,13,FALSE))</f>
        <v/>
      </c>
      <c r="S405" s="16" t="str">
        <f>IF(ISERROR(VLOOKUP(CONCATENATE($A405,"_",S$2),'Reference data SID'!$B:$N,13,FALSE)),"",VLOOKUP(CONCATENATE($A405,"_",S$2),'Reference data SID'!$B:$N,13,FALSE))</f>
        <v/>
      </c>
      <c r="T405" s="16" t="str">
        <f>IF(ISERROR(VLOOKUP(CONCATENATE($A405,"_",T$2),'Reference data SID'!$B:$N,13,FALSE)),"",VLOOKUP(CONCATENATE($A405,"_",T$2),'Reference data SID'!$B:$N,13,FALSE))</f>
        <v/>
      </c>
      <c r="U405" s="16" t="str">
        <f>IF(ISERROR(VLOOKUP(CONCATENATE($A405,"_",U$2),'Reference data SID'!$B:$N,13,FALSE)),"",VLOOKUP(CONCATENATE($A405,"_",U$2),'Reference data SID'!$B:$N,13,FALSE))</f>
        <v/>
      </c>
      <c r="V405" s="16" t="str">
        <f>IF(ISERROR(VLOOKUP(CONCATENATE($A405,"_",V$2),'Reference data SID'!$B:$N,13,FALSE)),"",VLOOKUP(CONCATENATE($A405,"_",V$2),'Reference data SID'!$B:$N,13,FALSE))</f>
        <v/>
      </c>
      <c r="W405" s="16" t="str">
        <f>IF(ISERROR(VLOOKUP(CONCATENATE($A405,"_",W$2),'Reference data SID'!$B:$N,13,FALSE)),"",VLOOKUP(CONCATENATE($A405,"_",W$2),'Reference data SID'!$B:$N,13,FALSE))</f>
        <v/>
      </c>
      <c r="X405" s="16" t="str">
        <f>IF(ISERROR(VLOOKUP(CONCATENATE($A405,"_",X$2),'Reference data SID'!$B:$N,13,FALSE)),"",VLOOKUP(CONCATENATE($A405,"_",X$2),'Reference data SID'!$B:$N,13,FALSE))</f>
        <v/>
      </c>
      <c r="Y405" s="16" t="str">
        <f>IF(ISERROR(VLOOKUP(CONCATENATE($A405,"_",Y$2),'Reference data SID'!$B:$N,13,FALSE)),"",VLOOKUP(CONCATENATE($A405,"_",Y$2),'Reference data SID'!$B:$N,13,FALSE))</f>
        <v/>
      </c>
      <c r="Z405" s="16" t="str">
        <f>IF(ISERROR(VLOOKUP(CONCATENATE($A405,"_",Z$2),'Reference data SID'!$B:$N,13,FALSE)),"",VLOOKUP(CONCATENATE($A405,"_",Z$2),'Reference data SID'!$B:$N,13,FALSE))</f>
        <v/>
      </c>
      <c r="AA405" s="16" t="str">
        <f>IF(ISERROR(VLOOKUP(CONCATENATE($A405,"_",AA$2),'Reference data SID'!$B:$N,13,FALSE)),"",VLOOKUP(CONCATENATE($A405,"_",AA$2),'Reference data SID'!$B:$N,13,FALSE))</f>
        <v/>
      </c>
      <c r="AB405" s="16" t="str">
        <f>IF(ISERROR(VLOOKUP(CONCATENATE($A405,"_",AB$2),'Reference data SID'!$B:$N,13,FALSE)),"",VLOOKUP(CONCATENATE($A405,"_",AB$2),'Reference data SID'!$B:$N,13,FALSE))</f>
        <v/>
      </c>
      <c r="AC405" s="16" t="str">
        <f>IF(ISERROR(VLOOKUP(CONCATENATE($A405,"_",AC$2),'Reference data SID'!$B:$N,13,FALSE)),"",VLOOKUP(CONCATENATE($A405,"_",AC$2),'Reference data SID'!$B:$N,13,FALSE))</f>
        <v/>
      </c>
      <c r="AD405" s="16" t="str">
        <f>IF(ISERROR(VLOOKUP(CONCATENATE($A405,"_",AD$2),'Reference data SID'!$B:$N,13,FALSE)),"",VLOOKUP(CONCATENATE($A405,"_",AD$2),'Reference data SID'!$B:$N,13,FALSE))</f>
        <v/>
      </c>
      <c r="AE405" s="16" t="str">
        <f>IF(ISERROR(VLOOKUP(CONCATENATE($A405,"_",AE$2),'Reference data SID'!$B:$N,13,FALSE)),"",VLOOKUP(CONCATENATE($A405,"_",AE$2),'Reference data SID'!$B:$N,13,FALSE))</f>
        <v/>
      </c>
      <c r="AF405" s="16" t="str">
        <f>IF(ISERROR(VLOOKUP(CONCATENATE($A405,"_",AF$2),'Reference data SID'!$B:$N,13,FALSE)),"",VLOOKUP(CONCATENATE($A405,"_",AF$2),'Reference data SID'!$B:$N,13,FALSE))</f>
        <v/>
      </c>
      <c r="AG405" s="16" t="str">
        <f>IF(ISERROR(VLOOKUP(CONCATENATE($A405,"_",AG$2),'Reference data SID'!$B:$N,13,FALSE)),"",VLOOKUP(CONCATENATE($A405,"_",AG$2),'Reference data SID'!$B:$N,13,FALSE))</f>
        <v/>
      </c>
      <c r="AH405" s="16" t="str">
        <f>IF(ISERROR(VLOOKUP(CONCATENATE($A405,"_",AH$2),'Reference data SID'!$B:$N,13,FALSE)),"",VLOOKUP(CONCATENATE($A405,"_",AH$2),'Reference data SID'!$B:$N,13,FALSE))</f>
        <v/>
      </c>
      <c r="AI405" s="16" t="str">
        <f>IF(ISERROR(VLOOKUP(CONCATENATE($A405,"_",AI$2),'Reference data SID'!$B:$N,13,FALSE)),"",VLOOKUP(CONCATENATE($A405,"_",AI$2),'Reference data SID'!$B:$N,13,FALSE))</f>
        <v/>
      </c>
      <c r="AJ405" s="16" t="str">
        <f>IF(ISERROR(VLOOKUP(CONCATENATE($A405,"_",AJ$2),'Reference data SID'!$B:$N,13,FALSE)),"",VLOOKUP(CONCATENATE($A405,"_",AJ$2),'Reference data SID'!$B:$N,13,FALSE))</f>
        <v/>
      </c>
      <c r="AK405" s="16" t="str">
        <f>IF(ISERROR(VLOOKUP(CONCATENATE($A405,"_",AK$2),'Reference data SID'!$B:$N,13,FALSE)),"",VLOOKUP(CONCATENATE($A405,"_",AK$2),'Reference data SID'!$B:$N,13,FALSE))</f>
        <v/>
      </c>
      <c r="AL405" s="16" t="str">
        <f>IF(ISERROR(VLOOKUP(CONCATENATE($A405,"_",AL$2),'Reference data SID'!$B:$N,13,FALSE)),"",VLOOKUP(CONCATENATE($A405,"_",AL$2),'Reference data SID'!$B:$N,13,FALSE))</f>
        <v/>
      </c>
      <c r="AM405" s="16" t="str">
        <f>IF(ISERROR(VLOOKUP(CONCATENATE($A405,"_",AM$2),'Reference data SID'!$B:$N,13,FALSE)),"",VLOOKUP(CONCATENATE($A405,"_",AM$2),'Reference data SID'!$B:$N,13,FALSE))</f>
        <v/>
      </c>
      <c r="AN405" s="16" t="str">
        <f>IF(ISERROR(VLOOKUP(CONCATENATE($A405,"_",AN$2),'Reference data SID'!$B:$N,13,FALSE)),"",VLOOKUP(CONCATENATE($A405,"_",AN$2),'Reference data SID'!$B:$N,13,FALSE))</f>
        <v/>
      </c>
      <c r="AO405" s="16" t="str">
        <f>IF(ISERROR(VLOOKUP(CONCATENATE($A405,"_",AO$2),'Reference data SID'!$B:$N,13,FALSE)),"",VLOOKUP(CONCATENATE($A405,"_",AO$2),'Reference data SID'!$B:$N,13,FALSE))</f>
        <v/>
      </c>
      <c r="AP405" s="16" t="str">
        <f>IF(ISERROR(VLOOKUP(CONCATENATE($A405,"_",AP$2),'Reference data SID'!$B:$N,13,FALSE)),"",VLOOKUP(CONCATENATE($A405,"_",AP$2),'Reference data SID'!$B:$N,13,FALSE))</f>
        <v/>
      </c>
      <c r="AQ405" s="16" t="str">
        <f>IF(ISERROR(VLOOKUP(CONCATENATE($A405,"_",AQ$2),'Reference data SID'!$B:$N,13,FALSE)),"",VLOOKUP(CONCATENATE($A405,"_",AQ$2),'Reference data SID'!$B:$N,13,FALSE))</f>
        <v/>
      </c>
      <c r="AR405" s="16" t="str">
        <f>IF(ISERROR(VLOOKUP(CONCATENATE($A405,"_",AR$2),'Reference data SID'!$B:$N,13,FALSE)),"",VLOOKUP(CONCATENATE($A405,"_",AR$2),'Reference data SID'!$B:$N,13,FALSE))</f>
        <v/>
      </c>
      <c r="AS405" s="16" t="str">
        <f>IF(ISERROR(VLOOKUP(CONCATENATE($A405,"_",AS$2),'Reference data SID'!$B:$N,13,FALSE)),"",VLOOKUP(CONCATENATE($A405,"_",AS$2),'Reference data SID'!$B:$N,13,FALSE))</f>
        <v/>
      </c>
      <c r="AT405" s="16" t="str">
        <f>IF(ISERROR(VLOOKUP(CONCATENATE($A405,"_",AT$2),'Reference data SID'!$B:$N,13,FALSE)),"",VLOOKUP(CONCATENATE($A405,"_",AT$2),'Reference data SID'!$B:$N,13,FALSE))</f>
        <v/>
      </c>
    </row>
    <row r="406" spans="1:46" x14ac:dyDescent="0.25">
      <c r="A406">
        <v>402</v>
      </c>
      <c r="B406" s="16" t="str">
        <f>IF(ISERROR(VLOOKUP(CONCATENATE($A406,"_",B$2),'Reference data SID'!$B:$N,13,FALSE)),"",VLOOKUP(CONCATENATE($A406,"_",B$2),'Reference data SID'!$B:$N,13,FALSE))</f>
        <v/>
      </c>
      <c r="C406" s="16" t="str">
        <f>IF(ISERROR(VLOOKUP(CONCATENATE($A406,"_",C$2),'Reference data SID'!$B:$N,13,FALSE)),"",VLOOKUP(CONCATENATE($A406,"_",C$2),'Reference data SID'!$B:$N,13,FALSE))</f>
        <v/>
      </c>
      <c r="D406" s="16" t="str">
        <f>IF(ISERROR(VLOOKUP(CONCATENATE($A406,"_",D$2),'Reference data SID'!$B:$N,13,FALSE)),"",VLOOKUP(CONCATENATE($A406,"_",D$2),'Reference data SID'!$B:$N,13,FALSE))</f>
        <v/>
      </c>
      <c r="E406" s="16" t="str">
        <f>IF(ISERROR(VLOOKUP(CONCATENATE($A406,"_",E$2),'Reference data SID'!$B:$N,13,FALSE)),"",VLOOKUP(CONCATENATE($A406,"_",E$2),'Reference data SID'!$B:$N,13,FALSE))</f>
        <v/>
      </c>
      <c r="F406" s="16" t="str">
        <f>IF(ISERROR(VLOOKUP(CONCATENATE($A406,"_",F$2),'Reference data SID'!$B:$N,13,FALSE)),"",VLOOKUP(CONCATENATE($A406,"_",F$2),'Reference data SID'!$B:$N,13,FALSE))</f>
        <v/>
      </c>
      <c r="G406" s="16" t="str">
        <f>IF(ISERROR(VLOOKUP(CONCATENATE($A406,"_",G$2),'Reference data SID'!$B:$N,13,FALSE)),"",VLOOKUP(CONCATENATE($A406,"_",G$2),'Reference data SID'!$B:$N,13,FALSE))</f>
        <v/>
      </c>
      <c r="H406" s="16" t="str">
        <f>IF(ISERROR(VLOOKUP(CONCATENATE($A406,"_",H$2),'Reference data SID'!$B:$N,13,FALSE)),"",VLOOKUP(CONCATENATE($A406,"_",H$2),'Reference data SID'!$B:$N,13,FALSE))</f>
        <v/>
      </c>
      <c r="I406" s="16" t="str">
        <f>IF(ISERROR(VLOOKUP(CONCATENATE($A406,"_",I$2),'Reference data SID'!$B:$N,13,FALSE)),"",VLOOKUP(CONCATENATE($A406,"_",I$2),'Reference data SID'!$B:$N,13,FALSE))</f>
        <v/>
      </c>
      <c r="J406" s="16" t="str">
        <f>IF(ISERROR(VLOOKUP(CONCATENATE($A406,"_",J$2),'Reference data SID'!$B:$N,13,FALSE)),"",VLOOKUP(CONCATENATE($A406,"_",J$2),'Reference data SID'!$B:$N,13,FALSE))</f>
        <v/>
      </c>
      <c r="K406" s="16" t="str">
        <f>IF(ISERROR(VLOOKUP(CONCATENATE($A406,"_",K$2),'Reference data SID'!$B:$N,13,FALSE)),"",VLOOKUP(CONCATENATE($A406,"_",K$2),'Reference data SID'!$B:$N,13,FALSE))</f>
        <v/>
      </c>
      <c r="L406" s="16" t="str">
        <f>IF(ISERROR(VLOOKUP(CONCATENATE($A406,"_",L$2),'Reference data SID'!$B:$N,13,FALSE)),"",VLOOKUP(CONCATENATE($A406,"_",L$2),'Reference data SID'!$B:$N,13,FALSE))</f>
        <v/>
      </c>
      <c r="M406" s="16" t="str">
        <f>IF(ISERROR(VLOOKUP(CONCATENATE($A406,"_",M$2),'Reference data SID'!$B:$N,13,FALSE)),"",VLOOKUP(CONCATENATE($A406,"_",M$2),'Reference data SID'!$B:$N,13,FALSE))</f>
        <v/>
      </c>
      <c r="N406" s="16" t="str">
        <f>IF(ISERROR(VLOOKUP(CONCATENATE($A406,"_",N$2),'Reference data SID'!$B:$N,13,FALSE)),"",VLOOKUP(CONCATENATE($A406,"_",N$2),'Reference data SID'!$B:$N,13,FALSE))</f>
        <v/>
      </c>
      <c r="O406" s="16" t="str">
        <f>IF(ISERROR(VLOOKUP(CONCATENATE($A406,"_",O$2),'Reference data SID'!$B:$N,13,FALSE)),"",VLOOKUP(CONCATENATE($A406,"_",O$2),'Reference data SID'!$B:$N,13,FALSE))</f>
        <v/>
      </c>
      <c r="P406" s="16" t="str">
        <f>IF(ISERROR(VLOOKUP(CONCATENATE($A406,"_",P$2),'Reference data SID'!$B:$N,13,FALSE)),"",VLOOKUP(CONCATENATE($A406,"_",P$2),'Reference data SID'!$B:$N,13,FALSE))</f>
        <v/>
      </c>
      <c r="Q406" s="16" t="str">
        <f>IF(ISERROR(VLOOKUP(CONCATENATE($A406,"_",Q$2),'Reference data SID'!$B:$N,13,FALSE)),"",VLOOKUP(CONCATENATE($A406,"_",Q$2),'Reference data SID'!$B:$N,13,FALSE))</f>
        <v/>
      </c>
      <c r="R406" s="16" t="str">
        <f>IF(ISERROR(VLOOKUP(CONCATENATE($A406,"_",R$2),'Reference data SID'!$B:$N,13,FALSE)),"",VLOOKUP(CONCATENATE($A406,"_",R$2),'Reference data SID'!$B:$N,13,FALSE))</f>
        <v/>
      </c>
      <c r="S406" s="16" t="str">
        <f>IF(ISERROR(VLOOKUP(CONCATENATE($A406,"_",S$2),'Reference data SID'!$B:$N,13,FALSE)),"",VLOOKUP(CONCATENATE($A406,"_",S$2),'Reference data SID'!$B:$N,13,FALSE))</f>
        <v/>
      </c>
      <c r="T406" s="16" t="str">
        <f>IF(ISERROR(VLOOKUP(CONCATENATE($A406,"_",T$2),'Reference data SID'!$B:$N,13,FALSE)),"",VLOOKUP(CONCATENATE($A406,"_",T$2),'Reference data SID'!$B:$N,13,FALSE))</f>
        <v/>
      </c>
      <c r="U406" s="16" t="str">
        <f>IF(ISERROR(VLOOKUP(CONCATENATE($A406,"_",U$2),'Reference data SID'!$B:$N,13,FALSE)),"",VLOOKUP(CONCATENATE($A406,"_",U$2),'Reference data SID'!$B:$N,13,FALSE))</f>
        <v/>
      </c>
      <c r="V406" s="16" t="str">
        <f>IF(ISERROR(VLOOKUP(CONCATENATE($A406,"_",V$2),'Reference data SID'!$B:$N,13,FALSE)),"",VLOOKUP(CONCATENATE($A406,"_",V$2),'Reference data SID'!$B:$N,13,FALSE))</f>
        <v/>
      </c>
      <c r="W406" s="16" t="str">
        <f>IF(ISERROR(VLOOKUP(CONCATENATE($A406,"_",W$2),'Reference data SID'!$B:$N,13,FALSE)),"",VLOOKUP(CONCATENATE($A406,"_",W$2),'Reference data SID'!$B:$N,13,FALSE))</f>
        <v/>
      </c>
      <c r="X406" s="16" t="str">
        <f>IF(ISERROR(VLOOKUP(CONCATENATE($A406,"_",X$2),'Reference data SID'!$B:$N,13,FALSE)),"",VLOOKUP(CONCATENATE($A406,"_",X$2),'Reference data SID'!$B:$N,13,FALSE))</f>
        <v/>
      </c>
      <c r="Y406" s="16" t="str">
        <f>IF(ISERROR(VLOOKUP(CONCATENATE($A406,"_",Y$2),'Reference data SID'!$B:$N,13,FALSE)),"",VLOOKUP(CONCATENATE($A406,"_",Y$2),'Reference data SID'!$B:$N,13,FALSE))</f>
        <v/>
      </c>
      <c r="Z406" s="16" t="str">
        <f>IF(ISERROR(VLOOKUP(CONCATENATE($A406,"_",Z$2),'Reference data SID'!$B:$N,13,FALSE)),"",VLOOKUP(CONCATENATE($A406,"_",Z$2),'Reference data SID'!$B:$N,13,FALSE))</f>
        <v/>
      </c>
      <c r="AA406" s="16" t="str">
        <f>IF(ISERROR(VLOOKUP(CONCATENATE($A406,"_",AA$2),'Reference data SID'!$B:$N,13,FALSE)),"",VLOOKUP(CONCATENATE($A406,"_",AA$2),'Reference data SID'!$B:$N,13,FALSE))</f>
        <v/>
      </c>
      <c r="AB406" s="16" t="str">
        <f>IF(ISERROR(VLOOKUP(CONCATENATE($A406,"_",AB$2),'Reference data SID'!$B:$N,13,FALSE)),"",VLOOKUP(CONCATENATE($A406,"_",AB$2),'Reference data SID'!$B:$N,13,FALSE))</f>
        <v/>
      </c>
      <c r="AC406" s="16" t="str">
        <f>IF(ISERROR(VLOOKUP(CONCATENATE($A406,"_",AC$2),'Reference data SID'!$B:$N,13,FALSE)),"",VLOOKUP(CONCATENATE($A406,"_",AC$2),'Reference data SID'!$B:$N,13,FALSE))</f>
        <v/>
      </c>
      <c r="AD406" s="16" t="str">
        <f>IF(ISERROR(VLOOKUP(CONCATENATE($A406,"_",AD$2),'Reference data SID'!$B:$N,13,FALSE)),"",VLOOKUP(CONCATENATE($A406,"_",AD$2),'Reference data SID'!$B:$N,13,FALSE))</f>
        <v/>
      </c>
      <c r="AE406" s="16" t="str">
        <f>IF(ISERROR(VLOOKUP(CONCATENATE($A406,"_",AE$2),'Reference data SID'!$B:$N,13,FALSE)),"",VLOOKUP(CONCATENATE($A406,"_",AE$2),'Reference data SID'!$B:$N,13,FALSE))</f>
        <v/>
      </c>
      <c r="AF406" s="16" t="str">
        <f>IF(ISERROR(VLOOKUP(CONCATENATE($A406,"_",AF$2),'Reference data SID'!$B:$N,13,FALSE)),"",VLOOKUP(CONCATENATE($A406,"_",AF$2),'Reference data SID'!$B:$N,13,FALSE))</f>
        <v/>
      </c>
      <c r="AG406" s="16" t="str">
        <f>IF(ISERROR(VLOOKUP(CONCATENATE($A406,"_",AG$2),'Reference data SID'!$B:$N,13,FALSE)),"",VLOOKUP(CONCATENATE($A406,"_",AG$2),'Reference data SID'!$B:$N,13,FALSE))</f>
        <v/>
      </c>
      <c r="AH406" s="16" t="str">
        <f>IF(ISERROR(VLOOKUP(CONCATENATE($A406,"_",AH$2),'Reference data SID'!$B:$N,13,FALSE)),"",VLOOKUP(CONCATENATE($A406,"_",AH$2),'Reference data SID'!$B:$N,13,FALSE))</f>
        <v/>
      </c>
      <c r="AI406" s="16" t="str">
        <f>IF(ISERROR(VLOOKUP(CONCATENATE($A406,"_",AI$2),'Reference data SID'!$B:$N,13,FALSE)),"",VLOOKUP(CONCATENATE($A406,"_",AI$2),'Reference data SID'!$B:$N,13,FALSE))</f>
        <v/>
      </c>
      <c r="AJ406" s="16" t="str">
        <f>IF(ISERROR(VLOOKUP(CONCATENATE($A406,"_",AJ$2),'Reference data SID'!$B:$N,13,FALSE)),"",VLOOKUP(CONCATENATE($A406,"_",AJ$2),'Reference data SID'!$B:$N,13,FALSE))</f>
        <v/>
      </c>
      <c r="AK406" s="16" t="str">
        <f>IF(ISERROR(VLOOKUP(CONCATENATE($A406,"_",AK$2),'Reference data SID'!$B:$N,13,FALSE)),"",VLOOKUP(CONCATENATE($A406,"_",AK$2),'Reference data SID'!$B:$N,13,FALSE))</f>
        <v/>
      </c>
      <c r="AL406" s="16" t="str">
        <f>IF(ISERROR(VLOOKUP(CONCATENATE($A406,"_",AL$2),'Reference data SID'!$B:$N,13,FALSE)),"",VLOOKUP(CONCATENATE($A406,"_",AL$2),'Reference data SID'!$B:$N,13,FALSE))</f>
        <v/>
      </c>
      <c r="AM406" s="16" t="str">
        <f>IF(ISERROR(VLOOKUP(CONCATENATE($A406,"_",AM$2),'Reference data SID'!$B:$N,13,FALSE)),"",VLOOKUP(CONCATENATE($A406,"_",AM$2),'Reference data SID'!$B:$N,13,FALSE))</f>
        <v/>
      </c>
      <c r="AN406" s="16" t="str">
        <f>IF(ISERROR(VLOOKUP(CONCATENATE($A406,"_",AN$2),'Reference data SID'!$B:$N,13,FALSE)),"",VLOOKUP(CONCATENATE($A406,"_",AN$2),'Reference data SID'!$B:$N,13,FALSE))</f>
        <v/>
      </c>
      <c r="AO406" s="16" t="str">
        <f>IF(ISERROR(VLOOKUP(CONCATENATE($A406,"_",AO$2),'Reference data SID'!$B:$N,13,FALSE)),"",VLOOKUP(CONCATENATE($A406,"_",AO$2),'Reference data SID'!$B:$N,13,FALSE))</f>
        <v/>
      </c>
      <c r="AP406" s="16" t="str">
        <f>IF(ISERROR(VLOOKUP(CONCATENATE($A406,"_",AP$2),'Reference data SID'!$B:$N,13,FALSE)),"",VLOOKUP(CONCATENATE($A406,"_",AP$2),'Reference data SID'!$B:$N,13,FALSE))</f>
        <v/>
      </c>
      <c r="AQ406" s="16" t="str">
        <f>IF(ISERROR(VLOOKUP(CONCATENATE($A406,"_",AQ$2),'Reference data SID'!$B:$N,13,FALSE)),"",VLOOKUP(CONCATENATE($A406,"_",AQ$2),'Reference data SID'!$B:$N,13,FALSE))</f>
        <v/>
      </c>
      <c r="AR406" s="16" t="str">
        <f>IF(ISERROR(VLOOKUP(CONCATENATE($A406,"_",AR$2),'Reference data SID'!$B:$N,13,FALSE)),"",VLOOKUP(CONCATENATE($A406,"_",AR$2),'Reference data SID'!$B:$N,13,FALSE))</f>
        <v/>
      </c>
      <c r="AS406" s="16" t="str">
        <f>IF(ISERROR(VLOOKUP(CONCATENATE($A406,"_",AS$2),'Reference data SID'!$B:$N,13,FALSE)),"",VLOOKUP(CONCATENATE($A406,"_",AS$2),'Reference data SID'!$B:$N,13,FALSE))</f>
        <v/>
      </c>
      <c r="AT406" s="16" t="str">
        <f>IF(ISERROR(VLOOKUP(CONCATENATE($A406,"_",AT$2),'Reference data SID'!$B:$N,13,FALSE)),"",VLOOKUP(CONCATENATE($A406,"_",AT$2),'Reference data SID'!$B:$N,13,FALSE))</f>
        <v/>
      </c>
    </row>
    <row r="407" spans="1:46" x14ac:dyDescent="0.25">
      <c r="A407">
        <v>403</v>
      </c>
      <c r="B407" s="16" t="str">
        <f>IF(ISERROR(VLOOKUP(CONCATENATE($A407,"_",B$2),'Reference data SID'!$B:$N,13,FALSE)),"",VLOOKUP(CONCATENATE($A407,"_",B$2),'Reference data SID'!$B:$N,13,FALSE))</f>
        <v/>
      </c>
      <c r="C407" s="16" t="str">
        <f>IF(ISERROR(VLOOKUP(CONCATENATE($A407,"_",C$2),'Reference data SID'!$B:$N,13,FALSE)),"",VLOOKUP(CONCATENATE($A407,"_",C$2),'Reference data SID'!$B:$N,13,FALSE))</f>
        <v/>
      </c>
      <c r="D407" s="16" t="str">
        <f>IF(ISERROR(VLOOKUP(CONCATENATE($A407,"_",D$2),'Reference data SID'!$B:$N,13,FALSE)),"",VLOOKUP(CONCATENATE($A407,"_",D$2),'Reference data SID'!$B:$N,13,FALSE))</f>
        <v/>
      </c>
      <c r="E407" s="16" t="str">
        <f>IF(ISERROR(VLOOKUP(CONCATENATE($A407,"_",E$2),'Reference data SID'!$B:$N,13,FALSE)),"",VLOOKUP(CONCATENATE($A407,"_",E$2),'Reference data SID'!$B:$N,13,FALSE))</f>
        <v/>
      </c>
      <c r="F407" s="16" t="str">
        <f>IF(ISERROR(VLOOKUP(CONCATENATE($A407,"_",F$2),'Reference data SID'!$B:$N,13,FALSE)),"",VLOOKUP(CONCATENATE($A407,"_",F$2),'Reference data SID'!$B:$N,13,FALSE))</f>
        <v/>
      </c>
      <c r="G407" s="16" t="str">
        <f>IF(ISERROR(VLOOKUP(CONCATENATE($A407,"_",G$2),'Reference data SID'!$B:$N,13,FALSE)),"",VLOOKUP(CONCATENATE($A407,"_",G$2),'Reference data SID'!$B:$N,13,FALSE))</f>
        <v/>
      </c>
      <c r="H407" s="16" t="str">
        <f>IF(ISERROR(VLOOKUP(CONCATENATE($A407,"_",H$2),'Reference data SID'!$B:$N,13,FALSE)),"",VLOOKUP(CONCATENATE($A407,"_",H$2),'Reference data SID'!$B:$N,13,FALSE))</f>
        <v/>
      </c>
      <c r="I407" s="16" t="str">
        <f>IF(ISERROR(VLOOKUP(CONCATENATE($A407,"_",I$2),'Reference data SID'!$B:$N,13,FALSE)),"",VLOOKUP(CONCATENATE($A407,"_",I$2),'Reference data SID'!$B:$N,13,FALSE))</f>
        <v/>
      </c>
      <c r="J407" s="16" t="str">
        <f>IF(ISERROR(VLOOKUP(CONCATENATE($A407,"_",J$2),'Reference data SID'!$B:$N,13,FALSE)),"",VLOOKUP(CONCATENATE($A407,"_",J$2),'Reference data SID'!$B:$N,13,FALSE))</f>
        <v/>
      </c>
      <c r="K407" s="16" t="str">
        <f>IF(ISERROR(VLOOKUP(CONCATENATE($A407,"_",K$2),'Reference data SID'!$B:$N,13,FALSE)),"",VLOOKUP(CONCATENATE($A407,"_",K$2),'Reference data SID'!$B:$N,13,FALSE))</f>
        <v/>
      </c>
      <c r="L407" s="16" t="str">
        <f>IF(ISERROR(VLOOKUP(CONCATENATE($A407,"_",L$2),'Reference data SID'!$B:$N,13,FALSE)),"",VLOOKUP(CONCATENATE($A407,"_",L$2),'Reference data SID'!$B:$N,13,FALSE))</f>
        <v/>
      </c>
      <c r="M407" s="16" t="str">
        <f>IF(ISERROR(VLOOKUP(CONCATENATE($A407,"_",M$2),'Reference data SID'!$B:$N,13,FALSE)),"",VLOOKUP(CONCATENATE($A407,"_",M$2),'Reference data SID'!$B:$N,13,FALSE))</f>
        <v/>
      </c>
      <c r="N407" s="16" t="str">
        <f>IF(ISERROR(VLOOKUP(CONCATENATE($A407,"_",N$2),'Reference data SID'!$B:$N,13,FALSE)),"",VLOOKUP(CONCATENATE($A407,"_",N$2),'Reference data SID'!$B:$N,13,FALSE))</f>
        <v/>
      </c>
      <c r="O407" s="16" t="str">
        <f>IF(ISERROR(VLOOKUP(CONCATENATE($A407,"_",O$2),'Reference data SID'!$B:$N,13,FALSE)),"",VLOOKUP(CONCATENATE($A407,"_",O$2),'Reference data SID'!$B:$N,13,FALSE))</f>
        <v/>
      </c>
      <c r="P407" s="16" t="str">
        <f>IF(ISERROR(VLOOKUP(CONCATENATE($A407,"_",P$2),'Reference data SID'!$B:$N,13,FALSE)),"",VLOOKUP(CONCATENATE($A407,"_",P$2),'Reference data SID'!$B:$N,13,FALSE))</f>
        <v/>
      </c>
      <c r="Q407" s="16" t="str">
        <f>IF(ISERROR(VLOOKUP(CONCATENATE($A407,"_",Q$2),'Reference data SID'!$B:$N,13,FALSE)),"",VLOOKUP(CONCATENATE($A407,"_",Q$2),'Reference data SID'!$B:$N,13,FALSE))</f>
        <v/>
      </c>
      <c r="R407" s="16" t="str">
        <f>IF(ISERROR(VLOOKUP(CONCATENATE($A407,"_",R$2),'Reference data SID'!$B:$N,13,FALSE)),"",VLOOKUP(CONCATENATE($A407,"_",R$2),'Reference data SID'!$B:$N,13,FALSE))</f>
        <v/>
      </c>
      <c r="S407" s="16" t="str">
        <f>IF(ISERROR(VLOOKUP(CONCATENATE($A407,"_",S$2),'Reference data SID'!$B:$N,13,FALSE)),"",VLOOKUP(CONCATENATE($A407,"_",S$2),'Reference data SID'!$B:$N,13,FALSE))</f>
        <v/>
      </c>
      <c r="T407" s="16" t="str">
        <f>IF(ISERROR(VLOOKUP(CONCATENATE($A407,"_",T$2),'Reference data SID'!$B:$N,13,FALSE)),"",VLOOKUP(CONCATENATE($A407,"_",T$2),'Reference data SID'!$B:$N,13,FALSE))</f>
        <v/>
      </c>
      <c r="U407" s="16" t="str">
        <f>IF(ISERROR(VLOOKUP(CONCATENATE($A407,"_",U$2),'Reference data SID'!$B:$N,13,FALSE)),"",VLOOKUP(CONCATENATE($A407,"_",U$2),'Reference data SID'!$B:$N,13,FALSE))</f>
        <v/>
      </c>
      <c r="V407" s="16" t="str">
        <f>IF(ISERROR(VLOOKUP(CONCATENATE($A407,"_",V$2),'Reference data SID'!$B:$N,13,FALSE)),"",VLOOKUP(CONCATENATE($A407,"_",V$2),'Reference data SID'!$B:$N,13,FALSE))</f>
        <v/>
      </c>
      <c r="W407" s="16" t="str">
        <f>IF(ISERROR(VLOOKUP(CONCATENATE($A407,"_",W$2),'Reference data SID'!$B:$N,13,FALSE)),"",VLOOKUP(CONCATENATE($A407,"_",W$2),'Reference data SID'!$B:$N,13,FALSE))</f>
        <v/>
      </c>
      <c r="X407" s="16" t="str">
        <f>IF(ISERROR(VLOOKUP(CONCATENATE($A407,"_",X$2),'Reference data SID'!$B:$N,13,FALSE)),"",VLOOKUP(CONCATENATE($A407,"_",X$2),'Reference data SID'!$B:$N,13,FALSE))</f>
        <v/>
      </c>
      <c r="Y407" s="16" t="str">
        <f>IF(ISERROR(VLOOKUP(CONCATENATE($A407,"_",Y$2),'Reference data SID'!$B:$N,13,FALSE)),"",VLOOKUP(CONCATENATE($A407,"_",Y$2),'Reference data SID'!$B:$N,13,FALSE))</f>
        <v/>
      </c>
      <c r="Z407" s="16" t="str">
        <f>IF(ISERROR(VLOOKUP(CONCATENATE($A407,"_",Z$2),'Reference data SID'!$B:$N,13,FALSE)),"",VLOOKUP(CONCATENATE($A407,"_",Z$2),'Reference data SID'!$B:$N,13,FALSE))</f>
        <v/>
      </c>
      <c r="AA407" s="16" t="str">
        <f>IF(ISERROR(VLOOKUP(CONCATENATE($A407,"_",AA$2),'Reference data SID'!$B:$N,13,FALSE)),"",VLOOKUP(CONCATENATE($A407,"_",AA$2),'Reference data SID'!$B:$N,13,FALSE))</f>
        <v/>
      </c>
      <c r="AB407" s="16" t="str">
        <f>IF(ISERROR(VLOOKUP(CONCATENATE($A407,"_",AB$2),'Reference data SID'!$B:$N,13,FALSE)),"",VLOOKUP(CONCATENATE($A407,"_",AB$2),'Reference data SID'!$B:$N,13,FALSE))</f>
        <v/>
      </c>
      <c r="AC407" s="16" t="str">
        <f>IF(ISERROR(VLOOKUP(CONCATENATE($A407,"_",AC$2),'Reference data SID'!$B:$N,13,FALSE)),"",VLOOKUP(CONCATENATE($A407,"_",AC$2),'Reference data SID'!$B:$N,13,FALSE))</f>
        <v/>
      </c>
      <c r="AD407" s="16" t="str">
        <f>IF(ISERROR(VLOOKUP(CONCATENATE($A407,"_",AD$2),'Reference data SID'!$B:$N,13,FALSE)),"",VLOOKUP(CONCATENATE($A407,"_",AD$2),'Reference data SID'!$B:$N,13,FALSE))</f>
        <v/>
      </c>
      <c r="AE407" s="16" t="str">
        <f>IF(ISERROR(VLOOKUP(CONCATENATE($A407,"_",AE$2),'Reference data SID'!$B:$N,13,FALSE)),"",VLOOKUP(CONCATENATE($A407,"_",AE$2),'Reference data SID'!$B:$N,13,FALSE))</f>
        <v/>
      </c>
      <c r="AF407" s="16" t="str">
        <f>IF(ISERROR(VLOOKUP(CONCATENATE($A407,"_",AF$2),'Reference data SID'!$B:$N,13,FALSE)),"",VLOOKUP(CONCATENATE($A407,"_",AF$2),'Reference data SID'!$B:$N,13,FALSE))</f>
        <v/>
      </c>
      <c r="AG407" s="16" t="str">
        <f>IF(ISERROR(VLOOKUP(CONCATENATE($A407,"_",AG$2),'Reference data SID'!$B:$N,13,FALSE)),"",VLOOKUP(CONCATENATE($A407,"_",AG$2),'Reference data SID'!$B:$N,13,FALSE))</f>
        <v/>
      </c>
      <c r="AH407" s="16" t="str">
        <f>IF(ISERROR(VLOOKUP(CONCATENATE($A407,"_",AH$2),'Reference data SID'!$B:$N,13,FALSE)),"",VLOOKUP(CONCATENATE($A407,"_",AH$2),'Reference data SID'!$B:$N,13,FALSE))</f>
        <v/>
      </c>
      <c r="AI407" s="16" t="str">
        <f>IF(ISERROR(VLOOKUP(CONCATENATE($A407,"_",AI$2),'Reference data SID'!$B:$N,13,FALSE)),"",VLOOKUP(CONCATENATE($A407,"_",AI$2),'Reference data SID'!$B:$N,13,FALSE))</f>
        <v/>
      </c>
      <c r="AJ407" s="16" t="str">
        <f>IF(ISERROR(VLOOKUP(CONCATENATE($A407,"_",AJ$2),'Reference data SID'!$B:$N,13,FALSE)),"",VLOOKUP(CONCATENATE($A407,"_",AJ$2),'Reference data SID'!$B:$N,13,FALSE))</f>
        <v/>
      </c>
      <c r="AK407" s="16" t="str">
        <f>IF(ISERROR(VLOOKUP(CONCATENATE($A407,"_",AK$2),'Reference data SID'!$B:$N,13,FALSE)),"",VLOOKUP(CONCATENATE($A407,"_",AK$2),'Reference data SID'!$B:$N,13,FALSE))</f>
        <v/>
      </c>
      <c r="AL407" s="16" t="str">
        <f>IF(ISERROR(VLOOKUP(CONCATENATE($A407,"_",AL$2),'Reference data SID'!$B:$N,13,FALSE)),"",VLOOKUP(CONCATENATE($A407,"_",AL$2),'Reference data SID'!$B:$N,13,FALSE))</f>
        <v/>
      </c>
      <c r="AM407" s="16" t="str">
        <f>IF(ISERROR(VLOOKUP(CONCATENATE($A407,"_",AM$2),'Reference data SID'!$B:$N,13,FALSE)),"",VLOOKUP(CONCATENATE($A407,"_",AM$2),'Reference data SID'!$B:$N,13,FALSE))</f>
        <v/>
      </c>
      <c r="AN407" s="16" t="str">
        <f>IF(ISERROR(VLOOKUP(CONCATENATE($A407,"_",AN$2),'Reference data SID'!$B:$N,13,FALSE)),"",VLOOKUP(CONCATENATE($A407,"_",AN$2),'Reference data SID'!$B:$N,13,FALSE))</f>
        <v/>
      </c>
      <c r="AO407" s="16" t="str">
        <f>IF(ISERROR(VLOOKUP(CONCATENATE($A407,"_",AO$2),'Reference data SID'!$B:$N,13,FALSE)),"",VLOOKUP(CONCATENATE($A407,"_",AO$2),'Reference data SID'!$B:$N,13,FALSE))</f>
        <v/>
      </c>
      <c r="AP407" s="16" t="str">
        <f>IF(ISERROR(VLOOKUP(CONCATENATE($A407,"_",AP$2),'Reference data SID'!$B:$N,13,FALSE)),"",VLOOKUP(CONCATENATE($A407,"_",AP$2),'Reference data SID'!$B:$N,13,FALSE))</f>
        <v/>
      </c>
      <c r="AQ407" s="16" t="str">
        <f>IF(ISERROR(VLOOKUP(CONCATENATE($A407,"_",AQ$2),'Reference data SID'!$B:$N,13,FALSE)),"",VLOOKUP(CONCATENATE($A407,"_",AQ$2),'Reference data SID'!$B:$N,13,FALSE))</f>
        <v/>
      </c>
      <c r="AR407" s="16" t="str">
        <f>IF(ISERROR(VLOOKUP(CONCATENATE($A407,"_",AR$2),'Reference data SID'!$B:$N,13,FALSE)),"",VLOOKUP(CONCATENATE($A407,"_",AR$2),'Reference data SID'!$B:$N,13,FALSE))</f>
        <v/>
      </c>
      <c r="AS407" s="16" t="str">
        <f>IF(ISERROR(VLOOKUP(CONCATENATE($A407,"_",AS$2),'Reference data SID'!$B:$N,13,FALSE)),"",VLOOKUP(CONCATENATE($A407,"_",AS$2),'Reference data SID'!$B:$N,13,FALSE))</f>
        <v/>
      </c>
      <c r="AT407" s="16" t="str">
        <f>IF(ISERROR(VLOOKUP(CONCATENATE($A407,"_",AT$2),'Reference data SID'!$B:$N,13,FALSE)),"",VLOOKUP(CONCATENATE($A407,"_",AT$2),'Reference data SID'!$B:$N,13,FALSE))</f>
        <v/>
      </c>
    </row>
    <row r="408" spans="1:46" x14ac:dyDescent="0.25">
      <c r="A408">
        <v>404</v>
      </c>
      <c r="B408" s="16" t="str">
        <f>IF(ISERROR(VLOOKUP(CONCATENATE($A408,"_",B$2),'Reference data SID'!$B:$N,13,FALSE)),"",VLOOKUP(CONCATENATE($A408,"_",B$2),'Reference data SID'!$B:$N,13,FALSE))</f>
        <v/>
      </c>
      <c r="C408" s="16" t="str">
        <f>IF(ISERROR(VLOOKUP(CONCATENATE($A408,"_",C$2),'Reference data SID'!$B:$N,13,FALSE)),"",VLOOKUP(CONCATENATE($A408,"_",C$2),'Reference data SID'!$B:$N,13,FALSE))</f>
        <v/>
      </c>
      <c r="D408" s="16" t="str">
        <f>IF(ISERROR(VLOOKUP(CONCATENATE($A408,"_",D$2),'Reference data SID'!$B:$N,13,FALSE)),"",VLOOKUP(CONCATENATE($A408,"_",D$2),'Reference data SID'!$B:$N,13,FALSE))</f>
        <v/>
      </c>
      <c r="E408" s="16" t="str">
        <f>IF(ISERROR(VLOOKUP(CONCATENATE($A408,"_",E$2),'Reference data SID'!$B:$N,13,FALSE)),"",VLOOKUP(CONCATENATE($A408,"_",E$2),'Reference data SID'!$B:$N,13,FALSE))</f>
        <v/>
      </c>
      <c r="F408" s="16" t="str">
        <f>IF(ISERROR(VLOOKUP(CONCATENATE($A408,"_",F$2),'Reference data SID'!$B:$N,13,FALSE)),"",VLOOKUP(CONCATENATE($A408,"_",F$2),'Reference data SID'!$B:$N,13,FALSE))</f>
        <v/>
      </c>
      <c r="G408" s="16" t="str">
        <f>IF(ISERROR(VLOOKUP(CONCATENATE($A408,"_",G$2),'Reference data SID'!$B:$N,13,FALSE)),"",VLOOKUP(CONCATENATE($A408,"_",G$2),'Reference data SID'!$B:$N,13,FALSE))</f>
        <v/>
      </c>
      <c r="H408" s="16" t="str">
        <f>IF(ISERROR(VLOOKUP(CONCATENATE($A408,"_",H$2),'Reference data SID'!$B:$N,13,FALSE)),"",VLOOKUP(CONCATENATE($A408,"_",H$2),'Reference data SID'!$B:$N,13,FALSE))</f>
        <v/>
      </c>
      <c r="I408" s="16" t="str">
        <f>IF(ISERROR(VLOOKUP(CONCATENATE($A408,"_",I$2),'Reference data SID'!$B:$N,13,FALSE)),"",VLOOKUP(CONCATENATE($A408,"_",I$2),'Reference data SID'!$B:$N,13,FALSE))</f>
        <v/>
      </c>
      <c r="J408" s="16" t="str">
        <f>IF(ISERROR(VLOOKUP(CONCATENATE($A408,"_",J$2),'Reference data SID'!$B:$N,13,FALSE)),"",VLOOKUP(CONCATENATE($A408,"_",J$2),'Reference data SID'!$B:$N,13,FALSE))</f>
        <v/>
      </c>
      <c r="K408" s="16" t="str">
        <f>IF(ISERROR(VLOOKUP(CONCATENATE($A408,"_",K$2),'Reference data SID'!$B:$N,13,FALSE)),"",VLOOKUP(CONCATENATE($A408,"_",K$2),'Reference data SID'!$B:$N,13,FALSE))</f>
        <v/>
      </c>
      <c r="L408" s="16" t="str">
        <f>IF(ISERROR(VLOOKUP(CONCATENATE($A408,"_",L$2),'Reference data SID'!$B:$N,13,FALSE)),"",VLOOKUP(CONCATENATE($A408,"_",L$2),'Reference data SID'!$B:$N,13,FALSE))</f>
        <v/>
      </c>
      <c r="M408" s="16" t="str">
        <f>IF(ISERROR(VLOOKUP(CONCATENATE($A408,"_",M$2),'Reference data SID'!$B:$N,13,FALSE)),"",VLOOKUP(CONCATENATE($A408,"_",M$2),'Reference data SID'!$B:$N,13,FALSE))</f>
        <v/>
      </c>
      <c r="N408" s="16" t="str">
        <f>IF(ISERROR(VLOOKUP(CONCATENATE($A408,"_",N$2),'Reference data SID'!$B:$N,13,FALSE)),"",VLOOKUP(CONCATENATE($A408,"_",N$2),'Reference data SID'!$B:$N,13,FALSE))</f>
        <v/>
      </c>
      <c r="O408" s="16" t="str">
        <f>IF(ISERROR(VLOOKUP(CONCATENATE($A408,"_",O$2),'Reference data SID'!$B:$N,13,FALSE)),"",VLOOKUP(CONCATENATE($A408,"_",O$2),'Reference data SID'!$B:$N,13,FALSE))</f>
        <v/>
      </c>
      <c r="P408" s="16" t="str">
        <f>IF(ISERROR(VLOOKUP(CONCATENATE($A408,"_",P$2),'Reference data SID'!$B:$N,13,FALSE)),"",VLOOKUP(CONCATENATE($A408,"_",P$2),'Reference data SID'!$B:$N,13,FALSE))</f>
        <v/>
      </c>
      <c r="Q408" s="16" t="str">
        <f>IF(ISERROR(VLOOKUP(CONCATENATE($A408,"_",Q$2),'Reference data SID'!$B:$N,13,FALSE)),"",VLOOKUP(CONCATENATE($A408,"_",Q$2),'Reference data SID'!$B:$N,13,FALSE))</f>
        <v/>
      </c>
      <c r="R408" s="16" t="str">
        <f>IF(ISERROR(VLOOKUP(CONCATENATE($A408,"_",R$2),'Reference data SID'!$B:$N,13,FALSE)),"",VLOOKUP(CONCATENATE($A408,"_",R$2),'Reference data SID'!$B:$N,13,FALSE))</f>
        <v/>
      </c>
      <c r="S408" s="16" t="str">
        <f>IF(ISERROR(VLOOKUP(CONCATENATE($A408,"_",S$2),'Reference data SID'!$B:$N,13,FALSE)),"",VLOOKUP(CONCATENATE($A408,"_",S$2),'Reference data SID'!$B:$N,13,FALSE))</f>
        <v/>
      </c>
      <c r="T408" s="16" t="str">
        <f>IF(ISERROR(VLOOKUP(CONCATENATE($A408,"_",T$2),'Reference data SID'!$B:$N,13,FALSE)),"",VLOOKUP(CONCATENATE($A408,"_",T$2),'Reference data SID'!$B:$N,13,FALSE))</f>
        <v/>
      </c>
      <c r="U408" s="16" t="str">
        <f>IF(ISERROR(VLOOKUP(CONCATENATE($A408,"_",U$2),'Reference data SID'!$B:$N,13,FALSE)),"",VLOOKUP(CONCATENATE($A408,"_",U$2),'Reference data SID'!$B:$N,13,FALSE))</f>
        <v/>
      </c>
      <c r="V408" s="16" t="str">
        <f>IF(ISERROR(VLOOKUP(CONCATENATE($A408,"_",V$2),'Reference data SID'!$B:$N,13,FALSE)),"",VLOOKUP(CONCATENATE($A408,"_",V$2),'Reference data SID'!$B:$N,13,FALSE))</f>
        <v/>
      </c>
      <c r="W408" s="16" t="str">
        <f>IF(ISERROR(VLOOKUP(CONCATENATE($A408,"_",W$2),'Reference data SID'!$B:$N,13,FALSE)),"",VLOOKUP(CONCATENATE($A408,"_",W$2),'Reference data SID'!$B:$N,13,FALSE))</f>
        <v/>
      </c>
      <c r="X408" s="16" t="str">
        <f>IF(ISERROR(VLOOKUP(CONCATENATE($A408,"_",X$2),'Reference data SID'!$B:$N,13,FALSE)),"",VLOOKUP(CONCATENATE($A408,"_",X$2),'Reference data SID'!$B:$N,13,FALSE))</f>
        <v/>
      </c>
      <c r="Y408" s="16" t="str">
        <f>IF(ISERROR(VLOOKUP(CONCATENATE($A408,"_",Y$2),'Reference data SID'!$B:$N,13,FALSE)),"",VLOOKUP(CONCATENATE($A408,"_",Y$2),'Reference data SID'!$B:$N,13,FALSE))</f>
        <v/>
      </c>
      <c r="Z408" s="16" t="str">
        <f>IF(ISERROR(VLOOKUP(CONCATENATE($A408,"_",Z$2),'Reference data SID'!$B:$N,13,FALSE)),"",VLOOKUP(CONCATENATE($A408,"_",Z$2),'Reference data SID'!$B:$N,13,FALSE))</f>
        <v/>
      </c>
      <c r="AA408" s="16" t="str">
        <f>IF(ISERROR(VLOOKUP(CONCATENATE($A408,"_",AA$2),'Reference data SID'!$B:$N,13,FALSE)),"",VLOOKUP(CONCATENATE($A408,"_",AA$2),'Reference data SID'!$B:$N,13,FALSE))</f>
        <v/>
      </c>
      <c r="AB408" s="16" t="str">
        <f>IF(ISERROR(VLOOKUP(CONCATENATE($A408,"_",AB$2),'Reference data SID'!$B:$N,13,FALSE)),"",VLOOKUP(CONCATENATE($A408,"_",AB$2),'Reference data SID'!$B:$N,13,FALSE))</f>
        <v/>
      </c>
      <c r="AC408" s="16" t="str">
        <f>IF(ISERROR(VLOOKUP(CONCATENATE($A408,"_",AC$2),'Reference data SID'!$B:$N,13,FALSE)),"",VLOOKUP(CONCATENATE($A408,"_",AC$2),'Reference data SID'!$B:$N,13,FALSE))</f>
        <v/>
      </c>
      <c r="AD408" s="16" t="str">
        <f>IF(ISERROR(VLOOKUP(CONCATENATE($A408,"_",AD$2),'Reference data SID'!$B:$N,13,FALSE)),"",VLOOKUP(CONCATENATE($A408,"_",AD$2),'Reference data SID'!$B:$N,13,FALSE))</f>
        <v/>
      </c>
      <c r="AE408" s="16" t="str">
        <f>IF(ISERROR(VLOOKUP(CONCATENATE($A408,"_",AE$2),'Reference data SID'!$B:$N,13,FALSE)),"",VLOOKUP(CONCATENATE($A408,"_",AE$2),'Reference data SID'!$B:$N,13,FALSE))</f>
        <v/>
      </c>
      <c r="AF408" s="16" t="str">
        <f>IF(ISERROR(VLOOKUP(CONCATENATE($A408,"_",AF$2),'Reference data SID'!$B:$N,13,FALSE)),"",VLOOKUP(CONCATENATE($A408,"_",AF$2),'Reference data SID'!$B:$N,13,FALSE))</f>
        <v/>
      </c>
      <c r="AG408" s="16" t="str">
        <f>IF(ISERROR(VLOOKUP(CONCATENATE($A408,"_",AG$2),'Reference data SID'!$B:$N,13,FALSE)),"",VLOOKUP(CONCATENATE($A408,"_",AG$2),'Reference data SID'!$B:$N,13,FALSE))</f>
        <v/>
      </c>
      <c r="AH408" s="16" t="str">
        <f>IF(ISERROR(VLOOKUP(CONCATENATE($A408,"_",AH$2),'Reference data SID'!$B:$N,13,FALSE)),"",VLOOKUP(CONCATENATE($A408,"_",AH$2),'Reference data SID'!$B:$N,13,FALSE))</f>
        <v/>
      </c>
      <c r="AI408" s="16" t="str">
        <f>IF(ISERROR(VLOOKUP(CONCATENATE($A408,"_",AI$2),'Reference data SID'!$B:$N,13,FALSE)),"",VLOOKUP(CONCATENATE($A408,"_",AI$2),'Reference data SID'!$B:$N,13,FALSE))</f>
        <v/>
      </c>
      <c r="AJ408" s="16" t="str">
        <f>IF(ISERROR(VLOOKUP(CONCATENATE($A408,"_",AJ$2),'Reference data SID'!$B:$N,13,FALSE)),"",VLOOKUP(CONCATENATE($A408,"_",AJ$2),'Reference data SID'!$B:$N,13,FALSE))</f>
        <v/>
      </c>
      <c r="AK408" s="16" t="str">
        <f>IF(ISERROR(VLOOKUP(CONCATENATE($A408,"_",AK$2),'Reference data SID'!$B:$N,13,FALSE)),"",VLOOKUP(CONCATENATE($A408,"_",AK$2),'Reference data SID'!$B:$N,13,FALSE))</f>
        <v/>
      </c>
      <c r="AL408" s="16" t="str">
        <f>IF(ISERROR(VLOOKUP(CONCATENATE($A408,"_",AL$2),'Reference data SID'!$B:$N,13,FALSE)),"",VLOOKUP(CONCATENATE($A408,"_",AL$2),'Reference data SID'!$B:$N,13,FALSE))</f>
        <v/>
      </c>
      <c r="AM408" s="16" t="str">
        <f>IF(ISERROR(VLOOKUP(CONCATENATE($A408,"_",AM$2),'Reference data SID'!$B:$N,13,FALSE)),"",VLOOKUP(CONCATENATE($A408,"_",AM$2),'Reference data SID'!$B:$N,13,FALSE))</f>
        <v/>
      </c>
      <c r="AN408" s="16" t="str">
        <f>IF(ISERROR(VLOOKUP(CONCATENATE($A408,"_",AN$2),'Reference data SID'!$B:$N,13,FALSE)),"",VLOOKUP(CONCATENATE($A408,"_",AN$2),'Reference data SID'!$B:$N,13,FALSE))</f>
        <v/>
      </c>
      <c r="AO408" s="16" t="str">
        <f>IF(ISERROR(VLOOKUP(CONCATENATE($A408,"_",AO$2),'Reference data SID'!$B:$N,13,FALSE)),"",VLOOKUP(CONCATENATE($A408,"_",AO$2),'Reference data SID'!$B:$N,13,FALSE))</f>
        <v/>
      </c>
      <c r="AP408" s="16" t="str">
        <f>IF(ISERROR(VLOOKUP(CONCATENATE($A408,"_",AP$2),'Reference data SID'!$B:$N,13,FALSE)),"",VLOOKUP(CONCATENATE($A408,"_",AP$2),'Reference data SID'!$B:$N,13,FALSE))</f>
        <v/>
      </c>
      <c r="AQ408" s="16" t="str">
        <f>IF(ISERROR(VLOOKUP(CONCATENATE($A408,"_",AQ$2),'Reference data SID'!$B:$N,13,FALSE)),"",VLOOKUP(CONCATENATE($A408,"_",AQ$2),'Reference data SID'!$B:$N,13,FALSE))</f>
        <v/>
      </c>
      <c r="AR408" s="16" t="str">
        <f>IF(ISERROR(VLOOKUP(CONCATENATE($A408,"_",AR$2),'Reference data SID'!$B:$N,13,FALSE)),"",VLOOKUP(CONCATENATE($A408,"_",AR$2),'Reference data SID'!$B:$N,13,FALSE))</f>
        <v/>
      </c>
      <c r="AS408" s="16" t="str">
        <f>IF(ISERROR(VLOOKUP(CONCATENATE($A408,"_",AS$2),'Reference data SID'!$B:$N,13,FALSE)),"",VLOOKUP(CONCATENATE($A408,"_",AS$2),'Reference data SID'!$B:$N,13,FALSE))</f>
        <v/>
      </c>
      <c r="AT408" s="16" t="str">
        <f>IF(ISERROR(VLOOKUP(CONCATENATE($A408,"_",AT$2),'Reference data SID'!$B:$N,13,FALSE)),"",VLOOKUP(CONCATENATE($A408,"_",AT$2),'Reference data SID'!$B:$N,13,FALSE))</f>
        <v/>
      </c>
    </row>
    <row r="409" spans="1:46" x14ac:dyDescent="0.25">
      <c r="A409">
        <v>405</v>
      </c>
      <c r="B409" s="16" t="str">
        <f>IF(ISERROR(VLOOKUP(CONCATENATE($A409,"_",B$2),'Reference data SID'!$B:$N,13,FALSE)),"",VLOOKUP(CONCATENATE($A409,"_",B$2),'Reference data SID'!$B:$N,13,FALSE))</f>
        <v/>
      </c>
      <c r="C409" s="16" t="str">
        <f>IF(ISERROR(VLOOKUP(CONCATENATE($A409,"_",C$2),'Reference data SID'!$B:$N,13,FALSE)),"",VLOOKUP(CONCATENATE($A409,"_",C$2),'Reference data SID'!$B:$N,13,FALSE))</f>
        <v/>
      </c>
      <c r="D409" s="16" t="str">
        <f>IF(ISERROR(VLOOKUP(CONCATENATE($A409,"_",D$2),'Reference data SID'!$B:$N,13,FALSE)),"",VLOOKUP(CONCATENATE($A409,"_",D$2),'Reference data SID'!$B:$N,13,FALSE))</f>
        <v/>
      </c>
      <c r="E409" s="16" t="str">
        <f>IF(ISERROR(VLOOKUP(CONCATENATE($A409,"_",E$2),'Reference data SID'!$B:$N,13,FALSE)),"",VLOOKUP(CONCATENATE($A409,"_",E$2),'Reference data SID'!$B:$N,13,FALSE))</f>
        <v/>
      </c>
      <c r="F409" s="16" t="str">
        <f>IF(ISERROR(VLOOKUP(CONCATENATE($A409,"_",F$2),'Reference data SID'!$B:$N,13,FALSE)),"",VLOOKUP(CONCATENATE($A409,"_",F$2),'Reference data SID'!$B:$N,13,FALSE))</f>
        <v/>
      </c>
      <c r="G409" s="16" t="str">
        <f>IF(ISERROR(VLOOKUP(CONCATENATE($A409,"_",G$2),'Reference data SID'!$B:$N,13,FALSE)),"",VLOOKUP(CONCATENATE($A409,"_",G$2),'Reference data SID'!$B:$N,13,FALSE))</f>
        <v/>
      </c>
      <c r="H409" s="16" t="str">
        <f>IF(ISERROR(VLOOKUP(CONCATENATE($A409,"_",H$2),'Reference data SID'!$B:$N,13,FALSE)),"",VLOOKUP(CONCATENATE($A409,"_",H$2),'Reference data SID'!$B:$N,13,FALSE))</f>
        <v/>
      </c>
      <c r="I409" s="16" t="str">
        <f>IF(ISERROR(VLOOKUP(CONCATENATE($A409,"_",I$2),'Reference data SID'!$B:$N,13,FALSE)),"",VLOOKUP(CONCATENATE($A409,"_",I$2),'Reference data SID'!$B:$N,13,FALSE))</f>
        <v/>
      </c>
      <c r="J409" s="16" t="str">
        <f>IF(ISERROR(VLOOKUP(CONCATENATE($A409,"_",J$2),'Reference data SID'!$B:$N,13,FALSE)),"",VLOOKUP(CONCATENATE($A409,"_",J$2),'Reference data SID'!$B:$N,13,FALSE))</f>
        <v/>
      </c>
      <c r="K409" s="16" t="str">
        <f>IF(ISERROR(VLOOKUP(CONCATENATE($A409,"_",K$2),'Reference data SID'!$B:$N,13,FALSE)),"",VLOOKUP(CONCATENATE($A409,"_",K$2),'Reference data SID'!$B:$N,13,FALSE))</f>
        <v/>
      </c>
      <c r="L409" s="16" t="str">
        <f>IF(ISERROR(VLOOKUP(CONCATENATE($A409,"_",L$2),'Reference data SID'!$B:$N,13,FALSE)),"",VLOOKUP(CONCATENATE($A409,"_",L$2),'Reference data SID'!$B:$N,13,FALSE))</f>
        <v/>
      </c>
      <c r="M409" s="16" t="str">
        <f>IF(ISERROR(VLOOKUP(CONCATENATE($A409,"_",M$2),'Reference data SID'!$B:$N,13,FALSE)),"",VLOOKUP(CONCATENATE($A409,"_",M$2),'Reference data SID'!$B:$N,13,FALSE))</f>
        <v/>
      </c>
      <c r="N409" s="16" t="str">
        <f>IF(ISERROR(VLOOKUP(CONCATENATE($A409,"_",N$2),'Reference data SID'!$B:$N,13,FALSE)),"",VLOOKUP(CONCATENATE($A409,"_",N$2),'Reference data SID'!$B:$N,13,FALSE))</f>
        <v/>
      </c>
      <c r="O409" s="16" t="str">
        <f>IF(ISERROR(VLOOKUP(CONCATENATE($A409,"_",O$2),'Reference data SID'!$B:$N,13,FALSE)),"",VLOOKUP(CONCATENATE($A409,"_",O$2),'Reference data SID'!$B:$N,13,FALSE))</f>
        <v/>
      </c>
      <c r="P409" s="16" t="str">
        <f>IF(ISERROR(VLOOKUP(CONCATENATE($A409,"_",P$2),'Reference data SID'!$B:$N,13,FALSE)),"",VLOOKUP(CONCATENATE($A409,"_",P$2),'Reference data SID'!$B:$N,13,FALSE))</f>
        <v/>
      </c>
      <c r="Q409" s="16" t="str">
        <f>IF(ISERROR(VLOOKUP(CONCATENATE($A409,"_",Q$2),'Reference data SID'!$B:$N,13,FALSE)),"",VLOOKUP(CONCATENATE($A409,"_",Q$2),'Reference data SID'!$B:$N,13,FALSE))</f>
        <v/>
      </c>
      <c r="R409" s="16" t="str">
        <f>IF(ISERROR(VLOOKUP(CONCATENATE($A409,"_",R$2),'Reference data SID'!$B:$N,13,FALSE)),"",VLOOKUP(CONCATENATE($A409,"_",R$2),'Reference data SID'!$B:$N,13,FALSE))</f>
        <v/>
      </c>
      <c r="S409" s="16" t="str">
        <f>IF(ISERROR(VLOOKUP(CONCATENATE($A409,"_",S$2),'Reference data SID'!$B:$N,13,FALSE)),"",VLOOKUP(CONCATENATE($A409,"_",S$2),'Reference data SID'!$B:$N,13,FALSE))</f>
        <v/>
      </c>
      <c r="T409" s="16" t="str">
        <f>IF(ISERROR(VLOOKUP(CONCATENATE($A409,"_",T$2),'Reference data SID'!$B:$N,13,FALSE)),"",VLOOKUP(CONCATENATE($A409,"_",T$2),'Reference data SID'!$B:$N,13,FALSE))</f>
        <v/>
      </c>
      <c r="U409" s="16" t="str">
        <f>IF(ISERROR(VLOOKUP(CONCATENATE($A409,"_",U$2),'Reference data SID'!$B:$N,13,FALSE)),"",VLOOKUP(CONCATENATE($A409,"_",U$2),'Reference data SID'!$B:$N,13,FALSE))</f>
        <v/>
      </c>
      <c r="V409" s="16" t="str">
        <f>IF(ISERROR(VLOOKUP(CONCATENATE($A409,"_",V$2),'Reference data SID'!$B:$N,13,FALSE)),"",VLOOKUP(CONCATENATE($A409,"_",V$2),'Reference data SID'!$B:$N,13,FALSE))</f>
        <v/>
      </c>
      <c r="W409" s="16" t="str">
        <f>IF(ISERROR(VLOOKUP(CONCATENATE($A409,"_",W$2),'Reference data SID'!$B:$N,13,FALSE)),"",VLOOKUP(CONCATENATE($A409,"_",W$2),'Reference data SID'!$B:$N,13,FALSE))</f>
        <v/>
      </c>
      <c r="X409" s="16" t="str">
        <f>IF(ISERROR(VLOOKUP(CONCATENATE($A409,"_",X$2),'Reference data SID'!$B:$N,13,FALSE)),"",VLOOKUP(CONCATENATE($A409,"_",X$2),'Reference data SID'!$B:$N,13,FALSE))</f>
        <v/>
      </c>
      <c r="Y409" s="16" t="str">
        <f>IF(ISERROR(VLOOKUP(CONCATENATE($A409,"_",Y$2),'Reference data SID'!$B:$N,13,FALSE)),"",VLOOKUP(CONCATENATE($A409,"_",Y$2),'Reference data SID'!$B:$N,13,FALSE))</f>
        <v/>
      </c>
      <c r="Z409" s="16" t="str">
        <f>IF(ISERROR(VLOOKUP(CONCATENATE($A409,"_",Z$2),'Reference data SID'!$B:$N,13,FALSE)),"",VLOOKUP(CONCATENATE($A409,"_",Z$2),'Reference data SID'!$B:$N,13,FALSE))</f>
        <v/>
      </c>
      <c r="AA409" s="16" t="str">
        <f>IF(ISERROR(VLOOKUP(CONCATENATE($A409,"_",AA$2),'Reference data SID'!$B:$N,13,FALSE)),"",VLOOKUP(CONCATENATE($A409,"_",AA$2),'Reference data SID'!$B:$N,13,FALSE))</f>
        <v/>
      </c>
      <c r="AB409" s="16" t="str">
        <f>IF(ISERROR(VLOOKUP(CONCATENATE($A409,"_",AB$2),'Reference data SID'!$B:$N,13,FALSE)),"",VLOOKUP(CONCATENATE($A409,"_",AB$2),'Reference data SID'!$B:$N,13,FALSE))</f>
        <v/>
      </c>
      <c r="AC409" s="16" t="str">
        <f>IF(ISERROR(VLOOKUP(CONCATENATE($A409,"_",AC$2),'Reference data SID'!$B:$N,13,FALSE)),"",VLOOKUP(CONCATENATE($A409,"_",AC$2),'Reference data SID'!$B:$N,13,FALSE))</f>
        <v/>
      </c>
      <c r="AD409" s="16" t="str">
        <f>IF(ISERROR(VLOOKUP(CONCATENATE($A409,"_",AD$2),'Reference data SID'!$B:$N,13,FALSE)),"",VLOOKUP(CONCATENATE($A409,"_",AD$2),'Reference data SID'!$B:$N,13,FALSE))</f>
        <v/>
      </c>
      <c r="AE409" s="16" t="str">
        <f>IF(ISERROR(VLOOKUP(CONCATENATE($A409,"_",AE$2),'Reference data SID'!$B:$N,13,FALSE)),"",VLOOKUP(CONCATENATE($A409,"_",AE$2),'Reference data SID'!$B:$N,13,FALSE))</f>
        <v/>
      </c>
      <c r="AF409" s="16" t="str">
        <f>IF(ISERROR(VLOOKUP(CONCATENATE($A409,"_",AF$2),'Reference data SID'!$B:$N,13,FALSE)),"",VLOOKUP(CONCATENATE($A409,"_",AF$2),'Reference data SID'!$B:$N,13,FALSE))</f>
        <v/>
      </c>
      <c r="AG409" s="16" t="str">
        <f>IF(ISERROR(VLOOKUP(CONCATENATE($A409,"_",AG$2),'Reference data SID'!$B:$N,13,FALSE)),"",VLOOKUP(CONCATENATE($A409,"_",AG$2),'Reference data SID'!$B:$N,13,FALSE))</f>
        <v/>
      </c>
      <c r="AH409" s="16" t="str">
        <f>IF(ISERROR(VLOOKUP(CONCATENATE($A409,"_",AH$2),'Reference data SID'!$B:$N,13,FALSE)),"",VLOOKUP(CONCATENATE($A409,"_",AH$2),'Reference data SID'!$B:$N,13,FALSE))</f>
        <v/>
      </c>
      <c r="AI409" s="16" t="str">
        <f>IF(ISERROR(VLOOKUP(CONCATENATE($A409,"_",AI$2),'Reference data SID'!$B:$N,13,FALSE)),"",VLOOKUP(CONCATENATE($A409,"_",AI$2),'Reference data SID'!$B:$N,13,FALSE))</f>
        <v/>
      </c>
      <c r="AJ409" s="16" t="str">
        <f>IF(ISERROR(VLOOKUP(CONCATENATE($A409,"_",AJ$2),'Reference data SID'!$B:$N,13,FALSE)),"",VLOOKUP(CONCATENATE($A409,"_",AJ$2),'Reference data SID'!$B:$N,13,FALSE))</f>
        <v/>
      </c>
      <c r="AK409" s="16" t="str">
        <f>IF(ISERROR(VLOOKUP(CONCATENATE($A409,"_",AK$2),'Reference data SID'!$B:$N,13,FALSE)),"",VLOOKUP(CONCATENATE($A409,"_",AK$2),'Reference data SID'!$B:$N,13,FALSE))</f>
        <v/>
      </c>
      <c r="AL409" s="16" t="str">
        <f>IF(ISERROR(VLOOKUP(CONCATENATE($A409,"_",AL$2),'Reference data SID'!$B:$N,13,FALSE)),"",VLOOKUP(CONCATENATE($A409,"_",AL$2),'Reference data SID'!$B:$N,13,FALSE))</f>
        <v/>
      </c>
      <c r="AM409" s="16" t="str">
        <f>IF(ISERROR(VLOOKUP(CONCATENATE($A409,"_",AM$2),'Reference data SID'!$B:$N,13,FALSE)),"",VLOOKUP(CONCATENATE($A409,"_",AM$2),'Reference data SID'!$B:$N,13,FALSE))</f>
        <v/>
      </c>
      <c r="AN409" s="16" t="str">
        <f>IF(ISERROR(VLOOKUP(CONCATENATE($A409,"_",AN$2),'Reference data SID'!$B:$N,13,FALSE)),"",VLOOKUP(CONCATENATE($A409,"_",AN$2),'Reference data SID'!$B:$N,13,FALSE))</f>
        <v/>
      </c>
      <c r="AO409" s="16" t="str">
        <f>IF(ISERROR(VLOOKUP(CONCATENATE($A409,"_",AO$2),'Reference data SID'!$B:$N,13,FALSE)),"",VLOOKUP(CONCATENATE($A409,"_",AO$2),'Reference data SID'!$B:$N,13,FALSE))</f>
        <v/>
      </c>
      <c r="AP409" s="16" t="str">
        <f>IF(ISERROR(VLOOKUP(CONCATENATE($A409,"_",AP$2),'Reference data SID'!$B:$N,13,FALSE)),"",VLOOKUP(CONCATENATE($A409,"_",AP$2),'Reference data SID'!$B:$N,13,FALSE))</f>
        <v/>
      </c>
      <c r="AQ409" s="16" t="str">
        <f>IF(ISERROR(VLOOKUP(CONCATENATE($A409,"_",AQ$2),'Reference data SID'!$B:$N,13,FALSE)),"",VLOOKUP(CONCATENATE($A409,"_",AQ$2),'Reference data SID'!$B:$N,13,FALSE))</f>
        <v/>
      </c>
      <c r="AR409" s="16" t="str">
        <f>IF(ISERROR(VLOOKUP(CONCATENATE($A409,"_",AR$2),'Reference data SID'!$B:$N,13,FALSE)),"",VLOOKUP(CONCATENATE($A409,"_",AR$2),'Reference data SID'!$B:$N,13,FALSE))</f>
        <v/>
      </c>
      <c r="AS409" s="16" t="str">
        <f>IF(ISERROR(VLOOKUP(CONCATENATE($A409,"_",AS$2),'Reference data SID'!$B:$N,13,FALSE)),"",VLOOKUP(CONCATENATE($A409,"_",AS$2),'Reference data SID'!$B:$N,13,FALSE))</f>
        <v/>
      </c>
      <c r="AT409" s="16" t="str">
        <f>IF(ISERROR(VLOOKUP(CONCATENATE($A409,"_",AT$2),'Reference data SID'!$B:$N,13,FALSE)),"",VLOOKUP(CONCATENATE($A409,"_",AT$2),'Reference data SID'!$B:$N,13,FALSE))</f>
        <v/>
      </c>
    </row>
    <row r="410" spans="1:46" x14ac:dyDescent="0.25">
      <c r="A410">
        <v>406</v>
      </c>
      <c r="B410" s="16" t="str">
        <f>IF(ISERROR(VLOOKUP(CONCATENATE($A410,"_",B$2),'Reference data SID'!$B:$N,13,FALSE)),"",VLOOKUP(CONCATENATE($A410,"_",B$2),'Reference data SID'!$B:$N,13,FALSE))</f>
        <v/>
      </c>
      <c r="C410" s="16" t="str">
        <f>IF(ISERROR(VLOOKUP(CONCATENATE($A410,"_",C$2),'Reference data SID'!$B:$N,13,FALSE)),"",VLOOKUP(CONCATENATE($A410,"_",C$2),'Reference data SID'!$B:$N,13,FALSE))</f>
        <v/>
      </c>
      <c r="D410" s="16" t="str">
        <f>IF(ISERROR(VLOOKUP(CONCATENATE($A410,"_",D$2),'Reference data SID'!$B:$N,13,FALSE)),"",VLOOKUP(CONCATENATE($A410,"_",D$2),'Reference data SID'!$B:$N,13,FALSE))</f>
        <v/>
      </c>
      <c r="E410" s="16" t="str">
        <f>IF(ISERROR(VLOOKUP(CONCATENATE($A410,"_",E$2),'Reference data SID'!$B:$N,13,FALSE)),"",VLOOKUP(CONCATENATE($A410,"_",E$2),'Reference data SID'!$B:$N,13,FALSE))</f>
        <v/>
      </c>
      <c r="F410" s="16" t="str">
        <f>IF(ISERROR(VLOOKUP(CONCATENATE($A410,"_",F$2),'Reference data SID'!$B:$N,13,FALSE)),"",VLOOKUP(CONCATENATE($A410,"_",F$2),'Reference data SID'!$B:$N,13,FALSE))</f>
        <v/>
      </c>
      <c r="G410" s="16" t="str">
        <f>IF(ISERROR(VLOOKUP(CONCATENATE($A410,"_",G$2),'Reference data SID'!$B:$N,13,FALSE)),"",VLOOKUP(CONCATENATE($A410,"_",G$2),'Reference data SID'!$B:$N,13,FALSE))</f>
        <v/>
      </c>
      <c r="H410" s="16" t="str">
        <f>IF(ISERROR(VLOOKUP(CONCATENATE($A410,"_",H$2),'Reference data SID'!$B:$N,13,FALSE)),"",VLOOKUP(CONCATENATE($A410,"_",H$2),'Reference data SID'!$B:$N,13,FALSE))</f>
        <v/>
      </c>
      <c r="I410" s="16" t="str">
        <f>IF(ISERROR(VLOOKUP(CONCATENATE($A410,"_",I$2),'Reference data SID'!$B:$N,13,FALSE)),"",VLOOKUP(CONCATENATE($A410,"_",I$2),'Reference data SID'!$B:$N,13,FALSE))</f>
        <v/>
      </c>
      <c r="J410" s="16" t="str">
        <f>IF(ISERROR(VLOOKUP(CONCATENATE($A410,"_",J$2),'Reference data SID'!$B:$N,13,FALSE)),"",VLOOKUP(CONCATENATE($A410,"_",J$2),'Reference data SID'!$B:$N,13,FALSE))</f>
        <v/>
      </c>
      <c r="K410" s="16" t="str">
        <f>IF(ISERROR(VLOOKUP(CONCATENATE($A410,"_",K$2),'Reference data SID'!$B:$N,13,FALSE)),"",VLOOKUP(CONCATENATE($A410,"_",K$2),'Reference data SID'!$B:$N,13,FALSE))</f>
        <v/>
      </c>
      <c r="L410" s="16" t="str">
        <f>IF(ISERROR(VLOOKUP(CONCATENATE($A410,"_",L$2),'Reference data SID'!$B:$N,13,FALSE)),"",VLOOKUP(CONCATENATE($A410,"_",L$2),'Reference data SID'!$B:$N,13,FALSE))</f>
        <v/>
      </c>
      <c r="M410" s="16" t="str">
        <f>IF(ISERROR(VLOOKUP(CONCATENATE($A410,"_",M$2),'Reference data SID'!$B:$N,13,FALSE)),"",VLOOKUP(CONCATENATE($A410,"_",M$2),'Reference data SID'!$B:$N,13,FALSE))</f>
        <v/>
      </c>
      <c r="N410" s="16" t="str">
        <f>IF(ISERROR(VLOOKUP(CONCATENATE($A410,"_",N$2),'Reference data SID'!$B:$N,13,FALSE)),"",VLOOKUP(CONCATENATE($A410,"_",N$2),'Reference data SID'!$B:$N,13,FALSE))</f>
        <v/>
      </c>
      <c r="O410" s="16" t="str">
        <f>IF(ISERROR(VLOOKUP(CONCATENATE($A410,"_",O$2),'Reference data SID'!$B:$N,13,FALSE)),"",VLOOKUP(CONCATENATE($A410,"_",O$2),'Reference data SID'!$B:$N,13,FALSE))</f>
        <v/>
      </c>
      <c r="P410" s="16" t="str">
        <f>IF(ISERROR(VLOOKUP(CONCATENATE($A410,"_",P$2),'Reference data SID'!$B:$N,13,FALSE)),"",VLOOKUP(CONCATENATE($A410,"_",P$2),'Reference data SID'!$B:$N,13,FALSE))</f>
        <v/>
      </c>
      <c r="Q410" s="16" t="str">
        <f>IF(ISERROR(VLOOKUP(CONCATENATE($A410,"_",Q$2),'Reference data SID'!$B:$N,13,FALSE)),"",VLOOKUP(CONCATENATE($A410,"_",Q$2),'Reference data SID'!$B:$N,13,FALSE))</f>
        <v/>
      </c>
      <c r="R410" s="16" t="str">
        <f>IF(ISERROR(VLOOKUP(CONCATENATE($A410,"_",R$2),'Reference data SID'!$B:$N,13,FALSE)),"",VLOOKUP(CONCATENATE($A410,"_",R$2),'Reference data SID'!$B:$N,13,FALSE))</f>
        <v/>
      </c>
      <c r="S410" s="16" t="str">
        <f>IF(ISERROR(VLOOKUP(CONCATENATE($A410,"_",S$2),'Reference data SID'!$B:$N,13,FALSE)),"",VLOOKUP(CONCATENATE($A410,"_",S$2),'Reference data SID'!$B:$N,13,FALSE))</f>
        <v/>
      </c>
      <c r="T410" s="16" t="str">
        <f>IF(ISERROR(VLOOKUP(CONCATENATE($A410,"_",T$2),'Reference data SID'!$B:$N,13,FALSE)),"",VLOOKUP(CONCATENATE($A410,"_",T$2),'Reference data SID'!$B:$N,13,FALSE))</f>
        <v/>
      </c>
      <c r="U410" s="16" t="str">
        <f>IF(ISERROR(VLOOKUP(CONCATENATE($A410,"_",U$2),'Reference data SID'!$B:$N,13,FALSE)),"",VLOOKUP(CONCATENATE($A410,"_",U$2),'Reference data SID'!$B:$N,13,FALSE))</f>
        <v/>
      </c>
      <c r="V410" s="16" t="str">
        <f>IF(ISERROR(VLOOKUP(CONCATENATE($A410,"_",V$2),'Reference data SID'!$B:$N,13,FALSE)),"",VLOOKUP(CONCATENATE($A410,"_",V$2),'Reference data SID'!$B:$N,13,FALSE))</f>
        <v/>
      </c>
      <c r="W410" s="16" t="str">
        <f>IF(ISERROR(VLOOKUP(CONCATENATE($A410,"_",W$2),'Reference data SID'!$B:$N,13,FALSE)),"",VLOOKUP(CONCATENATE($A410,"_",W$2),'Reference data SID'!$B:$N,13,FALSE))</f>
        <v/>
      </c>
      <c r="X410" s="16" t="str">
        <f>IF(ISERROR(VLOOKUP(CONCATENATE($A410,"_",X$2),'Reference data SID'!$B:$N,13,FALSE)),"",VLOOKUP(CONCATENATE($A410,"_",X$2),'Reference data SID'!$B:$N,13,FALSE))</f>
        <v/>
      </c>
      <c r="Y410" s="16" t="str">
        <f>IF(ISERROR(VLOOKUP(CONCATENATE($A410,"_",Y$2),'Reference data SID'!$B:$N,13,FALSE)),"",VLOOKUP(CONCATENATE($A410,"_",Y$2),'Reference data SID'!$B:$N,13,FALSE))</f>
        <v/>
      </c>
      <c r="Z410" s="16" t="str">
        <f>IF(ISERROR(VLOOKUP(CONCATENATE($A410,"_",Z$2),'Reference data SID'!$B:$N,13,FALSE)),"",VLOOKUP(CONCATENATE($A410,"_",Z$2),'Reference data SID'!$B:$N,13,FALSE))</f>
        <v/>
      </c>
      <c r="AA410" s="16" t="str">
        <f>IF(ISERROR(VLOOKUP(CONCATENATE($A410,"_",AA$2),'Reference data SID'!$B:$N,13,FALSE)),"",VLOOKUP(CONCATENATE($A410,"_",AA$2),'Reference data SID'!$B:$N,13,FALSE))</f>
        <v/>
      </c>
      <c r="AB410" s="16" t="str">
        <f>IF(ISERROR(VLOOKUP(CONCATENATE($A410,"_",AB$2),'Reference data SID'!$B:$N,13,FALSE)),"",VLOOKUP(CONCATENATE($A410,"_",AB$2),'Reference data SID'!$B:$N,13,FALSE))</f>
        <v/>
      </c>
      <c r="AC410" s="16" t="str">
        <f>IF(ISERROR(VLOOKUP(CONCATENATE($A410,"_",AC$2),'Reference data SID'!$B:$N,13,FALSE)),"",VLOOKUP(CONCATENATE($A410,"_",AC$2),'Reference data SID'!$B:$N,13,FALSE))</f>
        <v/>
      </c>
      <c r="AD410" s="16" t="str">
        <f>IF(ISERROR(VLOOKUP(CONCATENATE($A410,"_",AD$2),'Reference data SID'!$B:$N,13,FALSE)),"",VLOOKUP(CONCATENATE($A410,"_",AD$2),'Reference data SID'!$B:$N,13,FALSE))</f>
        <v/>
      </c>
      <c r="AE410" s="16" t="str">
        <f>IF(ISERROR(VLOOKUP(CONCATENATE($A410,"_",AE$2),'Reference data SID'!$B:$N,13,FALSE)),"",VLOOKUP(CONCATENATE($A410,"_",AE$2),'Reference data SID'!$B:$N,13,FALSE))</f>
        <v/>
      </c>
      <c r="AF410" s="16" t="str">
        <f>IF(ISERROR(VLOOKUP(CONCATENATE($A410,"_",AF$2),'Reference data SID'!$B:$N,13,FALSE)),"",VLOOKUP(CONCATENATE($A410,"_",AF$2),'Reference data SID'!$B:$N,13,FALSE))</f>
        <v/>
      </c>
      <c r="AG410" s="16" t="str">
        <f>IF(ISERROR(VLOOKUP(CONCATENATE($A410,"_",AG$2),'Reference data SID'!$B:$N,13,FALSE)),"",VLOOKUP(CONCATENATE($A410,"_",AG$2),'Reference data SID'!$B:$N,13,FALSE))</f>
        <v/>
      </c>
      <c r="AH410" s="16" t="str">
        <f>IF(ISERROR(VLOOKUP(CONCATENATE($A410,"_",AH$2),'Reference data SID'!$B:$N,13,FALSE)),"",VLOOKUP(CONCATENATE($A410,"_",AH$2),'Reference data SID'!$B:$N,13,FALSE))</f>
        <v/>
      </c>
      <c r="AI410" s="16" t="str">
        <f>IF(ISERROR(VLOOKUP(CONCATENATE($A410,"_",AI$2),'Reference data SID'!$B:$N,13,FALSE)),"",VLOOKUP(CONCATENATE($A410,"_",AI$2),'Reference data SID'!$B:$N,13,FALSE))</f>
        <v/>
      </c>
      <c r="AJ410" s="16" t="str">
        <f>IF(ISERROR(VLOOKUP(CONCATENATE($A410,"_",AJ$2),'Reference data SID'!$B:$N,13,FALSE)),"",VLOOKUP(CONCATENATE($A410,"_",AJ$2),'Reference data SID'!$B:$N,13,FALSE))</f>
        <v/>
      </c>
      <c r="AK410" s="16" t="str">
        <f>IF(ISERROR(VLOOKUP(CONCATENATE($A410,"_",AK$2),'Reference data SID'!$B:$N,13,FALSE)),"",VLOOKUP(CONCATENATE($A410,"_",AK$2),'Reference data SID'!$B:$N,13,FALSE))</f>
        <v/>
      </c>
      <c r="AL410" s="16" t="str">
        <f>IF(ISERROR(VLOOKUP(CONCATENATE($A410,"_",AL$2),'Reference data SID'!$B:$N,13,FALSE)),"",VLOOKUP(CONCATENATE($A410,"_",AL$2),'Reference data SID'!$B:$N,13,FALSE))</f>
        <v/>
      </c>
      <c r="AM410" s="16" t="str">
        <f>IF(ISERROR(VLOOKUP(CONCATENATE($A410,"_",AM$2),'Reference data SID'!$B:$N,13,FALSE)),"",VLOOKUP(CONCATENATE($A410,"_",AM$2),'Reference data SID'!$B:$N,13,FALSE))</f>
        <v/>
      </c>
      <c r="AN410" s="16" t="str">
        <f>IF(ISERROR(VLOOKUP(CONCATENATE($A410,"_",AN$2),'Reference data SID'!$B:$N,13,FALSE)),"",VLOOKUP(CONCATENATE($A410,"_",AN$2),'Reference data SID'!$B:$N,13,FALSE))</f>
        <v/>
      </c>
      <c r="AO410" s="16" t="str">
        <f>IF(ISERROR(VLOOKUP(CONCATENATE($A410,"_",AO$2),'Reference data SID'!$B:$N,13,FALSE)),"",VLOOKUP(CONCATENATE($A410,"_",AO$2),'Reference data SID'!$B:$N,13,FALSE))</f>
        <v/>
      </c>
      <c r="AP410" s="16" t="str">
        <f>IF(ISERROR(VLOOKUP(CONCATENATE($A410,"_",AP$2),'Reference data SID'!$B:$N,13,FALSE)),"",VLOOKUP(CONCATENATE($A410,"_",AP$2),'Reference data SID'!$B:$N,13,FALSE))</f>
        <v/>
      </c>
      <c r="AQ410" s="16" t="str">
        <f>IF(ISERROR(VLOOKUP(CONCATENATE($A410,"_",AQ$2),'Reference data SID'!$B:$N,13,FALSE)),"",VLOOKUP(CONCATENATE($A410,"_",AQ$2),'Reference data SID'!$B:$N,13,FALSE))</f>
        <v/>
      </c>
      <c r="AR410" s="16" t="str">
        <f>IF(ISERROR(VLOOKUP(CONCATENATE($A410,"_",AR$2),'Reference data SID'!$B:$N,13,FALSE)),"",VLOOKUP(CONCATENATE($A410,"_",AR$2),'Reference data SID'!$B:$N,13,FALSE))</f>
        <v/>
      </c>
      <c r="AS410" s="16" t="str">
        <f>IF(ISERROR(VLOOKUP(CONCATENATE($A410,"_",AS$2),'Reference data SID'!$B:$N,13,FALSE)),"",VLOOKUP(CONCATENATE($A410,"_",AS$2),'Reference data SID'!$B:$N,13,FALSE))</f>
        <v/>
      </c>
      <c r="AT410" s="16" t="str">
        <f>IF(ISERROR(VLOOKUP(CONCATENATE($A410,"_",AT$2),'Reference data SID'!$B:$N,13,FALSE)),"",VLOOKUP(CONCATENATE($A410,"_",AT$2),'Reference data SID'!$B:$N,13,FALSE))</f>
        <v/>
      </c>
    </row>
    <row r="411" spans="1:46" x14ac:dyDescent="0.25">
      <c r="A411">
        <v>407</v>
      </c>
      <c r="B411" s="16" t="str">
        <f>IF(ISERROR(VLOOKUP(CONCATENATE($A411,"_",B$2),'Reference data SID'!$B:$N,13,FALSE)),"",VLOOKUP(CONCATENATE($A411,"_",B$2),'Reference data SID'!$B:$N,13,FALSE))</f>
        <v/>
      </c>
      <c r="C411" s="16" t="str">
        <f>IF(ISERROR(VLOOKUP(CONCATENATE($A411,"_",C$2),'Reference data SID'!$B:$N,13,FALSE)),"",VLOOKUP(CONCATENATE($A411,"_",C$2),'Reference data SID'!$B:$N,13,FALSE))</f>
        <v/>
      </c>
      <c r="D411" s="16" t="str">
        <f>IF(ISERROR(VLOOKUP(CONCATENATE($A411,"_",D$2),'Reference data SID'!$B:$N,13,FALSE)),"",VLOOKUP(CONCATENATE($A411,"_",D$2),'Reference data SID'!$B:$N,13,FALSE))</f>
        <v/>
      </c>
      <c r="E411" s="16" t="str">
        <f>IF(ISERROR(VLOOKUP(CONCATENATE($A411,"_",E$2),'Reference data SID'!$B:$N,13,FALSE)),"",VLOOKUP(CONCATENATE($A411,"_",E$2),'Reference data SID'!$B:$N,13,FALSE))</f>
        <v/>
      </c>
      <c r="F411" s="16" t="str">
        <f>IF(ISERROR(VLOOKUP(CONCATENATE($A411,"_",F$2),'Reference data SID'!$B:$N,13,FALSE)),"",VLOOKUP(CONCATENATE($A411,"_",F$2),'Reference data SID'!$B:$N,13,FALSE))</f>
        <v/>
      </c>
      <c r="G411" s="16" t="str">
        <f>IF(ISERROR(VLOOKUP(CONCATENATE($A411,"_",G$2),'Reference data SID'!$B:$N,13,FALSE)),"",VLOOKUP(CONCATENATE($A411,"_",G$2),'Reference data SID'!$B:$N,13,FALSE))</f>
        <v/>
      </c>
      <c r="H411" s="16" t="str">
        <f>IF(ISERROR(VLOOKUP(CONCATENATE($A411,"_",H$2),'Reference data SID'!$B:$N,13,FALSE)),"",VLOOKUP(CONCATENATE($A411,"_",H$2),'Reference data SID'!$B:$N,13,FALSE))</f>
        <v/>
      </c>
      <c r="I411" s="16" t="str">
        <f>IF(ISERROR(VLOOKUP(CONCATENATE($A411,"_",I$2),'Reference data SID'!$B:$N,13,FALSE)),"",VLOOKUP(CONCATENATE($A411,"_",I$2),'Reference data SID'!$B:$N,13,FALSE))</f>
        <v/>
      </c>
      <c r="J411" s="16" t="str">
        <f>IF(ISERROR(VLOOKUP(CONCATENATE($A411,"_",J$2),'Reference data SID'!$B:$N,13,FALSE)),"",VLOOKUP(CONCATENATE($A411,"_",J$2),'Reference data SID'!$B:$N,13,FALSE))</f>
        <v/>
      </c>
      <c r="K411" s="16" t="str">
        <f>IF(ISERROR(VLOOKUP(CONCATENATE($A411,"_",K$2),'Reference data SID'!$B:$N,13,FALSE)),"",VLOOKUP(CONCATENATE($A411,"_",K$2),'Reference data SID'!$B:$N,13,FALSE))</f>
        <v/>
      </c>
      <c r="L411" s="16" t="str">
        <f>IF(ISERROR(VLOOKUP(CONCATENATE($A411,"_",L$2),'Reference data SID'!$B:$N,13,FALSE)),"",VLOOKUP(CONCATENATE($A411,"_",L$2),'Reference data SID'!$B:$N,13,FALSE))</f>
        <v/>
      </c>
      <c r="M411" s="16" t="str">
        <f>IF(ISERROR(VLOOKUP(CONCATENATE($A411,"_",M$2),'Reference data SID'!$B:$N,13,FALSE)),"",VLOOKUP(CONCATENATE($A411,"_",M$2),'Reference data SID'!$B:$N,13,FALSE))</f>
        <v/>
      </c>
      <c r="N411" s="16" t="str">
        <f>IF(ISERROR(VLOOKUP(CONCATENATE($A411,"_",N$2),'Reference data SID'!$B:$N,13,FALSE)),"",VLOOKUP(CONCATENATE($A411,"_",N$2),'Reference data SID'!$B:$N,13,FALSE))</f>
        <v/>
      </c>
      <c r="O411" s="16" t="str">
        <f>IF(ISERROR(VLOOKUP(CONCATENATE($A411,"_",O$2),'Reference data SID'!$B:$N,13,FALSE)),"",VLOOKUP(CONCATENATE($A411,"_",O$2),'Reference data SID'!$B:$N,13,FALSE))</f>
        <v/>
      </c>
      <c r="P411" s="16" t="str">
        <f>IF(ISERROR(VLOOKUP(CONCATENATE($A411,"_",P$2),'Reference data SID'!$B:$N,13,FALSE)),"",VLOOKUP(CONCATENATE($A411,"_",P$2),'Reference data SID'!$B:$N,13,FALSE))</f>
        <v/>
      </c>
      <c r="Q411" s="16" t="str">
        <f>IF(ISERROR(VLOOKUP(CONCATENATE($A411,"_",Q$2),'Reference data SID'!$B:$N,13,FALSE)),"",VLOOKUP(CONCATENATE($A411,"_",Q$2),'Reference data SID'!$B:$N,13,FALSE))</f>
        <v/>
      </c>
      <c r="R411" s="16" t="str">
        <f>IF(ISERROR(VLOOKUP(CONCATENATE($A411,"_",R$2),'Reference data SID'!$B:$N,13,FALSE)),"",VLOOKUP(CONCATENATE($A411,"_",R$2),'Reference data SID'!$B:$N,13,FALSE))</f>
        <v/>
      </c>
      <c r="S411" s="16" t="str">
        <f>IF(ISERROR(VLOOKUP(CONCATENATE($A411,"_",S$2),'Reference data SID'!$B:$N,13,FALSE)),"",VLOOKUP(CONCATENATE($A411,"_",S$2),'Reference data SID'!$B:$N,13,FALSE))</f>
        <v/>
      </c>
      <c r="T411" s="16" t="str">
        <f>IF(ISERROR(VLOOKUP(CONCATENATE($A411,"_",T$2),'Reference data SID'!$B:$N,13,FALSE)),"",VLOOKUP(CONCATENATE($A411,"_",T$2),'Reference data SID'!$B:$N,13,FALSE))</f>
        <v/>
      </c>
      <c r="U411" s="16" t="str">
        <f>IF(ISERROR(VLOOKUP(CONCATENATE($A411,"_",U$2),'Reference data SID'!$B:$N,13,FALSE)),"",VLOOKUP(CONCATENATE($A411,"_",U$2),'Reference data SID'!$B:$N,13,FALSE))</f>
        <v/>
      </c>
      <c r="V411" s="16" t="str">
        <f>IF(ISERROR(VLOOKUP(CONCATENATE($A411,"_",V$2),'Reference data SID'!$B:$N,13,FALSE)),"",VLOOKUP(CONCATENATE($A411,"_",V$2),'Reference data SID'!$B:$N,13,FALSE))</f>
        <v/>
      </c>
      <c r="W411" s="16" t="str">
        <f>IF(ISERROR(VLOOKUP(CONCATENATE($A411,"_",W$2),'Reference data SID'!$B:$N,13,FALSE)),"",VLOOKUP(CONCATENATE($A411,"_",W$2),'Reference data SID'!$B:$N,13,FALSE))</f>
        <v/>
      </c>
      <c r="X411" s="16" t="str">
        <f>IF(ISERROR(VLOOKUP(CONCATENATE($A411,"_",X$2),'Reference data SID'!$B:$N,13,FALSE)),"",VLOOKUP(CONCATENATE($A411,"_",X$2),'Reference data SID'!$B:$N,13,FALSE))</f>
        <v/>
      </c>
      <c r="Y411" s="16" t="str">
        <f>IF(ISERROR(VLOOKUP(CONCATENATE($A411,"_",Y$2),'Reference data SID'!$B:$N,13,FALSE)),"",VLOOKUP(CONCATENATE($A411,"_",Y$2),'Reference data SID'!$B:$N,13,FALSE))</f>
        <v/>
      </c>
      <c r="Z411" s="16" t="str">
        <f>IF(ISERROR(VLOOKUP(CONCATENATE($A411,"_",Z$2),'Reference data SID'!$B:$N,13,FALSE)),"",VLOOKUP(CONCATENATE($A411,"_",Z$2),'Reference data SID'!$B:$N,13,FALSE))</f>
        <v/>
      </c>
      <c r="AA411" s="16" t="str">
        <f>IF(ISERROR(VLOOKUP(CONCATENATE($A411,"_",AA$2),'Reference data SID'!$B:$N,13,FALSE)),"",VLOOKUP(CONCATENATE($A411,"_",AA$2),'Reference data SID'!$B:$N,13,FALSE))</f>
        <v/>
      </c>
      <c r="AB411" s="16" t="str">
        <f>IF(ISERROR(VLOOKUP(CONCATENATE($A411,"_",AB$2),'Reference data SID'!$B:$N,13,FALSE)),"",VLOOKUP(CONCATENATE($A411,"_",AB$2),'Reference data SID'!$B:$N,13,FALSE))</f>
        <v/>
      </c>
      <c r="AC411" s="16" t="str">
        <f>IF(ISERROR(VLOOKUP(CONCATENATE($A411,"_",AC$2),'Reference data SID'!$B:$N,13,FALSE)),"",VLOOKUP(CONCATENATE($A411,"_",AC$2),'Reference data SID'!$B:$N,13,FALSE))</f>
        <v/>
      </c>
      <c r="AD411" s="16" t="str">
        <f>IF(ISERROR(VLOOKUP(CONCATENATE($A411,"_",AD$2),'Reference data SID'!$B:$N,13,FALSE)),"",VLOOKUP(CONCATENATE($A411,"_",AD$2),'Reference data SID'!$B:$N,13,FALSE))</f>
        <v/>
      </c>
      <c r="AE411" s="16" t="str">
        <f>IF(ISERROR(VLOOKUP(CONCATENATE($A411,"_",AE$2),'Reference data SID'!$B:$N,13,FALSE)),"",VLOOKUP(CONCATENATE($A411,"_",AE$2),'Reference data SID'!$B:$N,13,FALSE))</f>
        <v/>
      </c>
      <c r="AF411" s="16" t="str">
        <f>IF(ISERROR(VLOOKUP(CONCATENATE($A411,"_",AF$2),'Reference data SID'!$B:$N,13,FALSE)),"",VLOOKUP(CONCATENATE($A411,"_",AF$2),'Reference data SID'!$B:$N,13,FALSE))</f>
        <v/>
      </c>
      <c r="AG411" s="16" t="str">
        <f>IF(ISERROR(VLOOKUP(CONCATENATE($A411,"_",AG$2),'Reference data SID'!$B:$N,13,FALSE)),"",VLOOKUP(CONCATENATE($A411,"_",AG$2),'Reference data SID'!$B:$N,13,FALSE))</f>
        <v/>
      </c>
      <c r="AH411" s="16" t="str">
        <f>IF(ISERROR(VLOOKUP(CONCATENATE($A411,"_",AH$2),'Reference data SID'!$B:$N,13,FALSE)),"",VLOOKUP(CONCATENATE($A411,"_",AH$2),'Reference data SID'!$B:$N,13,FALSE))</f>
        <v/>
      </c>
      <c r="AI411" s="16" t="str">
        <f>IF(ISERROR(VLOOKUP(CONCATENATE($A411,"_",AI$2),'Reference data SID'!$B:$N,13,FALSE)),"",VLOOKUP(CONCATENATE($A411,"_",AI$2),'Reference data SID'!$B:$N,13,FALSE))</f>
        <v/>
      </c>
      <c r="AJ411" s="16" t="str">
        <f>IF(ISERROR(VLOOKUP(CONCATENATE($A411,"_",AJ$2),'Reference data SID'!$B:$N,13,FALSE)),"",VLOOKUP(CONCATENATE($A411,"_",AJ$2),'Reference data SID'!$B:$N,13,FALSE))</f>
        <v/>
      </c>
      <c r="AK411" s="16" t="str">
        <f>IF(ISERROR(VLOOKUP(CONCATENATE($A411,"_",AK$2),'Reference data SID'!$B:$N,13,FALSE)),"",VLOOKUP(CONCATENATE($A411,"_",AK$2),'Reference data SID'!$B:$N,13,FALSE))</f>
        <v/>
      </c>
      <c r="AL411" s="16" t="str">
        <f>IF(ISERROR(VLOOKUP(CONCATENATE($A411,"_",AL$2),'Reference data SID'!$B:$N,13,FALSE)),"",VLOOKUP(CONCATENATE($A411,"_",AL$2),'Reference data SID'!$B:$N,13,FALSE))</f>
        <v/>
      </c>
      <c r="AM411" s="16" t="str">
        <f>IF(ISERROR(VLOOKUP(CONCATENATE($A411,"_",AM$2),'Reference data SID'!$B:$N,13,FALSE)),"",VLOOKUP(CONCATENATE($A411,"_",AM$2),'Reference data SID'!$B:$N,13,FALSE))</f>
        <v/>
      </c>
      <c r="AN411" s="16" t="str">
        <f>IF(ISERROR(VLOOKUP(CONCATENATE($A411,"_",AN$2),'Reference data SID'!$B:$N,13,FALSE)),"",VLOOKUP(CONCATENATE($A411,"_",AN$2),'Reference data SID'!$B:$N,13,FALSE))</f>
        <v/>
      </c>
      <c r="AO411" s="16" t="str">
        <f>IF(ISERROR(VLOOKUP(CONCATENATE($A411,"_",AO$2),'Reference data SID'!$B:$N,13,FALSE)),"",VLOOKUP(CONCATENATE($A411,"_",AO$2),'Reference data SID'!$B:$N,13,FALSE))</f>
        <v/>
      </c>
      <c r="AP411" s="16" t="str">
        <f>IF(ISERROR(VLOOKUP(CONCATENATE($A411,"_",AP$2),'Reference data SID'!$B:$N,13,FALSE)),"",VLOOKUP(CONCATENATE($A411,"_",AP$2),'Reference data SID'!$B:$N,13,FALSE))</f>
        <v/>
      </c>
      <c r="AQ411" s="16" t="str">
        <f>IF(ISERROR(VLOOKUP(CONCATENATE($A411,"_",AQ$2),'Reference data SID'!$B:$N,13,FALSE)),"",VLOOKUP(CONCATENATE($A411,"_",AQ$2),'Reference data SID'!$B:$N,13,FALSE))</f>
        <v/>
      </c>
      <c r="AR411" s="16" t="str">
        <f>IF(ISERROR(VLOOKUP(CONCATENATE($A411,"_",AR$2),'Reference data SID'!$B:$N,13,FALSE)),"",VLOOKUP(CONCATENATE($A411,"_",AR$2),'Reference data SID'!$B:$N,13,FALSE))</f>
        <v/>
      </c>
      <c r="AS411" s="16" t="str">
        <f>IF(ISERROR(VLOOKUP(CONCATENATE($A411,"_",AS$2),'Reference data SID'!$B:$N,13,FALSE)),"",VLOOKUP(CONCATENATE($A411,"_",AS$2),'Reference data SID'!$B:$N,13,FALSE))</f>
        <v/>
      </c>
      <c r="AT411" s="16" t="str">
        <f>IF(ISERROR(VLOOKUP(CONCATENATE($A411,"_",AT$2),'Reference data SID'!$B:$N,13,FALSE)),"",VLOOKUP(CONCATENATE($A411,"_",AT$2),'Reference data SID'!$B:$N,13,FALSE))</f>
        <v/>
      </c>
    </row>
    <row r="412" spans="1:46" x14ac:dyDescent="0.25">
      <c r="A412">
        <v>408</v>
      </c>
      <c r="B412" s="16" t="str">
        <f>IF(ISERROR(VLOOKUP(CONCATENATE($A412,"_",B$2),'Reference data SID'!$B:$N,13,FALSE)),"",VLOOKUP(CONCATENATE($A412,"_",B$2),'Reference data SID'!$B:$N,13,FALSE))</f>
        <v/>
      </c>
      <c r="C412" s="16" t="str">
        <f>IF(ISERROR(VLOOKUP(CONCATENATE($A412,"_",C$2),'Reference data SID'!$B:$N,13,FALSE)),"",VLOOKUP(CONCATENATE($A412,"_",C$2),'Reference data SID'!$B:$N,13,FALSE))</f>
        <v/>
      </c>
      <c r="D412" s="16" t="str">
        <f>IF(ISERROR(VLOOKUP(CONCATENATE($A412,"_",D$2),'Reference data SID'!$B:$N,13,FALSE)),"",VLOOKUP(CONCATENATE($A412,"_",D$2),'Reference data SID'!$B:$N,13,FALSE))</f>
        <v/>
      </c>
      <c r="E412" s="16" t="str">
        <f>IF(ISERROR(VLOOKUP(CONCATENATE($A412,"_",E$2),'Reference data SID'!$B:$N,13,FALSE)),"",VLOOKUP(CONCATENATE($A412,"_",E$2),'Reference data SID'!$B:$N,13,FALSE))</f>
        <v/>
      </c>
      <c r="F412" s="16" t="str">
        <f>IF(ISERROR(VLOOKUP(CONCATENATE($A412,"_",F$2),'Reference data SID'!$B:$N,13,FALSE)),"",VLOOKUP(CONCATENATE($A412,"_",F$2),'Reference data SID'!$B:$N,13,FALSE))</f>
        <v/>
      </c>
      <c r="G412" s="16" t="str">
        <f>IF(ISERROR(VLOOKUP(CONCATENATE($A412,"_",G$2),'Reference data SID'!$B:$N,13,FALSE)),"",VLOOKUP(CONCATENATE($A412,"_",G$2),'Reference data SID'!$B:$N,13,FALSE))</f>
        <v/>
      </c>
      <c r="H412" s="16" t="str">
        <f>IF(ISERROR(VLOOKUP(CONCATENATE($A412,"_",H$2),'Reference data SID'!$B:$N,13,FALSE)),"",VLOOKUP(CONCATENATE($A412,"_",H$2),'Reference data SID'!$B:$N,13,FALSE))</f>
        <v/>
      </c>
      <c r="I412" s="16" t="str">
        <f>IF(ISERROR(VLOOKUP(CONCATENATE($A412,"_",I$2),'Reference data SID'!$B:$N,13,FALSE)),"",VLOOKUP(CONCATENATE($A412,"_",I$2),'Reference data SID'!$B:$N,13,FALSE))</f>
        <v/>
      </c>
      <c r="J412" s="16" t="str">
        <f>IF(ISERROR(VLOOKUP(CONCATENATE($A412,"_",J$2),'Reference data SID'!$B:$N,13,FALSE)),"",VLOOKUP(CONCATENATE($A412,"_",J$2),'Reference data SID'!$B:$N,13,FALSE))</f>
        <v/>
      </c>
      <c r="K412" s="16" t="str">
        <f>IF(ISERROR(VLOOKUP(CONCATENATE($A412,"_",K$2),'Reference data SID'!$B:$N,13,FALSE)),"",VLOOKUP(CONCATENATE($A412,"_",K$2),'Reference data SID'!$B:$N,13,FALSE))</f>
        <v/>
      </c>
      <c r="L412" s="16" t="str">
        <f>IF(ISERROR(VLOOKUP(CONCATENATE($A412,"_",L$2),'Reference data SID'!$B:$N,13,FALSE)),"",VLOOKUP(CONCATENATE($A412,"_",L$2),'Reference data SID'!$B:$N,13,FALSE))</f>
        <v/>
      </c>
      <c r="M412" s="16" t="str">
        <f>IF(ISERROR(VLOOKUP(CONCATENATE($A412,"_",M$2),'Reference data SID'!$B:$N,13,FALSE)),"",VLOOKUP(CONCATENATE($A412,"_",M$2),'Reference data SID'!$B:$N,13,FALSE))</f>
        <v/>
      </c>
      <c r="N412" s="16" t="str">
        <f>IF(ISERROR(VLOOKUP(CONCATENATE($A412,"_",N$2),'Reference data SID'!$B:$N,13,FALSE)),"",VLOOKUP(CONCATENATE($A412,"_",N$2),'Reference data SID'!$B:$N,13,FALSE))</f>
        <v/>
      </c>
      <c r="O412" s="16" t="str">
        <f>IF(ISERROR(VLOOKUP(CONCATENATE($A412,"_",O$2),'Reference data SID'!$B:$N,13,FALSE)),"",VLOOKUP(CONCATENATE($A412,"_",O$2),'Reference data SID'!$B:$N,13,FALSE))</f>
        <v/>
      </c>
      <c r="P412" s="16" t="str">
        <f>IF(ISERROR(VLOOKUP(CONCATENATE($A412,"_",P$2),'Reference data SID'!$B:$N,13,FALSE)),"",VLOOKUP(CONCATENATE($A412,"_",P$2),'Reference data SID'!$B:$N,13,FALSE))</f>
        <v/>
      </c>
      <c r="Q412" s="16" t="str">
        <f>IF(ISERROR(VLOOKUP(CONCATENATE($A412,"_",Q$2),'Reference data SID'!$B:$N,13,FALSE)),"",VLOOKUP(CONCATENATE($A412,"_",Q$2),'Reference data SID'!$B:$N,13,FALSE))</f>
        <v/>
      </c>
      <c r="R412" s="16" t="str">
        <f>IF(ISERROR(VLOOKUP(CONCATENATE($A412,"_",R$2),'Reference data SID'!$B:$N,13,FALSE)),"",VLOOKUP(CONCATENATE($A412,"_",R$2),'Reference data SID'!$B:$N,13,FALSE))</f>
        <v/>
      </c>
      <c r="S412" s="16" t="str">
        <f>IF(ISERROR(VLOOKUP(CONCATENATE($A412,"_",S$2),'Reference data SID'!$B:$N,13,FALSE)),"",VLOOKUP(CONCATENATE($A412,"_",S$2),'Reference data SID'!$B:$N,13,FALSE))</f>
        <v/>
      </c>
      <c r="T412" s="16" t="str">
        <f>IF(ISERROR(VLOOKUP(CONCATENATE($A412,"_",T$2),'Reference data SID'!$B:$N,13,FALSE)),"",VLOOKUP(CONCATENATE($A412,"_",T$2),'Reference data SID'!$B:$N,13,FALSE))</f>
        <v/>
      </c>
      <c r="U412" s="16" t="str">
        <f>IF(ISERROR(VLOOKUP(CONCATENATE($A412,"_",U$2),'Reference data SID'!$B:$N,13,FALSE)),"",VLOOKUP(CONCATENATE($A412,"_",U$2),'Reference data SID'!$B:$N,13,FALSE))</f>
        <v/>
      </c>
      <c r="V412" s="16" t="str">
        <f>IF(ISERROR(VLOOKUP(CONCATENATE($A412,"_",V$2),'Reference data SID'!$B:$N,13,FALSE)),"",VLOOKUP(CONCATENATE($A412,"_",V$2),'Reference data SID'!$B:$N,13,FALSE))</f>
        <v/>
      </c>
      <c r="W412" s="16" t="str">
        <f>IF(ISERROR(VLOOKUP(CONCATENATE($A412,"_",W$2),'Reference data SID'!$B:$N,13,FALSE)),"",VLOOKUP(CONCATENATE($A412,"_",W$2),'Reference data SID'!$B:$N,13,FALSE))</f>
        <v/>
      </c>
      <c r="X412" s="16" t="str">
        <f>IF(ISERROR(VLOOKUP(CONCATENATE($A412,"_",X$2),'Reference data SID'!$B:$N,13,FALSE)),"",VLOOKUP(CONCATENATE($A412,"_",X$2),'Reference data SID'!$B:$N,13,FALSE))</f>
        <v/>
      </c>
      <c r="Y412" s="16" t="str">
        <f>IF(ISERROR(VLOOKUP(CONCATENATE($A412,"_",Y$2),'Reference data SID'!$B:$N,13,FALSE)),"",VLOOKUP(CONCATENATE($A412,"_",Y$2),'Reference data SID'!$B:$N,13,FALSE))</f>
        <v/>
      </c>
      <c r="Z412" s="16" t="str">
        <f>IF(ISERROR(VLOOKUP(CONCATENATE($A412,"_",Z$2),'Reference data SID'!$B:$N,13,FALSE)),"",VLOOKUP(CONCATENATE($A412,"_",Z$2),'Reference data SID'!$B:$N,13,FALSE))</f>
        <v/>
      </c>
      <c r="AA412" s="16" t="str">
        <f>IF(ISERROR(VLOOKUP(CONCATENATE($A412,"_",AA$2),'Reference data SID'!$B:$N,13,FALSE)),"",VLOOKUP(CONCATENATE($A412,"_",AA$2),'Reference data SID'!$B:$N,13,FALSE))</f>
        <v/>
      </c>
      <c r="AB412" s="16" t="str">
        <f>IF(ISERROR(VLOOKUP(CONCATENATE($A412,"_",AB$2),'Reference data SID'!$B:$N,13,FALSE)),"",VLOOKUP(CONCATENATE($A412,"_",AB$2),'Reference data SID'!$B:$N,13,FALSE))</f>
        <v/>
      </c>
      <c r="AC412" s="16" t="str">
        <f>IF(ISERROR(VLOOKUP(CONCATENATE($A412,"_",AC$2),'Reference data SID'!$B:$N,13,FALSE)),"",VLOOKUP(CONCATENATE($A412,"_",AC$2),'Reference data SID'!$B:$N,13,FALSE))</f>
        <v/>
      </c>
      <c r="AD412" s="16" t="str">
        <f>IF(ISERROR(VLOOKUP(CONCATENATE($A412,"_",AD$2),'Reference data SID'!$B:$N,13,FALSE)),"",VLOOKUP(CONCATENATE($A412,"_",AD$2),'Reference data SID'!$B:$N,13,FALSE))</f>
        <v/>
      </c>
      <c r="AE412" s="16" t="str">
        <f>IF(ISERROR(VLOOKUP(CONCATENATE($A412,"_",AE$2),'Reference data SID'!$B:$N,13,FALSE)),"",VLOOKUP(CONCATENATE($A412,"_",AE$2),'Reference data SID'!$B:$N,13,FALSE))</f>
        <v/>
      </c>
      <c r="AF412" s="16" t="str">
        <f>IF(ISERROR(VLOOKUP(CONCATENATE($A412,"_",AF$2),'Reference data SID'!$B:$N,13,FALSE)),"",VLOOKUP(CONCATENATE($A412,"_",AF$2),'Reference data SID'!$B:$N,13,FALSE))</f>
        <v/>
      </c>
      <c r="AG412" s="16" t="str">
        <f>IF(ISERROR(VLOOKUP(CONCATENATE($A412,"_",AG$2),'Reference data SID'!$B:$N,13,FALSE)),"",VLOOKUP(CONCATENATE($A412,"_",AG$2),'Reference data SID'!$B:$N,13,FALSE))</f>
        <v/>
      </c>
      <c r="AH412" s="16" t="str">
        <f>IF(ISERROR(VLOOKUP(CONCATENATE($A412,"_",AH$2),'Reference data SID'!$B:$N,13,FALSE)),"",VLOOKUP(CONCATENATE($A412,"_",AH$2),'Reference data SID'!$B:$N,13,FALSE))</f>
        <v/>
      </c>
      <c r="AI412" s="16" t="str">
        <f>IF(ISERROR(VLOOKUP(CONCATENATE($A412,"_",AI$2),'Reference data SID'!$B:$N,13,FALSE)),"",VLOOKUP(CONCATENATE($A412,"_",AI$2),'Reference data SID'!$B:$N,13,FALSE))</f>
        <v/>
      </c>
      <c r="AJ412" s="16" t="str">
        <f>IF(ISERROR(VLOOKUP(CONCATENATE($A412,"_",AJ$2),'Reference data SID'!$B:$N,13,FALSE)),"",VLOOKUP(CONCATENATE($A412,"_",AJ$2),'Reference data SID'!$B:$N,13,FALSE))</f>
        <v/>
      </c>
      <c r="AK412" s="16" t="str">
        <f>IF(ISERROR(VLOOKUP(CONCATENATE($A412,"_",AK$2),'Reference data SID'!$B:$N,13,FALSE)),"",VLOOKUP(CONCATENATE($A412,"_",AK$2),'Reference data SID'!$B:$N,13,FALSE))</f>
        <v/>
      </c>
      <c r="AL412" s="16" t="str">
        <f>IF(ISERROR(VLOOKUP(CONCATENATE($A412,"_",AL$2),'Reference data SID'!$B:$N,13,FALSE)),"",VLOOKUP(CONCATENATE($A412,"_",AL$2),'Reference data SID'!$B:$N,13,FALSE))</f>
        <v/>
      </c>
      <c r="AM412" s="16" t="str">
        <f>IF(ISERROR(VLOOKUP(CONCATENATE($A412,"_",AM$2),'Reference data SID'!$B:$N,13,FALSE)),"",VLOOKUP(CONCATENATE($A412,"_",AM$2),'Reference data SID'!$B:$N,13,FALSE))</f>
        <v/>
      </c>
      <c r="AN412" s="16" t="str">
        <f>IF(ISERROR(VLOOKUP(CONCATENATE($A412,"_",AN$2),'Reference data SID'!$B:$N,13,FALSE)),"",VLOOKUP(CONCATENATE($A412,"_",AN$2),'Reference data SID'!$B:$N,13,FALSE))</f>
        <v/>
      </c>
      <c r="AO412" s="16" t="str">
        <f>IF(ISERROR(VLOOKUP(CONCATENATE($A412,"_",AO$2),'Reference data SID'!$B:$N,13,FALSE)),"",VLOOKUP(CONCATENATE($A412,"_",AO$2),'Reference data SID'!$B:$N,13,FALSE))</f>
        <v/>
      </c>
      <c r="AP412" s="16" t="str">
        <f>IF(ISERROR(VLOOKUP(CONCATENATE($A412,"_",AP$2),'Reference data SID'!$B:$N,13,FALSE)),"",VLOOKUP(CONCATENATE($A412,"_",AP$2),'Reference data SID'!$B:$N,13,FALSE))</f>
        <v/>
      </c>
      <c r="AQ412" s="16" t="str">
        <f>IF(ISERROR(VLOOKUP(CONCATENATE($A412,"_",AQ$2),'Reference data SID'!$B:$N,13,FALSE)),"",VLOOKUP(CONCATENATE($A412,"_",AQ$2),'Reference data SID'!$B:$N,13,FALSE))</f>
        <v/>
      </c>
      <c r="AR412" s="16" t="str">
        <f>IF(ISERROR(VLOOKUP(CONCATENATE($A412,"_",AR$2),'Reference data SID'!$B:$N,13,FALSE)),"",VLOOKUP(CONCATENATE($A412,"_",AR$2),'Reference data SID'!$B:$N,13,FALSE))</f>
        <v/>
      </c>
      <c r="AS412" s="16" t="str">
        <f>IF(ISERROR(VLOOKUP(CONCATENATE($A412,"_",AS$2),'Reference data SID'!$B:$N,13,FALSE)),"",VLOOKUP(CONCATENATE($A412,"_",AS$2),'Reference data SID'!$B:$N,13,FALSE))</f>
        <v/>
      </c>
      <c r="AT412" s="16" t="str">
        <f>IF(ISERROR(VLOOKUP(CONCATENATE($A412,"_",AT$2),'Reference data SID'!$B:$N,13,FALSE)),"",VLOOKUP(CONCATENATE($A412,"_",AT$2),'Reference data SID'!$B:$N,13,FALSE))</f>
        <v/>
      </c>
    </row>
    <row r="413" spans="1:46" x14ac:dyDescent="0.25">
      <c r="A413">
        <v>409</v>
      </c>
      <c r="B413" s="16" t="str">
        <f>IF(ISERROR(VLOOKUP(CONCATENATE($A413,"_",B$2),'Reference data SID'!$B:$N,13,FALSE)),"",VLOOKUP(CONCATENATE($A413,"_",B$2),'Reference data SID'!$B:$N,13,FALSE))</f>
        <v/>
      </c>
      <c r="C413" s="16" t="str">
        <f>IF(ISERROR(VLOOKUP(CONCATENATE($A413,"_",C$2),'Reference data SID'!$B:$N,13,FALSE)),"",VLOOKUP(CONCATENATE($A413,"_",C$2),'Reference data SID'!$B:$N,13,FALSE))</f>
        <v/>
      </c>
      <c r="D413" s="16" t="str">
        <f>IF(ISERROR(VLOOKUP(CONCATENATE($A413,"_",D$2),'Reference data SID'!$B:$N,13,FALSE)),"",VLOOKUP(CONCATENATE($A413,"_",D$2),'Reference data SID'!$B:$N,13,FALSE))</f>
        <v/>
      </c>
      <c r="E413" s="16" t="str">
        <f>IF(ISERROR(VLOOKUP(CONCATENATE($A413,"_",E$2),'Reference data SID'!$B:$N,13,FALSE)),"",VLOOKUP(CONCATENATE($A413,"_",E$2),'Reference data SID'!$B:$N,13,FALSE))</f>
        <v/>
      </c>
      <c r="F413" s="16" t="str">
        <f>IF(ISERROR(VLOOKUP(CONCATENATE($A413,"_",F$2),'Reference data SID'!$B:$N,13,FALSE)),"",VLOOKUP(CONCATENATE($A413,"_",F$2),'Reference data SID'!$B:$N,13,FALSE))</f>
        <v/>
      </c>
      <c r="G413" s="16" t="str">
        <f>IF(ISERROR(VLOOKUP(CONCATENATE($A413,"_",G$2),'Reference data SID'!$B:$N,13,FALSE)),"",VLOOKUP(CONCATENATE($A413,"_",G$2),'Reference data SID'!$B:$N,13,FALSE))</f>
        <v/>
      </c>
      <c r="H413" s="16" t="str">
        <f>IF(ISERROR(VLOOKUP(CONCATENATE($A413,"_",H$2),'Reference data SID'!$B:$N,13,FALSE)),"",VLOOKUP(CONCATENATE($A413,"_",H$2),'Reference data SID'!$B:$N,13,FALSE))</f>
        <v/>
      </c>
      <c r="I413" s="16" t="str">
        <f>IF(ISERROR(VLOOKUP(CONCATENATE($A413,"_",I$2),'Reference data SID'!$B:$N,13,FALSE)),"",VLOOKUP(CONCATENATE($A413,"_",I$2),'Reference data SID'!$B:$N,13,FALSE))</f>
        <v/>
      </c>
      <c r="J413" s="16" t="str">
        <f>IF(ISERROR(VLOOKUP(CONCATENATE($A413,"_",J$2),'Reference data SID'!$B:$N,13,FALSE)),"",VLOOKUP(CONCATENATE($A413,"_",J$2),'Reference data SID'!$B:$N,13,FALSE))</f>
        <v/>
      </c>
      <c r="K413" s="16" t="str">
        <f>IF(ISERROR(VLOOKUP(CONCATENATE($A413,"_",K$2),'Reference data SID'!$B:$N,13,FALSE)),"",VLOOKUP(CONCATENATE($A413,"_",K$2),'Reference data SID'!$B:$N,13,FALSE))</f>
        <v/>
      </c>
      <c r="L413" s="16" t="str">
        <f>IF(ISERROR(VLOOKUP(CONCATENATE($A413,"_",L$2),'Reference data SID'!$B:$N,13,FALSE)),"",VLOOKUP(CONCATENATE($A413,"_",L$2),'Reference data SID'!$B:$N,13,FALSE))</f>
        <v/>
      </c>
      <c r="M413" s="16" t="str">
        <f>IF(ISERROR(VLOOKUP(CONCATENATE($A413,"_",M$2),'Reference data SID'!$B:$N,13,FALSE)),"",VLOOKUP(CONCATENATE($A413,"_",M$2),'Reference data SID'!$B:$N,13,FALSE))</f>
        <v/>
      </c>
      <c r="N413" s="16" t="str">
        <f>IF(ISERROR(VLOOKUP(CONCATENATE($A413,"_",N$2),'Reference data SID'!$B:$N,13,FALSE)),"",VLOOKUP(CONCATENATE($A413,"_",N$2),'Reference data SID'!$B:$N,13,FALSE))</f>
        <v/>
      </c>
      <c r="O413" s="16" t="str">
        <f>IF(ISERROR(VLOOKUP(CONCATENATE($A413,"_",O$2),'Reference data SID'!$B:$N,13,FALSE)),"",VLOOKUP(CONCATENATE($A413,"_",O$2),'Reference data SID'!$B:$N,13,FALSE))</f>
        <v/>
      </c>
      <c r="P413" s="16" t="str">
        <f>IF(ISERROR(VLOOKUP(CONCATENATE($A413,"_",P$2),'Reference data SID'!$B:$N,13,FALSE)),"",VLOOKUP(CONCATENATE($A413,"_",P$2),'Reference data SID'!$B:$N,13,FALSE))</f>
        <v/>
      </c>
      <c r="Q413" s="16" t="str">
        <f>IF(ISERROR(VLOOKUP(CONCATENATE($A413,"_",Q$2),'Reference data SID'!$B:$N,13,FALSE)),"",VLOOKUP(CONCATENATE($A413,"_",Q$2),'Reference data SID'!$B:$N,13,FALSE))</f>
        <v/>
      </c>
      <c r="R413" s="16" t="str">
        <f>IF(ISERROR(VLOOKUP(CONCATENATE($A413,"_",R$2),'Reference data SID'!$B:$N,13,FALSE)),"",VLOOKUP(CONCATENATE($A413,"_",R$2),'Reference data SID'!$B:$N,13,FALSE))</f>
        <v/>
      </c>
      <c r="S413" s="16" t="str">
        <f>IF(ISERROR(VLOOKUP(CONCATENATE($A413,"_",S$2),'Reference data SID'!$B:$N,13,FALSE)),"",VLOOKUP(CONCATENATE($A413,"_",S$2),'Reference data SID'!$B:$N,13,FALSE))</f>
        <v/>
      </c>
      <c r="T413" s="16" t="str">
        <f>IF(ISERROR(VLOOKUP(CONCATENATE($A413,"_",T$2),'Reference data SID'!$B:$N,13,FALSE)),"",VLOOKUP(CONCATENATE($A413,"_",T$2),'Reference data SID'!$B:$N,13,FALSE))</f>
        <v/>
      </c>
      <c r="U413" s="16" t="str">
        <f>IF(ISERROR(VLOOKUP(CONCATENATE($A413,"_",U$2),'Reference data SID'!$B:$N,13,FALSE)),"",VLOOKUP(CONCATENATE($A413,"_",U$2),'Reference data SID'!$B:$N,13,FALSE))</f>
        <v/>
      </c>
      <c r="V413" s="16" t="str">
        <f>IF(ISERROR(VLOOKUP(CONCATENATE($A413,"_",V$2),'Reference data SID'!$B:$N,13,FALSE)),"",VLOOKUP(CONCATENATE($A413,"_",V$2),'Reference data SID'!$B:$N,13,FALSE))</f>
        <v/>
      </c>
      <c r="W413" s="16" t="str">
        <f>IF(ISERROR(VLOOKUP(CONCATENATE($A413,"_",W$2),'Reference data SID'!$B:$N,13,FALSE)),"",VLOOKUP(CONCATENATE($A413,"_",W$2),'Reference data SID'!$B:$N,13,FALSE))</f>
        <v/>
      </c>
      <c r="X413" s="16" t="str">
        <f>IF(ISERROR(VLOOKUP(CONCATENATE($A413,"_",X$2),'Reference data SID'!$B:$N,13,FALSE)),"",VLOOKUP(CONCATENATE($A413,"_",X$2),'Reference data SID'!$B:$N,13,FALSE))</f>
        <v/>
      </c>
      <c r="Y413" s="16" t="str">
        <f>IF(ISERROR(VLOOKUP(CONCATENATE($A413,"_",Y$2),'Reference data SID'!$B:$N,13,FALSE)),"",VLOOKUP(CONCATENATE($A413,"_",Y$2),'Reference data SID'!$B:$N,13,FALSE))</f>
        <v/>
      </c>
      <c r="Z413" s="16" t="str">
        <f>IF(ISERROR(VLOOKUP(CONCATENATE($A413,"_",Z$2),'Reference data SID'!$B:$N,13,FALSE)),"",VLOOKUP(CONCATENATE($A413,"_",Z$2),'Reference data SID'!$B:$N,13,FALSE))</f>
        <v/>
      </c>
      <c r="AA413" s="16" t="str">
        <f>IF(ISERROR(VLOOKUP(CONCATENATE($A413,"_",AA$2),'Reference data SID'!$B:$N,13,FALSE)),"",VLOOKUP(CONCATENATE($A413,"_",AA$2),'Reference data SID'!$B:$N,13,FALSE))</f>
        <v/>
      </c>
      <c r="AB413" s="16" t="str">
        <f>IF(ISERROR(VLOOKUP(CONCATENATE($A413,"_",AB$2),'Reference data SID'!$B:$N,13,FALSE)),"",VLOOKUP(CONCATENATE($A413,"_",AB$2),'Reference data SID'!$B:$N,13,FALSE))</f>
        <v/>
      </c>
      <c r="AC413" s="16" t="str">
        <f>IF(ISERROR(VLOOKUP(CONCATENATE($A413,"_",AC$2),'Reference data SID'!$B:$N,13,FALSE)),"",VLOOKUP(CONCATENATE($A413,"_",AC$2),'Reference data SID'!$B:$N,13,FALSE))</f>
        <v/>
      </c>
      <c r="AD413" s="16" t="str">
        <f>IF(ISERROR(VLOOKUP(CONCATENATE($A413,"_",AD$2),'Reference data SID'!$B:$N,13,FALSE)),"",VLOOKUP(CONCATENATE($A413,"_",AD$2),'Reference data SID'!$B:$N,13,FALSE))</f>
        <v/>
      </c>
      <c r="AE413" s="16" t="str">
        <f>IF(ISERROR(VLOOKUP(CONCATENATE($A413,"_",AE$2),'Reference data SID'!$B:$N,13,FALSE)),"",VLOOKUP(CONCATENATE($A413,"_",AE$2),'Reference data SID'!$B:$N,13,FALSE))</f>
        <v/>
      </c>
      <c r="AF413" s="16" t="str">
        <f>IF(ISERROR(VLOOKUP(CONCATENATE($A413,"_",AF$2),'Reference data SID'!$B:$N,13,FALSE)),"",VLOOKUP(CONCATENATE($A413,"_",AF$2),'Reference data SID'!$B:$N,13,FALSE))</f>
        <v/>
      </c>
      <c r="AG413" s="16" t="str">
        <f>IF(ISERROR(VLOOKUP(CONCATENATE($A413,"_",AG$2),'Reference data SID'!$B:$N,13,FALSE)),"",VLOOKUP(CONCATENATE($A413,"_",AG$2),'Reference data SID'!$B:$N,13,FALSE))</f>
        <v/>
      </c>
      <c r="AH413" s="16" t="str">
        <f>IF(ISERROR(VLOOKUP(CONCATENATE($A413,"_",AH$2),'Reference data SID'!$B:$N,13,FALSE)),"",VLOOKUP(CONCATENATE($A413,"_",AH$2),'Reference data SID'!$B:$N,13,FALSE))</f>
        <v/>
      </c>
      <c r="AI413" s="16" t="str">
        <f>IF(ISERROR(VLOOKUP(CONCATENATE($A413,"_",AI$2),'Reference data SID'!$B:$N,13,FALSE)),"",VLOOKUP(CONCATENATE($A413,"_",AI$2),'Reference data SID'!$B:$N,13,FALSE))</f>
        <v/>
      </c>
      <c r="AJ413" s="16" t="str">
        <f>IF(ISERROR(VLOOKUP(CONCATENATE($A413,"_",AJ$2),'Reference data SID'!$B:$N,13,FALSE)),"",VLOOKUP(CONCATENATE($A413,"_",AJ$2),'Reference data SID'!$B:$N,13,FALSE))</f>
        <v/>
      </c>
      <c r="AK413" s="16" t="str">
        <f>IF(ISERROR(VLOOKUP(CONCATENATE($A413,"_",AK$2),'Reference data SID'!$B:$N,13,FALSE)),"",VLOOKUP(CONCATENATE($A413,"_",AK$2),'Reference data SID'!$B:$N,13,FALSE))</f>
        <v/>
      </c>
      <c r="AL413" s="16" t="str">
        <f>IF(ISERROR(VLOOKUP(CONCATENATE($A413,"_",AL$2),'Reference data SID'!$B:$N,13,FALSE)),"",VLOOKUP(CONCATENATE($A413,"_",AL$2),'Reference data SID'!$B:$N,13,FALSE))</f>
        <v/>
      </c>
      <c r="AM413" s="16" t="str">
        <f>IF(ISERROR(VLOOKUP(CONCATENATE($A413,"_",AM$2),'Reference data SID'!$B:$N,13,FALSE)),"",VLOOKUP(CONCATENATE($A413,"_",AM$2),'Reference data SID'!$B:$N,13,FALSE))</f>
        <v/>
      </c>
      <c r="AN413" s="16" t="str">
        <f>IF(ISERROR(VLOOKUP(CONCATENATE($A413,"_",AN$2),'Reference data SID'!$B:$N,13,FALSE)),"",VLOOKUP(CONCATENATE($A413,"_",AN$2),'Reference data SID'!$B:$N,13,FALSE))</f>
        <v/>
      </c>
      <c r="AO413" s="16" t="str">
        <f>IF(ISERROR(VLOOKUP(CONCATENATE($A413,"_",AO$2),'Reference data SID'!$B:$N,13,FALSE)),"",VLOOKUP(CONCATENATE($A413,"_",AO$2),'Reference data SID'!$B:$N,13,FALSE))</f>
        <v/>
      </c>
      <c r="AP413" s="16" t="str">
        <f>IF(ISERROR(VLOOKUP(CONCATENATE($A413,"_",AP$2),'Reference data SID'!$B:$N,13,FALSE)),"",VLOOKUP(CONCATENATE($A413,"_",AP$2),'Reference data SID'!$B:$N,13,FALSE))</f>
        <v/>
      </c>
      <c r="AQ413" s="16" t="str">
        <f>IF(ISERROR(VLOOKUP(CONCATENATE($A413,"_",AQ$2),'Reference data SID'!$B:$N,13,FALSE)),"",VLOOKUP(CONCATENATE($A413,"_",AQ$2),'Reference data SID'!$B:$N,13,FALSE))</f>
        <v/>
      </c>
      <c r="AR413" s="16" t="str">
        <f>IF(ISERROR(VLOOKUP(CONCATENATE($A413,"_",AR$2),'Reference data SID'!$B:$N,13,FALSE)),"",VLOOKUP(CONCATENATE($A413,"_",AR$2),'Reference data SID'!$B:$N,13,FALSE))</f>
        <v/>
      </c>
      <c r="AS413" s="16" t="str">
        <f>IF(ISERROR(VLOOKUP(CONCATENATE($A413,"_",AS$2),'Reference data SID'!$B:$N,13,FALSE)),"",VLOOKUP(CONCATENATE($A413,"_",AS$2),'Reference data SID'!$B:$N,13,FALSE))</f>
        <v/>
      </c>
      <c r="AT413" s="16" t="str">
        <f>IF(ISERROR(VLOOKUP(CONCATENATE($A413,"_",AT$2),'Reference data SID'!$B:$N,13,FALSE)),"",VLOOKUP(CONCATENATE($A413,"_",AT$2),'Reference data SID'!$B:$N,13,FALSE))</f>
        <v/>
      </c>
    </row>
    <row r="414" spans="1:46" x14ac:dyDescent="0.25">
      <c r="A414">
        <v>410</v>
      </c>
      <c r="B414" s="16" t="str">
        <f>IF(ISERROR(VLOOKUP(CONCATENATE($A414,"_",B$2),'Reference data SID'!$B:$N,13,FALSE)),"",VLOOKUP(CONCATENATE($A414,"_",B$2),'Reference data SID'!$B:$N,13,FALSE))</f>
        <v/>
      </c>
      <c r="C414" s="16" t="str">
        <f>IF(ISERROR(VLOOKUP(CONCATENATE($A414,"_",C$2),'Reference data SID'!$B:$N,13,FALSE)),"",VLOOKUP(CONCATENATE($A414,"_",C$2),'Reference data SID'!$B:$N,13,FALSE))</f>
        <v/>
      </c>
      <c r="D414" s="16" t="str">
        <f>IF(ISERROR(VLOOKUP(CONCATENATE($A414,"_",D$2),'Reference data SID'!$B:$N,13,FALSE)),"",VLOOKUP(CONCATENATE($A414,"_",D$2),'Reference data SID'!$B:$N,13,FALSE))</f>
        <v/>
      </c>
      <c r="E414" s="16" t="str">
        <f>IF(ISERROR(VLOOKUP(CONCATENATE($A414,"_",E$2),'Reference data SID'!$B:$N,13,FALSE)),"",VLOOKUP(CONCATENATE($A414,"_",E$2),'Reference data SID'!$B:$N,13,FALSE))</f>
        <v/>
      </c>
      <c r="F414" s="16" t="str">
        <f>IF(ISERROR(VLOOKUP(CONCATENATE($A414,"_",F$2),'Reference data SID'!$B:$N,13,FALSE)),"",VLOOKUP(CONCATENATE($A414,"_",F$2),'Reference data SID'!$B:$N,13,FALSE))</f>
        <v/>
      </c>
      <c r="G414" s="16" t="str">
        <f>IF(ISERROR(VLOOKUP(CONCATENATE($A414,"_",G$2),'Reference data SID'!$B:$N,13,FALSE)),"",VLOOKUP(CONCATENATE($A414,"_",G$2),'Reference data SID'!$B:$N,13,FALSE))</f>
        <v/>
      </c>
      <c r="H414" s="16" t="str">
        <f>IF(ISERROR(VLOOKUP(CONCATENATE($A414,"_",H$2),'Reference data SID'!$B:$N,13,FALSE)),"",VLOOKUP(CONCATENATE($A414,"_",H$2),'Reference data SID'!$B:$N,13,FALSE))</f>
        <v/>
      </c>
      <c r="I414" s="16" t="str">
        <f>IF(ISERROR(VLOOKUP(CONCATENATE($A414,"_",I$2),'Reference data SID'!$B:$N,13,FALSE)),"",VLOOKUP(CONCATENATE($A414,"_",I$2),'Reference data SID'!$B:$N,13,FALSE))</f>
        <v/>
      </c>
      <c r="J414" s="16" t="str">
        <f>IF(ISERROR(VLOOKUP(CONCATENATE($A414,"_",J$2),'Reference data SID'!$B:$N,13,FALSE)),"",VLOOKUP(CONCATENATE($A414,"_",J$2),'Reference data SID'!$B:$N,13,FALSE))</f>
        <v/>
      </c>
      <c r="K414" s="16" t="str">
        <f>IF(ISERROR(VLOOKUP(CONCATENATE($A414,"_",K$2),'Reference data SID'!$B:$N,13,FALSE)),"",VLOOKUP(CONCATENATE($A414,"_",K$2),'Reference data SID'!$B:$N,13,FALSE))</f>
        <v/>
      </c>
      <c r="L414" s="16" t="str">
        <f>IF(ISERROR(VLOOKUP(CONCATENATE($A414,"_",L$2),'Reference data SID'!$B:$N,13,FALSE)),"",VLOOKUP(CONCATENATE($A414,"_",L$2),'Reference data SID'!$B:$N,13,FALSE))</f>
        <v/>
      </c>
      <c r="M414" s="16" t="str">
        <f>IF(ISERROR(VLOOKUP(CONCATENATE($A414,"_",M$2),'Reference data SID'!$B:$N,13,FALSE)),"",VLOOKUP(CONCATENATE($A414,"_",M$2),'Reference data SID'!$B:$N,13,FALSE))</f>
        <v/>
      </c>
      <c r="N414" s="16" t="str">
        <f>IF(ISERROR(VLOOKUP(CONCATENATE($A414,"_",N$2),'Reference data SID'!$B:$N,13,FALSE)),"",VLOOKUP(CONCATENATE($A414,"_",N$2),'Reference data SID'!$B:$N,13,FALSE))</f>
        <v/>
      </c>
      <c r="O414" s="16" t="str">
        <f>IF(ISERROR(VLOOKUP(CONCATENATE($A414,"_",O$2),'Reference data SID'!$B:$N,13,FALSE)),"",VLOOKUP(CONCATENATE($A414,"_",O$2),'Reference data SID'!$B:$N,13,FALSE))</f>
        <v/>
      </c>
      <c r="P414" s="16" t="str">
        <f>IF(ISERROR(VLOOKUP(CONCATENATE($A414,"_",P$2),'Reference data SID'!$B:$N,13,FALSE)),"",VLOOKUP(CONCATENATE($A414,"_",P$2),'Reference data SID'!$B:$N,13,FALSE))</f>
        <v/>
      </c>
      <c r="Q414" s="16" t="str">
        <f>IF(ISERROR(VLOOKUP(CONCATENATE($A414,"_",Q$2),'Reference data SID'!$B:$N,13,FALSE)),"",VLOOKUP(CONCATENATE($A414,"_",Q$2),'Reference data SID'!$B:$N,13,FALSE))</f>
        <v/>
      </c>
      <c r="R414" s="16" t="str">
        <f>IF(ISERROR(VLOOKUP(CONCATENATE($A414,"_",R$2),'Reference data SID'!$B:$N,13,FALSE)),"",VLOOKUP(CONCATENATE($A414,"_",R$2),'Reference data SID'!$B:$N,13,FALSE))</f>
        <v/>
      </c>
      <c r="S414" s="16" t="str">
        <f>IF(ISERROR(VLOOKUP(CONCATENATE($A414,"_",S$2),'Reference data SID'!$B:$N,13,FALSE)),"",VLOOKUP(CONCATENATE($A414,"_",S$2),'Reference data SID'!$B:$N,13,FALSE))</f>
        <v/>
      </c>
      <c r="T414" s="16" t="str">
        <f>IF(ISERROR(VLOOKUP(CONCATENATE($A414,"_",T$2),'Reference data SID'!$B:$N,13,FALSE)),"",VLOOKUP(CONCATENATE($A414,"_",T$2),'Reference data SID'!$B:$N,13,FALSE))</f>
        <v/>
      </c>
      <c r="U414" s="16" t="str">
        <f>IF(ISERROR(VLOOKUP(CONCATENATE($A414,"_",U$2),'Reference data SID'!$B:$N,13,FALSE)),"",VLOOKUP(CONCATENATE($A414,"_",U$2),'Reference data SID'!$B:$N,13,FALSE))</f>
        <v/>
      </c>
      <c r="V414" s="16" t="str">
        <f>IF(ISERROR(VLOOKUP(CONCATENATE($A414,"_",V$2),'Reference data SID'!$B:$N,13,FALSE)),"",VLOOKUP(CONCATENATE($A414,"_",V$2),'Reference data SID'!$B:$N,13,FALSE))</f>
        <v/>
      </c>
      <c r="W414" s="16" t="str">
        <f>IF(ISERROR(VLOOKUP(CONCATENATE($A414,"_",W$2),'Reference data SID'!$B:$N,13,FALSE)),"",VLOOKUP(CONCATENATE($A414,"_",W$2),'Reference data SID'!$B:$N,13,FALSE))</f>
        <v/>
      </c>
      <c r="X414" s="16" t="str">
        <f>IF(ISERROR(VLOOKUP(CONCATENATE($A414,"_",X$2),'Reference data SID'!$B:$N,13,FALSE)),"",VLOOKUP(CONCATENATE($A414,"_",X$2),'Reference data SID'!$B:$N,13,FALSE))</f>
        <v/>
      </c>
      <c r="Y414" s="16" t="str">
        <f>IF(ISERROR(VLOOKUP(CONCATENATE($A414,"_",Y$2),'Reference data SID'!$B:$N,13,FALSE)),"",VLOOKUP(CONCATENATE($A414,"_",Y$2),'Reference data SID'!$B:$N,13,FALSE))</f>
        <v/>
      </c>
      <c r="Z414" s="16" t="str">
        <f>IF(ISERROR(VLOOKUP(CONCATENATE($A414,"_",Z$2),'Reference data SID'!$B:$N,13,FALSE)),"",VLOOKUP(CONCATENATE($A414,"_",Z$2),'Reference data SID'!$B:$N,13,FALSE))</f>
        <v/>
      </c>
      <c r="AA414" s="16" t="str">
        <f>IF(ISERROR(VLOOKUP(CONCATENATE($A414,"_",AA$2),'Reference data SID'!$B:$N,13,FALSE)),"",VLOOKUP(CONCATENATE($A414,"_",AA$2),'Reference data SID'!$B:$N,13,FALSE))</f>
        <v/>
      </c>
      <c r="AB414" s="16" t="str">
        <f>IF(ISERROR(VLOOKUP(CONCATENATE($A414,"_",AB$2),'Reference data SID'!$B:$N,13,FALSE)),"",VLOOKUP(CONCATENATE($A414,"_",AB$2),'Reference data SID'!$B:$N,13,FALSE))</f>
        <v/>
      </c>
      <c r="AC414" s="16" t="str">
        <f>IF(ISERROR(VLOOKUP(CONCATENATE($A414,"_",AC$2),'Reference data SID'!$B:$N,13,FALSE)),"",VLOOKUP(CONCATENATE($A414,"_",AC$2),'Reference data SID'!$B:$N,13,FALSE))</f>
        <v/>
      </c>
      <c r="AD414" s="16" t="str">
        <f>IF(ISERROR(VLOOKUP(CONCATENATE($A414,"_",AD$2),'Reference data SID'!$B:$N,13,FALSE)),"",VLOOKUP(CONCATENATE($A414,"_",AD$2),'Reference data SID'!$B:$N,13,FALSE))</f>
        <v/>
      </c>
      <c r="AE414" s="16" t="str">
        <f>IF(ISERROR(VLOOKUP(CONCATENATE($A414,"_",AE$2),'Reference data SID'!$B:$N,13,FALSE)),"",VLOOKUP(CONCATENATE($A414,"_",AE$2),'Reference data SID'!$B:$N,13,FALSE))</f>
        <v/>
      </c>
      <c r="AF414" s="16" t="str">
        <f>IF(ISERROR(VLOOKUP(CONCATENATE($A414,"_",AF$2),'Reference data SID'!$B:$N,13,FALSE)),"",VLOOKUP(CONCATENATE($A414,"_",AF$2),'Reference data SID'!$B:$N,13,FALSE))</f>
        <v/>
      </c>
      <c r="AG414" s="16" t="str">
        <f>IF(ISERROR(VLOOKUP(CONCATENATE($A414,"_",AG$2),'Reference data SID'!$B:$N,13,FALSE)),"",VLOOKUP(CONCATENATE($A414,"_",AG$2),'Reference data SID'!$B:$N,13,FALSE))</f>
        <v/>
      </c>
      <c r="AH414" s="16" t="str">
        <f>IF(ISERROR(VLOOKUP(CONCATENATE($A414,"_",AH$2),'Reference data SID'!$B:$N,13,FALSE)),"",VLOOKUP(CONCATENATE($A414,"_",AH$2),'Reference data SID'!$B:$N,13,FALSE))</f>
        <v/>
      </c>
      <c r="AI414" s="16" t="str">
        <f>IF(ISERROR(VLOOKUP(CONCATENATE($A414,"_",AI$2),'Reference data SID'!$B:$N,13,FALSE)),"",VLOOKUP(CONCATENATE($A414,"_",AI$2),'Reference data SID'!$B:$N,13,FALSE))</f>
        <v/>
      </c>
      <c r="AJ414" s="16" t="str">
        <f>IF(ISERROR(VLOOKUP(CONCATENATE($A414,"_",AJ$2),'Reference data SID'!$B:$N,13,FALSE)),"",VLOOKUP(CONCATENATE($A414,"_",AJ$2),'Reference data SID'!$B:$N,13,FALSE))</f>
        <v/>
      </c>
      <c r="AK414" s="16" t="str">
        <f>IF(ISERROR(VLOOKUP(CONCATENATE($A414,"_",AK$2),'Reference data SID'!$B:$N,13,FALSE)),"",VLOOKUP(CONCATENATE($A414,"_",AK$2),'Reference data SID'!$B:$N,13,FALSE))</f>
        <v/>
      </c>
      <c r="AL414" s="16" t="str">
        <f>IF(ISERROR(VLOOKUP(CONCATENATE($A414,"_",AL$2),'Reference data SID'!$B:$N,13,FALSE)),"",VLOOKUP(CONCATENATE($A414,"_",AL$2),'Reference data SID'!$B:$N,13,FALSE))</f>
        <v/>
      </c>
      <c r="AM414" s="16" t="str">
        <f>IF(ISERROR(VLOOKUP(CONCATENATE($A414,"_",AM$2),'Reference data SID'!$B:$N,13,FALSE)),"",VLOOKUP(CONCATENATE($A414,"_",AM$2),'Reference data SID'!$B:$N,13,FALSE))</f>
        <v/>
      </c>
      <c r="AN414" s="16" t="str">
        <f>IF(ISERROR(VLOOKUP(CONCATENATE($A414,"_",AN$2),'Reference data SID'!$B:$N,13,FALSE)),"",VLOOKUP(CONCATENATE($A414,"_",AN$2),'Reference data SID'!$B:$N,13,FALSE))</f>
        <v/>
      </c>
      <c r="AO414" s="16" t="str">
        <f>IF(ISERROR(VLOOKUP(CONCATENATE($A414,"_",AO$2),'Reference data SID'!$B:$N,13,FALSE)),"",VLOOKUP(CONCATENATE($A414,"_",AO$2),'Reference data SID'!$B:$N,13,FALSE))</f>
        <v/>
      </c>
      <c r="AP414" s="16" t="str">
        <f>IF(ISERROR(VLOOKUP(CONCATENATE($A414,"_",AP$2),'Reference data SID'!$B:$N,13,FALSE)),"",VLOOKUP(CONCATENATE($A414,"_",AP$2),'Reference data SID'!$B:$N,13,FALSE))</f>
        <v/>
      </c>
      <c r="AQ414" s="16" t="str">
        <f>IF(ISERROR(VLOOKUP(CONCATENATE($A414,"_",AQ$2),'Reference data SID'!$B:$N,13,FALSE)),"",VLOOKUP(CONCATENATE($A414,"_",AQ$2),'Reference data SID'!$B:$N,13,FALSE))</f>
        <v/>
      </c>
      <c r="AR414" s="16" t="str">
        <f>IF(ISERROR(VLOOKUP(CONCATENATE($A414,"_",AR$2),'Reference data SID'!$B:$N,13,FALSE)),"",VLOOKUP(CONCATENATE($A414,"_",AR$2),'Reference data SID'!$B:$N,13,FALSE))</f>
        <v/>
      </c>
      <c r="AS414" s="16" t="str">
        <f>IF(ISERROR(VLOOKUP(CONCATENATE($A414,"_",AS$2),'Reference data SID'!$B:$N,13,FALSE)),"",VLOOKUP(CONCATENATE($A414,"_",AS$2),'Reference data SID'!$B:$N,13,FALSE))</f>
        <v/>
      </c>
      <c r="AT414" s="16" t="str">
        <f>IF(ISERROR(VLOOKUP(CONCATENATE($A414,"_",AT$2),'Reference data SID'!$B:$N,13,FALSE)),"",VLOOKUP(CONCATENATE($A414,"_",AT$2),'Reference data SID'!$B:$N,13,FALSE))</f>
        <v/>
      </c>
    </row>
    <row r="415" spans="1:46" x14ac:dyDescent="0.25">
      <c r="A415">
        <v>411</v>
      </c>
      <c r="B415" s="16" t="str">
        <f>IF(ISERROR(VLOOKUP(CONCATENATE($A415,"_",B$2),'Reference data SID'!$B:$N,13,FALSE)),"",VLOOKUP(CONCATENATE($A415,"_",B$2),'Reference data SID'!$B:$N,13,FALSE))</f>
        <v/>
      </c>
      <c r="C415" s="16" t="str">
        <f>IF(ISERROR(VLOOKUP(CONCATENATE($A415,"_",C$2),'Reference data SID'!$B:$N,13,FALSE)),"",VLOOKUP(CONCATENATE($A415,"_",C$2),'Reference data SID'!$B:$N,13,FALSE))</f>
        <v/>
      </c>
      <c r="D415" s="16" t="str">
        <f>IF(ISERROR(VLOOKUP(CONCATENATE($A415,"_",D$2),'Reference data SID'!$B:$N,13,FALSE)),"",VLOOKUP(CONCATENATE($A415,"_",D$2),'Reference data SID'!$B:$N,13,FALSE))</f>
        <v/>
      </c>
      <c r="E415" s="16" t="str">
        <f>IF(ISERROR(VLOOKUP(CONCATENATE($A415,"_",E$2),'Reference data SID'!$B:$N,13,FALSE)),"",VLOOKUP(CONCATENATE($A415,"_",E$2),'Reference data SID'!$B:$N,13,FALSE))</f>
        <v/>
      </c>
      <c r="F415" s="16" t="str">
        <f>IF(ISERROR(VLOOKUP(CONCATENATE($A415,"_",F$2),'Reference data SID'!$B:$N,13,FALSE)),"",VLOOKUP(CONCATENATE($A415,"_",F$2),'Reference data SID'!$B:$N,13,FALSE))</f>
        <v/>
      </c>
      <c r="G415" s="16" t="str">
        <f>IF(ISERROR(VLOOKUP(CONCATENATE($A415,"_",G$2),'Reference data SID'!$B:$N,13,FALSE)),"",VLOOKUP(CONCATENATE($A415,"_",G$2),'Reference data SID'!$B:$N,13,FALSE))</f>
        <v/>
      </c>
      <c r="H415" s="16" t="str">
        <f>IF(ISERROR(VLOOKUP(CONCATENATE($A415,"_",H$2),'Reference data SID'!$B:$N,13,FALSE)),"",VLOOKUP(CONCATENATE($A415,"_",H$2),'Reference data SID'!$B:$N,13,FALSE))</f>
        <v/>
      </c>
      <c r="I415" s="16" t="str">
        <f>IF(ISERROR(VLOOKUP(CONCATENATE($A415,"_",I$2),'Reference data SID'!$B:$N,13,FALSE)),"",VLOOKUP(CONCATENATE($A415,"_",I$2),'Reference data SID'!$B:$N,13,FALSE))</f>
        <v/>
      </c>
      <c r="J415" s="16" t="str">
        <f>IF(ISERROR(VLOOKUP(CONCATENATE($A415,"_",J$2),'Reference data SID'!$B:$N,13,FALSE)),"",VLOOKUP(CONCATENATE($A415,"_",J$2),'Reference data SID'!$B:$N,13,FALSE))</f>
        <v/>
      </c>
      <c r="K415" s="16" t="str">
        <f>IF(ISERROR(VLOOKUP(CONCATENATE($A415,"_",K$2),'Reference data SID'!$B:$N,13,FALSE)),"",VLOOKUP(CONCATENATE($A415,"_",K$2),'Reference data SID'!$B:$N,13,FALSE))</f>
        <v/>
      </c>
      <c r="L415" s="16" t="str">
        <f>IF(ISERROR(VLOOKUP(CONCATENATE($A415,"_",L$2),'Reference data SID'!$B:$N,13,FALSE)),"",VLOOKUP(CONCATENATE($A415,"_",L$2),'Reference data SID'!$B:$N,13,FALSE))</f>
        <v/>
      </c>
      <c r="M415" s="16" t="str">
        <f>IF(ISERROR(VLOOKUP(CONCATENATE($A415,"_",M$2),'Reference data SID'!$B:$N,13,FALSE)),"",VLOOKUP(CONCATENATE($A415,"_",M$2),'Reference data SID'!$B:$N,13,FALSE))</f>
        <v/>
      </c>
      <c r="N415" s="16" t="str">
        <f>IF(ISERROR(VLOOKUP(CONCATENATE($A415,"_",N$2),'Reference data SID'!$B:$N,13,FALSE)),"",VLOOKUP(CONCATENATE($A415,"_",N$2),'Reference data SID'!$B:$N,13,FALSE))</f>
        <v/>
      </c>
      <c r="O415" s="16" t="str">
        <f>IF(ISERROR(VLOOKUP(CONCATENATE($A415,"_",O$2),'Reference data SID'!$B:$N,13,FALSE)),"",VLOOKUP(CONCATENATE($A415,"_",O$2),'Reference data SID'!$B:$N,13,FALSE))</f>
        <v/>
      </c>
      <c r="P415" s="16" t="str">
        <f>IF(ISERROR(VLOOKUP(CONCATENATE($A415,"_",P$2),'Reference data SID'!$B:$N,13,FALSE)),"",VLOOKUP(CONCATENATE($A415,"_",P$2),'Reference data SID'!$B:$N,13,FALSE))</f>
        <v/>
      </c>
      <c r="Q415" s="16" t="str">
        <f>IF(ISERROR(VLOOKUP(CONCATENATE($A415,"_",Q$2),'Reference data SID'!$B:$N,13,FALSE)),"",VLOOKUP(CONCATENATE($A415,"_",Q$2),'Reference data SID'!$B:$N,13,FALSE))</f>
        <v/>
      </c>
      <c r="R415" s="16" t="str">
        <f>IF(ISERROR(VLOOKUP(CONCATENATE($A415,"_",R$2),'Reference data SID'!$B:$N,13,FALSE)),"",VLOOKUP(CONCATENATE($A415,"_",R$2),'Reference data SID'!$B:$N,13,FALSE))</f>
        <v/>
      </c>
      <c r="S415" s="16" t="str">
        <f>IF(ISERROR(VLOOKUP(CONCATENATE($A415,"_",S$2),'Reference data SID'!$B:$N,13,FALSE)),"",VLOOKUP(CONCATENATE($A415,"_",S$2),'Reference data SID'!$B:$N,13,FALSE))</f>
        <v/>
      </c>
      <c r="T415" s="16" t="str">
        <f>IF(ISERROR(VLOOKUP(CONCATENATE($A415,"_",T$2),'Reference data SID'!$B:$N,13,FALSE)),"",VLOOKUP(CONCATENATE($A415,"_",T$2),'Reference data SID'!$B:$N,13,FALSE))</f>
        <v/>
      </c>
      <c r="U415" s="16" t="str">
        <f>IF(ISERROR(VLOOKUP(CONCATENATE($A415,"_",U$2),'Reference data SID'!$B:$N,13,FALSE)),"",VLOOKUP(CONCATENATE($A415,"_",U$2),'Reference data SID'!$B:$N,13,FALSE))</f>
        <v/>
      </c>
      <c r="V415" s="16" t="str">
        <f>IF(ISERROR(VLOOKUP(CONCATENATE($A415,"_",V$2),'Reference data SID'!$B:$N,13,FALSE)),"",VLOOKUP(CONCATENATE($A415,"_",V$2),'Reference data SID'!$B:$N,13,FALSE))</f>
        <v/>
      </c>
      <c r="W415" s="16" t="str">
        <f>IF(ISERROR(VLOOKUP(CONCATENATE($A415,"_",W$2),'Reference data SID'!$B:$N,13,FALSE)),"",VLOOKUP(CONCATENATE($A415,"_",W$2),'Reference data SID'!$B:$N,13,FALSE))</f>
        <v/>
      </c>
      <c r="X415" s="16" t="str">
        <f>IF(ISERROR(VLOOKUP(CONCATENATE($A415,"_",X$2),'Reference data SID'!$B:$N,13,FALSE)),"",VLOOKUP(CONCATENATE($A415,"_",X$2),'Reference data SID'!$B:$N,13,FALSE))</f>
        <v/>
      </c>
      <c r="Y415" s="16" t="str">
        <f>IF(ISERROR(VLOOKUP(CONCATENATE($A415,"_",Y$2),'Reference data SID'!$B:$N,13,FALSE)),"",VLOOKUP(CONCATENATE($A415,"_",Y$2),'Reference data SID'!$B:$N,13,FALSE))</f>
        <v/>
      </c>
      <c r="Z415" s="16" t="str">
        <f>IF(ISERROR(VLOOKUP(CONCATENATE($A415,"_",Z$2),'Reference data SID'!$B:$N,13,FALSE)),"",VLOOKUP(CONCATENATE($A415,"_",Z$2),'Reference data SID'!$B:$N,13,FALSE))</f>
        <v/>
      </c>
      <c r="AA415" s="16" t="str">
        <f>IF(ISERROR(VLOOKUP(CONCATENATE($A415,"_",AA$2),'Reference data SID'!$B:$N,13,FALSE)),"",VLOOKUP(CONCATENATE($A415,"_",AA$2),'Reference data SID'!$B:$N,13,FALSE))</f>
        <v/>
      </c>
      <c r="AB415" s="16" t="str">
        <f>IF(ISERROR(VLOOKUP(CONCATENATE($A415,"_",AB$2),'Reference data SID'!$B:$N,13,FALSE)),"",VLOOKUP(CONCATENATE($A415,"_",AB$2),'Reference data SID'!$B:$N,13,FALSE))</f>
        <v/>
      </c>
      <c r="AC415" s="16" t="str">
        <f>IF(ISERROR(VLOOKUP(CONCATENATE($A415,"_",AC$2),'Reference data SID'!$B:$N,13,FALSE)),"",VLOOKUP(CONCATENATE($A415,"_",AC$2),'Reference data SID'!$B:$N,13,FALSE))</f>
        <v/>
      </c>
      <c r="AD415" s="16" t="str">
        <f>IF(ISERROR(VLOOKUP(CONCATENATE($A415,"_",AD$2),'Reference data SID'!$B:$N,13,FALSE)),"",VLOOKUP(CONCATENATE($A415,"_",AD$2),'Reference data SID'!$B:$N,13,FALSE))</f>
        <v/>
      </c>
      <c r="AE415" s="16" t="str">
        <f>IF(ISERROR(VLOOKUP(CONCATENATE($A415,"_",AE$2),'Reference data SID'!$B:$N,13,FALSE)),"",VLOOKUP(CONCATENATE($A415,"_",AE$2),'Reference data SID'!$B:$N,13,FALSE))</f>
        <v/>
      </c>
      <c r="AF415" s="16" t="str">
        <f>IF(ISERROR(VLOOKUP(CONCATENATE($A415,"_",AF$2),'Reference data SID'!$B:$N,13,FALSE)),"",VLOOKUP(CONCATENATE($A415,"_",AF$2),'Reference data SID'!$B:$N,13,FALSE))</f>
        <v/>
      </c>
      <c r="AG415" s="16" t="str">
        <f>IF(ISERROR(VLOOKUP(CONCATENATE($A415,"_",AG$2),'Reference data SID'!$B:$N,13,FALSE)),"",VLOOKUP(CONCATENATE($A415,"_",AG$2),'Reference data SID'!$B:$N,13,FALSE))</f>
        <v/>
      </c>
      <c r="AH415" s="16" t="str">
        <f>IF(ISERROR(VLOOKUP(CONCATENATE($A415,"_",AH$2),'Reference data SID'!$B:$N,13,FALSE)),"",VLOOKUP(CONCATENATE($A415,"_",AH$2),'Reference data SID'!$B:$N,13,FALSE))</f>
        <v/>
      </c>
      <c r="AI415" s="16" t="str">
        <f>IF(ISERROR(VLOOKUP(CONCATENATE($A415,"_",AI$2),'Reference data SID'!$B:$N,13,FALSE)),"",VLOOKUP(CONCATENATE($A415,"_",AI$2),'Reference data SID'!$B:$N,13,FALSE))</f>
        <v/>
      </c>
      <c r="AJ415" s="16" t="str">
        <f>IF(ISERROR(VLOOKUP(CONCATENATE($A415,"_",AJ$2),'Reference data SID'!$B:$N,13,FALSE)),"",VLOOKUP(CONCATENATE($A415,"_",AJ$2),'Reference data SID'!$B:$N,13,FALSE))</f>
        <v/>
      </c>
      <c r="AK415" s="16" t="str">
        <f>IF(ISERROR(VLOOKUP(CONCATENATE($A415,"_",AK$2),'Reference data SID'!$B:$N,13,FALSE)),"",VLOOKUP(CONCATENATE($A415,"_",AK$2),'Reference data SID'!$B:$N,13,FALSE))</f>
        <v/>
      </c>
      <c r="AL415" s="16" t="str">
        <f>IF(ISERROR(VLOOKUP(CONCATENATE($A415,"_",AL$2),'Reference data SID'!$B:$N,13,FALSE)),"",VLOOKUP(CONCATENATE($A415,"_",AL$2),'Reference data SID'!$B:$N,13,FALSE))</f>
        <v/>
      </c>
      <c r="AM415" s="16" t="str">
        <f>IF(ISERROR(VLOOKUP(CONCATENATE($A415,"_",AM$2),'Reference data SID'!$B:$N,13,FALSE)),"",VLOOKUP(CONCATENATE($A415,"_",AM$2),'Reference data SID'!$B:$N,13,FALSE))</f>
        <v/>
      </c>
      <c r="AN415" s="16" t="str">
        <f>IF(ISERROR(VLOOKUP(CONCATENATE($A415,"_",AN$2),'Reference data SID'!$B:$N,13,FALSE)),"",VLOOKUP(CONCATENATE($A415,"_",AN$2),'Reference data SID'!$B:$N,13,FALSE))</f>
        <v/>
      </c>
      <c r="AO415" s="16" t="str">
        <f>IF(ISERROR(VLOOKUP(CONCATENATE($A415,"_",AO$2),'Reference data SID'!$B:$N,13,FALSE)),"",VLOOKUP(CONCATENATE($A415,"_",AO$2),'Reference data SID'!$B:$N,13,FALSE))</f>
        <v/>
      </c>
      <c r="AP415" s="16" t="str">
        <f>IF(ISERROR(VLOOKUP(CONCATENATE($A415,"_",AP$2),'Reference data SID'!$B:$N,13,FALSE)),"",VLOOKUP(CONCATENATE($A415,"_",AP$2),'Reference data SID'!$B:$N,13,FALSE))</f>
        <v/>
      </c>
      <c r="AQ415" s="16" t="str">
        <f>IF(ISERROR(VLOOKUP(CONCATENATE($A415,"_",AQ$2),'Reference data SID'!$B:$N,13,FALSE)),"",VLOOKUP(CONCATENATE($A415,"_",AQ$2),'Reference data SID'!$B:$N,13,FALSE))</f>
        <v/>
      </c>
      <c r="AR415" s="16" t="str">
        <f>IF(ISERROR(VLOOKUP(CONCATENATE($A415,"_",AR$2),'Reference data SID'!$B:$N,13,FALSE)),"",VLOOKUP(CONCATENATE($A415,"_",AR$2),'Reference data SID'!$B:$N,13,FALSE))</f>
        <v/>
      </c>
      <c r="AS415" s="16" t="str">
        <f>IF(ISERROR(VLOOKUP(CONCATENATE($A415,"_",AS$2),'Reference data SID'!$B:$N,13,FALSE)),"",VLOOKUP(CONCATENATE($A415,"_",AS$2),'Reference data SID'!$B:$N,13,FALSE))</f>
        <v/>
      </c>
      <c r="AT415" s="16" t="str">
        <f>IF(ISERROR(VLOOKUP(CONCATENATE($A415,"_",AT$2),'Reference data SID'!$B:$N,13,FALSE)),"",VLOOKUP(CONCATENATE($A415,"_",AT$2),'Reference data SID'!$B:$N,13,FALSE))</f>
        <v/>
      </c>
    </row>
    <row r="416" spans="1:46" x14ac:dyDescent="0.25">
      <c r="A416">
        <v>412</v>
      </c>
      <c r="B416" s="16" t="str">
        <f>IF(ISERROR(VLOOKUP(CONCATENATE($A416,"_",B$2),'Reference data SID'!$B:$N,13,FALSE)),"",VLOOKUP(CONCATENATE($A416,"_",B$2),'Reference data SID'!$B:$N,13,FALSE))</f>
        <v/>
      </c>
      <c r="C416" s="16" t="str">
        <f>IF(ISERROR(VLOOKUP(CONCATENATE($A416,"_",C$2),'Reference data SID'!$B:$N,13,FALSE)),"",VLOOKUP(CONCATENATE($A416,"_",C$2),'Reference data SID'!$B:$N,13,FALSE))</f>
        <v/>
      </c>
      <c r="D416" s="16" t="str">
        <f>IF(ISERROR(VLOOKUP(CONCATENATE($A416,"_",D$2),'Reference data SID'!$B:$N,13,FALSE)),"",VLOOKUP(CONCATENATE($A416,"_",D$2),'Reference data SID'!$B:$N,13,FALSE))</f>
        <v/>
      </c>
      <c r="E416" s="16" t="str">
        <f>IF(ISERROR(VLOOKUP(CONCATENATE($A416,"_",E$2),'Reference data SID'!$B:$N,13,FALSE)),"",VLOOKUP(CONCATENATE($A416,"_",E$2),'Reference data SID'!$B:$N,13,FALSE))</f>
        <v/>
      </c>
      <c r="F416" s="16" t="str">
        <f>IF(ISERROR(VLOOKUP(CONCATENATE($A416,"_",F$2),'Reference data SID'!$B:$N,13,FALSE)),"",VLOOKUP(CONCATENATE($A416,"_",F$2),'Reference data SID'!$B:$N,13,FALSE))</f>
        <v/>
      </c>
      <c r="G416" s="16" t="str">
        <f>IF(ISERROR(VLOOKUP(CONCATENATE($A416,"_",G$2),'Reference data SID'!$B:$N,13,FALSE)),"",VLOOKUP(CONCATENATE($A416,"_",G$2),'Reference data SID'!$B:$N,13,FALSE))</f>
        <v/>
      </c>
      <c r="H416" s="16" t="str">
        <f>IF(ISERROR(VLOOKUP(CONCATENATE($A416,"_",H$2),'Reference data SID'!$B:$N,13,FALSE)),"",VLOOKUP(CONCATENATE($A416,"_",H$2),'Reference data SID'!$B:$N,13,FALSE))</f>
        <v/>
      </c>
      <c r="I416" s="16" t="str">
        <f>IF(ISERROR(VLOOKUP(CONCATENATE($A416,"_",I$2),'Reference data SID'!$B:$N,13,FALSE)),"",VLOOKUP(CONCATENATE($A416,"_",I$2),'Reference data SID'!$B:$N,13,FALSE))</f>
        <v/>
      </c>
      <c r="J416" s="16" t="str">
        <f>IF(ISERROR(VLOOKUP(CONCATENATE($A416,"_",J$2),'Reference data SID'!$B:$N,13,FALSE)),"",VLOOKUP(CONCATENATE($A416,"_",J$2),'Reference data SID'!$B:$N,13,FALSE))</f>
        <v/>
      </c>
      <c r="K416" s="16" t="str">
        <f>IF(ISERROR(VLOOKUP(CONCATENATE($A416,"_",K$2),'Reference data SID'!$B:$N,13,FALSE)),"",VLOOKUP(CONCATENATE($A416,"_",K$2),'Reference data SID'!$B:$N,13,FALSE))</f>
        <v/>
      </c>
      <c r="L416" s="16" t="str">
        <f>IF(ISERROR(VLOOKUP(CONCATENATE($A416,"_",L$2),'Reference data SID'!$B:$N,13,FALSE)),"",VLOOKUP(CONCATENATE($A416,"_",L$2),'Reference data SID'!$B:$N,13,FALSE))</f>
        <v/>
      </c>
      <c r="M416" s="16" t="str">
        <f>IF(ISERROR(VLOOKUP(CONCATENATE($A416,"_",M$2),'Reference data SID'!$B:$N,13,FALSE)),"",VLOOKUP(CONCATENATE($A416,"_",M$2),'Reference data SID'!$B:$N,13,FALSE))</f>
        <v/>
      </c>
      <c r="N416" s="16" t="str">
        <f>IF(ISERROR(VLOOKUP(CONCATENATE($A416,"_",N$2),'Reference data SID'!$B:$N,13,FALSE)),"",VLOOKUP(CONCATENATE($A416,"_",N$2),'Reference data SID'!$B:$N,13,FALSE))</f>
        <v/>
      </c>
      <c r="O416" s="16" t="str">
        <f>IF(ISERROR(VLOOKUP(CONCATENATE($A416,"_",O$2),'Reference data SID'!$B:$N,13,FALSE)),"",VLOOKUP(CONCATENATE($A416,"_",O$2),'Reference data SID'!$B:$N,13,FALSE))</f>
        <v/>
      </c>
      <c r="P416" s="16" t="str">
        <f>IF(ISERROR(VLOOKUP(CONCATENATE($A416,"_",P$2),'Reference data SID'!$B:$N,13,FALSE)),"",VLOOKUP(CONCATENATE($A416,"_",P$2),'Reference data SID'!$B:$N,13,FALSE))</f>
        <v/>
      </c>
      <c r="Q416" s="16" t="str">
        <f>IF(ISERROR(VLOOKUP(CONCATENATE($A416,"_",Q$2),'Reference data SID'!$B:$N,13,FALSE)),"",VLOOKUP(CONCATENATE($A416,"_",Q$2),'Reference data SID'!$B:$N,13,FALSE))</f>
        <v/>
      </c>
      <c r="R416" s="16" t="str">
        <f>IF(ISERROR(VLOOKUP(CONCATENATE($A416,"_",R$2),'Reference data SID'!$B:$N,13,FALSE)),"",VLOOKUP(CONCATENATE($A416,"_",R$2),'Reference data SID'!$B:$N,13,FALSE))</f>
        <v/>
      </c>
      <c r="S416" s="16" t="str">
        <f>IF(ISERROR(VLOOKUP(CONCATENATE($A416,"_",S$2),'Reference data SID'!$B:$N,13,FALSE)),"",VLOOKUP(CONCATENATE($A416,"_",S$2),'Reference data SID'!$B:$N,13,FALSE))</f>
        <v/>
      </c>
      <c r="T416" s="16" t="str">
        <f>IF(ISERROR(VLOOKUP(CONCATENATE($A416,"_",T$2),'Reference data SID'!$B:$N,13,FALSE)),"",VLOOKUP(CONCATENATE($A416,"_",T$2),'Reference data SID'!$B:$N,13,FALSE))</f>
        <v/>
      </c>
      <c r="U416" s="16" t="str">
        <f>IF(ISERROR(VLOOKUP(CONCATENATE($A416,"_",U$2),'Reference data SID'!$B:$N,13,FALSE)),"",VLOOKUP(CONCATENATE($A416,"_",U$2),'Reference data SID'!$B:$N,13,FALSE))</f>
        <v/>
      </c>
      <c r="V416" s="16" t="str">
        <f>IF(ISERROR(VLOOKUP(CONCATENATE($A416,"_",V$2),'Reference data SID'!$B:$N,13,FALSE)),"",VLOOKUP(CONCATENATE($A416,"_",V$2),'Reference data SID'!$B:$N,13,FALSE))</f>
        <v/>
      </c>
      <c r="W416" s="16" t="str">
        <f>IF(ISERROR(VLOOKUP(CONCATENATE($A416,"_",W$2),'Reference data SID'!$B:$N,13,FALSE)),"",VLOOKUP(CONCATENATE($A416,"_",W$2),'Reference data SID'!$B:$N,13,FALSE))</f>
        <v/>
      </c>
      <c r="X416" s="16" t="str">
        <f>IF(ISERROR(VLOOKUP(CONCATENATE($A416,"_",X$2),'Reference data SID'!$B:$N,13,FALSE)),"",VLOOKUP(CONCATENATE($A416,"_",X$2),'Reference data SID'!$B:$N,13,FALSE))</f>
        <v/>
      </c>
      <c r="Y416" s="16" t="str">
        <f>IF(ISERROR(VLOOKUP(CONCATENATE($A416,"_",Y$2),'Reference data SID'!$B:$N,13,FALSE)),"",VLOOKUP(CONCATENATE($A416,"_",Y$2),'Reference data SID'!$B:$N,13,FALSE))</f>
        <v/>
      </c>
      <c r="Z416" s="16" t="str">
        <f>IF(ISERROR(VLOOKUP(CONCATENATE($A416,"_",Z$2),'Reference data SID'!$B:$N,13,FALSE)),"",VLOOKUP(CONCATENATE($A416,"_",Z$2),'Reference data SID'!$B:$N,13,FALSE))</f>
        <v/>
      </c>
      <c r="AA416" s="16" t="str">
        <f>IF(ISERROR(VLOOKUP(CONCATENATE($A416,"_",AA$2),'Reference data SID'!$B:$N,13,FALSE)),"",VLOOKUP(CONCATENATE($A416,"_",AA$2),'Reference data SID'!$B:$N,13,FALSE))</f>
        <v/>
      </c>
      <c r="AB416" s="16" t="str">
        <f>IF(ISERROR(VLOOKUP(CONCATENATE($A416,"_",AB$2),'Reference data SID'!$B:$N,13,FALSE)),"",VLOOKUP(CONCATENATE($A416,"_",AB$2),'Reference data SID'!$B:$N,13,FALSE))</f>
        <v/>
      </c>
      <c r="AC416" s="16" t="str">
        <f>IF(ISERROR(VLOOKUP(CONCATENATE($A416,"_",AC$2),'Reference data SID'!$B:$N,13,FALSE)),"",VLOOKUP(CONCATENATE($A416,"_",AC$2),'Reference data SID'!$B:$N,13,FALSE))</f>
        <v/>
      </c>
      <c r="AD416" s="16" t="str">
        <f>IF(ISERROR(VLOOKUP(CONCATENATE($A416,"_",AD$2),'Reference data SID'!$B:$N,13,FALSE)),"",VLOOKUP(CONCATENATE($A416,"_",AD$2),'Reference data SID'!$B:$N,13,FALSE))</f>
        <v/>
      </c>
      <c r="AE416" s="16" t="str">
        <f>IF(ISERROR(VLOOKUP(CONCATENATE($A416,"_",AE$2),'Reference data SID'!$B:$N,13,FALSE)),"",VLOOKUP(CONCATENATE($A416,"_",AE$2),'Reference data SID'!$B:$N,13,FALSE))</f>
        <v/>
      </c>
      <c r="AF416" s="16" t="str">
        <f>IF(ISERROR(VLOOKUP(CONCATENATE($A416,"_",AF$2),'Reference data SID'!$B:$N,13,FALSE)),"",VLOOKUP(CONCATENATE($A416,"_",AF$2),'Reference data SID'!$B:$N,13,FALSE))</f>
        <v/>
      </c>
      <c r="AG416" s="16" t="str">
        <f>IF(ISERROR(VLOOKUP(CONCATENATE($A416,"_",AG$2),'Reference data SID'!$B:$N,13,FALSE)),"",VLOOKUP(CONCATENATE($A416,"_",AG$2),'Reference data SID'!$B:$N,13,FALSE))</f>
        <v/>
      </c>
      <c r="AH416" s="16" t="str">
        <f>IF(ISERROR(VLOOKUP(CONCATENATE($A416,"_",AH$2),'Reference data SID'!$B:$N,13,FALSE)),"",VLOOKUP(CONCATENATE($A416,"_",AH$2),'Reference data SID'!$B:$N,13,FALSE))</f>
        <v/>
      </c>
      <c r="AI416" s="16" t="str">
        <f>IF(ISERROR(VLOOKUP(CONCATENATE($A416,"_",AI$2),'Reference data SID'!$B:$N,13,FALSE)),"",VLOOKUP(CONCATENATE($A416,"_",AI$2),'Reference data SID'!$B:$N,13,FALSE))</f>
        <v/>
      </c>
      <c r="AJ416" s="16" t="str">
        <f>IF(ISERROR(VLOOKUP(CONCATENATE($A416,"_",AJ$2),'Reference data SID'!$B:$N,13,FALSE)),"",VLOOKUP(CONCATENATE($A416,"_",AJ$2),'Reference data SID'!$B:$N,13,FALSE))</f>
        <v/>
      </c>
      <c r="AK416" s="16" t="str">
        <f>IF(ISERROR(VLOOKUP(CONCATENATE($A416,"_",AK$2),'Reference data SID'!$B:$N,13,FALSE)),"",VLOOKUP(CONCATENATE($A416,"_",AK$2),'Reference data SID'!$B:$N,13,FALSE))</f>
        <v/>
      </c>
      <c r="AL416" s="16" t="str">
        <f>IF(ISERROR(VLOOKUP(CONCATENATE($A416,"_",AL$2),'Reference data SID'!$B:$N,13,FALSE)),"",VLOOKUP(CONCATENATE($A416,"_",AL$2),'Reference data SID'!$B:$N,13,FALSE))</f>
        <v/>
      </c>
      <c r="AM416" s="16" t="str">
        <f>IF(ISERROR(VLOOKUP(CONCATENATE($A416,"_",AM$2),'Reference data SID'!$B:$N,13,FALSE)),"",VLOOKUP(CONCATENATE($A416,"_",AM$2),'Reference data SID'!$B:$N,13,FALSE))</f>
        <v/>
      </c>
      <c r="AN416" s="16" t="str">
        <f>IF(ISERROR(VLOOKUP(CONCATENATE($A416,"_",AN$2),'Reference data SID'!$B:$N,13,FALSE)),"",VLOOKUP(CONCATENATE($A416,"_",AN$2),'Reference data SID'!$B:$N,13,FALSE))</f>
        <v/>
      </c>
      <c r="AO416" s="16" t="str">
        <f>IF(ISERROR(VLOOKUP(CONCATENATE($A416,"_",AO$2),'Reference data SID'!$B:$N,13,FALSE)),"",VLOOKUP(CONCATENATE($A416,"_",AO$2),'Reference data SID'!$B:$N,13,FALSE))</f>
        <v/>
      </c>
      <c r="AP416" s="16" t="str">
        <f>IF(ISERROR(VLOOKUP(CONCATENATE($A416,"_",AP$2),'Reference data SID'!$B:$N,13,FALSE)),"",VLOOKUP(CONCATENATE($A416,"_",AP$2),'Reference data SID'!$B:$N,13,FALSE))</f>
        <v/>
      </c>
      <c r="AQ416" s="16" t="str">
        <f>IF(ISERROR(VLOOKUP(CONCATENATE($A416,"_",AQ$2),'Reference data SID'!$B:$N,13,FALSE)),"",VLOOKUP(CONCATENATE($A416,"_",AQ$2),'Reference data SID'!$B:$N,13,FALSE))</f>
        <v/>
      </c>
      <c r="AR416" s="16" t="str">
        <f>IF(ISERROR(VLOOKUP(CONCATENATE($A416,"_",AR$2),'Reference data SID'!$B:$N,13,FALSE)),"",VLOOKUP(CONCATENATE($A416,"_",AR$2),'Reference data SID'!$B:$N,13,FALSE))</f>
        <v/>
      </c>
      <c r="AS416" s="16" t="str">
        <f>IF(ISERROR(VLOOKUP(CONCATENATE($A416,"_",AS$2),'Reference data SID'!$B:$N,13,FALSE)),"",VLOOKUP(CONCATENATE($A416,"_",AS$2),'Reference data SID'!$B:$N,13,FALSE))</f>
        <v/>
      </c>
      <c r="AT416" s="16" t="str">
        <f>IF(ISERROR(VLOOKUP(CONCATENATE($A416,"_",AT$2),'Reference data SID'!$B:$N,13,FALSE)),"",VLOOKUP(CONCATENATE($A416,"_",AT$2),'Reference data SID'!$B:$N,13,FALSE))</f>
        <v/>
      </c>
    </row>
    <row r="417" spans="1:46" x14ac:dyDescent="0.25">
      <c r="A417">
        <v>413</v>
      </c>
      <c r="B417" s="16" t="str">
        <f>IF(ISERROR(VLOOKUP(CONCATENATE($A417,"_",B$2),'Reference data SID'!$B:$N,13,FALSE)),"",VLOOKUP(CONCATENATE($A417,"_",B$2),'Reference data SID'!$B:$N,13,FALSE))</f>
        <v/>
      </c>
      <c r="C417" s="16" t="str">
        <f>IF(ISERROR(VLOOKUP(CONCATENATE($A417,"_",C$2),'Reference data SID'!$B:$N,13,FALSE)),"",VLOOKUP(CONCATENATE($A417,"_",C$2),'Reference data SID'!$B:$N,13,FALSE))</f>
        <v/>
      </c>
      <c r="D417" s="16" t="str">
        <f>IF(ISERROR(VLOOKUP(CONCATENATE($A417,"_",D$2),'Reference data SID'!$B:$N,13,FALSE)),"",VLOOKUP(CONCATENATE($A417,"_",D$2),'Reference data SID'!$B:$N,13,FALSE))</f>
        <v/>
      </c>
      <c r="E417" s="16" t="str">
        <f>IF(ISERROR(VLOOKUP(CONCATENATE($A417,"_",E$2),'Reference data SID'!$B:$N,13,FALSE)),"",VLOOKUP(CONCATENATE($A417,"_",E$2),'Reference data SID'!$B:$N,13,FALSE))</f>
        <v/>
      </c>
      <c r="F417" s="16" t="str">
        <f>IF(ISERROR(VLOOKUP(CONCATENATE($A417,"_",F$2),'Reference data SID'!$B:$N,13,FALSE)),"",VLOOKUP(CONCATENATE($A417,"_",F$2),'Reference data SID'!$B:$N,13,FALSE))</f>
        <v/>
      </c>
      <c r="G417" s="16" t="str">
        <f>IF(ISERROR(VLOOKUP(CONCATENATE($A417,"_",G$2),'Reference data SID'!$B:$N,13,FALSE)),"",VLOOKUP(CONCATENATE($A417,"_",G$2),'Reference data SID'!$B:$N,13,FALSE))</f>
        <v/>
      </c>
      <c r="H417" s="16" t="str">
        <f>IF(ISERROR(VLOOKUP(CONCATENATE($A417,"_",H$2),'Reference data SID'!$B:$N,13,FALSE)),"",VLOOKUP(CONCATENATE($A417,"_",H$2),'Reference data SID'!$B:$N,13,FALSE))</f>
        <v/>
      </c>
      <c r="I417" s="16" t="str">
        <f>IF(ISERROR(VLOOKUP(CONCATENATE($A417,"_",I$2),'Reference data SID'!$B:$N,13,FALSE)),"",VLOOKUP(CONCATENATE($A417,"_",I$2),'Reference data SID'!$B:$N,13,FALSE))</f>
        <v/>
      </c>
      <c r="J417" s="16" t="str">
        <f>IF(ISERROR(VLOOKUP(CONCATENATE($A417,"_",J$2),'Reference data SID'!$B:$N,13,FALSE)),"",VLOOKUP(CONCATENATE($A417,"_",J$2),'Reference data SID'!$B:$N,13,FALSE))</f>
        <v/>
      </c>
      <c r="K417" s="16" t="str">
        <f>IF(ISERROR(VLOOKUP(CONCATENATE($A417,"_",K$2),'Reference data SID'!$B:$N,13,FALSE)),"",VLOOKUP(CONCATENATE($A417,"_",K$2),'Reference data SID'!$B:$N,13,FALSE))</f>
        <v/>
      </c>
      <c r="L417" s="16" t="str">
        <f>IF(ISERROR(VLOOKUP(CONCATENATE($A417,"_",L$2),'Reference data SID'!$B:$N,13,FALSE)),"",VLOOKUP(CONCATENATE($A417,"_",L$2),'Reference data SID'!$B:$N,13,FALSE))</f>
        <v/>
      </c>
      <c r="M417" s="16" t="str">
        <f>IF(ISERROR(VLOOKUP(CONCATENATE($A417,"_",M$2),'Reference data SID'!$B:$N,13,FALSE)),"",VLOOKUP(CONCATENATE($A417,"_",M$2),'Reference data SID'!$B:$N,13,FALSE))</f>
        <v/>
      </c>
      <c r="N417" s="16" t="str">
        <f>IF(ISERROR(VLOOKUP(CONCATENATE($A417,"_",N$2),'Reference data SID'!$B:$N,13,FALSE)),"",VLOOKUP(CONCATENATE($A417,"_",N$2),'Reference data SID'!$B:$N,13,FALSE))</f>
        <v/>
      </c>
      <c r="O417" s="16" t="str">
        <f>IF(ISERROR(VLOOKUP(CONCATENATE($A417,"_",O$2),'Reference data SID'!$B:$N,13,FALSE)),"",VLOOKUP(CONCATENATE($A417,"_",O$2),'Reference data SID'!$B:$N,13,FALSE))</f>
        <v/>
      </c>
      <c r="P417" s="16" t="str">
        <f>IF(ISERROR(VLOOKUP(CONCATENATE($A417,"_",P$2),'Reference data SID'!$B:$N,13,FALSE)),"",VLOOKUP(CONCATENATE($A417,"_",P$2),'Reference data SID'!$B:$N,13,FALSE))</f>
        <v/>
      </c>
      <c r="Q417" s="16" t="str">
        <f>IF(ISERROR(VLOOKUP(CONCATENATE($A417,"_",Q$2),'Reference data SID'!$B:$N,13,FALSE)),"",VLOOKUP(CONCATENATE($A417,"_",Q$2),'Reference data SID'!$B:$N,13,FALSE))</f>
        <v/>
      </c>
      <c r="R417" s="16" t="str">
        <f>IF(ISERROR(VLOOKUP(CONCATENATE($A417,"_",R$2),'Reference data SID'!$B:$N,13,FALSE)),"",VLOOKUP(CONCATENATE($A417,"_",R$2),'Reference data SID'!$B:$N,13,FALSE))</f>
        <v/>
      </c>
      <c r="S417" s="16" t="str">
        <f>IF(ISERROR(VLOOKUP(CONCATENATE($A417,"_",S$2),'Reference data SID'!$B:$N,13,FALSE)),"",VLOOKUP(CONCATENATE($A417,"_",S$2),'Reference data SID'!$B:$N,13,FALSE))</f>
        <v/>
      </c>
      <c r="T417" s="16" t="str">
        <f>IF(ISERROR(VLOOKUP(CONCATENATE($A417,"_",T$2),'Reference data SID'!$B:$N,13,FALSE)),"",VLOOKUP(CONCATENATE($A417,"_",T$2),'Reference data SID'!$B:$N,13,FALSE))</f>
        <v/>
      </c>
      <c r="U417" s="16" t="str">
        <f>IF(ISERROR(VLOOKUP(CONCATENATE($A417,"_",U$2),'Reference data SID'!$B:$N,13,FALSE)),"",VLOOKUP(CONCATENATE($A417,"_",U$2),'Reference data SID'!$B:$N,13,FALSE))</f>
        <v/>
      </c>
      <c r="V417" s="16" t="str">
        <f>IF(ISERROR(VLOOKUP(CONCATENATE($A417,"_",V$2),'Reference data SID'!$B:$N,13,FALSE)),"",VLOOKUP(CONCATENATE($A417,"_",V$2),'Reference data SID'!$B:$N,13,FALSE))</f>
        <v/>
      </c>
      <c r="W417" s="16" t="str">
        <f>IF(ISERROR(VLOOKUP(CONCATENATE($A417,"_",W$2),'Reference data SID'!$B:$N,13,FALSE)),"",VLOOKUP(CONCATENATE($A417,"_",W$2),'Reference data SID'!$B:$N,13,FALSE))</f>
        <v/>
      </c>
      <c r="X417" s="16" t="str">
        <f>IF(ISERROR(VLOOKUP(CONCATENATE($A417,"_",X$2),'Reference data SID'!$B:$N,13,FALSE)),"",VLOOKUP(CONCATENATE($A417,"_",X$2),'Reference data SID'!$B:$N,13,FALSE))</f>
        <v/>
      </c>
      <c r="Y417" s="16" t="str">
        <f>IF(ISERROR(VLOOKUP(CONCATENATE($A417,"_",Y$2),'Reference data SID'!$B:$N,13,FALSE)),"",VLOOKUP(CONCATENATE($A417,"_",Y$2),'Reference data SID'!$B:$N,13,FALSE))</f>
        <v/>
      </c>
      <c r="Z417" s="16" t="str">
        <f>IF(ISERROR(VLOOKUP(CONCATENATE($A417,"_",Z$2),'Reference data SID'!$B:$N,13,FALSE)),"",VLOOKUP(CONCATENATE($A417,"_",Z$2),'Reference data SID'!$B:$N,13,FALSE))</f>
        <v/>
      </c>
      <c r="AA417" s="16" t="str">
        <f>IF(ISERROR(VLOOKUP(CONCATENATE($A417,"_",AA$2),'Reference data SID'!$B:$N,13,FALSE)),"",VLOOKUP(CONCATENATE($A417,"_",AA$2),'Reference data SID'!$B:$N,13,FALSE))</f>
        <v/>
      </c>
      <c r="AB417" s="16" t="str">
        <f>IF(ISERROR(VLOOKUP(CONCATENATE($A417,"_",AB$2),'Reference data SID'!$B:$N,13,FALSE)),"",VLOOKUP(CONCATENATE($A417,"_",AB$2),'Reference data SID'!$B:$N,13,FALSE))</f>
        <v/>
      </c>
      <c r="AC417" s="16" t="str">
        <f>IF(ISERROR(VLOOKUP(CONCATENATE($A417,"_",AC$2),'Reference data SID'!$B:$N,13,FALSE)),"",VLOOKUP(CONCATENATE($A417,"_",AC$2),'Reference data SID'!$B:$N,13,FALSE))</f>
        <v/>
      </c>
      <c r="AD417" s="16" t="str">
        <f>IF(ISERROR(VLOOKUP(CONCATENATE($A417,"_",AD$2),'Reference data SID'!$B:$N,13,FALSE)),"",VLOOKUP(CONCATENATE($A417,"_",AD$2),'Reference data SID'!$B:$N,13,FALSE))</f>
        <v/>
      </c>
      <c r="AE417" s="16" t="str">
        <f>IF(ISERROR(VLOOKUP(CONCATENATE($A417,"_",AE$2),'Reference data SID'!$B:$N,13,FALSE)),"",VLOOKUP(CONCATENATE($A417,"_",AE$2),'Reference data SID'!$B:$N,13,FALSE))</f>
        <v/>
      </c>
      <c r="AF417" s="16" t="str">
        <f>IF(ISERROR(VLOOKUP(CONCATENATE($A417,"_",AF$2),'Reference data SID'!$B:$N,13,FALSE)),"",VLOOKUP(CONCATENATE($A417,"_",AF$2),'Reference data SID'!$B:$N,13,FALSE))</f>
        <v/>
      </c>
      <c r="AG417" s="16" t="str">
        <f>IF(ISERROR(VLOOKUP(CONCATENATE($A417,"_",AG$2),'Reference data SID'!$B:$N,13,FALSE)),"",VLOOKUP(CONCATENATE($A417,"_",AG$2),'Reference data SID'!$B:$N,13,FALSE))</f>
        <v/>
      </c>
      <c r="AH417" s="16" t="str">
        <f>IF(ISERROR(VLOOKUP(CONCATENATE($A417,"_",AH$2),'Reference data SID'!$B:$N,13,FALSE)),"",VLOOKUP(CONCATENATE($A417,"_",AH$2),'Reference data SID'!$B:$N,13,FALSE))</f>
        <v/>
      </c>
      <c r="AI417" s="16" t="str">
        <f>IF(ISERROR(VLOOKUP(CONCATENATE($A417,"_",AI$2),'Reference data SID'!$B:$N,13,FALSE)),"",VLOOKUP(CONCATENATE($A417,"_",AI$2),'Reference data SID'!$B:$N,13,FALSE))</f>
        <v/>
      </c>
      <c r="AJ417" s="16" t="str">
        <f>IF(ISERROR(VLOOKUP(CONCATENATE($A417,"_",AJ$2),'Reference data SID'!$B:$N,13,FALSE)),"",VLOOKUP(CONCATENATE($A417,"_",AJ$2),'Reference data SID'!$B:$N,13,FALSE))</f>
        <v/>
      </c>
      <c r="AK417" s="16" t="str">
        <f>IF(ISERROR(VLOOKUP(CONCATENATE($A417,"_",AK$2),'Reference data SID'!$B:$N,13,FALSE)),"",VLOOKUP(CONCATENATE($A417,"_",AK$2),'Reference data SID'!$B:$N,13,FALSE))</f>
        <v/>
      </c>
      <c r="AL417" s="16" t="str">
        <f>IF(ISERROR(VLOOKUP(CONCATENATE($A417,"_",AL$2),'Reference data SID'!$B:$N,13,FALSE)),"",VLOOKUP(CONCATENATE($A417,"_",AL$2),'Reference data SID'!$B:$N,13,FALSE))</f>
        <v/>
      </c>
      <c r="AM417" s="16" t="str">
        <f>IF(ISERROR(VLOOKUP(CONCATENATE($A417,"_",AM$2),'Reference data SID'!$B:$N,13,FALSE)),"",VLOOKUP(CONCATENATE($A417,"_",AM$2),'Reference data SID'!$B:$N,13,FALSE))</f>
        <v/>
      </c>
      <c r="AN417" s="16" t="str">
        <f>IF(ISERROR(VLOOKUP(CONCATENATE($A417,"_",AN$2),'Reference data SID'!$B:$N,13,FALSE)),"",VLOOKUP(CONCATENATE($A417,"_",AN$2),'Reference data SID'!$B:$N,13,FALSE))</f>
        <v/>
      </c>
      <c r="AO417" s="16" t="str">
        <f>IF(ISERROR(VLOOKUP(CONCATENATE($A417,"_",AO$2),'Reference data SID'!$B:$N,13,FALSE)),"",VLOOKUP(CONCATENATE($A417,"_",AO$2),'Reference data SID'!$B:$N,13,FALSE))</f>
        <v/>
      </c>
      <c r="AP417" s="16" t="str">
        <f>IF(ISERROR(VLOOKUP(CONCATENATE($A417,"_",AP$2),'Reference data SID'!$B:$N,13,FALSE)),"",VLOOKUP(CONCATENATE($A417,"_",AP$2),'Reference data SID'!$B:$N,13,FALSE))</f>
        <v/>
      </c>
      <c r="AQ417" s="16" t="str">
        <f>IF(ISERROR(VLOOKUP(CONCATENATE($A417,"_",AQ$2),'Reference data SID'!$B:$N,13,FALSE)),"",VLOOKUP(CONCATENATE($A417,"_",AQ$2),'Reference data SID'!$B:$N,13,FALSE))</f>
        <v/>
      </c>
      <c r="AR417" s="16" t="str">
        <f>IF(ISERROR(VLOOKUP(CONCATENATE($A417,"_",AR$2),'Reference data SID'!$B:$N,13,FALSE)),"",VLOOKUP(CONCATENATE($A417,"_",AR$2),'Reference data SID'!$B:$N,13,FALSE))</f>
        <v/>
      </c>
      <c r="AS417" s="16" t="str">
        <f>IF(ISERROR(VLOOKUP(CONCATENATE($A417,"_",AS$2),'Reference data SID'!$B:$N,13,FALSE)),"",VLOOKUP(CONCATENATE($A417,"_",AS$2),'Reference data SID'!$B:$N,13,FALSE))</f>
        <v/>
      </c>
      <c r="AT417" s="16" t="str">
        <f>IF(ISERROR(VLOOKUP(CONCATENATE($A417,"_",AT$2),'Reference data SID'!$B:$N,13,FALSE)),"",VLOOKUP(CONCATENATE($A417,"_",AT$2),'Reference data SID'!$B:$N,13,FALSE))</f>
        <v/>
      </c>
    </row>
    <row r="418" spans="1:46" x14ac:dyDescent="0.25">
      <c r="A418">
        <v>414</v>
      </c>
      <c r="B418" s="16" t="str">
        <f>IF(ISERROR(VLOOKUP(CONCATENATE($A418,"_",B$2),'Reference data SID'!$B:$N,13,FALSE)),"",VLOOKUP(CONCATENATE($A418,"_",B$2),'Reference data SID'!$B:$N,13,FALSE))</f>
        <v/>
      </c>
      <c r="C418" s="16" t="str">
        <f>IF(ISERROR(VLOOKUP(CONCATENATE($A418,"_",C$2),'Reference data SID'!$B:$N,13,FALSE)),"",VLOOKUP(CONCATENATE($A418,"_",C$2),'Reference data SID'!$B:$N,13,FALSE))</f>
        <v/>
      </c>
      <c r="D418" s="16" t="str">
        <f>IF(ISERROR(VLOOKUP(CONCATENATE($A418,"_",D$2),'Reference data SID'!$B:$N,13,FALSE)),"",VLOOKUP(CONCATENATE($A418,"_",D$2),'Reference data SID'!$B:$N,13,FALSE))</f>
        <v/>
      </c>
      <c r="E418" s="16" t="str">
        <f>IF(ISERROR(VLOOKUP(CONCATENATE($A418,"_",E$2),'Reference data SID'!$B:$N,13,FALSE)),"",VLOOKUP(CONCATENATE($A418,"_",E$2),'Reference data SID'!$B:$N,13,FALSE))</f>
        <v/>
      </c>
      <c r="F418" s="16" t="str">
        <f>IF(ISERROR(VLOOKUP(CONCATENATE($A418,"_",F$2),'Reference data SID'!$B:$N,13,FALSE)),"",VLOOKUP(CONCATENATE($A418,"_",F$2),'Reference data SID'!$B:$N,13,FALSE))</f>
        <v/>
      </c>
      <c r="G418" s="16" t="str">
        <f>IF(ISERROR(VLOOKUP(CONCATENATE($A418,"_",G$2),'Reference data SID'!$B:$N,13,FALSE)),"",VLOOKUP(CONCATENATE($A418,"_",G$2),'Reference data SID'!$B:$N,13,FALSE))</f>
        <v/>
      </c>
      <c r="H418" s="16" t="str">
        <f>IF(ISERROR(VLOOKUP(CONCATENATE($A418,"_",H$2),'Reference data SID'!$B:$N,13,FALSE)),"",VLOOKUP(CONCATENATE($A418,"_",H$2),'Reference data SID'!$B:$N,13,FALSE))</f>
        <v/>
      </c>
      <c r="I418" s="16" t="str">
        <f>IF(ISERROR(VLOOKUP(CONCATENATE($A418,"_",I$2),'Reference data SID'!$B:$N,13,FALSE)),"",VLOOKUP(CONCATENATE($A418,"_",I$2),'Reference data SID'!$B:$N,13,FALSE))</f>
        <v/>
      </c>
      <c r="J418" s="16" t="str">
        <f>IF(ISERROR(VLOOKUP(CONCATENATE($A418,"_",J$2),'Reference data SID'!$B:$N,13,FALSE)),"",VLOOKUP(CONCATENATE($A418,"_",J$2),'Reference data SID'!$B:$N,13,FALSE))</f>
        <v/>
      </c>
      <c r="K418" s="16" t="str">
        <f>IF(ISERROR(VLOOKUP(CONCATENATE($A418,"_",K$2),'Reference data SID'!$B:$N,13,FALSE)),"",VLOOKUP(CONCATENATE($A418,"_",K$2),'Reference data SID'!$B:$N,13,FALSE))</f>
        <v/>
      </c>
      <c r="L418" s="16" t="str">
        <f>IF(ISERROR(VLOOKUP(CONCATENATE($A418,"_",L$2),'Reference data SID'!$B:$N,13,FALSE)),"",VLOOKUP(CONCATENATE($A418,"_",L$2),'Reference data SID'!$B:$N,13,FALSE))</f>
        <v/>
      </c>
      <c r="M418" s="16" t="str">
        <f>IF(ISERROR(VLOOKUP(CONCATENATE($A418,"_",M$2),'Reference data SID'!$B:$N,13,FALSE)),"",VLOOKUP(CONCATENATE($A418,"_",M$2),'Reference data SID'!$B:$N,13,FALSE))</f>
        <v/>
      </c>
      <c r="N418" s="16" t="str">
        <f>IF(ISERROR(VLOOKUP(CONCATENATE($A418,"_",N$2),'Reference data SID'!$B:$N,13,FALSE)),"",VLOOKUP(CONCATENATE($A418,"_",N$2),'Reference data SID'!$B:$N,13,FALSE))</f>
        <v/>
      </c>
      <c r="O418" s="16" t="str">
        <f>IF(ISERROR(VLOOKUP(CONCATENATE($A418,"_",O$2),'Reference data SID'!$B:$N,13,FALSE)),"",VLOOKUP(CONCATENATE($A418,"_",O$2),'Reference data SID'!$B:$N,13,FALSE))</f>
        <v/>
      </c>
      <c r="P418" s="16" t="str">
        <f>IF(ISERROR(VLOOKUP(CONCATENATE($A418,"_",P$2),'Reference data SID'!$B:$N,13,FALSE)),"",VLOOKUP(CONCATENATE($A418,"_",P$2),'Reference data SID'!$B:$N,13,FALSE))</f>
        <v/>
      </c>
      <c r="Q418" s="16" t="str">
        <f>IF(ISERROR(VLOOKUP(CONCATENATE($A418,"_",Q$2),'Reference data SID'!$B:$N,13,FALSE)),"",VLOOKUP(CONCATENATE($A418,"_",Q$2),'Reference data SID'!$B:$N,13,FALSE))</f>
        <v/>
      </c>
      <c r="R418" s="16" t="str">
        <f>IF(ISERROR(VLOOKUP(CONCATENATE($A418,"_",R$2),'Reference data SID'!$B:$N,13,FALSE)),"",VLOOKUP(CONCATENATE($A418,"_",R$2),'Reference data SID'!$B:$N,13,FALSE))</f>
        <v/>
      </c>
      <c r="S418" s="16" t="str">
        <f>IF(ISERROR(VLOOKUP(CONCATENATE($A418,"_",S$2),'Reference data SID'!$B:$N,13,FALSE)),"",VLOOKUP(CONCATENATE($A418,"_",S$2),'Reference data SID'!$B:$N,13,FALSE))</f>
        <v/>
      </c>
      <c r="T418" s="16" t="str">
        <f>IF(ISERROR(VLOOKUP(CONCATENATE($A418,"_",T$2),'Reference data SID'!$B:$N,13,FALSE)),"",VLOOKUP(CONCATENATE($A418,"_",T$2),'Reference data SID'!$B:$N,13,FALSE))</f>
        <v/>
      </c>
      <c r="U418" s="16" t="str">
        <f>IF(ISERROR(VLOOKUP(CONCATENATE($A418,"_",U$2),'Reference data SID'!$B:$N,13,FALSE)),"",VLOOKUP(CONCATENATE($A418,"_",U$2),'Reference data SID'!$B:$N,13,FALSE))</f>
        <v/>
      </c>
      <c r="V418" s="16" t="str">
        <f>IF(ISERROR(VLOOKUP(CONCATENATE($A418,"_",V$2),'Reference data SID'!$B:$N,13,FALSE)),"",VLOOKUP(CONCATENATE($A418,"_",V$2),'Reference data SID'!$B:$N,13,FALSE))</f>
        <v/>
      </c>
      <c r="W418" s="16" t="str">
        <f>IF(ISERROR(VLOOKUP(CONCATENATE($A418,"_",W$2),'Reference data SID'!$B:$N,13,FALSE)),"",VLOOKUP(CONCATENATE($A418,"_",W$2),'Reference data SID'!$B:$N,13,FALSE))</f>
        <v/>
      </c>
      <c r="X418" s="16" t="str">
        <f>IF(ISERROR(VLOOKUP(CONCATENATE($A418,"_",X$2),'Reference data SID'!$B:$N,13,FALSE)),"",VLOOKUP(CONCATENATE($A418,"_",X$2),'Reference data SID'!$B:$N,13,FALSE))</f>
        <v/>
      </c>
      <c r="Y418" s="16" t="str">
        <f>IF(ISERROR(VLOOKUP(CONCATENATE($A418,"_",Y$2),'Reference data SID'!$B:$N,13,FALSE)),"",VLOOKUP(CONCATENATE($A418,"_",Y$2),'Reference data SID'!$B:$N,13,FALSE))</f>
        <v/>
      </c>
      <c r="Z418" s="16" t="str">
        <f>IF(ISERROR(VLOOKUP(CONCATENATE($A418,"_",Z$2),'Reference data SID'!$B:$N,13,FALSE)),"",VLOOKUP(CONCATENATE($A418,"_",Z$2),'Reference data SID'!$B:$N,13,FALSE))</f>
        <v/>
      </c>
      <c r="AA418" s="16" t="str">
        <f>IF(ISERROR(VLOOKUP(CONCATENATE($A418,"_",AA$2),'Reference data SID'!$B:$N,13,FALSE)),"",VLOOKUP(CONCATENATE($A418,"_",AA$2),'Reference data SID'!$B:$N,13,FALSE))</f>
        <v/>
      </c>
      <c r="AB418" s="16" t="str">
        <f>IF(ISERROR(VLOOKUP(CONCATENATE($A418,"_",AB$2),'Reference data SID'!$B:$N,13,FALSE)),"",VLOOKUP(CONCATENATE($A418,"_",AB$2),'Reference data SID'!$B:$N,13,FALSE))</f>
        <v/>
      </c>
      <c r="AC418" s="16" t="str">
        <f>IF(ISERROR(VLOOKUP(CONCATENATE($A418,"_",AC$2),'Reference data SID'!$B:$N,13,FALSE)),"",VLOOKUP(CONCATENATE($A418,"_",AC$2),'Reference data SID'!$B:$N,13,FALSE))</f>
        <v/>
      </c>
      <c r="AD418" s="16" t="str">
        <f>IF(ISERROR(VLOOKUP(CONCATENATE($A418,"_",AD$2),'Reference data SID'!$B:$N,13,FALSE)),"",VLOOKUP(CONCATENATE($A418,"_",AD$2),'Reference data SID'!$B:$N,13,FALSE))</f>
        <v/>
      </c>
      <c r="AE418" s="16" t="str">
        <f>IF(ISERROR(VLOOKUP(CONCATENATE($A418,"_",AE$2),'Reference data SID'!$B:$N,13,FALSE)),"",VLOOKUP(CONCATENATE($A418,"_",AE$2),'Reference data SID'!$B:$N,13,FALSE))</f>
        <v/>
      </c>
      <c r="AF418" s="16" t="str">
        <f>IF(ISERROR(VLOOKUP(CONCATENATE($A418,"_",AF$2),'Reference data SID'!$B:$N,13,FALSE)),"",VLOOKUP(CONCATENATE($A418,"_",AF$2),'Reference data SID'!$B:$N,13,FALSE))</f>
        <v/>
      </c>
      <c r="AG418" s="16" t="str">
        <f>IF(ISERROR(VLOOKUP(CONCATENATE($A418,"_",AG$2),'Reference data SID'!$B:$N,13,FALSE)),"",VLOOKUP(CONCATENATE($A418,"_",AG$2),'Reference data SID'!$B:$N,13,FALSE))</f>
        <v/>
      </c>
      <c r="AH418" s="16" t="str">
        <f>IF(ISERROR(VLOOKUP(CONCATENATE($A418,"_",AH$2),'Reference data SID'!$B:$N,13,FALSE)),"",VLOOKUP(CONCATENATE($A418,"_",AH$2),'Reference data SID'!$B:$N,13,FALSE))</f>
        <v/>
      </c>
      <c r="AI418" s="16" t="str">
        <f>IF(ISERROR(VLOOKUP(CONCATENATE($A418,"_",AI$2),'Reference data SID'!$B:$N,13,FALSE)),"",VLOOKUP(CONCATENATE($A418,"_",AI$2),'Reference data SID'!$B:$N,13,FALSE))</f>
        <v/>
      </c>
      <c r="AJ418" s="16" t="str">
        <f>IF(ISERROR(VLOOKUP(CONCATENATE($A418,"_",AJ$2),'Reference data SID'!$B:$N,13,FALSE)),"",VLOOKUP(CONCATENATE($A418,"_",AJ$2),'Reference data SID'!$B:$N,13,FALSE))</f>
        <v/>
      </c>
      <c r="AK418" s="16" t="str">
        <f>IF(ISERROR(VLOOKUP(CONCATENATE($A418,"_",AK$2),'Reference data SID'!$B:$N,13,FALSE)),"",VLOOKUP(CONCATENATE($A418,"_",AK$2),'Reference data SID'!$B:$N,13,FALSE))</f>
        <v/>
      </c>
      <c r="AL418" s="16" t="str">
        <f>IF(ISERROR(VLOOKUP(CONCATENATE($A418,"_",AL$2),'Reference data SID'!$B:$N,13,FALSE)),"",VLOOKUP(CONCATENATE($A418,"_",AL$2),'Reference data SID'!$B:$N,13,FALSE))</f>
        <v/>
      </c>
      <c r="AM418" s="16" t="str">
        <f>IF(ISERROR(VLOOKUP(CONCATENATE($A418,"_",AM$2),'Reference data SID'!$B:$N,13,FALSE)),"",VLOOKUP(CONCATENATE($A418,"_",AM$2),'Reference data SID'!$B:$N,13,FALSE))</f>
        <v/>
      </c>
      <c r="AN418" s="16" t="str">
        <f>IF(ISERROR(VLOOKUP(CONCATENATE($A418,"_",AN$2),'Reference data SID'!$B:$N,13,FALSE)),"",VLOOKUP(CONCATENATE($A418,"_",AN$2),'Reference data SID'!$B:$N,13,FALSE))</f>
        <v/>
      </c>
      <c r="AO418" s="16" t="str">
        <f>IF(ISERROR(VLOOKUP(CONCATENATE($A418,"_",AO$2),'Reference data SID'!$B:$N,13,FALSE)),"",VLOOKUP(CONCATENATE($A418,"_",AO$2),'Reference data SID'!$B:$N,13,FALSE))</f>
        <v/>
      </c>
      <c r="AP418" s="16" t="str">
        <f>IF(ISERROR(VLOOKUP(CONCATENATE($A418,"_",AP$2),'Reference data SID'!$B:$N,13,FALSE)),"",VLOOKUP(CONCATENATE($A418,"_",AP$2),'Reference data SID'!$B:$N,13,FALSE))</f>
        <v/>
      </c>
      <c r="AQ418" s="16" t="str">
        <f>IF(ISERROR(VLOOKUP(CONCATENATE($A418,"_",AQ$2),'Reference data SID'!$B:$N,13,FALSE)),"",VLOOKUP(CONCATENATE($A418,"_",AQ$2),'Reference data SID'!$B:$N,13,FALSE))</f>
        <v/>
      </c>
      <c r="AR418" s="16" t="str">
        <f>IF(ISERROR(VLOOKUP(CONCATENATE($A418,"_",AR$2),'Reference data SID'!$B:$N,13,FALSE)),"",VLOOKUP(CONCATENATE($A418,"_",AR$2),'Reference data SID'!$B:$N,13,FALSE))</f>
        <v/>
      </c>
      <c r="AS418" s="16" t="str">
        <f>IF(ISERROR(VLOOKUP(CONCATENATE($A418,"_",AS$2),'Reference data SID'!$B:$N,13,FALSE)),"",VLOOKUP(CONCATENATE($A418,"_",AS$2),'Reference data SID'!$B:$N,13,FALSE))</f>
        <v/>
      </c>
      <c r="AT418" s="16" t="str">
        <f>IF(ISERROR(VLOOKUP(CONCATENATE($A418,"_",AT$2),'Reference data SID'!$B:$N,13,FALSE)),"",VLOOKUP(CONCATENATE($A418,"_",AT$2),'Reference data SID'!$B:$N,13,FALSE))</f>
        <v/>
      </c>
    </row>
    <row r="419" spans="1:46" x14ac:dyDescent="0.25">
      <c r="A419">
        <v>415</v>
      </c>
      <c r="B419" s="16" t="str">
        <f>IF(ISERROR(VLOOKUP(CONCATENATE($A419,"_",B$2),'Reference data SID'!$B:$N,13,FALSE)),"",VLOOKUP(CONCATENATE($A419,"_",B$2),'Reference data SID'!$B:$N,13,FALSE))</f>
        <v/>
      </c>
      <c r="C419" s="16" t="str">
        <f>IF(ISERROR(VLOOKUP(CONCATENATE($A419,"_",C$2),'Reference data SID'!$B:$N,13,FALSE)),"",VLOOKUP(CONCATENATE($A419,"_",C$2),'Reference data SID'!$B:$N,13,FALSE))</f>
        <v/>
      </c>
      <c r="D419" s="16" t="str">
        <f>IF(ISERROR(VLOOKUP(CONCATENATE($A419,"_",D$2),'Reference data SID'!$B:$N,13,FALSE)),"",VLOOKUP(CONCATENATE($A419,"_",D$2),'Reference data SID'!$B:$N,13,FALSE))</f>
        <v/>
      </c>
      <c r="E419" s="16" t="str">
        <f>IF(ISERROR(VLOOKUP(CONCATENATE($A419,"_",E$2),'Reference data SID'!$B:$N,13,FALSE)),"",VLOOKUP(CONCATENATE($A419,"_",E$2),'Reference data SID'!$B:$N,13,FALSE))</f>
        <v/>
      </c>
      <c r="F419" s="16" t="str">
        <f>IF(ISERROR(VLOOKUP(CONCATENATE($A419,"_",F$2),'Reference data SID'!$B:$N,13,FALSE)),"",VLOOKUP(CONCATENATE($A419,"_",F$2),'Reference data SID'!$B:$N,13,FALSE))</f>
        <v/>
      </c>
      <c r="G419" s="16" t="str">
        <f>IF(ISERROR(VLOOKUP(CONCATENATE($A419,"_",G$2),'Reference data SID'!$B:$N,13,FALSE)),"",VLOOKUP(CONCATENATE($A419,"_",G$2),'Reference data SID'!$B:$N,13,FALSE))</f>
        <v/>
      </c>
      <c r="H419" s="16" t="str">
        <f>IF(ISERROR(VLOOKUP(CONCATENATE($A419,"_",H$2),'Reference data SID'!$B:$N,13,FALSE)),"",VLOOKUP(CONCATENATE($A419,"_",H$2),'Reference data SID'!$B:$N,13,FALSE))</f>
        <v/>
      </c>
      <c r="I419" s="16" t="str">
        <f>IF(ISERROR(VLOOKUP(CONCATENATE($A419,"_",I$2),'Reference data SID'!$B:$N,13,FALSE)),"",VLOOKUP(CONCATENATE($A419,"_",I$2),'Reference data SID'!$B:$N,13,FALSE))</f>
        <v/>
      </c>
      <c r="J419" s="16" t="str">
        <f>IF(ISERROR(VLOOKUP(CONCATENATE($A419,"_",J$2),'Reference data SID'!$B:$N,13,FALSE)),"",VLOOKUP(CONCATENATE($A419,"_",J$2),'Reference data SID'!$B:$N,13,FALSE))</f>
        <v/>
      </c>
      <c r="K419" s="16" t="str">
        <f>IF(ISERROR(VLOOKUP(CONCATENATE($A419,"_",K$2),'Reference data SID'!$B:$N,13,FALSE)),"",VLOOKUP(CONCATENATE($A419,"_",K$2),'Reference data SID'!$B:$N,13,FALSE))</f>
        <v/>
      </c>
      <c r="L419" s="16" t="str">
        <f>IF(ISERROR(VLOOKUP(CONCATENATE($A419,"_",L$2),'Reference data SID'!$B:$N,13,FALSE)),"",VLOOKUP(CONCATENATE($A419,"_",L$2),'Reference data SID'!$B:$N,13,FALSE))</f>
        <v/>
      </c>
      <c r="M419" s="16" t="str">
        <f>IF(ISERROR(VLOOKUP(CONCATENATE($A419,"_",M$2),'Reference data SID'!$B:$N,13,FALSE)),"",VLOOKUP(CONCATENATE($A419,"_",M$2),'Reference data SID'!$B:$N,13,FALSE))</f>
        <v/>
      </c>
      <c r="N419" s="16" t="str">
        <f>IF(ISERROR(VLOOKUP(CONCATENATE($A419,"_",N$2),'Reference data SID'!$B:$N,13,FALSE)),"",VLOOKUP(CONCATENATE($A419,"_",N$2),'Reference data SID'!$B:$N,13,FALSE))</f>
        <v/>
      </c>
      <c r="O419" s="16" t="str">
        <f>IF(ISERROR(VLOOKUP(CONCATENATE($A419,"_",O$2),'Reference data SID'!$B:$N,13,FALSE)),"",VLOOKUP(CONCATENATE($A419,"_",O$2),'Reference data SID'!$B:$N,13,FALSE))</f>
        <v/>
      </c>
      <c r="P419" s="16" t="str">
        <f>IF(ISERROR(VLOOKUP(CONCATENATE($A419,"_",P$2),'Reference data SID'!$B:$N,13,FALSE)),"",VLOOKUP(CONCATENATE($A419,"_",P$2),'Reference data SID'!$B:$N,13,FALSE))</f>
        <v/>
      </c>
      <c r="Q419" s="16" t="str">
        <f>IF(ISERROR(VLOOKUP(CONCATENATE($A419,"_",Q$2),'Reference data SID'!$B:$N,13,FALSE)),"",VLOOKUP(CONCATENATE($A419,"_",Q$2),'Reference data SID'!$B:$N,13,FALSE))</f>
        <v/>
      </c>
      <c r="R419" s="16" t="str">
        <f>IF(ISERROR(VLOOKUP(CONCATENATE($A419,"_",R$2),'Reference data SID'!$B:$N,13,FALSE)),"",VLOOKUP(CONCATENATE($A419,"_",R$2),'Reference data SID'!$B:$N,13,FALSE))</f>
        <v/>
      </c>
      <c r="S419" s="16" t="str">
        <f>IF(ISERROR(VLOOKUP(CONCATENATE($A419,"_",S$2),'Reference data SID'!$B:$N,13,FALSE)),"",VLOOKUP(CONCATENATE($A419,"_",S$2),'Reference data SID'!$B:$N,13,FALSE))</f>
        <v/>
      </c>
      <c r="T419" s="16" t="str">
        <f>IF(ISERROR(VLOOKUP(CONCATENATE($A419,"_",T$2),'Reference data SID'!$B:$N,13,FALSE)),"",VLOOKUP(CONCATENATE($A419,"_",T$2),'Reference data SID'!$B:$N,13,FALSE))</f>
        <v/>
      </c>
      <c r="U419" s="16" t="str">
        <f>IF(ISERROR(VLOOKUP(CONCATENATE($A419,"_",U$2),'Reference data SID'!$B:$N,13,FALSE)),"",VLOOKUP(CONCATENATE($A419,"_",U$2),'Reference data SID'!$B:$N,13,FALSE))</f>
        <v/>
      </c>
      <c r="V419" s="16" t="str">
        <f>IF(ISERROR(VLOOKUP(CONCATENATE($A419,"_",V$2),'Reference data SID'!$B:$N,13,FALSE)),"",VLOOKUP(CONCATENATE($A419,"_",V$2),'Reference data SID'!$B:$N,13,FALSE))</f>
        <v/>
      </c>
      <c r="W419" s="16" t="str">
        <f>IF(ISERROR(VLOOKUP(CONCATENATE($A419,"_",W$2),'Reference data SID'!$B:$N,13,FALSE)),"",VLOOKUP(CONCATENATE($A419,"_",W$2),'Reference data SID'!$B:$N,13,FALSE))</f>
        <v/>
      </c>
      <c r="X419" s="16" t="str">
        <f>IF(ISERROR(VLOOKUP(CONCATENATE($A419,"_",X$2),'Reference data SID'!$B:$N,13,FALSE)),"",VLOOKUP(CONCATENATE($A419,"_",X$2),'Reference data SID'!$B:$N,13,FALSE))</f>
        <v/>
      </c>
      <c r="Y419" s="16" t="str">
        <f>IF(ISERROR(VLOOKUP(CONCATENATE($A419,"_",Y$2),'Reference data SID'!$B:$N,13,FALSE)),"",VLOOKUP(CONCATENATE($A419,"_",Y$2),'Reference data SID'!$B:$N,13,FALSE))</f>
        <v/>
      </c>
      <c r="Z419" s="16" t="str">
        <f>IF(ISERROR(VLOOKUP(CONCATENATE($A419,"_",Z$2),'Reference data SID'!$B:$N,13,FALSE)),"",VLOOKUP(CONCATENATE($A419,"_",Z$2),'Reference data SID'!$B:$N,13,FALSE))</f>
        <v/>
      </c>
      <c r="AA419" s="16" t="str">
        <f>IF(ISERROR(VLOOKUP(CONCATENATE($A419,"_",AA$2),'Reference data SID'!$B:$N,13,FALSE)),"",VLOOKUP(CONCATENATE($A419,"_",AA$2),'Reference data SID'!$B:$N,13,FALSE))</f>
        <v/>
      </c>
      <c r="AB419" s="16" t="str">
        <f>IF(ISERROR(VLOOKUP(CONCATENATE($A419,"_",AB$2),'Reference data SID'!$B:$N,13,FALSE)),"",VLOOKUP(CONCATENATE($A419,"_",AB$2),'Reference data SID'!$B:$N,13,FALSE))</f>
        <v/>
      </c>
      <c r="AC419" s="16" t="str">
        <f>IF(ISERROR(VLOOKUP(CONCATENATE($A419,"_",AC$2),'Reference data SID'!$B:$N,13,FALSE)),"",VLOOKUP(CONCATENATE($A419,"_",AC$2),'Reference data SID'!$B:$N,13,FALSE))</f>
        <v/>
      </c>
      <c r="AD419" s="16" t="str">
        <f>IF(ISERROR(VLOOKUP(CONCATENATE($A419,"_",AD$2),'Reference data SID'!$B:$N,13,FALSE)),"",VLOOKUP(CONCATENATE($A419,"_",AD$2),'Reference data SID'!$B:$N,13,FALSE))</f>
        <v/>
      </c>
      <c r="AE419" s="16" t="str">
        <f>IF(ISERROR(VLOOKUP(CONCATENATE($A419,"_",AE$2),'Reference data SID'!$B:$N,13,FALSE)),"",VLOOKUP(CONCATENATE($A419,"_",AE$2),'Reference data SID'!$B:$N,13,FALSE))</f>
        <v/>
      </c>
      <c r="AF419" s="16" t="str">
        <f>IF(ISERROR(VLOOKUP(CONCATENATE($A419,"_",AF$2),'Reference data SID'!$B:$N,13,FALSE)),"",VLOOKUP(CONCATENATE($A419,"_",AF$2),'Reference data SID'!$B:$N,13,FALSE))</f>
        <v/>
      </c>
      <c r="AG419" s="16" t="str">
        <f>IF(ISERROR(VLOOKUP(CONCATENATE($A419,"_",AG$2),'Reference data SID'!$B:$N,13,FALSE)),"",VLOOKUP(CONCATENATE($A419,"_",AG$2),'Reference data SID'!$B:$N,13,FALSE))</f>
        <v/>
      </c>
      <c r="AH419" s="16" t="str">
        <f>IF(ISERROR(VLOOKUP(CONCATENATE($A419,"_",AH$2),'Reference data SID'!$B:$N,13,FALSE)),"",VLOOKUP(CONCATENATE($A419,"_",AH$2),'Reference data SID'!$B:$N,13,FALSE))</f>
        <v/>
      </c>
      <c r="AI419" s="16" t="str">
        <f>IF(ISERROR(VLOOKUP(CONCATENATE($A419,"_",AI$2),'Reference data SID'!$B:$N,13,FALSE)),"",VLOOKUP(CONCATENATE($A419,"_",AI$2),'Reference data SID'!$B:$N,13,FALSE))</f>
        <v/>
      </c>
      <c r="AJ419" s="16" t="str">
        <f>IF(ISERROR(VLOOKUP(CONCATENATE($A419,"_",AJ$2),'Reference data SID'!$B:$N,13,FALSE)),"",VLOOKUP(CONCATENATE($A419,"_",AJ$2),'Reference data SID'!$B:$N,13,FALSE))</f>
        <v/>
      </c>
      <c r="AK419" s="16" t="str">
        <f>IF(ISERROR(VLOOKUP(CONCATENATE($A419,"_",AK$2),'Reference data SID'!$B:$N,13,FALSE)),"",VLOOKUP(CONCATENATE($A419,"_",AK$2),'Reference data SID'!$B:$N,13,FALSE))</f>
        <v/>
      </c>
      <c r="AL419" s="16" t="str">
        <f>IF(ISERROR(VLOOKUP(CONCATENATE($A419,"_",AL$2),'Reference data SID'!$B:$N,13,FALSE)),"",VLOOKUP(CONCATENATE($A419,"_",AL$2),'Reference data SID'!$B:$N,13,FALSE))</f>
        <v/>
      </c>
      <c r="AM419" s="16" t="str">
        <f>IF(ISERROR(VLOOKUP(CONCATENATE($A419,"_",AM$2),'Reference data SID'!$B:$N,13,FALSE)),"",VLOOKUP(CONCATENATE($A419,"_",AM$2),'Reference data SID'!$B:$N,13,FALSE))</f>
        <v/>
      </c>
      <c r="AN419" s="16" t="str">
        <f>IF(ISERROR(VLOOKUP(CONCATENATE($A419,"_",AN$2),'Reference data SID'!$B:$N,13,FALSE)),"",VLOOKUP(CONCATENATE($A419,"_",AN$2),'Reference data SID'!$B:$N,13,FALSE))</f>
        <v/>
      </c>
      <c r="AO419" s="16" t="str">
        <f>IF(ISERROR(VLOOKUP(CONCATENATE($A419,"_",AO$2),'Reference data SID'!$B:$N,13,FALSE)),"",VLOOKUP(CONCATENATE($A419,"_",AO$2),'Reference data SID'!$B:$N,13,FALSE))</f>
        <v/>
      </c>
      <c r="AP419" s="16" t="str">
        <f>IF(ISERROR(VLOOKUP(CONCATENATE($A419,"_",AP$2),'Reference data SID'!$B:$N,13,FALSE)),"",VLOOKUP(CONCATENATE($A419,"_",AP$2),'Reference data SID'!$B:$N,13,FALSE))</f>
        <v/>
      </c>
      <c r="AQ419" s="16" t="str">
        <f>IF(ISERROR(VLOOKUP(CONCATENATE($A419,"_",AQ$2),'Reference data SID'!$B:$N,13,FALSE)),"",VLOOKUP(CONCATENATE($A419,"_",AQ$2),'Reference data SID'!$B:$N,13,FALSE))</f>
        <v/>
      </c>
      <c r="AR419" s="16" t="str">
        <f>IF(ISERROR(VLOOKUP(CONCATENATE($A419,"_",AR$2),'Reference data SID'!$B:$N,13,FALSE)),"",VLOOKUP(CONCATENATE($A419,"_",AR$2),'Reference data SID'!$B:$N,13,FALSE))</f>
        <v/>
      </c>
      <c r="AS419" s="16" t="str">
        <f>IF(ISERROR(VLOOKUP(CONCATENATE($A419,"_",AS$2),'Reference data SID'!$B:$N,13,FALSE)),"",VLOOKUP(CONCATENATE($A419,"_",AS$2),'Reference data SID'!$B:$N,13,FALSE))</f>
        <v/>
      </c>
      <c r="AT419" s="16" t="str">
        <f>IF(ISERROR(VLOOKUP(CONCATENATE($A419,"_",AT$2),'Reference data SID'!$B:$N,13,FALSE)),"",VLOOKUP(CONCATENATE($A419,"_",AT$2),'Reference data SID'!$B:$N,13,FALSE))</f>
        <v/>
      </c>
    </row>
    <row r="420" spans="1:46" x14ac:dyDescent="0.25">
      <c r="A420">
        <v>416</v>
      </c>
      <c r="B420" s="16" t="str">
        <f>IF(ISERROR(VLOOKUP(CONCATENATE($A420,"_",B$2),'Reference data SID'!$B:$N,13,FALSE)),"",VLOOKUP(CONCATENATE($A420,"_",B$2),'Reference data SID'!$B:$N,13,FALSE))</f>
        <v/>
      </c>
      <c r="C420" s="16" t="str">
        <f>IF(ISERROR(VLOOKUP(CONCATENATE($A420,"_",C$2),'Reference data SID'!$B:$N,13,FALSE)),"",VLOOKUP(CONCATENATE($A420,"_",C$2),'Reference data SID'!$B:$N,13,FALSE))</f>
        <v/>
      </c>
      <c r="D420" s="16" t="str">
        <f>IF(ISERROR(VLOOKUP(CONCATENATE($A420,"_",D$2),'Reference data SID'!$B:$N,13,FALSE)),"",VLOOKUP(CONCATENATE($A420,"_",D$2),'Reference data SID'!$B:$N,13,FALSE))</f>
        <v/>
      </c>
      <c r="E420" s="16" t="str">
        <f>IF(ISERROR(VLOOKUP(CONCATENATE($A420,"_",E$2),'Reference data SID'!$B:$N,13,FALSE)),"",VLOOKUP(CONCATENATE($A420,"_",E$2),'Reference data SID'!$B:$N,13,FALSE))</f>
        <v/>
      </c>
      <c r="F420" s="16" t="str">
        <f>IF(ISERROR(VLOOKUP(CONCATENATE($A420,"_",F$2),'Reference data SID'!$B:$N,13,FALSE)),"",VLOOKUP(CONCATENATE($A420,"_",F$2),'Reference data SID'!$B:$N,13,FALSE))</f>
        <v/>
      </c>
      <c r="G420" s="16" t="str">
        <f>IF(ISERROR(VLOOKUP(CONCATENATE($A420,"_",G$2),'Reference data SID'!$B:$N,13,FALSE)),"",VLOOKUP(CONCATENATE($A420,"_",G$2),'Reference data SID'!$B:$N,13,FALSE))</f>
        <v/>
      </c>
      <c r="H420" s="16" t="str">
        <f>IF(ISERROR(VLOOKUP(CONCATENATE($A420,"_",H$2),'Reference data SID'!$B:$N,13,FALSE)),"",VLOOKUP(CONCATENATE($A420,"_",H$2),'Reference data SID'!$B:$N,13,FALSE))</f>
        <v/>
      </c>
      <c r="I420" s="16" t="str">
        <f>IF(ISERROR(VLOOKUP(CONCATENATE($A420,"_",I$2),'Reference data SID'!$B:$N,13,FALSE)),"",VLOOKUP(CONCATENATE($A420,"_",I$2),'Reference data SID'!$B:$N,13,FALSE))</f>
        <v/>
      </c>
      <c r="J420" s="16" t="str">
        <f>IF(ISERROR(VLOOKUP(CONCATENATE($A420,"_",J$2),'Reference data SID'!$B:$N,13,FALSE)),"",VLOOKUP(CONCATENATE($A420,"_",J$2),'Reference data SID'!$B:$N,13,FALSE))</f>
        <v/>
      </c>
      <c r="K420" s="16" t="str">
        <f>IF(ISERROR(VLOOKUP(CONCATENATE($A420,"_",K$2),'Reference data SID'!$B:$N,13,FALSE)),"",VLOOKUP(CONCATENATE($A420,"_",K$2),'Reference data SID'!$B:$N,13,FALSE))</f>
        <v/>
      </c>
      <c r="L420" s="16" t="str">
        <f>IF(ISERROR(VLOOKUP(CONCATENATE($A420,"_",L$2),'Reference data SID'!$B:$N,13,FALSE)),"",VLOOKUP(CONCATENATE($A420,"_",L$2),'Reference data SID'!$B:$N,13,FALSE))</f>
        <v/>
      </c>
      <c r="M420" s="16" t="str">
        <f>IF(ISERROR(VLOOKUP(CONCATENATE($A420,"_",M$2),'Reference data SID'!$B:$N,13,FALSE)),"",VLOOKUP(CONCATENATE($A420,"_",M$2),'Reference data SID'!$B:$N,13,FALSE))</f>
        <v/>
      </c>
      <c r="N420" s="16" t="str">
        <f>IF(ISERROR(VLOOKUP(CONCATENATE($A420,"_",N$2),'Reference data SID'!$B:$N,13,FALSE)),"",VLOOKUP(CONCATENATE($A420,"_",N$2),'Reference data SID'!$B:$N,13,FALSE))</f>
        <v/>
      </c>
      <c r="O420" s="16" t="str">
        <f>IF(ISERROR(VLOOKUP(CONCATENATE($A420,"_",O$2),'Reference data SID'!$B:$N,13,FALSE)),"",VLOOKUP(CONCATENATE($A420,"_",O$2),'Reference data SID'!$B:$N,13,FALSE))</f>
        <v/>
      </c>
      <c r="P420" s="16" t="str">
        <f>IF(ISERROR(VLOOKUP(CONCATENATE($A420,"_",P$2),'Reference data SID'!$B:$N,13,FALSE)),"",VLOOKUP(CONCATENATE($A420,"_",P$2),'Reference data SID'!$B:$N,13,FALSE))</f>
        <v/>
      </c>
      <c r="Q420" s="16" t="str">
        <f>IF(ISERROR(VLOOKUP(CONCATENATE($A420,"_",Q$2),'Reference data SID'!$B:$N,13,FALSE)),"",VLOOKUP(CONCATENATE($A420,"_",Q$2),'Reference data SID'!$B:$N,13,FALSE))</f>
        <v/>
      </c>
      <c r="R420" s="16" t="str">
        <f>IF(ISERROR(VLOOKUP(CONCATENATE($A420,"_",R$2),'Reference data SID'!$B:$N,13,FALSE)),"",VLOOKUP(CONCATENATE($A420,"_",R$2),'Reference data SID'!$B:$N,13,FALSE))</f>
        <v/>
      </c>
      <c r="S420" s="16" t="str">
        <f>IF(ISERROR(VLOOKUP(CONCATENATE($A420,"_",S$2),'Reference data SID'!$B:$N,13,FALSE)),"",VLOOKUP(CONCATENATE($A420,"_",S$2),'Reference data SID'!$B:$N,13,FALSE))</f>
        <v/>
      </c>
      <c r="T420" s="16" t="str">
        <f>IF(ISERROR(VLOOKUP(CONCATENATE($A420,"_",T$2),'Reference data SID'!$B:$N,13,FALSE)),"",VLOOKUP(CONCATENATE($A420,"_",T$2),'Reference data SID'!$B:$N,13,FALSE))</f>
        <v/>
      </c>
      <c r="U420" s="16" t="str">
        <f>IF(ISERROR(VLOOKUP(CONCATENATE($A420,"_",U$2),'Reference data SID'!$B:$N,13,FALSE)),"",VLOOKUP(CONCATENATE($A420,"_",U$2),'Reference data SID'!$B:$N,13,FALSE))</f>
        <v/>
      </c>
      <c r="V420" s="16" t="str">
        <f>IF(ISERROR(VLOOKUP(CONCATENATE($A420,"_",V$2),'Reference data SID'!$B:$N,13,FALSE)),"",VLOOKUP(CONCATENATE($A420,"_",V$2),'Reference data SID'!$B:$N,13,FALSE))</f>
        <v/>
      </c>
      <c r="W420" s="16" t="str">
        <f>IF(ISERROR(VLOOKUP(CONCATENATE($A420,"_",W$2),'Reference data SID'!$B:$N,13,FALSE)),"",VLOOKUP(CONCATENATE($A420,"_",W$2),'Reference data SID'!$B:$N,13,FALSE))</f>
        <v/>
      </c>
      <c r="X420" s="16" t="str">
        <f>IF(ISERROR(VLOOKUP(CONCATENATE($A420,"_",X$2),'Reference data SID'!$B:$N,13,FALSE)),"",VLOOKUP(CONCATENATE($A420,"_",X$2),'Reference data SID'!$B:$N,13,FALSE))</f>
        <v/>
      </c>
      <c r="Y420" s="16" t="str">
        <f>IF(ISERROR(VLOOKUP(CONCATENATE($A420,"_",Y$2),'Reference data SID'!$B:$N,13,FALSE)),"",VLOOKUP(CONCATENATE($A420,"_",Y$2),'Reference data SID'!$B:$N,13,FALSE))</f>
        <v/>
      </c>
      <c r="Z420" s="16" t="str">
        <f>IF(ISERROR(VLOOKUP(CONCATENATE($A420,"_",Z$2),'Reference data SID'!$B:$N,13,FALSE)),"",VLOOKUP(CONCATENATE($A420,"_",Z$2),'Reference data SID'!$B:$N,13,FALSE))</f>
        <v/>
      </c>
      <c r="AA420" s="16" t="str">
        <f>IF(ISERROR(VLOOKUP(CONCATENATE($A420,"_",AA$2),'Reference data SID'!$B:$N,13,FALSE)),"",VLOOKUP(CONCATENATE($A420,"_",AA$2),'Reference data SID'!$B:$N,13,FALSE))</f>
        <v/>
      </c>
      <c r="AB420" s="16" t="str">
        <f>IF(ISERROR(VLOOKUP(CONCATENATE($A420,"_",AB$2),'Reference data SID'!$B:$N,13,FALSE)),"",VLOOKUP(CONCATENATE($A420,"_",AB$2),'Reference data SID'!$B:$N,13,FALSE))</f>
        <v/>
      </c>
      <c r="AC420" s="16" t="str">
        <f>IF(ISERROR(VLOOKUP(CONCATENATE($A420,"_",AC$2),'Reference data SID'!$B:$N,13,FALSE)),"",VLOOKUP(CONCATENATE($A420,"_",AC$2),'Reference data SID'!$B:$N,13,FALSE))</f>
        <v/>
      </c>
      <c r="AD420" s="16" t="str">
        <f>IF(ISERROR(VLOOKUP(CONCATENATE($A420,"_",AD$2),'Reference data SID'!$B:$N,13,FALSE)),"",VLOOKUP(CONCATENATE($A420,"_",AD$2),'Reference data SID'!$B:$N,13,FALSE))</f>
        <v/>
      </c>
      <c r="AE420" s="16" t="str">
        <f>IF(ISERROR(VLOOKUP(CONCATENATE($A420,"_",AE$2),'Reference data SID'!$B:$N,13,FALSE)),"",VLOOKUP(CONCATENATE($A420,"_",AE$2),'Reference data SID'!$B:$N,13,FALSE))</f>
        <v/>
      </c>
      <c r="AF420" s="16" t="str">
        <f>IF(ISERROR(VLOOKUP(CONCATENATE($A420,"_",AF$2),'Reference data SID'!$B:$N,13,FALSE)),"",VLOOKUP(CONCATENATE($A420,"_",AF$2),'Reference data SID'!$B:$N,13,FALSE))</f>
        <v/>
      </c>
      <c r="AG420" s="16" t="str">
        <f>IF(ISERROR(VLOOKUP(CONCATENATE($A420,"_",AG$2),'Reference data SID'!$B:$N,13,FALSE)),"",VLOOKUP(CONCATENATE($A420,"_",AG$2),'Reference data SID'!$B:$N,13,FALSE))</f>
        <v/>
      </c>
      <c r="AH420" s="16" t="str">
        <f>IF(ISERROR(VLOOKUP(CONCATENATE($A420,"_",AH$2),'Reference data SID'!$B:$N,13,FALSE)),"",VLOOKUP(CONCATENATE($A420,"_",AH$2),'Reference data SID'!$B:$N,13,FALSE))</f>
        <v/>
      </c>
      <c r="AI420" s="16" t="str">
        <f>IF(ISERROR(VLOOKUP(CONCATENATE($A420,"_",AI$2),'Reference data SID'!$B:$N,13,FALSE)),"",VLOOKUP(CONCATENATE($A420,"_",AI$2),'Reference data SID'!$B:$N,13,FALSE))</f>
        <v/>
      </c>
      <c r="AJ420" s="16" t="str">
        <f>IF(ISERROR(VLOOKUP(CONCATENATE($A420,"_",AJ$2),'Reference data SID'!$B:$N,13,FALSE)),"",VLOOKUP(CONCATENATE($A420,"_",AJ$2),'Reference data SID'!$B:$N,13,FALSE))</f>
        <v/>
      </c>
      <c r="AK420" s="16" t="str">
        <f>IF(ISERROR(VLOOKUP(CONCATENATE($A420,"_",AK$2),'Reference data SID'!$B:$N,13,FALSE)),"",VLOOKUP(CONCATENATE($A420,"_",AK$2),'Reference data SID'!$B:$N,13,FALSE))</f>
        <v/>
      </c>
      <c r="AL420" s="16" t="str">
        <f>IF(ISERROR(VLOOKUP(CONCATENATE($A420,"_",AL$2),'Reference data SID'!$B:$N,13,FALSE)),"",VLOOKUP(CONCATENATE($A420,"_",AL$2),'Reference data SID'!$B:$N,13,FALSE))</f>
        <v/>
      </c>
      <c r="AM420" s="16" t="str">
        <f>IF(ISERROR(VLOOKUP(CONCATENATE($A420,"_",AM$2),'Reference data SID'!$B:$N,13,FALSE)),"",VLOOKUP(CONCATENATE($A420,"_",AM$2),'Reference data SID'!$B:$N,13,FALSE))</f>
        <v/>
      </c>
      <c r="AN420" s="16" t="str">
        <f>IF(ISERROR(VLOOKUP(CONCATENATE($A420,"_",AN$2),'Reference data SID'!$B:$N,13,FALSE)),"",VLOOKUP(CONCATENATE($A420,"_",AN$2),'Reference data SID'!$B:$N,13,FALSE))</f>
        <v/>
      </c>
      <c r="AO420" s="16" t="str">
        <f>IF(ISERROR(VLOOKUP(CONCATENATE($A420,"_",AO$2),'Reference data SID'!$B:$N,13,FALSE)),"",VLOOKUP(CONCATENATE($A420,"_",AO$2),'Reference data SID'!$B:$N,13,FALSE))</f>
        <v/>
      </c>
      <c r="AP420" s="16" t="str">
        <f>IF(ISERROR(VLOOKUP(CONCATENATE($A420,"_",AP$2),'Reference data SID'!$B:$N,13,FALSE)),"",VLOOKUP(CONCATENATE($A420,"_",AP$2),'Reference data SID'!$B:$N,13,FALSE))</f>
        <v/>
      </c>
      <c r="AQ420" s="16" t="str">
        <f>IF(ISERROR(VLOOKUP(CONCATENATE($A420,"_",AQ$2),'Reference data SID'!$B:$N,13,FALSE)),"",VLOOKUP(CONCATENATE($A420,"_",AQ$2),'Reference data SID'!$B:$N,13,FALSE))</f>
        <v/>
      </c>
      <c r="AR420" s="16" t="str">
        <f>IF(ISERROR(VLOOKUP(CONCATENATE($A420,"_",AR$2),'Reference data SID'!$B:$N,13,FALSE)),"",VLOOKUP(CONCATENATE($A420,"_",AR$2),'Reference data SID'!$B:$N,13,FALSE))</f>
        <v/>
      </c>
      <c r="AS420" s="16" t="str">
        <f>IF(ISERROR(VLOOKUP(CONCATENATE($A420,"_",AS$2),'Reference data SID'!$B:$N,13,FALSE)),"",VLOOKUP(CONCATENATE($A420,"_",AS$2),'Reference data SID'!$B:$N,13,FALSE))</f>
        <v/>
      </c>
      <c r="AT420" s="16" t="str">
        <f>IF(ISERROR(VLOOKUP(CONCATENATE($A420,"_",AT$2),'Reference data SID'!$B:$N,13,FALSE)),"",VLOOKUP(CONCATENATE($A420,"_",AT$2),'Reference data SID'!$B:$N,13,FALSE))</f>
        <v/>
      </c>
    </row>
    <row r="421" spans="1:46" x14ac:dyDescent="0.25">
      <c r="A421">
        <v>417</v>
      </c>
      <c r="B421" s="16" t="str">
        <f>IF(ISERROR(VLOOKUP(CONCATENATE($A421,"_",B$2),'Reference data SID'!$B:$N,13,FALSE)),"",VLOOKUP(CONCATENATE($A421,"_",B$2),'Reference data SID'!$B:$N,13,FALSE))</f>
        <v/>
      </c>
      <c r="C421" s="16" t="str">
        <f>IF(ISERROR(VLOOKUP(CONCATENATE($A421,"_",C$2),'Reference data SID'!$B:$N,13,FALSE)),"",VLOOKUP(CONCATENATE($A421,"_",C$2),'Reference data SID'!$B:$N,13,FALSE))</f>
        <v/>
      </c>
      <c r="D421" s="16" t="str">
        <f>IF(ISERROR(VLOOKUP(CONCATENATE($A421,"_",D$2),'Reference data SID'!$B:$N,13,FALSE)),"",VLOOKUP(CONCATENATE($A421,"_",D$2),'Reference data SID'!$B:$N,13,FALSE))</f>
        <v/>
      </c>
      <c r="E421" s="16" t="str">
        <f>IF(ISERROR(VLOOKUP(CONCATENATE($A421,"_",E$2),'Reference data SID'!$B:$N,13,FALSE)),"",VLOOKUP(CONCATENATE($A421,"_",E$2),'Reference data SID'!$B:$N,13,FALSE))</f>
        <v/>
      </c>
      <c r="F421" s="16" t="str">
        <f>IF(ISERROR(VLOOKUP(CONCATENATE($A421,"_",F$2),'Reference data SID'!$B:$N,13,FALSE)),"",VLOOKUP(CONCATENATE($A421,"_",F$2),'Reference data SID'!$B:$N,13,FALSE))</f>
        <v/>
      </c>
      <c r="G421" s="16" t="str">
        <f>IF(ISERROR(VLOOKUP(CONCATENATE($A421,"_",G$2),'Reference data SID'!$B:$N,13,FALSE)),"",VLOOKUP(CONCATENATE($A421,"_",G$2),'Reference data SID'!$B:$N,13,FALSE))</f>
        <v/>
      </c>
      <c r="H421" s="16" t="str">
        <f>IF(ISERROR(VLOOKUP(CONCATENATE($A421,"_",H$2),'Reference data SID'!$B:$N,13,FALSE)),"",VLOOKUP(CONCATENATE($A421,"_",H$2),'Reference data SID'!$B:$N,13,FALSE))</f>
        <v/>
      </c>
      <c r="I421" s="16" t="str">
        <f>IF(ISERROR(VLOOKUP(CONCATENATE($A421,"_",I$2),'Reference data SID'!$B:$N,13,FALSE)),"",VLOOKUP(CONCATENATE($A421,"_",I$2),'Reference data SID'!$B:$N,13,FALSE))</f>
        <v/>
      </c>
      <c r="J421" s="16" t="str">
        <f>IF(ISERROR(VLOOKUP(CONCATENATE($A421,"_",J$2),'Reference data SID'!$B:$N,13,FALSE)),"",VLOOKUP(CONCATENATE($A421,"_",J$2),'Reference data SID'!$B:$N,13,FALSE))</f>
        <v/>
      </c>
      <c r="K421" s="16" t="str">
        <f>IF(ISERROR(VLOOKUP(CONCATENATE($A421,"_",K$2),'Reference data SID'!$B:$N,13,FALSE)),"",VLOOKUP(CONCATENATE($A421,"_",K$2),'Reference data SID'!$B:$N,13,FALSE))</f>
        <v/>
      </c>
      <c r="L421" s="16" t="str">
        <f>IF(ISERROR(VLOOKUP(CONCATENATE($A421,"_",L$2),'Reference data SID'!$B:$N,13,FALSE)),"",VLOOKUP(CONCATENATE($A421,"_",L$2),'Reference data SID'!$B:$N,13,FALSE))</f>
        <v/>
      </c>
      <c r="M421" s="16" t="str">
        <f>IF(ISERROR(VLOOKUP(CONCATENATE($A421,"_",M$2),'Reference data SID'!$B:$N,13,FALSE)),"",VLOOKUP(CONCATENATE($A421,"_",M$2),'Reference data SID'!$B:$N,13,FALSE))</f>
        <v/>
      </c>
      <c r="N421" s="16" t="str">
        <f>IF(ISERROR(VLOOKUP(CONCATENATE($A421,"_",N$2),'Reference data SID'!$B:$N,13,FALSE)),"",VLOOKUP(CONCATENATE($A421,"_",N$2),'Reference data SID'!$B:$N,13,FALSE))</f>
        <v/>
      </c>
      <c r="O421" s="16" t="str">
        <f>IF(ISERROR(VLOOKUP(CONCATENATE($A421,"_",O$2),'Reference data SID'!$B:$N,13,FALSE)),"",VLOOKUP(CONCATENATE($A421,"_",O$2),'Reference data SID'!$B:$N,13,FALSE))</f>
        <v/>
      </c>
      <c r="P421" s="16" t="str">
        <f>IF(ISERROR(VLOOKUP(CONCATENATE($A421,"_",P$2),'Reference data SID'!$B:$N,13,FALSE)),"",VLOOKUP(CONCATENATE($A421,"_",P$2),'Reference data SID'!$B:$N,13,FALSE))</f>
        <v/>
      </c>
      <c r="Q421" s="16" t="str">
        <f>IF(ISERROR(VLOOKUP(CONCATENATE($A421,"_",Q$2),'Reference data SID'!$B:$N,13,FALSE)),"",VLOOKUP(CONCATENATE($A421,"_",Q$2),'Reference data SID'!$B:$N,13,FALSE))</f>
        <v/>
      </c>
      <c r="R421" s="16" t="str">
        <f>IF(ISERROR(VLOOKUP(CONCATENATE($A421,"_",R$2),'Reference data SID'!$B:$N,13,FALSE)),"",VLOOKUP(CONCATENATE($A421,"_",R$2),'Reference data SID'!$B:$N,13,FALSE))</f>
        <v/>
      </c>
      <c r="S421" s="16" t="str">
        <f>IF(ISERROR(VLOOKUP(CONCATENATE($A421,"_",S$2),'Reference data SID'!$B:$N,13,FALSE)),"",VLOOKUP(CONCATENATE($A421,"_",S$2),'Reference data SID'!$B:$N,13,FALSE))</f>
        <v/>
      </c>
      <c r="T421" s="16" t="str">
        <f>IF(ISERROR(VLOOKUP(CONCATENATE($A421,"_",T$2),'Reference data SID'!$B:$N,13,FALSE)),"",VLOOKUP(CONCATENATE($A421,"_",T$2),'Reference data SID'!$B:$N,13,FALSE))</f>
        <v/>
      </c>
      <c r="U421" s="16" t="str">
        <f>IF(ISERROR(VLOOKUP(CONCATENATE($A421,"_",U$2),'Reference data SID'!$B:$N,13,FALSE)),"",VLOOKUP(CONCATENATE($A421,"_",U$2),'Reference data SID'!$B:$N,13,FALSE))</f>
        <v/>
      </c>
      <c r="V421" s="16" t="str">
        <f>IF(ISERROR(VLOOKUP(CONCATENATE($A421,"_",V$2),'Reference data SID'!$B:$N,13,FALSE)),"",VLOOKUP(CONCATENATE($A421,"_",V$2),'Reference data SID'!$B:$N,13,FALSE))</f>
        <v/>
      </c>
      <c r="W421" s="16" t="str">
        <f>IF(ISERROR(VLOOKUP(CONCATENATE($A421,"_",W$2),'Reference data SID'!$B:$N,13,FALSE)),"",VLOOKUP(CONCATENATE($A421,"_",W$2),'Reference data SID'!$B:$N,13,FALSE))</f>
        <v/>
      </c>
      <c r="X421" s="16" t="str">
        <f>IF(ISERROR(VLOOKUP(CONCATENATE($A421,"_",X$2),'Reference data SID'!$B:$N,13,FALSE)),"",VLOOKUP(CONCATENATE($A421,"_",X$2),'Reference data SID'!$B:$N,13,FALSE))</f>
        <v/>
      </c>
      <c r="Y421" s="16" t="str">
        <f>IF(ISERROR(VLOOKUP(CONCATENATE($A421,"_",Y$2),'Reference data SID'!$B:$N,13,FALSE)),"",VLOOKUP(CONCATENATE($A421,"_",Y$2),'Reference data SID'!$B:$N,13,FALSE))</f>
        <v/>
      </c>
      <c r="Z421" s="16" t="str">
        <f>IF(ISERROR(VLOOKUP(CONCATENATE($A421,"_",Z$2),'Reference data SID'!$B:$N,13,FALSE)),"",VLOOKUP(CONCATENATE($A421,"_",Z$2),'Reference data SID'!$B:$N,13,FALSE))</f>
        <v/>
      </c>
      <c r="AA421" s="16" t="str">
        <f>IF(ISERROR(VLOOKUP(CONCATENATE($A421,"_",AA$2),'Reference data SID'!$B:$N,13,FALSE)),"",VLOOKUP(CONCATENATE($A421,"_",AA$2),'Reference data SID'!$B:$N,13,FALSE))</f>
        <v/>
      </c>
      <c r="AB421" s="16" t="str">
        <f>IF(ISERROR(VLOOKUP(CONCATENATE($A421,"_",AB$2),'Reference data SID'!$B:$N,13,FALSE)),"",VLOOKUP(CONCATENATE($A421,"_",AB$2),'Reference data SID'!$B:$N,13,FALSE))</f>
        <v/>
      </c>
      <c r="AC421" s="16" t="str">
        <f>IF(ISERROR(VLOOKUP(CONCATENATE($A421,"_",AC$2),'Reference data SID'!$B:$N,13,FALSE)),"",VLOOKUP(CONCATENATE($A421,"_",AC$2),'Reference data SID'!$B:$N,13,FALSE))</f>
        <v/>
      </c>
      <c r="AD421" s="16" t="str">
        <f>IF(ISERROR(VLOOKUP(CONCATENATE($A421,"_",AD$2),'Reference data SID'!$B:$N,13,FALSE)),"",VLOOKUP(CONCATENATE($A421,"_",AD$2),'Reference data SID'!$B:$N,13,FALSE))</f>
        <v/>
      </c>
      <c r="AE421" s="16" t="str">
        <f>IF(ISERROR(VLOOKUP(CONCATENATE($A421,"_",AE$2),'Reference data SID'!$B:$N,13,FALSE)),"",VLOOKUP(CONCATENATE($A421,"_",AE$2),'Reference data SID'!$B:$N,13,FALSE))</f>
        <v/>
      </c>
      <c r="AF421" s="16" t="str">
        <f>IF(ISERROR(VLOOKUP(CONCATENATE($A421,"_",AF$2),'Reference data SID'!$B:$N,13,FALSE)),"",VLOOKUP(CONCATENATE($A421,"_",AF$2),'Reference data SID'!$B:$N,13,FALSE))</f>
        <v/>
      </c>
      <c r="AG421" s="16" t="str">
        <f>IF(ISERROR(VLOOKUP(CONCATENATE($A421,"_",AG$2),'Reference data SID'!$B:$N,13,FALSE)),"",VLOOKUP(CONCATENATE($A421,"_",AG$2),'Reference data SID'!$B:$N,13,FALSE))</f>
        <v/>
      </c>
      <c r="AH421" s="16" t="str">
        <f>IF(ISERROR(VLOOKUP(CONCATENATE($A421,"_",AH$2),'Reference data SID'!$B:$N,13,FALSE)),"",VLOOKUP(CONCATENATE($A421,"_",AH$2),'Reference data SID'!$B:$N,13,FALSE))</f>
        <v/>
      </c>
      <c r="AI421" s="16" t="str">
        <f>IF(ISERROR(VLOOKUP(CONCATENATE($A421,"_",AI$2),'Reference data SID'!$B:$N,13,FALSE)),"",VLOOKUP(CONCATENATE($A421,"_",AI$2),'Reference data SID'!$B:$N,13,FALSE))</f>
        <v/>
      </c>
      <c r="AJ421" s="16" t="str">
        <f>IF(ISERROR(VLOOKUP(CONCATENATE($A421,"_",AJ$2),'Reference data SID'!$B:$N,13,FALSE)),"",VLOOKUP(CONCATENATE($A421,"_",AJ$2),'Reference data SID'!$B:$N,13,FALSE))</f>
        <v/>
      </c>
      <c r="AK421" s="16" t="str">
        <f>IF(ISERROR(VLOOKUP(CONCATENATE($A421,"_",AK$2),'Reference data SID'!$B:$N,13,FALSE)),"",VLOOKUP(CONCATENATE($A421,"_",AK$2),'Reference data SID'!$B:$N,13,FALSE))</f>
        <v/>
      </c>
      <c r="AL421" s="16" t="str">
        <f>IF(ISERROR(VLOOKUP(CONCATENATE($A421,"_",AL$2),'Reference data SID'!$B:$N,13,FALSE)),"",VLOOKUP(CONCATENATE($A421,"_",AL$2),'Reference data SID'!$B:$N,13,FALSE))</f>
        <v/>
      </c>
      <c r="AM421" s="16" t="str">
        <f>IF(ISERROR(VLOOKUP(CONCATENATE($A421,"_",AM$2),'Reference data SID'!$B:$N,13,FALSE)),"",VLOOKUP(CONCATENATE($A421,"_",AM$2),'Reference data SID'!$B:$N,13,FALSE))</f>
        <v/>
      </c>
      <c r="AN421" s="16" t="str">
        <f>IF(ISERROR(VLOOKUP(CONCATENATE($A421,"_",AN$2),'Reference data SID'!$B:$N,13,FALSE)),"",VLOOKUP(CONCATENATE($A421,"_",AN$2),'Reference data SID'!$B:$N,13,FALSE))</f>
        <v/>
      </c>
      <c r="AO421" s="16" t="str">
        <f>IF(ISERROR(VLOOKUP(CONCATENATE($A421,"_",AO$2),'Reference data SID'!$B:$N,13,FALSE)),"",VLOOKUP(CONCATENATE($A421,"_",AO$2),'Reference data SID'!$B:$N,13,FALSE))</f>
        <v/>
      </c>
      <c r="AP421" s="16" t="str">
        <f>IF(ISERROR(VLOOKUP(CONCATENATE($A421,"_",AP$2),'Reference data SID'!$B:$N,13,FALSE)),"",VLOOKUP(CONCATENATE($A421,"_",AP$2),'Reference data SID'!$B:$N,13,FALSE))</f>
        <v/>
      </c>
      <c r="AQ421" s="16" t="str">
        <f>IF(ISERROR(VLOOKUP(CONCATENATE($A421,"_",AQ$2),'Reference data SID'!$B:$N,13,FALSE)),"",VLOOKUP(CONCATENATE($A421,"_",AQ$2),'Reference data SID'!$B:$N,13,FALSE))</f>
        <v/>
      </c>
      <c r="AR421" s="16" t="str">
        <f>IF(ISERROR(VLOOKUP(CONCATENATE($A421,"_",AR$2),'Reference data SID'!$B:$N,13,FALSE)),"",VLOOKUP(CONCATENATE($A421,"_",AR$2),'Reference data SID'!$B:$N,13,FALSE))</f>
        <v/>
      </c>
      <c r="AS421" s="16" t="str">
        <f>IF(ISERROR(VLOOKUP(CONCATENATE($A421,"_",AS$2),'Reference data SID'!$B:$N,13,FALSE)),"",VLOOKUP(CONCATENATE($A421,"_",AS$2),'Reference data SID'!$B:$N,13,FALSE))</f>
        <v/>
      </c>
      <c r="AT421" s="16" t="str">
        <f>IF(ISERROR(VLOOKUP(CONCATENATE($A421,"_",AT$2),'Reference data SID'!$B:$N,13,FALSE)),"",VLOOKUP(CONCATENATE($A421,"_",AT$2),'Reference data SID'!$B:$N,13,FALSE))</f>
        <v/>
      </c>
    </row>
    <row r="422" spans="1:46" x14ac:dyDescent="0.25">
      <c r="A422">
        <v>418</v>
      </c>
      <c r="B422" s="16" t="str">
        <f>IF(ISERROR(VLOOKUP(CONCATENATE($A422,"_",B$2),'Reference data SID'!$B:$N,13,FALSE)),"",VLOOKUP(CONCATENATE($A422,"_",B$2),'Reference data SID'!$B:$N,13,FALSE))</f>
        <v/>
      </c>
      <c r="C422" s="16" t="str">
        <f>IF(ISERROR(VLOOKUP(CONCATENATE($A422,"_",C$2),'Reference data SID'!$B:$N,13,FALSE)),"",VLOOKUP(CONCATENATE($A422,"_",C$2),'Reference data SID'!$B:$N,13,FALSE))</f>
        <v/>
      </c>
      <c r="D422" s="16" t="str">
        <f>IF(ISERROR(VLOOKUP(CONCATENATE($A422,"_",D$2),'Reference data SID'!$B:$N,13,FALSE)),"",VLOOKUP(CONCATENATE($A422,"_",D$2),'Reference data SID'!$B:$N,13,FALSE))</f>
        <v/>
      </c>
      <c r="E422" s="16" t="str">
        <f>IF(ISERROR(VLOOKUP(CONCATENATE($A422,"_",E$2),'Reference data SID'!$B:$N,13,FALSE)),"",VLOOKUP(CONCATENATE($A422,"_",E$2),'Reference data SID'!$B:$N,13,FALSE))</f>
        <v/>
      </c>
      <c r="F422" s="16" t="str">
        <f>IF(ISERROR(VLOOKUP(CONCATENATE($A422,"_",F$2),'Reference data SID'!$B:$N,13,FALSE)),"",VLOOKUP(CONCATENATE($A422,"_",F$2),'Reference data SID'!$B:$N,13,FALSE))</f>
        <v/>
      </c>
      <c r="G422" s="16" t="str">
        <f>IF(ISERROR(VLOOKUP(CONCATENATE($A422,"_",G$2),'Reference data SID'!$B:$N,13,FALSE)),"",VLOOKUP(CONCATENATE($A422,"_",G$2),'Reference data SID'!$B:$N,13,FALSE))</f>
        <v/>
      </c>
      <c r="H422" s="16" t="str">
        <f>IF(ISERROR(VLOOKUP(CONCATENATE($A422,"_",H$2),'Reference data SID'!$B:$N,13,FALSE)),"",VLOOKUP(CONCATENATE($A422,"_",H$2),'Reference data SID'!$B:$N,13,FALSE))</f>
        <v/>
      </c>
      <c r="I422" s="16" t="str">
        <f>IF(ISERROR(VLOOKUP(CONCATENATE($A422,"_",I$2),'Reference data SID'!$B:$N,13,FALSE)),"",VLOOKUP(CONCATENATE($A422,"_",I$2),'Reference data SID'!$B:$N,13,FALSE))</f>
        <v/>
      </c>
      <c r="J422" s="16" t="str">
        <f>IF(ISERROR(VLOOKUP(CONCATENATE($A422,"_",J$2),'Reference data SID'!$B:$N,13,FALSE)),"",VLOOKUP(CONCATENATE($A422,"_",J$2),'Reference data SID'!$B:$N,13,FALSE))</f>
        <v/>
      </c>
      <c r="K422" s="16" t="str">
        <f>IF(ISERROR(VLOOKUP(CONCATENATE($A422,"_",K$2),'Reference data SID'!$B:$N,13,FALSE)),"",VLOOKUP(CONCATENATE($A422,"_",K$2),'Reference data SID'!$B:$N,13,FALSE))</f>
        <v/>
      </c>
      <c r="L422" s="16" t="str">
        <f>IF(ISERROR(VLOOKUP(CONCATENATE($A422,"_",L$2),'Reference data SID'!$B:$N,13,FALSE)),"",VLOOKUP(CONCATENATE($A422,"_",L$2),'Reference data SID'!$B:$N,13,FALSE))</f>
        <v/>
      </c>
      <c r="M422" s="16" t="str">
        <f>IF(ISERROR(VLOOKUP(CONCATENATE($A422,"_",M$2),'Reference data SID'!$B:$N,13,FALSE)),"",VLOOKUP(CONCATENATE($A422,"_",M$2),'Reference data SID'!$B:$N,13,FALSE))</f>
        <v/>
      </c>
      <c r="N422" s="16" t="str">
        <f>IF(ISERROR(VLOOKUP(CONCATENATE($A422,"_",N$2),'Reference data SID'!$B:$N,13,FALSE)),"",VLOOKUP(CONCATENATE($A422,"_",N$2),'Reference data SID'!$B:$N,13,FALSE))</f>
        <v/>
      </c>
      <c r="O422" s="16" t="str">
        <f>IF(ISERROR(VLOOKUP(CONCATENATE($A422,"_",O$2),'Reference data SID'!$B:$N,13,FALSE)),"",VLOOKUP(CONCATENATE($A422,"_",O$2),'Reference data SID'!$B:$N,13,FALSE))</f>
        <v/>
      </c>
      <c r="P422" s="16" t="str">
        <f>IF(ISERROR(VLOOKUP(CONCATENATE($A422,"_",P$2),'Reference data SID'!$B:$N,13,FALSE)),"",VLOOKUP(CONCATENATE($A422,"_",P$2),'Reference data SID'!$B:$N,13,FALSE))</f>
        <v/>
      </c>
      <c r="Q422" s="16" t="str">
        <f>IF(ISERROR(VLOOKUP(CONCATENATE($A422,"_",Q$2),'Reference data SID'!$B:$N,13,FALSE)),"",VLOOKUP(CONCATENATE($A422,"_",Q$2),'Reference data SID'!$B:$N,13,FALSE))</f>
        <v/>
      </c>
      <c r="R422" s="16" t="str">
        <f>IF(ISERROR(VLOOKUP(CONCATENATE($A422,"_",R$2),'Reference data SID'!$B:$N,13,FALSE)),"",VLOOKUP(CONCATENATE($A422,"_",R$2),'Reference data SID'!$B:$N,13,FALSE))</f>
        <v/>
      </c>
      <c r="S422" s="16" t="str">
        <f>IF(ISERROR(VLOOKUP(CONCATENATE($A422,"_",S$2),'Reference data SID'!$B:$N,13,FALSE)),"",VLOOKUP(CONCATENATE($A422,"_",S$2),'Reference data SID'!$B:$N,13,FALSE))</f>
        <v/>
      </c>
      <c r="T422" s="16" t="str">
        <f>IF(ISERROR(VLOOKUP(CONCATENATE($A422,"_",T$2),'Reference data SID'!$B:$N,13,FALSE)),"",VLOOKUP(CONCATENATE($A422,"_",T$2),'Reference data SID'!$B:$N,13,FALSE))</f>
        <v/>
      </c>
      <c r="U422" s="16" t="str">
        <f>IF(ISERROR(VLOOKUP(CONCATENATE($A422,"_",U$2),'Reference data SID'!$B:$N,13,FALSE)),"",VLOOKUP(CONCATENATE($A422,"_",U$2),'Reference data SID'!$B:$N,13,FALSE))</f>
        <v/>
      </c>
      <c r="V422" s="16" t="str">
        <f>IF(ISERROR(VLOOKUP(CONCATENATE($A422,"_",V$2),'Reference data SID'!$B:$N,13,FALSE)),"",VLOOKUP(CONCATENATE($A422,"_",V$2),'Reference data SID'!$B:$N,13,FALSE))</f>
        <v/>
      </c>
      <c r="W422" s="16" t="str">
        <f>IF(ISERROR(VLOOKUP(CONCATENATE($A422,"_",W$2),'Reference data SID'!$B:$N,13,FALSE)),"",VLOOKUP(CONCATENATE($A422,"_",W$2),'Reference data SID'!$B:$N,13,FALSE))</f>
        <v/>
      </c>
      <c r="X422" s="16" t="str">
        <f>IF(ISERROR(VLOOKUP(CONCATENATE($A422,"_",X$2),'Reference data SID'!$B:$N,13,FALSE)),"",VLOOKUP(CONCATENATE($A422,"_",X$2),'Reference data SID'!$B:$N,13,FALSE))</f>
        <v/>
      </c>
      <c r="Y422" s="16" t="str">
        <f>IF(ISERROR(VLOOKUP(CONCATENATE($A422,"_",Y$2),'Reference data SID'!$B:$N,13,FALSE)),"",VLOOKUP(CONCATENATE($A422,"_",Y$2),'Reference data SID'!$B:$N,13,FALSE))</f>
        <v/>
      </c>
      <c r="Z422" s="16" t="str">
        <f>IF(ISERROR(VLOOKUP(CONCATENATE($A422,"_",Z$2),'Reference data SID'!$B:$N,13,FALSE)),"",VLOOKUP(CONCATENATE($A422,"_",Z$2),'Reference data SID'!$B:$N,13,FALSE))</f>
        <v/>
      </c>
      <c r="AA422" s="16" t="str">
        <f>IF(ISERROR(VLOOKUP(CONCATENATE($A422,"_",AA$2),'Reference data SID'!$B:$N,13,FALSE)),"",VLOOKUP(CONCATENATE($A422,"_",AA$2),'Reference data SID'!$B:$N,13,FALSE))</f>
        <v/>
      </c>
      <c r="AB422" s="16" t="str">
        <f>IF(ISERROR(VLOOKUP(CONCATENATE($A422,"_",AB$2),'Reference data SID'!$B:$N,13,FALSE)),"",VLOOKUP(CONCATENATE($A422,"_",AB$2),'Reference data SID'!$B:$N,13,FALSE))</f>
        <v/>
      </c>
      <c r="AC422" s="16" t="str">
        <f>IF(ISERROR(VLOOKUP(CONCATENATE($A422,"_",AC$2),'Reference data SID'!$B:$N,13,FALSE)),"",VLOOKUP(CONCATENATE($A422,"_",AC$2),'Reference data SID'!$B:$N,13,FALSE))</f>
        <v/>
      </c>
      <c r="AD422" s="16" t="str">
        <f>IF(ISERROR(VLOOKUP(CONCATENATE($A422,"_",AD$2),'Reference data SID'!$B:$N,13,FALSE)),"",VLOOKUP(CONCATENATE($A422,"_",AD$2),'Reference data SID'!$B:$N,13,FALSE))</f>
        <v/>
      </c>
      <c r="AE422" s="16" t="str">
        <f>IF(ISERROR(VLOOKUP(CONCATENATE($A422,"_",AE$2),'Reference data SID'!$B:$N,13,FALSE)),"",VLOOKUP(CONCATENATE($A422,"_",AE$2),'Reference data SID'!$B:$N,13,FALSE))</f>
        <v/>
      </c>
      <c r="AF422" s="16" t="str">
        <f>IF(ISERROR(VLOOKUP(CONCATENATE($A422,"_",AF$2),'Reference data SID'!$B:$N,13,FALSE)),"",VLOOKUP(CONCATENATE($A422,"_",AF$2),'Reference data SID'!$B:$N,13,FALSE))</f>
        <v/>
      </c>
      <c r="AG422" s="16" t="str">
        <f>IF(ISERROR(VLOOKUP(CONCATENATE($A422,"_",AG$2),'Reference data SID'!$B:$N,13,FALSE)),"",VLOOKUP(CONCATENATE($A422,"_",AG$2),'Reference data SID'!$B:$N,13,FALSE))</f>
        <v/>
      </c>
      <c r="AH422" s="16" t="str">
        <f>IF(ISERROR(VLOOKUP(CONCATENATE($A422,"_",AH$2),'Reference data SID'!$B:$N,13,FALSE)),"",VLOOKUP(CONCATENATE($A422,"_",AH$2),'Reference data SID'!$B:$N,13,FALSE))</f>
        <v/>
      </c>
      <c r="AI422" s="16" t="str">
        <f>IF(ISERROR(VLOOKUP(CONCATENATE($A422,"_",AI$2),'Reference data SID'!$B:$N,13,FALSE)),"",VLOOKUP(CONCATENATE($A422,"_",AI$2),'Reference data SID'!$B:$N,13,FALSE))</f>
        <v/>
      </c>
      <c r="AJ422" s="16" t="str">
        <f>IF(ISERROR(VLOOKUP(CONCATENATE($A422,"_",AJ$2),'Reference data SID'!$B:$N,13,FALSE)),"",VLOOKUP(CONCATENATE($A422,"_",AJ$2),'Reference data SID'!$B:$N,13,FALSE))</f>
        <v/>
      </c>
      <c r="AK422" s="16" t="str">
        <f>IF(ISERROR(VLOOKUP(CONCATENATE($A422,"_",AK$2),'Reference data SID'!$B:$N,13,FALSE)),"",VLOOKUP(CONCATENATE($A422,"_",AK$2),'Reference data SID'!$B:$N,13,FALSE))</f>
        <v/>
      </c>
      <c r="AL422" s="16" t="str">
        <f>IF(ISERROR(VLOOKUP(CONCATENATE($A422,"_",AL$2),'Reference data SID'!$B:$N,13,FALSE)),"",VLOOKUP(CONCATENATE($A422,"_",AL$2),'Reference data SID'!$B:$N,13,FALSE))</f>
        <v/>
      </c>
      <c r="AM422" s="16" t="str">
        <f>IF(ISERROR(VLOOKUP(CONCATENATE($A422,"_",AM$2),'Reference data SID'!$B:$N,13,FALSE)),"",VLOOKUP(CONCATENATE($A422,"_",AM$2),'Reference data SID'!$B:$N,13,FALSE))</f>
        <v/>
      </c>
      <c r="AN422" s="16" t="str">
        <f>IF(ISERROR(VLOOKUP(CONCATENATE($A422,"_",AN$2),'Reference data SID'!$B:$N,13,FALSE)),"",VLOOKUP(CONCATENATE($A422,"_",AN$2),'Reference data SID'!$B:$N,13,FALSE))</f>
        <v/>
      </c>
      <c r="AO422" s="16" t="str">
        <f>IF(ISERROR(VLOOKUP(CONCATENATE($A422,"_",AO$2),'Reference data SID'!$B:$N,13,FALSE)),"",VLOOKUP(CONCATENATE($A422,"_",AO$2),'Reference data SID'!$B:$N,13,FALSE))</f>
        <v/>
      </c>
      <c r="AP422" s="16" t="str">
        <f>IF(ISERROR(VLOOKUP(CONCATENATE($A422,"_",AP$2),'Reference data SID'!$B:$N,13,FALSE)),"",VLOOKUP(CONCATENATE($A422,"_",AP$2),'Reference data SID'!$B:$N,13,FALSE))</f>
        <v/>
      </c>
      <c r="AQ422" s="16" t="str">
        <f>IF(ISERROR(VLOOKUP(CONCATENATE($A422,"_",AQ$2),'Reference data SID'!$B:$N,13,FALSE)),"",VLOOKUP(CONCATENATE($A422,"_",AQ$2),'Reference data SID'!$B:$N,13,FALSE))</f>
        <v/>
      </c>
      <c r="AR422" s="16" t="str">
        <f>IF(ISERROR(VLOOKUP(CONCATENATE($A422,"_",AR$2),'Reference data SID'!$B:$N,13,FALSE)),"",VLOOKUP(CONCATENATE($A422,"_",AR$2),'Reference data SID'!$B:$N,13,FALSE))</f>
        <v/>
      </c>
      <c r="AS422" s="16" t="str">
        <f>IF(ISERROR(VLOOKUP(CONCATENATE($A422,"_",AS$2),'Reference data SID'!$B:$N,13,FALSE)),"",VLOOKUP(CONCATENATE($A422,"_",AS$2),'Reference data SID'!$B:$N,13,FALSE))</f>
        <v/>
      </c>
      <c r="AT422" s="16" t="str">
        <f>IF(ISERROR(VLOOKUP(CONCATENATE($A422,"_",AT$2),'Reference data SID'!$B:$N,13,FALSE)),"",VLOOKUP(CONCATENATE($A422,"_",AT$2),'Reference data SID'!$B:$N,13,FALSE))</f>
        <v/>
      </c>
    </row>
    <row r="423" spans="1:46" x14ac:dyDescent="0.25">
      <c r="A423">
        <v>419</v>
      </c>
      <c r="B423" s="16" t="str">
        <f>IF(ISERROR(VLOOKUP(CONCATENATE($A423,"_",B$2),'Reference data SID'!$B:$N,13,FALSE)),"",VLOOKUP(CONCATENATE($A423,"_",B$2),'Reference data SID'!$B:$N,13,FALSE))</f>
        <v/>
      </c>
      <c r="C423" s="16" t="str">
        <f>IF(ISERROR(VLOOKUP(CONCATENATE($A423,"_",C$2),'Reference data SID'!$B:$N,13,FALSE)),"",VLOOKUP(CONCATENATE($A423,"_",C$2),'Reference data SID'!$B:$N,13,FALSE))</f>
        <v/>
      </c>
      <c r="D423" s="16" t="str">
        <f>IF(ISERROR(VLOOKUP(CONCATENATE($A423,"_",D$2),'Reference data SID'!$B:$N,13,FALSE)),"",VLOOKUP(CONCATENATE($A423,"_",D$2),'Reference data SID'!$B:$N,13,FALSE))</f>
        <v/>
      </c>
      <c r="E423" s="16" t="str">
        <f>IF(ISERROR(VLOOKUP(CONCATENATE($A423,"_",E$2),'Reference data SID'!$B:$N,13,FALSE)),"",VLOOKUP(CONCATENATE($A423,"_",E$2),'Reference data SID'!$B:$N,13,FALSE))</f>
        <v/>
      </c>
      <c r="F423" s="16" t="str">
        <f>IF(ISERROR(VLOOKUP(CONCATENATE($A423,"_",F$2),'Reference data SID'!$B:$N,13,FALSE)),"",VLOOKUP(CONCATENATE($A423,"_",F$2),'Reference data SID'!$B:$N,13,FALSE))</f>
        <v/>
      </c>
      <c r="G423" s="16" t="str">
        <f>IF(ISERROR(VLOOKUP(CONCATENATE($A423,"_",G$2),'Reference data SID'!$B:$N,13,FALSE)),"",VLOOKUP(CONCATENATE($A423,"_",G$2),'Reference data SID'!$B:$N,13,FALSE))</f>
        <v/>
      </c>
      <c r="H423" s="16" t="str">
        <f>IF(ISERROR(VLOOKUP(CONCATENATE($A423,"_",H$2),'Reference data SID'!$B:$N,13,FALSE)),"",VLOOKUP(CONCATENATE($A423,"_",H$2),'Reference data SID'!$B:$N,13,FALSE))</f>
        <v/>
      </c>
      <c r="I423" s="16" t="str">
        <f>IF(ISERROR(VLOOKUP(CONCATENATE($A423,"_",I$2),'Reference data SID'!$B:$N,13,FALSE)),"",VLOOKUP(CONCATENATE($A423,"_",I$2),'Reference data SID'!$B:$N,13,FALSE))</f>
        <v/>
      </c>
      <c r="J423" s="16" t="str">
        <f>IF(ISERROR(VLOOKUP(CONCATENATE($A423,"_",J$2),'Reference data SID'!$B:$N,13,FALSE)),"",VLOOKUP(CONCATENATE($A423,"_",J$2),'Reference data SID'!$B:$N,13,FALSE))</f>
        <v/>
      </c>
      <c r="K423" s="16" t="str">
        <f>IF(ISERROR(VLOOKUP(CONCATENATE($A423,"_",K$2),'Reference data SID'!$B:$N,13,FALSE)),"",VLOOKUP(CONCATENATE($A423,"_",K$2),'Reference data SID'!$B:$N,13,FALSE))</f>
        <v/>
      </c>
      <c r="L423" s="16" t="str">
        <f>IF(ISERROR(VLOOKUP(CONCATENATE($A423,"_",L$2),'Reference data SID'!$B:$N,13,FALSE)),"",VLOOKUP(CONCATENATE($A423,"_",L$2),'Reference data SID'!$B:$N,13,FALSE))</f>
        <v/>
      </c>
      <c r="M423" s="16" t="str">
        <f>IF(ISERROR(VLOOKUP(CONCATENATE($A423,"_",M$2),'Reference data SID'!$B:$N,13,FALSE)),"",VLOOKUP(CONCATENATE($A423,"_",M$2),'Reference data SID'!$B:$N,13,FALSE))</f>
        <v/>
      </c>
      <c r="N423" s="16" t="str">
        <f>IF(ISERROR(VLOOKUP(CONCATENATE($A423,"_",N$2),'Reference data SID'!$B:$N,13,FALSE)),"",VLOOKUP(CONCATENATE($A423,"_",N$2),'Reference data SID'!$B:$N,13,FALSE))</f>
        <v/>
      </c>
      <c r="O423" s="16" t="str">
        <f>IF(ISERROR(VLOOKUP(CONCATENATE($A423,"_",O$2),'Reference data SID'!$B:$N,13,FALSE)),"",VLOOKUP(CONCATENATE($A423,"_",O$2),'Reference data SID'!$B:$N,13,FALSE))</f>
        <v/>
      </c>
      <c r="P423" s="16" t="str">
        <f>IF(ISERROR(VLOOKUP(CONCATENATE($A423,"_",P$2),'Reference data SID'!$B:$N,13,FALSE)),"",VLOOKUP(CONCATENATE($A423,"_",P$2),'Reference data SID'!$B:$N,13,FALSE))</f>
        <v/>
      </c>
      <c r="Q423" s="16" t="str">
        <f>IF(ISERROR(VLOOKUP(CONCATENATE($A423,"_",Q$2),'Reference data SID'!$B:$N,13,FALSE)),"",VLOOKUP(CONCATENATE($A423,"_",Q$2),'Reference data SID'!$B:$N,13,FALSE))</f>
        <v/>
      </c>
      <c r="R423" s="16" t="str">
        <f>IF(ISERROR(VLOOKUP(CONCATENATE($A423,"_",R$2),'Reference data SID'!$B:$N,13,FALSE)),"",VLOOKUP(CONCATENATE($A423,"_",R$2),'Reference data SID'!$B:$N,13,FALSE))</f>
        <v/>
      </c>
      <c r="S423" s="16" t="str">
        <f>IF(ISERROR(VLOOKUP(CONCATENATE($A423,"_",S$2),'Reference data SID'!$B:$N,13,FALSE)),"",VLOOKUP(CONCATENATE($A423,"_",S$2),'Reference data SID'!$B:$N,13,FALSE))</f>
        <v/>
      </c>
      <c r="T423" s="16" t="str">
        <f>IF(ISERROR(VLOOKUP(CONCATENATE($A423,"_",T$2),'Reference data SID'!$B:$N,13,FALSE)),"",VLOOKUP(CONCATENATE($A423,"_",T$2),'Reference data SID'!$B:$N,13,FALSE))</f>
        <v/>
      </c>
      <c r="U423" s="16" t="str">
        <f>IF(ISERROR(VLOOKUP(CONCATENATE($A423,"_",U$2),'Reference data SID'!$B:$N,13,FALSE)),"",VLOOKUP(CONCATENATE($A423,"_",U$2),'Reference data SID'!$B:$N,13,FALSE))</f>
        <v/>
      </c>
      <c r="V423" s="16" t="str">
        <f>IF(ISERROR(VLOOKUP(CONCATENATE($A423,"_",V$2),'Reference data SID'!$B:$N,13,FALSE)),"",VLOOKUP(CONCATENATE($A423,"_",V$2),'Reference data SID'!$B:$N,13,FALSE))</f>
        <v/>
      </c>
      <c r="W423" s="16" t="str">
        <f>IF(ISERROR(VLOOKUP(CONCATENATE($A423,"_",W$2),'Reference data SID'!$B:$N,13,FALSE)),"",VLOOKUP(CONCATENATE($A423,"_",W$2),'Reference data SID'!$B:$N,13,FALSE))</f>
        <v/>
      </c>
      <c r="X423" s="16" t="str">
        <f>IF(ISERROR(VLOOKUP(CONCATENATE($A423,"_",X$2),'Reference data SID'!$B:$N,13,FALSE)),"",VLOOKUP(CONCATENATE($A423,"_",X$2),'Reference data SID'!$B:$N,13,FALSE))</f>
        <v/>
      </c>
      <c r="Y423" s="16" t="str">
        <f>IF(ISERROR(VLOOKUP(CONCATENATE($A423,"_",Y$2),'Reference data SID'!$B:$N,13,FALSE)),"",VLOOKUP(CONCATENATE($A423,"_",Y$2),'Reference data SID'!$B:$N,13,FALSE))</f>
        <v/>
      </c>
      <c r="Z423" s="16" t="str">
        <f>IF(ISERROR(VLOOKUP(CONCATENATE($A423,"_",Z$2),'Reference data SID'!$B:$N,13,FALSE)),"",VLOOKUP(CONCATENATE($A423,"_",Z$2),'Reference data SID'!$B:$N,13,FALSE))</f>
        <v/>
      </c>
      <c r="AA423" s="16" t="str">
        <f>IF(ISERROR(VLOOKUP(CONCATENATE($A423,"_",AA$2),'Reference data SID'!$B:$N,13,FALSE)),"",VLOOKUP(CONCATENATE($A423,"_",AA$2),'Reference data SID'!$B:$N,13,FALSE))</f>
        <v/>
      </c>
      <c r="AB423" s="16" t="str">
        <f>IF(ISERROR(VLOOKUP(CONCATENATE($A423,"_",AB$2),'Reference data SID'!$B:$N,13,FALSE)),"",VLOOKUP(CONCATENATE($A423,"_",AB$2),'Reference data SID'!$B:$N,13,FALSE))</f>
        <v/>
      </c>
      <c r="AC423" s="16" t="str">
        <f>IF(ISERROR(VLOOKUP(CONCATENATE($A423,"_",AC$2),'Reference data SID'!$B:$N,13,FALSE)),"",VLOOKUP(CONCATENATE($A423,"_",AC$2),'Reference data SID'!$B:$N,13,FALSE))</f>
        <v/>
      </c>
      <c r="AD423" s="16" t="str">
        <f>IF(ISERROR(VLOOKUP(CONCATENATE($A423,"_",AD$2),'Reference data SID'!$B:$N,13,FALSE)),"",VLOOKUP(CONCATENATE($A423,"_",AD$2),'Reference data SID'!$B:$N,13,FALSE))</f>
        <v/>
      </c>
      <c r="AE423" s="16" t="str">
        <f>IF(ISERROR(VLOOKUP(CONCATENATE($A423,"_",AE$2),'Reference data SID'!$B:$N,13,FALSE)),"",VLOOKUP(CONCATENATE($A423,"_",AE$2),'Reference data SID'!$B:$N,13,FALSE))</f>
        <v/>
      </c>
      <c r="AF423" s="16" t="str">
        <f>IF(ISERROR(VLOOKUP(CONCATENATE($A423,"_",AF$2),'Reference data SID'!$B:$N,13,FALSE)),"",VLOOKUP(CONCATENATE($A423,"_",AF$2),'Reference data SID'!$B:$N,13,FALSE))</f>
        <v/>
      </c>
      <c r="AG423" s="16" t="str">
        <f>IF(ISERROR(VLOOKUP(CONCATENATE($A423,"_",AG$2),'Reference data SID'!$B:$N,13,FALSE)),"",VLOOKUP(CONCATENATE($A423,"_",AG$2),'Reference data SID'!$B:$N,13,FALSE))</f>
        <v/>
      </c>
      <c r="AH423" s="16" t="str">
        <f>IF(ISERROR(VLOOKUP(CONCATENATE($A423,"_",AH$2),'Reference data SID'!$B:$N,13,FALSE)),"",VLOOKUP(CONCATENATE($A423,"_",AH$2),'Reference data SID'!$B:$N,13,FALSE))</f>
        <v/>
      </c>
      <c r="AI423" s="16" t="str">
        <f>IF(ISERROR(VLOOKUP(CONCATENATE($A423,"_",AI$2),'Reference data SID'!$B:$N,13,FALSE)),"",VLOOKUP(CONCATENATE($A423,"_",AI$2),'Reference data SID'!$B:$N,13,FALSE))</f>
        <v/>
      </c>
      <c r="AJ423" s="16" t="str">
        <f>IF(ISERROR(VLOOKUP(CONCATENATE($A423,"_",AJ$2),'Reference data SID'!$B:$N,13,FALSE)),"",VLOOKUP(CONCATENATE($A423,"_",AJ$2),'Reference data SID'!$B:$N,13,FALSE))</f>
        <v/>
      </c>
      <c r="AK423" s="16" t="str">
        <f>IF(ISERROR(VLOOKUP(CONCATENATE($A423,"_",AK$2),'Reference data SID'!$B:$N,13,FALSE)),"",VLOOKUP(CONCATENATE($A423,"_",AK$2),'Reference data SID'!$B:$N,13,FALSE))</f>
        <v/>
      </c>
      <c r="AL423" s="16" t="str">
        <f>IF(ISERROR(VLOOKUP(CONCATENATE($A423,"_",AL$2),'Reference data SID'!$B:$N,13,FALSE)),"",VLOOKUP(CONCATENATE($A423,"_",AL$2),'Reference data SID'!$B:$N,13,FALSE))</f>
        <v/>
      </c>
      <c r="AM423" s="16" t="str">
        <f>IF(ISERROR(VLOOKUP(CONCATENATE($A423,"_",AM$2),'Reference data SID'!$B:$N,13,FALSE)),"",VLOOKUP(CONCATENATE($A423,"_",AM$2),'Reference data SID'!$B:$N,13,FALSE))</f>
        <v/>
      </c>
      <c r="AN423" s="16" t="str">
        <f>IF(ISERROR(VLOOKUP(CONCATENATE($A423,"_",AN$2),'Reference data SID'!$B:$N,13,FALSE)),"",VLOOKUP(CONCATENATE($A423,"_",AN$2),'Reference data SID'!$B:$N,13,FALSE))</f>
        <v/>
      </c>
      <c r="AO423" s="16" t="str">
        <f>IF(ISERROR(VLOOKUP(CONCATENATE($A423,"_",AO$2),'Reference data SID'!$B:$N,13,FALSE)),"",VLOOKUP(CONCATENATE($A423,"_",AO$2),'Reference data SID'!$B:$N,13,FALSE))</f>
        <v/>
      </c>
      <c r="AP423" s="16" t="str">
        <f>IF(ISERROR(VLOOKUP(CONCATENATE($A423,"_",AP$2),'Reference data SID'!$B:$N,13,FALSE)),"",VLOOKUP(CONCATENATE($A423,"_",AP$2),'Reference data SID'!$B:$N,13,FALSE))</f>
        <v/>
      </c>
      <c r="AQ423" s="16" t="str">
        <f>IF(ISERROR(VLOOKUP(CONCATENATE($A423,"_",AQ$2),'Reference data SID'!$B:$N,13,FALSE)),"",VLOOKUP(CONCATENATE($A423,"_",AQ$2),'Reference data SID'!$B:$N,13,FALSE))</f>
        <v/>
      </c>
      <c r="AR423" s="16" t="str">
        <f>IF(ISERROR(VLOOKUP(CONCATENATE($A423,"_",AR$2),'Reference data SID'!$B:$N,13,FALSE)),"",VLOOKUP(CONCATENATE($A423,"_",AR$2),'Reference data SID'!$B:$N,13,FALSE))</f>
        <v/>
      </c>
      <c r="AS423" s="16" t="str">
        <f>IF(ISERROR(VLOOKUP(CONCATENATE($A423,"_",AS$2),'Reference data SID'!$B:$N,13,FALSE)),"",VLOOKUP(CONCATENATE($A423,"_",AS$2),'Reference data SID'!$B:$N,13,FALSE))</f>
        <v/>
      </c>
      <c r="AT423" s="16" t="str">
        <f>IF(ISERROR(VLOOKUP(CONCATENATE($A423,"_",AT$2),'Reference data SID'!$B:$N,13,FALSE)),"",VLOOKUP(CONCATENATE($A423,"_",AT$2),'Reference data SID'!$B:$N,13,FALSE))</f>
        <v/>
      </c>
    </row>
    <row r="424" spans="1:46" x14ac:dyDescent="0.25">
      <c r="A424">
        <v>420</v>
      </c>
      <c r="B424" s="16" t="str">
        <f>IF(ISERROR(VLOOKUP(CONCATENATE($A424,"_",B$2),'Reference data SID'!$B:$N,13,FALSE)),"",VLOOKUP(CONCATENATE($A424,"_",B$2),'Reference data SID'!$B:$N,13,FALSE))</f>
        <v/>
      </c>
      <c r="C424" s="16" t="str">
        <f>IF(ISERROR(VLOOKUP(CONCATENATE($A424,"_",C$2),'Reference data SID'!$B:$N,13,FALSE)),"",VLOOKUP(CONCATENATE($A424,"_",C$2),'Reference data SID'!$B:$N,13,FALSE))</f>
        <v/>
      </c>
      <c r="D424" s="16" t="str">
        <f>IF(ISERROR(VLOOKUP(CONCATENATE($A424,"_",D$2),'Reference data SID'!$B:$N,13,FALSE)),"",VLOOKUP(CONCATENATE($A424,"_",D$2),'Reference data SID'!$B:$N,13,FALSE))</f>
        <v/>
      </c>
      <c r="E424" s="16" t="str">
        <f>IF(ISERROR(VLOOKUP(CONCATENATE($A424,"_",E$2),'Reference data SID'!$B:$N,13,FALSE)),"",VLOOKUP(CONCATENATE($A424,"_",E$2),'Reference data SID'!$B:$N,13,FALSE))</f>
        <v/>
      </c>
      <c r="F424" s="16" t="str">
        <f>IF(ISERROR(VLOOKUP(CONCATENATE($A424,"_",F$2),'Reference data SID'!$B:$N,13,FALSE)),"",VLOOKUP(CONCATENATE($A424,"_",F$2),'Reference data SID'!$B:$N,13,FALSE))</f>
        <v/>
      </c>
      <c r="G424" s="16" t="str">
        <f>IF(ISERROR(VLOOKUP(CONCATENATE($A424,"_",G$2),'Reference data SID'!$B:$N,13,FALSE)),"",VLOOKUP(CONCATENATE($A424,"_",G$2),'Reference data SID'!$B:$N,13,FALSE))</f>
        <v/>
      </c>
      <c r="H424" s="16" t="str">
        <f>IF(ISERROR(VLOOKUP(CONCATENATE($A424,"_",H$2),'Reference data SID'!$B:$N,13,FALSE)),"",VLOOKUP(CONCATENATE($A424,"_",H$2),'Reference data SID'!$B:$N,13,FALSE))</f>
        <v/>
      </c>
      <c r="I424" s="16" t="str">
        <f>IF(ISERROR(VLOOKUP(CONCATENATE($A424,"_",I$2),'Reference data SID'!$B:$N,13,FALSE)),"",VLOOKUP(CONCATENATE($A424,"_",I$2),'Reference data SID'!$B:$N,13,FALSE))</f>
        <v/>
      </c>
      <c r="J424" s="16" t="str">
        <f>IF(ISERROR(VLOOKUP(CONCATENATE($A424,"_",J$2),'Reference data SID'!$B:$N,13,FALSE)),"",VLOOKUP(CONCATENATE($A424,"_",J$2),'Reference data SID'!$B:$N,13,FALSE))</f>
        <v/>
      </c>
      <c r="K424" s="16" t="str">
        <f>IF(ISERROR(VLOOKUP(CONCATENATE($A424,"_",K$2),'Reference data SID'!$B:$N,13,FALSE)),"",VLOOKUP(CONCATENATE($A424,"_",K$2),'Reference data SID'!$B:$N,13,FALSE))</f>
        <v/>
      </c>
      <c r="L424" s="16" t="str">
        <f>IF(ISERROR(VLOOKUP(CONCATENATE($A424,"_",L$2),'Reference data SID'!$B:$N,13,FALSE)),"",VLOOKUP(CONCATENATE($A424,"_",L$2),'Reference data SID'!$B:$N,13,FALSE))</f>
        <v/>
      </c>
      <c r="M424" s="16" t="str">
        <f>IF(ISERROR(VLOOKUP(CONCATENATE($A424,"_",M$2),'Reference data SID'!$B:$N,13,FALSE)),"",VLOOKUP(CONCATENATE($A424,"_",M$2),'Reference data SID'!$B:$N,13,FALSE))</f>
        <v/>
      </c>
      <c r="N424" s="16" t="str">
        <f>IF(ISERROR(VLOOKUP(CONCATENATE($A424,"_",N$2),'Reference data SID'!$B:$N,13,FALSE)),"",VLOOKUP(CONCATENATE($A424,"_",N$2),'Reference data SID'!$B:$N,13,FALSE))</f>
        <v/>
      </c>
      <c r="O424" s="16" t="str">
        <f>IF(ISERROR(VLOOKUP(CONCATENATE($A424,"_",O$2),'Reference data SID'!$B:$N,13,FALSE)),"",VLOOKUP(CONCATENATE($A424,"_",O$2),'Reference data SID'!$B:$N,13,FALSE))</f>
        <v/>
      </c>
      <c r="P424" s="16" t="str">
        <f>IF(ISERROR(VLOOKUP(CONCATENATE($A424,"_",P$2),'Reference data SID'!$B:$N,13,FALSE)),"",VLOOKUP(CONCATENATE($A424,"_",P$2),'Reference data SID'!$B:$N,13,FALSE))</f>
        <v/>
      </c>
      <c r="Q424" s="16" t="str">
        <f>IF(ISERROR(VLOOKUP(CONCATENATE($A424,"_",Q$2),'Reference data SID'!$B:$N,13,FALSE)),"",VLOOKUP(CONCATENATE($A424,"_",Q$2),'Reference data SID'!$B:$N,13,FALSE))</f>
        <v/>
      </c>
      <c r="R424" s="16" t="str">
        <f>IF(ISERROR(VLOOKUP(CONCATENATE($A424,"_",R$2),'Reference data SID'!$B:$N,13,FALSE)),"",VLOOKUP(CONCATENATE($A424,"_",R$2),'Reference data SID'!$B:$N,13,FALSE))</f>
        <v/>
      </c>
      <c r="S424" s="16" t="str">
        <f>IF(ISERROR(VLOOKUP(CONCATENATE($A424,"_",S$2),'Reference data SID'!$B:$N,13,FALSE)),"",VLOOKUP(CONCATENATE($A424,"_",S$2),'Reference data SID'!$B:$N,13,FALSE))</f>
        <v/>
      </c>
      <c r="T424" s="16" t="str">
        <f>IF(ISERROR(VLOOKUP(CONCATENATE($A424,"_",T$2),'Reference data SID'!$B:$N,13,FALSE)),"",VLOOKUP(CONCATENATE($A424,"_",T$2),'Reference data SID'!$B:$N,13,FALSE))</f>
        <v/>
      </c>
      <c r="U424" s="16" t="str">
        <f>IF(ISERROR(VLOOKUP(CONCATENATE($A424,"_",U$2),'Reference data SID'!$B:$N,13,FALSE)),"",VLOOKUP(CONCATENATE($A424,"_",U$2),'Reference data SID'!$B:$N,13,FALSE))</f>
        <v/>
      </c>
      <c r="V424" s="16" t="str">
        <f>IF(ISERROR(VLOOKUP(CONCATENATE($A424,"_",V$2),'Reference data SID'!$B:$N,13,FALSE)),"",VLOOKUP(CONCATENATE($A424,"_",V$2),'Reference data SID'!$B:$N,13,FALSE))</f>
        <v/>
      </c>
      <c r="W424" s="16" t="str">
        <f>IF(ISERROR(VLOOKUP(CONCATENATE($A424,"_",W$2),'Reference data SID'!$B:$N,13,FALSE)),"",VLOOKUP(CONCATENATE($A424,"_",W$2),'Reference data SID'!$B:$N,13,FALSE))</f>
        <v/>
      </c>
      <c r="X424" s="16" t="str">
        <f>IF(ISERROR(VLOOKUP(CONCATENATE($A424,"_",X$2),'Reference data SID'!$B:$N,13,FALSE)),"",VLOOKUP(CONCATENATE($A424,"_",X$2),'Reference data SID'!$B:$N,13,FALSE))</f>
        <v/>
      </c>
      <c r="Y424" s="16" t="str">
        <f>IF(ISERROR(VLOOKUP(CONCATENATE($A424,"_",Y$2),'Reference data SID'!$B:$N,13,FALSE)),"",VLOOKUP(CONCATENATE($A424,"_",Y$2),'Reference data SID'!$B:$N,13,FALSE))</f>
        <v/>
      </c>
      <c r="Z424" s="16" t="str">
        <f>IF(ISERROR(VLOOKUP(CONCATENATE($A424,"_",Z$2),'Reference data SID'!$B:$N,13,FALSE)),"",VLOOKUP(CONCATENATE($A424,"_",Z$2),'Reference data SID'!$B:$N,13,FALSE))</f>
        <v/>
      </c>
      <c r="AA424" s="16" t="str">
        <f>IF(ISERROR(VLOOKUP(CONCATENATE($A424,"_",AA$2),'Reference data SID'!$B:$N,13,FALSE)),"",VLOOKUP(CONCATENATE($A424,"_",AA$2),'Reference data SID'!$B:$N,13,FALSE))</f>
        <v/>
      </c>
      <c r="AB424" s="16" t="str">
        <f>IF(ISERROR(VLOOKUP(CONCATENATE($A424,"_",AB$2),'Reference data SID'!$B:$N,13,FALSE)),"",VLOOKUP(CONCATENATE($A424,"_",AB$2),'Reference data SID'!$B:$N,13,FALSE))</f>
        <v/>
      </c>
      <c r="AC424" s="16" t="str">
        <f>IF(ISERROR(VLOOKUP(CONCATENATE($A424,"_",AC$2),'Reference data SID'!$B:$N,13,FALSE)),"",VLOOKUP(CONCATENATE($A424,"_",AC$2),'Reference data SID'!$B:$N,13,FALSE))</f>
        <v/>
      </c>
      <c r="AD424" s="16" t="str">
        <f>IF(ISERROR(VLOOKUP(CONCATENATE($A424,"_",AD$2),'Reference data SID'!$B:$N,13,FALSE)),"",VLOOKUP(CONCATENATE($A424,"_",AD$2),'Reference data SID'!$B:$N,13,FALSE))</f>
        <v/>
      </c>
      <c r="AE424" s="16" t="str">
        <f>IF(ISERROR(VLOOKUP(CONCATENATE($A424,"_",AE$2),'Reference data SID'!$B:$N,13,FALSE)),"",VLOOKUP(CONCATENATE($A424,"_",AE$2),'Reference data SID'!$B:$N,13,FALSE))</f>
        <v/>
      </c>
      <c r="AF424" s="16" t="str">
        <f>IF(ISERROR(VLOOKUP(CONCATENATE($A424,"_",AF$2),'Reference data SID'!$B:$N,13,FALSE)),"",VLOOKUP(CONCATENATE($A424,"_",AF$2),'Reference data SID'!$B:$N,13,FALSE))</f>
        <v/>
      </c>
      <c r="AG424" s="16" t="str">
        <f>IF(ISERROR(VLOOKUP(CONCATENATE($A424,"_",AG$2),'Reference data SID'!$B:$N,13,FALSE)),"",VLOOKUP(CONCATENATE($A424,"_",AG$2),'Reference data SID'!$B:$N,13,FALSE))</f>
        <v/>
      </c>
      <c r="AH424" s="16" t="str">
        <f>IF(ISERROR(VLOOKUP(CONCATENATE($A424,"_",AH$2),'Reference data SID'!$B:$N,13,FALSE)),"",VLOOKUP(CONCATENATE($A424,"_",AH$2),'Reference data SID'!$B:$N,13,FALSE))</f>
        <v/>
      </c>
      <c r="AI424" s="16" t="str">
        <f>IF(ISERROR(VLOOKUP(CONCATENATE($A424,"_",AI$2),'Reference data SID'!$B:$N,13,FALSE)),"",VLOOKUP(CONCATENATE($A424,"_",AI$2),'Reference data SID'!$B:$N,13,FALSE))</f>
        <v/>
      </c>
      <c r="AJ424" s="16" t="str">
        <f>IF(ISERROR(VLOOKUP(CONCATENATE($A424,"_",AJ$2),'Reference data SID'!$B:$N,13,FALSE)),"",VLOOKUP(CONCATENATE($A424,"_",AJ$2),'Reference data SID'!$B:$N,13,FALSE))</f>
        <v/>
      </c>
      <c r="AK424" s="16" t="str">
        <f>IF(ISERROR(VLOOKUP(CONCATENATE($A424,"_",AK$2),'Reference data SID'!$B:$N,13,FALSE)),"",VLOOKUP(CONCATENATE($A424,"_",AK$2),'Reference data SID'!$B:$N,13,FALSE))</f>
        <v/>
      </c>
      <c r="AL424" s="16" t="str">
        <f>IF(ISERROR(VLOOKUP(CONCATENATE($A424,"_",AL$2),'Reference data SID'!$B:$N,13,FALSE)),"",VLOOKUP(CONCATENATE($A424,"_",AL$2),'Reference data SID'!$B:$N,13,FALSE))</f>
        <v/>
      </c>
      <c r="AM424" s="16" t="str">
        <f>IF(ISERROR(VLOOKUP(CONCATENATE($A424,"_",AM$2),'Reference data SID'!$B:$N,13,FALSE)),"",VLOOKUP(CONCATENATE($A424,"_",AM$2),'Reference data SID'!$B:$N,13,FALSE))</f>
        <v/>
      </c>
      <c r="AN424" s="16" t="str">
        <f>IF(ISERROR(VLOOKUP(CONCATENATE($A424,"_",AN$2),'Reference data SID'!$B:$N,13,FALSE)),"",VLOOKUP(CONCATENATE($A424,"_",AN$2),'Reference data SID'!$B:$N,13,FALSE))</f>
        <v/>
      </c>
      <c r="AO424" s="16" t="str">
        <f>IF(ISERROR(VLOOKUP(CONCATENATE($A424,"_",AO$2),'Reference data SID'!$B:$N,13,FALSE)),"",VLOOKUP(CONCATENATE($A424,"_",AO$2),'Reference data SID'!$B:$N,13,FALSE))</f>
        <v/>
      </c>
      <c r="AP424" s="16" t="str">
        <f>IF(ISERROR(VLOOKUP(CONCATENATE($A424,"_",AP$2),'Reference data SID'!$B:$N,13,FALSE)),"",VLOOKUP(CONCATENATE($A424,"_",AP$2),'Reference data SID'!$B:$N,13,FALSE))</f>
        <v/>
      </c>
      <c r="AQ424" s="16" t="str">
        <f>IF(ISERROR(VLOOKUP(CONCATENATE($A424,"_",AQ$2),'Reference data SID'!$B:$N,13,FALSE)),"",VLOOKUP(CONCATENATE($A424,"_",AQ$2),'Reference data SID'!$B:$N,13,FALSE))</f>
        <v/>
      </c>
      <c r="AR424" s="16" t="str">
        <f>IF(ISERROR(VLOOKUP(CONCATENATE($A424,"_",AR$2),'Reference data SID'!$B:$N,13,FALSE)),"",VLOOKUP(CONCATENATE($A424,"_",AR$2),'Reference data SID'!$B:$N,13,FALSE))</f>
        <v/>
      </c>
      <c r="AS424" s="16" t="str">
        <f>IF(ISERROR(VLOOKUP(CONCATENATE($A424,"_",AS$2),'Reference data SID'!$B:$N,13,FALSE)),"",VLOOKUP(CONCATENATE($A424,"_",AS$2),'Reference data SID'!$B:$N,13,FALSE))</f>
        <v/>
      </c>
      <c r="AT424" s="16" t="str">
        <f>IF(ISERROR(VLOOKUP(CONCATENATE($A424,"_",AT$2),'Reference data SID'!$B:$N,13,FALSE)),"",VLOOKUP(CONCATENATE($A424,"_",AT$2),'Reference data SID'!$B:$N,13,FALSE))</f>
        <v/>
      </c>
    </row>
    <row r="425" spans="1:46" x14ac:dyDescent="0.25">
      <c r="A425">
        <v>421</v>
      </c>
      <c r="B425" s="16" t="str">
        <f>IF(ISERROR(VLOOKUP(CONCATENATE($A425,"_",B$2),'Reference data SID'!$B:$N,13,FALSE)),"",VLOOKUP(CONCATENATE($A425,"_",B$2),'Reference data SID'!$B:$N,13,FALSE))</f>
        <v/>
      </c>
      <c r="C425" s="16" t="str">
        <f>IF(ISERROR(VLOOKUP(CONCATENATE($A425,"_",C$2),'Reference data SID'!$B:$N,13,FALSE)),"",VLOOKUP(CONCATENATE($A425,"_",C$2),'Reference data SID'!$B:$N,13,FALSE))</f>
        <v/>
      </c>
      <c r="D425" s="16" t="str">
        <f>IF(ISERROR(VLOOKUP(CONCATENATE($A425,"_",D$2),'Reference data SID'!$B:$N,13,FALSE)),"",VLOOKUP(CONCATENATE($A425,"_",D$2),'Reference data SID'!$B:$N,13,FALSE))</f>
        <v/>
      </c>
      <c r="E425" s="16" t="str">
        <f>IF(ISERROR(VLOOKUP(CONCATENATE($A425,"_",E$2),'Reference data SID'!$B:$N,13,FALSE)),"",VLOOKUP(CONCATENATE($A425,"_",E$2),'Reference data SID'!$B:$N,13,FALSE))</f>
        <v/>
      </c>
      <c r="F425" s="16" t="str">
        <f>IF(ISERROR(VLOOKUP(CONCATENATE($A425,"_",F$2),'Reference data SID'!$B:$N,13,FALSE)),"",VLOOKUP(CONCATENATE($A425,"_",F$2),'Reference data SID'!$B:$N,13,FALSE))</f>
        <v/>
      </c>
      <c r="G425" s="16" t="str">
        <f>IF(ISERROR(VLOOKUP(CONCATENATE($A425,"_",G$2),'Reference data SID'!$B:$N,13,FALSE)),"",VLOOKUP(CONCATENATE($A425,"_",G$2),'Reference data SID'!$B:$N,13,FALSE))</f>
        <v/>
      </c>
      <c r="H425" s="16" t="str">
        <f>IF(ISERROR(VLOOKUP(CONCATENATE($A425,"_",H$2),'Reference data SID'!$B:$N,13,FALSE)),"",VLOOKUP(CONCATENATE($A425,"_",H$2),'Reference data SID'!$B:$N,13,FALSE))</f>
        <v/>
      </c>
      <c r="I425" s="16" t="str">
        <f>IF(ISERROR(VLOOKUP(CONCATENATE($A425,"_",I$2),'Reference data SID'!$B:$N,13,FALSE)),"",VLOOKUP(CONCATENATE($A425,"_",I$2),'Reference data SID'!$B:$N,13,FALSE))</f>
        <v/>
      </c>
      <c r="J425" s="16" t="str">
        <f>IF(ISERROR(VLOOKUP(CONCATENATE($A425,"_",J$2),'Reference data SID'!$B:$N,13,FALSE)),"",VLOOKUP(CONCATENATE($A425,"_",J$2),'Reference data SID'!$B:$N,13,FALSE))</f>
        <v/>
      </c>
      <c r="K425" s="16" t="str">
        <f>IF(ISERROR(VLOOKUP(CONCATENATE($A425,"_",K$2),'Reference data SID'!$B:$N,13,FALSE)),"",VLOOKUP(CONCATENATE($A425,"_",K$2),'Reference data SID'!$B:$N,13,FALSE))</f>
        <v/>
      </c>
      <c r="L425" s="16" t="str">
        <f>IF(ISERROR(VLOOKUP(CONCATENATE($A425,"_",L$2),'Reference data SID'!$B:$N,13,FALSE)),"",VLOOKUP(CONCATENATE($A425,"_",L$2),'Reference data SID'!$B:$N,13,FALSE))</f>
        <v/>
      </c>
      <c r="M425" s="16" t="str">
        <f>IF(ISERROR(VLOOKUP(CONCATENATE($A425,"_",M$2),'Reference data SID'!$B:$N,13,FALSE)),"",VLOOKUP(CONCATENATE($A425,"_",M$2),'Reference data SID'!$B:$N,13,FALSE))</f>
        <v/>
      </c>
      <c r="N425" s="16" t="str">
        <f>IF(ISERROR(VLOOKUP(CONCATENATE($A425,"_",N$2),'Reference data SID'!$B:$N,13,FALSE)),"",VLOOKUP(CONCATENATE($A425,"_",N$2),'Reference data SID'!$B:$N,13,FALSE))</f>
        <v/>
      </c>
      <c r="O425" s="16" t="str">
        <f>IF(ISERROR(VLOOKUP(CONCATENATE($A425,"_",O$2),'Reference data SID'!$B:$N,13,FALSE)),"",VLOOKUP(CONCATENATE($A425,"_",O$2),'Reference data SID'!$B:$N,13,FALSE))</f>
        <v/>
      </c>
      <c r="P425" s="16" t="str">
        <f>IF(ISERROR(VLOOKUP(CONCATENATE($A425,"_",P$2),'Reference data SID'!$B:$N,13,FALSE)),"",VLOOKUP(CONCATENATE($A425,"_",P$2),'Reference data SID'!$B:$N,13,FALSE))</f>
        <v/>
      </c>
      <c r="Q425" s="16" t="str">
        <f>IF(ISERROR(VLOOKUP(CONCATENATE($A425,"_",Q$2),'Reference data SID'!$B:$N,13,FALSE)),"",VLOOKUP(CONCATENATE($A425,"_",Q$2),'Reference data SID'!$B:$N,13,FALSE))</f>
        <v/>
      </c>
      <c r="R425" s="16" t="str">
        <f>IF(ISERROR(VLOOKUP(CONCATENATE($A425,"_",R$2),'Reference data SID'!$B:$N,13,FALSE)),"",VLOOKUP(CONCATENATE($A425,"_",R$2),'Reference data SID'!$B:$N,13,FALSE))</f>
        <v/>
      </c>
      <c r="S425" s="16" t="str">
        <f>IF(ISERROR(VLOOKUP(CONCATENATE($A425,"_",S$2),'Reference data SID'!$B:$N,13,FALSE)),"",VLOOKUP(CONCATENATE($A425,"_",S$2),'Reference data SID'!$B:$N,13,FALSE))</f>
        <v/>
      </c>
      <c r="T425" s="16" t="str">
        <f>IF(ISERROR(VLOOKUP(CONCATENATE($A425,"_",T$2),'Reference data SID'!$B:$N,13,FALSE)),"",VLOOKUP(CONCATENATE($A425,"_",T$2),'Reference data SID'!$B:$N,13,FALSE))</f>
        <v/>
      </c>
      <c r="U425" s="16" t="str">
        <f>IF(ISERROR(VLOOKUP(CONCATENATE($A425,"_",U$2),'Reference data SID'!$B:$N,13,FALSE)),"",VLOOKUP(CONCATENATE($A425,"_",U$2),'Reference data SID'!$B:$N,13,FALSE))</f>
        <v/>
      </c>
      <c r="V425" s="16" t="str">
        <f>IF(ISERROR(VLOOKUP(CONCATENATE($A425,"_",V$2),'Reference data SID'!$B:$N,13,FALSE)),"",VLOOKUP(CONCATENATE($A425,"_",V$2),'Reference data SID'!$B:$N,13,FALSE))</f>
        <v/>
      </c>
      <c r="W425" s="16" t="str">
        <f>IF(ISERROR(VLOOKUP(CONCATENATE($A425,"_",W$2),'Reference data SID'!$B:$N,13,FALSE)),"",VLOOKUP(CONCATENATE($A425,"_",W$2),'Reference data SID'!$B:$N,13,FALSE))</f>
        <v/>
      </c>
      <c r="X425" s="16" t="str">
        <f>IF(ISERROR(VLOOKUP(CONCATENATE($A425,"_",X$2),'Reference data SID'!$B:$N,13,FALSE)),"",VLOOKUP(CONCATENATE($A425,"_",X$2),'Reference data SID'!$B:$N,13,FALSE))</f>
        <v/>
      </c>
      <c r="Y425" s="16" t="str">
        <f>IF(ISERROR(VLOOKUP(CONCATENATE($A425,"_",Y$2),'Reference data SID'!$B:$N,13,FALSE)),"",VLOOKUP(CONCATENATE($A425,"_",Y$2),'Reference data SID'!$B:$N,13,FALSE))</f>
        <v/>
      </c>
      <c r="Z425" s="16" t="str">
        <f>IF(ISERROR(VLOOKUP(CONCATENATE($A425,"_",Z$2),'Reference data SID'!$B:$N,13,FALSE)),"",VLOOKUP(CONCATENATE($A425,"_",Z$2),'Reference data SID'!$B:$N,13,FALSE))</f>
        <v/>
      </c>
      <c r="AA425" s="16" t="str">
        <f>IF(ISERROR(VLOOKUP(CONCATENATE($A425,"_",AA$2),'Reference data SID'!$B:$N,13,FALSE)),"",VLOOKUP(CONCATENATE($A425,"_",AA$2),'Reference data SID'!$B:$N,13,FALSE))</f>
        <v/>
      </c>
      <c r="AB425" s="16" t="str">
        <f>IF(ISERROR(VLOOKUP(CONCATENATE($A425,"_",AB$2),'Reference data SID'!$B:$N,13,FALSE)),"",VLOOKUP(CONCATENATE($A425,"_",AB$2),'Reference data SID'!$B:$N,13,FALSE))</f>
        <v/>
      </c>
      <c r="AC425" s="16" t="str">
        <f>IF(ISERROR(VLOOKUP(CONCATENATE($A425,"_",AC$2),'Reference data SID'!$B:$N,13,FALSE)),"",VLOOKUP(CONCATENATE($A425,"_",AC$2),'Reference data SID'!$B:$N,13,FALSE))</f>
        <v/>
      </c>
      <c r="AD425" s="16" t="str">
        <f>IF(ISERROR(VLOOKUP(CONCATENATE($A425,"_",AD$2),'Reference data SID'!$B:$N,13,FALSE)),"",VLOOKUP(CONCATENATE($A425,"_",AD$2),'Reference data SID'!$B:$N,13,FALSE))</f>
        <v/>
      </c>
      <c r="AE425" s="16" t="str">
        <f>IF(ISERROR(VLOOKUP(CONCATENATE($A425,"_",AE$2),'Reference data SID'!$B:$N,13,FALSE)),"",VLOOKUP(CONCATENATE($A425,"_",AE$2),'Reference data SID'!$B:$N,13,FALSE))</f>
        <v/>
      </c>
      <c r="AF425" s="16" t="str">
        <f>IF(ISERROR(VLOOKUP(CONCATENATE($A425,"_",AF$2),'Reference data SID'!$B:$N,13,FALSE)),"",VLOOKUP(CONCATENATE($A425,"_",AF$2),'Reference data SID'!$B:$N,13,FALSE))</f>
        <v/>
      </c>
      <c r="AG425" s="16" t="str">
        <f>IF(ISERROR(VLOOKUP(CONCATENATE($A425,"_",AG$2),'Reference data SID'!$B:$N,13,FALSE)),"",VLOOKUP(CONCATENATE($A425,"_",AG$2),'Reference data SID'!$B:$N,13,FALSE))</f>
        <v/>
      </c>
      <c r="AH425" s="16" t="str">
        <f>IF(ISERROR(VLOOKUP(CONCATENATE($A425,"_",AH$2),'Reference data SID'!$B:$N,13,FALSE)),"",VLOOKUP(CONCATENATE($A425,"_",AH$2),'Reference data SID'!$B:$N,13,FALSE))</f>
        <v/>
      </c>
      <c r="AI425" s="16" t="str">
        <f>IF(ISERROR(VLOOKUP(CONCATENATE($A425,"_",AI$2),'Reference data SID'!$B:$N,13,FALSE)),"",VLOOKUP(CONCATENATE($A425,"_",AI$2),'Reference data SID'!$B:$N,13,FALSE))</f>
        <v/>
      </c>
      <c r="AJ425" s="16" t="str">
        <f>IF(ISERROR(VLOOKUP(CONCATENATE($A425,"_",AJ$2),'Reference data SID'!$B:$N,13,FALSE)),"",VLOOKUP(CONCATENATE($A425,"_",AJ$2),'Reference data SID'!$B:$N,13,FALSE))</f>
        <v/>
      </c>
      <c r="AK425" s="16" t="str">
        <f>IF(ISERROR(VLOOKUP(CONCATENATE($A425,"_",AK$2),'Reference data SID'!$B:$N,13,FALSE)),"",VLOOKUP(CONCATENATE($A425,"_",AK$2),'Reference data SID'!$B:$N,13,FALSE))</f>
        <v/>
      </c>
      <c r="AL425" s="16" t="str">
        <f>IF(ISERROR(VLOOKUP(CONCATENATE($A425,"_",AL$2),'Reference data SID'!$B:$N,13,FALSE)),"",VLOOKUP(CONCATENATE($A425,"_",AL$2),'Reference data SID'!$B:$N,13,FALSE))</f>
        <v/>
      </c>
      <c r="AM425" s="16" t="str">
        <f>IF(ISERROR(VLOOKUP(CONCATENATE($A425,"_",AM$2),'Reference data SID'!$B:$N,13,FALSE)),"",VLOOKUP(CONCATENATE($A425,"_",AM$2),'Reference data SID'!$B:$N,13,FALSE))</f>
        <v/>
      </c>
      <c r="AN425" s="16" t="str">
        <f>IF(ISERROR(VLOOKUP(CONCATENATE($A425,"_",AN$2),'Reference data SID'!$B:$N,13,FALSE)),"",VLOOKUP(CONCATENATE($A425,"_",AN$2),'Reference data SID'!$B:$N,13,FALSE))</f>
        <v/>
      </c>
      <c r="AO425" s="16" t="str">
        <f>IF(ISERROR(VLOOKUP(CONCATENATE($A425,"_",AO$2),'Reference data SID'!$B:$N,13,FALSE)),"",VLOOKUP(CONCATENATE($A425,"_",AO$2),'Reference data SID'!$B:$N,13,FALSE))</f>
        <v/>
      </c>
      <c r="AP425" s="16" t="str">
        <f>IF(ISERROR(VLOOKUP(CONCATENATE($A425,"_",AP$2),'Reference data SID'!$B:$N,13,FALSE)),"",VLOOKUP(CONCATENATE($A425,"_",AP$2),'Reference data SID'!$B:$N,13,FALSE))</f>
        <v/>
      </c>
      <c r="AQ425" s="16" t="str">
        <f>IF(ISERROR(VLOOKUP(CONCATENATE($A425,"_",AQ$2),'Reference data SID'!$B:$N,13,FALSE)),"",VLOOKUP(CONCATENATE($A425,"_",AQ$2),'Reference data SID'!$B:$N,13,FALSE))</f>
        <v/>
      </c>
      <c r="AR425" s="16" t="str">
        <f>IF(ISERROR(VLOOKUP(CONCATENATE($A425,"_",AR$2),'Reference data SID'!$B:$N,13,FALSE)),"",VLOOKUP(CONCATENATE($A425,"_",AR$2),'Reference data SID'!$B:$N,13,FALSE))</f>
        <v/>
      </c>
      <c r="AS425" s="16" t="str">
        <f>IF(ISERROR(VLOOKUP(CONCATENATE($A425,"_",AS$2),'Reference data SID'!$B:$N,13,FALSE)),"",VLOOKUP(CONCATENATE($A425,"_",AS$2),'Reference data SID'!$B:$N,13,FALSE))</f>
        <v/>
      </c>
      <c r="AT425" s="16" t="str">
        <f>IF(ISERROR(VLOOKUP(CONCATENATE($A425,"_",AT$2),'Reference data SID'!$B:$N,13,FALSE)),"",VLOOKUP(CONCATENATE($A425,"_",AT$2),'Reference data SID'!$B:$N,13,FALSE))</f>
        <v/>
      </c>
    </row>
    <row r="426" spans="1:46" x14ac:dyDescent="0.25">
      <c r="A426">
        <v>422</v>
      </c>
      <c r="B426" s="16" t="str">
        <f>IF(ISERROR(VLOOKUP(CONCATENATE($A426,"_",B$2),'Reference data SID'!$B:$N,13,FALSE)),"",VLOOKUP(CONCATENATE($A426,"_",B$2),'Reference data SID'!$B:$N,13,FALSE))</f>
        <v/>
      </c>
      <c r="C426" s="16" t="str">
        <f>IF(ISERROR(VLOOKUP(CONCATENATE($A426,"_",C$2),'Reference data SID'!$B:$N,13,FALSE)),"",VLOOKUP(CONCATENATE($A426,"_",C$2),'Reference data SID'!$B:$N,13,FALSE))</f>
        <v/>
      </c>
      <c r="D426" s="16" t="str">
        <f>IF(ISERROR(VLOOKUP(CONCATENATE($A426,"_",D$2),'Reference data SID'!$B:$N,13,FALSE)),"",VLOOKUP(CONCATENATE($A426,"_",D$2),'Reference data SID'!$B:$N,13,FALSE))</f>
        <v/>
      </c>
      <c r="E426" s="16" t="str">
        <f>IF(ISERROR(VLOOKUP(CONCATENATE($A426,"_",E$2),'Reference data SID'!$B:$N,13,FALSE)),"",VLOOKUP(CONCATENATE($A426,"_",E$2),'Reference data SID'!$B:$N,13,FALSE))</f>
        <v/>
      </c>
      <c r="F426" s="16" t="str">
        <f>IF(ISERROR(VLOOKUP(CONCATENATE($A426,"_",F$2),'Reference data SID'!$B:$N,13,FALSE)),"",VLOOKUP(CONCATENATE($A426,"_",F$2),'Reference data SID'!$B:$N,13,FALSE))</f>
        <v/>
      </c>
      <c r="G426" s="16" t="str">
        <f>IF(ISERROR(VLOOKUP(CONCATENATE($A426,"_",G$2),'Reference data SID'!$B:$N,13,FALSE)),"",VLOOKUP(CONCATENATE($A426,"_",G$2),'Reference data SID'!$B:$N,13,FALSE))</f>
        <v/>
      </c>
      <c r="H426" s="16" t="str">
        <f>IF(ISERROR(VLOOKUP(CONCATENATE($A426,"_",H$2),'Reference data SID'!$B:$N,13,FALSE)),"",VLOOKUP(CONCATENATE($A426,"_",H$2),'Reference data SID'!$B:$N,13,FALSE))</f>
        <v/>
      </c>
      <c r="I426" s="16" t="str">
        <f>IF(ISERROR(VLOOKUP(CONCATENATE($A426,"_",I$2),'Reference data SID'!$B:$N,13,FALSE)),"",VLOOKUP(CONCATENATE($A426,"_",I$2),'Reference data SID'!$B:$N,13,FALSE))</f>
        <v/>
      </c>
      <c r="J426" s="16" t="str">
        <f>IF(ISERROR(VLOOKUP(CONCATENATE($A426,"_",J$2),'Reference data SID'!$B:$N,13,FALSE)),"",VLOOKUP(CONCATENATE($A426,"_",J$2),'Reference data SID'!$B:$N,13,FALSE))</f>
        <v/>
      </c>
      <c r="K426" s="16" t="str">
        <f>IF(ISERROR(VLOOKUP(CONCATENATE($A426,"_",K$2),'Reference data SID'!$B:$N,13,FALSE)),"",VLOOKUP(CONCATENATE($A426,"_",K$2),'Reference data SID'!$B:$N,13,FALSE))</f>
        <v/>
      </c>
      <c r="L426" s="16" t="str">
        <f>IF(ISERROR(VLOOKUP(CONCATENATE($A426,"_",L$2),'Reference data SID'!$B:$N,13,FALSE)),"",VLOOKUP(CONCATENATE($A426,"_",L$2),'Reference data SID'!$B:$N,13,FALSE))</f>
        <v/>
      </c>
      <c r="M426" s="16" t="str">
        <f>IF(ISERROR(VLOOKUP(CONCATENATE($A426,"_",M$2),'Reference data SID'!$B:$N,13,FALSE)),"",VLOOKUP(CONCATENATE($A426,"_",M$2),'Reference data SID'!$B:$N,13,FALSE))</f>
        <v/>
      </c>
      <c r="N426" s="16" t="str">
        <f>IF(ISERROR(VLOOKUP(CONCATENATE($A426,"_",N$2),'Reference data SID'!$B:$N,13,FALSE)),"",VLOOKUP(CONCATENATE($A426,"_",N$2),'Reference data SID'!$B:$N,13,FALSE))</f>
        <v/>
      </c>
      <c r="O426" s="16" t="str">
        <f>IF(ISERROR(VLOOKUP(CONCATENATE($A426,"_",O$2),'Reference data SID'!$B:$N,13,FALSE)),"",VLOOKUP(CONCATENATE($A426,"_",O$2),'Reference data SID'!$B:$N,13,FALSE))</f>
        <v/>
      </c>
      <c r="P426" s="16" t="str">
        <f>IF(ISERROR(VLOOKUP(CONCATENATE($A426,"_",P$2),'Reference data SID'!$B:$N,13,FALSE)),"",VLOOKUP(CONCATENATE($A426,"_",P$2),'Reference data SID'!$B:$N,13,FALSE))</f>
        <v/>
      </c>
      <c r="Q426" s="16" t="str">
        <f>IF(ISERROR(VLOOKUP(CONCATENATE($A426,"_",Q$2),'Reference data SID'!$B:$N,13,FALSE)),"",VLOOKUP(CONCATENATE($A426,"_",Q$2),'Reference data SID'!$B:$N,13,FALSE))</f>
        <v/>
      </c>
      <c r="R426" s="16" t="str">
        <f>IF(ISERROR(VLOOKUP(CONCATENATE($A426,"_",R$2),'Reference data SID'!$B:$N,13,FALSE)),"",VLOOKUP(CONCATENATE($A426,"_",R$2),'Reference data SID'!$B:$N,13,FALSE))</f>
        <v/>
      </c>
      <c r="S426" s="16" t="str">
        <f>IF(ISERROR(VLOOKUP(CONCATENATE($A426,"_",S$2),'Reference data SID'!$B:$N,13,FALSE)),"",VLOOKUP(CONCATENATE($A426,"_",S$2),'Reference data SID'!$B:$N,13,FALSE))</f>
        <v/>
      </c>
      <c r="T426" s="16" t="str">
        <f>IF(ISERROR(VLOOKUP(CONCATENATE($A426,"_",T$2),'Reference data SID'!$B:$N,13,FALSE)),"",VLOOKUP(CONCATENATE($A426,"_",T$2),'Reference data SID'!$B:$N,13,FALSE))</f>
        <v/>
      </c>
      <c r="U426" s="16" t="str">
        <f>IF(ISERROR(VLOOKUP(CONCATENATE($A426,"_",U$2),'Reference data SID'!$B:$N,13,FALSE)),"",VLOOKUP(CONCATENATE($A426,"_",U$2),'Reference data SID'!$B:$N,13,FALSE))</f>
        <v/>
      </c>
      <c r="V426" s="16" t="str">
        <f>IF(ISERROR(VLOOKUP(CONCATENATE($A426,"_",V$2),'Reference data SID'!$B:$N,13,FALSE)),"",VLOOKUP(CONCATENATE($A426,"_",V$2),'Reference data SID'!$B:$N,13,FALSE))</f>
        <v/>
      </c>
      <c r="W426" s="16" t="str">
        <f>IF(ISERROR(VLOOKUP(CONCATENATE($A426,"_",W$2),'Reference data SID'!$B:$N,13,FALSE)),"",VLOOKUP(CONCATENATE($A426,"_",W$2),'Reference data SID'!$B:$N,13,FALSE))</f>
        <v/>
      </c>
      <c r="X426" s="16" t="str">
        <f>IF(ISERROR(VLOOKUP(CONCATENATE($A426,"_",X$2),'Reference data SID'!$B:$N,13,FALSE)),"",VLOOKUP(CONCATENATE($A426,"_",X$2),'Reference data SID'!$B:$N,13,FALSE))</f>
        <v/>
      </c>
      <c r="Y426" s="16" t="str">
        <f>IF(ISERROR(VLOOKUP(CONCATENATE($A426,"_",Y$2),'Reference data SID'!$B:$N,13,FALSE)),"",VLOOKUP(CONCATENATE($A426,"_",Y$2),'Reference data SID'!$B:$N,13,FALSE))</f>
        <v/>
      </c>
      <c r="Z426" s="16" t="str">
        <f>IF(ISERROR(VLOOKUP(CONCATENATE($A426,"_",Z$2),'Reference data SID'!$B:$N,13,FALSE)),"",VLOOKUP(CONCATENATE($A426,"_",Z$2),'Reference data SID'!$B:$N,13,FALSE))</f>
        <v/>
      </c>
      <c r="AA426" s="16" t="str">
        <f>IF(ISERROR(VLOOKUP(CONCATENATE($A426,"_",AA$2),'Reference data SID'!$B:$N,13,FALSE)),"",VLOOKUP(CONCATENATE($A426,"_",AA$2),'Reference data SID'!$B:$N,13,FALSE))</f>
        <v/>
      </c>
      <c r="AB426" s="16" t="str">
        <f>IF(ISERROR(VLOOKUP(CONCATENATE($A426,"_",AB$2),'Reference data SID'!$B:$N,13,FALSE)),"",VLOOKUP(CONCATENATE($A426,"_",AB$2),'Reference data SID'!$B:$N,13,FALSE))</f>
        <v/>
      </c>
      <c r="AC426" s="16" t="str">
        <f>IF(ISERROR(VLOOKUP(CONCATENATE($A426,"_",AC$2),'Reference data SID'!$B:$N,13,FALSE)),"",VLOOKUP(CONCATENATE($A426,"_",AC$2),'Reference data SID'!$B:$N,13,FALSE))</f>
        <v/>
      </c>
      <c r="AD426" s="16" t="str">
        <f>IF(ISERROR(VLOOKUP(CONCATENATE($A426,"_",AD$2),'Reference data SID'!$B:$N,13,FALSE)),"",VLOOKUP(CONCATENATE($A426,"_",AD$2),'Reference data SID'!$B:$N,13,FALSE))</f>
        <v/>
      </c>
      <c r="AE426" s="16" t="str">
        <f>IF(ISERROR(VLOOKUP(CONCATENATE($A426,"_",AE$2),'Reference data SID'!$B:$N,13,FALSE)),"",VLOOKUP(CONCATENATE($A426,"_",AE$2),'Reference data SID'!$B:$N,13,FALSE))</f>
        <v/>
      </c>
      <c r="AF426" s="16" t="str">
        <f>IF(ISERROR(VLOOKUP(CONCATENATE($A426,"_",AF$2),'Reference data SID'!$B:$N,13,FALSE)),"",VLOOKUP(CONCATENATE($A426,"_",AF$2),'Reference data SID'!$B:$N,13,FALSE))</f>
        <v/>
      </c>
      <c r="AG426" s="16" t="str">
        <f>IF(ISERROR(VLOOKUP(CONCATENATE($A426,"_",AG$2),'Reference data SID'!$B:$N,13,FALSE)),"",VLOOKUP(CONCATENATE($A426,"_",AG$2),'Reference data SID'!$B:$N,13,FALSE))</f>
        <v/>
      </c>
      <c r="AH426" s="16" t="str">
        <f>IF(ISERROR(VLOOKUP(CONCATENATE($A426,"_",AH$2),'Reference data SID'!$B:$N,13,FALSE)),"",VLOOKUP(CONCATENATE($A426,"_",AH$2),'Reference data SID'!$B:$N,13,FALSE))</f>
        <v/>
      </c>
      <c r="AI426" s="16" t="str">
        <f>IF(ISERROR(VLOOKUP(CONCATENATE($A426,"_",AI$2),'Reference data SID'!$B:$N,13,FALSE)),"",VLOOKUP(CONCATENATE($A426,"_",AI$2),'Reference data SID'!$B:$N,13,FALSE))</f>
        <v/>
      </c>
      <c r="AJ426" s="16" t="str">
        <f>IF(ISERROR(VLOOKUP(CONCATENATE($A426,"_",AJ$2),'Reference data SID'!$B:$N,13,FALSE)),"",VLOOKUP(CONCATENATE($A426,"_",AJ$2),'Reference data SID'!$B:$N,13,FALSE))</f>
        <v/>
      </c>
      <c r="AK426" s="16" t="str">
        <f>IF(ISERROR(VLOOKUP(CONCATENATE($A426,"_",AK$2),'Reference data SID'!$B:$N,13,FALSE)),"",VLOOKUP(CONCATENATE($A426,"_",AK$2),'Reference data SID'!$B:$N,13,FALSE))</f>
        <v/>
      </c>
      <c r="AL426" s="16" t="str">
        <f>IF(ISERROR(VLOOKUP(CONCATENATE($A426,"_",AL$2),'Reference data SID'!$B:$N,13,FALSE)),"",VLOOKUP(CONCATENATE($A426,"_",AL$2),'Reference data SID'!$B:$N,13,FALSE))</f>
        <v/>
      </c>
      <c r="AM426" s="16" t="str">
        <f>IF(ISERROR(VLOOKUP(CONCATENATE($A426,"_",AM$2),'Reference data SID'!$B:$N,13,FALSE)),"",VLOOKUP(CONCATENATE($A426,"_",AM$2),'Reference data SID'!$B:$N,13,FALSE))</f>
        <v/>
      </c>
      <c r="AN426" s="16" t="str">
        <f>IF(ISERROR(VLOOKUP(CONCATENATE($A426,"_",AN$2),'Reference data SID'!$B:$N,13,FALSE)),"",VLOOKUP(CONCATENATE($A426,"_",AN$2),'Reference data SID'!$B:$N,13,FALSE))</f>
        <v/>
      </c>
      <c r="AO426" s="16" t="str">
        <f>IF(ISERROR(VLOOKUP(CONCATENATE($A426,"_",AO$2),'Reference data SID'!$B:$N,13,FALSE)),"",VLOOKUP(CONCATENATE($A426,"_",AO$2),'Reference data SID'!$B:$N,13,FALSE))</f>
        <v/>
      </c>
      <c r="AP426" s="16" t="str">
        <f>IF(ISERROR(VLOOKUP(CONCATENATE($A426,"_",AP$2),'Reference data SID'!$B:$N,13,FALSE)),"",VLOOKUP(CONCATENATE($A426,"_",AP$2),'Reference data SID'!$B:$N,13,FALSE))</f>
        <v/>
      </c>
      <c r="AQ426" s="16" t="str">
        <f>IF(ISERROR(VLOOKUP(CONCATENATE($A426,"_",AQ$2),'Reference data SID'!$B:$N,13,FALSE)),"",VLOOKUP(CONCATENATE($A426,"_",AQ$2),'Reference data SID'!$B:$N,13,FALSE))</f>
        <v/>
      </c>
      <c r="AR426" s="16" t="str">
        <f>IF(ISERROR(VLOOKUP(CONCATENATE($A426,"_",AR$2),'Reference data SID'!$B:$N,13,FALSE)),"",VLOOKUP(CONCATENATE($A426,"_",AR$2),'Reference data SID'!$B:$N,13,FALSE))</f>
        <v/>
      </c>
      <c r="AS426" s="16" t="str">
        <f>IF(ISERROR(VLOOKUP(CONCATENATE($A426,"_",AS$2),'Reference data SID'!$B:$N,13,FALSE)),"",VLOOKUP(CONCATENATE($A426,"_",AS$2),'Reference data SID'!$B:$N,13,FALSE))</f>
        <v/>
      </c>
      <c r="AT426" s="16" t="str">
        <f>IF(ISERROR(VLOOKUP(CONCATENATE($A426,"_",AT$2),'Reference data SID'!$B:$N,13,FALSE)),"",VLOOKUP(CONCATENATE($A426,"_",AT$2),'Reference data SID'!$B:$N,13,FALSE))</f>
        <v/>
      </c>
    </row>
    <row r="427" spans="1:46" x14ac:dyDescent="0.25">
      <c r="A427">
        <v>423</v>
      </c>
      <c r="B427" s="16" t="str">
        <f>IF(ISERROR(VLOOKUP(CONCATENATE($A427,"_",B$2),'Reference data SID'!$B:$N,13,FALSE)),"",VLOOKUP(CONCATENATE($A427,"_",B$2),'Reference data SID'!$B:$N,13,FALSE))</f>
        <v/>
      </c>
      <c r="C427" s="16" t="str">
        <f>IF(ISERROR(VLOOKUP(CONCATENATE($A427,"_",C$2),'Reference data SID'!$B:$N,13,FALSE)),"",VLOOKUP(CONCATENATE($A427,"_",C$2),'Reference data SID'!$B:$N,13,FALSE))</f>
        <v/>
      </c>
      <c r="D427" s="16" t="str">
        <f>IF(ISERROR(VLOOKUP(CONCATENATE($A427,"_",D$2),'Reference data SID'!$B:$N,13,FALSE)),"",VLOOKUP(CONCATENATE($A427,"_",D$2),'Reference data SID'!$B:$N,13,FALSE))</f>
        <v/>
      </c>
      <c r="E427" s="16" t="str">
        <f>IF(ISERROR(VLOOKUP(CONCATENATE($A427,"_",E$2),'Reference data SID'!$B:$N,13,FALSE)),"",VLOOKUP(CONCATENATE($A427,"_",E$2),'Reference data SID'!$B:$N,13,FALSE))</f>
        <v/>
      </c>
      <c r="F427" s="16" t="str">
        <f>IF(ISERROR(VLOOKUP(CONCATENATE($A427,"_",F$2),'Reference data SID'!$B:$N,13,FALSE)),"",VLOOKUP(CONCATENATE($A427,"_",F$2),'Reference data SID'!$B:$N,13,FALSE))</f>
        <v/>
      </c>
      <c r="G427" s="16" t="str">
        <f>IF(ISERROR(VLOOKUP(CONCATENATE($A427,"_",G$2),'Reference data SID'!$B:$N,13,FALSE)),"",VLOOKUP(CONCATENATE($A427,"_",G$2),'Reference data SID'!$B:$N,13,FALSE))</f>
        <v/>
      </c>
      <c r="H427" s="16" t="str">
        <f>IF(ISERROR(VLOOKUP(CONCATENATE($A427,"_",H$2),'Reference data SID'!$B:$N,13,FALSE)),"",VLOOKUP(CONCATENATE($A427,"_",H$2),'Reference data SID'!$B:$N,13,FALSE))</f>
        <v/>
      </c>
      <c r="I427" s="16" t="str">
        <f>IF(ISERROR(VLOOKUP(CONCATENATE($A427,"_",I$2),'Reference data SID'!$B:$N,13,FALSE)),"",VLOOKUP(CONCATENATE($A427,"_",I$2),'Reference data SID'!$B:$N,13,FALSE))</f>
        <v/>
      </c>
      <c r="J427" s="16" t="str">
        <f>IF(ISERROR(VLOOKUP(CONCATENATE($A427,"_",J$2),'Reference data SID'!$B:$N,13,FALSE)),"",VLOOKUP(CONCATENATE($A427,"_",J$2),'Reference data SID'!$B:$N,13,FALSE))</f>
        <v/>
      </c>
      <c r="K427" s="16" t="str">
        <f>IF(ISERROR(VLOOKUP(CONCATENATE($A427,"_",K$2),'Reference data SID'!$B:$N,13,FALSE)),"",VLOOKUP(CONCATENATE($A427,"_",K$2),'Reference data SID'!$B:$N,13,FALSE))</f>
        <v/>
      </c>
      <c r="L427" s="16" t="str">
        <f>IF(ISERROR(VLOOKUP(CONCATENATE($A427,"_",L$2),'Reference data SID'!$B:$N,13,FALSE)),"",VLOOKUP(CONCATENATE($A427,"_",L$2),'Reference data SID'!$B:$N,13,FALSE))</f>
        <v/>
      </c>
      <c r="M427" s="16" t="str">
        <f>IF(ISERROR(VLOOKUP(CONCATENATE($A427,"_",M$2),'Reference data SID'!$B:$N,13,FALSE)),"",VLOOKUP(CONCATENATE($A427,"_",M$2),'Reference data SID'!$B:$N,13,FALSE))</f>
        <v/>
      </c>
      <c r="N427" s="16" t="str">
        <f>IF(ISERROR(VLOOKUP(CONCATENATE($A427,"_",N$2),'Reference data SID'!$B:$N,13,FALSE)),"",VLOOKUP(CONCATENATE($A427,"_",N$2),'Reference data SID'!$B:$N,13,FALSE))</f>
        <v/>
      </c>
      <c r="O427" s="16" t="str">
        <f>IF(ISERROR(VLOOKUP(CONCATENATE($A427,"_",O$2),'Reference data SID'!$B:$N,13,FALSE)),"",VLOOKUP(CONCATENATE($A427,"_",O$2),'Reference data SID'!$B:$N,13,FALSE))</f>
        <v/>
      </c>
      <c r="P427" s="16" t="str">
        <f>IF(ISERROR(VLOOKUP(CONCATENATE($A427,"_",P$2),'Reference data SID'!$B:$N,13,FALSE)),"",VLOOKUP(CONCATENATE($A427,"_",P$2),'Reference data SID'!$B:$N,13,FALSE))</f>
        <v/>
      </c>
      <c r="Q427" s="16" t="str">
        <f>IF(ISERROR(VLOOKUP(CONCATENATE($A427,"_",Q$2),'Reference data SID'!$B:$N,13,FALSE)),"",VLOOKUP(CONCATENATE($A427,"_",Q$2),'Reference data SID'!$B:$N,13,FALSE))</f>
        <v/>
      </c>
      <c r="R427" s="16" t="str">
        <f>IF(ISERROR(VLOOKUP(CONCATENATE($A427,"_",R$2),'Reference data SID'!$B:$N,13,FALSE)),"",VLOOKUP(CONCATENATE($A427,"_",R$2),'Reference data SID'!$B:$N,13,FALSE))</f>
        <v/>
      </c>
      <c r="S427" s="16" t="str">
        <f>IF(ISERROR(VLOOKUP(CONCATENATE($A427,"_",S$2),'Reference data SID'!$B:$N,13,FALSE)),"",VLOOKUP(CONCATENATE($A427,"_",S$2),'Reference data SID'!$B:$N,13,FALSE))</f>
        <v/>
      </c>
      <c r="T427" s="16" t="str">
        <f>IF(ISERROR(VLOOKUP(CONCATENATE($A427,"_",T$2),'Reference data SID'!$B:$N,13,FALSE)),"",VLOOKUP(CONCATENATE($A427,"_",T$2),'Reference data SID'!$B:$N,13,FALSE))</f>
        <v/>
      </c>
      <c r="U427" s="16" t="str">
        <f>IF(ISERROR(VLOOKUP(CONCATENATE($A427,"_",U$2),'Reference data SID'!$B:$N,13,FALSE)),"",VLOOKUP(CONCATENATE($A427,"_",U$2),'Reference data SID'!$B:$N,13,FALSE))</f>
        <v/>
      </c>
      <c r="V427" s="16" t="str">
        <f>IF(ISERROR(VLOOKUP(CONCATENATE($A427,"_",V$2),'Reference data SID'!$B:$N,13,FALSE)),"",VLOOKUP(CONCATENATE($A427,"_",V$2),'Reference data SID'!$B:$N,13,FALSE))</f>
        <v/>
      </c>
      <c r="W427" s="16" t="str">
        <f>IF(ISERROR(VLOOKUP(CONCATENATE($A427,"_",W$2),'Reference data SID'!$B:$N,13,FALSE)),"",VLOOKUP(CONCATENATE($A427,"_",W$2),'Reference data SID'!$B:$N,13,FALSE))</f>
        <v/>
      </c>
      <c r="X427" s="16" t="str">
        <f>IF(ISERROR(VLOOKUP(CONCATENATE($A427,"_",X$2),'Reference data SID'!$B:$N,13,FALSE)),"",VLOOKUP(CONCATENATE($A427,"_",X$2),'Reference data SID'!$B:$N,13,FALSE))</f>
        <v/>
      </c>
      <c r="Y427" s="16" t="str">
        <f>IF(ISERROR(VLOOKUP(CONCATENATE($A427,"_",Y$2),'Reference data SID'!$B:$N,13,FALSE)),"",VLOOKUP(CONCATENATE($A427,"_",Y$2),'Reference data SID'!$B:$N,13,FALSE))</f>
        <v/>
      </c>
      <c r="Z427" s="16" t="str">
        <f>IF(ISERROR(VLOOKUP(CONCATENATE($A427,"_",Z$2),'Reference data SID'!$B:$N,13,FALSE)),"",VLOOKUP(CONCATENATE($A427,"_",Z$2),'Reference data SID'!$B:$N,13,FALSE))</f>
        <v/>
      </c>
      <c r="AA427" s="16" t="str">
        <f>IF(ISERROR(VLOOKUP(CONCATENATE($A427,"_",AA$2),'Reference data SID'!$B:$N,13,FALSE)),"",VLOOKUP(CONCATENATE($A427,"_",AA$2),'Reference data SID'!$B:$N,13,FALSE))</f>
        <v/>
      </c>
      <c r="AB427" s="16" t="str">
        <f>IF(ISERROR(VLOOKUP(CONCATENATE($A427,"_",AB$2),'Reference data SID'!$B:$N,13,FALSE)),"",VLOOKUP(CONCATENATE($A427,"_",AB$2),'Reference data SID'!$B:$N,13,FALSE))</f>
        <v/>
      </c>
      <c r="AC427" s="16" t="str">
        <f>IF(ISERROR(VLOOKUP(CONCATENATE($A427,"_",AC$2),'Reference data SID'!$B:$N,13,FALSE)),"",VLOOKUP(CONCATENATE($A427,"_",AC$2),'Reference data SID'!$B:$N,13,FALSE))</f>
        <v/>
      </c>
      <c r="AD427" s="16" t="str">
        <f>IF(ISERROR(VLOOKUP(CONCATENATE($A427,"_",AD$2),'Reference data SID'!$B:$N,13,FALSE)),"",VLOOKUP(CONCATENATE($A427,"_",AD$2),'Reference data SID'!$B:$N,13,FALSE))</f>
        <v/>
      </c>
      <c r="AE427" s="16" t="str">
        <f>IF(ISERROR(VLOOKUP(CONCATENATE($A427,"_",AE$2),'Reference data SID'!$B:$N,13,FALSE)),"",VLOOKUP(CONCATENATE($A427,"_",AE$2),'Reference data SID'!$B:$N,13,FALSE))</f>
        <v/>
      </c>
      <c r="AF427" s="16" t="str">
        <f>IF(ISERROR(VLOOKUP(CONCATENATE($A427,"_",AF$2),'Reference data SID'!$B:$N,13,FALSE)),"",VLOOKUP(CONCATENATE($A427,"_",AF$2),'Reference data SID'!$B:$N,13,FALSE))</f>
        <v/>
      </c>
      <c r="AG427" s="16" t="str">
        <f>IF(ISERROR(VLOOKUP(CONCATENATE($A427,"_",AG$2),'Reference data SID'!$B:$N,13,FALSE)),"",VLOOKUP(CONCATENATE($A427,"_",AG$2),'Reference data SID'!$B:$N,13,FALSE))</f>
        <v/>
      </c>
      <c r="AH427" s="16" t="str">
        <f>IF(ISERROR(VLOOKUP(CONCATENATE($A427,"_",AH$2),'Reference data SID'!$B:$N,13,FALSE)),"",VLOOKUP(CONCATENATE($A427,"_",AH$2),'Reference data SID'!$B:$N,13,FALSE))</f>
        <v/>
      </c>
      <c r="AI427" s="16" t="str">
        <f>IF(ISERROR(VLOOKUP(CONCATENATE($A427,"_",AI$2),'Reference data SID'!$B:$N,13,FALSE)),"",VLOOKUP(CONCATENATE($A427,"_",AI$2),'Reference data SID'!$B:$N,13,FALSE))</f>
        <v/>
      </c>
      <c r="AJ427" s="16" t="str">
        <f>IF(ISERROR(VLOOKUP(CONCATENATE($A427,"_",AJ$2),'Reference data SID'!$B:$N,13,FALSE)),"",VLOOKUP(CONCATENATE($A427,"_",AJ$2),'Reference data SID'!$B:$N,13,FALSE))</f>
        <v/>
      </c>
      <c r="AK427" s="16" t="str">
        <f>IF(ISERROR(VLOOKUP(CONCATENATE($A427,"_",AK$2),'Reference data SID'!$B:$N,13,FALSE)),"",VLOOKUP(CONCATENATE($A427,"_",AK$2),'Reference data SID'!$B:$N,13,FALSE))</f>
        <v/>
      </c>
      <c r="AL427" s="16" t="str">
        <f>IF(ISERROR(VLOOKUP(CONCATENATE($A427,"_",AL$2),'Reference data SID'!$B:$N,13,FALSE)),"",VLOOKUP(CONCATENATE($A427,"_",AL$2),'Reference data SID'!$B:$N,13,FALSE))</f>
        <v/>
      </c>
      <c r="AM427" s="16" t="str">
        <f>IF(ISERROR(VLOOKUP(CONCATENATE($A427,"_",AM$2),'Reference data SID'!$B:$N,13,FALSE)),"",VLOOKUP(CONCATENATE($A427,"_",AM$2),'Reference data SID'!$B:$N,13,FALSE))</f>
        <v/>
      </c>
      <c r="AN427" s="16" t="str">
        <f>IF(ISERROR(VLOOKUP(CONCATENATE($A427,"_",AN$2),'Reference data SID'!$B:$N,13,FALSE)),"",VLOOKUP(CONCATENATE($A427,"_",AN$2),'Reference data SID'!$B:$N,13,FALSE))</f>
        <v/>
      </c>
      <c r="AO427" s="16" t="str">
        <f>IF(ISERROR(VLOOKUP(CONCATENATE($A427,"_",AO$2),'Reference data SID'!$B:$N,13,FALSE)),"",VLOOKUP(CONCATENATE($A427,"_",AO$2),'Reference data SID'!$B:$N,13,FALSE))</f>
        <v/>
      </c>
      <c r="AP427" s="16" t="str">
        <f>IF(ISERROR(VLOOKUP(CONCATENATE($A427,"_",AP$2),'Reference data SID'!$B:$N,13,FALSE)),"",VLOOKUP(CONCATENATE($A427,"_",AP$2),'Reference data SID'!$B:$N,13,FALSE))</f>
        <v/>
      </c>
      <c r="AQ427" s="16" t="str">
        <f>IF(ISERROR(VLOOKUP(CONCATENATE($A427,"_",AQ$2),'Reference data SID'!$B:$N,13,FALSE)),"",VLOOKUP(CONCATENATE($A427,"_",AQ$2),'Reference data SID'!$B:$N,13,FALSE))</f>
        <v/>
      </c>
      <c r="AR427" s="16" t="str">
        <f>IF(ISERROR(VLOOKUP(CONCATENATE($A427,"_",AR$2),'Reference data SID'!$B:$N,13,FALSE)),"",VLOOKUP(CONCATENATE($A427,"_",AR$2),'Reference data SID'!$B:$N,13,FALSE))</f>
        <v/>
      </c>
      <c r="AS427" s="16" t="str">
        <f>IF(ISERROR(VLOOKUP(CONCATENATE($A427,"_",AS$2),'Reference data SID'!$B:$N,13,FALSE)),"",VLOOKUP(CONCATENATE($A427,"_",AS$2),'Reference data SID'!$B:$N,13,FALSE))</f>
        <v/>
      </c>
      <c r="AT427" s="16" t="str">
        <f>IF(ISERROR(VLOOKUP(CONCATENATE($A427,"_",AT$2),'Reference data SID'!$B:$N,13,FALSE)),"",VLOOKUP(CONCATENATE($A427,"_",AT$2),'Reference data SID'!$B:$N,13,FALSE))</f>
        <v/>
      </c>
    </row>
    <row r="428" spans="1:46" x14ac:dyDescent="0.25">
      <c r="A428">
        <v>424</v>
      </c>
      <c r="B428" s="16" t="str">
        <f>IF(ISERROR(VLOOKUP(CONCATENATE($A428,"_",B$2),'Reference data SID'!$B:$N,13,FALSE)),"",VLOOKUP(CONCATENATE($A428,"_",B$2),'Reference data SID'!$B:$N,13,FALSE))</f>
        <v/>
      </c>
      <c r="C428" s="16" t="str">
        <f>IF(ISERROR(VLOOKUP(CONCATENATE($A428,"_",C$2),'Reference data SID'!$B:$N,13,FALSE)),"",VLOOKUP(CONCATENATE($A428,"_",C$2),'Reference data SID'!$B:$N,13,FALSE))</f>
        <v/>
      </c>
      <c r="D428" s="16" t="str">
        <f>IF(ISERROR(VLOOKUP(CONCATENATE($A428,"_",D$2),'Reference data SID'!$B:$N,13,FALSE)),"",VLOOKUP(CONCATENATE($A428,"_",D$2),'Reference data SID'!$B:$N,13,FALSE))</f>
        <v/>
      </c>
      <c r="E428" s="16" t="str">
        <f>IF(ISERROR(VLOOKUP(CONCATENATE($A428,"_",E$2),'Reference data SID'!$B:$N,13,FALSE)),"",VLOOKUP(CONCATENATE($A428,"_",E$2),'Reference data SID'!$B:$N,13,FALSE))</f>
        <v/>
      </c>
      <c r="F428" s="16" t="str">
        <f>IF(ISERROR(VLOOKUP(CONCATENATE($A428,"_",F$2),'Reference data SID'!$B:$N,13,FALSE)),"",VLOOKUP(CONCATENATE($A428,"_",F$2),'Reference data SID'!$B:$N,13,FALSE))</f>
        <v/>
      </c>
      <c r="G428" s="16" t="str">
        <f>IF(ISERROR(VLOOKUP(CONCATENATE($A428,"_",G$2),'Reference data SID'!$B:$N,13,FALSE)),"",VLOOKUP(CONCATENATE($A428,"_",G$2),'Reference data SID'!$B:$N,13,FALSE))</f>
        <v/>
      </c>
      <c r="H428" s="16" t="str">
        <f>IF(ISERROR(VLOOKUP(CONCATENATE($A428,"_",H$2),'Reference data SID'!$B:$N,13,FALSE)),"",VLOOKUP(CONCATENATE($A428,"_",H$2),'Reference data SID'!$B:$N,13,FALSE))</f>
        <v/>
      </c>
      <c r="I428" s="16" t="str">
        <f>IF(ISERROR(VLOOKUP(CONCATENATE($A428,"_",I$2),'Reference data SID'!$B:$N,13,FALSE)),"",VLOOKUP(CONCATENATE($A428,"_",I$2),'Reference data SID'!$B:$N,13,FALSE))</f>
        <v/>
      </c>
      <c r="J428" s="16" t="str">
        <f>IF(ISERROR(VLOOKUP(CONCATENATE($A428,"_",J$2),'Reference data SID'!$B:$N,13,FALSE)),"",VLOOKUP(CONCATENATE($A428,"_",J$2),'Reference data SID'!$B:$N,13,FALSE))</f>
        <v/>
      </c>
      <c r="K428" s="16" t="str">
        <f>IF(ISERROR(VLOOKUP(CONCATENATE($A428,"_",K$2),'Reference data SID'!$B:$N,13,FALSE)),"",VLOOKUP(CONCATENATE($A428,"_",K$2),'Reference data SID'!$B:$N,13,FALSE))</f>
        <v/>
      </c>
      <c r="L428" s="16" t="str">
        <f>IF(ISERROR(VLOOKUP(CONCATENATE($A428,"_",L$2),'Reference data SID'!$B:$N,13,FALSE)),"",VLOOKUP(CONCATENATE($A428,"_",L$2),'Reference data SID'!$B:$N,13,FALSE))</f>
        <v/>
      </c>
      <c r="M428" s="16" t="str">
        <f>IF(ISERROR(VLOOKUP(CONCATENATE($A428,"_",M$2),'Reference data SID'!$B:$N,13,FALSE)),"",VLOOKUP(CONCATENATE($A428,"_",M$2),'Reference data SID'!$B:$N,13,FALSE))</f>
        <v/>
      </c>
      <c r="N428" s="16" t="str">
        <f>IF(ISERROR(VLOOKUP(CONCATENATE($A428,"_",N$2),'Reference data SID'!$B:$N,13,FALSE)),"",VLOOKUP(CONCATENATE($A428,"_",N$2),'Reference data SID'!$B:$N,13,FALSE))</f>
        <v/>
      </c>
      <c r="O428" s="16" t="str">
        <f>IF(ISERROR(VLOOKUP(CONCATENATE($A428,"_",O$2),'Reference data SID'!$B:$N,13,FALSE)),"",VLOOKUP(CONCATENATE($A428,"_",O$2),'Reference data SID'!$B:$N,13,FALSE))</f>
        <v/>
      </c>
      <c r="P428" s="16" t="str">
        <f>IF(ISERROR(VLOOKUP(CONCATENATE($A428,"_",P$2),'Reference data SID'!$B:$N,13,FALSE)),"",VLOOKUP(CONCATENATE($A428,"_",P$2),'Reference data SID'!$B:$N,13,FALSE))</f>
        <v/>
      </c>
      <c r="Q428" s="16" t="str">
        <f>IF(ISERROR(VLOOKUP(CONCATENATE($A428,"_",Q$2),'Reference data SID'!$B:$N,13,FALSE)),"",VLOOKUP(CONCATENATE($A428,"_",Q$2),'Reference data SID'!$B:$N,13,FALSE))</f>
        <v/>
      </c>
      <c r="R428" s="16" t="str">
        <f>IF(ISERROR(VLOOKUP(CONCATENATE($A428,"_",R$2),'Reference data SID'!$B:$N,13,FALSE)),"",VLOOKUP(CONCATENATE($A428,"_",R$2),'Reference data SID'!$B:$N,13,FALSE))</f>
        <v/>
      </c>
      <c r="S428" s="16" t="str">
        <f>IF(ISERROR(VLOOKUP(CONCATENATE($A428,"_",S$2),'Reference data SID'!$B:$N,13,FALSE)),"",VLOOKUP(CONCATENATE($A428,"_",S$2),'Reference data SID'!$B:$N,13,FALSE))</f>
        <v/>
      </c>
      <c r="T428" s="16" t="str">
        <f>IF(ISERROR(VLOOKUP(CONCATENATE($A428,"_",T$2),'Reference data SID'!$B:$N,13,FALSE)),"",VLOOKUP(CONCATENATE($A428,"_",T$2),'Reference data SID'!$B:$N,13,FALSE))</f>
        <v/>
      </c>
      <c r="U428" s="16" t="str">
        <f>IF(ISERROR(VLOOKUP(CONCATENATE($A428,"_",U$2),'Reference data SID'!$B:$N,13,FALSE)),"",VLOOKUP(CONCATENATE($A428,"_",U$2),'Reference data SID'!$B:$N,13,FALSE))</f>
        <v/>
      </c>
      <c r="V428" s="16" t="str">
        <f>IF(ISERROR(VLOOKUP(CONCATENATE($A428,"_",V$2),'Reference data SID'!$B:$N,13,FALSE)),"",VLOOKUP(CONCATENATE($A428,"_",V$2),'Reference data SID'!$B:$N,13,FALSE))</f>
        <v/>
      </c>
      <c r="W428" s="16" t="str">
        <f>IF(ISERROR(VLOOKUP(CONCATENATE($A428,"_",W$2),'Reference data SID'!$B:$N,13,FALSE)),"",VLOOKUP(CONCATENATE($A428,"_",W$2),'Reference data SID'!$B:$N,13,FALSE))</f>
        <v/>
      </c>
      <c r="X428" s="16" t="str">
        <f>IF(ISERROR(VLOOKUP(CONCATENATE($A428,"_",X$2),'Reference data SID'!$B:$N,13,FALSE)),"",VLOOKUP(CONCATENATE($A428,"_",X$2),'Reference data SID'!$B:$N,13,FALSE))</f>
        <v/>
      </c>
      <c r="Y428" s="16" t="str">
        <f>IF(ISERROR(VLOOKUP(CONCATENATE($A428,"_",Y$2),'Reference data SID'!$B:$N,13,FALSE)),"",VLOOKUP(CONCATENATE($A428,"_",Y$2),'Reference data SID'!$B:$N,13,FALSE))</f>
        <v/>
      </c>
      <c r="Z428" s="16" t="str">
        <f>IF(ISERROR(VLOOKUP(CONCATENATE($A428,"_",Z$2),'Reference data SID'!$B:$N,13,FALSE)),"",VLOOKUP(CONCATENATE($A428,"_",Z$2),'Reference data SID'!$B:$N,13,FALSE))</f>
        <v/>
      </c>
      <c r="AA428" s="16" t="str">
        <f>IF(ISERROR(VLOOKUP(CONCATENATE($A428,"_",AA$2),'Reference data SID'!$B:$N,13,FALSE)),"",VLOOKUP(CONCATENATE($A428,"_",AA$2),'Reference data SID'!$B:$N,13,FALSE))</f>
        <v/>
      </c>
      <c r="AB428" s="16" t="str">
        <f>IF(ISERROR(VLOOKUP(CONCATENATE($A428,"_",AB$2),'Reference data SID'!$B:$N,13,FALSE)),"",VLOOKUP(CONCATENATE($A428,"_",AB$2),'Reference data SID'!$B:$N,13,FALSE))</f>
        <v/>
      </c>
      <c r="AC428" s="16" t="str">
        <f>IF(ISERROR(VLOOKUP(CONCATENATE($A428,"_",AC$2),'Reference data SID'!$B:$N,13,FALSE)),"",VLOOKUP(CONCATENATE($A428,"_",AC$2),'Reference data SID'!$B:$N,13,FALSE))</f>
        <v/>
      </c>
      <c r="AD428" s="16" t="str">
        <f>IF(ISERROR(VLOOKUP(CONCATENATE($A428,"_",AD$2),'Reference data SID'!$B:$N,13,FALSE)),"",VLOOKUP(CONCATENATE($A428,"_",AD$2),'Reference data SID'!$B:$N,13,FALSE))</f>
        <v/>
      </c>
      <c r="AE428" s="16" t="str">
        <f>IF(ISERROR(VLOOKUP(CONCATENATE($A428,"_",AE$2),'Reference data SID'!$B:$N,13,FALSE)),"",VLOOKUP(CONCATENATE($A428,"_",AE$2),'Reference data SID'!$B:$N,13,FALSE))</f>
        <v/>
      </c>
      <c r="AF428" s="16" t="str">
        <f>IF(ISERROR(VLOOKUP(CONCATENATE($A428,"_",AF$2),'Reference data SID'!$B:$N,13,FALSE)),"",VLOOKUP(CONCATENATE($A428,"_",AF$2),'Reference data SID'!$B:$N,13,FALSE))</f>
        <v/>
      </c>
      <c r="AG428" s="16" t="str">
        <f>IF(ISERROR(VLOOKUP(CONCATENATE($A428,"_",AG$2),'Reference data SID'!$B:$N,13,FALSE)),"",VLOOKUP(CONCATENATE($A428,"_",AG$2),'Reference data SID'!$B:$N,13,FALSE))</f>
        <v/>
      </c>
      <c r="AH428" s="16" t="str">
        <f>IF(ISERROR(VLOOKUP(CONCATENATE($A428,"_",AH$2),'Reference data SID'!$B:$N,13,FALSE)),"",VLOOKUP(CONCATENATE($A428,"_",AH$2),'Reference data SID'!$B:$N,13,FALSE))</f>
        <v/>
      </c>
      <c r="AI428" s="16" t="str">
        <f>IF(ISERROR(VLOOKUP(CONCATENATE($A428,"_",AI$2),'Reference data SID'!$B:$N,13,FALSE)),"",VLOOKUP(CONCATENATE($A428,"_",AI$2),'Reference data SID'!$B:$N,13,FALSE))</f>
        <v/>
      </c>
      <c r="AJ428" s="16" t="str">
        <f>IF(ISERROR(VLOOKUP(CONCATENATE($A428,"_",AJ$2),'Reference data SID'!$B:$N,13,FALSE)),"",VLOOKUP(CONCATENATE($A428,"_",AJ$2),'Reference data SID'!$B:$N,13,FALSE))</f>
        <v/>
      </c>
      <c r="AK428" s="16" t="str">
        <f>IF(ISERROR(VLOOKUP(CONCATENATE($A428,"_",AK$2),'Reference data SID'!$B:$N,13,FALSE)),"",VLOOKUP(CONCATENATE($A428,"_",AK$2),'Reference data SID'!$B:$N,13,FALSE))</f>
        <v/>
      </c>
      <c r="AL428" s="16" t="str">
        <f>IF(ISERROR(VLOOKUP(CONCATENATE($A428,"_",AL$2),'Reference data SID'!$B:$N,13,FALSE)),"",VLOOKUP(CONCATENATE($A428,"_",AL$2),'Reference data SID'!$B:$N,13,FALSE))</f>
        <v/>
      </c>
      <c r="AM428" s="16" t="str">
        <f>IF(ISERROR(VLOOKUP(CONCATENATE($A428,"_",AM$2),'Reference data SID'!$B:$N,13,FALSE)),"",VLOOKUP(CONCATENATE($A428,"_",AM$2),'Reference data SID'!$B:$N,13,FALSE))</f>
        <v/>
      </c>
      <c r="AN428" s="16" t="str">
        <f>IF(ISERROR(VLOOKUP(CONCATENATE($A428,"_",AN$2),'Reference data SID'!$B:$N,13,FALSE)),"",VLOOKUP(CONCATENATE($A428,"_",AN$2),'Reference data SID'!$B:$N,13,FALSE))</f>
        <v/>
      </c>
      <c r="AO428" s="16" t="str">
        <f>IF(ISERROR(VLOOKUP(CONCATENATE($A428,"_",AO$2),'Reference data SID'!$B:$N,13,FALSE)),"",VLOOKUP(CONCATENATE($A428,"_",AO$2),'Reference data SID'!$B:$N,13,FALSE))</f>
        <v/>
      </c>
      <c r="AP428" s="16" t="str">
        <f>IF(ISERROR(VLOOKUP(CONCATENATE($A428,"_",AP$2),'Reference data SID'!$B:$N,13,FALSE)),"",VLOOKUP(CONCATENATE($A428,"_",AP$2),'Reference data SID'!$B:$N,13,FALSE))</f>
        <v/>
      </c>
      <c r="AQ428" s="16" t="str">
        <f>IF(ISERROR(VLOOKUP(CONCATENATE($A428,"_",AQ$2),'Reference data SID'!$B:$N,13,FALSE)),"",VLOOKUP(CONCATENATE($A428,"_",AQ$2),'Reference data SID'!$B:$N,13,FALSE))</f>
        <v/>
      </c>
      <c r="AR428" s="16" t="str">
        <f>IF(ISERROR(VLOOKUP(CONCATENATE($A428,"_",AR$2),'Reference data SID'!$B:$N,13,FALSE)),"",VLOOKUP(CONCATENATE($A428,"_",AR$2),'Reference data SID'!$B:$N,13,FALSE))</f>
        <v/>
      </c>
      <c r="AS428" s="16" t="str">
        <f>IF(ISERROR(VLOOKUP(CONCATENATE($A428,"_",AS$2),'Reference data SID'!$B:$N,13,FALSE)),"",VLOOKUP(CONCATENATE($A428,"_",AS$2),'Reference data SID'!$B:$N,13,FALSE))</f>
        <v/>
      </c>
      <c r="AT428" s="16" t="str">
        <f>IF(ISERROR(VLOOKUP(CONCATENATE($A428,"_",AT$2),'Reference data SID'!$B:$N,13,FALSE)),"",VLOOKUP(CONCATENATE($A428,"_",AT$2),'Reference data SID'!$B:$N,13,FALSE))</f>
        <v/>
      </c>
    </row>
    <row r="429" spans="1:46" x14ac:dyDescent="0.25">
      <c r="A429">
        <v>425</v>
      </c>
      <c r="B429" s="16" t="str">
        <f>IF(ISERROR(VLOOKUP(CONCATENATE($A429,"_",B$2),'Reference data SID'!$B:$N,13,FALSE)),"",VLOOKUP(CONCATENATE($A429,"_",B$2),'Reference data SID'!$B:$N,13,FALSE))</f>
        <v/>
      </c>
      <c r="C429" s="16" t="str">
        <f>IF(ISERROR(VLOOKUP(CONCATENATE($A429,"_",C$2),'Reference data SID'!$B:$N,13,FALSE)),"",VLOOKUP(CONCATENATE($A429,"_",C$2),'Reference data SID'!$B:$N,13,FALSE))</f>
        <v/>
      </c>
      <c r="D429" s="16" t="str">
        <f>IF(ISERROR(VLOOKUP(CONCATENATE($A429,"_",D$2),'Reference data SID'!$B:$N,13,FALSE)),"",VLOOKUP(CONCATENATE($A429,"_",D$2),'Reference data SID'!$B:$N,13,FALSE))</f>
        <v/>
      </c>
      <c r="E429" s="16" t="str">
        <f>IF(ISERROR(VLOOKUP(CONCATENATE($A429,"_",E$2),'Reference data SID'!$B:$N,13,FALSE)),"",VLOOKUP(CONCATENATE($A429,"_",E$2),'Reference data SID'!$B:$N,13,FALSE))</f>
        <v/>
      </c>
      <c r="F429" s="16" t="str">
        <f>IF(ISERROR(VLOOKUP(CONCATENATE($A429,"_",F$2),'Reference data SID'!$B:$N,13,FALSE)),"",VLOOKUP(CONCATENATE($A429,"_",F$2),'Reference data SID'!$B:$N,13,FALSE))</f>
        <v/>
      </c>
      <c r="G429" s="16" t="str">
        <f>IF(ISERROR(VLOOKUP(CONCATENATE($A429,"_",G$2),'Reference data SID'!$B:$N,13,FALSE)),"",VLOOKUP(CONCATENATE($A429,"_",G$2),'Reference data SID'!$B:$N,13,FALSE))</f>
        <v/>
      </c>
      <c r="H429" s="16" t="str">
        <f>IF(ISERROR(VLOOKUP(CONCATENATE($A429,"_",H$2),'Reference data SID'!$B:$N,13,FALSE)),"",VLOOKUP(CONCATENATE($A429,"_",H$2),'Reference data SID'!$B:$N,13,FALSE))</f>
        <v/>
      </c>
      <c r="I429" s="16" t="str">
        <f>IF(ISERROR(VLOOKUP(CONCATENATE($A429,"_",I$2),'Reference data SID'!$B:$N,13,FALSE)),"",VLOOKUP(CONCATENATE($A429,"_",I$2),'Reference data SID'!$B:$N,13,FALSE))</f>
        <v/>
      </c>
      <c r="J429" s="16" t="str">
        <f>IF(ISERROR(VLOOKUP(CONCATENATE($A429,"_",J$2),'Reference data SID'!$B:$N,13,FALSE)),"",VLOOKUP(CONCATENATE($A429,"_",J$2),'Reference data SID'!$B:$N,13,FALSE))</f>
        <v/>
      </c>
      <c r="K429" s="16" t="str">
        <f>IF(ISERROR(VLOOKUP(CONCATENATE($A429,"_",K$2),'Reference data SID'!$B:$N,13,FALSE)),"",VLOOKUP(CONCATENATE($A429,"_",K$2),'Reference data SID'!$B:$N,13,FALSE))</f>
        <v/>
      </c>
      <c r="L429" s="16" t="str">
        <f>IF(ISERROR(VLOOKUP(CONCATENATE($A429,"_",L$2),'Reference data SID'!$B:$N,13,FALSE)),"",VLOOKUP(CONCATENATE($A429,"_",L$2),'Reference data SID'!$B:$N,13,FALSE))</f>
        <v/>
      </c>
      <c r="M429" s="16" t="str">
        <f>IF(ISERROR(VLOOKUP(CONCATENATE($A429,"_",M$2),'Reference data SID'!$B:$N,13,FALSE)),"",VLOOKUP(CONCATENATE($A429,"_",M$2),'Reference data SID'!$B:$N,13,FALSE))</f>
        <v/>
      </c>
      <c r="N429" s="16" t="str">
        <f>IF(ISERROR(VLOOKUP(CONCATENATE($A429,"_",N$2),'Reference data SID'!$B:$N,13,FALSE)),"",VLOOKUP(CONCATENATE($A429,"_",N$2),'Reference data SID'!$B:$N,13,FALSE))</f>
        <v/>
      </c>
      <c r="O429" s="16" t="str">
        <f>IF(ISERROR(VLOOKUP(CONCATENATE($A429,"_",O$2),'Reference data SID'!$B:$N,13,FALSE)),"",VLOOKUP(CONCATENATE($A429,"_",O$2),'Reference data SID'!$B:$N,13,FALSE))</f>
        <v/>
      </c>
      <c r="P429" s="16" t="str">
        <f>IF(ISERROR(VLOOKUP(CONCATENATE($A429,"_",P$2),'Reference data SID'!$B:$N,13,FALSE)),"",VLOOKUP(CONCATENATE($A429,"_",P$2),'Reference data SID'!$B:$N,13,FALSE))</f>
        <v/>
      </c>
      <c r="Q429" s="16" t="str">
        <f>IF(ISERROR(VLOOKUP(CONCATENATE($A429,"_",Q$2),'Reference data SID'!$B:$N,13,FALSE)),"",VLOOKUP(CONCATENATE($A429,"_",Q$2),'Reference data SID'!$B:$N,13,FALSE))</f>
        <v/>
      </c>
      <c r="R429" s="16" t="str">
        <f>IF(ISERROR(VLOOKUP(CONCATENATE($A429,"_",R$2),'Reference data SID'!$B:$N,13,FALSE)),"",VLOOKUP(CONCATENATE($A429,"_",R$2),'Reference data SID'!$B:$N,13,FALSE))</f>
        <v/>
      </c>
      <c r="S429" s="16" t="str">
        <f>IF(ISERROR(VLOOKUP(CONCATENATE($A429,"_",S$2),'Reference data SID'!$B:$N,13,FALSE)),"",VLOOKUP(CONCATENATE($A429,"_",S$2),'Reference data SID'!$B:$N,13,FALSE))</f>
        <v/>
      </c>
      <c r="T429" s="16" t="str">
        <f>IF(ISERROR(VLOOKUP(CONCATENATE($A429,"_",T$2),'Reference data SID'!$B:$N,13,FALSE)),"",VLOOKUP(CONCATENATE($A429,"_",T$2),'Reference data SID'!$B:$N,13,FALSE))</f>
        <v/>
      </c>
      <c r="U429" s="16" t="str">
        <f>IF(ISERROR(VLOOKUP(CONCATENATE($A429,"_",U$2),'Reference data SID'!$B:$N,13,FALSE)),"",VLOOKUP(CONCATENATE($A429,"_",U$2),'Reference data SID'!$B:$N,13,FALSE))</f>
        <v/>
      </c>
      <c r="V429" s="16" t="str">
        <f>IF(ISERROR(VLOOKUP(CONCATENATE($A429,"_",V$2),'Reference data SID'!$B:$N,13,FALSE)),"",VLOOKUP(CONCATENATE($A429,"_",V$2),'Reference data SID'!$B:$N,13,FALSE))</f>
        <v/>
      </c>
      <c r="W429" s="16" t="str">
        <f>IF(ISERROR(VLOOKUP(CONCATENATE($A429,"_",W$2),'Reference data SID'!$B:$N,13,FALSE)),"",VLOOKUP(CONCATENATE($A429,"_",W$2),'Reference data SID'!$B:$N,13,FALSE))</f>
        <v/>
      </c>
      <c r="X429" s="16" t="str">
        <f>IF(ISERROR(VLOOKUP(CONCATENATE($A429,"_",X$2),'Reference data SID'!$B:$N,13,FALSE)),"",VLOOKUP(CONCATENATE($A429,"_",X$2),'Reference data SID'!$B:$N,13,FALSE))</f>
        <v/>
      </c>
      <c r="Y429" s="16" t="str">
        <f>IF(ISERROR(VLOOKUP(CONCATENATE($A429,"_",Y$2),'Reference data SID'!$B:$N,13,FALSE)),"",VLOOKUP(CONCATENATE($A429,"_",Y$2),'Reference data SID'!$B:$N,13,FALSE))</f>
        <v/>
      </c>
      <c r="Z429" s="16" t="str">
        <f>IF(ISERROR(VLOOKUP(CONCATENATE($A429,"_",Z$2),'Reference data SID'!$B:$N,13,FALSE)),"",VLOOKUP(CONCATENATE($A429,"_",Z$2),'Reference data SID'!$B:$N,13,FALSE))</f>
        <v/>
      </c>
      <c r="AA429" s="16" t="str">
        <f>IF(ISERROR(VLOOKUP(CONCATENATE($A429,"_",AA$2),'Reference data SID'!$B:$N,13,FALSE)),"",VLOOKUP(CONCATENATE($A429,"_",AA$2),'Reference data SID'!$B:$N,13,FALSE))</f>
        <v/>
      </c>
      <c r="AB429" s="16" t="str">
        <f>IF(ISERROR(VLOOKUP(CONCATENATE($A429,"_",AB$2),'Reference data SID'!$B:$N,13,FALSE)),"",VLOOKUP(CONCATENATE($A429,"_",AB$2),'Reference data SID'!$B:$N,13,FALSE))</f>
        <v/>
      </c>
      <c r="AC429" s="16" t="str">
        <f>IF(ISERROR(VLOOKUP(CONCATENATE($A429,"_",AC$2),'Reference data SID'!$B:$N,13,FALSE)),"",VLOOKUP(CONCATENATE($A429,"_",AC$2),'Reference data SID'!$B:$N,13,FALSE))</f>
        <v/>
      </c>
      <c r="AD429" s="16" t="str">
        <f>IF(ISERROR(VLOOKUP(CONCATENATE($A429,"_",AD$2),'Reference data SID'!$B:$N,13,FALSE)),"",VLOOKUP(CONCATENATE($A429,"_",AD$2),'Reference data SID'!$B:$N,13,FALSE))</f>
        <v/>
      </c>
      <c r="AE429" s="16" t="str">
        <f>IF(ISERROR(VLOOKUP(CONCATENATE($A429,"_",AE$2),'Reference data SID'!$B:$N,13,FALSE)),"",VLOOKUP(CONCATENATE($A429,"_",AE$2),'Reference data SID'!$B:$N,13,FALSE))</f>
        <v/>
      </c>
      <c r="AF429" s="16" t="str">
        <f>IF(ISERROR(VLOOKUP(CONCATENATE($A429,"_",AF$2),'Reference data SID'!$B:$N,13,FALSE)),"",VLOOKUP(CONCATENATE($A429,"_",AF$2),'Reference data SID'!$B:$N,13,FALSE))</f>
        <v/>
      </c>
      <c r="AG429" s="16" t="str">
        <f>IF(ISERROR(VLOOKUP(CONCATENATE($A429,"_",AG$2),'Reference data SID'!$B:$N,13,FALSE)),"",VLOOKUP(CONCATENATE($A429,"_",AG$2),'Reference data SID'!$B:$N,13,FALSE))</f>
        <v/>
      </c>
      <c r="AH429" s="16" t="str">
        <f>IF(ISERROR(VLOOKUP(CONCATENATE($A429,"_",AH$2),'Reference data SID'!$B:$N,13,FALSE)),"",VLOOKUP(CONCATENATE($A429,"_",AH$2),'Reference data SID'!$B:$N,13,FALSE))</f>
        <v/>
      </c>
      <c r="AI429" s="16" t="str">
        <f>IF(ISERROR(VLOOKUP(CONCATENATE($A429,"_",AI$2),'Reference data SID'!$B:$N,13,FALSE)),"",VLOOKUP(CONCATENATE($A429,"_",AI$2),'Reference data SID'!$B:$N,13,FALSE))</f>
        <v/>
      </c>
      <c r="AJ429" s="16" t="str">
        <f>IF(ISERROR(VLOOKUP(CONCATENATE($A429,"_",AJ$2),'Reference data SID'!$B:$N,13,FALSE)),"",VLOOKUP(CONCATENATE($A429,"_",AJ$2),'Reference data SID'!$B:$N,13,FALSE))</f>
        <v/>
      </c>
      <c r="AK429" s="16" t="str">
        <f>IF(ISERROR(VLOOKUP(CONCATENATE($A429,"_",AK$2),'Reference data SID'!$B:$N,13,FALSE)),"",VLOOKUP(CONCATENATE($A429,"_",AK$2),'Reference data SID'!$B:$N,13,FALSE))</f>
        <v/>
      </c>
      <c r="AL429" s="16" t="str">
        <f>IF(ISERROR(VLOOKUP(CONCATENATE($A429,"_",AL$2),'Reference data SID'!$B:$N,13,FALSE)),"",VLOOKUP(CONCATENATE($A429,"_",AL$2),'Reference data SID'!$B:$N,13,FALSE))</f>
        <v/>
      </c>
      <c r="AM429" s="16" t="str">
        <f>IF(ISERROR(VLOOKUP(CONCATENATE($A429,"_",AM$2),'Reference data SID'!$B:$N,13,FALSE)),"",VLOOKUP(CONCATENATE($A429,"_",AM$2),'Reference data SID'!$B:$N,13,FALSE))</f>
        <v/>
      </c>
      <c r="AN429" s="16" t="str">
        <f>IF(ISERROR(VLOOKUP(CONCATENATE($A429,"_",AN$2),'Reference data SID'!$B:$N,13,FALSE)),"",VLOOKUP(CONCATENATE($A429,"_",AN$2),'Reference data SID'!$B:$N,13,FALSE))</f>
        <v/>
      </c>
      <c r="AO429" s="16" t="str">
        <f>IF(ISERROR(VLOOKUP(CONCATENATE($A429,"_",AO$2),'Reference data SID'!$B:$N,13,FALSE)),"",VLOOKUP(CONCATENATE($A429,"_",AO$2),'Reference data SID'!$B:$N,13,FALSE))</f>
        <v/>
      </c>
      <c r="AP429" s="16" t="str">
        <f>IF(ISERROR(VLOOKUP(CONCATENATE($A429,"_",AP$2),'Reference data SID'!$B:$N,13,FALSE)),"",VLOOKUP(CONCATENATE($A429,"_",AP$2),'Reference data SID'!$B:$N,13,FALSE))</f>
        <v/>
      </c>
      <c r="AQ429" s="16" t="str">
        <f>IF(ISERROR(VLOOKUP(CONCATENATE($A429,"_",AQ$2),'Reference data SID'!$B:$N,13,FALSE)),"",VLOOKUP(CONCATENATE($A429,"_",AQ$2),'Reference data SID'!$B:$N,13,FALSE))</f>
        <v/>
      </c>
      <c r="AR429" s="16" t="str">
        <f>IF(ISERROR(VLOOKUP(CONCATENATE($A429,"_",AR$2),'Reference data SID'!$B:$N,13,FALSE)),"",VLOOKUP(CONCATENATE($A429,"_",AR$2),'Reference data SID'!$B:$N,13,FALSE))</f>
        <v/>
      </c>
      <c r="AS429" s="16" t="str">
        <f>IF(ISERROR(VLOOKUP(CONCATENATE($A429,"_",AS$2),'Reference data SID'!$B:$N,13,FALSE)),"",VLOOKUP(CONCATENATE($A429,"_",AS$2),'Reference data SID'!$B:$N,13,FALSE))</f>
        <v/>
      </c>
      <c r="AT429" s="16" t="str">
        <f>IF(ISERROR(VLOOKUP(CONCATENATE($A429,"_",AT$2),'Reference data SID'!$B:$N,13,FALSE)),"",VLOOKUP(CONCATENATE($A429,"_",AT$2),'Reference data SID'!$B:$N,13,FALSE))</f>
        <v/>
      </c>
    </row>
    <row r="430" spans="1:46" x14ac:dyDescent="0.25">
      <c r="A430">
        <v>426</v>
      </c>
      <c r="B430" s="16" t="str">
        <f>IF(ISERROR(VLOOKUP(CONCATENATE($A430,"_",B$2),'Reference data SID'!$B:$N,13,FALSE)),"",VLOOKUP(CONCATENATE($A430,"_",B$2),'Reference data SID'!$B:$N,13,FALSE))</f>
        <v/>
      </c>
      <c r="C430" s="16" t="str">
        <f>IF(ISERROR(VLOOKUP(CONCATENATE($A430,"_",C$2),'Reference data SID'!$B:$N,13,FALSE)),"",VLOOKUP(CONCATENATE($A430,"_",C$2),'Reference data SID'!$B:$N,13,FALSE))</f>
        <v/>
      </c>
      <c r="D430" s="16" t="str">
        <f>IF(ISERROR(VLOOKUP(CONCATENATE($A430,"_",D$2),'Reference data SID'!$B:$N,13,FALSE)),"",VLOOKUP(CONCATENATE($A430,"_",D$2),'Reference data SID'!$B:$N,13,FALSE))</f>
        <v/>
      </c>
      <c r="E430" s="16" t="str">
        <f>IF(ISERROR(VLOOKUP(CONCATENATE($A430,"_",E$2),'Reference data SID'!$B:$N,13,FALSE)),"",VLOOKUP(CONCATENATE($A430,"_",E$2),'Reference data SID'!$B:$N,13,FALSE))</f>
        <v/>
      </c>
      <c r="F430" s="16" t="str">
        <f>IF(ISERROR(VLOOKUP(CONCATENATE($A430,"_",F$2),'Reference data SID'!$B:$N,13,FALSE)),"",VLOOKUP(CONCATENATE($A430,"_",F$2),'Reference data SID'!$B:$N,13,FALSE))</f>
        <v/>
      </c>
      <c r="G430" s="16" t="str">
        <f>IF(ISERROR(VLOOKUP(CONCATENATE($A430,"_",G$2),'Reference data SID'!$B:$N,13,FALSE)),"",VLOOKUP(CONCATENATE($A430,"_",G$2),'Reference data SID'!$B:$N,13,FALSE))</f>
        <v/>
      </c>
      <c r="H430" s="16" t="str">
        <f>IF(ISERROR(VLOOKUP(CONCATENATE($A430,"_",H$2),'Reference data SID'!$B:$N,13,FALSE)),"",VLOOKUP(CONCATENATE($A430,"_",H$2),'Reference data SID'!$B:$N,13,FALSE))</f>
        <v/>
      </c>
      <c r="I430" s="16" t="str">
        <f>IF(ISERROR(VLOOKUP(CONCATENATE($A430,"_",I$2),'Reference data SID'!$B:$N,13,FALSE)),"",VLOOKUP(CONCATENATE($A430,"_",I$2),'Reference data SID'!$B:$N,13,FALSE))</f>
        <v/>
      </c>
      <c r="J430" s="16" t="str">
        <f>IF(ISERROR(VLOOKUP(CONCATENATE($A430,"_",J$2),'Reference data SID'!$B:$N,13,FALSE)),"",VLOOKUP(CONCATENATE($A430,"_",J$2),'Reference data SID'!$B:$N,13,FALSE))</f>
        <v/>
      </c>
      <c r="K430" s="16" t="str">
        <f>IF(ISERROR(VLOOKUP(CONCATENATE($A430,"_",K$2),'Reference data SID'!$B:$N,13,FALSE)),"",VLOOKUP(CONCATENATE($A430,"_",K$2),'Reference data SID'!$B:$N,13,FALSE))</f>
        <v/>
      </c>
      <c r="L430" s="16" t="str">
        <f>IF(ISERROR(VLOOKUP(CONCATENATE($A430,"_",L$2),'Reference data SID'!$B:$N,13,FALSE)),"",VLOOKUP(CONCATENATE($A430,"_",L$2),'Reference data SID'!$B:$N,13,FALSE))</f>
        <v/>
      </c>
      <c r="M430" s="16" t="str">
        <f>IF(ISERROR(VLOOKUP(CONCATENATE($A430,"_",M$2),'Reference data SID'!$B:$N,13,FALSE)),"",VLOOKUP(CONCATENATE($A430,"_",M$2),'Reference data SID'!$B:$N,13,FALSE))</f>
        <v/>
      </c>
      <c r="N430" s="16" t="str">
        <f>IF(ISERROR(VLOOKUP(CONCATENATE($A430,"_",N$2),'Reference data SID'!$B:$N,13,FALSE)),"",VLOOKUP(CONCATENATE($A430,"_",N$2),'Reference data SID'!$B:$N,13,FALSE))</f>
        <v/>
      </c>
      <c r="O430" s="16" t="str">
        <f>IF(ISERROR(VLOOKUP(CONCATENATE($A430,"_",O$2),'Reference data SID'!$B:$N,13,FALSE)),"",VLOOKUP(CONCATENATE($A430,"_",O$2),'Reference data SID'!$B:$N,13,FALSE))</f>
        <v/>
      </c>
      <c r="P430" s="16" t="str">
        <f>IF(ISERROR(VLOOKUP(CONCATENATE($A430,"_",P$2),'Reference data SID'!$B:$N,13,FALSE)),"",VLOOKUP(CONCATENATE($A430,"_",P$2),'Reference data SID'!$B:$N,13,FALSE))</f>
        <v/>
      </c>
      <c r="Q430" s="16" t="str">
        <f>IF(ISERROR(VLOOKUP(CONCATENATE($A430,"_",Q$2),'Reference data SID'!$B:$N,13,FALSE)),"",VLOOKUP(CONCATENATE($A430,"_",Q$2),'Reference data SID'!$B:$N,13,FALSE))</f>
        <v/>
      </c>
      <c r="R430" s="16" t="str">
        <f>IF(ISERROR(VLOOKUP(CONCATENATE($A430,"_",R$2),'Reference data SID'!$B:$N,13,FALSE)),"",VLOOKUP(CONCATENATE($A430,"_",R$2),'Reference data SID'!$B:$N,13,FALSE))</f>
        <v/>
      </c>
      <c r="S430" s="16" t="str">
        <f>IF(ISERROR(VLOOKUP(CONCATENATE($A430,"_",S$2),'Reference data SID'!$B:$N,13,FALSE)),"",VLOOKUP(CONCATENATE($A430,"_",S$2),'Reference data SID'!$B:$N,13,FALSE))</f>
        <v/>
      </c>
      <c r="T430" s="16" t="str">
        <f>IF(ISERROR(VLOOKUP(CONCATENATE($A430,"_",T$2),'Reference data SID'!$B:$N,13,FALSE)),"",VLOOKUP(CONCATENATE($A430,"_",T$2),'Reference data SID'!$B:$N,13,FALSE))</f>
        <v/>
      </c>
      <c r="U430" s="16" t="str">
        <f>IF(ISERROR(VLOOKUP(CONCATENATE($A430,"_",U$2),'Reference data SID'!$B:$N,13,FALSE)),"",VLOOKUP(CONCATENATE($A430,"_",U$2),'Reference data SID'!$B:$N,13,FALSE))</f>
        <v/>
      </c>
      <c r="V430" s="16" t="str">
        <f>IF(ISERROR(VLOOKUP(CONCATENATE($A430,"_",V$2),'Reference data SID'!$B:$N,13,FALSE)),"",VLOOKUP(CONCATENATE($A430,"_",V$2),'Reference data SID'!$B:$N,13,FALSE))</f>
        <v/>
      </c>
      <c r="W430" s="16" t="str">
        <f>IF(ISERROR(VLOOKUP(CONCATENATE($A430,"_",W$2),'Reference data SID'!$B:$N,13,FALSE)),"",VLOOKUP(CONCATENATE($A430,"_",W$2),'Reference data SID'!$B:$N,13,FALSE))</f>
        <v/>
      </c>
      <c r="X430" s="16" t="str">
        <f>IF(ISERROR(VLOOKUP(CONCATENATE($A430,"_",X$2),'Reference data SID'!$B:$N,13,FALSE)),"",VLOOKUP(CONCATENATE($A430,"_",X$2),'Reference data SID'!$B:$N,13,FALSE))</f>
        <v/>
      </c>
      <c r="Y430" s="16" t="str">
        <f>IF(ISERROR(VLOOKUP(CONCATENATE($A430,"_",Y$2),'Reference data SID'!$B:$N,13,FALSE)),"",VLOOKUP(CONCATENATE($A430,"_",Y$2),'Reference data SID'!$B:$N,13,FALSE))</f>
        <v/>
      </c>
      <c r="Z430" s="16" t="str">
        <f>IF(ISERROR(VLOOKUP(CONCATENATE($A430,"_",Z$2),'Reference data SID'!$B:$N,13,FALSE)),"",VLOOKUP(CONCATENATE($A430,"_",Z$2),'Reference data SID'!$B:$N,13,FALSE))</f>
        <v/>
      </c>
      <c r="AA430" s="16" t="str">
        <f>IF(ISERROR(VLOOKUP(CONCATENATE($A430,"_",AA$2),'Reference data SID'!$B:$N,13,FALSE)),"",VLOOKUP(CONCATENATE($A430,"_",AA$2),'Reference data SID'!$B:$N,13,FALSE))</f>
        <v/>
      </c>
      <c r="AB430" s="16" t="str">
        <f>IF(ISERROR(VLOOKUP(CONCATENATE($A430,"_",AB$2),'Reference data SID'!$B:$N,13,FALSE)),"",VLOOKUP(CONCATENATE($A430,"_",AB$2),'Reference data SID'!$B:$N,13,FALSE))</f>
        <v/>
      </c>
      <c r="AC430" s="16" t="str">
        <f>IF(ISERROR(VLOOKUP(CONCATENATE($A430,"_",AC$2),'Reference data SID'!$B:$N,13,FALSE)),"",VLOOKUP(CONCATENATE($A430,"_",AC$2),'Reference data SID'!$B:$N,13,FALSE))</f>
        <v/>
      </c>
      <c r="AD430" s="16" t="str">
        <f>IF(ISERROR(VLOOKUP(CONCATENATE($A430,"_",AD$2),'Reference data SID'!$B:$N,13,FALSE)),"",VLOOKUP(CONCATENATE($A430,"_",AD$2),'Reference data SID'!$B:$N,13,FALSE))</f>
        <v/>
      </c>
      <c r="AE430" s="16" t="str">
        <f>IF(ISERROR(VLOOKUP(CONCATENATE($A430,"_",AE$2),'Reference data SID'!$B:$N,13,FALSE)),"",VLOOKUP(CONCATENATE($A430,"_",AE$2),'Reference data SID'!$B:$N,13,FALSE))</f>
        <v/>
      </c>
      <c r="AF430" s="16" t="str">
        <f>IF(ISERROR(VLOOKUP(CONCATENATE($A430,"_",AF$2),'Reference data SID'!$B:$N,13,FALSE)),"",VLOOKUP(CONCATENATE($A430,"_",AF$2),'Reference data SID'!$B:$N,13,FALSE))</f>
        <v/>
      </c>
      <c r="AG430" s="16" t="str">
        <f>IF(ISERROR(VLOOKUP(CONCATENATE($A430,"_",AG$2),'Reference data SID'!$B:$N,13,FALSE)),"",VLOOKUP(CONCATENATE($A430,"_",AG$2),'Reference data SID'!$B:$N,13,FALSE))</f>
        <v/>
      </c>
      <c r="AH430" s="16" t="str">
        <f>IF(ISERROR(VLOOKUP(CONCATENATE($A430,"_",AH$2),'Reference data SID'!$B:$N,13,FALSE)),"",VLOOKUP(CONCATENATE($A430,"_",AH$2),'Reference data SID'!$B:$N,13,FALSE))</f>
        <v/>
      </c>
      <c r="AI430" s="16" t="str">
        <f>IF(ISERROR(VLOOKUP(CONCATENATE($A430,"_",AI$2),'Reference data SID'!$B:$N,13,FALSE)),"",VLOOKUP(CONCATENATE($A430,"_",AI$2),'Reference data SID'!$B:$N,13,FALSE))</f>
        <v/>
      </c>
      <c r="AJ430" s="16" t="str">
        <f>IF(ISERROR(VLOOKUP(CONCATENATE($A430,"_",AJ$2),'Reference data SID'!$B:$N,13,FALSE)),"",VLOOKUP(CONCATENATE($A430,"_",AJ$2),'Reference data SID'!$B:$N,13,FALSE))</f>
        <v/>
      </c>
      <c r="AK430" s="16" t="str">
        <f>IF(ISERROR(VLOOKUP(CONCATENATE($A430,"_",AK$2),'Reference data SID'!$B:$N,13,FALSE)),"",VLOOKUP(CONCATENATE($A430,"_",AK$2),'Reference data SID'!$B:$N,13,FALSE))</f>
        <v/>
      </c>
      <c r="AL430" s="16" t="str">
        <f>IF(ISERROR(VLOOKUP(CONCATENATE($A430,"_",AL$2),'Reference data SID'!$B:$N,13,FALSE)),"",VLOOKUP(CONCATENATE($A430,"_",AL$2),'Reference data SID'!$B:$N,13,FALSE))</f>
        <v/>
      </c>
      <c r="AM430" s="16" t="str">
        <f>IF(ISERROR(VLOOKUP(CONCATENATE($A430,"_",AM$2),'Reference data SID'!$B:$N,13,FALSE)),"",VLOOKUP(CONCATENATE($A430,"_",AM$2),'Reference data SID'!$B:$N,13,FALSE))</f>
        <v/>
      </c>
      <c r="AN430" s="16" t="str">
        <f>IF(ISERROR(VLOOKUP(CONCATENATE($A430,"_",AN$2),'Reference data SID'!$B:$N,13,FALSE)),"",VLOOKUP(CONCATENATE($A430,"_",AN$2),'Reference data SID'!$B:$N,13,FALSE))</f>
        <v/>
      </c>
      <c r="AO430" s="16" t="str">
        <f>IF(ISERROR(VLOOKUP(CONCATENATE($A430,"_",AO$2),'Reference data SID'!$B:$N,13,FALSE)),"",VLOOKUP(CONCATENATE($A430,"_",AO$2),'Reference data SID'!$B:$N,13,FALSE))</f>
        <v/>
      </c>
      <c r="AP430" s="16" t="str">
        <f>IF(ISERROR(VLOOKUP(CONCATENATE($A430,"_",AP$2),'Reference data SID'!$B:$N,13,FALSE)),"",VLOOKUP(CONCATENATE($A430,"_",AP$2),'Reference data SID'!$B:$N,13,FALSE))</f>
        <v/>
      </c>
      <c r="AQ430" s="16" t="str">
        <f>IF(ISERROR(VLOOKUP(CONCATENATE($A430,"_",AQ$2),'Reference data SID'!$B:$N,13,FALSE)),"",VLOOKUP(CONCATENATE($A430,"_",AQ$2),'Reference data SID'!$B:$N,13,FALSE))</f>
        <v/>
      </c>
      <c r="AR430" s="16" t="str">
        <f>IF(ISERROR(VLOOKUP(CONCATENATE($A430,"_",AR$2),'Reference data SID'!$B:$N,13,FALSE)),"",VLOOKUP(CONCATENATE($A430,"_",AR$2),'Reference data SID'!$B:$N,13,FALSE))</f>
        <v/>
      </c>
      <c r="AS430" s="16" t="str">
        <f>IF(ISERROR(VLOOKUP(CONCATENATE($A430,"_",AS$2),'Reference data SID'!$B:$N,13,FALSE)),"",VLOOKUP(CONCATENATE($A430,"_",AS$2),'Reference data SID'!$B:$N,13,FALSE))</f>
        <v/>
      </c>
      <c r="AT430" s="16" t="str">
        <f>IF(ISERROR(VLOOKUP(CONCATENATE($A430,"_",AT$2),'Reference data SID'!$B:$N,13,FALSE)),"",VLOOKUP(CONCATENATE($A430,"_",AT$2),'Reference data SID'!$B:$N,13,FALSE))</f>
        <v/>
      </c>
    </row>
    <row r="431" spans="1:46" x14ac:dyDescent="0.25">
      <c r="A431">
        <v>427</v>
      </c>
      <c r="B431" s="16" t="str">
        <f>IF(ISERROR(VLOOKUP(CONCATENATE($A431,"_",B$2),'Reference data SID'!$B:$N,13,FALSE)),"",VLOOKUP(CONCATENATE($A431,"_",B$2),'Reference data SID'!$B:$N,13,FALSE))</f>
        <v/>
      </c>
      <c r="C431" s="16" t="str">
        <f>IF(ISERROR(VLOOKUP(CONCATENATE($A431,"_",C$2),'Reference data SID'!$B:$N,13,FALSE)),"",VLOOKUP(CONCATENATE($A431,"_",C$2),'Reference data SID'!$B:$N,13,FALSE))</f>
        <v/>
      </c>
      <c r="D431" s="16" t="str">
        <f>IF(ISERROR(VLOOKUP(CONCATENATE($A431,"_",D$2),'Reference data SID'!$B:$N,13,FALSE)),"",VLOOKUP(CONCATENATE($A431,"_",D$2),'Reference data SID'!$B:$N,13,FALSE))</f>
        <v/>
      </c>
      <c r="E431" s="16" t="str">
        <f>IF(ISERROR(VLOOKUP(CONCATENATE($A431,"_",E$2),'Reference data SID'!$B:$N,13,FALSE)),"",VLOOKUP(CONCATENATE($A431,"_",E$2),'Reference data SID'!$B:$N,13,FALSE))</f>
        <v/>
      </c>
      <c r="F431" s="16" t="str">
        <f>IF(ISERROR(VLOOKUP(CONCATENATE($A431,"_",F$2),'Reference data SID'!$B:$N,13,FALSE)),"",VLOOKUP(CONCATENATE($A431,"_",F$2),'Reference data SID'!$B:$N,13,FALSE))</f>
        <v/>
      </c>
      <c r="G431" s="16" t="str">
        <f>IF(ISERROR(VLOOKUP(CONCATENATE($A431,"_",G$2),'Reference data SID'!$B:$N,13,FALSE)),"",VLOOKUP(CONCATENATE($A431,"_",G$2),'Reference data SID'!$B:$N,13,FALSE))</f>
        <v/>
      </c>
      <c r="H431" s="16" t="str">
        <f>IF(ISERROR(VLOOKUP(CONCATENATE($A431,"_",H$2),'Reference data SID'!$B:$N,13,FALSE)),"",VLOOKUP(CONCATENATE($A431,"_",H$2),'Reference data SID'!$B:$N,13,FALSE))</f>
        <v/>
      </c>
      <c r="I431" s="16" t="str">
        <f>IF(ISERROR(VLOOKUP(CONCATENATE($A431,"_",I$2),'Reference data SID'!$B:$N,13,FALSE)),"",VLOOKUP(CONCATENATE($A431,"_",I$2),'Reference data SID'!$B:$N,13,FALSE))</f>
        <v/>
      </c>
      <c r="J431" s="16" t="str">
        <f>IF(ISERROR(VLOOKUP(CONCATENATE($A431,"_",J$2),'Reference data SID'!$B:$N,13,FALSE)),"",VLOOKUP(CONCATENATE($A431,"_",J$2),'Reference data SID'!$B:$N,13,FALSE))</f>
        <v/>
      </c>
      <c r="K431" s="16" t="str">
        <f>IF(ISERROR(VLOOKUP(CONCATENATE($A431,"_",K$2),'Reference data SID'!$B:$N,13,FALSE)),"",VLOOKUP(CONCATENATE($A431,"_",K$2),'Reference data SID'!$B:$N,13,FALSE))</f>
        <v/>
      </c>
      <c r="L431" s="16" t="str">
        <f>IF(ISERROR(VLOOKUP(CONCATENATE($A431,"_",L$2),'Reference data SID'!$B:$N,13,FALSE)),"",VLOOKUP(CONCATENATE($A431,"_",L$2),'Reference data SID'!$B:$N,13,FALSE))</f>
        <v/>
      </c>
      <c r="M431" s="16" t="str">
        <f>IF(ISERROR(VLOOKUP(CONCATENATE($A431,"_",M$2),'Reference data SID'!$B:$N,13,FALSE)),"",VLOOKUP(CONCATENATE($A431,"_",M$2),'Reference data SID'!$B:$N,13,FALSE))</f>
        <v/>
      </c>
      <c r="N431" s="16" t="str">
        <f>IF(ISERROR(VLOOKUP(CONCATENATE($A431,"_",N$2),'Reference data SID'!$B:$N,13,FALSE)),"",VLOOKUP(CONCATENATE($A431,"_",N$2),'Reference data SID'!$B:$N,13,FALSE))</f>
        <v/>
      </c>
      <c r="O431" s="16" t="str">
        <f>IF(ISERROR(VLOOKUP(CONCATENATE($A431,"_",O$2),'Reference data SID'!$B:$N,13,FALSE)),"",VLOOKUP(CONCATENATE($A431,"_",O$2),'Reference data SID'!$B:$N,13,FALSE))</f>
        <v/>
      </c>
      <c r="P431" s="16" t="str">
        <f>IF(ISERROR(VLOOKUP(CONCATENATE($A431,"_",P$2),'Reference data SID'!$B:$N,13,FALSE)),"",VLOOKUP(CONCATENATE($A431,"_",P$2),'Reference data SID'!$B:$N,13,FALSE))</f>
        <v/>
      </c>
      <c r="Q431" s="16" t="str">
        <f>IF(ISERROR(VLOOKUP(CONCATENATE($A431,"_",Q$2),'Reference data SID'!$B:$N,13,FALSE)),"",VLOOKUP(CONCATENATE($A431,"_",Q$2),'Reference data SID'!$B:$N,13,FALSE))</f>
        <v/>
      </c>
      <c r="R431" s="16" t="str">
        <f>IF(ISERROR(VLOOKUP(CONCATENATE($A431,"_",R$2),'Reference data SID'!$B:$N,13,FALSE)),"",VLOOKUP(CONCATENATE($A431,"_",R$2),'Reference data SID'!$B:$N,13,FALSE))</f>
        <v/>
      </c>
      <c r="S431" s="16" t="str">
        <f>IF(ISERROR(VLOOKUP(CONCATENATE($A431,"_",S$2),'Reference data SID'!$B:$N,13,FALSE)),"",VLOOKUP(CONCATENATE($A431,"_",S$2),'Reference data SID'!$B:$N,13,FALSE))</f>
        <v/>
      </c>
      <c r="T431" s="16" t="str">
        <f>IF(ISERROR(VLOOKUP(CONCATENATE($A431,"_",T$2),'Reference data SID'!$B:$N,13,FALSE)),"",VLOOKUP(CONCATENATE($A431,"_",T$2),'Reference data SID'!$B:$N,13,FALSE))</f>
        <v/>
      </c>
      <c r="U431" s="16" t="str">
        <f>IF(ISERROR(VLOOKUP(CONCATENATE($A431,"_",U$2),'Reference data SID'!$B:$N,13,FALSE)),"",VLOOKUP(CONCATENATE($A431,"_",U$2),'Reference data SID'!$B:$N,13,FALSE))</f>
        <v/>
      </c>
      <c r="V431" s="16" t="str">
        <f>IF(ISERROR(VLOOKUP(CONCATENATE($A431,"_",V$2),'Reference data SID'!$B:$N,13,FALSE)),"",VLOOKUP(CONCATENATE($A431,"_",V$2),'Reference data SID'!$B:$N,13,FALSE))</f>
        <v/>
      </c>
      <c r="W431" s="16" t="str">
        <f>IF(ISERROR(VLOOKUP(CONCATENATE($A431,"_",W$2),'Reference data SID'!$B:$N,13,FALSE)),"",VLOOKUP(CONCATENATE($A431,"_",W$2),'Reference data SID'!$B:$N,13,FALSE))</f>
        <v/>
      </c>
      <c r="X431" s="16" t="str">
        <f>IF(ISERROR(VLOOKUP(CONCATENATE($A431,"_",X$2),'Reference data SID'!$B:$N,13,FALSE)),"",VLOOKUP(CONCATENATE($A431,"_",X$2),'Reference data SID'!$B:$N,13,FALSE))</f>
        <v/>
      </c>
      <c r="Y431" s="16" t="str">
        <f>IF(ISERROR(VLOOKUP(CONCATENATE($A431,"_",Y$2),'Reference data SID'!$B:$N,13,FALSE)),"",VLOOKUP(CONCATENATE($A431,"_",Y$2),'Reference data SID'!$B:$N,13,FALSE))</f>
        <v/>
      </c>
      <c r="Z431" s="16" t="str">
        <f>IF(ISERROR(VLOOKUP(CONCATENATE($A431,"_",Z$2),'Reference data SID'!$B:$N,13,FALSE)),"",VLOOKUP(CONCATENATE($A431,"_",Z$2),'Reference data SID'!$B:$N,13,FALSE))</f>
        <v/>
      </c>
      <c r="AA431" s="16" t="str">
        <f>IF(ISERROR(VLOOKUP(CONCATENATE($A431,"_",AA$2),'Reference data SID'!$B:$N,13,FALSE)),"",VLOOKUP(CONCATENATE($A431,"_",AA$2),'Reference data SID'!$B:$N,13,FALSE))</f>
        <v/>
      </c>
      <c r="AB431" s="16" t="str">
        <f>IF(ISERROR(VLOOKUP(CONCATENATE($A431,"_",AB$2),'Reference data SID'!$B:$N,13,FALSE)),"",VLOOKUP(CONCATENATE($A431,"_",AB$2),'Reference data SID'!$B:$N,13,FALSE))</f>
        <v/>
      </c>
      <c r="AC431" s="16" t="str">
        <f>IF(ISERROR(VLOOKUP(CONCATENATE($A431,"_",AC$2),'Reference data SID'!$B:$N,13,FALSE)),"",VLOOKUP(CONCATENATE($A431,"_",AC$2),'Reference data SID'!$B:$N,13,FALSE))</f>
        <v/>
      </c>
      <c r="AD431" s="16" t="str">
        <f>IF(ISERROR(VLOOKUP(CONCATENATE($A431,"_",AD$2),'Reference data SID'!$B:$N,13,FALSE)),"",VLOOKUP(CONCATENATE($A431,"_",AD$2),'Reference data SID'!$B:$N,13,FALSE))</f>
        <v/>
      </c>
      <c r="AE431" s="16" t="str">
        <f>IF(ISERROR(VLOOKUP(CONCATENATE($A431,"_",AE$2),'Reference data SID'!$B:$N,13,FALSE)),"",VLOOKUP(CONCATENATE($A431,"_",AE$2),'Reference data SID'!$B:$N,13,FALSE))</f>
        <v/>
      </c>
      <c r="AF431" s="16" t="str">
        <f>IF(ISERROR(VLOOKUP(CONCATENATE($A431,"_",AF$2),'Reference data SID'!$B:$N,13,FALSE)),"",VLOOKUP(CONCATENATE($A431,"_",AF$2),'Reference data SID'!$B:$N,13,FALSE))</f>
        <v/>
      </c>
      <c r="AG431" s="16" t="str">
        <f>IF(ISERROR(VLOOKUP(CONCATENATE($A431,"_",AG$2),'Reference data SID'!$B:$N,13,FALSE)),"",VLOOKUP(CONCATENATE($A431,"_",AG$2),'Reference data SID'!$B:$N,13,FALSE))</f>
        <v/>
      </c>
      <c r="AH431" s="16" t="str">
        <f>IF(ISERROR(VLOOKUP(CONCATENATE($A431,"_",AH$2),'Reference data SID'!$B:$N,13,FALSE)),"",VLOOKUP(CONCATENATE($A431,"_",AH$2),'Reference data SID'!$B:$N,13,FALSE))</f>
        <v/>
      </c>
      <c r="AI431" s="16" t="str">
        <f>IF(ISERROR(VLOOKUP(CONCATENATE($A431,"_",AI$2),'Reference data SID'!$B:$N,13,FALSE)),"",VLOOKUP(CONCATENATE($A431,"_",AI$2),'Reference data SID'!$B:$N,13,FALSE))</f>
        <v/>
      </c>
      <c r="AJ431" s="16" t="str">
        <f>IF(ISERROR(VLOOKUP(CONCATENATE($A431,"_",AJ$2),'Reference data SID'!$B:$N,13,FALSE)),"",VLOOKUP(CONCATENATE($A431,"_",AJ$2),'Reference data SID'!$B:$N,13,FALSE))</f>
        <v/>
      </c>
      <c r="AK431" s="16" t="str">
        <f>IF(ISERROR(VLOOKUP(CONCATENATE($A431,"_",AK$2),'Reference data SID'!$B:$N,13,FALSE)),"",VLOOKUP(CONCATENATE($A431,"_",AK$2),'Reference data SID'!$B:$N,13,FALSE))</f>
        <v/>
      </c>
      <c r="AL431" s="16" t="str">
        <f>IF(ISERROR(VLOOKUP(CONCATENATE($A431,"_",AL$2),'Reference data SID'!$B:$N,13,FALSE)),"",VLOOKUP(CONCATENATE($A431,"_",AL$2),'Reference data SID'!$B:$N,13,FALSE))</f>
        <v/>
      </c>
      <c r="AM431" s="16" t="str">
        <f>IF(ISERROR(VLOOKUP(CONCATENATE($A431,"_",AM$2),'Reference data SID'!$B:$N,13,FALSE)),"",VLOOKUP(CONCATENATE($A431,"_",AM$2),'Reference data SID'!$B:$N,13,FALSE))</f>
        <v/>
      </c>
      <c r="AN431" s="16" t="str">
        <f>IF(ISERROR(VLOOKUP(CONCATENATE($A431,"_",AN$2),'Reference data SID'!$B:$N,13,FALSE)),"",VLOOKUP(CONCATENATE($A431,"_",AN$2),'Reference data SID'!$B:$N,13,FALSE))</f>
        <v/>
      </c>
      <c r="AO431" s="16" t="str">
        <f>IF(ISERROR(VLOOKUP(CONCATENATE($A431,"_",AO$2),'Reference data SID'!$B:$N,13,FALSE)),"",VLOOKUP(CONCATENATE($A431,"_",AO$2),'Reference data SID'!$B:$N,13,FALSE))</f>
        <v/>
      </c>
      <c r="AP431" s="16" t="str">
        <f>IF(ISERROR(VLOOKUP(CONCATENATE($A431,"_",AP$2),'Reference data SID'!$B:$N,13,FALSE)),"",VLOOKUP(CONCATENATE($A431,"_",AP$2),'Reference data SID'!$B:$N,13,FALSE))</f>
        <v/>
      </c>
      <c r="AQ431" s="16" t="str">
        <f>IF(ISERROR(VLOOKUP(CONCATENATE($A431,"_",AQ$2),'Reference data SID'!$B:$N,13,FALSE)),"",VLOOKUP(CONCATENATE($A431,"_",AQ$2),'Reference data SID'!$B:$N,13,FALSE))</f>
        <v/>
      </c>
      <c r="AR431" s="16" t="str">
        <f>IF(ISERROR(VLOOKUP(CONCATENATE($A431,"_",AR$2),'Reference data SID'!$B:$N,13,FALSE)),"",VLOOKUP(CONCATENATE($A431,"_",AR$2),'Reference data SID'!$B:$N,13,FALSE))</f>
        <v/>
      </c>
      <c r="AS431" s="16" t="str">
        <f>IF(ISERROR(VLOOKUP(CONCATENATE($A431,"_",AS$2),'Reference data SID'!$B:$N,13,FALSE)),"",VLOOKUP(CONCATENATE($A431,"_",AS$2),'Reference data SID'!$B:$N,13,FALSE))</f>
        <v/>
      </c>
      <c r="AT431" s="16" t="str">
        <f>IF(ISERROR(VLOOKUP(CONCATENATE($A431,"_",AT$2),'Reference data SID'!$B:$N,13,FALSE)),"",VLOOKUP(CONCATENATE($A431,"_",AT$2),'Reference data SID'!$B:$N,13,FALSE))</f>
        <v/>
      </c>
    </row>
    <row r="432" spans="1:46" x14ac:dyDescent="0.25">
      <c r="A432">
        <v>428</v>
      </c>
      <c r="B432" s="16" t="str">
        <f>IF(ISERROR(VLOOKUP(CONCATENATE($A432,"_",B$2),'Reference data SID'!$B:$N,13,FALSE)),"",VLOOKUP(CONCATENATE($A432,"_",B$2),'Reference data SID'!$B:$N,13,FALSE))</f>
        <v/>
      </c>
      <c r="C432" s="16" t="str">
        <f>IF(ISERROR(VLOOKUP(CONCATENATE($A432,"_",C$2),'Reference data SID'!$B:$N,13,FALSE)),"",VLOOKUP(CONCATENATE($A432,"_",C$2),'Reference data SID'!$B:$N,13,FALSE))</f>
        <v/>
      </c>
      <c r="D432" s="16" t="str">
        <f>IF(ISERROR(VLOOKUP(CONCATENATE($A432,"_",D$2),'Reference data SID'!$B:$N,13,FALSE)),"",VLOOKUP(CONCATENATE($A432,"_",D$2),'Reference data SID'!$B:$N,13,FALSE))</f>
        <v/>
      </c>
      <c r="E432" s="16" t="str">
        <f>IF(ISERROR(VLOOKUP(CONCATENATE($A432,"_",E$2),'Reference data SID'!$B:$N,13,FALSE)),"",VLOOKUP(CONCATENATE($A432,"_",E$2),'Reference data SID'!$B:$N,13,FALSE))</f>
        <v/>
      </c>
      <c r="F432" s="16" t="str">
        <f>IF(ISERROR(VLOOKUP(CONCATENATE($A432,"_",F$2),'Reference data SID'!$B:$N,13,FALSE)),"",VLOOKUP(CONCATENATE($A432,"_",F$2),'Reference data SID'!$B:$N,13,FALSE))</f>
        <v/>
      </c>
      <c r="G432" s="16" t="str">
        <f>IF(ISERROR(VLOOKUP(CONCATENATE($A432,"_",G$2),'Reference data SID'!$B:$N,13,FALSE)),"",VLOOKUP(CONCATENATE($A432,"_",G$2),'Reference data SID'!$B:$N,13,FALSE))</f>
        <v/>
      </c>
      <c r="H432" s="16" t="str">
        <f>IF(ISERROR(VLOOKUP(CONCATENATE($A432,"_",H$2),'Reference data SID'!$B:$N,13,FALSE)),"",VLOOKUP(CONCATENATE($A432,"_",H$2),'Reference data SID'!$B:$N,13,FALSE))</f>
        <v/>
      </c>
      <c r="I432" s="16" t="str">
        <f>IF(ISERROR(VLOOKUP(CONCATENATE($A432,"_",I$2),'Reference data SID'!$B:$N,13,FALSE)),"",VLOOKUP(CONCATENATE($A432,"_",I$2),'Reference data SID'!$B:$N,13,FALSE))</f>
        <v/>
      </c>
      <c r="J432" s="16" t="str">
        <f>IF(ISERROR(VLOOKUP(CONCATENATE($A432,"_",J$2),'Reference data SID'!$B:$N,13,FALSE)),"",VLOOKUP(CONCATENATE($A432,"_",J$2),'Reference data SID'!$B:$N,13,FALSE))</f>
        <v/>
      </c>
      <c r="K432" s="16" t="str">
        <f>IF(ISERROR(VLOOKUP(CONCATENATE($A432,"_",K$2),'Reference data SID'!$B:$N,13,FALSE)),"",VLOOKUP(CONCATENATE($A432,"_",K$2),'Reference data SID'!$B:$N,13,FALSE))</f>
        <v/>
      </c>
      <c r="L432" s="16" t="str">
        <f>IF(ISERROR(VLOOKUP(CONCATENATE($A432,"_",L$2),'Reference data SID'!$B:$N,13,FALSE)),"",VLOOKUP(CONCATENATE($A432,"_",L$2),'Reference data SID'!$B:$N,13,FALSE))</f>
        <v/>
      </c>
      <c r="M432" s="16" t="str">
        <f>IF(ISERROR(VLOOKUP(CONCATENATE($A432,"_",M$2),'Reference data SID'!$B:$N,13,FALSE)),"",VLOOKUP(CONCATENATE($A432,"_",M$2),'Reference data SID'!$B:$N,13,FALSE))</f>
        <v/>
      </c>
      <c r="N432" s="16" t="str">
        <f>IF(ISERROR(VLOOKUP(CONCATENATE($A432,"_",N$2),'Reference data SID'!$B:$N,13,FALSE)),"",VLOOKUP(CONCATENATE($A432,"_",N$2),'Reference data SID'!$B:$N,13,FALSE))</f>
        <v/>
      </c>
      <c r="O432" s="16" t="str">
        <f>IF(ISERROR(VLOOKUP(CONCATENATE($A432,"_",O$2),'Reference data SID'!$B:$N,13,FALSE)),"",VLOOKUP(CONCATENATE($A432,"_",O$2),'Reference data SID'!$B:$N,13,FALSE))</f>
        <v/>
      </c>
      <c r="P432" s="16" t="str">
        <f>IF(ISERROR(VLOOKUP(CONCATENATE($A432,"_",P$2),'Reference data SID'!$B:$N,13,FALSE)),"",VLOOKUP(CONCATENATE($A432,"_",P$2),'Reference data SID'!$B:$N,13,FALSE))</f>
        <v/>
      </c>
      <c r="Q432" s="16" t="str">
        <f>IF(ISERROR(VLOOKUP(CONCATENATE($A432,"_",Q$2),'Reference data SID'!$B:$N,13,FALSE)),"",VLOOKUP(CONCATENATE($A432,"_",Q$2),'Reference data SID'!$B:$N,13,FALSE))</f>
        <v/>
      </c>
      <c r="R432" s="16" t="str">
        <f>IF(ISERROR(VLOOKUP(CONCATENATE($A432,"_",R$2),'Reference data SID'!$B:$N,13,FALSE)),"",VLOOKUP(CONCATENATE($A432,"_",R$2),'Reference data SID'!$B:$N,13,FALSE))</f>
        <v/>
      </c>
      <c r="S432" s="16" t="str">
        <f>IF(ISERROR(VLOOKUP(CONCATENATE($A432,"_",S$2),'Reference data SID'!$B:$N,13,FALSE)),"",VLOOKUP(CONCATENATE($A432,"_",S$2),'Reference data SID'!$B:$N,13,FALSE))</f>
        <v/>
      </c>
      <c r="T432" s="16" t="str">
        <f>IF(ISERROR(VLOOKUP(CONCATENATE($A432,"_",T$2),'Reference data SID'!$B:$N,13,FALSE)),"",VLOOKUP(CONCATENATE($A432,"_",T$2),'Reference data SID'!$B:$N,13,FALSE))</f>
        <v/>
      </c>
      <c r="U432" s="16" t="str">
        <f>IF(ISERROR(VLOOKUP(CONCATENATE($A432,"_",U$2),'Reference data SID'!$B:$N,13,FALSE)),"",VLOOKUP(CONCATENATE($A432,"_",U$2),'Reference data SID'!$B:$N,13,FALSE))</f>
        <v/>
      </c>
      <c r="V432" s="16" t="str">
        <f>IF(ISERROR(VLOOKUP(CONCATENATE($A432,"_",V$2),'Reference data SID'!$B:$N,13,FALSE)),"",VLOOKUP(CONCATENATE($A432,"_",V$2),'Reference data SID'!$B:$N,13,FALSE))</f>
        <v/>
      </c>
      <c r="W432" s="16" t="str">
        <f>IF(ISERROR(VLOOKUP(CONCATENATE($A432,"_",W$2),'Reference data SID'!$B:$N,13,FALSE)),"",VLOOKUP(CONCATENATE($A432,"_",W$2),'Reference data SID'!$B:$N,13,FALSE))</f>
        <v/>
      </c>
      <c r="X432" s="16" t="str">
        <f>IF(ISERROR(VLOOKUP(CONCATENATE($A432,"_",X$2),'Reference data SID'!$B:$N,13,FALSE)),"",VLOOKUP(CONCATENATE($A432,"_",X$2),'Reference data SID'!$B:$N,13,FALSE))</f>
        <v/>
      </c>
      <c r="Y432" s="16" t="str">
        <f>IF(ISERROR(VLOOKUP(CONCATENATE($A432,"_",Y$2),'Reference data SID'!$B:$N,13,FALSE)),"",VLOOKUP(CONCATENATE($A432,"_",Y$2),'Reference data SID'!$B:$N,13,FALSE))</f>
        <v/>
      </c>
      <c r="Z432" s="16" t="str">
        <f>IF(ISERROR(VLOOKUP(CONCATENATE($A432,"_",Z$2),'Reference data SID'!$B:$N,13,FALSE)),"",VLOOKUP(CONCATENATE($A432,"_",Z$2),'Reference data SID'!$B:$N,13,FALSE))</f>
        <v/>
      </c>
      <c r="AA432" s="16" t="str">
        <f>IF(ISERROR(VLOOKUP(CONCATENATE($A432,"_",AA$2),'Reference data SID'!$B:$N,13,FALSE)),"",VLOOKUP(CONCATENATE($A432,"_",AA$2),'Reference data SID'!$B:$N,13,FALSE))</f>
        <v/>
      </c>
      <c r="AB432" s="16" t="str">
        <f>IF(ISERROR(VLOOKUP(CONCATENATE($A432,"_",AB$2),'Reference data SID'!$B:$N,13,FALSE)),"",VLOOKUP(CONCATENATE($A432,"_",AB$2),'Reference data SID'!$B:$N,13,FALSE))</f>
        <v/>
      </c>
      <c r="AC432" s="16" t="str">
        <f>IF(ISERROR(VLOOKUP(CONCATENATE($A432,"_",AC$2),'Reference data SID'!$B:$N,13,FALSE)),"",VLOOKUP(CONCATENATE($A432,"_",AC$2),'Reference data SID'!$B:$N,13,FALSE))</f>
        <v/>
      </c>
      <c r="AD432" s="16" t="str">
        <f>IF(ISERROR(VLOOKUP(CONCATENATE($A432,"_",AD$2),'Reference data SID'!$B:$N,13,FALSE)),"",VLOOKUP(CONCATENATE($A432,"_",AD$2),'Reference data SID'!$B:$N,13,FALSE))</f>
        <v/>
      </c>
      <c r="AE432" s="16" t="str">
        <f>IF(ISERROR(VLOOKUP(CONCATENATE($A432,"_",AE$2),'Reference data SID'!$B:$N,13,FALSE)),"",VLOOKUP(CONCATENATE($A432,"_",AE$2),'Reference data SID'!$B:$N,13,FALSE))</f>
        <v/>
      </c>
      <c r="AF432" s="16" t="str">
        <f>IF(ISERROR(VLOOKUP(CONCATENATE($A432,"_",AF$2),'Reference data SID'!$B:$N,13,FALSE)),"",VLOOKUP(CONCATENATE($A432,"_",AF$2),'Reference data SID'!$B:$N,13,FALSE))</f>
        <v/>
      </c>
      <c r="AG432" s="16" t="str">
        <f>IF(ISERROR(VLOOKUP(CONCATENATE($A432,"_",AG$2),'Reference data SID'!$B:$N,13,FALSE)),"",VLOOKUP(CONCATENATE($A432,"_",AG$2),'Reference data SID'!$B:$N,13,FALSE))</f>
        <v/>
      </c>
      <c r="AH432" s="16" t="str">
        <f>IF(ISERROR(VLOOKUP(CONCATENATE($A432,"_",AH$2),'Reference data SID'!$B:$N,13,FALSE)),"",VLOOKUP(CONCATENATE($A432,"_",AH$2),'Reference data SID'!$B:$N,13,FALSE))</f>
        <v/>
      </c>
      <c r="AI432" s="16" t="str">
        <f>IF(ISERROR(VLOOKUP(CONCATENATE($A432,"_",AI$2),'Reference data SID'!$B:$N,13,FALSE)),"",VLOOKUP(CONCATENATE($A432,"_",AI$2),'Reference data SID'!$B:$N,13,FALSE))</f>
        <v/>
      </c>
      <c r="AJ432" s="16" t="str">
        <f>IF(ISERROR(VLOOKUP(CONCATENATE($A432,"_",AJ$2),'Reference data SID'!$B:$N,13,FALSE)),"",VLOOKUP(CONCATENATE($A432,"_",AJ$2),'Reference data SID'!$B:$N,13,FALSE))</f>
        <v/>
      </c>
      <c r="AK432" s="16" t="str">
        <f>IF(ISERROR(VLOOKUP(CONCATENATE($A432,"_",AK$2),'Reference data SID'!$B:$N,13,FALSE)),"",VLOOKUP(CONCATENATE($A432,"_",AK$2),'Reference data SID'!$B:$N,13,FALSE))</f>
        <v/>
      </c>
      <c r="AL432" s="16" t="str">
        <f>IF(ISERROR(VLOOKUP(CONCATENATE($A432,"_",AL$2),'Reference data SID'!$B:$N,13,FALSE)),"",VLOOKUP(CONCATENATE($A432,"_",AL$2),'Reference data SID'!$B:$N,13,FALSE))</f>
        <v/>
      </c>
      <c r="AM432" s="16" t="str">
        <f>IF(ISERROR(VLOOKUP(CONCATENATE($A432,"_",AM$2),'Reference data SID'!$B:$N,13,FALSE)),"",VLOOKUP(CONCATENATE($A432,"_",AM$2),'Reference data SID'!$B:$N,13,FALSE))</f>
        <v/>
      </c>
      <c r="AN432" s="16" t="str">
        <f>IF(ISERROR(VLOOKUP(CONCATENATE($A432,"_",AN$2),'Reference data SID'!$B:$N,13,FALSE)),"",VLOOKUP(CONCATENATE($A432,"_",AN$2),'Reference data SID'!$B:$N,13,FALSE))</f>
        <v/>
      </c>
      <c r="AO432" s="16" t="str">
        <f>IF(ISERROR(VLOOKUP(CONCATENATE($A432,"_",AO$2),'Reference data SID'!$B:$N,13,FALSE)),"",VLOOKUP(CONCATENATE($A432,"_",AO$2),'Reference data SID'!$B:$N,13,FALSE))</f>
        <v/>
      </c>
      <c r="AP432" s="16" t="str">
        <f>IF(ISERROR(VLOOKUP(CONCATENATE($A432,"_",AP$2),'Reference data SID'!$B:$N,13,FALSE)),"",VLOOKUP(CONCATENATE($A432,"_",AP$2),'Reference data SID'!$B:$N,13,FALSE))</f>
        <v/>
      </c>
      <c r="AQ432" s="16" t="str">
        <f>IF(ISERROR(VLOOKUP(CONCATENATE($A432,"_",AQ$2),'Reference data SID'!$B:$N,13,FALSE)),"",VLOOKUP(CONCATENATE($A432,"_",AQ$2),'Reference data SID'!$B:$N,13,FALSE))</f>
        <v/>
      </c>
      <c r="AR432" s="16" t="str">
        <f>IF(ISERROR(VLOOKUP(CONCATENATE($A432,"_",AR$2),'Reference data SID'!$B:$N,13,FALSE)),"",VLOOKUP(CONCATENATE($A432,"_",AR$2),'Reference data SID'!$B:$N,13,FALSE))</f>
        <v/>
      </c>
      <c r="AS432" s="16" t="str">
        <f>IF(ISERROR(VLOOKUP(CONCATENATE($A432,"_",AS$2),'Reference data SID'!$B:$N,13,FALSE)),"",VLOOKUP(CONCATENATE($A432,"_",AS$2),'Reference data SID'!$B:$N,13,FALSE))</f>
        <v/>
      </c>
      <c r="AT432" s="16" t="str">
        <f>IF(ISERROR(VLOOKUP(CONCATENATE($A432,"_",AT$2),'Reference data SID'!$B:$N,13,FALSE)),"",VLOOKUP(CONCATENATE($A432,"_",AT$2),'Reference data SID'!$B:$N,13,FALSE))</f>
        <v/>
      </c>
    </row>
    <row r="433" spans="1:46" x14ac:dyDescent="0.25">
      <c r="A433">
        <v>429</v>
      </c>
      <c r="B433" s="16" t="str">
        <f>IF(ISERROR(VLOOKUP(CONCATENATE($A433,"_",B$2),'Reference data SID'!$B:$N,13,FALSE)),"",VLOOKUP(CONCATENATE($A433,"_",B$2),'Reference data SID'!$B:$N,13,FALSE))</f>
        <v/>
      </c>
      <c r="C433" s="16" t="str">
        <f>IF(ISERROR(VLOOKUP(CONCATENATE($A433,"_",C$2),'Reference data SID'!$B:$N,13,FALSE)),"",VLOOKUP(CONCATENATE($A433,"_",C$2),'Reference data SID'!$B:$N,13,FALSE))</f>
        <v/>
      </c>
      <c r="D433" s="16" t="str">
        <f>IF(ISERROR(VLOOKUP(CONCATENATE($A433,"_",D$2),'Reference data SID'!$B:$N,13,FALSE)),"",VLOOKUP(CONCATENATE($A433,"_",D$2),'Reference data SID'!$B:$N,13,FALSE))</f>
        <v/>
      </c>
      <c r="E433" s="16" t="str">
        <f>IF(ISERROR(VLOOKUP(CONCATENATE($A433,"_",E$2),'Reference data SID'!$B:$N,13,FALSE)),"",VLOOKUP(CONCATENATE($A433,"_",E$2),'Reference data SID'!$B:$N,13,FALSE))</f>
        <v/>
      </c>
      <c r="F433" s="16" t="str">
        <f>IF(ISERROR(VLOOKUP(CONCATENATE($A433,"_",F$2),'Reference data SID'!$B:$N,13,FALSE)),"",VLOOKUP(CONCATENATE($A433,"_",F$2),'Reference data SID'!$B:$N,13,FALSE))</f>
        <v/>
      </c>
      <c r="G433" s="16" t="str">
        <f>IF(ISERROR(VLOOKUP(CONCATENATE($A433,"_",G$2),'Reference data SID'!$B:$N,13,FALSE)),"",VLOOKUP(CONCATENATE($A433,"_",G$2),'Reference data SID'!$B:$N,13,FALSE))</f>
        <v/>
      </c>
      <c r="H433" s="16" t="str">
        <f>IF(ISERROR(VLOOKUP(CONCATENATE($A433,"_",H$2),'Reference data SID'!$B:$N,13,FALSE)),"",VLOOKUP(CONCATENATE($A433,"_",H$2),'Reference data SID'!$B:$N,13,FALSE))</f>
        <v/>
      </c>
      <c r="I433" s="16" t="str">
        <f>IF(ISERROR(VLOOKUP(CONCATENATE($A433,"_",I$2),'Reference data SID'!$B:$N,13,FALSE)),"",VLOOKUP(CONCATENATE($A433,"_",I$2),'Reference data SID'!$B:$N,13,FALSE))</f>
        <v/>
      </c>
      <c r="J433" s="16" t="str">
        <f>IF(ISERROR(VLOOKUP(CONCATENATE($A433,"_",J$2),'Reference data SID'!$B:$N,13,FALSE)),"",VLOOKUP(CONCATENATE($A433,"_",J$2),'Reference data SID'!$B:$N,13,FALSE))</f>
        <v/>
      </c>
      <c r="K433" s="16" t="str">
        <f>IF(ISERROR(VLOOKUP(CONCATENATE($A433,"_",K$2),'Reference data SID'!$B:$N,13,FALSE)),"",VLOOKUP(CONCATENATE($A433,"_",K$2),'Reference data SID'!$B:$N,13,FALSE))</f>
        <v/>
      </c>
      <c r="L433" s="16" t="str">
        <f>IF(ISERROR(VLOOKUP(CONCATENATE($A433,"_",L$2),'Reference data SID'!$B:$N,13,FALSE)),"",VLOOKUP(CONCATENATE($A433,"_",L$2),'Reference data SID'!$B:$N,13,FALSE))</f>
        <v/>
      </c>
      <c r="M433" s="16" t="str">
        <f>IF(ISERROR(VLOOKUP(CONCATENATE($A433,"_",M$2),'Reference data SID'!$B:$N,13,FALSE)),"",VLOOKUP(CONCATENATE($A433,"_",M$2),'Reference data SID'!$B:$N,13,FALSE))</f>
        <v/>
      </c>
      <c r="N433" s="16" t="str">
        <f>IF(ISERROR(VLOOKUP(CONCATENATE($A433,"_",N$2),'Reference data SID'!$B:$N,13,FALSE)),"",VLOOKUP(CONCATENATE($A433,"_",N$2),'Reference data SID'!$B:$N,13,FALSE))</f>
        <v/>
      </c>
      <c r="O433" s="16" t="str">
        <f>IF(ISERROR(VLOOKUP(CONCATENATE($A433,"_",O$2),'Reference data SID'!$B:$N,13,FALSE)),"",VLOOKUP(CONCATENATE($A433,"_",O$2),'Reference data SID'!$B:$N,13,FALSE))</f>
        <v/>
      </c>
      <c r="P433" s="16" t="str">
        <f>IF(ISERROR(VLOOKUP(CONCATENATE($A433,"_",P$2),'Reference data SID'!$B:$N,13,FALSE)),"",VLOOKUP(CONCATENATE($A433,"_",P$2),'Reference data SID'!$B:$N,13,FALSE))</f>
        <v/>
      </c>
      <c r="Q433" s="16" t="str">
        <f>IF(ISERROR(VLOOKUP(CONCATENATE($A433,"_",Q$2),'Reference data SID'!$B:$N,13,FALSE)),"",VLOOKUP(CONCATENATE($A433,"_",Q$2),'Reference data SID'!$B:$N,13,FALSE))</f>
        <v/>
      </c>
      <c r="R433" s="16" t="str">
        <f>IF(ISERROR(VLOOKUP(CONCATENATE($A433,"_",R$2),'Reference data SID'!$B:$N,13,FALSE)),"",VLOOKUP(CONCATENATE($A433,"_",R$2),'Reference data SID'!$B:$N,13,FALSE))</f>
        <v/>
      </c>
      <c r="S433" s="16" t="str">
        <f>IF(ISERROR(VLOOKUP(CONCATENATE($A433,"_",S$2),'Reference data SID'!$B:$N,13,FALSE)),"",VLOOKUP(CONCATENATE($A433,"_",S$2),'Reference data SID'!$B:$N,13,FALSE))</f>
        <v/>
      </c>
      <c r="T433" s="16" t="str">
        <f>IF(ISERROR(VLOOKUP(CONCATENATE($A433,"_",T$2),'Reference data SID'!$B:$N,13,FALSE)),"",VLOOKUP(CONCATENATE($A433,"_",T$2),'Reference data SID'!$B:$N,13,FALSE))</f>
        <v/>
      </c>
      <c r="U433" s="16" t="str">
        <f>IF(ISERROR(VLOOKUP(CONCATENATE($A433,"_",U$2),'Reference data SID'!$B:$N,13,FALSE)),"",VLOOKUP(CONCATENATE($A433,"_",U$2),'Reference data SID'!$B:$N,13,FALSE))</f>
        <v/>
      </c>
      <c r="V433" s="16" t="str">
        <f>IF(ISERROR(VLOOKUP(CONCATENATE($A433,"_",V$2),'Reference data SID'!$B:$N,13,FALSE)),"",VLOOKUP(CONCATENATE($A433,"_",V$2),'Reference data SID'!$B:$N,13,FALSE))</f>
        <v/>
      </c>
      <c r="W433" s="16" t="str">
        <f>IF(ISERROR(VLOOKUP(CONCATENATE($A433,"_",W$2),'Reference data SID'!$B:$N,13,FALSE)),"",VLOOKUP(CONCATENATE($A433,"_",W$2),'Reference data SID'!$B:$N,13,FALSE))</f>
        <v/>
      </c>
      <c r="X433" s="16" t="str">
        <f>IF(ISERROR(VLOOKUP(CONCATENATE($A433,"_",X$2),'Reference data SID'!$B:$N,13,FALSE)),"",VLOOKUP(CONCATENATE($A433,"_",X$2),'Reference data SID'!$B:$N,13,FALSE))</f>
        <v/>
      </c>
      <c r="Y433" s="16" t="str">
        <f>IF(ISERROR(VLOOKUP(CONCATENATE($A433,"_",Y$2),'Reference data SID'!$B:$N,13,FALSE)),"",VLOOKUP(CONCATENATE($A433,"_",Y$2),'Reference data SID'!$B:$N,13,FALSE))</f>
        <v/>
      </c>
      <c r="Z433" s="16" t="str">
        <f>IF(ISERROR(VLOOKUP(CONCATENATE($A433,"_",Z$2),'Reference data SID'!$B:$N,13,FALSE)),"",VLOOKUP(CONCATENATE($A433,"_",Z$2),'Reference data SID'!$B:$N,13,FALSE))</f>
        <v/>
      </c>
      <c r="AA433" s="16" t="str">
        <f>IF(ISERROR(VLOOKUP(CONCATENATE($A433,"_",AA$2),'Reference data SID'!$B:$N,13,FALSE)),"",VLOOKUP(CONCATENATE($A433,"_",AA$2),'Reference data SID'!$B:$N,13,FALSE))</f>
        <v/>
      </c>
      <c r="AB433" s="16" t="str">
        <f>IF(ISERROR(VLOOKUP(CONCATENATE($A433,"_",AB$2),'Reference data SID'!$B:$N,13,FALSE)),"",VLOOKUP(CONCATENATE($A433,"_",AB$2),'Reference data SID'!$B:$N,13,FALSE))</f>
        <v/>
      </c>
      <c r="AC433" s="16" t="str">
        <f>IF(ISERROR(VLOOKUP(CONCATENATE($A433,"_",AC$2),'Reference data SID'!$B:$N,13,FALSE)),"",VLOOKUP(CONCATENATE($A433,"_",AC$2),'Reference data SID'!$B:$N,13,FALSE))</f>
        <v/>
      </c>
      <c r="AD433" s="16" t="str">
        <f>IF(ISERROR(VLOOKUP(CONCATENATE($A433,"_",AD$2),'Reference data SID'!$B:$N,13,FALSE)),"",VLOOKUP(CONCATENATE($A433,"_",AD$2),'Reference data SID'!$B:$N,13,FALSE))</f>
        <v/>
      </c>
      <c r="AE433" s="16" t="str">
        <f>IF(ISERROR(VLOOKUP(CONCATENATE($A433,"_",AE$2),'Reference data SID'!$B:$N,13,FALSE)),"",VLOOKUP(CONCATENATE($A433,"_",AE$2),'Reference data SID'!$B:$N,13,FALSE))</f>
        <v/>
      </c>
      <c r="AF433" s="16" t="str">
        <f>IF(ISERROR(VLOOKUP(CONCATENATE($A433,"_",AF$2),'Reference data SID'!$B:$N,13,FALSE)),"",VLOOKUP(CONCATENATE($A433,"_",AF$2),'Reference data SID'!$B:$N,13,FALSE))</f>
        <v/>
      </c>
      <c r="AG433" s="16" t="str">
        <f>IF(ISERROR(VLOOKUP(CONCATENATE($A433,"_",AG$2),'Reference data SID'!$B:$N,13,FALSE)),"",VLOOKUP(CONCATENATE($A433,"_",AG$2),'Reference data SID'!$B:$N,13,FALSE))</f>
        <v/>
      </c>
      <c r="AH433" s="16" t="str">
        <f>IF(ISERROR(VLOOKUP(CONCATENATE($A433,"_",AH$2),'Reference data SID'!$B:$N,13,FALSE)),"",VLOOKUP(CONCATENATE($A433,"_",AH$2),'Reference data SID'!$B:$N,13,FALSE))</f>
        <v/>
      </c>
      <c r="AI433" s="16" t="str">
        <f>IF(ISERROR(VLOOKUP(CONCATENATE($A433,"_",AI$2),'Reference data SID'!$B:$N,13,FALSE)),"",VLOOKUP(CONCATENATE($A433,"_",AI$2),'Reference data SID'!$B:$N,13,FALSE))</f>
        <v/>
      </c>
      <c r="AJ433" s="16" t="str">
        <f>IF(ISERROR(VLOOKUP(CONCATENATE($A433,"_",AJ$2),'Reference data SID'!$B:$N,13,FALSE)),"",VLOOKUP(CONCATENATE($A433,"_",AJ$2),'Reference data SID'!$B:$N,13,FALSE))</f>
        <v/>
      </c>
      <c r="AK433" s="16" t="str">
        <f>IF(ISERROR(VLOOKUP(CONCATENATE($A433,"_",AK$2),'Reference data SID'!$B:$N,13,FALSE)),"",VLOOKUP(CONCATENATE($A433,"_",AK$2),'Reference data SID'!$B:$N,13,FALSE))</f>
        <v/>
      </c>
      <c r="AL433" s="16" t="str">
        <f>IF(ISERROR(VLOOKUP(CONCATENATE($A433,"_",AL$2),'Reference data SID'!$B:$N,13,FALSE)),"",VLOOKUP(CONCATENATE($A433,"_",AL$2),'Reference data SID'!$B:$N,13,FALSE))</f>
        <v/>
      </c>
      <c r="AM433" s="16" t="str">
        <f>IF(ISERROR(VLOOKUP(CONCATENATE($A433,"_",AM$2),'Reference data SID'!$B:$N,13,FALSE)),"",VLOOKUP(CONCATENATE($A433,"_",AM$2),'Reference data SID'!$B:$N,13,FALSE))</f>
        <v/>
      </c>
      <c r="AN433" s="16" t="str">
        <f>IF(ISERROR(VLOOKUP(CONCATENATE($A433,"_",AN$2),'Reference data SID'!$B:$N,13,FALSE)),"",VLOOKUP(CONCATENATE($A433,"_",AN$2),'Reference data SID'!$B:$N,13,FALSE))</f>
        <v/>
      </c>
      <c r="AO433" s="16" t="str">
        <f>IF(ISERROR(VLOOKUP(CONCATENATE($A433,"_",AO$2),'Reference data SID'!$B:$N,13,FALSE)),"",VLOOKUP(CONCATENATE($A433,"_",AO$2),'Reference data SID'!$B:$N,13,FALSE))</f>
        <v/>
      </c>
      <c r="AP433" s="16" t="str">
        <f>IF(ISERROR(VLOOKUP(CONCATENATE($A433,"_",AP$2),'Reference data SID'!$B:$N,13,FALSE)),"",VLOOKUP(CONCATENATE($A433,"_",AP$2),'Reference data SID'!$B:$N,13,FALSE))</f>
        <v/>
      </c>
      <c r="AQ433" s="16" t="str">
        <f>IF(ISERROR(VLOOKUP(CONCATENATE($A433,"_",AQ$2),'Reference data SID'!$B:$N,13,FALSE)),"",VLOOKUP(CONCATENATE($A433,"_",AQ$2),'Reference data SID'!$B:$N,13,FALSE))</f>
        <v/>
      </c>
      <c r="AR433" s="16" t="str">
        <f>IF(ISERROR(VLOOKUP(CONCATENATE($A433,"_",AR$2),'Reference data SID'!$B:$N,13,FALSE)),"",VLOOKUP(CONCATENATE($A433,"_",AR$2),'Reference data SID'!$B:$N,13,FALSE))</f>
        <v/>
      </c>
      <c r="AS433" s="16" t="str">
        <f>IF(ISERROR(VLOOKUP(CONCATENATE($A433,"_",AS$2),'Reference data SID'!$B:$N,13,FALSE)),"",VLOOKUP(CONCATENATE($A433,"_",AS$2),'Reference data SID'!$B:$N,13,FALSE))</f>
        <v/>
      </c>
      <c r="AT433" s="16" t="str">
        <f>IF(ISERROR(VLOOKUP(CONCATENATE($A433,"_",AT$2),'Reference data SID'!$B:$N,13,FALSE)),"",VLOOKUP(CONCATENATE($A433,"_",AT$2),'Reference data SID'!$B:$N,13,FALSE))</f>
        <v/>
      </c>
    </row>
    <row r="434" spans="1:46" x14ac:dyDescent="0.25">
      <c r="A434">
        <v>430</v>
      </c>
      <c r="B434" s="16" t="str">
        <f>IF(ISERROR(VLOOKUP(CONCATENATE($A434,"_",B$2),'Reference data SID'!$B:$N,13,FALSE)),"",VLOOKUP(CONCATENATE($A434,"_",B$2),'Reference data SID'!$B:$N,13,FALSE))</f>
        <v/>
      </c>
      <c r="C434" s="16" t="str">
        <f>IF(ISERROR(VLOOKUP(CONCATENATE($A434,"_",C$2),'Reference data SID'!$B:$N,13,FALSE)),"",VLOOKUP(CONCATENATE($A434,"_",C$2),'Reference data SID'!$B:$N,13,FALSE))</f>
        <v/>
      </c>
      <c r="D434" s="16" t="str">
        <f>IF(ISERROR(VLOOKUP(CONCATENATE($A434,"_",D$2),'Reference data SID'!$B:$N,13,FALSE)),"",VLOOKUP(CONCATENATE($A434,"_",D$2),'Reference data SID'!$B:$N,13,FALSE))</f>
        <v/>
      </c>
      <c r="E434" s="16" t="str">
        <f>IF(ISERROR(VLOOKUP(CONCATENATE($A434,"_",E$2),'Reference data SID'!$B:$N,13,FALSE)),"",VLOOKUP(CONCATENATE($A434,"_",E$2),'Reference data SID'!$B:$N,13,FALSE))</f>
        <v/>
      </c>
      <c r="F434" s="16" t="str">
        <f>IF(ISERROR(VLOOKUP(CONCATENATE($A434,"_",F$2),'Reference data SID'!$B:$N,13,FALSE)),"",VLOOKUP(CONCATENATE($A434,"_",F$2),'Reference data SID'!$B:$N,13,FALSE))</f>
        <v/>
      </c>
      <c r="G434" s="16" t="str">
        <f>IF(ISERROR(VLOOKUP(CONCATENATE($A434,"_",G$2),'Reference data SID'!$B:$N,13,FALSE)),"",VLOOKUP(CONCATENATE($A434,"_",G$2),'Reference data SID'!$B:$N,13,FALSE))</f>
        <v/>
      </c>
      <c r="H434" s="16" t="str">
        <f>IF(ISERROR(VLOOKUP(CONCATENATE($A434,"_",H$2),'Reference data SID'!$B:$N,13,FALSE)),"",VLOOKUP(CONCATENATE($A434,"_",H$2),'Reference data SID'!$B:$N,13,FALSE))</f>
        <v/>
      </c>
      <c r="I434" s="16" t="str">
        <f>IF(ISERROR(VLOOKUP(CONCATENATE($A434,"_",I$2),'Reference data SID'!$B:$N,13,FALSE)),"",VLOOKUP(CONCATENATE($A434,"_",I$2),'Reference data SID'!$B:$N,13,FALSE))</f>
        <v/>
      </c>
      <c r="J434" s="16" t="str">
        <f>IF(ISERROR(VLOOKUP(CONCATENATE($A434,"_",J$2),'Reference data SID'!$B:$N,13,FALSE)),"",VLOOKUP(CONCATENATE($A434,"_",J$2),'Reference data SID'!$B:$N,13,FALSE))</f>
        <v/>
      </c>
      <c r="K434" s="16" t="str">
        <f>IF(ISERROR(VLOOKUP(CONCATENATE($A434,"_",K$2),'Reference data SID'!$B:$N,13,FALSE)),"",VLOOKUP(CONCATENATE($A434,"_",K$2),'Reference data SID'!$B:$N,13,FALSE))</f>
        <v/>
      </c>
      <c r="L434" s="16" t="str">
        <f>IF(ISERROR(VLOOKUP(CONCATENATE($A434,"_",L$2),'Reference data SID'!$B:$N,13,FALSE)),"",VLOOKUP(CONCATENATE($A434,"_",L$2),'Reference data SID'!$B:$N,13,FALSE))</f>
        <v/>
      </c>
      <c r="M434" s="16" t="str">
        <f>IF(ISERROR(VLOOKUP(CONCATENATE($A434,"_",M$2),'Reference data SID'!$B:$N,13,FALSE)),"",VLOOKUP(CONCATENATE($A434,"_",M$2),'Reference data SID'!$B:$N,13,FALSE))</f>
        <v/>
      </c>
      <c r="N434" s="16" t="str">
        <f>IF(ISERROR(VLOOKUP(CONCATENATE($A434,"_",N$2),'Reference data SID'!$B:$N,13,FALSE)),"",VLOOKUP(CONCATENATE($A434,"_",N$2),'Reference data SID'!$B:$N,13,FALSE))</f>
        <v/>
      </c>
      <c r="O434" s="16" t="str">
        <f>IF(ISERROR(VLOOKUP(CONCATENATE($A434,"_",O$2),'Reference data SID'!$B:$N,13,FALSE)),"",VLOOKUP(CONCATENATE($A434,"_",O$2),'Reference data SID'!$B:$N,13,FALSE))</f>
        <v/>
      </c>
      <c r="P434" s="16" t="str">
        <f>IF(ISERROR(VLOOKUP(CONCATENATE($A434,"_",P$2),'Reference data SID'!$B:$N,13,FALSE)),"",VLOOKUP(CONCATENATE($A434,"_",P$2),'Reference data SID'!$B:$N,13,FALSE))</f>
        <v/>
      </c>
      <c r="Q434" s="16" t="str">
        <f>IF(ISERROR(VLOOKUP(CONCATENATE($A434,"_",Q$2),'Reference data SID'!$B:$N,13,FALSE)),"",VLOOKUP(CONCATENATE($A434,"_",Q$2),'Reference data SID'!$B:$N,13,FALSE))</f>
        <v/>
      </c>
      <c r="R434" s="16" t="str">
        <f>IF(ISERROR(VLOOKUP(CONCATENATE($A434,"_",R$2),'Reference data SID'!$B:$N,13,FALSE)),"",VLOOKUP(CONCATENATE($A434,"_",R$2),'Reference data SID'!$B:$N,13,FALSE))</f>
        <v/>
      </c>
      <c r="S434" s="16" t="str">
        <f>IF(ISERROR(VLOOKUP(CONCATENATE($A434,"_",S$2),'Reference data SID'!$B:$N,13,FALSE)),"",VLOOKUP(CONCATENATE($A434,"_",S$2),'Reference data SID'!$B:$N,13,FALSE))</f>
        <v/>
      </c>
      <c r="T434" s="16" t="str">
        <f>IF(ISERROR(VLOOKUP(CONCATENATE($A434,"_",T$2),'Reference data SID'!$B:$N,13,FALSE)),"",VLOOKUP(CONCATENATE($A434,"_",T$2),'Reference data SID'!$B:$N,13,FALSE))</f>
        <v/>
      </c>
      <c r="U434" s="16" t="str">
        <f>IF(ISERROR(VLOOKUP(CONCATENATE($A434,"_",U$2),'Reference data SID'!$B:$N,13,FALSE)),"",VLOOKUP(CONCATENATE($A434,"_",U$2),'Reference data SID'!$B:$N,13,FALSE))</f>
        <v/>
      </c>
      <c r="V434" s="16" t="str">
        <f>IF(ISERROR(VLOOKUP(CONCATENATE($A434,"_",V$2),'Reference data SID'!$B:$N,13,FALSE)),"",VLOOKUP(CONCATENATE($A434,"_",V$2),'Reference data SID'!$B:$N,13,FALSE))</f>
        <v/>
      </c>
      <c r="W434" s="16" t="str">
        <f>IF(ISERROR(VLOOKUP(CONCATENATE($A434,"_",W$2),'Reference data SID'!$B:$N,13,FALSE)),"",VLOOKUP(CONCATENATE($A434,"_",W$2),'Reference data SID'!$B:$N,13,FALSE))</f>
        <v/>
      </c>
      <c r="X434" s="16" t="str">
        <f>IF(ISERROR(VLOOKUP(CONCATENATE($A434,"_",X$2),'Reference data SID'!$B:$N,13,FALSE)),"",VLOOKUP(CONCATENATE($A434,"_",X$2),'Reference data SID'!$B:$N,13,FALSE))</f>
        <v/>
      </c>
      <c r="Y434" s="16" t="str">
        <f>IF(ISERROR(VLOOKUP(CONCATENATE($A434,"_",Y$2),'Reference data SID'!$B:$N,13,FALSE)),"",VLOOKUP(CONCATENATE($A434,"_",Y$2),'Reference data SID'!$B:$N,13,FALSE))</f>
        <v/>
      </c>
      <c r="Z434" s="16" t="str">
        <f>IF(ISERROR(VLOOKUP(CONCATENATE($A434,"_",Z$2),'Reference data SID'!$B:$N,13,FALSE)),"",VLOOKUP(CONCATENATE($A434,"_",Z$2),'Reference data SID'!$B:$N,13,FALSE))</f>
        <v/>
      </c>
      <c r="AA434" s="16" t="str">
        <f>IF(ISERROR(VLOOKUP(CONCATENATE($A434,"_",AA$2),'Reference data SID'!$B:$N,13,FALSE)),"",VLOOKUP(CONCATENATE($A434,"_",AA$2),'Reference data SID'!$B:$N,13,FALSE))</f>
        <v/>
      </c>
      <c r="AB434" s="16" t="str">
        <f>IF(ISERROR(VLOOKUP(CONCATENATE($A434,"_",AB$2),'Reference data SID'!$B:$N,13,FALSE)),"",VLOOKUP(CONCATENATE($A434,"_",AB$2),'Reference data SID'!$B:$N,13,FALSE))</f>
        <v/>
      </c>
      <c r="AC434" s="16" t="str">
        <f>IF(ISERROR(VLOOKUP(CONCATENATE($A434,"_",AC$2),'Reference data SID'!$B:$N,13,FALSE)),"",VLOOKUP(CONCATENATE($A434,"_",AC$2),'Reference data SID'!$B:$N,13,FALSE))</f>
        <v/>
      </c>
      <c r="AD434" s="16" t="str">
        <f>IF(ISERROR(VLOOKUP(CONCATENATE($A434,"_",AD$2),'Reference data SID'!$B:$N,13,FALSE)),"",VLOOKUP(CONCATENATE($A434,"_",AD$2),'Reference data SID'!$B:$N,13,FALSE))</f>
        <v/>
      </c>
      <c r="AE434" s="16" t="str">
        <f>IF(ISERROR(VLOOKUP(CONCATENATE($A434,"_",AE$2),'Reference data SID'!$B:$N,13,FALSE)),"",VLOOKUP(CONCATENATE($A434,"_",AE$2),'Reference data SID'!$B:$N,13,FALSE))</f>
        <v/>
      </c>
      <c r="AF434" s="16" t="str">
        <f>IF(ISERROR(VLOOKUP(CONCATENATE($A434,"_",AF$2),'Reference data SID'!$B:$N,13,FALSE)),"",VLOOKUP(CONCATENATE($A434,"_",AF$2),'Reference data SID'!$B:$N,13,FALSE))</f>
        <v/>
      </c>
      <c r="AG434" s="16" t="str">
        <f>IF(ISERROR(VLOOKUP(CONCATENATE($A434,"_",AG$2),'Reference data SID'!$B:$N,13,FALSE)),"",VLOOKUP(CONCATENATE($A434,"_",AG$2),'Reference data SID'!$B:$N,13,FALSE))</f>
        <v/>
      </c>
      <c r="AH434" s="16" t="str">
        <f>IF(ISERROR(VLOOKUP(CONCATENATE($A434,"_",AH$2),'Reference data SID'!$B:$N,13,FALSE)),"",VLOOKUP(CONCATENATE($A434,"_",AH$2),'Reference data SID'!$B:$N,13,FALSE))</f>
        <v/>
      </c>
      <c r="AI434" s="16" t="str">
        <f>IF(ISERROR(VLOOKUP(CONCATENATE($A434,"_",AI$2),'Reference data SID'!$B:$N,13,FALSE)),"",VLOOKUP(CONCATENATE($A434,"_",AI$2),'Reference data SID'!$B:$N,13,FALSE))</f>
        <v/>
      </c>
      <c r="AJ434" s="16" t="str">
        <f>IF(ISERROR(VLOOKUP(CONCATENATE($A434,"_",AJ$2),'Reference data SID'!$B:$N,13,FALSE)),"",VLOOKUP(CONCATENATE($A434,"_",AJ$2),'Reference data SID'!$B:$N,13,FALSE))</f>
        <v/>
      </c>
      <c r="AK434" s="16" t="str">
        <f>IF(ISERROR(VLOOKUP(CONCATENATE($A434,"_",AK$2),'Reference data SID'!$B:$N,13,FALSE)),"",VLOOKUP(CONCATENATE($A434,"_",AK$2),'Reference data SID'!$B:$N,13,FALSE))</f>
        <v/>
      </c>
      <c r="AL434" s="16" t="str">
        <f>IF(ISERROR(VLOOKUP(CONCATENATE($A434,"_",AL$2),'Reference data SID'!$B:$N,13,FALSE)),"",VLOOKUP(CONCATENATE($A434,"_",AL$2),'Reference data SID'!$B:$N,13,FALSE))</f>
        <v/>
      </c>
      <c r="AM434" s="16" t="str">
        <f>IF(ISERROR(VLOOKUP(CONCATENATE($A434,"_",AM$2),'Reference data SID'!$B:$N,13,FALSE)),"",VLOOKUP(CONCATENATE($A434,"_",AM$2),'Reference data SID'!$B:$N,13,FALSE))</f>
        <v/>
      </c>
      <c r="AN434" s="16" t="str">
        <f>IF(ISERROR(VLOOKUP(CONCATENATE($A434,"_",AN$2),'Reference data SID'!$B:$N,13,FALSE)),"",VLOOKUP(CONCATENATE($A434,"_",AN$2),'Reference data SID'!$B:$N,13,FALSE))</f>
        <v/>
      </c>
      <c r="AO434" s="16" t="str">
        <f>IF(ISERROR(VLOOKUP(CONCATENATE($A434,"_",AO$2),'Reference data SID'!$B:$N,13,FALSE)),"",VLOOKUP(CONCATENATE($A434,"_",AO$2),'Reference data SID'!$B:$N,13,FALSE))</f>
        <v/>
      </c>
      <c r="AP434" s="16" t="str">
        <f>IF(ISERROR(VLOOKUP(CONCATENATE($A434,"_",AP$2),'Reference data SID'!$B:$N,13,FALSE)),"",VLOOKUP(CONCATENATE($A434,"_",AP$2),'Reference data SID'!$B:$N,13,FALSE))</f>
        <v/>
      </c>
      <c r="AQ434" s="16" t="str">
        <f>IF(ISERROR(VLOOKUP(CONCATENATE($A434,"_",AQ$2),'Reference data SID'!$B:$N,13,FALSE)),"",VLOOKUP(CONCATENATE($A434,"_",AQ$2),'Reference data SID'!$B:$N,13,FALSE))</f>
        <v/>
      </c>
      <c r="AR434" s="16" t="str">
        <f>IF(ISERROR(VLOOKUP(CONCATENATE($A434,"_",AR$2),'Reference data SID'!$B:$N,13,FALSE)),"",VLOOKUP(CONCATENATE($A434,"_",AR$2),'Reference data SID'!$B:$N,13,FALSE))</f>
        <v/>
      </c>
      <c r="AS434" s="16" t="str">
        <f>IF(ISERROR(VLOOKUP(CONCATENATE($A434,"_",AS$2),'Reference data SID'!$B:$N,13,FALSE)),"",VLOOKUP(CONCATENATE($A434,"_",AS$2),'Reference data SID'!$B:$N,13,FALSE))</f>
        <v/>
      </c>
      <c r="AT434" s="16" t="str">
        <f>IF(ISERROR(VLOOKUP(CONCATENATE($A434,"_",AT$2),'Reference data SID'!$B:$N,13,FALSE)),"",VLOOKUP(CONCATENATE($A434,"_",AT$2),'Reference data SID'!$B:$N,13,FALSE))</f>
        <v/>
      </c>
    </row>
    <row r="435" spans="1:46" x14ac:dyDescent="0.25">
      <c r="A435">
        <v>431</v>
      </c>
      <c r="B435" s="16" t="str">
        <f>IF(ISERROR(VLOOKUP(CONCATENATE($A435,"_",B$2),'Reference data SID'!$B:$N,13,FALSE)),"",VLOOKUP(CONCATENATE($A435,"_",B$2),'Reference data SID'!$B:$N,13,FALSE))</f>
        <v/>
      </c>
      <c r="C435" s="16" t="str">
        <f>IF(ISERROR(VLOOKUP(CONCATENATE($A435,"_",C$2),'Reference data SID'!$B:$N,13,FALSE)),"",VLOOKUP(CONCATENATE($A435,"_",C$2),'Reference data SID'!$B:$N,13,FALSE))</f>
        <v/>
      </c>
      <c r="D435" s="16" t="str">
        <f>IF(ISERROR(VLOOKUP(CONCATENATE($A435,"_",D$2),'Reference data SID'!$B:$N,13,FALSE)),"",VLOOKUP(CONCATENATE($A435,"_",D$2),'Reference data SID'!$B:$N,13,FALSE))</f>
        <v/>
      </c>
      <c r="E435" s="16" t="str">
        <f>IF(ISERROR(VLOOKUP(CONCATENATE($A435,"_",E$2),'Reference data SID'!$B:$N,13,FALSE)),"",VLOOKUP(CONCATENATE($A435,"_",E$2),'Reference data SID'!$B:$N,13,FALSE))</f>
        <v/>
      </c>
      <c r="F435" s="16" t="str">
        <f>IF(ISERROR(VLOOKUP(CONCATENATE($A435,"_",F$2),'Reference data SID'!$B:$N,13,FALSE)),"",VLOOKUP(CONCATENATE($A435,"_",F$2),'Reference data SID'!$B:$N,13,FALSE))</f>
        <v/>
      </c>
      <c r="G435" s="16" t="str">
        <f>IF(ISERROR(VLOOKUP(CONCATENATE($A435,"_",G$2),'Reference data SID'!$B:$N,13,FALSE)),"",VLOOKUP(CONCATENATE($A435,"_",G$2),'Reference data SID'!$B:$N,13,FALSE))</f>
        <v/>
      </c>
      <c r="H435" s="16" t="str">
        <f>IF(ISERROR(VLOOKUP(CONCATENATE($A435,"_",H$2),'Reference data SID'!$B:$N,13,FALSE)),"",VLOOKUP(CONCATENATE($A435,"_",H$2),'Reference data SID'!$B:$N,13,FALSE))</f>
        <v/>
      </c>
      <c r="I435" s="16" t="str">
        <f>IF(ISERROR(VLOOKUP(CONCATENATE($A435,"_",I$2),'Reference data SID'!$B:$N,13,FALSE)),"",VLOOKUP(CONCATENATE($A435,"_",I$2),'Reference data SID'!$B:$N,13,FALSE))</f>
        <v/>
      </c>
      <c r="J435" s="16" t="str">
        <f>IF(ISERROR(VLOOKUP(CONCATENATE($A435,"_",J$2),'Reference data SID'!$B:$N,13,FALSE)),"",VLOOKUP(CONCATENATE($A435,"_",J$2),'Reference data SID'!$B:$N,13,FALSE))</f>
        <v/>
      </c>
      <c r="K435" s="16" t="str">
        <f>IF(ISERROR(VLOOKUP(CONCATENATE($A435,"_",K$2),'Reference data SID'!$B:$N,13,FALSE)),"",VLOOKUP(CONCATENATE($A435,"_",K$2),'Reference data SID'!$B:$N,13,FALSE))</f>
        <v/>
      </c>
      <c r="L435" s="16" t="str">
        <f>IF(ISERROR(VLOOKUP(CONCATENATE($A435,"_",L$2),'Reference data SID'!$B:$N,13,FALSE)),"",VLOOKUP(CONCATENATE($A435,"_",L$2),'Reference data SID'!$B:$N,13,FALSE))</f>
        <v/>
      </c>
      <c r="M435" s="16" t="str">
        <f>IF(ISERROR(VLOOKUP(CONCATENATE($A435,"_",M$2),'Reference data SID'!$B:$N,13,FALSE)),"",VLOOKUP(CONCATENATE($A435,"_",M$2),'Reference data SID'!$B:$N,13,FALSE))</f>
        <v/>
      </c>
      <c r="N435" s="16" t="str">
        <f>IF(ISERROR(VLOOKUP(CONCATENATE($A435,"_",N$2),'Reference data SID'!$B:$N,13,FALSE)),"",VLOOKUP(CONCATENATE($A435,"_",N$2),'Reference data SID'!$B:$N,13,FALSE))</f>
        <v/>
      </c>
      <c r="O435" s="16" t="str">
        <f>IF(ISERROR(VLOOKUP(CONCATENATE($A435,"_",O$2),'Reference data SID'!$B:$N,13,FALSE)),"",VLOOKUP(CONCATENATE($A435,"_",O$2),'Reference data SID'!$B:$N,13,FALSE))</f>
        <v/>
      </c>
      <c r="P435" s="16" t="str">
        <f>IF(ISERROR(VLOOKUP(CONCATENATE($A435,"_",P$2),'Reference data SID'!$B:$N,13,FALSE)),"",VLOOKUP(CONCATENATE($A435,"_",P$2),'Reference data SID'!$B:$N,13,FALSE))</f>
        <v/>
      </c>
      <c r="Q435" s="16" t="str">
        <f>IF(ISERROR(VLOOKUP(CONCATENATE($A435,"_",Q$2),'Reference data SID'!$B:$N,13,FALSE)),"",VLOOKUP(CONCATENATE($A435,"_",Q$2),'Reference data SID'!$B:$N,13,FALSE))</f>
        <v/>
      </c>
      <c r="R435" s="16" t="str">
        <f>IF(ISERROR(VLOOKUP(CONCATENATE($A435,"_",R$2),'Reference data SID'!$B:$N,13,FALSE)),"",VLOOKUP(CONCATENATE($A435,"_",R$2),'Reference data SID'!$B:$N,13,FALSE))</f>
        <v/>
      </c>
      <c r="S435" s="16" t="str">
        <f>IF(ISERROR(VLOOKUP(CONCATENATE($A435,"_",S$2),'Reference data SID'!$B:$N,13,FALSE)),"",VLOOKUP(CONCATENATE($A435,"_",S$2),'Reference data SID'!$B:$N,13,FALSE))</f>
        <v/>
      </c>
      <c r="T435" s="16" t="str">
        <f>IF(ISERROR(VLOOKUP(CONCATENATE($A435,"_",T$2),'Reference data SID'!$B:$N,13,FALSE)),"",VLOOKUP(CONCATENATE($A435,"_",T$2),'Reference data SID'!$B:$N,13,FALSE))</f>
        <v/>
      </c>
      <c r="U435" s="16" t="str">
        <f>IF(ISERROR(VLOOKUP(CONCATENATE($A435,"_",U$2),'Reference data SID'!$B:$N,13,FALSE)),"",VLOOKUP(CONCATENATE($A435,"_",U$2),'Reference data SID'!$B:$N,13,FALSE))</f>
        <v/>
      </c>
      <c r="V435" s="16" t="str">
        <f>IF(ISERROR(VLOOKUP(CONCATENATE($A435,"_",V$2),'Reference data SID'!$B:$N,13,FALSE)),"",VLOOKUP(CONCATENATE($A435,"_",V$2),'Reference data SID'!$B:$N,13,FALSE))</f>
        <v/>
      </c>
      <c r="W435" s="16" t="str">
        <f>IF(ISERROR(VLOOKUP(CONCATENATE($A435,"_",W$2),'Reference data SID'!$B:$N,13,FALSE)),"",VLOOKUP(CONCATENATE($A435,"_",W$2),'Reference data SID'!$B:$N,13,FALSE))</f>
        <v/>
      </c>
      <c r="X435" s="16" t="str">
        <f>IF(ISERROR(VLOOKUP(CONCATENATE($A435,"_",X$2),'Reference data SID'!$B:$N,13,FALSE)),"",VLOOKUP(CONCATENATE($A435,"_",X$2),'Reference data SID'!$B:$N,13,FALSE))</f>
        <v/>
      </c>
      <c r="Y435" s="16" t="str">
        <f>IF(ISERROR(VLOOKUP(CONCATENATE($A435,"_",Y$2),'Reference data SID'!$B:$N,13,FALSE)),"",VLOOKUP(CONCATENATE($A435,"_",Y$2),'Reference data SID'!$B:$N,13,FALSE))</f>
        <v/>
      </c>
      <c r="Z435" s="16" t="str">
        <f>IF(ISERROR(VLOOKUP(CONCATENATE($A435,"_",Z$2),'Reference data SID'!$B:$N,13,FALSE)),"",VLOOKUP(CONCATENATE($A435,"_",Z$2),'Reference data SID'!$B:$N,13,FALSE))</f>
        <v/>
      </c>
      <c r="AA435" s="16" t="str">
        <f>IF(ISERROR(VLOOKUP(CONCATENATE($A435,"_",AA$2),'Reference data SID'!$B:$N,13,FALSE)),"",VLOOKUP(CONCATENATE($A435,"_",AA$2),'Reference data SID'!$B:$N,13,FALSE))</f>
        <v/>
      </c>
      <c r="AB435" s="16" t="str">
        <f>IF(ISERROR(VLOOKUP(CONCATENATE($A435,"_",AB$2),'Reference data SID'!$B:$N,13,FALSE)),"",VLOOKUP(CONCATENATE($A435,"_",AB$2),'Reference data SID'!$B:$N,13,FALSE))</f>
        <v/>
      </c>
      <c r="AC435" s="16" t="str">
        <f>IF(ISERROR(VLOOKUP(CONCATENATE($A435,"_",AC$2),'Reference data SID'!$B:$N,13,FALSE)),"",VLOOKUP(CONCATENATE($A435,"_",AC$2),'Reference data SID'!$B:$N,13,FALSE))</f>
        <v/>
      </c>
      <c r="AD435" s="16" t="str">
        <f>IF(ISERROR(VLOOKUP(CONCATENATE($A435,"_",AD$2),'Reference data SID'!$B:$N,13,FALSE)),"",VLOOKUP(CONCATENATE($A435,"_",AD$2),'Reference data SID'!$B:$N,13,FALSE))</f>
        <v/>
      </c>
      <c r="AE435" s="16" t="str">
        <f>IF(ISERROR(VLOOKUP(CONCATENATE($A435,"_",AE$2),'Reference data SID'!$B:$N,13,FALSE)),"",VLOOKUP(CONCATENATE($A435,"_",AE$2),'Reference data SID'!$B:$N,13,FALSE))</f>
        <v/>
      </c>
      <c r="AF435" s="16" t="str">
        <f>IF(ISERROR(VLOOKUP(CONCATENATE($A435,"_",AF$2),'Reference data SID'!$B:$N,13,FALSE)),"",VLOOKUP(CONCATENATE($A435,"_",AF$2),'Reference data SID'!$B:$N,13,FALSE))</f>
        <v/>
      </c>
      <c r="AG435" s="16" t="str">
        <f>IF(ISERROR(VLOOKUP(CONCATENATE($A435,"_",AG$2),'Reference data SID'!$B:$N,13,FALSE)),"",VLOOKUP(CONCATENATE($A435,"_",AG$2),'Reference data SID'!$B:$N,13,FALSE))</f>
        <v/>
      </c>
      <c r="AH435" s="16" t="str">
        <f>IF(ISERROR(VLOOKUP(CONCATENATE($A435,"_",AH$2),'Reference data SID'!$B:$N,13,FALSE)),"",VLOOKUP(CONCATENATE($A435,"_",AH$2),'Reference data SID'!$B:$N,13,FALSE))</f>
        <v/>
      </c>
      <c r="AI435" s="16" t="str">
        <f>IF(ISERROR(VLOOKUP(CONCATENATE($A435,"_",AI$2),'Reference data SID'!$B:$N,13,FALSE)),"",VLOOKUP(CONCATENATE($A435,"_",AI$2),'Reference data SID'!$B:$N,13,FALSE))</f>
        <v/>
      </c>
      <c r="AJ435" s="16" t="str">
        <f>IF(ISERROR(VLOOKUP(CONCATENATE($A435,"_",AJ$2),'Reference data SID'!$B:$N,13,FALSE)),"",VLOOKUP(CONCATENATE($A435,"_",AJ$2),'Reference data SID'!$B:$N,13,FALSE))</f>
        <v/>
      </c>
      <c r="AK435" s="16" t="str">
        <f>IF(ISERROR(VLOOKUP(CONCATENATE($A435,"_",AK$2),'Reference data SID'!$B:$N,13,FALSE)),"",VLOOKUP(CONCATENATE($A435,"_",AK$2),'Reference data SID'!$B:$N,13,FALSE))</f>
        <v/>
      </c>
      <c r="AL435" s="16" t="str">
        <f>IF(ISERROR(VLOOKUP(CONCATENATE($A435,"_",AL$2),'Reference data SID'!$B:$N,13,FALSE)),"",VLOOKUP(CONCATENATE($A435,"_",AL$2),'Reference data SID'!$B:$N,13,FALSE))</f>
        <v/>
      </c>
      <c r="AM435" s="16" t="str">
        <f>IF(ISERROR(VLOOKUP(CONCATENATE($A435,"_",AM$2),'Reference data SID'!$B:$N,13,FALSE)),"",VLOOKUP(CONCATENATE($A435,"_",AM$2),'Reference data SID'!$B:$N,13,FALSE))</f>
        <v/>
      </c>
      <c r="AN435" s="16" t="str">
        <f>IF(ISERROR(VLOOKUP(CONCATENATE($A435,"_",AN$2),'Reference data SID'!$B:$N,13,FALSE)),"",VLOOKUP(CONCATENATE($A435,"_",AN$2),'Reference data SID'!$B:$N,13,FALSE))</f>
        <v/>
      </c>
      <c r="AO435" s="16" t="str">
        <f>IF(ISERROR(VLOOKUP(CONCATENATE($A435,"_",AO$2),'Reference data SID'!$B:$N,13,FALSE)),"",VLOOKUP(CONCATENATE($A435,"_",AO$2),'Reference data SID'!$B:$N,13,FALSE))</f>
        <v/>
      </c>
      <c r="AP435" s="16" t="str">
        <f>IF(ISERROR(VLOOKUP(CONCATENATE($A435,"_",AP$2),'Reference data SID'!$B:$N,13,FALSE)),"",VLOOKUP(CONCATENATE($A435,"_",AP$2),'Reference data SID'!$B:$N,13,FALSE))</f>
        <v/>
      </c>
      <c r="AQ435" s="16" t="str">
        <f>IF(ISERROR(VLOOKUP(CONCATENATE($A435,"_",AQ$2),'Reference data SID'!$B:$N,13,FALSE)),"",VLOOKUP(CONCATENATE($A435,"_",AQ$2),'Reference data SID'!$B:$N,13,FALSE))</f>
        <v/>
      </c>
      <c r="AR435" s="16" t="str">
        <f>IF(ISERROR(VLOOKUP(CONCATENATE($A435,"_",AR$2),'Reference data SID'!$B:$N,13,FALSE)),"",VLOOKUP(CONCATENATE($A435,"_",AR$2),'Reference data SID'!$B:$N,13,FALSE))</f>
        <v/>
      </c>
      <c r="AS435" s="16" t="str">
        <f>IF(ISERROR(VLOOKUP(CONCATENATE($A435,"_",AS$2),'Reference data SID'!$B:$N,13,FALSE)),"",VLOOKUP(CONCATENATE($A435,"_",AS$2),'Reference data SID'!$B:$N,13,FALSE))</f>
        <v/>
      </c>
      <c r="AT435" s="16" t="str">
        <f>IF(ISERROR(VLOOKUP(CONCATENATE($A435,"_",AT$2),'Reference data SID'!$B:$N,13,FALSE)),"",VLOOKUP(CONCATENATE($A435,"_",AT$2),'Reference data SID'!$B:$N,13,FALSE))</f>
        <v/>
      </c>
    </row>
    <row r="436" spans="1:46" x14ac:dyDescent="0.25">
      <c r="A436">
        <v>432</v>
      </c>
      <c r="B436" s="16" t="str">
        <f>IF(ISERROR(VLOOKUP(CONCATENATE($A436,"_",B$2),'Reference data SID'!$B:$N,13,FALSE)),"",VLOOKUP(CONCATENATE($A436,"_",B$2),'Reference data SID'!$B:$N,13,FALSE))</f>
        <v/>
      </c>
      <c r="C436" s="16" t="str">
        <f>IF(ISERROR(VLOOKUP(CONCATENATE($A436,"_",C$2),'Reference data SID'!$B:$N,13,FALSE)),"",VLOOKUP(CONCATENATE($A436,"_",C$2),'Reference data SID'!$B:$N,13,FALSE))</f>
        <v/>
      </c>
      <c r="D436" s="16" t="str">
        <f>IF(ISERROR(VLOOKUP(CONCATENATE($A436,"_",D$2),'Reference data SID'!$B:$N,13,FALSE)),"",VLOOKUP(CONCATENATE($A436,"_",D$2),'Reference data SID'!$B:$N,13,FALSE))</f>
        <v/>
      </c>
      <c r="E436" s="16" t="str">
        <f>IF(ISERROR(VLOOKUP(CONCATENATE($A436,"_",E$2),'Reference data SID'!$B:$N,13,FALSE)),"",VLOOKUP(CONCATENATE($A436,"_",E$2),'Reference data SID'!$B:$N,13,FALSE))</f>
        <v/>
      </c>
      <c r="F436" s="16" t="str">
        <f>IF(ISERROR(VLOOKUP(CONCATENATE($A436,"_",F$2),'Reference data SID'!$B:$N,13,FALSE)),"",VLOOKUP(CONCATENATE($A436,"_",F$2),'Reference data SID'!$B:$N,13,FALSE))</f>
        <v/>
      </c>
      <c r="G436" s="16" t="str">
        <f>IF(ISERROR(VLOOKUP(CONCATENATE($A436,"_",G$2),'Reference data SID'!$B:$N,13,FALSE)),"",VLOOKUP(CONCATENATE($A436,"_",G$2),'Reference data SID'!$B:$N,13,FALSE))</f>
        <v/>
      </c>
      <c r="H436" s="16" t="str">
        <f>IF(ISERROR(VLOOKUP(CONCATENATE($A436,"_",H$2),'Reference data SID'!$B:$N,13,FALSE)),"",VLOOKUP(CONCATENATE($A436,"_",H$2),'Reference data SID'!$B:$N,13,FALSE))</f>
        <v/>
      </c>
      <c r="I436" s="16" t="str">
        <f>IF(ISERROR(VLOOKUP(CONCATENATE($A436,"_",I$2),'Reference data SID'!$B:$N,13,FALSE)),"",VLOOKUP(CONCATENATE($A436,"_",I$2),'Reference data SID'!$B:$N,13,FALSE))</f>
        <v/>
      </c>
      <c r="J436" s="16" t="str">
        <f>IF(ISERROR(VLOOKUP(CONCATENATE($A436,"_",J$2),'Reference data SID'!$B:$N,13,FALSE)),"",VLOOKUP(CONCATENATE($A436,"_",J$2),'Reference data SID'!$B:$N,13,FALSE))</f>
        <v/>
      </c>
      <c r="K436" s="16" t="str">
        <f>IF(ISERROR(VLOOKUP(CONCATENATE($A436,"_",K$2),'Reference data SID'!$B:$N,13,FALSE)),"",VLOOKUP(CONCATENATE($A436,"_",K$2),'Reference data SID'!$B:$N,13,FALSE))</f>
        <v/>
      </c>
      <c r="L436" s="16" t="str">
        <f>IF(ISERROR(VLOOKUP(CONCATENATE($A436,"_",L$2),'Reference data SID'!$B:$N,13,FALSE)),"",VLOOKUP(CONCATENATE($A436,"_",L$2),'Reference data SID'!$B:$N,13,FALSE))</f>
        <v/>
      </c>
      <c r="M436" s="16" t="str">
        <f>IF(ISERROR(VLOOKUP(CONCATENATE($A436,"_",M$2),'Reference data SID'!$B:$N,13,FALSE)),"",VLOOKUP(CONCATENATE($A436,"_",M$2),'Reference data SID'!$B:$N,13,FALSE))</f>
        <v/>
      </c>
      <c r="N436" s="16" t="str">
        <f>IF(ISERROR(VLOOKUP(CONCATENATE($A436,"_",N$2),'Reference data SID'!$B:$N,13,FALSE)),"",VLOOKUP(CONCATENATE($A436,"_",N$2),'Reference data SID'!$B:$N,13,FALSE))</f>
        <v/>
      </c>
      <c r="O436" s="16" t="str">
        <f>IF(ISERROR(VLOOKUP(CONCATENATE($A436,"_",O$2),'Reference data SID'!$B:$N,13,FALSE)),"",VLOOKUP(CONCATENATE($A436,"_",O$2),'Reference data SID'!$B:$N,13,FALSE))</f>
        <v/>
      </c>
      <c r="P436" s="16" t="str">
        <f>IF(ISERROR(VLOOKUP(CONCATENATE($A436,"_",P$2),'Reference data SID'!$B:$N,13,FALSE)),"",VLOOKUP(CONCATENATE($A436,"_",P$2),'Reference data SID'!$B:$N,13,FALSE))</f>
        <v/>
      </c>
      <c r="Q436" s="16" t="str">
        <f>IF(ISERROR(VLOOKUP(CONCATENATE($A436,"_",Q$2),'Reference data SID'!$B:$N,13,FALSE)),"",VLOOKUP(CONCATENATE($A436,"_",Q$2),'Reference data SID'!$B:$N,13,FALSE))</f>
        <v/>
      </c>
      <c r="R436" s="16" t="str">
        <f>IF(ISERROR(VLOOKUP(CONCATENATE($A436,"_",R$2),'Reference data SID'!$B:$N,13,FALSE)),"",VLOOKUP(CONCATENATE($A436,"_",R$2),'Reference data SID'!$B:$N,13,FALSE))</f>
        <v/>
      </c>
      <c r="S436" s="16" t="str">
        <f>IF(ISERROR(VLOOKUP(CONCATENATE($A436,"_",S$2),'Reference data SID'!$B:$N,13,FALSE)),"",VLOOKUP(CONCATENATE($A436,"_",S$2),'Reference data SID'!$B:$N,13,FALSE))</f>
        <v/>
      </c>
      <c r="T436" s="16" t="str">
        <f>IF(ISERROR(VLOOKUP(CONCATENATE($A436,"_",T$2),'Reference data SID'!$B:$N,13,FALSE)),"",VLOOKUP(CONCATENATE($A436,"_",T$2),'Reference data SID'!$B:$N,13,FALSE))</f>
        <v/>
      </c>
      <c r="U436" s="16" t="str">
        <f>IF(ISERROR(VLOOKUP(CONCATENATE($A436,"_",U$2),'Reference data SID'!$B:$N,13,FALSE)),"",VLOOKUP(CONCATENATE($A436,"_",U$2),'Reference data SID'!$B:$N,13,FALSE))</f>
        <v/>
      </c>
      <c r="V436" s="16" t="str">
        <f>IF(ISERROR(VLOOKUP(CONCATENATE($A436,"_",V$2),'Reference data SID'!$B:$N,13,FALSE)),"",VLOOKUP(CONCATENATE($A436,"_",V$2),'Reference data SID'!$B:$N,13,FALSE))</f>
        <v/>
      </c>
      <c r="W436" s="16" t="str">
        <f>IF(ISERROR(VLOOKUP(CONCATENATE($A436,"_",W$2),'Reference data SID'!$B:$N,13,FALSE)),"",VLOOKUP(CONCATENATE($A436,"_",W$2),'Reference data SID'!$B:$N,13,FALSE))</f>
        <v/>
      </c>
      <c r="X436" s="16" t="str">
        <f>IF(ISERROR(VLOOKUP(CONCATENATE($A436,"_",X$2),'Reference data SID'!$B:$N,13,FALSE)),"",VLOOKUP(CONCATENATE($A436,"_",X$2),'Reference data SID'!$B:$N,13,FALSE))</f>
        <v/>
      </c>
      <c r="Y436" s="16" t="str">
        <f>IF(ISERROR(VLOOKUP(CONCATENATE($A436,"_",Y$2),'Reference data SID'!$B:$N,13,FALSE)),"",VLOOKUP(CONCATENATE($A436,"_",Y$2),'Reference data SID'!$B:$N,13,FALSE))</f>
        <v/>
      </c>
      <c r="Z436" s="16" t="str">
        <f>IF(ISERROR(VLOOKUP(CONCATENATE($A436,"_",Z$2),'Reference data SID'!$B:$N,13,FALSE)),"",VLOOKUP(CONCATENATE($A436,"_",Z$2),'Reference data SID'!$B:$N,13,FALSE))</f>
        <v/>
      </c>
      <c r="AA436" s="16" t="str">
        <f>IF(ISERROR(VLOOKUP(CONCATENATE($A436,"_",AA$2),'Reference data SID'!$B:$N,13,FALSE)),"",VLOOKUP(CONCATENATE($A436,"_",AA$2),'Reference data SID'!$B:$N,13,FALSE))</f>
        <v/>
      </c>
      <c r="AB436" s="16" t="str">
        <f>IF(ISERROR(VLOOKUP(CONCATENATE($A436,"_",AB$2),'Reference data SID'!$B:$N,13,FALSE)),"",VLOOKUP(CONCATENATE($A436,"_",AB$2),'Reference data SID'!$B:$N,13,FALSE))</f>
        <v/>
      </c>
      <c r="AC436" s="16" t="str">
        <f>IF(ISERROR(VLOOKUP(CONCATENATE($A436,"_",AC$2),'Reference data SID'!$B:$N,13,FALSE)),"",VLOOKUP(CONCATENATE($A436,"_",AC$2),'Reference data SID'!$B:$N,13,FALSE))</f>
        <v/>
      </c>
      <c r="AD436" s="16" t="str">
        <f>IF(ISERROR(VLOOKUP(CONCATENATE($A436,"_",AD$2),'Reference data SID'!$B:$N,13,FALSE)),"",VLOOKUP(CONCATENATE($A436,"_",AD$2),'Reference data SID'!$B:$N,13,FALSE))</f>
        <v/>
      </c>
      <c r="AE436" s="16" t="str">
        <f>IF(ISERROR(VLOOKUP(CONCATENATE($A436,"_",AE$2),'Reference data SID'!$B:$N,13,FALSE)),"",VLOOKUP(CONCATENATE($A436,"_",AE$2),'Reference data SID'!$B:$N,13,FALSE))</f>
        <v/>
      </c>
      <c r="AF436" s="16" t="str">
        <f>IF(ISERROR(VLOOKUP(CONCATENATE($A436,"_",AF$2),'Reference data SID'!$B:$N,13,FALSE)),"",VLOOKUP(CONCATENATE($A436,"_",AF$2),'Reference data SID'!$B:$N,13,FALSE))</f>
        <v/>
      </c>
      <c r="AG436" s="16" t="str">
        <f>IF(ISERROR(VLOOKUP(CONCATENATE($A436,"_",AG$2),'Reference data SID'!$B:$N,13,FALSE)),"",VLOOKUP(CONCATENATE($A436,"_",AG$2),'Reference data SID'!$B:$N,13,FALSE))</f>
        <v/>
      </c>
      <c r="AH436" s="16" t="str">
        <f>IF(ISERROR(VLOOKUP(CONCATENATE($A436,"_",AH$2),'Reference data SID'!$B:$N,13,FALSE)),"",VLOOKUP(CONCATENATE($A436,"_",AH$2),'Reference data SID'!$B:$N,13,FALSE))</f>
        <v/>
      </c>
      <c r="AI436" s="16" t="str">
        <f>IF(ISERROR(VLOOKUP(CONCATENATE($A436,"_",AI$2),'Reference data SID'!$B:$N,13,FALSE)),"",VLOOKUP(CONCATENATE($A436,"_",AI$2),'Reference data SID'!$B:$N,13,FALSE))</f>
        <v/>
      </c>
      <c r="AJ436" s="16" t="str">
        <f>IF(ISERROR(VLOOKUP(CONCATENATE($A436,"_",AJ$2),'Reference data SID'!$B:$N,13,FALSE)),"",VLOOKUP(CONCATENATE($A436,"_",AJ$2),'Reference data SID'!$B:$N,13,FALSE))</f>
        <v/>
      </c>
      <c r="AK436" s="16" t="str">
        <f>IF(ISERROR(VLOOKUP(CONCATENATE($A436,"_",AK$2),'Reference data SID'!$B:$N,13,FALSE)),"",VLOOKUP(CONCATENATE($A436,"_",AK$2),'Reference data SID'!$B:$N,13,FALSE))</f>
        <v/>
      </c>
      <c r="AL436" s="16" t="str">
        <f>IF(ISERROR(VLOOKUP(CONCATENATE($A436,"_",AL$2),'Reference data SID'!$B:$N,13,FALSE)),"",VLOOKUP(CONCATENATE($A436,"_",AL$2),'Reference data SID'!$B:$N,13,FALSE))</f>
        <v/>
      </c>
      <c r="AM436" s="16" t="str">
        <f>IF(ISERROR(VLOOKUP(CONCATENATE($A436,"_",AM$2),'Reference data SID'!$B:$N,13,FALSE)),"",VLOOKUP(CONCATENATE($A436,"_",AM$2),'Reference data SID'!$B:$N,13,FALSE))</f>
        <v/>
      </c>
      <c r="AN436" s="16" t="str">
        <f>IF(ISERROR(VLOOKUP(CONCATENATE($A436,"_",AN$2),'Reference data SID'!$B:$N,13,FALSE)),"",VLOOKUP(CONCATENATE($A436,"_",AN$2),'Reference data SID'!$B:$N,13,FALSE))</f>
        <v/>
      </c>
      <c r="AO436" s="16" t="str">
        <f>IF(ISERROR(VLOOKUP(CONCATENATE($A436,"_",AO$2),'Reference data SID'!$B:$N,13,FALSE)),"",VLOOKUP(CONCATENATE($A436,"_",AO$2),'Reference data SID'!$B:$N,13,FALSE))</f>
        <v/>
      </c>
      <c r="AP436" s="16" t="str">
        <f>IF(ISERROR(VLOOKUP(CONCATENATE($A436,"_",AP$2),'Reference data SID'!$B:$N,13,FALSE)),"",VLOOKUP(CONCATENATE($A436,"_",AP$2),'Reference data SID'!$B:$N,13,FALSE))</f>
        <v/>
      </c>
      <c r="AQ436" s="16" t="str">
        <f>IF(ISERROR(VLOOKUP(CONCATENATE($A436,"_",AQ$2),'Reference data SID'!$B:$N,13,FALSE)),"",VLOOKUP(CONCATENATE($A436,"_",AQ$2),'Reference data SID'!$B:$N,13,FALSE))</f>
        <v/>
      </c>
      <c r="AR436" s="16" t="str">
        <f>IF(ISERROR(VLOOKUP(CONCATENATE($A436,"_",AR$2),'Reference data SID'!$B:$N,13,FALSE)),"",VLOOKUP(CONCATENATE($A436,"_",AR$2),'Reference data SID'!$B:$N,13,FALSE))</f>
        <v/>
      </c>
      <c r="AS436" s="16" t="str">
        <f>IF(ISERROR(VLOOKUP(CONCATENATE($A436,"_",AS$2),'Reference data SID'!$B:$N,13,FALSE)),"",VLOOKUP(CONCATENATE($A436,"_",AS$2),'Reference data SID'!$B:$N,13,FALSE))</f>
        <v/>
      </c>
      <c r="AT436" s="16" t="str">
        <f>IF(ISERROR(VLOOKUP(CONCATENATE($A436,"_",AT$2),'Reference data SID'!$B:$N,13,FALSE)),"",VLOOKUP(CONCATENATE($A436,"_",AT$2),'Reference data SID'!$B:$N,13,FALSE))</f>
        <v/>
      </c>
    </row>
    <row r="437" spans="1:46" x14ac:dyDescent="0.25">
      <c r="A437">
        <v>433</v>
      </c>
      <c r="B437" s="16" t="str">
        <f>IF(ISERROR(VLOOKUP(CONCATENATE($A437,"_",B$2),'Reference data SID'!$B:$N,13,FALSE)),"",VLOOKUP(CONCATENATE($A437,"_",B$2),'Reference data SID'!$B:$N,13,FALSE))</f>
        <v/>
      </c>
      <c r="C437" s="16" t="str">
        <f>IF(ISERROR(VLOOKUP(CONCATENATE($A437,"_",C$2),'Reference data SID'!$B:$N,13,FALSE)),"",VLOOKUP(CONCATENATE($A437,"_",C$2),'Reference data SID'!$B:$N,13,FALSE))</f>
        <v/>
      </c>
      <c r="D437" s="16" t="str">
        <f>IF(ISERROR(VLOOKUP(CONCATENATE($A437,"_",D$2),'Reference data SID'!$B:$N,13,FALSE)),"",VLOOKUP(CONCATENATE($A437,"_",D$2),'Reference data SID'!$B:$N,13,FALSE))</f>
        <v/>
      </c>
      <c r="E437" s="16" t="str">
        <f>IF(ISERROR(VLOOKUP(CONCATENATE($A437,"_",E$2),'Reference data SID'!$B:$N,13,FALSE)),"",VLOOKUP(CONCATENATE($A437,"_",E$2),'Reference data SID'!$B:$N,13,FALSE))</f>
        <v/>
      </c>
      <c r="F437" s="16" t="str">
        <f>IF(ISERROR(VLOOKUP(CONCATENATE($A437,"_",F$2),'Reference data SID'!$B:$N,13,FALSE)),"",VLOOKUP(CONCATENATE($A437,"_",F$2),'Reference data SID'!$B:$N,13,FALSE))</f>
        <v/>
      </c>
      <c r="G437" s="16" t="str">
        <f>IF(ISERROR(VLOOKUP(CONCATENATE($A437,"_",G$2),'Reference data SID'!$B:$N,13,FALSE)),"",VLOOKUP(CONCATENATE($A437,"_",G$2),'Reference data SID'!$B:$N,13,FALSE))</f>
        <v/>
      </c>
      <c r="H437" s="16" t="str">
        <f>IF(ISERROR(VLOOKUP(CONCATENATE($A437,"_",H$2),'Reference data SID'!$B:$N,13,FALSE)),"",VLOOKUP(CONCATENATE($A437,"_",H$2),'Reference data SID'!$B:$N,13,FALSE))</f>
        <v/>
      </c>
      <c r="I437" s="16" t="str">
        <f>IF(ISERROR(VLOOKUP(CONCATENATE($A437,"_",I$2),'Reference data SID'!$B:$N,13,FALSE)),"",VLOOKUP(CONCATENATE($A437,"_",I$2),'Reference data SID'!$B:$N,13,FALSE))</f>
        <v/>
      </c>
      <c r="J437" s="16" t="str">
        <f>IF(ISERROR(VLOOKUP(CONCATENATE($A437,"_",J$2),'Reference data SID'!$B:$N,13,FALSE)),"",VLOOKUP(CONCATENATE($A437,"_",J$2),'Reference data SID'!$B:$N,13,FALSE))</f>
        <v/>
      </c>
      <c r="K437" s="16" t="str">
        <f>IF(ISERROR(VLOOKUP(CONCATENATE($A437,"_",K$2),'Reference data SID'!$B:$N,13,FALSE)),"",VLOOKUP(CONCATENATE($A437,"_",K$2),'Reference data SID'!$B:$N,13,FALSE))</f>
        <v/>
      </c>
      <c r="L437" s="16" t="str">
        <f>IF(ISERROR(VLOOKUP(CONCATENATE($A437,"_",L$2),'Reference data SID'!$B:$N,13,FALSE)),"",VLOOKUP(CONCATENATE($A437,"_",L$2),'Reference data SID'!$B:$N,13,FALSE))</f>
        <v/>
      </c>
      <c r="M437" s="16" t="str">
        <f>IF(ISERROR(VLOOKUP(CONCATENATE($A437,"_",M$2),'Reference data SID'!$B:$N,13,FALSE)),"",VLOOKUP(CONCATENATE($A437,"_",M$2),'Reference data SID'!$B:$N,13,FALSE))</f>
        <v/>
      </c>
      <c r="N437" s="16" t="str">
        <f>IF(ISERROR(VLOOKUP(CONCATENATE($A437,"_",N$2),'Reference data SID'!$B:$N,13,FALSE)),"",VLOOKUP(CONCATENATE($A437,"_",N$2),'Reference data SID'!$B:$N,13,FALSE))</f>
        <v/>
      </c>
      <c r="O437" s="16" t="str">
        <f>IF(ISERROR(VLOOKUP(CONCATENATE($A437,"_",O$2),'Reference data SID'!$B:$N,13,FALSE)),"",VLOOKUP(CONCATENATE($A437,"_",O$2),'Reference data SID'!$B:$N,13,FALSE))</f>
        <v/>
      </c>
      <c r="P437" s="16" t="str">
        <f>IF(ISERROR(VLOOKUP(CONCATENATE($A437,"_",P$2),'Reference data SID'!$B:$N,13,FALSE)),"",VLOOKUP(CONCATENATE($A437,"_",P$2),'Reference data SID'!$B:$N,13,FALSE))</f>
        <v/>
      </c>
      <c r="Q437" s="16" t="str">
        <f>IF(ISERROR(VLOOKUP(CONCATENATE($A437,"_",Q$2),'Reference data SID'!$B:$N,13,FALSE)),"",VLOOKUP(CONCATENATE($A437,"_",Q$2),'Reference data SID'!$B:$N,13,FALSE))</f>
        <v/>
      </c>
      <c r="R437" s="16" t="str">
        <f>IF(ISERROR(VLOOKUP(CONCATENATE($A437,"_",R$2),'Reference data SID'!$B:$N,13,FALSE)),"",VLOOKUP(CONCATENATE($A437,"_",R$2),'Reference data SID'!$B:$N,13,FALSE))</f>
        <v/>
      </c>
      <c r="S437" s="16" t="str">
        <f>IF(ISERROR(VLOOKUP(CONCATENATE($A437,"_",S$2),'Reference data SID'!$B:$N,13,FALSE)),"",VLOOKUP(CONCATENATE($A437,"_",S$2),'Reference data SID'!$B:$N,13,FALSE))</f>
        <v/>
      </c>
      <c r="T437" s="16" t="str">
        <f>IF(ISERROR(VLOOKUP(CONCATENATE($A437,"_",T$2),'Reference data SID'!$B:$N,13,FALSE)),"",VLOOKUP(CONCATENATE($A437,"_",T$2),'Reference data SID'!$B:$N,13,FALSE))</f>
        <v/>
      </c>
      <c r="U437" s="16" t="str">
        <f>IF(ISERROR(VLOOKUP(CONCATENATE($A437,"_",U$2),'Reference data SID'!$B:$N,13,FALSE)),"",VLOOKUP(CONCATENATE($A437,"_",U$2),'Reference data SID'!$B:$N,13,FALSE))</f>
        <v/>
      </c>
      <c r="V437" s="16" t="str">
        <f>IF(ISERROR(VLOOKUP(CONCATENATE($A437,"_",V$2),'Reference data SID'!$B:$N,13,FALSE)),"",VLOOKUP(CONCATENATE($A437,"_",V$2),'Reference data SID'!$B:$N,13,FALSE))</f>
        <v/>
      </c>
      <c r="W437" s="16" t="str">
        <f>IF(ISERROR(VLOOKUP(CONCATENATE($A437,"_",W$2),'Reference data SID'!$B:$N,13,FALSE)),"",VLOOKUP(CONCATENATE($A437,"_",W$2),'Reference data SID'!$B:$N,13,FALSE))</f>
        <v/>
      </c>
      <c r="X437" s="16" t="str">
        <f>IF(ISERROR(VLOOKUP(CONCATENATE($A437,"_",X$2),'Reference data SID'!$B:$N,13,FALSE)),"",VLOOKUP(CONCATENATE($A437,"_",X$2),'Reference data SID'!$B:$N,13,FALSE))</f>
        <v/>
      </c>
      <c r="Y437" s="16" t="str">
        <f>IF(ISERROR(VLOOKUP(CONCATENATE($A437,"_",Y$2),'Reference data SID'!$B:$N,13,FALSE)),"",VLOOKUP(CONCATENATE($A437,"_",Y$2),'Reference data SID'!$B:$N,13,FALSE))</f>
        <v/>
      </c>
      <c r="Z437" s="16" t="str">
        <f>IF(ISERROR(VLOOKUP(CONCATENATE($A437,"_",Z$2),'Reference data SID'!$B:$N,13,FALSE)),"",VLOOKUP(CONCATENATE($A437,"_",Z$2),'Reference data SID'!$B:$N,13,FALSE))</f>
        <v/>
      </c>
      <c r="AA437" s="16" t="str">
        <f>IF(ISERROR(VLOOKUP(CONCATENATE($A437,"_",AA$2),'Reference data SID'!$B:$N,13,FALSE)),"",VLOOKUP(CONCATENATE($A437,"_",AA$2),'Reference data SID'!$B:$N,13,FALSE))</f>
        <v/>
      </c>
      <c r="AB437" s="16" t="str">
        <f>IF(ISERROR(VLOOKUP(CONCATENATE($A437,"_",AB$2),'Reference data SID'!$B:$N,13,FALSE)),"",VLOOKUP(CONCATENATE($A437,"_",AB$2),'Reference data SID'!$B:$N,13,FALSE))</f>
        <v/>
      </c>
      <c r="AC437" s="16" t="str">
        <f>IF(ISERROR(VLOOKUP(CONCATENATE($A437,"_",AC$2),'Reference data SID'!$B:$N,13,FALSE)),"",VLOOKUP(CONCATENATE($A437,"_",AC$2),'Reference data SID'!$B:$N,13,FALSE))</f>
        <v/>
      </c>
      <c r="AD437" s="16" t="str">
        <f>IF(ISERROR(VLOOKUP(CONCATENATE($A437,"_",AD$2),'Reference data SID'!$B:$N,13,FALSE)),"",VLOOKUP(CONCATENATE($A437,"_",AD$2),'Reference data SID'!$B:$N,13,FALSE))</f>
        <v/>
      </c>
      <c r="AE437" s="16" t="str">
        <f>IF(ISERROR(VLOOKUP(CONCATENATE($A437,"_",AE$2),'Reference data SID'!$B:$N,13,FALSE)),"",VLOOKUP(CONCATENATE($A437,"_",AE$2),'Reference data SID'!$B:$N,13,FALSE))</f>
        <v/>
      </c>
      <c r="AF437" s="16" t="str">
        <f>IF(ISERROR(VLOOKUP(CONCATENATE($A437,"_",AF$2),'Reference data SID'!$B:$N,13,FALSE)),"",VLOOKUP(CONCATENATE($A437,"_",AF$2),'Reference data SID'!$B:$N,13,FALSE))</f>
        <v/>
      </c>
      <c r="AG437" s="16" t="str">
        <f>IF(ISERROR(VLOOKUP(CONCATENATE($A437,"_",AG$2),'Reference data SID'!$B:$N,13,FALSE)),"",VLOOKUP(CONCATENATE($A437,"_",AG$2),'Reference data SID'!$B:$N,13,FALSE))</f>
        <v/>
      </c>
      <c r="AH437" s="16" t="str">
        <f>IF(ISERROR(VLOOKUP(CONCATENATE($A437,"_",AH$2),'Reference data SID'!$B:$N,13,FALSE)),"",VLOOKUP(CONCATENATE($A437,"_",AH$2),'Reference data SID'!$B:$N,13,FALSE))</f>
        <v/>
      </c>
      <c r="AI437" s="16" t="str">
        <f>IF(ISERROR(VLOOKUP(CONCATENATE($A437,"_",AI$2),'Reference data SID'!$B:$N,13,FALSE)),"",VLOOKUP(CONCATENATE($A437,"_",AI$2),'Reference data SID'!$B:$N,13,FALSE))</f>
        <v/>
      </c>
      <c r="AJ437" s="16" t="str">
        <f>IF(ISERROR(VLOOKUP(CONCATENATE($A437,"_",AJ$2),'Reference data SID'!$B:$N,13,FALSE)),"",VLOOKUP(CONCATENATE($A437,"_",AJ$2),'Reference data SID'!$B:$N,13,FALSE))</f>
        <v/>
      </c>
      <c r="AK437" s="16" t="str">
        <f>IF(ISERROR(VLOOKUP(CONCATENATE($A437,"_",AK$2),'Reference data SID'!$B:$N,13,FALSE)),"",VLOOKUP(CONCATENATE($A437,"_",AK$2),'Reference data SID'!$B:$N,13,FALSE))</f>
        <v/>
      </c>
      <c r="AL437" s="16" t="str">
        <f>IF(ISERROR(VLOOKUP(CONCATENATE($A437,"_",AL$2),'Reference data SID'!$B:$N,13,FALSE)),"",VLOOKUP(CONCATENATE($A437,"_",AL$2),'Reference data SID'!$B:$N,13,FALSE))</f>
        <v/>
      </c>
      <c r="AM437" s="16" t="str">
        <f>IF(ISERROR(VLOOKUP(CONCATENATE($A437,"_",AM$2),'Reference data SID'!$B:$N,13,FALSE)),"",VLOOKUP(CONCATENATE($A437,"_",AM$2),'Reference data SID'!$B:$N,13,FALSE))</f>
        <v/>
      </c>
      <c r="AN437" s="16" t="str">
        <f>IF(ISERROR(VLOOKUP(CONCATENATE($A437,"_",AN$2),'Reference data SID'!$B:$N,13,FALSE)),"",VLOOKUP(CONCATENATE($A437,"_",AN$2),'Reference data SID'!$B:$N,13,FALSE))</f>
        <v/>
      </c>
      <c r="AO437" s="16" t="str">
        <f>IF(ISERROR(VLOOKUP(CONCATENATE($A437,"_",AO$2),'Reference data SID'!$B:$N,13,FALSE)),"",VLOOKUP(CONCATENATE($A437,"_",AO$2),'Reference data SID'!$B:$N,13,FALSE))</f>
        <v/>
      </c>
      <c r="AP437" s="16" t="str">
        <f>IF(ISERROR(VLOOKUP(CONCATENATE($A437,"_",AP$2),'Reference data SID'!$B:$N,13,FALSE)),"",VLOOKUP(CONCATENATE($A437,"_",AP$2),'Reference data SID'!$B:$N,13,FALSE))</f>
        <v/>
      </c>
      <c r="AQ437" s="16" t="str">
        <f>IF(ISERROR(VLOOKUP(CONCATENATE($A437,"_",AQ$2),'Reference data SID'!$B:$N,13,FALSE)),"",VLOOKUP(CONCATENATE($A437,"_",AQ$2),'Reference data SID'!$B:$N,13,FALSE))</f>
        <v/>
      </c>
      <c r="AR437" s="16" t="str">
        <f>IF(ISERROR(VLOOKUP(CONCATENATE($A437,"_",AR$2),'Reference data SID'!$B:$N,13,FALSE)),"",VLOOKUP(CONCATENATE($A437,"_",AR$2),'Reference data SID'!$B:$N,13,FALSE))</f>
        <v/>
      </c>
      <c r="AS437" s="16" t="str">
        <f>IF(ISERROR(VLOOKUP(CONCATENATE($A437,"_",AS$2),'Reference data SID'!$B:$N,13,FALSE)),"",VLOOKUP(CONCATENATE($A437,"_",AS$2),'Reference data SID'!$B:$N,13,FALSE))</f>
        <v/>
      </c>
      <c r="AT437" s="16" t="str">
        <f>IF(ISERROR(VLOOKUP(CONCATENATE($A437,"_",AT$2),'Reference data SID'!$B:$N,13,FALSE)),"",VLOOKUP(CONCATENATE($A437,"_",AT$2),'Reference data SID'!$B:$N,13,FALSE))</f>
        <v/>
      </c>
    </row>
    <row r="438" spans="1:46" x14ac:dyDescent="0.25">
      <c r="A438">
        <v>434</v>
      </c>
      <c r="B438" s="16" t="str">
        <f>IF(ISERROR(VLOOKUP(CONCATENATE($A438,"_",B$2),'Reference data SID'!$B:$N,13,FALSE)),"",VLOOKUP(CONCATENATE($A438,"_",B$2),'Reference data SID'!$B:$N,13,FALSE))</f>
        <v/>
      </c>
      <c r="C438" s="16" t="str">
        <f>IF(ISERROR(VLOOKUP(CONCATENATE($A438,"_",C$2),'Reference data SID'!$B:$N,13,FALSE)),"",VLOOKUP(CONCATENATE($A438,"_",C$2),'Reference data SID'!$B:$N,13,FALSE))</f>
        <v/>
      </c>
      <c r="D438" s="16" t="str">
        <f>IF(ISERROR(VLOOKUP(CONCATENATE($A438,"_",D$2),'Reference data SID'!$B:$N,13,FALSE)),"",VLOOKUP(CONCATENATE($A438,"_",D$2),'Reference data SID'!$B:$N,13,FALSE))</f>
        <v/>
      </c>
      <c r="E438" s="16" t="str">
        <f>IF(ISERROR(VLOOKUP(CONCATENATE($A438,"_",E$2),'Reference data SID'!$B:$N,13,FALSE)),"",VLOOKUP(CONCATENATE($A438,"_",E$2),'Reference data SID'!$B:$N,13,FALSE))</f>
        <v/>
      </c>
      <c r="F438" s="16" t="str">
        <f>IF(ISERROR(VLOOKUP(CONCATENATE($A438,"_",F$2),'Reference data SID'!$B:$N,13,FALSE)),"",VLOOKUP(CONCATENATE($A438,"_",F$2),'Reference data SID'!$B:$N,13,FALSE))</f>
        <v/>
      </c>
      <c r="G438" s="16" t="str">
        <f>IF(ISERROR(VLOOKUP(CONCATENATE($A438,"_",G$2),'Reference data SID'!$B:$N,13,FALSE)),"",VLOOKUP(CONCATENATE($A438,"_",G$2),'Reference data SID'!$B:$N,13,FALSE))</f>
        <v/>
      </c>
      <c r="H438" s="16" t="str">
        <f>IF(ISERROR(VLOOKUP(CONCATENATE($A438,"_",H$2),'Reference data SID'!$B:$N,13,FALSE)),"",VLOOKUP(CONCATENATE($A438,"_",H$2),'Reference data SID'!$B:$N,13,FALSE))</f>
        <v/>
      </c>
      <c r="I438" s="16" t="str">
        <f>IF(ISERROR(VLOOKUP(CONCATENATE($A438,"_",I$2),'Reference data SID'!$B:$N,13,FALSE)),"",VLOOKUP(CONCATENATE($A438,"_",I$2),'Reference data SID'!$B:$N,13,FALSE))</f>
        <v/>
      </c>
      <c r="J438" s="16" t="str">
        <f>IF(ISERROR(VLOOKUP(CONCATENATE($A438,"_",J$2),'Reference data SID'!$B:$N,13,FALSE)),"",VLOOKUP(CONCATENATE($A438,"_",J$2),'Reference data SID'!$B:$N,13,FALSE))</f>
        <v/>
      </c>
      <c r="K438" s="16" t="str">
        <f>IF(ISERROR(VLOOKUP(CONCATENATE($A438,"_",K$2),'Reference data SID'!$B:$N,13,FALSE)),"",VLOOKUP(CONCATENATE($A438,"_",K$2),'Reference data SID'!$B:$N,13,FALSE))</f>
        <v/>
      </c>
      <c r="L438" s="16" t="str">
        <f>IF(ISERROR(VLOOKUP(CONCATENATE($A438,"_",L$2),'Reference data SID'!$B:$N,13,FALSE)),"",VLOOKUP(CONCATENATE($A438,"_",L$2),'Reference data SID'!$B:$N,13,FALSE))</f>
        <v/>
      </c>
      <c r="M438" s="16" t="str">
        <f>IF(ISERROR(VLOOKUP(CONCATENATE($A438,"_",M$2),'Reference data SID'!$B:$N,13,FALSE)),"",VLOOKUP(CONCATENATE($A438,"_",M$2),'Reference data SID'!$B:$N,13,FALSE))</f>
        <v/>
      </c>
      <c r="N438" s="16" t="str">
        <f>IF(ISERROR(VLOOKUP(CONCATENATE($A438,"_",N$2),'Reference data SID'!$B:$N,13,FALSE)),"",VLOOKUP(CONCATENATE($A438,"_",N$2),'Reference data SID'!$B:$N,13,FALSE))</f>
        <v/>
      </c>
      <c r="O438" s="16" t="str">
        <f>IF(ISERROR(VLOOKUP(CONCATENATE($A438,"_",O$2),'Reference data SID'!$B:$N,13,FALSE)),"",VLOOKUP(CONCATENATE($A438,"_",O$2),'Reference data SID'!$B:$N,13,FALSE))</f>
        <v/>
      </c>
      <c r="P438" s="16" t="str">
        <f>IF(ISERROR(VLOOKUP(CONCATENATE($A438,"_",P$2),'Reference data SID'!$B:$N,13,FALSE)),"",VLOOKUP(CONCATENATE($A438,"_",P$2),'Reference data SID'!$B:$N,13,FALSE))</f>
        <v/>
      </c>
      <c r="Q438" s="16" t="str">
        <f>IF(ISERROR(VLOOKUP(CONCATENATE($A438,"_",Q$2),'Reference data SID'!$B:$N,13,FALSE)),"",VLOOKUP(CONCATENATE($A438,"_",Q$2),'Reference data SID'!$B:$N,13,FALSE))</f>
        <v/>
      </c>
      <c r="R438" s="16" t="str">
        <f>IF(ISERROR(VLOOKUP(CONCATENATE($A438,"_",R$2),'Reference data SID'!$B:$N,13,FALSE)),"",VLOOKUP(CONCATENATE($A438,"_",R$2),'Reference data SID'!$B:$N,13,FALSE))</f>
        <v/>
      </c>
      <c r="S438" s="16" t="str">
        <f>IF(ISERROR(VLOOKUP(CONCATENATE($A438,"_",S$2),'Reference data SID'!$B:$N,13,FALSE)),"",VLOOKUP(CONCATENATE($A438,"_",S$2),'Reference data SID'!$B:$N,13,FALSE))</f>
        <v/>
      </c>
      <c r="T438" s="16" t="str">
        <f>IF(ISERROR(VLOOKUP(CONCATENATE($A438,"_",T$2),'Reference data SID'!$B:$N,13,FALSE)),"",VLOOKUP(CONCATENATE($A438,"_",T$2),'Reference data SID'!$B:$N,13,FALSE))</f>
        <v/>
      </c>
      <c r="U438" s="16" t="str">
        <f>IF(ISERROR(VLOOKUP(CONCATENATE($A438,"_",U$2),'Reference data SID'!$B:$N,13,FALSE)),"",VLOOKUP(CONCATENATE($A438,"_",U$2),'Reference data SID'!$B:$N,13,FALSE))</f>
        <v/>
      </c>
      <c r="V438" s="16" t="str">
        <f>IF(ISERROR(VLOOKUP(CONCATENATE($A438,"_",V$2),'Reference data SID'!$B:$N,13,FALSE)),"",VLOOKUP(CONCATENATE($A438,"_",V$2),'Reference data SID'!$B:$N,13,FALSE))</f>
        <v/>
      </c>
      <c r="W438" s="16" t="str">
        <f>IF(ISERROR(VLOOKUP(CONCATENATE($A438,"_",W$2),'Reference data SID'!$B:$N,13,FALSE)),"",VLOOKUP(CONCATENATE($A438,"_",W$2),'Reference data SID'!$B:$N,13,FALSE))</f>
        <v/>
      </c>
      <c r="X438" s="16" t="str">
        <f>IF(ISERROR(VLOOKUP(CONCATENATE($A438,"_",X$2),'Reference data SID'!$B:$N,13,FALSE)),"",VLOOKUP(CONCATENATE($A438,"_",X$2),'Reference data SID'!$B:$N,13,FALSE))</f>
        <v/>
      </c>
      <c r="Y438" s="16" t="str">
        <f>IF(ISERROR(VLOOKUP(CONCATENATE($A438,"_",Y$2),'Reference data SID'!$B:$N,13,FALSE)),"",VLOOKUP(CONCATENATE($A438,"_",Y$2),'Reference data SID'!$B:$N,13,FALSE))</f>
        <v/>
      </c>
      <c r="Z438" s="16" t="str">
        <f>IF(ISERROR(VLOOKUP(CONCATENATE($A438,"_",Z$2),'Reference data SID'!$B:$N,13,FALSE)),"",VLOOKUP(CONCATENATE($A438,"_",Z$2),'Reference data SID'!$B:$N,13,FALSE))</f>
        <v/>
      </c>
      <c r="AA438" s="16" t="str">
        <f>IF(ISERROR(VLOOKUP(CONCATENATE($A438,"_",AA$2),'Reference data SID'!$B:$N,13,FALSE)),"",VLOOKUP(CONCATENATE($A438,"_",AA$2),'Reference data SID'!$B:$N,13,FALSE))</f>
        <v/>
      </c>
      <c r="AB438" s="16" t="str">
        <f>IF(ISERROR(VLOOKUP(CONCATENATE($A438,"_",AB$2),'Reference data SID'!$B:$N,13,FALSE)),"",VLOOKUP(CONCATENATE($A438,"_",AB$2),'Reference data SID'!$B:$N,13,FALSE))</f>
        <v/>
      </c>
      <c r="AC438" s="16" t="str">
        <f>IF(ISERROR(VLOOKUP(CONCATENATE($A438,"_",AC$2),'Reference data SID'!$B:$N,13,FALSE)),"",VLOOKUP(CONCATENATE($A438,"_",AC$2),'Reference data SID'!$B:$N,13,FALSE))</f>
        <v/>
      </c>
      <c r="AD438" s="16" t="str">
        <f>IF(ISERROR(VLOOKUP(CONCATENATE($A438,"_",AD$2),'Reference data SID'!$B:$N,13,FALSE)),"",VLOOKUP(CONCATENATE($A438,"_",AD$2),'Reference data SID'!$B:$N,13,FALSE))</f>
        <v/>
      </c>
      <c r="AE438" s="16" t="str">
        <f>IF(ISERROR(VLOOKUP(CONCATENATE($A438,"_",AE$2),'Reference data SID'!$B:$N,13,FALSE)),"",VLOOKUP(CONCATENATE($A438,"_",AE$2),'Reference data SID'!$B:$N,13,FALSE))</f>
        <v/>
      </c>
      <c r="AF438" s="16" t="str">
        <f>IF(ISERROR(VLOOKUP(CONCATENATE($A438,"_",AF$2),'Reference data SID'!$B:$N,13,FALSE)),"",VLOOKUP(CONCATENATE($A438,"_",AF$2),'Reference data SID'!$B:$N,13,FALSE))</f>
        <v/>
      </c>
      <c r="AG438" s="16" t="str">
        <f>IF(ISERROR(VLOOKUP(CONCATENATE($A438,"_",AG$2),'Reference data SID'!$B:$N,13,FALSE)),"",VLOOKUP(CONCATENATE($A438,"_",AG$2),'Reference data SID'!$B:$N,13,FALSE))</f>
        <v/>
      </c>
      <c r="AH438" s="16" t="str">
        <f>IF(ISERROR(VLOOKUP(CONCATENATE($A438,"_",AH$2),'Reference data SID'!$B:$N,13,FALSE)),"",VLOOKUP(CONCATENATE($A438,"_",AH$2),'Reference data SID'!$B:$N,13,FALSE))</f>
        <v/>
      </c>
      <c r="AI438" s="16" t="str">
        <f>IF(ISERROR(VLOOKUP(CONCATENATE($A438,"_",AI$2),'Reference data SID'!$B:$N,13,FALSE)),"",VLOOKUP(CONCATENATE($A438,"_",AI$2),'Reference data SID'!$B:$N,13,FALSE))</f>
        <v/>
      </c>
      <c r="AJ438" s="16" t="str">
        <f>IF(ISERROR(VLOOKUP(CONCATENATE($A438,"_",AJ$2),'Reference data SID'!$B:$N,13,FALSE)),"",VLOOKUP(CONCATENATE($A438,"_",AJ$2),'Reference data SID'!$B:$N,13,FALSE))</f>
        <v/>
      </c>
      <c r="AK438" s="16" t="str">
        <f>IF(ISERROR(VLOOKUP(CONCATENATE($A438,"_",AK$2),'Reference data SID'!$B:$N,13,FALSE)),"",VLOOKUP(CONCATENATE($A438,"_",AK$2),'Reference data SID'!$B:$N,13,FALSE))</f>
        <v/>
      </c>
      <c r="AL438" s="16" t="str">
        <f>IF(ISERROR(VLOOKUP(CONCATENATE($A438,"_",AL$2),'Reference data SID'!$B:$N,13,FALSE)),"",VLOOKUP(CONCATENATE($A438,"_",AL$2),'Reference data SID'!$B:$N,13,FALSE))</f>
        <v/>
      </c>
      <c r="AM438" s="16" t="str">
        <f>IF(ISERROR(VLOOKUP(CONCATENATE($A438,"_",AM$2),'Reference data SID'!$B:$N,13,FALSE)),"",VLOOKUP(CONCATENATE($A438,"_",AM$2),'Reference data SID'!$B:$N,13,FALSE))</f>
        <v/>
      </c>
      <c r="AN438" s="16" t="str">
        <f>IF(ISERROR(VLOOKUP(CONCATENATE($A438,"_",AN$2),'Reference data SID'!$B:$N,13,FALSE)),"",VLOOKUP(CONCATENATE($A438,"_",AN$2),'Reference data SID'!$B:$N,13,FALSE))</f>
        <v/>
      </c>
      <c r="AO438" s="16" t="str">
        <f>IF(ISERROR(VLOOKUP(CONCATENATE($A438,"_",AO$2),'Reference data SID'!$B:$N,13,FALSE)),"",VLOOKUP(CONCATENATE($A438,"_",AO$2),'Reference data SID'!$B:$N,13,FALSE))</f>
        <v/>
      </c>
      <c r="AP438" s="16" t="str">
        <f>IF(ISERROR(VLOOKUP(CONCATENATE($A438,"_",AP$2),'Reference data SID'!$B:$N,13,FALSE)),"",VLOOKUP(CONCATENATE($A438,"_",AP$2),'Reference data SID'!$B:$N,13,FALSE))</f>
        <v/>
      </c>
      <c r="AQ438" s="16" t="str">
        <f>IF(ISERROR(VLOOKUP(CONCATENATE($A438,"_",AQ$2),'Reference data SID'!$B:$N,13,FALSE)),"",VLOOKUP(CONCATENATE($A438,"_",AQ$2),'Reference data SID'!$B:$N,13,FALSE))</f>
        <v/>
      </c>
      <c r="AR438" s="16" t="str">
        <f>IF(ISERROR(VLOOKUP(CONCATENATE($A438,"_",AR$2),'Reference data SID'!$B:$N,13,FALSE)),"",VLOOKUP(CONCATENATE($A438,"_",AR$2),'Reference data SID'!$B:$N,13,FALSE))</f>
        <v/>
      </c>
      <c r="AS438" s="16" t="str">
        <f>IF(ISERROR(VLOOKUP(CONCATENATE($A438,"_",AS$2),'Reference data SID'!$B:$N,13,FALSE)),"",VLOOKUP(CONCATENATE($A438,"_",AS$2),'Reference data SID'!$B:$N,13,FALSE))</f>
        <v/>
      </c>
      <c r="AT438" s="16" t="str">
        <f>IF(ISERROR(VLOOKUP(CONCATENATE($A438,"_",AT$2),'Reference data SID'!$B:$N,13,FALSE)),"",VLOOKUP(CONCATENATE($A438,"_",AT$2),'Reference data SID'!$B:$N,13,FALSE))</f>
        <v/>
      </c>
    </row>
    <row r="439" spans="1:46" x14ac:dyDescent="0.25">
      <c r="A439">
        <v>435</v>
      </c>
      <c r="B439" s="16" t="str">
        <f>IF(ISERROR(VLOOKUP(CONCATENATE($A439,"_",B$2),'Reference data SID'!$B:$N,13,FALSE)),"",VLOOKUP(CONCATENATE($A439,"_",B$2),'Reference data SID'!$B:$N,13,FALSE))</f>
        <v/>
      </c>
      <c r="C439" s="16" t="str">
        <f>IF(ISERROR(VLOOKUP(CONCATENATE($A439,"_",C$2),'Reference data SID'!$B:$N,13,FALSE)),"",VLOOKUP(CONCATENATE($A439,"_",C$2),'Reference data SID'!$B:$N,13,FALSE))</f>
        <v/>
      </c>
      <c r="D439" s="16" t="str">
        <f>IF(ISERROR(VLOOKUP(CONCATENATE($A439,"_",D$2),'Reference data SID'!$B:$N,13,FALSE)),"",VLOOKUP(CONCATENATE($A439,"_",D$2),'Reference data SID'!$B:$N,13,FALSE))</f>
        <v/>
      </c>
      <c r="E439" s="16" t="str">
        <f>IF(ISERROR(VLOOKUP(CONCATENATE($A439,"_",E$2),'Reference data SID'!$B:$N,13,FALSE)),"",VLOOKUP(CONCATENATE($A439,"_",E$2),'Reference data SID'!$B:$N,13,FALSE))</f>
        <v/>
      </c>
      <c r="F439" s="16" t="str">
        <f>IF(ISERROR(VLOOKUP(CONCATENATE($A439,"_",F$2),'Reference data SID'!$B:$N,13,FALSE)),"",VLOOKUP(CONCATENATE($A439,"_",F$2),'Reference data SID'!$B:$N,13,FALSE))</f>
        <v/>
      </c>
      <c r="G439" s="16" t="str">
        <f>IF(ISERROR(VLOOKUP(CONCATENATE($A439,"_",G$2),'Reference data SID'!$B:$N,13,FALSE)),"",VLOOKUP(CONCATENATE($A439,"_",G$2),'Reference data SID'!$B:$N,13,FALSE))</f>
        <v/>
      </c>
      <c r="H439" s="16" t="str">
        <f>IF(ISERROR(VLOOKUP(CONCATENATE($A439,"_",H$2),'Reference data SID'!$B:$N,13,FALSE)),"",VLOOKUP(CONCATENATE($A439,"_",H$2),'Reference data SID'!$B:$N,13,FALSE))</f>
        <v/>
      </c>
      <c r="I439" s="16" t="str">
        <f>IF(ISERROR(VLOOKUP(CONCATENATE($A439,"_",I$2),'Reference data SID'!$B:$N,13,FALSE)),"",VLOOKUP(CONCATENATE($A439,"_",I$2),'Reference data SID'!$B:$N,13,FALSE))</f>
        <v/>
      </c>
      <c r="J439" s="16" t="str">
        <f>IF(ISERROR(VLOOKUP(CONCATENATE($A439,"_",J$2),'Reference data SID'!$B:$N,13,FALSE)),"",VLOOKUP(CONCATENATE($A439,"_",J$2),'Reference data SID'!$B:$N,13,FALSE))</f>
        <v/>
      </c>
      <c r="K439" s="16" t="str">
        <f>IF(ISERROR(VLOOKUP(CONCATENATE($A439,"_",K$2),'Reference data SID'!$B:$N,13,FALSE)),"",VLOOKUP(CONCATENATE($A439,"_",K$2),'Reference data SID'!$B:$N,13,FALSE))</f>
        <v/>
      </c>
      <c r="L439" s="16" t="str">
        <f>IF(ISERROR(VLOOKUP(CONCATENATE($A439,"_",L$2),'Reference data SID'!$B:$N,13,FALSE)),"",VLOOKUP(CONCATENATE($A439,"_",L$2),'Reference data SID'!$B:$N,13,FALSE))</f>
        <v/>
      </c>
      <c r="M439" s="16" t="str">
        <f>IF(ISERROR(VLOOKUP(CONCATENATE($A439,"_",M$2),'Reference data SID'!$B:$N,13,FALSE)),"",VLOOKUP(CONCATENATE($A439,"_",M$2),'Reference data SID'!$B:$N,13,FALSE))</f>
        <v/>
      </c>
      <c r="N439" s="16" t="str">
        <f>IF(ISERROR(VLOOKUP(CONCATENATE($A439,"_",N$2),'Reference data SID'!$B:$N,13,FALSE)),"",VLOOKUP(CONCATENATE($A439,"_",N$2),'Reference data SID'!$B:$N,13,FALSE))</f>
        <v/>
      </c>
      <c r="O439" s="16" t="str">
        <f>IF(ISERROR(VLOOKUP(CONCATENATE($A439,"_",O$2),'Reference data SID'!$B:$N,13,FALSE)),"",VLOOKUP(CONCATENATE($A439,"_",O$2),'Reference data SID'!$B:$N,13,FALSE))</f>
        <v/>
      </c>
      <c r="P439" s="16" t="str">
        <f>IF(ISERROR(VLOOKUP(CONCATENATE($A439,"_",P$2),'Reference data SID'!$B:$N,13,FALSE)),"",VLOOKUP(CONCATENATE($A439,"_",P$2),'Reference data SID'!$B:$N,13,FALSE))</f>
        <v/>
      </c>
      <c r="Q439" s="16" t="str">
        <f>IF(ISERROR(VLOOKUP(CONCATENATE($A439,"_",Q$2),'Reference data SID'!$B:$N,13,FALSE)),"",VLOOKUP(CONCATENATE($A439,"_",Q$2),'Reference data SID'!$B:$N,13,FALSE))</f>
        <v/>
      </c>
      <c r="R439" s="16" t="str">
        <f>IF(ISERROR(VLOOKUP(CONCATENATE($A439,"_",R$2),'Reference data SID'!$B:$N,13,FALSE)),"",VLOOKUP(CONCATENATE($A439,"_",R$2),'Reference data SID'!$B:$N,13,FALSE))</f>
        <v/>
      </c>
      <c r="S439" s="16" t="str">
        <f>IF(ISERROR(VLOOKUP(CONCATENATE($A439,"_",S$2),'Reference data SID'!$B:$N,13,FALSE)),"",VLOOKUP(CONCATENATE($A439,"_",S$2),'Reference data SID'!$B:$N,13,FALSE))</f>
        <v/>
      </c>
      <c r="T439" s="16" t="str">
        <f>IF(ISERROR(VLOOKUP(CONCATENATE($A439,"_",T$2),'Reference data SID'!$B:$N,13,FALSE)),"",VLOOKUP(CONCATENATE($A439,"_",T$2),'Reference data SID'!$B:$N,13,FALSE))</f>
        <v/>
      </c>
      <c r="U439" s="16" t="str">
        <f>IF(ISERROR(VLOOKUP(CONCATENATE($A439,"_",U$2),'Reference data SID'!$B:$N,13,FALSE)),"",VLOOKUP(CONCATENATE($A439,"_",U$2),'Reference data SID'!$B:$N,13,FALSE))</f>
        <v/>
      </c>
      <c r="V439" s="16" t="str">
        <f>IF(ISERROR(VLOOKUP(CONCATENATE($A439,"_",V$2),'Reference data SID'!$B:$N,13,FALSE)),"",VLOOKUP(CONCATENATE($A439,"_",V$2),'Reference data SID'!$B:$N,13,FALSE))</f>
        <v/>
      </c>
      <c r="W439" s="16" t="str">
        <f>IF(ISERROR(VLOOKUP(CONCATENATE($A439,"_",W$2),'Reference data SID'!$B:$N,13,FALSE)),"",VLOOKUP(CONCATENATE($A439,"_",W$2),'Reference data SID'!$B:$N,13,FALSE))</f>
        <v/>
      </c>
      <c r="X439" s="16" t="str">
        <f>IF(ISERROR(VLOOKUP(CONCATENATE($A439,"_",X$2),'Reference data SID'!$B:$N,13,FALSE)),"",VLOOKUP(CONCATENATE($A439,"_",X$2),'Reference data SID'!$B:$N,13,FALSE))</f>
        <v/>
      </c>
      <c r="Y439" s="16" t="str">
        <f>IF(ISERROR(VLOOKUP(CONCATENATE($A439,"_",Y$2),'Reference data SID'!$B:$N,13,FALSE)),"",VLOOKUP(CONCATENATE($A439,"_",Y$2),'Reference data SID'!$B:$N,13,FALSE))</f>
        <v/>
      </c>
      <c r="Z439" s="16" t="str">
        <f>IF(ISERROR(VLOOKUP(CONCATENATE($A439,"_",Z$2),'Reference data SID'!$B:$N,13,FALSE)),"",VLOOKUP(CONCATENATE($A439,"_",Z$2),'Reference data SID'!$B:$N,13,FALSE))</f>
        <v/>
      </c>
      <c r="AA439" s="16" t="str">
        <f>IF(ISERROR(VLOOKUP(CONCATENATE($A439,"_",AA$2),'Reference data SID'!$B:$N,13,FALSE)),"",VLOOKUP(CONCATENATE($A439,"_",AA$2),'Reference data SID'!$B:$N,13,FALSE))</f>
        <v/>
      </c>
      <c r="AB439" s="16" t="str">
        <f>IF(ISERROR(VLOOKUP(CONCATENATE($A439,"_",AB$2),'Reference data SID'!$B:$N,13,FALSE)),"",VLOOKUP(CONCATENATE($A439,"_",AB$2),'Reference data SID'!$B:$N,13,FALSE))</f>
        <v/>
      </c>
      <c r="AC439" s="16" t="str">
        <f>IF(ISERROR(VLOOKUP(CONCATENATE($A439,"_",AC$2),'Reference data SID'!$B:$N,13,FALSE)),"",VLOOKUP(CONCATENATE($A439,"_",AC$2),'Reference data SID'!$B:$N,13,FALSE))</f>
        <v/>
      </c>
      <c r="AD439" s="16" t="str">
        <f>IF(ISERROR(VLOOKUP(CONCATENATE($A439,"_",AD$2),'Reference data SID'!$B:$N,13,FALSE)),"",VLOOKUP(CONCATENATE($A439,"_",AD$2),'Reference data SID'!$B:$N,13,FALSE))</f>
        <v/>
      </c>
      <c r="AE439" s="16" t="str">
        <f>IF(ISERROR(VLOOKUP(CONCATENATE($A439,"_",AE$2),'Reference data SID'!$B:$N,13,FALSE)),"",VLOOKUP(CONCATENATE($A439,"_",AE$2),'Reference data SID'!$B:$N,13,FALSE))</f>
        <v/>
      </c>
      <c r="AF439" s="16" t="str">
        <f>IF(ISERROR(VLOOKUP(CONCATENATE($A439,"_",AF$2),'Reference data SID'!$B:$N,13,FALSE)),"",VLOOKUP(CONCATENATE($A439,"_",AF$2),'Reference data SID'!$B:$N,13,FALSE))</f>
        <v/>
      </c>
      <c r="AG439" s="16" t="str">
        <f>IF(ISERROR(VLOOKUP(CONCATENATE($A439,"_",AG$2),'Reference data SID'!$B:$N,13,FALSE)),"",VLOOKUP(CONCATENATE($A439,"_",AG$2),'Reference data SID'!$B:$N,13,FALSE))</f>
        <v/>
      </c>
      <c r="AH439" s="16" t="str">
        <f>IF(ISERROR(VLOOKUP(CONCATENATE($A439,"_",AH$2),'Reference data SID'!$B:$N,13,FALSE)),"",VLOOKUP(CONCATENATE($A439,"_",AH$2),'Reference data SID'!$B:$N,13,FALSE))</f>
        <v/>
      </c>
      <c r="AI439" s="16" t="str">
        <f>IF(ISERROR(VLOOKUP(CONCATENATE($A439,"_",AI$2),'Reference data SID'!$B:$N,13,FALSE)),"",VLOOKUP(CONCATENATE($A439,"_",AI$2),'Reference data SID'!$B:$N,13,FALSE))</f>
        <v/>
      </c>
      <c r="AJ439" s="16" t="str">
        <f>IF(ISERROR(VLOOKUP(CONCATENATE($A439,"_",AJ$2),'Reference data SID'!$B:$N,13,FALSE)),"",VLOOKUP(CONCATENATE($A439,"_",AJ$2),'Reference data SID'!$B:$N,13,FALSE))</f>
        <v/>
      </c>
      <c r="AK439" s="16" t="str">
        <f>IF(ISERROR(VLOOKUP(CONCATENATE($A439,"_",AK$2),'Reference data SID'!$B:$N,13,FALSE)),"",VLOOKUP(CONCATENATE($A439,"_",AK$2),'Reference data SID'!$B:$N,13,FALSE))</f>
        <v/>
      </c>
      <c r="AL439" s="16" t="str">
        <f>IF(ISERROR(VLOOKUP(CONCATENATE($A439,"_",AL$2),'Reference data SID'!$B:$N,13,FALSE)),"",VLOOKUP(CONCATENATE($A439,"_",AL$2),'Reference data SID'!$B:$N,13,FALSE))</f>
        <v/>
      </c>
      <c r="AM439" s="16" t="str">
        <f>IF(ISERROR(VLOOKUP(CONCATENATE($A439,"_",AM$2),'Reference data SID'!$B:$N,13,FALSE)),"",VLOOKUP(CONCATENATE($A439,"_",AM$2),'Reference data SID'!$B:$N,13,FALSE))</f>
        <v/>
      </c>
      <c r="AN439" s="16" t="str">
        <f>IF(ISERROR(VLOOKUP(CONCATENATE($A439,"_",AN$2),'Reference data SID'!$B:$N,13,FALSE)),"",VLOOKUP(CONCATENATE($A439,"_",AN$2),'Reference data SID'!$B:$N,13,FALSE))</f>
        <v/>
      </c>
      <c r="AO439" s="16" t="str">
        <f>IF(ISERROR(VLOOKUP(CONCATENATE($A439,"_",AO$2),'Reference data SID'!$B:$N,13,FALSE)),"",VLOOKUP(CONCATENATE($A439,"_",AO$2),'Reference data SID'!$B:$N,13,FALSE))</f>
        <v/>
      </c>
      <c r="AP439" s="16" t="str">
        <f>IF(ISERROR(VLOOKUP(CONCATENATE($A439,"_",AP$2),'Reference data SID'!$B:$N,13,FALSE)),"",VLOOKUP(CONCATENATE($A439,"_",AP$2),'Reference data SID'!$B:$N,13,FALSE))</f>
        <v/>
      </c>
      <c r="AQ439" s="16" t="str">
        <f>IF(ISERROR(VLOOKUP(CONCATENATE($A439,"_",AQ$2),'Reference data SID'!$B:$N,13,FALSE)),"",VLOOKUP(CONCATENATE($A439,"_",AQ$2),'Reference data SID'!$B:$N,13,FALSE))</f>
        <v/>
      </c>
      <c r="AR439" s="16" t="str">
        <f>IF(ISERROR(VLOOKUP(CONCATENATE($A439,"_",AR$2),'Reference data SID'!$B:$N,13,FALSE)),"",VLOOKUP(CONCATENATE($A439,"_",AR$2),'Reference data SID'!$B:$N,13,FALSE))</f>
        <v/>
      </c>
      <c r="AS439" s="16" t="str">
        <f>IF(ISERROR(VLOOKUP(CONCATENATE($A439,"_",AS$2),'Reference data SID'!$B:$N,13,FALSE)),"",VLOOKUP(CONCATENATE($A439,"_",AS$2),'Reference data SID'!$B:$N,13,FALSE))</f>
        <v/>
      </c>
      <c r="AT439" s="16" t="str">
        <f>IF(ISERROR(VLOOKUP(CONCATENATE($A439,"_",AT$2),'Reference data SID'!$B:$N,13,FALSE)),"",VLOOKUP(CONCATENATE($A439,"_",AT$2),'Reference data SID'!$B:$N,13,FALSE))</f>
        <v/>
      </c>
    </row>
    <row r="440" spans="1:46" x14ac:dyDescent="0.25">
      <c r="A440">
        <v>436</v>
      </c>
      <c r="B440" s="16" t="str">
        <f>IF(ISERROR(VLOOKUP(CONCATENATE($A440,"_",B$2),'Reference data SID'!$B:$N,13,FALSE)),"",VLOOKUP(CONCATENATE($A440,"_",B$2),'Reference data SID'!$B:$N,13,FALSE))</f>
        <v/>
      </c>
      <c r="C440" s="16" t="str">
        <f>IF(ISERROR(VLOOKUP(CONCATENATE($A440,"_",C$2),'Reference data SID'!$B:$N,13,FALSE)),"",VLOOKUP(CONCATENATE($A440,"_",C$2),'Reference data SID'!$B:$N,13,FALSE))</f>
        <v/>
      </c>
      <c r="D440" s="16" t="str">
        <f>IF(ISERROR(VLOOKUP(CONCATENATE($A440,"_",D$2),'Reference data SID'!$B:$N,13,FALSE)),"",VLOOKUP(CONCATENATE($A440,"_",D$2),'Reference data SID'!$B:$N,13,FALSE))</f>
        <v/>
      </c>
      <c r="E440" s="16" t="str">
        <f>IF(ISERROR(VLOOKUP(CONCATENATE($A440,"_",E$2),'Reference data SID'!$B:$N,13,FALSE)),"",VLOOKUP(CONCATENATE($A440,"_",E$2),'Reference data SID'!$B:$N,13,FALSE))</f>
        <v/>
      </c>
      <c r="F440" s="16" t="str">
        <f>IF(ISERROR(VLOOKUP(CONCATENATE($A440,"_",F$2),'Reference data SID'!$B:$N,13,FALSE)),"",VLOOKUP(CONCATENATE($A440,"_",F$2),'Reference data SID'!$B:$N,13,FALSE))</f>
        <v/>
      </c>
      <c r="G440" s="16" t="str">
        <f>IF(ISERROR(VLOOKUP(CONCATENATE($A440,"_",G$2),'Reference data SID'!$B:$N,13,FALSE)),"",VLOOKUP(CONCATENATE($A440,"_",G$2),'Reference data SID'!$B:$N,13,FALSE))</f>
        <v/>
      </c>
      <c r="H440" s="16" t="str">
        <f>IF(ISERROR(VLOOKUP(CONCATENATE($A440,"_",H$2),'Reference data SID'!$B:$N,13,FALSE)),"",VLOOKUP(CONCATENATE($A440,"_",H$2),'Reference data SID'!$B:$N,13,FALSE))</f>
        <v/>
      </c>
      <c r="I440" s="16" t="str">
        <f>IF(ISERROR(VLOOKUP(CONCATENATE($A440,"_",I$2),'Reference data SID'!$B:$N,13,FALSE)),"",VLOOKUP(CONCATENATE($A440,"_",I$2),'Reference data SID'!$B:$N,13,FALSE))</f>
        <v/>
      </c>
      <c r="J440" s="16" t="str">
        <f>IF(ISERROR(VLOOKUP(CONCATENATE($A440,"_",J$2),'Reference data SID'!$B:$N,13,FALSE)),"",VLOOKUP(CONCATENATE($A440,"_",J$2),'Reference data SID'!$B:$N,13,FALSE))</f>
        <v/>
      </c>
      <c r="K440" s="16" t="str">
        <f>IF(ISERROR(VLOOKUP(CONCATENATE($A440,"_",K$2),'Reference data SID'!$B:$N,13,FALSE)),"",VLOOKUP(CONCATENATE($A440,"_",K$2),'Reference data SID'!$B:$N,13,FALSE))</f>
        <v/>
      </c>
      <c r="L440" s="16" t="str">
        <f>IF(ISERROR(VLOOKUP(CONCATENATE($A440,"_",L$2),'Reference data SID'!$B:$N,13,FALSE)),"",VLOOKUP(CONCATENATE($A440,"_",L$2),'Reference data SID'!$B:$N,13,FALSE))</f>
        <v/>
      </c>
      <c r="M440" s="16" t="str">
        <f>IF(ISERROR(VLOOKUP(CONCATENATE($A440,"_",M$2),'Reference data SID'!$B:$N,13,FALSE)),"",VLOOKUP(CONCATENATE($A440,"_",M$2),'Reference data SID'!$B:$N,13,FALSE))</f>
        <v/>
      </c>
      <c r="N440" s="16" t="str">
        <f>IF(ISERROR(VLOOKUP(CONCATENATE($A440,"_",N$2),'Reference data SID'!$B:$N,13,FALSE)),"",VLOOKUP(CONCATENATE($A440,"_",N$2),'Reference data SID'!$B:$N,13,FALSE))</f>
        <v/>
      </c>
      <c r="O440" s="16" t="str">
        <f>IF(ISERROR(VLOOKUP(CONCATENATE($A440,"_",O$2),'Reference data SID'!$B:$N,13,FALSE)),"",VLOOKUP(CONCATENATE($A440,"_",O$2),'Reference data SID'!$B:$N,13,FALSE))</f>
        <v/>
      </c>
      <c r="P440" s="16" t="str">
        <f>IF(ISERROR(VLOOKUP(CONCATENATE($A440,"_",P$2),'Reference data SID'!$B:$N,13,FALSE)),"",VLOOKUP(CONCATENATE($A440,"_",P$2),'Reference data SID'!$B:$N,13,FALSE))</f>
        <v/>
      </c>
      <c r="Q440" s="16" t="str">
        <f>IF(ISERROR(VLOOKUP(CONCATENATE($A440,"_",Q$2),'Reference data SID'!$B:$N,13,FALSE)),"",VLOOKUP(CONCATENATE($A440,"_",Q$2),'Reference data SID'!$B:$N,13,FALSE))</f>
        <v/>
      </c>
      <c r="R440" s="16" t="str">
        <f>IF(ISERROR(VLOOKUP(CONCATENATE($A440,"_",R$2),'Reference data SID'!$B:$N,13,FALSE)),"",VLOOKUP(CONCATENATE($A440,"_",R$2),'Reference data SID'!$B:$N,13,FALSE))</f>
        <v/>
      </c>
      <c r="S440" s="16" t="str">
        <f>IF(ISERROR(VLOOKUP(CONCATENATE($A440,"_",S$2),'Reference data SID'!$B:$N,13,FALSE)),"",VLOOKUP(CONCATENATE($A440,"_",S$2),'Reference data SID'!$B:$N,13,FALSE))</f>
        <v/>
      </c>
      <c r="T440" s="16" t="str">
        <f>IF(ISERROR(VLOOKUP(CONCATENATE($A440,"_",T$2),'Reference data SID'!$B:$N,13,FALSE)),"",VLOOKUP(CONCATENATE($A440,"_",T$2),'Reference data SID'!$B:$N,13,FALSE))</f>
        <v/>
      </c>
      <c r="U440" s="16" t="str">
        <f>IF(ISERROR(VLOOKUP(CONCATENATE($A440,"_",U$2),'Reference data SID'!$B:$N,13,FALSE)),"",VLOOKUP(CONCATENATE($A440,"_",U$2),'Reference data SID'!$B:$N,13,FALSE))</f>
        <v/>
      </c>
      <c r="V440" s="16" t="str">
        <f>IF(ISERROR(VLOOKUP(CONCATENATE($A440,"_",V$2),'Reference data SID'!$B:$N,13,FALSE)),"",VLOOKUP(CONCATENATE($A440,"_",V$2),'Reference data SID'!$B:$N,13,FALSE))</f>
        <v/>
      </c>
      <c r="W440" s="16" t="str">
        <f>IF(ISERROR(VLOOKUP(CONCATENATE($A440,"_",W$2),'Reference data SID'!$B:$N,13,FALSE)),"",VLOOKUP(CONCATENATE($A440,"_",W$2),'Reference data SID'!$B:$N,13,FALSE))</f>
        <v/>
      </c>
      <c r="X440" s="16" t="str">
        <f>IF(ISERROR(VLOOKUP(CONCATENATE($A440,"_",X$2),'Reference data SID'!$B:$N,13,FALSE)),"",VLOOKUP(CONCATENATE($A440,"_",X$2),'Reference data SID'!$B:$N,13,FALSE))</f>
        <v/>
      </c>
      <c r="Y440" s="16" t="str">
        <f>IF(ISERROR(VLOOKUP(CONCATENATE($A440,"_",Y$2),'Reference data SID'!$B:$N,13,FALSE)),"",VLOOKUP(CONCATENATE($A440,"_",Y$2),'Reference data SID'!$B:$N,13,FALSE))</f>
        <v/>
      </c>
      <c r="Z440" s="16" t="str">
        <f>IF(ISERROR(VLOOKUP(CONCATENATE($A440,"_",Z$2),'Reference data SID'!$B:$N,13,FALSE)),"",VLOOKUP(CONCATENATE($A440,"_",Z$2),'Reference data SID'!$B:$N,13,FALSE))</f>
        <v/>
      </c>
      <c r="AA440" s="16" t="str">
        <f>IF(ISERROR(VLOOKUP(CONCATENATE($A440,"_",AA$2),'Reference data SID'!$B:$N,13,FALSE)),"",VLOOKUP(CONCATENATE($A440,"_",AA$2),'Reference data SID'!$B:$N,13,FALSE))</f>
        <v/>
      </c>
      <c r="AB440" s="16" t="str">
        <f>IF(ISERROR(VLOOKUP(CONCATENATE($A440,"_",AB$2),'Reference data SID'!$B:$N,13,FALSE)),"",VLOOKUP(CONCATENATE($A440,"_",AB$2),'Reference data SID'!$B:$N,13,FALSE))</f>
        <v/>
      </c>
      <c r="AC440" s="16" t="str">
        <f>IF(ISERROR(VLOOKUP(CONCATENATE($A440,"_",AC$2),'Reference data SID'!$B:$N,13,FALSE)),"",VLOOKUP(CONCATENATE($A440,"_",AC$2),'Reference data SID'!$B:$N,13,FALSE))</f>
        <v/>
      </c>
      <c r="AD440" s="16" t="str">
        <f>IF(ISERROR(VLOOKUP(CONCATENATE($A440,"_",AD$2),'Reference data SID'!$B:$N,13,FALSE)),"",VLOOKUP(CONCATENATE($A440,"_",AD$2),'Reference data SID'!$B:$N,13,FALSE))</f>
        <v/>
      </c>
      <c r="AE440" s="16" t="str">
        <f>IF(ISERROR(VLOOKUP(CONCATENATE($A440,"_",AE$2),'Reference data SID'!$B:$N,13,FALSE)),"",VLOOKUP(CONCATENATE($A440,"_",AE$2),'Reference data SID'!$B:$N,13,FALSE))</f>
        <v/>
      </c>
      <c r="AF440" s="16" t="str">
        <f>IF(ISERROR(VLOOKUP(CONCATENATE($A440,"_",AF$2),'Reference data SID'!$B:$N,13,FALSE)),"",VLOOKUP(CONCATENATE($A440,"_",AF$2),'Reference data SID'!$B:$N,13,FALSE))</f>
        <v/>
      </c>
      <c r="AG440" s="16" t="str">
        <f>IF(ISERROR(VLOOKUP(CONCATENATE($A440,"_",AG$2),'Reference data SID'!$B:$N,13,FALSE)),"",VLOOKUP(CONCATENATE($A440,"_",AG$2),'Reference data SID'!$B:$N,13,FALSE))</f>
        <v/>
      </c>
      <c r="AH440" s="16" t="str">
        <f>IF(ISERROR(VLOOKUP(CONCATENATE($A440,"_",AH$2),'Reference data SID'!$B:$N,13,FALSE)),"",VLOOKUP(CONCATENATE($A440,"_",AH$2),'Reference data SID'!$B:$N,13,FALSE))</f>
        <v/>
      </c>
      <c r="AI440" s="16" t="str">
        <f>IF(ISERROR(VLOOKUP(CONCATENATE($A440,"_",AI$2),'Reference data SID'!$B:$N,13,FALSE)),"",VLOOKUP(CONCATENATE($A440,"_",AI$2),'Reference data SID'!$B:$N,13,FALSE))</f>
        <v/>
      </c>
      <c r="AJ440" s="16" t="str">
        <f>IF(ISERROR(VLOOKUP(CONCATENATE($A440,"_",AJ$2),'Reference data SID'!$B:$N,13,FALSE)),"",VLOOKUP(CONCATENATE($A440,"_",AJ$2),'Reference data SID'!$B:$N,13,FALSE))</f>
        <v/>
      </c>
      <c r="AK440" s="16" t="str">
        <f>IF(ISERROR(VLOOKUP(CONCATENATE($A440,"_",AK$2),'Reference data SID'!$B:$N,13,FALSE)),"",VLOOKUP(CONCATENATE($A440,"_",AK$2),'Reference data SID'!$B:$N,13,FALSE))</f>
        <v/>
      </c>
      <c r="AL440" s="16" t="str">
        <f>IF(ISERROR(VLOOKUP(CONCATENATE($A440,"_",AL$2),'Reference data SID'!$B:$N,13,FALSE)),"",VLOOKUP(CONCATENATE($A440,"_",AL$2),'Reference data SID'!$B:$N,13,FALSE))</f>
        <v/>
      </c>
      <c r="AM440" s="16" t="str">
        <f>IF(ISERROR(VLOOKUP(CONCATENATE($A440,"_",AM$2),'Reference data SID'!$B:$N,13,FALSE)),"",VLOOKUP(CONCATENATE($A440,"_",AM$2),'Reference data SID'!$B:$N,13,FALSE))</f>
        <v/>
      </c>
      <c r="AN440" s="16" t="str">
        <f>IF(ISERROR(VLOOKUP(CONCATENATE($A440,"_",AN$2),'Reference data SID'!$B:$N,13,FALSE)),"",VLOOKUP(CONCATENATE($A440,"_",AN$2),'Reference data SID'!$B:$N,13,FALSE))</f>
        <v/>
      </c>
      <c r="AO440" s="16" t="str">
        <f>IF(ISERROR(VLOOKUP(CONCATENATE($A440,"_",AO$2),'Reference data SID'!$B:$N,13,FALSE)),"",VLOOKUP(CONCATENATE($A440,"_",AO$2),'Reference data SID'!$B:$N,13,FALSE))</f>
        <v/>
      </c>
      <c r="AP440" s="16" t="str">
        <f>IF(ISERROR(VLOOKUP(CONCATENATE($A440,"_",AP$2),'Reference data SID'!$B:$N,13,FALSE)),"",VLOOKUP(CONCATENATE($A440,"_",AP$2),'Reference data SID'!$B:$N,13,FALSE))</f>
        <v/>
      </c>
      <c r="AQ440" s="16" t="str">
        <f>IF(ISERROR(VLOOKUP(CONCATENATE($A440,"_",AQ$2),'Reference data SID'!$B:$N,13,FALSE)),"",VLOOKUP(CONCATENATE($A440,"_",AQ$2),'Reference data SID'!$B:$N,13,FALSE))</f>
        <v/>
      </c>
      <c r="AR440" s="16" t="str">
        <f>IF(ISERROR(VLOOKUP(CONCATENATE($A440,"_",AR$2),'Reference data SID'!$B:$N,13,FALSE)),"",VLOOKUP(CONCATENATE($A440,"_",AR$2),'Reference data SID'!$B:$N,13,FALSE))</f>
        <v/>
      </c>
      <c r="AS440" s="16" t="str">
        <f>IF(ISERROR(VLOOKUP(CONCATENATE($A440,"_",AS$2),'Reference data SID'!$B:$N,13,FALSE)),"",VLOOKUP(CONCATENATE($A440,"_",AS$2),'Reference data SID'!$B:$N,13,FALSE))</f>
        <v/>
      </c>
      <c r="AT440" s="16" t="str">
        <f>IF(ISERROR(VLOOKUP(CONCATENATE($A440,"_",AT$2),'Reference data SID'!$B:$N,13,FALSE)),"",VLOOKUP(CONCATENATE($A440,"_",AT$2),'Reference data SID'!$B:$N,13,FALSE))</f>
        <v/>
      </c>
    </row>
    <row r="441" spans="1:46" x14ac:dyDescent="0.25">
      <c r="A441">
        <v>437</v>
      </c>
      <c r="B441" s="16" t="str">
        <f>IF(ISERROR(VLOOKUP(CONCATENATE($A441,"_",B$2),'Reference data SID'!$B:$N,13,FALSE)),"",VLOOKUP(CONCATENATE($A441,"_",B$2),'Reference data SID'!$B:$N,13,FALSE))</f>
        <v/>
      </c>
      <c r="C441" s="16" t="str">
        <f>IF(ISERROR(VLOOKUP(CONCATENATE($A441,"_",C$2),'Reference data SID'!$B:$N,13,FALSE)),"",VLOOKUP(CONCATENATE($A441,"_",C$2),'Reference data SID'!$B:$N,13,FALSE))</f>
        <v/>
      </c>
      <c r="D441" s="16" t="str">
        <f>IF(ISERROR(VLOOKUP(CONCATENATE($A441,"_",D$2),'Reference data SID'!$B:$N,13,FALSE)),"",VLOOKUP(CONCATENATE($A441,"_",D$2),'Reference data SID'!$B:$N,13,FALSE))</f>
        <v/>
      </c>
      <c r="E441" s="16" t="str">
        <f>IF(ISERROR(VLOOKUP(CONCATENATE($A441,"_",E$2),'Reference data SID'!$B:$N,13,FALSE)),"",VLOOKUP(CONCATENATE($A441,"_",E$2),'Reference data SID'!$B:$N,13,FALSE))</f>
        <v/>
      </c>
      <c r="F441" s="16" t="str">
        <f>IF(ISERROR(VLOOKUP(CONCATENATE($A441,"_",F$2),'Reference data SID'!$B:$N,13,FALSE)),"",VLOOKUP(CONCATENATE($A441,"_",F$2),'Reference data SID'!$B:$N,13,FALSE))</f>
        <v/>
      </c>
      <c r="G441" s="16" t="str">
        <f>IF(ISERROR(VLOOKUP(CONCATENATE($A441,"_",G$2),'Reference data SID'!$B:$N,13,FALSE)),"",VLOOKUP(CONCATENATE($A441,"_",G$2),'Reference data SID'!$B:$N,13,FALSE))</f>
        <v/>
      </c>
      <c r="H441" s="16" t="str">
        <f>IF(ISERROR(VLOOKUP(CONCATENATE($A441,"_",H$2),'Reference data SID'!$B:$N,13,FALSE)),"",VLOOKUP(CONCATENATE($A441,"_",H$2),'Reference data SID'!$B:$N,13,FALSE))</f>
        <v/>
      </c>
      <c r="I441" s="16" t="str">
        <f>IF(ISERROR(VLOOKUP(CONCATENATE($A441,"_",I$2),'Reference data SID'!$B:$N,13,FALSE)),"",VLOOKUP(CONCATENATE($A441,"_",I$2),'Reference data SID'!$B:$N,13,FALSE))</f>
        <v/>
      </c>
      <c r="J441" s="16" t="str">
        <f>IF(ISERROR(VLOOKUP(CONCATENATE($A441,"_",J$2),'Reference data SID'!$B:$N,13,FALSE)),"",VLOOKUP(CONCATENATE($A441,"_",J$2),'Reference data SID'!$B:$N,13,FALSE))</f>
        <v/>
      </c>
      <c r="K441" s="16" t="str">
        <f>IF(ISERROR(VLOOKUP(CONCATENATE($A441,"_",K$2),'Reference data SID'!$B:$N,13,FALSE)),"",VLOOKUP(CONCATENATE($A441,"_",K$2),'Reference data SID'!$B:$N,13,FALSE))</f>
        <v/>
      </c>
      <c r="L441" s="16" t="str">
        <f>IF(ISERROR(VLOOKUP(CONCATENATE($A441,"_",L$2),'Reference data SID'!$B:$N,13,FALSE)),"",VLOOKUP(CONCATENATE($A441,"_",L$2),'Reference data SID'!$B:$N,13,FALSE))</f>
        <v/>
      </c>
      <c r="M441" s="16" t="str">
        <f>IF(ISERROR(VLOOKUP(CONCATENATE($A441,"_",M$2),'Reference data SID'!$B:$N,13,FALSE)),"",VLOOKUP(CONCATENATE($A441,"_",M$2),'Reference data SID'!$B:$N,13,FALSE))</f>
        <v/>
      </c>
      <c r="N441" s="16" t="str">
        <f>IF(ISERROR(VLOOKUP(CONCATENATE($A441,"_",N$2),'Reference data SID'!$B:$N,13,FALSE)),"",VLOOKUP(CONCATENATE($A441,"_",N$2),'Reference data SID'!$B:$N,13,FALSE))</f>
        <v/>
      </c>
      <c r="O441" s="16" t="str">
        <f>IF(ISERROR(VLOOKUP(CONCATENATE($A441,"_",O$2),'Reference data SID'!$B:$N,13,FALSE)),"",VLOOKUP(CONCATENATE($A441,"_",O$2),'Reference data SID'!$B:$N,13,FALSE))</f>
        <v/>
      </c>
      <c r="P441" s="16" t="str">
        <f>IF(ISERROR(VLOOKUP(CONCATENATE($A441,"_",P$2),'Reference data SID'!$B:$N,13,FALSE)),"",VLOOKUP(CONCATENATE($A441,"_",P$2),'Reference data SID'!$B:$N,13,FALSE))</f>
        <v/>
      </c>
      <c r="Q441" s="16" t="str">
        <f>IF(ISERROR(VLOOKUP(CONCATENATE($A441,"_",Q$2),'Reference data SID'!$B:$N,13,FALSE)),"",VLOOKUP(CONCATENATE($A441,"_",Q$2),'Reference data SID'!$B:$N,13,FALSE))</f>
        <v/>
      </c>
      <c r="R441" s="16" t="str">
        <f>IF(ISERROR(VLOOKUP(CONCATENATE($A441,"_",R$2),'Reference data SID'!$B:$N,13,FALSE)),"",VLOOKUP(CONCATENATE($A441,"_",R$2),'Reference data SID'!$B:$N,13,FALSE))</f>
        <v/>
      </c>
      <c r="S441" s="16" t="str">
        <f>IF(ISERROR(VLOOKUP(CONCATENATE($A441,"_",S$2),'Reference data SID'!$B:$N,13,FALSE)),"",VLOOKUP(CONCATENATE($A441,"_",S$2),'Reference data SID'!$B:$N,13,FALSE))</f>
        <v/>
      </c>
      <c r="T441" s="16" t="str">
        <f>IF(ISERROR(VLOOKUP(CONCATENATE($A441,"_",T$2),'Reference data SID'!$B:$N,13,FALSE)),"",VLOOKUP(CONCATENATE($A441,"_",T$2),'Reference data SID'!$B:$N,13,FALSE))</f>
        <v/>
      </c>
      <c r="U441" s="16" t="str">
        <f>IF(ISERROR(VLOOKUP(CONCATENATE($A441,"_",U$2),'Reference data SID'!$B:$N,13,FALSE)),"",VLOOKUP(CONCATENATE($A441,"_",U$2),'Reference data SID'!$B:$N,13,FALSE))</f>
        <v/>
      </c>
      <c r="V441" s="16" t="str">
        <f>IF(ISERROR(VLOOKUP(CONCATENATE($A441,"_",V$2),'Reference data SID'!$B:$N,13,FALSE)),"",VLOOKUP(CONCATENATE($A441,"_",V$2),'Reference data SID'!$B:$N,13,FALSE))</f>
        <v/>
      </c>
      <c r="W441" s="16" t="str">
        <f>IF(ISERROR(VLOOKUP(CONCATENATE($A441,"_",W$2),'Reference data SID'!$B:$N,13,FALSE)),"",VLOOKUP(CONCATENATE($A441,"_",W$2),'Reference data SID'!$B:$N,13,FALSE))</f>
        <v/>
      </c>
      <c r="X441" s="16" t="str">
        <f>IF(ISERROR(VLOOKUP(CONCATENATE($A441,"_",X$2),'Reference data SID'!$B:$N,13,FALSE)),"",VLOOKUP(CONCATENATE($A441,"_",X$2),'Reference data SID'!$B:$N,13,FALSE))</f>
        <v/>
      </c>
      <c r="Y441" s="16" t="str">
        <f>IF(ISERROR(VLOOKUP(CONCATENATE($A441,"_",Y$2),'Reference data SID'!$B:$N,13,FALSE)),"",VLOOKUP(CONCATENATE($A441,"_",Y$2),'Reference data SID'!$B:$N,13,FALSE))</f>
        <v/>
      </c>
      <c r="Z441" s="16" t="str">
        <f>IF(ISERROR(VLOOKUP(CONCATENATE($A441,"_",Z$2),'Reference data SID'!$B:$N,13,FALSE)),"",VLOOKUP(CONCATENATE($A441,"_",Z$2),'Reference data SID'!$B:$N,13,FALSE))</f>
        <v/>
      </c>
      <c r="AA441" s="16" t="str">
        <f>IF(ISERROR(VLOOKUP(CONCATENATE($A441,"_",AA$2),'Reference data SID'!$B:$N,13,FALSE)),"",VLOOKUP(CONCATENATE($A441,"_",AA$2),'Reference data SID'!$B:$N,13,FALSE))</f>
        <v/>
      </c>
      <c r="AB441" s="16" t="str">
        <f>IF(ISERROR(VLOOKUP(CONCATENATE($A441,"_",AB$2),'Reference data SID'!$B:$N,13,FALSE)),"",VLOOKUP(CONCATENATE($A441,"_",AB$2),'Reference data SID'!$B:$N,13,FALSE))</f>
        <v/>
      </c>
      <c r="AC441" s="16" t="str">
        <f>IF(ISERROR(VLOOKUP(CONCATENATE($A441,"_",AC$2),'Reference data SID'!$B:$N,13,FALSE)),"",VLOOKUP(CONCATENATE($A441,"_",AC$2),'Reference data SID'!$B:$N,13,FALSE))</f>
        <v/>
      </c>
      <c r="AD441" s="16" t="str">
        <f>IF(ISERROR(VLOOKUP(CONCATENATE($A441,"_",AD$2),'Reference data SID'!$B:$N,13,FALSE)),"",VLOOKUP(CONCATENATE($A441,"_",AD$2),'Reference data SID'!$B:$N,13,FALSE))</f>
        <v/>
      </c>
      <c r="AE441" s="16" t="str">
        <f>IF(ISERROR(VLOOKUP(CONCATENATE($A441,"_",AE$2),'Reference data SID'!$B:$N,13,FALSE)),"",VLOOKUP(CONCATENATE($A441,"_",AE$2),'Reference data SID'!$B:$N,13,FALSE))</f>
        <v/>
      </c>
      <c r="AF441" s="16" t="str">
        <f>IF(ISERROR(VLOOKUP(CONCATENATE($A441,"_",AF$2),'Reference data SID'!$B:$N,13,FALSE)),"",VLOOKUP(CONCATENATE($A441,"_",AF$2),'Reference data SID'!$B:$N,13,FALSE))</f>
        <v/>
      </c>
      <c r="AG441" s="16" t="str">
        <f>IF(ISERROR(VLOOKUP(CONCATENATE($A441,"_",AG$2),'Reference data SID'!$B:$N,13,FALSE)),"",VLOOKUP(CONCATENATE($A441,"_",AG$2),'Reference data SID'!$B:$N,13,FALSE))</f>
        <v/>
      </c>
      <c r="AH441" s="16" t="str">
        <f>IF(ISERROR(VLOOKUP(CONCATENATE($A441,"_",AH$2),'Reference data SID'!$B:$N,13,FALSE)),"",VLOOKUP(CONCATENATE($A441,"_",AH$2),'Reference data SID'!$B:$N,13,FALSE))</f>
        <v/>
      </c>
      <c r="AI441" s="16" t="str">
        <f>IF(ISERROR(VLOOKUP(CONCATENATE($A441,"_",AI$2),'Reference data SID'!$B:$N,13,FALSE)),"",VLOOKUP(CONCATENATE($A441,"_",AI$2),'Reference data SID'!$B:$N,13,FALSE))</f>
        <v/>
      </c>
      <c r="AJ441" s="16" t="str">
        <f>IF(ISERROR(VLOOKUP(CONCATENATE($A441,"_",AJ$2),'Reference data SID'!$B:$N,13,FALSE)),"",VLOOKUP(CONCATENATE($A441,"_",AJ$2),'Reference data SID'!$B:$N,13,FALSE))</f>
        <v/>
      </c>
      <c r="AK441" s="16" t="str">
        <f>IF(ISERROR(VLOOKUP(CONCATENATE($A441,"_",AK$2),'Reference data SID'!$B:$N,13,FALSE)),"",VLOOKUP(CONCATENATE($A441,"_",AK$2),'Reference data SID'!$B:$N,13,FALSE))</f>
        <v/>
      </c>
      <c r="AL441" s="16" t="str">
        <f>IF(ISERROR(VLOOKUP(CONCATENATE($A441,"_",AL$2),'Reference data SID'!$B:$N,13,FALSE)),"",VLOOKUP(CONCATENATE($A441,"_",AL$2),'Reference data SID'!$B:$N,13,FALSE))</f>
        <v/>
      </c>
      <c r="AM441" s="16" t="str">
        <f>IF(ISERROR(VLOOKUP(CONCATENATE($A441,"_",AM$2),'Reference data SID'!$B:$N,13,FALSE)),"",VLOOKUP(CONCATENATE($A441,"_",AM$2),'Reference data SID'!$B:$N,13,FALSE))</f>
        <v/>
      </c>
      <c r="AN441" s="16" t="str">
        <f>IF(ISERROR(VLOOKUP(CONCATENATE($A441,"_",AN$2),'Reference data SID'!$B:$N,13,FALSE)),"",VLOOKUP(CONCATENATE($A441,"_",AN$2),'Reference data SID'!$B:$N,13,FALSE))</f>
        <v/>
      </c>
      <c r="AO441" s="16" t="str">
        <f>IF(ISERROR(VLOOKUP(CONCATENATE($A441,"_",AO$2),'Reference data SID'!$B:$N,13,FALSE)),"",VLOOKUP(CONCATENATE($A441,"_",AO$2),'Reference data SID'!$B:$N,13,FALSE))</f>
        <v/>
      </c>
      <c r="AP441" s="16" t="str">
        <f>IF(ISERROR(VLOOKUP(CONCATENATE($A441,"_",AP$2),'Reference data SID'!$B:$N,13,FALSE)),"",VLOOKUP(CONCATENATE($A441,"_",AP$2),'Reference data SID'!$B:$N,13,FALSE))</f>
        <v/>
      </c>
      <c r="AQ441" s="16" t="str">
        <f>IF(ISERROR(VLOOKUP(CONCATENATE($A441,"_",AQ$2),'Reference data SID'!$B:$N,13,FALSE)),"",VLOOKUP(CONCATENATE($A441,"_",AQ$2),'Reference data SID'!$B:$N,13,FALSE))</f>
        <v/>
      </c>
      <c r="AR441" s="16" t="str">
        <f>IF(ISERROR(VLOOKUP(CONCATENATE($A441,"_",AR$2),'Reference data SID'!$B:$N,13,FALSE)),"",VLOOKUP(CONCATENATE($A441,"_",AR$2),'Reference data SID'!$B:$N,13,FALSE))</f>
        <v/>
      </c>
      <c r="AS441" s="16" t="str">
        <f>IF(ISERROR(VLOOKUP(CONCATENATE($A441,"_",AS$2),'Reference data SID'!$B:$N,13,FALSE)),"",VLOOKUP(CONCATENATE($A441,"_",AS$2),'Reference data SID'!$B:$N,13,FALSE))</f>
        <v/>
      </c>
      <c r="AT441" s="16" t="str">
        <f>IF(ISERROR(VLOOKUP(CONCATENATE($A441,"_",AT$2),'Reference data SID'!$B:$N,13,FALSE)),"",VLOOKUP(CONCATENATE($A441,"_",AT$2),'Reference data SID'!$B:$N,13,FALSE))</f>
        <v/>
      </c>
    </row>
    <row r="442" spans="1:46" x14ac:dyDescent="0.25">
      <c r="A442">
        <v>438</v>
      </c>
      <c r="B442" s="16" t="str">
        <f>IF(ISERROR(VLOOKUP(CONCATENATE($A442,"_",B$2),'Reference data SID'!$B:$N,13,FALSE)),"",VLOOKUP(CONCATENATE($A442,"_",B$2),'Reference data SID'!$B:$N,13,FALSE))</f>
        <v/>
      </c>
      <c r="C442" s="16" t="str">
        <f>IF(ISERROR(VLOOKUP(CONCATENATE($A442,"_",C$2),'Reference data SID'!$B:$N,13,FALSE)),"",VLOOKUP(CONCATENATE($A442,"_",C$2),'Reference data SID'!$B:$N,13,FALSE))</f>
        <v/>
      </c>
      <c r="D442" s="16" t="str">
        <f>IF(ISERROR(VLOOKUP(CONCATENATE($A442,"_",D$2),'Reference data SID'!$B:$N,13,FALSE)),"",VLOOKUP(CONCATENATE($A442,"_",D$2),'Reference data SID'!$B:$N,13,FALSE))</f>
        <v/>
      </c>
      <c r="E442" s="16" t="str">
        <f>IF(ISERROR(VLOOKUP(CONCATENATE($A442,"_",E$2),'Reference data SID'!$B:$N,13,FALSE)),"",VLOOKUP(CONCATENATE($A442,"_",E$2),'Reference data SID'!$B:$N,13,FALSE))</f>
        <v/>
      </c>
      <c r="F442" s="16" t="str">
        <f>IF(ISERROR(VLOOKUP(CONCATENATE($A442,"_",F$2),'Reference data SID'!$B:$N,13,FALSE)),"",VLOOKUP(CONCATENATE($A442,"_",F$2),'Reference data SID'!$B:$N,13,FALSE))</f>
        <v/>
      </c>
      <c r="G442" s="16" t="str">
        <f>IF(ISERROR(VLOOKUP(CONCATENATE($A442,"_",G$2),'Reference data SID'!$B:$N,13,FALSE)),"",VLOOKUP(CONCATENATE($A442,"_",G$2),'Reference data SID'!$B:$N,13,FALSE))</f>
        <v/>
      </c>
      <c r="H442" s="16" t="str">
        <f>IF(ISERROR(VLOOKUP(CONCATENATE($A442,"_",H$2),'Reference data SID'!$B:$N,13,FALSE)),"",VLOOKUP(CONCATENATE($A442,"_",H$2),'Reference data SID'!$B:$N,13,FALSE))</f>
        <v/>
      </c>
      <c r="I442" s="16" t="str">
        <f>IF(ISERROR(VLOOKUP(CONCATENATE($A442,"_",I$2),'Reference data SID'!$B:$N,13,FALSE)),"",VLOOKUP(CONCATENATE($A442,"_",I$2),'Reference data SID'!$B:$N,13,FALSE))</f>
        <v/>
      </c>
      <c r="J442" s="16" t="str">
        <f>IF(ISERROR(VLOOKUP(CONCATENATE($A442,"_",J$2),'Reference data SID'!$B:$N,13,FALSE)),"",VLOOKUP(CONCATENATE($A442,"_",J$2),'Reference data SID'!$B:$N,13,FALSE))</f>
        <v/>
      </c>
      <c r="K442" s="16" t="str">
        <f>IF(ISERROR(VLOOKUP(CONCATENATE($A442,"_",K$2),'Reference data SID'!$B:$N,13,FALSE)),"",VLOOKUP(CONCATENATE($A442,"_",K$2),'Reference data SID'!$B:$N,13,FALSE))</f>
        <v/>
      </c>
      <c r="L442" s="16" t="str">
        <f>IF(ISERROR(VLOOKUP(CONCATENATE($A442,"_",L$2),'Reference data SID'!$B:$N,13,FALSE)),"",VLOOKUP(CONCATENATE($A442,"_",L$2),'Reference data SID'!$B:$N,13,FALSE))</f>
        <v/>
      </c>
      <c r="M442" s="16" t="str">
        <f>IF(ISERROR(VLOOKUP(CONCATENATE($A442,"_",M$2),'Reference data SID'!$B:$N,13,FALSE)),"",VLOOKUP(CONCATENATE($A442,"_",M$2),'Reference data SID'!$B:$N,13,FALSE))</f>
        <v/>
      </c>
      <c r="N442" s="16" t="str">
        <f>IF(ISERROR(VLOOKUP(CONCATENATE($A442,"_",N$2),'Reference data SID'!$B:$N,13,FALSE)),"",VLOOKUP(CONCATENATE($A442,"_",N$2),'Reference data SID'!$B:$N,13,FALSE))</f>
        <v/>
      </c>
      <c r="O442" s="16" t="str">
        <f>IF(ISERROR(VLOOKUP(CONCATENATE($A442,"_",O$2),'Reference data SID'!$B:$N,13,FALSE)),"",VLOOKUP(CONCATENATE($A442,"_",O$2),'Reference data SID'!$B:$N,13,FALSE))</f>
        <v/>
      </c>
      <c r="P442" s="16" t="str">
        <f>IF(ISERROR(VLOOKUP(CONCATENATE($A442,"_",P$2),'Reference data SID'!$B:$N,13,FALSE)),"",VLOOKUP(CONCATENATE($A442,"_",P$2),'Reference data SID'!$B:$N,13,FALSE))</f>
        <v/>
      </c>
      <c r="Q442" s="16" t="str">
        <f>IF(ISERROR(VLOOKUP(CONCATENATE($A442,"_",Q$2),'Reference data SID'!$B:$N,13,FALSE)),"",VLOOKUP(CONCATENATE($A442,"_",Q$2),'Reference data SID'!$B:$N,13,FALSE))</f>
        <v/>
      </c>
      <c r="R442" s="16" t="str">
        <f>IF(ISERROR(VLOOKUP(CONCATENATE($A442,"_",R$2),'Reference data SID'!$B:$N,13,FALSE)),"",VLOOKUP(CONCATENATE($A442,"_",R$2),'Reference data SID'!$B:$N,13,FALSE))</f>
        <v/>
      </c>
      <c r="S442" s="16" t="str">
        <f>IF(ISERROR(VLOOKUP(CONCATENATE($A442,"_",S$2),'Reference data SID'!$B:$N,13,FALSE)),"",VLOOKUP(CONCATENATE($A442,"_",S$2),'Reference data SID'!$B:$N,13,FALSE))</f>
        <v/>
      </c>
      <c r="T442" s="16" t="str">
        <f>IF(ISERROR(VLOOKUP(CONCATENATE($A442,"_",T$2),'Reference data SID'!$B:$N,13,FALSE)),"",VLOOKUP(CONCATENATE($A442,"_",T$2),'Reference data SID'!$B:$N,13,FALSE))</f>
        <v/>
      </c>
      <c r="U442" s="16" t="str">
        <f>IF(ISERROR(VLOOKUP(CONCATENATE($A442,"_",U$2),'Reference data SID'!$B:$N,13,FALSE)),"",VLOOKUP(CONCATENATE($A442,"_",U$2),'Reference data SID'!$B:$N,13,FALSE))</f>
        <v/>
      </c>
      <c r="V442" s="16" t="str">
        <f>IF(ISERROR(VLOOKUP(CONCATENATE($A442,"_",V$2),'Reference data SID'!$B:$N,13,FALSE)),"",VLOOKUP(CONCATENATE($A442,"_",V$2),'Reference data SID'!$B:$N,13,FALSE))</f>
        <v/>
      </c>
      <c r="W442" s="16" t="str">
        <f>IF(ISERROR(VLOOKUP(CONCATENATE($A442,"_",W$2),'Reference data SID'!$B:$N,13,FALSE)),"",VLOOKUP(CONCATENATE($A442,"_",W$2),'Reference data SID'!$B:$N,13,FALSE))</f>
        <v/>
      </c>
      <c r="X442" s="16" t="str">
        <f>IF(ISERROR(VLOOKUP(CONCATENATE($A442,"_",X$2),'Reference data SID'!$B:$N,13,FALSE)),"",VLOOKUP(CONCATENATE($A442,"_",X$2),'Reference data SID'!$B:$N,13,FALSE))</f>
        <v/>
      </c>
      <c r="Y442" s="16" t="str">
        <f>IF(ISERROR(VLOOKUP(CONCATENATE($A442,"_",Y$2),'Reference data SID'!$B:$N,13,FALSE)),"",VLOOKUP(CONCATENATE($A442,"_",Y$2),'Reference data SID'!$B:$N,13,FALSE))</f>
        <v/>
      </c>
      <c r="Z442" s="16" t="str">
        <f>IF(ISERROR(VLOOKUP(CONCATENATE($A442,"_",Z$2),'Reference data SID'!$B:$N,13,FALSE)),"",VLOOKUP(CONCATENATE($A442,"_",Z$2),'Reference data SID'!$B:$N,13,FALSE))</f>
        <v/>
      </c>
      <c r="AA442" s="16" t="str">
        <f>IF(ISERROR(VLOOKUP(CONCATENATE($A442,"_",AA$2),'Reference data SID'!$B:$N,13,FALSE)),"",VLOOKUP(CONCATENATE($A442,"_",AA$2),'Reference data SID'!$B:$N,13,FALSE))</f>
        <v/>
      </c>
      <c r="AB442" s="16" t="str">
        <f>IF(ISERROR(VLOOKUP(CONCATENATE($A442,"_",AB$2),'Reference data SID'!$B:$N,13,FALSE)),"",VLOOKUP(CONCATENATE($A442,"_",AB$2),'Reference data SID'!$B:$N,13,FALSE))</f>
        <v/>
      </c>
      <c r="AC442" s="16" t="str">
        <f>IF(ISERROR(VLOOKUP(CONCATENATE($A442,"_",AC$2),'Reference data SID'!$B:$N,13,FALSE)),"",VLOOKUP(CONCATENATE($A442,"_",AC$2),'Reference data SID'!$B:$N,13,FALSE))</f>
        <v/>
      </c>
      <c r="AD442" s="16" t="str">
        <f>IF(ISERROR(VLOOKUP(CONCATENATE($A442,"_",AD$2),'Reference data SID'!$B:$N,13,FALSE)),"",VLOOKUP(CONCATENATE($A442,"_",AD$2),'Reference data SID'!$B:$N,13,FALSE))</f>
        <v/>
      </c>
      <c r="AE442" s="16" t="str">
        <f>IF(ISERROR(VLOOKUP(CONCATENATE($A442,"_",AE$2),'Reference data SID'!$B:$N,13,FALSE)),"",VLOOKUP(CONCATENATE($A442,"_",AE$2),'Reference data SID'!$B:$N,13,FALSE))</f>
        <v/>
      </c>
      <c r="AF442" s="16" t="str">
        <f>IF(ISERROR(VLOOKUP(CONCATENATE($A442,"_",AF$2),'Reference data SID'!$B:$N,13,FALSE)),"",VLOOKUP(CONCATENATE($A442,"_",AF$2),'Reference data SID'!$B:$N,13,FALSE))</f>
        <v/>
      </c>
      <c r="AG442" s="16" t="str">
        <f>IF(ISERROR(VLOOKUP(CONCATENATE($A442,"_",AG$2),'Reference data SID'!$B:$N,13,FALSE)),"",VLOOKUP(CONCATENATE($A442,"_",AG$2),'Reference data SID'!$B:$N,13,FALSE))</f>
        <v/>
      </c>
      <c r="AH442" s="16" t="str">
        <f>IF(ISERROR(VLOOKUP(CONCATENATE($A442,"_",AH$2),'Reference data SID'!$B:$N,13,FALSE)),"",VLOOKUP(CONCATENATE($A442,"_",AH$2),'Reference data SID'!$B:$N,13,FALSE))</f>
        <v/>
      </c>
      <c r="AI442" s="16" t="str">
        <f>IF(ISERROR(VLOOKUP(CONCATENATE($A442,"_",AI$2),'Reference data SID'!$B:$N,13,FALSE)),"",VLOOKUP(CONCATENATE($A442,"_",AI$2),'Reference data SID'!$B:$N,13,FALSE))</f>
        <v/>
      </c>
      <c r="AJ442" s="16" t="str">
        <f>IF(ISERROR(VLOOKUP(CONCATENATE($A442,"_",AJ$2),'Reference data SID'!$B:$N,13,FALSE)),"",VLOOKUP(CONCATENATE($A442,"_",AJ$2),'Reference data SID'!$B:$N,13,FALSE))</f>
        <v/>
      </c>
      <c r="AK442" s="16" t="str">
        <f>IF(ISERROR(VLOOKUP(CONCATENATE($A442,"_",AK$2),'Reference data SID'!$B:$N,13,FALSE)),"",VLOOKUP(CONCATENATE($A442,"_",AK$2),'Reference data SID'!$B:$N,13,FALSE))</f>
        <v/>
      </c>
      <c r="AL442" s="16" t="str">
        <f>IF(ISERROR(VLOOKUP(CONCATENATE($A442,"_",AL$2),'Reference data SID'!$B:$N,13,FALSE)),"",VLOOKUP(CONCATENATE($A442,"_",AL$2),'Reference data SID'!$B:$N,13,FALSE))</f>
        <v/>
      </c>
      <c r="AM442" s="16" t="str">
        <f>IF(ISERROR(VLOOKUP(CONCATENATE($A442,"_",AM$2),'Reference data SID'!$B:$N,13,FALSE)),"",VLOOKUP(CONCATENATE($A442,"_",AM$2),'Reference data SID'!$B:$N,13,FALSE))</f>
        <v/>
      </c>
      <c r="AN442" s="16" t="str">
        <f>IF(ISERROR(VLOOKUP(CONCATENATE($A442,"_",AN$2),'Reference data SID'!$B:$N,13,FALSE)),"",VLOOKUP(CONCATENATE($A442,"_",AN$2),'Reference data SID'!$B:$N,13,FALSE))</f>
        <v/>
      </c>
      <c r="AO442" s="16" t="str">
        <f>IF(ISERROR(VLOOKUP(CONCATENATE($A442,"_",AO$2),'Reference data SID'!$B:$N,13,FALSE)),"",VLOOKUP(CONCATENATE($A442,"_",AO$2),'Reference data SID'!$B:$N,13,FALSE))</f>
        <v/>
      </c>
      <c r="AP442" s="16" t="str">
        <f>IF(ISERROR(VLOOKUP(CONCATENATE($A442,"_",AP$2),'Reference data SID'!$B:$N,13,FALSE)),"",VLOOKUP(CONCATENATE($A442,"_",AP$2),'Reference data SID'!$B:$N,13,FALSE))</f>
        <v/>
      </c>
      <c r="AQ442" s="16" t="str">
        <f>IF(ISERROR(VLOOKUP(CONCATENATE($A442,"_",AQ$2),'Reference data SID'!$B:$N,13,FALSE)),"",VLOOKUP(CONCATENATE($A442,"_",AQ$2),'Reference data SID'!$B:$N,13,FALSE))</f>
        <v/>
      </c>
      <c r="AR442" s="16" t="str">
        <f>IF(ISERROR(VLOOKUP(CONCATENATE($A442,"_",AR$2),'Reference data SID'!$B:$N,13,FALSE)),"",VLOOKUP(CONCATENATE($A442,"_",AR$2),'Reference data SID'!$B:$N,13,FALSE))</f>
        <v/>
      </c>
      <c r="AS442" s="16" t="str">
        <f>IF(ISERROR(VLOOKUP(CONCATENATE($A442,"_",AS$2),'Reference data SID'!$B:$N,13,FALSE)),"",VLOOKUP(CONCATENATE($A442,"_",AS$2),'Reference data SID'!$B:$N,13,FALSE))</f>
        <v/>
      </c>
      <c r="AT442" s="16" t="str">
        <f>IF(ISERROR(VLOOKUP(CONCATENATE($A442,"_",AT$2),'Reference data SID'!$B:$N,13,FALSE)),"",VLOOKUP(CONCATENATE($A442,"_",AT$2),'Reference data SID'!$B:$N,13,FALSE))</f>
        <v/>
      </c>
    </row>
    <row r="443" spans="1:46" x14ac:dyDescent="0.25">
      <c r="A443">
        <v>439</v>
      </c>
      <c r="B443" s="16" t="str">
        <f>IF(ISERROR(VLOOKUP(CONCATENATE($A443,"_",B$2),'Reference data SID'!$B:$N,13,FALSE)),"",VLOOKUP(CONCATENATE($A443,"_",B$2),'Reference data SID'!$B:$N,13,FALSE))</f>
        <v/>
      </c>
      <c r="C443" s="16" t="str">
        <f>IF(ISERROR(VLOOKUP(CONCATENATE($A443,"_",C$2),'Reference data SID'!$B:$N,13,FALSE)),"",VLOOKUP(CONCATENATE($A443,"_",C$2),'Reference data SID'!$B:$N,13,FALSE))</f>
        <v/>
      </c>
      <c r="D443" s="16" t="str">
        <f>IF(ISERROR(VLOOKUP(CONCATENATE($A443,"_",D$2),'Reference data SID'!$B:$N,13,FALSE)),"",VLOOKUP(CONCATENATE($A443,"_",D$2),'Reference data SID'!$B:$N,13,FALSE))</f>
        <v/>
      </c>
      <c r="E443" s="16" t="str">
        <f>IF(ISERROR(VLOOKUP(CONCATENATE($A443,"_",E$2),'Reference data SID'!$B:$N,13,FALSE)),"",VLOOKUP(CONCATENATE($A443,"_",E$2),'Reference data SID'!$B:$N,13,FALSE))</f>
        <v/>
      </c>
      <c r="F443" s="16" t="str">
        <f>IF(ISERROR(VLOOKUP(CONCATENATE($A443,"_",F$2),'Reference data SID'!$B:$N,13,FALSE)),"",VLOOKUP(CONCATENATE($A443,"_",F$2),'Reference data SID'!$B:$N,13,FALSE))</f>
        <v/>
      </c>
      <c r="G443" s="16" t="str">
        <f>IF(ISERROR(VLOOKUP(CONCATENATE($A443,"_",G$2),'Reference data SID'!$B:$N,13,FALSE)),"",VLOOKUP(CONCATENATE($A443,"_",G$2),'Reference data SID'!$B:$N,13,FALSE))</f>
        <v/>
      </c>
      <c r="H443" s="16" t="str">
        <f>IF(ISERROR(VLOOKUP(CONCATENATE($A443,"_",H$2),'Reference data SID'!$B:$N,13,FALSE)),"",VLOOKUP(CONCATENATE($A443,"_",H$2),'Reference data SID'!$B:$N,13,FALSE))</f>
        <v/>
      </c>
      <c r="I443" s="16" t="str">
        <f>IF(ISERROR(VLOOKUP(CONCATENATE($A443,"_",I$2),'Reference data SID'!$B:$N,13,FALSE)),"",VLOOKUP(CONCATENATE($A443,"_",I$2),'Reference data SID'!$B:$N,13,FALSE))</f>
        <v/>
      </c>
      <c r="J443" s="16" t="str">
        <f>IF(ISERROR(VLOOKUP(CONCATENATE($A443,"_",J$2),'Reference data SID'!$B:$N,13,FALSE)),"",VLOOKUP(CONCATENATE($A443,"_",J$2),'Reference data SID'!$B:$N,13,FALSE))</f>
        <v/>
      </c>
      <c r="K443" s="16" t="str">
        <f>IF(ISERROR(VLOOKUP(CONCATENATE($A443,"_",K$2),'Reference data SID'!$B:$N,13,FALSE)),"",VLOOKUP(CONCATENATE($A443,"_",K$2),'Reference data SID'!$B:$N,13,FALSE))</f>
        <v/>
      </c>
      <c r="L443" s="16" t="str">
        <f>IF(ISERROR(VLOOKUP(CONCATENATE($A443,"_",L$2),'Reference data SID'!$B:$N,13,FALSE)),"",VLOOKUP(CONCATENATE($A443,"_",L$2),'Reference data SID'!$B:$N,13,FALSE))</f>
        <v/>
      </c>
      <c r="M443" s="16" t="str">
        <f>IF(ISERROR(VLOOKUP(CONCATENATE($A443,"_",M$2),'Reference data SID'!$B:$N,13,FALSE)),"",VLOOKUP(CONCATENATE($A443,"_",M$2),'Reference data SID'!$B:$N,13,FALSE))</f>
        <v/>
      </c>
      <c r="N443" s="16" t="str">
        <f>IF(ISERROR(VLOOKUP(CONCATENATE($A443,"_",N$2),'Reference data SID'!$B:$N,13,FALSE)),"",VLOOKUP(CONCATENATE($A443,"_",N$2),'Reference data SID'!$B:$N,13,FALSE))</f>
        <v/>
      </c>
      <c r="O443" s="16" t="str">
        <f>IF(ISERROR(VLOOKUP(CONCATENATE($A443,"_",O$2),'Reference data SID'!$B:$N,13,FALSE)),"",VLOOKUP(CONCATENATE($A443,"_",O$2),'Reference data SID'!$B:$N,13,FALSE))</f>
        <v/>
      </c>
      <c r="P443" s="16" t="str">
        <f>IF(ISERROR(VLOOKUP(CONCATENATE($A443,"_",P$2),'Reference data SID'!$B:$N,13,FALSE)),"",VLOOKUP(CONCATENATE($A443,"_",P$2),'Reference data SID'!$B:$N,13,FALSE))</f>
        <v/>
      </c>
      <c r="Q443" s="16" t="str">
        <f>IF(ISERROR(VLOOKUP(CONCATENATE($A443,"_",Q$2),'Reference data SID'!$B:$N,13,FALSE)),"",VLOOKUP(CONCATENATE($A443,"_",Q$2),'Reference data SID'!$B:$N,13,FALSE))</f>
        <v/>
      </c>
      <c r="R443" s="16" t="str">
        <f>IF(ISERROR(VLOOKUP(CONCATENATE($A443,"_",R$2),'Reference data SID'!$B:$N,13,FALSE)),"",VLOOKUP(CONCATENATE($A443,"_",R$2),'Reference data SID'!$B:$N,13,FALSE))</f>
        <v/>
      </c>
      <c r="S443" s="16" t="str">
        <f>IF(ISERROR(VLOOKUP(CONCATENATE($A443,"_",S$2),'Reference data SID'!$B:$N,13,FALSE)),"",VLOOKUP(CONCATENATE($A443,"_",S$2),'Reference data SID'!$B:$N,13,FALSE))</f>
        <v/>
      </c>
      <c r="T443" s="16" t="str">
        <f>IF(ISERROR(VLOOKUP(CONCATENATE($A443,"_",T$2),'Reference data SID'!$B:$N,13,FALSE)),"",VLOOKUP(CONCATENATE($A443,"_",T$2),'Reference data SID'!$B:$N,13,FALSE))</f>
        <v/>
      </c>
      <c r="U443" s="16" t="str">
        <f>IF(ISERROR(VLOOKUP(CONCATENATE($A443,"_",U$2),'Reference data SID'!$B:$N,13,FALSE)),"",VLOOKUP(CONCATENATE($A443,"_",U$2),'Reference data SID'!$B:$N,13,FALSE))</f>
        <v/>
      </c>
      <c r="V443" s="16" t="str">
        <f>IF(ISERROR(VLOOKUP(CONCATENATE($A443,"_",V$2),'Reference data SID'!$B:$N,13,FALSE)),"",VLOOKUP(CONCATENATE($A443,"_",V$2),'Reference data SID'!$B:$N,13,FALSE))</f>
        <v/>
      </c>
      <c r="W443" s="16" t="str">
        <f>IF(ISERROR(VLOOKUP(CONCATENATE($A443,"_",W$2),'Reference data SID'!$B:$N,13,FALSE)),"",VLOOKUP(CONCATENATE($A443,"_",W$2),'Reference data SID'!$B:$N,13,FALSE))</f>
        <v/>
      </c>
      <c r="X443" s="16" t="str">
        <f>IF(ISERROR(VLOOKUP(CONCATENATE($A443,"_",X$2),'Reference data SID'!$B:$N,13,FALSE)),"",VLOOKUP(CONCATENATE($A443,"_",X$2),'Reference data SID'!$B:$N,13,FALSE))</f>
        <v/>
      </c>
      <c r="Y443" s="16" t="str">
        <f>IF(ISERROR(VLOOKUP(CONCATENATE($A443,"_",Y$2),'Reference data SID'!$B:$N,13,FALSE)),"",VLOOKUP(CONCATENATE($A443,"_",Y$2),'Reference data SID'!$B:$N,13,FALSE))</f>
        <v/>
      </c>
      <c r="Z443" s="16" t="str">
        <f>IF(ISERROR(VLOOKUP(CONCATENATE($A443,"_",Z$2),'Reference data SID'!$B:$N,13,FALSE)),"",VLOOKUP(CONCATENATE($A443,"_",Z$2),'Reference data SID'!$B:$N,13,FALSE))</f>
        <v/>
      </c>
      <c r="AA443" s="16" t="str">
        <f>IF(ISERROR(VLOOKUP(CONCATENATE($A443,"_",AA$2),'Reference data SID'!$B:$N,13,FALSE)),"",VLOOKUP(CONCATENATE($A443,"_",AA$2),'Reference data SID'!$B:$N,13,FALSE))</f>
        <v/>
      </c>
      <c r="AB443" s="16" t="str">
        <f>IF(ISERROR(VLOOKUP(CONCATENATE($A443,"_",AB$2),'Reference data SID'!$B:$N,13,FALSE)),"",VLOOKUP(CONCATENATE($A443,"_",AB$2),'Reference data SID'!$B:$N,13,FALSE))</f>
        <v/>
      </c>
      <c r="AC443" s="16" t="str">
        <f>IF(ISERROR(VLOOKUP(CONCATENATE($A443,"_",AC$2),'Reference data SID'!$B:$N,13,FALSE)),"",VLOOKUP(CONCATENATE($A443,"_",AC$2),'Reference data SID'!$B:$N,13,FALSE))</f>
        <v/>
      </c>
      <c r="AD443" s="16" t="str">
        <f>IF(ISERROR(VLOOKUP(CONCATENATE($A443,"_",AD$2),'Reference data SID'!$B:$N,13,FALSE)),"",VLOOKUP(CONCATENATE($A443,"_",AD$2),'Reference data SID'!$B:$N,13,FALSE))</f>
        <v/>
      </c>
      <c r="AE443" s="16" t="str">
        <f>IF(ISERROR(VLOOKUP(CONCATENATE($A443,"_",AE$2),'Reference data SID'!$B:$N,13,FALSE)),"",VLOOKUP(CONCATENATE($A443,"_",AE$2),'Reference data SID'!$B:$N,13,FALSE))</f>
        <v/>
      </c>
      <c r="AF443" s="16" t="str">
        <f>IF(ISERROR(VLOOKUP(CONCATENATE($A443,"_",AF$2),'Reference data SID'!$B:$N,13,FALSE)),"",VLOOKUP(CONCATENATE($A443,"_",AF$2),'Reference data SID'!$B:$N,13,FALSE))</f>
        <v/>
      </c>
      <c r="AG443" s="16" t="str">
        <f>IF(ISERROR(VLOOKUP(CONCATENATE($A443,"_",AG$2),'Reference data SID'!$B:$N,13,FALSE)),"",VLOOKUP(CONCATENATE($A443,"_",AG$2),'Reference data SID'!$B:$N,13,FALSE))</f>
        <v/>
      </c>
      <c r="AH443" s="16" t="str">
        <f>IF(ISERROR(VLOOKUP(CONCATENATE($A443,"_",AH$2),'Reference data SID'!$B:$N,13,FALSE)),"",VLOOKUP(CONCATENATE($A443,"_",AH$2),'Reference data SID'!$B:$N,13,FALSE))</f>
        <v/>
      </c>
      <c r="AI443" s="16" t="str">
        <f>IF(ISERROR(VLOOKUP(CONCATENATE($A443,"_",AI$2),'Reference data SID'!$B:$N,13,FALSE)),"",VLOOKUP(CONCATENATE($A443,"_",AI$2),'Reference data SID'!$B:$N,13,FALSE))</f>
        <v/>
      </c>
      <c r="AJ443" s="16" t="str">
        <f>IF(ISERROR(VLOOKUP(CONCATENATE($A443,"_",AJ$2),'Reference data SID'!$B:$N,13,FALSE)),"",VLOOKUP(CONCATENATE($A443,"_",AJ$2),'Reference data SID'!$B:$N,13,FALSE))</f>
        <v/>
      </c>
      <c r="AK443" s="16" t="str">
        <f>IF(ISERROR(VLOOKUP(CONCATENATE($A443,"_",AK$2),'Reference data SID'!$B:$N,13,FALSE)),"",VLOOKUP(CONCATENATE($A443,"_",AK$2),'Reference data SID'!$B:$N,13,FALSE))</f>
        <v/>
      </c>
      <c r="AL443" s="16" t="str">
        <f>IF(ISERROR(VLOOKUP(CONCATENATE($A443,"_",AL$2),'Reference data SID'!$B:$N,13,FALSE)),"",VLOOKUP(CONCATENATE($A443,"_",AL$2),'Reference data SID'!$B:$N,13,FALSE))</f>
        <v/>
      </c>
      <c r="AM443" s="16" t="str">
        <f>IF(ISERROR(VLOOKUP(CONCATENATE($A443,"_",AM$2),'Reference data SID'!$B:$N,13,FALSE)),"",VLOOKUP(CONCATENATE($A443,"_",AM$2),'Reference data SID'!$B:$N,13,FALSE))</f>
        <v/>
      </c>
      <c r="AN443" s="16" t="str">
        <f>IF(ISERROR(VLOOKUP(CONCATENATE($A443,"_",AN$2),'Reference data SID'!$B:$N,13,FALSE)),"",VLOOKUP(CONCATENATE($A443,"_",AN$2),'Reference data SID'!$B:$N,13,FALSE))</f>
        <v/>
      </c>
      <c r="AO443" s="16" t="str">
        <f>IF(ISERROR(VLOOKUP(CONCATENATE($A443,"_",AO$2),'Reference data SID'!$B:$N,13,FALSE)),"",VLOOKUP(CONCATENATE($A443,"_",AO$2),'Reference data SID'!$B:$N,13,FALSE))</f>
        <v/>
      </c>
      <c r="AP443" s="16" t="str">
        <f>IF(ISERROR(VLOOKUP(CONCATENATE($A443,"_",AP$2),'Reference data SID'!$B:$N,13,FALSE)),"",VLOOKUP(CONCATENATE($A443,"_",AP$2),'Reference data SID'!$B:$N,13,FALSE))</f>
        <v/>
      </c>
      <c r="AQ443" s="16" t="str">
        <f>IF(ISERROR(VLOOKUP(CONCATENATE($A443,"_",AQ$2),'Reference data SID'!$B:$N,13,FALSE)),"",VLOOKUP(CONCATENATE($A443,"_",AQ$2),'Reference data SID'!$B:$N,13,FALSE))</f>
        <v/>
      </c>
      <c r="AR443" s="16" t="str">
        <f>IF(ISERROR(VLOOKUP(CONCATENATE($A443,"_",AR$2),'Reference data SID'!$B:$N,13,FALSE)),"",VLOOKUP(CONCATENATE($A443,"_",AR$2),'Reference data SID'!$B:$N,13,FALSE))</f>
        <v/>
      </c>
      <c r="AS443" s="16" t="str">
        <f>IF(ISERROR(VLOOKUP(CONCATENATE($A443,"_",AS$2),'Reference data SID'!$B:$N,13,FALSE)),"",VLOOKUP(CONCATENATE($A443,"_",AS$2),'Reference data SID'!$B:$N,13,FALSE))</f>
        <v/>
      </c>
      <c r="AT443" s="16" t="str">
        <f>IF(ISERROR(VLOOKUP(CONCATENATE($A443,"_",AT$2),'Reference data SID'!$B:$N,13,FALSE)),"",VLOOKUP(CONCATENATE($A443,"_",AT$2),'Reference data SID'!$B:$N,13,FALSE))</f>
        <v/>
      </c>
    </row>
    <row r="444" spans="1:46" x14ac:dyDescent="0.25">
      <c r="A444">
        <v>440</v>
      </c>
      <c r="B444" s="16" t="str">
        <f>IF(ISERROR(VLOOKUP(CONCATENATE($A444,"_",B$2),'Reference data SID'!$B:$N,13,FALSE)),"",VLOOKUP(CONCATENATE($A444,"_",B$2),'Reference data SID'!$B:$N,13,FALSE))</f>
        <v/>
      </c>
      <c r="C444" s="16" t="str">
        <f>IF(ISERROR(VLOOKUP(CONCATENATE($A444,"_",C$2),'Reference data SID'!$B:$N,13,FALSE)),"",VLOOKUP(CONCATENATE($A444,"_",C$2),'Reference data SID'!$B:$N,13,FALSE))</f>
        <v/>
      </c>
      <c r="D444" s="16" t="str">
        <f>IF(ISERROR(VLOOKUP(CONCATENATE($A444,"_",D$2),'Reference data SID'!$B:$N,13,FALSE)),"",VLOOKUP(CONCATENATE($A444,"_",D$2),'Reference data SID'!$B:$N,13,FALSE))</f>
        <v/>
      </c>
      <c r="E444" s="16" t="str">
        <f>IF(ISERROR(VLOOKUP(CONCATENATE($A444,"_",E$2),'Reference data SID'!$B:$N,13,FALSE)),"",VLOOKUP(CONCATENATE($A444,"_",E$2),'Reference data SID'!$B:$N,13,FALSE))</f>
        <v/>
      </c>
      <c r="F444" s="16" t="str">
        <f>IF(ISERROR(VLOOKUP(CONCATENATE($A444,"_",F$2),'Reference data SID'!$B:$N,13,FALSE)),"",VLOOKUP(CONCATENATE($A444,"_",F$2),'Reference data SID'!$B:$N,13,FALSE))</f>
        <v/>
      </c>
      <c r="G444" s="16" t="str">
        <f>IF(ISERROR(VLOOKUP(CONCATENATE($A444,"_",G$2),'Reference data SID'!$B:$N,13,FALSE)),"",VLOOKUP(CONCATENATE($A444,"_",G$2),'Reference data SID'!$B:$N,13,FALSE))</f>
        <v/>
      </c>
      <c r="H444" s="16" t="str">
        <f>IF(ISERROR(VLOOKUP(CONCATENATE($A444,"_",H$2),'Reference data SID'!$B:$N,13,FALSE)),"",VLOOKUP(CONCATENATE($A444,"_",H$2),'Reference data SID'!$B:$N,13,FALSE))</f>
        <v/>
      </c>
      <c r="I444" s="16" t="str">
        <f>IF(ISERROR(VLOOKUP(CONCATENATE($A444,"_",I$2),'Reference data SID'!$B:$N,13,FALSE)),"",VLOOKUP(CONCATENATE($A444,"_",I$2),'Reference data SID'!$B:$N,13,FALSE))</f>
        <v/>
      </c>
      <c r="J444" s="16" t="str">
        <f>IF(ISERROR(VLOOKUP(CONCATENATE($A444,"_",J$2),'Reference data SID'!$B:$N,13,FALSE)),"",VLOOKUP(CONCATENATE($A444,"_",J$2),'Reference data SID'!$B:$N,13,FALSE))</f>
        <v/>
      </c>
      <c r="K444" s="16" t="str">
        <f>IF(ISERROR(VLOOKUP(CONCATENATE($A444,"_",K$2),'Reference data SID'!$B:$N,13,FALSE)),"",VLOOKUP(CONCATENATE($A444,"_",K$2),'Reference data SID'!$B:$N,13,FALSE))</f>
        <v/>
      </c>
      <c r="L444" s="16" t="str">
        <f>IF(ISERROR(VLOOKUP(CONCATENATE($A444,"_",L$2),'Reference data SID'!$B:$N,13,FALSE)),"",VLOOKUP(CONCATENATE($A444,"_",L$2),'Reference data SID'!$B:$N,13,FALSE))</f>
        <v/>
      </c>
      <c r="M444" s="16" t="str">
        <f>IF(ISERROR(VLOOKUP(CONCATENATE($A444,"_",M$2),'Reference data SID'!$B:$N,13,FALSE)),"",VLOOKUP(CONCATENATE($A444,"_",M$2),'Reference data SID'!$B:$N,13,FALSE))</f>
        <v/>
      </c>
      <c r="N444" s="16" t="str">
        <f>IF(ISERROR(VLOOKUP(CONCATENATE($A444,"_",N$2),'Reference data SID'!$B:$N,13,FALSE)),"",VLOOKUP(CONCATENATE($A444,"_",N$2),'Reference data SID'!$B:$N,13,FALSE))</f>
        <v/>
      </c>
      <c r="O444" s="16" t="str">
        <f>IF(ISERROR(VLOOKUP(CONCATENATE($A444,"_",O$2),'Reference data SID'!$B:$N,13,FALSE)),"",VLOOKUP(CONCATENATE($A444,"_",O$2),'Reference data SID'!$B:$N,13,FALSE))</f>
        <v/>
      </c>
      <c r="P444" s="16" t="str">
        <f>IF(ISERROR(VLOOKUP(CONCATENATE($A444,"_",P$2),'Reference data SID'!$B:$N,13,FALSE)),"",VLOOKUP(CONCATENATE($A444,"_",P$2),'Reference data SID'!$B:$N,13,FALSE))</f>
        <v/>
      </c>
      <c r="Q444" s="16" t="str">
        <f>IF(ISERROR(VLOOKUP(CONCATENATE($A444,"_",Q$2),'Reference data SID'!$B:$N,13,FALSE)),"",VLOOKUP(CONCATENATE($A444,"_",Q$2),'Reference data SID'!$B:$N,13,FALSE))</f>
        <v/>
      </c>
      <c r="R444" s="16" t="str">
        <f>IF(ISERROR(VLOOKUP(CONCATENATE($A444,"_",R$2),'Reference data SID'!$B:$N,13,FALSE)),"",VLOOKUP(CONCATENATE($A444,"_",R$2),'Reference data SID'!$B:$N,13,FALSE))</f>
        <v/>
      </c>
      <c r="S444" s="16" t="str">
        <f>IF(ISERROR(VLOOKUP(CONCATENATE($A444,"_",S$2),'Reference data SID'!$B:$N,13,FALSE)),"",VLOOKUP(CONCATENATE($A444,"_",S$2),'Reference data SID'!$B:$N,13,FALSE))</f>
        <v/>
      </c>
      <c r="T444" s="16" t="str">
        <f>IF(ISERROR(VLOOKUP(CONCATENATE($A444,"_",T$2),'Reference data SID'!$B:$N,13,FALSE)),"",VLOOKUP(CONCATENATE($A444,"_",T$2),'Reference data SID'!$B:$N,13,FALSE))</f>
        <v/>
      </c>
      <c r="U444" s="16" t="str">
        <f>IF(ISERROR(VLOOKUP(CONCATENATE($A444,"_",U$2),'Reference data SID'!$B:$N,13,FALSE)),"",VLOOKUP(CONCATENATE($A444,"_",U$2),'Reference data SID'!$B:$N,13,FALSE))</f>
        <v/>
      </c>
      <c r="V444" s="16" t="str">
        <f>IF(ISERROR(VLOOKUP(CONCATENATE($A444,"_",V$2),'Reference data SID'!$B:$N,13,FALSE)),"",VLOOKUP(CONCATENATE($A444,"_",V$2),'Reference data SID'!$B:$N,13,FALSE))</f>
        <v/>
      </c>
      <c r="W444" s="16" t="str">
        <f>IF(ISERROR(VLOOKUP(CONCATENATE($A444,"_",W$2),'Reference data SID'!$B:$N,13,FALSE)),"",VLOOKUP(CONCATENATE($A444,"_",W$2),'Reference data SID'!$B:$N,13,FALSE))</f>
        <v/>
      </c>
      <c r="X444" s="16" t="str">
        <f>IF(ISERROR(VLOOKUP(CONCATENATE($A444,"_",X$2),'Reference data SID'!$B:$N,13,FALSE)),"",VLOOKUP(CONCATENATE($A444,"_",X$2),'Reference data SID'!$B:$N,13,FALSE))</f>
        <v/>
      </c>
      <c r="Y444" s="16" t="str">
        <f>IF(ISERROR(VLOOKUP(CONCATENATE($A444,"_",Y$2),'Reference data SID'!$B:$N,13,FALSE)),"",VLOOKUP(CONCATENATE($A444,"_",Y$2),'Reference data SID'!$B:$N,13,FALSE))</f>
        <v/>
      </c>
      <c r="Z444" s="16" t="str">
        <f>IF(ISERROR(VLOOKUP(CONCATENATE($A444,"_",Z$2),'Reference data SID'!$B:$N,13,FALSE)),"",VLOOKUP(CONCATENATE($A444,"_",Z$2),'Reference data SID'!$B:$N,13,FALSE))</f>
        <v/>
      </c>
      <c r="AA444" s="16" t="str">
        <f>IF(ISERROR(VLOOKUP(CONCATENATE($A444,"_",AA$2),'Reference data SID'!$B:$N,13,FALSE)),"",VLOOKUP(CONCATENATE($A444,"_",AA$2),'Reference data SID'!$B:$N,13,FALSE))</f>
        <v/>
      </c>
      <c r="AB444" s="16" t="str">
        <f>IF(ISERROR(VLOOKUP(CONCATENATE($A444,"_",AB$2),'Reference data SID'!$B:$N,13,FALSE)),"",VLOOKUP(CONCATENATE($A444,"_",AB$2),'Reference data SID'!$B:$N,13,FALSE))</f>
        <v/>
      </c>
      <c r="AC444" s="16" t="str">
        <f>IF(ISERROR(VLOOKUP(CONCATENATE($A444,"_",AC$2),'Reference data SID'!$B:$N,13,FALSE)),"",VLOOKUP(CONCATENATE($A444,"_",AC$2),'Reference data SID'!$B:$N,13,FALSE))</f>
        <v/>
      </c>
      <c r="AD444" s="16" t="str">
        <f>IF(ISERROR(VLOOKUP(CONCATENATE($A444,"_",AD$2),'Reference data SID'!$B:$N,13,FALSE)),"",VLOOKUP(CONCATENATE($A444,"_",AD$2),'Reference data SID'!$B:$N,13,FALSE))</f>
        <v/>
      </c>
      <c r="AE444" s="16" t="str">
        <f>IF(ISERROR(VLOOKUP(CONCATENATE($A444,"_",AE$2),'Reference data SID'!$B:$N,13,FALSE)),"",VLOOKUP(CONCATENATE($A444,"_",AE$2),'Reference data SID'!$B:$N,13,FALSE))</f>
        <v/>
      </c>
      <c r="AF444" s="16" t="str">
        <f>IF(ISERROR(VLOOKUP(CONCATENATE($A444,"_",AF$2),'Reference data SID'!$B:$N,13,FALSE)),"",VLOOKUP(CONCATENATE($A444,"_",AF$2),'Reference data SID'!$B:$N,13,FALSE))</f>
        <v/>
      </c>
      <c r="AG444" s="16" t="str">
        <f>IF(ISERROR(VLOOKUP(CONCATENATE($A444,"_",AG$2),'Reference data SID'!$B:$N,13,FALSE)),"",VLOOKUP(CONCATENATE($A444,"_",AG$2),'Reference data SID'!$B:$N,13,FALSE))</f>
        <v/>
      </c>
      <c r="AH444" s="16" t="str">
        <f>IF(ISERROR(VLOOKUP(CONCATENATE($A444,"_",AH$2),'Reference data SID'!$B:$N,13,FALSE)),"",VLOOKUP(CONCATENATE($A444,"_",AH$2),'Reference data SID'!$B:$N,13,FALSE))</f>
        <v/>
      </c>
      <c r="AI444" s="16" t="str">
        <f>IF(ISERROR(VLOOKUP(CONCATENATE($A444,"_",AI$2),'Reference data SID'!$B:$N,13,FALSE)),"",VLOOKUP(CONCATENATE($A444,"_",AI$2),'Reference data SID'!$B:$N,13,FALSE))</f>
        <v/>
      </c>
      <c r="AJ444" s="16" t="str">
        <f>IF(ISERROR(VLOOKUP(CONCATENATE($A444,"_",AJ$2),'Reference data SID'!$B:$N,13,FALSE)),"",VLOOKUP(CONCATENATE($A444,"_",AJ$2),'Reference data SID'!$B:$N,13,FALSE))</f>
        <v/>
      </c>
      <c r="AK444" s="16" t="str">
        <f>IF(ISERROR(VLOOKUP(CONCATENATE($A444,"_",AK$2),'Reference data SID'!$B:$N,13,FALSE)),"",VLOOKUP(CONCATENATE($A444,"_",AK$2),'Reference data SID'!$B:$N,13,FALSE))</f>
        <v/>
      </c>
      <c r="AL444" s="16" t="str">
        <f>IF(ISERROR(VLOOKUP(CONCATENATE($A444,"_",AL$2),'Reference data SID'!$B:$N,13,FALSE)),"",VLOOKUP(CONCATENATE($A444,"_",AL$2),'Reference data SID'!$B:$N,13,FALSE))</f>
        <v/>
      </c>
      <c r="AM444" s="16" t="str">
        <f>IF(ISERROR(VLOOKUP(CONCATENATE($A444,"_",AM$2),'Reference data SID'!$B:$N,13,FALSE)),"",VLOOKUP(CONCATENATE($A444,"_",AM$2),'Reference data SID'!$B:$N,13,FALSE))</f>
        <v/>
      </c>
      <c r="AN444" s="16" t="str">
        <f>IF(ISERROR(VLOOKUP(CONCATENATE($A444,"_",AN$2),'Reference data SID'!$B:$N,13,FALSE)),"",VLOOKUP(CONCATENATE($A444,"_",AN$2),'Reference data SID'!$B:$N,13,FALSE))</f>
        <v/>
      </c>
      <c r="AO444" s="16" t="str">
        <f>IF(ISERROR(VLOOKUP(CONCATENATE($A444,"_",AO$2),'Reference data SID'!$B:$N,13,FALSE)),"",VLOOKUP(CONCATENATE($A444,"_",AO$2),'Reference data SID'!$B:$N,13,FALSE))</f>
        <v/>
      </c>
      <c r="AP444" s="16" t="str">
        <f>IF(ISERROR(VLOOKUP(CONCATENATE($A444,"_",AP$2),'Reference data SID'!$B:$N,13,FALSE)),"",VLOOKUP(CONCATENATE($A444,"_",AP$2),'Reference data SID'!$B:$N,13,FALSE))</f>
        <v/>
      </c>
      <c r="AQ444" s="16" t="str">
        <f>IF(ISERROR(VLOOKUP(CONCATENATE($A444,"_",AQ$2),'Reference data SID'!$B:$N,13,FALSE)),"",VLOOKUP(CONCATENATE($A444,"_",AQ$2),'Reference data SID'!$B:$N,13,FALSE))</f>
        <v/>
      </c>
      <c r="AR444" s="16" t="str">
        <f>IF(ISERROR(VLOOKUP(CONCATENATE($A444,"_",AR$2),'Reference data SID'!$B:$N,13,FALSE)),"",VLOOKUP(CONCATENATE($A444,"_",AR$2),'Reference data SID'!$B:$N,13,FALSE))</f>
        <v/>
      </c>
      <c r="AS444" s="16" t="str">
        <f>IF(ISERROR(VLOOKUP(CONCATENATE($A444,"_",AS$2),'Reference data SID'!$B:$N,13,FALSE)),"",VLOOKUP(CONCATENATE($A444,"_",AS$2),'Reference data SID'!$B:$N,13,FALSE))</f>
        <v/>
      </c>
      <c r="AT444" s="16" t="str">
        <f>IF(ISERROR(VLOOKUP(CONCATENATE($A444,"_",AT$2),'Reference data SID'!$B:$N,13,FALSE)),"",VLOOKUP(CONCATENATE($A444,"_",AT$2),'Reference data SID'!$B:$N,13,FALSE))</f>
        <v/>
      </c>
    </row>
    <row r="445" spans="1:46" x14ac:dyDescent="0.25">
      <c r="A445">
        <v>441</v>
      </c>
      <c r="B445" s="16" t="str">
        <f>IF(ISERROR(VLOOKUP(CONCATENATE($A445,"_",B$2),'Reference data SID'!$B:$N,13,FALSE)),"",VLOOKUP(CONCATENATE($A445,"_",B$2),'Reference data SID'!$B:$N,13,FALSE))</f>
        <v/>
      </c>
      <c r="C445" s="16" t="str">
        <f>IF(ISERROR(VLOOKUP(CONCATENATE($A445,"_",C$2),'Reference data SID'!$B:$N,13,FALSE)),"",VLOOKUP(CONCATENATE($A445,"_",C$2),'Reference data SID'!$B:$N,13,FALSE))</f>
        <v/>
      </c>
      <c r="D445" s="16" t="str">
        <f>IF(ISERROR(VLOOKUP(CONCATENATE($A445,"_",D$2),'Reference data SID'!$B:$N,13,FALSE)),"",VLOOKUP(CONCATENATE($A445,"_",D$2),'Reference data SID'!$B:$N,13,FALSE))</f>
        <v/>
      </c>
      <c r="E445" s="16" t="str">
        <f>IF(ISERROR(VLOOKUP(CONCATENATE($A445,"_",E$2),'Reference data SID'!$B:$N,13,FALSE)),"",VLOOKUP(CONCATENATE($A445,"_",E$2),'Reference data SID'!$B:$N,13,FALSE))</f>
        <v/>
      </c>
      <c r="F445" s="16" t="str">
        <f>IF(ISERROR(VLOOKUP(CONCATENATE($A445,"_",F$2),'Reference data SID'!$B:$N,13,FALSE)),"",VLOOKUP(CONCATENATE($A445,"_",F$2),'Reference data SID'!$B:$N,13,FALSE))</f>
        <v/>
      </c>
      <c r="G445" s="16" t="str">
        <f>IF(ISERROR(VLOOKUP(CONCATENATE($A445,"_",G$2),'Reference data SID'!$B:$N,13,FALSE)),"",VLOOKUP(CONCATENATE($A445,"_",G$2),'Reference data SID'!$B:$N,13,FALSE))</f>
        <v/>
      </c>
      <c r="H445" s="16" t="str">
        <f>IF(ISERROR(VLOOKUP(CONCATENATE($A445,"_",H$2),'Reference data SID'!$B:$N,13,FALSE)),"",VLOOKUP(CONCATENATE($A445,"_",H$2),'Reference data SID'!$B:$N,13,FALSE))</f>
        <v/>
      </c>
      <c r="I445" s="16" t="str">
        <f>IF(ISERROR(VLOOKUP(CONCATENATE($A445,"_",I$2),'Reference data SID'!$B:$N,13,FALSE)),"",VLOOKUP(CONCATENATE($A445,"_",I$2),'Reference data SID'!$B:$N,13,FALSE))</f>
        <v/>
      </c>
      <c r="J445" s="16" t="str">
        <f>IF(ISERROR(VLOOKUP(CONCATENATE($A445,"_",J$2),'Reference data SID'!$B:$N,13,FALSE)),"",VLOOKUP(CONCATENATE($A445,"_",J$2),'Reference data SID'!$B:$N,13,FALSE))</f>
        <v/>
      </c>
      <c r="K445" s="16" t="str">
        <f>IF(ISERROR(VLOOKUP(CONCATENATE($A445,"_",K$2),'Reference data SID'!$B:$N,13,FALSE)),"",VLOOKUP(CONCATENATE($A445,"_",K$2),'Reference data SID'!$B:$N,13,FALSE))</f>
        <v/>
      </c>
      <c r="L445" s="16" t="str">
        <f>IF(ISERROR(VLOOKUP(CONCATENATE($A445,"_",L$2),'Reference data SID'!$B:$N,13,FALSE)),"",VLOOKUP(CONCATENATE($A445,"_",L$2),'Reference data SID'!$B:$N,13,FALSE))</f>
        <v/>
      </c>
      <c r="M445" s="16" t="str">
        <f>IF(ISERROR(VLOOKUP(CONCATENATE($A445,"_",M$2),'Reference data SID'!$B:$N,13,FALSE)),"",VLOOKUP(CONCATENATE($A445,"_",M$2),'Reference data SID'!$B:$N,13,FALSE))</f>
        <v/>
      </c>
      <c r="N445" s="16" t="str">
        <f>IF(ISERROR(VLOOKUP(CONCATENATE($A445,"_",N$2),'Reference data SID'!$B:$N,13,FALSE)),"",VLOOKUP(CONCATENATE($A445,"_",N$2),'Reference data SID'!$B:$N,13,FALSE))</f>
        <v/>
      </c>
      <c r="O445" s="16" t="str">
        <f>IF(ISERROR(VLOOKUP(CONCATENATE($A445,"_",O$2),'Reference data SID'!$B:$N,13,FALSE)),"",VLOOKUP(CONCATENATE($A445,"_",O$2),'Reference data SID'!$B:$N,13,FALSE))</f>
        <v/>
      </c>
      <c r="P445" s="16" t="str">
        <f>IF(ISERROR(VLOOKUP(CONCATENATE($A445,"_",P$2),'Reference data SID'!$B:$N,13,FALSE)),"",VLOOKUP(CONCATENATE($A445,"_",P$2),'Reference data SID'!$B:$N,13,FALSE))</f>
        <v/>
      </c>
      <c r="Q445" s="16" t="str">
        <f>IF(ISERROR(VLOOKUP(CONCATENATE($A445,"_",Q$2),'Reference data SID'!$B:$N,13,FALSE)),"",VLOOKUP(CONCATENATE($A445,"_",Q$2),'Reference data SID'!$B:$N,13,FALSE))</f>
        <v/>
      </c>
      <c r="R445" s="16" t="str">
        <f>IF(ISERROR(VLOOKUP(CONCATENATE($A445,"_",R$2),'Reference data SID'!$B:$N,13,FALSE)),"",VLOOKUP(CONCATENATE($A445,"_",R$2),'Reference data SID'!$B:$N,13,FALSE))</f>
        <v/>
      </c>
      <c r="S445" s="16" t="str">
        <f>IF(ISERROR(VLOOKUP(CONCATENATE($A445,"_",S$2),'Reference data SID'!$B:$N,13,FALSE)),"",VLOOKUP(CONCATENATE($A445,"_",S$2),'Reference data SID'!$B:$N,13,FALSE))</f>
        <v/>
      </c>
      <c r="T445" s="16" t="str">
        <f>IF(ISERROR(VLOOKUP(CONCATENATE($A445,"_",T$2),'Reference data SID'!$B:$N,13,FALSE)),"",VLOOKUP(CONCATENATE($A445,"_",T$2),'Reference data SID'!$B:$N,13,FALSE))</f>
        <v/>
      </c>
      <c r="U445" s="16" t="str">
        <f>IF(ISERROR(VLOOKUP(CONCATENATE($A445,"_",U$2),'Reference data SID'!$B:$N,13,FALSE)),"",VLOOKUP(CONCATENATE($A445,"_",U$2),'Reference data SID'!$B:$N,13,FALSE))</f>
        <v/>
      </c>
      <c r="V445" s="16" t="str">
        <f>IF(ISERROR(VLOOKUP(CONCATENATE($A445,"_",V$2),'Reference data SID'!$B:$N,13,FALSE)),"",VLOOKUP(CONCATENATE($A445,"_",V$2),'Reference data SID'!$B:$N,13,FALSE))</f>
        <v/>
      </c>
      <c r="W445" s="16" t="str">
        <f>IF(ISERROR(VLOOKUP(CONCATENATE($A445,"_",W$2),'Reference data SID'!$B:$N,13,FALSE)),"",VLOOKUP(CONCATENATE($A445,"_",W$2),'Reference data SID'!$B:$N,13,FALSE))</f>
        <v/>
      </c>
      <c r="X445" s="16" t="str">
        <f>IF(ISERROR(VLOOKUP(CONCATENATE($A445,"_",X$2),'Reference data SID'!$B:$N,13,FALSE)),"",VLOOKUP(CONCATENATE($A445,"_",X$2),'Reference data SID'!$B:$N,13,FALSE))</f>
        <v/>
      </c>
      <c r="Y445" s="16" t="str">
        <f>IF(ISERROR(VLOOKUP(CONCATENATE($A445,"_",Y$2),'Reference data SID'!$B:$N,13,FALSE)),"",VLOOKUP(CONCATENATE($A445,"_",Y$2),'Reference data SID'!$B:$N,13,FALSE))</f>
        <v/>
      </c>
      <c r="Z445" s="16" t="str">
        <f>IF(ISERROR(VLOOKUP(CONCATENATE($A445,"_",Z$2),'Reference data SID'!$B:$N,13,FALSE)),"",VLOOKUP(CONCATENATE($A445,"_",Z$2),'Reference data SID'!$B:$N,13,FALSE))</f>
        <v/>
      </c>
      <c r="AA445" s="16" t="str">
        <f>IF(ISERROR(VLOOKUP(CONCATENATE($A445,"_",AA$2),'Reference data SID'!$B:$N,13,FALSE)),"",VLOOKUP(CONCATENATE($A445,"_",AA$2),'Reference data SID'!$B:$N,13,FALSE))</f>
        <v/>
      </c>
      <c r="AB445" s="16" t="str">
        <f>IF(ISERROR(VLOOKUP(CONCATENATE($A445,"_",AB$2),'Reference data SID'!$B:$N,13,FALSE)),"",VLOOKUP(CONCATENATE($A445,"_",AB$2),'Reference data SID'!$B:$N,13,FALSE))</f>
        <v/>
      </c>
      <c r="AC445" s="16" t="str">
        <f>IF(ISERROR(VLOOKUP(CONCATENATE($A445,"_",AC$2),'Reference data SID'!$B:$N,13,FALSE)),"",VLOOKUP(CONCATENATE($A445,"_",AC$2),'Reference data SID'!$B:$N,13,FALSE))</f>
        <v/>
      </c>
      <c r="AD445" s="16" t="str">
        <f>IF(ISERROR(VLOOKUP(CONCATENATE($A445,"_",AD$2),'Reference data SID'!$B:$N,13,FALSE)),"",VLOOKUP(CONCATENATE($A445,"_",AD$2),'Reference data SID'!$B:$N,13,FALSE))</f>
        <v/>
      </c>
      <c r="AE445" s="16" t="str">
        <f>IF(ISERROR(VLOOKUP(CONCATENATE($A445,"_",AE$2),'Reference data SID'!$B:$N,13,FALSE)),"",VLOOKUP(CONCATENATE($A445,"_",AE$2),'Reference data SID'!$B:$N,13,FALSE))</f>
        <v/>
      </c>
      <c r="AF445" s="16" t="str">
        <f>IF(ISERROR(VLOOKUP(CONCATENATE($A445,"_",AF$2),'Reference data SID'!$B:$N,13,FALSE)),"",VLOOKUP(CONCATENATE($A445,"_",AF$2),'Reference data SID'!$B:$N,13,FALSE))</f>
        <v/>
      </c>
      <c r="AG445" s="16" t="str">
        <f>IF(ISERROR(VLOOKUP(CONCATENATE($A445,"_",AG$2),'Reference data SID'!$B:$N,13,FALSE)),"",VLOOKUP(CONCATENATE($A445,"_",AG$2),'Reference data SID'!$B:$N,13,FALSE))</f>
        <v/>
      </c>
      <c r="AH445" s="16" t="str">
        <f>IF(ISERROR(VLOOKUP(CONCATENATE($A445,"_",AH$2),'Reference data SID'!$B:$N,13,FALSE)),"",VLOOKUP(CONCATENATE($A445,"_",AH$2),'Reference data SID'!$B:$N,13,FALSE))</f>
        <v/>
      </c>
      <c r="AI445" s="16" t="str">
        <f>IF(ISERROR(VLOOKUP(CONCATENATE($A445,"_",AI$2),'Reference data SID'!$B:$N,13,FALSE)),"",VLOOKUP(CONCATENATE($A445,"_",AI$2),'Reference data SID'!$B:$N,13,FALSE))</f>
        <v/>
      </c>
      <c r="AJ445" s="16" t="str">
        <f>IF(ISERROR(VLOOKUP(CONCATENATE($A445,"_",AJ$2),'Reference data SID'!$B:$N,13,FALSE)),"",VLOOKUP(CONCATENATE($A445,"_",AJ$2),'Reference data SID'!$B:$N,13,FALSE))</f>
        <v/>
      </c>
      <c r="AK445" s="16" t="str">
        <f>IF(ISERROR(VLOOKUP(CONCATENATE($A445,"_",AK$2),'Reference data SID'!$B:$N,13,FALSE)),"",VLOOKUP(CONCATENATE($A445,"_",AK$2),'Reference data SID'!$B:$N,13,FALSE))</f>
        <v/>
      </c>
      <c r="AL445" s="16" t="str">
        <f>IF(ISERROR(VLOOKUP(CONCATENATE($A445,"_",AL$2),'Reference data SID'!$B:$N,13,FALSE)),"",VLOOKUP(CONCATENATE($A445,"_",AL$2),'Reference data SID'!$B:$N,13,FALSE))</f>
        <v/>
      </c>
      <c r="AM445" s="16" t="str">
        <f>IF(ISERROR(VLOOKUP(CONCATENATE($A445,"_",AM$2),'Reference data SID'!$B:$N,13,FALSE)),"",VLOOKUP(CONCATENATE($A445,"_",AM$2),'Reference data SID'!$B:$N,13,FALSE))</f>
        <v/>
      </c>
      <c r="AN445" s="16" t="str">
        <f>IF(ISERROR(VLOOKUP(CONCATENATE($A445,"_",AN$2),'Reference data SID'!$B:$N,13,FALSE)),"",VLOOKUP(CONCATENATE($A445,"_",AN$2),'Reference data SID'!$B:$N,13,FALSE))</f>
        <v/>
      </c>
      <c r="AO445" s="16" t="str">
        <f>IF(ISERROR(VLOOKUP(CONCATENATE($A445,"_",AO$2),'Reference data SID'!$B:$N,13,FALSE)),"",VLOOKUP(CONCATENATE($A445,"_",AO$2),'Reference data SID'!$B:$N,13,FALSE))</f>
        <v/>
      </c>
      <c r="AP445" s="16" t="str">
        <f>IF(ISERROR(VLOOKUP(CONCATENATE($A445,"_",AP$2),'Reference data SID'!$B:$N,13,FALSE)),"",VLOOKUP(CONCATENATE($A445,"_",AP$2),'Reference data SID'!$B:$N,13,FALSE))</f>
        <v/>
      </c>
      <c r="AQ445" s="16" t="str">
        <f>IF(ISERROR(VLOOKUP(CONCATENATE($A445,"_",AQ$2),'Reference data SID'!$B:$N,13,FALSE)),"",VLOOKUP(CONCATENATE($A445,"_",AQ$2),'Reference data SID'!$B:$N,13,FALSE))</f>
        <v/>
      </c>
      <c r="AR445" s="16" t="str">
        <f>IF(ISERROR(VLOOKUP(CONCATENATE($A445,"_",AR$2),'Reference data SID'!$B:$N,13,FALSE)),"",VLOOKUP(CONCATENATE($A445,"_",AR$2),'Reference data SID'!$B:$N,13,FALSE))</f>
        <v/>
      </c>
      <c r="AS445" s="16" t="str">
        <f>IF(ISERROR(VLOOKUP(CONCATENATE($A445,"_",AS$2),'Reference data SID'!$B:$N,13,FALSE)),"",VLOOKUP(CONCATENATE($A445,"_",AS$2),'Reference data SID'!$B:$N,13,FALSE))</f>
        <v/>
      </c>
      <c r="AT445" s="16" t="str">
        <f>IF(ISERROR(VLOOKUP(CONCATENATE($A445,"_",AT$2),'Reference data SID'!$B:$N,13,FALSE)),"",VLOOKUP(CONCATENATE($A445,"_",AT$2),'Reference data SID'!$B:$N,13,FALSE))</f>
        <v/>
      </c>
    </row>
    <row r="446" spans="1:46" x14ac:dyDescent="0.25">
      <c r="A446">
        <v>442</v>
      </c>
      <c r="B446" s="16" t="str">
        <f>IF(ISERROR(VLOOKUP(CONCATENATE($A446,"_",B$2),'Reference data SID'!$B:$N,13,FALSE)),"",VLOOKUP(CONCATENATE($A446,"_",B$2),'Reference data SID'!$B:$N,13,FALSE))</f>
        <v/>
      </c>
      <c r="C446" s="16" t="str">
        <f>IF(ISERROR(VLOOKUP(CONCATENATE($A446,"_",C$2),'Reference data SID'!$B:$N,13,FALSE)),"",VLOOKUP(CONCATENATE($A446,"_",C$2),'Reference data SID'!$B:$N,13,FALSE))</f>
        <v/>
      </c>
      <c r="D446" s="16" t="str">
        <f>IF(ISERROR(VLOOKUP(CONCATENATE($A446,"_",D$2),'Reference data SID'!$B:$N,13,FALSE)),"",VLOOKUP(CONCATENATE($A446,"_",D$2),'Reference data SID'!$B:$N,13,FALSE))</f>
        <v/>
      </c>
      <c r="E446" s="16" t="str">
        <f>IF(ISERROR(VLOOKUP(CONCATENATE($A446,"_",E$2),'Reference data SID'!$B:$N,13,FALSE)),"",VLOOKUP(CONCATENATE($A446,"_",E$2),'Reference data SID'!$B:$N,13,FALSE))</f>
        <v/>
      </c>
      <c r="F446" s="16" t="str">
        <f>IF(ISERROR(VLOOKUP(CONCATENATE($A446,"_",F$2),'Reference data SID'!$B:$N,13,FALSE)),"",VLOOKUP(CONCATENATE($A446,"_",F$2),'Reference data SID'!$B:$N,13,FALSE))</f>
        <v/>
      </c>
      <c r="G446" s="16" t="str">
        <f>IF(ISERROR(VLOOKUP(CONCATENATE($A446,"_",G$2),'Reference data SID'!$B:$N,13,FALSE)),"",VLOOKUP(CONCATENATE($A446,"_",G$2),'Reference data SID'!$B:$N,13,FALSE))</f>
        <v/>
      </c>
      <c r="H446" s="16" t="str">
        <f>IF(ISERROR(VLOOKUP(CONCATENATE($A446,"_",H$2),'Reference data SID'!$B:$N,13,FALSE)),"",VLOOKUP(CONCATENATE($A446,"_",H$2),'Reference data SID'!$B:$N,13,FALSE))</f>
        <v/>
      </c>
      <c r="I446" s="16" t="str">
        <f>IF(ISERROR(VLOOKUP(CONCATENATE($A446,"_",I$2),'Reference data SID'!$B:$N,13,FALSE)),"",VLOOKUP(CONCATENATE($A446,"_",I$2),'Reference data SID'!$B:$N,13,FALSE))</f>
        <v/>
      </c>
      <c r="J446" s="16" t="str">
        <f>IF(ISERROR(VLOOKUP(CONCATENATE($A446,"_",J$2),'Reference data SID'!$B:$N,13,FALSE)),"",VLOOKUP(CONCATENATE($A446,"_",J$2),'Reference data SID'!$B:$N,13,FALSE))</f>
        <v/>
      </c>
      <c r="K446" s="16" t="str">
        <f>IF(ISERROR(VLOOKUP(CONCATENATE($A446,"_",K$2),'Reference data SID'!$B:$N,13,FALSE)),"",VLOOKUP(CONCATENATE($A446,"_",K$2),'Reference data SID'!$B:$N,13,FALSE))</f>
        <v/>
      </c>
      <c r="L446" s="16" t="str">
        <f>IF(ISERROR(VLOOKUP(CONCATENATE($A446,"_",L$2),'Reference data SID'!$B:$N,13,FALSE)),"",VLOOKUP(CONCATENATE($A446,"_",L$2),'Reference data SID'!$B:$N,13,FALSE))</f>
        <v/>
      </c>
      <c r="M446" s="16" t="str">
        <f>IF(ISERROR(VLOOKUP(CONCATENATE($A446,"_",M$2),'Reference data SID'!$B:$N,13,FALSE)),"",VLOOKUP(CONCATENATE($A446,"_",M$2),'Reference data SID'!$B:$N,13,FALSE))</f>
        <v/>
      </c>
      <c r="N446" s="16" t="str">
        <f>IF(ISERROR(VLOOKUP(CONCATENATE($A446,"_",N$2),'Reference data SID'!$B:$N,13,FALSE)),"",VLOOKUP(CONCATENATE($A446,"_",N$2),'Reference data SID'!$B:$N,13,FALSE))</f>
        <v/>
      </c>
      <c r="O446" s="16" t="str">
        <f>IF(ISERROR(VLOOKUP(CONCATENATE($A446,"_",O$2),'Reference data SID'!$B:$N,13,FALSE)),"",VLOOKUP(CONCATENATE($A446,"_",O$2),'Reference data SID'!$B:$N,13,FALSE))</f>
        <v/>
      </c>
      <c r="P446" s="16" t="str">
        <f>IF(ISERROR(VLOOKUP(CONCATENATE($A446,"_",P$2),'Reference data SID'!$B:$N,13,FALSE)),"",VLOOKUP(CONCATENATE($A446,"_",P$2),'Reference data SID'!$B:$N,13,FALSE))</f>
        <v/>
      </c>
      <c r="Q446" s="16" t="str">
        <f>IF(ISERROR(VLOOKUP(CONCATENATE($A446,"_",Q$2),'Reference data SID'!$B:$N,13,FALSE)),"",VLOOKUP(CONCATENATE($A446,"_",Q$2),'Reference data SID'!$B:$N,13,FALSE))</f>
        <v/>
      </c>
      <c r="R446" s="16" t="str">
        <f>IF(ISERROR(VLOOKUP(CONCATENATE($A446,"_",R$2),'Reference data SID'!$B:$N,13,FALSE)),"",VLOOKUP(CONCATENATE($A446,"_",R$2),'Reference data SID'!$B:$N,13,FALSE))</f>
        <v/>
      </c>
      <c r="S446" s="16" t="str">
        <f>IF(ISERROR(VLOOKUP(CONCATENATE($A446,"_",S$2),'Reference data SID'!$B:$N,13,FALSE)),"",VLOOKUP(CONCATENATE($A446,"_",S$2),'Reference data SID'!$B:$N,13,FALSE))</f>
        <v/>
      </c>
      <c r="T446" s="16" t="str">
        <f>IF(ISERROR(VLOOKUP(CONCATENATE($A446,"_",T$2),'Reference data SID'!$B:$N,13,FALSE)),"",VLOOKUP(CONCATENATE($A446,"_",T$2),'Reference data SID'!$B:$N,13,FALSE))</f>
        <v/>
      </c>
      <c r="U446" s="16" t="str">
        <f>IF(ISERROR(VLOOKUP(CONCATENATE($A446,"_",U$2),'Reference data SID'!$B:$N,13,FALSE)),"",VLOOKUP(CONCATENATE($A446,"_",U$2),'Reference data SID'!$B:$N,13,FALSE))</f>
        <v/>
      </c>
      <c r="V446" s="16" t="str">
        <f>IF(ISERROR(VLOOKUP(CONCATENATE($A446,"_",V$2),'Reference data SID'!$B:$N,13,FALSE)),"",VLOOKUP(CONCATENATE($A446,"_",V$2),'Reference data SID'!$B:$N,13,FALSE))</f>
        <v/>
      </c>
      <c r="W446" s="16" t="str">
        <f>IF(ISERROR(VLOOKUP(CONCATENATE($A446,"_",W$2),'Reference data SID'!$B:$N,13,FALSE)),"",VLOOKUP(CONCATENATE($A446,"_",W$2),'Reference data SID'!$B:$N,13,FALSE))</f>
        <v/>
      </c>
      <c r="X446" s="16" t="str">
        <f>IF(ISERROR(VLOOKUP(CONCATENATE($A446,"_",X$2),'Reference data SID'!$B:$N,13,FALSE)),"",VLOOKUP(CONCATENATE($A446,"_",X$2),'Reference data SID'!$B:$N,13,FALSE))</f>
        <v/>
      </c>
      <c r="Y446" s="16" t="str">
        <f>IF(ISERROR(VLOOKUP(CONCATENATE($A446,"_",Y$2),'Reference data SID'!$B:$N,13,FALSE)),"",VLOOKUP(CONCATENATE($A446,"_",Y$2),'Reference data SID'!$B:$N,13,FALSE))</f>
        <v/>
      </c>
      <c r="Z446" s="16" t="str">
        <f>IF(ISERROR(VLOOKUP(CONCATENATE($A446,"_",Z$2),'Reference data SID'!$B:$N,13,FALSE)),"",VLOOKUP(CONCATENATE($A446,"_",Z$2),'Reference data SID'!$B:$N,13,FALSE))</f>
        <v/>
      </c>
      <c r="AA446" s="16" t="str">
        <f>IF(ISERROR(VLOOKUP(CONCATENATE($A446,"_",AA$2),'Reference data SID'!$B:$N,13,FALSE)),"",VLOOKUP(CONCATENATE($A446,"_",AA$2),'Reference data SID'!$B:$N,13,FALSE))</f>
        <v/>
      </c>
      <c r="AB446" s="16" t="str">
        <f>IF(ISERROR(VLOOKUP(CONCATENATE($A446,"_",AB$2),'Reference data SID'!$B:$N,13,FALSE)),"",VLOOKUP(CONCATENATE($A446,"_",AB$2),'Reference data SID'!$B:$N,13,FALSE))</f>
        <v/>
      </c>
      <c r="AC446" s="16" t="str">
        <f>IF(ISERROR(VLOOKUP(CONCATENATE($A446,"_",AC$2),'Reference data SID'!$B:$N,13,FALSE)),"",VLOOKUP(CONCATENATE($A446,"_",AC$2),'Reference data SID'!$B:$N,13,FALSE))</f>
        <v/>
      </c>
      <c r="AD446" s="16" t="str">
        <f>IF(ISERROR(VLOOKUP(CONCATENATE($A446,"_",AD$2),'Reference data SID'!$B:$N,13,FALSE)),"",VLOOKUP(CONCATENATE($A446,"_",AD$2),'Reference data SID'!$B:$N,13,FALSE))</f>
        <v/>
      </c>
      <c r="AE446" s="16" t="str">
        <f>IF(ISERROR(VLOOKUP(CONCATENATE($A446,"_",AE$2),'Reference data SID'!$B:$N,13,FALSE)),"",VLOOKUP(CONCATENATE($A446,"_",AE$2),'Reference data SID'!$B:$N,13,FALSE))</f>
        <v/>
      </c>
      <c r="AF446" s="16" t="str">
        <f>IF(ISERROR(VLOOKUP(CONCATENATE($A446,"_",AF$2),'Reference data SID'!$B:$N,13,FALSE)),"",VLOOKUP(CONCATENATE($A446,"_",AF$2),'Reference data SID'!$B:$N,13,FALSE))</f>
        <v/>
      </c>
      <c r="AG446" s="16" t="str">
        <f>IF(ISERROR(VLOOKUP(CONCATENATE($A446,"_",AG$2),'Reference data SID'!$B:$N,13,FALSE)),"",VLOOKUP(CONCATENATE($A446,"_",AG$2),'Reference data SID'!$B:$N,13,FALSE))</f>
        <v/>
      </c>
      <c r="AH446" s="16" t="str">
        <f>IF(ISERROR(VLOOKUP(CONCATENATE($A446,"_",AH$2),'Reference data SID'!$B:$N,13,FALSE)),"",VLOOKUP(CONCATENATE($A446,"_",AH$2),'Reference data SID'!$B:$N,13,FALSE))</f>
        <v/>
      </c>
      <c r="AI446" s="16" t="str">
        <f>IF(ISERROR(VLOOKUP(CONCATENATE($A446,"_",AI$2),'Reference data SID'!$B:$N,13,FALSE)),"",VLOOKUP(CONCATENATE($A446,"_",AI$2),'Reference data SID'!$B:$N,13,FALSE))</f>
        <v/>
      </c>
      <c r="AJ446" s="16" t="str">
        <f>IF(ISERROR(VLOOKUP(CONCATENATE($A446,"_",AJ$2),'Reference data SID'!$B:$N,13,FALSE)),"",VLOOKUP(CONCATENATE($A446,"_",AJ$2),'Reference data SID'!$B:$N,13,FALSE))</f>
        <v/>
      </c>
      <c r="AK446" s="16" t="str">
        <f>IF(ISERROR(VLOOKUP(CONCATENATE($A446,"_",AK$2),'Reference data SID'!$B:$N,13,FALSE)),"",VLOOKUP(CONCATENATE($A446,"_",AK$2),'Reference data SID'!$B:$N,13,FALSE))</f>
        <v/>
      </c>
      <c r="AL446" s="16" t="str">
        <f>IF(ISERROR(VLOOKUP(CONCATENATE($A446,"_",AL$2),'Reference data SID'!$B:$N,13,FALSE)),"",VLOOKUP(CONCATENATE($A446,"_",AL$2),'Reference data SID'!$B:$N,13,FALSE))</f>
        <v/>
      </c>
      <c r="AM446" s="16" t="str">
        <f>IF(ISERROR(VLOOKUP(CONCATENATE($A446,"_",AM$2),'Reference data SID'!$B:$N,13,FALSE)),"",VLOOKUP(CONCATENATE($A446,"_",AM$2),'Reference data SID'!$B:$N,13,FALSE))</f>
        <v/>
      </c>
      <c r="AN446" s="16" t="str">
        <f>IF(ISERROR(VLOOKUP(CONCATENATE($A446,"_",AN$2),'Reference data SID'!$B:$N,13,FALSE)),"",VLOOKUP(CONCATENATE($A446,"_",AN$2),'Reference data SID'!$B:$N,13,FALSE))</f>
        <v/>
      </c>
      <c r="AO446" s="16" t="str">
        <f>IF(ISERROR(VLOOKUP(CONCATENATE($A446,"_",AO$2),'Reference data SID'!$B:$N,13,FALSE)),"",VLOOKUP(CONCATENATE($A446,"_",AO$2),'Reference data SID'!$B:$N,13,FALSE))</f>
        <v/>
      </c>
      <c r="AP446" s="16" t="str">
        <f>IF(ISERROR(VLOOKUP(CONCATENATE($A446,"_",AP$2),'Reference data SID'!$B:$N,13,FALSE)),"",VLOOKUP(CONCATENATE($A446,"_",AP$2),'Reference data SID'!$B:$N,13,FALSE))</f>
        <v/>
      </c>
      <c r="AQ446" s="16" t="str">
        <f>IF(ISERROR(VLOOKUP(CONCATENATE($A446,"_",AQ$2),'Reference data SID'!$B:$N,13,FALSE)),"",VLOOKUP(CONCATENATE($A446,"_",AQ$2),'Reference data SID'!$B:$N,13,FALSE))</f>
        <v/>
      </c>
      <c r="AR446" s="16" t="str">
        <f>IF(ISERROR(VLOOKUP(CONCATENATE($A446,"_",AR$2),'Reference data SID'!$B:$N,13,FALSE)),"",VLOOKUP(CONCATENATE($A446,"_",AR$2),'Reference data SID'!$B:$N,13,FALSE))</f>
        <v/>
      </c>
      <c r="AS446" s="16" t="str">
        <f>IF(ISERROR(VLOOKUP(CONCATENATE($A446,"_",AS$2),'Reference data SID'!$B:$N,13,FALSE)),"",VLOOKUP(CONCATENATE($A446,"_",AS$2),'Reference data SID'!$B:$N,13,FALSE))</f>
        <v/>
      </c>
      <c r="AT446" s="16" t="str">
        <f>IF(ISERROR(VLOOKUP(CONCATENATE($A446,"_",AT$2),'Reference data SID'!$B:$N,13,FALSE)),"",VLOOKUP(CONCATENATE($A446,"_",AT$2),'Reference data SID'!$B:$N,13,FALSE))</f>
        <v/>
      </c>
    </row>
    <row r="447" spans="1:46" x14ac:dyDescent="0.25">
      <c r="A447">
        <v>443</v>
      </c>
      <c r="B447" s="16" t="str">
        <f>IF(ISERROR(VLOOKUP(CONCATENATE($A447,"_",B$2),'Reference data SID'!$B:$N,13,FALSE)),"",VLOOKUP(CONCATENATE($A447,"_",B$2),'Reference data SID'!$B:$N,13,FALSE))</f>
        <v/>
      </c>
      <c r="C447" s="16" t="str">
        <f>IF(ISERROR(VLOOKUP(CONCATENATE($A447,"_",C$2),'Reference data SID'!$B:$N,13,FALSE)),"",VLOOKUP(CONCATENATE($A447,"_",C$2),'Reference data SID'!$B:$N,13,FALSE))</f>
        <v/>
      </c>
      <c r="D447" s="16" t="str">
        <f>IF(ISERROR(VLOOKUP(CONCATENATE($A447,"_",D$2),'Reference data SID'!$B:$N,13,FALSE)),"",VLOOKUP(CONCATENATE($A447,"_",D$2),'Reference data SID'!$B:$N,13,FALSE))</f>
        <v/>
      </c>
      <c r="E447" s="16" t="str">
        <f>IF(ISERROR(VLOOKUP(CONCATENATE($A447,"_",E$2),'Reference data SID'!$B:$N,13,FALSE)),"",VLOOKUP(CONCATENATE($A447,"_",E$2),'Reference data SID'!$B:$N,13,FALSE))</f>
        <v/>
      </c>
      <c r="F447" s="16" t="str">
        <f>IF(ISERROR(VLOOKUP(CONCATENATE($A447,"_",F$2),'Reference data SID'!$B:$N,13,FALSE)),"",VLOOKUP(CONCATENATE($A447,"_",F$2),'Reference data SID'!$B:$N,13,FALSE))</f>
        <v/>
      </c>
      <c r="G447" s="16" t="str">
        <f>IF(ISERROR(VLOOKUP(CONCATENATE($A447,"_",G$2),'Reference data SID'!$B:$N,13,FALSE)),"",VLOOKUP(CONCATENATE($A447,"_",G$2),'Reference data SID'!$B:$N,13,FALSE))</f>
        <v/>
      </c>
      <c r="H447" s="16" t="str">
        <f>IF(ISERROR(VLOOKUP(CONCATENATE($A447,"_",H$2),'Reference data SID'!$B:$N,13,FALSE)),"",VLOOKUP(CONCATENATE($A447,"_",H$2),'Reference data SID'!$B:$N,13,FALSE))</f>
        <v/>
      </c>
      <c r="I447" s="16" t="str">
        <f>IF(ISERROR(VLOOKUP(CONCATENATE($A447,"_",I$2),'Reference data SID'!$B:$N,13,FALSE)),"",VLOOKUP(CONCATENATE($A447,"_",I$2),'Reference data SID'!$B:$N,13,FALSE))</f>
        <v/>
      </c>
      <c r="J447" s="16" t="str">
        <f>IF(ISERROR(VLOOKUP(CONCATENATE($A447,"_",J$2),'Reference data SID'!$B:$N,13,FALSE)),"",VLOOKUP(CONCATENATE($A447,"_",J$2),'Reference data SID'!$B:$N,13,FALSE))</f>
        <v/>
      </c>
      <c r="K447" s="16" t="str">
        <f>IF(ISERROR(VLOOKUP(CONCATENATE($A447,"_",K$2),'Reference data SID'!$B:$N,13,FALSE)),"",VLOOKUP(CONCATENATE($A447,"_",K$2),'Reference data SID'!$B:$N,13,FALSE))</f>
        <v/>
      </c>
      <c r="L447" s="16" t="str">
        <f>IF(ISERROR(VLOOKUP(CONCATENATE($A447,"_",L$2),'Reference data SID'!$B:$N,13,FALSE)),"",VLOOKUP(CONCATENATE($A447,"_",L$2),'Reference data SID'!$B:$N,13,FALSE))</f>
        <v/>
      </c>
      <c r="M447" s="16" t="str">
        <f>IF(ISERROR(VLOOKUP(CONCATENATE($A447,"_",M$2),'Reference data SID'!$B:$N,13,FALSE)),"",VLOOKUP(CONCATENATE($A447,"_",M$2),'Reference data SID'!$B:$N,13,FALSE))</f>
        <v/>
      </c>
      <c r="N447" s="16" t="str">
        <f>IF(ISERROR(VLOOKUP(CONCATENATE($A447,"_",N$2),'Reference data SID'!$B:$N,13,FALSE)),"",VLOOKUP(CONCATENATE($A447,"_",N$2),'Reference data SID'!$B:$N,13,FALSE))</f>
        <v/>
      </c>
      <c r="O447" s="16" t="str">
        <f>IF(ISERROR(VLOOKUP(CONCATENATE($A447,"_",O$2),'Reference data SID'!$B:$N,13,FALSE)),"",VLOOKUP(CONCATENATE($A447,"_",O$2),'Reference data SID'!$B:$N,13,FALSE))</f>
        <v/>
      </c>
      <c r="P447" s="16" t="str">
        <f>IF(ISERROR(VLOOKUP(CONCATENATE($A447,"_",P$2),'Reference data SID'!$B:$N,13,FALSE)),"",VLOOKUP(CONCATENATE($A447,"_",P$2),'Reference data SID'!$B:$N,13,FALSE))</f>
        <v/>
      </c>
      <c r="Q447" s="16" t="str">
        <f>IF(ISERROR(VLOOKUP(CONCATENATE($A447,"_",Q$2),'Reference data SID'!$B:$N,13,FALSE)),"",VLOOKUP(CONCATENATE($A447,"_",Q$2),'Reference data SID'!$B:$N,13,FALSE))</f>
        <v/>
      </c>
      <c r="R447" s="16" t="str">
        <f>IF(ISERROR(VLOOKUP(CONCATENATE($A447,"_",R$2),'Reference data SID'!$B:$N,13,FALSE)),"",VLOOKUP(CONCATENATE($A447,"_",R$2),'Reference data SID'!$B:$N,13,FALSE))</f>
        <v/>
      </c>
      <c r="S447" s="16" t="str">
        <f>IF(ISERROR(VLOOKUP(CONCATENATE($A447,"_",S$2),'Reference data SID'!$B:$N,13,FALSE)),"",VLOOKUP(CONCATENATE($A447,"_",S$2),'Reference data SID'!$B:$N,13,FALSE))</f>
        <v/>
      </c>
      <c r="T447" s="16" t="str">
        <f>IF(ISERROR(VLOOKUP(CONCATENATE($A447,"_",T$2),'Reference data SID'!$B:$N,13,FALSE)),"",VLOOKUP(CONCATENATE($A447,"_",T$2),'Reference data SID'!$B:$N,13,FALSE))</f>
        <v/>
      </c>
      <c r="U447" s="16" t="str">
        <f>IF(ISERROR(VLOOKUP(CONCATENATE($A447,"_",U$2),'Reference data SID'!$B:$N,13,FALSE)),"",VLOOKUP(CONCATENATE($A447,"_",U$2),'Reference data SID'!$B:$N,13,FALSE))</f>
        <v/>
      </c>
      <c r="V447" s="16" t="str">
        <f>IF(ISERROR(VLOOKUP(CONCATENATE($A447,"_",V$2),'Reference data SID'!$B:$N,13,FALSE)),"",VLOOKUP(CONCATENATE($A447,"_",V$2),'Reference data SID'!$B:$N,13,FALSE))</f>
        <v/>
      </c>
      <c r="W447" s="16" t="str">
        <f>IF(ISERROR(VLOOKUP(CONCATENATE($A447,"_",W$2),'Reference data SID'!$B:$N,13,FALSE)),"",VLOOKUP(CONCATENATE($A447,"_",W$2),'Reference data SID'!$B:$N,13,FALSE))</f>
        <v/>
      </c>
      <c r="X447" s="16" t="str">
        <f>IF(ISERROR(VLOOKUP(CONCATENATE($A447,"_",X$2),'Reference data SID'!$B:$N,13,FALSE)),"",VLOOKUP(CONCATENATE($A447,"_",X$2),'Reference data SID'!$B:$N,13,FALSE))</f>
        <v/>
      </c>
      <c r="Y447" s="16" t="str">
        <f>IF(ISERROR(VLOOKUP(CONCATENATE($A447,"_",Y$2),'Reference data SID'!$B:$N,13,FALSE)),"",VLOOKUP(CONCATENATE($A447,"_",Y$2),'Reference data SID'!$B:$N,13,FALSE))</f>
        <v/>
      </c>
      <c r="Z447" s="16" t="str">
        <f>IF(ISERROR(VLOOKUP(CONCATENATE($A447,"_",Z$2),'Reference data SID'!$B:$N,13,FALSE)),"",VLOOKUP(CONCATENATE($A447,"_",Z$2),'Reference data SID'!$B:$N,13,FALSE))</f>
        <v/>
      </c>
      <c r="AA447" s="16" t="str">
        <f>IF(ISERROR(VLOOKUP(CONCATENATE($A447,"_",AA$2),'Reference data SID'!$B:$N,13,FALSE)),"",VLOOKUP(CONCATENATE($A447,"_",AA$2),'Reference data SID'!$B:$N,13,FALSE))</f>
        <v/>
      </c>
      <c r="AB447" s="16" t="str">
        <f>IF(ISERROR(VLOOKUP(CONCATENATE($A447,"_",AB$2),'Reference data SID'!$B:$N,13,FALSE)),"",VLOOKUP(CONCATENATE($A447,"_",AB$2),'Reference data SID'!$B:$N,13,FALSE))</f>
        <v/>
      </c>
      <c r="AC447" s="16" t="str">
        <f>IF(ISERROR(VLOOKUP(CONCATENATE($A447,"_",AC$2),'Reference data SID'!$B:$N,13,FALSE)),"",VLOOKUP(CONCATENATE($A447,"_",AC$2),'Reference data SID'!$B:$N,13,FALSE))</f>
        <v/>
      </c>
      <c r="AD447" s="16" t="str">
        <f>IF(ISERROR(VLOOKUP(CONCATENATE($A447,"_",AD$2),'Reference data SID'!$B:$N,13,FALSE)),"",VLOOKUP(CONCATENATE($A447,"_",AD$2),'Reference data SID'!$B:$N,13,FALSE))</f>
        <v/>
      </c>
      <c r="AE447" s="16" t="str">
        <f>IF(ISERROR(VLOOKUP(CONCATENATE($A447,"_",AE$2),'Reference data SID'!$B:$N,13,FALSE)),"",VLOOKUP(CONCATENATE($A447,"_",AE$2),'Reference data SID'!$B:$N,13,FALSE))</f>
        <v/>
      </c>
      <c r="AF447" s="16" t="str">
        <f>IF(ISERROR(VLOOKUP(CONCATENATE($A447,"_",AF$2),'Reference data SID'!$B:$N,13,FALSE)),"",VLOOKUP(CONCATENATE($A447,"_",AF$2),'Reference data SID'!$B:$N,13,FALSE))</f>
        <v/>
      </c>
      <c r="AG447" s="16" t="str">
        <f>IF(ISERROR(VLOOKUP(CONCATENATE($A447,"_",AG$2),'Reference data SID'!$B:$N,13,FALSE)),"",VLOOKUP(CONCATENATE($A447,"_",AG$2),'Reference data SID'!$B:$N,13,FALSE))</f>
        <v/>
      </c>
      <c r="AH447" s="16" t="str">
        <f>IF(ISERROR(VLOOKUP(CONCATENATE($A447,"_",AH$2),'Reference data SID'!$B:$N,13,FALSE)),"",VLOOKUP(CONCATENATE($A447,"_",AH$2),'Reference data SID'!$B:$N,13,FALSE))</f>
        <v/>
      </c>
      <c r="AI447" s="16" t="str">
        <f>IF(ISERROR(VLOOKUP(CONCATENATE($A447,"_",AI$2),'Reference data SID'!$B:$N,13,FALSE)),"",VLOOKUP(CONCATENATE($A447,"_",AI$2),'Reference data SID'!$B:$N,13,FALSE))</f>
        <v/>
      </c>
      <c r="AJ447" s="16" t="str">
        <f>IF(ISERROR(VLOOKUP(CONCATENATE($A447,"_",AJ$2),'Reference data SID'!$B:$N,13,FALSE)),"",VLOOKUP(CONCATENATE($A447,"_",AJ$2),'Reference data SID'!$B:$N,13,FALSE))</f>
        <v/>
      </c>
      <c r="AK447" s="16" t="str">
        <f>IF(ISERROR(VLOOKUP(CONCATENATE($A447,"_",AK$2),'Reference data SID'!$B:$N,13,FALSE)),"",VLOOKUP(CONCATENATE($A447,"_",AK$2),'Reference data SID'!$B:$N,13,FALSE))</f>
        <v/>
      </c>
      <c r="AL447" s="16" t="str">
        <f>IF(ISERROR(VLOOKUP(CONCATENATE($A447,"_",AL$2),'Reference data SID'!$B:$N,13,FALSE)),"",VLOOKUP(CONCATENATE($A447,"_",AL$2),'Reference data SID'!$B:$N,13,FALSE))</f>
        <v/>
      </c>
      <c r="AM447" s="16" t="str">
        <f>IF(ISERROR(VLOOKUP(CONCATENATE($A447,"_",AM$2),'Reference data SID'!$B:$N,13,FALSE)),"",VLOOKUP(CONCATENATE($A447,"_",AM$2),'Reference data SID'!$B:$N,13,FALSE))</f>
        <v/>
      </c>
      <c r="AN447" s="16" t="str">
        <f>IF(ISERROR(VLOOKUP(CONCATENATE($A447,"_",AN$2),'Reference data SID'!$B:$N,13,FALSE)),"",VLOOKUP(CONCATENATE($A447,"_",AN$2),'Reference data SID'!$B:$N,13,FALSE))</f>
        <v/>
      </c>
      <c r="AO447" s="16" t="str">
        <f>IF(ISERROR(VLOOKUP(CONCATENATE($A447,"_",AO$2),'Reference data SID'!$B:$N,13,FALSE)),"",VLOOKUP(CONCATENATE($A447,"_",AO$2),'Reference data SID'!$B:$N,13,FALSE))</f>
        <v/>
      </c>
      <c r="AP447" s="16" t="str">
        <f>IF(ISERROR(VLOOKUP(CONCATENATE($A447,"_",AP$2),'Reference data SID'!$B:$N,13,FALSE)),"",VLOOKUP(CONCATENATE($A447,"_",AP$2),'Reference data SID'!$B:$N,13,FALSE))</f>
        <v/>
      </c>
      <c r="AQ447" s="16" t="str">
        <f>IF(ISERROR(VLOOKUP(CONCATENATE($A447,"_",AQ$2),'Reference data SID'!$B:$N,13,FALSE)),"",VLOOKUP(CONCATENATE($A447,"_",AQ$2),'Reference data SID'!$B:$N,13,FALSE))</f>
        <v/>
      </c>
      <c r="AR447" s="16" t="str">
        <f>IF(ISERROR(VLOOKUP(CONCATENATE($A447,"_",AR$2),'Reference data SID'!$B:$N,13,FALSE)),"",VLOOKUP(CONCATENATE($A447,"_",AR$2),'Reference data SID'!$B:$N,13,FALSE))</f>
        <v/>
      </c>
      <c r="AS447" s="16" t="str">
        <f>IF(ISERROR(VLOOKUP(CONCATENATE($A447,"_",AS$2),'Reference data SID'!$B:$N,13,FALSE)),"",VLOOKUP(CONCATENATE($A447,"_",AS$2),'Reference data SID'!$B:$N,13,FALSE))</f>
        <v/>
      </c>
      <c r="AT447" s="16" t="str">
        <f>IF(ISERROR(VLOOKUP(CONCATENATE($A447,"_",AT$2),'Reference data SID'!$B:$N,13,FALSE)),"",VLOOKUP(CONCATENATE($A447,"_",AT$2),'Reference data SID'!$B:$N,13,FALSE))</f>
        <v/>
      </c>
    </row>
    <row r="448" spans="1:46" x14ac:dyDescent="0.25">
      <c r="A448">
        <v>444</v>
      </c>
      <c r="B448" s="16" t="str">
        <f>IF(ISERROR(VLOOKUP(CONCATENATE($A448,"_",B$2),'Reference data SID'!$B:$N,13,FALSE)),"",VLOOKUP(CONCATENATE($A448,"_",B$2),'Reference data SID'!$B:$N,13,FALSE))</f>
        <v/>
      </c>
      <c r="C448" s="16" t="str">
        <f>IF(ISERROR(VLOOKUP(CONCATENATE($A448,"_",C$2),'Reference data SID'!$B:$N,13,FALSE)),"",VLOOKUP(CONCATENATE($A448,"_",C$2),'Reference data SID'!$B:$N,13,FALSE))</f>
        <v/>
      </c>
      <c r="D448" s="16" t="str">
        <f>IF(ISERROR(VLOOKUP(CONCATENATE($A448,"_",D$2),'Reference data SID'!$B:$N,13,FALSE)),"",VLOOKUP(CONCATENATE($A448,"_",D$2),'Reference data SID'!$B:$N,13,FALSE))</f>
        <v/>
      </c>
      <c r="E448" s="16" t="str">
        <f>IF(ISERROR(VLOOKUP(CONCATENATE($A448,"_",E$2),'Reference data SID'!$B:$N,13,FALSE)),"",VLOOKUP(CONCATENATE($A448,"_",E$2),'Reference data SID'!$B:$N,13,FALSE))</f>
        <v/>
      </c>
      <c r="F448" s="16" t="str">
        <f>IF(ISERROR(VLOOKUP(CONCATENATE($A448,"_",F$2),'Reference data SID'!$B:$N,13,FALSE)),"",VLOOKUP(CONCATENATE($A448,"_",F$2),'Reference data SID'!$B:$N,13,FALSE))</f>
        <v/>
      </c>
      <c r="G448" s="16" t="str">
        <f>IF(ISERROR(VLOOKUP(CONCATENATE($A448,"_",G$2),'Reference data SID'!$B:$N,13,FALSE)),"",VLOOKUP(CONCATENATE($A448,"_",G$2),'Reference data SID'!$B:$N,13,FALSE))</f>
        <v/>
      </c>
      <c r="H448" s="16" t="str">
        <f>IF(ISERROR(VLOOKUP(CONCATENATE($A448,"_",H$2),'Reference data SID'!$B:$N,13,FALSE)),"",VLOOKUP(CONCATENATE($A448,"_",H$2),'Reference data SID'!$B:$N,13,FALSE))</f>
        <v/>
      </c>
      <c r="I448" s="16" t="str">
        <f>IF(ISERROR(VLOOKUP(CONCATENATE($A448,"_",I$2),'Reference data SID'!$B:$N,13,FALSE)),"",VLOOKUP(CONCATENATE($A448,"_",I$2),'Reference data SID'!$B:$N,13,FALSE))</f>
        <v/>
      </c>
      <c r="J448" s="16" t="str">
        <f>IF(ISERROR(VLOOKUP(CONCATENATE($A448,"_",J$2),'Reference data SID'!$B:$N,13,FALSE)),"",VLOOKUP(CONCATENATE($A448,"_",J$2),'Reference data SID'!$B:$N,13,FALSE))</f>
        <v/>
      </c>
      <c r="K448" s="16" t="str">
        <f>IF(ISERROR(VLOOKUP(CONCATENATE($A448,"_",K$2),'Reference data SID'!$B:$N,13,FALSE)),"",VLOOKUP(CONCATENATE($A448,"_",K$2),'Reference data SID'!$B:$N,13,FALSE))</f>
        <v/>
      </c>
      <c r="L448" s="16" t="str">
        <f>IF(ISERROR(VLOOKUP(CONCATENATE($A448,"_",L$2),'Reference data SID'!$B:$N,13,FALSE)),"",VLOOKUP(CONCATENATE($A448,"_",L$2),'Reference data SID'!$B:$N,13,FALSE))</f>
        <v/>
      </c>
      <c r="M448" s="16" t="str">
        <f>IF(ISERROR(VLOOKUP(CONCATENATE($A448,"_",M$2),'Reference data SID'!$B:$N,13,FALSE)),"",VLOOKUP(CONCATENATE($A448,"_",M$2),'Reference data SID'!$B:$N,13,FALSE))</f>
        <v/>
      </c>
      <c r="N448" s="16" t="str">
        <f>IF(ISERROR(VLOOKUP(CONCATENATE($A448,"_",N$2),'Reference data SID'!$B:$N,13,FALSE)),"",VLOOKUP(CONCATENATE($A448,"_",N$2),'Reference data SID'!$B:$N,13,FALSE))</f>
        <v/>
      </c>
      <c r="O448" s="16" t="str">
        <f>IF(ISERROR(VLOOKUP(CONCATENATE($A448,"_",O$2),'Reference data SID'!$B:$N,13,FALSE)),"",VLOOKUP(CONCATENATE($A448,"_",O$2),'Reference data SID'!$B:$N,13,FALSE))</f>
        <v/>
      </c>
      <c r="P448" s="16" t="str">
        <f>IF(ISERROR(VLOOKUP(CONCATENATE($A448,"_",P$2),'Reference data SID'!$B:$N,13,FALSE)),"",VLOOKUP(CONCATENATE($A448,"_",P$2),'Reference data SID'!$B:$N,13,FALSE))</f>
        <v/>
      </c>
      <c r="Q448" s="16" t="str">
        <f>IF(ISERROR(VLOOKUP(CONCATENATE($A448,"_",Q$2),'Reference data SID'!$B:$N,13,FALSE)),"",VLOOKUP(CONCATENATE($A448,"_",Q$2),'Reference data SID'!$B:$N,13,FALSE))</f>
        <v/>
      </c>
      <c r="R448" s="16" t="str">
        <f>IF(ISERROR(VLOOKUP(CONCATENATE($A448,"_",R$2),'Reference data SID'!$B:$N,13,FALSE)),"",VLOOKUP(CONCATENATE($A448,"_",R$2),'Reference data SID'!$B:$N,13,FALSE))</f>
        <v/>
      </c>
      <c r="S448" s="16" t="str">
        <f>IF(ISERROR(VLOOKUP(CONCATENATE($A448,"_",S$2),'Reference data SID'!$B:$N,13,FALSE)),"",VLOOKUP(CONCATENATE($A448,"_",S$2),'Reference data SID'!$B:$N,13,FALSE))</f>
        <v/>
      </c>
      <c r="T448" s="16" t="str">
        <f>IF(ISERROR(VLOOKUP(CONCATENATE($A448,"_",T$2),'Reference data SID'!$B:$N,13,FALSE)),"",VLOOKUP(CONCATENATE($A448,"_",T$2),'Reference data SID'!$B:$N,13,FALSE))</f>
        <v/>
      </c>
      <c r="U448" s="16" t="str">
        <f>IF(ISERROR(VLOOKUP(CONCATENATE($A448,"_",U$2),'Reference data SID'!$B:$N,13,FALSE)),"",VLOOKUP(CONCATENATE($A448,"_",U$2),'Reference data SID'!$B:$N,13,FALSE))</f>
        <v/>
      </c>
      <c r="V448" s="16" t="str">
        <f>IF(ISERROR(VLOOKUP(CONCATENATE($A448,"_",V$2),'Reference data SID'!$B:$N,13,FALSE)),"",VLOOKUP(CONCATENATE($A448,"_",V$2),'Reference data SID'!$B:$N,13,FALSE))</f>
        <v/>
      </c>
      <c r="W448" s="16" t="str">
        <f>IF(ISERROR(VLOOKUP(CONCATENATE($A448,"_",W$2),'Reference data SID'!$B:$N,13,FALSE)),"",VLOOKUP(CONCATENATE($A448,"_",W$2),'Reference data SID'!$B:$N,13,FALSE))</f>
        <v/>
      </c>
      <c r="X448" s="16" t="str">
        <f>IF(ISERROR(VLOOKUP(CONCATENATE($A448,"_",X$2),'Reference data SID'!$B:$N,13,FALSE)),"",VLOOKUP(CONCATENATE($A448,"_",X$2),'Reference data SID'!$B:$N,13,FALSE))</f>
        <v/>
      </c>
      <c r="Y448" s="16" t="str">
        <f>IF(ISERROR(VLOOKUP(CONCATENATE($A448,"_",Y$2),'Reference data SID'!$B:$N,13,FALSE)),"",VLOOKUP(CONCATENATE($A448,"_",Y$2),'Reference data SID'!$B:$N,13,FALSE))</f>
        <v/>
      </c>
      <c r="Z448" s="16" t="str">
        <f>IF(ISERROR(VLOOKUP(CONCATENATE($A448,"_",Z$2),'Reference data SID'!$B:$N,13,FALSE)),"",VLOOKUP(CONCATENATE($A448,"_",Z$2),'Reference data SID'!$B:$N,13,FALSE))</f>
        <v/>
      </c>
      <c r="AA448" s="16" t="str">
        <f>IF(ISERROR(VLOOKUP(CONCATENATE($A448,"_",AA$2),'Reference data SID'!$B:$N,13,FALSE)),"",VLOOKUP(CONCATENATE($A448,"_",AA$2),'Reference data SID'!$B:$N,13,FALSE))</f>
        <v/>
      </c>
      <c r="AB448" s="16" t="str">
        <f>IF(ISERROR(VLOOKUP(CONCATENATE($A448,"_",AB$2),'Reference data SID'!$B:$N,13,FALSE)),"",VLOOKUP(CONCATENATE($A448,"_",AB$2),'Reference data SID'!$B:$N,13,FALSE))</f>
        <v/>
      </c>
      <c r="AC448" s="16" t="str">
        <f>IF(ISERROR(VLOOKUP(CONCATENATE($A448,"_",AC$2),'Reference data SID'!$B:$N,13,FALSE)),"",VLOOKUP(CONCATENATE($A448,"_",AC$2),'Reference data SID'!$B:$N,13,FALSE))</f>
        <v/>
      </c>
      <c r="AD448" s="16" t="str">
        <f>IF(ISERROR(VLOOKUP(CONCATENATE($A448,"_",AD$2),'Reference data SID'!$B:$N,13,FALSE)),"",VLOOKUP(CONCATENATE($A448,"_",AD$2),'Reference data SID'!$B:$N,13,FALSE))</f>
        <v/>
      </c>
      <c r="AE448" s="16" t="str">
        <f>IF(ISERROR(VLOOKUP(CONCATENATE($A448,"_",AE$2),'Reference data SID'!$B:$N,13,FALSE)),"",VLOOKUP(CONCATENATE($A448,"_",AE$2),'Reference data SID'!$B:$N,13,FALSE))</f>
        <v/>
      </c>
      <c r="AF448" s="16" t="str">
        <f>IF(ISERROR(VLOOKUP(CONCATENATE($A448,"_",AF$2),'Reference data SID'!$B:$N,13,FALSE)),"",VLOOKUP(CONCATENATE($A448,"_",AF$2),'Reference data SID'!$B:$N,13,FALSE))</f>
        <v/>
      </c>
      <c r="AG448" s="16" t="str">
        <f>IF(ISERROR(VLOOKUP(CONCATENATE($A448,"_",AG$2),'Reference data SID'!$B:$N,13,FALSE)),"",VLOOKUP(CONCATENATE($A448,"_",AG$2),'Reference data SID'!$B:$N,13,FALSE))</f>
        <v/>
      </c>
      <c r="AH448" s="16" t="str">
        <f>IF(ISERROR(VLOOKUP(CONCATENATE($A448,"_",AH$2),'Reference data SID'!$B:$N,13,FALSE)),"",VLOOKUP(CONCATENATE($A448,"_",AH$2),'Reference data SID'!$B:$N,13,FALSE))</f>
        <v/>
      </c>
      <c r="AI448" s="16" t="str">
        <f>IF(ISERROR(VLOOKUP(CONCATENATE($A448,"_",AI$2),'Reference data SID'!$B:$N,13,FALSE)),"",VLOOKUP(CONCATENATE($A448,"_",AI$2),'Reference data SID'!$B:$N,13,FALSE))</f>
        <v/>
      </c>
      <c r="AJ448" s="16" t="str">
        <f>IF(ISERROR(VLOOKUP(CONCATENATE($A448,"_",AJ$2),'Reference data SID'!$B:$N,13,FALSE)),"",VLOOKUP(CONCATENATE($A448,"_",AJ$2),'Reference data SID'!$B:$N,13,FALSE))</f>
        <v/>
      </c>
      <c r="AK448" s="16" t="str">
        <f>IF(ISERROR(VLOOKUP(CONCATENATE($A448,"_",AK$2),'Reference data SID'!$B:$N,13,FALSE)),"",VLOOKUP(CONCATENATE($A448,"_",AK$2),'Reference data SID'!$B:$N,13,FALSE))</f>
        <v/>
      </c>
      <c r="AL448" s="16" t="str">
        <f>IF(ISERROR(VLOOKUP(CONCATENATE($A448,"_",AL$2),'Reference data SID'!$B:$N,13,FALSE)),"",VLOOKUP(CONCATENATE($A448,"_",AL$2),'Reference data SID'!$B:$N,13,FALSE))</f>
        <v/>
      </c>
      <c r="AM448" s="16" t="str">
        <f>IF(ISERROR(VLOOKUP(CONCATENATE($A448,"_",AM$2),'Reference data SID'!$B:$N,13,FALSE)),"",VLOOKUP(CONCATENATE($A448,"_",AM$2),'Reference data SID'!$B:$N,13,FALSE))</f>
        <v/>
      </c>
      <c r="AN448" s="16" t="str">
        <f>IF(ISERROR(VLOOKUP(CONCATENATE($A448,"_",AN$2),'Reference data SID'!$B:$N,13,FALSE)),"",VLOOKUP(CONCATENATE($A448,"_",AN$2),'Reference data SID'!$B:$N,13,FALSE))</f>
        <v/>
      </c>
      <c r="AO448" s="16" t="str">
        <f>IF(ISERROR(VLOOKUP(CONCATENATE($A448,"_",AO$2),'Reference data SID'!$B:$N,13,FALSE)),"",VLOOKUP(CONCATENATE($A448,"_",AO$2),'Reference data SID'!$B:$N,13,FALSE))</f>
        <v/>
      </c>
      <c r="AP448" s="16" t="str">
        <f>IF(ISERROR(VLOOKUP(CONCATENATE($A448,"_",AP$2),'Reference data SID'!$B:$N,13,FALSE)),"",VLOOKUP(CONCATENATE($A448,"_",AP$2),'Reference data SID'!$B:$N,13,FALSE))</f>
        <v/>
      </c>
      <c r="AQ448" s="16" t="str">
        <f>IF(ISERROR(VLOOKUP(CONCATENATE($A448,"_",AQ$2),'Reference data SID'!$B:$N,13,FALSE)),"",VLOOKUP(CONCATENATE($A448,"_",AQ$2),'Reference data SID'!$B:$N,13,FALSE))</f>
        <v/>
      </c>
      <c r="AR448" s="16" t="str">
        <f>IF(ISERROR(VLOOKUP(CONCATENATE($A448,"_",AR$2),'Reference data SID'!$B:$N,13,FALSE)),"",VLOOKUP(CONCATENATE($A448,"_",AR$2),'Reference data SID'!$B:$N,13,FALSE))</f>
        <v/>
      </c>
      <c r="AS448" s="16" t="str">
        <f>IF(ISERROR(VLOOKUP(CONCATENATE($A448,"_",AS$2),'Reference data SID'!$B:$N,13,FALSE)),"",VLOOKUP(CONCATENATE($A448,"_",AS$2),'Reference data SID'!$B:$N,13,FALSE))</f>
        <v/>
      </c>
      <c r="AT448" s="16" t="str">
        <f>IF(ISERROR(VLOOKUP(CONCATENATE($A448,"_",AT$2),'Reference data SID'!$B:$N,13,FALSE)),"",VLOOKUP(CONCATENATE($A448,"_",AT$2),'Reference data SID'!$B:$N,13,FALSE))</f>
        <v/>
      </c>
    </row>
    <row r="449" spans="1:46" x14ac:dyDescent="0.25">
      <c r="A449">
        <v>445</v>
      </c>
      <c r="B449" s="16" t="str">
        <f>IF(ISERROR(VLOOKUP(CONCATENATE($A449,"_",B$2),'Reference data SID'!$B:$N,13,FALSE)),"",VLOOKUP(CONCATENATE($A449,"_",B$2),'Reference data SID'!$B:$N,13,FALSE))</f>
        <v/>
      </c>
      <c r="C449" s="16" t="str">
        <f>IF(ISERROR(VLOOKUP(CONCATENATE($A449,"_",C$2),'Reference data SID'!$B:$N,13,FALSE)),"",VLOOKUP(CONCATENATE($A449,"_",C$2),'Reference data SID'!$B:$N,13,FALSE))</f>
        <v/>
      </c>
      <c r="D449" s="16" t="str">
        <f>IF(ISERROR(VLOOKUP(CONCATENATE($A449,"_",D$2),'Reference data SID'!$B:$N,13,FALSE)),"",VLOOKUP(CONCATENATE($A449,"_",D$2),'Reference data SID'!$B:$N,13,FALSE))</f>
        <v/>
      </c>
      <c r="E449" s="16" t="str">
        <f>IF(ISERROR(VLOOKUP(CONCATENATE($A449,"_",E$2),'Reference data SID'!$B:$N,13,FALSE)),"",VLOOKUP(CONCATENATE($A449,"_",E$2),'Reference data SID'!$B:$N,13,FALSE))</f>
        <v/>
      </c>
      <c r="F449" s="16" t="str">
        <f>IF(ISERROR(VLOOKUP(CONCATENATE($A449,"_",F$2),'Reference data SID'!$B:$N,13,FALSE)),"",VLOOKUP(CONCATENATE($A449,"_",F$2),'Reference data SID'!$B:$N,13,FALSE))</f>
        <v/>
      </c>
      <c r="G449" s="16" t="str">
        <f>IF(ISERROR(VLOOKUP(CONCATENATE($A449,"_",G$2),'Reference data SID'!$B:$N,13,FALSE)),"",VLOOKUP(CONCATENATE($A449,"_",G$2),'Reference data SID'!$B:$N,13,FALSE))</f>
        <v/>
      </c>
      <c r="H449" s="16" t="str">
        <f>IF(ISERROR(VLOOKUP(CONCATENATE($A449,"_",H$2),'Reference data SID'!$B:$N,13,FALSE)),"",VLOOKUP(CONCATENATE($A449,"_",H$2),'Reference data SID'!$B:$N,13,FALSE))</f>
        <v/>
      </c>
      <c r="I449" s="16" t="str">
        <f>IF(ISERROR(VLOOKUP(CONCATENATE($A449,"_",I$2),'Reference data SID'!$B:$N,13,FALSE)),"",VLOOKUP(CONCATENATE($A449,"_",I$2),'Reference data SID'!$B:$N,13,FALSE))</f>
        <v/>
      </c>
      <c r="J449" s="16" t="str">
        <f>IF(ISERROR(VLOOKUP(CONCATENATE($A449,"_",J$2),'Reference data SID'!$B:$N,13,FALSE)),"",VLOOKUP(CONCATENATE($A449,"_",J$2),'Reference data SID'!$B:$N,13,FALSE))</f>
        <v/>
      </c>
      <c r="K449" s="16" t="str">
        <f>IF(ISERROR(VLOOKUP(CONCATENATE($A449,"_",K$2),'Reference data SID'!$B:$N,13,FALSE)),"",VLOOKUP(CONCATENATE($A449,"_",K$2),'Reference data SID'!$B:$N,13,FALSE))</f>
        <v/>
      </c>
      <c r="L449" s="16" t="str">
        <f>IF(ISERROR(VLOOKUP(CONCATENATE($A449,"_",L$2),'Reference data SID'!$B:$N,13,FALSE)),"",VLOOKUP(CONCATENATE($A449,"_",L$2),'Reference data SID'!$B:$N,13,FALSE))</f>
        <v/>
      </c>
      <c r="M449" s="16" t="str">
        <f>IF(ISERROR(VLOOKUP(CONCATENATE($A449,"_",M$2),'Reference data SID'!$B:$N,13,FALSE)),"",VLOOKUP(CONCATENATE($A449,"_",M$2),'Reference data SID'!$B:$N,13,FALSE))</f>
        <v/>
      </c>
      <c r="N449" s="16" t="str">
        <f>IF(ISERROR(VLOOKUP(CONCATENATE($A449,"_",N$2),'Reference data SID'!$B:$N,13,FALSE)),"",VLOOKUP(CONCATENATE($A449,"_",N$2),'Reference data SID'!$B:$N,13,FALSE))</f>
        <v/>
      </c>
      <c r="O449" s="16" t="str">
        <f>IF(ISERROR(VLOOKUP(CONCATENATE($A449,"_",O$2),'Reference data SID'!$B:$N,13,FALSE)),"",VLOOKUP(CONCATENATE($A449,"_",O$2),'Reference data SID'!$B:$N,13,FALSE))</f>
        <v/>
      </c>
      <c r="P449" s="16" t="str">
        <f>IF(ISERROR(VLOOKUP(CONCATENATE($A449,"_",P$2),'Reference data SID'!$B:$N,13,FALSE)),"",VLOOKUP(CONCATENATE($A449,"_",P$2),'Reference data SID'!$B:$N,13,FALSE))</f>
        <v/>
      </c>
      <c r="Q449" s="16" t="str">
        <f>IF(ISERROR(VLOOKUP(CONCATENATE($A449,"_",Q$2),'Reference data SID'!$B:$N,13,FALSE)),"",VLOOKUP(CONCATENATE($A449,"_",Q$2),'Reference data SID'!$B:$N,13,FALSE))</f>
        <v/>
      </c>
      <c r="R449" s="16" t="str">
        <f>IF(ISERROR(VLOOKUP(CONCATENATE($A449,"_",R$2),'Reference data SID'!$B:$N,13,FALSE)),"",VLOOKUP(CONCATENATE($A449,"_",R$2),'Reference data SID'!$B:$N,13,FALSE))</f>
        <v/>
      </c>
      <c r="S449" s="16" t="str">
        <f>IF(ISERROR(VLOOKUP(CONCATENATE($A449,"_",S$2),'Reference data SID'!$B:$N,13,FALSE)),"",VLOOKUP(CONCATENATE($A449,"_",S$2),'Reference data SID'!$B:$N,13,FALSE))</f>
        <v/>
      </c>
      <c r="T449" s="16" t="str">
        <f>IF(ISERROR(VLOOKUP(CONCATENATE($A449,"_",T$2),'Reference data SID'!$B:$N,13,FALSE)),"",VLOOKUP(CONCATENATE($A449,"_",T$2),'Reference data SID'!$B:$N,13,FALSE))</f>
        <v/>
      </c>
      <c r="U449" s="16" t="str">
        <f>IF(ISERROR(VLOOKUP(CONCATENATE($A449,"_",U$2),'Reference data SID'!$B:$N,13,FALSE)),"",VLOOKUP(CONCATENATE($A449,"_",U$2),'Reference data SID'!$B:$N,13,FALSE))</f>
        <v/>
      </c>
      <c r="V449" s="16" t="str">
        <f>IF(ISERROR(VLOOKUP(CONCATENATE($A449,"_",V$2),'Reference data SID'!$B:$N,13,FALSE)),"",VLOOKUP(CONCATENATE($A449,"_",V$2),'Reference data SID'!$B:$N,13,FALSE))</f>
        <v/>
      </c>
      <c r="W449" s="16" t="str">
        <f>IF(ISERROR(VLOOKUP(CONCATENATE($A449,"_",W$2),'Reference data SID'!$B:$N,13,FALSE)),"",VLOOKUP(CONCATENATE($A449,"_",W$2),'Reference data SID'!$B:$N,13,FALSE))</f>
        <v/>
      </c>
      <c r="X449" s="16" t="str">
        <f>IF(ISERROR(VLOOKUP(CONCATENATE($A449,"_",X$2),'Reference data SID'!$B:$N,13,FALSE)),"",VLOOKUP(CONCATENATE($A449,"_",X$2),'Reference data SID'!$B:$N,13,FALSE))</f>
        <v/>
      </c>
      <c r="Y449" s="16" t="str">
        <f>IF(ISERROR(VLOOKUP(CONCATENATE($A449,"_",Y$2),'Reference data SID'!$B:$N,13,FALSE)),"",VLOOKUP(CONCATENATE($A449,"_",Y$2),'Reference data SID'!$B:$N,13,FALSE))</f>
        <v/>
      </c>
      <c r="Z449" s="16" t="str">
        <f>IF(ISERROR(VLOOKUP(CONCATENATE($A449,"_",Z$2),'Reference data SID'!$B:$N,13,FALSE)),"",VLOOKUP(CONCATENATE($A449,"_",Z$2),'Reference data SID'!$B:$N,13,FALSE))</f>
        <v/>
      </c>
      <c r="AA449" s="16" t="str">
        <f>IF(ISERROR(VLOOKUP(CONCATENATE($A449,"_",AA$2),'Reference data SID'!$B:$N,13,FALSE)),"",VLOOKUP(CONCATENATE($A449,"_",AA$2),'Reference data SID'!$B:$N,13,FALSE))</f>
        <v/>
      </c>
      <c r="AB449" s="16" t="str">
        <f>IF(ISERROR(VLOOKUP(CONCATENATE($A449,"_",AB$2),'Reference data SID'!$B:$N,13,FALSE)),"",VLOOKUP(CONCATENATE($A449,"_",AB$2),'Reference data SID'!$B:$N,13,FALSE))</f>
        <v/>
      </c>
      <c r="AC449" s="16" t="str">
        <f>IF(ISERROR(VLOOKUP(CONCATENATE($A449,"_",AC$2),'Reference data SID'!$B:$N,13,FALSE)),"",VLOOKUP(CONCATENATE($A449,"_",AC$2),'Reference data SID'!$B:$N,13,FALSE))</f>
        <v/>
      </c>
      <c r="AD449" s="16" t="str">
        <f>IF(ISERROR(VLOOKUP(CONCATENATE($A449,"_",AD$2),'Reference data SID'!$B:$N,13,FALSE)),"",VLOOKUP(CONCATENATE($A449,"_",AD$2),'Reference data SID'!$B:$N,13,FALSE))</f>
        <v/>
      </c>
      <c r="AE449" s="16" t="str">
        <f>IF(ISERROR(VLOOKUP(CONCATENATE($A449,"_",AE$2),'Reference data SID'!$B:$N,13,FALSE)),"",VLOOKUP(CONCATENATE($A449,"_",AE$2),'Reference data SID'!$B:$N,13,FALSE))</f>
        <v/>
      </c>
      <c r="AF449" s="16" t="str">
        <f>IF(ISERROR(VLOOKUP(CONCATENATE($A449,"_",AF$2),'Reference data SID'!$B:$N,13,FALSE)),"",VLOOKUP(CONCATENATE($A449,"_",AF$2),'Reference data SID'!$B:$N,13,FALSE))</f>
        <v/>
      </c>
      <c r="AG449" s="16" t="str">
        <f>IF(ISERROR(VLOOKUP(CONCATENATE($A449,"_",AG$2),'Reference data SID'!$B:$N,13,FALSE)),"",VLOOKUP(CONCATENATE($A449,"_",AG$2),'Reference data SID'!$B:$N,13,FALSE))</f>
        <v/>
      </c>
      <c r="AH449" s="16" t="str">
        <f>IF(ISERROR(VLOOKUP(CONCATENATE($A449,"_",AH$2),'Reference data SID'!$B:$N,13,FALSE)),"",VLOOKUP(CONCATENATE($A449,"_",AH$2),'Reference data SID'!$B:$N,13,FALSE))</f>
        <v/>
      </c>
      <c r="AI449" s="16" t="str">
        <f>IF(ISERROR(VLOOKUP(CONCATENATE($A449,"_",AI$2),'Reference data SID'!$B:$N,13,FALSE)),"",VLOOKUP(CONCATENATE($A449,"_",AI$2),'Reference data SID'!$B:$N,13,FALSE))</f>
        <v/>
      </c>
      <c r="AJ449" s="16" t="str">
        <f>IF(ISERROR(VLOOKUP(CONCATENATE($A449,"_",AJ$2),'Reference data SID'!$B:$N,13,FALSE)),"",VLOOKUP(CONCATENATE($A449,"_",AJ$2),'Reference data SID'!$B:$N,13,FALSE))</f>
        <v/>
      </c>
      <c r="AK449" s="16" t="str">
        <f>IF(ISERROR(VLOOKUP(CONCATENATE($A449,"_",AK$2),'Reference data SID'!$B:$N,13,FALSE)),"",VLOOKUP(CONCATENATE($A449,"_",AK$2),'Reference data SID'!$B:$N,13,FALSE))</f>
        <v/>
      </c>
      <c r="AL449" s="16" t="str">
        <f>IF(ISERROR(VLOOKUP(CONCATENATE($A449,"_",AL$2),'Reference data SID'!$B:$N,13,FALSE)),"",VLOOKUP(CONCATENATE($A449,"_",AL$2),'Reference data SID'!$B:$N,13,FALSE))</f>
        <v/>
      </c>
      <c r="AM449" s="16" t="str">
        <f>IF(ISERROR(VLOOKUP(CONCATENATE($A449,"_",AM$2),'Reference data SID'!$B:$N,13,FALSE)),"",VLOOKUP(CONCATENATE($A449,"_",AM$2),'Reference data SID'!$B:$N,13,FALSE))</f>
        <v/>
      </c>
      <c r="AN449" s="16" t="str">
        <f>IF(ISERROR(VLOOKUP(CONCATENATE($A449,"_",AN$2),'Reference data SID'!$B:$N,13,FALSE)),"",VLOOKUP(CONCATENATE($A449,"_",AN$2),'Reference data SID'!$B:$N,13,FALSE))</f>
        <v/>
      </c>
      <c r="AO449" s="16" t="str">
        <f>IF(ISERROR(VLOOKUP(CONCATENATE($A449,"_",AO$2),'Reference data SID'!$B:$N,13,FALSE)),"",VLOOKUP(CONCATENATE($A449,"_",AO$2),'Reference data SID'!$B:$N,13,FALSE))</f>
        <v/>
      </c>
      <c r="AP449" s="16" t="str">
        <f>IF(ISERROR(VLOOKUP(CONCATENATE($A449,"_",AP$2),'Reference data SID'!$B:$N,13,FALSE)),"",VLOOKUP(CONCATENATE($A449,"_",AP$2),'Reference data SID'!$B:$N,13,FALSE))</f>
        <v/>
      </c>
      <c r="AQ449" s="16" t="str">
        <f>IF(ISERROR(VLOOKUP(CONCATENATE($A449,"_",AQ$2),'Reference data SID'!$B:$N,13,FALSE)),"",VLOOKUP(CONCATENATE($A449,"_",AQ$2),'Reference data SID'!$B:$N,13,FALSE))</f>
        <v/>
      </c>
      <c r="AR449" s="16" t="str">
        <f>IF(ISERROR(VLOOKUP(CONCATENATE($A449,"_",AR$2),'Reference data SID'!$B:$N,13,FALSE)),"",VLOOKUP(CONCATENATE($A449,"_",AR$2),'Reference data SID'!$B:$N,13,FALSE))</f>
        <v/>
      </c>
      <c r="AS449" s="16" t="str">
        <f>IF(ISERROR(VLOOKUP(CONCATENATE($A449,"_",AS$2),'Reference data SID'!$B:$N,13,FALSE)),"",VLOOKUP(CONCATENATE($A449,"_",AS$2),'Reference data SID'!$B:$N,13,FALSE))</f>
        <v/>
      </c>
      <c r="AT449" s="16" t="str">
        <f>IF(ISERROR(VLOOKUP(CONCATENATE($A449,"_",AT$2),'Reference data SID'!$B:$N,13,FALSE)),"",VLOOKUP(CONCATENATE($A449,"_",AT$2),'Reference data SID'!$B:$N,13,FALSE))</f>
        <v/>
      </c>
    </row>
    <row r="450" spans="1:46" x14ac:dyDescent="0.25">
      <c r="A450">
        <v>446</v>
      </c>
      <c r="B450" s="16" t="str">
        <f>IF(ISERROR(VLOOKUP(CONCATENATE($A450,"_",B$2),'Reference data SID'!$B:$N,13,FALSE)),"",VLOOKUP(CONCATENATE($A450,"_",B$2),'Reference data SID'!$B:$N,13,FALSE))</f>
        <v/>
      </c>
      <c r="C450" s="16" t="str">
        <f>IF(ISERROR(VLOOKUP(CONCATENATE($A450,"_",C$2),'Reference data SID'!$B:$N,13,FALSE)),"",VLOOKUP(CONCATENATE($A450,"_",C$2),'Reference data SID'!$B:$N,13,FALSE))</f>
        <v/>
      </c>
      <c r="D450" s="16" t="str">
        <f>IF(ISERROR(VLOOKUP(CONCATENATE($A450,"_",D$2),'Reference data SID'!$B:$N,13,FALSE)),"",VLOOKUP(CONCATENATE($A450,"_",D$2),'Reference data SID'!$B:$N,13,FALSE))</f>
        <v/>
      </c>
      <c r="E450" s="16" t="str">
        <f>IF(ISERROR(VLOOKUP(CONCATENATE($A450,"_",E$2),'Reference data SID'!$B:$N,13,FALSE)),"",VLOOKUP(CONCATENATE($A450,"_",E$2),'Reference data SID'!$B:$N,13,FALSE))</f>
        <v/>
      </c>
      <c r="F450" s="16" t="str">
        <f>IF(ISERROR(VLOOKUP(CONCATENATE($A450,"_",F$2),'Reference data SID'!$B:$N,13,FALSE)),"",VLOOKUP(CONCATENATE($A450,"_",F$2),'Reference data SID'!$B:$N,13,FALSE))</f>
        <v/>
      </c>
      <c r="G450" s="16" t="str">
        <f>IF(ISERROR(VLOOKUP(CONCATENATE($A450,"_",G$2),'Reference data SID'!$B:$N,13,FALSE)),"",VLOOKUP(CONCATENATE($A450,"_",G$2),'Reference data SID'!$B:$N,13,FALSE))</f>
        <v/>
      </c>
      <c r="H450" s="16" t="str">
        <f>IF(ISERROR(VLOOKUP(CONCATENATE($A450,"_",H$2),'Reference data SID'!$B:$N,13,FALSE)),"",VLOOKUP(CONCATENATE($A450,"_",H$2),'Reference data SID'!$B:$N,13,FALSE))</f>
        <v/>
      </c>
      <c r="I450" s="16" t="str">
        <f>IF(ISERROR(VLOOKUP(CONCATENATE($A450,"_",I$2),'Reference data SID'!$B:$N,13,FALSE)),"",VLOOKUP(CONCATENATE($A450,"_",I$2),'Reference data SID'!$B:$N,13,FALSE))</f>
        <v/>
      </c>
      <c r="J450" s="16" t="str">
        <f>IF(ISERROR(VLOOKUP(CONCATENATE($A450,"_",J$2),'Reference data SID'!$B:$N,13,FALSE)),"",VLOOKUP(CONCATENATE($A450,"_",J$2),'Reference data SID'!$B:$N,13,FALSE))</f>
        <v/>
      </c>
      <c r="K450" s="16" t="str">
        <f>IF(ISERROR(VLOOKUP(CONCATENATE($A450,"_",K$2),'Reference data SID'!$B:$N,13,FALSE)),"",VLOOKUP(CONCATENATE($A450,"_",K$2),'Reference data SID'!$B:$N,13,FALSE))</f>
        <v/>
      </c>
      <c r="L450" s="16" t="str">
        <f>IF(ISERROR(VLOOKUP(CONCATENATE($A450,"_",L$2),'Reference data SID'!$B:$N,13,FALSE)),"",VLOOKUP(CONCATENATE($A450,"_",L$2),'Reference data SID'!$B:$N,13,FALSE))</f>
        <v/>
      </c>
      <c r="M450" s="16" t="str">
        <f>IF(ISERROR(VLOOKUP(CONCATENATE($A450,"_",M$2),'Reference data SID'!$B:$N,13,FALSE)),"",VLOOKUP(CONCATENATE($A450,"_",M$2),'Reference data SID'!$B:$N,13,FALSE))</f>
        <v/>
      </c>
      <c r="N450" s="16" t="str">
        <f>IF(ISERROR(VLOOKUP(CONCATENATE($A450,"_",N$2),'Reference data SID'!$B:$N,13,FALSE)),"",VLOOKUP(CONCATENATE($A450,"_",N$2),'Reference data SID'!$B:$N,13,FALSE))</f>
        <v/>
      </c>
      <c r="O450" s="16" t="str">
        <f>IF(ISERROR(VLOOKUP(CONCATENATE($A450,"_",O$2),'Reference data SID'!$B:$N,13,FALSE)),"",VLOOKUP(CONCATENATE($A450,"_",O$2),'Reference data SID'!$B:$N,13,FALSE))</f>
        <v/>
      </c>
      <c r="P450" s="16" t="str">
        <f>IF(ISERROR(VLOOKUP(CONCATENATE($A450,"_",P$2),'Reference data SID'!$B:$N,13,FALSE)),"",VLOOKUP(CONCATENATE($A450,"_",P$2),'Reference data SID'!$B:$N,13,FALSE))</f>
        <v/>
      </c>
      <c r="Q450" s="16" t="str">
        <f>IF(ISERROR(VLOOKUP(CONCATENATE($A450,"_",Q$2),'Reference data SID'!$B:$N,13,FALSE)),"",VLOOKUP(CONCATENATE($A450,"_",Q$2),'Reference data SID'!$B:$N,13,FALSE))</f>
        <v/>
      </c>
      <c r="R450" s="16" t="str">
        <f>IF(ISERROR(VLOOKUP(CONCATENATE($A450,"_",R$2),'Reference data SID'!$B:$N,13,FALSE)),"",VLOOKUP(CONCATENATE($A450,"_",R$2),'Reference data SID'!$B:$N,13,FALSE))</f>
        <v/>
      </c>
      <c r="S450" s="16" t="str">
        <f>IF(ISERROR(VLOOKUP(CONCATENATE($A450,"_",S$2),'Reference data SID'!$B:$N,13,FALSE)),"",VLOOKUP(CONCATENATE($A450,"_",S$2),'Reference data SID'!$B:$N,13,FALSE))</f>
        <v/>
      </c>
      <c r="T450" s="16" t="str">
        <f>IF(ISERROR(VLOOKUP(CONCATENATE($A450,"_",T$2),'Reference data SID'!$B:$N,13,FALSE)),"",VLOOKUP(CONCATENATE($A450,"_",T$2),'Reference data SID'!$B:$N,13,FALSE))</f>
        <v/>
      </c>
      <c r="U450" s="16" t="str">
        <f>IF(ISERROR(VLOOKUP(CONCATENATE($A450,"_",U$2),'Reference data SID'!$B:$N,13,FALSE)),"",VLOOKUP(CONCATENATE($A450,"_",U$2),'Reference data SID'!$B:$N,13,FALSE))</f>
        <v/>
      </c>
      <c r="V450" s="16" t="str">
        <f>IF(ISERROR(VLOOKUP(CONCATENATE($A450,"_",V$2),'Reference data SID'!$B:$N,13,FALSE)),"",VLOOKUP(CONCATENATE($A450,"_",V$2),'Reference data SID'!$B:$N,13,FALSE))</f>
        <v/>
      </c>
      <c r="W450" s="16" t="str">
        <f>IF(ISERROR(VLOOKUP(CONCATENATE($A450,"_",W$2),'Reference data SID'!$B:$N,13,FALSE)),"",VLOOKUP(CONCATENATE($A450,"_",W$2),'Reference data SID'!$B:$N,13,FALSE))</f>
        <v/>
      </c>
      <c r="X450" s="16" t="str">
        <f>IF(ISERROR(VLOOKUP(CONCATENATE($A450,"_",X$2),'Reference data SID'!$B:$N,13,FALSE)),"",VLOOKUP(CONCATENATE($A450,"_",X$2),'Reference data SID'!$B:$N,13,FALSE))</f>
        <v/>
      </c>
      <c r="Y450" s="16" t="str">
        <f>IF(ISERROR(VLOOKUP(CONCATENATE($A450,"_",Y$2),'Reference data SID'!$B:$N,13,FALSE)),"",VLOOKUP(CONCATENATE($A450,"_",Y$2),'Reference data SID'!$B:$N,13,FALSE))</f>
        <v/>
      </c>
      <c r="Z450" s="16" t="str">
        <f>IF(ISERROR(VLOOKUP(CONCATENATE($A450,"_",Z$2),'Reference data SID'!$B:$N,13,FALSE)),"",VLOOKUP(CONCATENATE($A450,"_",Z$2),'Reference data SID'!$B:$N,13,FALSE))</f>
        <v/>
      </c>
      <c r="AA450" s="16" t="str">
        <f>IF(ISERROR(VLOOKUP(CONCATENATE($A450,"_",AA$2),'Reference data SID'!$B:$N,13,FALSE)),"",VLOOKUP(CONCATENATE($A450,"_",AA$2),'Reference data SID'!$B:$N,13,FALSE))</f>
        <v/>
      </c>
      <c r="AB450" s="16" t="str">
        <f>IF(ISERROR(VLOOKUP(CONCATENATE($A450,"_",AB$2),'Reference data SID'!$B:$N,13,FALSE)),"",VLOOKUP(CONCATENATE($A450,"_",AB$2),'Reference data SID'!$B:$N,13,FALSE))</f>
        <v/>
      </c>
      <c r="AC450" s="16" t="str">
        <f>IF(ISERROR(VLOOKUP(CONCATENATE($A450,"_",AC$2),'Reference data SID'!$B:$N,13,FALSE)),"",VLOOKUP(CONCATENATE($A450,"_",AC$2),'Reference data SID'!$B:$N,13,FALSE))</f>
        <v/>
      </c>
      <c r="AD450" s="16" t="str">
        <f>IF(ISERROR(VLOOKUP(CONCATENATE($A450,"_",AD$2),'Reference data SID'!$B:$N,13,FALSE)),"",VLOOKUP(CONCATENATE($A450,"_",AD$2),'Reference data SID'!$B:$N,13,FALSE))</f>
        <v/>
      </c>
      <c r="AE450" s="16" t="str">
        <f>IF(ISERROR(VLOOKUP(CONCATENATE($A450,"_",AE$2),'Reference data SID'!$B:$N,13,FALSE)),"",VLOOKUP(CONCATENATE($A450,"_",AE$2),'Reference data SID'!$B:$N,13,FALSE))</f>
        <v/>
      </c>
      <c r="AF450" s="16" t="str">
        <f>IF(ISERROR(VLOOKUP(CONCATENATE($A450,"_",AF$2),'Reference data SID'!$B:$N,13,FALSE)),"",VLOOKUP(CONCATENATE($A450,"_",AF$2),'Reference data SID'!$B:$N,13,FALSE))</f>
        <v/>
      </c>
      <c r="AG450" s="16" t="str">
        <f>IF(ISERROR(VLOOKUP(CONCATENATE($A450,"_",AG$2),'Reference data SID'!$B:$N,13,FALSE)),"",VLOOKUP(CONCATENATE($A450,"_",AG$2),'Reference data SID'!$B:$N,13,FALSE))</f>
        <v/>
      </c>
      <c r="AH450" s="16" t="str">
        <f>IF(ISERROR(VLOOKUP(CONCATENATE($A450,"_",AH$2),'Reference data SID'!$B:$N,13,FALSE)),"",VLOOKUP(CONCATENATE($A450,"_",AH$2),'Reference data SID'!$B:$N,13,FALSE))</f>
        <v/>
      </c>
      <c r="AI450" s="16" t="str">
        <f>IF(ISERROR(VLOOKUP(CONCATENATE($A450,"_",AI$2),'Reference data SID'!$B:$N,13,FALSE)),"",VLOOKUP(CONCATENATE($A450,"_",AI$2),'Reference data SID'!$B:$N,13,FALSE))</f>
        <v/>
      </c>
      <c r="AJ450" s="16" t="str">
        <f>IF(ISERROR(VLOOKUP(CONCATENATE($A450,"_",AJ$2),'Reference data SID'!$B:$N,13,FALSE)),"",VLOOKUP(CONCATENATE($A450,"_",AJ$2),'Reference data SID'!$B:$N,13,FALSE))</f>
        <v/>
      </c>
      <c r="AK450" s="16" t="str">
        <f>IF(ISERROR(VLOOKUP(CONCATENATE($A450,"_",AK$2),'Reference data SID'!$B:$N,13,FALSE)),"",VLOOKUP(CONCATENATE($A450,"_",AK$2),'Reference data SID'!$B:$N,13,FALSE))</f>
        <v/>
      </c>
      <c r="AL450" s="16" t="str">
        <f>IF(ISERROR(VLOOKUP(CONCATENATE($A450,"_",AL$2),'Reference data SID'!$B:$N,13,FALSE)),"",VLOOKUP(CONCATENATE($A450,"_",AL$2),'Reference data SID'!$B:$N,13,FALSE))</f>
        <v/>
      </c>
      <c r="AM450" s="16" t="str">
        <f>IF(ISERROR(VLOOKUP(CONCATENATE($A450,"_",AM$2),'Reference data SID'!$B:$N,13,FALSE)),"",VLOOKUP(CONCATENATE($A450,"_",AM$2),'Reference data SID'!$B:$N,13,FALSE))</f>
        <v/>
      </c>
      <c r="AN450" s="16" t="str">
        <f>IF(ISERROR(VLOOKUP(CONCATENATE($A450,"_",AN$2),'Reference data SID'!$B:$N,13,FALSE)),"",VLOOKUP(CONCATENATE($A450,"_",AN$2),'Reference data SID'!$B:$N,13,FALSE))</f>
        <v/>
      </c>
      <c r="AO450" s="16" t="str">
        <f>IF(ISERROR(VLOOKUP(CONCATENATE($A450,"_",AO$2),'Reference data SID'!$B:$N,13,FALSE)),"",VLOOKUP(CONCATENATE($A450,"_",AO$2),'Reference data SID'!$B:$N,13,FALSE))</f>
        <v/>
      </c>
      <c r="AP450" s="16" t="str">
        <f>IF(ISERROR(VLOOKUP(CONCATENATE($A450,"_",AP$2),'Reference data SID'!$B:$N,13,FALSE)),"",VLOOKUP(CONCATENATE($A450,"_",AP$2),'Reference data SID'!$B:$N,13,FALSE))</f>
        <v/>
      </c>
      <c r="AQ450" s="16" t="str">
        <f>IF(ISERROR(VLOOKUP(CONCATENATE($A450,"_",AQ$2),'Reference data SID'!$B:$N,13,FALSE)),"",VLOOKUP(CONCATENATE($A450,"_",AQ$2),'Reference data SID'!$B:$N,13,FALSE))</f>
        <v/>
      </c>
      <c r="AR450" s="16" t="str">
        <f>IF(ISERROR(VLOOKUP(CONCATENATE($A450,"_",AR$2),'Reference data SID'!$B:$N,13,FALSE)),"",VLOOKUP(CONCATENATE($A450,"_",AR$2),'Reference data SID'!$B:$N,13,FALSE))</f>
        <v/>
      </c>
      <c r="AS450" s="16" t="str">
        <f>IF(ISERROR(VLOOKUP(CONCATENATE($A450,"_",AS$2),'Reference data SID'!$B:$N,13,FALSE)),"",VLOOKUP(CONCATENATE($A450,"_",AS$2),'Reference data SID'!$B:$N,13,FALSE))</f>
        <v/>
      </c>
      <c r="AT450" s="16" t="str">
        <f>IF(ISERROR(VLOOKUP(CONCATENATE($A450,"_",AT$2),'Reference data SID'!$B:$N,13,FALSE)),"",VLOOKUP(CONCATENATE($A450,"_",AT$2),'Reference data SID'!$B:$N,13,FALSE))</f>
        <v/>
      </c>
    </row>
    <row r="451" spans="1:46" x14ac:dyDescent="0.25">
      <c r="A451">
        <v>447</v>
      </c>
      <c r="B451" s="16" t="str">
        <f>IF(ISERROR(VLOOKUP(CONCATENATE($A451,"_",B$2),'Reference data SID'!$B:$N,13,FALSE)),"",VLOOKUP(CONCATENATE($A451,"_",B$2),'Reference data SID'!$B:$N,13,FALSE))</f>
        <v/>
      </c>
      <c r="C451" s="16" t="str">
        <f>IF(ISERROR(VLOOKUP(CONCATENATE($A451,"_",C$2),'Reference data SID'!$B:$N,13,FALSE)),"",VLOOKUP(CONCATENATE($A451,"_",C$2),'Reference data SID'!$B:$N,13,FALSE))</f>
        <v/>
      </c>
      <c r="D451" s="16" t="str">
        <f>IF(ISERROR(VLOOKUP(CONCATENATE($A451,"_",D$2),'Reference data SID'!$B:$N,13,FALSE)),"",VLOOKUP(CONCATENATE($A451,"_",D$2),'Reference data SID'!$B:$N,13,FALSE))</f>
        <v/>
      </c>
      <c r="E451" s="16" t="str">
        <f>IF(ISERROR(VLOOKUP(CONCATENATE($A451,"_",E$2),'Reference data SID'!$B:$N,13,FALSE)),"",VLOOKUP(CONCATENATE($A451,"_",E$2),'Reference data SID'!$B:$N,13,FALSE))</f>
        <v/>
      </c>
      <c r="F451" s="16" t="str">
        <f>IF(ISERROR(VLOOKUP(CONCATENATE($A451,"_",F$2),'Reference data SID'!$B:$N,13,FALSE)),"",VLOOKUP(CONCATENATE($A451,"_",F$2),'Reference data SID'!$B:$N,13,FALSE))</f>
        <v/>
      </c>
      <c r="G451" s="16" t="str">
        <f>IF(ISERROR(VLOOKUP(CONCATENATE($A451,"_",G$2),'Reference data SID'!$B:$N,13,FALSE)),"",VLOOKUP(CONCATENATE($A451,"_",G$2),'Reference data SID'!$B:$N,13,FALSE))</f>
        <v/>
      </c>
      <c r="H451" s="16" t="str">
        <f>IF(ISERROR(VLOOKUP(CONCATENATE($A451,"_",H$2),'Reference data SID'!$B:$N,13,FALSE)),"",VLOOKUP(CONCATENATE($A451,"_",H$2),'Reference data SID'!$B:$N,13,FALSE))</f>
        <v/>
      </c>
      <c r="I451" s="16" t="str">
        <f>IF(ISERROR(VLOOKUP(CONCATENATE($A451,"_",I$2),'Reference data SID'!$B:$N,13,FALSE)),"",VLOOKUP(CONCATENATE($A451,"_",I$2),'Reference data SID'!$B:$N,13,FALSE))</f>
        <v/>
      </c>
      <c r="J451" s="16" t="str">
        <f>IF(ISERROR(VLOOKUP(CONCATENATE($A451,"_",J$2),'Reference data SID'!$B:$N,13,FALSE)),"",VLOOKUP(CONCATENATE($A451,"_",J$2),'Reference data SID'!$B:$N,13,FALSE))</f>
        <v/>
      </c>
      <c r="K451" s="16" t="str">
        <f>IF(ISERROR(VLOOKUP(CONCATENATE($A451,"_",K$2),'Reference data SID'!$B:$N,13,FALSE)),"",VLOOKUP(CONCATENATE($A451,"_",K$2),'Reference data SID'!$B:$N,13,FALSE))</f>
        <v/>
      </c>
      <c r="L451" s="16" t="str">
        <f>IF(ISERROR(VLOOKUP(CONCATENATE($A451,"_",L$2),'Reference data SID'!$B:$N,13,FALSE)),"",VLOOKUP(CONCATENATE($A451,"_",L$2),'Reference data SID'!$B:$N,13,FALSE))</f>
        <v/>
      </c>
      <c r="M451" s="16" t="str">
        <f>IF(ISERROR(VLOOKUP(CONCATENATE($A451,"_",M$2),'Reference data SID'!$B:$N,13,FALSE)),"",VLOOKUP(CONCATENATE($A451,"_",M$2),'Reference data SID'!$B:$N,13,FALSE))</f>
        <v/>
      </c>
      <c r="N451" s="16" t="str">
        <f>IF(ISERROR(VLOOKUP(CONCATENATE($A451,"_",N$2),'Reference data SID'!$B:$N,13,FALSE)),"",VLOOKUP(CONCATENATE($A451,"_",N$2),'Reference data SID'!$B:$N,13,FALSE))</f>
        <v/>
      </c>
      <c r="O451" s="16" t="str">
        <f>IF(ISERROR(VLOOKUP(CONCATENATE($A451,"_",O$2),'Reference data SID'!$B:$N,13,FALSE)),"",VLOOKUP(CONCATENATE($A451,"_",O$2),'Reference data SID'!$B:$N,13,FALSE))</f>
        <v/>
      </c>
      <c r="P451" s="16" t="str">
        <f>IF(ISERROR(VLOOKUP(CONCATENATE($A451,"_",P$2),'Reference data SID'!$B:$N,13,FALSE)),"",VLOOKUP(CONCATENATE($A451,"_",P$2),'Reference data SID'!$B:$N,13,FALSE))</f>
        <v/>
      </c>
      <c r="Q451" s="16" t="str">
        <f>IF(ISERROR(VLOOKUP(CONCATENATE($A451,"_",Q$2),'Reference data SID'!$B:$N,13,FALSE)),"",VLOOKUP(CONCATENATE($A451,"_",Q$2),'Reference data SID'!$B:$N,13,FALSE))</f>
        <v/>
      </c>
      <c r="R451" s="16" t="str">
        <f>IF(ISERROR(VLOOKUP(CONCATENATE($A451,"_",R$2),'Reference data SID'!$B:$N,13,FALSE)),"",VLOOKUP(CONCATENATE($A451,"_",R$2),'Reference data SID'!$B:$N,13,FALSE))</f>
        <v/>
      </c>
      <c r="S451" s="16" t="str">
        <f>IF(ISERROR(VLOOKUP(CONCATENATE($A451,"_",S$2),'Reference data SID'!$B:$N,13,FALSE)),"",VLOOKUP(CONCATENATE($A451,"_",S$2),'Reference data SID'!$B:$N,13,FALSE))</f>
        <v/>
      </c>
      <c r="T451" s="16" t="str">
        <f>IF(ISERROR(VLOOKUP(CONCATENATE($A451,"_",T$2),'Reference data SID'!$B:$N,13,FALSE)),"",VLOOKUP(CONCATENATE($A451,"_",T$2),'Reference data SID'!$B:$N,13,FALSE))</f>
        <v/>
      </c>
      <c r="U451" s="16" t="str">
        <f>IF(ISERROR(VLOOKUP(CONCATENATE($A451,"_",U$2),'Reference data SID'!$B:$N,13,FALSE)),"",VLOOKUP(CONCATENATE($A451,"_",U$2),'Reference data SID'!$B:$N,13,FALSE))</f>
        <v/>
      </c>
      <c r="V451" s="16" t="str">
        <f>IF(ISERROR(VLOOKUP(CONCATENATE($A451,"_",V$2),'Reference data SID'!$B:$N,13,FALSE)),"",VLOOKUP(CONCATENATE($A451,"_",V$2),'Reference data SID'!$B:$N,13,FALSE))</f>
        <v/>
      </c>
      <c r="W451" s="16" t="str">
        <f>IF(ISERROR(VLOOKUP(CONCATENATE($A451,"_",W$2),'Reference data SID'!$B:$N,13,FALSE)),"",VLOOKUP(CONCATENATE($A451,"_",W$2),'Reference data SID'!$B:$N,13,FALSE))</f>
        <v/>
      </c>
      <c r="X451" s="16" t="str">
        <f>IF(ISERROR(VLOOKUP(CONCATENATE($A451,"_",X$2),'Reference data SID'!$B:$N,13,FALSE)),"",VLOOKUP(CONCATENATE($A451,"_",X$2),'Reference data SID'!$B:$N,13,FALSE))</f>
        <v/>
      </c>
      <c r="Y451" s="16" t="str">
        <f>IF(ISERROR(VLOOKUP(CONCATENATE($A451,"_",Y$2),'Reference data SID'!$B:$N,13,FALSE)),"",VLOOKUP(CONCATENATE($A451,"_",Y$2),'Reference data SID'!$B:$N,13,FALSE))</f>
        <v/>
      </c>
      <c r="Z451" s="16" t="str">
        <f>IF(ISERROR(VLOOKUP(CONCATENATE($A451,"_",Z$2),'Reference data SID'!$B:$N,13,FALSE)),"",VLOOKUP(CONCATENATE($A451,"_",Z$2),'Reference data SID'!$B:$N,13,FALSE))</f>
        <v/>
      </c>
      <c r="AA451" s="16" t="str">
        <f>IF(ISERROR(VLOOKUP(CONCATENATE($A451,"_",AA$2),'Reference data SID'!$B:$N,13,FALSE)),"",VLOOKUP(CONCATENATE($A451,"_",AA$2),'Reference data SID'!$B:$N,13,FALSE))</f>
        <v/>
      </c>
      <c r="AB451" s="16" t="str">
        <f>IF(ISERROR(VLOOKUP(CONCATENATE($A451,"_",AB$2),'Reference data SID'!$B:$N,13,FALSE)),"",VLOOKUP(CONCATENATE($A451,"_",AB$2),'Reference data SID'!$B:$N,13,FALSE))</f>
        <v/>
      </c>
      <c r="AC451" s="16" t="str">
        <f>IF(ISERROR(VLOOKUP(CONCATENATE($A451,"_",AC$2),'Reference data SID'!$B:$N,13,FALSE)),"",VLOOKUP(CONCATENATE($A451,"_",AC$2),'Reference data SID'!$B:$N,13,FALSE))</f>
        <v/>
      </c>
      <c r="AD451" s="16" t="str">
        <f>IF(ISERROR(VLOOKUP(CONCATENATE($A451,"_",AD$2),'Reference data SID'!$B:$N,13,FALSE)),"",VLOOKUP(CONCATENATE($A451,"_",AD$2),'Reference data SID'!$B:$N,13,FALSE))</f>
        <v/>
      </c>
      <c r="AE451" s="16" t="str">
        <f>IF(ISERROR(VLOOKUP(CONCATENATE($A451,"_",AE$2),'Reference data SID'!$B:$N,13,FALSE)),"",VLOOKUP(CONCATENATE($A451,"_",AE$2),'Reference data SID'!$B:$N,13,FALSE))</f>
        <v/>
      </c>
      <c r="AF451" s="16" t="str">
        <f>IF(ISERROR(VLOOKUP(CONCATENATE($A451,"_",AF$2),'Reference data SID'!$B:$N,13,FALSE)),"",VLOOKUP(CONCATENATE($A451,"_",AF$2),'Reference data SID'!$B:$N,13,FALSE))</f>
        <v/>
      </c>
      <c r="AG451" s="16" t="str">
        <f>IF(ISERROR(VLOOKUP(CONCATENATE($A451,"_",AG$2),'Reference data SID'!$B:$N,13,FALSE)),"",VLOOKUP(CONCATENATE($A451,"_",AG$2),'Reference data SID'!$B:$N,13,FALSE))</f>
        <v/>
      </c>
      <c r="AH451" s="16" t="str">
        <f>IF(ISERROR(VLOOKUP(CONCATENATE($A451,"_",AH$2),'Reference data SID'!$B:$N,13,FALSE)),"",VLOOKUP(CONCATENATE($A451,"_",AH$2),'Reference data SID'!$B:$N,13,FALSE))</f>
        <v/>
      </c>
      <c r="AI451" s="16" t="str">
        <f>IF(ISERROR(VLOOKUP(CONCATENATE($A451,"_",AI$2),'Reference data SID'!$B:$N,13,FALSE)),"",VLOOKUP(CONCATENATE($A451,"_",AI$2),'Reference data SID'!$B:$N,13,FALSE))</f>
        <v/>
      </c>
      <c r="AJ451" s="16" t="str">
        <f>IF(ISERROR(VLOOKUP(CONCATENATE($A451,"_",AJ$2),'Reference data SID'!$B:$N,13,FALSE)),"",VLOOKUP(CONCATENATE($A451,"_",AJ$2),'Reference data SID'!$B:$N,13,FALSE))</f>
        <v/>
      </c>
      <c r="AK451" s="16" t="str">
        <f>IF(ISERROR(VLOOKUP(CONCATENATE($A451,"_",AK$2),'Reference data SID'!$B:$N,13,FALSE)),"",VLOOKUP(CONCATENATE($A451,"_",AK$2),'Reference data SID'!$B:$N,13,FALSE))</f>
        <v/>
      </c>
      <c r="AL451" s="16" t="str">
        <f>IF(ISERROR(VLOOKUP(CONCATENATE($A451,"_",AL$2),'Reference data SID'!$B:$N,13,FALSE)),"",VLOOKUP(CONCATENATE($A451,"_",AL$2),'Reference data SID'!$B:$N,13,FALSE))</f>
        <v/>
      </c>
      <c r="AM451" s="16" t="str">
        <f>IF(ISERROR(VLOOKUP(CONCATENATE($A451,"_",AM$2),'Reference data SID'!$B:$N,13,FALSE)),"",VLOOKUP(CONCATENATE($A451,"_",AM$2),'Reference data SID'!$B:$N,13,FALSE))</f>
        <v/>
      </c>
      <c r="AN451" s="16" t="str">
        <f>IF(ISERROR(VLOOKUP(CONCATENATE($A451,"_",AN$2),'Reference data SID'!$B:$N,13,FALSE)),"",VLOOKUP(CONCATENATE($A451,"_",AN$2),'Reference data SID'!$B:$N,13,FALSE))</f>
        <v/>
      </c>
      <c r="AO451" s="16" t="str">
        <f>IF(ISERROR(VLOOKUP(CONCATENATE($A451,"_",AO$2),'Reference data SID'!$B:$N,13,FALSE)),"",VLOOKUP(CONCATENATE($A451,"_",AO$2),'Reference data SID'!$B:$N,13,FALSE))</f>
        <v/>
      </c>
      <c r="AP451" s="16" t="str">
        <f>IF(ISERROR(VLOOKUP(CONCATENATE($A451,"_",AP$2),'Reference data SID'!$B:$N,13,FALSE)),"",VLOOKUP(CONCATENATE($A451,"_",AP$2),'Reference data SID'!$B:$N,13,FALSE))</f>
        <v/>
      </c>
      <c r="AQ451" s="16" t="str">
        <f>IF(ISERROR(VLOOKUP(CONCATENATE($A451,"_",AQ$2),'Reference data SID'!$B:$N,13,FALSE)),"",VLOOKUP(CONCATENATE($A451,"_",AQ$2),'Reference data SID'!$B:$N,13,FALSE))</f>
        <v/>
      </c>
      <c r="AR451" s="16" t="str">
        <f>IF(ISERROR(VLOOKUP(CONCATENATE($A451,"_",AR$2),'Reference data SID'!$B:$N,13,FALSE)),"",VLOOKUP(CONCATENATE($A451,"_",AR$2),'Reference data SID'!$B:$N,13,FALSE))</f>
        <v/>
      </c>
      <c r="AS451" s="16" t="str">
        <f>IF(ISERROR(VLOOKUP(CONCATENATE($A451,"_",AS$2),'Reference data SID'!$B:$N,13,FALSE)),"",VLOOKUP(CONCATENATE($A451,"_",AS$2),'Reference data SID'!$B:$N,13,FALSE))</f>
        <v/>
      </c>
      <c r="AT451" s="16" t="str">
        <f>IF(ISERROR(VLOOKUP(CONCATENATE($A451,"_",AT$2),'Reference data SID'!$B:$N,13,FALSE)),"",VLOOKUP(CONCATENATE($A451,"_",AT$2),'Reference data SID'!$B:$N,13,FALSE))</f>
        <v/>
      </c>
    </row>
    <row r="452" spans="1:46" x14ac:dyDescent="0.25">
      <c r="A452">
        <v>448</v>
      </c>
      <c r="B452" s="16" t="str">
        <f>IF(ISERROR(VLOOKUP(CONCATENATE($A452,"_",B$2),'Reference data SID'!$B:$N,13,FALSE)),"",VLOOKUP(CONCATENATE($A452,"_",B$2),'Reference data SID'!$B:$N,13,FALSE))</f>
        <v/>
      </c>
      <c r="C452" s="16" t="str">
        <f>IF(ISERROR(VLOOKUP(CONCATENATE($A452,"_",C$2),'Reference data SID'!$B:$N,13,FALSE)),"",VLOOKUP(CONCATENATE($A452,"_",C$2),'Reference data SID'!$B:$N,13,FALSE))</f>
        <v/>
      </c>
      <c r="D452" s="16" t="str">
        <f>IF(ISERROR(VLOOKUP(CONCATENATE($A452,"_",D$2),'Reference data SID'!$B:$N,13,FALSE)),"",VLOOKUP(CONCATENATE($A452,"_",D$2),'Reference data SID'!$B:$N,13,FALSE))</f>
        <v/>
      </c>
      <c r="E452" s="16" t="str">
        <f>IF(ISERROR(VLOOKUP(CONCATENATE($A452,"_",E$2),'Reference data SID'!$B:$N,13,FALSE)),"",VLOOKUP(CONCATENATE($A452,"_",E$2),'Reference data SID'!$B:$N,13,FALSE))</f>
        <v/>
      </c>
      <c r="F452" s="16" t="str">
        <f>IF(ISERROR(VLOOKUP(CONCATENATE($A452,"_",F$2),'Reference data SID'!$B:$N,13,FALSE)),"",VLOOKUP(CONCATENATE($A452,"_",F$2),'Reference data SID'!$B:$N,13,FALSE))</f>
        <v/>
      </c>
      <c r="G452" s="16" t="str">
        <f>IF(ISERROR(VLOOKUP(CONCATENATE($A452,"_",G$2),'Reference data SID'!$B:$N,13,FALSE)),"",VLOOKUP(CONCATENATE($A452,"_",G$2),'Reference data SID'!$B:$N,13,FALSE))</f>
        <v/>
      </c>
      <c r="H452" s="16" t="str">
        <f>IF(ISERROR(VLOOKUP(CONCATENATE($A452,"_",H$2),'Reference data SID'!$B:$N,13,FALSE)),"",VLOOKUP(CONCATENATE($A452,"_",H$2),'Reference data SID'!$B:$N,13,FALSE))</f>
        <v/>
      </c>
      <c r="I452" s="16" t="str">
        <f>IF(ISERROR(VLOOKUP(CONCATENATE($A452,"_",I$2),'Reference data SID'!$B:$N,13,FALSE)),"",VLOOKUP(CONCATENATE($A452,"_",I$2),'Reference data SID'!$B:$N,13,FALSE))</f>
        <v/>
      </c>
      <c r="J452" s="16" t="str">
        <f>IF(ISERROR(VLOOKUP(CONCATENATE($A452,"_",J$2),'Reference data SID'!$B:$N,13,FALSE)),"",VLOOKUP(CONCATENATE($A452,"_",J$2),'Reference data SID'!$B:$N,13,FALSE))</f>
        <v/>
      </c>
      <c r="K452" s="16" t="str">
        <f>IF(ISERROR(VLOOKUP(CONCATENATE($A452,"_",K$2),'Reference data SID'!$B:$N,13,FALSE)),"",VLOOKUP(CONCATENATE($A452,"_",K$2),'Reference data SID'!$B:$N,13,FALSE))</f>
        <v/>
      </c>
      <c r="L452" s="16" t="str">
        <f>IF(ISERROR(VLOOKUP(CONCATENATE($A452,"_",L$2),'Reference data SID'!$B:$N,13,FALSE)),"",VLOOKUP(CONCATENATE($A452,"_",L$2),'Reference data SID'!$B:$N,13,FALSE))</f>
        <v/>
      </c>
      <c r="M452" s="16" t="str">
        <f>IF(ISERROR(VLOOKUP(CONCATENATE($A452,"_",M$2),'Reference data SID'!$B:$N,13,FALSE)),"",VLOOKUP(CONCATENATE($A452,"_",M$2),'Reference data SID'!$B:$N,13,FALSE))</f>
        <v/>
      </c>
      <c r="N452" s="16" t="str">
        <f>IF(ISERROR(VLOOKUP(CONCATENATE($A452,"_",N$2),'Reference data SID'!$B:$N,13,FALSE)),"",VLOOKUP(CONCATENATE($A452,"_",N$2),'Reference data SID'!$B:$N,13,FALSE))</f>
        <v/>
      </c>
      <c r="O452" s="16" t="str">
        <f>IF(ISERROR(VLOOKUP(CONCATENATE($A452,"_",O$2),'Reference data SID'!$B:$N,13,FALSE)),"",VLOOKUP(CONCATENATE($A452,"_",O$2),'Reference data SID'!$B:$N,13,FALSE))</f>
        <v/>
      </c>
      <c r="P452" s="16" t="str">
        <f>IF(ISERROR(VLOOKUP(CONCATENATE($A452,"_",P$2),'Reference data SID'!$B:$N,13,FALSE)),"",VLOOKUP(CONCATENATE($A452,"_",P$2),'Reference data SID'!$B:$N,13,FALSE))</f>
        <v/>
      </c>
      <c r="Q452" s="16" t="str">
        <f>IF(ISERROR(VLOOKUP(CONCATENATE($A452,"_",Q$2),'Reference data SID'!$B:$N,13,FALSE)),"",VLOOKUP(CONCATENATE($A452,"_",Q$2),'Reference data SID'!$B:$N,13,FALSE))</f>
        <v/>
      </c>
      <c r="R452" s="16" t="str">
        <f>IF(ISERROR(VLOOKUP(CONCATENATE($A452,"_",R$2),'Reference data SID'!$B:$N,13,FALSE)),"",VLOOKUP(CONCATENATE($A452,"_",R$2),'Reference data SID'!$B:$N,13,FALSE))</f>
        <v/>
      </c>
      <c r="S452" s="16" t="str">
        <f>IF(ISERROR(VLOOKUP(CONCATENATE($A452,"_",S$2),'Reference data SID'!$B:$N,13,FALSE)),"",VLOOKUP(CONCATENATE($A452,"_",S$2),'Reference data SID'!$B:$N,13,FALSE))</f>
        <v/>
      </c>
      <c r="T452" s="16" t="str">
        <f>IF(ISERROR(VLOOKUP(CONCATENATE($A452,"_",T$2),'Reference data SID'!$B:$N,13,FALSE)),"",VLOOKUP(CONCATENATE($A452,"_",T$2),'Reference data SID'!$B:$N,13,FALSE))</f>
        <v/>
      </c>
      <c r="U452" s="16" t="str">
        <f>IF(ISERROR(VLOOKUP(CONCATENATE($A452,"_",U$2),'Reference data SID'!$B:$N,13,FALSE)),"",VLOOKUP(CONCATENATE($A452,"_",U$2),'Reference data SID'!$B:$N,13,FALSE))</f>
        <v/>
      </c>
      <c r="V452" s="16" t="str">
        <f>IF(ISERROR(VLOOKUP(CONCATENATE($A452,"_",V$2),'Reference data SID'!$B:$N,13,FALSE)),"",VLOOKUP(CONCATENATE($A452,"_",V$2),'Reference data SID'!$B:$N,13,FALSE))</f>
        <v/>
      </c>
      <c r="W452" s="16" t="str">
        <f>IF(ISERROR(VLOOKUP(CONCATENATE($A452,"_",W$2),'Reference data SID'!$B:$N,13,FALSE)),"",VLOOKUP(CONCATENATE($A452,"_",W$2),'Reference data SID'!$B:$N,13,FALSE))</f>
        <v/>
      </c>
      <c r="X452" s="16" t="str">
        <f>IF(ISERROR(VLOOKUP(CONCATENATE($A452,"_",X$2),'Reference data SID'!$B:$N,13,FALSE)),"",VLOOKUP(CONCATENATE($A452,"_",X$2),'Reference data SID'!$B:$N,13,FALSE))</f>
        <v/>
      </c>
      <c r="Y452" s="16" t="str">
        <f>IF(ISERROR(VLOOKUP(CONCATENATE($A452,"_",Y$2),'Reference data SID'!$B:$N,13,FALSE)),"",VLOOKUP(CONCATENATE($A452,"_",Y$2),'Reference data SID'!$B:$N,13,FALSE))</f>
        <v/>
      </c>
      <c r="Z452" s="16" t="str">
        <f>IF(ISERROR(VLOOKUP(CONCATENATE($A452,"_",Z$2),'Reference data SID'!$B:$N,13,FALSE)),"",VLOOKUP(CONCATENATE($A452,"_",Z$2),'Reference data SID'!$B:$N,13,FALSE))</f>
        <v/>
      </c>
      <c r="AA452" s="16" t="str">
        <f>IF(ISERROR(VLOOKUP(CONCATENATE($A452,"_",AA$2),'Reference data SID'!$B:$N,13,FALSE)),"",VLOOKUP(CONCATENATE($A452,"_",AA$2),'Reference data SID'!$B:$N,13,FALSE))</f>
        <v/>
      </c>
      <c r="AB452" s="16" t="str">
        <f>IF(ISERROR(VLOOKUP(CONCATENATE($A452,"_",AB$2),'Reference data SID'!$B:$N,13,FALSE)),"",VLOOKUP(CONCATENATE($A452,"_",AB$2),'Reference data SID'!$B:$N,13,FALSE))</f>
        <v/>
      </c>
      <c r="AC452" s="16" t="str">
        <f>IF(ISERROR(VLOOKUP(CONCATENATE($A452,"_",AC$2),'Reference data SID'!$B:$N,13,FALSE)),"",VLOOKUP(CONCATENATE($A452,"_",AC$2),'Reference data SID'!$B:$N,13,FALSE))</f>
        <v/>
      </c>
      <c r="AD452" s="16" t="str">
        <f>IF(ISERROR(VLOOKUP(CONCATENATE($A452,"_",AD$2),'Reference data SID'!$B:$N,13,FALSE)),"",VLOOKUP(CONCATENATE($A452,"_",AD$2),'Reference data SID'!$B:$N,13,FALSE))</f>
        <v/>
      </c>
      <c r="AE452" s="16" t="str">
        <f>IF(ISERROR(VLOOKUP(CONCATENATE($A452,"_",AE$2),'Reference data SID'!$B:$N,13,FALSE)),"",VLOOKUP(CONCATENATE($A452,"_",AE$2),'Reference data SID'!$B:$N,13,FALSE))</f>
        <v/>
      </c>
      <c r="AF452" s="16" t="str">
        <f>IF(ISERROR(VLOOKUP(CONCATENATE($A452,"_",AF$2),'Reference data SID'!$B:$N,13,FALSE)),"",VLOOKUP(CONCATENATE($A452,"_",AF$2),'Reference data SID'!$B:$N,13,FALSE))</f>
        <v/>
      </c>
      <c r="AG452" s="16" t="str">
        <f>IF(ISERROR(VLOOKUP(CONCATENATE($A452,"_",AG$2),'Reference data SID'!$B:$N,13,FALSE)),"",VLOOKUP(CONCATENATE($A452,"_",AG$2),'Reference data SID'!$B:$N,13,FALSE))</f>
        <v/>
      </c>
      <c r="AH452" s="16" t="str">
        <f>IF(ISERROR(VLOOKUP(CONCATENATE($A452,"_",AH$2),'Reference data SID'!$B:$N,13,FALSE)),"",VLOOKUP(CONCATENATE($A452,"_",AH$2),'Reference data SID'!$B:$N,13,FALSE))</f>
        <v/>
      </c>
      <c r="AI452" s="16" t="str">
        <f>IF(ISERROR(VLOOKUP(CONCATENATE($A452,"_",AI$2),'Reference data SID'!$B:$N,13,FALSE)),"",VLOOKUP(CONCATENATE($A452,"_",AI$2),'Reference data SID'!$B:$N,13,FALSE))</f>
        <v/>
      </c>
      <c r="AJ452" s="16" t="str">
        <f>IF(ISERROR(VLOOKUP(CONCATENATE($A452,"_",AJ$2),'Reference data SID'!$B:$N,13,FALSE)),"",VLOOKUP(CONCATENATE($A452,"_",AJ$2),'Reference data SID'!$B:$N,13,FALSE))</f>
        <v/>
      </c>
      <c r="AK452" s="16" t="str">
        <f>IF(ISERROR(VLOOKUP(CONCATENATE($A452,"_",AK$2),'Reference data SID'!$B:$N,13,FALSE)),"",VLOOKUP(CONCATENATE($A452,"_",AK$2),'Reference data SID'!$B:$N,13,FALSE))</f>
        <v/>
      </c>
      <c r="AL452" s="16" t="str">
        <f>IF(ISERROR(VLOOKUP(CONCATENATE($A452,"_",AL$2),'Reference data SID'!$B:$N,13,FALSE)),"",VLOOKUP(CONCATENATE($A452,"_",AL$2),'Reference data SID'!$B:$N,13,FALSE))</f>
        <v/>
      </c>
      <c r="AM452" s="16" t="str">
        <f>IF(ISERROR(VLOOKUP(CONCATENATE($A452,"_",AM$2),'Reference data SID'!$B:$N,13,FALSE)),"",VLOOKUP(CONCATENATE($A452,"_",AM$2),'Reference data SID'!$B:$N,13,FALSE))</f>
        <v/>
      </c>
      <c r="AN452" s="16" t="str">
        <f>IF(ISERROR(VLOOKUP(CONCATENATE($A452,"_",AN$2),'Reference data SID'!$B:$N,13,FALSE)),"",VLOOKUP(CONCATENATE($A452,"_",AN$2),'Reference data SID'!$B:$N,13,FALSE))</f>
        <v/>
      </c>
      <c r="AO452" s="16" t="str">
        <f>IF(ISERROR(VLOOKUP(CONCATENATE($A452,"_",AO$2),'Reference data SID'!$B:$N,13,FALSE)),"",VLOOKUP(CONCATENATE($A452,"_",AO$2),'Reference data SID'!$B:$N,13,FALSE))</f>
        <v/>
      </c>
      <c r="AP452" s="16" t="str">
        <f>IF(ISERROR(VLOOKUP(CONCATENATE($A452,"_",AP$2),'Reference data SID'!$B:$N,13,FALSE)),"",VLOOKUP(CONCATENATE($A452,"_",AP$2),'Reference data SID'!$B:$N,13,FALSE))</f>
        <v/>
      </c>
      <c r="AQ452" s="16" t="str">
        <f>IF(ISERROR(VLOOKUP(CONCATENATE($A452,"_",AQ$2),'Reference data SID'!$B:$N,13,FALSE)),"",VLOOKUP(CONCATENATE($A452,"_",AQ$2),'Reference data SID'!$B:$N,13,FALSE))</f>
        <v/>
      </c>
      <c r="AR452" s="16" t="str">
        <f>IF(ISERROR(VLOOKUP(CONCATENATE($A452,"_",AR$2),'Reference data SID'!$B:$N,13,FALSE)),"",VLOOKUP(CONCATENATE($A452,"_",AR$2),'Reference data SID'!$B:$N,13,FALSE))</f>
        <v/>
      </c>
      <c r="AS452" s="16" t="str">
        <f>IF(ISERROR(VLOOKUP(CONCATENATE($A452,"_",AS$2),'Reference data SID'!$B:$N,13,FALSE)),"",VLOOKUP(CONCATENATE($A452,"_",AS$2),'Reference data SID'!$B:$N,13,FALSE))</f>
        <v/>
      </c>
      <c r="AT452" s="16" t="str">
        <f>IF(ISERROR(VLOOKUP(CONCATENATE($A452,"_",AT$2),'Reference data SID'!$B:$N,13,FALSE)),"",VLOOKUP(CONCATENATE($A452,"_",AT$2),'Reference data SID'!$B:$N,13,FALSE))</f>
        <v/>
      </c>
    </row>
    <row r="453" spans="1:46" x14ac:dyDescent="0.25">
      <c r="A453">
        <v>449</v>
      </c>
      <c r="B453" s="16" t="str">
        <f>IF(ISERROR(VLOOKUP(CONCATENATE($A453,"_",B$2),'Reference data SID'!$B:$N,13,FALSE)),"",VLOOKUP(CONCATENATE($A453,"_",B$2),'Reference data SID'!$B:$N,13,FALSE))</f>
        <v/>
      </c>
      <c r="C453" s="16" t="str">
        <f>IF(ISERROR(VLOOKUP(CONCATENATE($A453,"_",C$2),'Reference data SID'!$B:$N,13,FALSE)),"",VLOOKUP(CONCATENATE($A453,"_",C$2),'Reference data SID'!$B:$N,13,FALSE))</f>
        <v/>
      </c>
      <c r="D453" s="16" t="str">
        <f>IF(ISERROR(VLOOKUP(CONCATENATE($A453,"_",D$2),'Reference data SID'!$B:$N,13,FALSE)),"",VLOOKUP(CONCATENATE($A453,"_",D$2),'Reference data SID'!$B:$N,13,FALSE))</f>
        <v/>
      </c>
      <c r="E453" s="16" t="str">
        <f>IF(ISERROR(VLOOKUP(CONCATENATE($A453,"_",E$2),'Reference data SID'!$B:$N,13,FALSE)),"",VLOOKUP(CONCATENATE($A453,"_",E$2),'Reference data SID'!$B:$N,13,FALSE))</f>
        <v/>
      </c>
      <c r="F453" s="16" t="str">
        <f>IF(ISERROR(VLOOKUP(CONCATENATE($A453,"_",F$2),'Reference data SID'!$B:$N,13,FALSE)),"",VLOOKUP(CONCATENATE($A453,"_",F$2),'Reference data SID'!$B:$N,13,FALSE))</f>
        <v/>
      </c>
      <c r="G453" s="16" t="str">
        <f>IF(ISERROR(VLOOKUP(CONCATENATE($A453,"_",G$2),'Reference data SID'!$B:$N,13,FALSE)),"",VLOOKUP(CONCATENATE($A453,"_",G$2),'Reference data SID'!$B:$N,13,FALSE))</f>
        <v/>
      </c>
      <c r="H453" s="16" t="str">
        <f>IF(ISERROR(VLOOKUP(CONCATENATE($A453,"_",H$2),'Reference data SID'!$B:$N,13,FALSE)),"",VLOOKUP(CONCATENATE($A453,"_",H$2),'Reference data SID'!$B:$N,13,FALSE))</f>
        <v/>
      </c>
      <c r="I453" s="16" t="str">
        <f>IF(ISERROR(VLOOKUP(CONCATENATE($A453,"_",I$2),'Reference data SID'!$B:$N,13,FALSE)),"",VLOOKUP(CONCATENATE($A453,"_",I$2),'Reference data SID'!$B:$N,13,FALSE))</f>
        <v/>
      </c>
      <c r="J453" s="16" t="str">
        <f>IF(ISERROR(VLOOKUP(CONCATENATE($A453,"_",J$2),'Reference data SID'!$B:$N,13,FALSE)),"",VLOOKUP(CONCATENATE($A453,"_",J$2),'Reference data SID'!$B:$N,13,FALSE))</f>
        <v/>
      </c>
      <c r="K453" s="16" t="str">
        <f>IF(ISERROR(VLOOKUP(CONCATENATE($A453,"_",K$2),'Reference data SID'!$B:$N,13,FALSE)),"",VLOOKUP(CONCATENATE($A453,"_",K$2),'Reference data SID'!$B:$N,13,FALSE))</f>
        <v/>
      </c>
      <c r="L453" s="16" t="str">
        <f>IF(ISERROR(VLOOKUP(CONCATENATE($A453,"_",L$2),'Reference data SID'!$B:$N,13,FALSE)),"",VLOOKUP(CONCATENATE($A453,"_",L$2),'Reference data SID'!$B:$N,13,FALSE))</f>
        <v/>
      </c>
      <c r="M453" s="16" t="str">
        <f>IF(ISERROR(VLOOKUP(CONCATENATE($A453,"_",M$2),'Reference data SID'!$B:$N,13,FALSE)),"",VLOOKUP(CONCATENATE($A453,"_",M$2),'Reference data SID'!$B:$N,13,FALSE))</f>
        <v/>
      </c>
      <c r="N453" s="16" t="str">
        <f>IF(ISERROR(VLOOKUP(CONCATENATE($A453,"_",N$2),'Reference data SID'!$B:$N,13,FALSE)),"",VLOOKUP(CONCATENATE($A453,"_",N$2),'Reference data SID'!$B:$N,13,FALSE))</f>
        <v/>
      </c>
      <c r="O453" s="16" t="str">
        <f>IF(ISERROR(VLOOKUP(CONCATENATE($A453,"_",O$2),'Reference data SID'!$B:$N,13,FALSE)),"",VLOOKUP(CONCATENATE($A453,"_",O$2),'Reference data SID'!$B:$N,13,FALSE))</f>
        <v/>
      </c>
      <c r="P453" s="16" t="str">
        <f>IF(ISERROR(VLOOKUP(CONCATENATE($A453,"_",P$2),'Reference data SID'!$B:$N,13,FALSE)),"",VLOOKUP(CONCATENATE($A453,"_",P$2),'Reference data SID'!$B:$N,13,FALSE))</f>
        <v/>
      </c>
      <c r="Q453" s="16" t="str">
        <f>IF(ISERROR(VLOOKUP(CONCATENATE($A453,"_",Q$2),'Reference data SID'!$B:$N,13,FALSE)),"",VLOOKUP(CONCATENATE($A453,"_",Q$2),'Reference data SID'!$B:$N,13,FALSE))</f>
        <v/>
      </c>
      <c r="R453" s="16" t="str">
        <f>IF(ISERROR(VLOOKUP(CONCATENATE($A453,"_",R$2),'Reference data SID'!$B:$N,13,FALSE)),"",VLOOKUP(CONCATENATE($A453,"_",R$2),'Reference data SID'!$B:$N,13,FALSE))</f>
        <v/>
      </c>
      <c r="S453" s="16" t="str">
        <f>IF(ISERROR(VLOOKUP(CONCATENATE($A453,"_",S$2),'Reference data SID'!$B:$N,13,FALSE)),"",VLOOKUP(CONCATENATE($A453,"_",S$2),'Reference data SID'!$B:$N,13,FALSE))</f>
        <v/>
      </c>
      <c r="T453" s="16" t="str">
        <f>IF(ISERROR(VLOOKUP(CONCATENATE($A453,"_",T$2),'Reference data SID'!$B:$N,13,FALSE)),"",VLOOKUP(CONCATENATE($A453,"_",T$2),'Reference data SID'!$B:$N,13,FALSE))</f>
        <v/>
      </c>
      <c r="U453" s="16" t="str">
        <f>IF(ISERROR(VLOOKUP(CONCATENATE($A453,"_",U$2),'Reference data SID'!$B:$N,13,FALSE)),"",VLOOKUP(CONCATENATE($A453,"_",U$2),'Reference data SID'!$B:$N,13,FALSE))</f>
        <v/>
      </c>
      <c r="V453" s="16" t="str">
        <f>IF(ISERROR(VLOOKUP(CONCATENATE($A453,"_",V$2),'Reference data SID'!$B:$N,13,FALSE)),"",VLOOKUP(CONCATENATE($A453,"_",V$2),'Reference data SID'!$B:$N,13,FALSE))</f>
        <v/>
      </c>
      <c r="W453" s="16" t="str">
        <f>IF(ISERROR(VLOOKUP(CONCATENATE($A453,"_",W$2),'Reference data SID'!$B:$N,13,FALSE)),"",VLOOKUP(CONCATENATE($A453,"_",W$2),'Reference data SID'!$B:$N,13,FALSE))</f>
        <v/>
      </c>
      <c r="X453" s="16" t="str">
        <f>IF(ISERROR(VLOOKUP(CONCATENATE($A453,"_",X$2),'Reference data SID'!$B:$N,13,FALSE)),"",VLOOKUP(CONCATENATE($A453,"_",X$2),'Reference data SID'!$B:$N,13,FALSE))</f>
        <v/>
      </c>
      <c r="Y453" s="16" t="str">
        <f>IF(ISERROR(VLOOKUP(CONCATENATE($A453,"_",Y$2),'Reference data SID'!$B:$N,13,FALSE)),"",VLOOKUP(CONCATENATE($A453,"_",Y$2),'Reference data SID'!$B:$N,13,FALSE))</f>
        <v/>
      </c>
      <c r="Z453" s="16" t="str">
        <f>IF(ISERROR(VLOOKUP(CONCATENATE($A453,"_",Z$2),'Reference data SID'!$B:$N,13,FALSE)),"",VLOOKUP(CONCATENATE($A453,"_",Z$2),'Reference data SID'!$B:$N,13,FALSE))</f>
        <v/>
      </c>
      <c r="AA453" s="16" t="str">
        <f>IF(ISERROR(VLOOKUP(CONCATENATE($A453,"_",AA$2),'Reference data SID'!$B:$N,13,FALSE)),"",VLOOKUP(CONCATENATE($A453,"_",AA$2),'Reference data SID'!$B:$N,13,FALSE))</f>
        <v/>
      </c>
      <c r="AB453" s="16" t="str">
        <f>IF(ISERROR(VLOOKUP(CONCATENATE($A453,"_",AB$2),'Reference data SID'!$B:$N,13,FALSE)),"",VLOOKUP(CONCATENATE($A453,"_",AB$2),'Reference data SID'!$B:$N,13,FALSE))</f>
        <v/>
      </c>
      <c r="AC453" s="16" t="str">
        <f>IF(ISERROR(VLOOKUP(CONCATENATE($A453,"_",AC$2),'Reference data SID'!$B:$N,13,FALSE)),"",VLOOKUP(CONCATENATE($A453,"_",AC$2),'Reference data SID'!$B:$N,13,FALSE))</f>
        <v/>
      </c>
      <c r="AD453" s="16" t="str">
        <f>IF(ISERROR(VLOOKUP(CONCATENATE($A453,"_",AD$2),'Reference data SID'!$B:$N,13,FALSE)),"",VLOOKUP(CONCATENATE($A453,"_",AD$2),'Reference data SID'!$B:$N,13,FALSE))</f>
        <v/>
      </c>
      <c r="AE453" s="16" t="str">
        <f>IF(ISERROR(VLOOKUP(CONCATENATE($A453,"_",AE$2),'Reference data SID'!$B:$N,13,FALSE)),"",VLOOKUP(CONCATENATE($A453,"_",AE$2),'Reference data SID'!$B:$N,13,FALSE))</f>
        <v/>
      </c>
      <c r="AF453" s="16" t="str">
        <f>IF(ISERROR(VLOOKUP(CONCATENATE($A453,"_",AF$2),'Reference data SID'!$B:$N,13,FALSE)),"",VLOOKUP(CONCATENATE($A453,"_",AF$2),'Reference data SID'!$B:$N,13,FALSE))</f>
        <v/>
      </c>
      <c r="AG453" s="16" t="str">
        <f>IF(ISERROR(VLOOKUP(CONCATENATE($A453,"_",AG$2),'Reference data SID'!$B:$N,13,FALSE)),"",VLOOKUP(CONCATENATE($A453,"_",AG$2),'Reference data SID'!$B:$N,13,FALSE))</f>
        <v/>
      </c>
      <c r="AH453" s="16" t="str">
        <f>IF(ISERROR(VLOOKUP(CONCATENATE($A453,"_",AH$2),'Reference data SID'!$B:$N,13,FALSE)),"",VLOOKUP(CONCATENATE($A453,"_",AH$2),'Reference data SID'!$B:$N,13,FALSE))</f>
        <v/>
      </c>
      <c r="AI453" s="16" t="str">
        <f>IF(ISERROR(VLOOKUP(CONCATENATE($A453,"_",AI$2),'Reference data SID'!$B:$N,13,FALSE)),"",VLOOKUP(CONCATENATE($A453,"_",AI$2),'Reference data SID'!$B:$N,13,FALSE))</f>
        <v/>
      </c>
      <c r="AJ453" s="16" t="str">
        <f>IF(ISERROR(VLOOKUP(CONCATENATE($A453,"_",AJ$2),'Reference data SID'!$B:$N,13,FALSE)),"",VLOOKUP(CONCATENATE($A453,"_",AJ$2),'Reference data SID'!$B:$N,13,FALSE))</f>
        <v/>
      </c>
      <c r="AK453" s="16" t="str">
        <f>IF(ISERROR(VLOOKUP(CONCATENATE($A453,"_",AK$2),'Reference data SID'!$B:$N,13,FALSE)),"",VLOOKUP(CONCATENATE($A453,"_",AK$2),'Reference data SID'!$B:$N,13,FALSE))</f>
        <v/>
      </c>
      <c r="AL453" s="16" t="str">
        <f>IF(ISERROR(VLOOKUP(CONCATENATE($A453,"_",AL$2),'Reference data SID'!$B:$N,13,FALSE)),"",VLOOKUP(CONCATENATE($A453,"_",AL$2),'Reference data SID'!$B:$N,13,FALSE))</f>
        <v/>
      </c>
      <c r="AM453" s="16" t="str">
        <f>IF(ISERROR(VLOOKUP(CONCATENATE($A453,"_",AM$2),'Reference data SID'!$B:$N,13,FALSE)),"",VLOOKUP(CONCATENATE($A453,"_",AM$2),'Reference data SID'!$B:$N,13,FALSE))</f>
        <v/>
      </c>
      <c r="AN453" s="16" t="str">
        <f>IF(ISERROR(VLOOKUP(CONCATENATE($A453,"_",AN$2),'Reference data SID'!$B:$N,13,FALSE)),"",VLOOKUP(CONCATENATE($A453,"_",AN$2),'Reference data SID'!$B:$N,13,FALSE))</f>
        <v/>
      </c>
      <c r="AO453" s="16" t="str">
        <f>IF(ISERROR(VLOOKUP(CONCATENATE($A453,"_",AO$2),'Reference data SID'!$B:$N,13,FALSE)),"",VLOOKUP(CONCATENATE($A453,"_",AO$2),'Reference data SID'!$B:$N,13,FALSE))</f>
        <v/>
      </c>
      <c r="AP453" s="16" t="str">
        <f>IF(ISERROR(VLOOKUP(CONCATENATE($A453,"_",AP$2),'Reference data SID'!$B:$N,13,FALSE)),"",VLOOKUP(CONCATENATE($A453,"_",AP$2),'Reference data SID'!$B:$N,13,FALSE))</f>
        <v/>
      </c>
      <c r="AQ453" s="16" t="str">
        <f>IF(ISERROR(VLOOKUP(CONCATENATE($A453,"_",AQ$2),'Reference data SID'!$B:$N,13,FALSE)),"",VLOOKUP(CONCATENATE($A453,"_",AQ$2),'Reference data SID'!$B:$N,13,FALSE))</f>
        <v/>
      </c>
      <c r="AR453" s="16" t="str">
        <f>IF(ISERROR(VLOOKUP(CONCATENATE($A453,"_",AR$2),'Reference data SID'!$B:$N,13,FALSE)),"",VLOOKUP(CONCATENATE($A453,"_",AR$2),'Reference data SID'!$B:$N,13,FALSE))</f>
        <v/>
      </c>
      <c r="AS453" s="16" t="str">
        <f>IF(ISERROR(VLOOKUP(CONCATENATE($A453,"_",AS$2),'Reference data SID'!$B:$N,13,FALSE)),"",VLOOKUP(CONCATENATE($A453,"_",AS$2),'Reference data SID'!$B:$N,13,FALSE))</f>
        <v/>
      </c>
      <c r="AT453" s="16" t="str">
        <f>IF(ISERROR(VLOOKUP(CONCATENATE($A453,"_",AT$2),'Reference data SID'!$B:$N,13,FALSE)),"",VLOOKUP(CONCATENATE($A453,"_",AT$2),'Reference data SID'!$B:$N,13,FALSE))</f>
        <v/>
      </c>
    </row>
    <row r="454" spans="1:46" x14ac:dyDescent="0.25">
      <c r="A454">
        <v>450</v>
      </c>
      <c r="B454" s="16" t="str">
        <f>IF(ISERROR(VLOOKUP(CONCATENATE($A454,"_",B$2),'Reference data SID'!$B:$N,13,FALSE)),"",VLOOKUP(CONCATENATE($A454,"_",B$2),'Reference data SID'!$B:$N,13,FALSE))</f>
        <v/>
      </c>
      <c r="C454" s="16" t="str">
        <f>IF(ISERROR(VLOOKUP(CONCATENATE($A454,"_",C$2),'Reference data SID'!$B:$N,13,FALSE)),"",VLOOKUP(CONCATENATE($A454,"_",C$2),'Reference data SID'!$B:$N,13,FALSE))</f>
        <v/>
      </c>
      <c r="D454" s="16" t="str">
        <f>IF(ISERROR(VLOOKUP(CONCATENATE($A454,"_",D$2),'Reference data SID'!$B:$N,13,FALSE)),"",VLOOKUP(CONCATENATE($A454,"_",D$2),'Reference data SID'!$B:$N,13,FALSE))</f>
        <v/>
      </c>
      <c r="E454" s="16" t="str">
        <f>IF(ISERROR(VLOOKUP(CONCATENATE($A454,"_",E$2),'Reference data SID'!$B:$N,13,FALSE)),"",VLOOKUP(CONCATENATE($A454,"_",E$2),'Reference data SID'!$B:$N,13,FALSE))</f>
        <v/>
      </c>
      <c r="F454" s="16" t="str">
        <f>IF(ISERROR(VLOOKUP(CONCATENATE($A454,"_",F$2),'Reference data SID'!$B:$N,13,FALSE)),"",VLOOKUP(CONCATENATE($A454,"_",F$2),'Reference data SID'!$B:$N,13,FALSE))</f>
        <v/>
      </c>
      <c r="G454" s="16" t="str">
        <f>IF(ISERROR(VLOOKUP(CONCATENATE($A454,"_",G$2),'Reference data SID'!$B:$N,13,FALSE)),"",VLOOKUP(CONCATENATE($A454,"_",G$2),'Reference data SID'!$B:$N,13,FALSE))</f>
        <v/>
      </c>
      <c r="H454" s="16" t="str">
        <f>IF(ISERROR(VLOOKUP(CONCATENATE($A454,"_",H$2),'Reference data SID'!$B:$N,13,FALSE)),"",VLOOKUP(CONCATENATE($A454,"_",H$2),'Reference data SID'!$B:$N,13,FALSE))</f>
        <v/>
      </c>
      <c r="I454" s="16" t="str">
        <f>IF(ISERROR(VLOOKUP(CONCATENATE($A454,"_",I$2),'Reference data SID'!$B:$N,13,FALSE)),"",VLOOKUP(CONCATENATE($A454,"_",I$2),'Reference data SID'!$B:$N,13,FALSE))</f>
        <v/>
      </c>
      <c r="J454" s="16" t="str">
        <f>IF(ISERROR(VLOOKUP(CONCATENATE($A454,"_",J$2),'Reference data SID'!$B:$N,13,FALSE)),"",VLOOKUP(CONCATENATE($A454,"_",J$2),'Reference data SID'!$B:$N,13,FALSE))</f>
        <v/>
      </c>
      <c r="K454" s="16" t="str">
        <f>IF(ISERROR(VLOOKUP(CONCATENATE($A454,"_",K$2),'Reference data SID'!$B:$N,13,FALSE)),"",VLOOKUP(CONCATENATE($A454,"_",K$2),'Reference data SID'!$B:$N,13,FALSE))</f>
        <v/>
      </c>
      <c r="L454" s="16" t="str">
        <f>IF(ISERROR(VLOOKUP(CONCATENATE($A454,"_",L$2),'Reference data SID'!$B:$N,13,FALSE)),"",VLOOKUP(CONCATENATE($A454,"_",L$2),'Reference data SID'!$B:$N,13,FALSE))</f>
        <v/>
      </c>
      <c r="M454" s="16" t="str">
        <f>IF(ISERROR(VLOOKUP(CONCATENATE($A454,"_",M$2),'Reference data SID'!$B:$N,13,FALSE)),"",VLOOKUP(CONCATENATE($A454,"_",M$2),'Reference data SID'!$B:$N,13,FALSE))</f>
        <v/>
      </c>
      <c r="N454" s="16" t="str">
        <f>IF(ISERROR(VLOOKUP(CONCATENATE($A454,"_",N$2),'Reference data SID'!$B:$N,13,FALSE)),"",VLOOKUP(CONCATENATE($A454,"_",N$2),'Reference data SID'!$B:$N,13,FALSE))</f>
        <v/>
      </c>
      <c r="O454" s="16" t="str">
        <f>IF(ISERROR(VLOOKUP(CONCATENATE($A454,"_",O$2),'Reference data SID'!$B:$N,13,FALSE)),"",VLOOKUP(CONCATENATE($A454,"_",O$2),'Reference data SID'!$B:$N,13,FALSE))</f>
        <v/>
      </c>
      <c r="P454" s="16" t="str">
        <f>IF(ISERROR(VLOOKUP(CONCATENATE($A454,"_",P$2),'Reference data SID'!$B:$N,13,FALSE)),"",VLOOKUP(CONCATENATE($A454,"_",P$2),'Reference data SID'!$B:$N,13,FALSE))</f>
        <v/>
      </c>
      <c r="Q454" s="16" t="str">
        <f>IF(ISERROR(VLOOKUP(CONCATENATE($A454,"_",Q$2),'Reference data SID'!$B:$N,13,FALSE)),"",VLOOKUP(CONCATENATE($A454,"_",Q$2),'Reference data SID'!$B:$N,13,FALSE))</f>
        <v/>
      </c>
      <c r="R454" s="16" t="str">
        <f>IF(ISERROR(VLOOKUP(CONCATENATE($A454,"_",R$2),'Reference data SID'!$B:$N,13,FALSE)),"",VLOOKUP(CONCATENATE($A454,"_",R$2),'Reference data SID'!$B:$N,13,FALSE))</f>
        <v/>
      </c>
      <c r="S454" s="16" t="str">
        <f>IF(ISERROR(VLOOKUP(CONCATENATE($A454,"_",S$2),'Reference data SID'!$B:$N,13,FALSE)),"",VLOOKUP(CONCATENATE($A454,"_",S$2),'Reference data SID'!$B:$N,13,FALSE))</f>
        <v/>
      </c>
      <c r="T454" s="16" t="str">
        <f>IF(ISERROR(VLOOKUP(CONCATENATE($A454,"_",T$2),'Reference data SID'!$B:$N,13,FALSE)),"",VLOOKUP(CONCATENATE($A454,"_",T$2),'Reference data SID'!$B:$N,13,FALSE))</f>
        <v/>
      </c>
      <c r="U454" s="16" t="str">
        <f>IF(ISERROR(VLOOKUP(CONCATENATE($A454,"_",U$2),'Reference data SID'!$B:$N,13,FALSE)),"",VLOOKUP(CONCATENATE($A454,"_",U$2),'Reference data SID'!$B:$N,13,FALSE))</f>
        <v/>
      </c>
      <c r="V454" s="16" t="str">
        <f>IF(ISERROR(VLOOKUP(CONCATENATE($A454,"_",V$2),'Reference data SID'!$B:$N,13,FALSE)),"",VLOOKUP(CONCATENATE($A454,"_",V$2),'Reference data SID'!$B:$N,13,FALSE))</f>
        <v/>
      </c>
      <c r="W454" s="16" t="str">
        <f>IF(ISERROR(VLOOKUP(CONCATENATE($A454,"_",W$2),'Reference data SID'!$B:$N,13,FALSE)),"",VLOOKUP(CONCATENATE($A454,"_",W$2),'Reference data SID'!$B:$N,13,FALSE))</f>
        <v/>
      </c>
      <c r="X454" s="16" t="str">
        <f>IF(ISERROR(VLOOKUP(CONCATENATE($A454,"_",X$2),'Reference data SID'!$B:$N,13,FALSE)),"",VLOOKUP(CONCATENATE($A454,"_",X$2),'Reference data SID'!$B:$N,13,FALSE))</f>
        <v/>
      </c>
      <c r="Y454" s="16" t="str">
        <f>IF(ISERROR(VLOOKUP(CONCATENATE($A454,"_",Y$2),'Reference data SID'!$B:$N,13,FALSE)),"",VLOOKUP(CONCATENATE($A454,"_",Y$2),'Reference data SID'!$B:$N,13,FALSE))</f>
        <v/>
      </c>
      <c r="Z454" s="16" t="str">
        <f>IF(ISERROR(VLOOKUP(CONCATENATE($A454,"_",Z$2),'Reference data SID'!$B:$N,13,FALSE)),"",VLOOKUP(CONCATENATE($A454,"_",Z$2),'Reference data SID'!$B:$N,13,FALSE))</f>
        <v/>
      </c>
      <c r="AA454" s="16" t="str">
        <f>IF(ISERROR(VLOOKUP(CONCATENATE($A454,"_",AA$2),'Reference data SID'!$B:$N,13,FALSE)),"",VLOOKUP(CONCATENATE($A454,"_",AA$2),'Reference data SID'!$B:$N,13,FALSE))</f>
        <v/>
      </c>
      <c r="AB454" s="16" t="str">
        <f>IF(ISERROR(VLOOKUP(CONCATENATE($A454,"_",AB$2),'Reference data SID'!$B:$N,13,FALSE)),"",VLOOKUP(CONCATENATE($A454,"_",AB$2),'Reference data SID'!$B:$N,13,FALSE))</f>
        <v/>
      </c>
      <c r="AC454" s="16" t="str">
        <f>IF(ISERROR(VLOOKUP(CONCATENATE($A454,"_",AC$2),'Reference data SID'!$B:$N,13,FALSE)),"",VLOOKUP(CONCATENATE($A454,"_",AC$2),'Reference data SID'!$B:$N,13,FALSE))</f>
        <v/>
      </c>
      <c r="AD454" s="16" t="str">
        <f>IF(ISERROR(VLOOKUP(CONCATENATE($A454,"_",AD$2),'Reference data SID'!$B:$N,13,FALSE)),"",VLOOKUP(CONCATENATE($A454,"_",AD$2),'Reference data SID'!$B:$N,13,FALSE))</f>
        <v/>
      </c>
      <c r="AE454" s="16" t="str">
        <f>IF(ISERROR(VLOOKUP(CONCATENATE($A454,"_",AE$2),'Reference data SID'!$B:$N,13,FALSE)),"",VLOOKUP(CONCATENATE($A454,"_",AE$2),'Reference data SID'!$B:$N,13,FALSE))</f>
        <v/>
      </c>
      <c r="AF454" s="16" t="str">
        <f>IF(ISERROR(VLOOKUP(CONCATENATE($A454,"_",AF$2),'Reference data SID'!$B:$N,13,FALSE)),"",VLOOKUP(CONCATENATE($A454,"_",AF$2),'Reference data SID'!$B:$N,13,FALSE))</f>
        <v/>
      </c>
      <c r="AG454" s="16" t="str">
        <f>IF(ISERROR(VLOOKUP(CONCATENATE($A454,"_",AG$2),'Reference data SID'!$B:$N,13,FALSE)),"",VLOOKUP(CONCATENATE($A454,"_",AG$2),'Reference data SID'!$B:$N,13,FALSE))</f>
        <v/>
      </c>
      <c r="AH454" s="16" t="str">
        <f>IF(ISERROR(VLOOKUP(CONCATENATE($A454,"_",AH$2),'Reference data SID'!$B:$N,13,FALSE)),"",VLOOKUP(CONCATENATE($A454,"_",AH$2),'Reference data SID'!$B:$N,13,FALSE))</f>
        <v/>
      </c>
      <c r="AI454" s="16" t="str">
        <f>IF(ISERROR(VLOOKUP(CONCATENATE($A454,"_",AI$2),'Reference data SID'!$B:$N,13,FALSE)),"",VLOOKUP(CONCATENATE($A454,"_",AI$2),'Reference data SID'!$B:$N,13,FALSE))</f>
        <v/>
      </c>
      <c r="AJ454" s="16" t="str">
        <f>IF(ISERROR(VLOOKUP(CONCATENATE($A454,"_",AJ$2),'Reference data SID'!$B:$N,13,FALSE)),"",VLOOKUP(CONCATENATE($A454,"_",AJ$2),'Reference data SID'!$B:$N,13,FALSE))</f>
        <v/>
      </c>
      <c r="AK454" s="16" t="str">
        <f>IF(ISERROR(VLOOKUP(CONCATENATE($A454,"_",AK$2),'Reference data SID'!$B:$N,13,FALSE)),"",VLOOKUP(CONCATENATE($A454,"_",AK$2),'Reference data SID'!$B:$N,13,FALSE))</f>
        <v/>
      </c>
      <c r="AL454" s="16" t="str">
        <f>IF(ISERROR(VLOOKUP(CONCATENATE($A454,"_",AL$2),'Reference data SID'!$B:$N,13,FALSE)),"",VLOOKUP(CONCATENATE($A454,"_",AL$2),'Reference data SID'!$B:$N,13,FALSE))</f>
        <v/>
      </c>
      <c r="AM454" s="16" t="str">
        <f>IF(ISERROR(VLOOKUP(CONCATENATE($A454,"_",AM$2),'Reference data SID'!$B:$N,13,FALSE)),"",VLOOKUP(CONCATENATE($A454,"_",AM$2),'Reference data SID'!$B:$N,13,FALSE))</f>
        <v/>
      </c>
      <c r="AN454" s="16" t="str">
        <f>IF(ISERROR(VLOOKUP(CONCATENATE($A454,"_",AN$2),'Reference data SID'!$B:$N,13,FALSE)),"",VLOOKUP(CONCATENATE($A454,"_",AN$2),'Reference data SID'!$B:$N,13,FALSE))</f>
        <v/>
      </c>
      <c r="AO454" s="16" t="str">
        <f>IF(ISERROR(VLOOKUP(CONCATENATE($A454,"_",AO$2),'Reference data SID'!$B:$N,13,FALSE)),"",VLOOKUP(CONCATENATE($A454,"_",AO$2),'Reference data SID'!$B:$N,13,FALSE))</f>
        <v/>
      </c>
      <c r="AP454" s="16" t="str">
        <f>IF(ISERROR(VLOOKUP(CONCATENATE($A454,"_",AP$2),'Reference data SID'!$B:$N,13,FALSE)),"",VLOOKUP(CONCATENATE($A454,"_",AP$2),'Reference data SID'!$B:$N,13,FALSE))</f>
        <v/>
      </c>
      <c r="AQ454" s="16" t="str">
        <f>IF(ISERROR(VLOOKUP(CONCATENATE($A454,"_",AQ$2),'Reference data SID'!$B:$N,13,FALSE)),"",VLOOKUP(CONCATENATE($A454,"_",AQ$2),'Reference data SID'!$B:$N,13,FALSE))</f>
        <v/>
      </c>
      <c r="AR454" s="16" t="str">
        <f>IF(ISERROR(VLOOKUP(CONCATENATE($A454,"_",AR$2),'Reference data SID'!$B:$N,13,FALSE)),"",VLOOKUP(CONCATENATE($A454,"_",AR$2),'Reference data SID'!$B:$N,13,FALSE))</f>
        <v/>
      </c>
      <c r="AS454" s="16" t="str">
        <f>IF(ISERROR(VLOOKUP(CONCATENATE($A454,"_",AS$2),'Reference data SID'!$B:$N,13,FALSE)),"",VLOOKUP(CONCATENATE($A454,"_",AS$2),'Reference data SID'!$B:$N,13,FALSE))</f>
        <v/>
      </c>
      <c r="AT454" s="16" t="str">
        <f>IF(ISERROR(VLOOKUP(CONCATENATE($A454,"_",AT$2),'Reference data SID'!$B:$N,13,FALSE)),"",VLOOKUP(CONCATENATE($A454,"_",AT$2),'Reference data SID'!$B:$N,13,FALSE))</f>
        <v/>
      </c>
    </row>
    <row r="455" spans="1:46" x14ac:dyDescent="0.25">
      <c r="A455">
        <v>451</v>
      </c>
      <c r="B455" s="16" t="str">
        <f>IF(ISERROR(VLOOKUP(CONCATENATE($A455,"_",B$2),'Reference data SID'!$B:$N,13,FALSE)),"",VLOOKUP(CONCATENATE($A455,"_",B$2),'Reference data SID'!$B:$N,13,FALSE))</f>
        <v/>
      </c>
      <c r="C455" s="16" t="str">
        <f>IF(ISERROR(VLOOKUP(CONCATENATE($A455,"_",C$2),'Reference data SID'!$B:$N,13,FALSE)),"",VLOOKUP(CONCATENATE($A455,"_",C$2),'Reference data SID'!$B:$N,13,FALSE))</f>
        <v/>
      </c>
      <c r="D455" s="16" t="str">
        <f>IF(ISERROR(VLOOKUP(CONCATENATE($A455,"_",D$2),'Reference data SID'!$B:$N,13,FALSE)),"",VLOOKUP(CONCATENATE($A455,"_",D$2),'Reference data SID'!$B:$N,13,FALSE))</f>
        <v/>
      </c>
      <c r="E455" s="16" t="str">
        <f>IF(ISERROR(VLOOKUP(CONCATENATE($A455,"_",E$2),'Reference data SID'!$B:$N,13,FALSE)),"",VLOOKUP(CONCATENATE($A455,"_",E$2),'Reference data SID'!$B:$N,13,FALSE))</f>
        <v/>
      </c>
      <c r="F455" s="16" t="str">
        <f>IF(ISERROR(VLOOKUP(CONCATENATE($A455,"_",F$2),'Reference data SID'!$B:$N,13,FALSE)),"",VLOOKUP(CONCATENATE($A455,"_",F$2),'Reference data SID'!$B:$N,13,FALSE))</f>
        <v/>
      </c>
      <c r="G455" s="16" t="str">
        <f>IF(ISERROR(VLOOKUP(CONCATENATE($A455,"_",G$2),'Reference data SID'!$B:$N,13,FALSE)),"",VLOOKUP(CONCATENATE($A455,"_",G$2),'Reference data SID'!$B:$N,13,FALSE))</f>
        <v/>
      </c>
      <c r="H455" s="16" t="str">
        <f>IF(ISERROR(VLOOKUP(CONCATENATE($A455,"_",H$2),'Reference data SID'!$B:$N,13,FALSE)),"",VLOOKUP(CONCATENATE($A455,"_",H$2),'Reference data SID'!$B:$N,13,FALSE))</f>
        <v/>
      </c>
      <c r="I455" s="16" t="str">
        <f>IF(ISERROR(VLOOKUP(CONCATENATE($A455,"_",I$2),'Reference data SID'!$B:$N,13,FALSE)),"",VLOOKUP(CONCATENATE($A455,"_",I$2),'Reference data SID'!$B:$N,13,FALSE))</f>
        <v/>
      </c>
      <c r="J455" s="16" t="str">
        <f>IF(ISERROR(VLOOKUP(CONCATENATE($A455,"_",J$2),'Reference data SID'!$B:$N,13,FALSE)),"",VLOOKUP(CONCATENATE($A455,"_",J$2),'Reference data SID'!$B:$N,13,FALSE))</f>
        <v/>
      </c>
      <c r="K455" s="16" t="str">
        <f>IF(ISERROR(VLOOKUP(CONCATENATE($A455,"_",K$2),'Reference data SID'!$B:$N,13,FALSE)),"",VLOOKUP(CONCATENATE($A455,"_",K$2),'Reference data SID'!$B:$N,13,FALSE))</f>
        <v/>
      </c>
      <c r="L455" s="16" t="str">
        <f>IF(ISERROR(VLOOKUP(CONCATENATE($A455,"_",L$2),'Reference data SID'!$B:$N,13,FALSE)),"",VLOOKUP(CONCATENATE($A455,"_",L$2),'Reference data SID'!$B:$N,13,FALSE))</f>
        <v/>
      </c>
      <c r="M455" s="16" t="str">
        <f>IF(ISERROR(VLOOKUP(CONCATENATE($A455,"_",M$2),'Reference data SID'!$B:$N,13,FALSE)),"",VLOOKUP(CONCATENATE($A455,"_",M$2),'Reference data SID'!$B:$N,13,FALSE))</f>
        <v/>
      </c>
      <c r="N455" s="16" t="str">
        <f>IF(ISERROR(VLOOKUP(CONCATENATE($A455,"_",N$2),'Reference data SID'!$B:$N,13,FALSE)),"",VLOOKUP(CONCATENATE($A455,"_",N$2),'Reference data SID'!$B:$N,13,FALSE))</f>
        <v/>
      </c>
      <c r="O455" s="16" t="str">
        <f>IF(ISERROR(VLOOKUP(CONCATENATE($A455,"_",O$2),'Reference data SID'!$B:$N,13,FALSE)),"",VLOOKUP(CONCATENATE($A455,"_",O$2),'Reference data SID'!$B:$N,13,FALSE))</f>
        <v/>
      </c>
      <c r="P455" s="16" t="str">
        <f>IF(ISERROR(VLOOKUP(CONCATENATE($A455,"_",P$2),'Reference data SID'!$B:$N,13,FALSE)),"",VLOOKUP(CONCATENATE($A455,"_",P$2),'Reference data SID'!$B:$N,13,FALSE))</f>
        <v/>
      </c>
      <c r="Q455" s="16" t="str">
        <f>IF(ISERROR(VLOOKUP(CONCATENATE($A455,"_",Q$2),'Reference data SID'!$B:$N,13,FALSE)),"",VLOOKUP(CONCATENATE($A455,"_",Q$2),'Reference data SID'!$B:$N,13,FALSE))</f>
        <v/>
      </c>
      <c r="R455" s="16" t="str">
        <f>IF(ISERROR(VLOOKUP(CONCATENATE($A455,"_",R$2),'Reference data SID'!$B:$N,13,FALSE)),"",VLOOKUP(CONCATENATE($A455,"_",R$2),'Reference data SID'!$B:$N,13,FALSE))</f>
        <v/>
      </c>
      <c r="S455" s="16" t="str">
        <f>IF(ISERROR(VLOOKUP(CONCATENATE($A455,"_",S$2),'Reference data SID'!$B:$N,13,FALSE)),"",VLOOKUP(CONCATENATE($A455,"_",S$2),'Reference data SID'!$B:$N,13,FALSE))</f>
        <v/>
      </c>
      <c r="T455" s="16" t="str">
        <f>IF(ISERROR(VLOOKUP(CONCATENATE($A455,"_",T$2),'Reference data SID'!$B:$N,13,FALSE)),"",VLOOKUP(CONCATENATE($A455,"_",T$2),'Reference data SID'!$B:$N,13,FALSE))</f>
        <v/>
      </c>
      <c r="U455" s="16" t="str">
        <f>IF(ISERROR(VLOOKUP(CONCATENATE($A455,"_",U$2),'Reference data SID'!$B:$N,13,FALSE)),"",VLOOKUP(CONCATENATE($A455,"_",U$2),'Reference data SID'!$B:$N,13,FALSE))</f>
        <v/>
      </c>
      <c r="V455" s="16" t="str">
        <f>IF(ISERROR(VLOOKUP(CONCATENATE($A455,"_",V$2),'Reference data SID'!$B:$N,13,FALSE)),"",VLOOKUP(CONCATENATE($A455,"_",V$2),'Reference data SID'!$B:$N,13,FALSE))</f>
        <v/>
      </c>
      <c r="W455" s="16" t="str">
        <f>IF(ISERROR(VLOOKUP(CONCATENATE($A455,"_",W$2),'Reference data SID'!$B:$N,13,FALSE)),"",VLOOKUP(CONCATENATE($A455,"_",W$2),'Reference data SID'!$B:$N,13,FALSE))</f>
        <v/>
      </c>
      <c r="X455" s="16" t="str">
        <f>IF(ISERROR(VLOOKUP(CONCATENATE($A455,"_",X$2),'Reference data SID'!$B:$N,13,FALSE)),"",VLOOKUP(CONCATENATE($A455,"_",X$2),'Reference data SID'!$B:$N,13,FALSE))</f>
        <v/>
      </c>
      <c r="Y455" s="16" t="str">
        <f>IF(ISERROR(VLOOKUP(CONCATENATE($A455,"_",Y$2),'Reference data SID'!$B:$N,13,FALSE)),"",VLOOKUP(CONCATENATE($A455,"_",Y$2),'Reference data SID'!$B:$N,13,FALSE))</f>
        <v/>
      </c>
      <c r="Z455" s="16" t="str">
        <f>IF(ISERROR(VLOOKUP(CONCATENATE($A455,"_",Z$2),'Reference data SID'!$B:$N,13,FALSE)),"",VLOOKUP(CONCATENATE($A455,"_",Z$2),'Reference data SID'!$B:$N,13,FALSE))</f>
        <v/>
      </c>
      <c r="AA455" s="16" t="str">
        <f>IF(ISERROR(VLOOKUP(CONCATENATE($A455,"_",AA$2),'Reference data SID'!$B:$N,13,FALSE)),"",VLOOKUP(CONCATENATE($A455,"_",AA$2),'Reference data SID'!$B:$N,13,FALSE))</f>
        <v/>
      </c>
      <c r="AB455" s="16" t="str">
        <f>IF(ISERROR(VLOOKUP(CONCATENATE($A455,"_",AB$2),'Reference data SID'!$B:$N,13,FALSE)),"",VLOOKUP(CONCATENATE($A455,"_",AB$2),'Reference data SID'!$B:$N,13,FALSE))</f>
        <v/>
      </c>
      <c r="AC455" s="16" t="str">
        <f>IF(ISERROR(VLOOKUP(CONCATENATE($A455,"_",AC$2),'Reference data SID'!$B:$N,13,FALSE)),"",VLOOKUP(CONCATENATE($A455,"_",AC$2),'Reference data SID'!$B:$N,13,FALSE))</f>
        <v/>
      </c>
      <c r="AD455" s="16" t="str">
        <f>IF(ISERROR(VLOOKUP(CONCATENATE($A455,"_",AD$2),'Reference data SID'!$B:$N,13,FALSE)),"",VLOOKUP(CONCATENATE($A455,"_",AD$2),'Reference data SID'!$B:$N,13,FALSE))</f>
        <v/>
      </c>
      <c r="AE455" s="16" t="str">
        <f>IF(ISERROR(VLOOKUP(CONCATENATE($A455,"_",AE$2),'Reference data SID'!$B:$N,13,FALSE)),"",VLOOKUP(CONCATENATE($A455,"_",AE$2),'Reference data SID'!$B:$N,13,FALSE))</f>
        <v/>
      </c>
      <c r="AF455" s="16" t="str">
        <f>IF(ISERROR(VLOOKUP(CONCATENATE($A455,"_",AF$2),'Reference data SID'!$B:$N,13,FALSE)),"",VLOOKUP(CONCATENATE($A455,"_",AF$2),'Reference data SID'!$B:$N,13,FALSE))</f>
        <v/>
      </c>
      <c r="AG455" s="16" t="str">
        <f>IF(ISERROR(VLOOKUP(CONCATENATE($A455,"_",AG$2),'Reference data SID'!$B:$N,13,FALSE)),"",VLOOKUP(CONCATENATE($A455,"_",AG$2),'Reference data SID'!$B:$N,13,FALSE))</f>
        <v/>
      </c>
      <c r="AH455" s="16" t="str">
        <f>IF(ISERROR(VLOOKUP(CONCATENATE($A455,"_",AH$2),'Reference data SID'!$B:$N,13,FALSE)),"",VLOOKUP(CONCATENATE($A455,"_",AH$2),'Reference data SID'!$B:$N,13,FALSE))</f>
        <v/>
      </c>
      <c r="AI455" s="16" t="str">
        <f>IF(ISERROR(VLOOKUP(CONCATENATE($A455,"_",AI$2),'Reference data SID'!$B:$N,13,FALSE)),"",VLOOKUP(CONCATENATE($A455,"_",AI$2),'Reference data SID'!$B:$N,13,FALSE))</f>
        <v/>
      </c>
      <c r="AJ455" s="16" t="str">
        <f>IF(ISERROR(VLOOKUP(CONCATENATE($A455,"_",AJ$2),'Reference data SID'!$B:$N,13,FALSE)),"",VLOOKUP(CONCATENATE($A455,"_",AJ$2),'Reference data SID'!$B:$N,13,FALSE))</f>
        <v/>
      </c>
      <c r="AK455" s="16" t="str">
        <f>IF(ISERROR(VLOOKUP(CONCATENATE($A455,"_",AK$2),'Reference data SID'!$B:$N,13,FALSE)),"",VLOOKUP(CONCATENATE($A455,"_",AK$2),'Reference data SID'!$B:$N,13,FALSE))</f>
        <v/>
      </c>
      <c r="AL455" s="16" t="str">
        <f>IF(ISERROR(VLOOKUP(CONCATENATE($A455,"_",AL$2),'Reference data SID'!$B:$N,13,FALSE)),"",VLOOKUP(CONCATENATE($A455,"_",AL$2),'Reference data SID'!$B:$N,13,FALSE))</f>
        <v/>
      </c>
      <c r="AM455" s="16" t="str">
        <f>IF(ISERROR(VLOOKUP(CONCATENATE($A455,"_",AM$2),'Reference data SID'!$B:$N,13,FALSE)),"",VLOOKUP(CONCATENATE($A455,"_",AM$2),'Reference data SID'!$B:$N,13,FALSE))</f>
        <v/>
      </c>
      <c r="AN455" s="16" t="str">
        <f>IF(ISERROR(VLOOKUP(CONCATENATE($A455,"_",AN$2),'Reference data SID'!$B:$N,13,FALSE)),"",VLOOKUP(CONCATENATE($A455,"_",AN$2),'Reference data SID'!$B:$N,13,FALSE))</f>
        <v/>
      </c>
      <c r="AO455" s="16" t="str">
        <f>IF(ISERROR(VLOOKUP(CONCATENATE($A455,"_",AO$2),'Reference data SID'!$B:$N,13,FALSE)),"",VLOOKUP(CONCATENATE($A455,"_",AO$2),'Reference data SID'!$B:$N,13,FALSE))</f>
        <v/>
      </c>
      <c r="AP455" s="16" t="str">
        <f>IF(ISERROR(VLOOKUP(CONCATENATE($A455,"_",AP$2),'Reference data SID'!$B:$N,13,FALSE)),"",VLOOKUP(CONCATENATE($A455,"_",AP$2),'Reference data SID'!$B:$N,13,FALSE))</f>
        <v/>
      </c>
      <c r="AQ455" s="16" t="str">
        <f>IF(ISERROR(VLOOKUP(CONCATENATE($A455,"_",AQ$2),'Reference data SID'!$B:$N,13,FALSE)),"",VLOOKUP(CONCATENATE($A455,"_",AQ$2),'Reference data SID'!$B:$N,13,FALSE))</f>
        <v/>
      </c>
      <c r="AR455" s="16" t="str">
        <f>IF(ISERROR(VLOOKUP(CONCATENATE($A455,"_",AR$2),'Reference data SID'!$B:$N,13,FALSE)),"",VLOOKUP(CONCATENATE($A455,"_",AR$2),'Reference data SID'!$B:$N,13,FALSE))</f>
        <v/>
      </c>
      <c r="AS455" s="16" t="str">
        <f>IF(ISERROR(VLOOKUP(CONCATENATE($A455,"_",AS$2),'Reference data SID'!$B:$N,13,FALSE)),"",VLOOKUP(CONCATENATE($A455,"_",AS$2),'Reference data SID'!$B:$N,13,FALSE))</f>
        <v/>
      </c>
      <c r="AT455" s="16" t="str">
        <f>IF(ISERROR(VLOOKUP(CONCATENATE($A455,"_",AT$2),'Reference data SID'!$B:$N,13,FALSE)),"",VLOOKUP(CONCATENATE($A455,"_",AT$2),'Reference data SID'!$B:$N,13,FALSE))</f>
        <v/>
      </c>
    </row>
    <row r="456" spans="1:46" x14ac:dyDescent="0.25">
      <c r="A456">
        <v>452</v>
      </c>
      <c r="B456" s="16" t="str">
        <f>IF(ISERROR(VLOOKUP(CONCATENATE($A456,"_",B$2),'Reference data SID'!$B:$N,13,FALSE)),"",VLOOKUP(CONCATENATE($A456,"_",B$2),'Reference data SID'!$B:$N,13,FALSE))</f>
        <v/>
      </c>
      <c r="C456" s="16" t="str">
        <f>IF(ISERROR(VLOOKUP(CONCATENATE($A456,"_",C$2),'Reference data SID'!$B:$N,13,FALSE)),"",VLOOKUP(CONCATENATE($A456,"_",C$2),'Reference data SID'!$B:$N,13,FALSE))</f>
        <v/>
      </c>
      <c r="D456" s="16" t="str">
        <f>IF(ISERROR(VLOOKUP(CONCATENATE($A456,"_",D$2),'Reference data SID'!$B:$N,13,FALSE)),"",VLOOKUP(CONCATENATE($A456,"_",D$2),'Reference data SID'!$B:$N,13,FALSE))</f>
        <v/>
      </c>
      <c r="E456" s="16" t="str">
        <f>IF(ISERROR(VLOOKUP(CONCATENATE($A456,"_",E$2),'Reference data SID'!$B:$N,13,FALSE)),"",VLOOKUP(CONCATENATE($A456,"_",E$2),'Reference data SID'!$B:$N,13,FALSE))</f>
        <v/>
      </c>
      <c r="F456" s="16" t="str">
        <f>IF(ISERROR(VLOOKUP(CONCATENATE($A456,"_",F$2),'Reference data SID'!$B:$N,13,FALSE)),"",VLOOKUP(CONCATENATE($A456,"_",F$2),'Reference data SID'!$B:$N,13,FALSE))</f>
        <v/>
      </c>
      <c r="G456" s="16" t="str">
        <f>IF(ISERROR(VLOOKUP(CONCATENATE($A456,"_",G$2),'Reference data SID'!$B:$N,13,FALSE)),"",VLOOKUP(CONCATENATE($A456,"_",G$2),'Reference data SID'!$B:$N,13,FALSE))</f>
        <v/>
      </c>
      <c r="H456" s="16" t="str">
        <f>IF(ISERROR(VLOOKUP(CONCATENATE($A456,"_",H$2),'Reference data SID'!$B:$N,13,FALSE)),"",VLOOKUP(CONCATENATE($A456,"_",H$2),'Reference data SID'!$B:$N,13,FALSE))</f>
        <v/>
      </c>
      <c r="I456" s="16" t="str">
        <f>IF(ISERROR(VLOOKUP(CONCATENATE($A456,"_",I$2),'Reference data SID'!$B:$N,13,FALSE)),"",VLOOKUP(CONCATENATE($A456,"_",I$2),'Reference data SID'!$B:$N,13,FALSE))</f>
        <v/>
      </c>
      <c r="J456" s="16" t="str">
        <f>IF(ISERROR(VLOOKUP(CONCATENATE($A456,"_",J$2),'Reference data SID'!$B:$N,13,FALSE)),"",VLOOKUP(CONCATENATE($A456,"_",J$2),'Reference data SID'!$B:$N,13,FALSE))</f>
        <v/>
      </c>
      <c r="K456" s="16" t="str">
        <f>IF(ISERROR(VLOOKUP(CONCATENATE($A456,"_",K$2),'Reference data SID'!$B:$N,13,FALSE)),"",VLOOKUP(CONCATENATE($A456,"_",K$2),'Reference data SID'!$B:$N,13,FALSE))</f>
        <v/>
      </c>
      <c r="L456" s="16" t="str">
        <f>IF(ISERROR(VLOOKUP(CONCATENATE($A456,"_",L$2),'Reference data SID'!$B:$N,13,FALSE)),"",VLOOKUP(CONCATENATE($A456,"_",L$2),'Reference data SID'!$B:$N,13,FALSE))</f>
        <v/>
      </c>
      <c r="M456" s="16" t="str">
        <f>IF(ISERROR(VLOOKUP(CONCATENATE($A456,"_",M$2),'Reference data SID'!$B:$N,13,FALSE)),"",VLOOKUP(CONCATENATE($A456,"_",M$2),'Reference data SID'!$B:$N,13,FALSE))</f>
        <v/>
      </c>
      <c r="N456" s="16" t="str">
        <f>IF(ISERROR(VLOOKUP(CONCATENATE($A456,"_",N$2),'Reference data SID'!$B:$N,13,FALSE)),"",VLOOKUP(CONCATENATE($A456,"_",N$2),'Reference data SID'!$B:$N,13,FALSE))</f>
        <v/>
      </c>
      <c r="O456" s="16" t="str">
        <f>IF(ISERROR(VLOOKUP(CONCATENATE($A456,"_",O$2),'Reference data SID'!$B:$N,13,FALSE)),"",VLOOKUP(CONCATENATE($A456,"_",O$2),'Reference data SID'!$B:$N,13,FALSE))</f>
        <v/>
      </c>
      <c r="P456" s="16" t="str">
        <f>IF(ISERROR(VLOOKUP(CONCATENATE($A456,"_",P$2),'Reference data SID'!$B:$N,13,FALSE)),"",VLOOKUP(CONCATENATE($A456,"_",P$2),'Reference data SID'!$B:$N,13,FALSE))</f>
        <v/>
      </c>
      <c r="Q456" s="16" t="str">
        <f>IF(ISERROR(VLOOKUP(CONCATENATE($A456,"_",Q$2),'Reference data SID'!$B:$N,13,FALSE)),"",VLOOKUP(CONCATENATE($A456,"_",Q$2),'Reference data SID'!$B:$N,13,FALSE))</f>
        <v/>
      </c>
      <c r="R456" s="16" t="str">
        <f>IF(ISERROR(VLOOKUP(CONCATENATE($A456,"_",R$2),'Reference data SID'!$B:$N,13,FALSE)),"",VLOOKUP(CONCATENATE($A456,"_",R$2),'Reference data SID'!$B:$N,13,FALSE))</f>
        <v/>
      </c>
      <c r="S456" s="16" t="str">
        <f>IF(ISERROR(VLOOKUP(CONCATENATE($A456,"_",S$2),'Reference data SID'!$B:$N,13,FALSE)),"",VLOOKUP(CONCATENATE($A456,"_",S$2),'Reference data SID'!$B:$N,13,FALSE))</f>
        <v/>
      </c>
      <c r="T456" s="16" t="str">
        <f>IF(ISERROR(VLOOKUP(CONCATENATE($A456,"_",T$2),'Reference data SID'!$B:$N,13,FALSE)),"",VLOOKUP(CONCATENATE($A456,"_",T$2),'Reference data SID'!$B:$N,13,FALSE))</f>
        <v/>
      </c>
      <c r="U456" s="16" t="str">
        <f>IF(ISERROR(VLOOKUP(CONCATENATE($A456,"_",U$2),'Reference data SID'!$B:$N,13,FALSE)),"",VLOOKUP(CONCATENATE($A456,"_",U$2),'Reference data SID'!$B:$N,13,FALSE))</f>
        <v/>
      </c>
      <c r="V456" s="16" t="str">
        <f>IF(ISERROR(VLOOKUP(CONCATENATE($A456,"_",V$2),'Reference data SID'!$B:$N,13,FALSE)),"",VLOOKUP(CONCATENATE($A456,"_",V$2),'Reference data SID'!$B:$N,13,FALSE))</f>
        <v/>
      </c>
      <c r="W456" s="16" t="str">
        <f>IF(ISERROR(VLOOKUP(CONCATENATE($A456,"_",W$2),'Reference data SID'!$B:$N,13,FALSE)),"",VLOOKUP(CONCATENATE($A456,"_",W$2),'Reference data SID'!$B:$N,13,FALSE))</f>
        <v/>
      </c>
      <c r="X456" s="16" t="str">
        <f>IF(ISERROR(VLOOKUP(CONCATENATE($A456,"_",X$2),'Reference data SID'!$B:$N,13,FALSE)),"",VLOOKUP(CONCATENATE($A456,"_",X$2),'Reference data SID'!$B:$N,13,FALSE))</f>
        <v/>
      </c>
      <c r="Y456" s="16" t="str">
        <f>IF(ISERROR(VLOOKUP(CONCATENATE($A456,"_",Y$2),'Reference data SID'!$B:$N,13,FALSE)),"",VLOOKUP(CONCATENATE($A456,"_",Y$2),'Reference data SID'!$B:$N,13,FALSE))</f>
        <v/>
      </c>
      <c r="Z456" s="16" t="str">
        <f>IF(ISERROR(VLOOKUP(CONCATENATE($A456,"_",Z$2),'Reference data SID'!$B:$N,13,FALSE)),"",VLOOKUP(CONCATENATE($A456,"_",Z$2),'Reference data SID'!$B:$N,13,FALSE))</f>
        <v/>
      </c>
      <c r="AA456" s="16" t="str">
        <f>IF(ISERROR(VLOOKUP(CONCATENATE($A456,"_",AA$2),'Reference data SID'!$B:$N,13,FALSE)),"",VLOOKUP(CONCATENATE($A456,"_",AA$2),'Reference data SID'!$B:$N,13,FALSE))</f>
        <v/>
      </c>
      <c r="AB456" s="16" t="str">
        <f>IF(ISERROR(VLOOKUP(CONCATENATE($A456,"_",AB$2),'Reference data SID'!$B:$N,13,FALSE)),"",VLOOKUP(CONCATENATE($A456,"_",AB$2),'Reference data SID'!$B:$N,13,FALSE))</f>
        <v/>
      </c>
      <c r="AC456" s="16" t="str">
        <f>IF(ISERROR(VLOOKUP(CONCATENATE($A456,"_",AC$2),'Reference data SID'!$B:$N,13,FALSE)),"",VLOOKUP(CONCATENATE($A456,"_",AC$2),'Reference data SID'!$B:$N,13,FALSE))</f>
        <v/>
      </c>
      <c r="AD456" s="16" t="str">
        <f>IF(ISERROR(VLOOKUP(CONCATENATE($A456,"_",AD$2),'Reference data SID'!$B:$N,13,FALSE)),"",VLOOKUP(CONCATENATE($A456,"_",AD$2),'Reference data SID'!$B:$N,13,FALSE))</f>
        <v/>
      </c>
      <c r="AE456" s="16" t="str">
        <f>IF(ISERROR(VLOOKUP(CONCATENATE($A456,"_",AE$2),'Reference data SID'!$B:$N,13,FALSE)),"",VLOOKUP(CONCATENATE($A456,"_",AE$2),'Reference data SID'!$B:$N,13,FALSE))</f>
        <v/>
      </c>
      <c r="AF456" s="16" t="str">
        <f>IF(ISERROR(VLOOKUP(CONCATENATE($A456,"_",AF$2),'Reference data SID'!$B:$N,13,FALSE)),"",VLOOKUP(CONCATENATE($A456,"_",AF$2),'Reference data SID'!$B:$N,13,FALSE))</f>
        <v/>
      </c>
      <c r="AG456" s="16" t="str">
        <f>IF(ISERROR(VLOOKUP(CONCATENATE($A456,"_",AG$2),'Reference data SID'!$B:$N,13,FALSE)),"",VLOOKUP(CONCATENATE($A456,"_",AG$2),'Reference data SID'!$B:$N,13,FALSE))</f>
        <v/>
      </c>
      <c r="AH456" s="16" t="str">
        <f>IF(ISERROR(VLOOKUP(CONCATENATE($A456,"_",AH$2),'Reference data SID'!$B:$N,13,FALSE)),"",VLOOKUP(CONCATENATE($A456,"_",AH$2),'Reference data SID'!$B:$N,13,FALSE))</f>
        <v/>
      </c>
      <c r="AI456" s="16" t="str">
        <f>IF(ISERROR(VLOOKUP(CONCATENATE($A456,"_",AI$2),'Reference data SID'!$B:$N,13,FALSE)),"",VLOOKUP(CONCATENATE($A456,"_",AI$2),'Reference data SID'!$B:$N,13,FALSE))</f>
        <v/>
      </c>
      <c r="AJ456" s="16" t="str">
        <f>IF(ISERROR(VLOOKUP(CONCATENATE($A456,"_",AJ$2),'Reference data SID'!$B:$N,13,FALSE)),"",VLOOKUP(CONCATENATE($A456,"_",AJ$2),'Reference data SID'!$B:$N,13,FALSE))</f>
        <v/>
      </c>
      <c r="AK456" s="16" t="str">
        <f>IF(ISERROR(VLOOKUP(CONCATENATE($A456,"_",AK$2),'Reference data SID'!$B:$N,13,FALSE)),"",VLOOKUP(CONCATENATE($A456,"_",AK$2),'Reference data SID'!$B:$N,13,FALSE))</f>
        <v/>
      </c>
      <c r="AL456" s="16" t="str">
        <f>IF(ISERROR(VLOOKUP(CONCATENATE($A456,"_",AL$2),'Reference data SID'!$B:$N,13,FALSE)),"",VLOOKUP(CONCATENATE($A456,"_",AL$2),'Reference data SID'!$B:$N,13,FALSE))</f>
        <v/>
      </c>
      <c r="AM456" s="16" t="str">
        <f>IF(ISERROR(VLOOKUP(CONCATENATE($A456,"_",AM$2),'Reference data SID'!$B:$N,13,FALSE)),"",VLOOKUP(CONCATENATE($A456,"_",AM$2),'Reference data SID'!$B:$N,13,FALSE))</f>
        <v/>
      </c>
      <c r="AN456" s="16" t="str">
        <f>IF(ISERROR(VLOOKUP(CONCATENATE($A456,"_",AN$2),'Reference data SID'!$B:$N,13,FALSE)),"",VLOOKUP(CONCATENATE($A456,"_",AN$2),'Reference data SID'!$B:$N,13,FALSE))</f>
        <v/>
      </c>
      <c r="AO456" s="16" t="str">
        <f>IF(ISERROR(VLOOKUP(CONCATENATE($A456,"_",AO$2),'Reference data SID'!$B:$N,13,FALSE)),"",VLOOKUP(CONCATENATE($A456,"_",AO$2),'Reference data SID'!$B:$N,13,FALSE))</f>
        <v/>
      </c>
      <c r="AP456" s="16" t="str">
        <f>IF(ISERROR(VLOOKUP(CONCATENATE($A456,"_",AP$2),'Reference data SID'!$B:$N,13,FALSE)),"",VLOOKUP(CONCATENATE($A456,"_",AP$2),'Reference data SID'!$B:$N,13,FALSE))</f>
        <v/>
      </c>
      <c r="AQ456" s="16" t="str">
        <f>IF(ISERROR(VLOOKUP(CONCATENATE($A456,"_",AQ$2),'Reference data SID'!$B:$N,13,FALSE)),"",VLOOKUP(CONCATENATE($A456,"_",AQ$2),'Reference data SID'!$B:$N,13,FALSE))</f>
        <v/>
      </c>
      <c r="AR456" s="16" t="str">
        <f>IF(ISERROR(VLOOKUP(CONCATENATE($A456,"_",AR$2),'Reference data SID'!$B:$N,13,FALSE)),"",VLOOKUP(CONCATENATE($A456,"_",AR$2),'Reference data SID'!$B:$N,13,FALSE))</f>
        <v/>
      </c>
      <c r="AS456" s="16" t="str">
        <f>IF(ISERROR(VLOOKUP(CONCATENATE($A456,"_",AS$2),'Reference data SID'!$B:$N,13,FALSE)),"",VLOOKUP(CONCATENATE($A456,"_",AS$2),'Reference data SID'!$B:$N,13,FALSE))</f>
        <v/>
      </c>
      <c r="AT456" s="16" t="str">
        <f>IF(ISERROR(VLOOKUP(CONCATENATE($A456,"_",AT$2),'Reference data SID'!$B:$N,13,FALSE)),"",VLOOKUP(CONCATENATE($A456,"_",AT$2),'Reference data SID'!$B:$N,13,FALSE))</f>
        <v/>
      </c>
    </row>
    <row r="457" spans="1:46" x14ac:dyDescent="0.25">
      <c r="A457">
        <v>453</v>
      </c>
      <c r="B457" s="16" t="str">
        <f>IF(ISERROR(VLOOKUP(CONCATENATE($A457,"_",B$2),'Reference data SID'!$B:$N,13,FALSE)),"",VLOOKUP(CONCATENATE($A457,"_",B$2),'Reference data SID'!$B:$N,13,FALSE))</f>
        <v/>
      </c>
      <c r="C457" s="16" t="str">
        <f>IF(ISERROR(VLOOKUP(CONCATENATE($A457,"_",C$2),'Reference data SID'!$B:$N,13,FALSE)),"",VLOOKUP(CONCATENATE($A457,"_",C$2),'Reference data SID'!$B:$N,13,FALSE))</f>
        <v/>
      </c>
      <c r="D457" s="16" t="str">
        <f>IF(ISERROR(VLOOKUP(CONCATENATE($A457,"_",D$2),'Reference data SID'!$B:$N,13,FALSE)),"",VLOOKUP(CONCATENATE($A457,"_",D$2),'Reference data SID'!$B:$N,13,FALSE))</f>
        <v/>
      </c>
      <c r="E457" s="16" t="str">
        <f>IF(ISERROR(VLOOKUP(CONCATENATE($A457,"_",E$2),'Reference data SID'!$B:$N,13,FALSE)),"",VLOOKUP(CONCATENATE($A457,"_",E$2),'Reference data SID'!$B:$N,13,FALSE))</f>
        <v/>
      </c>
      <c r="F457" s="16" t="str">
        <f>IF(ISERROR(VLOOKUP(CONCATENATE($A457,"_",F$2),'Reference data SID'!$B:$N,13,FALSE)),"",VLOOKUP(CONCATENATE($A457,"_",F$2),'Reference data SID'!$B:$N,13,FALSE))</f>
        <v/>
      </c>
      <c r="G457" s="16" t="str">
        <f>IF(ISERROR(VLOOKUP(CONCATENATE($A457,"_",G$2),'Reference data SID'!$B:$N,13,FALSE)),"",VLOOKUP(CONCATENATE($A457,"_",G$2),'Reference data SID'!$B:$N,13,FALSE))</f>
        <v/>
      </c>
      <c r="H457" s="16" t="str">
        <f>IF(ISERROR(VLOOKUP(CONCATENATE($A457,"_",H$2),'Reference data SID'!$B:$N,13,FALSE)),"",VLOOKUP(CONCATENATE($A457,"_",H$2),'Reference data SID'!$B:$N,13,FALSE))</f>
        <v/>
      </c>
      <c r="I457" s="16" t="str">
        <f>IF(ISERROR(VLOOKUP(CONCATENATE($A457,"_",I$2),'Reference data SID'!$B:$N,13,FALSE)),"",VLOOKUP(CONCATENATE($A457,"_",I$2),'Reference data SID'!$B:$N,13,FALSE))</f>
        <v/>
      </c>
      <c r="J457" s="16" t="str">
        <f>IF(ISERROR(VLOOKUP(CONCATENATE($A457,"_",J$2),'Reference data SID'!$B:$N,13,FALSE)),"",VLOOKUP(CONCATENATE($A457,"_",J$2),'Reference data SID'!$B:$N,13,FALSE))</f>
        <v/>
      </c>
      <c r="K457" s="16" t="str">
        <f>IF(ISERROR(VLOOKUP(CONCATENATE($A457,"_",K$2),'Reference data SID'!$B:$N,13,FALSE)),"",VLOOKUP(CONCATENATE($A457,"_",K$2),'Reference data SID'!$B:$N,13,FALSE))</f>
        <v/>
      </c>
      <c r="L457" s="16" t="str">
        <f>IF(ISERROR(VLOOKUP(CONCATENATE($A457,"_",L$2),'Reference data SID'!$B:$N,13,FALSE)),"",VLOOKUP(CONCATENATE($A457,"_",L$2),'Reference data SID'!$B:$N,13,FALSE))</f>
        <v/>
      </c>
      <c r="M457" s="16" t="str">
        <f>IF(ISERROR(VLOOKUP(CONCATENATE($A457,"_",M$2),'Reference data SID'!$B:$N,13,FALSE)),"",VLOOKUP(CONCATENATE($A457,"_",M$2),'Reference data SID'!$B:$N,13,FALSE))</f>
        <v/>
      </c>
      <c r="N457" s="16" t="str">
        <f>IF(ISERROR(VLOOKUP(CONCATENATE($A457,"_",N$2),'Reference data SID'!$B:$N,13,FALSE)),"",VLOOKUP(CONCATENATE($A457,"_",N$2),'Reference data SID'!$B:$N,13,FALSE))</f>
        <v/>
      </c>
      <c r="O457" s="16" t="str">
        <f>IF(ISERROR(VLOOKUP(CONCATENATE($A457,"_",O$2),'Reference data SID'!$B:$N,13,FALSE)),"",VLOOKUP(CONCATENATE($A457,"_",O$2),'Reference data SID'!$B:$N,13,FALSE))</f>
        <v/>
      </c>
      <c r="P457" s="16" t="str">
        <f>IF(ISERROR(VLOOKUP(CONCATENATE($A457,"_",P$2),'Reference data SID'!$B:$N,13,FALSE)),"",VLOOKUP(CONCATENATE($A457,"_",P$2),'Reference data SID'!$B:$N,13,FALSE))</f>
        <v/>
      </c>
      <c r="Q457" s="16" t="str">
        <f>IF(ISERROR(VLOOKUP(CONCATENATE($A457,"_",Q$2),'Reference data SID'!$B:$N,13,FALSE)),"",VLOOKUP(CONCATENATE($A457,"_",Q$2),'Reference data SID'!$B:$N,13,FALSE))</f>
        <v/>
      </c>
      <c r="R457" s="16" t="str">
        <f>IF(ISERROR(VLOOKUP(CONCATENATE($A457,"_",R$2),'Reference data SID'!$B:$N,13,FALSE)),"",VLOOKUP(CONCATENATE($A457,"_",R$2),'Reference data SID'!$B:$N,13,FALSE))</f>
        <v/>
      </c>
      <c r="S457" s="16" t="str">
        <f>IF(ISERROR(VLOOKUP(CONCATENATE($A457,"_",S$2),'Reference data SID'!$B:$N,13,FALSE)),"",VLOOKUP(CONCATENATE($A457,"_",S$2),'Reference data SID'!$B:$N,13,FALSE))</f>
        <v/>
      </c>
      <c r="T457" s="16" t="str">
        <f>IF(ISERROR(VLOOKUP(CONCATENATE($A457,"_",T$2),'Reference data SID'!$B:$N,13,FALSE)),"",VLOOKUP(CONCATENATE($A457,"_",T$2),'Reference data SID'!$B:$N,13,FALSE))</f>
        <v/>
      </c>
      <c r="U457" s="16" t="str">
        <f>IF(ISERROR(VLOOKUP(CONCATENATE($A457,"_",U$2),'Reference data SID'!$B:$N,13,FALSE)),"",VLOOKUP(CONCATENATE($A457,"_",U$2),'Reference data SID'!$B:$N,13,FALSE))</f>
        <v/>
      </c>
      <c r="V457" s="16" t="str">
        <f>IF(ISERROR(VLOOKUP(CONCATENATE($A457,"_",V$2),'Reference data SID'!$B:$N,13,FALSE)),"",VLOOKUP(CONCATENATE($A457,"_",V$2),'Reference data SID'!$B:$N,13,FALSE))</f>
        <v/>
      </c>
      <c r="W457" s="16" t="str">
        <f>IF(ISERROR(VLOOKUP(CONCATENATE($A457,"_",W$2),'Reference data SID'!$B:$N,13,FALSE)),"",VLOOKUP(CONCATENATE($A457,"_",W$2),'Reference data SID'!$B:$N,13,FALSE))</f>
        <v/>
      </c>
      <c r="X457" s="16" t="str">
        <f>IF(ISERROR(VLOOKUP(CONCATENATE($A457,"_",X$2),'Reference data SID'!$B:$N,13,FALSE)),"",VLOOKUP(CONCATENATE($A457,"_",X$2),'Reference data SID'!$B:$N,13,FALSE))</f>
        <v/>
      </c>
      <c r="Y457" s="16" t="str">
        <f>IF(ISERROR(VLOOKUP(CONCATENATE($A457,"_",Y$2),'Reference data SID'!$B:$N,13,FALSE)),"",VLOOKUP(CONCATENATE($A457,"_",Y$2),'Reference data SID'!$B:$N,13,FALSE))</f>
        <v/>
      </c>
      <c r="Z457" s="16" t="str">
        <f>IF(ISERROR(VLOOKUP(CONCATENATE($A457,"_",Z$2),'Reference data SID'!$B:$N,13,FALSE)),"",VLOOKUP(CONCATENATE($A457,"_",Z$2),'Reference data SID'!$B:$N,13,FALSE))</f>
        <v/>
      </c>
      <c r="AA457" s="16" t="str">
        <f>IF(ISERROR(VLOOKUP(CONCATENATE($A457,"_",AA$2),'Reference data SID'!$B:$N,13,FALSE)),"",VLOOKUP(CONCATENATE($A457,"_",AA$2),'Reference data SID'!$B:$N,13,FALSE))</f>
        <v/>
      </c>
      <c r="AB457" s="16" t="str">
        <f>IF(ISERROR(VLOOKUP(CONCATENATE($A457,"_",AB$2),'Reference data SID'!$B:$N,13,FALSE)),"",VLOOKUP(CONCATENATE($A457,"_",AB$2),'Reference data SID'!$B:$N,13,FALSE))</f>
        <v/>
      </c>
      <c r="AC457" s="16" t="str">
        <f>IF(ISERROR(VLOOKUP(CONCATENATE($A457,"_",AC$2),'Reference data SID'!$B:$N,13,FALSE)),"",VLOOKUP(CONCATENATE($A457,"_",AC$2),'Reference data SID'!$B:$N,13,FALSE))</f>
        <v/>
      </c>
      <c r="AD457" s="16" t="str">
        <f>IF(ISERROR(VLOOKUP(CONCATENATE($A457,"_",AD$2),'Reference data SID'!$B:$N,13,FALSE)),"",VLOOKUP(CONCATENATE($A457,"_",AD$2),'Reference data SID'!$B:$N,13,FALSE))</f>
        <v/>
      </c>
      <c r="AE457" s="16" t="str">
        <f>IF(ISERROR(VLOOKUP(CONCATENATE($A457,"_",AE$2),'Reference data SID'!$B:$N,13,FALSE)),"",VLOOKUP(CONCATENATE($A457,"_",AE$2),'Reference data SID'!$B:$N,13,FALSE))</f>
        <v/>
      </c>
      <c r="AF457" s="16" t="str">
        <f>IF(ISERROR(VLOOKUP(CONCATENATE($A457,"_",AF$2),'Reference data SID'!$B:$N,13,FALSE)),"",VLOOKUP(CONCATENATE($A457,"_",AF$2),'Reference data SID'!$B:$N,13,FALSE))</f>
        <v/>
      </c>
      <c r="AG457" s="16" t="str">
        <f>IF(ISERROR(VLOOKUP(CONCATENATE($A457,"_",AG$2),'Reference data SID'!$B:$N,13,FALSE)),"",VLOOKUP(CONCATENATE($A457,"_",AG$2),'Reference data SID'!$B:$N,13,FALSE))</f>
        <v/>
      </c>
      <c r="AH457" s="16" t="str">
        <f>IF(ISERROR(VLOOKUP(CONCATENATE($A457,"_",AH$2),'Reference data SID'!$B:$N,13,FALSE)),"",VLOOKUP(CONCATENATE($A457,"_",AH$2),'Reference data SID'!$B:$N,13,FALSE))</f>
        <v/>
      </c>
      <c r="AI457" s="16" t="str">
        <f>IF(ISERROR(VLOOKUP(CONCATENATE($A457,"_",AI$2),'Reference data SID'!$B:$N,13,FALSE)),"",VLOOKUP(CONCATENATE($A457,"_",AI$2),'Reference data SID'!$B:$N,13,FALSE))</f>
        <v/>
      </c>
      <c r="AJ457" s="16" t="str">
        <f>IF(ISERROR(VLOOKUP(CONCATENATE($A457,"_",AJ$2),'Reference data SID'!$B:$N,13,FALSE)),"",VLOOKUP(CONCATENATE($A457,"_",AJ$2),'Reference data SID'!$B:$N,13,FALSE))</f>
        <v/>
      </c>
      <c r="AK457" s="16" t="str">
        <f>IF(ISERROR(VLOOKUP(CONCATENATE($A457,"_",AK$2),'Reference data SID'!$B:$N,13,FALSE)),"",VLOOKUP(CONCATENATE($A457,"_",AK$2),'Reference data SID'!$B:$N,13,FALSE))</f>
        <v/>
      </c>
      <c r="AL457" s="16" t="str">
        <f>IF(ISERROR(VLOOKUP(CONCATENATE($A457,"_",AL$2),'Reference data SID'!$B:$N,13,FALSE)),"",VLOOKUP(CONCATENATE($A457,"_",AL$2),'Reference data SID'!$B:$N,13,FALSE))</f>
        <v/>
      </c>
      <c r="AM457" s="16" t="str">
        <f>IF(ISERROR(VLOOKUP(CONCATENATE($A457,"_",AM$2),'Reference data SID'!$B:$N,13,FALSE)),"",VLOOKUP(CONCATENATE($A457,"_",AM$2),'Reference data SID'!$B:$N,13,FALSE))</f>
        <v/>
      </c>
      <c r="AN457" s="16" t="str">
        <f>IF(ISERROR(VLOOKUP(CONCATENATE($A457,"_",AN$2),'Reference data SID'!$B:$N,13,FALSE)),"",VLOOKUP(CONCATENATE($A457,"_",AN$2),'Reference data SID'!$B:$N,13,FALSE))</f>
        <v/>
      </c>
      <c r="AO457" s="16" t="str">
        <f>IF(ISERROR(VLOOKUP(CONCATENATE($A457,"_",AO$2),'Reference data SID'!$B:$N,13,FALSE)),"",VLOOKUP(CONCATENATE($A457,"_",AO$2),'Reference data SID'!$B:$N,13,FALSE))</f>
        <v/>
      </c>
      <c r="AP457" s="16" t="str">
        <f>IF(ISERROR(VLOOKUP(CONCATENATE($A457,"_",AP$2),'Reference data SID'!$B:$N,13,FALSE)),"",VLOOKUP(CONCATENATE($A457,"_",AP$2),'Reference data SID'!$B:$N,13,FALSE))</f>
        <v/>
      </c>
      <c r="AQ457" s="16" t="str">
        <f>IF(ISERROR(VLOOKUP(CONCATENATE($A457,"_",AQ$2),'Reference data SID'!$B:$N,13,FALSE)),"",VLOOKUP(CONCATENATE($A457,"_",AQ$2),'Reference data SID'!$B:$N,13,FALSE))</f>
        <v/>
      </c>
      <c r="AR457" s="16" t="str">
        <f>IF(ISERROR(VLOOKUP(CONCATENATE($A457,"_",AR$2),'Reference data SID'!$B:$N,13,FALSE)),"",VLOOKUP(CONCATENATE($A457,"_",AR$2),'Reference data SID'!$B:$N,13,FALSE))</f>
        <v/>
      </c>
      <c r="AS457" s="16" t="str">
        <f>IF(ISERROR(VLOOKUP(CONCATENATE($A457,"_",AS$2),'Reference data SID'!$B:$N,13,FALSE)),"",VLOOKUP(CONCATENATE($A457,"_",AS$2),'Reference data SID'!$B:$N,13,FALSE))</f>
        <v/>
      </c>
      <c r="AT457" s="16" t="str">
        <f>IF(ISERROR(VLOOKUP(CONCATENATE($A457,"_",AT$2),'Reference data SID'!$B:$N,13,FALSE)),"",VLOOKUP(CONCATENATE($A457,"_",AT$2),'Reference data SID'!$B:$N,13,FALSE))</f>
        <v/>
      </c>
    </row>
    <row r="458" spans="1:46" x14ac:dyDescent="0.25">
      <c r="A458">
        <v>454</v>
      </c>
      <c r="B458" s="16" t="str">
        <f>IF(ISERROR(VLOOKUP(CONCATENATE($A458,"_",B$2),'Reference data SID'!$B:$N,13,FALSE)),"",VLOOKUP(CONCATENATE($A458,"_",B$2),'Reference data SID'!$B:$N,13,FALSE))</f>
        <v/>
      </c>
      <c r="C458" s="16" t="str">
        <f>IF(ISERROR(VLOOKUP(CONCATENATE($A458,"_",C$2),'Reference data SID'!$B:$N,13,FALSE)),"",VLOOKUP(CONCATENATE($A458,"_",C$2),'Reference data SID'!$B:$N,13,FALSE))</f>
        <v/>
      </c>
      <c r="D458" s="16" t="str">
        <f>IF(ISERROR(VLOOKUP(CONCATENATE($A458,"_",D$2),'Reference data SID'!$B:$N,13,FALSE)),"",VLOOKUP(CONCATENATE($A458,"_",D$2),'Reference data SID'!$B:$N,13,FALSE))</f>
        <v/>
      </c>
      <c r="E458" s="16" t="str">
        <f>IF(ISERROR(VLOOKUP(CONCATENATE($A458,"_",E$2),'Reference data SID'!$B:$N,13,FALSE)),"",VLOOKUP(CONCATENATE($A458,"_",E$2),'Reference data SID'!$B:$N,13,FALSE))</f>
        <v/>
      </c>
      <c r="F458" s="16" t="str">
        <f>IF(ISERROR(VLOOKUP(CONCATENATE($A458,"_",F$2),'Reference data SID'!$B:$N,13,FALSE)),"",VLOOKUP(CONCATENATE($A458,"_",F$2),'Reference data SID'!$B:$N,13,FALSE))</f>
        <v/>
      </c>
      <c r="G458" s="16" t="str">
        <f>IF(ISERROR(VLOOKUP(CONCATENATE($A458,"_",G$2),'Reference data SID'!$B:$N,13,FALSE)),"",VLOOKUP(CONCATENATE($A458,"_",G$2),'Reference data SID'!$B:$N,13,FALSE))</f>
        <v/>
      </c>
      <c r="H458" s="16" t="str">
        <f>IF(ISERROR(VLOOKUP(CONCATENATE($A458,"_",H$2),'Reference data SID'!$B:$N,13,FALSE)),"",VLOOKUP(CONCATENATE($A458,"_",H$2),'Reference data SID'!$B:$N,13,FALSE))</f>
        <v/>
      </c>
      <c r="I458" s="16" t="str">
        <f>IF(ISERROR(VLOOKUP(CONCATENATE($A458,"_",I$2),'Reference data SID'!$B:$N,13,FALSE)),"",VLOOKUP(CONCATENATE($A458,"_",I$2),'Reference data SID'!$B:$N,13,FALSE))</f>
        <v/>
      </c>
      <c r="J458" s="16" t="str">
        <f>IF(ISERROR(VLOOKUP(CONCATENATE($A458,"_",J$2),'Reference data SID'!$B:$N,13,FALSE)),"",VLOOKUP(CONCATENATE($A458,"_",J$2),'Reference data SID'!$B:$N,13,FALSE))</f>
        <v/>
      </c>
      <c r="K458" s="16" t="str">
        <f>IF(ISERROR(VLOOKUP(CONCATENATE($A458,"_",K$2),'Reference data SID'!$B:$N,13,FALSE)),"",VLOOKUP(CONCATENATE($A458,"_",K$2),'Reference data SID'!$B:$N,13,FALSE))</f>
        <v/>
      </c>
      <c r="L458" s="16" t="str">
        <f>IF(ISERROR(VLOOKUP(CONCATENATE($A458,"_",L$2),'Reference data SID'!$B:$N,13,FALSE)),"",VLOOKUP(CONCATENATE($A458,"_",L$2),'Reference data SID'!$B:$N,13,FALSE))</f>
        <v/>
      </c>
      <c r="M458" s="16" t="str">
        <f>IF(ISERROR(VLOOKUP(CONCATENATE($A458,"_",M$2),'Reference data SID'!$B:$N,13,FALSE)),"",VLOOKUP(CONCATENATE($A458,"_",M$2),'Reference data SID'!$B:$N,13,FALSE))</f>
        <v/>
      </c>
      <c r="N458" s="16" t="str">
        <f>IF(ISERROR(VLOOKUP(CONCATENATE($A458,"_",N$2),'Reference data SID'!$B:$N,13,FALSE)),"",VLOOKUP(CONCATENATE($A458,"_",N$2),'Reference data SID'!$B:$N,13,FALSE))</f>
        <v/>
      </c>
      <c r="O458" s="16" t="str">
        <f>IF(ISERROR(VLOOKUP(CONCATENATE($A458,"_",O$2),'Reference data SID'!$B:$N,13,FALSE)),"",VLOOKUP(CONCATENATE($A458,"_",O$2),'Reference data SID'!$B:$N,13,FALSE))</f>
        <v/>
      </c>
      <c r="P458" s="16" t="str">
        <f>IF(ISERROR(VLOOKUP(CONCATENATE($A458,"_",P$2),'Reference data SID'!$B:$N,13,FALSE)),"",VLOOKUP(CONCATENATE($A458,"_",P$2),'Reference data SID'!$B:$N,13,FALSE))</f>
        <v/>
      </c>
      <c r="Q458" s="16" t="str">
        <f>IF(ISERROR(VLOOKUP(CONCATENATE($A458,"_",Q$2),'Reference data SID'!$B:$N,13,FALSE)),"",VLOOKUP(CONCATENATE($A458,"_",Q$2),'Reference data SID'!$B:$N,13,FALSE))</f>
        <v/>
      </c>
      <c r="R458" s="16" t="str">
        <f>IF(ISERROR(VLOOKUP(CONCATENATE($A458,"_",R$2),'Reference data SID'!$B:$N,13,FALSE)),"",VLOOKUP(CONCATENATE($A458,"_",R$2),'Reference data SID'!$B:$N,13,FALSE))</f>
        <v/>
      </c>
      <c r="S458" s="16" t="str">
        <f>IF(ISERROR(VLOOKUP(CONCATENATE($A458,"_",S$2),'Reference data SID'!$B:$N,13,FALSE)),"",VLOOKUP(CONCATENATE($A458,"_",S$2),'Reference data SID'!$B:$N,13,FALSE))</f>
        <v/>
      </c>
      <c r="T458" s="16" t="str">
        <f>IF(ISERROR(VLOOKUP(CONCATENATE($A458,"_",T$2),'Reference data SID'!$B:$N,13,FALSE)),"",VLOOKUP(CONCATENATE($A458,"_",T$2),'Reference data SID'!$B:$N,13,FALSE))</f>
        <v/>
      </c>
      <c r="U458" s="16" t="str">
        <f>IF(ISERROR(VLOOKUP(CONCATENATE($A458,"_",U$2),'Reference data SID'!$B:$N,13,FALSE)),"",VLOOKUP(CONCATENATE($A458,"_",U$2),'Reference data SID'!$B:$N,13,FALSE))</f>
        <v/>
      </c>
      <c r="V458" s="16" t="str">
        <f>IF(ISERROR(VLOOKUP(CONCATENATE($A458,"_",V$2),'Reference data SID'!$B:$N,13,FALSE)),"",VLOOKUP(CONCATENATE($A458,"_",V$2),'Reference data SID'!$B:$N,13,FALSE))</f>
        <v/>
      </c>
      <c r="W458" s="16" t="str">
        <f>IF(ISERROR(VLOOKUP(CONCATENATE($A458,"_",W$2),'Reference data SID'!$B:$N,13,FALSE)),"",VLOOKUP(CONCATENATE($A458,"_",W$2),'Reference data SID'!$B:$N,13,FALSE))</f>
        <v/>
      </c>
      <c r="X458" s="16" t="str">
        <f>IF(ISERROR(VLOOKUP(CONCATENATE($A458,"_",X$2),'Reference data SID'!$B:$N,13,FALSE)),"",VLOOKUP(CONCATENATE($A458,"_",X$2),'Reference data SID'!$B:$N,13,FALSE))</f>
        <v/>
      </c>
      <c r="Y458" s="16" t="str">
        <f>IF(ISERROR(VLOOKUP(CONCATENATE($A458,"_",Y$2),'Reference data SID'!$B:$N,13,FALSE)),"",VLOOKUP(CONCATENATE($A458,"_",Y$2),'Reference data SID'!$B:$N,13,FALSE))</f>
        <v/>
      </c>
      <c r="Z458" s="16" t="str">
        <f>IF(ISERROR(VLOOKUP(CONCATENATE($A458,"_",Z$2),'Reference data SID'!$B:$N,13,FALSE)),"",VLOOKUP(CONCATENATE($A458,"_",Z$2),'Reference data SID'!$B:$N,13,FALSE))</f>
        <v/>
      </c>
      <c r="AA458" s="16" t="str">
        <f>IF(ISERROR(VLOOKUP(CONCATENATE($A458,"_",AA$2),'Reference data SID'!$B:$N,13,FALSE)),"",VLOOKUP(CONCATENATE($A458,"_",AA$2),'Reference data SID'!$B:$N,13,FALSE))</f>
        <v/>
      </c>
      <c r="AB458" s="16" t="str">
        <f>IF(ISERROR(VLOOKUP(CONCATENATE($A458,"_",AB$2),'Reference data SID'!$B:$N,13,FALSE)),"",VLOOKUP(CONCATENATE($A458,"_",AB$2),'Reference data SID'!$B:$N,13,FALSE))</f>
        <v/>
      </c>
      <c r="AC458" s="16" t="str">
        <f>IF(ISERROR(VLOOKUP(CONCATENATE($A458,"_",AC$2),'Reference data SID'!$B:$N,13,FALSE)),"",VLOOKUP(CONCATENATE($A458,"_",AC$2),'Reference data SID'!$B:$N,13,FALSE))</f>
        <v/>
      </c>
      <c r="AD458" s="16" t="str">
        <f>IF(ISERROR(VLOOKUP(CONCATENATE($A458,"_",AD$2),'Reference data SID'!$B:$N,13,FALSE)),"",VLOOKUP(CONCATENATE($A458,"_",AD$2),'Reference data SID'!$B:$N,13,FALSE))</f>
        <v/>
      </c>
      <c r="AE458" s="16" t="str">
        <f>IF(ISERROR(VLOOKUP(CONCATENATE($A458,"_",AE$2),'Reference data SID'!$B:$N,13,FALSE)),"",VLOOKUP(CONCATENATE($A458,"_",AE$2),'Reference data SID'!$B:$N,13,FALSE))</f>
        <v/>
      </c>
      <c r="AF458" s="16" t="str">
        <f>IF(ISERROR(VLOOKUP(CONCATENATE($A458,"_",AF$2),'Reference data SID'!$B:$N,13,FALSE)),"",VLOOKUP(CONCATENATE($A458,"_",AF$2),'Reference data SID'!$B:$N,13,FALSE))</f>
        <v/>
      </c>
      <c r="AG458" s="16" t="str">
        <f>IF(ISERROR(VLOOKUP(CONCATENATE($A458,"_",AG$2),'Reference data SID'!$B:$N,13,FALSE)),"",VLOOKUP(CONCATENATE($A458,"_",AG$2),'Reference data SID'!$B:$N,13,FALSE))</f>
        <v/>
      </c>
      <c r="AH458" s="16" t="str">
        <f>IF(ISERROR(VLOOKUP(CONCATENATE($A458,"_",AH$2),'Reference data SID'!$B:$N,13,FALSE)),"",VLOOKUP(CONCATENATE($A458,"_",AH$2),'Reference data SID'!$B:$N,13,FALSE))</f>
        <v/>
      </c>
      <c r="AI458" s="16" t="str">
        <f>IF(ISERROR(VLOOKUP(CONCATENATE($A458,"_",AI$2),'Reference data SID'!$B:$N,13,FALSE)),"",VLOOKUP(CONCATENATE($A458,"_",AI$2),'Reference data SID'!$B:$N,13,FALSE))</f>
        <v/>
      </c>
      <c r="AJ458" s="16" t="str">
        <f>IF(ISERROR(VLOOKUP(CONCATENATE($A458,"_",AJ$2),'Reference data SID'!$B:$N,13,FALSE)),"",VLOOKUP(CONCATENATE($A458,"_",AJ$2),'Reference data SID'!$B:$N,13,FALSE))</f>
        <v/>
      </c>
      <c r="AK458" s="16" t="str">
        <f>IF(ISERROR(VLOOKUP(CONCATENATE($A458,"_",AK$2),'Reference data SID'!$B:$N,13,FALSE)),"",VLOOKUP(CONCATENATE($A458,"_",AK$2),'Reference data SID'!$B:$N,13,FALSE))</f>
        <v/>
      </c>
      <c r="AL458" s="16" t="str">
        <f>IF(ISERROR(VLOOKUP(CONCATENATE($A458,"_",AL$2),'Reference data SID'!$B:$N,13,FALSE)),"",VLOOKUP(CONCATENATE($A458,"_",AL$2),'Reference data SID'!$B:$N,13,FALSE))</f>
        <v/>
      </c>
      <c r="AM458" s="16" t="str">
        <f>IF(ISERROR(VLOOKUP(CONCATENATE($A458,"_",AM$2),'Reference data SID'!$B:$N,13,FALSE)),"",VLOOKUP(CONCATENATE($A458,"_",AM$2),'Reference data SID'!$B:$N,13,FALSE))</f>
        <v/>
      </c>
      <c r="AN458" s="16" t="str">
        <f>IF(ISERROR(VLOOKUP(CONCATENATE($A458,"_",AN$2),'Reference data SID'!$B:$N,13,FALSE)),"",VLOOKUP(CONCATENATE($A458,"_",AN$2),'Reference data SID'!$B:$N,13,FALSE))</f>
        <v/>
      </c>
      <c r="AO458" s="16" t="str">
        <f>IF(ISERROR(VLOOKUP(CONCATENATE($A458,"_",AO$2),'Reference data SID'!$B:$N,13,FALSE)),"",VLOOKUP(CONCATENATE($A458,"_",AO$2),'Reference data SID'!$B:$N,13,FALSE))</f>
        <v/>
      </c>
      <c r="AP458" s="16" t="str">
        <f>IF(ISERROR(VLOOKUP(CONCATENATE($A458,"_",AP$2),'Reference data SID'!$B:$N,13,FALSE)),"",VLOOKUP(CONCATENATE($A458,"_",AP$2),'Reference data SID'!$B:$N,13,FALSE))</f>
        <v/>
      </c>
      <c r="AQ458" s="16" t="str">
        <f>IF(ISERROR(VLOOKUP(CONCATENATE($A458,"_",AQ$2),'Reference data SID'!$B:$N,13,FALSE)),"",VLOOKUP(CONCATENATE($A458,"_",AQ$2),'Reference data SID'!$B:$N,13,FALSE))</f>
        <v/>
      </c>
      <c r="AR458" s="16" t="str">
        <f>IF(ISERROR(VLOOKUP(CONCATENATE($A458,"_",AR$2),'Reference data SID'!$B:$N,13,FALSE)),"",VLOOKUP(CONCATENATE($A458,"_",AR$2),'Reference data SID'!$B:$N,13,FALSE))</f>
        <v/>
      </c>
      <c r="AS458" s="16" t="str">
        <f>IF(ISERROR(VLOOKUP(CONCATENATE($A458,"_",AS$2),'Reference data SID'!$B:$N,13,FALSE)),"",VLOOKUP(CONCATENATE($A458,"_",AS$2),'Reference data SID'!$B:$N,13,FALSE))</f>
        <v/>
      </c>
      <c r="AT458" s="16" t="str">
        <f>IF(ISERROR(VLOOKUP(CONCATENATE($A458,"_",AT$2),'Reference data SID'!$B:$N,13,FALSE)),"",VLOOKUP(CONCATENATE($A458,"_",AT$2),'Reference data SID'!$B:$N,13,FALSE))</f>
        <v/>
      </c>
    </row>
    <row r="459" spans="1:46" x14ac:dyDescent="0.25">
      <c r="A459">
        <v>455</v>
      </c>
      <c r="B459" s="16" t="str">
        <f>IF(ISERROR(VLOOKUP(CONCATENATE($A459,"_",B$2),'Reference data SID'!$B:$N,13,FALSE)),"",VLOOKUP(CONCATENATE($A459,"_",B$2),'Reference data SID'!$B:$N,13,FALSE))</f>
        <v/>
      </c>
      <c r="C459" s="16" t="str">
        <f>IF(ISERROR(VLOOKUP(CONCATENATE($A459,"_",C$2),'Reference data SID'!$B:$N,13,FALSE)),"",VLOOKUP(CONCATENATE($A459,"_",C$2),'Reference data SID'!$B:$N,13,FALSE))</f>
        <v/>
      </c>
      <c r="D459" s="16" t="str">
        <f>IF(ISERROR(VLOOKUP(CONCATENATE($A459,"_",D$2),'Reference data SID'!$B:$N,13,FALSE)),"",VLOOKUP(CONCATENATE($A459,"_",D$2),'Reference data SID'!$B:$N,13,FALSE))</f>
        <v/>
      </c>
      <c r="E459" s="16" t="str">
        <f>IF(ISERROR(VLOOKUP(CONCATENATE($A459,"_",E$2),'Reference data SID'!$B:$N,13,FALSE)),"",VLOOKUP(CONCATENATE($A459,"_",E$2),'Reference data SID'!$B:$N,13,FALSE))</f>
        <v/>
      </c>
      <c r="F459" s="16" t="str">
        <f>IF(ISERROR(VLOOKUP(CONCATENATE($A459,"_",F$2),'Reference data SID'!$B:$N,13,FALSE)),"",VLOOKUP(CONCATENATE($A459,"_",F$2),'Reference data SID'!$B:$N,13,FALSE))</f>
        <v/>
      </c>
      <c r="G459" s="16" t="str">
        <f>IF(ISERROR(VLOOKUP(CONCATENATE($A459,"_",G$2),'Reference data SID'!$B:$N,13,FALSE)),"",VLOOKUP(CONCATENATE($A459,"_",G$2),'Reference data SID'!$B:$N,13,FALSE))</f>
        <v/>
      </c>
      <c r="H459" s="16" t="str">
        <f>IF(ISERROR(VLOOKUP(CONCATENATE($A459,"_",H$2),'Reference data SID'!$B:$N,13,FALSE)),"",VLOOKUP(CONCATENATE($A459,"_",H$2),'Reference data SID'!$B:$N,13,FALSE))</f>
        <v/>
      </c>
      <c r="I459" s="16" t="str">
        <f>IF(ISERROR(VLOOKUP(CONCATENATE($A459,"_",I$2),'Reference data SID'!$B:$N,13,FALSE)),"",VLOOKUP(CONCATENATE($A459,"_",I$2),'Reference data SID'!$B:$N,13,FALSE))</f>
        <v/>
      </c>
      <c r="J459" s="16" t="str">
        <f>IF(ISERROR(VLOOKUP(CONCATENATE($A459,"_",J$2),'Reference data SID'!$B:$N,13,FALSE)),"",VLOOKUP(CONCATENATE($A459,"_",J$2),'Reference data SID'!$B:$N,13,FALSE))</f>
        <v/>
      </c>
      <c r="K459" s="16" t="str">
        <f>IF(ISERROR(VLOOKUP(CONCATENATE($A459,"_",K$2),'Reference data SID'!$B:$N,13,FALSE)),"",VLOOKUP(CONCATENATE($A459,"_",K$2),'Reference data SID'!$B:$N,13,FALSE))</f>
        <v/>
      </c>
      <c r="L459" s="16" t="str">
        <f>IF(ISERROR(VLOOKUP(CONCATENATE($A459,"_",L$2),'Reference data SID'!$B:$N,13,FALSE)),"",VLOOKUP(CONCATENATE($A459,"_",L$2),'Reference data SID'!$B:$N,13,FALSE))</f>
        <v/>
      </c>
      <c r="M459" s="16" t="str">
        <f>IF(ISERROR(VLOOKUP(CONCATENATE($A459,"_",M$2),'Reference data SID'!$B:$N,13,FALSE)),"",VLOOKUP(CONCATENATE($A459,"_",M$2),'Reference data SID'!$B:$N,13,FALSE))</f>
        <v/>
      </c>
      <c r="N459" s="16" t="str">
        <f>IF(ISERROR(VLOOKUP(CONCATENATE($A459,"_",N$2),'Reference data SID'!$B:$N,13,FALSE)),"",VLOOKUP(CONCATENATE($A459,"_",N$2),'Reference data SID'!$B:$N,13,FALSE))</f>
        <v/>
      </c>
      <c r="O459" s="16" t="str">
        <f>IF(ISERROR(VLOOKUP(CONCATENATE($A459,"_",O$2),'Reference data SID'!$B:$N,13,FALSE)),"",VLOOKUP(CONCATENATE($A459,"_",O$2),'Reference data SID'!$B:$N,13,FALSE))</f>
        <v/>
      </c>
      <c r="P459" s="16" t="str">
        <f>IF(ISERROR(VLOOKUP(CONCATENATE($A459,"_",P$2),'Reference data SID'!$B:$N,13,FALSE)),"",VLOOKUP(CONCATENATE($A459,"_",P$2),'Reference data SID'!$B:$N,13,FALSE))</f>
        <v/>
      </c>
      <c r="Q459" s="16" t="str">
        <f>IF(ISERROR(VLOOKUP(CONCATENATE($A459,"_",Q$2),'Reference data SID'!$B:$N,13,FALSE)),"",VLOOKUP(CONCATENATE($A459,"_",Q$2),'Reference data SID'!$B:$N,13,FALSE))</f>
        <v/>
      </c>
      <c r="R459" s="16" t="str">
        <f>IF(ISERROR(VLOOKUP(CONCATENATE($A459,"_",R$2),'Reference data SID'!$B:$N,13,FALSE)),"",VLOOKUP(CONCATENATE($A459,"_",R$2),'Reference data SID'!$B:$N,13,FALSE))</f>
        <v/>
      </c>
      <c r="S459" s="16" t="str">
        <f>IF(ISERROR(VLOOKUP(CONCATENATE($A459,"_",S$2),'Reference data SID'!$B:$N,13,FALSE)),"",VLOOKUP(CONCATENATE($A459,"_",S$2),'Reference data SID'!$B:$N,13,FALSE))</f>
        <v/>
      </c>
      <c r="T459" s="16" t="str">
        <f>IF(ISERROR(VLOOKUP(CONCATENATE($A459,"_",T$2),'Reference data SID'!$B:$N,13,FALSE)),"",VLOOKUP(CONCATENATE($A459,"_",T$2),'Reference data SID'!$B:$N,13,FALSE))</f>
        <v/>
      </c>
      <c r="U459" s="16" t="str">
        <f>IF(ISERROR(VLOOKUP(CONCATENATE($A459,"_",U$2),'Reference data SID'!$B:$N,13,FALSE)),"",VLOOKUP(CONCATENATE($A459,"_",U$2),'Reference data SID'!$B:$N,13,FALSE))</f>
        <v/>
      </c>
      <c r="V459" s="16" t="str">
        <f>IF(ISERROR(VLOOKUP(CONCATENATE($A459,"_",V$2),'Reference data SID'!$B:$N,13,FALSE)),"",VLOOKUP(CONCATENATE($A459,"_",V$2),'Reference data SID'!$B:$N,13,FALSE))</f>
        <v/>
      </c>
      <c r="W459" s="16" t="str">
        <f>IF(ISERROR(VLOOKUP(CONCATENATE($A459,"_",W$2),'Reference data SID'!$B:$N,13,FALSE)),"",VLOOKUP(CONCATENATE($A459,"_",W$2),'Reference data SID'!$B:$N,13,FALSE))</f>
        <v/>
      </c>
      <c r="X459" s="16" t="str">
        <f>IF(ISERROR(VLOOKUP(CONCATENATE($A459,"_",X$2),'Reference data SID'!$B:$N,13,FALSE)),"",VLOOKUP(CONCATENATE($A459,"_",X$2),'Reference data SID'!$B:$N,13,FALSE))</f>
        <v/>
      </c>
      <c r="Y459" s="16" t="str">
        <f>IF(ISERROR(VLOOKUP(CONCATENATE($A459,"_",Y$2),'Reference data SID'!$B:$N,13,FALSE)),"",VLOOKUP(CONCATENATE($A459,"_",Y$2),'Reference data SID'!$B:$N,13,FALSE))</f>
        <v/>
      </c>
      <c r="Z459" s="16" t="str">
        <f>IF(ISERROR(VLOOKUP(CONCATENATE($A459,"_",Z$2),'Reference data SID'!$B:$N,13,FALSE)),"",VLOOKUP(CONCATENATE($A459,"_",Z$2),'Reference data SID'!$B:$N,13,FALSE))</f>
        <v/>
      </c>
      <c r="AA459" s="16" t="str">
        <f>IF(ISERROR(VLOOKUP(CONCATENATE($A459,"_",AA$2),'Reference data SID'!$B:$N,13,FALSE)),"",VLOOKUP(CONCATENATE($A459,"_",AA$2),'Reference data SID'!$B:$N,13,FALSE))</f>
        <v/>
      </c>
      <c r="AB459" s="16" t="str">
        <f>IF(ISERROR(VLOOKUP(CONCATENATE($A459,"_",AB$2),'Reference data SID'!$B:$N,13,FALSE)),"",VLOOKUP(CONCATENATE($A459,"_",AB$2),'Reference data SID'!$B:$N,13,FALSE))</f>
        <v/>
      </c>
      <c r="AC459" s="16" t="str">
        <f>IF(ISERROR(VLOOKUP(CONCATENATE($A459,"_",AC$2),'Reference data SID'!$B:$N,13,FALSE)),"",VLOOKUP(CONCATENATE($A459,"_",AC$2),'Reference data SID'!$B:$N,13,FALSE))</f>
        <v/>
      </c>
      <c r="AD459" s="16" t="str">
        <f>IF(ISERROR(VLOOKUP(CONCATENATE($A459,"_",AD$2),'Reference data SID'!$B:$N,13,FALSE)),"",VLOOKUP(CONCATENATE($A459,"_",AD$2),'Reference data SID'!$B:$N,13,FALSE))</f>
        <v/>
      </c>
      <c r="AE459" s="16" t="str">
        <f>IF(ISERROR(VLOOKUP(CONCATENATE($A459,"_",AE$2),'Reference data SID'!$B:$N,13,FALSE)),"",VLOOKUP(CONCATENATE($A459,"_",AE$2),'Reference data SID'!$B:$N,13,FALSE))</f>
        <v/>
      </c>
      <c r="AF459" s="16" t="str">
        <f>IF(ISERROR(VLOOKUP(CONCATENATE($A459,"_",AF$2),'Reference data SID'!$B:$N,13,FALSE)),"",VLOOKUP(CONCATENATE($A459,"_",AF$2),'Reference data SID'!$B:$N,13,FALSE))</f>
        <v/>
      </c>
      <c r="AG459" s="16" t="str">
        <f>IF(ISERROR(VLOOKUP(CONCATENATE($A459,"_",AG$2),'Reference data SID'!$B:$N,13,FALSE)),"",VLOOKUP(CONCATENATE($A459,"_",AG$2),'Reference data SID'!$B:$N,13,FALSE))</f>
        <v/>
      </c>
      <c r="AH459" s="16" t="str">
        <f>IF(ISERROR(VLOOKUP(CONCATENATE($A459,"_",AH$2),'Reference data SID'!$B:$N,13,FALSE)),"",VLOOKUP(CONCATENATE($A459,"_",AH$2),'Reference data SID'!$B:$N,13,FALSE))</f>
        <v/>
      </c>
      <c r="AI459" s="16" t="str">
        <f>IF(ISERROR(VLOOKUP(CONCATENATE($A459,"_",AI$2),'Reference data SID'!$B:$N,13,FALSE)),"",VLOOKUP(CONCATENATE($A459,"_",AI$2),'Reference data SID'!$B:$N,13,FALSE))</f>
        <v/>
      </c>
      <c r="AJ459" s="16" t="str">
        <f>IF(ISERROR(VLOOKUP(CONCATENATE($A459,"_",AJ$2),'Reference data SID'!$B:$N,13,FALSE)),"",VLOOKUP(CONCATENATE($A459,"_",AJ$2),'Reference data SID'!$B:$N,13,FALSE))</f>
        <v/>
      </c>
      <c r="AK459" s="16" t="str">
        <f>IF(ISERROR(VLOOKUP(CONCATENATE($A459,"_",AK$2),'Reference data SID'!$B:$N,13,FALSE)),"",VLOOKUP(CONCATENATE($A459,"_",AK$2),'Reference data SID'!$B:$N,13,FALSE))</f>
        <v/>
      </c>
      <c r="AL459" s="16" t="str">
        <f>IF(ISERROR(VLOOKUP(CONCATENATE($A459,"_",AL$2),'Reference data SID'!$B:$N,13,FALSE)),"",VLOOKUP(CONCATENATE($A459,"_",AL$2),'Reference data SID'!$B:$N,13,FALSE))</f>
        <v/>
      </c>
      <c r="AM459" s="16" t="str">
        <f>IF(ISERROR(VLOOKUP(CONCATENATE($A459,"_",AM$2),'Reference data SID'!$B:$N,13,FALSE)),"",VLOOKUP(CONCATENATE($A459,"_",AM$2),'Reference data SID'!$B:$N,13,FALSE))</f>
        <v/>
      </c>
      <c r="AN459" s="16" t="str">
        <f>IF(ISERROR(VLOOKUP(CONCATENATE($A459,"_",AN$2),'Reference data SID'!$B:$N,13,FALSE)),"",VLOOKUP(CONCATENATE($A459,"_",AN$2),'Reference data SID'!$B:$N,13,FALSE))</f>
        <v/>
      </c>
      <c r="AO459" s="16" t="str">
        <f>IF(ISERROR(VLOOKUP(CONCATENATE($A459,"_",AO$2),'Reference data SID'!$B:$N,13,FALSE)),"",VLOOKUP(CONCATENATE($A459,"_",AO$2),'Reference data SID'!$B:$N,13,FALSE))</f>
        <v/>
      </c>
      <c r="AP459" s="16" t="str">
        <f>IF(ISERROR(VLOOKUP(CONCATENATE($A459,"_",AP$2),'Reference data SID'!$B:$N,13,FALSE)),"",VLOOKUP(CONCATENATE($A459,"_",AP$2),'Reference data SID'!$B:$N,13,FALSE))</f>
        <v/>
      </c>
      <c r="AQ459" s="16" t="str">
        <f>IF(ISERROR(VLOOKUP(CONCATENATE($A459,"_",AQ$2),'Reference data SID'!$B:$N,13,FALSE)),"",VLOOKUP(CONCATENATE($A459,"_",AQ$2),'Reference data SID'!$B:$N,13,FALSE))</f>
        <v/>
      </c>
      <c r="AR459" s="16" t="str">
        <f>IF(ISERROR(VLOOKUP(CONCATENATE($A459,"_",AR$2),'Reference data SID'!$B:$N,13,FALSE)),"",VLOOKUP(CONCATENATE($A459,"_",AR$2),'Reference data SID'!$B:$N,13,FALSE))</f>
        <v/>
      </c>
      <c r="AS459" s="16" t="str">
        <f>IF(ISERROR(VLOOKUP(CONCATENATE($A459,"_",AS$2),'Reference data SID'!$B:$N,13,FALSE)),"",VLOOKUP(CONCATENATE($A459,"_",AS$2),'Reference data SID'!$B:$N,13,FALSE))</f>
        <v/>
      </c>
      <c r="AT459" s="16" t="str">
        <f>IF(ISERROR(VLOOKUP(CONCATENATE($A459,"_",AT$2),'Reference data SID'!$B:$N,13,FALSE)),"",VLOOKUP(CONCATENATE($A459,"_",AT$2),'Reference data SID'!$B:$N,13,FALSE))</f>
        <v/>
      </c>
    </row>
    <row r="460" spans="1:46" x14ac:dyDescent="0.25">
      <c r="A460">
        <v>456</v>
      </c>
      <c r="B460" s="16" t="str">
        <f>IF(ISERROR(VLOOKUP(CONCATENATE($A460,"_",B$2),'Reference data SID'!$B:$N,13,FALSE)),"",VLOOKUP(CONCATENATE($A460,"_",B$2),'Reference data SID'!$B:$N,13,FALSE))</f>
        <v/>
      </c>
      <c r="C460" s="16" t="str">
        <f>IF(ISERROR(VLOOKUP(CONCATENATE($A460,"_",C$2),'Reference data SID'!$B:$N,13,FALSE)),"",VLOOKUP(CONCATENATE($A460,"_",C$2),'Reference data SID'!$B:$N,13,FALSE))</f>
        <v/>
      </c>
      <c r="D460" s="16" t="str">
        <f>IF(ISERROR(VLOOKUP(CONCATENATE($A460,"_",D$2),'Reference data SID'!$B:$N,13,FALSE)),"",VLOOKUP(CONCATENATE($A460,"_",D$2),'Reference data SID'!$B:$N,13,FALSE))</f>
        <v/>
      </c>
      <c r="E460" s="16" t="str">
        <f>IF(ISERROR(VLOOKUP(CONCATENATE($A460,"_",E$2),'Reference data SID'!$B:$N,13,FALSE)),"",VLOOKUP(CONCATENATE($A460,"_",E$2),'Reference data SID'!$B:$N,13,FALSE))</f>
        <v/>
      </c>
      <c r="F460" s="16" t="str">
        <f>IF(ISERROR(VLOOKUP(CONCATENATE($A460,"_",F$2),'Reference data SID'!$B:$N,13,FALSE)),"",VLOOKUP(CONCATENATE($A460,"_",F$2),'Reference data SID'!$B:$N,13,FALSE))</f>
        <v/>
      </c>
      <c r="G460" s="16" t="str">
        <f>IF(ISERROR(VLOOKUP(CONCATENATE($A460,"_",G$2),'Reference data SID'!$B:$N,13,FALSE)),"",VLOOKUP(CONCATENATE($A460,"_",G$2),'Reference data SID'!$B:$N,13,FALSE))</f>
        <v/>
      </c>
      <c r="H460" s="16" t="str">
        <f>IF(ISERROR(VLOOKUP(CONCATENATE($A460,"_",H$2),'Reference data SID'!$B:$N,13,FALSE)),"",VLOOKUP(CONCATENATE($A460,"_",H$2),'Reference data SID'!$B:$N,13,FALSE))</f>
        <v/>
      </c>
      <c r="I460" s="16" t="str">
        <f>IF(ISERROR(VLOOKUP(CONCATENATE($A460,"_",I$2),'Reference data SID'!$B:$N,13,FALSE)),"",VLOOKUP(CONCATENATE($A460,"_",I$2),'Reference data SID'!$B:$N,13,FALSE))</f>
        <v/>
      </c>
      <c r="J460" s="16" t="str">
        <f>IF(ISERROR(VLOOKUP(CONCATENATE($A460,"_",J$2),'Reference data SID'!$B:$N,13,FALSE)),"",VLOOKUP(CONCATENATE($A460,"_",J$2),'Reference data SID'!$B:$N,13,FALSE))</f>
        <v/>
      </c>
      <c r="K460" s="16" t="str">
        <f>IF(ISERROR(VLOOKUP(CONCATENATE($A460,"_",K$2),'Reference data SID'!$B:$N,13,FALSE)),"",VLOOKUP(CONCATENATE($A460,"_",K$2),'Reference data SID'!$B:$N,13,FALSE))</f>
        <v/>
      </c>
      <c r="L460" s="16" t="str">
        <f>IF(ISERROR(VLOOKUP(CONCATENATE($A460,"_",L$2),'Reference data SID'!$B:$N,13,FALSE)),"",VLOOKUP(CONCATENATE($A460,"_",L$2),'Reference data SID'!$B:$N,13,FALSE))</f>
        <v/>
      </c>
      <c r="M460" s="16" t="str">
        <f>IF(ISERROR(VLOOKUP(CONCATENATE($A460,"_",M$2),'Reference data SID'!$B:$N,13,FALSE)),"",VLOOKUP(CONCATENATE($A460,"_",M$2),'Reference data SID'!$B:$N,13,FALSE))</f>
        <v/>
      </c>
      <c r="N460" s="16" t="str">
        <f>IF(ISERROR(VLOOKUP(CONCATENATE($A460,"_",N$2),'Reference data SID'!$B:$N,13,FALSE)),"",VLOOKUP(CONCATENATE($A460,"_",N$2),'Reference data SID'!$B:$N,13,FALSE))</f>
        <v/>
      </c>
      <c r="O460" s="16" t="str">
        <f>IF(ISERROR(VLOOKUP(CONCATENATE($A460,"_",O$2),'Reference data SID'!$B:$N,13,FALSE)),"",VLOOKUP(CONCATENATE($A460,"_",O$2),'Reference data SID'!$B:$N,13,FALSE))</f>
        <v/>
      </c>
      <c r="P460" s="16" t="str">
        <f>IF(ISERROR(VLOOKUP(CONCATENATE($A460,"_",P$2),'Reference data SID'!$B:$N,13,FALSE)),"",VLOOKUP(CONCATENATE($A460,"_",P$2),'Reference data SID'!$B:$N,13,FALSE))</f>
        <v/>
      </c>
      <c r="Q460" s="16" t="str">
        <f>IF(ISERROR(VLOOKUP(CONCATENATE($A460,"_",Q$2),'Reference data SID'!$B:$N,13,FALSE)),"",VLOOKUP(CONCATENATE($A460,"_",Q$2),'Reference data SID'!$B:$N,13,FALSE))</f>
        <v/>
      </c>
      <c r="R460" s="16" t="str">
        <f>IF(ISERROR(VLOOKUP(CONCATENATE($A460,"_",R$2),'Reference data SID'!$B:$N,13,FALSE)),"",VLOOKUP(CONCATENATE($A460,"_",R$2),'Reference data SID'!$B:$N,13,FALSE))</f>
        <v/>
      </c>
      <c r="S460" s="16" t="str">
        <f>IF(ISERROR(VLOOKUP(CONCATENATE($A460,"_",S$2),'Reference data SID'!$B:$N,13,FALSE)),"",VLOOKUP(CONCATENATE($A460,"_",S$2),'Reference data SID'!$B:$N,13,FALSE))</f>
        <v/>
      </c>
      <c r="T460" s="16" t="str">
        <f>IF(ISERROR(VLOOKUP(CONCATENATE($A460,"_",T$2),'Reference data SID'!$B:$N,13,FALSE)),"",VLOOKUP(CONCATENATE($A460,"_",T$2),'Reference data SID'!$B:$N,13,FALSE))</f>
        <v/>
      </c>
      <c r="U460" s="16" t="str">
        <f>IF(ISERROR(VLOOKUP(CONCATENATE($A460,"_",U$2),'Reference data SID'!$B:$N,13,FALSE)),"",VLOOKUP(CONCATENATE($A460,"_",U$2),'Reference data SID'!$B:$N,13,FALSE))</f>
        <v/>
      </c>
      <c r="V460" s="16" t="str">
        <f>IF(ISERROR(VLOOKUP(CONCATENATE($A460,"_",V$2),'Reference data SID'!$B:$N,13,FALSE)),"",VLOOKUP(CONCATENATE($A460,"_",V$2),'Reference data SID'!$B:$N,13,FALSE))</f>
        <v/>
      </c>
      <c r="W460" s="16" t="str">
        <f>IF(ISERROR(VLOOKUP(CONCATENATE($A460,"_",W$2),'Reference data SID'!$B:$N,13,FALSE)),"",VLOOKUP(CONCATENATE($A460,"_",W$2),'Reference data SID'!$B:$N,13,FALSE))</f>
        <v/>
      </c>
      <c r="X460" s="16" t="str">
        <f>IF(ISERROR(VLOOKUP(CONCATENATE($A460,"_",X$2),'Reference data SID'!$B:$N,13,FALSE)),"",VLOOKUP(CONCATENATE($A460,"_",X$2),'Reference data SID'!$B:$N,13,FALSE))</f>
        <v/>
      </c>
      <c r="Y460" s="16" t="str">
        <f>IF(ISERROR(VLOOKUP(CONCATENATE($A460,"_",Y$2),'Reference data SID'!$B:$N,13,FALSE)),"",VLOOKUP(CONCATENATE($A460,"_",Y$2),'Reference data SID'!$B:$N,13,FALSE))</f>
        <v/>
      </c>
      <c r="Z460" s="16" t="str">
        <f>IF(ISERROR(VLOOKUP(CONCATENATE($A460,"_",Z$2),'Reference data SID'!$B:$N,13,FALSE)),"",VLOOKUP(CONCATENATE($A460,"_",Z$2),'Reference data SID'!$B:$N,13,FALSE))</f>
        <v/>
      </c>
      <c r="AA460" s="16" t="str">
        <f>IF(ISERROR(VLOOKUP(CONCATENATE($A460,"_",AA$2),'Reference data SID'!$B:$N,13,FALSE)),"",VLOOKUP(CONCATENATE($A460,"_",AA$2),'Reference data SID'!$B:$N,13,FALSE))</f>
        <v/>
      </c>
      <c r="AB460" s="16" t="str">
        <f>IF(ISERROR(VLOOKUP(CONCATENATE($A460,"_",AB$2),'Reference data SID'!$B:$N,13,FALSE)),"",VLOOKUP(CONCATENATE($A460,"_",AB$2),'Reference data SID'!$B:$N,13,FALSE))</f>
        <v/>
      </c>
      <c r="AC460" s="16" t="str">
        <f>IF(ISERROR(VLOOKUP(CONCATENATE($A460,"_",AC$2),'Reference data SID'!$B:$N,13,FALSE)),"",VLOOKUP(CONCATENATE($A460,"_",AC$2),'Reference data SID'!$B:$N,13,FALSE))</f>
        <v/>
      </c>
      <c r="AD460" s="16" t="str">
        <f>IF(ISERROR(VLOOKUP(CONCATENATE($A460,"_",AD$2),'Reference data SID'!$B:$N,13,FALSE)),"",VLOOKUP(CONCATENATE($A460,"_",AD$2),'Reference data SID'!$B:$N,13,FALSE))</f>
        <v/>
      </c>
      <c r="AE460" s="16" t="str">
        <f>IF(ISERROR(VLOOKUP(CONCATENATE($A460,"_",AE$2),'Reference data SID'!$B:$N,13,FALSE)),"",VLOOKUP(CONCATENATE($A460,"_",AE$2),'Reference data SID'!$B:$N,13,FALSE))</f>
        <v/>
      </c>
      <c r="AF460" s="16" t="str">
        <f>IF(ISERROR(VLOOKUP(CONCATENATE($A460,"_",AF$2),'Reference data SID'!$B:$N,13,FALSE)),"",VLOOKUP(CONCATENATE($A460,"_",AF$2),'Reference data SID'!$B:$N,13,FALSE))</f>
        <v/>
      </c>
      <c r="AG460" s="16" t="str">
        <f>IF(ISERROR(VLOOKUP(CONCATENATE($A460,"_",AG$2),'Reference data SID'!$B:$N,13,FALSE)),"",VLOOKUP(CONCATENATE($A460,"_",AG$2),'Reference data SID'!$B:$N,13,FALSE))</f>
        <v/>
      </c>
      <c r="AH460" s="16" t="str">
        <f>IF(ISERROR(VLOOKUP(CONCATENATE($A460,"_",AH$2),'Reference data SID'!$B:$N,13,FALSE)),"",VLOOKUP(CONCATENATE($A460,"_",AH$2),'Reference data SID'!$B:$N,13,FALSE))</f>
        <v/>
      </c>
      <c r="AI460" s="16" t="str">
        <f>IF(ISERROR(VLOOKUP(CONCATENATE($A460,"_",AI$2),'Reference data SID'!$B:$N,13,FALSE)),"",VLOOKUP(CONCATENATE($A460,"_",AI$2),'Reference data SID'!$B:$N,13,FALSE))</f>
        <v/>
      </c>
      <c r="AJ460" s="16" t="str">
        <f>IF(ISERROR(VLOOKUP(CONCATENATE($A460,"_",AJ$2),'Reference data SID'!$B:$N,13,FALSE)),"",VLOOKUP(CONCATENATE($A460,"_",AJ$2),'Reference data SID'!$B:$N,13,FALSE))</f>
        <v/>
      </c>
      <c r="AK460" s="16" t="str">
        <f>IF(ISERROR(VLOOKUP(CONCATENATE($A460,"_",AK$2),'Reference data SID'!$B:$N,13,FALSE)),"",VLOOKUP(CONCATENATE($A460,"_",AK$2),'Reference data SID'!$B:$N,13,FALSE))</f>
        <v/>
      </c>
      <c r="AL460" s="16" t="str">
        <f>IF(ISERROR(VLOOKUP(CONCATENATE($A460,"_",AL$2),'Reference data SID'!$B:$N,13,FALSE)),"",VLOOKUP(CONCATENATE($A460,"_",AL$2),'Reference data SID'!$B:$N,13,FALSE))</f>
        <v/>
      </c>
      <c r="AM460" s="16" t="str">
        <f>IF(ISERROR(VLOOKUP(CONCATENATE($A460,"_",AM$2),'Reference data SID'!$B:$N,13,FALSE)),"",VLOOKUP(CONCATENATE($A460,"_",AM$2),'Reference data SID'!$B:$N,13,FALSE))</f>
        <v/>
      </c>
      <c r="AN460" s="16" t="str">
        <f>IF(ISERROR(VLOOKUP(CONCATENATE($A460,"_",AN$2),'Reference data SID'!$B:$N,13,FALSE)),"",VLOOKUP(CONCATENATE($A460,"_",AN$2),'Reference data SID'!$B:$N,13,FALSE))</f>
        <v/>
      </c>
      <c r="AO460" s="16" t="str">
        <f>IF(ISERROR(VLOOKUP(CONCATENATE($A460,"_",AO$2),'Reference data SID'!$B:$N,13,FALSE)),"",VLOOKUP(CONCATENATE($A460,"_",AO$2),'Reference data SID'!$B:$N,13,FALSE))</f>
        <v/>
      </c>
      <c r="AP460" s="16" t="str">
        <f>IF(ISERROR(VLOOKUP(CONCATENATE($A460,"_",AP$2),'Reference data SID'!$B:$N,13,FALSE)),"",VLOOKUP(CONCATENATE($A460,"_",AP$2),'Reference data SID'!$B:$N,13,FALSE))</f>
        <v/>
      </c>
      <c r="AQ460" s="16" t="str">
        <f>IF(ISERROR(VLOOKUP(CONCATENATE($A460,"_",AQ$2),'Reference data SID'!$B:$N,13,FALSE)),"",VLOOKUP(CONCATENATE($A460,"_",AQ$2),'Reference data SID'!$B:$N,13,FALSE))</f>
        <v/>
      </c>
      <c r="AR460" s="16" t="str">
        <f>IF(ISERROR(VLOOKUP(CONCATENATE($A460,"_",AR$2),'Reference data SID'!$B:$N,13,FALSE)),"",VLOOKUP(CONCATENATE($A460,"_",AR$2),'Reference data SID'!$B:$N,13,FALSE))</f>
        <v/>
      </c>
      <c r="AS460" s="16" t="str">
        <f>IF(ISERROR(VLOOKUP(CONCATENATE($A460,"_",AS$2),'Reference data SID'!$B:$N,13,FALSE)),"",VLOOKUP(CONCATENATE($A460,"_",AS$2),'Reference data SID'!$B:$N,13,FALSE))</f>
        <v/>
      </c>
      <c r="AT460" s="16" t="str">
        <f>IF(ISERROR(VLOOKUP(CONCATENATE($A460,"_",AT$2),'Reference data SID'!$B:$N,13,FALSE)),"",VLOOKUP(CONCATENATE($A460,"_",AT$2),'Reference data SID'!$B:$N,13,FALSE))</f>
        <v/>
      </c>
    </row>
    <row r="461" spans="1:46" x14ac:dyDescent="0.25">
      <c r="A461">
        <v>457</v>
      </c>
      <c r="B461" s="16" t="str">
        <f>IF(ISERROR(VLOOKUP(CONCATENATE($A461,"_",B$2),'Reference data SID'!$B:$N,13,FALSE)),"",VLOOKUP(CONCATENATE($A461,"_",B$2),'Reference data SID'!$B:$N,13,FALSE))</f>
        <v/>
      </c>
      <c r="C461" s="16" t="str">
        <f>IF(ISERROR(VLOOKUP(CONCATENATE($A461,"_",C$2),'Reference data SID'!$B:$N,13,FALSE)),"",VLOOKUP(CONCATENATE($A461,"_",C$2),'Reference data SID'!$B:$N,13,FALSE))</f>
        <v/>
      </c>
      <c r="D461" s="16" t="str">
        <f>IF(ISERROR(VLOOKUP(CONCATENATE($A461,"_",D$2),'Reference data SID'!$B:$N,13,FALSE)),"",VLOOKUP(CONCATENATE($A461,"_",D$2),'Reference data SID'!$B:$N,13,FALSE))</f>
        <v/>
      </c>
      <c r="E461" s="16" t="str">
        <f>IF(ISERROR(VLOOKUP(CONCATENATE($A461,"_",E$2),'Reference data SID'!$B:$N,13,FALSE)),"",VLOOKUP(CONCATENATE($A461,"_",E$2),'Reference data SID'!$B:$N,13,FALSE))</f>
        <v/>
      </c>
      <c r="F461" s="16" t="str">
        <f>IF(ISERROR(VLOOKUP(CONCATENATE($A461,"_",F$2),'Reference data SID'!$B:$N,13,FALSE)),"",VLOOKUP(CONCATENATE($A461,"_",F$2),'Reference data SID'!$B:$N,13,FALSE))</f>
        <v/>
      </c>
      <c r="G461" s="16" t="str">
        <f>IF(ISERROR(VLOOKUP(CONCATENATE($A461,"_",G$2),'Reference data SID'!$B:$N,13,FALSE)),"",VLOOKUP(CONCATENATE($A461,"_",G$2),'Reference data SID'!$B:$N,13,FALSE))</f>
        <v/>
      </c>
      <c r="H461" s="16" t="str">
        <f>IF(ISERROR(VLOOKUP(CONCATENATE($A461,"_",H$2),'Reference data SID'!$B:$N,13,FALSE)),"",VLOOKUP(CONCATENATE($A461,"_",H$2),'Reference data SID'!$B:$N,13,FALSE))</f>
        <v/>
      </c>
      <c r="I461" s="16" t="str">
        <f>IF(ISERROR(VLOOKUP(CONCATENATE($A461,"_",I$2),'Reference data SID'!$B:$N,13,FALSE)),"",VLOOKUP(CONCATENATE($A461,"_",I$2),'Reference data SID'!$B:$N,13,FALSE))</f>
        <v/>
      </c>
      <c r="J461" s="16" t="str">
        <f>IF(ISERROR(VLOOKUP(CONCATENATE($A461,"_",J$2),'Reference data SID'!$B:$N,13,FALSE)),"",VLOOKUP(CONCATENATE($A461,"_",J$2),'Reference data SID'!$B:$N,13,FALSE))</f>
        <v/>
      </c>
      <c r="K461" s="16" t="str">
        <f>IF(ISERROR(VLOOKUP(CONCATENATE($A461,"_",K$2),'Reference data SID'!$B:$N,13,FALSE)),"",VLOOKUP(CONCATENATE($A461,"_",K$2),'Reference data SID'!$B:$N,13,FALSE))</f>
        <v/>
      </c>
      <c r="L461" s="16" t="str">
        <f>IF(ISERROR(VLOOKUP(CONCATENATE($A461,"_",L$2),'Reference data SID'!$B:$N,13,FALSE)),"",VLOOKUP(CONCATENATE($A461,"_",L$2),'Reference data SID'!$B:$N,13,FALSE))</f>
        <v/>
      </c>
      <c r="M461" s="16" t="str">
        <f>IF(ISERROR(VLOOKUP(CONCATENATE($A461,"_",M$2),'Reference data SID'!$B:$N,13,FALSE)),"",VLOOKUP(CONCATENATE($A461,"_",M$2),'Reference data SID'!$B:$N,13,FALSE))</f>
        <v/>
      </c>
      <c r="N461" s="16" t="str">
        <f>IF(ISERROR(VLOOKUP(CONCATENATE($A461,"_",N$2),'Reference data SID'!$B:$N,13,FALSE)),"",VLOOKUP(CONCATENATE($A461,"_",N$2),'Reference data SID'!$B:$N,13,FALSE))</f>
        <v/>
      </c>
      <c r="O461" s="16" t="str">
        <f>IF(ISERROR(VLOOKUP(CONCATENATE($A461,"_",O$2),'Reference data SID'!$B:$N,13,FALSE)),"",VLOOKUP(CONCATENATE($A461,"_",O$2),'Reference data SID'!$B:$N,13,FALSE))</f>
        <v/>
      </c>
      <c r="P461" s="16" t="str">
        <f>IF(ISERROR(VLOOKUP(CONCATENATE($A461,"_",P$2),'Reference data SID'!$B:$N,13,FALSE)),"",VLOOKUP(CONCATENATE($A461,"_",P$2),'Reference data SID'!$B:$N,13,FALSE))</f>
        <v/>
      </c>
      <c r="Q461" s="16" t="str">
        <f>IF(ISERROR(VLOOKUP(CONCATENATE($A461,"_",Q$2),'Reference data SID'!$B:$N,13,FALSE)),"",VLOOKUP(CONCATENATE($A461,"_",Q$2),'Reference data SID'!$B:$N,13,FALSE))</f>
        <v/>
      </c>
      <c r="R461" s="16" t="str">
        <f>IF(ISERROR(VLOOKUP(CONCATENATE($A461,"_",R$2),'Reference data SID'!$B:$N,13,FALSE)),"",VLOOKUP(CONCATENATE($A461,"_",R$2),'Reference data SID'!$B:$N,13,FALSE))</f>
        <v/>
      </c>
      <c r="S461" s="16" t="str">
        <f>IF(ISERROR(VLOOKUP(CONCATENATE($A461,"_",S$2),'Reference data SID'!$B:$N,13,FALSE)),"",VLOOKUP(CONCATENATE($A461,"_",S$2),'Reference data SID'!$B:$N,13,FALSE))</f>
        <v/>
      </c>
      <c r="T461" s="16" t="str">
        <f>IF(ISERROR(VLOOKUP(CONCATENATE($A461,"_",T$2),'Reference data SID'!$B:$N,13,FALSE)),"",VLOOKUP(CONCATENATE($A461,"_",T$2),'Reference data SID'!$B:$N,13,FALSE))</f>
        <v/>
      </c>
      <c r="U461" s="16" t="str">
        <f>IF(ISERROR(VLOOKUP(CONCATENATE($A461,"_",U$2),'Reference data SID'!$B:$N,13,FALSE)),"",VLOOKUP(CONCATENATE($A461,"_",U$2),'Reference data SID'!$B:$N,13,FALSE))</f>
        <v/>
      </c>
      <c r="V461" s="16" t="str">
        <f>IF(ISERROR(VLOOKUP(CONCATENATE($A461,"_",V$2),'Reference data SID'!$B:$N,13,FALSE)),"",VLOOKUP(CONCATENATE($A461,"_",V$2),'Reference data SID'!$B:$N,13,FALSE))</f>
        <v/>
      </c>
      <c r="W461" s="16" t="str">
        <f>IF(ISERROR(VLOOKUP(CONCATENATE($A461,"_",W$2),'Reference data SID'!$B:$N,13,FALSE)),"",VLOOKUP(CONCATENATE($A461,"_",W$2),'Reference data SID'!$B:$N,13,FALSE))</f>
        <v/>
      </c>
      <c r="X461" s="16" t="str">
        <f>IF(ISERROR(VLOOKUP(CONCATENATE($A461,"_",X$2),'Reference data SID'!$B:$N,13,FALSE)),"",VLOOKUP(CONCATENATE($A461,"_",X$2),'Reference data SID'!$B:$N,13,FALSE))</f>
        <v/>
      </c>
      <c r="Y461" s="16" t="str">
        <f>IF(ISERROR(VLOOKUP(CONCATENATE($A461,"_",Y$2),'Reference data SID'!$B:$N,13,FALSE)),"",VLOOKUP(CONCATENATE($A461,"_",Y$2),'Reference data SID'!$B:$N,13,FALSE))</f>
        <v/>
      </c>
      <c r="Z461" s="16" t="str">
        <f>IF(ISERROR(VLOOKUP(CONCATENATE($A461,"_",Z$2),'Reference data SID'!$B:$N,13,FALSE)),"",VLOOKUP(CONCATENATE($A461,"_",Z$2),'Reference data SID'!$B:$N,13,FALSE))</f>
        <v/>
      </c>
      <c r="AA461" s="16" t="str">
        <f>IF(ISERROR(VLOOKUP(CONCATENATE($A461,"_",AA$2),'Reference data SID'!$B:$N,13,FALSE)),"",VLOOKUP(CONCATENATE($A461,"_",AA$2),'Reference data SID'!$B:$N,13,FALSE))</f>
        <v/>
      </c>
      <c r="AB461" s="16" t="str">
        <f>IF(ISERROR(VLOOKUP(CONCATENATE($A461,"_",AB$2),'Reference data SID'!$B:$N,13,FALSE)),"",VLOOKUP(CONCATENATE($A461,"_",AB$2),'Reference data SID'!$B:$N,13,FALSE))</f>
        <v/>
      </c>
      <c r="AC461" s="16" t="str">
        <f>IF(ISERROR(VLOOKUP(CONCATENATE($A461,"_",AC$2),'Reference data SID'!$B:$N,13,FALSE)),"",VLOOKUP(CONCATENATE($A461,"_",AC$2),'Reference data SID'!$B:$N,13,FALSE))</f>
        <v/>
      </c>
      <c r="AD461" s="16" t="str">
        <f>IF(ISERROR(VLOOKUP(CONCATENATE($A461,"_",AD$2),'Reference data SID'!$B:$N,13,FALSE)),"",VLOOKUP(CONCATENATE($A461,"_",AD$2),'Reference data SID'!$B:$N,13,FALSE))</f>
        <v/>
      </c>
      <c r="AE461" s="16" t="str">
        <f>IF(ISERROR(VLOOKUP(CONCATENATE($A461,"_",AE$2),'Reference data SID'!$B:$N,13,FALSE)),"",VLOOKUP(CONCATENATE($A461,"_",AE$2),'Reference data SID'!$B:$N,13,FALSE))</f>
        <v/>
      </c>
      <c r="AF461" s="16" t="str">
        <f>IF(ISERROR(VLOOKUP(CONCATENATE($A461,"_",AF$2),'Reference data SID'!$B:$N,13,FALSE)),"",VLOOKUP(CONCATENATE($A461,"_",AF$2),'Reference data SID'!$B:$N,13,FALSE))</f>
        <v/>
      </c>
      <c r="AG461" s="16" t="str">
        <f>IF(ISERROR(VLOOKUP(CONCATENATE($A461,"_",AG$2),'Reference data SID'!$B:$N,13,FALSE)),"",VLOOKUP(CONCATENATE($A461,"_",AG$2),'Reference data SID'!$B:$N,13,FALSE))</f>
        <v/>
      </c>
      <c r="AH461" s="16" t="str">
        <f>IF(ISERROR(VLOOKUP(CONCATENATE($A461,"_",AH$2),'Reference data SID'!$B:$N,13,FALSE)),"",VLOOKUP(CONCATENATE($A461,"_",AH$2),'Reference data SID'!$B:$N,13,FALSE))</f>
        <v/>
      </c>
      <c r="AI461" s="16" t="str">
        <f>IF(ISERROR(VLOOKUP(CONCATENATE($A461,"_",AI$2),'Reference data SID'!$B:$N,13,FALSE)),"",VLOOKUP(CONCATENATE($A461,"_",AI$2),'Reference data SID'!$B:$N,13,FALSE))</f>
        <v/>
      </c>
      <c r="AJ461" s="16" t="str">
        <f>IF(ISERROR(VLOOKUP(CONCATENATE($A461,"_",AJ$2),'Reference data SID'!$B:$N,13,FALSE)),"",VLOOKUP(CONCATENATE($A461,"_",AJ$2),'Reference data SID'!$B:$N,13,FALSE))</f>
        <v/>
      </c>
      <c r="AK461" s="16" t="str">
        <f>IF(ISERROR(VLOOKUP(CONCATENATE($A461,"_",AK$2),'Reference data SID'!$B:$N,13,FALSE)),"",VLOOKUP(CONCATENATE($A461,"_",AK$2),'Reference data SID'!$B:$N,13,FALSE))</f>
        <v/>
      </c>
      <c r="AL461" s="16" t="str">
        <f>IF(ISERROR(VLOOKUP(CONCATENATE($A461,"_",AL$2),'Reference data SID'!$B:$N,13,FALSE)),"",VLOOKUP(CONCATENATE($A461,"_",AL$2),'Reference data SID'!$B:$N,13,FALSE))</f>
        <v/>
      </c>
      <c r="AM461" s="16" t="str">
        <f>IF(ISERROR(VLOOKUP(CONCATENATE($A461,"_",AM$2),'Reference data SID'!$B:$N,13,FALSE)),"",VLOOKUP(CONCATENATE($A461,"_",AM$2),'Reference data SID'!$B:$N,13,FALSE))</f>
        <v/>
      </c>
      <c r="AN461" s="16" t="str">
        <f>IF(ISERROR(VLOOKUP(CONCATENATE($A461,"_",AN$2),'Reference data SID'!$B:$N,13,FALSE)),"",VLOOKUP(CONCATENATE($A461,"_",AN$2),'Reference data SID'!$B:$N,13,FALSE))</f>
        <v/>
      </c>
      <c r="AO461" s="16" t="str">
        <f>IF(ISERROR(VLOOKUP(CONCATENATE($A461,"_",AO$2),'Reference data SID'!$B:$N,13,FALSE)),"",VLOOKUP(CONCATENATE($A461,"_",AO$2),'Reference data SID'!$B:$N,13,FALSE))</f>
        <v/>
      </c>
      <c r="AP461" s="16" t="str">
        <f>IF(ISERROR(VLOOKUP(CONCATENATE($A461,"_",AP$2),'Reference data SID'!$B:$N,13,FALSE)),"",VLOOKUP(CONCATENATE($A461,"_",AP$2),'Reference data SID'!$B:$N,13,FALSE))</f>
        <v/>
      </c>
      <c r="AQ461" s="16" t="str">
        <f>IF(ISERROR(VLOOKUP(CONCATENATE($A461,"_",AQ$2),'Reference data SID'!$B:$N,13,FALSE)),"",VLOOKUP(CONCATENATE($A461,"_",AQ$2),'Reference data SID'!$B:$N,13,FALSE))</f>
        <v/>
      </c>
      <c r="AR461" s="16" t="str">
        <f>IF(ISERROR(VLOOKUP(CONCATENATE($A461,"_",AR$2),'Reference data SID'!$B:$N,13,FALSE)),"",VLOOKUP(CONCATENATE($A461,"_",AR$2),'Reference data SID'!$B:$N,13,FALSE))</f>
        <v/>
      </c>
      <c r="AS461" s="16" t="str">
        <f>IF(ISERROR(VLOOKUP(CONCATENATE($A461,"_",AS$2),'Reference data SID'!$B:$N,13,FALSE)),"",VLOOKUP(CONCATENATE($A461,"_",AS$2),'Reference data SID'!$B:$N,13,FALSE))</f>
        <v/>
      </c>
      <c r="AT461" s="16" t="str">
        <f>IF(ISERROR(VLOOKUP(CONCATENATE($A461,"_",AT$2),'Reference data SID'!$B:$N,13,FALSE)),"",VLOOKUP(CONCATENATE($A461,"_",AT$2),'Reference data SID'!$B:$N,13,FALSE))</f>
        <v/>
      </c>
    </row>
    <row r="462" spans="1:46" x14ac:dyDescent="0.25">
      <c r="A462">
        <v>458</v>
      </c>
      <c r="B462" s="16" t="str">
        <f>IF(ISERROR(VLOOKUP(CONCATENATE($A462,"_",B$2),'Reference data SID'!$B:$N,13,FALSE)),"",VLOOKUP(CONCATENATE($A462,"_",B$2),'Reference data SID'!$B:$N,13,FALSE))</f>
        <v/>
      </c>
      <c r="C462" s="16" t="str">
        <f>IF(ISERROR(VLOOKUP(CONCATENATE($A462,"_",C$2),'Reference data SID'!$B:$N,13,FALSE)),"",VLOOKUP(CONCATENATE($A462,"_",C$2),'Reference data SID'!$B:$N,13,FALSE))</f>
        <v/>
      </c>
      <c r="D462" s="16" t="str">
        <f>IF(ISERROR(VLOOKUP(CONCATENATE($A462,"_",D$2),'Reference data SID'!$B:$N,13,FALSE)),"",VLOOKUP(CONCATENATE($A462,"_",D$2),'Reference data SID'!$B:$N,13,FALSE))</f>
        <v/>
      </c>
      <c r="E462" s="16" t="str">
        <f>IF(ISERROR(VLOOKUP(CONCATENATE($A462,"_",E$2),'Reference data SID'!$B:$N,13,FALSE)),"",VLOOKUP(CONCATENATE($A462,"_",E$2),'Reference data SID'!$B:$N,13,FALSE))</f>
        <v/>
      </c>
      <c r="F462" s="16" t="str">
        <f>IF(ISERROR(VLOOKUP(CONCATENATE($A462,"_",F$2),'Reference data SID'!$B:$N,13,FALSE)),"",VLOOKUP(CONCATENATE($A462,"_",F$2),'Reference data SID'!$B:$N,13,FALSE))</f>
        <v/>
      </c>
      <c r="G462" s="16" t="str">
        <f>IF(ISERROR(VLOOKUP(CONCATENATE($A462,"_",G$2),'Reference data SID'!$B:$N,13,FALSE)),"",VLOOKUP(CONCATENATE($A462,"_",G$2),'Reference data SID'!$B:$N,13,FALSE))</f>
        <v/>
      </c>
      <c r="H462" s="16" t="str">
        <f>IF(ISERROR(VLOOKUP(CONCATENATE($A462,"_",H$2),'Reference data SID'!$B:$N,13,FALSE)),"",VLOOKUP(CONCATENATE($A462,"_",H$2),'Reference data SID'!$B:$N,13,FALSE))</f>
        <v/>
      </c>
      <c r="I462" s="16" t="str">
        <f>IF(ISERROR(VLOOKUP(CONCATENATE($A462,"_",I$2),'Reference data SID'!$B:$N,13,FALSE)),"",VLOOKUP(CONCATENATE($A462,"_",I$2),'Reference data SID'!$B:$N,13,FALSE))</f>
        <v/>
      </c>
      <c r="J462" s="16" t="str">
        <f>IF(ISERROR(VLOOKUP(CONCATENATE($A462,"_",J$2),'Reference data SID'!$B:$N,13,FALSE)),"",VLOOKUP(CONCATENATE($A462,"_",J$2),'Reference data SID'!$B:$N,13,FALSE))</f>
        <v/>
      </c>
      <c r="K462" s="16" t="str">
        <f>IF(ISERROR(VLOOKUP(CONCATENATE($A462,"_",K$2),'Reference data SID'!$B:$N,13,FALSE)),"",VLOOKUP(CONCATENATE($A462,"_",K$2),'Reference data SID'!$B:$N,13,FALSE))</f>
        <v/>
      </c>
      <c r="L462" s="16" t="str">
        <f>IF(ISERROR(VLOOKUP(CONCATENATE($A462,"_",L$2),'Reference data SID'!$B:$N,13,FALSE)),"",VLOOKUP(CONCATENATE($A462,"_",L$2),'Reference data SID'!$B:$N,13,FALSE))</f>
        <v/>
      </c>
      <c r="M462" s="16" t="str">
        <f>IF(ISERROR(VLOOKUP(CONCATENATE($A462,"_",M$2),'Reference data SID'!$B:$N,13,FALSE)),"",VLOOKUP(CONCATENATE($A462,"_",M$2),'Reference data SID'!$B:$N,13,FALSE))</f>
        <v/>
      </c>
      <c r="N462" s="16" t="str">
        <f>IF(ISERROR(VLOOKUP(CONCATENATE($A462,"_",N$2),'Reference data SID'!$B:$N,13,FALSE)),"",VLOOKUP(CONCATENATE($A462,"_",N$2),'Reference data SID'!$B:$N,13,FALSE))</f>
        <v/>
      </c>
      <c r="O462" s="16" t="str">
        <f>IF(ISERROR(VLOOKUP(CONCATENATE($A462,"_",O$2),'Reference data SID'!$B:$N,13,FALSE)),"",VLOOKUP(CONCATENATE($A462,"_",O$2),'Reference data SID'!$B:$N,13,FALSE))</f>
        <v/>
      </c>
      <c r="P462" s="16" t="str">
        <f>IF(ISERROR(VLOOKUP(CONCATENATE($A462,"_",P$2),'Reference data SID'!$B:$N,13,FALSE)),"",VLOOKUP(CONCATENATE($A462,"_",P$2),'Reference data SID'!$B:$N,13,FALSE))</f>
        <v/>
      </c>
      <c r="Q462" s="16" t="str">
        <f>IF(ISERROR(VLOOKUP(CONCATENATE($A462,"_",Q$2),'Reference data SID'!$B:$N,13,FALSE)),"",VLOOKUP(CONCATENATE($A462,"_",Q$2),'Reference data SID'!$B:$N,13,FALSE))</f>
        <v/>
      </c>
      <c r="R462" s="16" t="str">
        <f>IF(ISERROR(VLOOKUP(CONCATENATE($A462,"_",R$2),'Reference data SID'!$B:$N,13,FALSE)),"",VLOOKUP(CONCATENATE($A462,"_",R$2),'Reference data SID'!$B:$N,13,FALSE))</f>
        <v/>
      </c>
      <c r="S462" s="16" t="str">
        <f>IF(ISERROR(VLOOKUP(CONCATENATE($A462,"_",S$2),'Reference data SID'!$B:$N,13,FALSE)),"",VLOOKUP(CONCATENATE($A462,"_",S$2),'Reference data SID'!$B:$N,13,FALSE))</f>
        <v/>
      </c>
      <c r="T462" s="16" t="str">
        <f>IF(ISERROR(VLOOKUP(CONCATENATE($A462,"_",T$2),'Reference data SID'!$B:$N,13,FALSE)),"",VLOOKUP(CONCATENATE($A462,"_",T$2),'Reference data SID'!$B:$N,13,FALSE))</f>
        <v/>
      </c>
      <c r="U462" s="16" t="str">
        <f>IF(ISERROR(VLOOKUP(CONCATENATE($A462,"_",U$2),'Reference data SID'!$B:$N,13,FALSE)),"",VLOOKUP(CONCATENATE($A462,"_",U$2),'Reference data SID'!$B:$N,13,FALSE))</f>
        <v/>
      </c>
      <c r="V462" s="16" t="str">
        <f>IF(ISERROR(VLOOKUP(CONCATENATE($A462,"_",V$2),'Reference data SID'!$B:$N,13,FALSE)),"",VLOOKUP(CONCATENATE($A462,"_",V$2),'Reference data SID'!$B:$N,13,FALSE))</f>
        <v/>
      </c>
      <c r="W462" s="16" t="str">
        <f>IF(ISERROR(VLOOKUP(CONCATENATE($A462,"_",W$2),'Reference data SID'!$B:$N,13,FALSE)),"",VLOOKUP(CONCATENATE($A462,"_",W$2),'Reference data SID'!$B:$N,13,FALSE))</f>
        <v/>
      </c>
      <c r="X462" s="16" t="str">
        <f>IF(ISERROR(VLOOKUP(CONCATENATE($A462,"_",X$2),'Reference data SID'!$B:$N,13,FALSE)),"",VLOOKUP(CONCATENATE($A462,"_",X$2),'Reference data SID'!$B:$N,13,FALSE))</f>
        <v/>
      </c>
      <c r="Y462" s="16" t="str">
        <f>IF(ISERROR(VLOOKUP(CONCATENATE($A462,"_",Y$2),'Reference data SID'!$B:$N,13,FALSE)),"",VLOOKUP(CONCATENATE($A462,"_",Y$2),'Reference data SID'!$B:$N,13,FALSE))</f>
        <v/>
      </c>
      <c r="Z462" s="16" t="str">
        <f>IF(ISERROR(VLOOKUP(CONCATENATE($A462,"_",Z$2),'Reference data SID'!$B:$N,13,FALSE)),"",VLOOKUP(CONCATENATE($A462,"_",Z$2),'Reference data SID'!$B:$N,13,FALSE))</f>
        <v/>
      </c>
      <c r="AA462" s="16" t="str">
        <f>IF(ISERROR(VLOOKUP(CONCATENATE($A462,"_",AA$2),'Reference data SID'!$B:$N,13,FALSE)),"",VLOOKUP(CONCATENATE($A462,"_",AA$2),'Reference data SID'!$B:$N,13,FALSE))</f>
        <v/>
      </c>
      <c r="AB462" s="16" t="str">
        <f>IF(ISERROR(VLOOKUP(CONCATENATE($A462,"_",AB$2),'Reference data SID'!$B:$N,13,FALSE)),"",VLOOKUP(CONCATENATE($A462,"_",AB$2),'Reference data SID'!$B:$N,13,FALSE))</f>
        <v/>
      </c>
      <c r="AC462" s="16" t="str">
        <f>IF(ISERROR(VLOOKUP(CONCATENATE($A462,"_",AC$2),'Reference data SID'!$B:$N,13,FALSE)),"",VLOOKUP(CONCATENATE($A462,"_",AC$2),'Reference data SID'!$B:$N,13,FALSE))</f>
        <v/>
      </c>
      <c r="AD462" s="16" t="str">
        <f>IF(ISERROR(VLOOKUP(CONCATENATE($A462,"_",AD$2),'Reference data SID'!$B:$N,13,FALSE)),"",VLOOKUP(CONCATENATE($A462,"_",AD$2),'Reference data SID'!$B:$N,13,FALSE))</f>
        <v/>
      </c>
      <c r="AE462" s="16" t="str">
        <f>IF(ISERROR(VLOOKUP(CONCATENATE($A462,"_",AE$2),'Reference data SID'!$B:$N,13,FALSE)),"",VLOOKUP(CONCATENATE($A462,"_",AE$2),'Reference data SID'!$B:$N,13,FALSE))</f>
        <v/>
      </c>
      <c r="AF462" s="16" t="str">
        <f>IF(ISERROR(VLOOKUP(CONCATENATE($A462,"_",AF$2),'Reference data SID'!$B:$N,13,FALSE)),"",VLOOKUP(CONCATENATE($A462,"_",AF$2),'Reference data SID'!$B:$N,13,FALSE))</f>
        <v/>
      </c>
      <c r="AG462" s="16" t="str">
        <f>IF(ISERROR(VLOOKUP(CONCATENATE($A462,"_",AG$2),'Reference data SID'!$B:$N,13,FALSE)),"",VLOOKUP(CONCATENATE($A462,"_",AG$2),'Reference data SID'!$B:$N,13,FALSE))</f>
        <v/>
      </c>
      <c r="AH462" s="16" t="str">
        <f>IF(ISERROR(VLOOKUP(CONCATENATE($A462,"_",AH$2),'Reference data SID'!$B:$N,13,FALSE)),"",VLOOKUP(CONCATENATE($A462,"_",AH$2),'Reference data SID'!$B:$N,13,FALSE))</f>
        <v/>
      </c>
      <c r="AI462" s="16" t="str">
        <f>IF(ISERROR(VLOOKUP(CONCATENATE($A462,"_",AI$2),'Reference data SID'!$B:$N,13,FALSE)),"",VLOOKUP(CONCATENATE($A462,"_",AI$2),'Reference data SID'!$B:$N,13,FALSE))</f>
        <v/>
      </c>
      <c r="AJ462" s="16" t="str">
        <f>IF(ISERROR(VLOOKUP(CONCATENATE($A462,"_",AJ$2),'Reference data SID'!$B:$N,13,FALSE)),"",VLOOKUP(CONCATENATE($A462,"_",AJ$2),'Reference data SID'!$B:$N,13,FALSE))</f>
        <v/>
      </c>
      <c r="AK462" s="16" t="str">
        <f>IF(ISERROR(VLOOKUP(CONCATENATE($A462,"_",AK$2),'Reference data SID'!$B:$N,13,FALSE)),"",VLOOKUP(CONCATENATE($A462,"_",AK$2),'Reference data SID'!$B:$N,13,FALSE))</f>
        <v/>
      </c>
      <c r="AL462" s="16" t="str">
        <f>IF(ISERROR(VLOOKUP(CONCATENATE($A462,"_",AL$2),'Reference data SID'!$B:$N,13,FALSE)),"",VLOOKUP(CONCATENATE($A462,"_",AL$2),'Reference data SID'!$B:$N,13,FALSE))</f>
        <v/>
      </c>
      <c r="AM462" s="16" t="str">
        <f>IF(ISERROR(VLOOKUP(CONCATENATE($A462,"_",AM$2),'Reference data SID'!$B:$N,13,FALSE)),"",VLOOKUP(CONCATENATE($A462,"_",AM$2),'Reference data SID'!$B:$N,13,FALSE))</f>
        <v/>
      </c>
      <c r="AN462" s="16" t="str">
        <f>IF(ISERROR(VLOOKUP(CONCATENATE($A462,"_",AN$2),'Reference data SID'!$B:$N,13,FALSE)),"",VLOOKUP(CONCATENATE($A462,"_",AN$2),'Reference data SID'!$B:$N,13,FALSE))</f>
        <v/>
      </c>
      <c r="AO462" s="16" t="str">
        <f>IF(ISERROR(VLOOKUP(CONCATENATE($A462,"_",AO$2),'Reference data SID'!$B:$N,13,FALSE)),"",VLOOKUP(CONCATENATE($A462,"_",AO$2),'Reference data SID'!$B:$N,13,FALSE))</f>
        <v/>
      </c>
      <c r="AP462" s="16" t="str">
        <f>IF(ISERROR(VLOOKUP(CONCATENATE($A462,"_",AP$2),'Reference data SID'!$B:$N,13,FALSE)),"",VLOOKUP(CONCATENATE($A462,"_",AP$2),'Reference data SID'!$B:$N,13,FALSE))</f>
        <v/>
      </c>
      <c r="AQ462" s="16" t="str">
        <f>IF(ISERROR(VLOOKUP(CONCATENATE($A462,"_",AQ$2),'Reference data SID'!$B:$N,13,FALSE)),"",VLOOKUP(CONCATENATE($A462,"_",AQ$2),'Reference data SID'!$B:$N,13,FALSE))</f>
        <v/>
      </c>
      <c r="AR462" s="16" t="str">
        <f>IF(ISERROR(VLOOKUP(CONCATENATE($A462,"_",AR$2),'Reference data SID'!$B:$N,13,FALSE)),"",VLOOKUP(CONCATENATE($A462,"_",AR$2),'Reference data SID'!$B:$N,13,FALSE))</f>
        <v/>
      </c>
      <c r="AS462" s="16" t="str">
        <f>IF(ISERROR(VLOOKUP(CONCATENATE($A462,"_",AS$2),'Reference data SID'!$B:$N,13,FALSE)),"",VLOOKUP(CONCATENATE($A462,"_",AS$2),'Reference data SID'!$B:$N,13,FALSE))</f>
        <v/>
      </c>
      <c r="AT462" s="16" t="str">
        <f>IF(ISERROR(VLOOKUP(CONCATENATE($A462,"_",AT$2),'Reference data SID'!$B:$N,13,FALSE)),"",VLOOKUP(CONCATENATE($A462,"_",AT$2),'Reference data SID'!$B:$N,13,FALSE))</f>
        <v/>
      </c>
    </row>
    <row r="463" spans="1:46" x14ac:dyDescent="0.25">
      <c r="A463">
        <v>459</v>
      </c>
      <c r="B463" s="16" t="str">
        <f>IF(ISERROR(VLOOKUP(CONCATENATE($A463,"_",B$2),'Reference data SID'!$B:$N,13,FALSE)),"",VLOOKUP(CONCATENATE($A463,"_",B$2),'Reference data SID'!$B:$N,13,FALSE))</f>
        <v/>
      </c>
      <c r="C463" s="16" t="str">
        <f>IF(ISERROR(VLOOKUP(CONCATENATE($A463,"_",C$2),'Reference data SID'!$B:$N,13,FALSE)),"",VLOOKUP(CONCATENATE($A463,"_",C$2),'Reference data SID'!$B:$N,13,FALSE))</f>
        <v/>
      </c>
      <c r="D463" s="16" t="str">
        <f>IF(ISERROR(VLOOKUP(CONCATENATE($A463,"_",D$2),'Reference data SID'!$B:$N,13,FALSE)),"",VLOOKUP(CONCATENATE($A463,"_",D$2),'Reference data SID'!$B:$N,13,FALSE))</f>
        <v/>
      </c>
      <c r="E463" s="16" t="str">
        <f>IF(ISERROR(VLOOKUP(CONCATENATE($A463,"_",E$2),'Reference data SID'!$B:$N,13,FALSE)),"",VLOOKUP(CONCATENATE($A463,"_",E$2),'Reference data SID'!$B:$N,13,FALSE))</f>
        <v/>
      </c>
      <c r="F463" s="16" t="str">
        <f>IF(ISERROR(VLOOKUP(CONCATENATE($A463,"_",F$2),'Reference data SID'!$B:$N,13,FALSE)),"",VLOOKUP(CONCATENATE($A463,"_",F$2),'Reference data SID'!$B:$N,13,FALSE))</f>
        <v/>
      </c>
      <c r="G463" s="16" t="str">
        <f>IF(ISERROR(VLOOKUP(CONCATENATE($A463,"_",G$2),'Reference data SID'!$B:$N,13,FALSE)),"",VLOOKUP(CONCATENATE($A463,"_",G$2),'Reference data SID'!$B:$N,13,FALSE))</f>
        <v/>
      </c>
      <c r="H463" s="16" t="str">
        <f>IF(ISERROR(VLOOKUP(CONCATENATE($A463,"_",H$2),'Reference data SID'!$B:$N,13,FALSE)),"",VLOOKUP(CONCATENATE($A463,"_",H$2),'Reference data SID'!$B:$N,13,FALSE))</f>
        <v/>
      </c>
      <c r="I463" s="16" t="str">
        <f>IF(ISERROR(VLOOKUP(CONCATENATE($A463,"_",I$2),'Reference data SID'!$B:$N,13,FALSE)),"",VLOOKUP(CONCATENATE($A463,"_",I$2),'Reference data SID'!$B:$N,13,FALSE))</f>
        <v/>
      </c>
      <c r="J463" s="16" t="str">
        <f>IF(ISERROR(VLOOKUP(CONCATENATE($A463,"_",J$2),'Reference data SID'!$B:$N,13,FALSE)),"",VLOOKUP(CONCATENATE($A463,"_",J$2),'Reference data SID'!$B:$N,13,FALSE))</f>
        <v/>
      </c>
      <c r="K463" s="16" t="str">
        <f>IF(ISERROR(VLOOKUP(CONCATENATE($A463,"_",K$2),'Reference data SID'!$B:$N,13,FALSE)),"",VLOOKUP(CONCATENATE($A463,"_",K$2),'Reference data SID'!$B:$N,13,FALSE))</f>
        <v/>
      </c>
      <c r="L463" s="16" t="str">
        <f>IF(ISERROR(VLOOKUP(CONCATENATE($A463,"_",L$2),'Reference data SID'!$B:$N,13,FALSE)),"",VLOOKUP(CONCATENATE($A463,"_",L$2),'Reference data SID'!$B:$N,13,FALSE))</f>
        <v/>
      </c>
      <c r="M463" s="16" t="str">
        <f>IF(ISERROR(VLOOKUP(CONCATENATE($A463,"_",M$2),'Reference data SID'!$B:$N,13,FALSE)),"",VLOOKUP(CONCATENATE($A463,"_",M$2),'Reference data SID'!$B:$N,13,FALSE))</f>
        <v/>
      </c>
      <c r="N463" s="16" t="str">
        <f>IF(ISERROR(VLOOKUP(CONCATENATE($A463,"_",N$2),'Reference data SID'!$B:$N,13,FALSE)),"",VLOOKUP(CONCATENATE($A463,"_",N$2),'Reference data SID'!$B:$N,13,FALSE))</f>
        <v/>
      </c>
      <c r="O463" s="16" t="str">
        <f>IF(ISERROR(VLOOKUP(CONCATENATE($A463,"_",O$2),'Reference data SID'!$B:$N,13,FALSE)),"",VLOOKUP(CONCATENATE($A463,"_",O$2),'Reference data SID'!$B:$N,13,FALSE))</f>
        <v/>
      </c>
      <c r="P463" s="16" t="str">
        <f>IF(ISERROR(VLOOKUP(CONCATENATE($A463,"_",P$2),'Reference data SID'!$B:$N,13,FALSE)),"",VLOOKUP(CONCATENATE($A463,"_",P$2),'Reference data SID'!$B:$N,13,FALSE))</f>
        <v/>
      </c>
      <c r="Q463" s="16" t="str">
        <f>IF(ISERROR(VLOOKUP(CONCATENATE($A463,"_",Q$2),'Reference data SID'!$B:$N,13,FALSE)),"",VLOOKUP(CONCATENATE($A463,"_",Q$2),'Reference data SID'!$B:$N,13,FALSE))</f>
        <v/>
      </c>
      <c r="R463" s="16" t="str">
        <f>IF(ISERROR(VLOOKUP(CONCATENATE($A463,"_",R$2),'Reference data SID'!$B:$N,13,FALSE)),"",VLOOKUP(CONCATENATE($A463,"_",R$2),'Reference data SID'!$B:$N,13,FALSE))</f>
        <v/>
      </c>
      <c r="S463" s="16" t="str">
        <f>IF(ISERROR(VLOOKUP(CONCATENATE($A463,"_",S$2),'Reference data SID'!$B:$N,13,FALSE)),"",VLOOKUP(CONCATENATE($A463,"_",S$2),'Reference data SID'!$B:$N,13,FALSE))</f>
        <v/>
      </c>
      <c r="T463" s="16" t="str">
        <f>IF(ISERROR(VLOOKUP(CONCATENATE($A463,"_",T$2),'Reference data SID'!$B:$N,13,FALSE)),"",VLOOKUP(CONCATENATE($A463,"_",T$2),'Reference data SID'!$B:$N,13,FALSE))</f>
        <v/>
      </c>
      <c r="U463" s="16" t="str">
        <f>IF(ISERROR(VLOOKUP(CONCATENATE($A463,"_",U$2),'Reference data SID'!$B:$N,13,FALSE)),"",VLOOKUP(CONCATENATE($A463,"_",U$2),'Reference data SID'!$B:$N,13,FALSE))</f>
        <v/>
      </c>
      <c r="V463" s="16" t="str">
        <f>IF(ISERROR(VLOOKUP(CONCATENATE($A463,"_",V$2),'Reference data SID'!$B:$N,13,FALSE)),"",VLOOKUP(CONCATENATE($A463,"_",V$2),'Reference data SID'!$B:$N,13,FALSE))</f>
        <v/>
      </c>
      <c r="W463" s="16" t="str">
        <f>IF(ISERROR(VLOOKUP(CONCATENATE($A463,"_",W$2),'Reference data SID'!$B:$N,13,FALSE)),"",VLOOKUP(CONCATENATE($A463,"_",W$2),'Reference data SID'!$B:$N,13,FALSE))</f>
        <v/>
      </c>
      <c r="X463" s="16" t="str">
        <f>IF(ISERROR(VLOOKUP(CONCATENATE($A463,"_",X$2),'Reference data SID'!$B:$N,13,FALSE)),"",VLOOKUP(CONCATENATE($A463,"_",X$2),'Reference data SID'!$B:$N,13,FALSE))</f>
        <v/>
      </c>
      <c r="Y463" s="16" t="str">
        <f>IF(ISERROR(VLOOKUP(CONCATENATE($A463,"_",Y$2),'Reference data SID'!$B:$N,13,FALSE)),"",VLOOKUP(CONCATENATE($A463,"_",Y$2),'Reference data SID'!$B:$N,13,FALSE))</f>
        <v/>
      </c>
      <c r="Z463" s="16" t="str">
        <f>IF(ISERROR(VLOOKUP(CONCATENATE($A463,"_",Z$2),'Reference data SID'!$B:$N,13,FALSE)),"",VLOOKUP(CONCATENATE($A463,"_",Z$2),'Reference data SID'!$B:$N,13,FALSE))</f>
        <v/>
      </c>
      <c r="AA463" s="16" t="str">
        <f>IF(ISERROR(VLOOKUP(CONCATENATE($A463,"_",AA$2),'Reference data SID'!$B:$N,13,FALSE)),"",VLOOKUP(CONCATENATE($A463,"_",AA$2),'Reference data SID'!$B:$N,13,FALSE))</f>
        <v/>
      </c>
      <c r="AB463" s="16" t="str">
        <f>IF(ISERROR(VLOOKUP(CONCATENATE($A463,"_",AB$2),'Reference data SID'!$B:$N,13,FALSE)),"",VLOOKUP(CONCATENATE($A463,"_",AB$2),'Reference data SID'!$B:$N,13,FALSE))</f>
        <v/>
      </c>
      <c r="AC463" s="16" t="str">
        <f>IF(ISERROR(VLOOKUP(CONCATENATE($A463,"_",AC$2),'Reference data SID'!$B:$N,13,FALSE)),"",VLOOKUP(CONCATENATE($A463,"_",AC$2),'Reference data SID'!$B:$N,13,FALSE))</f>
        <v/>
      </c>
      <c r="AD463" s="16" t="str">
        <f>IF(ISERROR(VLOOKUP(CONCATENATE($A463,"_",AD$2),'Reference data SID'!$B:$N,13,FALSE)),"",VLOOKUP(CONCATENATE($A463,"_",AD$2),'Reference data SID'!$B:$N,13,FALSE))</f>
        <v/>
      </c>
      <c r="AE463" s="16" t="str">
        <f>IF(ISERROR(VLOOKUP(CONCATENATE($A463,"_",AE$2),'Reference data SID'!$B:$N,13,FALSE)),"",VLOOKUP(CONCATENATE($A463,"_",AE$2),'Reference data SID'!$B:$N,13,FALSE))</f>
        <v/>
      </c>
      <c r="AF463" s="16" t="str">
        <f>IF(ISERROR(VLOOKUP(CONCATENATE($A463,"_",AF$2),'Reference data SID'!$B:$N,13,FALSE)),"",VLOOKUP(CONCATENATE($A463,"_",AF$2),'Reference data SID'!$B:$N,13,FALSE))</f>
        <v/>
      </c>
      <c r="AG463" s="16" t="str">
        <f>IF(ISERROR(VLOOKUP(CONCATENATE($A463,"_",AG$2),'Reference data SID'!$B:$N,13,FALSE)),"",VLOOKUP(CONCATENATE($A463,"_",AG$2),'Reference data SID'!$B:$N,13,FALSE))</f>
        <v/>
      </c>
      <c r="AH463" s="16" t="str">
        <f>IF(ISERROR(VLOOKUP(CONCATENATE($A463,"_",AH$2),'Reference data SID'!$B:$N,13,FALSE)),"",VLOOKUP(CONCATENATE($A463,"_",AH$2),'Reference data SID'!$B:$N,13,FALSE))</f>
        <v/>
      </c>
      <c r="AI463" s="16" t="str">
        <f>IF(ISERROR(VLOOKUP(CONCATENATE($A463,"_",AI$2),'Reference data SID'!$B:$N,13,FALSE)),"",VLOOKUP(CONCATENATE($A463,"_",AI$2),'Reference data SID'!$B:$N,13,FALSE))</f>
        <v/>
      </c>
      <c r="AJ463" s="16" t="str">
        <f>IF(ISERROR(VLOOKUP(CONCATENATE($A463,"_",AJ$2),'Reference data SID'!$B:$N,13,FALSE)),"",VLOOKUP(CONCATENATE($A463,"_",AJ$2),'Reference data SID'!$B:$N,13,FALSE))</f>
        <v/>
      </c>
      <c r="AK463" s="16" t="str">
        <f>IF(ISERROR(VLOOKUP(CONCATENATE($A463,"_",AK$2),'Reference data SID'!$B:$N,13,FALSE)),"",VLOOKUP(CONCATENATE($A463,"_",AK$2),'Reference data SID'!$B:$N,13,FALSE))</f>
        <v/>
      </c>
      <c r="AL463" s="16" t="str">
        <f>IF(ISERROR(VLOOKUP(CONCATENATE($A463,"_",AL$2),'Reference data SID'!$B:$N,13,FALSE)),"",VLOOKUP(CONCATENATE($A463,"_",AL$2),'Reference data SID'!$B:$N,13,FALSE))</f>
        <v/>
      </c>
      <c r="AM463" s="16" t="str">
        <f>IF(ISERROR(VLOOKUP(CONCATENATE($A463,"_",AM$2),'Reference data SID'!$B:$N,13,FALSE)),"",VLOOKUP(CONCATENATE($A463,"_",AM$2),'Reference data SID'!$B:$N,13,FALSE))</f>
        <v/>
      </c>
      <c r="AN463" s="16" t="str">
        <f>IF(ISERROR(VLOOKUP(CONCATENATE($A463,"_",AN$2),'Reference data SID'!$B:$N,13,FALSE)),"",VLOOKUP(CONCATENATE($A463,"_",AN$2),'Reference data SID'!$B:$N,13,FALSE))</f>
        <v/>
      </c>
      <c r="AO463" s="16" t="str">
        <f>IF(ISERROR(VLOOKUP(CONCATENATE($A463,"_",AO$2),'Reference data SID'!$B:$N,13,FALSE)),"",VLOOKUP(CONCATENATE($A463,"_",AO$2),'Reference data SID'!$B:$N,13,FALSE))</f>
        <v/>
      </c>
      <c r="AP463" s="16" t="str">
        <f>IF(ISERROR(VLOOKUP(CONCATENATE($A463,"_",AP$2),'Reference data SID'!$B:$N,13,FALSE)),"",VLOOKUP(CONCATENATE($A463,"_",AP$2),'Reference data SID'!$B:$N,13,FALSE))</f>
        <v/>
      </c>
      <c r="AQ463" s="16" t="str">
        <f>IF(ISERROR(VLOOKUP(CONCATENATE($A463,"_",AQ$2),'Reference data SID'!$B:$N,13,FALSE)),"",VLOOKUP(CONCATENATE($A463,"_",AQ$2),'Reference data SID'!$B:$N,13,FALSE))</f>
        <v/>
      </c>
      <c r="AR463" s="16" t="str">
        <f>IF(ISERROR(VLOOKUP(CONCATENATE($A463,"_",AR$2),'Reference data SID'!$B:$N,13,FALSE)),"",VLOOKUP(CONCATENATE($A463,"_",AR$2),'Reference data SID'!$B:$N,13,FALSE))</f>
        <v/>
      </c>
      <c r="AS463" s="16" t="str">
        <f>IF(ISERROR(VLOOKUP(CONCATENATE($A463,"_",AS$2),'Reference data SID'!$B:$N,13,FALSE)),"",VLOOKUP(CONCATENATE($A463,"_",AS$2),'Reference data SID'!$B:$N,13,FALSE))</f>
        <v/>
      </c>
      <c r="AT463" s="16" t="str">
        <f>IF(ISERROR(VLOOKUP(CONCATENATE($A463,"_",AT$2),'Reference data SID'!$B:$N,13,FALSE)),"",VLOOKUP(CONCATENATE($A463,"_",AT$2),'Reference data SID'!$B:$N,13,FALSE))</f>
        <v/>
      </c>
    </row>
    <row r="464" spans="1:46" x14ac:dyDescent="0.25">
      <c r="A464">
        <v>460</v>
      </c>
      <c r="B464" s="16" t="str">
        <f>IF(ISERROR(VLOOKUP(CONCATENATE($A464,"_",B$2),'Reference data SID'!$B:$N,13,FALSE)),"",VLOOKUP(CONCATENATE($A464,"_",B$2),'Reference data SID'!$B:$N,13,FALSE))</f>
        <v/>
      </c>
      <c r="C464" s="16" t="str">
        <f>IF(ISERROR(VLOOKUP(CONCATENATE($A464,"_",C$2),'Reference data SID'!$B:$N,13,FALSE)),"",VLOOKUP(CONCATENATE($A464,"_",C$2),'Reference data SID'!$B:$N,13,FALSE))</f>
        <v/>
      </c>
      <c r="D464" s="16" t="str">
        <f>IF(ISERROR(VLOOKUP(CONCATENATE($A464,"_",D$2),'Reference data SID'!$B:$N,13,FALSE)),"",VLOOKUP(CONCATENATE($A464,"_",D$2),'Reference data SID'!$B:$N,13,FALSE))</f>
        <v/>
      </c>
      <c r="E464" s="16" t="str">
        <f>IF(ISERROR(VLOOKUP(CONCATENATE($A464,"_",E$2),'Reference data SID'!$B:$N,13,FALSE)),"",VLOOKUP(CONCATENATE($A464,"_",E$2),'Reference data SID'!$B:$N,13,FALSE))</f>
        <v/>
      </c>
      <c r="F464" s="16" t="str">
        <f>IF(ISERROR(VLOOKUP(CONCATENATE($A464,"_",F$2),'Reference data SID'!$B:$N,13,FALSE)),"",VLOOKUP(CONCATENATE($A464,"_",F$2),'Reference data SID'!$B:$N,13,FALSE))</f>
        <v/>
      </c>
      <c r="G464" s="16" t="str">
        <f>IF(ISERROR(VLOOKUP(CONCATENATE($A464,"_",G$2),'Reference data SID'!$B:$N,13,FALSE)),"",VLOOKUP(CONCATENATE($A464,"_",G$2),'Reference data SID'!$B:$N,13,FALSE))</f>
        <v/>
      </c>
      <c r="H464" s="16" t="str">
        <f>IF(ISERROR(VLOOKUP(CONCATENATE($A464,"_",H$2),'Reference data SID'!$B:$N,13,FALSE)),"",VLOOKUP(CONCATENATE($A464,"_",H$2),'Reference data SID'!$B:$N,13,FALSE))</f>
        <v/>
      </c>
      <c r="I464" s="16" t="str">
        <f>IF(ISERROR(VLOOKUP(CONCATENATE($A464,"_",I$2),'Reference data SID'!$B:$N,13,FALSE)),"",VLOOKUP(CONCATENATE($A464,"_",I$2),'Reference data SID'!$B:$N,13,FALSE))</f>
        <v/>
      </c>
      <c r="J464" s="16" t="str">
        <f>IF(ISERROR(VLOOKUP(CONCATENATE($A464,"_",J$2),'Reference data SID'!$B:$N,13,FALSE)),"",VLOOKUP(CONCATENATE($A464,"_",J$2),'Reference data SID'!$B:$N,13,FALSE))</f>
        <v/>
      </c>
      <c r="K464" s="16" t="str">
        <f>IF(ISERROR(VLOOKUP(CONCATENATE($A464,"_",K$2),'Reference data SID'!$B:$N,13,FALSE)),"",VLOOKUP(CONCATENATE($A464,"_",K$2),'Reference data SID'!$B:$N,13,FALSE))</f>
        <v/>
      </c>
      <c r="L464" s="16" t="str">
        <f>IF(ISERROR(VLOOKUP(CONCATENATE($A464,"_",L$2),'Reference data SID'!$B:$N,13,FALSE)),"",VLOOKUP(CONCATENATE($A464,"_",L$2),'Reference data SID'!$B:$N,13,FALSE))</f>
        <v/>
      </c>
      <c r="M464" s="16" t="str">
        <f>IF(ISERROR(VLOOKUP(CONCATENATE($A464,"_",M$2),'Reference data SID'!$B:$N,13,FALSE)),"",VLOOKUP(CONCATENATE($A464,"_",M$2),'Reference data SID'!$B:$N,13,FALSE))</f>
        <v/>
      </c>
      <c r="N464" s="16" t="str">
        <f>IF(ISERROR(VLOOKUP(CONCATENATE($A464,"_",N$2),'Reference data SID'!$B:$N,13,FALSE)),"",VLOOKUP(CONCATENATE($A464,"_",N$2),'Reference data SID'!$B:$N,13,FALSE))</f>
        <v/>
      </c>
      <c r="O464" s="16" t="str">
        <f>IF(ISERROR(VLOOKUP(CONCATENATE($A464,"_",O$2),'Reference data SID'!$B:$N,13,FALSE)),"",VLOOKUP(CONCATENATE($A464,"_",O$2),'Reference data SID'!$B:$N,13,FALSE))</f>
        <v/>
      </c>
      <c r="P464" s="16" t="str">
        <f>IF(ISERROR(VLOOKUP(CONCATENATE($A464,"_",P$2),'Reference data SID'!$B:$N,13,FALSE)),"",VLOOKUP(CONCATENATE($A464,"_",P$2),'Reference data SID'!$B:$N,13,FALSE))</f>
        <v/>
      </c>
      <c r="Q464" s="16" t="str">
        <f>IF(ISERROR(VLOOKUP(CONCATENATE($A464,"_",Q$2),'Reference data SID'!$B:$N,13,FALSE)),"",VLOOKUP(CONCATENATE($A464,"_",Q$2),'Reference data SID'!$B:$N,13,FALSE))</f>
        <v/>
      </c>
      <c r="R464" s="16" t="str">
        <f>IF(ISERROR(VLOOKUP(CONCATENATE($A464,"_",R$2),'Reference data SID'!$B:$N,13,FALSE)),"",VLOOKUP(CONCATENATE($A464,"_",R$2),'Reference data SID'!$B:$N,13,FALSE))</f>
        <v/>
      </c>
      <c r="S464" s="16" t="str">
        <f>IF(ISERROR(VLOOKUP(CONCATENATE($A464,"_",S$2),'Reference data SID'!$B:$N,13,FALSE)),"",VLOOKUP(CONCATENATE($A464,"_",S$2),'Reference data SID'!$B:$N,13,FALSE))</f>
        <v/>
      </c>
      <c r="T464" s="16" t="str">
        <f>IF(ISERROR(VLOOKUP(CONCATENATE($A464,"_",T$2),'Reference data SID'!$B:$N,13,FALSE)),"",VLOOKUP(CONCATENATE($A464,"_",T$2),'Reference data SID'!$B:$N,13,FALSE))</f>
        <v/>
      </c>
      <c r="U464" s="16" t="str">
        <f>IF(ISERROR(VLOOKUP(CONCATENATE($A464,"_",U$2),'Reference data SID'!$B:$N,13,FALSE)),"",VLOOKUP(CONCATENATE($A464,"_",U$2),'Reference data SID'!$B:$N,13,FALSE))</f>
        <v/>
      </c>
      <c r="V464" s="16" t="str">
        <f>IF(ISERROR(VLOOKUP(CONCATENATE($A464,"_",V$2),'Reference data SID'!$B:$N,13,FALSE)),"",VLOOKUP(CONCATENATE($A464,"_",V$2),'Reference data SID'!$B:$N,13,FALSE))</f>
        <v/>
      </c>
      <c r="W464" s="16" t="str">
        <f>IF(ISERROR(VLOOKUP(CONCATENATE($A464,"_",W$2),'Reference data SID'!$B:$N,13,FALSE)),"",VLOOKUP(CONCATENATE($A464,"_",W$2),'Reference data SID'!$B:$N,13,FALSE))</f>
        <v/>
      </c>
      <c r="X464" s="16" t="str">
        <f>IF(ISERROR(VLOOKUP(CONCATENATE($A464,"_",X$2),'Reference data SID'!$B:$N,13,FALSE)),"",VLOOKUP(CONCATENATE($A464,"_",X$2),'Reference data SID'!$B:$N,13,FALSE))</f>
        <v/>
      </c>
      <c r="Y464" s="16" t="str">
        <f>IF(ISERROR(VLOOKUP(CONCATENATE($A464,"_",Y$2),'Reference data SID'!$B:$N,13,FALSE)),"",VLOOKUP(CONCATENATE($A464,"_",Y$2),'Reference data SID'!$B:$N,13,FALSE))</f>
        <v/>
      </c>
      <c r="Z464" s="16" t="str">
        <f>IF(ISERROR(VLOOKUP(CONCATENATE($A464,"_",Z$2),'Reference data SID'!$B:$N,13,FALSE)),"",VLOOKUP(CONCATENATE($A464,"_",Z$2),'Reference data SID'!$B:$N,13,FALSE))</f>
        <v/>
      </c>
      <c r="AA464" s="16" t="str">
        <f>IF(ISERROR(VLOOKUP(CONCATENATE($A464,"_",AA$2),'Reference data SID'!$B:$N,13,FALSE)),"",VLOOKUP(CONCATENATE($A464,"_",AA$2),'Reference data SID'!$B:$N,13,FALSE))</f>
        <v/>
      </c>
      <c r="AB464" s="16" t="str">
        <f>IF(ISERROR(VLOOKUP(CONCATENATE($A464,"_",AB$2),'Reference data SID'!$B:$N,13,FALSE)),"",VLOOKUP(CONCATENATE($A464,"_",AB$2),'Reference data SID'!$B:$N,13,FALSE))</f>
        <v/>
      </c>
      <c r="AC464" s="16" t="str">
        <f>IF(ISERROR(VLOOKUP(CONCATENATE($A464,"_",AC$2),'Reference data SID'!$B:$N,13,FALSE)),"",VLOOKUP(CONCATENATE($A464,"_",AC$2),'Reference data SID'!$B:$N,13,FALSE))</f>
        <v/>
      </c>
      <c r="AD464" s="16" t="str">
        <f>IF(ISERROR(VLOOKUP(CONCATENATE($A464,"_",AD$2),'Reference data SID'!$B:$N,13,FALSE)),"",VLOOKUP(CONCATENATE($A464,"_",AD$2),'Reference data SID'!$B:$N,13,FALSE))</f>
        <v/>
      </c>
      <c r="AE464" s="16" t="str">
        <f>IF(ISERROR(VLOOKUP(CONCATENATE($A464,"_",AE$2),'Reference data SID'!$B:$N,13,FALSE)),"",VLOOKUP(CONCATENATE($A464,"_",AE$2),'Reference data SID'!$B:$N,13,FALSE))</f>
        <v/>
      </c>
      <c r="AF464" s="16" t="str">
        <f>IF(ISERROR(VLOOKUP(CONCATENATE($A464,"_",AF$2),'Reference data SID'!$B:$N,13,FALSE)),"",VLOOKUP(CONCATENATE($A464,"_",AF$2),'Reference data SID'!$B:$N,13,FALSE))</f>
        <v/>
      </c>
      <c r="AG464" s="16" t="str">
        <f>IF(ISERROR(VLOOKUP(CONCATENATE($A464,"_",AG$2),'Reference data SID'!$B:$N,13,FALSE)),"",VLOOKUP(CONCATENATE($A464,"_",AG$2),'Reference data SID'!$B:$N,13,FALSE))</f>
        <v/>
      </c>
      <c r="AH464" s="16" t="str">
        <f>IF(ISERROR(VLOOKUP(CONCATENATE($A464,"_",AH$2),'Reference data SID'!$B:$N,13,FALSE)),"",VLOOKUP(CONCATENATE($A464,"_",AH$2),'Reference data SID'!$B:$N,13,FALSE))</f>
        <v/>
      </c>
      <c r="AI464" s="16" t="str">
        <f>IF(ISERROR(VLOOKUP(CONCATENATE($A464,"_",AI$2),'Reference data SID'!$B:$N,13,FALSE)),"",VLOOKUP(CONCATENATE($A464,"_",AI$2),'Reference data SID'!$B:$N,13,FALSE))</f>
        <v/>
      </c>
      <c r="AJ464" s="16" t="str">
        <f>IF(ISERROR(VLOOKUP(CONCATENATE($A464,"_",AJ$2),'Reference data SID'!$B:$N,13,FALSE)),"",VLOOKUP(CONCATENATE($A464,"_",AJ$2),'Reference data SID'!$B:$N,13,FALSE))</f>
        <v/>
      </c>
      <c r="AK464" s="16" t="str">
        <f>IF(ISERROR(VLOOKUP(CONCATENATE($A464,"_",AK$2),'Reference data SID'!$B:$N,13,FALSE)),"",VLOOKUP(CONCATENATE($A464,"_",AK$2),'Reference data SID'!$B:$N,13,FALSE))</f>
        <v/>
      </c>
      <c r="AL464" s="16" t="str">
        <f>IF(ISERROR(VLOOKUP(CONCATENATE($A464,"_",AL$2),'Reference data SID'!$B:$N,13,FALSE)),"",VLOOKUP(CONCATENATE($A464,"_",AL$2),'Reference data SID'!$B:$N,13,FALSE))</f>
        <v/>
      </c>
      <c r="AM464" s="16" t="str">
        <f>IF(ISERROR(VLOOKUP(CONCATENATE($A464,"_",AM$2),'Reference data SID'!$B:$N,13,FALSE)),"",VLOOKUP(CONCATENATE($A464,"_",AM$2),'Reference data SID'!$B:$N,13,FALSE))</f>
        <v/>
      </c>
      <c r="AN464" s="16" t="str">
        <f>IF(ISERROR(VLOOKUP(CONCATENATE($A464,"_",AN$2),'Reference data SID'!$B:$N,13,FALSE)),"",VLOOKUP(CONCATENATE($A464,"_",AN$2),'Reference data SID'!$B:$N,13,FALSE))</f>
        <v/>
      </c>
      <c r="AO464" s="16" t="str">
        <f>IF(ISERROR(VLOOKUP(CONCATENATE($A464,"_",AO$2),'Reference data SID'!$B:$N,13,FALSE)),"",VLOOKUP(CONCATENATE($A464,"_",AO$2),'Reference data SID'!$B:$N,13,FALSE))</f>
        <v/>
      </c>
      <c r="AP464" s="16" t="str">
        <f>IF(ISERROR(VLOOKUP(CONCATENATE($A464,"_",AP$2),'Reference data SID'!$B:$N,13,FALSE)),"",VLOOKUP(CONCATENATE($A464,"_",AP$2),'Reference data SID'!$B:$N,13,FALSE))</f>
        <v/>
      </c>
      <c r="AQ464" s="16" t="str">
        <f>IF(ISERROR(VLOOKUP(CONCATENATE($A464,"_",AQ$2),'Reference data SID'!$B:$N,13,FALSE)),"",VLOOKUP(CONCATENATE($A464,"_",AQ$2),'Reference data SID'!$B:$N,13,FALSE))</f>
        <v/>
      </c>
      <c r="AR464" s="16" t="str">
        <f>IF(ISERROR(VLOOKUP(CONCATENATE($A464,"_",AR$2),'Reference data SID'!$B:$N,13,FALSE)),"",VLOOKUP(CONCATENATE($A464,"_",AR$2),'Reference data SID'!$B:$N,13,FALSE))</f>
        <v/>
      </c>
      <c r="AS464" s="16" t="str">
        <f>IF(ISERROR(VLOOKUP(CONCATENATE($A464,"_",AS$2),'Reference data SID'!$B:$N,13,FALSE)),"",VLOOKUP(CONCATENATE($A464,"_",AS$2),'Reference data SID'!$B:$N,13,FALSE))</f>
        <v/>
      </c>
      <c r="AT464" s="16" t="str">
        <f>IF(ISERROR(VLOOKUP(CONCATENATE($A464,"_",AT$2),'Reference data SID'!$B:$N,13,FALSE)),"",VLOOKUP(CONCATENATE($A464,"_",AT$2),'Reference data SID'!$B:$N,13,FALSE))</f>
        <v/>
      </c>
    </row>
    <row r="465" spans="1:46" x14ac:dyDescent="0.25">
      <c r="A465">
        <v>461</v>
      </c>
      <c r="B465" s="16" t="str">
        <f>IF(ISERROR(VLOOKUP(CONCATENATE($A465,"_",B$2),'Reference data SID'!$B:$N,13,FALSE)),"",VLOOKUP(CONCATENATE($A465,"_",B$2),'Reference data SID'!$B:$N,13,FALSE))</f>
        <v/>
      </c>
      <c r="C465" s="16" t="str">
        <f>IF(ISERROR(VLOOKUP(CONCATENATE($A465,"_",C$2),'Reference data SID'!$B:$N,13,FALSE)),"",VLOOKUP(CONCATENATE($A465,"_",C$2),'Reference data SID'!$B:$N,13,FALSE))</f>
        <v/>
      </c>
      <c r="D465" s="16" t="str">
        <f>IF(ISERROR(VLOOKUP(CONCATENATE($A465,"_",D$2),'Reference data SID'!$B:$N,13,FALSE)),"",VLOOKUP(CONCATENATE($A465,"_",D$2),'Reference data SID'!$B:$N,13,FALSE))</f>
        <v/>
      </c>
      <c r="E465" s="16" t="str">
        <f>IF(ISERROR(VLOOKUP(CONCATENATE($A465,"_",E$2),'Reference data SID'!$B:$N,13,FALSE)),"",VLOOKUP(CONCATENATE($A465,"_",E$2),'Reference data SID'!$B:$N,13,FALSE))</f>
        <v/>
      </c>
      <c r="F465" s="16" t="str">
        <f>IF(ISERROR(VLOOKUP(CONCATENATE($A465,"_",F$2),'Reference data SID'!$B:$N,13,FALSE)),"",VLOOKUP(CONCATENATE($A465,"_",F$2),'Reference data SID'!$B:$N,13,FALSE))</f>
        <v/>
      </c>
      <c r="G465" s="16" t="str">
        <f>IF(ISERROR(VLOOKUP(CONCATENATE($A465,"_",G$2),'Reference data SID'!$B:$N,13,FALSE)),"",VLOOKUP(CONCATENATE($A465,"_",G$2),'Reference data SID'!$B:$N,13,FALSE))</f>
        <v/>
      </c>
      <c r="H465" s="16" t="str">
        <f>IF(ISERROR(VLOOKUP(CONCATENATE($A465,"_",H$2),'Reference data SID'!$B:$N,13,FALSE)),"",VLOOKUP(CONCATENATE($A465,"_",H$2),'Reference data SID'!$B:$N,13,FALSE))</f>
        <v/>
      </c>
      <c r="I465" s="16" t="str">
        <f>IF(ISERROR(VLOOKUP(CONCATENATE($A465,"_",I$2),'Reference data SID'!$B:$N,13,FALSE)),"",VLOOKUP(CONCATENATE($A465,"_",I$2),'Reference data SID'!$B:$N,13,FALSE))</f>
        <v/>
      </c>
      <c r="J465" s="16" t="str">
        <f>IF(ISERROR(VLOOKUP(CONCATENATE($A465,"_",J$2),'Reference data SID'!$B:$N,13,FALSE)),"",VLOOKUP(CONCATENATE($A465,"_",J$2),'Reference data SID'!$B:$N,13,FALSE))</f>
        <v/>
      </c>
      <c r="K465" s="16" t="str">
        <f>IF(ISERROR(VLOOKUP(CONCATENATE($A465,"_",K$2),'Reference data SID'!$B:$N,13,FALSE)),"",VLOOKUP(CONCATENATE($A465,"_",K$2),'Reference data SID'!$B:$N,13,FALSE))</f>
        <v/>
      </c>
      <c r="L465" s="16" t="str">
        <f>IF(ISERROR(VLOOKUP(CONCATENATE($A465,"_",L$2),'Reference data SID'!$B:$N,13,FALSE)),"",VLOOKUP(CONCATENATE($A465,"_",L$2),'Reference data SID'!$B:$N,13,FALSE))</f>
        <v/>
      </c>
      <c r="M465" s="16" t="str">
        <f>IF(ISERROR(VLOOKUP(CONCATENATE($A465,"_",M$2),'Reference data SID'!$B:$N,13,FALSE)),"",VLOOKUP(CONCATENATE($A465,"_",M$2),'Reference data SID'!$B:$N,13,FALSE))</f>
        <v/>
      </c>
      <c r="N465" s="16" t="str">
        <f>IF(ISERROR(VLOOKUP(CONCATENATE($A465,"_",N$2),'Reference data SID'!$B:$N,13,FALSE)),"",VLOOKUP(CONCATENATE($A465,"_",N$2),'Reference data SID'!$B:$N,13,FALSE))</f>
        <v/>
      </c>
      <c r="O465" s="16" t="str">
        <f>IF(ISERROR(VLOOKUP(CONCATENATE($A465,"_",O$2),'Reference data SID'!$B:$N,13,FALSE)),"",VLOOKUP(CONCATENATE($A465,"_",O$2),'Reference data SID'!$B:$N,13,FALSE))</f>
        <v/>
      </c>
      <c r="P465" s="16" t="str">
        <f>IF(ISERROR(VLOOKUP(CONCATENATE($A465,"_",P$2),'Reference data SID'!$B:$N,13,FALSE)),"",VLOOKUP(CONCATENATE($A465,"_",P$2),'Reference data SID'!$B:$N,13,FALSE))</f>
        <v/>
      </c>
      <c r="Q465" s="16" t="str">
        <f>IF(ISERROR(VLOOKUP(CONCATENATE($A465,"_",Q$2),'Reference data SID'!$B:$N,13,FALSE)),"",VLOOKUP(CONCATENATE($A465,"_",Q$2),'Reference data SID'!$B:$N,13,FALSE))</f>
        <v/>
      </c>
      <c r="R465" s="16" t="str">
        <f>IF(ISERROR(VLOOKUP(CONCATENATE($A465,"_",R$2),'Reference data SID'!$B:$N,13,FALSE)),"",VLOOKUP(CONCATENATE($A465,"_",R$2),'Reference data SID'!$B:$N,13,FALSE))</f>
        <v/>
      </c>
      <c r="S465" s="16" t="str">
        <f>IF(ISERROR(VLOOKUP(CONCATENATE($A465,"_",S$2),'Reference data SID'!$B:$N,13,FALSE)),"",VLOOKUP(CONCATENATE($A465,"_",S$2),'Reference data SID'!$B:$N,13,FALSE))</f>
        <v/>
      </c>
      <c r="T465" s="16" t="str">
        <f>IF(ISERROR(VLOOKUP(CONCATENATE($A465,"_",T$2),'Reference data SID'!$B:$N,13,FALSE)),"",VLOOKUP(CONCATENATE($A465,"_",T$2),'Reference data SID'!$B:$N,13,FALSE))</f>
        <v/>
      </c>
      <c r="U465" s="16" t="str">
        <f>IF(ISERROR(VLOOKUP(CONCATENATE($A465,"_",U$2),'Reference data SID'!$B:$N,13,FALSE)),"",VLOOKUP(CONCATENATE($A465,"_",U$2),'Reference data SID'!$B:$N,13,FALSE))</f>
        <v/>
      </c>
      <c r="V465" s="16" t="str">
        <f>IF(ISERROR(VLOOKUP(CONCATENATE($A465,"_",V$2),'Reference data SID'!$B:$N,13,FALSE)),"",VLOOKUP(CONCATENATE($A465,"_",V$2),'Reference data SID'!$B:$N,13,FALSE))</f>
        <v/>
      </c>
      <c r="W465" s="16" t="str">
        <f>IF(ISERROR(VLOOKUP(CONCATENATE($A465,"_",W$2),'Reference data SID'!$B:$N,13,FALSE)),"",VLOOKUP(CONCATENATE($A465,"_",W$2),'Reference data SID'!$B:$N,13,FALSE))</f>
        <v/>
      </c>
      <c r="X465" s="16" t="str">
        <f>IF(ISERROR(VLOOKUP(CONCATENATE($A465,"_",X$2),'Reference data SID'!$B:$N,13,FALSE)),"",VLOOKUP(CONCATENATE($A465,"_",X$2),'Reference data SID'!$B:$N,13,FALSE))</f>
        <v/>
      </c>
      <c r="Y465" s="16" t="str">
        <f>IF(ISERROR(VLOOKUP(CONCATENATE($A465,"_",Y$2),'Reference data SID'!$B:$N,13,FALSE)),"",VLOOKUP(CONCATENATE($A465,"_",Y$2),'Reference data SID'!$B:$N,13,FALSE))</f>
        <v/>
      </c>
      <c r="Z465" s="16" t="str">
        <f>IF(ISERROR(VLOOKUP(CONCATENATE($A465,"_",Z$2),'Reference data SID'!$B:$N,13,FALSE)),"",VLOOKUP(CONCATENATE($A465,"_",Z$2),'Reference data SID'!$B:$N,13,FALSE))</f>
        <v/>
      </c>
      <c r="AA465" s="16" t="str">
        <f>IF(ISERROR(VLOOKUP(CONCATENATE($A465,"_",AA$2),'Reference data SID'!$B:$N,13,FALSE)),"",VLOOKUP(CONCATENATE($A465,"_",AA$2),'Reference data SID'!$B:$N,13,FALSE))</f>
        <v/>
      </c>
      <c r="AB465" s="16" t="str">
        <f>IF(ISERROR(VLOOKUP(CONCATENATE($A465,"_",AB$2),'Reference data SID'!$B:$N,13,FALSE)),"",VLOOKUP(CONCATENATE($A465,"_",AB$2),'Reference data SID'!$B:$N,13,FALSE))</f>
        <v/>
      </c>
      <c r="AC465" s="16" t="str">
        <f>IF(ISERROR(VLOOKUP(CONCATENATE($A465,"_",AC$2),'Reference data SID'!$B:$N,13,FALSE)),"",VLOOKUP(CONCATENATE($A465,"_",AC$2),'Reference data SID'!$B:$N,13,FALSE))</f>
        <v/>
      </c>
      <c r="AD465" s="16" t="str">
        <f>IF(ISERROR(VLOOKUP(CONCATENATE($A465,"_",AD$2),'Reference data SID'!$B:$N,13,FALSE)),"",VLOOKUP(CONCATENATE($A465,"_",AD$2),'Reference data SID'!$B:$N,13,FALSE))</f>
        <v/>
      </c>
      <c r="AE465" s="16" t="str">
        <f>IF(ISERROR(VLOOKUP(CONCATENATE($A465,"_",AE$2),'Reference data SID'!$B:$N,13,FALSE)),"",VLOOKUP(CONCATENATE($A465,"_",AE$2),'Reference data SID'!$B:$N,13,FALSE))</f>
        <v/>
      </c>
      <c r="AF465" s="16" t="str">
        <f>IF(ISERROR(VLOOKUP(CONCATENATE($A465,"_",AF$2),'Reference data SID'!$B:$N,13,FALSE)),"",VLOOKUP(CONCATENATE($A465,"_",AF$2),'Reference data SID'!$B:$N,13,FALSE))</f>
        <v/>
      </c>
      <c r="AG465" s="16" t="str">
        <f>IF(ISERROR(VLOOKUP(CONCATENATE($A465,"_",AG$2),'Reference data SID'!$B:$N,13,FALSE)),"",VLOOKUP(CONCATENATE($A465,"_",AG$2),'Reference data SID'!$B:$N,13,FALSE))</f>
        <v/>
      </c>
      <c r="AH465" s="16" t="str">
        <f>IF(ISERROR(VLOOKUP(CONCATENATE($A465,"_",AH$2),'Reference data SID'!$B:$N,13,FALSE)),"",VLOOKUP(CONCATENATE($A465,"_",AH$2),'Reference data SID'!$B:$N,13,FALSE))</f>
        <v/>
      </c>
      <c r="AI465" s="16" t="str">
        <f>IF(ISERROR(VLOOKUP(CONCATENATE($A465,"_",AI$2),'Reference data SID'!$B:$N,13,FALSE)),"",VLOOKUP(CONCATENATE($A465,"_",AI$2),'Reference data SID'!$B:$N,13,FALSE))</f>
        <v/>
      </c>
      <c r="AJ465" s="16" t="str">
        <f>IF(ISERROR(VLOOKUP(CONCATENATE($A465,"_",AJ$2),'Reference data SID'!$B:$N,13,FALSE)),"",VLOOKUP(CONCATENATE($A465,"_",AJ$2),'Reference data SID'!$B:$N,13,FALSE))</f>
        <v/>
      </c>
      <c r="AK465" s="16" t="str">
        <f>IF(ISERROR(VLOOKUP(CONCATENATE($A465,"_",AK$2),'Reference data SID'!$B:$N,13,FALSE)),"",VLOOKUP(CONCATENATE($A465,"_",AK$2),'Reference data SID'!$B:$N,13,FALSE))</f>
        <v/>
      </c>
      <c r="AL465" s="16" t="str">
        <f>IF(ISERROR(VLOOKUP(CONCATENATE($A465,"_",AL$2),'Reference data SID'!$B:$N,13,FALSE)),"",VLOOKUP(CONCATENATE($A465,"_",AL$2),'Reference data SID'!$B:$N,13,FALSE))</f>
        <v/>
      </c>
      <c r="AM465" s="16" t="str">
        <f>IF(ISERROR(VLOOKUP(CONCATENATE($A465,"_",AM$2),'Reference data SID'!$B:$N,13,FALSE)),"",VLOOKUP(CONCATENATE($A465,"_",AM$2),'Reference data SID'!$B:$N,13,FALSE))</f>
        <v/>
      </c>
      <c r="AN465" s="16" t="str">
        <f>IF(ISERROR(VLOOKUP(CONCATENATE($A465,"_",AN$2),'Reference data SID'!$B:$N,13,FALSE)),"",VLOOKUP(CONCATENATE($A465,"_",AN$2),'Reference data SID'!$B:$N,13,FALSE))</f>
        <v/>
      </c>
      <c r="AO465" s="16" t="str">
        <f>IF(ISERROR(VLOOKUP(CONCATENATE($A465,"_",AO$2),'Reference data SID'!$B:$N,13,FALSE)),"",VLOOKUP(CONCATENATE($A465,"_",AO$2),'Reference data SID'!$B:$N,13,FALSE))</f>
        <v/>
      </c>
      <c r="AP465" s="16" t="str">
        <f>IF(ISERROR(VLOOKUP(CONCATENATE($A465,"_",AP$2),'Reference data SID'!$B:$N,13,FALSE)),"",VLOOKUP(CONCATENATE($A465,"_",AP$2),'Reference data SID'!$B:$N,13,FALSE))</f>
        <v/>
      </c>
      <c r="AQ465" s="16" t="str">
        <f>IF(ISERROR(VLOOKUP(CONCATENATE($A465,"_",AQ$2),'Reference data SID'!$B:$N,13,FALSE)),"",VLOOKUP(CONCATENATE($A465,"_",AQ$2),'Reference data SID'!$B:$N,13,FALSE))</f>
        <v/>
      </c>
      <c r="AR465" s="16" t="str">
        <f>IF(ISERROR(VLOOKUP(CONCATENATE($A465,"_",AR$2),'Reference data SID'!$B:$N,13,FALSE)),"",VLOOKUP(CONCATENATE($A465,"_",AR$2),'Reference data SID'!$B:$N,13,FALSE))</f>
        <v/>
      </c>
      <c r="AS465" s="16" t="str">
        <f>IF(ISERROR(VLOOKUP(CONCATENATE($A465,"_",AS$2),'Reference data SID'!$B:$N,13,FALSE)),"",VLOOKUP(CONCATENATE($A465,"_",AS$2),'Reference data SID'!$B:$N,13,FALSE))</f>
        <v/>
      </c>
      <c r="AT465" s="16" t="str">
        <f>IF(ISERROR(VLOOKUP(CONCATENATE($A465,"_",AT$2),'Reference data SID'!$B:$N,13,FALSE)),"",VLOOKUP(CONCATENATE($A465,"_",AT$2),'Reference data SID'!$B:$N,13,FALSE))</f>
        <v/>
      </c>
    </row>
    <row r="466" spans="1:46" x14ac:dyDescent="0.25">
      <c r="A466">
        <v>462</v>
      </c>
      <c r="B466" s="16" t="str">
        <f>IF(ISERROR(VLOOKUP(CONCATENATE($A466,"_",B$2),'Reference data SID'!$B:$N,13,FALSE)),"",VLOOKUP(CONCATENATE($A466,"_",B$2),'Reference data SID'!$B:$N,13,FALSE))</f>
        <v/>
      </c>
      <c r="C466" s="16" t="str">
        <f>IF(ISERROR(VLOOKUP(CONCATENATE($A466,"_",C$2),'Reference data SID'!$B:$N,13,FALSE)),"",VLOOKUP(CONCATENATE($A466,"_",C$2),'Reference data SID'!$B:$N,13,FALSE))</f>
        <v/>
      </c>
      <c r="D466" s="16" t="str">
        <f>IF(ISERROR(VLOOKUP(CONCATENATE($A466,"_",D$2),'Reference data SID'!$B:$N,13,FALSE)),"",VLOOKUP(CONCATENATE($A466,"_",D$2),'Reference data SID'!$B:$N,13,FALSE))</f>
        <v/>
      </c>
      <c r="E466" s="16" t="str">
        <f>IF(ISERROR(VLOOKUP(CONCATENATE($A466,"_",E$2),'Reference data SID'!$B:$N,13,FALSE)),"",VLOOKUP(CONCATENATE($A466,"_",E$2),'Reference data SID'!$B:$N,13,FALSE))</f>
        <v/>
      </c>
      <c r="F466" s="16" t="str">
        <f>IF(ISERROR(VLOOKUP(CONCATENATE($A466,"_",F$2),'Reference data SID'!$B:$N,13,FALSE)),"",VLOOKUP(CONCATENATE($A466,"_",F$2),'Reference data SID'!$B:$N,13,FALSE))</f>
        <v/>
      </c>
      <c r="G466" s="16" t="str">
        <f>IF(ISERROR(VLOOKUP(CONCATENATE($A466,"_",G$2),'Reference data SID'!$B:$N,13,FALSE)),"",VLOOKUP(CONCATENATE($A466,"_",G$2),'Reference data SID'!$B:$N,13,FALSE))</f>
        <v/>
      </c>
      <c r="H466" s="16" t="str">
        <f>IF(ISERROR(VLOOKUP(CONCATENATE($A466,"_",H$2),'Reference data SID'!$B:$N,13,FALSE)),"",VLOOKUP(CONCATENATE($A466,"_",H$2),'Reference data SID'!$B:$N,13,FALSE))</f>
        <v/>
      </c>
      <c r="I466" s="16" t="str">
        <f>IF(ISERROR(VLOOKUP(CONCATENATE($A466,"_",I$2),'Reference data SID'!$B:$N,13,FALSE)),"",VLOOKUP(CONCATENATE($A466,"_",I$2),'Reference data SID'!$B:$N,13,FALSE))</f>
        <v/>
      </c>
      <c r="J466" s="16" t="str">
        <f>IF(ISERROR(VLOOKUP(CONCATENATE($A466,"_",J$2),'Reference data SID'!$B:$N,13,FALSE)),"",VLOOKUP(CONCATENATE($A466,"_",J$2),'Reference data SID'!$B:$N,13,FALSE))</f>
        <v/>
      </c>
      <c r="K466" s="16" t="str">
        <f>IF(ISERROR(VLOOKUP(CONCATENATE($A466,"_",K$2),'Reference data SID'!$B:$N,13,FALSE)),"",VLOOKUP(CONCATENATE($A466,"_",K$2),'Reference data SID'!$B:$N,13,FALSE))</f>
        <v/>
      </c>
      <c r="L466" s="16" t="str">
        <f>IF(ISERROR(VLOOKUP(CONCATENATE($A466,"_",L$2),'Reference data SID'!$B:$N,13,FALSE)),"",VLOOKUP(CONCATENATE($A466,"_",L$2),'Reference data SID'!$B:$N,13,FALSE))</f>
        <v/>
      </c>
      <c r="M466" s="16" t="str">
        <f>IF(ISERROR(VLOOKUP(CONCATENATE($A466,"_",M$2),'Reference data SID'!$B:$N,13,FALSE)),"",VLOOKUP(CONCATENATE($A466,"_",M$2),'Reference data SID'!$B:$N,13,FALSE))</f>
        <v/>
      </c>
      <c r="N466" s="16" t="str">
        <f>IF(ISERROR(VLOOKUP(CONCATENATE($A466,"_",N$2),'Reference data SID'!$B:$N,13,FALSE)),"",VLOOKUP(CONCATENATE($A466,"_",N$2),'Reference data SID'!$B:$N,13,FALSE))</f>
        <v/>
      </c>
      <c r="O466" s="16" t="str">
        <f>IF(ISERROR(VLOOKUP(CONCATENATE($A466,"_",O$2),'Reference data SID'!$B:$N,13,FALSE)),"",VLOOKUP(CONCATENATE($A466,"_",O$2),'Reference data SID'!$B:$N,13,FALSE))</f>
        <v/>
      </c>
      <c r="P466" s="16" t="str">
        <f>IF(ISERROR(VLOOKUP(CONCATENATE($A466,"_",P$2),'Reference data SID'!$B:$N,13,FALSE)),"",VLOOKUP(CONCATENATE($A466,"_",P$2),'Reference data SID'!$B:$N,13,FALSE))</f>
        <v/>
      </c>
      <c r="Q466" s="16" t="str">
        <f>IF(ISERROR(VLOOKUP(CONCATENATE($A466,"_",Q$2),'Reference data SID'!$B:$N,13,FALSE)),"",VLOOKUP(CONCATENATE($A466,"_",Q$2),'Reference data SID'!$B:$N,13,FALSE))</f>
        <v/>
      </c>
      <c r="R466" s="16" t="str">
        <f>IF(ISERROR(VLOOKUP(CONCATENATE($A466,"_",R$2),'Reference data SID'!$B:$N,13,FALSE)),"",VLOOKUP(CONCATENATE($A466,"_",R$2),'Reference data SID'!$B:$N,13,FALSE))</f>
        <v/>
      </c>
      <c r="S466" s="16" t="str">
        <f>IF(ISERROR(VLOOKUP(CONCATENATE($A466,"_",S$2),'Reference data SID'!$B:$N,13,FALSE)),"",VLOOKUP(CONCATENATE($A466,"_",S$2),'Reference data SID'!$B:$N,13,FALSE))</f>
        <v/>
      </c>
      <c r="T466" s="16" t="str">
        <f>IF(ISERROR(VLOOKUP(CONCATENATE($A466,"_",T$2),'Reference data SID'!$B:$N,13,FALSE)),"",VLOOKUP(CONCATENATE($A466,"_",T$2),'Reference data SID'!$B:$N,13,FALSE))</f>
        <v/>
      </c>
      <c r="U466" s="16" t="str">
        <f>IF(ISERROR(VLOOKUP(CONCATENATE($A466,"_",U$2),'Reference data SID'!$B:$N,13,FALSE)),"",VLOOKUP(CONCATENATE($A466,"_",U$2),'Reference data SID'!$B:$N,13,FALSE))</f>
        <v/>
      </c>
      <c r="V466" s="16" t="str">
        <f>IF(ISERROR(VLOOKUP(CONCATENATE($A466,"_",V$2),'Reference data SID'!$B:$N,13,FALSE)),"",VLOOKUP(CONCATENATE($A466,"_",V$2),'Reference data SID'!$B:$N,13,FALSE))</f>
        <v/>
      </c>
      <c r="W466" s="16" t="str">
        <f>IF(ISERROR(VLOOKUP(CONCATENATE($A466,"_",W$2),'Reference data SID'!$B:$N,13,FALSE)),"",VLOOKUP(CONCATENATE($A466,"_",W$2),'Reference data SID'!$B:$N,13,FALSE))</f>
        <v/>
      </c>
      <c r="X466" s="16" t="str">
        <f>IF(ISERROR(VLOOKUP(CONCATENATE($A466,"_",X$2),'Reference data SID'!$B:$N,13,FALSE)),"",VLOOKUP(CONCATENATE($A466,"_",X$2),'Reference data SID'!$B:$N,13,FALSE))</f>
        <v/>
      </c>
      <c r="Y466" s="16" t="str">
        <f>IF(ISERROR(VLOOKUP(CONCATENATE($A466,"_",Y$2),'Reference data SID'!$B:$N,13,FALSE)),"",VLOOKUP(CONCATENATE($A466,"_",Y$2),'Reference data SID'!$B:$N,13,FALSE))</f>
        <v/>
      </c>
      <c r="Z466" s="16" t="str">
        <f>IF(ISERROR(VLOOKUP(CONCATENATE($A466,"_",Z$2),'Reference data SID'!$B:$N,13,FALSE)),"",VLOOKUP(CONCATENATE($A466,"_",Z$2),'Reference data SID'!$B:$N,13,FALSE))</f>
        <v/>
      </c>
      <c r="AA466" s="16" t="str">
        <f>IF(ISERROR(VLOOKUP(CONCATENATE($A466,"_",AA$2),'Reference data SID'!$B:$N,13,FALSE)),"",VLOOKUP(CONCATENATE($A466,"_",AA$2),'Reference data SID'!$B:$N,13,FALSE))</f>
        <v/>
      </c>
      <c r="AB466" s="16" t="str">
        <f>IF(ISERROR(VLOOKUP(CONCATENATE($A466,"_",AB$2),'Reference data SID'!$B:$N,13,FALSE)),"",VLOOKUP(CONCATENATE($A466,"_",AB$2),'Reference data SID'!$B:$N,13,FALSE))</f>
        <v/>
      </c>
      <c r="AC466" s="16" t="str">
        <f>IF(ISERROR(VLOOKUP(CONCATENATE($A466,"_",AC$2),'Reference data SID'!$B:$N,13,FALSE)),"",VLOOKUP(CONCATENATE($A466,"_",AC$2),'Reference data SID'!$B:$N,13,FALSE))</f>
        <v/>
      </c>
      <c r="AD466" s="16" t="str">
        <f>IF(ISERROR(VLOOKUP(CONCATENATE($A466,"_",AD$2),'Reference data SID'!$B:$N,13,FALSE)),"",VLOOKUP(CONCATENATE($A466,"_",AD$2),'Reference data SID'!$B:$N,13,FALSE))</f>
        <v/>
      </c>
      <c r="AE466" s="16" t="str">
        <f>IF(ISERROR(VLOOKUP(CONCATENATE($A466,"_",AE$2),'Reference data SID'!$B:$N,13,FALSE)),"",VLOOKUP(CONCATENATE($A466,"_",AE$2),'Reference data SID'!$B:$N,13,FALSE))</f>
        <v/>
      </c>
      <c r="AF466" s="16" t="str">
        <f>IF(ISERROR(VLOOKUP(CONCATENATE($A466,"_",AF$2),'Reference data SID'!$B:$N,13,FALSE)),"",VLOOKUP(CONCATENATE($A466,"_",AF$2),'Reference data SID'!$B:$N,13,FALSE))</f>
        <v/>
      </c>
      <c r="AG466" s="16" t="str">
        <f>IF(ISERROR(VLOOKUP(CONCATENATE($A466,"_",AG$2),'Reference data SID'!$B:$N,13,FALSE)),"",VLOOKUP(CONCATENATE($A466,"_",AG$2),'Reference data SID'!$B:$N,13,FALSE))</f>
        <v/>
      </c>
      <c r="AH466" s="16" t="str">
        <f>IF(ISERROR(VLOOKUP(CONCATENATE($A466,"_",AH$2),'Reference data SID'!$B:$N,13,FALSE)),"",VLOOKUP(CONCATENATE($A466,"_",AH$2),'Reference data SID'!$B:$N,13,FALSE))</f>
        <v/>
      </c>
      <c r="AI466" s="16" t="str">
        <f>IF(ISERROR(VLOOKUP(CONCATENATE($A466,"_",AI$2),'Reference data SID'!$B:$N,13,FALSE)),"",VLOOKUP(CONCATENATE($A466,"_",AI$2),'Reference data SID'!$B:$N,13,FALSE))</f>
        <v/>
      </c>
      <c r="AJ466" s="16" t="str">
        <f>IF(ISERROR(VLOOKUP(CONCATENATE($A466,"_",AJ$2),'Reference data SID'!$B:$N,13,FALSE)),"",VLOOKUP(CONCATENATE($A466,"_",AJ$2),'Reference data SID'!$B:$N,13,FALSE))</f>
        <v/>
      </c>
      <c r="AK466" s="16" t="str">
        <f>IF(ISERROR(VLOOKUP(CONCATENATE($A466,"_",AK$2),'Reference data SID'!$B:$N,13,FALSE)),"",VLOOKUP(CONCATENATE($A466,"_",AK$2),'Reference data SID'!$B:$N,13,FALSE))</f>
        <v/>
      </c>
      <c r="AL466" s="16" t="str">
        <f>IF(ISERROR(VLOOKUP(CONCATENATE($A466,"_",AL$2),'Reference data SID'!$B:$N,13,FALSE)),"",VLOOKUP(CONCATENATE($A466,"_",AL$2),'Reference data SID'!$B:$N,13,FALSE))</f>
        <v/>
      </c>
      <c r="AM466" s="16" t="str">
        <f>IF(ISERROR(VLOOKUP(CONCATENATE($A466,"_",AM$2),'Reference data SID'!$B:$N,13,FALSE)),"",VLOOKUP(CONCATENATE($A466,"_",AM$2),'Reference data SID'!$B:$N,13,FALSE))</f>
        <v/>
      </c>
      <c r="AN466" s="16" t="str">
        <f>IF(ISERROR(VLOOKUP(CONCATENATE($A466,"_",AN$2),'Reference data SID'!$B:$N,13,FALSE)),"",VLOOKUP(CONCATENATE($A466,"_",AN$2),'Reference data SID'!$B:$N,13,FALSE))</f>
        <v/>
      </c>
      <c r="AO466" s="16" t="str">
        <f>IF(ISERROR(VLOOKUP(CONCATENATE($A466,"_",AO$2),'Reference data SID'!$B:$N,13,FALSE)),"",VLOOKUP(CONCATENATE($A466,"_",AO$2),'Reference data SID'!$B:$N,13,FALSE))</f>
        <v/>
      </c>
      <c r="AP466" s="16" t="str">
        <f>IF(ISERROR(VLOOKUP(CONCATENATE($A466,"_",AP$2),'Reference data SID'!$B:$N,13,FALSE)),"",VLOOKUP(CONCATENATE($A466,"_",AP$2),'Reference data SID'!$B:$N,13,FALSE))</f>
        <v/>
      </c>
      <c r="AQ466" s="16" t="str">
        <f>IF(ISERROR(VLOOKUP(CONCATENATE($A466,"_",AQ$2),'Reference data SID'!$B:$N,13,FALSE)),"",VLOOKUP(CONCATENATE($A466,"_",AQ$2),'Reference data SID'!$B:$N,13,FALSE))</f>
        <v/>
      </c>
      <c r="AR466" s="16" t="str">
        <f>IF(ISERROR(VLOOKUP(CONCATENATE($A466,"_",AR$2),'Reference data SID'!$B:$N,13,FALSE)),"",VLOOKUP(CONCATENATE($A466,"_",AR$2),'Reference data SID'!$B:$N,13,FALSE))</f>
        <v/>
      </c>
      <c r="AS466" s="16" t="str">
        <f>IF(ISERROR(VLOOKUP(CONCATENATE($A466,"_",AS$2),'Reference data SID'!$B:$N,13,FALSE)),"",VLOOKUP(CONCATENATE($A466,"_",AS$2),'Reference data SID'!$B:$N,13,FALSE))</f>
        <v/>
      </c>
      <c r="AT466" s="16" t="str">
        <f>IF(ISERROR(VLOOKUP(CONCATENATE($A466,"_",AT$2),'Reference data SID'!$B:$N,13,FALSE)),"",VLOOKUP(CONCATENATE($A466,"_",AT$2),'Reference data SID'!$B:$N,13,FALSE))</f>
        <v/>
      </c>
    </row>
    <row r="467" spans="1:46" x14ac:dyDescent="0.25">
      <c r="A467">
        <v>463</v>
      </c>
      <c r="B467" s="16" t="str">
        <f>IF(ISERROR(VLOOKUP(CONCATENATE($A467,"_",B$2),'Reference data SID'!$B:$N,13,FALSE)),"",VLOOKUP(CONCATENATE($A467,"_",B$2),'Reference data SID'!$B:$N,13,FALSE))</f>
        <v/>
      </c>
      <c r="C467" s="16" t="str">
        <f>IF(ISERROR(VLOOKUP(CONCATENATE($A467,"_",C$2),'Reference data SID'!$B:$N,13,FALSE)),"",VLOOKUP(CONCATENATE($A467,"_",C$2),'Reference data SID'!$B:$N,13,FALSE))</f>
        <v/>
      </c>
      <c r="D467" s="16" t="str">
        <f>IF(ISERROR(VLOOKUP(CONCATENATE($A467,"_",D$2),'Reference data SID'!$B:$N,13,FALSE)),"",VLOOKUP(CONCATENATE($A467,"_",D$2),'Reference data SID'!$B:$N,13,FALSE))</f>
        <v/>
      </c>
      <c r="E467" s="16" t="str">
        <f>IF(ISERROR(VLOOKUP(CONCATENATE($A467,"_",E$2),'Reference data SID'!$B:$N,13,FALSE)),"",VLOOKUP(CONCATENATE($A467,"_",E$2),'Reference data SID'!$B:$N,13,FALSE))</f>
        <v/>
      </c>
      <c r="F467" s="16" t="str">
        <f>IF(ISERROR(VLOOKUP(CONCATENATE($A467,"_",F$2),'Reference data SID'!$B:$N,13,FALSE)),"",VLOOKUP(CONCATENATE($A467,"_",F$2),'Reference data SID'!$B:$N,13,FALSE))</f>
        <v/>
      </c>
      <c r="G467" s="16" t="str">
        <f>IF(ISERROR(VLOOKUP(CONCATENATE($A467,"_",G$2),'Reference data SID'!$B:$N,13,FALSE)),"",VLOOKUP(CONCATENATE($A467,"_",G$2),'Reference data SID'!$B:$N,13,FALSE))</f>
        <v/>
      </c>
      <c r="H467" s="16" t="str">
        <f>IF(ISERROR(VLOOKUP(CONCATENATE($A467,"_",H$2),'Reference data SID'!$B:$N,13,FALSE)),"",VLOOKUP(CONCATENATE($A467,"_",H$2),'Reference data SID'!$B:$N,13,FALSE))</f>
        <v/>
      </c>
      <c r="I467" s="16" t="str">
        <f>IF(ISERROR(VLOOKUP(CONCATENATE($A467,"_",I$2),'Reference data SID'!$B:$N,13,FALSE)),"",VLOOKUP(CONCATENATE($A467,"_",I$2),'Reference data SID'!$B:$N,13,FALSE))</f>
        <v/>
      </c>
      <c r="J467" s="16" t="str">
        <f>IF(ISERROR(VLOOKUP(CONCATENATE($A467,"_",J$2),'Reference data SID'!$B:$N,13,FALSE)),"",VLOOKUP(CONCATENATE($A467,"_",J$2),'Reference data SID'!$B:$N,13,FALSE))</f>
        <v/>
      </c>
      <c r="K467" s="16" t="str">
        <f>IF(ISERROR(VLOOKUP(CONCATENATE($A467,"_",K$2),'Reference data SID'!$B:$N,13,FALSE)),"",VLOOKUP(CONCATENATE($A467,"_",K$2),'Reference data SID'!$B:$N,13,FALSE))</f>
        <v/>
      </c>
      <c r="L467" s="16" t="str">
        <f>IF(ISERROR(VLOOKUP(CONCATENATE($A467,"_",L$2),'Reference data SID'!$B:$N,13,FALSE)),"",VLOOKUP(CONCATENATE($A467,"_",L$2),'Reference data SID'!$B:$N,13,FALSE))</f>
        <v/>
      </c>
      <c r="M467" s="16" t="str">
        <f>IF(ISERROR(VLOOKUP(CONCATENATE($A467,"_",M$2),'Reference data SID'!$B:$N,13,FALSE)),"",VLOOKUP(CONCATENATE($A467,"_",M$2),'Reference data SID'!$B:$N,13,FALSE))</f>
        <v/>
      </c>
      <c r="N467" s="16" t="str">
        <f>IF(ISERROR(VLOOKUP(CONCATENATE($A467,"_",N$2),'Reference data SID'!$B:$N,13,FALSE)),"",VLOOKUP(CONCATENATE($A467,"_",N$2),'Reference data SID'!$B:$N,13,FALSE))</f>
        <v/>
      </c>
      <c r="O467" s="16" t="str">
        <f>IF(ISERROR(VLOOKUP(CONCATENATE($A467,"_",O$2),'Reference data SID'!$B:$N,13,FALSE)),"",VLOOKUP(CONCATENATE($A467,"_",O$2),'Reference data SID'!$B:$N,13,FALSE))</f>
        <v/>
      </c>
      <c r="P467" s="16" t="str">
        <f>IF(ISERROR(VLOOKUP(CONCATENATE($A467,"_",P$2),'Reference data SID'!$B:$N,13,FALSE)),"",VLOOKUP(CONCATENATE($A467,"_",P$2),'Reference data SID'!$B:$N,13,FALSE))</f>
        <v/>
      </c>
      <c r="Q467" s="16" t="str">
        <f>IF(ISERROR(VLOOKUP(CONCATENATE($A467,"_",Q$2),'Reference data SID'!$B:$N,13,FALSE)),"",VLOOKUP(CONCATENATE($A467,"_",Q$2),'Reference data SID'!$B:$N,13,FALSE))</f>
        <v/>
      </c>
      <c r="R467" s="16" t="str">
        <f>IF(ISERROR(VLOOKUP(CONCATENATE($A467,"_",R$2),'Reference data SID'!$B:$N,13,FALSE)),"",VLOOKUP(CONCATENATE($A467,"_",R$2),'Reference data SID'!$B:$N,13,FALSE))</f>
        <v/>
      </c>
      <c r="S467" s="16" t="str">
        <f>IF(ISERROR(VLOOKUP(CONCATENATE($A467,"_",S$2),'Reference data SID'!$B:$N,13,FALSE)),"",VLOOKUP(CONCATENATE($A467,"_",S$2),'Reference data SID'!$B:$N,13,FALSE))</f>
        <v/>
      </c>
      <c r="T467" s="16" t="str">
        <f>IF(ISERROR(VLOOKUP(CONCATENATE($A467,"_",T$2),'Reference data SID'!$B:$N,13,FALSE)),"",VLOOKUP(CONCATENATE($A467,"_",T$2),'Reference data SID'!$B:$N,13,FALSE))</f>
        <v/>
      </c>
      <c r="U467" s="16" t="str">
        <f>IF(ISERROR(VLOOKUP(CONCATENATE($A467,"_",U$2),'Reference data SID'!$B:$N,13,FALSE)),"",VLOOKUP(CONCATENATE($A467,"_",U$2),'Reference data SID'!$B:$N,13,FALSE))</f>
        <v/>
      </c>
      <c r="V467" s="16" t="str">
        <f>IF(ISERROR(VLOOKUP(CONCATENATE($A467,"_",V$2),'Reference data SID'!$B:$N,13,FALSE)),"",VLOOKUP(CONCATENATE($A467,"_",V$2),'Reference data SID'!$B:$N,13,FALSE))</f>
        <v/>
      </c>
      <c r="W467" s="16" t="str">
        <f>IF(ISERROR(VLOOKUP(CONCATENATE($A467,"_",W$2),'Reference data SID'!$B:$N,13,FALSE)),"",VLOOKUP(CONCATENATE($A467,"_",W$2),'Reference data SID'!$B:$N,13,FALSE))</f>
        <v/>
      </c>
      <c r="X467" s="16" t="str">
        <f>IF(ISERROR(VLOOKUP(CONCATENATE($A467,"_",X$2),'Reference data SID'!$B:$N,13,FALSE)),"",VLOOKUP(CONCATENATE($A467,"_",X$2),'Reference data SID'!$B:$N,13,FALSE))</f>
        <v/>
      </c>
      <c r="Y467" s="16" t="str">
        <f>IF(ISERROR(VLOOKUP(CONCATENATE($A467,"_",Y$2),'Reference data SID'!$B:$N,13,FALSE)),"",VLOOKUP(CONCATENATE($A467,"_",Y$2),'Reference data SID'!$B:$N,13,FALSE))</f>
        <v/>
      </c>
      <c r="Z467" s="16" t="str">
        <f>IF(ISERROR(VLOOKUP(CONCATENATE($A467,"_",Z$2),'Reference data SID'!$B:$N,13,FALSE)),"",VLOOKUP(CONCATENATE($A467,"_",Z$2),'Reference data SID'!$B:$N,13,FALSE))</f>
        <v/>
      </c>
      <c r="AA467" s="16" t="str">
        <f>IF(ISERROR(VLOOKUP(CONCATENATE($A467,"_",AA$2),'Reference data SID'!$B:$N,13,FALSE)),"",VLOOKUP(CONCATENATE($A467,"_",AA$2),'Reference data SID'!$B:$N,13,FALSE))</f>
        <v/>
      </c>
      <c r="AB467" s="16" t="str">
        <f>IF(ISERROR(VLOOKUP(CONCATENATE($A467,"_",AB$2),'Reference data SID'!$B:$N,13,FALSE)),"",VLOOKUP(CONCATENATE($A467,"_",AB$2),'Reference data SID'!$B:$N,13,FALSE))</f>
        <v/>
      </c>
      <c r="AC467" s="16" t="str">
        <f>IF(ISERROR(VLOOKUP(CONCATENATE($A467,"_",AC$2),'Reference data SID'!$B:$N,13,FALSE)),"",VLOOKUP(CONCATENATE($A467,"_",AC$2),'Reference data SID'!$B:$N,13,FALSE))</f>
        <v/>
      </c>
      <c r="AD467" s="16" t="str">
        <f>IF(ISERROR(VLOOKUP(CONCATENATE($A467,"_",AD$2),'Reference data SID'!$B:$N,13,FALSE)),"",VLOOKUP(CONCATENATE($A467,"_",AD$2),'Reference data SID'!$B:$N,13,FALSE))</f>
        <v/>
      </c>
      <c r="AE467" s="16" t="str">
        <f>IF(ISERROR(VLOOKUP(CONCATENATE($A467,"_",AE$2),'Reference data SID'!$B:$N,13,FALSE)),"",VLOOKUP(CONCATENATE($A467,"_",AE$2),'Reference data SID'!$B:$N,13,FALSE))</f>
        <v/>
      </c>
      <c r="AF467" s="16" t="str">
        <f>IF(ISERROR(VLOOKUP(CONCATENATE($A467,"_",AF$2),'Reference data SID'!$B:$N,13,FALSE)),"",VLOOKUP(CONCATENATE($A467,"_",AF$2),'Reference data SID'!$B:$N,13,FALSE))</f>
        <v/>
      </c>
      <c r="AG467" s="16" t="str">
        <f>IF(ISERROR(VLOOKUP(CONCATENATE($A467,"_",AG$2),'Reference data SID'!$B:$N,13,FALSE)),"",VLOOKUP(CONCATENATE($A467,"_",AG$2),'Reference data SID'!$B:$N,13,FALSE))</f>
        <v/>
      </c>
      <c r="AH467" s="16" t="str">
        <f>IF(ISERROR(VLOOKUP(CONCATENATE($A467,"_",AH$2),'Reference data SID'!$B:$N,13,FALSE)),"",VLOOKUP(CONCATENATE($A467,"_",AH$2),'Reference data SID'!$B:$N,13,FALSE))</f>
        <v/>
      </c>
      <c r="AI467" s="16" t="str">
        <f>IF(ISERROR(VLOOKUP(CONCATENATE($A467,"_",AI$2),'Reference data SID'!$B:$N,13,FALSE)),"",VLOOKUP(CONCATENATE($A467,"_",AI$2),'Reference data SID'!$B:$N,13,FALSE))</f>
        <v/>
      </c>
      <c r="AJ467" s="16" t="str">
        <f>IF(ISERROR(VLOOKUP(CONCATENATE($A467,"_",AJ$2),'Reference data SID'!$B:$N,13,FALSE)),"",VLOOKUP(CONCATENATE($A467,"_",AJ$2),'Reference data SID'!$B:$N,13,FALSE))</f>
        <v/>
      </c>
      <c r="AK467" s="16" t="str">
        <f>IF(ISERROR(VLOOKUP(CONCATENATE($A467,"_",AK$2),'Reference data SID'!$B:$N,13,FALSE)),"",VLOOKUP(CONCATENATE($A467,"_",AK$2),'Reference data SID'!$B:$N,13,FALSE))</f>
        <v/>
      </c>
      <c r="AL467" s="16" t="str">
        <f>IF(ISERROR(VLOOKUP(CONCATENATE($A467,"_",AL$2),'Reference data SID'!$B:$N,13,FALSE)),"",VLOOKUP(CONCATENATE($A467,"_",AL$2),'Reference data SID'!$B:$N,13,FALSE))</f>
        <v/>
      </c>
      <c r="AM467" s="16" t="str">
        <f>IF(ISERROR(VLOOKUP(CONCATENATE($A467,"_",AM$2),'Reference data SID'!$B:$N,13,FALSE)),"",VLOOKUP(CONCATENATE($A467,"_",AM$2),'Reference data SID'!$B:$N,13,FALSE))</f>
        <v/>
      </c>
      <c r="AN467" s="16" t="str">
        <f>IF(ISERROR(VLOOKUP(CONCATENATE($A467,"_",AN$2),'Reference data SID'!$B:$N,13,FALSE)),"",VLOOKUP(CONCATENATE($A467,"_",AN$2),'Reference data SID'!$B:$N,13,FALSE))</f>
        <v/>
      </c>
      <c r="AO467" s="16" t="str">
        <f>IF(ISERROR(VLOOKUP(CONCATENATE($A467,"_",AO$2),'Reference data SID'!$B:$N,13,FALSE)),"",VLOOKUP(CONCATENATE($A467,"_",AO$2),'Reference data SID'!$B:$N,13,FALSE))</f>
        <v/>
      </c>
      <c r="AP467" s="16" t="str">
        <f>IF(ISERROR(VLOOKUP(CONCATENATE($A467,"_",AP$2),'Reference data SID'!$B:$N,13,FALSE)),"",VLOOKUP(CONCATENATE($A467,"_",AP$2),'Reference data SID'!$B:$N,13,FALSE))</f>
        <v/>
      </c>
      <c r="AQ467" s="16" t="str">
        <f>IF(ISERROR(VLOOKUP(CONCATENATE($A467,"_",AQ$2),'Reference data SID'!$B:$N,13,FALSE)),"",VLOOKUP(CONCATENATE($A467,"_",AQ$2),'Reference data SID'!$B:$N,13,FALSE))</f>
        <v/>
      </c>
      <c r="AR467" s="16" t="str">
        <f>IF(ISERROR(VLOOKUP(CONCATENATE($A467,"_",AR$2),'Reference data SID'!$B:$N,13,FALSE)),"",VLOOKUP(CONCATENATE($A467,"_",AR$2),'Reference data SID'!$B:$N,13,FALSE))</f>
        <v/>
      </c>
      <c r="AS467" s="16" t="str">
        <f>IF(ISERROR(VLOOKUP(CONCATENATE($A467,"_",AS$2),'Reference data SID'!$B:$N,13,FALSE)),"",VLOOKUP(CONCATENATE($A467,"_",AS$2),'Reference data SID'!$B:$N,13,FALSE))</f>
        <v/>
      </c>
      <c r="AT467" s="16" t="str">
        <f>IF(ISERROR(VLOOKUP(CONCATENATE($A467,"_",AT$2),'Reference data SID'!$B:$N,13,FALSE)),"",VLOOKUP(CONCATENATE($A467,"_",AT$2),'Reference data SID'!$B:$N,13,FALSE))</f>
        <v/>
      </c>
    </row>
    <row r="468" spans="1:46" x14ac:dyDescent="0.25">
      <c r="A468">
        <v>464</v>
      </c>
      <c r="B468" s="16" t="str">
        <f>IF(ISERROR(VLOOKUP(CONCATENATE($A468,"_",B$2),'Reference data SID'!$B:$N,13,FALSE)),"",VLOOKUP(CONCATENATE($A468,"_",B$2),'Reference data SID'!$B:$N,13,FALSE))</f>
        <v/>
      </c>
      <c r="C468" s="16" t="str">
        <f>IF(ISERROR(VLOOKUP(CONCATENATE($A468,"_",C$2),'Reference data SID'!$B:$N,13,FALSE)),"",VLOOKUP(CONCATENATE($A468,"_",C$2),'Reference data SID'!$B:$N,13,FALSE))</f>
        <v/>
      </c>
      <c r="D468" s="16" t="str">
        <f>IF(ISERROR(VLOOKUP(CONCATENATE($A468,"_",D$2),'Reference data SID'!$B:$N,13,FALSE)),"",VLOOKUP(CONCATENATE($A468,"_",D$2),'Reference data SID'!$B:$N,13,FALSE))</f>
        <v/>
      </c>
      <c r="E468" s="16" t="str">
        <f>IF(ISERROR(VLOOKUP(CONCATENATE($A468,"_",E$2),'Reference data SID'!$B:$N,13,FALSE)),"",VLOOKUP(CONCATENATE($A468,"_",E$2),'Reference data SID'!$B:$N,13,FALSE))</f>
        <v/>
      </c>
      <c r="F468" s="16" t="str">
        <f>IF(ISERROR(VLOOKUP(CONCATENATE($A468,"_",F$2),'Reference data SID'!$B:$N,13,FALSE)),"",VLOOKUP(CONCATENATE($A468,"_",F$2),'Reference data SID'!$B:$N,13,FALSE))</f>
        <v/>
      </c>
      <c r="G468" s="16" t="str">
        <f>IF(ISERROR(VLOOKUP(CONCATENATE($A468,"_",G$2),'Reference data SID'!$B:$N,13,FALSE)),"",VLOOKUP(CONCATENATE($A468,"_",G$2),'Reference data SID'!$B:$N,13,FALSE))</f>
        <v/>
      </c>
      <c r="H468" s="16" t="str">
        <f>IF(ISERROR(VLOOKUP(CONCATENATE($A468,"_",H$2),'Reference data SID'!$B:$N,13,FALSE)),"",VLOOKUP(CONCATENATE($A468,"_",H$2),'Reference data SID'!$B:$N,13,FALSE))</f>
        <v/>
      </c>
      <c r="I468" s="16" t="str">
        <f>IF(ISERROR(VLOOKUP(CONCATENATE($A468,"_",I$2),'Reference data SID'!$B:$N,13,FALSE)),"",VLOOKUP(CONCATENATE($A468,"_",I$2),'Reference data SID'!$B:$N,13,FALSE))</f>
        <v/>
      </c>
      <c r="J468" s="16" t="str">
        <f>IF(ISERROR(VLOOKUP(CONCATENATE($A468,"_",J$2),'Reference data SID'!$B:$N,13,FALSE)),"",VLOOKUP(CONCATENATE($A468,"_",J$2),'Reference data SID'!$B:$N,13,FALSE))</f>
        <v/>
      </c>
      <c r="K468" s="16" t="str">
        <f>IF(ISERROR(VLOOKUP(CONCATENATE($A468,"_",K$2),'Reference data SID'!$B:$N,13,FALSE)),"",VLOOKUP(CONCATENATE($A468,"_",K$2),'Reference data SID'!$B:$N,13,FALSE))</f>
        <v/>
      </c>
      <c r="L468" s="16" t="str">
        <f>IF(ISERROR(VLOOKUP(CONCATENATE($A468,"_",L$2),'Reference data SID'!$B:$N,13,FALSE)),"",VLOOKUP(CONCATENATE($A468,"_",L$2),'Reference data SID'!$B:$N,13,FALSE))</f>
        <v/>
      </c>
      <c r="M468" s="16" t="str">
        <f>IF(ISERROR(VLOOKUP(CONCATENATE($A468,"_",M$2),'Reference data SID'!$B:$N,13,FALSE)),"",VLOOKUP(CONCATENATE($A468,"_",M$2),'Reference data SID'!$B:$N,13,FALSE))</f>
        <v/>
      </c>
      <c r="N468" s="16" t="str">
        <f>IF(ISERROR(VLOOKUP(CONCATENATE($A468,"_",N$2),'Reference data SID'!$B:$N,13,FALSE)),"",VLOOKUP(CONCATENATE($A468,"_",N$2),'Reference data SID'!$B:$N,13,FALSE))</f>
        <v/>
      </c>
      <c r="O468" s="16" t="str">
        <f>IF(ISERROR(VLOOKUP(CONCATENATE($A468,"_",O$2),'Reference data SID'!$B:$N,13,FALSE)),"",VLOOKUP(CONCATENATE($A468,"_",O$2),'Reference data SID'!$B:$N,13,FALSE))</f>
        <v/>
      </c>
      <c r="P468" s="16" t="str">
        <f>IF(ISERROR(VLOOKUP(CONCATENATE($A468,"_",P$2),'Reference data SID'!$B:$N,13,FALSE)),"",VLOOKUP(CONCATENATE($A468,"_",P$2),'Reference data SID'!$B:$N,13,FALSE))</f>
        <v/>
      </c>
      <c r="Q468" s="16" t="str">
        <f>IF(ISERROR(VLOOKUP(CONCATENATE($A468,"_",Q$2),'Reference data SID'!$B:$N,13,FALSE)),"",VLOOKUP(CONCATENATE($A468,"_",Q$2),'Reference data SID'!$B:$N,13,FALSE))</f>
        <v/>
      </c>
      <c r="R468" s="16" t="str">
        <f>IF(ISERROR(VLOOKUP(CONCATENATE($A468,"_",R$2),'Reference data SID'!$B:$N,13,FALSE)),"",VLOOKUP(CONCATENATE($A468,"_",R$2),'Reference data SID'!$B:$N,13,FALSE))</f>
        <v/>
      </c>
      <c r="S468" s="16" t="str">
        <f>IF(ISERROR(VLOOKUP(CONCATENATE($A468,"_",S$2),'Reference data SID'!$B:$N,13,FALSE)),"",VLOOKUP(CONCATENATE($A468,"_",S$2),'Reference data SID'!$B:$N,13,FALSE))</f>
        <v/>
      </c>
      <c r="T468" s="16" t="str">
        <f>IF(ISERROR(VLOOKUP(CONCATENATE($A468,"_",T$2),'Reference data SID'!$B:$N,13,FALSE)),"",VLOOKUP(CONCATENATE($A468,"_",T$2),'Reference data SID'!$B:$N,13,FALSE))</f>
        <v/>
      </c>
      <c r="U468" s="16" t="str">
        <f>IF(ISERROR(VLOOKUP(CONCATENATE($A468,"_",U$2),'Reference data SID'!$B:$N,13,FALSE)),"",VLOOKUP(CONCATENATE($A468,"_",U$2),'Reference data SID'!$B:$N,13,FALSE))</f>
        <v/>
      </c>
      <c r="V468" s="16" t="str">
        <f>IF(ISERROR(VLOOKUP(CONCATENATE($A468,"_",V$2),'Reference data SID'!$B:$N,13,FALSE)),"",VLOOKUP(CONCATENATE($A468,"_",V$2),'Reference data SID'!$B:$N,13,FALSE))</f>
        <v/>
      </c>
      <c r="W468" s="16" t="str">
        <f>IF(ISERROR(VLOOKUP(CONCATENATE($A468,"_",W$2),'Reference data SID'!$B:$N,13,FALSE)),"",VLOOKUP(CONCATENATE($A468,"_",W$2),'Reference data SID'!$B:$N,13,FALSE))</f>
        <v/>
      </c>
      <c r="X468" s="16" t="str">
        <f>IF(ISERROR(VLOOKUP(CONCATENATE($A468,"_",X$2),'Reference data SID'!$B:$N,13,FALSE)),"",VLOOKUP(CONCATENATE($A468,"_",X$2),'Reference data SID'!$B:$N,13,FALSE))</f>
        <v/>
      </c>
      <c r="Y468" s="16" t="str">
        <f>IF(ISERROR(VLOOKUP(CONCATENATE($A468,"_",Y$2),'Reference data SID'!$B:$N,13,FALSE)),"",VLOOKUP(CONCATENATE($A468,"_",Y$2),'Reference data SID'!$B:$N,13,FALSE))</f>
        <v/>
      </c>
      <c r="Z468" s="16" t="str">
        <f>IF(ISERROR(VLOOKUP(CONCATENATE($A468,"_",Z$2),'Reference data SID'!$B:$N,13,FALSE)),"",VLOOKUP(CONCATENATE($A468,"_",Z$2),'Reference data SID'!$B:$N,13,FALSE))</f>
        <v/>
      </c>
      <c r="AA468" s="16" t="str">
        <f>IF(ISERROR(VLOOKUP(CONCATENATE($A468,"_",AA$2),'Reference data SID'!$B:$N,13,FALSE)),"",VLOOKUP(CONCATENATE($A468,"_",AA$2),'Reference data SID'!$B:$N,13,FALSE))</f>
        <v/>
      </c>
      <c r="AB468" s="16" t="str">
        <f>IF(ISERROR(VLOOKUP(CONCATENATE($A468,"_",AB$2),'Reference data SID'!$B:$N,13,FALSE)),"",VLOOKUP(CONCATENATE($A468,"_",AB$2),'Reference data SID'!$B:$N,13,FALSE))</f>
        <v/>
      </c>
      <c r="AC468" s="16" t="str">
        <f>IF(ISERROR(VLOOKUP(CONCATENATE($A468,"_",AC$2),'Reference data SID'!$B:$N,13,FALSE)),"",VLOOKUP(CONCATENATE($A468,"_",AC$2),'Reference data SID'!$B:$N,13,FALSE))</f>
        <v/>
      </c>
      <c r="AD468" s="16" t="str">
        <f>IF(ISERROR(VLOOKUP(CONCATENATE($A468,"_",AD$2),'Reference data SID'!$B:$N,13,FALSE)),"",VLOOKUP(CONCATENATE($A468,"_",AD$2),'Reference data SID'!$B:$N,13,FALSE))</f>
        <v/>
      </c>
      <c r="AE468" s="16" t="str">
        <f>IF(ISERROR(VLOOKUP(CONCATENATE($A468,"_",AE$2),'Reference data SID'!$B:$N,13,FALSE)),"",VLOOKUP(CONCATENATE($A468,"_",AE$2),'Reference data SID'!$B:$N,13,FALSE))</f>
        <v/>
      </c>
      <c r="AF468" s="16" t="str">
        <f>IF(ISERROR(VLOOKUP(CONCATENATE($A468,"_",AF$2),'Reference data SID'!$B:$N,13,FALSE)),"",VLOOKUP(CONCATENATE($A468,"_",AF$2),'Reference data SID'!$B:$N,13,FALSE))</f>
        <v/>
      </c>
      <c r="AG468" s="16" t="str">
        <f>IF(ISERROR(VLOOKUP(CONCATENATE($A468,"_",AG$2),'Reference data SID'!$B:$N,13,FALSE)),"",VLOOKUP(CONCATENATE($A468,"_",AG$2),'Reference data SID'!$B:$N,13,FALSE))</f>
        <v/>
      </c>
      <c r="AH468" s="16" t="str">
        <f>IF(ISERROR(VLOOKUP(CONCATENATE($A468,"_",AH$2),'Reference data SID'!$B:$N,13,FALSE)),"",VLOOKUP(CONCATENATE($A468,"_",AH$2),'Reference data SID'!$B:$N,13,FALSE))</f>
        <v/>
      </c>
      <c r="AI468" s="16" t="str">
        <f>IF(ISERROR(VLOOKUP(CONCATENATE($A468,"_",AI$2),'Reference data SID'!$B:$N,13,FALSE)),"",VLOOKUP(CONCATENATE($A468,"_",AI$2),'Reference data SID'!$B:$N,13,FALSE))</f>
        <v/>
      </c>
      <c r="AJ468" s="16" t="str">
        <f>IF(ISERROR(VLOOKUP(CONCATENATE($A468,"_",AJ$2),'Reference data SID'!$B:$N,13,FALSE)),"",VLOOKUP(CONCATENATE($A468,"_",AJ$2),'Reference data SID'!$B:$N,13,FALSE))</f>
        <v/>
      </c>
      <c r="AK468" s="16" t="str">
        <f>IF(ISERROR(VLOOKUP(CONCATENATE($A468,"_",AK$2),'Reference data SID'!$B:$N,13,FALSE)),"",VLOOKUP(CONCATENATE($A468,"_",AK$2),'Reference data SID'!$B:$N,13,FALSE))</f>
        <v/>
      </c>
      <c r="AL468" s="16" t="str">
        <f>IF(ISERROR(VLOOKUP(CONCATENATE($A468,"_",AL$2),'Reference data SID'!$B:$N,13,FALSE)),"",VLOOKUP(CONCATENATE($A468,"_",AL$2),'Reference data SID'!$B:$N,13,FALSE))</f>
        <v/>
      </c>
      <c r="AM468" s="16" t="str">
        <f>IF(ISERROR(VLOOKUP(CONCATENATE($A468,"_",AM$2),'Reference data SID'!$B:$N,13,FALSE)),"",VLOOKUP(CONCATENATE($A468,"_",AM$2),'Reference data SID'!$B:$N,13,FALSE))</f>
        <v/>
      </c>
      <c r="AN468" s="16" t="str">
        <f>IF(ISERROR(VLOOKUP(CONCATENATE($A468,"_",AN$2),'Reference data SID'!$B:$N,13,FALSE)),"",VLOOKUP(CONCATENATE($A468,"_",AN$2),'Reference data SID'!$B:$N,13,FALSE))</f>
        <v/>
      </c>
      <c r="AO468" s="16" t="str">
        <f>IF(ISERROR(VLOOKUP(CONCATENATE($A468,"_",AO$2),'Reference data SID'!$B:$N,13,FALSE)),"",VLOOKUP(CONCATENATE($A468,"_",AO$2),'Reference data SID'!$B:$N,13,FALSE))</f>
        <v/>
      </c>
      <c r="AP468" s="16" t="str">
        <f>IF(ISERROR(VLOOKUP(CONCATENATE($A468,"_",AP$2),'Reference data SID'!$B:$N,13,FALSE)),"",VLOOKUP(CONCATENATE($A468,"_",AP$2),'Reference data SID'!$B:$N,13,FALSE))</f>
        <v/>
      </c>
      <c r="AQ468" s="16" t="str">
        <f>IF(ISERROR(VLOOKUP(CONCATENATE($A468,"_",AQ$2),'Reference data SID'!$B:$N,13,FALSE)),"",VLOOKUP(CONCATENATE($A468,"_",AQ$2),'Reference data SID'!$B:$N,13,FALSE))</f>
        <v/>
      </c>
      <c r="AR468" s="16" t="str">
        <f>IF(ISERROR(VLOOKUP(CONCATENATE($A468,"_",AR$2),'Reference data SID'!$B:$N,13,FALSE)),"",VLOOKUP(CONCATENATE($A468,"_",AR$2),'Reference data SID'!$B:$N,13,FALSE))</f>
        <v/>
      </c>
      <c r="AS468" s="16" t="str">
        <f>IF(ISERROR(VLOOKUP(CONCATENATE($A468,"_",AS$2),'Reference data SID'!$B:$N,13,FALSE)),"",VLOOKUP(CONCATENATE($A468,"_",AS$2),'Reference data SID'!$B:$N,13,FALSE))</f>
        <v/>
      </c>
      <c r="AT468" s="16" t="str">
        <f>IF(ISERROR(VLOOKUP(CONCATENATE($A468,"_",AT$2),'Reference data SID'!$B:$N,13,FALSE)),"",VLOOKUP(CONCATENATE($A468,"_",AT$2),'Reference data SID'!$B:$N,13,FALSE))</f>
        <v/>
      </c>
    </row>
    <row r="469" spans="1:46" x14ac:dyDescent="0.25">
      <c r="A469">
        <v>465</v>
      </c>
      <c r="B469" s="16" t="str">
        <f>IF(ISERROR(VLOOKUP(CONCATENATE($A469,"_",B$2),'Reference data SID'!$B:$N,13,FALSE)),"",VLOOKUP(CONCATENATE($A469,"_",B$2),'Reference data SID'!$B:$N,13,FALSE))</f>
        <v/>
      </c>
      <c r="C469" s="16" t="str">
        <f>IF(ISERROR(VLOOKUP(CONCATENATE($A469,"_",C$2),'Reference data SID'!$B:$N,13,FALSE)),"",VLOOKUP(CONCATENATE($A469,"_",C$2),'Reference data SID'!$B:$N,13,FALSE))</f>
        <v/>
      </c>
      <c r="D469" s="16" t="str">
        <f>IF(ISERROR(VLOOKUP(CONCATENATE($A469,"_",D$2),'Reference data SID'!$B:$N,13,FALSE)),"",VLOOKUP(CONCATENATE($A469,"_",D$2),'Reference data SID'!$B:$N,13,FALSE))</f>
        <v/>
      </c>
      <c r="E469" s="16" t="str">
        <f>IF(ISERROR(VLOOKUP(CONCATENATE($A469,"_",E$2),'Reference data SID'!$B:$N,13,FALSE)),"",VLOOKUP(CONCATENATE($A469,"_",E$2),'Reference data SID'!$B:$N,13,FALSE))</f>
        <v/>
      </c>
      <c r="F469" s="16" t="str">
        <f>IF(ISERROR(VLOOKUP(CONCATENATE($A469,"_",F$2),'Reference data SID'!$B:$N,13,FALSE)),"",VLOOKUP(CONCATENATE($A469,"_",F$2),'Reference data SID'!$B:$N,13,FALSE))</f>
        <v/>
      </c>
      <c r="G469" s="16" t="str">
        <f>IF(ISERROR(VLOOKUP(CONCATENATE($A469,"_",G$2),'Reference data SID'!$B:$N,13,FALSE)),"",VLOOKUP(CONCATENATE($A469,"_",G$2),'Reference data SID'!$B:$N,13,FALSE))</f>
        <v/>
      </c>
      <c r="H469" s="16" t="str">
        <f>IF(ISERROR(VLOOKUP(CONCATENATE($A469,"_",H$2),'Reference data SID'!$B:$N,13,FALSE)),"",VLOOKUP(CONCATENATE($A469,"_",H$2),'Reference data SID'!$B:$N,13,FALSE))</f>
        <v/>
      </c>
      <c r="I469" s="16" t="str">
        <f>IF(ISERROR(VLOOKUP(CONCATENATE($A469,"_",I$2),'Reference data SID'!$B:$N,13,FALSE)),"",VLOOKUP(CONCATENATE($A469,"_",I$2),'Reference data SID'!$B:$N,13,FALSE))</f>
        <v/>
      </c>
      <c r="J469" s="16" t="str">
        <f>IF(ISERROR(VLOOKUP(CONCATENATE($A469,"_",J$2),'Reference data SID'!$B:$N,13,FALSE)),"",VLOOKUP(CONCATENATE($A469,"_",J$2),'Reference data SID'!$B:$N,13,FALSE))</f>
        <v/>
      </c>
      <c r="K469" s="16" t="str">
        <f>IF(ISERROR(VLOOKUP(CONCATENATE($A469,"_",K$2),'Reference data SID'!$B:$N,13,FALSE)),"",VLOOKUP(CONCATENATE($A469,"_",K$2),'Reference data SID'!$B:$N,13,FALSE))</f>
        <v/>
      </c>
      <c r="L469" s="16" t="str">
        <f>IF(ISERROR(VLOOKUP(CONCATENATE($A469,"_",L$2),'Reference data SID'!$B:$N,13,FALSE)),"",VLOOKUP(CONCATENATE($A469,"_",L$2),'Reference data SID'!$B:$N,13,FALSE))</f>
        <v/>
      </c>
      <c r="M469" s="16" t="str">
        <f>IF(ISERROR(VLOOKUP(CONCATENATE($A469,"_",M$2),'Reference data SID'!$B:$N,13,FALSE)),"",VLOOKUP(CONCATENATE($A469,"_",M$2),'Reference data SID'!$B:$N,13,FALSE))</f>
        <v/>
      </c>
      <c r="N469" s="16" t="str">
        <f>IF(ISERROR(VLOOKUP(CONCATENATE($A469,"_",N$2),'Reference data SID'!$B:$N,13,FALSE)),"",VLOOKUP(CONCATENATE($A469,"_",N$2),'Reference data SID'!$B:$N,13,FALSE))</f>
        <v/>
      </c>
      <c r="O469" s="16" t="str">
        <f>IF(ISERROR(VLOOKUP(CONCATENATE($A469,"_",O$2),'Reference data SID'!$B:$N,13,FALSE)),"",VLOOKUP(CONCATENATE($A469,"_",O$2),'Reference data SID'!$B:$N,13,FALSE))</f>
        <v/>
      </c>
      <c r="P469" s="16" t="str">
        <f>IF(ISERROR(VLOOKUP(CONCATENATE($A469,"_",P$2),'Reference data SID'!$B:$N,13,FALSE)),"",VLOOKUP(CONCATENATE($A469,"_",P$2),'Reference data SID'!$B:$N,13,FALSE))</f>
        <v/>
      </c>
      <c r="Q469" s="16" t="str">
        <f>IF(ISERROR(VLOOKUP(CONCATENATE($A469,"_",Q$2),'Reference data SID'!$B:$N,13,FALSE)),"",VLOOKUP(CONCATENATE($A469,"_",Q$2),'Reference data SID'!$B:$N,13,FALSE))</f>
        <v/>
      </c>
      <c r="R469" s="16" t="str">
        <f>IF(ISERROR(VLOOKUP(CONCATENATE($A469,"_",R$2),'Reference data SID'!$B:$N,13,FALSE)),"",VLOOKUP(CONCATENATE($A469,"_",R$2),'Reference data SID'!$B:$N,13,FALSE))</f>
        <v/>
      </c>
      <c r="S469" s="16" t="str">
        <f>IF(ISERROR(VLOOKUP(CONCATENATE($A469,"_",S$2),'Reference data SID'!$B:$N,13,FALSE)),"",VLOOKUP(CONCATENATE($A469,"_",S$2),'Reference data SID'!$B:$N,13,FALSE))</f>
        <v/>
      </c>
      <c r="T469" s="16" t="str">
        <f>IF(ISERROR(VLOOKUP(CONCATENATE($A469,"_",T$2),'Reference data SID'!$B:$N,13,FALSE)),"",VLOOKUP(CONCATENATE($A469,"_",T$2),'Reference data SID'!$B:$N,13,FALSE))</f>
        <v/>
      </c>
      <c r="U469" s="16" t="str">
        <f>IF(ISERROR(VLOOKUP(CONCATENATE($A469,"_",U$2),'Reference data SID'!$B:$N,13,FALSE)),"",VLOOKUP(CONCATENATE($A469,"_",U$2),'Reference data SID'!$B:$N,13,FALSE))</f>
        <v/>
      </c>
      <c r="V469" s="16" t="str">
        <f>IF(ISERROR(VLOOKUP(CONCATENATE($A469,"_",V$2),'Reference data SID'!$B:$N,13,FALSE)),"",VLOOKUP(CONCATENATE($A469,"_",V$2),'Reference data SID'!$B:$N,13,FALSE))</f>
        <v/>
      </c>
      <c r="W469" s="16" t="str">
        <f>IF(ISERROR(VLOOKUP(CONCATENATE($A469,"_",W$2),'Reference data SID'!$B:$N,13,FALSE)),"",VLOOKUP(CONCATENATE($A469,"_",W$2),'Reference data SID'!$B:$N,13,FALSE))</f>
        <v/>
      </c>
      <c r="X469" s="16" t="str">
        <f>IF(ISERROR(VLOOKUP(CONCATENATE($A469,"_",X$2),'Reference data SID'!$B:$N,13,FALSE)),"",VLOOKUP(CONCATENATE($A469,"_",X$2),'Reference data SID'!$B:$N,13,FALSE))</f>
        <v/>
      </c>
      <c r="Y469" s="16" t="str">
        <f>IF(ISERROR(VLOOKUP(CONCATENATE($A469,"_",Y$2),'Reference data SID'!$B:$N,13,FALSE)),"",VLOOKUP(CONCATENATE($A469,"_",Y$2),'Reference data SID'!$B:$N,13,FALSE))</f>
        <v/>
      </c>
      <c r="Z469" s="16" t="str">
        <f>IF(ISERROR(VLOOKUP(CONCATENATE($A469,"_",Z$2),'Reference data SID'!$B:$N,13,FALSE)),"",VLOOKUP(CONCATENATE($A469,"_",Z$2),'Reference data SID'!$B:$N,13,FALSE))</f>
        <v/>
      </c>
      <c r="AA469" s="16" t="str">
        <f>IF(ISERROR(VLOOKUP(CONCATENATE($A469,"_",AA$2),'Reference data SID'!$B:$N,13,FALSE)),"",VLOOKUP(CONCATENATE($A469,"_",AA$2),'Reference data SID'!$B:$N,13,FALSE))</f>
        <v/>
      </c>
      <c r="AB469" s="16" t="str">
        <f>IF(ISERROR(VLOOKUP(CONCATENATE($A469,"_",AB$2),'Reference data SID'!$B:$N,13,FALSE)),"",VLOOKUP(CONCATENATE($A469,"_",AB$2),'Reference data SID'!$B:$N,13,FALSE))</f>
        <v/>
      </c>
      <c r="AC469" s="16" t="str">
        <f>IF(ISERROR(VLOOKUP(CONCATENATE($A469,"_",AC$2),'Reference data SID'!$B:$N,13,FALSE)),"",VLOOKUP(CONCATENATE($A469,"_",AC$2),'Reference data SID'!$B:$N,13,FALSE))</f>
        <v/>
      </c>
      <c r="AD469" s="16" t="str">
        <f>IF(ISERROR(VLOOKUP(CONCATENATE($A469,"_",AD$2),'Reference data SID'!$B:$N,13,FALSE)),"",VLOOKUP(CONCATENATE($A469,"_",AD$2),'Reference data SID'!$B:$N,13,FALSE))</f>
        <v/>
      </c>
      <c r="AE469" s="16" t="str">
        <f>IF(ISERROR(VLOOKUP(CONCATENATE($A469,"_",AE$2),'Reference data SID'!$B:$N,13,FALSE)),"",VLOOKUP(CONCATENATE($A469,"_",AE$2),'Reference data SID'!$B:$N,13,FALSE))</f>
        <v/>
      </c>
      <c r="AF469" s="16" t="str">
        <f>IF(ISERROR(VLOOKUP(CONCATENATE($A469,"_",AF$2),'Reference data SID'!$B:$N,13,FALSE)),"",VLOOKUP(CONCATENATE($A469,"_",AF$2),'Reference data SID'!$B:$N,13,FALSE))</f>
        <v/>
      </c>
      <c r="AG469" s="16" t="str">
        <f>IF(ISERROR(VLOOKUP(CONCATENATE($A469,"_",AG$2),'Reference data SID'!$B:$N,13,FALSE)),"",VLOOKUP(CONCATENATE($A469,"_",AG$2),'Reference data SID'!$B:$N,13,FALSE))</f>
        <v/>
      </c>
      <c r="AH469" s="16" t="str">
        <f>IF(ISERROR(VLOOKUP(CONCATENATE($A469,"_",AH$2),'Reference data SID'!$B:$N,13,FALSE)),"",VLOOKUP(CONCATENATE($A469,"_",AH$2),'Reference data SID'!$B:$N,13,FALSE))</f>
        <v/>
      </c>
      <c r="AI469" s="16" t="str">
        <f>IF(ISERROR(VLOOKUP(CONCATENATE($A469,"_",AI$2),'Reference data SID'!$B:$N,13,FALSE)),"",VLOOKUP(CONCATENATE($A469,"_",AI$2),'Reference data SID'!$B:$N,13,FALSE))</f>
        <v/>
      </c>
      <c r="AJ469" s="16" t="str">
        <f>IF(ISERROR(VLOOKUP(CONCATENATE($A469,"_",AJ$2),'Reference data SID'!$B:$N,13,FALSE)),"",VLOOKUP(CONCATENATE($A469,"_",AJ$2),'Reference data SID'!$B:$N,13,FALSE))</f>
        <v/>
      </c>
      <c r="AK469" s="16" t="str">
        <f>IF(ISERROR(VLOOKUP(CONCATENATE($A469,"_",AK$2),'Reference data SID'!$B:$N,13,FALSE)),"",VLOOKUP(CONCATENATE($A469,"_",AK$2),'Reference data SID'!$B:$N,13,FALSE))</f>
        <v/>
      </c>
      <c r="AL469" s="16" t="str">
        <f>IF(ISERROR(VLOOKUP(CONCATENATE($A469,"_",AL$2),'Reference data SID'!$B:$N,13,FALSE)),"",VLOOKUP(CONCATENATE($A469,"_",AL$2),'Reference data SID'!$B:$N,13,FALSE))</f>
        <v/>
      </c>
      <c r="AM469" s="16" t="str">
        <f>IF(ISERROR(VLOOKUP(CONCATENATE($A469,"_",AM$2),'Reference data SID'!$B:$N,13,FALSE)),"",VLOOKUP(CONCATENATE($A469,"_",AM$2),'Reference data SID'!$B:$N,13,FALSE))</f>
        <v/>
      </c>
      <c r="AN469" s="16" t="str">
        <f>IF(ISERROR(VLOOKUP(CONCATENATE($A469,"_",AN$2),'Reference data SID'!$B:$N,13,FALSE)),"",VLOOKUP(CONCATENATE($A469,"_",AN$2),'Reference data SID'!$B:$N,13,FALSE))</f>
        <v/>
      </c>
      <c r="AO469" s="16" t="str">
        <f>IF(ISERROR(VLOOKUP(CONCATENATE($A469,"_",AO$2),'Reference data SID'!$B:$N,13,FALSE)),"",VLOOKUP(CONCATENATE($A469,"_",AO$2),'Reference data SID'!$B:$N,13,FALSE))</f>
        <v/>
      </c>
      <c r="AP469" s="16" t="str">
        <f>IF(ISERROR(VLOOKUP(CONCATENATE($A469,"_",AP$2),'Reference data SID'!$B:$N,13,FALSE)),"",VLOOKUP(CONCATENATE($A469,"_",AP$2),'Reference data SID'!$B:$N,13,FALSE))</f>
        <v/>
      </c>
      <c r="AQ469" s="16" t="str">
        <f>IF(ISERROR(VLOOKUP(CONCATENATE($A469,"_",AQ$2),'Reference data SID'!$B:$N,13,FALSE)),"",VLOOKUP(CONCATENATE($A469,"_",AQ$2),'Reference data SID'!$B:$N,13,FALSE))</f>
        <v/>
      </c>
      <c r="AR469" s="16" t="str">
        <f>IF(ISERROR(VLOOKUP(CONCATENATE($A469,"_",AR$2),'Reference data SID'!$B:$N,13,FALSE)),"",VLOOKUP(CONCATENATE($A469,"_",AR$2),'Reference data SID'!$B:$N,13,FALSE))</f>
        <v/>
      </c>
      <c r="AS469" s="16" t="str">
        <f>IF(ISERROR(VLOOKUP(CONCATENATE($A469,"_",AS$2),'Reference data SID'!$B:$N,13,FALSE)),"",VLOOKUP(CONCATENATE($A469,"_",AS$2),'Reference data SID'!$B:$N,13,FALSE))</f>
        <v/>
      </c>
      <c r="AT469" s="16" t="str">
        <f>IF(ISERROR(VLOOKUP(CONCATENATE($A469,"_",AT$2),'Reference data SID'!$B:$N,13,FALSE)),"",VLOOKUP(CONCATENATE($A469,"_",AT$2),'Reference data SID'!$B:$N,13,FALSE))</f>
        <v/>
      </c>
    </row>
    <row r="470" spans="1:46" x14ac:dyDescent="0.25">
      <c r="A470">
        <v>466</v>
      </c>
      <c r="B470" s="16" t="str">
        <f>IF(ISERROR(VLOOKUP(CONCATENATE($A470,"_",B$2),'Reference data SID'!$B:$N,13,FALSE)),"",VLOOKUP(CONCATENATE($A470,"_",B$2),'Reference data SID'!$B:$N,13,FALSE))</f>
        <v/>
      </c>
      <c r="C470" s="16" t="str">
        <f>IF(ISERROR(VLOOKUP(CONCATENATE($A470,"_",C$2),'Reference data SID'!$B:$N,13,FALSE)),"",VLOOKUP(CONCATENATE($A470,"_",C$2),'Reference data SID'!$B:$N,13,FALSE))</f>
        <v/>
      </c>
      <c r="D470" s="16" t="str">
        <f>IF(ISERROR(VLOOKUP(CONCATENATE($A470,"_",D$2),'Reference data SID'!$B:$N,13,FALSE)),"",VLOOKUP(CONCATENATE($A470,"_",D$2),'Reference data SID'!$B:$N,13,FALSE))</f>
        <v/>
      </c>
      <c r="E470" s="16" t="str">
        <f>IF(ISERROR(VLOOKUP(CONCATENATE($A470,"_",E$2),'Reference data SID'!$B:$N,13,FALSE)),"",VLOOKUP(CONCATENATE($A470,"_",E$2),'Reference data SID'!$B:$N,13,FALSE))</f>
        <v/>
      </c>
      <c r="F470" s="16" t="str">
        <f>IF(ISERROR(VLOOKUP(CONCATENATE($A470,"_",F$2),'Reference data SID'!$B:$N,13,FALSE)),"",VLOOKUP(CONCATENATE($A470,"_",F$2),'Reference data SID'!$B:$N,13,FALSE))</f>
        <v/>
      </c>
      <c r="G470" s="16" t="str">
        <f>IF(ISERROR(VLOOKUP(CONCATENATE($A470,"_",G$2),'Reference data SID'!$B:$N,13,FALSE)),"",VLOOKUP(CONCATENATE($A470,"_",G$2),'Reference data SID'!$B:$N,13,FALSE))</f>
        <v/>
      </c>
      <c r="H470" s="16" t="str">
        <f>IF(ISERROR(VLOOKUP(CONCATENATE($A470,"_",H$2),'Reference data SID'!$B:$N,13,FALSE)),"",VLOOKUP(CONCATENATE($A470,"_",H$2),'Reference data SID'!$B:$N,13,FALSE))</f>
        <v/>
      </c>
      <c r="I470" s="16" t="str">
        <f>IF(ISERROR(VLOOKUP(CONCATENATE($A470,"_",I$2),'Reference data SID'!$B:$N,13,FALSE)),"",VLOOKUP(CONCATENATE($A470,"_",I$2),'Reference data SID'!$B:$N,13,FALSE))</f>
        <v/>
      </c>
      <c r="J470" s="16" t="str">
        <f>IF(ISERROR(VLOOKUP(CONCATENATE($A470,"_",J$2),'Reference data SID'!$B:$N,13,FALSE)),"",VLOOKUP(CONCATENATE($A470,"_",J$2),'Reference data SID'!$B:$N,13,FALSE))</f>
        <v/>
      </c>
      <c r="K470" s="16" t="str">
        <f>IF(ISERROR(VLOOKUP(CONCATENATE($A470,"_",K$2),'Reference data SID'!$B:$N,13,FALSE)),"",VLOOKUP(CONCATENATE($A470,"_",K$2),'Reference data SID'!$B:$N,13,FALSE))</f>
        <v/>
      </c>
      <c r="L470" s="16" t="str">
        <f>IF(ISERROR(VLOOKUP(CONCATENATE($A470,"_",L$2),'Reference data SID'!$B:$N,13,FALSE)),"",VLOOKUP(CONCATENATE($A470,"_",L$2),'Reference data SID'!$B:$N,13,FALSE))</f>
        <v/>
      </c>
      <c r="M470" s="16" t="str">
        <f>IF(ISERROR(VLOOKUP(CONCATENATE($A470,"_",M$2),'Reference data SID'!$B:$N,13,FALSE)),"",VLOOKUP(CONCATENATE($A470,"_",M$2),'Reference data SID'!$B:$N,13,FALSE))</f>
        <v/>
      </c>
      <c r="N470" s="16" t="str">
        <f>IF(ISERROR(VLOOKUP(CONCATENATE($A470,"_",N$2),'Reference data SID'!$B:$N,13,FALSE)),"",VLOOKUP(CONCATENATE($A470,"_",N$2),'Reference data SID'!$B:$N,13,FALSE))</f>
        <v/>
      </c>
      <c r="O470" s="16" t="str">
        <f>IF(ISERROR(VLOOKUP(CONCATENATE($A470,"_",O$2),'Reference data SID'!$B:$N,13,FALSE)),"",VLOOKUP(CONCATENATE($A470,"_",O$2),'Reference data SID'!$B:$N,13,FALSE))</f>
        <v/>
      </c>
      <c r="P470" s="16" t="str">
        <f>IF(ISERROR(VLOOKUP(CONCATENATE($A470,"_",P$2),'Reference data SID'!$B:$N,13,FALSE)),"",VLOOKUP(CONCATENATE($A470,"_",P$2),'Reference data SID'!$B:$N,13,FALSE))</f>
        <v/>
      </c>
      <c r="Q470" s="16" t="str">
        <f>IF(ISERROR(VLOOKUP(CONCATENATE($A470,"_",Q$2),'Reference data SID'!$B:$N,13,FALSE)),"",VLOOKUP(CONCATENATE($A470,"_",Q$2),'Reference data SID'!$B:$N,13,FALSE))</f>
        <v/>
      </c>
      <c r="R470" s="16" t="str">
        <f>IF(ISERROR(VLOOKUP(CONCATENATE($A470,"_",R$2),'Reference data SID'!$B:$N,13,FALSE)),"",VLOOKUP(CONCATENATE($A470,"_",R$2),'Reference data SID'!$B:$N,13,FALSE))</f>
        <v/>
      </c>
      <c r="S470" s="16" t="str">
        <f>IF(ISERROR(VLOOKUP(CONCATENATE($A470,"_",S$2),'Reference data SID'!$B:$N,13,FALSE)),"",VLOOKUP(CONCATENATE($A470,"_",S$2),'Reference data SID'!$B:$N,13,FALSE))</f>
        <v/>
      </c>
      <c r="T470" s="16" t="str">
        <f>IF(ISERROR(VLOOKUP(CONCATENATE($A470,"_",T$2),'Reference data SID'!$B:$N,13,FALSE)),"",VLOOKUP(CONCATENATE($A470,"_",T$2),'Reference data SID'!$B:$N,13,FALSE))</f>
        <v/>
      </c>
      <c r="U470" s="16" t="str">
        <f>IF(ISERROR(VLOOKUP(CONCATENATE($A470,"_",U$2),'Reference data SID'!$B:$N,13,FALSE)),"",VLOOKUP(CONCATENATE($A470,"_",U$2),'Reference data SID'!$B:$N,13,FALSE))</f>
        <v/>
      </c>
      <c r="V470" s="16" t="str">
        <f>IF(ISERROR(VLOOKUP(CONCATENATE($A470,"_",V$2),'Reference data SID'!$B:$N,13,FALSE)),"",VLOOKUP(CONCATENATE($A470,"_",V$2),'Reference data SID'!$B:$N,13,FALSE))</f>
        <v/>
      </c>
      <c r="W470" s="16" t="str">
        <f>IF(ISERROR(VLOOKUP(CONCATENATE($A470,"_",W$2),'Reference data SID'!$B:$N,13,FALSE)),"",VLOOKUP(CONCATENATE($A470,"_",W$2),'Reference data SID'!$B:$N,13,FALSE))</f>
        <v/>
      </c>
      <c r="X470" s="16" t="str">
        <f>IF(ISERROR(VLOOKUP(CONCATENATE($A470,"_",X$2),'Reference data SID'!$B:$N,13,FALSE)),"",VLOOKUP(CONCATENATE($A470,"_",X$2),'Reference data SID'!$B:$N,13,FALSE))</f>
        <v/>
      </c>
      <c r="Y470" s="16" t="str">
        <f>IF(ISERROR(VLOOKUP(CONCATENATE($A470,"_",Y$2),'Reference data SID'!$B:$N,13,FALSE)),"",VLOOKUP(CONCATENATE($A470,"_",Y$2),'Reference data SID'!$B:$N,13,FALSE))</f>
        <v/>
      </c>
      <c r="Z470" s="16" t="str">
        <f>IF(ISERROR(VLOOKUP(CONCATENATE($A470,"_",Z$2),'Reference data SID'!$B:$N,13,FALSE)),"",VLOOKUP(CONCATENATE($A470,"_",Z$2),'Reference data SID'!$B:$N,13,FALSE))</f>
        <v/>
      </c>
      <c r="AA470" s="16" t="str">
        <f>IF(ISERROR(VLOOKUP(CONCATENATE($A470,"_",AA$2),'Reference data SID'!$B:$N,13,FALSE)),"",VLOOKUP(CONCATENATE($A470,"_",AA$2),'Reference data SID'!$B:$N,13,FALSE))</f>
        <v/>
      </c>
      <c r="AB470" s="16" t="str">
        <f>IF(ISERROR(VLOOKUP(CONCATENATE($A470,"_",AB$2),'Reference data SID'!$B:$N,13,FALSE)),"",VLOOKUP(CONCATENATE($A470,"_",AB$2),'Reference data SID'!$B:$N,13,FALSE))</f>
        <v/>
      </c>
      <c r="AC470" s="16" t="str">
        <f>IF(ISERROR(VLOOKUP(CONCATENATE($A470,"_",AC$2),'Reference data SID'!$B:$N,13,FALSE)),"",VLOOKUP(CONCATENATE($A470,"_",AC$2),'Reference data SID'!$B:$N,13,FALSE))</f>
        <v/>
      </c>
      <c r="AD470" s="16" t="str">
        <f>IF(ISERROR(VLOOKUP(CONCATENATE($A470,"_",AD$2),'Reference data SID'!$B:$N,13,FALSE)),"",VLOOKUP(CONCATENATE($A470,"_",AD$2),'Reference data SID'!$B:$N,13,FALSE))</f>
        <v/>
      </c>
      <c r="AE470" s="16" t="str">
        <f>IF(ISERROR(VLOOKUP(CONCATENATE($A470,"_",AE$2),'Reference data SID'!$B:$N,13,FALSE)),"",VLOOKUP(CONCATENATE($A470,"_",AE$2),'Reference data SID'!$B:$N,13,FALSE))</f>
        <v/>
      </c>
      <c r="AF470" s="16" t="str">
        <f>IF(ISERROR(VLOOKUP(CONCATENATE($A470,"_",AF$2),'Reference data SID'!$B:$N,13,FALSE)),"",VLOOKUP(CONCATENATE($A470,"_",AF$2),'Reference data SID'!$B:$N,13,FALSE))</f>
        <v/>
      </c>
      <c r="AG470" s="16" t="str">
        <f>IF(ISERROR(VLOOKUP(CONCATENATE($A470,"_",AG$2),'Reference data SID'!$B:$N,13,FALSE)),"",VLOOKUP(CONCATENATE($A470,"_",AG$2),'Reference data SID'!$B:$N,13,FALSE))</f>
        <v/>
      </c>
      <c r="AH470" s="16" t="str">
        <f>IF(ISERROR(VLOOKUP(CONCATENATE($A470,"_",AH$2),'Reference data SID'!$B:$N,13,FALSE)),"",VLOOKUP(CONCATENATE($A470,"_",AH$2),'Reference data SID'!$B:$N,13,FALSE))</f>
        <v/>
      </c>
      <c r="AI470" s="16" t="str">
        <f>IF(ISERROR(VLOOKUP(CONCATENATE($A470,"_",AI$2),'Reference data SID'!$B:$N,13,FALSE)),"",VLOOKUP(CONCATENATE($A470,"_",AI$2),'Reference data SID'!$B:$N,13,FALSE))</f>
        <v/>
      </c>
      <c r="AJ470" s="16" t="str">
        <f>IF(ISERROR(VLOOKUP(CONCATENATE($A470,"_",AJ$2),'Reference data SID'!$B:$N,13,FALSE)),"",VLOOKUP(CONCATENATE($A470,"_",AJ$2),'Reference data SID'!$B:$N,13,FALSE))</f>
        <v/>
      </c>
      <c r="AK470" s="16" t="str">
        <f>IF(ISERROR(VLOOKUP(CONCATENATE($A470,"_",AK$2),'Reference data SID'!$B:$N,13,FALSE)),"",VLOOKUP(CONCATENATE($A470,"_",AK$2),'Reference data SID'!$B:$N,13,FALSE))</f>
        <v/>
      </c>
      <c r="AL470" s="16" t="str">
        <f>IF(ISERROR(VLOOKUP(CONCATENATE($A470,"_",AL$2),'Reference data SID'!$B:$N,13,FALSE)),"",VLOOKUP(CONCATENATE($A470,"_",AL$2),'Reference data SID'!$B:$N,13,FALSE))</f>
        <v/>
      </c>
      <c r="AM470" s="16" t="str">
        <f>IF(ISERROR(VLOOKUP(CONCATENATE($A470,"_",AM$2),'Reference data SID'!$B:$N,13,FALSE)),"",VLOOKUP(CONCATENATE($A470,"_",AM$2),'Reference data SID'!$B:$N,13,FALSE))</f>
        <v/>
      </c>
      <c r="AN470" s="16" t="str">
        <f>IF(ISERROR(VLOOKUP(CONCATENATE($A470,"_",AN$2),'Reference data SID'!$B:$N,13,FALSE)),"",VLOOKUP(CONCATENATE($A470,"_",AN$2),'Reference data SID'!$B:$N,13,FALSE))</f>
        <v/>
      </c>
      <c r="AO470" s="16" t="str">
        <f>IF(ISERROR(VLOOKUP(CONCATENATE($A470,"_",AO$2),'Reference data SID'!$B:$N,13,FALSE)),"",VLOOKUP(CONCATENATE($A470,"_",AO$2),'Reference data SID'!$B:$N,13,FALSE))</f>
        <v/>
      </c>
      <c r="AP470" s="16" t="str">
        <f>IF(ISERROR(VLOOKUP(CONCATENATE($A470,"_",AP$2),'Reference data SID'!$B:$N,13,FALSE)),"",VLOOKUP(CONCATENATE($A470,"_",AP$2),'Reference data SID'!$B:$N,13,FALSE))</f>
        <v/>
      </c>
      <c r="AQ470" s="16" t="str">
        <f>IF(ISERROR(VLOOKUP(CONCATENATE($A470,"_",AQ$2),'Reference data SID'!$B:$N,13,FALSE)),"",VLOOKUP(CONCATENATE($A470,"_",AQ$2),'Reference data SID'!$B:$N,13,FALSE))</f>
        <v/>
      </c>
      <c r="AR470" s="16" t="str">
        <f>IF(ISERROR(VLOOKUP(CONCATENATE($A470,"_",AR$2),'Reference data SID'!$B:$N,13,FALSE)),"",VLOOKUP(CONCATENATE($A470,"_",AR$2),'Reference data SID'!$B:$N,13,FALSE))</f>
        <v/>
      </c>
      <c r="AS470" s="16" t="str">
        <f>IF(ISERROR(VLOOKUP(CONCATENATE($A470,"_",AS$2),'Reference data SID'!$B:$N,13,FALSE)),"",VLOOKUP(CONCATENATE($A470,"_",AS$2),'Reference data SID'!$B:$N,13,FALSE))</f>
        <v/>
      </c>
      <c r="AT470" s="16" t="str">
        <f>IF(ISERROR(VLOOKUP(CONCATENATE($A470,"_",AT$2),'Reference data SID'!$B:$N,13,FALSE)),"",VLOOKUP(CONCATENATE($A470,"_",AT$2),'Reference data SID'!$B:$N,13,FALSE))</f>
        <v/>
      </c>
    </row>
    <row r="471" spans="1:46" x14ac:dyDescent="0.25">
      <c r="A471">
        <v>467</v>
      </c>
      <c r="B471" s="16" t="str">
        <f>IF(ISERROR(VLOOKUP(CONCATENATE($A471,"_",B$2),'Reference data SID'!$B:$N,13,FALSE)),"",VLOOKUP(CONCATENATE($A471,"_",B$2),'Reference data SID'!$B:$N,13,FALSE))</f>
        <v/>
      </c>
      <c r="C471" s="16" t="str">
        <f>IF(ISERROR(VLOOKUP(CONCATENATE($A471,"_",C$2),'Reference data SID'!$B:$N,13,FALSE)),"",VLOOKUP(CONCATENATE($A471,"_",C$2),'Reference data SID'!$B:$N,13,FALSE))</f>
        <v/>
      </c>
      <c r="D471" s="16" t="str">
        <f>IF(ISERROR(VLOOKUP(CONCATENATE($A471,"_",D$2),'Reference data SID'!$B:$N,13,FALSE)),"",VLOOKUP(CONCATENATE($A471,"_",D$2),'Reference data SID'!$B:$N,13,FALSE))</f>
        <v/>
      </c>
      <c r="E471" s="16" t="str">
        <f>IF(ISERROR(VLOOKUP(CONCATENATE($A471,"_",E$2),'Reference data SID'!$B:$N,13,FALSE)),"",VLOOKUP(CONCATENATE($A471,"_",E$2),'Reference data SID'!$B:$N,13,FALSE))</f>
        <v/>
      </c>
      <c r="F471" s="16" t="str">
        <f>IF(ISERROR(VLOOKUP(CONCATENATE($A471,"_",F$2),'Reference data SID'!$B:$N,13,FALSE)),"",VLOOKUP(CONCATENATE($A471,"_",F$2),'Reference data SID'!$B:$N,13,FALSE))</f>
        <v/>
      </c>
      <c r="G471" s="16" t="str">
        <f>IF(ISERROR(VLOOKUP(CONCATENATE($A471,"_",G$2),'Reference data SID'!$B:$N,13,FALSE)),"",VLOOKUP(CONCATENATE($A471,"_",G$2),'Reference data SID'!$B:$N,13,FALSE))</f>
        <v/>
      </c>
      <c r="H471" s="16" t="str">
        <f>IF(ISERROR(VLOOKUP(CONCATENATE($A471,"_",H$2),'Reference data SID'!$B:$N,13,FALSE)),"",VLOOKUP(CONCATENATE($A471,"_",H$2),'Reference data SID'!$B:$N,13,FALSE))</f>
        <v/>
      </c>
      <c r="I471" s="16" t="str">
        <f>IF(ISERROR(VLOOKUP(CONCATENATE($A471,"_",I$2),'Reference data SID'!$B:$N,13,FALSE)),"",VLOOKUP(CONCATENATE($A471,"_",I$2),'Reference data SID'!$B:$N,13,FALSE))</f>
        <v/>
      </c>
      <c r="J471" s="16" t="str">
        <f>IF(ISERROR(VLOOKUP(CONCATENATE($A471,"_",J$2),'Reference data SID'!$B:$N,13,FALSE)),"",VLOOKUP(CONCATENATE($A471,"_",J$2),'Reference data SID'!$B:$N,13,FALSE))</f>
        <v/>
      </c>
      <c r="K471" s="16" t="str">
        <f>IF(ISERROR(VLOOKUP(CONCATENATE($A471,"_",K$2),'Reference data SID'!$B:$N,13,FALSE)),"",VLOOKUP(CONCATENATE($A471,"_",K$2),'Reference data SID'!$B:$N,13,FALSE))</f>
        <v/>
      </c>
      <c r="L471" s="16" t="str">
        <f>IF(ISERROR(VLOOKUP(CONCATENATE($A471,"_",L$2),'Reference data SID'!$B:$N,13,FALSE)),"",VLOOKUP(CONCATENATE($A471,"_",L$2),'Reference data SID'!$B:$N,13,FALSE))</f>
        <v/>
      </c>
      <c r="M471" s="16" t="str">
        <f>IF(ISERROR(VLOOKUP(CONCATENATE($A471,"_",M$2),'Reference data SID'!$B:$N,13,FALSE)),"",VLOOKUP(CONCATENATE($A471,"_",M$2),'Reference data SID'!$B:$N,13,FALSE))</f>
        <v/>
      </c>
      <c r="N471" s="16" t="str">
        <f>IF(ISERROR(VLOOKUP(CONCATENATE($A471,"_",N$2),'Reference data SID'!$B:$N,13,FALSE)),"",VLOOKUP(CONCATENATE($A471,"_",N$2),'Reference data SID'!$B:$N,13,FALSE))</f>
        <v/>
      </c>
      <c r="O471" s="16" t="str">
        <f>IF(ISERROR(VLOOKUP(CONCATENATE($A471,"_",O$2),'Reference data SID'!$B:$N,13,FALSE)),"",VLOOKUP(CONCATENATE($A471,"_",O$2),'Reference data SID'!$B:$N,13,FALSE))</f>
        <v/>
      </c>
      <c r="P471" s="16" t="str">
        <f>IF(ISERROR(VLOOKUP(CONCATENATE($A471,"_",P$2),'Reference data SID'!$B:$N,13,FALSE)),"",VLOOKUP(CONCATENATE($A471,"_",P$2),'Reference data SID'!$B:$N,13,FALSE))</f>
        <v/>
      </c>
      <c r="Q471" s="16" t="str">
        <f>IF(ISERROR(VLOOKUP(CONCATENATE($A471,"_",Q$2),'Reference data SID'!$B:$N,13,FALSE)),"",VLOOKUP(CONCATENATE($A471,"_",Q$2),'Reference data SID'!$B:$N,13,FALSE))</f>
        <v/>
      </c>
      <c r="R471" s="16" t="str">
        <f>IF(ISERROR(VLOOKUP(CONCATENATE($A471,"_",R$2),'Reference data SID'!$B:$N,13,FALSE)),"",VLOOKUP(CONCATENATE($A471,"_",R$2),'Reference data SID'!$B:$N,13,FALSE))</f>
        <v/>
      </c>
      <c r="S471" s="16" t="str">
        <f>IF(ISERROR(VLOOKUP(CONCATENATE($A471,"_",S$2),'Reference data SID'!$B:$N,13,FALSE)),"",VLOOKUP(CONCATENATE($A471,"_",S$2),'Reference data SID'!$B:$N,13,FALSE))</f>
        <v/>
      </c>
      <c r="T471" s="16" t="str">
        <f>IF(ISERROR(VLOOKUP(CONCATENATE($A471,"_",T$2),'Reference data SID'!$B:$N,13,FALSE)),"",VLOOKUP(CONCATENATE($A471,"_",T$2),'Reference data SID'!$B:$N,13,FALSE))</f>
        <v/>
      </c>
      <c r="U471" s="16" t="str">
        <f>IF(ISERROR(VLOOKUP(CONCATENATE($A471,"_",U$2),'Reference data SID'!$B:$N,13,FALSE)),"",VLOOKUP(CONCATENATE($A471,"_",U$2),'Reference data SID'!$B:$N,13,FALSE))</f>
        <v/>
      </c>
      <c r="V471" s="16" t="str">
        <f>IF(ISERROR(VLOOKUP(CONCATENATE($A471,"_",V$2),'Reference data SID'!$B:$N,13,FALSE)),"",VLOOKUP(CONCATENATE($A471,"_",V$2),'Reference data SID'!$B:$N,13,FALSE))</f>
        <v/>
      </c>
      <c r="W471" s="16" t="str">
        <f>IF(ISERROR(VLOOKUP(CONCATENATE($A471,"_",W$2),'Reference data SID'!$B:$N,13,FALSE)),"",VLOOKUP(CONCATENATE($A471,"_",W$2),'Reference data SID'!$B:$N,13,FALSE))</f>
        <v/>
      </c>
      <c r="X471" s="16" t="str">
        <f>IF(ISERROR(VLOOKUP(CONCATENATE($A471,"_",X$2),'Reference data SID'!$B:$N,13,FALSE)),"",VLOOKUP(CONCATENATE($A471,"_",X$2),'Reference data SID'!$B:$N,13,FALSE))</f>
        <v/>
      </c>
      <c r="Y471" s="16" t="str">
        <f>IF(ISERROR(VLOOKUP(CONCATENATE($A471,"_",Y$2),'Reference data SID'!$B:$N,13,FALSE)),"",VLOOKUP(CONCATENATE($A471,"_",Y$2),'Reference data SID'!$B:$N,13,FALSE))</f>
        <v/>
      </c>
      <c r="Z471" s="16" t="str">
        <f>IF(ISERROR(VLOOKUP(CONCATENATE($A471,"_",Z$2),'Reference data SID'!$B:$N,13,FALSE)),"",VLOOKUP(CONCATENATE($A471,"_",Z$2),'Reference data SID'!$B:$N,13,FALSE))</f>
        <v/>
      </c>
      <c r="AA471" s="16" t="str">
        <f>IF(ISERROR(VLOOKUP(CONCATENATE($A471,"_",AA$2),'Reference data SID'!$B:$N,13,FALSE)),"",VLOOKUP(CONCATENATE($A471,"_",AA$2),'Reference data SID'!$B:$N,13,FALSE))</f>
        <v/>
      </c>
      <c r="AB471" s="16" t="str">
        <f>IF(ISERROR(VLOOKUP(CONCATENATE($A471,"_",AB$2),'Reference data SID'!$B:$N,13,FALSE)),"",VLOOKUP(CONCATENATE($A471,"_",AB$2),'Reference data SID'!$B:$N,13,FALSE))</f>
        <v/>
      </c>
      <c r="AC471" s="16" t="str">
        <f>IF(ISERROR(VLOOKUP(CONCATENATE($A471,"_",AC$2),'Reference data SID'!$B:$N,13,FALSE)),"",VLOOKUP(CONCATENATE($A471,"_",AC$2),'Reference data SID'!$B:$N,13,FALSE))</f>
        <v/>
      </c>
      <c r="AD471" s="16" t="str">
        <f>IF(ISERROR(VLOOKUP(CONCATENATE($A471,"_",AD$2),'Reference data SID'!$B:$N,13,FALSE)),"",VLOOKUP(CONCATENATE($A471,"_",AD$2),'Reference data SID'!$B:$N,13,FALSE))</f>
        <v/>
      </c>
      <c r="AE471" s="16" t="str">
        <f>IF(ISERROR(VLOOKUP(CONCATENATE($A471,"_",AE$2),'Reference data SID'!$B:$N,13,FALSE)),"",VLOOKUP(CONCATENATE($A471,"_",AE$2),'Reference data SID'!$B:$N,13,FALSE))</f>
        <v/>
      </c>
      <c r="AF471" s="16" t="str">
        <f>IF(ISERROR(VLOOKUP(CONCATENATE($A471,"_",AF$2),'Reference data SID'!$B:$N,13,FALSE)),"",VLOOKUP(CONCATENATE($A471,"_",AF$2),'Reference data SID'!$B:$N,13,FALSE))</f>
        <v/>
      </c>
      <c r="AG471" s="16" t="str">
        <f>IF(ISERROR(VLOOKUP(CONCATENATE($A471,"_",AG$2),'Reference data SID'!$B:$N,13,FALSE)),"",VLOOKUP(CONCATENATE($A471,"_",AG$2),'Reference data SID'!$B:$N,13,FALSE))</f>
        <v/>
      </c>
      <c r="AH471" s="16" t="str">
        <f>IF(ISERROR(VLOOKUP(CONCATENATE($A471,"_",AH$2),'Reference data SID'!$B:$N,13,FALSE)),"",VLOOKUP(CONCATENATE($A471,"_",AH$2),'Reference data SID'!$B:$N,13,FALSE))</f>
        <v/>
      </c>
      <c r="AI471" s="16" t="str">
        <f>IF(ISERROR(VLOOKUP(CONCATENATE($A471,"_",AI$2),'Reference data SID'!$B:$N,13,FALSE)),"",VLOOKUP(CONCATENATE($A471,"_",AI$2),'Reference data SID'!$B:$N,13,FALSE))</f>
        <v/>
      </c>
      <c r="AJ471" s="16" t="str">
        <f>IF(ISERROR(VLOOKUP(CONCATENATE($A471,"_",AJ$2),'Reference data SID'!$B:$N,13,FALSE)),"",VLOOKUP(CONCATENATE($A471,"_",AJ$2),'Reference data SID'!$B:$N,13,FALSE))</f>
        <v/>
      </c>
      <c r="AK471" s="16" t="str">
        <f>IF(ISERROR(VLOOKUP(CONCATENATE($A471,"_",AK$2),'Reference data SID'!$B:$N,13,FALSE)),"",VLOOKUP(CONCATENATE($A471,"_",AK$2),'Reference data SID'!$B:$N,13,FALSE))</f>
        <v/>
      </c>
      <c r="AL471" s="16" t="str">
        <f>IF(ISERROR(VLOOKUP(CONCATENATE($A471,"_",AL$2),'Reference data SID'!$B:$N,13,FALSE)),"",VLOOKUP(CONCATENATE($A471,"_",AL$2),'Reference data SID'!$B:$N,13,FALSE))</f>
        <v/>
      </c>
      <c r="AM471" s="16" t="str">
        <f>IF(ISERROR(VLOOKUP(CONCATENATE($A471,"_",AM$2),'Reference data SID'!$B:$N,13,FALSE)),"",VLOOKUP(CONCATENATE($A471,"_",AM$2),'Reference data SID'!$B:$N,13,FALSE))</f>
        <v/>
      </c>
      <c r="AN471" s="16" t="str">
        <f>IF(ISERROR(VLOOKUP(CONCATENATE($A471,"_",AN$2),'Reference data SID'!$B:$N,13,FALSE)),"",VLOOKUP(CONCATENATE($A471,"_",AN$2),'Reference data SID'!$B:$N,13,FALSE))</f>
        <v/>
      </c>
      <c r="AO471" s="16" t="str">
        <f>IF(ISERROR(VLOOKUP(CONCATENATE($A471,"_",AO$2),'Reference data SID'!$B:$N,13,FALSE)),"",VLOOKUP(CONCATENATE($A471,"_",AO$2),'Reference data SID'!$B:$N,13,FALSE))</f>
        <v/>
      </c>
      <c r="AP471" s="16" t="str">
        <f>IF(ISERROR(VLOOKUP(CONCATENATE($A471,"_",AP$2),'Reference data SID'!$B:$N,13,FALSE)),"",VLOOKUP(CONCATENATE($A471,"_",AP$2),'Reference data SID'!$B:$N,13,FALSE))</f>
        <v/>
      </c>
      <c r="AQ471" s="16" t="str">
        <f>IF(ISERROR(VLOOKUP(CONCATENATE($A471,"_",AQ$2),'Reference data SID'!$B:$N,13,FALSE)),"",VLOOKUP(CONCATENATE($A471,"_",AQ$2),'Reference data SID'!$B:$N,13,FALSE))</f>
        <v/>
      </c>
      <c r="AR471" s="16" t="str">
        <f>IF(ISERROR(VLOOKUP(CONCATENATE($A471,"_",AR$2),'Reference data SID'!$B:$N,13,FALSE)),"",VLOOKUP(CONCATENATE($A471,"_",AR$2),'Reference data SID'!$B:$N,13,FALSE))</f>
        <v/>
      </c>
      <c r="AS471" s="16" t="str">
        <f>IF(ISERROR(VLOOKUP(CONCATENATE($A471,"_",AS$2),'Reference data SID'!$B:$N,13,FALSE)),"",VLOOKUP(CONCATENATE($A471,"_",AS$2),'Reference data SID'!$B:$N,13,FALSE))</f>
        <v/>
      </c>
      <c r="AT471" s="16" t="str">
        <f>IF(ISERROR(VLOOKUP(CONCATENATE($A471,"_",AT$2),'Reference data SID'!$B:$N,13,FALSE)),"",VLOOKUP(CONCATENATE($A471,"_",AT$2),'Reference data SID'!$B:$N,13,FALSE))</f>
        <v/>
      </c>
    </row>
    <row r="472" spans="1:46" x14ac:dyDescent="0.25">
      <c r="A472">
        <v>468</v>
      </c>
      <c r="B472" s="16" t="str">
        <f>IF(ISERROR(VLOOKUP(CONCATENATE($A472,"_",B$2),'Reference data SID'!$B:$N,13,FALSE)),"",VLOOKUP(CONCATENATE($A472,"_",B$2),'Reference data SID'!$B:$N,13,FALSE))</f>
        <v/>
      </c>
      <c r="C472" s="16" t="str">
        <f>IF(ISERROR(VLOOKUP(CONCATENATE($A472,"_",C$2),'Reference data SID'!$B:$N,13,FALSE)),"",VLOOKUP(CONCATENATE($A472,"_",C$2),'Reference data SID'!$B:$N,13,FALSE))</f>
        <v/>
      </c>
      <c r="D472" s="16" t="str">
        <f>IF(ISERROR(VLOOKUP(CONCATENATE($A472,"_",D$2),'Reference data SID'!$B:$N,13,FALSE)),"",VLOOKUP(CONCATENATE($A472,"_",D$2),'Reference data SID'!$B:$N,13,FALSE))</f>
        <v/>
      </c>
      <c r="E472" s="16" t="str">
        <f>IF(ISERROR(VLOOKUP(CONCATENATE($A472,"_",E$2),'Reference data SID'!$B:$N,13,FALSE)),"",VLOOKUP(CONCATENATE($A472,"_",E$2),'Reference data SID'!$B:$N,13,FALSE))</f>
        <v/>
      </c>
      <c r="F472" s="16" t="str">
        <f>IF(ISERROR(VLOOKUP(CONCATENATE($A472,"_",F$2),'Reference data SID'!$B:$N,13,FALSE)),"",VLOOKUP(CONCATENATE($A472,"_",F$2),'Reference data SID'!$B:$N,13,FALSE))</f>
        <v/>
      </c>
      <c r="G472" s="16" t="str">
        <f>IF(ISERROR(VLOOKUP(CONCATENATE($A472,"_",G$2),'Reference data SID'!$B:$N,13,FALSE)),"",VLOOKUP(CONCATENATE($A472,"_",G$2),'Reference data SID'!$B:$N,13,FALSE))</f>
        <v/>
      </c>
      <c r="H472" s="16" t="str">
        <f>IF(ISERROR(VLOOKUP(CONCATENATE($A472,"_",H$2),'Reference data SID'!$B:$N,13,FALSE)),"",VLOOKUP(CONCATENATE($A472,"_",H$2),'Reference data SID'!$B:$N,13,FALSE))</f>
        <v/>
      </c>
      <c r="I472" s="16" t="str">
        <f>IF(ISERROR(VLOOKUP(CONCATENATE($A472,"_",I$2),'Reference data SID'!$B:$N,13,FALSE)),"",VLOOKUP(CONCATENATE($A472,"_",I$2),'Reference data SID'!$B:$N,13,FALSE))</f>
        <v/>
      </c>
      <c r="J472" s="16" t="str">
        <f>IF(ISERROR(VLOOKUP(CONCATENATE($A472,"_",J$2),'Reference data SID'!$B:$N,13,FALSE)),"",VLOOKUP(CONCATENATE($A472,"_",J$2),'Reference data SID'!$B:$N,13,FALSE))</f>
        <v/>
      </c>
      <c r="K472" s="16" t="str">
        <f>IF(ISERROR(VLOOKUP(CONCATENATE($A472,"_",K$2),'Reference data SID'!$B:$N,13,FALSE)),"",VLOOKUP(CONCATENATE($A472,"_",K$2),'Reference data SID'!$B:$N,13,FALSE))</f>
        <v/>
      </c>
      <c r="L472" s="16" t="str">
        <f>IF(ISERROR(VLOOKUP(CONCATENATE($A472,"_",L$2),'Reference data SID'!$B:$N,13,FALSE)),"",VLOOKUP(CONCATENATE($A472,"_",L$2),'Reference data SID'!$B:$N,13,FALSE))</f>
        <v/>
      </c>
      <c r="M472" s="16" t="str">
        <f>IF(ISERROR(VLOOKUP(CONCATENATE($A472,"_",M$2),'Reference data SID'!$B:$N,13,FALSE)),"",VLOOKUP(CONCATENATE($A472,"_",M$2),'Reference data SID'!$B:$N,13,FALSE))</f>
        <v/>
      </c>
      <c r="N472" s="16" t="str">
        <f>IF(ISERROR(VLOOKUP(CONCATENATE($A472,"_",N$2),'Reference data SID'!$B:$N,13,FALSE)),"",VLOOKUP(CONCATENATE($A472,"_",N$2),'Reference data SID'!$B:$N,13,FALSE))</f>
        <v/>
      </c>
      <c r="O472" s="16" t="str">
        <f>IF(ISERROR(VLOOKUP(CONCATENATE($A472,"_",O$2),'Reference data SID'!$B:$N,13,FALSE)),"",VLOOKUP(CONCATENATE($A472,"_",O$2),'Reference data SID'!$B:$N,13,FALSE))</f>
        <v/>
      </c>
      <c r="P472" s="16" t="str">
        <f>IF(ISERROR(VLOOKUP(CONCATENATE($A472,"_",P$2),'Reference data SID'!$B:$N,13,FALSE)),"",VLOOKUP(CONCATENATE($A472,"_",P$2),'Reference data SID'!$B:$N,13,FALSE))</f>
        <v/>
      </c>
      <c r="Q472" s="16" t="str">
        <f>IF(ISERROR(VLOOKUP(CONCATENATE($A472,"_",Q$2),'Reference data SID'!$B:$N,13,FALSE)),"",VLOOKUP(CONCATENATE($A472,"_",Q$2),'Reference data SID'!$B:$N,13,FALSE))</f>
        <v/>
      </c>
      <c r="R472" s="16" t="str">
        <f>IF(ISERROR(VLOOKUP(CONCATENATE($A472,"_",R$2),'Reference data SID'!$B:$N,13,FALSE)),"",VLOOKUP(CONCATENATE($A472,"_",R$2),'Reference data SID'!$B:$N,13,FALSE))</f>
        <v/>
      </c>
      <c r="S472" s="16" t="str">
        <f>IF(ISERROR(VLOOKUP(CONCATENATE($A472,"_",S$2),'Reference data SID'!$B:$N,13,FALSE)),"",VLOOKUP(CONCATENATE($A472,"_",S$2),'Reference data SID'!$B:$N,13,FALSE))</f>
        <v/>
      </c>
      <c r="T472" s="16" t="str">
        <f>IF(ISERROR(VLOOKUP(CONCATENATE($A472,"_",T$2),'Reference data SID'!$B:$N,13,FALSE)),"",VLOOKUP(CONCATENATE($A472,"_",T$2),'Reference data SID'!$B:$N,13,FALSE))</f>
        <v/>
      </c>
      <c r="U472" s="16" t="str">
        <f>IF(ISERROR(VLOOKUP(CONCATENATE($A472,"_",U$2),'Reference data SID'!$B:$N,13,FALSE)),"",VLOOKUP(CONCATENATE($A472,"_",U$2),'Reference data SID'!$B:$N,13,FALSE))</f>
        <v/>
      </c>
      <c r="V472" s="16" t="str">
        <f>IF(ISERROR(VLOOKUP(CONCATENATE($A472,"_",V$2),'Reference data SID'!$B:$N,13,FALSE)),"",VLOOKUP(CONCATENATE($A472,"_",V$2),'Reference data SID'!$B:$N,13,FALSE))</f>
        <v/>
      </c>
      <c r="W472" s="16" t="str">
        <f>IF(ISERROR(VLOOKUP(CONCATENATE($A472,"_",W$2),'Reference data SID'!$B:$N,13,FALSE)),"",VLOOKUP(CONCATENATE($A472,"_",W$2),'Reference data SID'!$B:$N,13,FALSE))</f>
        <v/>
      </c>
      <c r="X472" s="16" t="str">
        <f>IF(ISERROR(VLOOKUP(CONCATENATE($A472,"_",X$2),'Reference data SID'!$B:$N,13,FALSE)),"",VLOOKUP(CONCATENATE($A472,"_",X$2),'Reference data SID'!$B:$N,13,FALSE))</f>
        <v/>
      </c>
      <c r="Y472" s="16" t="str">
        <f>IF(ISERROR(VLOOKUP(CONCATENATE($A472,"_",Y$2),'Reference data SID'!$B:$N,13,FALSE)),"",VLOOKUP(CONCATENATE($A472,"_",Y$2),'Reference data SID'!$B:$N,13,FALSE))</f>
        <v/>
      </c>
      <c r="Z472" s="16" t="str">
        <f>IF(ISERROR(VLOOKUP(CONCATENATE($A472,"_",Z$2),'Reference data SID'!$B:$N,13,FALSE)),"",VLOOKUP(CONCATENATE($A472,"_",Z$2),'Reference data SID'!$B:$N,13,FALSE))</f>
        <v/>
      </c>
      <c r="AA472" s="16" t="str">
        <f>IF(ISERROR(VLOOKUP(CONCATENATE($A472,"_",AA$2),'Reference data SID'!$B:$N,13,FALSE)),"",VLOOKUP(CONCATENATE($A472,"_",AA$2),'Reference data SID'!$B:$N,13,FALSE))</f>
        <v/>
      </c>
      <c r="AB472" s="16" t="str">
        <f>IF(ISERROR(VLOOKUP(CONCATENATE($A472,"_",AB$2),'Reference data SID'!$B:$N,13,FALSE)),"",VLOOKUP(CONCATENATE($A472,"_",AB$2),'Reference data SID'!$B:$N,13,FALSE))</f>
        <v/>
      </c>
      <c r="AC472" s="16" t="str">
        <f>IF(ISERROR(VLOOKUP(CONCATENATE($A472,"_",AC$2),'Reference data SID'!$B:$N,13,FALSE)),"",VLOOKUP(CONCATENATE($A472,"_",AC$2),'Reference data SID'!$B:$N,13,FALSE))</f>
        <v/>
      </c>
      <c r="AD472" s="16" t="str">
        <f>IF(ISERROR(VLOOKUP(CONCATENATE($A472,"_",AD$2),'Reference data SID'!$B:$N,13,FALSE)),"",VLOOKUP(CONCATENATE($A472,"_",AD$2),'Reference data SID'!$B:$N,13,FALSE))</f>
        <v/>
      </c>
      <c r="AE472" s="16" t="str">
        <f>IF(ISERROR(VLOOKUP(CONCATENATE($A472,"_",AE$2),'Reference data SID'!$B:$N,13,FALSE)),"",VLOOKUP(CONCATENATE($A472,"_",AE$2),'Reference data SID'!$B:$N,13,FALSE))</f>
        <v/>
      </c>
      <c r="AF472" s="16" t="str">
        <f>IF(ISERROR(VLOOKUP(CONCATENATE($A472,"_",AF$2),'Reference data SID'!$B:$N,13,FALSE)),"",VLOOKUP(CONCATENATE($A472,"_",AF$2),'Reference data SID'!$B:$N,13,FALSE))</f>
        <v/>
      </c>
      <c r="AG472" s="16" t="str">
        <f>IF(ISERROR(VLOOKUP(CONCATENATE($A472,"_",AG$2),'Reference data SID'!$B:$N,13,FALSE)),"",VLOOKUP(CONCATENATE($A472,"_",AG$2),'Reference data SID'!$B:$N,13,FALSE))</f>
        <v/>
      </c>
      <c r="AH472" s="16" t="str">
        <f>IF(ISERROR(VLOOKUP(CONCATENATE($A472,"_",AH$2),'Reference data SID'!$B:$N,13,FALSE)),"",VLOOKUP(CONCATENATE($A472,"_",AH$2),'Reference data SID'!$B:$N,13,FALSE))</f>
        <v/>
      </c>
      <c r="AI472" s="16" t="str">
        <f>IF(ISERROR(VLOOKUP(CONCATENATE($A472,"_",AI$2),'Reference data SID'!$B:$N,13,FALSE)),"",VLOOKUP(CONCATENATE($A472,"_",AI$2),'Reference data SID'!$B:$N,13,FALSE))</f>
        <v/>
      </c>
      <c r="AJ472" s="16" t="str">
        <f>IF(ISERROR(VLOOKUP(CONCATENATE($A472,"_",AJ$2),'Reference data SID'!$B:$N,13,FALSE)),"",VLOOKUP(CONCATENATE($A472,"_",AJ$2),'Reference data SID'!$B:$N,13,FALSE))</f>
        <v/>
      </c>
      <c r="AK472" s="16" t="str">
        <f>IF(ISERROR(VLOOKUP(CONCATENATE($A472,"_",AK$2),'Reference data SID'!$B:$N,13,FALSE)),"",VLOOKUP(CONCATENATE($A472,"_",AK$2),'Reference data SID'!$B:$N,13,FALSE))</f>
        <v/>
      </c>
      <c r="AL472" s="16" t="str">
        <f>IF(ISERROR(VLOOKUP(CONCATENATE($A472,"_",AL$2),'Reference data SID'!$B:$N,13,FALSE)),"",VLOOKUP(CONCATENATE($A472,"_",AL$2),'Reference data SID'!$B:$N,13,FALSE))</f>
        <v/>
      </c>
      <c r="AM472" s="16" t="str">
        <f>IF(ISERROR(VLOOKUP(CONCATENATE($A472,"_",AM$2),'Reference data SID'!$B:$N,13,FALSE)),"",VLOOKUP(CONCATENATE($A472,"_",AM$2),'Reference data SID'!$B:$N,13,FALSE))</f>
        <v/>
      </c>
      <c r="AN472" s="16" t="str">
        <f>IF(ISERROR(VLOOKUP(CONCATENATE($A472,"_",AN$2),'Reference data SID'!$B:$N,13,FALSE)),"",VLOOKUP(CONCATENATE($A472,"_",AN$2),'Reference data SID'!$B:$N,13,FALSE))</f>
        <v/>
      </c>
      <c r="AO472" s="16" t="str">
        <f>IF(ISERROR(VLOOKUP(CONCATENATE($A472,"_",AO$2),'Reference data SID'!$B:$N,13,FALSE)),"",VLOOKUP(CONCATENATE($A472,"_",AO$2),'Reference data SID'!$B:$N,13,FALSE))</f>
        <v/>
      </c>
      <c r="AP472" s="16" t="str">
        <f>IF(ISERROR(VLOOKUP(CONCATENATE($A472,"_",AP$2),'Reference data SID'!$B:$N,13,FALSE)),"",VLOOKUP(CONCATENATE($A472,"_",AP$2),'Reference data SID'!$B:$N,13,FALSE))</f>
        <v/>
      </c>
      <c r="AQ472" s="16" t="str">
        <f>IF(ISERROR(VLOOKUP(CONCATENATE($A472,"_",AQ$2),'Reference data SID'!$B:$N,13,FALSE)),"",VLOOKUP(CONCATENATE($A472,"_",AQ$2),'Reference data SID'!$B:$N,13,FALSE))</f>
        <v/>
      </c>
      <c r="AR472" s="16" t="str">
        <f>IF(ISERROR(VLOOKUP(CONCATENATE($A472,"_",AR$2),'Reference data SID'!$B:$N,13,FALSE)),"",VLOOKUP(CONCATENATE($A472,"_",AR$2),'Reference data SID'!$B:$N,13,FALSE))</f>
        <v/>
      </c>
      <c r="AS472" s="16" t="str">
        <f>IF(ISERROR(VLOOKUP(CONCATENATE($A472,"_",AS$2),'Reference data SID'!$B:$N,13,FALSE)),"",VLOOKUP(CONCATENATE($A472,"_",AS$2),'Reference data SID'!$B:$N,13,FALSE))</f>
        <v/>
      </c>
      <c r="AT472" s="16" t="str">
        <f>IF(ISERROR(VLOOKUP(CONCATENATE($A472,"_",AT$2),'Reference data SID'!$B:$N,13,FALSE)),"",VLOOKUP(CONCATENATE($A472,"_",AT$2),'Reference data SID'!$B:$N,13,FALSE))</f>
        <v/>
      </c>
    </row>
    <row r="473" spans="1:46" x14ac:dyDescent="0.25">
      <c r="A473">
        <v>469</v>
      </c>
      <c r="B473" s="16" t="str">
        <f>IF(ISERROR(VLOOKUP(CONCATENATE($A473,"_",B$2),'Reference data SID'!$B:$N,13,FALSE)),"",VLOOKUP(CONCATENATE($A473,"_",B$2),'Reference data SID'!$B:$N,13,FALSE))</f>
        <v/>
      </c>
      <c r="C473" s="16" t="str">
        <f>IF(ISERROR(VLOOKUP(CONCATENATE($A473,"_",C$2),'Reference data SID'!$B:$N,13,FALSE)),"",VLOOKUP(CONCATENATE($A473,"_",C$2),'Reference data SID'!$B:$N,13,FALSE))</f>
        <v/>
      </c>
      <c r="D473" s="16" t="str">
        <f>IF(ISERROR(VLOOKUP(CONCATENATE($A473,"_",D$2),'Reference data SID'!$B:$N,13,FALSE)),"",VLOOKUP(CONCATENATE($A473,"_",D$2),'Reference data SID'!$B:$N,13,FALSE))</f>
        <v/>
      </c>
      <c r="E473" s="16" t="str">
        <f>IF(ISERROR(VLOOKUP(CONCATENATE($A473,"_",E$2),'Reference data SID'!$B:$N,13,FALSE)),"",VLOOKUP(CONCATENATE($A473,"_",E$2),'Reference data SID'!$B:$N,13,FALSE))</f>
        <v/>
      </c>
      <c r="F473" s="16" t="str">
        <f>IF(ISERROR(VLOOKUP(CONCATENATE($A473,"_",F$2),'Reference data SID'!$B:$N,13,FALSE)),"",VLOOKUP(CONCATENATE($A473,"_",F$2),'Reference data SID'!$B:$N,13,FALSE))</f>
        <v/>
      </c>
      <c r="G473" s="16" t="str">
        <f>IF(ISERROR(VLOOKUP(CONCATENATE($A473,"_",G$2),'Reference data SID'!$B:$N,13,FALSE)),"",VLOOKUP(CONCATENATE($A473,"_",G$2),'Reference data SID'!$B:$N,13,FALSE))</f>
        <v/>
      </c>
      <c r="H473" s="16" t="str">
        <f>IF(ISERROR(VLOOKUP(CONCATENATE($A473,"_",H$2),'Reference data SID'!$B:$N,13,FALSE)),"",VLOOKUP(CONCATENATE($A473,"_",H$2),'Reference data SID'!$B:$N,13,FALSE))</f>
        <v/>
      </c>
      <c r="I473" s="16" t="str">
        <f>IF(ISERROR(VLOOKUP(CONCATENATE($A473,"_",I$2),'Reference data SID'!$B:$N,13,FALSE)),"",VLOOKUP(CONCATENATE($A473,"_",I$2),'Reference data SID'!$B:$N,13,FALSE))</f>
        <v/>
      </c>
      <c r="J473" s="16" t="str">
        <f>IF(ISERROR(VLOOKUP(CONCATENATE($A473,"_",J$2),'Reference data SID'!$B:$N,13,FALSE)),"",VLOOKUP(CONCATENATE($A473,"_",J$2),'Reference data SID'!$B:$N,13,FALSE))</f>
        <v/>
      </c>
      <c r="K473" s="16" t="str">
        <f>IF(ISERROR(VLOOKUP(CONCATENATE($A473,"_",K$2),'Reference data SID'!$B:$N,13,FALSE)),"",VLOOKUP(CONCATENATE($A473,"_",K$2),'Reference data SID'!$B:$N,13,FALSE))</f>
        <v/>
      </c>
      <c r="L473" s="16" t="str">
        <f>IF(ISERROR(VLOOKUP(CONCATENATE($A473,"_",L$2),'Reference data SID'!$B:$N,13,FALSE)),"",VLOOKUP(CONCATENATE($A473,"_",L$2),'Reference data SID'!$B:$N,13,FALSE))</f>
        <v/>
      </c>
      <c r="M473" s="16" t="str">
        <f>IF(ISERROR(VLOOKUP(CONCATENATE($A473,"_",M$2),'Reference data SID'!$B:$N,13,FALSE)),"",VLOOKUP(CONCATENATE($A473,"_",M$2),'Reference data SID'!$B:$N,13,FALSE))</f>
        <v/>
      </c>
      <c r="N473" s="16" t="str">
        <f>IF(ISERROR(VLOOKUP(CONCATENATE($A473,"_",N$2),'Reference data SID'!$B:$N,13,FALSE)),"",VLOOKUP(CONCATENATE($A473,"_",N$2),'Reference data SID'!$B:$N,13,FALSE))</f>
        <v/>
      </c>
      <c r="O473" s="16" t="str">
        <f>IF(ISERROR(VLOOKUP(CONCATENATE($A473,"_",O$2),'Reference data SID'!$B:$N,13,FALSE)),"",VLOOKUP(CONCATENATE($A473,"_",O$2),'Reference data SID'!$B:$N,13,FALSE))</f>
        <v/>
      </c>
      <c r="P473" s="16" t="str">
        <f>IF(ISERROR(VLOOKUP(CONCATENATE($A473,"_",P$2),'Reference data SID'!$B:$N,13,FALSE)),"",VLOOKUP(CONCATENATE($A473,"_",P$2),'Reference data SID'!$B:$N,13,FALSE))</f>
        <v/>
      </c>
      <c r="Q473" s="16" t="str">
        <f>IF(ISERROR(VLOOKUP(CONCATENATE($A473,"_",Q$2),'Reference data SID'!$B:$N,13,FALSE)),"",VLOOKUP(CONCATENATE($A473,"_",Q$2),'Reference data SID'!$B:$N,13,FALSE))</f>
        <v/>
      </c>
      <c r="R473" s="16" t="str">
        <f>IF(ISERROR(VLOOKUP(CONCATENATE($A473,"_",R$2),'Reference data SID'!$B:$N,13,FALSE)),"",VLOOKUP(CONCATENATE($A473,"_",R$2),'Reference data SID'!$B:$N,13,FALSE))</f>
        <v/>
      </c>
      <c r="S473" s="16" t="str">
        <f>IF(ISERROR(VLOOKUP(CONCATENATE($A473,"_",S$2),'Reference data SID'!$B:$N,13,FALSE)),"",VLOOKUP(CONCATENATE($A473,"_",S$2),'Reference data SID'!$B:$N,13,FALSE))</f>
        <v/>
      </c>
      <c r="T473" s="16" t="str">
        <f>IF(ISERROR(VLOOKUP(CONCATENATE($A473,"_",T$2),'Reference data SID'!$B:$N,13,FALSE)),"",VLOOKUP(CONCATENATE($A473,"_",T$2),'Reference data SID'!$B:$N,13,FALSE))</f>
        <v/>
      </c>
      <c r="U473" s="16" t="str">
        <f>IF(ISERROR(VLOOKUP(CONCATENATE($A473,"_",U$2),'Reference data SID'!$B:$N,13,FALSE)),"",VLOOKUP(CONCATENATE($A473,"_",U$2),'Reference data SID'!$B:$N,13,FALSE))</f>
        <v/>
      </c>
      <c r="V473" s="16" t="str">
        <f>IF(ISERROR(VLOOKUP(CONCATENATE($A473,"_",V$2),'Reference data SID'!$B:$N,13,FALSE)),"",VLOOKUP(CONCATENATE($A473,"_",V$2),'Reference data SID'!$B:$N,13,FALSE))</f>
        <v/>
      </c>
      <c r="W473" s="16" t="str">
        <f>IF(ISERROR(VLOOKUP(CONCATENATE($A473,"_",W$2),'Reference data SID'!$B:$N,13,FALSE)),"",VLOOKUP(CONCATENATE($A473,"_",W$2),'Reference data SID'!$B:$N,13,FALSE))</f>
        <v/>
      </c>
      <c r="X473" s="16" t="str">
        <f>IF(ISERROR(VLOOKUP(CONCATENATE($A473,"_",X$2),'Reference data SID'!$B:$N,13,FALSE)),"",VLOOKUP(CONCATENATE($A473,"_",X$2),'Reference data SID'!$B:$N,13,FALSE))</f>
        <v/>
      </c>
      <c r="Y473" s="16" t="str">
        <f>IF(ISERROR(VLOOKUP(CONCATENATE($A473,"_",Y$2),'Reference data SID'!$B:$N,13,FALSE)),"",VLOOKUP(CONCATENATE($A473,"_",Y$2),'Reference data SID'!$B:$N,13,FALSE))</f>
        <v/>
      </c>
      <c r="Z473" s="16" t="str">
        <f>IF(ISERROR(VLOOKUP(CONCATENATE($A473,"_",Z$2),'Reference data SID'!$B:$N,13,FALSE)),"",VLOOKUP(CONCATENATE($A473,"_",Z$2),'Reference data SID'!$B:$N,13,FALSE))</f>
        <v/>
      </c>
      <c r="AA473" s="16" t="str">
        <f>IF(ISERROR(VLOOKUP(CONCATENATE($A473,"_",AA$2),'Reference data SID'!$B:$N,13,FALSE)),"",VLOOKUP(CONCATENATE($A473,"_",AA$2),'Reference data SID'!$B:$N,13,FALSE))</f>
        <v/>
      </c>
      <c r="AB473" s="16" t="str">
        <f>IF(ISERROR(VLOOKUP(CONCATENATE($A473,"_",AB$2),'Reference data SID'!$B:$N,13,FALSE)),"",VLOOKUP(CONCATENATE($A473,"_",AB$2),'Reference data SID'!$B:$N,13,FALSE))</f>
        <v/>
      </c>
      <c r="AC473" s="16" t="str">
        <f>IF(ISERROR(VLOOKUP(CONCATENATE($A473,"_",AC$2),'Reference data SID'!$B:$N,13,FALSE)),"",VLOOKUP(CONCATENATE($A473,"_",AC$2),'Reference data SID'!$B:$N,13,FALSE))</f>
        <v/>
      </c>
      <c r="AD473" s="16" t="str">
        <f>IF(ISERROR(VLOOKUP(CONCATENATE($A473,"_",AD$2),'Reference data SID'!$B:$N,13,FALSE)),"",VLOOKUP(CONCATENATE($A473,"_",AD$2),'Reference data SID'!$B:$N,13,FALSE))</f>
        <v/>
      </c>
      <c r="AE473" s="16" t="str">
        <f>IF(ISERROR(VLOOKUP(CONCATENATE($A473,"_",AE$2),'Reference data SID'!$B:$N,13,FALSE)),"",VLOOKUP(CONCATENATE($A473,"_",AE$2),'Reference data SID'!$B:$N,13,FALSE))</f>
        <v/>
      </c>
      <c r="AF473" s="16" t="str">
        <f>IF(ISERROR(VLOOKUP(CONCATENATE($A473,"_",AF$2),'Reference data SID'!$B:$N,13,FALSE)),"",VLOOKUP(CONCATENATE($A473,"_",AF$2),'Reference data SID'!$B:$N,13,FALSE))</f>
        <v/>
      </c>
      <c r="AG473" s="16" t="str">
        <f>IF(ISERROR(VLOOKUP(CONCATENATE($A473,"_",AG$2),'Reference data SID'!$B:$N,13,FALSE)),"",VLOOKUP(CONCATENATE($A473,"_",AG$2),'Reference data SID'!$B:$N,13,FALSE))</f>
        <v/>
      </c>
      <c r="AH473" s="16" t="str">
        <f>IF(ISERROR(VLOOKUP(CONCATENATE($A473,"_",AH$2),'Reference data SID'!$B:$N,13,FALSE)),"",VLOOKUP(CONCATENATE($A473,"_",AH$2),'Reference data SID'!$B:$N,13,FALSE))</f>
        <v/>
      </c>
      <c r="AI473" s="16" t="str">
        <f>IF(ISERROR(VLOOKUP(CONCATENATE($A473,"_",AI$2),'Reference data SID'!$B:$N,13,FALSE)),"",VLOOKUP(CONCATENATE($A473,"_",AI$2),'Reference data SID'!$B:$N,13,FALSE))</f>
        <v/>
      </c>
      <c r="AJ473" s="16" t="str">
        <f>IF(ISERROR(VLOOKUP(CONCATENATE($A473,"_",AJ$2),'Reference data SID'!$B:$N,13,FALSE)),"",VLOOKUP(CONCATENATE($A473,"_",AJ$2),'Reference data SID'!$B:$N,13,FALSE))</f>
        <v/>
      </c>
      <c r="AK473" s="16" t="str">
        <f>IF(ISERROR(VLOOKUP(CONCATENATE($A473,"_",AK$2),'Reference data SID'!$B:$N,13,FALSE)),"",VLOOKUP(CONCATENATE($A473,"_",AK$2),'Reference data SID'!$B:$N,13,FALSE))</f>
        <v/>
      </c>
      <c r="AL473" s="16" t="str">
        <f>IF(ISERROR(VLOOKUP(CONCATENATE($A473,"_",AL$2),'Reference data SID'!$B:$N,13,FALSE)),"",VLOOKUP(CONCATENATE($A473,"_",AL$2),'Reference data SID'!$B:$N,13,FALSE))</f>
        <v/>
      </c>
      <c r="AM473" s="16" t="str">
        <f>IF(ISERROR(VLOOKUP(CONCATENATE($A473,"_",AM$2),'Reference data SID'!$B:$N,13,FALSE)),"",VLOOKUP(CONCATENATE($A473,"_",AM$2),'Reference data SID'!$B:$N,13,FALSE))</f>
        <v/>
      </c>
      <c r="AN473" s="16" t="str">
        <f>IF(ISERROR(VLOOKUP(CONCATENATE($A473,"_",AN$2),'Reference data SID'!$B:$N,13,FALSE)),"",VLOOKUP(CONCATENATE($A473,"_",AN$2),'Reference data SID'!$B:$N,13,FALSE))</f>
        <v/>
      </c>
      <c r="AO473" s="16" t="str">
        <f>IF(ISERROR(VLOOKUP(CONCATENATE($A473,"_",AO$2),'Reference data SID'!$B:$N,13,FALSE)),"",VLOOKUP(CONCATENATE($A473,"_",AO$2),'Reference data SID'!$B:$N,13,FALSE))</f>
        <v/>
      </c>
      <c r="AP473" s="16" t="str">
        <f>IF(ISERROR(VLOOKUP(CONCATENATE($A473,"_",AP$2),'Reference data SID'!$B:$N,13,FALSE)),"",VLOOKUP(CONCATENATE($A473,"_",AP$2),'Reference data SID'!$B:$N,13,FALSE))</f>
        <v/>
      </c>
      <c r="AQ473" s="16" t="str">
        <f>IF(ISERROR(VLOOKUP(CONCATENATE($A473,"_",AQ$2),'Reference data SID'!$B:$N,13,FALSE)),"",VLOOKUP(CONCATENATE($A473,"_",AQ$2),'Reference data SID'!$B:$N,13,FALSE))</f>
        <v/>
      </c>
      <c r="AR473" s="16" t="str">
        <f>IF(ISERROR(VLOOKUP(CONCATENATE($A473,"_",AR$2),'Reference data SID'!$B:$N,13,FALSE)),"",VLOOKUP(CONCATENATE($A473,"_",AR$2),'Reference data SID'!$B:$N,13,FALSE))</f>
        <v/>
      </c>
      <c r="AS473" s="16" t="str">
        <f>IF(ISERROR(VLOOKUP(CONCATENATE($A473,"_",AS$2),'Reference data SID'!$B:$N,13,FALSE)),"",VLOOKUP(CONCATENATE($A473,"_",AS$2),'Reference data SID'!$B:$N,13,FALSE))</f>
        <v/>
      </c>
      <c r="AT473" s="16" t="str">
        <f>IF(ISERROR(VLOOKUP(CONCATENATE($A473,"_",AT$2),'Reference data SID'!$B:$N,13,FALSE)),"",VLOOKUP(CONCATENATE($A473,"_",AT$2),'Reference data SID'!$B:$N,13,FALSE))</f>
        <v/>
      </c>
    </row>
    <row r="474" spans="1:46" x14ac:dyDescent="0.25">
      <c r="A474">
        <v>470</v>
      </c>
      <c r="B474" s="16" t="str">
        <f>IF(ISERROR(VLOOKUP(CONCATENATE($A474,"_",B$2),'Reference data SID'!$B:$N,13,FALSE)),"",VLOOKUP(CONCATENATE($A474,"_",B$2),'Reference data SID'!$B:$N,13,FALSE))</f>
        <v/>
      </c>
      <c r="C474" s="16" t="str">
        <f>IF(ISERROR(VLOOKUP(CONCATENATE($A474,"_",C$2),'Reference data SID'!$B:$N,13,FALSE)),"",VLOOKUP(CONCATENATE($A474,"_",C$2),'Reference data SID'!$B:$N,13,FALSE))</f>
        <v/>
      </c>
      <c r="D474" s="16" t="str">
        <f>IF(ISERROR(VLOOKUP(CONCATENATE($A474,"_",D$2),'Reference data SID'!$B:$N,13,FALSE)),"",VLOOKUP(CONCATENATE($A474,"_",D$2),'Reference data SID'!$B:$N,13,FALSE))</f>
        <v/>
      </c>
      <c r="E474" s="16" t="str">
        <f>IF(ISERROR(VLOOKUP(CONCATENATE($A474,"_",E$2),'Reference data SID'!$B:$N,13,FALSE)),"",VLOOKUP(CONCATENATE($A474,"_",E$2),'Reference data SID'!$B:$N,13,FALSE))</f>
        <v/>
      </c>
      <c r="F474" s="16" t="str">
        <f>IF(ISERROR(VLOOKUP(CONCATENATE($A474,"_",F$2),'Reference data SID'!$B:$N,13,FALSE)),"",VLOOKUP(CONCATENATE($A474,"_",F$2),'Reference data SID'!$B:$N,13,FALSE))</f>
        <v/>
      </c>
      <c r="G474" s="16" t="str">
        <f>IF(ISERROR(VLOOKUP(CONCATENATE($A474,"_",G$2),'Reference data SID'!$B:$N,13,FALSE)),"",VLOOKUP(CONCATENATE($A474,"_",G$2),'Reference data SID'!$B:$N,13,FALSE))</f>
        <v/>
      </c>
      <c r="H474" s="16" t="str">
        <f>IF(ISERROR(VLOOKUP(CONCATENATE($A474,"_",H$2),'Reference data SID'!$B:$N,13,FALSE)),"",VLOOKUP(CONCATENATE($A474,"_",H$2),'Reference data SID'!$B:$N,13,FALSE))</f>
        <v/>
      </c>
      <c r="I474" s="16" t="str">
        <f>IF(ISERROR(VLOOKUP(CONCATENATE($A474,"_",I$2),'Reference data SID'!$B:$N,13,FALSE)),"",VLOOKUP(CONCATENATE($A474,"_",I$2),'Reference data SID'!$B:$N,13,FALSE))</f>
        <v/>
      </c>
      <c r="J474" s="16" t="str">
        <f>IF(ISERROR(VLOOKUP(CONCATENATE($A474,"_",J$2),'Reference data SID'!$B:$N,13,FALSE)),"",VLOOKUP(CONCATENATE($A474,"_",J$2),'Reference data SID'!$B:$N,13,FALSE))</f>
        <v/>
      </c>
      <c r="K474" s="16" t="str">
        <f>IF(ISERROR(VLOOKUP(CONCATENATE($A474,"_",K$2),'Reference data SID'!$B:$N,13,FALSE)),"",VLOOKUP(CONCATENATE($A474,"_",K$2),'Reference data SID'!$B:$N,13,FALSE))</f>
        <v/>
      </c>
      <c r="L474" s="16" t="str">
        <f>IF(ISERROR(VLOOKUP(CONCATENATE($A474,"_",L$2),'Reference data SID'!$B:$N,13,FALSE)),"",VLOOKUP(CONCATENATE($A474,"_",L$2),'Reference data SID'!$B:$N,13,FALSE))</f>
        <v/>
      </c>
      <c r="M474" s="16" t="str">
        <f>IF(ISERROR(VLOOKUP(CONCATENATE($A474,"_",M$2),'Reference data SID'!$B:$N,13,FALSE)),"",VLOOKUP(CONCATENATE($A474,"_",M$2),'Reference data SID'!$B:$N,13,FALSE))</f>
        <v/>
      </c>
      <c r="N474" s="16" t="str">
        <f>IF(ISERROR(VLOOKUP(CONCATENATE($A474,"_",N$2),'Reference data SID'!$B:$N,13,FALSE)),"",VLOOKUP(CONCATENATE($A474,"_",N$2),'Reference data SID'!$B:$N,13,FALSE))</f>
        <v/>
      </c>
      <c r="O474" s="16" t="str">
        <f>IF(ISERROR(VLOOKUP(CONCATENATE($A474,"_",O$2),'Reference data SID'!$B:$N,13,FALSE)),"",VLOOKUP(CONCATENATE($A474,"_",O$2),'Reference data SID'!$B:$N,13,FALSE))</f>
        <v/>
      </c>
      <c r="P474" s="16" t="str">
        <f>IF(ISERROR(VLOOKUP(CONCATENATE($A474,"_",P$2),'Reference data SID'!$B:$N,13,FALSE)),"",VLOOKUP(CONCATENATE($A474,"_",P$2),'Reference data SID'!$B:$N,13,FALSE))</f>
        <v/>
      </c>
      <c r="Q474" s="16" t="str">
        <f>IF(ISERROR(VLOOKUP(CONCATENATE($A474,"_",Q$2),'Reference data SID'!$B:$N,13,FALSE)),"",VLOOKUP(CONCATENATE($A474,"_",Q$2),'Reference data SID'!$B:$N,13,FALSE))</f>
        <v/>
      </c>
      <c r="R474" s="16" t="str">
        <f>IF(ISERROR(VLOOKUP(CONCATENATE($A474,"_",R$2),'Reference data SID'!$B:$N,13,FALSE)),"",VLOOKUP(CONCATENATE($A474,"_",R$2),'Reference data SID'!$B:$N,13,FALSE))</f>
        <v/>
      </c>
      <c r="S474" s="16" t="str">
        <f>IF(ISERROR(VLOOKUP(CONCATENATE($A474,"_",S$2),'Reference data SID'!$B:$N,13,FALSE)),"",VLOOKUP(CONCATENATE($A474,"_",S$2),'Reference data SID'!$B:$N,13,FALSE))</f>
        <v/>
      </c>
      <c r="T474" s="16" t="str">
        <f>IF(ISERROR(VLOOKUP(CONCATENATE($A474,"_",T$2),'Reference data SID'!$B:$N,13,FALSE)),"",VLOOKUP(CONCATENATE($A474,"_",T$2),'Reference data SID'!$B:$N,13,FALSE))</f>
        <v/>
      </c>
      <c r="U474" s="16" t="str">
        <f>IF(ISERROR(VLOOKUP(CONCATENATE($A474,"_",U$2),'Reference data SID'!$B:$N,13,FALSE)),"",VLOOKUP(CONCATENATE($A474,"_",U$2),'Reference data SID'!$B:$N,13,FALSE))</f>
        <v/>
      </c>
      <c r="V474" s="16" t="str">
        <f>IF(ISERROR(VLOOKUP(CONCATENATE($A474,"_",V$2),'Reference data SID'!$B:$N,13,FALSE)),"",VLOOKUP(CONCATENATE($A474,"_",V$2),'Reference data SID'!$B:$N,13,FALSE))</f>
        <v/>
      </c>
      <c r="W474" s="16" t="str">
        <f>IF(ISERROR(VLOOKUP(CONCATENATE($A474,"_",W$2),'Reference data SID'!$B:$N,13,FALSE)),"",VLOOKUP(CONCATENATE($A474,"_",W$2),'Reference data SID'!$B:$N,13,FALSE))</f>
        <v/>
      </c>
      <c r="X474" s="16" t="str">
        <f>IF(ISERROR(VLOOKUP(CONCATENATE($A474,"_",X$2),'Reference data SID'!$B:$N,13,FALSE)),"",VLOOKUP(CONCATENATE($A474,"_",X$2),'Reference data SID'!$B:$N,13,FALSE))</f>
        <v/>
      </c>
      <c r="Y474" s="16" t="str">
        <f>IF(ISERROR(VLOOKUP(CONCATENATE($A474,"_",Y$2),'Reference data SID'!$B:$N,13,FALSE)),"",VLOOKUP(CONCATENATE($A474,"_",Y$2),'Reference data SID'!$B:$N,13,FALSE))</f>
        <v/>
      </c>
      <c r="Z474" s="16" t="str">
        <f>IF(ISERROR(VLOOKUP(CONCATENATE($A474,"_",Z$2),'Reference data SID'!$B:$N,13,FALSE)),"",VLOOKUP(CONCATENATE($A474,"_",Z$2),'Reference data SID'!$B:$N,13,FALSE))</f>
        <v/>
      </c>
      <c r="AA474" s="16" t="str">
        <f>IF(ISERROR(VLOOKUP(CONCATENATE($A474,"_",AA$2),'Reference data SID'!$B:$N,13,FALSE)),"",VLOOKUP(CONCATENATE($A474,"_",AA$2),'Reference data SID'!$B:$N,13,FALSE))</f>
        <v/>
      </c>
      <c r="AB474" s="16" t="str">
        <f>IF(ISERROR(VLOOKUP(CONCATENATE($A474,"_",AB$2),'Reference data SID'!$B:$N,13,FALSE)),"",VLOOKUP(CONCATENATE($A474,"_",AB$2),'Reference data SID'!$B:$N,13,FALSE))</f>
        <v/>
      </c>
      <c r="AC474" s="16" t="str">
        <f>IF(ISERROR(VLOOKUP(CONCATENATE($A474,"_",AC$2),'Reference data SID'!$B:$N,13,FALSE)),"",VLOOKUP(CONCATENATE($A474,"_",AC$2),'Reference data SID'!$B:$N,13,FALSE))</f>
        <v/>
      </c>
      <c r="AD474" s="16" t="str">
        <f>IF(ISERROR(VLOOKUP(CONCATENATE($A474,"_",AD$2),'Reference data SID'!$B:$N,13,FALSE)),"",VLOOKUP(CONCATENATE($A474,"_",AD$2),'Reference data SID'!$B:$N,13,FALSE))</f>
        <v/>
      </c>
      <c r="AE474" s="16" t="str">
        <f>IF(ISERROR(VLOOKUP(CONCATENATE($A474,"_",AE$2),'Reference data SID'!$B:$N,13,FALSE)),"",VLOOKUP(CONCATENATE($A474,"_",AE$2),'Reference data SID'!$B:$N,13,FALSE))</f>
        <v/>
      </c>
      <c r="AF474" s="16" t="str">
        <f>IF(ISERROR(VLOOKUP(CONCATENATE($A474,"_",AF$2),'Reference data SID'!$B:$N,13,FALSE)),"",VLOOKUP(CONCATENATE($A474,"_",AF$2),'Reference data SID'!$B:$N,13,FALSE))</f>
        <v/>
      </c>
      <c r="AG474" s="16" t="str">
        <f>IF(ISERROR(VLOOKUP(CONCATENATE($A474,"_",AG$2),'Reference data SID'!$B:$N,13,FALSE)),"",VLOOKUP(CONCATENATE($A474,"_",AG$2),'Reference data SID'!$B:$N,13,FALSE))</f>
        <v/>
      </c>
      <c r="AH474" s="16" t="str">
        <f>IF(ISERROR(VLOOKUP(CONCATENATE($A474,"_",AH$2),'Reference data SID'!$B:$N,13,FALSE)),"",VLOOKUP(CONCATENATE($A474,"_",AH$2),'Reference data SID'!$B:$N,13,FALSE))</f>
        <v/>
      </c>
      <c r="AI474" s="16" t="str">
        <f>IF(ISERROR(VLOOKUP(CONCATENATE($A474,"_",AI$2),'Reference data SID'!$B:$N,13,FALSE)),"",VLOOKUP(CONCATENATE($A474,"_",AI$2),'Reference data SID'!$B:$N,13,FALSE))</f>
        <v/>
      </c>
      <c r="AJ474" s="16" t="str">
        <f>IF(ISERROR(VLOOKUP(CONCATENATE($A474,"_",AJ$2),'Reference data SID'!$B:$N,13,FALSE)),"",VLOOKUP(CONCATENATE($A474,"_",AJ$2),'Reference data SID'!$B:$N,13,FALSE))</f>
        <v/>
      </c>
      <c r="AK474" s="16" t="str">
        <f>IF(ISERROR(VLOOKUP(CONCATENATE($A474,"_",AK$2),'Reference data SID'!$B:$N,13,FALSE)),"",VLOOKUP(CONCATENATE($A474,"_",AK$2),'Reference data SID'!$B:$N,13,FALSE))</f>
        <v/>
      </c>
      <c r="AL474" s="16" t="str">
        <f>IF(ISERROR(VLOOKUP(CONCATENATE($A474,"_",AL$2),'Reference data SID'!$B:$N,13,FALSE)),"",VLOOKUP(CONCATENATE($A474,"_",AL$2),'Reference data SID'!$B:$N,13,FALSE))</f>
        <v/>
      </c>
      <c r="AM474" s="16" t="str">
        <f>IF(ISERROR(VLOOKUP(CONCATENATE($A474,"_",AM$2),'Reference data SID'!$B:$N,13,FALSE)),"",VLOOKUP(CONCATENATE($A474,"_",AM$2),'Reference data SID'!$B:$N,13,FALSE))</f>
        <v/>
      </c>
      <c r="AN474" s="16" t="str">
        <f>IF(ISERROR(VLOOKUP(CONCATENATE($A474,"_",AN$2),'Reference data SID'!$B:$N,13,FALSE)),"",VLOOKUP(CONCATENATE($A474,"_",AN$2),'Reference data SID'!$B:$N,13,FALSE))</f>
        <v/>
      </c>
      <c r="AO474" s="16" t="str">
        <f>IF(ISERROR(VLOOKUP(CONCATENATE($A474,"_",AO$2),'Reference data SID'!$B:$N,13,FALSE)),"",VLOOKUP(CONCATENATE($A474,"_",AO$2),'Reference data SID'!$B:$N,13,FALSE))</f>
        <v/>
      </c>
      <c r="AP474" s="16" t="str">
        <f>IF(ISERROR(VLOOKUP(CONCATENATE($A474,"_",AP$2),'Reference data SID'!$B:$N,13,FALSE)),"",VLOOKUP(CONCATENATE($A474,"_",AP$2),'Reference data SID'!$B:$N,13,FALSE))</f>
        <v/>
      </c>
      <c r="AQ474" s="16" t="str">
        <f>IF(ISERROR(VLOOKUP(CONCATENATE($A474,"_",AQ$2),'Reference data SID'!$B:$N,13,FALSE)),"",VLOOKUP(CONCATENATE($A474,"_",AQ$2),'Reference data SID'!$B:$N,13,FALSE))</f>
        <v/>
      </c>
      <c r="AR474" s="16" t="str">
        <f>IF(ISERROR(VLOOKUP(CONCATENATE($A474,"_",AR$2),'Reference data SID'!$B:$N,13,FALSE)),"",VLOOKUP(CONCATENATE($A474,"_",AR$2),'Reference data SID'!$B:$N,13,FALSE))</f>
        <v/>
      </c>
      <c r="AS474" s="16" t="str">
        <f>IF(ISERROR(VLOOKUP(CONCATENATE($A474,"_",AS$2),'Reference data SID'!$B:$N,13,FALSE)),"",VLOOKUP(CONCATENATE($A474,"_",AS$2),'Reference data SID'!$B:$N,13,FALSE))</f>
        <v/>
      </c>
      <c r="AT474" s="16" t="str">
        <f>IF(ISERROR(VLOOKUP(CONCATENATE($A474,"_",AT$2),'Reference data SID'!$B:$N,13,FALSE)),"",VLOOKUP(CONCATENATE($A474,"_",AT$2),'Reference data SID'!$B:$N,13,FALSE))</f>
        <v/>
      </c>
    </row>
    <row r="475" spans="1:46" x14ac:dyDescent="0.25">
      <c r="A475">
        <v>471</v>
      </c>
      <c r="B475" s="16" t="str">
        <f>IF(ISERROR(VLOOKUP(CONCATENATE($A475,"_",B$2),'Reference data SID'!$B:$N,13,FALSE)),"",VLOOKUP(CONCATENATE($A475,"_",B$2),'Reference data SID'!$B:$N,13,FALSE))</f>
        <v/>
      </c>
      <c r="C475" s="16" t="str">
        <f>IF(ISERROR(VLOOKUP(CONCATENATE($A475,"_",C$2),'Reference data SID'!$B:$N,13,FALSE)),"",VLOOKUP(CONCATENATE($A475,"_",C$2),'Reference data SID'!$B:$N,13,FALSE))</f>
        <v/>
      </c>
      <c r="D475" s="16" t="str">
        <f>IF(ISERROR(VLOOKUP(CONCATENATE($A475,"_",D$2),'Reference data SID'!$B:$N,13,FALSE)),"",VLOOKUP(CONCATENATE($A475,"_",D$2),'Reference data SID'!$B:$N,13,FALSE))</f>
        <v/>
      </c>
      <c r="E475" s="16" t="str">
        <f>IF(ISERROR(VLOOKUP(CONCATENATE($A475,"_",E$2),'Reference data SID'!$B:$N,13,FALSE)),"",VLOOKUP(CONCATENATE($A475,"_",E$2),'Reference data SID'!$B:$N,13,FALSE))</f>
        <v/>
      </c>
      <c r="F475" s="16" t="str">
        <f>IF(ISERROR(VLOOKUP(CONCATENATE($A475,"_",F$2),'Reference data SID'!$B:$N,13,FALSE)),"",VLOOKUP(CONCATENATE($A475,"_",F$2),'Reference data SID'!$B:$N,13,FALSE))</f>
        <v/>
      </c>
      <c r="G475" s="16" t="str">
        <f>IF(ISERROR(VLOOKUP(CONCATENATE($A475,"_",G$2),'Reference data SID'!$B:$N,13,FALSE)),"",VLOOKUP(CONCATENATE($A475,"_",G$2),'Reference data SID'!$B:$N,13,FALSE))</f>
        <v/>
      </c>
      <c r="H475" s="16" t="str">
        <f>IF(ISERROR(VLOOKUP(CONCATENATE($A475,"_",H$2),'Reference data SID'!$B:$N,13,FALSE)),"",VLOOKUP(CONCATENATE($A475,"_",H$2),'Reference data SID'!$B:$N,13,FALSE))</f>
        <v/>
      </c>
      <c r="I475" s="16" t="str">
        <f>IF(ISERROR(VLOOKUP(CONCATENATE($A475,"_",I$2),'Reference data SID'!$B:$N,13,FALSE)),"",VLOOKUP(CONCATENATE($A475,"_",I$2),'Reference data SID'!$B:$N,13,FALSE))</f>
        <v/>
      </c>
      <c r="J475" s="16" t="str">
        <f>IF(ISERROR(VLOOKUP(CONCATENATE($A475,"_",J$2),'Reference data SID'!$B:$N,13,FALSE)),"",VLOOKUP(CONCATENATE($A475,"_",J$2),'Reference data SID'!$B:$N,13,FALSE))</f>
        <v/>
      </c>
      <c r="K475" s="16" t="str">
        <f>IF(ISERROR(VLOOKUP(CONCATENATE($A475,"_",K$2),'Reference data SID'!$B:$N,13,FALSE)),"",VLOOKUP(CONCATENATE($A475,"_",K$2),'Reference data SID'!$B:$N,13,FALSE))</f>
        <v/>
      </c>
      <c r="L475" s="16" t="str">
        <f>IF(ISERROR(VLOOKUP(CONCATENATE($A475,"_",L$2),'Reference data SID'!$B:$N,13,FALSE)),"",VLOOKUP(CONCATENATE($A475,"_",L$2),'Reference data SID'!$B:$N,13,FALSE))</f>
        <v/>
      </c>
      <c r="M475" s="16" t="str">
        <f>IF(ISERROR(VLOOKUP(CONCATENATE($A475,"_",M$2),'Reference data SID'!$B:$N,13,FALSE)),"",VLOOKUP(CONCATENATE($A475,"_",M$2),'Reference data SID'!$B:$N,13,FALSE))</f>
        <v/>
      </c>
      <c r="N475" s="16" t="str">
        <f>IF(ISERROR(VLOOKUP(CONCATENATE($A475,"_",N$2),'Reference data SID'!$B:$N,13,FALSE)),"",VLOOKUP(CONCATENATE($A475,"_",N$2),'Reference data SID'!$B:$N,13,FALSE))</f>
        <v/>
      </c>
      <c r="O475" s="16" t="str">
        <f>IF(ISERROR(VLOOKUP(CONCATENATE($A475,"_",O$2),'Reference data SID'!$B:$N,13,FALSE)),"",VLOOKUP(CONCATENATE($A475,"_",O$2),'Reference data SID'!$B:$N,13,FALSE))</f>
        <v/>
      </c>
      <c r="P475" s="16" t="str">
        <f>IF(ISERROR(VLOOKUP(CONCATENATE($A475,"_",P$2),'Reference data SID'!$B:$N,13,FALSE)),"",VLOOKUP(CONCATENATE($A475,"_",P$2),'Reference data SID'!$B:$N,13,FALSE))</f>
        <v/>
      </c>
      <c r="Q475" s="16" t="str">
        <f>IF(ISERROR(VLOOKUP(CONCATENATE($A475,"_",Q$2),'Reference data SID'!$B:$N,13,FALSE)),"",VLOOKUP(CONCATENATE($A475,"_",Q$2),'Reference data SID'!$B:$N,13,FALSE))</f>
        <v/>
      </c>
      <c r="R475" s="16" t="str">
        <f>IF(ISERROR(VLOOKUP(CONCATENATE($A475,"_",R$2),'Reference data SID'!$B:$N,13,FALSE)),"",VLOOKUP(CONCATENATE($A475,"_",R$2),'Reference data SID'!$B:$N,13,FALSE))</f>
        <v/>
      </c>
      <c r="S475" s="16" t="str">
        <f>IF(ISERROR(VLOOKUP(CONCATENATE($A475,"_",S$2),'Reference data SID'!$B:$N,13,FALSE)),"",VLOOKUP(CONCATENATE($A475,"_",S$2),'Reference data SID'!$B:$N,13,FALSE))</f>
        <v/>
      </c>
      <c r="T475" s="16" t="str">
        <f>IF(ISERROR(VLOOKUP(CONCATENATE($A475,"_",T$2),'Reference data SID'!$B:$N,13,FALSE)),"",VLOOKUP(CONCATENATE($A475,"_",T$2),'Reference data SID'!$B:$N,13,FALSE))</f>
        <v/>
      </c>
      <c r="U475" s="16" t="str">
        <f>IF(ISERROR(VLOOKUP(CONCATENATE($A475,"_",U$2),'Reference data SID'!$B:$N,13,FALSE)),"",VLOOKUP(CONCATENATE($A475,"_",U$2),'Reference data SID'!$B:$N,13,FALSE))</f>
        <v/>
      </c>
      <c r="V475" s="16" t="str">
        <f>IF(ISERROR(VLOOKUP(CONCATENATE($A475,"_",V$2),'Reference data SID'!$B:$N,13,FALSE)),"",VLOOKUP(CONCATENATE($A475,"_",V$2),'Reference data SID'!$B:$N,13,FALSE))</f>
        <v/>
      </c>
      <c r="W475" s="16" t="str">
        <f>IF(ISERROR(VLOOKUP(CONCATENATE($A475,"_",W$2),'Reference data SID'!$B:$N,13,FALSE)),"",VLOOKUP(CONCATENATE($A475,"_",W$2),'Reference data SID'!$B:$N,13,FALSE))</f>
        <v/>
      </c>
      <c r="X475" s="16" t="str">
        <f>IF(ISERROR(VLOOKUP(CONCATENATE($A475,"_",X$2),'Reference data SID'!$B:$N,13,FALSE)),"",VLOOKUP(CONCATENATE($A475,"_",X$2),'Reference data SID'!$B:$N,13,FALSE))</f>
        <v/>
      </c>
      <c r="Y475" s="16" t="str">
        <f>IF(ISERROR(VLOOKUP(CONCATENATE($A475,"_",Y$2),'Reference data SID'!$B:$N,13,FALSE)),"",VLOOKUP(CONCATENATE($A475,"_",Y$2),'Reference data SID'!$B:$N,13,FALSE))</f>
        <v/>
      </c>
      <c r="Z475" s="16" t="str">
        <f>IF(ISERROR(VLOOKUP(CONCATENATE($A475,"_",Z$2),'Reference data SID'!$B:$N,13,FALSE)),"",VLOOKUP(CONCATENATE($A475,"_",Z$2),'Reference data SID'!$B:$N,13,FALSE))</f>
        <v/>
      </c>
      <c r="AA475" s="16" t="str">
        <f>IF(ISERROR(VLOOKUP(CONCATENATE($A475,"_",AA$2),'Reference data SID'!$B:$N,13,FALSE)),"",VLOOKUP(CONCATENATE($A475,"_",AA$2),'Reference data SID'!$B:$N,13,FALSE))</f>
        <v/>
      </c>
      <c r="AB475" s="16" t="str">
        <f>IF(ISERROR(VLOOKUP(CONCATENATE($A475,"_",AB$2),'Reference data SID'!$B:$N,13,FALSE)),"",VLOOKUP(CONCATENATE($A475,"_",AB$2),'Reference data SID'!$B:$N,13,FALSE))</f>
        <v/>
      </c>
      <c r="AC475" s="16" t="str">
        <f>IF(ISERROR(VLOOKUP(CONCATENATE($A475,"_",AC$2),'Reference data SID'!$B:$N,13,FALSE)),"",VLOOKUP(CONCATENATE($A475,"_",AC$2),'Reference data SID'!$B:$N,13,FALSE))</f>
        <v/>
      </c>
      <c r="AD475" s="16" t="str">
        <f>IF(ISERROR(VLOOKUP(CONCATENATE($A475,"_",AD$2),'Reference data SID'!$B:$N,13,FALSE)),"",VLOOKUP(CONCATENATE($A475,"_",AD$2),'Reference data SID'!$B:$N,13,FALSE))</f>
        <v/>
      </c>
      <c r="AE475" s="16" t="str">
        <f>IF(ISERROR(VLOOKUP(CONCATENATE($A475,"_",AE$2),'Reference data SID'!$B:$N,13,FALSE)),"",VLOOKUP(CONCATENATE($A475,"_",AE$2),'Reference data SID'!$B:$N,13,FALSE))</f>
        <v/>
      </c>
      <c r="AF475" s="16" t="str">
        <f>IF(ISERROR(VLOOKUP(CONCATENATE($A475,"_",AF$2),'Reference data SID'!$B:$N,13,FALSE)),"",VLOOKUP(CONCATENATE($A475,"_",AF$2),'Reference data SID'!$B:$N,13,FALSE))</f>
        <v/>
      </c>
      <c r="AG475" s="16" t="str">
        <f>IF(ISERROR(VLOOKUP(CONCATENATE($A475,"_",AG$2),'Reference data SID'!$B:$N,13,FALSE)),"",VLOOKUP(CONCATENATE($A475,"_",AG$2),'Reference data SID'!$B:$N,13,FALSE))</f>
        <v/>
      </c>
      <c r="AH475" s="16" t="str">
        <f>IF(ISERROR(VLOOKUP(CONCATENATE($A475,"_",AH$2),'Reference data SID'!$B:$N,13,FALSE)),"",VLOOKUP(CONCATENATE($A475,"_",AH$2),'Reference data SID'!$B:$N,13,FALSE))</f>
        <v/>
      </c>
      <c r="AI475" s="16" t="str">
        <f>IF(ISERROR(VLOOKUP(CONCATENATE($A475,"_",AI$2),'Reference data SID'!$B:$N,13,FALSE)),"",VLOOKUP(CONCATENATE($A475,"_",AI$2),'Reference data SID'!$B:$N,13,FALSE))</f>
        <v/>
      </c>
      <c r="AJ475" s="16" t="str">
        <f>IF(ISERROR(VLOOKUP(CONCATENATE($A475,"_",AJ$2),'Reference data SID'!$B:$N,13,FALSE)),"",VLOOKUP(CONCATENATE($A475,"_",AJ$2),'Reference data SID'!$B:$N,13,FALSE))</f>
        <v/>
      </c>
      <c r="AK475" s="16" t="str">
        <f>IF(ISERROR(VLOOKUP(CONCATENATE($A475,"_",AK$2),'Reference data SID'!$B:$N,13,FALSE)),"",VLOOKUP(CONCATENATE($A475,"_",AK$2),'Reference data SID'!$B:$N,13,FALSE))</f>
        <v/>
      </c>
      <c r="AL475" s="16" t="str">
        <f>IF(ISERROR(VLOOKUP(CONCATENATE($A475,"_",AL$2),'Reference data SID'!$B:$N,13,FALSE)),"",VLOOKUP(CONCATENATE($A475,"_",AL$2),'Reference data SID'!$B:$N,13,FALSE))</f>
        <v/>
      </c>
      <c r="AM475" s="16" t="str">
        <f>IF(ISERROR(VLOOKUP(CONCATENATE($A475,"_",AM$2),'Reference data SID'!$B:$N,13,FALSE)),"",VLOOKUP(CONCATENATE($A475,"_",AM$2),'Reference data SID'!$B:$N,13,FALSE))</f>
        <v/>
      </c>
      <c r="AN475" s="16" t="str">
        <f>IF(ISERROR(VLOOKUP(CONCATENATE($A475,"_",AN$2),'Reference data SID'!$B:$N,13,FALSE)),"",VLOOKUP(CONCATENATE($A475,"_",AN$2),'Reference data SID'!$B:$N,13,FALSE))</f>
        <v/>
      </c>
      <c r="AO475" s="16" t="str">
        <f>IF(ISERROR(VLOOKUP(CONCATENATE($A475,"_",AO$2),'Reference data SID'!$B:$N,13,FALSE)),"",VLOOKUP(CONCATENATE($A475,"_",AO$2),'Reference data SID'!$B:$N,13,FALSE))</f>
        <v/>
      </c>
      <c r="AP475" s="16" t="str">
        <f>IF(ISERROR(VLOOKUP(CONCATENATE($A475,"_",AP$2),'Reference data SID'!$B:$N,13,FALSE)),"",VLOOKUP(CONCATENATE($A475,"_",AP$2),'Reference data SID'!$B:$N,13,FALSE))</f>
        <v/>
      </c>
      <c r="AQ475" s="16" t="str">
        <f>IF(ISERROR(VLOOKUP(CONCATENATE($A475,"_",AQ$2),'Reference data SID'!$B:$N,13,FALSE)),"",VLOOKUP(CONCATENATE($A475,"_",AQ$2),'Reference data SID'!$B:$N,13,FALSE))</f>
        <v/>
      </c>
      <c r="AR475" s="16" t="str">
        <f>IF(ISERROR(VLOOKUP(CONCATENATE($A475,"_",AR$2),'Reference data SID'!$B:$N,13,FALSE)),"",VLOOKUP(CONCATENATE($A475,"_",AR$2),'Reference data SID'!$B:$N,13,FALSE))</f>
        <v/>
      </c>
      <c r="AS475" s="16" t="str">
        <f>IF(ISERROR(VLOOKUP(CONCATENATE($A475,"_",AS$2),'Reference data SID'!$B:$N,13,FALSE)),"",VLOOKUP(CONCATENATE($A475,"_",AS$2),'Reference data SID'!$B:$N,13,FALSE))</f>
        <v/>
      </c>
      <c r="AT475" s="16" t="str">
        <f>IF(ISERROR(VLOOKUP(CONCATENATE($A475,"_",AT$2),'Reference data SID'!$B:$N,13,FALSE)),"",VLOOKUP(CONCATENATE($A475,"_",AT$2),'Reference data SID'!$B:$N,13,FALSE))</f>
        <v/>
      </c>
    </row>
    <row r="476" spans="1:46" x14ac:dyDescent="0.25">
      <c r="A476">
        <v>472</v>
      </c>
      <c r="B476" s="16" t="str">
        <f>IF(ISERROR(VLOOKUP(CONCATENATE($A476,"_",B$2),'Reference data SID'!$B:$N,13,FALSE)),"",VLOOKUP(CONCATENATE($A476,"_",B$2),'Reference data SID'!$B:$N,13,FALSE))</f>
        <v/>
      </c>
      <c r="C476" s="16" t="str">
        <f>IF(ISERROR(VLOOKUP(CONCATENATE($A476,"_",C$2),'Reference data SID'!$B:$N,13,FALSE)),"",VLOOKUP(CONCATENATE($A476,"_",C$2),'Reference data SID'!$B:$N,13,FALSE))</f>
        <v/>
      </c>
      <c r="D476" s="16" t="str">
        <f>IF(ISERROR(VLOOKUP(CONCATENATE($A476,"_",D$2),'Reference data SID'!$B:$N,13,FALSE)),"",VLOOKUP(CONCATENATE($A476,"_",D$2),'Reference data SID'!$B:$N,13,FALSE))</f>
        <v/>
      </c>
      <c r="E476" s="16" t="str">
        <f>IF(ISERROR(VLOOKUP(CONCATENATE($A476,"_",E$2),'Reference data SID'!$B:$N,13,FALSE)),"",VLOOKUP(CONCATENATE($A476,"_",E$2),'Reference data SID'!$B:$N,13,FALSE))</f>
        <v/>
      </c>
      <c r="F476" s="16" t="str">
        <f>IF(ISERROR(VLOOKUP(CONCATENATE($A476,"_",F$2),'Reference data SID'!$B:$N,13,FALSE)),"",VLOOKUP(CONCATENATE($A476,"_",F$2),'Reference data SID'!$B:$N,13,FALSE))</f>
        <v/>
      </c>
      <c r="G476" s="16" t="str">
        <f>IF(ISERROR(VLOOKUP(CONCATENATE($A476,"_",G$2),'Reference data SID'!$B:$N,13,FALSE)),"",VLOOKUP(CONCATENATE($A476,"_",G$2),'Reference data SID'!$B:$N,13,FALSE))</f>
        <v/>
      </c>
      <c r="H476" s="16" t="str">
        <f>IF(ISERROR(VLOOKUP(CONCATENATE($A476,"_",H$2),'Reference data SID'!$B:$N,13,FALSE)),"",VLOOKUP(CONCATENATE($A476,"_",H$2),'Reference data SID'!$B:$N,13,FALSE))</f>
        <v/>
      </c>
      <c r="I476" s="16" t="str">
        <f>IF(ISERROR(VLOOKUP(CONCATENATE($A476,"_",I$2),'Reference data SID'!$B:$N,13,FALSE)),"",VLOOKUP(CONCATENATE($A476,"_",I$2),'Reference data SID'!$B:$N,13,FALSE))</f>
        <v/>
      </c>
      <c r="J476" s="16" t="str">
        <f>IF(ISERROR(VLOOKUP(CONCATENATE($A476,"_",J$2),'Reference data SID'!$B:$N,13,FALSE)),"",VLOOKUP(CONCATENATE($A476,"_",J$2),'Reference data SID'!$B:$N,13,FALSE))</f>
        <v/>
      </c>
      <c r="K476" s="16" t="str">
        <f>IF(ISERROR(VLOOKUP(CONCATENATE($A476,"_",K$2),'Reference data SID'!$B:$N,13,FALSE)),"",VLOOKUP(CONCATENATE($A476,"_",K$2),'Reference data SID'!$B:$N,13,FALSE))</f>
        <v/>
      </c>
      <c r="L476" s="16" t="str">
        <f>IF(ISERROR(VLOOKUP(CONCATENATE($A476,"_",L$2),'Reference data SID'!$B:$N,13,FALSE)),"",VLOOKUP(CONCATENATE($A476,"_",L$2),'Reference data SID'!$B:$N,13,FALSE))</f>
        <v/>
      </c>
      <c r="M476" s="16" t="str">
        <f>IF(ISERROR(VLOOKUP(CONCATENATE($A476,"_",M$2),'Reference data SID'!$B:$N,13,FALSE)),"",VLOOKUP(CONCATENATE($A476,"_",M$2),'Reference data SID'!$B:$N,13,FALSE))</f>
        <v/>
      </c>
      <c r="N476" s="16" t="str">
        <f>IF(ISERROR(VLOOKUP(CONCATENATE($A476,"_",N$2),'Reference data SID'!$B:$N,13,FALSE)),"",VLOOKUP(CONCATENATE($A476,"_",N$2),'Reference data SID'!$B:$N,13,FALSE))</f>
        <v/>
      </c>
      <c r="O476" s="16" t="str">
        <f>IF(ISERROR(VLOOKUP(CONCATENATE($A476,"_",O$2),'Reference data SID'!$B:$N,13,FALSE)),"",VLOOKUP(CONCATENATE($A476,"_",O$2),'Reference data SID'!$B:$N,13,FALSE))</f>
        <v/>
      </c>
      <c r="P476" s="16" t="str">
        <f>IF(ISERROR(VLOOKUP(CONCATENATE($A476,"_",P$2),'Reference data SID'!$B:$N,13,FALSE)),"",VLOOKUP(CONCATENATE($A476,"_",P$2),'Reference data SID'!$B:$N,13,FALSE))</f>
        <v/>
      </c>
      <c r="Q476" s="16" t="str">
        <f>IF(ISERROR(VLOOKUP(CONCATENATE($A476,"_",Q$2),'Reference data SID'!$B:$N,13,FALSE)),"",VLOOKUP(CONCATENATE($A476,"_",Q$2),'Reference data SID'!$B:$N,13,FALSE))</f>
        <v/>
      </c>
      <c r="R476" s="16" t="str">
        <f>IF(ISERROR(VLOOKUP(CONCATENATE($A476,"_",R$2),'Reference data SID'!$B:$N,13,FALSE)),"",VLOOKUP(CONCATENATE($A476,"_",R$2),'Reference data SID'!$B:$N,13,FALSE))</f>
        <v/>
      </c>
      <c r="S476" s="16" t="str">
        <f>IF(ISERROR(VLOOKUP(CONCATENATE($A476,"_",S$2),'Reference data SID'!$B:$N,13,FALSE)),"",VLOOKUP(CONCATENATE($A476,"_",S$2),'Reference data SID'!$B:$N,13,FALSE))</f>
        <v/>
      </c>
      <c r="T476" s="16" t="str">
        <f>IF(ISERROR(VLOOKUP(CONCATENATE($A476,"_",T$2),'Reference data SID'!$B:$N,13,FALSE)),"",VLOOKUP(CONCATENATE($A476,"_",T$2),'Reference data SID'!$B:$N,13,FALSE))</f>
        <v/>
      </c>
      <c r="U476" s="16" t="str">
        <f>IF(ISERROR(VLOOKUP(CONCATENATE($A476,"_",U$2),'Reference data SID'!$B:$N,13,FALSE)),"",VLOOKUP(CONCATENATE($A476,"_",U$2),'Reference data SID'!$B:$N,13,FALSE))</f>
        <v/>
      </c>
      <c r="V476" s="16" t="str">
        <f>IF(ISERROR(VLOOKUP(CONCATENATE($A476,"_",V$2),'Reference data SID'!$B:$N,13,FALSE)),"",VLOOKUP(CONCATENATE($A476,"_",V$2),'Reference data SID'!$B:$N,13,FALSE))</f>
        <v/>
      </c>
      <c r="W476" s="16" t="str">
        <f>IF(ISERROR(VLOOKUP(CONCATENATE($A476,"_",W$2),'Reference data SID'!$B:$N,13,FALSE)),"",VLOOKUP(CONCATENATE($A476,"_",W$2),'Reference data SID'!$B:$N,13,FALSE))</f>
        <v/>
      </c>
      <c r="X476" s="16" t="str">
        <f>IF(ISERROR(VLOOKUP(CONCATENATE($A476,"_",X$2),'Reference data SID'!$B:$N,13,FALSE)),"",VLOOKUP(CONCATENATE($A476,"_",X$2),'Reference data SID'!$B:$N,13,FALSE))</f>
        <v/>
      </c>
      <c r="Y476" s="16" t="str">
        <f>IF(ISERROR(VLOOKUP(CONCATENATE($A476,"_",Y$2),'Reference data SID'!$B:$N,13,FALSE)),"",VLOOKUP(CONCATENATE($A476,"_",Y$2),'Reference data SID'!$B:$N,13,FALSE))</f>
        <v/>
      </c>
      <c r="Z476" s="16" t="str">
        <f>IF(ISERROR(VLOOKUP(CONCATENATE($A476,"_",Z$2),'Reference data SID'!$B:$N,13,FALSE)),"",VLOOKUP(CONCATENATE($A476,"_",Z$2),'Reference data SID'!$B:$N,13,FALSE))</f>
        <v/>
      </c>
      <c r="AA476" s="16" t="str">
        <f>IF(ISERROR(VLOOKUP(CONCATENATE($A476,"_",AA$2),'Reference data SID'!$B:$N,13,FALSE)),"",VLOOKUP(CONCATENATE($A476,"_",AA$2),'Reference data SID'!$B:$N,13,FALSE))</f>
        <v/>
      </c>
      <c r="AB476" s="16" t="str">
        <f>IF(ISERROR(VLOOKUP(CONCATENATE($A476,"_",AB$2),'Reference data SID'!$B:$N,13,FALSE)),"",VLOOKUP(CONCATENATE($A476,"_",AB$2),'Reference data SID'!$B:$N,13,FALSE))</f>
        <v/>
      </c>
      <c r="AC476" s="16" t="str">
        <f>IF(ISERROR(VLOOKUP(CONCATENATE($A476,"_",AC$2),'Reference data SID'!$B:$N,13,FALSE)),"",VLOOKUP(CONCATENATE($A476,"_",AC$2),'Reference data SID'!$B:$N,13,FALSE))</f>
        <v/>
      </c>
      <c r="AD476" s="16" t="str">
        <f>IF(ISERROR(VLOOKUP(CONCATENATE($A476,"_",AD$2),'Reference data SID'!$B:$N,13,FALSE)),"",VLOOKUP(CONCATENATE($A476,"_",AD$2),'Reference data SID'!$B:$N,13,FALSE))</f>
        <v/>
      </c>
      <c r="AE476" s="16" t="str">
        <f>IF(ISERROR(VLOOKUP(CONCATENATE($A476,"_",AE$2),'Reference data SID'!$B:$N,13,FALSE)),"",VLOOKUP(CONCATENATE($A476,"_",AE$2),'Reference data SID'!$B:$N,13,FALSE))</f>
        <v/>
      </c>
      <c r="AF476" s="16" t="str">
        <f>IF(ISERROR(VLOOKUP(CONCATENATE($A476,"_",AF$2),'Reference data SID'!$B:$N,13,FALSE)),"",VLOOKUP(CONCATENATE($A476,"_",AF$2),'Reference data SID'!$B:$N,13,FALSE))</f>
        <v/>
      </c>
      <c r="AG476" s="16" t="str">
        <f>IF(ISERROR(VLOOKUP(CONCATENATE($A476,"_",AG$2),'Reference data SID'!$B:$N,13,FALSE)),"",VLOOKUP(CONCATENATE($A476,"_",AG$2),'Reference data SID'!$B:$N,13,FALSE))</f>
        <v/>
      </c>
      <c r="AH476" s="16" t="str">
        <f>IF(ISERROR(VLOOKUP(CONCATENATE($A476,"_",AH$2),'Reference data SID'!$B:$N,13,FALSE)),"",VLOOKUP(CONCATENATE($A476,"_",AH$2),'Reference data SID'!$B:$N,13,FALSE))</f>
        <v/>
      </c>
      <c r="AI476" s="16" t="str">
        <f>IF(ISERROR(VLOOKUP(CONCATENATE($A476,"_",AI$2),'Reference data SID'!$B:$N,13,FALSE)),"",VLOOKUP(CONCATENATE($A476,"_",AI$2),'Reference data SID'!$B:$N,13,FALSE))</f>
        <v/>
      </c>
      <c r="AJ476" s="16" t="str">
        <f>IF(ISERROR(VLOOKUP(CONCATENATE($A476,"_",AJ$2),'Reference data SID'!$B:$N,13,FALSE)),"",VLOOKUP(CONCATENATE($A476,"_",AJ$2),'Reference data SID'!$B:$N,13,FALSE))</f>
        <v/>
      </c>
      <c r="AK476" s="16" t="str">
        <f>IF(ISERROR(VLOOKUP(CONCATENATE($A476,"_",AK$2),'Reference data SID'!$B:$N,13,FALSE)),"",VLOOKUP(CONCATENATE($A476,"_",AK$2),'Reference data SID'!$B:$N,13,FALSE))</f>
        <v/>
      </c>
      <c r="AL476" s="16" t="str">
        <f>IF(ISERROR(VLOOKUP(CONCATENATE($A476,"_",AL$2),'Reference data SID'!$B:$N,13,FALSE)),"",VLOOKUP(CONCATENATE($A476,"_",AL$2),'Reference data SID'!$B:$N,13,FALSE))</f>
        <v/>
      </c>
      <c r="AM476" s="16" t="str">
        <f>IF(ISERROR(VLOOKUP(CONCATENATE($A476,"_",AM$2),'Reference data SID'!$B:$N,13,FALSE)),"",VLOOKUP(CONCATENATE($A476,"_",AM$2),'Reference data SID'!$B:$N,13,FALSE))</f>
        <v/>
      </c>
      <c r="AN476" s="16" t="str">
        <f>IF(ISERROR(VLOOKUP(CONCATENATE($A476,"_",AN$2),'Reference data SID'!$B:$N,13,FALSE)),"",VLOOKUP(CONCATENATE($A476,"_",AN$2),'Reference data SID'!$B:$N,13,FALSE))</f>
        <v/>
      </c>
      <c r="AO476" s="16" t="str">
        <f>IF(ISERROR(VLOOKUP(CONCATENATE($A476,"_",AO$2),'Reference data SID'!$B:$N,13,FALSE)),"",VLOOKUP(CONCATENATE($A476,"_",AO$2),'Reference data SID'!$B:$N,13,FALSE))</f>
        <v/>
      </c>
      <c r="AP476" s="16" t="str">
        <f>IF(ISERROR(VLOOKUP(CONCATENATE($A476,"_",AP$2),'Reference data SID'!$B:$N,13,FALSE)),"",VLOOKUP(CONCATENATE($A476,"_",AP$2),'Reference data SID'!$B:$N,13,FALSE))</f>
        <v/>
      </c>
      <c r="AQ476" s="16" t="str">
        <f>IF(ISERROR(VLOOKUP(CONCATENATE($A476,"_",AQ$2),'Reference data SID'!$B:$N,13,FALSE)),"",VLOOKUP(CONCATENATE($A476,"_",AQ$2),'Reference data SID'!$B:$N,13,FALSE))</f>
        <v/>
      </c>
      <c r="AR476" s="16" t="str">
        <f>IF(ISERROR(VLOOKUP(CONCATENATE($A476,"_",AR$2),'Reference data SID'!$B:$N,13,FALSE)),"",VLOOKUP(CONCATENATE($A476,"_",AR$2),'Reference data SID'!$B:$N,13,FALSE))</f>
        <v/>
      </c>
      <c r="AS476" s="16" t="str">
        <f>IF(ISERROR(VLOOKUP(CONCATENATE($A476,"_",AS$2),'Reference data SID'!$B:$N,13,FALSE)),"",VLOOKUP(CONCATENATE($A476,"_",AS$2),'Reference data SID'!$B:$N,13,FALSE))</f>
        <v/>
      </c>
      <c r="AT476" s="16" t="str">
        <f>IF(ISERROR(VLOOKUP(CONCATENATE($A476,"_",AT$2),'Reference data SID'!$B:$N,13,FALSE)),"",VLOOKUP(CONCATENATE($A476,"_",AT$2),'Reference data SID'!$B:$N,13,FALSE))</f>
        <v/>
      </c>
    </row>
    <row r="477" spans="1:46" x14ac:dyDescent="0.25">
      <c r="A477">
        <v>473</v>
      </c>
      <c r="B477" s="16" t="str">
        <f>IF(ISERROR(VLOOKUP(CONCATENATE($A477,"_",B$2),'Reference data SID'!$B:$N,13,FALSE)),"",VLOOKUP(CONCATENATE($A477,"_",B$2),'Reference data SID'!$B:$N,13,FALSE))</f>
        <v/>
      </c>
      <c r="C477" s="16" t="str">
        <f>IF(ISERROR(VLOOKUP(CONCATENATE($A477,"_",C$2),'Reference data SID'!$B:$N,13,FALSE)),"",VLOOKUP(CONCATENATE($A477,"_",C$2),'Reference data SID'!$B:$N,13,FALSE))</f>
        <v/>
      </c>
      <c r="D477" s="16" t="str">
        <f>IF(ISERROR(VLOOKUP(CONCATENATE($A477,"_",D$2),'Reference data SID'!$B:$N,13,FALSE)),"",VLOOKUP(CONCATENATE($A477,"_",D$2),'Reference data SID'!$B:$N,13,FALSE))</f>
        <v/>
      </c>
      <c r="E477" s="16" t="str">
        <f>IF(ISERROR(VLOOKUP(CONCATENATE($A477,"_",E$2),'Reference data SID'!$B:$N,13,FALSE)),"",VLOOKUP(CONCATENATE($A477,"_",E$2),'Reference data SID'!$B:$N,13,FALSE))</f>
        <v/>
      </c>
      <c r="F477" s="16" t="str">
        <f>IF(ISERROR(VLOOKUP(CONCATENATE($A477,"_",F$2),'Reference data SID'!$B:$N,13,FALSE)),"",VLOOKUP(CONCATENATE($A477,"_",F$2),'Reference data SID'!$B:$N,13,FALSE))</f>
        <v/>
      </c>
      <c r="G477" s="16" t="str">
        <f>IF(ISERROR(VLOOKUP(CONCATENATE($A477,"_",G$2),'Reference data SID'!$B:$N,13,FALSE)),"",VLOOKUP(CONCATENATE($A477,"_",G$2),'Reference data SID'!$B:$N,13,FALSE))</f>
        <v/>
      </c>
      <c r="H477" s="16" t="str">
        <f>IF(ISERROR(VLOOKUP(CONCATENATE($A477,"_",H$2),'Reference data SID'!$B:$N,13,FALSE)),"",VLOOKUP(CONCATENATE($A477,"_",H$2),'Reference data SID'!$B:$N,13,FALSE))</f>
        <v/>
      </c>
      <c r="I477" s="16" t="str">
        <f>IF(ISERROR(VLOOKUP(CONCATENATE($A477,"_",I$2),'Reference data SID'!$B:$N,13,FALSE)),"",VLOOKUP(CONCATENATE($A477,"_",I$2),'Reference data SID'!$B:$N,13,FALSE))</f>
        <v/>
      </c>
      <c r="J477" s="16" t="str">
        <f>IF(ISERROR(VLOOKUP(CONCATENATE($A477,"_",J$2),'Reference data SID'!$B:$N,13,FALSE)),"",VLOOKUP(CONCATENATE($A477,"_",J$2),'Reference data SID'!$B:$N,13,FALSE))</f>
        <v/>
      </c>
      <c r="K477" s="16" t="str">
        <f>IF(ISERROR(VLOOKUP(CONCATENATE($A477,"_",K$2),'Reference data SID'!$B:$N,13,FALSE)),"",VLOOKUP(CONCATENATE($A477,"_",K$2),'Reference data SID'!$B:$N,13,FALSE))</f>
        <v/>
      </c>
      <c r="L477" s="16" t="str">
        <f>IF(ISERROR(VLOOKUP(CONCATENATE($A477,"_",L$2),'Reference data SID'!$B:$N,13,FALSE)),"",VLOOKUP(CONCATENATE($A477,"_",L$2),'Reference data SID'!$B:$N,13,FALSE))</f>
        <v/>
      </c>
      <c r="M477" s="16" t="str">
        <f>IF(ISERROR(VLOOKUP(CONCATENATE($A477,"_",M$2),'Reference data SID'!$B:$N,13,FALSE)),"",VLOOKUP(CONCATENATE($A477,"_",M$2),'Reference data SID'!$B:$N,13,FALSE))</f>
        <v/>
      </c>
      <c r="N477" s="16" t="str">
        <f>IF(ISERROR(VLOOKUP(CONCATENATE($A477,"_",N$2),'Reference data SID'!$B:$N,13,FALSE)),"",VLOOKUP(CONCATENATE($A477,"_",N$2),'Reference data SID'!$B:$N,13,FALSE))</f>
        <v/>
      </c>
      <c r="O477" s="16" t="str">
        <f>IF(ISERROR(VLOOKUP(CONCATENATE($A477,"_",O$2),'Reference data SID'!$B:$N,13,FALSE)),"",VLOOKUP(CONCATENATE($A477,"_",O$2),'Reference data SID'!$B:$N,13,FALSE))</f>
        <v/>
      </c>
      <c r="P477" s="16" t="str">
        <f>IF(ISERROR(VLOOKUP(CONCATENATE($A477,"_",P$2),'Reference data SID'!$B:$N,13,FALSE)),"",VLOOKUP(CONCATENATE($A477,"_",P$2),'Reference data SID'!$B:$N,13,FALSE))</f>
        <v/>
      </c>
      <c r="Q477" s="16" t="str">
        <f>IF(ISERROR(VLOOKUP(CONCATENATE($A477,"_",Q$2),'Reference data SID'!$B:$N,13,FALSE)),"",VLOOKUP(CONCATENATE($A477,"_",Q$2),'Reference data SID'!$B:$N,13,FALSE))</f>
        <v/>
      </c>
      <c r="R477" s="16" t="str">
        <f>IF(ISERROR(VLOOKUP(CONCATENATE($A477,"_",R$2),'Reference data SID'!$B:$N,13,FALSE)),"",VLOOKUP(CONCATENATE($A477,"_",R$2),'Reference data SID'!$B:$N,13,FALSE))</f>
        <v/>
      </c>
      <c r="S477" s="16" t="str">
        <f>IF(ISERROR(VLOOKUP(CONCATENATE($A477,"_",S$2),'Reference data SID'!$B:$N,13,FALSE)),"",VLOOKUP(CONCATENATE($A477,"_",S$2),'Reference data SID'!$B:$N,13,FALSE))</f>
        <v/>
      </c>
      <c r="T477" s="16" t="str">
        <f>IF(ISERROR(VLOOKUP(CONCATENATE($A477,"_",T$2),'Reference data SID'!$B:$N,13,FALSE)),"",VLOOKUP(CONCATENATE($A477,"_",T$2),'Reference data SID'!$B:$N,13,FALSE))</f>
        <v/>
      </c>
      <c r="U477" s="16" t="str">
        <f>IF(ISERROR(VLOOKUP(CONCATENATE($A477,"_",U$2),'Reference data SID'!$B:$N,13,FALSE)),"",VLOOKUP(CONCATENATE($A477,"_",U$2),'Reference data SID'!$B:$N,13,FALSE))</f>
        <v/>
      </c>
      <c r="V477" s="16" t="str">
        <f>IF(ISERROR(VLOOKUP(CONCATENATE($A477,"_",V$2),'Reference data SID'!$B:$N,13,FALSE)),"",VLOOKUP(CONCATENATE($A477,"_",V$2),'Reference data SID'!$B:$N,13,FALSE))</f>
        <v/>
      </c>
      <c r="W477" s="16" t="str">
        <f>IF(ISERROR(VLOOKUP(CONCATENATE($A477,"_",W$2),'Reference data SID'!$B:$N,13,FALSE)),"",VLOOKUP(CONCATENATE($A477,"_",W$2),'Reference data SID'!$B:$N,13,FALSE))</f>
        <v/>
      </c>
      <c r="X477" s="16" t="str">
        <f>IF(ISERROR(VLOOKUP(CONCATENATE($A477,"_",X$2),'Reference data SID'!$B:$N,13,FALSE)),"",VLOOKUP(CONCATENATE($A477,"_",X$2),'Reference data SID'!$B:$N,13,FALSE))</f>
        <v/>
      </c>
      <c r="Y477" s="16" t="str">
        <f>IF(ISERROR(VLOOKUP(CONCATENATE($A477,"_",Y$2),'Reference data SID'!$B:$N,13,FALSE)),"",VLOOKUP(CONCATENATE($A477,"_",Y$2),'Reference data SID'!$B:$N,13,FALSE))</f>
        <v/>
      </c>
      <c r="Z477" s="16" t="str">
        <f>IF(ISERROR(VLOOKUP(CONCATENATE($A477,"_",Z$2),'Reference data SID'!$B:$N,13,FALSE)),"",VLOOKUP(CONCATENATE($A477,"_",Z$2),'Reference data SID'!$B:$N,13,FALSE))</f>
        <v/>
      </c>
      <c r="AA477" s="16" t="str">
        <f>IF(ISERROR(VLOOKUP(CONCATENATE($A477,"_",AA$2),'Reference data SID'!$B:$N,13,FALSE)),"",VLOOKUP(CONCATENATE($A477,"_",AA$2),'Reference data SID'!$B:$N,13,FALSE))</f>
        <v/>
      </c>
      <c r="AB477" s="16" t="str">
        <f>IF(ISERROR(VLOOKUP(CONCATENATE($A477,"_",AB$2),'Reference data SID'!$B:$N,13,FALSE)),"",VLOOKUP(CONCATENATE($A477,"_",AB$2),'Reference data SID'!$B:$N,13,FALSE))</f>
        <v/>
      </c>
      <c r="AC477" s="16" t="str">
        <f>IF(ISERROR(VLOOKUP(CONCATENATE($A477,"_",AC$2),'Reference data SID'!$B:$N,13,FALSE)),"",VLOOKUP(CONCATENATE($A477,"_",AC$2),'Reference data SID'!$B:$N,13,FALSE))</f>
        <v/>
      </c>
      <c r="AD477" s="16" t="str">
        <f>IF(ISERROR(VLOOKUP(CONCATENATE($A477,"_",AD$2),'Reference data SID'!$B:$N,13,FALSE)),"",VLOOKUP(CONCATENATE($A477,"_",AD$2),'Reference data SID'!$B:$N,13,FALSE))</f>
        <v/>
      </c>
      <c r="AE477" s="16" t="str">
        <f>IF(ISERROR(VLOOKUP(CONCATENATE($A477,"_",AE$2),'Reference data SID'!$B:$N,13,FALSE)),"",VLOOKUP(CONCATENATE($A477,"_",AE$2),'Reference data SID'!$B:$N,13,FALSE))</f>
        <v/>
      </c>
      <c r="AF477" s="16" t="str">
        <f>IF(ISERROR(VLOOKUP(CONCATENATE($A477,"_",AF$2),'Reference data SID'!$B:$N,13,FALSE)),"",VLOOKUP(CONCATENATE($A477,"_",AF$2),'Reference data SID'!$B:$N,13,FALSE))</f>
        <v/>
      </c>
      <c r="AG477" s="16" t="str">
        <f>IF(ISERROR(VLOOKUP(CONCATENATE($A477,"_",AG$2),'Reference data SID'!$B:$N,13,FALSE)),"",VLOOKUP(CONCATENATE($A477,"_",AG$2),'Reference data SID'!$B:$N,13,FALSE))</f>
        <v/>
      </c>
      <c r="AH477" s="16" t="str">
        <f>IF(ISERROR(VLOOKUP(CONCATENATE($A477,"_",AH$2),'Reference data SID'!$B:$N,13,FALSE)),"",VLOOKUP(CONCATENATE($A477,"_",AH$2),'Reference data SID'!$B:$N,13,FALSE))</f>
        <v/>
      </c>
      <c r="AI477" s="16" t="str">
        <f>IF(ISERROR(VLOOKUP(CONCATENATE($A477,"_",AI$2),'Reference data SID'!$B:$N,13,FALSE)),"",VLOOKUP(CONCATENATE($A477,"_",AI$2),'Reference data SID'!$B:$N,13,FALSE))</f>
        <v/>
      </c>
      <c r="AJ477" s="16" t="str">
        <f>IF(ISERROR(VLOOKUP(CONCATENATE($A477,"_",AJ$2),'Reference data SID'!$B:$N,13,FALSE)),"",VLOOKUP(CONCATENATE($A477,"_",AJ$2),'Reference data SID'!$B:$N,13,FALSE))</f>
        <v/>
      </c>
      <c r="AK477" s="16" t="str">
        <f>IF(ISERROR(VLOOKUP(CONCATENATE($A477,"_",AK$2),'Reference data SID'!$B:$N,13,FALSE)),"",VLOOKUP(CONCATENATE($A477,"_",AK$2),'Reference data SID'!$B:$N,13,FALSE))</f>
        <v/>
      </c>
      <c r="AL477" s="16" t="str">
        <f>IF(ISERROR(VLOOKUP(CONCATENATE($A477,"_",AL$2),'Reference data SID'!$B:$N,13,FALSE)),"",VLOOKUP(CONCATENATE($A477,"_",AL$2),'Reference data SID'!$B:$N,13,FALSE))</f>
        <v/>
      </c>
      <c r="AM477" s="16" t="str">
        <f>IF(ISERROR(VLOOKUP(CONCATENATE($A477,"_",AM$2),'Reference data SID'!$B:$N,13,FALSE)),"",VLOOKUP(CONCATENATE($A477,"_",AM$2),'Reference data SID'!$B:$N,13,FALSE))</f>
        <v/>
      </c>
      <c r="AN477" s="16" t="str">
        <f>IF(ISERROR(VLOOKUP(CONCATENATE($A477,"_",AN$2),'Reference data SID'!$B:$N,13,FALSE)),"",VLOOKUP(CONCATENATE($A477,"_",AN$2),'Reference data SID'!$B:$N,13,FALSE))</f>
        <v/>
      </c>
      <c r="AO477" s="16" t="str">
        <f>IF(ISERROR(VLOOKUP(CONCATENATE($A477,"_",AO$2),'Reference data SID'!$B:$N,13,FALSE)),"",VLOOKUP(CONCATENATE($A477,"_",AO$2),'Reference data SID'!$B:$N,13,FALSE))</f>
        <v/>
      </c>
      <c r="AP477" s="16" t="str">
        <f>IF(ISERROR(VLOOKUP(CONCATENATE($A477,"_",AP$2),'Reference data SID'!$B:$N,13,FALSE)),"",VLOOKUP(CONCATENATE($A477,"_",AP$2),'Reference data SID'!$B:$N,13,FALSE))</f>
        <v/>
      </c>
      <c r="AQ477" s="16" t="str">
        <f>IF(ISERROR(VLOOKUP(CONCATENATE($A477,"_",AQ$2),'Reference data SID'!$B:$N,13,FALSE)),"",VLOOKUP(CONCATENATE($A477,"_",AQ$2),'Reference data SID'!$B:$N,13,FALSE))</f>
        <v/>
      </c>
      <c r="AR477" s="16" t="str">
        <f>IF(ISERROR(VLOOKUP(CONCATENATE($A477,"_",AR$2),'Reference data SID'!$B:$N,13,FALSE)),"",VLOOKUP(CONCATENATE($A477,"_",AR$2),'Reference data SID'!$B:$N,13,FALSE))</f>
        <v/>
      </c>
      <c r="AS477" s="16" t="str">
        <f>IF(ISERROR(VLOOKUP(CONCATENATE($A477,"_",AS$2),'Reference data SID'!$B:$N,13,FALSE)),"",VLOOKUP(CONCATENATE($A477,"_",AS$2),'Reference data SID'!$B:$N,13,FALSE))</f>
        <v/>
      </c>
      <c r="AT477" s="16" t="str">
        <f>IF(ISERROR(VLOOKUP(CONCATENATE($A477,"_",AT$2),'Reference data SID'!$B:$N,13,FALSE)),"",VLOOKUP(CONCATENATE($A477,"_",AT$2),'Reference data SID'!$B:$N,13,FALSE))</f>
        <v/>
      </c>
    </row>
    <row r="478" spans="1:46" x14ac:dyDescent="0.25">
      <c r="A478">
        <v>474</v>
      </c>
      <c r="B478" s="16" t="str">
        <f>IF(ISERROR(VLOOKUP(CONCATENATE($A478,"_",B$2),'Reference data SID'!$B:$N,13,FALSE)),"",VLOOKUP(CONCATENATE($A478,"_",B$2),'Reference data SID'!$B:$N,13,FALSE))</f>
        <v/>
      </c>
      <c r="C478" s="16" t="str">
        <f>IF(ISERROR(VLOOKUP(CONCATENATE($A478,"_",C$2),'Reference data SID'!$B:$N,13,FALSE)),"",VLOOKUP(CONCATENATE($A478,"_",C$2),'Reference data SID'!$B:$N,13,FALSE))</f>
        <v/>
      </c>
      <c r="D478" s="16" t="str">
        <f>IF(ISERROR(VLOOKUP(CONCATENATE($A478,"_",D$2),'Reference data SID'!$B:$N,13,FALSE)),"",VLOOKUP(CONCATENATE($A478,"_",D$2),'Reference data SID'!$B:$N,13,FALSE))</f>
        <v/>
      </c>
      <c r="E478" s="16" t="str">
        <f>IF(ISERROR(VLOOKUP(CONCATENATE($A478,"_",E$2),'Reference data SID'!$B:$N,13,FALSE)),"",VLOOKUP(CONCATENATE($A478,"_",E$2),'Reference data SID'!$B:$N,13,FALSE))</f>
        <v/>
      </c>
      <c r="F478" s="16" t="str">
        <f>IF(ISERROR(VLOOKUP(CONCATENATE($A478,"_",F$2),'Reference data SID'!$B:$N,13,FALSE)),"",VLOOKUP(CONCATENATE($A478,"_",F$2),'Reference data SID'!$B:$N,13,FALSE))</f>
        <v/>
      </c>
      <c r="G478" s="16" t="str">
        <f>IF(ISERROR(VLOOKUP(CONCATENATE($A478,"_",G$2),'Reference data SID'!$B:$N,13,FALSE)),"",VLOOKUP(CONCATENATE($A478,"_",G$2),'Reference data SID'!$B:$N,13,FALSE))</f>
        <v/>
      </c>
      <c r="H478" s="16" t="str">
        <f>IF(ISERROR(VLOOKUP(CONCATENATE($A478,"_",H$2),'Reference data SID'!$B:$N,13,FALSE)),"",VLOOKUP(CONCATENATE($A478,"_",H$2),'Reference data SID'!$B:$N,13,FALSE))</f>
        <v/>
      </c>
      <c r="I478" s="16" t="str">
        <f>IF(ISERROR(VLOOKUP(CONCATENATE($A478,"_",I$2),'Reference data SID'!$B:$N,13,FALSE)),"",VLOOKUP(CONCATENATE($A478,"_",I$2),'Reference data SID'!$B:$N,13,FALSE))</f>
        <v/>
      </c>
      <c r="J478" s="16" t="str">
        <f>IF(ISERROR(VLOOKUP(CONCATENATE($A478,"_",J$2),'Reference data SID'!$B:$N,13,FALSE)),"",VLOOKUP(CONCATENATE($A478,"_",J$2),'Reference data SID'!$B:$N,13,FALSE))</f>
        <v/>
      </c>
      <c r="K478" s="16" t="str">
        <f>IF(ISERROR(VLOOKUP(CONCATENATE($A478,"_",K$2),'Reference data SID'!$B:$N,13,FALSE)),"",VLOOKUP(CONCATENATE($A478,"_",K$2),'Reference data SID'!$B:$N,13,FALSE))</f>
        <v/>
      </c>
      <c r="L478" s="16" t="str">
        <f>IF(ISERROR(VLOOKUP(CONCATENATE($A478,"_",L$2),'Reference data SID'!$B:$N,13,FALSE)),"",VLOOKUP(CONCATENATE($A478,"_",L$2),'Reference data SID'!$B:$N,13,FALSE))</f>
        <v/>
      </c>
      <c r="M478" s="16" t="str">
        <f>IF(ISERROR(VLOOKUP(CONCATENATE($A478,"_",M$2),'Reference data SID'!$B:$N,13,FALSE)),"",VLOOKUP(CONCATENATE($A478,"_",M$2),'Reference data SID'!$B:$N,13,FALSE))</f>
        <v/>
      </c>
      <c r="N478" s="16" t="str">
        <f>IF(ISERROR(VLOOKUP(CONCATENATE($A478,"_",N$2),'Reference data SID'!$B:$N,13,FALSE)),"",VLOOKUP(CONCATENATE($A478,"_",N$2),'Reference data SID'!$B:$N,13,FALSE))</f>
        <v/>
      </c>
      <c r="O478" s="16" t="str">
        <f>IF(ISERROR(VLOOKUP(CONCATENATE($A478,"_",O$2),'Reference data SID'!$B:$N,13,FALSE)),"",VLOOKUP(CONCATENATE($A478,"_",O$2),'Reference data SID'!$B:$N,13,FALSE))</f>
        <v/>
      </c>
      <c r="P478" s="16" t="str">
        <f>IF(ISERROR(VLOOKUP(CONCATENATE($A478,"_",P$2),'Reference data SID'!$B:$N,13,FALSE)),"",VLOOKUP(CONCATENATE($A478,"_",P$2),'Reference data SID'!$B:$N,13,FALSE))</f>
        <v/>
      </c>
      <c r="Q478" s="16" t="str">
        <f>IF(ISERROR(VLOOKUP(CONCATENATE($A478,"_",Q$2),'Reference data SID'!$B:$N,13,FALSE)),"",VLOOKUP(CONCATENATE($A478,"_",Q$2),'Reference data SID'!$B:$N,13,FALSE))</f>
        <v/>
      </c>
      <c r="R478" s="16" t="str">
        <f>IF(ISERROR(VLOOKUP(CONCATENATE($A478,"_",R$2),'Reference data SID'!$B:$N,13,FALSE)),"",VLOOKUP(CONCATENATE($A478,"_",R$2),'Reference data SID'!$B:$N,13,FALSE))</f>
        <v/>
      </c>
      <c r="S478" s="16" t="str">
        <f>IF(ISERROR(VLOOKUP(CONCATENATE($A478,"_",S$2),'Reference data SID'!$B:$N,13,FALSE)),"",VLOOKUP(CONCATENATE($A478,"_",S$2),'Reference data SID'!$B:$N,13,FALSE))</f>
        <v/>
      </c>
      <c r="T478" s="16" t="str">
        <f>IF(ISERROR(VLOOKUP(CONCATENATE($A478,"_",T$2),'Reference data SID'!$B:$N,13,FALSE)),"",VLOOKUP(CONCATENATE($A478,"_",T$2),'Reference data SID'!$B:$N,13,FALSE))</f>
        <v/>
      </c>
      <c r="U478" s="16" t="str">
        <f>IF(ISERROR(VLOOKUP(CONCATENATE($A478,"_",U$2),'Reference data SID'!$B:$N,13,FALSE)),"",VLOOKUP(CONCATENATE($A478,"_",U$2),'Reference data SID'!$B:$N,13,FALSE))</f>
        <v/>
      </c>
      <c r="V478" s="16" t="str">
        <f>IF(ISERROR(VLOOKUP(CONCATENATE($A478,"_",V$2),'Reference data SID'!$B:$N,13,FALSE)),"",VLOOKUP(CONCATENATE($A478,"_",V$2),'Reference data SID'!$B:$N,13,FALSE))</f>
        <v/>
      </c>
      <c r="W478" s="16" t="str">
        <f>IF(ISERROR(VLOOKUP(CONCATENATE($A478,"_",W$2),'Reference data SID'!$B:$N,13,FALSE)),"",VLOOKUP(CONCATENATE($A478,"_",W$2),'Reference data SID'!$B:$N,13,FALSE))</f>
        <v/>
      </c>
      <c r="X478" s="16" t="str">
        <f>IF(ISERROR(VLOOKUP(CONCATENATE($A478,"_",X$2),'Reference data SID'!$B:$N,13,FALSE)),"",VLOOKUP(CONCATENATE($A478,"_",X$2),'Reference data SID'!$B:$N,13,FALSE))</f>
        <v/>
      </c>
      <c r="Y478" s="16" t="str">
        <f>IF(ISERROR(VLOOKUP(CONCATENATE($A478,"_",Y$2),'Reference data SID'!$B:$N,13,FALSE)),"",VLOOKUP(CONCATENATE($A478,"_",Y$2),'Reference data SID'!$B:$N,13,FALSE))</f>
        <v/>
      </c>
      <c r="Z478" s="16" t="str">
        <f>IF(ISERROR(VLOOKUP(CONCATENATE($A478,"_",Z$2),'Reference data SID'!$B:$N,13,FALSE)),"",VLOOKUP(CONCATENATE($A478,"_",Z$2),'Reference data SID'!$B:$N,13,FALSE))</f>
        <v/>
      </c>
      <c r="AA478" s="16" t="str">
        <f>IF(ISERROR(VLOOKUP(CONCATENATE($A478,"_",AA$2),'Reference data SID'!$B:$N,13,FALSE)),"",VLOOKUP(CONCATENATE($A478,"_",AA$2),'Reference data SID'!$B:$N,13,FALSE))</f>
        <v/>
      </c>
      <c r="AB478" s="16" t="str">
        <f>IF(ISERROR(VLOOKUP(CONCATENATE($A478,"_",AB$2),'Reference data SID'!$B:$N,13,FALSE)),"",VLOOKUP(CONCATENATE($A478,"_",AB$2),'Reference data SID'!$B:$N,13,FALSE))</f>
        <v/>
      </c>
      <c r="AC478" s="16" t="str">
        <f>IF(ISERROR(VLOOKUP(CONCATENATE($A478,"_",AC$2),'Reference data SID'!$B:$N,13,FALSE)),"",VLOOKUP(CONCATENATE($A478,"_",AC$2),'Reference data SID'!$B:$N,13,FALSE))</f>
        <v/>
      </c>
      <c r="AD478" s="16" t="str">
        <f>IF(ISERROR(VLOOKUP(CONCATENATE($A478,"_",AD$2),'Reference data SID'!$B:$N,13,FALSE)),"",VLOOKUP(CONCATENATE($A478,"_",AD$2),'Reference data SID'!$B:$N,13,FALSE))</f>
        <v/>
      </c>
      <c r="AE478" s="16" t="str">
        <f>IF(ISERROR(VLOOKUP(CONCATENATE($A478,"_",AE$2),'Reference data SID'!$B:$N,13,FALSE)),"",VLOOKUP(CONCATENATE($A478,"_",AE$2),'Reference data SID'!$B:$N,13,FALSE))</f>
        <v/>
      </c>
      <c r="AF478" s="16" t="str">
        <f>IF(ISERROR(VLOOKUP(CONCATENATE($A478,"_",AF$2),'Reference data SID'!$B:$N,13,FALSE)),"",VLOOKUP(CONCATENATE($A478,"_",AF$2),'Reference data SID'!$B:$N,13,FALSE))</f>
        <v/>
      </c>
      <c r="AG478" s="16" t="str">
        <f>IF(ISERROR(VLOOKUP(CONCATENATE($A478,"_",AG$2),'Reference data SID'!$B:$N,13,FALSE)),"",VLOOKUP(CONCATENATE($A478,"_",AG$2),'Reference data SID'!$B:$N,13,FALSE))</f>
        <v/>
      </c>
      <c r="AH478" s="16" t="str">
        <f>IF(ISERROR(VLOOKUP(CONCATENATE($A478,"_",AH$2),'Reference data SID'!$B:$N,13,FALSE)),"",VLOOKUP(CONCATENATE($A478,"_",AH$2),'Reference data SID'!$B:$N,13,FALSE))</f>
        <v/>
      </c>
      <c r="AI478" s="16" t="str">
        <f>IF(ISERROR(VLOOKUP(CONCATENATE($A478,"_",AI$2),'Reference data SID'!$B:$N,13,FALSE)),"",VLOOKUP(CONCATENATE($A478,"_",AI$2),'Reference data SID'!$B:$N,13,FALSE))</f>
        <v/>
      </c>
      <c r="AJ478" s="16" t="str">
        <f>IF(ISERROR(VLOOKUP(CONCATENATE($A478,"_",AJ$2),'Reference data SID'!$B:$N,13,FALSE)),"",VLOOKUP(CONCATENATE($A478,"_",AJ$2),'Reference data SID'!$B:$N,13,FALSE))</f>
        <v/>
      </c>
      <c r="AK478" s="16" t="str">
        <f>IF(ISERROR(VLOOKUP(CONCATENATE($A478,"_",AK$2),'Reference data SID'!$B:$N,13,FALSE)),"",VLOOKUP(CONCATENATE($A478,"_",AK$2),'Reference data SID'!$B:$N,13,FALSE))</f>
        <v/>
      </c>
      <c r="AL478" s="16" t="str">
        <f>IF(ISERROR(VLOOKUP(CONCATENATE($A478,"_",AL$2),'Reference data SID'!$B:$N,13,FALSE)),"",VLOOKUP(CONCATENATE($A478,"_",AL$2),'Reference data SID'!$B:$N,13,FALSE))</f>
        <v/>
      </c>
      <c r="AM478" s="16" t="str">
        <f>IF(ISERROR(VLOOKUP(CONCATENATE($A478,"_",AM$2),'Reference data SID'!$B:$N,13,FALSE)),"",VLOOKUP(CONCATENATE($A478,"_",AM$2),'Reference data SID'!$B:$N,13,FALSE))</f>
        <v/>
      </c>
      <c r="AN478" s="16" t="str">
        <f>IF(ISERROR(VLOOKUP(CONCATENATE($A478,"_",AN$2),'Reference data SID'!$B:$N,13,FALSE)),"",VLOOKUP(CONCATENATE($A478,"_",AN$2),'Reference data SID'!$B:$N,13,FALSE))</f>
        <v/>
      </c>
      <c r="AO478" s="16" t="str">
        <f>IF(ISERROR(VLOOKUP(CONCATENATE($A478,"_",AO$2),'Reference data SID'!$B:$N,13,FALSE)),"",VLOOKUP(CONCATENATE($A478,"_",AO$2),'Reference data SID'!$B:$N,13,FALSE))</f>
        <v/>
      </c>
      <c r="AP478" s="16" t="str">
        <f>IF(ISERROR(VLOOKUP(CONCATENATE($A478,"_",AP$2),'Reference data SID'!$B:$N,13,FALSE)),"",VLOOKUP(CONCATENATE($A478,"_",AP$2),'Reference data SID'!$B:$N,13,FALSE))</f>
        <v/>
      </c>
      <c r="AQ478" s="16" t="str">
        <f>IF(ISERROR(VLOOKUP(CONCATENATE($A478,"_",AQ$2),'Reference data SID'!$B:$N,13,FALSE)),"",VLOOKUP(CONCATENATE($A478,"_",AQ$2),'Reference data SID'!$B:$N,13,FALSE))</f>
        <v/>
      </c>
      <c r="AR478" s="16" t="str">
        <f>IF(ISERROR(VLOOKUP(CONCATENATE($A478,"_",AR$2),'Reference data SID'!$B:$N,13,FALSE)),"",VLOOKUP(CONCATENATE($A478,"_",AR$2),'Reference data SID'!$B:$N,13,FALSE))</f>
        <v/>
      </c>
      <c r="AS478" s="16" t="str">
        <f>IF(ISERROR(VLOOKUP(CONCATENATE($A478,"_",AS$2),'Reference data SID'!$B:$N,13,FALSE)),"",VLOOKUP(CONCATENATE($A478,"_",AS$2),'Reference data SID'!$B:$N,13,FALSE))</f>
        <v/>
      </c>
      <c r="AT478" s="16" t="str">
        <f>IF(ISERROR(VLOOKUP(CONCATENATE($A478,"_",AT$2),'Reference data SID'!$B:$N,13,FALSE)),"",VLOOKUP(CONCATENATE($A478,"_",AT$2),'Reference data SID'!$B:$N,13,FALSE))</f>
        <v/>
      </c>
    </row>
    <row r="479" spans="1:46" x14ac:dyDescent="0.25">
      <c r="A479">
        <v>475</v>
      </c>
      <c r="B479" s="16" t="str">
        <f>IF(ISERROR(VLOOKUP(CONCATENATE($A479,"_",B$2),'Reference data SID'!$B:$N,13,FALSE)),"",VLOOKUP(CONCATENATE($A479,"_",B$2),'Reference data SID'!$B:$N,13,FALSE))</f>
        <v/>
      </c>
      <c r="C479" s="16" t="str">
        <f>IF(ISERROR(VLOOKUP(CONCATENATE($A479,"_",C$2),'Reference data SID'!$B:$N,13,FALSE)),"",VLOOKUP(CONCATENATE($A479,"_",C$2),'Reference data SID'!$B:$N,13,FALSE))</f>
        <v/>
      </c>
      <c r="D479" s="16" t="str">
        <f>IF(ISERROR(VLOOKUP(CONCATENATE($A479,"_",D$2),'Reference data SID'!$B:$N,13,FALSE)),"",VLOOKUP(CONCATENATE($A479,"_",D$2),'Reference data SID'!$B:$N,13,FALSE))</f>
        <v/>
      </c>
      <c r="E479" s="16" t="str">
        <f>IF(ISERROR(VLOOKUP(CONCATENATE($A479,"_",E$2),'Reference data SID'!$B:$N,13,FALSE)),"",VLOOKUP(CONCATENATE($A479,"_",E$2),'Reference data SID'!$B:$N,13,FALSE))</f>
        <v/>
      </c>
      <c r="F479" s="16" t="str">
        <f>IF(ISERROR(VLOOKUP(CONCATENATE($A479,"_",F$2),'Reference data SID'!$B:$N,13,FALSE)),"",VLOOKUP(CONCATENATE($A479,"_",F$2),'Reference data SID'!$B:$N,13,FALSE))</f>
        <v/>
      </c>
      <c r="G479" s="16" t="str">
        <f>IF(ISERROR(VLOOKUP(CONCATENATE($A479,"_",G$2),'Reference data SID'!$B:$N,13,FALSE)),"",VLOOKUP(CONCATENATE($A479,"_",G$2),'Reference data SID'!$B:$N,13,FALSE))</f>
        <v/>
      </c>
      <c r="H479" s="16" t="str">
        <f>IF(ISERROR(VLOOKUP(CONCATENATE($A479,"_",H$2),'Reference data SID'!$B:$N,13,FALSE)),"",VLOOKUP(CONCATENATE($A479,"_",H$2),'Reference data SID'!$B:$N,13,FALSE))</f>
        <v/>
      </c>
      <c r="I479" s="16" t="str">
        <f>IF(ISERROR(VLOOKUP(CONCATENATE($A479,"_",I$2),'Reference data SID'!$B:$N,13,FALSE)),"",VLOOKUP(CONCATENATE($A479,"_",I$2),'Reference data SID'!$B:$N,13,FALSE))</f>
        <v/>
      </c>
      <c r="J479" s="16" t="str">
        <f>IF(ISERROR(VLOOKUP(CONCATENATE($A479,"_",J$2),'Reference data SID'!$B:$N,13,FALSE)),"",VLOOKUP(CONCATENATE($A479,"_",J$2),'Reference data SID'!$B:$N,13,FALSE))</f>
        <v/>
      </c>
      <c r="K479" s="16" t="str">
        <f>IF(ISERROR(VLOOKUP(CONCATENATE($A479,"_",K$2),'Reference data SID'!$B:$N,13,FALSE)),"",VLOOKUP(CONCATENATE($A479,"_",K$2),'Reference data SID'!$B:$N,13,FALSE))</f>
        <v/>
      </c>
      <c r="L479" s="16" t="str">
        <f>IF(ISERROR(VLOOKUP(CONCATENATE($A479,"_",L$2),'Reference data SID'!$B:$N,13,FALSE)),"",VLOOKUP(CONCATENATE($A479,"_",L$2),'Reference data SID'!$B:$N,13,FALSE))</f>
        <v/>
      </c>
      <c r="M479" s="16" t="str">
        <f>IF(ISERROR(VLOOKUP(CONCATENATE($A479,"_",M$2),'Reference data SID'!$B:$N,13,FALSE)),"",VLOOKUP(CONCATENATE($A479,"_",M$2),'Reference data SID'!$B:$N,13,FALSE))</f>
        <v/>
      </c>
      <c r="N479" s="16" t="str">
        <f>IF(ISERROR(VLOOKUP(CONCATENATE($A479,"_",N$2),'Reference data SID'!$B:$N,13,FALSE)),"",VLOOKUP(CONCATENATE($A479,"_",N$2),'Reference data SID'!$B:$N,13,FALSE))</f>
        <v/>
      </c>
      <c r="O479" s="16" t="str">
        <f>IF(ISERROR(VLOOKUP(CONCATENATE($A479,"_",O$2),'Reference data SID'!$B:$N,13,FALSE)),"",VLOOKUP(CONCATENATE($A479,"_",O$2),'Reference data SID'!$B:$N,13,FALSE))</f>
        <v/>
      </c>
      <c r="P479" s="16" t="str">
        <f>IF(ISERROR(VLOOKUP(CONCATENATE($A479,"_",P$2),'Reference data SID'!$B:$N,13,FALSE)),"",VLOOKUP(CONCATENATE($A479,"_",P$2),'Reference data SID'!$B:$N,13,FALSE))</f>
        <v/>
      </c>
      <c r="Q479" s="16" t="str">
        <f>IF(ISERROR(VLOOKUP(CONCATENATE($A479,"_",Q$2),'Reference data SID'!$B:$N,13,FALSE)),"",VLOOKUP(CONCATENATE($A479,"_",Q$2),'Reference data SID'!$B:$N,13,FALSE))</f>
        <v/>
      </c>
      <c r="R479" s="16" t="str">
        <f>IF(ISERROR(VLOOKUP(CONCATENATE($A479,"_",R$2),'Reference data SID'!$B:$N,13,FALSE)),"",VLOOKUP(CONCATENATE($A479,"_",R$2),'Reference data SID'!$B:$N,13,FALSE))</f>
        <v/>
      </c>
      <c r="S479" s="16" t="str">
        <f>IF(ISERROR(VLOOKUP(CONCATENATE($A479,"_",S$2),'Reference data SID'!$B:$N,13,FALSE)),"",VLOOKUP(CONCATENATE($A479,"_",S$2),'Reference data SID'!$B:$N,13,FALSE))</f>
        <v/>
      </c>
      <c r="T479" s="16" t="str">
        <f>IF(ISERROR(VLOOKUP(CONCATENATE($A479,"_",T$2),'Reference data SID'!$B:$N,13,FALSE)),"",VLOOKUP(CONCATENATE($A479,"_",T$2),'Reference data SID'!$B:$N,13,FALSE))</f>
        <v/>
      </c>
      <c r="U479" s="16" t="str">
        <f>IF(ISERROR(VLOOKUP(CONCATENATE($A479,"_",U$2),'Reference data SID'!$B:$N,13,FALSE)),"",VLOOKUP(CONCATENATE($A479,"_",U$2),'Reference data SID'!$B:$N,13,FALSE))</f>
        <v/>
      </c>
      <c r="V479" s="16" t="str">
        <f>IF(ISERROR(VLOOKUP(CONCATENATE($A479,"_",V$2),'Reference data SID'!$B:$N,13,FALSE)),"",VLOOKUP(CONCATENATE($A479,"_",V$2),'Reference data SID'!$B:$N,13,FALSE))</f>
        <v/>
      </c>
      <c r="W479" s="16" t="str">
        <f>IF(ISERROR(VLOOKUP(CONCATENATE($A479,"_",W$2),'Reference data SID'!$B:$N,13,FALSE)),"",VLOOKUP(CONCATENATE($A479,"_",W$2),'Reference data SID'!$B:$N,13,FALSE))</f>
        <v/>
      </c>
      <c r="X479" s="16" t="str">
        <f>IF(ISERROR(VLOOKUP(CONCATENATE($A479,"_",X$2),'Reference data SID'!$B:$N,13,FALSE)),"",VLOOKUP(CONCATENATE($A479,"_",X$2),'Reference data SID'!$B:$N,13,FALSE))</f>
        <v/>
      </c>
      <c r="Y479" s="16" t="str">
        <f>IF(ISERROR(VLOOKUP(CONCATENATE($A479,"_",Y$2),'Reference data SID'!$B:$N,13,FALSE)),"",VLOOKUP(CONCATENATE($A479,"_",Y$2),'Reference data SID'!$B:$N,13,FALSE))</f>
        <v/>
      </c>
      <c r="Z479" s="16" t="str">
        <f>IF(ISERROR(VLOOKUP(CONCATENATE($A479,"_",Z$2),'Reference data SID'!$B:$N,13,FALSE)),"",VLOOKUP(CONCATENATE($A479,"_",Z$2),'Reference data SID'!$B:$N,13,FALSE))</f>
        <v/>
      </c>
      <c r="AA479" s="16" t="str">
        <f>IF(ISERROR(VLOOKUP(CONCATENATE($A479,"_",AA$2),'Reference data SID'!$B:$N,13,FALSE)),"",VLOOKUP(CONCATENATE($A479,"_",AA$2),'Reference data SID'!$B:$N,13,FALSE))</f>
        <v/>
      </c>
      <c r="AB479" s="16" t="str">
        <f>IF(ISERROR(VLOOKUP(CONCATENATE($A479,"_",AB$2),'Reference data SID'!$B:$N,13,FALSE)),"",VLOOKUP(CONCATENATE($A479,"_",AB$2),'Reference data SID'!$B:$N,13,FALSE))</f>
        <v/>
      </c>
      <c r="AC479" s="16" t="str">
        <f>IF(ISERROR(VLOOKUP(CONCATENATE($A479,"_",AC$2),'Reference data SID'!$B:$N,13,FALSE)),"",VLOOKUP(CONCATENATE($A479,"_",AC$2),'Reference data SID'!$B:$N,13,FALSE))</f>
        <v/>
      </c>
      <c r="AD479" s="16" t="str">
        <f>IF(ISERROR(VLOOKUP(CONCATENATE($A479,"_",AD$2),'Reference data SID'!$B:$N,13,FALSE)),"",VLOOKUP(CONCATENATE($A479,"_",AD$2),'Reference data SID'!$B:$N,13,FALSE))</f>
        <v/>
      </c>
      <c r="AE479" s="16" t="str">
        <f>IF(ISERROR(VLOOKUP(CONCATENATE($A479,"_",AE$2),'Reference data SID'!$B:$N,13,FALSE)),"",VLOOKUP(CONCATENATE($A479,"_",AE$2),'Reference data SID'!$B:$N,13,FALSE))</f>
        <v/>
      </c>
      <c r="AF479" s="16" t="str">
        <f>IF(ISERROR(VLOOKUP(CONCATENATE($A479,"_",AF$2),'Reference data SID'!$B:$N,13,FALSE)),"",VLOOKUP(CONCATENATE($A479,"_",AF$2),'Reference data SID'!$B:$N,13,FALSE))</f>
        <v/>
      </c>
      <c r="AG479" s="16" t="str">
        <f>IF(ISERROR(VLOOKUP(CONCATENATE($A479,"_",AG$2),'Reference data SID'!$B:$N,13,FALSE)),"",VLOOKUP(CONCATENATE($A479,"_",AG$2),'Reference data SID'!$B:$N,13,FALSE))</f>
        <v/>
      </c>
      <c r="AH479" s="16" t="str">
        <f>IF(ISERROR(VLOOKUP(CONCATENATE($A479,"_",AH$2),'Reference data SID'!$B:$N,13,FALSE)),"",VLOOKUP(CONCATENATE($A479,"_",AH$2),'Reference data SID'!$B:$N,13,FALSE))</f>
        <v/>
      </c>
      <c r="AI479" s="16" t="str">
        <f>IF(ISERROR(VLOOKUP(CONCATENATE($A479,"_",AI$2),'Reference data SID'!$B:$N,13,FALSE)),"",VLOOKUP(CONCATENATE($A479,"_",AI$2),'Reference data SID'!$B:$N,13,FALSE))</f>
        <v/>
      </c>
      <c r="AJ479" s="16" t="str">
        <f>IF(ISERROR(VLOOKUP(CONCATENATE($A479,"_",AJ$2),'Reference data SID'!$B:$N,13,FALSE)),"",VLOOKUP(CONCATENATE($A479,"_",AJ$2),'Reference data SID'!$B:$N,13,FALSE))</f>
        <v/>
      </c>
      <c r="AK479" s="16" t="str">
        <f>IF(ISERROR(VLOOKUP(CONCATENATE($A479,"_",AK$2),'Reference data SID'!$B:$N,13,FALSE)),"",VLOOKUP(CONCATENATE($A479,"_",AK$2),'Reference data SID'!$B:$N,13,FALSE))</f>
        <v/>
      </c>
      <c r="AL479" s="16" t="str">
        <f>IF(ISERROR(VLOOKUP(CONCATENATE($A479,"_",AL$2),'Reference data SID'!$B:$N,13,FALSE)),"",VLOOKUP(CONCATENATE($A479,"_",AL$2),'Reference data SID'!$B:$N,13,FALSE))</f>
        <v/>
      </c>
      <c r="AM479" s="16" t="str">
        <f>IF(ISERROR(VLOOKUP(CONCATENATE($A479,"_",AM$2),'Reference data SID'!$B:$N,13,FALSE)),"",VLOOKUP(CONCATENATE($A479,"_",AM$2),'Reference data SID'!$B:$N,13,FALSE))</f>
        <v/>
      </c>
      <c r="AN479" s="16" t="str">
        <f>IF(ISERROR(VLOOKUP(CONCATENATE($A479,"_",AN$2),'Reference data SID'!$B:$N,13,FALSE)),"",VLOOKUP(CONCATENATE($A479,"_",AN$2),'Reference data SID'!$B:$N,13,FALSE))</f>
        <v/>
      </c>
      <c r="AO479" s="16" t="str">
        <f>IF(ISERROR(VLOOKUP(CONCATENATE($A479,"_",AO$2),'Reference data SID'!$B:$N,13,FALSE)),"",VLOOKUP(CONCATENATE($A479,"_",AO$2),'Reference data SID'!$B:$N,13,FALSE))</f>
        <v/>
      </c>
      <c r="AP479" s="16" t="str">
        <f>IF(ISERROR(VLOOKUP(CONCATENATE($A479,"_",AP$2),'Reference data SID'!$B:$N,13,FALSE)),"",VLOOKUP(CONCATENATE($A479,"_",AP$2),'Reference data SID'!$B:$N,13,FALSE))</f>
        <v/>
      </c>
      <c r="AQ479" s="16" t="str">
        <f>IF(ISERROR(VLOOKUP(CONCATENATE($A479,"_",AQ$2),'Reference data SID'!$B:$N,13,FALSE)),"",VLOOKUP(CONCATENATE($A479,"_",AQ$2),'Reference data SID'!$B:$N,13,FALSE))</f>
        <v/>
      </c>
      <c r="AR479" s="16" t="str">
        <f>IF(ISERROR(VLOOKUP(CONCATENATE($A479,"_",AR$2),'Reference data SID'!$B:$N,13,FALSE)),"",VLOOKUP(CONCATENATE($A479,"_",AR$2),'Reference data SID'!$B:$N,13,FALSE))</f>
        <v/>
      </c>
      <c r="AS479" s="16" t="str">
        <f>IF(ISERROR(VLOOKUP(CONCATENATE($A479,"_",AS$2),'Reference data SID'!$B:$N,13,FALSE)),"",VLOOKUP(CONCATENATE($A479,"_",AS$2),'Reference data SID'!$B:$N,13,FALSE))</f>
        <v/>
      </c>
      <c r="AT479" s="16" t="str">
        <f>IF(ISERROR(VLOOKUP(CONCATENATE($A479,"_",AT$2),'Reference data SID'!$B:$N,13,FALSE)),"",VLOOKUP(CONCATENATE($A479,"_",AT$2),'Reference data SID'!$B:$N,13,FALSE))</f>
        <v/>
      </c>
    </row>
    <row r="480" spans="1:46" x14ac:dyDescent="0.25">
      <c r="A480">
        <v>476</v>
      </c>
      <c r="B480" s="16" t="str">
        <f>IF(ISERROR(VLOOKUP(CONCATENATE($A480,"_",B$2),'Reference data SID'!$B:$N,13,FALSE)),"",VLOOKUP(CONCATENATE($A480,"_",B$2),'Reference data SID'!$B:$N,13,FALSE))</f>
        <v/>
      </c>
      <c r="C480" s="16" t="str">
        <f>IF(ISERROR(VLOOKUP(CONCATENATE($A480,"_",C$2),'Reference data SID'!$B:$N,13,FALSE)),"",VLOOKUP(CONCATENATE($A480,"_",C$2),'Reference data SID'!$B:$N,13,FALSE))</f>
        <v/>
      </c>
      <c r="D480" s="16" t="str">
        <f>IF(ISERROR(VLOOKUP(CONCATENATE($A480,"_",D$2),'Reference data SID'!$B:$N,13,FALSE)),"",VLOOKUP(CONCATENATE($A480,"_",D$2),'Reference data SID'!$B:$N,13,FALSE))</f>
        <v/>
      </c>
      <c r="E480" s="16" t="str">
        <f>IF(ISERROR(VLOOKUP(CONCATENATE($A480,"_",E$2),'Reference data SID'!$B:$N,13,FALSE)),"",VLOOKUP(CONCATENATE($A480,"_",E$2),'Reference data SID'!$B:$N,13,FALSE))</f>
        <v/>
      </c>
      <c r="F480" s="16" t="str">
        <f>IF(ISERROR(VLOOKUP(CONCATENATE($A480,"_",F$2),'Reference data SID'!$B:$N,13,FALSE)),"",VLOOKUP(CONCATENATE($A480,"_",F$2),'Reference data SID'!$B:$N,13,FALSE))</f>
        <v/>
      </c>
      <c r="G480" s="16" t="str">
        <f>IF(ISERROR(VLOOKUP(CONCATENATE($A480,"_",G$2),'Reference data SID'!$B:$N,13,FALSE)),"",VLOOKUP(CONCATENATE($A480,"_",G$2),'Reference data SID'!$B:$N,13,FALSE))</f>
        <v/>
      </c>
      <c r="H480" s="16" t="str">
        <f>IF(ISERROR(VLOOKUP(CONCATENATE($A480,"_",H$2),'Reference data SID'!$B:$N,13,FALSE)),"",VLOOKUP(CONCATENATE($A480,"_",H$2),'Reference data SID'!$B:$N,13,FALSE))</f>
        <v/>
      </c>
      <c r="I480" s="16" t="str">
        <f>IF(ISERROR(VLOOKUP(CONCATENATE($A480,"_",I$2),'Reference data SID'!$B:$N,13,FALSE)),"",VLOOKUP(CONCATENATE($A480,"_",I$2),'Reference data SID'!$B:$N,13,FALSE))</f>
        <v/>
      </c>
      <c r="J480" s="16" t="str">
        <f>IF(ISERROR(VLOOKUP(CONCATENATE($A480,"_",J$2),'Reference data SID'!$B:$N,13,FALSE)),"",VLOOKUP(CONCATENATE($A480,"_",J$2),'Reference data SID'!$B:$N,13,FALSE))</f>
        <v/>
      </c>
      <c r="K480" s="16" t="str">
        <f>IF(ISERROR(VLOOKUP(CONCATENATE($A480,"_",K$2),'Reference data SID'!$B:$N,13,FALSE)),"",VLOOKUP(CONCATENATE($A480,"_",K$2),'Reference data SID'!$B:$N,13,FALSE))</f>
        <v/>
      </c>
      <c r="L480" s="16" t="str">
        <f>IF(ISERROR(VLOOKUP(CONCATENATE($A480,"_",L$2),'Reference data SID'!$B:$N,13,FALSE)),"",VLOOKUP(CONCATENATE($A480,"_",L$2),'Reference data SID'!$B:$N,13,FALSE))</f>
        <v/>
      </c>
      <c r="M480" s="16" t="str">
        <f>IF(ISERROR(VLOOKUP(CONCATENATE($A480,"_",M$2),'Reference data SID'!$B:$N,13,FALSE)),"",VLOOKUP(CONCATENATE($A480,"_",M$2),'Reference data SID'!$B:$N,13,FALSE))</f>
        <v/>
      </c>
      <c r="N480" s="16" t="str">
        <f>IF(ISERROR(VLOOKUP(CONCATENATE($A480,"_",N$2),'Reference data SID'!$B:$N,13,FALSE)),"",VLOOKUP(CONCATENATE($A480,"_",N$2),'Reference data SID'!$B:$N,13,FALSE))</f>
        <v/>
      </c>
      <c r="O480" s="16" t="str">
        <f>IF(ISERROR(VLOOKUP(CONCATENATE($A480,"_",O$2),'Reference data SID'!$B:$N,13,FALSE)),"",VLOOKUP(CONCATENATE($A480,"_",O$2),'Reference data SID'!$B:$N,13,FALSE))</f>
        <v/>
      </c>
      <c r="P480" s="16" t="str">
        <f>IF(ISERROR(VLOOKUP(CONCATENATE($A480,"_",P$2),'Reference data SID'!$B:$N,13,FALSE)),"",VLOOKUP(CONCATENATE($A480,"_",P$2),'Reference data SID'!$B:$N,13,FALSE))</f>
        <v/>
      </c>
      <c r="Q480" s="16" t="str">
        <f>IF(ISERROR(VLOOKUP(CONCATENATE($A480,"_",Q$2),'Reference data SID'!$B:$N,13,FALSE)),"",VLOOKUP(CONCATENATE($A480,"_",Q$2),'Reference data SID'!$B:$N,13,FALSE))</f>
        <v/>
      </c>
      <c r="R480" s="16" t="str">
        <f>IF(ISERROR(VLOOKUP(CONCATENATE($A480,"_",R$2),'Reference data SID'!$B:$N,13,FALSE)),"",VLOOKUP(CONCATENATE($A480,"_",R$2),'Reference data SID'!$B:$N,13,FALSE))</f>
        <v/>
      </c>
      <c r="S480" s="16" t="str">
        <f>IF(ISERROR(VLOOKUP(CONCATENATE($A480,"_",S$2),'Reference data SID'!$B:$N,13,FALSE)),"",VLOOKUP(CONCATENATE($A480,"_",S$2),'Reference data SID'!$B:$N,13,FALSE))</f>
        <v/>
      </c>
      <c r="T480" s="16" t="str">
        <f>IF(ISERROR(VLOOKUP(CONCATENATE($A480,"_",T$2),'Reference data SID'!$B:$N,13,FALSE)),"",VLOOKUP(CONCATENATE($A480,"_",T$2),'Reference data SID'!$B:$N,13,FALSE))</f>
        <v/>
      </c>
      <c r="U480" s="16" t="str">
        <f>IF(ISERROR(VLOOKUP(CONCATENATE($A480,"_",U$2),'Reference data SID'!$B:$N,13,FALSE)),"",VLOOKUP(CONCATENATE($A480,"_",U$2),'Reference data SID'!$B:$N,13,FALSE))</f>
        <v/>
      </c>
      <c r="V480" s="16" t="str">
        <f>IF(ISERROR(VLOOKUP(CONCATENATE($A480,"_",V$2),'Reference data SID'!$B:$N,13,FALSE)),"",VLOOKUP(CONCATENATE($A480,"_",V$2),'Reference data SID'!$B:$N,13,FALSE))</f>
        <v/>
      </c>
      <c r="W480" s="16" t="str">
        <f>IF(ISERROR(VLOOKUP(CONCATENATE($A480,"_",W$2),'Reference data SID'!$B:$N,13,FALSE)),"",VLOOKUP(CONCATENATE($A480,"_",W$2),'Reference data SID'!$B:$N,13,FALSE))</f>
        <v/>
      </c>
      <c r="X480" s="16" t="str">
        <f>IF(ISERROR(VLOOKUP(CONCATENATE($A480,"_",X$2),'Reference data SID'!$B:$N,13,FALSE)),"",VLOOKUP(CONCATENATE($A480,"_",X$2),'Reference data SID'!$B:$N,13,FALSE))</f>
        <v/>
      </c>
      <c r="Y480" s="16" t="str">
        <f>IF(ISERROR(VLOOKUP(CONCATENATE($A480,"_",Y$2),'Reference data SID'!$B:$N,13,FALSE)),"",VLOOKUP(CONCATENATE($A480,"_",Y$2),'Reference data SID'!$B:$N,13,FALSE))</f>
        <v/>
      </c>
      <c r="Z480" s="16" t="str">
        <f>IF(ISERROR(VLOOKUP(CONCATENATE($A480,"_",Z$2),'Reference data SID'!$B:$N,13,FALSE)),"",VLOOKUP(CONCATENATE($A480,"_",Z$2),'Reference data SID'!$B:$N,13,FALSE))</f>
        <v/>
      </c>
      <c r="AA480" s="16" t="str">
        <f>IF(ISERROR(VLOOKUP(CONCATENATE($A480,"_",AA$2),'Reference data SID'!$B:$N,13,FALSE)),"",VLOOKUP(CONCATENATE($A480,"_",AA$2),'Reference data SID'!$B:$N,13,FALSE))</f>
        <v/>
      </c>
      <c r="AB480" s="16" t="str">
        <f>IF(ISERROR(VLOOKUP(CONCATENATE($A480,"_",AB$2),'Reference data SID'!$B:$N,13,FALSE)),"",VLOOKUP(CONCATENATE($A480,"_",AB$2),'Reference data SID'!$B:$N,13,FALSE))</f>
        <v/>
      </c>
      <c r="AC480" s="16" t="str">
        <f>IF(ISERROR(VLOOKUP(CONCATENATE($A480,"_",AC$2),'Reference data SID'!$B:$N,13,FALSE)),"",VLOOKUP(CONCATENATE($A480,"_",AC$2),'Reference data SID'!$B:$N,13,FALSE))</f>
        <v/>
      </c>
      <c r="AD480" s="16" t="str">
        <f>IF(ISERROR(VLOOKUP(CONCATENATE($A480,"_",AD$2),'Reference data SID'!$B:$N,13,FALSE)),"",VLOOKUP(CONCATENATE($A480,"_",AD$2),'Reference data SID'!$B:$N,13,FALSE))</f>
        <v/>
      </c>
      <c r="AE480" s="16" t="str">
        <f>IF(ISERROR(VLOOKUP(CONCATENATE($A480,"_",AE$2),'Reference data SID'!$B:$N,13,FALSE)),"",VLOOKUP(CONCATENATE($A480,"_",AE$2),'Reference data SID'!$B:$N,13,FALSE))</f>
        <v/>
      </c>
      <c r="AF480" s="16" t="str">
        <f>IF(ISERROR(VLOOKUP(CONCATENATE($A480,"_",AF$2),'Reference data SID'!$B:$N,13,FALSE)),"",VLOOKUP(CONCATENATE($A480,"_",AF$2),'Reference data SID'!$B:$N,13,FALSE))</f>
        <v/>
      </c>
      <c r="AG480" s="16" t="str">
        <f>IF(ISERROR(VLOOKUP(CONCATENATE($A480,"_",AG$2),'Reference data SID'!$B:$N,13,FALSE)),"",VLOOKUP(CONCATENATE($A480,"_",AG$2),'Reference data SID'!$B:$N,13,FALSE))</f>
        <v/>
      </c>
      <c r="AH480" s="16" t="str">
        <f>IF(ISERROR(VLOOKUP(CONCATENATE($A480,"_",AH$2),'Reference data SID'!$B:$N,13,FALSE)),"",VLOOKUP(CONCATENATE($A480,"_",AH$2),'Reference data SID'!$B:$N,13,FALSE))</f>
        <v/>
      </c>
      <c r="AI480" s="16" t="str">
        <f>IF(ISERROR(VLOOKUP(CONCATENATE($A480,"_",AI$2),'Reference data SID'!$B:$N,13,FALSE)),"",VLOOKUP(CONCATENATE($A480,"_",AI$2),'Reference data SID'!$B:$N,13,FALSE))</f>
        <v/>
      </c>
      <c r="AJ480" s="16" t="str">
        <f>IF(ISERROR(VLOOKUP(CONCATENATE($A480,"_",AJ$2),'Reference data SID'!$B:$N,13,FALSE)),"",VLOOKUP(CONCATENATE($A480,"_",AJ$2),'Reference data SID'!$B:$N,13,FALSE))</f>
        <v/>
      </c>
      <c r="AK480" s="16" t="str">
        <f>IF(ISERROR(VLOOKUP(CONCATENATE($A480,"_",AK$2),'Reference data SID'!$B:$N,13,FALSE)),"",VLOOKUP(CONCATENATE($A480,"_",AK$2),'Reference data SID'!$B:$N,13,FALSE))</f>
        <v/>
      </c>
      <c r="AL480" s="16" t="str">
        <f>IF(ISERROR(VLOOKUP(CONCATENATE($A480,"_",AL$2),'Reference data SID'!$B:$N,13,FALSE)),"",VLOOKUP(CONCATENATE($A480,"_",AL$2),'Reference data SID'!$B:$N,13,FALSE))</f>
        <v/>
      </c>
      <c r="AM480" s="16" t="str">
        <f>IF(ISERROR(VLOOKUP(CONCATENATE($A480,"_",AM$2),'Reference data SID'!$B:$N,13,FALSE)),"",VLOOKUP(CONCATENATE($A480,"_",AM$2),'Reference data SID'!$B:$N,13,FALSE))</f>
        <v/>
      </c>
      <c r="AN480" s="16" t="str">
        <f>IF(ISERROR(VLOOKUP(CONCATENATE($A480,"_",AN$2),'Reference data SID'!$B:$N,13,FALSE)),"",VLOOKUP(CONCATENATE($A480,"_",AN$2),'Reference data SID'!$B:$N,13,FALSE))</f>
        <v/>
      </c>
      <c r="AO480" s="16" t="str">
        <f>IF(ISERROR(VLOOKUP(CONCATENATE($A480,"_",AO$2),'Reference data SID'!$B:$N,13,FALSE)),"",VLOOKUP(CONCATENATE($A480,"_",AO$2),'Reference data SID'!$B:$N,13,FALSE))</f>
        <v/>
      </c>
      <c r="AP480" s="16" t="str">
        <f>IF(ISERROR(VLOOKUP(CONCATENATE($A480,"_",AP$2),'Reference data SID'!$B:$N,13,FALSE)),"",VLOOKUP(CONCATENATE($A480,"_",AP$2),'Reference data SID'!$B:$N,13,FALSE))</f>
        <v/>
      </c>
      <c r="AQ480" s="16" t="str">
        <f>IF(ISERROR(VLOOKUP(CONCATENATE($A480,"_",AQ$2),'Reference data SID'!$B:$N,13,FALSE)),"",VLOOKUP(CONCATENATE($A480,"_",AQ$2),'Reference data SID'!$B:$N,13,FALSE))</f>
        <v/>
      </c>
      <c r="AR480" s="16" t="str">
        <f>IF(ISERROR(VLOOKUP(CONCATENATE($A480,"_",AR$2),'Reference data SID'!$B:$N,13,FALSE)),"",VLOOKUP(CONCATENATE($A480,"_",AR$2),'Reference data SID'!$B:$N,13,FALSE))</f>
        <v/>
      </c>
      <c r="AS480" s="16" t="str">
        <f>IF(ISERROR(VLOOKUP(CONCATENATE($A480,"_",AS$2),'Reference data SID'!$B:$N,13,FALSE)),"",VLOOKUP(CONCATENATE($A480,"_",AS$2),'Reference data SID'!$B:$N,13,FALSE))</f>
        <v/>
      </c>
      <c r="AT480" s="16" t="str">
        <f>IF(ISERROR(VLOOKUP(CONCATENATE($A480,"_",AT$2),'Reference data SID'!$B:$N,13,FALSE)),"",VLOOKUP(CONCATENATE($A480,"_",AT$2),'Reference data SID'!$B:$N,13,FALSE))</f>
        <v/>
      </c>
    </row>
    <row r="481" spans="1:46" x14ac:dyDescent="0.25">
      <c r="A481">
        <v>477</v>
      </c>
      <c r="B481" s="16" t="str">
        <f>IF(ISERROR(VLOOKUP(CONCATENATE($A481,"_",B$2),'Reference data SID'!$B:$N,13,FALSE)),"",VLOOKUP(CONCATENATE($A481,"_",B$2),'Reference data SID'!$B:$N,13,FALSE))</f>
        <v/>
      </c>
      <c r="C481" s="16" t="str">
        <f>IF(ISERROR(VLOOKUP(CONCATENATE($A481,"_",C$2),'Reference data SID'!$B:$N,13,FALSE)),"",VLOOKUP(CONCATENATE($A481,"_",C$2),'Reference data SID'!$B:$N,13,FALSE))</f>
        <v/>
      </c>
      <c r="D481" s="16" t="str">
        <f>IF(ISERROR(VLOOKUP(CONCATENATE($A481,"_",D$2),'Reference data SID'!$B:$N,13,FALSE)),"",VLOOKUP(CONCATENATE($A481,"_",D$2),'Reference data SID'!$B:$N,13,FALSE))</f>
        <v/>
      </c>
      <c r="E481" s="16" t="str">
        <f>IF(ISERROR(VLOOKUP(CONCATENATE($A481,"_",E$2),'Reference data SID'!$B:$N,13,FALSE)),"",VLOOKUP(CONCATENATE($A481,"_",E$2),'Reference data SID'!$B:$N,13,FALSE))</f>
        <v/>
      </c>
      <c r="F481" s="16" t="str">
        <f>IF(ISERROR(VLOOKUP(CONCATENATE($A481,"_",F$2),'Reference data SID'!$B:$N,13,FALSE)),"",VLOOKUP(CONCATENATE($A481,"_",F$2),'Reference data SID'!$B:$N,13,FALSE))</f>
        <v/>
      </c>
      <c r="G481" s="16" t="str">
        <f>IF(ISERROR(VLOOKUP(CONCATENATE($A481,"_",G$2),'Reference data SID'!$B:$N,13,FALSE)),"",VLOOKUP(CONCATENATE($A481,"_",G$2),'Reference data SID'!$B:$N,13,FALSE))</f>
        <v/>
      </c>
      <c r="H481" s="16" t="str">
        <f>IF(ISERROR(VLOOKUP(CONCATENATE($A481,"_",H$2),'Reference data SID'!$B:$N,13,FALSE)),"",VLOOKUP(CONCATENATE($A481,"_",H$2),'Reference data SID'!$B:$N,13,FALSE))</f>
        <v/>
      </c>
      <c r="I481" s="16" t="str">
        <f>IF(ISERROR(VLOOKUP(CONCATENATE($A481,"_",I$2),'Reference data SID'!$B:$N,13,FALSE)),"",VLOOKUP(CONCATENATE($A481,"_",I$2),'Reference data SID'!$B:$N,13,FALSE))</f>
        <v/>
      </c>
      <c r="J481" s="16" t="str">
        <f>IF(ISERROR(VLOOKUP(CONCATENATE($A481,"_",J$2),'Reference data SID'!$B:$N,13,FALSE)),"",VLOOKUP(CONCATENATE($A481,"_",J$2),'Reference data SID'!$B:$N,13,FALSE))</f>
        <v/>
      </c>
      <c r="K481" s="16" t="str">
        <f>IF(ISERROR(VLOOKUP(CONCATENATE($A481,"_",K$2),'Reference data SID'!$B:$N,13,FALSE)),"",VLOOKUP(CONCATENATE($A481,"_",K$2),'Reference data SID'!$B:$N,13,FALSE))</f>
        <v/>
      </c>
      <c r="L481" s="16" t="str">
        <f>IF(ISERROR(VLOOKUP(CONCATENATE($A481,"_",L$2),'Reference data SID'!$B:$N,13,FALSE)),"",VLOOKUP(CONCATENATE($A481,"_",L$2),'Reference data SID'!$B:$N,13,FALSE))</f>
        <v/>
      </c>
      <c r="M481" s="16" t="str">
        <f>IF(ISERROR(VLOOKUP(CONCATENATE($A481,"_",M$2),'Reference data SID'!$B:$N,13,FALSE)),"",VLOOKUP(CONCATENATE($A481,"_",M$2),'Reference data SID'!$B:$N,13,FALSE))</f>
        <v/>
      </c>
      <c r="N481" s="16" t="str">
        <f>IF(ISERROR(VLOOKUP(CONCATENATE($A481,"_",N$2),'Reference data SID'!$B:$N,13,FALSE)),"",VLOOKUP(CONCATENATE($A481,"_",N$2),'Reference data SID'!$B:$N,13,FALSE))</f>
        <v/>
      </c>
      <c r="O481" s="16" t="str">
        <f>IF(ISERROR(VLOOKUP(CONCATENATE($A481,"_",O$2),'Reference data SID'!$B:$N,13,FALSE)),"",VLOOKUP(CONCATENATE($A481,"_",O$2),'Reference data SID'!$B:$N,13,FALSE))</f>
        <v/>
      </c>
      <c r="P481" s="16" t="str">
        <f>IF(ISERROR(VLOOKUP(CONCATENATE($A481,"_",P$2),'Reference data SID'!$B:$N,13,FALSE)),"",VLOOKUP(CONCATENATE($A481,"_",P$2),'Reference data SID'!$B:$N,13,FALSE))</f>
        <v/>
      </c>
      <c r="Q481" s="16" t="str">
        <f>IF(ISERROR(VLOOKUP(CONCATENATE($A481,"_",Q$2),'Reference data SID'!$B:$N,13,FALSE)),"",VLOOKUP(CONCATENATE($A481,"_",Q$2),'Reference data SID'!$B:$N,13,FALSE))</f>
        <v/>
      </c>
      <c r="R481" s="16" t="str">
        <f>IF(ISERROR(VLOOKUP(CONCATENATE($A481,"_",R$2),'Reference data SID'!$B:$N,13,FALSE)),"",VLOOKUP(CONCATENATE($A481,"_",R$2),'Reference data SID'!$B:$N,13,FALSE))</f>
        <v/>
      </c>
      <c r="S481" s="16" t="str">
        <f>IF(ISERROR(VLOOKUP(CONCATENATE($A481,"_",S$2),'Reference data SID'!$B:$N,13,FALSE)),"",VLOOKUP(CONCATENATE($A481,"_",S$2),'Reference data SID'!$B:$N,13,FALSE))</f>
        <v/>
      </c>
      <c r="T481" s="16" t="str">
        <f>IF(ISERROR(VLOOKUP(CONCATENATE($A481,"_",T$2),'Reference data SID'!$B:$N,13,FALSE)),"",VLOOKUP(CONCATENATE($A481,"_",T$2),'Reference data SID'!$B:$N,13,FALSE))</f>
        <v/>
      </c>
      <c r="U481" s="16" t="str">
        <f>IF(ISERROR(VLOOKUP(CONCATENATE($A481,"_",U$2),'Reference data SID'!$B:$N,13,FALSE)),"",VLOOKUP(CONCATENATE($A481,"_",U$2),'Reference data SID'!$B:$N,13,FALSE))</f>
        <v/>
      </c>
      <c r="V481" s="16" t="str">
        <f>IF(ISERROR(VLOOKUP(CONCATENATE($A481,"_",V$2),'Reference data SID'!$B:$N,13,FALSE)),"",VLOOKUP(CONCATENATE($A481,"_",V$2),'Reference data SID'!$B:$N,13,FALSE))</f>
        <v/>
      </c>
      <c r="W481" s="16" t="str">
        <f>IF(ISERROR(VLOOKUP(CONCATENATE($A481,"_",W$2),'Reference data SID'!$B:$N,13,FALSE)),"",VLOOKUP(CONCATENATE($A481,"_",W$2),'Reference data SID'!$B:$N,13,FALSE))</f>
        <v/>
      </c>
      <c r="X481" s="16" t="str">
        <f>IF(ISERROR(VLOOKUP(CONCATENATE($A481,"_",X$2),'Reference data SID'!$B:$N,13,FALSE)),"",VLOOKUP(CONCATENATE($A481,"_",X$2),'Reference data SID'!$B:$N,13,FALSE))</f>
        <v/>
      </c>
      <c r="Y481" s="16" t="str">
        <f>IF(ISERROR(VLOOKUP(CONCATENATE($A481,"_",Y$2),'Reference data SID'!$B:$N,13,FALSE)),"",VLOOKUP(CONCATENATE($A481,"_",Y$2),'Reference data SID'!$B:$N,13,FALSE))</f>
        <v/>
      </c>
      <c r="Z481" s="16" t="str">
        <f>IF(ISERROR(VLOOKUP(CONCATENATE($A481,"_",Z$2),'Reference data SID'!$B:$N,13,FALSE)),"",VLOOKUP(CONCATENATE($A481,"_",Z$2),'Reference data SID'!$B:$N,13,FALSE))</f>
        <v/>
      </c>
      <c r="AA481" s="16" t="str">
        <f>IF(ISERROR(VLOOKUP(CONCATENATE($A481,"_",AA$2),'Reference data SID'!$B:$N,13,FALSE)),"",VLOOKUP(CONCATENATE($A481,"_",AA$2),'Reference data SID'!$B:$N,13,FALSE))</f>
        <v/>
      </c>
      <c r="AB481" s="16" t="str">
        <f>IF(ISERROR(VLOOKUP(CONCATENATE($A481,"_",AB$2),'Reference data SID'!$B:$N,13,FALSE)),"",VLOOKUP(CONCATENATE($A481,"_",AB$2),'Reference data SID'!$B:$N,13,FALSE))</f>
        <v/>
      </c>
      <c r="AC481" s="16" t="str">
        <f>IF(ISERROR(VLOOKUP(CONCATENATE($A481,"_",AC$2),'Reference data SID'!$B:$N,13,FALSE)),"",VLOOKUP(CONCATENATE($A481,"_",AC$2),'Reference data SID'!$B:$N,13,FALSE))</f>
        <v/>
      </c>
      <c r="AD481" s="16" t="str">
        <f>IF(ISERROR(VLOOKUP(CONCATENATE($A481,"_",AD$2),'Reference data SID'!$B:$N,13,FALSE)),"",VLOOKUP(CONCATENATE($A481,"_",AD$2),'Reference data SID'!$B:$N,13,FALSE))</f>
        <v/>
      </c>
      <c r="AE481" s="16" t="str">
        <f>IF(ISERROR(VLOOKUP(CONCATENATE($A481,"_",AE$2),'Reference data SID'!$B:$N,13,FALSE)),"",VLOOKUP(CONCATENATE($A481,"_",AE$2),'Reference data SID'!$B:$N,13,FALSE))</f>
        <v/>
      </c>
      <c r="AF481" s="16" t="str">
        <f>IF(ISERROR(VLOOKUP(CONCATENATE($A481,"_",AF$2),'Reference data SID'!$B:$N,13,FALSE)),"",VLOOKUP(CONCATENATE($A481,"_",AF$2),'Reference data SID'!$B:$N,13,FALSE))</f>
        <v/>
      </c>
      <c r="AG481" s="16" t="str">
        <f>IF(ISERROR(VLOOKUP(CONCATENATE($A481,"_",AG$2),'Reference data SID'!$B:$N,13,FALSE)),"",VLOOKUP(CONCATENATE($A481,"_",AG$2),'Reference data SID'!$B:$N,13,FALSE))</f>
        <v/>
      </c>
      <c r="AH481" s="16" t="str">
        <f>IF(ISERROR(VLOOKUP(CONCATENATE($A481,"_",AH$2),'Reference data SID'!$B:$N,13,FALSE)),"",VLOOKUP(CONCATENATE($A481,"_",AH$2),'Reference data SID'!$B:$N,13,FALSE))</f>
        <v/>
      </c>
      <c r="AI481" s="16" t="str">
        <f>IF(ISERROR(VLOOKUP(CONCATENATE($A481,"_",AI$2),'Reference data SID'!$B:$N,13,FALSE)),"",VLOOKUP(CONCATENATE($A481,"_",AI$2),'Reference data SID'!$B:$N,13,FALSE))</f>
        <v/>
      </c>
      <c r="AJ481" s="16" t="str">
        <f>IF(ISERROR(VLOOKUP(CONCATENATE($A481,"_",AJ$2),'Reference data SID'!$B:$N,13,FALSE)),"",VLOOKUP(CONCATENATE($A481,"_",AJ$2),'Reference data SID'!$B:$N,13,FALSE))</f>
        <v/>
      </c>
      <c r="AK481" s="16" t="str">
        <f>IF(ISERROR(VLOOKUP(CONCATENATE($A481,"_",AK$2),'Reference data SID'!$B:$N,13,FALSE)),"",VLOOKUP(CONCATENATE($A481,"_",AK$2),'Reference data SID'!$B:$N,13,FALSE))</f>
        <v/>
      </c>
      <c r="AL481" s="16" t="str">
        <f>IF(ISERROR(VLOOKUP(CONCATENATE($A481,"_",AL$2),'Reference data SID'!$B:$N,13,FALSE)),"",VLOOKUP(CONCATENATE($A481,"_",AL$2),'Reference data SID'!$B:$N,13,FALSE))</f>
        <v/>
      </c>
      <c r="AM481" s="16" t="str">
        <f>IF(ISERROR(VLOOKUP(CONCATENATE($A481,"_",AM$2),'Reference data SID'!$B:$N,13,FALSE)),"",VLOOKUP(CONCATENATE($A481,"_",AM$2),'Reference data SID'!$B:$N,13,FALSE))</f>
        <v/>
      </c>
      <c r="AN481" s="16" t="str">
        <f>IF(ISERROR(VLOOKUP(CONCATENATE($A481,"_",AN$2),'Reference data SID'!$B:$N,13,FALSE)),"",VLOOKUP(CONCATENATE($A481,"_",AN$2),'Reference data SID'!$B:$N,13,FALSE))</f>
        <v/>
      </c>
      <c r="AO481" s="16" t="str">
        <f>IF(ISERROR(VLOOKUP(CONCATENATE($A481,"_",AO$2),'Reference data SID'!$B:$N,13,FALSE)),"",VLOOKUP(CONCATENATE($A481,"_",AO$2),'Reference data SID'!$B:$N,13,FALSE))</f>
        <v/>
      </c>
      <c r="AP481" s="16" t="str">
        <f>IF(ISERROR(VLOOKUP(CONCATENATE($A481,"_",AP$2),'Reference data SID'!$B:$N,13,FALSE)),"",VLOOKUP(CONCATENATE($A481,"_",AP$2),'Reference data SID'!$B:$N,13,FALSE))</f>
        <v/>
      </c>
      <c r="AQ481" s="16" t="str">
        <f>IF(ISERROR(VLOOKUP(CONCATENATE($A481,"_",AQ$2),'Reference data SID'!$B:$N,13,FALSE)),"",VLOOKUP(CONCATENATE($A481,"_",AQ$2),'Reference data SID'!$B:$N,13,FALSE))</f>
        <v/>
      </c>
      <c r="AR481" s="16" t="str">
        <f>IF(ISERROR(VLOOKUP(CONCATENATE($A481,"_",AR$2),'Reference data SID'!$B:$N,13,FALSE)),"",VLOOKUP(CONCATENATE($A481,"_",AR$2),'Reference data SID'!$B:$N,13,FALSE))</f>
        <v/>
      </c>
      <c r="AS481" s="16" t="str">
        <f>IF(ISERROR(VLOOKUP(CONCATENATE($A481,"_",AS$2),'Reference data SID'!$B:$N,13,FALSE)),"",VLOOKUP(CONCATENATE($A481,"_",AS$2),'Reference data SID'!$B:$N,13,FALSE))</f>
        <v/>
      </c>
      <c r="AT481" s="16" t="str">
        <f>IF(ISERROR(VLOOKUP(CONCATENATE($A481,"_",AT$2),'Reference data SID'!$B:$N,13,FALSE)),"",VLOOKUP(CONCATENATE($A481,"_",AT$2),'Reference data SID'!$B:$N,13,FALSE))</f>
        <v/>
      </c>
    </row>
    <row r="482" spans="1:46" x14ac:dyDescent="0.25">
      <c r="A482">
        <v>478</v>
      </c>
      <c r="B482" s="16" t="str">
        <f>IF(ISERROR(VLOOKUP(CONCATENATE($A482,"_",B$2),'Reference data SID'!$B:$N,13,FALSE)),"",VLOOKUP(CONCATENATE($A482,"_",B$2),'Reference data SID'!$B:$N,13,FALSE))</f>
        <v/>
      </c>
      <c r="C482" s="16" t="str">
        <f>IF(ISERROR(VLOOKUP(CONCATENATE($A482,"_",C$2),'Reference data SID'!$B:$N,13,FALSE)),"",VLOOKUP(CONCATENATE($A482,"_",C$2),'Reference data SID'!$B:$N,13,FALSE))</f>
        <v/>
      </c>
      <c r="D482" s="16" t="str">
        <f>IF(ISERROR(VLOOKUP(CONCATENATE($A482,"_",D$2),'Reference data SID'!$B:$N,13,FALSE)),"",VLOOKUP(CONCATENATE($A482,"_",D$2),'Reference data SID'!$B:$N,13,FALSE))</f>
        <v/>
      </c>
      <c r="E482" s="16" t="str">
        <f>IF(ISERROR(VLOOKUP(CONCATENATE($A482,"_",E$2),'Reference data SID'!$B:$N,13,FALSE)),"",VLOOKUP(CONCATENATE($A482,"_",E$2),'Reference data SID'!$B:$N,13,FALSE))</f>
        <v/>
      </c>
      <c r="F482" s="16" t="str">
        <f>IF(ISERROR(VLOOKUP(CONCATENATE($A482,"_",F$2),'Reference data SID'!$B:$N,13,FALSE)),"",VLOOKUP(CONCATENATE($A482,"_",F$2),'Reference data SID'!$B:$N,13,FALSE))</f>
        <v/>
      </c>
      <c r="G482" s="16" t="str">
        <f>IF(ISERROR(VLOOKUP(CONCATENATE($A482,"_",G$2),'Reference data SID'!$B:$N,13,FALSE)),"",VLOOKUP(CONCATENATE($A482,"_",G$2),'Reference data SID'!$B:$N,13,FALSE))</f>
        <v/>
      </c>
      <c r="H482" s="16" t="str">
        <f>IF(ISERROR(VLOOKUP(CONCATENATE($A482,"_",H$2),'Reference data SID'!$B:$N,13,FALSE)),"",VLOOKUP(CONCATENATE($A482,"_",H$2),'Reference data SID'!$B:$N,13,FALSE))</f>
        <v/>
      </c>
      <c r="I482" s="16" t="str">
        <f>IF(ISERROR(VLOOKUP(CONCATENATE($A482,"_",I$2),'Reference data SID'!$B:$N,13,FALSE)),"",VLOOKUP(CONCATENATE($A482,"_",I$2),'Reference data SID'!$B:$N,13,FALSE))</f>
        <v/>
      </c>
      <c r="J482" s="16" t="str">
        <f>IF(ISERROR(VLOOKUP(CONCATENATE($A482,"_",J$2),'Reference data SID'!$B:$N,13,FALSE)),"",VLOOKUP(CONCATENATE($A482,"_",J$2),'Reference data SID'!$B:$N,13,FALSE))</f>
        <v/>
      </c>
      <c r="K482" s="16" t="str">
        <f>IF(ISERROR(VLOOKUP(CONCATENATE($A482,"_",K$2),'Reference data SID'!$B:$N,13,FALSE)),"",VLOOKUP(CONCATENATE($A482,"_",K$2),'Reference data SID'!$B:$N,13,FALSE))</f>
        <v/>
      </c>
      <c r="L482" s="16" t="str">
        <f>IF(ISERROR(VLOOKUP(CONCATENATE($A482,"_",L$2),'Reference data SID'!$B:$N,13,FALSE)),"",VLOOKUP(CONCATENATE($A482,"_",L$2),'Reference data SID'!$B:$N,13,FALSE))</f>
        <v/>
      </c>
      <c r="M482" s="16" t="str">
        <f>IF(ISERROR(VLOOKUP(CONCATENATE($A482,"_",M$2),'Reference data SID'!$B:$N,13,FALSE)),"",VLOOKUP(CONCATENATE($A482,"_",M$2),'Reference data SID'!$B:$N,13,FALSE))</f>
        <v/>
      </c>
      <c r="N482" s="16" t="str">
        <f>IF(ISERROR(VLOOKUP(CONCATENATE($A482,"_",N$2),'Reference data SID'!$B:$N,13,FALSE)),"",VLOOKUP(CONCATENATE($A482,"_",N$2),'Reference data SID'!$B:$N,13,FALSE))</f>
        <v/>
      </c>
      <c r="O482" s="16" t="str">
        <f>IF(ISERROR(VLOOKUP(CONCATENATE($A482,"_",O$2),'Reference data SID'!$B:$N,13,FALSE)),"",VLOOKUP(CONCATENATE($A482,"_",O$2),'Reference data SID'!$B:$N,13,FALSE))</f>
        <v/>
      </c>
      <c r="P482" s="16" t="str">
        <f>IF(ISERROR(VLOOKUP(CONCATENATE($A482,"_",P$2),'Reference data SID'!$B:$N,13,FALSE)),"",VLOOKUP(CONCATENATE($A482,"_",P$2),'Reference data SID'!$B:$N,13,FALSE))</f>
        <v/>
      </c>
      <c r="Q482" s="16" t="str">
        <f>IF(ISERROR(VLOOKUP(CONCATENATE($A482,"_",Q$2),'Reference data SID'!$B:$N,13,FALSE)),"",VLOOKUP(CONCATENATE($A482,"_",Q$2),'Reference data SID'!$B:$N,13,FALSE))</f>
        <v/>
      </c>
      <c r="R482" s="16" t="str">
        <f>IF(ISERROR(VLOOKUP(CONCATENATE($A482,"_",R$2),'Reference data SID'!$B:$N,13,FALSE)),"",VLOOKUP(CONCATENATE($A482,"_",R$2),'Reference data SID'!$B:$N,13,FALSE))</f>
        <v/>
      </c>
      <c r="S482" s="16" t="str">
        <f>IF(ISERROR(VLOOKUP(CONCATENATE($A482,"_",S$2),'Reference data SID'!$B:$N,13,FALSE)),"",VLOOKUP(CONCATENATE($A482,"_",S$2),'Reference data SID'!$B:$N,13,FALSE))</f>
        <v/>
      </c>
      <c r="T482" s="16" t="str">
        <f>IF(ISERROR(VLOOKUP(CONCATENATE($A482,"_",T$2),'Reference data SID'!$B:$N,13,FALSE)),"",VLOOKUP(CONCATENATE($A482,"_",T$2),'Reference data SID'!$B:$N,13,FALSE))</f>
        <v/>
      </c>
      <c r="U482" s="16" t="str">
        <f>IF(ISERROR(VLOOKUP(CONCATENATE($A482,"_",U$2),'Reference data SID'!$B:$N,13,FALSE)),"",VLOOKUP(CONCATENATE($A482,"_",U$2),'Reference data SID'!$B:$N,13,FALSE))</f>
        <v/>
      </c>
      <c r="V482" s="16" t="str">
        <f>IF(ISERROR(VLOOKUP(CONCATENATE($A482,"_",V$2),'Reference data SID'!$B:$N,13,FALSE)),"",VLOOKUP(CONCATENATE($A482,"_",V$2),'Reference data SID'!$B:$N,13,FALSE))</f>
        <v/>
      </c>
      <c r="W482" s="16" t="str">
        <f>IF(ISERROR(VLOOKUP(CONCATENATE($A482,"_",W$2),'Reference data SID'!$B:$N,13,FALSE)),"",VLOOKUP(CONCATENATE($A482,"_",W$2),'Reference data SID'!$B:$N,13,FALSE))</f>
        <v/>
      </c>
      <c r="X482" s="16" t="str">
        <f>IF(ISERROR(VLOOKUP(CONCATENATE($A482,"_",X$2),'Reference data SID'!$B:$N,13,FALSE)),"",VLOOKUP(CONCATENATE($A482,"_",X$2),'Reference data SID'!$B:$N,13,FALSE))</f>
        <v/>
      </c>
      <c r="Y482" s="16" t="str">
        <f>IF(ISERROR(VLOOKUP(CONCATENATE($A482,"_",Y$2),'Reference data SID'!$B:$N,13,FALSE)),"",VLOOKUP(CONCATENATE($A482,"_",Y$2),'Reference data SID'!$B:$N,13,FALSE))</f>
        <v/>
      </c>
      <c r="Z482" s="16" t="str">
        <f>IF(ISERROR(VLOOKUP(CONCATENATE($A482,"_",Z$2),'Reference data SID'!$B:$N,13,FALSE)),"",VLOOKUP(CONCATENATE($A482,"_",Z$2),'Reference data SID'!$B:$N,13,FALSE))</f>
        <v/>
      </c>
      <c r="AA482" s="16" t="str">
        <f>IF(ISERROR(VLOOKUP(CONCATENATE($A482,"_",AA$2),'Reference data SID'!$B:$N,13,FALSE)),"",VLOOKUP(CONCATENATE($A482,"_",AA$2),'Reference data SID'!$B:$N,13,FALSE))</f>
        <v/>
      </c>
      <c r="AB482" s="16" t="str">
        <f>IF(ISERROR(VLOOKUP(CONCATENATE($A482,"_",AB$2),'Reference data SID'!$B:$N,13,FALSE)),"",VLOOKUP(CONCATENATE($A482,"_",AB$2),'Reference data SID'!$B:$N,13,FALSE))</f>
        <v/>
      </c>
      <c r="AC482" s="16" t="str">
        <f>IF(ISERROR(VLOOKUP(CONCATENATE($A482,"_",AC$2),'Reference data SID'!$B:$N,13,FALSE)),"",VLOOKUP(CONCATENATE($A482,"_",AC$2),'Reference data SID'!$B:$N,13,FALSE))</f>
        <v/>
      </c>
      <c r="AD482" s="16" t="str">
        <f>IF(ISERROR(VLOOKUP(CONCATENATE($A482,"_",AD$2),'Reference data SID'!$B:$N,13,FALSE)),"",VLOOKUP(CONCATENATE($A482,"_",AD$2),'Reference data SID'!$B:$N,13,FALSE))</f>
        <v/>
      </c>
      <c r="AE482" s="16" t="str">
        <f>IF(ISERROR(VLOOKUP(CONCATENATE($A482,"_",AE$2),'Reference data SID'!$B:$N,13,FALSE)),"",VLOOKUP(CONCATENATE($A482,"_",AE$2),'Reference data SID'!$B:$N,13,FALSE))</f>
        <v/>
      </c>
      <c r="AF482" s="16" t="str">
        <f>IF(ISERROR(VLOOKUP(CONCATENATE($A482,"_",AF$2),'Reference data SID'!$B:$N,13,FALSE)),"",VLOOKUP(CONCATENATE($A482,"_",AF$2),'Reference data SID'!$B:$N,13,FALSE))</f>
        <v/>
      </c>
      <c r="AG482" s="16" t="str">
        <f>IF(ISERROR(VLOOKUP(CONCATENATE($A482,"_",AG$2),'Reference data SID'!$B:$N,13,FALSE)),"",VLOOKUP(CONCATENATE($A482,"_",AG$2),'Reference data SID'!$B:$N,13,FALSE))</f>
        <v/>
      </c>
      <c r="AH482" s="16" t="str">
        <f>IF(ISERROR(VLOOKUP(CONCATENATE($A482,"_",AH$2),'Reference data SID'!$B:$N,13,FALSE)),"",VLOOKUP(CONCATENATE($A482,"_",AH$2),'Reference data SID'!$B:$N,13,FALSE))</f>
        <v/>
      </c>
      <c r="AI482" s="16" t="str">
        <f>IF(ISERROR(VLOOKUP(CONCATENATE($A482,"_",AI$2),'Reference data SID'!$B:$N,13,FALSE)),"",VLOOKUP(CONCATENATE($A482,"_",AI$2),'Reference data SID'!$B:$N,13,FALSE))</f>
        <v/>
      </c>
      <c r="AJ482" s="16" t="str">
        <f>IF(ISERROR(VLOOKUP(CONCATENATE($A482,"_",AJ$2),'Reference data SID'!$B:$N,13,FALSE)),"",VLOOKUP(CONCATENATE($A482,"_",AJ$2),'Reference data SID'!$B:$N,13,FALSE))</f>
        <v/>
      </c>
      <c r="AK482" s="16" t="str">
        <f>IF(ISERROR(VLOOKUP(CONCATENATE($A482,"_",AK$2),'Reference data SID'!$B:$N,13,FALSE)),"",VLOOKUP(CONCATENATE($A482,"_",AK$2),'Reference data SID'!$B:$N,13,FALSE))</f>
        <v/>
      </c>
      <c r="AL482" s="16" t="str">
        <f>IF(ISERROR(VLOOKUP(CONCATENATE($A482,"_",AL$2),'Reference data SID'!$B:$N,13,FALSE)),"",VLOOKUP(CONCATENATE($A482,"_",AL$2),'Reference data SID'!$B:$N,13,FALSE))</f>
        <v/>
      </c>
      <c r="AM482" s="16" t="str">
        <f>IF(ISERROR(VLOOKUP(CONCATENATE($A482,"_",AM$2),'Reference data SID'!$B:$N,13,FALSE)),"",VLOOKUP(CONCATENATE($A482,"_",AM$2),'Reference data SID'!$B:$N,13,FALSE))</f>
        <v/>
      </c>
      <c r="AN482" s="16" t="str">
        <f>IF(ISERROR(VLOOKUP(CONCATENATE($A482,"_",AN$2),'Reference data SID'!$B:$N,13,FALSE)),"",VLOOKUP(CONCATENATE($A482,"_",AN$2),'Reference data SID'!$B:$N,13,FALSE))</f>
        <v/>
      </c>
      <c r="AO482" s="16" t="str">
        <f>IF(ISERROR(VLOOKUP(CONCATENATE($A482,"_",AO$2),'Reference data SID'!$B:$N,13,FALSE)),"",VLOOKUP(CONCATENATE($A482,"_",AO$2),'Reference data SID'!$B:$N,13,FALSE))</f>
        <v/>
      </c>
      <c r="AP482" s="16" t="str">
        <f>IF(ISERROR(VLOOKUP(CONCATENATE($A482,"_",AP$2),'Reference data SID'!$B:$N,13,FALSE)),"",VLOOKUP(CONCATENATE($A482,"_",AP$2),'Reference data SID'!$B:$N,13,FALSE))</f>
        <v/>
      </c>
      <c r="AQ482" s="16" t="str">
        <f>IF(ISERROR(VLOOKUP(CONCATENATE($A482,"_",AQ$2),'Reference data SID'!$B:$N,13,FALSE)),"",VLOOKUP(CONCATENATE($A482,"_",AQ$2),'Reference data SID'!$B:$N,13,FALSE))</f>
        <v/>
      </c>
      <c r="AR482" s="16" t="str">
        <f>IF(ISERROR(VLOOKUP(CONCATENATE($A482,"_",AR$2),'Reference data SID'!$B:$N,13,FALSE)),"",VLOOKUP(CONCATENATE($A482,"_",AR$2),'Reference data SID'!$B:$N,13,FALSE))</f>
        <v/>
      </c>
      <c r="AS482" s="16" t="str">
        <f>IF(ISERROR(VLOOKUP(CONCATENATE($A482,"_",AS$2),'Reference data SID'!$B:$N,13,FALSE)),"",VLOOKUP(CONCATENATE($A482,"_",AS$2),'Reference data SID'!$B:$N,13,FALSE))</f>
        <v/>
      </c>
      <c r="AT482" s="16" t="str">
        <f>IF(ISERROR(VLOOKUP(CONCATENATE($A482,"_",AT$2),'Reference data SID'!$B:$N,13,FALSE)),"",VLOOKUP(CONCATENATE($A482,"_",AT$2),'Reference data SID'!$B:$N,13,FALSE))</f>
        <v/>
      </c>
    </row>
    <row r="483" spans="1:46" x14ac:dyDescent="0.25">
      <c r="A483">
        <v>479</v>
      </c>
      <c r="B483" s="16" t="str">
        <f>IF(ISERROR(VLOOKUP(CONCATENATE($A483,"_",B$2),'Reference data SID'!$B:$N,13,FALSE)),"",VLOOKUP(CONCATENATE($A483,"_",B$2),'Reference data SID'!$B:$N,13,FALSE))</f>
        <v/>
      </c>
      <c r="C483" s="16" t="str">
        <f>IF(ISERROR(VLOOKUP(CONCATENATE($A483,"_",C$2),'Reference data SID'!$B:$N,13,FALSE)),"",VLOOKUP(CONCATENATE($A483,"_",C$2),'Reference data SID'!$B:$N,13,FALSE))</f>
        <v/>
      </c>
      <c r="D483" s="16" t="str">
        <f>IF(ISERROR(VLOOKUP(CONCATENATE($A483,"_",D$2),'Reference data SID'!$B:$N,13,FALSE)),"",VLOOKUP(CONCATENATE($A483,"_",D$2),'Reference data SID'!$B:$N,13,FALSE))</f>
        <v/>
      </c>
      <c r="E483" s="16" t="str">
        <f>IF(ISERROR(VLOOKUP(CONCATENATE($A483,"_",E$2),'Reference data SID'!$B:$N,13,FALSE)),"",VLOOKUP(CONCATENATE($A483,"_",E$2),'Reference data SID'!$B:$N,13,FALSE))</f>
        <v/>
      </c>
      <c r="F483" s="16" t="str">
        <f>IF(ISERROR(VLOOKUP(CONCATENATE($A483,"_",F$2),'Reference data SID'!$B:$N,13,FALSE)),"",VLOOKUP(CONCATENATE($A483,"_",F$2),'Reference data SID'!$B:$N,13,FALSE))</f>
        <v/>
      </c>
      <c r="G483" s="16" t="str">
        <f>IF(ISERROR(VLOOKUP(CONCATENATE($A483,"_",G$2),'Reference data SID'!$B:$N,13,FALSE)),"",VLOOKUP(CONCATENATE($A483,"_",G$2),'Reference data SID'!$B:$N,13,FALSE))</f>
        <v/>
      </c>
      <c r="H483" s="16" t="str">
        <f>IF(ISERROR(VLOOKUP(CONCATENATE($A483,"_",H$2),'Reference data SID'!$B:$N,13,FALSE)),"",VLOOKUP(CONCATENATE($A483,"_",H$2),'Reference data SID'!$B:$N,13,FALSE))</f>
        <v/>
      </c>
      <c r="I483" s="16" t="str">
        <f>IF(ISERROR(VLOOKUP(CONCATENATE($A483,"_",I$2),'Reference data SID'!$B:$N,13,FALSE)),"",VLOOKUP(CONCATENATE($A483,"_",I$2),'Reference data SID'!$B:$N,13,FALSE))</f>
        <v/>
      </c>
      <c r="J483" s="16" t="str">
        <f>IF(ISERROR(VLOOKUP(CONCATENATE($A483,"_",J$2),'Reference data SID'!$B:$N,13,FALSE)),"",VLOOKUP(CONCATENATE($A483,"_",J$2),'Reference data SID'!$B:$N,13,FALSE))</f>
        <v/>
      </c>
      <c r="K483" s="16" t="str">
        <f>IF(ISERROR(VLOOKUP(CONCATENATE($A483,"_",K$2),'Reference data SID'!$B:$N,13,FALSE)),"",VLOOKUP(CONCATENATE($A483,"_",K$2),'Reference data SID'!$B:$N,13,FALSE))</f>
        <v/>
      </c>
      <c r="L483" s="16" t="str">
        <f>IF(ISERROR(VLOOKUP(CONCATENATE($A483,"_",L$2),'Reference data SID'!$B:$N,13,FALSE)),"",VLOOKUP(CONCATENATE($A483,"_",L$2),'Reference data SID'!$B:$N,13,FALSE))</f>
        <v/>
      </c>
      <c r="M483" s="16" t="str">
        <f>IF(ISERROR(VLOOKUP(CONCATENATE($A483,"_",M$2),'Reference data SID'!$B:$N,13,FALSE)),"",VLOOKUP(CONCATENATE($A483,"_",M$2),'Reference data SID'!$B:$N,13,FALSE))</f>
        <v/>
      </c>
      <c r="N483" s="16" t="str">
        <f>IF(ISERROR(VLOOKUP(CONCATENATE($A483,"_",N$2),'Reference data SID'!$B:$N,13,FALSE)),"",VLOOKUP(CONCATENATE($A483,"_",N$2),'Reference data SID'!$B:$N,13,FALSE))</f>
        <v/>
      </c>
      <c r="O483" s="16" t="str">
        <f>IF(ISERROR(VLOOKUP(CONCATENATE($A483,"_",O$2),'Reference data SID'!$B:$N,13,FALSE)),"",VLOOKUP(CONCATENATE($A483,"_",O$2),'Reference data SID'!$B:$N,13,FALSE))</f>
        <v/>
      </c>
      <c r="P483" s="16" t="str">
        <f>IF(ISERROR(VLOOKUP(CONCATENATE($A483,"_",P$2),'Reference data SID'!$B:$N,13,FALSE)),"",VLOOKUP(CONCATENATE($A483,"_",P$2),'Reference data SID'!$B:$N,13,FALSE))</f>
        <v/>
      </c>
      <c r="Q483" s="16" t="str">
        <f>IF(ISERROR(VLOOKUP(CONCATENATE($A483,"_",Q$2),'Reference data SID'!$B:$N,13,FALSE)),"",VLOOKUP(CONCATENATE($A483,"_",Q$2),'Reference data SID'!$B:$N,13,FALSE))</f>
        <v/>
      </c>
      <c r="R483" s="16" t="str">
        <f>IF(ISERROR(VLOOKUP(CONCATENATE($A483,"_",R$2),'Reference data SID'!$B:$N,13,FALSE)),"",VLOOKUP(CONCATENATE($A483,"_",R$2),'Reference data SID'!$B:$N,13,FALSE))</f>
        <v/>
      </c>
      <c r="S483" s="16" t="str">
        <f>IF(ISERROR(VLOOKUP(CONCATENATE($A483,"_",S$2),'Reference data SID'!$B:$N,13,FALSE)),"",VLOOKUP(CONCATENATE($A483,"_",S$2),'Reference data SID'!$B:$N,13,FALSE))</f>
        <v/>
      </c>
      <c r="T483" s="16" t="str">
        <f>IF(ISERROR(VLOOKUP(CONCATENATE($A483,"_",T$2),'Reference data SID'!$B:$N,13,FALSE)),"",VLOOKUP(CONCATENATE($A483,"_",T$2),'Reference data SID'!$B:$N,13,FALSE))</f>
        <v/>
      </c>
      <c r="U483" s="16" t="str">
        <f>IF(ISERROR(VLOOKUP(CONCATENATE($A483,"_",U$2),'Reference data SID'!$B:$N,13,FALSE)),"",VLOOKUP(CONCATENATE($A483,"_",U$2),'Reference data SID'!$B:$N,13,FALSE))</f>
        <v/>
      </c>
      <c r="V483" s="16" t="str">
        <f>IF(ISERROR(VLOOKUP(CONCATENATE($A483,"_",V$2),'Reference data SID'!$B:$N,13,FALSE)),"",VLOOKUP(CONCATENATE($A483,"_",V$2),'Reference data SID'!$B:$N,13,FALSE))</f>
        <v/>
      </c>
      <c r="W483" s="16" t="str">
        <f>IF(ISERROR(VLOOKUP(CONCATENATE($A483,"_",W$2),'Reference data SID'!$B:$N,13,FALSE)),"",VLOOKUP(CONCATENATE($A483,"_",W$2),'Reference data SID'!$B:$N,13,FALSE))</f>
        <v/>
      </c>
      <c r="X483" s="16" t="str">
        <f>IF(ISERROR(VLOOKUP(CONCATENATE($A483,"_",X$2),'Reference data SID'!$B:$N,13,FALSE)),"",VLOOKUP(CONCATENATE($A483,"_",X$2),'Reference data SID'!$B:$N,13,FALSE))</f>
        <v/>
      </c>
      <c r="Y483" s="16" t="str">
        <f>IF(ISERROR(VLOOKUP(CONCATENATE($A483,"_",Y$2),'Reference data SID'!$B:$N,13,FALSE)),"",VLOOKUP(CONCATENATE($A483,"_",Y$2),'Reference data SID'!$B:$N,13,FALSE))</f>
        <v/>
      </c>
      <c r="Z483" s="16" t="str">
        <f>IF(ISERROR(VLOOKUP(CONCATENATE($A483,"_",Z$2),'Reference data SID'!$B:$N,13,FALSE)),"",VLOOKUP(CONCATENATE($A483,"_",Z$2),'Reference data SID'!$B:$N,13,FALSE))</f>
        <v/>
      </c>
      <c r="AA483" s="16" t="str">
        <f>IF(ISERROR(VLOOKUP(CONCATENATE($A483,"_",AA$2),'Reference data SID'!$B:$N,13,FALSE)),"",VLOOKUP(CONCATENATE($A483,"_",AA$2),'Reference data SID'!$B:$N,13,FALSE))</f>
        <v/>
      </c>
      <c r="AB483" s="16" t="str">
        <f>IF(ISERROR(VLOOKUP(CONCATENATE($A483,"_",AB$2),'Reference data SID'!$B:$N,13,FALSE)),"",VLOOKUP(CONCATENATE($A483,"_",AB$2),'Reference data SID'!$B:$N,13,FALSE))</f>
        <v/>
      </c>
      <c r="AC483" s="16" t="str">
        <f>IF(ISERROR(VLOOKUP(CONCATENATE($A483,"_",AC$2),'Reference data SID'!$B:$N,13,FALSE)),"",VLOOKUP(CONCATENATE($A483,"_",AC$2),'Reference data SID'!$B:$N,13,FALSE))</f>
        <v/>
      </c>
      <c r="AD483" s="16" t="str">
        <f>IF(ISERROR(VLOOKUP(CONCATENATE($A483,"_",AD$2),'Reference data SID'!$B:$N,13,FALSE)),"",VLOOKUP(CONCATENATE($A483,"_",AD$2),'Reference data SID'!$B:$N,13,FALSE))</f>
        <v/>
      </c>
      <c r="AE483" s="16" t="str">
        <f>IF(ISERROR(VLOOKUP(CONCATENATE($A483,"_",AE$2),'Reference data SID'!$B:$N,13,FALSE)),"",VLOOKUP(CONCATENATE($A483,"_",AE$2),'Reference data SID'!$B:$N,13,FALSE))</f>
        <v/>
      </c>
      <c r="AF483" s="16" t="str">
        <f>IF(ISERROR(VLOOKUP(CONCATENATE($A483,"_",AF$2),'Reference data SID'!$B:$N,13,FALSE)),"",VLOOKUP(CONCATENATE($A483,"_",AF$2),'Reference data SID'!$B:$N,13,FALSE))</f>
        <v/>
      </c>
      <c r="AG483" s="16" t="str">
        <f>IF(ISERROR(VLOOKUP(CONCATENATE($A483,"_",AG$2),'Reference data SID'!$B:$N,13,FALSE)),"",VLOOKUP(CONCATENATE($A483,"_",AG$2),'Reference data SID'!$B:$N,13,FALSE))</f>
        <v/>
      </c>
      <c r="AH483" s="16" t="str">
        <f>IF(ISERROR(VLOOKUP(CONCATENATE($A483,"_",AH$2),'Reference data SID'!$B:$N,13,FALSE)),"",VLOOKUP(CONCATENATE($A483,"_",AH$2),'Reference data SID'!$B:$N,13,FALSE))</f>
        <v/>
      </c>
      <c r="AI483" s="16" t="str">
        <f>IF(ISERROR(VLOOKUP(CONCATENATE($A483,"_",AI$2),'Reference data SID'!$B:$N,13,FALSE)),"",VLOOKUP(CONCATENATE($A483,"_",AI$2),'Reference data SID'!$B:$N,13,FALSE))</f>
        <v/>
      </c>
      <c r="AJ483" s="16" t="str">
        <f>IF(ISERROR(VLOOKUP(CONCATENATE($A483,"_",AJ$2),'Reference data SID'!$B:$N,13,FALSE)),"",VLOOKUP(CONCATENATE($A483,"_",AJ$2),'Reference data SID'!$B:$N,13,FALSE))</f>
        <v/>
      </c>
      <c r="AK483" s="16" t="str">
        <f>IF(ISERROR(VLOOKUP(CONCATENATE($A483,"_",AK$2),'Reference data SID'!$B:$N,13,FALSE)),"",VLOOKUP(CONCATENATE($A483,"_",AK$2),'Reference data SID'!$B:$N,13,FALSE))</f>
        <v/>
      </c>
      <c r="AL483" s="16" t="str">
        <f>IF(ISERROR(VLOOKUP(CONCATENATE($A483,"_",AL$2),'Reference data SID'!$B:$N,13,FALSE)),"",VLOOKUP(CONCATENATE($A483,"_",AL$2),'Reference data SID'!$B:$N,13,FALSE))</f>
        <v/>
      </c>
      <c r="AM483" s="16" t="str">
        <f>IF(ISERROR(VLOOKUP(CONCATENATE($A483,"_",AM$2),'Reference data SID'!$B:$N,13,FALSE)),"",VLOOKUP(CONCATENATE($A483,"_",AM$2),'Reference data SID'!$B:$N,13,FALSE))</f>
        <v/>
      </c>
      <c r="AN483" s="16" t="str">
        <f>IF(ISERROR(VLOOKUP(CONCATENATE($A483,"_",AN$2),'Reference data SID'!$B:$N,13,FALSE)),"",VLOOKUP(CONCATENATE($A483,"_",AN$2),'Reference data SID'!$B:$N,13,FALSE))</f>
        <v/>
      </c>
      <c r="AO483" s="16" t="str">
        <f>IF(ISERROR(VLOOKUP(CONCATENATE($A483,"_",AO$2),'Reference data SID'!$B:$N,13,FALSE)),"",VLOOKUP(CONCATENATE($A483,"_",AO$2),'Reference data SID'!$B:$N,13,FALSE))</f>
        <v/>
      </c>
      <c r="AP483" s="16" t="str">
        <f>IF(ISERROR(VLOOKUP(CONCATENATE($A483,"_",AP$2),'Reference data SID'!$B:$N,13,FALSE)),"",VLOOKUP(CONCATENATE($A483,"_",AP$2),'Reference data SID'!$B:$N,13,FALSE))</f>
        <v/>
      </c>
      <c r="AQ483" s="16" t="str">
        <f>IF(ISERROR(VLOOKUP(CONCATENATE($A483,"_",AQ$2),'Reference data SID'!$B:$N,13,FALSE)),"",VLOOKUP(CONCATENATE($A483,"_",AQ$2),'Reference data SID'!$B:$N,13,FALSE))</f>
        <v/>
      </c>
      <c r="AR483" s="16" t="str">
        <f>IF(ISERROR(VLOOKUP(CONCATENATE($A483,"_",AR$2),'Reference data SID'!$B:$N,13,FALSE)),"",VLOOKUP(CONCATENATE($A483,"_",AR$2),'Reference data SID'!$B:$N,13,FALSE))</f>
        <v/>
      </c>
      <c r="AS483" s="16" t="str">
        <f>IF(ISERROR(VLOOKUP(CONCATENATE($A483,"_",AS$2),'Reference data SID'!$B:$N,13,FALSE)),"",VLOOKUP(CONCATENATE($A483,"_",AS$2),'Reference data SID'!$B:$N,13,FALSE))</f>
        <v/>
      </c>
      <c r="AT483" s="16" t="str">
        <f>IF(ISERROR(VLOOKUP(CONCATENATE($A483,"_",AT$2),'Reference data SID'!$B:$N,13,FALSE)),"",VLOOKUP(CONCATENATE($A483,"_",AT$2),'Reference data SID'!$B:$N,13,FALSE))</f>
        <v/>
      </c>
    </row>
    <row r="484" spans="1:46" x14ac:dyDescent="0.25">
      <c r="A484">
        <v>480</v>
      </c>
      <c r="B484" s="16" t="str">
        <f>IF(ISERROR(VLOOKUP(CONCATENATE($A484,"_",B$2),'Reference data SID'!$B:$N,13,FALSE)),"",VLOOKUP(CONCATENATE($A484,"_",B$2),'Reference data SID'!$B:$N,13,FALSE))</f>
        <v/>
      </c>
      <c r="C484" s="16" t="str">
        <f>IF(ISERROR(VLOOKUP(CONCATENATE($A484,"_",C$2),'Reference data SID'!$B:$N,13,FALSE)),"",VLOOKUP(CONCATENATE($A484,"_",C$2),'Reference data SID'!$B:$N,13,FALSE))</f>
        <v/>
      </c>
      <c r="D484" s="16" t="str">
        <f>IF(ISERROR(VLOOKUP(CONCATENATE($A484,"_",D$2),'Reference data SID'!$B:$N,13,FALSE)),"",VLOOKUP(CONCATENATE($A484,"_",D$2),'Reference data SID'!$B:$N,13,FALSE))</f>
        <v/>
      </c>
      <c r="E484" s="16" t="str">
        <f>IF(ISERROR(VLOOKUP(CONCATENATE($A484,"_",E$2),'Reference data SID'!$B:$N,13,FALSE)),"",VLOOKUP(CONCATENATE($A484,"_",E$2),'Reference data SID'!$B:$N,13,FALSE))</f>
        <v/>
      </c>
      <c r="F484" s="16" t="str">
        <f>IF(ISERROR(VLOOKUP(CONCATENATE($A484,"_",F$2),'Reference data SID'!$B:$N,13,FALSE)),"",VLOOKUP(CONCATENATE($A484,"_",F$2),'Reference data SID'!$B:$N,13,FALSE))</f>
        <v/>
      </c>
      <c r="G484" s="16" t="str">
        <f>IF(ISERROR(VLOOKUP(CONCATENATE($A484,"_",G$2),'Reference data SID'!$B:$N,13,FALSE)),"",VLOOKUP(CONCATENATE($A484,"_",G$2),'Reference data SID'!$B:$N,13,FALSE))</f>
        <v/>
      </c>
      <c r="H484" s="16" t="str">
        <f>IF(ISERROR(VLOOKUP(CONCATENATE($A484,"_",H$2),'Reference data SID'!$B:$N,13,FALSE)),"",VLOOKUP(CONCATENATE($A484,"_",H$2),'Reference data SID'!$B:$N,13,FALSE))</f>
        <v/>
      </c>
      <c r="I484" s="16" t="str">
        <f>IF(ISERROR(VLOOKUP(CONCATENATE($A484,"_",I$2),'Reference data SID'!$B:$N,13,FALSE)),"",VLOOKUP(CONCATENATE($A484,"_",I$2),'Reference data SID'!$B:$N,13,FALSE))</f>
        <v/>
      </c>
      <c r="J484" s="16" t="str">
        <f>IF(ISERROR(VLOOKUP(CONCATENATE($A484,"_",J$2),'Reference data SID'!$B:$N,13,FALSE)),"",VLOOKUP(CONCATENATE($A484,"_",J$2),'Reference data SID'!$B:$N,13,FALSE))</f>
        <v/>
      </c>
      <c r="K484" s="16" t="str">
        <f>IF(ISERROR(VLOOKUP(CONCATENATE($A484,"_",K$2),'Reference data SID'!$B:$N,13,FALSE)),"",VLOOKUP(CONCATENATE($A484,"_",K$2),'Reference data SID'!$B:$N,13,FALSE))</f>
        <v/>
      </c>
      <c r="L484" s="16" t="str">
        <f>IF(ISERROR(VLOOKUP(CONCATENATE($A484,"_",L$2),'Reference data SID'!$B:$N,13,FALSE)),"",VLOOKUP(CONCATENATE($A484,"_",L$2),'Reference data SID'!$B:$N,13,FALSE))</f>
        <v/>
      </c>
      <c r="M484" s="16" t="str">
        <f>IF(ISERROR(VLOOKUP(CONCATENATE($A484,"_",M$2),'Reference data SID'!$B:$N,13,FALSE)),"",VLOOKUP(CONCATENATE($A484,"_",M$2),'Reference data SID'!$B:$N,13,FALSE))</f>
        <v/>
      </c>
      <c r="N484" s="16" t="str">
        <f>IF(ISERROR(VLOOKUP(CONCATENATE($A484,"_",N$2),'Reference data SID'!$B:$N,13,FALSE)),"",VLOOKUP(CONCATENATE($A484,"_",N$2),'Reference data SID'!$B:$N,13,FALSE))</f>
        <v/>
      </c>
      <c r="O484" s="16" t="str">
        <f>IF(ISERROR(VLOOKUP(CONCATENATE($A484,"_",O$2),'Reference data SID'!$B:$N,13,FALSE)),"",VLOOKUP(CONCATENATE($A484,"_",O$2),'Reference data SID'!$B:$N,13,FALSE))</f>
        <v/>
      </c>
      <c r="P484" s="16" t="str">
        <f>IF(ISERROR(VLOOKUP(CONCATENATE($A484,"_",P$2),'Reference data SID'!$B:$N,13,FALSE)),"",VLOOKUP(CONCATENATE($A484,"_",P$2),'Reference data SID'!$B:$N,13,FALSE))</f>
        <v/>
      </c>
      <c r="Q484" s="16" t="str">
        <f>IF(ISERROR(VLOOKUP(CONCATENATE($A484,"_",Q$2),'Reference data SID'!$B:$N,13,FALSE)),"",VLOOKUP(CONCATENATE($A484,"_",Q$2),'Reference data SID'!$B:$N,13,FALSE))</f>
        <v/>
      </c>
      <c r="R484" s="16" t="str">
        <f>IF(ISERROR(VLOOKUP(CONCATENATE($A484,"_",R$2),'Reference data SID'!$B:$N,13,FALSE)),"",VLOOKUP(CONCATENATE($A484,"_",R$2),'Reference data SID'!$B:$N,13,FALSE))</f>
        <v/>
      </c>
      <c r="S484" s="16" t="str">
        <f>IF(ISERROR(VLOOKUP(CONCATENATE($A484,"_",S$2),'Reference data SID'!$B:$N,13,FALSE)),"",VLOOKUP(CONCATENATE($A484,"_",S$2),'Reference data SID'!$B:$N,13,FALSE))</f>
        <v/>
      </c>
      <c r="T484" s="16" t="str">
        <f>IF(ISERROR(VLOOKUP(CONCATENATE($A484,"_",T$2),'Reference data SID'!$B:$N,13,FALSE)),"",VLOOKUP(CONCATENATE($A484,"_",T$2),'Reference data SID'!$B:$N,13,FALSE))</f>
        <v/>
      </c>
      <c r="U484" s="16" t="str">
        <f>IF(ISERROR(VLOOKUP(CONCATENATE($A484,"_",U$2),'Reference data SID'!$B:$N,13,FALSE)),"",VLOOKUP(CONCATENATE($A484,"_",U$2),'Reference data SID'!$B:$N,13,FALSE))</f>
        <v/>
      </c>
      <c r="V484" s="16" t="str">
        <f>IF(ISERROR(VLOOKUP(CONCATENATE($A484,"_",V$2),'Reference data SID'!$B:$N,13,FALSE)),"",VLOOKUP(CONCATENATE($A484,"_",V$2),'Reference data SID'!$B:$N,13,FALSE))</f>
        <v/>
      </c>
      <c r="W484" s="16" t="str">
        <f>IF(ISERROR(VLOOKUP(CONCATENATE($A484,"_",W$2),'Reference data SID'!$B:$N,13,FALSE)),"",VLOOKUP(CONCATENATE($A484,"_",W$2),'Reference data SID'!$B:$N,13,FALSE))</f>
        <v/>
      </c>
      <c r="X484" s="16" t="str">
        <f>IF(ISERROR(VLOOKUP(CONCATENATE($A484,"_",X$2),'Reference data SID'!$B:$N,13,FALSE)),"",VLOOKUP(CONCATENATE($A484,"_",X$2),'Reference data SID'!$B:$N,13,FALSE))</f>
        <v/>
      </c>
      <c r="Y484" s="16" t="str">
        <f>IF(ISERROR(VLOOKUP(CONCATENATE($A484,"_",Y$2),'Reference data SID'!$B:$N,13,FALSE)),"",VLOOKUP(CONCATENATE($A484,"_",Y$2),'Reference data SID'!$B:$N,13,FALSE))</f>
        <v/>
      </c>
      <c r="Z484" s="16" t="str">
        <f>IF(ISERROR(VLOOKUP(CONCATENATE($A484,"_",Z$2),'Reference data SID'!$B:$N,13,FALSE)),"",VLOOKUP(CONCATENATE($A484,"_",Z$2),'Reference data SID'!$B:$N,13,FALSE))</f>
        <v/>
      </c>
      <c r="AA484" s="16" t="str">
        <f>IF(ISERROR(VLOOKUP(CONCATENATE($A484,"_",AA$2),'Reference data SID'!$B:$N,13,FALSE)),"",VLOOKUP(CONCATENATE($A484,"_",AA$2),'Reference data SID'!$B:$N,13,FALSE))</f>
        <v/>
      </c>
      <c r="AB484" s="16" t="str">
        <f>IF(ISERROR(VLOOKUP(CONCATENATE($A484,"_",AB$2),'Reference data SID'!$B:$N,13,FALSE)),"",VLOOKUP(CONCATENATE($A484,"_",AB$2),'Reference data SID'!$B:$N,13,FALSE))</f>
        <v/>
      </c>
      <c r="AC484" s="16" t="str">
        <f>IF(ISERROR(VLOOKUP(CONCATENATE($A484,"_",AC$2),'Reference data SID'!$B:$N,13,FALSE)),"",VLOOKUP(CONCATENATE($A484,"_",AC$2),'Reference data SID'!$B:$N,13,FALSE))</f>
        <v/>
      </c>
      <c r="AD484" s="16" t="str">
        <f>IF(ISERROR(VLOOKUP(CONCATENATE($A484,"_",AD$2),'Reference data SID'!$B:$N,13,FALSE)),"",VLOOKUP(CONCATENATE($A484,"_",AD$2),'Reference data SID'!$B:$N,13,FALSE))</f>
        <v/>
      </c>
      <c r="AE484" s="16" t="str">
        <f>IF(ISERROR(VLOOKUP(CONCATENATE($A484,"_",AE$2),'Reference data SID'!$B:$N,13,FALSE)),"",VLOOKUP(CONCATENATE($A484,"_",AE$2),'Reference data SID'!$B:$N,13,FALSE))</f>
        <v/>
      </c>
      <c r="AF484" s="16" t="str">
        <f>IF(ISERROR(VLOOKUP(CONCATENATE($A484,"_",AF$2),'Reference data SID'!$B:$N,13,FALSE)),"",VLOOKUP(CONCATENATE($A484,"_",AF$2),'Reference data SID'!$B:$N,13,FALSE))</f>
        <v/>
      </c>
      <c r="AG484" s="16" t="str">
        <f>IF(ISERROR(VLOOKUP(CONCATENATE($A484,"_",AG$2),'Reference data SID'!$B:$N,13,FALSE)),"",VLOOKUP(CONCATENATE($A484,"_",AG$2),'Reference data SID'!$B:$N,13,FALSE))</f>
        <v/>
      </c>
      <c r="AH484" s="16" t="str">
        <f>IF(ISERROR(VLOOKUP(CONCATENATE($A484,"_",AH$2),'Reference data SID'!$B:$N,13,FALSE)),"",VLOOKUP(CONCATENATE($A484,"_",AH$2),'Reference data SID'!$B:$N,13,FALSE))</f>
        <v/>
      </c>
      <c r="AI484" s="16" t="str">
        <f>IF(ISERROR(VLOOKUP(CONCATENATE($A484,"_",AI$2),'Reference data SID'!$B:$N,13,FALSE)),"",VLOOKUP(CONCATENATE($A484,"_",AI$2),'Reference data SID'!$B:$N,13,FALSE))</f>
        <v/>
      </c>
      <c r="AJ484" s="16" t="str">
        <f>IF(ISERROR(VLOOKUP(CONCATENATE($A484,"_",AJ$2),'Reference data SID'!$B:$N,13,FALSE)),"",VLOOKUP(CONCATENATE($A484,"_",AJ$2),'Reference data SID'!$B:$N,13,FALSE))</f>
        <v/>
      </c>
      <c r="AK484" s="16" t="str">
        <f>IF(ISERROR(VLOOKUP(CONCATENATE($A484,"_",AK$2),'Reference data SID'!$B:$N,13,FALSE)),"",VLOOKUP(CONCATENATE($A484,"_",AK$2),'Reference data SID'!$B:$N,13,FALSE))</f>
        <v/>
      </c>
      <c r="AL484" s="16" t="str">
        <f>IF(ISERROR(VLOOKUP(CONCATENATE($A484,"_",AL$2),'Reference data SID'!$B:$N,13,FALSE)),"",VLOOKUP(CONCATENATE($A484,"_",AL$2),'Reference data SID'!$B:$N,13,FALSE))</f>
        <v/>
      </c>
      <c r="AM484" s="16" t="str">
        <f>IF(ISERROR(VLOOKUP(CONCATENATE($A484,"_",AM$2),'Reference data SID'!$B:$N,13,FALSE)),"",VLOOKUP(CONCATENATE($A484,"_",AM$2),'Reference data SID'!$B:$N,13,FALSE))</f>
        <v/>
      </c>
      <c r="AN484" s="16" t="str">
        <f>IF(ISERROR(VLOOKUP(CONCATENATE($A484,"_",AN$2),'Reference data SID'!$B:$N,13,FALSE)),"",VLOOKUP(CONCATENATE($A484,"_",AN$2),'Reference data SID'!$B:$N,13,FALSE))</f>
        <v/>
      </c>
      <c r="AO484" s="16" t="str">
        <f>IF(ISERROR(VLOOKUP(CONCATENATE($A484,"_",AO$2),'Reference data SID'!$B:$N,13,FALSE)),"",VLOOKUP(CONCATENATE($A484,"_",AO$2),'Reference data SID'!$B:$N,13,FALSE))</f>
        <v/>
      </c>
      <c r="AP484" s="16" t="str">
        <f>IF(ISERROR(VLOOKUP(CONCATENATE($A484,"_",AP$2),'Reference data SID'!$B:$N,13,FALSE)),"",VLOOKUP(CONCATENATE($A484,"_",AP$2),'Reference data SID'!$B:$N,13,FALSE))</f>
        <v/>
      </c>
      <c r="AQ484" s="16" t="str">
        <f>IF(ISERROR(VLOOKUP(CONCATENATE($A484,"_",AQ$2),'Reference data SID'!$B:$N,13,FALSE)),"",VLOOKUP(CONCATENATE($A484,"_",AQ$2),'Reference data SID'!$B:$N,13,FALSE))</f>
        <v/>
      </c>
      <c r="AR484" s="16" t="str">
        <f>IF(ISERROR(VLOOKUP(CONCATENATE($A484,"_",AR$2),'Reference data SID'!$B:$N,13,FALSE)),"",VLOOKUP(CONCATENATE($A484,"_",AR$2),'Reference data SID'!$B:$N,13,FALSE))</f>
        <v/>
      </c>
      <c r="AS484" s="16" t="str">
        <f>IF(ISERROR(VLOOKUP(CONCATENATE($A484,"_",AS$2),'Reference data SID'!$B:$N,13,FALSE)),"",VLOOKUP(CONCATENATE($A484,"_",AS$2),'Reference data SID'!$B:$N,13,FALSE))</f>
        <v/>
      </c>
      <c r="AT484" s="16" t="str">
        <f>IF(ISERROR(VLOOKUP(CONCATENATE($A484,"_",AT$2),'Reference data SID'!$B:$N,13,FALSE)),"",VLOOKUP(CONCATENATE($A484,"_",AT$2),'Reference data SID'!$B:$N,13,FALSE))</f>
        <v/>
      </c>
    </row>
    <row r="485" spans="1:46" x14ac:dyDescent="0.25">
      <c r="A485">
        <v>481</v>
      </c>
      <c r="B485" s="16" t="str">
        <f>IF(ISERROR(VLOOKUP(CONCATENATE($A485,"_",B$2),'Reference data SID'!$B:$N,13,FALSE)),"",VLOOKUP(CONCATENATE($A485,"_",B$2),'Reference data SID'!$B:$N,13,FALSE))</f>
        <v/>
      </c>
      <c r="C485" s="16" t="str">
        <f>IF(ISERROR(VLOOKUP(CONCATENATE($A485,"_",C$2),'Reference data SID'!$B:$N,13,FALSE)),"",VLOOKUP(CONCATENATE($A485,"_",C$2),'Reference data SID'!$B:$N,13,FALSE))</f>
        <v/>
      </c>
      <c r="D485" s="16" t="str">
        <f>IF(ISERROR(VLOOKUP(CONCATENATE($A485,"_",D$2),'Reference data SID'!$B:$N,13,FALSE)),"",VLOOKUP(CONCATENATE($A485,"_",D$2),'Reference data SID'!$B:$N,13,FALSE))</f>
        <v/>
      </c>
      <c r="E485" s="16" t="str">
        <f>IF(ISERROR(VLOOKUP(CONCATENATE($A485,"_",E$2),'Reference data SID'!$B:$N,13,FALSE)),"",VLOOKUP(CONCATENATE($A485,"_",E$2),'Reference data SID'!$B:$N,13,FALSE))</f>
        <v/>
      </c>
      <c r="F485" s="16" t="str">
        <f>IF(ISERROR(VLOOKUP(CONCATENATE($A485,"_",F$2),'Reference data SID'!$B:$N,13,FALSE)),"",VLOOKUP(CONCATENATE($A485,"_",F$2),'Reference data SID'!$B:$N,13,FALSE))</f>
        <v/>
      </c>
      <c r="G485" s="16" t="str">
        <f>IF(ISERROR(VLOOKUP(CONCATENATE($A485,"_",G$2),'Reference data SID'!$B:$N,13,FALSE)),"",VLOOKUP(CONCATENATE($A485,"_",G$2),'Reference data SID'!$B:$N,13,FALSE))</f>
        <v/>
      </c>
      <c r="H485" s="16" t="str">
        <f>IF(ISERROR(VLOOKUP(CONCATENATE($A485,"_",H$2),'Reference data SID'!$B:$N,13,FALSE)),"",VLOOKUP(CONCATENATE($A485,"_",H$2),'Reference data SID'!$B:$N,13,FALSE))</f>
        <v/>
      </c>
      <c r="I485" s="16" t="str">
        <f>IF(ISERROR(VLOOKUP(CONCATENATE($A485,"_",I$2),'Reference data SID'!$B:$N,13,FALSE)),"",VLOOKUP(CONCATENATE($A485,"_",I$2),'Reference data SID'!$B:$N,13,FALSE))</f>
        <v/>
      </c>
      <c r="J485" s="16" t="str">
        <f>IF(ISERROR(VLOOKUP(CONCATENATE($A485,"_",J$2),'Reference data SID'!$B:$N,13,FALSE)),"",VLOOKUP(CONCATENATE($A485,"_",J$2),'Reference data SID'!$B:$N,13,FALSE))</f>
        <v/>
      </c>
      <c r="K485" s="16" t="str">
        <f>IF(ISERROR(VLOOKUP(CONCATENATE($A485,"_",K$2),'Reference data SID'!$B:$N,13,FALSE)),"",VLOOKUP(CONCATENATE($A485,"_",K$2),'Reference data SID'!$B:$N,13,FALSE))</f>
        <v/>
      </c>
      <c r="L485" s="16" t="str">
        <f>IF(ISERROR(VLOOKUP(CONCATENATE($A485,"_",L$2),'Reference data SID'!$B:$N,13,FALSE)),"",VLOOKUP(CONCATENATE($A485,"_",L$2),'Reference data SID'!$B:$N,13,FALSE))</f>
        <v/>
      </c>
      <c r="M485" s="16" t="str">
        <f>IF(ISERROR(VLOOKUP(CONCATENATE($A485,"_",M$2),'Reference data SID'!$B:$N,13,FALSE)),"",VLOOKUP(CONCATENATE($A485,"_",M$2),'Reference data SID'!$B:$N,13,FALSE))</f>
        <v/>
      </c>
      <c r="N485" s="16" t="str">
        <f>IF(ISERROR(VLOOKUP(CONCATENATE($A485,"_",N$2),'Reference data SID'!$B:$N,13,FALSE)),"",VLOOKUP(CONCATENATE($A485,"_",N$2),'Reference data SID'!$B:$N,13,FALSE))</f>
        <v/>
      </c>
      <c r="O485" s="16" t="str">
        <f>IF(ISERROR(VLOOKUP(CONCATENATE($A485,"_",O$2),'Reference data SID'!$B:$N,13,FALSE)),"",VLOOKUP(CONCATENATE($A485,"_",O$2),'Reference data SID'!$B:$N,13,FALSE))</f>
        <v/>
      </c>
      <c r="P485" s="16" t="str">
        <f>IF(ISERROR(VLOOKUP(CONCATENATE($A485,"_",P$2),'Reference data SID'!$B:$N,13,FALSE)),"",VLOOKUP(CONCATENATE($A485,"_",P$2),'Reference data SID'!$B:$N,13,FALSE))</f>
        <v/>
      </c>
      <c r="Q485" s="16" t="str">
        <f>IF(ISERROR(VLOOKUP(CONCATENATE($A485,"_",Q$2),'Reference data SID'!$B:$N,13,FALSE)),"",VLOOKUP(CONCATENATE($A485,"_",Q$2),'Reference data SID'!$B:$N,13,FALSE))</f>
        <v/>
      </c>
      <c r="R485" s="16" t="str">
        <f>IF(ISERROR(VLOOKUP(CONCATENATE($A485,"_",R$2),'Reference data SID'!$B:$N,13,FALSE)),"",VLOOKUP(CONCATENATE($A485,"_",R$2),'Reference data SID'!$B:$N,13,FALSE))</f>
        <v/>
      </c>
      <c r="S485" s="16" t="str">
        <f>IF(ISERROR(VLOOKUP(CONCATENATE($A485,"_",S$2),'Reference data SID'!$B:$N,13,FALSE)),"",VLOOKUP(CONCATENATE($A485,"_",S$2),'Reference data SID'!$B:$N,13,FALSE))</f>
        <v/>
      </c>
      <c r="T485" s="16" t="str">
        <f>IF(ISERROR(VLOOKUP(CONCATENATE($A485,"_",T$2),'Reference data SID'!$B:$N,13,FALSE)),"",VLOOKUP(CONCATENATE($A485,"_",T$2),'Reference data SID'!$B:$N,13,FALSE))</f>
        <v/>
      </c>
      <c r="U485" s="16" t="str">
        <f>IF(ISERROR(VLOOKUP(CONCATENATE($A485,"_",U$2),'Reference data SID'!$B:$N,13,FALSE)),"",VLOOKUP(CONCATENATE($A485,"_",U$2),'Reference data SID'!$B:$N,13,FALSE))</f>
        <v/>
      </c>
      <c r="V485" s="16" t="str">
        <f>IF(ISERROR(VLOOKUP(CONCATENATE($A485,"_",V$2),'Reference data SID'!$B:$N,13,FALSE)),"",VLOOKUP(CONCATENATE($A485,"_",V$2),'Reference data SID'!$B:$N,13,FALSE))</f>
        <v/>
      </c>
      <c r="W485" s="16" t="str">
        <f>IF(ISERROR(VLOOKUP(CONCATENATE($A485,"_",W$2),'Reference data SID'!$B:$N,13,FALSE)),"",VLOOKUP(CONCATENATE($A485,"_",W$2),'Reference data SID'!$B:$N,13,FALSE))</f>
        <v/>
      </c>
      <c r="X485" s="16" t="str">
        <f>IF(ISERROR(VLOOKUP(CONCATENATE($A485,"_",X$2),'Reference data SID'!$B:$N,13,FALSE)),"",VLOOKUP(CONCATENATE($A485,"_",X$2),'Reference data SID'!$B:$N,13,FALSE))</f>
        <v/>
      </c>
      <c r="Y485" s="16" t="str">
        <f>IF(ISERROR(VLOOKUP(CONCATENATE($A485,"_",Y$2),'Reference data SID'!$B:$N,13,FALSE)),"",VLOOKUP(CONCATENATE($A485,"_",Y$2),'Reference data SID'!$B:$N,13,FALSE))</f>
        <v/>
      </c>
      <c r="Z485" s="16" t="str">
        <f>IF(ISERROR(VLOOKUP(CONCATENATE($A485,"_",Z$2),'Reference data SID'!$B:$N,13,FALSE)),"",VLOOKUP(CONCATENATE($A485,"_",Z$2),'Reference data SID'!$B:$N,13,FALSE))</f>
        <v/>
      </c>
      <c r="AA485" s="16" t="str">
        <f>IF(ISERROR(VLOOKUP(CONCATENATE($A485,"_",AA$2),'Reference data SID'!$B:$N,13,FALSE)),"",VLOOKUP(CONCATENATE($A485,"_",AA$2),'Reference data SID'!$B:$N,13,FALSE))</f>
        <v/>
      </c>
      <c r="AB485" s="16" t="str">
        <f>IF(ISERROR(VLOOKUP(CONCATENATE($A485,"_",AB$2),'Reference data SID'!$B:$N,13,FALSE)),"",VLOOKUP(CONCATENATE($A485,"_",AB$2),'Reference data SID'!$B:$N,13,FALSE))</f>
        <v/>
      </c>
      <c r="AC485" s="16" t="str">
        <f>IF(ISERROR(VLOOKUP(CONCATENATE($A485,"_",AC$2),'Reference data SID'!$B:$N,13,FALSE)),"",VLOOKUP(CONCATENATE($A485,"_",AC$2),'Reference data SID'!$B:$N,13,FALSE))</f>
        <v/>
      </c>
      <c r="AD485" s="16" t="str">
        <f>IF(ISERROR(VLOOKUP(CONCATENATE($A485,"_",AD$2),'Reference data SID'!$B:$N,13,FALSE)),"",VLOOKUP(CONCATENATE($A485,"_",AD$2),'Reference data SID'!$B:$N,13,FALSE))</f>
        <v/>
      </c>
      <c r="AE485" s="16" t="str">
        <f>IF(ISERROR(VLOOKUP(CONCATENATE($A485,"_",AE$2),'Reference data SID'!$B:$N,13,FALSE)),"",VLOOKUP(CONCATENATE($A485,"_",AE$2),'Reference data SID'!$B:$N,13,FALSE))</f>
        <v/>
      </c>
      <c r="AF485" s="16" t="str">
        <f>IF(ISERROR(VLOOKUP(CONCATENATE($A485,"_",AF$2),'Reference data SID'!$B:$N,13,FALSE)),"",VLOOKUP(CONCATENATE($A485,"_",AF$2),'Reference data SID'!$B:$N,13,FALSE))</f>
        <v/>
      </c>
      <c r="AG485" s="16" t="str">
        <f>IF(ISERROR(VLOOKUP(CONCATENATE($A485,"_",AG$2),'Reference data SID'!$B:$N,13,FALSE)),"",VLOOKUP(CONCATENATE($A485,"_",AG$2),'Reference data SID'!$B:$N,13,FALSE))</f>
        <v/>
      </c>
      <c r="AH485" s="16" t="str">
        <f>IF(ISERROR(VLOOKUP(CONCATENATE($A485,"_",AH$2),'Reference data SID'!$B:$N,13,FALSE)),"",VLOOKUP(CONCATENATE($A485,"_",AH$2),'Reference data SID'!$B:$N,13,FALSE))</f>
        <v/>
      </c>
      <c r="AI485" s="16" t="str">
        <f>IF(ISERROR(VLOOKUP(CONCATENATE($A485,"_",AI$2),'Reference data SID'!$B:$N,13,FALSE)),"",VLOOKUP(CONCATENATE($A485,"_",AI$2),'Reference data SID'!$B:$N,13,FALSE))</f>
        <v/>
      </c>
      <c r="AJ485" s="16" t="str">
        <f>IF(ISERROR(VLOOKUP(CONCATENATE($A485,"_",AJ$2),'Reference data SID'!$B:$N,13,FALSE)),"",VLOOKUP(CONCATENATE($A485,"_",AJ$2),'Reference data SID'!$B:$N,13,FALSE))</f>
        <v/>
      </c>
      <c r="AK485" s="16" t="str">
        <f>IF(ISERROR(VLOOKUP(CONCATENATE($A485,"_",AK$2),'Reference data SID'!$B:$N,13,FALSE)),"",VLOOKUP(CONCATENATE($A485,"_",AK$2),'Reference data SID'!$B:$N,13,FALSE))</f>
        <v/>
      </c>
      <c r="AL485" s="16" t="str">
        <f>IF(ISERROR(VLOOKUP(CONCATENATE($A485,"_",AL$2),'Reference data SID'!$B:$N,13,FALSE)),"",VLOOKUP(CONCATENATE($A485,"_",AL$2),'Reference data SID'!$B:$N,13,FALSE))</f>
        <v/>
      </c>
      <c r="AM485" s="16" t="str">
        <f>IF(ISERROR(VLOOKUP(CONCATENATE($A485,"_",AM$2),'Reference data SID'!$B:$N,13,FALSE)),"",VLOOKUP(CONCATENATE($A485,"_",AM$2),'Reference data SID'!$B:$N,13,FALSE))</f>
        <v/>
      </c>
      <c r="AN485" s="16" t="str">
        <f>IF(ISERROR(VLOOKUP(CONCATENATE($A485,"_",AN$2),'Reference data SID'!$B:$N,13,FALSE)),"",VLOOKUP(CONCATENATE($A485,"_",AN$2),'Reference data SID'!$B:$N,13,FALSE))</f>
        <v/>
      </c>
      <c r="AO485" s="16" t="str">
        <f>IF(ISERROR(VLOOKUP(CONCATENATE($A485,"_",AO$2),'Reference data SID'!$B:$N,13,FALSE)),"",VLOOKUP(CONCATENATE($A485,"_",AO$2),'Reference data SID'!$B:$N,13,FALSE))</f>
        <v/>
      </c>
      <c r="AP485" s="16" t="str">
        <f>IF(ISERROR(VLOOKUP(CONCATENATE($A485,"_",AP$2),'Reference data SID'!$B:$N,13,FALSE)),"",VLOOKUP(CONCATENATE($A485,"_",AP$2),'Reference data SID'!$B:$N,13,FALSE))</f>
        <v/>
      </c>
      <c r="AQ485" s="16" t="str">
        <f>IF(ISERROR(VLOOKUP(CONCATENATE($A485,"_",AQ$2),'Reference data SID'!$B:$N,13,FALSE)),"",VLOOKUP(CONCATENATE($A485,"_",AQ$2),'Reference data SID'!$B:$N,13,FALSE))</f>
        <v/>
      </c>
      <c r="AR485" s="16" t="str">
        <f>IF(ISERROR(VLOOKUP(CONCATENATE($A485,"_",AR$2),'Reference data SID'!$B:$N,13,FALSE)),"",VLOOKUP(CONCATENATE($A485,"_",AR$2),'Reference data SID'!$B:$N,13,FALSE))</f>
        <v/>
      </c>
      <c r="AS485" s="16" t="str">
        <f>IF(ISERROR(VLOOKUP(CONCATENATE($A485,"_",AS$2),'Reference data SID'!$B:$N,13,FALSE)),"",VLOOKUP(CONCATENATE($A485,"_",AS$2),'Reference data SID'!$B:$N,13,FALSE))</f>
        <v/>
      </c>
      <c r="AT485" s="16" t="str">
        <f>IF(ISERROR(VLOOKUP(CONCATENATE($A485,"_",AT$2),'Reference data SID'!$B:$N,13,FALSE)),"",VLOOKUP(CONCATENATE($A485,"_",AT$2),'Reference data SID'!$B:$N,13,FALSE))</f>
        <v/>
      </c>
    </row>
    <row r="486" spans="1:46" x14ac:dyDescent="0.25">
      <c r="A486">
        <v>482</v>
      </c>
      <c r="B486" s="16" t="str">
        <f>IF(ISERROR(VLOOKUP(CONCATENATE($A486,"_",B$2),'Reference data SID'!$B:$N,13,FALSE)),"",VLOOKUP(CONCATENATE($A486,"_",B$2),'Reference data SID'!$B:$N,13,FALSE))</f>
        <v/>
      </c>
      <c r="C486" s="16" t="str">
        <f>IF(ISERROR(VLOOKUP(CONCATENATE($A486,"_",C$2),'Reference data SID'!$B:$N,13,FALSE)),"",VLOOKUP(CONCATENATE($A486,"_",C$2),'Reference data SID'!$B:$N,13,FALSE))</f>
        <v/>
      </c>
      <c r="D486" s="16" t="str">
        <f>IF(ISERROR(VLOOKUP(CONCATENATE($A486,"_",D$2),'Reference data SID'!$B:$N,13,FALSE)),"",VLOOKUP(CONCATENATE($A486,"_",D$2),'Reference data SID'!$B:$N,13,FALSE))</f>
        <v/>
      </c>
      <c r="E486" s="16" t="str">
        <f>IF(ISERROR(VLOOKUP(CONCATENATE($A486,"_",E$2),'Reference data SID'!$B:$N,13,FALSE)),"",VLOOKUP(CONCATENATE($A486,"_",E$2),'Reference data SID'!$B:$N,13,FALSE))</f>
        <v/>
      </c>
      <c r="F486" s="16" t="str">
        <f>IF(ISERROR(VLOOKUP(CONCATENATE($A486,"_",F$2),'Reference data SID'!$B:$N,13,FALSE)),"",VLOOKUP(CONCATENATE($A486,"_",F$2),'Reference data SID'!$B:$N,13,FALSE))</f>
        <v/>
      </c>
      <c r="G486" s="16" t="str">
        <f>IF(ISERROR(VLOOKUP(CONCATENATE($A486,"_",G$2),'Reference data SID'!$B:$N,13,FALSE)),"",VLOOKUP(CONCATENATE($A486,"_",G$2),'Reference data SID'!$B:$N,13,FALSE))</f>
        <v/>
      </c>
      <c r="H486" s="16" t="str">
        <f>IF(ISERROR(VLOOKUP(CONCATENATE($A486,"_",H$2),'Reference data SID'!$B:$N,13,FALSE)),"",VLOOKUP(CONCATENATE($A486,"_",H$2),'Reference data SID'!$B:$N,13,FALSE))</f>
        <v/>
      </c>
      <c r="I486" s="16" t="str">
        <f>IF(ISERROR(VLOOKUP(CONCATENATE($A486,"_",I$2),'Reference data SID'!$B:$N,13,FALSE)),"",VLOOKUP(CONCATENATE($A486,"_",I$2),'Reference data SID'!$B:$N,13,FALSE))</f>
        <v/>
      </c>
      <c r="J486" s="16" t="str">
        <f>IF(ISERROR(VLOOKUP(CONCATENATE($A486,"_",J$2),'Reference data SID'!$B:$N,13,FALSE)),"",VLOOKUP(CONCATENATE($A486,"_",J$2),'Reference data SID'!$B:$N,13,FALSE))</f>
        <v/>
      </c>
      <c r="K486" s="16" t="str">
        <f>IF(ISERROR(VLOOKUP(CONCATENATE($A486,"_",K$2),'Reference data SID'!$B:$N,13,FALSE)),"",VLOOKUP(CONCATENATE($A486,"_",K$2),'Reference data SID'!$B:$N,13,FALSE))</f>
        <v/>
      </c>
      <c r="L486" s="16" t="str">
        <f>IF(ISERROR(VLOOKUP(CONCATENATE($A486,"_",L$2),'Reference data SID'!$B:$N,13,FALSE)),"",VLOOKUP(CONCATENATE($A486,"_",L$2),'Reference data SID'!$B:$N,13,FALSE))</f>
        <v/>
      </c>
      <c r="M486" s="16" t="str">
        <f>IF(ISERROR(VLOOKUP(CONCATENATE($A486,"_",M$2),'Reference data SID'!$B:$N,13,FALSE)),"",VLOOKUP(CONCATENATE($A486,"_",M$2),'Reference data SID'!$B:$N,13,FALSE))</f>
        <v/>
      </c>
      <c r="N486" s="16" t="str">
        <f>IF(ISERROR(VLOOKUP(CONCATENATE($A486,"_",N$2),'Reference data SID'!$B:$N,13,FALSE)),"",VLOOKUP(CONCATENATE($A486,"_",N$2),'Reference data SID'!$B:$N,13,FALSE))</f>
        <v/>
      </c>
      <c r="O486" s="16" t="str">
        <f>IF(ISERROR(VLOOKUP(CONCATENATE($A486,"_",O$2),'Reference data SID'!$B:$N,13,FALSE)),"",VLOOKUP(CONCATENATE($A486,"_",O$2),'Reference data SID'!$B:$N,13,FALSE))</f>
        <v/>
      </c>
      <c r="P486" s="16" t="str">
        <f>IF(ISERROR(VLOOKUP(CONCATENATE($A486,"_",P$2),'Reference data SID'!$B:$N,13,FALSE)),"",VLOOKUP(CONCATENATE($A486,"_",P$2),'Reference data SID'!$B:$N,13,FALSE))</f>
        <v/>
      </c>
      <c r="Q486" s="16" t="str">
        <f>IF(ISERROR(VLOOKUP(CONCATENATE($A486,"_",Q$2),'Reference data SID'!$B:$N,13,FALSE)),"",VLOOKUP(CONCATENATE($A486,"_",Q$2),'Reference data SID'!$B:$N,13,FALSE))</f>
        <v/>
      </c>
      <c r="R486" s="16" t="str">
        <f>IF(ISERROR(VLOOKUP(CONCATENATE($A486,"_",R$2),'Reference data SID'!$B:$N,13,FALSE)),"",VLOOKUP(CONCATENATE($A486,"_",R$2),'Reference data SID'!$B:$N,13,FALSE))</f>
        <v/>
      </c>
      <c r="S486" s="16" t="str">
        <f>IF(ISERROR(VLOOKUP(CONCATENATE($A486,"_",S$2),'Reference data SID'!$B:$N,13,FALSE)),"",VLOOKUP(CONCATENATE($A486,"_",S$2),'Reference data SID'!$B:$N,13,FALSE))</f>
        <v/>
      </c>
      <c r="T486" s="16" t="str">
        <f>IF(ISERROR(VLOOKUP(CONCATENATE($A486,"_",T$2),'Reference data SID'!$B:$N,13,FALSE)),"",VLOOKUP(CONCATENATE($A486,"_",T$2),'Reference data SID'!$B:$N,13,FALSE))</f>
        <v/>
      </c>
      <c r="U486" s="16" t="str">
        <f>IF(ISERROR(VLOOKUP(CONCATENATE($A486,"_",U$2),'Reference data SID'!$B:$N,13,FALSE)),"",VLOOKUP(CONCATENATE($A486,"_",U$2),'Reference data SID'!$B:$N,13,FALSE))</f>
        <v/>
      </c>
      <c r="V486" s="16" t="str">
        <f>IF(ISERROR(VLOOKUP(CONCATENATE($A486,"_",V$2),'Reference data SID'!$B:$N,13,FALSE)),"",VLOOKUP(CONCATENATE($A486,"_",V$2),'Reference data SID'!$B:$N,13,FALSE))</f>
        <v/>
      </c>
      <c r="W486" s="16" t="str">
        <f>IF(ISERROR(VLOOKUP(CONCATENATE($A486,"_",W$2),'Reference data SID'!$B:$N,13,FALSE)),"",VLOOKUP(CONCATENATE($A486,"_",W$2),'Reference data SID'!$B:$N,13,FALSE))</f>
        <v/>
      </c>
      <c r="X486" s="16" t="str">
        <f>IF(ISERROR(VLOOKUP(CONCATENATE($A486,"_",X$2),'Reference data SID'!$B:$N,13,FALSE)),"",VLOOKUP(CONCATENATE($A486,"_",X$2),'Reference data SID'!$B:$N,13,FALSE))</f>
        <v/>
      </c>
      <c r="Y486" s="16" t="str">
        <f>IF(ISERROR(VLOOKUP(CONCATENATE($A486,"_",Y$2),'Reference data SID'!$B:$N,13,FALSE)),"",VLOOKUP(CONCATENATE($A486,"_",Y$2),'Reference data SID'!$B:$N,13,FALSE))</f>
        <v/>
      </c>
      <c r="Z486" s="16" t="str">
        <f>IF(ISERROR(VLOOKUP(CONCATENATE($A486,"_",Z$2),'Reference data SID'!$B:$N,13,FALSE)),"",VLOOKUP(CONCATENATE($A486,"_",Z$2),'Reference data SID'!$B:$N,13,FALSE))</f>
        <v/>
      </c>
      <c r="AA486" s="16" t="str">
        <f>IF(ISERROR(VLOOKUP(CONCATENATE($A486,"_",AA$2),'Reference data SID'!$B:$N,13,FALSE)),"",VLOOKUP(CONCATENATE($A486,"_",AA$2),'Reference data SID'!$B:$N,13,FALSE))</f>
        <v/>
      </c>
      <c r="AB486" s="16" t="str">
        <f>IF(ISERROR(VLOOKUP(CONCATENATE($A486,"_",AB$2),'Reference data SID'!$B:$N,13,FALSE)),"",VLOOKUP(CONCATENATE($A486,"_",AB$2),'Reference data SID'!$B:$N,13,FALSE))</f>
        <v/>
      </c>
      <c r="AC486" s="16" t="str">
        <f>IF(ISERROR(VLOOKUP(CONCATENATE($A486,"_",AC$2),'Reference data SID'!$B:$N,13,FALSE)),"",VLOOKUP(CONCATENATE($A486,"_",AC$2),'Reference data SID'!$B:$N,13,FALSE))</f>
        <v/>
      </c>
      <c r="AD486" s="16" t="str">
        <f>IF(ISERROR(VLOOKUP(CONCATENATE($A486,"_",AD$2),'Reference data SID'!$B:$N,13,FALSE)),"",VLOOKUP(CONCATENATE($A486,"_",AD$2),'Reference data SID'!$B:$N,13,FALSE))</f>
        <v/>
      </c>
      <c r="AE486" s="16" t="str">
        <f>IF(ISERROR(VLOOKUP(CONCATENATE($A486,"_",AE$2),'Reference data SID'!$B:$N,13,FALSE)),"",VLOOKUP(CONCATENATE($A486,"_",AE$2),'Reference data SID'!$B:$N,13,FALSE))</f>
        <v/>
      </c>
      <c r="AF486" s="16" t="str">
        <f>IF(ISERROR(VLOOKUP(CONCATENATE($A486,"_",AF$2),'Reference data SID'!$B:$N,13,FALSE)),"",VLOOKUP(CONCATENATE($A486,"_",AF$2),'Reference data SID'!$B:$N,13,FALSE))</f>
        <v/>
      </c>
      <c r="AG486" s="16" t="str">
        <f>IF(ISERROR(VLOOKUP(CONCATENATE($A486,"_",AG$2),'Reference data SID'!$B:$N,13,FALSE)),"",VLOOKUP(CONCATENATE($A486,"_",AG$2),'Reference data SID'!$B:$N,13,FALSE))</f>
        <v/>
      </c>
      <c r="AH486" s="16" t="str">
        <f>IF(ISERROR(VLOOKUP(CONCATENATE($A486,"_",AH$2),'Reference data SID'!$B:$N,13,FALSE)),"",VLOOKUP(CONCATENATE($A486,"_",AH$2),'Reference data SID'!$B:$N,13,FALSE))</f>
        <v/>
      </c>
      <c r="AI486" s="16" t="str">
        <f>IF(ISERROR(VLOOKUP(CONCATENATE($A486,"_",AI$2),'Reference data SID'!$B:$N,13,FALSE)),"",VLOOKUP(CONCATENATE($A486,"_",AI$2),'Reference data SID'!$B:$N,13,FALSE))</f>
        <v/>
      </c>
      <c r="AJ486" s="16" t="str">
        <f>IF(ISERROR(VLOOKUP(CONCATENATE($A486,"_",AJ$2),'Reference data SID'!$B:$N,13,FALSE)),"",VLOOKUP(CONCATENATE($A486,"_",AJ$2),'Reference data SID'!$B:$N,13,FALSE))</f>
        <v/>
      </c>
      <c r="AK486" s="16" t="str">
        <f>IF(ISERROR(VLOOKUP(CONCATENATE($A486,"_",AK$2),'Reference data SID'!$B:$N,13,FALSE)),"",VLOOKUP(CONCATENATE($A486,"_",AK$2),'Reference data SID'!$B:$N,13,FALSE))</f>
        <v/>
      </c>
      <c r="AL486" s="16" t="str">
        <f>IF(ISERROR(VLOOKUP(CONCATENATE($A486,"_",AL$2),'Reference data SID'!$B:$N,13,FALSE)),"",VLOOKUP(CONCATENATE($A486,"_",AL$2),'Reference data SID'!$B:$N,13,FALSE))</f>
        <v/>
      </c>
      <c r="AM486" s="16" t="str">
        <f>IF(ISERROR(VLOOKUP(CONCATENATE($A486,"_",AM$2),'Reference data SID'!$B:$N,13,FALSE)),"",VLOOKUP(CONCATENATE($A486,"_",AM$2),'Reference data SID'!$B:$N,13,FALSE))</f>
        <v/>
      </c>
      <c r="AN486" s="16" t="str">
        <f>IF(ISERROR(VLOOKUP(CONCATENATE($A486,"_",AN$2),'Reference data SID'!$B:$N,13,FALSE)),"",VLOOKUP(CONCATENATE($A486,"_",AN$2),'Reference data SID'!$B:$N,13,FALSE))</f>
        <v/>
      </c>
      <c r="AO486" s="16" t="str">
        <f>IF(ISERROR(VLOOKUP(CONCATENATE($A486,"_",AO$2),'Reference data SID'!$B:$N,13,FALSE)),"",VLOOKUP(CONCATENATE($A486,"_",AO$2),'Reference data SID'!$B:$N,13,FALSE))</f>
        <v/>
      </c>
      <c r="AP486" s="16" t="str">
        <f>IF(ISERROR(VLOOKUP(CONCATENATE($A486,"_",AP$2),'Reference data SID'!$B:$N,13,FALSE)),"",VLOOKUP(CONCATENATE($A486,"_",AP$2),'Reference data SID'!$B:$N,13,FALSE))</f>
        <v/>
      </c>
      <c r="AQ486" s="16" t="str">
        <f>IF(ISERROR(VLOOKUP(CONCATENATE($A486,"_",AQ$2),'Reference data SID'!$B:$N,13,FALSE)),"",VLOOKUP(CONCATENATE($A486,"_",AQ$2),'Reference data SID'!$B:$N,13,FALSE))</f>
        <v/>
      </c>
      <c r="AR486" s="16" t="str">
        <f>IF(ISERROR(VLOOKUP(CONCATENATE($A486,"_",AR$2),'Reference data SID'!$B:$N,13,FALSE)),"",VLOOKUP(CONCATENATE($A486,"_",AR$2),'Reference data SID'!$B:$N,13,FALSE))</f>
        <v/>
      </c>
      <c r="AS486" s="16" t="str">
        <f>IF(ISERROR(VLOOKUP(CONCATENATE($A486,"_",AS$2),'Reference data SID'!$B:$N,13,FALSE)),"",VLOOKUP(CONCATENATE($A486,"_",AS$2),'Reference data SID'!$B:$N,13,FALSE))</f>
        <v/>
      </c>
      <c r="AT486" s="16" t="str">
        <f>IF(ISERROR(VLOOKUP(CONCATENATE($A486,"_",AT$2),'Reference data SID'!$B:$N,13,FALSE)),"",VLOOKUP(CONCATENATE($A486,"_",AT$2),'Reference data SID'!$B:$N,13,FALSE))</f>
        <v/>
      </c>
    </row>
    <row r="487" spans="1:46" x14ac:dyDescent="0.25">
      <c r="A487">
        <v>483</v>
      </c>
      <c r="B487" s="16" t="str">
        <f>IF(ISERROR(VLOOKUP(CONCATENATE($A487,"_",B$2),'Reference data SID'!$B:$N,13,FALSE)),"",VLOOKUP(CONCATENATE($A487,"_",B$2),'Reference data SID'!$B:$N,13,FALSE))</f>
        <v/>
      </c>
      <c r="C487" s="16" t="str">
        <f>IF(ISERROR(VLOOKUP(CONCATENATE($A487,"_",C$2),'Reference data SID'!$B:$N,13,FALSE)),"",VLOOKUP(CONCATENATE($A487,"_",C$2),'Reference data SID'!$B:$N,13,FALSE))</f>
        <v/>
      </c>
      <c r="D487" s="16" t="str">
        <f>IF(ISERROR(VLOOKUP(CONCATENATE($A487,"_",D$2),'Reference data SID'!$B:$N,13,FALSE)),"",VLOOKUP(CONCATENATE($A487,"_",D$2),'Reference data SID'!$B:$N,13,FALSE))</f>
        <v/>
      </c>
      <c r="E487" s="16" t="str">
        <f>IF(ISERROR(VLOOKUP(CONCATENATE($A487,"_",E$2),'Reference data SID'!$B:$N,13,FALSE)),"",VLOOKUP(CONCATENATE($A487,"_",E$2),'Reference data SID'!$B:$N,13,FALSE))</f>
        <v/>
      </c>
      <c r="F487" s="16" t="str">
        <f>IF(ISERROR(VLOOKUP(CONCATENATE($A487,"_",F$2),'Reference data SID'!$B:$N,13,FALSE)),"",VLOOKUP(CONCATENATE($A487,"_",F$2),'Reference data SID'!$B:$N,13,FALSE))</f>
        <v/>
      </c>
      <c r="G487" s="16" t="str">
        <f>IF(ISERROR(VLOOKUP(CONCATENATE($A487,"_",G$2),'Reference data SID'!$B:$N,13,FALSE)),"",VLOOKUP(CONCATENATE($A487,"_",G$2),'Reference data SID'!$B:$N,13,FALSE))</f>
        <v/>
      </c>
      <c r="H487" s="16" t="str">
        <f>IF(ISERROR(VLOOKUP(CONCATENATE($A487,"_",H$2),'Reference data SID'!$B:$N,13,FALSE)),"",VLOOKUP(CONCATENATE($A487,"_",H$2),'Reference data SID'!$B:$N,13,FALSE))</f>
        <v/>
      </c>
      <c r="I487" s="16" t="str">
        <f>IF(ISERROR(VLOOKUP(CONCATENATE($A487,"_",I$2),'Reference data SID'!$B:$N,13,FALSE)),"",VLOOKUP(CONCATENATE($A487,"_",I$2),'Reference data SID'!$B:$N,13,FALSE))</f>
        <v/>
      </c>
      <c r="J487" s="16" t="str">
        <f>IF(ISERROR(VLOOKUP(CONCATENATE($A487,"_",J$2),'Reference data SID'!$B:$N,13,FALSE)),"",VLOOKUP(CONCATENATE($A487,"_",J$2),'Reference data SID'!$B:$N,13,FALSE))</f>
        <v/>
      </c>
      <c r="K487" s="16" t="str">
        <f>IF(ISERROR(VLOOKUP(CONCATENATE($A487,"_",K$2),'Reference data SID'!$B:$N,13,FALSE)),"",VLOOKUP(CONCATENATE($A487,"_",K$2),'Reference data SID'!$B:$N,13,FALSE))</f>
        <v/>
      </c>
      <c r="L487" s="16" t="str">
        <f>IF(ISERROR(VLOOKUP(CONCATENATE($A487,"_",L$2),'Reference data SID'!$B:$N,13,FALSE)),"",VLOOKUP(CONCATENATE($A487,"_",L$2),'Reference data SID'!$B:$N,13,FALSE))</f>
        <v/>
      </c>
      <c r="M487" s="16" t="str">
        <f>IF(ISERROR(VLOOKUP(CONCATENATE($A487,"_",M$2),'Reference data SID'!$B:$N,13,FALSE)),"",VLOOKUP(CONCATENATE($A487,"_",M$2),'Reference data SID'!$B:$N,13,FALSE))</f>
        <v/>
      </c>
      <c r="N487" s="16" t="str">
        <f>IF(ISERROR(VLOOKUP(CONCATENATE($A487,"_",N$2),'Reference data SID'!$B:$N,13,FALSE)),"",VLOOKUP(CONCATENATE($A487,"_",N$2),'Reference data SID'!$B:$N,13,FALSE))</f>
        <v/>
      </c>
      <c r="O487" s="16" t="str">
        <f>IF(ISERROR(VLOOKUP(CONCATENATE($A487,"_",O$2),'Reference data SID'!$B:$N,13,FALSE)),"",VLOOKUP(CONCATENATE($A487,"_",O$2),'Reference data SID'!$B:$N,13,FALSE))</f>
        <v/>
      </c>
      <c r="P487" s="16" t="str">
        <f>IF(ISERROR(VLOOKUP(CONCATENATE($A487,"_",P$2),'Reference data SID'!$B:$N,13,FALSE)),"",VLOOKUP(CONCATENATE($A487,"_",P$2),'Reference data SID'!$B:$N,13,FALSE))</f>
        <v/>
      </c>
      <c r="Q487" s="16" t="str">
        <f>IF(ISERROR(VLOOKUP(CONCATENATE($A487,"_",Q$2),'Reference data SID'!$B:$N,13,FALSE)),"",VLOOKUP(CONCATENATE($A487,"_",Q$2),'Reference data SID'!$B:$N,13,FALSE))</f>
        <v/>
      </c>
      <c r="R487" s="16" t="str">
        <f>IF(ISERROR(VLOOKUP(CONCATENATE($A487,"_",R$2),'Reference data SID'!$B:$N,13,FALSE)),"",VLOOKUP(CONCATENATE($A487,"_",R$2),'Reference data SID'!$B:$N,13,FALSE))</f>
        <v/>
      </c>
      <c r="S487" s="16" t="str">
        <f>IF(ISERROR(VLOOKUP(CONCATENATE($A487,"_",S$2),'Reference data SID'!$B:$N,13,FALSE)),"",VLOOKUP(CONCATENATE($A487,"_",S$2),'Reference data SID'!$B:$N,13,FALSE))</f>
        <v/>
      </c>
      <c r="T487" s="16" t="str">
        <f>IF(ISERROR(VLOOKUP(CONCATENATE($A487,"_",T$2),'Reference data SID'!$B:$N,13,FALSE)),"",VLOOKUP(CONCATENATE($A487,"_",T$2),'Reference data SID'!$B:$N,13,FALSE))</f>
        <v/>
      </c>
      <c r="U487" s="16" t="str">
        <f>IF(ISERROR(VLOOKUP(CONCATENATE($A487,"_",U$2),'Reference data SID'!$B:$N,13,FALSE)),"",VLOOKUP(CONCATENATE($A487,"_",U$2),'Reference data SID'!$B:$N,13,FALSE))</f>
        <v/>
      </c>
      <c r="V487" s="16" t="str">
        <f>IF(ISERROR(VLOOKUP(CONCATENATE($A487,"_",V$2),'Reference data SID'!$B:$N,13,FALSE)),"",VLOOKUP(CONCATENATE($A487,"_",V$2),'Reference data SID'!$B:$N,13,FALSE))</f>
        <v/>
      </c>
      <c r="W487" s="16" t="str">
        <f>IF(ISERROR(VLOOKUP(CONCATENATE($A487,"_",W$2),'Reference data SID'!$B:$N,13,FALSE)),"",VLOOKUP(CONCATENATE($A487,"_",W$2),'Reference data SID'!$B:$N,13,FALSE))</f>
        <v/>
      </c>
      <c r="X487" s="16" t="str">
        <f>IF(ISERROR(VLOOKUP(CONCATENATE($A487,"_",X$2),'Reference data SID'!$B:$N,13,FALSE)),"",VLOOKUP(CONCATENATE($A487,"_",X$2),'Reference data SID'!$B:$N,13,FALSE))</f>
        <v/>
      </c>
      <c r="Y487" s="16" t="str">
        <f>IF(ISERROR(VLOOKUP(CONCATENATE($A487,"_",Y$2),'Reference data SID'!$B:$N,13,FALSE)),"",VLOOKUP(CONCATENATE($A487,"_",Y$2),'Reference data SID'!$B:$N,13,FALSE))</f>
        <v/>
      </c>
      <c r="Z487" s="16" t="str">
        <f>IF(ISERROR(VLOOKUP(CONCATENATE($A487,"_",Z$2),'Reference data SID'!$B:$N,13,FALSE)),"",VLOOKUP(CONCATENATE($A487,"_",Z$2),'Reference data SID'!$B:$N,13,FALSE))</f>
        <v/>
      </c>
      <c r="AA487" s="16" t="str">
        <f>IF(ISERROR(VLOOKUP(CONCATENATE($A487,"_",AA$2),'Reference data SID'!$B:$N,13,FALSE)),"",VLOOKUP(CONCATENATE($A487,"_",AA$2),'Reference data SID'!$B:$N,13,FALSE))</f>
        <v/>
      </c>
      <c r="AB487" s="16" t="str">
        <f>IF(ISERROR(VLOOKUP(CONCATENATE($A487,"_",AB$2),'Reference data SID'!$B:$N,13,FALSE)),"",VLOOKUP(CONCATENATE($A487,"_",AB$2),'Reference data SID'!$B:$N,13,FALSE))</f>
        <v/>
      </c>
      <c r="AC487" s="16" t="str">
        <f>IF(ISERROR(VLOOKUP(CONCATENATE($A487,"_",AC$2),'Reference data SID'!$B:$N,13,FALSE)),"",VLOOKUP(CONCATENATE($A487,"_",AC$2),'Reference data SID'!$B:$N,13,FALSE))</f>
        <v/>
      </c>
      <c r="AD487" s="16" t="str">
        <f>IF(ISERROR(VLOOKUP(CONCATENATE($A487,"_",AD$2),'Reference data SID'!$B:$N,13,FALSE)),"",VLOOKUP(CONCATENATE($A487,"_",AD$2),'Reference data SID'!$B:$N,13,FALSE))</f>
        <v/>
      </c>
      <c r="AE487" s="16" t="str">
        <f>IF(ISERROR(VLOOKUP(CONCATENATE($A487,"_",AE$2),'Reference data SID'!$B:$N,13,FALSE)),"",VLOOKUP(CONCATENATE($A487,"_",AE$2),'Reference data SID'!$B:$N,13,FALSE))</f>
        <v/>
      </c>
      <c r="AF487" s="16" t="str">
        <f>IF(ISERROR(VLOOKUP(CONCATENATE($A487,"_",AF$2),'Reference data SID'!$B:$N,13,FALSE)),"",VLOOKUP(CONCATENATE($A487,"_",AF$2),'Reference data SID'!$B:$N,13,FALSE))</f>
        <v/>
      </c>
      <c r="AG487" s="16" t="str">
        <f>IF(ISERROR(VLOOKUP(CONCATENATE($A487,"_",AG$2),'Reference data SID'!$B:$N,13,FALSE)),"",VLOOKUP(CONCATENATE($A487,"_",AG$2),'Reference data SID'!$B:$N,13,FALSE))</f>
        <v/>
      </c>
      <c r="AH487" s="16" t="str">
        <f>IF(ISERROR(VLOOKUP(CONCATENATE($A487,"_",AH$2),'Reference data SID'!$B:$N,13,FALSE)),"",VLOOKUP(CONCATENATE($A487,"_",AH$2),'Reference data SID'!$B:$N,13,FALSE))</f>
        <v/>
      </c>
      <c r="AI487" s="16" t="str">
        <f>IF(ISERROR(VLOOKUP(CONCATENATE($A487,"_",AI$2),'Reference data SID'!$B:$N,13,FALSE)),"",VLOOKUP(CONCATENATE($A487,"_",AI$2),'Reference data SID'!$B:$N,13,FALSE))</f>
        <v/>
      </c>
      <c r="AJ487" s="16" t="str">
        <f>IF(ISERROR(VLOOKUP(CONCATENATE($A487,"_",AJ$2),'Reference data SID'!$B:$N,13,FALSE)),"",VLOOKUP(CONCATENATE($A487,"_",AJ$2),'Reference data SID'!$B:$N,13,FALSE))</f>
        <v/>
      </c>
      <c r="AK487" s="16" t="str">
        <f>IF(ISERROR(VLOOKUP(CONCATENATE($A487,"_",AK$2),'Reference data SID'!$B:$N,13,FALSE)),"",VLOOKUP(CONCATENATE($A487,"_",AK$2),'Reference data SID'!$B:$N,13,FALSE))</f>
        <v/>
      </c>
      <c r="AL487" s="16" t="str">
        <f>IF(ISERROR(VLOOKUP(CONCATENATE($A487,"_",AL$2),'Reference data SID'!$B:$N,13,FALSE)),"",VLOOKUP(CONCATENATE($A487,"_",AL$2),'Reference data SID'!$B:$N,13,FALSE))</f>
        <v/>
      </c>
      <c r="AM487" s="16" t="str">
        <f>IF(ISERROR(VLOOKUP(CONCATENATE($A487,"_",AM$2),'Reference data SID'!$B:$N,13,FALSE)),"",VLOOKUP(CONCATENATE($A487,"_",AM$2),'Reference data SID'!$B:$N,13,FALSE))</f>
        <v/>
      </c>
      <c r="AN487" s="16" t="str">
        <f>IF(ISERROR(VLOOKUP(CONCATENATE($A487,"_",AN$2),'Reference data SID'!$B:$N,13,FALSE)),"",VLOOKUP(CONCATENATE($A487,"_",AN$2),'Reference data SID'!$B:$N,13,FALSE))</f>
        <v/>
      </c>
      <c r="AO487" s="16" t="str">
        <f>IF(ISERROR(VLOOKUP(CONCATENATE($A487,"_",AO$2),'Reference data SID'!$B:$N,13,FALSE)),"",VLOOKUP(CONCATENATE($A487,"_",AO$2),'Reference data SID'!$B:$N,13,FALSE))</f>
        <v/>
      </c>
      <c r="AP487" s="16" t="str">
        <f>IF(ISERROR(VLOOKUP(CONCATENATE($A487,"_",AP$2),'Reference data SID'!$B:$N,13,FALSE)),"",VLOOKUP(CONCATENATE($A487,"_",AP$2),'Reference data SID'!$B:$N,13,FALSE))</f>
        <v/>
      </c>
      <c r="AQ487" s="16" t="str">
        <f>IF(ISERROR(VLOOKUP(CONCATENATE($A487,"_",AQ$2),'Reference data SID'!$B:$N,13,FALSE)),"",VLOOKUP(CONCATENATE($A487,"_",AQ$2),'Reference data SID'!$B:$N,13,FALSE))</f>
        <v/>
      </c>
      <c r="AR487" s="16" t="str">
        <f>IF(ISERROR(VLOOKUP(CONCATENATE($A487,"_",AR$2),'Reference data SID'!$B:$N,13,FALSE)),"",VLOOKUP(CONCATENATE($A487,"_",AR$2),'Reference data SID'!$B:$N,13,FALSE))</f>
        <v/>
      </c>
      <c r="AS487" s="16" t="str">
        <f>IF(ISERROR(VLOOKUP(CONCATENATE($A487,"_",AS$2),'Reference data SID'!$B:$N,13,FALSE)),"",VLOOKUP(CONCATENATE($A487,"_",AS$2),'Reference data SID'!$B:$N,13,FALSE))</f>
        <v/>
      </c>
      <c r="AT487" s="16" t="str">
        <f>IF(ISERROR(VLOOKUP(CONCATENATE($A487,"_",AT$2),'Reference data SID'!$B:$N,13,FALSE)),"",VLOOKUP(CONCATENATE($A487,"_",AT$2),'Reference data SID'!$B:$N,13,FALSE))</f>
        <v/>
      </c>
    </row>
    <row r="488" spans="1:46" x14ac:dyDescent="0.25">
      <c r="A488">
        <v>484</v>
      </c>
      <c r="B488" s="16" t="str">
        <f>IF(ISERROR(VLOOKUP(CONCATENATE($A488,"_",B$2),'Reference data SID'!$B:$N,13,FALSE)),"",VLOOKUP(CONCATENATE($A488,"_",B$2),'Reference data SID'!$B:$N,13,FALSE))</f>
        <v/>
      </c>
      <c r="C488" s="16" t="str">
        <f>IF(ISERROR(VLOOKUP(CONCATENATE($A488,"_",C$2),'Reference data SID'!$B:$N,13,FALSE)),"",VLOOKUP(CONCATENATE($A488,"_",C$2),'Reference data SID'!$B:$N,13,FALSE))</f>
        <v/>
      </c>
      <c r="D488" s="16" t="str">
        <f>IF(ISERROR(VLOOKUP(CONCATENATE($A488,"_",D$2),'Reference data SID'!$B:$N,13,FALSE)),"",VLOOKUP(CONCATENATE($A488,"_",D$2),'Reference data SID'!$B:$N,13,FALSE))</f>
        <v/>
      </c>
      <c r="E488" s="16" t="str">
        <f>IF(ISERROR(VLOOKUP(CONCATENATE($A488,"_",E$2),'Reference data SID'!$B:$N,13,FALSE)),"",VLOOKUP(CONCATENATE($A488,"_",E$2),'Reference data SID'!$B:$N,13,FALSE))</f>
        <v/>
      </c>
      <c r="F488" s="16" t="str">
        <f>IF(ISERROR(VLOOKUP(CONCATENATE($A488,"_",F$2),'Reference data SID'!$B:$N,13,FALSE)),"",VLOOKUP(CONCATENATE($A488,"_",F$2),'Reference data SID'!$B:$N,13,FALSE))</f>
        <v/>
      </c>
      <c r="G488" s="16" t="str">
        <f>IF(ISERROR(VLOOKUP(CONCATENATE($A488,"_",G$2),'Reference data SID'!$B:$N,13,FALSE)),"",VLOOKUP(CONCATENATE($A488,"_",G$2),'Reference data SID'!$B:$N,13,FALSE))</f>
        <v/>
      </c>
      <c r="H488" s="16" t="str">
        <f>IF(ISERROR(VLOOKUP(CONCATENATE($A488,"_",H$2),'Reference data SID'!$B:$N,13,FALSE)),"",VLOOKUP(CONCATENATE($A488,"_",H$2),'Reference data SID'!$B:$N,13,FALSE))</f>
        <v/>
      </c>
      <c r="I488" s="16" t="str">
        <f>IF(ISERROR(VLOOKUP(CONCATENATE($A488,"_",I$2),'Reference data SID'!$B:$N,13,FALSE)),"",VLOOKUP(CONCATENATE($A488,"_",I$2),'Reference data SID'!$B:$N,13,FALSE))</f>
        <v/>
      </c>
      <c r="J488" s="16" t="str">
        <f>IF(ISERROR(VLOOKUP(CONCATENATE($A488,"_",J$2),'Reference data SID'!$B:$N,13,FALSE)),"",VLOOKUP(CONCATENATE($A488,"_",J$2),'Reference data SID'!$B:$N,13,FALSE))</f>
        <v/>
      </c>
      <c r="K488" s="16" t="str">
        <f>IF(ISERROR(VLOOKUP(CONCATENATE($A488,"_",K$2),'Reference data SID'!$B:$N,13,FALSE)),"",VLOOKUP(CONCATENATE($A488,"_",K$2),'Reference data SID'!$B:$N,13,FALSE))</f>
        <v/>
      </c>
      <c r="L488" s="16" t="str">
        <f>IF(ISERROR(VLOOKUP(CONCATENATE($A488,"_",L$2),'Reference data SID'!$B:$N,13,FALSE)),"",VLOOKUP(CONCATENATE($A488,"_",L$2),'Reference data SID'!$B:$N,13,FALSE))</f>
        <v/>
      </c>
      <c r="M488" s="16" t="str">
        <f>IF(ISERROR(VLOOKUP(CONCATENATE($A488,"_",M$2),'Reference data SID'!$B:$N,13,FALSE)),"",VLOOKUP(CONCATENATE($A488,"_",M$2),'Reference data SID'!$B:$N,13,FALSE))</f>
        <v/>
      </c>
      <c r="N488" s="16" t="str">
        <f>IF(ISERROR(VLOOKUP(CONCATENATE($A488,"_",N$2),'Reference data SID'!$B:$N,13,FALSE)),"",VLOOKUP(CONCATENATE($A488,"_",N$2),'Reference data SID'!$B:$N,13,FALSE))</f>
        <v/>
      </c>
      <c r="O488" s="16" t="str">
        <f>IF(ISERROR(VLOOKUP(CONCATENATE($A488,"_",O$2),'Reference data SID'!$B:$N,13,FALSE)),"",VLOOKUP(CONCATENATE($A488,"_",O$2),'Reference data SID'!$B:$N,13,FALSE))</f>
        <v/>
      </c>
      <c r="P488" s="16" t="str">
        <f>IF(ISERROR(VLOOKUP(CONCATENATE($A488,"_",P$2),'Reference data SID'!$B:$N,13,FALSE)),"",VLOOKUP(CONCATENATE($A488,"_",P$2),'Reference data SID'!$B:$N,13,FALSE))</f>
        <v/>
      </c>
      <c r="Q488" s="16" t="str">
        <f>IF(ISERROR(VLOOKUP(CONCATENATE($A488,"_",Q$2),'Reference data SID'!$B:$N,13,FALSE)),"",VLOOKUP(CONCATENATE($A488,"_",Q$2),'Reference data SID'!$B:$N,13,FALSE))</f>
        <v/>
      </c>
      <c r="R488" s="16" t="str">
        <f>IF(ISERROR(VLOOKUP(CONCATENATE($A488,"_",R$2),'Reference data SID'!$B:$N,13,FALSE)),"",VLOOKUP(CONCATENATE($A488,"_",R$2),'Reference data SID'!$B:$N,13,FALSE))</f>
        <v/>
      </c>
      <c r="S488" s="16" t="str">
        <f>IF(ISERROR(VLOOKUP(CONCATENATE($A488,"_",S$2),'Reference data SID'!$B:$N,13,FALSE)),"",VLOOKUP(CONCATENATE($A488,"_",S$2),'Reference data SID'!$B:$N,13,FALSE))</f>
        <v/>
      </c>
      <c r="T488" s="16" t="str">
        <f>IF(ISERROR(VLOOKUP(CONCATENATE($A488,"_",T$2),'Reference data SID'!$B:$N,13,FALSE)),"",VLOOKUP(CONCATENATE($A488,"_",T$2),'Reference data SID'!$B:$N,13,FALSE))</f>
        <v/>
      </c>
      <c r="U488" s="16" t="str">
        <f>IF(ISERROR(VLOOKUP(CONCATENATE($A488,"_",U$2),'Reference data SID'!$B:$N,13,FALSE)),"",VLOOKUP(CONCATENATE($A488,"_",U$2),'Reference data SID'!$B:$N,13,FALSE))</f>
        <v/>
      </c>
      <c r="V488" s="16" t="str">
        <f>IF(ISERROR(VLOOKUP(CONCATENATE($A488,"_",V$2),'Reference data SID'!$B:$N,13,FALSE)),"",VLOOKUP(CONCATENATE($A488,"_",V$2),'Reference data SID'!$B:$N,13,FALSE))</f>
        <v/>
      </c>
      <c r="W488" s="16" t="str">
        <f>IF(ISERROR(VLOOKUP(CONCATENATE($A488,"_",W$2),'Reference data SID'!$B:$N,13,FALSE)),"",VLOOKUP(CONCATENATE($A488,"_",W$2),'Reference data SID'!$B:$N,13,FALSE))</f>
        <v/>
      </c>
      <c r="X488" s="16" t="str">
        <f>IF(ISERROR(VLOOKUP(CONCATENATE($A488,"_",X$2),'Reference data SID'!$B:$N,13,FALSE)),"",VLOOKUP(CONCATENATE($A488,"_",X$2),'Reference data SID'!$B:$N,13,FALSE))</f>
        <v/>
      </c>
      <c r="Y488" s="16" t="str">
        <f>IF(ISERROR(VLOOKUP(CONCATENATE($A488,"_",Y$2),'Reference data SID'!$B:$N,13,FALSE)),"",VLOOKUP(CONCATENATE($A488,"_",Y$2),'Reference data SID'!$B:$N,13,FALSE))</f>
        <v/>
      </c>
      <c r="Z488" s="16" t="str">
        <f>IF(ISERROR(VLOOKUP(CONCATENATE($A488,"_",Z$2),'Reference data SID'!$B:$N,13,FALSE)),"",VLOOKUP(CONCATENATE($A488,"_",Z$2),'Reference data SID'!$B:$N,13,FALSE))</f>
        <v/>
      </c>
      <c r="AA488" s="16" t="str">
        <f>IF(ISERROR(VLOOKUP(CONCATENATE($A488,"_",AA$2),'Reference data SID'!$B:$N,13,FALSE)),"",VLOOKUP(CONCATENATE($A488,"_",AA$2),'Reference data SID'!$B:$N,13,FALSE))</f>
        <v/>
      </c>
      <c r="AB488" s="16" t="str">
        <f>IF(ISERROR(VLOOKUP(CONCATENATE($A488,"_",AB$2),'Reference data SID'!$B:$N,13,FALSE)),"",VLOOKUP(CONCATENATE($A488,"_",AB$2),'Reference data SID'!$B:$N,13,FALSE))</f>
        <v/>
      </c>
      <c r="AC488" s="16" t="str">
        <f>IF(ISERROR(VLOOKUP(CONCATENATE($A488,"_",AC$2),'Reference data SID'!$B:$N,13,FALSE)),"",VLOOKUP(CONCATENATE($A488,"_",AC$2),'Reference data SID'!$B:$N,13,FALSE))</f>
        <v/>
      </c>
      <c r="AD488" s="16" t="str">
        <f>IF(ISERROR(VLOOKUP(CONCATENATE($A488,"_",AD$2),'Reference data SID'!$B:$N,13,FALSE)),"",VLOOKUP(CONCATENATE($A488,"_",AD$2),'Reference data SID'!$B:$N,13,FALSE))</f>
        <v/>
      </c>
      <c r="AE488" s="16" t="str">
        <f>IF(ISERROR(VLOOKUP(CONCATENATE($A488,"_",AE$2),'Reference data SID'!$B:$N,13,FALSE)),"",VLOOKUP(CONCATENATE($A488,"_",AE$2),'Reference data SID'!$B:$N,13,FALSE))</f>
        <v/>
      </c>
      <c r="AF488" s="16" t="str">
        <f>IF(ISERROR(VLOOKUP(CONCATENATE($A488,"_",AF$2),'Reference data SID'!$B:$N,13,FALSE)),"",VLOOKUP(CONCATENATE($A488,"_",AF$2),'Reference data SID'!$B:$N,13,FALSE))</f>
        <v/>
      </c>
      <c r="AG488" s="16" t="str">
        <f>IF(ISERROR(VLOOKUP(CONCATENATE($A488,"_",AG$2),'Reference data SID'!$B:$N,13,FALSE)),"",VLOOKUP(CONCATENATE($A488,"_",AG$2),'Reference data SID'!$B:$N,13,FALSE))</f>
        <v/>
      </c>
      <c r="AH488" s="16" t="str">
        <f>IF(ISERROR(VLOOKUP(CONCATENATE($A488,"_",AH$2),'Reference data SID'!$B:$N,13,FALSE)),"",VLOOKUP(CONCATENATE($A488,"_",AH$2),'Reference data SID'!$B:$N,13,FALSE))</f>
        <v/>
      </c>
      <c r="AI488" s="16" t="str">
        <f>IF(ISERROR(VLOOKUP(CONCATENATE($A488,"_",AI$2),'Reference data SID'!$B:$N,13,FALSE)),"",VLOOKUP(CONCATENATE($A488,"_",AI$2),'Reference data SID'!$B:$N,13,FALSE))</f>
        <v/>
      </c>
      <c r="AJ488" s="16" t="str">
        <f>IF(ISERROR(VLOOKUP(CONCATENATE($A488,"_",AJ$2),'Reference data SID'!$B:$N,13,FALSE)),"",VLOOKUP(CONCATENATE($A488,"_",AJ$2),'Reference data SID'!$B:$N,13,FALSE))</f>
        <v/>
      </c>
      <c r="AK488" s="16" t="str">
        <f>IF(ISERROR(VLOOKUP(CONCATENATE($A488,"_",AK$2),'Reference data SID'!$B:$N,13,FALSE)),"",VLOOKUP(CONCATENATE($A488,"_",AK$2),'Reference data SID'!$B:$N,13,FALSE))</f>
        <v/>
      </c>
      <c r="AL488" s="16" t="str">
        <f>IF(ISERROR(VLOOKUP(CONCATENATE($A488,"_",AL$2),'Reference data SID'!$B:$N,13,FALSE)),"",VLOOKUP(CONCATENATE($A488,"_",AL$2),'Reference data SID'!$B:$N,13,FALSE))</f>
        <v/>
      </c>
      <c r="AM488" s="16" t="str">
        <f>IF(ISERROR(VLOOKUP(CONCATENATE($A488,"_",AM$2),'Reference data SID'!$B:$N,13,FALSE)),"",VLOOKUP(CONCATENATE($A488,"_",AM$2),'Reference data SID'!$B:$N,13,FALSE))</f>
        <v/>
      </c>
      <c r="AN488" s="16" t="str">
        <f>IF(ISERROR(VLOOKUP(CONCATENATE($A488,"_",AN$2),'Reference data SID'!$B:$N,13,FALSE)),"",VLOOKUP(CONCATENATE($A488,"_",AN$2),'Reference data SID'!$B:$N,13,FALSE))</f>
        <v/>
      </c>
      <c r="AO488" s="16" t="str">
        <f>IF(ISERROR(VLOOKUP(CONCATENATE($A488,"_",AO$2),'Reference data SID'!$B:$N,13,FALSE)),"",VLOOKUP(CONCATENATE($A488,"_",AO$2),'Reference data SID'!$B:$N,13,FALSE))</f>
        <v/>
      </c>
      <c r="AP488" s="16" t="str">
        <f>IF(ISERROR(VLOOKUP(CONCATENATE($A488,"_",AP$2),'Reference data SID'!$B:$N,13,FALSE)),"",VLOOKUP(CONCATENATE($A488,"_",AP$2),'Reference data SID'!$B:$N,13,FALSE))</f>
        <v/>
      </c>
      <c r="AQ488" s="16" t="str">
        <f>IF(ISERROR(VLOOKUP(CONCATENATE($A488,"_",AQ$2),'Reference data SID'!$B:$N,13,FALSE)),"",VLOOKUP(CONCATENATE($A488,"_",AQ$2),'Reference data SID'!$B:$N,13,FALSE))</f>
        <v/>
      </c>
      <c r="AR488" s="16" t="str">
        <f>IF(ISERROR(VLOOKUP(CONCATENATE($A488,"_",AR$2),'Reference data SID'!$B:$N,13,FALSE)),"",VLOOKUP(CONCATENATE($A488,"_",AR$2),'Reference data SID'!$B:$N,13,FALSE))</f>
        <v/>
      </c>
      <c r="AS488" s="16" t="str">
        <f>IF(ISERROR(VLOOKUP(CONCATENATE($A488,"_",AS$2),'Reference data SID'!$B:$N,13,FALSE)),"",VLOOKUP(CONCATENATE($A488,"_",AS$2),'Reference data SID'!$B:$N,13,FALSE))</f>
        <v/>
      </c>
      <c r="AT488" s="16" t="str">
        <f>IF(ISERROR(VLOOKUP(CONCATENATE($A488,"_",AT$2),'Reference data SID'!$B:$N,13,FALSE)),"",VLOOKUP(CONCATENATE($A488,"_",AT$2),'Reference data SID'!$B:$N,13,FALSE))</f>
        <v/>
      </c>
    </row>
    <row r="489" spans="1:46" x14ac:dyDescent="0.25">
      <c r="A489">
        <v>485</v>
      </c>
      <c r="B489" s="16" t="str">
        <f>IF(ISERROR(VLOOKUP(CONCATENATE($A489,"_",B$2),'Reference data SID'!$B:$N,13,FALSE)),"",VLOOKUP(CONCATENATE($A489,"_",B$2),'Reference data SID'!$B:$N,13,FALSE))</f>
        <v/>
      </c>
      <c r="C489" s="16" t="str">
        <f>IF(ISERROR(VLOOKUP(CONCATENATE($A489,"_",C$2),'Reference data SID'!$B:$N,13,FALSE)),"",VLOOKUP(CONCATENATE($A489,"_",C$2),'Reference data SID'!$B:$N,13,FALSE))</f>
        <v/>
      </c>
      <c r="D489" s="16" t="str">
        <f>IF(ISERROR(VLOOKUP(CONCATENATE($A489,"_",D$2),'Reference data SID'!$B:$N,13,FALSE)),"",VLOOKUP(CONCATENATE($A489,"_",D$2),'Reference data SID'!$B:$N,13,FALSE))</f>
        <v/>
      </c>
      <c r="E489" s="16" t="str">
        <f>IF(ISERROR(VLOOKUP(CONCATENATE($A489,"_",E$2),'Reference data SID'!$B:$N,13,FALSE)),"",VLOOKUP(CONCATENATE($A489,"_",E$2),'Reference data SID'!$B:$N,13,FALSE))</f>
        <v/>
      </c>
      <c r="F489" s="16" t="str">
        <f>IF(ISERROR(VLOOKUP(CONCATENATE($A489,"_",F$2),'Reference data SID'!$B:$N,13,FALSE)),"",VLOOKUP(CONCATENATE($A489,"_",F$2),'Reference data SID'!$B:$N,13,FALSE))</f>
        <v/>
      </c>
      <c r="G489" s="16" t="str">
        <f>IF(ISERROR(VLOOKUP(CONCATENATE($A489,"_",G$2),'Reference data SID'!$B:$N,13,FALSE)),"",VLOOKUP(CONCATENATE($A489,"_",G$2),'Reference data SID'!$B:$N,13,FALSE))</f>
        <v/>
      </c>
      <c r="H489" s="16" t="str">
        <f>IF(ISERROR(VLOOKUP(CONCATENATE($A489,"_",H$2),'Reference data SID'!$B:$N,13,FALSE)),"",VLOOKUP(CONCATENATE($A489,"_",H$2),'Reference data SID'!$B:$N,13,FALSE))</f>
        <v/>
      </c>
      <c r="I489" s="16" t="str">
        <f>IF(ISERROR(VLOOKUP(CONCATENATE($A489,"_",I$2),'Reference data SID'!$B:$N,13,FALSE)),"",VLOOKUP(CONCATENATE($A489,"_",I$2),'Reference data SID'!$B:$N,13,FALSE))</f>
        <v/>
      </c>
      <c r="J489" s="16" t="str">
        <f>IF(ISERROR(VLOOKUP(CONCATENATE($A489,"_",J$2),'Reference data SID'!$B:$N,13,FALSE)),"",VLOOKUP(CONCATENATE($A489,"_",J$2),'Reference data SID'!$B:$N,13,FALSE))</f>
        <v/>
      </c>
      <c r="K489" s="16" t="str">
        <f>IF(ISERROR(VLOOKUP(CONCATENATE($A489,"_",K$2),'Reference data SID'!$B:$N,13,FALSE)),"",VLOOKUP(CONCATENATE($A489,"_",K$2),'Reference data SID'!$B:$N,13,FALSE))</f>
        <v/>
      </c>
      <c r="L489" s="16" t="str">
        <f>IF(ISERROR(VLOOKUP(CONCATENATE($A489,"_",L$2),'Reference data SID'!$B:$N,13,FALSE)),"",VLOOKUP(CONCATENATE($A489,"_",L$2),'Reference data SID'!$B:$N,13,FALSE))</f>
        <v/>
      </c>
      <c r="M489" s="16" t="str">
        <f>IF(ISERROR(VLOOKUP(CONCATENATE($A489,"_",M$2),'Reference data SID'!$B:$N,13,FALSE)),"",VLOOKUP(CONCATENATE($A489,"_",M$2),'Reference data SID'!$B:$N,13,FALSE))</f>
        <v/>
      </c>
      <c r="N489" s="16" t="str">
        <f>IF(ISERROR(VLOOKUP(CONCATENATE($A489,"_",N$2),'Reference data SID'!$B:$N,13,FALSE)),"",VLOOKUP(CONCATENATE($A489,"_",N$2),'Reference data SID'!$B:$N,13,FALSE))</f>
        <v/>
      </c>
      <c r="O489" s="16" t="str">
        <f>IF(ISERROR(VLOOKUP(CONCATENATE($A489,"_",O$2),'Reference data SID'!$B:$N,13,FALSE)),"",VLOOKUP(CONCATENATE($A489,"_",O$2),'Reference data SID'!$B:$N,13,FALSE))</f>
        <v/>
      </c>
      <c r="P489" s="16" t="str">
        <f>IF(ISERROR(VLOOKUP(CONCATENATE($A489,"_",P$2),'Reference data SID'!$B:$N,13,FALSE)),"",VLOOKUP(CONCATENATE($A489,"_",P$2),'Reference data SID'!$B:$N,13,FALSE))</f>
        <v/>
      </c>
      <c r="Q489" s="16" t="str">
        <f>IF(ISERROR(VLOOKUP(CONCATENATE($A489,"_",Q$2),'Reference data SID'!$B:$N,13,FALSE)),"",VLOOKUP(CONCATENATE($A489,"_",Q$2),'Reference data SID'!$B:$N,13,FALSE))</f>
        <v/>
      </c>
      <c r="R489" s="16" t="str">
        <f>IF(ISERROR(VLOOKUP(CONCATENATE($A489,"_",R$2),'Reference data SID'!$B:$N,13,FALSE)),"",VLOOKUP(CONCATENATE($A489,"_",R$2),'Reference data SID'!$B:$N,13,FALSE))</f>
        <v/>
      </c>
      <c r="S489" s="16" t="str">
        <f>IF(ISERROR(VLOOKUP(CONCATENATE($A489,"_",S$2),'Reference data SID'!$B:$N,13,FALSE)),"",VLOOKUP(CONCATENATE($A489,"_",S$2),'Reference data SID'!$B:$N,13,FALSE))</f>
        <v/>
      </c>
      <c r="T489" s="16" t="str">
        <f>IF(ISERROR(VLOOKUP(CONCATENATE($A489,"_",T$2),'Reference data SID'!$B:$N,13,FALSE)),"",VLOOKUP(CONCATENATE($A489,"_",T$2),'Reference data SID'!$B:$N,13,FALSE))</f>
        <v/>
      </c>
      <c r="U489" s="16" t="str">
        <f>IF(ISERROR(VLOOKUP(CONCATENATE($A489,"_",U$2),'Reference data SID'!$B:$N,13,FALSE)),"",VLOOKUP(CONCATENATE($A489,"_",U$2),'Reference data SID'!$B:$N,13,FALSE))</f>
        <v/>
      </c>
      <c r="V489" s="16" t="str">
        <f>IF(ISERROR(VLOOKUP(CONCATENATE($A489,"_",V$2),'Reference data SID'!$B:$N,13,FALSE)),"",VLOOKUP(CONCATENATE($A489,"_",V$2),'Reference data SID'!$B:$N,13,FALSE))</f>
        <v/>
      </c>
      <c r="W489" s="16" t="str">
        <f>IF(ISERROR(VLOOKUP(CONCATENATE($A489,"_",W$2),'Reference data SID'!$B:$N,13,FALSE)),"",VLOOKUP(CONCATENATE($A489,"_",W$2),'Reference data SID'!$B:$N,13,FALSE))</f>
        <v/>
      </c>
      <c r="X489" s="16" t="str">
        <f>IF(ISERROR(VLOOKUP(CONCATENATE($A489,"_",X$2),'Reference data SID'!$B:$N,13,FALSE)),"",VLOOKUP(CONCATENATE($A489,"_",X$2),'Reference data SID'!$B:$N,13,FALSE))</f>
        <v/>
      </c>
      <c r="Y489" s="16" t="str">
        <f>IF(ISERROR(VLOOKUP(CONCATENATE($A489,"_",Y$2),'Reference data SID'!$B:$N,13,FALSE)),"",VLOOKUP(CONCATENATE($A489,"_",Y$2),'Reference data SID'!$B:$N,13,FALSE))</f>
        <v/>
      </c>
      <c r="Z489" s="16" t="str">
        <f>IF(ISERROR(VLOOKUP(CONCATENATE($A489,"_",Z$2),'Reference data SID'!$B:$N,13,FALSE)),"",VLOOKUP(CONCATENATE($A489,"_",Z$2),'Reference data SID'!$B:$N,13,FALSE))</f>
        <v/>
      </c>
      <c r="AA489" s="16" t="str">
        <f>IF(ISERROR(VLOOKUP(CONCATENATE($A489,"_",AA$2),'Reference data SID'!$B:$N,13,FALSE)),"",VLOOKUP(CONCATENATE($A489,"_",AA$2),'Reference data SID'!$B:$N,13,FALSE))</f>
        <v/>
      </c>
      <c r="AB489" s="16" t="str">
        <f>IF(ISERROR(VLOOKUP(CONCATENATE($A489,"_",AB$2),'Reference data SID'!$B:$N,13,FALSE)),"",VLOOKUP(CONCATENATE($A489,"_",AB$2),'Reference data SID'!$B:$N,13,FALSE))</f>
        <v/>
      </c>
      <c r="AC489" s="16" t="str">
        <f>IF(ISERROR(VLOOKUP(CONCATENATE($A489,"_",AC$2),'Reference data SID'!$B:$N,13,FALSE)),"",VLOOKUP(CONCATENATE($A489,"_",AC$2),'Reference data SID'!$B:$N,13,FALSE))</f>
        <v/>
      </c>
      <c r="AD489" s="16" t="str">
        <f>IF(ISERROR(VLOOKUP(CONCATENATE($A489,"_",AD$2),'Reference data SID'!$B:$N,13,FALSE)),"",VLOOKUP(CONCATENATE($A489,"_",AD$2),'Reference data SID'!$B:$N,13,FALSE))</f>
        <v/>
      </c>
      <c r="AE489" s="16" t="str">
        <f>IF(ISERROR(VLOOKUP(CONCATENATE($A489,"_",AE$2),'Reference data SID'!$B:$N,13,FALSE)),"",VLOOKUP(CONCATENATE($A489,"_",AE$2),'Reference data SID'!$B:$N,13,FALSE))</f>
        <v/>
      </c>
      <c r="AF489" s="16" t="str">
        <f>IF(ISERROR(VLOOKUP(CONCATENATE($A489,"_",AF$2),'Reference data SID'!$B:$N,13,FALSE)),"",VLOOKUP(CONCATENATE($A489,"_",AF$2),'Reference data SID'!$B:$N,13,FALSE))</f>
        <v/>
      </c>
      <c r="AG489" s="16" t="str">
        <f>IF(ISERROR(VLOOKUP(CONCATENATE($A489,"_",AG$2),'Reference data SID'!$B:$N,13,FALSE)),"",VLOOKUP(CONCATENATE($A489,"_",AG$2),'Reference data SID'!$B:$N,13,FALSE))</f>
        <v/>
      </c>
      <c r="AH489" s="16" t="str">
        <f>IF(ISERROR(VLOOKUP(CONCATENATE($A489,"_",AH$2),'Reference data SID'!$B:$N,13,FALSE)),"",VLOOKUP(CONCATENATE($A489,"_",AH$2),'Reference data SID'!$B:$N,13,FALSE))</f>
        <v/>
      </c>
      <c r="AI489" s="16" t="str">
        <f>IF(ISERROR(VLOOKUP(CONCATENATE($A489,"_",AI$2),'Reference data SID'!$B:$N,13,FALSE)),"",VLOOKUP(CONCATENATE($A489,"_",AI$2),'Reference data SID'!$B:$N,13,FALSE))</f>
        <v/>
      </c>
      <c r="AJ489" s="16" t="str">
        <f>IF(ISERROR(VLOOKUP(CONCATENATE($A489,"_",AJ$2),'Reference data SID'!$B:$N,13,FALSE)),"",VLOOKUP(CONCATENATE($A489,"_",AJ$2),'Reference data SID'!$B:$N,13,FALSE))</f>
        <v/>
      </c>
      <c r="AK489" s="16" t="str">
        <f>IF(ISERROR(VLOOKUP(CONCATENATE($A489,"_",AK$2),'Reference data SID'!$B:$N,13,FALSE)),"",VLOOKUP(CONCATENATE($A489,"_",AK$2),'Reference data SID'!$B:$N,13,FALSE))</f>
        <v/>
      </c>
      <c r="AL489" s="16" t="str">
        <f>IF(ISERROR(VLOOKUP(CONCATENATE($A489,"_",AL$2),'Reference data SID'!$B:$N,13,FALSE)),"",VLOOKUP(CONCATENATE($A489,"_",AL$2),'Reference data SID'!$B:$N,13,FALSE))</f>
        <v/>
      </c>
      <c r="AM489" s="16" t="str">
        <f>IF(ISERROR(VLOOKUP(CONCATENATE($A489,"_",AM$2),'Reference data SID'!$B:$N,13,FALSE)),"",VLOOKUP(CONCATENATE($A489,"_",AM$2),'Reference data SID'!$B:$N,13,FALSE))</f>
        <v/>
      </c>
      <c r="AN489" s="16" t="str">
        <f>IF(ISERROR(VLOOKUP(CONCATENATE($A489,"_",AN$2),'Reference data SID'!$B:$N,13,FALSE)),"",VLOOKUP(CONCATENATE($A489,"_",AN$2),'Reference data SID'!$B:$N,13,FALSE))</f>
        <v/>
      </c>
      <c r="AO489" s="16" t="str">
        <f>IF(ISERROR(VLOOKUP(CONCATENATE($A489,"_",AO$2),'Reference data SID'!$B:$N,13,FALSE)),"",VLOOKUP(CONCATENATE($A489,"_",AO$2),'Reference data SID'!$B:$N,13,FALSE))</f>
        <v/>
      </c>
      <c r="AP489" s="16" t="str">
        <f>IF(ISERROR(VLOOKUP(CONCATENATE($A489,"_",AP$2),'Reference data SID'!$B:$N,13,FALSE)),"",VLOOKUP(CONCATENATE($A489,"_",AP$2),'Reference data SID'!$B:$N,13,FALSE))</f>
        <v/>
      </c>
      <c r="AQ489" s="16" t="str">
        <f>IF(ISERROR(VLOOKUP(CONCATENATE($A489,"_",AQ$2),'Reference data SID'!$B:$N,13,FALSE)),"",VLOOKUP(CONCATENATE($A489,"_",AQ$2),'Reference data SID'!$B:$N,13,FALSE))</f>
        <v/>
      </c>
      <c r="AR489" s="16" t="str">
        <f>IF(ISERROR(VLOOKUP(CONCATENATE($A489,"_",AR$2),'Reference data SID'!$B:$N,13,FALSE)),"",VLOOKUP(CONCATENATE($A489,"_",AR$2),'Reference data SID'!$B:$N,13,FALSE))</f>
        <v/>
      </c>
      <c r="AS489" s="16" t="str">
        <f>IF(ISERROR(VLOOKUP(CONCATENATE($A489,"_",AS$2),'Reference data SID'!$B:$N,13,FALSE)),"",VLOOKUP(CONCATENATE($A489,"_",AS$2),'Reference data SID'!$B:$N,13,FALSE))</f>
        <v/>
      </c>
      <c r="AT489" s="16" t="str">
        <f>IF(ISERROR(VLOOKUP(CONCATENATE($A489,"_",AT$2),'Reference data SID'!$B:$N,13,FALSE)),"",VLOOKUP(CONCATENATE($A489,"_",AT$2),'Reference data SID'!$B:$N,13,FALSE))</f>
        <v/>
      </c>
    </row>
    <row r="490" spans="1:46" x14ac:dyDescent="0.25">
      <c r="A490">
        <v>486</v>
      </c>
      <c r="B490" s="16" t="str">
        <f>IF(ISERROR(VLOOKUP(CONCATENATE($A490,"_",B$2),'Reference data SID'!$B:$N,13,FALSE)),"",VLOOKUP(CONCATENATE($A490,"_",B$2),'Reference data SID'!$B:$N,13,FALSE))</f>
        <v/>
      </c>
      <c r="C490" s="16" t="str">
        <f>IF(ISERROR(VLOOKUP(CONCATENATE($A490,"_",C$2),'Reference data SID'!$B:$N,13,FALSE)),"",VLOOKUP(CONCATENATE($A490,"_",C$2),'Reference data SID'!$B:$N,13,FALSE))</f>
        <v/>
      </c>
      <c r="D490" s="16" t="str">
        <f>IF(ISERROR(VLOOKUP(CONCATENATE($A490,"_",D$2),'Reference data SID'!$B:$N,13,FALSE)),"",VLOOKUP(CONCATENATE($A490,"_",D$2),'Reference data SID'!$B:$N,13,FALSE))</f>
        <v/>
      </c>
      <c r="E490" s="16" t="str">
        <f>IF(ISERROR(VLOOKUP(CONCATENATE($A490,"_",E$2),'Reference data SID'!$B:$N,13,FALSE)),"",VLOOKUP(CONCATENATE($A490,"_",E$2),'Reference data SID'!$B:$N,13,FALSE))</f>
        <v/>
      </c>
      <c r="F490" s="16" t="str">
        <f>IF(ISERROR(VLOOKUP(CONCATENATE($A490,"_",F$2),'Reference data SID'!$B:$N,13,FALSE)),"",VLOOKUP(CONCATENATE($A490,"_",F$2),'Reference data SID'!$B:$N,13,FALSE))</f>
        <v/>
      </c>
      <c r="G490" s="16" t="str">
        <f>IF(ISERROR(VLOOKUP(CONCATENATE($A490,"_",G$2),'Reference data SID'!$B:$N,13,FALSE)),"",VLOOKUP(CONCATENATE($A490,"_",G$2),'Reference data SID'!$B:$N,13,FALSE))</f>
        <v/>
      </c>
      <c r="H490" s="16" t="str">
        <f>IF(ISERROR(VLOOKUP(CONCATENATE($A490,"_",H$2),'Reference data SID'!$B:$N,13,FALSE)),"",VLOOKUP(CONCATENATE($A490,"_",H$2),'Reference data SID'!$B:$N,13,FALSE))</f>
        <v/>
      </c>
      <c r="I490" s="16" t="str">
        <f>IF(ISERROR(VLOOKUP(CONCATENATE($A490,"_",I$2),'Reference data SID'!$B:$N,13,FALSE)),"",VLOOKUP(CONCATENATE($A490,"_",I$2),'Reference data SID'!$B:$N,13,FALSE))</f>
        <v/>
      </c>
      <c r="J490" s="16" t="str">
        <f>IF(ISERROR(VLOOKUP(CONCATENATE($A490,"_",J$2),'Reference data SID'!$B:$N,13,FALSE)),"",VLOOKUP(CONCATENATE($A490,"_",J$2),'Reference data SID'!$B:$N,13,FALSE))</f>
        <v/>
      </c>
      <c r="K490" s="16" t="str">
        <f>IF(ISERROR(VLOOKUP(CONCATENATE($A490,"_",K$2),'Reference data SID'!$B:$N,13,FALSE)),"",VLOOKUP(CONCATENATE($A490,"_",K$2),'Reference data SID'!$B:$N,13,FALSE))</f>
        <v/>
      </c>
      <c r="L490" s="16" t="str">
        <f>IF(ISERROR(VLOOKUP(CONCATENATE($A490,"_",L$2),'Reference data SID'!$B:$N,13,FALSE)),"",VLOOKUP(CONCATENATE($A490,"_",L$2),'Reference data SID'!$B:$N,13,FALSE))</f>
        <v/>
      </c>
      <c r="M490" s="16" t="str">
        <f>IF(ISERROR(VLOOKUP(CONCATENATE($A490,"_",M$2),'Reference data SID'!$B:$N,13,FALSE)),"",VLOOKUP(CONCATENATE($A490,"_",M$2),'Reference data SID'!$B:$N,13,FALSE))</f>
        <v/>
      </c>
      <c r="N490" s="16" t="str">
        <f>IF(ISERROR(VLOOKUP(CONCATENATE($A490,"_",N$2),'Reference data SID'!$B:$N,13,FALSE)),"",VLOOKUP(CONCATENATE($A490,"_",N$2),'Reference data SID'!$B:$N,13,FALSE))</f>
        <v/>
      </c>
      <c r="O490" s="16" t="str">
        <f>IF(ISERROR(VLOOKUP(CONCATENATE($A490,"_",O$2),'Reference data SID'!$B:$N,13,FALSE)),"",VLOOKUP(CONCATENATE($A490,"_",O$2),'Reference data SID'!$B:$N,13,FALSE))</f>
        <v/>
      </c>
      <c r="P490" s="16" t="str">
        <f>IF(ISERROR(VLOOKUP(CONCATENATE($A490,"_",P$2),'Reference data SID'!$B:$N,13,FALSE)),"",VLOOKUP(CONCATENATE($A490,"_",P$2),'Reference data SID'!$B:$N,13,FALSE))</f>
        <v/>
      </c>
      <c r="Q490" s="16" t="str">
        <f>IF(ISERROR(VLOOKUP(CONCATENATE($A490,"_",Q$2),'Reference data SID'!$B:$N,13,FALSE)),"",VLOOKUP(CONCATENATE($A490,"_",Q$2),'Reference data SID'!$B:$N,13,FALSE))</f>
        <v/>
      </c>
      <c r="R490" s="16" t="str">
        <f>IF(ISERROR(VLOOKUP(CONCATENATE($A490,"_",R$2),'Reference data SID'!$B:$N,13,FALSE)),"",VLOOKUP(CONCATENATE($A490,"_",R$2),'Reference data SID'!$B:$N,13,FALSE))</f>
        <v/>
      </c>
      <c r="S490" s="16" t="str">
        <f>IF(ISERROR(VLOOKUP(CONCATENATE($A490,"_",S$2),'Reference data SID'!$B:$N,13,FALSE)),"",VLOOKUP(CONCATENATE($A490,"_",S$2),'Reference data SID'!$B:$N,13,FALSE))</f>
        <v/>
      </c>
      <c r="T490" s="16" t="str">
        <f>IF(ISERROR(VLOOKUP(CONCATENATE($A490,"_",T$2),'Reference data SID'!$B:$N,13,FALSE)),"",VLOOKUP(CONCATENATE($A490,"_",T$2),'Reference data SID'!$B:$N,13,FALSE))</f>
        <v/>
      </c>
      <c r="U490" s="16" t="str">
        <f>IF(ISERROR(VLOOKUP(CONCATENATE($A490,"_",U$2),'Reference data SID'!$B:$N,13,FALSE)),"",VLOOKUP(CONCATENATE($A490,"_",U$2),'Reference data SID'!$B:$N,13,FALSE))</f>
        <v/>
      </c>
      <c r="V490" s="16" t="str">
        <f>IF(ISERROR(VLOOKUP(CONCATENATE($A490,"_",V$2),'Reference data SID'!$B:$N,13,FALSE)),"",VLOOKUP(CONCATENATE($A490,"_",V$2),'Reference data SID'!$B:$N,13,FALSE))</f>
        <v/>
      </c>
      <c r="W490" s="16" t="str">
        <f>IF(ISERROR(VLOOKUP(CONCATENATE($A490,"_",W$2),'Reference data SID'!$B:$N,13,FALSE)),"",VLOOKUP(CONCATENATE($A490,"_",W$2),'Reference data SID'!$B:$N,13,FALSE))</f>
        <v/>
      </c>
      <c r="X490" s="16" t="str">
        <f>IF(ISERROR(VLOOKUP(CONCATENATE($A490,"_",X$2),'Reference data SID'!$B:$N,13,FALSE)),"",VLOOKUP(CONCATENATE($A490,"_",X$2),'Reference data SID'!$B:$N,13,FALSE))</f>
        <v/>
      </c>
      <c r="Y490" s="16" t="str">
        <f>IF(ISERROR(VLOOKUP(CONCATENATE($A490,"_",Y$2),'Reference data SID'!$B:$N,13,FALSE)),"",VLOOKUP(CONCATENATE($A490,"_",Y$2),'Reference data SID'!$B:$N,13,FALSE))</f>
        <v/>
      </c>
      <c r="Z490" s="16" t="str">
        <f>IF(ISERROR(VLOOKUP(CONCATENATE($A490,"_",Z$2),'Reference data SID'!$B:$N,13,FALSE)),"",VLOOKUP(CONCATENATE($A490,"_",Z$2),'Reference data SID'!$B:$N,13,FALSE))</f>
        <v/>
      </c>
      <c r="AA490" s="16" t="str">
        <f>IF(ISERROR(VLOOKUP(CONCATENATE($A490,"_",AA$2),'Reference data SID'!$B:$N,13,FALSE)),"",VLOOKUP(CONCATENATE($A490,"_",AA$2),'Reference data SID'!$B:$N,13,FALSE))</f>
        <v/>
      </c>
      <c r="AB490" s="16" t="str">
        <f>IF(ISERROR(VLOOKUP(CONCATENATE($A490,"_",AB$2),'Reference data SID'!$B:$N,13,FALSE)),"",VLOOKUP(CONCATENATE($A490,"_",AB$2),'Reference data SID'!$B:$N,13,FALSE))</f>
        <v/>
      </c>
      <c r="AC490" s="16" t="str">
        <f>IF(ISERROR(VLOOKUP(CONCATENATE($A490,"_",AC$2),'Reference data SID'!$B:$N,13,FALSE)),"",VLOOKUP(CONCATENATE($A490,"_",AC$2),'Reference data SID'!$B:$N,13,FALSE))</f>
        <v/>
      </c>
      <c r="AD490" s="16" t="str">
        <f>IF(ISERROR(VLOOKUP(CONCATENATE($A490,"_",AD$2),'Reference data SID'!$B:$N,13,FALSE)),"",VLOOKUP(CONCATENATE($A490,"_",AD$2),'Reference data SID'!$B:$N,13,FALSE))</f>
        <v/>
      </c>
      <c r="AE490" s="16" t="str">
        <f>IF(ISERROR(VLOOKUP(CONCATENATE($A490,"_",AE$2),'Reference data SID'!$B:$N,13,FALSE)),"",VLOOKUP(CONCATENATE($A490,"_",AE$2),'Reference data SID'!$B:$N,13,FALSE))</f>
        <v/>
      </c>
      <c r="AF490" s="16" t="str">
        <f>IF(ISERROR(VLOOKUP(CONCATENATE($A490,"_",AF$2),'Reference data SID'!$B:$N,13,FALSE)),"",VLOOKUP(CONCATENATE($A490,"_",AF$2),'Reference data SID'!$B:$N,13,FALSE))</f>
        <v/>
      </c>
      <c r="AG490" s="16" t="str">
        <f>IF(ISERROR(VLOOKUP(CONCATENATE($A490,"_",AG$2),'Reference data SID'!$B:$N,13,FALSE)),"",VLOOKUP(CONCATENATE($A490,"_",AG$2),'Reference data SID'!$B:$N,13,FALSE))</f>
        <v/>
      </c>
      <c r="AH490" s="16" t="str">
        <f>IF(ISERROR(VLOOKUP(CONCATENATE($A490,"_",AH$2),'Reference data SID'!$B:$N,13,FALSE)),"",VLOOKUP(CONCATENATE($A490,"_",AH$2),'Reference data SID'!$B:$N,13,FALSE))</f>
        <v/>
      </c>
      <c r="AI490" s="16" t="str">
        <f>IF(ISERROR(VLOOKUP(CONCATENATE($A490,"_",AI$2),'Reference data SID'!$B:$N,13,FALSE)),"",VLOOKUP(CONCATENATE($A490,"_",AI$2),'Reference data SID'!$B:$N,13,FALSE))</f>
        <v/>
      </c>
      <c r="AJ490" s="16" t="str">
        <f>IF(ISERROR(VLOOKUP(CONCATENATE($A490,"_",AJ$2),'Reference data SID'!$B:$N,13,FALSE)),"",VLOOKUP(CONCATENATE($A490,"_",AJ$2),'Reference data SID'!$B:$N,13,FALSE))</f>
        <v/>
      </c>
      <c r="AK490" s="16" t="str">
        <f>IF(ISERROR(VLOOKUP(CONCATENATE($A490,"_",AK$2),'Reference data SID'!$B:$N,13,FALSE)),"",VLOOKUP(CONCATENATE($A490,"_",AK$2),'Reference data SID'!$B:$N,13,FALSE))</f>
        <v/>
      </c>
      <c r="AL490" s="16" t="str">
        <f>IF(ISERROR(VLOOKUP(CONCATENATE($A490,"_",AL$2),'Reference data SID'!$B:$N,13,FALSE)),"",VLOOKUP(CONCATENATE($A490,"_",AL$2),'Reference data SID'!$B:$N,13,FALSE))</f>
        <v/>
      </c>
      <c r="AM490" s="16" t="str">
        <f>IF(ISERROR(VLOOKUP(CONCATENATE($A490,"_",AM$2),'Reference data SID'!$B:$N,13,FALSE)),"",VLOOKUP(CONCATENATE($A490,"_",AM$2),'Reference data SID'!$B:$N,13,FALSE))</f>
        <v/>
      </c>
      <c r="AN490" s="16" t="str">
        <f>IF(ISERROR(VLOOKUP(CONCATENATE($A490,"_",AN$2),'Reference data SID'!$B:$N,13,FALSE)),"",VLOOKUP(CONCATENATE($A490,"_",AN$2),'Reference data SID'!$B:$N,13,FALSE))</f>
        <v/>
      </c>
      <c r="AO490" s="16" t="str">
        <f>IF(ISERROR(VLOOKUP(CONCATENATE($A490,"_",AO$2),'Reference data SID'!$B:$N,13,FALSE)),"",VLOOKUP(CONCATENATE($A490,"_",AO$2),'Reference data SID'!$B:$N,13,FALSE))</f>
        <v/>
      </c>
      <c r="AP490" s="16" t="str">
        <f>IF(ISERROR(VLOOKUP(CONCATENATE($A490,"_",AP$2),'Reference data SID'!$B:$N,13,FALSE)),"",VLOOKUP(CONCATENATE($A490,"_",AP$2),'Reference data SID'!$B:$N,13,FALSE))</f>
        <v/>
      </c>
      <c r="AQ490" s="16" t="str">
        <f>IF(ISERROR(VLOOKUP(CONCATENATE($A490,"_",AQ$2),'Reference data SID'!$B:$N,13,FALSE)),"",VLOOKUP(CONCATENATE($A490,"_",AQ$2),'Reference data SID'!$B:$N,13,FALSE))</f>
        <v/>
      </c>
      <c r="AR490" s="16" t="str">
        <f>IF(ISERROR(VLOOKUP(CONCATENATE($A490,"_",AR$2),'Reference data SID'!$B:$N,13,FALSE)),"",VLOOKUP(CONCATENATE($A490,"_",AR$2),'Reference data SID'!$B:$N,13,FALSE))</f>
        <v/>
      </c>
      <c r="AS490" s="16" t="str">
        <f>IF(ISERROR(VLOOKUP(CONCATENATE($A490,"_",AS$2),'Reference data SID'!$B:$N,13,FALSE)),"",VLOOKUP(CONCATENATE($A490,"_",AS$2),'Reference data SID'!$B:$N,13,FALSE))</f>
        <v/>
      </c>
      <c r="AT490" s="16" t="str">
        <f>IF(ISERROR(VLOOKUP(CONCATENATE($A490,"_",AT$2),'Reference data SID'!$B:$N,13,FALSE)),"",VLOOKUP(CONCATENATE($A490,"_",AT$2),'Reference data SID'!$B:$N,13,FALSE))</f>
        <v/>
      </c>
    </row>
    <row r="491" spans="1:46" x14ac:dyDescent="0.25">
      <c r="A491">
        <v>487</v>
      </c>
      <c r="B491" s="16" t="str">
        <f>IF(ISERROR(VLOOKUP(CONCATENATE($A491,"_",B$2),'Reference data SID'!$B:$N,13,FALSE)),"",VLOOKUP(CONCATENATE($A491,"_",B$2),'Reference data SID'!$B:$N,13,FALSE))</f>
        <v/>
      </c>
      <c r="C491" s="16" t="str">
        <f>IF(ISERROR(VLOOKUP(CONCATENATE($A491,"_",C$2),'Reference data SID'!$B:$N,13,FALSE)),"",VLOOKUP(CONCATENATE($A491,"_",C$2),'Reference data SID'!$B:$N,13,FALSE))</f>
        <v/>
      </c>
      <c r="D491" s="16" t="str">
        <f>IF(ISERROR(VLOOKUP(CONCATENATE($A491,"_",D$2),'Reference data SID'!$B:$N,13,FALSE)),"",VLOOKUP(CONCATENATE($A491,"_",D$2),'Reference data SID'!$B:$N,13,FALSE))</f>
        <v/>
      </c>
      <c r="E491" s="16" t="str">
        <f>IF(ISERROR(VLOOKUP(CONCATENATE($A491,"_",E$2),'Reference data SID'!$B:$N,13,FALSE)),"",VLOOKUP(CONCATENATE($A491,"_",E$2),'Reference data SID'!$B:$N,13,FALSE))</f>
        <v/>
      </c>
      <c r="F491" s="16" t="str">
        <f>IF(ISERROR(VLOOKUP(CONCATENATE($A491,"_",F$2),'Reference data SID'!$B:$N,13,FALSE)),"",VLOOKUP(CONCATENATE($A491,"_",F$2),'Reference data SID'!$B:$N,13,FALSE))</f>
        <v/>
      </c>
      <c r="G491" s="16" t="str">
        <f>IF(ISERROR(VLOOKUP(CONCATENATE($A491,"_",G$2),'Reference data SID'!$B:$N,13,FALSE)),"",VLOOKUP(CONCATENATE($A491,"_",G$2),'Reference data SID'!$B:$N,13,FALSE))</f>
        <v/>
      </c>
      <c r="H491" s="16" t="str">
        <f>IF(ISERROR(VLOOKUP(CONCATENATE($A491,"_",H$2),'Reference data SID'!$B:$N,13,FALSE)),"",VLOOKUP(CONCATENATE($A491,"_",H$2),'Reference data SID'!$B:$N,13,FALSE))</f>
        <v/>
      </c>
      <c r="I491" s="16" t="str">
        <f>IF(ISERROR(VLOOKUP(CONCATENATE($A491,"_",I$2),'Reference data SID'!$B:$N,13,FALSE)),"",VLOOKUP(CONCATENATE($A491,"_",I$2),'Reference data SID'!$B:$N,13,FALSE))</f>
        <v/>
      </c>
      <c r="J491" s="16" t="str">
        <f>IF(ISERROR(VLOOKUP(CONCATENATE($A491,"_",J$2),'Reference data SID'!$B:$N,13,FALSE)),"",VLOOKUP(CONCATENATE($A491,"_",J$2),'Reference data SID'!$B:$N,13,FALSE))</f>
        <v/>
      </c>
      <c r="K491" s="16" t="str">
        <f>IF(ISERROR(VLOOKUP(CONCATENATE($A491,"_",K$2),'Reference data SID'!$B:$N,13,FALSE)),"",VLOOKUP(CONCATENATE($A491,"_",K$2),'Reference data SID'!$B:$N,13,FALSE))</f>
        <v/>
      </c>
      <c r="L491" s="16" t="str">
        <f>IF(ISERROR(VLOOKUP(CONCATENATE($A491,"_",L$2),'Reference data SID'!$B:$N,13,FALSE)),"",VLOOKUP(CONCATENATE($A491,"_",L$2),'Reference data SID'!$B:$N,13,FALSE))</f>
        <v/>
      </c>
      <c r="M491" s="16" t="str">
        <f>IF(ISERROR(VLOOKUP(CONCATENATE($A491,"_",M$2),'Reference data SID'!$B:$N,13,FALSE)),"",VLOOKUP(CONCATENATE($A491,"_",M$2),'Reference data SID'!$B:$N,13,FALSE))</f>
        <v/>
      </c>
      <c r="N491" s="16" t="str">
        <f>IF(ISERROR(VLOOKUP(CONCATENATE($A491,"_",N$2),'Reference data SID'!$B:$N,13,FALSE)),"",VLOOKUP(CONCATENATE($A491,"_",N$2),'Reference data SID'!$B:$N,13,FALSE))</f>
        <v/>
      </c>
      <c r="O491" s="16" t="str">
        <f>IF(ISERROR(VLOOKUP(CONCATENATE($A491,"_",O$2),'Reference data SID'!$B:$N,13,FALSE)),"",VLOOKUP(CONCATENATE($A491,"_",O$2),'Reference data SID'!$B:$N,13,FALSE))</f>
        <v/>
      </c>
      <c r="P491" s="16" t="str">
        <f>IF(ISERROR(VLOOKUP(CONCATENATE($A491,"_",P$2),'Reference data SID'!$B:$N,13,FALSE)),"",VLOOKUP(CONCATENATE($A491,"_",P$2),'Reference data SID'!$B:$N,13,FALSE))</f>
        <v/>
      </c>
      <c r="Q491" s="16" t="str">
        <f>IF(ISERROR(VLOOKUP(CONCATENATE($A491,"_",Q$2),'Reference data SID'!$B:$N,13,FALSE)),"",VLOOKUP(CONCATENATE($A491,"_",Q$2),'Reference data SID'!$B:$N,13,FALSE))</f>
        <v/>
      </c>
      <c r="R491" s="16" t="str">
        <f>IF(ISERROR(VLOOKUP(CONCATENATE($A491,"_",R$2),'Reference data SID'!$B:$N,13,FALSE)),"",VLOOKUP(CONCATENATE($A491,"_",R$2),'Reference data SID'!$B:$N,13,FALSE))</f>
        <v/>
      </c>
      <c r="S491" s="16" t="str">
        <f>IF(ISERROR(VLOOKUP(CONCATENATE($A491,"_",S$2),'Reference data SID'!$B:$N,13,FALSE)),"",VLOOKUP(CONCATENATE($A491,"_",S$2),'Reference data SID'!$B:$N,13,FALSE))</f>
        <v/>
      </c>
      <c r="T491" s="16" t="str">
        <f>IF(ISERROR(VLOOKUP(CONCATENATE($A491,"_",T$2),'Reference data SID'!$B:$N,13,FALSE)),"",VLOOKUP(CONCATENATE($A491,"_",T$2),'Reference data SID'!$B:$N,13,FALSE))</f>
        <v/>
      </c>
      <c r="U491" s="16" t="str">
        <f>IF(ISERROR(VLOOKUP(CONCATENATE($A491,"_",U$2),'Reference data SID'!$B:$N,13,FALSE)),"",VLOOKUP(CONCATENATE($A491,"_",U$2),'Reference data SID'!$B:$N,13,FALSE))</f>
        <v/>
      </c>
      <c r="V491" s="16" t="str">
        <f>IF(ISERROR(VLOOKUP(CONCATENATE($A491,"_",V$2),'Reference data SID'!$B:$N,13,FALSE)),"",VLOOKUP(CONCATENATE($A491,"_",V$2),'Reference data SID'!$B:$N,13,FALSE))</f>
        <v/>
      </c>
      <c r="W491" s="16" t="str">
        <f>IF(ISERROR(VLOOKUP(CONCATENATE($A491,"_",W$2),'Reference data SID'!$B:$N,13,FALSE)),"",VLOOKUP(CONCATENATE($A491,"_",W$2),'Reference data SID'!$B:$N,13,FALSE))</f>
        <v/>
      </c>
      <c r="X491" s="16" t="str">
        <f>IF(ISERROR(VLOOKUP(CONCATENATE($A491,"_",X$2),'Reference data SID'!$B:$N,13,FALSE)),"",VLOOKUP(CONCATENATE($A491,"_",X$2),'Reference data SID'!$B:$N,13,FALSE))</f>
        <v/>
      </c>
      <c r="Y491" s="16" t="str">
        <f>IF(ISERROR(VLOOKUP(CONCATENATE($A491,"_",Y$2),'Reference data SID'!$B:$N,13,FALSE)),"",VLOOKUP(CONCATENATE($A491,"_",Y$2),'Reference data SID'!$B:$N,13,FALSE))</f>
        <v/>
      </c>
      <c r="Z491" s="16" t="str">
        <f>IF(ISERROR(VLOOKUP(CONCATENATE($A491,"_",Z$2),'Reference data SID'!$B:$N,13,FALSE)),"",VLOOKUP(CONCATENATE($A491,"_",Z$2),'Reference data SID'!$B:$N,13,FALSE))</f>
        <v/>
      </c>
      <c r="AA491" s="16" t="str">
        <f>IF(ISERROR(VLOOKUP(CONCATENATE($A491,"_",AA$2),'Reference data SID'!$B:$N,13,FALSE)),"",VLOOKUP(CONCATENATE($A491,"_",AA$2),'Reference data SID'!$B:$N,13,FALSE))</f>
        <v/>
      </c>
      <c r="AB491" s="16" t="str">
        <f>IF(ISERROR(VLOOKUP(CONCATENATE($A491,"_",AB$2),'Reference data SID'!$B:$N,13,FALSE)),"",VLOOKUP(CONCATENATE($A491,"_",AB$2),'Reference data SID'!$B:$N,13,FALSE))</f>
        <v/>
      </c>
      <c r="AC491" s="16" t="str">
        <f>IF(ISERROR(VLOOKUP(CONCATENATE($A491,"_",AC$2),'Reference data SID'!$B:$N,13,FALSE)),"",VLOOKUP(CONCATENATE($A491,"_",AC$2),'Reference data SID'!$B:$N,13,FALSE))</f>
        <v/>
      </c>
      <c r="AD491" s="16" t="str">
        <f>IF(ISERROR(VLOOKUP(CONCATENATE($A491,"_",AD$2),'Reference data SID'!$B:$N,13,FALSE)),"",VLOOKUP(CONCATENATE($A491,"_",AD$2),'Reference data SID'!$B:$N,13,FALSE))</f>
        <v/>
      </c>
      <c r="AE491" s="16" t="str">
        <f>IF(ISERROR(VLOOKUP(CONCATENATE($A491,"_",AE$2),'Reference data SID'!$B:$N,13,FALSE)),"",VLOOKUP(CONCATENATE($A491,"_",AE$2),'Reference data SID'!$B:$N,13,FALSE))</f>
        <v/>
      </c>
      <c r="AF491" s="16" t="str">
        <f>IF(ISERROR(VLOOKUP(CONCATENATE($A491,"_",AF$2),'Reference data SID'!$B:$N,13,FALSE)),"",VLOOKUP(CONCATENATE($A491,"_",AF$2),'Reference data SID'!$B:$N,13,FALSE))</f>
        <v/>
      </c>
      <c r="AG491" s="16" t="str">
        <f>IF(ISERROR(VLOOKUP(CONCATENATE($A491,"_",AG$2),'Reference data SID'!$B:$N,13,FALSE)),"",VLOOKUP(CONCATENATE($A491,"_",AG$2),'Reference data SID'!$B:$N,13,FALSE))</f>
        <v/>
      </c>
      <c r="AH491" s="16" t="str">
        <f>IF(ISERROR(VLOOKUP(CONCATENATE($A491,"_",AH$2),'Reference data SID'!$B:$N,13,FALSE)),"",VLOOKUP(CONCATENATE($A491,"_",AH$2),'Reference data SID'!$B:$N,13,FALSE))</f>
        <v/>
      </c>
      <c r="AI491" s="16" t="str">
        <f>IF(ISERROR(VLOOKUP(CONCATENATE($A491,"_",AI$2),'Reference data SID'!$B:$N,13,FALSE)),"",VLOOKUP(CONCATENATE($A491,"_",AI$2),'Reference data SID'!$B:$N,13,FALSE))</f>
        <v/>
      </c>
      <c r="AJ491" s="16" t="str">
        <f>IF(ISERROR(VLOOKUP(CONCATENATE($A491,"_",AJ$2),'Reference data SID'!$B:$N,13,FALSE)),"",VLOOKUP(CONCATENATE($A491,"_",AJ$2),'Reference data SID'!$B:$N,13,FALSE))</f>
        <v/>
      </c>
      <c r="AK491" s="16" t="str">
        <f>IF(ISERROR(VLOOKUP(CONCATENATE($A491,"_",AK$2),'Reference data SID'!$B:$N,13,FALSE)),"",VLOOKUP(CONCATENATE($A491,"_",AK$2),'Reference data SID'!$B:$N,13,FALSE))</f>
        <v/>
      </c>
      <c r="AL491" s="16" t="str">
        <f>IF(ISERROR(VLOOKUP(CONCATENATE($A491,"_",AL$2),'Reference data SID'!$B:$N,13,FALSE)),"",VLOOKUP(CONCATENATE($A491,"_",AL$2),'Reference data SID'!$B:$N,13,FALSE))</f>
        <v/>
      </c>
      <c r="AM491" s="16" t="str">
        <f>IF(ISERROR(VLOOKUP(CONCATENATE($A491,"_",AM$2),'Reference data SID'!$B:$N,13,FALSE)),"",VLOOKUP(CONCATENATE($A491,"_",AM$2),'Reference data SID'!$B:$N,13,FALSE))</f>
        <v/>
      </c>
      <c r="AN491" s="16" t="str">
        <f>IF(ISERROR(VLOOKUP(CONCATENATE($A491,"_",AN$2),'Reference data SID'!$B:$N,13,FALSE)),"",VLOOKUP(CONCATENATE($A491,"_",AN$2),'Reference data SID'!$B:$N,13,FALSE))</f>
        <v/>
      </c>
      <c r="AO491" s="16" t="str">
        <f>IF(ISERROR(VLOOKUP(CONCATENATE($A491,"_",AO$2),'Reference data SID'!$B:$N,13,FALSE)),"",VLOOKUP(CONCATENATE($A491,"_",AO$2),'Reference data SID'!$B:$N,13,FALSE))</f>
        <v/>
      </c>
      <c r="AP491" s="16" t="str">
        <f>IF(ISERROR(VLOOKUP(CONCATENATE($A491,"_",AP$2),'Reference data SID'!$B:$N,13,FALSE)),"",VLOOKUP(CONCATENATE($A491,"_",AP$2),'Reference data SID'!$B:$N,13,FALSE))</f>
        <v/>
      </c>
      <c r="AQ491" s="16" t="str">
        <f>IF(ISERROR(VLOOKUP(CONCATENATE($A491,"_",AQ$2),'Reference data SID'!$B:$N,13,FALSE)),"",VLOOKUP(CONCATENATE($A491,"_",AQ$2),'Reference data SID'!$B:$N,13,FALSE))</f>
        <v/>
      </c>
      <c r="AR491" s="16" t="str">
        <f>IF(ISERROR(VLOOKUP(CONCATENATE($A491,"_",AR$2),'Reference data SID'!$B:$N,13,FALSE)),"",VLOOKUP(CONCATENATE($A491,"_",AR$2),'Reference data SID'!$B:$N,13,FALSE))</f>
        <v/>
      </c>
      <c r="AS491" s="16" t="str">
        <f>IF(ISERROR(VLOOKUP(CONCATENATE($A491,"_",AS$2),'Reference data SID'!$B:$N,13,FALSE)),"",VLOOKUP(CONCATENATE($A491,"_",AS$2),'Reference data SID'!$B:$N,13,FALSE))</f>
        <v/>
      </c>
      <c r="AT491" s="16" t="str">
        <f>IF(ISERROR(VLOOKUP(CONCATENATE($A491,"_",AT$2),'Reference data SID'!$B:$N,13,FALSE)),"",VLOOKUP(CONCATENATE($A491,"_",AT$2),'Reference data SID'!$B:$N,13,FALSE))</f>
        <v/>
      </c>
    </row>
    <row r="492" spans="1:46" x14ac:dyDescent="0.25">
      <c r="A492">
        <v>488</v>
      </c>
      <c r="B492" s="16" t="str">
        <f>IF(ISERROR(VLOOKUP(CONCATENATE($A492,"_",B$2),'Reference data SID'!$B:$N,13,FALSE)),"",VLOOKUP(CONCATENATE($A492,"_",B$2),'Reference data SID'!$B:$N,13,FALSE))</f>
        <v/>
      </c>
      <c r="C492" s="16" t="str">
        <f>IF(ISERROR(VLOOKUP(CONCATENATE($A492,"_",C$2),'Reference data SID'!$B:$N,13,FALSE)),"",VLOOKUP(CONCATENATE($A492,"_",C$2),'Reference data SID'!$B:$N,13,FALSE))</f>
        <v/>
      </c>
      <c r="D492" s="16" t="str">
        <f>IF(ISERROR(VLOOKUP(CONCATENATE($A492,"_",D$2),'Reference data SID'!$B:$N,13,FALSE)),"",VLOOKUP(CONCATENATE($A492,"_",D$2),'Reference data SID'!$B:$N,13,FALSE))</f>
        <v/>
      </c>
      <c r="E492" s="16" t="str">
        <f>IF(ISERROR(VLOOKUP(CONCATENATE($A492,"_",E$2),'Reference data SID'!$B:$N,13,FALSE)),"",VLOOKUP(CONCATENATE($A492,"_",E$2),'Reference data SID'!$B:$N,13,FALSE))</f>
        <v/>
      </c>
      <c r="F492" s="16" t="str">
        <f>IF(ISERROR(VLOOKUP(CONCATENATE($A492,"_",F$2),'Reference data SID'!$B:$N,13,FALSE)),"",VLOOKUP(CONCATENATE($A492,"_",F$2),'Reference data SID'!$B:$N,13,FALSE))</f>
        <v/>
      </c>
      <c r="G492" s="16" t="str">
        <f>IF(ISERROR(VLOOKUP(CONCATENATE($A492,"_",G$2),'Reference data SID'!$B:$N,13,FALSE)),"",VLOOKUP(CONCATENATE($A492,"_",G$2),'Reference data SID'!$B:$N,13,FALSE))</f>
        <v/>
      </c>
      <c r="H492" s="16" t="str">
        <f>IF(ISERROR(VLOOKUP(CONCATENATE($A492,"_",H$2),'Reference data SID'!$B:$N,13,FALSE)),"",VLOOKUP(CONCATENATE($A492,"_",H$2),'Reference data SID'!$B:$N,13,FALSE))</f>
        <v/>
      </c>
      <c r="I492" s="16" t="str">
        <f>IF(ISERROR(VLOOKUP(CONCATENATE($A492,"_",I$2),'Reference data SID'!$B:$N,13,FALSE)),"",VLOOKUP(CONCATENATE($A492,"_",I$2),'Reference data SID'!$B:$N,13,FALSE))</f>
        <v/>
      </c>
      <c r="J492" s="16" t="str">
        <f>IF(ISERROR(VLOOKUP(CONCATENATE($A492,"_",J$2),'Reference data SID'!$B:$N,13,FALSE)),"",VLOOKUP(CONCATENATE($A492,"_",J$2),'Reference data SID'!$B:$N,13,FALSE))</f>
        <v/>
      </c>
      <c r="K492" s="16" t="str">
        <f>IF(ISERROR(VLOOKUP(CONCATENATE($A492,"_",K$2),'Reference data SID'!$B:$N,13,FALSE)),"",VLOOKUP(CONCATENATE($A492,"_",K$2),'Reference data SID'!$B:$N,13,FALSE))</f>
        <v/>
      </c>
      <c r="L492" s="16" t="str">
        <f>IF(ISERROR(VLOOKUP(CONCATENATE($A492,"_",L$2),'Reference data SID'!$B:$N,13,FALSE)),"",VLOOKUP(CONCATENATE($A492,"_",L$2),'Reference data SID'!$B:$N,13,FALSE))</f>
        <v/>
      </c>
      <c r="M492" s="16" t="str">
        <f>IF(ISERROR(VLOOKUP(CONCATENATE($A492,"_",M$2),'Reference data SID'!$B:$N,13,FALSE)),"",VLOOKUP(CONCATENATE($A492,"_",M$2),'Reference data SID'!$B:$N,13,FALSE))</f>
        <v/>
      </c>
      <c r="N492" s="16" t="str">
        <f>IF(ISERROR(VLOOKUP(CONCATENATE($A492,"_",N$2),'Reference data SID'!$B:$N,13,FALSE)),"",VLOOKUP(CONCATENATE($A492,"_",N$2),'Reference data SID'!$B:$N,13,FALSE))</f>
        <v/>
      </c>
      <c r="O492" s="16" t="str">
        <f>IF(ISERROR(VLOOKUP(CONCATENATE($A492,"_",O$2),'Reference data SID'!$B:$N,13,FALSE)),"",VLOOKUP(CONCATENATE($A492,"_",O$2),'Reference data SID'!$B:$N,13,FALSE))</f>
        <v/>
      </c>
      <c r="P492" s="16" t="str">
        <f>IF(ISERROR(VLOOKUP(CONCATENATE($A492,"_",P$2),'Reference data SID'!$B:$N,13,FALSE)),"",VLOOKUP(CONCATENATE($A492,"_",P$2),'Reference data SID'!$B:$N,13,FALSE))</f>
        <v/>
      </c>
      <c r="Q492" s="16" t="str">
        <f>IF(ISERROR(VLOOKUP(CONCATENATE($A492,"_",Q$2),'Reference data SID'!$B:$N,13,FALSE)),"",VLOOKUP(CONCATENATE($A492,"_",Q$2),'Reference data SID'!$B:$N,13,FALSE))</f>
        <v/>
      </c>
      <c r="R492" s="16" t="str">
        <f>IF(ISERROR(VLOOKUP(CONCATENATE($A492,"_",R$2),'Reference data SID'!$B:$N,13,FALSE)),"",VLOOKUP(CONCATENATE($A492,"_",R$2),'Reference data SID'!$B:$N,13,FALSE))</f>
        <v/>
      </c>
      <c r="S492" s="16" t="str">
        <f>IF(ISERROR(VLOOKUP(CONCATENATE($A492,"_",S$2),'Reference data SID'!$B:$N,13,FALSE)),"",VLOOKUP(CONCATENATE($A492,"_",S$2),'Reference data SID'!$B:$N,13,FALSE))</f>
        <v/>
      </c>
      <c r="T492" s="16" t="str">
        <f>IF(ISERROR(VLOOKUP(CONCATENATE($A492,"_",T$2),'Reference data SID'!$B:$N,13,FALSE)),"",VLOOKUP(CONCATENATE($A492,"_",T$2),'Reference data SID'!$B:$N,13,FALSE))</f>
        <v/>
      </c>
      <c r="U492" s="16" t="str">
        <f>IF(ISERROR(VLOOKUP(CONCATENATE($A492,"_",U$2),'Reference data SID'!$B:$N,13,FALSE)),"",VLOOKUP(CONCATENATE($A492,"_",U$2),'Reference data SID'!$B:$N,13,FALSE))</f>
        <v/>
      </c>
      <c r="V492" s="16" t="str">
        <f>IF(ISERROR(VLOOKUP(CONCATENATE($A492,"_",V$2),'Reference data SID'!$B:$N,13,FALSE)),"",VLOOKUP(CONCATENATE($A492,"_",V$2),'Reference data SID'!$B:$N,13,FALSE))</f>
        <v/>
      </c>
      <c r="W492" s="16" t="str">
        <f>IF(ISERROR(VLOOKUP(CONCATENATE($A492,"_",W$2),'Reference data SID'!$B:$N,13,FALSE)),"",VLOOKUP(CONCATENATE($A492,"_",W$2),'Reference data SID'!$B:$N,13,FALSE))</f>
        <v/>
      </c>
      <c r="X492" s="16" t="str">
        <f>IF(ISERROR(VLOOKUP(CONCATENATE($A492,"_",X$2),'Reference data SID'!$B:$N,13,FALSE)),"",VLOOKUP(CONCATENATE($A492,"_",X$2),'Reference data SID'!$B:$N,13,FALSE))</f>
        <v/>
      </c>
      <c r="Y492" s="16" t="str">
        <f>IF(ISERROR(VLOOKUP(CONCATENATE($A492,"_",Y$2),'Reference data SID'!$B:$N,13,FALSE)),"",VLOOKUP(CONCATENATE($A492,"_",Y$2),'Reference data SID'!$B:$N,13,FALSE))</f>
        <v/>
      </c>
      <c r="Z492" s="16" t="str">
        <f>IF(ISERROR(VLOOKUP(CONCATENATE($A492,"_",Z$2),'Reference data SID'!$B:$N,13,FALSE)),"",VLOOKUP(CONCATENATE($A492,"_",Z$2),'Reference data SID'!$B:$N,13,FALSE))</f>
        <v/>
      </c>
      <c r="AA492" s="16" t="str">
        <f>IF(ISERROR(VLOOKUP(CONCATENATE($A492,"_",AA$2),'Reference data SID'!$B:$N,13,FALSE)),"",VLOOKUP(CONCATENATE($A492,"_",AA$2),'Reference data SID'!$B:$N,13,FALSE))</f>
        <v/>
      </c>
      <c r="AB492" s="16" t="str">
        <f>IF(ISERROR(VLOOKUP(CONCATENATE($A492,"_",AB$2),'Reference data SID'!$B:$N,13,FALSE)),"",VLOOKUP(CONCATENATE($A492,"_",AB$2),'Reference data SID'!$B:$N,13,FALSE))</f>
        <v/>
      </c>
      <c r="AC492" s="16" t="str">
        <f>IF(ISERROR(VLOOKUP(CONCATENATE($A492,"_",AC$2),'Reference data SID'!$B:$N,13,FALSE)),"",VLOOKUP(CONCATENATE($A492,"_",AC$2),'Reference data SID'!$B:$N,13,FALSE))</f>
        <v/>
      </c>
      <c r="AD492" s="16" t="str">
        <f>IF(ISERROR(VLOOKUP(CONCATENATE($A492,"_",AD$2),'Reference data SID'!$B:$N,13,FALSE)),"",VLOOKUP(CONCATENATE($A492,"_",AD$2),'Reference data SID'!$B:$N,13,FALSE))</f>
        <v/>
      </c>
      <c r="AE492" s="16" t="str">
        <f>IF(ISERROR(VLOOKUP(CONCATENATE($A492,"_",AE$2),'Reference data SID'!$B:$N,13,FALSE)),"",VLOOKUP(CONCATENATE($A492,"_",AE$2),'Reference data SID'!$B:$N,13,FALSE))</f>
        <v/>
      </c>
      <c r="AF492" s="16" t="str">
        <f>IF(ISERROR(VLOOKUP(CONCATENATE($A492,"_",AF$2),'Reference data SID'!$B:$N,13,FALSE)),"",VLOOKUP(CONCATENATE($A492,"_",AF$2),'Reference data SID'!$B:$N,13,FALSE))</f>
        <v/>
      </c>
      <c r="AG492" s="16" t="str">
        <f>IF(ISERROR(VLOOKUP(CONCATENATE($A492,"_",AG$2),'Reference data SID'!$B:$N,13,FALSE)),"",VLOOKUP(CONCATENATE($A492,"_",AG$2),'Reference data SID'!$B:$N,13,FALSE))</f>
        <v/>
      </c>
      <c r="AH492" s="16" t="str">
        <f>IF(ISERROR(VLOOKUP(CONCATENATE($A492,"_",AH$2),'Reference data SID'!$B:$N,13,FALSE)),"",VLOOKUP(CONCATENATE($A492,"_",AH$2),'Reference data SID'!$B:$N,13,FALSE))</f>
        <v/>
      </c>
      <c r="AI492" s="16" t="str">
        <f>IF(ISERROR(VLOOKUP(CONCATENATE($A492,"_",AI$2),'Reference data SID'!$B:$N,13,FALSE)),"",VLOOKUP(CONCATENATE($A492,"_",AI$2),'Reference data SID'!$B:$N,13,FALSE))</f>
        <v/>
      </c>
      <c r="AJ492" s="16" t="str">
        <f>IF(ISERROR(VLOOKUP(CONCATENATE($A492,"_",AJ$2),'Reference data SID'!$B:$N,13,FALSE)),"",VLOOKUP(CONCATENATE($A492,"_",AJ$2),'Reference data SID'!$B:$N,13,FALSE))</f>
        <v/>
      </c>
      <c r="AK492" s="16" t="str">
        <f>IF(ISERROR(VLOOKUP(CONCATENATE($A492,"_",AK$2),'Reference data SID'!$B:$N,13,FALSE)),"",VLOOKUP(CONCATENATE($A492,"_",AK$2),'Reference data SID'!$B:$N,13,FALSE))</f>
        <v/>
      </c>
      <c r="AL492" s="16" t="str">
        <f>IF(ISERROR(VLOOKUP(CONCATENATE($A492,"_",AL$2),'Reference data SID'!$B:$N,13,FALSE)),"",VLOOKUP(CONCATENATE($A492,"_",AL$2),'Reference data SID'!$B:$N,13,FALSE))</f>
        <v/>
      </c>
      <c r="AM492" s="16" t="str">
        <f>IF(ISERROR(VLOOKUP(CONCATENATE($A492,"_",AM$2),'Reference data SID'!$B:$N,13,FALSE)),"",VLOOKUP(CONCATENATE($A492,"_",AM$2),'Reference data SID'!$B:$N,13,FALSE))</f>
        <v/>
      </c>
      <c r="AN492" s="16" t="str">
        <f>IF(ISERROR(VLOOKUP(CONCATENATE($A492,"_",AN$2),'Reference data SID'!$B:$N,13,FALSE)),"",VLOOKUP(CONCATENATE($A492,"_",AN$2),'Reference data SID'!$B:$N,13,FALSE))</f>
        <v/>
      </c>
      <c r="AO492" s="16" t="str">
        <f>IF(ISERROR(VLOOKUP(CONCATENATE($A492,"_",AO$2),'Reference data SID'!$B:$N,13,FALSE)),"",VLOOKUP(CONCATENATE($A492,"_",AO$2),'Reference data SID'!$B:$N,13,FALSE))</f>
        <v/>
      </c>
      <c r="AP492" s="16" t="str">
        <f>IF(ISERROR(VLOOKUP(CONCATENATE($A492,"_",AP$2),'Reference data SID'!$B:$N,13,FALSE)),"",VLOOKUP(CONCATENATE($A492,"_",AP$2),'Reference data SID'!$B:$N,13,FALSE))</f>
        <v/>
      </c>
      <c r="AQ492" s="16" t="str">
        <f>IF(ISERROR(VLOOKUP(CONCATENATE($A492,"_",AQ$2),'Reference data SID'!$B:$N,13,FALSE)),"",VLOOKUP(CONCATENATE($A492,"_",AQ$2),'Reference data SID'!$B:$N,13,FALSE))</f>
        <v/>
      </c>
      <c r="AR492" s="16" t="str">
        <f>IF(ISERROR(VLOOKUP(CONCATENATE($A492,"_",AR$2),'Reference data SID'!$B:$N,13,FALSE)),"",VLOOKUP(CONCATENATE($A492,"_",AR$2),'Reference data SID'!$B:$N,13,FALSE))</f>
        <v/>
      </c>
      <c r="AS492" s="16" t="str">
        <f>IF(ISERROR(VLOOKUP(CONCATENATE($A492,"_",AS$2),'Reference data SID'!$B:$N,13,FALSE)),"",VLOOKUP(CONCATENATE($A492,"_",AS$2),'Reference data SID'!$B:$N,13,FALSE))</f>
        <v/>
      </c>
      <c r="AT492" s="16" t="str">
        <f>IF(ISERROR(VLOOKUP(CONCATENATE($A492,"_",AT$2),'Reference data SID'!$B:$N,13,FALSE)),"",VLOOKUP(CONCATENATE($A492,"_",AT$2),'Reference data SID'!$B:$N,13,FALSE))</f>
        <v/>
      </c>
    </row>
    <row r="493" spans="1:46" x14ac:dyDescent="0.25">
      <c r="A493">
        <v>489</v>
      </c>
      <c r="B493" s="16" t="str">
        <f>IF(ISERROR(VLOOKUP(CONCATENATE($A493,"_",B$2),'Reference data SID'!$B:$N,13,FALSE)),"",VLOOKUP(CONCATENATE($A493,"_",B$2),'Reference data SID'!$B:$N,13,FALSE))</f>
        <v/>
      </c>
      <c r="C493" s="16" t="str">
        <f>IF(ISERROR(VLOOKUP(CONCATENATE($A493,"_",C$2),'Reference data SID'!$B:$N,13,FALSE)),"",VLOOKUP(CONCATENATE($A493,"_",C$2),'Reference data SID'!$B:$N,13,FALSE))</f>
        <v/>
      </c>
      <c r="D493" s="16" t="str">
        <f>IF(ISERROR(VLOOKUP(CONCATENATE($A493,"_",D$2),'Reference data SID'!$B:$N,13,FALSE)),"",VLOOKUP(CONCATENATE($A493,"_",D$2),'Reference data SID'!$B:$N,13,FALSE))</f>
        <v/>
      </c>
      <c r="E493" s="16" t="str">
        <f>IF(ISERROR(VLOOKUP(CONCATENATE($A493,"_",E$2),'Reference data SID'!$B:$N,13,FALSE)),"",VLOOKUP(CONCATENATE($A493,"_",E$2),'Reference data SID'!$B:$N,13,FALSE))</f>
        <v/>
      </c>
      <c r="F493" s="16" t="str">
        <f>IF(ISERROR(VLOOKUP(CONCATENATE($A493,"_",F$2),'Reference data SID'!$B:$N,13,FALSE)),"",VLOOKUP(CONCATENATE($A493,"_",F$2),'Reference data SID'!$B:$N,13,FALSE))</f>
        <v/>
      </c>
      <c r="G493" s="16" t="str">
        <f>IF(ISERROR(VLOOKUP(CONCATENATE($A493,"_",G$2),'Reference data SID'!$B:$N,13,FALSE)),"",VLOOKUP(CONCATENATE($A493,"_",G$2),'Reference data SID'!$B:$N,13,FALSE))</f>
        <v/>
      </c>
      <c r="H493" s="16" t="str">
        <f>IF(ISERROR(VLOOKUP(CONCATENATE($A493,"_",H$2),'Reference data SID'!$B:$N,13,FALSE)),"",VLOOKUP(CONCATENATE($A493,"_",H$2),'Reference data SID'!$B:$N,13,FALSE))</f>
        <v/>
      </c>
      <c r="I493" s="16" t="str">
        <f>IF(ISERROR(VLOOKUP(CONCATENATE($A493,"_",I$2),'Reference data SID'!$B:$N,13,FALSE)),"",VLOOKUP(CONCATENATE($A493,"_",I$2),'Reference data SID'!$B:$N,13,FALSE))</f>
        <v/>
      </c>
      <c r="J493" s="16" t="str">
        <f>IF(ISERROR(VLOOKUP(CONCATENATE($A493,"_",J$2),'Reference data SID'!$B:$N,13,FALSE)),"",VLOOKUP(CONCATENATE($A493,"_",J$2),'Reference data SID'!$B:$N,13,FALSE))</f>
        <v/>
      </c>
      <c r="K493" s="16" t="str">
        <f>IF(ISERROR(VLOOKUP(CONCATENATE($A493,"_",K$2),'Reference data SID'!$B:$N,13,FALSE)),"",VLOOKUP(CONCATENATE($A493,"_",K$2),'Reference data SID'!$B:$N,13,FALSE))</f>
        <v/>
      </c>
      <c r="L493" s="16" t="str">
        <f>IF(ISERROR(VLOOKUP(CONCATENATE($A493,"_",L$2),'Reference data SID'!$B:$N,13,FALSE)),"",VLOOKUP(CONCATENATE($A493,"_",L$2),'Reference data SID'!$B:$N,13,FALSE))</f>
        <v/>
      </c>
      <c r="M493" s="16" t="str">
        <f>IF(ISERROR(VLOOKUP(CONCATENATE($A493,"_",M$2),'Reference data SID'!$B:$N,13,FALSE)),"",VLOOKUP(CONCATENATE($A493,"_",M$2),'Reference data SID'!$B:$N,13,FALSE))</f>
        <v/>
      </c>
      <c r="N493" s="16" t="str">
        <f>IF(ISERROR(VLOOKUP(CONCATENATE($A493,"_",N$2),'Reference data SID'!$B:$N,13,FALSE)),"",VLOOKUP(CONCATENATE($A493,"_",N$2),'Reference data SID'!$B:$N,13,FALSE))</f>
        <v/>
      </c>
      <c r="O493" s="16" t="str">
        <f>IF(ISERROR(VLOOKUP(CONCATENATE($A493,"_",O$2),'Reference data SID'!$B:$N,13,FALSE)),"",VLOOKUP(CONCATENATE($A493,"_",O$2),'Reference data SID'!$B:$N,13,FALSE))</f>
        <v/>
      </c>
      <c r="P493" s="16" t="str">
        <f>IF(ISERROR(VLOOKUP(CONCATENATE($A493,"_",P$2),'Reference data SID'!$B:$N,13,FALSE)),"",VLOOKUP(CONCATENATE($A493,"_",P$2),'Reference data SID'!$B:$N,13,FALSE))</f>
        <v/>
      </c>
      <c r="Q493" s="16" t="str">
        <f>IF(ISERROR(VLOOKUP(CONCATENATE($A493,"_",Q$2),'Reference data SID'!$B:$N,13,FALSE)),"",VLOOKUP(CONCATENATE($A493,"_",Q$2),'Reference data SID'!$B:$N,13,FALSE))</f>
        <v/>
      </c>
      <c r="R493" s="16" t="str">
        <f>IF(ISERROR(VLOOKUP(CONCATENATE($A493,"_",R$2),'Reference data SID'!$B:$N,13,FALSE)),"",VLOOKUP(CONCATENATE($A493,"_",R$2),'Reference data SID'!$B:$N,13,FALSE))</f>
        <v/>
      </c>
      <c r="S493" s="16" t="str">
        <f>IF(ISERROR(VLOOKUP(CONCATENATE($A493,"_",S$2),'Reference data SID'!$B:$N,13,FALSE)),"",VLOOKUP(CONCATENATE($A493,"_",S$2),'Reference data SID'!$B:$N,13,FALSE))</f>
        <v/>
      </c>
      <c r="T493" s="16" t="str">
        <f>IF(ISERROR(VLOOKUP(CONCATENATE($A493,"_",T$2),'Reference data SID'!$B:$N,13,FALSE)),"",VLOOKUP(CONCATENATE($A493,"_",T$2),'Reference data SID'!$B:$N,13,FALSE))</f>
        <v/>
      </c>
      <c r="U493" s="16" t="str">
        <f>IF(ISERROR(VLOOKUP(CONCATENATE($A493,"_",U$2),'Reference data SID'!$B:$N,13,FALSE)),"",VLOOKUP(CONCATENATE($A493,"_",U$2),'Reference data SID'!$B:$N,13,FALSE))</f>
        <v/>
      </c>
      <c r="V493" s="16" t="str">
        <f>IF(ISERROR(VLOOKUP(CONCATENATE($A493,"_",V$2),'Reference data SID'!$B:$N,13,FALSE)),"",VLOOKUP(CONCATENATE($A493,"_",V$2),'Reference data SID'!$B:$N,13,FALSE))</f>
        <v/>
      </c>
      <c r="W493" s="16" t="str">
        <f>IF(ISERROR(VLOOKUP(CONCATENATE($A493,"_",W$2),'Reference data SID'!$B:$N,13,FALSE)),"",VLOOKUP(CONCATENATE($A493,"_",W$2),'Reference data SID'!$B:$N,13,FALSE))</f>
        <v/>
      </c>
      <c r="X493" s="16" t="str">
        <f>IF(ISERROR(VLOOKUP(CONCATENATE($A493,"_",X$2),'Reference data SID'!$B:$N,13,FALSE)),"",VLOOKUP(CONCATENATE($A493,"_",X$2),'Reference data SID'!$B:$N,13,FALSE))</f>
        <v/>
      </c>
      <c r="Y493" s="16" t="str">
        <f>IF(ISERROR(VLOOKUP(CONCATENATE($A493,"_",Y$2),'Reference data SID'!$B:$N,13,FALSE)),"",VLOOKUP(CONCATENATE($A493,"_",Y$2),'Reference data SID'!$B:$N,13,FALSE))</f>
        <v/>
      </c>
      <c r="Z493" s="16" t="str">
        <f>IF(ISERROR(VLOOKUP(CONCATENATE($A493,"_",Z$2),'Reference data SID'!$B:$N,13,FALSE)),"",VLOOKUP(CONCATENATE($A493,"_",Z$2),'Reference data SID'!$B:$N,13,FALSE))</f>
        <v/>
      </c>
      <c r="AA493" s="16" t="str">
        <f>IF(ISERROR(VLOOKUP(CONCATENATE($A493,"_",AA$2),'Reference data SID'!$B:$N,13,FALSE)),"",VLOOKUP(CONCATENATE($A493,"_",AA$2),'Reference data SID'!$B:$N,13,FALSE))</f>
        <v/>
      </c>
      <c r="AB493" s="16" t="str">
        <f>IF(ISERROR(VLOOKUP(CONCATENATE($A493,"_",AB$2),'Reference data SID'!$B:$N,13,FALSE)),"",VLOOKUP(CONCATENATE($A493,"_",AB$2),'Reference data SID'!$B:$N,13,FALSE))</f>
        <v/>
      </c>
      <c r="AC493" s="16" t="str">
        <f>IF(ISERROR(VLOOKUP(CONCATENATE($A493,"_",AC$2),'Reference data SID'!$B:$N,13,FALSE)),"",VLOOKUP(CONCATENATE($A493,"_",AC$2),'Reference data SID'!$B:$N,13,FALSE))</f>
        <v/>
      </c>
      <c r="AD493" s="16" t="str">
        <f>IF(ISERROR(VLOOKUP(CONCATENATE($A493,"_",AD$2),'Reference data SID'!$B:$N,13,FALSE)),"",VLOOKUP(CONCATENATE($A493,"_",AD$2),'Reference data SID'!$B:$N,13,FALSE))</f>
        <v/>
      </c>
      <c r="AE493" s="16" t="str">
        <f>IF(ISERROR(VLOOKUP(CONCATENATE($A493,"_",AE$2),'Reference data SID'!$B:$N,13,FALSE)),"",VLOOKUP(CONCATENATE($A493,"_",AE$2),'Reference data SID'!$B:$N,13,FALSE))</f>
        <v/>
      </c>
      <c r="AF493" s="16" t="str">
        <f>IF(ISERROR(VLOOKUP(CONCATENATE($A493,"_",AF$2),'Reference data SID'!$B:$N,13,FALSE)),"",VLOOKUP(CONCATENATE($A493,"_",AF$2),'Reference data SID'!$B:$N,13,FALSE))</f>
        <v/>
      </c>
      <c r="AG493" s="16" t="str">
        <f>IF(ISERROR(VLOOKUP(CONCATENATE($A493,"_",AG$2),'Reference data SID'!$B:$N,13,FALSE)),"",VLOOKUP(CONCATENATE($A493,"_",AG$2),'Reference data SID'!$B:$N,13,FALSE))</f>
        <v/>
      </c>
      <c r="AH493" s="16" t="str">
        <f>IF(ISERROR(VLOOKUP(CONCATENATE($A493,"_",AH$2),'Reference data SID'!$B:$N,13,FALSE)),"",VLOOKUP(CONCATENATE($A493,"_",AH$2),'Reference data SID'!$B:$N,13,FALSE))</f>
        <v/>
      </c>
      <c r="AI493" s="16" t="str">
        <f>IF(ISERROR(VLOOKUP(CONCATENATE($A493,"_",AI$2),'Reference data SID'!$B:$N,13,FALSE)),"",VLOOKUP(CONCATENATE($A493,"_",AI$2),'Reference data SID'!$B:$N,13,FALSE))</f>
        <v/>
      </c>
      <c r="AJ493" s="16" t="str">
        <f>IF(ISERROR(VLOOKUP(CONCATENATE($A493,"_",AJ$2),'Reference data SID'!$B:$N,13,FALSE)),"",VLOOKUP(CONCATENATE($A493,"_",AJ$2),'Reference data SID'!$B:$N,13,FALSE))</f>
        <v/>
      </c>
      <c r="AK493" s="16" t="str">
        <f>IF(ISERROR(VLOOKUP(CONCATENATE($A493,"_",AK$2),'Reference data SID'!$B:$N,13,FALSE)),"",VLOOKUP(CONCATENATE($A493,"_",AK$2),'Reference data SID'!$B:$N,13,FALSE))</f>
        <v/>
      </c>
      <c r="AL493" s="16" t="str">
        <f>IF(ISERROR(VLOOKUP(CONCATENATE($A493,"_",AL$2),'Reference data SID'!$B:$N,13,FALSE)),"",VLOOKUP(CONCATENATE($A493,"_",AL$2),'Reference data SID'!$B:$N,13,FALSE))</f>
        <v/>
      </c>
      <c r="AM493" s="16" t="str">
        <f>IF(ISERROR(VLOOKUP(CONCATENATE($A493,"_",AM$2),'Reference data SID'!$B:$N,13,FALSE)),"",VLOOKUP(CONCATENATE($A493,"_",AM$2),'Reference data SID'!$B:$N,13,FALSE))</f>
        <v/>
      </c>
      <c r="AN493" s="16" t="str">
        <f>IF(ISERROR(VLOOKUP(CONCATENATE($A493,"_",AN$2),'Reference data SID'!$B:$N,13,FALSE)),"",VLOOKUP(CONCATENATE($A493,"_",AN$2),'Reference data SID'!$B:$N,13,FALSE))</f>
        <v/>
      </c>
      <c r="AO493" s="16" t="str">
        <f>IF(ISERROR(VLOOKUP(CONCATENATE($A493,"_",AO$2),'Reference data SID'!$B:$N,13,FALSE)),"",VLOOKUP(CONCATENATE($A493,"_",AO$2),'Reference data SID'!$B:$N,13,FALSE))</f>
        <v/>
      </c>
      <c r="AP493" s="16" t="str">
        <f>IF(ISERROR(VLOOKUP(CONCATENATE($A493,"_",AP$2),'Reference data SID'!$B:$N,13,FALSE)),"",VLOOKUP(CONCATENATE($A493,"_",AP$2),'Reference data SID'!$B:$N,13,FALSE))</f>
        <v/>
      </c>
      <c r="AQ493" s="16" t="str">
        <f>IF(ISERROR(VLOOKUP(CONCATENATE($A493,"_",AQ$2),'Reference data SID'!$B:$N,13,FALSE)),"",VLOOKUP(CONCATENATE($A493,"_",AQ$2),'Reference data SID'!$B:$N,13,FALSE))</f>
        <v/>
      </c>
      <c r="AR493" s="16" t="str">
        <f>IF(ISERROR(VLOOKUP(CONCATENATE($A493,"_",AR$2),'Reference data SID'!$B:$N,13,FALSE)),"",VLOOKUP(CONCATENATE($A493,"_",AR$2),'Reference data SID'!$B:$N,13,FALSE))</f>
        <v/>
      </c>
      <c r="AS493" s="16" t="str">
        <f>IF(ISERROR(VLOOKUP(CONCATENATE($A493,"_",AS$2),'Reference data SID'!$B:$N,13,FALSE)),"",VLOOKUP(CONCATENATE($A493,"_",AS$2),'Reference data SID'!$B:$N,13,FALSE))</f>
        <v/>
      </c>
      <c r="AT493" s="16" t="str">
        <f>IF(ISERROR(VLOOKUP(CONCATENATE($A493,"_",AT$2),'Reference data SID'!$B:$N,13,FALSE)),"",VLOOKUP(CONCATENATE($A493,"_",AT$2),'Reference data SID'!$B:$N,13,FALSE))</f>
        <v/>
      </c>
    </row>
    <row r="494" spans="1:46" x14ac:dyDescent="0.25">
      <c r="A494">
        <v>490</v>
      </c>
      <c r="B494" s="16" t="str">
        <f>IF(ISERROR(VLOOKUP(CONCATENATE($A494,"_",B$2),'Reference data SID'!$B:$N,13,FALSE)),"",VLOOKUP(CONCATENATE($A494,"_",B$2),'Reference data SID'!$B:$N,13,FALSE))</f>
        <v/>
      </c>
      <c r="C494" s="16" t="str">
        <f>IF(ISERROR(VLOOKUP(CONCATENATE($A494,"_",C$2),'Reference data SID'!$B:$N,13,FALSE)),"",VLOOKUP(CONCATENATE($A494,"_",C$2),'Reference data SID'!$B:$N,13,FALSE))</f>
        <v/>
      </c>
      <c r="D494" s="16" t="str">
        <f>IF(ISERROR(VLOOKUP(CONCATENATE($A494,"_",D$2),'Reference data SID'!$B:$N,13,FALSE)),"",VLOOKUP(CONCATENATE($A494,"_",D$2),'Reference data SID'!$B:$N,13,FALSE))</f>
        <v/>
      </c>
      <c r="E494" s="16" t="str">
        <f>IF(ISERROR(VLOOKUP(CONCATENATE($A494,"_",E$2),'Reference data SID'!$B:$N,13,FALSE)),"",VLOOKUP(CONCATENATE($A494,"_",E$2),'Reference data SID'!$B:$N,13,FALSE))</f>
        <v/>
      </c>
      <c r="F494" s="16" t="str">
        <f>IF(ISERROR(VLOOKUP(CONCATENATE($A494,"_",F$2),'Reference data SID'!$B:$N,13,FALSE)),"",VLOOKUP(CONCATENATE($A494,"_",F$2),'Reference data SID'!$B:$N,13,FALSE))</f>
        <v/>
      </c>
      <c r="G494" s="16" t="str">
        <f>IF(ISERROR(VLOOKUP(CONCATENATE($A494,"_",G$2),'Reference data SID'!$B:$N,13,FALSE)),"",VLOOKUP(CONCATENATE($A494,"_",G$2),'Reference data SID'!$B:$N,13,FALSE))</f>
        <v/>
      </c>
      <c r="H494" s="16" t="str">
        <f>IF(ISERROR(VLOOKUP(CONCATENATE($A494,"_",H$2),'Reference data SID'!$B:$N,13,FALSE)),"",VLOOKUP(CONCATENATE($A494,"_",H$2),'Reference data SID'!$B:$N,13,FALSE))</f>
        <v/>
      </c>
      <c r="I494" s="16" t="str">
        <f>IF(ISERROR(VLOOKUP(CONCATENATE($A494,"_",I$2),'Reference data SID'!$B:$N,13,FALSE)),"",VLOOKUP(CONCATENATE($A494,"_",I$2),'Reference data SID'!$B:$N,13,FALSE))</f>
        <v/>
      </c>
      <c r="J494" s="16" t="str">
        <f>IF(ISERROR(VLOOKUP(CONCATENATE($A494,"_",J$2),'Reference data SID'!$B:$N,13,FALSE)),"",VLOOKUP(CONCATENATE($A494,"_",J$2),'Reference data SID'!$B:$N,13,FALSE))</f>
        <v/>
      </c>
      <c r="K494" s="16" t="str">
        <f>IF(ISERROR(VLOOKUP(CONCATENATE($A494,"_",K$2),'Reference data SID'!$B:$N,13,FALSE)),"",VLOOKUP(CONCATENATE($A494,"_",K$2),'Reference data SID'!$B:$N,13,FALSE))</f>
        <v/>
      </c>
      <c r="L494" s="16" t="str">
        <f>IF(ISERROR(VLOOKUP(CONCATENATE($A494,"_",L$2),'Reference data SID'!$B:$N,13,FALSE)),"",VLOOKUP(CONCATENATE($A494,"_",L$2),'Reference data SID'!$B:$N,13,FALSE))</f>
        <v/>
      </c>
      <c r="M494" s="16" t="str">
        <f>IF(ISERROR(VLOOKUP(CONCATENATE($A494,"_",M$2),'Reference data SID'!$B:$N,13,FALSE)),"",VLOOKUP(CONCATENATE($A494,"_",M$2),'Reference data SID'!$B:$N,13,FALSE))</f>
        <v/>
      </c>
      <c r="N494" s="16" t="str">
        <f>IF(ISERROR(VLOOKUP(CONCATENATE($A494,"_",N$2),'Reference data SID'!$B:$N,13,FALSE)),"",VLOOKUP(CONCATENATE($A494,"_",N$2),'Reference data SID'!$B:$N,13,FALSE))</f>
        <v/>
      </c>
      <c r="O494" s="16" t="str">
        <f>IF(ISERROR(VLOOKUP(CONCATENATE($A494,"_",O$2),'Reference data SID'!$B:$N,13,FALSE)),"",VLOOKUP(CONCATENATE($A494,"_",O$2),'Reference data SID'!$B:$N,13,FALSE))</f>
        <v/>
      </c>
      <c r="P494" s="16" t="str">
        <f>IF(ISERROR(VLOOKUP(CONCATENATE($A494,"_",P$2),'Reference data SID'!$B:$N,13,FALSE)),"",VLOOKUP(CONCATENATE($A494,"_",P$2),'Reference data SID'!$B:$N,13,FALSE))</f>
        <v/>
      </c>
      <c r="Q494" s="16" t="str">
        <f>IF(ISERROR(VLOOKUP(CONCATENATE($A494,"_",Q$2),'Reference data SID'!$B:$N,13,FALSE)),"",VLOOKUP(CONCATENATE($A494,"_",Q$2),'Reference data SID'!$B:$N,13,FALSE))</f>
        <v/>
      </c>
      <c r="R494" s="16" t="str">
        <f>IF(ISERROR(VLOOKUP(CONCATENATE($A494,"_",R$2),'Reference data SID'!$B:$N,13,FALSE)),"",VLOOKUP(CONCATENATE($A494,"_",R$2),'Reference data SID'!$B:$N,13,FALSE))</f>
        <v/>
      </c>
      <c r="S494" s="16" t="str">
        <f>IF(ISERROR(VLOOKUP(CONCATENATE($A494,"_",S$2),'Reference data SID'!$B:$N,13,FALSE)),"",VLOOKUP(CONCATENATE($A494,"_",S$2),'Reference data SID'!$B:$N,13,FALSE))</f>
        <v/>
      </c>
      <c r="T494" s="16" t="str">
        <f>IF(ISERROR(VLOOKUP(CONCATENATE($A494,"_",T$2),'Reference data SID'!$B:$N,13,FALSE)),"",VLOOKUP(CONCATENATE($A494,"_",T$2),'Reference data SID'!$B:$N,13,FALSE))</f>
        <v/>
      </c>
      <c r="U494" s="16" t="str">
        <f>IF(ISERROR(VLOOKUP(CONCATENATE($A494,"_",U$2),'Reference data SID'!$B:$N,13,FALSE)),"",VLOOKUP(CONCATENATE($A494,"_",U$2),'Reference data SID'!$B:$N,13,FALSE))</f>
        <v/>
      </c>
      <c r="V494" s="16" t="str">
        <f>IF(ISERROR(VLOOKUP(CONCATENATE($A494,"_",V$2),'Reference data SID'!$B:$N,13,FALSE)),"",VLOOKUP(CONCATENATE($A494,"_",V$2),'Reference data SID'!$B:$N,13,FALSE))</f>
        <v/>
      </c>
      <c r="W494" s="16" t="str">
        <f>IF(ISERROR(VLOOKUP(CONCATENATE($A494,"_",W$2),'Reference data SID'!$B:$N,13,FALSE)),"",VLOOKUP(CONCATENATE($A494,"_",W$2),'Reference data SID'!$B:$N,13,FALSE))</f>
        <v/>
      </c>
      <c r="X494" s="16" t="str">
        <f>IF(ISERROR(VLOOKUP(CONCATENATE($A494,"_",X$2),'Reference data SID'!$B:$N,13,FALSE)),"",VLOOKUP(CONCATENATE($A494,"_",X$2),'Reference data SID'!$B:$N,13,FALSE))</f>
        <v/>
      </c>
      <c r="Y494" s="16" t="str">
        <f>IF(ISERROR(VLOOKUP(CONCATENATE($A494,"_",Y$2),'Reference data SID'!$B:$N,13,FALSE)),"",VLOOKUP(CONCATENATE($A494,"_",Y$2),'Reference data SID'!$B:$N,13,FALSE))</f>
        <v/>
      </c>
      <c r="Z494" s="16" t="str">
        <f>IF(ISERROR(VLOOKUP(CONCATENATE($A494,"_",Z$2),'Reference data SID'!$B:$N,13,FALSE)),"",VLOOKUP(CONCATENATE($A494,"_",Z$2),'Reference data SID'!$B:$N,13,FALSE))</f>
        <v/>
      </c>
      <c r="AA494" s="16" t="str">
        <f>IF(ISERROR(VLOOKUP(CONCATENATE($A494,"_",AA$2),'Reference data SID'!$B:$N,13,FALSE)),"",VLOOKUP(CONCATENATE($A494,"_",AA$2),'Reference data SID'!$B:$N,13,FALSE))</f>
        <v/>
      </c>
      <c r="AB494" s="16" t="str">
        <f>IF(ISERROR(VLOOKUP(CONCATENATE($A494,"_",AB$2),'Reference data SID'!$B:$N,13,FALSE)),"",VLOOKUP(CONCATENATE($A494,"_",AB$2),'Reference data SID'!$B:$N,13,FALSE))</f>
        <v/>
      </c>
      <c r="AC494" s="16" t="str">
        <f>IF(ISERROR(VLOOKUP(CONCATENATE($A494,"_",AC$2),'Reference data SID'!$B:$N,13,FALSE)),"",VLOOKUP(CONCATENATE($A494,"_",AC$2),'Reference data SID'!$B:$N,13,FALSE))</f>
        <v/>
      </c>
      <c r="AD494" s="16" t="str">
        <f>IF(ISERROR(VLOOKUP(CONCATENATE($A494,"_",AD$2),'Reference data SID'!$B:$N,13,FALSE)),"",VLOOKUP(CONCATENATE($A494,"_",AD$2),'Reference data SID'!$B:$N,13,FALSE))</f>
        <v/>
      </c>
      <c r="AE494" s="16" t="str">
        <f>IF(ISERROR(VLOOKUP(CONCATENATE($A494,"_",AE$2),'Reference data SID'!$B:$N,13,FALSE)),"",VLOOKUP(CONCATENATE($A494,"_",AE$2),'Reference data SID'!$B:$N,13,FALSE))</f>
        <v/>
      </c>
      <c r="AF494" s="16" t="str">
        <f>IF(ISERROR(VLOOKUP(CONCATENATE($A494,"_",AF$2),'Reference data SID'!$B:$N,13,FALSE)),"",VLOOKUP(CONCATENATE($A494,"_",AF$2),'Reference data SID'!$B:$N,13,FALSE))</f>
        <v/>
      </c>
      <c r="AG494" s="16" t="str">
        <f>IF(ISERROR(VLOOKUP(CONCATENATE($A494,"_",AG$2),'Reference data SID'!$B:$N,13,FALSE)),"",VLOOKUP(CONCATENATE($A494,"_",AG$2),'Reference data SID'!$B:$N,13,FALSE))</f>
        <v/>
      </c>
      <c r="AH494" s="16" t="str">
        <f>IF(ISERROR(VLOOKUP(CONCATENATE($A494,"_",AH$2),'Reference data SID'!$B:$N,13,FALSE)),"",VLOOKUP(CONCATENATE($A494,"_",AH$2),'Reference data SID'!$B:$N,13,FALSE))</f>
        <v/>
      </c>
      <c r="AI494" s="16" t="str">
        <f>IF(ISERROR(VLOOKUP(CONCATENATE($A494,"_",AI$2),'Reference data SID'!$B:$N,13,FALSE)),"",VLOOKUP(CONCATENATE($A494,"_",AI$2),'Reference data SID'!$B:$N,13,FALSE))</f>
        <v/>
      </c>
      <c r="AJ494" s="16" t="str">
        <f>IF(ISERROR(VLOOKUP(CONCATENATE($A494,"_",AJ$2),'Reference data SID'!$B:$N,13,FALSE)),"",VLOOKUP(CONCATENATE($A494,"_",AJ$2),'Reference data SID'!$B:$N,13,FALSE))</f>
        <v/>
      </c>
      <c r="AK494" s="16" t="str">
        <f>IF(ISERROR(VLOOKUP(CONCATENATE($A494,"_",AK$2),'Reference data SID'!$B:$N,13,FALSE)),"",VLOOKUP(CONCATENATE($A494,"_",AK$2),'Reference data SID'!$B:$N,13,FALSE))</f>
        <v/>
      </c>
      <c r="AL494" s="16" t="str">
        <f>IF(ISERROR(VLOOKUP(CONCATENATE($A494,"_",AL$2),'Reference data SID'!$B:$N,13,FALSE)),"",VLOOKUP(CONCATENATE($A494,"_",AL$2),'Reference data SID'!$B:$N,13,FALSE))</f>
        <v/>
      </c>
      <c r="AM494" s="16" t="str">
        <f>IF(ISERROR(VLOOKUP(CONCATENATE($A494,"_",AM$2),'Reference data SID'!$B:$N,13,FALSE)),"",VLOOKUP(CONCATENATE($A494,"_",AM$2),'Reference data SID'!$B:$N,13,FALSE))</f>
        <v/>
      </c>
      <c r="AN494" s="16" t="str">
        <f>IF(ISERROR(VLOOKUP(CONCATENATE($A494,"_",AN$2),'Reference data SID'!$B:$N,13,FALSE)),"",VLOOKUP(CONCATENATE($A494,"_",AN$2),'Reference data SID'!$B:$N,13,FALSE))</f>
        <v/>
      </c>
      <c r="AO494" s="16" t="str">
        <f>IF(ISERROR(VLOOKUP(CONCATENATE($A494,"_",AO$2),'Reference data SID'!$B:$N,13,FALSE)),"",VLOOKUP(CONCATENATE($A494,"_",AO$2),'Reference data SID'!$B:$N,13,FALSE))</f>
        <v/>
      </c>
      <c r="AP494" s="16" t="str">
        <f>IF(ISERROR(VLOOKUP(CONCATENATE($A494,"_",AP$2),'Reference data SID'!$B:$N,13,FALSE)),"",VLOOKUP(CONCATENATE($A494,"_",AP$2),'Reference data SID'!$B:$N,13,FALSE))</f>
        <v/>
      </c>
      <c r="AQ494" s="16" t="str">
        <f>IF(ISERROR(VLOOKUP(CONCATENATE($A494,"_",AQ$2),'Reference data SID'!$B:$N,13,FALSE)),"",VLOOKUP(CONCATENATE($A494,"_",AQ$2),'Reference data SID'!$B:$N,13,FALSE))</f>
        <v/>
      </c>
      <c r="AR494" s="16" t="str">
        <f>IF(ISERROR(VLOOKUP(CONCATENATE($A494,"_",AR$2),'Reference data SID'!$B:$N,13,FALSE)),"",VLOOKUP(CONCATENATE($A494,"_",AR$2),'Reference data SID'!$B:$N,13,FALSE))</f>
        <v/>
      </c>
      <c r="AS494" s="16" t="str">
        <f>IF(ISERROR(VLOOKUP(CONCATENATE($A494,"_",AS$2),'Reference data SID'!$B:$N,13,FALSE)),"",VLOOKUP(CONCATENATE($A494,"_",AS$2),'Reference data SID'!$B:$N,13,FALSE))</f>
        <v/>
      </c>
      <c r="AT494" s="16" t="str">
        <f>IF(ISERROR(VLOOKUP(CONCATENATE($A494,"_",AT$2),'Reference data SID'!$B:$N,13,FALSE)),"",VLOOKUP(CONCATENATE($A494,"_",AT$2),'Reference data SID'!$B:$N,13,FALSE))</f>
        <v/>
      </c>
    </row>
    <row r="495" spans="1:46" x14ac:dyDescent="0.25">
      <c r="A495">
        <v>491</v>
      </c>
      <c r="B495" s="16" t="str">
        <f>IF(ISERROR(VLOOKUP(CONCATENATE($A495,"_",B$2),'Reference data SID'!$B:$N,13,FALSE)),"",VLOOKUP(CONCATENATE($A495,"_",B$2),'Reference data SID'!$B:$N,13,FALSE))</f>
        <v/>
      </c>
      <c r="C495" s="16" t="str">
        <f>IF(ISERROR(VLOOKUP(CONCATENATE($A495,"_",C$2),'Reference data SID'!$B:$N,13,FALSE)),"",VLOOKUP(CONCATENATE($A495,"_",C$2),'Reference data SID'!$B:$N,13,FALSE))</f>
        <v/>
      </c>
      <c r="D495" s="16" t="str">
        <f>IF(ISERROR(VLOOKUP(CONCATENATE($A495,"_",D$2),'Reference data SID'!$B:$N,13,FALSE)),"",VLOOKUP(CONCATENATE($A495,"_",D$2),'Reference data SID'!$B:$N,13,FALSE))</f>
        <v/>
      </c>
      <c r="E495" s="16" t="str">
        <f>IF(ISERROR(VLOOKUP(CONCATENATE($A495,"_",E$2),'Reference data SID'!$B:$N,13,FALSE)),"",VLOOKUP(CONCATENATE($A495,"_",E$2),'Reference data SID'!$B:$N,13,FALSE))</f>
        <v/>
      </c>
      <c r="F495" s="16" t="str">
        <f>IF(ISERROR(VLOOKUP(CONCATENATE($A495,"_",F$2),'Reference data SID'!$B:$N,13,FALSE)),"",VLOOKUP(CONCATENATE($A495,"_",F$2),'Reference data SID'!$B:$N,13,FALSE))</f>
        <v/>
      </c>
      <c r="G495" s="16" t="str">
        <f>IF(ISERROR(VLOOKUP(CONCATENATE($A495,"_",G$2),'Reference data SID'!$B:$N,13,FALSE)),"",VLOOKUP(CONCATENATE($A495,"_",G$2),'Reference data SID'!$B:$N,13,FALSE))</f>
        <v/>
      </c>
      <c r="H495" s="16" t="str">
        <f>IF(ISERROR(VLOOKUP(CONCATENATE($A495,"_",H$2),'Reference data SID'!$B:$N,13,FALSE)),"",VLOOKUP(CONCATENATE($A495,"_",H$2),'Reference data SID'!$B:$N,13,FALSE))</f>
        <v/>
      </c>
      <c r="I495" s="16" t="str">
        <f>IF(ISERROR(VLOOKUP(CONCATENATE($A495,"_",I$2),'Reference data SID'!$B:$N,13,FALSE)),"",VLOOKUP(CONCATENATE($A495,"_",I$2),'Reference data SID'!$B:$N,13,FALSE))</f>
        <v/>
      </c>
      <c r="J495" s="16" t="str">
        <f>IF(ISERROR(VLOOKUP(CONCATENATE($A495,"_",J$2),'Reference data SID'!$B:$N,13,FALSE)),"",VLOOKUP(CONCATENATE($A495,"_",J$2),'Reference data SID'!$B:$N,13,FALSE))</f>
        <v/>
      </c>
      <c r="K495" s="16" t="str">
        <f>IF(ISERROR(VLOOKUP(CONCATENATE($A495,"_",K$2),'Reference data SID'!$B:$N,13,FALSE)),"",VLOOKUP(CONCATENATE($A495,"_",K$2),'Reference data SID'!$B:$N,13,FALSE))</f>
        <v/>
      </c>
      <c r="L495" s="16" t="str">
        <f>IF(ISERROR(VLOOKUP(CONCATENATE($A495,"_",L$2),'Reference data SID'!$B:$N,13,FALSE)),"",VLOOKUP(CONCATENATE($A495,"_",L$2),'Reference data SID'!$B:$N,13,FALSE))</f>
        <v/>
      </c>
      <c r="M495" s="16" t="str">
        <f>IF(ISERROR(VLOOKUP(CONCATENATE($A495,"_",M$2),'Reference data SID'!$B:$N,13,FALSE)),"",VLOOKUP(CONCATENATE($A495,"_",M$2),'Reference data SID'!$B:$N,13,FALSE))</f>
        <v/>
      </c>
      <c r="N495" s="16" t="str">
        <f>IF(ISERROR(VLOOKUP(CONCATENATE($A495,"_",N$2),'Reference data SID'!$B:$N,13,FALSE)),"",VLOOKUP(CONCATENATE($A495,"_",N$2),'Reference data SID'!$B:$N,13,FALSE))</f>
        <v/>
      </c>
      <c r="O495" s="16" t="str">
        <f>IF(ISERROR(VLOOKUP(CONCATENATE($A495,"_",O$2),'Reference data SID'!$B:$N,13,FALSE)),"",VLOOKUP(CONCATENATE($A495,"_",O$2),'Reference data SID'!$B:$N,13,FALSE))</f>
        <v/>
      </c>
      <c r="P495" s="16" t="str">
        <f>IF(ISERROR(VLOOKUP(CONCATENATE($A495,"_",P$2),'Reference data SID'!$B:$N,13,FALSE)),"",VLOOKUP(CONCATENATE($A495,"_",P$2),'Reference data SID'!$B:$N,13,FALSE))</f>
        <v/>
      </c>
      <c r="Q495" s="16" t="str">
        <f>IF(ISERROR(VLOOKUP(CONCATENATE($A495,"_",Q$2),'Reference data SID'!$B:$N,13,FALSE)),"",VLOOKUP(CONCATENATE($A495,"_",Q$2),'Reference data SID'!$B:$N,13,FALSE))</f>
        <v/>
      </c>
      <c r="R495" s="16" t="str">
        <f>IF(ISERROR(VLOOKUP(CONCATENATE($A495,"_",R$2),'Reference data SID'!$B:$N,13,FALSE)),"",VLOOKUP(CONCATENATE($A495,"_",R$2),'Reference data SID'!$B:$N,13,FALSE))</f>
        <v/>
      </c>
      <c r="S495" s="16" t="str">
        <f>IF(ISERROR(VLOOKUP(CONCATENATE($A495,"_",S$2),'Reference data SID'!$B:$N,13,FALSE)),"",VLOOKUP(CONCATENATE($A495,"_",S$2),'Reference data SID'!$B:$N,13,FALSE))</f>
        <v/>
      </c>
      <c r="T495" s="16" t="str">
        <f>IF(ISERROR(VLOOKUP(CONCATENATE($A495,"_",T$2),'Reference data SID'!$B:$N,13,FALSE)),"",VLOOKUP(CONCATENATE($A495,"_",T$2),'Reference data SID'!$B:$N,13,FALSE))</f>
        <v/>
      </c>
      <c r="U495" s="16" t="str">
        <f>IF(ISERROR(VLOOKUP(CONCATENATE($A495,"_",U$2),'Reference data SID'!$B:$N,13,FALSE)),"",VLOOKUP(CONCATENATE($A495,"_",U$2),'Reference data SID'!$B:$N,13,FALSE))</f>
        <v/>
      </c>
      <c r="V495" s="16" t="str">
        <f>IF(ISERROR(VLOOKUP(CONCATENATE($A495,"_",V$2),'Reference data SID'!$B:$N,13,FALSE)),"",VLOOKUP(CONCATENATE($A495,"_",V$2),'Reference data SID'!$B:$N,13,FALSE))</f>
        <v/>
      </c>
      <c r="W495" s="16" t="str">
        <f>IF(ISERROR(VLOOKUP(CONCATENATE($A495,"_",W$2),'Reference data SID'!$B:$N,13,FALSE)),"",VLOOKUP(CONCATENATE($A495,"_",W$2),'Reference data SID'!$B:$N,13,FALSE))</f>
        <v/>
      </c>
      <c r="X495" s="16" t="str">
        <f>IF(ISERROR(VLOOKUP(CONCATENATE($A495,"_",X$2),'Reference data SID'!$B:$N,13,FALSE)),"",VLOOKUP(CONCATENATE($A495,"_",X$2),'Reference data SID'!$B:$N,13,FALSE))</f>
        <v/>
      </c>
      <c r="Y495" s="16" t="str">
        <f>IF(ISERROR(VLOOKUP(CONCATENATE($A495,"_",Y$2),'Reference data SID'!$B:$N,13,FALSE)),"",VLOOKUP(CONCATENATE($A495,"_",Y$2),'Reference data SID'!$B:$N,13,FALSE))</f>
        <v/>
      </c>
      <c r="Z495" s="16" t="str">
        <f>IF(ISERROR(VLOOKUP(CONCATENATE($A495,"_",Z$2),'Reference data SID'!$B:$N,13,FALSE)),"",VLOOKUP(CONCATENATE($A495,"_",Z$2),'Reference data SID'!$B:$N,13,FALSE))</f>
        <v/>
      </c>
      <c r="AA495" s="16" t="str">
        <f>IF(ISERROR(VLOOKUP(CONCATENATE($A495,"_",AA$2),'Reference data SID'!$B:$N,13,FALSE)),"",VLOOKUP(CONCATENATE($A495,"_",AA$2),'Reference data SID'!$B:$N,13,FALSE))</f>
        <v/>
      </c>
      <c r="AB495" s="16" t="str">
        <f>IF(ISERROR(VLOOKUP(CONCATENATE($A495,"_",AB$2),'Reference data SID'!$B:$N,13,FALSE)),"",VLOOKUP(CONCATENATE($A495,"_",AB$2),'Reference data SID'!$B:$N,13,FALSE))</f>
        <v/>
      </c>
      <c r="AC495" s="16" t="str">
        <f>IF(ISERROR(VLOOKUP(CONCATENATE($A495,"_",AC$2),'Reference data SID'!$B:$N,13,FALSE)),"",VLOOKUP(CONCATENATE($A495,"_",AC$2),'Reference data SID'!$B:$N,13,FALSE))</f>
        <v/>
      </c>
      <c r="AD495" s="16" t="str">
        <f>IF(ISERROR(VLOOKUP(CONCATENATE($A495,"_",AD$2),'Reference data SID'!$B:$N,13,FALSE)),"",VLOOKUP(CONCATENATE($A495,"_",AD$2),'Reference data SID'!$B:$N,13,FALSE))</f>
        <v/>
      </c>
      <c r="AE495" s="16" t="str">
        <f>IF(ISERROR(VLOOKUP(CONCATENATE($A495,"_",AE$2),'Reference data SID'!$B:$N,13,FALSE)),"",VLOOKUP(CONCATENATE($A495,"_",AE$2),'Reference data SID'!$B:$N,13,FALSE))</f>
        <v/>
      </c>
      <c r="AF495" s="16" t="str">
        <f>IF(ISERROR(VLOOKUP(CONCATENATE($A495,"_",AF$2),'Reference data SID'!$B:$N,13,FALSE)),"",VLOOKUP(CONCATENATE($A495,"_",AF$2),'Reference data SID'!$B:$N,13,FALSE))</f>
        <v/>
      </c>
      <c r="AG495" s="16" t="str">
        <f>IF(ISERROR(VLOOKUP(CONCATENATE($A495,"_",AG$2),'Reference data SID'!$B:$N,13,FALSE)),"",VLOOKUP(CONCATENATE($A495,"_",AG$2),'Reference data SID'!$B:$N,13,FALSE))</f>
        <v/>
      </c>
      <c r="AH495" s="16" t="str">
        <f>IF(ISERROR(VLOOKUP(CONCATENATE($A495,"_",AH$2),'Reference data SID'!$B:$N,13,FALSE)),"",VLOOKUP(CONCATENATE($A495,"_",AH$2),'Reference data SID'!$B:$N,13,FALSE))</f>
        <v/>
      </c>
      <c r="AI495" s="16" t="str">
        <f>IF(ISERROR(VLOOKUP(CONCATENATE($A495,"_",AI$2),'Reference data SID'!$B:$N,13,FALSE)),"",VLOOKUP(CONCATENATE($A495,"_",AI$2),'Reference data SID'!$B:$N,13,FALSE))</f>
        <v/>
      </c>
      <c r="AJ495" s="16" t="str">
        <f>IF(ISERROR(VLOOKUP(CONCATENATE($A495,"_",AJ$2),'Reference data SID'!$B:$N,13,FALSE)),"",VLOOKUP(CONCATENATE($A495,"_",AJ$2),'Reference data SID'!$B:$N,13,FALSE))</f>
        <v/>
      </c>
      <c r="AK495" s="16" t="str">
        <f>IF(ISERROR(VLOOKUP(CONCATENATE($A495,"_",AK$2),'Reference data SID'!$B:$N,13,FALSE)),"",VLOOKUP(CONCATENATE($A495,"_",AK$2),'Reference data SID'!$B:$N,13,FALSE))</f>
        <v/>
      </c>
      <c r="AL495" s="16" t="str">
        <f>IF(ISERROR(VLOOKUP(CONCATENATE($A495,"_",AL$2),'Reference data SID'!$B:$N,13,FALSE)),"",VLOOKUP(CONCATENATE($A495,"_",AL$2),'Reference data SID'!$B:$N,13,FALSE))</f>
        <v/>
      </c>
      <c r="AM495" s="16" t="str">
        <f>IF(ISERROR(VLOOKUP(CONCATENATE($A495,"_",AM$2),'Reference data SID'!$B:$N,13,FALSE)),"",VLOOKUP(CONCATENATE($A495,"_",AM$2),'Reference data SID'!$B:$N,13,FALSE))</f>
        <v/>
      </c>
      <c r="AN495" s="16" t="str">
        <f>IF(ISERROR(VLOOKUP(CONCATENATE($A495,"_",AN$2),'Reference data SID'!$B:$N,13,FALSE)),"",VLOOKUP(CONCATENATE($A495,"_",AN$2),'Reference data SID'!$B:$N,13,FALSE))</f>
        <v/>
      </c>
      <c r="AO495" s="16" t="str">
        <f>IF(ISERROR(VLOOKUP(CONCATENATE($A495,"_",AO$2),'Reference data SID'!$B:$N,13,FALSE)),"",VLOOKUP(CONCATENATE($A495,"_",AO$2),'Reference data SID'!$B:$N,13,FALSE))</f>
        <v/>
      </c>
      <c r="AP495" s="16" t="str">
        <f>IF(ISERROR(VLOOKUP(CONCATENATE($A495,"_",AP$2),'Reference data SID'!$B:$N,13,FALSE)),"",VLOOKUP(CONCATENATE($A495,"_",AP$2),'Reference data SID'!$B:$N,13,FALSE))</f>
        <v/>
      </c>
      <c r="AQ495" s="16" t="str">
        <f>IF(ISERROR(VLOOKUP(CONCATENATE($A495,"_",AQ$2),'Reference data SID'!$B:$N,13,FALSE)),"",VLOOKUP(CONCATENATE($A495,"_",AQ$2),'Reference data SID'!$B:$N,13,FALSE))</f>
        <v/>
      </c>
      <c r="AR495" s="16" t="str">
        <f>IF(ISERROR(VLOOKUP(CONCATENATE($A495,"_",AR$2),'Reference data SID'!$B:$N,13,FALSE)),"",VLOOKUP(CONCATENATE($A495,"_",AR$2),'Reference data SID'!$B:$N,13,FALSE))</f>
        <v/>
      </c>
      <c r="AS495" s="16" t="str">
        <f>IF(ISERROR(VLOOKUP(CONCATENATE($A495,"_",AS$2),'Reference data SID'!$B:$N,13,FALSE)),"",VLOOKUP(CONCATENATE($A495,"_",AS$2),'Reference data SID'!$B:$N,13,FALSE))</f>
        <v/>
      </c>
      <c r="AT495" s="16" t="str">
        <f>IF(ISERROR(VLOOKUP(CONCATENATE($A495,"_",AT$2),'Reference data SID'!$B:$N,13,FALSE)),"",VLOOKUP(CONCATENATE($A495,"_",AT$2),'Reference data SID'!$B:$N,13,FALSE))</f>
        <v/>
      </c>
    </row>
    <row r="496" spans="1:46" x14ac:dyDescent="0.25">
      <c r="A496">
        <v>492</v>
      </c>
      <c r="B496" s="16" t="str">
        <f>IF(ISERROR(VLOOKUP(CONCATENATE($A496,"_",B$2),'Reference data SID'!$B:$N,13,FALSE)),"",VLOOKUP(CONCATENATE($A496,"_",B$2),'Reference data SID'!$B:$N,13,FALSE))</f>
        <v/>
      </c>
      <c r="C496" s="16" t="str">
        <f>IF(ISERROR(VLOOKUP(CONCATENATE($A496,"_",C$2),'Reference data SID'!$B:$N,13,FALSE)),"",VLOOKUP(CONCATENATE($A496,"_",C$2),'Reference data SID'!$B:$N,13,FALSE))</f>
        <v/>
      </c>
      <c r="D496" s="16" t="str">
        <f>IF(ISERROR(VLOOKUP(CONCATENATE($A496,"_",D$2),'Reference data SID'!$B:$N,13,FALSE)),"",VLOOKUP(CONCATENATE($A496,"_",D$2),'Reference data SID'!$B:$N,13,FALSE))</f>
        <v/>
      </c>
      <c r="E496" s="16" t="str">
        <f>IF(ISERROR(VLOOKUP(CONCATENATE($A496,"_",E$2),'Reference data SID'!$B:$N,13,FALSE)),"",VLOOKUP(CONCATENATE($A496,"_",E$2),'Reference data SID'!$B:$N,13,FALSE))</f>
        <v/>
      </c>
      <c r="F496" s="16" t="str">
        <f>IF(ISERROR(VLOOKUP(CONCATENATE($A496,"_",F$2),'Reference data SID'!$B:$N,13,FALSE)),"",VLOOKUP(CONCATENATE($A496,"_",F$2),'Reference data SID'!$B:$N,13,FALSE))</f>
        <v/>
      </c>
      <c r="G496" s="16" t="str">
        <f>IF(ISERROR(VLOOKUP(CONCATENATE($A496,"_",G$2),'Reference data SID'!$B:$N,13,FALSE)),"",VLOOKUP(CONCATENATE($A496,"_",G$2),'Reference data SID'!$B:$N,13,FALSE))</f>
        <v/>
      </c>
      <c r="H496" s="16" t="str">
        <f>IF(ISERROR(VLOOKUP(CONCATENATE($A496,"_",H$2),'Reference data SID'!$B:$N,13,FALSE)),"",VLOOKUP(CONCATENATE($A496,"_",H$2),'Reference data SID'!$B:$N,13,FALSE))</f>
        <v/>
      </c>
      <c r="I496" s="16" t="str">
        <f>IF(ISERROR(VLOOKUP(CONCATENATE($A496,"_",I$2),'Reference data SID'!$B:$N,13,FALSE)),"",VLOOKUP(CONCATENATE($A496,"_",I$2),'Reference data SID'!$B:$N,13,FALSE))</f>
        <v/>
      </c>
      <c r="J496" s="16" t="str">
        <f>IF(ISERROR(VLOOKUP(CONCATENATE($A496,"_",J$2),'Reference data SID'!$B:$N,13,FALSE)),"",VLOOKUP(CONCATENATE($A496,"_",J$2),'Reference data SID'!$B:$N,13,FALSE))</f>
        <v/>
      </c>
      <c r="K496" s="16" t="str">
        <f>IF(ISERROR(VLOOKUP(CONCATENATE($A496,"_",K$2),'Reference data SID'!$B:$N,13,FALSE)),"",VLOOKUP(CONCATENATE($A496,"_",K$2),'Reference data SID'!$B:$N,13,FALSE))</f>
        <v/>
      </c>
      <c r="L496" s="16" t="str">
        <f>IF(ISERROR(VLOOKUP(CONCATENATE($A496,"_",L$2),'Reference data SID'!$B:$N,13,FALSE)),"",VLOOKUP(CONCATENATE($A496,"_",L$2),'Reference data SID'!$B:$N,13,FALSE))</f>
        <v/>
      </c>
      <c r="M496" s="16" t="str">
        <f>IF(ISERROR(VLOOKUP(CONCATENATE($A496,"_",M$2),'Reference data SID'!$B:$N,13,FALSE)),"",VLOOKUP(CONCATENATE($A496,"_",M$2),'Reference data SID'!$B:$N,13,FALSE))</f>
        <v/>
      </c>
      <c r="N496" s="16" t="str">
        <f>IF(ISERROR(VLOOKUP(CONCATENATE($A496,"_",N$2),'Reference data SID'!$B:$N,13,FALSE)),"",VLOOKUP(CONCATENATE($A496,"_",N$2),'Reference data SID'!$B:$N,13,FALSE))</f>
        <v/>
      </c>
      <c r="O496" s="16" t="str">
        <f>IF(ISERROR(VLOOKUP(CONCATENATE($A496,"_",O$2),'Reference data SID'!$B:$N,13,FALSE)),"",VLOOKUP(CONCATENATE($A496,"_",O$2),'Reference data SID'!$B:$N,13,FALSE))</f>
        <v/>
      </c>
      <c r="P496" s="16" t="str">
        <f>IF(ISERROR(VLOOKUP(CONCATENATE($A496,"_",P$2),'Reference data SID'!$B:$N,13,FALSE)),"",VLOOKUP(CONCATENATE($A496,"_",P$2),'Reference data SID'!$B:$N,13,FALSE))</f>
        <v/>
      </c>
      <c r="Q496" s="16" t="str">
        <f>IF(ISERROR(VLOOKUP(CONCATENATE($A496,"_",Q$2),'Reference data SID'!$B:$N,13,FALSE)),"",VLOOKUP(CONCATENATE($A496,"_",Q$2),'Reference data SID'!$B:$N,13,FALSE))</f>
        <v/>
      </c>
      <c r="R496" s="16" t="str">
        <f>IF(ISERROR(VLOOKUP(CONCATENATE($A496,"_",R$2),'Reference data SID'!$B:$N,13,FALSE)),"",VLOOKUP(CONCATENATE($A496,"_",R$2),'Reference data SID'!$B:$N,13,FALSE))</f>
        <v/>
      </c>
      <c r="S496" s="16" t="str">
        <f>IF(ISERROR(VLOOKUP(CONCATENATE($A496,"_",S$2),'Reference data SID'!$B:$N,13,FALSE)),"",VLOOKUP(CONCATENATE($A496,"_",S$2),'Reference data SID'!$B:$N,13,FALSE))</f>
        <v/>
      </c>
      <c r="T496" s="16" t="str">
        <f>IF(ISERROR(VLOOKUP(CONCATENATE($A496,"_",T$2),'Reference data SID'!$B:$N,13,FALSE)),"",VLOOKUP(CONCATENATE($A496,"_",T$2),'Reference data SID'!$B:$N,13,FALSE))</f>
        <v/>
      </c>
      <c r="U496" s="16" t="str">
        <f>IF(ISERROR(VLOOKUP(CONCATENATE($A496,"_",U$2),'Reference data SID'!$B:$N,13,FALSE)),"",VLOOKUP(CONCATENATE($A496,"_",U$2),'Reference data SID'!$B:$N,13,FALSE))</f>
        <v/>
      </c>
      <c r="V496" s="16" t="str">
        <f>IF(ISERROR(VLOOKUP(CONCATENATE($A496,"_",V$2),'Reference data SID'!$B:$N,13,FALSE)),"",VLOOKUP(CONCATENATE($A496,"_",V$2),'Reference data SID'!$B:$N,13,FALSE))</f>
        <v/>
      </c>
      <c r="W496" s="16" t="str">
        <f>IF(ISERROR(VLOOKUP(CONCATENATE($A496,"_",W$2),'Reference data SID'!$B:$N,13,FALSE)),"",VLOOKUP(CONCATENATE($A496,"_",W$2),'Reference data SID'!$B:$N,13,FALSE))</f>
        <v/>
      </c>
      <c r="X496" s="16" t="str">
        <f>IF(ISERROR(VLOOKUP(CONCATENATE($A496,"_",X$2),'Reference data SID'!$B:$N,13,FALSE)),"",VLOOKUP(CONCATENATE($A496,"_",X$2),'Reference data SID'!$B:$N,13,FALSE))</f>
        <v/>
      </c>
      <c r="Y496" s="16" t="str">
        <f>IF(ISERROR(VLOOKUP(CONCATENATE($A496,"_",Y$2),'Reference data SID'!$B:$N,13,FALSE)),"",VLOOKUP(CONCATENATE($A496,"_",Y$2),'Reference data SID'!$B:$N,13,FALSE))</f>
        <v/>
      </c>
      <c r="Z496" s="16" t="str">
        <f>IF(ISERROR(VLOOKUP(CONCATENATE($A496,"_",Z$2),'Reference data SID'!$B:$N,13,FALSE)),"",VLOOKUP(CONCATENATE($A496,"_",Z$2),'Reference data SID'!$B:$N,13,FALSE))</f>
        <v/>
      </c>
      <c r="AA496" s="16" t="str">
        <f>IF(ISERROR(VLOOKUP(CONCATENATE($A496,"_",AA$2),'Reference data SID'!$B:$N,13,FALSE)),"",VLOOKUP(CONCATENATE($A496,"_",AA$2),'Reference data SID'!$B:$N,13,FALSE))</f>
        <v/>
      </c>
      <c r="AB496" s="16" t="str">
        <f>IF(ISERROR(VLOOKUP(CONCATENATE($A496,"_",AB$2),'Reference data SID'!$B:$N,13,FALSE)),"",VLOOKUP(CONCATENATE($A496,"_",AB$2),'Reference data SID'!$B:$N,13,FALSE))</f>
        <v/>
      </c>
      <c r="AC496" s="16" t="str">
        <f>IF(ISERROR(VLOOKUP(CONCATENATE($A496,"_",AC$2),'Reference data SID'!$B:$N,13,FALSE)),"",VLOOKUP(CONCATENATE($A496,"_",AC$2),'Reference data SID'!$B:$N,13,FALSE))</f>
        <v/>
      </c>
      <c r="AD496" s="16" t="str">
        <f>IF(ISERROR(VLOOKUP(CONCATENATE($A496,"_",AD$2),'Reference data SID'!$B:$N,13,FALSE)),"",VLOOKUP(CONCATENATE($A496,"_",AD$2),'Reference data SID'!$B:$N,13,FALSE))</f>
        <v/>
      </c>
      <c r="AE496" s="16" t="str">
        <f>IF(ISERROR(VLOOKUP(CONCATENATE($A496,"_",AE$2),'Reference data SID'!$B:$N,13,FALSE)),"",VLOOKUP(CONCATENATE($A496,"_",AE$2),'Reference data SID'!$B:$N,13,FALSE))</f>
        <v/>
      </c>
      <c r="AF496" s="16" t="str">
        <f>IF(ISERROR(VLOOKUP(CONCATENATE($A496,"_",AF$2),'Reference data SID'!$B:$N,13,FALSE)),"",VLOOKUP(CONCATENATE($A496,"_",AF$2),'Reference data SID'!$B:$N,13,FALSE))</f>
        <v/>
      </c>
      <c r="AG496" s="16" t="str">
        <f>IF(ISERROR(VLOOKUP(CONCATENATE($A496,"_",AG$2),'Reference data SID'!$B:$N,13,FALSE)),"",VLOOKUP(CONCATENATE($A496,"_",AG$2),'Reference data SID'!$B:$N,13,FALSE))</f>
        <v/>
      </c>
      <c r="AH496" s="16" t="str">
        <f>IF(ISERROR(VLOOKUP(CONCATENATE($A496,"_",AH$2),'Reference data SID'!$B:$N,13,FALSE)),"",VLOOKUP(CONCATENATE($A496,"_",AH$2),'Reference data SID'!$B:$N,13,FALSE))</f>
        <v/>
      </c>
      <c r="AI496" s="16" t="str">
        <f>IF(ISERROR(VLOOKUP(CONCATENATE($A496,"_",AI$2),'Reference data SID'!$B:$N,13,FALSE)),"",VLOOKUP(CONCATENATE($A496,"_",AI$2),'Reference data SID'!$B:$N,13,FALSE))</f>
        <v/>
      </c>
      <c r="AJ496" s="16" t="str">
        <f>IF(ISERROR(VLOOKUP(CONCATENATE($A496,"_",AJ$2),'Reference data SID'!$B:$N,13,FALSE)),"",VLOOKUP(CONCATENATE($A496,"_",AJ$2),'Reference data SID'!$B:$N,13,FALSE))</f>
        <v/>
      </c>
      <c r="AK496" s="16" t="str">
        <f>IF(ISERROR(VLOOKUP(CONCATENATE($A496,"_",AK$2),'Reference data SID'!$B:$N,13,FALSE)),"",VLOOKUP(CONCATENATE($A496,"_",AK$2),'Reference data SID'!$B:$N,13,FALSE))</f>
        <v/>
      </c>
      <c r="AL496" s="16" t="str">
        <f>IF(ISERROR(VLOOKUP(CONCATENATE($A496,"_",AL$2),'Reference data SID'!$B:$N,13,FALSE)),"",VLOOKUP(CONCATENATE($A496,"_",AL$2),'Reference data SID'!$B:$N,13,FALSE))</f>
        <v/>
      </c>
      <c r="AM496" s="16" t="str">
        <f>IF(ISERROR(VLOOKUP(CONCATENATE($A496,"_",AM$2),'Reference data SID'!$B:$N,13,FALSE)),"",VLOOKUP(CONCATENATE($A496,"_",AM$2),'Reference data SID'!$B:$N,13,FALSE))</f>
        <v/>
      </c>
      <c r="AN496" s="16" t="str">
        <f>IF(ISERROR(VLOOKUP(CONCATENATE($A496,"_",AN$2),'Reference data SID'!$B:$N,13,FALSE)),"",VLOOKUP(CONCATENATE($A496,"_",AN$2),'Reference data SID'!$B:$N,13,FALSE))</f>
        <v/>
      </c>
      <c r="AO496" s="16" t="str">
        <f>IF(ISERROR(VLOOKUP(CONCATENATE($A496,"_",AO$2),'Reference data SID'!$B:$N,13,FALSE)),"",VLOOKUP(CONCATENATE($A496,"_",AO$2),'Reference data SID'!$B:$N,13,FALSE))</f>
        <v/>
      </c>
      <c r="AP496" s="16" t="str">
        <f>IF(ISERROR(VLOOKUP(CONCATENATE($A496,"_",AP$2),'Reference data SID'!$B:$N,13,FALSE)),"",VLOOKUP(CONCATENATE($A496,"_",AP$2),'Reference data SID'!$B:$N,13,FALSE))</f>
        <v/>
      </c>
      <c r="AQ496" s="16" t="str">
        <f>IF(ISERROR(VLOOKUP(CONCATENATE($A496,"_",AQ$2),'Reference data SID'!$B:$N,13,FALSE)),"",VLOOKUP(CONCATENATE($A496,"_",AQ$2),'Reference data SID'!$B:$N,13,FALSE))</f>
        <v/>
      </c>
      <c r="AR496" s="16" t="str">
        <f>IF(ISERROR(VLOOKUP(CONCATENATE($A496,"_",AR$2),'Reference data SID'!$B:$N,13,FALSE)),"",VLOOKUP(CONCATENATE($A496,"_",AR$2),'Reference data SID'!$B:$N,13,FALSE))</f>
        <v/>
      </c>
      <c r="AS496" s="16" t="str">
        <f>IF(ISERROR(VLOOKUP(CONCATENATE($A496,"_",AS$2),'Reference data SID'!$B:$N,13,FALSE)),"",VLOOKUP(CONCATENATE($A496,"_",AS$2),'Reference data SID'!$B:$N,13,FALSE))</f>
        <v/>
      </c>
      <c r="AT496" s="16" t="str">
        <f>IF(ISERROR(VLOOKUP(CONCATENATE($A496,"_",AT$2),'Reference data SID'!$B:$N,13,FALSE)),"",VLOOKUP(CONCATENATE($A496,"_",AT$2),'Reference data SID'!$B:$N,13,FALSE))</f>
        <v/>
      </c>
    </row>
    <row r="497" spans="1:46" x14ac:dyDescent="0.25">
      <c r="A497">
        <v>493</v>
      </c>
      <c r="B497" s="16" t="str">
        <f>IF(ISERROR(VLOOKUP(CONCATENATE($A497,"_",B$2),'Reference data SID'!$B:$N,13,FALSE)),"",VLOOKUP(CONCATENATE($A497,"_",B$2),'Reference data SID'!$B:$N,13,FALSE))</f>
        <v/>
      </c>
      <c r="C497" s="16" t="str">
        <f>IF(ISERROR(VLOOKUP(CONCATENATE($A497,"_",C$2),'Reference data SID'!$B:$N,13,FALSE)),"",VLOOKUP(CONCATENATE($A497,"_",C$2),'Reference data SID'!$B:$N,13,FALSE))</f>
        <v/>
      </c>
      <c r="D497" s="16" t="str">
        <f>IF(ISERROR(VLOOKUP(CONCATENATE($A497,"_",D$2),'Reference data SID'!$B:$N,13,FALSE)),"",VLOOKUP(CONCATENATE($A497,"_",D$2),'Reference data SID'!$B:$N,13,FALSE))</f>
        <v/>
      </c>
      <c r="E497" s="16" t="str">
        <f>IF(ISERROR(VLOOKUP(CONCATENATE($A497,"_",E$2),'Reference data SID'!$B:$N,13,FALSE)),"",VLOOKUP(CONCATENATE($A497,"_",E$2),'Reference data SID'!$B:$N,13,FALSE))</f>
        <v/>
      </c>
      <c r="F497" s="16" t="str">
        <f>IF(ISERROR(VLOOKUP(CONCATENATE($A497,"_",F$2),'Reference data SID'!$B:$N,13,FALSE)),"",VLOOKUP(CONCATENATE($A497,"_",F$2),'Reference data SID'!$B:$N,13,FALSE))</f>
        <v/>
      </c>
      <c r="G497" s="16" t="str">
        <f>IF(ISERROR(VLOOKUP(CONCATENATE($A497,"_",G$2),'Reference data SID'!$B:$N,13,FALSE)),"",VLOOKUP(CONCATENATE($A497,"_",G$2),'Reference data SID'!$B:$N,13,FALSE))</f>
        <v/>
      </c>
      <c r="H497" s="16" t="str">
        <f>IF(ISERROR(VLOOKUP(CONCATENATE($A497,"_",H$2),'Reference data SID'!$B:$N,13,FALSE)),"",VLOOKUP(CONCATENATE($A497,"_",H$2),'Reference data SID'!$B:$N,13,FALSE))</f>
        <v/>
      </c>
      <c r="I497" s="16" t="str">
        <f>IF(ISERROR(VLOOKUP(CONCATENATE($A497,"_",I$2),'Reference data SID'!$B:$N,13,FALSE)),"",VLOOKUP(CONCATENATE($A497,"_",I$2),'Reference data SID'!$B:$N,13,FALSE))</f>
        <v/>
      </c>
      <c r="J497" s="16" t="str">
        <f>IF(ISERROR(VLOOKUP(CONCATENATE($A497,"_",J$2),'Reference data SID'!$B:$N,13,FALSE)),"",VLOOKUP(CONCATENATE($A497,"_",J$2),'Reference data SID'!$B:$N,13,FALSE))</f>
        <v/>
      </c>
      <c r="K497" s="16" t="str">
        <f>IF(ISERROR(VLOOKUP(CONCATENATE($A497,"_",K$2),'Reference data SID'!$B:$N,13,FALSE)),"",VLOOKUP(CONCATENATE($A497,"_",K$2),'Reference data SID'!$B:$N,13,FALSE))</f>
        <v/>
      </c>
      <c r="L497" s="16" t="str">
        <f>IF(ISERROR(VLOOKUP(CONCATENATE($A497,"_",L$2),'Reference data SID'!$B:$N,13,FALSE)),"",VLOOKUP(CONCATENATE($A497,"_",L$2),'Reference data SID'!$B:$N,13,FALSE))</f>
        <v/>
      </c>
      <c r="M497" s="16" t="str">
        <f>IF(ISERROR(VLOOKUP(CONCATENATE($A497,"_",M$2),'Reference data SID'!$B:$N,13,FALSE)),"",VLOOKUP(CONCATENATE($A497,"_",M$2),'Reference data SID'!$B:$N,13,FALSE))</f>
        <v/>
      </c>
      <c r="N497" s="16" t="str">
        <f>IF(ISERROR(VLOOKUP(CONCATENATE($A497,"_",N$2),'Reference data SID'!$B:$N,13,FALSE)),"",VLOOKUP(CONCATENATE($A497,"_",N$2),'Reference data SID'!$B:$N,13,FALSE))</f>
        <v/>
      </c>
      <c r="O497" s="16" t="str">
        <f>IF(ISERROR(VLOOKUP(CONCATENATE($A497,"_",O$2),'Reference data SID'!$B:$N,13,FALSE)),"",VLOOKUP(CONCATENATE($A497,"_",O$2),'Reference data SID'!$B:$N,13,FALSE))</f>
        <v/>
      </c>
      <c r="P497" s="16" t="str">
        <f>IF(ISERROR(VLOOKUP(CONCATENATE($A497,"_",P$2),'Reference data SID'!$B:$N,13,FALSE)),"",VLOOKUP(CONCATENATE($A497,"_",P$2),'Reference data SID'!$B:$N,13,FALSE))</f>
        <v/>
      </c>
      <c r="Q497" s="16" t="str">
        <f>IF(ISERROR(VLOOKUP(CONCATENATE($A497,"_",Q$2),'Reference data SID'!$B:$N,13,FALSE)),"",VLOOKUP(CONCATENATE($A497,"_",Q$2),'Reference data SID'!$B:$N,13,FALSE))</f>
        <v/>
      </c>
      <c r="R497" s="16" t="str">
        <f>IF(ISERROR(VLOOKUP(CONCATENATE($A497,"_",R$2),'Reference data SID'!$B:$N,13,FALSE)),"",VLOOKUP(CONCATENATE($A497,"_",R$2),'Reference data SID'!$B:$N,13,FALSE))</f>
        <v/>
      </c>
      <c r="S497" s="16" t="str">
        <f>IF(ISERROR(VLOOKUP(CONCATENATE($A497,"_",S$2),'Reference data SID'!$B:$N,13,FALSE)),"",VLOOKUP(CONCATENATE($A497,"_",S$2),'Reference data SID'!$B:$N,13,FALSE))</f>
        <v/>
      </c>
      <c r="T497" s="16" t="str">
        <f>IF(ISERROR(VLOOKUP(CONCATENATE($A497,"_",T$2),'Reference data SID'!$B:$N,13,FALSE)),"",VLOOKUP(CONCATENATE($A497,"_",T$2),'Reference data SID'!$B:$N,13,FALSE))</f>
        <v/>
      </c>
      <c r="U497" s="16" t="str">
        <f>IF(ISERROR(VLOOKUP(CONCATENATE($A497,"_",U$2),'Reference data SID'!$B:$N,13,FALSE)),"",VLOOKUP(CONCATENATE($A497,"_",U$2),'Reference data SID'!$B:$N,13,FALSE))</f>
        <v/>
      </c>
      <c r="V497" s="16" t="str">
        <f>IF(ISERROR(VLOOKUP(CONCATENATE($A497,"_",V$2),'Reference data SID'!$B:$N,13,FALSE)),"",VLOOKUP(CONCATENATE($A497,"_",V$2),'Reference data SID'!$B:$N,13,FALSE))</f>
        <v/>
      </c>
      <c r="W497" s="16" t="str">
        <f>IF(ISERROR(VLOOKUP(CONCATENATE($A497,"_",W$2),'Reference data SID'!$B:$N,13,FALSE)),"",VLOOKUP(CONCATENATE($A497,"_",W$2),'Reference data SID'!$B:$N,13,FALSE))</f>
        <v/>
      </c>
      <c r="X497" s="16" t="str">
        <f>IF(ISERROR(VLOOKUP(CONCATENATE($A497,"_",X$2),'Reference data SID'!$B:$N,13,FALSE)),"",VLOOKUP(CONCATENATE($A497,"_",X$2),'Reference data SID'!$B:$N,13,FALSE))</f>
        <v/>
      </c>
      <c r="Y497" s="16" t="str">
        <f>IF(ISERROR(VLOOKUP(CONCATENATE($A497,"_",Y$2),'Reference data SID'!$B:$N,13,FALSE)),"",VLOOKUP(CONCATENATE($A497,"_",Y$2),'Reference data SID'!$B:$N,13,FALSE))</f>
        <v/>
      </c>
      <c r="Z497" s="16" t="str">
        <f>IF(ISERROR(VLOOKUP(CONCATENATE($A497,"_",Z$2),'Reference data SID'!$B:$N,13,FALSE)),"",VLOOKUP(CONCATENATE($A497,"_",Z$2),'Reference data SID'!$B:$N,13,FALSE))</f>
        <v/>
      </c>
      <c r="AA497" s="16" t="str">
        <f>IF(ISERROR(VLOOKUP(CONCATENATE($A497,"_",AA$2),'Reference data SID'!$B:$N,13,FALSE)),"",VLOOKUP(CONCATENATE($A497,"_",AA$2),'Reference data SID'!$B:$N,13,FALSE))</f>
        <v/>
      </c>
      <c r="AB497" s="16" t="str">
        <f>IF(ISERROR(VLOOKUP(CONCATENATE($A497,"_",AB$2),'Reference data SID'!$B:$N,13,FALSE)),"",VLOOKUP(CONCATENATE($A497,"_",AB$2),'Reference data SID'!$B:$N,13,FALSE))</f>
        <v/>
      </c>
      <c r="AC497" s="16" t="str">
        <f>IF(ISERROR(VLOOKUP(CONCATENATE($A497,"_",AC$2),'Reference data SID'!$B:$N,13,FALSE)),"",VLOOKUP(CONCATENATE($A497,"_",AC$2),'Reference data SID'!$B:$N,13,FALSE))</f>
        <v/>
      </c>
      <c r="AD497" s="16" t="str">
        <f>IF(ISERROR(VLOOKUP(CONCATENATE($A497,"_",AD$2),'Reference data SID'!$B:$N,13,FALSE)),"",VLOOKUP(CONCATENATE($A497,"_",AD$2),'Reference data SID'!$B:$N,13,FALSE))</f>
        <v/>
      </c>
      <c r="AE497" s="16" t="str">
        <f>IF(ISERROR(VLOOKUP(CONCATENATE($A497,"_",AE$2),'Reference data SID'!$B:$N,13,FALSE)),"",VLOOKUP(CONCATENATE($A497,"_",AE$2),'Reference data SID'!$B:$N,13,FALSE))</f>
        <v/>
      </c>
      <c r="AF497" s="16" t="str">
        <f>IF(ISERROR(VLOOKUP(CONCATENATE($A497,"_",AF$2),'Reference data SID'!$B:$N,13,FALSE)),"",VLOOKUP(CONCATENATE($A497,"_",AF$2),'Reference data SID'!$B:$N,13,FALSE))</f>
        <v/>
      </c>
      <c r="AG497" s="16" t="str">
        <f>IF(ISERROR(VLOOKUP(CONCATENATE($A497,"_",AG$2),'Reference data SID'!$B:$N,13,FALSE)),"",VLOOKUP(CONCATENATE($A497,"_",AG$2),'Reference data SID'!$B:$N,13,FALSE))</f>
        <v/>
      </c>
      <c r="AH497" s="16" t="str">
        <f>IF(ISERROR(VLOOKUP(CONCATENATE($A497,"_",AH$2),'Reference data SID'!$B:$N,13,FALSE)),"",VLOOKUP(CONCATENATE($A497,"_",AH$2),'Reference data SID'!$B:$N,13,FALSE))</f>
        <v/>
      </c>
      <c r="AI497" s="16" t="str">
        <f>IF(ISERROR(VLOOKUP(CONCATENATE($A497,"_",AI$2),'Reference data SID'!$B:$N,13,FALSE)),"",VLOOKUP(CONCATENATE($A497,"_",AI$2),'Reference data SID'!$B:$N,13,FALSE))</f>
        <v/>
      </c>
      <c r="AJ497" s="16" t="str">
        <f>IF(ISERROR(VLOOKUP(CONCATENATE($A497,"_",AJ$2),'Reference data SID'!$B:$N,13,FALSE)),"",VLOOKUP(CONCATENATE($A497,"_",AJ$2),'Reference data SID'!$B:$N,13,FALSE))</f>
        <v/>
      </c>
      <c r="AK497" s="16" t="str">
        <f>IF(ISERROR(VLOOKUP(CONCATENATE($A497,"_",AK$2),'Reference data SID'!$B:$N,13,FALSE)),"",VLOOKUP(CONCATENATE($A497,"_",AK$2),'Reference data SID'!$B:$N,13,FALSE))</f>
        <v/>
      </c>
      <c r="AL497" s="16" t="str">
        <f>IF(ISERROR(VLOOKUP(CONCATENATE($A497,"_",AL$2),'Reference data SID'!$B:$N,13,FALSE)),"",VLOOKUP(CONCATENATE($A497,"_",AL$2),'Reference data SID'!$B:$N,13,FALSE))</f>
        <v/>
      </c>
      <c r="AM497" s="16" t="str">
        <f>IF(ISERROR(VLOOKUP(CONCATENATE($A497,"_",AM$2),'Reference data SID'!$B:$N,13,FALSE)),"",VLOOKUP(CONCATENATE($A497,"_",AM$2),'Reference data SID'!$B:$N,13,FALSE))</f>
        <v/>
      </c>
      <c r="AN497" s="16" t="str">
        <f>IF(ISERROR(VLOOKUP(CONCATENATE($A497,"_",AN$2),'Reference data SID'!$B:$N,13,FALSE)),"",VLOOKUP(CONCATENATE($A497,"_",AN$2),'Reference data SID'!$B:$N,13,FALSE))</f>
        <v/>
      </c>
      <c r="AO497" s="16" t="str">
        <f>IF(ISERROR(VLOOKUP(CONCATENATE($A497,"_",AO$2),'Reference data SID'!$B:$N,13,FALSE)),"",VLOOKUP(CONCATENATE($A497,"_",AO$2),'Reference data SID'!$B:$N,13,FALSE))</f>
        <v/>
      </c>
      <c r="AP497" s="16" t="str">
        <f>IF(ISERROR(VLOOKUP(CONCATENATE($A497,"_",AP$2),'Reference data SID'!$B:$N,13,FALSE)),"",VLOOKUP(CONCATENATE($A497,"_",AP$2),'Reference data SID'!$B:$N,13,FALSE))</f>
        <v/>
      </c>
      <c r="AQ497" s="16" t="str">
        <f>IF(ISERROR(VLOOKUP(CONCATENATE($A497,"_",AQ$2),'Reference data SID'!$B:$N,13,FALSE)),"",VLOOKUP(CONCATENATE($A497,"_",AQ$2),'Reference data SID'!$B:$N,13,FALSE))</f>
        <v/>
      </c>
      <c r="AR497" s="16" t="str">
        <f>IF(ISERROR(VLOOKUP(CONCATENATE($A497,"_",AR$2),'Reference data SID'!$B:$N,13,FALSE)),"",VLOOKUP(CONCATENATE($A497,"_",AR$2),'Reference data SID'!$B:$N,13,FALSE))</f>
        <v/>
      </c>
      <c r="AS497" s="16" t="str">
        <f>IF(ISERROR(VLOOKUP(CONCATENATE($A497,"_",AS$2),'Reference data SID'!$B:$N,13,FALSE)),"",VLOOKUP(CONCATENATE($A497,"_",AS$2),'Reference data SID'!$B:$N,13,FALSE))</f>
        <v/>
      </c>
      <c r="AT497" s="16" t="str">
        <f>IF(ISERROR(VLOOKUP(CONCATENATE($A497,"_",AT$2),'Reference data SID'!$B:$N,13,FALSE)),"",VLOOKUP(CONCATENATE($A497,"_",AT$2),'Reference data SID'!$B:$N,13,FALSE))</f>
        <v/>
      </c>
    </row>
    <row r="498" spans="1:46" x14ac:dyDescent="0.25">
      <c r="A498">
        <v>494</v>
      </c>
      <c r="B498" s="16" t="str">
        <f>IF(ISERROR(VLOOKUP(CONCATENATE($A498,"_",B$2),'Reference data SID'!$B:$N,13,FALSE)),"",VLOOKUP(CONCATENATE($A498,"_",B$2),'Reference data SID'!$B:$N,13,FALSE))</f>
        <v/>
      </c>
      <c r="C498" s="16" t="str">
        <f>IF(ISERROR(VLOOKUP(CONCATENATE($A498,"_",C$2),'Reference data SID'!$B:$N,13,FALSE)),"",VLOOKUP(CONCATENATE($A498,"_",C$2),'Reference data SID'!$B:$N,13,FALSE))</f>
        <v/>
      </c>
      <c r="D498" s="16" t="str">
        <f>IF(ISERROR(VLOOKUP(CONCATENATE($A498,"_",D$2),'Reference data SID'!$B:$N,13,FALSE)),"",VLOOKUP(CONCATENATE($A498,"_",D$2),'Reference data SID'!$B:$N,13,FALSE))</f>
        <v/>
      </c>
      <c r="E498" s="16" t="str">
        <f>IF(ISERROR(VLOOKUP(CONCATENATE($A498,"_",E$2),'Reference data SID'!$B:$N,13,FALSE)),"",VLOOKUP(CONCATENATE($A498,"_",E$2),'Reference data SID'!$B:$N,13,FALSE))</f>
        <v/>
      </c>
      <c r="F498" s="16" t="str">
        <f>IF(ISERROR(VLOOKUP(CONCATENATE($A498,"_",F$2),'Reference data SID'!$B:$N,13,FALSE)),"",VLOOKUP(CONCATENATE($A498,"_",F$2),'Reference data SID'!$B:$N,13,FALSE))</f>
        <v/>
      </c>
      <c r="G498" s="16" t="str">
        <f>IF(ISERROR(VLOOKUP(CONCATENATE($A498,"_",G$2),'Reference data SID'!$B:$N,13,FALSE)),"",VLOOKUP(CONCATENATE($A498,"_",G$2),'Reference data SID'!$B:$N,13,FALSE))</f>
        <v/>
      </c>
      <c r="H498" s="16" t="str">
        <f>IF(ISERROR(VLOOKUP(CONCATENATE($A498,"_",H$2),'Reference data SID'!$B:$N,13,FALSE)),"",VLOOKUP(CONCATENATE($A498,"_",H$2),'Reference data SID'!$B:$N,13,FALSE))</f>
        <v/>
      </c>
      <c r="I498" s="16" t="str">
        <f>IF(ISERROR(VLOOKUP(CONCATENATE($A498,"_",I$2),'Reference data SID'!$B:$N,13,FALSE)),"",VLOOKUP(CONCATENATE($A498,"_",I$2),'Reference data SID'!$B:$N,13,FALSE))</f>
        <v/>
      </c>
      <c r="J498" s="16" t="str">
        <f>IF(ISERROR(VLOOKUP(CONCATENATE($A498,"_",J$2),'Reference data SID'!$B:$N,13,FALSE)),"",VLOOKUP(CONCATENATE($A498,"_",J$2),'Reference data SID'!$B:$N,13,FALSE))</f>
        <v/>
      </c>
      <c r="K498" s="16" t="str">
        <f>IF(ISERROR(VLOOKUP(CONCATENATE($A498,"_",K$2),'Reference data SID'!$B:$N,13,FALSE)),"",VLOOKUP(CONCATENATE($A498,"_",K$2),'Reference data SID'!$B:$N,13,FALSE))</f>
        <v/>
      </c>
      <c r="L498" s="16" t="str">
        <f>IF(ISERROR(VLOOKUP(CONCATENATE($A498,"_",L$2),'Reference data SID'!$B:$N,13,FALSE)),"",VLOOKUP(CONCATENATE($A498,"_",L$2),'Reference data SID'!$B:$N,13,FALSE))</f>
        <v/>
      </c>
      <c r="M498" s="16" t="str">
        <f>IF(ISERROR(VLOOKUP(CONCATENATE($A498,"_",M$2),'Reference data SID'!$B:$N,13,FALSE)),"",VLOOKUP(CONCATENATE($A498,"_",M$2),'Reference data SID'!$B:$N,13,FALSE))</f>
        <v/>
      </c>
      <c r="N498" s="16" t="str">
        <f>IF(ISERROR(VLOOKUP(CONCATENATE($A498,"_",N$2),'Reference data SID'!$B:$N,13,FALSE)),"",VLOOKUP(CONCATENATE($A498,"_",N$2),'Reference data SID'!$B:$N,13,FALSE))</f>
        <v/>
      </c>
      <c r="O498" s="16" t="str">
        <f>IF(ISERROR(VLOOKUP(CONCATENATE($A498,"_",O$2),'Reference data SID'!$B:$N,13,FALSE)),"",VLOOKUP(CONCATENATE($A498,"_",O$2),'Reference data SID'!$B:$N,13,FALSE))</f>
        <v/>
      </c>
      <c r="P498" s="16" t="str">
        <f>IF(ISERROR(VLOOKUP(CONCATENATE($A498,"_",P$2),'Reference data SID'!$B:$N,13,FALSE)),"",VLOOKUP(CONCATENATE($A498,"_",P$2),'Reference data SID'!$B:$N,13,FALSE))</f>
        <v/>
      </c>
      <c r="Q498" s="16" t="str">
        <f>IF(ISERROR(VLOOKUP(CONCATENATE($A498,"_",Q$2),'Reference data SID'!$B:$N,13,FALSE)),"",VLOOKUP(CONCATENATE($A498,"_",Q$2),'Reference data SID'!$B:$N,13,FALSE))</f>
        <v/>
      </c>
      <c r="R498" s="16" t="str">
        <f>IF(ISERROR(VLOOKUP(CONCATENATE($A498,"_",R$2),'Reference data SID'!$B:$N,13,FALSE)),"",VLOOKUP(CONCATENATE($A498,"_",R$2),'Reference data SID'!$B:$N,13,FALSE))</f>
        <v/>
      </c>
      <c r="S498" s="16" t="str">
        <f>IF(ISERROR(VLOOKUP(CONCATENATE($A498,"_",S$2),'Reference data SID'!$B:$N,13,FALSE)),"",VLOOKUP(CONCATENATE($A498,"_",S$2),'Reference data SID'!$B:$N,13,FALSE))</f>
        <v/>
      </c>
      <c r="T498" s="16" t="str">
        <f>IF(ISERROR(VLOOKUP(CONCATENATE($A498,"_",T$2),'Reference data SID'!$B:$N,13,FALSE)),"",VLOOKUP(CONCATENATE($A498,"_",T$2),'Reference data SID'!$B:$N,13,FALSE))</f>
        <v/>
      </c>
      <c r="U498" s="16" t="str">
        <f>IF(ISERROR(VLOOKUP(CONCATENATE($A498,"_",U$2),'Reference data SID'!$B:$N,13,FALSE)),"",VLOOKUP(CONCATENATE($A498,"_",U$2),'Reference data SID'!$B:$N,13,FALSE))</f>
        <v/>
      </c>
      <c r="V498" s="16" t="str">
        <f>IF(ISERROR(VLOOKUP(CONCATENATE($A498,"_",V$2),'Reference data SID'!$B:$N,13,FALSE)),"",VLOOKUP(CONCATENATE($A498,"_",V$2),'Reference data SID'!$B:$N,13,FALSE))</f>
        <v/>
      </c>
      <c r="W498" s="16" t="str">
        <f>IF(ISERROR(VLOOKUP(CONCATENATE($A498,"_",W$2),'Reference data SID'!$B:$N,13,FALSE)),"",VLOOKUP(CONCATENATE($A498,"_",W$2),'Reference data SID'!$B:$N,13,FALSE))</f>
        <v/>
      </c>
      <c r="X498" s="16" t="str">
        <f>IF(ISERROR(VLOOKUP(CONCATENATE($A498,"_",X$2),'Reference data SID'!$B:$N,13,FALSE)),"",VLOOKUP(CONCATENATE($A498,"_",X$2),'Reference data SID'!$B:$N,13,FALSE))</f>
        <v/>
      </c>
      <c r="Y498" s="16" t="str">
        <f>IF(ISERROR(VLOOKUP(CONCATENATE($A498,"_",Y$2),'Reference data SID'!$B:$N,13,FALSE)),"",VLOOKUP(CONCATENATE($A498,"_",Y$2),'Reference data SID'!$B:$N,13,FALSE))</f>
        <v/>
      </c>
      <c r="Z498" s="16" t="str">
        <f>IF(ISERROR(VLOOKUP(CONCATENATE($A498,"_",Z$2),'Reference data SID'!$B:$N,13,FALSE)),"",VLOOKUP(CONCATENATE($A498,"_",Z$2),'Reference data SID'!$B:$N,13,FALSE))</f>
        <v/>
      </c>
      <c r="AA498" s="16" t="str">
        <f>IF(ISERROR(VLOOKUP(CONCATENATE($A498,"_",AA$2),'Reference data SID'!$B:$N,13,FALSE)),"",VLOOKUP(CONCATENATE($A498,"_",AA$2),'Reference data SID'!$B:$N,13,FALSE))</f>
        <v/>
      </c>
      <c r="AB498" s="16" t="str">
        <f>IF(ISERROR(VLOOKUP(CONCATENATE($A498,"_",AB$2),'Reference data SID'!$B:$N,13,FALSE)),"",VLOOKUP(CONCATENATE($A498,"_",AB$2),'Reference data SID'!$B:$N,13,FALSE))</f>
        <v/>
      </c>
      <c r="AC498" s="16" t="str">
        <f>IF(ISERROR(VLOOKUP(CONCATENATE($A498,"_",AC$2),'Reference data SID'!$B:$N,13,FALSE)),"",VLOOKUP(CONCATENATE($A498,"_",AC$2),'Reference data SID'!$B:$N,13,FALSE))</f>
        <v/>
      </c>
      <c r="AD498" s="16" t="str">
        <f>IF(ISERROR(VLOOKUP(CONCATENATE($A498,"_",AD$2),'Reference data SID'!$B:$N,13,FALSE)),"",VLOOKUP(CONCATENATE($A498,"_",AD$2),'Reference data SID'!$B:$N,13,FALSE))</f>
        <v/>
      </c>
      <c r="AE498" s="16" t="str">
        <f>IF(ISERROR(VLOOKUP(CONCATENATE($A498,"_",AE$2),'Reference data SID'!$B:$N,13,FALSE)),"",VLOOKUP(CONCATENATE($A498,"_",AE$2),'Reference data SID'!$B:$N,13,FALSE))</f>
        <v/>
      </c>
      <c r="AF498" s="16" t="str">
        <f>IF(ISERROR(VLOOKUP(CONCATENATE($A498,"_",AF$2),'Reference data SID'!$B:$N,13,FALSE)),"",VLOOKUP(CONCATENATE($A498,"_",AF$2),'Reference data SID'!$B:$N,13,FALSE))</f>
        <v/>
      </c>
      <c r="AG498" s="16" t="str">
        <f>IF(ISERROR(VLOOKUP(CONCATENATE($A498,"_",AG$2),'Reference data SID'!$B:$N,13,FALSE)),"",VLOOKUP(CONCATENATE($A498,"_",AG$2),'Reference data SID'!$B:$N,13,FALSE))</f>
        <v/>
      </c>
      <c r="AH498" s="16" t="str">
        <f>IF(ISERROR(VLOOKUP(CONCATENATE($A498,"_",AH$2),'Reference data SID'!$B:$N,13,FALSE)),"",VLOOKUP(CONCATENATE($A498,"_",AH$2),'Reference data SID'!$B:$N,13,FALSE))</f>
        <v/>
      </c>
      <c r="AI498" s="16" t="str">
        <f>IF(ISERROR(VLOOKUP(CONCATENATE($A498,"_",AI$2),'Reference data SID'!$B:$N,13,FALSE)),"",VLOOKUP(CONCATENATE($A498,"_",AI$2),'Reference data SID'!$B:$N,13,FALSE))</f>
        <v/>
      </c>
      <c r="AJ498" s="16" t="str">
        <f>IF(ISERROR(VLOOKUP(CONCATENATE($A498,"_",AJ$2),'Reference data SID'!$B:$N,13,FALSE)),"",VLOOKUP(CONCATENATE($A498,"_",AJ$2),'Reference data SID'!$B:$N,13,FALSE))</f>
        <v/>
      </c>
      <c r="AK498" s="16" t="str">
        <f>IF(ISERROR(VLOOKUP(CONCATENATE($A498,"_",AK$2),'Reference data SID'!$B:$N,13,FALSE)),"",VLOOKUP(CONCATENATE($A498,"_",AK$2),'Reference data SID'!$B:$N,13,FALSE))</f>
        <v/>
      </c>
      <c r="AL498" s="16" t="str">
        <f>IF(ISERROR(VLOOKUP(CONCATENATE($A498,"_",AL$2),'Reference data SID'!$B:$N,13,FALSE)),"",VLOOKUP(CONCATENATE($A498,"_",AL$2),'Reference data SID'!$B:$N,13,FALSE))</f>
        <v/>
      </c>
      <c r="AM498" s="16" t="str">
        <f>IF(ISERROR(VLOOKUP(CONCATENATE($A498,"_",AM$2),'Reference data SID'!$B:$N,13,FALSE)),"",VLOOKUP(CONCATENATE($A498,"_",AM$2),'Reference data SID'!$B:$N,13,FALSE))</f>
        <v/>
      </c>
      <c r="AN498" s="16" t="str">
        <f>IF(ISERROR(VLOOKUP(CONCATENATE($A498,"_",AN$2),'Reference data SID'!$B:$N,13,FALSE)),"",VLOOKUP(CONCATENATE($A498,"_",AN$2),'Reference data SID'!$B:$N,13,FALSE))</f>
        <v/>
      </c>
      <c r="AO498" s="16" t="str">
        <f>IF(ISERROR(VLOOKUP(CONCATENATE($A498,"_",AO$2),'Reference data SID'!$B:$N,13,FALSE)),"",VLOOKUP(CONCATENATE($A498,"_",AO$2),'Reference data SID'!$B:$N,13,FALSE))</f>
        <v/>
      </c>
      <c r="AP498" s="16" t="str">
        <f>IF(ISERROR(VLOOKUP(CONCATENATE($A498,"_",AP$2),'Reference data SID'!$B:$N,13,FALSE)),"",VLOOKUP(CONCATENATE($A498,"_",AP$2),'Reference data SID'!$B:$N,13,FALSE))</f>
        <v/>
      </c>
      <c r="AQ498" s="16" t="str">
        <f>IF(ISERROR(VLOOKUP(CONCATENATE($A498,"_",AQ$2),'Reference data SID'!$B:$N,13,FALSE)),"",VLOOKUP(CONCATENATE($A498,"_",AQ$2),'Reference data SID'!$B:$N,13,FALSE))</f>
        <v/>
      </c>
      <c r="AR498" s="16" t="str">
        <f>IF(ISERROR(VLOOKUP(CONCATENATE($A498,"_",AR$2),'Reference data SID'!$B:$N,13,FALSE)),"",VLOOKUP(CONCATENATE($A498,"_",AR$2),'Reference data SID'!$B:$N,13,FALSE))</f>
        <v/>
      </c>
      <c r="AS498" s="16" t="str">
        <f>IF(ISERROR(VLOOKUP(CONCATENATE($A498,"_",AS$2),'Reference data SID'!$B:$N,13,FALSE)),"",VLOOKUP(CONCATENATE($A498,"_",AS$2),'Reference data SID'!$B:$N,13,FALSE))</f>
        <v/>
      </c>
      <c r="AT498" s="16" t="str">
        <f>IF(ISERROR(VLOOKUP(CONCATENATE($A498,"_",AT$2),'Reference data SID'!$B:$N,13,FALSE)),"",VLOOKUP(CONCATENATE($A498,"_",AT$2),'Reference data SID'!$B:$N,13,FALSE))</f>
        <v/>
      </c>
    </row>
    <row r="499" spans="1:46" x14ac:dyDescent="0.25">
      <c r="A499">
        <v>495</v>
      </c>
      <c r="B499" s="16" t="str">
        <f>IF(ISERROR(VLOOKUP(CONCATENATE($A499,"_",B$2),'Reference data SID'!$B:$N,13,FALSE)),"",VLOOKUP(CONCATENATE($A499,"_",B$2),'Reference data SID'!$B:$N,13,FALSE))</f>
        <v/>
      </c>
      <c r="C499" s="16" t="str">
        <f>IF(ISERROR(VLOOKUP(CONCATENATE($A499,"_",C$2),'Reference data SID'!$B:$N,13,FALSE)),"",VLOOKUP(CONCATENATE($A499,"_",C$2),'Reference data SID'!$B:$N,13,FALSE))</f>
        <v/>
      </c>
      <c r="D499" s="16" t="str">
        <f>IF(ISERROR(VLOOKUP(CONCATENATE($A499,"_",D$2),'Reference data SID'!$B:$N,13,FALSE)),"",VLOOKUP(CONCATENATE($A499,"_",D$2),'Reference data SID'!$B:$N,13,FALSE))</f>
        <v/>
      </c>
      <c r="E499" s="16" t="str">
        <f>IF(ISERROR(VLOOKUP(CONCATENATE($A499,"_",E$2),'Reference data SID'!$B:$N,13,FALSE)),"",VLOOKUP(CONCATENATE($A499,"_",E$2),'Reference data SID'!$B:$N,13,FALSE))</f>
        <v/>
      </c>
      <c r="F499" s="16" t="str">
        <f>IF(ISERROR(VLOOKUP(CONCATENATE($A499,"_",F$2),'Reference data SID'!$B:$N,13,FALSE)),"",VLOOKUP(CONCATENATE($A499,"_",F$2),'Reference data SID'!$B:$N,13,FALSE))</f>
        <v/>
      </c>
      <c r="G499" s="16" t="str">
        <f>IF(ISERROR(VLOOKUP(CONCATENATE($A499,"_",G$2),'Reference data SID'!$B:$N,13,FALSE)),"",VLOOKUP(CONCATENATE($A499,"_",G$2),'Reference data SID'!$B:$N,13,FALSE))</f>
        <v/>
      </c>
      <c r="H499" s="16" t="str">
        <f>IF(ISERROR(VLOOKUP(CONCATENATE($A499,"_",H$2),'Reference data SID'!$B:$N,13,FALSE)),"",VLOOKUP(CONCATENATE($A499,"_",H$2),'Reference data SID'!$B:$N,13,FALSE))</f>
        <v/>
      </c>
      <c r="I499" s="16" t="str">
        <f>IF(ISERROR(VLOOKUP(CONCATENATE($A499,"_",I$2),'Reference data SID'!$B:$N,13,FALSE)),"",VLOOKUP(CONCATENATE($A499,"_",I$2),'Reference data SID'!$B:$N,13,FALSE))</f>
        <v/>
      </c>
      <c r="J499" s="16" t="str">
        <f>IF(ISERROR(VLOOKUP(CONCATENATE($A499,"_",J$2),'Reference data SID'!$B:$N,13,FALSE)),"",VLOOKUP(CONCATENATE($A499,"_",J$2),'Reference data SID'!$B:$N,13,FALSE))</f>
        <v/>
      </c>
      <c r="K499" s="16" t="str">
        <f>IF(ISERROR(VLOOKUP(CONCATENATE($A499,"_",K$2),'Reference data SID'!$B:$N,13,FALSE)),"",VLOOKUP(CONCATENATE($A499,"_",K$2),'Reference data SID'!$B:$N,13,FALSE))</f>
        <v/>
      </c>
      <c r="L499" s="16" t="str">
        <f>IF(ISERROR(VLOOKUP(CONCATENATE($A499,"_",L$2),'Reference data SID'!$B:$N,13,FALSE)),"",VLOOKUP(CONCATENATE($A499,"_",L$2),'Reference data SID'!$B:$N,13,FALSE))</f>
        <v/>
      </c>
      <c r="M499" s="16" t="str">
        <f>IF(ISERROR(VLOOKUP(CONCATENATE($A499,"_",M$2),'Reference data SID'!$B:$N,13,FALSE)),"",VLOOKUP(CONCATENATE($A499,"_",M$2),'Reference data SID'!$B:$N,13,FALSE))</f>
        <v/>
      </c>
      <c r="N499" s="16" t="str">
        <f>IF(ISERROR(VLOOKUP(CONCATENATE($A499,"_",N$2),'Reference data SID'!$B:$N,13,FALSE)),"",VLOOKUP(CONCATENATE($A499,"_",N$2),'Reference data SID'!$B:$N,13,FALSE))</f>
        <v/>
      </c>
      <c r="O499" s="16" t="str">
        <f>IF(ISERROR(VLOOKUP(CONCATENATE($A499,"_",O$2),'Reference data SID'!$B:$N,13,FALSE)),"",VLOOKUP(CONCATENATE($A499,"_",O$2),'Reference data SID'!$B:$N,13,FALSE))</f>
        <v/>
      </c>
      <c r="P499" s="16" t="str">
        <f>IF(ISERROR(VLOOKUP(CONCATENATE($A499,"_",P$2),'Reference data SID'!$B:$N,13,FALSE)),"",VLOOKUP(CONCATENATE($A499,"_",P$2),'Reference data SID'!$B:$N,13,FALSE))</f>
        <v/>
      </c>
      <c r="Q499" s="16" t="str">
        <f>IF(ISERROR(VLOOKUP(CONCATENATE($A499,"_",Q$2),'Reference data SID'!$B:$N,13,FALSE)),"",VLOOKUP(CONCATENATE($A499,"_",Q$2),'Reference data SID'!$B:$N,13,FALSE))</f>
        <v/>
      </c>
      <c r="R499" s="16" t="str">
        <f>IF(ISERROR(VLOOKUP(CONCATENATE($A499,"_",R$2),'Reference data SID'!$B:$N,13,FALSE)),"",VLOOKUP(CONCATENATE($A499,"_",R$2),'Reference data SID'!$B:$N,13,FALSE))</f>
        <v/>
      </c>
      <c r="S499" s="16" t="str">
        <f>IF(ISERROR(VLOOKUP(CONCATENATE($A499,"_",S$2),'Reference data SID'!$B:$N,13,FALSE)),"",VLOOKUP(CONCATENATE($A499,"_",S$2),'Reference data SID'!$B:$N,13,FALSE))</f>
        <v/>
      </c>
      <c r="T499" s="16" t="str">
        <f>IF(ISERROR(VLOOKUP(CONCATENATE($A499,"_",T$2),'Reference data SID'!$B:$N,13,FALSE)),"",VLOOKUP(CONCATENATE($A499,"_",T$2),'Reference data SID'!$B:$N,13,FALSE))</f>
        <v/>
      </c>
      <c r="U499" s="16" t="str">
        <f>IF(ISERROR(VLOOKUP(CONCATENATE($A499,"_",U$2),'Reference data SID'!$B:$N,13,FALSE)),"",VLOOKUP(CONCATENATE($A499,"_",U$2),'Reference data SID'!$B:$N,13,FALSE))</f>
        <v/>
      </c>
      <c r="V499" s="16" t="str">
        <f>IF(ISERROR(VLOOKUP(CONCATENATE($A499,"_",V$2),'Reference data SID'!$B:$N,13,FALSE)),"",VLOOKUP(CONCATENATE($A499,"_",V$2),'Reference data SID'!$B:$N,13,FALSE))</f>
        <v/>
      </c>
      <c r="W499" s="16" t="str">
        <f>IF(ISERROR(VLOOKUP(CONCATENATE($A499,"_",W$2),'Reference data SID'!$B:$N,13,FALSE)),"",VLOOKUP(CONCATENATE($A499,"_",W$2),'Reference data SID'!$B:$N,13,FALSE))</f>
        <v/>
      </c>
      <c r="X499" s="16" t="str">
        <f>IF(ISERROR(VLOOKUP(CONCATENATE($A499,"_",X$2),'Reference data SID'!$B:$N,13,FALSE)),"",VLOOKUP(CONCATENATE($A499,"_",X$2),'Reference data SID'!$B:$N,13,FALSE))</f>
        <v/>
      </c>
      <c r="Y499" s="16" t="str">
        <f>IF(ISERROR(VLOOKUP(CONCATENATE($A499,"_",Y$2),'Reference data SID'!$B:$N,13,FALSE)),"",VLOOKUP(CONCATENATE($A499,"_",Y$2),'Reference data SID'!$B:$N,13,FALSE))</f>
        <v/>
      </c>
      <c r="Z499" s="16" t="str">
        <f>IF(ISERROR(VLOOKUP(CONCATENATE($A499,"_",Z$2),'Reference data SID'!$B:$N,13,FALSE)),"",VLOOKUP(CONCATENATE($A499,"_",Z$2),'Reference data SID'!$B:$N,13,FALSE))</f>
        <v/>
      </c>
      <c r="AA499" s="16" t="str">
        <f>IF(ISERROR(VLOOKUP(CONCATENATE($A499,"_",AA$2),'Reference data SID'!$B:$N,13,FALSE)),"",VLOOKUP(CONCATENATE($A499,"_",AA$2),'Reference data SID'!$B:$N,13,FALSE))</f>
        <v/>
      </c>
      <c r="AB499" s="16" t="str">
        <f>IF(ISERROR(VLOOKUP(CONCATENATE($A499,"_",AB$2),'Reference data SID'!$B:$N,13,FALSE)),"",VLOOKUP(CONCATENATE($A499,"_",AB$2),'Reference data SID'!$B:$N,13,FALSE))</f>
        <v/>
      </c>
      <c r="AC499" s="16" t="str">
        <f>IF(ISERROR(VLOOKUP(CONCATENATE($A499,"_",AC$2),'Reference data SID'!$B:$N,13,FALSE)),"",VLOOKUP(CONCATENATE($A499,"_",AC$2),'Reference data SID'!$B:$N,13,FALSE))</f>
        <v/>
      </c>
      <c r="AD499" s="16" t="str">
        <f>IF(ISERROR(VLOOKUP(CONCATENATE($A499,"_",AD$2),'Reference data SID'!$B:$N,13,FALSE)),"",VLOOKUP(CONCATENATE($A499,"_",AD$2),'Reference data SID'!$B:$N,13,FALSE))</f>
        <v/>
      </c>
      <c r="AE499" s="16" t="str">
        <f>IF(ISERROR(VLOOKUP(CONCATENATE($A499,"_",AE$2),'Reference data SID'!$B:$N,13,FALSE)),"",VLOOKUP(CONCATENATE($A499,"_",AE$2),'Reference data SID'!$B:$N,13,FALSE))</f>
        <v/>
      </c>
      <c r="AF499" s="16" t="str">
        <f>IF(ISERROR(VLOOKUP(CONCATENATE($A499,"_",AF$2),'Reference data SID'!$B:$N,13,FALSE)),"",VLOOKUP(CONCATENATE($A499,"_",AF$2),'Reference data SID'!$B:$N,13,FALSE))</f>
        <v/>
      </c>
      <c r="AG499" s="16" t="str">
        <f>IF(ISERROR(VLOOKUP(CONCATENATE($A499,"_",AG$2),'Reference data SID'!$B:$N,13,FALSE)),"",VLOOKUP(CONCATENATE($A499,"_",AG$2),'Reference data SID'!$B:$N,13,FALSE))</f>
        <v/>
      </c>
      <c r="AH499" s="16" t="str">
        <f>IF(ISERROR(VLOOKUP(CONCATENATE($A499,"_",AH$2),'Reference data SID'!$B:$N,13,FALSE)),"",VLOOKUP(CONCATENATE($A499,"_",AH$2),'Reference data SID'!$B:$N,13,FALSE))</f>
        <v/>
      </c>
      <c r="AI499" s="16" t="str">
        <f>IF(ISERROR(VLOOKUP(CONCATENATE($A499,"_",AI$2),'Reference data SID'!$B:$N,13,FALSE)),"",VLOOKUP(CONCATENATE($A499,"_",AI$2),'Reference data SID'!$B:$N,13,FALSE))</f>
        <v/>
      </c>
      <c r="AJ499" s="16" t="str">
        <f>IF(ISERROR(VLOOKUP(CONCATENATE($A499,"_",AJ$2),'Reference data SID'!$B:$N,13,FALSE)),"",VLOOKUP(CONCATENATE($A499,"_",AJ$2),'Reference data SID'!$B:$N,13,FALSE))</f>
        <v/>
      </c>
      <c r="AK499" s="16" t="str">
        <f>IF(ISERROR(VLOOKUP(CONCATENATE($A499,"_",AK$2),'Reference data SID'!$B:$N,13,FALSE)),"",VLOOKUP(CONCATENATE($A499,"_",AK$2),'Reference data SID'!$B:$N,13,FALSE))</f>
        <v/>
      </c>
      <c r="AL499" s="16" t="str">
        <f>IF(ISERROR(VLOOKUP(CONCATENATE($A499,"_",AL$2),'Reference data SID'!$B:$N,13,FALSE)),"",VLOOKUP(CONCATENATE($A499,"_",AL$2),'Reference data SID'!$B:$N,13,FALSE))</f>
        <v/>
      </c>
      <c r="AM499" s="16" t="str">
        <f>IF(ISERROR(VLOOKUP(CONCATENATE($A499,"_",AM$2),'Reference data SID'!$B:$N,13,FALSE)),"",VLOOKUP(CONCATENATE($A499,"_",AM$2),'Reference data SID'!$B:$N,13,FALSE))</f>
        <v/>
      </c>
      <c r="AN499" s="16" t="str">
        <f>IF(ISERROR(VLOOKUP(CONCATENATE($A499,"_",AN$2),'Reference data SID'!$B:$N,13,FALSE)),"",VLOOKUP(CONCATENATE($A499,"_",AN$2),'Reference data SID'!$B:$N,13,FALSE))</f>
        <v/>
      </c>
      <c r="AO499" s="16" t="str">
        <f>IF(ISERROR(VLOOKUP(CONCATENATE($A499,"_",AO$2),'Reference data SID'!$B:$N,13,FALSE)),"",VLOOKUP(CONCATENATE($A499,"_",AO$2),'Reference data SID'!$B:$N,13,FALSE))</f>
        <v/>
      </c>
      <c r="AP499" s="16" t="str">
        <f>IF(ISERROR(VLOOKUP(CONCATENATE($A499,"_",AP$2),'Reference data SID'!$B:$N,13,FALSE)),"",VLOOKUP(CONCATENATE($A499,"_",AP$2),'Reference data SID'!$B:$N,13,FALSE))</f>
        <v/>
      </c>
      <c r="AQ499" s="16" t="str">
        <f>IF(ISERROR(VLOOKUP(CONCATENATE($A499,"_",AQ$2),'Reference data SID'!$B:$N,13,FALSE)),"",VLOOKUP(CONCATENATE($A499,"_",AQ$2),'Reference data SID'!$B:$N,13,FALSE))</f>
        <v/>
      </c>
      <c r="AR499" s="16" t="str">
        <f>IF(ISERROR(VLOOKUP(CONCATENATE($A499,"_",AR$2),'Reference data SID'!$B:$N,13,FALSE)),"",VLOOKUP(CONCATENATE($A499,"_",AR$2),'Reference data SID'!$B:$N,13,FALSE))</f>
        <v/>
      </c>
      <c r="AS499" s="16" t="str">
        <f>IF(ISERROR(VLOOKUP(CONCATENATE($A499,"_",AS$2),'Reference data SID'!$B:$N,13,FALSE)),"",VLOOKUP(CONCATENATE($A499,"_",AS$2),'Reference data SID'!$B:$N,13,FALSE))</f>
        <v/>
      </c>
      <c r="AT499" s="16" t="str">
        <f>IF(ISERROR(VLOOKUP(CONCATENATE($A499,"_",AT$2),'Reference data SID'!$B:$N,13,FALSE)),"",VLOOKUP(CONCATENATE($A499,"_",AT$2),'Reference data SID'!$B:$N,13,FALSE))</f>
        <v/>
      </c>
    </row>
    <row r="500" spans="1:46" x14ac:dyDescent="0.25">
      <c r="A500">
        <v>496</v>
      </c>
      <c r="B500" s="16" t="str">
        <f>IF(ISERROR(VLOOKUP(CONCATENATE($A500,"_",B$2),'Reference data SID'!$B:$N,13,FALSE)),"",VLOOKUP(CONCATENATE($A500,"_",B$2),'Reference data SID'!$B:$N,13,FALSE))</f>
        <v/>
      </c>
      <c r="C500" s="16" t="str">
        <f>IF(ISERROR(VLOOKUP(CONCATENATE($A500,"_",C$2),'Reference data SID'!$B:$N,13,FALSE)),"",VLOOKUP(CONCATENATE($A500,"_",C$2),'Reference data SID'!$B:$N,13,FALSE))</f>
        <v/>
      </c>
      <c r="D500" s="16" t="str">
        <f>IF(ISERROR(VLOOKUP(CONCATENATE($A500,"_",D$2),'Reference data SID'!$B:$N,13,FALSE)),"",VLOOKUP(CONCATENATE($A500,"_",D$2),'Reference data SID'!$B:$N,13,FALSE))</f>
        <v/>
      </c>
      <c r="E500" s="16" t="str">
        <f>IF(ISERROR(VLOOKUP(CONCATENATE($A500,"_",E$2),'Reference data SID'!$B:$N,13,FALSE)),"",VLOOKUP(CONCATENATE($A500,"_",E$2),'Reference data SID'!$B:$N,13,FALSE))</f>
        <v/>
      </c>
      <c r="F500" s="16" t="str">
        <f>IF(ISERROR(VLOOKUP(CONCATENATE($A500,"_",F$2),'Reference data SID'!$B:$N,13,FALSE)),"",VLOOKUP(CONCATENATE($A500,"_",F$2),'Reference data SID'!$B:$N,13,FALSE))</f>
        <v/>
      </c>
      <c r="G500" s="16" t="str">
        <f>IF(ISERROR(VLOOKUP(CONCATENATE($A500,"_",G$2),'Reference data SID'!$B:$N,13,FALSE)),"",VLOOKUP(CONCATENATE($A500,"_",G$2),'Reference data SID'!$B:$N,13,FALSE))</f>
        <v/>
      </c>
      <c r="H500" s="16" t="str">
        <f>IF(ISERROR(VLOOKUP(CONCATENATE($A500,"_",H$2),'Reference data SID'!$B:$N,13,FALSE)),"",VLOOKUP(CONCATENATE($A500,"_",H$2),'Reference data SID'!$B:$N,13,FALSE))</f>
        <v/>
      </c>
      <c r="I500" s="16" t="str">
        <f>IF(ISERROR(VLOOKUP(CONCATENATE($A500,"_",I$2),'Reference data SID'!$B:$N,13,FALSE)),"",VLOOKUP(CONCATENATE($A500,"_",I$2),'Reference data SID'!$B:$N,13,FALSE))</f>
        <v/>
      </c>
      <c r="J500" s="16" t="str">
        <f>IF(ISERROR(VLOOKUP(CONCATENATE($A500,"_",J$2),'Reference data SID'!$B:$N,13,FALSE)),"",VLOOKUP(CONCATENATE($A500,"_",J$2),'Reference data SID'!$B:$N,13,FALSE))</f>
        <v/>
      </c>
      <c r="K500" s="16" t="str">
        <f>IF(ISERROR(VLOOKUP(CONCATENATE($A500,"_",K$2),'Reference data SID'!$B:$N,13,FALSE)),"",VLOOKUP(CONCATENATE($A500,"_",K$2),'Reference data SID'!$B:$N,13,FALSE))</f>
        <v/>
      </c>
      <c r="L500" s="16" t="str">
        <f>IF(ISERROR(VLOOKUP(CONCATENATE($A500,"_",L$2),'Reference data SID'!$B:$N,13,FALSE)),"",VLOOKUP(CONCATENATE($A500,"_",L$2),'Reference data SID'!$B:$N,13,FALSE))</f>
        <v/>
      </c>
      <c r="M500" s="16" t="str">
        <f>IF(ISERROR(VLOOKUP(CONCATENATE($A500,"_",M$2),'Reference data SID'!$B:$N,13,FALSE)),"",VLOOKUP(CONCATENATE($A500,"_",M$2),'Reference data SID'!$B:$N,13,FALSE))</f>
        <v/>
      </c>
      <c r="N500" s="16" t="str">
        <f>IF(ISERROR(VLOOKUP(CONCATENATE($A500,"_",N$2),'Reference data SID'!$B:$N,13,FALSE)),"",VLOOKUP(CONCATENATE($A500,"_",N$2),'Reference data SID'!$B:$N,13,FALSE))</f>
        <v/>
      </c>
      <c r="O500" s="16" t="str">
        <f>IF(ISERROR(VLOOKUP(CONCATENATE($A500,"_",O$2),'Reference data SID'!$B:$N,13,FALSE)),"",VLOOKUP(CONCATENATE($A500,"_",O$2),'Reference data SID'!$B:$N,13,FALSE))</f>
        <v/>
      </c>
      <c r="P500" s="16" t="str">
        <f>IF(ISERROR(VLOOKUP(CONCATENATE($A500,"_",P$2),'Reference data SID'!$B:$N,13,FALSE)),"",VLOOKUP(CONCATENATE($A500,"_",P$2),'Reference data SID'!$B:$N,13,FALSE))</f>
        <v/>
      </c>
      <c r="Q500" s="16" t="str">
        <f>IF(ISERROR(VLOOKUP(CONCATENATE($A500,"_",Q$2),'Reference data SID'!$B:$N,13,FALSE)),"",VLOOKUP(CONCATENATE($A500,"_",Q$2),'Reference data SID'!$B:$N,13,FALSE))</f>
        <v/>
      </c>
      <c r="R500" s="16" t="str">
        <f>IF(ISERROR(VLOOKUP(CONCATENATE($A500,"_",R$2),'Reference data SID'!$B:$N,13,FALSE)),"",VLOOKUP(CONCATENATE($A500,"_",R$2),'Reference data SID'!$B:$N,13,FALSE))</f>
        <v/>
      </c>
      <c r="S500" s="16" t="str">
        <f>IF(ISERROR(VLOOKUP(CONCATENATE($A500,"_",S$2),'Reference data SID'!$B:$N,13,FALSE)),"",VLOOKUP(CONCATENATE($A500,"_",S$2),'Reference data SID'!$B:$N,13,FALSE))</f>
        <v/>
      </c>
      <c r="T500" s="16" t="str">
        <f>IF(ISERROR(VLOOKUP(CONCATENATE($A500,"_",T$2),'Reference data SID'!$B:$N,13,FALSE)),"",VLOOKUP(CONCATENATE($A500,"_",T$2),'Reference data SID'!$B:$N,13,FALSE))</f>
        <v/>
      </c>
      <c r="U500" s="16" t="str">
        <f>IF(ISERROR(VLOOKUP(CONCATENATE($A500,"_",U$2),'Reference data SID'!$B:$N,13,FALSE)),"",VLOOKUP(CONCATENATE($A500,"_",U$2),'Reference data SID'!$B:$N,13,FALSE))</f>
        <v/>
      </c>
      <c r="V500" s="16" t="str">
        <f>IF(ISERROR(VLOOKUP(CONCATENATE($A500,"_",V$2),'Reference data SID'!$B:$N,13,FALSE)),"",VLOOKUP(CONCATENATE($A500,"_",V$2),'Reference data SID'!$B:$N,13,FALSE))</f>
        <v/>
      </c>
      <c r="W500" s="16" t="str">
        <f>IF(ISERROR(VLOOKUP(CONCATENATE($A500,"_",W$2),'Reference data SID'!$B:$N,13,FALSE)),"",VLOOKUP(CONCATENATE($A500,"_",W$2),'Reference data SID'!$B:$N,13,FALSE))</f>
        <v/>
      </c>
      <c r="X500" s="16" t="str">
        <f>IF(ISERROR(VLOOKUP(CONCATENATE($A500,"_",X$2),'Reference data SID'!$B:$N,13,FALSE)),"",VLOOKUP(CONCATENATE($A500,"_",X$2),'Reference data SID'!$B:$N,13,FALSE))</f>
        <v/>
      </c>
      <c r="Y500" s="16" t="str">
        <f>IF(ISERROR(VLOOKUP(CONCATENATE($A500,"_",Y$2),'Reference data SID'!$B:$N,13,FALSE)),"",VLOOKUP(CONCATENATE($A500,"_",Y$2),'Reference data SID'!$B:$N,13,FALSE))</f>
        <v/>
      </c>
      <c r="Z500" s="16" t="str">
        <f>IF(ISERROR(VLOOKUP(CONCATENATE($A500,"_",Z$2),'Reference data SID'!$B:$N,13,FALSE)),"",VLOOKUP(CONCATENATE($A500,"_",Z$2),'Reference data SID'!$B:$N,13,FALSE))</f>
        <v/>
      </c>
      <c r="AA500" s="16" t="str">
        <f>IF(ISERROR(VLOOKUP(CONCATENATE($A500,"_",AA$2),'Reference data SID'!$B:$N,13,FALSE)),"",VLOOKUP(CONCATENATE($A500,"_",AA$2),'Reference data SID'!$B:$N,13,FALSE))</f>
        <v/>
      </c>
      <c r="AB500" s="16" t="str">
        <f>IF(ISERROR(VLOOKUP(CONCATENATE($A500,"_",AB$2),'Reference data SID'!$B:$N,13,FALSE)),"",VLOOKUP(CONCATENATE($A500,"_",AB$2),'Reference data SID'!$B:$N,13,FALSE))</f>
        <v/>
      </c>
      <c r="AC500" s="16" t="str">
        <f>IF(ISERROR(VLOOKUP(CONCATENATE($A500,"_",AC$2),'Reference data SID'!$B:$N,13,FALSE)),"",VLOOKUP(CONCATENATE($A500,"_",AC$2),'Reference data SID'!$B:$N,13,FALSE))</f>
        <v/>
      </c>
      <c r="AD500" s="16" t="str">
        <f>IF(ISERROR(VLOOKUP(CONCATENATE($A500,"_",AD$2),'Reference data SID'!$B:$N,13,FALSE)),"",VLOOKUP(CONCATENATE($A500,"_",AD$2),'Reference data SID'!$B:$N,13,FALSE))</f>
        <v/>
      </c>
      <c r="AE500" s="16" t="str">
        <f>IF(ISERROR(VLOOKUP(CONCATENATE($A500,"_",AE$2),'Reference data SID'!$B:$N,13,FALSE)),"",VLOOKUP(CONCATENATE($A500,"_",AE$2),'Reference data SID'!$B:$N,13,FALSE))</f>
        <v/>
      </c>
      <c r="AF500" s="16" t="str">
        <f>IF(ISERROR(VLOOKUP(CONCATENATE($A500,"_",AF$2),'Reference data SID'!$B:$N,13,FALSE)),"",VLOOKUP(CONCATENATE($A500,"_",AF$2),'Reference data SID'!$B:$N,13,FALSE))</f>
        <v/>
      </c>
      <c r="AG500" s="16" t="str">
        <f>IF(ISERROR(VLOOKUP(CONCATENATE($A500,"_",AG$2),'Reference data SID'!$B:$N,13,FALSE)),"",VLOOKUP(CONCATENATE($A500,"_",AG$2),'Reference data SID'!$B:$N,13,FALSE))</f>
        <v/>
      </c>
      <c r="AH500" s="16" t="str">
        <f>IF(ISERROR(VLOOKUP(CONCATENATE($A500,"_",AH$2),'Reference data SID'!$B:$N,13,FALSE)),"",VLOOKUP(CONCATENATE($A500,"_",AH$2),'Reference data SID'!$B:$N,13,FALSE))</f>
        <v/>
      </c>
      <c r="AI500" s="16" t="str">
        <f>IF(ISERROR(VLOOKUP(CONCATENATE($A500,"_",AI$2),'Reference data SID'!$B:$N,13,FALSE)),"",VLOOKUP(CONCATENATE($A500,"_",AI$2),'Reference data SID'!$B:$N,13,FALSE))</f>
        <v/>
      </c>
      <c r="AJ500" s="16" t="str">
        <f>IF(ISERROR(VLOOKUP(CONCATENATE($A500,"_",AJ$2),'Reference data SID'!$B:$N,13,FALSE)),"",VLOOKUP(CONCATENATE($A500,"_",AJ$2),'Reference data SID'!$B:$N,13,FALSE))</f>
        <v/>
      </c>
      <c r="AK500" s="16" t="str">
        <f>IF(ISERROR(VLOOKUP(CONCATENATE($A500,"_",AK$2),'Reference data SID'!$B:$N,13,FALSE)),"",VLOOKUP(CONCATENATE($A500,"_",AK$2),'Reference data SID'!$B:$N,13,FALSE))</f>
        <v/>
      </c>
      <c r="AL500" s="16" t="str">
        <f>IF(ISERROR(VLOOKUP(CONCATENATE($A500,"_",AL$2),'Reference data SID'!$B:$N,13,FALSE)),"",VLOOKUP(CONCATENATE($A500,"_",AL$2),'Reference data SID'!$B:$N,13,FALSE))</f>
        <v/>
      </c>
      <c r="AM500" s="16" t="str">
        <f>IF(ISERROR(VLOOKUP(CONCATENATE($A500,"_",AM$2),'Reference data SID'!$B:$N,13,FALSE)),"",VLOOKUP(CONCATENATE($A500,"_",AM$2),'Reference data SID'!$B:$N,13,FALSE))</f>
        <v/>
      </c>
      <c r="AN500" s="16" t="str">
        <f>IF(ISERROR(VLOOKUP(CONCATENATE($A500,"_",AN$2),'Reference data SID'!$B:$N,13,FALSE)),"",VLOOKUP(CONCATENATE($A500,"_",AN$2),'Reference data SID'!$B:$N,13,FALSE))</f>
        <v/>
      </c>
      <c r="AO500" s="16" t="str">
        <f>IF(ISERROR(VLOOKUP(CONCATENATE($A500,"_",AO$2),'Reference data SID'!$B:$N,13,FALSE)),"",VLOOKUP(CONCATENATE($A500,"_",AO$2),'Reference data SID'!$B:$N,13,FALSE))</f>
        <v/>
      </c>
      <c r="AP500" s="16" t="str">
        <f>IF(ISERROR(VLOOKUP(CONCATENATE($A500,"_",AP$2),'Reference data SID'!$B:$N,13,FALSE)),"",VLOOKUP(CONCATENATE($A500,"_",AP$2),'Reference data SID'!$B:$N,13,FALSE))</f>
        <v/>
      </c>
      <c r="AQ500" s="16" t="str">
        <f>IF(ISERROR(VLOOKUP(CONCATENATE($A500,"_",AQ$2),'Reference data SID'!$B:$N,13,FALSE)),"",VLOOKUP(CONCATENATE($A500,"_",AQ$2),'Reference data SID'!$B:$N,13,FALSE))</f>
        <v/>
      </c>
      <c r="AR500" s="16" t="str">
        <f>IF(ISERROR(VLOOKUP(CONCATENATE($A500,"_",AR$2),'Reference data SID'!$B:$N,13,FALSE)),"",VLOOKUP(CONCATENATE($A500,"_",AR$2),'Reference data SID'!$B:$N,13,FALSE))</f>
        <v/>
      </c>
      <c r="AS500" s="16" t="str">
        <f>IF(ISERROR(VLOOKUP(CONCATENATE($A500,"_",AS$2),'Reference data SID'!$B:$N,13,FALSE)),"",VLOOKUP(CONCATENATE($A500,"_",AS$2),'Reference data SID'!$B:$N,13,FALSE))</f>
        <v/>
      </c>
      <c r="AT500" s="16" t="str">
        <f>IF(ISERROR(VLOOKUP(CONCATENATE($A500,"_",AT$2),'Reference data SID'!$B:$N,13,FALSE)),"",VLOOKUP(CONCATENATE($A500,"_",AT$2),'Reference data SID'!$B:$N,13,FALSE))</f>
        <v/>
      </c>
    </row>
  </sheetData>
  <mergeCells count="1">
    <mergeCell ref="B1:AT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5"/>
  <sheetViews>
    <sheetView topLeftCell="A2" zoomScaleNormal="100" workbookViewId="0">
      <selection activeCell="AE5" sqref="AE5"/>
    </sheetView>
  </sheetViews>
  <sheetFormatPr defaultColWidth="18.7109375" defaultRowHeight="12.75" x14ac:dyDescent="0.25"/>
  <cols>
    <col min="1" max="3" width="18.7109375" style="214"/>
    <col min="4" max="4" width="25" style="214" customWidth="1"/>
    <col min="5" max="24" width="18.7109375" style="214"/>
    <col min="25" max="25" width="27.42578125" style="214" customWidth="1"/>
    <col min="26" max="16384" width="18.7109375" style="214"/>
  </cols>
  <sheetData>
    <row r="1" spans="1:46" ht="79.5" customHeight="1" x14ac:dyDescent="0.25">
      <c r="B1" s="375" t="s">
        <v>688</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row>
    <row r="2" spans="1:46" s="215" customFormat="1" ht="30.75" customHeight="1" x14ac:dyDescent="0.25">
      <c r="B2" s="216" t="str">
        <f t="array" ref="B2">INDEX('Reference data SID'!$C$3:$C$373,MATCH(0,COUNTIF($A$2:A2,'Reference data SID'!$C$3:$C$373),0))</f>
        <v>100.005.652</v>
      </c>
      <c r="C2" s="216" t="str">
        <f t="array" ref="C2">INDEX('Reference data SID'!$C$3:$C$373,MATCH(0,COUNTIF($A$2:B2,'Reference data SID'!$C$3:$C$373),0))</f>
        <v>100.079.496</v>
      </c>
      <c r="D2" s="216" t="str">
        <f t="array" ref="D2">INDEX('Reference data SID'!$C$3:$C$373,MATCH(0,COUNTIF($A$2:C2,'Reference data SID'!$C$3:$C$373),0))</f>
        <v>100.013.277</v>
      </c>
      <c r="E2" s="216" t="str">
        <f t="array" ref="E2">INDEX('Reference data SID'!$C$3:$C$373,MATCH(0,COUNTIF($A$2:D2,'Reference data SID'!$C$3:$C$373),0))</f>
        <v>100.000.317</v>
      </c>
      <c r="F2" s="216" t="str">
        <f t="array" ref="F2">INDEX('Reference data SID'!$C$3:$C$373,MATCH(0,COUNTIF($A$2:E2,'Reference data SID'!$C$3:$C$373),0))</f>
        <v>100.005.093</v>
      </c>
      <c r="G2" s="216" t="str">
        <f t="array" ref="G2">INDEX('Reference data SID'!$C$3:$C$373,MATCH(0,COUNTIF($A$2:F2,'Reference data SID'!$C$3:$C$373),0))</f>
        <v>100.000.023</v>
      </c>
      <c r="H2" s="216" t="str">
        <f t="array" ref="H2">INDEX('Reference data SID'!$C$3:$C$373,MATCH(0,COUNTIF($A$2:G2,'Reference data SID'!$C$3:$C$373),0))</f>
        <v>100.003.711</v>
      </c>
      <c r="I2" s="216" t="str">
        <f t="array" ref="I2">INDEX('Reference data SID'!$C$3:$C$373,MATCH(0,COUNTIF($A$2:H2,'Reference data SID'!$C$3:$C$373),0))</f>
        <v>100.000.440</v>
      </c>
      <c r="J2" s="216" t="str">
        <f t="array" ref="J2">INDEX('Reference data SID'!$C$3:$C$373,MATCH(0,COUNTIF($A$2:I2,'Reference data SID'!$C$3:$C$373),0))</f>
        <v>100.003.709</v>
      </c>
      <c r="K2" s="216" t="str">
        <f t="array" ref="K2">INDEX('Reference data SID'!$C$3:$C$373,MATCH(0,COUNTIF($A$2:J2,'Reference data SID'!$C$3:$C$373),0))</f>
        <v>100.000.705</v>
      </c>
      <c r="L2" s="216" t="str">
        <f t="array" ref="L2">INDEX('Reference data SID'!$C$3:$C$373,MATCH(0,COUNTIF($A$2:K2,'Reference data SID'!$C$3:$C$373),0))</f>
        <v>100.276.816</v>
      </c>
      <c r="M2" s="216" t="str">
        <f t="array" ref="M2">INDEX('Reference data SID'!$C$3:$C$373,MATCH(0,COUNTIF($A$2:L2,'Reference data SID'!$C$3:$C$373),0))</f>
        <v>100.000.876</v>
      </c>
      <c r="N2" s="216" t="str">
        <f t="array" ref="N2">INDEX('Reference data SID'!$C$3:$C$373,MATCH(0,COUNTIF($A$2:M2,'Reference data SID'!$C$3:$C$373),0))</f>
        <v>100.048.162</v>
      </c>
      <c r="O2" s="216" t="str">
        <f t="array" ref="O2">INDEX('Reference data SID'!$C$3:$C$373,MATCH(0,COUNTIF($A$2:N2,'Reference data SID'!$C$3:$C$373),0))</f>
        <v>100.239.157</v>
      </c>
      <c r="P2" s="216" t="str">
        <f t="array" ref="P2">INDEX('Reference data SID'!$C$3:$C$373,MATCH(0,COUNTIF($A$2:O2,'Reference data SID'!$C$3:$C$373),0))</f>
        <v>100.276.817</v>
      </c>
      <c r="Q2" s="216" t="str">
        <f t="array" ref="Q2">INDEX('Reference data SID'!$C$3:$C$373,MATCH(0,COUNTIF($A$2:P2,'Reference data SID'!$C$3:$C$373),0))</f>
        <v>100.003.886</v>
      </c>
      <c r="R2" s="216" t="str">
        <f t="array" ref="R2">INDEX('Reference data SID'!$C$3:$C$373,MATCH(0,COUNTIF($A$2:Q2,'Reference data SID'!$C$3:$C$373),0))</f>
        <v>100.001.605</v>
      </c>
      <c r="S2" s="216" t="str">
        <f t="array" ref="S2">INDEX('Reference data SID'!$C$3:$C$373,MATCH(0,COUNTIF($A$2:R2,'Reference data SID'!$C$3:$C$373),0))</f>
        <v>100.276.818</v>
      </c>
      <c r="T2" s="216" t="str">
        <f t="array" ref="T2">INDEX('Reference data SID'!$C$3:$C$373,MATCH(0,COUNTIF($A$2:S2,'Reference data SID'!$C$3:$C$373),0))</f>
        <v>100.017.452</v>
      </c>
      <c r="U2" s="216" t="str">
        <f t="array" ref="U2">INDEX('Reference data SID'!$C$3:$C$373,MATCH(0,COUNTIF($A$2:T2,'Reference data SID'!$C$3:$C$373),0))</f>
        <v>100.276.819</v>
      </c>
      <c r="V2" s="216" t="str">
        <f t="array" ref="V2">INDEX('Reference data SID'!$C$3:$C$373,MATCH(0,COUNTIF($A$2:U2,'Reference data SID'!$C$3:$C$373),0))</f>
        <v>100.009.248</v>
      </c>
      <c r="W2" s="216" t="str">
        <f t="array" ref="W2">INDEX('Reference data SID'!$C$3:$C$373,MATCH(0,COUNTIF($A$2:V2,'Reference data SID'!$C$3:$C$373),0))</f>
        <v>100.239.202</v>
      </c>
      <c r="X2" s="216" t="str">
        <f t="array" ref="X2">INDEX('Reference data SID'!$C$3:$C$373,MATCH(0,COUNTIF($A$2:W2,'Reference data SID'!$C$3:$C$373),0))</f>
        <v>100.240.868</v>
      </c>
      <c r="Y2" s="216" t="str">
        <f t="array" ref="Y2">INDEX('Reference data SID'!$C$3:$C$373,MATCH(0,COUNTIF($A$2:X2,'Reference data SID'!$C$3:$C$373),0))</f>
        <v>100.251.389</v>
      </c>
      <c r="Z2" s="216" t="str">
        <f t="array" ref="Z2">INDEX('Reference data SID'!$C$3:$C$373,MATCH(0,COUNTIF($A$2:Y2,'Reference data SID'!$C$3:$C$373),0))</f>
        <v>100.240.854</v>
      </c>
      <c r="AA2" s="216" t="str">
        <f t="array" ref="AA2">INDEX('Reference data SID'!$C$3:$C$373,MATCH(0,COUNTIF($A$2:Z2,'Reference data SID'!$C$3:$C$373),0))</f>
        <v>100.276.820</v>
      </c>
      <c r="AB2" s="216" t="str">
        <f t="array" ref="AB2">INDEX('Reference data SID'!$C$3:$C$373,MATCH(0,COUNTIF($A$2:AA2,'Reference data SID'!$C$3:$C$373),0))</f>
        <v>100.255.717</v>
      </c>
      <c r="AC2" s="216" t="str">
        <f t="array" ref="AC2">INDEX('Reference data SID'!$C$3:$C$373,MATCH(0,COUNTIF($A$2:AB2,'Reference data SID'!$C$3:$C$373),0))</f>
        <v>100.278.037</v>
      </c>
      <c r="AD2" s="216" t="str">
        <f t="array" ref="AD2">INDEX('Reference data SID'!$C$3:$C$373,MATCH(0,COUNTIF($A$2:AC2,'Reference data SID'!$C$3:$C$373),0))</f>
        <v>100.276.821</v>
      </c>
      <c r="AE2" s="217" t="str">
        <f t="array" ref="AE2">INDEX('Reference data SID'!$C$3:$C$373,MATCH(0,COUNTIF($A$2:AD2,'Reference data SID'!$C$3:$C$373),0))</f>
        <v>100.029.348</v>
      </c>
      <c r="AF2" s="218">
        <f t="array" ref="AF2">INDEX('Reference data SID'!$C$3:$C$373,MATCH(0,COUNTIF($A$2:AE2,'Reference data SID'!$C$3:$C$373),0))</f>
        <v>0</v>
      </c>
      <c r="AG2" s="218" t="e">
        <f t="array" ref="AG2">INDEX('Reference data SID'!$C$3:$C$373,MATCH(0,COUNTIF($A$2:AF2,'Reference data SID'!$C$3:$C$373),0))</f>
        <v>#N/A</v>
      </c>
      <c r="AH2" s="218" t="e">
        <f t="array" ref="AH2">INDEX('Reference data SID'!$C$3:$C$373,MATCH(0,COUNTIF($A$2:AG2,'Reference data SID'!$C$3:$C$373),0))</f>
        <v>#N/A</v>
      </c>
      <c r="AI2" s="218" t="e">
        <f t="array" ref="AI2">INDEX('Reference data SID'!$C$3:$C$373,MATCH(0,COUNTIF($A$2:AH2,'Reference data SID'!$C$3:$C$373),0))</f>
        <v>#N/A</v>
      </c>
      <c r="AJ2" s="218" t="e">
        <f t="array" ref="AJ2">INDEX('Reference data SID'!$C$3:$C$373,MATCH(0,COUNTIF($A$2:AI2,'Reference data SID'!$C$3:$C$373),0))</f>
        <v>#N/A</v>
      </c>
      <c r="AK2" s="218" t="e">
        <f t="array" ref="AK2">INDEX('Reference data SID'!$C$3:$C$373,MATCH(0,COUNTIF($A$2:AJ2,'Reference data SID'!$C$3:$C$373),0))</f>
        <v>#N/A</v>
      </c>
      <c r="AL2" s="218" t="e">
        <f t="array" ref="AL2">INDEX('Reference data SID'!$C$3:$C$373,MATCH(0,COUNTIF($A$2:AK2,'Reference data SID'!$C$3:$C$373),0))</f>
        <v>#N/A</v>
      </c>
      <c r="AM2" s="218" t="e">
        <f t="array" ref="AM2">INDEX('Reference data SID'!$C$3:$C$373,MATCH(0,COUNTIF($A$2:AL2,'Reference data SID'!$C$3:$C$373),0))</f>
        <v>#N/A</v>
      </c>
      <c r="AN2" s="218" t="e">
        <f t="array" ref="AN2">INDEX('Reference data SID'!$C$3:$C$373,MATCH(0,COUNTIF($A$2:AM2,'Reference data SID'!$C$3:$C$373),0))</f>
        <v>#N/A</v>
      </c>
      <c r="AO2" s="218" t="e">
        <f t="array" ref="AO2">INDEX('Reference data SID'!$C$3:$C$373,MATCH(0,COUNTIF($A$2:AN2,'Reference data SID'!$C$3:$C$373),0))</f>
        <v>#N/A</v>
      </c>
      <c r="AP2" s="218" t="e">
        <f t="array" ref="AP2">INDEX('Reference data SID'!$C$3:$C$373,MATCH(0,COUNTIF($A$2:AO2,'Reference data SID'!$C$3:$C$373),0))</f>
        <v>#N/A</v>
      </c>
      <c r="AQ2" s="218" t="e">
        <f t="array" ref="AQ2">INDEX('Reference data SID'!$C$3:$C$373,MATCH(0,COUNTIF($A$2:AP2,'Reference data SID'!$C$3:$C$373),0))</f>
        <v>#N/A</v>
      </c>
      <c r="AR2" s="218" t="e">
        <f t="array" ref="AR2">INDEX('Reference data SID'!$C$3:$C$373,MATCH(0,COUNTIF($A$2:AQ2,'Reference data SID'!$C$3:$C$373),0))</f>
        <v>#N/A</v>
      </c>
      <c r="AS2" s="218" t="e">
        <f t="array" ref="AS2">INDEX('Reference data SID'!$C$3:$C$373,MATCH(0,COUNTIF($A$2:AR2,'Reference data SID'!$C$3:$C$373),0))</f>
        <v>#N/A</v>
      </c>
      <c r="AT2" s="218" t="e">
        <f t="array" ref="AT2">INDEX('Reference data SID'!$C$3:$C$373,MATCH(0,COUNTIF($A$2:AS2,'Reference data SID'!$C$3:$C$373),0))</f>
        <v>#N/A</v>
      </c>
    </row>
    <row r="3" spans="1:46" s="219" customFormat="1" ht="66" customHeight="1" x14ac:dyDescent="0.25">
      <c r="B3" s="220" t="str">
        <f>_xlfn.IFNA(VLOOKUP(B2,'Reference data SID'!$C:$D,2,FALSE),"")</f>
        <v>Aldrin</v>
      </c>
      <c r="C3" s="220" t="str">
        <f>_xlfn.IFNA(VLOOKUP(C2,'Reference data SID'!$C:$D,2,FALSE),"")</f>
        <v>Alkanes C10-C13, chloro (short-chain chlorinated paraffins) (SCCPs)</v>
      </c>
      <c r="D3" s="220" t="str">
        <f>_xlfn.IFNA(VLOOKUP(D2,'Reference data SID'!$C:$D,2,FALSE),"")</f>
        <v>Bis(pentabromophenyl)ether; (decabromodiphenyl ether; decaBDE)</v>
      </c>
      <c r="E3" s="220" t="str">
        <f>_xlfn.IFNA(VLOOKUP(E2,'Reference data SID'!$C:$D,2,FALSE),"")</f>
        <v>Chlordane</v>
      </c>
      <c r="F3" s="220" t="str">
        <f>_xlfn.IFNA(VLOOKUP(F2,'Reference data SID'!$C:$D,2,FALSE),"")</f>
        <v>Chlordecone</v>
      </c>
      <c r="G3" s="220" t="str">
        <f>_xlfn.IFNA(VLOOKUP(G2,'Reference data SID'!$C:$D,2,FALSE),"")</f>
        <v>DDT (1,1,1-trichloro-2,2-bis(4-chlorophenyl)ethane)</v>
      </c>
      <c r="H3" s="220" t="str">
        <f>_xlfn.IFNA(VLOOKUP(H2,'Reference data SID'!$C:$D,2,FALSE),"")</f>
        <v>Dicofol</v>
      </c>
      <c r="I3" s="220" t="str">
        <f>_xlfn.IFNA(VLOOKUP(I2,'Reference data SID'!$C:$D,2,FALSE),"")</f>
        <v>Dieldrin</v>
      </c>
      <c r="J3" s="220" t="str">
        <f>_xlfn.IFNA(VLOOKUP(J2,'Reference data SID'!$C:$D,2,FALSE),"")</f>
        <v>Endosulfan</v>
      </c>
      <c r="K3" s="220" t="str">
        <f>_xlfn.IFNA(VLOOKUP(K2,'Reference data SID'!$C:$D,2,FALSE),"")</f>
        <v>Endrin</v>
      </c>
      <c r="L3" s="220" t="str">
        <f>_xlfn.IFNA(VLOOKUP(L2,'Reference data SID'!$C:$D,2,FALSE),"")</f>
        <v>Heptabromodiphenyl ether</v>
      </c>
      <c r="M3" s="220" t="str">
        <f>_xlfn.IFNA(VLOOKUP(M2,'Reference data SID'!$C:$D,2,FALSE),"")</f>
        <v>Heptachlor</v>
      </c>
      <c r="N3" s="220" t="str">
        <f>_xlfn.IFNA(VLOOKUP(N2,'Reference data SID'!$C:$D,2,FALSE),"")</f>
        <v>Hexabromobiphenyl</v>
      </c>
      <c r="O3" s="220" t="str">
        <f>_xlfn.IFNA(VLOOKUP(O2,'Reference data SID'!$C:$D,2,FALSE),"")</f>
        <v>Hexabromocyclododecane</v>
      </c>
      <c r="P3" s="220" t="str">
        <f>_xlfn.IFNA(VLOOKUP(P2,'Reference data SID'!$C:$D,2,FALSE),"")</f>
        <v>Hexabromodiphenyl ether</v>
      </c>
      <c r="Q3" s="220" t="str">
        <f>_xlfn.IFNA(VLOOKUP(Q2,'Reference data SID'!$C:$D,2,FALSE),"")</f>
        <v>Hexachlorobenzene</v>
      </c>
      <c r="R3" s="220" t="str">
        <f>_xlfn.IFNA(VLOOKUP(R2,'Reference data SID'!$C:$D,2,FALSE),"")</f>
        <v>Hexachlorobutadiene</v>
      </c>
      <c r="S3" s="220" t="str">
        <f>_xlfn.IFNA(VLOOKUP(S2,'Reference data SID'!$C:$D,2,FALSE),"")</f>
        <v>Hexachlorocyclohexanes, including lindane</v>
      </c>
      <c r="T3" s="220" t="str">
        <f>_xlfn.IFNA(VLOOKUP(T2,'Reference data SID'!$C:$D,2,FALSE),"")</f>
        <v>Mirex</v>
      </c>
      <c r="U3" s="220" t="str">
        <f>_xlfn.IFNA(VLOOKUP(U2,'Reference data SID'!$C:$D,2,FALSE),"")</f>
        <v>Pentabromodiphenyl ether</v>
      </c>
      <c r="V3" s="220" t="str">
        <f>_xlfn.IFNA(VLOOKUP(V2,'Reference data SID'!$C:$D,2,FALSE),"")</f>
        <v>Pentachlorobenzene</v>
      </c>
      <c r="W3" s="220" t="str">
        <f>_xlfn.IFNA(VLOOKUP(W2,'Reference data SID'!$C:$D,2,FALSE),"")</f>
        <v>Pentachlorophenol and its salts and esters</v>
      </c>
      <c r="X3" s="220" t="str">
        <f>_xlfn.IFNA(VLOOKUP(X2,'Reference data SID'!$C:$D,2,FALSE),"")</f>
        <v>Perfluorooctane sulfonic acid and its derivatives (PFOS)</v>
      </c>
      <c r="Y3" s="220" t="str">
        <f>_xlfn.IFNA(VLOOKUP(Y2,'Reference data SID'!$C:$D,2,FALSE),"")</f>
        <v>Perfluorooctanoic acid (PFOA), its salts and PFOA-related compounds</v>
      </c>
      <c r="Z3" s="220" t="str">
        <f>_xlfn.IFNA(VLOOKUP(Z2,'Reference data SID'!$C:$D,2,FALSE),"")</f>
        <v>Polychlorinated Biphenyls (PCB)</v>
      </c>
      <c r="AA3" s="220" t="str">
        <f>_xlfn.IFNA(VLOOKUP(AA2,'Reference data SID'!$C:$D,2,FALSE),"")</f>
        <v>Polychlorinated dibenzo-p-dioxins and dibenzofurans (PCDD/PCDF)</v>
      </c>
      <c r="AB3" s="220" t="str">
        <f>_xlfn.IFNA(VLOOKUP(AB2,'Reference data SID'!$C:$D,2,FALSE),"")</f>
        <v>Polychlorinated naphthalenes</v>
      </c>
      <c r="AC3" s="220" t="str">
        <f>_xlfn.IFNA(VLOOKUP(AC2,'Reference data SID'!$C:$D,2,FALSE),"")</f>
        <v>Polycyclic aromatic hydrocarbons (PAHs)</v>
      </c>
      <c r="AD3" s="220" t="str">
        <f>_xlfn.IFNA(VLOOKUP(AD2,'Reference data SID'!$C:$D,2,FALSE),"")</f>
        <v>Tetrabromodiphenyl ether</v>
      </c>
      <c r="AE3" s="217" t="str">
        <f>_xlfn.IFNA(VLOOKUP(AE2,'Reference data SID'!$C:$D,2,FALSE),"")</f>
        <v>Toxaphene</v>
      </c>
      <c r="AF3" s="221" t="str">
        <f>_xlfn.IFNA(VLOOKUP(AF2,'Reference data SID'!$C:$D,2,FALSE),"")</f>
        <v/>
      </c>
      <c r="AG3" s="221" t="str">
        <f>_xlfn.IFNA(VLOOKUP(AG2,'Reference data SID'!$C:$D,2,FALSE),"")</f>
        <v/>
      </c>
      <c r="AH3" s="221" t="str">
        <f>_xlfn.IFNA(VLOOKUP(AH2,'Reference data SID'!$C:$D,2,FALSE),"")</f>
        <v/>
      </c>
      <c r="AI3" s="221" t="str">
        <f>_xlfn.IFNA(VLOOKUP(AI2,'Reference data SID'!$C:$D,2,FALSE),"")</f>
        <v/>
      </c>
      <c r="AJ3" s="221" t="str">
        <f>_xlfn.IFNA(VLOOKUP(AJ2,'Reference data SID'!$C:$D,2,FALSE),"")</f>
        <v/>
      </c>
      <c r="AK3" s="221" t="str">
        <f>_xlfn.IFNA(VLOOKUP(AK2,'Reference data SID'!$C:$D,2,FALSE),"")</f>
        <v/>
      </c>
      <c r="AL3" s="221" t="str">
        <f>_xlfn.IFNA(VLOOKUP(AL2,'Reference data SID'!$C:$D,2,FALSE),"")</f>
        <v/>
      </c>
      <c r="AM3" s="221" t="str">
        <f>_xlfn.IFNA(VLOOKUP(AM2,'Reference data SID'!$C:$D,2,FALSE),"")</f>
        <v/>
      </c>
      <c r="AN3" s="221" t="str">
        <f>_xlfn.IFNA(VLOOKUP(AN2,'Reference data SID'!$C:$D,2,FALSE),"")</f>
        <v/>
      </c>
      <c r="AO3" s="221" t="str">
        <f>_xlfn.IFNA(VLOOKUP(AO2,'Reference data SID'!$C:$D,2,FALSE),"")</f>
        <v/>
      </c>
      <c r="AP3" s="221" t="str">
        <f>_xlfn.IFNA(VLOOKUP(AP2,'Reference data SID'!$C:$D,2,FALSE),"")</f>
        <v/>
      </c>
      <c r="AQ3" s="221" t="str">
        <f>_xlfn.IFNA(VLOOKUP(AQ2,'Reference data SID'!$C:$D,2,FALSE),"")</f>
        <v/>
      </c>
      <c r="AR3" s="221" t="str">
        <f>_xlfn.IFNA(VLOOKUP(AR2,'Reference data SID'!$C:$D,2,FALSE),"")</f>
        <v/>
      </c>
      <c r="AS3" s="221" t="str">
        <f>_xlfn.IFNA(VLOOKUP(AS2,'Reference data SID'!$C:$D,2,FALSE),"")</f>
        <v/>
      </c>
      <c r="AT3" s="221" t="str">
        <f>_xlfn.IFNA(VLOOKUP(AT2,'Reference data SID'!$C:$D,2,FALSE),"")</f>
        <v/>
      </c>
    </row>
    <row r="4" spans="1:46" s="219" customFormat="1" ht="77.25" customHeight="1" x14ac:dyDescent="0.25">
      <c r="B4" s="217" t="str">
        <f>IF(LEN(B3)&gt;0,CONCATENATE(B3,"_articles"),"")</f>
        <v>Aldrin_articles</v>
      </c>
      <c r="C4" s="217" t="str">
        <f t="shared" ref="C4:AT4" si="0">IF(LEN(C3)&gt;0,CONCATENATE(C3,"_articles"),"")</f>
        <v>Alkanes C10-C13, chloro (short-chain chlorinated paraffins) (SCCPs)_articles</v>
      </c>
      <c r="D4" s="217" t="str">
        <f t="shared" si="0"/>
        <v>Bis(pentabromophenyl)ether; (decabromodiphenyl ether; decaBDE)_articles</v>
      </c>
      <c r="E4" s="217" t="str">
        <f t="shared" si="0"/>
        <v>Chlordane_articles</v>
      </c>
      <c r="F4" s="217" t="str">
        <f t="shared" si="0"/>
        <v>Chlordecone_articles</v>
      </c>
      <c r="G4" s="217" t="str">
        <f t="shared" si="0"/>
        <v>DDT (1,1,1-trichloro-2,2-bis(4-chlorophenyl)ethane)_articles</v>
      </c>
      <c r="H4" s="217" t="str">
        <f t="shared" si="0"/>
        <v>Dicofol_articles</v>
      </c>
      <c r="I4" s="217" t="str">
        <f t="shared" si="0"/>
        <v>Dieldrin_articles</v>
      </c>
      <c r="J4" s="217" t="str">
        <f t="shared" si="0"/>
        <v>Endosulfan_articles</v>
      </c>
      <c r="K4" s="217" t="str">
        <f t="shared" si="0"/>
        <v>Endrin_articles</v>
      </c>
      <c r="L4" s="217" t="str">
        <f t="shared" si="0"/>
        <v>Heptabromodiphenyl ether_articles</v>
      </c>
      <c r="M4" s="217" t="str">
        <f t="shared" si="0"/>
        <v>Heptachlor_articles</v>
      </c>
      <c r="N4" s="217" t="str">
        <f t="shared" si="0"/>
        <v>Hexabromobiphenyl_articles</v>
      </c>
      <c r="O4" s="217" t="str">
        <f t="shared" si="0"/>
        <v>Hexabromocyclododecane_articles</v>
      </c>
      <c r="P4" s="217" t="str">
        <f t="shared" si="0"/>
        <v>Hexabromodiphenyl ether_articles</v>
      </c>
      <c r="Q4" s="217" t="str">
        <f t="shared" si="0"/>
        <v>Hexachlorobenzene_articles</v>
      </c>
      <c r="R4" s="217" t="str">
        <f t="shared" si="0"/>
        <v>Hexachlorobutadiene_articles</v>
      </c>
      <c r="S4" s="217" t="str">
        <f t="shared" si="0"/>
        <v>Hexachlorocyclohexanes, including lindane_articles</v>
      </c>
      <c r="T4" s="217" t="str">
        <f t="shared" si="0"/>
        <v>Mirex_articles</v>
      </c>
      <c r="U4" s="217" t="str">
        <f t="shared" si="0"/>
        <v>Pentabromodiphenyl ether_articles</v>
      </c>
      <c r="V4" s="217" t="str">
        <f t="shared" si="0"/>
        <v>Pentachlorobenzene_articles</v>
      </c>
      <c r="W4" s="217" t="str">
        <f t="shared" si="0"/>
        <v>Pentachlorophenol and its salts and esters_articles</v>
      </c>
      <c r="X4" s="217" t="str">
        <f t="shared" si="0"/>
        <v>Perfluorooctane sulfonic acid and its derivatives (PFOS)_articles</v>
      </c>
      <c r="Y4" s="217" t="str">
        <f t="shared" si="0"/>
        <v>Perfluorooctanoic acid (PFOA), its salts and PFOA-related compounds_articles</v>
      </c>
      <c r="Z4" s="217" t="str">
        <f t="shared" si="0"/>
        <v>Polychlorinated Biphenyls (PCB)_articles</v>
      </c>
      <c r="AA4" s="217" t="str">
        <f t="shared" si="0"/>
        <v>Polychlorinated dibenzo-p-dioxins and dibenzofurans (PCDD/PCDF)_articles</v>
      </c>
      <c r="AB4" s="217" t="str">
        <f t="shared" si="0"/>
        <v>Polychlorinated naphthalenes_articles</v>
      </c>
      <c r="AC4" s="217" t="str">
        <f t="shared" si="0"/>
        <v>Polycyclic aromatic hydrocarbons (PAHs)_articles</v>
      </c>
      <c r="AD4" s="217" t="str">
        <f t="shared" si="0"/>
        <v>Tetrabromodiphenyl ether_articles</v>
      </c>
      <c r="AE4" s="217" t="str">
        <f t="shared" si="0"/>
        <v>Toxaphene_articles</v>
      </c>
      <c r="AF4" s="217" t="str">
        <f t="shared" si="0"/>
        <v/>
      </c>
      <c r="AG4" s="217" t="str">
        <f t="shared" si="0"/>
        <v/>
      </c>
      <c r="AH4" s="217" t="str">
        <f t="shared" si="0"/>
        <v/>
      </c>
      <c r="AI4" s="217" t="str">
        <f t="shared" si="0"/>
        <v/>
      </c>
      <c r="AJ4" s="217" t="str">
        <f t="shared" si="0"/>
        <v/>
      </c>
      <c r="AK4" s="217" t="str">
        <f t="shared" si="0"/>
        <v/>
      </c>
      <c r="AL4" s="217" t="str">
        <f t="shared" si="0"/>
        <v/>
      </c>
      <c r="AM4" s="217" t="str">
        <f t="shared" si="0"/>
        <v/>
      </c>
      <c r="AN4" s="217" t="str">
        <f t="shared" si="0"/>
        <v/>
      </c>
      <c r="AO4" s="217" t="str">
        <f t="shared" si="0"/>
        <v/>
      </c>
      <c r="AP4" s="217" t="str">
        <f t="shared" si="0"/>
        <v/>
      </c>
      <c r="AQ4" s="217" t="str">
        <f t="shared" si="0"/>
        <v/>
      </c>
      <c r="AR4" s="217" t="str">
        <f t="shared" si="0"/>
        <v/>
      </c>
      <c r="AS4" s="217" t="str">
        <f t="shared" si="0"/>
        <v/>
      </c>
      <c r="AT4" s="217" t="str">
        <f t="shared" si="0"/>
        <v/>
      </c>
    </row>
    <row r="5" spans="1:46" ht="63.75" customHeight="1" x14ac:dyDescent="0.25">
      <c r="A5" s="222"/>
      <c r="B5" s="223"/>
      <c r="C5" s="223"/>
      <c r="D5" s="224" t="s">
        <v>689</v>
      </c>
      <c r="E5" s="223"/>
      <c r="F5" s="223"/>
      <c r="G5" s="223"/>
      <c r="H5" s="223"/>
      <c r="I5" s="223"/>
      <c r="J5" s="223"/>
      <c r="K5" s="223"/>
      <c r="L5" s="223"/>
      <c r="M5" s="223"/>
      <c r="N5" s="223"/>
      <c r="O5" s="223"/>
      <c r="P5" s="223"/>
      <c r="Q5" s="223"/>
      <c r="R5" s="223"/>
      <c r="S5" s="223"/>
      <c r="T5" s="223"/>
      <c r="U5" s="223"/>
      <c r="V5" s="223"/>
      <c r="W5" s="223"/>
      <c r="X5" s="223"/>
      <c r="Y5" s="224" t="s">
        <v>690</v>
      </c>
      <c r="Z5" s="223"/>
      <c r="AA5" s="223"/>
      <c r="AB5" s="223"/>
      <c r="AC5" s="223"/>
      <c r="AD5" s="223"/>
      <c r="AE5" s="223"/>
      <c r="AF5" s="223"/>
      <c r="AG5" s="223"/>
      <c r="AH5" s="223"/>
      <c r="AI5" s="223"/>
      <c r="AJ5" s="223"/>
      <c r="AK5" s="223"/>
      <c r="AL5" s="223"/>
      <c r="AM5" s="223"/>
      <c r="AN5" s="223"/>
      <c r="AO5" s="223"/>
      <c r="AP5" s="223"/>
      <c r="AQ5" s="223"/>
      <c r="AR5" s="223"/>
      <c r="AS5" s="223"/>
      <c r="AT5" s="223"/>
    </row>
    <row r="6" spans="1:46" ht="57" customHeight="1" x14ac:dyDescent="0.25">
      <c r="A6" s="222"/>
      <c r="B6" s="223"/>
      <c r="C6" s="223"/>
      <c r="D6" s="224" t="s">
        <v>691</v>
      </c>
      <c r="E6" s="223"/>
      <c r="F6" s="223"/>
      <c r="G6" s="223"/>
      <c r="H6" s="223"/>
      <c r="I6" s="223"/>
      <c r="J6" s="223"/>
      <c r="K6" s="223"/>
      <c r="L6" s="223"/>
      <c r="M6" s="223"/>
      <c r="N6" s="223"/>
      <c r="O6" s="223"/>
      <c r="P6" s="223"/>
      <c r="Q6" s="223"/>
      <c r="R6" s="223"/>
      <c r="S6" s="223"/>
      <c r="T6" s="223"/>
      <c r="U6" s="223"/>
      <c r="V6" s="223"/>
      <c r="W6" s="223"/>
      <c r="X6" s="223"/>
      <c r="Y6" s="224" t="s">
        <v>692</v>
      </c>
      <c r="Z6" s="223"/>
      <c r="AA6" s="223"/>
      <c r="AB6" s="223"/>
      <c r="AC6" s="223"/>
      <c r="AD6" s="223"/>
      <c r="AE6" s="223"/>
      <c r="AF6" s="223"/>
      <c r="AG6" s="223"/>
      <c r="AH6" s="223"/>
      <c r="AI6" s="223"/>
      <c r="AJ6" s="223"/>
      <c r="AK6" s="223"/>
      <c r="AL6" s="223"/>
      <c r="AM6" s="223"/>
      <c r="AN6" s="223"/>
      <c r="AO6" s="223"/>
      <c r="AP6" s="223"/>
      <c r="AQ6" s="223"/>
      <c r="AR6" s="223"/>
      <c r="AS6" s="223"/>
      <c r="AT6" s="223"/>
    </row>
    <row r="7" spans="1:46" ht="61.5" customHeight="1" x14ac:dyDescent="0.25">
      <c r="A7" s="222"/>
      <c r="B7" s="223"/>
      <c r="C7" s="223"/>
      <c r="D7" s="223"/>
      <c r="E7" s="223"/>
      <c r="F7" s="223"/>
      <c r="G7" s="223"/>
      <c r="H7" s="223"/>
      <c r="I7" s="223"/>
      <c r="J7" s="223"/>
      <c r="K7" s="223"/>
      <c r="L7" s="223"/>
      <c r="M7" s="223"/>
      <c r="N7" s="223"/>
      <c r="O7" s="223"/>
      <c r="P7" s="223"/>
      <c r="Q7" s="223"/>
      <c r="R7" s="223"/>
      <c r="S7" s="223"/>
      <c r="T7" s="223"/>
      <c r="U7" s="223"/>
      <c r="V7" s="223"/>
      <c r="W7" s="223"/>
      <c r="X7" s="223"/>
      <c r="Y7" s="224" t="s">
        <v>693</v>
      </c>
      <c r="Z7" s="223"/>
      <c r="AA7" s="223"/>
      <c r="AB7" s="223"/>
      <c r="AC7" s="223"/>
      <c r="AD7" s="223"/>
      <c r="AE7" s="223"/>
      <c r="AF7" s="223"/>
      <c r="AG7" s="223"/>
      <c r="AH7" s="223"/>
      <c r="AI7" s="223"/>
      <c r="AJ7" s="223"/>
      <c r="AK7" s="223"/>
      <c r="AL7" s="223"/>
      <c r="AM7" s="223"/>
      <c r="AN7" s="223"/>
      <c r="AO7" s="223"/>
      <c r="AP7" s="223"/>
      <c r="AQ7" s="223"/>
      <c r="AR7" s="223"/>
      <c r="AS7" s="223"/>
      <c r="AT7" s="223"/>
    </row>
    <row r="8" spans="1:46" ht="61.5" customHeight="1" x14ac:dyDescent="0.25">
      <c r="A8" s="222"/>
      <c r="B8" s="223"/>
      <c r="C8" s="223"/>
      <c r="D8" s="223"/>
      <c r="E8" s="223"/>
      <c r="F8" s="223"/>
      <c r="G8" s="223"/>
      <c r="H8" s="223"/>
      <c r="I8" s="223"/>
      <c r="J8" s="223"/>
      <c r="K8" s="223"/>
      <c r="L8" s="223"/>
      <c r="M8" s="223"/>
      <c r="N8" s="223"/>
      <c r="O8" s="223"/>
      <c r="P8" s="223"/>
      <c r="Q8" s="223"/>
      <c r="R8" s="223"/>
      <c r="S8" s="223"/>
      <c r="T8" s="223"/>
      <c r="U8" s="223"/>
      <c r="V8" s="223"/>
      <c r="W8" s="223"/>
      <c r="X8" s="223"/>
      <c r="Y8" s="224" t="s">
        <v>694</v>
      </c>
      <c r="Z8" s="223"/>
      <c r="AA8" s="223"/>
      <c r="AB8" s="223"/>
      <c r="AC8" s="223"/>
      <c r="AD8" s="223"/>
      <c r="AE8" s="223"/>
      <c r="AF8" s="223"/>
      <c r="AG8" s="223"/>
      <c r="AH8" s="223"/>
      <c r="AI8" s="223"/>
      <c r="AJ8" s="223"/>
      <c r="AK8" s="223"/>
      <c r="AL8" s="223"/>
      <c r="AM8" s="223"/>
      <c r="AN8" s="223"/>
      <c r="AO8" s="223"/>
      <c r="AP8" s="223"/>
      <c r="AQ8" s="223"/>
      <c r="AR8" s="223"/>
      <c r="AS8" s="223"/>
      <c r="AT8" s="223"/>
    </row>
    <row r="9" spans="1:46" ht="61.5" customHeight="1" x14ac:dyDescent="0.25">
      <c r="A9" s="222"/>
      <c r="B9" s="223"/>
      <c r="C9" s="223"/>
      <c r="D9" s="223"/>
      <c r="E9" s="223"/>
      <c r="F9" s="223"/>
      <c r="G9" s="223"/>
      <c r="H9" s="223"/>
      <c r="I9" s="223"/>
      <c r="J9" s="223"/>
      <c r="K9" s="223"/>
      <c r="L9" s="223"/>
      <c r="M9" s="223"/>
      <c r="N9" s="223"/>
      <c r="O9" s="223"/>
      <c r="P9" s="223"/>
      <c r="Q9" s="223"/>
      <c r="R9" s="223"/>
      <c r="S9" s="223"/>
      <c r="T9" s="223"/>
      <c r="U9" s="223"/>
      <c r="V9" s="223"/>
      <c r="W9" s="223"/>
      <c r="X9" s="223"/>
      <c r="Y9" s="224" t="s">
        <v>695</v>
      </c>
      <c r="Z9" s="223"/>
      <c r="AA9" s="223"/>
      <c r="AB9" s="223"/>
      <c r="AC9" s="223"/>
      <c r="AD9" s="223"/>
      <c r="AE9" s="223"/>
      <c r="AF9" s="223"/>
      <c r="AG9" s="223"/>
      <c r="AH9" s="223"/>
      <c r="AI9" s="223"/>
      <c r="AJ9" s="223"/>
      <c r="AK9" s="223"/>
      <c r="AL9" s="223"/>
      <c r="AM9" s="223"/>
      <c r="AN9" s="223"/>
      <c r="AO9" s="223"/>
      <c r="AP9" s="223"/>
      <c r="AQ9" s="223"/>
      <c r="AR9" s="223"/>
      <c r="AS9" s="223"/>
      <c r="AT9" s="223"/>
    </row>
    <row r="10" spans="1:46" ht="61.5" customHeight="1" x14ac:dyDescent="0.25">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4" t="s">
        <v>696</v>
      </c>
      <c r="Z10" s="223"/>
      <c r="AA10" s="223"/>
      <c r="AB10" s="223"/>
      <c r="AC10" s="223"/>
      <c r="AD10" s="223"/>
      <c r="AE10" s="223"/>
      <c r="AF10" s="223"/>
      <c r="AG10" s="223"/>
      <c r="AH10" s="223"/>
      <c r="AI10" s="223"/>
      <c r="AJ10" s="223"/>
      <c r="AK10" s="223"/>
      <c r="AL10" s="223"/>
      <c r="AM10" s="223"/>
      <c r="AN10" s="223"/>
      <c r="AO10" s="223"/>
      <c r="AP10" s="223"/>
      <c r="AQ10" s="223"/>
      <c r="AR10" s="223"/>
      <c r="AS10" s="223"/>
      <c r="AT10" s="223"/>
    </row>
    <row r="11" spans="1:46" ht="61.5" customHeight="1" x14ac:dyDescent="0.25">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4" t="s">
        <v>697</v>
      </c>
      <c r="Z11" s="223"/>
      <c r="AA11" s="223"/>
      <c r="AB11" s="223"/>
      <c r="AC11" s="223"/>
      <c r="AD11" s="223"/>
      <c r="AE11" s="223"/>
      <c r="AF11" s="223"/>
      <c r="AG11" s="223"/>
      <c r="AH11" s="223"/>
      <c r="AI11" s="223"/>
      <c r="AJ11" s="223"/>
      <c r="AK11" s="223"/>
      <c r="AL11" s="223"/>
      <c r="AM11" s="223"/>
      <c r="AN11" s="223"/>
      <c r="AO11" s="223"/>
      <c r="AP11" s="223"/>
      <c r="AQ11" s="223"/>
      <c r="AR11" s="223"/>
      <c r="AS11" s="223"/>
      <c r="AT11" s="223"/>
    </row>
    <row r="12" spans="1:46" ht="61.5" customHeight="1" x14ac:dyDescent="0.25">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4" t="s">
        <v>698</v>
      </c>
      <c r="Z12" s="223"/>
      <c r="AA12" s="223"/>
      <c r="AB12" s="223"/>
      <c r="AC12" s="223"/>
      <c r="AD12" s="223"/>
      <c r="AE12" s="223"/>
      <c r="AF12" s="223"/>
      <c r="AG12" s="223"/>
      <c r="AH12" s="223"/>
      <c r="AI12" s="223"/>
      <c r="AJ12" s="223"/>
      <c r="AK12" s="223"/>
      <c r="AL12" s="223"/>
      <c r="AM12" s="223"/>
      <c r="AN12" s="223"/>
      <c r="AO12" s="223"/>
      <c r="AP12" s="223"/>
      <c r="AQ12" s="223"/>
      <c r="AR12" s="223"/>
      <c r="AS12" s="223"/>
      <c r="AT12" s="223"/>
    </row>
    <row r="13" spans="1:46" ht="61.5" customHeight="1" x14ac:dyDescent="0.25">
      <c r="A13" s="222"/>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4" t="s">
        <v>699</v>
      </c>
      <c r="Z13" s="223"/>
      <c r="AA13" s="223"/>
      <c r="AB13" s="223"/>
      <c r="AC13" s="223"/>
      <c r="AD13" s="223"/>
      <c r="AE13" s="223"/>
      <c r="AF13" s="223"/>
      <c r="AG13" s="223"/>
      <c r="AH13" s="223"/>
      <c r="AI13" s="223"/>
      <c r="AJ13" s="223"/>
      <c r="AK13" s="223"/>
      <c r="AL13" s="223"/>
      <c r="AM13" s="223"/>
      <c r="AN13" s="223"/>
      <c r="AO13" s="223"/>
      <c r="AP13" s="223"/>
      <c r="AQ13" s="223"/>
      <c r="AR13" s="223"/>
      <c r="AS13" s="223"/>
      <c r="AT13" s="223"/>
    </row>
    <row r="14" spans="1:46" ht="61.5" customHeight="1" x14ac:dyDescent="0.25">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4" t="s">
        <v>700</v>
      </c>
      <c r="Z14" s="223"/>
      <c r="AA14" s="223"/>
      <c r="AB14" s="223"/>
      <c r="AC14" s="223"/>
      <c r="AD14" s="223"/>
      <c r="AE14" s="223"/>
      <c r="AF14" s="223"/>
      <c r="AG14" s="223"/>
      <c r="AH14" s="223"/>
      <c r="AI14" s="223"/>
      <c r="AJ14" s="223"/>
      <c r="AK14" s="223"/>
      <c r="AL14" s="223"/>
      <c r="AM14" s="223"/>
      <c r="AN14" s="223"/>
      <c r="AO14" s="223"/>
      <c r="AP14" s="223"/>
      <c r="AQ14" s="223"/>
      <c r="AR14" s="223"/>
      <c r="AS14" s="223"/>
      <c r="AT14" s="223"/>
    </row>
    <row r="15" spans="1:46" ht="61.5" customHeight="1" x14ac:dyDescent="0.25">
      <c r="A15" s="222"/>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4" t="s">
        <v>701</v>
      </c>
      <c r="Z15" s="223"/>
      <c r="AA15" s="223"/>
      <c r="AB15" s="223"/>
      <c r="AC15" s="223"/>
      <c r="AD15" s="223"/>
      <c r="AE15" s="223"/>
      <c r="AF15" s="223"/>
      <c r="AG15" s="223"/>
      <c r="AH15" s="223"/>
      <c r="AI15" s="223"/>
      <c r="AJ15" s="223"/>
      <c r="AK15" s="223"/>
      <c r="AL15" s="223"/>
      <c r="AM15" s="223"/>
      <c r="AN15" s="223"/>
      <c r="AO15" s="223"/>
      <c r="AP15" s="223"/>
      <c r="AQ15" s="223"/>
      <c r="AR15" s="223"/>
      <c r="AS15" s="223"/>
      <c r="AT15" s="223"/>
    </row>
  </sheetData>
  <mergeCells count="1">
    <mergeCell ref="B1:AT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6"/>
  <sheetViews>
    <sheetView workbookViewId="0">
      <selection activeCell="A2" sqref="A2:A6"/>
    </sheetView>
  </sheetViews>
  <sheetFormatPr defaultRowHeight="15" x14ac:dyDescent="0.25"/>
  <cols>
    <col min="1" max="1" width="41.28515625" customWidth="1"/>
    <col min="2" max="2" width="38.140625" customWidth="1"/>
  </cols>
  <sheetData>
    <row r="1" spans="1:45" x14ac:dyDescent="0.25">
      <c r="A1" s="375" t="s">
        <v>702</v>
      </c>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row>
    <row r="2" spans="1:45" ht="26.25" x14ac:dyDescent="0.25">
      <c r="A2" s="52" t="s">
        <v>691</v>
      </c>
    </row>
    <row r="3" spans="1:45" x14ac:dyDescent="0.25">
      <c r="A3" s="53" t="s">
        <v>703</v>
      </c>
    </row>
    <row r="4" spans="1:45" x14ac:dyDescent="0.25">
      <c r="A4" s="53" t="s">
        <v>704</v>
      </c>
    </row>
    <row r="5" spans="1:45" x14ac:dyDescent="0.25">
      <c r="A5" s="53" t="s">
        <v>705</v>
      </c>
    </row>
    <row r="6" spans="1:45" x14ac:dyDescent="0.25">
      <c r="A6" s="54" t="s">
        <v>706</v>
      </c>
    </row>
  </sheetData>
  <mergeCells count="1">
    <mergeCell ref="A1:AS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13"/>
  <sheetViews>
    <sheetView workbookViewId="0">
      <selection activeCell="E9" sqref="E9"/>
    </sheetView>
  </sheetViews>
  <sheetFormatPr defaultColWidth="32.28515625" defaultRowHeight="15" x14ac:dyDescent="0.25"/>
  <cols>
    <col min="1" max="3" width="32.28515625" style="55"/>
  </cols>
  <sheetData>
    <row r="1" spans="1:45" ht="56.25" customHeight="1" x14ac:dyDescent="0.25">
      <c r="A1" s="375" t="s">
        <v>702</v>
      </c>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row>
    <row r="2" spans="1:45" ht="56.25" customHeight="1" x14ac:dyDescent="0.25">
      <c r="A2" s="52" t="s">
        <v>703</v>
      </c>
      <c r="B2" s="52" t="s">
        <v>704</v>
      </c>
      <c r="C2" s="52" t="s">
        <v>705</v>
      </c>
    </row>
    <row r="3" spans="1:45" ht="56.25" customHeight="1" x14ac:dyDescent="0.25">
      <c r="A3" s="53" t="s">
        <v>707</v>
      </c>
      <c r="B3" s="53" t="s">
        <v>708</v>
      </c>
      <c r="C3" s="53" t="s">
        <v>709</v>
      </c>
    </row>
    <row r="4" spans="1:45" ht="56.25" customHeight="1" x14ac:dyDescent="0.25">
      <c r="A4" s="53" t="s">
        <v>710</v>
      </c>
      <c r="B4" s="53" t="s">
        <v>711</v>
      </c>
      <c r="C4" s="53" t="s">
        <v>712</v>
      </c>
    </row>
    <row r="5" spans="1:45" ht="56.25" customHeight="1" x14ac:dyDescent="0.25">
      <c r="A5" s="53" t="s">
        <v>713</v>
      </c>
      <c r="B5" s="53" t="s">
        <v>714</v>
      </c>
      <c r="C5" s="53" t="s">
        <v>715</v>
      </c>
    </row>
    <row r="6" spans="1:45" ht="56.25" customHeight="1" x14ac:dyDescent="0.25">
      <c r="A6" s="53" t="s">
        <v>716</v>
      </c>
      <c r="B6" s="54" t="s">
        <v>717</v>
      </c>
      <c r="C6" s="54" t="s">
        <v>706</v>
      </c>
    </row>
    <row r="7" spans="1:45" ht="56.25" customHeight="1" x14ac:dyDescent="0.25">
      <c r="A7" s="53" t="s">
        <v>718</v>
      </c>
      <c r="B7" s="54" t="s">
        <v>706</v>
      </c>
    </row>
    <row r="8" spans="1:45" ht="56.25" customHeight="1" x14ac:dyDescent="0.25">
      <c r="A8" s="53" t="s">
        <v>719</v>
      </c>
    </row>
    <row r="9" spans="1:45" ht="56.25" customHeight="1" x14ac:dyDescent="0.25">
      <c r="A9" s="53" t="s">
        <v>720</v>
      </c>
    </row>
    <row r="10" spans="1:45" ht="56.25" customHeight="1" x14ac:dyDescent="0.25">
      <c r="A10" s="53" t="s">
        <v>721</v>
      </c>
    </row>
    <row r="11" spans="1:45" ht="56.25" customHeight="1" x14ac:dyDescent="0.25">
      <c r="A11" s="53" t="s">
        <v>722</v>
      </c>
    </row>
    <row r="12" spans="1:45" ht="56.25" customHeight="1" x14ac:dyDescent="0.25">
      <c r="A12" s="53" t="s">
        <v>717</v>
      </c>
    </row>
    <row r="13" spans="1:45" ht="56.25" customHeight="1" x14ac:dyDescent="0.25">
      <c r="A13" s="54" t="s">
        <v>706</v>
      </c>
    </row>
  </sheetData>
  <mergeCells count="1">
    <mergeCell ref="A1:AS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AP503"/>
  <sheetViews>
    <sheetView zoomScale="85" zoomScaleNormal="85" workbookViewId="0">
      <pane ySplit="5" topLeftCell="A6" activePane="bottomLeft" state="frozen"/>
      <selection pane="bottomLeft" activeCell="A6" sqref="A6"/>
    </sheetView>
  </sheetViews>
  <sheetFormatPr defaultColWidth="9.140625" defaultRowHeight="12.75" x14ac:dyDescent="0.2"/>
  <cols>
    <col min="1" max="1" width="31.42578125" style="39" customWidth="1"/>
    <col min="2" max="2" width="13.85546875" style="39" customWidth="1"/>
    <col min="3" max="3" width="10.140625" style="93" customWidth="1"/>
    <col min="4" max="5" width="12.42578125" style="94" hidden="1" customWidth="1"/>
    <col min="6" max="6" width="13.140625" style="94" hidden="1" customWidth="1"/>
    <col min="7" max="7" width="31.140625" style="94" hidden="1" customWidth="1"/>
    <col min="8" max="8" width="11.7109375" style="39" customWidth="1"/>
    <col min="9" max="9" width="12.85546875" style="39" customWidth="1"/>
    <col min="10" max="10" width="49.7109375" style="39" customWidth="1"/>
    <col min="11" max="11" width="14" style="95" customWidth="1"/>
    <col min="12" max="12" width="11.140625" style="95" customWidth="1"/>
    <col min="13" max="13" width="12" style="95" customWidth="1"/>
    <col min="14" max="15" width="11" style="95" customWidth="1"/>
    <col min="16" max="16" width="10.28515625" style="95" customWidth="1"/>
    <col min="17" max="17" width="15.42578125" style="95" customWidth="1"/>
    <col min="18" max="18" width="22" style="95" customWidth="1"/>
    <col min="19" max="19" width="41.5703125" style="95" customWidth="1"/>
    <col min="20" max="20" width="67.7109375" style="39" customWidth="1"/>
    <col min="21" max="21" width="21" style="39" customWidth="1"/>
    <col min="22" max="22" width="24.28515625" style="39" customWidth="1"/>
    <col min="23" max="23" width="35.28515625" style="39" customWidth="1"/>
    <col min="24" max="24" width="20.140625" style="92" hidden="1" customWidth="1"/>
    <col min="25" max="25" width="20.28515625" style="92" hidden="1" customWidth="1"/>
    <col min="26" max="26" width="23.28515625" style="92" hidden="1" customWidth="1"/>
    <col min="27" max="27" width="23.42578125" style="92" hidden="1" customWidth="1"/>
    <col min="28" max="28" width="18.7109375" style="92" hidden="1" customWidth="1"/>
    <col min="29" max="29" width="80" style="92" hidden="1" customWidth="1"/>
    <col min="30" max="30" width="24.42578125" style="92" hidden="1" customWidth="1"/>
    <col min="31" max="31" width="25.140625" style="92" hidden="1" customWidth="1"/>
    <col min="32" max="32" width="32.42578125" style="92" hidden="1" customWidth="1"/>
    <col min="33" max="33" width="36.42578125" style="92" hidden="1" customWidth="1"/>
    <col min="34" max="35" width="32.42578125" style="92" hidden="1" customWidth="1"/>
    <col min="36" max="36" width="24.42578125" style="92" hidden="1" customWidth="1"/>
    <col min="37" max="37" width="46.7109375" style="92" hidden="1" customWidth="1"/>
    <col min="38" max="38" width="35.7109375" style="92" hidden="1" customWidth="1"/>
    <col min="39" max="39" width="48.85546875" style="92" hidden="1" customWidth="1"/>
    <col min="40" max="40" width="37.85546875" style="92" hidden="1" customWidth="1"/>
    <col min="41" max="41" width="63.28515625" style="92" hidden="1" customWidth="1"/>
    <col min="42" max="47" width="68.5703125" style="39" customWidth="1"/>
    <col min="48" max="16384" width="9.140625" style="39"/>
  </cols>
  <sheetData>
    <row r="1" spans="1:42" s="44" customFormat="1" ht="34.5" customHeight="1" x14ac:dyDescent="0.2">
      <c r="A1" s="40" t="str">
        <f ca="1">IF(COUNTIF(T2:T501,"*The entry*")&gt;0,"Entry not valid, for more information see column T","")</f>
        <v/>
      </c>
      <c r="B1" s="40" t="str">
        <f ca="1">IF(COUNTIF(T2:T501,"*The EC number is not within the dropdown list*")&gt;0,"The EC number is not valid, for more information see column T","")</f>
        <v/>
      </c>
      <c r="C1" s="40" t="str">
        <f ca="1">IF(COUNTIF(T6:T502,"*The CAS number is not within the dropdown list*")&gt;0,"The CAS number is not valid, for more information see column T","")</f>
        <v/>
      </c>
      <c r="D1" s="41"/>
      <c r="E1" s="41"/>
      <c r="F1" s="41"/>
      <c r="G1" s="41"/>
      <c r="H1" s="42"/>
      <c r="I1" s="42"/>
      <c r="J1" s="42"/>
      <c r="K1" s="40"/>
      <c r="L1" s="40"/>
      <c r="M1" s="40"/>
      <c r="N1" s="40"/>
      <c r="O1" s="40"/>
      <c r="P1" s="40"/>
      <c r="Q1" s="40"/>
      <c r="R1" s="40"/>
      <c r="S1" s="40"/>
      <c r="T1" s="43"/>
      <c r="U1" s="43"/>
      <c r="V1" s="43"/>
      <c r="W1" s="43"/>
      <c r="X1" s="115"/>
      <c r="Y1" s="116" t="s">
        <v>418</v>
      </c>
      <c r="Z1" s="115"/>
      <c r="AA1" s="115"/>
      <c r="AB1" s="115"/>
      <c r="AC1" s="115"/>
      <c r="AD1" s="115"/>
      <c r="AE1" s="115"/>
      <c r="AF1" s="115"/>
      <c r="AG1" s="115"/>
      <c r="AH1" s="115"/>
      <c r="AI1" s="115"/>
      <c r="AJ1" s="115"/>
      <c r="AK1" s="115"/>
      <c r="AL1" s="115"/>
      <c r="AM1" s="115"/>
      <c r="AN1" s="115"/>
      <c r="AO1" s="115"/>
    </row>
    <row r="2" spans="1:42" s="44" customFormat="1" ht="18" customHeight="1" x14ac:dyDescent="0.2">
      <c r="A2" s="281" t="s">
        <v>419</v>
      </c>
      <c r="B2" s="282"/>
      <c r="C2" s="282"/>
      <c r="D2" s="282"/>
      <c r="E2" s="282"/>
      <c r="F2" s="282"/>
      <c r="G2" s="282"/>
      <c r="H2" s="282"/>
      <c r="I2" s="282"/>
      <c r="J2" s="283"/>
      <c r="K2" s="260" t="s">
        <v>420</v>
      </c>
      <c r="L2" s="261"/>
      <c r="M2" s="261"/>
      <c r="N2" s="261"/>
      <c r="O2" s="261"/>
      <c r="P2" s="261"/>
      <c r="Q2" s="262"/>
      <c r="R2" s="270"/>
      <c r="S2" s="270"/>
      <c r="T2" s="272" t="s">
        <v>421</v>
      </c>
      <c r="U2" s="272"/>
      <c r="V2" s="272"/>
      <c r="W2" s="272"/>
      <c r="X2" s="254"/>
      <c r="Y2" s="255"/>
      <c r="Z2" s="255"/>
      <c r="AA2" s="255"/>
      <c r="AB2" s="255"/>
      <c r="AC2" s="255"/>
      <c r="AD2" s="255"/>
      <c r="AE2" s="255"/>
      <c r="AF2" s="255"/>
      <c r="AG2" s="255"/>
      <c r="AH2" s="255"/>
      <c r="AI2" s="255"/>
      <c r="AJ2" s="255"/>
      <c r="AK2" s="255"/>
      <c r="AL2" s="255"/>
      <c r="AM2" s="255"/>
      <c r="AN2" s="255"/>
      <c r="AO2" s="256"/>
    </row>
    <row r="3" spans="1:42" s="44" customFormat="1" ht="29.25" customHeight="1" x14ac:dyDescent="0.2">
      <c r="A3" s="288" t="s">
        <v>422</v>
      </c>
      <c r="B3" s="289"/>
      <c r="C3" s="290"/>
      <c r="D3" s="291"/>
      <c r="E3" s="291"/>
      <c r="F3" s="291"/>
      <c r="G3" s="292"/>
      <c r="H3" s="284" t="s">
        <v>421</v>
      </c>
      <c r="I3" s="285"/>
      <c r="J3" s="286"/>
      <c r="K3" s="263"/>
      <c r="L3" s="264"/>
      <c r="M3" s="264"/>
      <c r="N3" s="264"/>
      <c r="O3" s="264"/>
      <c r="P3" s="264"/>
      <c r="Q3" s="265"/>
      <c r="R3" s="271"/>
      <c r="S3" s="271"/>
      <c r="T3" s="59"/>
      <c r="U3" s="269" t="s">
        <v>423</v>
      </c>
      <c r="V3" s="269"/>
      <c r="W3" s="269"/>
      <c r="X3" s="257"/>
      <c r="Y3" s="258"/>
      <c r="Z3" s="258"/>
      <c r="AA3" s="258"/>
      <c r="AB3" s="258"/>
      <c r="AC3" s="258"/>
      <c r="AD3" s="258"/>
      <c r="AE3" s="258"/>
      <c r="AF3" s="258"/>
      <c r="AG3" s="258"/>
      <c r="AH3" s="258"/>
      <c r="AI3" s="258"/>
      <c r="AJ3" s="258"/>
      <c r="AK3" s="258"/>
      <c r="AL3" s="258"/>
      <c r="AM3" s="258"/>
      <c r="AN3" s="258"/>
      <c r="AO3" s="259"/>
    </row>
    <row r="4" spans="1:42" s="44" customFormat="1" ht="47.25" customHeight="1" x14ac:dyDescent="0.2">
      <c r="A4" s="275" t="s">
        <v>424</v>
      </c>
      <c r="B4" s="275" t="s">
        <v>425</v>
      </c>
      <c r="C4" s="287" t="s">
        <v>426</v>
      </c>
      <c r="D4" s="266" t="s">
        <v>427</v>
      </c>
      <c r="E4" s="266" t="s">
        <v>5</v>
      </c>
      <c r="F4" s="266" t="s">
        <v>428</v>
      </c>
      <c r="G4" s="266" t="s">
        <v>429</v>
      </c>
      <c r="H4" s="276" t="s">
        <v>425</v>
      </c>
      <c r="I4" s="276" t="s">
        <v>426</v>
      </c>
      <c r="J4" s="276" t="s">
        <v>15</v>
      </c>
      <c r="K4" s="273" t="s">
        <v>430</v>
      </c>
      <c r="L4" s="277" t="s">
        <v>431</v>
      </c>
      <c r="M4" s="278"/>
      <c r="N4" s="279" t="s">
        <v>432</v>
      </c>
      <c r="O4" s="280"/>
      <c r="P4" s="275" t="s">
        <v>433</v>
      </c>
      <c r="Q4" s="275"/>
      <c r="R4" s="273" t="s">
        <v>434</v>
      </c>
      <c r="S4" s="275" t="s">
        <v>435</v>
      </c>
      <c r="T4" s="276" t="s">
        <v>436</v>
      </c>
      <c r="U4" s="74" t="s">
        <v>431</v>
      </c>
      <c r="V4" s="74" t="s">
        <v>437</v>
      </c>
      <c r="W4" s="74" t="s">
        <v>438</v>
      </c>
      <c r="X4" s="252" t="s">
        <v>439</v>
      </c>
      <c r="Y4" s="253"/>
      <c r="Z4" s="253"/>
      <c r="AA4" s="253"/>
      <c r="AB4" s="253"/>
      <c r="AC4" s="253"/>
      <c r="AD4" s="268"/>
      <c r="AE4" s="252" t="s">
        <v>440</v>
      </c>
      <c r="AF4" s="253"/>
      <c r="AG4" s="253"/>
      <c r="AH4" s="253"/>
      <c r="AI4" s="253"/>
      <c r="AJ4" s="253"/>
      <c r="AK4" s="268"/>
      <c r="AL4" s="252" t="s">
        <v>441</v>
      </c>
      <c r="AM4" s="253"/>
      <c r="AN4" s="253"/>
      <c r="AO4" s="253"/>
    </row>
    <row r="5" spans="1:42" s="75" customFormat="1" ht="23.25" customHeight="1" x14ac:dyDescent="0.25">
      <c r="A5" s="275"/>
      <c r="B5" s="275"/>
      <c r="C5" s="287"/>
      <c r="D5" s="267"/>
      <c r="E5" s="267"/>
      <c r="F5" s="267"/>
      <c r="G5" s="267"/>
      <c r="H5" s="276"/>
      <c r="I5" s="276"/>
      <c r="J5" s="276"/>
      <c r="K5" s="274"/>
      <c r="L5" s="232" t="s">
        <v>442</v>
      </c>
      <c r="M5" s="232" t="s">
        <v>443</v>
      </c>
      <c r="N5" s="232" t="s">
        <v>442</v>
      </c>
      <c r="O5" s="232" t="s">
        <v>444</v>
      </c>
      <c r="P5" s="232" t="s">
        <v>442</v>
      </c>
      <c r="Q5" s="232" t="s">
        <v>444</v>
      </c>
      <c r="R5" s="274"/>
      <c r="S5" s="275"/>
      <c r="T5" s="276"/>
      <c r="U5" s="74" t="s">
        <v>445</v>
      </c>
      <c r="V5" s="74" t="s">
        <v>445</v>
      </c>
      <c r="W5" s="74" t="s">
        <v>445</v>
      </c>
      <c r="X5" s="60" t="s">
        <v>446</v>
      </c>
      <c r="Y5" s="61" t="s">
        <v>447</v>
      </c>
      <c r="Z5" s="60" t="s">
        <v>448</v>
      </c>
      <c r="AA5" s="60" t="s">
        <v>449</v>
      </c>
      <c r="AB5" s="60" t="s">
        <v>450</v>
      </c>
      <c r="AC5" s="60" t="s">
        <v>451</v>
      </c>
      <c r="AD5" s="60" t="s">
        <v>452</v>
      </c>
      <c r="AE5" s="60" t="s">
        <v>453</v>
      </c>
      <c r="AF5" s="60" t="s">
        <v>454</v>
      </c>
      <c r="AG5" s="60" t="s">
        <v>455</v>
      </c>
      <c r="AH5" s="60" t="s">
        <v>456</v>
      </c>
      <c r="AI5" s="60" t="s">
        <v>457</v>
      </c>
      <c r="AJ5" s="60" t="s">
        <v>458</v>
      </c>
      <c r="AK5" s="60" t="s">
        <v>459</v>
      </c>
      <c r="AL5" s="60" t="s">
        <v>460</v>
      </c>
      <c r="AM5" s="60" t="s">
        <v>461</v>
      </c>
      <c r="AN5" s="60" t="s">
        <v>462</v>
      </c>
      <c r="AO5" s="60" t="s">
        <v>463</v>
      </c>
    </row>
    <row r="6" spans="1:42" s="87" customFormat="1" x14ac:dyDescent="0.25">
      <c r="A6" s="37"/>
      <c r="B6" s="37"/>
      <c r="C6" s="37"/>
      <c r="D6" s="64" t="str">
        <f>_xlfn.IFNA(VLOOKUP(A6,'Reference data SID'!$D$2:$Q$673,14,FALSE),"")</f>
        <v/>
      </c>
      <c r="E6" s="64" t="str">
        <f>_xlfn.IFNA(VLOOKUP(D6,'Reference data SID'!$C$3:$E$673,3,FALSE),"")</f>
        <v/>
      </c>
      <c r="F6" s="64" t="str">
        <f>_xlfn.IFNA(IF(E6=FALSE,D6,IF(ISBLANK(B6),VLOOKUP(C6,'Reference data SID'!$N:$P,3,FALSE),VLOOKUP(B6,'Reference data SID'!$M:$P,4,FALSE))),"")</f>
        <v/>
      </c>
      <c r="G6" s="64" t="str">
        <f t="shared" ref="G6:G69" si="0">CONCATENATE(D6,F6)</f>
        <v/>
      </c>
      <c r="H6" s="38" t="str">
        <f>_xlfn.IFNA(VLOOKUP(F6,'Reference data SID'!L:M,2,FALSE),"")</f>
        <v/>
      </c>
      <c r="I6" s="38" t="str">
        <f>_xlfn.IFNA(VLOOKUP(F6,'Reference data SID'!L:N,3,FALSE),"")</f>
        <v/>
      </c>
      <c r="J6" s="38" t="str">
        <f>_xlfn.IFNA(VLOOKUP(F6,'Reference data SID'!L:O,4,FALSE),"")</f>
        <v/>
      </c>
      <c r="K6" s="50"/>
      <c r="L6" s="50"/>
      <c r="M6" s="50"/>
      <c r="N6" s="50"/>
      <c r="O6" s="50"/>
      <c r="P6" s="50"/>
      <c r="Q6" s="50"/>
      <c r="R6" s="50"/>
      <c r="S6" s="50"/>
      <c r="T6" s="73" t="str">
        <f t="shared" ref="T6:T69" ca="1" si="1" xml:space="preserve">
CONCATENATE(AF6,
IF(AND(LEN(AF6)&gt;2,OR(LEN(AG6&gt;2),LEN(AH6&gt;2),LEN(AI6&gt;2),(AK6&gt;2),LEN(AM6&gt;2),LEN(AO6&gt;2))),CONCATENATE("; ",CHAR(10)),""),
AG6,
IF(AND(LEN(AG6)&gt;2,OR(LEN(AH6&gt;2),LEN(AI6&gt;2),(AK6&gt;2),LEN(AM6&gt;2),LEN(AO6&gt;1))),CONCATENATE("; ",CHAR(10)),""),
AH6,
IF(AND(LEN(AH6)&gt;2,OR(LEN(AI6&gt;2),(AK6&gt;2),LEN(AM6&gt;2),LEN(AO6&gt;2))),CONCATENATE("; ",CHAR(10)),""),
AI6,
IF(AND(LEN(AI6)&gt;2,OR((AK6&gt;2),LEN(AM6&gt;1),LEN(AO6&gt;2))),CONCATENATE("; ",CHAR(10)),""),
AK6,
IF(AND(LEN(AK6)&gt;2,OR((AM6&gt;2),LEN(AO6&gt;2))),CONCATENATE("; ",CHAR(10)),""),
AM6,
IF(AND(LEN(AM6)&gt;2,(LEN(AO6&gt;2))),CONCATENATE("; ",CHAR(10)),""),
AO6
)</f>
        <v/>
      </c>
      <c r="U6" s="65" t="str">
        <f>IF(LEN(D6)=0,"",SUMIFS('1.(Optional) tonnage per use'!O$6:O$503,'1.(Optional) tonnage per use'!$G$6:$G$503,CONCATENATE(D6,F6),'1.(Optional) tonnage per use'!$N$6:$N$503,K6))</f>
        <v/>
      </c>
      <c r="V6" s="47" t="str">
        <f>IF(LEN(D6)=0,"",SUMIFS('1.(Optional) tonnage per use'!P$6:P$503,'1.(Optional) tonnage per use'!$G$6:$G$503,CONCATENATE(D6,F6),'1.(Optional) tonnage per use'!$N$6:$N$503,K6))</f>
        <v/>
      </c>
      <c r="W6" s="47" t="str">
        <f>IF(LEN(D6)=0,"",SUMIFS('1.(Optional) tonnage per use'!Q$6:Q$503,'1.(Optional) tonnage per use'!$G$6:$G$503,CONCATENATE(D6,F6),'1.(Optional) tonnage per use'!$N$6:$N$503,K6))</f>
        <v/>
      </c>
      <c r="X6" s="117" t="str">
        <f>_xlfn.IFNA(VLOOKUP(A6,'Reference data SID'!D:E,2,FALSE),"")</f>
        <v/>
      </c>
      <c r="Y6" s="117" t="str">
        <f t="shared" ref="Y6:Y69" si="2">IF(AND(X6=TRUE,LEN(C6)&lt;1),"ok","not ok")</f>
        <v>not ok</v>
      </c>
      <c r="Z6" s="117" t="str">
        <f t="shared" ref="Z6:Z69" si="3">IF(AND(X6=TRUE,LEN(B6)&lt;1),"ok", "not ok")</f>
        <v>not ok</v>
      </c>
      <c r="AA6" s="117" t="str">
        <f t="shared" ref="AA6:AA69" si="4">IF(LEN(CONCATENATE(B6,C6))&gt;0,"not ok","ok")</f>
        <v>ok</v>
      </c>
      <c r="AB6" s="117" t="str">
        <f t="shared" ref="AB6:AB69" si="5">IF(OR(B6="other",C6="other"),"ok","not ok")</f>
        <v>not ok</v>
      </c>
      <c r="AC6" s="117" t="str">
        <f t="shared" ref="AC6:AC69" si="6">CONCATENATE(SUBSTITUTE(SUBSTITUTE(SUBSTITUTE(SUBSTITUTE(SUBSTITUTE(SUBSTITUTE(A6," ","_"),"(","_"),")","_"),"-","_"),";","_"),",","_"),"_EC")</f>
        <v>_EC</v>
      </c>
      <c r="AD6" s="117" t="str">
        <f t="shared" ref="AD6:AD69" si="7">CONCATENATE(SUBSTITUTE(SUBSTITUTE(SUBSTITUTE(SUBSTITUTE(SUBSTITUTE(SUBSTITUTE(A6," ","_"),"(","_"),")","_"),"-","_"),";","_"),",","_"),"_CAS")</f>
        <v>_CAS</v>
      </c>
      <c r="AE6" s="117" t="str">
        <f t="shared" ref="AE6:AE69" si="8">IF(LEN(A6)&gt;1,CONCATENATE(A6,I6,H6,F6,K6),"")</f>
        <v/>
      </c>
      <c r="AF6" s="117" t="str">
        <f>IF(LEN(A6)&gt;1,IF(COUNTIFS($AE$6:AE$503,LEFT(AE6,250))&gt;1,"Duplicate entry: you have two rows for the same substance and year",""),"")</f>
        <v/>
      </c>
      <c r="AG6" s="117" t="str">
        <f>IF(LEN(A6)&gt;0,IF(ISNUMBER(MATCH(A6,Annex_I_II_entries,0)),"","The Entry name is not within the dropdown list, make sure that you have not copied and pasted overwritting the cell format (with its correponding dropdown list) in column A"),"")</f>
        <v/>
      </c>
      <c r="AH6" s="117" t="str">
        <f t="shared" ref="AH6:AH69" ca="1" si="9">IF(LEN(B6)&gt;0,IF(ISNUMBER(MATCH(B6,INDIRECT(AC6),0)),"","The EC number is not within the dropdown list, make sure that you have not copied and pasted overwritting the cell format (with its correponding dropdown list) in column B, or that you have not deleted, modified the entry in column A"),"")</f>
        <v/>
      </c>
      <c r="AI6" s="117" t="str">
        <f t="shared" ref="AI6:AI69" ca="1" si="10">IF(LEN(C6)&gt;0,IF(ISNUMBER(MATCH(C6,INDIRECT(AD6),0)),"","The CAS number is not within the dropdown list, make sure that you have not copied and pasted overwritting the cell format (with its correponding dropdown list) in column C, or that you have not deleted, modified the entry in column A"),"")</f>
        <v/>
      </c>
      <c r="AJ6" s="117" t="str">
        <f t="shared" ref="AJ6:AJ69" si="11">IF(M6="0 tonnes",0,IF(M6="&lt;1 tonne",1,IF(M6="1-10 tonnes",10,IF(M6="10-100 tonnes",100,IF(M6="100-1000 tonnes",1000,IF(M6="&gt;1000 tonnes",1000000,""))))))</f>
        <v/>
      </c>
      <c r="AK6" s="117" t="str">
        <f t="shared" ref="AK6:AK69" si="12">IF(OR(AND(U6&gt;AJ6,AJ6&gt;0),AND(U6&gt;L6,L6&lt;&gt;"")),"The sum of tonnage manufactured per use reported is higher than the total tonnage manufactured","")</f>
        <v/>
      </c>
      <c r="AL6" s="117" t="str">
        <f t="shared" ref="AL6:AL69" si="13">IF(O6="0 tonnes",0,IF(O6="&lt;1 tonne",1,IF(O6="1-10 tonnes",10,IF(O6="10-100 tonnes",100,IF(O6="100-1000 tonnes",1000,IF(O6="&gt;1000 tonnes",1000000,""))))))</f>
        <v/>
      </c>
      <c r="AM6" s="117" t="str">
        <f t="shared" ref="AM6:AM69" si="14">IF(OR(AND(V6&gt;AL6,AL6&gt;0),AND(V6&gt;N6,N6&lt;&gt;"")),"The sum of tonnage imported per use reported is higher than the total tonnage manufactured","")</f>
        <v/>
      </c>
      <c r="AN6" s="117" t="str">
        <f t="shared" ref="AN6:AN69" si="15">IF(Q6="0 tonnes",0,IF(Q6="&lt;1 tonne",1,IF(Q6="1-10 tonnes",10,IF(Q6="10-100 tonnes",100,IF(Q6="100-1000 tonnes",1000,IF(Q6="&gt;1000 tonnes",1000000,""))))))</f>
        <v/>
      </c>
      <c r="AO6" s="117" t="str">
        <f t="shared" ref="AO6:AO69" si="16">IF(OR(AND(W6&gt;AN6,AN6&gt;0),AND(W6&gt;P6,P6&lt;&gt;"")),"The sum of tonnage placed on the market per use reported is higher than the total tonnage manufactured","")</f>
        <v/>
      </c>
    </row>
    <row r="7" spans="1:42" s="87" customFormat="1" x14ac:dyDescent="0.25">
      <c r="A7" s="37"/>
      <c r="B7" s="37"/>
      <c r="C7" s="37"/>
      <c r="D7" s="64" t="str">
        <f>_xlfn.IFNA(VLOOKUP(A7,'Reference data SID'!$D$2:$Q$673,14,FALSE),"")</f>
        <v/>
      </c>
      <c r="E7" s="64" t="str">
        <f>_xlfn.IFNA(VLOOKUP(D7,'Reference data SID'!$C$3:$E$673,3,FALSE),"")</f>
        <v/>
      </c>
      <c r="F7" s="64" t="str">
        <f>_xlfn.IFNA(IF(E7=FALSE,D7,IF(ISBLANK(B7),VLOOKUP(C7,'Reference data SID'!$N:$P,3,FALSE),VLOOKUP(B7,'Reference data SID'!$M:$P,4,FALSE))),"")</f>
        <v/>
      </c>
      <c r="G7" s="64" t="str">
        <f t="shared" si="0"/>
        <v/>
      </c>
      <c r="H7" s="38" t="str">
        <f>_xlfn.IFNA(VLOOKUP(F7,'Reference data SID'!L:M,2,FALSE),"")</f>
        <v/>
      </c>
      <c r="I7" s="38" t="str">
        <f>_xlfn.IFNA(VLOOKUP(F7,'Reference data SID'!L:N,3,FALSE),"")</f>
        <v/>
      </c>
      <c r="J7" s="38" t="str">
        <f>_xlfn.IFNA(VLOOKUP(F7,'Reference data SID'!L:O,4,FALSE),"")</f>
        <v/>
      </c>
      <c r="K7" s="50"/>
      <c r="L7" s="50"/>
      <c r="M7" s="50"/>
      <c r="N7" s="50"/>
      <c r="O7" s="50"/>
      <c r="P7" s="50"/>
      <c r="Q7" s="50"/>
      <c r="R7" s="50"/>
      <c r="S7" s="50"/>
      <c r="T7" s="73" t="str">
        <f t="shared" ca="1" si="1"/>
        <v/>
      </c>
      <c r="U7" s="65" t="str">
        <f>IF(LEN(D7)=0,"",SUMIFS('1.(Optional) tonnage per use'!O$6:O$503,'1.(Optional) tonnage per use'!$G$6:$G$503,CONCATENATE(D7,F7),'1.(Optional) tonnage per use'!$N$6:$N$503,K7))</f>
        <v/>
      </c>
      <c r="V7" s="47" t="str">
        <f>IF(LEN(D7)=0,"",SUMIFS('1.(Optional) tonnage per use'!P$6:P$503,'1.(Optional) tonnage per use'!$G$6:$G$503,CONCATENATE(D7,F7),'1.(Optional) tonnage per use'!$N$6:$N$503,K7))</f>
        <v/>
      </c>
      <c r="W7" s="47" t="str">
        <f>IF(LEN(D7)=0,"",SUMIFS('1.(Optional) tonnage per use'!Q$6:Q$503,'1.(Optional) tonnage per use'!$G$6:$G$503,CONCATENATE(D7,F7),'1.(Optional) tonnage per use'!$N$6:$N$503,K7))</f>
        <v/>
      </c>
      <c r="X7" s="117" t="str">
        <f>_xlfn.IFNA(VLOOKUP(A7,'Reference data SID'!D:E,2,FALSE),"")</f>
        <v/>
      </c>
      <c r="Y7" s="117" t="str">
        <f t="shared" si="2"/>
        <v>not ok</v>
      </c>
      <c r="Z7" s="117" t="str">
        <f t="shared" si="3"/>
        <v>not ok</v>
      </c>
      <c r="AA7" s="117" t="str">
        <f t="shared" si="4"/>
        <v>ok</v>
      </c>
      <c r="AB7" s="117" t="str">
        <f t="shared" si="5"/>
        <v>not ok</v>
      </c>
      <c r="AC7" s="117" t="str">
        <f t="shared" si="6"/>
        <v>_EC</v>
      </c>
      <c r="AD7" s="117" t="str">
        <f t="shared" si="7"/>
        <v>_CAS</v>
      </c>
      <c r="AE7" s="117" t="str">
        <f t="shared" si="8"/>
        <v/>
      </c>
      <c r="AF7" s="117" t="str">
        <f>IF(LEN(A7)&gt;1,IF(COUNTIFS($AE$6:AE$503,LEFT(AE7,250))&gt;1,"Duplicate entry: you have two rows for the same substance and year",""),"")</f>
        <v/>
      </c>
      <c r="AG7" s="117" t="str">
        <f>IF(LEN(A7)&gt;0,IF(ISNUMBER(MATCH(A7,Annex_I_II_entries,0)),"","The Entry name is not within the dropdown list, make sure that you have not copied and pasted overwritting the cell format (with its correponding dropdown list) in column A"),"")</f>
        <v/>
      </c>
      <c r="AH7" s="117" t="str">
        <f t="shared" ca="1" si="9"/>
        <v/>
      </c>
      <c r="AI7" s="117" t="str">
        <f t="shared" ca="1" si="10"/>
        <v/>
      </c>
      <c r="AJ7" s="117" t="str">
        <f t="shared" si="11"/>
        <v/>
      </c>
      <c r="AK7" s="117" t="str">
        <f t="shared" si="12"/>
        <v/>
      </c>
      <c r="AL7" s="117" t="str">
        <f t="shared" si="13"/>
        <v/>
      </c>
      <c r="AM7" s="117" t="str">
        <f t="shared" si="14"/>
        <v/>
      </c>
      <c r="AN7" s="117" t="str">
        <f t="shared" si="15"/>
        <v/>
      </c>
      <c r="AO7" s="117" t="str">
        <f t="shared" si="16"/>
        <v/>
      </c>
    </row>
    <row r="8" spans="1:42" s="87" customFormat="1" x14ac:dyDescent="0.25">
      <c r="A8" s="37"/>
      <c r="B8" s="37"/>
      <c r="C8" s="37"/>
      <c r="D8" s="64" t="str">
        <f>_xlfn.IFNA(VLOOKUP(A8,'Reference data SID'!$D$2:$Q$673,14,FALSE),"")</f>
        <v/>
      </c>
      <c r="E8" s="64" t="str">
        <f>_xlfn.IFNA(VLOOKUP(D8,'Reference data SID'!$C$3:$E$673,3,FALSE),"")</f>
        <v/>
      </c>
      <c r="F8" s="64" t="str">
        <f>_xlfn.IFNA(IF(E8=FALSE,D8,IF(ISBLANK(B8),VLOOKUP(C8,'Reference data SID'!$N:$P,3,FALSE),VLOOKUP(B8,'Reference data SID'!$M:$P,4,FALSE))),"")</f>
        <v/>
      </c>
      <c r="G8" s="64" t="str">
        <f t="shared" si="0"/>
        <v/>
      </c>
      <c r="H8" s="38" t="str">
        <f>_xlfn.IFNA(VLOOKUP(F8,'Reference data SID'!L:M,2,FALSE),"")</f>
        <v/>
      </c>
      <c r="I8" s="38" t="str">
        <f>_xlfn.IFNA(VLOOKUP(F8,'Reference data SID'!L:N,3,FALSE),"")</f>
        <v/>
      </c>
      <c r="J8" s="38" t="str">
        <f>_xlfn.IFNA(VLOOKUP(F8,'Reference data SID'!L:O,4,FALSE),"")</f>
        <v/>
      </c>
      <c r="K8" s="50"/>
      <c r="L8" s="50"/>
      <c r="M8" s="50"/>
      <c r="N8" s="50"/>
      <c r="O8" s="50"/>
      <c r="P8" s="50"/>
      <c r="Q8" s="50"/>
      <c r="R8" s="50"/>
      <c r="S8" s="50"/>
      <c r="T8" s="73" t="str">
        <f t="shared" ca="1" si="1"/>
        <v/>
      </c>
      <c r="U8" s="65" t="str">
        <f>IF(LEN(D8)=0,"",SUMIFS('1.(Optional) tonnage per use'!O$6:O$503,'1.(Optional) tonnage per use'!$G$6:$G$503,CONCATENATE(D8,F8),'1.(Optional) tonnage per use'!$N$6:$N$503,K8))</f>
        <v/>
      </c>
      <c r="V8" s="47" t="str">
        <f>IF(LEN(D8)=0,"",SUMIFS('1.(Optional) tonnage per use'!P$6:P$503,'1.(Optional) tonnage per use'!$G$6:$G$503,CONCATENATE(D8,F8),'1.(Optional) tonnage per use'!$N$6:$N$503,K8))</f>
        <v/>
      </c>
      <c r="W8" s="47" t="str">
        <f>IF(LEN(D8)=0,"",SUMIFS('1.(Optional) tonnage per use'!Q$6:Q$503,'1.(Optional) tonnage per use'!$G$6:$G$503,CONCATENATE(D8,F8),'1.(Optional) tonnage per use'!$N$6:$N$503,K8))</f>
        <v/>
      </c>
      <c r="X8" s="117" t="str">
        <f>_xlfn.IFNA(VLOOKUP(A8,'Reference data SID'!D:E,2,FALSE),"")</f>
        <v/>
      </c>
      <c r="Y8" s="117" t="str">
        <f t="shared" si="2"/>
        <v>not ok</v>
      </c>
      <c r="Z8" s="117" t="str">
        <f t="shared" si="3"/>
        <v>not ok</v>
      </c>
      <c r="AA8" s="117" t="str">
        <f t="shared" si="4"/>
        <v>ok</v>
      </c>
      <c r="AB8" s="117" t="str">
        <f t="shared" si="5"/>
        <v>not ok</v>
      </c>
      <c r="AC8" s="117" t="str">
        <f t="shared" si="6"/>
        <v>_EC</v>
      </c>
      <c r="AD8" s="117" t="str">
        <f t="shared" si="7"/>
        <v>_CAS</v>
      </c>
      <c r="AE8" s="117" t="str">
        <f t="shared" si="8"/>
        <v/>
      </c>
      <c r="AF8" s="117" t="str">
        <f>IF(LEN(A8)&gt;1,IF(COUNTIFS($AE$6:AE$503,LEFT(AE8,250))&gt;1,"Duplicate entry: you have two rows for the same substance and year",""),"")</f>
        <v/>
      </c>
      <c r="AG8" s="117" t="str">
        <f>IF(LEN(A8)&gt;0,IF(ISNUMBER(MATCH(A8,Annex_I_II_entries,0)),"","The Entry name is not within the dropdown list, make sure that you have not copied and pasted overwritting the cell format (with its correponding dropdown list) in column A"),"")</f>
        <v/>
      </c>
      <c r="AH8" s="117" t="str">
        <f t="shared" ca="1" si="9"/>
        <v/>
      </c>
      <c r="AI8" s="117" t="str">
        <f t="shared" ca="1" si="10"/>
        <v/>
      </c>
      <c r="AJ8" s="117" t="str">
        <f t="shared" si="11"/>
        <v/>
      </c>
      <c r="AK8" s="117" t="str">
        <f t="shared" si="12"/>
        <v/>
      </c>
      <c r="AL8" s="117" t="str">
        <f t="shared" si="13"/>
        <v/>
      </c>
      <c r="AM8" s="117" t="str">
        <f t="shared" si="14"/>
        <v/>
      </c>
      <c r="AN8" s="117" t="str">
        <f t="shared" si="15"/>
        <v/>
      </c>
      <c r="AO8" s="117" t="str">
        <f t="shared" si="16"/>
        <v/>
      </c>
    </row>
    <row r="9" spans="1:42" x14ac:dyDescent="0.2">
      <c r="A9" s="37"/>
      <c r="B9" s="37"/>
      <c r="C9" s="37"/>
      <c r="D9" s="64" t="str">
        <f>_xlfn.IFNA(VLOOKUP(A9,'Reference data SID'!$D$2:$Q$673,14,FALSE),"")</f>
        <v/>
      </c>
      <c r="E9" s="64" t="str">
        <f>_xlfn.IFNA(VLOOKUP(D9,'Reference data SID'!$C$3:$E$673,3,FALSE),"")</f>
        <v/>
      </c>
      <c r="F9" s="64" t="str">
        <f>_xlfn.IFNA(IF(E9=FALSE,D9,IF(ISBLANK(B9),VLOOKUP(C9,'Reference data SID'!$N:$P,3,FALSE),VLOOKUP(B9,'Reference data SID'!$M:$P,4,FALSE))),"")</f>
        <v/>
      </c>
      <c r="G9" s="64" t="str">
        <f t="shared" si="0"/>
        <v/>
      </c>
      <c r="H9" s="38" t="str">
        <f>_xlfn.IFNA(VLOOKUP(F9,'Reference data SID'!L:M,2,FALSE),"")</f>
        <v/>
      </c>
      <c r="I9" s="38" t="str">
        <f>_xlfn.IFNA(VLOOKUP(F9,'Reference data SID'!L:N,3,FALSE),"")</f>
        <v/>
      </c>
      <c r="J9" s="38" t="str">
        <f>_xlfn.IFNA(VLOOKUP(F9,'Reference data SID'!L:O,4,FALSE),"")</f>
        <v/>
      </c>
      <c r="K9" s="50"/>
      <c r="L9" s="50"/>
      <c r="M9" s="50"/>
      <c r="N9" s="50"/>
      <c r="O9" s="50"/>
      <c r="P9" s="50"/>
      <c r="Q9" s="50"/>
      <c r="R9" s="50"/>
      <c r="S9" s="50"/>
      <c r="T9" s="73" t="str">
        <f t="shared" ca="1" si="1"/>
        <v/>
      </c>
      <c r="U9" s="65" t="str">
        <f>IF(LEN(D9)=0,"",SUMIFS('1.(Optional) tonnage per use'!O$6:O$503,'1.(Optional) tonnage per use'!$G$6:$G$503,CONCATENATE(D9,F9),'1.(Optional) tonnage per use'!$N$6:$N$503,K9))</f>
        <v/>
      </c>
      <c r="V9" s="47" t="str">
        <f>IF(LEN(D9)=0,"",SUMIFS('1.(Optional) tonnage per use'!P$6:P$503,'1.(Optional) tonnage per use'!$G$6:$G$503,CONCATENATE(D9,F9),'1.(Optional) tonnage per use'!$N$6:$N$503,K9))</f>
        <v/>
      </c>
      <c r="W9" s="47" t="str">
        <f>IF(LEN(D9)=0,"",SUMIFS('1.(Optional) tonnage per use'!Q$6:Q$503,'1.(Optional) tonnage per use'!$G$6:$G$503,CONCATENATE(D9,F9),'1.(Optional) tonnage per use'!$N$6:$N$503,K9))</f>
        <v/>
      </c>
      <c r="X9" s="117" t="str">
        <f>_xlfn.IFNA(VLOOKUP(A9,'Reference data SID'!D:E,2,FALSE),"")</f>
        <v/>
      </c>
      <c r="Y9" s="117" t="str">
        <f t="shared" si="2"/>
        <v>not ok</v>
      </c>
      <c r="Z9" s="117" t="str">
        <f t="shared" si="3"/>
        <v>not ok</v>
      </c>
      <c r="AA9" s="117" t="str">
        <f t="shared" si="4"/>
        <v>ok</v>
      </c>
      <c r="AB9" s="117" t="str">
        <f t="shared" si="5"/>
        <v>not ok</v>
      </c>
      <c r="AC9" s="117" t="str">
        <f t="shared" si="6"/>
        <v>_EC</v>
      </c>
      <c r="AD9" s="117" t="str">
        <f t="shared" si="7"/>
        <v>_CAS</v>
      </c>
      <c r="AE9" s="117" t="str">
        <f t="shared" si="8"/>
        <v/>
      </c>
      <c r="AF9" s="117" t="str">
        <f>IF(LEN(A9)&gt;1,IF(COUNTIFS($AE$6:AE$503,LEFT(AE9,250))&gt;1,"Duplicate entry: you have two rows for the same substance and year",""),"")</f>
        <v/>
      </c>
      <c r="AG9" s="117" t="str">
        <f>IF(LEN(A9)&gt;0,IF(ISNUMBER(MATCH(A9,Annex_I_II_entries,0)),"","The Entry name is not within the dropdown list, make sure that you have not copied and pasted overwritting the cell format (with its correponding dropdown list) in column A"),"")</f>
        <v/>
      </c>
      <c r="AH9" s="117" t="str">
        <f t="shared" ca="1" si="9"/>
        <v/>
      </c>
      <c r="AI9" s="117" t="str">
        <f t="shared" ca="1" si="10"/>
        <v/>
      </c>
      <c r="AJ9" s="117" t="str">
        <f t="shared" si="11"/>
        <v/>
      </c>
      <c r="AK9" s="117" t="str">
        <f t="shared" si="12"/>
        <v/>
      </c>
      <c r="AL9" s="117" t="str">
        <f t="shared" si="13"/>
        <v/>
      </c>
      <c r="AM9" s="117" t="str">
        <f t="shared" si="14"/>
        <v/>
      </c>
      <c r="AN9" s="117" t="str">
        <f t="shared" si="15"/>
        <v/>
      </c>
      <c r="AO9" s="117" t="str">
        <f t="shared" si="16"/>
        <v/>
      </c>
      <c r="AP9" s="87"/>
    </row>
    <row r="10" spans="1:42" x14ac:dyDescent="0.2">
      <c r="A10" s="37"/>
      <c r="B10" s="37"/>
      <c r="C10" s="37"/>
      <c r="D10" s="64" t="str">
        <f>_xlfn.IFNA(VLOOKUP(A10,'Reference data SID'!$D$2:$Q$673,14,FALSE),"")</f>
        <v/>
      </c>
      <c r="E10" s="64" t="str">
        <f>_xlfn.IFNA(VLOOKUP(D10,'Reference data SID'!$C$3:$E$673,3,FALSE),"")</f>
        <v/>
      </c>
      <c r="F10" s="64" t="str">
        <f>_xlfn.IFNA(IF(E10=FALSE,D10,IF(ISBLANK(B10),VLOOKUP(C10,'Reference data SID'!$N:$P,3,FALSE),VLOOKUP(B10,'Reference data SID'!$M:$P,4,FALSE))),"")</f>
        <v/>
      </c>
      <c r="G10" s="64" t="str">
        <f t="shared" si="0"/>
        <v/>
      </c>
      <c r="H10" s="38" t="str">
        <f>_xlfn.IFNA(VLOOKUP(F10,'Reference data SID'!L:M,2,FALSE),"")</f>
        <v/>
      </c>
      <c r="I10" s="38" t="str">
        <f>_xlfn.IFNA(VLOOKUP(F10,'Reference data SID'!L:N,3,FALSE),"")</f>
        <v/>
      </c>
      <c r="J10" s="38" t="str">
        <f>_xlfn.IFNA(VLOOKUP(F10,'Reference data SID'!L:O,4,FALSE),"")</f>
        <v/>
      </c>
      <c r="K10" s="50"/>
      <c r="L10" s="50"/>
      <c r="M10" s="50"/>
      <c r="N10" s="50"/>
      <c r="O10" s="50"/>
      <c r="P10" s="50"/>
      <c r="Q10" s="50"/>
      <c r="R10" s="50"/>
      <c r="S10" s="50"/>
      <c r="T10" s="73" t="str">
        <f t="shared" ca="1" si="1"/>
        <v/>
      </c>
      <c r="U10" s="65" t="str">
        <f>IF(LEN(D10)=0,"",SUMIFS('1.(Optional) tonnage per use'!O$6:O$503,'1.(Optional) tonnage per use'!$G$6:$G$503,CONCATENATE(D10,F10),'1.(Optional) tonnage per use'!$N$6:$N$503,K10))</f>
        <v/>
      </c>
      <c r="V10" s="47" t="str">
        <f>IF(LEN(D10)=0,"",SUMIFS('1.(Optional) tonnage per use'!P$6:P$503,'1.(Optional) tonnage per use'!$G$6:$G$503,CONCATENATE(D10,F10),'1.(Optional) tonnage per use'!$N$6:$N$503,K10))</f>
        <v/>
      </c>
      <c r="W10" s="47" t="str">
        <f>IF(LEN(D10)=0,"",SUMIFS('1.(Optional) tonnage per use'!Q$6:Q$503,'1.(Optional) tonnage per use'!$G$6:$G$503,CONCATENATE(D10,F10),'1.(Optional) tonnage per use'!$N$6:$N$503,K10))</f>
        <v/>
      </c>
      <c r="X10" s="117" t="str">
        <f>_xlfn.IFNA(VLOOKUP(A10,'Reference data SID'!D:E,2,FALSE),"")</f>
        <v/>
      </c>
      <c r="Y10" s="117" t="str">
        <f t="shared" si="2"/>
        <v>not ok</v>
      </c>
      <c r="Z10" s="117" t="str">
        <f t="shared" si="3"/>
        <v>not ok</v>
      </c>
      <c r="AA10" s="117" t="str">
        <f t="shared" si="4"/>
        <v>ok</v>
      </c>
      <c r="AB10" s="117" t="str">
        <f t="shared" si="5"/>
        <v>not ok</v>
      </c>
      <c r="AC10" s="117" t="str">
        <f t="shared" si="6"/>
        <v>_EC</v>
      </c>
      <c r="AD10" s="117" t="str">
        <f t="shared" si="7"/>
        <v>_CAS</v>
      </c>
      <c r="AE10" s="117" t="str">
        <f t="shared" si="8"/>
        <v/>
      </c>
      <c r="AF10" s="117" t="str">
        <f>IF(LEN(A10)&gt;1,IF(COUNTIFS($AE$6:AE$503,LEFT(AE10,250))&gt;1,"Duplicate entry: you have two rows for the same substance and year",""),"")</f>
        <v/>
      </c>
      <c r="AG10" s="117" t="str">
        <f>IF(LEN(A10)&gt;0,IF(ISNUMBER(MATCH(A10,Annex_I_II_entries,0)),"","The Entry name is not within the dropdown list, make sure that you have not copied and pasted overwritting the cell format (with its correponding dropdown list) in column A"),"")</f>
        <v/>
      </c>
      <c r="AH10" s="117" t="str">
        <f t="shared" ca="1" si="9"/>
        <v/>
      </c>
      <c r="AI10" s="117" t="str">
        <f t="shared" ca="1" si="10"/>
        <v/>
      </c>
      <c r="AJ10" s="117" t="str">
        <f t="shared" si="11"/>
        <v/>
      </c>
      <c r="AK10" s="117" t="str">
        <f t="shared" si="12"/>
        <v/>
      </c>
      <c r="AL10" s="117" t="str">
        <f t="shared" si="13"/>
        <v/>
      </c>
      <c r="AM10" s="117" t="str">
        <f t="shared" si="14"/>
        <v/>
      </c>
      <c r="AN10" s="117" t="str">
        <f t="shared" si="15"/>
        <v/>
      </c>
      <c r="AO10" s="117" t="str">
        <f t="shared" si="16"/>
        <v/>
      </c>
      <c r="AP10" s="87"/>
    </row>
    <row r="11" spans="1:42" x14ac:dyDescent="0.2">
      <c r="A11" s="37"/>
      <c r="B11" s="37"/>
      <c r="C11" s="37"/>
      <c r="D11" s="64" t="str">
        <f>_xlfn.IFNA(VLOOKUP(A11,'Reference data SID'!$D$2:$Q$673,14,FALSE),"")</f>
        <v/>
      </c>
      <c r="E11" s="64" t="str">
        <f>_xlfn.IFNA(VLOOKUP(D11,'Reference data SID'!$C$3:$E$673,3,FALSE),"")</f>
        <v/>
      </c>
      <c r="F11" s="64" t="str">
        <f>_xlfn.IFNA(IF(E11=FALSE,D11,IF(ISBLANK(B11),VLOOKUP(C11,'Reference data SID'!$N:$P,3,FALSE),VLOOKUP(B11,'Reference data SID'!$M:$P,4,FALSE))),"")</f>
        <v/>
      </c>
      <c r="G11" s="64" t="str">
        <f t="shared" si="0"/>
        <v/>
      </c>
      <c r="H11" s="38" t="str">
        <f>_xlfn.IFNA(VLOOKUP(F11,'Reference data SID'!L:M,2,FALSE),"")</f>
        <v/>
      </c>
      <c r="I11" s="38" t="str">
        <f>_xlfn.IFNA(VLOOKUP(F11,'Reference data SID'!L:N,3,FALSE),"")</f>
        <v/>
      </c>
      <c r="J11" s="38" t="str">
        <f>_xlfn.IFNA(VLOOKUP(F11,'Reference data SID'!L:O,4,FALSE),"")</f>
        <v/>
      </c>
      <c r="K11" s="50"/>
      <c r="L11" s="50"/>
      <c r="M11" s="50"/>
      <c r="N11" s="50"/>
      <c r="O11" s="50"/>
      <c r="P11" s="50"/>
      <c r="Q11" s="50"/>
      <c r="R11" s="50"/>
      <c r="S11" s="50"/>
      <c r="T11" s="73" t="str">
        <f t="shared" ca="1" si="1"/>
        <v/>
      </c>
      <c r="U11" s="65" t="str">
        <f>IF(LEN(D11)=0,"",SUMIFS('1.(Optional) tonnage per use'!O$6:O$503,'1.(Optional) tonnage per use'!$G$6:$G$503,CONCATENATE(D11,F11),'1.(Optional) tonnage per use'!$N$6:$N$503,K11))</f>
        <v/>
      </c>
      <c r="V11" s="47" t="str">
        <f>IF(LEN(D11)=0,"",SUMIFS('1.(Optional) tonnage per use'!P$6:P$503,'1.(Optional) tonnage per use'!$G$6:$G$503,CONCATENATE(D11,F11),'1.(Optional) tonnage per use'!$N$6:$N$503,K11))</f>
        <v/>
      </c>
      <c r="W11" s="47" t="str">
        <f>IF(LEN(D11)=0,"",SUMIFS('1.(Optional) tonnage per use'!Q$6:Q$503,'1.(Optional) tonnage per use'!$G$6:$G$503,CONCATENATE(D11,F11),'1.(Optional) tonnage per use'!$N$6:$N$503,K11))</f>
        <v/>
      </c>
      <c r="X11" s="117" t="str">
        <f>_xlfn.IFNA(VLOOKUP(A11,'Reference data SID'!D:E,2,FALSE),"")</f>
        <v/>
      </c>
      <c r="Y11" s="117" t="str">
        <f t="shared" si="2"/>
        <v>not ok</v>
      </c>
      <c r="Z11" s="117" t="str">
        <f t="shared" si="3"/>
        <v>not ok</v>
      </c>
      <c r="AA11" s="117" t="str">
        <f t="shared" si="4"/>
        <v>ok</v>
      </c>
      <c r="AB11" s="117" t="str">
        <f t="shared" si="5"/>
        <v>not ok</v>
      </c>
      <c r="AC11" s="117" t="str">
        <f t="shared" si="6"/>
        <v>_EC</v>
      </c>
      <c r="AD11" s="117" t="str">
        <f t="shared" si="7"/>
        <v>_CAS</v>
      </c>
      <c r="AE11" s="117" t="str">
        <f t="shared" si="8"/>
        <v/>
      </c>
      <c r="AF11" s="117" t="str">
        <f>IF(LEN(A11)&gt;1,IF(COUNTIFS($AE$6:AE$503,LEFT(AE11,250))&gt;1,"Duplicate entry: you have two rows for the same substance and year",""),"")</f>
        <v/>
      </c>
      <c r="AG11" s="117" t="str">
        <f>IF(LEN(A11)&gt;0,IF(ISNUMBER(MATCH(A11,Annex_I_II_entries,0)),"","The Entry name is not within the dropdown list, make sure that you have not copied and pasted overwritting the cell format (with its correponding dropdown list) in column A"),"")</f>
        <v/>
      </c>
      <c r="AH11" s="117" t="str">
        <f t="shared" ca="1" si="9"/>
        <v/>
      </c>
      <c r="AI11" s="117" t="str">
        <f t="shared" ca="1" si="10"/>
        <v/>
      </c>
      <c r="AJ11" s="117" t="str">
        <f t="shared" si="11"/>
        <v/>
      </c>
      <c r="AK11" s="117" t="str">
        <f t="shared" si="12"/>
        <v/>
      </c>
      <c r="AL11" s="117" t="str">
        <f t="shared" si="13"/>
        <v/>
      </c>
      <c r="AM11" s="117" t="str">
        <f t="shared" si="14"/>
        <v/>
      </c>
      <c r="AN11" s="117" t="str">
        <f t="shared" si="15"/>
        <v/>
      </c>
      <c r="AO11" s="117" t="str">
        <f t="shared" si="16"/>
        <v/>
      </c>
      <c r="AP11" s="87"/>
    </row>
    <row r="12" spans="1:42" x14ac:dyDescent="0.2">
      <c r="A12" s="37"/>
      <c r="B12" s="37"/>
      <c r="C12" s="37"/>
      <c r="D12" s="64" t="str">
        <f>_xlfn.IFNA(VLOOKUP(A12,'Reference data SID'!$D$2:$Q$673,14,FALSE),"")</f>
        <v/>
      </c>
      <c r="E12" s="64" t="str">
        <f>_xlfn.IFNA(VLOOKUP(D12,'Reference data SID'!$C$3:$E$673,3,FALSE),"")</f>
        <v/>
      </c>
      <c r="F12" s="64" t="str">
        <f>_xlfn.IFNA(IF(E12=FALSE,D12,IF(ISBLANK(B12),VLOOKUP(C12,'Reference data SID'!$N:$P,3,FALSE),VLOOKUP(B12,'Reference data SID'!$M:$P,4,FALSE))),"")</f>
        <v/>
      </c>
      <c r="G12" s="64" t="str">
        <f t="shared" si="0"/>
        <v/>
      </c>
      <c r="H12" s="38" t="str">
        <f>_xlfn.IFNA(VLOOKUP(F12,'Reference data SID'!L:M,2,FALSE),"")</f>
        <v/>
      </c>
      <c r="I12" s="38" t="str">
        <f>_xlfn.IFNA(VLOOKUP(F12,'Reference data SID'!L:N,3,FALSE),"")</f>
        <v/>
      </c>
      <c r="J12" s="38" t="str">
        <f>_xlfn.IFNA(VLOOKUP(F12,'Reference data SID'!L:O,4,FALSE),"")</f>
        <v/>
      </c>
      <c r="K12" s="50"/>
      <c r="L12" s="50"/>
      <c r="M12" s="50"/>
      <c r="N12" s="50"/>
      <c r="O12" s="50"/>
      <c r="P12" s="50"/>
      <c r="Q12" s="50"/>
      <c r="R12" s="50"/>
      <c r="S12" s="50"/>
      <c r="T12" s="73" t="str">
        <f t="shared" ca="1" si="1"/>
        <v/>
      </c>
      <c r="U12" s="65" t="str">
        <f>IF(LEN(D12)=0,"",SUMIFS('1.(Optional) tonnage per use'!O$6:O$503,'1.(Optional) tonnage per use'!$G$6:$G$503,CONCATENATE(D12,F12),'1.(Optional) tonnage per use'!$N$6:$N$503,K12))</f>
        <v/>
      </c>
      <c r="V12" s="47" t="str">
        <f>IF(LEN(D12)=0,"",SUMIFS('1.(Optional) tonnage per use'!P$6:P$503,'1.(Optional) tonnage per use'!$G$6:$G$503,CONCATENATE(D12,F12),'1.(Optional) tonnage per use'!$N$6:$N$503,K12))</f>
        <v/>
      </c>
      <c r="W12" s="47" t="str">
        <f>IF(LEN(D12)=0,"",SUMIFS('1.(Optional) tonnage per use'!Q$6:Q$503,'1.(Optional) tonnage per use'!$G$6:$G$503,CONCATENATE(D12,F12),'1.(Optional) tonnage per use'!$N$6:$N$503,K12))</f>
        <v/>
      </c>
      <c r="X12" s="117" t="str">
        <f>_xlfn.IFNA(VLOOKUP(A12,'Reference data SID'!D:E,2,FALSE),"")</f>
        <v/>
      </c>
      <c r="Y12" s="117" t="str">
        <f t="shared" si="2"/>
        <v>not ok</v>
      </c>
      <c r="Z12" s="117" t="str">
        <f t="shared" si="3"/>
        <v>not ok</v>
      </c>
      <c r="AA12" s="117" t="str">
        <f t="shared" si="4"/>
        <v>ok</v>
      </c>
      <c r="AB12" s="117" t="str">
        <f t="shared" si="5"/>
        <v>not ok</v>
      </c>
      <c r="AC12" s="117" t="str">
        <f t="shared" si="6"/>
        <v>_EC</v>
      </c>
      <c r="AD12" s="117" t="str">
        <f t="shared" si="7"/>
        <v>_CAS</v>
      </c>
      <c r="AE12" s="117" t="str">
        <f t="shared" si="8"/>
        <v/>
      </c>
      <c r="AF12" s="117" t="str">
        <f>IF(LEN(A12)&gt;1,IF(COUNTIFS($AE$6:AE$503,LEFT(AE12,250))&gt;1,"Duplicate entry: you have two rows for the same substance and year",""),"")</f>
        <v/>
      </c>
      <c r="AG12" s="117" t="str">
        <f>IF(LEN(A12)&gt;0,IF(ISNUMBER(MATCH(A12,Annex_I_II_entries,0)),"","The Entry name is not within the dropdown list, make sure that you have not copied and pasted overwritting the cell format (with its correponding dropdown list) in column A"),"")</f>
        <v/>
      </c>
      <c r="AH12" s="117" t="str">
        <f t="shared" ca="1" si="9"/>
        <v/>
      </c>
      <c r="AI12" s="117" t="str">
        <f t="shared" ca="1" si="10"/>
        <v/>
      </c>
      <c r="AJ12" s="117" t="str">
        <f t="shared" si="11"/>
        <v/>
      </c>
      <c r="AK12" s="117" t="str">
        <f t="shared" si="12"/>
        <v/>
      </c>
      <c r="AL12" s="117" t="str">
        <f t="shared" si="13"/>
        <v/>
      </c>
      <c r="AM12" s="117" t="str">
        <f t="shared" si="14"/>
        <v/>
      </c>
      <c r="AN12" s="117" t="str">
        <f t="shared" si="15"/>
        <v/>
      </c>
      <c r="AO12" s="117" t="str">
        <f t="shared" si="16"/>
        <v/>
      </c>
      <c r="AP12" s="87"/>
    </row>
    <row r="13" spans="1:42" x14ac:dyDescent="0.2">
      <c r="A13" s="37"/>
      <c r="B13" s="37"/>
      <c r="C13" s="37"/>
      <c r="D13" s="64" t="str">
        <f>_xlfn.IFNA(VLOOKUP(A13,'Reference data SID'!$D$2:$Q$673,14,FALSE),"")</f>
        <v/>
      </c>
      <c r="E13" s="64" t="str">
        <f>_xlfn.IFNA(VLOOKUP(D13,'Reference data SID'!$C$3:$E$673,3,FALSE),"")</f>
        <v/>
      </c>
      <c r="F13" s="64" t="str">
        <f>_xlfn.IFNA(IF(E13=FALSE,D13,IF(ISBLANK(B13),VLOOKUP(C13,'Reference data SID'!$N:$P,3,FALSE),VLOOKUP(B13,'Reference data SID'!$M:$P,4,FALSE))),"")</f>
        <v/>
      </c>
      <c r="G13" s="64" t="str">
        <f t="shared" si="0"/>
        <v/>
      </c>
      <c r="H13" s="38" t="str">
        <f>_xlfn.IFNA(VLOOKUP(F13,'Reference data SID'!L:M,2,FALSE),"")</f>
        <v/>
      </c>
      <c r="I13" s="38" t="str">
        <f>_xlfn.IFNA(VLOOKUP(F13,'Reference data SID'!L:N,3,FALSE),"")</f>
        <v/>
      </c>
      <c r="J13" s="38" t="str">
        <f>_xlfn.IFNA(VLOOKUP(F13,'Reference data SID'!L:O,4,FALSE),"")</f>
        <v/>
      </c>
      <c r="K13" s="50"/>
      <c r="L13" s="50"/>
      <c r="M13" s="50"/>
      <c r="N13" s="50"/>
      <c r="O13" s="50"/>
      <c r="P13" s="50"/>
      <c r="Q13" s="50"/>
      <c r="R13" s="50"/>
      <c r="S13" s="50"/>
      <c r="T13" s="73" t="str">
        <f t="shared" ca="1" si="1"/>
        <v/>
      </c>
      <c r="U13" s="65" t="str">
        <f>IF(LEN(D13)=0,"",SUMIFS('1.(Optional) tonnage per use'!O$6:O$503,'1.(Optional) tonnage per use'!$G$6:$G$503,CONCATENATE(D13,F13),'1.(Optional) tonnage per use'!$N$6:$N$503,K13))</f>
        <v/>
      </c>
      <c r="V13" s="47" t="str">
        <f>IF(LEN(D13)=0,"",SUMIFS('1.(Optional) tonnage per use'!P$6:P$503,'1.(Optional) tonnage per use'!$G$6:$G$503,CONCATENATE(D13,F13),'1.(Optional) tonnage per use'!$N$6:$N$503,K13))</f>
        <v/>
      </c>
      <c r="W13" s="47" t="str">
        <f>IF(LEN(D13)=0,"",SUMIFS('1.(Optional) tonnage per use'!Q$6:Q$503,'1.(Optional) tonnage per use'!$G$6:$G$503,CONCATENATE(D13,F13),'1.(Optional) tonnage per use'!$N$6:$N$503,K13))</f>
        <v/>
      </c>
      <c r="X13" s="117" t="str">
        <f>_xlfn.IFNA(VLOOKUP(A13,'Reference data SID'!D:E,2,FALSE),"")</f>
        <v/>
      </c>
      <c r="Y13" s="117" t="str">
        <f t="shared" si="2"/>
        <v>not ok</v>
      </c>
      <c r="Z13" s="117" t="str">
        <f t="shared" si="3"/>
        <v>not ok</v>
      </c>
      <c r="AA13" s="117" t="str">
        <f t="shared" si="4"/>
        <v>ok</v>
      </c>
      <c r="AB13" s="117" t="str">
        <f t="shared" si="5"/>
        <v>not ok</v>
      </c>
      <c r="AC13" s="117" t="str">
        <f t="shared" si="6"/>
        <v>_EC</v>
      </c>
      <c r="AD13" s="117" t="str">
        <f t="shared" si="7"/>
        <v>_CAS</v>
      </c>
      <c r="AE13" s="117" t="str">
        <f t="shared" si="8"/>
        <v/>
      </c>
      <c r="AF13" s="117" t="str">
        <f>IF(LEN(A13)&gt;1,IF(COUNTIFS($AE$6:AE$503,LEFT(AE13,250))&gt;1,"Duplicate entry: you have two rows for the same substance and year",""),"")</f>
        <v/>
      </c>
      <c r="AG13" s="117" t="str">
        <f>IF(LEN(A13)&gt;0,IF(ISNUMBER(MATCH(A13,Annex_I_II_entries,0)),"","The Entry name is not within the dropdown list, make sure that you have not copied and pasted overwritting the cell format (with its correponding dropdown list) in column A"),"")</f>
        <v/>
      </c>
      <c r="AH13" s="117" t="str">
        <f t="shared" ca="1" si="9"/>
        <v/>
      </c>
      <c r="AI13" s="117" t="str">
        <f t="shared" ca="1" si="10"/>
        <v/>
      </c>
      <c r="AJ13" s="117" t="str">
        <f t="shared" si="11"/>
        <v/>
      </c>
      <c r="AK13" s="117" t="str">
        <f t="shared" si="12"/>
        <v/>
      </c>
      <c r="AL13" s="117" t="str">
        <f t="shared" si="13"/>
        <v/>
      </c>
      <c r="AM13" s="117" t="str">
        <f t="shared" si="14"/>
        <v/>
      </c>
      <c r="AN13" s="117" t="str">
        <f t="shared" si="15"/>
        <v/>
      </c>
      <c r="AO13" s="117" t="str">
        <f t="shared" si="16"/>
        <v/>
      </c>
      <c r="AP13" s="87"/>
    </row>
    <row r="14" spans="1:42" x14ac:dyDescent="0.2">
      <c r="A14" s="37"/>
      <c r="B14" s="37"/>
      <c r="C14" s="37"/>
      <c r="D14" s="64" t="str">
        <f>_xlfn.IFNA(VLOOKUP(A14,'Reference data SID'!$D$2:$Q$673,14,FALSE),"")</f>
        <v/>
      </c>
      <c r="E14" s="64" t="str">
        <f>_xlfn.IFNA(VLOOKUP(D14,'Reference data SID'!$C$3:$E$673,3,FALSE),"")</f>
        <v/>
      </c>
      <c r="F14" s="64" t="str">
        <f>_xlfn.IFNA(IF(E14=FALSE,D14,IF(ISBLANK(B14),VLOOKUP(C14,'Reference data SID'!$N:$P,3,FALSE),VLOOKUP(B14,'Reference data SID'!$M:$P,4,FALSE))),"")</f>
        <v/>
      </c>
      <c r="G14" s="64" t="str">
        <f t="shared" si="0"/>
        <v/>
      </c>
      <c r="H14" s="38" t="str">
        <f>_xlfn.IFNA(VLOOKUP(F14,'Reference data SID'!L:M,2,FALSE),"")</f>
        <v/>
      </c>
      <c r="I14" s="38" t="str">
        <f>_xlfn.IFNA(VLOOKUP(F14,'Reference data SID'!L:N,3,FALSE),"")</f>
        <v/>
      </c>
      <c r="J14" s="38" t="str">
        <f>_xlfn.IFNA(VLOOKUP(F14,'Reference data SID'!L:O,4,FALSE),"")</f>
        <v/>
      </c>
      <c r="K14" s="50"/>
      <c r="L14" s="50"/>
      <c r="M14" s="50"/>
      <c r="N14" s="50"/>
      <c r="O14" s="50"/>
      <c r="P14" s="50"/>
      <c r="Q14" s="50"/>
      <c r="R14" s="50"/>
      <c r="S14" s="50"/>
      <c r="T14" s="73" t="str">
        <f t="shared" ca="1" si="1"/>
        <v/>
      </c>
      <c r="U14" s="65" t="str">
        <f>IF(LEN(D14)=0,"",SUMIFS('1.(Optional) tonnage per use'!O$6:O$503,'1.(Optional) tonnage per use'!$G$6:$G$503,CONCATENATE(D14,F14),'1.(Optional) tonnage per use'!$N$6:$N$503,K14))</f>
        <v/>
      </c>
      <c r="V14" s="47" t="str">
        <f>IF(LEN(D14)=0,"",SUMIFS('1.(Optional) tonnage per use'!P$6:P$503,'1.(Optional) tonnage per use'!$G$6:$G$503,CONCATENATE(D14,F14),'1.(Optional) tonnage per use'!$N$6:$N$503,K14))</f>
        <v/>
      </c>
      <c r="W14" s="47" t="str">
        <f>IF(LEN(D14)=0,"",SUMIFS('1.(Optional) tonnage per use'!Q$6:Q$503,'1.(Optional) tonnage per use'!$G$6:$G$503,CONCATENATE(D14,F14),'1.(Optional) tonnage per use'!$N$6:$N$503,K14))</f>
        <v/>
      </c>
      <c r="X14" s="117" t="str">
        <f>_xlfn.IFNA(VLOOKUP(A14,'Reference data SID'!D:E,2,FALSE),"")</f>
        <v/>
      </c>
      <c r="Y14" s="117" t="str">
        <f t="shared" si="2"/>
        <v>not ok</v>
      </c>
      <c r="Z14" s="117" t="str">
        <f t="shared" si="3"/>
        <v>not ok</v>
      </c>
      <c r="AA14" s="117" t="str">
        <f t="shared" si="4"/>
        <v>ok</v>
      </c>
      <c r="AB14" s="117" t="str">
        <f t="shared" si="5"/>
        <v>not ok</v>
      </c>
      <c r="AC14" s="117" t="str">
        <f t="shared" si="6"/>
        <v>_EC</v>
      </c>
      <c r="AD14" s="117" t="str">
        <f t="shared" si="7"/>
        <v>_CAS</v>
      </c>
      <c r="AE14" s="117" t="str">
        <f t="shared" si="8"/>
        <v/>
      </c>
      <c r="AF14" s="117" t="str">
        <f>IF(LEN(A14)&gt;1,IF(COUNTIFS($AE$6:AE$503,LEFT(AE14,250))&gt;1,"Duplicate entry: you have two rows for the same substance and year",""),"")</f>
        <v/>
      </c>
      <c r="AG14" s="117" t="str">
        <f>IF(LEN(A14)&gt;0,IF(ISNUMBER(MATCH(A14,Annex_I_II_entries,0)),"","The Entry name is not within the dropdown list, make sure that you have not copied and pasted overwritting the cell format (with its correponding dropdown list) in column A"),"")</f>
        <v/>
      </c>
      <c r="AH14" s="117" t="str">
        <f t="shared" ca="1" si="9"/>
        <v/>
      </c>
      <c r="AI14" s="117" t="str">
        <f t="shared" ca="1" si="10"/>
        <v/>
      </c>
      <c r="AJ14" s="117" t="str">
        <f t="shared" si="11"/>
        <v/>
      </c>
      <c r="AK14" s="117" t="str">
        <f t="shared" si="12"/>
        <v/>
      </c>
      <c r="AL14" s="117" t="str">
        <f t="shared" si="13"/>
        <v/>
      </c>
      <c r="AM14" s="117" t="str">
        <f t="shared" si="14"/>
        <v/>
      </c>
      <c r="AN14" s="117" t="str">
        <f t="shared" si="15"/>
        <v/>
      </c>
      <c r="AO14" s="117" t="str">
        <f t="shared" si="16"/>
        <v/>
      </c>
      <c r="AP14" s="87"/>
    </row>
    <row r="15" spans="1:42" x14ac:dyDescent="0.2">
      <c r="A15" s="37"/>
      <c r="B15" s="37"/>
      <c r="C15" s="37"/>
      <c r="D15" s="64" t="str">
        <f>_xlfn.IFNA(VLOOKUP(A15,'Reference data SID'!$D$2:$Q$673,14,FALSE),"")</f>
        <v/>
      </c>
      <c r="E15" s="64" t="str">
        <f>_xlfn.IFNA(VLOOKUP(D15,'Reference data SID'!$C$3:$E$673,3,FALSE),"")</f>
        <v/>
      </c>
      <c r="F15" s="64" t="str">
        <f>_xlfn.IFNA(IF(E15=FALSE,D15,IF(ISBLANK(B15),VLOOKUP(C15,'Reference data SID'!$N:$P,3,FALSE),VLOOKUP(B15,'Reference data SID'!$M:$P,4,FALSE))),"")</f>
        <v/>
      </c>
      <c r="G15" s="64" t="str">
        <f t="shared" si="0"/>
        <v/>
      </c>
      <c r="H15" s="38" t="str">
        <f>_xlfn.IFNA(VLOOKUP(F15,'Reference data SID'!L:M,2,FALSE),"")</f>
        <v/>
      </c>
      <c r="I15" s="38" t="str">
        <f>_xlfn.IFNA(VLOOKUP(F15,'Reference data SID'!L:N,3,FALSE),"")</f>
        <v/>
      </c>
      <c r="J15" s="38" t="str">
        <f>_xlfn.IFNA(VLOOKUP(F15,'Reference data SID'!L:O,4,FALSE),"")</f>
        <v/>
      </c>
      <c r="K15" s="50"/>
      <c r="L15" s="50"/>
      <c r="M15" s="50"/>
      <c r="N15" s="50"/>
      <c r="O15" s="50"/>
      <c r="P15" s="50"/>
      <c r="Q15" s="50"/>
      <c r="R15" s="50"/>
      <c r="S15" s="50"/>
      <c r="T15" s="73" t="str">
        <f t="shared" ca="1" si="1"/>
        <v/>
      </c>
      <c r="U15" s="65" t="str">
        <f>IF(LEN(D15)=0,"",SUMIFS('1.(Optional) tonnage per use'!O$6:O$503,'1.(Optional) tonnage per use'!$G$6:$G$503,CONCATENATE(D15,F15),'1.(Optional) tonnage per use'!$N$6:$N$503,K15))</f>
        <v/>
      </c>
      <c r="V15" s="47" t="str">
        <f>IF(LEN(D15)=0,"",SUMIFS('1.(Optional) tonnage per use'!P$6:P$503,'1.(Optional) tonnage per use'!$G$6:$G$503,CONCATENATE(D15,F15),'1.(Optional) tonnage per use'!$N$6:$N$503,K15))</f>
        <v/>
      </c>
      <c r="W15" s="47" t="str">
        <f>IF(LEN(D15)=0,"",SUMIFS('1.(Optional) tonnage per use'!Q$6:Q$503,'1.(Optional) tonnage per use'!$G$6:$G$503,CONCATENATE(D15,F15),'1.(Optional) tonnage per use'!$N$6:$N$503,K15))</f>
        <v/>
      </c>
      <c r="X15" s="117" t="str">
        <f>_xlfn.IFNA(VLOOKUP(A15,'Reference data SID'!D:E,2,FALSE),"")</f>
        <v/>
      </c>
      <c r="Y15" s="117" t="str">
        <f t="shared" si="2"/>
        <v>not ok</v>
      </c>
      <c r="Z15" s="117" t="str">
        <f t="shared" si="3"/>
        <v>not ok</v>
      </c>
      <c r="AA15" s="117" t="str">
        <f t="shared" si="4"/>
        <v>ok</v>
      </c>
      <c r="AB15" s="117" t="str">
        <f t="shared" si="5"/>
        <v>not ok</v>
      </c>
      <c r="AC15" s="117" t="str">
        <f t="shared" si="6"/>
        <v>_EC</v>
      </c>
      <c r="AD15" s="117" t="str">
        <f t="shared" si="7"/>
        <v>_CAS</v>
      </c>
      <c r="AE15" s="117" t="str">
        <f t="shared" si="8"/>
        <v/>
      </c>
      <c r="AF15" s="117" t="str">
        <f>IF(LEN(A15)&gt;1,IF(COUNTIFS($AE$6:AE$503,LEFT(AE15,250))&gt;1,"Duplicate entry: you have two rows for the same substance and year",""),"")</f>
        <v/>
      </c>
      <c r="AG15" s="117" t="str">
        <f>IF(LEN(A15)&gt;0,IF(ISNUMBER(MATCH(A15,Annex_I_II_entries,0)),"","The Entry name is not within the dropdown list, make sure that you have not copied and pasted overwritting the cell format (with its correponding dropdown list) in column A"),"")</f>
        <v/>
      </c>
      <c r="AH15" s="117" t="str">
        <f t="shared" ca="1" si="9"/>
        <v/>
      </c>
      <c r="AI15" s="117" t="str">
        <f t="shared" ca="1" si="10"/>
        <v/>
      </c>
      <c r="AJ15" s="117" t="str">
        <f t="shared" si="11"/>
        <v/>
      </c>
      <c r="AK15" s="117" t="str">
        <f t="shared" si="12"/>
        <v/>
      </c>
      <c r="AL15" s="117" t="str">
        <f t="shared" si="13"/>
        <v/>
      </c>
      <c r="AM15" s="117" t="str">
        <f t="shared" si="14"/>
        <v/>
      </c>
      <c r="AN15" s="117" t="str">
        <f t="shared" si="15"/>
        <v/>
      </c>
      <c r="AO15" s="117" t="str">
        <f t="shared" si="16"/>
        <v/>
      </c>
      <c r="AP15" s="87"/>
    </row>
    <row r="16" spans="1:42" x14ac:dyDescent="0.2">
      <c r="A16" s="37"/>
      <c r="B16" s="37"/>
      <c r="C16" s="37"/>
      <c r="D16" s="64" t="str">
        <f>_xlfn.IFNA(VLOOKUP(A16,'Reference data SID'!$D$2:$Q$673,14,FALSE),"")</f>
        <v/>
      </c>
      <c r="E16" s="64" t="str">
        <f>_xlfn.IFNA(VLOOKUP(D16,'Reference data SID'!$C$3:$E$673,3,FALSE),"")</f>
        <v/>
      </c>
      <c r="F16" s="64" t="str">
        <f>_xlfn.IFNA(IF(E16=FALSE,D16,IF(ISBLANK(B16),VLOOKUP(C16,'Reference data SID'!$N:$P,3,FALSE),VLOOKUP(B16,'Reference data SID'!$M:$P,4,FALSE))),"")</f>
        <v/>
      </c>
      <c r="G16" s="64" t="str">
        <f t="shared" si="0"/>
        <v/>
      </c>
      <c r="H16" s="38" t="str">
        <f>_xlfn.IFNA(VLOOKUP(F16,'Reference data SID'!L:M,2,FALSE),"")</f>
        <v/>
      </c>
      <c r="I16" s="38" t="str">
        <f>_xlfn.IFNA(VLOOKUP(F16,'Reference data SID'!L:N,3,FALSE),"")</f>
        <v/>
      </c>
      <c r="J16" s="38" t="str">
        <f>_xlfn.IFNA(VLOOKUP(F16,'Reference data SID'!L:O,4,FALSE),"")</f>
        <v/>
      </c>
      <c r="K16" s="50"/>
      <c r="L16" s="50"/>
      <c r="M16" s="50"/>
      <c r="N16" s="50"/>
      <c r="O16" s="50"/>
      <c r="P16" s="50"/>
      <c r="Q16" s="50"/>
      <c r="R16" s="50"/>
      <c r="S16" s="50"/>
      <c r="T16" s="73" t="str">
        <f t="shared" ca="1" si="1"/>
        <v/>
      </c>
      <c r="U16" s="65" t="str">
        <f>IF(LEN(D16)=0,"",SUMIFS('1.(Optional) tonnage per use'!O$6:O$503,'1.(Optional) tonnage per use'!$G$6:$G$503,CONCATENATE(D16,F16),'1.(Optional) tonnage per use'!$N$6:$N$503,K16))</f>
        <v/>
      </c>
      <c r="V16" s="47" t="str">
        <f>IF(LEN(D16)=0,"",SUMIFS('1.(Optional) tonnage per use'!P$6:P$503,'1.(Optional) tonnage per use'!$G$6:$G$503,CONCATENATE(D16,F16),'1.(Optional) tonnage per use'!$N$6:$N$503,K16))</f>
        <v/>
      </c>
      <c r="W16" s="47" t="str">
        <f>IF(LEN(D16)=0,"",SUMIFS('1.(Optional) tonnage per use'!Q$6:Q$503,'1.(Optional) tonnage per use'!$G$6:$G$503,CONCATENATE(D16,F16),'1.(Optional) tonnage per use'!$N$6:$N$503,K16))</f>
        <v/>
      </c>
      <c r="X16" s="117" t="str">
        <f>_xlfn.IFNA(VLOOKUP(A16,'Reference data SID'!D:E,2,FALSE),"")</f>
        <v/>
      </c>
      <c r="Y16" s="117" t="str">
        <f t="shared" si="2"/>
        <v>not ok</v>
      </c>
      <c r="Z16" s="117" t="str">
        <f t="shared" si="3"/>
        <v>not ok</v>
      </c>
      <c r="AA16" s="117" t="str">
        <f t="shared" si="4"/>
        <v>ok</v>
      </c>
      <c r="AB16" s="117" t="str">
        <f t="shared" si="5"/>
        <v>not ok</v>
      </c>
      <c r="AC16" s="117" t="str">
        <f t="shared" si="6"/>
        <v>_EC</v>
      </c>
      <c r="AD16" s="117" t="str">
        <f t="shared" si="7"/>
        <v>_CAS</v>
      </c>
      <c r="AE16" s="117" t="str">
        <f t="shared" si="8"/>
        <v/>
      </c>
      <c r="AF16" s="117" t="str">
        <f>IF(LEN(A16)&gt;1,IF(COUNTIFS($AE$6:AE$503,LEFT(AE16,250))&gt;1,"Duplicate entry: you have two rows for the same substance and year",""),"")</f>
        <v/>
      </c>
      <c r="AG16" s="117" t="str">
        <f>IF(LEN(A16)&gt;0,IF(ISNUMBER(MATCH(A16,Annex_I_II_entries,0)),"","The Entry name is not within the dropdown list, make sure that you have not copied and pasted overwritting the cell format (with its correponding dropdown list) in column A"),"")</f>
        <v/>
      </c>
      <c r="AH16" s="117" t="str">
        <f t="shared" ca="1" si="9"/>
        <v/>
      </c>
      <c r="AI16" s="117" t="str">
        <f t="shared" ca="1" si="10"/>
        <v/>
      </c>
      <c r="AJ16" s="117" t="str">
        <f t="shared" si="11"/>
        <v/>
      </c>
      <c r="AK16" s="117" t="str">
        <f t="shared" si="12"/>
        <v/>
      </c>
      <c r="AL16" s="117" t="str">
        <f t="shared" si="13"/>
        <v/>
      </c>
      <c r="AM16" s="117" t="str">
        <f t="shared" si="14"/>
        <v/>
      </c>
      <c r="AN16" s="117" t="str">
        <f t="shared" si="15"/>
        <v/>
      </c>
      <c r="AO16" s="117" t="str">
        <f t="shared" si="16"/>
        <v/>
      </c>
      <c r="AP16" s="87"/>
    </row>
    <row r="17" spans="1:42" x14ac:dyDescent="0.2">
      <c r="A17" s="37"/>
      <c r="B17" s="37"/>
      <c r="C17" s="37"/>
      <c r="D17" s="64" t="str">
        <f>_xlfn.IFNA(VLOOKUP(A17,'Reference data SID'!$D$2:$Q$673,14,FALSE),"")</f>
        <v/>
      </c>
      <c r="E17" s="64" t="str">
        <f>_xlfn.IFNA(VLOOKUP(D17,'Reference data SID'!$C$3:$E$673,3,FALSE),"")</f>
        <v/>
      </c>
      <c r="F17" s="64" t="str">
        <f>_xlfn.IFNA(IF(E17=FALSE,D17,IF(ISBLANK(B17),VLOOKUP(C17,'Reference data SID'!$N:$P,3,FALSE),VLOOKUP(B17,'Reference data SID'!$M:$P,4,FALSE))),"")</f>
        <v/>
      </c>
      <c r="G17" s="64" t="str">
        <f t="shared" si="0"/>
        <v/>
      </c>
      <c r="H17" s="38" t="str">
        <f>_xlfn.IFNA(VLOOKUP(F17,'Reference data SID'!L:M,2,FALSE),"")</f>
        <v/>
      </c>
      <c r="I17" s="38" t="str">
        <f>_xlfn.IFNA(VLOOKUP(F17,'Reference data SID'!L:N,3,FALSE),"")</f>
        <v/>
      </c>
      <c r="J17" s="38" t="str">
        <f>_xlfn.IFNA(VLOOKUP(F17,'Reference data SID'!L:O,4,FALSE),"")</f>
        <v/>
      </c>
      <c r="K17" s="50"/>
      <c r="L17" s="50"/>
      <c r="M17" s="50"/>
      <c r="N17" s="50"/>
      <c r="O17" s="50"/>
      <c r="P17" s="50"/>
      <c r="Q17" s="50"/>
      <c r="R17" s="50"/>
      <c r="S17" s="50"/>
      <c r="T17" s="73" t="str">
        <f t="shared" ca="1" si="1"/>
        <v/>
      </c>
      <c r="U17" s="65" t="str">
        <f>IF(LEN(D17)=0,"",SUMIFS('1.(Optional) tonnage per use'!O$6:O$503,'1.(Optional) tonnage per use'!$G$6:$G$503,CONCATENATE(D17,F17),'1.(Optional) tonnage per use'!$N$6:$N$503,K17))</f>
        <v/>
      </c>
      <c r="V17" s="47" t="str">
        <f>IF(LEN(D17)=0,"",SUMIFS('1.(Optional) tonnage per use'!P$6:P$503,'1.(Optional) tonnage per use'!$G$6:$G$503,CONCATENATE(D17,F17),'1.(Optional) tonnage per use'!$N$6:$N$503,K17))</f>
        <v/>
      </c>
      <c r="W17" s="47" t="str">
        <f>IF(LEN(D17)=0,"",SUMIFS('1.(Optional) tonnage per use'!Q$6:Q$503,'1.(Optional) tonnage per use'!$G$6:$G$503,CONCATENATE(D17,F17),'1.(Optional) tonnage per use'!$N$6:$N$503,K17))</f>
        <v/>
      </c>
      <c r="X17" s="117" t="str">
        <f>_xlfn.IFNA(VLOOKUP(A17,'Reference data SID'!D:E,2,FALSE),"")</f>
        <v/>
      </c>
      <c r="Y17" s="117" t="str">
        <f t="shared" si="2"/>
        <v>not ok</v>
      </c>
      <c r="Z17" s="117" t="str">
        <f t="shared" si="3"/>
        <v>not ok</v>
      </c>
      <c r="AA17" s="117" t="str">
        <f t="shared" si="4"/>
        <v>ok</v>
      </c>
      <c r="AB17" s="117" t="str">
        <f t="shared" si="5"/>
        <v>not ok</v>
      </c>
      <c r="AC17" s="117" t="str">
        <f t="shared" si="6"/>
        <v>_EC</v>
      </c>
      <c r="AD17" s="117" t="str">
        <f t="shared" si="7"/>
        <v>_CAS</v>
      </c>
      <c r="AE17" s="117" t="str">
        <f t="shared" si="8"/>
        <v/>
      </c>
      <c r="AF17" s="117" t="str">
        <f>IF(LEN(A17)&gt;1,IF(COUNTIFS($AE$6:AE$503,LEFT(AE17,250))&gt;1,"Duplicate entry: you have two rows for the same substance and year",""),"")</f>
        <v/>
      </c>
      <c r="AG17" s="117" t="str">
        <f>IF(LEN(A17)&gt;0,IF(ISNUMBER(MATCH(A17,Annex_I_II_entries,0)),"","The Entry name is not within the dropdown list, make sure that you have not copied and pasted overwritting the cell format (with its correponding dropdown list) in column A"),"")</f>
        <v/>
      </c>
      <c r="AH17" s="117" t="str">
        <f t="shared" ca="1" si="9"/>
        <v/>
      </c>
      <c r="AI17" s="117" t="str">
        <f t="shared" ca="1" si="10"/>
        <v/>
      </c>
      <c r="AJ17" s="117" t="str">
        <f t="shared" si="11"/>
        <v/>
      </c>
      <c r="AK17" s="117" t="str">
        <f t="shared" si="12"/>
        <v/>
      </c>
      <c r="AL17" s="117" t="str">
        <f t="shared" si="13"/>
        <v/>
      </c>
      <c r="AM17" s="117" t="str">
        <f t="shared" si="14"/>
        <v/>
      </c>
      <c r="AN17" s="117" t="str">
        <f t="shared" si="15"/>
        <v/>
      </c>
      <c r="AO17" s="117" t="str">
        <f t="shared" si="16"/>
        <v/>
      </c>
      <c r="AP17" s="87"/>
    </row>
    <row r="18" spans="1:42" x14ac:dyDescent="0.2">
      <c r="A18" s="37"/>
      <c r="B18" s="37"/>
      <c r="C18" s="37"/>
      <c r="D18" s="64" t="str">
        <f>_xlfn.IFNA(VLOOKUP(A18,'Reference data SID'!$D$2:$Q$673,14,FALSE),"")</f>
        <v/>
      </c>
      <c r="E18" s="64" t="str">
        <f>_xlfn.IFNA(VLOOKUP(D18,'Reference data SID'!$C$3:$E$673,3,FALSE),"")</f>
        <v/>
      </c>
      <c r="F18" s="64" t="str">
        <f>_xlfn.IFNA(IF(E18=FALSE,D18,IF(ISBLANK(B18),VLOOKUP(C18,'Reference data SID'!$N:$P,3,FALSE),VLOOKUP(B18,'Reference data SID'!$M:$P,4,FALSE))),"")</f>
        <v/>
      </c>
      <c r="G18" s="64" t="str">
        <f t="shared" si="0"/>
        <v/>
      </c>
      <c r="H18" s="38" t="str">
        <f>_xlfn.IFNA(VLOOKUP(F18,'Reference data SID'!L:M,2,FALSE),"")</f>
        <v/>
      </c>
      <c r="I18" s="38" t="str">
        <f>_xlfn.IFNA(VLOOKUP(F18,'Reference data SID'!L:N,3,FALSE),"")</f>
        <v/>
      </c>
      <c r="J18" s="38" t="str">
        <f>_xlfn.IFNA(VLOOKUP(F18,'Reference data SID'!L:O,4,FALSE),"")</f>
        <v/>
      </c>
      <c r="K18" s="50"/>
      <c r="L18" s="50"/>
      <c r="M18" s="50"/>
      <c r="N18" s="50"/>
      <c r="O18" s="50"/>
      <c r="P18" s="50"/>
      <c r="Q18" s="50"/>
      <c r="R18" s="50"/>
      <c r="S18" s="50"/>
      <c r="T18" s="73" t="str">
        <f t="shared" ca="1" si="1"/>
        <v/>
      </c>
      <c r="U18" s="65" t="str">
        <f>IF(LEN(D18)=0,"",SUMIFS('1.(Optional) tonnage per use'!O$6:O$503,'1.(Optional) tonnage per use'!$G$6:$G$503,CONCATENATE(D18,F18),'1.(Optional) tonnage per use'!$N$6:$N$503,K18))</f>
        <v/>
      </c>
      <c r="V18" s="47" t="str">
        <f>IF(LEN(D18)=0,"",SUMIFS('1.(Optional) tonnage per use'!P$6:P$503,'1.(Optional) tonnage per use'!$G$6:$G$503,CONCATENATE(D18,F18),'1.(Optional) tonnage per use'!$N$6:$N$503,K18))</f>
        <v/>
      </c>
      <c r="W18" s="47" t="str">
        <f>IF(LEN(D18)=0,"",SUMIFS('1.(Optional) tonnage per use'!Q$6:Q$503,'1.(Optional) tonnage per use'!$G$6:$G$503,CONCATENATE(D18,F18),'1.(Optional) tonnage per use'!$N$6:$N$503,K18))</f>
        <v/>
      </c>
      <c r="X18" s="117" t="str">
        <f>_xlfn.IFNA(VLOOKUP(A18,'Reference data SID'!D:E,2,FALSE),"")</f>
        <v/>
      </c>
      <c r="Y18" s="117" t="str">
        <f t="shared" si="2"/>
        <v>not ok</v>
      </c>
      <c r="Z18" s="117" t="str">
        <f t="shared" si="3"/>
        <v>not ok</v>
      </c>
      <c r="AA18" s="117" t="str">
        <f t="shared" si="4"/>
        <v>ok</v>
      </c>
      <c r="AB18" s="117" t="str">
        <f t="shared" si="5"/>
        <v>not ok</v>
      </c>
      <c r="AC18" s="117" t="str">
        <f t="shared" si="6"/>
        <v>_EC</v>
      </c>
      <c r="AD18" s="117" t="str">
        <f t="shared" si="7"/>
        <v>_CAS</v>
      </c>
      <c r="AE18" s="117" t="str">
        <f t="shared" si="8"/>
        <v/>
      </c>
      <c r="AF18" s="117" t="str">
        <f>IF(LEN(A18)&gt;1,IF(COUNTIFS($AE$6:AE$503,LEFT(AE18,250))&gt;1,"Duplicate entry: you have two rows for the same substance and year",""),"")</f>
        <v/>
      </c>
      <c r="AG18" s="117" t="str">
        <f>IF(LEN(A18)&gt;0,IF(ISNUMBER(MATCH(A18,Annex_I_II_entries,0)),"","The Entry name is not within the dropdown list, make sure that you have not copied and pasted overwritting the cell format (with its correponding dropdown list) in column A"),"")</f>
        <v/>
      </c>
      <c r="AH18" s="117" t="str">
        <f t="shared" ca="1" si="9"/>
        <v/>
      </c>
      <c r="AI18" s="117" t="str">
        <f t="shared" ca="1" si="10"/>
        <v/>
      </c>
      <c r="AJ18" s="117" t="str">
        <f t="shared" si="11"/>
        <v/>
      </c>
      <c r="AK18" s="117" t="str">
        <f t="shared" si="12"/>
        <v/>
      </c>
      <c r="AL18" s="117" t="str">
        <f t="shared" si="13"/>
        <v/>
      </c>
      <c r="AM18" s="117" t="str">
        <f t="shared" si="14"/>
        <v/>
      </c>
      <c r="AN18" s="117" t="str">
        <f t="shared" si="15"/>
        <v/>
      </c>
      <c r="AO18" s="117" t="str">
        <f t="shared" si="16"/>
        <v/>
      </c>
      <c r="AP18" s="87"/>
    </row>
    <row r="19" spans="1:42" x14ac:dyDescent="0.2">
      <c r="A19" s="37"/>
      <c r="B19" s="37"/>
      <c r="C19" s="37"/>
      <c r="D19" s="64" t="str">
        <f>_xlfn.IFNA(VLOOKUP(A19,'Reference data SID'!$D$2:$Q$673,14,FALSE),"")</f>
        <v/>
      </c>
      <c r="E19" s="64" t="str">
        <f>_xlfn.IFNA(VLOOKUP(D19,'Reference data SID'!$C$3:$E$673,3,FALSE),"")</f>
        <v/>
      </c>
      <c r="F19" s="64" t="str">
        <f>_xlfn.IFNA(IF(E19=FALSE,D19,IF(ISBLANK(B19),VLOOKUP(C19,'Reference data SID'!$N:$P,3,FALSE),VLOOKUP(B19,'Reference data SID'!$M:$P,4,FALSE))),"")</f>
        <v/>
      </c>
      <c r="G19" s="64" t="str">
        <f t="shared" si="0"/>
        <v/>
      </c>
      <c r="H19" s="38" t="str">
        <f>_xlfn.IFNA(VLOOKUP(F19,'Reference data SID'!L:M,2,FALSE),"")</f>
        <v/>
      </c>
      <c r="I19" s="38" t="str">
        <f>_xlfn.IFNA(VLOOKUP(F19,'Reference data SID'!L:N,3,FALSE),"")</f>
        <v/>
      </c>
      <c r="J19" s="38" t="str">
        <f>_xlfn.IFNA(VLOOKUP(F19,'Reference data SID'!L:O,4,FALSE),"")</f>
        <v/>
      </c>
      <c r="K19" s="50"/>
      <c r="L19" s="50"/>
      <c r="M19" s="50"/>
      <c r="N19" s="50"/>
      <c r="O19" s="50"/>
      <c r="P19" s="50"/>
      <c r="Q19" s="50"/>
      <c r="R19" s="50"/>
      <c r="S19" s="50"/>
      <c r="T19" s="73" t="str">
        <f t="shared" ca="1" si="1"/>
        <v/>
      </c>
      <c r="U19" s="65" t="str">
        <f>IF(LEN(D19)=0,"",SUMIFS('1.(Optional) tonnage per use'!O$6:O$503,'1.(Optional) tonnage per use'!$G$6:$G$503,CONCATENATE(D19,F19),'1.(Optional) tonnage per use'!$N$6:$N$503,K19))</f>
        <v/>
      </c>
      <c r="V19" s="47" t="str">
        <f>IF(LEN(D19)=0,"",SUMIFS('1.(Optional) tonnage per use'!P$6:P$503,'1.(Optional) tonnage per use'!$G$6:$G$503,CONCATENATE(D19,F19),'1.(Optional) tonnage per use'!$N$6:$N$503,K19))</f>
        <v/>
      </c>
      <c r="W19" s="47" t="str">
        <f>IF(LEN(D19)=0,"",SUMIFS('1.(Optional) tonnage per use'!Q$6:Q$503,'1.(Optional) tonnage per use'!$G$6:$G$503,CONCATENATE(D19,F19),'1.(Optional) tonnage per use'!$N$6:$N$503,K19))</f>
        <v/>
      </c>
      <c r="X19" s="117" t="str">
        <f>_xlfn.IFNA(VLOOKUP(A19,'Reference data SID'!D:E,2,FALSE),"")</f>
        <v/>
      </c>
      <c r="Y19" s="117" t="str">
        <f t="shared" si="2"/>
        <v>not ok</v>
      </c>
      <c r="Z19" s="117" t="str">
        <f t="shared" si="3"/>
        <v>not ok</v>
      </c>
      <c r="AA19" s="117" t="str">
        <f t="shared" si="4"/>
        <v>ok</v>
      </c>
      <c r="AB19" s="117" t="str">
        <f t="shared" si="5"/>
        <v>not ok</v>
      </c>
      <c r="AC19" s="117" t="str">
        <f t="shared" si="6"/>
        <v>_EC</v>
      </c>
      <c r="AD19" s="117" t="str">
        <f t="shared" si="7"/>
        <v>_CAS</v>
      </c>
      <c r="AE19" s="117" t="str">
        <f t="shared" si="8"/>
        <v/>
      </c>
      <c r="AF19" s="117" t="str">
        <f>IF(LEN(A19)&gt;1,IF(COUNTIFS($AE$6:AE$503,LEFT(AE19,250))&gt;1,"Duplicate entry: you have two rows for the same substance and year",""),"")</f>
        <v/>
      </c>
      <c r="AG19" s="117" t="str">
        <f>IF(LEN(A19)&gt;0,IF(ISNUMBER(MATCH(A19,Annex_I_II_entries,0)),"","The Entry name is not within the dropdown list, make sure that you have not copied and pasted overwritting the cell format (with its correponding dropdown list) in column A"),"")</f>
        <v/>
      </c>
      <c r="AH19" s="117" t="str">
        <f t="shared" ca="1" si="9"/>
        <v/>
      </c>
      <c r="AI19" s="117" t="str">
        <f t="shared" ca="1" si="10"/>
        <v/>
      </c>
      <c r="AJ19" s="117" t="str">
        <f t="shared" si="11"/>
        <v/>
      </c>
      <c r="AK19" s="117" t="str">
        <f t="shared" si="12"/>
        <v/>
      </c>
      <c r="AL19" s="117" t="str">
        <f t="shared" si="13"/>
        <v/>
      </c>
      <c r="AM19" s="117" t="str">
        <f t="shared" si="14"/>
        <v/>
      </c>
      <c r="AN19" s="117" t="str">
        <f t="shared" si="15"/>
        <v/>
      </c>
      <c r="AO19" s="117" t="str">
        <f t="shared" si="16"/>
        <v/>
      </c>
      <c r="AP19" s="87"/>
    </row>
    <row r="20" spans="1:42" x14ac:dyDescent="0.2">
      <c r="A20" s="37"/>
      <c r="B20" s="37"/>
      <c r="C20" s="37"/>
      <c r="D20" s="64" t="str">
        <f>_xlfn.IFNA(VLOOKUP(A20,'Reference data SID'!$D$2:$Q$673,14,FALSE),"")</f>
        <v/>
      </c>
      <c r="E20" s="64" t="str">
        <f>_xlfn.IFNA(VLOOKUP(D20,'Reference data SID'!$C$3:$E$673,3,FALSE),"")</f>
        <v/>
      </c>
      <c r="F20" s="64" t="str">
        <f>_xlfn.IFNA(IF(E20=FALSE,D20,IF(ISBLANK(B20),VLOOKUP(C20,'Reference data SID'!$N:$P,3,FALSE),VLOOKUP(B20,'Reference data SID'!$M:$P,4,FALSE))),"")</f>
        <v/>
      </c>
      <c r="G20" s="64" t="str">
        <f t="shared" si="0"/>
        <v/>
      </c>
      <c r="H20" s="38" t="str">
        <f>_xlfn.IFNA(VLOOKUP(F20,'Reference data SID'!L:M,2,FALSE),"")</f>
        <v/>
      </c>
      <c r="I20" s="38" t="str">
        <f>_xlfn.IFNA(VLOOKUP(F20,'Reference data SID'!L:N,3,FALSE),"")</f>
        <v/>
      </c>
      <c r="J20" s="38" t="str">
        <f>_xlfn.IFNA(VLOOKUP(F20,'Reference data SID'!L:O,4,FALSE),"")</f>
        <v/>
      </c>
      <c r="K20" s="50"/>
      <c r="L20" s="50"/>
      <c r="M20" s="50"/>
      <c r="N20" s="50"/>
      <c r="O20" s="50"/>
      <c r="P20" s="50"/>
      <c r="Q20" s="50"/>
      <c r="R20" s="50"/>
      <c r="S20" s="50"/>
      <c r="T20" s="73" t="str">
        <f t="shared" ca="1" si="1"/>
        <v/>
      </c>
      <c r="U20" s="65" t="str">
        <f>IF(LEN(D20)=0,"",SUMIFS('1.(Optional) tonnage per use'!O$6:O$503,'1.(Optional) tonnage per use'!$G$6:$G$503,CONCATENATE(D20,F20),'1.(Optional) tonnage per use'!$N$6:$N$503,K20))</f>
        <v/>
      </c>
      <c r="V20" s="47" t="str">
        <f>IF(LEN(D20)=0,"",SUMIFS('1.(Optional) tonnage per use'!P$6:P$503,'1.(Optional) tonnage per use'!$G$6:$G$503,CONCATENATE(D20,F20),'1.(Optional) tonnage per use'!$N$6:$N$503,K20))</f>
        <v/>
      </c>
      <c r="W20" s="47" t="str">
        <f>IF(LEN(D20)=0,"",SUMIFS('1.(Optional) tonnage per use'!Q$6:Q$503,'1.(Optional) tonnage per use'!$G$6:$G$503,CONCATENATE(D20,F20),'1.(Optional) tonnage per use'!$N$6:$N$503,K20))</f>
        <v/>
      </c>
      <c r="X20" s="117" t="str">
        <f>_xlfn.IFNA(VLOOKUP(A20,'Reference data SID'!D:E,2,FALSE),"")</f>
        <v/>
      </c>
      <c r="Y20" s="117" t="str">
        <f t="shared" si="2"/>
        <v>not ok</v>
      </c>
      <c r="Z20" s="117" t="str">
        <f t="shared" si="3"/>
        <v>not ok</v>
      </c>
      <c r="AA20" s="117" t="str">
        <f t="shared" si="4"/>
        <v>ok</v>
      </c>
      <c r="AB20" s="117" t="str">
        <f t="shared" si="5"/>
        <v>not ok</v>
      </c>
      <c r="AC20" s="117" t="str">
        <f t="shared" si="6"/>
        <v>_EC</v>
      </c>
      <c r="AD20" s="117" t="str">
        <f t="shared" si="7"/>
        <v>_CAS</v>
      </c>
      <c r="AE20" s="117" t="str">
        <f t="shared" si="8"/>
        <v/>
      </c>
      <c r="AF20" s="117" t="str">
        <f>IF(LEN(A20)&gt;1,IF(COUNTIFS($AE$6:AE$503,LEFT(AE20,250))&gt;1,"Duplicate entry: you have two rows for the same substance and year",""),"")</f>
        <v/>
      </c>
      <c r="AG20" s="117" t="str">
        <f>IF(LEN(A20)&gt;0,IF(ISNUMBER(MATCH(A20,Annex_I_II_entries,0)),"","The Entry name is not within the dropdown list, make sure that you have not copied and pasted overwritting the cell format (with its correponding dropdown list) in column A"),"")</f>
        <v/>
      </c>
      <c r="AH20" s="117" t="str">
        <f t="shared" ca="1" si="9"/>
        <v/>
      </c>
      <c r="AI20" s="117" t="str">
        <f t="shared" ca="1" si="10"/>
        <v/>
      </c>
      <c r="AJ20" s="117" t="str">
        <f t="shared" si="11"/>
        <v/>
      </c>
      <c r="AK20" s="117" t="str">
        <f t="shared" si="12"/>
        <v/>
      </c>
      <c r="AL20" s="117" t="str">
        <f t="shared" si="13"/>
        <v/>
      </c>
      <c r="AM20" s="117" t="str">
        <f t="shared" si="14"/>
        <v/>
      </c>
      <c r="AN20" s="117" t="str">
        <f t="shared" si="15"/>
        <v/>
      </c>
      <c r="AO20" s="117" t="str">
        <f t="shared" si="16"/>
        <v/>
      </c>
      <c r="AP20" s="87"/>
    </row>
    <row r="21" spans="1:42" x14ac:dyDescent="0.2">
      <c r="A21" s="37"/>
      <c r="B21" s="37"/>
      <c r="C21" s="37"/>
      <c r="D21" s="64" t="str">
        <f>_xlfn.IFNA(VLOOKUP(A21,'Reference data SID'!$D$2:$Q$673,14,FALSE),"")</f>
        <v/>
      </c>
      <c r="E21" s="64" t="str">
        <f>_xlfn.IFNA(VLOOKUP(D21,'Reference data SID'!$C$3:$E$673,3,FALSE),"")</f>
        <v/>
      </c>
      <c r="F21" s="64" t="str">
        <f>_xlfn.IFNA(IF(E21=FALSE,D21,IF(ISBLANK(B21),VLOOKUP(C21,'Reference data SID'!$N:$P,3,FALSE),VLOOKUP(B21,'Reference data SID'!$M:$P,4,FALSE))),"")</f>
        <v/>
      </c>
      <c r="G21" s="64" t="str">
        <f t="shared" si="0"/>
        <v/>
      </c>
      <c r="H21" s="38" t="str">
        <f>_xlfn.IFNA(VLOOKUP(F21,'Reference data SID'!L:M,2,FALSE),"")</f>
        <v/>
      </c>
      <c r="I21" s="38" t="str">
        <f>_xlfn.IFNA(VLOOKUP(F21,'Reference data SID'!L:N,3,FALSE),"")</f>
        <v/>
      </c>
      <c r="J21" s="38" t="str">
        <f>_xlfn.IFNA(VLOOKUP(F21,'Reference data SID'!L:O,4,FALSE),"")</f>
        <v/>
      </c>
      <c r="K21" s="50"/>
      <c r="L21" s="50"/>
      <c r="M21" s="50"/>
      <c r="N21" s="50"/>
      <c r="O21" s="50"/>
      <c r="P21" s="50"/>
      <c r="Q21" s="50"/>
      <c r="R21" s="50"/>
      <c r="S21" s="50"/>
      <c r="T21" s="73" t="str">
        <f t="shared" ca="1" si="1"/>
        <v/>
      </c>
      <c r="U21" s="65" t="str">
        <f>IF(LEN(D21)=0,"",SUMIFS('1.(Optional) tonnage per use'!O$6:O$503,'1.(Optional) tonnage per use'!$G$6:$G$503,CONCATENATE(D21,F21),'1.(Optional) tonnage per use'!$N$6:$N$503,K21))</f>
        <v/>
      </c>
      <c r="V21" s="47" t="str">
        <f>IF(LEN(D21)=0,"",SUMIFS('1.(Optional) tonnage per use'!P$6:P$503,'1.(Optional) tonnage per use'!$G$6:$G$503,CONCATENATE(D21,F21),'1.(Optional) tonnage per use'!$N$6:$N$503,K21))</f>
        <v/>
      </c>
      <c r="W21" s="47" t="str">
        <f>IF(LEN(D21)=0,"",SUMIFS('1.(Optional) tonnage per use'!Q$6:Q$503,'1.(Optional) tonnage per use'!$G$6:$G$503,CONCATENATE(D21,F21),'1.(Optional) tonnage per use'!$N$6:$N$503,K21))</f>
        <v/>
      </c>
      <c r="X21" s="117" t="str">
        <f>_xlfn.IFNA(VLOOKUP(A21,'Reference data SID'!D:E,2,FALSE),"")</f>
        <v/>
      </c>
      <c r="Y21" s="117" t="str">
        <f t="shared" si="2"/>
        <v>not ok</v>
      </c>
      <c r="Z21" s="117" t="str">
        <f t="shared" si="3"/>
        <v>not ok</v>
      </c>
      <c r="AA21" s="117" t="str">
        <f t="shared" si="4"/>
        <v>ok</v>
      </c>
      <c r="AB21" s="117" t="str">
        <f t="shared" si="5"/>
        <v>not ok</v>
      </c>
      <c r="AC21" s="117" t="str">
        <f t="shared" si="6"/>
        <v>_EC</v>
      </c>
      <c r="AD21" s="117" t="str">
        <f t="shared" si="7"/>
        <v>_CAS</v>
      </c>
      <c r="AE21" s="117" t="str">
        <f t="shared" si="8"/>
        <v/>
      </c>
      <c r="AF21" s="117" t="str">
        <f>IF(LEN(A21)&gt;1,IF(COUNTIFS($AE$6:AE$503,LEFT(AE21,250))&gt;1,"Duplicate entry: you have two rows for the same substance and year",""),"")</f>
        <v/>
      </c>
      <c r="AG21" s="117" t="str">
        <f>IF(LEN(A21)&gt;0,IF(ISNUMBER(MATCH(A21,Annex_I_II_entries,0)),"","The Entry name is not within the dropdown list, make sure that you have not copied and pasted overwritting the cell format (with its correponding dropdown list) in column A"),"")</f>
        <v/>
      </c>
      <c r="AH21" s="117" t="str">
        <f t="shared" ca="1" si="9"/>
        <v/>
      </c>
      <c r="AI21" s="117" t="str">
        <f t="shared" ca="1" si="10"/>
        <v/>
      </c>
      <c r="AJ21" s="117" t="str">
        <f t="shared" si="11"/>
        <v/>
      </c>
      <c r="AK21" s="117" t="str">
        <f t="shared" si="12"/>
        <v/>
      </c>
      <c r="AL21" s="117" t="str">
        <f t="shared" si="13"/>
        <v/>
      </c>
      <c r="AM21" s="117" t="str">
        <f t="shared" si="14"/>
        <v/>
      </c>
      <c r="AN21" s="117" t="str">
        <f t="shared" si="15"/>
        <v/>
      </c>
      <c r="AO21" s="117" t="str">
        <f t="shared" si="16"/>
        <v/>
      </c>
      <c r="AP21" s="87"/>
    </row>
    <row r="22" spans="1:42" x14ac:dyDescent="0.2">
      <c r="A22" s="37"/>
      <c r="B22" s="37"/>
      <c r="C22" s="37"/>
      <c r="D22" s="64" t="str">
        <f>_xlfn.IFNA(VLOOKUP(A22,'Reference data SID'!$D$2:$Q$673,14,FALSE),"")</f>
        <v/>
      </c>
      <c r="E22" s="64" t="str">
        <f>_xlfn.IFNA(VLOOKUP(D22,'Reference data SID'!$C$3:$E$673,3,FALSE),"")</f>
        <v/>
      </c>
      <c r="F22" s="64" t="str">
        <f>_xlfn.IFNA(IF(E22=FALSE,D22,IF(ISBLANK(B22),VLOOKUP(C22,'Reference data SID'!$N:$P,3,FALSE),VLOOKUP(B22,'Reference data SID'!$M:$P,4,FALSE))),"")</f>
        <v/>
      </c>
      <c r="G22" s="64" t="str">
        <f t="shared" si="0"/>
        <v/>
      </c>
      <c r="H22" s="38" t="str">
        <f>_xlfn.IFNA(VLOOKUP(F22,'Reference data SID'!L:M,2,FALSE),"")</f>
        <v/>
      </c>
      <c r="I22" s="38" t="str">
        <f>_xlfn.IFNA(VLOOKUP(F22,'Reference data SID'!L:N,3,FALSE),"")</f>
        <v/>
      </c>
      <c r="J22" s="38" t="str">
        <f>_xlfn.IFNA(VLOOKUP(F22,'Reference data SID'!L:O,4,FALSE),"")</f>
        <v/>
      </c>
      <c r="K22" s="50"/>
      <c r="L22" s="50"/>
      <c r="M22" s="50"/>
      <c r="N22" s="50"/>
      <c r="O22" s="50"/>
      <c r="P22" s="50"/>
      <c r="Q22" s="50"/>
      <c r="R22" s="50"/>
      <c r="S22" s="50"/>
      <c r="T22" s="73" t="str">
        <f t="shared" ca="1" si="1"/>
        <v/>
      </c>
      <c r="U22" s="65" t="str">
        <f>IF(LEN(D22)=0,"",SUMIFS('1.(Optional) tonnage per use'!O$6:O$503,'1.(Optional) tonnage per use'!$G$6:$G$503,CONCATENATE(D22,F22),'1.(Optional) tonnage per use'!$N$6:$N$503,K22))</f>
        <v/>
      </c>
      <c r="V22" s="47" t="str">
        <f>IF(LEN(D22)=0,"",SUMIFS('1.(Optional) tonnage per use'!P$6:P$503,'1.(Optional) tonnage per use'!$G$6:$G$503,CONCATENATE(D22,F22),'1.(Optional) tonnage per use'!$N$6:$N$503,K22))</f>
        <v/>
      </c>
      <c r="W22" s="47" t="str">
        <f>IF(LEN(D22)=0,"",SUMIFS('1.(Optional) tonnage per use'!Q$6:Q$503,'1.(Optional) tonnage per use'!$G$6:$G$503,CONCATENATE(D22,F22),'1.(Optional) tonnage per use'!$N$6:$N$503,K22))</f>
        <v/>
      </c>
      <c r="X22" s="117" t="str">
        <f>_xlfn.IFNA(VLOOKUP(A22,'Reference data SID'!D:E,2,FALSE),"")</f>
        <v/>
      </c>
      <c r="Y22" s="117" t="str">
        <f t="shared" si="2"/>
        <v>not ok</v>
      </c>
      <c r="Z22" s="117" t="str">
        <f t="shared" si="3"/>
        <v>not ok</v>
      </c>
      <c r="AA22" s="117" t="str">
        <f t="shared" si="4"/>
        <v>ok</v>
      </c>
      <c r="AB22" s="117" t="str">
        <f t="shared" si="5"/>
        <v>not ok</v>
      </c>
      <c r="AC22" s="117" t="str">
        <f t="shared" si="6"/>
        <v>_EC</v>
      </c>
      <c r="AD22" s="117" t="str">
        <f t="shared" si="7"/>
        <v>_CAS</v>
      </c>
      <c r="AE22" s="117" t="str">
        <f t="shared" si="8"/>
        <v/>
      </c>
      <c r="AF22" s="117" t="str">
        <f>IF(LEN(A22)&gt;1,IF(COUNTIFS($AE$6:AE$503,LEFT(AE22,250))&gt;1,"Duplicate entry: you have two rows for the same substance and year",""),"")</f>
        <v/>
      </c>
      <c r="AG22" s="117" t="str">
        <f>IF(LEN(A22)&gt;0,IF(ISNUMBER(MATCH(A22,Annex_I_II_entries,0)),"","The Entry name is not within the dropdown list, make sure that you have not copied and pasted overwritting the cell format (with its correponding dropdown list) in column A"),"")</f>
        <v/>
      </c>
      <c r="AH22" s="117" t="str">
        <f t="shared" ca="1" si="9"/>
        <v/>
      </c>
      <c r="AI22" s="117" t="str">
        <f t="shared" ca="1" si="10"/>
        <v/>
      </c>
      <c r="AJ22" s="117" t="str">
        <f t="shared" si="11"/>
        <v/>
      </c>
      <c r="AK22" s="117" t="str">
        <f t="shared" si="12"/>
        <v/>
      </c>
      <c r="AL22" s="117" t="str">
        <f t="shared" si="13"/>
        <v/>
      </c>
      <c r="AM22" s="117" t="str">
        <f t="shared" si="14"/>
        <v/>
      </c>
      <c r="AN22" s="117" t="str">
        <f t="shared" si="15"/>
        <v/>
      </c>
      <c r="AO22" s="117" t="str">
        <f t="shared" si="16"/>
        <v/>
      </c>
      <c r="AP22" s="87"/>
    </row>
    <row r="23" spans="1:42" x14ac:dyDescent="0.2">
      <c r="A23" s="37"/>
      <c r="B23" s="37"/>
      <c r="C23" s="37"/>
      <c r="D23" s="64" t="str">
        <f>_xlfn.IFNA(VLOOKUP(A23,'Reference data SID'!$D$2:$Q$673,14,FALSE),"")</f>
        <v/>
      </c>
      <c r="E23" s="64" t="str">
        <f>_xlfn.IFNA(VLOOKUP(D23,'Reference data SID'!$C$3:$E$673,3,FALSE),"")</f>
        <v/>
      </c>
      <c r="F23" s="64" t="str">
        <f>_xlfn.IFNA(IF(E23=FALSE,D23,IF(ISBLANK(B23),VLOOKUP(C23,'Reference data SID'!$N:$P,3,FALSE),VLOOKUP(B23,'Reference data SID'!$M:$P,4,FALSE))),"")</f>
        <v/>
      </c>
      <c r="G23" s="64" t="str">
        <f t="shared" si="0"/>
        <v/>
      </c>
      <c r="H23" s="38" t="str">
        <f>_xlfn.IFNA(VLOOKUP(F23,'Reference data SID'!L:M,2,FALSE),"")</f>
        <v/>
      </c>
      <c r="I23" s="38" t="str">
        <f>_xlfn.IFNA(VLOOKUP(F23,'Reference data SID'!L:N,3,FALSE),"")</f>
        <v/>
      </c>
      <c r="J23" s="38" t="str">
        <f>_xlfn.IFNA(VLOOKUP(F23,'Reference data SID'!L:O,4,FALSE),"")</f>
        <v/>
      </c>
      <c r="K23" s="50"/>
      <c r="L23" s="50"/>
      <c r="M23" s="50"/>
      <c r="N23" s="50"/>
      <c r="O23" s="50"/>
      <c r="P23" s="50"/>
      <c r="Q23" s="50"/>
      <c r="R23" s="50"/>
      <c r="S23" s="50"/>
      <c r="T23" s="73" t="str">
        <f t="shared" ca="1" si="1"/>
        <v/>
      </c>
      <c r="U23" s="65" t="str">
        <f>IF(LEN(D23)=0,"",SUMIFS('1.(Optional) tonnage per use'!O$6:O$503,'1.(Optional) tonnage per use'!$G$6:$G$503,CONCATENATE(D23,F23),'1.(Optional) tonnage per use'!$N$6:$N$503,K23))</f>
        <v/>
      </c>
      <c r="V23" s="47" t="str">
        <f>IF(LEN(D23)=0,"",SUMIFS('1.(Optional) tonnage per use'!P$6:P$503,'1.(Optional) tonnage per use'!$G$6:$G$503,CONCATENATE(D23,F23),'1.(Optional) tonnage per use'!$N$6:$N$503,K23))</f>
        <v/>
      </c>
      <c r="W23" s="47" t="str">
        <f>IF(LEN(D23)=0,"",SUMIFS('1.(Optional) tonnage per use'!Q$6:Q$503,'1.(Optional) tonnage per use'!$G$6:$G$503,CONCATENATE(D23,F23),'1.(Optional) tonnage per use'!$N$6:$N$503,K23))</f>
        <v/>
      </c>
      <c r="X23" s="117" t="str">
        <f>_xlfn.IFNA(VLOOKUP(A23,'Reference data SID'!D:E,2,FALSE),"")</f>
        <v/>
      </c>
      <c r="Y23" s="117" t="str">
        <f t="shared" si="2"/>
        <v>not ok</v>
      </c>
      <c r="Z23" s="117" t="str">
        <f t="shared" si="3"/>
        <v>not ok</v>
      </c>
      <c r="AA23" s="117" t="str">
        <f t="shared" si="4"/>
        <v>ok</v>
      </c>
      <c r="AB23" s="117" t="str">
        <f t="shared" si="5"/>
        <v>not ok</v>
      </c>
      <c r="AC23" s="117" t="str">
        <f t="shared" si="6"/>
        <v>_EC</v>
      </c>
      <c r="AD23" s="117" t="str">
        <f t="shared" si="7"/>
        <v>_CAS</v>
      </c>
      <c r="AE23" s="117" t="str">
        <f t="shared" si="8"/>
        <v/>
      </c>
      <c r="AF23" s="117" t="str">
        <f>IF(LEN(A23)&gt;1,IF(COUNTIFS($AE$6:AE$503,LEFT(AE23,250))&gt;1,"Duplicate entry: you have two rows for the same substance and year",""),"")</f>
        <v/>
      </c>
      <c r="AG23" s="117" t="str">
        <f>IF(LEN(A23)&gt;0,IF(ISNUMBER(MATCH(A23,Annex_I_II_entries,0)),"","The Entry name is not within the dropdown list, make sure that you have not copied and pasted overwritting the cell format (with its correponding dropdown list) in column A"),"")</f>
        <v/>
      </c>
      <c r="AH23" s="117" t="str">
        <f t="shared" ca="1" si="9"/>
        <v/>
      </c>
      <c r="AI23" s="117" t="str">
        <f t="shared" ca="1" si="10"/>
        <v/>
      </c>
      <c r="AJ23" s="117" t="str">
        <f t="shared" si="11"/>
        <v/>
      </c>
      <c r="AK23" s="117" t="str">
        <f t="shared" si="12"/>
        <v/>
      </c>
      <c r="AL23" s="117" t="str">
        <f t="shared" si="13"/>
        <v/>
      </c>
      <c r="AM23" s="117" t="str">
        <f t="shared" si="14"/>
        <v/>
      </c>
      <c r="AN23" s="117" t="str">
        <f t="shared" si="15"/>
        <v/>
      </c>
      <c r="AO23" s="117" t="str">
        <f t="shared" si="16"/>
        <v/>
      </c>
      <c r="AP23" s="87"/>
    </row>
    <row r="24" spans="1:42" x14ac:dyDescent="0.2">
      <c r="A24" s="37"/>
      <c r="B24" s="37"/>
      <c r="C24" s="37"/>
      <c r="D24" s="64" t="str">
        <f>_xlfn.IFNA(VLOOKUP(A24,'Reference data SID'!$D$2:$Q$673,14,FALSE),"")</f>
        <v/>
      </c>
      <c r="E24" s="64" t="str">
        <f>_xlfn.IFNA(VLOOKUP(D24,'Reference data SID'!$C$3:$E$673,3,FALSE),"")</f>
        <v/>
      </c>
      <c r="F24" s="64" t="str">
        <f>_xlfn.IFNA(IF(E24=FALSE,D24,IF(ISBLANK(B24),VLOOKUP(C24,'Reference data SID'!$N:$P,3,FALSE),VLOOKUP(B24,'Reference data SID'!$M:$P,4,FALSE))),"")</f>
        <v/>
      </c>
      <c r="G24" s="64" t="str">
        <f t="shared" si="0"/>
        <v/>
      </c>
      <c r="H24" s="38" t="str">
        <f>_xlfn.IFNA(VLOOKUP(F24,'Reference data SID'!L:M,2,FALSE),"")</f>
        <v/>
      </c>
      <c r="I24" s="38" t="str">
        <f>_xlfn.IFNA(VLOOKUP(F24,'Reference data SID'!L:N,3,FALSE),"")</f>
        <v/>
      </c>
      <c r="J24" s="38" t="str">
        <f>_xlfn.IFNA(VLOOKUP(F24,'Reference data SID'!L:O,4,FALSE),"")</f>
        <v/>
      </c>
      <c r="K24" s="50"/>
      <c r="L24" s="50"/>
      <c r="M24" s="50"/>
      <c r="N24" s="50"/>
      <c r="O24" s="50"/>
      <c r="P24" s="50"/>
      <c r="Q24" s="50"/>
      <c r="R24" s="50"/>
      <c r="S24" s="50"/>
      <c r="T24" s="73" t="str">
        <f t="shared" ca="1" si="1"/>
        <v/>
      </c>
      <c r="U24" s="65" t="str">
        <f>IF(LEN(D24)=0,"",SUMIFS('1.(Optional) tonnage per use'!O$6:O$503,'1.(Optional) tonnage per use'!$G$6:$G$503,CONCATENATE(D24,F24),'1.(Optional) tonnage per use'!$N$6:$N$503,K24))</f>
        <v/>
      </c>
      <c r="V24" s="47" t="str">
        <f>IF(LEN(D24)=0,"",SUMIFS('1.(Optional) tonnage per use'!P$6:P$503,'1.(Optional) tonnage per use'!$G$6:$G$503,CONCATENATE(D24,F24),'1.(Optional) tonnage per use'!$N$6:$N$503,K24))</f>
        <v/>
      </c>
      <c r="W24" s="47" t="str">
        <f>IF(LEN(D24)=0,"",SUMIFS('1.(Optional) tonnage per use'!Q$6:Q$503,'1.(Optional) tonnage per use'!$G$6:$G$503,CONCATENATE(D24,F24),'1.(Optional) tonnage per use'!$N$6:$N$503,K24))</f>
        <v/>
      </c>
      <c r="X24" s="117" t="str">
        <f>_xlfn.IFNA(VLOOKUP(A24,'Reference data SID'!D:E,2,FALSE),"")</f>
        <v/>
      </c>
      <c r="Y24" s="117" t="str">
        <f t="shared" si="2"/>
        <v>not ok</v>
      </c>
      <c r="Z24" s="117" t="str">
        <f t="shared" si="3"/>
        <v>not ok</v>
      </c>
      <c r="AA24" s="117" t="str">
        <f t="shared" si="4"/>
        <v>ok</v>
      </c>
      <c r="AB24" s="117" t="str">
        <f t="shared" si="5"/>
        <v>not ok</v>
      </c>
      <c r="AC24" s="117" t="str">
        <f t="shared" si="6"/>
        <v>_EC</v>
      </c>
      <c r="AD24" s="117" t="str">
        <f t="shared" si="7"/>
        <v>_CAS</v>
      </c>
      <c r="AE24" s="117" t="str">
        <f t="shared" si="8"/>
        <v/>
      </c>
      <c r="AF24" s="117" t="str">
        <f>IF(LEN(A24)&gt;1,IF(COUNTIFS($AE$6:AE$503,LEFT(AE24,250))&gt;1,"Duplicate entry: you have two rows for the same substance and year",""),"")</f>
        <v/>
      </c>
      <c r="AG24" s="117" t="str">
        <f>IF(LEN(A24)&gt;0,IF(ISNUMBER(MATCH(A24,Annex_I_II_entries,0)),"","The Entry name is not within the dropdown list, make sure that you have not copied and pasted overwritting the cell format (with its correponding dropdown list) in column A"),"")</f>
        <v/>
      </c>
      <c r="AH24" s="117" t="str">
        <f t="shared" ca="1" si="9"/>
        <v/>
      </c>
      <c r="AI24" s="117" t="str">
        <f t="shared" ca="1" si="10"/>
        <v/>
      </c>
      <c r="AJ24" s="117" t="str">
        <f t="shared" si="11"/>
        <v/>
      </c>
      <c r="AK24" s="117" t="str">
        <f t="shared" si="12"/>
        <v/>
      </c>
      <c r="AL24" s="117" t="str">
        <f t="shared" si="13"/>
        <v/>
      </c>
      <c r="AM24" s="117" t="str">
        <f t="shared" si="14"/>
        <v/>
      </c>
      <c r="AN24" s="117" t="str">
        <f t="shared" si="15"/>
        <v/>
      </c>
      <c r="AO24" s="117" t="str">
        <f t="shared" si="16"/>
        <v/>
      </c>
      <c r="AP24" s="87"/>
    </row>
    <row r="25" spans="1:42" x14ac:dyDescent="0.2">
      <c r="A25" s="37"/>
      <c r="B25" s="37"/>
      <c r="C25" s="37"/>
      <c r="D25" s="64" t="str">
        <f>_xlfn.IFNA(VLOOKUP(A25,'Reference data SID'!$D$2:$Q$673,14,FALSE),"")</f>
        <v/>
      </c>
      <c r="E25" s="64" t="str">
        <f>_xlfn.IFNA(VLOOKUP(D25,'Reference data SID'!$C$3:$E$673,3,FALSE),"")</f>
        <v/>
      </c>
      <c r="F25" s="64" t="str">
        <f>_xlfn.IFNA(IF(E25=FALSE,D25,IF(ISBLANK(B25),VLOOKUP(C25,'Reference data SID'!$N:$P,3,FALSE),VLOOKUP(B25,'Reference data SID'!$M:$P,4,FALSE))),"")</f>
        <v/>
      </c>
      <c r="G25" s="64" t="str">
        <f t="shared" si="0"/>
        <v/>
      </c>
      <c r="H25" s="38" t="str">
        <f>_xlfn.IFNA(VLOOKUP(F25,'Reference data SID'!L:M,2,FALSE),"")</f>
        <v/>
      </c>
      <c r="I25" s="38" t="str">
        <f>_xlfn.IFNA(VLOOKUP(F25,'Reference data SID'!L:N,3,FALSE),"")</f>
        <v/>
      </c>
      <c r="J25" s="38" t="str">
        <f>_xlfn.IFNA(VLOOKUP(F25,'Reference data SID'!L:O,4,FALSE),"")</f>
        <v/>
      </c>
      <c r="K25" s="50"/>
      <c r="L25" s="50"/>
      <c r="M25" s="50"/>
      <c r="N25" s="50"/>
      <c r="O25" s="50"/>
      <c r="P25" s="50"/>
      <c r="Q25" s="50"/>
      <c r="R25" s="50"/>
      <c r="S25" s="50"/>
      <c r="T25" s="73" t="str">
        <f t="shared" ca="1" si="1"/>
        <v/>
      </c>
      <c r="U25" s="65" t="str">
        <f>IF(LEN(D25)=0,"",SUMIFS('1.(Optional) tonnage per use'!O$6:O$503,'1.(Optional) tonnage per use'!$G$6:$G$503,CONCATENATE(D25,F25),'1.(Optional) tonnage per use'!$N$6:$N$503,K25))</f>
        <v/>
      </c>
      <c r="V25" s="47" t="str">
        <f>IF(LEN(D25)=0,"",SUMIFS('1.(Optional) tonnage per use'!P$6:P$503,'1.(Optional) tonnage per use'!$G$6:$G$503,CONCATENATE(D25,F25),'1.(Optional) tonnage per use'!$N$6:$N$503,K25))</f>
        <v/>
      </c>
      <c r="W25" s="47" t="str">
        <f>IF(LEN(D25)=0,"",SUMIFS('1.(Optional) tonnage per use'!Q$6:Q$503,'1.(Optional) tonnage per use'!$G$6:$G$503,CONCATENATE(D25,F25),'1.(Optional) tonnage per use'!$N$6:$N$503,K25))</f>
        <v/>
      </c>
      <c r="X25" s="117" t="str">
        <f>_xlfn.IFNA(VLOOKUP(A25,'Reference data SID'!D:E,2,FALSE),"")</f>
        <v/>
      </c>
      <c r="Y25" s="117" t="str">
        <f t="shared" si="2"/>
        <v>not ok</v>
      </c>
      <c r="Z25" s="117" t="str">
        <f t="shared" si="3"/>
        <v>not ok</v>
      </c>
      <c r="AA25" s="117" t="str">
        <f t="shared" si="4"/>
        <v>ok</v>
      </c>
      <c r="AB25" s="117" t="str">
        <f t="shared" si="5"/>
        <v>not ok</v>
      </c>
      <c r="AC25" s="117" t="str">
        <f t="shared" si="6"/>
        <v>_EC</v>
      </c>
      <c r="AD25" s="117" t="str">
        <f t="shared" si="7"/>
        <v>_CAS</v>
      </c>
      <c r="AE25" s="117" t="str">
        <f t="shared" si="8"/>
        <v/>
      </c>
      <c r="AF25" s="117" t="str">
        <f>IF(LEN(A25)&gt;1,IF(COUNTIFS($AE$6:AE$503,LEFT(AE25,250))&gt;1,"Duplicate entry: you have two rows for the same substance and year",""),"")</f>
        <v/>
      </c>
      <c r="AG25" s="117" t="str">
        <f>IF(LEN(A25)&gt;0,IF(ISNUMBER(MATCH(A25,Annex_I_II_entries,0)),"","The Entry name is not within the dropdown list, make sure that you have not copied and pasted overwritting the cell format (with its correponding dropdown list) in column A"),"")</f>
        <v/>
      </c>
      <c r="AH25" s="117" t="str">
        <f t="shared" ca="1" si="9"/>
        <v/>
      </c>
      <c r="AI25" s="117" t="str">
        <f t="shared" ca="1" si="10"/>
        <v/>
      </c>
      <c r="AJ25" s="117" t="str">
        <f t="shared" si="11"/>
        <v/>
      </c>
      <c r="AK25" s="117" t="str">
        <f t="shared" si="12"/>
        <v/>
      </c>
      <c r="AL25" s="117" t="str">
        <f t="shared" si="13"/>
        <v/>
      </c>
      <c r="AM25" s="117" t="str">
        <f t="shared" si="14"/>
        <v/>
      </c>
      <c r="AN25" s="117" t="str">
        <f t="shared" si="15"/>
        <v/>
      </c>
      <c r="AO25" s="117" t="str">
        <f t="shared" si="16"/>
        <v/>
      </c>
      <c r="AP25" s="87"/>
    </row>
    <row r="26" spans="1:42" x14ac:dyDescent="0.2">
      <c r="A26" s="37"/>
      <c r="B26" s="37"/>
      <c r="C26" s="37"/>
      <c r="D26" s="64" t="str">
        <f>_xlfn.IFNA(VLOOKUP(A26,'Reference data SID'!$D$2:$Q$673,14,FALSE),"")</f>
        <v/>
      </c>
      <c r="E26" s="64" t="str">
        <f>_xlfn.IFNA(VLOOKUP(D26,'Reference data SID'!$C$3:$E$673,3,FALSE),"")</f>
        <v/>
      </c>
      <c r="F26" s="64" t="str">
        <f>_xlfn.IFNA(IF(E26=FALSE,D26,IF(ISBLANK(B26),VLOOKUP(C26,'Reference data SID'!$N:$P,3,FALSE),VLOOKUP(B26,'Reference data SID'!$M:$P,4,FALSE))),"")</f>
        <v/>
      </c>
      <c r="G26" s="64" t="str">
        <f t="shared" si="0"/>
        <v/>
      </c>
      <c r="H26" s="38" t="str">
        <f>_xlfn.IFNA(VLOOKUP(F26,'Reference data SID'!L:M,2,FALSE),"")</f>
        <v/>
      </c>
      <c r="I26" s="38" t="str">
        <f>_xlfn.IFNA(VLOOKUP(F26,'Reference data SID'!L:N,3,FALSE),"")</f>
        <v/>
      </c>
      <c r="J26" s="38" t="str">
        <f>_xlfn.IFNA(VLOOKUP(F26,'Reference data SID'!L:O,4,FALSE),"")</f>
        <v/>
      </c>
      <c r="K26" s="50"/>
      <c r="L26" s="50"/>
      <c r="M26" s="50"/>
      <c r="N26" s="50"/>
      <c r="O26" s="50"/>
      <c r="P26" s="50"/>
      <c r="Q26" s="50"/>
      <c r="R26" s="50"/>
      <c r="S26" s="50"/>
      <c r="T26" s="73" t="str">
        <f t="shared" ca="1" si="1"/>
        <v/>
      </c>
      <c r="U26" s="65" t="str">
        <f>IF(LEN(D26)=0,"",SUMIFS('1.(Optional) tonnage per use'!O$6:O$503,'1.(Optional) tonnage per use'!$G$6:$G$503,CONCATENATE(D26,F26),'1.(Optional) tonnage per use'!$N$6:$N$503,K26))</f>
        <v/>
      </c>
      <c r="V26" s="47" t="str">
        <f>IF(LEN(D26)=0,"",SUMIFS('1.(Optional) tonnage per use'!P$6:P$503,'1.(Optional) tonnage per use'!$G$6:$G$503,CONCATENATE(D26,F26),'1.(Optional) tonnage per use'!$N$6:$N$503,K26))</f>
        <v/>
      </c>
      <c r="W26" s="47" t="str">
        <f>IF(LEN(D26)=0,"",SUMIFS('1.(Optional) tonnage per use'!Q$6:Q$503,'1.(Optional) tonnage per use'!$G$6:$G$503,CONCATENATE(D26,F26),'1.(Optional) tonnage per use'!$N$6:$N$503,K26))</f>
        <v/>
      </c>
      <c r="X26" s="117" t="str">
        <f>_xlfn.IFNA(VLOOKUP(A26,'Reference data SID'!D:E,2,FALSE),"")</f>
        <v/>
      </c>
      <c r="Y26" s="117" t="str">
        <f t="shared" si="2"/>
        <v>not ok</v>
      </c>
      <c r="Z26" s="117" t="str">
        <f t="shared" si="3"/>
        <v>not ok</v>
      </c>
      <c r="AA26" s="117" t="str">
        <f t="shared" si="4"/>
        <v>ok</v>
      </c>
      <c r="AB26" s="117" t="str">
        <f t="shared" si="5"/>
        <v>not ok</v>
      </c>
      <c r="AC26" s="117" t="str">
        <f t="shared" si="6"/>
        <v>_EC</v>
      </c>
      <c r="AD26" s="117" t="str">
        <f t="shared" si="7"/>
        <v>_CAS</v>
      </c>
      <c r="AE26" s="117" t="str">
        <f t="shared" si="8"/>
        <v/>
      </c>
      <c r="AF26" s="117" t="str">
        <f>IF(LEN(A26)&gt;1,IF(COUNTIFS($AE$6:AE$503,LEFT(AE26,250))&gt;1,"Duplicate entry: you have two rows for the same substance and year",""),"")</f>
        <v/>
      </c>
      <c r="AG26" s="117" t="str">
        <f>IF(LEN(A26)&gt;0,IF(ISNUMBER(MATCH(A26,Annex_I_II_entries,0)),"","The Entry name is not within the dropdown list, make sure that you have not copied and pasted overwritting the cell format (with its correponding dropdown list) in column A"),"")</f>
        <v/>
      </c>
      <c r="AH26" s="117" t="str">
        <f t="shared" ca="1" si="9"/>
        <v/>
      </c>
      <c r="AI26" s="117" t="str">
        <f t="shared" ca="1" si="10"/>
        <v/>
      </c>
      <c r="AJ26" s="117" t="str">
        <f t="shared" si="11"/>
        <v/>
      </c>
      <c r="AK26" s="117" t="str">
        <f t="shared" si="12"/>
        <v/>
      </c>
      <c r="AL26" s="117" t="str">
        <f t="shared" si="13"/>
        <v/>
      </c>
      <c r="AM26" s="117" t="str">
        <f t="shared" si="14"/>
        <v/>
      </c>
      <c r="AN26" s="117" t="str">
        <f t="shared" si="15"/>
        <v/>
      </c>
      <c r="AO26" s="117" t="str">
        <f t="shared" si="16"/>
        <v/>
      </c>
      <c r="AP26" s="87"/>
    </row>
    <row r="27" spans="1:42" x14ac:dyDescent="0.2">
      <c r="A27" s="37"/>
      <c r="B27" s="37"/>
      <c r="C27" s="37"/>
      <c r="D27" s="64" t="str">
        <f>_xlfn.IFNA(VLOOKUP(A27,'Reference data SID'!$D$2:$Q$673,14,FALSE),"")</f>
        <v/>
      </c>
      <c r="E27" s="64" t="str">
        <f>_xlfn.IFNA(VLOOKUP(D27,'Reference data SID'!$C$3:$E$673,3,FALSE),"")</f>
        <v/>
      </c>
      <c r="F27" s="64" t="str">
        <f>_xlfn.IFNA(IF(E27=FALSE,D27,IF(ISBLANK(B27),VLOOKUP(C27,'Reference data SID'!$N:$P,3,FALSE),VLOOKUP(B27,'Reference data SID'!$M:$P,4,FALSE))),"")</f>
        <v/>
      </c>
      <c r="G27" s="64" t="str">
        <f t="shared" si="0"/>
        <v/>
      </c>
      <c r="H27" s="38" t="str">
        <f>_xlfn.IFNA(VLOOKUP(F27,'Reference data SID'!L:M,2,FALSE),"")</f>
        <v/>
      </c>
      <c r="I27" s="38" t="str">
        <f>_xlfn.IFNA(VLOOKUP(F27,'Reference data SID'!L:N,3,FALSE),"")</f>
        <v/>
      </c>
      <c r="J27" s="38" t="str">
        <f>_xlfn.IFNA(VLOOKUP(F27,'Reference data SID'!L:O,4,FALSE),"")</f>
        <v/>
      </c>
      <c r="K27" s="50"/>
      <c r="L27" s="50"/>
      <c r="M27" s="50"/>
      <c r="N27" s="50"/>
      <c r="O27" s="50"/>
      <c r="P27" s="50"/>
      <c r="Q27" s="50"/>
      <c r="R27" s="50"/>
      <c r="S27" s="50"/>
      <c r="T27" s="73" t="str">
        <f t="shared" ca="1" si="1"/>
        <v/>
      </c>
      <c r="U27" s="65" t="str">
        <f>IF(LEN(D27)=0,"",SUMIFS('1.(Optional) tonnage per use'!O$6:O$503,'1.(Optional) tonnage per use'!$G$6:$G$503,CONCATENATE(D27,F27),'1.(Optional) tonnage per use'!$N$6:$N$503,K27))</f>
        <v/>
      </c>
      <c r="V27" s="47" t="str">
        <f>IF(LEN(D27)=0,"",SUMIFS('1.(Optional) tonnage per use'!P$6:P$503,'1.(Optional) tonnage per use'!$G$6:$G$503,CONCATENATE(D27,F27),'1.(Optional) tonnage per use'!$N$6:$N$503,K27))</f>
        <v/>
      </c>
      <c r="W27" s="47" t="str">
        <f>IF(LEN(D27)=0,"",SUMIFS('1.(Optional) tonnage per use'!Q$6:Q$503,'1.(Optional) tonnage per use'!$G$6:$G$503,CONCATENATE(D27,F27),'1.(Optional) tonnage per use'!$N$6:$N$503,K27))</f>
        <v/>
      </c>
      <c r="X27" s="117" t="str">
        <f>_xlfn.IFNA(VLOOKUP(A27,'Reference data SID'!D:E,2,FALSE),"")</f>
        <v/>
      </c>
      <c r="Y27" s="117" t="str">
        <f t="shared" si="2"/>
        <v>not ok</v>
      </c>
      <c r="Z27" s="117" t="str">
        <f t="shared" si="3"/>
        <v>not ok</v>
      </c>
      <c r="AA27" s="117" t="str">
        <f t="shared" si="4"/>
        <v>ok</v>
      </c>
      <c r="AB27" s="117" t="str">
        <f t="shared" si="5"/>
        <v>not ok</v>
      </c>
      <c r="AC27" s="117" t="str">
        <f t="shared" si="6"/>
        <v>_EC</v>
      </c>
      <c r="AD27" s="117" t="str">
        <f t="shared" si="7"/>
        <v>_CAS</v>
      </c>
      <c r="AE27" s="117" t="str">
        <f t="shared" si="8"/>
        <v/>
      </c>
      <c r="AF27" s="117" t="str">
        <f>IF(LEN(A27)&gt;1,IF(COUNTIFS($AE$6:AE$503,LEFT(AE27,250))&gt;1,"Duplicate entry: you have two rows for the same substance and year",""),"")</f>
        <v/>
      </c>
      <c r="AG27" s="117" t="str">
        <f>IF(LEN(A27)&gt;0,IF(ISNUMBER(MATCH(A27,Annex_I_II_entries,0)),"","The Entry name is not within the dropdown list, make sure that you have not copied and pasted overwritting the cell format (with its correponding dropdown list) in column A"),"")</f>
        <v/>
      </c>
      <c r="AH27" s="117" t="str">
        <f t="shared" ca="1" si="9"/>
        <v/>
      </c>
      <c r="AI27" s="117" t="str">
        <f t="shared" ca="1" si="10"/>
        <v/>
      </c>
      <c r="AJ27" s="117" t="str">
        <f t="shared" si="11"/>
        <v/>
      </c>
      <c r="AK27" s="117" t="str">
        <f t="shared" si="12"/>
        <v/>
      </c>
      <c r="AL27" s="117" t="str">
        <f t="shared" si="13"/>
        <v/>
      </c>
      <c r="AM27" s="117" t="str">
        <f t="shared" si="14"/>
        <v/>
      </c>
      <c r="AN27" s="117" t="str">
        <f t="shared" si="15"/>
        <v/>
      </c>
      <c r="AO27" s="117" t="str">
        <f t="shared" si="16"/>
        <v/>
      </c>
      <c r="AP27" s="87"/>
    </row>
    <row r="28" spans="1:42" x14ac:dyDescent="0.2">
      <c r="A28" s="37"/>
      <c r="B28" s="37"/>
      <c r="C28" s="37"/>
      <c r="D28" s="64" t="str">
        <f>_xlfn.IFNA(VLOOKUP(A28,'Reference data SID'!$D$2:$Q$673,14,FALSE),"")</f>
        <v/>
      </c>
      <c r="E28" s="64" t="str">
        <f>_xlfn.IFNA(VLOOKUP(D28,'Reference data SID'!$C$3:$E$673,3,FALSE),"")</f>
        <v/>
      </c>
      <c r="F28" s="64" t="str">
        <f>_xlfn.IFNA(IF(E28=FALSE,D28,IF(ISBLANK(B28),VLOOKUP(C28,'Reference data SID'!$N:$P,3,FALSE),VLOOKUP(B28,'Reference data SID'!$M:$P,4,FALSE))),"")</f>
        <v/>
      </c>
      <c r="G28" s="64" t="str">
        <f t="shared" si="0"/>
        <v/>
      </c>
      <c r="H28" s="38" t="str">
        <f>_xlfn.IFNA(VLOOKUP(F28,'Reference data SID'!L:M,2,FALSE),"")</f>
        <v/>
      </c>
      <c r="I28" s="38" t="str">
        <f>_xlfn.IFNA(VLOOKUP(F28,'Reference data SID'!L:N,3,FALSE),"")</f>
        <v/>
      </c>
      <c r="J28" s="38" t="str">
        <f>_xlfn.IFNA(VLOOKUP(F28,'Reference data SID'!L:O,4,FALSE),"")</f>
        <v/>
      </c>
      <c r="K28" s="50"/>
      <c r="L28" s="50"/>
      <c r="M28" s="50"/>
      <c r="N28" s="50"/>
      <c r="O28" s="50"/>
      <c r="P28" s="50"/>
      <c r="Q28" s="50"/>
      <c r="R28" s="50"/>
      <c r="S28" s="50"/>
      <c r="T28" s="73" t="str">
        <f t="shared" ca="1" si="1"/>
        <v/>
      </c>
      <c r="U28" s="65" t="str">
        <f>IF(LEN(D28)=0,"",SUMIFS('1.(Optional) tonnage per use'!O$6:O$503,'1.(Optional) tonnage per use'!$G$6:$G$503,CONCATENATE(D28,F28),'1.(Optional) tonnage per use'!$N$6:$N$503,K28))</f>
        <v/>
      </c>
      <c r="V28" s="47" t="str">
        <f>IF(LEN(D28)=0,"",SUMIFS('1.(Optional) tonnage per use'!P$6:P$503,'1.(Optional) tonnage per use'!$G$6:$G$503,CONCATENATE(D28,F28),'1.(Optional) tonnage per use'!$N$6:$N$503,K28))</f>
        <v/>
      </c>
      <c r="W28" s="47" t="str">
        <f>IF(LEN(D28)=0,"",SUMIFS('1.(Optional) tonnage per use'!Q$6:Q$503,'1.(Optional) tonnage per use'!$G$6:$G$503,CONCATENATE(D28,F28),'1.(Optional) tonnage per use'!$N$6:$N$503,K28))</f>
        <v/>
      </c>
      <c r="X28" s="117" t="str">
        <f>_xlfn.IFNA(VLOOKUP(A28,'Reference data SID'!D:E,2,FALSE),"")</f>
        <v/>
      </c>
      <c r="Y28" s="117" t="str">
        <f t="shared" si="2"/>
        <v>not ok</v>
      </c>
      <c r="Z28" s="117" t="str">
        <f t="shared" si="3"/>
        <v>not ok</v>
      </c>
      <c r="AA28" s="117" t="str">
        <f t="shared" si="4"/>
        <v>ok</v>
      </c>
      <c r="AB28" s="117" t="str">
        <f t="shared" si="5"/>
        <v>not ok</v>
      </c>
      <c r="AC28" s="117" t="str">
        <f t="shared" si="6"/>
        <v>_EC</v>
      </c>
      <c r="AD28" s="117" t="str">
        <f t="shared" si="7"/>
        <v>_CAS</v>
      </c>
      <c r="AE28" s="117" t="str">
        <f t="shared" si="8"/>
        <v/>
      </c>
      <c r="AF28" s="117" t="str">
        <f>IF(LEN(A28)&gt;1,IF(COUNTIFS($AE$6:AE$503,LEFT(AE28,250))&gt;1,"Duplicate entry: you have two rows for the same substance and year",""),"")</f>
        <v/>
      </c>
      <c r="AG28" s="117" t="str">
        <f>IF(LEN(A28)&gt;0,IF(ISNUMBER(MATCH(A28,Annex_I_II_entries,0)),"","The Entry name is not within the dropdown list, make sure that you have not copied and pasted overwritting the cell format (with its correponding dropdown list) in column A"),"")</f>
        <v/>
      </c>
      <c r="AH28" s="117" t="str">
        <f t="shared" ca="1" si="9"/>
        <v/>
      </c>
      <c r="AI28" s="117" t="str">
        <f t="shared" ca="1" si="10"/>
        <v/>
      </c>
      <c r="AJ28" s="117" t="str">
        <f t="shared" si="11"/>
        <v/>
      </c>
      <c r="AK28" s="117" t="str">
        <f t="shared" si="12"/>
        <v/>
      </c>
      <c r="AL28" s="117" t="str">
        <f t="shared" si="13"/>
        <v/>
      </c>
      <c r="AM28" s="117" t="str">
        <f t="shared" si="14"/>
        <v/>
      </c>
      <c r="AN28" s="117" t="str">
        <f t="shared" si="15"/>
        <v/>
      </c>
      <c r="AO28" s="117" t="str">
        <f t="shared" si="16"/>
        <v/>
      </c>
      <c r="AP28" s="87"/>
    </row>
    <row r="29" spans="1:42" x14ac:dyDescent="0.2">
      <c r="A29" s="37"/>
      <c r="B29" s="37"/>
      <c r="C29" s="37"/>
      <c r="D29" s="64" t="str">
        <f>_xlfn.IFNA(VLOOKUP(A29,'Reference data SID'!$D$2:$Q$673,14,FALSE),"")</f>
        <v/>
      </c>
      <c r="E29" s="64" t="str">
        <f>_xlfn.IFNA(VLOOKUP(D29,'Reference data SID'!$C$3:$E$673,3,FALSE),"")</f>
        <v/>
      </c>
      <c r="F29" s="64" t="str">
        <f>_xlfn.IFNA(IF(E29=FALSE,D29,IF(ISBLANK(B29),VLOOKUP(C29,'Reference data SID'!$N:$P,3,FALSE),VLOOKUP(B29,'Reference data SID'!$M:$P,4,FALSE))),"")</f>
        <v/>
      </c>
      <c r="G29" s="64" t="str">
        <f t="shared" si="0"/>
        <v/>
      </c>
      <c r="H29" s="38" t="str">
        <f>_xlfn.IFNA(VLOOKUP(F29,'Reference data SID'!L:M,2,FALSE),"")</f>
        <v/>
      </c>
      <c r="I29" s="38" t="str">
        <f>_xlfn.IFNA(VLOOKUP(F29,'Reference data SID'!L:N,3,FALSE),"")</f>
        <v/>
      </c>
      <c r="J29" s="38" t="str">
        <f>_xlfn.IFNA(VLOOKUP(F29,'Reference data SID'!L:O,4,FALSE),"")</f>
        <v/>
      </c>
      <c r="K29" s="50"/>
      <c r="L29" s="50"/>
      <c r="M29" s="50"/>
      <c r="N29" s="50"/>
      <c r="O29" s="50"/>
      <c r="P29" s="50"/>
      <c r="Q29" s="50"/>
      <c r="R29" s="50"/>
      <c r="S29" s="50"/>
      <c r="T29" s="73" t="str">
        <f t="shared" ca="1" si="1"/>
        <v/>
      </c>
      <c r="U29" s="65" t="str">
        <f>IF(LEN(D29)=0,"",SUMIFS('1.(Optional) tonnage per use'!O$6:O$503,'1.(Optional) tonnage per use'!$G$6:$G$503,CONCATENATE(D29,F29),'1.(Optional) tonnage per use'!$N$6:$N$503,K29))</f>
        <v/>
      </c>
      <c r="V29" s="47" t="str">
        <f>IF(LEN(D29)=0,"",SUMIFS('1.(Optional) tonnage per use'!P$6:P$503,'1.(Optional) tonnage per use'!$G$6:$G$503,CONCATENATE(D29,F29),'1.(Optional) tonnage per use'!$N$6:$N$503,K29))</f>
        <v/>
      </c>
      <c r="W29" s="47" t="str">
        <f>IF(LEN(D29)=0,"",SUMIFS('1.(Optional) tonnage per use'!Q$6:Q$503,'1.(Optional) tonnage per use'!$G$6:$G$503,CONCATENATE(D29,F29),'1.(Optional) tonnage per use'!$N$6:$N$503,K29))</f>
        <v/>
      </c>
      <c r="X29" s="117" t="str">
        <f>_xlfn.IFNA(VLOOKUP(A29,'Reference data SID'!D:E,2,FALSE),"")</f>
        <v/>
      </c>
      <c r="Y29" s="117" t="str">
        <f t="shared" si="2"/>
        <v>not ok</v>
      </c>
      <c r="Z29" s="117" t="str">
        <f t="shared" si="3"/>
        <v>not ok</v>
      </c>
      <c r="AA29" s="117" t="str">
        <f t="shared" si="4"/>
        <v>ok</v>
      </c>
      <c r="AB29" s="117" t="str">
        <f t="shared" si="5"/>
        <v>not ok</v>
      </c>
      <c r="AC29" s="117" t="str">
        <f t="shared" si="6"/>
        <v>_EC</v>
      </c>
      <c r="AD29" s="117" t="str">
        <f t="shared" si="7"/>
        <v>_CAS</v>
      </c>
      <c r="AE29" s="117" t="str">
        <f t="shared" si="8"/>
        <v/>
      </c>
      <c r="AF29" s="117" t="str">
        <f>IF(LEN(A29)&gt;1,IF(COUNTIFS($AE$6:AE$503,LEFT(AE29,250))&gt;1,"Duplicate entry: you have two rows for the same substance and year",""),"")</f>
        <v/>
      </c>
      <c r="AG29" s="117" t="str">
        <f>IF(LEN(A29)&gt;0,IF(ISNUMBER(MATCH(A29,Annex_I_II_entries,0)),"","The Entry name is not within the dropdown list, make sure that you have not copied and pasted overwritting the cell format (with its correponding dropdown list) in column A"),"")</f>
        <v/>
      </c>
      <c r="AH29" s="117" t="str">
        <f t="shared" ca="1" si="9"/>
        <v/>
      </c>
      <c r="AI29" s="117" t="str">
        <f t="shared" ca="1" si="10"/>
        <v/>
      </c>
      <c r="AJ29" s="117" t="str">
        <f t="shared" si="11"/>
        <v/>
      </c>
      <c r="AK29" s="117" t="str">
        <f t="shared" si="12"/>
        <v/>
      </c>
      <c r="AL29" s="117" t="str">
        <f t="shared" si="13"/>
        <v/>
      </c>
      <c r="AM29" s="117" t="str">
        <f t="shared" si="14"/>
        <v/>
      </c>
      <c r="AN29" s="117" t="str">
        <f t="shared" si="15"/>
        <v/>
      </c>
      <c r="AO29" s="117" t="str">
        <f t="shared" si="16"/>
        <v/>
      </c>
      <c r="AP29" s="87"/>
    </row>
    <row r="30" spans="1:42" x14ac:dyDescent="0.2">
      <c r="A30" s="37"/>
      <c r="B30" s="37"/>
      <c r="C30" s="37"/>
      <c r="D30" s="64" t="str">
        <f>_xlfn.IFNA(VLOOKUP(A30,'Reference data SID'!$D$2:$Q$673,14,FALSE),"")</f>
        <v/>
      </c>
      <c r="E30" s="64" t="str">
        <f>_xlfn.IFNA(VLOOKUP(D30,'Reference data SID'!$C$3:$E$673,3,FALSE),"")</f>
        <v/>
      </c>
      <c r="F30" s="64" t="str">
        <f>_xlfn.IFNA(IF(E30=FALSE,D30,IF(ISBLANK(B30),VLOOKUP(C30,'Reference data SID'!$N:$P,3,FALSE),VLOOKUP(B30,'Reference data SID'!$M:$P,4,FALSE))),"")</f>
        <v/>
      </c>
      <c r="G30" s="64" t="str">
        <f t="shared" si="0"/>
        <v/>
      </c>
      <c r="H30" s="38" t="str">
        <f>_xlfn.IFNA(VLOOKUP(F30,'Reference data SID'!L:M,2,FALSE),"")</f>
        <v/>
      </c>
      <c r="I30" s="38" t="str">
        <f>_xlfn.IFNA(VLOOKUP(F30,'Reference data SID'!L:N,3,FALSE),"")</f>
        <v/>
      </c>
      <c r="J30" s="38" t="str">
        <f>_xlfn.IFNA(VLOOKUP(F30,'Reference data SID'!L:O,4,FALSE),"")</f>
        <v/>
      </c>
      <c r="K30" s="50"/>
      <c r="L30" s="50"/>
      <c r="M30" s="50"/>
      <c r="N30" s="50"/>
      <c r="O30" s="50"/>
      <c r="P30" s="50"/>
      <c r="Q30" s="50"/>
      <c r="R30" s="50"/>
      <c r="S30" s="50"/>
      <c r="T30" s="73" t="str">
        <f t="shared" ca="1" si="1"/>
        <v/>
      </c>
      <c r="U30" s="65" t="str">
        <f>IF(LEN(D30)=0,"",SUMIFS('1.(Optional) tonnage per use'!O$6:O$503,'1.(Optional) tonnage per use'!$G$6:$G$503,CONCATENATE(D30,F30),'1.(Optional) tonnage per use'!$N$6:$N$503,K30))</f>
        <v/>
      </c>
      <c r="V30" s="47" t="str">
        <f>IF(LEN(D30)=0,"",SUMIFS('1.(Optional) tonnage per use'!P$6:P$503,'1.(Optional) tonnage per use'!$G$6:$G$503,CONCATENATE(D30,F30),'1.(Optional) tonnage per use'!$N$6:$N$503,K30))</f>
        <v/>
      </c>
      <c r="W30" s="47" t="str">
        <f>IF(LEN(D30)=0,"",SUMIFS('1.(Optional) tonnage per use'!Q$6:Q$503,'1.(Optional) tonnage per use'!$G$6:$G$503,CONCATENATE(D30,F30),'1.(Optional) tonnage per use'!$N$6:$N$503,K30))</f>
        <v/>
      </c>
      <c r="X30" s="117" t="str">
        <f>_xlfn.IFNA(VLOOKUP(A30,'Reference data SID'!D:E,2,FALSE),"")</f>
        <v/>
      </c>
      <c r="Y30" s="117" t="str">
        <f t="shared" si="2"/>
        <v>not ok</v>
      </c>
      <c r="Z30" s="117" t="str">
        <f t="shared" si="3"/>
        <v>not ok</v>
      </c>
      <c r="AA30" s="117" t="str">
        <f t="shared" si="4"/>
        <v>ok</v>
      </c>
      <c r="AB30" s="117" t="str">
        <f t="shared" si="5"/>
        <v>not ok</v>
      </c>
      <c r="AC30" s="117" t="str">
        <f t="shared" si="6"/>
        <v>_EC</v>
      </c>
      <c r="AD30" s="117" t="str">
        <f t="shared" si="7"/>
        <v>_CAS</v>
      </c>
      <c r="AE30" s="117" t="str">
        <f t="shared" si="8"/>
        <v/>
      </c>
      <c r="AF30" s="117" t="str">
        <f>IF(LEN(A30)&gt;1,IF(COUNTIFS($AE$6:AE$503,LEFT(AE30,250))&gt;1,"Duplicate entry: you have two rows for the same substance and year",""),"")</f>
        <v/>
      </c>
      <c r="AG30" s="117" t="str">
        <f>IF(LEN(A30)&gt;0,IF(ISNUMBER(MATCH(A30,Annex_I_II_entries,0)),"","The Entry name is not within the dropdown list, make sure that you have not copied and pasted overwritting the cell format (with its correponding dropdown list) in column A"),"")</f>
        <v/>
      </c>
      <c r="AH30" s="117" t="str">
        <f t="shared" ca="1" si="9"/>
        <v/>
      </c>
      <c r="AI30" s="117" t="str">
        <f t="shared" ca="1" si="10"/>
        <v/>
      </c>
      <c r="AJ30" s="117" t="str">
        <f t="shared" si="11"/>
        <v/>
      </c>
      <c r="AK30" s="117" t="str">
        <f t="shared" si="12"/>
        <v/>
      </c>
      <c r="AL30" s="117" t="str">
        <f t="shared" si="13"/>
        <v/>
      </c>
      <c r="AM30" s="117" t="str">
        <f t="shared" si="14"/>
        <v/>
      </c>
      <c r="AN30" s="117" t="str">
        <f t="shared" si="15"/>
        <v/>
      </c>
      <c r="AO30" s="117" t="str">
        <f t="shared" si="16"/>
        <v/>
      </c>
      <c r="AP30" s="87"/>
    </row>
    <row r="31" spans="1:42" x14ac:dyDescent="0.2">
      <c r="A31" s="37"/>
      <c r="B31" s="37"/>
      <c r="C31" s="37"/>
      <c r="D31" s="64" t="str">
        <f>_xlfn.IFNA(VLOOKUP(A31,'Reference data SID'!$D$2:$Q$673,14,FALSE),"")</f>
        <v/>
      </c>
      <c r="E31" s="64" t="str">
        <f>_xlfn.IFNA(VLOOKUP(D31,'Reference data SID'!$C$3:$E$673,3,FALSE),"")</f>
        <v/>
      </c>
      <c r="F31" s="64" t="str">
        <f>_xlfn.IFNA(IF(E31=FALSE,D31,IF(ISBLANK(B31),VLOOKUP(C31,'Reference data SID'!$N:$P,3,FALSE),VLOOKUP(B31,'Reference data SID'!$M:$P,4,FALSE))),"")</f>
        <v/>
      </c>
      <c r="G31" s="64" t="str">
        <f t="shared" si="0"/>
        <v/>
      </c>
      <c r="H31" s="38" t="str">
        <f>_xlfn.IFNA(VLOOKUP(F31,'Reference data SID'!L:M,2,FALSE),"")</f>
        <v/>
      </c>
      <c r="I31" s="38" t="str">
        <f>_xlfn.IFNA(VLOOKUP(F31,'Reference data SID'!L:N,3,FALSE),"")</f>
        <v/>
      </c>
      <c r="J31" s="38" t="str">
        <f>_xlfn.IFNA(VLOOKUP(F31,'Reference data SID'!L:O,4,FALSE),"")</f>
        <v/>
      </c>
      <c r="K31" s="50"/>
      <c r="L31" s="50"/>
      <c r="M31" s="50"/>
      <c r="N31" s="50"/>
      <c r="O31" s="50"/>
      <c r="P31" s="50"/>
      <c r="Q31" s="50"/>
      <c r="R31" s="50"/>
      <c r="S31" s="50"/>
      <c r="T31" s="73" t="str">
        <f t="shared" ca="1" si="1"/>
        <v/>
      </c>
      <c r="U31" s="65" t="str">
        <f>IF(LEN(D31)=0,"",SUMIFS('1.(Optional) tonnage per use'!O$6:O$503,'1.(Optional) tonnage per use'!$G$6:$G$503,CONCATENATE(D31,F31),'1.(Optional) tonnage per use'!$N$6:$N$503,K31))</f>
        <v/>
      </c>
      <c r="V31" s="47" t="str">
        <f>IF(LEN(D31)=0,"",SUMIFS('1.(Optional) tonnage per use'!P$6:P$503,'1.(Optional) tonnage per use'!$G$6:$G$503,CONCATENATE(D31,F31),'1.(Optional) tonnage per use'!$N$6:$N$503,K31))</f>
        <v/>
      </c>
      <c r="W31" s="47" t="str">
        <f>IF(LEN(D31)=0,"",SUMIFS('1.(Optional) tonnage per use'!Q$6:Q$503,'1.(Optional) tonnage per use'!$G$6:$G$503,CONCATENATE(D31,F31),'1.(Optional) tonnage per use'!$N$6:$N$503,K31))</f>
        <v/>
      </c>
      <c r="X31" s="117" t="str">
        <f>_xlfn.IFNA(VLOOKUP(A31,'Reference data SID'!D:E,2,FALSE),"")</f>
        <v/>
      </c>
      <c r="Y31" s="117" t="str">
        <f t="shared" si="2"/>
        <v>not ok</v>
      </c>
      <c r="Z31" s="117" t="str">
        <f t="shared" si="3"/>
        <v>not ok</v>
      </c>
      <c r="AA31" s="117" t="str">
        <f t="shared" si="4"/>
        <v>ok</v>
      </c>
      <c r="AB31" s="117" t="str">
        <f t="shared" si="5"/>
        <v>not ok</v>
      </c>
      <c r="AC31" s="117" t="str">
        <f t="shared" si="6"/>
        <v>_EC</v>
      </c>
      <c r="AD31" s="117" t="str">
        <f t="shared" si="7"/>
        <v>_CAS</v>
      </c>
      <c r="AE31" s="117" t="str">
        <f t="shared" si="8"/>
        <v/>
      </c>
      <c r="AF31" s="117" t="str">
        <f>IF(LEN(A31)&gt;1,IF(COUNTIFS($AE$6:AE$503,LEFT(AE31,250))&gt;1,"Duplicate entry: you have two rows for the same substance and year",""),"")</f>
        <v/>
      </c>
      <c r="AG31" s="117" t="str">
        <f>IF(LEN(A31)&gt;0,IF(ISNUMBER(MATCH(A31,Annex_I_II_entries,0)),"","The Entry name is not within the dropdown list, make sure that you have not copied and pasted overwritting the cell format (with its correponding dropdown list) in column A"),"")</f>
        <v/>
      </c>
      <c r="AH31" s="117" t="str">
        <f t="shared" ca="1" si="9"/>
        <v/>
      </c>
      <c r="AI31" s="117" t="str">
        <f t="shared" ca="1" si="10"/>
        <v/>
      </c>
      <c r="AJ31" s="117" t="str">
        <f t="shared" si="11"/>
        <v/>
      </c>
      <c r="AK31" s="117" t="str">
        <f t="shared" si="12"/>
        <v/>
      </c>
      <c r="AL31" s="117" t="str">
        <f t="shared" si="13"/>
        <v/>
      </c>
      <c r="AM31" s="117" t="str">
        <f t="shared" si="14"/>
        <v/>
      </c>
      <c r="AN31" s="117" t="str">
        <f t="shared" si="15"/>
        <v/>
      </c>
      <c r="AO31" s="117" t="str">
        <f t="shared" si="16"/>
        <v/>
      </c>
      <c r="AP31" s="87"/>
    </row>
    <row r="32" spans="1:42" x14ac:dyDescent="0.2">
      <c r="A32" s="37"/>
      <c r="B32" s="37"/>
      <c r="C32" s="37"/>
      <c r="D32" s="64" t="str">
        <f>_xlfn.IFNA(VLOOKUP(A32,'Reference data SID'!$D$2:$Q$673,14,FALSE),"")</f>
        <v/>
      </c>
      <c r="E32" s="64" t="str">
        <f>_xlfn.IFNA(VLOOKUP(D32,'Reference data SID'!$C$3:$E$673,3,FALSE),"")</f>
        <v/>
      </c>
      <c r="F32" s="64" t="str">
        <f>_xlfn.IFNA(IF(E32=FALSE,D32,IF(ISBLANK(B32),VLOOKUP(C32,'Reference data SID'!$N:$P,3,FALSE),VLOOKUP(B32,'Reference data SID'!$M:$P,4,FALSE))),"")</f>
        <v/>
      </c>
      <c r="G32" s="64" t="str">
        <f t="shared" si="0"/>
        <v/>
      </c>
      <c r="H32" s="38" t="str">
        <f>_xlfn.IFNA(VLOOKUP(F32,'Reference data SID'!L:M,2,FALSE),"")</f>
        <v/>
      </c>
      <c r="I32" s="38" t="str">
        <f>_xlfn.IFNA(VLOOKUP(F32,'Reference data SID'!L:N,3,FALSE),"")</f>
        <v/>
      </c>
      <c r="J32" s="38" t="str">
        <f>_xlfn.IFNA(VLOOKUP(F32,'Reference data SID'!L:O,4,FALSE),"")</f>
        <v/>
      </c>
      <c r="K32" s="50"/>
      <c r="L32" s="50"/>
      <c r="M32" s="50"/>
      <c r="N32" s="50"/>
      <c r="O32" s="50"/>
      <c r="P32" s="50"/>
      <c r="Q32" s="50"/>
      <c r="R32" s="50"/>
      <c r="S32" s="50"/>
      <c r="T32" s="73" t="str">
        <f t="shared" ca="1" si="1"/>
        <v/>
      </c>
      <c r="U32" s="65" t="str">
        <f>IF(LEN(D32)=0,"",SUMIFS('1.(Optional) tonnage per use'!O$6:O$503,'1.(Optional) tonnage per use'!$G$6:$G$503,CONCATENATE(D32,F32),'1.(Optional) tonnage per use'!$N$6:$N$503,K32))</f>
        <v/>
      </c>
      <c r="V32" s="47" t="str">
        <f>IF(LEN(D32)=0,"",SUMIFS('1.(Optional) tonnage per use'!P$6:P$503,'1.(Optional) tonnage per use'!$G$6:$G$503,CONCATENATE(D32,F32),'1.(Optional) tonnage per use'!$N$6:$N$503,K32))</f>
        <v/>
      </c>
      <c r="W32" s="47" t="str">
        <f>IF(LEN(D32)=0,"",SUMIFS('1.(Optional) tonnage per use'!Q$6:Q$503,'1.(Optional) tonnage per use'!$G$6:$G$503,CONCATENATE(D32,F32),'1.(Optional) tonnage per use'!$N$6:$N$503,K32))</f>
        <v/>
      </c>
      <c r="X32" s="117" t="str">
        <f>_xlfn.IFNA(VLOOKUP(A32,'Reference data SID'!D:E,2,FALSE),"")</f>
        <v/>
      </c>
      <c r="Y32" s="117" t="str">
        <f t="shared" si="2"/>
        <v>not ok</v>
      </c>
      <c r="Z32" s="117" t="str">
        <f t="shared" si="3"/>
        <v>not ok</v>
      </c>
      <c r="AA32" s="117" t="str">
        <f t="shared" si="4"/>
        <v>ok</v>
      </c>
      <c r="AB32" s="117" t="str">
        <f t="shared" si="5"/>
        <v>not ok</v>
      </c>
      <c r="AC32" s="117" t="str">
        <f t="shared" si="6"/>
        <v>_EC</v>
      </c>
      <c r="AD32" s="117" t="str">
        <f t="shared" si="7"/>
        <v>_CAS</v>
      </c>
      <c r="AE32" s="117" t="str">
        <f t="shared" si="8"/>
        <v/>
      </c>
      <c r="AF32" s="117" t="str">
        <f>IF(LEN(A32)&gt;1,IF(COUNTIFS($AE$6:AE$503,LEFT(AE32,250))&gt;1,"Duplicate entry: you have two rows for the same substance and year",""),"")</f>
        <v/>
      </c>
      <c r="AG32" s="117" t="str">
        <f>IF(LEN(A32)&gt;0,IF(ISNUMBER(MATCH(A32,Annex_I_II_entries,0)),"","The Entry name is not within the dropdown list, make sure that you have not copied and pasted overwritting the cell format (with its correponding dropdown list) in column A"),"")</f>
        <v/>
      </c>
      <c r="AH32" s="117" t="str">
        <f t="shared" ca="1" si="9"/>
        <v/>
      </c>
      <c r="AI32" s="117" t="str">
        <f t="shared" ca="1" si="10"/>
        <v/>
      </c>
      <c r="AJ32" s="117" t="str">
        <f t="shared" si="11"/>
        <v/>
      </c>
      <c r="AK32" s="117" t="str">
        <f t="shared" si="12"/>
        <v/>
      </c>
      <c r="AL32" s="117" t="str">
        <f t="shared" si="13"/>
        <v/>
      </c>
      <c r="AM32" s="117" t="str">
        <f t="shared" si="14"/>
        <v/>
      </c>
      <c r="AN32" s="117" t="str">
        <f t="shared" si="15"/>
        <v/>
      </c>
      <c r="AO32" s="117" t="str">
        <f t="shared" si="16"/>
        <v/>
      </c>
      <c r="AP32" s="87"/>
    </row>
    <row r="33" spans="1:42" x14ac:dyDescent="0.2">
      <c r="A33" s="37"/>
      <c r="B33" s="37"/>
      <c r="C33" s="37"/>
      <c r="D33" s="64" t="str">
        <f>_xlfn.IFNA(VLOOKUP(A33,'Reference data SID'!$D$2:$Q$673,14,FALSE),"")</f>
        <v/>
      </c>
      <c r="E33" s="64" t="str">
        <f>_xlfn.IFNA(VLOOKUP(D33,'Reference data SID'!$C$3:$E$673,3,FALSE),"")</f>
        <v/>
      </c>
      <c r="F33" s="64" t="str">
        <f>_xlfn.IFNA(IF(E33=FALSE,D33,IF(ISBLANK(B33),VLOOKUP(C33,'Reference data SID'!$N:$P,3,FALSE),VLOOKUP(B33,'Reference data SID'!$M:$P,4,FALSE))),"")</f>
        <v/>
      </c>
      <c r="G33" s="64" t="str">
        <f t="shared" si="0"/>
        <v/>
      </c>
      <c r="H33" s="38" t="str">
        <f>_xlfn.IFNA(VLOOKUP(F33,'Reference data SID'!L:M,2,FALSE),"")</f>
        <v/>
      </c>
      <c r="I33" s="38" t="str">
        <f>_xlfn.IFNA(VLOOKUP(F33,'Reference data SID'!L:N,3,FALSE),"")</f>
        <v/>
      </c>
      <c r="J33" s="38" t="str">
        <f>_xlfn.IFNA(VLOOKUP(F33,'Reference data SID'!L:O,4,FALSE),"")</f>
        <v/>
      </c>
      <c r="K33" s="50"/>
      <c r="L33" s="50"/>
      <c r="M33" s="50"/>
      <c r="N33" s="50"/>
      <c r="O33" s="50"/>
      <c r="P33" s="50"/>
      <c r="Q33" s="50"/>
      <c r="R33" s="50"/>
      <c r="S33" s="50"/>
      <c r="T33" s="73" t="str">
        <f t="shared" ca="1" si="1"/>
        <v/>
      </c>
      <c r="U33" s="65" t="str">
        <f>IF(LEN(D33)=0,"",SUMIFS('1.(Optional) tonnage per use'!O$6:O$503,'1.(Optional) tonnage per use'!$G$6:$G$503,CONCATENATE(D33,F33),'1.(Optional) tonnage per use'!$N$6:$N$503,K33))</f>
        <v/>
      </c>
      <c r="V33" s="47" t="str">
        <f>IF(LEN(D33)=0,"",SUMIFS('1.(Optional) tonnage per use'!P$6:P$503,'1.(Optional) tonnage per use'!$G$6:$G$503,CONCATENATE(D33,F33),'1.(Optional) tonnage per use'!$N$6:$N$503,K33))</f>
        <v/>
      </c>
      <c r="W33" s="47" t="str">
        <f>IF(LEN(D33)=0,"",SUMIFS('1.(Optional) tonnage per use'!Q$6:Q$503,'1.(Optional) tonnage per use'!$G$6:$G$503,CONCATENATE(D33,F33),'1.(Optional) tonnage per use'!$N$6:$N$503,K33))</f>
        <v/>
      </c>
      <c r="X33" s="117" t="str">
        <f>_xlfn.IFNA(VLOOKUP(A33,'Reference data SID'!D:E,2,FALSE),"")</f>
        <v/>
      </c>
      <c r="Y33" s="117" t="str">
        <f t="shared" si="2"/>
        <v>not ok</v>
      </c>
      <c r="Z33" s="117" t="str">
        <f t="shared" si="3"/>
        <v>not ok</v>
      </c>
      <c r="AA33" s="117" t="str">
        <f t="shared" si="4"/>
        <v>ok</v>
      </c>
      <c r="AB33" s="117" t="str">
        <f t="shared" si="5"/>
        <v>not ok</v>
      </c>
      <c r="AC33" s="117" t="str">
        <f t="shared" si="6"/>
        <v>_EC</v>
      </c>
      <c r="AD33" s="117" t="str">
        <f t="shared" si="7"/>
        <v>_CAS</v>
      </c>
      <c r="AE33" s="117" t="str">
        <f t="shared" si="8"/>
        <v/>
      </c>
      <c r="AF33" s="117" t="str">
        <f>IF(LEN(A33)&gt;1,IF(COUNTIFS($AE$6:AE$503,LEFT(AE33,250))&gt;1,"Duplicate entry: you have two rows for the same substance and year",""),"")</f>
        <v/>
      </c>
      <c r="AG33" s="117" t="str">
        <f>IF(LEN(A33)&gt;0,IF(ISNUMBER(MATCH(A33,Annex_I_II_entries,0)),"","The Entry name is not within the dropdown list, make sure that you have not copied and pasted overwritting the cell format (with its correponding dropdown list) in column A"),"")</f>
        <v/>
      </c>
      <c r="AH33" s="117" t="str">
        <f t="shared" ca="1" si="9"/>
        <v/>
      </c>
      <c r="AI33" s="117" t="str">
        <f t="shared" ca="1" si="10"/>
        <v/>
      </c>
      <c r="AJ33" s="117" t="str">
        <f t="shared" si="11"/>
        <v/>
      </c>
      <c r="AK33" s="117" t="str">
        <f t="shared" si="12"/>
        <v/>
      </c>
      <c r="AL33" s="117" t="str">
        <f t="shared" si="13"/>
        <v/>
      </c>
      <c r="AM33" s="117" t="str">
        <f t="shared" si="14"/>
        <v/>
      </c>
      <c r="AN33" s="117" t="str">
        <f t="shared" si="15"/>
        <v/>
      </c>
      <c r="AO33" s="117" t="str">
        <f t="shared" si="16"/>
        <v/>
      </c>
      <c r="AP33" s="87"/>
    </row>
    <row r="34" spans="1:42" x14ac:dyDescent="0.2">
      <c r="A34" s="37"/>
      <c r="B34" s="37"/>
      <c r="C34" s="37"/>
      <c r="D34" s="64" t="str">
        <f>_xlfn.IFNA(VLOOKUP(A34,'Reference data SID'!$D$2:$Q$673,14,FALSE),"")</f>
        <v/>
      </c>
      <c r="E34" s="64" t="str">
        <f>_xlfn.IFNA(VLOOKUP(D34,'Reference data SID'!$C$3:$E$673,3,FALSE),"")</f>
        <v/>
      </c>
      <c r="F34" s="64" t="str">
        <f>_xlfn.IFNA(IF(E34=FALSE,D34,IF(ISBLANK(B34),VLOOKUP(C34,'Reference data SID'!$N:$P,3,FALSE),VLOOKUP(B34,'Reference data SID'!$M:$P,4,FALSE))),"")</f>
        <v/>
      </c>
      <c r="G34" s="64" t="str">
        <f t="shared" si="0"/>
        <v/>
      </c>
      <c r="H34" s="38" t="str">
        <f>_xlfn.IFNA(VLOOKUP(F34,'Reference data SID'!L:M,2,FALSE),"")</f>
        <v/>
      </c>
      <c r="I34" s="38" t="str">
        <f>_xlfn.IFNA(VLOOKUP(F34,'Reference data SID'!L:N,3,FALSE),"")</f>
        <v/>
      </c>
      <c r="J34" s="38" t="str">
        <f>_xlfn.IFNA(VLOOKUP(F34,'Reference data SID'!L:O,4,FALSE),"")</f>
        <v/>
      </c>
      <c r="K34" s="50"/>
      <c r="L34" s="50"/>
      <c r="M34" s="50"/>
      <c r="N34" s="50"/>
      <c r="O34" s="50"/>
      <c r="P34" s="50"/>
      <c r="Q34" s="50"/>
      <c r="R34" s="50"/>
      <c r="S34" s="50"/>
      <c r="T34" s="73" t="str">
        <f t="shared" ca="1" si="1"/>
        <v/>
      </c>
      <c r="U34" s="65" t="str">
        <f>IF(LEN(D34)=0,"",SUMIFS('1.(Optional) tonnage per use'!O$6:O$503,'1.(Optional) tonnage per use'!$G$6:$G$503,CONCATENATE(D34,F34),'1.(Optional) tonnage per use'!$N$6:$N$503,K34))</f>
        <v/>
      </c>
      <c r="V34" s="47" t="str">
        <f>IF(LEN(D34)=0,"",SUMIFS('1.(Optional) tonnage per use'!P$6:P$503,'1.(Optional) tonnage per use'!$G$6:$G$503,CONCATENATE(D34,F34),'1.(Optional) tonnage per use'!$N$6:$N$503,K34))</f>
        <v/>
      </c>
      <c r="W34" s="47" t="str">
        <f>IF(LEN(D34)=0,"",SUMIFS('1.(Optional) tonnage per use'!Q$6:Q$503,'1.(Optional) tonnage per use'!$G$6:$G$503,CONCATENATE(D34,F34),'1.(Optional) tonnage per use'!$N$6:$N$503,K34))</f>
        <v/>
      </c>
      <c r="X34" s="117" t="str">
        <f>_xlfn.IFNA(VLOOKUP(A34,'Reference data SID'!D:E,2,FALSE),"")</f>
        <v/>
      </c>
      <c r="Y34" s="117" t="str">
        <f t="shared" si="2"/>
        <v>not ok</v>
      </c>
      <c r="Z34" s="117" t="str">
        <f t="shared" si="3"/>
        <v>not ok</v>
      </c>
      <c r="AA34" s="117" t="str">
        <f t="shared" si="4"/>
        <v>ok</v>
      </c>
      <c r="AB34" s="117" t="str">
        <f t="shared" si="5"/>
        <v>not ok</v>
      </c>
      <c r="AC34" s="117" t="str">
        <f t="shared" si="6"/>
        <v>_EC</v>
      </c>
      <c r="AD34" s="117" t="str">
        <f t="shared" si="7"/>
        <v>_CAS</v>
      </c>
      <c r="AE34" s="117" t="str">
        <f t="shared" si="8"/>
        <v/>
      </c>
      <c r="AF34" s="117" t="str">
        <f>IF(LEN(A34)&gt;1,IF(COUNTIFS($AE$6:AE$503,LEFT(AE34,250))&gt;1,"Duplicate entry: you have two rows for the same substance and year",""),"")</f>
        <v/>
      </c>
      <c r="AG34" s="117" t="str">
        <f>IF(LEN(A34)&gt;0,IF(ISNUMBER(MATCH(A34,Annex_I_II_entries,0)),"","The Entry name is not within the dropdown list, make sure that you have not copied and pasted overwritting the cell format (with its correponding dropdown list) in column A"),"")</f>
        <v/>
      </c>
      <c r="AH34" s="117" t="str">
        <f t="shared" ca="1" si="9"/>
        <v/>
      </c>
      <c r="AI34" s="117" t="str">
        <f t="shared" ca="1" si="10"/>
        <v/>
      </c>
      <c r="AJ34" s="117" t="str">
        <f t="shared" si="11"/>
        <v/>
      </c>
      <c r="AK34" s="117" t="str">
        <f t="shared" si="12"/>
        <v/>
      </c>
      <c r="AL34" s="117" t="str">
        <f t="shared" si="13"/>
        <v/>
      </c>
      <c r="AM34" s="117" t="str">
        <f t="shared" si="14"/>
        <v/>
      </c>
      <c r="AN34" s="117" t="str">
        <f t="shared" si="15"/>
        <v/>
      </c>
      <c r="AO34" s="117" t="str">
        <f t="shared" si="16"/>
        <v/>
      </c>
      <c r="AP34" s="87"/>
    </row>
    <row r="35" spans="1:42" x14ac:dyDescent="0.2">
      <c r="A35" s="37"/>
      <c r="B35" s="37"/>
      <c r="C35" s="37"/>
      <c r="D35" s="64" t="str">
        <f>_xlfn.IFNA(VLOOKUP(A35,'Reference data SID'!$D$2:$Q$673,14,FALSE),"")</f>
        <v/>
      </c>
      <c r="E35" s="64" t="str">
        <f>_xlfn.IFNA(VLOOKUP(D35,'Reference data SID'!$C$3:$E$673,3,FALSE),"")</f>
        <v/>
      </c>
      <c r="F35" s="64" t="str">
        <f>_xlfn.IFNA(IF(E35=FALSE,D35,IF(ISBLANK(B35),VLOOKUP(C35,'Reference data SID'!$N:$P,3,FALSE),VLOOKUP(B35,'Reference data SID'!$M:$P,4,FALSE))),"")</f>
        <v/>
      </c>
      <c r="G35" s="64" t="str">
        <f t="shared" si="0"/>
        <v/>
      </c>
      <c r="H35" s="38" t="str">
        <f>_xlfn.IFNA(VLOOKUP(F35,'Reference data SID'!L:M,2,FALSE),"")</f>
        <v/>
      </c>
      <c r="I35" s="38" t="str">
        <f>_xlfn.IFNA(VLOOKUP(F35,'Reference data SID'!L:N,3,FALSE),"")</f>
        <v/>
      </c>
      <c r="J35" s="38" t="str">
        <f>_xlfn.IFNA(VLOOKUP(F35,'Reference data SID'!L:O,4,FALSE),"")</f>
        <v/>
      </c>
      <c r="K35" s="50"/>
      <c r="L35" s="50"/>
      <c r="M35" s="50"/>
      <c r="N35" s="50"/>
      <c r="O35" s="50"/>
      <c r="P35" s="50"/>
      <c r="Q35" s="50"/>
      <c r="R35" s="50"/>
      <c r="S35" s="50"/>
      <c r="T35" s="73" t="str">
        <f t="shared" ca="1" si="1"/>
        <v/>
      </c>
      <c r="U35" s="65" t="str">
        <f>IF(LEN(D35)=0,"",SUMIFS('1.(Optional) tonnage per use'!O$6:O$503,'1.(Optional) tonnage per use'!$G$6:$G$503,CONCATENATE(D35,F35),'1.(Optional) tonnage per use'!$N$6:$N$503,K35))</f>
        <v/>
      </c>
      <c r="V35" s="47" t="str">
        <f>IF(LEN(D35)=0,"",SUMIFS('1.(Optional) tonnage per use'!P$6:P$503,'1.(Optional) tonnage per use'!$G$6:$G$503,CONCATENATE(D35,F35),'1.(Optional) tonnage per use'!$N$6:$N$503,K35))</f>
        <v/>
      </c>
      <c r="W35" s="47" t="str">
        <f>IF(LEN(D35)=0,"",SUMIFS('1.(Optional) tonnage per use'!Q$6:Q$503,'1.(Optional) tonnage per use'!$G$6:$G$503,CONCATENATE(D35,F35),'1.(Optional) tonnage per use'!$N$6:$N$503,K35))</f>
        <v/>
      </c>
      <c r="X35" s="117" t="str">
        <f>_xlfn.IFNA(VLOOKUP(A35,'Reference data SID'!D:E,2,FALSE),"")</f>
        <v/>
      </c>
      <c r="Y35" s="117" t="str">
        <f t="shared" si="2"/>
        <v>not ok</v>
      </c>
      <c r="Z35" s="117" t="str">
        <f t="shared" si="3"/>
        <v>not ok</v>
      </c>
      <c r="AA35" s="117" t="str">
        <f t="shared" si="4"/>
        <v>ok</v>
      </c>
      <c r="AB35" s="117" t="str">
        <f t="shared" si="5"/>
        <v>not ok</v>
      </c>
      <c r="AC35" s="117" t="str">
        <f t="shared" si="6"/>
        <v>_EC</v>
      </c>
      <c r="AD35" s="117" t="str">
        <f t="shared" si="7"/>
        <v>_CAS</v>
      </c>
      <c r="AE35" s="117" t="str">
        <f t="shared" si="8"/>
        <v/>
      </c>
      <c r="AF35" s="117" t="str">
        <f>IF(LEN(A35)&gt;1,IF(COUNTIFS($AE$6:AE$503,LEFT(AE35,250))&gt;1,"Duplicate entry: you have two rows for the same substance and year",""),"")</f>
        <v/>
      </c>
      <c r="AG35" s="117" t="str">
        <f>IF(LEN(A35)&gt;0,IF(ISNUMBER(MATCH(A35,Annex_I_II_entries,0)),"","The Entry name is not within the dropdown list, make sure that you have not copied and pasted overwritting the cell format (with its correponding dropdown list) in column A"),"")</f>
        <v/>
      </c>
      <c r="AH35" s="117" t="str">
        <f t="shared" ca="1" si="9"/>
        <v/>
      </c>
      <c r="AI35" s="117" t="str">
        <f t="shared" ca="1" si="10"/>
        <v/>
      </c>
      <c r="AJ35" s="117" t="str">
        <f t="shared" si="11"/>
        <v/>
      </c>
      <c r="AK35" s="117" t="str">
        <f t="shared" si="12"/>
        <v/>
      </c>
      <c r="AL35" s="117" t="str">
        <f t="shared" si="13"/>
        <v/>
      </c>
      <c r="AM35" s="117" t="str">
        <f t="shared" si="14"/>
        <v/>
      </c>
      <c r="AN35" s="117" t="str">
        <f t="shared" si="15"/>
        <v/>
      </c>
      <c r="AO35" s="117" t="str">
        <f t="shared" si="16"/>
        <v/>
      </c>
      <c r="AP35" s="87"/>
    </row>
    <row r="36" spans="1:42" x14ac:dyDescent="0.2">
      <c r="A36" s="37"/>
      <c r="B36" s="37"/>
      <c r="C36" s="37"/>
      <c r="D36" s="64" t="str">
        <f>_xlfn.IFNA(VLOOKUP(A36,'Reference data SID'!$D$2:$Q$673,14,FALSE),"")</f>
        <v/>
      </c>
      <c r="E36" s="64" t="str">
        <f>_xlfn.IFNA(VLOOKUP(D36,'Reference data SID'!$C$3:$E$673,3,FALSE),"")</f>
        <v/>
      </c>
      <c r="F36" s="64" t="str">
        <f>_xlfn.IFNA(IF(E36=FALSE,D36,IF(ISBLANK(B36),VLOOKUP(C36,'Reference data SID'!$N:$P,3,FALSE),VLOOKUP(B36,'Reference data SID'!$M:$P,4,FALSE))),"")</f>
        <v/>
      </c>
      <c r="G36" s="64" t="str">
        <f t="shared" si="0"/>
        <v/>
      </c>
      <c r="H36" s="38" t="str">
        <f>_xlfn.IFNA(VLOOKUP(F36,'Reference data SID'!L:M,2,FALSE),"")</f>
        <v/>
      </c>
      <c r="I36" s="38" t="str">
        <f>_xlfn.IFNA(VLOOKUP(F36,'Reference data SID'!L:N,3,FALSE),"")</f>
        <v/>
      </c>
      <c r="J36" s="38" t="str">
        <f>_xlfn.IFNA(VLOOKUP(F36,'Reference data SID'!L:O,4,FALSE),"")</f>
        <v/>
      </c>
      <c r="K36" s="50"/>
      <c r="L36" s="50"/>
      <c r="M36" s="50"/>
      <c r="N36" s="50"/>
      <c r="O36" s="50"/>
      <c r="P36" s="50"/>
      <c r="Q36" s="50"/>
      <c r="R36" s="50"/>
      <c r="S36" s="50"/>
      <c r="T36" s="73" t="str">
        <f t="shared" ca="1" si="1"/>
        <v/>
      </c>
      <c r="U36" s="65" t="str">
        <f>IF(LEN(D36)=0,"",SUMIFS('1.(Optional) tonnage per use'!O$6:O$503,'1.(Optional) tonnage per use'!$G$6:$G$503,CONCATENATE(D36,F36),'1.(Optional) tonnage per use'!$N$6:$N$503,K36))</f>
        <v/>
      </c>
      <c r="V36" s="47" t="str">
        <f>IF(LEN(D36)=0,"",SUMIFS('1.(Optional) tonnage per use'!P$6:P$503,'1.(Optional) tonnage per use'!$G$6:$G$503,CONCATENATE(D36,F36),'1.(Optional) tonnage per use'!$N$6:$N$503,K36))</f>
        <v/>
      </c>
      <c r="W36" s="47" t="str">
        <f>IF(LEN(D36)=0,"",SUMIFS('1.(Optional) tonnage per use'!Q$6:Q$503,'1.(Optional) tonnage per use'!$G$6:$G$503,CONCATENATE(D36,F36),'1.(Optional) tonnage per use'!$N$6:$N$503,K36))</f>
        <v/>
      </c>
      <c r="X36" s="117" t="str">
        <f>_xlfn.IFNA(VLOOKUP(A36,'Reference data SID'!D:E,2,FALSE),"")</f>
        <v/>
      </c>
      <c r="Y36" s="117" t="str">
        <f t="shared" si="2"/>
        <v>not ok</v>
      </c>
      <c r="Z36" s="117" t="str">
        <f t="shared" si="3"/>
        <v>not ok</v>
      </c>
      <c r="AA36" s="117" t="str">
        <f t="shared" si="4"/>
        <v>ok</v>
      </c>
      <c r="AB36" s="117" t="str">
        <f t="shared" si="5"/>
        <v>not ok</v>
      </c>
      <c r="AC36" s="117" t="str">
        <f t="shared" si="6"/>
        <v>_EC</v>
      </c>
      <c r="AD36" s="117" t="str">
        <f t="shared" si="7"/>
        <v>_CAS</v>
      </c>
      <c r="AE36" s="117" t="str">
        <f t="shared" si="8"/>
        <v/>
      </c>
      <c r="AF36" s="117" t="str">
        <f>IF(LEN(A36)&gt;1,IF(COUNTIFS($AE$6:AE$503,LEFT(AE36,250))&gt;1,"Duplicate entry: you have two rows for the same substance and year",""),"")</f>
        <v/>
      </c>
      <c r="AG36" s="117" t="str">
        <f>IF(LEN(A36)&gt;0,IF(ISNUMBER(MATCH(A36,Annex_I_II_entries,0)),"","The Entry name is not within the dropdown list, make sure that you have not copied and pasted overwritting the cell format (with its correponding dropdown list) in column A"),"")</f>
        <v/>
      </c>
      <c r="AH36" s="117" t="str">
        <f t="shared" ca="1" si="9"/>
        <v/>
      </c>
      <c r="AI36" s="117" t="str">
        <f t="shared" ca="1" si="10"/>
        <v/>
      </c>
      <c r="AJ36" s="117" t="str">
        <f t="shared" si="11"/>
        <v/>
      </c>
      <c r="AK36" s="117" t="str">
        <f t="shared" si="12"/>
        <v/>
      </c>
      <c r="AL36" s="117" t="str">
        <f t="shared" si="13"/>
        <v/>
      </c>
      <c r="AM36" s="117" t="str">
        <f t="shared" si="14"/>
        <v/>
      </c>
      <c r="AN36" s="117" t="str">
        <f t="shared" si="15"/>
        <v/>
      </c>
      <c r="AO36" s="117" t="str">
        <f t="shared" si="16"/>
        <v/>
      </c>
      <c r="AP36" s="87"/>
    </row>
    <row r="37" spans="1:42" x14ac:dyDescent="0.2">
      <c r="A37" s="37"/>
      <c r="B37" s="37"/>
      <c r="C37" s="37"/>
      <c r="D37" s="64" t="str">
        <f>_xlfn.IFNA(VLOOKUP(A37,'Reference data SID'!$D$2:$Q$673,14,FALSE),"")</f>
        <v/>
      </c>
      <c r="E37" s="64" t="str">
        <f>_xlfn.IFNA(VLOOKUP(D37,'Reference data SID'!$C$3:$E$673,3,FALSE),"")</f>
        <v/>
      </c>
      <c r="F37" s="64" t="str">
        <f>_xlfn.IFNA(IF(E37=FALSE,D37,IF(ISBLANK(B37),VLOOKUP(C37,'Reference data SID'!$N:$P,3,FALSE),VLOOKUP(B37,'Reference data SID'!$M:$P,4,FALSE))),"")</f>
        <v/>
      </c>
      <c r="G37" s="64" t="str">
        <f t="shared" si="0"/>
        <v/>
      </c>
      <c r="H37" s="38" t="str">
        <f>_xlfn.IFNA(VLOOKUP(F37,'Reference data SID'!L:M,2,FALSE),"")</f>
        <v/>
      </c>
      <c r="I37" s="38" t="str">
        <f>_xlfn.IFNA(VLOOKUP(F37,'Reference data SID'!L:N,3,FALSE),"")</f>
        <v/>
      </c>
      <c r="J37" s="38" t="str">
        <f>_xlfn.IFNA(VLOOKUP(F37,'Reference data SID'!L:O,4,FALSE),"")</f>
        <v/>
      </c>
      <c r="K37" s="50"/>
      <c r="L37" s="50"/>
      <c r="M37" s="50"/>
      <c r="N37" s="50"/>
      <c r="O37" s="50"/>
      <c r="P37" s="50"/>
      <c r="Q37" s="50"/>
      <c r="R37" s="50"/>
      <c r="S37" s="50"/>
      <c r="T37" s="73" t="str">
        <f t="shared" ca="1" si="1"/>
        <v/>
      </c>
      <c r="U37" s="65" t="str">
        <f>IF(LEN(D37)=0,"",SUMIFS('1.(Optional) tonnage per use'!O$6:O$503,'1.(Optional) tonnage per use'!$G$6:$G$503,CONCATENATE(D37,F37),'1.(Optional) tonnage per use'!$N$6:$N$503,K37))</f>
        <v/>
      </c>
      <c r="V37" s="47" t="str">
        <f>IF(LEN(D37)=0,"",SUMIFS('1.(Optional) tonnage per use'!P$6:P$503,'1.(Optional) tonnage per use'!$G$6:$G$503,CONCATENATE(D37,F37),'1.(Optional) tonnage per use'!$N$6:$N$503,K37))</f>
        <v/>
      </c>
      <c r="W37" s="47" t="str">
        <f>IF(LEN(D37)=0,"",SUMIFS('1.(Optional) tonnage per use'!Q$6:Q$503,'1.(Optional) tonnage per use'!$G$6:$G$503,CONCATENATE(D37,F37),'1.(Optional) tonnage per use'!$N$6:$N$503,K37))</f>
        <v/>
      </c>
      <c r="X37" s="117" t="str">
        <f>_xlfn.IFNA(VLOOKUP(A37,'Reference data SID'!D:E,2,FALSE),"")</f>
        <v/>
      </c>
      <c r="Y37" s="117" t="str">
        <f t="shared" si="2"/>
        <v>not ok</v>
      </c>
      <c r="Z37" s="117" t="str">
        <f t="shared" si="3"/>
        <v>not ok</v>
      </c>
      <c r="AA37" s="117" t="str">
        <f t="shared" si="4"/>
        <v>ok</v>
      </c>
      <c r="AB37" s="117" t="str">
        <f t="shared" si="5"/>
        <v>not ok</v>
      </c>
      <c r="AC37" s="117" t="str">
        <f t="shared" si="6"/>
        <v>_EC</v>
      </c>
      <c r="AD37" s="117" t="str">
        <f t="shared" si="7"/>
        <v>_CAS</v>
      </c>
      <c r="AE37" s="117" t="str">
        <f t="shared" si="8"/>
        <v/>
      </c>
      <c r="AF37" s="117" t="str">
        <f>IF(LEN(A37)&gt;1,IF(COUNTIFS($AE$6:AE$503,LEFT(AE37,250))&gt;1,"Duplicate entry: you have two rows for the same substance and year",""),"")</f>
        <v/>
      </c>
      <c r="AG37" s="117" t="str">
        <f>IF(LEN(A37)&gt;0,IF(ISNUMBER(MATCH(A37,Annex_I_II_entries,0)),"","The Entry name is not within the dropdown list, make sure that you have not copied and pasted overwritting the cell format (with its correponding dropdown list) in column A"),"")</f>
        <v/>
      </c>
      <c r="AH37" s="117" t="str">
        <f t="shared" ca="1" si="9"/>
        <v/>
      </c>
      <c r="AI37" s="117" t="str">
        <f t="shared" ca="1" si="10"/>
        <v/>
      </c>
      <c r="AJ37" s="117" t="str">
        <f t="shared" si="11"/>
        <v/>
      </c>
      <c r="AK37" s="117" t="str">
        <f t="shared" si="12"/>
        <v/>
      </c>
      <c r="AL37" s="117" t="str">
        <f t="shared" si="13"/>
        <v/>
      </c>
      <c r="AM37" s="117" t="str">
        <f t="shared" si="14"/>
        <v/>
      </c>
      <c r="AN37" s="117" t="str">
        <f t="shared" si="15"/>
        <v/>
      </c>
      <c r="AO37" s="117" t="str">
        <f t="shared" si="16"/>
        <v/>
      </c>
      <c r="AP37" s="87"/>
    </row>
    <row r="38" spans="1:42" x14ac:dyDescent="0.2">
      <c r="A38" s="37"/>
      <c r="B38" s="37"/>
      <c r="C38" s="37"/>
      <c r="D38" s="64" t="str">
        <f>_xlfn.IFNA(VLOOKUP(A38,'Reference data SID'!$D$2:$Q$673,14,FALSE),"")</f>
        <v/>
      </c>
      <c r="E38" s="64" t="str">
        <f>_xlfn.IFNA(VLOOKUP(D38,'Reference data SID'!$C$3:$E$673,3,FALSE),"")</f>
        <v/>
      </c>
      <c r="F38" s="64" t="str">
        <f>_xlfn.IFNA(IF(E38=FALSE,D38,IF(ISBLANK(B38),VLOOKUP(C38,'Reference data SID'!$N:$P,3,FALSE),VLOOKUP(B38,'Reference data SID'!$M:$P,4,FALSE))),"")</f>
        <v/>
      </c>
      <c r="G38" s="64" t="str">
        <f t="shared" si="0"/>
        <v/>
      </c>
      <c r="H38" s="38" t="str">
        <f>_xlfn.IFNA(VLOOKUP(F38,'Reference data SID'!L:M,2,FALSE),"")</f>
        <v/>
      </c>
      <c r="I38" s="38" t="str">
        <f>_xlfn.IFNA(VLOOKUP(F38,'Reference data SID'!L:N,3,FALSE),"")</f>
        <v/>
      </c>
      <c r="J38" s="38" t="str">
        <f>_xlfn.IFNA(VLOOKUP(F38,'Reference data SID'!L:O,4,FALSE),"")</f>
        <v/>
      </c>
      <c r="K38" s="50"/>
      <c r="L38" s="50"/>
      <c r="M38" s="50"/>
      <c r="N38" s="50"/>
      <c r="O38" s="50"/>
      <c r="P38" s="50"/>
      <c r="Q38" s="50"/>
      <c r="R38" s="50"/>
      <c r="S38" s="50"/>
      <c r="T38" s="73" t="str">
        <f t="shared" ca="1" si="1"/>
        <v/>
      </c>
      <c r="U38" s="65" t="str">
        <f>IF(LEN(D38)=0,"",SUMIFS('1.(Optional) tonnage per use'!O$6:O$503,'1.(Optional) tonnage per use'!$G$6:$G$503,CONCATENATE(D38,F38),'1.(Optional) tonnage per use'!$N$6:$N$503,K38))</f>
        <v/>
      </c>
      <c r="V38" s="47" t="str">
        <f>IF(LEN(D38)=0,"",SUMIFS('1.(Optional) tonnage per use'!P$6:P$503,'1.(Optional) tonnage per use'!$G$6:$G$503,CONCATENATE(D38,F38),'1.(Optional) tonnage per use'!$N$6:$N$503,K38))</f>
        <v/>
      </c>
      <c r="W38" s="47" t="str">
        <f>IF(LEN(D38)=0,"",SUMIFS('1.(Optional) tonnage per use'!Q$6:Q$503,'1.(Optional) tonnage per use'!$G$6:$G$503,CONCATENATE(D38,F38),'1.(Optional) tonnage per use'!$N$6:$N$503,K38))</f>
        <v/>
      </c>
      <c r="X38" s="117" t="str">
        <f>_xlfn.IFNA(VLOOKUP(A38,'Reference data SID'!D:E,2,FALSE),"")</f>
        <v/>
      </c>
      <c r="Y38" s="117" t="str">
        <f t="shared" si="2"/>
        <v>not ok</v>
      </c>
      <c r="Z38" s="117" t="str">
        <f t="shared" si="3"/>
        <v>not ok</v>
      </c>
      <c r="AA38" s="117" t="str">
        <f t="shared" si="4"/>
        <v>ok</v>
      </c>
      <c r="AB38" s="117" t="str">
        <f t="shared" si="5"/>
        <v>not ok</v>
      </c>
      <c r="AC38" s="117" t="str">
        <f t="shared" si="6"/>
        <v>_EC</v>
      </c>
      <c r="AD38" s="117" t="str">
        <f t="shared" si="7"/>
        <v>_CAS</v>
      </c>
      <c r="AE38" s="117" t="str">
        <f t="shared" si="8"/>
        <v/>
      </c>
      <c r="AF38" s="117" t="str">
        <f>IF(LEN(A38)&gt;1,IF(COUNTIFS($AE$6:AE$503,LEFT(AE38,250))&gt;1,"Duplicate entry: you have two rows for the same substance and year",""),"")</f>
        <v/>
      </c>
      <c r="AG38" s="117" t="str">
        <f>IF(LEN(A38)&gt;0,IF(ISNUMBER(MATCH(A38,Annex_I_II_entries,0)),"","The Entry name is not within the dropdown list, make sure that you have not copied and pasted overwritting the cell format (with its correponding dropdown list) in column A"),"")</f>
        <v/>
      </c>
      <c r="AH38" s="117" t="str">
        <f t="shared" ca="1" si="9"/>
        <v/>
      </c>
      <c r="AI38" s="117" t="str">
        <f t="shared" ca="1" si="10"/>
        <v/>
      </c>
      <c r="AJ38" s="117" t="str">
        <f t="shared" si="11"/>
        <v/>
      </c>
      <c r="AK38" s="117" t="str">
        <f t="shared" si="12"/>
        <v/>
      </c>
      <c r="AL38" s="117" t="str">
        <f t="shared" si="13"/>
        <v/>
      </c>
      <c r="AM38" s="117" t="str">
        <f t="shared" si="14"/>
        <v/>
      </c>
      <c r="AN38" s="117" t="str">
        <f t="shared" si="15"/>
        <v/>
      </c>
      <c r="AO38" s="117" t="str">
        <f t="shared" si="16"/>
        <v/>
      </c>
      <c r="AP38" s="87"/>
    </row>
    <row r="39" spans="1:42" x14ac:dyDescent="0.2">
      <c r="A39" s="37"/>
      <c r="B39" s="37"/>
      <c r="C39" s="37"/>
      <c r="D39" s="64" t="str">
        <f>_xlfn.IFNA(VLOOKUP(A39,'Reference data SID'!$D$2:$Q$673,14,FALSE),"")</f>
        <v/>
      </c>
      <c r="E39" s="64" t="str">
        <f>_xlfn.IFNA(VLOOKUP(D39,'Reference data SID'!$C$3:$E$673,3,FALSE),"")</f>
        <v/>
      </c>
      <c r="F39" s="64" t="str">
        <f>_xlfn.IFNA(IF(E39=FALSE,D39,IF(ISBLANK(B39),VLOOKUP(C39,'Reference data SID'!$N:$P,3,FALSE),VLOOKUP(B39,'Reference data SID'!$M:$P,4,FALSE))),"")</f>
        <v/>
      </c>
      <c r="G39" s="64" t="str">
        <f t="shared" si="0"/>
        <v/>
      </c>
      <c r="H39" s="38" t="str">
        <f>_xlfn.IFNA(VLOOKUP(F39,'Reference data SID'!L:M,2,FALSE),"")</f>
        <v/>
      </c>
      <c r="I39" s="38" t="str">
        <f>_xlfn.IFNA(VLOOKUP(F39,'Reference data SID'!L:N,3,FALSE),"")</f>
        <v/>
      </c>
      <c r="J39" s="38" t="str">
        <f>_xlfn.IFNA(VLOOKUP(F39,'Reference data SID'!L:O,4,FALSE),"")</f>
        <v/>
      </c>
      <c r="K39" s="50"/>
      <c r="L39" s="50"/>
      <c r="M39" s="50"/>
      <c r="N39" s="50"/>
      <c r="O39" s="50"/>
      <c r="P39" s="50"/>
      <c r="Q39" s="50"/>
      <c r="R39" s="50"/>
      <c r="S39" s="50"/>
      <c r="T39" s="73" t="str">
        <f t="shared" ca="1" si="1"/>
        <v/>
      </c>
      <c r="U39" s="65" t="str">
        <f>IF(LEN(D39)=0,"",SUMIFS('1.(Optional) tonnage per use'!O$6:O$503,'1.(Optional) tonnage per use'!$G$6:$G$503,CONCATENATE(D39,F39),'1.(Optional) tonnage per use'!$N$6:$N$503,K39))</f>
        <v/>
      </c>
      <c r="V39" s="47" t="str">
        <f>IF(LEN(D39)=0,"",SUMIFS('1.(Optional) tonnage per use'!P$6:P$503,'1.(Optional) tonnage per use'!$G$6:$G$503,CONCATENATE(D39,F39),'1.(Optional) tonnage per use'!$N$6:$N$503,K39))</f>
        <v/>
      </c>
      <c r="W39" s="47" t="str">
        <f>IF(LEN(D39)=0,"",SUMIFS('1.(Optional) tonnage per use'!Q$6:Q$503,'1.(Optional) tonnage per use'!$G$6:$G$503,CONCATENATE(D39,F39),'1.(Optional) tonnage per use'!$N$6:$N$503,K39))</f>
        <v/>
      </c>
      <c r="X39" s="117" t="str">
        <f>_xlfn.IFNA(VLOOKUP(A39,'Reference data SID'!D:E,2,FALSE),"")</f>
        <v/>
      </c>
      <c r="Y39" s="117" t="str">
        <f t="shared" si="2"/>
        <v>not ok</v>
      </c>
      <c r="Z39" s="117" t="str">
        <f t="shared" si="3"/>
        <v>not ok</v>
      </c>
      <c r="AA39" s="117" t="str">
        <f t="shared" si="4"/>
        <v>ok</v>
      </c>
      <c r="AB39" s="117" t="str">
        <f t="shared" si="5"/>
        <v>not ok</v>
      </c>
      <c r="AC39" s="117" t="str">
        <f t="shared" si="6"/>
        <v>_EC</v>
      </c>
      <c r="AD39" s="117" t="str">
        <f t="shared" si="7"/>
        <v>_CAS</v>
      </c>
      <c r="AE39" s="117" t="str">
        <f t="shared" si="8"/>
        <v/>
      </c>
      <c r="AF39" s="117" t="str">
        <f>IF(LEN(A39)&gt;1,IF(COUNTIFS($AE$6:AE$503,LEFT(AE39,250))&gt;1,"Duplicate entry: you have two rows for the same substance and year",""),"")</f>
        <v/>
      </c>
      <c r="AG39" s="117" t="str">
        <f>IF(LEN(A39)&gt;0,IF(ISNUMBER(MATCH(A39,Annex_I_II_entries,0)),"","The Entry name is not within the dropdown list, make sure that you have not copied and pasted overwritting the cell format (with its correponding dropdown list) in column A"),"")</f>
        <v/>
      </c>
      <c r="AH39" s="117" t="str">
        <f t="shared" ca="1" si="9"/>
        <v/>
      </c>
      <c r="AI39" s="117" t="str">
        <f t="shared" ca="1" si="10"/>
        <v/>
      </c>
      <c r="AJ39" s="117" t="str">
        <f t="shared" si="11"/>
        <v/>
      </c>
      <c r="AK39" s="117" t="str">
        <f t="shared" si="12"/>
        <v/>
      </c>
      <c r="AL39" s="117" t="str">
        <f t="shared" si="13"/>
        <v/>
      </c>
      <c r="AM39" s="117" t="str">
        <f t="shared" si="14"/>
        <v/>
      </c>
      <c r="AN39" s="117" t="str">
        <f t="shared" si="15"/>
        <v/>
      </c>
      <c r="AO39" s="117" t="str">
        <f t="shared" si="16"/>
        <v/>
      </c>
      <c r="AP39" s="87"/>
    </row>
    <row r="40" spans="1:42" x14ac:dyDescent="0.2">
      <c r="A40" s="37"/>
      <c r="B40" s="37"/>
      <c r="C40" s="37"/>
      <c r="D40" s="64" t="str">
        <f>_xlfn.IFNA(VLOOKUP(A40,'Reference data SID'!$D$2:$Q$673,14,FALSE),"")</f>
        <v/>
      </c>
      <c r="E40" s="64" t="str">
        <f>_xlfn.IFNA(VLOOKUP(D40,'Reference data SID'!$C$3:$E$673,3,FALSE),"")</f>
        <v/>
      </c>
      <c r="F40" s="64" t="str">
        <f>_xlfn.IFNA(IF(E40=FALSE,D40,IF(ISBLANK(B40),VLOOKUP(C40,'Reference data SID'!$N:$P,3,FALSE),VLOOKUP(B40,'Reference data SID'!$M:$P,4,FALSE))),"")</f>
        <v/>
      </c>
      <c r="G40" s="64" t="str">
        <f t="shared" si="0"/>
        <v/>
      </c>
      <c r="H40" s="38" t="str">
        <f>_xlfn.IFNA(VLOOKUP(F40,'Reference data SID'!L:M,2,FALSE),"")</f>
        <v/>
      </c>
      <c r="I40" s="38" t="str">
        <f>_xlfn.IFNA(VLOOKUP(F40,'Reference data SID'!L:N,3,FALSE),"")</f>
        <v/>
      </c>
      <c r="J40" s="38" t="str">
        <f>_xlfn.IFNA(VLOOKUP(F40,'Reference data SID'!L:O,4,FALSE),"")</f>
        <v/>
      </c>
      <c r="K40" s="50"/>
      <c r="L40" s="50"/>
      <c r="M40" s="50"/>
      <c r="N40" s="50"/>
      <c r="O40" s="50"/>
      <c r="P40" s="50"/>
      <c r="Q40" s="50"/>
      <c r="R40" s="50"/>
      <c r="S40" s="50"/>
      <c r="T40" s="73" t="str">
        <f t="shared" ca="1" si="1"/>
        <v/>
      </c>
      <c r="U40" s="65" t="str">
        <f>IF(LEN(D40)=0,"",SUMIFS('1.(Optional) tonnage per use'!O$6:O$503,'1.(Optional) tonnage per use'!$G$6:$G$503,CONCATENATE(D40,F40),'1.(Optional) tonnage per use'!$N$6:$N$503,K40))</f>
        <v/>
      </c>
      <c r="V40" s="47" t="str">
        <f>IF(LEN(D40)=0,"",SUMIFS('1.(Optional) tonnage per use'!P$6:P$503,'1.(Optional) tonnage per use'!$G$6:$G$503,CONCATENATE(D40,F40),'1.(Optional) tonnage per use'!$N$6:$N$503,K40))</f>
        <v/>
      </c>
      <c r="W40" s="47" t="str">
        <f>IF(LEN(D40)=0,"",SUMIFS('1.(Optional) tonnage per use'!Q$6:Q$503,'1.(Optional) tonnage per use'!$G$6:$G$503,CONCATENATE(D40,F40),'1.(Optional) tonnage per use'!$N$6:$N$503,K40))</f>
        <v/>
      </c>
      <c r="X40" s="117" t="str">
        <f>_xlfn.IFNA(VLOOKUP(A40,'Reference data SID'!D:E,2,FALSE),"")</f>
        <v/>
      </c>
      <c r="Y40" s="117" t="str">
        <f t="shared" si="2"/>
        <v>not ok</v>
      </c>
      <c r="Z40" s="117" t="str">
        <f t="shared" si="3"/>
        <v>not ok</v>
      </c>
      <c r="AA40" s="117" t="str">
        <f t="shared" si="4"/>
        <v>ok</v>
      </c>
      <c r="AB40" s="117" t="str">
        <f t="shared" si="5"/>
        <v>not ok</v>
      </c>
      <c r="AC40" s="117" t="str">
        <f t="shared" si="6"/>
        <v>_EC</v>
      </c>
      <c r="AD40" s="117" t="str">
        <f t="shared" si="7"/>
        <v>_CAS</v>
      </c>
      <c r="AE40" s="117" t="str">
        <f t="shared" si="8"/>
        <v/>
      </c>
      <c r="AF40" s="117" t="str">
        <f>IF(LEN(A40)&gt;1,IF(COUNTIFS($AE$6:AE$503,LEFT(AE40,250))&gt;1,"Duplicate entry: you have two rows for the same substance and year",""),"")</f>
        <v/>
      </c>
      <c r="AG40" s="117" t="str">
        <f>IF(LEN(A40)&gt;0,IF(ISNUMBER(MATCH(A40,Annex_I_II_entries,0)),"","The Entry name is not within the dropdown list, make sure that you have not copied and pasted overwritting the cell format (with its correponding dropdown list) in column A"),"")</f>
        <v/>
      </c>
      <c r="AH40" s="117" t="str">
        <f t="shared" ca="1" si="9"/>
        <v/>
      </c>
      <c r="AI40" s="117" t="str">
        <f t="shared" ca="1" si="10"/>
        <v/>
      </c>
      <c r="AJ40" s="117" t="str">
        <f t="shared" si="11"/>
        <v/>
      </c>
      <c r="AK40" s="117" t="str">
        <f t="shared" si="12"/>
        <v/>
      </c>
      <c r="AL40" s="117" t="str">
        <f t="shared" si="13"/>
        <v/>
      </c>
      <c r="AM40" s="117" t="str">
        <f t="shared" si="14"/>
        <v/>
      </c>
      <c r="AN40" s="117" t="str">
        <f t="shared" si="15"/>
        <v/>
      </c>
      <c r="AO40" s="117" t="str">
        <f t="shared" si="16"/>
        <v/>
      </c>
      <c r="AP40" s="87"/>
    </row>
    <row r="41" spans="1:42" x14ac:dyDescent="0.2">
      <c r="A41" s="37"/>
      <c r="B41" s="37"/>
      <c r="C41" s="37"/>
      <c r="D41" s="64" t="str">
        <f>_xlfn.IFNA(VLOOKUP(A41,'Reference data SID'!$D$2:$Q$673,14,FALSE),"")</f>
        <v/>
      </c>
      <c r="E41" s="64" t="str">
        <f>_xlfn.IFNA(VLOOKUP(D41,'Reference data SID'!$C$3:$E$673,3,FALSE),"")</f>
        <v/>
      </c>
      <c r="F41" s="64" t="str">
        <f>_xlfn.IFNA(IF(E41=FALSE,D41,IF(ISBLANK(B41),VLOOKUP(C41,'Reference data SID'!$N:$P,3,FALSE),VLOOKUP(B41,'Reference data SID'!$M:$P,4,FALSE))),"")</f>
        <v/>
      </c>
      <c r="G41" s="64" t="str">
        <f t="shared" si="0"/>
        <v/>
      </c>
      <c r="H41" s="38" t="str">
        <f>_xlfn.IFNA(VLOOKUP(F41,'Reference data SID'!L:M,2,FALSE),"")</f>
        <v/>
      </c>
      <c r="I41" s="38" t="str">
        <f>_xlfn.IFNA(VLOOKUP(F41,'Reference data SID'!L:N,3,FALSE),"")</f>
        <v/>
      </c>
      <c r="J41" s="38" t="str">
        <f>_xlfn.IFNA(VLOOKUP(F41,'Reference data SID'!L:O,4,FALSE),"")</f>
        <v/>
      </c>
      <c r="K41" s="50"/>
      <c r="L41" s="50"/>
      <c r="M41" s="50"/>
      <c r="N41" s="50"/>
      <c r="O41" s="50"/>
      <c r="P41" s="50"/>
      <c r="Q41" s="50"/>
      <c r="R41" s="50"/>
      <c r="S41" s="50"/>
      <c r="T41" s="73" t="str">
        <f t="shared" ca="1" si="1"/>
        <v/>
      </c>
      <c r="U41" s="65" t="str">
        <f>IF(LEN(D41)=0,"",SUMIFS('1.(Optional) tonnage per use'!O$6:O$503,'1.(Optional) tonnage per use'!$G$6:$G$503,CONCATENATE(D41,F41),'1.(Optional) tonnage per use'!$N$6:$N$503,K41))</f>
        <v/>
      </c>
      <c r="V41" s="47" t="str">
        <f>IF(LEN(D41)=0,"",SUMIFS('1.(Optional) tonnage per use'!P$6:P$503,'1.(Optional) tonnage per use'!$G$6:$G$503,CONCATENATE(D41,F41),'1.(Optional) tonnage per use'!$N$6:$N$503,K41))</f>
        <v/>
      </c>
      <c r="W41" s="47" t="str">
        <f>IF(LEN(D41)=0,"",SUMIFS('1.(Optional) tonnage per use'!Q$6:Q$503,'1.(Optional) tonnage per use'!$G$6:$G$503,CONCATENATE(D41,F41),'1.(Optional) tonnage per use'!$N$6:$N$503,K41))</f>
        <v/>
      </c>
      <c r="X41" s="117" t="str">
        <f>_xlfn.IFNA(VLOOKUP(A41,'Reference data SID'!D:E,2,FALSE),"")</f>
        <v/>
      </c>
      <c r="Y41" s="117" t="str">
        <f t="shared" si="2"/>
        <v>not ok</v>
      </c>
      <c r="Z41" s="117" t="str">
        <f t="shared" si="3"/>
        <v>not ok</v>
      </c>
      <c r="AA41" s="117" t="str">
        <f t="shared" si="4"/>
        <v>ok</v>
      </c>
      <c r="AB41" s="117" t="str">
        <f t="shared" si="5"/>
        <v>not ok</v>
      </c>
      <c r="AC41" s="117" t="str">
        <f t="shared" si="6"/>
        <v>_EC</v>
      </c>
      <c r="AD41" s="117" t="str">
        <f t="shared" si="7"/>
        <v>_CAS</v>
      </c>
      <c r="AE41" s="117" t="str">
        <f t="shared" si="8"/>
        <v/>
      </c>
      <c r="AF41" s="117" t="str">
        <f>IF(LEN(A41)&gt;1,IF(COUNTIFS($AE$6:AE$503,LEFT(AE41,250))&gt;1,"Duplicate entry: you have two rows for the same substance and year",""),"")</f>
        <v/>
      </c>
      <c r="AG41" s="117" t="str">
        <f>IF(LEN(A41)&gt;0,IF(ISNUMBER(MATCH(A41,Annex_I_II_entries,0)),"","The Entry name is not within the dropdown list, make sure that you have not copied and pasted overwritting the cell format (with its correponding dropdown list) in column A"),"")</f>
        <v/>
      </c>
      <c r="AH41" s="117" t="str">
        <f t="shared" ca="1" si="9"/>
        <v/>
      </c>
      <c r="AI41" s="117" t="str">
        <f t="shared" ca="1" si="10"/>
        <v/>
      </c>
      <c r="AJ41" s="117" t="str">
        <f t="shared" si="11"/>
        <v/>
      </c>
      <c r="AK41" s="117" t="str">
        <f t="shared" si="12"/>
        <v/>
      </c>
      <c r="AL41" s="117" t="str">
        <f t="shared" si="13"/>
        <v/>
      </c>
      <c r="AM41" s="117" t="str">
        <f t="shared" si="14"/>
        <v/>
      </c>
      <c r="AN41" s="117" t="str">
        <f t="shared" si="15"/>
        <v/>
      </c>
      <c r="AO41" s="117" t="str">
        <f t="shared" si="16"/>
        <v/>
      </c>
      <c r="AP41" s="87"/>
    </row>
    <row r="42" spans="1:42" x14ac:dyDescent="0.2">
      <c r="A42" s="37"/>
      <c r="B42" s="37"/>
      <c r="C42" s="37"/>
      <c r="D42" s="64" t="str">
        <f>_xlfn.IFNA(VLOOKUP(A42,'Reference data SID'!$D$2:$Q$673,14,FALSE),"")</f>
        <v/>
      </c>
      <c r="E42" s="64" t="str">
        <f>_xlfn.IFNA(VLOOKUP(D42,'Reference data SID'!$C$3:$E$673,3,FALSE),"")</f>
        <v/>
      </c>
      <c r="F42" s="64" t="str">
        <f>_xlfn.IFNA(IF(E42=FALSE,D42,IF(ISBLANK(B42),VLOOKUP(C42,'Reference data SID'!$N:$P,3,FALSE),VLOOKUP(B42,'Reference data SID'!$M:$P,4,FALSE))),"")</f>
        <v/>
      </c>
      <c r="G42" s="64" t="str">
        <f t="shared" si="0"/>
        <v/>
      </c>
      <c r="H42" s="38" t="str">
        <f>_xlfn.IFNA(VLOOKUP(F42,'Reference data SID'!L:M,2,FALSE),"")</f>
        <v/>
      </c>
      <c r="I42" s="38" t="str">
        <f>_xlfn.IFNA(VLOOKUP(F42,'Reference data SID'!L:N,3,FALSE),"")</f>
        <v/>
      </c>
      <c r="J42" s="38" t="str">
        <f>_xlfn.IFNA(VLOOKUP(F42,'Reference data SID'!L:O,4,FALSE),"")</f>
        <v/>
      </c>
      <c r="K42" s="50"/>
      <c r="L42" s="50"/>
      <c r="M42" s="50"/>
      <c r="N42" s="50"/>
      <c r="O42" s="50"/>
      <c r="P42" s="50"/>
      <c r="Q42" s="50"/>
      <c r="R42" s="50"/>
      <c r="S42" s="50"/>
      <c r="T42" s="73" t="str">
        <f t="shared" ca="1" si="1"/>
        <v/>
      </c>
      <c r="U42" s="65" t="str">
        <f>IF(LEN(D42)=0,"",SUMIFS('1.(Optional) tonnage per use'!O$6:O$503,'1.(Optional) tonnage per use'!$G$6:$G$503,CONCATENATE(D42,F42),'1.(Optional) tonnage per use'!$N$6:$N$503,K42))</f>
        <v/>
      </c>
      <c r="V42" s="47" t="str">
        <f>IF(LEN(D42)=0,"",SUMIFS('1.(Optional) tonnage per use'!P$6:P$503,'1.(Optional) tonnage per use'!$G$6:$G$503,CONCATENATE(D42,F42),'1.(Optional) tonnage per use'!$N$6:$N$503,K42))</f>
        <v/>
      </c>
      <c r="W42" s="47" t="str">
        <f>IF(LEN(D42)=0,"",SUMIFS('1.(Optional) tonnage per use'!Q$6:Q$503,'1.(Optional) tonnage per use'!$G$6:$G$503,CONCATENATE(D42,F42),'1.(Optional) tonnage per use'!$N$6:$N$503,K42))</f>
        <v/>
      </c>
      <c r="X42" s="117" t="str">
        <f>_xlfn.IFNA(VLOOKUP(A42,'Reference data SID'!D:E,2,FALSE),"")</f>
        <v/>
      </c>
      <c r="Y42" s="117" t="str">
        <f t="shared" si="2"/>
        <v>not ok</v>
      </c>
      <c r="Z42" s="117" t="str">
        <f t="shared" si="3"/>
        <v>not ok</v>
      </c>
      <c r="AA42" s="117" t="str">
        <f t="shared" si="4"/>
        <v>ok</v>
      </c>
      <c r="AB42" s="117" t="str">
        <f t="shared" si="5"/>
        <v>not ok</v>
      </c>
      <c r="AC42" s="117" t="str">
        <f t="shared" si="6"/>
        <v>_EC</v>
      </c>
      <c r="AD42" s="117" t="str">
        <f t="shared" si="7"/>
        <v>_CAS</v>
      </c>
      <c r="AE42" s="117" t="str">
        <f t="shared" si="8"/>
        <v/>
      </c>
      <c r="AF42" s="117" t="str">
        <f>IF(LEN(A42)&gt;1,IF(COUNTIFS($AE$6:AE$503,LEFT(AE42,250))&gt;1,"Duplicate entry: you have two rows for the same substance and year",""),"")</f>
        <v/>
      </c>
      <c r="AG42" s="117" t="str">
        <f>IF(LEN(A42)&gt;0,IF(ISNUMBER(MATCH(A42,Annex_I_II_entries,0)),"","The Entry name is not within the dropdown list, make sure that you have not copied and pasted overwritting the cell format (with its correponding dropdown list) in column A"),"")</f>
        <v/>
      </c>
      <c r="AH42" s="117" t="str">
        <f t="shared" ca="1" si="9"/>
        <v/>
      </c>
      <c r="AI42" s="117" t="str">
        <f t="shared" ca="1" si="10"/>
        <v/>
      </c>
      <c r="AJ42" s="117" t="str">
        <f t="shared" si="11"/>
        <v/>
      </c>
      <c r="AK42" s="117" t="str">
        <f t="shared" si="12"/>
        <v/>
      </c>
      <c r="AL42" s="117" t="str">
        <f t="shared" si="13"/>
        <v/>
      </c>
      <c r="AM42" s="117" t="str">
        <f t="shared" si="14"/>
        <v/>
      </c>
      <c r="AN42" s="117" t="str">
        <f t="shared" si="15"/>
        <v/>
      </c>
      <c r="AO42" s="117" t="str">
        <f t="shared" si="16"/>
        <v/>
      </c>
      <c r="AP42" s="87"/>
    </row>
    <row r="43" spans="1:42" x14ac:dyDescent="0.2">
      <c r="A43" s="37"/>
      <c r="B43" s="37"/>
      <c r="C43" s="37"/>
      <c r="D43" s="64" t="str">
        <f>_xlfn.IFNA(VLOOKUP(A43,'Reference data SID'!$D$2:$Q$673,14,FALSE),"")</f>
        <v/>
      </c>
      <c r="E43" s="64" t="str">
        <f>_xlfn.IFNA(VLOOKUP(D43,'Reference data SID'!$C$3:$E$673,3,FALSE),"")</f>
        <v/>
      </c>
      <c r="F43" s="64" t="str">
        <f>_xlfn.IFNA(IF(E43=FALSE,D43,IF(ISBLANK(B43),VLOOKUP(C43,'Reference data SID'!$N:$P,3,FALSE),VLOOKUP(B43,'Reference data SID'!$M:$P,4,FALSE))),"")</f>
        <v/>
      </c>
      <c r="G43" s="64" t="str">
        <f t="shared" si="0"/>
        <v/>
      </c>
      <c r="H43" s="38" t="str">
        <f>_xlfn.IFNA(VLOOKUP(F43,'Reference data SID'!L:M,2,FALSE),"")</f>
        <v/>
      </c>
      <c r="I43" s="38" t="str">
        <f>_xlfn.IFNA(VLOOKUP(F43,'Reference data SID'!L:N,3,FALSE),"")</f>
        <v/>
      </c>
      <c r="J43" s="38" t="str">
        <f>_xlfn.IFNA(VLOOKUP(F43,'Reference data SID'!L:O,4,FALSE),"")</f>
        <v/>
      </c>
      <c r="K43" s="50"/>
      <c r="L43" s="50"/>
      <c r="M43" s="50"/>
      <c r="N43" s="50"/>
      <c r="O43" s="50"/>
      <c r="P43" s="50"/>
      <c r="Q43" s="50"/>
      <c r="R43" s="50"/>
      <c r="S43" s="50"/>
      <c r="T43" s="73" t="str">
        <f t="shared" ca="1" si="1"/>
        <v/>
      </c>
      <c r="U43" s="65" t="str">
        <f>IF(LEN(D43)=0,"",SUMIFS('1.(Optional) tonnage per use'!O$6:O$503,'1.(Optional) tonnage per use'!$G$6:$G$503,CONCATENATE(D43,F43),'1.(Optional) tonnage per use'!$N$6:$N$503,K43))</f>
        <v/>
      </c>
      <c r="V43" s="47" t="str">
        <f>IF(LEN(D43)=0,"",SUMIFS('1.(Optional) tonnage per use'!P$6:P$503,'1.(Optional) tonnage per use'!$G$6:$G$503,CONCATENATE(D43,F43),'1.(Optional) tonnage per use'!$N$6:$N$503,K43))</f>
        <v/>
      </c>
      <c r="W43" s="47" t="str">
        <f>IF(LEN(D43)=0,"",SUMIFS('1.(Optional) tonnage per use'!Q$6:Q$503,'1.(Optional) tonnage per use'!$G$6:$G$503,CONCATENATE(D43,F43),'1.(Optional) tonnage per use'!$N$6:$N$503,K43))</f>
        <v/>
      </c>
      <c r="X43" s="117" t="str">
        <f>_xlfn.IFNA(VLOOKUP(A43,'Reference data SID'!D:E,2,FALSE),"")</f>
        <v/>
      </c>
      <c r="Y43" s="117" t="str">
        <f t="shared" si="2"/>
        <v>not ok</v>
      </c>
      <c r="Z43" s="117" t="str">
        <f t="shared" si="3"/>
        <v>not ok</v>
      </c>
      <c r="AA43" s="117" t="str">
        <f t="shared" si="4"/>
        <v>ok</v>
      </c>
      <c r="AB43" s="117" t="str">
        <f t="shared" si="5"/>
        <v>not ok</v>
      </c>
      <c r="AC43" s="117" t="str">
        <f t="shared" si="6"/>
        <v>_EC</v>
      </c>
      <c r="AD43" s="117" t="str">
        <f t="shared" si="7"/>
        <v>_CAS</v>
      </c>
      <c r="AE43" s="117" t="str">
        <f t="shared" si="8"/>
        <v/>
      </c>
      <c r="AF43" s="117" t="str">
        <f>IF(LEN(A43)&gt;1,IF(COUNTIFS($AE$6:AE$503,LEFT(AE43,250))&gt;1,"Duplicate entry: you have two rows for the same substance and year",""),"")</f>
        <v/>
      </c>
      <c r="AG43" s="117" t="str">
        <f>IF(LEN(A43)&gt;0,IF(ISNUMBER(MATCH(A43,Annex_I_II_entries,0)),"","The Entry name is not within the dropdown list, make sure that you have not copied and pasted overwritting the cell format (with its correponding dropdown list) in column A"),"")</f>
        <v/>
      </c>
      <c r="AH43" s="117" t="str">
        <f t="shared" ca="1" si="9"/>
        <v/>
      </c>
      <c r="AI43" s="117" t="str">
        <f t="shared" ca="1" si="10"/>
        <v/>
      </c>
      <c r="AJ43" s="117" t="str">
        <f t="shared" si="11"/>
        <v/>
      </c>
      <c r="AK43" s="117" t="str">
        <f t="shared" si="12"/>
        <v/>
      </c>
      <c r="AL43" s="117" t="str">
        <f t="shared" si="13"/>
        <v/>
      </c>
      <c r="AM43" s="117" t="str">
        <f t="shared" si="14"/>
        <v/>
      </c>
      <c r="AN43" s="117" t="str">
        <f t="shared" si="15"/>
        <v/>
      </c>
      <c r="AO43" s="117" t="str">
        <f t="shared" si="16"/>
        <v/>
      </c>
      <c r="AP43" s="87"/>
    </row>
    <row r="44" spans="1:42" x14ac:dyDescent="0.2">
      <c r="A44" s="37"/>
      <c r="B44" s="37"/>
      <c r="C44" s="37"/>
      <c r="D44" s="64" t="str">
        <f>_xlfn.IFNA(VLOOKUP(A44,'Reference data SID'!$D$2:$Q$673,14,FALSE),"")</f>
        <v/>
      </c>
      <c r="E44" s="64" t="str">
        <f>_xlfn.IFNA(VLOOKUP(D44,'Reference data SID'!$C$3:$E$673,3,FALSE),"")</f>
        <v/>
      </c>
      <c r="F44" s="64" t="str">
        <f>_xlfn.IFNA(IF(E44=FALSE,D44,IF(ISBLANK(B44),VLOOKUP(C44,'Reference data SID'!$N:$P,3,FALSE),VLOOKUP(B44,'Reference data SID'!$M:$P,4,FALSE))),"")</f>
        <v/>
      </c>
      <c r="G44" s="64" t="str">
        <f t="shared" si="0"/>
        <v/>
      </c>
      <c r="H44" s="38" t="str">
        <f>_xlfn.IFNA(VLOOKUP(F44,'Reference data SID'!L:M,2,FALSE),"")</f>
        <v/>
      </c>
      <c r="I44" s="38" t="str">
        <f>_xlfn.IFNA(VLOOKUP(F44,'Reference data SID'!L:N,3,FALSE),"")</f>
        <v/>
      </c>
      <c r="J44" s="38" t="str">
        <f>_xlfn.IFNA(VLOOKUP(F44,'Reference data SID'!L:O,4,FALSE),"")</f>
        <v/>
      </c>
      <c r="K44" s="50"/>
      <c r="L44" s="50"/>
      <c r="M44" s="50"/>
      <c r="N44" s="50"/>
      <c r="O44" s="50"/>
      <c r="P44" s="50"/>
      <c r="Q44" s="50"/>
      <c r="R44" s="50"/>
      <c r="S44" s="50"/>
      <c r="T44" s="73" t="str">
        <f t="shared" ca="1" si="1"/>
        <v/>
      </c>
      <c r="U44" s="65" t="str">
        <f>IF(LEN(D44)=0,"",SUMIFS('1.(Optional) tonnage per use'!O$6:O$503,'1.(Optional) tonnage per use'!$G$6:$G$503,CONCATENATE(D44,F44),'1.(Optional) tonnage per use'!$N$6:$N$503,K44))</f>
        <v/>
      </c>
      <c r="V44" s="47" t="str">
        <f>IF(LEN(D44)=0,"",SUMIFS('1.(Optional) tonnage per use'!P$6:P$503,'1.(Optional) tonnage per use'!$G$6:$G$503,CONCATENATE(D44,F44),'1.(Optional) tonnage per use'!$N$6:$N$503,K44))</f>
        <v/>
      </c>
      <c r="W44" s="47" t="str">
        <f>IF(LEN(D44)=0,"",SUMIFS('1.(Optional) tonnage per use'!Q$6:Q$503,'1.(Optional) tonnage per use'!$G$6:$G$503,CONCATENATE(D44,F44),'1.(Optional) tonnage per use'!$N$6:$N$503,K44))</f>
        <v/>
      </c>
      <c r="X44" s="117" t="str">
        <f>_xlfn.IFNA(VLOOKUP(A44,'Reference data SID'!D:E,2,FALSE),"")</f>
        <v/>
      </c>
      <c r="Y44" s="117" t="str">
        <f t="shared" si="2"/>
        <v>not ok</v>
      </c>
      <c r="Z44" s="117" t="str">
        <f t="shared" si="3"/>
        <v>not ok</v>
      </c>
      <c r="AA44" s="117" t="str">
        <f t="shared" si="4"/>
        <v>ok</v>
      </c>
      <c r="AB44" s="117" t="str">
        <f t="shared" si="5"/>
        <v>not ok</v>
      </c>
      <c r="AC44" s="117" t="str">
        <f t="shared" si="6"/>
        <v>_EC</v>
      </c>
      <c r="AD44" s="117" t="str">
        <f t="shared" si="7"/>
        <v>_CAS</v>
      </c>
      <c r="AE44" s="117" t="str">
        <f t="shared" si="8"/>
        <v/>
      </c>
      <c r="AF44" s="117" t="str">
        <f>IF(LEN(A44)&gt;1,IF(COUNTIFS($AE$6:AE$503,LEFT(AE44,250))&gt;1,"Duplicate entry: you have two rows for the same substance and year",""),"")</f>
        <v/>
      </c>
      <c r="AG44" s="117" t="str">
        <f>IF(LEN(A44)&gt;0,IF(ISNUMBER(MATCH(A44,Annex_I_II_entries,0)),"","The Entry name is not within the dropdown list, make sure that you have not copied and pasted overwritting the cell format (with its correponding dropdown list) in column A"),"")</f>
        <v/>
      </c>
      <c r="AH44" s="117" t="str">
        <f t="shared" ca="1" si="9"/>
        <v/>
      </c>
      <c r="AI44" s="117" t="str">
        <f t="shared" ca="1" si="10"/>
        <v/>
      </c>
      <c r="AJ44" s="117" t="str">
        <f t="shared" si="11"/>
        <v/>
      </c>
      <c r="AK44" s="117" t="str">
        <f t="shared" si="12"/>
        <v/>
      </c>
      <c r="AL44" s="117" t="str">
        <f t="shared" si="13"/>
        <v/>
      </c>
      <c r="AM44" s="117" t="str">
        <f t="shared" si="14"/>
        <v/>
      </c>
      <c r="AN44" s="117" t="str">
        <f t="shared" si="15"/>
        <v/>
      </c>
      <c r="AO44" s="117" t="str">
        <f t="shared" si="16"/>
        <v/>
      </c>
      <c r="AP44" s="87"/>
    </row>
    <row r="45" spans="1:42" x14ac:dyDescent="0.2">
      <c r="A45" s="37"/>
      <c r="B45" s="37"/>
      <c r="C45" s="37"/>
      <c r="D45" s="64" t="str">
        <f>_xlfn.IFNA(VLOOKUP(A45,'Reference data SID'!$D$2:$Q$673,14,FALSE),"")</f>
        <v/>
      </c>
      <c r="E45" s="64" t="str">
        <f>_xlfn.IFNA(VLOOKUP(D45,'Reference data SID'!$C$3:$E$673,3,FALSE),"")</f>
        <v/>
      </c>
      <c r="F45" s="64" t="str">
        <f>_xlfn.IFNA(IF(E45=FALSE,D45,IF(ISBLANK(B45),VLOOKUP(C45,'Reference data SID'!$N:$P,3,FALSE),VLOOKUP(B45,'Reference data SID'!$M:$P,4,FALSE))),"")</f>
        <v/>
      </c>
      <c r="G45" s="64" t="str">
        <f t="shared" si="0"/>
        <v/>
      </c>
      <c r="H45" s="38" t="str">
        <f>_xlfn.IFNA(VLOOKUP(F45,'Reference data SID'!L:M,2,FALSE),"")</f>
        <v/>
      </c>
      <c r="I45" s="38" t="str">
        <f>_xlfn.IFNA(VLOOKUP(F45,'Reference data SID'!L:N,3,FALSE),"")</f>
        <v/>
      </c>
      <c r="J45" s="38" t="str">
        <f>_xlfn.IFNA(VLOOKUP(F45,'Reference data SID'!L:O,4,FALSE),"")</f>
        <v/>
      </c>
      <c r="K45" s="50"/>
      <c r="L45" s="50"/>
      <c r="M45" s="50"/>
      <c r="N45" s="50"/>
      <c r="O45" s="50"/>
      <c r="P45" s="50"/>
      <c r="Q45" s="50"/>
      <c r="R45" s="50"/>
      <c r="S45" s="50"/>
      <c r="T45" s="73" t="str">
        <f t="shared" ca="1" si="1"/>
        <v/>
      </c>
      <c r="U45" s="65" t="str">
        <f>IF(LEN(D45)=0,"",SUMIFS('1.(Optional) tonnage per use'!O$6:O$503,'1.(Optional) tonnage per use'!$G$6:$G$503,CONCATENATE(D45,F45),'1.(Optional) tonnage per use'!$N$6:$N$503,K45))</f>
        <v/>
      </c>
      <c r="V45" s="47" t="str">
        <f>IF(LEN(D45)=0,"",SUMIFS('1.(Optional) tonnage per use'!P$6:P$503,'1.(Optional) tonnage per use'!$G$6:$G$503,CONCATENATE(D45,F45),'1.(Optional) tonnage per use'!$N$6:$N$503,K45))</f>
        <v/>
      </c>
      <c r="W45" s="47" t="str">
        <f>IF(LEN(D45)=0,"",SUMIFS('1.(Optional) tonnage per use'!Q$6:Q$503,'1.(Optional) tonnage per use'!$G$6:$G$503,CONCATENATE(D45,F45),'1.(Optional) tonnage per use'!$N$6:$N$503,K45))</f>
        <v/>
      </c>
      <c r="X45" s="117" t="str">
        <f>_xlfn.IFNA(VLOOKUP(A45,'Reference data SID'!D:E,2,FALSE),"")</f>
        <v/>
      </c>
      <c r="Y45" s="117" t="str">
        <f t="shared" si="2"/>
        <v>not ok</v>
      </c>
      <c r="Z45" s="117" t="str">
        <f t="shared" si="3"/>
        <v>not ok</v>
      </c>
      <c r="AA45" s="117" t="str">
        <f t="shared" si="4"/>
        <v>ok</v>
      </c>
      <c r="AB45" s="117" t="str">
        <f t="shared" si="5"/>
        <v>not ok</v>
      </c>
      <c r="AC45" s="117" t="str">
        <f t="shared" si="6"/>
        <v>_EC</v>
      </c>
      <c r="AD45" s="117" t="str">
        <f t="shared" si="7"/>
        <v>_CAS</v>
      </c>
      <c r="AE45" s="117" t="str">
        <f t="shared" si="8"/>
        <v/>
      </c>
      <c r="AF45" s="117" t="str">
        <f>IF(LEN(A45)&gt;1,IF(COUNTIFS($AE$6:AE$503,LEFT(AE45,250))&gt;1,"Duplicate entry: you have two rows for the same substance and year",""),"")</f>
        <v/>
      </c>
      <c r="AG45" s="117" t="str">
        <f>IF(LEN(A45)&gt;0,IF(ISNUMBER(MATCH(A45,Annex_I_II_entries,0)),"","The Entry name is not within the dropdown list, make sure that you have not copied and pasted overwritting the cell format (with its correponding dropdown list) in column A"),"")</f>
        <v/>
      </c>
      <c r="AH45" s="117" t="str">
        <f t="shared" ca="1" si="9"/>
        <v/>
      </c>
      <c r="AI45" s="117" t="str">
        <f t="shared" ca="1" si="10"/>
        <v/>
      </c>
      <c r="AJ45" s="117" t="str">
        <f t="shared" si="11"/>
        <v/>
      </c>
      <c r="AK45" s="117" t="str">
        <f t="shared" si="12"/>
        <v/>
      </c>
      <c r="AL45" s="117" t="str">
        <f t="shared" si="13"/>
        <v/>
      </c>
      <c r="AM45" s="117" t="str">
        <f t="shared" si="14"/>
        <v/>
      </c>
      <c r="AN45" s="117" t="str">
        <f t="shared" si="15"/>
        <v/>
      </c>
      <c r="AO45" s="117" t="str">
        <f t="shared" si="16"/>
        <v/>
      </c>
      <c r="AP45" s="87"/>
    </row>
    <row r="46" spans="1:42" x14ac:dyDescent="0.2">
      <c r="A46" s="37"/>
      <c r="B46" s="37"/>
      <c r="C46" s="37"/>
      <c r="D46" s="64" t="str">
        <f>_xlfn.IFNA(VLOOKUP(A46,'Reference data SID'!$D$2:$Q$673,14,FALSE),"")</f>
        <v/>
      </c>
      <c r="E46" s="64" t="str">
        <f>_xlfn.IFNA(VLOOKUP(D46,'Reference data SID'!$C$3:$E$673,3,FALSE),"")</f>
        <v/>
      </c>
      <c r="F46" s="64" t="str">
        <f>_xlfn.IFNA(IF(E46=FALSE,D46,IF(ISBLANK(B46),VLOOKUP(C46,'Reference data SID'!$N:$P,3,FALSE),VLOOKUP(B46,'Reference data SID'!$M:$P,4,FALSE))),"")</f>
        <v/>
      </c>
      <c r="G46" s="64" t="str">
        <f t="shared" si="0"/>
        <v/>
      </c>
      <c r="H46" s="38" t="str">
        <f>_xlfn.IFNA(VLOOKUP(F46,'Reference data SID'!L:M,2,FALSE),"")</f>
        <v/>
      </c>
      <c r="I46" s="38" t="str">
        <f>_xlfn.IFNA(VLOOKUP(F46,'Reference data SID'!L:N,3,FALSE),"")</f>
        <v/>
      </c>
      <c r="J46" s="38" t="str">
        <f>_xlfn.IFNA(VLOOKUP(F46,'Reference data SID'!L:O,4,FALSE),"")</f>
        <v/>
      </c>
      <c r="K46" s="50"/>
      <c r="L46" s="50"/>
      <c r="M46" s="50"/>
      <c r="N46" s="50"/>
      <c r="O46" s="50"/>
      <c r="P46" s="50"/>
      <c r="Q46" s="50"/>
      <c r="R46" s="50"/>
      <c r="S46" s="50"/>
      <c r="T46" s="73" t="str">
        <f t="shared" ca="1" si="1"/>
        <v/>
      </c>
      <c r="U46" s="65" t="str">
        <f>IF(LEN(D46)=0,"",SUMIFS('1.(Optional) tonnage per use'!O$6:O$503,'1.(Optional) tonnage per use'!$G$6:$G$503,CONCATENATE(D46,F46),'1.(Optional) tonnage per use'!$N$6:$N$503,K46))</f>
        <v/>
      </c>
      <c r="V46" s="47" t="str">
        <f>IF(LEN(D46)=0,"",SUMIFS('1.(Optional) tonnage per use'!P$6:P$503,'1.(Optional) tonnage per use'!$G$6:$G$503,CONCATENATE(D46,F46),'1.(Optional) tonnage per use'!$N$6:$N$503,K46))</f>
        <v/>
      </c>
      <c r="W46" s="47" t="str">
        <f>IF(LEN(D46)=0,"",SUMIFS('1.(Optional) tonnage per use'!Q$6:Q$503,'1.(Optional) tonnage per use'!$G$6:$G$503,CONCATENATE(D46,F46),'1.(Optional) tonnage per use'!$N$6:$N$503,K46))</f>
        <v/>
      </c>
      <c r="X46" s="117" t="str">
        <f>_xlfn.IFNA(VLOOKUP(A46,'Reference data SID'!D:E,2,FALSE),"")</f>
        <v/>
      </c>
      <c r="Y46" s="117" t="str">
        <f t="shared" si="2"/>
        <v>not ok</v>
      </c>
      <c r="Z46" s="117" t="str">
        <f t="shared" si="3"/>
        <v>not ok</v>
      </c>
      <c r="AA46" s="117" t="str">
        <f t="shared" si="4"/>
        <v>ok</v>
      </c>
      <c r="AB46" s="117" t="str">
        <f t="shared" si="5"/>
        <v>not ok</v>
      </c>
      <c r="AC46" s="117" t="str">
        <f t="shared" si="6"/>
        <v>_EC</v>
      </c>
      <c r="AD46" s="117" t="str">
        <f t="shared" si="7"/>
        <v>_CAS</v>
      </c>
      <c r="AE46" s="117" t="str">
        <f t="shared" si="8"/>
        <v/>
      </c>
      <c r="AF46" s="117" t="str">
        <f>IF(LEN(A46)&gt;1,IF(COUNTIFS($AE$6:AE$503,LEFT(AE46,250))&gt;1,"Duplicate entry: you have two rows for the same substance and year",""),"")</f>
        <v/>
      </c>
      <c r="AG46" s="117" t="str">
        <f>IF(LEN(A46)&gt;0,IF(ISNUMBER(MATCH(A46,Annex_I_II_entries,0)),"","The Entry name is not within the dropdown list, make sure that you have not copied and pasted overwritting the cell format (with its correponding dropdown list) in column A"),"")</f>
        <v/>
      </c>
      <c r="AH46" s="117" t="str">
        <f t="shared" ca="1" si="9"/>
        <v/>
      </c>
      <c r="AI46" s="117" t="str">
        <f t="shared" ca="1" si="10"/>
        <v/>
      </c>
      <c r="AJ46" s="117" t="str">
        <f t="shared" si="11"/>
        <v/>
      </c>
      <c r="AK46" s="117" t="str">
        <f t="shared" si="12"/>
        <v/>
      </c>
      <c r="AL46" s="117" t="str">
        <f t="shared" si="13"/>
        <v/>
      </c>
      <c r="AM46" s="117" t="str">
        <f t="shared" si="14"/>
        <v/>
      </c>
      <c r="AN46" s="117" t="str">
        <f t="shared" si="15"/>
        <v/>
      </c>
      <c r="AO46" s="117" t="str">
        <f t="shared" si="16"/>
        <v/>
      </c>
      <c r="AP46" s="87"/>
    </row>
    <row r="47" spans="1:42" x14ac:dyDescent="0.2">
      <c r="A47" s="37"/>
      <c r="B47" s="37"/>
      <c r="C47" s="37"/>
      <c r="D47" s="64" t="str">
        <f>_xlfn.IFNA(VLOOKUP(A47,'Reference data SID'!$D$2:$Q$673,14,FALSE),"")</f>
        <v/>
      </c>
      <c r="E47" s="64" t="str">
        <f>_xlfn.IFNA(VLOOKUP(D47,'Reference data SID'!$C$3:$E$673,3,FALSE),"")</f>
        <v/>
      </c>
      <c r="F47" s="64" t="str">
        <f>_xlfn.IFNA(IF(E47=FALSE,D47,IF(ISBLANK(B47),VLOOKUP(C47,'Reference data SID'!$N:$P,3,FALSE),VLOOKUP(B47,'Reference data SID'!$M:$P,4,FALSE))),"")</f>
        <v/>
      </c>
      <c r="G47" s="64" t="str">
        <f t="shared" si="0"/>
        <v/>
      </c>
      <c r="H47" s="38" t="str">
        <f>_xlfn.IFNA(VLOOKUP(F47,'Reference data SID'!L:M,2,FALSE),"")</f>
        <v/>
      </c>
      <c r="I47" s="38" t="str">
        <f>_xlfn.IFNA(VLOOKUP(F47,'Reference data SID'!L:N,3,FALSE),"")</f>
        <v/>
      </c>
      <c r="J47" s="38" t="str">
        <f>_xlfn.IFNA(VLOOKUP(F47,'Reference data SID'!L:O,4,FALSE),"")</f>
        <v/>
      </c>
      <c r="K47" s="50"/>
      <c r="L47" s="50"/>
      <c r="M47" s="50"/>
      <c r="N47" s="50"/>
      <c r="O47" s="50"/>
      <c r="P47" s="50"/>
      <c r="Q47" s="50"/>
      <c r="R47" s="50"/>
      <c r="S47" s="50"/>
      <c r="T47" s="73" t="str">
        <f t="shared" ca="1" si="1"/>
        <v/>
      </c>
      <c r="U47" s="65" t="str">
        <f>IF(LEN(D47)=0,"",SUMIFS('1.(Optional) tonnage per use'!O$6:O$503,'1.(Optional) tonnage per use'!$G$6:$G$503,CONCATENATE(D47,F47),'1.(Optional) tonnage per use'!$N$6:$N$503,K47))</f>
        <v/>
      </c>
      <c r="V47" s="47" t="str">
        <f>IF(LEN(D47)=0,"",SUMIFS('1.(Optional) tonnage per use'!P$6:P$503,'1.(Optional) tonnage per use'!$G$6:$G$503,CONCATENATE(D47,F47),'1.(Optional) tonnage per use'!$N$6:$N$503,K47))</f>
        <v/>
      </c>
      <c r="W47" s="47" t="str">
        <f>IF(LEN(D47)=0,"",SUMIFS('1.(Optional) tonnage per use'!Q$6:Q$503,'1.(Optional) tonnage per use'!$G$6:$G$503,CONCATENATE(D47,F47),'1.(Optional) tonnage per use'!$N$6:$N$503,K47))</f>
        <v/>
      </c>
      <c r="X47" s="117" t="str">
        <f>_xlfn.IFNA(VLOOKUP(A47,'Reference data SID'!D:E,2,FALSE),"")</f>
        <v/>
      </c>
      <c r="Y47" s="117" t="str">
        <f t="shared" si="2"/>
        <v>not ok</v>
      </c>
      <c r="Z47" s="117" t="str">
        <f t="shared" si="3"/>
        <v>not ok</v>
      </c>
      <c r="AA47" s="117" t="str">
        <f t="shared" si="4"/>
        <v>ok</v>
      </c>
      <c r="AB47" s="117" t="str">
        <f t="shared" si="5"/>
        <v>not ok</v>
      </c>
      <c r="AC47" s="117" t="str">
        <f t="shared" si="6"/>
        <v>_EC</v>
      </c>
      <c r="AD47" s="117" t="str">
        <f t="shared" si="7"/>
        <v>_CAS</v>
      </c>
      <c r="AE47" s="117" t="str">
        <f t="shared" si="8"/>
        <v/>
      </c>
      <c r="AF47" s="117" t="str">
        <f>IF(LEN(A47)&gt;1,IF(COUNTIFS($AE$6:AE$503,LEFT(AE47,250))&gt;1,"Duplicate entry: you have two rows for the same substance and year",""),"")</f>
        <v/>
      </c>
      <c r="AG47" s="117" t="str">
        <f>IF(LEN(A47)&gt;0,IF(ISNUMBER(MATCH(A47,Annex_I_II_entries,0)),"","The Entry name is not within the dropdown list, make sure that you have not copied and pasted overwritting the cell format (with its correponding dropdown list) in column A"),"")</f>
        <v/>
      </c>
      <c r="AH47" s="117" t="str">
        <f t="shared" ca="1" si="9"/>
        <v/>
      </c>
      <c r="AI47" s="117" t="str">
        <f t="shared" ca="1" si="10"/>
        <v/>
      </c>
      <c r="AJ47" s="117" t="str">
        <f t="shared" si="11"/>
        <v/>
      </c>
      <c r="AK47" s="117" t="str">
        <f t="shared" si="12"/>
        <v/>
      </c>
      <c r="AL47" s="117" t="str">
        <f t="shared" si="13"/>
        <v/>
      </c>
      <c r="AM47" s="117" t="str">
        <f t="shared" si="14"/>
        <v/>
      </c>
      <c r="AN47" s="117" t="str">
        <f t="shared" si="15"/>
        <v/>
      </c>
      <c r="AO47" s="117" t="str">
        <f t="shared" si="16"/>
        <v/>
      </c>
      <c r="AP47" s="87"/>
    </row>
    <row r="48" spans="1:42" x14ac:dyDescent="0.2">
      <c r="A48" s="37"/>
      <c r="B48" s="37"/>
      <c r="C48" s="37"/>
      <c r="D48" s="64" t="str">
        <f>_xlfn.IFNA(VLOOKUP(A48,'Reference data SID'!$D$2:$Q$673,14,FALSE),"")</f>
        <v/>
      </c>
      <c r="E48" s="64" t="str">
        <f>_xlfn.IFNA(VLOOKUP(D48,'Reference data SID'!$C$3:$E$673,3,FALSE),"")</f>
        <v/>
      </c>
      <c r="F48" s="64" t="str">
        <f>_xlfn.IFNA(IF(E48=FALSE,D48,IF(ISBLANK(B48),VLOOKUP(C48,'Reference data SID'!$N:$P,3,FALSE),VLOOKUP(B48,'Reference data SID'!$M:$P,4,FALSE))),"")</f>
        <v/>
      </c>
      <c r="G48" s="64" t="str">
        <f t="shared" si="0"/>
        <v/>
      </c>
      <c r="H48" s="38" t="str">
        <f>_xlfn.IFNA(VLOOKUP(F48,'Reference data SID'!L:M,2,FALSE),"")</f>
        <v/>
      </c>
      <c r="I48" s="38" t="str">
        <f>_xlfn.IFNA(VLOOKUP(F48,'Reference data SID'!L:N,3,FALSE),"")</f>
        <v/>
      </c>
      <c r="J48" s="38" t="str">
        <f>_xlfn.IFNA(VLOOKUP(F48,'Reference data SID'!L:O,4,FALSE),"")</f>
        <v/>
      </c>
      <c r="K48" s="50"/>
      <c r="L48" s="50"/>
      <c r="M48" s="50"/>
      <c r="N48" s="50"/>
      <c r="O48" s="50"/>
      <c r="P48" s="50"/>
      <c r="Q48" s="50"/>
      <c r="R48" s="50"/>
      <c r="S48" s="50"/>
      <c r="T48" s="73" t="str">
        <f t="shared" ca="1" si="1"/>
        <v/>
      </c>
      <c r="U48" s="65" t="str">
        <f>IF(LEN(D48)=0,"",SUMIFS('1.(Optional) tonnage per use'!O$6:O$503,'1.(Optional) tonnage per use'!$G$6:$G$503,CONCATENATE(D48,F48),'1.(Optional) tonnage per use'!$N$6:$N$503,K48))</f>
        <v/>
      </c>
      <c r="V48" s="47" t="str">
        <f>IF(LEN(D48)=0,"",SUMIFS('1.(Optional) tonnage per use'!P$6:P$503,'1.(Optional) tonnage per use'!$G$6:$G$503,CONCATENATE(D48,F48),'1.(Optional) tonnage per use'!$N$6:$N$503,K48))</f>
        <v/>
      </c>
      <c r="W48" s="47" t="str">
        <f>IF(LEN(D48)=0,"",SUMIFS('1.(Optional) tonnage per use'!Q$6:Q$503,'1.(Optional) tonnage per use'!$G$6:$G$503,CONCATENATE(D48,F48),'1.(Optional) tonnage per use'!$N$6:$N$503,K48))</f>
        <v/>
      </c>
      <c r="X48" s="117" t="str">
        <f>_xlfn.IFNA(VLOOKUP(A48,'Reference data SID'!D:E,2,FALSE),"")</f>
        <v/>
      </c>
      <c r="Y48" s="117" t="str">
        <f t="shared" si="2"/>
        <v>not ok</v>
      </c>
      <c r="Z48" s="117" t="str">
        <f t="shared" si="3"/>
        <v>not ok</v>
      </c>
      <c r="AA48" s="117" t="str">
        <f t="shared" si="4"/>
        <v>ok</v>
      </c>
      <c r="AB48" s="117" t="str">
        <f t="shared" si="5"/>
        <v>not ok</v>
      </c>
      <c r="AC48" s="117" t="str">
        <f t="shared" si="6"/>
        <v>_EC</v>
      </c>
      <c r="AD48" s="117" t="str">
        <f t="shared" si="7"/>
        <v>_CAS</v>
      </c>
      <c r="AE48" s="117" t="str">
        <f t="shared" si="8"/>
        <v/>
      </c>
      <c r="AF48" s="117" t="str">
        <f>IF(LEN(A48)&gt;1,IF(COUNTIFS($AE$6:AE$503,LEFT(AE48,250))&gt;1,"Duplicate entry: you have two rows for the same substance and year",""),"")</f>
        <v/>
      </c>
      <c r="AG48" s="117" t="str">
        <f>IF(LEN(A48)&gt;0,IF(ISNUMBER(MATCH(A48,Annex_I_II_entries,0)),"","The Entry name is not within the dropdown list, make sure that you have not copied and pasted overwritting the cell format (with its correponding dropdown list) in column A"),"")</f>
        <v/>
      </c>
      <c r="AH48" s="117" t="str">
        <f t="shared" ca="1" si="9"/>
        <v/>
      </c>
      <c r="AI48" s="117" t="str">
        <f t="shared" ca="1" si="10"/>
        <v/>
      </c>
      <c r="AJ48" s="117" t="str">
        <f t="shared" si="11"/>
        <v/>
      </c>
      <c r="AK48" s="117" t="str">
        <f t="shared" si="12"/>
        <v/>
      </c>
      <c r="AL48" s="117" t="str">
        <f t="shared" si="13"/>
        <v/>
      </c>
      <c r="AM48" s="117" t="str">
        <f t="shared" si="14"/>
        <v/>
      </c>
      <c r="AN48" s="117" t="str">
        <f t="shared" si="15"/>
        <v/>
      </c>
      <c r="AO48" s="117" t="str">
        <f t="shared" si="16"/>
        <v/>
      </c>
      <c r="AP48" s="87"/>
    </row>
    <row r="49" spans="1:42" x14ac:dyDescent="0.2">
      <c r="A49" s="37"/>
      <c r="B49" s="37"/>
      <c r="C49" s="37"/>
      <c r="D49" s="64" t="str">
        <f>_xlfn.IFNA(VLOOKUP(A49,'Reference data SID'!$D$2:$Q$673,14,FALSE),"")</f>
        <v/>
      </c>
      <c r="E49" s="64" t="str">
        <f>_xlfn.IFNA(VLOOKUP(D49,'Reference data SID'!$C$3:$E$673,3,FALSE),"")</f>
        <v/>
      </c>
      <c r="F49" s="64" t="str">
        <f>_xlfn.IFNA(IF(E49=FALSE,D49,IF(ISBLANK(B49),VLOOKUP(C49,'Reference data SID'!$N:$P,3,FALSE),VLOOKUP(B49,'Reference data SID'!$M:$P,4,FALSE))),"")</f>
        <v/>
      </c>
      <c r="G49" s="64" t="str">
        <f t="shared" si="0"/>
        <v/>
      </c>
      <c r="H49" s="38" t="str">
        <f>_xlfn.IFNA(VLOOKUP(F49,'Reference data SID'!L:M,2,FALSE),"")</f>
        <v/>
      </c>
      <c r="I49" s="38" t="str">
        <f>_xlfn.IFNA(VLOOKUP(F49,'Reference data SID'!L:N,3,FALSE),"")</f>
        <v/>
      </c>
      <c r="J49" s="38" t="str">
        <f>_xlfn.IFNA(VLOOKUP(F49,'Reference data SID'!L:O,4,FALSE),"")</f>
        <v/>
      </c>
      <c r="K49" s="50"/>
      <c r="L49" s="50"/>
      <c r="M49" s="50"/>
      <c r="N49" s="50"/>
      <c r="O49" s="50"/>
      <c r="P49" s="50"/>
      <c r="Q49" s="50"/>
      <c r="R49" s="50"/>
      <c r="S49" s="50"/>
      <c r="T49" s="73" t="str">
        <f t="shared" ca="1" si="1"/>
        <v/>
      </c>
      <c r="U49" s="65" t="str">
        <f>IF(LEN(D49)=0,"",SUMIFS('1.(Optional) tonnage per use'!O$6:O$503,'1.(Optional) tonnage per use'!$G$6:$G$503,CONCATENATE(D49,F49),'1.(Optional) tonnage per use'!$N$6:$N$503,K49))</f>
        <v/>
      </c>
      <c r="V49" s="47" t="str">
        <f>IF(LEN(D49)=0,"",SUMIFS('1.(Optional) tonnage per use'!P$6:P$503,'1.(Optional) tonnage per use'!$G$6:$G$503,CONCATENATE(D49,F49),'1.(Optional) tonnage per use'!$N$6:$N$503,K49))</f>
        <v/>
      </c>
      <c r="W49" s="47" t="str">
        <f>IF(LEN(D49)=0,"",SUMIFS('1.(Optional) tonnage per use'!Q$6:Q$503,'1.(Optional) tonnage per use'!$G$6:$G$503,CONCATENATE(D49,F49),'1.(Optional) tonnage per use'!$N$6:$N$503,K49))</f>
        <v/>
      </c>
      <c r="X49" s="117" t="str">
        <f>_xlfn.IFNA(VLOOKUP(A49,'Reference data SID'!D:E,2,FALSE),"")</f>
        <v/>
      </c>
      <c r="Y49" s="117" t="str">
        <f t="shared" si="2"/>
        <v>not ok</v>
      </c>
      <c r="Z49" s="117" t="str">
        <f t="shared" si="3"/>
        <v>not ok</v>
      </c>
      <c r="AA49" s="117" t="str">
        <f t="shared" si="4"/>
        <v>ok</v>
      </c>
      <c r="AB49" s="117" t="str">
        <f t="shared" si="5"/>
        <v>not ok</v>
      </c>
      <c r="AC49" s="117" t="str">
        <f t="shared" si="6"/>
        <v>_EC</v>
      </c>
      <c r="AD49" s="117" t="str">
        <f t="shared" si="7"/>
        <v>_CAS</v>
      </c>
      <c r="AE49" s="117" t="str">
        <f t="shared" si="8"/>
        <v/>
      </c>
      <c r="AF49" s="117" t="str">
        <f>IF(LEN(A49)&gt;1,IF(COUNTIFS($AE$6:AE$503,LEFT(AE49,250))&gt;1,"Duplicate entry: you have two rows for the same substance and year",""),"")</f>
        <v/>
      </c>
      <c r="AG49" s="117" t="str">
        <f>IF(LEN(A49)&gt;0,IF(ISNUMBER(MATCH(A49,Annex_I_II_entries,0)),"","The Entry name is not within the dropdown list, make sure that you have not copied and pasted overwritting the cell format (with its correponding dropdown list) in column A"),"")</f>
        <v/>
      </c>
      <c r="AH49" s="117" t="str">
        <f t="shared" ca="1" si="9"/>
        <v/>
      </c>
      <c r="AI49" s="117" t="str">
        <f t="shared" ca="1" si="10"/>
        <v/>
      </c>
      <c r="AJ49" s="117" t="str">
        <f t="shared" si="11"/>
        <v/>
      </c>
      <c r="AK49" s="117" t="str">
        <f t="shared" si="12"/>
        <v/>
      </c>
      <c r="AL49" s="117" t="str">
        <f t="shared" si="13"/>
        <v/>
      </c>
      <c r="AM49" s="117" t="str">
        <f t="shared" si="14"/>
        <v/>
      </c>
      <c r="AN49" s="117" t="str">
        <f t="shared" si="15"/>
        <v/>
      </c>
      <c r="AO49" s="117" t="str">
        <f t="shared" si="16"/>
        <v/>
      </c>
      <c r="AP49" s="87"/>
    </row>
    <row r="50" spans="1:42" x14ac:dyDescent="0.2">
      <c r="A50" s="37"/>
      <c r="B50" s="37"/>
      <c r="C50" s="37"/>
      <c r="D50" s="64" t="str">
        <f>_xlfn.IFNA(VLOOKUP(A50,'Reference data SID'!$D$2:$Q$673,14,FALSE),"")</f>
        <v/>
      </c>
      <c r="E50" s="64" t="str">
        <f>_xlfn.IFNA(VLOOKUP(D50,'Reference data SID'!$C$3:$E$673,3,FALSE),"")</f>
        <v/>
      </c>
      <c r="F50" s="64" t="str">
        <f>_xlfn.IFNA(IF(E50=FALSE,D50,IF(ISBLANK(B50),VLOOKUP(C50,'Reference data SID'!$N:$P,3,FALSE),VLOOKUP(B50,'Reference data SID'!$M:$P,4,FALSE))),"")</f>
        <v/>
      </c>
      <c r="G50" s="64" t="str">
        <f t="shared" si="0"/>
        <v/>
      </c>
      <c r="H50" s="38" t="str">
        <f>_xlfn.IFNA(VLOOKUP(F50,'Reference data SID'!L:M,2,FALSE),"")</f>
        <v/>
      </c>
      <c r="I50" s="38" t="str">
        <f>_xlfn.IFNA(VLOOKUP(F50,'Reference data SID'!L:N,3,FALSE),"")</f>
        <v/>
      </c>
      <c r="J50" s="38" t="str">
        <f>_xlfn.IFNA(VLOOKUP(F50,'Reference data SID'!L:O,4,FALSE),"")</f>
        <v/>
      </c>
      <c r="K50" s="50"/>
      <c r="L50" s="50"/>
      <c r="M50" s="50"/>
      <c r="N50" s="50"/>
      <c r="O50" s="50"/>
      <c r="P50" s="50"/>
      <c r="Q50" s="50"/>
      <c r="R50" s="50"/>
      <c r="S50" s="50"/>
      <c r="T50" s="73" t="str">
        <f t="shared" ca="1" si="1"/>
        <v/>
      </c>
      <c r="U50" s="65" t="str">
        <f>IF(LEN(D50)=0,"",SUMIFS('1.(Optional) tonnage per use'!O$6:O$503,'1.(Optional) tonnage per use'!$G$6:$G$503,CONCATENATE(D50,F50),'1.(Optional) tonnage per use'!$N$6:$N$503,K50))</f>
        <v/>
      </c>
      <c r="V50" s="47" t="str">
        <f>IF(LEN(D50)=0,"",SUMIFS('1.(Optional) tonnage per use'!P$6:P$503,'1.(Optional) tonnage per use'!$G$6:$G$503,CONCATENATE(D50,F50),'1.(Optional) tonnage per use'!$N$6:$N$503,K50))</f>
        <v/>
      </c>
      <c r="W50" s="47" t="str">
        <f>IF(LEN(D50)=0,"",SUMIFS('1.(Optional) tonnage per use'!Q$6:Q$503,'1.(Optional) tonnage per use'!$G$6:$G$503,CONCATENATE(D50,F50),'1.(Optional) tonnage per use'!$N$6:$N$503,K50))</f>
        <v/>
      </c>
      <c r="X50" s="117" t="str">
        <f>_xlfn.IFNA(VLOOKUP(A50,'Reference data SID'!D:E,2,FALSE),"")</f>
        <v/>
      </c>
      <c r="Y50" s="117" t="str">
        <f t="shared" si="2"/>
        <v>not ok</v>
      </c>
      <c r="Z50" s="117" t="str">
        <f t="shared" si="3"/>
        <v>not ok</v>
      </c>
      <c r="AA50" s="117" t="str">
        <f t="shared" si="4"/>
        <v>ok</v>
      </c>
      <c r="AB50" s="117" t="str">
        <f t="shared" si="5"/>
        <v>not ok</v>
      </c>
      <c r="AC50" s="117" t="str">
        <f t="shared" si="6"/>
        <v>_EC</v>
      </c>
      <c r="AD50" s="117" t="str">
        <f t="shared" si="7"/>
        <v>_CAS</v>
      </c>
      <c r="AE50" s="117" t="str">
        <f t="shared" si="8"/>
        <v/>
      </c>
      <c r="AF50" s="117" t="str">
        <f>IF(LEN(A50)&gt;1,IF(COUNTIFS($AE$6:AE$503,LEFT(AE50,250))&gt;1,"Duplicate entry: you have two rows for the same substance and year",""),"")</f>
        <v/>
      </c>
      <c r="AG50" s="117" t="str">
        <f>IF(LEN(A50)&gt;0,IF(ISNUMBER(MATCH(A50,Annex_I_II_entries,0)),"","The Entry name is not within the dropdown list, make sure that you have not copied and pasted overwritting the cell format (with its correponding dropdown list) in column A"),"")</f>
        <v/>
      </c>
      <c r="AH50" s="117" t="str">
        <f t="shared" ca="1" si="9"/>
        <v/>
      </c>
      <c r="AI50" s="117" t="str">
        <f t="shared" ca="1" si="10"/>
        <v/>
      </c>
      <c r="AJ50" s="117" t="str">
        <f t="shared" si="11"/>
        <v/>
      </c>
      <c r="AK50" s="117" t="str">
        <f t="shared" si="12"/>
        <v/>
      </c>
      <c r="AL50" s="117" t="str">
        <f t="shared" si="13"/>
        <v/>
      </c>
      <c r="AM50" s="117" t="str">
        <f t="shared" si="14"/>
        <v/>
      </c>
      <c r="AN50" s="117" t="str">
        <f t="shared" si="15"/>
        <v/>
      </c>
      <c r="AO50" s="117" t="str">
        <f t="shared" si="16"/>
        <v/>
      </c>
      <c r="AP50" s="87"/>
    </row>
    <row r="51" spans="1:42" x14ac:dyDescent="0.2">
      <c r="A51" s="37"/>
      <c r="B51" s="37"/>
      <c r="C51" s="37"/>
      <c r="D51" s="64" t="str">
        <f>_xlfn.IFNA(VLOOKUP(A51,'Reference data SID'!$D$2:$Q$673,14,FALSE),"")</f>
        <v/>
      </c>
      <c r="E51" s="64" t="str">
        <f>_xlfn.IFNA(VLOOKUP(D51,'Reference data SID'!$C$3:$E$673,3,FALSE),"")</f>
        <v/>
      </c>
      <c r="F51" s="64" t="str">
        <f>_xlfn.IFNA(IF(E51=FALSE,D51,IF(ISBLANK(B51),VLOOKUP(C51,'Reference data SID'!$N:$P,3,FALSE),VLOOKUP(B51,'Reference data SID'!$M:$P,4,FALSE))),"")</f>
        <v/>
      </c>
      <c r="G51" s="64" t="str">
        <f t="shared" si="0"/>
        <v/>
      </c>
      <c r="H51" s="38" t="str">
        <f>_xlfn.IFNA(VLOOKUP(F51,'Reference data SID'!L:M,2,FALSE),"")</f>
        <v/>
      </c>
      <c r="I51" s="38" t="str">
        <f>_xlfn.IFNA(VLOOKUP(F51,'Reference data SID'!L:N,3,FALSE),"")</f>
        <v/>
      </c>
      <c r="J51" s="38" t="str">
        <f>_xlfn.IFNA(VLOOKUP(F51,'Reference data SID'!L:O,4,FALSE),"")</f>
        <v/>
      </c>
      <c r="K51" s="50"/>
      <c r="L51" s="50"/>
      <c r="M51" s="50"/>
      <c r="N51" s="50"/>
      <c r="O51" s="50"/>
      <c r="P51" s="50"/>
      <c r="Q51" s="50"/>
      <c r="R51" s="50"/>
      <c r="S51" s="50"/>
      <c r="T51" s="73" t="str">
        <f t="shared" ca="1" si="1"/>
        <v/>
      </c>
      <c r="U51" s="65" t="str">
        <f>IF(LEN(D51)=0,"",SUMIFS('1.(Optional) tonnage per use'!O$6:O$503,'1.(Optional) tonnage per use'!$G$6:$G$503,CONCATENATE(D51,F51),'1.(Optional) tonnage per use'!$N$6:$N$503,K51))</f>
        <v/>
      </c>
      <c r="V51" s="47" t="str">
        <f>IF(LEN(D51)=0,"",SUMIFS('1.(Optional) tonnage per use'!P$6:P$503,'1.(Optional) tonnage per use'!$G$6:$G$503,CONCATENATE(D51,F51),'1.(Optional) tonnage per use'!$N$6:$N$503,K51))</f>
        <v/>
      </c>
      <c r="W51" s="47" t="str">
        <f>IF(LEN(D51)=0,"",SUMIFS('1.(Optional) tonnage per use'!Q$6:Q$503,'1.(Optional) tonnage per use'!$G$6:$G$503,CONCATENATE(D51,F51),'1.(Optional) tonnage per use'!$N$6:$N$503,K51))</f>
        <v/>
      </c>
      <c r="X51" s="117" t="str">
        <f>_xlfn.IFNA(VLOOKUP(A51,'Reference data SID'!D:E,2,FALSE),"")</f>
        <v/>
      </c>
      <c r="Y51" s="117" t="str">
        <f t="shared" si="2"/>
        <v>not ok</v>
      </c>
      <c r="Z51" s="117" t="str">
        <f t="shared" si="3"/>
        <v>not ok</v>
      </c>
      <c r="AA51" s="117" t="str">
        <f t="shared" si="4"/>
        <v>ok</v>
      </c>
      <c r="AB51" s="117" t="str">
        <f t="shared" si="5"/>
        <v>not ok</v>
      </c>
      <c r="AC51" s="117" t="str">
        <f t="shared" si="6"/>
        <v>_EC</v>
      </c>
      <c r="AD51" s="117" t="str">
        <f t="shared" si="7"/>
        <v>_CAS</v>
      </c>
      <c r="AE51" s="117" t="str">
        <f t="shared" si="8"/>
        <v/>
      </c>
      <c r="AF51" s="117" t="str">
        <f>IF(LEN(A51)&gt;1,IF(COUNTIFS($AE$6:AE$503,LEFT(AE51,250))&gt;1,"Duplicate entry: you have two rows for the same substance and year",""),"")</f>
        <v/>
      </c>
      <c r="AG51" s="117" t="str">
        <f>IF(LEN(A51)&gt;0,IF(ISNUMBER(MATCH(A51,Annex_I_II_entries,0)),"","The Entry name is not within the dropdown list, make sure that you have not copied and pasted overwritting the cell format (with its correponding dropdown list) in column A"),"")</f>
        <v/>
      </c>
      <c r="AH51" s="117" t="str">
        <f t="shared" ca="1" si="9"/>
        <v/>
      </c>
      <c r="AI51" s="117" t="str">
        <f t="shared" ca="1" si="10"/>
        <v/>
      </c>
      <c r="AJ51" s="117" t="str">
        <f t="shared" si="11"/>
        <v/>
      </c>
      <c r="AK51" s="117" t="str">
        <f t="shared" si="12"/>
        <v/>
      </c>
      <c r="AL51" s="117" t="str">
        <f t="shared" si="13"/>
        <v/>
      </c>
      <c r="AM51" s="117" t="str">
        <f t="shared" si="14"/>
        <v/>
      </c>
      <c r="AN51" s="117" t="str">
        <f t="shared" si="15"/>
        <v/>
      </c>
      <c r="AO51" s="117" t="str">
        <f t="shared" si="16"/>
        <v/>
      </c>
      <c r="AP51" s="87"/>
    </row>
    <row r="52" spans="1:42" x14ac:dyDescent="0.2">
      <c r="A52" s="37"/>
      <c r="B52" s="37"/>
      <c r="C52" s="37"/>
      <c r="D52" s="64" t="str">
        <f>_xlfn.IFNA(VLOOKUP(A52,'Reference data SID'!$D$2:$Q$673,14,FALSE),"")</f>
        <v/>
      </c>
      <c r="E52" s="64" t="str">
        <f>_xlfn.IFNA(VLOOKUP(D52,'Reference data SID'!$C$3:$E$673,3,FALSE),"")</f>
        <v/>
      </c>
      <c r="F52" s="64" t="str">
        <f>_xlfn.IFNA(IF(E52=FALSE,D52,IF(ISBLANK(B52),VLOOKUP(C52,'Reference data SID'!$N:$P,3,FALSE),VLOOKUP(B52,'Reference data SID'!$M:$P,4,FALSE))),"")</f>
        <v/>
      </c>
      <c r="G52" s="64" t="str">
        <f t="shared" si="0"/>
        <v/>
      </c>
      <c r="H52" s="38" t="str">
        <f>_xlfn.IFNA(VLOOKUP(F52,'Reference data SID'!L:M,2,FALSE),"")</f>
        <v/>
      </c>
      <c r="I52" s="38" t="str">
        <f>_xlfn.IFNA(VLOOKUP(F52,'Reference data SID'!L:N,3,FALSE),"")</f>
        <v/>
      </c>
      <c r="J52" s="38" t="str">
        <f>_xlfn.IFNA(VLOOKUP(F52,'Reference data SID'!L:O,4,FALSE),"")</f>
        <v/>
      </c>
      <c r="K52" s="50"/>
      <c r="L52" s="50"/>
      <c r="M52" s="50"/>
      <c r="N52" s="50"/>
      <c r="O52" s="50"/>
      <c r="P52" s="50"/>
      <c r="Q52" s="50"/>
      <c r="R52" s="50"/>
      <c r="S52" s="50"/>
      <c r="T52" s="73" t="str">
        <f t="shared" ca="1" si="1"/>
        <v/>
      </c>
      <c r="U52" s="65" t="str">
        <f>IF(LEN(D52)=0,"",SUMIFS('1.(Optional) tonnage per use'!O$6:O$503,'1.(Optional) tonnage per use'!$G$6:$G$503,CONCATENATE(D52,F52),'1.(Optional) tonnage per use'!$N$6:$N$503,K52))</f>
        <v/>
      </c>
      <c r="V52" s="47" t="str">
        <f>IF(LEN(D52)=0,"",SUMIFS('1.(Optional) tonnage per use'!P$6:P$503,'1.(Optional) tonnage per use'!$G$6:$G$503,CONCATENATE(D52,F52),'1.(Optional) tonnage per use'!$N$6:$N$503,K52))</f>
        <v/>
      </c>
      <c r="W52" s="47" t="str">
        <f>IF(LEN(D52)=0,"",SUMIFS('1.(Optional) tonnage per use'!Q$6:Q$503,'1.(Optional) tonnage per use'!$G$6:$G$503,CONCATENATE(D52,F52),'1.(Optional) tonnage per use'!$N$6:$N$503,K52))</f>
        <v/>
      </c>
      <c r="X52" s="117" t="str">
        <f>_xlfn.IFNA(VLOOKUP(A52,'Reference data SID'!D:E,2,FALSE),"")</f>
        <v/>
      </c>
      <c r="Y52" s="117" t="str">
        <f t="shared" si="2"/>
        <v>not ok</v>
      </c>
      <c r="Z52" s="117" t="str">
        <f t="shared" si="3"/>
        <v>not ok</v>
      </c>
      <c r="AA52" s="117" t="str">
        <f t="shared" si="4"/>
        <v>ok</v>
      </c>
      <c r="AB52" s="117" t="str">
        <f t="shared" si="5"/>
        <v>not ok</v>
      </c>
      <c r="AC52" s="117" t="str">
        <f t="shared" si="6"/>
        <v>_EC</v>
      </c>
      <c r="AD52" s="117" t="str">
        <f t="shared" si="7"/>
        <v>_CAS</v>
      </c>
      <c r="AE52" s="117" t="str">
        <f t="shared" si="8"/>
        <v/>
      </c>
      <c r="AF52" s="117" t="str">
        <f>IF(LEN(A52)&gt;1,IF(COUNTIFS($AE$6:AE$503,LEFT(AE52,250))&gt;1,"Duplicate entry: you have two rows for the same substance and year",""),"")</f>
        <v/>
      </c>
      <c r="AG52" s="117" t="str">
        <f>IF(LEN(A52)&gt;0,IF(ISNUMBER(MATCH(A52,Annex_I_II_entries,0)),"","The Entry name is not within the dropdown list, make sure that you have not copied and pasted overwritting the cell format (with its correponding dropdown list) in column A"),"")</f>
        <v/>
      </c>
      <c r="AH52" s="117" t="str">
        <f t="shared" ca="1" si="9"/>
        <v/>
      </c>
      <c r="AI52" s="117" t="str">
        <f t="shared" ca="1" si="10"/>
        <v/>
      </c>
      <c r="AJ52" s="117" t="str">
        <f t="shared" si="11"/>
        <v/>
      </c>
      <c r="AK52" s="117" t="str">
        <f t="shared" si="12"/>
        <v/>
      </c>
      <c r="AL52" s="117" t="str">
        <f t="shared" si="13"/>
        <v/>
      </c>
      <c r="AM52" s="117" t="str">
        <f t="shared" si="14"/>
        <v/>
      </c>
      <c r="AN52" s="117" t="str">
        <f t="shared" si="15"/>
        <v/>
      </c>
      <c r="AO52" s="117" t="str">
        <f t="shared" si="16"/>
        <v/>
      </c>
      <c r="AP52" s="87"/>
    </row>
    <row r="53" spans="1:42" x14ac:dyDescent="0.2">
      <c r="A53" s="37"/>
      <c r="B53" s="37"/>
      <c r="C53" s="37"/>
      <c r="D53" s="64" t="str">
        <f>_xlfn.IFNA(VLOOKUP(A53,'Reference data SID'!$D$2:$Q$673,14,FALSE),"")</f>
        <v/>
      </c>
      <c r="E53" s="64" t="str">
        <f>_xlfn.IFNA(VLOOKUP(D53,'Reference data SID'!$C$3:$E$673,3,FALSE),"")</f>
        <v/>
      </c>
      <c r="F53" s="64" t="str">
        <f>_xlfn.IFNA(IF(E53=FALSE,D53,IF(ISBLANK(B53),VLOOKUP(C53,'Reference data SID'!$N:$P,3,FALSE),VLOOKUP(B53,'Reference data SID'!$M:$P,4,FALSE))),"")</f>
        <v/>
      </c>
      <c r="G53" s="64" t="str">
        <f t="shared" si="0"/>
        <v/>
      </c>
      <c r="H53" s="38" t="str">
        <f>_xlfn.IFNA(VLOOKUP(F53,'Reference data SID'!L:M,2,FALSE),"")</f>
        <v/>
      </c>
      <c r="I53" s="38" t="str">
        <f>_xlfn.IFNA(VLOOKUP(F53,'Reference data SID'!L:N,3,FALSE),"")</f>
        <v/>
      </c>
      <c r="J53" s="38" t="str">
        <f>_xlfn.IFNA(VLOOKUP(F53,'Reference data SID'!L:O,4,FALSE),"")</f>
        <v/>
      </c>
      <c r="K53" s="50"/>
      <c r="L53" s="50"/>
      <c r="M53" s="50"/>
      <c r="N53" s="50"/>
      <c r="O53" s="50"/>
      <c r="P53" s="50"/>
      <c r="Q53" s="50"/>
      <c r="R53" s="50"/>
      <c r="S53" s="50"/>
      <c r="T53" s="73" t="str">
        <f t="shared" ca="1" si="1"/>
        <v/>
      </c>
      <c r="U53" s="65" t="str">
        <f>IF(LEN(D53)=0,"",SUMIFS('1.(Optional) tonnage per use'!O$6:O$503,'1.(Optional) tonnage per use'!$G$6:$G$503,CONCATENATE(D53,F53),'1.(Optional) tonnage per use'!$N$6:$N$503,K53))</f>
        <v/>
      </c>
      <c r="V53" s="47" t="str">
        <f>IF(LEN(D53)=0,"",SUMIFS('1.(Optional) tonnage per use'!P$6:P$503,'1.(Optional) tonnage per use'!$G$6:$G$503,CONCATENATE(D53,F53),'1.(Optional) tonnage per use'!$N$6:$N$503,K53))</f>
        <v/>
      </c>
      <c r="W53" s="47" t="str">
        <f>IF(LEN(D53)=0,"",SUMIFS('1.(Optional) tonnage per use'!Q$6:Q$503,'1.(Optional) tonnage per use'!$G$6:$G$503,CONCATENATE(D53,F53),'1.(Optional) tonnage per use'!$N$6:$N$503,K53))</f>
        <v/>
      </c>
      <c r="X53" s="117" t="str">
        <f>_xlfn.IFNA(VLOOKUP(A53,'Reference data SID'!D:E,2,FALSE),"")</f>
        <v/>
      </c>
      <c r="Y53" s="117" t="str">
        <f t="shared" si="2"/>
        <v>not ok</v>
      </c>
      <c r="Z53" s="117" t="str">
        <f t="shared" si="3"/>
        <v>not ok</v>
      </c>
      <c r="AA53" s="117" t="str">
        <f t="shared" si="4"/>
        <v>ok</v>
      </c>
      <c r="AB53" s="117" t="str">
        <f t="shared" si="5"/>
        <v>not ok</v>
      </c>
      <c r="AC53" s="117" t="str">
        <f t="shared" si="6"/>
        <v>_EC</v>
      </c>
      <c r="AD53" s="117" t="str">
        <f t="shared" si="7"/>
        <v>_CAS</v>
      </c>
      <c r="AE53" s="117" t="str">
        <f t="shared" si="8"/>
        <v/>
      </c>
      <c r="AF53" s="117" t="str">
        <f>IF(LEN(A53)&gt;1,IF(COUNTIFS($AE$6:AE$503,LEFT(AE53,250))&gt;1,"Duplicate entry: you have two rows for the same substance and year",""),"")</f>
        <v/>
      </c>
      <c r="AG53" s="117" t="str">
        <f>IF(LEN(A53)&gt;0,IF(ISNUMBER(MATCH(A53,Annex_I_II_entries,0)),"","The Entry name is not within the dropdown list, make sure that you have not copied and pasted overwritting the cell format (with its correponding dropdown list) in column A"),"")</f>
        <v/>
      </c>
      <c r="AH53" s="117" t="str">
        <f t="shared" ca="1" si="9"/>
        <v/>
      </c>
      <c r="AI53" s="117" t="str">
        <f t="shared" ca="1" si="10"/>
        <v/>
      </c>
      <c r="AJ53" s="117" t="str">
        <f t="shared" si="11"/>
        <v/>
      </c>
      <c r="AK53" s="117" t="str">
        <f t="shared" si="12"/>
        <v/>
      </c>
      <c r="AL53" s="117" t="str">
        <f t="shared" si="13"/>
        <v/>
      </c>
      <c r="AM53" s="117" t="str">
        <f t="shared" si="14"/>
        <v/>
      </c>
      <c r="AN53" s="117" t="str">
        <f t="shared" si="15"/>
        <v/>
      </c>
      <c r="AO53" s="117" t="str">
        <f t="shared" si="16"/>
        <v/>
      </c>
      <c r="AP53" s="87"/>
    </row>
    <row r="54" spans="1:42" x14ac:dyDescent="0.2">
      <c r="A54" s="37"/>
      <c r="B54" s="37"/>
      <c r="C54" s="37"/>
      <c r="D54" s="64" t="str">
        <f>_xlfn.IFNA(VLOOKUP(A54,'Reference data SID'!$D$2:$Q$673,14,FALSE),"")</f>
        <v/>
      </c>
      <c r="E54" s="64" t="str">
        <f>_xlfn.IFNA(VLOOKUP(D54,'Reference data SID'!$C$3:$E$673,3,FALSE),"")</f>
        <v/>
      </c>
      <c r="F54" s="64" t="str">
        <f>_xlfn.IFNA(IF(E54=FALSE,D54,IF(ISBLANK(B54),VLOOKUP(C54,'Reference data SID'!$N:$P,3,FALSE),VLOOKUP(B54,'Reference data SID'!$M:$P,4,FALSE))),"")</f>
        <v/>
      </c>
      <c r="G54" s="64" t="str">
        <f t="shared" si="0"/>
        <v/>
      </c>
      <c r="H54" s="38" t="str">
        <f>_xlfn.IFNA(VLOOKUP(F54,'Reference data SID'!L:M,2,FALSE),"")</f>
        <v/>
      </c>
      <c r="I54" s="38" t="str">
        <f>_xlfn.IFNA(VLOOKUP(F54,'Reference data SID'!L:N,3,FALSE),"")</f>
        <v/>
      </c>
      <c r="J54" s="38" t="str">
        <f>_xlfn.IFNA(VLOOKUP(F54,'Reference data SID'!L:O,4,FALSE),"")</f>
        <v/>
      </c>
      <c r="K54" s="50"/>
      <c r="L54" s="50"/>
      <c r="M54" s="50"/>
      <c r="N54" s="50"/>
      <c r="O54" s="50"/>
      <c r="P54" s="50"/>
      <c r="Q54" s="50"/>
      <c r="R54" s="50"/>
      <c r="S54" s="50"/>
      <c r="T54" s="73" t="str">
        <f t="shared" ca="1" si="1"/>
        <v/>
      </c>
      <c r="U54" s="65" t="str">
        <f>IF(LEN(D54)=0,"",SUMIFS('1.(Optional) tonnage per use'!O$6:O$503,'1.(Optional) tonnage per use'!$G$6:$G$503,CONCATENATE(D54,F54),'1.(Optional) tonnage per use'!$N$6:$N$503,K54))</f>
        <v/>
      </c>
      <c r="V54" s="47" t="str">
        <f>IF(LEN(D54)=0,"",SUMIFS('1.(Optional) tonnage per use'!P$6:P$503,'1.(Optional) tonnage per use'!$G$6:$G$503,CONCATENATE(D54,F54),'1.(Optional) tonnage per use'!$N$6:$N$503,K54))</f>
        <v/>
      </c>
      <c r="W54" s="47" t="str">
        <f>IF(LEN(D54)=0,"",SUMIFS('1.(Optional) tonnage per use'!Q$6:Q$503,'1.(Optional) tonnage per use'!$G$6:$G$503,CONCATENATE(D54,F54),'1.(Optional) tonnage per use'!$N$6:$N$503,K54))</f>
        <v/>
      </c>
      <c r="X54" s="117" t="str">
        <f>_xlfn.IFNA(VLOOKUP(A54,'Reference data SID'!D:E,2,FALSE),"")</f>
        <v/>
      </c>
      <c r="Y54" s="117" t="str">
        <f t="shared" si="2"/>
        <v>not ok</v>
      </c>
      <c r="Z54" s="117" t="str">
        <f t="shared" si="3"/>
        <v>not ok</v>
      </c>
      <c r="AA54" s="117" t="str">
        <f t="shared" si="4"/>
        <v>ok</v>
      </c>
      <c r="AB54" s="117" t="str">
        <f t="shared" si="5"/>
        <v>not ok</v>
      </c>
      <c r="AC54" s="117" t="str">
        <f t="shared" si="6"/>
        <v>_EC</v>
      </c>
      <c r="AD54" s="117" t="str">
        <f t="shared" si="7"/>
        <v>_CAS</v>
      </c>
      <c r="AE54" s="117" t="str">
        <f t="shared" si="8"/>
        <v/>
      </c>
      <c r="AF54" s="117" t="str">
        <f>IF(LEN(A54)&gt;1,IF(COUNTIFS($AE$6:AE$503,LEFT(AE54,250))&gt;1,"Duplicate entry: you have two rows for the same substance and year",""),"")</f>
        <v/>
      </c>
      <c r="AG54" s="117" t="str">
        <f>IF(LEN(A54)&gt;0,IF(ISNUMBER(MATCH(A54,Annex_I_II_entries,0)),"","The Entry name is not within the dropdown list, make sure that you have not copied and pasted overwritting the cell format (with its correponding dropdown list) in column A"),"")</f>
        <v/>
      </c>
      <c r="AH54" s="117" t="str">
        <f t="shared" ca="1" si="9"/>
        <v/>
      </c>
      <c r="AI54" s="117" t="str">
        <f t="shared" ca="1" si="10"/>
        <v/>
      </c>
      <c r="AJ54" s="117" t="str">
        <f t="shared" si="11"/>
        <v/>
      </c>
      <c r="AK54" s="117" t="str">
        <f t="shared" si="12"/>
        <v/>
      </c>
      <c r="AL54" s="117" t="str">
        <f t="shared" si="13"/>
        <v/>
      </c>
      <c r="AM54" s="117" t="str">
        <f t="shared" si="14"/>
        <v/>
      </c>
      <c r="AN54" s="117" t="str">
        <f t="shared" si="15"/>
        <v/>
      </c>
      <c r="AO54" s="117" t="str">
        <f t="shared" si="16"/>
        <v/>
      </c>
      <c r="AP54" s="87"/>
    </row>
    <row r="55" spans="1:42" x14ac:dyDescent="0.2">
      <c r="A55" s="37"/>
      <c r="B55" s="37"/>
      <c r="C55" s="37"/>
      <c r="D55" s="64" t="str">
        <f>_xlfn.IFNA(VLOOKUP(A55,'Reference data SID'!$D$2:$Q$673,14,FALSE),"")</f>
        <v/>
      </c>
      <c r="E55" s="64" t="str">
        <f>_xlfn.IFNA(VLOOKUP(D55,'Reference data SID'!$C$3:$E$673,3,FALSE),"")</f>
        <v/>
      </c>
      <c r="F55" s="64" t="str">
        <f>_xlfn.IFNA(IF(E55=FALSE,D55,IF(ISBLANK(B55),VLOOKUP(C55,'Reference data SID'!$N:$P,3,FALSE),VLOOKUP(B55,'Reference data SID'!$M:$P,4,FALSE))),"")</f>
        <v/>
      </c>
      <c r="G55" s="64" t="str">
        <f t="shared" si="0"/>
        <v/>
      </c>
      <c r="H55" s="38" t="str">
        <f>_xlfn.IFNA(VLOOKUP(F55,'Reference data SID'!L:M,2,FALSE),"")</f>
        <v/>
      </c>
      <c r="I55" s="38" t="str">
        <f>_xlfn.IFNA(VLOOKUP(F55,'Reference data SID'!L:N,3,FALSE),"")</f>
        <v/>
      </c>
      <c r="J55" s="38" t="str">
        <f>_xlfn.IFNA(VLOOKUP(F55,'Reference data SID'!L:O,4,FALSE),"")</f>
        <v/>
      </c>
      <c r="K55" s="50"/>
      <c r="L55" s="50"/>
      <c r="M55" s="50"/>
      <c r="N55" s="50"/>
      <c r="O55" s="50"/>
      <c r="P55" s="50"/>
      <c r="Q55" s="50"/>
      <c r="R55" s="50"/>
      <c r="S55" s="50"/>
      <c r="T55" s="73" t="str">
        <f t="shared" ca="1" si="1"/>
        <v/>
      </c>
      <c r="U55" s="65" t="str">
        <f>IF(LEN(D55)=0,"",SUMIFS('1.(Optional) tonnage per use'!O$6:O$503,'1.(Optional) tonnage per use'!$G$6:$G$503,CONCATENATE(D55,F55),'1.(Optional) tonnage per use'!$N$6:$N$503,K55))</f>
        <v/>
      </c>
      <c r="V55" s="47" t="str">
        <f>IF(LEN(D55)=0,"",SUMIFS('1.(Optional) tonnage per use'!P$6:P$503,'1.(Optional) tonnage per use'!$G$6:$G$503,CONCATENATE(D55,F55),'1.(Optional) tonnage per use'!$N$6:$N$503,K55))</f>
        <v/>
      </c>
      <c r="W55" s="47" t="str">
        <f>IF(LEN(D55)=0,"",SUMIFS('1.(Optional) tonnage per use'!Q$6:Q$503,'1.(Optional) tonnage per use'!$G$6:$G$503,CONCATENATE(D55,F55),'1.(Optional) tonnage per use'!$N$6:$N$503,K55))</f>
        <v/>
      </c>
      <c r="X55" s="117" t="str">
        <f>_xlfn.IFNA(VLOOKUP(A55,'Reference data SID'!D:E,2,FALSE),"")</f>
        <v/>
      </c>
      <c r="Y55" s="117" t="str">
        <f t="shared" si="2"/>
        <v>not ok</v>
      </c>
      <c r="Z55" s="117" t="str">
        <f t="shared" si="3"/>
        <v>not ok</v>
      </c>
      <c r="AA55" s="117" t="str">
        <f t="shared" si="4"/>
        <v>ok</v>
      </c>
      <c r="AB55" s="117" t="str">
        <f t="shared" si="5"/>
        <v>not ok</v>
      </c>
      <c r="AC55" s="117" t="str">
        <f t="shared" si="6"/>
        <v>_EC</v>
      </c>
      <c r="AD55" s="117" t="str">
        <f t="shared" si="7"/>
        <v>_CAS</v>
      </c>
      <c r="AE55" s="117" t="str">
        <f t="shared" si="8"/>
        <v/>
      </c>
      <c r="AF55" s="117" t="str">
        <f>IF(LEN(A55)&gt;1,IF(COUNTIFS($AE$6:AE$503,LEFT(AE55,250))&gt;1,"Duplicate entry: you have two rows for the same substance and year",""),"")</f>
        <v/>
      </c>
      <c r="AG55" s="117" t="str">
        <f>IF(LEN(A55)&gt;0,IF(ISNUMBER(MATCH(A55,Annex_I_II_entries,0)),"","The Entry name is not within the dropdown list, make sure that you have not copied and pasted overwritting the cell format (with its correponding dropdown list) in column A"),"")</f>
        <v/>
      </c>
      <c r="AH55" s="117" t="str">
        <f t="shared" ca="1" si="9"/>
        <v/>
      </c>
      <c r="AI55" s="117" t="str">
        <f t="shared" ca="1" si="10"/>
        <v/>
      </c>
      <c r="AJ55" s="117" t="str">
        <f t="shared" si="11"/>
        <v/>
      </c>
      <c r="AK55" s="117" t="str">
        <f t="shared" si="12"/>
        <v/>
      </c>
      <c r="AL55" s="117" t="str">
        <f t="shared" si="13"/>
        <v/>
      </c>
      <c r="AM55" s="117" t="str">
        <f t="shared" si="14"/>
        <v/>
      </c>
      <c r="AN55" s="117" t="str">
        <f t="shared" si="15"/>
        <v/>
      </c>
      <c r="AO55" s="117" t="str">
        <f t="shared" si="16"/>
        <v/>
      </c>
      <c r="AP55" s="87"/>
    </row>
    <row r="56" spans="1:42" x14ac:dyDescent="0.2">
      <c r="A56" s="37"/>
      <c r="B56" s="37"/>
      <c r="C56" s="37"/>
      <c r="D56" s="64" t="str">
        <f>_xlfn.IFNA(VLOOKUP(A56,'Reference data SID'!$D$2:$Q$673,14,FALSE),"")</f>
        <v/>
      </c>
      <c r="E56" s="64" t="str">
        <f>_xlfn.IFNA(VLOOKUP(D56,'Reference data SID'!$C$3:$E$673,3,FALSE),"")</f>
        <v/>
      </c>
      <c r="F56" s="64" t="str">
        <f>_xlfn.IFNA(IF(E56=FALSE,D56,IF(ISBLANK(B56),VLOOKUP(C56,'Reference data SID'!$N:$P,3,FALSE),VLOOKUP(B56,'Reference data SID'!$M:$P,4,FALSE))),"")</f>
        <v/>
      </c>
      <c r="G56" s="64" t="str">
        <f t="shared" si="0"/>
        <v/>
      </c>
      <c r="H56" s="38" t="str">
        <f>_xlfn.IFNA(VLOOKUP(F56,'Reference data SID'!L:M,2,FALSE),"")</f>
        <v/>
      </c>
      <c r="I56" s="38" t="str">
        <f>_xlfn.IFNA(VLOOKUP(F56,'Reference data SID'!L:N,3,FALSE),"")</f>
        <v/>
      </c>
      <c r="J56" s="38" t="str">
        <f>_xlfn.IFNA(VLOOKUP(F56,'Reference data SID'!L:O,4,FALSE),"")</f>
        <v/>
      </c>
      <c r="K56" s="50"/>
      <c r="L56" s="50"/>
      <c r="M56" s="50"/>
      <c r="N56" s="50"/>
      <c r="O56" s="50"/>
      <c r="P56" s="50"/>
      <c r="Q56" s="50"/>
      <c r="R56" s="50"/>
      <c r="S56" s="50"/>
      <c r="T56" s="73" t="str">
        <f t="shared" ca="1" si="1"/>
        <v/>
      </c>
      <c r="U56" s="65" t="str">
        <f>IF(LEN(D56)=0,"",SUMIFS('1.(Optional) tonnage per use'!O$6:O$503,'1.(Optional) tonnage per use'!$G$6:$G$503,CONCATENATE(D56,F56),'1.(Optional) tonnage per use'!$N$6:$N$503,K56))</f>
        <v/>
      </c>
      <c r="V56" s="47" t="str">
        <f>IF(LEN(D56)=0,"",SUMIFS('1.(Optional) tonnage per use'!P$6:P$503,'1.(Optional) tonnage per use'!$G$6:$G$503,CONCATENATE(D56,F56),'1.(Optional) tonnage per use'!$N$6:$N$503,K56))</f>
        <v/>
      </c>
      <c r="W56" s="47" t="str">
        <f>IF(LEN(D56)=0,"",SUMIFS('1.(Optional) tonnage per use'!Q$6:Q$503,'1.(Optional) tonnage per use'!$G$6:$G$503,CONCATENATE(D56,F56),'1.(Optional) tonnage per use'!$N$6:$N$503,K56))</f>
        <v/>
      </c>
      <c r="X56" s="117" t="str">
        <f>_xlfn.IFNA(VLOOKUP(A56,'Reference data SID'!D:E,2,FALSE),"")</f>
        <v/>
      </c>
      <c r="Y56" s="117" t="str">
        <f t="shared" si="2"/>
        <v>not ok</v>
      </c>
      <c r="Z56" s="117" t="str">
        <f t="shared" si="3"/>
        <v>not ok</v>
      </c>
      <c r="AA56" s="117" t="str">
        <f t="shared" si="4"/>
        <v>ok</v>
      </c>
      <c r="AB56" s="117" t="str">
        <f t="shared" si="5"/>
        <v>not ok</v>
      </c>
      <c r="AC56" s="117" t="str">
        <f t="shared" si="6"/>
        <v>_EC</v>
      </c>
      <c r="AD56" s="117" t="str">
        <f t="shared" si="7"/>
        <v>_CAS</v>
      </c>
      <c r="AE56" s="117" t="str">
        <f t="shared" si="8"/>
        <v/>
      </c>
      <c r="AF56" s="117" t="str">
        <f>IF(LEN(A56)&gt;1,IF(COUNTIFS($AE$6:AE$503,LEFT(AE56,250))&gt;1,"Duplicate entry: you have two rows for the same substance and year",""),"")</f>
        <v/>
      </c>
      <c r="AG56" s="117" t="str">
        <f>IF(LEN(A56)&gt;0,IF(ISNUMBER(MATCH(A56,Annex_I_II_entries,0)),"","The Entry name is not within the dropdown list, make sure that you have not copied and pasted overwritting the cell format (with its correponding dropdown list) in column A"),"")</f>
        <v/>
      </c>
      <c r="AH56" s="117" t="str">
        <f t="shared" ca="1" si="9"/>
        <v/>
      </c>
      <c r="AI56" s="117" t="str">
        <f t="shared" ca="1" si="10"/>
        <v/>
      </c>
      <c r="AJ56" s="117" t="str">
        <f t="shared" si="11"/>
        <v/>
      </c>
      <c r="AK56" s="117" t="str">
        <f t="shared" si="12"/>
        <v/>
      </c>
      <c r="AL56" s="117" t="str">
        <f t="shared" si="13"/>
        <v/>
      </c>
      <c r="AM56" s="117" t="str">
        <f t="shared" si="14"/>
        <v/>
      </c>
      <c r="AN56" s="117" t="str">
        <f t="shared" si="15"/>
        <v/>
      </c>
      <c r="AO56" s="117" t="str">
        <f t="shared" si="16"/>
        <v/>
      </c>
      <c r="AP56" s="87"/>
    </row>
    <row r="57" spans="1:42" x14ac:dyDescent="0.2">
      <c r="A57" s="37"/>
      <c r="B57" s="37"/>
      <c r="C57" s="37"/>
      <c r="D57" s="64" t="str">
        <f>_xlfn.IFNA(VLOOKUP(A57,'Reference data SID'!$D$2:$Q$673,14,FALSE),"")</f>
        <v/>
      </c>
      <c r="E57" s="64" t="str">
        <f>_xlfn.IFNA(VLOOKUP(D57,'Reference data SID'!$C$3:$E$673,3,FALSE),"")</f>
        <v/>
      </c>
      <c r="F57" s="64" t="str">
        <f>_xlfn.IFNA(IF(E57=FALSE,D57,IF(ISBLANK(B57),VLOOKUP(C57,'Reference data SID'!$N:$P,3,FALSE),VLOOKUP(B57,'Reference data SID'!$M:$P,4,FALSE))),"")</f>
        <v/>
      </c>
      <c r="G57" s="64" t="str">
        <f t="shared" si="0"/>
        <v/>
      </c>
      <c r="H57" s="38" t="str">
        <f>_xlfn.IFNA(VLOOKUP(F57,'Reference data SID'!L:M,2,FALSE),"")</f>
        <v/>
      </c>
      <c r="I57" s="38" t="str">
        <f>_xlfn.IFNA(VLOOKUP(F57,'Reference data SID'!L:N,3,FALSE),"")</f>
        <v/>
      </c>
      <c r="J57" s="38" t="str">
        <f>_xlfn.IFNA(VLOOKUP(F57,'Reference data SID'!L:O,4,FALSE),"")</f>
        <v/>
      </c>
      <c r="K57" s="50"/>
      <c r="L57" s="50"/>
      <c r="M57" s="50"/>
      <c r="N57" s="50"/>
      <c r="O57" s="50"/>
      <c r="P57" s="50"/>
      <c r="Q57" s="50"/>
      <c r="R57" s="50"/>
      <c r="S57" s="50"/>
      <c r="T57" s="73" t="str">
        <f t="shared" ca="1" si="1"/>
        <v/>
      </c>
      <c r="U57" s="65" t="str">
        <f>IF(LEN(D57)=0,"",SUMIFS('1.(Optional) tonnage per use'!O$6:O$503,'1.(Optional) tonnage per use'!$G$6:$G$503,CONCATENATE(D57,F57),'1.(Optional) tonnage per use'!$N$6:$N$503,K57))</f>
        <v/>
      </c>
      <c r="V57" s="47" t="str">
        <f>IF(LEN(D57)=0,"",SUMIFS('1.(Optional) tonnage per use'!P$6:P$503,'1.(Optional) tonnage per use'!$G$6:$G$503,CONCATENATE(D57,F57),'1.(Optional) tonnage per use'!$N$6:$N$503,K57))</f>
        <v/>
      </c>
      <c r="W57" s="47" t="str">
        <f>IF(LEN(D57)=0,"",SUMIFS('1.(Optional) tonnage per use'!Q$6:Q$503,'1.(Optional) tonnage per use'!$G$6:$G$503,CONCATENATE(D57,F57),'1.(Optional) tonnage per use'!$N$6:$N$503,K57))</f>
        <v/>
      </c>
      <c r="X57" s="117" t="str">
        <f>_xlfn.IFNA(VLOOKUP(A57,'Reference data SID'!D:E,2,FALSE),"")</f>
        <v/>
      </c>
      <c r="Y57" s="117" t="str">
        <f t="shared" si="2"/>
        <v>not ok</v>
      </c>
      <c r="Z57" s="117" t="str">
        <f t="shared" si="3"/>
        <v>not ok</v>
      </c>
      <c r="AA57" s="117" t="str">
        <f t="shared" si="4"/>
        <v>ok</v>
      </c>
      <c r="AB57" s="117" t="str">
        <f t="shared" si="5"/>
        <v>not ok</v>
      </c>
      <c r="AC57" s="117" t="str">
        <f t="shared" si="6"/>
        <v>_EC</v>
      </c>
      <c r="AD57" s="117" t="str">
        <f t="shared" si="7"/>
        <v>_CAS</v>
      </c>
      <c r="AE57" s="117" t="str">
        <f t="shared" si="8"/>
        <v/>
      </c>
      <c r="AF57" s="117" t="str">
        <f>IF(LEN(A57)&gt;1,IF(COUNTIFS($AE$6:AE$503,LEFT(AE57,250))&gt;1,"Duplicate entry: you have two rows for the same substance and year",""),"")</f>
        <v/>
      </c>
      <c r="AG57" s="117" t="str">
        <f>IF(LEN(A57)&gt;0,IF(ISNUMBER(MATCH(A57,Annex_I_II_entries,0)),"","The Entry name is not within the dropdown list, make sure that you have not copied and pasted overwritting the cell format (with its correponding dropdown list) in column A"),"")</f>
        <v/>
      </c>
      <c r="AH57" s="117" t="str">
        <f t="shared" ca="1" si="9"/>
        <v/>
      </c>
      <c r="AI57" s="117" t="str">
        <f t="shared" ca="1" si="10"/>
        <v/>
      </c>
      <c r="AJ57" s="117" t="str">
        <f t="shared" si="11"/>
        <v/>
      </c>
      <c r="AK57" s="117" t="str">
        <f t="shared" si="12"/>
        <v/>
      </c>
      <c r="AL57" s="117" t="str">
        <f t="shared" si="13"/>
        <v/>
      </c>
      <c r="AM57" s="117" t="str">
        <f t="shared" si="14"/>
        <v/>
      </c>
      <c r="AN57" s="117" t="str">
        <f t="shared" si="15"/>
        <v/>
      </c>
      <c r="AO57" s="117" t="str">
        <f t="shared" si="16"/>
        <v/>
      </c>
      <c r="AP57" s="87"/>
    </row>
    <row r="58" spans="1:42" x14ac:dyDescent="0.2">
      <c r="A58" s="37"/>
      <c r="B58" s="37"/>
      <c r="C58" s="37"/>
      <c r="D58" s="64" t="str">
        <f>_xlfn.IFNA(VLOOKUP(A58,'Reference data SID'!$D$2:$Q$673,14,FALSE),"")</f>
        <v/>
      </c>
      <c r="E58" s="64" t="str">
        <f>_xlfn.IFNA(VLOOKUP(D58,'Reference data SID'!$C$3:$E$673,3,FALSE),"")</f>
        <v/>
      </c>
      <c r="F58" s="64" t="str">
        <f>_xlfn.IFNA(IF(E58=FALSE,D58,IF(ISBLANK(B58),VLOOKUP(C58,'Reference data SID'!$N:$P,3,FALSE),VLOOKUP(B58,'Reference data SID'!$M:$P,4,FALSE))),"")</f>
        <v/>
      </c>
      <c r="G58" s="64" t="str">
        <f t="shared" si="0"/>
        <v/>
      </c>
      <c r="H58" s="38" t="str">
        <f>_xlfn.IFNA(VLOOKUP(F58,'Reference data SID'!L:M,2,FALSE),"")</f>
        <v/>
      </c>
      <c r="I58" s="38" t="str">
        <f>_xlfn.IFNA(VLOOKUP(F58,'Reference data SID'!L:N,3,FALSE),"")</f>
        <v/>
      </c>
      <c r="J58" s="38" t="str">
        <f>_xlfn.IFNA(VLOOKUP(F58,'Reference data SID'!L:O,4,FALSE),"")</f>
        <v/>
      </c>
      <c r="K58" s="50"/>
      <c r="L58" s="50"/>
      <c r="M58" s="50"/>
      <c r="N58" s="50"/>
      <c r="O58" s="50"/>
      <c r="P58" s="50"/>
      <c r="Q58" s="50"/>
      <c r="R58" s="50"/>
      <c r="S58" s="50"/>
      <c r="T58" s="73" t="str">
        <f t="shared" ca="1" si="1"/>
        <v/>
      </c>
      <c r="U58" s="65" t="str">
        <f>IF(LEN(D58)=0,"",SUMIFS('1.(Optional) tonnage per use'!O$6:O$503,'1.(Optional) tonnage per use'!$G$6:$G$503,CONCATENATE(D58,F58),'1.(Optional) tonnage per use'!$N$6:$N$503,K58))</f>
        <v/>
      </c>
      <c r="V58" s="47" t="str">
        <f>IF(LEN(D58)=0,"",SUMIFS('1.(Optional) tonnage per use'!P$6:P$503,'1.(Optional) tonnage per use'!$G$6:$G$503,CONCATENATE(D58,F58),'1.(Optional) tonnage per use'!$N$6:$N$503,K58))</f>
        <v/>
      </c>
      <c r="W58" s="47" t="str">
        <f>IF(LEN(D58)=0,"",SUMIFS('1.(Optional) tonnage per use'!Q$6:Q$503,'1.(Optional) tonnage per use'!$G$6:$G$503,CONCATENATE(D58,F58),'1.(Optional) tonnage per use'!$N$6:$N$503,K58))</f>
        <v/>
      </c>
      <c r="X58" s="117" t="str">
        <f>_xlfn.IFNA(VLOOKUP(A58,'Reference data SID'!D:E,2,FALSE),"")</f>
        <v/>
      </c>
      <c r="Y58" s="117" t="str">
        <f t="shared" si="2"/>
        <v>not ok</v>
      </c>
      <c r="Z58" s="117" t="str">
        <f t="shared" si="3"/>
        <v>not ok</v>
      </c>
      <c r="AA58" s="117" t="str">
        <f t="shared" si="4"/>
        <v>ok</v>
      </c>
      <c r="AB58" s="117" t="str">
        <f t="shared" si="5"/>
        <v>not ok</v>
      </c>
      <c r="AC58" s="117" t="str">
        <f t="shared" si="6"/>
        <v>_EC</v>
      </c>
      <c r="AD58" s="117" t="str">
        <f t="shared" si="7"/>
        <v>_CAS</v>
      </c>
      <c r="AE58" s="117" t="str">
        <f t="shared" si="8"/>
        <v/>
      </c>
      <c r="AF58" s="117" t="str">
        <f>IF(LEN(A58)&gt;1,IF(COUNTIFS($AE$6:AE$503,LEFT(AE58,250))&gt;1,"Duplicate entry: you have two rows for the same substance and year",""),"")</f>
        <v/>
      </c>
      <c r="AG58" s="117" t="str">
        <f>IF(LEN(A58)&gt;0,IF(ISNUMBER(MATCH(A58,Annex_I_II_entries,0)),"","The Entry name is not within the dropdown list, make sure that you have not copied and pasted overwritting the cell format (with its correponding dropdown list) in column A"),"")</f>
        <v/>
      </c>
      <c r="AH58" s="117" t="str">
        <f t="shared" ca="1" si="9"/>
        <v/>
      </c>
      <c r="AI58" s="117" t="str">
        <f t="shared" ca="1" si="10"/>
        <v/>
      </c>
      <c r="AJ58" s="117" t="str">
        <f t="shared" si="11"/>
        <v/>
      </c>
      <c r="AK58" s="117" t="str">
        <f t="shared" si="12"/>
        <v/>
      </c>
      <c r="AL58" s="117" t="str">
        <f t="shared" si="13"/>
        <v/>
      </c>
      <c r="AM58" s="117" t="str">
        <f t="shared" si="14"/>
        <v/>
      </c>
      <c r="AN58" s="117" t="str">
        <f t="shared" si="15"/>
        <v/>
      </c>
      <c r="AO58" s="117" t="str">
        <f t="shared" si="16"/>
        <v/>
      </c>
      <c r="AP58" s="87"/>
    </row>
    <row r="59" spans="1:42" x14ac:dyDescent="0.2">
      <c r="A59" s="37"/>
      <c r="B59" s="37"/>
      <c r="C59" s="37"/>
      <c r="D59" s="64" t="str">
        <f>_xlfn.IFNA(VLOOKUP(A59,'Reference data SID'!$D$2:$Q$673,14,FALSE),"")</f>
        <v/>
      </c>
      <c r="E59" s="64" t="str">
        <f>_xlfn.IFNA(VLOOKUP(D59,'Reference data SID'!$C$3:$E$673,3,FALSE),"")</f>
        <v/>
      </c>
      <c r="F59" s="64" t="str">
        <f>_xlfn.IFNA(IF(E59=FALSE,D59,IF(ISBLANK(B59),VLOOKUP(C59,'Reference data SID'!$N:$P,3,FALSE),VLOOKUP(B59,'Reference data SID'!$M:$P,4,FALSE))),"")</f>
        <v/>
      </c>
      <c r="G59" s="64" t="str">
        <f t="shared" si="0"/>
        <v/>
      </c>
      <c r="H59" s="38" t="str">
        <f>_xlfn.IFNA(VLOOKUP(F59,'Reference data SID'!L:M,2,FALSE),"")</f>
        <v/>
      </c>
      <c r="I59" s="38" t="str">
        <f>_xlfn.IFNA(VLOOKUP(F59,'Reference data SID'!L:N,3,FALSE),"")</f>
        <v/>
      </c>
      <c r="J59" s="38" t="str">
        <f>_xlfn.IFNA(VLOOKUP(F59,'Reference data SID'!L:O,4,FALSE),"")</f>
        <v/>
      </c>
      <c r="K59" s="50"/>
      <c r="L59" s="50"/>
      <c r="M59" s="50"/>
      <c r="N59" s="50"/>
      <c r="O59" s="50"/>
      <c r="P59" s="50"/>
      <c r="Q59" s="50"/>
      <c r="R59" s="50"/>
      <c r="S59" s="50"/>
      <c r="T59" s="73" t="str">
        <f t="shared" ca="1" si="1"/>
        <v/>
      </c>
      <c r="U59" s="65" t="str">
        <f>IF(LEN(D59)=0,"",SUMIFS('1.(Optional) tonnage per use'!O$6:O$503,'1.(Optional) tonnage per use'!$G$6:$G$503,CONCATENATE(D59,F59),'1.(Optional) tonnage per use'!$N$6:$N$503,K59))</f>
        <v/>
      </c>
      <c r="V59" s="47" t="str">
        <f>IF(LEN(D59)=0,"",SUMIFS('1.(Optional) tonnage per use'!P$6:P$503,'1.(Optional) tonnage per use'!$G$6:$G$503,CONCATENATE(D59,F59),'1.(Optional) tonnage per use'!$N$6:$N$503,K59))</f>
        <v/>
      </c>
      <c r="W59" s="47" t="str">
        <f>IF(LEN(D59)=0,"",SUMIFS('1.(Optional) tonnage per use'!Q$6:Q$503,'1.(Optional) tonnage per use'!$G$6:$G$503,CONCATENATE(D59,F59),'1.(Optional) tonnage per use'!$N$6:$N$503,K59))</f>
        <v/>
      </c>
      <c r="X59" s="117" t="str">
        <f>_xlfn.IFNA(VLOOKUP(A59,'Reference data SID'!D:E,2,FALSE),"")</f>
        <v/>
      </c>
      <c r="Y59" s="117" t="str">
        <f t="shared" si="2"/>
        <v>not ok</v>
      </c>
      <c r="Z59" s="117" t="str">
        <f t="shared" si="3"/>
        <v>not ok</v>
      </c>
      <c r="AA59" s="117" t="str">
        <f t="shared" si="4"/>
        <v>ok</v>
      </c>
      <c r="AB59" s="117" t="str">
        <f t="shared" si="5"/>
        <v>not ok</v>
      </c>
      <c r="AC59" s="117" t="str">
        <f t="shared" si="6"/>
        <v>_EC</v>
      </c>
      <c r="AD59" s="117" t="str">
        <f t="shared" si="7"/>
        <v>_CAS</v>
      </c>
      <c r="AE59" s="117" t="str">
        <f t="shared" si="8"/>
        <v/>
      </c>
      <c r="AF59" s="117" t="str">
        <f>IF(LEN(A59)&gt;1,IF(COUNTIFS($AE$6:AE$503,LEFT(AE59,250))&gt;1,"Duplicate entry: you have two rows for the same substance and year",""),"")</f>
        <v/>
      </c>
      <c r="AG59" s="117" t="str">
        <f>IF(LEN(A59)&gt;0,IF(ISNUMBER(MATCH(A59,Annex_I_II_entries,0)),"","The Entry name is not within the dropdown list, make sure that you have not copied and pasted overwritting the cell format (with its correponding dropdown list) in column A"),"")</f>
        <v/>
      </c>
      <c r="AH59" s="117" t="str">
        <f t="shared" ca="1" si="9"/>
        <v/>
      </c>
      <c r="AI59" s="117" t="str">
        <f t="shared" ca="1" si="10"/>
        <v/>
      </c>
      <c r="AJ59" s="117" t="str">
        <f t="shared" si="11"/>
        <v/>
      </c>
      <c r="AK59" s="117" t="str">
        <f t="shared" si="12"/>
        <v/>
      </c>
      <c r="AL59" s="117" t="str">
        <f t="shared" si="13"/>
        <v/>
      </c>
      <c r="AM59" s="117" t="str">
        <f t="shared" si="14"/>
        <v/>
      </c>
      <c r="AN59" s="117" t="str">
        <f t="shared" si="15"/>
        <v/>
      </c>
      <c r="AO59" s="117" t="str">
        <f t="shared" si="16"/>
        <v/>
      </c>
      <c r="AP59" s="87"/>
    </row>
    <row r="60" spans="1:42" x14ac:dyDescent="0.2">
      <c r="A60" s="37"/>
      <c r="B60" s="37"/>
      <c r="C60" s="37"/>
      <c r="D60" s="64" t="str">
        <f>_xlfn.IFNA(VLOOKUP(A60,'Reference data SID'!$D$2:$Q$673,14,FALSE),"")</f>
        <v/>
      </c>
      <c r="E60" s="64" t="str">
        <f>_xlfn.IFNA(VLOOKUP(D60,'Reference data SID'!$C$3:$E$673,3,FALSE),"")</f>
        <v/>
      </c>
      <c r="F60" s="64" t="str">
        <f>_xlfn.IFNA(IF(E60=FALSE,D60,IF(ISBLANK(B60),VLOOKUP(C60,'Reference data SID'!$N:$P,3,FALSE),VLOOKUP(B60,'Reference data SID'!$M:$P,4,FALSE))),"")</f>
        <v/>
      </c>
      <c r="G60" s="64" t="str">
        <f t="shared" si="0"/>
        <v/>
      </c>
      <c r="H60" s="38" t="str">
        <f>_xlfn.IFNA(VLOOKUP(F60,'Reference data SID'!L:M,2,FALSE),"")</f>
        <v/>
      </c>
      <c r="I60" s="38" t="str">
        <f>_xlfn.IFNA(VLOOKUP(F60,'Reference data SID'!L:N,3,FALSE),"")</f>
        <v/>
      </c>
      <c r="J60" s="38" t="str">
        <f>_xlfn.IFNA(VLOOKUP(F60,'Reference data SID'!L:O,4,FALSE),"")</f>
        <v/>
      </c>
      <c r="K60" s="50"/>
      <c r="L60" s="50"/>
      <c r="M60" s="50"/>
      <c r="N60" s="50"/>
      <c r="O60" s="50"/>
      <c r="P60" s="50"/>
      <c r="Q60" s="50"/>
      <c r="R60" s="50"/>
      <c r="S60" s="50"/>
      <c r="T60" s="73" t="str">
        <f t="shared" ca="1" si="1"/>
        <v/>
      </c>
      <c r="U60" s="65" t="str">
        <f>IF(LEN(D60)=0,"",SUMIFS('1.(Optional) tonnage per use'!O$6:O$503,'1.(Optional) tonnage per use'!$G$6:$G$503,CONCATENATE(D60,F60),'1.(Optional) tonnage per use'!$N$6:$N$503,K60))</f>
        <v/>
      </c>
      <c r="V60" s="47" t="str">
        <f>IF(LEN(D60)=0,"",SUMIFS('1.(Optional) tonnage per use'!P$6:P$503,'1.(Optional) tonnage per use'!$G$6:$G$503,CONCATENATE(D60,F60),'1.(Optional) tonnage per use'!$N$6:$N$503,K60))</f>
        <v/>
      </c>
      <c r="W60" s="47" t="str">
        <f>IF(LEN(D60)=0,"",SUMIFS('1.(Optional) tonnage per use'!Q$6:Q$503,'1.(Optional) tonnage per use'!$G$6:$G$503,CONCATENATE(D60,F60),'1.(Optional) tonnage per use'!$N$6:$N$503,K60))</f>
        <v/>
      </c>
      <c r="X60" s="117" t="str">
        <f>_xlfn.IFNA(VLOOKUP(A60,'Reference data SID'!D:E,2,FALSE),"")</f>
        <v/>
      </c>
      <c r="Y60" s="117" t="str">
        <f t="shared" si="2"/>
        <v>not ok</v>
      </c>
      <c r="Z60" s="117" t="str">
        <f t="shared" si="3"/>
        <v>not ok</v>
      </c>
      <c r="AA60" s="117" t="str">
        <f t="shared" si="4"/>
        <v>ok</v>
      </c>
      <c r="AB60" s="117" t="str">
        <f t="shared" si="5"/>
        <v>not ok</v>
      </c>
      <c r="AC60" s="117" t="str">
        <f t="shared" si="6"/>
        <v>_EC</v>
      </c>
      <c r="AD60" s="117" t="str">
        <f t="shared" si="7"/>
        <v>_CAS</v>
      </c>
      <c r="AE60" s="117" t="str">
        <f t="shared" si="8"/>
        <v/>
      </c>
      <c r="AF60" s="117" t="str">
        <f>IF(LEN(A60)&gt;1,IF(COUNTIFS($AE$6:AE$503,LEFT(AE60,250))&gt;1,"Duplicate entry: you have two rows for the same substance and year",""),"")</f>
        <v/>
      </c>
      <c r="AG60" s="117" t="str">
        <f>IF(LEN(A60)&gt;0,IF(ISNUMBER(MATCH(A60,Annex_I_II_entries,0)),"","The Entry name is not within the dropdown list, make sure that you have not copied and pasted overwritting the cell format (with its correponding dropdown list) in column A"),"")</f>
        <v/>
      </c>
      <c r="AH60" s="117" t="str">
        <f t="shared" ca="1" si="9"/>
        <v/>
      </c>
      <c r="AI60" s="117" t="str">
        <f t="shared" ca="1" si="10"/>
        <v/>
      </c>
      <c r="AJ60" s="117" t="str">
        <f t="shared" si="11"/>
        <v/>
      </c>
      <c r="AK60" s="117" t="str">
        <f t="shared" si="12"/>
        <v/>
      </c>
      <c r="AL60" s="117" t="str">
        <f t="shared" si="13"/>
        <v/>
      </c>
      <c r="AM60" s="117" t="str">
        <f t="shared" si="14"/>
        <v/>
      </c>
      <c r="AN60" s="117" t="str">
        <f t="shared" si="15"/>
        <v/>
      </c>
      <c r="AO60" s="117" t="str">
        <f t="shared" si="16"/>
        <v/>
      </c>
      <c r="AP60" s="87"/>
    </row>
    <row r="61" spans="1:42" x14ac:dyDescent="0.2">
      <c r="A61" s="37"/>
      <c r="B61" s="37"/>
      <c r="C61" s="37"/>
      <c r="D61" s="64" t="str">
        <f>_xlfn.IFNA(VLOOKUP(A61,'Reference data SID'!$D$2:$Q$673,14,FALSE),"")</f>
        <v/>
      </c>
      <c r="E61" s="64" t="str">
        <f>_xlfn.IFNA(VLOOKUP(D61,'Reference data SID'!$C$3:$E$673,3,FALSE),"")</f>
        <v/>
      </c>
      <c r="F61" s="64" t="str">
        <f>_xlfn.IFNA(IF(E61=FALSE,D61,IF(ISBLANK(B61),VLOOKUP(C61,'Reference data SID'!$N:$P,3,FALSE),VLOOKUP(B61,'Reference data SID'!$M:$P,4,FALSE))),"")</f>
        <v/>
      </c>
      <c r="G61" s="64" t="str">
        <f t="shared" si="0"/>
        <v/>
      </c>
      <c r="H61" s="38" t="str">
        <f>_xlfn.IFNA(VLOOKUP(F61,'Reference data SID'!L:M,2,FALSE),"")</f>
        <v/>
      </c>
      <c r="I61" s="38" t="str">
        <f>_xlfn.IFNA(VLOOKUP(F61,'Reference data SID'!L:N,3,FALSE),"")</f>
        <v/>
      </c>
      <c r="J61" s="38" t="str">
        <f>_xlfn.IFNA(VLOOKUP(F61,'Reference data SID'!L:O,4,FALSE),"")</f>
        <v/>
      </c>
      <c r="K61" s="50"/>
      <c r="L61" s="50"/>
      <c r="M61" s="50"/>
      <c r="N61" s="50"/>
      <c r="O61" s="50"/>
      <c r="P61" s="50"/>
      <c r="Q61" s="50"/>
      <c r="R61" s="50"/>
      <c r="S61" s="50"/>
      <c r="T61" s="73" t="str">
        <f t="shared" ca="1" si="1"/>
        <v/>
      </c>
      <c r="U61" s="65" t="str">
        <f>IF(LEN(D61)=0,"",SUMIFS('1.(Optional) tonnage per use'!O$6:O$503,'1.(Optional) tonnage per use'!$G$6:$G$503,CONCATENATE(D61,F61),'1.(Optional) tonnage per use'!$N$6:$N$503,K61))</f>
        <v/>
      </c>
      <c r="V61" s="47" t="str">
        <f>IF(LEN(D61)=0,"",SUMIFS('1.(Optional) tonnage per use'!P$6:P$503,'1.(Optional) tonnage per use'!$G$6:$G$503,CONCATENATE(D61,F61),'1.(Optional) tonnage per use'!$N$6:$N$503,K61))</f>
        <v/>
      </c>
      <c r="W61" s="47" t="str">
        <f>IF(LEN(D61)=0,"",SUMIFS('1.(Optional) tonnage per use'!Q$6:Q$503,'1.(Optional) tonnage per use'!$G$6:$G$503,CONCATENATE(D61,F61),'1.(Optional) tonnage per use'!$N$6:$N$503,K61))</f>
        <v/>
      </c>
      <c r="X61" s="117" t="str">
        <f>_xlfn.IFNA(VLOOKUP(A61,'Reference data SID'!D:E,2,FALSE),"")</f>
        <v/>
      </c>
      <c r="Y61" s="117" t="str">
        <f t="shared" si="2"/>
        <v>not ok</v>
      </c>
      <c r="Z61" s="117" t="str">
        <f t="shared" si="3"/>
        <v>not ok</v>
      </c>
      <c r="AA61" s="117" t="str">
        <f t="shared" si="4"/>
        <v>ok</v>
      </c>
      <c r="AB61" s="117" t="str">
        <f t="shared" si="5"/>
        <v>not ok</v>
      </c>
      <c r="AC61" s="117" t="str">
        <f t="shared" si="6"/>
        <v>_EC</v>
      </c>
      <c r="AD61" s="117" t="str">
        <f t="shared" si="7"/>
        <v>_CAS</v>
      </c>
      <c r="AE61" s="117" t="str">
        <f t="shared" si="8"/>
        <v/>
      </c>
      <c r="AF61" s="117" t="str">
        <f>IF(LEN(A61)&gt;1,IF(COUNTIFS($AE$6:AE$503,LEFT(AE61,250))&gt;1,"Duplicate entry: you have two rows for the same substance and year",""),"")</f>
        <v/>
      </c>
      <c r="AG61" s="117" t="str">
        <f>IF(LEN(A61)&gt;0,IF(ISNUMBER(MATCH(A61,Annex_I_II_entries,0)),"","The Entry name is not within the dropdown list, make sure that you have not copied and pasted overwritting the cell format (with its correponding dropdown list) in column A"),"")</f>
        <v/>
      </c>
      <c r="AH61" s="117" t="str">
        <f t="shared" ca="1" si="9"/>
        <v/>
      </c>
      <c r="AI61" s="117" t="str">
        <f t="shared" ca="1" si="10"/>
        <v/>
      </c>
      <c r="AJ61" s="117" t="str">
        <f t="shared" si="11"/>
        <v/>
      </c>
      <c r="AK61" s="117" t="str">
        <f t="shared" si="12"/>
        <v/>
      </c>
      <c r="AL61" s="117" t="str">
        <f t="shared" si="13"/>
        <v/>
      </c>
      <c r="AM61" s="117" t="str">
        <f t="shared" si="14"/>
        <v/>
      </c>
      <c r="AN61" s="117" t="str">
        <f t="shared" si="15"/>
        <v/>
      </c>
      <c r="AO61" s="117" t="str">
        <f t="shared" si="16"/>
        <v/>
      </c>
      <c r="AP61" s="87"/>
    </row>
    <row r="62" spans="1:42" x14ac:dyDescent="0.2">
      <c r="A62" s="37"/>
      <c r="B62" s="37"/>
      <c r="C62" s="37"/>
      <c r="D62" s="64" t="str">
        <f>_xlfn.IFNA(VLOOKUP(A62,'Reference data SID'!$D$2:$Q$673,14,FALSE),"")</f>
        <v/>
      </c>
      <c r="E62" s="64" t="str">
        <f>_xlfn.IFNA(VLOOKUP(D62,'Reference data SID'!$C$3:$E$673,3,FALSE),"")</f>
        <v/>
      </c>
      <c r="F62" s="64" t="str">
        <f>_xlfn.IFNA(IF(E62=FALSE,D62,IF(ISBLANK(B62),VLOOKUP(C62,'Reference data SID'!$N:$P,3,FALSE),VLOOKUP(B62,'Reference data SID'!$M:$P,4,FALSE))),"")</f>
        <v/>
      </c>
      <c r="G62" s="64" t="str">
        <f t="shared" si="0"/>
        <v/>
      </c>
      <c r="H62" s="38" t="str">
        <f>_xlfn.IFNA(VLOOKUP(F62,'Reference data SID'!L:M,2,FALSE),"")</f>
        <v/>
      </c>
      <c r="I62" s="38" t="str">
        <f>_xlfn.IFNA(VLOOKUP(F62,'Reference data SID'!L:N,3,FALSE),"")</f>
        <v/>
      </c>
      <c r="J62" s="38" t="str">
        <f>_xlfn.IFNA(VLOOKUP(F62,'Reference data SID'!L:O,4,FALSE),"")</f>
        <v/>
      </c>
      <c r="K62" s="50"/>
      <c r="L62" s="50"/>
      <c r="M62" s="50"/>
      <c r="N62" s="50"/>
      <c r="O62" s="50"/>
      <c r="P62" s="50"/>
      <c r="Q62" s="50"/>
      <c r="R62" s="50"/>
      <c r="S62" s="50"/>
      <c r="T62" s="73" t="str">
        <f t="shared" ca="1" si="1"/>
        <v/>
      </c>
      <c r="U62" s="65" t="str">
        <f>IF(LEN(D62)=0,"",SUMIFS('1.(Optional) tonnage per use'!O$6:O$503,'1.(Optional) tonnage per use'!$G$6:$G$503,CONCATENATE(D62,F62),'1.(Optional) tonnage per use'!$N$6:$N$503,K62))</f>
        <v/>
      </c>
      <c r="V62" s="47" t="str">
        <f>IF(LEN(D62)=0,"",SUMIFS('1.(Optional) tonnage per use'!P$6:P$503,'1.(Optional) tonnage per use'!$G$6:$G$503,CONCATENATE(D62,F62),'1.(Optional) tonnage per use'!$N$6:$N$503,K62))</f>
        <v/>
      </c>
      <c r="W62" s="47" t="str">
        <f>IF(LEN(D62)=0,"",SUMIFS('1.(Optional) tonnage per use'!Q$6:Q$503,'1.(Optional) tonnage per use'!$G$6:$G$503,CONCATENATE(D62,F62),'1.(Optional) tonnage per use'!$N$6:$N$503,K62))</f>
        <v/>
      </c>
      <c r="X62" s="117" t="str">
        <f>_xlfn.IFNA(VLOOKUP(A62,'Reference data SID'!D:E,2,FALSE),"")</f>
        <v/>
      </c>
      <c r="Y62" s="117" t="str">
        <f t="shared" si="2"/>
        <v>not ok</v>
      </c>
      <c r="Z62" s="117" t="str">
        <f t="shared" si="3"/>
        <v>not ok</v>
      </c>
      <c r="AA62" s="117" t="str">
        <f t="shared" si="4"/>
        <v>ok</v>
      </c>
      <c r="AB62" s="117" t="str">
        <f t="shared" si="5"/>
        <v>not ok</v>
      </c>
      <c r="AC62" s="117" t="str">
        <f t="shared" si="6"/>
        <v>_EC</v>
      </c>
      <c r="AD62" s="117" t="str">
        <f t="shared" si="7"/>
        <v>_CAS</v>
      </c>
      <c r="AE62" s="117" t="str">
        <f t="shared" si="8"/>
        <v/>
      </c>
      <c r="AF62" s="117" t="str">
        <f>IF(LEN(A62)&gt;1,IF(COUNTIFS($AE$6:AE$503,LEFT(AE62,250))&gt;1,"Duplicate entry: you have two rows for the same substance and year",""),"")</f>
        <v/>
      </c>
      <c r="AG62" s="117" t="str">
        <f>IF(LEN(A62)&gt;0,IF(ISNUMBER(MATCH(A62,Annex_I_II_entries,0)),"","The Entry name is not within the dropdown list, make sure that you have not copied and pasted overwritting the cell format (with its correponding dropdown list) in column A"),"")</f>
        <v/>
      </c>
      <c r="AH62" s="117" t="str">
        <f t="shared" ca="1" si="9"/>
        <v/>
      </c>
      <c r="AI62" s="117" t="str">
        <f t="shared" ca="1" si="10"/>
        <v/>
      </c>
      <c r="AJ62" s="117" t="str">
        <f t="shared" si="11"/>
        <v/>
      </c>
      <c r="AK62" s="117" t="str">
        <f t="shared" si="12"/>
        <v/>
      </c>
      <c r="AL62" s="117" t="str">
        <f t="shared" si="13"/>
        <v/>
      </c>
      <c r="AM62" s="117" t="str">
        <f t="shared" si="14"/>
        <v/>
      </c>
      <c r="AN62" s="117" t="str">
        <f t="shared" si="15"/>
        <v/>
      </c>
      <c r="AO62" s="117" t="str">
        <f t="shared" si="16"/>
        <v/>
      </c>
      <c r="AP62" s="87"/>
    </row>
    <row r="63" spans="1:42" x14ac:dyDescent="0.2">
      <c r="A63" s="37"/>
      <c r="B63" s="37"/>
      <c r="C63" s="37"/>
      <c r="D63" s="64" t="str">
        <f>_xlfn.IFNA(VLOOKUP(A63,'Reference data SID'!$D$2:$Q$673,14,FALSE),"")</f>
        <v/>
      </c>
      <c r="E63" s="64" t="str">
        <f>_xlfn.IFNA(VLOOKUP(D63,'Reference data SID'!$C$3:$E$673,3,FALSE),"")</f>
        <v/>
      </c>
      <c r="F63" s="64" t="str">
        <f>_xlfn.IFNA(IF(E63=FALSE,D63,IF(ISBLANK(B63),VLOOKUP(C63,'Reference data SID'!$N:$P,3,FALSE),VLOOKUP(B63,'Reference data SID'!$M:$P,4,FALSE))),"")</f>
        <v/>
      </c>
      <c r="G63" s="64" t="str">
        <f t="shared" si="0"/>
        <v/>
      </c>
      <c r="H63" s="38" t="str">
        <f>_xlfn.IFNA(VLOOKUP(F63,'Reference data SID'!L:M,2,FALSE),"")</f>
        <v/>
      </c>
      <c r="I63" s="38" t="str">
        <f>_xlfn.IFNA(VLOOKUP(F63,'Reference data SID'!L:N,3,FALSE),"")</f>
        <v/>
      </c>
      <c r="J63" s="38" t="str">
        <f>_xlfn.IFNA(VLOOKUP(F63,'Reference data SID'!L:O,4,FALSE),"")</f>
        <v/>
      </c>
      <c r="K63" s="50"/>
      <c r="L63" s="50"/>
      <c r="M63" s="50"/>
      <c r="N63" s="50"/>
      <c r="O63" s="50"/>
      <c r="P63" s="50"/>
      <c r="Q63" s="50"/>
      <c r="R63" s="50"/>
      <c r="S63" s="50"/>
      <c r="T63" s="73" t="str">
        <f t="shared" ca="1" si="1"/>
        <v/>
      </c>
      <c r="U63" s="65" t="str">
        <f>IF(LEN(D63)=0,"",SUMIFS('1.(Optional) tonnage per use'!O$6:O$503,'1.(Optional) tonnage per use'!$G$6:$G$503,CONCATENATE(D63,F63),'1.(Optional) tonnage per use'!$N$6:$N$503,K63))</f>
        <v/>
      </c>
      <c r="V63" s="47" t="str">
        <f>IF(LEN(D63)=0,"",SUMIFS('1.(Optional) tonnage per use'!P$6:P$503,'1.(Optional) tonnage per use'!$G$6:$G$503,CONCATENATE(D63,F63),'1.(Optional) tonnage per use'!$N$6:$N$503,K63))</f>
        <v/>
      </c>
      <c r="W63" s="47" t="str">
        <f>IF(LEN(D63)=0,"",SUMIFS('1.(Optional) tonnage per use'!Q$6:Q$503,'1.(Optional) tonnage per use'!$G$6:$G$503,CONCATENATE(D63,F63),'1.(Optional) tonnage per use'!$N$6:$N$503,K63))</f>
        <v/>
      </c>
      <c r="X63" s="117" t="str">
        <f>_xlfn.IFNA(VLOOKUP(A63,'Reference data SID'!D:E,2,FALSE),"")</f>
        <v/>
      </c>
      <c r="Y63" s="117" t="str">
        <f t="shared" si="2"/>
        <v>not ok</v>
      </c>
      <c r="Z63" s="117" t="str">
        <f t="shared" si="3"/>
        <v>not ok</v>
      </c>
      <c r="AA63" s="117" t="str">
        <f t="shared" si="4"/>
        <v>ok</v>
      </c>
      <c r="AB63" s="117" t="str">
        <f t="shared" si="5"/>
        <v>not ok</v>
      </c>
      <c r="AC63" s="117" t="str">
        <f t="shared" si="6"/>
        <v>_EC</v>
      </c>
      <c r="AD63" s="117" t="str">
        <f t="shared" si="7"/>
        <v>_CAS</v>
      </c>
      <c r="AE63" s="117" t="str">
        <f t="shared" si="8"/>
        <v/>
      </c>
      <c r="AF63" s="117" t="str">
        <f>IF(LEN(A63)&gt;1,IF(COUNTIFS($AE$6:AE$503,LEFT(AE63,250))&gt;1,"Duplicate entry: you have two rows for the same substance and year",""),"")</f>
        <v/>
      </c>
      <c r="AG63" s="117" t="str">
        <f>IF(LEN(A63)&gt;0,IF(ISNUMBER(MATCH(A63,Annex_I_II_entries,0)),"","The Entry name is not within the dropdown list, make sure that you have not copied and pasted overwritting the cell format (with its correponding dropdown list) in column A"),"")</f>
        <v/>
      </c>
      <c r="AH63" s="117" t="str">
        <f t="shared" ca="1" si="9"/>
        <v/>
      </c>
      <c r="AI63" s="117" t="str">
        <f t="shared" ca="1" si="10"/>
        <v/>
      </c>
      <c r="AJ63" s="117" t="str">
        <f t="shared" si="11"/>
        <v/>
      </c>
      <c r="AK63" s="117" t="str">
        <f t="shared" si="12"/>
        <v/>
      </c>
      <c r="AL63" s="117" t="str">
        <f t="shared" si="13"/>
        <v/>
      </c>
      <c r="AM63" s="117" t="str">
        <f t="shared" si="14"/>
        <v/>
      </c>
      <c r="AN63" s="117" t="str">
        <f t="shared" si="15"/>
        <v/>
      </c>
      <c r="AO63" s="117" t="str">
        <f t="shared" si="16"/>
        <v/>
      </c>
      <c r="AP63" s="87"/>
    </row>
    <row r="64" spans="1:42" x14ac:dyDescent="0.2">
      <c r="A64" s="37"/>
      <c r="B64" s="37"/>
      <c r="C64" s="37"/>
      <c r="D64" s="64" t="str">
        <f>_xlfn.IFNA(VLOOKUP(A64,'Reference data SID'!$D$2:$Q$673,14,FALSE),"")</f>
        <v/>
      </c>
      <c r="E64" s="64" t="str">
        <f>_xlfn.IFNA(VLOOKUP(D64,'Reference data SID'!$C$3:$E$673,3,FALSE),"")</f>
        <v/>
      </c>
      <c r="F64" s="64" t="str">
        <f>_xlfn.IFNA(IF(E64=FALSE,D64,IF(ISBLANK(B64),VLOOKUP(C64,'Reference data SID'!$N:$P,3,FALSE),VLOOKUP(B64,'Reference data SID'!$M:$P,4,FALSE))),"")</f>
        <v/>
      </c>
      <c r="G64" s="64" t="str">
        <f t="shared" si="0"/>
        <v/>
      </c>
      <c r="H64" s="38" t="str">
        <f>_xlfn.IFNA(VLOOKUP(F64,'Reference data SID'!L:M,2,FALSE),"")</f>
        <v/>
      </c>
      <c r="I64" s="38" t="str">
        <f>_xlfn.IFNA(VLOOKUP(F64,'Reference data SID'!L:N,3,FALSE),"")</f>
        <v/>
      </c>
      <c r="J64" s="38" t="str">
        <f>_xlfn.IFNA(VLOOKUP(F64,'Reference data SID'!L:O,4,FALSE),"")</f>
        <v/>
      </c>
      <c r="K64" s="50"/>
      <c r="L64" s="50"/>
      <c r="M64" s="50"/>
      <c r="N64" s="50"/>
      <c r="O64" s="50"/>
      <c r="P64" s="50"/>
      <c r="Q64" s="50"/>
      <c r="R64" s="50"/>
      <c r="S64" s="50"/>
      <c r="T64" s="73" t="str">
        <f t="shared" ca="1" si="1"/>
        <v/>
      </c>
      <c r="U64" s="65" t="str">
        <f>IF(LEN(D64)=0,"",SUMIFS('1.(Optional) tonnage per use'!O$6:O$503,'1.(Optional) tonnage per use'!$G$6:$G$503,CONCATENATE(D64,F64),'1.(Optional) tonnage per use'!$N$6:$N$503,K64))</f>
        <v/>
      </c>
      <c r="V64" s="47" t="str">
        <f>IF(LEN(D64)=0,"",SUMIFS('1.(Optional) tonnage per use'!P$6:P$503,'1.(Optional) tonnage per use'!$G$6:$G$503,CONCATENATE(D64,F64),'1.(Optional) tonnage per use'!$N$6:$N$503,K64))</f>
        <v/>
      </c>
      <c r="W64" s="47" t="str">
        <f>IF(LEN(D64)=0,"",SUMIFS('1.(Optional) tonnage per use'!Q$6:Q$503,'1.(Optional) tonnage per use'!$G$6:$G$503,CONCATENATE(D64,F64),'1.(Optional) tonnage per use'!$N$6:$N$503,K64))</f>
        <v/>
      </c>
      <c r="X64" s="117" t="str">
        <f>_xlfn.IFNA(VLOOKUP(A64,'Reference data SID'!D:E,2,FALSE),"")</f>
        <v/>
      </c>
      <c r="Y64" s="117" t="str">
        <f t="shared" si="2"/>
        <v>not ok</v>
      </c>
      <c r="Z64" s="117" t="str">
        <f t="shared" si="3"/>
        <v>not ok</v>
      </c>
      <c r="AA64" s="117" t="str">
        <f t="shared" si="4"/>
        <v>ok</v>
      </c>
      <c r="AB64" s="117" t="str">
        <f t="shared" si="5"/>
        <v>not ok</v>
      </c>
      <c r="AC64" s="117" t="str">
        <f t="shared" si="6"/>
        <v>_EC</v>
      </c>
      <c r="AD64" s="117" t="str">
        <f t="shared" si="7"/>
        <v>_CAS</v>
      </c>
      <c r="AE64" s="117" t="str">
        <f t="shared" si="8"/>
        <v/>
      </c>
      <c r="AF64" s="117" t="str">
        <f>IF(LEN(A64)&gt;1,IF(COUNTIFS($AE$6:AE$503,LEFT(AE64,250))&gt;1,"Duplicate entry: you have two rows for the same substance and year",""),"")</f>
        <v/>
      </c>
      <c r="AG64" s="117" t="str">
        <f>IF(LEN(A64)&gt;0,IF(ISNUMBER(MATCH(A64,Annex_I_II_entries,0)),"","The Entry name is not within the dropdown list, make sure that you have not copied and pasted overwritting the cell format (with its correponding dropdown list) in column A"),"")</f>
        <v/>
      </c>
      <c r="AH64" s="117" t="str">
        <f t="shared" ca="1" si="9"/>
        <v/>
      </c>
      <c r="AI64" s="117" t="str">
        <f t="shared" ca="1" si="10"/>
        <v/>
      </c>
      <c r="AJ64" s="117" t="str">
        <f t="shared" si="11"/>
        <v/>
      </c>
      <c r="AK64" s="117" t="str">
        <f t="shared" si="12"/>
        <v/>
      </c>
      <c r="AL64" s="117" t="str">
        <f t="shared" si="13"/>
        <v/>
      </c>
      <c r="AM64" s="117" t="str">
        <f t="shared" si="14"/>
        <v/>
      </c>
      <c r="AN64" s="117" t="str">
        <f t="shared" si="15"/>
        <v/>
      </c>
      <c r="AO64" s="117" t="str">
        <f t="shared" si="16"/>
        <v/>
      </c>
      <c r="AP64" s="87"/>
    </row>
    <row r="65" spans="1:42" x14ac:dyDescent="0.2">
      <c r="A65" s="37"/>
      <c r="B65" s="37"/>
      <c r="C65" s="37"/>
      <c r="D65" s="64" t="str">
        <f>_xlfn.IFNA(VLOOKUP(A65,'Reference data SID'!$D$2:$Q$673,14,FALSE),"")</f>
        <v/>
      </c>
      <c r="E65" s="64" t="str">
        <f>_xlfn.IFNA(VLOOKUP(D65,'Reference data SID'!$C$3:$E$673,3,FALSE),"")</f>
        <v/>
      </c>
      <c r="F65" s="64" t="str">
        <f>_xlfn.IFNA(IF(E65=FALSE,D65,IF(ISBLANK(B65),VLOOKUP(C65,'Reference data SID'!$N:$P,3,FALSE),VLOOKUP(B65,'Reference data SID'!$M:$P,4,FALSE))),"")</f>
        <v/>
      </c>
      <c r="G65" s="64" t="str">
        <f t="shared" si="0"/>
        <v/>
      </c>
      <c r="H65" s="38" t="str">
        <f>_xlfn.IFNA(VLOOKUP(F65,'Reference data SID'!L:M,2,FALSE),"")</f>
        <v/>
      </c>
      <c r="I65" s="38" t="str">
        <f>_xlfn.IFNA(VLOOKUP(F65,'Reference data SID'!L:N,3,FALSE),"")</f>
        <v/>
      </c>
      <c r="J65" s="38" t="str">
        <f>_xlfn.IFNA(VLOOKUP(F65,'Reference data SID'!L:O,4,FALSE),"")</f>
        <v/>
      </c>
      <c r="K65" s="50"/>
      <c r="L65" s="50"/>
      <c r="M65" s="50"/>
      <c r="N65" s="50"/>
      <c r="O65" s="50"/>
      <c r="P65" s="50"/>
      <c r="Q65" s="50"/>
      <c r="R65" s="50"/>
      <c r="S65" s="50"/>
      <c r="T65" s="73" t="str">
        <f t="shared" ca="1" si="1"/>
        <v/>
      </c>
      <c r="U65" s="65" t="str">
        <f>IF(LEN(D65)=0,"",SUMIFS('1.(Optional) tonnage per use'!O$6:O$503,'1.(Optional) tonnage per use'!$G$6:$G$503,CONCATENATE(D65,F65),'1.(Optional) tonnage per use'!$N$6:$N$503,K65))</f>
        <v/>
      </c>
      <c r="V65" s="47" t="str">
        <f>IF(LEN(D65)=0,"",SUMIFS('1.(Optional) tonnage per use'!P$6:P$503,'1.(Optional) tonnage per use'!$G$6:$G$503,CONCATENATE(D65,F65),'1.(Optional) tonnage per use'!$N$6:$N$503,K65))</f>
        <v/>
      </c>
      <c r="W65" s="47" t="str">
        <f>IF(LEN(D65)=0,"",SUMIFS('1.(Optional) tonnage per use'!Q$6:Q$503,'1.(Optional) tonnage per use'!$G$6:$G$503,CONCATENATE(D65,F65),'1.(Optional) tonnage per use'!$N$6:$N$503,K65))</f>
        <v/>
      </c>
      <c r="X65" s="117" t="str">
        <f>_xlfn.IFNA(VLOOKUP(A65,'Reference data SID'!D:E,2,FALSE),"")</f>
        <v/>
      </c>
      <c r="Y65" s="117" t="str">
        <f t="shared" si="2"/>
        <v>not ok</v>
      </c>
      <c r="Z65" s="117" t="str">
        <f t="shared" si="3"/>
        <v>not ok</v>
      </c>
      <c r="AA65" s="117" t="str">
        <f t="shared" si="4"/>
        <v>ok</v>
      </c>
      <c r="AB65" s="117" t="str">
        <f t="shared" si="5"/>
        <v>not ok</v>
      </c>
      <c r="AC65" s="117" t="str">
        <f t="shared" si="6"/>
        <v>_EC</v>
      </c>
      <c r="AD65" s="117" t="str">
        <f t="shared" si="7"/>
        <v>_CAS</v>
      </c>
      <c r="AE65" s="117" t="str">
        <f t="shared" si="8"/>
        <v/>
      </c>
      <c r="AF65" s="117" t="str">
        <f>IF(LEN(A65)&gt;1,IF(COUNTIFS($AE$6:AE$503,LEFT(AE65,250))&gt;1,"Duplicate entry: you have two rows for the same substance and year",""),"")</f>
        <v/>
      </c>
      <c r="AG65" s="117" t="str">
        <f>IF(LEN(A65)&gt;0,IF(ISNUMBER(MATCH(A65,Annex_I_II_entries,0)),"","The Entry name is not within the dropdown list, make sure that you have not copied and pasted overwritting the cell format (with its correponding dropdown list) in column A"),"")</f>
        <v/>
      </c>
      <c r="AH65" s="117" t="str">
        <f t="shared" ca="1" si="9"/>
        <v/>
      </c>
      <c r="AI65" s="117" t="str">
        <f t="shared" ca="1" si="10"/>
        <v/>
      </c>
      <c r="AJ65" s="117" t="str">
        <f t="shared" si="11"/>
        <v/>
      </c>
      <c r="AK65" s="117" t="str">
        <f t="shared" si="12"/>
        <v/>
      </c>
      <c r="AL65" s="117" t="str">
        <f t="shared" si="13"/>
        <v/>
      </c>
      <c r="AM65" s="117" t="str">
        <f t="shared" si="14"/>
        <v/>
      </c>
      <c r="AN65" s="117" t="str">
        <f t="shared" si="15"/>
        <v/>
      </c>
      <c r="AO65" s="117" t="str">
        <f t="shared" si="16"/>
        <v/>
      </c>
      <c r="AP65" s="87"/>
    </row>
    <row r="66" spans="1:42" x14ac:dyDescent="0.2">
      <c r="A66" s="37"/>
      <c r="B66" s="37"/>
      <c r="C66" s="37"/>
      <c r="D66" s="64" t="str">
        <f>_xlfn.IFNA(VLOOKUP(A66,'Reference data SID'!$D$2:$Q$673,14,FALSE),"")</f>
        <v/>
      </c>
      <c r="E66" s="64" t="str">
        <f>_xlfn.IFNA(VLOOKUP(D66,'Reference data SID'!$C$3:$E$673,3,FALSE),"")</f>
        <v/>
      </c>
      <c r="F66" s="64" t="str">
        <f>_xlfn.IFNA(IF(E66=FALSE,D66,IF(ISBLANK(B66),VLOOKUP(C66,'Reference data SID'!$N:$P,3,FALSE),VLOOKUP(B66,'Reference data SID'!$M:$P,4,FALSE))),"")</f>
        <v/>
      </c>
      <c r="G66" s="64" t="str">
        <f t="shared" si="0"/>
        <v/>
      </c>
      <c r="H66" s="38" t="str">
        <f>_xlfn.IFNA(VLOOKUP(F66,'Reference data SID'!L:M,2,FALSE),"")</f>
        <v/>
      </c>
      <c r="I66" s="38" t="str">
        <f>_xlfn.IFNA(VLOOKUP(F66,'Reference data SID'!L:N,3,FALSE),"")</f>
        <v/>
      </c>
      <c r="J66" s="38" t="str">
        <f>_xlfn.IFNA(VLOOKUP(F66,'Reference data SID'!L:O,4,FALSE),"")</f>
        <v/>
      </c>
      <c r="K66" s="50"/>
      <c r="L66" s="50"/>
      <c r="M66" s="50"/>
      <c r="N66" s="50"/>
      <c r="O66" s="50"/>
      <c r="P66" s="50"/>
      <c r="Q66" s="50"/>
      <c r="R66" s="50"/>
      <c r="S66" s="50"/>
      <c r="T66" s="73" t="str">
        <f t="shared" ca="1" si="1"/>
        <v/>
      </c>
      <c r="U66" s="65" t="str">
        <f>IF(LEN(D66)=0,"",SUMIFS('1.(Optional) tonnage per use'!O$6:O$503,'1.(Optional) tonnage per use'!$G$6:$G$503,CONCATENATE(D66,F66),'1.(Optional) tonnage per use'!$N$6:$N$503,K66))</f>
        <v/>
      </c>
      <c r="V66" s="47" t="str">
        <f>IF(LEN(D66)=0,"",SUMIFS('1.(Optional) tonnage per use'!P$6:P$503,'1.(Optional) tonnage per use'!$G$6:$G$503,CONCATENATE(D66,F66),'1.(Optional) tonnage per use'!$N$6:$N$503,K66))</f>
        <v/>
      </c>
      <c r="W66" s="47" t="str">
        <f>IF(LEN(D66)=0,"",SUMIFS('1.(Optional) tonnage per use'!Q$6:Q$503,'1.(Optional) tonnage per use'!$G$6:$G$503,CONCATENATE(D66,F66),'1.(Optional) tonnage per use'!$N$6:$N$503,K66))</f>
        <v/>
      </c>
      <c r="X66" s="117" t="str">
        <f>_xlfn.IFNA(VLOOKUP(A66,'Reference data SID'!D:E,2,FALSE),"")</f>
        <v/>
      </c>
      <c r="Y66" s="117" t="str">
        <f t="shared" si="2"/>
        <v>not ok</v>
      </c>
      <c r="Z66" s="117" t="str">
        <f t="shared" si="3"/>
        <v>not ok</v>
      </c>
      <c r="AA66" s="117" t="str">
        <f t="shared" si="4"/>
        <v>ok</v>
      </c>
      <c r="AB66" s="117" t="str">
        <f t="shared" si="5"/>
        <v>not ok</v>
      </c>
      <c r="AC66" s="117" t="str">
        <f t="shared" si="6"/>
        <v>_EC</v>
      </c>
      <c r="AD66" s="117" t="str">
        <f t="shared" si="7"/>
        <v>_CAS</v>
      </c>
      <c r="AE66" s="117" t="str">
        <f t="shared" si="8"/>
        <v/>
      </c>
      <c r="AF66" s="117" t="str">
        <f>IF(LEN(A66)&gt;1,IF(COUNTIFS($AE$6:AE$503,LEFT(AE66,250))&gt;1,"Duplicate entry: you have two rows for the same substance and year",""),"")</f>
        <v/>
      </c>
      <c r="AG66" s="117" t="str">
        <f>IF(LEN(A66)&gt;0,IF(ISNUMBER(MATCH(A66,Annex_I_II_entries,0)),"","The Entry name is not within the dropdown list, make sure that you have not copied and pasted overwritting the cell format (with its correponding dropdown list) in column A"),"")</f>
        <v/>
      </c>
      <c r="AH66" s="117" t="str">
        <f t="shared" ca="1" si="9"/>
        <v/>
      </c>
      <c r="AI66" s="117" t="str">
        <f t="shared" ca="1" si="10"/>
        <v/>
      </c>
      <c r="AJ66" s="117" t="str">
        <f t="shared" si="11"/>
        <v/>
      </c>
      <c r="AK66" s="117" t="str">
        <f t="shared" si="12"/>
        <v/>
      </c>
      <c r="AL66" s="117" t="str">
        <f t="shared" si="13"/>
        <v/>
      </c>
      <c r="AM66" s="117" t="str">
        <f t="shared" si="14"/>
        <v/>
      </c>
      <c r="AN66" s="117" t="str">
        <f t="shared" si="15"/>
        <v/>
      </c>
      <c r="AO66" s="117" t="str">
        <f t="shared" si="16"/>
        <v/>
      </c>
      <c r="AP66" s="87"/>
    </row>
    <row r="67" spans="1:42" x14ac:dyDescent="0.2">
      <c r="A67" s="37"/>
      <c r="B67" s="37"/>
      <c r="C67" s="37"/>
      <c r="D67" s="64" t="str">
        <f>_xlfn.IFNA(VLOOKUP(A67,'Reference data SID'!$D$2:$Q$673,14,FALSE),"")</f>
        <v/>
      </c>
      <c r="E67" s="64" t="str">
        <f>_xlfn.IFNA(VLOOKUP(D67,'Reference data SID'!$C$3:$E$673,3,FALSE),"")</f>
        <v/>
      </c>
      <c r="F67" s="64" t="str">
        <f>_xlfn.IFNA(IF(E67=FALSE,D67,IF(ISBLANK(B67),VLOOKUP(C67,'Reference data SID'!$N:$P,3,FALSE),VLOOKUP(B67,'Reference data SID'!$M:$P,4,FALSE))),"")</f>
        <v/>
      </c>
      <c r="G67" s="64" t="str">
        <f t="shared" si="0"/>
        <v/>
      </c>
      <c r="H67" s="38" t="str">
        <f>_xlfn.IFNA(VLOOKUP(F67,'Reference data SID'!L:M,2,FALSE),"")</f>
        <v/>
      </c>
      <c r="I67" s="38" t="str">
        <f>_xlfn.IFNA(VLOOKUP(F67,'Reference data SID'!L:N,3,FALSE),"")</f>
        <v/>
      </c>
      <c r="J67" s="38" t="str">
        <f>_xlfn.IFNA(VLOOKUP(F67,'Reference data SID'!L:O,4,FALSE),"")</f>
        <v/>
      </c>
      <c r="K67" s="50"/>
      <c r="L67" s="50"/>
      <c r="M67" s="50"/>
      <c r="N67" s="50"/>
      <c r="O67" s="50"/>
      <c r="P67" s="50"/>
      <c r="Q67" s="50"/>
      <c r="R67" s="50"/>
      <c r="S67" s="50"/>
      <c r="T67" s="73" t="str">
        <f t="shared" ca="1" si="1"/>
        <v/>
      </c>
      <c r="U67" s="65" t="str">
        <f>IF(LEN(D67)=0,"",SUMIFS('1.(Optional) tonnage per use'!O$6:O$503,'1.(Optional) tonnage per use'!$G$6:$G$503,CONCATENATE(D67,F67),'1.(Optional) tonnage per use'!$N$6:$N$503,K67))</f>
        <v/>
      </c>
      <c r="V67" s="47" t="str">
        <f>IF(LEN(D67)=0,"",SUMIFS('1.(Optional) tonnage per use'!P$6:P$503,'1.(Optional) tonnage per use'!$G$6:$G$503,CONCATENATE(D67,F67),'1.(Optional) tonnage per use'!$N$6:$N$503,K67))</f>
        <v/>
      </c>
      <c r="W67" s="47" t="str">
        <f>IF(LEN(D67)=0,"",SUMIFS('1.(Optional) tonnage per use'!Q$6:Q$503,'1.(Optional) tonnage per use'!$G$6:$G$503,CONCATENATE(D67,F67),'1.(Optional) tonnage per use'!$N$6:$N$503,K67))</f>
        <v/>
      </c>
      <c r="X67" s="117" t="str">
        <f>_xlfn.IFNA(VLOOKUP(A67,'Reference data SID'!D:E,2,FALSE),"")</f>
        <v/>
      </c>
      <c r="Y67" s="117" t="str">
        <f t="shared" si="2"/>
        <v>not ok</v>
      </c>
      <c r="Z67" s="117" t="str">
        <f t="shared" si="3"/>
        <v>not ok</v>
      </c>
      <c r="AA67" s="117" t="str">
        <f t="shared" si="4"/>
        <v>ok</v>
      </c>
      <c r="AB67" s="117" t="str">
        <f t="shared" si="5"/>
        <v>not ok</v>
      </c>
      <c r="AC67" s="117" t="str">
        <f t="shared" si="6"/>
        <v>_EC</v>
      </c>
      <c r="AD67" s="117" t="str">
        <f t="shared" si="7"/>
        <v>_CAS</v>
      </c>
      <c r="AE67" s="117" t="str">
        <f t="shared" si="8"/>
        <v/>
      </c>
      <c r="AF67" s="117" t="str">
        <f>IF(LEN(A67)&gt;1,IF(COUNTIFS($AE$6:AE$503,LEFT(AE67,250))&gt;1,"Duplicate entry: you have two rows for the same substance and year",""),"")</f>
        <v/>
      </c>
      <c r="AG67" s="117" t="str">
        <f>IF(LEN(A67)&gt;0,IF(ISNUMBER(MATCH(A67,Annex_I_II_entries,0)),"","The Entry name is not within the dropdown list, make sure that you have not copied and pasted overwritting the cell format (with its correponding dropdown list) in column A"),"")</f>
        <v/>
      </c>
      <c r="AH67" s="117" t="str">
        <f t="shared" ca="1" si="9"/>
        <v/>
      </c>
      <c r="AI67" s="117" t="str">
        <f t="shared" ca="1" si="10"/>
        <v/>
      </c>
      <c r="AJ67" s="117" t="str">
        <f t="shared" si="11"/>
        <v/>
      </c>
      <c r="AK67" s="117" t="str">
        <f t="shared" si="12"/>
        <v/>
      </c>
      <c r="AL67" s="117" t="str">
        <f t="shared" si="13"/>
        <v/>
      </c>
      <c r="AM67" s="117" t="str">
        <f t="shared" si="14"/>
        <v/>
      </c>
      <c r="AN67" s="117" t="str">
        <f t="shared" si="15"/>
        <v/>
      </c>
      <c r="AO67" s="117" t="str">
        <f t="shared" si="16"/>
        <v/>
      </c>
      <c r="AP67" s="87"/>
    </row>
    <row r="68" spans="1:42" x14ac:dyDescent="0.2">
      <c r="A68" s="37"/>
      <c r="B68" s="37"/>
      <c r="C68" s="37"/>
      <c r="D68" s="64" t="str">
        <f>_xlfn.IFNA(VLOOKUP(A68,'Reference data SID'!$D$2:$Q$673,14,FALSE),"")</f>
        <v/>
      </c>
      <c r="E68" s="64" t="str">
        <f>_xlfn.IFNA(VLOOKUP(D68,'Reference data SID'!$C$3:$E$673,3,FALSE),"")</f>
        <v/>
      </c>
      <c r="F68" s="64" t="str">
        <f>_xlfn.IFNA(IF(E68=FALSE,D68,IF(ISBLANK(B68),VLOOKUP(C68,'Reference data SID'!$N:$P,3,FALSE),VLOOKUP(B68,'Reference data SID'!$M:$P,4,FALSE))),"")</f>
        <v/>
      </c>
      <c r="G68" s="64" t="str">
        <f t="shared" si="0"/>
        <v/>
      </c>
      <c r="H68" s="38" t="str">
        <f>_xlfn.IFNA(VLOOKUP(F68,'Reference data SID'!L:M,2,FALSE),"")</f>
        <v/>
      </c>
      <c r="I68" s="38" t="str">
        <f>_xlfn.IFNA(VLOOKUP(F68,'Reference data SID'!L:N,3,FALSE),"")</f>
        <v/>
      </c>
      <c r="J68" s="38" t="str">
        <f>_xlfn.IFNA(VLOOKUP(F68,'Reference data SID'!L:O,4,FALSE),"")</f>
        <v/>
      </c>
      <c r="K68" s="50"/>
      <c r="L68" s="50"/>
      <c r="M68" s="50"/>
      <c r="N68" s="50"/>
      <c r="O68" s="50"/>
      <c r="P68" s="50"/>
      <c r="Q68" s="50"/>
      <c r="R68" s="50"/>
      <c r="S68" s="50"/>
      <c r="T68" s="73" t="str">
        <f t="shared" ca="1" si="1"/>
        <v/>
      </c>
      <c r="U68" s="65" t="str">
        <f>IF(LEN(D68)=0,"",SUMIFS('1.(Optional) tonnage per use'!O$6:O$503,'1.(Optional) tonnage per use'!$G$6:$G$503,CONCATENATE(D68,F68),'1.(Optional) tonnage per use'!$N$6:$N$503,K68))</f>
        <v/>
      </c>
      <c r="V68" s="47" t="str">
        <f>IF(LEN(D68)=0,"",SUMIFS('1.(Optional) tonnage per use'!P$6:P$503,'1.(Optional) tonnage per use'!$G$6:$G$503,CONCATENATE(D68,F68),'1.(Optional) tonnage per use'!$N$6:$N$503,K68))</f>
        <v/>
      </c>
      <c r="W68" s="47" t="str">
        <f>IF(LEN(D68)=0,"",SUMIFS('1.(Optional) tonnage per use'!Q$6:Q$503,'1.(Optional) tonnage per use'!$G$6:$G$503,CONCATENATE(D68,F68),'1.(Optional) tonnage per use'!$N$6:$N$503,K68))</f>
        <v/>
      </c>
      <c r="X68" s="117" t="str">
        <f>_xlfn.IFNA(VLOOKUP(A68,'Reference data SID'!D:E,2,FALSE),"")</f>
        <v/>
      </c>
      <c r="Y68" s="117" t="str">
        <f t="shared" si="2"/>
        <v>not ok</v>
      </c>
      <c r="Z68" s="117" t="str">
        <f t="shared" si="3"/>
        <v>not ok</v>
      </c>
      <c r="AA68" s="117" t="str">
        <f t="shared" si="4"/>
        <v>ok</v>
      </c>
      <c r="AB68" s="117" t="str">
        <f t="shared" si="5"/>
        <v>not ok</v>
      </c>
      <c r="AC68" s="117" t="str">
        <f t="shared" si="6"/>
        <v>_EC</v>
      </c>
      <c r="AD68" s="117" t="str">
        <f t="shared" si="7"/>
        <v>_CAS</v>
      </c>
      <c r="AE68" s="117" t="str">
        <f t="shared" si="8"/>
        <v/>
      </c>
      <c r="AF68" s="117" t="str">
        <f>IF(LEN(A68)&gt;1,IF(COUNTIFS($AE$6:AE$503,LEFT(AE68,250))&gt;1,"Duplicate entry: you have two rows for the same substance and year",""),"")</f>
        <v/>
      </c>
      <c r="AG68" s="117" t="str">
        <f>IF(LEN(A68)&gt;0,IF(ISNUMBER(MATCH(A68,Annex_I_II_entries,0)),"","The Entry name is not within the dropdown list, make sure that you have not copied and pasted overwritting the cell format (with its correponding dropdown list) in column A"),"")</f>
        <v/>
      </c>
      <c r="AH68" s="117" t="str">
        <f t="shared" ca="1" si="9"/>
        <v/>
      </c>
      <c r="AI68" s="117" t="str">
        <f t="shared" ca="1" si="10"/>
        <v/>
      </c>
      <c r="AJ68" s="117" t="str">
        <f t="shared" si="11"/>
        <v/>
      </c>
      <c r="AK68" s="117" t="str">
        <f t="shared" si="12"/>
        <v/>
      </c>
      <c r="AL68" s="117" t="str">
        <f t="shared" si="13"/>
        <v/>
      </c>
      <c r="AM68" s="117" t="str">
        <f t="shared" si="14"/>
        <v/>
      </c>
      <c r="AN68" s="117" t="str">
        <f t="shared" si="15"/>
        <v/>
      </c>
      <c r="AO68" s="117" t="str">
        <f t="shared" si="16"/>
        <v/>
      </c>
      <c r="AP68" s="87"/>
    </row>
    <row r="69" spans="1:42" x14ac:dyDescent="0.2">
      <c r="A69" s="37"/>
      <c r="B69" s="37"/>
      <c r="C69" s="37"/>
      <c r="D69" s="64" t="str">
        <f>_xlfn.IFNA(VLOOKUP(A69,'Reference data SID'!$D$2:$Q$673,14,FALSE),"")</f>
        <v/>
      </c>
      <c r="E69" s="64" t="str">
        <f>_xlfn.IFNA(VLOOKUP(D69,'Reference data SID'!$C$3:$E$673,3,FALSE),"")</f>
        <v/>
      </c>
      <c r="F69" s="64" t="str">
        <f>_xlfn.IFNA(IF(E69=FALSE,D69,IF(ISBLANK(B69),VLOOKUP(C69,'Reference data SID'!$N:$P,3,FALSE),VLOOKUP(B69,'Reference data SID'!$M:$P,4,FALSE))),"")</f>
        <v/>
      </c>
      <c r="G69" s="64" t="str">
        <f t="shared" si="0"/>
        <v/>
      </c>
      <c r="H69" s="38" t="str">
        <f>_xlfn.IFNA(VLOOKUP(F69,'Reference data SID'!L:M,2,FALSE),"")</f>
        <v/>
      </c>
      <c r="I69" s="38" t="str">
        <f>_xlfn.IFNA(VLOOKUP(F69,'Reference data SID'!L:N,3,FALSE),"")</f>
        <v/>
      </c>
      <c r="J69" s="38" t="str">
        <f>_xlfn.IFNA(VLOOKUP(F69,'Reference data SID'!L:O,4,FALSE),"")</f>
        <v/>
      </c>
      <c r="K69" s="50"/>
      <c r="L69" s="50"/>
      <c r="M69" s="50"/>
      <c r="N69" s="50"/>
      <c r="O69" s="50"/>
      <c r="P69" s="50"/>
      <c r="Q69" s="50"/>
      <c r="R69" s="50"/>
      <c r="S69" s="50"/>
      <c r="T69" s="73" t="str">
        <f t="shared" ca="1" si="1"/>
        <v/>
      </c>
      <c r="U69" s="65" t="str">
        <f>IF(LEN(D69)=0,"",SUMIFS('1.(Optional) tonnage per use'!O$6:O$503,'1.(Optional) tonnage per use'!$G$6:$G$503,CONCATENATE(D69,F69),'1.(Optional) tonnage per use'!$N$6:$N$503,K69))</f>
        <v/>
      </c>
      <c r="V69" s="47" t="str">
        <f>IF(LEN(D69)=0,"",SUMIFS('1.(Optional) tonnage per use'!P$6:P$503,'1.(Optional) tonnage per use'!$G$6:$G$503,CONCATENATE(D69,F69),'1.(Optional) tonnage per use'!$N$6:$N$503,K69))</f>
        <v/>
      </c>
      <c r="W69" s="47" t="str">
        <f>IF(LEN(D69)=0,"",SUMIFS('1.(Optional) tonnage per use'!Q$6:Q$503,'1.(Optional) tonnage per use'!$G$6:$G$503,CONCATENATE(D69,F69),'1.(Optional) tonnage per use'!$N$6:$N$503,K69))</f>
        <v/>
      </c>
      <c r="X69" s="117" t="str">
        <f>_xlfn.IFNA(VLOOKUP(A69,'Reference data SID'!D:E,2,FALSE),"")</f>
        <v/>
      </c>
      <c r="Y69" s="117" t="str">
        <f t="shared" si="2"/>
        <v>not ok</v>
      </c>
      <c r="Z69" s="117" t="str">
        <f t="shared" si="3"/>
        <v>not ok</v>
      </c>
      <c r="AA69" s="117" t="str">
        <f t="shared" si="4"/>
        <v>ok</v>
      </c>
      <c r="AB69" s="117" t="str">
        <f t="shared" si="5"/>
        <v>not ok</v>
      </c>
      <c r="AC69" s="117" t="str">
        <f t="shared" si="6"/>
        <v>_EC</v>
      </c>
      <c r="AD69" s="117" t="str">
        <f t="shared" si="7"/>
        <v>_CAS</v>
      </c>
      <c r="AE69" s="117" t="str">
        <f t="shared" si="8"/>
        <v/>
      </c>
      <c r="AF69" s="117" t="str">
        <f>IF(LEN(A69)&gt;1,IF(COUNTIFS($AE$6:AE$503,LEFT(AE69,250))&gt;1,"Duplicate entry: you have two rows for the same substance and year",""),"")</f>
        <v/>
      </c>
      <c r="AG69" s="117" t="str">
        <f>IF(LEN(A69)&gt;0,IF(ISNUMBER(MATCH(A69,Annex_I_II_entries,0)),"","The Entry name is not within the dropdown list, make sure that you have not copied and pasted overwritting the cell format (with its correponding dropdown list) in column A"),"")</f>
        <v/>
      </c>
      <c r="AH69" s="117" t="str">
        <f t="shared" ca="1" si="9"/>
        <v/>
      </c>
      <c r="AI69" s="117" t="str">
        <f t="shared" ca="1" si="10"/>
        <v/>
      </c>
      <c r="AJ69" s="117" t="str">
        <f t="shared" si="11"/>
        <v/>
      </c>
      <c r="AK69" s="117" t="str">
        <f t="shared" si="12"/>
        <v/>
      </c>
      <c r="AL69" s="117" t="str">
        <f t="shared" si="13"/>
        <v/>
      </c>
      <c r="AM69" s="117" t="str">
        <f t="shared" si="14"/>
        <v/>
      </c>
      <c r="AN69" s="117" t="str">
        <f t="shared" si="15"/>
        <v/>
      </c>
      <c r="AO69" s="117" t="str">
        <f t="shared" si="16"/>
        <v/>
      </c>
      <c r="AP69" s="87"/>
    </row>
    <row r="70" spans="1:42" x14ac:dyDescent="0.2">
      <c r="A70" s="37"/>
      <c r="B70" s="37"/>
      <c r="C70" s="37"/>
      <c r="D70" s="64" t="str">
        <f>_xlfn.IFNA(VLOOKUP(A70,'Reference data SID'!$D$2:$Q$673,14,FALSE),"")</f>
        <v/>
      </c>
      <c r="E70" s="64" t="str">
        <f>_xlfn.IFNA(VLOOKUP(D70,'Reference data SID'!$C$3:$E$673,3,FALSE),"")</f>
        <v/>
      </c>
      <c r="F70" s="64" t="str">
        <f>_xlfn.IFNA(IF(E70=FALSE,D70,IF(ISBLANK(B70),VLOOKUP(C70,'Reference data SID'!$N:$P,3,FALSE),VLOOKUP(B70,'Reference data SID'!$M:$P,4,FALSE))),"")</f>
        <v/>
      </c>
      <c r="G70" s="64" t="str">
        <f t="shared" ref="G70:G133" si="17">CONCATENATE(D70,F70)</f>
        <v/>
      </c>
      <c r="H70" s="38" t="str">
        <f>_xlfn.IFNA(VLOOKUP(F70,'Reference data SID'!L:M,2,FALSE),"")</f>
        <v/>
      </c>
      <c r="I70" s="38" t="str">
        <f>_xlfn.IFNA(VLOOKUP(F70,'Reference data SID'!L:N,3,FALSE),"")</f>
        <v/>
      </c>
      <c r="J70" s="38" t="str">
        <f>_xlfn.IFNA(VLOOKUP(F70,'Reference data SID'!L:O,4,FALSE),"")</f>
        <v/>
      </c>
      <c r="K70" s="50"/>
      <c r="L70" s="50"/>
      <c r="M70" s="50"/>
      <c r="N70" s="50"/>
      <c r="O70" s="50"/>
      <c r="P70" s="50"/>
      <c r="Q70" s="50"/>
      <c r="R70" s="50"/>
      <c r="S70" s="50"/>
      <c r="T70" s="73" t="str">
        <f t="shared" ref="T70:T133" ca="1" si="18" xml:space="preserve">
CONCATENATE(AF70,
IF(AND(LEN(AF70)&gt;2,OR(LEN(AG70&gt;2),LEN(AH70&gt;2),LEN(AI70&gt;2),(AK70&gt;2),LEN(AM70&gt;2),LEN(AO70&gt;2))),CONCATENATE("; ",CHAR(10)),""),
AG70,
IF(AND(LEN(AG70)&gt;2,OR(LEN(AH70&gt;2),LEN(AI70&gt;2),(AK70&gt;2),LEN(AM70&gt;2),LEN(AO70&gt;1))),CONCATENATE("; ",CHAR(10)),""),
AH70,
IF(AND(LEN(AH70)&gt;2,OR(LEN(AI70&gt;2),(AK70&gt;2),LEN(AM70&gt;2),LEN(AO70&gt;2))),CONCATENATE("; ",CHAR(10)),""),
AI70,
IF(AND(LEN(AI70)&gt;2,OR((AK70&gt;2),LEN(AM70&gt;1),LEN(AO70&gt;2))),CONCATENATE("; ",CHAR(10)),""),
AK70,
IF(AND(LEN(AK70)&gt;2,OR((AM70&gt;2),LEN(AO70&gt;2))),CONCATENATE("; ",CHAR(10)),""),
AM70,
IF(AND(LEN(AM70)&gt;2,(LEN(AO70&gt;2))),CONCATENATE("; ",CHAR(10)),""),
AO70
)</f>
        <v/>
      </c>
      <c r="U70" s="65" t="str">
        <f>IF(LEN(D70)=0,"",SUMIFS('1.(Optional) tonnage per use'!O$6:O$503,'1.(Optional) tonnage per use'!$G$6:$G$503,CONCATENATE(D70,F70),'1.(Optional) tonnage per use'!$N$6:$N$503,K70))</f>
        <v/>
      </c>
      <c r="V70" s="47" t="str">
        <f>IF(LEN(D70)=0,"",SUMIFS('1.(Optional) tonnage per use'!P$6:P$503,'1.(Optional) tonnage per use'!$G$6:$G$503,CONCATENATE(D70,F70),'1.(Optional) tonnage per use'!$N$6:$N$503,K70))</f>
        <v/>
      </c>
      <c r="W70" s="47" t="str">
        <f>IF(LEN(D70)=0,"",SUMIFS('1.(Optional) tonnage per use'!Q$6:Q$503,'1.(Optional) tonnage per use'!$G$6:$G$503,CONCATENATE(D70,F70),'1.(Optional) tonnage per use'!$N$6:$N$503,K70))</f>
        <v/>
      </c>
      <c r="X70" s="117" t="str">
        <f>_xlfn.IFNA(VLOOKUP(A70,'Reference data SID'!D:E,2,FALSE),"")</f>
        <v/>
      </c>
      <c r="Y70" s="117" t="str">
        <f t="shared" ref="Y70:Y133" si="19">IF(AND(X70=TRUE,LEN(C70)&lt;1),"ok","not ok")</f>
        <v>not ok</v>
      </c>
      <c r="Z70" s="117" t="str">
        <f t="shared" ref="Z70:Z133" si="20">IF(AND(X70=TRUE,LEN(B70)&lt;1),"ok", "not ok")</f>
        <v>not ok</v>
      </c>
      <c r="AA70" s="117" t="str">
        <f t="shared" ref="AA70:AA133" si="21">IF(LEN(CONCATENATE(B70,C70))&gt;0,"not ok","ok")</f>
        <v>ok</v>
      </c>
      <c r="AB70" s="117" t="str">
        <f t="shared" ref="AB70:AB133" si="22">IF(OR(B70="other",C70="other"),"ok","not ok")</f>
        <v>not ok</v>
      </c>
      <c r="AC70" s="117" t="str">
        <f t="shared" ref="AC70:AC133" si="23">CONCATENATE(SUBSTITUTE(SUBSTITUTE(SUBSTITUTE(SUBSTITUTE(SUBSTITUTE(SUBSTITUTE(A70," ","_"),"(","_"),")","_"),"-","_"),";","_"),",","_"),"_EC")</f>
        <v>_EC</v>
      </c>
      <c r="AD70" s="117" t="str">
        <f t="shared" ref="AD70:AD133" si="24">CONCATENATE(SUBSTITUTE(SUBSTITUTE(SUBSTITUTE(SUBSTITUTE(SUBSTITUTE(SUBSTITUTE(A70," ","_"),"(","_"),")","_"),"-","_"),";","_"),",","_"),"_CAS")</f>
        <v>_CAS</v>
      </c>
      <c r="AE70" s="117" t="str">
        <f t="shared" ref="AE70:AE133" si="25">IF(LEN(A70)&gt;1,CONCATENATE(A70,I70,H70,F70,K70),"")</f>
        <v/>
      </c>
      <c r="AF70" s="117" t="str">
        <f>IF(LEN(A70)&gt;1,IF(COUNTIFS($AE$6:AE$503,LEFT(AE70,250))&gt;1,"Duplicate entry: you have two rows for the same substance and year",""),"")</f>
        <v/>
      </c>
      <c r="AG70" s="117" t="str">
        <f>IF(LEN(A70)&gt;0,IF(ISNUMBER(MATCH(A70,Annex_I_II_entries,0)),"","The Entry name is not within the dropdown list, make sure that you have not copied and pasted overwritting the cell format (with its correponding dropdown list) in column A"),"")</f>
        <v/>
      </c>
      <c r="AH70" s="117" t="str">
        <f t="shared" ref="AH70:AH133" ca="1" si="26">IF(LEN(B70)&gt;0,IF(ISNUMBER(MATCH(B70,INDIRECT(AC70),0)),"","The EC number is not within the dropdown list, make sure that you have not copied and pasted overwritting the cell format (with its correponding dropdown list) in column B, or that you have not deleted, modified the entry in column A"),"")</f>
        <v/>
      </c>
      <c r="AI70" s="117" t="str">
        <f t="shared" ref="AI70:AI133" ca="1" si="27">IF(LEN(C70)&gt;0,IF(ISNUMBER(MATCH(C70,INDIRECT(AD70),0)),"","The CAS number is not within the dropdown list, make sure that you have not copied and pasted overwritting the cell format (with its correponding dropdown list) in column C, or that you have not deleted, modified the entry in column A"),"")</f>
        <v/>
      </c>
      <c r="AJ70" s="117" t="str">
        <f t="shared" ref="AJ70:AJ133" si="28">IF(M70="0 tonnes",0,IF(M70="&lt;1 tonne",1,IF(M70="1-10 tonnes",10,IF(M70="10-100 tonnes",100,IF(M70="100-1000 tonnes",1000,IF(M70="&gt;1000 tonnes",1000000,""))))))</f>
        <v/>
      </c>
      <c r="AK70" s="117" t="str">
        <f t="shared" ref="AK70:AK133" si="29">IF(OR(AND(U70&gt;AJ70,AJ70&gt;0),AND(U70&gt;L70,L70&lt;&gt;"")),"The sum of tonnage manufactured per use reported is higher than the total tonnage manufactured","")</f>
        <v/>
      </c>
      <c r="AL70" s="117" t="str">
        <f t="shared" ref="AL70:AL133" si="30">IF(O70="0 tonnes",0,IF(O70="&lt;1 tonne",1,IF(O70="1-10 tonnes",10,IF(O70="10-100 tonnes",100,IF(O70="100-1000 tonnes",1000,IF(O70="&gt;1000 tonnes",1000000,""))))))</f>
        <v/>
      </c>
      <c r="AM70" s="117" t="str">
        <f t="shared" ref="AM70:AM133" si="31">IF(OR(AND(V70&gt;AL70,AL70&gt;0),AND(V70&gt;N70,N70&lt;&gt;"")),"The sum of tonnage imported per use reported is higher than the total tonnage manufactured","")</f>
        <v/>
      </c>
      <c r="AN70" s="117" t="str">
        <f t="shared" ref="AN70:AN133" si="32">IF(Q70="0 tonnes",0,IF(Q70="&lt;1 tonne",1,IF(Q70="1-10 tonnes",10,IF(Q70="10-100 tonnes",100,IF(Q70="100-1000 tonnes",1000,IF(Q70="&gt;1000 tonnes",1000000,""))))))</f>
        <v/>
      </c>
      <c r="AO70" s="117" t="str">
        <f t="shared" ref="AO70:AO133" si="33">IF(OR(AND(W70&gt;AN70,AN70&gt;0),AND(W70&gt;P70,P70&lt;&gt;"")),"The sum of tonnage placed on the market per use reported is higher than the total tonnage manufactured","")</f>
        <v/>
      </c>
      <c r="AP70" s="87"/>
    </row>
    <row r="71" spans="1:42" x14ac:dyDescent="0.2">
      <c r="A71" s="37"/>
      <c r="B71" s="37"/>
      <c r="C71" s="37"/>
      <c r="D71" s="64" t="str">
        <f>_xlfn.IFNA(VLOOKUP(A71,'Reference data SID'!$D$2:$Q$673,14,FALSE),"")</f>
        <v/>
      </c>
      <c r="E71" s="64" t="str">
        <f>_xlfn.IFNA(VLOOKUP(D71,'Reference data SID'!$C$3:$E$673,3,FALSE),"")</f>
        <v/>
      </c>
      <c r="F71" s="64" t="str">
        <f>_xlfn.IFNA(IF(E71=FALSE,D71,IF(ISBLANK(B71),VLOOKUP(C71,'Reference data SID'!$N:$P,3,FALSE),VLOOKUP(B71,'Reference data SID'!$M:$P,4,FALSE))),"")</f>
        <v/>
      </c>
      <c r="G71" s="64" t="str">
        <f t="shared" si="17"/>
        <v/>
      </c>
      <c r="H71" s="38" t="str">
        <f>_xlfn.IFNA(VLOOKUP(F71,'Reference data SID'!L:M,2,FALSE),"")</f>
        <v/>
      </c>
      <c r="I71" s="38" t="str">
        <f>_xlfn.IFNA(VLOOKUP(F71,'Reference data SID'!L:N,3,FALSE),"")</f>
        <v/>
      </c>
      <c r="J71" s="38" t="str">
        <f>_xlfn.IFNA(VLOOKUP(F71,'Reference data SID'!L:O,4,FALSE),"")</f>
        <v/>
      </c>
      <c r="K71" s="50"/>
      <c r="L71" s="50"/>
      <c r="M71" s="50"/>
      <c r="N71" s="50"/>
      <c r="O71" s="50"/>
      <c r="P71" s="50"/>
      <c r="Q71" s="50"/>
      <c r="R71" s="50"/>
      <c r="S71" s="50"/>
      <c r="T71" s="73" t="str">
        <f t="shared" ca="1" si="18"/>
        <v/>
      </c>
      <c r="U71" s="65" t="str">
        <f>IF(LEN(D71)=0,"",SUMIFS('1.(Optional) tonnage per use'!O$6:O$503,'1.(Optional) tonnage per use'!$G$6:$G$503,CONCATENATE(D71,F71),'1.(Optional) tonnage per use'!$N$6:$N$503,K71))</f>
        <v/>
      </c>
      <c r="V71" s="47" t="str">
        <f>IF(LEN(D71)=0,"",SUMIFS('1.(Optional) tonnage per use'!P$6:P$503,'1.(Optional) tonnage per use'!$G$6:$G$503,CONCATENATE(D71,F71),'1.(Optional) tonnage per use'!$N$6:$N$503,K71))</f>
        <v/>
      </c>
      <c r="W71" s="47" t="str">
        <f>IF(LEN(D71)=0,"",SUMIFS('1.(Optional) tonnage per use'!Q$6:Q$503,'1.(Optional) tonnage per use'!$G$6:$G$503,CONCATENATE(D71,F71),'1.(Optional) tonnage per use'!$N$6:$N$503,K71))</f>
        <v/>
      </c>
      <c r="X71" s="117" t="str">
        <f>_xlfn.IFNA(VLOOKUP(A71,'Reference data SID'!D:E,2,FALSE),"")</f>
        <v/>
      </c>
      <c r="Y71" s="117" t="str">
        <f t="shared" si="19"/>
        <v>not ok</v>
      </c>
      <c r="Z71" s="117" t="str">
        <f t="shared" si="20"/>
        <v>not ok</v>
      </c>
      <c r="AA71" s="117" t="str">
        <f t="shared" si="21"/>
        <v>ok</v>
      </c>
      <c r="AB71" s="117" t="str">
        <f t="shared" si="22"/>
        <v>not ok</v>
      </c>
      <c r="AC71" s="117" t="str">
        <f t="shared" si="23"/>
        <v>_EC</v>
      </c>
      <c r="AD71" s="117" t="str">
        <f t="shared" si="24"/>
        <v>_CAS</v>
      </c>
      <c r="AE71" s="117" t="str">
        <f t="shared" si="25"/>
        <v/>
      </c>
      <c r="AF71" s="117" t="str">
        <f>IF(LEN(A71)&gt;1,IF(COUNTIFS($AE$6:AE$503,LEFT(AE71,250))&gt;1,"Duplicate entry: you have two rows for the same substance and year",""),"")</f>
        <v/>
      </c>
      <c r="AG71" s="117" t="str">
        <f>IF(LEN(A71)&gt;0,IF(ISNUMBER(MATCH(A71,Annex_I_II_entries,0)),"","The Entry name is not within the dropdown list, make sure that you have not copied and pasted overwritting the cell format (with its correponding dropdown list) in column A"),"")</f>
        <v/>
      </c>
      <c r="AH71" s="117" t="str">
        <f t="shared" ca="1" si="26"/>
        <v/>
      </c>
      <c r="AI71" s="117" t="str">
        <f t="shared" ca="1" si="27"/>
        <v/>
      </c>
      <c r="AJ71" s="117" t="str">
        <f t="shared" si="28"/>
        <v/>
      </c>
      <c r="AK71" s="117" t="str">
        <f t="shared" si="29"/>
        <v/>
      </c>
      <c r="AL71" s="117" t="str">
        <f t="shared" si="30"/>
        <v/>
      </c>
      <c r="AM71" s="117" t="str">
        <f t="shared" si="31"/>
        <v/>
      </c>
      <c r="AN71" s="117" t="str">
        <f t="shared" si="32"/>
        <v/>
      </c>
      <c r="AO71" s="117" t="str">
        <f t="shared" si="33"/>
        <v/>
      </c>
      <c r="AP71" s="87"/>
    </row>
    <row r="72" spans="1:42" x14ac:dyDescent="0.2">
      <c r="A72" s="37"/>
      <c r="B72" s="37"/>
      <c r="C72" s="37"/>
      <c r="D72" s="64" t="str">
        <f>_xlfn.IFNA(VLOOKUP(A72,'Reference data SID'!$D$2:$Q$673,14,FALSE),"")</f>
        <v/>
      </c>
      <c r="E72" s="64" t="str">
        <f>_xlfn.IFNA(VLOOKUP(D72,'Reference data SID'!$C$3:$E$673,3,FALSE),"")</f>
        <v/>
      </c>
      <c r="F72" s="64" t="str">
        <f>_xlfn.IFNA(IF(E72=FALSE,D72,IF(ISBLANK(B72),VLOOKUP(C72,'Reference data SID'!$N:$P,3,FALSE),VLOOKUP(B72,'Reference data SID'!$M:$P,4,FALSE))),"")</f>
        <v/>
      </c>
      <c r="G72" s="64" t="str">
        <f t="shared" si="17"/>
        <v/>
      </c>
      <c r="H72" s="38" t="str">
        <f>_xlfn.IFNA(VLOOKUP(F72,'Reference data SID'!L:M,2,FALSE),"")</f>
        <v/>
      </c>
      <c r="I72" s="38" t="str">
        <f>_xlfn.IFNA(VLOOKUP(F72,'Reference data SID'!L:N,3,FALSE),"")</f>
        <v/>
      </c>
      <c r="J72" s="38" t="str">
        <f>_xlfn.IFNA(VLOOKUP(F72,'Reference data SID'!L:O,4,FALSE),"")</f>
        <v/>
      </c>
      <c r="K72" s="50"/>
      <c r="L72" s="50"/>
      <c r="M72" s="50"/>
      <c r="N72" s="50"/>
      <c r="O72" s="50"/>
      <c r="P72" s="50"/>
      <c r="Q72" s="50"/>
      <c r="R72" s="50"/>
      <c r="S72" s="50"/>
      <c r="T72" s="73" t="str">
        <f t="shared" ca="1" si="18"/>
        <v/>
      </c>
      <c r="U72" s="65" t="str">
        <f>IF(LEN(D72)=0,"",SUMIFS('1.(Optional) tonnage per use'!O$6:O$503,'1.(Optional) tonnage per use'!$G$6:$G$503,CONCATENATE(D72,F72),'1.(Optional) tonnage per use'!$N$6:$N$503,K72))</f>
        <v/>
      </c>
      <c r="V72" s="47" t="str">
        <f>IF(LEN(D72)=0,"",SUMIFS('1.(Optional) tonnage per use'!P$6:P$503,'1.(Optional) tonnage per use'!$G$6:$G$503,CONCATENATE(D72,F72),'1.(Optional) tonnage per use'!$N$6:$N$503,K72))</f>
        <v/>
      </c>
      <c r="W72" s="47" t="str">
        <f>IF(LEN(D72)=0,"",SUMIFS('1.(Optional) tonnage per use'!Q$6:Q$503,'1.(Optional) tonnage per use'!$G$6:$G$503,CONCATENATE(D72,F72),'1.(Optional) tonnage per use'!$N$6:$N$503,K72))</f>
        <v/>
      </c>
      <c r="X72" s="117" t="str">
        <f>_xlfn.IFNA(VLOOKUP(A72,'Reference data SID'!D:E,2,FALSE),"")</f>
        <v/>
      </c>
      <c r="Y72" s="117" t="str">
        <f t="shared" si="19"/>
        <v>not ok</v>
      </c>
      <c r="Z72" s="117" t="str">
        <f t="shared" si="20"/>
        <v>not ok</v>
      </c>
      <c r="AA72" s="117" t="str">
        <f t="shared" si="21"/>
        <v>ok</v>
      </c>
      <c r="AB72" s="117" t="str">
        <f t="shared" si="22"/>
        <v>not ok</v>
      </c>
      <c r="AC72" s="117" t="str">
        <f t="shared" si="23"/>
        <v>_EC</v>
      </c>
      <c r="AD72" s="117" t="str">
        <f t="shared" si="24"/>
        <v>_CAS</v>
      </c>
      <c r="AE72" s="117" t="str">
        <f t="shared" si="25"/>
        <v/>
      </c>
      <c r="AF72" s="117" t="str">
        <f>IF(LEN(A72)&gt;1,IF(COUNTIFS($AE$6:AE$503,LEFT(AE72,250))&gt;1,"Duplicate entry: you have two rows for the same substance and year",""),"")</f>
        <v/>
      </c>
      <c r="AG72" s="117" t="str">
        <f>IF(LEN(A72)&gt;0,IF(ISNUMBER(MATCH(A72,Annex_I_II_entries,0)),"","The Entry name is not within the dropdown list, make sure that you have not copied and pasted overwritting the cell format (with its correponding dropdown list) in column A"),"")</f>
        <v/>
      </c>
      <c r="AH72" s="117" t="str">
        <f t="shared" ca="1" si="26"/>
        <v/>
      </c>
      <c r="AI72" s="117" t="str">
        <f t="shared" ca="1" si="27"/>
        <v/>
      </c>
      <c r="AJ72" s="117" t="str">
        <f t="shared" si="28"/>
        <v/>
      </c>
      <c r="AK72" s="117" t="str">
        <f t="shared" si="29"/>
        <v/>
      </c>
      <c r="AL72" s="117" t="str">
        <f t="shared" si="30"/>
        <v/>
      </c>
      <c r="AM72" s="117" t="str">
        <f t="shared" si="31"/>
        <v/>
      </c>
      <c r="AN72" s="117" t="str">
        <f t="shared" si="32"/>
        <v/>
      </c>
      <c r="AO72" s="117" t="str">
        <f t="shared" si="33"/>
        <v/>
      </c>
      <c r="AP72" s="87"/>
    </row>
    <row r="73" spans="1:42" x14ac:dyDescent="0.2">
      <c r="A73" s="37"/>
      <c r="B73" s="37"/>
      <c r="C73" s="37"/>
      <c r="D73" s="64" t="str">
        <f>_xlfn.IFNA(VLOOKUP(A73,'Reference data SID'!$D$2:$Q$673,14,FALSE),"")</f>
        <v/>
      </c>
      <c r="E73" s="64" t="str">
        <f>_xlfn.IFNA(VLOOKUP(D73,'Reference data SID'!$C$3:$E$673,3,FALSE),"")</f>
        <v/>
      </c>
      <c r="F73" s="64" t="str">
        <f>_xlfn.IFNA(IF(E73=FALSE,D73,IF(ISBLANK(B73),VLOOKUP(C73,'Reference data SID'!$N:$P,3,FALSE),VLOOKUP(B73,'Reference data SID'!$M:$P,4,FALSE))),"")</f>
        <v/>
      </c>
      <c r="G73" s="64" t="str">
        <f t="shared" si="17"/>
        <v/>
      </c>
      <c r="H73" s="38" t="str">
        <f>_xlfn.IFNA(VLOOKUP(F73,'Reference data SID'!L:M,2,FALSE),"")</f>
        <v/>
      </c>
      <c r="I73" s="38" t="str">
        <f>_xlfn.IFNA(VLOOKUP(F73,'Reference data SID'!L:N,3,FALSE),"")</f>
        <v/>
      </c>
      <c r="J73" s="38" t="str">
        <f>_xlfn.IFNA(VLOOKUP(F73,'Reference data SID'!L:O,4,FALSE),"")</f>
        <v/>
      </c>
      <c r="K73" s="50"/>
      <c r="L73" s="50"/>
      <c r="M73" s="50"/>
      <c r="N73" s="50"/>
      <c r="O73" s="50"/>
      <c r="P73" s="50"/>
      <c r="Q73" s="50"/>
      <c r="R73" s="50"/>
      <c r="S73" s="50"/>
      <c r="T73" s="73" t="str">
        <f t="shared" ca="1" si="18"/>
        <v/>
      </c>
      <c r="U73" s="65" t="str">
        <f>IF(LEN(D73)=0,"",SUMIFS('1.(Optional) tonnage per use'!O$6:O$503,'1.(Optional) tonnage per use'!$G$6:$G$503,CONCATENATE(D73,F73),'1.(Optional) tonnage per use'!$N$6:$N$503,K73))</f>
        <v/>
      </c>
      <c r="V73" s="47" t="str">
        <f>IF(LEN(D73)=0,"",SUMIFS('1.(Optional) tonnage per use'!P$6:P$503,'1.(Optional) tonnage per use'!$G$6:$G$503,CONCATENATE(D73,F73),'1.(Optional) tonnage per use'!$N$6:$N$503,K73))</f>
        <v/>
      </c>
      <c r="W73" s="47" t="str">
        <f>IF(LEN(D73)=0,"",SUMIFS('1.(Optional) tonnage per use'!Q$6:Q$503,'1.(Optional) tonnage per use'!$G$6:$G$503,CONCATENATE(D73,F73),'1.(Optional) tonnage per use'!$N$6:$N$503,K73))</f>
        <v/>
      </c>
      <c r="X73" s="117" t="str">
        <f>_xlfn.IFNA(VLOOKUP(A73,'Reference data SID'!D:E,2,FALSE),"")</f>
        <v/>
      </c>
      <c r="Y73" s="117" t="str">
        <f t="shared" si="19"/>
        <v>not ok</v>
      </c>
      <c r="Z73" s="117" t="str">
        <f t="shared" si="20"/>
        <v>not ok</v>
      </c>
      <c r="AA73" s="117" t="str">
        <f t="shared" si="21"/>
        <v>ok</v>
      </c>
      <c r="AB73" s="117" t="str">
        <f t="shared" si="22"/>
        <v>not ok</v>
      </c>
      <c r="AC73" s="117" t="str">
        <f t="shared" si="23"/>
        <v>_EC</v>
      </c>
      <c r="AD73" s="117" t="str">
        <f t="shared" si="24"/>
        <v>_CAS</v>
      </c>
      <c r="AE73" s="117" t="str">
        <f t="shared" si="25"/>
        <v/>
      </c>
      <c r="AF73" s="117" t="str">
        <f>IF(LEN(A73)&gt;1,IF(COUNTIFS($AE$6:AE$503,LEFT(AE73,250))&gt;1,"Duplicate entry: you have two rows for the same substance and year",""),"")</f>
        <v/>
      </c>
      <c r="AG73" s="117" t="str">
        <f>IF(LEN(A73)&gt;0,IF(ISNUMBER(MATCH(A73,Annex_I_II_entries,0)),"","The Entry name is not within the dropdown list, make sure that you have not copied and pasted overwritting the cell format (with its correponding dropdown list) in column A"),"")</f>
        <v/>
      </c>
      <c r="AH73" s="117" t="str">
        <f t="shared" ca="1" si="26"/>
        <v/>
      </c>
      <c r="AI73" s="117" t="str">
        <f t="shared" ca="1" si="27"/>
        <v/>
      </c>
      <c r="AJ73" s="117" t="str">
        <f t="shared" si="28"/>
        <v/>
      </c>
      <c r="AK73" s="117" t="str">
        <f t="shared" si="29"/>
        <v/>
      </c>
      <c r="AL73" s="117" t="str">
        <f t="shared" si="30"/>
        <v/>
      </c>
      <c r="AM73" s="117" t="str">
        <f t="shared" si="31"/>
        <v/>
      </c>
      <c r="AN73" s="117" t="str">
        <f t="shared" si="32"/>
        <v/>
      </c>
      <c r="AO73" s="117" t="str">
        <f t="shared" si="33"/>
        <v/>
      </c>
      <c r="AP73" s="87"/>
    </row>
    <row r="74" spans="1:42" x14ac:dyDescent="0.2">
      <c r="A74" s="37"/>
      <c r="B74" s="37"/>
      <c r="C74" s="37"/>
      <c r="D74" s="64" t="str">
        <f>_xlfn.IFNA(VLOOKUP(A74,'Reference data SID'!$D$2:$Q$673,14,FALSE),"")</f>
        <v/>
      </c>
      <c r="E74" s="64" t="str">
        <f>_xlfn.IFNA(VLOOKUP(D74,'Reference data SID'!$C$3:$E$673,3,FALSE),"")</f>
        <v/>
      </c>
      <c r="F74" s="64" t="str">
        <f>_xlfn.IFNA(IF(E74=FALSE,D74,IF(ISBLANK(B74),VLOOKUP(C74,'Reference data SID'!$N:$P,3,FALSE),VLOOKUP(B74,'Reference data SID'!$M:$P,4,FALSE))),"")</f>
        <v/>
      </c>
      <c r="G74" s="64" t="str">
        <f t="shared" si="17"/>
        <v/>
      </c>
      <c r="H74" s="38" t="str">
        <f>_xlfn.IFNA(VLOOKUP(F74,'Reference data SID'!L:M,2,FALSE),"")</f>
        <v/>
      </c>
      <c r="I74" s="38" t="str">
        <f>_xlfn.IFNA(VLOOKUP(F74,'Reference data SID'!L:N,3,FALSE),"")</f>
        <v/>
      </c>
      <c r="J74" s="38" t="str">
        <f>_xlfn.IFNA(VLOOKUP(F74,'Reference data SID'!L:O,4,FALSE),"")</f>
        <v/>
      </c>
      <c r="K74" s="50"/>
      <c r="L74" s="50"/>
      <c r="M74" s="50"/>
      <c r="N74" s="50"/>
      <c r="O74" s="50"/>
      <c r="P74" s="50"/>
      <c r="Q74" s="50"/>
      <c r="R74" s="50"/>
      <c r="S74" s="50"/>
      <c r="T74" s="73" t="str">
        <f t="shared" ca="1" si="18"/>
        <v/>
      </c>
      <c r="U74" s="65" t="str">
        <f>IF(LEN(D74)=0,"",SUMIFS('1.(Optional) tonnage per use'!O$6:O$503,'1.(Optional) tonnage per use'!$G$6:$G$503,CONCATENATE(D74,F74),'1.(Optional) tonnage per use'!$N$6:$N$503,K74))</f>
        <v/>
      </c>
      <c r="V74" s="47" t="str">
        <f>IF(LEN(D74)=0,"",SUMIFS('1.(Optional) tonnage per use'!P$6:P$503,'1.(Optional) tonnage per use'!$G$6:$G$503,CONCATENATE(D74,F74),'1.(Optional) tonnage per use'!$N$6:$N$503,K74))</f>
        <v/>
      </c>
      <c r="W74" s="47" t="str">
        <f>IF(LEN(D74)=0,"",SUMIFS('1.(Optional) tonnage per use'!Q$6:Q$503,'1.(Optional) tonnage per use'!$G$6:$G$503,CONCATENATE(D74,F74),'1.(Optional) tonnage per use'!$N$6:$N$503,K74))</f>
        <v/>
      </c>
      <c r="X74" s="117" t="str">
        <f>_xlfn.IFNA(VLOOKUP(A74,'Reference data SID'!D:E,2,FALSE),"")</f>
        <v/>
      </c>
      <c r="Y74" s="117" t="str">
        <f t="shared" si="19"/>
        <v>not ok</v>
      </c>
      <c r="Z74" s="117" t="str">
        <f t="shared" si="20"/>
        <v>not ok</v>
      </c>
      <c r="AA74" s="117" t="str">
        <f t="shared" si="21"/>
        <v>ok</v>
      </c>
      <c r="AB74" s="117" t="str">
        <f t="shared" si="22"/>
        <v>not ok</v>
      </c>
      <c r="AC74" s="117" t="str">
        <f t="shared" si="23"/>
        <v>_EC</v>
      </c>
      <c r="AD74" s="117" t="str">
        <f t="shared" si="24"/>
        <v>_CAS</v>
      </c>
      <c r="AE74" s="117" t="str">
        <f t="shared" si="25"/>
        <v/>
      </c>
      <c r="AF74" s="117" t="str">
        <f>IF(LEN(A74)&gt;1,IF(COUNTIFS($AE$6:AE$503,LEFT(AE74,250))&gt;1,"Duplicate entry: you have two rows for the same substance and year",""),"")</f>
        <v/>
      </c>
      <c r="AG74" s="117" t="str">
        <f>IF(LEN(A74)&gt;0,IF(ISNUMBER(MATCH(A74,Annex_I_II_entries,0)),"","The Entry name is not within the dropdown list, make sure that you have not copied and pasted overwritting the cell format (with its correponding dropdown list) in column A"),"")</f>
        <v/>
      </c>
      <c r="AH74" s="117" t="str">
        <f t="shared" ca="1" si="26"/>
        <v/>
      </c>
      <c r="AI74" s="117" t="str">
        <f t="shared" ca="1" si="27"/>
        <v/>
      </c>
      <c r="AJ74" s="117" t="str">
        <f t="shared" si="28"/>
        <v/>
      </c>
      <c r="AK74" s="117" t="str">
        <f t="shared" si="29"/>
        <v/>
      </c>
      <c r="AL74" s="117" t="str">
        <f t="shared" si="30"/>
        <v/>
      </c>
      <c r="AM74" s="117" t="str">
        <f t="shared" si="31"/>
        <v/>
      </c>
      <c r="AN74" s="117" t="str">
        <f t="shared" si="32"/>
        <v/>
      </c>
      <c r="AO74" s="117" t="str">
        <f t="shared" si="33"/>
        <v/>
      </c>
      <c r="AP74" s="87"/>
    </row>
    <row r="75" spans="1:42" x14ac:dyDescent="0.2">
      <c r="A75" s="37"/>
      <c r="B75" s="37"/>
      <c r="C75" s="37"/>
      <c r="D75" s="64" t="str">
        <f>_xlfn.IFNA(VLOOKUP(A75,'Reference data SID'!$D$2:$Q$673,14,FALSE),"")</f>
        <v/>
      </c>
      <c r="E75" s="64" t="str">
        <f>_xlfn.IFNA(VLOOKUP(D75,'Reference data SID'!$C$3:$E$673,3,FALSE),"")</f>
        <v/>
      </c>
      <c r="F75" s="64" t="str">
        <f>_xlfn.IFNA(IF(E75=FALSE,D75,IF(ISBLANK(B75),VLOOKUP(C75,'Reference data SID'!$N:$P,3,FALSE),VLOOKUP(B75,'Reference data SID'!$M:$P,4,FALSE))),"")</f>
        <v/>
      </c>
      <c r="G75" s="64" t="str">
        <f t="shared" si="17"/>
        <v/>
      </c>
      <c r="H75" s="38" t="str">
        <f>_xlfn.IFNA(VLOOKUP(F75,'Reference data SID'!L:M,2,FALSE),"")</f>
        <v/>
      </c>
      <c r="I75" s="38" t="str">
        <f>_xlfn.IFNA(VLOOKUP(F75,'Reference data SID'!L:N,3,FALSE),"")</f>
        <v/>
      </c>
      <c r="J75" s="38" t="str">
        <f>_xlfn.IFNA(VLOOKUP(F75,'Reference data SID'!L:O,4,FALSE),"")</f>
        <v/>
      </c>
      <c r="K75" s="50"/>
      <c r="L75" s="50"/>
      <c r="M75" s="50"/>
      <c r="N75" s="50"/>
      <c r="O75" s="50"/>
      <c r="P75" s="50"/>
      <c r="Q75" s="50"/>
      <c r="R75" s="50"/>
      <c r="S75" s="50"/>
      <c r="T75" s="73" t="str">
        <f t="shared" ca="1" si="18"/>
        <v/>
      </c>
      <c r="U75" s="65" t="str">
        <f>IF(LEN(D75)=0,"",SUMIFS('1.(Optional) tonnage per use'!O$6:O$503,'1.(Optional) tonnage per use'!$G$6:$G$503,CONCATENATE(D75,F75),'1.(Optional) tonnage per use'!$N$6:$N$503,K75))</f>
        <v/>
      </c>
      <c r="V75" s="47" t="str">
        <f>IF(LEN(D75)=0,"",SUMIFS('1.(Optional) tonnage per use'!P$6:P$503,'1.(Optional) tonnage per use'!$G$6:$G$503,CONCATENATE(D75,F75),'1.(Optional) tonnage per use'!$N$6:$N$503,K75))</f>
        <v/>
      </c>
      <c r="W75" s="47" t="str">
        <f>IF(LEN(D75)=0,"",SUMIFS('1.(Optional) tonnage per use'!Q$6:Q$503,'1.(Optional) tonnage per use'!$G$6:$G$503,CONCATENATE(D75,F75),'1.(Optional) tonnage per use'!$N$6:$N$503,K75))</f>
        <v/>
      </c>
      <c r="X75" s="117" t="str">
        <f>_xlfn.IFNA(VLOOKUP(A75,'Reference data SID'!D:E,2,FALSE),"")</f>
        <v/>
      </c>
      <c r="Y75" s="117" t="str">
        <f t="shared" si="19"/>
        <v>not ok</v>
      </c>
      <c r="Z75" s="117" t="str">
        <f t="shared" si="20"/>
        <v>not ok</v>
      </c>
      <c r="AA75" s="117" t="str">
        <f t="shared" si="21"/>
        <v>ok</v>
      </c>
      <c r="AB75" s="117" t="str">
        <f t="shared" si="22"/>
        <v>not ok</v>
      </c>
      <c r="AC75" s="117" t="str">
        <f t="shared" si="23"/>
        <v>_EC</v>
      </c>
      <c r="AD75" s="117" t="str">
        <f t="shared" si="24"/>
        <v>_CAS</v>
      </c>
      <c r="AE75" s="117" t="str">
        <f t="shared" si="25"/>
        <v/>
      </c>
      <c r="AF75" s="117" t="str">
        <f>IF(LEN(A75)&gt;1,IF(COUNTIFS($AE$6:AE$503,LEFT(AE75,250))&gt;1,"Duplicate entry: you have two rows for the same substance and year",""),"")</f>
        <v/>
      </c>
      <c r="AG75" s="117" t="str">
        <f>IF(LEN(A75)&gt;0,IF(ISNUMBER(MATCH(A75,Annex_I_II_entries,0)),"","The Entry name is not within the dropdown list, make sure that you have not copied and pasted overwritting the cell format (with its correponding dropdown list) in column A"),"")</f>
        <v/>
      </c>
      <c r="AH75" s="117" t="str">
        <f t="shared" ca="1" si="26"/>
        <v/>
      </c>
      <c r="AI75" s="117" t="str">
        <f t="shared" ca="1" si="27"/>
        <v/>
      </c>
      <c r="AJ75" s="117" t="str">
        <f t="shared" si="28"/>
        <v/>
      </c>
      <c r="AK75" s="117" t="str">
        <f t="shared" si="29"/>
        <v/>
      </c>
      <c r="AL75" s="117" t="str">
        <f t="shared" si="30"/>
        <v/>
      </c>
      <c r="AM75" s="117" t="str">
        <f t="shared" si="31"/>
        <v/>
      </c>
      <c r="AN75" s="117" t="str">
        <f t="shared" si="32"/>
        <v/>
      </c>
      <c r="AO75" s="117" t="str">
        <f t="shared" si="33"/>
        <v/>
      </c>
      <c r="AP75" s="87"/>
    </row>
    <row r="76" spans="1:42" x14ac:dyDescent="0.2">
      <c r="A76" s="37"/>
      <c r="B76" s="37"/>
      <c r="C76" s="37"/>
      <c r="D76" s="64" t="str">
        <f>_xlfn.IFNA(VLOOKUP(A76,'Reference data SID'!$D$2:$Q$673,14,FALSE),"")</f>
        <v/>
      </c>
      <c r="E76" s="64" t="str">
        <f>_xlfn.IFNA(VLOOKUP(D76,'Reference data SID'!$C$3:$E$673,3,FALSE),"")</f>
        <v/>
      </c>
      <c r="F76" s="64" t="str">
        <f>_xlfn.IFNA(IF(E76=FALSE,D76,IF(ISBLANK(B76),VLOOKUP(C76,'Reference data SID'!$N:$P,3,FALSE),VLOOKUP(B76,'Reference data SID'!$M:$P,4,FALSE))),"")</f>
        <v/>
      </c>
      <c r="G76" s="64" t="str">
        <f t="shared" si="17"/>
        <v/>
      </c>
      <c r="H76" s="38" t="str">
        <f>_xlfn.IFNA(VLOOKUP(F76,'Reference data SID'!L:M,2,FALSE),"")</f>
        <v/>
      </c>
      <c r="I76" s="38" t="str">
        <f>_xlfn.IFNA(VLOOKUP(F76,'Reference data SID'!L:N,3,FALSE),"")</f>
        <v/>
      </c>
      <c r="J76" s="38" t="str">
        <f>_xlfn.IFNA(VLOOKUP(F76,'Reference data SID'!L:O,4,FALSE),"")</f>
        <v/>
      </c>
      <c r="K76" s="50"/>
      <c r="L76" s="50"/>
      <c r="M76" s="50"/>
      <c r="N76" s="50"/>
      <c r="O76" s="50"/>
      <c r="P76" s="50"/>
      <c r="Q76" s="50"/>
      <c r="R76" s="50"/>
      <c r="S76" s="50"/>
      <c r="T76" s="73" t="str">
        <f t="shared" ca="1" si="18"/>
        <v/>
      </c>
      <c r="U76" s="65" t="str">
        <f>IF(LEN(D76)=0,"",SUMIFS('1.(Optional) tonnage per use'!O$6:O$503,'1.(Optional) tonnage per use'!$G$6:$G$503,CONCATENATE(D76,F76),'1.(Optional) tonnage per use'!$N$6:$N$503,K76))</f>
        <v/>
      </c>
      <c r="V76" s="47" t="str">
        <f>IF(LEN(D76)=0,"",SUMIFS('1.(Optional) tonnage per use'!P$6:P$503,'1.(Optional) tonnage per use'!$G$6:$G$503,CONCATENATE(D76,F76),'1.(Optional) tonnage per use'!$N$6:$N$503,K76))</f>
        <v/>
      </c>
      <c r="W76" s="47" t="str">
        <f>IF(LEN(D76)=0,"",SUMIFS('1.(Optional) tonnage per use'!Q$6:Q$503,'1.(Optional) tonnage per use'!$G$6:$G$503,CONCATENATE(D76,F76),'1.(Optional) tonnage per use'!$N$6:$N$503,K76))</f>
        <v/>
      </c>
      <c r="X76" s="117" t="str">
        <f>_xlfn.IFNA(VLOOKUP(A76,'Reference data SID'!D:E,2,FALSE),"")</f>
        <v/>
      </c>
      <c r="Y76" s="117" t="str">
        <f t="shared" si="19"/>
        <v>not ok</v>
      </c>
      <c r="Z76" s="117" t="str">
        <f t="shared" si="20"/>
        <v>not ok</v>
      </c>
      <c r="AA76" s="117" t="str">
        <f t="shared" si="21"/>
        <v>ok</v>
      </c>
      <c r="AB76" s="117" t="str">
        <f t="shared" si="22"/>
        <v>not ok</v>
      </c>
      <c r="AC76" s="117" t="str">
        <f t="shared" si="23"/>
        <v>_EC</v>
      </c>
      <c r="AD76" s="117" t="str">
        <f t="shared" si="24"/>
        <v>_CAS</v>
      </c>
      <c r="AE76" s="117" t="str">
        <f t="shared" si="25"/>
        <v/>
      </c>
      <c r="AF76" s="117" t="str">
        <f>IF(LEN(A76)&gt;1,IF(COUNTIFS($AE$6:AE$503,LEFT(AE76,250))&gt;1,"Duplicate entry: you have two rows for the same substance and year",""),"")</f>
        <v/>
      </c>
      <c r="AG76" s="117" t="str">
        <f>IF(LEN(A76)&gt;0,IF(ISNUMBER(MATCH(A76,Annex_I_II_entries,0)),"","The Entry name is not within the dropdown list, make sure that you have not copied and pasted overwritting the cell format (with its correponding dropdown list) in column A"),"")</f>
        <v/>
      </c>
      <c r="AH76" s="117" t="str">
        <f t="shared" ca="1" si="26"/>
        <v/>
      </c>
      <c r="AI76" s="117" t="str">
        <f t="shared" ca="1" si="27"/>
        <v/>
      </c>
      <c r="AJ76" s="117" t="str">
        <f t="shared" si="28"/>
        <v/>
      </c>
      <c r="AK76" s="117" t="str">
        <f t="shared" si="29"/>
        <v/>
      </c>
      <c r="AL76" s="117" t="str">
        <f t="shared" si="30"/>
        <v/>
      </c>
      <c r="AM76" s="117" t="str">
        <f t="shared" si="31"/>
        <v/>
      </c>
      <c r="AN76" s="117" t="str">
        <f t="shared" si="32"/>
        <v/>
      </c>
      <c r="AO76" s="117" t="str">
        <f t="shared" si="33"/>
        <v/>
      </c>
      <c r="AP76" s="87"/>
    </row>
    <row r="77" spans="1:42" x14ac:dyDescent="0.2">
      <c r="A77" s="37"/>
      <c r="B77" s="37"/>
      <c r="C77" s="37"/>
      <c r="D77" s="64" t="str">
        <f>_xlfn.IFNA(VLOOKUP(A77,'Reference data SID'!$D$2:$Q$673,14,FALSE),"")</f>
        <v/>
      </c>
      <c r="E77" s="64" t="str">
        <f>_xlfn.IFNA(VLOOKUP(D77,'Reference data SID'!$C$3:$E$673,3,FALSE),"")</f>
        <v/>
      </c>
      <c r="F77" s="64" t="str">
        <f>_xlfn.IFNA(IF(E77=FALSE,D77,IF(ISBLANK(B77),VLOOKUP(C77,'Reference data SID'!$N:$P,3,FALSE),VLOOKUP(B77,'Reference data SID'!$M:$P,4,FALSE))),"")</f>
        <v/>
      </c>
      <c r="G77" s="64" t="str">
        <f t="shared" si="17"/>
        <v/>
      </c>
      <c r="H77" s="38" t="str">
        <f>_xlfn.IFNA(VLOOKUP(F77,'Reference data SID'!L:M,2,FALSE),"")</f>
        <v/>
      </c>
      <c r="I77" s="38" t="str">
        <f>_xlfn.IFNA(VLOOKUP(F77,'Reference data SID'!L:N,3,FALSE),"")</f>
        <v/>
      </c>
      <c r="J77" s="38" t="str">
        <f>_xlfn.IFNA(VLOOKUP(F77,'Reference data SID'!L:O,4,FALSE),"")</f>
        <v/>
      </c>
      <c r="K77" s="50"/>
      <c r="L77" s="50"/>
      <c r="M77" s="50"/>
      <c r="N77" s="50"/>
      <c r="O77" s="50"/>
      <c r="P77" s="50"/>
      <c r="Q77" s="50"/>
      <c r="R77" s="50"/>
      <c r="S77" s="50"/>
      <c r="T77" s="73" t="str">
        <f t="shared" ca="1" si="18"/>
        <v/>
      </c>
      <c r="U77" s="65" t="str">
        <f>IF(LEN(D77)=0,"",SUMIFS('1.(Optional) tonnage per use'!O$6:O$503,'1.(Optional) tonnage per use'!$G$6:$G$503,CONCATENATE(D77,F77),'1.(Optional) tonnage per use'!$N$6:$N$503,K77))</f>
        <v/>
      </c>
      <c r="V77" s="47" t="str">
        <f>IF(LEN(D77)=0,"",SUMIFS('1.(Optional) tonnage per use'!P$6:P$503,'1.(Optional) tonnage per use'!$G$6:$G$503,CONCATENATE(D77,F77),'1.(Optional) tonnage per use'!$N$6:$N$503,K77))</f>
        <v/>
      </c>
      <c r="W77" s="47" t="str">
        <f>IF(LEN(D77)=0,"",SUMIFS('1.(Optional) tonnage per use'!Q$6:Q$503,'1.(Optional) tonnage per use'!$G$6:$G$503,CONCATENATE(D77,F77),'1.(Optional) tonnage per use'!$N$6:$N$503,K77))</f>
        <v/>
      </c>
      <c r="X77" s="117" t="str">
        <f>_xlfn.IFNA(VLOOKUP(A77,'Reference data SID'!D:E,2,FALSE),"")</f>
        <v/>
      </c>
      <c r="Y77" s="117" t="str">
        <f t="shared" si="19"/>
        <v>not ok</v>
      </c>
      <c r="Z77" s="117" t="str">
        <f t="shared" si="20"/>
        <v>not ok</v>
      </c>
      <c r="AA77" s="117" t="str">
        <f t="shared" si="21"/>
        <v>ok</v>
      </c>
      <c r="AB77" s="117" t="str">
        <f t="shared" si="22"/>
        <v>not ok</v>
      </c>
      <c r="AC77" s="117" t="str">
        <f t="shared" si="23"/>
        <v>_EC</v>
      </c>
      <c r="AD77" s="117" t="str">
        <f t="shared" si="24"/>
        <v>_CAS</v>
      </c>
      <c r="AE77" s="117" t="str">
        <f t="shared" si="25"/>
        <v/>
      </c>
      <c r="AF77" s="117" t="str">
        <f>IF(LEN(A77)&gt;1,IF(COUNTIFS($AE$6:AE$503,LEFT(AE77,250))&gt;1,"Duplicate entry: you have two rows for the same substance and year",""),"")</f>
        <v/>
      </c>
      <c r="AG77" s="117" t="str">
        <f>IF(LEN(A77)&gt;0,IF(ISNUMBER(MATCH(A77,Annex_I_II_entries,0)),"","The Entry name is not within the dropdown list, make sure that you have not copied and pasted overwritting the cell format (with its correponding dropdown list) in column A"),"")</f>
        <v/>
      </c>
      <c r="AH77" s="117" t="str">
        <f t="shared" ca="1" si="26"/>
        <v/>
      </c>
      <c r="AI77" s="117" t="str">
        <f t="shared" ca="1" si="27"/>
        <v/>
      </c>
      <c r="AJ77" s="117" t="str">
        <f t="shared" si="28"/>
        <v/>
      </c>
      <c r="AK77" s="117" t="str">
        <f t="shared" si="29"/>
        <v/>
      </c>
      <c r="AL77" s="117" t="str">
        <f t="shared" si="30"/>
        <v/>
      </c>
      <c r="AM77" s="117" t="str">
        <f t="shared" si="31"/>
        <v/>
      </c>
      <c r="AN77" s="117" t="str">
        <f t="shared" si="32"/>
        <v/>
      </c>
      <c r="AO77" s="117" t="str">
        <f t="shared" si="33"/>
        <v/>
      </c>
      <c r="AP77" s="87"/>
    </row>
    <row r="78" spans="1:42" x14ac:dyDescent="0.2">
      <c r="A78" s="37"/>
      <c r="B78" s="37"/>
      <c r="C78" s="37"/>
      <c r="D78" s="64" t="str">
        <f>_xlfn.IFNA(VLOOKUP(A78,'Reference data SID'!$D$2:$Q$673,14,FALSE),"")</f>
        <v/>
      </c>
      <c r="E78" s="64" t="str">
        <f>_xlfn.IFNA(VLOOKUP(D78,'Reference data SID'!$C$3:$E$673,3,FALSE),"")</f>
        <v/>
      </c>
      <c r="F78" s="64" t="str">
        <f>_xlfn.IFNA(IF(E78=FALSE,D78,IF(ISBLANK(B78),VLOOKUP(C78,'Reference data SID'!$N:$P,3,FALSE),VLOOKUP(B78,'Reference data SID'!$M:$P,4,FALSE))),"")</f>
        <v/>
      </c>
      <c r="G78" s="64" t="str">
        <f t="shared" si="17"/>
        <v/>
      </c>
      <c r="H78" s="38" t="str">
        <f>_xlfn.IFNA(VLOOKUP(F78,'Reference data SID'!L:M,2,FALSE),"")</f>
        <v/>
      </c>
      <c r="I78" s="38" t="str">
        <f>_xlfn.IFNA(VLOOKUP(F78,'Reference data SID'!L:N,3,FALSE),"")</f>
        <v/>
      </c>
      <c r="J78" s="38" t="str">
        <f>_xlfn.IFNA(VLOOKUP(F78,'Reference data SID'!L:O,4,FALSE),"")</f>
        <v/>
      </c>
      <c r="K78" s="50"/>
      <c r="L78" s="50"/>
      <c r="M78" s="50"/>
      <c r="N78" s="50"/>
      <c r="O78" s="50"/>
      <c r="P78" s="50"/>
      <c r="Q78" s="50"/>
      <c r="R78" s="50"/>
      <c r="S78" s="50"/>
      <c r="T78" s="73" t="str">
        <f t="shared" ca="1" si="18"/>
        <v/>
      </c>
      <c r="U78" s="65" t="str">
        <f>IF(LEN(D78)=0,"",SUMIFS('1.(Optional) tonnage per use'!O$6:O$503,'1.(Optional) tonnage per use'!$G$6:$G$503,CONCATENATE(D78,F78),'1.(Optional) tonnage per use'!$N$6:$N$503,K78))</f>
        <v/>
      </c>
      <c r="V78" s="47" t="str">
        <f>IF(LEN(D78)=0,"",SUMIFS('1.(Optional) tonnage per use'!P$6:P$503,'1.(Optional) tonnage per use'!$G$6:$G$503,CONCATENATE(D78,F78),'1.(Optional) tonnage per use'!$N$6:$N$503,K78))</f>
        <v/>
      </c>
      <c r="W78" s="47" t="str">
        <f>IF(LEN(D78)=0,"",SUMIFS('1.(Optional) tonnage per use'!Q$6:Q$503,'1.(Optional) tonnage per use'!$G$6:$G$503,CONCATENATE(D78,F78),'1.(Optional) tonnage per use'!$N$6:$N$503,K78))</f>
        <v/>
      </c>
      <c r="X78" s="117" t="str">
        <f>_xlfn.IFNA(VLOOKUP(A78,'Reference data SID'!D:E,2,FALSE),"")</f>
        <v/>
      </c>
      <c r="Y78" s="117" t="str">
        <f t="shared" si="19"/>
        <v>not ok</v>
      </c>
      <c r="Z78" s="117" t="str">
        <f t="shared" si="20"/>
        <v>not ok</v>
      </c>
      <c r="AA78" s="117" t="str">
        <f t="shared" si="21"/>
        <v>ok</v>
      </c>
      <c r="AB78" s="117" t="str">
        <f t="shared" si="22"/>
        <v>not ok</v>
      </c>
      <c r="AC78" s="117" t="str">
        <f t="shared" si="23"/>
        <v>_EC</v>
      </c>
      <c r="AD78" s="117" t="str">
        <f t="shared" si="24"/>
        <v>_CAS</v>
      </c>
      <c r="AE78" s="117" t="str">
        <f t="shared" si="25"/>
        <v/>
      </c>
      <c r="AF78" s="117" t="str">
        <f>IF(LEN(A78)&gt;1,IF(COUNTIFS($AE$6:AE$503,LEFT(AE78,250))&gt;1,"Duplicate entry: you have two rows for the same substance and year",""),"")</f>
        <v/>
      </c>
      <c r="AG78" s="117" t="str">
        <f>IF(LEN(A78)&gt;0,IF(ISNUMBER(MATCH(A78,Annex_I_II_entries,0)),"","The Entry name is not within the dropdown list, make sure that you have not copied and pasted overwritting the cell format (with its correponding dropdown list) in column A"),"")</f>
        <v/>
      </c>
      <c r="AH78" s="117" t="str">
        <f t="shared" ca="1" si="26"/>
        <v/>
      </c>
      <c r="AI78" s="117" t="str">
        <f t="shared" ca="1" si="27"/>
        <v/>
      </c>
      <c r="AJ78" s="117" t="str">
        <f t="shared" si="28"/>
        <v/>
      </c>
      <c r="AK78" s="117" t="str">
        <f t="shared" si="29"/>
        <v/>
      </c>
      <c r="AL78" s="117" t="str">
        <f t="shared" si="30"/>
        <v/>
      </c>
      <c r="AM78" s="117" t="str">
        <f t="shared" si="31"/>
        <v/>
      </c>
      <c r="AN78" s="117" t="str">
        <f t="shared" si="32"/>
        <v/>
      </c>
      <c r="AO78" s="117" t="str">
        <f t="shared" si="33"/>
        <v/>
      </c>
      <c r="AP78" s="87"/>
    </row>
    <row r="79" spans="1:42" x14ac:dyDescent="0.2">
      <c r="A79" s="37"/>
      <c r="B79" s="37"/>
      <c r="C79" s="37"/>
      <c r="D79" s="64" t="str">
        <f>_xlfn.IFNA(VLOOKUP(A79,'Reference data SID'!$D$2:$Q$673,14,FALSE),"")</f>
        <v/>
      </c>
      <c r="E79" s="64" t="str">
        <f>_xlfn.IFNA(VLOOKUP(D79,'Reference data SID'!$C$3:$E$673,3,FALSE),"")</f>
        <v/>
      </c>
      <c r="F79" s="64" t="str">
        <f>_xlfn.IFNA(IF(E79=FALSE,D79,IF(ISBLANK(B79),VLOOKUP(C79,'Reference data SID'!$N:$P,3,FALSE),VLOOKUP(B79,'Reference data SID'!$M:$P,4,FALSE))),"")</f>
        <v/>
      </c>
      <c r="G79" s="64" t="str">
        <f t="shared" si="17"/>
        <v/>
      </c>
      <c r="H79" s="38" t="str">
        <f>_xlfn.IFNA(VLOOKUP(F79,'Reference data SID'!L:M,2,FALSE),"")</f>
        <v/>
      </c>
      <c r="I79" s="38" t="str">
        <f>_xlfn.IFNA(VLOOKUP(F79,'Reference data SID'!L:N,3,FALSE),"")</f>
        <v/>
      </c>
      <c r="J79" s="38" t="str">
        <f>_xlfn.IFNA(VLOOKUP(F79,'Reference data SID'!L:O,4,FALSE),"")</f>
        <v/>
      </c>
      <c r="K79" s="50"/>
      <c r="L79" s="50"/>
      <c r="M79" s="50"/>
      <c r="N79" s="50"/>
      <c r="O79" s="50"/>
      <c r="P79" s="50"/>
      <c r="Q79" s="50"/>
      <c r="R79" s="50"/>
      <c r="S79" s="50"/>
      <c r="T79" s="73" t="str">
        <f t="shared" ca="1" si="18"/>
        <v/>
      </c>
      <c r="U79" s="65" t="str">
        <f>IF(LEN(D79)=0,"",SUMIFS('1.(Optional) tonnage per use'!O$6:O$503,'1.(Optional) tonnage per use'!$G$6:$G$503,CONCATENATE(D79,F79),'1.(Optional) tonnage per use'!$N$6:$N$503,K79))</f>
        <v/>
      </c>
      <c r="V79" s="47" t="str">
        <f>IF(LEN(D79)=0,"",SUMIFS('1.(Optional) tonnage per use'!P$6:P$503,'1.(Optional) tonnage per use'!$G$6:$G$503,CONCATENATE(D79,F79),'1.(Optional) tonnage per use'!$N$6:$N$503,K79))</f>
        <v/>
      </c>
      <c r="W79" s="47" t="str">
        <f>IF(LEN(D79)=0,"",SUMIFS('1.(Optional) tonnage per use'!Q$6:Q$503,'1.(Optional) tonnage per use'!$G$6:$G$503,CONCATENATE(D79,F79),'1.(Optional) tonnage per use'!$N$6:$N$503,K79))</f>
        <v/>
      </c>
      <c r="X79" s="117" t="str">
        <f>_xlfn.IFNA(VLOOKUP(A79,'Reference data SID'!D:E,2,FALSE),"")</f>
        <v/>
      </c>
      <c r="Y79" s="117" t="str">
        <f t="shared" si="19"/>
        <v>not ok</v>
      </c>
      <c r="Z79" s="117" t="str">
        <f t="shared" si="20"/>
        <v>not ok</v>
      </c>
      <c r="AA79" s="117" t="str">
        <f t="shared" si="21"/>
        <v>ok</v>
      </c>
      <c r="AB79" s="117" t="str">
        <f t="shared" si="22"/>
        <v>not ok</v>
      </c>
      <c r="AC79" s="117" t="str">
        <f t="shared" si="23"/>
        <v>_EC</v>
      </c>
      <c r="AD79" s="117" t="str">
        <f t="shared" si="24"/>
        <v>_CAS</v>
      </c>
      <c r="AE79" s="117" t="str">
        <f t="shared" si="25"/>
        <v/>
      </c>
      <c r="AF79" s="117" t="str">
        <f>IF(LEN(A79)&gt;1,IF(COUNTIFS($AE$6:AE$503,LEFT(AE79,250))&gt;1,"Duplicate entry: you have two rows for the same substance and year",""),"")</f>
        <v/>
      </c>
      <c r="AG79" s="117" t="str">
        <f>IF(LEN(A79)&gt;0,IF(ISNUMBER(MATCH(A79,Annex_I_II_entries,0)),"","The Entry name is not within the dropdown list, make sure that you have not copied and pasted overwritting the cell format (with its correponding dropdown list) in column A"),"")</f>
        <v/>
      </c>
      <c r="AH79" s="117" t="str">
        <f t="shared" ca="1" si="26"/>
        <v/>
      </c>
      <c r="AI79" s="117" t="str">
        <f t="shared" ca="1" si="27"/>
        <v/>
      </c>
      <c r="AJ79" s="117" t="str">
        <f t="shared" si="28"/>
        <v/>
      </c>
      <c r="AK79" s="117" t="str">
        <f t="shared" si="29"/>
        <v/>
      </c>
      <c r="AL79" s="117" t="str">
        <f t="shared" si="30"/>
        <v/>
      </c>
      <c r="AM79" s="117" t="str">
        <f t="shared" si="31"/>
        <v/>
      </c>
      <c r="AN79" s="117" t="str">
        <f t="shared" si="32"/>
        <v/>
      </c>
      <c r="AO79" s="117" t="str">
        <f t="shared" si="33"/>
        <v/>
      </c>
      <c r="AP79" s="87"/>
    </row>
    <row r="80" spans="1:42" x14ac:dyDescent="0.2">
      <c r="A80" s="37"/>
      <c r="B80" s="37"/>
      <c r="C80" s="37"/>
      <c r="D80" s="64" t="str">
        <f>_xlfn.IFNA(VLOOKUP(A80,'Reference data SID'!$D$2:$Q$673,14,FALSE),"")</f>
        <v/>
      </c>
      <c r="E80" s="64" t="str">
        <f>_xlfn.IFNA(VLOOKUP(D80,'Reference data SID'!$C$3:$E$673,3,FALSE),"")</f>
        <v/>
      </c>
      <c r="F80" s="64" t="str">
        <f>_xlfn.IFNA(IF(E80=FALSE,D80,IF(ISBLANK(B80),VLOOKUP(C80,'Reference data SID'!$N:$P,3,FALSE),VLOOKUP(B80,'Reference data SID'!$M:$P,4,FALSE))),"")</f>
        <v/>
      </c>
      <c r="G80" s="64" t="str">
        <f t="shared" si="17"/>
        <v/>
      </c>
      <c r="H80" s="38" t="str">
        <f>_xlfn.IFNA(VLOOKUP(F80,'Reference data SID'!L:M,2,FALSE),"")</f>
        <v/>
      </c>
      <c r="I80" s="38" t="str">
        <f>_xlfn.IFNA(VLOOKUP(F80,'Reference data SID'!L:N,3,FALSE),"")</f>
        <v/>
      </c>
      <c r="J80" s="38" t="str">
        <f>_xlfn.IFNA(VLOOKUP(F80,'Reference data SID'!L:O,4,FALSE),"")</f>
        <v/>
      </c>
      <c r="K80" s="50"/>
      <c r="L80" s="50"/>
      <c r="M80" s="50"/>
      <c r="N80" s="50"/>
      <c r="O80" s="50"/>
      <c r="P80" s="50"/>
      <c r="Q80" s="50"/>
      <c r="R80" s="50"/>
      <c r="S80" s="50"/>
      <c r="T80" s="73" t="str">
        <f t="shared" ca="1" si="18"/>
        <v/>
      </c>
      <c r="U80" s="65" t="str">
        <f>IF(LEN(D80)=0,"",SUMIFS('1.(Optional) tonnage per use'!O$6:O$503,'1.(Optional) tonnage per use'!$G$6:$G$503,CONCATENATE(D80,F80),'1.(Optional) tonnage per use'!$N$6:$N$503,K80))</f>
        <v/>
      </c>
      <c r="V80" s="47" t="str">
        <f>IF(LEN(D80)=0,"",SUMIFS('1.(Optional) tonnage per use'!P$6:P$503,'1.(Optional) tonnage per use'!$G$6:$G$503,CONCATENATE(D80,F80),'1.(Optional) tonnage per use'!$N$6:$N$503,K80))</f>
        <v/>
      </c>
      <c r="W80" s="47" t="str">
        <f>IF(LEN(D80)=0,"",SUMIFS('1.(Optional) tonnage per use'!Q$6:Q$503,'1.(Optional) tonnage per use'!$G$6:$G$503,CONCATENATE(D80,F80),'1.(Optional) tonnage per use'!$N$6:$N$503,K80))</f>
        <v/>
      </c>
      <c r="X80" s="117" t="str">
        <f>_xlfn.IFNA(VLOOKUP(A80,'Reference data SID'!D:E,2,FALSE),"")</f>
        <v/>
      </c>
      <c r="Y80" s="117" t="str">
        <f t="shared" si="19"/>
        <v>not ok</v>
      </c>
      <c r="Z80" s="117" t="str">
        <f t="shared" si="20"/>
        <v>not ok</v>
      </c>
      <c r="AA80" s="117" t="str">
        <f t="shared" si="21"/>
        <v>ok</v>
      </c>
      <c r="AB80" s="117" t="str">
        <f t="shared" si="22"/>
        <v>not ok</v>
      </c>
      <c r="AC80" s="117" t="str">
        <f t="shared" si="23"/>
        <v>_EC</v>
      </c>
      <c r="AD80" s="117" t="str">
        <f t="shared" si="24"/>
        <v>_CAS</v>
      </c>
      <c r="AE80" s="117" t="str">
        <f t="shared" si="25"/>
        <v/>
      </c>
      <c r="AF80" s="117" t="str">
        <f>IF(LEN(A80)&gt;1,IF(COUNTIFS($AE$6:AE$503,LEFT(AE80,250))&gt;1,"Duplicate entry: you have two rows for the same substance and year",""),"")</f>
        <v/>
      </c>
      <c r="AG80" s="117" t="str">
        <f>IF(LEN(A80)&gt;0,IF(ISNUMBER(MATCH(A80,Annex_I_II_entries,0)),"","The Entry name is not within the dropdown list, make sure that you have not copied and pasted overwritting the cell format (with its correponding dropdown list) in column A"),"")</f>
        <v/>
      </c>
      <c r="AH80" s="117" t="str">
        <f t="shared" ca="1" si="26"/>
        <v/>
      </c>
      <c r="AI80" s="117" t="str">
        <f t="shared" ca="1" si="27"/>
        <v/>
      </c>
      <c r="AJ80" s="117" t="str">
        <f t="shared" si="28"/>
        <v/>
      </c>
      <c r="AK80" s="117" t="str">
        <f t="shared" si="29"/>
        <v/>
      </c>
      <c r="AL80" s="117" t="str">
        <f t="shared" si="30"/>
        <v/>
      </c>
      <c r="AM80" s="117" t="str">
        <f t="shared" si="31"/>
        <v/>
      </c>
      <c r="AN80" s="117" t="str">
        <f t="shared" si="32"/>
        <v/>
      </c>
      <c r="AO80" s="117" t="str">
        <f t="shared" si="33"/>
        <v/>
      </c>
      <c r="AP80" s="87"/>
    </row>
    <row r="81" spans="1:42" x14ac:dyDescent="0.2">
      <c r="A81" s="37"/>
      <c r="B81" s="37"/>
      <c r="C81" s="37"/>
      <c r="D81" s="64" t="str">
        <f>_xlfn.IFNA(VLOOKUP(A81,'Reference data SID'!$D$2:$Q$673,14,FALSE),"")</f>
        <v/>
      </c>
      <c r="E81" s="64" t="str">
        <f>_xlfn.IFNA(VLOOKUP(D81,'Reference data SID'!$C$3:$E$673,3,FALSE),"")</f>
        <v/>
      </c>
      <c r="F81" s="64" t="str">
        <f>_xlfn.IFNA(IF(E81=FALSE,D81,IF(ISBLANK(B81),VLOOKUP(C81,'Reference data SID'!$N:$P,3,FALSE),VLOOKUP(B81,'Reference data SID'!$M:$P,4,FALSE))),"")</f>
        <v/>
      </c>
      <c r="G81" s="64" t="str">
        <f t="shared" si="17"/>
        <v/>
      </c>
      <c r="H81" s="38" t="str">
        <f>_xlfn.IFNA(VLOOKUP(F81,'Reference data SID'!L:M,2,FALSE),"")</f>
        <v/>
      </c>
      <c r="I81" s="38" t="str">
        <f>_xlfn.IFNA(VLOOKUP(F81,'Reference data SID'!L:N,3,FALSE),"")</f>
        <v/>
      </c>
      <c r="J81" s="38" t="str">
        <f>_xlfn.IFNA(VLOOKUP(F81,'Reference data SID'!L:O,4,FALSE),"")</f>
        <v/>
      </c>
      <c r="K81" s="50"/>
      <c r="L81" s="50"/>
      <c r="M81" s="50"/>
      <c r="N81" s="50"/>
      <c r="O81" s="50"/>
      <c r="P81" s="50"/>
      <c r="Q81" s="50"/>
      <c r="R81" s="50"/>
      <c r="S81" s="50"/>
      <c r="T81" s="73" t="str">
        <f t="shared" ca="1" si="18"/>
        <v/>
      </c>
      <c r="U81" s="65" t="str">
        <f>IF(LEN(D81)=0,"",SUMIFS('1.(Optional) tonnage per use'!O$6:O$503,'1.(Optional) tonnage per use'!$G$6:$G$503,CONCATENATE(D81,F81),'1.(Optional) tonnage per use'!$N$6:$N$503,K81))</f>
        <v/>
      </c>
      <c r="V81" s="47" t="str">
        <f>IF(LEN(D81)=0,"",SUMIFS('1.(Optional) tonnage per use'!P$6:P$503,'1.(Optional) tonnage per use'!$G$6:$G$503,CONCATENATE(D81,F81),'1.(Optional) tonnage per use'!$N$6:$N$503,K81))</f>
        <v/>
      </c>
      <c r="W81" s="47" t="str">
        <f>IF(LEN(D81)=0,"",SUMIFS('1.(Optional) tonnage per use'!Q$6:Q$503,'1.(Optional) tonnage per use'!$G$6:$G$503,CONCATENATE(D81,F81),'1.(Optional) tonnage per use'!$N$6:$N$503,K81))</f>
        <v/>
      </c>
      <c r="X81" s="117" t="str">
        <f>_xlfn.IFNA(VLOOKUP(A81,'Reference data SID'!D:E,2,FALSE),"")</f>
        <v/>
      </c>
      <c r="Y81" s="117" t="str">
        <f t="shared" si="19"/>
        <v>not ok</v>
      </c>
      <c r="Z81" s="117" t="str">
        <f t="shared" si="20"/>
        <v>not ok</v>
      </c>
      <c r="AA81" s="117" t="str">
        <f t="shared" si="21"/>
        <v>ok</v>
      </c>
      <c r="AB81" s="117" t="str">
        <f t="shared" si="22"/>
        <v>not ok</v>
      </c>
      <c r="AC81" s="117" t="str">
        <f t="shared" si="23"/>
        <v>_EC</v>
      </c>
      <c r="AD81" s="117" t="str">
        <f t="shared" si="24"/>
        <v>_CAS</v>
      </c>
      <c r="AE81" s="117" t="str">
        <f t="shared" si="25"/>
        <v/>
      </c>
      <c r="AF81" s="117" t="str">
        <f>IF(LEN(A81)&gt;1,IF(COUNTIFS($AE$6:AE$503,LEFT(AE81,250))&gt;1,"Duplicate entry: you have two rows for the same substance and year",""),"")</f>
        <v/>
      </c>
      <c r="AG81" s="117" t="str">
        <f>IF(LEN(A81)&gt;0,IF(ISNUMBER(MATCH(A81,Annex_I_II_entries,0)),"","The Entry name is not within the dropdown list, make sure that you have not copied and pasted overwritting the cell format (with its correponding dropdown list) in column A"),"")</f>
        <v/>
      </c>
      <c r="AH81" s="117" t="str">
        <f t="shared" ca="1" si="26"/>
        <v/>
      </c>
      <c r="AI81" s="117" t="str">
        <f t="shared" ca="1" si="27"/>
        <v/>
      </c>
      <c r="AJ81" s="117" t="str">
        <f t="shared" si="28"/>
        <v/>
      </c>
      <c r="AK81" s="117" t="str">
        <f t="shared" si="29"/>
        <v/>
      </c>
      <c r="AL81" s="117" t="str">
        <f t="shared" si="30"/>
        <v/>
      </c>
      <c r="AM81" s="117" t="str">
        <f t="shared" si="31"/>
        <v/>
      </c>
      <c r="AN81" s="117" t="str">
        <f t="shared" si="32"/>
        <v/>
      </c>
      <c r="AO81" s="117" t="str">
        <f t="shared" si="33"/>
        <v/>
      </c>
      <c r="AP81" s="87"/>
    </row>
    <row r="82" spans="1:42" x14ac:dyDescent="0.2">
      <c r="A82" s="37"/>
      <c r="B82" s="37"/>
      <c r="C82" s="37"/>
      <c r="D82" s="64" t="str">
        <f>_xlfn.IFNA(VLOOKUP(A82,'Reference data SID'!$D$2:$Q$673,14,FALSE),"")</f>
        <v/>
      </c>
      <c r="E82" s="64" t="str">
        <f>_xlfn.IFNA(VLOOKUP(D82,'Reference data SID'!$C$3:$E$673,3,FALSE),"")</f>
        <v/>
      </c>
      <c r="F82" s="64" t="str">
        <f>_xlfn.IFNA(IF(E82=FALSE,D82,IF(ISBLANK(B82),VLOOKUP(C82,'Reference data SID'!$N:$P,3,FALSE),VLOOKUP(B82,'Reference data SID'!$M:$P,4,FALSE))),"")</f>
        <v/>
      </c>
      <c r="G82" s="64" t="str">
        <f t="shared" si="17"/>
        <v/>
      </c>
      <c r="H82" s="38" t="str">
        <f>_xlfn.IFNA(VLOOKUP(F82,'Reference data SID'!L:M,2,FALSE),"")</f>
        <v/>
      </c>
      <c r="I82" s="38" t="str">
        <f>_xlfn.IFNA(VLOOKUP(F82,'Reference data SID'!L:N,3,FALSE),"")</f>
        <v/>
      </c>
      <c r="J82" s="38" t="str">
        <f>_xlfn.IFNA(VLOOKUP(F82,'Reference data SID'!L:O,4,FALSE),"")</f>
        <v/>
      </c>
      <c r="K82" s="50"/>
      <c r="L82" s="50"/>
      <c r="M82" s="50"/>
      <c r="N82" s="50"/>
      <c r="O82" s="50"/>
      <c r="P82" s="50"/>
      <c r="Q82" s="50"/>
      <c r="R82" s="50"/>
      <c r="S82" s="50"/>
      <c r="T82" s="73" t="str">
        <f t="shared" ca="1" si="18"/>
        <v/>
      </c>
      <c r="U82" s="65" t="str">
        <f>IF(LEN(D82)=0,"",SUMIFS('1.(Optional) tonnage per use'!O$6:O$503,'1.(Optional) tonnage per use'!$G$6:$G$503,CONCATENATE(D82,F82),'1.(Optional) tonnage per use'!$N$6:$N$503,K82))</f>
        <v/>
      </c>
      <c r="V82" s="47" t="str">
        <f>IF(LEN(D82)=0,"",SUMIFS('1.(Optional) tonnage per use'!P$6:P$503,'1.(Optional) tonnage per use'!$G$6:$G$503,CONCATENATE(D82,F82),'1.(Optional) tonnage per use'!$N$6:$N$503,K82))</f>
        <v/>
      </c>
      <c r="W82" s="47" t="str">
        <f>IF(LEN(D82)=0,"",SUMIFS('1.(Optional) tonnage per use'!Q$6:Q$503,'1.(Optional) tonnage per use'!$G$6:$G$503,CONCATENATE(D82,F82),'1.(Optional) tonnage per use'!$N$6:$N$503,K82))</f>
        <v/>
      </c>
      <c r="X82" s="117" t="str">
        <f>_xlfn.IFNA(VLOOKUP(A82,'Reference data SID'!D:E,2,FALSE),"")</f>
        <v/>
      </c>
      <c r="Y82" s="117" t="str">
        <f t="shared" si="19"/>
        <v>not ok</v>
      </c>
      <c r="Z82" s="117" t="str">
        <f t="shared" si="20"/>
        <v>not ok</v>
      </c>
      <c r="AA82" s="117" t="str">
        <f t="shared" si="21"/>
        <v>ok</v>
      </c>
      <c r="AB82" s="117" t="str">
        <f t="shared" si="22"/>
        <v>not ok</v>
      </c>
      <c r="AC82" s="117" t="str">
        <f t="shared" si="23"/>
        <v>_EC</v>
      </c>
      <c r="AD82" s="117" t="str">
        <f t="shared" si="24"/>
        <v>_CAS</v>
      </c>
      <c r="AE82" s="117" t="str">
        <f t="shared" si="25"/>
        <v/>
      </c>
      <c r="AF82" s="117" t="str">
        <f>IF(LEN(A82)&gt;1,IF(COUNTIFS($AE$6:AE$503,LEFT(AE82,250))&gt;1,"Duplicate entry: you have two rows for the same substance and year",""),"")</f>
        <v/>
      </c>
      <c r="AG82" s="117" t="str">
        <f>IF(LEN(A82)&gt;0,IF(ISNUMBER(MATCH(A82,Annex_I_II_entries,0)),"","The Entry name is not within the dropdown list, make sure that you have not copied and pasted overwritting the cell format (with its correponding dropdown list) in column A"),"")</f>
        <v/>
      </c>
      <c r="AH82" s="117" t="str">
        <f t="shared" ca="1" si="26"/>
        <v/>
      </c>
      <c r="AI82" s="117" t="str">
        <f t="shared" ca="1" si="27"/>
        <v/>
      </c>
      <c r="AJ82" s="117" t="str">
        <f t="shared" si="28"/>
        <v/>
      </c>
      <c r="AK82" s="117" t="str">
        <f t="shared" si="29"/>
        <v/>
      </c>
      <c r="AL82" s="117" t="str">
        <f t="shared" si="30"/>
        <v/>
      </c>
      <c r="AM82" s="117" t="str">
        <f t="shared" si="31"/>
        <v/>
      </c>
      <c r="AN82" s="117" t="str">
        <f t="shared" si="32"/>
        <v/>
      </c>
      <c r="AO82" s="117" t="str">
        <f t="shared" si="33"/>
        <v/>
      </c>
      <c r="AP82" s="87"/>
    </row>
    <row r="83" spans="1:42" x14ac:dyDescent="0.2">
      <c r="A83" s="37"/>
      <c r="B83" s="37"/>
      <c r="C83" s="37"/>
      <c r="D83" s="64" t="str">
        <f>_xlfn.IFNA(VLOOKUP(A83,'Reference data SID'!$D$2:$Q$673,14,FALSE),"")</f>
        <v/>
      </c>
      <c r="E83" s="64" t="str">
        <f>_xlfn.IFNA(VLOOKUP(D83,'Reference data SID'!$C$3:$E$673,3,FALSE),"")</f>
        <v/>
      </c>
      <c r="F83" s="64" t="str">
        <f>_xlfn.IFNA(IF(E83=FALSE,D83,IF(ISBLANK(B83),VLOOKUP(C83,'Reference data SID'!$N:$P,3,FALSE),VLOOKUP(B83,'Reference data SID'!$M:$P,4,FALSE))),"")</f>
        <v/>
      </c>
      <c r="G83" s="64" t="str">
        <f t="shared" si="17"/>
        <v/>
      </c>
      <c r="H83" s="38" t="str">
        <f>_xlfn.IFNA(VLOOKUP(F83,'Reference data SID'!L:M,2,FALSE),"")</f>
        <v/>
      </c>
      <c r="I83" s="38" t="str">
        <f>_xlfn.IFNA(VLOOKUP(F83,'Reference data SID'!L:N,3,FALSE),"")</f>
        <v/>
      </c>
      <c r="J83" s="38" t="str">
        <f>_xlfn.IFNA(VLOOKUP(F83,'Reference data SID'!L:O,4,FALSE),"")</f>
        <v/>
      </c>
      <c r="K83" s="50"/>
      <c r="L83" s="50"/>
      <c r="M83" s="50"/>
      <c r="N83" s="50"/>
      <c r="O83" s="50"/>
      <c r="P83" s="50"/>
      <c r="Q83" s="50"/>
      <c r="R83" s="50"/>
      <c r="S83" s="50"/>
      <c r="T83" s="73" t="str">
        <f t="shared" ca="1" si="18"/>
        <v/>
      </c>
      <c r="U83" s="65" t="str">
        <f>IF(LEN(D83)=0,"",SUMIFS('1.(Optional) tonnage per use'!O$6:O$503,'1.(Optional) tonnage per use'!$G$6:$G$503,CONCATENATE(D83,F83),'1.(Optional) tonnage per use'!$N$6:$N$503,K83))</f>
        <v/>
      </c>
      <c r="V83" s="47" t="str">
        <f>IF(LEN(D83)=0,"",SUMIFS('1.(Optional) tonnage per use'!P$6:P$503,'1.(Optional) tonnage per use'!$G$6:$G$503,CONCATENATE(D83,F83),'1.(Optional) tonnage per use'!$N$6:$N$503,K83))</f>
        <v/>
      </c>
      <c r="W83" s="47" t="str">
        <f>IF(LEN(D83)=0,"",SUMIFS('1.(Optional) tonnage per use'!Q$6:Q$503,'1.(Optional) tonnage per use'!$G$6:$G$503,CONCATENATE(D83,F83),'1.(Optional) tonnage per use'!$N$6:$N$503,K83))</f>
        <v/>
      </c>
      <c r="X83" s="117" t="str">
        <f>_xlfn.IFNA(VLOOKUP(A83,'Reference data SID'!D:E,2,FALSE),"")</f>
        <v/>
      </c>
      <c r="Y83" s="117" t="str">
        <f t="shared" si="19"/>
        <v>not ok</v>
      </c>
      <c r="Z83" s="117" t="str">
        <f t="shared" si="20"/>
        <v>not ok</v>
      </c>
      <c r="AA83" s="117" t="str">
        <f t="shared" si="21"/>
        <v>ok</v>
      </c>
      <c r="AB83" s="117" t="str">
        <f t="shared" si="22"/>
        <v>not ok</v>
      </c>
      <c r="AC83" s="117" t="str">
        <f t="shared" si="23"/>
        <v>_EC</v>
      </c>
      <c r="AD83" s="117" t="str">
        <f t="shared" si="24"/>
        <v>_CAS</v>
      </c>
      <c r="AE83" s="117" t="str">
        <f t="shared" si="25"/>
        <v/>
      </c>
      <c r="AF83" s="117" t="str">
        <f>IF(LEN(A83)&gt;1,IF(COUNTIFS($AE$6:AE$503,LEFT(AE83,250))&gt;1,"Duplicate entry: you have two rows for the same substance and year",""),"")</f>
        <v/>
      </c>
      <c r="AG83" s="117" t="str">
        <f>IF(LEN(A83)&gt;0,IF(ISNUMBER(MATCH(A83,Annex_I_II_entries,0)),"","The Entry name is not within the dropdown list, make sure that you have not copied and pasted overwritting the cell format (with its correponding dropdown list) in column A"),"")</f>
        <v/>
      </c>
      <c r="AH83" s="117" t="str">
        <f t="shared" ca="1" si="26"/>
        <v/>
      </c>
      <c r="AI83" s="117" t="str">
        <f t="shared" ca="1" si="27"/>
        <v/>
      </c>
      <c r="AJ83" s="117" t="str">
        <f t="shared" si="28"/>
        <v/>
      </c>
      <c r="AK83" s="117" t="str">
        <f t="shared" si="29"/>
        <v/>
      </c>
      <c r="AL83" s="117" t="str">
        <f t="shared" si="30"/>
        <v/>
      </c>
      <c r="AM83" s="117" t="str">
        <f t="shared" si="31"/>
        <v/>
      </c>
      <c r="AN83" s="117" t="str">
        <f t="shared" si="32"/>
        <v/>
      </c>
      <c r="AO83" s="117" t="str">
        <f t="shared" si="33"/>
        <v/>
      </c>
      <c r="AP83" s="87"/>
    </row>
    <row r="84" spans="1:42" x14ac:dyDescent="0.2">
      <c r="A84" s="37"/>
      <c r="B84" s="37"/>
      <c r="C84" s="37"/>
      <c r="D84" s="64" t="str">
        <f>_xlfn.IFNA(VLOOKUP(A84,'Reference data SID'!$D$2:$Q$673,14,FALSE),"")</f>
        <v/>
      </c>
      <c r="E84" s="64" t="str">
        <f>_xlfn.IFNA(VLOOKUP(D84,'Reference data SID'!$C$3:$E$673,3,FALSE),"")</f>
        <v/>
      </c>
      <c r="F84" s="64" t="str">
        <f>_xlfn.IFNA(IF(E84=FALSE,D84,IF(ISBLANK(B84),VLOOKUP(C84,'Reference data SID'!$N:$P,3,FALSE),VLOOKUP(B84,'Reference data SID'!$M:$P,4,FALSE))),"")</f>
        <v/>
      </c>
      <c r="G84" s="64" t="str">
        <f t="shared" si="17"/>
        <v/>
      </c>
      <c r="H84" s="38" t="str">
        <f>_xlfn.IFNA(VLOOKUP(F84,'Reference data SID'!L:M,2,FALSE),"")</f>
        <v/>
      </c>
      <c r="I84" s="38" t="str">
        <f>_xlfn.IFNA(VLOOKUP(F84,'Reference data SID'!L:N,3,FALSE),"")</f>
        <v/>
      </c>
      <c r="J84" s="38" t="str">
        <f>_xlfn.IFNA(VLOOKUP(F84,'Reference data SID'!L:O,4,FALSE),"")</f>
        <v/>
      </c>
      <c r="K84" s="50"/>
      <c r="L84" s="50"/>
      <c r="M84" s="50"/>
      <c r="N84" s="50"/>
      <c r="O84" s="50"/>
      <c r="P84" s="50"/>
      <c r="Q84" s="50"/>
      <c r="R84" s="50"/>
      <c r="S84" s="50"/>
      <c r="T84" s="73" t="str">
        <f t="shared" ca="1" si="18"/>
        <v/>
      </c>
      <c r="U84" s="65" t="str">
        <f>IF(LEN(D84)=0,"",SUMIFS('1.(Optional) tonnage per use'!O$6:O$503,'1.(Optional) tonnage per use'!$G$6:$G$503,CONCATENATE(D84,F84),'1.(Optional) tonnage per use'!$N$6:$N$503,K84))</f>
        <v/>
      </c>
      <c r="V84" s="47" t="str">
        <f>IF(LEN(D84)=0,"",SUMIFS('1.(Optional) tonnage per use'!P$6:P$503,'1.(Optional) tonnage per use'!$G$6:$G$503,CONCATENATE(D84,F84),'1.(Optional) tonnage per use'!$N$6:$N$503,K84))</f>
        <v/>
      </c>
      <c r="W84" s="47" t="str">
        <f>IF(LEN(D84)=0,"",SUMIFS('1.(Optional) tonnage per use'!Q$6:Q$503,'1.(Optional) tonnage per use'!$G$6:$G$503,CONCATENATE(D84,F84),'1.(Optional) tonnage per use'!$N$6:$N$503,K84))</f>
        <v/>
      </c>
      <c r="X84" s="117" t="str">
        <f>_xlfn.IFNA(VLOOKUP(A84,'Reference data SID'!D:E,2,FALSE),"")</f>
        <v/>
      </c>
      <c r="Y84" s="117" t="str">
        <f t="shared" si="19"/>
        <v>not ok</v>
      </c>
      <c r="Z84" s="117" t="str">
        <f t="shared" si="20"/>
        <v>not ok</v>
      </c>
      <c r="AA84" s="117" t="str">
        <f t="shared" si="21"/>
        <v>ok</v>
      </c>
      <c r="AB84" s="117" t="str">
        <f t="shared" si="22"/>
        <v>not ok</v>
      </c>
      <c r="AC84" s="117" t="str">
        <f t="shared" si="23"/>
        <v>_EC</v>
      </c>
      <c r="AD84" s="117" t="str">
        <f t="shared" si="24"/>
        <v>_CAS</v>
      </c>
      <c r="AE84" s="117" t="str">
        <f t="shared" si="25"/>
        <v/>
      </c>
      <c r="AF84" s="117" t="str">
        <f>IF(LEN(A84)&gt;1,IF(COUNTIFS($AE$6:AE$503,LEFT(AE84,250))&gt;1,"Duplicate entry: you have two rows for the same substance and year",""),"")</f>
        <v/>
      </c>
      <c r="AG84" s="117" t="str">
        <f>IF(LEN(A84)&gt;0,IF(ISNUMBER(MATCH(A84,Annex_I_II_entries,0)),"","The Entry name is not within the dropdown list, make sure that you have not copied and pasted overwritting the cell format (with its correponding dropdown list) in column A"),"")</f>
        <v/>
      </c>
      <c r="AH84" s="117" t="str">
        <f t="shared" ca="1" si="26"/>
        <v/>
      </c>
      <c r="AI84" s="117" t="str">
        <f t="shared" ca="1" si="27"/>
        <v/>
      </c>
      <c r="AJ84" s="117" t="str">
        <f t="shared" si="28"/>
        <v/>
      </c>
      <c r="AK84" s="117" t="str">
        <f t="shared" si="29"/>
        <v/>
      </c>
      <c r="AL84" s="117" t="str">
        <f t="shared" si="30"/>
        <v/>
      </c>
      <c r="AM84" s="117" t="str">
        <f t="shared" si="31"/>
        <v/>
      </c>
      <c r="AN84" s="117" t="str">
        <f t="shared" si="32"/>
        <v/>
      </c>
      <c r="AO84" s="117" t="str">
        <f t="shared" si="33"/>
        <v/>
      </c>
      <c r="AP84" s="87"/>
    </row>
    <row r="85" spans="1:42" x14ac:dyDescent="0.2">
      <c r="A85" s="37"/>
      <c r="B85" s="37"/>
      <c r="C85" s="37"/>
      <c r="D85" s="64" t="str">
        <f>_xlfn.IFNA(VLOOKUP(A85,'Reference data SID'!$D$2:$Q$673,14,FALSE),"")</f>
        <v/>
      </c>
      <c r="E85" s="64" t="str">
        <f>_xlfn.IFNA(VLOOKUP(D85,'Reference data SID'!$C$3:$E$673,3,FALSE),"")</f>
        <v/>
      </c>
      <c r="F85" s="64" t="str">
        <f>_xlfn.IFNA(IF(E85=FALSE,D85,IF(ISBLANK(B85),VLOOKUP(C85,'Reference data SID'!$N:$P,3,FALSE),VLOOKUP(B85,'Reference data SID'!$M:$P,4,FALSE))),"")</f>
        <v/>
      </c>
      <c r="G85" s="64" t="str">
        <f t="shared" si="17"/>
        <v/>
      </c>
      <c r="H85" s="38" t="str">
        <f>_xlfn.IFNA(VLOOKUP(F85,'Reference data SID'!L:M,2,FALSE),"")</f>
        <v/>
      </c>
      <c r="I85" s="38" t="str">
        <f>_xlfn.IFNA(VLOOKUP(F85,'Reference data SID'!L:N,3,FALSE),"")</f>
        <v/>
      </c>
      <c r="J85" s="38" t="str">
        <f>_xlfn.IFNA(VLOOKUP(F85,'Reference data SID'!L:O,4,FALSE),"")</f>
        <v/>
      </c>
      <c r="K85" s="50"/>
      <c r="L85" s="50"/>
      <c r="M85" s="50"/>
      <c r="N85" s="50"/>
      <c r="O85" s="50"/>
      <c r="P85" s="50"/>
      <c r="Q85" s="50"/>
      <c r="R85" s="50"/>
      <c r="S85" s="50"/>
      <c r="T85" s="73" t="str">
        <f t="shared" ca="1" si="18"/>
        <v/>
      </c>
      <c r="U85" s="65" t="str">
        <f>IF(LEN(D85)=0,"",SUMIFS('1.(Optional) tonnage per use'!O$6:O$503,'1.(Optional) tonnage per use'!$G$6:$G$503,CONCATENATE(D85,F85),'1.(Optional) tonnage per use'!$N$6:$N$503,K85))</f>
        <v/>
      </c>
      <c r="V85" s="47" t="str">
        <f>IF(LEN(D85)=0,"",SUMIFS('1.(Optional) tonnage per use'!P$6:P$503,'1.(Optional) tonnage per use'!$G$6:$G$503,CONCATENATE(D85,F85),'1.(Optional) tonnage per use'!$N$6:$N$503,K85))</f>
        <v/>
      </c>
      <c r="W85" s="47" t="str">
        <f>IF(LEN(D85)=0,"",SUMIFS('1.(Optional) tonnage per use'!Q$6:Q$503,'1.(Optional) tonnage per use'!$G$6:$G$503,CONCATENATE(D85,F85),'1.(Optional) tonnage per use'!$N$6:$N$503,K85))</f>
        <v/>
      </c>
      <c r="X85" s="117" t="str">
        <f>_xlfn.IFNA(VLOOKUP(A85,'Reference data SID'!D:E,2,FALSE),"")</f>
        <v/>
      </c>
      <c r="Y85" s="117" t="str">
        <f t="shared" si="19"/>
        <v>not ok</v>
      </c>
      <c r="Z85" s="117" t="str">
        <f t="shared" si="20"/>
        <v>not ok</v>
      </c>
      <c r="AA85" s="117" t="str">
        <f t="shared" si="21"/>
        <v>ok</v>
      </c>
      <c r="AB85" s="117" t="str">
        <f t="shared" si="22"/>
        <v>not ok</v>
      </c>
      <c r="AC85" s="117" t="str">
        <f t="shared" si="23"/>
        <v>_EC</v>
      </c>
      <c r="AD85" s="117" t="str">
        <f t="shared" si="24"/>
        <v>_CAS</v>
      </c>
      <c r="AE85" s="117" t="str">
        <f t="shared" si="25"/>
        <v/>
      </c>
      <c r="AF85" s="117" t="str">
        <f>IF(LEN(A85)&gt;1,IF(COUNTIFS($AE$6:AE$503,LEFT(AE85,250))&gt;1,"Duplicate entry: you have two rows for the same substance and year",""),"")</f>
        <v/>
      </c>
      <c r="AG85" s="117" t="str">
        <f>IF(LEN(A85)&gt;0,IF(ISNUMBER(MATCH(A85,Annex_I_II_entries,0)),"","The Entry name is not within the dropdown list, make sure that you have not copied and pasted overwritting the cell format (with its correponding dropdown list) in column A"),"")</f>
        <v/>
      </c>
      <c r="AH85" s="117" t="str">
        <f t="shared" ca="1" si="26"/>
        <v/>
      </c>
      <c r="AI85" s="117" t="str">
        <f t="shared" ca="1" si="27"/>
        <v/>
      </c>
      <c r="AJ85" s="117" t="str">
        <f t="shared" si="28"/>
        <v/>
      </c>
      <c r="AK85" s="117" t="str">
        <f t="shared" si="29"/>
        <v/>
      </c>
      <c r="AL85" s="117" t="str">
        <f t="shared" si="30"/>
        <v/>
      </c>
      <c r="AM85" s="117" t="str">
        <f t="shared" si="31"/>
        <v/>
      </c>
      <c r="AN85" s="117" t="str">
        <f t="shared" si="32"/>
        <v/>
      </c>
      <c r="AO85" s="117" t="str">
        <f t="shared" si="33"/>
        <v/>
      </c>
      <c r="AP85" s="87"/>
    </row>
    <row r="86" spans="1:42" x14ac:dyDescent="0.2">
      <c r="A86" s="37"/>
      <c r="B86" s="37"/>
      <c r="C86" s="37"/>
      <c r="D86" s="64" t="str">
        <f>_xlfn.IFNA(VLOOKUP(A86,'Reference data SID'!$D$2:$Q$673,14,FALSE),"")</f>
        <v/>
      </c>
      <c r="E86" s="64" t="str">
        <f>_xlfn.IFNA(VLOOKUP(D86,'Reference data SID'!$C$3:$E$673,3,FALSE),"")</f>
        <v/>
      </c>
      <c r="F86" s="64" t="str">
        <f>_xlfn.IFNA(IF(E86=FALSE,D86,IF(ISBLANK(B86),VLOOKUP(C86,'Reference data SID'!$N:$P,3,FALSE),VLOOKUP(B86,'Reference data SID'!$M:$P,4,FALSE))),"")</f>
        <v/>
      </c>
      <c r="G86" s="64" t="str">
        <f t="shared" si="17"/>
        <v/>
      </c>
      <c r="H86" s="38" t="str">
        <f>_xlfn.IFNA(VLOOKUP(F86,'Reference data SID'!L:M,2,FALSE),"")</f>
        <v/>
      </c>
      <c r="I86" s="38" t="str">
        <f>_xlfn.IFNA(VLOOKUP(F86,'Reference data SID'!L:N,3,FALSE),"")</f>
        <v/>
      </c>
      <c r="J86" s="38" t="str">
        <f>_xlfn.IFNA(VLOOKUP(F86,'Reference data SID'!L:O,4,FALSE),"")</f>
        <v/>
      </c>
      <c r="K86" s="50"/>
      <c r="L86" s="50"/>
      <c r="M86" s="50"/>
      <c r="N86" s="50"/>
      <c r="O86" s="50"/>
      <c r="P86" s="50"/>
      <c r="Q86" s="50"/>
      <c r="R86" s="50"/>
      <c r="S86" s="50"/>
      <c r="T86" s="73" t="str">
        <f t="shared" ca="1" si="18"/>
        <v/>
      </c>
      <c r="U86" s="65" t="str">
        <f>IF(LEN(D86)=0,"",SUMIFS('1.(Optional) tonnage per use'!O$6:O$503,'1.(Optional) tonnage per use'!$G$6:$G$503,CONCATENATE(D86,F86),'1.(Optional) tonnage per use'!$N$6:$N$503,K86))</f>
        <v/>
      </c>
      <c r="V86" s="47" t="str">
        <f>IF(LEN(D86)=0,"",SUMIFS('1.(Optional) tonnage per use'!P$6:P$503,'1.(Optional) tonnage per use'!$G$6:$G$503,CONCATENATE(D86,F86),'1.(Optional) tonnage per use'!$N$6:$N$503,K86))</f>
        <v/>
      </c>
      <c r="W86" s="47" t="str">
        <f>IF(LEN(D86)=0,"",SUMIFS('1.(Optional) tonnage per use'!Q$6:Q$503,'1.(Optional) tonnage per use'!$G$6:$G$503,CONCATENATE(D86,F86),'1.(Optional) tonnage per use'!$N$6:$N$503,K86))</f>
        <v/>
      </c>
      <c r="X86" s="117" t="str">
        <f>_xlfn.IFNA(VLOOKUP(A86,'Reference data SID'!D:E,2,FALSE),"")</f>
        <v/>
      </c>
      <c r="Y86" s="117" t="str">
        <f t="shared" si="19"/>
        <v>not ok</v>
      </c>
      <c r="Z86" s="117" t="str">
        <f t="shared" si="20"/>
        <v>not ok</v>
      </c>
      <c r="AA86" s="117" t="str">
        <f t="shared" si="21"/>
        <v>ok</v>
      </c>
      <c r="AB86" s="117" t="str">
        <f t="shared" si="22"/>
        <v>not ok</v>
      </c>
      <c r="AC86" s="117" t="str">
        <f t="shared" si="23"/>
        <v>_EC</v>
      </c>
      <c r="AD86" s="117" t="str">
        <f t="shared" si="24"/>
        <v>_CAS</v>
      </c>
      <c r="AE86" s="117" t="str">
        <f t="shared" si="25"/>
        <v/>
      </c>
      <c r="AF86" s="117" t="str">
        <f>IF(LEN(A86)&gt;1,IF(COUNTIFS($AE$6:AE$503,LEFT(AE86,250))&gt;1,"Duplicate entry: you have two rows for the same substance and year",""),"")</f>
        <v/>
      </c>
      <c r="AG86" s="117" t="str">
        <f>IF(LEN(A86)&gt;0,IF(ISNUMBER(MATCH(A86,Annex_I_II_entries,0)),"","The Entry name is not within the dropdown list, make sure that you have not copied and pasted overwritting the cell format (with its correponding dropdown list) in column A"),"")</f>
        <v/>
      </c>
      <c r="AH86" s="117" t="str">
        <f t="shared" ca="1" si="26"/>
        <v/>
      </c>
      <c r="AI86" s="117" t="str">
        <f t="shared" ca="1" si="27"/>
        <v/>
      </c>
      <c r="AJ86" s="117" t="str">
        <f t="shared" si="28"/>
        <v/>
      </c>
      <c r="AK86" s="117" t="str">
        <f t="shared" si="29"/>
        <v/>
      </c>
      <c r="AL86" s="117" t="str">
        <f t="shared" si="30"/>
        <v/>
      </c>
      <c r="AM86" s="117" t="str">
        <f t="shared" si="31"/>
        <v/>
      </c>
      <c r="AN86" s="117" t="str">
        <f t="shared" si="32"/>
        <v/>
      </c>
      <c r="AO86" s="117" t="str">
        <f t="shared" si="33"/>
        <v/>
      </c>
      <c r="AP86" s="87"/>
    </row>
    <row r="87" spans="1:42" x14ac:dyDescent="0.2">
      <c r="A87" s="37"/>
      <c r="B87" s="37"/>
      <c r="C87" s="37"/>
      <c r="D87" s="64" t="str">
        <f>_xlfn.IFNA(VLOOKUP(A87,'Reference data SID'!$D$2:$Q$673,14,FALSE),"")</f>
        <v/>
      </c>
      <c r="E87" s="64" t="str">
        <f>_xlfn.IFNA(VLOOKUP(D87,'Reference data SID'!$C$3:$E$673,3,FALSE),"")</f>
        <v/>
      </c>
      <c r="F87" s="64" t="str">
        <f>_xlfn.IFNA(IF(E87=FALSE,D87,IF(ISBLANK(B87),VLOOKUP(C87,'Reference data SID'!$N:$P,3,FALSE),VLOOKUP(B87,'Reference data SID'!$M:$P,4,FALSE))),"")</f>
        <v/>
      </c>
      <c r="G87" s="64" t="str">
        <f t="shared" si="17"/>
        <v/>
      </c>
      <c r="H87" s="38" t="str">
        <f>_xlfn.IFNA(VLOOKUP(F87,'Reference data SID'!L:M,2,FALSE),"")</f>
        <v/>
      </c>
      <c r="I87" s="38" t="str">
        <f>_xlfn.IFNA(VLOOKUP(F87,'Reference data SID'!L:N,3,FALSE),"")</f>
        <v/>
      </c>
      <c r="J87" s="38" t="str">
        <f>_xlfn.IFNA(VLOOKUP(F87,'Reference data SID'!L:O,4,FALSE),"")</f>
        <v/>
      </c>
      <c r="K87" s="50"/>
      <c r="L87" s="50"/>
      <c r="M87" s="50"/>
      <c r="N87" s="50"/>
      <c r="O87" s="50"/>
      <c r="P87" s="50"/>
      <c r="Q87" s="50"/>
      <c r="R87" s="50"/>
      <c r="S87" s="50"/>
      <c r="T87" s="73" t="str">
        <f t="shared" ca="1" si="18"/>
        <v/>
      </c>
      <c r="U87" s="65" t="str">
        <f>IF(LEN(D87)=0,"",SUMIFS('1.(Optional) tonnage per use'!O$6:O$503,'1.(Optional) tonnage per use'!$G$6:$G$503,CONCATENATE(D87,F87),'1.(Optional) tonnage per use'!$N$6:$N$503,K87))</f>
        <v/>
      </c>
      <c r="V87" s="47" t="str">
        <f>IF(LEN(D87)=0,"",SUMIFS('1.(Optional) tonnage per use'!P$6:P$503,'1.(Optional) tonnage per use'!$G$6:$G$503,CONCATENATE(D87,F87),'1.(Optional) tonnage per use'!$N$6:$N$503,K87))</f>
        <v/>
      </c>
      <c r="W87" s="47" t="str">
        <f>IF(LEN(D87)=0,"",SUMIFS('1.(Optional) tonnage per use'!Q$6:Q$503,'1.(Optional) tonnage per use'!$G$6:$G$503,CONCATENATE(D87,F87),'1.(Optional) tonnage per use'!$N$6:$N$503,K87))</f>
        <v/>
      </c>
      <c r="X87" s="117" t="str">
        <f>_xlfn.IFNA(VLOOKUP(A87,'Reference data SID'!D:E,2,FALSE),"")</f>
        <v/>
      </c>
      <c r="Y87" s="117" t="str">
        <f t="shared" si="19"/>
        <v>not ok</v>
      </c>
      <c r="Z87" s="117" t="str">
        <f t="shared" si="20"/>
        <v>not ok</v>
      </c>
      <c r="AA87" s="117" t="str">
        <f t="shared" si="21"/>
        <v>ok</v>
      </c>
      <c r="AB87" s="117" t="str">
        <f t="shared" si="22"/>
        <v>not ok</v>
      </c>
      <c r="AC87" s="117" t="str">
        <f t="shared" si="23"/>
        <v>_EC</v>
      </c>
      <c r="AD87" s="117" t="str">
        <f t="shared" si="24"/>
        <v>_CAS</v>
      </c>
      <c r="AE87" s="117" t="str">
        <f t="shared" si="25"/>
        <v/>
      </c>
      <c r="AF87" s="117" t="str">
        <f>IF(LEN(A87)&gt;1,IF(COUNTIFS($AE$6:AE$503,LEFT(AE87,250))&gt;1,"Duplicate entry: you have two rows for the same substance and year",""),"")</f>
        <v/>
      </c>
      <c r="AG87" s="117" t="str">
        <f>IF(LEN(A87)&gt;0,IF(ISNUMBER(MATCH(A87,Annex_I_II_entries,0)),"","The Entry name is not within the dropdown list, make sure that you have not copied and pasted overwritting the cell format (with its correponding dropdown list) in column A"),"")</f>
        <v/>
      </c>
      <c r="AH87" s="117" t="str">
        <f t="shared" ca="1" si="26"/>
        <v/>
      </c>
      <c r="AI87" s="117" t="str">
        <f t="shared" ca="1" si="27"/>
        <v/>
      </c>
      <c r="AJ87" s="117" t="str">
        <f t="shared" si="28"/>
        <v/>
      </c>
      <c r="AK87" s="117" t="str">
        <f t="shared" si="29"/>
        <v/>
      </c>
      <c r="AL87" s="117" t="str">
        <f t="shared" si="30"/>
        <v/>
      </c>
      <c r="AM87" s="117" t="str">
        <f t="shared" si="31"/>
        <v/>
      </c>
      <c r="AN87" s="117" t="str">
        <f t="shared" si="32"/>
        <v/>
      </c>
      <c r="AO87" s="117" t="str">
        <f t="shared" si="33"/>
        <v/>
      </c>
      <c r="AP87" s="87"/>
    </row>
    <row r="88" spans="1:42" x14ac:dyDescent="0.2">
      <c r="A88" s="37"/>
      <c r="B88" s="37"/>
      <c r="C88" s="37"/>
      <c r="D88" s="64" t="str">
        <f>_xlfn.IFNA(VLOOKUP(A88,'Reference data SID'!$D$2:$Q$673,14,FALSE),"")</f>
        <v/>
      </c>
      <c r="E88" s="64" t="str">
        <f>_xlfn.IFNA(VLOOKUP(D88,'Reference data SID'!$C$3:$E$673,3,FALSE),"")</f>
        <v/>
      </c>
      <c r="F88" s="64" t="str">
        <f>_xlfn.IFNA(IF(E88=FALSE,D88,IF(ISBLANK(B88),VLOOKUP(C88,'Reference data SID'!$N:$P,3,FALSE),VLOOKUP(B88,'Reference data SID'!$M:$P,4,FALSE))),"")</f>
        <v/>
      </c>
      <c r="G88" s="64" t="str">
        <f t="shared" si="17"/>
        <v/>
      </c>
      <c r="H88" s="38" t="str">
        <f>_xlfn.IFNA(VLOOKUP(F88,'Reference data SID'!L:M,2,FALSE),"")</f>
        <v/>
      </c>
      <c r="I88" s="38" t="str">
        <f>_xlfn.IFNA(VLOOKUP(F88,'Reference data SID'!L:N,3,FALSE),"")</f>
        <v/>
      </c>
      <c r="J88" s="38" t="str">
        <f>_xlfn.IFNA(VLOOKUP(F88,'Reference data SID'!L:O,4,FALSE),"")</f>
        <v/>
      </c>
      <c r="K88" s="50"/>
      <c r="L88" s="50"/>
      <c r="M88" s="50"/>
      <c r="N88" s="50"/>
      <c r="O88" s="50"/>
      <c r="P88" s="50"/>
      <c r="Q88" s="50"/>
      <c r="R88" s="50"/>
      <c r="S88" s="50"/>
      <c r="T88" s="73" t="str">
        <f t="shared" ca="1" si="18"/>
        <v/>
      </c>
      <c r="U88" s="65" t="str">
        <f>IF(LEN(D88)=0,"",SUMIFS('1.(Optional) tonnage per use'!O$6:O$503,'1.(Optional) tonnage per use'!$G$6:$G$503,CONCATENATE(D88,F88),'1.(Optional) tonnage per use'!$N$6:$N$503,K88))</f>
        <v/>
      </c>
      <c r="V88" s="47" t="str">
        <f>IF(LEN(D88)=0,"",SUMIFS('1.(Optional) tonnage per use'!P$6:P$503,'1.(Optional) tonnage per use'!$G$6:$G$503,CONCATENATE(D88,F88),'1.(Optional) tonnage per use'!$N$6:$N$503,K88))</f>
        <v/>
      </c>
      <c r="W88" s="47" t="str">
        <f>IF(LEN(D88)=0,"",SUMIFS('1.(Optional) tonnage per use'!Q$6:Q$503,'1.(Optional) tonnage per use'!$G$6:$G$503,CONCATENATE(D88,F88),'1.(Optional) tonnage per use'!$N$6:$N$503,K88))</f>
        <v/>
      </c>
      <c r="X88" s="117" t="str">
        <f>_xlfn.IFNA(VLOOKUP(A88,'Reference data SID'!D:E,2,FALSE),"")</f>
        <v/>
      </c>
      <c r="Y88" s="117" t="str">
        <f t="shared" si="19"/>
        <v>not ok</v>
      </c>
      <c r="Z88" s="117" t="str">
        <f t="shared" si="20"/>
        <v>not ok</v>
      </c>
      <c r="AA88" s="117" t="str">
        <f t="shared" si="21"/>
        <v>ok</v>
      </c>
      <c r="AB88" s="117" t="str">
        <f t="shared" si="22"/>
        <v>not ok</v>
      </c>
      <c r="AC88" s="117" t="str">
        <f t="shared" si="23"/>
        <v>_EC</v>
      </c>
      <c r="AD88" s="117" t="str">
        <f t="shared" si="24"/>
        <v>_CAS</v>
      </c>
      <c r="AE88" s="117" t="str">
        <f t="shared" si="25"/>
        <v/>
      </c>
      <c r="AF88" s="117" t="str">
        <f>IF(LEN(A88)&gt;1,IF(COUNTIFS($AE$6:AE$503,LEFT(AE88,250))&gt;1,"Duplicate entry: you have two rows for the same substance and year",""),"")</f>
        <v/>
      </c>
      <c r="AG88" s="117" t="str">
        <f>IF(LEN(A88)&gt;0,IF(ISNUMBER(MATCH(A88,Annex_I_II_entries,0)),"","The Entry name is not within the dropdown list, make sure that you have not copied and pasted overwritting the cell format (with its correponding dropdown list) in column A"),"")</f>
        <v/>
      </c>
      <c r="AH88" s="117" t="str">
        <f t="shared" ca="1" si="26"/>
        <v/>
      </c>
      <c r="AI88" s="117" t="str">
        <f t="shared" ca="1" si="27"/>
        <v/>
      </c>
      <c r="AJ88" s="117" t="str">
        <f t="shared" si="28"/>
        <v/>
      </c>
      <c r="AK88" s="117" t="str">
        <f t="shared" si="29"/>
        <v/>
      </c>
      <c r="AL88" s="117" t="str">
        <f t="shared" si="30"/>
        <v/>
      </c>
      <c r="AM88" s="117" t="str">
        <f t="shared" si="31"/>
        <v/>
      </c>
      <c r="AN88" s="117" t="str">
        <f t="shared" si="32"/>
        <v/>
      </c>
      <c r="AO88" s="117" t="str">
        <f t="shared" si="33"/>
        <v/>
      </c>
      <c r="AP88" s="87"/>
    </row>
    <row r="89" spans="1:42" x14ac:dyDescent="0.2">
      <c r="A89" s="37"/>
      <c r="B89" s="37"/>
      <c r="C89" s="37"/>
      <c r="D89" s="64" t="str">
        <f>_xlfn.IFNA(VLOOKUP(A89,'Reference data SID'!$D$2:$Q$673,14,FALSE),"")</f>
        <v/>
      </c>
      <c r="E89" s="64" t="str">
        <f>_xlfn.IFNA(VLOOKUP(D89,'Reference data SID'!$C$3:$E$673,3,FALSE),"")</f>
        <v/>
      </c>
      <c r="F89" s="64" t="str">
        <f>_xlfn.IFNA(IF(E89=FALSE,D89,IF(ISBLANK(B89),VLOOKUP(C89,'Reference data SID'!$N:$P,3,FALSE),VLOOKUP(B89,'Reference data SID'!$M:$P,4,FALSE))),"")</f>
        <v/>
      </c>
      <c r="G89" s="64" t="str">
        <f t="shared" si="17"/>
        <v/>
      </c>
      <c r="H89" s="38" t="str">
        <f>_xlfn.IFNA(VLOOKUP(F89,'Reference data SID'!L:M,2,FALSE),"")</f>
        <v/>
      </c>
      <c r="I89" s="38" t="str">
        <f>_xlfn.IFNA(VLOOKUP(F89,'Reference data SID'!L:N,3,FALSE),"")</f>
        <v/>
      </c>
      <c r="J89" s="38" t="str">
        <f>_xlfn.IFNA(VLOOKUP(F89,'Reference data SID'!L:O,4,FALSE),"")</f>
        <v/>
      </c>
      <c r="K89" s="50"/>
      <c r="L89" s="50"/>
      <c r="M89" s="50"/>
      <c r="N89" s="50"/>
      <c r="O89" s="50"/>
      <c r="P89" s="50"/>
      <c r="Q89" s="50"/>
      <c r="R89" s="50"/>
      <c r="S89" s="50"/>
      <c r="T89" s="73" t="str">
        <f t="shared" ca="1" si="18"/>
        <v/>
      </c>
      <c r="U89" s="65" t="str">
        <f>IF(LEN(D89)=0,"",SUMIFS('1.(Optional) tonnage per use'!O$6:O$503,'1.(Optional) tonnage per use'!$G$6:$G$503,CONCATENATE(D89,F89),'1.(Optional) tonnage per use'!$N$6:$N$503,K89))</f>
        <v/>
      </c>
      <c r="V89" s="47" t="str">
        <f>IF(LEN(D89)=0,"",SUMIFS('1.(Optional) tonnage per use'!P$6:P$503,'1.(Optional) tonnage per use'!$G$6:$G$503,CONCATENATE(D89,F89),'1.(Optional) tonnage per use'!$N$6:$N$503,K89))</f>
        <v/>
      </c>
      <c r="W89" s="47" t="str">
        <f>IF(LEN(D89)=0,"",SUMIFS('1.(Optional) tonnage per use'!Q$6:Q$503,'1.(Optional) tonnage per use'!$G$6:$G$503,CONCATENATE(D89,F89),'1.(Optional) tonnage per use'!$N$6:$N$503,K89))</f>
        <v/>
      </c>
      <c r="X89" s="117" t="str">
        <f>_xlfn.IFNA(VLOOKUP(A89,'Reference data SID'!D:E,2,FALSE),"")</f>
        <v/>
      </c>
      <c r="Y89" s="117" t="str">
        <f t="shared" si="19"/>
        <v>not ok</v>
      </c>
      <c r="Z89" s="117" t="str">
        <f t="shared" si="20"/>
        <v>not ok</v>
      </c>
      <c r="AA89" s="117" t="str">
        <f t="shared" si="21"/>
        <v>ok</v>
      </c>
      <c r="AB89" s="117" t="str">
        <f t="shared" si="22"/>
        <v>not ok</v>
      </c>
      <c r="AC89" s="117" t="str">
        <f t="shared" si="23"/>
        <v>_EC</v>
      </c>
      <c r="AD89" s="117" t="str">
        <f t="shared" si="24"/>
        <v>_CAS</v>
      </c>
      <c r="AE89" s="117" t="str">
        <f t="shared" si="25"/>
        <v/>
      </c>
      <c r="AF89" s="117" t="str">
        <f>IF(LEN(A89)&gt;1,IF(COUNTIFS($AE$6:AE$503,LEFT(AE89,250))&gt;1,"Duplicate entry: you have two rows for the same substance and year",""),"")</f>
        <v/>
      </c>
      <c r="AG89" s="117" t="str">
        <f>IF(LEN(A89)&gt;0,IF(ISNUMBER(MATCH(A89,Annex_I_II_entries,0)),"","The Entry name is not within the dropdown list, make sure that you have not copied and pasted overwritting the cell format (with its correponding dropdown list) in column A"),"")</f>
        <v/>
      </c>
      <c r="AH89" s="117" t="str">
        <f t="shared" ca="1" si="26"/>
        <v/>
      </c>
      <c r="AI89" s="117" t="str">
        <f t="shared" ca="1" si="27"/>
        <v/>
      </c>
      <c r="AJ89" s="117" t="str">
        <f t="shared" si="28"/>
        <v/>
      </c>
      <c r="AK89" s="117" t="str">
        <f t="shared" si="29"/>
        <v/>
      </c>
      <c r="AL89" s="117" t="str">
        <f t="shared" si="30"/>
        <v/>
      </c>
      <c r="AM89" s="117" t="str">
        <f t="shared" si="31"/>
        <v/>
      </c>
      <c r="AN89" s="117" t="str">
        <f t="shared" si="32"/>
        <v/>
      </c>
      <c r="AO89" s="117" t="str">
        <f t="shared" si="33"/>
        <v/>
      </c>
      <c r="AP89" s="87"/>
    </row>
    <row r="90" spans="1:42" x14ac:dyDescent="0.2">
      <c r="A90" s="37"/>
      <c r="B90" s="37"/>
      <c r="C90" s="37"/>
      <c r="D90" s="64" t="str">
        <f>_xlfn.IFNA(VLOOKUP(A90,'Reference data SID'!$D$2:$Q$673,14,FALSE),"")</f>
        <v/>
      </c>
      <c r="E90" s="64" t="str">
        <f>_xlfn.IFNA(VLOOKUP(D90,'Reference data SID'!$C$3:$E$673,3,FALSE),"")</f>
        <v/>
      </c>
      <c r="F90" s="64" t="str">
        <f>_xlfn.IFNA(IF(E90=FALSE,D90,IF(ISBLANK(B90),VLOOKUP(C90,'Reference data SID'!$N:$P,3,FALSE),VLOOKUP(B90,'Reference data SID'!$M:$P,4,FALSE))),"")</f>
        <v/>
      </c>
      <c r="G90" s="64" t="str">
        <f t="shared" si="17"/>
        <v/>
      </c>
      <c r="H90" s="38" t="str">
        <f>_xlfn.IFNA(VLOOKUP(F90,'Reference data SID'!L:M,2,FALSE),"")</f>
        <v/>
      </c>
      <c r="I90" s="38" t="str">
        <f>_xlfn.IFNA(VLOOKUP(F90,'Reference data SID'!L:N,3,FALSE),"")</f>
        <v/>
      </c>
      <c r="J90" s="38" t="str">
        <f>_xlfn.IFNA(VLOOKUP(F90,'Reference data SID'!L:O,4,FALSE),"")</f>
        <v/>
      </c>
      <c r="K90" s="50"/>
      <c r="L90" s="50"/>
      <c r="M90" s="50"/>
      <c r="N90" s="50"/>
      <c r="O90" s="50"/>
      <c r="P90" s="50"/>
      <c r="Q90" s="50"/>
      <c r="R90" s="50"/>
      <c r="S90" s="50"/>
      <c r="T90" s="73" t="str">
        <f t="shared" ca="1" si="18"/>
        <v/>
      </c>
      <c r="U90" s="65" t="str">
        <f>IF(LEN(D90)=0,"",SUMIFS('1.(Optional) tonnage per use'!O$6:O$503,'1.(Optional) tonnage per use'!$G$6:$G$503,CONCATENATE(D90,F90),'1.(Optional) tonnage per use'!$N$6:$N$503,K90))</f>
        <v/>
      </c>
      <c r="V90" s="47" t="str">
        <f>IF(LEN(D90)=0,"",SUMIFS('1.(Optional) tonnage per use'!P$6:P$503,'1.(Optional) tonnage per use'!$G$6:$G$503,CONCATENATE(D90,F90),'1.(Optional) tonnage per use'!$N$6:$N$503,K90))</f>
        <v/>
      </c>
      <c r="W90" s="47" t="str">
        <f>IF(LEN(D90)=0,"",SUMIFS('1.(Optional) tonnage per use'!Q$6:Q$503,'1.(Optional) tonnage per use'!$G$6:$G$503,CONCATENATE(D90,F90),'1.(Optional) tonnage per use'!$N$6:$N$503,K90))</f>
        <v/>
      </c>
      <c r="X90" s="117" t="str">
        <f>_xlfn.IFNA(VLOOKUP(A90,'Reference data SID'!D:E,2,FALSE),"")</f>
        <v/>
      </c>
      <c r="Y90" s="117" t="str">
        <f t="shared" si="19"/>
        <v>not ok</v>
      </c>
      <c r="Z90" s="117" t="str">
        <f t="shared" si="20"/>
        <v>not ok</v>
      </c>
      <c r="AA90" s="117" t="str">
        <f t="shared" si="21"/>
        <v>ok</v>
      </c>
      <c r="AB90" s="117" t="str">
        <f t="shared" si="22"/>
        <v>not ok</v>
      </c>
      <c r="AC90" s="117" t="str">
        <f t="shared" si="23"/>
        <v>_EC</v>
      </c>
      <c r="AD90" s="117" t="str">
        <f t="shared" si="24"/>
        <v>_CAS</v>
      </c>
      <c r="AE90" s="117" t="str">
        <f t="shared" si="25"/>
        <v/>
      </c>
      <c r="AF90" s="117" t="str">
        <f>IF(LEN(A90)&gt;1,IF(COUNTIFS($AE$6:AE$503,LEFT(AE90,250))&gt;1,"Duplicate entry: you have two rows for the same substance and year",""),"")</f>
        <v/>
      </c>
      <c r="AG90" s="117" t="str">
        <f>IF(LEN(A90)&gt;0,IF(ISNUMBER(MATCH(A90,Annex_I_II_entries,0)),"","The Entry name is not within the dropdown list, make sure that you have not copied and pasted overwritting the cell format (with its correponding dropdown list) in column A"),"")</f>
        <v/>
      </c>
      <c r="AH90" s="117" t="str">
        <f t="shared" ca="1" si="26"/>
        <v/>
      </c>
      <c r="AI90" s="117" t="str">
        <f t="shared" ca="1" si="27"/>
        <v/>
      </c>
      <c r="AJ90" s="117" t="str">
        <f t="shared" si="28"/>
        <v/>
      </c>
      <c r="AK90" s="117" t="str">
        <f t="shared" si="29"/>
        <v/>
      </c>
      <c r="AL90" s="117" t="str">
        <f t="shared" si="30"/>
        <v/>
      </c>
      <c r="AM90" s="117" t="str">
        <f t="shared" si="31"/>
        <v/>
      </c>
      <c r="AN90" s="117" t="str">
        <f t="shared" si="32"/>
        <v/>
      </c>
      <c r="AO90" s="117" t="str">
        <f t="shared" si="33"/>
        <v/>
      </c>
      <c r="AP90" s="87"/>
    </row>
    <row r="91" spans="1:42" x14ac:dyDescent="0.2">
      <c r="A91" s="37"/>
      <c r="B91" s="37"/>
      <c r="C91" s="37"/>
      <c r="D91" s="64" t="str">
        <f>_xlfn.IFNA(VLOOKUP(A91,'Reference data SID'!$D$2:$Q$673,14,FALSE),"")</f>
        <v/>
      </c>
      <c r="E91" s="64" t="str">
        <f>_xlfn.IFNA(VLOOKUP(D91,'Reference data SID'!$C$3:$E$673,3,FALSE),"")</f>
        <v/>
      </c>
      <c r="F91" s="64" t="str">
        <f>_xlfn.IFNA(IF(E91=FALSE,D91,IF(ISBLANK(B91),VLOOKUP(C91,'Reference data SID'!$N:$P,3,FALSE),VLOOKUP(B91,'Reference data SID'!$M:$P,4,FALSE))),"")</f>
        <v/>
      </c>
      <c r="G91" s="64" t="str">
        <f t="shared" si="17"/>
        <v/>
      </c>
      <c r="H91" s="38" t="str">
        <f>_xlfn.IFNA(VLOOKUP(F91,'Reference data SID'!L:M,2,FALSE),"")</f>
        <v/>
      </c>
      <c r="I91" s="38" t="str">
        <f>_xlfn.IFNA(VLOOKUP(F91,'Reference data SID'!L:N,3,FALSE),"")</f>
        <v/>
      </c>
      <c r="J91" s="38" t="str">
        <f>_xlfn.IFNA(VLOOKUP(F91,'Reference data SID'!L:O,4,FALSE),"")</f>
        <v/>
      </c>
      <c r="K91" s="50"/>
      <c r="L91" s="50"/>
      <c r="M91" s="50"/>
      <c r="N91" s="50"/>
      <c r="O91" s="50"/>
      <c r="P91" s="50"/>
      <c r="Q91" s="50"/>
      <c r="R91" s="50"/>
      <c r="S91" s="50"/>
      <c r="T91" s="73" t="str">
        <f t="shared" ca="1" si="18"/>
        <v/>
      </c>
      <c r="U91" s="65" t="str">
        <f>IF(LEN(D91)=0,"",SUMIFS('1.(Optional) tonnage per use'!O$6:O$503,'1.(Optional) tonnage per use'!$G$6:$G$503,CONCATENATE(D91,F91),'1.(Optional) tonnage per use'!$N$6:$N$503,K91))</f>
        <v/>
      </c>
      <c r="V91" s="47" t="str">
        <f>IF(LEN(D91)=0,"",SUMIFS('1.(Optional) tonnage per use'!P$6:P$503,'1.(Optional) tonnage per use'!$G$6:$G$503,CONCATENATE(D91,F91),'1.(Optional) tonnage per use'!$N$6:$N$503,K91))</f>
        <v/>
      </c>
      <c r="W91" s="47" t="str">
        <f>IF(LEN(D91)=0,"",SUMIFS('1.(Optional) tonnage per use'!Q$6:Q$503,'1.(Optional) tonnage per use'!$G$6:$G$503,CONCATENATE(D91,F91),'1.(Optional) tonnage per use'!$N$6:$N$503,K91))</f>
        <v/>
      </c>
      <c r="X91" s="117" t="str">
        <f>_xlfn.IFNA(VLOOKUP(A91,'Reference data SID'!D:E,2,FALSE),"")</f>
        <v/>
      </c>
      <c r="Y91" s="117" t="str">
        <f t="shared" si="19"/>
        <v>not ok</v>
      </c>
      <c r="Z91" s="117" t="str">
        <f t="shared" si="20"/>
        <v>not ok</v>
      </c>
      <c r="AA91" s="117" t="str">
        <f t="shared" si="21"/>
        <v>ok</v>
      </c>
      <c r="AB91" s="117" t="str">
        <f t="shared" si="22"/>
        <v>not ok</v>
      </c>
      <c r="AC91" s="117" t="str">
        <f t="shared" si="23"/>
        <v>_EC</v>
      </c>
      <c r="AD91" s="117" t="str">
        <f t="shared" si="24"/>
        <v>_CAS</v>
      </c>
      <c r="AE91" s="117" t="str">
        <f t="shared" si="25"/>
        <v/>
      </c>
      <c r="AF91" s="117" t="str">
        <f>IF(LEN(A91)&gt;1,IF(COUNTIFS($AE$6:AE$503,LEFT(AE91,250))&gt;1,"Duplicate entry: you have two rows for the same substance and year",""),"")</f>
        <v/>
      </c>
      <c r="AG91" s="117" t="str">
        <f>IF(LEN(A91)&gt;0,IF(ISNUMBER(MATCH(A91,Annex_I_II_entries,0)),"","The Entry name is not within the dropdown list, make sure that you have not copied and pasted overwritting the cell format (with its correponding dropdown list) in column A"),"")</f>
        <v/>
      </c>
      <c r="AH91" s="117" t="str">
        <f t="shared" ca="1" si="26"/>
        <v/>
      </c>
      <c r="AI91" s="117" t="str">
        <f t="shared" ca="1" si="27"/>
        <v/>
      </c>
      <c r="AJ91" s="117" t="str">
        <f t="shared" si="28"/>
        <v/>
      </c>
      <c r="AK91" s="117" t="str">
        <f t="shared" si="29"/>
        <v/>
      </c>
      <c r="AL91" s="117" t="str">
        <f t="shared" si="30"/>
        <v/>
      </c>
      <c r="AM91" s="117" t="str">
        <f t="shared" si="31"/>
        <v/>
      </c>
      <c r="AN91" s="117" t="str">
        <f t="shared" si="32"/>
        <v/>
      </c>
      <c r="AO91" s="117" t="str">
        <f t="shared" si="33"/>
        <v/>
      </c>
      <c r="AP91" s="87"/>
    </row>
    <row r="92" spans="1:42" x14ac:dyDescent="0.2">
      <c r="A92" s="37"/>
      <c r="B92" s="37"/>
      <c r="C92" s="37"/>
      <c r="D92" s="64" t="str">
        <f>_xlfn.IFNA(VLOOKUP(A92,'Reference data SID'!$D$2:$Q$673,14,FALSE),"")</f>
        <v/>
      </c>
      <c r="E92" s="64" t="str">
        <f>_xlfn.IFNA(VLOOKUP(D92,'Reference data SID'!$C$3:$E$673,3,FALSE),"")</f>
        <v/>
      </c>
      <c r="F92" s="64" t="str">
        <f>_xlfn.IFNA(IF(E92=FALSE,D92,IF(ISBLANK(B92),VLOOKUP(C92,'Reference data SID'!$N:$P,3,FALSE),VLOOKUP(B92,'Reference data SID'!$M:$P,4,FALSE))),"")</f>
        <v/>
      </c>
      <c r="G92" s="64" t="str">
        <f t="shared" si="17"/>
        <v/>
      </c>
      <c r="H92" s="38" t="str">
        <f>_xlfn.IFNA(VLOOKUP(F92,'Reference data SID'!L:M,2,FALSE),"")</f>
        <v/>
      </c>
      <c r="I92" s="38" t="str">
        <f>_xlfn.IFNA(VLOOKUP(F92,'Reference data SID'!L:N,3,FALSE),"")</f>
        <v/>
      </c>
      <c r="J92" s="38" t="str">
        <f>_xlfn.IFNA(VLOOKUP(F92,'Reference data SID'!L:O,4,FALSE),"")</f>
        <v/>
      </c>
      <c r="K92" s="50"/>
      <c r="L92" s="50"/>
      <c r="M92" s="50"/>
      <c r="N92" s="50"/>
      <c r="O92" s="50"/>
      <c r="P92" s="50"/>
      <c r="Q92" s="50"/>
      <c r="R92" s="50"/>
      <c r="S92" s="50"/>
      <c r="T92" s="73" t="str">
        <f t="shared" ca="1" si="18"/>
        <v/>
      </c>
      <c r="U92" s="65" t="str">
        <f>IF(LEN(D92)=0,"",SUMIFS('1.(Optional) tonnage per use'!O$6:O$503,'1.(Optional) tonnage per use'!$G$6:$G$503,CONCATENATE(D92,F92),'1.(Optional) tonnage per use'!$N$6:$N$503,K92))</f>
        <v/>
      </c>
      <c r="V92" s="47" t="str">
        <f>IF(LEN(D92)=0,"",SUMIFS('1.(Optional) tonnage per use'!P$6:P$503,'1.(Optional) tonnage per use'!$G$6:$G$503,CONCATENATE(D92,F92),'1.(Optional) tonnage per use'!$N$6:$N$503,K92))</f>
        <v/>
      </c>
      <c r="W92" s="47" t="str">
        <f>IF(LEN(D92)=0,"",SUMIFS('1.(Optional) tonnage per use'!Q$6:Q$503,'1.(Optional) tonnage per use'!$G$6:$G$503,CONCATENATE(D92,F92),'1.(Optional) tonnage per use'!$N$6:$N$503,K92))</f>
        <v/>
      </c>
      <c r="X92" s="117" t="str">
        <f>_xlfn.IFNA(VLOOKUP(A92,'Reference data SID'!D:E,2,FALSE),"")</f>
        <v/>
      </c>
      <c r="Y92" s="117" t="str">
        <f t="shared" si="19"/>
        <v>not ok</v>
      </c>
      <c r="Z92" s="117" t="str">
        <f t="shared" si="20"/>
        <v>not ok</v>
      </c>
      <c r="AA92" s="117" t="str">
        <f t="shared" si="21"/>
        <v>ok</v>
      </c>
      <c r="AB92" s="117" t="str">
        <f t="shared" si="22"/>
        <v>not ok</v>
      </c>
      <c r="AC92" s="117" t="str">
        <f t="shared" si="23"/>
        <v>_EC</v>
      </c>
      <c r="AD92" s="117" t="str">
        <f t="shared" si="24"/>
        <v>_CAS</v>
      </c>
      <c r="AE92" s="117" t="str">
        <f t="shared" si="25"/>
        <v/>
      </c>
      <c r="AF92" s="117" t="str">
        <f>IF(LEN(A92)&gt;1,IF(COUNTIFS($AE$6:AE$503,LEFT(AE92,250))&gt;1,"Duplicate entry: you have two rows for the same substance and year",""),"")</f>
        <v/>
      </c>
      <c r="AG92" s="117" t="str">
        <f>IF(LEN(A92)&gt;0,IF(ISNUMBER(MATCH(A92,Annex_I_II_entries,0)),"","The Entry name is not within the dropdown list, make sure that you have not copied and pasted overwritting the cell format (with its correponding dropdown list) in column A"),"")</f>
        <v/>
      </c>
      <c r="AH92" s="117" t="str">
        <f t="shared" ca="1" si="26"/>
        <v/>
      </c>
      <c r="AI92" s="117" t="str">
        <f t="shared" ca="1" si="27"/>
        <v/>
      </c>
      <c r="AJ92" s="117" t="str">
        <f t="shared" si="28"/>
        <v/>
      </c>
      <c r="AK92" s="117" t="str">
        <f t="shared" si="29"/>
        <v/>
      </c>
      <c r="AL92" s="117" t="str">
        <f t="shared" si="30"/>
        <v/>
      </c>
      <c r="AM92" s="117" t="str">
        <f t="shared" si="31"/>
        <v/>
      </c>
      <c r="AN92" s="117" t="str">
        <f t="shared" si="32"/>
        <v/>
      </c>
      <c r="AO92" s="117" t="str">
        <f t="shared" si="33"/>
        <v/>
      </c>
      <c r="AP92" s="87"/>
    </row>
    <row r="93" spans="1:42" x14ac:dyDescent="0.2">
      <c r="A93" s="37"/>
      <c r="B93" s="37"/>
      <c r="C93" s="37"/>
      <c r="D93" s="64" t="str">
        <f>_xlfn.IFNA(VLOOKUP(A93,'Reference data SID'!$D$2:$Q$673,14,FALSE),"")</f>
        <v/>
      </c>
      <c r="E93" s="64" t="str">
        <f>_xlfn.IFNA(VLOOKUP(D93,'Reference data SID'!$C$3:$E$673,3,FALSE),"")</f>
        <v/>
      </c>
      <c r="F93" s="64" t="str">
        <f>_xlfn.IFNA(IF(E93=FALSE,D93,IF(ISBLANK(B93),VLOOKUP(C93,'Reference data SID'!$N:$P,3,FALSE),VLOOKUP(B93,'Reference data SID'!$M:$P,4,FALSE))),"")</f>
        <v/>
      </c>
      <c r="G93" s="64" t="str">
        <f t="shared" si="17"/>
        <v/>
      </c>
      <c r="H93" s="38" t="str">
        <f>_xlfn.IFNA(VLOOKUP(F93,'Reference data SID'!L:M,2,FALSE),"")</f>
        <v/>
      </c>
      <c r="I93" s="38" t="str">
        <f>_xlfn.IFNA(VLOOKUP(F93,'Reference data SID'!L:N,3,FALSE),"")</f>
        <v/>
      </c>
      <c r="J93" s="38" t="str">
        <f>_xlfn.IFNA(VLOOKUP(F93,'Reference data SID'!L:O,4,FALSE),"")</f>
        <v/>
      </c>
      <c r="K93" s="50"/>
      <c r="L93" s="50"/>
      <c r="M93" s="50"/>
      <c r="N93" s="50"/>
      <c r="O93" s="50"/>
      <c r="P93" s="50"/>
      <c r="Q93" s="50"/>
      <c r="R93" s="50"/>
      <c r="S93" s="50"/>
      <c r="T93" s="73" t="str">
        <f t="shared" ca="1" si="18"/>
        <v/>
      </c>
      <c r="U93" s="65" t="str">
        <f>IF(LEN(D93)=0,"",SUMIFS('1.(Optional) tonnage per use'!O$6:O$503,'1.(Optional) tonnage per use'!$G$6:$G$503,CONCATENATE(D93,F93),'1.(Optional) tonnage per use'!$N$6:$N$503,K93))</f>
        <v/>
      </c>
      <c r="V93" s="47" t="str">
        <f>IF(LEN(D93)=0,"",SUMIFS('1.(Optional) tonnage per use'!P$6:P$503,'1.(Optional) tonnage per use'!$G$6:$G$503,CONCATENATE(D93,F93),'1.(Optional) tonnage per use'!$N$6:$N$503,K93))</f>
        <v/>
      </c>
      <c r="W93" s="47" t="str">
        <f>IF(LEN(D93)=0,"",SUMIFS('1.(Optional) tonnage per use'!Q$6:Q$503,'1.(Optional) tonnage per use'!$G$6:$G$503,CONCATENATE(D93,F93),'1.(Optional) tonnage per use'!$N$6:$N$503,K93))</f>
        <v/>
      </c>
      <c r="X93" s="117" t="str">
        <f>_xlfn.IFNA(VLOOKUP(A93,'Reference data SID'!D:E,2,FALSE),"")</f>
        <v/>
      </c>
      <c r="Y93" s="117" t="str">
        <f t="shared" si="19"/>
        <v>not ok</v>
      </c>
      <c r="Z93" s="117" t="str">
        <f t="shared" si="20"/>
        <v>not ok</v>
      </c>
      <c r="AA93" s="117" t="str">
        <f t="shared" si="21"/>
        <v>ok</v>
      </c>
      <c r="AB93" s="117" t="str">
        <f t="shared" si="22"/>
        <v>not ok</v>
      </c>
      <c r="AC93" s="117" t="str">
        <f t="shared" si="23"/>
        <v>_EC</v>
      </c>
      <c r="AD93" s="117" t="str">
        <f t="shared" si="24"/>
        <v>_CAS</v>
      </c>
      <c r="AE93" s="117" t="str">
        <f t="shared" si="25"/>
        <v/>
      </c>
      <c r="AF93" s="117" t="str">
        <f>IF(LEN(A93)&gt;1,IF(COUNTIFS($AE$6:AE$503,LEFT(AE93,250))&gt;1,"Duplicate entry: you have two rows for the same substance and year",""),"")</f>
        <v/>
      </c>
      <c r="AG93" s="117" t="str">
        <f>IF(LEN(A93)&gt;0,IF(ISNUMBER(MATCH(A93,Annex_I_II_entries,0)),"","The Entry name is not within the dropdown list, make sure that you have not copied and pasted overwritting the cell format (with its correponding dropdown list) in column A"),"")</f>
        <v/>
      </c>
      <c r="AH93" s="117" t="str">
        <f t="shared" ca="1" si="26"/>
        <v/>
      </c>
      <c r="AI93" s="117" t="str">
        <f t="shared" ca="1" si="27"/>
        <v/>
      </c>
      <c r="AJ93" s="117" t="str">
        <f t="shared" si="28"/>
        <v/>
      </c>
      <c r="AK93" s="117" t="str">
        <f t="shared" si="29"/>
        <v/>
      </c>
      <c r="AL93" s="117" t="str">
        <f t="shared" si="30"/>
        <v/>
      </c>
      <c r="AM93" s="117" t="str">
        <f t="shared" si="31"/>
        <v/>
      </c>
      <c r="AN93" s="117" t="str">
        <f t="shared" si="32"/>
        <v/>
      </c>
      <c r="AO93" s="117" t="str">
        <f t="shared" si="33"/>
        <v/>
      </c>
      <c r="AP93" s="87"/>
    </row>
    <row r="94" spans="1:42" x14ac:dyDescent="0.2">
      <c r="A94" s="37"/>
      <c r="B94" s="37"/>
      <c r="C94" s="37"/>
      <c r="D94" s="64" t="str">
        <f>_xlfn.IFNA(VLOOKUP(A94,'Reference data SID'!$D$2:$Q$673,14,FALSE),"")</f>
        <v/>
      </c>
      <c r="E94" s="64" t="str">
        <f>_xlfn.IFNA(VLOOKUP(D94,'Reference data SID'!$C$3:$E$673,3,FALSE),"")</f>
        <v/>
      </c>
      <c r="F94" s="64" t="str">
        <f>_xlfn.IFNA(IF(E94=FALSE,D94,IF(ISBLANK(B94),VLOOKUP(C94,'Reference data SID'!$N:$P,3,FALSE),VLOOKUP(B94,'Reference data SID'!$M:$P,4,FALSE))),"")</f>
        <v/>
      </c>
      <c r="G94" s="64" t="str">
        <f t="shared" si="17"/>
        <v/>
      </c>
      <c r="H94" s="38" t="str">
        <f>_xlfn.IFNA(VLOOKUP(F94,'Reference data SID'!L:M,2,FALSE),"")</f>
        <v/>
      </c>
      <c r="I94" s="38" t="str">
        <f>_xlfn.IFNA(VLOOKUP(F94,'Reference data SID'!L:N,3,FALSE),"")</f>
        <v/>
      </c>
      <c r="J94" s="38" t="str">
        <f>_xlfn.IFNA(VLOOKUP(F94,'Reference data SID'!L:O,4,FALSE),"")</f>
        <v/>
      </c>
      <c r="K94" s="50"/>
      <c r="L94" s="50"/>
      <c r="M94" s="50"/>
      <c r="N94" s="50"/>
      <c r="O94" s="50"/>
      <c r="P94" s="50"/>
      <c r="Q94" s="50"/>
      <c r="R94" s="50"/>
      <c r="S94" s="50"/>
      <c r="T94" s="73" t="str">
        <f t="shared" ca="1" si="18"/>
        <v/>
      </c>
      <c r="U94" s="65" t="str">
        <f>IF(LEN(D94)=0,"",SUMIFS('1.(Optional) tonnage per use'!O$6:O$503,'1.(Optional) tonnage per use'!$G$6:$G$503,CONCATENATE(D94,F94),'1.(Optional) tonnage per use'!$N$6:$N$503,K94))</f>
        <v/>
      </c>
      <c r="V94" s="47" t="str">
        <f>IF(LEN(D94)=0,"",SUMIFS('1.(Optional) tonnage per use'!P$6:P$503,'1.(Optional) tonnage per use'!$G$6:$G$503,CONCATENATE(D94,F94),'1.(Optional) tonnage per use'!$N$6:$N$503,K94))</f>
        <v/>
      </c>
      <c r="W94" s="47" t="str">
        <f>IF(LEN(D94)=0,"",SUMIFS('1.(Optional) tonnage per use'!Q$6:Q$503,'1.(Optional) tonnage per use'!$G$6:$G$503,CONCATENATE(D94,F94),'1.(Optional) tonnage per use'!$N$6:$N$503,K94))</f>
        <v/>
      </c>
      <c r="X94" s="117" t="str">
        <f>_xlfn.IFNA(VLOOKUP(A94,'Reference data SID'!D:E,2,FALSE),"")</f>
        <v/>
      </c>
      <c r="Y94" s="117" t="str">
        <f t="shared" si="19"/>
        <v>not ok</v>
      </c>
      <c r="Z94" s="117" t="str">
        <f t="shared" si="20"/>
        <v>not ok</v>
      </c>
      <c r="AA94" s="117" t="str">
        <f t="shared" si="21"/>
        <v>ok</v>
      </c>
      <c r="AB94" s="117" t="str">
        <f t="shared" si="22"/>
        <v>not ok</v>
      </c>
      <c r="AC94" s="117" t="str">
        <f t="shared" si="23"/>
        <v>_EC</v>
      </c>
      <c r="AD94" s="117" t="str">
        <f t="shared" si="24"/>
        <v>_CAS</v>
      </c>
      <c r="AE94" s="117" t="str">
        <f t="shared" si="25"/>
        <v/>
      </c>
      <c r="AF94" s="117" t="str">
        <f>IF(LEN(A94)&gt;1,IF(COUNTIFS($AE$6:AE$503,LEFT(AE94,250))&gt;1,"Duplicate entry: you have two rows for the same substance and year",""),"")</f>
        <v/>
      </c>
      <c r="AG94" s="117" t="str">
        <f>IF(LEN(A94)&gt;0,IF(ISNUMBER(MATCH(A94,Annex_I_II_entries,0)),"","The Entry name is not within the dropdown list, make sure that you have not copied and pasted overwritting the cell format (with its correponding dropdown list) in column A"),"")</f>
        <v/>
      </c>
      <c r="AH94" s="117" t="str">
        <f t="shared" ca="1" si="26"/>
        <v/>
      </c>
      <c r="AI94" s="117" t="str">
        <f t="shared" ca="1" si="27"/>
        <v/>
      </c>
      <c r="AJ94" s="117" t="str">
        <f t="shared" si="28"/>
        <v/>
      </c>
      <c r="AK94" s="117" t="str">
        <f t="shared" si="29"/>
        <v/>
      </c>
      <c r="AL94" s="117" t="str">
        <f t="shared" si="30"/>
        <v/>
      </c>
      <c r="AM94" s="117" t="str">
        <f t="shared" si="31"/>
        <v/>
      </c>
      <c r="AN94" s="117" t="str">
        <f t="shared" si="32"/>
        <v/>
      </c>
      <c r="AO94" s="117" t="str">
        <f t="shared" si="33"/>
        <v/>
      </c>
      <c r="AP94" s="87"/>
    </row>
    <row r="95" spans="1:42" x14ac:dyDescent="0.2">
      <c r="A95" s="37"/>
      <c r="B95" s="37"/>
      <c r="C95" s="37"/>
      <c r="D95" s="64" t="str">
        <f>_xlfn.IFNA(VLOOKUP(A95,'Reference data SID'!$D$2:$Q$673,14,FALSE),"")</f>
        <v/>
      </c>
      <c r="E95" s="64" t="str">
        <f>_xlfn.IFNA(VLOOKUP(D95,'Reference data SID'!$C$3:$E$673,3,FALSE),"")</f>
        <v/>
      </c>
      <c r="F95" s="64" t="str">
        <f>_xlfn.IFNA(IF(E95=FALSE,D95,IF(ISBLANK(B95),VLOOKUP(C95,'Reference data SID'!$N:$P,3,FALSE),VLOOKUP(B95,'Reference data SID'!$M:$P,4,FALSE))),"")</f>
        <v/>
      </c>
      <c r="G95" s="64" t="str">
        <f t="shared" si="17"/>
        <v/>
      </c>
      <c r="H95" s="38" t="str">
        <f>_xlfn.IFNA(VLOOKUP(F95,'Reference data SID'!L:M,2,FALSE),"")</f>
        <v/>
      </c>
      <c r="I95" s="38" t="str">
        <f>_xlfn.IFNA(VLOOKUP(F95,'Reference data SID'!L:N,3,FALSE),"")</f>
        <v/>
      </c>
      <c r="J95" s="38" t="str">
        <f>_xlfn.IFNA(VLOOKUP(F95,'Reference data SID'!L:O,4,FALSE),"")</f>
        <v/>
      </c>
      <c r="K95" s="50"/>
      <c r="L95" s="50"/>
      <c r="M95" s="50"/>
      <c r="N95" s="50"/>
      <c r="O95" s="50"/>
      <c r="P95" s="50"/>
      <c r="Q95" s="50"/>
      <c r="R95" s="50"/>
      <c r="S95" s="50"/>
      <c r="T95" s="73" t="str">
        <f t="shared" ca="1" si="18"/>
        <v/>
      </c>
      <c r="U95" s="65" t="str">
        <f>IF(LEN(D95)=0,"",SUMIFS('1.(Optional) tonnage per use'!O$6:O$503,'1.(Optional) tonnage per use'!$G$6:$G$503,CONCATENATE(D95,F95),'1.(Optional) tonnage per use'!$N$6:$N$503,K95))</f>
        <v/>
      </c>
      <c r="V95" s="47" t="str">
        <f>IF(LEN(D95)=0,"",SUMIFS('1.(Optional) tonnage per use'!P$6:P$503,'1.(Optional) tonnage per use'!$G$6:$G$503,CONCATENATE(D95,F95),'1.(Optional) tonnage per use'!$N$6:$N$503,K95))</f>
        <v/>
      </c>
      <c r="W95" s="47" t="str">
        <f>IF(LEN(D95)=0,"",SUMIFS('1.(Optional) tonnage per use'!Q$6:Q$503,'1.(Optional) tonnage per use'!$G$6:$G$503,CONCATENATE(D95,F95),'1.(Optional) tonnage per use'!$N$6:$N$503,K95))</f>
        <v/>
      </c>
      <c r="X95" s="117" t="str">
        <f>_xlfn.IFNA(VLOOKUP(A95,'Reference data SID'!D:E,2,FALSE),"")</f>
        <v/>
      </c>
      <c r="Y95" s="117" t="str">
        <f t="shared" si="19"/>
        <v>not ok</v>
      </c>
      <c r="Z95" s="117" t="str">
        <f t="shared" si="20"/>
        <v>not ok</v>
      </c>
      <c r="AA95" s="117" t="str">
        <f t="shared" si="21"/>
        <v>ok</v>
      </c>
      <c r="AB95" s="117" t="str">
        <f t="shared" si="22"/>
        <v>not ok</v>
      </c>
      <c r="AC95" s="117" t="str">
        <f t="shared" si="23"/>
        <v>_EC</v>
      </c>
      <c r="AD95" s="117" t="str">
        <f t="shared" si="24"/>
        <v>_CAS</v>
      </c>
      <c r="AE95" s="117" t="str">
        <f t="shared" si="25"/>
        <v/>
      </c>
      <c r="AF95" s="117" t="str">
        <f>IF(LEN(A95)&gt;1,IF(COUNTIFS($AE$6:AE$503,LEFT(AE95,250))&gt;1,"Duplicate entry: you have two rows for the same substance and year",""),"")</f>
        <v/>
      </c>
      <c r="AG95" s="117" t="str">
        <f>IF(LEN(A95)&gt;0,IF(ISNUMBER(MATCH(A95,Annex_I_II_entries,0)),"","The Entry name is not within the dropdown list, make sure that you have not copied and pasted overwritting the cell format (with its correponding dropdown list) in column A"),"")</f>
        <v/>
      </c>
      <c r="AH95" s="117" t="str">
        <f t="shared" ca="1" si="26"/>
        <v/>
      </c>
      <c r="AI95" s="117" t="str">
        <f t="shared" ca="1" si="27"/>
        <v/>
      </c>
      <c r="AJ95" s="117" t="str">
        <f t="shared" si="28"/>
        <v/>
      </c>
      <c r="AK95" s="117" t="str">
        <f t="shared" si="29"/>
        <v/>
      </c>
      <c r="AL95" s="117" t="str">
        <f t="shared" si="30"/>
        <v/>
      </c>
      <c r="AM95" s="117" t="str">
        <f t="shared" si="31"/>
        <v/>
      </c>
      <c r="AN95" s="117" t="str">
        <f t="shared" si="32"/>
        <v/>
      </c>
      <c r="AO95" s="117" t="str">
        <f t="shared" si="33"/>
        <v/>
      </c>
      <c r="AP95" s="87"/>
    </row>
    <row r="96" spans="1:42" x14ac:dyDescent="0.2">
      <c r="A96" s="37"/>
      <c r="B96" s="37"/>
      <c r="C96" s="37"/>
      <c r="D96" s="64" t="str">
        <f>_xlfn.IFNA(VLOOKUP(A96,'Reference data SID'!$D$2:$Q$673,14,FALSE),"")</f>
        <v/>
      </c>
      <c r="E96" s="64" t="str">
        <f>_xlfn.IFNA(VLOOKUP(D96,'Reference data SID'!$C$3:$E$673,3,FALSE),"")</f>
        <v/>
      </c>
      <c r="F96" s="64" t="str">
        <f>_xlfn.IFNA(IF(E96=FALSE,D96,IF(ISBLANK(B96),VLOOKUP(C96,'Reference data SID'!$N:$P,3,FALSE),VLOOKUP(B96,'Reference data SID'!$M:$P,4,FALSE))),"")</f>
        <v/>
      </c>
      <c r="G96" s="64" t="str">
        <f t="shared" si="17"/>
        <v/>
      </c>
      <c r="H96" s="38" t="str">
        <f>_xlfn.IFNA(VLOOKUP(F96,'Reference data SID'!L:M,2,FALSE),"")</f>
        <v/>
      </c>
      <c r="I96" s="38" t="str">
        <f>_xlfn.IFNA(VLOOKUP(F96,'Reference data SID'!L:N,3,FALSE),"")</f>
        <v/>
      </c>
      <c r="J96" s="38" t="str">
        <f>_xlfn.IFNA(VLOOKUP(F96,'Reference data SID'!L:O,4,FALSE),"")</f>
        <v/>
      </c>
      <c r="K96" s="50"/>
      <c r="L96" s="50"/>
      <c r="M96" s="50"/>
      <c r="N96" s="50"/>
      <c r="O96" s="50"/>
      <c r="P96" s="50"/>
      <c r="Q96" s="50"/>
      <c r="R96" s="50"/>
      <c r="S96" s="50"/>
      <c r="T96" s="73" t="str">
        <f t="shared" ca="1" si="18"/>
        <v/>
      </c>
      <c r="U96" s="65" t="str">
        <f>IF(LEN(D96)=0,"",SUMIFS('1.(Optional) tonnage per use'!O$6:O$503,'1.(Optional) tonnage per use'!$G$6:$G$503,CONCATENATE(D96,F96),'1.(Optional) tonnage per use'!$N$6:$N$503,K96))</f>
        <v/>
      </c>
      <c r="V96" s="47" t="str">
        <f>IF(LEN(D96)=0,"",SUMIFS('1.(Optional) tonnage per use'!P$6:P$503,'1.(Optional) tonnage per use'!$G$6:$G$503,CONCATENATE(D96,F96),'1.(Optional) tonnage per use'!$N$6:$N$503,K96))</f>
        <v/>
      </c>
      <c r="W96" s="47" t="str">
        <f>IF(LEN(D96)=0,"",SUMIFS('1.(Optional) tonnage per use'!Q$6:Q$503,'1.(Optional) tonnage per use'!$G$6:$G$503,CONCATENATE(D96,F96),'1.(Optional) tonnage per use'!$N$6:$N$503,K96))</f>
        <v/>
      </c>
      <c r="X96" s="117" t="str">
        <f>_xlfn.IFNA(VLOOKUP(A96,'Reference data SID'!D:E,2,FALSE),"")</f>
        <v/>
      </c>
      <c r="Y96" s="117" t="str">
        <f t="shared" si="19"/>
        <v>not ok</v>
      </c>
      <c r="Z96" s="117" t="str">
        <f t="shared" si="20"/>
        <v>not ok</v>
      </c>
      <c r="AA96" s="117" t="str">
        <f t="shared" si="21"/>
        <v>ok</v>
      </c>
      <c r="AB96" s="117" t="str">
        <f t="shared" si="22"/>
        <v>not ok</v>
      </c>
      <c r="AC96" s="117" t="str">
        <f t="shared" si="23"/>
        <v>_EC</v>
      </c>
      <c r="AD96" s="117" t="str">
        <f t="shared" si="24"/>
        <v>_CAS</v>
      </c>
      <c r="AE96" s="117" t="str">
        <f t="shared" si="25"/>
        <v/>
      </c>
      <c r="AF96" s="117" t="str">
        <f>IF(LEN(A96)&gt;1,IF(COUNTIFS($AE$6:AE$503,LEFT(AE96,250))&gt;1,"Duplicate entry: you have two rows for the same substance and year",""),"")</f>
        <v/>
      </c>
      <c r="AG96" s="117" t="str">
        <f>IF(LEN(A96)&gt;0,IF(ISNUMBER(MATCH(A96,Annex_I_II_entries,0)),"","The Entry name is not within the dropdown list, make sure that you have not copied and pasted overwritting the cell format (with its correponding dropdown list) in column A"),"")</f>
        <v/>
      </c>
      <c r="AH96" s="117" t="str">
        <f t="shared" ca="1" si="26"/>
        <v/>
      </c>
      <c r="AI96" s="117" t="str">
        <f t="shared" ca="1" si="27"/>
        <v/>
      </c>
      <c r="AJ96" s="117" t="str">
        <f t="shared" si="28"/>
        <v/>
      </c>
      <c r="AK96" s="117" t="str">
        <f t="shared" si="29"/>
        <v/>
      </c>
      <c r="AL96" s="117" t="str">
        <f t="shared" si="30"/>
        <v/>
      </c>
      <c r="AM96" s="117" t="str">
        <f t="shared" si="31"/>
        <v/>
      </c>
      <c r="AN96" s="117" t="str">
        <f t="shared" si="32"/>
        <v/>
      </c>
      <c r="AO96" s="117" t="str">
        <f t="shared" si="33"/>
        <v/>
      </c>
      <c r="AP96" s="87"/>
    </row>
    <row r="97" spans="1:42" x14ac:dyDescent="0.2">
      <c r="A97" s="37"/>
      <c r="B97" s="37"/>
      <c r="C97" s="37"/>
      <c r="D97" s="64" t="str">
        <f>_xlfn.IFNA(VLOOKUP(A97,'Reference data SID'!$D$2:$Q$673,14,FALSE),"")</f>
        <v/>
      </c>
      <c r="E97" s="64" t="str">
        <f>_xlfn.IFNA(VLOOKUP(D97,'Reference data SID'!$C$3:$E$673,3,FALSE),"")</f>
        <v/>
      </c>
      <c r="F97" s="64" t="str">
        <f>_xlfn.IFNA(IF(E97=FALSE,D97,IF(ISBLANK(B97),VLOOKUP(C97,'Reference data SID'!$N:$P,3,FALSE),VLOOKUP(B97,'Reference data SID'!$M:$P,4,FALSE))),"")</f>
        <v/>
      </c>
      <c r="G97" s="64" t="str">
        <f t="shared" si="17"/>
        <v/>
      </c>
      <c r="H97" s="38" t="str">
        <f>_xlfn.IFNA(VLOOKUP(F97,'Reference data SID'!L:M,2,FALSE),"")</f>
        <v/>
      </c>
      <c r="I97" s="38" t="str">
        <f>_xlfn.IFNA(VLOOKUP(F97,'Reference data SID'!L:N,3,FALSE),"")</f>
        <v/>
      </c>
      <c r="J97" s="38" t="str">
        <f>_xlfn.IFNA(VLOOKUP(F97,'Reference data SID'!L:O,4,FALSE),"")</f>
        <v/>
      </c>
      <c r="K97" s="50"/>
      <c r="L97" s="50"/>
      <c r="M97" s="50"/>
      <c r="N97" s="50"/>
      <c r="O97" s="50"/>
      <c r="P97" s="50"/>
      <c r="Q97" s="50"/>
      <c r="R97" s="50"/>
      <c r="S97" s="50"/>
      <c r="T97" s="73" t="str">
        <f t="shared" ca="1" si="18"/>
        <v/>
      </c>
      <c r="U97" s="65" t="str">
        <f>IF(LEN(D97)=0,"",SUMIFS('1.(Optional) tonnage per use'!O$6:O$503,'1.(Optional) tonnage per use'!$G$6:$G$503,CONCATENATE(D97,F97),'1.(Optional) tonnage per use'!$N$6:$N$503,K97))</f>
        <v/>
      </c>
      <c r="V97" s="47" t="str">
        <f>IF(LEN(D97)=0,"",SUMIFS('1.(Optional) tonnage per use'!P$6:P$503,'1.(Optional) tonnage per use'!$G$6:$G$503,CONCATENATE(D97,F97),'1.(Optional) tonnage per use'!$N$6:$N$503,K97))</f>
        <v/>
      </c>
      <c r="W97" s="47" t="str">
        <f>IF(LEN(D97)=0,"",SUMIFS('1.(Optional) tonnage per use'!Q$6:Q$503,'1.(Optional) tonnage per use'!$G$6:$G$503,CONCATENATE(D97,F97),'1.(Optional) tonnage per use'!$N$6:$N$503,K97))</f>
        <v/>
      </c>
      <c r="X97" s="117" t="str">
        <f>_xlfn.IFNA(VLOOKUP(A97,'Reference data SID'!D:E,2,FALSE),"")</f>
        <v/>
      </c>
      <c r="Y97" s="117" t="str">
        <f t="shared" si="19"/>
        <v>not ok</v>
      </c>
      <c r="Z97" s="117" t="str">
        <f t="shared" si="20"/>
        <v>not ok</v>
      </c>
      <c r="AA97" s="117" t="str">
        <f t="shared" si="21"/>
        <v>ok</v>
      </c>
      <c r="AB97" s="117" t="str">
        <f t="shared" si="22"/>
        <v>not ok</v>
      </c>
      <c r="AC97" s="117" t="str">
        <f t="shared" si="23"/>
        <v>_EC</v>
      </c>
      <c r="AD97" s="117" t="str">
        <f t="shared" si="24"/>
        <v>_CAS</v>
      </c>
      <c r="AE97" s="117" t="str">
        <f t="shared" si="25"/>
        <v/>
      </c>
      <c r="AF97" s="117" t="str">
        <f>IF(LEN(A97)&gt;1,IF(COUNTIFS($AE$6:AE$503,LEFT(AE97,250))&gt;1,"Duplicate entry: you have two rows for the same substance and year",""),"")</f>
        <v/>
      </c>
      <c r="AG97" s="117" t="str">
        <f>IF(LEN(A97)&gt;0,IF(ISNUMBER(MATCH(A97,Annex_I_II_entries,0)),"","The Entry name is not within the dropdown list, make sure that you have not copied and pasted overwritting the cell format (with its correponding dropdown list) in column A"),"")</f>
        <v/>
      </c>
      <c r="AH97" s="117" t="str">
        <f t="shared" ca="1" si="26"/>
        <v/>
      </c>
      <c r="AI97" s="117" t="str">
        <f t="shared" ca="1" si="27"/>
        <v/>
      </c>
      <c r="AJ97" s="117" t="str">
        <f t="shared" si="28"/>
        <v/>
      </c>
      <c r="AK97" s="117" t="str">
        <f t="shared" si="29"/>
        <v/>
      </c>
      <c r="AL97" s="117" t="str">
        <f t="shared" si="30"/>
        <v/>
      </c>
      <c r="AM97" s="117" t="str">
        <f t="shared" si="31"/>
        <v/>
      </c>
      <c r="AN97" s="117" t="str">
        <f t="shared" si="32"/>
        <v/>
      </c>
      <c r="AO97" s="117" t="str">
        <f t="shared" si="33"/>
        <v/>
      </c>
      <c r="AP97" s="87"/>
    </row>
    <row r="98" spans="1:42" x14ac:dyDescent="0.2">
      <c r="A98" s="37"/>
      <c r="B98" s="37"/>
      <c r="C98" s="37"/>
      <c r="D98" s="64" t="str">
        <f>_xlfn.IFNA(VLOOKUP(A98,'Reference data SID'!$D$2:$Q$673,14,FALSE),"")</f>
        <v/>
      </c>
      <c r="E98" s="64" t="str">
        <f>_xlfn.IFNA(VLOOKUP(D98,'Reference data SID'!$C$3:$E$673,3,FALSE),"")</f>
        <v/>
      </c>
      <c r="F98" s="64" t="str">
        <f>_xlfn.IFNA(IF(E98=FALSE,D98,IF(ISBLANK(B98),VLOOKUP(C98,'Reference data SID'!$N:$P,3,FALSE),VLOOKUP(B98,'Reference data SID'!$M:$P,4,FALSE))),"")</f>
        <v/>
      </c>
      <c r="G98" s="64" t="str">
        <f t="shared" si="17"/>
        <v/>
      </c>
      <c r="H98" s="38" t="str">
        <f>_xlfn.IFNA(VLOOKUP(F98,'Reference data SID'!L:M,2,FALSE),"")</f>
        <v/>
      </c>
      <c r="I98" s="38" t="str">
        <f>_xlfn.IFNA(VLOOKUP(F98,'Reference data SID'!L:N,3,FALSE),"")</f>
        <v/>
      </c>
      <c r="J98" s="38" t="str">
        <f>_xlfn.IFNA(VLOOKUP(F98,'Reference data SID'!L:O,4,FALSE),"")</f>
        <v/>
      </c>
      <c r="K98" s="50"/>
      <c r="L98" s="50"/>
      <c r="M98" s="50"/>
      <c r="N98" s="50"/>
      <c r="O98" s="50"/>
      <c r="P98" s="50"/>
      <c r="Q98" s="50"/>
      <c r="R98" s="50"/>
      <c r="S98" s="50"/>
      <c r="T98" s="73" t="str">
        <f t="shared" ca="1" si="18"/>
        <v/>
      </c>
      <c r="U98" s="65" t="str">
        <f>IF(LEN(D98)=0,"",SUMIFS('1.(Optional) tonnage per use'!O$6:O$503,'1.(Optional) tonnage per use'!$G$6:$G$503,CONCATENATE(D98,F98),'1.(Optional) tonnage per use'!$N$6:$N$503,K98))</f>
        <v/>
      </c>
      <c r="V98" s="47" t="str">
        <f>IF(LEN(D98)=0,"",SUMIFS('1.(Optional) tonnage per use'!P$6:P$503,'1.(Optional) tonnage per use'!$G$6:$G$503,CONCATENATE(D98,F98),'1.(Optional) tonnage per use'!$N$6:$N$503,K98))</f>
        <v/>
      </c>
      <c r="W98" s="47" t="str">
        <f>IF(LEN(D98)=0,"",SUMIFS('1.(Optional) tonnage per use'!Q$6:Q$503,'1.(Optional) tonnage per use'!$G$6:$G$503,CONCATENATE(D98,F98),'1.(Optional) tonnage per use'!$N$6:$N$503,K98))</f>
        <v/>
      </c>
      <c r="X98" s="117" t="str">
        <f>_xlfn.IFNA(VLOOKUP(A98,'Reference data SID'!D:E,2,FALSE),"")</f>
        <v/>
      </c>
      <c r="Y98" s="117" t="str">
        <f t="shared" si="19"/>
        <v>not ok</v>
      </c>
      <c r="Z98" s="117" t="str">
        <f t="shared" si="20"/>
        <v>not ok</v>
      </c>
      <c r="AA98" s="117" t="str">
        <f t="shared" si="21"/>
        <v>ok</v>
      </c>
      <c r="AB98" s="117" t="str">
        <f t="shared" si="22"/>
        <v>not ok</v>
      </c>
      <c r="AC98" s="117" t="str">
        <f t="shared" si="23"/>
        <v>_EC</v>
      </c>
      <c r="AD98" s="117" t="str">
        <f t="shared" si="24"/>
        <v>_CAS</v>
      </c>
      <c r="AE98" s="117" t="str">
        <f t="shared" si="25"/>
        <v/>
      </c>
      <c r="AF98" s="117" t="str">
        <f>IF(LEN(A98)&gt;1,IF(COUNTIFS($AE$6:AE$503,LEFT(AE98,250))&gt;1,"Duplicate entry: you have two rows for the same substance and year",""),"")</f>
        <v/>
      </c>
      <c r="AG98" s="117" t="str">
        <f>IF(LEN(A98)&gt;0,IF(ISNUMBER(MATCH(A98,Annex_I_II_entries,0)),"","The Entry name is not within the dropdown list, make sure that you have not copied and pasted overwritting the cell format (with its correponding dropdown list) in column A"),"")</f>
        <v/>
      </c>
      <c r="AH98" s="117" t="str">
        <f t="shared" ca="1" si="26"/>
        <v/>
      </c>
      <c r="AI98" s="117" t="str">
        <f t="shared" ca="1" si="27"/>
        <v/>
      </c>
      <c r="AJ98" s="117" t="str">
        <f t="shared" si="28"/>
        <v/>
      </c>
      <c r="AK98" s="117" t="str">
        <f t="shared" si="29"/>
        <v/>
      </c>
      <c r="AL98" s="117" t="str">
        <f t="shared" si="30"/>
        <v/>
      </c>
      <c r="AM98" s="117" t="str">
        <f t="shared" si="31"/>
        <v/>
      </c>
      <c r="AN98" s="117" t="str">
        <f t="shared" si="32"/>
        <v/>
      </c>
      <c r="AO98" s="117" t="str">
        <f t="shared" si="33"/>
        <v/>
      </c>
      <c r="AP98" s="87"/>
    </row>
    <row r="99" spans="1:42" x14ac:dyDescent="0.2">
      <c r="A99" s="37"/>
      <c r="B99" s="37"/>
      <c r="C99" s="37"/>
      <c r="D99" s="64" t="str">
        <f>_xlfn.IFNA(VLOOKUP(A99,'Reference data SID'!$D$2:$Q$673,14,FALSE),"")</f>
        <v/>
      </c>
      <c r="E99" s="64" t="str">
        <f>_xlfn.IFNA(VLOOKUP(D99,'Reference data SID'!$C$3:$E$673,3,FALSE),"")</f>
        <v/>
      </c>
      <c r="F99" s="64" t="str">
        <f>_xlfn.IFNA(IF(E99=FALSE,D99,IF(ISBLANK(B99),VLOOKUP(C99,'Reference data SID'!$N:$P,3,FALSE),VLOOKUP(B99,'Reference data SID'!$M:$P,4,FALSE))),"")</f>
        <v/>
      </c>
      <c r="G99" s="64" t="str">
        <f t="shared" si="17"/>
        <v/>
      </c>
      <c r="H99" s="38" t="str">
        <f>_xlfn.IFNA(VLOOKUP(F99,'Reference data SID'!L:M,2,FALSE),"")</f>
        <v/>
      </c>
      <c r="I99" s="38" t="str">
        <f>_xlfn.IFNA(VLOOKUP(F99,'Reference data SID'!L:N,3,FALSE),"")</f>
        <v/>
      </c>
      <c r="J99" s="38" t="str">
        <f>_xlfn.IFNA(VLOOKUP(F99,'Reference data SID'!L:O,4,FALSE),"")</f>
        <v/>
      </c>
      <c r="K99" s="50"/>
      <c r="L99" s="50"/>
      <c r="M99" s="50"/>
      <c r="N99" s="50"/>
      <c r="O99" s="50"/>
      <c r="P99" s="50"/>
      <c r="Q99" s="50"/>
      <c r="R99" s="50"/>
      <c r="S99" s="50"/>
      <c r="T99" s="73" t="str">
        <f t="shared" ca="1" si="18"/>
        <v/>
      </c>
      <c r="U99" s="65" t="str">
        <f>IF(LEN(D99)=0,"",SUMIFS('1.(Optional) tonnage per use'!O$6:O$503,'1.(Optional) tonnage per use'!$G$6:$G$503,CONCATENATE(D99,F99),'1.(Optional) tonnage per use'!$N$6:$N$503,K99))</f>
        <v/>
      </c>
      <c r="V99" s="47" t="str">
        <f>IF(LEN(D99)=0,"",SUMIFS('1.(Optional) tonnage per use'!P$6:P$503,'1.(Optional) tonnage per use'!$G$6:$G$503,CONCATENATE(D99,F99),'1.(Optional) tonnage per use'!$N$6:$N$503,K99))</f>
        <v/>
      </c>
      <c r="W99" s="47" t="str">
        <f>IF(LEN(D99)=0,"",SUMIFS('1.(Optional) tonnage per use'!Q$6:Q$503,'1.(Optional) tonnage per use'!$G$6:$G$503,CONCATENATE(D99,F99),'1.(Optional) tonnage per use'!$N$6:$N$503,K99))</f>
        <v/>
      </c>
      <c r="X99" s="117" t="str">
        <f>_xlfn.IFNA(VLOOKUP(A99,'Reference data SID'!D:E,2,FALSE),"")</f>
        <v/>
      </c>
      <c r="Y99" s="117" t="str">
        <f t="shared" si="19"/>
        <v>not ok</v>
      </c>
      <c r="Z99" s="117" t="str">
        <f t="shared" si="20"/>
        <v>not ok</v>
      </c>
      <c r="AA99" s="117" t="str">
        <f t="shared" si="21"/>
        <v>ok</v>
      </c>
      <c r="AB99" s="117" t="str">
        <f t="shared" si="22"/>
        <v>not ok</v>
      </c>
      <c r="AC99" s="117" t="str">
        <f t="shared" si="23"/>
        <v>_EC</v>
      </c>
      <c r="AD99" s="117" t="str">
        <f t="shared" si="24"/>
        <v>_CAS</v>
      </c>
      <c r="AE99" s="117" t="str">
        <f t="shared" si="25"/>
        <v/>
      </c>
      <c r="AF99" s="117" t="str">
        <f>IF(LEN(A99)&gt;1,IF(COUNTIFS($AE$6:AE$503,LEFT(AE99,250))&gt;1,"Duplicate entry: you have two rows for the same substance and year",""),"")</f>
        <v/>
      </c>
      <c r="AG99" s="117" t="str">
        <f>IF(LEN(A99)&gt;0,IF(ISNUMBER(MATCH(A99,Annex_I_II_entries,0)),"","The Entry name is not within the dropdown list, make sure that you have not copied and pasted overwritting the cell format (with its correponding dropdown list) in column A"),"")</f>
        <v/>
      </c>
      <c r="AH99" s="117" t="str">
        <f t="shared" ca="1" si="26"/>
        <v/>
      </c>
      <c r="AI99" s="117" t="str">
        <f t="shared" ca="1" si="27"/>
        <v/>
      </c>
      <c r="AJ99" s="117" t="str">
        <f t="shared" si="28"/>
        <v/>
      </c>
      <c r="AK99" s="117" t="str">
        <f t="shared" si="29"/>
        <v/>
      </c>
      <c r="AL99" s="117" t="str">
        <f t="shared" si="30"/>
        <v/>
      </c>
      <c r="AM99" s="117" t="str">
        <f t="shared" si="31"/>
        <v/>
      </c>
      <c r="AN99" s="117" t="str">
        <f t="shared" si="32"/>
        <v/>
      </c>
      <c r="AO99" s="117" t="str">
        <f t="shared" si="33"/>
        <v/>
      </c>
      <c r="AP99" s="87"/>
    </row>
    <row r="100" spans="1:42" x14ac:dyDescent="0.2">
      <c r="A100" s="37"/>
      <c r="B100" s="37"/>
      <c r="C100" s="37"/>
      <c r="D100" s="64" t="str">
        <f>_xlfn.IFNA(VLOOKUP(A100,'Reference data SID'!$D$2:$Q$673,14,FALSE),"")</f>
        <v/>
      </c>
      <c r="E100" s="64" t="str">
        <f>_xlfn.IFNA(VLOOKUP(D100,'Reference data SID'!$C$3:$E$673,3,FALSE),"")</f>
        <v/>
      </c>
      <c r="F100" s="64" t="str">
        <f>_xlfn.IFNA(IF(E100=FALSE,D100,IF(ISBLANK(B100),VLOOKUP(C100,'Reference data SID'!$N:$P,3,FALSE),VLOOKUP(B100,'Reference data SID'!$M:$P,4,FALSE))),"")</f>
        <v/>
      </c>
      <c r="G100" s="64" t="str">
        <f t="shared" si="17"/>
        <v/>
      </c>
      <c r="H100" s="38" t="str">
        <f>_xlfn.IFNA(VLOOKUP(F100,'Reference data SID'!L:M,2,FALSE),"")</f>
        <v/>
      </c>
      <c r="I100" s="38" t="str">
        <f>_xlfn.IFNA(VLOOKUP(F100,'Reference data SID'!L:N,3,FALSE),"")</f>
        <v/>
      </c>
      <c r="J100" s="38" t="str">
        <f>_xlfn.IFNA(VLOOKUP(F100,'Reference data SID'!L:O,4,FALSE),"")</f>
        <v/>
      </c>
      <c r="K100" s="50"/>
      <c r="L100" s="50"/>
      <c r="M100" s="50"/>
      <c r="N100" s="50"/>
      <c r="O100" s="50"/>
      <c r="P100" s="50"/>
      <c r="Q100" s="50"/>
      <c r="R100" s="50"/>
      <c r="S100" s="50"/>
      <c r="T100" s="73" t="str">
        <f t="shared" ca="1" si="18"/>
        <v/>
      </c>
      <c r="U100" s="65" t="str">
        <f>IF(LEN(D100)=0,"",SUMIFS('1.(Optional) tonnage per use'!O$6:O$503,'1.(Optional) tonnage per use'!$G$6:$G$503,CONCATENATE(D100,F100),'1.(Optional) tonnage per use'!$N$6:$N$503,K100))</f>
        <v/>
      </c>
      <c r="V100" s="47" t="str">
        <f>IF(LEN(D100)=0,"",SUMIFS('1.(Optional) tonnage per use'!P$6:P$503,'1.(Optional) tonnage per use'!$G$6:$G$503,CONCATENATE(D100,F100),'1.(Optional) tonnage per use'!$N$6:$N$503,K100))</f>
        <v/>
      </c>
      <c r="W100" s="47" t="str">
        <f>IF(LEN(D100)=0,"",SUMIFS('1.(Optional) tonnage per use'!Q$6:Q$503,'1.(Optional) tonnage per use'!$G$6:$G$503,CONCATENATE(D100,F100),'1.(Optional) tonnage per use'!$N$6:$N$503,K100))</f>
        <v/>
      </c>
      <c r="X100" s="117" t="str">
        <f>_xlfn.IFNA(VLOOKUP(A100,'Reference data SID'!D:E,2,FALSE),"")</f>
        <v/>
      </c>
      <c r="Y100" s="117" t="str">
        <f t="shared" si="19"/>
        <v>not ok</v>
      </c>
      <c r="Z100" s="117" t="str">
        <f t="shared" si="20"/>
        <v>not ok</v>
      </c>
      <c r="AA100" s="117" t="str">
        <f t="shared" si="21"/>
        <v>ok</v>
      </c>
      <c r="AB100" s="117" t="str">
        <f t="shared" si="22"/>
        <v>not ok</v>
      </c>
      <c r="AC100" s="117" t="str">
        <f t="shared" si="23"/>
        <v>_EC</v>
      </c>
      <c r="AD100" s="117" t="str">
        <f t="shared" si="24"/>
        <v>_CAS</v>
      </c>
      <c r="AE100" s="117" t="str">
        <f t="shared" si="25"/>
        <v/>
      </c>
      <c r="AF100" s="117" t="str">
        <f>IF(LEN(A100)&gt;1,IF(COUNTIFS($AE$6:AE$503,LEFT(AE100,250))&gt;1,"Duplicate entry: you have two rows for the same substance and year",""),"")</f>
        <v/>
      </c>
      <c r="AG100" s="117" t="str">
        <f>IF(LEN(A100)&gt;0,IF(ISNUMBER(MATCH(A100,Annex_I_II_entries,0)),"","The Entry name is not within the dropdown list, make sure that you have not copied and pasted overwritting the cell format (with its correponding dropdown list) in column A"),"")</f>
        <v/>
      </c>
      <c r="AH100" s="117" t="str">
        <f t="shared" ca="1" si="26"/>
        <v/>
      </c>
      <c r="AI100" s="117" t="str">
        <f t="shared" ca="1" si="27"/>
        <v/>
      </c>
      <c r="AJ100" s="117" t="str">
        <f t="shared" si="28"/>
        <v/>
      </c>
      <c r="AK100" s="117" t="str">
        <f t="shared" si="29"/>
        <v/>
      </c>
      <c r="AL100" s="117" t="str">
        <f t="shared" si="30"/>
        <v/>
      </c>
      <c r="AM100" s="117" t="str">
        <f t="shared" si="31"/>
        <v/>
      </c>
      <c r="AN100" s="117" t="str">
        <f t="shared" si="32"/>
        <v/>
      </c>
      <c r="AO100" s="117" t="str">
        <f t="shared" si="33"/>
        <v/>
      </c>
      <c r="AP100" s="87"/>
    </row>
    <row r="101" spans="1:42" x14ac:dyDescent="0.2">
      <c r="A101" s="37"/>
      <c r="B101" s="37"/>
      <c r="C101" s="37"/>
      <c r="D101" s="64" t="str">
        <f>_xlfn.IFNA(VLOOKUP(A101,'Reference data SID'!$D$2:$Q$673,14,FALSE),"")</f>
        <v/>
      </c>
      <c r="E101" s="64" t="str">
        <f>_xlfn.IFNA(VLOOKUP(D101,'Reference data SID'!$C$3:$E$673,3,FALSE),"")</f>
        <v/>
      </c>
      <c r="F101" s="64" t="str">
        <f>_xlfn.IFNA(IF(E101=FALSE,D101,IF(ISBLANK(B101),VLOOKUP(C101,'Reference data SID'!$N:$P,3,FALSE),VLOOKUP(B101,'Reference data SID'!$M:$P,4,FALSE))),"")</f>
        <v/>
      </c>
      <c r="G101" s="64" t="str">
        <f t="shared" si="17"/>
        <v/>
      </c>
      <c r="H101" s="38" t="str">
        <f>_xlfn.IFNA(VLOOKUP(F101,'Reference data SID'!L:M,2,FALSE),"")</f>
        <v/>
      </c>
      <c r="I101" s="38" t="str">
        <f>_xlfn.IFNA(VLOOKUP(F101,'Reference data SID'!L:N,3,FALSE),"")</f>
        <v/>
      </c>
      <c r="J101" s="38" t="str">
        <f>_xlfn.IFNA(VLOOKUP(F101,'Reference data SID'!L:O,4,FALSE),"")</f>
        <v/>
      </c>
      <c r="K101" s="50"/>
      <c r="L101" s="50"/>
      <c r="M101" s="50"/>
      <c r="N101" s="50"/>
      <c r="O101" s="50"/>
      <c r="P101" s="50"/>
      <c r="Q101" s="50"/>
      <c r="R101" s="50"/>
      <c r="S101" s="50"/>
      <c r="T101" s="73" t="str">
        <f t="shared" ca="1" si="18"/>
        <v/>
      </c>
      <c r="U101" s="65" t="str">
        <f>IF(LEN(D101)=0,"",SUMIFS('1.(Optional) tonnage per use'!O$6:O$503,'1.(Optional) tonnage per use'!$G$6:$G$503,CONCATENATE(D101,F101),'1.(Optional) tonnage per use'!$N$6:$N$503,K101))</f>
        <v/>
      </c>
      <c r="V101" s="47" t="str">
        <f>IF(LEN(D101)=0,"",SUMIFS('1.(Optional) tonnage per use'!P$6:P$503,'1.(Optional) tonnage per use'!$G$6:$G$503,CONCATENATE(D101,F101),'1.(Optional) tonnage per use'!$N$6:$N$503,K101))</f>
        <v/>
      </c>
      <c r="W101" s="47" t="str">
        <f>IF(LEN(D101)=0,"",SUMIFS('1.(Optional) tonnage per use'!Q$6:Q$503,'1.(Optional) tonnage per use'!$G$6:$G$503,CONCATENATE(D101,F101),'1.(Optional) tonnage per use'!$N$6:$N$503,K101))</f>
        <v/>
      </c>
      <c r="X101" s="117" t="str">
        <f>_xlfn.IFNA(VLOOKUP(A101,'Reference data SID'!D:E,2,FALSE),"")</f>
        <v/>
      </c>
      <c r="Y101" s="117" t="str">
        <f t="shared" si="19"/>
        <v>not ok</v>
      </c>
      <c r="Z101" s="117" t="str">
        <f t="shared" si="20"/>
        <v>not ok</v>
      </c>
      <c r="AA101" s="117" t="str">
        <f t="shared" si="21"/>
        <v>ok</v>
      </c>
      <c r="AB101" s="117" t="str">
        <f t="shared" si="22"/>
        <v>not ok</v>
      </c>
      <c r="AC101" s="117" t="str">
        <f t="shared" si="23"/>
        <v>_EC</v>
      </c>
      <c r="AD101" s="117" t="str">
        <f t="shared" si="24"/>
        <v>_CAS</v>
      </c>
      <c r="AE101" s="117" t="str">
        <f t="shared" si="25"/>
        <v/>
      </c>
      <c r="AF101" s="117" t="str">
        <f>IF(LEN(A101)&gt;1,IF(COUNTIFS($AE$6:AE$503,LEFT(AE101,250))&gt;1,"Duplicate entry: you have two rows for the same substance and year",""),"")</f>
        <v/>
      </c>
      <c r="AG101" s="117" t="str">
        <f>IF(LEN(A101)&gt;0,IF(ISNUMBER(MATCH(A101,Annex_I_II_entries,0)),"","The Entry name is not within the dropdown list, make sure that you have not copied and pasted overwritting the cell format (with its correponding dropdown list) in column A"),"")</f>
        <v/>
      </c>
      <c r="AH101" s="117" t="str">
        <f t="shared" ca="1" si="26"/>
        <v/>
      </c>
      <c r="AI101" s="117" t="str">
        <f t="shared" ca="1" si="27"/>
        <v/>
      </c>
      <c r="AJ101" s="117" t="str">
        <f t="shared" si="28"/>
        <v/>
      </c>
      <c r="AK101" s="117" t="str">
        <f t="shared" si="29"/>
        <v/>
      </c>
      <c r="AL101" s="117" t="str">
        <f t="shared" si="30"/>
        <v/>
      </c>
      <c r="AM101" s="117" t="str">
        <f t="shared" si="31"/>
        <v/>
      </c>
      <c r="AN101" s="117" t="str">
        <f t="shared" si="32"/>
        <v/>
      </c>
      <c r="AO101" s="117" t="str">
        <f t="shared" si="33"/>
        <v/>
      </c>
      <c r="AP101" s="87"/>
    </row>
    <row r="102" spans="1:42" x14ac:dyDescent="0.2">
      <c r="A102" s="37"/>
      <c r="B102" s="37"/>
      <c r="C102" s="37"/>
      <c r="D102" s="64" t="str">
        <f>_xlfn.IFNA(VLOOKUP(A102,'Reference data SID'!$D$2:$Q$673,14,FALSE),"")</f>
        <v/>
      </c>
      <c r="E102" s="64" t="str">
        <f>_xlfn.IFNA(VLOOKUP(D102,'Reference data SID'!$C$3:$E$673,3,FALSE),"")</f>
        <v/>
      </c>
      <c r="F102" s="64" t="str">
        <f>_xlfn.IFNA(IF(E102=FALSE,D102,IF(ISBLANK(B102),VLOOKUP(C102,'Reference data SID'!$N:$P,3,FALSE),VLOOKUP(B102,'Reference data SID'!$M:$P,4,FALSE))),"")</f>
        <v/>
      </c>
      <c r="G102" s="64" t="str">
        <f t="shared" si="17"/>
        <v/>
      </c>
      <c r="H102" s="38" t="str">
        <f>_xlfn.IFNA(VLOOKUP(F102,'Reference data SID'!L:M,2,FALSE),"")</f>
        <v/>
      </c>
      <c r="I102" s="38" t="str">
        <f>_xlfn.IFNA(VLOOKUP(F102,'Reference data SID'!L:N,3,FALSE),"")</f>
        <v/>
      </c>
      <c r="J102" s="38" t="str">
        <f>_xlfn.IFNA(VLOOKUP(F102,'Reference data SID'!L:O,4,FALSE),"")</f>
        <v/>
      </c>
      <c r="K102" s="50"/>
      <c r="L102" s="50"/>
      <c r="M102" s="50"/>
      <c r="N102" s="50"/>
      <c r="O102" s="50"/>
      <c r="P102" s="50"/>
      <c r="Q102" s="50"/>
      <c r="R102" s="50"/>
      <c r="S102" s="50"/>
      <c r="T102" s="73" t="str">
        <f t="shared" ca="1" si="18"/>
        <v/>
      </c>
      <c r="U102" s="65" t="str">
        <f>IF(LEN(D102)=0,"",SUMIFS('1.(Optional) tonnage per use'!O$6:O$503,'1.(Optional) tonnage per use'!$G$6:$G$503,CONCATENATE(D102,F102),'1.(Optional) tonnage per use'!$N$6:$N$503,K102))</f>
        <v/>
      </c>
      <c r="V102" s="47" t="str">
        <f>IF(LEN(D102)=0,"",SUMIFS('1.(Optional) tonnage per use'!P$6:P$503,'1.(Optional) tonnage per use'!$G$6:$G$503,CONCATENATE(D102,F102),'1.(Optional) tonnage per use'!$N$6:$N$503,K102))</f>
        <v/>
      </c>
      <c r="W102" s="47" t="str">
        <f>IF(LEN(D102)=0,"",SUMIFS('1.(Optional) tonnage per use'!Q$6:Q$503,'1.(Optional) tonnage per use'!$G$6:$G$503,CONCATENATE(D102,F102),'1.(Optional) tonnage per use'!$N$6:$N$503,K102))</f>
        <v/>
      </c>
      <c r="X102" s="117" t="str">
        <f>_xlfn.IFNA(VLOOKUP(A102,'Reference data SID'!D:E,2,FALSE),"")</f>
        <v/>
      </c>
      <c r="Y102" s="117" t="str">
        <f t="shared" si="19"/>
        <v>not ok</v>
      </c>
      <c r="Z102" s="117" t="str">
        <f t="shared" si="20"/>
        <v>not ok</v>
      </c>
      <c r="AA102" s="117" t="str">
        <f t="shared" si="21"/>
        <v>ok</v>
      </c>
      <c r="AB102" s="117" t="str">
        <f t="shared" si="22"/>
        <v>not ok</v>
      </c>
      <c r="AC102" s="117" t="str">
        <f t="shared" si="23"/>
        <v>_EC</v>
      </c>
      <c r="AD102" s="117" t="str">
        <f t="shared" si="24"/>
        <v>_CAS</v>
      </c>
      <c r="AE102" s="117" t="str">
        <f t="shared" si="25"/>
        <v/>
      </c>
      <c r="AF102" s="117" t="str">
        <f>IF(LEN(A102)&gt;1,IF(COUNTIFS($AE$6:AE$503,LEFT(AE102,250))&gt;1,"Duplicate entry: you have two rows for the same substance and year",""),"")</f>
        <v/>
      </c>
      <c r="AG102" s="117" t="str">
        <f>IF(LEN(A102)&gt;0,IF(ISNUMBER(MATCH(A102,Annex_I_II_entries,0)),"","The Entry name is not within the dropdown list, make sure that you have not copied and pasted overwritting the cell format (with its correponding dropdown list) in column A"),"")</f>
        <v/>
      </c>
      <c r="AH102" s="117" t="str">
        <f t="shared" ca="1" si="26"/>
        <v/>
      </c>
      <c r="AI102" s="117" t="str">
        <f t="shared" ca="1" si="27"/>
        <v/>
      </c>
      <c r="AJ102" s="117" t="str">
        <f t="shared" si="28"/>
        <v/>
      </c>
      <c r="AK102" s="117" t="str">
        <f t="shared" si="29"/>
        <v/>
      </c>
      <c r="AL102" s="117" t="str">
        <f t="shared" si="30"/>
        <v/>
      </c>
      <c r="AM102" s="117" t="str">
        <f t="shared" si="31"/>
        <v/>
      </c>
      <c r="AN102" s="117" t="str">
        <f t="shared" si="32"/>
        <v/>
      </c>
      <c r="AO102" s="117" t="str">
        <f t="shared" si="33"/>
        <v/>
      </c>
      <c r="AP102" s="87"/>
    </row>
    <row r="103" spans="1:42" x14ac:dyDescent="0.2">
      <c r="A103" s="37"/>
      <c r="B103" s="37"/>
      <c r="C103" s="37"/>
      <c r="D103" s="64" t="str">
        <f>_xlfn.IFNA(VLOOKUP(A103,'Reference data SID'!$D$2:$Q$673,14,FALSE),"")</f>
        <v/>
      </c>
      <c r="E103" s="64" t="str">
        <f>_xlfn.IFNA(VLOOKUP(D103,'Reference data SID'!$C$3:$E$673,3,FALSE),"")</f>
        <v/>
      </c>
      <c r="F103" s="64" t="str">
        <f>_xlfn.IFNA(IF(E103=FALSE,D103,IF(ISBLANK(B103),VLOOKUP(C103,'Reference data SID'!$N:$P,3,FALSE),VLOOKUP(B103,'Reference data SID'!$M:$P,4,FALSE))),"")</f>
        <v/>
      </c>
      <c r="G103" s="64" t="str">
        <f t="shared" si="17"/>
        <v/>
      </c>
      <c r="H103" s="38" t="str">
        <f>_xlfn.IFNA(VLOOKUP(F103,'Reference data SID'!L:M,2,FALSE),"")</f>
        <v/>
      </c>
      <c r="I103" s="38" t="str">
        <f>_xlfn.IFNA(VLOOKUP(F103,'Reference data SID'!L:N,3,FALSE),"")</f>
        <v/>
      </c>
      <c r="J103" s="38" t="str">
        <f>_xlfn.IFNA(VLOOKUP(F103,'Reference data SID'!L:O,4,FALSE),"")</f>
        <v/>
      </c>
      <c r="K103" s="50"/>
      <c r="L103" s="50"/>
      <c r="M103" s="50"/>
      <c r="N103" s="50"/>
      <c r="O103" s="50"/>
      <c r="P103" s="50"/>
      <c r="Q103" s="50"/>
      <c r="R103" s="50"/>
      <c r="S103" s="50"/>
      <c r="T103" s="73" t="str">
        <f t="shared" ca="1" si="18"/>
        <v/>
      </c>
      <c r="U103" s="65" t="str">
        <f>IF(LEN(D103)=0,"",SUMIFS('1.(Optional) tonnage per use'!O$6:O$503,'1.(Optional) tonnage per use'!$G$6:$G$503,CONCATENATE(D103,F103),'1.(Optional) tonnage per use'!$N$6:$N$503,K103))</f>
        <v/>
      </c>
      <c r="V103" s="47" t="str">
        <f>IF(LEN(D103)=0,"",SUMIFS('1.(Optional) tonnage per use'!P$6:P$503,'1.(Optional) tonnage per use'!$G$6:$G$503,CONCATENATE(D103,F103),'1.(Optional) tonnage per use'!$N$6:$N$503,K103))</f>
        <v/>
      </c>
      <c r="W103" s="47" t="str">
        <f>IF(LEN(D103)=0,"",SUMIFS('1.(Optional) tonnage per use'!Q$6:Q$503,'1.(Optional) tonnage per use'!$G$6:$G$503,CONCATENATE(D103,F103),'1.(Optional) tonnage per use'!$N$6:$N$503,K103))</f>
        <v/>
      </c>
      <c r="X103" s="117" t="str">
        <f>_xlfn.IFNA(VLOOKUP(A103,'Reference data SID'!D:E,2,FALSE),"")</f>
        <v/>
      </c>
      <c r="Y103" s="117" t="str">
        <f t="shared" si="19"/>
        <v>not ok</v>
      </c>
      <c r="Z103" s="117" t="str">
        <f t="shared" si="20"/>
        <v>not ok</v>
      </c>
      <c r="AA103" s="117" t="str">
        <f t="shared" si="21"/>
        <v>ok</v>
      </c>
      <c r="AB103" s="117" t="str">
        <f t="shared" si="22"/>
        <v>not ok</v>
      </c>
      <c r="AC103" s="117" t="str">
        <f t="shared" si="23"/>
        <v>_EC</v>
      </c>
      <c r="AD103" s="117" t="str">
        <f t="shared" si="24"/>
        <v>_CAS</v>
      </c>
      <c r="AE103" s="117" t="str">
        <f t="shared" si="25"/>
        <v/>
      </c>
      <c r="AF103" s="117" t="str">
        <f>IF(LEN(A103)&gt;1,IF(COUNTIFS($AE$6:AE$503,LEFT(AE103,250))&gt;1,"Duplicate entry: you have two rows for the same substance and year",""),"")</f>
        <v/>
      </c>
      <c r="AG103" s="117" t="str">
        <f>IF(LEN(A103)&gt;0,IF(ISNUMBER(MATCH(A103,Annex_I_II_entries,0)),"","The Entry name is not within the dropdown list, make sure that you have not copied and pasted overwritting the cell format (with its correponding dropdown list) in column A"),"")</f>
        <v/>
      </c>
      <c r="AH103" s="117" t="str">
        <f t="shared" ca="1" si="26"/>
        <v/>
      </c>
      <c r="AI103" s="117" t="str">
        <f t="shared" ca="1" si="27"/>
        <v/>
      </c>
      <c r="AJ103" s="117" t="str">
        <f t="shared" si="28"/>
        <v/>
      </c>
      <c r="AK103" s="117" t="str">
        <f t="shared" si="29"/>
        <v/>
      </c>
      <c r="AL103" s="117" t="str">
        <f t="shared" si="30"/>
        <v/>
      </c>
      <c r="AM103" s="117" t="str">
        <f t="shared" si="31"/>
        <v/>
      </c>
      <c r="AN103" s="117" t="str">
        <f t="shared" si="32"/>
        <v/>
      </c>
      <c r="AO103" s="117" t="str">
        <f t="shared" si="33"/>
        <v/>
      </c>
      <c r="AP103" s="87"/>
    </row>
    <row r="104" spans="1:42" x14ac:dyDescent="0.2">
      <c r="A104" s="37"/>
      <c r="B104" s="37"/>
      <c r="C104" s="37"/>
      <c r="D104" s="64" t="str">
        <f>_xlfn.IFNA(VLOOKUP(A104,'Reference data SID'!$D$2:$Q$673,14,FALSE),"")</f>
        <v/>
      </c>
      <c r="E104" s="64" t="str">
        <f>_xlfn.IFNA(VLOOKUP(D104,'Reference data SID'!$C$3:$E$673,3,FALSE),"")</f>
        <v/>
      </c>
      <c r="F104" s="64" t="str">
        <f>_xlfn.IFNA(IF(E104=FALSE,D104,IF(ISBLANK(B104),VLOOKUP(C104,'Reference data SID'!$N:$P,3,FALSE),VLOOKUP(B104,'Reference data SID'!$M:$P,4,FALSE))),"")</f>
        <v/>
      </c>
      <c r="G104" s="64" t="str">
        <f t="shared" si="17"/>
        <v/>
      </c>
      <c r="H104" s="38" t="str">
        <f>_xlfn.IFNA(VLOOKUP(F104,'Reference data SID'!L:M,2,FALSE),"")</f>
        <v/>
      </c>
      <c r="I104" s="38" t="str">
        <f>_xlfn.IFNA(VLOOKUP(F104,'Reference data SID'!L:N,3,FALSE),"")</f>
        <v/>
      </c>
      <c r="J104" s="38" t="str">
        <f>_xlfn.IFNA(VLOOKUP(F104,'Reference data SID'!L:O,4,FALSE),"")</f>
        <v/>
      </c>
      <c r="K104" s="50"/>
      <c r="L104" s="50"/>
      <c r="M104" s="50"/>
      <c r="N104" s="50"/>
      <c r="O104" s="50"/>
      <c r="P104" s="50"/>
      <c r="Q104" s="50"/>
      <c r="R104" s="50"/>
      <c r="S104" s="50"/>
      <c r="T104" s="73" t="str">
        <f t="shared" ca="1" si="18"/>
        <v/>
      </c>
      <c r="U104" s="65" t="str">
        <f>IF(LEN(D104)=0,"",SUMIFS('1.(Optional) tonnage per use'!O$6:O$503,'1.(Optional) tonnage per use'!$G$6:$G$503,CONCATENATE(D104,F104),'1.(Optional) tonnage per use'!$N$6:$N$503,K104))</f>
        <v/>
      </c>
      <c r="V104" s="47" t="str">
        <f>IF(LEN(D104)=0,"",SUMIFS('1.(Optional) tonnage per use'!P$6:P$503,'1.(Optional) tonnage per use'!$G$6:$G$503,CONCATENATE(D104,F104),'1.(Optional) tonnage per use'!$N$6:$N$503,K104))</f>
        <v/>
      </c>
      <c r="W104" s="47" t="str">
        <f>IF(LEN(D104)=0,"",SUMIFS('1.(Optional) tonnage per use'!Q$6:Q$503,'1.(Optional) tonnage per use'!$G$6:$G$503,CONCATENATE(D104,F104),'1.(Optional) tonnage per use'!$N$6:$N$503,K104))</f>
        <v/>
      </c>
      <c r="X104" s="117" t="str">
        <f>_xlfn.IFNA(VLOOKUP(A104,'Reference data SID'!D:E,2,FALSE),"")</f>
        <v/>
      </c>
      <c r="Y104" s="117" t="str">
        <f t="shared" si="19"/>
        <v>not ok</v>
      </c>
      <c r="Z104" s="117" t="str">
        <f t="shared" si="20"/>
        <v>not ok</v>
      </c>
      <c r="AA104" s="117" t="str">
        <f t="shared" si="21"/>
        <v>ok</v>
      </c>
      <c r="AB104" s="117" t="str">
        <f t="shared" si="22"/>
        <v>not ok</v>
      </c>
      <c r="AC104" s="117" t="str">
        <f t="shared" si="23"/>
        <v>_EC</v>
      </c>
      <c r="AD104" s="117" t="str">
        <f t="shared" si="24"/>
        <v>_CAS</v>
      </c>
      <c r="AE104" s="117" t="str">
        <f t="shared" si="25"/>
        <v/>
      </c>
      <c r="AF104" s="117" t="str">
        <f>IF(LEN(A104)&gt;1,IF(COUNTIFS($AE$6:AE$503,LEFT(AE104,250))&gt;1,"Duplicate entry: you have two rows for the same substance and year",""),"")</f>
        <v/>
      </c>
      <c r="AG104" s="117" t="str">
        <f>IF(LEN(A104)&gt;0,IF(ISNUMBER(MATCH(A104,Annex_I_II_entries,0)),"","The Entry name is not within the dropdown list, make sure that you have not copied and pasted overwritting the cell format (with its correponding dropdown list) in column A"),"")</f>
        <v/>
      </c>
      <c r="AH104" s="117" t="str">
        <f t="shared" ca="1" si="26"/>
        <v/>
      </c>
      <c r="AI104" s="117" t="str">
        <f t="shared" ca="1" si="27"/>
        <v/>
      </c>
      <c r="AJ104" s="117" t="str">
        <f t="shared" si="28"/>
        <v/>
      </c>
      <c r="AK104" s="117" t="str">
        <f t="shared" si="29"/>
        <v/>
      </c>
      <c r="AL104" s="117" t="str">
        <f t="shared" si="30"/>
        <v/>
      </c>
      <c r="AM104" s="117" t="str">
        <f t="shared" si="31"/>
        <v/>
      </c>
      <c r="AN104" s="117" t="str">
        <f t="shared" si="32"/>
        <v/>
      </c>
      <c r="AO104" s="117" t="str">
        <f t="shared" si="33"/>
        <v/>
      </c>
      <c r="AP104" s="87"/>
    </row>
    <row r="105" spans="1:42" x14ac:dyDescent="0.2">
      <c r="A105" s="37"/>
      <c r="B105" s="37"/>
      <c r="C105" s="37"/>
      <c r="D105" s="64" t="str">
        <f>_xlfn.IFNA(VLOOKUP(A105,'Reference data SID'!$D$2:$Q$673,14,FALSE),"")</f>
        <v/>
      </c>
      <c r="E105" s="64" t="str">
        <f>_xlfn.IFNA(VLOOKUP(D105,'Reference data SID'!$C$3:$E$673,3,FALSE),"")</f>
        <v/>
      </c>
      <c r="F105" s="64" t="str">
        <f>_xlfn.IFNA(IF(E105=FALSE,D105,IF(ISBLANK(B105),VLOOKUP(C105,'Reference data SID'!$N:$P,3,FALSE),VLOOKUP(B105,'Reference data SID'!$M:$P,4,FALSE))),"")</f>
        <v/>
      </c>
      <c r="G105" s="64" t="str">
        <f t="shared" si="17"/>
        <v/>
      </c>
      <c r="H105" s="38" t="str">
        <f>_xlfn.IFNA(VLOOKUP(F105,'Reference data SID'!L:M,2,FALSE),"")</f>
        <v/>
      </c>
      <c r="I105" s="38" t="str">
        <f>_xlfn.IFNA(VLOOKUP(F105,'Reference data SID'!L:N,3,FALSE),"")</f>
        <v/>
      </c>
      <c r="J105" s="38" t="str">
        <f>_xlfn.IFNA(VLOOKUP(F105,'Reference data SID'!L:O,4,FALSE),"")</f>
        <v/>
      </c>
      <c r="K105" s="50"/>
      <c r="L105" s="50"/>
      <c r="M105" s="50"/>
      <c r="N105" s="50"/>
      <c r="O105" s="50"/>
      <c r="P105" s="50"/>
      <c r="Q105" s="50"/>
      <c r="R105" s="50"/>
      <c r="S105" s="50"/>
      <c r="T105" s="73" t="str">
        <f t="shared" ca="1" si="18"/>
        <v/>
      </c>
      <c r="U105" s="65" t="str">
        <f>IF(LEN(D105)=0,"",SUMIFS('1.(Optional) tonnage per use'!O$6:O$503,'1.(Optional) tonnage per use'!$G$6:$G$503,CONCATENATE(D105,F105),'1.(Optional) tonnage per use'!$N$6:$N$503,K105))</f>
        <v/>
      </c>
      <c r="V105" s="47" t="str">
        <f>IF(LEN(D105)=0,"",SUMIFS('1.(Optional) tonnage per use'!P$6:P$503,'1.(Optional) tonnage per use'!$G$6:$G$503,CONCATENATE(D105,F105),'1.(Optional) tonnage per use'!$N$6:$N$503,K105))</f>
        <v/>
      </c>
      <c r="W105" s="47" t="str">
        <f>IF(LEN(D105)=0,"",SUMIFS('1.(Optional) tonnage per use'!Q$6:Q$503,'1.(Optional) tonnage per use'!$G$6:$G$503,CONCATENATE(D105,F105),'1.(Optional) tonnage per use'!$N$6:$N$503,K105))</f>
        <v/>
      </c>
      <c r="X105" s="117" t="str">
        <f>_xlfn.IFNA(VLOOKUP(A105,'Reference data SID'!D:E,2,FALSE),"")</f>
        <v/>
      </c>
      <c r="Y105" s="117" t="str">
        <f t="shared" si="19"/>
        <v>not ok</v>
      </c>
      <c r="Z105" s="117" t="str">
        <f t="shared" si="20"/>
        <v>not ok</v>
      </c>
      <c r="AA105" s="117" t="str">
        <f t="shared" si="21"/>
        <v>ok</v>
      </c>
      <c r="AB105" s="117" t="str">
        <f t="shared" si="22"/>
        <v>not ok</v>
      </c>
      <c r="AC105" s="117" t="str">
        <f t="shared" si="23"/>
        <v>_EC</v>
      </c>
      <c r="AD105" s="117" t="str">
        <f t="shared" si="24"/>
        <v>_CAS</v>
      </c>
      <c r="AE105" s="117" t="str">
        <f t="shared" si="25"/>
        <v/>
      </c>
      <c r="AF105" s="117" t="str">
        <f>IF(LEN(A105)&gt;1,IF(COUNTIFS($AE$6:AE$503,LEFT(AE105,250))&gt;1,"Duplicate entry: you have two rows for the same substance and year",""),"")</f>
        <v/>
      </c>
      <c r="AG105" s="117" t="str">
        <f>IF(LEN(A105)&gt;0,IF(ISNUMBER(MATCH(A105,Annex_I_II_entries,0)),"","The Entry name is not within the dropdown list, make sure that you have not copied and pasted overwritting the cell format (with its correponding dropdown list) in column A"),"")</f>
        <v/>
      </c>
      <c r="AH105" s="117" t="str">
        <f t="shared" ca="1" si="26"/>
        <v/>
      </c>
      <c r="AI105" s="117" t="str">
        <f t="shared" ca="1" si="27"/>
        <v/>
      </c>
      <c r="AJ105" s="117" t="str">
        <f t="shared" si="28"/>
        <v/>
      </c>
      <c r="AK105" s="117" t="str">
        <f t="shared" si="29"/>
        <v/>
      </c>
      <c r="AL105" s="117" t="str">
        <f t="shared" si="30"/>
        <v/>
      </c>
      <c r="AM105" s="117" t="str">
        <f t="shared" si="31"/>
        <v/>
      </c>
      <c r="AN105" s="117" t="str">
        <f t="shared" si="32"/>
        <v/>
      </c>
      <c r="AO105" s="117" t="str">
        <f t="shared" si="33"/>
        <v/>
      </c>
      <c r="AP105" s="87"/>
    </row>
    <row r="106" spans="1:42" x14ac:dyDescent="0.2">
      <c r="A106" s="37"/>
      <c r="B106" s="37"/>
      <c r="C106" s="37"/>
      <c r="D106" s="64" t="str">
        <f>_xlfn.IFNA(VLOOKUP(A106,'Reference data SID'!$D$2:$Q$673,14,FALSE),"")</f>
        <v/>
      </c>
      <c r="E106" s="64" t="str">
        <f>_xlfn.IFNA(VLOOKUP(D106,'Reference data SID'!$C$3:$E$673,3,FALSE),"")</f>
        <v/>
      </c>
      <c r="F106" s="64" t="str">
        <f>_xlfn.IFNA(IF(E106=FALSE,D106,IF(ISBLANK(B106),VLOOKUP(C106,'Reference data SID'!$N:$P,3,FALSE),VLOOKUP(B106,'Reference data SID'!$M:$P,4,FALSE))),"")</f>
        <v/>
      </c>
      <c r="G106" s="64" t="str">
        <f t="shared" si="17"/>
        <v/>
      </c>
      <c r="H106" s="38" t="str">
        <f>_xlfn.IFNA(VLOOKUP(F106,'Reference data SID'!L:M,2,FALSE),"")</f>
        <v/>
      </c>
      <c r="I106" s="38" t="str">
        <f>_xlfn.IFNA(VLOOKUP(F106,'Reference data SID'!L:N,3,FALSE),"")</f>
        <v/>
      </c>
      <c r="J106" s="38" t="str">
        <f>_xlfn.IFNA(VLOOKUP(F106,'Reference data SID'!L:O,4,FALSE),"")</f>
        <v/>
      </c>
      <c r="K106" s="50"/>
      <c r="L106" s="50"/>
      <c r="M106" s="50"/>
      <c r="N106" s="50"/>
      <c r="O106" s="50"/>
      <c r="P106" s="50"/>
      <c r="Q106" s="50"/>
      <c r="R106" s="50"/>
      <c r="S106" s="50"/>
      <c r="T106" s="73" t="str">
        <f t="shared" ca="1" si="18"/>
        <v/>
      </c>
      <c r="U106" s="65" t="str">
        <f>IF(LEN(D106)=0,"",SUMIFS('1.(Optional) tonnage per use'!O$6:O$503,'1.(Optional) tonnage per use'!$G$6:$G$503,CONCATENATE(D106,F106),'1.(Optional) tonnage per use'!$N$6:$N$503,K106))</f>
        <v/>
      </c>
      <c r="V106" s="47" t="str">
        <f>IF(LEN(D106)=0,"",SUMIFS('1.(Optional) tonnage per use'!P$6:P$503,'1.(Optional) tonnage per use'!$G$6:$G$503,CONCATENATE(D106,F106),'1.(Optional) tonnage per use'!$N$6:$N$503,K106))</f>
        <v/>
      </c>
      <c r="W106" s="47" t="str">
        <f>IF(LEN(D106)=0,"",SUMIFS('1.(Optional) tonnage per use'!Q$6:Q$503,'1.(Optional) tonnage per use'!$G$6:$G$503,CONCATENATE(D106,F106),'1.(Optional) tonnage per use'!$N$6:$N$503,K106))</f>
        <v/>
      </c>
      <c r="X106" s="117" t="str">
        <f>_xlfn.IFNA(VLOOKUP(A106,'Reference data SID'!D:E,2,FALSE),"")</f>
        <v/>
      </c>
      <c r="Y106" s="117" t="str">
        <f t="shared" si="19"/>
        <v>not ok</v>
      </c>
      <c r="Z106" s="117" t="str">
        <f t="shared" si="20"/>
        <v>not ok</v>
      </c>
      <c r="AA106" s="117" t="str">
        <f t="shared" si="21"/>
        <v>ok</v>
      </c>
      <c r="AB106" s="117" t="str">
        <f t="shared" si="22"/>
        <v>not ok</v>
      </c>
      <c r="AC106" s="117" t="str">
        <f t="shared" si="23"/>
        <v>_EC</v>
      </c>
      <c r="AD106" s="117" t="str">
        <f t="shared" si="24"/>
        <v>_CAS</v>
      </c>
      <c r="AE106" s="117" t="str">
        <f t="shared" si="25"/>
        <v/>
      </c>
      <c r="AF106" s="117" t="str">
        <f>IF(LEN(A106)&gt;1,IF(COUNTIFS($AE$6:AE$503,LEFT(AE106,250))&gt;1,"Duplicate entry: you have two rows for the same substance and year",""),"")</f>
        <v/>
      </c>
      <c r="AG106" s="117" t="str">
        <f>IF(LEN(A106)&gt;0,IF(ISNUMBER(MATCH(A106,Annex_I_II_entries,0)),"","The Entry name is not within the dropdown list, make sure that you have not copied and pasted overwritting the cell format (with its correponding dropdown list) in column A"),"")</f>
        <v/>
      </c>
      <c r="AH106" s="117" t="str">
        <f t="shared" ca="1" si="26"/>
        <v/>
      </c>
      <c r="AI106" s="117" t="str">
        <f t="shared" ca="1" si="27"/>
        <v/>
      </c>
      <c r="AJ106" s="117" t="str">
        <f t="shared" si="28"/>
        <v/>
      </c>
      <c r="AK106" s="117" t="str">
        <f t="shared" si="29"/>
        <v/>
      </c>
      <c r="AL106" s="117" t="str">
        <f t="shared" si="30"/>
        <v/>
      </c>
      <c r="AM106" s="117" t="str">
        <f t="shared" si="31"/>
        <v/>
      </c>
      <c r="AN106" s="117" t="str">
        <f t="shared" si="32"/>
        <v/>
      </c>
      <c r="AO106" s="117" t="str">
        <f t="shared" si="33"/>
        <v/>
      </c>
      <c r="AP106" s="87"/>
    </row>
    <row r="107" spans="1:42" x14ac:dyDescent="0.2">
      <c r="A107" s="37"/>
      <c r="B107" s="37"/>
      <c r="C107" s="37"/>
      <c r="D107" s="64" t="str">
        <f>_xlfn.IFNA(VLOOKUP(A107,'Reference data SID'!$D$2:$Q$673,14,FALSE),"")</f>
        <v/>
      </c>
      <c r="E107" s="64" t="str">
        <f>_xlfn.IFNA(VLOOKUP(D107,'Reference data SID'!$C$3:$E$673,3,FALSE),"")</f>
        <v/>
      </c>
      <c r="F107" s="64" t="str">
        <f>_xlfn.IFNA(IF(E107=FALSE,D107,IF(ISBLANK(B107),VLOOKUP(C107,'Reference data SID'!$N:$P,3,FALSE),VLOOKUP(B107,'Reference data SID'!$M:$P,4,FALSE))),"")</f>
        <v/>
      </c>
      <c r="G107" s="64" t="str">
        <f t="shared" si="17"/>
        <v/>
      </c>
      <c r="H107" s="38" t="str">
        <f>_xlfn.IFNA(VLOOKUP(F107,'Reference data SID'!L:M,2,FALSE),"")</f>
        <v/>
      </c>
      <c r="I107" s="38" t="str">
        <f>_xlfn.IFNA(VLOOKUP(F107,'Reference data SID'!L:N,3,FALSE),"")</f>
        <v/>
      </c>
      <c r="J107" s="38" t="str">
        <f>_xlfn.IFNA(VLOOKUP(F107,'Reference data SID'!L:O,4,FALSE),"")</f>
        <v/>
      </c>
      <c r="K107" s="50"/>
      <c r="L107" s="50"/>
      <c r="M107" s="50"/>
      <c r="N107" s="50"/>
      <c r="O107" s="50"/>
      <c r="P107" s="50"/>
      <c r="Q107" s="50"/>
      <c r="R107" s="50"/>
      <c r="S107" s="50"/>
      <c r="T107" s="73" t="str">
        <f t="shared" ca="1" si="18"/>
        <v/>
      </c>
      <c r="U107" s="65" t="str">
        <f>IF(LEN(D107)=0,"",SUMIFS('1.(Optional) tonnage per use'!O$6:O$503,'1.(Optional) tonnage per use'!$G$6:$G$503,CONCATENATE(D107,F107),'1.(Optional) tonnage per use'!$N$6:$N$503,K107))</f>
        <v/>
      </c>
      <c r="V107" s="47" t="str">
        <f>IF(LEN(D107)=0,"",SUMIFS('1.(Optional) tonnage per use'!P$6:P$503,'1.(Optional) tonnage per use'!$G$6:$G$503,CONCATENATE(D107,F107),'1.(Optional) tonnage per use'!$N$6:$N$503,K107))</f>
        <v/>
      </c>
      <c r="W107" s="47" t="str">
        <f>IF(LEN(D107)=0,"",SUMIFS('1.(Optional) tonnage per use'!Q$6:Q$503,'1.(Optional) tonnage per use'!$G$6:$G$503,CONCATENATE(D107,F107),'1.(Optional) tonnage per use'!$N$6:$N$503,K107))</f>
        <v/>
      </c>
      <c r="X107" s="117" t="str">
        <f>_xlfn.IFNA(VLOOKUP(A107,'Reference data SID'!D:E,2,FALSE),"")</f>
        <v/>
      </c>
      <c r="Y107" s="117" t="str">
        <f t="shared" si="19"/>
        <v>not ok</v>
      </c>
      <c r="Z107" s="117" t="str">
        <f t="shared" si="20"/>
        <v>not ok</v>
      </c>
      <c r="AA107" s="117" t="str">
        <f t="shared" si="21"/>
        <v>ok</v>
      </c>
      <c r="AB107" s="117" t="str">
        <f t="shared" si="22"/>
        <v>not ok</v>
      </c>
      <c r="AC107" s="117" t="str">
        <f t="shared" si="23"/>
        <v>_EC</v>
      </c>
      <c r="AD107" s="117" t="str">
        <f t="shared" si="24"/>
        <v>_CAS</v>
      </c>
      <c r="AE107" s="117" t="str">
        <f t="shared" si="25"/>
        <v/>
      </c>
      <c r="AF107" s="117" t="str">
        <f>IF(LEN(A107)&gt;1,IF(COUNTIFS($AE$6:AE$503,LEFT(AE107,250))&gt;1,"Duplicate entry: you have two rows for the same substance and year",""),"")</f>
        <v/>
      </c>
      <c r="AG107" s="117" t="str">
        <f>IF(LEN(A107)&gt;0,IF(ISNUMBER(MATCH(A107,Annex_I_II_entries,0)),"","The Entry name is not within the dropdown list, make sure that you have not copied and pasted overwritting the cell format (with its correponding dropdown list) in column A"),"")</f>
        <v/>
      </c>
      <c r="AH107" s="117" t="str">
        <f t="shared" ca="1" si="26"/>
        <v/>
      </c>
      <c r="AI107" s="117" t="str">
        <f t="shared" ca="1" si="27"/>
        <v/>
      </c>
      <c r="AJ107" s="117" t="str">
        <f t="shared" si="28"/>
        <v/>
      </c>
      <c r="AK107" s="117" t="str">
        <f t="shared" si="29"/>
        <v/>
      </c>
      <c r="AL107" s="117" t="str">
        <f t="shared" si="30"/>
        <v/>
      </c>
      <c r="AM107" s="117" t="str">
        <f t="shared" si="31"/>
        <v/>
      </c>
      <c r="AN107" s="117" t="str">
        <f t="shared" si="32"/>
        <v/>
      </c>
      <c r="AO107" s="117" t="str">
        <f t="shared" si="33"/>
        <v/>
      </c>
      <c r="AP107" s="87"/>
    </row>
    <row r="108" spans="1:42" x14ac:dyDescent="0.2">
      <c r="A108" s="37"/>
      <c r="B108" s="37"/>
      <c r="C108" s="37"/>
      <c r="D108" s="64" t="str">
        <f>_xlfn.IFNA(VLOOKUP(A108,'Reference data SID'!$D$2:$Q$673,14,FALSE),"")</f>
        <v/>
      </c>
      <c r="E108" s="64" t="str">
        <f>_xlfn.IFNA(VLOOKUP(D108,'Reference data SID'!$C$3:$E$673,3,FALSE),"")</f>
        <v/>
      </c>
      <c r="F108" s="64" t="str">
        <f>_xlfn.IFNA(IF(E108=FALSE,D108,IF(ISBLANK(B108),VLOOKUP(C108,'Reference data SID'!$N:$P,3,FALSE),VLOOKUP(B108,'Reference data SID'!$M:$P,4,FALSE))),"")</f>
        <v/>
      </c>
      <c r="G108" s="64" t="str">
        <f t="shared" si="17"/>
        <v/>
      </c>
      <c r="H108" s="38" t="str">
        <f>_xlfn.IFNA(VLOOKUP(F108,'Reference data SID'!L:M,2,FALSE),"")</f>
        <v/>
      </c>
      <c r="I108" s="38" t="str">
        <f>_xlfn.IFNA(VLOOKUP(F108,'Reference data SID'!L:N,3,FALSE),"")</f>
        <v/>
      </c>
      <c r="J108" s="38" t="str">
        <f>_xlfn.IFNA(VLOOKUP(F108,'Reference data SID'!L:O,4,FALSE),"")</f>
        <v/>
      </c>
      <c r="K108" s="50"/>
      <c r="L108" s="50"/>
      <c r="M108" s="50"/>
      <c r="N108" s="50"/>
      <c r="O108" s="50"/>
      <c r="P108" s="50"/>
      <c r="Q108" s="50"/>
      <c r="R108" s="50"/>
      <c r="S108" s="50"/>
      <c r="T108" s="73" t="str">
        <f t="shared" ca="1" si="18"/>
        <v/>
      </c>
      <c r="U108" s="65" t="str">
        <f>IF(LEN(D108)=0,"",SUMIFS('1.(Optional) tonnage per use'!O$6:O$503,'1.(Optional) tonnage per use'!$G$6:$G$503,CONCATENATE(D108,F108),'1.(Optional) tonnage per use'!$N$6:$N$503,K108))</f>
        <v/>
      </c>
      <c r="V108" s="47" t="str">
        <f>IF(LEN(D108)=0,"",SUMIFS('1.(Optional) tonnage per use'!P$6:P$503,'1.(Optional) tonnage per use'!$G$6:$G$503,CONCATENATE(D108,F108),'1.(Optional) tonnage per use'!$N$6:$N$503,K108))</f>
        <v/>
      </c>
      <c r="W108" s="47" t="str">
        <f>IF(LEN(D108)=0,"",SUMIFS('1.(Optional) tonnage per use'!Q$6:Q$503,'1.(Optional) tonnage per use'!$G$6:$G$503,CONCATENATE(D108,F108),'1.(Optional) tonnage per use'!$N$6:$N$503,K108))</f>
        <v/>
      </c>
      <c r="X108" s="117" t="str">
        <f>_xlfn.IFNA(VLOOKUP(A108,'Reference data SID'!D:E,2,FALSE),"")</f>
        <v/>
      </c>
      <c r="Y108" s="117" t="str">
        <f t="shared" si="19"/>
        <v>not ok</v>
      </c>
      <c r="Z108" s="117" t="str">
        <f t="shared" si="20"/>
        <v>not ok</v>
      </c>
      <c r="AA108" s="117" t="str">
        <f t="shared" si="21"/>
        <v>ok</v>
      </c>
      <c r="AB108" s="117" t="str">
        <f t="shared" si="22"/>
        <v>not ok</v>
      </c>
      <c r="AC108" s="117" t="str">
        <f t="shared" si="23"/>
        <v>_EC</v>
      </c>
      <c r="AD108" s="117" t="str">
        <f t="shared" si="24"/>
        <v>_CAS</v>
      </c>
      <c r="AE108" s="117" t="str">
        <f t="shared" si="25"/>
        <v/>
      </c>
      <c r="AF108" s="117" t="str">
        <f>IF(LEN(A108)&gt;1,IF(COUNTIFS($AE$6:AE$503,LEFT(AE108,250))&gt;1,"Duplicate entry: you have two rows for the same substance and year",""),"")</f>
        <v/>
      </c>
      <c r="AG108" s="117" t="str">
        <f>IF(LEN(A108)&gt;0,IF(ISNUMBER(MATCH(A108,Annex_I_II_entries,0)),"","The Entry name is not within the dropdown list, make sure that you have not copied and pasted overwritting the cell format (with its correponding dropdown list) in column A"),"")</f>
        <v/>
      </c>
      <c r="AH108" s="117" t="str">
        <f t="shared" ca="1" si="26"/>
        <v/>
      </c>
      <c r="AI108" s="117" t="str">
        <f t="shared" ca="1" si="27"/>
        <v/>
      </c>
      <c r="AJ108" s="117" t="str">
        <f t="shared" si="28"/>
        <v/>
      </c>
      <c r="AK108" s="117" t="str">
        <f t="shared" si="29"/>
        <v/>
      </c>
      <c r="AL108" s="117" t="str">
        <f t="shared" si="30"/>
        <v/>
      </c>
      <c r="AM108" s="117" t="str">
        <f t="shared" si="31"/>
        <v/>
      </c>
      <c r="AN108" s="117" t="str">
        <f t="shared" si="32"/>
        <v/>
      </c>
      <c r="AO108" s="117" t="str">
        <f t="shared" si="33"/>
        <v/>
      </c>
      <c r="AP108" s="87"/>
    </row>
    <row r="109" spans="1:42" x14ac:dyDescent="0.2">
      <c r="A109" s="37"/>
      <c r="B109" s="37"/>
      <c r="C109" s="37"/>
      <c r="D109" s="64" t="str">
        <f>_xlfn.IFNA(VLOOKUP(A109,'Reference data SID'!$D$2:$Q$673,14,FALSE),"")</f>
        <v/>
      </c>
      <c r="E109" s="64" t="str">
        <f>_xlfn.IFNA(VLOOKUP(D109,'Reference data SID'!$C$3:$E$673,3,FALSE),"")</f>
        <v/>
      </c>
      <c r="F109" s="64" t="str">
        <f>_xlfn.IFNA(IF(E109=FALSE,D109,IF(ISBLANK(B109),VLOOKUP(C109,'Reference data SID'!$N:$P,3,FALSE),VLOOKUP(B109,'Reference data SID'!$M:$P,4,FALSE))),"")</f>
        <v/>
      </c>
      <c r="G109" s="64" t="str">
        <f t="shared" si="17"/>
        <v/>
      </c>
      <c r="H109" s="38" t="str">
        <f>_xlfn.IFNA(VLOOKUP(F109,'Reference data SID'!L:M,2,FALSE),"")</f>
        <v/>
      </c>
      <c r="I109" s="38" t="str">
        <f>_xlfn.IFNA(VLOOKUP(F109,'Reference data SID'!L:N,3,FALSE),"")</f>
        <v/>
      </c>
      <c r="J109" s="38" t="str">
        <f>_xlfn.IFNA(VLOOKUP(F109,'Reference data SID'!L:O,4,FALSE),"")</f>
        <v/>
      </c>
      <c r="K109" s="50"/>
      <c r="L109" s="50"/>
      <c r="M109" s="50"/>
      <c r="N109" s="50"/>
      <c r="O109" s="50"/>
      <c r="P109" s="50"/>
      <c r="Q109" s="50"/>
      <c r="R109" s="50"/>
      <c r="S109" s="50"/>
      <c r="T109" s="73" t="str">
        <f t="shared" ca="1" si="18"/>
        <v/>
      </c>
      <c r="U109" s="65" t="str">
        <f>IF(LEN(D109)=0,"",SUMIFS('1.(Optional) tonnage per use'!O$6:O$503,'1.(Optional) tonnage per use'!$G$6:$G$503,CONCATENATE(D109,F109),'1.(Optional) tonnage per use'!$N$6:$N$503,K109))</f>
        <v/>
      </c>
      <c r="V109" s="47" t="str">
        <f>IF(LEN(D109)=0,"",SUMIFS('1.(Optional) tonnage per use'!P$6:P$503,'1.(Optional) tonnage per use'!$G$6:$G$503,CONCATENATE(D109,F109),'1.(Optional) tonnage per use'!$N$6:$N$503,K109))</f>
        <v/>
      </c>
      <c r="W109" s="47" t="str">
        <f>IF(LEN(D109)=0,"",SUMIFS('1.(Optional) tonnage per use'!Q$6:Q$503,'1.(Optional) tonnage per use'!$G$6:$G$503,CONCATENATE(D109,F109),'1.(Optional) tonnage per use'!$N$6:$N$503,K109))</f>
        <v/>
      </c>
      <c r="X109" s="117" t="str">
        <f>_xlfn.IFNA(VLOOKUP(A109,'Reference data SID'!D:E,2,FALSE),"")</f>
        <v/>
      </c>
      <c r="Y109" s="117" t="str">
        <f t="shared" si="19"/>
        <v>not ok</v>
      </c>
      <c r="Z109" s="117" t="str">
        <f t="shared" si="20"/>
        <v>not ok</v>
      </c>
      <c r="AA109" s="117" t="str">
        <f t="shared" si="21"/>
        <v>ok</v>
      </c>
      <c r="AB109" s="117" t="str">
        <f t="shared" si="22"/>
        <v>not ok</v>
      </c>
      <c r="AC109" s="117" t="str">
        <f t="shared" si="23"/>
        <v>_EC</v>
      </c>
      <c r="AD109" s="117" t="str">
        <f t="shared" si="24"/>
        <v>_CAS</v>
      </c>
      <c r="AE109" s="117" t="str">
        <f t="shared" si="25"/>
        <v/>
      </c>
      <c r="AF109" s="117" t="str">
        <f>IF(LEN(A109)&gt;1,IF(COUNTIFS($AE$6:AE$503,LEFT(AE109,250))&gt;1,"Duplicate entry: you have two rows for the same substance and year",""),"")</f>
        <v/>
      </c>
      <c r="AG109" s="117" t="str">
        <f>IF(LEN(A109)&gt;0,IF(ISNUMBER(MATCH(A109,Annex_I_II_entries,0)),"","The Entry name is not within the dropdown list, make sure that you have not copied and pasted overwritting the cell format (with its correponding dropdown list) in column A"),"")</f>
        <v/>
      </c>
      <c r="AH109" s="117" t="str">
        <f t="shared" ca="1" si="26"/>
        <v/>
      </c>
      <c r="AI109" s="117" t="str">
        <f t="shared" ca="1" si="27"/>
        <v/>
      </c>
      <c r="AJ109" s="117" t="str">
        <f t="shared" si="28"/>
        <v/>
      </c>
      <c r="AK109" s="117" t="str">
        <f t="shared" si="29"/>
        <v/>
      </c>
      <c r="AL109" s="117" t="str">
        <f t="shared" si="30"/>
        <v/>
      </c>
      <c r="AM109" s="117" t="str">
        <f t="shared" si="31"/>
        <v/>
      </c>
      <c r="AN109" s="117" t="str">
        <f t="shared" si="32"/>
        <v/>
      </c>
      <c r="AO109" s="117" t="str">
        <f t="shared" si="33"/>
        <v/>
      </c>
      <c r="AP109" s="87"/>
    </row>
    <row r="110" spans="1:42" x14ac:dyDescent="0.2">
      <c r="A110" s="37"/>
      <c r="B110" s="37"/>
      <c r="C110" s="37"/>
      <c r="D110" s="64" t="str">
        <f>_xlfn.IFNA(VLOOKUP(A110,'Reference data SID'!$D$2:$Q$673,14,FALSE),"")</f>
        <v/>
      </c>
      <c r="E110" s="64" t="str">
        <f>_xlfn.IFNA(VLOOKUP(D110,'Reference data SID'!$C$3:$E$673,3,FALSE),"")</f>
        <v/>
      </c>
      <c r="F110" s="64" t="str">
        <f>_xlfn.IFNA(IF(E110=FALSE,D110,IF(ISBLANK(B110),VLOOKUP(C110,'Reference data SID'!$N:$P,3,FALSE),VLOOKUP(B110,'Reference data SID'!$M:$P,4,FALSE))),"")</f>
        <v/>
      </c>
      <c r="G110" s="64" t="str">
        <f t="shared" si="17"/>
        <v/>
      </c>
      <c r="H110" s="38" t="str">
        <f>_xlfn.IFNA(VLOOKUP(F110,'Reference data SID'!L:M,2,FALSE),"")</f>
        <v/>
      </c>
      <c r="I110" s="38" t="str">
        <f>_xlfn.IFNA(VLOOKUP(F110,'Reference data SID'!L:N,3,FALSE),"")</f>
        <v/>
      </c>
      <c r="J110" s="38" t="str">
        <f>_xlfn.IFNA(VLOOKUP(F110,'Reference data SID'!L:O,4,FALSE),"")</f>
        <v/>
      </c>
      <c r="K110" s="50"/>
      <c r="L110" s="50"/>
      <c r="M110" s="50"/>
      <c r="N110" s="50"/>
      <c r="O110" s="50"/>
      <c r="P110" s="50"/>
      <c r="Q110" s="50"/>
      <c r="R110" s="50"/>
      <c r="S110" s="50"/>
      <c r="T110" s="73" t="str">
        <f t="shared" ca="1" si="18"/>
        <v/>
      </c>
      <c r="U110" s="65" t="str">
        <f>IF(LEN(D110)=0,"",SUMIFS('1.(Optional) tonnage per use'!O$6:O$503,'1.(Optional) tonnage per use'!$G$6:$G$503,CONCATENATE(D110,F110),'1.(Optional) tonnage per use'!$N$6:$N$503,K110))</f>
        <v/>
      </c>
      <c r="V110" s="47" t="str">
        <f>IF(LEN(D110)=0,"",SUMIFS('1.(Optional) tonnage per use'!P$6:P$503,'1.(Optional) tonnage per use'!$G$6:$G$503,CONCATENATE(D110,F110),'1.(Optional) tonnage per use'!$N$6:$N$503,K110))</f>
        <v/>
      </c>
      <c r="W110" s="47" t="str">
        <f>IF(LEN(D110)=0,"",SUMIFS('1.(Optional) tonnage per use'!Q$6:Q$503,'1.(Optional) tonnage per use'!$G$6:$G$503,CONCATENATE(D110,F110),'1.(Optional) tonnage per use'!$N$6:$N$503,K110))</f>
        <v/>
      </c>
      <c r="X110" s="117" t="str">
        <f>_xlfn.IFNA(VLOOKUP(A110,'Reference data SID'!D:E,2,FALSE),"")</f>
        <v/>
      </c>
      <c r="Y110" s="117" t="str">
        <f t="shared" si="19"/>
        <v>not ok</v>
      </c>
      <c r="Z110" s="117" t="str">
        <f t="shared" si="20"/>
        <v>not ok</v>
      </c>
      <c r="AA110" s="117" t="str">
        <f t="shared" si="21"/>
        <v>ok</v>
      </c>
      <c r="AB110" s="117" t="str">
        <f t="shared" si="22"/>
        <v>not ok</v>
      </c>
      <c r="AC110" s="117" t="str">
        <f t="shared" si="23"/>
        <v>_EC</v>
      </c>
      <c r="AD110" s="117" t="str">
        <f t="shared" si="24"/>
        <v>_CAS</v>
      </c>
      <c r="AE110" s="117" t="str">
        <f t="shared" si="25"/>
        <v/>
      </c>
      <c r="AF110" s="117" t="str">
        <f>IF(LEN(A110)&gt;1,IF(COUNTIFS($AE$6:AE$503,LEFT(AE110,250))&gt;1,"Duplicate entry: you have two rows for the same substance and year",""),"")</f>
        <v/>
      </c>
      <c r="AG110" s="117" t="str">
        <f>IF(LEN(A110)&gt;0,IF(ISNUMBER(MATCH(A110,Annex_I_II_entries,0)),"","The Entry name is not within the dropdown list, make sure that you have not copied and pasted overwritting the cell format (with its correponding dropdown list) in column A"),"")</f>
        <v/>
      </c>
      <c r="AH110" s="117" t="str">
        <f t="shared" ca="1" si="26"/>
        <v/>
      </c>
      <c r="AI110" s="117" t="str">
        <f t="shared" ca="1" si="27"/>
        <v/>
      </c>
      <c r="AJ110" s="117" t="str">
        <f t="shared" si="28"/>
        <v/>
      </c>
      <c r="AK110" s="117" t="str">
        <f t="shared" si="29"/>
        <v/>
      </c>
      <c r="AL110" s="117" t="str">
        <f t="shared" si="30"/>
        <v/>
      </c>
      <c r="AM110" s="117" t="str">
        <f t="shared" si="31"/>
        <v/>
      </c>
      <c r="AN110" s="117" t="str">
        <f t="shared" si="32"/>
        <v/>
      </c>
      <c r="AO110" s="117" t="str">
        <f t="shared" si="33"/>
        <v/>
      </c>
      <c r="AP110" s="87"/>
    </row>
    <row r="111" spans="1:42" x14ac:dyDescent="0.2">
      <c r="A111" s="37"/>
      <c r="B111" s="37"/>
      <c r="C111" s="37"/>
      <c r="D111" s="64" t="str">
        <f>_xlfn.IFNA(VLOOKUP(A111,'Reference data SID'!$D$2:$Q$673,14,FALSE),"")</f>
        <v/>
      </c>
      <c r="E111" s="64" t="str">
        <f>_xlfn.IFNA(VLOOKUP(D111,'Reference data SID'!$C$3:$E$673,3,FALSE),"")</f>
        <v/>
      </c>
      <c r="F111" s="64" t="str">
        <f>_xlfn.IFNA(IF(E111=FALSE,D111,IF(ISBLANK(B111),VLOOKUP(C111,'Reference data SID'!$N:$P,3,FALSE),VLOOKUP(B111,'Reference data SID'!$M:$P,4,FALSE))),"")</f>
        <v/>
      </c>
      <c r="G111" s="64" t="str">
        <f t="shared" si="17"/>
        <v/>
      </c>
      <c r="H111" s="38" t="str">
        <f>_xlfn.IFNA(VLOOKUP(F111,'Reference data SID'!L:M,2,FALSE),"")</f>
        <v/>
      </c>
      <c r="I111" s="38" t="str">
        <f>_xlfn.IFNA(VLOOKUP(F111,'Reference data SID'!L:N,3,FALSE),"")</f>
        <v/>
      </c>
      <c r="J111" s="38" t="str">
        <f>_xlfn.IFNA(VLOOKUP(F111,'Reference data SID'!L:O,4,FALSE),"")</f>
        <v/>
      </c>
      <c r="K111" s="50"/>
      <c r="L111" s="50"/>
      <c r="M111" s="50"/>
      <c r="N111" s="50"/>
      <c r="O111" s="50"/>
      <c r="P111" s="50"/>
      <c r="Q111" s="50"/>
      <c r="R111" s="50"/>
      <c r="S111" s="50"/>
      <c r="T111" s="73" t="str">
        <f t="shared" ca="1" si="18"/>
        <v/>
      </c>
      <c r="U111" s="65" t="str">
        <f>IF(LEN(D111)=0,"",SUMIFS('1.(Optional) tonnage per use'!O$6:O$503,'1.(Optional) tonnage per use'!$G$6:$G$503,CONCATENATE(D111,F111),'1.(Optional) tonnage per use'!$N$6:$N$503,K111))</f>
        <v/>
      </c>
      <c r="V111" s="47" t="str">
        <f>IF(LEN(D111)=0,"",SUMIFS('1.(Optional) tonnage per use'!P$6:P$503,'1.(Optional) tonnage per use'!$G$6:$G$503,CONCATENATE(D111,F111),'1.(Optional) tonnage per use'!$N$6:$N$503,K111))</f>
        <v/>
      </c>
      <c r="W111" s="47" t="str">
        <f>IF(LEN(D111)=0,"",SUMIFS('1.(Optional) tonnage per use'!Q$6:Q$503,'1.(Optional) tonnage per use'!$G$6:$G$503,CONCATENATE(D111,F111),'1.(Optional) tonnage per use'!$N$6:$N$503,K111))</f>
        <v/>
      </c>
      <c r="X111" s="117" t="str">
        <f>_xlfn.IFNA(VLOOKUP(A111,'Reference data SID'!D:E,2,FALSE),"")</f>
        <v/>
      </c>
      <c r="Y111" s="117" t="str">
        <f t="shared" si="19"/>
        <v>not ok</v>
      </c>
      <c r="Z111" s="117" t="str">
        <f t="shared" si="20"/>
        <v>not ok</v>
      </c>
      <c r="AA111" s="117" t="str">
        <f t="shared" si="21"/>
        <v>ok</v>
      </c>
      <c r="AB111" s="117" t="str">
        <f t="shared" si="22"/>
        <v>not ok</v>
      </c>
      <c r="AC111" s="117" t="str">
        <f t="shared" si="23"/>
        <v>_EC</v>
      </c>
      <c r="AD111" s="117" t="str">
        <f t="shared" si="24"/>
        <v>_CAS</v>
      </c>
      <c r="AE111" s="117" t="str">
        <f t="shared" si="25"/>
        <v/>
      </c>
      <c r="AF111" s="117" t="str">
        <f>IF(LEN(A111)&gt;1,IF(COUNTIFS($AE$6:AE$503,LEFT(AE111,250))&gt;1,"Duplicate entry: you have two rows for the same substance and year",""),"")</f>
        <v/>
      </c>
      <c r="AG111" s="117" t="str">
        <f>IF(LEN(A111)&gt;0,IF(ISNUMBER(MATCH(A111,Annex_I_II_entries,0)),"","The Entry name is not within the dropdown list, make sure that you have not copied and pasted overwritting the cell format (with its correponding dropdown list) in column A"),"")</f>
        <v/>
      </c>
      <c r="AH111" s="117" t="str">
        <f t="shared" ca="1" si="26"/>
        <v/>
      </c>
      <c r="AI111" s="117" t="str">
        <f t="shared" ca="1" si="27"/>
        <v/>
      </c>
      <c r="AJ111" s="117" t="str">
        <f t="shared" si="28"/>
        <v/>
      </c>
      <c r="AK111" s="117" t="str">
        <f t="shared" si="29"/>
        <v/>
      </c>
      <c r="AL111" s="117" t="str">
        <f t="shared" si="30"/>
        <v/>
      </c>
      <c r="AM111" s="117" t="str">
        <f t="shared" si="31"/>
        <v/>
      </c>
      <c r="AN111" s="117" t="str">
        <f t="shared" si="32"/>
        <v/>
      </c>
      <c r="AO111" s="117" t="str">
        <f t="shared" si="33"/>
        <v/>
      </c>
      <c r="AP111" s="87"/>
    </row>
    <row r="112" spans="1:42" x14ac:dyDescent="0.2">
      <c r="A112" s="37"/>
      <c r="B112" s="37"/>
      <c r="C112" s="37"/>
      <c r="D112" s="64" t="str">
        <f>_xlfn.IFNA(VLOOKUP(A112,'Reference data SID'!$D$2:$Q$673,14,FALSE),"")</f>
        <v/>
      </c>
      <c r="E112" s="64" t="str">
        <f>_xlfn.IFNA(VLOOKUP(D112,'Reference data SID'!$C$3:$E$673,3,FALSE),"")</f>
        <v/>
      </c>
      <c r="F112" s="64" t="str">
        <f>_xlfn.IFNA(IF(E112=FALSE,D112,IF(ISBLANK(B112),VLOOKUP(C112,'Reference data SID'!$N:$P,3,FALSE),VLOOKUP(B112,'Reference data SID'!$M:$P,4,FALSE))),"")</f>
        <v/>
      </c>
      <c r="G112" s="64" t="str">
        <f t="shared" si="17"/>
        <v/>
      </c>
      <c r="H112" s="38" t="str">
        <f>_xlfn.IFNA(VLOOKUP(F112,'Reference data SID'!L:M,2,FALSE),"")</f>
        <v/>
      </c>
      <c r="I112" s="38" t="str">
        <f>_xlfn.IFNA(VLOOKUP(F112,'Reference data SID'!L:N,3,FALSE),"")</f>
        <v/>
      </c>
      <c r="J112" s="38" t="str">
        <f>_xlfn.IFNA(VLOOKUP(F112,'Reference data SID'!L:O,4,FALSE),"")</f>
        <v/>
      </c>
      <c r="K112" s="50"/>
      <c r="L112" s="50"/>
      <c r="M112" s="50"/>
      <c r="N112" s="50"/>
      <c r="O112" s="50"/>
      <c r="P112" s="50"/>
      <c r="Q112" s="50"/>
      <c r="R112" s="50"/>
      <c r="S112" s="50"/>
      <c r="T112" s="73" t="str">
        <f t="shared" ca="1" si="18"/>
        <v/>
      </c>
      <c r="U112" s="65" t="str">
        <f>IF(LEN(D112)=0,"",SUMIFS('1.(Optional) tonnage per use'!O$6:O$503,'1.(Optional) tonnage per use'!$G$6:$G$503,CONCATENATE(D112,F112),'1.(Optional) tonnage per use'!$N$6:$N$503,K112))</f>
        <v/>
      </c>
      <c r="V112" s="47" t="str">
        <f>IF(LEN(D112)=0,"",SUMIFS('1.(Optional) tonnage per use'!P$6:P$503,'1.(Optional) tonnage per use'!$G$6:$G$503,CONCATENATE(D112,F112),'1.(Optional) tonnage per use'!$N$6:$N$503,K112))</f>
        <v/>
      </c>
      <c r="W112" s="47" t="str">
        <f>IF(LEN(D112)=0,"",SUMIFS('1.(Optional) tonnage per use'!Q$6:Q$503,'1.(Optional) tonnage per use'!$G$6:$G$503,CONCATENATE(D112,F112),'1.(Optional) tonnage per use'!$N$6:$N$503,K112))</f>
        <v/>
      </c>
      <c r="X112" s="117" t="str">
        <f>_xlfn.IFNA(VLOOKUP(A112,'Reference data SID'!D:E,2,FALSE),"")</f>
        <v/>
      </c>
      <c r="Y112" s="117" t="str">
        <f t="shared" si="19"/>
        <v>not ok</v>
      </c>
      <c r="Z112" s="117" t="str">
        <f t="shared" si="20"/>
        <v>not ok</v>
      </c>
      <c r="AA112" s="117" t="str">
        <f t="shared" si="21"/>
        <v>ok</v>
      </c>
      <c r="AB112" s="117" t="str">
        <f t="shared" si="22"/>
        <v>not ok</v>
      </c>
      <c r="AC112" s="117" t="str">
        <f t="shared" si="23"/>
        <v>_EC</v>
      </c>
      <c r="AD112" s="117" t="str">
        <f t="shared" si="24"/>
        <v>_CAS</v>
      </c>
      <c r="AE112" s="117" t="str">
        <f t="shared" si="25"/>
        <v/>
      </c>
      <c r="AF112" s="117" t="str">
        <f>IF(LEN(A112)&gt;1,IF(COUNTIFS($AE$6:AE$503,LEFT(AE112,250))&gt;1,"Duplicate entry: you have two rows for the same substance and year",""),"")</f>
        <v/>
      </c>
      <c r="AG112" s="117" t="str">
        <f>IF(LEN(A112)&gt;0,IF(ISNUMBER(MATCH(A112,Annex_I_II_entries,0)),"","The Entry name is not within the dropdown list, make sure that you have not copied and pasted overwritting the cell format (with its correponding dropdown list) in column A"),"")</f>
        <v/>
      </c>
      <c r="AH112" s="117" t="str">
        <f t="shared" ca="1" si="26"/>
        <v/>
      </c>
      <c r="AI112" s="117" t="str">
        <f t="shared" ca="1" si="27"/>
        <v/>
      </c>
      <c r="AJ112" s="117" t="str">
        <f t="shared" si="28"/>
        <v/>
      </c>
      <c r="AK112" s="117" t="str">
        <f t="shared" si="29"/>
        <v/>
      </c>
      <c r="AL112" s="117" t="str">
        <f t="shared" si="30"/>
        <v/>
      </c>
      <c r="AM112" s="117" t="str">
        <f t="shared" si="31"/>
        <v/>
      </c>
      <c r="AN112" s="117" t="str">
        <f t="shared" si="32"/>
        <v/>
      </c>
      <c r="AO112" s="117" t="str">
        <f t="shared" si="33"/>
        <v/>
      </c>
      <c r="AP112" s="87"/>
    </row>
    <row r="113" spans="1:42" x14ac:dyDescent="0.2">
      <c r="A113" s="37"/>
      <c r="B113" s="37"/>
      <c r="C113" s="37"/>
      <c r="D113" s="64" t="str">
        <f>_xlfn.IFNA(VLOOKUP(A113,'Reference data SID'!$D$2:$Q$673,14,FALSE),"")</f>
        <v/>
      </c>
      <c r="E113" s="64" t="str">
        <f>_xlfn.IFNA(VLOOKUP(D113,'Reference data SID'!$C$3:$E$673,3,FALSE),"")</f>
        <v/>
      </c>
      <c r="F113" s="64" t="str">
        <f>_xlfn.IFNA(IF(E113=FALSE,D113,IF(ISBLANK(B113),VLOOKUP(C113,'Reference data SID'!$N:$P,3,FALSE),VLOOKUP(B113,'Reference data SID'!$M:$P,4,FALSE))),"")</f>
        <v/>
      </c>
      <c r="G113" s="64" t="str">
        <f t="shared" si="17"/>
        <v/>
      </c>
      <c r="H113" s="38" t="str">
        <f>_xlfn.IFNA(VLOOKUP(F113,'Reference data SID'!L:M,2,FALSE),"")</f>
        <v/>
      </c>
      <c r="I113" s="38" t="str">
        <f>_xlfn.IFNA(VLOOKUP(F113,'Reference data SID'!L:N,3,FALSE),"")</f>
        <v/>
      </c>
      <c r="J113" s="38" t="str">
        <f>_xlfn.IFNA(VLOOKUP(F113,'Reference data SID'!L:O,4,FALSE),"")</f>
        <v/>
      </c>
      <c r="K113" s="50"/>
      <c r="L113" s="50"/>
      <c r="M113" s="50"/>
      <c r="N113" s="50"/>
      <c r="O113" s="50"/>
      <c r="P113" s="50"/>
      <c r="Q113" s="50"/>
      <c r="R113" s="50"/>
      <c r="S113" s="50"/>
      <c r="T113" s="73" t="str">
        <f t="shared" ca="1" si="18"/>
        <v/>
      </c>
      <c r="U113" s="65" t="str">
        <f>IF(LEN(D113)=0,"",SUMIFS('1.(Optional) tonnage per use'!O$6:O$503,'1.(Optional) tonnage per use'!$G$6:$G$503,CONCATENATE(D113,F113),'1.(Optional) tonnage per use'!$N$6:$N$503,K113))</f>
        <v/>
      </c>
      <c r="V113" s="47" t="str">
        <f>IF(LEN(D113)=0,"",SUMIFS('1.(Optional) tonnage per use'!P$6:P$503,'1.(Optional) tonnage per use'!$G$6:$G$503,CONCATENATE(D113,F113),'1.(Optional) tonnage per use'!$N$6:$N$503,K113))</f>
        <v/>
      </c>
      <c r="W113" s="47" t="str">
        <f>IF(LEN(D113)=0,"",SUMIFS('1.(Optional) tonnage per use'!Q$6:Q$503,'1.(Optional) tonnage per use'!$G$6:$G$503,CONCATENATE(D113,F113),'1.(Optional) tonnage per use'!$N$6:$N$503,K113))</f>
        <v/>
      </c>
      <c r="X113" s="117" t="str">
        <f>_xlfn.IFNA(VLOOKUP(A113,'Reference data SID'!D:E,2,FALSE),"")</f>
        <v/>
      </c>
      <c r="Y113" s="117" t="str">
        <f t="shared" si="19"/>
        <v>not ok</v>
      </c>
      <c r="Z113" s="117" t="str">
        <f t="shared" si="20"/>
        <v>not ok</v>
      </c>
      <c r="AA113" s="117" t="str">
        <f t="shared" si="21"/>
        <v>ok</v>
      </c>
      <c r="AB113" s="117" t="str">
        <f t="shared" si="22"/>
        <v>not ok</v>
      </c>
      <c r="AC113" s="117" t="str">
        <f t="shared" si="23"/>
        <v>_EC</v>
      </c>
      <c r="AD113" s="117" t="str">
        <f t="shared" si="24"/>
        <v>_CAS</v>
      </c>
      <c r="AE113" s="117" t="str">
        <f t="shared" si="25"/>
        <v/>
      </c>
      <c r="AF113" s="117" t="str">
        <f>IF(LEN(A113)&gt;1,IF(COUNTIFS($AE$6:AE$503,LEFT(AE113,250))&gt;1,"Duplicate entry: you have two rows for the same substance and year",""),"")</f>
        <v/>
      </c>
      <c r="AG113" s="117" t="str">
        <f>IF(LEN(A113)&gt;0,IF(ISNUMBER(MATCH(A113,Annex_I_II_entries,0)),"","The Entry name is not within the dropdown list, make sure that you have not copied and pasted overwritting the cell format (with its correponding dropdown list) in column A"),"")</f>
        <v/>
      </c>
      <c r="AH113" s="117" t="str">
        <f t="shared" ca="1" si="26"/>
        <v/>
      </c>
      <c r="AI113" s="117" t="str">
        <f t="shared" ca="1" si="27"/>
        <v/>
      </c>
      <c r="AJ113" s="117" t="str">
        <f t="shared" si="28"/>
        <v/>
      </c>
      <c r="AK113" s="117" t="str">
        <f t="shared" si="29"/>
        <v/>
      </c>
      <c r="AL113" s="117" t="str">
        <f t="shared" si="30"/>
        <v/>
      </c>
      <c r="AM113" s="117" t="str">
        <f t="shared" si="31"/>
        <v/>
      </c>
      <c r="AN113" s="117" t="str">
        <f t="shared" si="32"/>
        <v/>
      </c>
      <c r="AO113" s="117" t="str">
        <f t="shared" si="33"/>
        <v/>
      </c>
      <c r="AP113" s="87"/>
    </row>
    <row r="114" spans="1:42" x14ac:dyDescent="0.2">
      <c r="A114" s="37"/>
      <c r="B114" s="37"/>
      <c r="C114" s="37"/>
      <c r="D114" s="64" t="str">
        <f>_xlfn.IFNA(VLOOKUP(A114,'Reference data SID'!$D$2:$Q$673,14,FALSE),"")</f>
        <v/>
      </c>
      <c r="E114" s="64" t="str">
        <f>_xlfn.IFNA(VLOOKUP(D114,'Reference data SID'!$C$3:$E$673,3,FALSE),"")</f>
        <v/>
      </c>
      <c r="F114" s="64" t="str">
        <f>_xlfn.IFNA(IF(E114=FALSE,D114,IF(ISBLANK(B114),VLOOKUP(C114,'Reference data SID'!$N:$P,3,FALSE),VLOOKUP(B114,'Reference data SID'!$M:$P,4,FALSE))),"")</f>
        <v/>
      </c>
      <c r="G114" s="64" t="str">
        <f t="shared" si="17"/>
        <v/>
      </c>
      <c r="H114" s="38" t="str">
        <f>_xlfn.IFNA(VLOOKUP(F114,'Reference data SID'!L:M,2,FALSE),"")</f>
        <v/>
      </c>
      <c r="I114" s="38" t="str">
        <f>_xlfn.IFNA(VLOOKUP(F114,'Reference data SID'!L:N,3,FALSE),"")</f>
        <v/>
      </c>
      <c r="J114" s="38" t="str">
        <f>_xlfn.IFNA(VLOOKUP(F114,'Reference data SID'!L:O,4,FALSE),"")</f>
        <v/>
      </c>
      <c r="K114" s="50"/>
      <c r="L114" s="50"/>
      <c r="M114" s="50"/>
      <c r="N114" s="50"/>
      <c r="O114" s="50"/>
      <c r="P114" s="50"/>
      <c r="Q114" s="50"/>
      <c r="R114" s="50"/>
      <c r="S114" s="50"/>
      <c r="T114" s="73" t="str">
        <f t="shared" ca="1" si="18"/>
        <v/>
      </c>
      <c r="U114" s="65" t="str">
        <f>IF(LEN(D114)=0,"",SUMIFS('1.(Optional) tonnage per use'!O$6:O$503,'1.(Optional) tonnage per use'!$G$6:$G$503,CONCATENATE(D114,F114),'1.(Optional) tonnage per use'!$N$6:$N$503,K114))</f>
        <v/>
      </c>
      <c r="V114" s="47" t="str">
        <f>IF(LEN(D114)=0,"",SUMIFS('1.(Optional) tonnage per use'!P$6:P$503,'1.(Optional) tonnage per use'!$G$6:$G$503,CONCATENATE(D114,F114),'1.(Optional) tonnage per use'!$N$6:$N$503,K114))</f>
        <v/>
      </c>
      <c r="W114" s="47" t="str">
        <f>IF(LEN(D114)=0,"",SUMIFS('1.(Optional) tonnage per use'!Q$6:Q$503,'1.(Optional) tonnage per use'!$G$6:$G$503,CONCATENATE(D114,F114),'1.(Optional) tonnage per use'!$N$6:$N$503,K114))</f>
        <v/>
      </c>
      <c r="X114" s="117" t="str">
        <f>_xlfn.IFNA(VLOOKUP(A114,'Reference data SID'!D:E,2,FALSE),"")</f>
        <v/>
      </c>
      <c r="Y114" s="117" t="str">
        <f t="shared" si="19"/>
        <v>not ok</v>
      </c>
      <c r="Z114" s="117" t="str">
        <f t="shared" si="20"/>
        <v>not ok</v>
      </c>
      <c r="AA114" s="117" t="str">
        <f t="shared" si="21"/>
        <v>ok</v>
      </c>
      <c r="AB114" s="117" t="str">
        <f t="shared" si="22"/>
        <v>not ok</v>
      </c>
      <c r="AC114" s="117" t="str">
        <f t="shared" si="23"/>
        <v>_EC</v>
      </c>
      <c r="AD114" s="117" t="str">
        <f t="shared" si="24"/>
        <v>_CAS</v>
      </c>
      <c r="AE114" s="117" t="str">
        <f t="shared" si="25"/>
        <v/>
      </c>
      <c r="AF114" s="117" t="str">
        <f>IF(LEN(A114)&gt;1,IF(COUNTIFS($AE$6:AE$503,LEFT(AE114,250))&gt;1,"Duplicate entry: you have two rows for the same substance and year",""),"")</f>
        <v/>
      </c>
      <c r="AG114" s="117" t="str">
        <f>IF(LEN(A114)&gt;0,IF(ISNUMBER(MATCH(A114,Annex_I_II_entries,0)),"","The Entry name is not within the dropdown list, make sure that you have not copied and pasted overwritting the cell format (with its correponding dropdown list) in column A"),"")</f>
        <v/>
      </c>
      <c r="AH114" s="117" t="str">
        <f t="shared" ca="1" si="26"/>
        <v/>
      </c>
      <c r="AI114" s="117" t="str">
        <f t="shared" ca="1" si="27"/>
        <v/>
      </c>
      <c r="AJ114" s="117" t="str">
        <f t="shared" si="28"/>
        <v/>
      </c>
      <c r="AK114" s="117" t="str">
        <f t="shared" si="29"/>
        <v/>
      </c>
      <c r="AL114" s="117" t="str">
        <f t="shared" si="30"/>
        <v/>
      </c>
      <c r="AM114" s="117" t="str">
        <f t="shared" si="31"/>
        <v/>
      </c>
      <c r="AN114" s="117" t="str">
        <f t="shared" si="32"/>
        <v/>
      </c>
      <c r="AO114" s="117" t="str">
        <f t="shared" si="33"/>
        <v/>
      </c>
      <c r="AP114" s="87"/>
    </row>
    <row r="115" spans="1:42" x14ac:dyDescent="0.2">
      <c r="A115" s="37"/>
      <c r="B115" s="37"/>
      <c r="C115" s="37"/>
      <c r="D115" s="64" t="str">
        <f>_xlfn.IFNA(VLOOKUP(A115,'Reference data SID'!$D$2:$Q$673,14,FALSE),"")</f>
        <v/>
      </c>
      <c r="E115" s="64" t="str">
        <f>_xlfn.IFNA(VLOOKUP(D115,'Reference data SID'!$C$3:$E$673,3,FALSE),"")</f>
        <v/>
      </c>
      <c r="F115" s="64" t="str">
        <f>_xlfn.IFNA(IF(E115=FALSE,D115,IF(ISBLANK(B115),VLOOKUP(C115,'Reference data SID'!$N:$P,3,FALSE),VLOOKUP(B115,'Reference data SID'!$M:$P,4,FALSE))),"")</f>
        <v/>
      </c>
      <c r="G115" s="64" t="str">
        <f t="shared" si="17"/>
        <v/>
      </c>
      <c r="H115" s="38" t="str">
        <f>_xlfn.IFNA(VLOOKUP(F115,'Reference data SID'!L:M,2,FALSE),"")</f>
        <v/>
      </c>
      <c r="I115" s="38" t="str">
        <f>_xlfn.IFNA(VLOOKUP(F115,'Reference data SID'!L:N,3,FALSE),"")</f>
        <v/>
      </c>
      <c r="J115" s="38" t="str">
        <f>_xlfn.IFNA(VLOOKUP(F115,'Reference data SID'!L:O,4,FALSE),"")</f>
        <v/>
      </c>
      <c r="K115" s="50"/>
      <c r="L115" s="50"/>
      <c r="M115" s="50"/>
      <c r="N115" s="50"/>
      <c r="O115" s="50"/>
      <c r="P115" s="50"/>
      <c r="Q115" s="50"/>
      <c r="R115" s="50"/>
      <c r="S115" s="50"/>
      <c r="T115" s="73" t="str">
        <f t="shared" ca="1" si="18"/>
        <v/>
      </c>
      <c r="U115" s="65" t="str">
        <f>IF(LEN(D115)=0,"",SUMIFS('1.(Optional) tonnage per use'!O$6:O$503,'1.(Optional) tonnage per use'!$G$6:$G$503,CONCATENATE(D115,F115),'1.(Optional) tonnage per use'!$N$6:$N$503,K115))</f>
        <v/>
      </c>
      <c r="V115" s="47" t="str">
        <f>IF(LEN(D115)=0,"",SUMIFS('1.(Optional) tonnage per use'!P$6:P$503,'1.(Optional) tonnage per use'!$G$6:$G$503,CONCATENATE(D115,F115),'1.(Optional) tonnage per use'!$N$6:$N$503,K115))</f>
        <v/>
      </c>
      <c r="W115" s="47" t="str">
        <f>IF(LEN(D115)=0,"",SUMIFS('1.(Optional) tonnage per use'!Q$6:Q$503,'1.(Optional) tonnage per use'!$G$6:$G$503,CONCATENATE(D115,F115),'1.(Optional) tonnage per use'!$N$6:$N$503,K115))</f>
        <v/>
      </c>
      <c r="X115" s="117" t="str">
        <f>_xlfn.IFNA(VLOOKUP(A115,'Reference data SID'!D:E,2,FALSE),"")</f>
        <v/>
      </c>
      <c r="Y115" s="117" t="str">
        <f t="shared" si="19"/>
        <v>not ok</v>
      </c>
      <c r="Z115" s="117" t="str">
        <f t="shared" si="20"/>
        <v>not ok</v>
      </c>
      <c r="AA115" s="117" t="str">
        <f t="shared" si="21"/>
        <v>ok</v>
      </c>
      <c r="AB115" s="117" t="str">
        <f t="shared" si="22"/>
        <v>not ok</v>
      </c>
      <c r="AC115" s="117" t="str">
        <f t="shared" si="23"/>
        <v>_EC</v>
      </c>
      <c r="AD115" s="117" t="str">
        <f t="shared" si="24"/>
        <v>_CAS</v>
      </c>
      <c r="AE115" s="117" t="str">
        <f t="shared" si="25"/>
        <v/>
      </c>
      <c r="AF115" s="117" t="str">
        <f>IF(LEN(A115)&gt;1,IF(COUNTIFS($AE$6:AE$503,LEFT(AE115,250))&gt;1,"Duplicate entry: you have two rows for the same substance and year",""),"")</f>
        <v/>
      </c>
      <c r="AG115" s="117" t="str">
        <f>IF(LEN(A115)&gt;0,IF(ISNUMBER(MATCH(A115,Annex_I_II_entries,0)),"","The Entry name is not within the dropdown list, make sure that you have not copied and pasted overwritting the cell format (with its correponding dropdown list) in column A"),"")</f>
        <v/>
      </c>
      <c r="AH115" s="117" t="str">
        <f t="shared" ca="1" si="26"/>
        <v/>
      </c>
      <c r="AI115" s="117" t="str">
        <f t="shared" ca="1" si="27"/>
        <v/>
      </c>
      <c r="AJ115" s="117" t="str">
        <f t="shared" si="28"/>
        <v/>
      </c>
      <c r="AK115" s="117" t="str">
        <f t="shared" si="29"/>
        <v/>
      </c>
      <c r="AL115" s="117" t="str">
        <f t="shared" si="30"/>
        <v/>
      </c>
      <c r="AM115" s="117" t="str">
        <f t="shared" si="31"/>
        <v/>
      </c>
      <c r="AN115" s="117" t="str">
        <f t="shared" si="32"/>
        <v/>
      </c>
      <c r="AO115" s="117" t="str">
        <f t="shared" si="33"/>
        <v/>
      </c>
      <c r="AP115" s="87"/>
    </row>
    <row r="116" spans="1:42" x14ac:dyDescent="0.2">
      <c r="A116" s="37"/>
      <c r="B116" s="37"/>
      <c r="C116" s="37"/>
      <c r="D116" s="64" t="str">
        <f>_xlfn.IFNA(VLOOKUP(A116,'Reference data SID'!$D$2:$Q$673,14,FALSE),"")</f>
        <v/>
      </c>
      <c r="E116" s="64" t="str">
        <f>_xlfn.IFNA(VLOOKUP(D116,'Reference data SID'!$C$3:$E$673,3,FALSE),"")</f>
        <v/>
      </c>
      <c r="F116" s="64" t="str">
        <f>_xlfn.IFNA(IF(E116=FALSE,D116,IF(ISBLANK(B116),VLOOKUP(C116,'Reference data SID'!$N:$P,3,FALSE),VLOOKUP(B116,'Reference data SID'!$M:$P,4,FALSE))),"")</f>
        <v/>
      </c>
      <c r="G116" s="64" t="str">
        <f t="shared" si="17"/>
        <v/>
      </c>
      <c r="H116" s="38" t="str">
        <f>_xlfn.IFNA(VLOOKUP(F116,'Reference data SID'!L:M,2,FALSE),"")</f>
        <v/>
      </c>
      <c r="I116" s="38" t="str">
        <f>_xlfn.IFNA(VLOOKUP(F116,'Reference data SID'!L:N,3,FALSE),"")</f>
        <v/>
      </c>
      <c r="J116" s="38" t="str">
        <f>_xlfn.IFNA(VLOOKUP(F116,'Reference data SID'!L:O,4,FALSE),"")</f>
        <v/>
      </c>
      <c r="K116" s="50"/>
      <c r="L116" s="50"/>
      <c r="M116" s="50"/>
      <c r="N116" s="50"/>
      <c r="O116" s="50"/>
      <c r="P116" s="50"/>
      <c r="Q116" s="50"/>
      <c r="R116" s="50"/>
      <c r="S116" s="50"/>
      <c r="T116" s="73" t="str">
        <f t="shared" ca="1" si="18"/>
        <v/>
      </c>
      <c r="U116" s="65" t="str">
        <f>IF(LEN(D116)=0,"",SUMIFS('1.(Optional) tonnage per use'!O$6:O$503,'1.(Optional) tonnage per use'!$G$6:$G$503,CONCATENATE(D116,F116),'1.(Optional) tonnage per use'!$N$6:$N$503,K116))</f>
        <v/>
      </c>
      <c r="V116" s="47" t="str">
        <f>IF(LEN(D116)=0,"",SUMIFS('1.(Optional) tonnage per use'!P$6:P$503,'1.(Optional) tonnage per use'!$G$6:$G$503,CONCATENATE(D116,F116),'1.(Optional) tonnage per use'!$N$6:$N$503,K116))</f>
        <v/>
      </c>
      <c r="W116" s="47" t="str">
        <f>IF(LEN(D116)=0,"",SUMIFS('1.(Optional) tonnage per use'!Q$6:Q$503,'1.(Optional) tonnage per use'!$G$6:$G$503,CONCATENATE(D116,F116),'1.(Optional) tonnage per use'!$N$6:$N$503,K116))</f>
        <v/>
      </c>
      <c r="X116" s="117" t="str">
        <f>_xlfn.IFNA(VLOOKUP(A116,'Reference data SID'!D:E,2,FALSE),"")</f>
        <v/>
      </c>
      <c r="Y116" s="117" t="str">
        <f t="shared" si="19"/>
        <v>not ok</v>
      </c>
      <c r="Z116" s="117" t="str">
        <f t="shared" si="20"/>
        <v>not ok</v>
      </c>
      <c r="AA116" s="117" t="str">
        <f t="shared" si="21"/>
        <v>ok</v>
      </c>
      <c r="AB116" s="117" t="str">
        <f t="shared" si="22"/>
        <v>not ok</v>
      </c>
      <c r="AC116" s="117" t="str">
        <f t="shared" si="23"/>
        <v>_EC</v>
      </c>
      <c r="AD116" s="117" t="str">
        <f t="shared" si="24"/>
        <v>_CAS</v>
      </c>
      <c r="AE116" s="117" t="str">
        <f t="shared" si="25"/>
        <v/>
      </c>
      <c r="AF116" s="117" t="str">
        <f>IF(LEN(A116)&gt;1,IF(COUNTIFS($AE$6:AE$503,LEFT(AE116,250))&gt;1,"Duplicate entry: you have two rows for the same substance and year",""),"")</f>
        <v/>
      </c>
      <c r="AG116" s="117" t="str">
        <f>IF(LEN(A116)&gt;0,IF(ISNUMBER(MATCH(A116,Annex_I_II_entries,0)),"","The Entry name is not within the dropdown list, make sure that you have not copied and pasted overwritting the cell format (with its correponding dropdown list) in column A"),"")</f>
        <v/>
      </c>
      <c r="AH116" s="117" t="str">
        <f t="shared" ca="1" si="26"/>
        <v/>
      </c>
      <c r="AI116" s="117" t="str">
        <f t="shared" ca="1" si="27"/>
        <v/>
      </c>
      <c r="AJ116" s="117" t="str">
        <f t="shared" si="28"/>
        <v/>
      </c>
      <c r="AK116" s="117" t="str">
        <f t="shared" si="29"/>
        <v/>
      </c>
      <c r="AL116" s="117" t="str">
        <f t="shared" si="30"/>
        <v/>
      </c>
      <c r="AM116" s="117" t="str">
        <f t="shared" si="31"/>
        <v/>
      </c>
      <c r="AN116" s="117" t="str">
        <f t="shared" si="32"/>
        <v/>
      </c>
      <c r="AO116" s="117" t="str">
        <f t="shared" si="33"/>
        <v/>
      </c>
      <c r="AP116" s="87"/>
    </row>
    <row r="117" spans="1:42" x14ac:dyDescent="0.2">
      <c r="A117" s="37"/>
      <c r="B117" s="37"/>
      <c r="C117" s="37"/>
      <c r="D117" s="64" t="str">
        <f>_xlfn.IFNA(VLOOKUP(A117,'Reference data SID'!$D$2:$Q$673,14,FALSE),"")</f>
        <v/>
      </c>
      <c r="E117" s="64" t="str">
        <f>_xlfn.IFNA(VLOOKUP(D117,'Reference data SID'!$C$3:$E$673,3,FALSE),"")</f>
        <v/>
      </c>
      <c r="F117" s="64" t="str">
        <f>_xlfn.IFNA(IF(E117=FALSE,D117,IF(ISBLANK(B117),VLOOKUP(C117,'Reference data SID'!$N:$P,3,FALSE),VLOOKUP(B117,'Reference data SID'!$M:$P,4,FALSE))),"")</f>
        <v/>
      </c>
      <c r="G117" s="64" t="str">
        <f t="shared" si="17"/>
        <v/>
      </c>
      <c r="H117" s="38" t="str">
        <f>_xlfn.IFNA(VLOOKUP(F117,'Reference data SID'!L:M,2,FALSE),"")</f>
        <v/>
      </c>
      <c r="I117" s="38" t="str">
        <f>_xlfn.IFNA(VLOOKUP(F117,'Reference data SID'!L:N,3,FALSE),"")</f>
        <v/>
      </c>
      <c r="J117" s="38" t="str">
        <f>_xlfn.IFNA(VLOOKUP(F117,'Reference data SID'!L:O,4,FALSE),"")</f>
        <v/>
      </c>
      <c r="K117" s="50"/>
      <c r="L117" s="50"/>
      <c r="M117" s="50"/>
      <c r="N117" s="50"/>
      <c r="O117" s="50"/>
      <c r="P117" s="50"/>
      <c r="Q117" s="50"/>
      <c r="R117" s="50"/>
      <c r="S117" s="50"/>
      <c r="T117" s="73" t="str">
        <f t="shared" ca="1" si="18"/>
        <v/>
      </c>
      <c r="U117" s="65" t="str">
        <f>IF(LEN(D117)=0,"",SUMIFS('1.(Optional) tonnage per use'!O$6:O$503,'1.(Optional) tonnage per use'!$G$6:$G$503,CONCATENATE(D117,F117),'1.(Optional) tonnage per use'!$N$6:$N$503,K117))</f>
        <v/>
      </c>
      <c r="V117" s="47" t="str">
        <f>IF(LEN(D117)=0,"",SUMIFS('1.(Optional) tonnage per use'!P$6:P$503,'1.(Optional) tonnage per use'!$G$6:$G$503,CONCATENATE(D117,F117),'1.(Optional) tonnage per use'!$N$6:$N$503,K117))</f>
        <v/>
      </c>
      <c r="W117" s="47" t="str">
        <f>IF(LEN(D117)=0,"",SUMIFS('1.(Optional) tonnage per use'!Q$6:Q$503,'1.(Optional) tonnage per use'!$G$6:$G$503,CONCATENATE(D117,F117),'1.(Optional) tonnage per use'!$N$6:$N$503,K117))</f>
        <v/>
      </c>
      <c r="X117" s="117" t="str">
        <f>_xlfn.IFNA(VLOOKUP(A117,'Reference data SID'!D:E,2,FALSE),"")</f>
        <v/>
      </c>
      <c r="Y117" s="117" t="str">
        <f t="shared" si="19"/>
        <v>not ok</v>
      </c>
      <c r="Z117" s="117" t="str">
        <f t="shared" si="20"/>
        <v>not ok</v>
      </c>
      <c r="AA117" s="117" t="str">
        <f t="shared" si="21"/>
        <v>ok</v>
      </c>
      <c r="AB117" s="117" t="str">
        <f t="shared" si="22"/>
        <v>not ok</v>
      </c>
      <c r="AC117" s="117" t="str">
        <f t="shared" si="23"/>
        <v>_EC</v>
      </c>
      <c r="AD117" s="117" t="str">
        <f t="shared" si="24"/>
        <v>_CAS</v>
      </c>
      <c r="AE117" s="117" t="str">
        <f t="shared" si="25"/>
        <v/>
      </c>
      <c r="AF117" s="117" t="str">
        <f>IF(LEN(A117)&gt;1,IF(COUNTIFS($AE$6:AE$503,LEFT(AE117,250))&gt;1,"Duplicate entry: you have two rows for the same substance and year",""),"")</f>
        <v/>
      </c>
      <c r="AG117" s="117" t="str">
        <f>IF(LEN(A117)&gt;0,IF(ISNUMBER(MATCH(A117,Annex_I_II_entries,0)),"","The Entry name is not within the dropdown list, make sure that you have not copied and pasted overwritting the cell format (with its correponding dropdown list) in column A"),"")</f>
        <v/>
      </c>
      <c r="AH117" s="117" t="str">
        <f t="shared" ca="1" si="26"/>
        <v/>
      </c>
      <c r="AI117" s="117" t="str">
        <f t="shared" ca="1" si="27"/>
        <v/>
      </c>
      <c r="AJ117" s="117" t="str">
        <f t="shared" si="28"/>
        <v/>
      </c>
      <c r="AK117" s="117" t="str">
        <f t="shared" si="29"/>
        <v/>
      </c>
      <c r="AL117" s="117" t="str">
        <f t="shared" si="30"/>
        <v/>
      </c>
      <c r="AM117" s="117" t="str">
        <f t="shared" si="31"/>
        <v/>
      </c>
      <c r="AN117" s="117" t="str">
        <f t="shared" si="32"/>
        <v/>
      </c>
      <c r="AO117" s="117" t="str">
        <f t="shared" si="33"/>
        <v/>
      </c>
      <c r="AP117" s="87"/>
    </row>
    <row r="118" spans="1:42" x14ac:dyDescent="0.2">
      <c r="A118" s="37"/>
      <c r="B118" s="37"/>
      <c r="C118" s="37"/>
      <c r="D118" s="64" t="str">
        <f>_xlfn.IFNA(VLOOKUP(A118,'Reference data SID'!$D$2:$Q$673,14,FALSE),"")</f>
        <v/>
      </c>
      <c r="E118" s="64" t="str">
        <f>_xlfn.IFNA(VLOOKUP(D118,'Reference data SID'!$C$3:$E$673,3,FALSE),"")</f>
        <v/>
      </c>
      <c r="F118" s="64" t="str">
        <f>_xlfn.IFNA(IF(E118=FALSE,D118,IF(ISBLANK(B118),VLOOKUP(C118,'Reference data SID'!$N:$P,3,FALSE),VLOOKUP(B118,'Reference data SID'!$M:$P,4,FALSE))),"")</f>
        <v/>
      </c>
      <c r="G118" s="64" t="str">
        <f t="shared" si="17"/>
        <v/>
      </c>
      <c r="H118" s="38" t="str">
        <f>_xlfn.IFNA(VLOOKUP(F118,'Reference data SID'!L:M,2,FALSE),"")</f>
        <v/>
      </c>
      <c r="I118" s="38" t="str">
        <f>_xlfn.IFNA(VLOOKUP(F118,'Reference data SID'!L:N,3,FALSE),"")</f>
        <v/>
      </c>
      <c r="J118" s="38" t="str">
        <f>_xlfn.IFNA(VLOOKUP(F118,'Reference data SID'!L:O,4,FALSE),"")</f>
        <v/>
      </c>
      <c r="K118" s="50"/>
      <c r="L118" s="50"/>
      <c r="M118" s="50"/>
      <c r="N118" s="50"/>
      <c r="O118" s="50"/>
      <c r="P118" s="50"/>
      <c r="Q118" s="50"/>
      <c r="R118" s="50"/>
      <c r="S118" s="50"/>
      <c r="T118" s="73" t="str">
        <f t="shared" ca="1" si="18"/>
        <v/>
      </c>
      <c r="U118" s="65" t="str">
        <f>IF(LEN(D118)=0,"",SUMIFS('1.(Optional) tonnage per use'!O$6:O$503,'1.(Optional) tonnage per use'!$G$6:$G$503,CONCATENATE(D118,F118),'1.(Optional) tonnage per use'!$N$6:$N$503,K118))</f>
        <v/>
      </c>
      <c r="V118" s="47" t="str">
        <f>IF(LEN(D118)=0,"",SUMIFS('1.(Optional) tonnage per use'!P$6:P$503,'1.(Optional) tonnage per use'!$G$6:$G$503,CONCATENATE(D118,F118),'1.(Optional) tonnage per use'!$N$6:$N$503,K118))</f>
        <v/>
      </c>
      <c r="W118" s="47" t="str">
        <f>IF(LEN(D118)=0,"",SUMIFS('1.(Optional) tonnage per use'!Q$6:Q$503,'1.(Optional) tonnage per use'!$G$6:$G$503,CONCATENATE(D118,F118),'1.(Optional) tonnage per use'!$N$6:$N$503,K118))</f>
        <v/>
      </c>
      <c r="X118" s="117" t="str">
        <f>_xlfn.IFNA(VLOOKUP(A118,'Reference data SID'!D:E,2,FALSE),"")</f>
        <v/>
      </c>
      <c r="Y118" s="117" t="str">
        <f t="shared" si="19"/>
        <v>not ok</v>
      </c>
      <c r="Z118" s="117" t="str">
        <f t="shared" si="20"/>
        <v>not ok</v>
      </c>
      <c r="AA118" s="117" t="str">
        <f t="shared" si="21"/>
        <v>ok</v>
      </c>
      <c r="AB118" s="117" t="str">
        <f t="shared" si="22"/>
        <v>not ok</v>
      </c>
      <c r="AC118" s="117" t="str">
        <f t="shared" si="23"/>
        <v>_EC</v>
      </c>
      <c r="AD118" s="117" t="str">
        <f t="shared" si="24"/>
        <v>_CAS</v>
      </c>
      <c r="AE118" s="117" t="str">
        <f t="shared" si="25"/>
        <v/>
      </c>
      <c r="AF118" s="117" t="str">
        <f>IF(LEN(A118)&gt;1,IF(COUNTIFS($AE$6:AE$503,LEFT(AE118,250))&gt;1,"Duplicate entry: you have two rows for the same substance and year",""),"")</f>
        <v/>
      </c>
      <c r="AG118" s="117" t="str">
        <f>IF(LEN(A118)&gt;0,IF(ISNUMBER(MATCH(A118,Annex_I_II_entries,0)),"","The Entry name is not within the dropdown list, make sure that you have not copied and pasted overwritting the cell format (with its correponding dropdown list) in column A"),"")</f>
        <v/>
      </c>
      <c r="AH118" s="117" t="str">
        <f t="shared" ca="1" si="26"/>
        <v/>
      </c>
      <c r="AI118" s="117" t="str">
        <f t="shared" ca="1" si="27"/>
        <v/>
      </c>
      <c r="AJ118" s="117" t="str">
        <f t="shared" si="28"/>
        <v/>
      </c>
      <c r="AK118" s="117" t="str">
        <f t="shared" si="29"/>
        <v/>
      </c>
      <c r="AL118" s="117" t="str">
        <f t="shared" si="30"/>
        <v/>
      </c>
      <c r="AM118" s="117" t="str">
        <f t="shared" si="31"/>
        <v/>
      </c>
      <c r="AN118" s="117" t="str">
        <f t="shared" si="32"/>
        <v/>
      </c>
      <c r="AO118" s="117" t="str">
        <f t="shared" si="33"/>
        <v/>
      </c>
      <c r="AP118" s="87"/>
    </row>
    <row r="119" spans="1:42" x14ac:dyDescent="0.2">
      <c r="A119" s="37"/>
      <c r="B119" s="37"/>
      <c r="C119" s="37"/>
      <c r="D119" s="64" t="str">
        <f>_xlfn.IFNA(VLOOKUP(A119,'Reference data SID'!$D$2:$Q$673,14,FALSE),"")</f>
        <v/>
      </c>
      <c r="E119" s="64" t="str">
        <f>_xlfn.IFNA(VLOOKUP(D119,'Reference data SID'!$C$3:$E$673,3,FALSE),"")</f>
        <v/>
      </c>
      <c r="F119" s="64" t="str">
        <f>_xlfn.IFNA(IF(E119=FALSE,D119,IF(ISBLANK(B119),VLOOKUP(C119,'Reference data SID'!$N:$P,3,FALSE),VLOOKUP(B119,'Reference data SID'!$M:$P,4,FALSE))),"")</f>
        <v/>
      </c>
      <c r="G119" s="64" t="str">
        <f t="shared" si="17"/>
        <v/>
      </c>
      <c r="H119" s="38" t="str">
        <f>_xlfn.IFNA(VLOOKUP(F119,'Reference data SID'!L:M,2,FALSE),"")</f>
        <v/>
      </c>
      <c r="I119" s="38" t="str">
        <f>_xlfn.IFNA(VLOOKUP(F119,'Reference data SID'!L:N,3,FALSE),"")</f>
        <v/>
      </c>
      <c r="J119" s="38" t="str">
        <f>_xlfn.IFNA(VLOOKUP(F119,'Reference data SID'!L:O,4,FALSE),"")</f>
        <v/>
      </c>
      <c r="K119" s="50"/>
      <c r="L119" s="50"/>
      <c r="M119" s="50"/>
      <c r="N119" s="50"/>
      <c r="O119" s="50"/>
      <c r="P119" s="50"/>
      <c r="Q119" s="50"/>
      <c r="R119" s="50"/>
      <c r="S119" s="50"/>
      <c r="T119" s="73" t="str">
        <f t="shared" ca="1" si="18"/>
        <v/>
      </c>
      <c r="U119" s="65" t="str">
        <f>IF(LEN(D119)=0,"",SUMIFS('1.(Optional) tonnage per use'!O$6:O$503,'1.(Optional) tonnage per use'!$G$6:$G$503,CONCATENATE(D119,F119),'1.(Optional) tonnage per use'!$N$6:$N$503,K119))</f>
        <v/>
      </c>
      <c r="V119" s="47" t="str">
        <f>IF(LEN(D119)=0,"",SUMIFS('1.(Optional) tonnage per use'!P$6:P$503,'1.(Optional) tonnage per use'!$G$6:$G$503,CONCATENATE(D119,F119),'1.(Optional) tonnage per use'!$N$6:$N$503,K119))</f>
        <v/>
      </c>
      <c r="W119" s="47" t="str">
        <f>IF(LEN(D119)=0,"",SUMIFS('1.(Optional) tonnage per use'!Q$6:Q$503,'1.(Optional) tonnage per use'!$G$6:$G$503,CONCATENATE(D119,F119),'1.(Optional) tonnage per use'!$N$6:$N$503,K119))</f>
        <v/>
      </c>
      <c r="X119" s="117" t="str">
        <f>_xlfn.IFNA(VLOOKUP(A119,'Reference data SID'!D:E,2,FALSE),"")</f>
        <v/>
      </c>
      <c r="Y119" s="117" t="str">
        <f t="shared" si="19"/>
        <v>not ok</v>
      </c>
      <c r="Z119" s="117" t="str">
        <f t="shared" si="20"/>
        <v>not ok</v>
      </c>
      <c r="AA119" s="117" t="str">
        <f t="shared" si="21"/>
        <v>ok</v>
      </c>
      <c r="AB119" s="117" t="str">
        <f t="shared" si="22"/>
        <v>not ok</v>
      </c>
      <c r="AC119" s="117" t="str">
        <f t="shared" si="23"/>
        <v>_EC</v>
      </c>
      <c r="AD119" s="117" t="str">
        <f t="shared" si="24"/>
        <v>_CAS</v>
      </c>
      <c r="AE119" s="117" t="str">
        <f t="shared" si="25"/>
        <v/>
      </c>
      <c r="AF119" s="117" t="str">
        <f>IF(LEN(A119)&gt;1,IF(COUNTIFS($AE$6:AE$503,LEFT(AE119,250))&gt;1,"Duplicate entry: you have two rows for the same substance and year",""),"")</f>
        <v/>
      </c>
      <c r="AG119" s="117" t="str">
        <f>IF(LEN(A119)&gt;0,IF(ISNUMBER(MATCH(A119,Annex_I_II_entries,0)),"","The Entry name is not within the dropdown list, make sure that you have not copied and pasted overwritting the cell format (with its correponding dropdown list) in column A"),"")</f>
        <v/>
      </c>
      <c r="AH119" s="117" t="str">
        <f t="shared" ca="1" si="26"/>
        <v/>
      </c>
      <c r="AI119" s="117" t="str">
        <f t="shared" ca="1" si="27"/>
        <v/>
      </c>
      <c r="AJ119" s="117" t="str">
        <f t="shared" si="28"/>
        <v/>
      </c>
      <c r="AK119" s="117" t="str">
        <f t="shared" si="29"/>
        <v/>
      </c>
      <c r="AL119" s="117" t="str">
        <f t="shared" si="30"/>
        <v/>
      </c>
      <c r="AM119" s="117" t="str">
        <f t="shared" si="31"/>
        <v/>
      </c>
      <c r="AN119" s="117" t="str">
        <f t="shared" si="32"/>
        <v/>
      </c>
      <c r="AO119" s="117" t="str">
        <f t="shared" si="33"/>
        <v/>
      </c>
      <c r="AP119" s="87"/>
    </row>
    <row r="120" spans="1:42" x14ac:dyDescent="0.2">
      <c r="A120" s="37"/>
      <c r="B120" s="37"/>
      <c r="C120" s="37"/>
      <c r="D120" s="64" t="str">
        <f>_xlfn.IFNA(VLOOKUP(A120,'Reference data SID'!$D$2:$Q$673,14,FALSE),"")</f>
        <v/>
      </c>
      <c r="E120" s="64" t="str">
        <f>_xlfn.IFNA(VLOOKUP(D120,'Reference data SID'!$C$3:$E$673,3,FALSE),"")</f>
        <v/>
      </c>
      <c r="F120" s="64" t="str">
        <f>_xlfn.IFNA(IF(E120=FALSE,D120,IF(ISBLANK(B120),VLOOKUP(C120,'Reference data SID'!$N:$P,3,FALSE),VLOOKUP(B120,'Reference data SID'!$M:$P,4,FALSE))),"")</f>
        <v/>
      </c>
      <c r="G120" s="64" t="str">
        <f t="shared" si="17"/>
        <v/>
      </c>
      <c r="H120" s="38" t="str">
        <f>_xlfn.IFNA(VLOOKUP(F120,'Reference data SID'!L:M,2,FALSE),"")</f>
        <v/>
      </c>
      <c r="I120" s="38" t="str">
        <f>_xlfn.IFNA(VLOOKUP(F120,'Reference data SID'!L:N,3,FALSE),"")</f>
        <v/>
      </c>
      <c r="J120" s="38" t="str">
        <f>_xlfn.IFNA(VLOOKUP(F120,'Reference data SID'!L:O,4,FALSE),"")</f>
        <v/>
      </c>
      <c r="K120" s="50"/>
      <c r="L120" s="50"/>
      <c r="M120" s="50"/>
      <c r="N120" s="50"/>
      <c r="O120" s="50"/>
      <c r="P120" s="50"/>
      <c r="Q120" s="50"/>
      <c r="R120" s="50"/>
      <c r="S120" s="50"/>
      <c r="T120" s="73" t="str">
        <f t="shared" ca="1" si="18"/>
        <v/>
      </c>
      <c r="U120" s="65" t="str">
        <f>IF(LEN(D120)=0,"",SUMIFS('1.(Optional) tonnage per use'!O$6:O$503,'1.(Optional) tonnage per use'!$G$6:$G$503,CONCATENATE(D120,F120),'1.(Optional) tonnage per use'!$N$6:$N$503,K120))</f>
        <v/>
      </c>
      <c r="V120" s="47" t="str">
        <f>IF(LEN(D120)=0,"",SUMIFS('1.(Optional) tonnage per use'!P$6:P$503,'1.(Optional) tonnage per use'!$G$6:$G$503,CONCATENATE(D120,F120),'1.(Optional) tonnage per use'!$N$6:$N$503,K120))</f>
        <v/>
      </c>
      <c r="W120" s="47" t="str">
        <f>IF(LEN(D120)=0,"",SUMIFS('1.(Optional) tonnage per use'!Q$6:Q$503,'1.(Optional) tonnage per use'!$G$6:$G$503,CONCATENATE(D120,F120),'1.(Optional) tonnage per use'!$N$6:$N$503,K120))</f>
        <v/>
      </c>
      <c r="X120" s="117" t="str">
        <f>_xlfn.IFNA(VLOOKUP(A120,'Reference data SID'!D:E,2,FALSE),"")</f>
        <v/>
      </c>
      <c r="Y120" s="117" t="str">
        <f t="shared" si="19"/>
        <v>not ok</v>
      </c>
      <c r="Z120" s="117" t="str">
        <f t="shared" si="20"/>
        <v>not ok</v>
      </c>
      <c r="AA120" s="117" t="str">
        <f t="shared" si="21"/>
        <v>ok</v>
      </c>
      <c r="AB120" s="117" t="str">
        <f t="shared" si="22"/>
        <v>not ok</v>
      </c>
      <c r="AC120" s="117" t="str">
        <f t="shared" si="23"/>
        <v>_EC</v>
      </c>
      <c r="AD120" s="117" t="str">
        <f t="shared" si="24"/>
        <v>_CAS</v>
      </c>
      <c r="AE120" s="117" t="str">
        <f t="shared" si="25"/>
        <v/>
      </c>
      <c r="AF120" s="117" t="str">
        <f>IF(LEN(A120)&gt;1,IF(COUNTIFS($AE$6:AE$503,LEFT(AE120,250))&gt;1,"Duplicate entry: you have two rows for the same substance and year",""),"")</f>
        <v/>
      </c>
      <c r="AG120" s="117" t="str">
        <f>IF(LEN(A120)&gt;0,IF(ISNUMBER(MATCH(A120,Annex_I_II_entries,0)),"","The Entry name is not within the dropdown list, make sure that you have not copied and pasted overwritting the cell format (with its correponding dropdown list) in column A"),"")</f>
        <v/>
      </c>
      <c r="AH120" s="117" t="str">
        <f t="shared" ca="1" si="26"/>
        <v/>
      </c>
      <c r="AI120" s="117" t="str">
        <f t="shared" ca="1" si="27"/>
        <v/>
      </c>
      <c r="AJ120" s="117" t="str">
        <f t="shared" si="28"/>
        <v/>
      </c>
      <c r="AK120" s="117" t="str">
        <f t="shared" si="29"/>
        <v/>
      </c>
      <c r="AL120" s="117" t="str">
        <f t="shared" si="30"/>
        <v/>
      </c>
      <c r="AM120" s="117" t="str">
        <f t="shared" si="31"/>
        <v/>
      </c>
      <c r="AN120" s="117" t="str">
        <f t="shared" si="32"/>
        <v/>
      </c>
      <c r="AO120" s="117" t="str">
        <f t="shared" si="33"/>
        <v/>
      </c>
      <c r="AP120" s="87"/>
    </row>
    <row r="121" spans="1:42" x14ac:dyDescent="0.2">
      <c r="A121" s="37"/>
      <c r="B121" s="37"/>
      <c r="C121" s="37"/>
      <c r="D121" s="64" t="str">
        <f>_xlfn.IFNA(VLOOKUP(A121,'Reference data SID'!$D$2:$Q$673,14,FALSE),"")</f>
        <v/>
      </c>
      <c r="E121" s="64" t="str">
        <f>_xlfn.IFNA(VLOOKUP(D121,'Reference data SID'!$C$3:$E$673,3,FALSE),"")</f>
        <v/>
      </c>
      <c r="F121" s="64" t="str">
        <f>_xlfn.IFNA(IF(E121=FALSE,D121,IF(ISBLANK(B121),VLOOKUP(C121,'Reference data SID'!$N:$P,3,FALSE),VLOOKUP(B121,'Reference data SID'!$M:$P,4,FALSE))),"")</f>
        <v/>
      </c>
      <c r="G121" s="64" t="str">
        <f t="shared" si="17"/>
        <v/>
      </c>
      <c r="H121" s="38" t="str">
        <f>_xlfn.IFNA(VLOOKUP(F121,'Reference data SID'!L:M,2,FALSE),"")</f>
        <v/>
      </c>
      <c r="I121" s="38" t="str">
        <f>_xlfn.IFNA(VLOOKUP(F121,'Reference data SID'!L:N,3,FALSE),"")</f>
        <v/>
      </c>
      <c r="J121" s="38" t="str">
        <f>_xlfn.IFNA(VLOOKUP(F121,'Reference data SID'!L:O,4,FALSE),"")</f>
        <v/>
      </c>
      <c r="K121" s="50"/>
      <c r="L121" s="50"/>
      <c r="M121" s="50"/>
      <c r="N121" s="50"/>
      <c r="O121" s="50"/>
      <c r="P121" s="50"/>
      <c r="Q121" s="50"/>
      <c r="R121" s="50"/>
      <c r="S121" s="50"/>
      <c r="T121" s="73" t="str">
        <f t="shared" ca="1" si="18"/>
        <v/>
      </c>
      <c r="U121" s="65" t="str">
        <f>IF(LEN(D121)=0,"",SUMIFS('1.(Optional) tonnage per use'!O$6:O$503,'1.(Optional) tonnage per use'!$G$6:$G$503,CONCATENATE(D121,F121),'1.(Optional) tonnage per use'!$N$6:$N$503,K121))</f>
        <v/>
      </c>
      <c r="V121" s="47" t="str">
        <f>IF(LEN(D121)=0,"",SUMIFS('1.(Optional) tonnage per use'!P$6:P$503,'1.(Optional) tonnage per use'!$G$6:$G$503,CONCATENATE(D121,F121),'1.(Optional) tonnage per use'!$N$6:$N$503,K121))</f>
        <v/>
      </c>
      <c r="W121" s="47" t="str">
        <f>IF(LEN(D121)=0,"",SUMIFS('1.(Optional) tonnage per use'!Q$6:Q$503,'1.(Optional) tonnage per use'!$G$6:$G$503,CONCATENATE(D121,F121),'1.(Optional) tonnage per use'!$N$6:$N$503,K121))</f>
        <v/>
      </c>
      <c r="X121" s="117" t="str">
        <f>_xlfn.IFNA(VLOOKUP(A121,'Reference data SID'!D:E,2,FALSE),"")</f>
        <v/>
      </c>
      <c r="Y121" s="117" t="str">
        <f t="shared" si="19"/>
        <v>not ok</v>
      </c>
      <c r="Z121" s="117" t="str">
        <f t="shared" si="20"/>
        <v>not ok</v>
      </c>
      <c r="AA121" s="117" t="str">
        <f t="shared" si="21"/>
        <v>ok</v>
      </c>
      <c r="AB121" s="117" t="str">
        <f t="shared" si="22"/>
        <v>not ok</v>
      </c>
      <c r="AC121" s="117" t="str">
        <f t="shared" si="23"/>
        <v>_EC</v>
      </c>
      <c r="AD121" s="117" t="str">
        <f t="shared" si="24"/>
        <v>_CAS</v>
      </c>
      <c r="AE121" s="117" t="str">
        <f t="shared" si="25"/>
        <v/>
      </c>
      <c r="AF121" s="117" t="str">
        <f>IF(LEN(A121)&gt;1,IF(COUNTIFS($AE$6:AE$503,LEFT(AE121,250))&gt;1,"Duplicate entry: you have two rows for the same substance and year",""),"")</f>
        <v/>
      </c>
      <c r="AG121" s="117" t="str">
        <f>IF(LEN(A121)&gt;0,IF(ISNUMBER(MATCH(A121,Annex_I_II_entries,0)),"","The Entry name is not within the dropdown list, make sure that you have not copied and pasted overwritting the cell format (with its correponding dropdown list) in column A"),"")</f>
        <v/>
      </c>
      <c r="AH121" s="117" t="str">
        <f t="shared" ca="1" si="26"/>
        <v/>
      </c>
      <c r="AI121" s="117" t="str">
        <f t="shared" ca="1" si="27"/>
        <v/>
      </c>
      <c r="AJ121" s="117" t="str">
        <f t="shared" si="28"/>
        <v/>
      </c>
      <c r="AK121" s="117" t="str">
        <f t="shared" si="29"/>
        <v/>
      </c>
      <c r="AL121" s="117" t="str">
        <f t="shared" si="30"/>
        <v/>
      </c>
      <c r="AM121" s="117" t="str">
        <f t="shared" si="31"/>
        <v/>
      </c>
      <c r="AN121" s="117" t="str">
        <f t="shared" si="32"/>
        <v/>
      </c>
      <c r="AO121" s="117" t="str">
        <f t="shared" si="33"/>
        <v/>
      </c>
      <c r="AP121" s="87"/>
    </row>
    <row r="122" spans="1:42" x14ac:dyDescent="0.2">
      <c r="A122" s="37"/>
      <c r="B122" s="37"/>
      <c r="C122" s="37"/>
      <c r="D122" s="64" t="str">
        <f>_xlfn.IFNA(VLOOKUP(A122,'Reference data SID'!$D$2:$Q$673,14,FALSE),"")</f>
        <v/>
      </c>
      <c r="E122" s="64" t="str">
        <f>_xlfn.IFNA(VLOOKUP(D122,'Reference data SID'!$C$3:$E$673,3,FALSE),"")</f>
        <v/>
      </c>
      <c r="F122" s="64" t="str">
        <f>_xlfn.IFNA(IF(E122=FALSE,D122,IF(ISBLANK(B122),VLOOKUP(C122,'Reference data SID'!$N:$P,3,FALSE),VLOOKUP(B122,'Reference data SID'!$M:$P,4,FALSE))),"")</f>
        <v/>
      </c>
      <c r="G122" s="64" t="str">
        <f t="shared" si="17"/>
        <v/>
      </c>
      <c r="H122" s="38" t="str">
        <f>_xlfn.IFNA(VLOOKUP(F122,'Reference data SID'!L:M,2,FALSE),"")</f>
        <v/>
      </c>
      <c r="I122" s="38" t="str">
        <f>_xlfn.IFNA(VLOOKUP(F122,'Reference data SID'!L:N,3,FALSE),"")</f>
        <v/>
      </c>
      <c r="J122" s="38" t="str">
        <f>_xlfn.IFNA(VLOOKUP(F122,'Reference data SID'!L:O,4,FALSE),"")</f>
        <v/>
      </c>
      <c r="K122" s="50"/>
      <c r="L122" s="50"/>
      <c r="M122" s="50"/>
      <c r="N122" s="50"/>
      <c r="O122" s="50"/>
      <c r="P122" s="50"/>
      <c r="Q122" s="50"/>
      <c r="R122" s="50"/>
      <c r="S122" s="50"/>
      <c r="T122" s="73" t="str">
        <f t="shared" ca="1" si="18"/>
        <v/>
      </c>
      <c r="U122" s="65" t="str">
        <f>IF(LEN(D122)=0,"",SUMIFS('1.(Optional) tonnage per use'!O$6:O$503,'1.(Optional) tonnage per use'!$G$6:$G$503,CONCATENATE(D122,F122),'1.(Optional) tonnage per use'!$N$6:$N$503,K122))</f>
        <v/>
      </c>
      <c r="V122" s="47" t="str">
        <f>IF(LEN(D122)=0,"",SUMIFS('1.(Optional) tonnage per use'!P$6:P$503,'1.(Optional) tonnage per use'!$G$6:$G$503,CONCATENATE(D122,F122),'1.(Optional) tonnage per use'!$N$6:$N$503,K122))</f>
        <v/>
      </c>
      <c r="W122" s="47" t="str">
        <f>IF(LEN(D122)=0,"",SUMIFS('1.(Optional) tonnage per use'!Q$6:Q$503,'1.(Optional) tonnage per use'!$G$6:$G$503,CONCATENATE(D122,F122),'1.(Optional) tonnage per use'!$N$6:$N$503,K122))</f>
        <v/>
      </c>
      <c r="X122" s="117" t="str">
        <f>_xlfn.IFNA(VLOOKUP(A122,'Reference data SID'!D:E,2,FALSE),"")</f>
        <v/>
      </c>
      <c r="Y122" s="117" t="str">
        <f t="shared" si="19"/>
        <v>not ok</v>
      </c>
      <c r="Z122" s="117" t="str">
        <f t="shared" si="20"/>
        <v>not ok</v>
      </c>
      <c r="AA122" s="117" t="str">
        <f t="shared" si="21"/>
        <v>ok</v>
      </c>
      <c r="AB122" s="117" t="str">
        <f t="shared" si="22"/>
        <v>not ok</v>
      </c>
      <c r="AC122" s="117" t="str">
        <f t="shared" si="23"/>
        <v>_EC</v>
      </c>
      <c r="AD122" s="117" t="str">
        <f t="shared" si="24"/>
        <v>_CAS</v>
      </c>
      <c r="AE122" s="117" t="str">
        <f t="shared" si="25"/>
        <v/>
      </c>
      <c r="AF122" s="117" t="str">
        <f>IF(LEN(A122)&gt;1,IF(COUNTIFS($AE$6:AE$503,LEFT(AE122,250))&gt;1,"Duplicate entry: you have two rows for the same substance and year",""),"")</f>
        <v/>
      </c>
      <c r="AG122" s="117" t="str">
        <f>IF(LEN(A122)&gt;0,IF(ISNUMBER(MATCH(A122,Annex_I_II_entries,0)),"","The Entry name is not within the dropdown list, make sure that you have not copied and pasted overwritting the cell format (with its correponding dropdown list) in column A"),"")</f>
        <v/>
      </c>
      <c r="AH122" s="117" t="str">
        <f t="shared" ca="1" si="26"/>
        <v/>
      </c>
      <c r="AI122" s="117" t="str">
        <f t="shared" ca="1" si="27"/>
        <v/>
      </c>
      <c r="AJ122" s="117" t="str">
        <f t="shared" si="28"/>
        <v/>
      </c>
      <c r="AK122" s="117" t="str">
        <f t="shared" si="29"/>
        <v/>
      </c>
      <c r="AL122" s="117" t="str">
        <f t="shared" si="30"/>
        <v/>
      </c>
      <c r="AM122" s="117" t="str">
        <f t="shared" si="31"/>
        <v/>
      </c>
      <c r="AN122" s="117" t="str">
        <f t="shared" si="32"/>
        <v/>
      </c>
      <c r="AO122" s="117" t="str">
        <f t="shared" si="33"/>
        <v/>
      </c>
      <c r="AP122" s="87"/>
    </row>
    <row r="123" spans="1:42" x14ac:dyDescent="0.2">
      <c r="A123" s="37"/>
      <c r="B123" s="37"/>
      <c r="C123" s="37"/>
      <c r="D123" s="64" t="str">
        <f>_xlfn.IFNA(VLOOKUP(A123,'Reference data SID'!$D$2:$Q$673,14,FALSE),"")</f>
        <v/>
      </c>
      <c r="E123" s="64" t="str">
        <f>_xlfn.IFNA(VLOOKUP(D123,'Reference data SID'!$C$3:$E$673,3,FALSE),"")</f>
        <v/>
      </c>
      <c r="F123" s="64" t="str">
        <f>_xlfn.IFNA(IF(E123=FALSE,D123,IF(ISBLANK(B123),VLOOKUP(C123,'Reference data SID'!$N:$P,3,FALSE),VLOOKUP(B123,'Reference data SID'!$M:$P,4,FALSE))),"")</f>
        <v/>
      </c>
      <c r="G123" s="64" t="str">
        <f t="shared" si="17"/>
        <v/>
      </c>
      <c r="H123" s="38" t="str">
        <f>_xlfn.IFNA(VLOOKUP(F123,'Reference data SID'!L:M,2,FALSE),"")</f>
        <v/>
      </c>
      <c r="I123" s="38" t="str">
        <f>_xlfn.IFNA(VLOOKUP(F123,'Reference data SID'!L:N,3,FALSE),"")</f>
        <v/>
      </c>
      <c r="J123" s="38" t="str">
        <f>_xlfn.IFNA(VLOOKUP(F123,'Reference data SID'!L:O,4,FALSE),"")</f>
        <v/>
      </c>
      <c r="K123" s="50"/>
      <c r="L123" s="50"/>
      <c r="M123" s="50"/>
      <c r="N123" s="50"/>
      <c r="O123" s="50"/>
      <c r="P123" s="50"/>
      <c r="Q123" s="50"/>
      <c r="R123" s="50"/>
      <c r="S123" s="50"/>
      <c r="T123" s="73" t="str">
        <f t="shared" ca="1" si="18"/>
        <v/>
      </c>
      <c r="U123" s="65" t="str">
        <f>IF(LEN(D123)=0,"",SUMIFS('1.(Optional) tonnage per use'!O$6:O$503,'1.(Optional) tonnage per use'!$G$6:$G$503,CONCATENATE(D123,F123),'1.(Optional) tonnage per use'!$N$6:$N$503,K123))</f>
        <v/>
      </c>
      <c r="V123" s="47" t="str">
        <f>IF(LEN(D123)=0,"",SUMIFS('1.(Optional) tonnage per use'!P$6:P$503,'1.(Optional) tonnage per use'!$G$6:$G$503,CONCATENATE(D123,F123),'1.(Optional) tonnage per use'!$N$6:$N$503,K123))</f>
        <v/>
      </c>
      <c r="W123" s="47" t="str">
        <f>IF(LEN(D123)=0,"",SUMIFS('1.(Optional) tonnage per use'!Q$6:Q$503,'1.(Optional) tonnage per use'!$G$6:$G$503,CONCATENATE(D123,F123),'1.(Optional) tonnage per use'!$N$6:$N$503,K123))</f>
        <v/>
      </c>
      <c r="X123" s="117" t="str">
        <f>_xlfn.IFNA(VLOOKUP(A123,'Reference data SID'!D:E,2,FALSE),"")</f>
        <v/>
      </c>
      <c r="Y123" s="117" t="str">
        <f t="shared" si="19"/>
        <v>not ok</v>
      </c>
      <c r="Z123" s="117" t="str">
        <f t="shared" si="20"/>
        <v>not ok</v>
      </c>
      <c r="AA123" s="117" t="str">
        <f t="shared" si="21"/>
        <v>ok</v>
      </c>
      <c r="AB123" s="117" t="str">
        <f t="shared" si="22"/>
        <v>not ok</v>
      </c>
      <c r="AC123" s="117" t="str">
        <f t="shared" si="23"/>
        <v>_EC</v>
      </c>
      <c r="AD123" s="117" t="str">
        <f t="shared" si="24"/>
        <v>_CAS</v>
      </c>
      <c r="AE123" s="117" t="str">
        <f t="shared" si="25"/>
        <v/>
      </c>
      <c r="AF123" s="117" t="str">
        <f>IF(LEN(A123)&gt;1,IF(COUNTIFS($AE$6:AE$503,LEFT(AE123,250))&gt;1,"Duplicate entry: you have two rows for the same substance and year",""),"")</f>
        <v/>
      </c>
      <c r="AG123" s="117" t="str">
        <f>IF(LEN(A123)&gt;0,IF(ISNUMBER(MATCH(A123,Annex_I_II_entries,0)),"","The Entry name is not within the dropdown list, make sure that you have not copied and pasted overwritting the cell format (with its correponding dropdown list) in column A"),"")</f>
        <v/>
      </c>
      <c r="AH123" s="117" t="str">
        <f t="shared" ca="1" si="26"/>
        <v/>
      </c>
      <c r="AI123" s="117" t="str">
        <f t="shared" ca="1" si="27"/>
        <v/>
      </c>
      <c r="AJ123" s="117" t="str">
        <f t="shared" si="28"/>
        <v/>
      </c>
      <c r="AK123" s="117" t="str">
        <f t="shared" si="29"/>
        <v/>
      </c>
      <c r="AL123" s="117" t="str">
        <f t="shared" si="30"/>
        <v/>
      </c>
      <c r="AM123" s="117" t="str">
        <f t="shared" si="31"/>
        <v/>
      </c>
      <c r="AN123" s="117" t="str">
        <f t="shared" si="32"/>
        <v/>
      </c>
      <c r="AO123" s="117" t="str">
        <f t="shared" si="33"/>
        <v/>
      </c>
      <c r="AP123" s="87"/>
    </row>
    <row r="124" spans="1:42" x14ac:dyDescent="0.2">
      <c r="A124" s="37"/>
      <c r="B124" s="37"/>
      <c r="C124" s="37"/>
      <c r="D124" s="64" t="str">
        <f>_xlfn.IFNA(VLOOKUP(A124,'Reference data SID'!$D$2:$Q$673,14,FALSE),"")</f>
        <v/>
      </c>
      <c r="E124" s="64" t="str">
        <f>_xlfn.IFNA(VLOOKUP(D124,'Reference data SID'!$C$3:$E$673,3,FALSE),"")</f>
        <v/>
      </c>
      <c r="F124" s="64" t="str">
        <f>_xlfn.IFNA(IF(E124=FALSE,D124,IF(ISBLANK(B124),VLOOKUP(C124,'Reference data SID'!$N:$P,3,FALSE),VLOOKUP(B124,'Reference data SID'!$M:$P,4,FALSE))),"")</f>
        <v/>
      </c>
      <c r="G124" s="64" t="str">
        <f t="shared" si="17"/>
        <v/>
      </c>
      <c r="H124" s="38" t="str">
        <f>_xlfn.IFNA(VLOOKUP(F124,'Reference data SID'!L:M,2,FALSE),"")</f>
        <v/>
      </c>
      <c r="I124" s="38" t="str">
        <f>_xlfn.IFNA(VLOOKUP(F124,'Reference data SID'!L:N,3,FALSE),"")</f>
        <v/>
      </c>
      <c r="J124" s="38" t="str">
        <f>_xlfn.IFNA(VLOOKUP(F124,'Reference data SID'!L:O,4,FALSE),"")</f>
        <v/>
      </c>
      <c r="K124" s="50"/>
      <c r="L124" s="50"/>
      <c r="M124" s="50"/>
      <c r="N124" s="50"/>
      <c r="O124" s="50"/>
      <c r="P124" s="50"/>
      <c r="Q124" s="50"/>
      <c r="R124" s="50"/>
      <c r="S124" s="50"/>
      <c r="T124" s="73" t="str">
        <f t="shared" ca="1" si="18"/>
        <v/>
      </c>
      <c r="U124" s="65" t="str">
        <f>IF(LEN(D124)=0,"",SUMIFS('1.(Optional) tonnage per use'!O$6:O$503,'1.(Optional) tonnage per use'!$G$6:$G$503,CONCATENATE(D124,F124),'1.(Optional) tonnage per use'!$N$6:$N$503,K124))</f>
        <v/>
      </c>
      <c r="V124" s="47" t="str">
        <f>IF(LEN(D124)=0,"",SUMIFS('1.(Optional) tonnage per use'!P$6:P$503,'1.(Optional) tonnage per use'!$G$6:$G$503,CONCATENATE(D124,F124),'1.(Optional) tonnage per use'!$N$6:$N$503,K124))</f>
        <v/>
      </c>
      <c r="W124" s="47" t="str">
        <f>IF(LEN(D124)=0,"",SUMIFS('1.(Optional) tonnage per use'!Q$6:Q$503,'1.(Optional) tonnage per use'!$G$6:$G$503,CONCATENATE(D124,F124),'1.(Optional) tonnage per use'!$N$6:$N$503,K124))</f>
        <v/>
      </c>
      <c r="X124" s="117" t="str">
        <f>_xlfn.IFNA(VLOOKUP(A124,'Reference data SID'!D:E,2,FALSE),"")</f>
        <v/>
      </c>
      <c r="Y124" s="117" t="str">
        <f t="shared" si="19"/>
        <v>not ok</v>
      </c>
      <c r="Z124" s="117" t="str">
        <f t="shared" si="20"/>
        <v>not ok</v>
      </c>
      <c r="AA124" s="117" t="str">
        <f t="shared" si="21"/>
        <v>ok</v>
      </c>
      <c r="AB124" s="117" t="str">
        <f t="shared" si="22"/>
        <v>not ok</v>
      </c>
      <c r="AC124" s="117" t="str">
        <f t="shared" si="23"/>
        <v>_EC</v>
      </c>
      <c r="AD124" s="117" t="str">
        <f t="shared" si="24"/>
        <v>_CAS</v>
      </c>
      <c r="AE124" s="117" t="str">
        <f t="shared" si="25"/>
        <v/>
      </c>
      <c r="AF124" s="117" t="str">
        <f>IF(LEN(A124)&gt;1,IF(COUNTIFS($AE$6:AE$503,LEFT(AE124,250))&gt;1,"Duplicate entry: you have two rows for the same substance and year",""),"")</f>
        <v/>
      </c>
      <c r="AG124" s="117" t="str">
        <f>IF(LEN(A124)&gt;0,IF(ISNUMBER(MATCH(A124,Annex_I_II_entries,0)),"","The Entry name is not within the dropdown list, make sure that you have not copied and pasted overwritting the cell format (with its correponding dropdown list) in column A"),"")</f>
        <v/>
      </c>
      <c r="AH124" s="117" t="str">
        <f t="shared" ca="1" si="26"/>
        <v/>
      </c>
      <c r="AI124" s="117" t="str">
        <f t="shared" ca="1" si="27"/>
        <v/>
      </c>
      <c r="AJ124" s="117" t="str">
        <f t="shared" si="28"/>
        <v/>
      </c>
      <c r="AK124" s="117" t="str">
        <f t="shared" si="29"/>
        <v/>
      </c>
      <c r="AL124" s="117" t="str">
        <f t="shared" si="30"/>
        <v/>
      </c>
      <c r="AM124" s="117" t="str">
        <f t="shared" si="31"/>
        <v/>
      </c>
      <c r="AN124" s="117" t="str">
        <f t="shared" si="32"/>
        <v/>
      </c>
      <c r="AO124" s="117" t="str">
        <f t="shared" si="33"/>
        <v/>
      </c>
      <c r="AP124" s="87"/>
    </row>
    <row r="125" spans="1:42" x14ac:dyDescent="0.2">
      <c r="A125" s="37"/>
      <c r="B125" s="37"/>
      <c r="C125" s="37"/>
      <c r="D125" s="64" t="str">
        <f>_xlfn.IFNA(VLOOKUP(A125,'Reference data SID'!$D$2:$Q$673,14,FALSE),"")</f>
        <v/>
      </c>
      <c r="E125" s="64" t="str">
        <f>_xlfn.IFNA(VLOOKUP(D125,'Reference data SID'!$C$3:$E$673,3,FALSE),"")</f>
        <v/>
      </c>
      <c r="F125" s="64" t="str">
        <f>_xlfn.IFNA(IF(E125=FALSE,D125,IF(ISBLANK(B125),VLOOKUP(C125,'Reference data SID'!$N:$P,3,FALSE),VLOOKUP(B125,'Reference data SID'!$M:$P,4,FALSE))),"")</f>
        <v/>
      </c>
      <c r="G125" s="64" t="str">
        <f t="shared" si="17"/>
        <v/>
      </c>
      <c r="H125" s="38" t="str">
        <f>_xlfn.IFNA(VLOOKUP(F125,'Reference data SID'!L:M,2,FALSE),"")</f>
        <v/>
      </c>
      <c r="I125" s="38" t="str">
        <f>_xlfn.IFNA(VLOOKUP(F125,'Reference data SID'!L:N,3,FALSE),"")</f>
        <v/>
      </c>
      <c r="J125" s="38" t="str">
        <f>_xlfn.IFNA(VLOOKUP(F125,'Reference data SID'!L:O,4,FALSE),"")</f>
        <v/>
      </c>
      <c r="K125" s="50"/>
      <c r="L125" s="50"/>
      <c r="M125" s="50"/>
      <c r="N125" s="50"/>
      <c r="O125" s="50"/>
      <c r="P125" s="50"/>
      <c r="Q125" s="50"/>
      <c r="R125" s="50"/>
      <c r="S125" s="50"/>
      <c r="T125" s="73" t="str">
        <f t="shared" ca="1" si="18"/>
        <v/>
      </c>
      <c r="U125" s="65" t="str">
        <f>IF(LEN(D125)=0,"",SUMIFS('1.(Optional) tonnage per use'!O$6:O$503,'1.(Optional) tonnage per use'!$G$6:$G$503,CONCATENATE(D125,F125),'1.(Optional) tonnage per use'!$N$6:$N$503,K125))</f>
        <v/>
      </c>
      <c r="V125" s="47" t="str">
        <f>IF(LEN(D125)=0,"",SUMIFS('1.(Optional) tonnage per use'!P$6:P$503,'1.(Optional) tonnage per use'!$G$6:$G$503,CONCATENATE(D125,F125),'1.(Optional) tonnage per use'!$N$6:$N$503,K125))</f>
        <v/>
      </c>
      <c r="W125" s="47" t="str">
        <f>IF(LEN(D125)=0,"",SUMIFS('1.(Optional) tonnage per use'!Q$6:Q$503,'1.(Optional) tonnage per use'!$G$6:$G$503,CONCATENATE(D125,F125),'1.(Optional) tonnage per use'!$N$6:$N$503,K125))</f>
        <v/>
      </c>
      <c r="X125" s="117" t="str">
        <f>_xlfn.IFNA(VLOOKUP(A125,'Reference data SID'!D:E,2,FALSE),"")</f>
        <v/>
      </c>
      <c r="Y125" s="117" t="str">
        <f t="shared" si="19"/>
        <v>not ok</v>
      </c>
      <c r="Z125" s="117" t="str">
        <f t="shared" si="20"/>
        <v>not ok</v>
      </c>
      <c r="AA125" s="117" t="str">
        <f t="shared" si="21"/>
        <v>ok</v>
      </c>
      <c r="AB125" s="117" t="str">
        <f t="shared" si="22"/>
        <v>not ok</v>
      </c>
      <c r="AC125" s="117" t="str">
        <f t="shared" si="23"/>
        <v>_EC</v>
      </c>
      <c r="AD125" s="117" t="str">
        <f t="shared" si="24"/>
        <v>_CAS</v>
      </c>
      <c r="AE125" s="117" t="str">
        <f t="shared" si="25"/>
        <v/>
      </c>
      <c r="AF125" s="117" t="str">
        <f>IF(LEN(A125)&gt;1,IF(COUNTIFS($AE$6:AE$503,LEFT(AE125,250))&gt;1,"Duplicate entry: you have two rows for the same substance and year",""),"")</f>
        <v/>
      </c>
      <c r="AG125" s="117" t="str">
        <f>IF(LEN(A125)&gt;0,IF(ISNUMBER(MATCH(A125,Annex_I_II_entries,0)),"","The Entry name is not within the dropdown list, make sure that you have not copied and pasted overwritting the cell format (with its correponding dropdown list) in column A"),"")</f>
        <v/>
      </c>
      <c r="AH125" s="117" t="str">
        <f t="shared" ca="1" si="26"/>
        <v/>
      </c>
      <c r="AI125" s="117" t="str">
        <f t="shared" ca="1" si="27"/>
        <v/>
      </c>
      <c r="AJ125" s="117" t="str">
        <f t="shared" si="28"/>
        <v/>
      </c>
      <c r="AK125" s="117" t="str">
        <f t="shared" si="29"/>
        <v/>
      </c>
      <c r="AL125" s="117" t="str">
        <f t="shared" si="30"/>
        <v/>
      </c>
      <c r="AM125" s="117" t="str">
        <f t="shared" si="31"/>
        <v/>
      </c>
      <c r="AN125" s="117" t="str">
        <f t="shared" si="32"/>
        <v/>
      </c>
      <c r="AO125" s="117" t="str">
        <f t="shared" si="33"/>
        <v/>
      </c>
      <c r="AP125" s="87"/>
    </row>
    <row r="126" spans="1:42" x14ac:dyDescent="0.2">
      <c r="A126" s="37"/>
      <c r="B126" s="37"/>
      <c r="C126" s="37"/>
      <c r="D126" s="64" t="str">
        <f>_xlfn.IFNA(VLOOKUP(A126,'Reference data SID'!$D$2:$Q$673,14,FALSE),"")</f>
        <v/>
      </c>
      <c r="E126" s="64" t="str">
        <f>_xlfn.IFNA(VLOOKUP(D126,'Reference data SID'!$C$3:$E$673,3,FALSE),"")</f>
        <v/>
      </c>
      <c r="F126" s="64" t="str">
        <f>_xlfn.IFNA(IF(E126=FALSE,D126,IF(ISBLANK(B126),VLOOKUP(C126,'Reference data SID'!$N:$P,3,FALSE),VLOOKUP(B126,'Reference data SID'!$M:$P,4,FALSE))),"")</f>
        <v/>
      </c>
      <c r="G126" s="64" t="str">
        <f t="shared" si="17"/>
        <v/>
      </c>
      <c r="H126" s="38" t="str">
        <f>_xlfn.IFNA(VLOOKUP(F126,'Reference data SID'!L:M,2,FALSE),"")</f>
        <v/>
      </c>
      <c r="I126" s="38" t="str">
        <f>_xlfn.IFNA(VLOOKUP(F126,'Reference data SID'!L:N,3,FALSE),"")</f>
        <v/>
      </c>
      <c r="J126" s="38" t="str">
        <f>_xlfn.IFNA(VLOOKUP(F126,'Reference data SID'!L:O,4,FALSE),"")</f>
        <v/>
      </c>
      <c r="K126" s="50"/>
      <c r="L126" s="50"/>
      <c r="M126" s="50"/>
      <c r="N126" s="50"/>
      <c r="O126" s="50"/>
      <c r="P126" s="50"/>
      <c r="Q126" s="50"/>
      <c r="R126" s="50"/>
      <c r="S126" s="50"/>
      <c r="T126" s="73" t="str">
        <f t="shared" ca="1" si="18"/>
        <v/>
      </c>
      <c r="U126" s="65" t="str">
        <f>IF(LEN(D126)=0,"",SUMIFS('1.(Optional) tonnage per use'!O$6:O$503,'1.(Optional) tonnage per use'!$G$6:$G$503,CONCATENATE(D126,F126),'1.(Optional) tonnage per use'!$N$6:$N$503,K126))</f>
        <v/>
      </c>
      <c r="V126" s="47" t="str">
        <f>IF(LEN(D126)=0,"",SUMIFS('1.(Optional) tonnage per use'!P$6:P$503,'1.(Optional) tonnage per use'!$G$6:$G$503,CONCATENATE(D126,F126),'1.(Optional) tonnage per use'!$N$6:$N$503,K126))</f>
        <v/>
      </c>
      <c r="W126" s="47" t="str">
        <f>IF(LEN(D126)=0,"",SUMIFS('1.(Optional) tonnage per use'!Q$6:Q$503,'1.(Optional) tonnage per use'!$G$6:$G$503,CONCATENATE(D126,F126),'1.(Optional) tonnage per use'!$N$6:$N$503,K126))</f>
        <v/>
      </c>
      <c r="X126" s="117" t="str">
        <f>_xlfn.IFNA(VLOOKUP(A126,'Reference data SID'!D:E,2,FALSE),"")</f>
        <v/>
      </c>
      <c r="Y126" s="117" t="str">
        <f t="shared" si="19"/>
        <v>not ok</v>
      </c>
      <c r="Z126" s="117" t="str">
        <f t="shared" si="20"/>
        <v>not ok</v>
      </c>
      <c r="AA126" s="117" t="str">
        <f t="shared" si="21"/>
        <v>ok</v>
      </c>
      <c r="AB126" s="117" t="str">
        <f t="shared" si="22"/>
        <v>not ok</v>
      </c>
      <c r="AC126" s="117" t="str">
        <f t="shared" si="23"/>
        <v>_EC</v>
      </c>
      <c r="AD126" s="117" t="str">
        <f t="shared" si="24"/>
        <v>_CAS</v>
      </c>
      <c r="AE126" s="117" t="str">
        <f t="shared" si="25"/>
        <v/>
      </c>
      <c r="AF126" s="117" t="str">
        <f>IF(LEN(A126)&gt;1,IF(COUNTIFS($AE$6:AE$503,LEFT(AE126,250))&gt;1,"Duplicate entry: you have two rows for the same substance and year",""),"")</f>
        <v/>
      </c>
      <c r="AG126" s="117" t="str">
        <f>IF(LEN(A126)&gt;0,IF(ISNUMBER(MATCH(A126,Annex_I_II_entries,0)),"","The Entry name is not within the dropdown list, make sure that you have not copied and pasted overwritting the cell format (with its correponding dropdown list) in column A"),"")</f>
        <v/>
      </c>
      <c r="AH126" s="117" t="str">
        <f t="shared" ca="1" si="26"/>
        <v/>
      </c>
      <c r="AI126" s="117" t="str">
        <f t="shared" ca="1" si="27"/>
        <v/>
      </c>
      <c r="AJ126" s="117" t="str">
        <f t="shared" si="28"/>
        <v/>
      </c>
      <c r="AK126" s="117" t="str">
        <f t="shared" si="29"/>
        <v/>
      </c>
      <c r="AL126" s="117" t="str">
        <f t="shared" si="30"/>
        <v/>
      </c>
      <c r="AM126" s="117" t="str">
        <f t="shared" si="31"/>
        <v/>
      </c>
      <c r="AN126" s="117" t="str">
        <f t="shared" si="32"/>
        <v/>
      </c>
      <c r="AO126" s="117" t="str">
        <f t="shared" si="33"/>
        <v/>
      </c>
      <c r="AP126" s="87"/>
    </row>
    <row r="127" spans="1:42" x14ac:dyDescent="0.2">
      <c r="A127" s="37"/>
      <c r="B127" s="37"/>
      <c r="C127" s="37"/>
      <c r="D127" s="64" t="str">
        <f>_xlfn.IFNA(VLOOKUP(A127,'Reference data SID'!$D$2:$Q$673,14,FALSE),"")</f>
        <v/>
      </c>
      <c r="E127" s="64" t="str">
        <f>_xlfn.IFNA(VLOOKUP(D127,'Reference data SID'!$C$3:$E$673,3,FALSE),"")</f>
        <v/>
      </c>
      <c r="F127" s="64" t="str">
        <f>_xlfn.IFNA(IF(E127=FALSE,D127,IF(ISBLANK(B127),VLOOKUP(C127,'Reference data SID'!$N:$P,3,FALSE),VLOOKUP(B127,'Reference data SID'!$M:$P,4,FALSE))),"")</f>
        <v/>
      </c>
      <c r="G127" s="64" t="str">
        <f t="shared" si="17"/>
        <v/>
      </c>
      <c r="H127" s="38" t="str">
        <f>_xlfn.IFNA(VLOOKUP(F127,'Reference data SID'!L:M,2,FALSE),"")</f>
        <v/>
      </c>
      <c r="I127" s="38" t="str">
        <f>_xlfn.IFNA(VLOOKUP(F127,'Reference data SID'!L:N,3,FALSE),"")</f>
        <v/>
      </c>
      <c r="J127" s="38" t="str">
        <f>_xlfn.IFNA(VLOOKUP(F127,'Reference data SID'!L:O,4,FALSE),"")</f>
        <v/>
      </c>
      <c r="K127" s="50"/>
      <c r="L127" s="50"/>
      <c r="M127" s="50"/>
      <c r="N127" s="50"/>
      <c r="O127" s="50"/>
      <c r="P127" s="50"/>
      <c r="Q127" s="50"/>
      <c r="R127" s="50"/>
      <c r="S127" s="50"/>
      <c r="T127" s="73" t="str">
        <f t="shared" ca="1" si="18"/>
        <v/>
      </c>
      <c r="U127" s="65" t="str">
        <f>IF(LEN(D127)=0,"",SUMIFS('1.(Optional) tonnage per use'!O$6:O$503,'1.(Optional) tonnage per use'!$G$6:$G$503,CONCATENATE(D127,F127),'1.(Optional) tonnage per use'!$N$6:$N$503,K127))</f>
        <v/>
      </c>
      <c r="V127" s="47" t="str">
        <f>IF(LEN(D127)=0,"",SUMIFS('1.(Optional) tonnage per use'!P$6:P$503,'1.(Optional) tonnage per use'!$G$6:$G$503,CONCATENATE(D127,F127),'1.(Optional) tonnage per use'!$N$6:$N$503,K127))</f>
        <v/>
      </c>
      <c r="W127" s="47" t="str">
        <f>IF(LEN(D127)=0,"",SUMIFS('1.(Optional) tonnage per use'!Q$6:Q$503,'1.(Optional) tonnage per use'!$G$6:$G$503,CONCATENATE(D127,F127),'1.(Optional) tonnage per use'!$N$6:$N$503,K127))</f>
        <v/>
      </c>
      <c r="X127" s="117" t="str">
        <f>_xlfn.IFNA(VLOOKUP(A127,'Reference data SID'!D:E,2,FALSE),"")</f>
        <v/>
      </c>
      <c r="Y127" s="117" t="str">
        <f t="shared" si="19"/>
        <v>not ok</v>
      </c>
      <c r="Z127" s="117" t="str">
        <f t="shared" si="20"/>
        <v>not ok</v>
      </c>
      <c r="AA127" s="117" t="str">
        <f t="shared" si="21"/>
        <v>ok</v>
      </c>
      <c r="AB127" s="117" t="str">
        <f t="shared" si="22"/>
        <v>not ok</v>
      </c>
      <c r="AC127" s="117" t="str">
        <f t="shared" si="23"/>
        <v>_EC</v>
      </c>
      <c r="AD127" s="117" t="str">
        <f t="shared" si="24"/>
        <v>_CAS</v>
      </c>
      <c r="AE127" s="117" t="str">
        <f t="shared" si="25"/>
        <v/>
      </c>
      <c r="AF127" s="117" t="str">
        <f>IF(LEN(A127)&gt;1,IF(COUNTIFS($AE$6:AE$503,LEFT(AE127,250))&gt;1,"Duplicate entry: you have two rows for the same substance and year",""),"")</f>
        <v/>
      </c>
      <c r="AG127" s="117" t="str">
        <f>IF(LEN(A127)&gt;0,IF(ISNUMBER(MATCH(A127,Annex_I_II_entries,0)),"","The Entry name is not within the dropdown list, make sure that you have not copied and pasted overwritting the cell format (with its correponding dropdown list) in column A"),"")</f>
        <v/>
      </c>
      <c r="AH127" s="117" t="str">
        <f t="shared" ca="1" si="26"/>
        <v/>
      </c>
      <c r="AI127" s="117" t="str">
        <f t="shared" ca="1" si="27"/>
        <v/>
      </c>
      <c r="AJ127" s="117" t="str">
        <f t="shared" si="28"/>
        <v/>
      </c>
      <c r="AK127" s="117" t="str">
        <f t="shared" si="29"/>
        <v/>
      </c>
      <c r="AL127" s="117" t="str">
        <f t="shared" si="30"/>
        <v/>
      </c>
      <c r="AM127" s="117" t="str">
        <f t="shared" si="31"/>
        <v/>
      </c>
      <c r="AN127" s="117" t="str">
        <f t="shared" si="32"/>
        <v/>
      </c>
      <c r="AO127" s="117" t="str">
        <f t="shared" si="33"/>
        <v/>
      </c>
      <c r="AP127" s="87"/>
    </row>
    <row r="128" spans="1:42" x14ac:dyDescent="0.2">
      <c r="A128" s="37"/>
      <c r="B128" s="37"/>
      <c r="C128" s="37"/>
      <c r="D128" s="64" t="str">
        <f>_xlfn.IFNA(VLOOKUP(A128,'Reference data SID'!$D$2:$Q$673,14,FALSE),"")</f>
        <v/>
      </c>
      <c r="E128" s="64" t="str">
        <f>_xlfn.IFNA(VLOOKUP(D128,'Reference data SID'!$C$3:$E$673,3,FALSE),"")</f>
        <v/>
      </c>
      <c r="F128" s="64" t="str">
        <f>_xlfn.IFNA(IF(E128=FALSE,D128,IF(ISBLANK(B128),VLOOKUP(C128,'Reference data SID'!$N:$P,3,FALSE),VLOOKUP(B128,'Reference data SID'!$M:$P,4,FALSE))),"")</f>
        <v/>
      </c>
      <c r="G128" s="64" t="str">
        <f t="shared" si="17"/>
        <v/>
      </c>
      <c r="H128" s="38" t="str">
        <f>_xlfn.IFNA(VLOOKUP(F128,'Reference data SID'!L:M,2,FALSE),"")</f>
        <v/>
      </c>
      <c r="I128" s="38" t="str">
        <f>_xlfn.IFNA(VLOOKUP(F128,'Reference data SID'!L:N,3,FALSE),"")</f>
        <v/>
      </c>
      <c r="J128" s="38" t="str">
        <f>_xlfn.IFNA(VLOOKUP(F128,'Reference data SID'!L:O,4,FALSE),"")</f>
        <v/>
      </c>
      <c r="K128" s="50"/>
      <c r="L128" s="50"/>
      <c r="M128" s="50"/>
      <c r="N128" s="50"/>
      <c r="O128" s="50"/>
      <c r="P128" s="50"/>
      <c r="Q128" s="50"/>
      <c r="R128" s="50"/>
      <c r="S128" s="50"/>
      <c r="T128" s="73" t="str">
        <f t="shared" ca="1" si="18"/>
        <v/>
      </c>
      <c r="U128" s="65" t="str">
        <f>IF(LEN(D128)=0,"",SUMIFS('1.(Optional) tonnage per use'!O$6:O$503,'1.(Optional) tonnage per use'!$G$6:$G$503,CONCATENATE(D128,F128),'1.(Optional) tonnage per use'!$N$6:$N$503,K128))</f>
        <v/>
      </c>
      <c r="V128" s="47" t="str">
        <f>IF(LEN(D128)=0,"",SUMIFS('1.(Optional) tonnage per use'!P$6:P$503,'1.(Optional) tonnage per use'!$G$6:$G$503,CONCATENATE(D128,F128),'1.(Optional) tonnage per use'!$N$6:$N$503,K128))</f>
        <v/>
      </c>
      <c r="W128" s="47" t="str">
        <f>IF(LEN(D128)=0,"",SUMIFS('1.(Optional) tonnage per use'!Q$6:Q$503,'1.(Optional) tonnage per use'!$G$6:$G$503,CONCATENATE(D128,F128),'1.(Optional) tonnage per use'!$N$6:$N$503,K128))</f>
        <v/>
      </c>
      <c r="X128" s="117" t="str">
        <f>_xlfn.IFNA(VLOOKUP(A128,'Reference data SID'!D:E,2,FALSE),"")</f>
        <v/>
      </c>
      <c r="Y128" s="117" t="str">
        <f t="shared" si="19"/>
        <v>not ok</v>
      </c>
      <c r="Z128" s="117" t="str">
        <f t="shared" si="20"/>
        <v>not ok</v>
      </c>
      <c r="AA128" s="117" t="str">
        <f t="shared" si="21"/>
        <v>ok</v>
      </c>
      <c r="AB128" s="117" t="str">
        <f t="shared" si="22"/>
        <v>not ok</v>
      </c>
      <c r="AC128" s="117" t="str">
        <f t="shared" si="23"/>
        <v>_EC</v>
      </c>
      <c r="AD128" s="117" t="str">
        <f t="shared" si="24"/>
        <v>_CAS</v>
      </c>
      <c r="AE128" s="117" t="str">
        <f t="shared" si="25"/>
        <v/>
      </c>
      <c r="AF128" s="117" t="str">
        <f>IF(LEN(A128)&gt;1,IF(COUNTIFS($AE$6:AE$503,LEFT(AE128,250))&gt;1,"Duplicate entry: you have two rows for the same substance and year",""),"")</f>
        <v/>
      </c>
      <c r="AG128" s="117" t="str">
        <f>IF(LEN(A128)&gt;0,IF(ISNUMBER(MATCH(A128,Annex_I_II_entries,0)),"","The Entry name is not within the dropdown list, make sure that you have not copied and pasted overwritting the cell format (with its correponding dropdown list) in column A"),"")</f>
        <v/>
      </c>
      <c r="AH128" s="117" t="str">
        <f t="shared" ca="1" si="26"/>
        <v/>
      </c>
      <c r="AI128" s="117" t="str">
        <f t="shared" ca="1" si="27"/>
        <v/>
      </c>
      <c r="AJ128" s="117" t="str">
        <f t="shared" si="28"/>
        <v/>
      </c>
      <c r="AK128" s="117" t="str">
        <f t="shared" si="29"/>
        <v/>
      </c>
      <c r="AL128" s="117" t="str">
        <f t="shared" si="30"/>
        <v/>
      </c>
      <c r="AM128" s="117" t="str">
        <f t="shared" si="31"/>
        <v/>
      </c>
      <c r="AN128" s="117" t="str">
        <f t="shared" si="32"/>
        <v/>
      </c>
      <c r="AO128" s="117" t="str">
        <f t="shared" si="33"/>
        <v/>
      </c>
      <c r="AP128" s="87"/>
    </row>
    <row r="129" spans="1:42" x14ac:dyDescent="0.2">
      <c r="A129" s="37"/>
      <c r="B129" s="37"/>
      <c r="C129" s="37"/>
      <c r="D129" s="64" t="str">
        <f>_xlfn.IFNA(VLOOKUP(A129,'Reference data SID'!$D$2:$Q$673,14,FALSE),"")</f>
        <v/>
      </c>
      <c r="E129" s="64" t="str">
        <f>_xlfn.IFNA(VLOOKUP(D129,'Reference data SID'!$C$3:$E$673,3,FALSE),"")</f>
        <v/>
      </c>
      <c r="F129" s="64" t="str">
        <f>_xlfn.IFNA(IF(E129=FALSE,D129,IF(ISBLANK(B129),VLOOKUP(C129,'Reference data SID'!$N:$P,3,FALSE),VLOOKUP(B129,'Reference data SID'!$M:$P,4,FALSE))),"")</f>
        <v/>
      </c>
      <c r="G129" s="64" t="str">
        <f t="shared" si="17"/>
        <v/>
      </c>
      <c r="H129" s="38" t="str">
        <f>_xlfn.IFNA(VLOOKUP(F129,'Reference data SID'!L:M,2,FALSE),"")</f>
        <v/>
      </c>
      <c r="I129" s="38" t="str">
        <f>_xlfn.IFNA(VLOOKUP(F129,'Reference data SID'!L:N,3,FALSE),"")</f>
        <v/>
      </c>
      <c r="J129" s="38" t="str">
        <f>_xlfn.IFNA(VLOOKUP(F129,'Reference data SID'!L:O,4,FALSE),"")</f>
        <v/>
      </c>
      <c r="K129" s="50"/>
      <c r="L129" s="50"/>
      <c r="M129" s="50"/>
      <c r="N129" s="50"/>
      <c r="O129" s="50"/>
      <c r="P129" s="50"/>
      <c r="Q129" s="50"/>
      <c r="R129" s="50"/>
      <c r="S129" s="50"/>
      <c r="T129" s="73" t="str">
        <f t="shared" ca="1" si="18"/>
        <v/>
      </c>
      <c r="U129" s="65" t="str">
        <f>IF(LEN(D129)=0,"",SUMIFS('1.(Optional) tonnage per use'!O$6:O$503,'1.(Optional) tonnage per use'!$G$6:$G$503,CONCATENATE(D129,F129),'1.(Optional) tonnage per use'!$N$6:$N$503,K129))</f>
        <v/>
      </c>
      <c r="V129" s="47" t="str">
        <f>IF(LEN(D129)=0,"",SUMIFS('1.(Optional) tonnage per use'!P$6:P$503,'1.(Optional) tonnage per use'!$G$6:$G$503,CONCATENATE(D129,F129),'1.(Optional) tonnage per use'!$N$6:$N$503,K129))</f>
        <v/>
      </c>
      <c r="W129" s="47" t="str">
        <f>IF(LEN(D129)=0,"",SUMIFS('1.(Optional) tonnage per use'!Q$6:Q$503,'1.(Optional) tonnage per use'!$G$6:$G$503,CONCATENATE(D129,F129),'1.(Optional) tonnage per use'!$N$6:$N$503,K129))</f>
        <v/>
      </c>
      <c r="X129" s="117" t="str">
        <f>_xlfn.IFNA(VLOOKUP(A129,'Reference data SID'!D:E,2,FALSE),"")</f>
        <v/>
      </c>
      <c r="Y129" s="117" t="str">
        <f t="shared" si="19"/>
        <v>not ok</v>
      </c>
      <c r="Z129" s="117" t="str">
        <f t="shared" si="20"/>
        <v>not ok</v>
      </c>
      <c r="AA129" s="117" t="str">
        <f t="shared" si="21"/>
        <v>ok</v>
      </c>
      <c r="AB129" s="117" t="str">
        <f t="shared" si="22"/>
        <v>not ok</v>
      </c>
      <c r="AC129" s="117" t="str">
        <f t="shared" si="23"/>
        <v>_EC</v>
      </c>
      <c r="AD129" s="117" t="str">
        <f t="shared" si="24"/>
        <v>_CAS</v>
      </c>
      <c r="AE129" s="117" t="str">
        <f t="shared" si="25"/>
        <v/>
      </c>
      <c r="AF129" s="117" t="str">
        <f>IF(LEN(A129)&gt;1,IF(COUNTIFS($AE$6:AE$503,LEFT(AE129,250))&gt;1,"Duplicate entry: you have two rows for the same substance and year",""),"")</f>
        <v/>
      </c>
      <c r="AG129" s="117" t="str">
        <f>IF(LEN(A129)&gt;0,IF(ISNUMBER(MATCH(A129,Annex_I_II_entries,0)),"","The Entry name is not within the dropdown list, make sure that you have not copied and pasted overwritting the cell format (with its correponding dropdown list) in column A"),"")</f>
        <v/>
      </c>
      <c r="AH129" s="117" t="str">
        <f t="shared" ca="1" si="26"/>
        <v/>
      </c>
      <c r="AI129" s="117" t="str">
        <f t="shared" ca="1" si="27"/>
        <v/>
      </c>
      <c r="AJ129" s="117" t="str">
        <f t="shared" si="28"/>
        <v/>
      </c>
      <c r="AK129" s="117" t="str">
        <f t="shared" si="29"/>
        <v/>
      </c>
      <c r="AL129" s="117" t="str">
        <f t="shared" si="30"/>
        <v/>
      </c>
      <c r="AM129" s="117" t="str">
        <f t="shared" si="31"/>
        <v/>
      </c>
      <c r="AN129" s="117" t="str">
        <f t="shared" si="32"/>
        <v/>
      </c>
      <c r="AO129" s="117" t="str">
        <f t="shared" si="33"/>
        <v/>
      </c>
      <c r="AP129" s="87"/>
    </row>
    <row r="130" spans="1:42" x14ac:dyDescent="0.2">
      <c r="A130" s="37"/>
      <c r="B130" s="37"/>
      <c r="C130" s="37"/>
      <c r="D130" s="64" t="str">
        <f>_xlfn.IFNA(VLOOKUP(A130,'Reference data SID'!$D$2:$Q$673,14,FALSE),"")</f>
        <v/>
      </c>
      <c r="E130" s="64" t="str">
        <f>_xlfn.IFNA(VLOOKUP(D130,'Reference data SID'!$C$3:$E$673,3,FALSE),"")</f>
        <v/>
      </c>
      <c r="F130" s="64" t="str">
        <f>_xlfn.IFNA(IF(E130=FALSE,D130,IF(ISBLANK(B130),VLOOKUP(C130,'Reference data SID'!$N:$P,3,FALSE),VLOOKUP(B130,'Reference data SID'!$M:$P,4,FALSE))),"")</f>
        <v/>
      </c>
      <c r="G130" s="64" t="str">
        <f t="shared" si="17"/>
        <v/>
      </c>
      <c r="H130" s="38" t="str">
        <f>_xlfn.IFNA(VLOOKUP(F130,'Reference data SID'!L:M,2,FALSE),"")</f>
        <v/>
      </c>
      <c r="I130" s="38" t="str">
        <f>_xlfn.IFNA(VLOOKUP(F130,'Reference data SID'!L:N,3,FALSE),"")</f>
        <v/>
      </c>
      <c r="J130" s="38" t="str">
        <f>_xlfn.IFNA(VLOOKUP(F130,'Reference data SID'!L:O,4,FALSE),"")</f>
        <v/>
      </c>
      <c r="K130" s="50"/>
      <c r="L130" s="50"/>
      <c r="M130" s="50"/>
      <c r="N130" s="50"/>
      <c r="O130" s="50"/>
      <c r="P130" s="50"/>
      <c r="Q130" s="50"/>
      <c r="R130" s="50"/>
      <c r="S130" s="50"/>
      <c r="T130" s="73" t="str">
        <f t="shared" ca="1" si="18"/>
        <v/>
      </c>
      <c r="U130" s="65" t="str">
        <f>IF(LEN(D130)=0,"",SUMIFS('1.(Optional) tonnage per use'!O$6:O$503,'1.(Optional) tonnage per use'!$G$6:$G$503,CONCATENATE(D130,F130),'1.(Optional) tonnage per use'!$N$6:$N$503,K130))</f>
        <v/>
      </c>
      <c r="V130" s="47" t="str">
        <f>IF(LEN(D130)=0,"",SUMIFS('1.(Optional) tonnage per use'!P$6:P$503,'1.(Optional) tonnage per use'!$G$6:$G$503,CONCATENATE(D130,F130),'1.(Optional) tonnage per use'!$N$6:$N$503,K130))</f>
        <v/>
      </c>
      <c r="W130" s="47" t="str">
        <f>IF(LEN(D130)=0,"",SUMIFS('1.(Optional) tonnage per use'!Q$6:Q$503,'1.(Optional) tonnage per use'!$G$6:$G$503,CONCATENATE(D130,F130),'1.(Optional) tonnage per use'!$N$6:$N$503,K130))</f>
        <v/>
      </c>
      <c r="X130" s="117" t="str">
        <f>_xlfn.IFNA(VLOOKUP(A130,'Reference data SID'!D:E,2,FALSE),"")</f>
        <v/>
      </c>
      <c r="Y130" s="117" t="str">
        <f t="shared" si="19"/>
        <v>not ok</v>
      </c>
      <c r="Z130" s="117" t="str">
        <f t="shared" si="20"/>
        <v>not ok</v>
      </c>
      <c r="AA130" s="117" t="str">
        <f t="shared" si="21"/>
        <v>ok</v>
      </c>
      <c r="AB130" s="117" t="str">
        <f t="shared" si="22"/>
        <v>not ok</v>
      </c>
      <c r="AC130" s="117" t="str">
        <f t="shared" si="23"/>
        <v>_EC</v>
      </c>
      <c r="AD130" s="117" t="str">
        <f t="shared" si="24"/>
        <v>_CAS</v>
      </c>
      <c r="AE130" s="117" t="str">
        <f t="shared" si="25"/>
        <v/>
      </c>
      <c r="AF130" s="117" t="str">
        <f>IF(LEN(A130)&gt;1,IF(COUNTIFS($AE$6:AE$503,LEFT(AE130,250))&gt;1,"Duplicate entry: you have two rows for the same substance and year",""),"")</f>
        <v/>
      </c>
      <c r="AG130" s="117" t="str">
        <f>IF(LEN(A130)&gt;0,IF(ISNUMBER(MATCH(A130,Annex_I_II_entries,0)),"","The Entry name is not within the dropdown list, make sure that you have not copied and pasted overwritting the cell format (with its correponding dropdown list) in column A"),"")</f>
        <v/>
      </c>
      <c r="AH130" s="117" t="str">
        <f t="shared" ca="1" si="26"/>
        <v/>
      </c>
      <c r="AI130" s="117" t="str">
        <f t="shared" ca="1" si="27"/>
        <v/>
      </c>
      <c r="AJ130" s="117" t="str">
        <f t="shared" si="28"/>
        <v/>
      </c>
      <c r="AK130" s="117" t="str">
        <f t="shared" si="29"/>
        <v/>
      </c>
      <c r="AL130" s="117" t="str">
        <f t="shared" si="30"/>
        <v/>
      </c>
      <c r="AM130" s="117" t="str">
        <f t="shared" si="31"/>
        <v/>
      </c>
      <c r="AN130" s="117" t="str">
        <f t="shared" si="32"/>
        <v/>
      </c>
      <c r="AO130" s="117" t="str">
        <f t="shared" si="33"/>
        <v/>
      </c>
      <c r="AP130" s="87"/>
    </row>
    <row r="131" spans="1:42" x14ac:dyDescent="0.2">
      <c r="A131" s="37"/>
      <c r="B131" s="37"/>
      <c r="C131" s="37"/>
      <c r="D131" s="64" t="str">
        <f>_xlfn.IFNA(VLOOKUP(A131,'Reference data SID'!$D$2:$Q$673,14,FALSE),"")</f>
        <v/>
      </c>
      <c r="E131" s="64" t="str">
        <f>_xlfn.IFNA(VLOOKUP(D131,'Reference data SID'!$C$3:$E$673,3,FALSE),"")</f>
        <v/>
      </c>
      <c r="F131" s="64" t="str">
        <f>_xlfn.IFNA(IF(E131=FALSE,D131,IF(ISBLANK(B131),VLOOKUP(C131,'Reference data SID'!$N:$P,3,FALSE),VLOOKUP(B131,'Reference data SID'!$M:$P,4,FALSE))),"")</f>
        <v/>
      </c>
      <c r="G131" s="64" t="str">
        <f t="shared" si="17"/>
        <v/>
      </c>
      <c r="H131" s="38" t="str">
        <f>_xlfn.IFNA(VLOOKUP(F131,'Reference data SID'!L:M,2,FALSE),"")</f>
        <v/>
      </c>
      <c r="I131" s="38" t="str">
        <f>_xlfn.IFNA(VLOOKUP(F131,'Reference data SID'!L:N,3,FALSE),"")</f>
        <v/>
      </c>
      <c r="J131" s="38" t="str">
        <f>_xlfn.IFNA(VLOOKUP(F131,'Reference data SID'!L:O,4,FALSE),"")</f>
        <v/>
      </c>
      <c r="K131" s="50"/>
      <c r="L131" s="50"/>
      <c r="M131" s="50"/>
      <c r="N131" s="50"/>
      <c r="O131" s="50"/>
      <c r="P131" s="50"/>
      <c r="Q131" s="50"/>
      <c r="R131" s="50"/>
      <c r="S131" s="50"/>
      <c r="T131" s="73" t="str">
        <f t="shared" ca="1" si="18"/>
        <v/>
      </c>
      <c r="U131" s="65" t="str">
        <f>IF(LEN(D131)=0,"",SUMIFS('1.(Optional) tonnage per use'!O$6:O$503,'1.(Optional) tonnage per use'!$G$6:$G$503,CONCATENATE(D131,F131),'1.(Optional) tonnage per use'!$N$6:$N$503,K131))</f>
        <v/>
      </c>
      <c r="V131" s="47" t="str">
        <f>IF(LEN(D131)=0,"",SUMIFS('1.(Optional) tonnage per use'!P$6:P$503,'1.(Optional) tonnage per use'!$G$6:$G$503,CONCATENATE(D131,F131),'1.(Optional) tonnage per use'!$N$6:$N$503,K131))</f>
        <v/>
      </c>
      <c r="W131" s="47" t="str">
        <f>IF(LEN(D131)=0,"",SUMIFS('1.(Optional) tonnage per use'!Q$6:Q$503,'1.(Optional) tonnage per use'!$G$6:$G$503,CONCATENATE(D131,F131),'1.(Optional) tonnage per use'!$N$6:$N$503,K131))</f>
        <v/>
      </c>
      <c r="X131" s="117" t="str">
        <f>_xlfn.IFNA(VLOOKUP(A131,'Reference data SID'!D:E,2,FALSE),"")</f>
        <v/>
      </c>
      <c r="Y131" s="117" t="str">
        <f t="shared" si="19"/>
        <v>not ok</v>
      </c>
      <c r="Z131" s="117" t="str">
        <f t="shared" si="20"/>
        <v>not ok</v>
      </c>
      <c r="AA131" s="117" t="str">
        <f t="shared" si="21"/>
        <v>ok</v>
      </c>
      <c r="AB131" s="117" t="str">
        <f t="shared" si="22"/>
        <v>not ok</v>
      </c>
      <c r="AC131" s="117" t="str">
        <f t="shared" si="23"/>
        <v>_EC</v>
      </c>
      <c r="AD131" s="117" t="str">
        <f t="shared" si="24"/>
        <v>_CAS</v>
      </c>
      <c r="AE131" s="117" t="str">
        <f t="shared" si="25"/>
        <v/>
      </c>
      <c r="AF131" s="117" t="str">
        <f>IF(LEN(A131)&gt;1,IF(COUNTIFS($AE$6:AE$503,LEFT(AE131,250))&gt;1,"Duplicate entry: you have two rows for the same substance and year",""),"")</f>
        <v/>
      </c>
      <c r="AG131" s="117" t="str">
        <f>IF(LEN(A131)&gt;0,IF(ISNUMBER(MATCH(A131,Annex_I_II_entries,0)),"","The Entry name is not within the dropdown list, make sure that you have not copied and pasted overwritting the cell format (with its correponding dropdown list) in column A"),"")</f>
        <v/>
      </c>
      <c r="AH131" s="117" t="str">
        <f t="shared" ca="1" si="26"/>
        <v/>
      </c>
      <c r="AI131" s="117" t="str">
        <f t="shared" ca="1" si="27"/>
        <v/>
      </c>
      <c r="AJ131" s="117" t="str">
        <f t="shared" si="28"/>
        <v/>
      </c>
      <c r="AK131" s="117" t="str">
        <f t="shared" si="29"/>
        <v/>
      </c>
      <c r="AL131" s="117" t="str">
        <f t="shared" si="30"/>
        <v/>
      </c>
      <c r="AM131" s="117" t="str">
        <f t="shared" si="31"/>
        <v/>
      </c>
      <c r="AN131" s="117" t="str">
        <f t="shared" si="32"/>
        <v/>
      </c>
      <c r="AO131" s="117" t="str">
        <f t="shared" si="33"/>
        <v/>
      </c>
      <c r="AP131" s="87"/>
    </row>
    <row r="132" spans="1:42" x14ac:dyDescent="0.2">
      <c r="A132" s="37"/>
      <c r="B132" s="37"/>
      <c r="C132" s="37"/>
      <c r="D132" s="64" t="str">
        <f>_xlfn.IFNA(VLOOKUP(A132,'Reference data SID'!$D$2:$Q$673,14,FALSE),"")</f>
        <v/>
      </c>
      <c r="E132" s="64" t="str">
        <f>_xlfn.IFNA(VLOOKUP(D132,'Reference data SID'!$C$3:$E$673,3,FALSE),"")</f>
        <v/>
      </c>
      <c r="F132" s="64" t="str">
        <f>_xlfn.IFNA(IF(E132=FALSE,D132,IF(ISBLANK(B132),VLOOKUP(C132,'Reference data SID'!$N:$P,3,FALSE),VLOOKUP(B132,'Reference data SID'!$M:$P,4,FALSE))),"")</f>
        <v/>
      </c>
      <c r="G132" s="64" t="str">
        <f t="shared" si="17"/>
        <v/>
      </c>
      <c r="H132" s="38" t="str">
        <f>_xlfn.IFNA(VLOOKUP(F132,'Reference data SID'!L:M,2,FALSE),"")</f>
        <v/>
      </c>
      <c r="I132" s="38" t="str">
        <f>_xlfn.IFNA(VLOOKUP(F132,'Reference data SID'!L:N,3,FALSE),"")</f>
        <v/>
      </c>
      <c r="J132" s="38" t="str">
        <f>_xlfn.IFNA(VLOOKUP(F132,'Reference data SID'!L:O,4,FALSE),"")</f>
        <v/>
      </c>
      <c r="K132" s="50"/>
      <c r="L132" s="50"/>
      <c r="M132" s="50"/>
      <c r="N132" s="50"/>
      <c r="O132" s="50"/>
      <c r="P132" s="50"/>
      <c r="Q132" s="50"/>
      <c r="R132" s="50"/>
      <c r="S132" s="50"/>
      <c r="T132" s="73" t="str">
        <f t="shared" ca="1" si="18"/>
        <v/>
      </c>
      <c r="U132" s="65" t="str">
        <f>IF(LEN(D132)=0,"",SUMIFS('1.(Optional) tonnage per use'!O$6:O$503,'1.(Optional) tonnage per use'!$G$6:$G$503,CONCATENATE(D132,F132),'1.(Optional) tonnage per use'!$N$6:$N$503,K132))</f>
        <v/>
      </c>
      <c r="V132" s="47" t="str">
        <f>IF(LEN(D132)=0,"",SUMIFS('1.(Optional) tonnage per use'!P$6:P$503,'1.(Optional) tonnage per use'!$G$6:$G$503,CONCATENATE(D132,F132),'1.(Optional) tonnage per use'!$N$6:$N$503,K132))</f>
        <v/>
      </c>
      <c r="W132" s="47" t="str">
        <f>IF(LEN(D132)=0,"",SUMIFS('1.(Optional) tonnage per use'!Q$6:Q$503,'1.(Optional) tonnage per use'!$G$6:$G$503,CONCATENATE(D132,F132),'1.(Optional) tonnage per use'!$N$6:$N$503,K132))</f>
        <v/>
      </c>
      <c r="X132" s="117" t="str">
        <f>_xlfn.IFNA(VLOOKUP(A132,'Reference data SID'!D:E,2,FALSE),"")</f>
        <v/>
      </c>
      <c r="Y132" s="117" t="str">
        <f t="shared" si="19"/>
        <v>not ok</v>
      </c>
      <c r="Z132" s="117" t="str">
        <f t="shared" si="20"/>
        <v>not ok</v>
      </c>
      <c r="AA132" s="117" t="str">
        <f t="shared" si="21"/>
        <v>ok</v>
      </c>
      <c r="AB132" s="117" t="str">
        <f t="shared" si="22"/>
        <v>not ok</v>
      </c>
      <c r="AC132" s="117" t="str">
        <f t="shared" si="23"/>
        <v>_EC</v>
      </c>
      <c r="AD132" s="117" t="str">
        <f t="shared" si="24"/>
        <v>_CAS</v>
      </c>
      <c r="AE132" s="117" t="str">
        <f t="shared" si="25"/>
        <v/>
      </c>
      <c r="AF132" s="117" t="str">
        <f>IF(LEN(A132)&gt;1,IF(COUNTIFS($AE$6:AE$503,LEFT(AE132,250))&gt;1,"Duplicate entry: you have two rows for the same substance and year",""),"")</f>
        <v/>
      </c>
      <c r="AG132" s="117" t="str">
        <f>IF(LEN(A132)&gt;0,IF(ISNUMBER(MATCH(A132,Annex_I_II_entries,0)),"","The Entry name is not within the dropdown list, make sure that you have not copied and pasted overwritting the cell format (with its correponding dropdown list) in column A"),"")</f>
        <v/>
      </c>
      <c r="AH132" s="117" t="str">
        <f t="shared" ca="1" si="26"/>
        <v/>
      </c>
      <c r="AI132" s="117" t="str">
        <f t="shared" ca="1" si="27"/>
        <v/>
      </c>
      <c r="AJ132" s="117" t="str">
        <f t="shared" si="28"/>
        <v/>
      </c>
      <c r="AK132" s="117" t="str">
        <f t="shared" si="29"/>
        <v/>
      </c>
      <c r="AL132" s="117" t="str">
        <f t="shared" si="30"/>
        <v/>
      </c>
      <c r="AM132" s="117" t="str">
        <f t="shared" si="31"/>
        <v/>
      </c>
      <c r="AN132" s="117" t="str">
        <f t="shared" si="32"/>
        <v/>
      </c>
      <c r="AO132" s="117" t="str">
        <f t="shared" si="33"/>
        <v/>
      </c>
      <c r="AP132" s="87"/>
    </row>
    <row r="133" spans="1:42" x14ac:dyDescent="0.2">
      <c r="A133" s="37"/>
      <c r="B133" s="37"/>
      <c r="C133" s="37"/>
      <c r="D133" s="64" t="str">
        <f>_xlfn.IFNA(VLOOKUP(A133,'Reference data SID'!$D$2:$Q$673,14,FALSE),"")</f>
        <v/>
      </c>
      <c r="E133" s="64" t="str">
        <f>_xlfn.IFNA(VLOOKUP(D133,'Reference data SID'!$C$3:$E$673,3,FALSE),"")</f>
        <v/>
      </c>
      <c r="F133" s="64" t="str">
        <f>_xlfn.IFNA(IF(E133=FALSE,D133,IF(ISBLANK(B133),VLOOKUP(C133,'Reference data SID'!$N:$P,3,FALSE),VLOOKUP(B133,'Reference data SID'!$M:$P,4,FALSE))),"")</f>
        <v/>
      </c>
      <c r="G133" s="64" t="str">
        <f t="shared" si="17"/>
        <v/>
      </c>
      <c r="H133" s="38" t="str">
        <f>_xlfn.IFNA(VLOOKUP(F133,'Reference data SID'!L:M,2,FALSE),"")</f>
        <v/>
      </c>
      <c r="I133" s="38" t="str">
        <f>_xlfn.IFNA(VLOOKUP(F133,'Reference data SID'!L:N,3,FALSE),"")</f>
        <v/>
      </c>
      <c r="J133" s="38" t="str">
        <f>_xlfn.IFNA(VLOOKUP(F133,'Reference data SID'!L:O,4,FALSE),"")</f>
        <v/>
      </c>
      <c r="K133" s="50"/>
      <c r="L133" s="50"/>
      <c r="M133" s="50"/>
      <c r="N133" s="50"/>
      <c r="O133" s="50"/>
      <c r="P133" s="50"/>
      <c r="Q133" s="50"/>
      <c r="R133" s="50"/>
      <c r="S133" s="50"/>
      <c r="T133" s="73" t="str">
        <f t="shared" ca="1" si="18"/>
        <v/>
      </c>
      <c r="U133" s="65" t="str">
        <f>IF(LEN(D133)=0,"",SUMIFS('1.(Optional) tonnage per use'!O$6:O$503,'1.(Optional) tonnage per use'!$G$6:$G$503,CONCATENATE(D133,F133),'1.(Optional) tonnage per use'!$N$6:$N$503,K133))</f>
        <v/>
      </c>
      <c r="V133" s="47" t="str">
        <f>IF(LEN(D133)=0,"",SUMIFS('1.(Optional) tonnage per use'!P$6:P$503,'1.(Optional) tonnage per use'!$G$6:$G$503,CONCATENATE(D133,F133),'1.(Optional) tonnage per use'!$N$6:$N$503,K133))</f>
        <v/>
      </c>
      <c r="W133" s="47" t="str">
        <f>IF(LEN(D133)=0,"",SUMIFS('1.(Optional) tonnage per use'!Q$6:Q$503,'1.(Optional) tonnage per use'!$G$6:$G$503,CONCATENATE(D133,F133),'1.(Optional) tonnage per use'!$N$6:$N$503,K133))</f>
        <v/>
      </c>
      <c r="X133" s="117" t="str">
        <f>_xlfn.IFNA(VLOOKUP(A133,'Reference data SID'!D:E,2,FALSE),"")</f>
        <v/>
      </c>
      <c r="Y133" s="117" t="str">
        <f t="shared" si="19"/>
        <v>not ok</v>
      </c>
      <c r="Z133" s="117" t="str">
        <f t="shared" si="20"/>
        <v>not ok</v>
      </c>
      <c r="AA133" s="117" t="str">
        <f t="shared" si="21"/>
        <v>ok</v>
      </c>
      <c r="AB133" s="117" t="str">
        <f t="shared" si="22"/>
        <v>not ok</v>
      </c>
      <c r="AC133" s="117" t="str">
        <f t="shared" si="23"/>
        <v>_EC</v>
      </c>
      <c r="AD133" s="117" t="str">
        <f t="shared" si="24"/>
        <v>_CAS</v>
      </c>
      <c r="AE133" s="117" t="str">
        <f t="shared" si="25"/>
        <v/>
      </c>
      <c r="AF133" s="117" t="str">
        <f>IF(LEN(A133)&gt;1,IF(COUNTIFS($AE$6:AE$503,LEFT(AE133,250))&gt;1,"Duplicate entry: you have two rows for the same substance and year",""),"")</f>
        <v/>
      </c>
      <c r="AG133" s="117" t="str">
        <f>IF(LEN(A133)&gt;0,IF(ISNUMBER(MATCH(A133,Annex_I_II_entries,0)),"","The Entry name is not within the dropdown list, make sure that you have not copied and pasted overwritting the cell format (with its correponding dropdown list) in column A"),"")</f>
        <v/>
      </c>
      <c r="AH133" s="117" t="str">
        <f t="shared" ca="1" si="26"/>
        <v/>
      </c>
      <c r="AI133" s="117" t="str">
        <f t="shared" ca="1" si="27"/>
        <v/>
      </c>
      <c r="AJ133" s="117" t="str">
        <f t="shared" si="28"/>
        <v/>
      </c>
      <c r="AK133" s="117" t="str">
        <f t="shared" si="29"/>
        <v/>
      </c>
      <c r="AL133" s="117" t="str">
        <f t="shared" si="30"/>
        <v/>
      </c>
      <c r="AM133" s="117" t="str">
        <f t="shared" si="31"/>
        <v/>
      </c>
      <c r="AN133" s="117" t="str">
        <f t="shared" si="32"/>
        <v/>
      </c>
      <c r="AO133" s="117" t="str">
        <f t="shared" si="33"/>
        <v/>
      </c>
      <c r="AP133" s="87"/>
    </row>
    <row r="134" spans="1:42" x14ac:dyDescent="0.2">
      <c r="A134" s="37"/>
      <c r="B134" s="37"/>
      <c r="C134" s="37"/>
      <c r="D134" s="64" t="str">
        <f>_xlfn.IFNA(VLOOKUP(A134,'Reference data SID'!$D$2:$Q$673,14,FALSE),"")</f>
        <v/>
      </c>
      <c r="E134" s="64" t="str">
        <f>_xlfn.IFNA(VLOOKUP(D134,'Reference data SID'!$C$3:$E$673,3,FALSE),"")</f>
        <v/>
      </c>
      <c r="F134" s="64" t="str">
        <f>_xlfn.IFNA(IF(E134=FALSE,D134,IF(ISBLANK(B134),VLOOKUP(C134,'Reference data SID'!$N:$P,3,FALSE),VLOOKUP(B134,'Reference data SID'!$M:$P,4,FALSE))),"")</f>
        <v/>
      </c>
      <c r="G134" s="64" t="str">
        <f t="shared" ref="G134:G197" si="34">CONCATENATE(D134,F134)</f>
        <v/>
      </c>
      <c r="H134" s="38" t="str">
        <f>_xlfn.IFNA(VLOOKUP(F134,'Reference data SID'!L:M,2,FALSE),"")</f>
        <v/>
      </c>
      <c r="I134" s="38" t="str">
        <f>_xlfn.IFNA(VLOOKUP(F134,'Reference data SID'!L:N,3,FALSE),"")</f>
        <v/>
      </c>
      <c r="J134" s="38" t="str">
        <f>_xlfn.IFNA(VLOOKUP(F134,'Reference data SID'!L:O,4,FALSE),"")</f>
        <v/>
      </c>
      <c r="K134" s="50"/>
      <c r="L134" s="50"/>
      <c r="M134" s="50"/>
      <c r="N134" s="50"/>
      <c r="O134" s="50"/>
      <c r="P134" s="50"/>
      <c r="Q134" s="50"/>
      <c r="R134" s="50"/>
      <c r="S134" s="50"/>
      <c r="T134" s="73" t="str">
        <f t="shared" ref="T134:T197" ca="1" si="35" xml:space="preserve">
CONCATENATE(AF134,
IF(AND(LEN(AF134)&gt;2,OR(LEN(AG134&gt;2),LEN(AH134&gt;2),LEN(AI134&gt;2),(AK134&gt;2),LEN(AM134&gt;2),LEN(AO134&gt;2))),CONCATENATE("; ",CHAR(10)),""),
AG134,
IF(AND(LEN(AG134)&gt;2,OR(LEN(AH134&gt;2),LEN(AI134&gt;2),(AK134&gt;2),LEN(AM134&gt;2),LEN(AO134&gt;1))),CONCATENATE("; ",CHAR(10)),""),
AH134,
IF(AND(LEN(AH134)&gt;2,OR(LEN(AI134&gt;2),(AK134&gt;2),LEN(AM134&gt;2),LEN(AO134&gt;2))),CONCATENATE("; ",CHAR(10)),""),
AI134,
IF(AND(LEN(AI134)&gt;2,OR((AK134&gt;2),LEN(AM134&gt;1),LEN(AO134&gt;2))),CONCATENATE("; ",CHAR(10)),""),
AK134,
IF(AND(LEN(AK134)&gt;2,OR((AM134&gt;2),LEN(AO134&gt;2))),CONCATENATE("; ",CHAR(10)),""),
AM134,
IF(AND(LEN(AM134)&gt;2,(LEN(AO134&gt;2))),CONCATENATE("; ",CHAR(10)),""),
AO134
)</f>
        <v/>
      </c>
      <c r="U134" s="65" t="str">
        <f>IF(LEN(D134)=0,"",SUMIFS('1.(Optional) tonnage per use'!O$6:O$503,'1.(Optional) tonnage per use'!$G$6:$G$503,CONCATENATE(D134,F134),'1.(Optional) tonnage per use'!$N$6:$N$503,K134))</f>
        <v/>
      </c>
      <c r="V134" s="47" t="str">
        <f>IF(LEN(D134)=0,"",SUMIFS('1.(Optional) tonnage per use'!P$6:P$503,'1.(Optional) tonnage per use'!$G$6:$G$503,CONCATENATE(D134,F134),'1.(Optional) tonnage per use'!$N$6:$N$503,K134))</f>
        <v/>
      </c>
      <c r="W134" s="47" t="str">
        <f>IF(LEN(D134)=0,"",SUMIFS('1.(Optional) tonnage per use'!Q$6:Q$503,'1.(Optional) tonnage per use'!$G$6:$G$503,CONCATENATE(D134,F134),'1.(Optional) tonnage per use'!$N$6:$N$503,K134))</f>
        <v/>
      </c>
      <c r="X134" s="117" t="str">
        <f>_xlfn.IFNA(VLOOKUP(A134,'Reference data SID'!D:E,2,FALSE),"")</f>
        <v/>
      </c>
      <c r="Y134" s="117" t="str">
        <f t="shared" ref="Y134:Y197" si="36">IF(AND(X134=TRUE,LEN(C134)&lt;1),"ok","not ok")</f>
        <v>not ok</v>
      </c>
      <c r="Z134" s="117" t="str">
        <f t="shared" ref="Z134:Z197" si="37">IF(AND(X134=TRUE,LEN(B134)&lt;1),"ok", "not ok")</f>
        <v>not ok</v>
      </c>
      <c r="AA134" s="117" t="str">
        <f t="shared" ref="AA134:AA197" si="38">IF(LEN(CONCATENATE(B134,C134))&gt;0,"not ok","ok")</f>
        <v>ok</v>
      </c>
      <c r="AB134" s="117" t="str">
        <f t="shared" ref="AB134:AB197" si="39">IF(OR(B134="other",C134="other"),"ok","not ok")</f>
        <v>not ok</v>
      </c>
      <c r="AC134" s="117" t="str">
        <f t="shared" ref="AC134:AC197" si="40">CONCATENATE(SUBSTITUTE(SUBSTITUTE(SUBSTITUTE(SUBSTITUTE(SUBSTITUTE(SUBSTITUTE(A134," ","_"),"(","_"),")","_"),"-","_"),";","_"),",","_"),"_EC")</f>
        <v>_EC</v>
      </c>
      <c r="AD134" s="117" t="str">
        <f t="shared" ref="AD134:AD197" si="41">CONCATENATE(SUBSTITUTE(SUBSTITUTE(SUBSTITUTE(SUBSTITUTE(SUBSTITUTE(SUBSTITUTE(A134," ","_"),"(","_"),")","_"),"-","_"),";","_"),",","_"),"_CAS")</f>
        <v>_CAS</v>
      </c>
      <c r="AE134" s="117" t="str">
        <f t="shared" ref="AE134:AE197" si="42">IF(LEN(A134)&gt;1,CONCATENATE(A134,I134,H134,F134,K134),"")</f>
        <v/>
      </c>
      <c r="AF134" s="117" t="str">
        <f>IF(LEN(A134)&gt;1,IF(COUNTIFS($AE$6:AE$503,LEFT(AE134,250))&gt;1,"Duplicate entry: you have two rows for the same substance and year",""),"")</f>
        <v/>
      </c>
      <c r="AG134" s="117" t="str">
        <f>IF(LEN(A134)&gt;0,IF(ISNUMBER(MATCH(A134,Annex_I_II_entries,0)),"","The Entry name is not within the dropdown list, make sure that you have not copied and pasted overwritting the cell format (with its correponding dropdown list) in column A"),"")</f>
        <v/>
      </c>
      <c r="AH134" s="117" t="str">
        <f t="shared" ref="AH134:AH197" ca="1" si="43">IF(LEN(B134)&gt;0,IF(ISNUMBER(MATCH(B134,INDIRECT(AC134),0)),"","The EC number is not within the dropdown list, make sure that you have not copied and pasted overwritting the cell format (with its correponding dropdown list) in column B, or that you have not deleted, modified the entry in column A"),"")</f>
        <v/>
      </c>
      <c r="AI134" s="117" t="str">
        <f t="shared" ref="AI134:AI197" ca="1" si="44">IF(LEN(C134)&gt;0,IF(ISNUMBER(MATCH(C134,INDIRECT(AD134),0)),"","The CAS number is not within the dropdown list, make sure that you have not copied and pasted overwritting the cell format (with its correponding dropdown list) in column C, or that you have not deleted, modified the entry in column A"),"")</f>
        <v/>
      </c>
      <c r="AJ134" s="117" t="str">
        <f t="shared" ref="AJ134:AJ197" si="45">IF(M134="0 tonnes",0,IF(M134="&lt;1 tonne",1,IF(M134="1-10 tonnes",10,IF(M134="10-100 tonnes",100,IF(M134="100-1000 tonnes",1000,IF(M134="&gt;1000 tonnes",1000000,""))))))</f>
        <v/>
      </c>
      <c r="AK134" s="117" t="str">
        <f t="shared" ref="AK134:AK197" si="46">IF(OR(AND(U134&gt;AJ134,AJ134&gt;0),AND(U134&gt;L134,L134&lt;&gt;"")),"The sum of tonnage manufactured per use reported is higher than the total tonnage manufactured","")</f>
        <v/>
      </c>
      <c r="AL134" s="117" t="str">
        <f t="shared" ref="AL134:AL197" si="47">IF(O134="0 tonnes",0,IF(O134="&lt;1 tonne",1,IF(O134="1-10 tonnes",10,IF(O134="10-100 tonnes",100,IF(O134="100-1000 tonnes",1000,IF(O134="&gt;1000 tonnes",1000000,""))))))</f>
        <v/>
      </c>
      <c r="AM134" s="117" t="str">
        <f t="shared" ref="AM134:AM197" si="48">IF(OR(AND(V134&gt;AL134,AL134&gt;0),AND(V134&gt;N134,N134&lt;&gt;"")),"The sum of tonnage imported per use reported is higher than the total tonnage manufactured","")</f>
        <v/>
      </c>
      <c r="AN134" s="117" t="str">
        <f t="shared" ref="AN134:AN197" si="49">IF(Q134="0 tonnes",0,IF(Q134="&lt;1 tonne",1,IF(Q134="1-10 tonnes",10,IF(Q134="10-100 tonnes",100,IF(Q134="100-1000 tonnes",1000,IF(Q134="&gt;1000 tonnes",1000000,""))))))</f>
        <v/>
      </c>
      <c r="AO134" s="117" t="str">
        <f t="shared" ref="AO134:AO197" si="50">IF(OR(AND(W134&gt;AN134,AN134&gt;0),AND(W134&gt;P134,P134&lt;&gt;"")),"The sum of tonnage placed on the market per use reported is higher than the total tonnage manufactured","")</f>
        <v/>
      </c>
      <c r="AP134" s="87"/>
    </row>
    <row r="135" spans="1:42" x14ac:dyDescent="0.2">
      <c r="A135" s="37"/>
      <c r="B135" s="37"/>
      <c r="C135" s="37"/>
      <c r="D135" s="64" t="str">
        <f>_xlfn.IFNA(VLOOKUP(A135,'Reference data SID'!$D$2:$Q$673,14,FALSE),"")</f>
        <v/>
      </c>
      <c r="E135" s="64" t="str">
        <f>_xlfn.IFNA(VLOOKUP(D135,'Reference data SID'!$C$3:$E$673,3,FALSE),"")</f>
        <v/>
      </c>
      <c r="F135" s="64" t="str">
        <f>_xlfn.IFNA(IF(E135=FALSE,D135,IF(ISBLANK(B135),VLOOKUP(C135,'Reference data SID'!$N:$P,3,FALSE),VLOOKUP(B135,'Reference data SID'!$M:$P,4,FALSE))),"")</f>
        <v/>
      </c>
      <c r="G135" s="64" t="str">
        <f t="shared" si="34"/>
        <v/>
      </c>
      <c r="H135" s="38" t="str">
        <f>_xlfn.IFNA(VLOOKUP(F135,'Reference data SID'!L:M,2,FALSE),"")</f>
        <v/>
      </c>
      <c r="I135" s="38" t="str">
        <f>_xlfn.IFNA(VLOOKUP(F135,'Reference data SID'!L:N,3,FALSE),"")</f>
        <v/>
      </c>
      <c r="J135" s="38" t="str">
        <f>_xlfn.IFNA(VLOOKUP(F135,'Reference data SID'!L:O,4,FALSE),"")</f>
        <v/>
      </c>
      <c r="K135" s="50"/>
      <c r="L135" s="50"/>
      <c r="M135" s="50"/>
      <c r="N135" s="50"/>
      <c r="O135" s="50"/>
      <c r="P135" s="50"/>
      <c r="Q135" s="50"/>
      <c r="R135" s="50"/>
      <c r="S135" s="50"/>
      <c r="T135" s="73" t="str">
        <f t="shared" ca="1" si="35"/>
        <v/>
      </c>
      <c r="U135" s="65" t="str">
        <f>IF(LEN(D135)=0,"",SUMIFS('1.(Optional) tonnage per use'!O$6:O$503,'1.(Optional) tonnage per use'!$G$6:$G$503,CONCATENATE(D135,F135),'1.(Optional) tonnage per use'!$N$6:$N$503,K135))</f>
        <v/>
      </c>
      <c r="V135" s="47" t="str">
        <f>IF(LEN(D135)=0,"",SUMIFS('1.(Optional) tonnage per use'!P$6:P$503,'1.(Optional) tonnage per use'!$G$6:$G$503,CONCATENATE(D135,F135),'1.(Optional) tonnage per use'!$N$6:$N$503,K135))</f>
        <v/>
      </c>
      <c r="W135" s="47" t="str">
        <f>IF(LEN(D135)=0,"",SUMIFS('1.(Optional) tonnage per use'!Q$6:Q$503,'1.(Optional) tonnage per use'!$G$6:$G$503,CONCATENATE(D135,F135),'1.(Optional) tonnage per use'!$N$6:$N$503,K135))</f>
        <v/>
      </c>
      <c r="X135" s="117" t="str">
        <f>_xlfn.IFNA(VLOOKUP(A135,'Reference data SID'!D:E,2,FALSE),"")</f>
        <v/>
      </c>
      <c r="Y135" s="117" t="str">
        <f t="shared" si="36"/>
        <v>not ok</v>
      </c>
      <c r="Z135" s="117" t="str">
        <f t="shared" si="37"/>
        <v>not ok</v>
      </c>
      <c r="AA135" s="117" t="str">
        <f t="shared" si="38"/>
        <v>ok</v>
      </c>
      <c r="AB135" s="117" t="str">
        <f t="shared" si="39"/>
        <v>not ok</v>
      </c>
      <c r="AC135" s="117" t="str">
        <f t="shared" si="40"/>
        <v>_EC</v>
      </c>
      <c r="AD135" s="117" t="str">
        <f t="shared" si="41"/>
        <v>_CAS</v>
      </c>
      <c r="AE135" s="117" t="str">
        <f t="shared" si="42"/>
        <v/>
      </c>
      <c r="AF135" s="117" t="str">
        <f>IF(LEN(A135)&gt;1,IF(COUNTIFS($AE$6:AE$503,LEFT(AE135,250))&gt;1,"Duplicate entry: you have two rows for the same substance and year",""),"")</f>
        <v/>
      </c>
      <c r="AG135" s="117" t="str">
        <f>IF(LEN(A135)&gt;0,IF(ISNUMBER(MATCH(A135,Annex_I_II_entries,0)),"","The Entry name is not within the dropdown list, make sure that you have not copied and pasted overwritting the cell format (with its correponding dropdown list) in column A"),"")</f>
        <v/>
      </c>
      <c r="AH135" s="117" t="str">
        <f t="shared" ca="1" si="43"/>
        <v/>
      </c>
      <c r="AI135" s="117" t="str">
        <f t="shared" ca="1" si="44"/>
        <v/>
      </c>
      <c r="AJ135" s="117" t="str">
        <f t="shared" si="45"/>
        <v/>
      </c>
      <c r="AK135" s="117" t="str">
        <f t="shared" si="46"/>
        <v/>
      </c>
      <c r="AL135" s="117" t="str">
        <f t="shared" si="47"/>
        <v/>
      </c>
      <c r="AM135" s="117" t="str">
        <f t="shared" si="48"/>
        <v/>
      </c>
      <c r="AN135" s="117" t="str">
        <f t="shared" si="49"/>
        <v/>
      </c>
      <c r="AO135" s="117" t="str">
        <f t="shared" si="50"/>
        <v/>
      </c>
      <c r="AP135" s="87"/>
    </row>
    <row r="136" spans="1:42" x14ac:dyDescent="0.2">
      <c r="A136" s="37"/>
      <c r="B136" s="37"/>
      <c r="C136" s="37"/>
      <c r="D136" s="64" t="str">
        <f>_xlfn.IFNA(VLOOKUP(A136,'Reference data SID'!$D$2:$Q$673,14,FALSE),"")</f>
        <v/>
      </c>
      <c r="E136" s="64" t="str">
        <f>_xlfn.IFNA(VLOOKUP(D136,'Reference data SID'!$C$3:$E$673,3,FALSE),"")</f>
        <v/>
      </c>
      <c r="F136" s="64" t="str">
        <f>_xlfn.IFNA(IF(E136=FALSE,D136,IF(ISBLANK(B136),VLOOKUP(C136,'Reference data SID'!$N:$P,3,FALSE),VLOOKUP(B136,'Reference data SID'!$M:$P,4,FALSE))),"")</f>
        <v/>
      </c>
      <c r="G136" s="64" t="str">
        <f t="shared" si="34"/>
        <v/>
      </c>
      <c r="H136" s="38" t="str">
        <f>_xlfn.IFNA(VLOOKUP(F136,'Reference data SID'!L:M,2,FALSE),"")</f>
        <v/>
      </c>
      <c r="I136" s="38" t="str">
        <f>_xlfn.IFNA(VLOOKUP(F136,'Reference data SID'!L:N,3,FALSE),"")</f>
        <v/>
      </c>
      <c r="J136" s="38" t="str">
        <f>_xlfn.IFNA(VLOOKUP(F136,'Reference data SID'!L:O,4,FALSE),"")</f>
        <v/>
      </c>
      <c r="K136" s="50"/>
      <c r="L136" s="50"/>
      <c r="M136" s="50"/>
      <c r="N136" s="50"/>
      <c r="O136" s="50"/>
      <c r="P136" s="50"/>
      <c r="Q136" s="50"/>
      <c r="R136" s="50"/>
      <c r="S136" s="50"/>
      <c r="T136" s="73" t="str">
        <f t="shared" ca="1" si="35"/>
        <v/>
      </c>
      <c r="U136" s="65" t="str">
        <f>IF(LEN(D136)=0,"",SUMIFS('1.(Optional) tonnage per use'!O$6:O$503,'1.(Optional) tonnage per use'!$G$6:$G$503,CONCATENATE(D136,F136),'1.(Optional) tonnage per use'!$N$6:$N$503,K136))</f>
        <v/>
      </c>
      <c r="V136" s="47" t="str">
        <f>IF(LEN(D136)=0,"",SUMIFS('1.(Optional) tonnage per use'!P$6:P$503,'1.(Optional) tonnage per use'!$G$6:$G$503,CONCATENATE(D136,F136),'1.(Optional) tonnage per use'!$N$6:$N$503,K136))</f>
        <v/>
      </c>
      <c r="W136" s="47" t="str">
        <f>IF(LEN(D136)=0,"",SUMIFS('1.(Optional) tonnage per use'!Q$6:Q$503,'1.(Optional) tonnage per use'!$G$6:$G$503,CONCATENATE(D136,F136),'1.(Optional) tonnage per use'!$N$6:$N$503,K136))</f>
        <v/>
      </c>
      <c r="X136" s="117" t="str">
        <f>_xlfn.IFNA(VLOOKUP(A136,'Reference data SID'!D:E,2,FALSE),"")</f>
        <v/>
      </c>
      <c r="Y136" s="117" t="str">
        <f t="shared" si="36"/>
        <v>not ok</v>
      </c>
      <c r="Z136" s="117" t="str">
        <f t="shared" si="37"/>
        <v>not ok</v>
      </c>
      <c r="AA136" s="117" t="str">
        <f t="shared" si="38"/>
        <v>ok</v>
      </c>
      <c r="AB136" s="117" t="str">
        <f t="shared" si="39"/>
        <v>not ok</v>
      </c>
      <c r="AC136" s="117" t="str">
        <f t="shared" si="40"/>
        <v>_EC</v>
      </c>
      <c r="AD136" s="117" t="str">
        <f t="shared" si="41"/>
        <v>_CAS</v>
      </c>
      <c r="AE136" s="117" t="str">
        <f t="shared" si="42"/>
        <v/>
      </c>
      <c r="AF136" s="117" t="str">
        <f>IF(LEN(A136)&gt;1,IF(COUNTIFS($AE$6:AE$503,LEFT(AE136,250))&gt;1,"Duplicate entry: you have two rows for the same substance and year",""),"")</f>
        <v/>
      </c>
      <c r="AG136" s="117" t="str">
        <f>IF(LEN(A136)&gt;0,IF(ISNUMBER(MATCH(A136,Annex_I_II_entries,0)),"","The Entry name is not within the dropdown list, make sure that you have not copied and pasted overwritting the cell format (with its correponding dropdown list) in column A"),"")</f>
        <v/>
      </c>
      <c r="AH136" s="117" t="str">
        <f t="shared" ca="1" si="43"/>
        <v/>
      </c>
      <c r="AI136" s="117" t="str">
        <f t="shared" ca="1" si="44"/>
        <v/>
      </c>
      <c r="AJ136" s="117" t="str">
        <f t="shared" si="45"/>
        <v/>
      </c>
      <c r="AK136" s="117" t="str">
        <f t="shared" si="46"/>
        <v/>
      </c>
      <c r="AL136" s="117" t="str">
        <f t="shared" si="47"/>
        <v/>
      </c>
      <c r="AM136" s="117" t="str">
        <f t="shared" si="48"/>
        <v/>
      </c>
      <c r="AN136" s="117" t="str">
        <f t="shared" si="49"/>
        <v/>
      </c>
      <c r="AO136" s="117" t="str">
        <f t="shared" si="50"/>
        <v/>
      </c>
      <c r="AP136" s="87"/>
    </row>
    <row r="137" spans="1:42" x14ac:dyDescent="0.2">
      <c r="A137" s="37"/>
      <c r="B137" s="37"/>
      <c r="C137" s="37"/>
      <c r="D137" s="64" t="str">
        <f>_xlfn.IFNA(VLOOKUP(A137,'Reference data SID'!$D$2:$Q$673,14,FALSE),"")</f>
        <v/>
      </c>
      <c r="E137" s="64" t="str">
        <f>_xlfn.IFNA(VLOOKUP(D137,'Reference data SID'!$C$3:$E$673,3,FALSE),"")</f>
        <v/>
      </c>
      <c r="F137" s="64" t="str">
        <f>_xlfn.IFNA(IF(E137=FALSE,D137,IF(ISBLANK(B137),VLOOKUP(C137,'Reference data SID'!$N:$P,3,FALSE),VLOOKUP(B137,'Reference data SID'!$M:$P,4,FALSE))),"")</f>
        <v/>
      </c>
      <c r="G137" s="64" t="str">
        <f t="shared" si="34"/>
        <v/>
      </c>
      <c r="H137" s="38" t="str">
        <f>_xlfn.IFNA(VLOOKUP(F137,'Reference data SID'!L:M,2,FALSE),"")</f>
        <v/>
      </c>
      <c r="I137" s="38" t="str">
        <f>_xlfn.IFNA(VLOOKUP(F137,'Reference data SID'!L:N,3,FALSE),"")</f>
        <v/>
      </c>
      <c r="J137" s="38" t="str">
        <f>_xlfn.IFNA(VLOOKUP(F137,'Reference data SID'!L:O,4,FALSE),"")</f>
        <v/>
      </c>
      <c r="K137" s="50"/>
      <c r="L137" s="50"/>
      <c r="M137" s="50"/>
      <c r="N137" s="50"/>
      <c r="O137" s="50"/>
      <c r="P137" s="50"/>
      <c r="Q137" s="50"/>
      <c r="R137" s="50"/>
      <c r="S137" s="50"/>
      <c r="T137" s="73" t="str">
        <f t="shared" ca="1" si="35"/>
        <v/>
      </c>
      <c r="U137" s="65" t="str">
        <f>IF(LEN(D137)=0,"",SUMIFS('1.(Optional) tonnage per use'!O$6:O$503,'1.(Optional) tonnage per use'!$G$6:$G$503,CONCATENATE(D137,F137),'1.(Optional) tonnage per use'!$N$6:$N$503,K137))</f>
        <v/>
      </c>
      <c r="V137" s="47" t="str">
        <f>IF(LEN(D137)=0,"",SUMIFS('1.(Optional) tonnage per use'!P$6:P$503,'1.(Optional) tonnage per use'!$G$6:$G$503,CONCATENATE(D137,F137),'1.(Optional) tonnage per use'!$N$6:$N$503,K137))</f>
        <v/>
      </c>
      <c r="W137" s="47" t="str">
        <f>IF(LEN(D137)=0,"",SUMIFS('1.(Optional) tonnage per use'!Q$6:Q$503,'1.(Optional) tonnage per use'!$G$6:$G$503,CONCATENATE(D137,F137),'1.(Optional) tonnage per use'!$N$6:$N$503,K137))</f>
        <v/>
      </c>
      <c r="X137" s="117" t="str">
        <f>_xlfn.IFNA(VLOOKUP(A137,'Reference data SID'!D:E,2,FALSE),"")</f>
        <v/>
      </c>
      <c r="Y137" s="117" t="str">
        <f t="shared" si="36"/>
        <v>not ok</v>
      </c>
      <c r="Z137" s="117" t="str">
        <f t="shared" si="37"/>
        <v>not ok</v>
      </c>
      <c r="AA137" s="117" t="str">
        <f t="shared" si="38"/>
        <v>ok</v>
      </c>
      <c r="AB137" s="117" t="str">
        <f t="shared" si="39"/>
        <v>not ok</v>
      </c>
      <c r="AC137" s="117" t="str">
        <f t="shared" si="40"/>
        <v>_EC</v>
      </c>
      <c r="AD137" s="117" t="str">
        <f t="shared" si="41"/>
        <v>_CAS</v>
      </c>
      <c r="AE137" s="117" t="str">
        <f t="shared" si="42"/>
        <v/>
      </c>
      <c r="AF137" s="117" t="str">
        <f>IF(LEN(A137)&gt;1,IF(COUNTIFS($AE$6:AE$503,LEFT(AE137,250))&gt;1,"Duplicate entry: you have two rows for the same substance and year",""),"")</f>
        <v/>
      </c>
      <c r="AG137" s="117" t="str">
        <f>IF(LEN(A137)&gt;0,IF(ISNUMBER(MATCH(A137,Annex_I_II_entries,0)),"","The Entry name is not within the dropdown list, make sure that you have not copied and pasted overwritting the cell format (with its correponding dropdown list) in column A"),"")</f>
        <v/>
      </c>
      <c r="AH137" s="117" t="str">
        <f t="shared" ca="1" si="43"/>
        <v/>
      </c>
      <c r="AI137" s="117" t="str">
        <f t="shared" ca="1" si="44"/>
        <v/>
      </c>
      <c r="AJ137" s="117" t="str">
        <f t="shared" si="45"/>
        <v/>
      </c>
      <c r="AK137" s="117" t="str">
        <f t="shared" si="46"/>
        <v/>
      </c>
      <c r="AL137" s="117" t="str">
        <f t="shared" si="47"/>
        <v/>
      </c>
      <c r="AM137" s="117" t="str">
        <f t="shared" si="48"/>
        <v/>
      </c>
      <c r="AN137" s="117" t="str">
        <f t="shared" si="49"/>
        <v/>
      </c>
      <c r="AO137" s="117" t="str">
        <f t="shared" si="50"/>
        <v/>
      </c>
      <c r="AP137" s="87"/>
    </row>
    <row r="138" spans="1:42" x14ac:dyDescent="0.2">
      <c r="A138" s="37"/>
      <c r="B138" s="37"/>
      <c r="C138" s="37"/>
      <c r="D138" s="64" t="str">
        <f>_xlfn.IFNA(VLOOKUP(A138,'Reference data SID'!$D$2:$Q$673,14,FALSE),"")</f>
        <v/>
      </c>
      <c r="E138" s="64" t="str">
        <f>_xlfn.IFNA(VLOOKUP(D138,'Reference data SID'!$C$3:$E$673,3,FALSE),"")</f>
        <v/>
      </c>
      <c r="F138" s="64" t="str">
        <f>_xlfn.IFNA(IF(E138=FALSE,D138,IF(ISBLANK(B138),VLOOKUP(C138,'Reference data SID'!$N:$P,3,FALSE),VLOOKUP(B138,'Reference data SID'!$M:$P,4,FALSE))),"")</f>
        <v/>
      </c>
      <c r="G138" s="64" t="str">
        <f t="shared" si="34"/>
        <v/>
      </c>
      <c r="H138" s="38" t="str">
        <f>_xlfn.IFNA(VLOOKUP(F138,'Reference data SID'!L:M,2,FALSE),"")</f>
        <v/>
      </c>
      <c r="I138" s="38" t="str">
        <f>_xlfn.IFNA(VLOOKUP(F138,'Reference data SID'!L:N,3,FALSE),"")</f>
        <v/>
      </c>
      <c r="J138" s="38" t="str">
        <f>_xlfn.IFNA(VLOOKUP(F138,'Reference data SID'!L:O,4,FALSE),"")</f>
        <v/>
      </c>
      <c r="K138" s="50"/>
      <c r="L138" s="50"/>
      <c r="M138" s="50"/>
      <c r="N138" s="50"/>
      <c r="O138" s="50"/>
      <c r="P138" s="50"/>
      <c r="Q138" s="50"/>
      <c r="R138" s="50"/>
      <c r="S138" s="50"/>
      <c r="T138" s="73" t="str">
        <f t="shared" ca="1" si="35"/>
        <v/>
      </c>
      <c r="U138" s="65" t="str">
        <f>IF(LEN(D138)=0,"",SUMIFS('1.(Optional) tonnage per use'!O$6:O$503,'1.(Optional) tonnage per use'!$G$6:$G$503,CONCATENATE(D138,F138),'1.(Optional) tonnage per use'!$N$6:$N$503,K138))</f>
        <v/>
      </c>
      <c r="V138" s="47" t="str">
        <f>IF(LEN(D138)=0,"",SUMIFS('1.(Optional) tonnage per use'!P$6:P$503,'1.(Optional) tonnage per use'!$G$6:$G$503,CONCATENATE(D138,F138),'1.(Optional) tonnage per use'!$N$6:$N$503,K138))</f>
        <v/>
      </c>
      <c r="W138" s="47" t="str">
        <f>IF(LEN(D138)=0,"",SUMIFS('1.(Optional) tonnage per use'!Q$6:Q$503,'1.(Optional) tonnage per use'!$G$6:$G$503,CONCATENATE(D138,F138),'1.(Optional) tonnage per use'!$N$6:$N$503,K138))</f>
        <v/>
      </c>
      <c r="X138" s="117" t="str">
        <f>_xlfn.IFNA(VLOOKUP(A138,'Reference data SID'!D:E,2,FALSE),"")</f>
        <v/>
      </c>
      <c r="Y138" s="117" t="str">
        <f t="shared" si="36"/>
        <v>not ok</v>
      </c>
      <c r="Z138" s="117" t="str">
        <f t="shared" si="37"/>
        <v>not ok</v>
      </c>
      <c r="AA138" s="117" t="str">
        <f t="shared" si="38"/>
        <v>ok</v>
      </c>
      <c r="AB138" s="117" t="str">
        <f t="shared" si="39"/>
        <v>not ok</v>
      </c>
      <c r="AC138" s="117" t="str">
        <f t="shared" si="40"/>
        <v>_EC</v>
      </c>
      <c r="AD138" s="117" t="str">
        <f t="shared" si="41"/>
        <v>_CAS</v>
      </c>
      <c r="AE138" s="117" t="str">
        <f t="shared" si="42"/>
        <v/>
      </c>
      <c r="AF138" s="117" t="str">
        <f>IF(LEN(A138)&gt;1,IF(COUNTIFS($AE$6:AE$503,LEFT(AE138,250))&gt;1,"Duplicate entry: you have two rows for the same substance and year",""),"")</f>
        <v/>
      </c>
      <c r="AG138" s="117" t="str">
        <f>IF(LEN(A138)&gt;0,IF(ISNUMBER(MATCH(A138,Annex_I_II_entries,0)),"","The Entry name is not within the dropdown list, make sure that you have not copied and pasted overwritting the cell format (with its correponding dropdown list) in column A"),"")</f>
        <v/>
      </c>
      <c r="AH138" s="117" t="str">
        <f t="shared" ca="1" si="43"/>
        <v/>
      </c>
      <c r="AI138" s="117" t="str">
        <f t="shared" ca="1" si="44"/>
        <v/>
      </c>
      <c r="AJ138" s="117" t="str">
        <f t="shared" si="45"/>
        <v/>
      </c>
      <c r="AK138" s="117" t="str">
        <f t="shared" si="46"/>
        <v/>
      </c>
      <c r="AL138" s="117" t="str">
        <f t="shared" si="47"/>
        <v/>
      </c>
      <c r="AM138" s="117" t="str">
        <f t="shared" si="48"/>
        <v/>
      </c>
      <c r="AN138" s="117" t="str">
        <f t="shared" si="49"/>
        <v/>
      </c>
      <c r="AO138" s="117" t="str">
        <f t="shared" si="50"/>
        <v/>
      </c>
      <c r="AP138" s="87"/>
    </row>
    <row r="139" spans="1:42" x14ac:dyDescent="0.2">
      <c r="A139" s="37"/>
      <c r="B139" s="37"/>
      <c r="C139" s="37"/>
      <c r="D139" s="64" t="str">
        <f>_xlfn.IFNA(VLOOKUP(A139,'Reference data SID'!$D$2:$Q$673,14,FALSE),"")</f>
        <v/>
      </c>
      <c r="E139" s="64" t="str">
        <f>_xlfn.IFNA(VLOOKUP(D139,'Reference data SID'!$C$3:$E$673,3,FALSE),"")</f>
        <v/>
      </c>
      <c r="F139" s="64" t="str">
        <f>_xlfn.IFNA(IF(E139=FALSE,D139,IF(ISBLANK(B139),VLOOKUP(C139,'Reference data SID'!$N:$P,3,FALSE),VLOOKUP(B139,'Reference data SID'!$M:$P,4,FALSE))),"")</f>
        <v/>
      </c>
      <c r="G139" s="64" t="str">
        <f t="shared" si="34"/>
        <v/>
      </c>
      <c r="H139" s="38" t="str">
        <f>_xlfn.IFNA(VLOOKUP(F139,'Reference data SID'!L:M,2,FALSE),"")</f>
        <v/>
      </c>
      <c r="I139" s="38" t="str">
        <f>_xlfn.IFNA(VLOOKUP(F139,'Reference data SID'!L:N,3,FALSE),"")</f>
        <v/>
      </c>
      <c r="J139" s="38" t="str">
        <f>_xlfn.IFNA(VLOOKUP(F139,'Reference data SID'!L:O,4,FALSE),"")</f>
        <v/>
      </c>
      <c r="K139" s="50"/>
      <c r="L139" s="50"/>
      <c r="M139" s="50"/>
      <c r="N139" s="50"/>
      <c r="O139" s="50"/>
      <c r="P139" s="50"/>
      <c r="Q139" s="50"/>
      <c r="R139" s="50"/>
      <c r="S139" s="50"/>
      <c r="T139" s="73" t="str">
        <f t="shared" ca="1" si="35"/>
        <v/>
      </c>
      <c r="U139" s="65" t="str">
        <f>IF(LEN(D139)=0,"",SUMIFS('1.(Optional) tonnage per use'!O$6:O$503,'1.(Optional) tonnage per use'!$G$6:$G$503,CONCATENATE(D139,F139),'1.(Optional) tonnage per use'!$N$6:$N$503,K139))</f>
        <v/>
      </c>
      <c r="V139" s="47" t="str">
        <f>IF(LEN(D139)=0,"",SUMIFS('1.(Optional) tonnage per use'!P$6:P$503,'1.(Optional) tonnage per use'!$G$6:$G$503,CONCATENATE(D139,F139),'1.(Optional) tonnage per use'!$N$6:$N$503,K139))</f>
        <v/>
      </c>
      <c r="W139" s="47" t="str">
        <f>IF(LEN(D139)=0,"",SUMIFS('1.(Optional) tonnage per use'!Q$6:Q$503,'1.(Optional) tonnage per use'!$G$6:$G$503,CONCATENATE(D139,F139),'1.(Optional) tonnage per use'!$N$6:$N$503,K139))</f>
        <v/>
      </c>
      <c r="X139" s="117" t="str">
        <f>_xlfn.IFNA(VLOOKUP(A139,'Reference data SID'!D:E,2,FALSE),"")</f>
        <v/>
      </c>
      <c r="Y139" s="117" t="str">
        <f t="shared" si="36"/>
        <v>not ok</v>
      </c>
      <c r="Z139" s="117" t="str">
        <f t="shared" si="37"/>
        <v>not ok</v>
      </c>
      <c r="AA139" s="117" t="str">
        <f t="shared" si="38"/>
        <v>ok</v>
      </c>
      <c r="AB139" s="117" t="str">
        <f t="shared" si="39"/>
        <v>not ok</v>
      </c>
      <c r="AC139" s="117" t="str">
        <f t="shared" si="40"/>
        <v>_EC</v>
      </c>
      <c r="AD139" s="117" t="str">
        <f t="shared" si="41"/>
        <v>_CAS</v>
      </c>
      <c r="AE139" s="117" t="str">
        <f t="shared" si="42"/>
        <v/>
      </c>
      <c r="AF139" s="117" t="str">
        <f>IF(LEN(A139)&gt;1,IF(COUNTIFS($AE$6:AE$503,LEFT(AE139,250))&gt;1,"Duplicate entry: you have two rows for the same substance and year",""),"")</f>
        <v/>
      </c>
      <c r="AG139" s="117" t="str">
        <f>IF(LEN(A139)&gt;0,IF(ISNUMBER(MATCH(A139,Annex_I_II_entries,0)),"","The Entry name is not within the dropdown list, make sure that you have not copied and pasted overwritting the cell format (with its correponding dropdown list) in column A"),"")</f>
        <v/>
      </c>
      <c r="AH139" s="117" t="str">
        <f t="shared" ca="1" si="43"/>
        <v/>
      </c>
      <c r="AI139" s="117" t="str">
        <f t="shared" ca="1" si="44"/>
        <v/>
      </c>
      <c r="AJ139" s="117" t="str">
        <f t="shared" si="45"/>
        <v/>
      </c>
      <c r="AK139" s="117" t="str">
        <f t="shared" si="46"/>
        <v/>
      </c>
      <c r="AL139" s="117" t="str">
        <f t="shared" si="47"/>
        <v/>
      </c>
      <c r="AM139" s="117" t="str">
        <f t="shared" si="48"/>
        <v/>
      </c>
      <c r="AN139" s="117" t="str">
        <f t="shared" si="49"/>
        <v/>
      </c>
      <c r="AO139" s="117" t="str">
        <f t="shared" si="50"/>
        <v/>
      </c>
      <c r="AP139" s="87"/>
    </row>
    <row r="140" spans="1:42" x14ac:dyDescent="0.2">
      <c r="A140" s="37"/>
      <c r="B140" s="37"/>
      <c r="C140" s="37"/>
      <c r="D140" s="64" t="str">
        <f>_xlfn.IFNA(VLOOKUP(A140,'Reference data SID'!$D$2:$Q$673,14,FALSE),"")</f>
        <v/>
      </c>
      <c r="E140" s="64" t="str">
        <f>_xlfn.IFNA(VLOOKUP(D140,'Reference data SID'!$C$3:$E$673,3,FALSE),"")</f>
        <v/>
      </c>
      <c r="F140" s="64" t="str">
        <f>_xlfn.IFNA(IF(E140=FALSE,D140,IF(ISBLANK(B140),VLOOKUP(C140,'Reference data SID'!$N:$P,3,FALSE),VLOOKUP(B140,'Reference data SID'!$M:$P,4,FALSE))),"")</f>
        <v/>
      </c>
      <c r="G140" s="64" t="str">
        <f t="shared" si="34"/>
        <v/>
      </c>
      <c r="H140" s="38" t="str">
        <f>_xlfn.IFNA(VLOOKUP(F140,'Reference data SID'!L:M,2,FALSE),"")</f>
        <v/>
      </c>
      <c r="I140" s="38" t="str">
        <f>_xlfn.IFNA(VLOOKUP(F140,'Reference data SID'!L:N,3,FALSE),"")</f>
        <v/>
      </c>
      <c r="J140" s="38" t="str">
        <f>_xlfn.IFNA(VLOOKUP(F140,'Reference data SID'!L:O,4,FALSE),"")</f>
        <v/>
      </c>
      <c r="K140" s="50"/>
      <c r="L140" s="50"/>
      <c r="M140" s="50"/>
      <c r="N140" s="50"/>
      <c r="O140" s="50"/>
      <c r="P140" s="50"/>
      <c r="Q140" s="50"/>
      <c r="R140" s="50"/>
      <c r="S140" s="50"/>
      <c r="T140" s="73" t="str">
        <f t="shared" ca="1" si="35"/>
        <v/>
      </c>
      <c r="U140" s="65" t="str">
        <f>IF(LEN(D140)=0,"",SUMIFS('1.(Optional) tonnage per use'!O$6:O$503,'1.(Optional) tonnage per use'!$G$6:$G$503,CONCATENATE(D140,F140),'1.(Optional) tonnage per use'!$N$6:$N$503,K140))</f>
        <v/>
      </c>
      <c r="V140" s="47" t="str">
        <f>IF(LEN(D140)=0,"",SUMIFS('1.(Optional) tonnage per use'!P$6:P$503,'1.(Optional) tonnage per use'!$G$6:$G$503,CONCATENATE(D140,F140),'1.(Optional) tonnage per use'!$N$6:$N$503,K140))</f>
        <v/>
      </c>
      <c r="W140" s="47" t="str">
        <f>IF(LEN(D140)=0,"",SUMIFS('1.(Optional) tonnage per use'!Q$6:Q$503,'1.(Optional) tonnage per use'!$G$6:$G$503,CONCATENATE(D140,F140),'1.(Optional) tonnage per use'!$N$6:$N$503,K140))</f>
        <v/>
      </c>
      <c r="X140" s="117" t="str">
        <f>_xlfn.IFNA(VLOOKUP(A140,'Reference data SID'!D:E,2,FALSE),"")</f>
        <v/>
      </c>
      <c r="Y140" s="117" t="str">
        <f t="shared" si="36"/>
        <v>not ok</v>
      </c>
      <c r="Z140" s="117" t="str">
        <f t="shared" si="37"/>
        <v>not ok</v>
      </c>
      <c r="AA140" s="117" t="str">
        <f t="shared" si="38"/>
        <v>ok</v>
      </c>
      <c r="AB140" s="117" t="str">
        <f t="shared" si="39"/>
        <v>not ok</v>
      </c>
      <c r="AC140" s="117" t="str">
        <f t="shared" si="40"/>
        <v>_EC</v>
      </c>
      <c r="AD140" s="117" t="str">
        <f t="shared" si="41"/>
        <v>_CAS</v>
      </c>
      <c r="AE140" s="117" t="str">
        <f t="shared" si="42"/>
        <v/>
      </c>
      <c r="AF140" s="117" t="str">
        <f>IF(LEN(A140)&gt;1,IF(COUNTIFS($AE$6:AE$503,LEFT(AE140,250))&gt;1,"Duplicate entry: you have two rows for the same substance and year",""),"")</f>
        <v/>
      </c>
      <c r="AG140" s="117" t="str">
        <f>IF(LEN(A140)&gt;0,IF(ISNUMBER(MATCH(A140,Annex_I_II_entries,0)),"","The Entry name is not within the dropdown list, make sure that you have not copied and pasted overwritting the cell format (with its correponding dropdown list) in column A"),"")</f>
        <v/>
      </c>
      <c r="AH140" s="117" t="str">
        <f t="shared" ca="1" si="43"/>
        <v/>
      </c>
      <c r="AI140" s="117" t="str">
        <f t="shared" ca="1" si="44"/>
        <v/>
      </c>
      <c r="AJ140" s="117" t="str">
        <f t="shared" si="45"/>
        <v/>
      </c>
      <c r="AK140" s="117" t="str">
        <f t="shared" si="46"/>
        <v/>
      </c>
      <c r="AL140" s="117" t="str">
        <f t="shared" si="47"/>
        <v/>
      </c>
      <c r="AM140" s="117" t="str">
        <f t="shared" si="48"/>
        <v/>
      </c>
      <c r="AN140" s="117" t="str">
        <f t="shared" si="49"/>
        <v/>
      </c>
      <c r="AO140" s="117" t="str">
        <f t="shared" si="50"/>
        <v/>
      </c>
      <c r="AP140" s="87"/>
    </row>
    <row r="141" spans="1:42" x14ac:dyDescent="0.2">
      <c r="A141" s="37"/>
      <c r="B141" s="37"/>
      <c r="C141" s="37"/>
      <c r="D141" s="64" t="str">
        <f>_xlfn.IFNA(VLOOKUP(A141,'Reference data SID'!$D$2:$Q$673,14,FALSE),"")</f>
        <v/>
      </c>
      <c r="E141" s="64" t="str">
        <f>_xlfn.IFNA(VLOOKUP(D141,'Reference data SID'!$C$3:$E$673,3,FALSE),"")</f>
        <v/>
      </c>
      <c r="F141" s="64" t="str">
        <f>_xlfn.IFNA(IF(E141=FALSE,D141,IF(ISBLANK(B141),VLOOKUP(C141,'Reference data SID'!$N:$P,3,FALSE),VLOOKUP(B141,'Reference data SID'!$M:$P,4,FALSE))),"")</f>
        <v/>
      </c>
      <c r="G141" s="64" t="str">
        <f t="shared" si="34"/>
        <v/>
      </c>
      <c r="H141" s="38" t="str">
        <f>_xlfn.IFNA(VLOOKUP(F141,'Reference data SID'!L:M,2,FALSE),"")</f>
        <v/>
      </c>
      <c r="I141" s="38" t="str">
        <f>_xlfn.IFNA(VLOOKUP(F141,'Reference data SID'!L:N,3,FALSE),"")</f>
        <v/>
      </c>
      <c r="J141" s="38" t="str">
        <f>_xlfn.IFNA(VLOOKUP(F141,'Reference data SID'!L:O,4,FALSE),"")</f>
        <v/>
      </c>
      <c r="K141" s="50"/>
      <c r="L141" s="50"/>
      <c r="M141" s="50"/>
      <c r="N141" s="50"/>
      <c r="O141" s="50"/>
      <c r="P141" s="50"/>
      <c r="Q141" s="50"/>
      <c r="R141" s="50"/>
      <c r="S141" s="50"/>
      <c r="T141" s="73" t="str">
        <f t="shared" ca="1" si="35"/>
        <v/>
      </c>
      <c r="U141" s="65" t="str">
        <f>IF(LEN(D141)=0,"",SUMIFS('1.(Optional) tonnage per use'!O$6:O$503,'1.(Optional) tonnage per use'!$G$6:$G$503,CONCATENATE(D141,F141),'1.(Optional) tonnage per use'!$N$6:$N$503,K141))</f>
        <v/>
      </c>
      <c r="V141" s="47" t="str">
        <f>IF(LEN(D141)=0,"",SUMIFS('1.(Optional) tonnage per use'!P$6:P$503,'1.(Optional) tonnage per use'!$G$6:$G$503,CONCATENATE(D141,F141),'1.(Optional) tonnage per use'!$N$6:$N$503,K141))</f>
        <v/>
      </c>
      <c r="W141" s="47" t="str">
        <f>IF(LEN(D141)=0,"",SUMIFS('1.(Optional) tonnage per use'!Q$6:Q$503,'1.(Optional) tonnage per use'!$G$6:$G$503,CONCATENATE(D141,F141),'1.(Optional) tonnage per use'!$N$6:$N$503,K141))</f>
        <v/>
      </c>
      <c r="X141" s="117" t="str">
        <f>_xlfn.IFNA(VLOOKUP(A141,'Reference data SID'!D:E,2,FALSE),"")</f>
        <v/>
      </c>
      <c r="Y141" s="117" t="str">
        <f t="shared" si="36"/>
        <v>not ok</v>
      </c>
      <c r="Z141" s="117" t="str">
        <f t="shared" si="37"/>
        <v>not ok</v>
      </c>
      <c r="AA141" s="117" t="str">
        <f t="shared" si="38"/>
        <v>ok</v>
      </c>
      <c r="AB141" s="117" t="str">
        <f t="shared" si="39"/>
        <v>not ok</v>
      </c>
      <c r="AC141" s="117" t="str">
        <f t="shared" si="40"/>
        <v>_EC</v>
      </c>
      <c r="AD141" s="117" t="str">
        <f t="shared" si="41"/>
        <v>_CAS</v>
      </c>
      <c r="AE141" s="117" t="str">
        <f t="shared" si="42"/>
        <v/>
      </c>
      <c r="AF141" s="117" t="str">
        <f>IF(LEN(A141)&gt;1,IF(COUNTIFS($AE$6:AE$503,LEFT(AE141,250))&gt;1,"Duplicate entry: you have two rows for the same substance and year",""),"")</f>
        <v/>
      </c>
      <c r="AG141" s="117" t="str">
        <f>IF(LEN(A141)&gt;0,IF(ISNUMBER(MATCH(A141,Annex_I_II_entries,0)),"","The Entry name is not within the dropdown list, make sure that you have not copied and pasted overwritting the cell format (with its correponding dropdown list) in column A"),"")</f>
        <v/>
      </c>
      <c r="AH141" s="117" t="str">
        <f t="shared" ca="1" si="43"/>
        <v/>
      </c>
      <c r="AI141" s="117" t="str">
        <f t="shared" ca="1" si="44"/>
        <v/>
      </c>
      <c r="AJ141" s="117" t="str">
        <f t="shared" si="45"/>
        <v/>
      </c>
      <c r="AK141" s="117" t="str">
        <f t="shared" si="46"/>
        <v/>
      </c>
      <c r="AL141" s="117" t="str">
        <f t="shared" si="47"/>
        <v/>
      </c>
      <c r="AM141" s="117" t="str">
        <f t="shared" si="48"/>
        <v/>
      </c>
      <c r="AN141" s="117" t="str">
        <f t="shared" si="49"/>
        <v/>
      </c>
      <c r="AO141" s="117" t="str">
        <f t="shared" si="50"/>
        <v/>
      </c>
      <c r="AP141" s="87"/>
    </row>
    <row r="142" spans="1:42" x14ac:dyDescent="0.2">
      <c r="A142" s="37"/>
      <c r="B142" s="37"/>
      <c r="C142" s="37"/>
      <c r="D142" s="64" t="str">
        <f>_xlfn.IFNA(VLOOKUP(A142,'Reference data SID'!$D$2:$Q$673,14,FALSE),"")</f>
        <v/>
      </c>
      <c r="E142" s="64" t="str">
        <f>_xlfn.IFNA(VLOOKUP(D142,'Reference data SID'!$C$3:$E$673,3,FALSE),"")</f>
        <v/>
      </c>
      <c r="F142" s="64" t="str">
        <f>_xlfn.IFNA(IF(E142=FALSE,D142,IF(ISBLANK(B142),VLOOKUP(C142,'Reference data SID'!$N:$P,3,FALSE),VLOOKUP(B142,'Reference data SID'!$M:$P,4,FALSE))),"")</f>
        <v/>
      </c>
      <c r="G142" s="64" t="str">
        <f t="shared" si="34"/>
        <v/>
      </c>
      <c r="H142" s="38" t="str">
        <f>_xlfn.IFNA(VLOOKUP(F142,'Reference data SID'!L:M,2,FALSE),"")</f>
        <v/>
      </c>
      <c r="I142" s="38" t="str">
        <f>_xlfn.IFNA(VLOOKUP(F142,'Reference data SID'!L:N,3,FALSE),"")</f>
        <v/>
      </c>
      <c r="J142" s="38" t="str">
        <f>_xlfn.IFNA(VLOOKUP(F142,'Reference data SID'!L:O,4,FALSE),"")</f>
        <v/>
      </c>
      <c r="K142" s="50"/>
      <c r="L142" s="50"/>
      <c r="M142" s="50"/>
      <c r="N142" s="50"/>
      <c r="O142" s="50"/>
      <c r="P142" s="50"/>
      <c r="Q142" s="50"/>
      <c r="R142" s="50"/>
      <c r="S142" s="50"/>
      <c r="T142" s="73" t="str">
        <f t="shared" ca="1" si="35"/>
        <v/>
      </c>
      <c r="U142" s="65" t="str">
        <f>IF(LEN(D142)=0,"",SUMIFS('1.(Optional) tonnage per use'!O$6:O$503,'1.(Optional) tonnage per use'!$G$6:$G$503,CONCATENATE(D142,F142),'1.(Optional) tonnage per use'!$N$6:$N$503,K142))</f>
        <v/>
      </c>
      <c r="V142" s="47" t="str">
        <f>IF(LEN(D142)=0,"",SUMIFS('1.(Optional) tonnage per use'!P$6:P$503,'1.(Optional) tonnage per use'!$G$6:$G$503,CONCATENATE(D142,F142),'1.(Optional) tonnage per use'!$N$6:$N$503,K142))</f>
        <v/>
      </c>
      <c r="W142" s="47" t="str">
        <f>IF(LEN(D142)=0,"",SUMIFS('1.(Optional) tonnage per use'!Q$6:Q$503,'1.(Optional) tonnage per use'!$G$6:$G$503,CONCATENATE(D142,F142),'1.(Optional) tonnage per use'!$N$6:$N$503,K142))</f>
        <v/>
      </c>
      <c r="X142" s="117" t="str">
        <f>_xlfn.IFNA(VLOOKUP(A142,'Reference data SID'!D:E,2,FALSE),"")</f>
        <v/>
      </c>
      <c r="Y142" s="117" t="str">
        <f t="shared" si="36"/>
        <v>not ok</v>
      </c>
      <c r="Z142" s="117" t="str">
        <f t="shared" si="37"/>
        <v>not ok</v>
      </c>
      <c r="AA142" s="117" t="str">
        <f t="shared" si="38"/>
        <v>ok</v>
      </c>
      <c r="AB142" s="117" t="str">
        <f t="shared" si="39"/>
        <v>not ok</v>
      </c>
      <c r="AC142" s="117" t="str">
        <f t="shared" si="40"/>
        <v>_EC</v>
      </c>
      <c r="AD142" s="117" t="str">
        <f t="shared" si="41"/>
        <v>_CAS</v>
      </c>
      <c r="AE142" s="117" t="str">
        <f t="shared" si="42"/>
        <v/>
      </c>
      <c r="AF142" s="117" t="str">
        <f>IF(LEN(A142)&gt;1,IF(COUNTIFS($AE$6:AE$503,LEFT(AE142,250))&gt;1,"Duplicate entry: you have two rows for the same substance and year",""),"")</f>
        <v/>
      </c>
      <c r="AG142" s="117" t="str">
        <f>IF(LEN(A142)&gt;0,IF(ISNUMBER(MATCH(A142,Annex_I_II_entries,0)),"","The Entry name is not within the dropdown list, make sure that you have not copied and pasted overwritting the cell format (with its correponding dropdown list) in column A"),"")</f>
        <v/>
      </c>
      <c r="AH142" s="117" t="str">
        <f t="shared" ca="1" si="43"/>
        <v/>
      </c>
      <c r="AI142" s="117" t="str">
        <f t="shared" ca="1" si="44"/>
        <v/>
      </c>
      <c r="AJ142" s="117" t="str">
        <f t="shared" si="45"/>
        <v/>
      </c>
      <c r="AK142" s="117" t="str">
        <f t="shared" si="46"/>
        <v/>
      </c>
      <c r="AL142" s="117" t="str">
        <f t="shared" si="47"/>
        <v/>
      </c>
      <c r="AM142" s="117" t="str">
        <f t="shared" si="48"/>
        <v/>
      </c>
      <c r="AN142" s="117" t="str">
        <f t="shared" si="49"/>
        <v/>
      </c>
      <c r="AO142" s="117" t="str">
        <f t="shared" si="50"/>
        <v/>
      </c>
      <c r="AP142" s="87"/>
    </row>
    <row r="143" spans="1:42" x14ac:dyDescent="0.2">
      <c r="A143" s="37"/>
      <c r="B143" s="37"/>
      <c r="C143" s="37"/>
      <c r="D143" s="64" t="str">
        <f>_xlfn.IFNA(VLOOKUP(A143,'Reference data SID'!$D$2:$Q$673,14,FALSE),"")</f>
        <v/>
      </c>
      <c r="E143" s="64" t="str">
        <f>_xlfn.IFNA(VLOOKUP(D143,'Reference data SID'!$C$3:$E$673,3,FALSE),"")</f>
        <v/>
      </c>
      <c r="F143" s="64" t="str">
        <f>_xlfn.IFNA(IF(E143=FALSE,D143,IF(ISBLANK(B143),VLOOKUP(C143,'Reference data SID'!$N:$P,3,FALSE),VLOOKUP(B143,'Reference data SID'!$M:$P,4,FALSE))),"")</f>
        <v/>
      </c>
      <c r="G143" s="64" t="str">
        <f t="shared" si="34"/>
        <v/>
      </c>
      <c r="H143" s="38" t="str">
        <f>_xlfn.IFNA(VLOOKUP(F143,'Reference data SID'!L:M,2,FALSE),"")</f>
        <v/>
      </c>
      <c r="I143" s="38" t="str">
        <f>_xlfn.IFNA(VLOOKUP(F143,'Reference data SID'!L:N,3,FALSE),"")</f>
        <v/>
      </c>
      <c r="J143" s="38" t="str">
        <f>_xlfn.IFNA(VLOOKUP(F143,'Reference data SID'!L:O,4,FALSE),"")</f>
        <v/>
      </c>
      <c r="K143" s="50"/>
      <c r="L143" s="50"/>
      <c r="M143" s="50"/>
      <c r="N143" s="50"/>
      <c r="O143" s="50"/>
      <c r="P143" s="50"/>
      <c r="Q143" s="50"/>
      <c r="R143" s="50"/>
      <c r="S143" s="50"/>
      <c r="T143" s="73" t="str">
        <f t="shared" ca="1" si="35"/>
        <v/>
      </c>
      <c r="U143" s="65" t="str">
        <f>IF(LEN(D143)=0,"",SUMIFS('1.(Optional) tonnage per use'!O$6:O$503,'1.(Optional) tonnage per use'!$G$6:$G$503,CONCATENATE(D143,F143),'1.(Optional) tonnage per use'!$N$6:$N$503,K143))</f>
        <v/>
      </c>
      <c r="V143" s="47" t="str">
        <f>IF(LEN(D143)=0,"",SUMIFS('1.(Optional) tonnage per use'!P$6:P$503,'1.(Optional) tonnage per use'!$G$6:$G$503,CONCATENATE(D143,F143),'1.(Optional) tonnage per use'!$N$6:$N$503,K143))</f>
        <v/>
      </c>
      <c r="W143" s="47" t="str">
        <f>IF(LEN(D143)=0,"",SUMIFS('1.(Optional) tonnage per use'!Q$6:Q$503,'1.(Optional) tonnage per use'!$G$6:$G$503,CONCATENATE(D143,F143),'1.(Optional) tonnage per use'!$N$6:$N$503,K143))</f>
        <v/>
      </c>
      <c r="X143" s="117" t="str">
        <f>_xlfn.IFNA(VLOOKUP(A143,'Reference data SID'!D:E,2,FALSE),"")</f>
        <v/>
      </c>
      <c r="Y143" s="117" t="str">
        <f t="shared" si="36"/>
        <v>not ok</v>
      </c>
      <c r="Z143" s="117" t="str">
        <f t="shared" si="37"/>
        <v>not ok</v>
      </c>
      <c r="AA143" s="117" t="str">
        <f t="shared" si="38"/>
        <v>ok</v>
      </c>
      <c r="AB143" s="117" t="str">
        <f t="shared" si="39"/>
        <v>not ok</v>
      </c>
      <c r="AC143" s="117" t="str">
        <f t="shared" si="40"/>
        <v>_EC</v>
      </c>
      <c r="AD143" s="117" t="str">
        <f t="shared" si="41"/>
        <v>_CAS</v>
      </c>
      <c r="AE143" s="117" t="str">
        <f t="shared" si="42"/>
        <v/>
      </c>
      <c r="AF143" s="117" t="str">
        <f>IF(LEN(A143)&gt;1,IF(COUNTIFS($AE$6:AE$503,LEFT(AE143,250))&gt;1,"Duplicate entry: you have two rows for the same substance and year",""),"")</f>
        <v/>
      </c>
      <c r="AG143" s="117" t="str">
        <f>IF(LEN(A143)&gt;0,IF(ISNUMBER(MATCH(A143,Annex_I_II_entries,0)),"","The Entry name is not within the dropdown list, make sure that you have not copied and pasted overwritting the cell format (with its correponding dropdown list) in column A"),"")</f>
        <v/>
      </c>
      <c r="AH143" s="117" t="str">
        <f t="shared" ca="1" si="43"/>
        <v/>
      </c>
      <c r="AI143" s="117" t="str">
        <f t="shared" ca="1" si="44"/>
        <v/>
      </c>
      <c r="AJ143" s="117" t="str">
        <f t="shared" si="45"/>
        <v/>
      </c>
      <c r="AK143" s="117" t="str">
        <f t="shared" si="46"/>
        <v/>
      </c>
      <c r="AL143" s="117" t="str">
        <f t="shared" si="47"/>
        <v/>
      </c>
      <c r="AM143" s="117" t="str">
        <f t="shared" si="48"/>
        <v/>
      </c>
      <c r="AN143" s="117" t="str">
        <f t="shared" si="49"/>
        <v/>
      </c>
      <c r="AO143" s="117" t="str">
        <f t="shared" si="50"/>
        <v/>
      </c>
      <c r="AP143" s="87"/>
    </row>
    <row r="144" spans="1:42" x14ac:dyDescent="0.2">
      <c r="A144" s="37"/>
      <c r="B144" s="37"/>
      <c r="C144" s="37"/>
      <c r="D144" s="64" t="str">
        <f>_xlfn.IFNA(VLOOKUP(A144,'Reference data SID'!$D$2:$Q$673,14,FALSE),"")</f>
        <v/>
      </c>
      <c r="E144" s="64" t="str">
        <f>_xlfn.IFNA(VLOOKUP(D144,'Reference data SID'!$C$3:$E$673,3,FALSE),"")</f>
        <v/>
      </c>
      <c r="F144" s="64" t="str">
        <f>_xlfn.IFNA(IF(E144=FALSE,D144,IF(ISBLANK(B144),VLOOKUP(C144,'Reference data SID'!$N:$P,3,FALSE),VLOOKUP(B144,'Reference data SID'!$M:$P,4,FALSE))),"")</f>
        <v/>
      </c>
      <c r="G144" s="64" t="str">
        <f t="shared" si="34"/>
        <v/>
      </c>
      <c r="H144" s="38" t="str">
        <f>_xlfn.IFNA(VLOOKUP(F144,'Reference data SID'!L:M,2,FALSE),"")</f>
        <v/>
      </c>
      <c r="I144" s="38" t="str">
        <f>_xlfn.IFNA(VLOOKUP(F144,'Reference data SID'!L:N,3,FALSE),"")</f>
        <v/>
      </c>
      <c r="J144" s="38" t="str">
        <f>_xlfn.IFNA(VLOOKUP(F144,'Reference data SID'!L:O,4,FALSE),"")</f>
        <v/>
      </c>
      <c r="K144" s="50"/>
      <c r="L144" s="50"/>
      <c r="M144" s="50"/>
      <c r="N144" s="50"/>
      <c r="O144" s="50"/>
      <c r="P144" s="50"/>
      <c r="Q144" s="50"/>
      <c r="R144" s="50"/>
      <c r="S144" s="50"/>
      <c r="T144" s="73" t="str">
        <f t="shared" ca="1" si="35"/>
        <v/>
      </c>
      <c r="U144" s="65" t="str">
        <f>IF(LEN(D144)=0,"",SUMIFS('1.(Optional) tonnage per use'!O$6:O$503,'1.(Optional) tonnage per use'!$G$6:$G$503,CONCATENATE(D144,F144),'1.(Optional) tonnage per use'!$N$6:$N$503,K144))</f>
        <v/>
      </c>
      <c r="V144" s="47" t="str">
        <f>IF(LEN(D144)=0,"",SUMIFS('1.(Optional) tonnage per use'!P$6:P$503,'1.(Optional) tonnage per use'!$G$6:$G$503,CONCATENATE(D144,F144),'1.(Optional) tonnage per use'!$N$6:$N$503,K144))</f>
        <v/>
      </c>
      <c r="W144" s="47" t="str">
        <f>IF(LEN(D144)=0,"",SUMIFS('1.(Optional) tonnage per use'!Q$6:Q$503,'1.(Optional) tonnage per use'!$G$6:$G$503,CONCATENATE(D144,F144),'1.(Optional) tonnage per use'!$N$6:$N$503,K144))</f>
        <v/>
      </c>
      <c r="X144" s="117" t="str">
        <f>_xlfn.IFNA(VLOOKUP(A144,'Reference data SID'!D:E,2,FALSE),"")</f>
        <v/>
      </c>
      <c r="Y144" s="117" t="str">
        <f t="shared" si="36"/>
        <v>not ok</v>
      </c>
      <c r="Z144" s="117" t="str">
        <f t="shared" si="37"/>
        <v>not ok</v>
      </c>
      <c r="AA144" s="117" t="str">
        <f t="shared" si="38"/>
        <v>ok</v>
      </c>
      <c r="AB144" s="117" t="str">
        <f t="shared" si="39"/>
        <v>not ok</v>
      </c>
      <c r="AC144" s="117" t="str">
        <f t="shared" si="40"/>
        <v>_EC</v>
      </c>
      <c r="AD144" s="117" t="str">
        <f t="shared" si="41"/>
        <v>_CAS</v>
      </c>
      <c r="AE144" s="117" t="str">
        <f t="shared" si="42"/>
        <v/>
      </c>
      <c r="AF144" s="117" t="str">
        <f>IF(LEN(A144)&gt;1,IF(COUNTIFS($AE$6:AE$503,LEFT(AE144,250))&gt;1,"Duplicate entry: you have two rows for the same substance and year",""),"")</f>
        <v/>
      </c>
      <c r="AG144" s="117" t="str">
        <f>IF(LEN(A144)&gt;0,IF(ISNUMBER(MATCH(A144,Annex_I_II_entries,0)),"","The Entry name is not within the dropdown list, make sure that you have not copied and pasted overwritting the cell format (with its correponding dropdown list) in column A"),"")</f>
        <v/>
      </c>
      <c r="AH144" s="117" t="str">
        <f t="shared" ca="1" si="43"/>
        <v/>
      </c>
      <c r="AI144" s="117" t="str">
        <f t="shared" ca="1" si="44"/>
        <v/>
      </c>
      <c r="AJ144" s="117" t="str">
        <f t="shared" si="45"/>
        <v/>
      </c>
      <c r="AK144" s="117" t="str">
        <f t="shared" si="46"/>
        <v/>
      </c>
      <c r="AL144" s="117" t="str">
        <f t="shared" si="47"/>
        <v/>
      </c>
      <c r="AM144" s="117" t="str">
        <f t="shared" si="48"/>
        <v/>
      </c>
      <c r="AN144" s="117" t="str">
        <f t="shared" si="49"/>
        <v/>
      </c>
      <c r="AO144" s="117" t="str">
        <f t="shared" si="50"/>
        <v/>
      </c>
      <c r="AP144" s="87"/>
    </row>
    <row r="145" spans="1:42" x14ac:dyDescent="0.2">
      <c r="A145" s="37"/>
      <c r="B145" s="37"/>
      <c r="C145" s="37"/>
      <c r="D145" s="64" t="str">
        <f>_xlfn.IFNA(VLOOKUP(A145,'Reference data SID'!$D$2:$Q$673,14,FALSE),"")</f>
        <v/>
      </c>
      <c r="E145" s="64" t="str">
        <f>_xlfn.IFNA(VLOOKUP(D145,'Reference data SID'!$C$3:$E$673,3,FALSE),"")</f>
        <v/>
      </c>
      <c r="F145" s="64" t="str">
        <f>_xlfn.IFNA(IF(E145=FALSE,D145,IF(ISBLANK(B145),VLOOKUP(C145,'Reference data SID'!$N:$P,3,FALSE),VLOOKUP(B145,'Reference data SID'!$M:$P,4,FALSE))),"")</f>
        <v/>
      </c>
      <c r="G145" s="64" t="str">
        <f t="shared" si="34"/>
        <v/>
      </c>
      <c r="H145" s="38" t="str">
        <f>_xlfn.IFNA(VLOOKUP(F145,'Reference data SID'!L:M,2,FALSE),"")</f>
        <v/>
      </c>
      <c r="I145" s="38" t="str">
        <f>_xlfn.IFNA(VLOOKUP(F145,'Reference data SID'!L:N,3,FALSE),"")</f>
        <v/>
      </c>
      <c r="J145" s="38" t="str">
        <f>_xlfn.IFNA(VLOOKUP(F145,'Reference data SID'!L:O,4,FALSE),"")</f>
        <v/>
      </c>
      <c r="K145" s="50"/>
      <c r="L145" s="50"/>
      <c r="M145" s="50"/>
      <c r="N145" s="50"/>
      <c r="O145" s="50"/>
      <c r="P145" s="50"/>
      <c r="Q145" s="50"/>
      <c r="R145" s="50"/>
      <c r="S145" s="50"/>
      <c r="T145" s="73" t="str">
        <f t="shared" ca="1" si="35"/>
        <v/>
      </c>
      <c r="U145" s="65" t="str">
        <f>IF(LEN(D145)=0,"",SUMIFS('1.(Optional) tonnage per use'!O$6:O$503,'1.(Optional) tonnage per use'!$G$6:$G$503,CONCATENATE(D145,F145),'1.(Optional) tonnage per use'!$N$6:$N$503,K145))</f>
        <v/>
      </c>
      <c r="V145" s="47" t="str">
        <f>IF(LEN(D145)=0,"",SUMIFS('1.(Optional) tonnage per use'!P$6:P$503,'1.(Optional) tonnage per use'!$G$6:$G$503,CONCATENATE(D145,F145),'1.(Optional) tonnage per use'!$N$6:$N$503,K145))</f>
        <v/>
      </c>
      <c r="W145" s="47" t="str">
        <f>IF(LEN(D145)=0,"",SUMIFS('1.(Optional) tonnage per use'!Q$6:Q$503,'1.(Optional) tonnage per use'!$G$6:$G$503,CONCATENATE(D145,F145),'1.(Optional) tonnage per use'!$N$6:$N$503,K145))</f>
        <v/>
      </c>
      <c r="X145" s="117" t="str">
        <f>_xlfn.IFNA(VLOOKUP(A145,'Reference data SID'!D:E,2,FALSE),"")</f>
        <v/>
      </c>
      <c r="Y145" s="117" t="str">
        <f t="shared" si="36"/>
        <v>not ok</v>
      </c>
      <c r="Z145" s="117" t="str">
        <f t="shared" si="37"/>
        <v>not ok</v>
      </c>
      <c r="AA145" s="117" t="str">
        <f t="shared" si="38"/>
        <v>ok</v>
      </c>
      <c r="AB145" s="117" t="str">
        <f t="shared" si="39"/>
        <v>not ok</v>
      </c>
      <c r="AC145" s="117" t="str">
        <f t="shared" si="40"/>
        <v>_EC</v>
      </c>
      <c r="AD145" s="117" t="str">
        <f t="shared" si="41"/>
        <v>_CAS</v>
      </c>
      <c r="AE145" s="117" t="str">
        <f t="shared" si="42"/>
        <v/>
      </c>
      <c r="AF145" s="117" t="str">
        <f>IF(LEN(A145)&gt;1,IF(COUNTIFS($AE$6:AE$503,LEFT(AE145,250))&gt;1,"Duplicate entry: you have two rows for the same substance and year",""),"")</f>
        <v/>
      </c>
      <c r="AG145" s="117" t="str">
        <f>IF(LEN(A145)&gt;0,IF(ISNUMBER(MATCH(A145,Annex_I_II_entries,0)),"","The Entry name is not within the dropdown list, make sure that you have not copied and pasted overwritting the cell format (with its correponding dropdown list) in column A"),"")</f>
        <v/>
      </c>
      <c r="AH145" s="117" t="str">
        <f t="shared" ca="1" si="43"/>
        <v/>
      </c>
      <c r="AI145" s="117" t="str">
        <f t="shared" ca="1" si="44"/>
        <v/>
      </c>
      <c r="AJ145" s="117" t="str">
        <f t="shared" si="45"/>
        <v/>
      </c>
      <c r="AK145" s="117" t="str">
        <f t="shared" si="46"/>
        <v/>
      </c>
      <c r="AL145" s="117" t="str">
        <f t="shared" si="47"/>
        <v/>
      </c>
      <c r="AM145" s="117" t="str">
        <f t="shared" si="48"/>
        <v/>
      </c>
      <c r="AN145" s="117" t="str">
        <f t="shared" si="49"/>
        <v/>
      </c>
      <c r="AO145" s="117" t="str">
        <f t="shared" si="50"/>
        <v/>
      </c>
      <c r="AP145" s="87"/>
    </row>
    <row r="146" spans="1:42" x14ac:dyDescent="0.2">
      <c r="A146" s="37"/>
      <c r="B146" s="37"/>
      <c r="C146" s="37"/>
      <c r="D146" s="64" t="str">
        <f>_xlfn.IFNA(VLOOKUP(A146,'Reference data SID'!$D$2:$Q$673,14,FALSE),"")</f>
        <v/>
      </c>
      <c r="E146" s="64" t="str">
        <f>_xlfn.IFNA(VLOOKUP(D146,'Reference data SID'!$C$3:$E$673,3,FALSE),"")</f>
        <v/>
      </c>
      <c r="F146" s="64" t="str">
        <f>_xlfn.IFNA(IF(E146=FALSE,D146,IF(ISBLANK(B146),VLOOKUP(C146,'Reference data SID'!$N:$P,3,FALSE),VLOOKUP(B146,'Reference data SID'!$M:$P,4,FALSE))),"")</f>
        <v/>
      </c>
      <c r="G146" s="64" t="str">
        <f t="shared" si="34"/>
        <v/>
      </c>
      <c r="H146" s="38" t="str">
        <f>_xlfn.IFNA(VLOOKUP(F146,'Reference data SID'!L:M,2,FALSE),"")</f>
        <v/>
      </c>
      <c r="I146" s="38" t="str">
        <f>_xlfn.IFNA(VLOOKUP(F146,'Reference data SID'!L:N,3,FALSE),"")</f>
        <v/>
      </c>
      <c r="J146" s="38" t="str">
        <f>_xlfn.IFNA(VLOOKUP(F146,'Reference data SID'!L:O,4,FALSE),"")</f>
        <v/>
      </c>
      <c r="K146" s="50"/>
      <c r="L146" s="50"/>
      <c r="M146" s="50"/>
      <c r="N146" s="50"/>
      <c r="O146" s="50"/>
      <c r="P146" s="50"/>
      <c r="Q146" s="50"/>
      <c r="R146" s="50"/>
      <c r="S146" s="50"/>
      <c r="T146" s="73" t="str">
        <f t="shared" ca="1" si="35"/>
        <v/>
      </c>
      <c r="U146" s="65" t="str">
        <f>IF(LEN(D146)=0,"",SUMIFS('1.(Optional) tonnage per use'!O$6:O$503,'1.(Optional) tonnage per use'!$G$6:$G$503,CONCATENATE(D146,F146),'1.(Optional) tonnage per use'!$N$6:$N$503,K146))</f>
        <v/>
      </c>
      <c r="V146" s="47" t="str">
        <f>IF(LEN(D146)=0,"",SUMIFS('1.(Optional) tonnage per use'!P$6:P$503,'1.(Optional) tonnage per use'!$G$6:$G$503,CONCATENATE(D146,F146),'1.(Optional) tonnage per use'!$N$6:$N$503,K146))</f>
        <v/>
      </c>
      <c r="W146" s="47" t="str">
        <f>IF(LEN(D146)=0,"",SUMIFS('1.(Optional) tonnage per use'!Q$6:Q$503,'1.(Optional) tonnage per use'!$G$6:$G$503,CONCATENATE(D146,F146),'1.(Optional) tonnage per use'!$N$6:$N$503,K146))</f>
        <v/>
      </c>
      <c r="X146" s="117" t="str">
        <f>_xlfn.IFNA(VLOOKUP(A146,'Reference data SID'!D:E,2,FALSE),"")</f>
        <v/>
      </c>
      <c r="Y146" s="117" t="str">
        <f t="shared" si="36"/>
        <v>not ok</v>
      </c>
      <c r="Z146" s="117" t="str">
        <f t="shared" si="37"/>
        <v>not ok</v>
      </c>
      <c r="AA146" s="117" t="str">
        <f t="shared" si="38"/>
        <v>ok</v>
      </c>
      <c r="AB146" s="117" t="str">
        <f t="shared" si="39"/>
        <v>not ok</v>
      </c>
      <c r="AC146" s="117" t="str">
        <f t="shared" si="40"/>
        <v>_EC</v>
      </c>
      <c r="AD146" s="117" t="str">
        <f t="shared" si="41"/>
        <v>_CAS</v>
      </c>
      <c r="AE146" s="117" t="str">
        <f t="shared" si="42"/>
        <v/>
      </c>
      <c r="AF146" s="117" t="str">
        <f>IF(LEN(A146)&gt;1,IF(COUNTIFS($AE$6:AE$503,LEFT(AE146,250))&gt;1,"Duplicate entry: you have two rows for the same substance and year",""),"")</f>
        <v/>
      </c>
      <c r="AG146" s="117" t="str">
        <f>IF(LEN(A146)&gt;0,IF(ISNUMBER(MATCH(A146,Annex_I_II_entries,0)),"","The Entry name is not within the dropdown list, make sure that you have not copied and pasted overwritting the cell format (with its correponding dropdown list) in column A"),"")</f>
        <v/>
      </c>
      <c r="AH146" s="117" t="str">
        <f t="shared" ca="1" si="43"/>
        <v/>
      </c>
      <c r="AI146" s="117" t="str">
        <f t="shared" ca="1" si="44"/>
        <v/>
      </c>
      <c r="AJ146" s="117" t="str">
        <f t="shared" si="45"/>
        <v/>
      </c>
      <c r="AK146" s="117" t="str">
        <f t="shared" si="46"/>
        <v/>
      </c>
      <c r="AL146" s="117" t="str">
        <f t="shared" si="47"/>
        <v/>
      </c>
      <c r="AM146" s="117" t="str">
        <f t="shared" si="48"/>
        <v/>
      </c>
      <c r="AN146" s="117" t="str">
        <f t="shared" si="49"/>
        <v/>
      </c>
      <c r="AO146" s="117" t="str">
        <f t="shared" si="50"/>
        <v/>
      </c>
      <c r="AP146" s="87"/>
    </row>
    <row r="147" spans="1:42" x14ac:dyDescent="0.2">
      <c r="A147" s="37"/>
      <c r="B147" s="37"/>
      <c r="C147" s="37"/>
      <c r="D147" s="64" t="str">
        <f>_xlfn.IFNA(VLOOKUP(A147,'Reference data SID'!$D$2:$Q$673,14,FALSE),"")</f>
        <v/>
      </c>
      <c r="E147" s="64" t="str">
        <f>_xlfn.IFNA(VLOOKUP(D147,'Reference data SID'!$C$3:$E$673,3,FALSE),"")</f>
        <v/>
      </c>
      <c r="F147" s="64" t="str">
        <f>_xlfn.IFNA(IF(E147=FALSE,D147,IF(ISBLANK(B147),VLOOKUP(C147,'Reference data SID'!$N:$P,3,FALSE),VLOOKUP(B147,'Reference data SID'!$M:$P,4,FALSE))),"")</f>
        <v/>
      </c>
      <c r="G147" s="64" t="str">
        <f t="shared" si="34"/>
        <v/>
      </c>
      <c r="H147" s="38" t="str">
        <f>_xlfn.IFNA(VLOOKUP(F147,'Reference data SID'!L:M,2,FALSE),"")</f>
        <v/>
      </c>
      <c r="I147" s="38" t="str">
        <f>_xlfn.IFNA(VLOOKUP(F147,'Reference data SID'!L:N,3,FALSE),"")</f>
        <v/>
      </c>
      <c r="J147" s="38" t="str">
        <f>_xlfn.IFNA(VLOOKUP(F147,'Reference data SID'!L:O,4,FALSE),"")</f>
        <v/>
      </c>
      <c r="K147" s="50"/>
      <c r="L147" s="50"/>
      <c r="M147" s="50"/>
      <c r="N147" s="50"/>
      <c r="O147" s="50"/>
      <c r="P147" s="50"/>
      <c r="Q147" s="50"/>
      <c r="R147" s="50"/>
      <c r="S147" s="50"/>
      <c r="T147" s="73" t="str">
        <f t="shared" ca="1" si="35"/>
        <v/>
      </c>
      <c r="U147" s="65" t="str">
        <f>IF(LEN(D147)=0,"",SUMIFS('1.(Optional) tonnage per use'!O$6:O$503,'1.(Optional) tonnage per use'!$G$6:$G$503,CONCATENATE(D147,F147),'1.(Optional) tonnage per use'!$N$6:$N$503,K147))</f>
        <v/>
      </c>
      <c r="V147" s="47" t="str">
        <f>IF(LEN(D147)=0,"",SUMIFS('1.(Optional) tonnage per use'!P$6:P$503,'1.(Optional) tonnage per use'!$G$6:$G$503,CONCATENATE(D147,F147),'1.(Optional) tonnage per use'!$N$6:$N$503,K147))</f>
        <v/>
      </c>
      <c r="W147" s="47" t="str">
        <f>IF(LEN(D147)=0,"",SUMIFS('1.(Optional) tonnage per use'!Q$6:Q$503,'1.(Optional) tonnage per use'!$G$6:$G$503,CONCATENATE(D147,F147),'1.(Optional) tonnage per use'!$N$6:$N$503,K147))</f>
        <v/>
      </c>
      <c r="X147" s="117" t="str">
        <f>_xlfn.IFNA(VLOOKUP(A147,'Reference data SID'!D:E,2,FALSE),"")</f>
        <v/>
      </c>
      <c r="Y147" s="117" t="str">
        <f t="shared" si="36"/>
        <v>not ok</v>
      </c>
      <c r="Z147" s="117" t="str">
        <f t="shared" si="37"/>
        <v>not ok</v>
      </c>
      <c r="AA147" s="117" t="str">
        <f t="shared" si="38"/>
        <v>ok</v>
      </c>
      <c r="AB147" s="117" t="str">
        <f t="shared" si="39"/>
        <v>not ok</v>
      </c>
      <c r="AC147" s="117" t="str">
        <f t="shared" si="40"/>
        <v>_EC</v>
      </c>
      <c r="AD147" s="117" t="str">
        <f t="shared" si="41"/>
        <v>_CAS</v>
      </c>
      <c r="AE147" s="117" t="str">
        <f t="shared" si="42"/>
        <v/>
      </c>
      <c r="AF147" s="117" t="str">
        <f>IF(LEN(A147)&gt;1,IF(COUNTIFS($AE$6:AE$503,LEFT(AE147,250))&gt;1,"Duplicate entry: you have two rows for the same substance and year",""),"")</f>
        <v/>
      </c>
      <c r="AG147" s="117" t="str">
        <f>IF(LEN(A147)&gt;0,IF(ISNUMBER(MATCH(A147,Annex_I_II_entries,0)),"","The Entry name is not within the dropdown list, make sure that you have not copied and pasted overwritting the cell format (with its correponding dropdown list) in column A"),"")</f>
        <v/>
      </c>
      <c r="AH147" s="117" t="str">
        <f t="shared" ca="1" si="43"/>
        <v/>
      </c>
      <c r="AI147" s="117" t="str">
        <f t="shared" ca="1" si="44"/>
        <v/>
      </c>
      <c r="AJ147" s="117" t="str">
        <f t="shared" si="45"/>
        <v/>
      </c>
      <c r="AK147" s="117" t="str">
        <f t="shared" si="46"/>
        <v/>
      </c>
      <c r="AL147" s="117" t="str">
        <f t="shared" si="47"/>
        <v/>
      </c>
      <c r="AM147" s="117" t="str">
        <f t="shared" si="48"/>
        <v/>
      </c>
      <c r="AN147" s="117" t="str">
        <f t="shared" si="49"/>
        <v/>
      </c>
      <c r="AO147" s="117" t="str">
        <f t="shared" si="50"/>
        <v/>
      </c>
      <c r="AP147" s="87"/>
    </row>
    <row r="148" spans="1:42" x14ac:dyDescent="0.2">
      <c r="A148" s="37"/>
      <c r="B148" s="37"/>
      <c r="C148" s="37"/>
      <c r="D148" s="64" t="str">
        <f>_xlfn.IFNA(VLOOKUP(A148,'Reference data SID'!$D$2:$Q$673,14,FALSE),"")</f>
        <v/>
      </c>
      <c r="E148" s="64" t="str">
        <f>_xlfn.IFNA(VLOOKUP(D148,'Reference data SID'!$C$3:$E$673,3,FALSE),"")</f>
        <v/>
      </c>
      <c r="F148" s="64" t="str">
        <f>_xlfn.IFNA(IF(E148=FALSE,D148,IF(ISBLANK(B148),VLOOKUP(C148,'Reference data SID'!$N:$P,3,FALSE),VLOOKUP(B148,'Reference data SID'!$M:$P,4,FALSE))),"")</f>
        <v/>
      </c>
      <c r="G148" s="64" t="str">
        <f t="shared" si="34"/>
        <v/>
      </c>
      <c r="H148" s="38" t="str">
        <f>_xlfn.IFNA(VLOOKUP(F148,'Reference data SID'!L:M,2,FALSE),"")</f>
        <v/>
      </c>
      <c r="I148" s="38" t="str">
        <f>_xlfn.IFNA(VLOOKUP(F148,'Reference data SID'!L:N,3,FALSE),"")</f>
        <v/>
      </c>
      <c r="J148" s="38" t="str">
        <f>_xlfn.IFNA(VLOOKUP(F148,'Reference data SID'!L:O,4,FALSE),"")</f>
        <v/>
      </c>
      <c r="K148" s="50"/>
      <c r="L148" s="50"/>
      <c r="M148" s="50"/>
      <c r="N148" s="50"/>
      <c r="O148" s="50"/>
      <c r="P148" s="50"/>
      <c r="Q148" s="50"/>
      <c r="R148" s="50"/>
      <c r="S148" s="50"/>
      <c r="T148" s="73" t="str">
        <f t="shared" ca="1" si="35"/>
        <v/>
      </c>
      <c r="U148" s="65" t="str">
        <f>IF(LEN(D148)=0,"",SUMIFS('1.(Optional) tonnage per use'!O$6:O$503,'1.(Optional) tonnage per use'!$G$6:$G$503,CONCATENATE(D148,F148),'1.(Optional) tonnage per use'!$N$6:$N$503,K148))</f>
        <v/>
      </c>
      <c r="V148" s="47" t="str">
        <f>IF(LEN(D148)=0,"",SUMIFS('1.(Optional) tonnage per use'!P$6:P$503,'1.(Optional) tonnage per use'!$G$6:$G$503,CONCATENATE(D148,F148),'1.(Optional) tonnage per use'!$N$6:$N$503,K148))</f>
        <v/>
      </c>
      <c r="W148" s="47" t="str">
        <f>IF(LEN(D148)=0,"",SUMIFS('1.(Optional) tonnage per use'!Q$6:Q$503,'1.(Optional) tonnage per use'!$G$6:$G$503,CONCATENATE(D148,F148),'1.(Optional) tonnage per use'!$N$6:$N$503,K148))</f>
        <v/>
      </c>
      <c r="X148" s="117" t="str">
        <f>_xlfn.IFNA(VLOOKUP(A148,'Reference data SID'!D:E,2,FALSE),"")</f>
        <v/>
      </c>
      <c r="Y148" s="117" t="str">
        <f t="shared" si="36"/>
        <v>not ok</v>
      </c>
      <c r="Z148" s="117" t="str">
        <f t="shared" si="37"/>
        <v>not ok</v>
      </c>
      <c r="AA148" s="117" t="str">
        <f t="shared" si="38"/>
        <v>ok</v>
      </c>
      <c r="AB148" s="117" t="str">
        <f t="shared" si="39"/>
        <v>not ok</v>
      </c>
      <c r="AC148" s="117" t="str">
        <f t="shared" si="40"/>
        <v>_EC</v>
      </c>
      <c r="AD148" s="117" t="str">
        <f t="shared" si="41"/>
        <v>_CAS</v>
      </c>
      <c r="AE148" s="117" t="str">
        <f t="shared" si="42"/>
        <v/>
      </c>
      <c r="AF148" s="117" t="str">
        <f>IF(LEN(A148)&gt;1,IF(COUNTIFS($AE$6:AE$503,LEFT(AE148,250))&gt;1,"Duplicate entry: you have two rows for the same substance and year",""),"")</f>
        <v/>
      </c>
      <c r="AG148" s="117" t="str">
        <f>IF(LEN(A148)&gt;0,IF(ISNUMBER(MATCH(A148,Annex_I_II_entries,0)),"","The Entry name is not within the dropdown list, make sure that you have not copied and pasted overwritting the cell format (with its correponding dropdown list) in column A"),"")</f>
        <v/>
      </c>
      <c r="AH148" s="117" t="str">
        <f t="shared" ca="1" si="43"/>
        <v/>
      </c>
      <c r="AI148" s="117" t="str">
        <f t="shared" ca="1" si="44"/>
        <v/>
      </c>
      <c r="AJ148" s="117" t="str">
        <f t="shared" si="45"/>
        <v/>
      </c>
      <c r="AK148" s="117" t="str">
        <f t="shared" si="46"/>
        <v/>
      </c>
      <c r="AL148" s="117" t="str">
        <f t="shared" si="47"/>
        <v/>
      </c>
      <c r="AM148" s="117" t="str">
        <f t="shared" si="48"/>
        <v/>
      </c>
      <c r="AN148" s="117" t="str">
        <f t="shared" si="49"/>
        <v/>
      </c>
      <c r="AO148" s="117" t="str">
        <f t="shared" si="50"/>
        <v/>
      </c>
      <c r="AP148" s="87"/>
    </row>
    <row r="149" spans="1:42" x14ac:dyDescent="0.2">
      <c r="A149" s="37"/>
      <c r="B149" s="37"/>
      <c r="C149" s="37"/>
      <c r="D149" s="64" t="str">
        <f>_xlfn.IFNA(VLOOKUP(A149,'Reference data SID'!$D$2:$Q$673,14,FALSE),"")</f>
        <v/>
      </c>
      <c r="E149" s="64" t="str">
        <f>_xlfn.IFNA(VLOOKUP(D149,'Reference data SID'!$C$3:$E$673,3,FALSE),"")</f>
        <v/>
      </c>
      <c r="F149" s="64" t="str">
        <f>_xlfn.IFNA(IF(E149=FALSE,D149,IF(ISBLANK(B149),VLOOKUP(C149,'Reference data SID'!$N:$P,3,FALSE),VLOOKUP(B149,'Reference data SID'!$M:$P,4,FALSE))),"")</f>
        <v/>
      </c>
      <c r="G149" s="64" t="str">
        <f t="shared" si="34"/>
        <v/>
      </c>
      <c r="H149" s="38" t="str">
        <f>_xlfn.IFNA(VLOOKUP(F149,'Reference data SID'!L:M,2,FALSE),"")</f>
        <v/>
      </c>
      <c r="I149" s="38" t="str">
        <f>_xlfn.IFNA(VLOOKUP(F149,'Reference data SID'!L:N,3,FALSE),"")</f>
        <v/>
      </c>
      <c r="J149" s="38" t="str">
        <f>_xlfn.IFNA(VLOOKUP(F149,'Reference data SID'!L:O,4,FALSE),"")</f>
        <v/>
      </c>
      <c r="K149" s="50"/>
      <c r="L149" s="50"/>
      <c r="M149" s="50"/>
      <c r="N149" s="50"/>
      <c r="O149" s="50"/>
      <c r="P149" s="50"/>
      <c r="Q149" s="50"/>
      <c r="R149" s="50"/>
      <c r="S149" s="50"/>
      <c r="T149" s="73" t="str">
        <f t="shared" ca="1" si="35"/>
        <v/>
      </c>
      <c r="U149" s="65" t="str">
        <f>IF(LEN(D149)=0,"",SUMIFS('1.(Optional) tonnage per use'!O$6:O$503,'1.(Optional) tonnage per use'!$G$6:$G$503,CONCATENATE(D149,F149),'1.(Optional) tonnage per use'!$N$6:$N$503,K149))</f>
        <v/>
      </c>
      <c r="V149" s="47" t="str">
        <f>IF(LEN(D149)=0,"",SUMIFS('1.(Optional) tonnage per use'!P$6:P$503,'1.(Optional) tonnage per use'!$G$6:$G$503,CONCATENATE(D149,F149),'1.(Optional) tonnage per use'!$N$6:$N$503,K149))</f>
        <v/>
      </c>
      <c r="W149" s="47" t="str">
        <f>IF(LEN(D149)=0,"",SUMIFS('1.(Optional) tonnage per use'!Q$6:Q$503,'1.(Optional) tonnage per use'!$G$6:$G$503,CONCATENATE(D149,F149),'1.(Optional) tonnage per use'!$N$6:$N$503,K149))</f>
        <v/>
      </c>
      <c r="X149" s="117" t="str">
        <f>_xlfn.IFNA(VLOOKUP(A149,'Reference data SID'!D:E,2,FALSE),"")</f>
        <v/>
      </c>
      <c r="Y149" s="117" t="str">
        <f t="shared" si="36"/>
        <v>not ok</v>
      </c>
      <c r="Z149" s="117" t="str">
        <f t="shared" si="37"/>
        <v>not ok</v>
      </c>
      <c r="AA149" s="117" t="str">
        <f t="shared" si="38"/>
        <v>ok</v>
      </c>
      <c r="AB149" s="117" t="str">
        <f t="shared" si="39"/>
        <v>not ok</v>
      </c>
      <c r="AC149" s="117" t="str">
        <f t="shared" si="40"/>
        <v>_EC</v>
      </c>
      <c r="AD149" s="117" t="str">
        <f t="shared" si="41"/>
        <v>_CAS</v>
      </c>
      <c r="AE149" s="117" t="str">
        <f t="shared" si="42"/>
        <v/>
      </c>
      <c r="AF149" s="117" t="str">
        <f>IF(LEN(A149)&gt;1,IF(COUNTIFS($AE$6:AE$503,LEFT(AE149,250))&gt;1,"Duplicate entry: you have two rows for the same substance and year",""),"")</f>
        <v/>
      </c>
      <c r="AG149" s="117" t="str">
        <f>IF(LEN(A149)&gt;0,IF(ISNUMBER(MATCH(A149,Annex_I_II_entries,0)),"","The Entry name is not within the dropdown list, make sure that you have not copied and pasted overwritting the cell format (with its correponding dropdown list) in column A"),"")</f>
        <v/>
      </c>
      <c r="AH149" s="117" t="str">
        <f t="shared" ca="1" si="43"/>
        <v/>
      </c>
      <c r="AI149" s="117" t="str">
        <f t="shared" ca="1" si="44"/>
        <v/>
      </c>
      <c r="AJ149" s="117" t="str">
        <f t="shared" si="45"/>
        <v/>
      </c>
      <c r="AK149" s="117" t="str">
        <f t="shared" si="46"/>
        <v/>
      </c>
      <c r="AL149" s="117" t="str">
        <f t="shared" si="47"/>
        <v/>
      </c>
      <c r="AM149" s="117" t="str">
        <f t="shared" si="48"/>
        <v/>
      </c>
      <c r="AN149" s="117" t="str">
        <f t="shared" si="49"/>
        <v/>
      </c>
      <c r="AO149" s="117" t="str">
        <f t="shared" si="50"/>
        <v/>
      </c>
      <c r="AP149" s="87"/>
    </row>
    <row r="150" spans="1:42" x14ac:dyDescent="0.2">
      <c r="A150" s="37"/>
      <c r="B150" s="37"/>
      <c r="C150" s="37"/>
      <c r="D150" s="64" t="str">
        <f>_xlfn.IFNA(VLOOKUP(A150,'Reference data SID'!$D$2:$Q$673,14,FALSE),"")</f>
        <v/>
      </c>
      <c r="E150" s="64" t="str">
        <f>_xlfn.IFNA(VLOOKUP(D150,'Reference data SID'!$C$3:$E$673,3,FALSE),"")</f>
        <v/>
      </c>
      <c r="F150" s="64" t="str">
        <f>_xlfn.IFNA(IF(E150=FALSE,D150,IF(ISBLANK(B150),VLOOKUP(C150,'Reference data SID'!$N:$P,3,FALSE),VLOOKUP(B150,'Reference data SID'!$M:$P,4,FALSE))),"")</f>
        <v/>
      </c>
      <c r="G150" s="64" t="str">
        <f t="shared" si="34"/>
        <v/>
      </c>
      <c r="H150" s="38" t="str">
        <f>_xlfn.IFNA(VLOOKUP(F150,'Reference data SID'!L:M,2,FALSE),"")</f>
        <v/>
      </c>
      <c r="I150" s="38" t="str">
        <f>_xlfn.IFNA(VLOOKUP(F150,'Reference data SID'!L:N,3,FALSE),"")</f>
        <v/>
      </c>
      <c r="J150" s="38" t="str">
        <f>_xlfn.IFNA(VLOOKUP(F150,'Reference data SID'!L:O,4,FALSE),"")</f>
        <v/>
      </c>
      <c r="K150" s="50"/>
      <c r="L150" s="50"/>
      <c r="M150" s="50"/>
      <c r="N150" s="50"/>
      <c r="O150" s="50"/>
      <c r="P150" s="50"/>
      <c r="Q150" s="50"/>
      <c r="R150" s="50"/>
      <c r="S150" s="50"/>
      <c r="T150" s="73" t="str">
        <f t="shared" ca="1" si="35"/>
        <v/>
      </c>
      <c r="U150" s="65" t="str">
        <f>IF(LEN(D150)=0,"",SUMIFS('1.(Optional) tonnage per use'!O$6:O$503,'1.(Optional) tonnage per use'!$G$6:$G$503,CONCATENATE(D150,F150),'1.(Optional) tonnage per use'!$N$6:$N$503,K150))</f>
        <v/>
      </c>
      <c r="V150" s="47" t="str">
        <f>IF(LEN(D150)=0,"",SUMIFS('1.(Optional) tonnage per use'!P$6:P$503,'1.(Optional) tonnage per use'!$G$6:$G$503,CONCATENATE(D150,F150),'1.(Optional) tonnage per use'!$N$6:$N$503,K150))</f>
        <v/>
      </c>
      <c r="W150" s="47" t="str">
        <f>IF(LEN(D150)=0,"",SUMIFS('1.(Optional) tonnage per use'!Q$6:Q$503,'1.(Optional) tonnage per use'!$G$6:$G$503,CONCATENATE(D150,F150),'1.(Optional) tonnage per use'!$N$6:$N$503,K150))</f>
        <v/>
      </c>
      <c r="X150" s="117" t="str">
        <f>_xlfn.IFNA(VLOOKUP(A150,'Reference data SID'!D:E,2,FALSE),"")</f>
        <v/>
      </c>
      <c r="Y150" s="117" t="str">
        <f t="shared" si="36"/>
        <v>not ok</v>
      </c>
      <c r="Z150" s="117" t="str">
        <f t="shared" si="37"/>
        <v>not ok</v>
      </c>
      <c r="AA150" s="117" t="str">
        <f t="shared" si="38"/>
        <v>ok</v>
      </c>
      <c r="AB150" s="117" t="str">
        <f t="shared" si="39"/>
        <v>not ok</v>
      </c>
      <c r="AC150" s="117" t="str">
        <f t="shared" si="40"/>
        <v>_EC</v>
      </c>
      <c r="AD150" s="117" t="str">
        <f t="shared" si="41"/>
        <v>_CAS</v>
      </c>
      <c r="AE150" s="117" t="str">
        <f t="shared" si="42"/>
        <v/>
      </c>
      <c r="AF150" s="117" t="str">
        <f>IF(LEN(A150)&gt;1,IF(COUNTIFS($AE$6:AE$503,LEFT(AE150,250))&gt;1,"Duplicate entry: you have two rows for the same substance and year",""),"")</f>
        <v/>
      </c>
      <c r="AG150" s="117" t="str">
        <f>IF(LEN(A150)&gt;0,IF(ISNUMBER(MATCH(A150,Annex_I_II_entries,0)),"","The Entry name is not within the dropdown list, make sure that you have not copied and pasted overwritting the cell format (with its correponding dropdown list) in column A"),"")</f>
        <v/>
      </c>
      <c r="AH150" s="117" t="str">
        <f t="shared" ca="1" si="43"/>
        <v/>
      </c>
      <c r="AI150" s="117" t="str">
        <f t="shared" ca="1" si="44"/>
        <v/>
      </c>
      <c r="AJ150" s="117" t="str">
        <f t="shared" si="45"/>
        <v/>
      </c>
      <c r="AK150" s="117" t="str">
        <f t="shared" si="46"/>
        <v/>
      </c>
      <c r="AL150" s="117" t="str">
        <f t="shared" si="47"/>
        <v/>
      </c>
      <c r="AM150" s="117" t="str">
        <f t="shared" si="48"/>
        <v/>
      </c>
      <c r="AN150" s="117" t="str">
        <f t="shared" si="49"/>
        <v/>
      </c>
      <c r="AO150" s="117" t="str">
        <f t="shared" si="50"/>
        <v/>
      </c>
      <c r="AP150" s="87"/>
    </row>
    <row r="151" spans="1:42" x14ac:dyDescent="0.2">
      <c r="A151" s="37"/>
      <c r="B151" s="37"/>
      <c r="C151" s="37"/>
      <c r="D151" s="64" t="str">
        <f>_xlfn.IFNA(VLOOKUP(A151,'Reference data SID'!$D$2:$Q$673,14,FALSE),"")</f>
        <v/>
      </c>
      <c r="E151" s="64" t="str">
        <f>_xlfn.IFNA(VLOOKUP(D151,'Reference data SID'!$C$3:$E$673,3,FALSE),"")</f>
        <v/>
      </c>
      <c r="F151" s="64" t="str">
        <f>_xlfn.IFNA(IF(E151=FALSE,D151,IF(ISBLANK(B151),VLOOKUP(C151,'Reference data SID'!$N:$P,3,FALSE),VLOOKUP(B151,'Reference data SID'!$M:$P,4,FALSE))),"")</f>
        <v/>
      </c>
      <c r="G151" s="64" t="str">
        <f t="shared" si="34"/>
        <v/>
      </c>
      <c r="H151" s="38" t="str">
        <f>_xlfn.IFNA(VLOOKUP(F151,'Reference data SID'!L:M,2,FALSE),"")</f>
        <v/>
      </c>
      <c r="I151" s="38" t="str">
        <f>_xlfn.IFNA(VLOOKUP(F151,'Reference data SID'!L:N,3,FALSE),"")</f>
        <v/>
      </c>
      <c r="J151" s="38" t="str">
        <f>_xlfn.IFNA(VLOOKUP(F151,'Reference data SID'!L:O,4,FALSE),"")</f>
        <v/>
      </c>
      <c r="K151" s="50"/>
      <c r="L151" s="50"/>
      <c r="M151" s="50"/>
      <c r="N151" s="50"/>
      <c r="O151" s="50"/>
      <c r="P151" s="50"/>
      <c r="Q151" s="50"/>
      <c r="R151" s="50"/>
      <c r="S151" s="50"/>
      <c r="T151" s="73" t="str">
        <f t="shared" ca="1" si="35"/>
        <v/>
      </c>
      <c r="U151" s="65" t="str">
        <f>IF(LEN(D151)=0,"",SUMIFS('1.(Optional) tonnage per use'!O$6:O$503,'1.(Optional) tonnage per use'!$G$6:$G$503,CONCATENATE(D151,F151),'1.(Optional) tonnage per use'!$N$6:$N$503,K151))</f>
        <v/>
      </c>
      <c r="V151" s="47" t="str">
        <f>IF(LEN(D151)=0,"",SUMIFS('1.(Optional) tonnage per use'!P$6:P$503,'1.(Optional) tonnage per use'!$G$6:$G$503,CONCATENATE(D151,F151),'1.(Optional) tonnage per use'!$N$6:$N$503,K151))</f>
        <v/>
      </c>
      <c r="W151" s="47" t="str">
        <f>IF(LEN(D151)=0,"",SUMIFS('1.(Optional) tonnage per use'!Q$6:Q$503,'1.(Optional) tonnage per use'!$G$6:$G$503,CONCATENATE(D151,F151),'1.(Optional) tonnage per use'!$N$6:$N$503,K151))</f>
        <v/>
      </c>
      <c r="X151" s="117" t="str">
        <f>_xlfn.IFNA(VLOOKUP(A151,'Reference data SID'!D:E,2,FALSE),"")</f>
        <v/>
      </c>
      <c r="Y151" s="117" t="str">
        <f t="shared" si="36"/>
        <v>not ok</v>
      </c>
      <c r="Z151" s="117" t="str">
        <f t="shared" si="37"/>
        <v>not ok</v>
      </c>
      <c r="AA151" s="117" t="str">
        <f t="shared" si="38"/>
        <v>ok</v>
      </c>
      <c r="AB151" s="117" t="str">
        <f t="shared" si="39"/>
        <v>not ok</v>
      </c>
      <c r="AC151" s="117" t="str">
        <f t="shared" si="40"/>
        <v>_EC</v>
      </c>
      <c r="AD151" s="117" t="str">
        <f t="shared" si="41"/>
        <v>_CAS</v>
      </c>
      <c r="AE151" s="117" t="str">
        <f t="shared" si="42"/>
        <v/>
      </c>
      <c r="AF151" s="117" t="str">
        <f>IF(LEN(A151)&gt;1,IF(COUNTIFS($AE$6:AE$503,LEFT(AE151,250))&gt;1,"Duplicate entry: you have two rows for the same substance and year",""),"")</f>
        <v/>
      </c>
      <c r="AG151" s="117" t="str">
        <f>IF(LEN(A151)&gt;0,IF(ISNUMBER(MATCH(A151,Annex_I_II_entries,0)),"","The Entry name is not within the dropdown list, make sure that you have not copied and pasted overwritting the cell format (with its correponding dropdown list) in column A"),"")</f>
        <v/>
      </c>
      <c r="AH151" s="117" t="str">
        <f t="shared" ca="1" si="43"/>
        <v/>
      </c>
      <c r="AI151" s="117" t="str">
        <f t="shared" ca="1" si="44"/>
        <v/>
      </c>
      <c r="AJ151" s="117" t="str">
        <f t="shared" si="45"/>
        <v/>
      </c>
      <c r="AK151" s="117" t="str">
        <f t="shared" si="46"/>
        <v/>
      </c>
      <c r="AL151" s="117" t="str">
        <f t="shared" si="47"/>
        <v/>
      </c>
      <c r="AM151" s="117" t="str">
        <f t="shared" si="48"/>
        <v/>
      </c>
      <c r="AN151" s="117" t="str">
        <f t="shared" si="49"/>
        <v/>
      </c>
      <c r="AO151" s="117" t="str">
        <f t="shared" si="50"/>
        <v/>
      </c>
      <c r="AP151" s="87"/>
    </row>
    <row r="152" spans="1:42" x14ac:dyDescent="0.2">
      <c r="A152" s="37"/>
      <c r="B152" s="37"/>
      <c r="C152" s="37"/>
      <c r="D152" s="64" t="str">
        <f>_xlfn.IFNA(VLOOKUP(A152,'Reference data SID'!$D$2:$Q$673,14,FALSE),"")</f>
        <v/>
      </c>
      <c r="E152" s="64" t="str">
        <f>_xlfn.IFNA(VLOOKUP(D152,'Reference data SID'!$C$3:$E$673,3,FALSE),"")</f>
        <v/>
      </c>
      <c r="F152" s="64" t="str">
        <f>_xlfn.IFNA(IF(E152=FALSE,D152,IF(ISBLANK(B152),VLOOKUP(C152,'Reference data SID'!$N:$P,3,FALSE),VLOOKUP(B152,'Reference data SID'!$M:$P,4,FALSE))),"")</f>
        <v/>
      </c>
      <c r="G152" s="64" t="str">
        <f t="shared" si="34"/>
        <v/>
      </c>
      <c r="H152" s="38" t="str">
        <f>_xlfn.IFNA(VLOOKUP(F152,'Reference data SID'!L:M,2,FALSE),"")</f>
        <v/>
      </c>
      <c r="I152" s="38" t="str">
        <f>_xlfn.IFNA(VLOOKUP(F152,'Reference data SID'!L:N,3,FALSE),"")</f>
        <v/>
      </c>
      <c r="J152" s="38" t="str">
        <f>_xlfn.IFNA(VLOOKUP(F152,'Reference data SID'!L:O,4,FALSE),"")</f>
        <v/>
      </c>
      <c r="K152" s="50"/>
      <c r="L152" s="50"/>
      <c r="M152" s="50"/>
      <c r="N152" s="50"/>
      <c r="O152" s="50"/>
      <c r="P152" s="50"/>
      <c r="Q152" s="50"/>
      <c r="R152" s="50"/>
      <c r="S152" s="50"/>
      <c r="T152" s="73" t="str">
        <f t="shared" ca="1" si="35"/>
        <v/>
      </c>
      <c r="U152" s="65" t="str">
        <f>IF(LEN(D152)=0,"",SUMIFS('1.(Optional) tonnage per use'!O$6:O$503,'1.(Optional) tonnage per use'!$G$6:$G$503,CONCATENATE(D152,F152),'1.(Optional) tonnage per use'!$N$6:$N$503,K152))</f>
        <v/>
      </c>
      <c r="V152" s="47" t="str">
        <f>IF(LEN(D152)=0,"",SUMIFS('1.(Optional) tonnage per use'!P$6:P$503,'1.(Optional) tonnage per use'!$G$6:$G$503,CONCATENATE(D152,F152),'1.(Optional) tonnage per use'!$N$6:$N$503,K152))</f>
        <v/>
      </c>
      <c r="W152" s="47" t="str">
        <f>IF(LEN(D152)=0,"",SUMIFS('1.(Optional) tonnage per use'!Q$6:Q$503,'1.(Optional) tonnage per use'!$G$6:$G$503,CONCATENATE(D152,F152),'1.(Optional) tonnage per use'!$N$6:$N$503,K152))</f>
        <v/>
      </c>
      <c r="X152" s="117" t="str">
        <f>_xlfn.IFNA(VLOOKUP(A152,'Reference data SID'!D:E,2,FALSE),"")</f>
        <v/>
      </c>
      <c r="Y152" s="117" t="str">
        <f t="shared" si="36"/>
        <v>not ok</v>
      </c>
      <c r="Z152" s="117" t="str">
        <f t="shared" si="37"/>
        <v>not ok</v>
      </c>
      <c r="AA152" s="117" t="str">
        <f t="shared" si="38"/>
        <v>ok</v>
      </c>
      <c r="AB152" s="117" t="str">
        <f t="shared" si="39"/>
        <v>not ok</v>
      </c>
      <c r="AC152" s="117" t="str">
        <f t="shared" si="40"/>
        <v>_EC</v>
      </c>
      <c r="AD152" s="117" t="str">
        <f t="shared" si="41"/>
        <v>_CAS</v>
      </c>
      <c r="AE152" s="117" t="str">
        <f t="shared" si="42"/>
        <v/>
      </c>
      <c r="AF152" s="117" t="str">
        <f>IF(LEN(A152)&gt;1,IF(COUNTIFS($AE$6:AE$503,LEFT(AE152,250))&gt;1,"Duplicate entry: you have two rows for the same substance and year",""),"")</f>
        <v/>
      </c>
      <c r="AG152" s="117" t="str">
        <f>IF(LEN(A152)&gt;0,IF(ISNUMBER(MATCH(A152,Annex_I_II_entries,0)),"","The Entry name is not within the dropdown list, make sure that you have not copied and pasted overwritting the cell format (with its correponding dropdown list) in column A"),"")</f>
        <v/>
      </c>
      <c r="AH152" s="117" t="str">
        <f t="shared" ca="1" si="43"/>
        <v/>
      </c>
      <c r="AI152" s="117" t="str">
        <f t="shared" ca="1" si="44"/>
        <v/>
      </c>
      <c r="AJ152" s="117" t="str">
        <f t="shared" si="45"/>
        <v/>
      </c>
      <c r="AK152" s="117" t="str">
        <f t="shared" si="46"/>
        <v/>
      </c>
      <c r="AL152" s="117" t="str">
        <f t="shared" si="47"/>
        <v/>
      </c>
      <c r="AM152" s="117" t="str">
        <f t="shared" si="48"/>
        <v/>
      </c>
      <c r="AN152" s="117" t="str">
        <f t="shared" si="49"/>
        <v/>
      </c>
      <c r="AO152" s="117" t="str">
        <f t="shared" si="50"/>
        <v/>
      </c>
      <c r="AP152" s="87"/>
    </row>
    <row r="153" spans="1:42" x14ac:dyDescent="0.2">
      <c r="A153" s="37"/>
      <c r="B153" s="37"/>
      <c r="C153" s="37"/>
      <c r="D153" s="64" t="str">
        <f>_xlfn.IFNA(VLOOKUP(A153,'Reference data SID'!$D$2:$Q$673,14,FALSE),"")</f>
        <v/>
      </c>
      <c r="E153" s="64" t="str">
        <f>_xlfn.IFNA(VLOOKUP(D153,'Reference data SID'!$C$3:$E$673,3,FALSE),"")</f>
        <v/>
      </c>
      <c r="F153" s="64" t="str">
        <f>_xlfn.IFNA(IF(E153=FALSE,D153,IF(ISBLANK(B153),VLOOKUP(C153,'Reference data SID'!$N:$P,3,FALSE),VLOOKUP(B153,'Reference data SID'!$M:$P,4,FALSE))),"")</f>
        <v/>
      </c>
      <c r="G153" s="64" t="str">
        <f t="shared" si="34"/>
        <v/>
      </c>
      <c r="H153" s="38" t="str">
        <f>_xlfn.IFNA(VLOOKUP(F153,'Reference data SID'!L:M,2,FALSE),"")</f>
        <v/>
      </c>
      <c r="I153" s="38" t="str">
        <f>_xlfn.IFNA(VLOOKUP(F153,'Reference data SID'!L:N,3,FALSE),"")</f>
        <v/>
      </c>
      <c r="J153" s="38" t="str">
        <f>_xlfn.IFNA(VLOOKUP(F153,'Reference data SID'!L:O,4,FALSE),"")</f>
        <v/>
      </c>
      <c r="K153" s="50"/>
      <c r="L153" s="50"/>
      <c r="M153" s="50"/>
      <c r="N153" s="50"/>
      <c r="O153" s="50"/>
      <c r="P153" s="50"/>
      <c r="Q153" s="50"/>
      <c r="R153" s="50"/>
      <c r="S153" s="50"/>
      <c r="T153" s="73" t="str">
        <f t="shared" ca="1" si="35"/>
        <v/>
      </c>
      <c r="U153" s="65" t="str">
        <f>IF(LEN(D153)=0,"",SUMIFS('1.(Optional) tonnage per use'!O$6:O$503,'1.(Optional) tonnage per use'!$G$6:$G$503,CONCATENATE(D153,F153),'1.(Optional) tonnage per use'!$N$6:$N$503,K153))</f>
        <v/>
      </c>
      <c r="V153" s="47" t="str">
        <f>IF(LEN(D153)=0,"",SUMIFS('1.(Optional) tonnage per use'!P$6:P$503,'1.(Optional) tonnage per use'!$G$6:$G$503,CONCATENATE(D153,F153),'1.(Optional) tonnage per use'!$N$6:$N$503,K153))</f>
        <v/>
      </c>
      <c r="W153" s="47" t="str">
        <f>IF(LEN(D153)=0,"",SUMIFS('1.(Optional) tonnage per use'!Q$6:Q$503,'1.(Optional) tonnage per use'!$G$6:$G$503,CONCATENATE(D153,F153),'1.(Optional) tonnage per use'!$N$6:$N$503,K153))</f>
        <v/>
      </c>
      <c r="X153" s="117" t="str">
        <f>_xlfn.IFNA(VLOOKUP(A153,'Reference data SID'!D:E,2,FALSE),"")</f>
        <v/>
      </c>
      <c r="Y153" s="117" t="str">
        <f t="shared" si="36"/>
        <v>not ok</v>
      </c>
      <c r="Z153" s="117" t="str">
        <f t="shared" si="37"/>
        <v>not ok</v>
      </c>
      <c r="AA153" s="117" t="str">
        <f t="shared" si="38"/>
        <v>ok</v>
      </c>
      <c r="AB153" s="117" t="str">
        <f t="shared" si="39"/>
        <v>not ok</v>
      </c>
      <c r="AC153" s="117" t="str">
        <f t="shared" si="40"/>
        <v>_EC</v>
      </c>
      <c r="AD153" s="117" t="str">
        <f t="shared" si="41"/>
        <v>_CAS</v>
      </c>
      <c r="AE153" s="117" t="str">
        <f t="shared" si="42"/>
        <v/>
      </c>
      <c r="AF153" s="117" t="str">
        <f>IF(LEN(A153)&gt;1,IF(COUNTIFS($AE$6:AE$503,LEFT(AE153,250))&gt;1,"Duplicate entry: you have two rows for the same substance and year",""),"")</f>
        <v/>
      </c>
      <c r="AG153" s="117" t="str">
        <f>IF(LEN(A153)&gt;0,IF(ISNUMBER(MATCH(A153,Annex_I_II_entries,0)),"","The Entry name is not within the dropdown list, make sure that you have not copied and pasted overwritting the cell format (with its correponding dropdown list) in column A"),"")</f>
        <v/>
      </c>
      <c r="AH153" s="117" t="str">
        <f t="shared" ca="1" si="43"/>
        <v/>
      </c>
      <c r="AI153" s="117" t="str">
        <f t="shared" ca="1" si="44"/>
        <v/>
      </c>
      <c r="AJ153" s="117" t="str">
        <f t="shared" si="45"/>
        <v/>
      </c>
      <c r="AK153" s="117" t="str">
        <f t="shared" si="46"/>
        <v/>
      </c>
      <c r="AL153" s="117" t="str">
        <f t="shared" si="47"/>
        <v/>
      </c>
      <c r="AM153" s="117" t="str">
        <f t="shared" si="48"/>
        <v/>
      </c>
      <c r="AN153" s="117" t="str">
        <f t="shared" si="49"/>
        <v/>
      </c>
      <c r="AO153" s="117" t="str">
        <f t="shared" si="50"/>
        <v/>
      </c>
      <c r="AP153" s="87"/>
    </row>
    <row r="154" spans="1:42" x14ac:dyDescent="0.2">
      <c r="A154" s="37"/>
      <c r="B154" s="37"/>
      <c r="C154" s="37"/>
      <c r="D154" s="64" t="str">
        <f>_xlfn.IFNA(VLOOKUP(A154,'Reference data SID'!$D$2:$Q$673,14,FALSE),"")</f>
        <v/>
      </c>
      <c r="E154" s="64" t="str">
        <f>_xlfn.IFNA(VLOOKUP(D154,'Reference data SID'!$C$3:$E$673,3,FALSE),"")</f>
        <v/>
      </c>
      <c r="F154" s="64" t="str">
        <f>_xlfn.IFNA(IF(E154=FALSE,D154,IF(ISBLANK(B154),VLOOKUP(C154,'Reference data SID'!$N:$P,3,FALSE),VLOOKUP(B154,'Reference data SID'!$M:$P,4,FALSE))),"")</f>
        <v/>
      </c>
      <c r="G154" s="64" t="str">
        <f t="shared" si="34"/>
        <v/>
      </c>
      <c r="H154" s="38" t="str">
        <f>_xlfn.IFNA(VLOOKUP(F154,'Reference data SID'!L:M,2,FALSE),"")</f>
        <v/>
      </c>
      <c r="I154" s="38" t="str">
        <f>_xlfn.IFNA(VLOOKUP(F154,'Reference data SID'!L:N,3,FALSE),"")</f>
        <v/>
      </c>
      <c r="J154" s="38" t="str">
        <f>_xlfn.IFNA(VLOOKUP(F154,'Reference data SID'!L:O,4,FALSE),"")</f>
        <v/>
      </c>
      <c r="K154" s="50"/>
      <c r="L154" s="50"/>
      <c r="M154" s="50"/>
      <c r="N154" s="50"/>
      <c r="O154" s="50"/>
      <c r="P154" s="50"/>
      <c r="Q154" s="50"/>
      <c r="R154" s="50"/>
      <c r="S154" s="50"/>
      <c r="T154" s="73" t="str">
        <f t="shared" ca="1" si="35"/>
        <v/>
      </c>
      <c r="U154" s="65" t="str">
        <f>IF(LEN(D154)=0,"",SUMIFS('1.(Optional) tonnage per use'!O$6:O$503,'1.(Optional) tonnage per use'!$G$6:$G$503,CONCATENATE(D154,F154),'1.(Optional) tonnage per use'!$N$6:$N$503,K154))</f>
        <v/>
      </c>
      <c r="V154" s="47" t="str">
        <f>IF(LEN(D154)=0,"",SUMIFS('1.(Optional) tonnage per use'!P$6:P$503,'1.(Optional) tonnage per use'!$G$6:$G$503,CONCATENATE(D154,F154),'1.(Optional) tonnage per use'!$N$6:$N$503,K154))</f>
        <v/>
      </c>
      <c r="W154" s="47" t="str">
        <f>IF(LEN(D154)=0,"",SUMIFS('1.(Optional) tonnage per use'!Q$6:Q$503,'1.(Optional) tonnage per use'!$G$6:$G$503,CONCATENATE(D154,F154),'1.(Optional) tonnage per use'!$N$6:$N$503,K154))</f>
        <v/>
      </c>
      <c r="X154" s="117" t="str">
        <f>_xlfn.IFNA(VLOOKUP(A154,'Reference data SID'!D:E,2,FALSE),"")</f>
        <v/>
      </c>
      <c r="Y154" s="117" t="str">
        <f t="shared" si="36"/>
        <v>not ok</v>
      </c>
      <c r="Z154" s="117" t="str">
        <f t="shared" si="37"/>
        <v>not ok</v>
      </c>
      <c r="AA154" s="117" t="str">
        <f t="shared" si="38"/>
        <v>ok</v>
      </c>
      <c r="AB154" s="117" t="str">
        <f t="shared" si="39"/>
        <v>not ok</v>
      </c>
      <c r="AC154" s="117" t="str">
        <f t="shared" si="40"/>
        <v>_EC</v>
      </c>
      <c r="AD154" s="117" t="str">
        <f t="shared" si="41"/>
        <v>_CAS</v>
      </c>
      <c r="AE154" s="117" t="str">
        <f t="shared" si="42"/>
        <v/>
      </c>
      <c r="AF154" s="117" t="str">
        <f>IF(LEN(A154)&gt;1,IF(COUNTIFS($AE$6:AE$503,LEFT(AE154,250))&gt;1,"Duplicate entry: you have two rows for the same substance and year",""),"")</f>
        <v/>
      </c>
      <c r="AG154" s="117" t="str">
        <f>IF(LEN(A154)&gt;0,IF(ISNUMBER(MATCH(A154,Annex_I_II_entries,0)),"","The Entry name is not within the dropdown list, make sure that you have not copied and pasted overwritting the cell format (with its correponding dropdown list) in column A"),"")</f>
        <v/>
      </c>
      <c r="AH154" s="117" t="str">
        <f t="shared" ca="1" si="43"/>
        <v/>
      </c>
      <c r="AI154" s="117" t="str">
        <f t="shared" ca="1" si="44"/>
        <v/>
      </c>
      <c r="AJ154" s="117" t="str">
        <f t="shared" si="45"/>
        <v/>
      </c>
      <c r="AK154" s="117" t="str">
        <f t="shared" si="46"/>
        <v/>
      </c>
      <c r="AL154" s="117" t="str">
        <f t="shared" si="47"/>
        <v/>
      </c>
      <c r="AM154" s="117" t="str">
        <f t="shared" si="48"/>
        <v/>
      </c>
      <c r="AN154" s="117" t="str">
        <f t="shared" si="49"/>
        <v/>
      </c>
      <c r="AO154" s="117" t="str">
        <f t="shared" si="50"/>
        <v/>
      </c>
      <c r="AP154" s="87"/>
    </row>
    <row r="155" spans="1:42" x14ac:dyDescent="0.2">
      <c r="A155" s="37"/>
      <c r="B155" s="37"/>
      <c r="C155" s="37"/>
      <c r="D155" s="64" t="str">
        <f>_xlfn.IFNA(VLOOKUP(A155,'Reference data SID'!$D$2:$Q$673,14,FALSE),"")</f>
        <v/>
      </c>
      <c r="E155" s="64" t="str">
        <f>_xlfn.IFNA(VLOOKUP(D155,'Reference data SID'!$C$3:$E$673,3,FALSE),"")</f>
        <v/>
      </c>
      <c r="F155" s="64" t="str">
        <f>_xlfn.IFNA(IF(E155=FALSE,D155,IF(ISBLANK(B155),VLOOKUP(C155,'Reference data SID'!$N:$P,3,FALSE),VLOOKUP(B155,'Reference data SID'!$M:$P,4,FALSE))),"")</f>
        <v/>
      </c>
      <c r="G155" s="64" t="str">
        <f t="shared" si="34"/>
        <v/>
      </c>
      <c r="H155" s="38" t="str">
        <f>_xlfn.IFNA(VLOOKUP(F155,'Reference data SID'!L:M,2,FALSE),"")</f>
        <v/>
      </c>
      <c r="I155" s="38" t="str">
        <f>_xlfn.IFNA(VLOOKUP(F155,'Reference data SID'!L:N,3,FALSE),"")</f>
        <v/>
      </c>
      <c r="J155" s="38" t="str">
        <f>_xlfn.IFNA(VLOOKUP(F155,'Reference data SID'!L:O,4,FALSE),"")</f>
        <v/>
      </c>
      <c r="K155" s="50"/>
      <c r="L155" s="50"/>
      <c r="M155" s="50"/>
      <c r="N155" s="50"/>
      <c r="O155" s="50"/>
      <c r="P155" s="50"/>
      <c r="Q155" s="50"/>
      <c r="R155" s="50"/>
      <c r="S155" s="50"/>
      <c r="T155" s="73" t="str">
        <f t="shared" ca="1" si="35"/>
        <v/>
      </c>
      <c r="U155" s="65" t="str">
        <f>IF(LEN(D155)=0,"",SUMIFS('1.(Optional) tonnage per use'!O$6:O$503,'1.(Optional) tonnage per use'!$G$6:$G$503,CONCATENATE(D155,F155),'1.(Optional) tonnage per use'!$N$6:$N$503,K155))</f>
        <v/>
      </c>
      <c r="V155" s="47" t="str">
        <f>IF(LEN(D155)=0,"",SUMIFS('1.(Optional) tonnage per use'!P$6:P$503,'1.(Optional) tonnage per use'!$G$6:$G$503,CONCATENATE(D155,F155),'1.(Optional) tonnage per use'!$N$6:$N$503,K155))</f>
        <v/>
      </c>
      <c r="W155" s="47" t="str">
        <f>IF(LEN(D155)=0,"",SUMIFS('1.(Optional) tonnage per use'!Q$6:Q$503,'1.(Optional) tonnage per use'!$G$6:$G$503,CONCATENATE(D155,F155),'1.(Optional) tonnage per use'!$N$6:$N$503,K155))</f>
        <v/>
      </c>
      <c r="X155" s="117" t="str">
        <f>_xlfn.IFNA(VLOOKUP(A155,'Reference data SID'!D:E,2,FALSE),"")</f>
        <v/>
      </c>
      <c r="Y155" s="117" t="str">
        <f t="shared" si="36"/>
        <v>not ok</v>
      </c>
      <c r="Z155" s="117" t="str">
        <f t="shared" si="37"/>
        <v>not ok</v>
      </c>
      <c r="AA155" s="117" t="str">
        <f t="shared" si="38"/>
        <v>ok</v>
      </c>
      <c r="AB155" s="117" t="str">
        <f t="shared" si="39"/>
        <v>not ok</v>
      </c>
      <c r="AC155" s="117" t="str">
        <f t="shared" si="40"/>
        <v>_EC</v>
      </c>
      <c r="AD155" s="117" t="str">
        <f t="shared" si="41"/>
        <v>_CAS</v>
      </c>
      <c r="AE155" s="117" t="str">
        <f t="shared" si="42"/>
        <v/>
      </c>
      <c r="AF155" s="117" t="str">
        <f>IF(LEN(A155)&gt;1,IF(COUNTIFS($AE$6:AE$503,LEFT(AE155,250))&gt;1,"Duplicate entry: you have two rows for the same substance and year",""),"")</f>
        <v/>
      </c>
      <c r="AG155" s="117" t="str">
        <f>IF(LEN(A155)&gt;0,IF(ISNUMBER(MATCH(A155,Annex_I_II_entries,0)),"","The Entry name is not within the dropdown list, make sure that you have not copied and pasted overwritting the cell format (with its correponding dropdown list) in column A"),"")</f>
        <v/>
      </c>
      <c r="AH155" s="117" t="str">
        <f t="shared" ca="1" si="43"/>
        <v/>
      </c>
      <c r="AI155" s="117" t="str">
        <f t="shared" ca="1" si="44"/>
        <v/>
      </c>
      <c r="AJ155" s="117" t="str">
        <f t="shared" si="45"/>
        <v/>
      </c>
      <c r="AK155" s="117" t="str">
        <f t="shared" si="46"/>
        <v/>
      </c>
      <c r="AL155" s="117" t="str">
        <f t="shared" si="47"/>
        <v/>
      </c>
      <c r="AM155" s="117" t="str">
        <f t="shared" si="48"/>
        <v/>
      </c>
      <c r="AN155" s="117" t="str">
        <f t="shared" si="49"/>
        <v/>
      </c>
      <c r="AO155" s="117" t="str">
        <f t="shared" si="50"/>
        <v/>
      </c>
      <c r="AP155" s="87"/>
    </row>
    <row r="156" spans="1:42" x14ac:dyDescent="0.2">
      <c r="A156" s="37"/>
      <c r="B156" s="37"/>
      <c r="C156" s="37"/>
      <c r="D156" s="64" t="str">
        <f>_xlfn.IFNA(VLOOKUP(A156,'Reference data SID'!$D$2:$Q$673,14,FALSE),"")</f>
        <v/>
      </c>
      <c r="E156" s="64" t="str">
        <f>_xlfn.IFNA(VLOOKUP(D156,'Reference data SID'!$C$3:$E$673,3,FALSE),"")</f>
        <v/>
      </c>
      <c r="F156" s="64" t="str">
        <f>_xlfn.IFNA(IF(E156=FALSE,D156,IF(ISBLANK(B156),VLOOKUP(C156,'Reference data SID'!$N:$P,3,FALSE),VLOOKUP(B156,'Reference data SID'!$M:$P,4,FALSE))),"")</f>
        <v/>
      </c>
      <c r="G156" s="64" t="str">
        <f t="shared" si="34"/>
        <v/>
      </c>
      <c r="H156" s="38" t="str">
        <f>_xlfn.IFNA(VLOOKUP(F156,'Reference data SID'!L:M,2,FALSE),"")</f>
        <v/>
      </c>
      <c r="I156" s="38" t="str">
        <f>_xlfn.IFNA(VLOOKUP(F156,'Reference data SID'!L:N,3,FALSE),"")</f>
        <v/>
      </c>
      <c r="J156" s="38" t="str">
        <f>_xlfn.IFNA(VLOOKUP(F156,'Reference data SID'!L:O,4,FALSE),"")</f>
        <v/>
      </c>
      <c r="K156" s="50"/>
      <c r="L156" s="50"/>
      <c r="M156" s="50"/>
      <c r="N156" s="50"/>
      <c r="O156" s="50"/>
      <c r="P156" s="50"/>
      <c r="Q156" s="50"/>
      <c r="R156" s="50"/>
      <c r="S156" s="50"/>
      <c r="T156" s="73" t="str">
        <f t="shared" ca="1" si="35"/>
        <v/>
      </c>
      <c r="U156" s="65" t="str">
        <f>IF(LEN(D156)=0,"",SUMIFS('1.(Optional) tonnage per use'!O$6:O$503,'1.(Optional) tonnage per use'!$G$6:$G$503,CONCATENATE(D156,F156),'1.(Optional) tonnage per use'!$N$6:$N$503,K156))</f>
        <v/>
      </c>
      <c r="V156" s="47" t="str">
        <f>IF(LEN(D156)=0,"",SUMIFS('1.(Optional) tonnage per use'!P$6:P$503,'1.(Optional) tonnage per use'!$G$6:$G$503,CONCATENATE(D156,F156),'1.(Optional) tonnage per use'!$N$6:$N$503,K156))</f>
        <v/>
      </c>
      <c r="W156" s="47" t="str">
        <f>IF(LEN(D156)=0,"",SUMIFS('1.(Optional) tonnage per use'!Q$6:Q$503,'1.(Optional) tonnage per use'!$G$6:$G$503,CONCATENATE(D156,F156),'1.(Optional) tonnage per use'!$N$6:$N$503,K156))</f>
        <v/>
      </c>
      <c r="X156" s="117" t="str">
        <f>_xlfn.IFNA(VLOOKUP(A156,'Reference data SID'!D:E,2,FALSE),"")</f>
        <v/>
      </c>
      <c r="Y156" s="117" t="str">
        <f t="shared" si="36"/>
        <v>not ok</v>
      </c>
      <c r="Z156" s="117" t="str">
        <f t="shared" si="37"/>
        <v>not ok</v>
      </c>
      <c r="AA156" s="117" t="str">
        <f t="shared" si="38"/>
        <v>ok</v>
      </c>
      <c r="AB156" s="117" t="str">
        <f t="shared" si="39"/>
        <v>not ok</v>
      </c>
      <c r="AC156" s="117" t="str">
        <f t="shared" si="40"/>
        <v>_EC</v>
      </c>
      <c r="AD156" s="117" t="str">
        <f t="shared" si="41"/>
        <v>_CAS</v>
      </c>
      <c r="AE156" s="117" t="str">
        <f t="shared" si="42"/>
        <v/>
      </c>
      <c r="AF156" s="117" t="str">
        <f>IF(LEN(A156)&gt;1,IF(COUNTIFS($AE$6:AE$503,LEFT(AE156,250))&gt;1,"Duplicate entry: you have two rows for the same substance and year",""),"")</f>
        <v/>
      </c>
      <c r="AG156" s="117" t="str">
        <f>IF(LEN(A156)&gt;0,IF(ISNUMBER(MATCH(A156,Annex_I_II_entries,0)),"","The Entry name is not within the dropdown list, make sure that you have not copied and pasted overwritting the cell format (with its correponding dropdown list) in column A"),"")</f>
        <v/>
      </c>
      <c r="AH156" s="117" t="str">
        <f t="shared" ca="1" si="43"/>
        <v/>
      </c>
      <c r="AI156" s="117" t="str">
        <f t="shared" ca="1" si="44"/>
        <v/>
      </c>
      <c r="AJ156" s="117" t="str">
        <f t="shared" si="45"/>
        <v/>
      </c>
      <c r="AK156" s="117" t="str">
        <f t="shared" si="46"/>
        <v/>
      </c>
      <c r="AL156" s="117" t="str">
        <f t="shared" si="47"/>
        <v/>
      </c>
      <c r="AM156" s="117" t="str">
        <f t="shared" si="48"/>
        <v/>
      </c>
      <c r="AN156" s="117" t="str">
        <f t="shared" si="49"/>
        <v/>
      </c>
      <c r="AO156" s="117" t="str">
        <f t="shared" si="50"/>
        <v/>
      </c>
      <c r="AP156" s="87"/>
    </row>
    <row r="157" spans="1:42" x14ac:dyDescent="0.2">
      <c r="A157" s="37"/>
      <c r="B157" s="37"/>
      <c r="C157" s="37"/>
      <c r="D157" s="64" t="str">
        <f>_xlfn.IFNA(VLOOKUP(A157,'Reference data SID'!$D$2:$Q$673,14,FALSE),"")</f>
        <v/>
      </c>
      <c r="E157" s="64" t="str">
        <f>_xlfn.IFNA(VLOOKUP(D157,'Reference data SID'!$C$3:$E$673,3,FALSE),"")</f>
        <v/>
      </c>
      <c r="F157" s="64" t="str">
        <f>_xlfn.IFNA(IF(E157=FALSE,D157,IF(ISBLANK(B157),VLOOKUP(C157,'Reference data SID'!$N:$P,3,FALSE),VLOOKUP(B157,'Reference data SID'!$M:$P,4,FALSE))),"")</f>
        <v/>
      </c>
      <c r="G157" s="64" t="str">
        <f t="shared" si="34"/>
        <v/>
      </c>
      <c r="H157" s="38" t="str">
        <f>_xlfn.IFNA(VLOOKUP(F157,'Reference data SID'!L:M,2,FALSE),"")</f>
        <v/>
      </c>
      <c r="I157" s="38" t="str">
        <f>_xlfn.IFNA(VLOOKUP(F157,'Reference data SID'!L:N,3,FALSE),"")</f>
        <v/>
      </c>
      <c r="J157" s="38" t="str">
        <f>_xlfn.IFNA(VLOOKUP(F157,'Reference data SID'!L:O,4,FALSE),"")</f>
        <v/>
      </c>
      <c r="K157" s="50"/>
      <c r="L157" s="50"/>
      <c r="M157" s="50"/>
      <c r="N157" s="50"/>
      <c r="O157" s="50"/>
      <c r="P157" s="50"/>
      <c r="Q157" s="50"/>
      <c r="R157" s="50"/>
      <c r="S157" s="50"/>
      <c r="T157" s="73" t="str">
        <f t="shared" ca="1" si="35"/>
        <v/>
      </c>
      <c r="U157" s="65" t="str">
        <f>IF(LEN(D157)=0,"",SUMIFS('1.(Optional) tonnage per use'!O$6:O$503,'1.(Optional) tonnage per use'!$G$6:$G$503,CONCATENATE(D157,F157),'1.(Optional) tonnage per use'!$N$6:$N$503,K157))</f>
        <v/>
      </c>
      <c r="V157" s="47" t="str">
        <f>IF(LEN(D157)=0,"",SUMIFS('1.(Optional) tonnage per use'!P$6:P$503,'1.(Optional) tonnage per use'!$G$6:$G$503,CONCATENATE(D157,F157),'1.(Optional) tonnage per use'!$N$6:$N$503,K157))</f>
        <v/>
      </c>
      <c r="W157" s="47" t="str">
        <f>IF(LEN(D157)=0,"",SUMIFS('1.(Optional) tonnage per use'!Q$6:Q$503,'1.(Optional) tonnage per use'!$G$6:$G$503,CONCATENATE(D157,F157),'1.(Optional) tonnage per use'!$N$6:$N$503,K157))</f>
        <v/>
      </c>
      <c r="X157" s="117" t="str">
        <f>_xlfn.IFNA(VLOOKUP(A157,'Reference data SID'!D:E,2,FALSE),"")</f>
        <v/>
      </c>
      <c r="Y157" s="117" t="str">
        <f t="shared" si="36"/>
        <v>not ok</v>
      </c>
      <c r="Z157" s="117" t="str">
        <f t="shared" si="37"/>
        <v>not ok</v>
      </c>
      <c r="AA157" s="117" t="str">
        <f t="shared" si="38"/>
        <v>ok</v>
      </c>
      <c r="AB157" s="117" t="str">
        <f t="shared" si="39"/>
        <v>not ok</v>
      </c>
      <c r="AC157" s="117" t="str">
        <f t="shared" si="40"/>
        <v>_EC</v>
      </c>
      <c r="AD157" s="117" t="str">
        <f t="shared" si="41"/>
        <v>_CAS</v>
      </c>
      <c r="AE157" s="117" t="str">
        <f t="shared" si="42"/>
        <v/>
      </c>
      <c r="AF157" s="117" t="str">
        <f>IF(LEN(A157)&gt;1,IF(COUNTIFS($AE$6:AE$503,LEFT(AE157,250))&gt;1,"Duplicate entry: you have two rows for the same substance and year",""),"")</f>
        <v/>
      </c>
      <c r="AG157" s="117" t="str">
        <f>IF(LEN(A157)&gt;0,IF(ISNUMBER(MATCH(A157,Annex_I_II_entries,0)),"","The Entry name is not within the dropdown list, make sure that you have not copied and pasted overwritting the cell format (with its correponding dropdown list) in column A"),"")</f>
        <v/>
      </c>
      <c r="AH157" s="117" t="str">
        <f t="shared" ca="1" si="43"/>
        <v/>
      </c>
      <c r="AI157" s="117" t="str">
        <f t="shared" ca="1" si="44"/>
        <v/>
      </c>
      <c r="AJ157" s="117" t="str">
        <f t="shared" si="45"/>
        <v/>
      </c>
      <c r="AK157" s="117" t="str">
        <f t="shared" si="46"/>
        <v/>
      </c>
      <c r="AL157" s="117" t="str">
        <f t="shared" si="47"/>
        <v/>
      </c>
      <c r="AM157" s="117" t="str">
        <f t="shared" si="48"/>
        <v/>
      </c>
      <c r="AN157" s="117" t="str">
        <f t="shared" si="49"/>
        <v/>
      </c>
      <c r="AO157" s="117" t="str">
        <f t="shared" si="50"/>
        <v/>
      </c>
      <c r="AP157" s="87"/>
    </row>
    <row r="158" spans="1:42" x14ac:dyDescent="0.2">
      <c r="A158" s="37"/>
      <c r="B158" s="37"/>
      <c r="C158" s="37"/>
      <c r="D158" s="64" t="str">
        <f>_xlfn.IFNA(VLOOKUP(A158,'Reference data SID'!$D$2:$Q$673,14,FALSE),"")</f>
        <v/>
      </c>
      <c r="E158" s="64" t="str">
        <f>_xlfn.IFNA(VLOOKUP(D158,'Reference data SID'!$C$3:$E$673,3,FALSE),"")</f>
        <v/>
      </c>
      <c r="F158" s="64" t="str">
        <f>_xlfn.IFNA(IF(E158=FALSE,D158,IF(ISBLANK(B158),VLOOKUP(C158,'Reference data SID'!$N:$P,3,FALSE),VLOOKUP(B158,'Reference data SID'!$M:$P,4,FALSE))),"")</f>
        <v/>
      </c>
      <c r="G158" s="64" t="str">
        <f t="shared" si="34"/>
        <v/>
      </c>
      <c r="H158" s="38" t="str">
        <f>_xlfn.IFNA(VLOOKUP(F158,'Reference data SID'!L:M,2,FALSE),"")</f>
        <v/>
      </c>
      <c r="I158" s="38" t="str">
        <f>_xlfn.IFNA(VLOOKUP(F158,'Reference data SID'!L:N,3,FALSE),"")</f>
        <v/>
      </c>
      <c r="J158" s="38" t="str">
        <f>_xlfn.IFNA(VLOOKUP(F158,'Reference data SID'!L:O,4,FALSE),"")</f>
        <v/>
      </c>
      <c r="K158" s="50"/>
      <c r="L158" s="50"/>
      <c r="M158" s="50"/>
      <c r="N158" s="50"/>
      <c r="O158" s="50"/>
      <c r="P158" s="50"/>
      <c r="Q158" s="50"/>
      <c r="R158" s="50"/>
      <c r="S158" s="50"/>
      <c r="T158" s="73" t="str">
        <f t="shared" ca="1" si="35"/>
        <v/>
      </c>
      <c r="U158" s="65" t="str">
        <f>IF(LEN(D158)=0,"",SUMIFS('1.(Optional) tonnage per use'!O$6:O$503,'1.(Optional) tonnage per use'!$G$6:$G$503,CONCATENATE(D158,F158),'1.(Optional) tonnage per use'!$N$6:$N$503,K158))</f>
        <v/>
      </c>
      <c r="V158" s="47" t="str">
        <f>IF(LEN(D158)=0,"",SUMIFS('1.(Optional) tonnage per use'!P$6:P$503,'1.(Optional) tonnage per use'!$G$6:$G$503,CONCATENATE(D158,F158),'1.(Optional) tonnage per use'!$N$6:$N$503,K158))</f>
        <v/>
      </c>
      <c r="W158" s="47" t="str">
        <f>IF(LEN(D158)=0,"",SUMIFS('1.(Optional) tonnage per use'!Q$6:Q$503,'1.(Optional) tonnage per use'!$G$6:$G$503,CONCATENATE(D158,F158),'1.(Optional) tonnage per use'!$N$6:$N$503,K158))</f>
        <v/>
      </c>
      <c r="X158" s="117" t="str">
        <f>_xlfn.IFNA(VLOOKUP(A158,'Reference data SID'!D:E,2,FALSE),"")</f>
        <v/>
      </c>
      <c r="Y158" s="117" t="str">
        <f t="shared" si="36"/>
        <v>not ok</v>
      </c>
      <c r="Z158" s="117" t="str">
        <f t="shared" si="37"/>
        <v>not ok</v>
      </c>
      <c r="AA158" s="117" t="str">
        <f t="shared" si="38"/>
        <v>ok</v>
      </c>
      <c r="AB158" s="117" t="str">
        <f t="shared" si="39"/>
        <v>not ok</v>
      </c>
      <c r="AC158" s="117" t="str">
        <f t="shared" si="40"/>
        <v>_EC</v>
      </c>
      <c r="AD158" s="117" t="str">
        <f t="shared" si="41"/>
        <v>_CAS</v>
      </c>
      <c r="AE158" s="117" t="str">
        <f t="shared" si="42"/>
        <v/>
      </c>
      <c r="AF158" s="117" t="str">
        <f>IF(LEN(A158)&gt;1,IF(COUNTIFS($AE$6:AE$503,LEFT(AE158,250))&gt;1,"Duplicate entry: you have two rows for the same substance and year",""),"")</f>
        <v/>
      </c>
      <c r="AG158" s="117" t="str">
        <f>IF(LEN(A158)&gt;0,IF(ISNUMBER(MATCH(A158,Annex_I_II_entries,0)),"","The Entry name is not within the dropdown list, make sure that you have not copied and pasted overwritting the cell format (with its correponding dropdown list) in column A"),"")</f>
        <v/>
      </c>
      <c r="AH158" s="117" t="str">
        <f t="shared" ca="1" si="43"/>
        <v/>
      </c>
      <c r="AI158" s="117" t="str">
        <f t="shared" ca="1" si="44"/>
        <v/>
      </c>
      <c r="AJ158" s="117" t="str">
        <f t="shared" si="45"/>
        <v/>
      </c>
      <c r="AK158" s="117" t="str">
        <f t="shared" si="46"/>
        <v/>
      </c>
      <c r="AL158" s="117" t="str">
        <f t="shared" si="47"/>
        <v/>
      </c>
      <c r="AM158" s="117" t="str">
        <f t="shared" si="48"/>
        <v/>
      </c>
      <c r="AN158" s="117" t="str">
        <f t="shared" si="49"/>
        <v/>
      </c>
      <c r="AO158" s="117" t="str">
        <f t="shared" si="50"/>
        <v/>
      </c>
      <c r="AP158" s="87"/>
    </row>
    <row r="159" spans="1:42" x14ac:dyDescent="0.2">
      <c r="A159" s="37"/>
      <c r="B159" s="37"/>
      <c r="C159" s="37"/>
      <c r="D159" s="64" t="str">
        <f>_xlfn.IFNA(VLOOKUP(A159,'Reference data SID'!$D$2:$Q$673,14,FALSE),"")</f>
        <v/>
      </c>
      <c r="E159" s="64" t="str">
        <f>_xlfn.IFNA(VLOOKUP(D159,'Reference data SID'!$C$3:$E$673,3,FALSE),"")</f>
        <v/>
      </c>
      <c r="F159" s="64" t="str">
        <f>_xlfn.IFNA(IF(E159=FALSE,D159,IF(ISBLANK(B159),VLOOKUP(C159,'Reference data SID'!$N:$P,3,FALSE),VLOOKUP(B159,'Reference data SID'!$M:$P,4,FALSE))),"")</f>
        <v/>
      </c>
      <c r="G159" s="64" t="str">
        <f t="shared" si="34"/>
        <v/>
      </c>
      <c r="H159" s="38" t="str">
        <f>_xlfn.IFNA(VLOOKUP(F159,'Reference data SID'!L:M,2,FALSE),"")</f>
        <v/>
      </c>
      <c r="I159" s="38" t="str">
        <f>_xlfn.IFNA(VLOOKUP(F159,'Reference data SID'!L:N,3,FALSE),"")</f>
        <v/>
      </c>
      <c r="J159" s="38" t="str">
        <f>_xlfn.IFNA(VLOOKUP(F159,'Reference data SID'!L:O,4,FALSE),"")</f>
        <v/>
      </c>
      <c r="K159" s="50"/>
      <c r="L159" s="50"/>
      <c r="M159" s="50"/>
      <c r="N159" s="50"/>
      <c r="O159" s="50"/>
      <c r="P159" s="50"/>
      <c r="Q159" s="50"/>
      <c r="R159" s="50"/>
      <c r="S159" s="50"/>
      <c r="T159" s="73" t="str">
        <f t="shared" ca="1" si="35"/>
        <v/>
      </c>
      <c r="U159" s="65" t="str">
        <f>IF(LEN(D159)=0,"",SUMIFS('1.(Optional) tonnage per use'!O$6:O$503,'1.(Optional) tonnage per use'!$G$6:$G$503,CONCATENATE(D159,F159),'1.(Optional) tonnage per use'!$N$6:$N$503,K159))</f>
        <v/>
      </c>
      <c r="V159" s="47" t="str">
        <f>IF(LEN(D159)=0,"",SUMIFS('1.(Optional) tonnage per use'!P$6:P$503,'1.(Optional) tonnage per use'!$G$6:$G$503,CONCATENATE(D159,F159),'1.(Optional) tonnage per use'!$N$6:$N$503,K159))</f>
        <v/>
      </c>
      <c r="W159" s="47" t="str">
        <f>IF(LEN(D159)=0,"",SUMIFS('1.(Optional) tonnage per use'!Q$6:Q$503,'1.(Optional) tonnage per use'!$G$6:$G$503,CONCATENATE(D159,F159),'1.(Optional) tonnage per use'!$N$6:$N$503,K159))</f>
        <v/>
      </c>
      <c r="X159" s="117" t="str">
        <f>_xlfn.IFNA(VLOOKUP(A159,'Reference data SID'!D:E,2,FALSE),"")</f>
        <v/>
      </c>
      <c r="Y159" s="117" t="str">
        <f t="shared" si="36"/>
        <v>not ok</v>
      </c>
      <c r="Z159" s="117" t="str">
        <f t="shared" si="37"/>
        <v>not ok</v>
      </c>
      <c r="AA159" s="117" t="str">
        <f t="shared" si="38"/>
        <v>ok</v>
      </c>
      <c r="AB159" s="117" t="str">
        <f t="shared" si="39"/>
        <v>not ok</v>
      </c>
      <c r="AC159" s="117" t="str">
        <f t="shared" si="40"/>
        <v>_EC</v>
      </c>
      <c r="AD159" s="117" t="str">
        <f t="shared" si="41"/>
        <v>_CAS</v>
      </c>
      <c r="AE159" s="117" t="str">
        <f t="shared" si="42"/>
        <v/>
      </c>
      <c r="AF159" s="117" t="str">
        <f>IF(LEN(A159)&gt;1,IF(COUNTIFS($AE$6:AE$503,LEFT(AE159,250))&gt;1,"Duplicate entry: you have two rows for the same substance and year",""),"")</f>
        <v/>
      </c>
      <c r="AG159" s="117" t="str">
        <f>IF(LEN(A159)&gt;0,IF(ISNUMBER(MATCH(A159,Annex_I_II_entries,0)),"","The Entry name is not within the dropdown list, make sure that you have not copied and pasted overwritting the cell format (with its correponding dropdown list) in column A"),"")</f>
        <v/>
      </c>
      <c r="AH159" s="117" t="str">
        <f t="shared" ca="1" si="43"/>
        <v/>
      </c>
      <c r="AI159" s="117" t="str">
        <f t="shared" ca="1" si="44"/>
        <v/>
      </c>
      <c r="AJ159" s="117" t="str">
        <f t="shared" si="45"/>
        <v/>
      </c>
      <c r="AK159" s="117" t="str">
        <f t="shared" si="46"/>
        <v/>
      </c>
      <c r="AL159" s="117" t="str">
        <f t="shared" si="47"/>
        <v/>
      </c>
      <c r="AM159" s="117" t="str">
        <f t="shared" si="48"/>
        <v/>
      </c>
      <c r="AN159" s="117" t="str">
        <f t="shared" si="49"/>
        <v/>
      </c>
      <c r="AO159" s="117" t="str">
        <f t="shared" si="50"/>
        <v/>
      </c>
      <c r="AP159" s="87"/>
    </row>
    <row r="160" spans="1:42" x14ac:dyDescent="0.2">
      <c r="A160" s="37"/>
      <c r="B160" s="37"/>
      <c r="C160" s="37"/>
      <c r="D160" s="64" t="str">
        <f>_xlfn.IFNA(VLOOKUP(A160,'Reference data SID'!$D$2:$Q$673,14,FALSE),"")</f>
        <v/>
      </c>
      <c r="E160" s="64" t="str">
        <f>_xlfn.IFNA(VLOOKUP(D160,'Reference data SID'!$C$3:$E$673,3,FALSE),"")</f>
        <v/>
      </c>
      <c r="F160" s="64" t="str">
        <f>_xlfn.IFNA(IF(E160=FALSE,D160,IF(ISBLANK(B160),VLOOKUP(C160,'Reference data SID'!$N:$P,3,FALSE),VLOOKUP(B160,'Reference data SID'!$M:$P,4,FALSE))),"")</f>
        <v/>
      </c>
      <c r="G160" s="64" t="str">
        <f t="shared" si="34"/>
        <v/>
      </c>
      <c r="H160" s="38" t="str">
        <f>_xlfn.IFNA(VLOOKUP(F160,'Reference data SID'!L:M,2,FALSE),"")</f>
        <v/>
      </c>
      <c r="I160" s="38" t="str">
        <f>_xlfn.IFNA(VLOOKUP(F160,'Reference data SID'!L:N,3,FALSE),"")</f>
        <v/>
      </c>
      <c r="J160" s="38" t="str">
        <f>_xlfn.IFNA(VLOOKUP(F160,'Reference data SID'!L:O,4,FALSE),"")</f>
        <v/>
      </c>
      <c r="K160" s="50"/>
      <c r="L160" s="50"/>
      <c r="M160" s="50"/>
      <c r="N160" s="50"/>
      <c r="O160" s="50"/>
      <c r="P160" s="50"/>
      <c r="Q160" s="50"/>
      <c r="R160" s="50"/>
      <c r="S160" s="50"/>
      <c r="T160" s="73" t="str">
        <f t="shared" ca="1" si="35"/>
        <v/>
      </c>
      <c r="U160" s="65" t="str">
        <f>IF(LEN(D160)=0,"",SUMIFS('1.(Optional) tonnage per use'!O$6:O$503,'1.(Optional) tonnage per use'!$G$6:$G$503,CONCATENATE(D160,F160),'1.(Optional) tonnage per use'!$N$6:$N$503,K160))</f>
        <v/>
      </c>
      <c r="V160" s="47" t="str">
        <f>IF(LEN(D160)=0,"",SUMIFS('1.(Optional) tonnage per use'!P$6:P$503,'1.(Optional) tonnage per use'!$G$6:$G$503,CONCATENATE(D160,F160),'1.(Optional) tonnage per use'!$N$6:$N$503,K160))</f>
        <v/>
      </c>
      <c r="W160" s="47" t="str">
        <f>IF(LEN(D160)=0,"",SUMIFS('1.(Optional) tonnage per use'!Q$6:Q$503,'1.(Optional) tonnage per use'!$G$6:$G$503,CONCATENATE(D160,F160),'1.(Optional) tonnage per use'!$N$6:$N$503,K160))</f>
        <v/>
      </c>
      <c r="X160" s="117" t="str">
        <f>_xlfn.IFNA(VLOOKUP(A160,'Reference data SID'!D:E,2,FALSE),"")</f>
        <v/>
      </c>
      <c r="Y160" s="117" t="str">
        <f t="shared" si="36"/>
        <v>not ok</v>
      </c>
      <c r="Z160" s="117" t="str">
        <f t="shared" si="37"/>
        <v>not ok</v>
      </c>
      <c r="AA160" s="117" t="str">
        <f t="shared" si="38"/>
        <v>ok</v>
      </c>
      <c r="AB160" s="117" t="str">
        <f t="shared" si="39"/>
        <v>not ok</v>
      </c>
      <c r="AC160" s="117" t="str">
        <f t="shared" si="40"/>
        <v>_EC</v>
      </c>
      <c r="AD160" s="117" t="str">
        <f t="shared" si="41"/>
        <v>_CAS</v>
      </c>
      <c r="AE160" s="117" t="str">
        <f t="shared" si="42"/>
        <v/>
      </c>
      <c r="AF160" s="117" t="str">
        <f>IF(LEN(A160)&gt;1,IF(COUNTIFS($AE$6:AE$503,LEFT(AE160,250))&gt;1,"Duplicate entry: you have two rows for the same substance and year",""),"")</f>
        <v/>
      </c>
      <c r="AG160" s="117" t="str">
        <f>IF(LEN(A160)&gt;0,IF(ISNUMBER(MATCH(A160,Annex_I_II_entries,0)),"","The Entry name is not within the dropdown list, make sure that you have not copied and pasted overwritting the cell format (with its correponding dropdown list) in column A"),"")</f>
        <v/>
      </c>
      <c r="AH160" s="117" t="str">
        <f t="shared" ca="1" si="43"/>
        <v/>
      </c>
      <c r="AI160" s="117" t="str">
        <f t="shared" ca="1" si="44"/>
        <v/>
      </c>
      <c r="AJ160" s="117" t="str">
        <f t="shared" si="45"/>
        <v/>
      </c>
      <c r="AK160" s="117" t="str">
        <f t="shared" si="46"/>
        <v/>
      </c>
      <c r="AL160" s="117" t="str">
        <f t="shared" si="47"/>
        <v/>
      </c>
      <c r="AM160" s="117" t="str">
        <f t="shared" si="48"/>
        <v/>
      </c>
      <c r="AN160" s="117" t="str">
        <f t="shared" si="49"/>
        <v/>
      </c>
      <c r="AO160" s="117" t="str">
        <f t="shared" si="50"/>
        <v/>
      </c>
      <c r="AP160" s="87"/>
    </row>
    <row r="161" spans="1:42" x14ac:dyDescent="0.2">
      <c r="A161" s="37"/>
      <c r="B161" s="37"/>
      <c r="C161" s="37"/>
      <c r="D161" s="64" t="str">
        <f>_xlfn.IFNA(VLOOKUP(A161,'Reference data SID'!$D$2:$Q$673,14,FALSE),"")</f>
        <v/>
      </c>
      <c r="E161" s="64" t="str">
        <f>_xlfn.IFNA(VLOOKUP(D161,'Reference data SID'!$C$3:$E$673,3,FALSE),"")</f>
        <v/>
      </c>
      <c r="F161" s="64" t="str">
        <f>_xlfn.IFNA(IF(E161=FALSE,D161,IF(ISBLANK(B161),VLOOKUP(C161,'Reference data SID'!$N:$P,3,FALSE),VLOOKUP(B161,'Reference data SID'!$M:$P,4,FALSE))),"")</f>
        <v/>
      </c>
      <c r="G161" s="64" t="str">
        <f t="shared" si="34"/>
        <v/>
      </c>
      <c r="H161" s="38" t="str">
        <f>_xlfn.IFNA(VLOOKUP(F161,'Reference data SID'!L:M,2,FALSE),"")</f>
        <v/>
      </c>
      <c r="I161" s="38" t="str">
        <f>_xlfn.IFNA(VLOOKUP(F161,'Reference data SID'!L:N,3,FALSE),"")</f>
        <v/>
      </c>
      <c r="J161" s="38" t="str">
        <f>_xlfn.IFNA(VLOOKUP(F161,'Reference data SID'!L:O,4,FALSE),"")</f>
        <v/>
      </c>
      <c r="K161" s="50"/>
      <c r="L161" s="50"/>
      <c r="M161" s="50"/>
      <c r="N161" s="50"/>
      <c r="O161" s="50"/>
      <c r="P161" s="50"/>
      <c r="Q161" s="50"/>
      <c r="R161" s="50"/>
      <c r="S161" s="50"/>
      <c r="T161" s="73" t="str">
        <f t="shared" ca="1" si="35"/>
        <v/>
      </c>
      <c r="U161" s="65" t="str">
        <f>IF(LEN(D161)=0,"",SUMIFS('1.(Optional) tonnage per use'!O$6:O$503,'1.(Optional) tonnage per use'!$G$6:$G$503,CONCATENATE(D161,F161),'1.(Optional) tonnage per use'!$N$6:$N$503,K161))</f>
        <v/>
      </c>
      <c r="V161" s="47" t="str">
        <f>IF(LEN(D161)=0,"",SUMIFS('1.(Optional) tonnage per use'!P$6:P$503,'1.(Optional) tonnage per use'!$G$6:$G$503,CONCATENATE(D161,F161),'1.(Optional) tonnage per use'!$N$6:$N$503,K161))</f>
        <v/>
      </c>
      <c r="W161" s="47" t="str">
        <f>IF(LEN(D161)=0,"",SUMIFS('1.(Optional) tonnage per use'!Q$6:Q$503,'1.(Optional) tonnage per use'!$G$6:$G$503,CONCATENATE(D161,F161),'1.(Optional) tonnage per use'!$N$6:$N$503,K161))</f>
        <v/>
      </c>
      <c r="X161" s="117" t="str">
        <f>_xlfn.IFNA(VLOOKUP(A161,'Reference data SID'!D:E,2,FALSE),"")</f>
        <v/>
      </c>
      <c r="Y161" s="117" t="str">
        <f t="shared" si="36"/>
        <v>not ok</v>
      </c>
      <c r="Z161" s="117" t="str">
        <f t="shared" si="37"/>
        <v>not ok</v>
      </c>
      <c r="AA161" s="117" t="str">
        <f t="shared" si="38"/>
        <v>ok</v>
      </c>
      <c r="AB161" s="117" t="str">
        <f t="shared" si="39"/>
        <v>not ok</v>
      </c>
      <c r="AC161" s="117" t="str">
        <f t="shared" si="40"/>
        <v>_EC</v>
      </c>
      <c r="AD161" s="117" t="str">
        <f t="shared" si="41"/>
        <v>_CAS</v>
      </c>
      <c r="AE161" s="117" t="str">
        <f t="shared" si="42"/>
        <v/>
      </c>
      <c r="AF161" s="117" t="str">
        <f>IF(LEN(A161)&gt;1,IF(COUNTIFS($AE$6:AE$503,LEFT(AE161,250))&gt;1,"Duplicate entry: you have two rows for the same substance and year",""),"")</f>
        <v/>
      </c>
      <c r="AG161" s="117" t="str">
        <f>IF(LEN(A161)&gt;0,IF(ISNUMBER(MATCH(A161,Annex_I_II_entries,0)),"","The Entry name is not within the dropdown list, make sure that you have not copied and pasted overwritting the cell format (with its correponding dropdown list) in column A"),"")</f>
        <v/>
      </c>
      <c r="AH161" s="117" t="str">
        <f t="shared" ca="1" si="43"/>
        <v/>
      </c>
      <c r="AI161" s="117" t="str">
        <f t="shared" ca="1" si="44"/>
        <v/>
      </c>
      <c r="AJ161" s="117" t="str">
        <f t="shared" si="45"/>
        <v/>
      </c>
      <c r="AK161" s="117" t="str">
        <f t="shared" si="46"/>
        <v/>
      </c>
      <c r="AL161" s="117" t="str">
        <f t="shared" si="47"/>
        <v/>
      </c>
      <c r="AM161" s="117" t="str">
        <f t="shared" si="48"/>
        <v/>
      </c>
      <c r="AN161" s="117" t="str">
        <f t="shared" si="49"/>
        <v/>
      </c>
      <c r="AO161" s="117" t="str">
        <f t="shared" si="50"/>
        <v/>
      </c>
      <c r="AP161" s="87"/>
    </row>
    <row r="162" spans="1:42" x14ac:dyDescent="0.2">
      <c r="A162" s="37"/>
      <c r="B162" s="37"/>
      <c r="C162" s="37"/>
      <c r="D162" s="64" t="str">
        <f>_xlfn.IFNA(VLOOKUP(A162,'Reference data SID'!$D$2:$Q$673,14,FALSE),"")</f>
        <v/>
      </c>
      <c r="E162" s="64" t="str">
        <f>_xlfn.IFNA(VLOOKUP(D162,'Reference data SID'!$C$3:$E$673,3,FALSE),"")</f>
        <v/>
      </c>
      <c r="F162" s="64" t="str">
        <f>_xlfn.IFNA(IF(E162=FALSE,D162,IF(ISBLANK(B162),VLOOKUP(C162,'Reference data SID'!$N:$P,3,FALSE),VLOOKUP(B162,'Reference data SID'!$M:$P,4,FALSE))),"")</f>
        <v/>
      </c>
      <c r="G162" s="64" t="str">
        <f t="shared" si="34"/>
        <v/>
      </c>
      <c r="H162" s="38" t="str">
        <f>_xlfn.IFNA(VLOOKUP(F162,'Reference data SID'!L:M,2,FALSE),"")</f>
        <v/>
      </c>
      <c r="I162" s="38" t="str">
        <f>_xlfn.IFNA(VLOOKUP(F162,'Reference data SID'!L:N,3,FALSE),"")</f>
        <v/>
      </c>
      <c r="J162" s="38" t="str">
        <f>_xlfn.IFNA(VLOOKUP(F162,'Reference data SID'!L:O,4,FALSE),"")</f>
        <v/>
      </c>
      <c r="K162" s="50"/>
      <c r="L162" s="50"/>
      <c r="M162" s="50"/>
      <c r="N162" s="50"/>
      <c r="O162" s="50"/>
      <c r="P162" s="50"/>
      <c r="Q162" s="50"/>
      <c r="R162" s="50"/>
      <c r="S162" s="50"/>
      <c r="T162" s="73" t="str">
        <f t="shared" ca="1" si="35"/>
        <v/>
      </c>
      <c r="U162" s="65" t="str">
        <f>IF(LEN(D162)=0,"",SUMIFS('1.(Optional) tonnage per use'!O$6:O$503,'1.(Optional) tonnage per use'!$G$6:$G$503,CONCATENATE(D162,F162),'1.(Optional) tonnage per use'!$N$6:$N$503,K162))</f>
        <v/>
      </c>
      <c r="V162" s="47" t="str">
        <f>IF(LEN(D162)=0,"",SUMIFS('1.(Optional) tonnage per use'!P$6:P$503,'1.(Optional) tonnage per use'!$G$6:$G$503,CONCATENATE(D162,F162),'1.(Optional) tonnage per use'!$N$6:$N$503,K162))</f>
        <v/>
      </c>
      <c r="W162" s="47" t="str">
        <f>IF(LEN(D162)=0,"",SUMIFS('1.(Optional) tonnage per use'!Q$6:Q$503,'1.(Optional) tonnage per use'!$G$6:$G$503,CONCATENATE(D162,F162),'1.(Optional) tonnage per use'!$N$6:$N$503,K162))</f>
        <v/>
      </c>
      <c r="X162" s="117" t="str">
        <f>_xlfn.IFNA(VLOOKUP(A162,'Reference data SID'!D:E,2,FALSE),"")</f>
        <v/>
      </c>
      <c r="Y162" s="117" t="str">
        <f t="shared" si="36"/>
        <v>not ok</v>
      </c>
      <c r="Z162" s="117" t="str">
        <f t="shared" si="37"/>
        <v>not ok</v>
      </c>
      <c r="AA162" s="117" t="str">
        <f t="shared" si="38"/>
        <v>ok</v>
      </c>
      <c r="AB162" s="117" t="str">
        <f t="shared" si="39"/>
        <v>not ok</v>
      </c>
      <c r="AC162" s="117" t="str">
        <f t="shared" si="40"/>
        <v>_EC</v>
      </c>
      <c r="AD162" s="117" t="str">
        <f t="shared" si="41"/>
        <v>_CAS</v>
      </c>
      <c r="AE162" s="117" t="str">
        <f t="shared" si="42"/>
        <v/>
      </c>
      <c r="AF162" s="117" t="str">
        <f>IF(LEN(A162)&gt;1,IF(COUNTIFS($AE$6:AE$503,LEFT(AE162,250))&gt;1,"Duplicate entry: you have two rows for the same substance and year",""),"")</f>
        <v/>
      </c>
      <c r="AG162" s="117" t="str">
        <f>IF(LEN(A162)&gt;0,IF(ISNUMBER(MATCH(A162,Annex_I_II_entries,0)),"","The Entry name is not within the dropdown list, make sure that you have not copied and pasted overwritting the cell format (with its correponding dropdown list) in column A"),"")</f>
        <v/>
      </c>
      <c r="AH162" s="117" t="str">
        <f t="shared" ca="1" si="43"/>
        <v/>
      </c>
      <c r="AI162" s="117" t="str">
        <f t="shared" ca="1" si="44"/>
        <v/>
      </c>
      <c r="AJ162" s="117" t="str">
        <f t="shared" si="45"/>
        <v/>
      </c>
      <c r="AK162" s="117" t="str">
        <f t="shared" si="46"/>
        <v/>
      </c>
      <c r="AL162" s="117" t="str">
        <f t="shared" si="47"/>
        <v/>
      </c>
      <c r="AM162" s="117" t="str">
        <f t="shared" si="48"/>
        <v/>
      </c>
      <c r="AN162" s="117" t="str">
        <f t="shared" si="49"/>
        <v/>
      </c>
      <c r="AO162" s="117" t="str">
        <f t="shared" si="50"/>
        <v/>
      </c>
      <c r="AP162" s="87"/>
    </row>
    <row r="163" spans="1:42" x14ac:dyDescent="0.2">
      <c r="A163" s="37"/>
      <c r="B163" s="37"/>
      <c r="C163" s="37"/>
      <c r="D163" s="64" t="str">
        <f>_xlfn.IFNA(VLOOKUP(A163,'Reference data SID'!$D$2:$Q$673,14,FALSE),"")</f>
        <v/>
      </c>
      <c r="E163" s="64" t="str">
        <f>_xlfn.IFNA(VLOOKUP(D163,'Reference data SID'!$C$3:$E$673,3,FALSE),"")</f>
        <v/>
      </c>
      <c r="F163" s="64" t="str">
        <f>_xlfn.IFNA(IF(E163=FALSE,D163,IF(ISBLANK(B163),VLOOKUP(C163,'Reference data SID'!$N:$P,3,FALSE),VLOOKUP(B163,'Reference data SID'!$M:$P,4,FALSE))),"")</f>
        <v/>
      </c>
      <c r="G163" s="64" t="str">
        <f t="shared" si="34"/>
        <v/>
      </c>
      <c r="H163" s="38" t="str">
        <f>_xlfn.IFNA(VLOOKUP(F163,'Reference data SID'!L:M,2,FALSE),"")</f>
        <v/>
      </c>
      <c r="I163" s="38" t="str">
        <f>_xlfn.IFNA(VLOOKUP(F163,'Reference data SID'!L:N,3,FALSE),"")</f>
        <v/>
      </c>
      <c r="J163" s="38" t="str">
        <f>_xlfn.IFNA(VLOOKUP(F163,'Reference data SID'!L:O,4,FALSE),"")</f>
        <v/>
      </c>
      <c r="K163" s="50"/>
      <c r="L163" s="50"/>
      <c r="M163" s="50"/>
      <c r="N163" s="50"/>
      <c r="O163" s="50"/>
      <c r="P163" s="50"/>
      <c r="Q163" s="50"/>
      <c r="R163" s="50"/>
      <c r="S163" s="50"/>
      <c r="T163" s="73" t="str">
        <f t="shared" ca="1" si="35"/>
        <v/>
      </c>
      <c r="U163" s="65" t="str">
        <f>IF(LEN(D163)=0,"",SUMIFS('1.(Optional) tonnage per use'!O$6:O$503,'1.(Optional) tonnage per use'!$G$6:$G$503,CONCATENATE(D163,F163),'1.(Optional) tonnage per use'!$N$6:$N$503,K163))</f>
        <v/>
      </c>
      <c r="V163" s="47" t="str">
        <f>IF(LEN(D163)=0,"",SUMIFS('1.(Optional) tonnage per use'!P$6:P$503,'1.(Optional) tonnage per use'!$G$6:$G$503,CONCATENATE(D163,F163),'1.(Optional) tonnage per use'!$N$6:$N$503,K163))</f>
        <v/>
      </c>
      <c r="W163" s="47" t="str">
        <f>IF(LEN(D163)=0,"",SUMIFS('1.(Optional) tonnage per use'!Q$6:Q$503,'1.(Optional) tonnage per use'!$G$6:$G$503,CONCATENATE(D163,F163),'1.(Optional) tonnage per use'!$N$6:$N$503,K163))</f>
        <v/>
      </c>
      <c r="X163" s="117" t="str">
        <f>_xlfn.IFNA(VLOOKUP(A163,'Reference data SID'!D:E,2,FALSE),"")</f>
        <v/>
      </c>
      <c r="Y163" s="117" t="str">
        <f t="shared" si="36"/>
        <v>not ok</v>
      </c>
      <c r="Z163" s="117" t="str">
        <f t="shared" si="37"/>
        <v>not ok</v>
      </c>
      <c r="AA163" s="117" t="str">
        <f t="shared" si="38"/>
        <v>ok</v>
      </c>
      <c r="AB163" s="117" t="str">
        <f t="shared" si="39"/>
        <v>not ok</v>
      </c>
      <c r="AC163" s="117" t="str">
        <f t="shared" si="40"/>
        <v>_EC</v>
      </c>
      <c r="AD163" s="117" t="str">
        <f t="shared" si="41"/>
        <v>_CAS</v>
      </c>
      <c r="AE163" s="117" t="str">
        <f t="shared" si="42"/>
        <v/>
      </c>
      <c r="AF163" s="117" t="str">
        <f>IF(LEN(A163)&gt;1,IF(COUNTIFS($AE$6:AE$503,LEFT(AE163,250))&gt;1,"Duplicate entry: you have two rows for the same substance and year",""),"")</f>
        <v/>
      </c>
      <c r="AG163" s="117" t="str">
        <f>IF(LEN(A163)&gt;0,IF(ISNUMBER(MATCH(A163,Annex_I_II_entries,0)),"","The Entry name is not within the dropdown list, make sure that you have not copied and pasted overwritting the cell format (with its correponding dropdown list) in column A"),"")</f>
        <v/>
      </c>
      <c r="AH163" s="117" t="str">
        <f t="shared" ca="1" si="43"/>
        <v/>
      </c>
      <c r="AI163" s="117" t="str">
        <f t="shared" ca="1" si="44"/>
        <v/>
      </c>
      <c r="AJ163" s="117" t="str">
        <f t="shared" si="45"/>
        <v/>
      </c>
      <c r="AK163" s="117" t="str">
        <f t="shared" si="46"/>
        <v/>
      </c>
      <c r="AL163" s="117" t="str">
        <f t="shared" si="47"/>
        <v/>
      </c>
      <c r="AM163" s="117" t="str">
        <f t="shared" si="48"/>
        <v/>
      </c>
      <c r="AN163" s="117" t="str">
        <f t="shared" si="49"/>
        <v/>
      </c>
      <c r="AO163" s="117" t="str">
        <f t="shared" si="50"/>
        <v/>
      </c>
      <c r="AP163" s="87"/>
    </row>
    <row r="164" spans="1:42" x14ac:dyDescent="0.2">
      <c r="A164" s="37"/>
      <c r="B164" s="37"/>
      <c r="C164" s="37"/>
      <c r="D164" s="64" t="str">
        <f>_xlfn.IFNA(VLOOKUP(A164,'Reference data SID'!$D$2:$Q$673,14,FALSE),"")</f>
        <v/>
      </c>
      <c r="E164" s="64" t="str">
        <f>_xlfn.IFNA(VLOOKUP(D164,'Reference data SID'!$C$3:$E$673,3,FALSE),"")</f>
        <v/>
      </c>
      <c r="F164" s="64" t="str">
        <f>_xlfn.IFNA(IF(E164=FALSE,D164,IF(ISBLANK(B164),VLOOKUP(C164,'Reference data SID'!$N:$P,3,FALSE),VLOOKUP(B164,'Reference data SID'!$M:$P,4,FALSE))),"")</f>
        <v/>
      </c>
      <c r="G164" s="64" t="str">
        <f t="shared" si="34"/>
        <v/>
      </c>
      <c r="H164" s="38" t="str">
        <f>_xlfn.IFNA(VLOOKUP(F164,'Reference data SID'!L:M,2,FALSE),"")</f>
        <v/>
      </c>
      <c r="I164" s="38" t="str">
        <f>_xlfn.IFNA(VLOOKUP(F164,'Reference data SID'!L:N,3,FALSE),"")</f>
        <v/>
      </c>
      <c r="J164" s="38" t="str">
        <f>_xlfn.IFNA(VLOOKUP(F164,'Reference data SID'!L:O,4,FALSE),"")</f>
        <v/>
      </c>
      <c r="K164" s="50"/>
      <c r="L164" s="50"/>
      <c r="M164" s="50"/>
      <c r="N164" s="50"/>
      <c r="O164" s="50"/>
      <c r="P164" s="50"/>
      <c r="Q164" s="50"/>
      <c r="R164" s="50"/>
      <c r="S164" s="50"/>
      <c r="T164" s="73" t="str">
        <f t="shared" ca="1" si="35"/>
        <v/>
      </c>
      <c r="U164" s="65" t="str">
        <f>IF(LEN(D164)=0,"",SUMIFS('1.(Optional) tonnage per use'!O$6:O$503,'1.(Optional) tonnage per use'!$G$6:$G$503,CONCATENATE(D164,F164),'1.(Optional) tonnage per use'!$N$6:$N$503,K164))</f>
        <v/>
      </c>
      <c r="V164" s="47" t="str">
        <f>IF(LEN(D164)=0,"",SUMIFS('1.(Optional) tonnage per use'!P$6:P$503,'1.(Optional) tonnage per use'!$G$6:$G$503,CONCATENATE(D164,F164),'1.(Optional) tonnage per use'!$N$6:$N$503,K164))</f>
        <v/>
      </c>
      <c r="W164" s="47" t="str">
        <f>IF(LEN(D164)=0,"",SUMIFS('1.(Optional) tonnage per use'!Q$6:Q$503,'1.(Optional) tonnage per use'!$G$6:$G$503,CONCATENATE(D164,F164),'1.(Optional) tonnage per use'!$N$6:$N$503,K164))</f>
        <v/>
      </c>
      <c r="X164" s="117" t="str">
        <f>_xlfn.IFNA(VLOOKUP(A164,'Reference data SID'!D:E,2,FALSE),"")</f>
        <v/>
      </c>
      <c r="Y164" s="117" t="str">
        <f t="shared" si="36"/>
        <v>not ok</v>
      </c>
      <c r="Z164" s="117" t="str">
        <f t="shared" si="37"/>
        <v>not ok</v>
      </c>
      <c r="AA164" s="117" t="str">
        <f t="shared" si="38"/>
        <v>ok</v>
      </c>
      <c r="AB164" s="117" t="str">
        <f t="shared" si="39"/>
        <v>not ok</v>
      </c>
      <c r="AC164" s="117" t="str">
        <f t="shared" si="40"/>
        <v>_EC</v>
      </c>
      <c r="AD164" s="117" t="str">
        <f t="shared" si="41"/>
        <v>_CAS</v>
      </c>
      <c r="AE164" s="117" t="str">
        <f t="shared" si="42"/>
        <v/>
      </c>
      <c r="AF164" s="117" t="str">
        <f>IF(LEN(A164)&gt;1,IF(COUNTIFS($AE$6:AE$503,LEFT(AE164,250))&gt;1,"Duplicate entry: you have two rows for the same substance and year",""),"")</f>
        <v/>
      </c>
      <c r="AG164" s="117" t="str">
        <f>IF(LEN(A164)&gt;0,IF(ISNUMBER(MATCH(A164,Annex_I_II_entries,0)),"","The Entry name is not within the dropdown list, make sure that you have not copied and pasted overwritting the cell format (with its correponding dropdown list) in column A"),"")</f>
        <v/>
      </c>
      <c r="AH164" s="117" t="str">
        <f t="shared" ca="1" si="43"/>
        <v/>
      </c>
      <c r="AI164" s="117" t="str">
        <f t="shared" ca="1" si="44"/>
        <v/>
      </c>
      <c r="AJ164" s="117" t="str">
        <f t="shared" si="45"/>
        <v/>
      </c>
      <c r="AK164" s="117" t="str">
        <f t="shared" si="46"/>
        <v/>
      </c>
      <c r="AL164" s="117" t="str">
        <f t="shared" si="47"/>
        <v/>
      </c>
      <c r="AM164" s="117" t="str">
        <f t="shared" si="48"/>
        <v/>
      </c>
      <c r="AN164" s="117" t="str">
        <f t="shared" si="49"/>
        <v/>
      </c>
      <c r="AO164" s="117" t="str">
        <f t="shared" si="50"/>
        <v/>
      </c>
      <c r="AP164" s="87"/>
    </row>
    <row r="165" spans="1:42" x14ac:dyDescent="0.2">
      <c r="A165" s="37"/>
      <c r="B165" s="37"/>
      <c r="C165" s="37"/>
      <c r="D165" s="64" t="str">
        <f>_xlfn.IFNA(VLOOKUP(A165,'Reference data SID'!$D$2:$Q$673,14,FALSE),"")</f>
        <v/>
      </c>
      <c r="E165" s="64" t="str">
        <f>_xlfn.IFNA(VLOOKUP(D165,'Reference data SID'!$C$3:$E$673,3,FALSE),"")</f>
        <v/>
      </c>
      <c r="F165" s="64" t="str">
        <f>_xlfn.IFNA(IF(E165=FALSE,D165,IF(ISBLANK(B165),VLOOKUP(C165,'Reference data SID'!$N:$P,3,FALSE),VLOOKUP(B165,'Reference data SID'!$M:$P,4,FALSE))),"")</f>
        <v/>
      </c>
      <c r="G165" s="64" t="str">
        <f t="shared" si="34"/>
        <v/>
      </c>
      <c r="H165" s="38" t="str">
        <f>_xlfn.IFNA(VLOOKUP(F165,'Reference data SID'!L:M,2,FALSE),"")</f>
        <v/>
      </c>
      <c r="I165" s="38" t="str">
        <f>_xlfn.IFNA(VLOOKUP(F165,'Reference data SID'!L:N,3,FALSE),"")</f>
        <v/>
      </c>
      <c r="J165" s="38" t="str">
        <f>_xlfn.IFNA(VLOOKUP(F165,'Reference data SID'!L:O,4,FALSE),"")</f>
        <v/>
      </c>
      <c r="K165" s="50"/>
      <c r="L165" s="50"/>
      <c r="M165" s="50"/>
      <c r="N165" s="50"/>
      <c r="O165" s="50"/>
      <c r="P165" s="50"/>
      <c r="Q165" s="50"/>
      <c r="R165" s="50"/>
      <c r="S165" s="50"/>
      <c r="T165" s="73" t="str">
        <f t="shared" ca="1" si="35"/>
        <v/>
      </c>
      <c r="U165" s="65" t="str">
        <f>IF(LEN(D165)=0,"",SUMIFS('1.(Optional) tonnage per use'!O$6:O$503,'1.(Optional) tonnage per use'!$G$6:$G$503,CONCATENATE(D165,F165),'1.(Optional) tonnage per use'!$N$6:$N$503,K165))</f>
        <v/>
      </c>
      <c r="V165" s="47" t="str">
        <f>IF(LEN(D165)=0,"",SUMIFS('1.(Optional) tonnage per use'!P$6:P$503,'1.(Optional) tonnage per use'!$G$6:$G$503,CONCATENATE(D165,F165),'1.(Optional) tonnage per use'!$N$6:$N$503,K165))</f>
        <v/>
      </c>
      <c r="W165" s="47" t="str">
        <f>IF(LEN(D165)=0,"",SUMIFS('1.(Optional) tonnage per use'!Q$6:Q$503,'1.(Optional) tonnage per use'!$G$6:$G$503,CONCATENATE(D165,F165),'1.(Optional) tonnage per use'!$N$6:$N$503,K165))</f>
        <v/>
      </c>
      <c r="X165" s="117" t="str">
        <f>_xlfn.IFNA(VLOOKUP(A165,'Reference data SID'!D:E,2,FALSE),"")</f>
        <v/>
      </c>
      <c r="Y165" s="117" t="str">
        <f t="shared" si="36"/>
        <v>not ok</v>
      </c>
      <c r="Z165" s="117" t="str">
        <f t="shared" si="37"/>
        <v>not ok</v>
      </c>
      <c r="AA165" s="117" t="str">
        <f t="shared" si="38"/>
        <v>ok</v>
      </c>
      <c r="AB165" s="117" t="str">
        <f t="shared" si="39"/>
        <v>not ok</v>
      </c>
      <c r="AC165" s="117" t="str">
        <f t="shared" si="40"/>
        <v>_EC</v>
      </c>
      <c r="AD165" s="117" t="str">
        <f t="shared" si="41"/>
        <v>_CAS</v>
      </c>
      <c r="AE165" s="117" t="str">
        <f t="shared" si="42"/>
        <v/>
      </c>
      <c r="AF165" s="117" t="str">
        <f>IF(LEN(A165)&gt;1,IF(COUNTIFS($AE$6:AE$503,LEFT(AE165,250))&gt;1,"Duplicate entry: you have two rows for the same substance and year",""),"")</f>
        <v/>
      </c>
      <c r="AG165" s="117" t="str">
        <f>IF(LEN(A165)&gt;0,IF(ISNUMBER(MATCH(A165,Annex_I_II_entries,0)),"","The Entry name is not within the dropdown list, make sure that you have not copied and pasted overwritting the cell format (with its correponding dropdown list) in column A"),"")</f>
        <v/>
      </c>
      <c r="AH165" s="117" t="str">
        <f t="shared" ca="1" si="43"/>
        <v/>
      </c>
      <c r="AI165" s="117" t="str">
        <f t="shared" ca="1" si="44"/>
        <v/>
      </c>
      <c r="AJ165" s="117" t="str">
        <f t="shared" si="45"/>
        <v/>
      </c>
      <c r="AK165" s="117" t="str">
        <f t="shared" si="46"/>
        <v/>
      </c>
      <c r="AL165" s="117" t="str">
        <f t="shared" si="47"/>
        <v/>
      </c>
      <c r="AM165" s="117" t="str">
        <f t="shared" si="48"/>
        <v/>
      </c>
      <c r="AN165" s="117" t="str">
        <f t="shared" si="49"/>
        <v/>
      </c>
      <c r="AO165" s="117" t="str">
        <f t="shared" si="50"/>
        <v/>
      </c>
      <c r="AP165" s="87"/>
    </row>
    <row r="166" spans="1:42" x14ac:dyDescent="0.2">
      <c r="A166" s="37"/>
      <c r="B166" s="37"/>
      <c r="C166" s="37"/>
      <c r="D166" s="64" t="str">
        <f>_xlfn.IFNA(VLOOKUP(A166,'Reference data SID'!$D$2:$Q$673,14,FALSE),"")</f>
        <v/>
      </c>
      <c r="E166" s="64" t="str">
        <f>_xlfn.IFNA(VLOOKUP(D166,'Reference data SID'!$C$3:$E$673,3,FALSE),"")</f>
        <v/>
      </c>
      <c r="F166" s="64" t="str">
        <f>_xlfn.IFNA(IF(E166=FALSE,D166,IF(ISBLANK(B166),VLOOKUP(C166,'Reference data SID'!$N:$P,3,FALSE),VLOOKUP(B166,'Reference data SID'!$M:$P,4,FALSE))),"")</f>
        <v/>
      </c>
      <c r="G166" s="64" t="str">
        <f t="shared" si="34"/>
        <v/>
      </c>
      <c r="H166" s="38" t="str">
        <f>_xlfn.IFNA(VLOOKUP(F166,'Reference data SID'!L:M,2,FALSE),"")</f>
        <v/>
      </c>
      <c r="I166" s="38" t="str">
        <f>_xlfn.IFNA(VLOOKUP(F166,'Reference data SID'!L:N,3,FALSE),"")</f>
        <v/>
      </c>
      <c r="J166" s="38" t="str">
        <f>_xlfn.IFNA(VLOOKUP(F166,'Reference data SID'!L:O,4,FALSE),"")</f>
        <v/>
      </c>
      <c r="K166" s="50"/>
      <c r="L166" s="50"/>
      <c r="M166" s="50"/>
      <c r="N166" s="50"/>
      <c r="O166" s="50"/>
      <c r="P166" s="50"/>
      <c r="Q166" s="50"/>
      <c r="R166" s="50"/>
      <c r="S166" s="50"/>
      <c r="T166" s="73" t="str">
        <f t="shared" ca="1" si="35"/>
        <v/>
      </c>
      <c r="U166" s="65" t="str">
        <f>IF(LEN(D166)=0,"",SUMIFS('1.(Optional) tonnage per use'!O$6:O$503,'1.(Optional) tonnage per use'!$G$6:$G$503,CONCATENATE(D166,F166),'1.(Optional) tonnage per use'!$N$6:$N$503,K166))</f>
        <v/>
      </c>
      <c r="V166" s="47" t="str">
        <f>IF(LEN(D166)=0,"",SUMIFS('1.(Optional) tonnage per use'!P$6:P$503,'1.(Optional) tonnage per use'!$G$6:$G$503,CONCATENATE(D166,F166),'1.(Optional) tonnage per use'!$N$6:$N$503,K166))</f>
        <v/>
      </c>
      <c r="W166" s="47" t="str">
        <f>IF(LEN(D166)=0,"",SUMIFS('1.(Optional) tonnage per use'!Q$6:Q$503,'1.(Optional) tonnage per use'!$G$6:$G$503,CONCATENATE(D166,F166),'1.(Optional) tonnage per use'!$N$6:$N$503,K166))</f>
        <v/>
      </c>
      <c r="X166" s="117" t="str">
        <f>_xlfn.IFNA(VLOOKUP(A166,'Reference data SID'!D:E,2,FALSE),"")</f>
        <v/>
      </c>
      <c r="Y166" s="117" t="str">
        <f t="shared" si="36"/>
        <v>not ok</v>
      </c>
      <c r="Z166" s="117" t="str">
        <f t="shared" si="37"/>
        <v>not ok</v>
      </c>
      <c r="AA166" s="117" t="str">
        <f t="shared" si="38"/>
        <v>ok</v>
      </c>
      <c r="AB166" s="117" t="str">
        <f t="shared" si="39"/>
        <v>not ok</v>
      </c>
      <c r="AC166" s="117" t="str">
        <f t="shared" si="40"/>
        <v>_EC</v>
      </c>
      <c r="AD166" s="117" t="str">
        <f t="shared" si="41"/>
        <v>_CAS</v>
      </c>
      <c r="AE166" s="117" t="str">
        <f t="shared" si="42"/>
        <v/>
      </c>
      <c r="AF166" s="117" t="str">
        <f>IF(LEN(A166)&gt;1,IF(COUNTIFS($AE$6:AE$503,LEFT(AE166,250))&gt;1,"Duplicate entry: you have two rows for the same substance and year",""),"")</f>
        <v/>
      </c>
      <c r="AG166" s="117" t="str">
        <f>IF(LEN(A166)&gt;0,IF(ISNUMBER(MATCH(A166,Annex_I_II_entries,0)),"","The Entry name is not within the dropdown list, make sure that you have not copied and pasted overwritting the cell format (with its correponding dropdown list) in column A"),"")</f>
        <v/>
      </c>
      <c r="AH166" s="117" t="str">
        <f t="shared" ca="1" si="43"/>
        <v/>
      </c>
      <c r="AI166" s="117" t="str">
        <f t="shared" ca="1" si="44"/>
        <v/>
      </c>
      <c r="AJ166" s="117" t="str">
        <f t="shared" si="45"/>
        <v/>
      </c>
      <c r="AK166" s="117" t="str">
        <f t="shared" si="46"/>
        <v/>
      </c>
      <c r="AL166" s="117" t="str">
        <f t="shared" si="47"/>
        <v/>
      </c>
      <c r="AM166" s="117" t="str">
        <f t="shared" si="48"/>
        <v/>
      </c>
      <c r="AN166" s="117" t="str">
        <f t="shared" si="49"/>
        <v/>
      </c>
      <c r="AO166" s="117" t="str">
        <f t="shared" si="50"/>
        <v/>
      </c>
      <c r="AP166" s="87"/>
    </row>
    <row r="167" spans="1:42" x14ac:dyDescent="0.2">
      <c r="A167" s="37"/>
      <c r="B167" s="37"/>
      <c r="C167" s="37"/>
      <c r="D167" s="64" t="str">
        <f>_xlfn.IFNA(VLOOKUP(A167,'Reference data SID'!$D$2:$Q$673,14,FALSE),"")</f>
        <v/>
      </c>
      <c r="E167" s="64" t="str">
        <f>_xlfn.IFNA(VLOOKUP(D167,'Reference data SID'!$C$3:$E$673,3,FALSE),"")</f>
        <v/>
      </c>
      <c r="F167" s="64" t="str">
        <f>_xlfn.IFNA(IF(E167=FALSE,D167,IF(ISBLANK(B167),VLOOKUP(C167,'Reference data SID'!$N:$P,3,FALSE),VLOOKUP(B167,'Reference data SID'!$M:$P,4,FALSE))),"")</f>
        <v/>
      </c>
      <c r="G167" s="64" t="str">
        <f t="shared" si="34"/>
        <v/>
      </c>
      <c r="H167" s="38" t="str">
        <f>_xlfn.IFNA(VLOOKUP(F167,'Reference data SID'!L:M,2,FALSE),"")</f>
        <v/>
      </c>
      <c r="I167" s="38" t="str">
        <f>_xlfn.IFNA(VLOOKUP(F167,'Reference data SID'!L:N,3,FALSE),"")</f>
        <v/>
      </c>
      <c r="J167" s="38" t="str">
        <f>_xlfn.IFNA(VLOOKUP(F167,'Reference data SID'!L:O,4,FALSE),"")</f>
        <v/>
      </c>
      <c r="K167" s="50"/>
      <c r="L167" s="50"/>
      <c r="M167" s="50"/>
      <c r="N167" s="50"/>
      <c r="O167" s="50"/>
      <c r="P167" s="50"/>
      <c r="Q167" s="50"/>
      <c r="R167" s="50"/>
      <c r="S167" s="50"/>
      <c r="T167" s="73" t="str">
        <f t="shared" ca="1" si="35"/>
        <v/>
      </c>
      <c r="U167" s="65" t="str">
        <f>IF(LEN(D167)=0,"",SUMIFS('1.(Optional) tonnage per use'!O$6:O$503,'1.(Optional) tonnage per use'!$G$6:$G$503,CONCATENATE(D167,F167),'1.(Optional) tonnage per use'!$N$6:$N$503,K167))</f>
        <v/>
      </c>
      <c r="V167" s="47" t="str">
        <f>IF(LEN(D167)=0,"",SUMIFS('1.(Optional) tonnage per use'!P$6:P$503,'1.(Optional) tonnage per use'!$G$6:$G$503,CONCATENATE(D167,F167),'1.(Optional) tonnage per use'!$N$6:$N$503,K167))</f>
        <v/>
      </c>
      <c r="W167" s="47" t="str">
        <f>IF(LEN(D167)=0,"",SUMIFS('1.(Optional) tonnage per use'!Q$6:Q$503,'1.(Optional) tonnage per use'!$G$6:$G$503,CONCATENATE(D167,F167),'1.(Optional) tonnage per use'!$N$6:$N$503,K167))</f>
        <v/>
      </c>
      <c r="X167" s="117" t="str">
        <f>_xlfn.IFNA(VLOOKUP(A167,'Reference data SID'!D:E,2,FALSE),"")</f>
        <v/>
      </c>
      <c r="Y167" s="117" t="str">
        <f t="shared" si="36"/>
        <v>not ok</v>
      </c>
      <c r="Z167" s="117" t="str">
        <f t="shared" si="37"/>
        <v>not ok</v>
      </c>
      <c r="AA167" s="117" t="str">
        <f t="shared" si="38"/>
        <v>ok</v>
      </c>
      <c r="AB167" s="117" t="str">
        <f t="shared" si="39"/>
        <v>not ok</v>
      </c>
      <c r="AC167" s="117" t="str">
        <f t="shared" si="40"/>
        <v>_EC</v>
      </c>
      <c r="AD167" s="117" t="str">
        <f t="shared" si="41"/>
        <v>_CAS</v>
      </c>
      <c r="AE167" s="117" t="str">
        <f t="shared" si="42"/>
        <v/>
      </c>
      <c r="AF167" s="117" t="str">
        <f>IF(LEN(A167)&gt;1,IF(COUNTIFS($AE$6:AE$503,LEFT(AE167,250))&gt;1,"Duplicate entry: you have two rows for the same substance and year",""),"")</f>
        <v/>
      </c>
      <c r="AG167" s="117" t="str">
        <f>IF(LEN(A167)&gt;0,IF(ISNUMBER(MATCH(A167,Annex_I_II_entries,0)),"","The Entry name is not within the dropdown list, make sure that you have not copied and pasted overwritting the cell format (with its correponding dropdown list) in column A"),"")</f>
        <v/>
      </c>
      <c r="AH167" s="117" t="str">
        <f t="shared" ca="1" si="43"/>
        <v/>
      </c>
      <c r="AI167" s="117" t="str">
        <f t="shared" ca="1" si="44"/>
        <v/>
      </c>
      <c r="AJ167" s="117" t="str">
        <f t="shared" si="45"/>
        <v/>
      </c>
      <c r="AK167" s="117" t="str">
        <f t="shared" si="46"/>
        <v/>
      </c>
      <c r="AL167" s="117" t="str">
        <f t="shared" si="47"/>
        <v/>
      </c>
      <c r="AM167" s="117" t="str">
        <f t="shared" si="48"/>
        <v/>
      </c>
      <c r="AN167" s="117" t="str">
        <f t="shared" si="49"/>
        <v/>
      </c>
      <c r="AO167" s="117" t="str">
        <f t="shared" si="50"/>
        <v/>
      </c>
      <c r="AP167" s="87"/>
    </row>
    <row r="168" spans="1:42" x14ac:dyDescent="0.2">
      <c r="A168" s="37"/>
      <c r="B168" s="37"/>
      <c r="C168" s="37"/>
      <c r="D168" s="64" t="str">
        <f>_xlfn.IFNA(VLOOKUP(A168,'Reference data SID'!$D$2:$Q$673,14,FALSE),"")</f>
        <v/>
      </c>
      <c r="E168" s="64" t="str">
        <f>_xlfn.IFNA(VLOOKUP(D168,'Reference data SID'!$C$3:$E$673,3,FALSE),"")</f>
        <v/>
      </c>
      <c r="F168" s="64" t="str">
        <f>_xlfn.IFNA(IF(E168=FALSE,D168,IF(ISBLANK(B168),VLOOKUP(C168,'Reference data SID'!$N:$P,3,FALSE),VLOOKUP(B168,'Reference data SID'!$M:$P,4,FALSE))),"")</f>
        <v/>
      </c>
      <c r="G168" s="64" t="str">
        <f t="shared" si="34"/>
        <v/>
      </c>
      <c r="H168" s="38" t="str">
        <f>_xlfn.IFNA(VLOOKUP(F168,'Reference data SID'!L:M,2,FALSE),"")</f>
        <v/>
      </c>
      <c r="I168" s="38" t="str">
        <f>_xlfn.IFNA(VLOOKUP(F168,'Reference data SID'!L:N,3,FALSE),"")</f>
        <v/>
      </c>
      <c r="J168" s="38" t="str">
        <f>_xlfn.IFNA(VLOOKUP(F168,'Reference data SID'!L:O,4,FALSE),"")</f>
        <v/>
      </c>
      <c r="K168" s="50"/>
      <c r="L168" s="50"/>
      <c r="M168" s="50"/>
      <c r="N168" s="50"/>
      <c r="O168" s="50"/>
      <c r="P168" s="50"/>
      <c r="Q168" s="50"/>
      <c r="R168" s="50"/>
      <c r="S168" s="50"/>
      <c r="T168" s="73" t="str">
        <f t="shared" ca="1" si="35"/>
        <v/>
      </c>
      <c r="U168" s="65" t="str">
        <f>IF(LEN(D168)=0,"",SUMIFS('1.(Optional) tonnage per use'!O$6:O$503,'1.(Optional) tonnage per use'!$G$6:$G$503,CONCATENATE(D168,F168),'1.(Optional) tonnage per use'!$N$6:$N$503,K168))</f>
        <v/>
      </c>
      <c r="V168" s="47" t="str">
        <f>IF(LEN(D168)=0,"",SUMIFS('1.(Optional) tonnage per use'!P$6:P$503,'1.(Optional) tonnage per use'!$G$6:$G$503,CONCATENATE(D168,F168),'1.(Optional) tonnage per use'!$N$6:$N$503,K168))</f>
        <v/>
      </c>
      <c r="W168" s="47" t="str">
        <f>IF(LEN(D168)=0,"",SUMIFS('1.(Optional) tonnage per use'!Q$6:Q$503,'1.(Optional) tonnage per use'!$G$6:$G$503,CONCATENATE(D168,F168),'1.(Optional) tonnage per use'!$N$6:$N$503,K168))</f>
        <v/>
      </c>
      <c r="X168" s="117" t="str">
        <f>_xlfn.IFNA(VLOOKUP(A168,'Reference data SID'!D:E,2,FALSE),"")</f>
        <v/>
      </c>
      <c r="Y168" s="117" t="str">
        <f t="shared" si="36"/>
        <v>not ok</v>
      </c>
      <c r="Z168" s="117" t="str">
        <f t="shared" si="37"/>
        <v>not ok</v>
      </c>
      <c r="AA168" s="117" t="str">
        <f t="shared" si="38"/>
        <v>ok</v>
      </c>
      <c r="AB168" s="117" t="str">
        <f t="shared" si="39"/>
        <v>not ok</v>
      </c>
      <c r="AC168" s="117" t="str">
        <f t="shared" si="40"/>
        <v>_EC</v>
      </c>
      <c r="AD168" s="117" t="str">
        <f t="shared" si="41"/>
        <v>_CAS</v>
      </c>
      <c r="AE168" s="117" t="str">
        <f t="shared" si="42"/>
        <v/>
      </c>
      <c r="AF168" s="117" t="str">
        <f>IF(LEN(A168)&gt;1,IF(COUNTIFS($AE$6:AE$503,LEFT(AE168,250))&gt;1,"Duplicate entry: you have two rows for the same substance and year",""),"")</f>
        <v/>
      </c>
      <c r="AG168" s="117" t="str">
        <f>IF(LEN(A168)&gt;0,IF(ISNUMBER(MATCH(A168,Annex_I_II_entries,0)),"","The Entry name is not within the dropdown list, make sure that you have not copied and pasted overwritting the cell format (with its correponding dropdown list) in column A"),"")</f>
        <v/>
      </c>
      <c r="AH168" s="117" t="str">
        <f t="shared" ca="1" si="43"/>
        <v/>
      </c>
      <c r="AI168" s="117" t="str">
        <f t="shared" ca="1" si="44"/>
        <v/>
      </c>
      <c r="AJ168" s="117" t="str">
        <f t="shared" si="45"/>
        <v/>
      </c>
      <c r="AK168" s="117" t="str">
        <f t="shared" si="46"/>
        <v/>
      </c>
      <c r="AL168" s="117" t="str">
        <f t="shared" si="47"/>
        <v/>
      </c>
      <c r="AM168" s="117" t="str">
        <f t="shared" si="48"/>
        <v/>
      </c>
      <c r="AN168" s="117" t="str">
        <f t="shared" si="49"/>
        <v/>
      </c>
      <c r="AO168" s="117" t="str">
        <f t="shared" si="50"/>
        <v/>
      </c>
      <c r="AP168" s="87"/>
    </row>
    <row r="169" spans="1:42" x14ac:dyDescent="0.2">
      <c r="A169" s="37"/>
      <c r="B169" s="37"/>
      <c r="C169" s="37"/>
      <c r="D169" s="64" t="str">
        <f>_xlfn.IFNA(VLOOKUP(A169,'Reference data SID'!$D$2:$Q$673,14,FALSE),"")</f>
        <v/>
      </c>
      <c r="E169" s="64" t="str">
        <f>_xlfn.IFNA(VLOOKUP(D169,'Reference data SID'!$C$3:$E$673,3,FALSE),"")</f>
        <v/>
      </c>
      <c r="F169" s="64" t="str">
        <f>_xlfn.IFNA(IF(E169=FALSE,D169,IF(ISBLANK(B169),VLOOKUP(C169,'Reference data SID'!$N:$P,3,FALSE),VLOOKUP(B169,'Reference data SID'!$M:$P,4,FALSE))),"")</f>
        <v/>
      </c>
      <c r="G169" s="64" t="str">
        <f t="shared" si="34"/>
        <v/>
      </c>
      <c r="H169" s="38" t="str">
        <f>_xlfn.IFNA(VLOOKUP(F169,'Reference data SID'!L:M,2,FALSE),"")</f>
        <v/>
      </c>
      <c r="I169" s="38" t="str">
        <f>_xlfn.IFNA(VLOOKUP(F169,'Reference data SID'!L:N,3,FALSE),"")</f>
        <v/>
      </c>
      <c r="J169" s="38" t="str">
        <f>_xlfn.IFNA(VLOOKUP(F169,'Reference data SID'!L:O,4,FALSE),"")</f>
        <v/>
      </c>
      <c r="K169" s="50"/>
      <c r="L169" s="50"/>
      <c r="M169" s="50"/>
      <c r="N169" s="50"/>
      <c r="O169" s="50"/>
      <c r="P169" s="50"/>
      <c r="Q169" s="50"/>
      <c r="R169" s="50"/>
      <c r="S169" s="50"/>
      <c r="T169" s="73" t="str">
        <f t="shared" ca="1" si="35"/>
        <v/>
      </c>
      <c r="U169" s="65" t="str">
        <f>IF(LEN(D169)=0,"",SUMIFS('1.(Optional) tonnage per use'!O$6:O$503,'1.(Optional) tonnage per use'!$G$6:$G$503,CONCATENATE(D169,F169),'1.(Optional) tonnage per use'!$N$6:$N$503,K169))</f>
        <v/>
      </c>
      <c r="V169" s="47" t="str">
        <f>IF(LEN(D169)=0,"",SUMIFS('1.(Optional) tonnage per use'!P$6:P$503,'1.(Optional) tonnage per use'!$G$6:$G$503,CONCATENATE(D169,F169),'1.(Optional) tonnage per use'!$N$6:$N$503,K169))</f>
        <v/>
      </c>
      <c r="W169" s="47" t="str">
        <f>IF(LEN(D169)=0,"",SUMIFS('1.(Optional) tonnage per use'!Q$6:Q$503,'1.(Optional) tonnage per use'!$G$6:$G$503,CONCATENATE(D169,F169),'1.(Optional) tonnage per use'!$N$6:$N$503,K169))</f>
        <v/>
      </c>
      <c r="X169" s="117" t="str">
        <f>_xlfn.IFNA(VLOOKUP(A169,'Reference data SID'!D:E,2,FALSE),"")</f>
        <v/>
      </c>
      <c r="Y169" s="117" t="str">
        <f t="shared" si="36"/>
        <v>not ok</v>
      </c>
      <c r="Z169" s="117" t="str">
        <f t="shared" si="37"/>
        <v>not ok</v>
      </c>
      <c r="AA169" s="117" t="str">
        <f t="shared" si="38"/>
        <v>ok</v>
      </c>
      <c r="AB169" s="117" t="str">
        <f t="shared" si="39"/>
        <v>not ok</v>
      </c>
      <c r="AC169" s="117" t="str">
        <f t="shared" si="40"/>
        <v>_EC</v>
      </c>
      <c r="AD169" s="117" t="str">
        <f t="shared" si="41"/>
        <v>_CAS</v>
      </c>
      <c r="AE169" s="117" t="str">
        <f t="shared" si="42"/>
        <v/>
      </c>
      <c r="AF169" s="117" t="str">
        <f>IF(LEN(A169)&gt;1,IF(COUNTIFS($AE$6:AE$503,LEFT(AE169,250))&gt;1,"Duplicate entry: you have two rows for the same substance and year",""),"")</f>
        <v/>
      </c>
      <c r="AG169" s="117" t="str">
        <f>IF(LEN(A169)&gt;0,IF(ISNUMBER(MATCH(A169,Annex_I_II_entries,0)),"","The Entry name is not within the dropdown list, make sure that you have not copied and pasted overwritting the cell format (with its correponding dropdown list) in column A"),"")</f>
        <v/>
      </c>
      <c r="AH169" s="117" t="str">
        <f t="shared" ca="1" si="43"/>
        <v/>
      </c>
      <c r="AI169" s="117" t="str">
        <f t="shared" ca="1" si="44"/>
        <v/>
      </c>
      <c r="AJ169" s="117" t="str">
        <f t="shared" si="45"/>
        <v/>
      </c>
      <c r="AK169" s="117" t="str">
        <f t="shared" si="46"/>
        <v/>
      </c>
      <c r="AL169" s="117" t="str">
        <f t="shared" si="47"/>
        <v/>
      </c>
      <c r="AM169" s="117" t="str">
        <f t="shared" si="48"/>
        <v/>
      </c>
      <c r="AN169" s="117" t="str">
        <f t="shared" si="49"/>
        <v/>
      </c>
      <c r="AO169" s="117" t="str">
        <f t="shared" si="50"/>
        <v/>
      </c>
      <c r="AP169" s="87"/>
    </row>
    <row r="170" spans="1:42" x14ac:dyDescent="0.2">
      <c r="A170" s="37"/>
      <c r="B170" s="37"/>
      <c r="C170" s="37"/>
      <c r="D170" s="64" t="str">
        <f>_xlfn.IFNA(VLOOKUP(A170,'Reference data SID'!$D$2:$Q$673,14,FALSE),"")</f>
        <v/>
      </c>
      <c r="E170" s="64" t="str">
        <f>_xlfn.IFNA(VLOOKUP(D170,'Reference data SID'!$C$3:$E$673,3,FALSE),"")</f>
        <v/>
      </c>
      <c r="F170" s="64" t="str">
        <f>_xlfn.IFNA(IF(E170=FALSE,D170,IF(ISBLANK(B170),VLOOKUP(C170,'Reference data SID'!$N:$P,3,FALSE),VLOOKUP(B170,'Reference data SID'!$M:$P,4,FALSE))),"")</f>
        <v/>
      </c>
      <c r="G170" s="64" t="str">
        <f t="shared" si="34"/>
        <v/>
      </c>
      <c r="H170" s="38" t="str">
        <f>_xlfn.IFNA(VLOOKUP(F170,'Reference data SID'!L:M,2,FALSE),"")</f>
        <v/>
      </c>
      <c r="I170" s="38" t="str">
        <f>_xlfn.IFNA(VLOOKUP(F170,'Reference data SID'!L:N,3,FALSE),"")</f>
        <v/>
      </c>
      <c r="J170" s="38" t="str">
        <f>_xlfn.IFNA(VLOOKUP(F170,'Reference data SID'!L:O,4,FALSE),"")</f>
        <v/>
      </c>
      <c r="K170" s="50"/>
      <c r="L170" s="50"/>
      <c r="M170" s="50"/>
      <c r="N170" s="50"/>
      <c r="O170" s="50"/>
      <c r="P170" s="50"/>
      <c r="Q170" s="50"/>
      <c r="R170" s="50"/>
      <c r="S170" s="50"/>
      <c r="T170" s="73" t="str">
        <f t="shared" ca="1" si="35"/>
        <v/>
      </c>
      <c r="U170" s="65" t="str">
        <f>IF(LEN(D170)=0,"",SUMIFS('1.(Optional) tonnage per use'!O$6:O$503,'1.(Optional) tonnage per use'!$G$6:$G$503,CONCATENATE(D170,F170),'1.(Optional) tonnage per use'!$N$6:$N$503,K170))</f>
        <v/>
      </c>
      <c r="V170" s="47" t="str">
        <f>IF(LEN(D170)=0,"",SUMIFS('1.(Optional) tonnage per use'!P$6:P$503,'1.(Optional) tonnage per use'!$G$6:$G$503,CONCATENATE(D170,F170),'1.(Optional) tonnage per use'!$N$6:$N$503,K170))</f>
        <v/>
      </c>
      <c r="W170" s="47" t="str">
        <f>IF(LEN(D170)=0,"",SUMIFS('1.(Optional) tonnage per use'!Q$6:Q$503,'1.(Optional) tonnage per use'!$G$6:$G$503,CONCATENATE(D170,F170),'1.(Optional) tonnage per use'!$N$6:$N$503,K170))</f>
        <v/>
      </c>
      <c r="X170" s="117" t="str">
        <f>_xlfn.IFNA(VLOOKUP(A170,'Reference data SID'!D:E,2,FALSE),"")</f>
        <v/>
      </c>
      <c r="Y170" s="117" t="str">
        <f t="shared" si="36"/>
        <v>not ok</v>
      </c>
      <c r="Z170" s="117" t="str">
        <f t="shared" si="37"/>
        <v>not ok</v>
      </c>
      <c r="AA170" s="117" t="str">
        <f t="shared" si="38"/>
        <v>ok</v>
      </c>
      <c r="AB170" s="117" t="str">
        <f t="shared" si="39"/>
        <v>not ok</v>
      </c>
      <c r="AC170" s="117" t="str">
        <f t="shared" si="40"/>
        <v>_EC</v>
      </c>
      <c r="AD170" s="117" t="str">
        <f t="shared" si="41"/>
        <v>_CAS</v>
      </c>
      <c r="AE170" s="117" t="str">
        <f t="shared" si="42"/>
        <v/>
      </c>
      <c r="AF170" s="117" t="str">
        <f>IF(LEN(A170)&gt;1,IF(COUNTIFS($AE$6:AE$503,LEFT(AE170,250))&gt;1,"Duplicate entry: you have two rows for the same substance and year",""),"")</f>
        <v/>
      </c>
      <c r="AG170" s="117" t="str">
        <f>IF(LEN(A170)&gt;0,IF(ISNUMBER(MATCH(A170,Annex_I_II_entries,0)),"","The Entry name is not within the dropdown list, make sure that you have not copied and pasted overwritting the cell format (with its correponding dropdown list) in column A"),"")</f>
        <v/>
      </c>
      <c r="AH170" s="117" t="str">
        <f t="shared" ca="1" si="43"/>
        <v/>
      </c>
      <c r="AI170" s="117" t="str">
        <f t="shared" ca="1" si="44"/>
        <v/>
      </c>
      <c r="AJ170" s="117" t="str">
        <f t="shared" si="45"/>
        <v/>
      </c>
      <c r="AK170" s="117" t="str">
        <f t="shared" si="46"/>
        <v/>
      </c>
      <c r="AL170" s="117" t="str">
        <f t="shared" si="47"/>
        <v/>
      </c>
      <c r="AM170" s="117" t="str">
        <f t="shared" si="48"/>
        <v/>
      </c>
      <c r="AN170" s="117" t="str">
        <f t="shared" si="49"/>
        <v/>
      </c>
      <c r="AO170" s="117" t="str">
        <f t="shared" si="50"/>
        <v/>
      </c>
      <c r="AP170" s="87"/>
    </row>
    <row r="171" spans="1:42" x14ac:dyDescent="0.2">
      <c r="A171" s="37"/>
      <c r="B171" s="37"/>
      <c r="C171" s="37"/>
      <c r="D171" s="64" t="str">
        <f>_xlfn.IFNA(VLOOKUP(A171,'Reference data SID'!$D$2:$Q$673,14,FALSE),"")</f>
        <v/>
      </c>
      <c r="E171" s="64" t="str">
        <f>_xlfn.IFNA(VLOOKUP(D171,'Reference data SID'!$C$3:$E$673,3,FALSE),"")</f>
        <v/>
      </c>
      <c r="F171" s="64" t="str">
        <f>_xlfn.IFNA(IF(E171=FALSE,D171,IF(ISBLANK(B171),VLOOKUP(C171,'Reference data SID'!$N:$P,3,FALSE),VLOOKUP(B171,'Reference data SID'!$M:$P,4,FALSE))),"")</f>
        <v/>
      </c>
      <c r="G171" s="64" t="str">
        <f t="shared" si="34"/>
        <v/>
      </c>
      <c r="H171" s="38" t="str">
        <f>_xlfn.IFNA(VLOOKUP(F171,'Reference data SID'!L:M,2,FALSE),"")</f>
        <v/>
      </c>
      <c r="I171" s="38" t="str">
        <f>_xlfn.IFNA(VLOOKUP(F171,'Reference data SID'!L:N,3,FALSE),"")</f>
        <v/>
      </c>
      <c r="J171" s="38" t="str">
        <f>_xlfn.IFNA(VLOOKUP(F171,'Reference data SID'!L:O,4,FALSE),"")</f>
        <v/>
      </c>
      <c r="K171" s="50"/>
      <c r="L171" s="50"/>
      <c r="M171" s="50"/>
      <c r="N171" s="50"/>
      <c r="O171" s="50"/>
      <c r="P171" s="50"/>
      <c r="Q171" s="50"/>
      <c r="R171" s="50"/>
      <c r="S171" s="50"/>
      <c r="T171" s="73" t="str">
        <f t="shared" ca="1" si="35"/>
        <v/>
      </c>
      <c r="U171" s="65" t="str">
        <f>IF(LEN(D171)=0,"",SUMIFS('1.(Optional) tonnage per use'!O$6:O$503,'1.(Optional) tonnage per use'!$G$6:$G$503,CONCATENATE(D171,F171),'1.(Optional) tonnage per use'!$N$6:$N$503,K171))</f>
        <v/>
      </c>
      <c r="V171" s="47" t="str">
        <f>IF(LEN(D171)=0,"",SUMIFS('1.(Optional) tonnage per use'!P$6:P$503,'1.(Optional) tonnage per use'!$G$6:$G$503,CONCATENATE(D171,F171),'1.(Optional) tonnage per use'!$N$6:$N$503,K171))</f>
        <v/>
      </c>
      <c r="W171" s="47" t="str">
        <f>IF(LEN(D171)=0,"",SUMIFS('1.(Optional) tonnage per use'!Q$6:Q$503,'1.(Optional) tonnage per use'!$G$6:$G$503,CONCATENATE(D171,F171),'1.(Optional) tonnage per use'!$N$6:$N$503,K171))</f>
        <v/>
      </c>
      <c r="X171" s="117" t="str">
        <f>_xlfn.IFNA(VLOOKUP(A171,'Reference data SID'!D:E,2,FALSE),"")</f>
        <v/>
      </c>
      <c r="Y171" s="117" t="str">
        <f t="shared" si="36"/>
        <v>not ok</v>
      </c>
      <c r="Z171" s="117" t="str">
        <f t="shared" si="37"/>
        <v>not ok</v>
      </c>
      <c r="AA171" s="117" t="str">
        <f t="shared" si="38"/>
        <v>ok</v>
      </c>
      <c r="AB171" s="117" t="str">
        <f t="shared" si="39"/>
        <v>not ok</v>
      </c>
      <c r="AC171" s="117" t="str">
        <f t="shared" si="40"/>
        <v>_EC</v>
      </c>
      <c r="AD171" s="117" t="str">
        <f t="shared" si="41"/>
        <v>_CAS</v>
      </c>
      <c r="AE171" s="117" t="str">
        <f t="shared" si="42"/>
        <v/>
      </c>
      <c r="AF171" s="117" t="str">
        <f>IF(LEN(A171)&gt;1,IF(COUNTIFS($AE$6:AE$503,LEFT(AE171,250))&gt;1,"Duplicate entry: you have two rows for the same substance and year",""),"")</f>
        <v/>
      </c>
      <c r="AG171" s="117" t="str">
        <f>IF(LEN(A171)&gt;0,IF(ISNUMBER(MATCH(A171,Annex_I_II_entries,0)),"","The Entry name is not within the dropdown list, make sure that you have not copied and pasted overwritting the cell format (with its correponding dropdown list) in column A"),"")</f>
        <v/>
      </c>
      <c r="AH171" s="117" t="str">
        <f t="shared" ca="1" si="43"/>
        <v/>
      </c>
      <c r="AI171" s="117" t="str">
        <f t="shared" ca="1" si="44"/>
        <v/>
      </c>
      <c r="AJ171" s="117" t="str">
        <f t="shared" si="45"/>
        <v/>
      </c>
      <c r="AK171" s="117" t="str">
        <f t="shared" si="46"/>
        <v/>
      </c>
      <c r="AL171" s="117" t="str">
        <f t="shared" si="47"/>
        <v/>
      </c>
      <c r="AM171" s="117" t="str">
        <f t="shared" si="48"/>
        <v/>
      </c>
      <c r="AN171" s="117" t="str">
        <f t="shared" si="49"/>
        <v/>
      </c>
      <c r="AO171" s="117" t="str">
        <f t="shared" si="50"/>
        <v/>
      </c>
      <c r="AP171" s="87"/>
    </row>
    <row r="172" spans="1:42" x14ac:dyDescent="0.2">
      <c r="A172" s="37"/>
      <c r="B172" s="37"/>
      <c r="C172" s="37"/>
      <c r="D172" s="64" t="str">
        <f>_xlfn.IFNA(VLOOKUP(A172,'Reference data SID'!$D$2:$Q$673,14,FALSE),"")</f>
        <v/>
      </c>
      <c r="E172" s="64" t="str">
        <f>_xlfn.IFNA(VLOOKUP(D172,'Reference data SID'!$C$3:$E$673,3,FALSE),"")</f>
        <v/>
      </c>
      <c r="F172" s="64" t="str">
        <f>_xlfn.IFNA(IF(E172=FALSE,D172,IF(ISBLANK(B172),VLOOKUP(C172,'Reference data SID'!$N:$P,3,FALSE),VLOOKUP(B172,'Reference data SID'!$M:$P,4,FALSE))),"")</f>
        <v/>
      </c>
      <c r="G172" s="64" t="str">
        <f t="shared" si="34"/>
        <v/>
      </c>
      <c r="H172" s="38" t="str">
        <f>_xlfn.IFNA(VLOOKUP(F172,'Reference data SID'!L:M,2,FALSE),"")</f>
        <v/>
      </c>
      <c r="I172" s="38" t="str">
        <f>_xlfn.IFNA(VLOOKUP(F172,'Reference data SID'!L:N,3,FALSE),"")</f>
        <v/>
      </c>
      <c r="J172" s="38" t="str">
        <f>_xlfn.IFNA(VLOOKUP(F172,'Reference data SID'!L:O,4,FALSE),"")</f>
        <v/>
      </c>
      <c r="K172" s="50"/>
      <c r="L172" s="50"/>
      <c r="M172" s="50"/>
      <c r="N172" s="50"/>
      <c r="O172" s="50"/>
      <c r="P172" s="50"/>
      <c r="Q172" s="50"/>
      <c r="R172" s="50"/>
      <c r="S172" s="50"/>
      <c r="T172" s="73" t="str">
        <f t="shared" ca="1" si="35"/>
        <v/>
      </c>
      <c r="U172" s="65" t="str">
        <f>IF(LEN(D172)=0,"",SUMIFS('1.(Optional) tonnage per use'!O$6:O$503,'1.(Optional) tonnage per use'!$G$6:$G$503,CONCATENATE(D172,F172),'1.(Optional) tonnage per use'!$N$6:$N$503,K172))</f>
        <v/>
      </c>
      <c r="V172" s="47" t="str">
        <f>IF(LEN(D172)=0,"",SUMIFS('1.(Optional) tonnage per use'!P$6:P$503,'1.(Optional) tonnage per use'!$G$6:$G$503,CONCATENATE(D172,F172),'1.(Optional) tonnage per use'!$N$6:$N$503,K172))</f>
        <v/>
      </c>
      <c r="W172" s="47" t="str">
        <f>IF(LEN(D172)=0,"",SUMIFS('1.(Optional) tonnage per use'!Q$6:Q$503,'1.(Optional) tonnage per use'!$G$6:$G$503,CONCATENATE(D172,F172),'1.(Optional) tonnage per use'!$N$6:$N$503,K172))</f>
        <v/>
      </c>
      <c r="X172" s="117" t="str">
        <f>_xlfn.IFNA(VLOOKUP(A172,'Reference data SID'!D:E,2,FALSE),"")</f>
        <v/>
      </c>
      <c r="Y172" s="117" t="str">
        <f t="shared" si="36"/>
        <v>not ok</v>
      </c>
      <c r="Z172" s="117" t="str">
        <f t="shared" si="37"/>
        <v>not ok</v>
      </c>
      <c r="AA172" s="117" t="str">
        <f t="shared" si="38"/>
        <v>ok</v>
      </c>
      <c r="AB172" s="117" t="str">
        <f t="shared" si="39"/>
        <v>not ok</v>
      </c>
      <c r="AC172" s="117" t="str">
        <f t="shared" si="40"/>
        <v>_EC</v>
      </c>
      <c r="AD172" s="117" t="str">
        <f t="shared" si="41"/>
        <v>_CAS</v>
      </c>
      <c r="AE172" s="117" t="str">
        <f t="shared" si="42"/>
        <v/>
      </c>
      <c r="AF172" s="117" t="str">
        <f>IF(LEN(A172)&gt;1,IF(COUNTIFS($AE$6:AE$503,LEFT(AE172,250))&gt;1,"Duplicate entry: you have two rows for the same substance and year",""),"")</f>
        <v/>
      </c>
      <c r="AG172" s="117" t="str">
        <f>IF(LEN(A172)&gt;0,IF(ISNUMBER(MATCH(A172,Annex_I_II_entries,0)),"","The Entry name is not within the dropdown list, make sure that you have not copied and pasted overwritting the cell format (with its correponding dropdown list) in column A"),"")</f>
        <v/>
      </c>
      <c r="AH172" s="117" t="str">
        <f t="shared" ca="1" si="43"/>
        <v/>
      </c>
      <c r="AI172" s="117" t="str">
        <f t="shared" ca="1" si="44"/>
        <v/>
      </c>
      <c r="AJ172" s="117" t="str">
        <f t="shared" si="45"/>
        <v/>
      </c>
      <c r="AK172" s="117" t="str">
        <f t="shared" si="46"/>
        <v/>
      </c>
      <c r="AL172" s="117" t="str">
        <f t="shared" si="47"/>
        <v/>
      </c>
      <c r="AM172" s="117" t="str">
        <f t="shared" si="48"/>
        <v/>
      </c>
      <c r="AN172" s="117" t="str">
        <f t="shared" si="49"/>
        <v/>
      </c>
      <c r="AO172" s="117" t="str">
        <f t="shared" si="50"/>
        <v/>
      </c>
      <c r="AP172" s="87"/>
    </row>
    <row r="173" spans="1:42" x14ac:dyDescent="0.2">
      <c r="A173" s="37"/>
      <c r="B173" s="37"/>
      <c r="C173" s="37"/>
      <c r="D173" s="64" t="str">
        <f>_xlfn.IFNA(VLOOKUP(A173,'Reference data SID'!$D$2:$Q$673,14,FALSE),"")</f>
        <v/>
      </c>
      <c r="E173" s="64" t="str">
        <f>_xlfn.IFNA(VLOOKUP(D173,'Reference data SID'!$C$3:$E$673,3,FALSE),"")</f>
        <v/>
      </c>
      <c r="F173" s="64" t="str">
        <f>_xlfn.IFNA(IF(E173=FALSE,D173,IF(ISBLANK(B173),VLOOKUP(C173,'Reference data SID'!$N:$P,3,FALSE),VLOOKUP(B173,'Reference data SID'!$M:$P,4,FALSE))),"")</f>
        <v/>
      </c>
      <c r="G173" s="64" t="str">
        <f t="shared" si="34"/>
        <v/>
      </c>
      <c r="H173" s="38" t="str">
        <f>_xlfn.IFNA(VLOOKUP(F173,'Reference data SID'!L:M,2,FALSE),"")</f>
        <v/>
      </c>
      <c r="I173" s="38" t="str">
        <f>_xlfn.IFNA(VLOOKUP(F173,'Reference data SID'!L:N,3,FALSE),"")</f>
        <v/>
      </c>
      <c r="J173" s="38" t="str">
        <f>_xlfn.IFNA(VLOOKUP(F173,'Reference data SID'!L:O,4,FALSE),"")</f>
        <v/>
      </c>
      <c r="K173" s="50"/>
      <c r="L173" s="50"/>
      <c r="M173" s="50"/>
      <c r="N173" s="50"/>
      <c r="O173" s="50"/>
      <c r="P173" s="50"/>
      <c r="Q173" s="50"/>
      <c r="R173" s="50"/>
      <c r="S173" s="50"/>
      <c r="T173" s="73" t="str">
        <f t="shared" ca="1" si="35"/>
        <v/>
      </c>
      <c r="U173" s="65" t="str">
        <f>IF(LEN(D173)=0,"",SUMIFS('1.(Optional) tonnage per use'!O$6:O$503,'1.(Optional) tonnage per use'!$G$6:$G$503,CONCATENATE(D173,F173),'1.(Optional) tonnage per use'!$N$6:$N$503,K173))</f>
        <v/>
      </c>
      <c r="V173" s="47" t="str">
        <f>IF(LEN(D173)=0,"",SUMIFS('1.(Optional) tonnage per use'!P$6:P$503,'1.(Optional) tonnage per use'!$G$6:$G$503,CONCATENATE(D173,F173),'1.(Optional) tonnage per use'!$N$6:$N$503,K173))</f>
        <v/>
      </c>
      <c r="W173" s="47" t="str">
        <f>IF(LEN(D173)=0,"",SUMIFS('1.(Optional) tonnage per use'!Q$6:Q$503,'1.(Optional) tonnage per use'!$G$6:$G$503,CONCATENATE(D173,F173),'1.(Optional) tonnage per use'!$N$6:$N$503,K173))</f>
        <v/>
      </c>
      <c r="X173" s="117" t="str">
        <f>_xlfn.IFNA(VLOOKUP(A173,'Reference data SID'!D:E,2,FALSE),"")</f>
        <v/>
      </c>
      <c r="Y173" s="117" t="str">
        <f t="shared" si="36"/>
        <v>not ok</v>
      </c>
      <c r="Z173" s="117" t="str">
        <f t="shared" si="37"/>
        <v>not ok</v>
      </c>
      <c r="AA173" s="117" t="str">
        <f t="shared" si="38"/>
        <v>ok</v>
      </c>
      <c r="AB173" s="117" t="str">
        <f t="shared" si="39"/>
        <v>not ok</v>
      </c>
      <c r="AC173" s="117" t="str">
        <f t="shared" si="40"/>
        <v>_EC</v>
      </c>
      <c r="AD173" s="117" t="str">
        <f t="shared" si="41"/>
        <v>_CAS</v>
      </c>
      <c r="AE173" s="117" t="str">
        <f t="shared" si="42"/>
        <v/>
      </c>
      <c r="AF173" s="117" t="str">
        <f>IF(LEN(A173)&gt;1,IF(COUNTIFS($AE$6:AE$503,LEFT(AE173,250))&gt;1,"Duplicate entry: you have two rows for the same substance and year",""),"")</f>
        <v/>
      </c>
      <c r="AG173" s="117" t="str">
        <f>IF(LEN(A173)&gt;0,IF(ISNUMBER(MATCH(A173,Annex_I_II_entries,0)),"","The Entry name is not within the dropdown list, make sure that you have not copied and pasted overwritting the cell format (with its correponding dropdown list) in column A"),"")</f>
        <v/>
      </c>
      <c r="AH173" s="117" t="str">
        <f t="shared" ca="1" si="43"/>
        <v/>
      </c>
      <c r="AI173" s="117" t="str">
        <f t="shared" ca="1" si="44"/>
        <v/>
      </c>
      <c r="AJ173" s="117" t="str">
        <f t="shared" si="45"/>
        <v/>
      </c>
      <c r="AK173" s="117" t="str">
        <f t="shared" si="46"/>
        <v/>
      </c>
      <c r="AL173" s="117" t="str">
        <f t="shared" si="47"/>
        <v/>
      </c>
      <c r="AM173" s="117" t="str">
        <f t="shared" si="48"/>
        <v/>
      </c>
      <c r="AN173" s="117" t="str">
        <f t="shared" si="49"/>
        <v/>
      </c>
      <c r="AO173" s="117" t="str">
        <f t="shared" si="50"/>
        <v/>
      </c>
      <c r="AP173" s="87"/>
    </row>
    <row r="174" spans="1:42" x14ac:dyDescent="0.2">
      <c r="A174" s="37"/>
      <c r="B174" s="37"/>
      <c r="C174" s="37"/>
      <c r="D174" s="64" t="str">
        <f>_xlfn.IFNA(VLOOKUP(A174,'Reference data SID'!$D$2:$Q$673,14,FALSE),"")</f>
        <v/>
      </c>
      <c r="E174" s="64" t="str">
        <f>_xlfn.IFNA(VLOOKUP(D174,'Reference data SID'!$C$3:$E$673,3,FALSE),"")</f>
        <v/>
      </c>
      <c r="F174" s="64" t="str">
        <f>_xlfn.IFNA(IF(E174=FALSE,D174,IF(ISBLANK(B174),VLOOKUP(C174,'Reference data SID'!$N:$P,3,FALSE),VLOOKUP(B174,'Reference data SID'!$M:$P,4,FALSE))),"")</f>
        <v/>
      </c>
      <c r="G174" s="64" t="str">
        <f t="shared" si="34"/>
        <v/>
      </c>
      <c r="H174" s="38" t="str">
        <f>_xlfn.IFNA(VLOOKUP(F174,'Reference data SID'!L:M,2,FALSE),"")</f>
        <v/>
      </c>
      <c r="I174" s="38" t="str">
        <f>_xlfn.IFNA(VLOOKUP(F174,'Reference data SID'!L:N,3,FALSE),"")</f>
        <v/>
      </c>
      <c r="J174" s="38" t="str">
        <f>_xlfn.IFNA(VLOOKUP(F174,'Reference data SID'!L:O,4,FALSE),"")</f>
        <v/>
      </c>
      <c r="K174" s="50"/>
      <c r="L174" s="50"/>
      <c r="M174" s="50"/>
      <c r="N174" s="50"/>
      <c r="O174" s="50"/>
      <c r="P174" s="50"/>
      <c r="Q174" s="50"/>
      <c r="R174" s="50"/>
      <c r="S174" s="50"/>
      <c r="T174" s="73" t="str">
        <f t="shared" ca="1" si="35"/>
        <v/>
      </c>
      <c r="U174" s="65" t="str">
        <f>IF(LEN(D174)=0,"",SUMIFS('1.(Optional) tonnage per use'!O$6:O$503,'1.(Optional) tonnage per use'!$G$6:$G$503,CONCATENATE(D174,F174),'1.(Optional) tonnage per use'!$N$6:$N$503,K174))</f>
        <v/>
      </c>
      <c r="V174" s="47" t="str">
        <f>IF(LEN(D174)=0,"",SUMIFS('1.(Optional) tonnage per use'!P$6:P$503,'1.(Optional) tonnage per use'!$G$6:$G$503,CONCATENATE(D174,F174),'1.(Optional) tonnage per use'!$N$6:$N$503,K174))</f>
        <v/>
      </c>
      <c r="W174" s="47" t="str">
        <f>IF(LEN(D174)=0,"",SUMIFS('1.(Optional) tonnage per use'!Q$6:Q$503,'1.(Optional) tonnage per use'!$G$6:$G$503,CONCATENATE(D174,F174),'1.(Optional) tonnage per use'!$N$6:$N$503,K174))</f>
        <v/>
      </c>
      <c r="X174" s="117" t="str">
        <f>_xlfn.IFNA(VLOOKUP(A174,'Reference data SID'!D:E,2,FALSE),"")</f>
        <v/>
      </c>
      <c r="Y174" s="117" t="str">
        <f t="shared" si="36"/>
        <v>not ok</v>
      </c>
      <c r="Z174" s="117" t="str">
        <f t="shared" si="37"/>
        <v>not ok</v>
      </c>
      <c r="AA174" s="117" t="str">
        <f t="shared" si="38"/>
        <v>ok</v>
      </c>
      <c r="AB174" s="117" t="str">
        <f t="shared" si="39"/>
        <v>not ok</v>
      </c>
      <c r="AC174" s="117" t="str">
        <f t="shared" si="40"/>
        <v>_EC</v>
      </c>
      <c r="AD174" s="117" t="str">
        <f t="shared" si="41"/>
        <v>_CAS</v>
      </c>
      <c r="AE174" s="117" t="str">
        <f t="shared" si="42"/>
        <v/>
      </c>
      <c r="AF174" s="117" t="str">
        <f>IF(LEN(A174)&gt;1,IF(COUNTIFS($AE$6:AE$503,LEFT(AE174,250))&gt;1,"Duplicate entry: you have two rows for the same substance and year",""),"")</f>
        <v/>
      </c>
      <c r="AG174" s="117" t="str">
        <f>IF(LEN(A174)&gt;0,IF(ISNUMBER(MATCH(A174,Annex_I_II_entries,0)),"","The Entry name is not within the dropdown list, make sure that you have not copied and pasted overwritting the cell format (with its correponding dropdown list) in column A"),"")</f>
        <v/>
      </c>
      <c r="AH174" s="117" t="str">
        <f t="shared" ca="1" si="43"/>
        <v/>
      </c>
      <c r="AI174" s="117" t="str">
        <f t="shared" ca="1" si="44"/>
        <v/>
      </c>
      <c r="AJ174" s="117" t="str">
        <f t="shared" si="45"/>
        <v/>
      </c>
      <c r="AK174" s="117" t="str">
        <f t="shared" si="46"/>
        <v/>
      </c>
      <c r="AL174" s="117" t="str">
        <f t="shared" si="47"/>
        <v/>
      </c>
      <c r="AM174" s="117" t="str">
        <f t="shared" si="48"/>
        <v/>
      </c>
      <c r="AN174" s="117" t="str">
        <f t="shared" si="49"/>
        <v/>
      </c>
      <c r="AO174" s="117" t="str">
        <f t="shared" si="50"/>
        <v/>
      </c>
      <c r="AP174" s="87"/>
    </row>
    <row r="175" spans="1:42" x14ac:dyDescent="0.2">
      <c r="A175" s="37"/>
      <c r="B175" s="37"/>
      <c r="C175" s="37"/>
      <c r="D175" s="64" t="str">
        <f>_xlfn.IFNA(VLOOKUP(A175,'Reference data SID'!$D$2:$Q$673,14,FALSE),"")</f>
        <v/>
      </c>
      <c r="E175" s="64" t="str">
        <f>_xlfn.IFNA(VLOOKUP(D175,'Reference data SID'!$C$3:$E$673,3,FALSE),"")</f>
        <v/>
      </c>
      <c r="F175" s="64" t="str">
        <f>_xlfn.IFNA(IF(E175=FALSE,D175,IF(ISBLANK(B175),VLOOKUP(C175,'Reference data SID'!$N:$P,3,FALSE),VLOOKUP(B175,'Reference data SID'!$M:$P,4,FALSE))),"")</f>
        <v/>
      </c>
      <c r="G175" s="64" t="str">
        <f t="shared" si="34"/>
        <v/>
      </c>
      <c r="H175" s="38" t="str">
        <f>_xlfn.IFNA(VLOOKUP(F175,'Reference data SID'!L:M,2,FALSE),"")</f>
        <v/>
      </c>
      <c r="I175" s="38" t="str">
        <f>_xlfn.IFNA(VLOOKUP(F175,'Reference data SID'!L:N,3,FALSE),"")</f>
        <v/>
      </c>
      <c r="J175" s="38" t="str">
        <f>_xlfn.IFNA(VLOOKUP(F175,'Reference data SID'!L:O,4,FALSE),"")</f>
        <v/>
      </c>
      <c r="K175" s="50"/>
      <c r="L175" s="50"/>
      <c r="M175" s="50"/>
      <c r="N175" s="50"/>
      <c r="O175" s="50"/>
      <c r="P175" s="50"/>
      <c r="Q175" s="50"/>
      <c r="R175" s="50"/>
      <c r="S175" s="50"/>
      <c r="T175" s="73" t="str">
        <f t="shared" ca="1" si="35"/>
        <v/>
      </c>
      <c r="U175" s="65" t="str">
        <f>IF(LEN(D175)=0,"",SUMIFS('1.(Optional) tonnage per use'!O$6:O$503,'1.(Optional) tonnage per use'!$G$6:$G$503,CONCATENATE(D175,F175),'1.(Optional) tonnage per use'!$N$6:$N$503,K175))</f>
        <v/>
      </c>
      <c r="V175" s="47" t="str">
        <f>IF(LEN(D175)=0,"",SUMIFS('1.(Optional) tonnage per use'!P$6:P$503,'1.(Optional) tonnage per use'!$G$6:$G$503,CONCATENATE(D175,F175),'1.(Optional) tonnage per use'!$N$6:$N$503,K175))</f>
        <v/>
      </c>
      <c r="W175" s="47" t="str">
        <f>IF(LEN(D175)=0,"",SUMIFS('1.(Optional) tonnage per use'!Q$6:Q$503,'1.(Optional) tonnage per use'!$G$6:$G$503,CONCATENATE(D175,F175),'1.(Optional) tonnage per use'!$N$6:$N$503,K175))</f>
        <v/>
      </c>
      <c r="X175" s="117" t="str">
        <f>_xlfn.IFNA(VLOOKUP(A175,'Reference data SID'!D:E,2,FALSE),"")</f>
        <v/>
      </c>
      <c r="Y175" s="117" t="str">
        <f t="shared" si="36"/>
        <v>not ok</v>
      </c>
      <c r="Z175" s="117" t="str">
        <f t="shared" si="37"/>
        <v>not ok</v>
      </c>
      <c r="AA175" s="117" t="str">
        <f t="shared" si="38"/>
        <v>ok</v>
      </c>
      <c r="AB175" s="117" t="str">
        <f t="shared" si="39"/>
        <v>not ok</v>
      </c>
      <c r="AC175" s="117" t="str">
        <f t="shared" si="40"/>
        <v>_EC</v>
      </c>
      <c r="AD175" s="117" t="str">
        <f t="shared" si="41"/>
        <v>_CAS</v>
      </c>
      <c r="AE175" s="117" t="str">
        <f t="shared" si="42"/>
        <v/>
      </c>
      <c r="AF175" s="117" t="str">
        <f>IF(LEN(A175)&gt;1,IF(COUNTIFS($AE$6:AE$503,LEFT(AE175,250))&gt;1,"Duplicate entry: you have two rows for the same substance and year",""),"")</f>
        <v/>
      </c>
      <c r="AG175" s="117" t="str">
        <f>IF(LEN(A175)&gt;0,IF(ISNUMBER(MATCH(A175,Annex_I_II_entries,0)),"","The Entry name is not within the dropdown list, make sure that you have not copied and pasted overwritting the cell format (with its correponding dropdown list) in column A"),"")</f>
        <v/>
      </c>
      <c r="AH175" s="117" t="str">
        <f t="shared" ca="1" si="43"/>
        <v/>
      </c>
      <c r="AI175" s="117" t="str">
        <f t="shared" ca="1" si="44"/>
        <v/>
      </c>
      <c r="AJ175" s="117" t="str">
        <f t="shared" si="45"/>
        <v/>
      </c>
      <c r="AK175" s="117" t="str">
        <f t="shared" si="46"/>
        <v/>
      </c>
      <c r="AL175" s="117" t="str">
        <f t="shared" si="47"/>
        <v/>
      </c>
      <c r="AM175" s="117" t="str">
        <f t="shared" si="48"/>
        <v/>
      </c>
      <c r="AN175" s="117" t="str">
        <f t="shared" si="49"/>
        <v/>
      </c>
      <c r="AO175" s="117" t="str">
        <f t="shared" si="50"/>
        <v/>
      </c>
      <c r="AP175" s="87"/>
    </row>
    <row r="176" spans="1:42" x14ac:dyDescent="0.2">
      <c r="A176" s="37"/>
      <c r="B176" s="37"/>
      <c r="C176" s="37"/>
      <c r="D176" s="64" t="str">
        <f>_xlfn.IFNA(VLOOKUP(A176,'Reference data SID'!$D$2:$Q$673,14,FALSE),"")</f>
        <v/>
      </c>
      <c r="E176" s="64" t="str">
        <f>_xlfn.IFNA(VLOOKUP(D176,'Reference data SID'!$C$3:$E$673,3,FALSE),"")</f>
        <v/>
      </c>
      <c r="F176" s="64" t="str">
        <f>_xlfn.IFNA(IF(E176=FALSE,D176,IF(ISBLANK(B176),VLOOKUP(C176,'Reference data SID'!$N:$P,3,FALSE),VLOOKUP(B176,'Reference data SID'!$M:$P,4,FALSE))),"")</f>
        <v/>
      </c>
      <c r="G176" s="64" t="str">
        <f t="shared" si="34"/>
        <v/>
      </c>
      <c r="H176" s="38" t="str">
        <f>_xlfn.IFNA(VLOOKUP(F176,'Reference data SID'!L:M,2,FALSE),"")</f>
        <v/>
      </c>
      <c r="I176" s="38" t="str">
        <f>_xlfn.IFNA(VLOOKUP(F176,'Reference data SID'!L:N,3,FALSE),"")</f>
        <v/>
      </c>
      <c r="J176" s="38" t="str">
        <f>_xlfn.IFNA(VLOOKUP(F176,'Reference data SID'!L:O,4,FALSE),"")</f>
        <v/>
      </c>
      <c r="K176" s="50"/>
      <c r="L176" s="50"/>
      <c r="M176" s="50"/>
      <c r="N176" s="50"/>
      <c r="O176" s="50"/>
      <c r="P176" s="50"/>
      <c r="Q176" s="50"/>
      <c r="R176" s="50"/>
      <c r="S176" s="50"/>
      <c r="T176" s="73" t="str">
        <f t="shared" ca="1" si="35"/>
        <v/>
      </c>
      <c r="U176" s="65" t="str">
        <f>IF(LEN(D176)=0,"",SUMIFS('1.(Optional) tonnage per use'!O$6:O$503,'1.(Optional) tonnage per use'!$G$6:$G$503,CONCATENATE(D176,F176),'1.(Optional) tonnage per use'!$N$6:$N$503,K176))</f>
        <v/>
      </c>
      <c r="V176" s="47" t="str">
        <f>IF(LEN(D176)=0,"",SUMIFS('1.(Optional) tonnage per use'!P$6:P$503,'1.(Optional) tonnage per use'!$G$6:$G$503,CONCATENATE(D176,F176),'1.(Optional) tonnage per use'!$N$6:$N$503,K176))</f>
        <v/>
      </c>
      <c r="W176" s="47" t="str">
        <f>IF(LEN(D176)=0,"",SUMIFS('1.(Optional) tonnage per use'!Q$6:Q$503,'1.(Optional) tonnage per use'!$G$6:$G$503,CONCATENATE(D176,F176),'1.(Optional) tonnage per use'!$N$6:$N$503,K176))</f>
        <v/>
      </c>
      <c r="X176" s="117" t="str">
        <f>_xlfn.IFNA(VLOOKUP(A176,'Reference data SID'!D:E,2,FALSE),"")</f>
        <v/>
      </c>
      <c r="Y176" s="117" t="str">
        <f t="shared" si="36"/>
        <v>not ok</v>
      </c>
      <c r="Z176" s="117" t="str">
        <f t="shared" si="37"/>
        <v>not ok</v>
      </c>
      <c r="AA176" s="117" t="str">
        <f t="shared" si="38"/>
        <v>ok</v>
      </c>
      <c r="AB176" s="117" t="str">
        <f t="shared" si="39"/>
        <v>not ok</v>
      </c>
      <c r="AC176" s="117" t="str">
        <f t="shared" si="40"/>
        <v>_EC</v>
      </c>
      <c r="AD176" s="117" t="str">
        <f t="shared" si="41"/>
        <v>_CAS</v>
      </c>
      <c r="AE176" s="117" t="str">
        <f t="shared" si="42"/>
        <v/>
      </c>
      <c r="AF176" s="117" t="str">
        <f>IF(LEN(A176)&gt;1,IF(COUNTIFS($AE$6:AE$503,LEFT(AE176,250))&gt;1,"Duplicate entry: you have two rows for the same substance and year",""),"")</f>
        <v/>
      </c>
      <c r="AG176" s="117" t="str">
        <f>IF(LEN(A176)&gt;0,IF(ISNUMBER(MATCH(A176,Annex_I_II_entries,0)),"","The Entry name is not within the dropdown list, make sure that you have not copied and pasted overwritting the cell format (with its correponding dropdown list) in column A"),"")</f>
        <v/>
      </c>
      <c r="AH176" s="117" t="str">
        <f t="shared" ca="1" si="43"/>
        <v/>
      </c>
      <c r="AI176" s="117" t="str">
        <f t="shared" ca="1" si="44"/>
        <v/>
      </c>
      <c r="AJ176" s="117" t="str">
        <f t="shared" si="45"/>
        <v/>
      </c>
      <c r="AK176" s="117" t="str">
        <f t="shared" si="46"/>
        <v/>
      </c>
      <c r="AL176" s="117" t="str">
        <f t="shared" si="47"/>
        <v/>
      </c>
      <c r="AM176" s="117" t="str">
        <f t="shared" si="48"/>
        <v/>
      </c>
      <c r="AN176" s="117" t="str">
        <f t="shared" si="49"/>
        <v/>
      </c>
      <c r="AO176" s="117" t="str">
        <f t="shared" si="50"/>
        <v/>
      </c>
      <c r="AP176" s="87"/>
    </row>
    <row r="177" spans="1:42" x14ac:dyDescent="0.2">
      <c r="A177" s="37"/>
      <c r="B177" s="37"/>
      <c r="C177" s="37"/>
      <c r="D177" s="64" t="str">
        <f>_xlfn.IFNA(VLOOKUP(A177,'Reference data SID'!$D$2:$Q$673,14,FALSE),"")</f>
        <v/>
      </c>
      <c r="E177" s="64" t="str">
        <f>_xlfn.IFNA(VLOOKUP(D177,'Reference data SID'!$C$3:$E$673,3,FALSE),"")</f>
        <v/>
      </c>
      <c r="F177" s="64" t="str">
        <f>_xlfn.IFNA(IF(E177=FALSE,D177,IF(ISBLANK(B177),VLOOKUP(C177,'Reference data SID'!$N:$P,3,FALSE),VLOOKUP(B177,'Reference data SID'!$M:$P,4,FALSE))),"")</f>
        <v/>
      </c>
      <c r="G177" s="64" t="str">
        <f t="shared" si="34"/>
        <v/>
      </c>
      <c r="H177" s="38" t="str">
        <f>_xlfn.IFNA(VLOOKUP(F177,'Reference data SID'!L:M,2,FALSE),"")</f>
        <v/>
      </c>
      <c r="I177" s="38" t="str">
        <f>_xlfn.IFNA(VLOOKUP(F177,'Reference data SID'!L:N,3,FALSE),"")</f>
        <v/>
      </c>
      <c r="J177" s="38" t="str">
        <f>_xlfn.IFNA(VLOOKUP(F177,'Reference data SID'!L:O,4,FALSE),"")</f>
        <v/>
      </c>
      <c r="K177" s="50"/>
      <c r="L177" s="50"/>
      <c r="M177" s="50"/>
      <c r="N177" s="50"/>
      <c r="O177" s="50"/>
      <c r="P177" s="50"/>
      <c r="Q177" s="50"/>
      <c r="R177" s="50"/>
      <c r="S177" s="50"/>
      <c r="T177" s="73" t="str">
        <f t="shared" ca="1" si="35"/>
        <v/>
      </c>
      <c r="U177" s="65" t="str">
        <f>IF(LEN(D177)=0,"",SUMIFS('1.(Optional) tonnage per use'!O$6:O$503,'1.(Optional) tonnage per use'!$G$6:$G$503,CONCATENATE(D177,F177),'1.(Optional) tonnage per use'!$N$6:$N$503,K177))</f>
        <v/>
      </c>
      <c r="V177" s="47" t="str">
        <f>IF(LEN(D177)=0,"",SUMIFS('1.(Optional) tonnage per use'!P$6:P$503,'1.(Optional) tonnage per use'!$G$6:$G$503,CONCATENATE(D177,F177),'1.(Optional) tonnage per use'!$N$6:$N$503,K177))</f>
        <v/>
      </c>
      <c r="W177" s="47" t="str">
        <f>IF(LEN(D177)=0,"",SUMIFS('1.(Optional) tonnage per use'!Q$6:Q$503,'1.(Optional) tonnage per use'!$G$6:$G$503,CONCATENATE(D177,F177),'1.(Optional) tonnage per use'!$N$6:$N$503,K177))</f>
        <v/>
      </c>
      <c r="X177" s="117" t="str">
        <f>_xlfn.IFNA(VLOOKUP(A177,'Reference data SID'!D:E,2,FALSE),"")</f>
        <v/>
      </c>
      <c r="Y177" s="117" t="str">
        <f t="shared" si="36"/>
        <v>not ok</v>
      </c>
      <c r="Z177" s="117" t="str">
        <f t="shared" si="37"/>
        <v>not ok</v>
      </c>
      <c r="AA177" s="117" t="str">
        <f t="shared" si="38"/>
        <v>ok</v>
      </c>
      <c r="AB177" s="117" t="str">
        <f t="shared" si="39"/>
        <v>not ok</v>
      </c>
      <c r="AC177" s="117" t="str">
        <f t="shared" si="40"/>
        <v>_EC</v>
      </c>
      <c r="AD177" s="117" t="str">
        <f t="shared" si="41"/>
        <v>_CAS</v>
      </c>
      <c r="AE177" s="117" t="str">
        <f t="shared" si="42"/>
        <v/>
      </c>
      <c r="AF177" s="117" t="str">
        <f>IF(LEN(A177)&gt;1,IF(COUNTIFS($AE$6:AE$503,LEFT(AE177,250))&gt;1,"Duplicate entry: you have two rows for the same substance and year",""),"")</f>
        <v/>
      </c>
      <c r="AG177" s="117" t="str">
        <f>IF(LEN(A177)&gt;0,IF(ISNUMBER(MATCH(A177,Annex_I_II_entries,0)),"","The Entry name is not within the dropdown list, make sure that you have not copied and pasted overwritting the cell format (with its correponding dropdown list) in column A"),"")</f>
        <v/>
      </c>
      <c r="AH177" s="117" t="str">
        <f t="shared" ca="1" si="43"/>
        <v/>
      </c>
      <c r="AI177" s="117" t="str">
        <f t="shared" ca="1" si="44"/>
        <v/>
      </c>
      <c r="AJ177" s="117" t="str">
        <f t="shared" si="45"/>
        <v/>
      </c>
      <c r="AK177" s="117" t="str">
        <f t="shared" si="46"/>
        <v/>
      </c>
      <c r="AL177" s="117" t="str">
        <f t="shared" si="47"/>
        <v/>
      </c>
      <c r="AM177" s="117" t="str">
        <f t="shared" si="48"/>
        <v/>
      </c>
      <c r="AN177" s="117" t="str">
        <f t="shared" si="49"/>
        <v/>
      </c>
      <c r="AO177" s="117" t="str">
        <f t="shared" si="50"/>
        <v/>
      </c>
      <c r="AP177" s="87"/>
    </row>
    <row r="178" spans="1:42" x14ac:dyDescent="0.2">
      <c r="A178" s="37"/>
      <c r="B178" s="37"/>
      <c r="C178" s="37"/>
      <c r="D178" s="64" t="str">
        <f>_xlfn.IFNA(VLOOKUP(A178,'Reference data SID'!$D$2:$Q$673,14,FALSE),"")</f>
        <v/>
      </c>
      <c r="E178" s="64" t="str">
        <f>_xlfn.IFNA(VLOOKUP(D178,'Reference data SID'!$C$3:$E$673,3,FALSE),"")</f>
        <v/>
      </c>
      <c r="F178" s="64" t="str">
        <f>_xlfn.IFNA(IF(E178=FALSE,D178,IF(ISBLANK(B178),VLOOKUP(C178,'Reference data SID'!$N:$P,3,FALSE),VLOOKUP(B178,'Reference data SID'!$M:$P,4,FALSE))),"")</f>
        <v/>
      </c>
      <c r="G178" s="64" t="str">
        <f t="shared" si="34"/>
        <v/>
      </c>
      <c r="H178" s="38" t="str">
        <f>_xlfn.IFNA(VLOOKUP(F178,'Reference data SID'!L:M,2,FALSE),"")</f>
        <v/>
      </c>
      <c r="I178" s="38" t="str">
        <f>_xlfn.IFNA(VLOOKUP(F178,'Reference data SID'!L:N,3,FALSE),"")</f>
        <v/>
      </c>
      <c r="J178" s="38" t="str">
        <f>_xlfn.IFNA(VLOOKUP(F178,'Reference data SID'!L:O,4,FALSE),"")</f>
        <v/>
      </c>
      <c r="K178" s="50"/>
      <c r="L178" s="50"/>
      <c r="M178" s="50"/>
      <c r="N178" s="50"/>
      <c r="O178" s="50"/>
      <c r="P178" s="50"/>
      <c r="Q178" s="50"/>
      <c r="R178" s="50"/>
      <c r="S178" s="50"/>
      <c r="T178" s="73" t="str">
        <f t="shared" ca="1" si="35"/>
        <v/>
      </c>
      <c r="U178" s="65" t="str">
        <f>IF(LEN(D178)=0,"",SUMIFS('1.(Optional) tonnage per use'!O$6:O$503,'1.(Optional) tonnage per use'!$G$6:$G$503,CONCATENATE(D178,F178),'1.(Optional) tonnage per use'!$N$6:$N$503,K178))</f>
        <v/>
      </c>
      <c r="V178" s="47" t="str">
        <f>IF(LEN(D178)=0,"",SUMIFS('1.(Optional) tonnage per use'!P$6:P$503,'1.(Optional) tonnage per use'!$G$6:$G$503,CONCATENATE(D178,F178),'1.(Optional) tonnage per use'!$N$6:$N$503,K178))</f>
        <v/>
      </c>
      <c r="W178" s="47" t="str">
        <f>IF(LEN(D178)=0,"",SUMIFS('1.(Optional) tonnage per use'!Q$6:Q$503,'1.(Optional) tonnage per use'!$G$6:$G$503,CONCATENATE(D178,F178),'1.(Optional) tonnage per use'!$N$6:$N$503,K178))</f>
        <v/>
      </c>
      <c r="X178" s="117" t="str">
        <f>_xlfn.IFNA(VLOOKUP(A178,'Reference data SID'!D:E,2,FALSE),"")</f>
        <v/>
      </c>
      <c r="Y178" s="117" t="str">
        <f t="shared" si="36"/>
        <v>not ok</v>
      </c>
      <c r="Z178" s="117" t="str">
        <f t="shared" si="37"/>
        <v>not ok</v>
      </c>
      <c r="AA178" s="117" t="str">
        <f t="shared" si="38"/>
        <v>ok</v>
      </c>
      <c r="AB178" s="117" t="str">
        <f t="shared" si="39"/>
        <v>not ok</v>
      </c>
      <c r="AC178" s="117" t="str">
        <f t="shared" si="40"/>
        <v>_EC</v>
      </c>
      <c r="AD178" s="117" t="str">
        <f t="shared" si="41"/>
        <v>_CAS</v>
      </c>
      <c r="AE178" s="117" t="str">
        <f t="shared" si="42"/>
        <v/>
      </c>
      <c r="AF178" s="117" t="str">
        <f>IF(LEN(A178)&gt;1,IF(COUNTIFS($AE$6:AE$503,LEFT(AE178,250))&gt;1,"Duplicate entry: you have two rows for the same substance and year",""),"")</f>
        <v/>
      </c>
      <c r="AG178" s="117" t="str">
        <f>IF(LEN(A178)&gt;0,IF(ISNUMBER(MATCH(A178,Annex_I_II_entries,0)),"","The Entry name is not within the dropdown list, make sure that you have not copied and pasted overwritting the cell format (with its correponding dropdown list) in column A"),"")</f>
        <v/>
      </c>
      <c r="AH178" s="117" t="str">
        <f t="shared" ca="1" si="43"/>
        <v/>
      </c>
      <c r="AI178" s="117" t="str">
        <f t="shared" ca="1" si="44"/>
        <v/>
      </c>
      <c r="AJ178" s="117" t="str">
        <f t="shared" si="45"/>
        <v/>
      </c>
      <c r="AK178" s="117" t="str">
        <f t="shared" si="46"/>
        <v/>
      </c>
      <c r="AL178" s="117" t="str">
        <f t="shared" si="47"/>
        <v/>
      </c>
      <c r="AM178" s="117" t="str">
        <f t="shared" si="48"/>
        <v/>
      </c>
      <c r="AN178" s="117" t="str">
        <f t="shared" si="49"/>
        <v/>
      </c>
      <c r="AO178" s="117" t="str">
        <f t="shared" si="50"/>
        <v/>
      </c>
      <c r="AP178" s="87"/>
    </row>
    <row r="179" spans="1:42" x14ac:dyDescent="0.2">
      <c r="A179" s="37"/>
      <c r="B179" s="37"/>
      <c r="C179" s="37"/>
      <c r="D179" s="64" t="str">
        <f>_xlfn.IFNA(VLOOKUP(A179,'Reference data SID'!$D$2:$Q$673,14,FALSE),"")</f>
        <v/>
      </c>
      <c r="E179" s="64" t="str">
        <f>_xlfn.IFNA(VLOOKUP(D179,'Reference data SID'!$C$3:$E$673,3,FALSE),"")</f>
        <v/>
      </c>
      <c r="F179" s="64" t="str">
        <f>_xlfn.IFNA(IF(E179=FALSE,D179,IF(ISBLANK(B179),VLOOKUP(C179,'Reference data SID'!$N:$P,3,FALSE),VLOOKUP(B179,'Reference data SID'!$M:$P,4,FALSE))),"")</f>
        <v/>
      </c>
      <c r="G179" s="64" t="str">
        <f t="shared" si="34"/>
        <v/>
      </c>
      <c r="H179" s="38" t="str">
        <f>_xlfn.IFNA(VLOOKUP(F179,'Reference data SID'!L:M,2,FALSE),"")</f>
        <v/>
      </c>
      <c r="I179" s="38" t="str">
        <f>_xlfn.IFNA(VLOOKUP(F179,'Reference data SID'!L:N,3,FALSE),"")</f>
        <v/>
      </c>
      <c r="J179" s="38" t="str">
        <f>_xlfn.IFNA(VLOOKUP(F179,'Reference data SID'!L:O,4,FALSE),"")</f>
        <v/>
      </c>
      <c r="K179" s="50"/>
      <c r="L179" s="50"/>
      <c r="M179" s="50"/>
      <c r="N179" s="50"/>
      <c r="O179" s="50"/>
      <c r="P179" s="50"/>
      <c r="Q179" s="50"/>
      <c r="R179" s="50"/>
      <c r="S179" s="50"/>
      <c r="T179" s="73" t="str">
        <f t="shared" ca="1" si="35"/>
        <v/>
      </c>
      <c r="U179" s="65" t="str">
        <f>IF(LEN(D179)=0,"",SUMIFS('1.(Optional) tonnage per use'!O$6:O$503,'1.(Optional) tonnage per use'!$G$6:$G$503,CONCATENATE(D179,F179),'1.(Optional) tonnage per use'!$N$6:$N$503,K179))</f>
        <v/>
      </c>
      <c r="V179" s="47" t="str">
        <f>IF(LEN(D179)=0,"",SUMIFS('1.(Optional) tonnage per use'!P$6:P$503,'1.(Optional) tonnage per use'!$G$6:$G$503,CONCATENATE(D179,F179),'1.(Optional) tonnage per use'!$N$6:$N$503,K179))</f>
        <v/>
      </c>
      <c r="W179" s="47" t="str">
        <f>IF(LEN(D179)=0,"",SUMIFS('1.(Optional) tonnage per use'!Q$6:Q$503,'1.(Optional) tonnage per use'!$G$6:$G$503,CONCATENATE(D179,F179),'1.(Optional) tonnage per use'!$N$6:$N$503,K179))</f>
        <v/>
      </c>
      <c r="X179" s="117" t="str">
        <f>_xlfn.IFNA(VLOOKUP(A179,'Reference data SID'!D:E,2,FALSE),"")</f>
        <v/>
      </c>
      <c r="Y179" s="117" t="str">
        <f t="shared" si="36"/>
        <v>not ok</v>
      </c>
      <c r="Z179" s="117" t="str">
        <f t="shared" si="37"/>
        <v>not ok</v>
      </c>
      <c r="AA179" s="117" t="str">
        <f t="shared" si="38"/>
        <v>ok</v>
      </c>
      <c r="AB179" s="117" t="str">
        <f t="shared" si="39"/>
        <v>not ok</v>
      </c>
      <c r="AC179" s="117" t="str">
        <f t="shared" si="40"/>
        <v>_EC</v>
      </c>
      <c r="AD179" s="117" t="str">
        <f t="shared" si="41"/>
        <v>_CAS</v>
      </c>
      <c r="AE179" s="117" t="str">
        <f t="shared" si="42"/>
        <v/>
      </c>
      <c r="AF179" s="117" t="str">
        <f>IF(LEN(A179)&gt;1,IF(COUNTIFS($AE$6:AE$503,LEFT(AE179,250))&gt;1,"Duplicate entry: you have two rows for the same substance and year",""),"")</f>
        <v/>
      </c>
      <c r="AG179" s="117" t="str">
        <f>IF(LEN(A179)&gt;0,IF(ISNUMBER(MATCH(A179,Annex_I_II_entries,0)),"","The Entry name is not within the dropdown list, make sure that you have not copied and pasted overwritting the cell format (with its correponding dropdown list) in column A"),"")</f>
        <v/>
      </c>
      <c r="AH179" s="117" t="str">
        <f t="shared" ca="1" si="43"/>
        <v/>
      </c>
      <c r="AI179" s="117" t="str">
        <f t="shared" ca="1" si="44"/>
        <v/>
      </c>
      <c r="AJ179" s="117" t="str">
        <f t="shared" si="45"/>
        <v/>
      </c>
      <c r="AK179" s="117" t="str">
        <f t="shared" si="46"/>
        <v/>
      </c>
      <c r="AL179" s="117" t="str">
        <f t="shared" si="47"/>
        <v/>
      </c>
      <c r="AM179" s="117" t="str">
        <f t="shared" si="48"/>
        <v/>
      </c>
      <c r="AN179" s="117" t="str">
        <f t="shared" si="49"/>
        <v/>
      </c>
      <c r="AO179" s="117" t="str">
        <f t="shared" si="50"/>
        <v/>
      </c>
      <c r="AP179" s="87"/>
    </row>
    <row r="180" spans="1:42" x14ac:dyDescent="0.2">
      <c r="A180" s="37"/>
      <c r="B180" s="37"/>
      <c r="C180" s="37"/>
      <c r="D180" s="64" t="str">
        <f>_xlfn.IFNA(VLOOKUP(A180,'Reference data SID'!$D$2:$Q$673,14,FALSE),"")</f>
        <v/>
      </c>
      <c r="E180" s="64" t="str">
        <f>_xlfn.IFNA(VLOOKUP(D180,'Reference data SID'!$C$3:$E$673,3,FALSE),"")</f>
        <v/>
      </c>
      <c r="F180" s="64" t="str">
        <f>_xlfn.IFNA(IF(E180=FALSE,D180,IF(ISBLANK(B180),VLOOKUP(C180,'Reference data SID'!$N:$P,3,FALSE),VLOOKUP(B180,'Reference data SID'!$M:$P,4,FALSE))),"")</f>
        <v/>
      </c>
      <c r="G180" s="64" t="str">
        <f t="shared" si="34"/>
        <v/>
      </c>
      <c r="H180" s="38" t="str">
        <f>_xlfn.IFNA(VLOOKUP(F180,'Reference data SID'!L:M,2,FALSE),"")</f>
        <v/>
      </c>
      <c r="I180" s="38" t="str">
        <f>_xlfn.IFNA(VLOOKUP(F180,'Reference data SID'!L:N,3,FALSE),"")</f>
        <v/>
      </c>
      <c r="J180" s="38" t="str">
        <f>_xlfn.IFNA(VLOOKUP(F180,'Reference data SID'!L:O,4,FALSE),"")</f>
        <v/>
      </c>
      <c r="K180" s="50"/>
      <c r="L180" s="50"/>
      <c r="M180" s="50"/>
      <c r="N180" s="50"/>
      <c r="O180" s="50"/>
      <c r="P180" s="50"/>
      <c r="Q180" s="50"/>
      <c r="R180" s="50"/>
      <c r="S180" s="50"/>
      <c r="T180" s="73" t="str">
        <f t="shared" ca="1" si="35"/>
        <v/>
      </c>
      <c r="U180" s="65" t="str">
        <f>IF(LEN(D180)=0,"",SUMIFS('1.(Optional) tonnage per use'!O$6:O$503,'1.(Optional) tonnage per use'!$G$6:$G$503,CONCATENATE(D180,F180),'1.(Optional) tonnage per use'!$N$6:$N$503,K180))</f>
        <v/>
      </c>
      <c r="V180" s="47" t="str">
        <f>IF(LEN(D180)=0,"",SUMIFS('1.(Optional) tonnage per use'!P$6:P$503,'1.(Optional) tonnage per use'!$G$6:$G$503,CONCATENATE(D180,F180),'1.(Optional) tonnage per use'!$N$6:$N$503,K180))</f>
        <v/>
      </c>
      <c r="W180" s="47" t="str">
        <f>IF(LEN(D180)=0,"",SUMIFS('1.(Optional) tonnage per use'!Q$6:Q$503,'1.(Optional) tonnage per use'!$G$6:$G$503,CONCATENATE(D180,F180),'1.(Optional) tonnage per use'!$N$6:$N$503,K180))</f>
        <v/>
      </c>
      <c r="X180" s="117" t="str">
        <f>_xlfn.IFNA(VLOOKUP(A180,'Reference data SID'!D:E,2,FALSE),"")</f>
        <v/>
      </c>
      <c r="Y180" s="117" t="str">
        <f t="shared" si="36"/>
        <v>not ok</v>
      </c>
      <c r="Z180" s="117" t="str">
        <f t="shared" si="37"/>
        <v>not ok</v>
      </c>
      <c r="AA180" s="117" t="str">
        <f t="shared" si="38"/>
        <v>ok</v>
      </c>
      <c r="AB180" s="117" t="str">
        <f t="shared" si="39"/>
        <v>not ok</v>
      </c>
      <c r="AC180" s="117" t="str">
        <f t="shared" si="40"/>
        <v>_EC</v>
      </c>
      <c r="AD180" s="117" t="str">
        <f t="shared" si="41"/>
        <v>_CAS</v>
      </c>
      <c r="AE180" s="117" t="str">
        <f t="shared" si="42"/>
        <v/>
      </c>
      <c r="AF180" s="117" t="str">
        <f>IF(LEN(A180)&gt;1,IF(COUNTIFS($AE$6:AE$503,LEFT(AE180,250))&gt;1,"Duplicate entry: you have two rows for the same substance and year",""),"")</f>
        <v/>
      </c>
      <c r="AG180" s="117" t="str">
        <f>IF(LEN(A180)&gt;0,IF(ISNUMBER(MATCH(A180,Annex_I_II_entries,0)),"","The Entry name is not within the dropdown list, make sure that you have not copied and pasted overwritting the cell format (with its correponding dropdown list) in column A"),"")</f>
        <v/>
      </c>
      <c r="AH180" s="117" t="str">
        <f t="shared" ca="1" si="43"/>
        <v/>
      </c>
      <c r="AI180" s="117" t="str">
        <f t="shared" ca="1" si="44"/>
        <v/>
      </c>
      <c r="AJ180" s="117" t="str">
        <f t="shared" si="45"/>
        <v/>
      </c>
      <c r="AK180" s="117" t="str">
        <f t="shared" si="46"/>
        <v/>
      </c>
      <c r="AL180" s="117" t="str">
        <f t="shared" si="47"/>
        <v/>
      </c>
      <c r="AM180" s="117" t="str">
        <f t="shared" si="48"/>
        <v/>
      </c>
      <c r="AN180" s="117" t="str">
        <f t="shared" si="49"/>
        <v/>
      </c>
      <c r="AO180" s="117" t="str">
        <f t="shared" si="50"/>
        <v/>
      </c>
      <c r="AP180" s="87"/>
    </row>
    <row r="181" spans="1:42" x14ac:dyDescent="0.2">
      <c r="A181" s="37"/>
      <c r="B181" s="37"/>
      <c r="C181" s="37"/>
      <c r="D181" s="64" t="str">
        <f>_xlfn.IFNA(VLOOKUP(A181,'Reference data SID'!$D$2:$Q$673,14,FALSE),"")</f>
        <v/>
      </c>
      <c r="E181" s="64" t="str">
        <f>_xlfn.IFNA(VLOOKUP(D181,'Reference data SID'!$C$3:$E$673,3,FALSE),"")</f>
        <v/>
      </c>
      <c r="F181" s="64" t="str">
        <f>_xlfn.IFNA(IF(E181=FALSE,D181,IF(ISBLANK(B181),VLOOKUP(C181,'Reference data SID'!$N:$P,3,FALSE),VLOOKUP(B181,'Reference data SID'!$M:$P,4,FALSE))),"")</f>
        <v/>
      </c>
      <c r="G181" s="64" t="str">
        <f t="shared" si="34"/>
        <v/>
      </c>
      <c r="H181" s="38" t="str">
        <f>_xlfn.IFNA(VLOOKUP(F181,'Reference data SID'!L:M,2,FALSE),"")</f>
        <v/>
      </c>
      <c r="I181" s="38" t="str">
        <f>_xlfn.IFNA(VLOOKUP(F181,'Reference data SID'!L:N,3,FALSE),"")</f>
        <v/>
      </c>
      <c r="J181" s="38" t="str">
        <f>_xlfn.IFNA(VLOOKUP(F181,'Reference data SID'!L:O,4,FALSE),"")</f>
        <v/>
      </c>
      <c r="K181" s="50"/>
      <c r="L181" s="50"/>
      <c r="M181" s="50"/>
      <c r="N181" s="50"/>
      <c r="O181" s="50"/>
      <c r="P181" s="50"/>
      <c r="Q181" s="50"/>
      <c r="R181" s="50"/>
      <c r="S181" s="50"/>
      <c r="T181" s="73" t="str">
        <f t="shared" ca="1" si="35"/>
        <v/>
      </c>
      <c r="U181" s="65" t="str">
        <f>IF(LEN(D181)=0,"",SUMIFS('1.(Optional) tonnage per use'!O$6:O$503,'1.(Optional) tonnage per use'!$G$6:$G$503,CONCATENATE(D181,F181),'1.(Optional) tonnage per use'!$N$6:$N$503,K181))</f>
        <v/>
      </c>
      <c r="V181" s="47" t="str">
        <f>IF(LEN(D181)=0,"",SUMIFS('1.(Optional) tonnage per use'!P$6:P$503,'1.(Optional) tonnage per use'!$G$6:$G$503,CONCATENATE(D181,F181),'1.(Optional) tonnage per use'!$N$6:$N$503,K181))</f>
        <v/>
      </c>
      <c r="W181" s="47" t="str">
        <f>IF(LEN(D181)=0,"",SUMIFS('1.(Optional) tonnage per use'!Q$6:Q$503,'1.(Optional) tonnage per use'!$G$6:$G$503,CONCATENATE(D181,F181),'1.(Optional) tonnage per use'!$N$6:$N$503,K181))</f>
        <v/>
      </c>
      <c r="X181" s="117" t="str">
        <f>_xlfn.IFNA(VLOOKUP(A181,'Reference data SID'!D:E,2,FALSE),"")</f>
        <v/>
      </c>
      <c r="Y181" s="117" t="str">
        <f t="shared" si="36"/>
        <v>not ok</v>
      </c>
      <c r="Z181" s="117" t="str">
        <f t="shared" si="37"/>
        <v>not ok</v>
      </c>
      <c r="AA181" s="117" t="str">
        <f t="shared" si="38"/>
        <v>ok</v>
      </c>
      <c r="AB181" s="117" t="str">
        <f t="shared" si="39"/>
        <v>not ok</v>
      </c>
      <c r="AC181" s="117" t="str">
        <f t="shared" si="40"/>
        <v>_EC</v>
      </c>
      <c r="AD181" s="117" t="str">
        <f t="shared" si="41"/>
        <v>_CAS</v>
      </c>
      <c r="AE181" s="117" t="str">
        <f t="shared" si="42"/>
        <v/>
      </c>
      <c r="AF181" s="117" t="str">
        <f>IF(LEN(A181)&gt;1,IF(COUNTIFS($AE$6:AE$503,LEFT(AE181,250))&gt;1,"Duplicate entry: you have two rows for the same substance and year",""),"")</f>
        <v/>
      </c>
      <c r="AG181" s="117" t="str">
        <f>IF(LEN(A181)&gt;0,IF(ISNUMBER(MATCH(A181,Annex_I_II_entries,0)),"","The Entry name is not within the dropdown list, make sure that you have not copied and pasted overwritting the cell format (with its correponding dropdown list) in column A"),"")</f>
        <v/>
      </c>
      <c r="AH181" s="117" t="str">
        <f t="shared" ca="1" si="43"/>
        <v/>
      </c>
      <c r="AI181" s="117" t="str">
        <f t="shared" ca="1" si="44"/>
        <v/>
      </c>
      <c r="AJ181" s="117" t="str">
        <f t="shared" si="45"/>
        <v/>
      </c>
      <c r="AK181" s="117" t="str">
        <f t="shared" si="46"/>
        <v/>
      </c>
      <c r="AL181" s="117" t="str">
        <f t="shared" si="47"/>
        <v/>
      </c>
      <c r="AM181" s="117" t="str">
        <f t="shared" si="48"/>
        <v/>
      </c>
      <c r="AN181" s="117" t="str">
        <f t="shared" si="49"/>
        <v/>
      </c>
      <c r="AO181" s="117" t="str">
        <f t="shared" si="50"/>
        <v/>
      </c>
      <c r="AP181" s="87"/>
    </row>
    <row r="182" spans="1:42" x14ac:dyDescent="0.2">
      <c r="A182" s="37"/>
      <c r="B182" s="37"/>
      <c r="C182" s="37"/>
      <c r="D182" s="64" t="str">
        <f>_xlfn.IFNA(VLOOKUP(A182,'Reference data SID'!$D$2:$Q$673,14,FALSE),"")</f>
        <v/>
      </c>
      <c r="E182" s="64" t="str">
        <f>_xlfn.IFNA(VLOOKUP(D182,'Reference data SID'!$C$3:$E$673,3,FALSE),"")</f>
        <v/>
      </c>
      <c r="F182" s="64" t="str">
        <f>_xlfn.IFNA(IF(E182=FALSE,D182,IF(ISBLANK(B182),VLOOKUP(C182,'Reference data SID'!$N:$P,3,FALSE),VLOOKUP(B182,'Reference data SID'!$M:$P,4,FALSE))),"")</f>
        <v/>
      </c>
      <c r="G182" s="64" t="str">
        <f t="shared" si="34"/>
        <v/>
      </c>
      <c r="H182" s="38" t="str">
        <f>_xlfn.IFNA(VLOOKUP(F182,'Reference data SID'!L:M,2,FALSE),"")</f>
        <v/>
      </c>
      <c r="I182" s="38" t="str">
        <f>_xlfn.IFNA(VLOOKUP(F182,'Reference data SID'!L:N,3,FALSE),"")</f>
        <v/>
      </c>
      <c r="J182" s="38" t="str">
        <f>_xlfn.IFNA(VLOOKUP(F182,'Reference data SID'!L:O,4,FALSE),"")</f>
        <v/>
      </c>
      <c r="K182" s="50"/>
      <c r="L182" s="50"/>
      <c r="M182" s="50"/>
      <c r="N182" s="50"/>
      <c r="O182" s="50"/>
      <c r="P182" s="50"/>
      <c r="Q182" s="50"/>
      <c r="R182" s="50"/>
      <c r="S182" s="50"/>
      <c r="T182" s="73" t="str">
        <f t="shared" ca="1" si="35"/>
        <v/>
      </c>
      <c r="U182" s="65" t="str">
        <f>IF(LEN(D182)=0,"",SUMIFS('1.(Optional) tonnage per use'!O$6:O$503,'1.(Optional) tonnage per use'!$G$6:$G$503,CONCATENATE(D182,F182),'1.(Optional) tonnage per use'!$N$6:$N$503,K182))</f>
        <v/>
      </c>
      <c r="V182" s="47" t="str">
        <f>IF(LEN(D182)=0,"",SUMIFS('1.(Optional) tonnage per use'!P$6:P$503,'1.(Optional) tonnage per use'!$G$6:$G$503,CONCATENATE(D182,F182),'1.(Optional) tonnage per use'!$N$6:$N$503,K182))</f>
        <v/>
      </c>
      <c r="W182" s="47" t="str">
        <f>IF(LEN(D182)=0,"",SUMIFS('1.(Optional) tonnage per use'!Q$6:Q$503,'1.(Optional) tonnage per use'!$G$6:$G$503,CONCATENATE(D182,F182),'1.(Optional) tonnage per use'!$N$6:$N$503,K182))</f>
        <v/>
      </c>
      <c r="X182" s="117" t="str">
        <f>_xlfn.IFNA(VLOOKUP(A182,'Reference data SID'!D:E,2,FALSE),"")</f>
        <v/>
      </c>
      <c r="Y182" s="117" t="str">
        <f t="shared" si="36"/>
        <v>not ok</v>
      </c>
      <c r="Z182" s="117" t="str">
        <f t="shared" si="37"/>
        <v>not ok</v>
      </c>
      <c r="AA182" s="117" t="str">
        <f t="shared" si="38"/>
        <v>ok</v>
      </c>
      <c r="AB182" s="117" t="str">
        <f t="shared" si="39"/>
        <v>not ok</v>
      </c>
      <c r="AC182" s="117" t="str">
        <f t="shared" si="40"/>
        <v>_EC</v>
      </c>
      <c r="AD182" s="117" t="str">
        <f t="shared" si="41"/>
        <v>_CAS</v>
      </c>
      <c r="AE182" s="117" t="str">
        <f t="shared" si="42"/>
        <v/>
      </c>
      <c r="AF182" s="117" t="str">
        <f>IF(LEN(A182)&gt;1,IF(COUNTIFS($AE$6:AE$503,LEFT(AE182,250))&gt;1,"Duplicate entry: you have two rows for the same substance and year",""),"")</f>
        <v/>
      </c>
      <c r="AG182" s="117" t="str">
        <f>IF(LEN(A182)&gt;0,IF(ISNUMBER(MATCH(A182,Annex_I_II_entries,0)),"","The Entry name is not within the dropdown list, make sure that you have not copied and pasted overwritting the cell format (with its correponding dropdown list) in column A"),"")</f>
        <v/>
      </c>
      <c r="AH182" s="117" t="str">
        <f t="shared" ca="1" si="43"/>
        <v/>
      </c>
      <c r="AI182" s="117" t="str">
        <f t="shared" ca="1" si="44"/>
        <v/>
      </c>
      <c r="AJ182" s="117" t="str">
        <f t="shared" si="45"/>
        <v/>
      </c>
      <c r="AK182" s="117" t="str">
        <f t="shared" si="46"/>
        <v/>
      </c>
      <c r="AL182" s="117" t="str">
        <f t="shared" si="47"/>
        <v/>
      </c>
      <c r="AM182" s="117" t="str">
        <f t="shared" si="48"/>
        <v/>
      </c>
      <c r="AN182" s="117" t="str">
        <f t="shared" si="49"/>
        <v/>
      </c>
      <c r="AO182" s="117" t="str">
        <f t="shared" si="50"/>
        <v/>
      </c>
      <c r="AP182" s="87"/>
    </row>
    <row r="183" spans="1:42" x14ac:dyDescent="0.2">
      <c r="A183" s="37"/>
      <c r="B183" s="37"/>
      <c r="C183" s="37"/>
      <c r="D183" s="64" t="str">
        <f>_xlfn.IFNA(VLOOKUP(A183,'Reference data SID'!$D$2:$Q$673,14,FALSE),"")</f>
        <v/>
      </c>
      <c r="E183" s="64" t="str">
        <f>_xlfn.IFNA(VLOOKUP(D183,'Reference data SID'!$C$3:$E$673,3,FALSE),"")</f>
        <v/>
      </c>
      <c r="F183" s="64" t="str">
        <f>_xlfn.IFNA(IF(E183=FALSE,D183,IF(ISBLANK(B183),VLOOKUP(C183,'Reference data SID'!$N:$P,3,FALSE),VLOOKUP(B183,'Reference data SID'!$M:$P,4,FALSE))),"")</f>
        <v/>
      </c>
      <c r="G183" s="64" t="str">
        <f t="shared" si="34"/>
        <v/>
      </c>
      <c r="H183" s="38" t="str">
        <f>_xlfn.IFNA(VLOOKUP(F183,'Reference data SID'!L:M,2,FALSE),"")</f>
        <v/>
      </c>
      <c r="I183" s="38" t="str">
        <f>_xlfn.IFNA(VLOOKUP(F183,'Reference data SID'!L:N,3,FALSE),"")</f>
        <v/>
      </c>
      <c r="J183" s="38" t="str">
        <f>_xlfn.IFNA(VLOOKUP(F183,'Reference data SID'!L:O,4,FALSE),"")</f>
        <v/>
      </c>
      <c r="K183" s="50"/>
      <c r="L183" s="50"/>
      <c r="M183" s="50"/>
      <c r="N183" s="50"/>
      <c r="O183" s="50"/>
      <c r="P183" s="50"/>
      <c r="Q183" s="50"/>
      <c r="R183" s="50"/>
      <c r="S183" s="50"/>
      <c r="T183" s="73" t="str">
        <f t="shared" ca="1" si="35"/>
        <v/>
      </c>
      <c r="U183" s="65" t="str">
        <f>IF(LEN(D183)=0,"",SUMIFS('1.(Optional) tonnage per use'!O$6:O$503,'1.(Optional) tonnage per use'!$G$6:$G$503,CONCATENATE(D183,F183),'1.(Optional) tonnage per use'!$N$6:$N$503,K183))</f>
        <v/>
      </c>
      <c r="V183" s="47" t="str">
        <f>IF(LEN(D183)=0,"",SUMIFS('1.(Optional) tonnage per use'!P$6:P$503,'1.(Optional) tonnage per use'!$G$6:$G$503,CONCATENATE(D183,F183),'1.(Optional) tonnage per use'!$N$6:$N$503,K183))</f>
        <v/>
      </c>
      <c r="W183" s="47" t="str">
        <f>IF(LEN(D183)=0,"",SUMIFS('1.(Optional) tonnage per use'!Q$6:Q$503,'1.(Optional) tonnage per use'!$G$6:$G$503,CONCATENATE(D183,F183),'1.(Optional) tonnage per use'!$N$6:$N$503,K183))</f>
        <v/>
      </c>
      <c r="X183" s="117" t="str">
        <f>_xlfn.IFNA(VLOOKUP(A183,'Reference data SID'!D:E,2,FALSE),"")</f>
        <v/>
      </c>
      <c r="Y183" s="117" t="str">
        <f t="shared" si="36"/>
        <v>not ok</v>
      </c>
      <c r="Z183" s="117" t="str">
        <f t="shared" si="37"/>
        <v>not ok</v>
      </c>
      <c r="AA183" s="117" t="str">
        <f t="shared" si="38"/>
        <v>ok</v>
      </c>
      <c r="AB183" s="117" t="str">
        <f t="shared" si="39"/>
        <v>not ok</v>
      </c>
      <c r="AC183" s="117" t="str">
        <f t="shared" si="40"/>
        <v>_EC</v>
      </c>
      <c r="AD183" s="117" t="str">
        <f t="shared" si="41"/>
        <v>_CAS</v>
      </c>
      <c r="AE183" s="117" t="str">
        <f t="shared" si="42"/>
        <v/>
      </c>
      <c r="AF183" s="117" t="str">
        <f>IF(LEN(A183)&gt;1,IF(COUNTIFS($AE$6:AE$503,LEFT(AE183,250))&gt;1,"Duplicate entry: you have two rows for the same substance and year",""),"")</f>
        <v/>
      </c>
      <c r="AG183" s="117" t="str">
        <f>IF(LEN(A183)&gt;0,IF(ISNUMBER(MATCH(A183,Annex_I_II_entries,0)),"","The Entry name is not within the dropdown list, make sure that you have not copied and pasted overwritting the cell format (with its correponding dropdown list) in column A"),"")</f>
        <v/>
      </c>
      <c r="AH183" s="117" t="str">
        <f t="shared" ca="1" si="43"/>
        <v/>
      </c>
      <c r="AI183" s="117" t="str">
        <f t="shared" ca="1" si="44"/>
        <v/>
      </c>
      <c r="AJ183" s="117" t="str">
        <f t="shared" si="45"/>
        <v/>
      </c>
      <c r="AK183" s="117" t="str">
        <f t="shared" si="46"/>
        <v/>
      </c>
      <c r="AL183" s="117" t="str">
        <f t="shared" si="47"/>
        <v/>
      </c>
      <c r="AM183" s="117" t="str">
        <f t="shared" si="48"/>
        <v/>
      </c>
      <c r="AN183" s="117" t="str">
        <f t="shared" si="49"/>
        <v/>
      </c>
      <c r="AO183" s="117" t="str">
        <f t="shared" si="50"/>
        <v/>
      </c>
      <c r="AP183" s="87"/>
    </row>
    <row r="184" spans="1:42" x14ac:dyDescent="0.2">
      <c r="A184" s="37"/>
      <c r="B184" s="37"/>
      <c r="C184" s="37"/>
      <c r="D184" s="64" t="str">
        <f>_xlfn.IFNA(VLOOKUP(A184,'Reference data SID'!$D$2:$Q$673,14,FALSE),"")</f>
        <v/>
      </c>
      <c r="E184" s="64" t="str">
        <f>_xlfn.IFNA(VLOOKUP(D184,'Reference data SID'!$C$3:$E$673,3,FALSE),"")</f>
        <v/>
      </c>
      <c r="F184" s="64" t="str">
        <f>_xlfn.IFNA(IF(E184=FALSE,D184,IF(ISBLANK(B184),VLOOKUP(C184,'Reference data SID'!$N:$P,3,FALSE),VLOOKUP(B184,'Reference data SID'!$M:$P,4,FALSE))),"")</f>
        <v/>
      </c>
      <c r="G184" s="64" t="str">
        <f t="shared" si="34"/>
        <v/>
      </c>
      <c r="H184" s="38" t="str">
        <f>_xlfn.IFNA(VLOOKUP(F184,'Reference data SID'!L:M,2,FALSE),"")</f>
        <v/>
      </c>
      <c r="I184" s="38" t="str">
        <f>_xlfn.IFNA(VLOOKUP(F184,'Reference data SID'!L:N,3,FALSE),"")</f>
        <v/>
      </c>
      <c r="J184" s="38" t="str">
        <f>_xlfn.IFNA(VLOOKUP(F184,'Reference data SID'!L:O,4,FALSE),"")</f>
        <v/>
      </c>
      <c r="K184" s="50"/>
      <c r="L184" s="50"/>
      <c r="M184" s="50"/>
      <c r="N184" s="50"/>
      <c r="O184" s="50"/>
      <c r="P184" s="50"/>
      <c r="Q184" s="50"/>
      <c r="R184" s="50"/>
      <c r="S184" s="50"/>
      <c r="T184" s="73" t="str">
        <f t="shared" ca="1" si="35"/>
        <v/>
      </c>
      <c r="U184" s="65" t="str">
        <f>IF(LEN(D184)=0,"",SUMIFS('1.(Optional) tonnage per use'!O$6:O$503,'1.(Optional) tonnage per use'!$G$6:$G$503,CONCATENATE(D184,F184),'1.(Optional) tonnage per use'!$N$6:$N$503,K184))</f>
        <v/>
      </c>
      <c r="V184" s="47" t="str">
        <f>IF(LEN(D184)=0,"",SUMIFS('1.(Optional) tonnage per use'!P$6:P$503,'1.(Optional) tonnage per use'!$G$6:$G$503,CONCATENATE(D184,F184),'1.(Optional) tonnage per use'!$N$6:$N$503,K184))</f>
        <v/>
      </c>
      <c r="W184" s="47" t="str">
        <f>IF(LEN(D184)=0,"",SUMIFS('1.(Optional) tonnage per use'!Q$6:Q$503,'1.(Optional) tonnage per use'!$G$6:$G$503,CONCATENATE(D184,F184),'1.(Optional) tonnage per use'!$N$6:$N$503,K184))</f>
        <v/>
      </c>
      <c r="X184" s="117" t="str">
        <f>_xlfn.IFNA(VLOOKUP(A184,'Reference data SID'!D:E,2,FALSE),"")</f>
        <v/>
      </c>
      <c r="Y184" s="117" t="str">
        <f t="shared" si="36"/>
        <v>not ok</v>
      </c>
      <c r="Z184" s="117" t="str">
        <f t="shared" si="37"/>
        <v>not ok</v>
      </c>
      <c r="AA184" s="117" t="str">
        <f t="shared" si="38"/>
        <v>ok</v>
      </c>
      <c r="AB184" s="117" t="str">
        <f t="shared" si="39"/>
        <v>not ok</v>
      </c>
      <c r="AC184" s="117" t="str">
        <f t="shared" si="40"/>
        <v>_EC</v>
      </c>
      <c r="AD184" s="117" t="str">
        <f t="shared" si="41"/>
        <v>_CAS</v>
      </c>
      <c r="AE184" s="117" t="str">
        <f t="shared" si="42"/>
        <v/>
      </c>
      <c r="AF184" s="117" t="str">
        <f>IF(LEN(A184)&gt;1,IF(COUNTIFS($AE$6:AE$503,LEFT(AE184,250))&gt;1,"Duplicate entry: you have two rows for the same substance and year",""),"")</f>
        <v/>
      </c>
      <c r="AG184" s="117" t="str">
        <f>IF(LEN(A184)&gt;0,IF(ISNUMBER(MATCH(A184,Annex_I_II_entries,0)),"","The Entry name is not within the dropdown list, make sure that you have not copied and pasted overwritting the cell format (with its correponding dropdown list) in column A"),"")</f>
        <v/>
      </c>
      <c r="AH184" s="117" t="str">
        <f t="shared" ca="1" si="43"/>
        <v/>
      </c>
      <c r="AI184" s="117" t="str">
        <f t="shared" ca="1" si="44"/>
        <v/>
      </c>
      <c r="AJ184" s="117" t="str">
        <f t="shared" si="45"/>
        <v/>
      </c>
      <c r="AK184" s="117" t="str">
        <f t="shared" si="46"/>
        <v/>
      </c>
      <c r="AL184" s="117" t="str">
        <f t="shared" si="47"/>
        <v/>
      </c>
      <c r="AM184" s="117" t="str">
        <f t="shared" si="48"/>
        <v/>
      </c>
      <c r="AN184" s="117" t="str">
        <f t="shared" si="49"/>
        <v/>
      </c>
      <c r="AO184" s="117" t="str">
        <f t="shared" si="50"/>
        <v/>
      </c>
      <c r="AP184" s="87"/>
    </row>
    <row r="185" spans="1:42" x14ac:dyDescent="0.2">
      <c r="A185" s="37"/>
      <c r="B185" s="37"/>
      <c r="C185" s="37"/>
      <c r="D185" s="64" t="str">
        <f>_xlfn.IFNA(VLOOKUP(A185,'Reference data SID'!$D$2:$Q$673,14,FALSE),"")</f>
        <v/>
      </c>
      <c r="E185" s="64" t="str">
        <f>_xlfn.IFNA(VLOOKUP(D185,'Reference data SID'!$C$3:$E$673,3,FALSE),"")</f>
        <v/>
      </c>
      <c r="F185" s="64" t="str">
        <f>_xlfn.IFNA(IF(E185=FALSE,D185,IF(ISBLANK(B185),VLOOKUP(C185,'Reference data SID'!$N:$P,3,FALSE),VLOOKUP(B185,'Reference data SID'!$M:$P,4,FALSE))),"")</f>
        <v/>
      </c>
      <c r="G185" s="64" t="str">
        <f t="shared" si="34"/>
        <v/>
      </c>
      <c r="H185" s="38" t="str">
        <f>_xlfn.IFNA(VLOOKUP(F185,'Reference data SID'!L:M,2,FALSE),"")</f>
        <v/>
      </c>
      <c r="I185" s="38" t="str">
        <f>_xlfn.IFNA(VLOOKUP(F185,'Reference data SID'!L:N,3,FALSE),"")</f>
        <v/>
      </c>
      <c r="J185" s="38" t="str">
        <f>_xlfn.IFNA(VLOOKUP(F185,'Reference data SID'!L:O,4,FALSE),"")</f>
        <v/>
      </c>
      <c r="K185" s="50"/>
      <c r="L185" s="50"/>
      <c r="M185" s="50"/>
      <c r="N185" s="50"/>
      <c r="O185" s="50"/>
      <c r="P185" s="50"/>
      <c r="Q185" s="50"/>
      <c r="R185" s="50"/>
      <c r="S185" s="50"/>
      <c r="T185" s="73" t="str">
        <f t="shared" ca="1" si="35"/>
        <v/>
      </c>
      <c r="U185" s="65" t="str">
        <f>IF(LEN(D185)=0,"",SUMIFS('1.(Optional) tonnage per use'!O$6:O$503,'1.(Optional) tonnage per use'!$G$6:$G$503,CONCATENATE(D185,F185),'1.(Optional) tonnage per use'!$N$6:$N$503,K185))</f>
        <v/>
      </c>
      <c r="V185" s="47" t="str">
        <f>IF(LEN(D185)=0,"",SUMIFS('1.(Optional) tonnage per use'!P$6:P$503,'1.(Optional) tonnage per use'!$G$6:$G$503,CONCATENATE(D185,F185),'1.(Optional) tonnage per use'!$N$6:$N$503,K185))</f>
        <v/>
      </c>
      <c r="W185" s="47" t="str">
        <f>IF(LEN(D185)=0,"",SUMIFS('1.(Optional) tonnage per use'!Q$6:Q$503,'1.(Optional) tonnage per use'!$G$6:$G$503,CONCATENATE(D185,F185),'1.(Optional) tonnage per use'!$N$6:$N$503,K185))</f>
        <v/>
      </c>
      <c r="X185" s="117" t="str">
        <f>_xlfn.IFNA(VLOOKUP(A185,'Reference data SID'!D:E,2,FALSE),"")</f>
        <v/>
      </c>
      <c r="Y185" s="117" t="str">
        <f t="shared" si="36"/>
        <v>not ok</v>
      </c>
      <c r="Z185" s="117" t="str">
        <f t="shared" si="37"/>
        <v>not ok</v>
      </c>
      <c r="AA185" s="117" t="str">
        <f t="shared" si="38"/>
        <v>ok</v>
      </c>
      <c r="AB185" s="117" t="str">
        <f t="shared" si="39"/>
        <v>not ok</v>
      </c>
      <c r="AC185" s="117" t="str">
        <f t="shared" si="40"/>
        <v>_EC</v>
      </c>
      <c r="AD185" s="117" t="str">
        <f t="shared" si="41"/>
        <v>_CAS</v>
      </c>
      <c r="AE185" s="117" t="str">
        <f t="shared" si="42"/>
        <v/>
      </c>
      <c r="AF185" s="117" t="str">
        <f>IF(LEN(A185)&gt;1,IF(COUNTIFS($AE$6:AE$503,LEFT(AE185,250))&gt;1,"Duplicate entry: you have two rows for the same substance and year",""),"")</f>
        <v/>
      </c>
      <c r="AG185" s="117" t="str">
        <f>IF(LEN(A185)&gt;0,IF(ISNUMBER(MATCH(A185,Annex_I_II_entries,0)),"","The Entry name is not within the dropdown list, make sure that you have not copied and pasted overwritting the cell format (with its correponding dropdown list) in column A"),"")</f>
        <v/>
      </c>
      <c r="AH185" s="117" t="str">
        <f t="shared" ca="1" si="43"/>
        <v/>
      </c>
      <c r="AI185" s="117" t="str">
        <f t="shared" ca="1" si="44"/>
        <v/>
      </c>
      <c r="AJ185" s="117" t="str">
        <f t="shared" si="45"/>
        <v/>
      </c>
      <c r="AK185" s="117" t="str">
        <f t="shared" si="46"/>
        <v/>
      </c>
      <c r="AL185" s="117" t="str">
        <f t="shared" si="47"/>
        <v/>
      </c>
      <c r="AM185" s="117" t="str">
        <f t="shared" si="48"/>
        <v/>
      </c>
      <c r="AN185" s="117" t="str">
        <f t="shared" si="49"/>
        <v/>
      </c>
      <c r="AO185" s="117" t="str">
        <f t="shared" si="50"/>
        <v/>
      </c>
      <c r="AP185" s="87"/>
    </row>
    <row r="186" spans="1:42" x14ac:dyDescent="0.2">
      <c r="A186" s="37"/>
      <c r="B186" s="37"/>
      <c r="C186" s="37"/>
      <c r="D186" s="64" t="str">
        <f>_xlfn.IFNA(VLOOKUP(A186,'Reference data SID'!$D$2:$Q$673,14,FALSE),"")</f>
        <v/>
      </c>
      <c r="E186" s="64" t="str">
        <f>_xlfn.IFNA(VLOOKUP(D186,'Reference data SID'!$C$3:$E$673,3,FALSE),"")</f>
        <v/>
      </c>
      <c r="F186" s="64" t="str">
        <f>_xlfn.IFNA(IF(E186=FALSE,D186,IF(ISBLANK(B186),VLOOKUP(C186,'Reference data SID'!$N:$P,3,FALSE),VLOOKUP(B186,'Reference data SID'!$M:$P,4,FALSE))),"")</f>
        <v/>
      </c>
      <c r="G186" s="64" t="str">
        <f t="shared" si="34"/>
        <v/>
      </c>
      <c r="H186" s="38" t="str">
        <f>_xlfn.IFNA(VLOOKUP(F186,'Reference data SID'!L:M,2,FALSE),"")</f>
        <v/>
      </c>
      <c r="I186" s="38" t="str">
        <f>_xlfn.IFNA(VLOOKUP(F186,'Reference data SID'!L:N,3,FALSE),"")</f>
        <v/>
      </c>
      <c r="J186" s="38" t="str">
        <f>_xlfn.IFNA(VLOOKUP(F186,'Reference data SID'!L:O,4,FALSE),"")</f>
        <v/>
      </c>
      <c r="K186" s="50"/>
      <c r="L186" s="50"/>
      <c r="M186" s="50"/>
      <c r="N186" s="50"/>
      <c r="O186" s="50"/>
      <c r="P186" s="50"/>
      <c r="Q186" s="50"/>
      <c r="R186" s="50"/>
      <c r="S186" s="50"/>
      <c r="T186" s="73" t="str">
        <f t="shared" ca="1" si="35"/>
        <v/>
      </c>
      <c r="U186" s="65" t="str">
        <f>IF(LEN(D186)=0,"",SUMIFS('1.(Optional) tonnage per use'!O$6:O$503,'1.(Optional) tonnage per use'!$G$6:$G$503,CONCATENATE(D186,F186),'1.(Optional) tonnage per use'!$N$6:$N$503,K186))</f>
        <v/>
      </c>
      <c r="V186" s="47" t="str">
        <f>IF(LEN(D186)=0,"",SUMIFS('1.(Optional) tonnage per use'!P$6:P$503,'1.(Optional) tonnage per use'!$G$6:$G$503,CONCATENATE(D186,F186),'1.(Optional) tonnage per use'!$N$6:$N$503,K186))</f>
        <v/>
      </c>
      <c r="W186" s="47" t="str">
        <f>IF(LEN(D186)=0,"",SUMIFS('1.(Optional) tonnage per use'!Q$6:Q$503,'1.(Optional) tonnage per use'!$G$6:$G$503,CONCATENATE(D186,F186),'1.(Optional) tonnage per use'!$N$6:$N$503,K186))</f>
        <v/>
      </c>
      <c r="X186" s="117" t="str">
        <f>_xlfn.IFNA(VLOOKUP(A186,'Reference data SID'!D:E,2,FALSE),"")</f>
        <v/>
      </c>
      <c r="Y186" s="117" t="str">
        <f t="shared" si="36"/>
        <v>not ok</v>
      </c>
      <c r="Z186" s="117" t="str">
        <f t="shared" si="37"/>
        <v>not ok</v>
      </c>
      <c r="AA186" s="117" t="str">
        <f t="shared" si="38"/>
        <v>ok</v>
      </c>
      <c r="AB186" s="117" t="str">
        <f t="shared" si="39"/>
        <v>not ok</v>
      </c>
      <c r="AC186" s="117" t="str">
        <f t="shared" si="40"/>
        <v>_EC</v>
      </c>
      <c r="AD186" s="117" t="str">
        <f t="shared" si="41"/>
        <v>_CAS</v>
      </c>
      <c r="AE186" s="117" t="str">
        <f t="shared" si="42"/>
        <v/>
      </c>
      <c r="AF186" s="117" t="str">
        <f>IF(LEN(A186)&gt;1,IF(COUNTIFS($AE$6:AE$503,LEFT(AE186,250))&gt;1,"Duplicate entry: you have two rows for the same substance and year",""),"")</f>
        <v/>
      </c>
      <c r="AG186" s="117" t="str">
        <f>IF(LEN(A186)&gt;0,IF(ISNUMBER(MATCH(A186,Annex_I_II_entries,0)),"","The Entry name is not within the dropdown list, make sure that you have not copied and pasted overwritting the cell format (with its correponding dropdown list) in column A"),"")</f>
        <v/>
      </c>
      <c r="AH186" s="117" t="str">
        <f t="shared" ca="1" si="43"/>
        <v/>
      </c>
      <c r="AI186" s="117" t="str">
        <f t="shared" ca="1" si="44"/>
        <v/>
      </c>
      <c r="AJ186" s="117" t="str">
        <f t="shared" si="45"/>
        <v/>
      </c>
      <c r="AK186" s="117" t="str">
        <f t="shared" si="46"/>
        <v/>
      </c>
      <c r="AL186" s="117" t="str">
        <f t="shared" si="47"/>
        <v/>
      </c>
      <c r="AM186" s="117" t="str">
        <f t="shared" si="48"/>
        <v/>
      </c>
      <c r="AN186" s="117" t="str">
        <f t="shared" si="49"/>
        <v/>
      </c>
      <c r="AO186" s="117" t="str">
        <f t="shared" si="50"/>
        <v/>
      </c>
      <c r="AP186" s="87"/>
    </row>
    <row r="187" spans="1:42" x14ac:dyDescent="0.2">
      <c r="A187" s="37"/>
      <c r="B187" s="37"/>
      <c r="C187" s="37"/>
      <c r="D187" s="64" t="str">
        <f>_xlfn.IFNA(VLOOKUP(A187,'Reference data SID'!$D$2:$Q$673,14,FALSE),"")</f>
        <v/>
      </c>
      <c r="E187" s="64" t="str">
        <f>_xlfn.IFNA(VLOOKUP(D187,'Reference data SID'!$C$3:$E$673,3,FALSE),"")</f>
        <v/>
      </c>
      <c r="F187" s="64" t="str">
        <f>_xlfn.IFNA(IF(E187=FALSE,D187,IF(ISBLANK(B187),VLOOKUP(C187,'Reference data SID'!$N:$P,3,FALSE),VLOOKUP(B187,'Reference data SID'!$M:$P,4,FALSE))),"")</f>
        <v/>
      </c>
      <c r="G187" s="64" t="str">
        <f t="shared" si="34"/>
        <v/>
      </c>
      <c r="H187" s="38" t="str">
        <f>_xlfn.IFNA(VLOOKUP(F187,'Reference data SID'!L:M,2,FALSE),"")</f>
        <v/>
      </c>
      <c r="I187" s="38" t="str">
        <f>_xlfn.IFNA(VLOOKUP(F187,'Reference data SID'!L:N,3,FALSE),"")</f>
        <v/>
      </c>
      <c r="J187" s="38" t="str">
        <f>_xlfn.IFNA(VLOOKUP(F187,'Reference data SID'!L:O,4,FALSE),"")</f>
        <v/>
      </c>
      <c r="K187" s="50"/>
      <c r="L187" s="50"/>
      <c r="M187" s="50"/>
      <c r="N187" s="50"/>
      <c r="O187" s="50"/>
      <c r="P187" s="50"/>
      <c r="Q187" s="50"/>
      <c r="R187" s="50"/>
      <c r="S187" s="50"/>
      <c r="T187" s="73" t="str">
        <f t="shared" ca="1" si="35"/>
        <v/>
      </c>
      <c r="U187" s="65" t="str">
        <f>IF(LEN(D187)=0,"",SUMIFS('1.(Optional) tonnage per use'!O$6:O$503,'1.(Optional) tonnage per use'!$G$6:$G$503,CONCATENATE(D187,F187),'1.(Optional) tonnage per use'!$N$6:$N$503,K187))</f>
        <v/>
      </c>
      <c r="V187" s="47" t="str">
        <f>IF(LEN(D187)=0,"",SUMIFS('1.(Optional) tonnage per use'!P$6:P$503,'1.(Optional) tonnage per use'!$G$6:$G$503,CONCATENATE(D187,F187),'1.(Optional) tonnage per use'!$N$6:$N$503,K187))</f>
        <v/>
      </c>
      <c r="W187" s="47" t="str">
        <f>IF(LEN(D187)=0,"",SUMIFS('1.(Optional) tonnage per use'!Q$6:Q$503,'1.(Optional) tonnage per use'!$G$6:$G$503,CONCATENATE(D187,F187),'1.(Optional) tonnage per use'!$N$6:$N$503,K187))</f>
        <v/>
      </c>
      <c r="X187" s="117" t="str">
        <f>_xlfn.IFNA(VLOOKUP(A187,'Reference data SID'!D:E,2,FALSE),"")</f>
        <v/>
      </c>
      <c r="Y187" s="117" t="str">
        <f t="shared" si="36"/>
        <v>not ok</v>
      </c>
      <c r="Z187" s="117" t="str">
        <f t="shared" si="37"/>
        <v>not ok</v>
      </c>
      <c r="AA187" s="117" t="str">
        <f t="shared" si="38"/>
        <v>ok</v>
      </c>
      <c r="AB187" s="117" t="str">
        <f t="shared" si="39"/>
        <v>not ok</v>
      </c>
      <c r="AC187" s="117" t="str">
        <f t="shared" si="40"/>
        <v>_EC</v>
      </c>
      <c r="AD187" s="117" t="str">
        <f t="shared" si="41"/>
        <v>_CAS</v>
      </c>
      <c r="AE187" s="117" t="str">
        <f t="shared" si="42"/>
        <v/>
      </c>
      <c r="AF187" s="117" t="str">
        <f>IF(LEN(A187)&gt;1,IF(COUNTIFS($AE$6:AE$503,LEFT(AE187,250))&gt;1,"Duplicate entry: you have two rows for the same substance and year",""),"")</f>
        <v/>
      </c>
      <c r="AG187" s="117" t="str">
        <f>IF(LEN(A187)&gt;0,IF(ISNUMBER(MATCH(A187,Annex_I_II_entries,0)),"","The Entry name is not within the dropdown list, make sure that you have not copied and pasted overwritting the cell format (with its correponding dropdown list) in column A"),"")</f>
        <v/>
      </c>
      <c r="AH187" s="117" t="str">
        <f t="shared" ca="1" si="43"/>
        <v/>
      </c>
      <c r="AI187" s="117" t="str">
        <f t="shared" ca="1" si="44"/>
        <v/>
      </c>
      <c r="AJ187" s="117" t="str">
        <f t="shared" si="45"/>
        <v/>
      </c>
      <c r="AK187" s="117" t="str">
        <f t="shared" si="46"/>
        <v/>
      </c>
      <c r="AL187" s="117" t="str">
        <f t="shared" si="47"/>
        <v/>
      </c>
      <c r="AM187" s="117" t="str">
        <f t="shared" si="48"/>
        <v/>
      </c>
      <c r="AN187" s="117" t="str">
        <f t="shared" si="49"/>
        <v/>
      </c>
      <c r="AO187" s="117" t="str">
        <f t="shared" si="50"/>
        <v/>
      </c>
      <c r="AP187" s="87"/>
    </row>
    <row r="188" spans="1:42" x14ac:dyDescent="0.2">
      <c r="A188" s="37"/>
      <c r="B188" s="37"/>
      <c r="C188" s="37"/>
      <c r="D188" s="64" t="str">
        <f>_xlfn.IFNA(VLOOKUP(A188,'Reference data SID'!$D$2:$Q$673,14,FALSE),"")</f>
        <v/>
      </c>
      <c r="E188" s="64" t="str">
        <f>_xlfn.IFNA(VLOOKUP(D188,'Reference data SID'!$C$3:$E$673,3,FALSE),"")</f>
        <v/>
      </c>
      <c r="F188" s="64" t="str">
        <f>_xlfn.IFNA(IF(E188=FALSE,D188,IF(ISBLANK(B188),VLOOKUP(C188,'Reference data SID'!$N:$P,3,FALSE),VLOOKUP(B188,'Reference data SID'!$M:$P,4,FALSE))),"")</f>
        <v/>
      </c>
      <c r="G188" s="64" t="str">
        <f t="shared" si="34"/>
        <v/>
      </c>
      <c r="H188" s="38" t="str">
        <f>_xlfn.IFNA(VLOOKUP(F188,'Reference data SID'!L:M,2,FALSE),"")</f>
        <v/>
      </c>
      <c r="I188" s="38" t="str">
        <f>_xlfn.IFNA(VLOOKUP(F188,'Reference data SID'!L:N,3,FALSE),"")</f>
        <v/>
      </c>
      <c r="J188" s="38" t="str">
        <f>_xlfn.IFNA(VLOOKUP(F188,'Reference data SID'!L:O,4,FALSE),"")</f>
        <v/>
      </c>
      <c r="K188" s="50"/>
      <c r="L188" s="50"/>
      <c r="M188" s="50"/>
      <c r="N188" s="50"/>
      <c r="O188" s="50"/>
      <c r="P188" s="50"/>
      <c r="Q188" s="50"/>
      <c r="R188" s="50"/>
      <c r="S188" s="50"/>
      <c r="T188" s="73" t="str">
        <f t="shared" ca="1" si="35"/>
        <v/>
      </c>
      <c r="U188" s="65" t="str">
        <f>IF(LEN(D188)=0,"",SUMIFS('1.(Optional) tonnage per use'!O$6:O$503,'1.(Optional) tonnage per use'!$G$6:$G$503,CONCATENATE(D188,F188),'1.(Optional) tonnage per use'!$N$6:$N$503,K188))</f>
        <v/>
      </c>
      <c r="V188" s="47" t="str">
        <f>IF(LEN(D188)=0,"",SUMIFS('1.(Optional) tonnage per use'!P$6:P$503,'1.(Optional) tonnage per use'!$G$6:$G$503,CONCATENATE(D188,F188),'1.(Optional) tonnage per use'!$N$6:$N$503,K188))</f>
        <v/>
      </c>
      <c r="W188" s="47" t="str">
        <f>IF(LEN(D188)=0,"",SUMIFS('1.(Optional) tonnage per use'!Q$6:Q$503,'1.(Optional) tonnage per use'!$G$6:$G$503,CONCATENATE(D188,F188),'1.(Optional) tonnage per use'!$N$6:$N$503,K188))</f>
        <v/>
      </c>
      <c r="X188" s="117" t="str">
        <f>_xlfn.IFNA(VLOOKUP(A188,'Reference data SID'!D:E,2,FALSE),"")</f>
        <v/>
      </c>
      <c r="Y188" s="117" t="str">
        <f t="shared" si="36"/>
        <v>not ok</v>
      </c>
      <c r="Z188" s="117" t="str">
        <f t="shared" si="37"/>
        <v>not ok</v>
      </c>
      <c r="AA188" s="117" t="str">
        <f t="shared" si="38"/>
        <v>ok</v>
      </c>
      <c r="AB188" s="117" t="str">
        <f t="shared" si="39"/>
        <v>not ok</v>
      </c>
      <c r="AC188" s="117" t="str">
        <f t="shared" si="40"/>
        <v>_EC</v>
      </c>
      <c r="AD188" s="117" t="str">
        <f t="shared" si="41"/>
        <v>_CAS</v>
      </c>
      <c r="AE188" s="117" t="str">
        <f t="shared" si="42"/>
        <v/>
      </c>
      <c r="AF188" s="117" t="str">
        <f>IF(LEN(A188)&gt;1,IF(COUNTIFS($AE$6:AE$503,LEFT(AE188,250))&gt;1,"Duplicate entry: you have two rows for the same substance and year",""),"")</f>
        <v/>
      </c>
      <c r="AG188" s="117" t="str">
        <f>IF(LEN(A188)&gt;0,IF(ISNUMBER(MATCH(A188,Annex_I_II_entries,0)),"","The Entry name is not within the dropdown list, make sure that you have not copied and pasted overwritting the cell format (with its correponding dropdown list) in column A"),"")</f>
        <v/>
      </c>
      <c r="AH188" s="117" t="str">
        <f t="shared" ca="1" si="43"/>
        <v/>
      </c>
      <c r="AI188" s="117" t="str">
        <f t="shared" ca="1" si="44"/>
        <v/>
      </c>
      <c r="AJ188" s="117" t="str">
        <f t="shared" si="45"/>
        <v/>
      </c>
      <c r="AK188" s="117" t="str">
        <f t="shared" si="46"/>
        <v/>
      </c>
      <c r="AL188" s="117" t="str">
        <f t="shared" si="47"/>
        <v/>
      </c>
      <c r="AM188" s="117" t="str">
        <f t="shared" si="48"/>
        <v/>
      </c>
      <c r="AN188" s="117" t="str">
        <f t="shared" si="49"/>
        <v/>
      </c>
      <c r="AO188" s="117" t="str">
        <f t="shared" si="50"/>
        <v/>
      </c>
      <c r="AP188" s="87"/>
    </row>
    <row r="189" spans="1:42" x14ac:dyDescent="0.2">
      <c r="A189" s="37"/>
      <c r="B189" s="37"/>
      <c r="C189" s="37"/>
      <c r="D189" s="64" t="str">
        <f>_xlfn.IFNA(VLOOKUP(A189,'Reference data SID'!$D$2:$Q$673,14,FALSE),"")</f>
        <v/>
      </c>
      <c r="E189" s="64" t="str">
        <f>_xlfn.IFNA(VLOOKUP(D189,'Reference data SID'!$C$3:$E$673,3,FALSE),"")</f>
        <v/>
      </c>
      <c r="F189" s="64" t="str">
        <f>_xlfn.IFNA(IF(E189=FALSE,D189,IF(ISBLANK(B189),VLOOKUP(C189,'Reference data SID'!$N:$P,3,FALSE),VLOOKUP(B189,'Reference data SID'!$M:$P,4,FALSE))),"")</f>
        <v/>
      </c>
      <c r="G189" s="64" t="str">
        <f t="shared" si="34"/>
        <v/>
      </c>
      <c r="H189" s="38" t="str">
        <f>_xlfn.IFNA(VLOOKUP(F189,'Reference data SID'!L:M,2,FALSE),"")</f>
        <v/>
      </c>
      <c r="I189" s="38" t="str">
        <f>_xlfn.IFNA(VLOOKUP(F189,'Reference data SID'!L:N,3,FALSE),"")</f>
        <v/>
      </c>
      <c r="J189" s="38" t="str">
        <f>_xlfn.IFNA(VLOOKUP(F189,'Reference data SID'!L:O,4,FALSE),"")</f>
        <v/>
      </c>
      <c r="K189" s="50"/>
      <c r="L189" s="50"/>
      <c r="M189" s="50"/>
      <c r="N189" s="50"/>
      <c r="O189" s="50"/>
      <c r="P189" s="50"/>
      <c r="Q189" s="50"/>
      <c r="R189" s="50"/>
      <c r="S189" s="50"/>
      <c r="T189" s="73" t="str">
        <f t="shared" ca="1" si="35"/>
        <v/>
      </c>
      <c r="U189" s="65" t="str">
        <f>IF(LEN(D189)=0,"",SUMIFS('1.(Optional) tonnage per use'!O$6:O$503,'1.(Optional) tonnage per use'!$G$6:$G$503,CONCATENATE(D189,F189),'1.(Optional) tonnage per use'!$N$6:$N$503,K189))</f>
        <v/>
      </c>
      <c r="V189" s="47" t="str">
        <f>IF(LEN(D189)=0,"",SUMIFS('1.(Optional) tonnage per use'!P$6:P$503,'1.(Optional) tonnage per use'!$G$6:$G$503,CONCATENATE(D189,F189),'1.(Optional) tonnage per use'!$N$6:$N$503,K189))</f>
        <v/>
      </c>
      <c r="W189" s="47" t="str">
        <f>IF(LEN(D189)=0,"",SUMIFS('1.(Optional) tonnage per use'!Q$6:Q$503,'1.(Optional) tonnage per use'!$G$6:$G$503,CONCATENATE(D189,F189),'1.(Optional) tonnage per use'!$N$6:$N$503,K189))</f>
        <v/>
      </c>
      <c r="X189" s="117" t="str">
        <f>_xlfn.IFNA(VLOOKUP(A189,'Reference data SID'!D:E,2,FALSE),"")</f>
        <v/>
      </c>
      <c r="Y189" s="117" t="str">
        <f t="shared" si="36"/>
        <v>not ok</v>
      </c>
      <c r="Z189" s="117" t="str">
        <f t="shared" si="37"/>
        <v>not ok</v>
      </c>
      <c r="AA189" s="117" t="str">
        <f t="shared" si="38"/>
        <v>ok</v>
      </c>
      <c r="AB189" s="117" t="str">
        <f t="shared" si="39"/>
        <v>not ok</v>
      </c>
      <c r="AC189" s="117" t="str">
        <f t="shared" si="40"/>
        <v>_EC</v>
      </c>
      <c r="AD189" s="117" t="str">
        <f t="shared" si="41"/>
        <v>_CAS</v>
      </c>
      <c r="AE189" s="117" t="str">
        <f t="shared" si="42"/>
        <v/>
      </c>
      <c r="AF189" s="117" t="str">
        <f>IF(LEN(A189)&gt;1,IF(COUNTIFS($AE$6:AE$503,LEFT(AE189,250))&gt;1,"Duplicate entry: you have two rows for the same substance and year",""),"")</f>
        <v/>
      </c>
      <c r="AG189" s="117" t="str">
        <f>IF(LEN(A189)&gt;0,IF(ISNUMBER(MATCH(A189,Annex_I_II_entries,0)),"","The Entry name is not within the dropdown list, make sure that you have not copied and pasted overwritting the cell format (with its correponding dropdown list) in column A"),"")</f>
        <v/>
      </c>
      <c r="AH189" s="117" t="str">
        <f t="shared" ca="1" si="43"/>
        <v/>
      </c>
      <c r="AI189" s="117" t="str">
        <f t="shared" ca="1" si="44"/>
        <v/>
      </c>
      <c r="AJ189" s="117" t="str">
        <f t="shared" si="45"/>
        <v/>
      </c>
      <c r="AK189" s="117" t="str">
        <f t="shared" si="46"/>
        <v/>
      </c>
      <c r="AL189" s="117" t="str">
        <f t="shared" si="47"/>
        <v/>
      </c>
      <c r="AM189" s="117" t="str">
        <f t="shared" si="48"/>
        <v/>
      </c>
      <c r="AN189" s="117" t="str">
        <f t="shared" si="49"/>
        <v/>
      </c>
      <c r="AO189" s="117" t="str">
        <f t="shared" si="50"/>
        <v/>
      </c>
      <c r="AP189" s="87"/>
    </row>
    <row r="190" spans="1:42" x14ac:dyDescent="0.2">
      <c r="A190" s="37"/>
      <c r="B190" s="37"/>
      <c r="C190" s="37"/>
      <c r="D190" s="64" t="str">
        <f>_xlfn.IFNA(VLOOKUP(A190,'Reference data SID'!$D$2:$Q$673,14,FALSE),"")</f>
        <v/>
      </c>
      <c r="E190" s="64" t="str">
        <f>_xlfn.IFNA(VLOOKUP(D190,'Reference data SID'!$C$3:$E$673,3,FALSE),"")</f>
        <v/>
      </c>
      <c r="F190" s="64" t="str">
        <f>_xlfn.IFNA(IF(E190=FALSE,D190,IF(ISBLANK(B190),VLOOKUP(C190,'Reference data SID'!$N:$P,3,FALSE),VLOOKUP(B190,'Reference data SID'!$M:$P,4,FALSE))),"")</f>
        <v/>
      </c>
      <c r="G190" s="64" t="str">
        <f t="shared" si="34"/>
        <v/>
      </c>
      <c r="H190" s="38" t="str">
        <f>_xlfn.IFNA(VLOOKUP(F190,'Reference data SID'!L:M,2,FALSE),"")</f>
        <v/>
      </c>
      <c r="I190" s="38" t="str">
        <f>_xlfn.IFNA(VLOOKUP(F190,'Reference data SID'!L:N,3,FALSE),"")</f>
        <v/>
      </c>
      <c r="J190" s="38" t="str">
        <f>_xlfn.IFNA(VLOOKUP(F190,'Reference data SID'!L:O,4,FALSE),"")</f>
        <v/>
      </c>
      <c r="K190" s="50"/>
      <c r="L190" s="50"/>
      <c r="M190" s="50"/>
      <c r="N190" s="50"/>
      <c r="O190" s="50"/>
      <c r="P190" s="50"/>
      <c r="Q190" s="50"/>
      <c r="R190" s="50"/>
      <c r="S190" s="50"/>
      <c r="T190" s="73" t="str">
        <f t="shared" ca="1" si="35"/>
        <v/>
      </c>
      <c r="U190" s="65" t="str">
        <f>IF(LEN(D190)=0,"",SUMIFS('1.(Optional) tonnage per use'!O$6:O$503,'1.(Optional) tonnage per use'!$G$6:$G$503,CONCATENATE(D190,F190),'1.(Optional) tonnage per use'!$N$6:$N$503,K190))</f>
        <v/>
      </c>
      <c r="V190" s="47" t="str">
        <f>IF(LEN(D190)=0,"",SUMIFS('1.(Optional) tonnage per use'!P$6:P$503,'1.(Optional) tonnage per use'!$G$6:$G$503,CONCATENATE(D190,F190),'1.(Optional) tonnage per use'!$N$6:$N$503,K190))</f>
        <v/>
      </c>
      <c r="W190" s="47" t="str">
        <f>IF(LEN(D190)=0,"",SUMIFS('1.(Optional) tonnage per use'!Q$6:Q$503,'1.(Optional) tonnage per use'!$G$6:$G$503,CONCATENATE(D190,F190),'1.(Optional) tonnage per use'!$N$6:$N$503,K190))</f>
        <v/>
      </c>
      <c r="X190" s="117" t="str">
        <f>_xlfn.IFNA(VLOOKUP(A190,'Reference data SID'!D:E,2,FALSE),"")</f>
        <v/>
      </c>
      <c r="Y190" s="117" t="str">
        <f t="shared" si="36"/>
        <v>not ok</v>
      </c>
      <c r="Z190" s="117" t="str">
        <f t="shared" si="37"/>
        <v>not ok</v>
      </c>
      <c r="AA190" s="117" t="str">
        <f t="shared" si="38"/>
        <v>ok</v>
      </c>
      <c r="AB190" s="117" t="str">
        <f t="shared" si="39"/>
        <v>not ok</v>
      </c>
      <c r="AC190" s="117" t="str">
        <f t="shared" si="40"/>
        <v>_EC</v>
      </c>
      <c r="AD190" s="117" t="str">
        <f t="shared" si="41"/>
        <v>_CAS</v>
      </c>
      <c r="AE190" s="117" t="str">
        <f t="shared" si="42"/>
        <v/>
      </c>
      <c r="AF190" s="117" t="str">
        <f>IF(LEN(A190)&gt;1,IF(COUNTIFS($AE$6:AE$503,LEFT(AE190,250))&gt;1,"Duplicate entry: you have two rows for the same substance and year",""),"")</f>
        <v/>
      </c>
      <c r="AG190" s="117" t="str">
        <f>IF(LEN(A190)&gt;0,IF(ISNUMBER(MATCH(A190,Annex_I_II_entries,0)),"","The Entry name is not within the dropdown list, make sure that you have not copied and pasted overwritting the cell format (with its correponding dropdown list) in column A"),"")</f>
        <v/>
      </c>
      <c r="AH190" s="117" t="str">
        <f t="shared" ca="1" si="43"/>
        <v/>
      </c>
      <c r="AI190" s="117" t="str">
        <f t="shared" ca="1" si="44"/>
        <v/>
      </c>
      <c r="AJ190" s="117" t="str">
        <f t="shared" si="45"/>
        <v/>
      </c>
      <c r="AK190" s="117" t="str">
        <f t="shared" si="46"/>
        <v/>
      </c>
      <c r="AL190" s="117" t="str">
        <f t="shared" si="47"/>
        <v/>
      </c>
      <c r="AM190" s="117" t="str">
        <f t="shared" si="48"/>
        <v/>
      </c>
      <c r="AN190" s="117" t="str">
        <f t="shared" si="49"/>
        <v/>
      </c>
      <c r="AO190" s="117" t="str">
        <f t="shared" si="50"/>
        <v/>
      </c>
      <c r="AP190" s="87"/>
    </row>
    <row r="191" spans="1:42" x14ac:dyDescent="0.2">
      <c r="A191" s="37"/>
      <c r="B191" s="37"/>
      <c r="C191" s="37"/>
      <c r="D191" s="64" t="str">
        <f>_xlfn.IFNA(VLOOKUP(A191,'Reference data SID'!$D$2:$Q$673,14,FALSE),"")</f>
        <v/>
      </c>
      <c r="E191" s="64" t="str">
        <f>_xlfn.IFNA(VLOOKUP(D191,'Reference data SID'!$C$3:$E$673,3,FALSE),"")</f>
        <v/>
      </c>
      <c r="F191" s="64" t="str">
        <f>_xlfn.IFNA(IF(E191=FALSE,D191,IF(ISBLANK(B191),VLOOKUP(C191,'Reference data SID'!$N:$P,3,FALSE),VLOOKUP(B191,'Reference data SID'!$M:$P,4,FALSE))),"")</f>
        <v/>
      </c>
      <c r="G191" s="64" t="str">
        <f t="shared" si="34"/>
        <v/>
      </c>
      <c r="H191" s="38" t="str">
        <f>_xlfn.IFNA(VLOOKUP(F191,'Reference data SID'!L:M,2,FALSE),"")</f>
        <v/>
      </c>
      <c r="I191" s="38" t="str">
        <f>_xlfn.IFNA(VLOOKUP(F191,'Reference data SID'!L:N,3,FALSE),"")</f>
        <v/>
      </c>
      <c r="J191" s="38" t="str">
        <f>_xlfn.IFNA(VLOOKUP(F191,'Reference data SID'!L:O,4,FALSE),"")</f>
        <v/>
      </c>
      <c r="K191" s="50"/>
      <c r="L191" s="50"/>
      <c r="M191" s="50"/>
      <c r="N191" s="50"/>
      <c r="O191" s="50"/>
      <c r="P191" s="50"/>
      <c r="Q191" s="50"/>
      <c r="R191" s="50"/>
      <c r="S191" s="50"/>
      <c r="T191" s="73" t="str">
        <f t="shared" ca="1" si="35"/>
        <v/>
      </c>
      <c r="U191" s="65" t="str">
        <f>IF(LEN(D191)=0,"",SUMIFS('1.(Optional) tonnage per use'!O$6:O$503,'1.(Optional) tonnage per use'!$G$6:$G$503,CONCATENATE(D191,F191),'1.(Optional) tonnage per use'!$N$6:$N$503,K191))</f>
        <v/>
      </c>
      <c r="V191" s="47" t="str">
        <f>IF(LEN(D191)=0,"",SUMIFS('1.(Optional) tonnage per use'!P$6:P$503,'1.(Optional) tonnage per use'!$G$6:$G$503,CONCATENATE(D191,F191),'1.(Optional) tonnage per use'!$N$6:$N$503,K191))</f>
        <v/>
      </c>
      <c r="W191" s="47" t="str">
        <f>IF(LEN(D191)=0,"",SUMIFS('1.(Optional) tonnage per use'!Q$6:Q$503,'1.(Optional) tonnage per use'!$G$6:$G$503,CONCATENATE(D191,F191),'1.(Optional) tonnage per use'!$N$6:$N$503,K191))</f>
        <v/>
      </c>
      <c r="X191" s="117" t="str">
        <f>_xlfn.IFNA(VLOOKUP(A191,'Reference data SID'!D:E,2,FALSE),"")</f>
        <v/>
      </c>
      <c r="Y191" s="117" t="str">
        <f t="shared" si="36"/>
        <v>not ok</v>
      </c>
      <c r="Z191" s="117" t="str">
        <f t="shared" si="37"/>
        <v>not ok</v>
      </c>
      <c r="AA191" s="117" t="str">
        <f t="shared" si="38"/>
        <v>ok</v>
      </c>
      <c r="AB191" s="117" t="str">
        <f t="shared" si="39"/>
        <v>not ok</v>
      </c>
      <c r="AC191" s="117" t="str">
        <f t="shared" si="40"/>
        <v>_EC</v>
      </c>
      <c r="AD191" s="117" t="str">
        <f t="shared" si="41"/>
        <v>_CAS</v>
      </c>
      <c r="AE191" s="117" t="str">
        <f t="shared" si="42"/>
        <v/>
      </c>
      <c r="AF191" s="117" t="str">
        <f>IF(LEN(A191)&gt;1,IF(COUNTIFS($AE$6:AE$503,LEFT(AE191,250))&gt;1,"Duplicate entry: you have two rows for the same substance and year",""),"")</f>
        <v/>
      </c>
      <c r="AG191" s="117" t="str">
        <f>IF(LEN(A191)&gt;0,IF(ISNUMBER(MATCH(A191,Annex_I_II_entries,0)),"","The Entry name is not within the dropdown list, make sure that you have not copied and pasted overwritting the cell format (with its correponding dropdown list) in column A"),"")</f>
        <v/>
      </c>
      <c r="AH191" s="117" t="str">
        <f t="shared" ca="1" si="43"/>
        <v/>
      </c>
      <c r="AI191" s="117" t="str">
        <f t="shared" ca="1" si="44"/>
        <v/>
      </c>
      <c r="AJ191" s="117" t="str">
        <f t="shared" si="45"/>
        <v/>
      </c>
      <c r="AK191" s="117" t="str">
        <f t="shared" si="46"/>
        <v/>
      </c>
      <c r="AL191" s="117" t="str">
        <f t="shared" si="47"/>
        <v/>
      </c>
      <c r="AM191" s="117" t="str">
        <f t="shared" si="48"/>
        <v/>
      </c>
      <c r="AN191" s="117" t="str">
        <f t="shared" si="49"/>
        <v/>
      </c>
      <c r="AO191" s="117" t="str">
        <f t="shared" si="50"/>
        <v/>
      </c>
      <c r="AP191" s="87"/>
    </row>
    <row r="192" spans="1:42" x14ac:dyDescent="0.2">
      <c r="A192" s="37"/>
      <c r="B192" s="37"/>
      <c r="C192" s="37"/>
      <c r="D192" s="64" t="str">
        <f>_xlfn.IFNA(VLOOKUP(A192,'Reference data SID'!$D$2:$Q$673,14,FALSE),"")</f>
        <v/>
      </c>
      <c r="E192" s="64" t="str">
        <f>_xlfn.IFNA(VLOOKUP(D192,'Reference data SID'!$C$3:$E$673,3,FALSE),"")</f>
        <v/>
      </c>
      <c r="F192" s="64" t="str">
        <f>_xlfn.IFNA(IF(E192=FALSE,D192,IF(ISBLANK(B192),VLOOKUP(C192,'Reference data SID'!$N:$P,3,FALSE),VLOOKUP(B192,'Reference data SID'!$M:$P,4,FALSE))),"")</f>
        <v/>
      </c>
      <c r="G192" s="64" t="str">
        <f t="shared" si="34"/>
        <v/>
      </c>
      <c r="H192" s="38" t="str">
        <f>_xlfn.IFNA(VLOOKUP(F192,'Reference data SID'!L:M,2,FALSE),"")</f>
        <v/>
      </c>
      <c r="I192" s="38" t="str">
        <f>_xlfn.IFNA(VLOOKUP(F192,'Reference data SID'!L:N,3,FALSE),"")</f>
        <v/>
      </c>
      <c r="J192" s="38" t="str">
        <f>_xlfn.IFNA(VLOOKUP(F192,'Reference data SID'!L:O,4,FALSE),"")</f>
        <v/>
      </c>
      <c r="K192" s="50"/>
      <c r="L192" s="50"/>
      <c r="M192" s="50"/>
      <c r="N192" s="50"/>
      <c r="O192" s="50"/>
      <c r="P192" s="50"/>
      <c r="Q192" s="50"/>
      <c r="R192" s="50"/>
      <c r="S192" s="50"/>
      <c r="T192" s="73" t="str">
        <f t="shared" ca="1" si="35"/>
        <v/>
      </c>
      <c r="U192" s="65" t="str">
        <f>IF(LEN(D192)=0,"",SUMIFS('1.(Optional) tonnage per use'!O$6:O$503,'1.(Optional) tonnage per use'!$G$6:$G$503,CONCATENATE(D192,F192),'1.(Optional) tonnage per use'!$N$6:$N$503,K192))</f>
        <v/>
      </c>
      <c r="V192" s="47" t="str">
        <f>IF(LEN(D192)=0,"",SUMIFS('1.(Optional) tonnage per use'!P$6:P$503,'1.(Optional) tonnage per use'!$G$6:$G$503,CONCATENATE(D192,F192),'1.(Optional) tonnage per use'!$N$6:$N$503,K192))</f>
        <v/>
      </c>
      <c r="W192" s="47" t="str">
        <f>IF(LEN(D192)=0,"",SUMIFS('1.(Optional) tonnage per use'!Q$6:Q$503,'1.(Optional) tonnage per use'!$G$6:$G$503,CONCATENATE(D192,F192),'1.(Optional) tonnage per use'!$N$6:$N$503,K192))</f>
        <v/>
      </c>
      <c r="X192" s="117" t="str">
        <f>_xlfn.IFNA(VLOOKUP(A192,'Reference data SID'!D:E,2,FALSE),"")</f>
        <v/>
      </c>
      <c r="Y192" s="117" t="str">
        <f t="shared" si="36"/>
        <v>not ok</v>
      </c>
      <c r="Z192" s="117" t="str">
        <f t="shared" si="37"/>
        <v>not ok</v>
      </c>
      <c r="AA192" s="117" t="str">
        <f t="shared" si="38"/>
        <v>ok</v>
      </c>
      <c r="AB192" s="117" t="str">
        <f t="shared" si="39"/>
        <v>not ok</v>
      </c>
      <c r="AC192" s="117" t="str">
        <f t="shared" si="40"/>
        <v>_EC</v>
      </c>
      <c r="AD192" s="117" t="str">
        <f t="shared" si="41"/>
        <v>_CAS</v>
      </c>
      <c r="AE192" s="117" t="str">
        <f t="shared" si="42"/>
        <v/>
      </c>
      <c r="AF192" s="117" t="str">
        <f>IF(LEN(A192)&gt;1,IF(COUNTIFS($AE$6:AE$503,LEFT(AE192,250))&gt;1,"Duplicate entry: you have two rows for the same substance and year",""),"")</f>
        <v/>
      </c>
      <c r="AG192" s="117" t="str">
        <f>IF(LEN(A192)&gt;0,IF(ISNUMBER(MATCH(A192,Annex_I_II_entries,0)),"","The Entry name is not within the dropdown list, make sure that you have not copied and pasted overwritting the cell format (with its correponding dropdown list) in column A"),"")</f>
        <v/>
      </c>
      <c r="AH192" s="117" t="str">
        <f t="shared" ca="1" si="43"/>
        <v/>
      </c>
      <c r="AI192" s="117" t="str">
        <f t="shared" ca="1" si="44"/>
        <v/>
      </c>
      <c r="AJ192" s="117" t="str">
        <f t="shared" si="45"/>
        <v/>
      </c>
      <c r="AK192" s="117" t="str">
        <f t="shared" si="46"/>
        <v/>
      </c>
      <c r="AL192" s="117" t="str">
        <f t="shared" si="47"/>
        <v/>
      </c>
      <c r="AM192" s="117" t="str">
        <f t="shared" si="48"/>
        <v/>
      </c>
      <c r="AN192" s="117" t="str">
        <f t="shared" si="49"/>
        <v/>
      </c>
      <c r="AO192" s="117" t="str">
        <f t="shared" si="50"/>
        <v/>
      </c>
      <c r="AP192" s="87"/>
    </row>
    <row r="193" spans="1:42" x14ac:dyDescent="0.2">
      <c r="A193" s="37"/>
      <c r="B193" s="37"/>
      <c r="C193" s="37"/>
      <c r="D193" s="64" t="str">
        <f>_xlfn.IFNA(VLOOKUP(A193,'Reference data SID'!$D$2:$Q$673,14,FALSE),"")</f>
        <v/>
      </c>
      <c r="E193" s="64" t="str">
        <f>_xlfn.IFNA(VLOOKUP(D193,'Reference data SID'!$C$3:$E$673,3,FALSE),"")</f>
        <v/>
      </c>
      <c r="F193" s="64" t="str">
        <f>_xlfn.IFNA(IF(E193=FALSE,D193,IF(ISBLANK(B193),VLOOKUP(C193,'Reference data SID'!$N:$P,3,FALSE),VLOOKUP(B193,'Reference data SID'!$M:$P,4,FALSE))),"")</f>
        <v/>
      </c>
      <c r="G193" s="64" t="str">
        <f t="shared" si="34"/>
        <v/>
      </c>
      <c r="H193" s="38" t="str">
        <f>_xlfn.IFNA(VLOOKUP(F193,'Reference data SID'!L:M,2,FALSE),"")</f>
        <v/>
      </c>
      <c r="I193" s="38" t="str">
        <f>_xlfn.IFNA(VLOOKUP(F193,'Reference data SID'!L:N,3,FALSE),"")</f>
        <v/>
      </c>
      <c r="J193" s="38" t="str">
        <f>_xlfn.IFNA(VLOOKUP(F193,'Reference data SID'!L:O,4,FALSE),"")</f>
        <v/>
      </c>
      <c r="K193" s="50"/>
      <c r="L193" s="50"/>
      <c r="M193" s="50"/>
      <c r="N193" s="50"/>
      <c r="O193" s="50"/>
      <c r="P193" s="50"/>
      <c r="Q193" s="50"/>
      <c r="R193" s="50"/>
      <c r="S193" s="50"/>
      <c r="T193" s="73" t="str">
        <f t="shared" ca="1" si="35"/>
        <v/>
      </c>
      <c r="U193" s="65" t="str">
        <f>IF(LEN(D193)=0,"",SUMIFS('1.(Optional) tonnage per use'!O$6:O$503,'1.(Optional) tonnage per use'!$G$6:$G$503,CONCATENATE(D193,F193),'1.(Optional) tonnage per use'!$N$6:$N$503,K193))</f>
        <v/>
      </c>
      <c r="V193" s="47" t="str">
        <f>IF(LEN(D193)=0,"",SUMIFS('1.(Optional) tonnage per use'!P$6:P$503,'1.(Optional) tonnage per use'!$G$6:$G$503,CONCATENATE(D193,F193),'1.(Optional) tonnage per use'!$N$6:$N$503,K193))</f>
        <v/>
      </c>
      <c r="W193" s="47" t="str">
        <f>IF(LEN(D193)=0,"",SUMIFS('1.(Optional) tonnage per use'!Q$6:Q$503,'1.(Optional) tonnage per use'!$G$6:$G$503,CONCATENATE(D193,F193),'1.(Optional) tonnage per use'!$N$6:$N$503,K193))</f>
        <v/>
      </c>
      <c r="X193" s="117" t="str">
        <f>_xlfn.IFNA(VLOOKUP(A193,'Reference data SID'!D:E,2,FALSE),"")</f>
        <v/>
      </c>
      <c r="Y193" s="117" t="str">
        <f t="shared" si="36"/>
        <v>not ok</v>
      </c>
      <c r="Z193" s="117" t="str">
        <f t="shared" si="37"/>
        <v>not ok</v>
      </c>
      <c r="AA193" s="117" t="str">
        <f t="shared" si="38"/>
        <v>ok</v>
      </c>
      <c r="AB193" s="117" t="str">
        <f t="shared" si="39"/>
        <v>not ok</v>
      </c>
      <c r="AC193" s="117" t="str">
        <f t="shared" si="40"/>
        <v>_EC</v>
      </c>
      <c r="AD193" s="117" t="str">
        <f t="shared" si="41"/>
        <v>_CAS</v>
      </c>
      <c r="AE193" s="117" t="str">
        <f t="shared" si="42"/>
        <v/>
      </c>
      <c r="AF193" s="117" t="str">
        <f>IF(LEN(A193)&gt;1,IF(COUNTIFS($AE$6:AE$503,LEFT(AE193,250))&gt;1,"Duplicate entry: you have two rows for the same substance and year",""),"")</f>
        <v/>
      </c>
      <c r="AG193" s="117" t="str">
        <f>IF(LEN(A193)&gt;0,IF(ISNUMBER(MATCH(A193,Annex_I_II_entries,0)),"","The Entry name is not within the dropdown list, make sure that you have not copied and pasted overwritting the cell format (with its correponding dropdown list) in column A"),"")</f>
        <v/>
      </c>
      <c r="AH193" s="117" t="str">
        <f t="shared" ca="1" si="43"/>
        <v/>
      </c>
      <c r="AI193" s="117" t="str">
        <f t="shared" ca="1" si="44"/>
        <v/>
      </c>
      <c r="AJ193" s="117" t="str">
        <f t="shared" si="45"/>
        <v/>
      </c>
      <c r="AK193" s="117" t="str">
        <f t="shared" si="46"/>
        <v/>
      </c>
      <c r="AL193" s="117" t="str">
        <f t="shared" si="47"/>
        <v/>
      </c>
      <c r="AM193" s="117" t="str">
        <f t="shared" si="48"/>
        <v/>
      </c>
      <c r="AN193" s="117" t="str">
        <f t="shared" si="49"/>
        <v/>
      </c>
      <c r="AO193" s="117" t="str">
        <f t="shared" si="50"/>
        <v/>
      </c>
      <c r="AP193" s="87"/>
    </row>
    <row r="194" spans="1:42" x14ac:dyDescent="0.2">
      <c r="A194" s="37"/>
      <c r="B194" s="37"/>
      <c r="C194" s="37"/>
      <c r="D194" s="64" t="str">
        <f>_xlfn.IFNA(VLOOKUP(A194,'Reference data SID'!$D$2:$Q$673,14,FALSE),"")</f>
        <v/>
      </c>
      <c r="E194" s="64" t="str">
        <f>_xlfn.IFNA(VLOOKUP(D194,'Reference data SID'!$C$3:$E$673,3,FALSE),"")</f>
        <v/>
      </c>
      <c r="F194" s="64" t="str">
        <f>_xlfn.IFNA(IF(E194=FALSE,D194,IF(ISBLANK(B194),VLOOKUP(C194,'Reference data SID'!$N:$P,3,FALSE),VLOOKUP(B194,'Reference data SID'!$M:$P,4,FALSE))),"")</f>
        <v/>
      </c>
      <c r="G194" s="64" t="str">
        <f t="shared" si="34"/>
        <v/>
      </c>
      <c r="H194" s="38" t="str">
        <f>_xlfn.IFNA(VLOOKUP(F194,'Reference data SID'!L:M,2,FALSE),"")</f>
        <v/>
      </c>
      <c r="I194" s="38" t="str">
        <f>_xlfn.IFNA(VLOOKUP(F194,'Reference data SID'!L:N,3,FALSE),"")</f>
        <v/>
      </c>
      <c r="J194" s="38" t="str">
        <f>_xlfn.IFNA(VLOOKUP(F194,'Reference data SID'!L:O,4,FALSE),"")</f>
        <v/>
      </c>
      <c r="K194" s="50"/>
      <c r="L194" s="50"/>
      <c r="M194" s="50"/>
      <c r="N194" s="50"/>
      <c r="O194" s="50"/>
      <c r="P194" s="50"/>
      <c r="Q194" s="50"/>
      <c r="R194" s="50"/>
      <c r="S194" s="50"/>
      <c r="T194" s="73" t="str">
        <f t="shared" ca="1" si="35"/>
        <v/>
      </c>
      <c r="U194" s="65" t="str">
        <f>IF(LEN(D194)=0,"",SUMIFS('1.(Optional) tonnage per use'!O$6:O$503,'1.(Optional) tonnage per use'!$G$6:$G$503,CONCATENATE(D194,F194),'1.(Optional) tonnage per use'!$N$6:$N$503,K194))</f>
        <v/>
      </c>
      <c r="V194" s="47" t="str">
        <f>IF(LEN(D194)=0,"",SUMIFS('1.(Optional) tonnage per use'!P$6:P$503,'1.(Optional) tonnage per use'!$G$6:$G$503,CONCATENATE(D194,F194),'1.(Optional) tonnage per use'!$N$6:$N$503,K194))</f>
        <v/>
      </c>
      <c r="W194" s="47" t="str">
        <f>IF(LEN(D194)=0,"",SUMIFS('1.(Optional) tonnage per use'!Q$6:Q$503,'1.(Optional) tonnage per use'!$G$6:$G$503,CONCATENATE(D194,F194),'1.(Optional) tonnage per use'!$N$6:$N$503,K194))</f>
        <v/>
      </c>
      <c r="X194" s="117" t="str">
        <f>_xlfn.IFNA(VLOOKUP(A194,'Reference data SID'!D:E,2,FALSE),"")</f>
        <v/>
      </c>
      <c r="Y194" s="117" t="str">
        <f t="shared" si="36"/>
        <v>not ok</v>
      </c>
      <c r="Z194" s="117" t="str">
        <f t="shared" si="37"/>
        <v>not ok</v>
      </c>
      <c r="AA194" s="117" t="str">
        <f t="shared" si="38"/>
        <v>ok</v>
      </c>
      <c r="AB194" s="117" t="str">
        <f t="shared" si="39"/>
        <v>not ok</v>
      </c>
      <c r="AC194" s="117" t="str">
        <f t="shared" si="40"/>
        <v>_EC</v>
      </c>
      <c r="AD194" s="117" t="str">
        <f t="shared" si="41"/>
        <v>_CAS</v>
      </c>
      <c r="AE194" s="117" t="str">
        <f t="shared" si="42"/>
        <v/>
      </c>
      <c r="AF194" s="117" t="str">
        <f>IF(LEN(A194)&gt;1,IF(COUNTIFS($AE$6:AE$503,LEFT(AE194,250))&gt;1,"Duplicate entry: you have two rows for the same substance and year",""),"")</f>
        <v/>
      </c>
      <c r="AG194" s="117" t="str">
        <f>IF(LEN(A194)&gt;0,IF(ISNUMBER(MATCH(A194,Annex_I_II_entries,0)),"","The Entry name is not within the dropdown list, make sure that you have not copied and pasted overwritting the cell format (with its correponding dropdown list) in column A"),"")</f>
        <v/>
      </c>
      <c r="AH194" s="117" t="str">
        <f t="shared" ca="1" si="43"/>
        <v/>
      </c>
      <c r="AI194" s="117" t="str">
        <f t="shared" ca="1" si="44"/>
        <v/>
      </c>
      <c r="AJ194" s="117" t="str">
        <f t="shared" si="45"/>
        <v/>
      </c>
      <c r="AK194" s="117" t="str">
        <f t="shared" si="46"/>
        <v/>
      </c>
      <c r="AL194" s="117" t="str">
        <f t="shared" si="47"/>
        <v/>
      </c>
      <c r="AM194" s="117" t="str">
        <f t="shared" si="48"/>
        <v/>
      </c>
      <c r="AN194" s="117" t="str">
        <f t="shared" si="49"/>
        <v/>
      </c>
      <c r="AO194" s="117" t="str">
        <f t="shared" si="50"/>
        <v/>
      </c>
      <c r="AP194" s="87"/>
    </row>
    <row r="195" spans="1:42" x14ac:dyDescent="0.2">
      <c r="A195" s="37"/>
      <c r="B195" s="37"/>
      <c r="C195" s="37"/>
      <c r="D195" s="64" t="str">
        <f>_xlfn.IFNA(VLOOKUP(A195,'Reference data SID'!$D$2:$Q$673,14,FALSE),"")</f>
        <v/>
      </c>
      <c r="E195" s="64" t="str">
        <f>_xlfn.IFNA(VLOOKUP(D195,'Reference data SID'!$C$3:$E$673,3,FALSE),"")</f>
        <v/>
      </c>
      <c r="F195" s="64" t="str">
        <f>_xlfn.IFNA(IF(E195=FALSE,D195,IF(ISBLANK(B195),VLOOKUP(C195,'Reference data SID'!$N:$P,3,FALSE),VLOOKUP(B195,'Reference data SID'!$M:$P,4,FALSE))),"")</f>
        <v/>
      </c>
      <c r="G195" s="64" t="str">
        <f t="shared" si="34"/>
        <v/>
      </c>
      <c r="H195" s="38" t="str">
        <f>_xlfn.IFNA(VLOOKUP(F195,'Reference data SID'!L:M,2,FALSE),"")</f>
        <v/>
      </c>
      <c r="I195" s="38" t="str">
        <f>_xlfn.IFNA(VLOOKUP(F195,'Reference data SID'!L:N,3,FALSE),"")</f>
        <v/>
      </c>
      <c r="J195" s="38" t="str">
        <f>_xlfn.IFNA(VLOOKUP(F195,'Reference data SID'!L:O,4,FALSE),"")</f>
        <v/>
      </c>
      <c r="K195" s="50"/>
      <c r="L195" s="50"/>
      <c r="M195" s="50"/>
      <c r="N195" s="50"/>
      <c r="O195" s="50"/>
      <c r="P195" s="50"/>
      <c r="Q195" s="50"/>
      <c r="R195" s="50"/>
      <c r="S195" s="50"/>
      <c r="T195" s="73" t="str">
        <f t="shared" ca="1" si="35"/>
        <v/>
      </c>
      <c r="U195" s="65" t="str">
        <f>IF(LEN(D195)=0,"",SUMIFS('1.(Optional) tonnage per use'!O$6:O$503,'1.(Optional) tonnage per use'!$G$6:$G$503,CONCATENATE(D195,F195),'1.(Optional) tonnage per use'!$N$6:$N$503,K195))</f>
        <v/>
      </c>
      <c r="V195" s="47" t="str">
        <f>IF(LEN(D195)=0,"",SUMIFS('1.(Optional) tonnage per use'!P$6:P$503,'1.(Optional) tonnage per use'!$G$6:$G$503,CONCATENATE(D195,F195),'1.(Optional) tonnage per use'!$N$6:$N$503,K195))</f>
        <v/>
      </c>
      <c r="W195" s="47" t="str">
        <f>IF(LEN(D195)=0,"",SUMIFS('1.(Optional) tonnage per use'!Q$6:Q$503,'1.(Optional) tonnage per use'!$G$6:$G$503,CONCATENATE(D195,F195),'1.(Optional) tonnage per use'!$N$6:$N$503,K195))</f>
        <v/>
      </c>
      <c r="X195" s="117" t="str">
        <f>_xlfn.IFNA(VLOOKUP(A195,'Reference data SID'!D:E,2,FALSE),"")</f>
        <v/>
      </c>
      <c r="Y195" s="117" t="str">
        <f t="shared" si="36"/>
        <v>not ok</v>
      </c>
      <c r="Z195" s="117" t="str">
        <f t="shared" si="37"/>
        <v>not ok</v>
      </c>
      <c r="AA195" s="117" t="str">
        <f t="shared" si="38"/>
        <v>ok</v>
      </c>
      <c r="AB195" s="117" t="str">
        <f t="shared" si="39"/>
        <v>not ok</v>
      </c>
      <c r="AC195" s="117" t="str">
        <f t="shared" si="40"/>
        <v>_EC</v>
      </c>
      <c r="AD195" s="117" t="str">
        <f t="shared" si="41"/>
        <v>_CAS</v>
      </c>
      <c r="AE195" s="117" t="str">
        <f t="shared" si="42"/>
        <v/>
      </c>
      <c r="AF195" s="117" t="str">
        <f>IF(LEN(A195)&gt;1,IF(COUNTIFS($AE$6:AE$503,LEFT(AE195,250))&gt;1,"Duplicate entry: you have two rows for the same substance and year",""),"")</f>
        <v/>
      </c>
      <c r="AG195" s="117" t="str">
        <f>IF(LEN(A195)&gt;0,IF(ISNUMBER(MATCH(A195,Annex_I_II_entries,0)),"","The Entry name is not within the dropdown list, make sure that you have not copied and pasted overwritting the cell format (with its correponding dropdown list) in column A"),"")</f>
        <v/>
      </c>
      <c r="AH195" s="117" t="str">
        <f t="shared" ca="1" si="43"/>
        <v/>
      </c>
      <c r="AI195" s="117" t="str">
        <f t="shared" ca="1" si="44"/>
        <v/>
      </c>
      <c r="AJ195" s="117" t="str">
        <f t="shared" si="45"/>
        <v/>
      </c>
      <c r="AK195" s="117" t="str">
        <f t="shared" si="46"/>
        <v/>
      </c>
      <c r="AL195" s="117" t="str">
        <f t="shared" si="47"/>
        <v/>
      </c>
      <c r="AM195" s="117" t="str">
        <f t="shared" si="48"/>
        <v/>
      </c>
      <c r="AN195" s="117" t="str">
        <f t="shared" si="49"/>
        <v/>
      </c>
      <c r="AO195" s="117" t="str">
        <f t="shared" si="50"/>
        <v/>
      </c>
      <c r="AP195" s="87"/>
    </row>
    <row r="196" spans="1:42" x14ac:dyDescent="0.2">
      <c r="A196" s="37"/>
      <c r="B196" s="37"/>
      <c r="C196" s="37"/>
      <c r="D196" s="64" t="str">
        <f>_xlfn.IFNA(VLOOKUP(A196,'Reference data SID'!$D$2:$Q$673,14,FALSE),"")</f>
        <v/>
      </c>
      <c r="E196" s="64" t="str">
        <f>_xlfn.IFNA(VLOOKUP(D196,'Reference data SID'!$C$3:$E$673,3,FALSE),"")</f>
        <v/>
      </c>
      <c r="F196" s="64" t="str">
        <f>_xlfn.IFNA(IF(E196=FALSE,D196,IF(ISBLANK(B196),VLOOKUP(C196,'Reference data SID'!$N:$P,3,FALSE),VLOOKUP(B196,'Reference data SID'!$M:$P,4,FALSE))),"")</f>
        <v/>
      </c>
      <c r="G196" s="64" t="str">
        <f t="shared" si="34"/>
        <v/>
      </c>
      <c r="H196" s="38" t="str">
        <f>_xlfn.IFNA(VLOOKUP(F196,'Reference data SID'!L:M,2,FALSE),"")</f>
        <v/>
      </c>
      <c r="I196" s="38" t="str">
        <f>_xlfn.IFNA(VLOOKUP(F196,'Reference data SID'!L:N,3,FALSE),"")</f>
        <v/>
      </c>
      <c r="J196" s="38" t="str">
        <f>_xlfn.IFNA(VLOOKUP(F196,'Reference data SID'!L:O,4,FALSE),"")</f>
        <v/>
      </c>
      <c r="K196" s="50"/>
      <c r="L196" s="50"/>
      <c r="M196" s="50"/>
      <c r="N196" s="50"/>
      <c r="O196" s="50"/>
      <c r="P196" s="50"/>
      <c r="Q196" s="50"/>
      <c r="R196" s="50"/>
      <c r="S196" s="50"/>
      <c r="T196" s="73" t="str">
        <f t="shared" ca="1" si="35"/>
        <v/>
      </c>
      <c r="U196" s="65" t="str">
        <f>IF(LEN(D196)=0,"",SUMIFS('1.(Optional) tonnage per use'!O$6:O$503,'1.(Optional) tonnage per use'!$G$6:$G$503,CONCATENATE(D196,F196),'1.(Optional) tonnage per use'!$N$6:$N$503,K196))</f>
        <v/>
      </c>
      <c r="V196" s="47" t="str">
        <f>IF(LEN(D196)=0,"",SUMIFS('1.(Optional) tonnage per use'!P$6:P$503,'1.(Optional) tonnage per use'!$G$6:$G$503,CONCATENATE(D196,F196),'1.(Optional) tonnage per use'!$N$6:$N$503,K196))</f>
        <v/>
      </c>
      <c r="W196" s="47" t="str">
        <f>IF(LEN(D196)=0,"",SUMIFS('1.(Optional) tonnage per use'!Q$6:Q$503,'1.(Optional) tonnage per use'!$G$6:$G$503,CONCATENATE(D196,F196),'1.(Optional) tonnage per use'!$N$6:$N$503,K196))</f>
        <v/>
      </c>
      <c r="X196" s="117" t="str">
        <f>_xlfn.IFNA(VLOOKUP(A196,'Reference data SID'!D:E,2,FALSE),"")</f>
        <v/>
      </c>
      <c r="Y196" s="117" t="str">
        <f t="shared" si="36"/>
        <v>not ok</v>
      </c>
      <c r="Z196" s="117" t="str">
        <f t="shared" si="37"/>
        <v>not ok</v>
      </c>
      <c r="AA196" s="117" t="str">
        <f t="shared" si="38"/>
        <v>ok</v>
      </c>
      <c r="AB196" s="117" t="str">
        <f t="shared" si="39"/>
        <v>not ok</v>
      </c>
      <c r="AC196" s="117" t="str">
        <f t="shared" si="40"/>
        <v>_EC</v>
      </c>
      <c r="AD196" s="117" t="str">
        <f t="shared" si="41"/>
        <v>_CAS</v>
      </c>
      <c r="AE196" s="117" t="str">
        <f t="shared" si="42"/>
        <v/>
      </c>
      <c r="AF196" s="117" t="str">
        <f>IF(LEN(A196)&gt;1,IF(COUNTIFS($AE$6:AE$503,LEFT(AE196,250))&gt;1,"Duplicate entry: you have two rows for the same substance and year",""),"")</f>
        <v/>
      </c>
      <c r="AG196" s="117" t="str">
        <f>IF(LEN(A196)&gt;0,IF(ISNUMBER(MATCH(A196,Annex_I_II_entries,0)),"","The Entry name is not within the dropdown list, make sure that you have not copied and pasted overwritting the cell format (with its correponding dropdown list) in column A"),"")</f>
        <v/>
      </c>
      <c r="AH196" s="117" t="str">
        <f t="shared" ca="1" si="43"/>
        <v/>
      </c>
      <c r="AI196" s="117" t="str">
        <f t="shared" ca="1" si="44"/>
        <v/>
      </c>
      <c r="AJ196" s="117" t="str">
        <f t="shared" si="45"/>
        <v/>
      </c>
      <c r="AK196" s="117" t="str">
        <f t="shared" si="46"/>
        <v/>
      </c>
      <c r="AL196" s="117" t="str">
        <f t="shared" si="47"/>
        <v/>
      </c>
      <c r="AM196" s="117" t="str">
        <f t="shared" si="48"/>
        <v/>
      </c>
      <c r="AN196" s="117" t="str">
        <f t="shared" si="49"/>
        <v/>
      </c>
      <c r="AO196" s="117" t="str">
        <f t="shared" si="50"/>
        <v/>
      </c>
      <c r="AP196" s="87"/>
    </row>
    <row r="197" spans="1:42" x14ac:dyDescent="0.2">
      <c r="A197" s="37"/>
      <c r="B197" s="37"/>
      <c r="C197" s="37"/>
      <c r="D197" s="64" t="str">
        <f>_xlfn.IFNA(VLOOKUP(A197,'Reference data SID'!$D$2:$Q$673,14,FALSE),"")</f>
        <v/>
      </c>
      <c r="E197" s="64" t="str">
        <f>_xlfn.IFNA(VLOOKUP(D197,'Reference data SID'!$C$3:$E$673,3,FALSE),"")</f>
        <v/>
      </c>
      <c r="F197" s="64" t="str">
        <f>_xlfn.IFNA(IF(E197=FALSE,D197,IF(ISBLANK(B197),VLOOKUP(C197,'Reference data SID'!$N:$P,3,FALSE),VLOOKUP(B197,'Reference data SID'!$M:$P,4,FALSE))),"")</f>
        <v/>
      </c>
      <c r="G197" s="64" t="str">
        <f t="shared" si="34"/>
        <v/>
      </c>
      <c r="H197" s="38" t="str">
        <f>_xlfn.IFNA(VLOOKUP(F197,'Reference data SID'!L:M,2,FALSE),"")</f>
        <v/>
      </c>
      <c r="I197" s="38" t="str">
        <f>_xlfn.IFNA(VLOOKUP(F197,'Reference data SID'!L:N,3,FALSE),"")</f>
        <v/>
      </c>
      <c r="J197" s="38" t="str">
        <f>_xlfn.IFNA(VLOOKUP(F197,'Reference data SID'!L:O,4,FALSE),"")</f>
        <v/>
      </c>
      <c r="K197" s="50"/>
      <c r="L197" s="50"/>
      <c r="M197" s="50"/>
      <c r="N197" s="50"/>
      <c r="O197" s="50"/>
      <c r="P197" s="50"/>
      <c r="Q197" s="50"/>
      <c r="R197" s="50"/>
      <c r="S197" s="50"/>
      <c r="T197" s="73" t="str">
        <f t="shared" ca="1" si="35"/>
        <v/>
      </c>
      <c r="U197" s="65" t="str">
        <f>IF(LEN(D197)=0,"",SUMIFS('1.(Optional) tonnage per use'!O$6:O$503,'1.(Optional) tonnage per use'!$G$6:$G$503,CONCATENATE(D197,F197),'1.(Optional) tonnage per use'!$N$6:$N$503,K197))</f>
        <v/>
      </c>
      <c r="V197" s="47" t="str">
        <f>IF(LEN(D197)=0,"",SUMIFS('1.(Optional) tonnage per use'!P$6:P$503,'1.(Optional) tonnage per use'!$G$6:$G$503,CONCATENATE(D197,F197),'1.(Optional) tonnage per use'!$N$6:$N$503,K197))</f>
        <v/>
      </c>
      <c r="W197" s="47" t="str">
        <f>IF(LEN(D197)=0,"",SUMIFS('1.(Optional) tonnage per use'!Q$6:Q$503,'1.(Optional) tonnage per use'!$G$6:$G$503,CONCATENATE(D197,F197),'1.(Optional) tonnage per use'!$N$6:$N$503,K197))</f>
        <v/>
      </c>
      <c r="X197" s="117" t="str">
        <f>_xlfn.IFNA(VLOOKUP(A197,'Reference data SID'!D:E,2,FALSE),"")</f>
        <v/>
      </c>
      <c r="Y197" s="117" t="str">
        <f t="shared" si="36"/>
        <v>not ok</v>
      </c>
      <c r="Z197" s="117" t="str">
        <f t="shared" si="37"/>
        <v>not ok</v>
      </c>
      <c r="AA197" s="117" t="str">
        <f t="shared" si="38"/>
        <v>ok</v>
      </c>
      <c r="AB197" s="117" t="str">
        <f t="shared" si="39"/>
        <v>not ok</v>
      </c>
      <c r="AC197" s="117" t="str">
        <f t="shared" si="40"/>
        <v>_EC</v>
      </c>
      <c r="AD197" s="117" t="str">
        <f t="shared" si="41"/>
        <v>_CAS</v>
      </c>
      <c r="AE197" s="117" t="str">
        <f t="shared" si="42"/>
        <v/>
      </c>
      <c r="AF197" s="117" t="str">
        <f>IF(LEN(A197)&gt;1,IF(COUNTIFS($AE$6:AE$503,LEFT(AE197,250))&gt;1,"Duplicate entry: you have two rows for the same substance and year",""),"")</f>
        <v/>
      </c>
      <c r="AG197" s="117" t="str">
        <f>IF(LEN(A197)&gt;0,IF(ISNUMBER(MATCH(A197,Annex_I_II_entries,0)),"","The Entry name is not within the dropdown list, make sure that you have not copied and pasted overwritting the cell format (with its correponding dropdown list) in column A"),"")</f>
        <v/>
      </c>
      <c r="AH197" s="117" t="str">
        <f t="shared" ca="1" si="43"/>
        <v/>
      </c>
      <c r="AI197" s="117" t="str">
        <f t="shared" ca="1" si="44"/>
        <v/>
      </c>
      <c r="AJ197" s="117" t="str">
        <f t="shared" si="45"/>
        <v/>
      </c>
      <c r="AK197" s="117" t="str">
        <f t="shared" si="46"/>
        <v/>
      </c>
      <c r="AL197" s="117" t="str">
        <f t="shared" si="47"/>
        <v/>
      </c>
      <c r="AM197" s="117" t="str">
        <f t="shared" si="48"/>
        <v/>
      </c>
      <c r="AN197" s="117" t="str">
        <f t="shared" si="49"/>
        <v/>
      </c>
      <c r="AO197" s="117" t="str">
        <f t="shared" si="50"/>
        <v/>
      </c>
      <c r="AP197" s="87"/>
    </row>
    <row r="198" spans="1:42" x14ac:dyDescent="0.2">
      <c r="A198" s="37"/>
      <c r="B198" s="37"/>
      <c r="C198" s="37"/>
      <c r="D198" s="64" t="str">
        <f>_xlfn.IFNA(VLOOKUP(A198,'Reference data SID'!$D$2:$Q$673,14,FALSE),"")</f>
        <v/>
      </c>
      <c r="E198" s="64" t="str">
        <f>_xlfn.IFNA(VLOOKUP(D198,'Reference data SID'!$C$3:$E$673,3,FALSE),"")</f>
        <v/>
      </c>
      <c r="F198" s="64" t="str">
        <f>_xlfn.IFNA(IF(E198=FALSE,D198,IF(ISBLANK(B198),VLOOKUP(C198,'Reference data SID'!$N:$P,3,FALSE),VLOOKUP(B198,'Reference data SID'!$M:$P,4,FALSE))),"")</f>
        <v/>
      </c>
      <c r="G198" s="64" t="str">
        <f t="shared" ref="G198:G261" si="51">CONCATENATE(D198,F198)</f>
        <v/>
      </c>
      <c r="H198" s="38" t="str">
        <f>_xlfn.IFNA(VLOOKUP(F198,'Reference data SID'!L:M,2,FALSE),"")</f>
        <v/>
      </c>
      <c r="I198" s="38" t="str">
        <f>_xlfn.IFNA(VLOOKUP(F198,'Reference data SID'!L:N,3,FALSE),"")</f>
        <v/>
      </c>
      <c r="J198" s="38" t="str">
        <f>_xlfn.IFNA(VLOOKUP(F198,'Reference data SID'!L:O,4,FALSE),"")</f>
        <v/>
      </c>
      <c r="K198" s="50"/>
      <c r="L198" s="50"/>
      <c r="M198" s="50"/>
      <c r="N198" s="50"/>
      <c r="O198" s="50"/>
      <c r="P198" s="50"/>
      <c r="Q198" s="50"/>
      <c r="R198" s="50"/>
      <c r="S198" s="50"/>
      <c r="T198" s="73" t="str">
        <f t="shared" ref="T198:T261" ca="1" si="52" xml:space="preserve">
CONCATENATE(AF198,
IF(AND(LEN(AF198)&gt;2,OR(LEN(AG198&gt;2),LEN(AH198&gt;2),LEN(AI198&gt;2),(AK198&gt;2),LEN(AM198&gt;2),LEN(AO198&gt;2))),CONCATENATE("; ",CHAR(10)),""),
AG198,
IF(AND(LEN(AG198)&gt;2,OR(LEN(AH198&gt;2),LEN(AI198&gt;2),(AK198&gt;2),LEN(AM198&gt;2),LEN(AO198&gt;1))),CONCATENATE("; ",CHAR(10)),""),
AH198,
IF(AND(LEN(AH198)&gt;2,OR(LEN(AI198&gt;2),(AK198&gt;2),LEN(AM198&gt;2),LEN(AO198&gt;2))),CONCATENATE("; ",CHAR(10)),""),
AI198,
IF(AND(LEN(AI198)&gt;2,OR((AK198&gt;2),LEN(AM198&gt;1),LEN(AO198&gt;2))),CONCATENATE("; ",CHAR(10)),""),
AK198,
IF(AND(LEN(AK198)&gt;2,OR((AM198&gt;2),LEN(AO198&gt;2))),CONCATENATE("; ",CHAR(10)),""),
AM198,
IF(AND(LEN(AM198)&gt;2,(LEN(AO198&gt;2))),CONCATENATE("; ",CHAR(10)),""),
AO198
)</f>
        <v/>
      </c>
      <c r="U198" s="65" t="str">
        <f>IF(LEN(D198)=0,"",SUMIFS('1.(Optional) tonnage per use'!O$6:O$503,'1.(Optional) tonnage per use'!$G$6:$G$503,CONCATENATE(D198,F198),'1.(Optional) tonnage per use'!$N$6:$N$503,K198))</f>
        <v/>
      </c>
      <c r="V198" s="47" t="str">
        <f>IF(LEN(D198)=0,"",SUMIFS('1.(Optional) tonnage per use'!P$6:P$503,'1.(Optional) tonnage per use'!$G$6:$G$503,CONCATENATE(D198,F198),'1.(Optional) tonnage per use'!$N$6:$N$503,K198))</f>
        <v/>
      </c>
      <c r="W198" s="47" t="str">
        <f>IF(LEN(D198)=0,"",SUMIFS('1.(Optional) tonnage per use'!Q$6:Q$503,'1.(Optional) tonnage per use'!$G$6:$G$503,CONCATENATE(D198,F198),'1.(Optional) tonnage per use'!$N$6:$N$503,K198))</f>
        <v/>
      </c>
      <c r="X198" s="117" t="str">
        <f>_xlfn.IFNA(VLOOKUP(A198,'Reference data SID'!D:E,2,FALSE),"")</f>
        <v/>
      </c>
      <c r="Y198" s="117" t="str">
        <f t="shared" ref="Y198:Y261" si="53">IF(AND(X198=TRUE,LEN(C198)&lt;1),"ok","not ok")</f>
        <v>not ok</v>
      </c>
      <c r="Z198" s="117" t="str">
        <f t="shared" ref="Z198:Z261" si="54">IF(AND(X198=TRUE,LEN(B198)&lt;1),"ok", "not ok")</f>
        <v>not ok</v>
      </c>
      <c r="AA198" s="117" t="str">
        <f t="shared" ref="AA198:AA261" si="55">IF(LEN(CONCATENATE(B198,C198))&gt;0,"not ok","ok")</f>
        <v>ok</v>
      </c>
      <c r="AB198" s="117" t="str">
        <f t="shared" ref="AB198:AB261" si="56">IF(OR(B198="other",C198="other"),"ok","not ok")</f>
        <v>not ok</v>
      </c>
      <c r="AC198" s="117" t="str">
        <f t="shared" ref="AC198:AC261" si="57">CONCATENATE(SUBSTITUTE(SUBSTITUTE(SUBSTITUTE(SUBSTITUTE(SUBSTITUTE(SUBSTITUTE(A198," ","_"),"(","_"),")","_"),"-","_"),";","_"),",","_"),"_EC")</f>
        <v>_EC</v>
      </c>
      <c r="AD198" s="117" t="str">
        <f t="shared" ref="AD198:AD261" si="58">CONCATENATE(SUBSTITUTE(SUBSTITUTE(SUBSTITUTE(SUBSTITUTE(SUBSTITUTE(SUBSTITUTE(A198," ","_"),"(","_"),")","_"),"-","_"),";","_"),",","_"),"_CAS")</f>
        <v>_CAS</v>
      </c>
      <c r="AE198" s="117" t="str">
        <f t="shared" ref="AE198:AE261" si="59">IF(LEN(A198)&gt;1,CONCATENATE(A198,I198,H198,F198,K198),"")</f>
        <v/>
      </c>
      <c r="AF198" s="117" t="str">
        <f>IF(LEN(A198)&gt;1,IF(COUNTIFS($AE$6:AE$503,LEFT(AE198,250))&gt;1,"Duplicate entry: you have two rows for the same substance and year",""),"")</f>
        <v/>
      </c>
      <c r="AG198" s="117" t="str">
        <f>IF(LEN(A198)&gt;0,IF(ISNUMBER(MATCH(A198,Annex_I_II_entries,0)),"","The Entry name is not within the dropdown list, make sure that you have not copied and pasted overwritting the cell format (with its correponding dropdown list) in column A"),"")</f>
        <v/>
      </c>
      <c r="AH198" s="117" t="str">
        <f t="shared" ref="AH198:AH261" ca="1" si="60">IF(LEN(B198)&gt;0,IF(ISNUMBER(MATCH(B198,INDIRECT(AC198),0)),"","The EC number is not within the dropdown list, make sure that you have not copied and pasted overwritting the cell format (with its correponding dropdown list) in column B, or that you have not deleted, modified the entry in column A"),"")</f>
        <v/>
      </c>
      <c r="AI198" s="117" t="str">
        <f t="shared" ref="AI198:AI261" ca="1" si="61">IF(LEN(C198)&gt;0,IF(ISNUMBER(MATCH(C198,INDIRECT(AD198),0)),"","The CAS number is not within the dropdown list, make sure that you have not copied and pasted overwritting the cell format (with its correponding dropdown list) in column C, or that you have not deleted, modified the entry in column A"),"")</f>
        <v/>
      </c>
      <c r="AJ198" s="117" t="str">
        <f t="shared" ref="AJ198:AJ261" si="62">IF(M198="0 tonnes",0,IF(M198="&lt;1 tonne",1,IF(M198="1-10 tonnes",10,IF(M198="10-100 tonnes",100,IF(M198="100-1000 tonnes",1000,IF(M198="&gt;1000 tonnes",1000000,""))))))</f>
        <v/>
      </c>
      <c r="AK198" s="117" t="str">
        <f t="shared" ref="AK198:AK261" si="63">IF(OR(AND(U198&gt;AJ198,AJ198&gt;0),AND(U198&gt;L198,L198&lt;&gt;"")),"The sum of tonnage manufactured per use reported is higher than the total tonnage manufactured","")</f>
        <v/>
      </c>
      <c r="AL198" s="117" t="str">
        <f t="shared" ref="AL198:AL261" si="64">IF(O198="0 tonnes",0,IF(O198="&lt;1 tonne",1,IF(O198="1-10 tonnes",10,IF(O198="10-100 tonnes",100,IF(O198="100-1000 tonnes",1000,IF(O198="&gt;1000 tonnes",1000000,""))))))</f>
        <v/>
      </c>
      <c r="AM198" s="117" t="str">
        <f t="shared" ref="AM198:AM261" si="65">IF(OR(AND(V198&gt;AL198,AL198&gt;0),AND(V198&gt;N198,N198&lt;&gt;"")),"The sum of tonnage imported per use reported is higher than the total tonnage manufactured","")</f>
        <v/>
      </c>
      <c r="AN198" s="117" t="str">
        <f t="shared" ref="AN198:AN261" si="66">IF(Q198="0 tonnes",0,IF(Q198="&lt;1 tonne",1,IF(Q198="1-10 tonnes",10,IF(Q198="10-100 tonnes",100,IF(Q198="100-1000 tonnes",1000,IF(Q198="&gt;1000 tonnes",1000000,""))))))</f>
        <v/>
      </c>
      <c r="AO198" s="117" t="str">
        <f t="shared" ref="AO198:AO261" si="67">IF(OR(AND(W198&gt;AN198,AN198&gt;0),AND(W198&gt;P198,P198&lt;&gt;"")),"The sum of tonnage placed on the market per use reported is higher than the total tonnage manufactured","")</f>
        <v/>
      </c>
      <c r="AP198" s="87"/>
    </row>
    <row r="199" spans="1:42" x14ac:dyDescent="0.2">
      <c r="A199" s="37"/>
      <c r="B199" s="37"/>
      <c r="C199" s="37"/>
      <c r="D199" s="64" t="str">
        <f>_xlfn.IFNA(VLOOKUP(A199,'Reference data SID'!$D$2:$Q$673,14,FALSE),"")</f>
        <v/>
      </c>
      <c r="E199" s="64" t="str">
        <f>_xlfn.IFNA(VLOOKUP(D199,'Reference data SID'!$C$3:$E$673,3,FALSE),"")</f>
        <v/>
      </c>
      <c r="F199" s="64" t="str">
        <f>_xlfn.IFNA(IF(E199=FALSE,D199,IF(ISBLANK(B199),VLOOKUP(C199,'Reference data SID'!$N:$P,3,FALSE),VLOOKUP(B199,'Reference data SID'!$M:$P,4,FALSE))),"")</f>
        <v/>
      </c>
      <c r="G199" s="64" t="str">
        <f t="shared" si="51"/>
        <v/>
      </c>
      <c r="H199" s="38" t="str">
        <f>_xlfn.IFNA(VLOOKUP(F199,'Reference data SID'!L:M,2,FALSE),"")</f>
        <v/>
      </c>
      <c r="I199" s="38" t="str">
        <f>_xlfn.IFNA(VLOOKUP(F199,'Reference data SID'!L:N,3,FALSE),"")</f>
        <v/>
      </c>
      <c r="J199" s="38" t="str">
        <f>_xlfn.IFNA(VLOOKUP(F199,'Reference data SID'!L:O,4,FALSE),"")</f>
        <v/>
      </c>
      <c r="K199" s="50"/>
      <c r="L199" s="50"/>
      <c r="M199" s="50"/>
      <c r="N199" s="50"/>
      <c r="O199" s="50"/>
      <c r="P199" s="50"/>
      <c r="Q199" s="50"/>
      <c r="R199" s="50"/>
      <c r="S199" s="50"/>
      <c r="T199" s="73" t="str">
        <f t="shared" ca="1" si="52"/>
        <v/>
      </c>
      <c r="U199" s="65" t="str">
        <f>IF(LEN(D199)=0,"",SUMIFS('1.(Optional) tonnage per use'!O$6:O$503,'1.(Optional) tonnage per use'!$G$6:$G$503,CONCATENATE(D199,F199),'1.(Optional) tonnage per use'!$N$6:$N$503,K199))</f>
        <v/>
      </c>
      <c r="V199" s="47" t="str">
        <f>IF(LEN(D199)=0,"",SUMIFS('1.(Optional) tonnage per use'!P$6:P$503,'1.(Optional) tonnage per use'!$G$6:$G$503,CONCATENATE(D199,F199),'1.(Optional) tonnage per use'!$N$6:$N$503,K199))</f>
        <v/>
      </c>
      <c r="W199" s="47" t="str">
        <f>IF(LEN(D199)=0,"",SUMIFS('1.(Optional) tonnage per use'!Q$6:Q$503,'1.(Optional) tonnage per use'!$G$6:$G$503,CONCATENATE(D199,F199),'1.(Optional) tonnage per use'!$N$6:$N$503,K199))</f>
        <v/>
      </c>
      <c r="X199" s="117" t="str">
        <f>_xlfn.IFNA(VLOOKUP(A199,'Reference data SID'!D:E,2,FALSE),"")</f>
        <v/>
      </c>
      <c r="Y199" s="117" t="str">
        <f t="shared" si="53"/>
        <v>not ok</v>
      </c>
      <c r="Z199" s="117" t="str">
        <f t="shared" si="54"/>
        <v>not ok</v>
      </c>
      <c r="AA199" s="117" t="str">
        <f t="shared" si="55"/>
        <v>ok</v>
      </c>
      <c r="AB199" s="117" t="str">
        <f t="shared" si="56"/>
        <v>not ok</v>
      </c>
      <c r="AC199" s="117" t="str">
        <f t="shared" si="57"/>
        <v>_EC</v>
      </c>
      <c r="AD199" s="117" t="str">
        <f t="shared" si="58"/>
        <v>_CAS</v>
      </c>
      <c r="AE199" s="117" t="str">
        <f t="shared" si="59"/>
        <v/>
      </c>
      <c r="AF199" s="117" t="str">
        <f>IF(LEN(A199)&gt;1,IF(COUNTIFS($AE$6:AE$503,LEFT(AE199,250))&gt;1,"Duplicate entry: you have two rows for the same substance and year",""),"")</f>
        <v/>
      </c>
      <c r="AG199" s="117" t="str">
        <f>IF(LEN(A199)&gt;0,IF(ISNUMBER(MATCH(A199,Annex_I_II_entries,0)),"","The Entry name is not within the dropdown list, make sure that you have not copied and pasted overwritting the cell format (with its correponding dropdown list) in column A"),"")</f>
        <v/>
      </c>
      <c r="AH199" s="117" t="str">
        <f t="shared" ca="1" si="60"/>
        <v/>
      </c>
      <c r="AI199" s="117" t="str">
        <f t="shared" ca="1" si="61"/>
        <v/>
      </c>
      <c r="AJ199" s="117" t="str">
        <f t="shared" si="62"/>
        <v/>
      </c>
      <c r="AK199" s="117" t="str">
        <f t="shared" si="63"/>
        <v/>
      </c>
      <c r="AL199" s="117" t="str">
        <f t="shared" si="64"/>
        <v/>
      </c>
      <c r="AM199" s="117" t="str">
        <f t="shared" si="65"/>
        <v/>
      </c>
      <c r="AN199" s="117" t="str">
        <f t="shared" si="66"/>
        <v/>
      </c>
      <c r="AO199" s="117" t="str">
        <f t="shared" si="67"/>
        <v/>
      </c>
      <c r="AP199" s="87"/>
    </row>
    <row r="200" spans="1:42" x14ac:dyDescent="0.2">
      <c r="A200" s="37"/>
      <c r="B200" s="37"/>
      <c r="C200" s="37"/>
      <c r="D200" s="64" t="str">
        <f>_xlfn.IFNA(VLOOKUP(A200,'Reference data SID'!$D$2:$Q$673,14,FALSE),"")</f>
        <v/>
      </c>
      <c r="E200" s="64" t="str">
        <f>_xlfn.IFNA(VLOOKUP(D200,'Reference data SID'!$C$3:$E$673,3,FALSE),"")</f>
        <v/>
      </c>
      <c r="F200" s="64" t="str">
        <f>_xlfn.IFNA(IF(E200=FALSE,D200,IF(ISBLANK(B200),VLOOKUP(C200,'Reference data SID'!$N:$P,3,FALSE),VLOOKUP(B200,'Reference data SID'!$M:$P,4,FALSE))),"")</f>
        <v/>
      </c>
      <c r="G200" s="64" t="str">
        <f t="shared" si="51"/>
        <v/>
      </c>
      <c r="H200" s="38" t="str">
        <f>_xlfn.IFNA(VLOOKUP(F200,'Reference data SID'!L:M,2,FALSE),"")</f>
        <v/>
      </c>
      <c r="I200" s="38" t="str">
        <f>_xlfn.IFNA(VLOOKUP(F200,'Reference data SID'!L:N,3,FALSE),"")</f>
        <v/>
      </c>
      <c r="J200" s="38" t="str">
        <f>_xlfn.IFNA(VLOOKUP(F200,'Reference data SID'!L:O,4,FALSE),"")</f>
        <v/>
      </c>
      <c r="K200" s="50"/>
      <c r="L200" s="50"/>
      <c r="M200" s="50"/>
      <c r="N200" s="50"/>
      <c r="O200" s="50"/>
      <c r="P200" s="50"/>
      <c r="Q200" s="50"/>
      <c r="R200" s="50"/>
      <c r="S200" s="50"/>
      <c r="T200" s="73" t="str">
        <f t="shared" ca="1" si="52"/>
        <v/>
      </c>
      <c r="U200" s="65" t="str">
        <f>IF(LEN(D200)=0,"",SUMIFS('1.(Optional) tonnage per use'!O$6:O$503,'1.(Optional) tonnage per use'!$G$6:$G$503,CONCATENATE(D200,F200),'1.(Optional) tonnage per use'!$N$6:$N$503,K200))</f>
        <v/>
      </c>
      <c r="V200" s="47" t="str">
        <f>IF(LEN(D200)=0,"",SUMIFS('1.(Optional) tonnage per use'!P$6:P$503,'1.(Optional) tonnage per use'!$G$6:$G$503,CONCATENATE(D200,F200),'1.(Optional) tonnage per use'!$N$6:$N$503,K200))</f>
        <v/>
      </c>
      <c r="W200" s="47" t="str">
        <f>IF(LEN(D200)=0,"",SUMIFS('1.(Optional) tonnage per use'!Q$6:Q$503,'1.(Optional) tonnage per use'!$G$6:$G$503,CONCATENATE(D200,F200),'1.(Optional) tonnage per use'!$N$6:$N$503,K200))</f>
        <v/>
      </c>
      <c r="X200" s="117" t="str">
        <f>_xlfn.IFNA(VLOOKUP(A200,'Reference data SID'!D:E,2,FALSE),"")</f>
        <v/>
      </c>
      <c r="Y200" s="117" t="str">
        <f t="shared" si="53"/>
        <v>not ok</v>
      </c>
      <c r="Z200" s="117" t="str">
        <f t="shared" si="54"/>
        <v>not ok</v>
      </c>
      <c r="AA200" s="117" t="str">
        <f t="shared" si="55"/>
        <v>ok</v>
      </c>
      <c r="AB200" s="117" t="str">
        <f t="shared" si="56"/>
        <v>not ok</v>
      </c>
      <c r="AC200" s="117" t="str">
        <f t="shared" si="57"/>
        <v>_EC</v>
      </c>
      <c r="AD200" s="117" t="str">
        <f t="shared" si="58"/>
        <v>_CAS</v>
      </c>
      <c r="AE200" s="117" t="str">
        <f t="shared" si="59"/>
        <v/>
      </c>
      <c r="AF200" s="117" t="str">
        <f>IF(LEN(A200)&gt;1,IF(COUNTIFS($AE$6:AE$503,LEFT(AE200,250))&gt;1,"Duplicate entry: you have two rows for the same substance and year",""),"")</f>
        <v/>
      </c>
      <c r="AG200" s="117" t="str">
        <f>IF(LEN(A200)&gt;0,IF(ISNUMBER(MATCH(A200,Annex_I_II_entries,0)),"","The Entry name is not within the dropdown list, make sure that you have not copied and pasted overwritting the cell format (with its correponding dropdown list) in column A"),"")</f>
        <v/>
      </c>
      <c r="AH200" s="117" t="str">
        <f t="shared" ca="1" si="60"/>
        <v/>
      </c>
      <c r="AI200" s="117" t="str">
        <f t="shared" ca="1" si="61"/>
        <v/>
      </c>
      <c r="AJ200" s="117" t="str">
        <f t="shared" si="62"/>
        <v/>
      </c>
      <c r="AK200" s="117" t="str">
        <f t="shared" si="63"/>
        <v/>
      </c>
      <c r="AL200" s="117" t="str">
        <f t="shared" si="64"/>
        <v/>
      </c>
      <c r="AM200" s="117" t="str">
        <f t="shared" si="65"/>
        <v/>
      </c>
      <c r="AN200" s="117" t="str">
        <f t="shared" si="66"/>
        <v/>
      </c>
      <c r="AO200" s="117" t="str">
        <f t="shared" si="67"/>
        <v/>
      </c>
      <c r="AP200" s="87"/>
    </row>
    <row r="201" spans="1:42" x14ac:dyDescent="0.2">
      <c r="A201" s="37"/>
      <c r="B201" s="37"/>
      <c r="C201" s="37"/>
      <c r="D201" s="64" t="str">
        <f>_xlfn.IFNA(VLOOKUP(A201,'Reference data SID'!$D$2:$Q$673,14,FALSE),"")</f>
        <v/>
      </c>
      <c r="E201" s="64" t="str">
        <f>_xlfn.IFNA(VLOOKUP(D201,'Reference data SID'!$C$3:$E$673,3,FALSE),"")</f>
        <v/>
      </c>
      <c r="F201" s="64" t="str">
        <f>_xlfn.IFNA(IF(E201=FALSE,D201,IF(ISBLANK(B201),VLOOKUP(C201,'Reference data SID'!$N:$P,3,FALSE),VLOOKUP(B201,'Reference data SID'!$M:$P,4,FALSE))),"")</f>
        <v/>
      </c>
      <c r="G201" s="64" t="str">
        <f t="shared" si="51"/>
        <v/>
      </c>
      <c r="H201" s="38" t="str">
        <f>_xlfn.IFNA(VLOOKUP(F201,'Reference data SID'!L:M,2,FALSE),"")</f>
        <v/>
      </c>
      <c r="I201" s="38" t="str">
        <f>_xlfn.IFNA(VLOOKUP(F201,'Reference data SID'!L:N,3,FALSE),"")</f>
        <v/>
      </c>
      <c r="J201" s="38" t="str">
        <f>_xlfn.IFNA(VLOOKUP(F201,'Reference data SID'!L:O,4,FALSE),"")</f>
        <v/>
      </c>
      <c r="K201" s="50"/>
      <c r="L201" s="50"/>
      <c r="M201" s="50"/>
      <c r="N201" s="50"/>
      <c r="O201" s="50"/>
      <c r="P201" s="50"/>
      <c r="Q201" s="50"/>
      <c r="R201" s="50"/>
      <c r="S201" s="50"/>
      <c r="T201" s="73" t="str">
        <f t="shared" ca="1" si="52"/>
        <v/>
      </c>
      <c r="U201" s="65" t="str">
        <f>IF(LEN(D201)=0,"",SUMIFS('1.(Optional) tonnage per use'!O$6:O$503,'1.(Optional) tonnage per use'!$G$6:$G$503,CONCATENATE(D201,F201),'1.(Optional) tonnage per use'!$N$6:$N$503,K201))</f>
        <v/>
      </c>
      <c r="V201" s="47" t="str">
        <f>IF(LEN(D201)=0,"",SUMIFS('1.(Optional) tonnage per use'!P$6:P$503,'1.(Optional) tonnage per use'!$G$6:$G$503,CONCATENATE(D201,F201),'1.(Optional) tonnage per use'!$N$6:$N$503,K201))</f>
        <v/>
      </c>
      <c r="W201" s="47" t="str">
        <f>IF(LEN(D201)=0,"",SUMIFS('1.(Optional) tonnage per use'!Q$6:Q$503,'1.(Optional) tonnage per use'!$G$6:$G$503,CONCATENATE(D201,F201),'1.(Optional) tonnage per use'!$N$6:$N$503,K201))</f>
        <v/>
      </c>
      <c r="X201" s="117" t="str">
        <f>_xlfn.IFNA(VLOOKUP(A201,'Reference data SID'!D:E,2,FALSE),"")</f>
        <v/>
      </c>
      <c r="Y201" s="117" t="str">
        <f t="shared" si="53"/>
        <v>not ok</v>
      </c>
      <c r="Z201" s="117" t="str">
        <f t="shared" si="54"/>
        <v>not ok</v>
      </c>
      <c r="AA201" s="117" t="str">
        <f t="shared" si="55"/>
        <v>ok</v>
      </c>
      <c r="AB201" s="117" t="str">
        <f t="shared" si="56"/>
        <v>not ok</v>
      </c>
      <c r="AC201" s="117" t="str">
        <f t="shared" si="57"/>
        <v>_EC</v>
      </c>
      <c r="AD201" s="117" t="str">
        <f t="shared" si="58"/>
        <v>_CAS</v>
      </c>
      <c r="AE201" s="117" t="str">
        <f t="shared" si="59"/>
        <v/>
      </c>
      <c r="AF201" s="117" t="str">
        <f>IF(LEN(A201)&gt;1,IF(COUNTIFS($AE$6:AE$503,LEFT(AE201,250))&gt;1,"Duplicate entry: you have two rows for the same substance and year",""),"")</f>
        <v/>
      </c>
      <c r="AG201" s="117" t="str">
        <f>IF(LEN(A201)&gt;0,IF(ISNUMBER(MATCH(A201,Annex_I_II_entries,0)),"","The Entry name is not within the dropdown list, make sure that you have not copied and pasted overwritting the cell format (with its correponding dropdown list) in column A"),"")</f>
        <v/>
      </c>
      <c r="AH201" s="117" t="str">
        <f t="shared" ca="1" si="60"/>
        <v/>
      </c>
      <c r="AI201" s="117" t="str">
        <f t="shared" ca="1" si="61"/>
        <v/>
      </c>
      <c r="AJ201" s="117" t="str">
        <f t="shared" si="62"/>
        <v/>
      </c>
      <c r="AK201" s="117" t="str">
        <f t="shared" si="63"/>
        <v/>
      </c>
      <c r="AL201" s="117" t="str">
        <f t="shared" si="64"/>
        <v/>
      </c>
      <c r="AM201" s="117" t="str">
        <f t="shared" si="65"/>
        <v/>
      </c>
      <c r="AN201" s="117" t="str">
        <f t="shared" si="66"/>
        <v/>
      </c>
      <c r="AO201" s="117" t="str">
        <f t="shared" si="67"/>
        <v/>
      </c>
      <c r="AP201" s="87"/>
    </row>
    <row r="202" spans="1:42" x14ac:dyDescent="0.2">
      <c r="A202" s="37"/>
      <c r="B202" s="37"/>
      <c r="C202" s="37"/>
      <c r="D202" s="64" t="str">
        <f>_xlfn.IFNA(VLOOKUP(A202,'Reference data SID'!$D$2:$Q$673,14,FALSE),"")</f>
        <v/>
      </c>
      <c r="E202" s="64" t="str">
        <f>_xlfn.IFNA(VLOOKUP(D202,'Reference data SID'!$C$3:$E$673,3,FALSE),"")</f>
        <v/>
      </c>
      <c r="F202" s="64" t="str">
        <f>_xlfn.IFNA(IF(E202=FALSE,D202,IF(ISBLANK(B202),VLOOKUP(C202,'Reference data SID'!$N:$P,3,FALSE),VLOOKUP(B202,'Reference data SID'!$M:$P,4,FALSE))),"")</f>
        <v/>
      </c>
      <c r="G202" s="64" t="str">
        <f t="shared" si="51"/>
        <v/>
      </c>
      <c r="H202" s="38" t="str">
        <f>_xlfn.IFNA(VLOOKUP(F202,'Reference data SID'!L:M,2,FALSE),"")</f>
        <v/>
      </c>
      <c r="I202" s="38" t="str">
        <f>_xlfn.IFNA(VLOOKUP(F202,'Reference data SID'!L:N,3,FALSE),"")</f>
        <v/>
      </c>
      <c r="J202" s="38" t="str">
        <f>_xlfn.IFNA(VLOOKUP(F202,'Reference data SID'!L:O,4,FALSE),"")</f>
        <v/>
      </c>
      <c r="K202" s="50"/>
      <c r="L202" s="50"/>
      <c r="M202" s="50"/>
      <c r="N202" s="50"/>
      <c r="O202" s="50"/>
      <c r="P202" s="50"/>
      <c r="Q202" s="50"/>
      <c r="R202" s="50"/>
      <c r="S202" s="50"/>
      <c r="T202" s="73" t="str">
        <f t="shared" ca="1" si="52"/>
        <v/>
      </c>
      <c r="U202" s="65" t="str">
        <f>IF(LEN(D202)=0,"",SUMIFS('1.(Optional) tonnage per use'!O$6:O$503,'1.(Optional) tonnage per use'!$G$6:$G$503,CONCATENATE(D202,F202),'1.(Optional) tonnage per use'!$N$6:$N$503,K202))</f>
        <v/>
      </c>
      <c r="V202" s="47" t="str">
        <f>IF(LEN(D202)=0,"",SUMIFS('1.(Optional) tonnage per use'!P$6:P$503,'1.(Optional) tonnage per use'!$G$6:$G$503,CONCATENATE(D202,F202),'1.(Optional) tonnage per use'!$N$6:$N$503,K202))</f>
        <v/>
      </c>
      <c r="W202" s="47" t="str">
        <f>IF(LEN(D202)=0,"",SUMIFS('1.(Optional) tonnage per use'!Q$6:Q$503,'1.(Optional) tonnage per use'!$G$6:$G$503,CONCATENATE(D202,F202),'1.(Optional) tonnage per use'!$N$6:$N$503,K202))</f>
        <v/>
      </c>
      <c r="X202" s="117" t="str">
        <f>_xlfn.IFNA(VLOOKUP(A202,'Reference data SID'!D:E,2,FALSE),"")</f>
        <v/>
      </c>
      <c r="Y202" s="117" t="str">
        <f t="shared" si="53"/>
        <v>not ok</v>
      </c>
      <c r="Z202" s="117" t="str">
        <f t="shared" si="54"/>
        <v>not ok</v>
      </c>
      <c r="AA202" s="117" t="str">
        <f t="shared" si="55"/>
        <v>ok</v>
      </c>
      <c r="AB202" s="117" t="str">
        <f t="shared" si="56"/>
        <v>not ok</v>
      </c>
      <c r="AC202" s="117" t="str">
        <f t="shared" si="57"/>
        <v>_EC</v>
      </c>
      <c r="AD202" s="117" t="str">
        <f t="shared" si="58"/>
        <v>_CAS</v>
      </c>
      <c r="AE202" s="117" t="str">
        <f t="shared" si="59"/>
        <v/>
      </c>
      <c r="AF202" s="117" t="str">
        <f>IF(LEN(A202)&gt;1,IF(COUNTIFS($AE$6:AE$503,LEFT(AE202,250))&gt;1,"Duplicate entry: you have two rows for the same substance and year",""),"")</f>
        <v/>
      </c>
      <c r="AG202" s="117" t="str">
        <f>IF(LEN(A202)&gt;0,IF(ISNUMBER(MATCH(A202,Annex_I_II_entries,0)),"","The Entry name is not within the dropdown list, make sure that you have not copied and pasted overwritting the cell format (with its correponding dropdown list) in column A"),"")</f>
        <v/>
      </c>
      <c r="AH202" s="117" t="str">
        <f t="shared" ca="1" si="60"/>
        <v/>
      </c>
      <c r="AI202" s="117" t="str">
        <f t="shared" ca="1" si="61"/>
        <v/>
      </c>
      <c r="AJ202" s="117" t="str">
        <f t="shared" si="62"/>
        <v/>
      </c>
      <c r="AK202" s="117" t="str">
        <f t="shared" si="63"/>
        <v/>
      </c>
      <c r="AL202" s="117" t="str">
        <f t="shared" si="64"/>
        <v/>
      </c>
      <c r="AM202" s="117" t="str">
        <f t="shared" si="65"/>
        <v/>
      </c>
      <c r="AN202" s="117" t="str">
        <f t="shared" si="66"/>
        <v/>
      </c>
      <c r="AO202" s="117" t="str">
        <f t="shared" si="67"/>
        <v/>
      </c>
      <c r="AP202" s="87"/>
    </row>
    <row r="203" spans="1:42" x14ac:dyDescent="0.2">
      <c r="A203" s="37"/>
      <c r="B203" s="37"/>
      <c r="C203" s="37"/>
      <c r="D203" s="64" t="str">
        <f>_xlfn.IFNA(VLOOKUP(A203,'Reference data SID'!$D$2:$Q$673,14,FALSE),"")</f>
        <v/>
      </c>
      <c r="E203" s="64" t="str">
        <f>_xlfn.IFNA(VLOOKUP(D203,'Reference data SID'!$C$3:$E$673,3,FALSE),"")</f>
        <v/>
      </c>
      <c r="F203" s="64" t="str">
        <f>_xlfn.IFNA(IF(E203=FALSE,D203,IF(ISBLANK(B203),VLOOKUP(C203,'Reference data SID'!$N:$P,3,FALSE),VLOOKUP(B203,'Reference data SID'!$M:$P,4,FALSE))),"")</f>
        <v/>
      </c>
      <c r="G203" s="64" t="str">
        <f t="shared" si="51"/>
        <v/>
      </c>
      <c r="H203" s="38" t="str">
        <f>_xlfn.IFNA(VLOOKUP(F203,'Reference data SID'!L:M,2,FALSE),"")</f>
        <v/>
      </c>
      <c r="I203" s="38" t="str">
        <f>_xlfn.IFNA(VLOOKUP(F203,'Reference data SID'!L:N,3,FALSE),"")</f>
        <v/>
      </c>
      <c r="J203" s="38" t="str">
        <f>_xlfn.IFNA(VLOOKUP(F203,'Reference data SID'!L:O,4,FALSE),"")</f>
        <v/>
      </c>
      <c r="K203" s="50"/>
      <c r="L203" s="50"/>
      <c r="M203" s="50"/>
      <c r="N203" s="50"/>
      <c r="O203" s="50"/>
      <c r="P203" s="50"/>
      <c r="Q203" s="50"/>
      <c r="R203" s="50"/>
      <c r="S203" s="50"/>
      <c r="T203" s="73" t="str">
        <f t="shared" ca="1" si="52"/>
        <v/>
      </c>
      <c r="U203" s="65" t="str">
        <f>IF(LEN(D203)=0,"",SUMIFS('1.(Optional) tonnage per use'!O$6:O$503,'1.(Optional) tonnage per use'!$G$6:$G$503,CONCATENATE(D203,F203),'1.(Optional) tonnage per use'!$N$6:$N$503,K203))</f>
        <v/>
      </c>
      <c r="V203" s="47" t="str">
        <f>IF(LEN(D203)=0,"",SUMIFS('1.(Optional) tonnage per use'!P$6:P$503,'1.(Optional) tonnage per use'!$G$6:$G$503,CONCATENATE(D203,F203),'1.(Optional) tonnage per use'!$N$6:$N$503,K203))</f>
        <v/>
      </c>
      <c r="W203" s="47" t="str">
        <f>IF(LEN(D203)=0,"",SUMIFS('1.(Optional) tonnage per use'!Q$6:Q$503,'1.(Optional) tonnage per use'!$G$6:$G$503,CONCATENATE(D203,F203),'1.(Optional) tonnage per use'!$N$6:$N$503,K203))</f>
        <v/>
      </c>
      <c r="X203" s="117" t="str">
        <f>_xlfn.IFNA(VLOOKUP(A203,'Reference data SID'!D:E,2,FALSE),"")</f>
        <v/>
      </c>
      <c r="Y203" s="117" t="str">
        <f t="shared" si="53"/>
        <v>not ok</v>
      </c>
      <c r="Z203" s="117" t="str">
        <f t="shared" si="54"/>
        <v>not ok</v>
      </c>
      <c r="AA203" s="117" t="str">
        <f t="shared" si="55"/>
        <v>ok</v>
      </c>
      <c r="AB203" s="117" t="str">
        <f t="shared" si="56"/>
        <v>not ok</v>
      </c>
      <c r="AC203" s="117" t="str">
        <f t="shared" si="57"/>
        <v>_EC</v>
      </c>
      <c r="AD203" s="117" t="str">
        <f t="shared" si="58"/>
        <v>_CAS</v>
      </c>
      <c r="AE203" s="117" t="str">
        <f t="shared" si="59"/>
        <v/>
      </c>
      <c r="AF203" s="117" t="str">
        <f>IF(LEN(A203)&gt;1,IF(COUNTIFS($AE$6:AE$503,LEFT(AE203,250))&gt;1,"Duplicate entry: you have two rows for the same substance and year",""),"")</f>
        <v/>
      </c>
      <c r="AG203" s="117" t="str">
        <f>IF(LEN(A203)&gt;0,IF(ISNUMBER(MATCH(A203,Annex_I_II_entries,0)),"","The Entry name is not within the dropdown list, make sure that you have not copied and pasted overwritting the cell format (with its correponding dropdown list) in column A"),"")</f>
        <v/>
      </c>
      <c r="AH203" s="117" t="str">
        <f t="shared" ca="1" si="60"/>
        <v/>
      </c>
      <c r="AI203" s="117" t="str">
        <f t="shared" ca="1" si="61"/>
        <v/>
      </c>
      <c r="AJ203" s="117" t="str">
        <f t="shared" si="62"/>
        <v/>
      </c>
      <c r="AK203" s="117" t="str">
        <f t="shared" si="63"/>
        <v/>
      </c>
      <c r="AL203" s="117" t="str">
        <f t="shared" si="64"/>
        <v/>
      </c>
      <c r="AM203" s="117" t="str">
        <f t="shared" si="65"/>
        <v/>
      </c>
      <c r="AN203" s="117" t="str">
        <f t="shared" si="66"/>
        <v/>
      </c>
      <c r="AO203" s="117" t="str">
        <f t="shared" si="67"/>
        <v/>
      </c>
      <c r="AP203" s="87"/>
    </row>
    <row r="204" spans="1:42" x14ac:dyDescent="0.2">
      <c r="A204" s="37"/>
      <c r="B204" s="37"/>
      <c r="C204" s="37"/>
      <c r="D204" s="64" t="str">
        <f>_xlfn.IFNA(VLOOKUP(A204,'Reference data SID'!$D$2:$Q$673,14,FALSE),"")</f>
        <v/>
      </c>
      <c r="E204" s="64" t="str">
        <f>_xlfn.IFNA(VLOOKUP(D204,'Reference data SID'!$C$3:$E$673,3,FALSE),"")</f>
        <v/>
      </c>
      <c r="F204" s="64" t="str">
        <f>_xlfn.IFNA(IF(E204=FALSE,D204,IF(ISBLANK(B204),VLOOKUP(C204,'Reference data SID'!$N:$P,3,FALSE),VLOOKUP(B204,'Reference data SID'!$M:$P,4,FALSE))),"")</f>
        <v/>
      </c>
      <c r="G204" s="64" t="str">
        <f t="shared" si="51"/>
        <v/>
      </c>
      <c r="H204" s="38" t="str">
        <f>_xlfn.IFNA(VLOOKUP(F204,'Reference data SID'!L:M,2,FALSE),"")</f>
        <v/>
      </c>
      <c r="I204" s="38" t="str">
        <f>_xlfn.IFNA(VLOOKUP(F204,'Reference data SID'!L:N,3,FALSE),"")</f>
        <v/>
      </c>
      <c r="J204" s="38" t="str">
        <f>_xlfn.IFNA(VLOOKUP(F204,'Reference data SID'!L:O,4,FALSE),"")</f>
        <v/>
      </c>
      <c r="K204" s="50"/>
      <c r="L204" s="50"/>
      <c r="M204" s="50"/>
      <c r="N204" s="50"/>
      <c r="O204" s="50"/>
      <c r="P204" s="50"/>
      <c r="Q204" s="50"/>
      <c r="R204" s="50"/>
      <c r="S204" s="50"/>
      <c r="T204" s="73" t="str">
        <f t="shared" ca="1" si="52"/>
        <v/>
      </c>
      <c r="U204" s="65" t="str">
        <f>IF(LEN(D204)=0,"",SUMIFS('1.(Optional) tonnage per use'!O$6:O$503,'1.(Optional) tonnage per use'!$G$6:$G$503,CONCATENATE(D204,F204),'1.(Optional) tonnage per use'!$N$6:$N$503,K204))</f>
        <v/>
      </c>
      <c r="V204" s="47" t="str">
        <f>IF(LEN(D204)=0,"",SUMIFS('1.(Optional) tonnage per use'!P$6:P$503,'1.(Optional) tonnage per use'!$G$6:$G$503,CONCATENATE(D204,F204),'1.(Optional) tonnage per use'!$N$6:$N$503,K204))</f>
        <v/>
      </c>
      <c r="W204" s="47" t="str">
        <f>IF(LEN(D204)=0,"",SUMIFS('1.(Optional) tonnage per use'!Q$6:Q$503,'1.(Optional) tonnage per use'!$G$6:$G$503,CONCATENATE(D204,F204),'1.(Optional) tonnage per use'!$N$6:$N$503,K204))</f>
        <v/>
      </c>
      <c r="X204" s="117" t="str">
        <f>_xlfn.IFNA(VLOOKUP(A204,'Reference data SID'!D:E,2,FALSE),"")</f>
        <v/>
      </c>
      <c r="Y204" s="117" t="str">
        <f t="shared" si="53"/>
        <v>not ok</v>
      </c>
      <c r="Z204" s="117" t="str">
        <f t="shared" si="54"/>
        <v>not ok</v>
      </c>
      <c r="AA204" s="117" t="str">
        <f t="shared" si="55"/>
        <v>ok</v>
      </c>
      <c r="AB204" s="117" t="str">
        <f t="shared" si="56"/>
        <v>not ok</v>
      </c>
      <c r="AC204" s="117" t="str">
        <f t="shared" si="57"/>
        <v>_EC</v>
      </c>
      <c r="AD204" s="117" t="str">
        <f t="shared" si="58"/>
        <v>_CAS</v>
      </c>
      <c r="AE204" s="117" t="str">
        <f t="shared" si="59"/>
        <v/>
      </c>
      <c r="AF204" s="117" t="str">
        <f>IF(LEN(A204)&gt;1,IF(COUNTIFS($AE$6:AE$503,LEFT(AE204,250))&gt;1,"Duplicate entry: you have two rows for the same substance and year",""),"")</f>
        <v/>
      </c>
      <c r="AG204" s="117" t="str">
        <f>IF(LEN(A204)&gt;0,IF(ISNUMBER(MATCH(A204,Annex_I_II_entries,0)),"","The Entry name is not within the dropdown list, make sure that you have not copied and pasted overwritting the cell format (with its correponding dropdown list) in column A"),"")</f>
        <v/>
      </c>
      <c r="AH204" s="117" t="str">
        <f t="shared" ca="1" si="60"/>
        <v/>
      </c>
      <c r="AI204" s="117" t="str">
        <f t="shared" ca="1" si="61"/>
        <v/>
      </c>
      <c r="AJ204" s="117" t="str">
        <f t="shared" si="62"/>
        <v/>
      </c>
      <c r="AK204" s="117" t="str">
        <f t="shared" si="63"/>
        <v/>
      </c>
      <c r="AL204" s="117" t="str">
        <f t="shared" si="64"/>
        <v/>
      </c>
      <c r="AM204" s="117" t="str">
        <f t="shared" si="65"/>
        <v/>
      </c>
      <c r="AN204" s="117" t="str">
        <f t="shared" si="66"/>
        <v/>
      </c>
      <c r="AO204" s="117" t="str">
        <f t="shared" si="67"/>
        <v/>
      </c>
      <c r="AP204" s="87"/>
    </row>
    <row r="205" spans="1:42" x14ac:dyDescent="0.2">
      <c r="A205" s="37"/>
      <c r="B205" s="37"/>
      <c r="C205" s="37"/>
      <c r="D205" s="64" t="str">
        <f>_xlfn.IFNA(VLOOKUP(A205,'Reference data SID'!$D$2:$Q$673,14,FALSE),"")</f>
        <v/>
      </c>
      <c r="E205" s="64" t="str">
        <f>_xlfn.IFNA(VLOOKUP(D205,'Reference data SID'!$C$3:$E$673,3,FALSE),"")</f>
        <v/>
      </c>
      <c r="F205" s="64" t="str">
        <f>_xlfn.IFNA(IF(E205=FALSE,D205,IF(ISBLANK(B205),VLOOKUP(C205,'Reference data SID'!$N:$P,3,FALSE),VLOOKUP(B205,'Reference data SID'!$M:$P,4,FALSE))),"")</f>
        <v/>
      </c>
      <c r="G205" s="64" t="str">
        <f t="shared" si="51"/>
        <v/>
      </c>
      <c r="H205" s="38" t="str">
        <f>_xlfn.IFNA(VLOOKUP(F205,'Reference data SID'!L:M,2,FALSE),"")</f>
        <v/>
      </c>
      <c r="I205" s="38" t="str">
        <f>_xlfn.IFNA(VLOOKUP(F205,'Reference data SID'!L:N,3,FALSE),"")</f>
        <v/>
      </c>
      <c r="J205" s="38" t="str">
        <f>_xlfn.IFNA(VLOOKUP(F205,'Reference data SID'!L:O,4,FALSE),"")</f>
        <v/>
      </c>
      <c r="K205" s="50"/>
      <c r="L205" s="50"/>
      <c r="M205" s="50"/>
      <c r="N205" s="50"/>
      <c r="O205" s="50"/>
      <c r="P205" s="50"/>
      <c r="Q205" s="50"/>
      <c r="R205" s="50"/>
      <c r="S205" s="50"/>
      <c r="T205" s="73" t="str">
        <f t="shared" ca="1" si="52"/>
        <v/>
      </c>
      <c r="U205" s="65" t="str">
        <f>IF(LEN(D205)=0,"",SUMIFS('1.(Optional) tonnage per use'!O$6:O$503,'1.(Optional) tonnage per use'!$G$6:$G$503,CONCATENATE(D205,F205),'1.(Optional) tonnage per use'!$N$6:$N$503,K205))</f>
        <v/>
      </c>
      <c r="V205" s="47" t="str">
        <f>IF(LEN(D205)=0,"",SUMIFS('1.(Optional) tonnage per use'!P$6:P$503,'1.(Optional) tonnage per use'!$G$6:$G$503,CONCATENATE(D205,F205),'1.(Optional) tonnage per use'!$N$6:$N$503,K205))</f>
        <v/>
      </c>
      <c r="W205" s="47" t="str">
        <f>IF(LEN(D205)=0,"",SUMIFS('1.(Optional) tonnage per use'!Q$6:Q$503,'1.(Optional) tonnage per use'!$G$6:$G$503,CONCATENATE(D205,F205),'1.(Optional) tonnage per use'!$N$6:$N$503,K205))</f>
        <v/>
      </c>
      <c r="X205" s="117" t="str">
        <f>_xlfn.IFNA(VLOOKUP(A205,'Reference data SID'!D:E,2,FALSE),"")</f>
        <v/>
      </c>
      <c r="Y205" s="117" t="str">
        <f t="shared" si="53"/>
        <v>not ok</v>
      </c>
      <c r="Z205" s="117" t="str">
        <f t="shared" si="54"/>
        <v>not ok</v>
      </c>
      <c r="AA205" s="117" t="str">
        <f t="shared" si="55"/>
        <v>ok</v>
      </c>
      <c r="AB205" s="117" t="str">
        <f t="shared" si="56"/>
        <v>not ok</v>
      </c>
      <c r="AC205" s="117" t="str">
        <f t="shared" si="57"/>
        <v>_EC</v>
      </c>
      <c r="AD205" s="117" t="str">
        <f t="shared" si="58"/>
        <v>_CAS</v>
      </c>
      <c r="AE205" s="117" t="str">
        <f t="shared" si="59"/>
        <v/>
      </c>
      <c r="AF205" s="117" t="str">
        <f>IF(LEN(A205)&gt;1,IF(COUNTIFS($AE$6:AE$503,LEFT(AE205,250))&gt;1,"Duplicate entry: you have two rows for the same substance and year",""),"")</f>
        <v/>
      </c>
      <c r="AG205" s="117" t="str">
        <f>IF(LEN(A205)&gt;0,IF(ISNUMBER(MATCH(A205,Annex_I_II_entries,0)),"","The Entry name is not within the dropdown list, make sure that you have not copied and pasted overwritting the cell format (with its correponding dropdown list) in column A"),"")</f>
        <v/>
      </c>
      <c r="AH205" s="117" t="str">
        <f t="shared" ca="1" si="60"/>
        <v/>
      </c>
      <c r="AI205" s="117" t="str">
        <f t="shared" ca="1" si="61"/>
        <v/>
      </c>
      <c r="AJ205" s="117" t="str">
        <f t="shared" si="62"/>
        <v/>
      </c>
      <c r="AK205" s="117" t="str">
        <f t="shared" si="63"/>
        <v/>
      </c>
      <c r="AL205" s="117" t="str">
        <f t="shared" si="64"/>
        <v/>
      </c>
      <c r="AM205" s="117" t="str">
        <f t="shared" si="65"/>
        <v/>
      </c>
      <c r="AN205" s="117" t="str">
        <f t="shared" si="66"/>
        <v/>
      </c>
      <c r="AO205" s="117" t="str">
        <f t="shared" si="67"/>
        <v/>
      </c>
      <c r="AP205" s="87"/>
    </row>
    <row r="206" spans="1:42" x14ac:dyDescent="0.2">
      <c r="A206" s="37"/>
      <c r="B206" s="37"/>
      <c r="C206" s="37"/>
      <c r="D206" s="64" t="str">
        <f>_xlfn.IFNA(VLOOKUP(A206,'Reference data SID'!$D$2:$Q$673,14,FALSE),"")</f>
        <v/>
      </c>
      <c r="E206" s="64" t="str">
        <f>_xlfn.IFNA(VLOOKUP(D206,'Reference data SID'!$C$3:$E$673,3,FALSE),"")</f>
        <v/>
      </c>
      <c r="F206" s="64" t="str">
        <f>_xlfn.IFNA(IF(E206=FALSE,D206,IF(ISBLANK(B206),VLOOKUP(C206,'Reference data SID'!$N:$P,3,FALSE),VLOOKUP(B206,'Reference data SID'!$M:$P,4,FALSE))),"")</f>
        <v/>
      </c>
      <c r="G206" s="64" t="str">
        <f t="shared" si="51"/>
        <v/>
      </c>
      <c r="H206" s="38" t="str">
        <f>_xlfn.IFNA(VLOOKUP(F206,'Reference data SID'!L:M,2,FALSE),"")</f>
        <v/>
      </c>
      <c r="I206" s="38" t="str">
        <f>_xlfn.IFNA(VLOOKUP(F206,'Reference data SID'!L:N,3,FALSE),"")</f>
        <v/>
      </c>
      <c r="J206" s="38" t="str">
        <f>_xlfn.IFNA(VLOOKUP(F206,'Reference data SID'!L:O,4,FALSE),"")</f>
        <v/>
      </c>
      <c r="K206" s="50"/>
      <c r="L206" s="50"/>
      <c r="M206" s="50"/>
      <c r="N206" s="50"/>
      <c r="O206" s="50"/>
      <c r="P206" s="50"/>
      <c r="Q206" s="50"/>
      <c r="R206" s="50"/>
      <c r="S206" s="50"/>
      <c r="T206" s="73" t="str">
        <f t="shared" ca="1" si="52"/>
        <v/>
      </c>
      <c r="U206" s="65" t="str">
        <f>IF(LEN(D206)=0,"",SUMIFS('1.(Optional) tonnage per use'!O$6:O$503,'1.(Optional) tonnage per use'!$G$6:$G$503,CONCATENATE(D206,F206),'1.(Optional) tonnage per use'!$N$6:$N$503,K206))</f>
        <v/>
      </c>
      <c r="V206" s="47" t="str">
        <f>IF(LEN(D206)=0,"",SUMIFS('1.(Optional) tonnage per use'!P$6:P$503,'1.(Optional) tonnage per use'!$G$6:$G$503,CONCATENATE(D206,F206),'1.(Optional) tonnage per use'!$N$6:$N$503,K206))</f>
        <v/>
      </c>
      <c r="W206" s="47" t="str">
        <f>IF(LEN(D206)=0,"",SUMIFS('1.(Optional) tonnage per use'!Q$6:Q$503,'1.(Optional) tonnage per use'!$G$6:$G$503,CONCATENATE(D206,F206),'1.(Optional) tonnage per use'!$N$6:$N$503,K206))</f>
        <v/>
      </c>
      <c r="X206" s="117" t="str">
        <f>_xlfn.IFNA(VLOOKUP(A206,'Reference data SID'!D:E,2,FALSE),"")</f>
        <v/>
      </c>
      <c r="Y206" s="117" t="str">
        <f t="shared" si="53"/>
        <v>not ok</v>
      </c>
      <c r="Z206" s="117" t="str">
        <f t="shared" si="54"/>
        <v>not ok</v>
      </c>
      <c r="AA206" s="117" t="str">
        <f t="shared" si="55"/>
        <v>ok</v>
      </c>
      <c r="AB206" s="117" t="str">
        <f t="shared" si="56"/>
        <v>not ok</v>
      </c>
      <c r="AC206" s="117" t="str">
        <f t="shared" si="57"/>
        <v>_EC</v>
      </c>
      <c r="AD206" s="117" t="str">
        <f t="shared" si="58"/>
        <v>_CAS</v>
      </c>
      <c r="AE206" s="117" t="str">
        <f t="shared" si="59"/>
        <v/>
      </c>
      <c r="AF206" s="117" t="str">
        <f>IF(LEN(A206)&gt;1,IF(COUNTIFS($AE$6:AE$503,LEFT(AE206,250))&gt;1,"Duplicate entry: you have two rows for the same substance and year",""),"")</f>
        <v/>
      </c>
      <c r="AG206" s="117" t="str">
        <f>IF(LEN(A206)&gt;0,IF(ISNUMBER(MATCH(A206,Annex_I_II_entries,0)),"","The Entry name is not within the dropdown list, make sure that you have not copied and pasted overwritting the cell format (with its correponding dropdown list) in column A"),"")</f>
        <v/>
      </c>
      <c r="AH206" s="117" t="str">
        <f t="shared" ca="1" si="60"/>
        <v/>
      </c>
      <c r="AI206" s="117" t="str">
        <f t="shared" ca="1" si="61"/>
        <v/>
      </c>
      <c r="AJ206" s="117" t="str">
        <f t="shared" si="62"/>
        <v/>
      </c>
      <c r="AK206" s="117" t="str">
        <f t="shared" si="63"/>
        <v/>
      </c>
      <c r="AL206" s="117" t="str">
        <f t="shared" si="64"/>
        <v/>
      </c>
      <c r="AM206" s="117" t="str">
        <f t="shared" si="65"/>
        <v/>
      </c>
      <c r="AN206" s="117" t="str">
        <f t="shared" si="66"/>
        <v/>
      </c>
      <c r="AO206" s="117" t="str">
        <f t="shared" si="67"/>
        <v/>
      </c>
      <c r="AP206" s="87"/>
    </row>
    <row r="207" spans="1:42" x14ac:dyDescent="0.2">
      <c r="A207" s="37"/>
      <c r="B207" s="37"/>
      <c r="C207" s="37"/>
      <c r="D207" s="64" t="str">
        <f>_xlfn.IFNA(VLOOKUP(A207,'Reference data SID'!$D$2:$Q$673,14,FALSE),"")</f>
        <v/>
      </c>
      <c r="E207" s="64" t="str">
        <f>_xlfn.IFNA(VLOOKUP(D207,'Reference data SID'!$C$3:$E$673,3,FALSE),"")</f>
        <v/>
      </c>
      <c r="F207" s="64" t="str">
        <f>_xlfn.IFNA(IF(E207=FALSE,D207,IF(ISBLANK(B207),VLOOKUP(C207,'Reference data SID'!$N:$P,3,FALSE),VLOOKUP(B207,'Reference data SID'!$M:$P,4,FALSE))),"")</f>
        <v/>
      </c>
      <c r="G207" s="64" t="str">
        <f t="shared" si="51"/>
        <v/>
      </c>
      <c r="H207" s="38" t="str">
        <f>_xlfn.IFNA(VLOOKUP(F207,'Reference data SID'!L:M,2,FALSE),"")</f>
        <v/>
      </c>
      <c r="I207" s="38" t="str">
        <f>_xlfn.IFNA(VLOOKUP(F207,'Reference data SID'!L:N,3,FALSE),"")</f>
        <v/>
      </c>
      <c r="J207" s="38" t="str">
        <f>_xlfn.IFNA(VLOOKUP(F207,'Reference data SID'!L:O,4,FALSE),"")</f>
        <v/>
      </c>
      <c r="K207" s="50"/>
      <c r="L207" s="50"/>
      <c r="M207" s="50"/>
      <c r="N207" s="50"/>
      <c r="O207" s="50"/>
      <c r="P207" s="50"/>
      <c r="Q207" s="50"/>
      <c r="R207" s="50"/>
      <c r="S207" s="50"/>
      <c r="T207" s="73" t="str">
        <f t="shared" ca="1" si="52"/>
        <v/>
      </c>
      <c r="U207" s="65" t="str">
        <f>IF(LEN(D207)=0,"",SUMIFS('1.(Optional) tonnage per use'!O$6:O$503,'1.(Optional) tonnage per use'!$G$6:$G$503,CONCATENATE(D207,F207),'1.(Optional) tonnage per use'!$N$6:$N$503,K207))</f>
        <v/>
      </c>
      <c r="V207" s="47" t="str">
        <f>IF(LEN(D207)=0,"",SUMIFS('1.(Optional) tonnage per use'!P$6:P$503,'1.(Optional) tonnage per use'!$G$6:$G$503,CONCATENATE(D207,F207),'1.(Optional) tonnage per use'!$N$6:$N$503,K207))</f>
        <v/>
      </c>
      <c r="W207" s="47" t="str">
        <f>IF(LEN(D207)=0,"",SUMIFS('1.(Optional) tonnage per use'!Q$6:Q$503,'1.(Optional) tonnage per use'!$G$6:$G$503,CONCATENATE(D207,F207),'1.(Optional) tonnage per use'!$N$6:$N$503,K207))</f>
        <v/>
      </c>
      <c r="X207" s="117" t="str">
        <f>_xlfn.IFNA(VLOOKUP(A207,'Reference data SID'!D:E,2,FALSE),"")</f>
        <v/>
      </c>
      <c r="Y207" s="117" t="str">
        <f t="shared" si="53"/>
        <v>not ok</v>
      </c>
      <c r="Z207" s="117" t="str">
        <f t="shared" si="54"/>
        <v>not ok</v>
      </c>
      <c r="AA207" s="117" t="str">
        <f t="shared" si="55"/>
        <v>ok</v>
      </c>
      <c r="AB207" s="117" t="str">
        <f t="shared" si="56"/>
        <v>not ok</v>
      </c>
      <c r="AC207" s="117" t="str">
        <f t="shared" si="57"/>
        <v>_EC</v>
      </c>
      <c r="AD207" s="117" t="str">
        <f t="shared" si="58"/>
        <v>_CAS</v>
      </c>
      <c r="AE207" s="117" t="str">
        <f t="shared" si="59"/>
        <v/>
      </c>
      <c r="AF207" s="117" t="str">
        <f>IF(LEN(A207)&gt;1,IF(COUNTIFS($AE$6:AE$503,LEFT(AE207,250))&gt;1,"Duplicate entry: you have two rows for the same substance and year",""),"")</f>
        <v/>
      </c>
      <c r="AG207" s="117" t="str">
        <f>IF(LEN(A207)&gt;0,IF(ISNUMBER(MATCH(A207,Annex_I_II_entries,0)),"","The Entry name is not within the dropdown list, make sure that you have not copied and pasted overwritting the cell format (with its correponding dropdown list) in column A"),"")</f>
        <v/>
      </c>
      <c r="AH207" s="117" t="str">
        <f t="shared" ca="1" si="60"/>
        <v/>
      </c>
      <c r="AI207" s="117" t="str">
        <f t="shared" ca="1" si="61"/>
        <v/>
      </c>
      <c r="AJ207" s="117" t="str">
        <f t="shared" si="62"/>
        <v/>
      </c>
      <c r="AK207" s="117" t="str">
        <f t="shared" si="63"/>
        <v/>
      </c>
      <c r="AL207" s="117" t="str">
        <f t="shared" si="64"/>
        <v/>
      </c>
      <c r="AM207" s="117" t="str">
        <f t="shared" si="65"/>
        <v/>
      </c>
      <c r="AN207" s="117" t="str">
        <f t="shared" si="66"/>
        <v/>
      </c>
      <c r="AO207" s="117" t="str">
        <f t="shared" si="67"/>
        <v/>
      </c>
      <c r="AP207" s="87"/>
    </row>
    <row r="208" spans="1:42" x14ac:dyDescent="0.2">
      <c r="A208" s="37"/>
      <c r="B208" s="37"/>
      <c r="C208" s="37"/>
      <c r="D208" s="64" t="str">
        <f>_xlfn.IFNA(VLOOKUP(A208,'Reference data SID'!$D$2:$Q$673,14,FALSE),"")</f>
        <v/>
      </c>
      <c r="E208" s="64" t="str">
        <f>_xlfn.IFNA(VLOOKUP(D208,'Reference data SID'!$C$3:$E$673,3,FALSE),"")</f>
        <v/>
      </c>
      <c r="F208" s="64" t="str">
        <f>_xlfn.IFNA(IF(E208=FALSE,D208,IF(ISBLANK(B208),VLOOKUP(C208,'Reference data SID'!$N:$P,3,FALSE),VLOOKUP(B208,'Reference data SID'!$M:$P,4,FALSE))),"")</f>
        <v/>
      </c>
      <c r="G208" s="64" t="str">
        <f t="shared" si="51"/>
        <v/>
      </c>
      <c r="H208" s="38" t="str">
        <f>_xlfn.IFNA(VLOOKUP(F208,'Reference data SID'!L:M,2,FALSE),"")</f>
        <v/>
      </c>
      <c r="I208" s="38" t="str">
        <f>_xlfn.IFNA(VLOOKUP(F208,'Reference data SID'!L:N,3,FALSE),"")</f>
        <v/>
      </c>
      <c r="J208" s="38" t="str">
        <f>_xlfn.IFNA(VLOOKUP(F208,'Reference data SID'!L:O,4,FALSE),"")</f>
        <v/>
      </c>
      <c r="K208" s="50"/>
      <c r="L208" s="50"/>
      <c r="M208" s="50"/>
      <c r="N208" s="50"/>
      <c r="O208" s="50"/>
      <c r="P208" s="50"/>
      <c r="Q208" s="50"/>
      <c r="R208" s="50"/>
      <c r="S208" s="50"/>
      <c r="T208" s="73" t="str">
        <f t="shared" ca="1" si="52"/>
        <v/>
      </c>
      <c r="U208" s="65" t="str">
        <f>IF(LEN(D208)=0,"",SUMIFS('1.(Optional) tonnage per use'!O$6:O$503,'1.(Optional) tonnage per use'!$G$6:$G$503,CONCATENATE(D208,F208),'1.(Optional) tonnage per use'!$N$6:$N$503,K208))</f>
        <v/>
      </c>
      <c r="V208" s="47" t="str">
        <f>IF(LEN(D208)=0,"",SUMIFS('1.(Optional) tonnage per use'!P$6:P$503,'1.(Optional) tonnage per use'!$G$6:$G$503,CONCATENATE(D208,F208),'1.(Optional) tonnage per use'!$N$6:$N$503,K208))</f>
        <v/>
      </c>
      <c r="W208" s="47" t="str">
        <f>IF(LEN(D208)=0,"",SUMIFS('1.(Optional) tonnage per use'!Q$6:Q$503,'1.(Optional) tonnage per use'!$G$6:$G$503,CONCATENATE(D208,F208),'1.(Optional) tonnage per use'!$N$6:$N$503,K208))</f>
        <v/>
      </c>
      <c r="X208" s="117" t="str">
        <f>_xlfn.IFNA(VLOOKUP(A208,'Reference data SID'!D:E,2,FALSE),"")</f>
        <v/>
      </c>
      <c r="Y208" s="117" t="str">
        <f t="shared" si="53"/>
        <v>not ok</v>
      </c>
      <c r="Z208" s="117" t="str">
        <f t="shared" si="54"/>
        <v>not ok</v>
      </c>
      <c r="AA208" s="117" t="str">
        <f t="shared" si="55"/>
        <v>ok</v>
      </c>
      <c r="AB208" s="117" t="str">
        <f t="shared" si="56"/>
        <v>not ok</v>
      </c>
      <c r="AC208" s="117" t="str">
        <f t="shared" si="57"/>
        <v>_EC</v>
      </c>
      <c r="AD208" s="117" t="str">
        <f t="shared" si="58"/>
        <v>_CAS</v>
      </c>
      <c r="AE208" s="117" t="str">
        <f t="shared" si="59"/>
        <v/>
      </c>
      <c r="AF208" s="117" t="str">
        <f>IF(LEN(A208)&gt;1,IF(COUNTIFS($AE$6:AE$503,LEFT(AE208,250))&gt;1,"Duplicate entry: you have two rows for the same substance and year",""),"")</f>
        <v/>
      </c>
      <c r="AG208" s="117" t="str">
        <f>IF(LEN(A208)&gt;0,IF(ISNUMBER(MATCH(A208,Annex_I_II_entries,0)),"","The Entry name is not within the dropdown list, make sure that you have not copied and pasted overwritting the cell format (with its correponding dropdown list) in column A"),"")</f>
        <v/>
      </c>
      <c r="AH208" s="117" t="str">
        <f t="shared" ca="1" si="60"/>
        <v/>
      </c>
      <c r="AI208" s="117" t="str">
        <f t="shared" ca="1" si="61"/>
        <v/>
      </c>
      <c r="AJ208" s="117" t="str">
        <f t="shared" si="62"/>
        <v/>
      </c>
      <c r="AK208" s="117" t="str">
        <f t="shared" si="63"/>
        <v/>
      </c>
      <c r="AL208" s="117" t="str">
        <f t="shared" si="64"/>
        <v/>
      </c>
      <c r="AM208" s="117" t="str">
        <f t="shared" si="65"/>
        <v/>
      </c>
      <c r="AN208" s="117" t="str">
        <f t="shared" si="66"/>
        <v/>
      </c>
      <c r="AO208" s="117" t="str">
        <f t="shared" si="67"/>
        <v/>
      </c>
      <c r="AP208" s="87"/>
    </row>
    <row r="209" spans="1:42" x14ac:dyDescent="0.2">
      <c r="A209" s="37"/>
      <c r="B209" s="37"/>
      <c r="C209" s="37"/>
      <c r="D209" s="64" t="str">
        <f>_xlfn.IFNA(VLOOKUP(A209,'Reference data SID'!$D$2:$Q$673,14,FALSE),"")</f>
        <v/>
      </c>
      <c r="E209" s="64" t="str">
        <f>_xlfn.IFNA(VLOOKUP(D209,'Reference data SID'!$C$3:$E$673,3,FALSE),"")</f>
        <v/>
      </c>
      <c r="F209" s="64" t="str">
        <f>_xlfn.IFNA(IF(E209=FALSE,D209,IF(ISBLANK(B209),VLOOKUP(C209,'Reference data SID'!$N:$P,3,FALSE),VLOOKUP(B209,'Reference data SID'!$M:$P,4,FALSE))),"")</f>
        <v/>
      </c>
      <c r="G209" s="64" t="str">
        <f t="shared" si="51"/>
        <v/>
      </c>
      <c r="H209" s="38" t="str">
        <f>_xlfn.IFNA(VLOOKUP(F209,'Reference data SID'!L:M,2,FALSE),"")</f>
        <v/>
      </c>
      <c r="I209" s="38" t="str">
        <f>_xlfn.IFNA(VLOOKUP(F209,'Reference data SID'!L:N,3,FALSE),"")</f>
        <v/>
      </c>
      <c r="J209" s="38" t="str">
        <f>_xlfn.IFNA(VLOOKUP(F209,'Reference data SID'!L:O,4,FALSE),"")</f>
        <v/>
      </c>
      <c r="K209" s="50"/>
      <c r="L209" s="50"/>
      <c r="M209" s="50"/>
      <c r="N209" s="50"/>
      <c r="O209" s="50"/>
      <c r="P209" s="50"/>
      <c r="Q209" s="50"/>
      <c r="R209" s="50"/>
      <c r="S209" s="50"/>
      <c r="T209" s="73" t="str">
        <f t="shared" ca="1" si="52"/>
        <v/>
      </c>
      <c r="U209" s="65" t="str">
        <f>IF(LEN(D209)=0,"",SUMIFS('1.(Optional) tonnage per use'!O$6:O$503,'1.(Optional) tonnage per use'!$G$6:$G$503,CONCATENATE(D209,F209),'1.(Optional) tonnage per use'!$N$6:$N$503,K209))</f>
        <v/>
      </c>
      <c r="V209" s="47" t="str">
        <f>IF(LEN(D209)=0,"",SUMIFS('1.(Optional) tonnage per use'!P$6:P$503,'1.(Optional) tonnage per use'!$G$6:$G$503,CONCATENATE(D209,F209),'1.(Optional) tonnage per use'!$N$6:$N$503,K209))</f>
        <v/>
      </c>
      <c r="W209" s="47" t="str">
        <f>IF(LEN(D209)=0,"",SUMIFS('1.(Optional) tonnage per use'!Q$6:Q$503,'1.(Optional) tonnage per use'!$G$6:$G$503,CONCATENATE(D209,F209),'1.(Optional) tonnage per use'!$N$6:$N$503,K209))</f>
        <v/>
      </c>
      <c r="X209" s="117" t="str">
        <f>_xlfn.IFNA(VLOOKUP(A209,'Reference data SID'!D:E,2,FALSE),"")</f>
        <v/>
      </c>
      <c r="Y209" s="117" t="str">
        <f t="shared" si="53"/>
        <v>not ok</v>
      </c>
      <c r="Z209" s="117" t="str">
        <f t="shared" si="54"/>
        <v>not ok</v>
      </c>
      <c r="AA209" s="117" t="str">
        <f t="shared" si="55"/>
        <v>ok</v>
      </c>
      <c r="AB209" s="117" t="str">
        <f t="shared" si="56"/>
        <v>not ok</v>
      </c>
      <c r="AC209" s="117" t="str">
        <f t="shared" si="57"/>
        <v>_EC</v>
      </c>
      <c r="AD209" s="117" t="str">
        <f t="shared" si="58"/>
        <v>_CAS</v>
      </c>
      <c r="AE209" s="117" t="str">
        <f t="shared" si="59"/>
        <v/>
      </c>
      <c r="AF209" s="117" t="str">
        <f>IF(LEN(A209)&gt;1,IF(COUNTIFS($AE$6:AE$503,LEFT(AE209,250))&gt;1,"Duplicate entry: you have two rows for the same substance and year",""),"")</f>
        <v/>
      </c>
      <c r="AG209" s="117" t="str">
        <f>IF(LEN(A209)&gt;0,IF(ISNUMBER(MATCH(A209,Annex_I_II_entries,0)),"","The Entry name is not within the dropdown list, make sure that you have not copied and pasted overwritting the cell format (with its correponding dropdown list) in column A"),"")</f>
        <v/>
      </c>
      <c r="AH209" s="117" t="str">
        <f t="shared" ca="1" si="60"/>
        <v/>
      </c>
      <c r="AI209" s="117" t="str">
        <f t="shared" ca="1" si="61"/>
        <v/>
      </c>
      <c r="AJ209" s="117" t="str">
        <f t="shared" si="62"/>
        <v/>
      </c>
      <c r="AK209" s="117" t="str">
        <f t="shared" si="63"/>
        <v/>
      </c>
      <c r="AL209" s="117" t="str">
        <f t="shared" si="64"/>
        <v/>
      </c>
      <c r="AM209" s="117" t="str">
        <f t="shared" si="65"/>
        <v/>
      </c>
      <c r="AN209" s="117" t="str">
        <f t="shared" si="66"/>
        <v/>
      </c>
      <c r="AO209" s="117" t="str">
        <f t="shared" si="67"/>
        <v/>
      </c>
      <c r="AP209" s="87"/>
    </row>
    <row r="210" spans="1:42" x14ac:dyDescent="0.2">
      <c r="A210" s="37"/>
      <c r="B210" s="37"/>
      <c r="C210" s="37"/>
      <c r="D210" s="64" t="str">
        <f>_xlfn.IFNA(VLOOKUP(A210,'Reference data SID'!$D$2:$Q$673,14,FALSE),"")</f>
        <v/>
      </c>
      <c r="E210" s="64" t="str">
        <f>_xlfn.IFNA(VLOOKUP(D210,'Reference data SID'!$C$3:$E$673,3,FALSE),"")</f>
        <v/>
      </c>
      <c r="F210" s="64" t="str">
        <f>_xlfn.IFNA(IF(E210=FALSE,D210,IF(ISBLANK(B210),VLOOKUP(C210,'Reference data SID'!$N:$P,3,FALSE),VLOOKUP(B210,'Reference data SID'!$M:$P,4,FALSE))),"")</f>
        <v/>
      </c>
      <c r="G210" s="64" t="str">
        <f t="shared" si="51"/>
        <v/>
      </c>
      <c r="H210" s="38" t="str">
        <f>_xlfn.IFNA(VLOOKUP(F210,'Reference data SID'!L:M,2,FALSE),"")</f>
        <v/>
      </c>
      <c r="I210" s="38" t="str">
        <f>_xlfn.IFNA(VLOOKUP(F210,'Reference data SID'!L:N,3,FALSE),"")</f>
        <v/>
      </c>
      <c r="J210" s="38" t="str">
        <f>_xlfn.IFNA(VLOOKUP(F210,'Reference data SID'!L:O,4,FALSE),"")</f>
        <v/>
      </c>
      <c r="K210" s="50"/>
      <c r="L210" s="50"/>
      <c r="M210" s="50"/>
      <c r="N210" s="50"/>
      <c r="O210" s="50"/>
      <c r="P210" s="50"/>
      <c r="Q210" s="50"/>
      <c r="R210" s="50"/>
      <c r="S210" s="50"/>
      <c r="T210" s="73" t="str">
        <f t="shared" ca="1" si="52"/>
        <v/>
      </c>
      <c r="U210" s="65" t="str">
        <f>IF(LEN(D210)=0,"",SUMIFS('1.(Optional) tonnage per use'!O$6:O$503,'1.(Optional) tonnage per use'!$G$6:$G$503,CONCATENATE(D210,F210),'1.(Optional) tonnage per use'!$N$6:$N$503,K210))</f>
        <v/>
      </c>
      <c r="V210" s="47" t="str">
        <f>IF(LEN(D210)=0,"",SUMIFS('1.(Optional) tonnage per use'!P$6:P$503,'1.(Optional) tonnage per use'!$G$6:$G$503,CONCATENATE(D210,F210),'1.(Optional) tonnage per use'!$N$6:$N$503,K210))</f>
        <v/>
      </c>
      <c r="W210" s="47" t="str">
        <f>IF(LEN(D210)=0,"",SUMIFS('1.(Optional) tonnage per use'!Q$6:Q$503,'1.(Optional) tonnage per use'!$G$6:$G$503,CONCATENATE(D210,F210),'1.(Optional) tonnage per use'!$N$6:$N$503,K210))</f>
        <v/>
      </c>
      <c r="X210" s="117" t="str">
        <f>_xlfn.IFNA(VLOOKUP(A210,'Reference data SID'!D:E,2,FALSE),"")</f>
        <v/>
      </c>
      <c r="Y210" s="117" t="str">
        <f t="shared" si="53"/>
        <v>not ok</v>
      </c>
      <c r="Z210" s="117" t="str">
        <f t="shared" si="54"/>
        <v>not ok</v>
      </c>
      <c r="AA210" s="117" t="str">
        <f t="shared" si="55"/>
        <v>ok</v>
      </c>
      <c r="AB210" s="117" t="str">
        <f t="shared" si="56"/>
        <v>not ok</v>
      </c>
      <c r="AC210" s="117" t="str">
        <f t="shared" si="57"/>
        <v>_EC</v>
      </c>
      <c r="AD210" s="117" t="str">
        <f t="shared" si="58"/>
        <v>_CAS</v>
      </c>
      <c r="AE210" s="117" t="str">
        <f t="shared" si="59"/>
        <v/>
      </c>
      <c r="AF210" s="117" t="str">
        <f>IF(LEN(A210)&gt;1,IF(COUNTIFS($AE$6:AE$503,LEFT(AE210,250))&gt;1,"Duplicate entry: you have two rows for the same substance and year",""),"")</f>
        <v/>
      </c>
      <c r="AG210" s="117" t="str">
        <f>IF(LEN(A210)&gt;0,IF(ISNUMBER(MATCH(A210,Annex_I_II_entries,0)),"","The Entry name is not within the dropdown list, make sure that you have not copied and pasted overwritting the cell format (with its correponding dropdown list) in column A"),"")</f>
        <v/>
      </c>
      <c r="AH210" s="117" t="str">
        <f t="shared" ca="1" si="60"/>
        <v/>
      </c>
      <c r="AI210" s="117" t="str">
        <f t="shared" ca="1" si="61"/>
        <v/>
      </c>
      <c r="AJ210" s="117" t="str">
        <f t="shared" si="62"/>
        <v/>
      </c>
      <c r="AK210" s="117" t="str">
        <f t="shared" si="63"/>
        <v/>
      </c>
      <c r="AL210" s="117" t="str">
        <f t="shared" si="64"/>
        <v/>
      </c>
      <c r="AM210" s="117" t="str">
        <f t="shared" si="65"/>
        <v/>
      </c>
      <c r="AN210" s="117" t="str">
        <f t="shared" si="66"/>
        <v/>
      </c>
      <c r="AO210" s="117" t="str">
        <f t="shared" si="67"/>
        <v/>
      </c>
      <c r="AP210" s="87"/>
    </row>
    <row r="211" spans="1:42" x14ac:dyDescent="0.2">
      <c r="A211" s="37"/>
      <c r="B211" s="37"/>
      <c r="C211" s="37"/>
      <c r="D211" s="64" t="str">
        <f>_xlfn.IFNA(VLOOKUP(A211,'Reference data SID'!$D$2:$Q$673,14,FALSE),"")</f>
        <v/>
      </c>
      <c r="E211" s="64" t="str">
        <f>_xlfn.IFNA(VLOOKUP(D211,'Reference data SID'!$C$3:$E$673,3,FALSE),"")</f>
        <v/>
      </c>
      <c r="F211" s="64" t="str">
        <f>_xlfn.IFNA(IF(E211=FALSE,D211,IF(ISBLANK(B211),VLOOKUP(C211,'Reference data SID'!$N:$P,3,FALSE),VLOOKUP(B211,'Reference data SID'!$M:$P,4,FALSE))),"")</f>
        <v/>
      </c>
      <c r="G211" s="64" t="str">
        <f t="shared" si="51"/>
        <v/>
      </c>
      <c r="H211" s="38" t="str">
        <f>_xlfn.IFNA(VLOOKUP(F211,'Reference data SID'!L:M,2,FALSE),"")</f>
        <v/>
      </c>
      <c r="I211" s="38" t="str">
        <f>_xlfn.IFNA(VLOOKUP(F211,'Reference data SID'!L:N,3,FALSE),"")</f>
        <v/>
      </c>
      <c r="J211" s="38" t="str">
        <f>_xlfn.IFNA(VLOOKUP(F211,'Reference data SID'!L:O,4,FALSE),"")</f>
        <v/>
      </c>
      <c r="K211" s="50"/>
      <c r="L211" s="50"/>
      <c r="M211" s="50"/>
      <c r="N211" s="50"/>
      <c r="O211" s="50"/>
      <c r="P211" s="50"/>
      <c r="Q211" s="50"/>
      <c r="R211" s="50"/>
      <c r="S211" s="50"/>
      <c r="T211" s="73" t="str">
        <f t="shared" ca="1" si="52"/>
        <v/>
      </c>
      <c r="U211" s="65" t="str">
        <f>IF(LEN(D211)=0,"",SUMIFS('1.(Optional) tonnage per use'!O$6:O$503,'1.(Optional) tonnage per use'!$G$6:$G$503,CONCATENATE(D211,F211),'1.(Optional) tonnage per use'!$N$6:$N$503,K211))</f>
        <v/>
      </c>
      <c r="V211" s="47" t="str">
        <f>IF(LEN(D211)=0,"",SUMIFS('1.(Optional) tonnage per use'!P$6:P$503,'1.(Optional) tonnage per use'!$G$6:$G$503,CONCATENATE(D211,F211),'1.(Optional) tonnage per use'!$N$6:$N$503,K211))</f>
        <v/>
      </c>
      <c r="W211" s="47" t="str">
        <f>IF(LEN(D211)=0,"",SUMIFS('1.(Optional) tonnage per use'!Q$6:Q$503,'1.(Optional) tonnage per use'!$G$6:$G$503,CONCATENATE(D211,F211),'1.(Optional) tonnage per use'!$N$6:$N$503,K211))</f>
        <v/>
      </c>
      <c r="X211" s="117" t="str">
        <f>_xlfn.IFNA(VLOOKUP(A211,'Reference data SID'!D:E,2,FALSE),"")</f>
        <v/>
      </c>
      <c r="Y211" s="117" t="str">
        <f t="shared" si="53"/>
        <v>not ok</v>
      </c>
      <c r="Z211" s="117" t="str">
        <f t="shared" si="54"/>
        <v>not ok</v>
      </c>
      <c r="AA211" s="117" t="str">
        <f t="shared" si="55"/>
        <v>ok</v>
      </c>
      <c r="AB211" s="117" t="str">
        <f t="shared" si="56"/>
        <v>not ok</v>
      </c>
      <c r="AC211" s="117" t="str">
        <f t="shared" si="57"/>
        <v>_EC</v>
      </c>
      <c r="AD211" s="117" t="str">
        <f t="shared" si="58"/>
        <v>_CAS</v>
      </c>
      <c r="AE211" s="117" t="str">
        <f t="shared" si="59"/>
        <v/>
      </c>
      <c r="AF211" s="117" t="str">
        <f>IF(LEN(A211)&gt;1,IF(COUNTIFS($AE$6:AE$503,LEFT(AE211,250))&gt;1,"Duplicate entry: you have two rows for the same substance and year",""),"")</f>
        <v/>
      </c>
      <c r="AG211" s="117" t="str">
        <f>IF(LEN(A211)&gt;0,IF(ISNUMBER(MATCH(A211,Annex_I_II_entries,0)),"","The Entry name is not within the dropdown list, make sure that you have not copied and pasted overwritting the cell format (with its correponding dropdown list) in column A"),"")</f>
        <v/>
      </c>
      <c r="AH211" s="117" t="str">
        <f t="shared" ca="1" si="60"/>
        <v/>
      </c>
      <c r="AI211" s="117" t="str">
        <f t="shared" ca="1" si="61"/>
        <v/>
      </c>
      <c r="AJ211" s="117" t="str">
        <f t="shared" si="62"/>
        <v/>
      </c>
      <c r="AK211" s="117" t="str">
        <f t="shared" si="63"/>
        <v/>
      </c>
      <c r="AL211" s="117" t="str">
        <f t="shared" si="64"/>
        <v/>
      </c>
      <c r="AM211" s="117" t="str">
        <f t="shared" si="65"/>
        <v/>
      </c>
      <c r="AN211" s="117" t="str">
        <f t="shared" si="66"/>
        <v/>
      </c>
      <c r="AO211" s="117" t="str">
        <f t="shared" si="67"/>
        <v/>
      </c>
      <c r="AP211" s="87"/>
    </row>
    <row r="212" spans="1:42" x14ac:dyDescent="0.2">
      <c r="A212" s="37"/>
      <c r="B212" s="37"/>
      <c r="C212" s="37"/>
      <c r="D212" s="64" t="str">
        <f>_xlfn.IFNA(VLOOKUP(A212,'Reference data SID'!$D$2:$Q$673,14,FALSE),"")</f>
        <v/>
      </c>
      <c r="E212" s="64" t="str">
        <f>_xlfn.IFNA(VLOOKUP(D212,'Reference data SID'!$C$3:$E$673,3,FALSE),"")</f>
        <v/>
      </c>
      <c r="F212" s="64" t="str">
        <f>_xlfn.IFNA(IF(E212=FALSE,D212,IF(ISBLANK(B212),VLOOKUP(C212,'Reference data SID'!$N:$P,3,FALSE),VLOOKUP(B212,'Reference data SID'!$M:$P,4,FALSE))),"")</f>
        <v/>
      </c>
      <c r="G212" s="64" t="str">
        <f t="shared" si="51"/>
        <v/>
      </c>
      <c r="H212" s="38" t="str">
        <f>_xlfn.IFNA(VLOOKUP(F212,'Reference data SID'!L:M,2,FALSE),"")</f>
        <v/>
      </c>
      <c r="I212" s="38" t="str">
        <f>_xlfn.IFNA(VLOOKUP(F212,'Reference data SID'!L:N,3,FALSE),"")</f>
        <v/>
      </c>
      <c r="J212" s="38" t="str">
        <f>_xlfn.IFNA(VLOOKUP(F212,'Reference data SID'!L:O,4,FALSE),"")</f>
        <v/>
      </c>
      <c r="K212" s="50"/>
      <c r="L212" s="50"/>
      <c r="M212" s="50"/>
      <c r="N212" s="50"/>
      <c r="O212" s="50"/>
      <c r="P212" s="50"/>
      <c r="Q212" s="50"/>
      <c r="R212" s="50"/>
      <c r="S212" s="50"/>
      <c r="T212" s="73" t="str">
        <f t="shared" ca="1" si="52"/>
        <v/>
      </c>
      <c r="U212" s="65" t="str">
        <f>IF(LEN(D212)=0,"",SUMIFS('1.(Optional) tonnage per use'!O$6:O$503,'1.(Optional) tonnage per use'!$G$6:$G$503,CONCATENATE(D212,F212),'1.(Optional) tonnage per use'!$N$6:$N$503,K212))</f>
        <v/>
      </c>
      <c r="V212" s="47" t="str">
        <f>IF(LEN(D212)=0,"",SUMIFS('1.(Optional) tonnage per use'!P$6:P$503,'1.(Optional) tonnage per use'!$G$6:$G$503,CONCATENATE(D212,F212),'1.(Optional) tonnage per use'!$N$6:$N$503,K212))</f>
        <v/>
      </c>
      <c r="W212" s="47" t="str">
        <f>IF(LEN(D212)=0,"",SUMIFS('1.(Optional) tonnage per use'!Q$6:Q$503,'1.(Optional) tonnage per use'!$G$6:$G$503,CONCATENATE(D212,F212),'1.(Optional) tonnage per use'!$N$6:$N$503,K212))</f>
        <v/>
      </c>
      <c r="X212" s="117" t="str">
        <f>_xlfn.IFNA(VLOOKUP(A212,'Reference data SID'!D:E,2,FALSE),"")</f>
        <v/>
      </c>
      <c r="Y212" s="117" t="str">
        <f t="shared" si="53"/>
        <v>not ok</v>
      </c>
      <c r="Z212" s="117" t="str">
        <f t="shared" si="54"/>
        <v>not ok</v>
      </c>
      <c r="AA212" s="117" t="str">
        <f t="shared" si="55"/>
        <v>ok</v>
      </c>
      <c r="AB212" s="117" t="str">
        <f t="shared" si="56"/>
        <v>not ok</v>
      </c>
      <c r="AC212" s="117" t="str">
        <f t="shared" si="57"/>
        <v>_EC</v>
      </c>
      <c r="AD212" s="117" t="str">
        <f t="shared" si="58"/>
        <v>_CAS</v>
      </c>
      <c r="AE212" s="117" t="str">
        <f t="shared" si="59"/>
        <v/>
      </c>
      <c r="AF212" s="117" t="str">
        <f>IF(LEN(A212)&gt;1,IF(COUNTIFS($AE$6:AE$503,LEFT(AE212,250))&gt;1,"Duplicate entry: you have two rows for the same substance and year",""),"")</f>
        <v/>
      </c>
      <c r="AG212" s="117" t="str">
        <f>IF(LEN(A212)&gt;0,IF(ISNUMBER(MATCH(A212,Annex_I_II_entries,0)),"","The Entry name is not within the dropdown list, make sure that you have not copied and pasted overwritting the cell format (with its correponding dropdown list) in column A"),"")</f>
        <v/>
      </c>
      <c r="AH212" s="117" t="str">
        <f t="shared" ca="1" si="60"/>
        <v/>
      </c>
      <c r="AI212" s="117" t="str">
        <f t="shared" ca="1" si="61"/>
        <v/>
      </c>
      <c r="AJ212" s="117" t="str">
        <f t="shared" si="62"/>
        <v/>
      </c>
      <c r="AK212" s="117" t="str">
        <f t="shared" si="63"/>
        <v/>
      </c>
      <c r="AL212" s="117" t="str">
        <f t="shared" si="64"/>
        <v/>
      </c>
      <c r="AM212" s="117" t="str">
        <f t="shared" si="65"/>
        <v/>
      </c>
      <c r="AN212" s="117" t="str">
        <f t="shared" si="66"/>
        <v/>
      </c>
      <c r="AO212" s="117" t="str">
        <f t="shared" si="67"/>
        <v/>
      </c>
      <c r="AP212" s="87"/>
    </row>
    <row r="213" spans="1:42" x14ac:dyDescent="0.2">
      <c r="A213" s="37"/>
      <c r="B213" s="37"/>
      <c r="C213" s="37"/>
      <c r="D213" s="64" t="str">
        <f>_xlfn.IFNA(VLOOKUP(A213,'Reference data SID'!$D$2:$Q$673,14,FALSE),"")</f>
        <v/>
      </c>
      <c r="E213" s="64" t="str">
        <f>_xlfn.IFNA(VLOOKUP(D213,'Reference data SID'!$C$3:$E$673,3,FALSE),"")</f>
        <v/>
      </c>
      <c r="F213" s="64" t="str">
        <f>_xlfn.IFNA(IF(E213=FALSE,D213,IF(ISBLANK(B213),VLOOKUP(C213,'Reference data SID'!$N:$P,3,FALSE),VLOOKUP(B213,'Reference data SID'!$M:$P,4,FALSE))),"")</f>
        <v/>
      </c>
      <c r="G213" s="64" t="str">
        <f t="shared" si="51"/>
        <v/>
      </c>
      <c r="H213" s="38" t="str">
        <f>_xlfn.IFNA(VLOOKUP(F213,'Reference data SID'!L:M,2,FALSE),"")</f>
        <v/>
      </c>
      <c r="I213" s="38" t="str">
        <f>_xlfn.IFNA(VLOOKUP(F213,'Reference data SID'!L:N,3,FALSE),"")</f>
        <v/>
      </c>
      <c r="J213" s="38" t="str">
        <f>_xlfn.IFNA(VLOOKUP(F213,'Reference data SID'!L:O,4,FALSE),"")</f>
        <v/>
      </c>
      <c r="K213" s="50"/>
      <c r="L213" s="50"/>
      <c r="M213" s="50"/>
      <c r="N213" s="50"/>
      <c r="O213" s="50"/>
      <c r="P213" s="50"/>
      <c r="Q213" s="50"/>
      <c r="R213" s="50"/>
      <c r="S213" s="50"/>
      <c r="T213" s="73" t="str">
        <f t="shared" ca="1" si="52"/>
        <v/>
      </c>
      <c r="U213" s="65" t="str">
        <f>IF(LEN(D213)=0,"",SUMIFS('1.(Optional) tonnage per use'!O$6:O$503,'1.(Optional) tonnage per use'!$G$6:$G$503,CONCATENATE(D213,F213),'1.(Optional) tonnage per use'!$N$6:$N$503,K213))</f>
        <v/>
      </c>
      <c r="V213" s="47" t="str">
        <f>IF(LEN(D213)=0,"",SUMIFS('1.(Optional) tonnage per use'!P$6:P$503,'1.(Optional) tonnage per use'!$G$6:$G$503,CONCATENATE(D213,F213),'1.(Optional) tonnage per use'!$N$6:$N$503,K213))</f>
        <v/>
      </c>
      <c r="W213" s="47" t="str">
        <f>IF(LEN(D213)=0,"",SUMIFS('1.(Optional) tonnage per use'!Q$6:Q$503,'1.(Optional) tonnage per use'!$G$6:$G$503,CONCATENATE(D213,F213),'1.(Optional) tonnage per use'!$N$6:$N$503,K213))</f>
        <v/>
      </c>
      <c r="X213" s="117" t="str">
        <f>_xlfn.IFNA(VLOOKUP(A213,'Reference data SID'!D:E,2,FALSE),"")</f>
        <v/>
      </c>
      <c r="Y213" s="117" t="str">
        <f t="shared" si="53"/>
        <v>not ok</v>
      </c>
      <c r="Z213" s="117" t="str">
        <f t="shared" si="54"/>
        <v>not ok</v>
      </c>
      <c r="AA213" s="117" t="str">
        <f t="shared" si="55"/>
        <v>ok</v>
      </c>
      <c r="AB213" s="117" t="str">
        <f t="shared" si="56"/>
        <v>not ok</v>
      </c>
      <c r="AC213" s="117" t="str">
        <f t="shared" si="57"/>
        <v>_EC</v>
      </c>
      <c r="AD213" s="117" t="str">
        <f t="shared" si="58"/>
        <v>_CAS</v>
      </c>
      <c r="AE213" s="117" t="str">
        <f t="shared" si="59"/>
        <v/>
      </c>
      <c r="AF213" s="117" t="str">
        <f>IF(LEN(A213)&gt;1,IF(COUNTIFS($AE$6:AE$503,LEFT(AE213,250))&gt;1,"Duplicate entry: you have two rows for the same substance and year",""),"")</f>
        <v/>
      </c>
      <c r="AG213" s="117" t="str">
        <f>IF(LEN(A213)&gt;0,IF(ISNUMBER(MATCH(A213,Annex_I_II_entries,0)),"","The Entry name is not within the dropdown list, make sure that you have not copied and pasted overwritting the cell format (with its correponding dropdown list) in column A"),"")</f>
        <v/>
      </c>
      <c r="AH213" s="117" t="str">
        <f t="shared" ca="1" si="60"/>
        <v/>
      </c>
      <c r="AI213" s="117" t="str">
        <f t="shared" ca="1" si="61"/>
        <v/>
      </c>
      <c r="AJ213" s="117" t="str">
        <f t="shared" si="62"/>
        <v/>
      </c>
      <c r="AK213" s="117" t="str">
        <f t="shared" si="63"/>
        <v/>
      </c>
      <c r="AL213" s="117" t="str">
        <f t="shared" si="64"/>
        <v/>
      </c>
      <c r="AM213" s="117" t="str">
        <f t="shared" si="65"/>
        <v/>
      </c>
      <c r="AN213" s="117" t="str">
        <f t="shared" si="66"/>
        <v/>
      </c>
      <c r="AO213" s="117" t="str">
        <f t="shared" si="67"/>
        <v/>
      </c>
      <c r="AP213" s="87"/>
    </row>
    <row r="214" spans="1:42" x14ac:dyDescent="0.2">
      <c r="A214" s="37"/>
      <c r="B214" s="37"/>
      <c r="C214" s="37"/>
      <c r="D214" s="64" t="str">
        <f>_xlfn.IFNA(VLOOKUP(A214,'Reference data SID'!$D$2:$Q$673,14,FALSE),"")</f>
        <v/>
      </c>
      <c r="E214" s="64" t="str">
        <f>_xlfn.IFNA(VLOOKUP(D214,'Reference data SID'!$C$3:$E$673,3,FALSE),"")</f>
        <v/>
      </c>
      <c r="F214" s="64" t="str">
        <f>_xlfn.IFNA(IF(E214=FALSE,D214,IF(ISBLANK(B214),VLOOKUP(C214,'Reference data SID'!$N:$P,3,FALSE),VLOOKUP(B214,'Reference data SID'!$M:$P,4,FALSE))),"")</f>
        <v/>
      </c>
      <c r="G214" s="64" t="str">
        <f t="shared" si="51"/>
        <v/>
      </c>
      <c r="H214" s="38" t="str">
        <f>_xlfn.IFNA(VLOOKUP(F214,'Reference data SID'!L:M,2,FALSE),"")</f>
        <v/>
      </c>
      <c r="I214" s="38" t="str">
        <f>_xlfn.IFNA(VLOOKUP(F214,'Reference data SID'!L:N,3,FALSE),"")</f>
        <v/>
      </c>
      <c r="J214" s="38" t="str">
        <f>_xlfn.IFNA(VLOOKUP(F214,'Reference data SID'!L:O,4,FALSE),"")</f>
        <v/>
      </c>
      <c r="K214" s="50"/>
      <c r="L214" s="50"/>
      <c r="M214" s="50"/>
      <c r="N214" s="50"/>
      <c r="O214" s="50"/>
      <c r="P214" s="50"/>
      <c r="Q214" s="50"/>
      <c r="R214" s="50"/>
      <c r="S214" s="50"/>
      <c r="T214" s="73" t="str">
        <f t="shared" ca="1" si="52"/>
        <v/>
      </c>
      <c r="U214" s="65" t="str">
        <f>IF(LEN(D214)=0,"",SUMIFS('1.(Optional) tonnage per use'!O$6:O$503,'1.(Optional) tonnage per use'!$G$6:$G$503,CONCATENATE(D214,F214),'1.(Optional) tonnage per use'!$N$6:$N$503,K214))</f>
        <v/>
      </c>
      <c r="V214" s="47" t="str">
        <f>IF(LEN(D214)=0,"",SUMIFS('1.(Optional) tonnage per use'!P$6:P$503,'1.(Optional) tonnage per use'!$G$6:$G$503,CONCATENATE(D214,F214),'1.(Optional) tonnage per use'!$N$6:$N$503,K214))</f>
        <v/>
      </c>
      <c r="W214" s="47" t="str">
        <f>IF(LEN(D214)=0,"",SUMIFS('1.(Optional) tonnage per use'!Q$6:Q$503,'1.(Optional) tonnage per use'!$G$6:$G$503,CONCATENATE(D214,F214),'1.(Optional) tonnage per use'!$N$6:$N$503,K214))</f>
        <v/>
      </c>
      <c r="X214" s="117" t="str">
        <f>_xlfn.IFNA(VLOOKUP(A214,'Reference data SID'!D:E,2,FALSE),"")</f>
        <v/>
      </c>
      <c r="Y214" s="117" t="str">
        <f t="shared" si="53"/>
        <v>not ok</v>
      </c>
      <c r="Z214" s="117" t="str">
        <f t="shared" si="54"/>
        <v>not ok</v>
      </c>
      <c r="AA214" s="117" t="str">
        <f t="shared" si="55"/>
        <v>ok</v>
      </c>
      <c r="AB214" s="117" t="str">
        <f t="shared" si="56"/>
        <v>not ok</v>
      </c>
      <c r="AC214" s="117" t="str">
        <f t="shared" si="57"/>
        <v>_EC</v>
      </c>
      <c r="AD214" s="117" t="str">
        <f t="shared" si="58"/>
        <v>_CAS</v>
      </c>
      <c r="AE214" s="117" t="str">
        <f t="shared" si="59"/>
        <v/>
      </c>
      <c r="AF214" s="117" t="str">
        <f>IF(LEN(A214)&gt;1,IF(COUNTIFS($AE$6:AE$503,LEFT(AE214,250))&gt;1,"Duplicate entry: you have two rows for the same substance and year",""),"")</f>
        <v/>
      </c>
      <c r="AG214" s="117" t="str">
        <f>IF(LEN(A214)&gt;0,IF(ISNUMBER(MATCH(A214,Annex_I_II_entries,0)),"","The Entry name is not within the dropdown list, make sure that you have not copied and pasted overwritting the cell format (with its correponding dropdown list) in column A"),"")</f>
        <v/>
      </c>
      <c r="AH214" s="117" t="str">
        <f t="shared" ca="1" si="60"/>
        <v/>
      </c>
      <c r="AI214" s="117" t="str">
        <f t="shared" ca="1" si="61"/>
        <v/>
      </c>
      <c r="AJ214" s="117" t="str">
        <f t="shared" si="62"/>
        <v/>
      </c>
      <c r="AK214" s="117" t="str">
        <f t="shared" si="63"/>
        <v/>
      </c>
      <c r="AL214" s="117" t="str">
        <f t="shared" si="64"/>
        <v/>
      </c>
      <c r="AM214" s="117" t="str">
        <f t="shared" si="65"/>
        <v/>
      </c>
      <c r="AN214" s="117" t="str">
        <f t="shared" si="66"/>
        <v/>
      </c>
      <c r="AO214" s="117" t="str">
        <f t="shared" si="67"/>
        <v/>
      </c>
      <c r="AP214" s="87"/>
    </row>
    <row r="215" spans="1:42" x14ac:dyDescent="0.2">
      <c r="A215" s="37"/>
      <c r="B215" s="37"/>
      <c r="C215" s="37"/>
      <c r="D215" s="64" t="str">
        <f>_xlfn.IFNA(VLOOKUP(A215,'Reference data SID'!$D$2:$Q$673,14,FALSE),"")</f>
        <v/>
      </c>
      <c r="E215" s="64" t="str">
        <f>_xlfn.IFNA(VLOOKUP(D215,'Reference data SID'!$C$3:$E$673,3,FALSE),"")</f>
        <v/>
      </c>
      <c r="F215" s="64" t="str">
        <f>_xlfn.IFNA(IF(E215=FALSE,D215,IF(ISBLANK(B215),VLOOKUP(C215,'Reference data SID'!$N:$P,3,FALSE),VLOOKUP(B215,'Reference data SID'!$M:$P,4,FALSE))),"")</f>
        <v/>
      </c>
      <c r="G215" s="64" t="str">
        <f t="shared" si="51"/>
        <v/>
      </c>
      <c r="H215" s="38" t="str">
        <f>_xlfn.IFNA(VLOOKUP(F215,'Reference data SID'!L:M,2,FALSE),"")</f>
        <v/>
      </c>
      <c r="I215" s="38" t="str">
        <f>_xlfn.IFNA(VLOOKUP(F215,'Reference data SID'!L:N,3,FALSE),"")</f>
        <v/>
      </c>
      <c r="J215" s="38" t="str">
        <f>_xlfn.IFNA(VLOOKUP(F215,'Reference data SID'!L:O,4,FALSE),"")</f>
        <v/>
      </c>
      <c r="K215" s="50"/>
      <c r="L215" s="50"/>
      <c r="M215" s="50"/>
      <c r="N215" s="50"/>
      <c r="O215" s="50"/>
      <c r="P215" s="50"/>
      <c r="Q215" s="50"/>
      <c r="R215" s="50"/>
      <c r="S215" s="50"/>
      <c r="T215" s="73" t="str">
        <f t="shared" ca="1" si="52"/>
        <v/>
      </c>
      <c r="U215" s="65" t="str">
        <f>IF(LEN(D215)=0,"",SUMIFS('1.(Optional) tonnage per use'!O$6:O$503,'1.(Optional) tonnage per use'!$G$6:$G$503,CONCATENATE(D215,F215),'1.(Optional) tonnage per use'!$N$6:$N$503,K215))</f>
        <v/>
      </c>
      <c r="V215" s="47" t="str">
        <f>IF(LEN(D215)=0,"",SUMIFS('1.(Optional) tonnage per use'!P$6:P$503,'1.(Optional) tonnage per use'!$G$6:$G$503,CONCATENATE(D215,F215),'1.(Optional) tonnage per use'!$N$6:$N$503,K215))</f>
        <v/>
      </c>
      <c r="W215" s="47" t="str">
        <f>IF(LEN(D215)=0,"",SUMIFS('1.(Optional) tonnage per use'!Q$6:Q$503,'1.(Optional) tonnage per use'!$G$6:$G$503,CONCATENATE(D215,F215),'1.(Optional) tonnage per use'!$N$6:$N$503,K215))</f>
        <v/>
      </c>
      <c r="X215" s="117" t="str">
        <f>_xlfn.IFNA(VLOOKUP(A215,'Reference data SID'!D:E,2,FALSE),"")</f>
        <v/>
      </c>
      <c r="Y215" s="117" t="str">
        <f t="shared" si="53"/>
        <v>not ok</v>
      </c>
      <c r="Z215" s="117" t="str">
        <f t="shared" si="54"/>
        <v>not ok</v>
      </c>
      <c r="AA215" s="117" t="str">
        <f t="shared" si="55"/>
        <v>ok</v>
      </c>
      <c r="AB215" s="117" t="str">
        <f t="shared" si="56"/>
        <v>not ok</v>
      </c>
      <c r="AC215" s="117" t="str">
        <f t="shared" si="57"/>
        <v>_EC</v>
      </c>
      <c r="AD215" s="117" t="str">
        <f t="shared" si="58"/>
        <v>_CAS</v>
      </c>
      <c r="AE215" s="117" t="str">
        <f t="shared" si="59"/>
        <v/>
      </c>
      <c r="AF215" s="117" t="str">
        <f>IF(LEN(A215)&gt;1,IF(COUNTIFS($AE$6:AE$503,LEFT(AE215,250))&gt;1,"Duplicate entry: you have two rows for the same substance and year",""),"")</f>
        <v/>
      </c>
      <c r="AG215" s="117" t="str">
        <f>IF(LEN(A215)&gt;0,IF(ISNUMBER(MATCH(A215,Annex_I_II_entries,0)),"","The Entry name is not within the dropdown list, make sure that you have not copied and pasted overwritting the cell format (with its correponding dropdown list) in column A"),"")</f>
        <v/>
      </c>
      <c r="AH215" s="117" t="str">
        <f t="shared" ca="1" si="60"/>
        <v/>
      </c>
      <c r="AI215" s="117" t="str">
        <f t="shared" ca="1" si="61"/>
        <v/>
      </c>
      <c r="AJ215" s="117" t="str">
        <f t="shared" si="62"/>
        <v/>
      </c>
      <c r="AK215" s="117" t="str">
        <f t="shared" si="63"/>
        <v/>
      </c>
      <c r="AL215" s="117" t="str">
        <f t="shared" si="64"/>
        <v/>
      </c>
      <c r="AM215" s="117" t="str">
        <f t="shared" si="65"/>
        <v/>
      </c>
      <c r="AN215" s="117" t="str">
        <f t="shared" si="66"/>
        <v/>
      </c>
      <c r="AO215" s="117" t="str">
        <f t="shared" si="67"/>
        <v/>
      </c>
      <c r="AP215" s="87"/>
    </row>
    <row r="216" spans="1:42" x14ac:dyDescent="0.2">
      <c r="A216" s="37"/>
      <c r="B216" s="37"/>
      <c r="C216" s="37"/>
      <c r="D216" s="64" t="str">
        <f>_xlfn.IFNA(VLOOKUP(A216,'Reference data SID'!$D$2:$Q$673,14,FALSE),"")</f>
        <v/>
      </c>
      <c r="E216" s="64" t="str">
        <f>_xlfn.IFNA(VLOOKUP(D216,'Reference data SID'!$C$3:$E$673,3,FALSE),"")</f>
        <v/>
      </c>
      <c r="F216" s="64" t="str">
        <f>_xlfn.IFNA(IF(E216=FALSE,D216,IF(ISBLANK(B216),VLOOKUP(C216,'Reference data SID'!$N:$P,3,FALSE),VLOOKUP(B216,'Reference data SID'!$M:$P,4,FALSE))),"")</f>
        <v/>
      </c>
      <c r="G216" s="64" t="str">
        <f t="shared" si="51"/>
        <v/>
      </c>
      <c r="H216" s="38" t="str">
        <f>_xlfn.IFNA(VLOOKUP(F216,'Reference data SID'!L:M,2,FALSE),"")</f>
        <v/>
      </c>
      <c r="I216" s="38" t="str">
        <f>_xlfn.IFNA(VLOOKUP(F216,'Reference data SID'!L:N,3,FALSE),"")</f>
        <v/>
      </c>
      <c r="J216" s="38" t="str">
        <f>_xlfn.IFNA(VLOOKUP(F216,'Reference data SID'!L:O,4,FALSE),"")</f>
        <v/>
      </c>
      <c r="K216" s="50"/>
      <c r="L216" s="50"/>
      <c r="M216" s="50"/>
      <c r="N216" s="50"/>
      <c r="O216" s="50"/>
      <c r="P216" s="50"/>
      <c r="Q216" s="50"/>
      <c r="R216" s="50"/>
      <c r="S216" s="50"/>
      <c r="T216" s="73" t="str">
        <f t="shared" ca="1" si="52"/>
        <v/>
      </c>
      <c r="U216" s="65" t="str">
        <f>IF(LEN(D216)=0,"",SUMIFS('1.(Optional) tonnage per use'!O$6:O$503,'1.(Optional) tonnage per use'!$G$6:$G$503,CONCATENATE(D216,F216),'1.(Optional) tonnage per use'!$N$6:$N$503,K216))</f>
        <v/>
      </c>
      <c r="V216" s="47" t="str">
        <f>IF(LEN(D216)=0,"",SUMIFS('1.(Optional) tonnage per use'!P$6:P$503,'1.(Optional) tonnage per use'!$G$6:$G$503,CONCATENATE(D216,F216),'1.(Optional) tonnage per use'!$N$6:$N$503,K216))</f>
        <v/>
      </c>
      <c r="W216" s="47" t="str">
        <f>IF(LEN(D216)=0,"",SUMIFS('1.(Optional) tonnage per use'!Q$6:Q$503,'1.(Optional) tonnage per use'!$G$6:$G$503,CONCATENATE(D216,F216),'1.(Optional) tonnage per use'!$N$6:$N$503,K216))</f>
        <v/>
      </c>
      <c r="X216" s="117" t="str">
        <f>_xlfn.IFNA(VLOOKUP(A216,'Reference data SID'!D:E,2,FALSE),"")</f>
        <v/>
      </c>
      <c r="Y216" s="117" t="str">
        <f t="shared" si="53"/>
        <v>not ok</v>
      </c>
      <c r="Z216" s="117" t="str">
        <f t="shared" si="54"/>
        <v>not ok</v>
      </c>
      <c r="AA216" s="117" t="str">
        <f t="shared" si="55"/>
        <v>ok</v>
      </c>
      <c r="AB216" s="117" t="str">
        <f t="shared" si="56"/>
        <v>not ok</v>
      </c>
      <c r="AC216" s="117" t="str">
        <f t="shared" si="57"/>
        <v>_EC</v>
      </c>
      <c r="AD216" s="117" t="str">
        <f t="shared" si="58"/>
        <v>_CAS</v>
      </c>
      <c r="AE216" s="117" t="str">
        <f t="shared" si="59"/>
        <v/>
      </c>
      <c r="AF216" s="117" t="str">
        <f>IF(LEN(A216)&gt;1,IF(COUNTIFS($AE$6:AE$503,LEFT(AE216,250))&gt;1,"Duplicate entry: you have two rows for the same substance and year",""),"")</f>
        <v/>
      </c>
      <c r="AG216" s="117" t="str">
        <f>IF(LEN(A216)&gt;0,IF(ISNUMBER(MATCH(A216,Annex_I_II_entries,0)),"","The Entry name is not within the dropdown list, make sure that you have not copied and pasted overwritting the cell format (with its correponding dropdown list) in column A"),"")</f>
        <v/>
      </c>
      <c r="AH216" s="117" t="str">
        <f t="shared" ca="1" si="60"/>
        <v/>
      </c>
      <c r="AI216" s="117" t="str">
        <f t="shared" ca="1" si="61"/>
        <v/>
      </c>
      <c r="AJ216" s="117" t="str">
        <f t="shared" si="62"/>
        <v/>
      </c>
      <c r="AK216" s="117" t="str">
        <f t="shared" si="63"/>
        <v/>
      </c>
      <c r="AL216" s="117" t="str">
        <f t="shared" si="64"/>
        <v/>
      </c>
      <c r="AM216" s="117" t="str">
        <f t="shared" si="65"/>
        <v/>
      </c>
      <c r="AN216" s="117" t="str">
        <f t="shared" si="66"/>
        <v/>
      </c>
      <c r="AO216" s="117" t="str">
        <f t="shared" si="67"/>
        <v/>
      </c>
      <c r="AP216" s="87"/>
    </row>
    <row r="217" spans="1:42" x14ac:dyDescent="0.2">
      <c r="A217" s="37"/>
      <c r="B217" s="37"/>
      <c r="C217" s="37"/>
      <c r="D217" s="64" t="str">
        <f>_xlfn.IFNA(VLOOKUP(A217,'Reference data SID'!$D$2:$Q$673,14,FALSE),"")</f>
        <v/>
      </c>
      <c r="E217" s="64" t="str">
        <f>_xlfn.IFNA(VLOOKUP(D217,'Reference data SID'!$C$3:$E$673,3,FALSE),"")</f>
        <v/>
      </c>
      <c r="F217" s="64" t="str">
        <f>_xlfn.IFNA(IF(E217=FALSE,D217,IF(ISBLANK(B217),VLOOKUP(C217,'Reference data SID'!$N:$P,3,FALSE),VLOOKUP(B217,'Reference data SID'!$M:$P,4,FALSE))),"")</f>
        <v/>
      </c>
      <c r="G217" s="64" t="str">
        <f t="shared" si="51"/>
        <v/>
      </c>
      <c r="H217" s="38" t="str">
        <f>_xlfn.IFNA(VLOOKUP(F217,'Reference data SID'!L:M,2,FALSE),"")</f>
        <v/>
      </c>
      <c r="I217" s="38" t="str">
        <f>_xlfn.IFNA(VLOOKUP(F217,'Reference data SID'!L:N,3,FALSE),"")</f>
        <v/>
      </c>
      <c r="J217" s="38" t="str">
        <f>_xlfn.IFNA(VLOOKUP(F217,'Reference data SID'!L:O,4,FALSE),"")</f>
        <v/>
      </c>
      <c r="K217" s="50"/>
      <c r="L217" s="50"/>
      <c r="M217" s="50"/>
      <c r="N217" s="50"/>
      <c r="O217" s="50"/>
      <c r="P217" s="50"/>
      <c r="Q217" s="50"/>
      <c r="R217" s="50"/>
      <c r="S217" s="50"/>
      <c r="T217" s="73" t="str">
        <f t="shared" ca="1" si="52"/>
        <v/>
      </c>
      <c r="U217" s="65" t="str">
        <f>IF(LEN(D217)=0,"",SUMIFS('1.(Optional) tonnage per use'!O$6:O$503,'1.(Optional) tonnage per use'!$G$6:$G$503,CONCATENATE(D217,F217),'1.(Optional) tonnage per use'!$N$6:$N$503,K217))</f>
        <v/>
      </c>
      <c r="V217" s="47" t="str">
        <f>IF(LEN(D217)=0,"",SUMIFS('1.(Optional) tonnage per use'!P$6:P$503,'1.(Optional) tonnage per use'!$G$6:$G$503,CONCATENATE(D217,F217),'1.(Optional) tonnage per use'!$N$6:$N$503,K217))</f>
        <v/>
      </c>
      <c r="W217" s="47" t="str">
        <f>IF(LEN(D217)=0,"",SUMIFS('1.(Optional) tonnage per use'!Q$6:Q$503,'1.(Optional) tonnage per use'!$G$6:$G$503,CONCATENATE(D217,F217),'1.(Optional) tonnage per use'!$N$6:$N$503,K217))</f>
        <v/>
      </c>
      <c r="X217" s="117" t="str">
        <f>_xlfn.IFNA(VLOOKUP(A217,'Reference data SID'!D:E,2,FALSE),"")</f>
        <v/>
      </c>
      <c r="Y217" s="117" t="str">
        <f t="shared" si="53"/>
        <v>not ok</v>
      </c>
      <c r="Z217" s="117" t="str">
        <f t="shared" si="54"/>
        <v>not ok</v>
      </c>
      <c r="AA217" s="117" t="str">
        <f t="shared" si="55"/>
        <v>ok</v>
      </c>
      <c r="AB217" s="117" t="str">
        <f t="shared" si="56"/>
        <v>not ok</v>
      </c>
      <c r="AC217" s="117" t="str">
        <f t="shared" si="57"/>
        <v>_EC</v>
      </c>
      <c r="AD217" s="117" t="str">
        <f t="shared" si="58"/>
        <v>_CAS</v>
      </c>
      <c r="AE217" s="117" t="str">
        <f t="shared" si="59"/>
        <v/>
      </c>
      <c r="AF217" s="117" t="str">
        <f>IF(LEN(A217)&gt;1,IF(COUNTIFS($AE$6:AE$503,LEFT(AE217,250))&gt;1,"Duplicate entry: you have two rows for the same substance and year",""),"")</f>
        <v/>
      </c>
      <c r="AG217" s="117" t="str">
        <f>IF(LEN(A217)&gt;0,IF(ISNUMBER(MATCH(A217,Annex_I_II_entries,0)),"","The Entry name is not within the dropdown list, make sure that you have not copied and pasted overwritting the cell format (with its correponding dropdown list) in column A"),"")</f>
        <v/>
      </c>
      <c r="AH217" s="117" t="str">
        <f t="shared" ca="1" si="60"/>
        <v/>
      </c>
      <c r="AI217" s="117" t="str">
        <f t="shared" ca="1" si="61"/>
        <v/>
      </c>
      <c r="AJ217" s="117" t="str">
        <f t="shared" si="62"/>
        <v/>
      </c>
      <c r="AK217" s="117" t="str">
        <f t="shared" si="63"/>
        <v/>
      </c>
      <c r="AL217" s="117" t="str">
        <f t="shared" si="64"/>
        <v/>
      </c>
      <c r="AM217" s="117" t="str">
        <f t="shared" si="65"/>
        <v/>
      </c>
      <c r="AN217" s="117" t="str">
        <f t="shared" si="66"/>
        <v/>
      </c>
      <c r="AO217" s="117" t="str">
        <f t="shared" si="67"/>
        <v/>
      </c>
      <c r="AP217" s="87"/>
    </row>
    <row r="218" spans="1:42" x14ac:dyDescent="0.2">
      <c r="A218" s="37"/>
      <c r="B218" s="37"/>
      <c r="C218" s="37"/>
      <c r="D218" s="64" t="str">
        <f>_xlfn.IFNA(VLOOKUP(A218,'Reference data SID'!$D$2:$Q$673,14,FALSE),"")</f>
        <v/>
      </c>
      <c r="E218" s="64" t="str">
        <f>_xlfn.IFNA(VLOOKUP(D218,'Reference data SID'!$C$3:$E$673,3,FALSE),"")</f>
        <v/>
      </c>
      <c r="F218" s="64" t="str">
        <f>_xlfn.IFNA(IF(E218=FALSE,D218,IF(ISBLANK(B218),VLOOKUP(C218,'Reference data SID'!$N:$P,3,FALSE),VLOOKUP(B218,'Reference data SID'!$M:$P,4,FALSE))),"")</f>
        <v/>
      </c>
      <c r="G218" s="64" t="str">
        <f t="shared" si="51"/>
        <v/>
      </c>
      <c r="H218" s="38" t="str">
        <f>_xlfn.IFNA(VLOOKUP(F218,'Reference data SID'!L:M,2,FALSE),"")</f>
        <v/>
      </c>
      <c r="I218" s="38" t="str">
        <f>_xlfn.IFNA(VLOOKUP(F218,'Reference data SID'!L:N,3,FALSE),"")</f>
        <v/>
      </c>
      <c r="J218" s="38" t="str">
        <f>_xlfn.IFNA(VLOOKUP(F218,'Reference data SID'!L:O,4,FALSE),"")</f>
        <v/>
      </c>
      <c r="K218" s="50"/>
      <c r="L218" s="50"/>
      <c r="M218" s="50"/>
      <c r="N218" s="50"/>
      <c r="O218" s="50"/>
      <c r="P218" s="50"/>
      <c r="Q218" s="50"/>
      <c r="R218" s="50"/>
      <c r="S218" s="50"/>
      <c r="T218" s="73" t="str">
        <f t="shared" ca="1" si="52"/>
        <v/>
      </c>
      <c r="U218" s="65" t="str">
        <f>IF(LEN(D218)=0,"",SUMIFS('1.(Optional) tonnage per use'!O$6:O$503,'1.(Optional) tonnage per use'!$G$6:$G$503,CONCATENATE(D218,F218),'1.(Optional) tonnage per use'!$N$6:$N$503,K218))</f>
        <v/>
      </c>
      <c r="V218" s="47" t="str">
        <f>IF(LEN(D218)=0,"",SUMIFS('1.(Optional) tonnage per use'!P$6:P$503,'1.(Optional) tonnage per use'!$G$6:$G$503,CONCATENATE(D218,F218),'1.(Optional) tonnage per use'!$N$6:$N$503,K218))</f>
        <v/>
      </c>
      <c r="W218" s="47" t="str">
        <f>IF(LEN(D218)=0,"",SUMIFS('1.(Optional) tonnage per use'!Q$6:Q$503,'1.(Optional) tonnage per use'!$G$6:$G$503,CONCATENATE(D218,F218),'1.(Optional) tonnage per use'!$N$6:$N$503,K218))</f>
        <v/>
      </c>
      <c r="X218" s="117" t="str">
        <f>_xlfn.IFNA(VLOOKUP(A218,'Reference data SID'!D:E,2,FALSE),"")</f>
        <v/>
      </c>
      <c r="Y218" s="117" t="str">
        <f t="shared" si="53"/>
        <v>not ok</v>
      </c>
      <c r="Z218" s="117" t="str">
        <f t="shared" si="54"/>
        <v>not ok</v>
      </c>
      <c r="AA218" s="117" t="str">
        <f t="shared" si="55"/>
        <v>ok</v>
      </c>
      <c r="AB218" s="117" t="str">
        <f t="shared" si="56"/>
        <v>not ok</v>
      </c>
      <c r="AC218" s="117" t="str">
        <f t="shared" si="57"/>
        <v>_EC</v>
      </c>
      <c r="AD218" s="117" t="str">
        <f t="shared" si="58"/>
        <v>_CAS</v>
      </c>
      <c r="AE218" s="117" t="str">
        <f t="shared" si="59"/>
        <v/>
      </c>
      <c r="AF218" s="117" t="str">
        <f>IF(LEN(A218)&gt;1,IF(COUNTIFS($AE$6:AE$503,LEFT(AE218,250))&gt;1,"Duplicate entry: you have two rows for the same substance and year",""),"")</f>
        <v/>
      </c>
      <c r="AG218" s="117" t="str">
        <f>IF(LEN(A218)&gt;0,IF(ISNUMBER(MATCH(A218,Annex_I_II_entries,0)),"","The Entry name is not within the dropdown list, make sure that you have not copied and pasted overwritting the cell format (with its correponding dropdown list) in column A"),"")</f>
        <v/>
      </c>
      <c r="AH218" s="117" t="str">
        <f t="shared" ca="1" si="60"/>
        <v/>
      </c>
      <c r="AI218" s="117" t="str">
        <f t="shared" ca="1" si="61"/>
        <v/>
      </c>
      <c r="AJ218" s="117" t="str">
        <f t="shared" si="62"/>
        <v/>
      </c>
      <c r="AK218" s="117" t="str">
        <f t="shared" si="63"/>
        <v/>
      </c>
      <c r="AL218" s="117" t="str">
        <f t="shared" si="64"/>
        <v/>
      </c>
      <c r="AM218" s="117" t="str">
        <f t="shared" si="65"/>
        <v/>
      </c>
      <c r="AN218" s="117" t="str">
        <f t="shared" si="66"/>
        <v/>
      </c>
      <c r="AO218" s="117" t="str">
        <f t="shared" si="67"/>
        <v/>
      </c>
      <c r="AP218" s="87"/>
    </row>
    <row r="219" spans="1:42" x14ac:dyDescent="0.2">
      <c r="A219" s="37"/>
      <c r="B219" s="37"/>
      <c r="C219" s="37"/>
      <c r="D219" s="64" t="str">
        <f>_xlfn.IFNA(VLOOKUP(A219,'Reference data SID'!$D$2:$Q$673,14,FALSE),"")</f>
        <v/>
      </c>
      <c r="E219" s="64" t="str">
        <f>_xlfn.IFNA(VLOOKUP(D219,'Reference data SID'!$C$3:$E$673,3,FALSE),"")</f>
        <v/>
      </c>
      <c r="F219" s="64" t="str">
        <f>_xlfn.IFNA(IF(E219=FALSE,D219,IF(ISBLANK(B219),VLOOKUP(C219,'Reference data SID'!$N:$P,3,FALSE),VLOOKUP(B219,'Reference data SID'!$M:$P,4,FALSE))),"")</f>
        <v/>
      </c>
      <c r="G219" s="64" t="str">
        <f t="shared" si="51"/>
        <v/>
      </c>
      <c r="H219" s="38" t="str">
        <f>_xlfn.IFNA(VLOOKUP(F219,'Reference data SID'!L:M,2,FALSE),"")</f>
        <v/>
      </c>
      <c r="I219" s="38" t="str">
        <f>_xlfn.IFNA(VLOOKUP(F219,'Reference data SID'!L:N,3,FALSE),"")</f>
        <v/>
      </c>
      <c r="J219" s="38" t="str">
        <f>_xlfn.IFNA(VLOOKUP(F219,'Reference data SID'!L:O,4,FALSE),"")</f>
        <v/>
      </c>
      <c r="K219" s="50"/>
      <c r="L219" s="50"/>
      <c r="M219" s="50"/>
      <c r="N219" s="50"/>
      <c r="O219" s="50"/>
      <c r="P219" s="50"/>
      <c r="Q219" s="50"/>
      <c r="R219" s="50"/>
      <c r="S219" s="50"/>
      <c r="T219" s="73" t="str">
        <f t="shared" ca="1" si="52"/>
        <v/>
      </c>
      <c r="U219" s="65" t="str">
        <f>IF(LEN(D219)=0,"",SUMIFS('1.(Optional) tonnage per use'!O$6:O$503,'1.(Optional) tonnage per use'!$G$6:$G$503,CONCATENATE(D219,F219),'1.(Optional) tonnage per use'!$N$6:$N$503,K219))</f>
        <v/>
      </c>
      <c r="V219" s="47" t="str">
        <f>IF(LEN(D219)=0,"",SUMIFS('1.(Optional) tonnage per use'!P$6:P$503,'1.(Optional) tonnage per use'!$G$6:$G$503,CONCATENATE(D219,F219),'1.(Optional) tonnage per use'!$N$6:$N$503,K219))</f>
        <v/>
      </c>
      <c r="W219" s="47" t="str">
        <f>IF(LEN(D219)=0,"",SUMIFS('1.(Optional) tonnage per use'!Q$6:Q$503,'1.(Optional) tonnage per use'!$G$6:$G$503,CONCATENATE(D219,F219),'1.(Optional) tonnage per use'!$N$6:$N$503,K219))</f>
        <v/>
      </c>
      <c r="X219" s="117" t="str">
        <f>_xlfn.IFNA(VLOOKUP(A219,'Reference data SID'!D:E,2,FALSE),"")</f>
        <v/>
      </c>
      <c r="Y219" s="117" t="str">
        <f t="shared" si="53"/>
        <v>not ok</v>
      </c>
      <c r="Z219" s="117" t="str">
        <f t="shared" si="54"/>
        <v>not ok</v>
      </c>
      <c r="AA219" s="117" t="str">
        <f t="shared" si="55"/>
        <v>ok</v>
      </c>
      <c r="AB219" s="117" t="str">
        <f t="shared" si="56"/>
        <v>not ok</v>
      </c>
      <c r="AC219" s="117" t="str">
        <f t="shared" si="57"/>
        <v>_EC</v>
      </c>
      <c r="AD219" s="117" t="str">
        <f t="shared" si="58"/>
        <v>_CAS</v>
      </c>
      <c r="AE219" s="117" t="str">
        <f t="shared" si="59"/>
        <v/>
      </c>
      <c r="AF219" s="117" t="str">
        <f>IF(LEN(A219)&gt;1,IF(COUNTIFS($AE$6:AE$503,LEFT(AE219,250))&gt;1,"Duplicate entry: you have two rows for the same substance and year",""),"")</f>
        <v/>
      </c>
      <c r="AG219" s="117" t="str">
        <f>IF(LEN(A219)&gt;0,IF(ISNUMBER(MATCH(A219,Annex_I_II_entries,0)),"","The Entry name is not within the dropdown list, make sure that you have not copied and pasted overwritting the cell format (with its correponding dropdown list) in column A"),"")</f>
        <v/>
      </c>
      <c r="AH219" s="117" t="str">
        <f t="shared" ca="1" si="60"/>
        <v/>
      </c>
      <c r="AI219" s="117" t="str">
        <f t="shared" ca="1" si="61"/>
        <v/>
      </c>
      <c r="AJ219" s="117" t="str">
        <f t="shared" si="62"/>
        <v/>
      </c>
      <c r="AK219" s="117" t="str">
        <f t="shared" si="63"/>
        <v/>
      </c>
      <c r="AL219" s="117" t="str">
        <f t="shared" si="64"/>
        <v/>
      </c>
      <c r="AM219" s="117" t="str">
        <f t="shared" si="65"/>
        <v/>
      </c>
      <c r="AN219" s="117" t="str">
        <f t="shared" si="66"/>
        <v/>
      </c>
      <c r="AO219" s="117" t="str">
        <f t="shared" si="67"/>
        <v/>
      </c>
      <c r="AP219" s="87"/>
    </row>
    <row r="220" spans="1:42" x14ac:dyDescent="0.2">
      <c r="A220" s="37"/>
      <c r="B220" s="37"/>
      <c r="C220" s="37"/>
      <c r="D220" s="64" t="str">
        <f>_xlfn.IFNA(VLOOKUP(A220,'Reference data SID'!$D$2:$Q$673,14,FALSE),"")</f>
        <v/>
      </c>
      <c r="E220" s="64" t="str">
        <f>_xlfn.IFNA(VLOOKUP(D220,'Reference data SID'!$C$3:$E$673,3,FALSE),"")</f>
        <v/>
      </c>
      <c r="F220" s="64" t="str">
        <f>_xlfn.IFNA(IF(E220=FALSE,D220,IF(ISBLANK(B220),VLOOKUP(C220,'Reference data SID'!$N:$P,3,FALSE),VLOOKUP(B220,'Reference data SID'!$M:$P,4,FALSE))),"")</f>
        <v/>
      </c>
      <c r="G220" s="64" t="str">
        <f t="shared" si="51"/>
        <v/>
      </c>
      <c r="H220" s="38" t="str">
        <f>_xlfn.IFNA(VLOOKUP(F220,'Reference data SID'!L:M,2,FALSE),"")</f>
        <v/>
      </c>
      <c r="I220" s="38" t="str">
        <f>_xlfn.IFNA(VLOOKUP(F220,'Reference data SID'!L:N,3,FALSE),"")</f>
        <v/>
      </c>
      <c r="J220" s="38" t="str">
        <f>_xlfn.IFNA(VLOOKUP(F220,'Reference data SID'!L:O,4,FALSE),"")</f>
        <v/>
      </c>
      <c r="K220" s="50"/>
      <c r="L220" s="50"/>
      <c r="M220" s="50"/>
      <c r="N220" s="50"/>
      <c r="O220" s="50"/>
      <c r="P220" s="50"/>
      <c r="Q220" s="50"/>
      <c r="R220" s="50"/>
      <c r="S220" s="50"/>
      <c r="T220" s="73" t="str">
        <f t="shared" ca="1" si="52"/>
        <v/>
      </c>
      <c r="U220" s="65" t="str">
        <f>IF(LEN(D220)=0,"",SUMIFS('1.(Optional) tonnage per use'!O$6:O$503,'1.(Optional) tonnage per use'!$G$6:$G$503,CONCATENATE(D220,F220),'1.(Optional) tonnage per use'!$N$6:$N$503,K220))</f>
        <v/>
      </c>
      <c r="V220" s="47" t="str">
        <f>IF(LEN(D220)=0,"",SUMIFS('1.(Optional) tonnage per use'!P$6:P$503,'1.(Optional) tonnage per use'!$G$6:$G$503,CONCATENATE(D220,F220),'1.(Optional) tonnage per use'!$N$6:$N$503,K220))</f>
        <v/>
      </c>
      <c r="W220" s="47" t="str">
        <f>IF(LEN(D220)=0,"",SUMIFS('1.(Optional) tonnage per use'!Q$6:Q$503,'1.(Optional) tonnage per use'!$G$6:$G$503,CONCATENATE(D220,F220),'1.(Optional) tonnage per use'!$N$6:$N$503,K220))</f>
        <v/>
      </c>
      <c r="X220" s="117" t="str">
        <f>_xlfn.IFNA(VLOOKUP(A220,'Reference data SID'!D:E,2,FALSE),"")</f>
        <v/>
      </c>
      <c r="Y220" s="117" t="str">
        <f t="shared" si="53"/>
        <v>not ok</v>
      </c>
      <c r="Z220" s="117" t="str">
        <f t="shared" si="54"/>
        <v>not ok</v>
      </c>
      <c r="AA220" s="117" t="str">
        <f t="shared" si="55"/>
        <v>ok</v>
      </c>
      <c r="AB220" s="117" t="str">
        <f t="shared" si="56"/>
        <v>not ok</v>
      </c>
      <c r="AC220" s="117" t="str">
        <f t="shared" si="57"/>
        <v>_EC</v>
      </c>
      <c r="AD220" s="117" t="str">
        <f t="shared" si="58"/>
        <v>_CAS</v>
      </c>
      <c r="AE220" s="117" t="str">
        <f t="shared" si="59"/>
        <v/>
      </c>
      <c r="AF220" s="117" t="str">
        <f>IF(LEN(A220)&gt;1,IF(COUNTIFS($AE$6:AE$503,LEFT(AE220,250))&gt;1,"Duplicate entry: you have two rows for the same substance and year",""),"")</f>
        <v/>
      </c>
      <c r="AG220" s="117" t="str">
        <f>IF(LEN(A220)&gt;0,IF(ISNUMBER(MATCH(A220,Annex_I_II_entries,0)),"","The Entry name is not within the dropdown list, make sure that you have not copied and pasted overwritting the cell format (with its correponding dropdown list) in column A"),"")</f>
        <v/>
      </c>
      <c r="AH220" s="117" t="str">
        <f t="shared" ca="1" si="60"/>
        <v/>
      </c>
      <c r="AI220" s="117" t="str">
        <f t="shared" ca="1" si="61"/>
        <v/>
      </c>
      <c r="AJ220" s="117" t="str">
        <f t="shared" si="62"/>
        <v/>
      </c>
      <c r="AK220" s="117" t="str">
        <f t="shared" si="63"/>
        <v/>
      </c>
      <c r="AL220" s="117" t="str">
        <f t="shared" si="64"/>
        <v/>
      </c>
      <c r="AM220" s="117" t="str">
        <f t="shared" si="65"/>
        <v/>
      </c>
      <c r="AN220" s="117" t="str">
        <f t="shared" si="66"/>
        <v/>
      </c>
      <c r="AO220" s="117" t="str">
        <f t="shared" si="67"/>
        <v/>
      </c>
      <c r="AP220" s="87"/>
    </row>
    <row r="221" spans="1:42" x14ac:dyDescent="0.2">
      <c r="A221" s="37"/>
      <c r="B221" s="37"/>
      <c r="C221" s="37"/>
      <c r="D221" s="64" t="str">
        <f>_xlfn.IFNA(VLOOKUP(A221,'Reference data SID'!$D$2:$Q$673,14,FALSE),"")</f>
        <v/>
      </c>
      <c r="E221" s="64" t="str">
        <f>_xlfn.IFNA(VLOOKUP(D221,'Reference data SID'!$C$3:$E$673,3,FALSE),"")</f>
        <v/>
      </c>
      <c r="F221" s="64" t="str">
        <f>_xlfn.IFNA(IF(E221=FALSE,D221,IF(ISBLANK(B221),VLOOKUP(C221,'Reference data SID'!$N:$P,3,FALSE),VLOOKUP(B221,'Reference data SID'!$M:$P,4,FALSE))),"")</f>
        <v/>
      </c>
      <c r="G221" s="64" t="str">
        <f t="shared" si="51"/>
        <v/>
      </c>
      <c r="H221" s="38" t="str">
        <f>_xlfn.IFNA(VLOOKUP(F221,'Reference data SID'!L:M,2,FALSE),"")</f>
        <v/>
      </c>
      <c r="I221" s="38" t="str">
        <f>_xlfn.IFNA(VLOOKUP(F221,'Reference data SID'!L:N,3,FALSE),"")</f>
        <v/>
      </c>
      <c r="J221" s="38" t="str">
        <f>_xlfn.IFNA(VLOOKUP(F221,'Reference data SID'!L:O,4,FALSE),"")</f>
        <v/>
      </c>
      <c r="K221" s="50"/>
      <c r="L221" s="50"/>
      <c r="M221" s="50"/>
      <c r="N221" s="50"/>
      <c r="O221" s="50"/>
      <c r="P221" s="50"/>
      <c r="Q221" s="50"/>
      <c r="R221" s="50"/>
      <c r="S221" s="50"/>
      <c r="T221" s="73" t="str">
        <f t="shared" ca="1" si="52"/>
        <v/>
      </c>
      <c r="U221" s="65" t="str">
        <f>IF(LEN(D221)=0,"",SUMIFS('1.(Optional) tonnage per use'!O$6:O$503,'1.(Optional) tonnage per use'!$G$6:$G$503,CONCATENATE(D221,F221),'1.(Optional) tonnage per use'!$N$6:$N$503,K221))</f>
        <v/>
      </c>
      <c r="V221" s="47" t="str">
        <f>IF(LEN(D221)=0,"",SUMIFS('1.(Optional) tonnage per use'!P$6:P$503,'1.(Optional) tonnage per use'!$G$6:$G$503,CONCATENATE(D221,F221),'1.(Optional) tonnage per use'!$N$6:$N$503,K221))</f>
        <v/>
      </c>
      <c r="W221" s="47" t="str">
        <f>IF(LEN(D221)=0,"",SUMIFS('1.(Optional) tonnage per use'!Q$6:Q$503,'1.(Optional) tonnage per use'!$G$6:$G$503,CONCATENATE(D221,F221),'1.(Optional) tonnage per use'!$N$6:$N$503,K221))</f>
        <v/>
      </c>
      <c r="X221" s="117" t="str">
        <f>_xlfn.IFNA(VLOOKUP(A221,'Reference data SID'!D:E,2,FALSE),"")</f>
        <v/>
      </c>
      <c r="Y221" s="117" t="str">
        <f t="shared" si="53"/>
        <v>not ok</v>
      </c>
      <c r="Z221" s="117" t="str">
        <f t="shared" si="54"/>
        <v>not ok</v>
      </c>
      <c r="AA221" s="117" t="str">
        <f t="shared" si="55"/>
        <v>ok</v>
      </c>
      <c r="AB221" s="117" t="str">
        <f t="shared" si="56"/>
        <v>not ok</v>
      </c>
      <c r="AC221" s="117" t="str">
        <f t="shared" si="57"/>
        <v>_EC</v>
      </c>
      <c r="AD221" s="117" t="str">
        <f t="shared" si="58"/>
        <v>_CAS</v>
      </c>
      <c r="AE221" s="117" t="str">
        <f t="shared" si="59"/>
        <v/>
      </c>
      <c r="AF221" s="117" t="str">
        <f>IF(LEN(A221)&gt;1,IF(COUNTIFS($AE$6:AE$503,LEFT(AE221,250))&gt;1,"Duplicate entry: you have two rows for the same substance and year",""),"")</f>
        <v/>
      </c>
      <c r="AG221" s="117" t="str">
        <f>IF(LEN(A221)&gt;0,IF(ISNUMBER(MATCH(A221,Annex_I_II_entries,0)),"","The Entry name is not within the dropdown list, make sure that you have not copied and pasted overwritting the cell format (with its correponding dropdown list) in column A"),"")</f>
        <v/>
      </c>
      <c r="AH221" s="117" t="str">
        <f t="shared" ca="1" si="60"/>
        <v/>
      </c>
      <c r="AI221" s="117" t="str">
        <f t="shared" ca="1" si="61"/>
        <v/>
      </c>
      <c r="AJ221" s="117" t="str">
        <f t="shared" si="62"/>
        <v/>
      </c>
      <c r="AK221" s="117" t="str">
        <f t="shared" si="63"/>
        <v/>
      </c>
      <c r="AL221" s="117" t="str">
        <f t="shared" si="64"/>
        <v/>
      </c>
      <c r="AM221" s="117" t="str">
        <f t="shared" si="65"/>
        <v/>
      </c>
      <c r="AN221" s="117" t="str">
        <f t="shared" si="66"/>
        <v/>
      </c>
      <c r="AO221" s="117" t="str">
        <f t="shared" si="67"/>
        <v/>
      </c>
      <c r="AP221" s="87"/>
    </row>
    <row r="222" spans="1:42" x14ac:dyDescent="0.2">
      <c r="A222" s="37"/>
      <c r="B222" s="37"/>
      <c r="C222" s="37"/>
      <c r="D222" s="64" t="str">
        <f>_xlfn.IFNA(VLOOKUP(A222,'Reference data SID'!$D$2:$Q$673,14,FALSE),"")</f>
        <v/>
      </c>
      <c r="E222" s="64" t="str">
        <f>_xlfn.IFNA(VLOOKUP(D222,'Reference data SID'!$C$3:$E$673,3,FALSE),"")</f>
        <v/>
      </c>
      <c r="F222" s="64" t="str">
        <f>_xlfn.IFNA(IF(E222=FALSE,D222,IF(ISBLANK(B222),VLOOKUP(C222,'Reference data SID'!$N:$P,3,FALSE),VLOOKUP(B222,'Reference data SID'!$M:$P,4,FALSE))),"")</f>
        <v/>
      </c>
      <c r="G222" s="64" t="str">
        <f t="shared" si="51"/>
        <v/>
      </c>
      <c r="H222" s="38" t="str">
        <f>_xlfn.IFNA(VLOOKUP(F222,'Reference data SID'!L:M,2,FALSE),"")</f>
        <v/>
      </c>
      <c r="I222" s="38" t="str">
        <f>_xlfn.IFNA(VLOOKUP(F222,'Reference data SID'!L:N,3,FALSE),"")</f>
        <v/>
      </c>
      <c r="J222" s="38" t="str">
        <f>_xlfn.IFNA(VLOOKUP(F222,'Reference data SID'!L:O,4,FALSE),"")</f>
        <v/>
      </c>
      <c r="K222" s="50"/>
      <c r="L222" s="50"/>
      <c r="M222" s="50"/>
      <c r="N222" s="50"/>
      <c r="O222" s="50"/>
      <c r="P222" s="50"/>
      <c r="Q222" s="50"/>
      <c r="R222" s="50"/>
      <c r="S222" s="50"/>
      <c r="T222" s="73" t="str">
        <f t="shared" ca="1" si="52"/>
        <v/>
      </c>
      <c r="U222" s="65" t="str">
        <f>IF(LEN(D222)=0,"",SUMIFS('1.(Optional) tonnage per use'!O$6:O$503,'1.(Optional) tonnage per use'!$G$6:$G$503,CONCATENATE(D222,F222),'1.(Optional) tonnage per use'!$N$6:$N$503,K222))</f>
        <v/>
      </c>
      <c r="V222" s="47" t="str">
        <f>IF(LEN(D222)=0,"",SUMIFS('1.(Optional) tonnage per use'!P$6:P$503,'1.(Optional) tonnage per use'!$G$6:$G$503,CONCATENATE(D222,F222),'1.(Optional) tonnage per use'!$N$6:$N$503,K222))</f>
        <v/>
      </c>
      <c r="W222" s="47" t="str">
        <f>IF(LEN(D222)=0,"",SUMIFS('1.(Optional) tonnage per use'!Q$6:Q$503,'1.(Optional) tonnage per use'!$G$6:$G$503,CONCATENATE(D222,F222),'1.(Optional) tonnage per use'!$N$6:$N$503,K222))</f>
        <v/>
      </c>
      <c r="X222" s="117" t="str">
        <f>_xlfn.IFNA(VLOOKUP(A222,'Reference data SID'!D:E,2,FALSE),"")</f>
        <v/>
      </c>
      <c r="Y222" s="117" t="str">
        <f t="shared" si="53"/>
        <v>not ok</v>
      </c>
      <c r="Z222" s="117" t="str">
        <f t="shared" si="54"/>
        <v>not ok</v>
      </c>
      <c r="AA222" s="117" t="str">
        <f t="shared" si="55"/>
        <v>ok</v>
      </c>
      <c r="AB222" s="117" t="str">
        <f t="shared" si="56"/>
        <v>not ok</v>
      </c>
      <c r="AC222" s="117" t="str">
        <f t="shared" si="57"/>
        <v>_EC</v>
      </c>
      <c r="AD222" s="117" t="str">
        <f t="shared" si="58"/>
        <v>_CAS</v>
      </c>
      <c r="AE222" s="117" t="str">
        <f t="shared" si="59"/>
        <v/>
      </c>
      <c r="AF222" s="117" t="str">
        <f>IF(LEN(A222)&gt;1,IF(COUNTIFS($AE$6:AE$503,LEFT(AE222,250))&gt;1,"Duplicate entry: you have two rows for the same substance and year",""),"")</f>
        <v/>
      </c>
      <c r="AG222" s="117" t="str">
        <f>IF(LEN(A222)&gt;0,IF(ISNUMBER(MATCH(A222,Annex_I_II_entries,0)),"","The Entry name is not within the dropdown list, make sure that you have not copied and pasted overwritting the cell format (with its correponding dropdown list) in column A"),"")</f>
        <v/>
      </c>
      <c r="AH222" s="117" t="str">
        <f t="shared" ca="1" si="60"/>
        <v/>
      </c>
      <c r="AI222" s="117" t="str">
        <f t="shared" ca="1" si="61"/>
        <v/>
      </c>
      <c r="AJ222" s="117" t="str">
        <f t="shared" si="62"/>
        <v/>
      </c>
      <c r="AK222" s="117" t="str">
        <f t="shared" si="63"/>
        <v/>
      </c>
      <c r="AL222" s="117" t="str">
        <f t="shared" si="64"/>
        <v/>
      </c>
      <c r="AM222" s="117" t="str">
        <f t="shared" si="65"/>
        <v/>
      </c>
      <c r="AN222" s="117" t="str">
        <f t="shared" si="66"/>
        <v/>
      </c>
      <c r="AO222" s="117" t="str">
        <f t="shared" si="67"/>
        <v/>
      </c>
      <c r="AP222" s="87"/>
    </row>
    <row r="223" spans="1:42" x14ac:dyDescent="0.2">
      <c r="A223" s="37"/>
      <c r="B223" s="37"/>
      <c r="C223" s="37"/>
      <c r="D223" s="64" t="str">
        <f>_xlfn.IFNA(VLOOKUP(A223,'Reference data SID'!$D$2:$Q$673,14,FALSE),"")</f>
        <v/>
      </c>
      <c r="E223" s="64" t="str">
        <f>_xlfn.IFNA(VLOOKUP(D223,'Reference data SID'!$C$3:$E$673,3,FALSE),"")</f>
        <v/>
      </c>
      <c r="F223" s="64" t="str">
        <f>_xlfn.IFNA(IF(E223=FALSE,D223,IF(ISBLANK(B223),VLOOKUP(C223,'Reference data SID'!$N:$P,3,FALSE),VLOOKUP(B223,'Reference data SID'!$M:$P,4,FALSE))),"")</f>
        <v/>
      </c>
      <c r="G223" s="64" t="str">
        <f t="shared" si="51"/>
        <v/>
      </c>
      <c r="H223" s="38" t="str">
        <f>_xlfn.IFNA(VLOOKUP(F223,'Reference data SID'!L:M,2,FALSE),"")</f>
        <v/>
      </c>
      <c r="I223" s="38" t="str">
        <f>_xlfn.IFNA(VLOOKUP(F223,'Reference data SID'!L:N,3,FALSE),"")</f>
        <v/>
      </c>
      <c r="J223" s="38" t="str">
        <f>_xlfn.IFNA(VLOOKUP(F223,'Reference data SID'!L:O,4,FALSE),"")</f>
        <v/>
      </c>
      <c r="K223" s="50"/>
      <c r="L223" s="50"/>
      <c r="M223" s="50"/>
      <c r="N223" s="50"/>
      <c r="O223" s="50"/>
      <c r="P223" s="50"/>
      <c r="Q223" s="50"/>
      <c r="R223" s="50"/>
      <c r="S223" s="50"/>
      <c r="T223" s="73" t="str">
        <f t="shared" ca="1" si="52"/>
        <v/>
      </c>
      <c r="U223" s="65" t="str">
        <f>IF(LEN(D223)=0,"",SUMIFS('1.(Optional) tonnage per use'!O$6:O$503,'1.(Optional) tonnage per use'!$G$6:$G$503,CONCATENATE(D223,F223),'1.(Optional) tonnage per use'!$N$6:$N$503,K223))</f>
        <v/>
      </c>
      <c r="V223" s="47" t="str">
        <f>IF(LEN(D223)=0,"",SUMIFS('1.(Optional) tonnage per use'!P$6:P$503,'1.(Optional) tonnage per use'!$G$6:$G$503,CONCATENATE(D223,F223),'1.(Optional) tonnage per use'!$N$6:$N$503,K223))</f>
        <v/>
      </c>
      <c r="W223" s="47" t="str">
        <f>IF(LEN(D223)=0,"",SUMIFS('1.(Optional) tonnage per use'!Q$6:Q$503,'1.(Optional) tonnage per use'!$G$6:$G$503,CONCATENATE(D223,F223),'1.(Optional) tonnage per use'!$N$6:$N$503,K223))</f>
        <v/>
      </c>
      <c r="X223" s="117" t="str">
        <f>_xlfn.IFNA(VLOOKUP(A223,'Reference data SID'!D:E,2,FALSE),"")</f>
        <v/>
      </c>
      <c r="Y223" s="117" t="str">
        <f t="shared" si="53"/>
        <v>not ok</v>
      </c>
      <c r="Z223" s="117" t="str">
        <f t="shared" si="54"/>
        <v>not ok</v>
      </c>
      <c r="AA223" s="117" t="str">
        <f t="shared" si="55"/>
        <v>ok</v>
      </c>
      <c r="AB223" s="117" t="str">
        <f t="shared" si="56"/>
        <v>not ok</v>
      </c>
      <c r="AC223" s="117" t="str">
        <f t="shared" si="57"/>
        <v>_EC</v>
      </c>
      <c r="AD223" s="117" t="str">
        <f t="shared" si="58"/>
        <v>_CAS</v>
      </c>
      <c r="AE223" s="117" t="str">
        <f t="shared" si="59"/>
        <v/>
      </c>
      <c r="AF223" s="117" t="str">
        <f>IF(LEN(A223)&gt;1,IF(COUNTIFS($AE$6:AE$503,LEFT(AE223,250))&gt;1,"Duplicate entry: you have two rows for the same substance and year",""),"")</f>
        <v/>
      </c>
      <c r="AG223" s="117" t="str">
        <f>IF(LEN(A223)&gt;0,IF(ISNUMBER(MATCH(A223,Annex_I_II_entries,0)),"","The Entry name is not within the dropdown list, make sure that you have not copied and pasted overwritting the cell format (with its correponding dropdown list) in column A"),"")</f>
        <v/>
      </c>
      <c r="AH223" s="117" t="str">
        <f t="shared" ca="1" si="60"/>
        <v/>
      </c>
      <c r="AI223" s="117" t="str">
        <f t="shared" ca="1" si="61"/>
        <v/>
      </c>
      <c r="AJ223" s="117" t="str">
        <f t="shared" si="62"/>
        <v/>
      </c>
      <c r="AK223" s="117" t="str">
        <f t="shared" si="63"/>
        <v/>
      </c>
      <c r="AL223" s="117" t="str">
        <f t="shared" si="64"/>
        <v/>
      </c>
      <c r="AM223" s="117" t="str">
        <f t="shared" si="65"/>
        <v/>
      </c>
      <c r="AN223" s="117" t="str">
        <f t="shared" si="66"/>
        <v/>
      </c>
      <c r="AO223" s="117" t="str">
        <f t="shared" si="67"/>
        <v/>
      </c>
      <c r="AP223" s="87"/>
    </row>
    <row r="224" spans="1:42" x14ac:dyDescent="0.2">
      <c r="A224" s="37"/>
      <c r="B224" s="37"/>
      <c r="C224" s="37"/>
      <c r="D224" s="64" t="str">
        <f>_xlfn.IFNA(VLOOKUP(A224,'Reference data SID'!$D$2:$Q$673,14,FALSE),"")</f>
        <v/>
      </c>
      <c r="E224" s="64" t="str">
        <f>_xlfn.IFNA(VLOOKUP(D224,'Reference data SID'!$C$3:$E$673,3,FALSE),"")</f>
        <v/>
      </c>
      <c r="F224" s="64" t="str">
        <f>_xlfn.IFNA(IF(E224=FALSE,D224,IF(ISBLANK(B224),VLOOKUP(C224,'Reference data SID'!$N:$P,3,FALSE),VLOOKUP(B224,'Reference data SID'!$M:$P,4,FALSE))),"")</f>
        <v/>
      </c>
      <c r="G224" s="64" t="str">
        <f t="shared" si="51"/>
        <v/>
      </c>
      <c r="H224" s="38" t="str">
        <f>_xlfn.IFNA(VLOOKUP(F224,'Reference data SID'!L:M,2,FALSE),"")</f>
        <v/>
      </c>
      <c r="I224" s="38" t="str">
        <f>_xlfn.IFNA(VLOOKUP(F224,'Reference data SID'!L:N,3,FALSE),"")</f>
        <v/>
      </c>
      <c r="J224" s="38" t="str">
        <f>_xlfn.IFNA(VLOOKUP(F224,'Reference data SID'!L:O,4,FALSE),"")</f>
        <v/>
      </c>
      <c r="K224" s="50"/>
      <c r="L224" s="50"/>
      <c r="M224" s="50"/>
      <c r="N224" s="50"/>
      <c r="O224" s="50"/>
      <c r="P224" s="50"/>
      <c r="Q224" s="50"/>
      <c r="R224" s="50"/>
      <c r="S224" s="50"/>
      <c r="T224" s="73" t="str">
        <f t="shared" ca="1" si="52"/>
        <v/>
      </c>
      <c r="U224" s="65" t="str">
        <f>IF(LEN(D224)=0,"",SUMIFS('1.(Optional) tonnage per use'!O$6:O$503,'1.(Optional) tonnage per use'!$G$6:$G$503,CONCATENATE(D224,F224),'1.(Optional) tonnage per use'!$N$6:$N$503,K224))</f>
        <v/>
      </c>
      <c r="V224" s="47" t="str">
        <f>IF(LEN(D224)=0,"",SUMIFS('1.(Optional) tonnage per use'!P$6:P$503,'1.(Optional) tonnage per use'!$G$6:$G$503,CONCATENATE(D224,F224),'1.(Optional) tonnage per use'!$N$6:$N$503,K224))</f>
        <v/>
      </c>
      <c r="W224" s="47" t="str">
        <f>IF(LEN(D224)=0,"",SUMIFS('1.(Optional) tonnage per use'!Q$6:Q$503,'1.(Optional) tonnage per use'!$G$6:$G$503,CONCATENATE(D224,F224),'1.(Optional) tonnage per use'!$N$6:$N$503,K224))</f>
        <v/>
      </c>
      <c r="X224" s="117" t="str">
        <f>_xlfn.IFNA(VLOOKUP(A224,'Reference data SID'!D:E,2,FALSE),"")</f>
        <v/>
      </c>
      <c r="Y224" s="117" t="str">
        <f t="shared" si="53"/>
        <v>not ok</v>
      </c>
      <c r="Z224" s="117" t="str">
        <f t="shared" si="54"/>
        <v>not ok</v>
      </c>
      <c r="AA224" s="117" t="str">
        <f t="shared" si="55"/>
        <v>ok</v>
      </c>
      <c r="AB224" s="117" t="str">
        <f t="shared" si="56"/>
        <v>not ok</v>
      </c>
      <c r="AC224" s="117" t="str">
        <f t="shared" si="57"/>
        <v>_EC</v>
      </c>
      <c r="AD224" s="117" t="str">
        <f t="shared" si="58"/>
        <v>_CAS</v>
      </c>
      <c r="AE224" s="117" t="str">
        <f t="shared" si="59"/>
        <v/>
      </c>
      <c r="AF224" s="117" t="str">
        <f>IF(LEN(A224)&gt;1,IF(COUNTIFS($AE$6:AE$503,LEFT(AE224,250))&gt;1,"Duplicate entry: you have two rows for the same substance and year",""),"")</f>
        <v/>
      </c>
      <c r="AG224" s="117" t="str">
        <f>IF(LEN(A224)&gt;0,IF(ISNUMBER(MATCH(A224,Annex_I_II_entries,0)),"","The Entry name is not within the dropdown list, make sure that you have not copied and pasted overwritting the cell format (with its correponding dropdown list) in column A"),"")</f>
        <v/>
      </c>
      <c r="AH224" s="117" t="str">
        <f t="shared" ca="1" si="60"/>
        <v/>
      </c>
      <c r="AI224" s="117" t="str">
        <f t="shared" ca="1" si="61"/>
        <v/>
      </c>
      <c r="AJ224" s="117" t="str">
        <f t="shared" si="62"/>
        <v/>
      </c>
      <c r="AK224" s="117" t="str">
        <f t="shared" si="63"/>
        <v/>
      </c>
      <c r="AL224" s="117" t="str">
        <f t="shared" si="64"/>
        <v/>
      </c>
      <c r="AM224" s="117" t="str">
        <f t="shared" si="65"/>
        <v/>
      </c>
      <c r="AN224" s="117" t="str">
        <f t="shared" si="66"/>
        <v/>
      </c>
      <c r="AO224" s="117" t="str">
        <f t="shared" si="67"/>
        <v/>
      </c>
      <c r="AP224" s="87"/>
    </row>
    <row r="225" spans="1:42" x14ac:dyDescent="0.2">
      <c r="A225" s="37"/>
      <c r="B225" s="37"/>
      <c r="C225" s="37"/>
      <c r="D225" s="64" t="str">
        <f>_xlfn.IFNA(VLOOKUP(A225,'Reference data SID'!$D$2:$Q$673,14,FALSE),"")</f>
        <v/>
      </c>
      <c r="E225" s="64" t="str">
        <f>_xlfn.IFNA(VLOOKUP(D225,'Reference data SID'!$C$3:$E$673,3,FALSE),"")</f>
        <v/>
      </c>
      <c r="F225" s="64" t="str">
        <f>_xlfn.IFNA(IF(E225=FALSE,D225,IF(ISBLANK(B225),VLOOKUP(C225,'Reference data SID'!$N:$P,3,FALSE),VLOOKUP(B225,'Reference data SID'!$M:$P,4,FALSE))),"")</f>
        <v/>
      </c>
      <c r="G225" s="64" t="str">
        <f t="shared" si="51"/>
        <v/>
      </c>
      <c r="H225" s="38" t="str">
        <f>_xlfn.IFNA(VLOOKUP(F225,'Reference data SID'!L:M,2,FALSE),"")</f>
        <v/>
      </c>
      <c r="I225" s="38" t="str">
        <f>_xlfn.IFNA(VLOOKUP(F225,'Reference data SID'!L:N,3,FALSE),"")</f>
        <v/>
      </c>
      <c r="J225" s="38" t="str">
        <f>_xlfn.IFNA(VLOOKUP(F225,'Reference data SID'!L:O,4,FALSE),"")</f>
        <v/>
      </c>
      <c r="K225" s="50"/>
      <c r="L225" s="50"/>
      <c r="M225" s="50"/>
      <c r="N225" s="50"/>
      <c r="O225" s="50"/>
      <c r="P225" s="50"/>
      <c r="Q225" s="50"/>
      <c r="R225" s="50"/>
      <c r="S225" s="50"/>
      <c r="T225" s="73" t="str">
        <f t="shared" ca="1" si="52"/>
        <v/>
      </c>
      <c r="U225" s="65" t="str">
        <f>IF(LEN(D225)=0,"",SUMIFS('1.(Optional) tonnage per use'!O$6:O$503,'1.(Optional) tonnage per use'!$G$6:$G$503,CONCATENATE(D225,F225),'1.(Optional) tonnage per use'!$N$6:$N$503,K225))</f>
        <v/>
      </c>
      <c r="V225" s="47" t="str">
        <f>IF(LEN(D225)=0,"",SUMIFS('1.(Optional) tonnage per use'!P$6:P$503,'1.(Optional) tonnage per use'!$G$6:$G$503,CONCATENATE(D225,F225),'1.(Optional) tonnage per use'!$N$6:$N$503,K225))</f>
        <v/>
      </c>
      <c r="W225" s="47" t="str">
        <f>IF(LEN(D225)=0,"",SUMIFS('1.(Optional) tonnage per use'!Q$6:Q$503,'1.(Optional) tonnage per use'!$G$6:$G$503,CONCATENATE(D225,F225),'1.(Optional) tonnage per use'!$N$6:$N$503,K225))</f>
        <v/>
      </c>
      <c r="X225" s="117" t="str">
        <f>_xlfn.IFNA(VLOOKUP(A225,'Reference data SID'!D:E,2,FALSE),"")</f>
        <v/>
      </c>
      <c r="Y225" s="117" t="str">
        <f t="shared" si="53"/>
        <v>not ok</v>
      </c>
      <c r="Z225" s="117" t="str">
        <f t="shared" si="54"/>
        <v>not ok</v>
      </c>
      <c r="AA225" s="117" t="str">
        <f t="shared" si="55"/>
        <v>ok</v>
      </c>
      <c r="AB225" s="117" t="str">
        <f t="shared" si="56"/>
        <v>not ok</v>
      </c>
      <c r="AC225" s="117" t="str">
        <f t="shared" si="57"/>
        <v>_EC</v>
      </c>
      <c r="AD225" s="117" t="str">
        <f t="shared" si="58"/>
        <v>_CAS</v>
      </c>
      <c r="AE225" s="117" t="str">
        <f t="shared" si="59"/>
        <v/>
      </c>
      <c r="AF225" s="117" t="str">
        <f>IF(LEN(A225)&gt;1,IF(COUNTIFS($AE$6:AE$503,LEFT(AE225,250))&gt;1,"Duplicate entry: you have two rows for the same substance and year",""),"")</f>
        <v/>
      </c>
      <c r="AG225" s="117" t="str">
        <f>IF(LEN(A225)&gt;0,IF(ISNUMBER(MATCH(A225,Annex_I_II_entries,0)),"","The Entry name is not within the dropdown list, make sure that you have not copied and pasted overwritting the cell format (with its correponding dropdown list) in column A"),"")</f>
        <v/>
      </c>
      <c r="AH225" s="117" t="str">
        <f t="shared" ca="1" si="60"/>
        <v/>
      </c>
      <c r="AI225" s="117" t="str">
        <f t="shared" ca="1" si="61"/>
        <v/>
      </c>
      <c r="AJ225" s="117" t="str">
        <f t="shared" si="62"/>
        <v/>
      </c>
      <c r="AK225" s="117" t="str">
        <f t="shared" si="63"/>
        <v/>
      </c>
      <c r="AL225" s="117" t="str">
        <f t="shared" si="64"/>
        <v/>
      </c>
      <c r="AM225" s="117" t="str">
        <f t="shared" si="65"/>
        <v/>
      </c>
      <c r="AN225" s="117" t="str">
        <f t="shared" si="66"/>
        <v/>
      </c>
      <c r="AO225" s="117" t="str">
        <f t="shared" si="67"/>
        <v/>
      </c>
      <c r="AP225" s="87"/>
    </row>
    <row r="226" spans="1:42" x14ac:dyDescent="0.2">
      <c r="A226" s="37"/>
      <c r="B226" s="37"/>
      <c r="C226" s="37"/>
      <c r="D226" s="64" t="str">
        <f>_xlfn.IFNA(VLOOKUP(A226,'Reference data SID'!$D$2:$Q$673,14,FALSE),"")</f>
        <v/>
      </c>
      <c r="E226" s="64" t="str">
        <f>_xlfn.IFNA(VLOOKUP(D226,'Reference data SID'!$C$3:$E$673,3,FALSE),"")</f>
        <v/>
      </c>
      <c r="F226" s="64" t="str">
        <f>_xlfn.IFNA(IF(E226=FALSE,D226,IF(ISBLANK(B226),VLOOKUP(C226,'Reference data SID'!$N:$P,3,FALSE),VLOOKUP(B226,'Reference data SID'!$M:$P,4,FALSE))),"")</f>
        <v/>
      </c>
      <c r="G226" s="64" t="str">
        <f t="shared" si="51"/>
        <v/>
      </c>
      <c r="H226" s="38" t="str">
        <f>_xlfn.IFNA(VLOOKUP(F226,'Reference data SID'!L:M,2,FALSE),"")</f>
        <v/>
      </c>
      <c r="I226" s="38" t="str">
        <f>_xlfn.IFNA(VLOOKUP(F226,'Reference data SID'!L:N,3,FALSE),"")</f>
        <v/>
      </c>
      <c r="J226" s="38" t="str">
        <f>_xlfn.IFNA(VLOOKUP(F226,'Reference data SID'!L:O,4,FALSE),"")</f>
        <v/>
      </c>
      <c r="K226" s="50"/>
      <c r="L226" s="50"/>
      <c r="M226" s="50"/>
      <c r="N226" s="50"/>
      <c r="O226" s="50"/>
      <c r="P226" s="50"/>
      <c r="Q226" s="50"/>
      <c r="R226" s="50"/>
      <c r="S226" s="50"/>
      <c r="T226" s="73" t="str">
        <f t="shared" ca="1" si="52"/>
        <v/>
      </c>
      <c r="U226" s="65" t="str">
        <f>IF(LEN(D226)=0,"",SUMIFS('1.(Optional) tonnage per use'!O$6:O$503,'1.(Optional) tonnage per use'!$G$6:$G$503,CONCATENATE(D226,F226),'1.(Optional) tonnage per use'!$N$6:$N$503,K226))</f>
        <v/>
      </c>
      <c r="V226" s="47" t="str">
        <f>IF(LEN(D226)=0,"",SUMIFS('1.(Optional) tonnage per use'!P$6:P$503,'1.(Optional) tonnage per use'!$G$6:$G$503,CONCATENATE(D226,F226),'1.(Optional) tonnage per use'!$N$6:$N$503,K226))</f>
        <v/>
      </c>
      <c r="W226" s="47" t="str">
        <f>IF(LEN(D226)=0,"",SUMIFS('1.(Optional) tonnage per use'!Q$6:Q$503,'1.(Optional) tonnage per use'!$G$6:$G$503,CONCATENATE(D226,F226),'1.(Optional) tonnage per use'!$N$6:$N$503,K226))</f>
        <v/>
      </c>
      <c r="X226" s="117" t="str">
        <f>_xlfn.IFNA(VLOOKUP(A226,'Reference data SID'!D:E,2,FALSE),"")</f>
        <v/>
      </c>
      <c r="Y226" s="117" t="str">
        <f t="shared" si="53"/>
        <v>not ok</v>
      </c>
      <c r="Z226" s="117" t="str">
        <f t="shared" si="54"/>
        <v>not ok</v>
      </c>
      <c r="AA226" s="117" t="str">
        <f t="shared" si="55"/>
        <v>ok</v>
      </c>
      <c r="AB226" s="117" t="str">
        <f t="shared" si="56"/>
        <v>not ok</v>
      </c>
      <c r="AC226" s="117" t="str">
        <f t="shared" si="57"/>
        <v>_EC</v>
      </c>
      <c r="AD226" s="117" t="str">
        <f t="shared" si="58"/>
        <v>_CAS</v>
      </c>
      <c r="AE226" s="117" t="str">
        <f t="shared" si="59"/>
        <v/>
      </c>
      <c r="AF226" s="117" t="str">
        <f>IF(LEN(A226)&gt;1,IF(COUNTIFS($AE$6:AE$503,LEFT(AE226,250))&gt;1,"Duplicate entry: you have two rows for the same substance and year",""),"")</f>
        <v/>
      </c>
      <c r="AG226" s="117" t="str">
        <f>IF(LEN(A226)&gt;0,IF(ISNUMBER(MATCH(A226,Annex_I_II_entries,0)),"","The Entry name is not within the dropdown list, make sure that you have not copied and pasted overwritting the cell format (with its correponding dropdown list) in column A"),"")</f>
        <v/>
      </c>
      <c r="AH226" s="117" t="str">
        <f t="shared" ca="1" si="60"/>
        <v/>
      </c>
      <c r="AI226" s="117" t="str">
        <f t="shared" ca="1" si="61"/>
        <v/>
      </c>
      <c r="AJ226" s="117" t="str">
        <f t="shared" si="62"/>
        <v/>
      </c>
      <c r="AK226" s="117" t="str">
        <f t="shared" si="63"/>
        <v/>
      </c>
      <c r="AL226" s="117" t="str">
        <f t="shared" si="64"/>
        <v/>
      </c>
      <c r="AM226" s="117" t="str">
        <f t="shared" si="65"/>
        <v/>
      </c>
      <c r="AN226" s="117" t="str">
        <f t="shared" si="66"/>
        <v/>
      </c>
      <c r="AO226" s="117" t="str">
        <f t="shared" si="67"/>
        <v/>
      </c>
      <c r="AP226" s="87"/>
    </row>
    <row r="227" spans="1:42" x14ac:dyDescent="0.2">
      <c r="A227" s="37"/>
      <c r="B227" s="37"/>
      <c r="C227" s="37"/>
      <c r="D227" s="64" t="str">
        <f>_xlfn.IFNA(VLOOKUP(A227,'Reference data SID'!$D$2:$Q$673,14,FALSE),"")</f>
        <v/>
      </c>
      <c r="E227" s="64" t="str">
        <f>_xlfn.IFNA(VLOOKUP(D227,'Reference data SID'!$C$3:$E$673,3,FALSE),"")</f>
        <v/>
      </c>
      <c r="F227" s="64" t="str">
        <f>_xlfn.IFNA(IF(E227=FALSE,D227,IF(ISBLANK(B227),VLOOKUP(C227,'Reference data SID'!$N:$P,3,FALSE),VLOOKUP(B227,'Reference data SID'!$M:$P,4,FALSE))),"")</f>
        <v/>
      </c>
      <c r="G227" s="64" t="str">
        <f t="shared" si="51"/>
        <v/>
      </c>
      <c r="H227" s="38" t="str">
        <f>_xlfn.IFNA(VLOOKUP(F227,'Reference data SID'!L:M,2,FALSE),"")</f>
        <v/>
      </c>
      <c r="I227" s="38" t="str">
        <f>_xlfn.IFNA(VLOOKUP(F227,'Reference data SID'!L:N,3,FALSE),"")</f>
        <v/>
      </c>
      <c r="J227" s="38" t="str">
        <f>_xlfn.IFNA(VLOOKUP(F227,'Reference data SID'!L:O,4,FALSE),"")</f>
        <v/>
      </c>
      <c r="K227" s="50"/>
      <c r="L227" s="50"/>
      <c r="M227" s="50"/>
      <c r="N227" s="50"/>
      <c r="O227" s="50"/>
      <c r="P227" s="50"/>
      <c r="Q227" s="50"/>
      <c r="R227" s="50"/>
      <c r="S227" s="50"/>
      <c r="T227" s="73" t="str">
        <f t="shared" ca="1" si="52"/>
        <v/>
      </c>
      <c r="U227" s="65" t="str">
        <f>IF(LEN(D227)=0,"",SUMIFS('1.(Optional) tonnage per use'!O$6:O$503,'1.(Optional) tonnage per use'!$G$6:$G$503,CONCATENATE(D227,F227),'1.(Optional) tonnage per use'!$N$6:$N$503,K227))</f>
        <v/>
      </c>
      <c r="V227" s="47" t="str">
        <f>IF(LEN(D227)=0,"",SUMIFS('1.(Optional) tonnage per use'!P$6:P$503,'1.(Optional) tonnage per use'!$G$6:$G$503,CONCATENATE(D227,F227),'1.(Optional) tonnage per use'!$N$6:$N$503,K227))</f>
        <v/>
      </c>
      <c r="W227" s="47" t="str">
        <f>IF(LEN(D227)=0,"",SUMIFS('1.(Optional) tonnage per use'!Q$6:Q$503,'1.(Optional) tonnage per use'!$G$6:$G$503,CONCATENATE(D227,F227),'1.(Optional) tonnage per use'!$N$6:$N$503,K227))</f>
        <v/>
      </c>
      <c r="X227" s="117" t="str">
        <f>_xlfn.IFNA(VLOOKUP(A227,'Reference data SID'!D:E,2,FALSE),"")</f>
        <v/>
      </c>
      <c r="Y227" s="117" t="str">
        <f t="shared" si="53"/>
        <v>not ok</v>
      </c>
      <c r="Z227" s="117" t="str">
        <f t="shared" si="54"/>
        <v>not ok</v>
      </c>
      <c r="AA227" s="117" t="str">
        <f t="shared" si="55"/>
        <v>ok</v>
      </c>
      <c r="AB227" s="117" t="str">
        <f t="shared" si="56"/>
        <v>not ok</v>
      </c>
      <c r="AC227" s="117" t="str">
        <f t="shared" si="57"/>
        <v>_EC</v>
      </c>
      <c r="AD227" s="117" t="str">
        <f t="shared" si="58"/>
        <v>_CAS</v>
      </c>
      <c r="AE227" s="117" t="str">
        <f t="shared" si="59"/>
        <v/>
      </c>
      <c r="AF227" s="117" t="str">
        <f>IF(LEN(A227)&gt;1,IF(COUNTIFS($AE$6:AE$503,LEFT(AE227,250))&gt;1,"Duplicate entry: you have two rows for the same substance and year",""),"")</f>
        <v/>
      </c>
      <c r="AG227" s="117" t="str">
        <f>IF(LEN(A227)&gt;0,IF(ISNUMBER(MATCH(A227,Annex_I_II_entries,0)),"","The Entry name is not within the dropdown list, make sure that you have not copied and pasted overwritting the cell format (with its correponding dropdown list) in column A"),"")</f>
        <v/>
      </c>
      <c r="AH227" s="117" t="str">
        <f t="shared" ca="1" si="60"/>
        <v/>
      </c>
      <c r="AI227" s="117" t="str">
        <f t="shared" ca="1" si="61"/>
        <v/>
      </c>
      <c r="AJ227" s="117" t="str">
        <f t="shared" si="62"/>
        <v/>
      </c>
      <c r="AK227" s="117" t="str">
        <f t="shared" si="63"/>
        <v/>
      </c>
      <c r="AL227" s="117" t="str">
        <f t="shared" si="64"/>
        <v/>
      </c>
      <c r="AM227" s="117" t="str">
        <f t="shared" si="65"/>
        <v/>
      </c>
      <c r="AN227" s="117" t="str">
        <f t="shared" si="66"/>
        <v/>
      </c>
      <c r="AO227" s="117" t="str">
        <f t="shared" si="67"/>
        <v/>
      </c>
      <c r="AP227" s="87"/>
    </row>
    <row r="228" spans="1:42" x14ac:dyDescent="0.2">
      <c r="A228" s="37"/>
      <c r="B228" s="37"/>
      <c r="C228" s="37"/>
      <c r="D228" s="64" t="str">
        <f>_xlfn.IFNA(VLOOKUP(A228,'Reference data SID'!$D$2:$Q$673,14,FALSE),"")</f>
        <v/>
      </c>
      <c r="E228" s="64" t="str">
        <f>_xlfn.IFNA(VLOOKUP(D228,'Reference data SID'!$C$3:$E$673,3,FALSE),"")</f>
        <v/>
      </c>
      <c r="F228" s="64" t="str">
        <f>_xlfn.IFNA(IF(E228=FALSE,D228,IF(ISBLANK(B228),VLOOKUP(C228,'Reference data SID'!$N:$P,3,FALSE),VLOOKUP(B228,'Reference data SID'!$M:$P,4,FALSE))),"")</f>
        <v/>
      </c>
      <c r="G228" s="64" t="str">
        <f t="shared" si="51"/>
        <v/>
      </c>
      <c r="H228" s="38" t="str">
        <f>_xlfn.IFNA(VLOOKUP(F228,'Reference data SID'!L:M,2,FALSE),"")</f>
        <v/>
      </c>
      <c r="I228" s="38" t="str">
        <f>_xlfn.IFNA(VLOOKUP(F228,'Reference data SID'!L:N,3,FALSE),"")</f>
        <v/>
      </c>
      <c r="J228" s="38" t="str">
        <f>_xlfn.IFNA(VLOOKUP(F228,'Reference data SID'!L:O,4,FALSE),"")</f>
        <v/>
      </c>
      <c r="K228" s="50"/>
      <c r="L228" s="50"/>
      <c r="M228" s="50"/>
      <c r="N228" s="50"/>
      <c r="O228" s="50"/>
      <c r="P228" s="50"/>
      <c r="Q228" s="50"/>
      <c r="R228" s="50"/>
      <c r="S228" s="50"/>
      <c r="T228" s="73" t="str">
        <f t="shared" ca="1" si="52"/>
        <v/>
      </c>
      <c r="U228" s="65" t="str">
        <f>IF(LEN(D228)=0,"",SUMIFS('1.(Optional) tonnage per use'!O$6:O$503,'1.(Optional) tonnage per use'!$G$6:$G$503,CONCATENATE(D228,F228),'1.(Optional) tonnage per use'!$N$6:$N$503,K228))</f>
        <v/>
      </c>
      <c r="V228" s="47" t="str">
        <f>IF(LEN(D228)=0,"",SUMIFS('1.(Optional) tonnage per use'!P$6:P$503,'1.(Optional) tonnage per use'!$G$6:$G$503,CONCATENATE(D228,F228),'1.(Optional) tonnage per use'!$N$6:$N$503,K228))</f>
        <v/>
      </c>
      <c r="W228" s="47" t="str">
        <f>IF(LEN(D228)=0,"",SUMIFS('1.(Optional) tonnage per use'!Q$6:Q$503,'1.(Optional) tonnage per use'!$G$6:$G$503,CONCATENATE(D228,F228),'1.(Optional) tonnage per use'!$N$6:$N$503,K228))</f>
        <v/>
      </c>
      <c r="X228" s="117" t="str">
        <f>_xlfn.IFNA(VLOOKUP(A228,'Reference data SID'!D:E,2,FALSE),"")</f>
        <v/>
      </c>
      <c r="Y228" s="117" t="str">
        <f t="shared" si="53"/>
        <v>not ok</v>
      </c>
      <c r="Z228" s="117" t="str">
        <f t="shared" si="54"/>
        <v>not ok</v>
      </c>
      <c r="AA228" s="117" t="str">
        <f t="shared" si="55"/>
        <v>ok</v>
      </c>
      <c r="AB228" s="117" t="str">
        <f t="shared" si="56"/>
        <v>not ok</v>
      </c>
      <c r="AC228" s="117" t="str">
        <f t="shared" si="57"/>
        <v>_EC</v>
      </c>
      <c r="AD228" s="117" t="str">
        <f t="shared" si="58"/>
        <v>_CAS</v>
      </c>
      <c r="AE228" s="117" t="str">
        <f t="shared" si="59"/>
        <v/>
      </c>
      <c r="AF228" s="117" t="str">
        <f>IF(LEN(A228)&gt;1,IF(COUNTIFS($AE$6:AE$503,LEFT(AE228,250))&gt;1,"Duplicate entry: you have two rows for the same substance and year",""),"")</f>
        <v/>
      </c>
      <c r="AG228" s="117" t="str">
        <f>IF(LEN(A228)&gt;0,IF(ISNUMBER(MATCH(A228,Annex_I_II_entries,0)),"","The Entry name is not within the dropdown list, make sure that you have not copied and pasted overwritting the cell format (with its correponding dropdown list) in column A"),"")</f>
        <v/>
      </c>
      <c r="AH228" s="117" t="str">
        <f t="shared" ca="1" si="60"/>
        <v/>
      </c>
      <c r="AI228" s="117" t="str">
        <f t="shared" ca="1" si="61"/>
        <v/>
      </c>
      <c r="AJ228" s="117" t="str">
        <f t="shared" si="62"/>
        <v/>
      </c>
      <c r="AK228" s="117" t="str">
        <f t="shared" si="63"/>
        <v/>
      </c>
      <c r="AL228" s="117" t="str">
        <f t="shared" si="64"/>
        <v/>
      </c>
      <c r="AM228" s="117" t="str">
        <f t="shared" si="65"/>
        <v/>
      </c>
      <c r="AN228" s="117" t="str">
        <f t="shared" si="66"/>
        <v/>
      </c>
      <c r="AO228" s="117" t="str">
        <f t="shared" si="67"/>
        <v/>
      </c>
      <c r="AP228" s="87"/>
    </row>
    <row r="229" spans="1:42" x14ac:dyDescent="0.2">
      <c r="A229" s="37"/>
      <c r="B229" s="37"/>
      <c r="C229" s="37"/>
      <c r="D229" s="64" t="str">
        <f>_xlfn.IFNA(VLOOKUP(A229,'Reference data SID'!$D$2:$Q$673,14,FALSE),"")</f>
        <v/>
      </c>
      <c r="E229" s="64" t="str">
        <f>_xlfn.IFNA(VLOOKUP(D229,'Reference data SID'!$C$3:$E$673,3,FALSE),"")</f>
        <v/>
      </c>
      <c r="F229" s="64" t="str">
        <f>_xlfn.IFNA(IF(E229=FALSE,D229,IF(ISBLANK(B229),VLOOKUP(C229,'Reference data SID'!$N:$P,3,FALSE),VLOOKUP(B229,'Reference data SID'!$M:$P,4,FALSE))),"")</f>
        <v/>
      </c>
      <c r="G229" s="64" t="str">
        <f t="shared" si="51"/>
        <v/>
      </c>
      <c r="H229" s="38" t="str">
        <f>_xlfn.IFNA(VLOOKUP(F229,'Reference data SID'!L:M,2,FALSE),"")</f>
        <v/>
      </c>
      <c r="I229" s="38" t="str">
        <f>_xlfn.IFNA(VLOOKUP(F229,'Reference data SID'!L:N,3,FALSE),"")</f>
        <v/>
      </c>
      <c r="J229" s="38" t="str">
        <f>_xlfn.IFNA(VLOOKUP(F229,'Reference data SID'!L:O,4,FALSE),"")</f>
        <v/>
      </c>
      <c r="K229" s="50"/>
      <c r="L229" s="50"/>
      <c r="M229" s="50"/>
      <c r="N229" s="50"/>
      <c r="O229" s="50"/>
      <c r="P229" s="50"/>
      <c r="Q229" s="50"/>
      <c r="R229" s="50"/>
      <c r="S229" s="50"/>
      <c r="T229" s="73" t="str">
        <f t="shared" ca="1" si="52"/>
        <v/>
      </c>
      <c r="U229" s="65" t="str">
        <f>IF(LEN(D229)=0,"",SUMIFS('1.(Optional) tonnage per use'!O$6:O$503,'1.(Optional) tonnage per use'!$G$6:$G$503,CONCATENATE(D229,F229),'1.(Optional) tonnage per use'!$N$6:$N$503,K229))</f>
        <v/>
      </c>
      <c r="V229" s="47" t="str">
        <f>IF(LEN(D229)=0,"",SUMIFS('1.(Optional) tonnage per use'!P$6:P$503,'1.(Optional) tonnage per use'!$G$6:$G$503,CONCATENATE(D229,F229),'1.(Optional) tonnage per use'!$N$6:$N$503,K229))</f>
        <v/>
      </c>
      <c r="W229" s="47" t="str">
        <f>IF(LEN(D229)=0,"",SUMIFS('1.(Optional) tonnage per use'!Q$6:Q$503,'1.(Optional) tonnage per use'!$G$6:$G$503,CONCATENATE(D229,F229),'1.(Optional) tonnage per use'!$N$6:$N$503,K229))</f>
        <v/>
      </c>
      <c r="X229" s="117" t="str">
        <f>_xlfn.IFNA(VLOOKUP(A229,'Reference data SID'!D:E,2,FALSE),"")</f>
        <v/>
      </c>
      <c r="Y229" s="117" t="str">
        <f t="shared" si="53"/>
        <v>not ok</v>
      </c>
      <c r="Z229" s="117" t="str">
        <f t="shared" si="54"/>
        <v>not ok</v>
      </c>
      <c r="AA229" s="117" t="str">
        <f t="shared" si="55"/>
        <v>ok</v>
      </c>
      <c r="AB229" s="117" t="str">
        <f t="shared" si="56"/>
        <v>not ok</v>
      </c>
      <c r="AC229" s="117" t="str">
        <f t="shared" si="57"/>
        <v>_EC</v>
      </c>
      <c r="AD229" s="117" t="str">
        <f t="shared" si="58"/>
        <v>_CAS</v>
      </c>
      <c r="AE229" s="117" t="str">
        <f t="shared" si="59"/>
        <v/>
      </c>
      <c r="AF229" s="117" t="str">
        <f>IF(LEN(A229)&gt;1,IF(COUNTIFS($AE$6:AE$503,LEFT(AE229,250))&gt;1,"Duplicate entry: you have two rows for the same substance and year",""),"")</f>
        <v/>
      </c>
      <c r="AG229" s="117" t="str">
        <f>IF(LEN(A229)&gt;0,IF(ISNUMBER(MATCH(A229,Annex_I_II_entries,0)),"","The Entry name is not within the dropdown list, make sure that you have not copied and pasted overwritting the cell format (with its correponding dropdown list) in column A"),"")</f>
        <v/>
      </c>
      <c r="AH229" s="117" t="str">
        <f t="shared" ca="1" si="60"/>
        <v/>
      </c>
      <c r="AI229" s="117" t="str">
        <f t="shared" ca="1" si="61"/>
        <v/>
      </c>
      <c r="AJ229" s="117" t="str">
        <f t="shared" si="62"/>
        <v/>
      </c>
      <c r="AK229" s="117" t="str">
        <f t="shared" si="63"/>
        <v/>
      </c>
      <c r="AL229" s="117" t="str">
        <f t="shared" si="64"/>
        <v/>
      </c>
      <c r="AM229" s="117" t="str">
        <f t="shared" si="65"/>
        <v/>
      </c>
      <c r="AN229" s="117" t="str">
        <f t="shared" si="66"/>
        <v/>
      </c>
      <c r="AO229" s="117" t="str">
        <f t="shared" si="67"/>
        <v/>
      </c>
      <c r="AP229" s="87"/>
    </row>
    <row r="230" spans="1:42" x14ac:dyDescent="0.2">
      <c r="A230" s="37"/>
      <c r="B230" s="37"/>
      <c r="C230" s="37"/>
      <c r="D230" s="64" t="str">
        <f>_xlfn.IFNA(VLOOKUP(A230,'Reference data SID'!$D$2:$Q$673,14,FALSE),"")</f>
        <v/>
      </c>
      <c r="E230" s="64" t="str">
        <f>_xlfn.IFNA(VLOOKUP(D230,'Reference data SID'!$C$3:$E$673,3,FALSE),"")</f>
        <v/>
      </c>
      <c r="F230" s="64" t="str">
        <f>_xlfn.IFNA(IF(E230=FALSE,D230,IF(ISBLANK(B230),VLOOKUP(C230,'Reference data SID'!$N:$P,3,FALSE),VLOOKUP(B230,'Reference data SID'!$M:$P,4,FALSE))),"")</f>
        <v/>
      </c>
      <c r="G230" s="64" t="str">
        <f t="shared" si="51"/>
        <v/>
      </c>
      <c r="H230" s="38" t="str">
        <f>_xlfn.IFNA(VLOOKUP(F230,'Reference data SID'!L:M,2,FALSE),"")</f>
        <v/>
      </c>
      <c r="I230" s="38" t="str">
        <f>_xlfn.IFNA(VLOOKUP(F230,'Reference data SID'!L:N,3,FALSE),"")</f>
        <v/>
      </c>
      <c r="J230" s="38" t="str">
        <f>_xlfn.IFNA(VLOOKUP(F230,'Reference data SID'!L:O,4,FALSE),"")</f>
        <v/>
      </c>
      <c r="K230" s="50"/>
      <c r="L230" s="50"/>
      <c r="M230" s="50"/>
      <c r="N230" s="50"/>
      <c r="O230" s="50"/>
      <c r="P230" s="50"/>
      <c r="Q230" s="50"/>
      <c r="R230" s="50"/>
      <c r="S230" s="50"/>
      <c r="T230" s="73" t="str">
        <f t="shared" ca="1" si="52"/>
        <v/>
      </c>
      <c r="U230" s="65" t="str">
        <f>IF(LEN(D230)=0,"",SUMIFS('1.(Optional) tonnage per use'!O$6:O$503,'1.(Optional) tonnage per use'!$G$6:$G$503,CONCATENATE(D230,F230),'1.(Optional) tonnage per use'!$N$6:$N$503,K230))</f>
        <v/>
      </c>
      <c r="V230" s="47" t="str">
        <f>IF(LEN(D230)=0,"",SUMIFS('1.(Optional) tonnage per use'!P$6:P$503,'1.(Optional) tonnage per use'!$G$6:$G$503,CONCATENATE(D230,F230),'1.(Optional) tonnage per use'!$N$6:$N$503,K230))</f>
        <v/>
      </c>
      <c r="W230" s="47" t="str">
        <f>IF(LEN(D230)=0,"",SUMIFS('1.(Optional) tonnage per use'!Q$6:Q$503,'1.(Optional) tonnage per use'!$G$6:$G$503,CONCATENATE(D230,F230),'1.(Optional) tonnage per use'!$N$6:$N$503,K230))</f>
        <v/>
      </c>
      <c r="X230" s="117" t="str">
        <f>_xlfn.IFNA(VLOOKUP(A230,'Reference data SID'!D:E,2,FALSE),"")</f>
        <v/>
      </c>
      <c r="Y230" s="117" t="str">
        <f t="shared" si="53"/>
        <v>not ok</v>
      </c>
      <c r="Z230" s="117" t="str">
        <f t="shared" si="54"/>
        <v>not ok</v>
      </c>
      <c r="AA230" s="117" t="str">
        <f t="shared" si="55"/>
        <v>ok</v>
      </c>
      <c r="AB230" s="117" t="str">
        <f t="shared" si="56"/>
        <v>not ok</v>
      </c>
      <c r="AC230" s="117" t="str">
        <f t="shared" si="57"/>
        <v>_EC</v>
      </c>
      <c r="AD230" s="117" t="str">
        <f t="shared" si="58"/>
        <v>_CAS</v>
      </c>
      <c r="AE230" s="117" t="str">
        <f t="shared" si="59"/>
        <v/>
      </c>
      <c r="AF230" s="117" t="str">
        <f>IF(LEN(A230)&gt;1,IF(COUNTIFS($AE$6:AE$503,LEFT(AE230,250))&gt;1,"Duplicate entry: you have two rows for the same substance and year",""),"")</f>
        <v/>
      </c>
      <c r="AG230" s="117" t="str">
        <f>IF(LEN(A230)&gt;0,IF(ISNUMBER(MATCH(A230,Annex_I_II_entries,0)),"","The Entry name is not within the dropdown list, make sure that you have not copied and pasted overwritting the cell format (with its correponding dropdown list) in column A"),"")</f>
        <v/>
      </c>
      <c r="AH230" s="117" t="str">
        <f t="shared" ca="1" si="60"/>
        <v/>
      </c>
      <c r="AI230" s="117" t="str">
        <f t="shared" ca="1" si="61"/>
        <v/>
      </c>
      <c r="AJ230" s="117" t="str">
        <f t="shared" si="62"/>
        <v/>
      </c>
      <c r="AK230" s="117" t="str">
        <f t="shared" si="63"/>
        <v/>
      </c>
      <c r="AL230" s="117" t="str">
        <f t="shared" si="64"/>
        <v/>
      </c>
      <c r="AM230" s="117" t="str">
        <f t="shared" si="65"/>
        <v/>
      </c>
      <c r="AN230" s="117" t="str">
        <f t="shared" si="66"/>
        <v/>
      </c>
      <c r="AO230" s="117" t="str">
        <f t="shared" si="67"/>
        <v/>
      </c>
      <c r="AP230" s="87"/>
    </row>
    <row r="231" spans="1:42" x14ac:dyDescent="0.2">
      <c r="A231" s="37"/>
      <c r="B231" s="37"/>
      <c r="C231" s="37"/>
      <c r="D231" s="64" t="str">
        <f>_xlfn.IFNA(VLOOKUP(A231,'Reference data SID'!$D$2:$Q$673,14,FALSE),"")</f>
        <v/>
      </c>
      <c r="E231" s="64" t="str">
        <f>_xlfn.IFNA(VLOOKUP(D231,'Reference data SID'!$C$3:$E$673,3,FALSE),"")</f>
        <v/>
      </c>
      <c r="F231" s="64" t="str">
        <f>_xlfn.IFNA(IF(E231=FALSE,D231,IF(ISBLANK(B231),VLOOKUP(C231,'Reference data SID'!$N:$P,3,FALSE),VLOOKUP(B231,'Reference data SID'!$M:$P,4,FALSE))),"")</f>
        <v/>
      </c>
      <c r="G231" s="64" t="str">
        <f t="shared" si="51"/>
        <v/>
      </c>
      <c r="H231" s="38" t="str">
        <f>_xlfn.IFNA(VLOOKUP(F231,'Reference data SID'!L:M,2,FALSE),"")</f>
        <v/>
      </c>
      <c r="I231" s="38" t="str">
        <f>_xlfn.IFNA(VLOOKUP(F231,'Reference data SID'!L:N,3,FALSE),"")</f>
        <v/>
      </c>
      <c r="J231" s="38" t="str">
        <f>_xlfn.IFNA(VLOOKUP(F231,'Reference data SID'!L:O,4,FALSE),"")</f>
        <v/>
      </c>
      <c r="K231" s="50"/>
      <c r="L231" s="50"/>
      <c r="M231" s="50"/>
      <c r="N231" s="50"/>
      <c r="O231" s="50"/>
      <c r="P231" s="50"/>
      <c r="Q231" s="50"/>
      <c r="R231" s="50"/>
      <c r="S231" s="50"/>
      <c r="T231" s="73" t="str">
        <f t="shared" ca="1" si="52"/>
        <v/>
      </c>
      <c r="U231" s="65" t="str">
        <f>IF(LEN(D231)=0,"",SUMIFS('1.(Optional) tonnage per use'!O$6:O$503,'1.(Optional) tonnage per use'!$G$6:$G$503,CONCATENATE(D231,F231),'1.(Optional) tonnage per use'!$N$6:$N$503,K231))</f>
        <v/>
      </c>
      <c r="V231" s="47" t="str">
        <f>IF(LEN(D231)=0,"",SUMIFS('1.(Optional) tonnage per use'!P$6:P$503,'1.(Optional) tonnage per use'!$G$6:$G$503,CONCATENATE(D231,F231),'1.(Optional) tonnage per use'!$N$6:$N$503,K231))</f>
        <v/>
      </c>
      <c r="W231" s="47" t="str">
        <f>IF(LEN(D231)=0,"",SUMIFS('1.(Optional) tonnage per use'!Q$6:Q$503,'1.(Optional) tonnage per use'!$G$6:$G$503,CONCATENATE(D231,F231),'1.(Optional) tonnage per use'!$N$6:$N$503,K231))</f>
        <v/>
      </c>
      <c r="X231" s="117" t="str">
        <f>_xlfn.IFNA(VLOOKUP(A231,'Reference data SID'!D:E,2,FALSE),"")</f>
        <v/>
      </c>
      <c r="Y231" s="117" t="str">
        <f t="shared" si="53"/>
        <v>not ok</v>
      </c>
      <c r="Z231" s="117" t="str">
        <f t="shared" si="54"/>
        <v>not ok</v>
      </c>
      <c r="AA231" s="117" t="str">
        <f t="shared" si="55"/>
        <v>ok</v>
      </c>
      <c r="AB231" s="117" t="str">
        <f t="shared" si="56"/>
        <v>not ok</v>
      </c>
      <c r="AC231" s="117" t="str">
        <f t="shared" si="57"/>
        <v>_EC</v>
      </c>
      <c r="AD231" s="117" t="str">
        <f t="shared" si="58"/>
        <v>_CAS</v>
      </c>
      <c r="AE231" s="117" t="str">
        <f t="shared" si="59"/>
        <v/>
      </c>
      <c r="AF231" s="117" t="str">
        <f>IF(LEN(A231)&gt;1,IF(COUNTIFS($AE$6:AE$503,LEFT(AE231,250))&gt;1,"Duplicate entry: you have two rows for the same substance and year",""),"")</f>
        <v/>
      </c>
      <c r="AG231" s="117" t="str">
        <f>IF(LEN(A231)&gt;0,IF(ISNUMBER(MATCH(A231,Annex_I_II_entries,0)),"","The Entry name is not within the dropdown list, make sure that you have not copied and pasted overwritting the cell format (with its correponding dropdown list) in column A"),"")</f>
        <v/>
      </c>
      <c r="AH231" s="117" t="str">
        <f t="shared" ca="1" si="60"/>
        <v/>
      </c>
      <c r="AI231" s="117" t="str">
        <f t="shared" ca="1" si="61"/>
        <v/>
      </c>
      <c r="AJ231" s="117" t="str">
        <f t="shared" si="62"/>
        <v/>
      </c>
      <c r="AK231" s="117" t="str">
        <f t="shared" si="63"/>
        <v/>
      </c>
      <c r="AL231" s="117" t="str">
        <f t="shared" si="64"/>
        <v/>
      </c>
      <c r="AM231" s="117" t="str">
        <f t="shared" si="65"/>
        <v/>
      </c>
      <c r="AN231" s="117" t="str">
        <f t="shared" si="66"/>
        <v/>
      </c>
      <c r="AO231" s="117" t="str">
        <f t="shared" si="67"/>
        <v/>
      </c>
      <c r="AP231" s="87"/>
    </row>
    <row r="232" spans="1:42" x14ac:dyDescent="0.2">
      <c r="A232" s="37"/>
      <c r="B232" s="37"/>
      <c r="C232" s="37"/>
      <c r="D232" s="64" t="str">
        <f>_xlfn.IFNA(VLOOKUP(A232,'Reference data SID'!$D$2:$Q$673,14,FALSE),"")</f>
        <v/>
      </c>
      <c r="E232" s="64" t="str">
        <f>_xlfn.IFNA(VLOOKUP(D232,'Reference data SID'!$C$3:$E$673,3,FALSE),"")</f>
        <v/>
      </c>
      <c r="F232" s="64" t="str">
        <f>_xlfn.IFNA(IF(E232=FALSE,D232,IF(ISBLANK(B232),VLOOKUP(C232,'Reference data SID'!$N:$P,3,FALSE),VLOOKUP(B232,'Reference data SID'!$M:$P,4,FALSE))),"")</f>
        <v/>
      </c>
      <c r="G232" s="64" t="str">
        <f t="shared" si="51"/>
        <v/>
      </c>
      <c r="H232" s="38" t="str">
        <f>_xlfn.IFNA(VLOOKUP(F232,'Reference data SID'!L:M,2,FALSE),"")</f>
        <v/>
      </c>
      <c r="I232" s="38" t="str">
        <f>_xlfn.IFNA(VLOOKUP(F232,'Reference data SID'!L:N,3,FALSE),"")</f>
        <v/>
      </c>
      <c r="J232" s="38" t="str">
        <f>_xlfn.IFNA(VLOOKUP(F232,'Reference data SID'!L:O,4,FALSE),"")</f>
        <v/>
      </c>
      <c r="K232" s="50"/>
      <c r="L232" s="50"/>
      <c r="M232" s="50"/>
      <c r="N232" s="50"/>
      <c r="O232" s="50"/>
      <c r="P232" s="50"/>
      <c r="Q232" s="50"/>
      <c r="R232" s="50"/>
      <c r="S232" s="50"/>
      <c r="T232" s="73" t="str">
        <f t="shared" ca="1" si="52"/>
        <v/>
      </c>
      <c r="U232" s="65" t="str">
        <f>IF(LEN(D232)=0,"",SUMIFS('1.(Optional) tonnage per use'!O$6:O$503,'1.(Optional) tonnage per use'!$G$6:$G$503,CONCATENATE(D232,F232),'1.(Optional) tonnage per use'!$N$6:$N$503,K232))</f>
        <v/>
      </c>
      <c r="V232" s="47" t="str">
        <f>IF(LEN(D232)=0,"",SUMIFS('1.(Optional) tonnage per use'!P$6:P$503,'1.(Optional) tonnage per use'!$G$6:$G$503,CONCATENATE(D232,F232),'1.(Optional) tonnage per use'!$N$6:$N$503,K232))</f>
        <v/>
      </c>
      <c r="W232" s="47" t="str">
        <f>IF(LEN(D232)=0,"",SUMIFS('1.(Optional) tonnage per use'!Q$6:Q$503,'1.(Optional) tonnage per use'!$G$6:$G$503,CONCATENATE(D232,F232),'1.(Optional) tonnage per use'!$N$6:$N$503,K232))</f>
        <v/>
      </c>
      <c r="X232" s="117" t="str">
        <f>_xlfn.IFNA(VLOOKUP(A232,'Reference data SID'!D:E,2,FALSE),"")</f>
        <v/>
      </c>
      <c r="Y232" s="117" t="str">
        <f t="shared" si="53"/>
        <v>not ok</v>
      </c>
      <c r="Z232" s="117" t="str">
        <f t="shared" si="54"/>
        <v>not ok</v>
      </c>
      <c r="AA232" s="117" t="str">
        <f t="shared" si="55"/>
        <v>ok</v>
      </c>
      <c r="AB232" s="117" t="str">
        <f t="shared" si="56"/>
        <v>not ok</v>
      </c>
      <c r="AC232" s="117" t="str">
        <f t="shared" si="57"/>
        <v>_EC</v>
      </c>
      <c r="AD232" s="117" t="str">
        <f t="shared" si="58"/>
        <v>_CAS</v>
      </c>
      <c r="AE232" s="117" t="str">
        <f t="shared" si="59"/>
        <v/>
      </c>
      <c r="AF232" s="117" t="str">
        <f>IF(LEN(A232)&gt;1,IF(COUNTIFS($AE$6:AE$503,LEFT(AE232,250))&gt;1,"Duplicate entry: you have two rows for the same substance and year",""),"")</f>
        <v/>
      </c>
      <c r="AG232" s="117" t="str">
        <f>IF(LEN(A232)&gt;0,IF(ISNUMBER(MATCH(A232,Annex_I_II_entries,0)),"","The Entry name is not within the dropdown list, make sure that you have not copied and pasted overwritting the cell format (with its correponding dropdown list) in column A"),"")</f>
        <v/>
      </c>
      <c r="AH232" s="117" t="str">
        <f t="shared" ca="1" si="60"/>
        <v/>
      </c>
      <c r="AI232" s="117" t="str">
        <f t="shared" ca="1" si="61"/>
        <v/>
      </c>
      <c r="AJ232" s="117" t="str">
        <f t="shared" si="62"/>
        <v/>
      </c>
      <c r="AK232" s="117" t="str">
        <f t="shared" si="63"/>
        <v/>
      </c>
      <c r="AL232" s="117" t="str">
        <f t="shared" si="64"/>
        <v/>
      </c>
      <c r="AM232" s="117" t="str">
        <f t="shared" si="65"/>
        <v/>
      </c>
      <c r="AN232" s="117" t="str">
        <f t="shared" si="66"/>
        <v/>
      </c>
      <c r="AO232" s="117" t="str">
        <f t="shared" si="67"/>
        <v/>
      </c>
      <c r="AP232" s="87"/>
    </row>
    <row r="233" spans="1:42" x14ac:dyDescent="0.2">
      <c r="A233" s="37"/>
      <c r="B233" s="37"/>
      <c r="C233" s="37"/>
      <c r="D233" s="64" t="str">
        <f>_xlfn.IFNA(VLOOKUP(A233,'Reference data SID'!$D$2:$Q$673,14,FALSE),"")</f>
        <v/>
      </c>
      <c r="E233" s="64" t="str">
        <f>_xlfn.IFNA(VLOOKUP(D233,'Reference data SID'!$C$3:$E$673,3,FALSE),"")</f>
        <v/>
      </c>
      <c r="F233" s="64" t="str">
        <f>_xlfn.IFNA(IF(E233=FALSE,D233,IF(ISBLANK(B233),VLOOKUP(C233,'Reference data SID'!$N:$P,3,FALSE),VLOOKUP(B233,'Reference data SID'!$M:$P,4,FALSE))),"")</f>
        <v/>
      </c>
      <c r="G233" s="64" t="str">
        <f t="shared" si="51"/>
        <v/>
      </c>
      <c r="H233" s="38" t="str">
        <f>_xlfn.IFNA(VLOOKUP(F233,'Reference data SID'!L:M,2,FALSE),"")</f>
        <v/>
      </c>
      <c r="I233" s="38" t="str">
        <f>_xlfn.IFNA(VLOOKUP(F233,'Reference data SID'!L:N,3,FALSE),"")</f>
        <v/>
      </c>
      <c r="J233" s="38" t="str">
        <f>_xlfn.IFNA(VLOOKUP(F233,'Reference data SID'!L:O,4,FALSE),"")</f>
        <v/>
      </c>
      <c r="K233" s="50"/>
      <c r="L233" s="50"/>
      <c r="M233" s="50"/>
      <c r="N233" s="50"/>
      <c r="O233" s="50"/>
      <c r="P233" s="50"/>
      <c r="Q233" s="50"/>
      <c r="R233" s="50"/>
      <c r="S233" s="50"/>
      <c r="T233" s="73" t="str">
        <f t="shared" ca="1" si="52"/>
        <v/>
      </c>
      <c r="U233" s="65" t="str">
        <f>IF(LEN(D233)=0,"",SUMIFS('1.(Optional) tonnage per use'!O$6:O$503,'1.(Optional) tonnage per use'!$G$6:$G$503,CONCATENATE(D233,F233),'1.(Optional) tonnage per use'!$N$6:$N$503,K233))</f>
        <v/>
      </c>
      <c r="V233" s="47" t="str">
        <f>IF(LEN(D233)=0,"",SUMIFS('1.(Optional) tonnage per use'!P$6:P$503,'1.(Optional) tonnage per use'!$G$6:$G$503,CONCATENATE(D233,F233),'1.(Optional) tonnage per use'!$N$6:$N$503,K233))</f>
        <v/>
      </c>
      <c r="W233" s="47" t="str">
        <f>IF(LEN(D233)=0,"",SUMIFS('1.(Optional) tonnage per use'!Q$6:Q$503,'1.(Optional) tonnage per use'!$G$6:$G$503,CONCATENATE(D233,F233),'1.(Optional) tonnage per use'!$N$6:$N$503,K233))</f>
        <v/>
      </c>
      <c r="X233" s="117" t="str">
        <f>_xlfn.IFNA(VLOOKUP(A233,'Reference data SID'!D:E,2,FALSE),"")</f>
        <v/>
      </c>
      <c r="Y233" s="117" t="str">
        <f t="shared" si="53"/>
        <v>not ok</v>
      </c>
      <c r="Z233" s="117" t="str">
        <f t="shared" si="54"/>
        <v>not ok</v>
      </c>
      <c r="AA233" s="117" t="str">
        <f t="shared" si="55"/>
        <v>ok</v>
      </c>
      <c r="AB233" s="117" t="str">
        <f t="shared" si="56"/>
        <v>not ok</v>
      </c>
      <c r="AC233" s="117" t="str">
        <f t="shared" si="57"/>
        <v>_EC</v>
      </c>
      <c r="AD233" s="117" t="str">
        <f t="shared" si="58"/>
        <v>_CAS</v>
      </c>
      <c r="AE233" s="117" t="str">
        <f t="shared" si="59"/>
        <v/>
      </c>
      <c r="AF233" s="117" t="str">
        <f>IF(LEN(A233)&gt;1,IF(COUNTIFS($AE$6:AE$503,LEFT(AE233,250))&gt;1,"Duplicate entry: you have two rows for the same substance and year",""),"")</f>
        <v/>
      </c>
      <c r="AG233" s="117" t="str">
        <f>IF(LEN(A233)&gt;0,IF(ISNUMBER(MATCH(A233,Annex_I_II_entries,0)),"","The Entry name is not within the dropdown list, make sure that you have not copied and pasted overwritting the cell format (with its correponding dropdown list) in column A"),"")</f>
        <v/>
      </c>
      <c r="AH233" s="117" t="str">
        <f t="shared" ca="1" si="60"/>
        <v/>
      </c>
      <c r="AI233" s="117" t="str">
        <f t="shared" ca="1" si="61"/>
        <v/>
      </c>
      <c r="AJ233" s="117" t="str">
        <f t="shared" si="62"/>
        <v/>
      </c>
      <c r="AK233" s="117" t="str">
        <f t="shared" si="63"/>
        <v/>
      </c>
      <c r="AL233" s="117" t="str">
        <f t="shared" si="64"/>
        <v/>
      </c>
      <c r="AM233" s="117" t="str">
        <f t="shared" si="65"/>
        <v/>
      </c>
      <c r="AN233" s="117" t="str">
        <f t="shared" si="66"/>
        <v/>
      </c>
      <c r="AO233" s="117" t="str">
        <f t="shared" si="67"/>
        <v/>
      </c>
      <c r="AP233" s="87"/>
    </row>
    <row r="234" spans="1:42" x14ac:dyDescent="0.2">
      <c r="A234" s="37"/>
      <c r="B234" s="37"/>
      <c r="C234" s="37"/>
      <c r="D234" s="64" t="str">
        <f>_xlfn.IFNA(VLOOKUP(A234,'Reference data SID'!$D$2:$Q$673,14,FALSE),"")</f>
        <v/>
      </c>
      <c r="E234" s="64" t="str">
        <f>_xlfn.IFNA(VLOOKUP(D234,'Reference data SID'!$C$3:$E$673,3,FALSE),"")</f>
        <v/>
      </c>
      <c r="F234" s="64" t="str">
        <f>_xlfn.IFNA(IF(E234=FALSE,D234,IF(ISBLANK(B234),VLOOKUP(C234,'Reference data SID'!$N:$P,3,FALSE),VLOOKUP(B234,'Reference data SID'!$M:$P,4,FALSE))),"")</f>
        <v/>
      </c>
      <c r="G234" s="64" t="str">
        <f t="shared" si="51"/>
        <v/>
      </c>
      <c r="H234" s="38" t="str">
        <f>_xlfn.IFNA(VLOOKUP(F234,'Reference data SID'!L:M,2,FALSE),"")</f>
        <v/>
      </c>
      <c r="I234" s="38" t="str">
        <f>_xlfn.IFNA(VLOOKUP(F234,'Reference data SID'!L:N,3,FALSE),"")</f>
        <v/>
      </c>
      <c r="J234" s="38" t="str">
        <f>_xlfn.IFNA(VLOOKUP(F234,'Reference data SID'!L:O,4,FALSE),"")</f>
        <v/>
      </c>
      <c r="K234" s="50"/>
      <c r="L234" s="50"/>
      <c r="M234" s="50"/>
      <c r="N234" s="50"/>
      <c r="O234" s="50"/>
      <c r="P234" s="50"/>
      <c r="Q234" s="50"/>
      <c r="R234" s="50"/>
      <c r="S234" s="50"/>
      <c r="T234" s="73" t="str">
        <f t="shared" ca="1" si="52"/>
        <v/>
      </c>
      <c r="U234" s="65" t="str">
        <f>IF(LEN(D234)=0,"",SUMIFS('1.(Optional) tonnage per use'!O$6:O$503,'1.(Optional) tonnage per use'!$G$6:$G$503,CONCATENATE(D234,F234),'1.(Optional) tonnage per use'!$N$6:$N$503,K234))</f>
        <v/>
      </c>
      <c r="V234" s="47" t="str">
        <f>IF(LEN(D234)=0,"",SUMIFS('1.(Optional) tonnage per use'!P$6:P$503,'1.(Optional) tonnage per use'!$G$6:$G$503,CONCATENATE(D234,F234),'1.(Optional) tonnage per use'!$N$6:$N$503,K234))</f>
        <v/>
      </c>
      <c r="W234" s="47" t="str">
        <f>IF(LEN(D234)=0,"",SUMIFS('1.(Optional) tonnage per use'!Q$6:Q$503,'1.(Optional) tonnage per use'!$G$6:$G$503,CONCATENATE(D234,F234),'1.(Optional) tonnage per use'!$N$6:$N$503,K234))</f>
        <v/>
      </c>
      <c r="X234" s="117" t="str">
        <f>_xlfn.IFNA(VLOOKUP(A234,'Reference data SID'!D:E,2,FALSE),"")</f>
        <v/>
      </c>
      <c r="Y234" s="117" t="str">
        <f t="shared" si="53"/>
        <v>not ok</v>
      </c>
      <c r="Z234" s="117" t="str">
        <f t="shared" si="54"/>
        <v>not ok</v>
      </c>
      <c r="AA234" s="117" t="str">
        <f t="shared" si="55"/>
        <v>ok</v>
      </c>
      <c r="AB234" s="117" t="str">
        <f t="shared" si="56"/>
        <v>not ok</v>
      </c>
      <c r="AC234" s="117" t="str">
        <f t="shared" si="57"/>
        <v>_EC</v>
      </c>
      <c r="AD234" s="117" t="str">
        <f t="shared" si="58"/>
        <v>_CAS</v>
      </c>
      <c r="AE234" s="117" t="str">
        <f t="shared" si="59"/>
        <v/>
      </c>
      <c r="AF234" s="117" t="str">
        <f>IF(LEN(A234)&gt;1,IF(COUNTIFS($AE$6:AE$503,LEFT(AE234,250))&gt;1,"Duplicate entry: you have two rows for the same substance and year",""),"")</f>
        <v/>
      </c>
      <c r="AG234" s="117" t="str">
        <f>IF(LEN(A234)&gt;0,IF(ISNUMBER(MATCH(A234,Annex_I_II_entries,0)),"","The Entry name is not within the dropdown list, make sure that you have not copied and pasted overwritting the cell format (with its correponding dropdown list) in column A"),"")</f>
        <v/>
      </c>
      <c r="AH234" s="117" t="str">
        <f t="shared" ca="1" si="60"/>
        <v/>
      </c>
      <c r="AI234" s="117" t="str">
        <f t="shared" ca="1" si="61"/>
        <v/>
      </c>
      <c r="AJ234" s="117" t="str">
        <f t="shared" si="62"/>
        <v/>
      </c>
      <c r="AK234" s="117" t="str">
        <f t="shared" si="63"/>
        <v/>
      </c>
      <c r="AL234" s="117" t="str">
        <f t="shared" si="64"/>
        <v/>
      </c>
      <c r="AM234" s="117" t="str">
        <f t="shared" si="65"/>
        <v/>
      </c>
      <c r="AN234" s="117" t="str">
        <f t="shared" si="66"/>
        <v/>
      </c>
      <c r="AO234" s="117" t="str">
        <f t="shared" si="67"/>
        <v/>
      </c>
      <c r="AP234" s="87"/>
    </row>
    <row r="235" spans="1:42" x14ac:dyDescent="0.2">
      <c r="A235" s="37"/>
      <c r="B235" s="37"/>
      <c r="C235" s="37"/>
      <c r="D235" s="64" t="str">
        <f>_xlfn.IFNA(VLOOKUP(A235,'Reference data SID'!$D$2:$Q$673,14,FALSE),"")</f>
        <v/>
      </c>
      <c r="E235" s="64" t="str">
        <f>_xlfn.IFNA(VLOOKUP(D235,'Reference data SID'!$C$3:$E$673,3,FALSE),"")</f>
        <v/>
      </c>
      <c r="F235" s="64" t="str">
        <f>_xlfn.IFNA(IF(E235=FALSE,D235,IF(ISBLANK(B235),VLOOKUP(C235,'Reference data SID'!$N:$P,3,FALSE),VLOOKUP(B235,'Reference data SID'!$M:$P,4,FALSE))),"")</f>
        <v/>
      </c>
      <c r="G235" s="64" t="str">
        <f t="shared" si="51"/>
        <v/>
      </c>
      <c r="H235" s="38" t="str">
        <f>_xlfn.IFNA(VLOOKUP(F235,'Reference data SID'!L:M,2,FALSE),"")</f>
        <v/>
      </c>
      <c r="I235" s="38" t="str">
        <f>_xlfn.IFNA(VLOOKUP(F235,'Reference data SID'!L:N,3,FALSE),"")</f>
        <v/>
      </c>
      <c r="J235" s="38" t="str">
        <f>_xlfn.IFNA(VLOOKUP(F235,'Reference data SID'!L:O,4,FALSE),"")</f>
        <v/>
      </c>
      <c r="K235" s="50"/>
      <c r="L235" s="50"/>
      <c r="M235" s="50"/>
      <c r="N235" s="50"/>
      <c r="O235" s="50"/>
      <c r="P235" s="50"/>
      <c r="Q235" s="50"/>
      <c r="R235" s="50"/>
      <c r="S235" s="50"/>
      <c r="T235" s="73" t="str">
        <f t="shared" ca="1" si="52"/>
        <v/>
      </c>
      <c r="U235" s="65" t="str">
        <f>IF(LEN(D235)=0,"",SUMIFS('1.(Optional) tonnage per use'!O$6:O$503,'1.(Optional) tonnage per use'!$G$6:$G$503,CONCATENATE(D235,F235),'1.(Optional) tonnage per use'!$N$6:$N$503,K235))</f>
        <v/>
      </c>
      <c r="V235" s="47" t="str">
        <f>IF(LEN(D235)=0,"",SUMIFS('1.(Optional) tonnage per use'!P$6:P$503,'1.(Optional) tonnage per use'!$G$6:$G$503,CONCATENATE(D235,F235),'1.(Optional) tonnage per use'!$N$6:$N$503,K235))</f>
        <v/>
      </c>
      <c r="W235" s="47" t="str">
        <f>IF(LEN(D235)=0,"",SUMIFS('1.(Optional) tonnage per use'!Q$6:Q$503,'1.(Optional) tonnage per use'!$G$6:$G$503,CONCATENATE(D235,F235),'1.(Optional) tonnage per use'!$N$6:$N$503,K235))</f>
        <v/>
      </c>
      <c r="X235" s="117" t="str">
        <f>_xlfn.IFNA(VLOOKUP(A235,'Reference data SID'!D:E,2,FALSE),"")</f>
        <v/>
      </c>
      <c r="Y235" s="117" t="str">
        <f t="shared" si="53"/>
        <v>not ok</v>
      </c>
      <c r="Z235" s="117" t="str">
        <f t="shared" si="54"/>
        <v>not ok</v>
      </c>
      <c r="AA235" s="117" t="str">
        <f t="shared" si="55"/>
        <v>ok</v>
      </c>
      <c r="AB235" s="117" t="str">
        <f t="shared" si="56"/>
        <v>not ok</v>
      </c>
      <c r="AC235" s="117" t="str">
        <f t="shared" si="57"/>
        <v>_EC</v>
      </c>
      <c r="AD235" s="117" t="str">
        <f t="shared" si="58"/>
        <v>_CAS</v>
      </c>
      <c r="AE235" s="117" t="str">
        <f t="shared" si="59"/>
        <v/>
      </c>
      <c r="AF235" s="117" t="str">
        <f>IF(LEN(A235)&gt;1,IF(COUNTIFS($AE$6:AE$503,LEFT(AE235,250))&gt;1,"Duplicate entry: you have two rows for the same substance and year",""),"")</f>
        <v/>
      </c>
      <c r="AG235" s="117" t="str">
        <f>IF(LEN(A235)&gt;0,IF(ISNUMBER(MATCH(A235,Annex_I_II_entries,0)),"","The Entry name is not within the dropdown list, make sure that you have not copied and pasted overwritting the cell format (with its correponding dropdown list) in column A"),"")</f>
        <v/>
      </c>
      <c r="AH235" s="117" t="str">
        <f t="shared" ca="1" si="60"/>
        <v/>
      </c>
      <c r="AI235" s="117" t="str">
        <f t="shared" ca="1" si="61"/>
        <v/>
      </c>
      <c r="AJ235" s="117" t="str">
        <f t="shared" si="62"/>
        <v/>
      </c>
      <c r="AK235" s="117" t="str">
        <f t="shared" si="63"/>
        <v/>
      </c>
      <c r="AL235" s="117" t="str">
        <f t="shared" si="64"/>
        <v/>
      </c>
      <c r="AM235" s="117" t="str">
        <f t="shared" si="65"/>
        <v/>
      </c>
      <c r="AN235" s="117" t="str">
        <f t="shared" si="66"/>
        <v/>
      </c>
      <c r="AO235" s="117" t="str">
        <f t="shared" si="67"/>
        <v/>
      </c>
      <c r="AP235" s="87"/>
    </row>
    <row r="236" spans="1:42" x14ac:dyDescent="0.2">
      <c r="A236" s="37"/>
      <c r="B236" s="37"/>
      <c r="C236" s="37"/>
      <c r="D236" s="64" t="str">
        <f>_xlfn.IFNA(VLOOKUP(A236,'Reference data SID'!$D$2:$Q$673,14,FALSE),"")</f>
        <v/>
      </c>
      <c r="E236" s="64" t="str">
        <f>_xlfn.IFNA(VLOOKUP(D236,'Reference data SID'!$C$3:$E$673,3,FALSE),"")</f>
        <v/>
      </c>
      <c r="F236" s="64" t="str">
        <f>_xlfn.IFNA(IF(E236=FALSE,D236,IF(ISBLANK(B236),VLOOKUP(C236,'Reference data SID'!$N:$P,3,FALSE),VLOOKUP(B236,'Reference data SID'!$M:$P,4,FALSE))),"")</f>
        <v/>
      </c>
      <c r="G236" s="64" t="str">
        <f t="shared" si="51"/>
        <v/>
      </c>
      <c r="H236" s="38" t="str">
        <f>_xlfn.IFNA(VLOOKUP(F236,'Reference data SID'!L:M,2,FALSE),"")</f>
        <v/>
      </c>
      <c r="I236" s="38" t="str">
        <f>_xlfn.IFNA(VLOOKUP(F236,'Reference data SID'!L:N,3,FALSE),"")</f>
        <v/>
      </c>
      <c r="J236" s="38" t="str">
        <f>_xlfn.IFNA(VLOOKUP(F236,'Reference data SID'!L:O,4,FALSE),"")</f>
        <v/>
      </c>
      <c r="K236" s="50"/>
      <c r="L236" s="50"/>
      <c r="M236" s="50"/>
      <c r="N236" s="50"/>
      <c r="O236" s="50"/>
      <c r="P236" s="50"/>
      <c r="Q236" s="50"/>
      <c r="R236" s="50"/>
      <c r="S236" s="50"/>
      <c r="T236" s="73" t="str">
        <f t="shared" ca="1" si="52"/>
        <v/>
      </c>
      <c r="U236" s="65" t="str">
        <f>IF(LEN(D236)=0,"",SUMIFS('1.(Optional) tonnage per use'!O$6:O$503,'1.(Optional) tonnage per use'!$G$6:$G$503,CONCATENATE(D236,F236),'1.(Optional) tonnage per use'!$N$6:$N$503,K236))</f>
        <v/>
      </c>
      <c r="V236" s="47" t="str">
        <f>IF(LEN(D236)=0,"",SUMIFS('1.(Optional) tonnage per use'!P$6:P$503,'1.(Optional) tonnage per use'!$G$6:$G$503,CONCATENATE(D236,F236),'1.(Optional) tonnage per use'!$N$6:$N$503,K236))</f>
        <v/>
      </c>
      <c r="W236" s="47" t="str">
        <f>IF(LEN(D236)=0,"",SUMIFS('1.(Optional) tonnage per use'!Q$6:Q$503,'1.(Optional) tonnage per use'!$G$6:$G$503,CONCATENATE(D236,F236),'1.(Optional) tonnage per use'!$N$6:$N$503,K236))</f>
        <v/>
      </c>
      <c r="X236" s="117" t="str">
        <f>_xlfn.IFNA(VLOOKUP(A236,'Reference data SID'!D:E,2,FALSE),"")</f>
        <v/>
      </c>
      <c r="Y236" s="117" t="str">
        <f t="shared" si="53"/>
        <v>not ok</v>
      </c>
      <c r="Z236" s="117" t="str">
        <f t="shared" si="54"/>
        <v>not ok</v>
      </c>
      <c r="AA236" s="117" t="str">
        <f t="shared" si="55"/>
        <v>ok</v>
      </c>
      <c r="AB236" s="117" t="str">
        <f t="shared" si="56"/>
        <v>not ok</v>
      </c>
      <c r="AC236" s="117" t="str">
        <f t="shared" si="57"/>
        <v>_EC</v>
      </c>
      <c r="AD236" s="117" t="str">
        <f t="shared" si="58"/>
        <v>_CAS</v>
      </c>
      <c r="AE236" s="117" t="str">
        <f t="shared" si="59"/>
        <v/>
      </c>
      <c r="AF236" s="117" t="str">
        <f>IF(LEN(A236)&gt;1,IF(COUNTIFS($AE$6:AE$503,LEFT(AE236,250))&gt;1,"Duplicate entry: you have two rows for the same substance and year",""),"")</f>
        <v/>
      </c>
      <c r="AG236" s="117" t="str">
        <f>IF(LEN(A236)&gt;0,IF(ISNUMBER(MATCH(A236,Annex_I_II_entries,0)),"","The Entry name is not within the dropdown list, make sure that you have not copied and pasted overwritting the cell format (with its correponding dropdown list) in column A"),"")</f>
        <v/>
      </c>
      <c r="AH236" s="117" t="str">
        <f t="shared" ca="1" si="60"/>
        <v/>
      </c>
      <c r="AI236" s="117" t="str">
        <f t="shared" ca="1" si="61"/>
        <v/>
      </c>
      <c r="AJ236" s="117" t="str">
        <f t="shared" si="62"/>
        <v/>
      </c>
      <c r="AK236" s="117" t="str">
        <f t="shared" si="63"/>
        <v/>
      </c>
      <c r="AL236" s="117" t="str">
        <f t="shared" si="64"/>
        <v/>
      </c>
      <c r="AM236" s="117" t="str">
        <f t="shared" si="65"/>
        <v/>
      </c>
      <c r="AN236" s="117" t="str">
        <f t="shared" si="66"/>
        <v/>
      </c>
      <c r="AO236" s="117" t="str">
        <f t="shared" si="67"/>
        <v/>
      </c>
      <c r="AP236" s="87"/>
    </row>
    <row r="237" spans="1:42" x14ac:dyDescent="0.2">
      <c r="A237" s="37"/>
      <c r="B237" s="37"/>
      <c r="C237" s="37"/>
      <c r="D237" s="64" t="str">
        <f>_xlfn.IFNA(VLOOKUP(A237,'Reference data SID'!$D$2:$Q$673,14,FALSE),"")</f>
        <v/>
      </c>
      <c r="E237" s="64" t="str">
        <f>_xlfn.IFNA(VLOOKUP(D237,'Reference data SID'!$C$3:$E$673,3,FALSE),"")</f>
        <v/>
      </c>
      <c r="F237" s="64" t="str">
        <f>_xlfn.IFNA(IF(E237=FALSE,D237,IF(ISBLANK(B237),VLOOKUP(C237,'Reference data SID'!$N:$P,3,FALSE),VLOOKUP(B237,'Reference data SID'!$M:$P,4,FALSE))),"")</f>
        <v/>
      </c>
      <c r="G237" s="64" t="str">
        <f t="shared" si="51"/>
        <v/>
      </c>
      <c r="H237" s="38" t="str">
        <f>_xlfn.IFNA(VLOOKUP(F237,'Reference data SID'!L:M,2,FALSE),"")</f>
        <v/>
      </c>
      <c r="I237" s="38" t="str">
        <f>_xlfn.IFNA(VLOOKUP(F237,'Reference data SID'!L:N,3,FALSE),"")</f>
        <v/>
      </c>
      <c r="J237" s="38" t="str">
        <f>_xlfn.IFNA(VLOOKUP(F237,'Reference data SID'!L:O,4,FALSE),"")</f>
        <v/>
      </c>
      <c r="K237" s="50"/>
      <c r="L237" s="50"/>
      <c r="M237" s="50"/>
      <c r="N237" s="50"/>
      <c r="O237" s="50"/>
      <c r="P237" s="50"/>
      <c r="Q237" s="50"/>
      <c r="R237" s="50"/>
      <c r="S237" s="50"/>
      <c r="T237" s="73" t="str">
        <f t="shared" ca="1" si="52"/>
        <v/>
      </c>
      <c r="U237" s="65" t="str">
        <f>IF(LEN(D237)=0,"",SUMIFS('1.(Optional) tonnage per use'!O$6:O$503,'1.(Optional) tonnage per use'!$G$6:$G$503,CONCATENATE(D237,F237),'1.(Optional) tonnage per use'!$N$6:$N$503,K237))</f>
        <v/>
      </c>
      <c r="V237" s="47" t="str">
        <f>IF(LEN(D237)=0,"",SUMIFS('1.(Optional) tonnage per use'!P$6:P$503,'1.(Optional) tonnage per use'!$G$6:$G$503,CONCATENATE(D237,F237),'1.(Optional) tonnage per use'!$N$6:$N$503,K237))</f>
        <v/>
      </c>
      <c r="W237" s="47" t="str">
        <f>IF(LEN(D237)=0,"",SUMIFS('1.(Optional) tonnage per use'!Q$6:Q$503,'1.(Optional) tonnage per use'!$G$6:$G$503,CONCATENATE(D237,F237),'1.(Optional) tonnage per use'!$N$6:$N$503,K237))</f>
        <v/>
      </c>
      <c r="X237" s="117" t="str">
        <f>_xlfn.IFNA(VLOOKUP(A237,'Reference data SID'!D:E,2,FALSE),"")</f>
        <v/>
      </c>
      <c r="Y237" s="117" t="str">
        <f t="shared" si="53"/>
        <v>not ok</v>
      </c>
      <c r="Z237" s="117" t="str">
        <f t="shared" si="54"/>
        <v>not ok</v>
      </c>
      <c r="AA237" s="117" t="str">
        <f t="shared" si="55"/>
        <v>ok</v>
      </c>
      <c r="AB237" s="117" t="str">
        <f t="shared" si="56"/>
        <v>not ok</v>
      </c>
      <c r="AC237" s="117" t="str">
        <f t="shared" si="57"/>
        <v>_EC</v>
      </c>
      <c r="AD237" s="117" t="str">
        <f t="shared" si="58"/>
        <v>_CAS</v>
      </c>
      <c r="AE237" s="117" t="str">
        <f t="shared" si="59"/>
        <v/>
      </c>
      <c r="AF237" s="117" t="str">
        <f>IF(LEN(A237)&gt;1,IF(COUNTIFS($AE$6:AE$503,LEFT(AE237,250))&gt;1,"Duplicate entry: you have two rows for the same substance and year",""),"")</f>
        <v/>
      </c>
      <c r="AG237" s="117" t="str">
        <f>IF(LEN(A237)&gt;0,IF(ISNUMBER(MATCH(A237,Annex_I_II_entries,0)),"","The Entry name is not within the dropdown list, make sure that you have not copied and pasted overwritting the cell format (with its correponding dropdown list) in column A"),"")</f>
        <v/>
      </c>
      <c r="AH237" s="117" t="str">
        <f t="shared" ca="1" si="60"/>
        <v/>
      </c>
      <c r="AI237" s="117" t="str">
        <f t="shared" ca="1" si="61"/>
        <v/>
      </c>
      <c r="AJ237" s="117" t="str">
        <f t="shared" si="62"/>
        <v/>
      </c>
      <c r="AK237" s="117" t="str">
        <f t="shared" si="63"/>
        <v/>
      </c>
      <c r="AL237" s="117" t="str">
        <f t="shared" si="64"/>
        <v/>
      </c>
      <c r="AM237" s="117" t="str">
        <f t="shared" si="65"/>
        <v/>
      </c>
      <c r="AN237" s="117" t="str">
        <f t="shared" si="66"/>
        <v/>
      </c>
      <c r="AO237" s="117" t="str">
        <f t="shared" si="67"/>
        <v/>
      </c>
      <c r="AP237" s="87"/>
    </row>
    <row r="238" spans="1:42" x14ac:dyDescent="0.2">
      <c r="A238" s="37"/>
      <c r="B238" s="37"/>
      <c r="C238" s="37"/>
      <c r="D238" s="64" t="str">
        <f>_xlfn.IFNA(VLOOKUP(A238,'Reference data SID'!$D$2:$Q$673,14,FALSE),"")</f>
        <v/>
      </c>
      <c r="E238" s="64" t="str">
        <f>_xlfn.IFNA(VLOOKUP(D238,'Reference data SID'!$C$3:$E$673,3,FALSE),"")</f>
        <v/>
      </c>
      <c r="F238" s="64" t="str">
        <f>_xlfn.IFNA(IF(E238=FALSE,D238,IF(ISBLANK(B238),VLOOKUP(C238,'Reference data SID'!$N:$P,3,FALSE),VLOOKUP(B238,'Reference data SID'!$M:$P,4,FALSE))),"")</f>
        <v/>
      </c>
      <c r="G238" s="64" t="str">
        <f t="shared" si="51"/>
        <v/>
      </c>
      <c r="H238" s="38" t="str">
        <f>_xlfn.IFNA(VLOOKUP(F238,'Reference data SID'!L:M,2,FALSE),"")</f>
        <v/>
      </c>
      <c r="I238" s="38" t="str">
        <f>_xlfn.IFNA(VLOOKUP(F238,'Reference data SID'!L:N,3,FALSE),"")</f>
        <v/>
      </c>
      <c r="J238" s="38" t="str">
        <f>_xlfn.IFNA(VLOOKUP(F238,'Reference data SID'!L:O,4,FALSE),"")</f>
        <v/>
      </c>
      <c r="K238" s="50"/>
      <c r="L238" s="50"/>
      <c r="M238" s="50"/>
      <c r="N238" s="50"/>
      <c r="O238" s="50"/>
      <c r="P238" s="50"/>
      <c r="Q238" s="50"/>
      <c r="R238" s="50"/>
      <c r="S238" s="50"/>
      <c r="T238" s="73" t="str">
        <f t="shared" ca="1" si="52"/>
        <v/>
      </c>
      <c r="U238" s="65" t="str">
        <f>IF(LEN(D238)=0,"",SUMIFS('1.(Optional) tonnage per use'!O$6:O$503,'1.(Optional) tonnage per use'!$G$6:$G$503,CONCATENATE(D238,F238),'1.(Optional) tonnage per use'!$N$6:$N$503,K238))</f>
        <v/>
      </c>
      <c r="V238" s="47" t="str">
        <f>IF(LEN(D238)=0,"",SUMIFS('1.(Optional) tonnage per use'!P$6:P$503,'1.(Optional) tonnage per use'!$G$6:$G$503,CONCATENATE(D238,F238),'1.(Optional) tonnage per use'!$N$6:$N$503,K238))</f>
        <v/>
      </c>
      <c r="W238" s="47" t="str">
        <f>IF(LEN(D238)=0,"",SUMIFS('1.(Optional) tonnage per use'!Q$6:Q$503,'1.(Optional) tonnage per use'!$G$6:$G$503,CONCATENATE(D238,F238),'1.(Optional) tonnage per use'!$N$6:$N$503,K238))</f>
        <v/>
      </c>
      <c r="X238" s="117" t="str">
        <f>_xlfn.IFNA(VLOOKUP(A238,'Reference data SID'!D:E,2,FALSE),"")</f>
        <v/>
      </c>
      <c r="Y238" s="117" t="str">
        <f t="shared" si="53"/>
        <v>not ok</v>
      </c>
      <c r="Z238" s="117" t="str">
        <f t="shared" si="54"/>
        <v>not ok</v>
      </c>
      <c r="AA238" s="117" t="str">
        <f t="shared" si="55"/>
        <v>ok</v>
      </c>
      <c r="AB238" s="117" t="str">
        <f t="shared" si="56"/>
        <v>not ok</v>
      </c>
      <c r="AC238" s="117" t="str">
        <f t="shared" si="57"/>
        <v>_EC</v>
      </c>
      <c r="AD238" s="117" t="str">
        <f t="shared" si="58"/>
        <v>_CAS</v>
      </c>
      <c r="AE238" s="117" t="str">
        <f t="shared" si="59"/>
        <v/>
      </c>
      <c r="AF238" s="117" t="str">
        <f>IF(LEN(A238)&gt;1,IF(COUNTIFS($AE$6:AE$503,LEFT(AE238,250))&gt;1,"Duplicate entry: you have two rows for the same substance and year",""),"")</f>
        <v/>
      </c>
      <c r="AG238" s="117" t="str">
        <f>IF(LEN(A238)&gt;0,IF(ISNUMBER(MATCH(A238,Annex_I_II_entries,0)),"","The Entry name is not within the dropdown list, make sure that you have not copied and pasted overwritting the cell format (with its correponding dropdown list) in column A"),"")</f>
        <v/>
      </c>
      <c r="AH238" s="117" t="str">
        <f t="shared" ca="1" si="60"/>
        <v/>
      </c>
      <c r="AI238" s="117" t="str">
        <f t="shared" ca="1" si="61"/>
        <v/>
      </c>
      <c r="AJ238" s="117" t="str">
        <f t="shared" si="62"/>
        <v/>
      </c>
      <c r="AK238" s="117" t="str">
        <f t="shared" si="63"/>
        <v/>
      </c>
      <c r="AL238" s="117" t="str">
        <f t="shared" si="64"/>
        <v/>
      </c>
      <c r="AM238" s="117" t="str">
        <f t="shared" si="65"/>
        <v/>
      </c>
      <c r="AN238" s="117" t="str">
        <f t="shared" si="66"/>
        <v/>
      </c>
      <c r="AO238" s="117" t="str">
        <f t="shared" si="67"/>
        <v/>
      </c>
      <c r="AP238" s="87"/>
    </row>
    <row r="239" spans="1:42" x14ac:dyDescent="0.2">
      <c r="A239" s="37"/>
      <c r="B239" s="37"/>
      <c r="C239" s="37"/>
      <c r="D239" s="64" t="str">
        <f>_xlfn.IFNA(VLOOKUP(A239,'Reference data SID'!$D$2:$Q$673,14,FALSE),"")</f>
        <v/>
      </c>
      <c r="E239" s="64" t="str">
        <f>_xlfn.IFNA(VLOOKUP(D239,'Reference data SID'!$C$3:$E$673,3,FALSE),"")</f>
        <v/>
      </c>
      <c r="F239" s="64" t="str">
        <f>_xlfn.IFNA(IF(E239=FALSE,D239,IF(ISBLANK(B239),VLOOKUP(C239,'Reference data SID'!$N:$P,3,FALSE),VLOOKUP(B239,'Reference data SID'!$M:$P,4,FALSE))),"")</f>
        <v/>
      </c>
      <c r="G239" s="64" t="str">
        <f t="shared" si="51"/>
        <v/>
      </c>
      <c r="H239" s="38" t="str">
        <f>_xlfn.IFNA(VLOOKUP(F239,'Reference data SID'!L:M,2,FALSE),"")</f>
        <v/>
      </c>
      <c r="I239" s="38" t="str">
        <f>_xlfn.IFNA(VLOOKUP(F239,'Reference data SID'!L:N,3,FALSE),"")</f>
        <v/>
      </c>
      <c r="J239" s="38" t="str">
        <f>_xlfn.IFNA(VLOOKUP(F239,'Reference data SID'!L:O,4,FALSE),"")</f>
        <v/>
      </c>
      <c r="K239" s="50"/>
      <c r="L239" s="50"/>
      <c r="M239" s="50"/>
      <c r="N239" s="50"/>
      <c r="O239" s="50"/>
      <c r="P239" s="50"/>
      <c r="Q239" s="50"/>
      <c r="R239" s="50"/>
      <c r="S239" s="50"/>
      <c r="T239" s="73" t="str">
        <f t="shared" ca="1" si="52"/>
        <v/>
      </c>
      <c r="U239" s="65" t="str">
        <f>IF(LEN(D239)=0,"",SUMIFS('1.(Optional) tonnage per use'!O$6:O$503,'1.(Optional) tonnage per use'!$G$6:$G$503,CONCATENATE(D239,F239),'1.(Optional) tonnage per use'!$N$6:$N$503,K239))</f>
        <v/>
      </c>
      <c r="V239" s="47" t="str">
        <f>IF(LEN(D239)=0,"",SUMIFS('1.(Optional) tonnage per use'!P$6:P$503,'1.(Optional) tonnage per use'!$G$6:$G$503,CONCATENATE(D239,F239),'1.(Optional) tonnage per use'!$N$6:$N$503,K239))</f>
        <v/>
      </c>
      <c r="W239" s="47" t="str">
        <f>IF(LEN(D239)=0,"",SUMIFS('1.(Optional) tonnage per use'!Q$6:Q$503,'1.(Optional) tonnage per use'!$G$6:$G$503,CONCATENATE(D239,F239),'1.(Optional) tonnage per use'!$N$6:$N$503,K239))</f>
        <v/>
      </c>
      <c r="X239" s="117" t="str">
        <f>_xlfn.IFNA(VLOOKUP(A239,'Reference data SID'!D:E,2,FALSE),"")</f>
        <v/>
      </c>
      <c r="Y239" s="117" t="str">
        <f t="shared" si="53"/>
        <v>not ok</v>
      </c>
      <c r="Z239" s="117" t="str">
        <f t="shared" si="54"/>
        <v>not ok</v>
      </c>
      <c r="AA239" s="117" t="str">
        <f t="shared" si="55"/>
        <v>ok</v>
      </c>
      <c r="AB239" s="117" t="str">
        <f t="shared" si="56"/>
        <v>not ok</v>
      </c>
      <c r="AC239" s="117" t="str">
        <f t="shared" si="57"/>
        <v>_EC</v>
      </c>
      <c r="AD239" s="117" t="str">
        <f t="shared" si="58"/>
        <v>_CAS</v>
      </c>
      <c r="AE239" s="117" t="str">
        <f t="shared" si="59"/>
        <v/>
      </c>
      <c r="AF239" s="117" t="str">
        <f>IF(LEN(A239)&gt;1,IF(COUNTIFS($AE$6:AE$503,LEFT(AE239,250))&gt;1,"Duplicate entry: you have two rows for the same substance and year",""),"")</f>
        <v/>
      </c>
      <c r="AG239" s="117" t="str">
        <f>IF(LEN(A239)&gt;0,IF(ISNUMBER(MATCH(A239,Annex_I_II_entries,0)),"","The Entry name is not within the dropdown list, make sure that you have not copied and pasted overwritting the cell format (with its correponding dropdown list) in column A"),"")</f>
        <v/>
      </c>
      <c r="AH239" s="117" t="str">
        <f t="shared" ca="1" si="60"/>
        <v/>
      </c>
      <c r="AI239" s="117" t="str">
        <f t="shared" ca="1" si="61"/>
        <v/>
      </c>
      <c r="AJ239" s="117" t="str">
        <f t="shared" si="62"/>
        <v/>
      </c>
      <c r="AK239" s="117" t="str">
        <f t="shared" si="63"/>
        <v/>
      </c>
      <c r="AL239" s="117" t="str">
        <f t="shared" si="64"/>
        <v/>
      </c>
      <c r="AM239" s="117" t="str">
        <f t="shared" si="65"/>
        <v/>
      </c>
      <c r="AN239" s="117" t="str">
        <f t="shared" si="66"/>
        <v/>
      </c>
      <c r="AO239" s="117" t="str">
        <f t="shared" si="67"/>
        <v/>
      </c>
      <c r="AP239" s="87"/>
    </row>
    <row r="240" spans="1:42" x14ac:dyDescent="0.2">
      <c r="A240" s="37"/>
      <c r="B240" s="37"/>
      <c r="C240" s="37"/>
      <c r="D240" s="64" t="str">
        <f>_xlfn.IFNA(VLOOKUP(A240,'Reference data SID'!$D$2:$Q$673,14,FALSE),"")</f>
        <v/>
      </c>
      <c r="E240" s="64" t="str">
        <f>_xlfn.IFNA(VLOOKUP(D240,'Reference data SID'!$C$3:$E$673,3,FALSE),"")</f>
        <v/>
      </c>
      <c r="F240" s="64" t="str">
        <f>_xlfn.IFNA(IF(E240=FALSE,D240,IF(ISBLANK(B240),VLOOKUP(C240,'Reference data SID'!$N:$P,3,FALSE),VLOOKUP(B240,'Reference data SID'!$M:$P,4,FALSE))),"")</f>
        <v/>
      </c>
      <c r="G240" s="64" t="str">
        <f t="shared" si="51"/>
        <v/>
      </c>
      <c r="H240" s="38" t="str">
        <f>_xlfn.IFNA(VLOOKUP(F240,'Reference data SID'!L:M,2,FALSE),"")</f>
        <v/>
      </c>
      <c r="I240" s="38" t="str">
        <f>_xlfn.IFNA(VLOOKUP(F240,'Reference data SID'!L:N,3,FALSE),"")</f>
        <v/>
      </c>
      <c r="J240" s="38" t="str">
        <f>_xlfn.IFNA(VLOOKUP(F240,'Reference data SID'!L:O,4,FALSE),"")</f>
        <v/>
      </c>
      <c r="K240" s="50"/>
      <c r="L240" s="50"/>
      <c r="M240" s="50"/>
      <c r="N240" s="50"/>
      <c r="O240" s="50"/>
      <c r="P240" s="50"/>
      <c r="Q240" s="50"/>
      <c r="R240" s="50"/>
      <c r="S240" s="50"/>
      <c r="T240" s="73" t="str">
        <f t="shared" ca="1" si="52"/>
        <v/>
      </c>
      <c r="U240" s="65" t="str">
        <f>IF(LEN(D240)=0,"",SUMIFS('1.(Optional) tonnage per use'!O$6:O$503,'1.(Optional) tonnage per use'!$G$6:$G$503,CONCATENATE(D240,F240),'1.(Optional) tonnage per use'!$N$6:$N$503,K240))</f>
        <v/>
      </c>
      <c r="V240" s="47" t="str">
        <f>IF(LEN(D240)=0,"",SUMIFS('1.(Optional) tonnage per use'!P$6:P$503,'1.(Optional) tonnage per use'!$G$6:$G$503,CONCATENATE(D240,F240),'1.(Optional) tonnage per use'!$N$6:$N$503,K240))</f>
        <v/>
      </c>
      <c r="W240" s="47" t="str">
        <f>IF(LEN(D240)=0,"",SUMIFS('1.(Optional) tonnage per use'!Q$6:Q$503,'1.(Optional) tonnage per use'!$G$6:$G$503,CONCATENATE(D240,F240),'1.(Optional) tonnage per use'!$N$6:$N$503,K240))</f>
        <v/>
      </c>
      <c r="X240" s="117" t="str">
        <f>_xlfn.IFNA(VLOOKUP(A240,'Reference data SID'!D:E,2,FALSE),"")</f>
        <v/>
      </c>
      <c r="Y240" s="117" t="str">
        <f t="shared" si="53"/>
        <v>not ok</v>
      </c>
      <c r="Z240" s="117" t="str">
        <f t="shared" si="54"/>
        <v>not ok</v>
      </c>
      <c r="AA240" s="117" t="str">
        <f t="shared" si="55"/>
        <v>ok</v>
      </c>
      <c r="AB240" s="117" t="str">
        <f t="shared" si="56"/>
        <v>not ok</v>
      </c>
      <c r="AC240" s="117" t="str">
        <f t="shared" si="57"/>
        <v>_EC</v>
      </c>
      <c r="AD240" s="117" t="str">
        <f t="shared" si="58"/>
        <v>_CAS</v>
      </c>
      <c r="AE240" s="117" t="str">
        <f t="shared" si="59"/>
        <v/>
      </c>
      <c r="AF240" s="117" t="str">
        <f>IF(LEN(A240)&gt;1,IF(COUNTIFS($AE$6:AE$503,LEFT(AE240,250))&gt;1,"Duplicate entry: you have two rows for the same substance and year",""),"")</f>
        <v/>
      </c>
      <c r="AG240" s="117" t="str">
        <f>IF(LEN(A240)&gt;0,IF(ISNUMBER(MATCH(A240,Annex_I_II_entries,0)),"","The Entry name is not within the dropdown list, make sure that you have not copied and pasted overwritting the cell format (with its correponding dropdown list) in column A"),"")</f>
        <v/>
      </c>
      <c r="AH240" s="117" t="str">
        <f t="shared" ca="1" si="60"/>
        <v/>
      </c>
      <c r="AI240" s="117" t="str">
        <f t="shared" ca="1" si="61"/>
        <v/>
      </c>
      <c r="AJ240" s="117" t="str">
        <f t="shared" si="62"/>
        <v/>
      </c>
      <c r="AK240" s="117" t="str">
        <f t="shared" si="63"/>
        <v/>
      </c>
      <c r="AL240" s="117" t="str">
        <f t="shared" si="64"/>
        <v/>
      </c>
      <c r="AM240" s="117" t="str">
        <f t="shared" si="65"/>
        <v/>
      </c>
      <c r="AN240" s="117" t="str">
        <f t="shared" si="66"/>
        <v/>
      </c>
      <c r="AO240" s="117" t="str">
        <f t="shared" si="67"/>
        <v/>
      </c>
      <c r="AP240" s="87"/>
    </row>
    <row r="241" spans="1:42" x14ac:dyDescent="0.2">
      <c r="A241" s="37"/>
      <c r="B241" s="37"/>
      <c r="C241" s="37"/>
      <c r="D241" s="64" t="str">
        <f>_xlfn.IFNA(VLOOKUP(A241,'Reference data SID'!$D$2:$Q$673,14,FALSE),"")</f>
        <v/>
      </c>
      <c r="E241" s="64" t="str">
        <f>_xlfn.IFNA(VLOOKUP(D241,'Reference data SID'!$C$3:$E$673,3,FALSE),"")</f>
        <v/>
      </c>
      <c r="F241" s="64" t="str">
        <f>_xlfn.IFNA(IF(E241=FALSE,D241,IF(ISBLANK(B241),VLOOKUP(C241,'Reference data SID'!$N:$P,3,FALSE),VLOOKUP(B241,'Reference data SID'!$M:$P,4,FALSE))),"")</f>
        <v/>
      </c>
      <c r="G241" s="64" t="str">
        <f t="shared" si="51"/>
        <v/>
      </c>
      <c r="H241" s="38" t="str">
        <f>_xlfn.IFNA(VLOOKUP(F241,'Reference data SID'!L:M,2,FALSE),"")</f>
        <v/>
      </c>
      <c r="I241" s="38" t="str">
        <f>_xlfn.IFNA(VLOOKUP(F241,'Reference data SID'!L:N,3,FALSE),"")</f>
        <v/>
      </c>
      <c r="J241" s="38" t="str">
        <f>_xlfn.IFNA(VLOOKUP(F241,'Reference data SID'!L:O,4,FALSE),"")</f>
        <v/>
      </c>
      <c r="K241" s="50"/>
      <c r="L241" s="50"/>
      <c r="M241" s="50"/>
      <c r="N241" s="50"/>
      <c r="O241" s="50"/>
      <c r="P241" s="50"/>
      <c r="Q241" s="50"/>
      <c r="R241" s="50"/>
      <c r="S241" s="50"/>
      <c r="T241" s="73" t="str">
        <f t="shared" ca="1" si="52"/>
        <v/>
      </c>
      <c r="U241" s="65" t="str">
        <f>IF(LEN(D241)=0,"",SUMIFS('1.(Optional) tonnage per use'!O$6:O$503,'1.(Optional) tonnage per use'!$G$6:$G$503,CONCATENATE(D241,F241),'1.(Optional) tonnage per use'!$N$6:$N$503,K241))</f>
        <v/>
      </c>
      <c r="V241" s="47" t="str">
        <f>IF(LEN(D241)=0,"",SUMIFS('1.(Optional) tonnage per use'!P$6:P$503,'1.(Optional) tonnage per use'!$G$6:$G$503,CONCATENATE(D241,F241),'1.(Optional) tonnage per use'!$N$6:$N$503,K241))</f>
        <v/>
      </c>
      <c r="W241" s="47" t="str">
        <f>IF(LEN(D241)=0,"",SUMIFS('1.(Optional) tonnage per use'!Q$6:Q$503,'1.(Optional) tonnage per use'!$G$6:$G$503,CONCATENATE(D241,F241),'1.(Optional) tonnage per use'!$N$6:$N$503,K241))</f>
        <v/>
      </c>
      <c r="X241" s="117" t="str">
        <f>_xlfn.IFNA(VLOOKUP(A241,'Reference data SID'!D:E,2,FALSE),"")</f>
        <v/>
      </c>
      <c r="Y241" s="117" t="str">
        <f t="shared" si="53"/>
        <v>not ok</v>
      </c>
      <c r="Z241" s="117" t="str">
        <f t="shared" si="54"/>
        <v>not ok</v>
      </c>
      <c r="AA241" s="117" t="str">
        <f t="shared" si="55"/>
        <v>ok</v>
      </c>
      <c r="AB241" s="117" t="str">
        <f t="shared" si="56"/>
        <v>not ok</v>
      </c>
      <c r="AC241" s="117" t="str">
        <f t="shared" si="57"/>
        <v>_EC</v>
      </c>
      <c r="AD241" s="117" t="str">
        <f t="shared" si="58"/>
        <v>_CAS</v>
      </c>
      <c r="AE241" s="117" t="str">
        <f t="shared" si="59"/>
        <v/>
      </c>
      <c r="AF241" s="117" t="str">
        <f>IF(LEN(A241)&gt;1,IF(COUNTIFS($AE$6:AE$503,LEFT(AE241,250))&gt;1,"Duplicate entry: you have two rows for the same substance and year",""),"")</f>
        <v/>
      </c>
      <c r="AG241" s="117" t="str">
        <f>IF(LEN(A241)&gt;0,IF(ISNUMBER(MATCH(A241,Annex_I_II_entries,0)),"","The Entry name is not within the dropdown list, make sure that you have not copied and pasted overwritting the cell format (with its correponding dropdown list) in column A"),"")</f>
        <v/>
      </c>
      <c r="AH241" s="117" t="str">
        <f t="shared" ca="1" si="60"/>
        <v/>
      </c>
      <c r="AI241" s="117" t="str">
        <f t="shared" ca="1" si="61"/>
        <v/>
      </c>
      <c r="AJ241" s="117" t="str">
        <f t="shared" si="62"/>
        <v/>
      </c>
      <c r="AK241" s="117" t="str">
        <f t="shared" si="63"/>
        <v/>
      </c>
      <c r="AL241" s="117" t="str">
        <f t="shared" si="64"/>
        <v/>
      </c>
      <c r="AM241" s="117" t="str">
        <f t="shared" si="65"/>
        <v/>
      </c>
      <c r="AN241" s="117" t="str">
        <f t="shared" si="66"/>
        <v/>
      </c>
      <c r="AO241" s="117" t="str">
        <f t="shared" si="67"/>
        <v/>
      </c>
      <c r="AP241" s="87"/>
    </row>
    <row r="242" spans="1:42" x14ac:dyDescent="0.2">
      <c r="A242" s="37"/>
      <c r="B242" s="37"/>
      <c r="C242" s="37"/>
      <c r="D242" s="64" t="str">
        <f>_xlfn.IFNA(VLOOKUP(A242,'Reference data SID'!$D$2:$Q$673,14,FALSE),"")</f>
        <v/>
      </c>
      <c r="E242" s="64" t="str">
        <f>_xlfn.IFNA(VLOOKUP(D242,'Reference data SID'!$C$3:$E$673,3,FALSE),"")</f>
        <v/>
      </c>
      <c r="F242" s="64" t="str">
        <f>_xlfn.IFNA(IF(E242=FALSE,D242,IF(ISBLANK(B242),VLOOKUP(C242,'Reference data SID'!$N:$P,3,FALSE),VLOOKUP(B242,'Reference data SID'!$M:$P,4,FALSE))),"")</f>
        <v/>
      </c>
      <c r="G242" s="64" t="str">
        <f t="shared" si="51"/>
        <v/>
      </c>
      <c r="H242" s="38" t="str">
        <f>_xlfn.IFNA(VLOOKUP(F242,'Reference data SID'!L:M,2,FALSE),"")</f>
        <v/>
      </c>
      <c r="I242" s="38" t="str">
        <f>_xlfn.IFNA(VLOOKUP(F242,'Reference data SID'!L:N,3,FALSE),"")</f>
        <v/>
      </c>
      <c r="J242" s="38" t="str">
        <f>_xlfn.IFNA(VLOOKUP(F242,'Reference data SID'!L:O,4,FALSE),"")</f>
        <v/>
      </c>
      <c r="K242" s="50"/>
      <c r="L242" s="50"/>
      <c r="M242" s="50"/>
      <c r="N242" s="50"/>
      <c r="O242" s="50"/>
      <c r="P242" s="50"/>
      <c r="Q242" s="50"/>
      <c r="R242" s="50"/>
      <c r="S242" s="50"/>
      <c r="T242" s="73" t="str">
        <f t="shared" ca="1" si="52"/>
        <v/>
      </c>
      <c r="U242" s="65" t="str">
        <f>IF(LEN(D242)=0,"",SUMIFS('1.(Optional) tonnage per use'!O$6:O$503,'1.(Optional) tonnage per use'!$G$6:$G$503,CONCATENATE(D242,F242),'1.(Optional) tonnage per use'!$N$6:$N$503,K242))</f>
        <v/>
      </c>
      <c r="V242" s="47" t="str">
        <f>IF(LEN(D242)=0,"",SUMIFS('1.(Optional) tonnage per use'!P$6:P$503,'1.(Optional) tonnage per use'!$G$6:$G$503,CONCATENATE(D242,F242),'1.(Optional) tonnage per use'!$N$6:$N$503,K242))</f>
        <v/>
      </c>
      <c r="W242" s="47" t="str">
        <f>IF(LEN(D242)=0,"",SUMIFS('1.(Optional) tonnage per use'!Q$6:Q$503,'1.(Optional) tonnage per use'!$G$6:$G$503,CONCATENATE(D242,F242),'1.(Optional) tonnage per use'!$N$6:$N$503,K242))</f>
        <v/>
      </c>
      <c r="X242" s="117" t="str">
        <f>_xlfn.IFNA(VLOOKUP(A242,'Reference data SID'!D:E,2,FALSE),"")</f>
        <v/>
      </c>
      <c r="Y242" s="117" t="str">
        <f t="shared" si="53"/>
        <v>not ok</v>
      </c>
      <c r="Z242" s="117" t="str">
        <f t="shared" si="54"/>
        <v>not ok</v>
      </c>
      <c r="AA242" s="117" t="str">
        <f t="shared" si="55"/>
        <v>ok</v>
      </c>
      <c r="AB242" s="117" t="str">
        <f t="shared" si="56"/>
        <v>not ok</v>
      </c>
      <c r="AC242" s="117" t="str">
        <f t="shared" si="57"/>
        <v>_EC</v>
      </c>
      <c r="AD242" s="117" t="str">
        <f t="shared" si="58"/>
        <v>_CAS</v>
      </c>
      <c r="AE242" s="117" t="str">
        <f t="shared" si="59"/>
        <v/>
      </c>
      <c r="AF242" s="117" t="str">
        <f>IF(LEN(A242)&gt;1,IF(COUNTIFS($AE$6:AE$503,LEFT(AE242,250))&gt;1,"Duplicate entry: you have two rows for the same substance and year",""),"")</f>
        <v/>
      </c>
      <c r="AG242" s="117" t="str">
        <f>IF(LEN(A242)&gt;0,IF(ISNUMBER(MATCH(A242,Annex_I_II_entries,0)),"","The Entry name is not within the dropdown list, make sure that you have not copied and pasted overwritting the cell format (with its correponding dropdown list) in column A"),"")</f>
        <v/>
      </c>
      <c r="AH242" s="117" t="str">
        <f t="shared" ca="1" si="60"/>
        <v/>
      </c>
      <c r="AI242" s="117" t="str">
        <f t="shared" ca="1" si="61"/>
        <v/>
      </c>
      <c r="AJ242" s="117" t="str">
        <f t="shared" si="62"/>
        <v/>
      </c>
      <c r="AK242" s="117" t="str">
        <f t="shared" si="63"/>
        <v/>
      </c>
      <c r="AL242" s="117" t="str">
        <f t="shared" si="64"/>
        <v/>
      </c>
      <c r="AM242" s="117" t="str">
        <f t="shared" si="65"/>
        <v/>
      </c>
      <c r="AN242" s="117" t="str">
        <f t="shared" si="66"/>
        <v/>
      </c>
      <c r="AO242" s="117" t="str">
        <f t="shared" si="67"/>
        <v/>
      </c>
      <c r="AP242" s="87"/>
    </row>
    <row r="243" spans="1:42" x14ac:dyDescent="0.2">
      <c r="A243" s="37"/>
      <c r="B243" s="37"/>
      <c r="C243" s="37"/>
      <c r="D243" s="64" t="str">
        <f>_xlfn.IFNA(VLOOKUP(A243,'Reference data SID'!$D$2:$Q$673,14,FALSE),"")</f>
        <v/>
      </c>
      <c r="E243" s="64" t="str">
        <f>_xlfn.IFNA(VLOOKUP(D243,'Reference data SID'!$C$3:$E$673,3,FALSE),"")</f>
        <v/>
      </c>
      <c r="F243" s="64" t="str">
        <f>_xlfn.IFNA(IF(E243=FALSE,D243,IF(ISBLANK(B243),VLOOKUP(C243,'Reference data SID'!$N:$P,3,FALSE),VLOOKUP(B243,'Reference data SID'!$M:$P,4,FALSE))),"")</f>
        <v/>
      </c>
      <c r="G243" s="64" t="str">
        <f t="shared" si="51"/>
        <v/>
      </c>
      <c r="H243" s="38" t="str">
        <f>_xlfn.IFNA(VLOOKUP(F243,'Reference data SID'!L:M,2,FALSE),"")</f>
        <v/>
      </c>
      <c r="I243" s="38" t="str">
        <f>_xlfn.IFNA(VLOOKUP(F243,'Reference data SID'!L:N,3,FALSE),"")</f>
        <v/>
      </c>
      <c r="J243" s="38" t="str">
        <f>_xlfn.IFNA(VLOOKUP(F243,'Reference data SID'!L:O,4,FALSE),"")</f>
        <v/>
      </c>
      <c r="K243" s="50"/>
      <c r="L243" s="50"/>
      <c r="M243" s="50"/>
      <c r="N243" s="50"/>
      <c r="O243" s="50"/>
      <c r="P243" s="50"/>
      <c r="Q243" s="50"/>
      <c r="R243" s="50"/>
      <c r="S243" s="50"/>
      <c r="T243" s="73" t="str">
        <f t="shared" ca="1" si="52"/>
        <v/>
      </c>
      <c r="U243" s="65" t="str">
        <f>IF(LEN(D243)=0,"",SUMIFS('1.(Optional) tonnage per use'!O$6:O$503,'1.(Optional) tonnage per use'!$G$6:$G$503,CONCATENATE(D243,F243),'1.(Optional) tonnage per use'!$N$6:$N$503,K243))</f>
        <v/>
      </c>
      <c r="V243" s="47" t="str">
        <f>IF(LEN(D243)=0,"",SUMIFS('1.(Optional) tonnage per use'!P$6:P$503,'1.(Optional) tonnage per use'!$G$6:$G$503,CONCATENATE(D243,F243),'1.(Optional) tonnage per use'!$N$6:$N$503,K243))</f>
        <v/>
      </c>
      <c r="W243" s="47" t="str">
        <f>IF(LEN(D243)=0,"",SUMIFS('1.(Optional) tonnage per use'!Q$6:Q$503,'1.(Optional) tonnage per use'!$G$6:$G$503,CONCATENATE(D243,F243),'1.(Optional) tonnage per use'!$N$6:$N$503,K243))</f>
        <v/>
      </c>
      <c r="X243" s="117" t="str">
        <f>_xlfn.IFNA(VLOOKUP(A243,'Reference data SID'!D:E,2,FALSE),"")</f>
        <v/>
      </c>
      <c r="Y243" s="117" t="str">
        <f t="shared" si="53"/>
        <v>not ok</v>
      </c>
      <c r="Z243" s="117" t="str">
        <f t="shared" si="54"/>
        <v>not ok</v>
      </c>
      <c r="AA243" s="117" t="str">
        <f t="shared" si="55"/>
        <v>ok</v>
      </c>
      <c r="AB243" s="117" t="str">
        <f t="shared" si="56"/>
        <v>not ok</v>
      </c>
      <c r="AC243" s="117" t="str">
        <f t="shared" si="57"/>
        <v>_EC</v>
      </c>
      <c r="AD243" s="117" t="str">
        <f t="shared" si="58"/>
        <v>_CAS</v>
      </c>
      <c r="AE243" s="117" t="str">
        <f t="shared" si="59"/>
        <v/>
      </c>
      <c r="AF243" s="117" t="str">
        <f>IF(LEN(A243)&gt;1,IF(COUNTIFS($AE$6:AE$503,LEFT(AE243,250))&gt;1,"Duplicate entry: you have two rows for the same substance and year",""),"")</f>
        <v/>
      </c>
      <c r="AG243" s="117" t="str">
        <f>IF(LEN(A243)&gt;0,IF(ISNUMBER(MATCH(A243,Annex_I_II_entries,0)),"","The Entry name is not within the dropdown list, make sure that you have not copied and pasted overwritting the cell format (with its correponding dropdown list) in column A"),"")</f>
        <v/>
      </c>
      <c r="AH243" s="117" t="str">
        <f t="shared" ca="1" si="60"/>
        <v/>
      </c>
      <c r="AI243" s="117" t="str">
        <f t="shared" ca="1" si="61"/>
        <v/>
      </c>
      <c r="AJ243" s="117" t="str">
        <f t="shared" si="62"/>
        <v/>
      </c>
      <c r="AK243" s="117" t="str">
        <f t="shared" si="63"/>
        <v/>
      </c>
      <c r="AL243" s="117" t="str">
        <f t="shared" si="64"/>
        <v/>
      </c>
      <c r="AM243" s="117" t="str">
        <f t="shared" si="65"/>
        <v/>
      </c>
      <c r="AN243" s="117" t="str">
        <f t="shared" si="66"/>
        <v/>
      </c>
      <c r="AO243" s="117" t="str">
        <f t="shared" si="67"/>
        <v/>
      </c>
      <c r="AP243" s="87"/>
    </row>
    <row r="244" spans="1:42" x14ac:dyDescent="0.2">
      <c r="A244" s="37"/>
      <c r="B244" s="37"/>
      <c r="C244" s="37"/>
      <c r="D244" s="64" t="str">
        <f>_xlfn.IFNA(VLOOKUP(A244,'Reference data SID'!$D$2:$Q$673,14,FALSE),"")</f>
        <v/>
      </c>
      <c r="E244" s="64" t="str">
        <f>_xlfn.IFNA(VLOOKUP(D244,'Reference data SID'!$C$3:$E$673,3,FALSE),"")</f>
        <v/>
      </c>
      <c r="F244" s="64" t="str">
        <f>_xlfn.IFNA(IF(E244=FALSE,D244,IF(ISBLANK(B244),VLOOKUP(C244,'Reference data SID'!$N:$P,3,FALSE),VLOOKUP(B244,'Reference data SID'!$M:$P,4,FALSE))),"")</f>
        <v/>
      </c>
      <c r="G244" s="64" t="str">
        <f t="shared" si="51"/>
        <v/>
      </c>
      <c r="H244" s="38" t="str">
        <f>_xlfn.IFNA(VLOOKUP(F244,'Reference data SID'!L:M,2,FALSE),"")</f>
        <v/>
      </c>
      <c r="I244" s="38" t="str">
        <f>_xlfn.IFNA(VLOOKUP(F244,'Reference data SID'!L:N,3,FALSE),"")</f>
        <v/>
      </c>
      <c r="J244" s="38" t="str">
        <f>_xlfn.IFNA(VLOOKUP(F244,'Reference data SID'!L:O,4,FALSE),"")</f>
        <v/>
      </c>
      <c r="K244" s="50"/>
      <c r="L244" s="50"/>
      <c r="M244" s="50"/>
      <c r="N244" s="50"/>
      <c r="O244" s="50"/>
      <c r="P244" s="50"/>
      <c r="Q244" s="50"/>
      <c r="R244" s="50"/>
      <c r="S244" s="50"/>
      <c r="T244" s="73" t="str">
        <f t="shared" ca="1" si="52"/>
        <v/>
      </c>
      <c r="U244" s="65" t="str">
        <f>IF(LEN(D244)=0,"",SUMIFS('1.(Optional) tonnage per use'!O$6:O$503,'1.(Optional) tonnage per use'!$G$6:$G$503,CONCATENATE(D244,F244),'1.(Optional) tonnage per use'!$N$6:$N$503,K244))</f>
        <v/>
      </c>
      <c r="V244" s="47" t="str">
        <f>IF(LEN(D244)=0,"",SUMIFS('1.(Optional) tonnage per use'!P$6:P$503,'1.(Optional) tonnage per use'!$G$6:$G$503,CONCATENATE(D244,F244),'1.(Optional) tonnage per use'!$N$6:$N$503,K244))</f>
        <v/>
      </c>
      <c r="W244" s="47" t="str">
        <f>IF(LEN(D244)=0,"",SUMIFS('1.(Optional) tonnage per use'!Q$6:Q$503,'1.(Optional) tonnage per use'!$G$6:$G$503,CONCATENATE(D244,F244),'1.(Optional) tonnage per use'!$N$6:$N$503,K244))</f>
        <v/>
      </c>
      <c r="X244" s="117" t="str">
        <f>_xlfn.IFNA(VLOOKUP(A244,'Reference data SID'!D:E,2,FALSE),"")</f>
        <v/>
      </c>
      <c r="Y244" s="117" t="str">
        <f t="shared" si="53"/>
        <v>not ok</v>
      </c>
      <c r="Z244" s="117" t="str">
        <f t="shared" si="54"/>
        <v>not ok</v>
      </c>
      <c r="AA244" s="117" t="str">
        <f t="shared" si="55"/>
        <v>ok</v>
      </c>
      <c r="AB244" s="117" t="str">
        <f t="shared" si="56"/>
        <v>not ok</v>
      </c>
      <c r="AC244" s="117" t="str">
        <f t="shared" si="57"/>
        <v>_EC</v>
      </c>
      <c r="AD244" s="117" t="str">
        <f t="shared" si="58"/>
        <v>_CAS</v>
      </c>
      <c r="AE244" s="117" t="str">
        <f t="shared" si="59"/>
        <v/>
      </c>
      <c r="AF244" s="117" t="str">
        <f>IF(LEN(A244)&gt;1,IF(COUNTIFS($AE$6:AE$503,LEFT(AE244,250))&gt;1,"Duplicate entry: you have two rows for the same substance and year",""),"")</f>
        <v/>
      </c>
      <c r="AG244" s="117" t="str">
        <f>IF(LEN(A244)&gt;0,IF(ISNUMBER(MATCH(A244,Annex_I_II_entries,0)),"","The Entry name is not within the dropdown list, make sure that you have not copied and pasted overwritting the cell format (with its correponding dropdown list) in column A"),"")</f>
        <v/>
      </c>
      <c r="AH244" s="117" t="str">
        <f t="shared" ca="1" si="60"/>
        <v/>
      </c>
      <c r="AI244" s="117" t="str">
        <f t="shared" ca="1" si="61"/>
        <v/>
      </c>
      <c r="AJ244" s="117" t="str">
        <f t="shared" si="62"/>
        <v/>
      </c>
      <c r="AK244" s="117" t="str">
        <f t="shared" si="63"/>
        <v/>
      </c>
      <c r="AL244" s="117" t="str">
        <f t="shared" si="64"/>
        <v/>
      </c>
      <c r="AM244" s="117" t="str">
        <f t="shared" si="65"/>
        <v/>
      </c>
      <c r="AN244" s="117" t="str">
        <f t="shared" si="66"/>
        <v/>
      </c>
      <c r="AO244" s="117" t="str">
        <f t="shared" si="67"/>
        <v/>
      </c>
      <c r="AP244" s="87"/>
    </row>
    <row r="245" spans="1:42" x14ac:dyDescent="0.2">
      <c r="A245" s="37"/>
      <c r="B245" s="37"/>
      <c r="C245" s="37"/>
      <c r="D245" s="64" t="str">
        <f>_xlfn.IFNA(VLOOKUP(A245,'Reference data SID'!$D$2:$Q$673,14,FALSE),"")</f>
        <v/>
      </c>
      <c r="E245" s="64" t="str">
        <f>_xlfn.IFNA(VLOOKUP(D245,'Reference data SID'!$C$3:$E$673,3,FALSE),"")</f>
        <v/>
      </c>
      <c r="F245" s="64" t="str">
        <f>_xlfn.IFNA(IF(E245=FALSE,D245,IF(ISBLANK(B245),VLOOKUP(C245,'Reference data SID'!$N:$P,3,FALSE),VLOOKUP(B245,'Reference data SID'!$M:$P,4,FALSE))),"")</f>
        <v/>
      </c>
      <c r="G245" s="64" t="str">
        <f t="shared" si="51"/>
        <v/>
      </c>
      <c r="H245" s="38" t="str">
        <f>_xlfn.IFNA(VLOOKUP(F245,'Reference data SID'!L:M,2,FALSE),"")</f>
        <v/>
      </c>
      <c r="I245" s="38" t="str">
        <f>_xlfn.IFNA(VLOOKUP(F245,'Reference data SID'!L:N,3,FALSE),"")</f>
        <v/>
      </c>
      <c r="J245" s="38" t="str">
        <f>_xlfn.IFNA(VLOOKUP(F245,'Reference data SID'!L:O,4,FALSE),"")</f>
        <v/>
      </c>
      <c r="K245" s="50"/>
      <c r="L245" s="50"/>
      <c r="M245" s="50"/>
      <c r="N245" s="50"/>
      <c r="O245" s="50"/>
      <c r="P245" s="50"/>
      <c r="Q245" s="50"/>
      <c r="R245" s="50"/>
      <c r="S245" s="50"/>
      <c r="T245" s="73" t="str">
        <f t="shared" ca="1" si="52"/>
        <v/>
      </c>
      <c r="U245" s="65" t="str">
        <f>IF(LEN(D245)=0,"",SUMIFS('1.(Optional) tonnage per use'!O$6:O$503,'1.(Optional) tonnage per use'!$G$6:$G$503,CONCATENATE(D245,F245),'1.(Optional) tonnage per use'!$N$6:$N$503,K245))</f>
        <v/>
      </c>
      <c r="V245" s="47" t="str">
        <f>IF(LEN(D245)=0,"",SUMIFS('1.(Optional) tonnage per use'!P$6:P$503,'1.(Optional) tonnage per use'!$G$6:$G$503,CONCATENATE(D245,F245),'1.(Optional) tonnage per use'!$N$6:$N$503,K245))</f>
        <v/>
      </c>
      <c r="W245" s="47" t="str">
        <f>IF(LEN(D245)=0,"",SUMIFS('1.(Optional) tonnage per use'!Q$6:Q$503,'1.(Optional) tonnage per use'!$G$6:$G$503,CONCATENATE(D245,F245),'1.(Optional) tonnage per use'!$N$6:$N$503,K245))</f>
        <v/>
      </c>
      <c r="X245" s="117" t="str">
        <f>_xlfn.IFNA(VLOOKUP(A245,'Reference data SID'!D:E,2,FALSE),"")</f>
        <v/>
      </c>
      <c r="Y245" s="117" t="str">
        <f t="shared" si="53"/>
        <v>not ok</v>
      </c>
      <c r="Z245" s="117" t="str">
        <f t="shared" si="54"/>
        <v>not ok</v>
      </c>
      <c r="AA245" s="117" t="str">
        <f t="shared" si="55"/>
        <v>ok</v>
      </c>
      <c r="AB245" s="117" t="str">
        <f t="shared" si="56"/>
        <v>not ok</v>
      </c>
      <c r="AC245" s="117" t="str">
        <f t="shared" si="57"/>
        <v>_EC</v>
      </c>
      <c r="AD245" s="117" t="str">
        <f t="shared" si="58"/>
        <v>_CAS</v>
      </c>
      <c r="AE245" s="117" t="str">
        <f t="shared" si="59"/>
        <v/>
      </c>
      <c r="AF245" s="117" t="str">
        <f>IF(LEN(A245)&gt;1,IF(COUNTIFS($AE$6:AE$503,LEFT(AE245,250))&gt;1,"Duplicate entry: you have two rows for the same substance and year",""),"")</f>
        <v/>
      </c>
      <c r="AG245" s="117" t="str">
        <f>IF(LEN(A245)&gt;0,IF(ISNUMBER(MATCH(A245,Annex_I_II_entries,0)),"","The Entry name is not within the dropdown list, make sure that you have not copied and pasted overwritting the cell format (with its correponding dropdown list) in column A"),"")</f>
        <v/>
      </c>
      <c r="AH245" s="117" t="str">
        <f t="shared" ca="1" si="60"/>
        <v/>
      </c>
      <c r="AI245" s="117" t="str">
        <f t="shared" ca="1" si="61"/>
        <v/>
      </c>
      <c r="AJ245" s="117" t="str">
        <f t="shared" si="62"/>
        <v/>
      </c>
      <c r="AK245" s="117" t="str">
        <f t="shared" si="63"/>
        <v/>
      </c>
      <c r="AL245" s="117" t="str">
        <f t="shared" si="64"/>
        <v/>
      </c>
      <c r="AM245" s="117" t="str">
        <f t="shared" si="65"/>
        <v/>
      </c>
      <c r="AN245" s="117" t="str">
        <f t="shared" si="66"/>
        <v/>
      </c>
      <c r="AO245" s="117" t="str">
        <f t="shared" si="67"/>
        <v/>
      </c>
      <c r="AP245" s="87"/>
    </row>
    <row r="246" spans="1:42" x14ac:dyDescent="0.2">
      <c r="A246" s="37"/>
      <c r="B246" s="37"/>
      <c r="C246" s="37"/>
      <c r="D246" s="64" t="str">
        <f>_xlfn.IFNA(VLOOKUP(A246,'Reference data SID'!$D$2:$Q$673,14,FALSE),"")</f>
        <v/>
      </c>
      <c r="E246" s="64" t="str">
        <f>_xlfn.IFNA(VLOOKUP(D246,'Reference data SID'!$C$3:$E$673,3,FALSE),"")</f>
        <v/>
      </c>
      <c r="F246" s="64" t="str">
        <f>_xlfn.IFNA(IF(E246=FALSE,D246,IF(ISBLANK(B246),VLOOKUP(C246,'Reference data SID'!$N:$P,3,FALSE),VLOOKUP(B246,'Reference data SID'!$M:$P,4,FALSE))),"")</f>
        <v/>
      </c>
      <c r="G246" s="64" t="str">
        <f t="shared" si="51"/>
        <v/>
      </c>
      <c r="H246" s="38" t="str">
        <f>_xlfn.IFNA(VLOOKUP(F246,'Reference data SID'!L:M,2,FALSE),"")</f>
        <v/>
      </c>
      <c r="I246" s="38" t="str">
        <f>_xlfn.IFNA(VLOOKUP(F246,'Reference data SID'!L:N,3,FALSE),"")</f>
        <v/>
      </c>
      <c r="J246" s="38" t="str">
        <f>_xlfn.IFNA(VLOOKUP(F246,'Reference data SID'!L:O,4,FALSE),"")</f>
        <v/>
      </c>
      <c r="K246" s="50"/>
      <c r="L246" s="50"/>
      <c r="M246" s="50"/>
      <c r="N246" s="50"/>
      <c r="O246" s="50"/>
      <c r="P246" s="50"/>
      <c r="Q246" s="50"/>
      <c r="R246" s="50"/>
      <c r="S246" s="50"/>
      <c r="T246" s="73" t="str">
        <f t="shared" ca="1" si="52"/>
        <v/>
      </c>
      <c r="U246" s="65" t="str">
        <f>IF(LEN(D246)=0,"",SUMIFS('1.(Optional) tonnage per use'!O$6:O$503,'1.(Optional) tonnage per use'!$G$6:$G$503,CONCATENATE(D246,F246),'1.(Optional) tonnage per use'!$N$6:$N$503,K246))</f>
        <v/>
      </c>
      <c r="V246" s="47" t="str">
        <f>IF(LEN(D246)=0,"",SUMIFS('1.(Optional) tonnage per use'!P$6:P$503,'1.(Optional) tonnage per use'!$G$6:$G$503,CONCATENATE(D246,F246),'1.(Optional) tonnage per use'!$N$6:$N$503,K246))</f>
        <v/>
      </c>
      <c r="W246" s="47" t="str">
        <f>IF(LEN(D246)=0,"",SUMIFS('1.(Optional) tonnage per use'!Q$6:Q$503,'1.(Optional) tonnage per use'!$G$6:$G$503,CONCATENATE(D246,F246),'1.(Optional) tonnage per use'!$N$6:$N$503,K246))</f>
        <v/>
      </c>
      <c r="X246" s="117" t="str">
        <f>_xlfn.IFNA(VLOOKUP(A246,'Reference data SID'!D:E,2,FALSE),"")</f>
        <v/>
      </c>
      <c r="Y246" s="117" t="str">
        <f t="shared" si="53"/>
        <v>not ok</v>
      </c>
      <c r="Z246" s="117" t="str">
        <f t="shared" si="54"/>
        <v>not ok</v>
      </c>
      <c r="AA246" s="117" t="str">
        <f t="shared" si="55"/>
        <v>ok</v>
      </c>
      <c r="AB246" s="117" t="str">
        <f t="shared" si="56"/>
        <v>not ok</v>
      </c>
      <c r="AC246" s="117" t="str">
        <f t="shared" si="57"/>
        <v>_EC</v>
      </c>
      <c r="AD246" s="117" t="str">
        <f t="shared" si="58"/>
        <v>_CAS</v>
      </c>
      <c r="AE246" s="117" t="str">
        <f t="shared" si="59"/>
        <v/>
      </c>
      <c r="AF246" s="117" t="str">
        <f>IF(LEN(A246)&gt;1,IF(COUNTIFS($AE$6:AE$503,LEFT(AE246,250))&gt;1,"Duplicate entry: you have two rows for the same substance and year",""),"")</f>
        <v/>
      </c>
      <c r="AG246" s="117" t="str">
        <f>IF(LEN(A246)&gt;0,IF(ISNUMBER(MATCH(A246,Annex_I_II_entries,0)),"","The Entry name is not within the dropdown list, make sure that you have not copied and pasted overwritting the cell format (with its correponding dropdown list) in column A"),"")</f>
        <v/>
      </c>
      <c r="AH246" s="117" t="str">
        <f t="shared" ca="1" si="60"/>
        <v/>
      </c>
      <c r="AI246" s="117" t="str">
        <f t="shared" ca="1" si="61"/>
        <v/>
      </c>
      <c r="AJ246" s="117" t="str">
        <f t="shared" si="62"/>
        <v/>
      </c>
      <c r="AK246" s="117" t="str">
        <f t="shared" si="63"/>
        <v/>
      </c>
      <c r="AL246" s="117" t="str">
        <f t="shared" si="64"/>
        <v/>
      </c>
      <c r="AM246" s="117" t="str">
        <f t="shared" si="65"/>
        <v/>
      </c>
      <c r="AN246" s="117" t="str">
        <f t="shared" si="66"/>
        <v/>
      </c>
      <c r="AO246" s="117" t="str">
        <f t="shared" si="67"/>
        <v/>
      </c>
      <c r="AP246" s="87"/>
    </row>
    <row r="247" spans="1:42" x14ac:dyDescent="0.2">
      <c r="A247" s="37"/>
      <c r="B247" s="37"/>
      <c r="C247" s="37"/>
      <c r="D247" s="64" t="str">
        <f>_xlfn.IFNA(VLOOKUP(A247,'Reference data SID'!$D$2:$Q$673,14,FALSE),"")</f>
        <v/>
      </c>
      <c r="E247" s="64" t="str">
        <f>_xlfn.IFNA(VLOOKUP(D247,'Reference data SID'!$C$3:$E$673,3,FALSE),"")</f>
        <v/>
      </c>
      <c r="F247" s="64" t="str">
        <f>_xlfn.IFNA(IF(E247=FALSE,D247,IF(ISBLANK(B247),VLOOKUP(C247,'Reference data SID'!$N:$P,3,FALSE),VLOOKUP(B247,'Reference data SID'!$M:$P,4,FALSE))),"")</f>
        <v/>
      </c>
      <c r="G247" s="64" t="str">
        <f t="shared" si="51"/>
        <v/>
      </c>
      <c r="H247" s="38" t="str">
        <f>_xlfn.IFNA(VLOOKUP(F247,'Reference data SID'!L:M,2,FALSE),"")</f>
        <v/>
      </c>
      <c r="I247" s="38" t="str">
        <f>_xlfn.IFNA(VLOOKUP(F247,'Reference data SID'!L:N,3,FALSE),"")</f>
        <v/>
      </c>
      <c r="J247" s="38" t="str">
        <f>_xlfn.IFNA(VLOOKUP(F247,'Reference data SID'!L:O,4,FALSE),"")</f>
        <v/>
      </c>
      <c r="K247" s="50"/>
      <c r="L247" s="50"/>
      <c r="M247" s="50"/>
      <c r="N247" s="50"/>
      <c r="O247" s="50"/>
      <c r="P247" s="50"/>
      <c r="Q247" s="50"/>
      <c r="R247" s="50"/>
      <c r="S247" s="50"/>
      <c r="T247" s="73" t="str">
        <f t="shared" ca="1" si="52"/>
        <v/>
      </c>
      <c r="U247" s="65" t="str">
        <f>IF(LEN(D247)=0,"",SUMIFS('1.(Optional) tonnage per use'!O$6:O$503,'1.(Optional) tonnage per use'!$G$6:$G$503,CONCATENATE(D247,F247),'1.(Optional) tonnage per use'!$N$6:$N$503,K247))</f>
        <v/>
      </c>
      <c r="V247" s="47" t="str">
        <f>IF(LEN(D247)=0,"",SUMIFS('1.(Optional) tonnage per use'!P$6:P$503,'1.(Optional) tonnage per use'!$G$6:$G$503,CONCATENATE(D247,F247),'1.(Optional) tonnage per use'!$N$6:$N$503,K247))</f>
        <v/>
      </c>
      <c r="W247" s="47" t="str">
        <f>IF(LEN(D247)=0,"",SUMIFS('1.(Optional) tonnage per use'!Q$6:Q$503,'1.(Optional) tonnage per use'!$G$6:$G$503,CONCATENATE(D247,F247),'1.(Optional) tonnage per use'!$N$6:$N$503,K247))</f>
        <v/>
      </c>
      <c r="X247" s="117" t="str">
        <f>_xlfn.IFNA(VLOOKUP(A247,'Reference data SID'!D:E,2,FALSE),"")</f>
        <v/>
      </c>
      <c r="Y247" s="117" t="str">
        <f t="shared" si="53"/>
        <v>not ok</v>
      </c>
      <c r="Z247" s="117" t="str">
        <f t="shared" si="54"/>
        <v>not ok</v>
      </c>
      <c r="AA247" s="117" t="str">
        <f t="shared" si="55"/>
        <v>ok</v>
      </c>
      <c r="AB247" s="117" t="str">
        <f t="shared" si="56"/>
        <v>not ok</v>
      </c>
      <c r="AC247" s="117" t="str">
        <f t="shared" si="57"/>
        <v>_EC</v>
      </c>
      <c r="AD247" s="117" t="str">
        <f t="shared" si="58"/>
        <v>_CAS</v>
      </c>
      <c r="AE247" s="117" t="str">
        <f t="shared" si="59"/>
        <v/>
      </c>
      <c r="AF247" s="117" t="str">
        <f>IF(LEN(A247)&gt;1,IF(COUNTIFS($AE$6:AE$503,LEFT(AE247,250))&gt;1,"Duplicate entry: you have two rows for the same substance and year",""),"")</f>
        <v/>
      </c>
      <c r="AG247" s="117" t="str">
        <f>IF(LEN(A247)&gt;0,IF(ISNUMBER(MATCH(A247,Annex_I_II_entries,0)),"","The Entry name is not within the dropdown list, make sure that you have not copied and pasted overwritting the cell format (with its correponding dropdown list) in column A"),"")</f>
        <v/>
      </c>
      <c r="AH247" s="117" t="str">
        <f t="shared" ca="1" si="60"/>
        <v/>
      </c>
      <c r="AI247" s="117" t="str">
        <f t="shared" ca="1" si="61"/>
        <v/>
      </c>
      <c r="AJ247" s="117" t="str">
        <f t="shared" si="62"/>
        <v/>
      </c>
      <c r="AK247" s="117" t="str">
        <f t="shared" si="63"/>
        <v/>
      </c>
      <c r="AL247" s="117" t="str">
        <f t="shared" si="64"/>
        <v/>
      </c>
      <c r="AM247" s="117" t="str">
        <f t="shared" si="65"/>
        <v/>
      </c>
      <c r="AN247" s="117" t="str">
        <f t="shared" si="66"/>
        <v/>
      </c>
      <c r="AO247" s="117" t="str">
        <f t="shared" si="67"/>
        <v/>
      </c>
      <c r="AP247" s="87"/>
    </row>
    <row r="248" spans="1:42" x14ac:dyDescent="0.2">
      <c r="A248" s="37"/>
      <c r="B248" s="37"/>
      <c r="C248" s="37"/>
      <c r="D248" s="64" t="str">
        <f>_xlfn.IFNA(VLOOKUP(A248,'Reference data SID'!$D$2:$Q$673,14,FALSE),"")</f>
        <v/>
      </c>
      <c r="E248" s="64" t="str">
        <f>_xlfn.IFNA(VLOOKUP(D248,'Reference data SID'!$C$3:$E$673,3,FALSE),"")</f>
        <v/>
      </c>
      <c r="F248" s="64" t="str">
        <f>_xlfn.IFNA(IF(E248=FALSE,D248,IF(ISBLANK(B248),VLOOKUP(C248,'Reference data SID'!$N:$P,3,FALSE),VLOOKUP(B248,'Reference data SID'!$M:$P,4,FALSE))),"")</f>
        <v/>
      </c>
      <c r="G248" s="64" t="str">
        <f t="shared" si="51"/>
        <v/>
      </c>
      <c r="H248" s="38" t="str">
        <f>_xlfn.IFNA(VLOOKUP(F248,'Reference data SID'!L:M,2,FALSE),"")</f>
        <v/>
      </c>
      <c r="I248" s="38" t="str">
        <f>_xlfn.IFNA(VLOOKUP(F248,'Reference data SID'!L:N,3,FALSE),"")</f>
        <v/>
      </c>
      <c r="J248" s="38" t="str">
        <f>_xlfn.IFNA(VLOOKUP(F248,'Reference data SID'!L:O,4,FALSE),"")</f>
        <v/>
      </c>
      <c r="K248" s="50"/>
      <c r="L248" s="50"/>
      <c r="M248" s="50"/>
      <c r="N248" s="50"/>
      <c r="O248" s="50"/>
      <c r="P248" s="50"/>
      <c r="Q248" s="50"/>
      <c r="R248" s="50"/>
      <c r="S248" s="50"/>
      <c r="T248" s="73" t="str">
        <f t="shared" ca="1" si="52"/>
        <v/>
      </c>
      <c r="U248" s="65" t="str">
        <f>IF(LEN(D248)=0,"",SUMIFS('1.(Optional) tonnage per use'!O$6:O$503,'1.(Optional) tonnage per use'!$G$6:$G$503,CONCATENATE(D248,F248),'1.(Optional) tonnage per use'!$N$6:$N$503,K248))</f>
        <v/>
      </c>
      <c r="V248" s="47" t="str">
        <f>IF(LEN(D248)=0,"",SUMIFS('1.(Optional) tonnage per use'!P$6:P$503,'1.(Optional) tonnage per use'!$G$6:$G$503,CONCATENATE(D248,F248),'1.(Optional) tonnage per use'!$N$6:$N$503,K248))</f>
        <v/>
      </c>
      <c r="W248" s="47" t="str">
        <f>IF(LEN(D248)=0,"",SUMIFS('1.(Optional) tonnage per use'!Q$6:Q$503,'1.(Optional) tonnage per use'!$G$6:$G$503,CONCATENATE(D248,F248),'1.(Optional) tonnage per use'!$N$6:$N$503,K248))</f>
        <v/>
      </c>
      <c r="X248" s="117" t="str">
        <f>_xlfn.IFNA(VLOOKUP(A248,'Reference data SID'!D:E,2,FALSE),"")</f>
        <v/>
      </c>
      <c r="Y248" s="117" t="str">
        <f t="shared" si="53"/>
        <v>not ok</v>
      </c>
      <c r="Z248" s="117" t="str">
        <f t="shared" si="54"/>
        <v>not ok</v>
      </c>
      <c r="AA248" s="117" t="str">
        <f t="shared" si="55"/>
        <v>ok</v>
      </c>
      <c r="AB248" s="117" t="str">
        <f t="shared" si="56"/>
        <v>not ok</v>
      </c>
      <c r="AC248" s="117" t="str">
        <f t="shared" si="57"/>
        <v>_EC</v>
      </c>
      <c r="AD248" s="117" t="str">
        <f t="shared" si="58"/>
        <v>_CAS</v>
      </c>
      <c r="AE248" s="117" t="str">
        <f t="shared" si="59"/>
        <v/>
      </c>
      <c r="AF248" s="117" t="str">
        <f>IF(LEN(A248)&gt;1,IF(COUNTIFS($AE$6:AE$503,LEFT(AE248,250))&gt;1,"Duplicate entry: you have two rows for the same substance and year",""),"")</f>
        <v/>
      </c>
      <c r="AG248" s="117" t="str">
        <f>IF(LEN(A248)&gt;0,IF(ISNUMBER(MATCH(A248,Annex_I_II_entries,0)),"","The Entry name is not within the dropdown list, make sure that you have not copied and pasted overwritting the cell format (with its correponding dropdown list) in column A"),"")</f>
        <v/>
      </c>
      <c r="AH248" s="117" t="str">
        <f t="shared" ca="1" si="60"/>
        <v/>
      </c>
      <c r="AI248" s="117" t="str">
        <f t="shared" ca="1" si="61"/>
        <v/>
      </c>
      <c r="AJ248" s="117" t="str">
        <f t="shared" si="62"/>
        <v/>
      </c>
      <c r="AK248" s="117" t="str">
        <f t="shared" si="63"/>
        <v/>
      </c>
      <c r="AL248" s="117" t="str">
        <f t="shared" si="64"/>
        <v/>
      </c>
      <c r="AM248" s="117" t="str">
        <f t="shared" si="65"/>
        <v/>
      </c>
      <c r="AN248" s="117" t="str">
        <f t="shared" si="66"/>
        <v/>
      </c>
      <c r="AO248" s="117" t="str">
        <f t="shared" si="67"/>
        <v/>
      </c>
      <c r="AP248" s="87"/>
    </row>
    <row r="249" spans="1:42" x14ac:dyDescent="0.2">
      <c r="A249" s="37"/>
      <c r="B249" s="37"/>
      <c r="C249" s="37"/>
      <c r="D249" s="64" t="str">
        <f>_xlfn.IFNA(VLOOKUP(A249,'Reference data SID'!$D$2:$Q$673,14,FALSE),"")</f>
        <v/>
      </c>
      <c r="E249" s="64" t="str">
        <f>_xlfn.IFNA(VLOOKUP(D249,'Reference data SID'!$C$3:$E$673,3,FALSE),"")</f>
        <v/>
      </c>
      <c r="F249" s="64" t="str">
        <f>_xlfn.IFNA(IF(E249=FALSE,D249,IF(ISBLANK(B249),VLOOKUP(C249,'Reference data SID'!$N:$P,3,FALSE),VLOOKUP(B249,'Reference data SID'!$M:$P,4,FALSE))),"")</f>
        <v/>
      </c>
      <c r="G249" s="64" t="str">
        <f t="shared" si="51"/>
        <v/>
      </c>
      <c r="H249" s="38" t="str">
        <f>_xlfn.IFNA(VLOOKUP(F249,'Reference data SID'!L:M,2,FALSE),"")</f>
        <v/>
      </c>
      <c r="I249" s="38" t="str">
        <f>_xlfn.IFNA(VLOOKUP(F249,'Reference data SID'!L:N,3,FALSE),"")</f>
        <v/>
      </c>
      <c r="J249" s="38" t="str">
        <f>_xlfn.IFNA(VLOOKUP(F249,'Reference data SID'!L:O,4,FALSE),"")</f>
        <v/>
      </c>
      <c r="K249" s="50"/>
      <c r="L249" s="50"/>
      <c r="M249" s="50"/>
      <c r="N249" s="50"/>
      <c r="O249" s="50"/>
      <c r="P249" s="50"/>
      <c r="Q249" s="50"/>
      <c r="R249" s="50"/>
      <c r="S249" s="50"/>
      <c r="T249" s="73" t="str">
        <f t="shared" ca="1" si="52"/>
        <v/>
      </c>
      <c r="U249" s="65" t="str">
        <f>IF(LEN(D249)=0,"",SUMIFS('1.(Optional) tonnage per use'!O$6:O$503,'1.(Optional) tonnage per use'!$G$6:$G$503,CONCATENATE(D249,F249),'1.(Optional) tonnage per use'!$N$6:$N$503,K249))</f>
        <v/>
      </c>
      <c r="V249" s="47" t="str">
        <f>IF(LEN(D249)=0,"",SUMIFS('1.(Optional) tonnage per use'!P$6:P$503,'1.(Optional) tonnage per use'!$G$6:$G$503,CONCATENATE(D249,F249),'1.(Optional) tonnage per use'!$N$6:$N$503,K249))</f>
        <v/>
      </c>
      <c r="W249" s="47" t="str">
        <f>IF(LEN(D249)=0,"",SUMIFS('1.(Optional) tonnage per use'!Q$6:Q$503,'1.(Optional) tonnage per use'!$G$6:$G$503,CONCATENATE(D249,F249),'1.(Optional) tonnage per use'!$N$6:$N$503,K249))</f>
        <v/>
      </c>
      <c r="X249" s="117" t="str">
        <f>_xlfn.IFNA(VLOOKUP(A249,'Reference data SID'!D:E,2,FALSE),"")</f>
        <v/>
      </c>
      <c r="Y249" s="117" t="str">
        <f t="shared" si="53"/>
        <v>not ok</v>
      </c>
      <c r="Z249" s="117" t="str">
        <f t="shared" si="54"/>
        <v>not ok</v>
      </c>
      <c r="AA249" s="117" t="str">
        <f t="shared" si="55"/>
        <v>ok</v>
      </c>
      <c r="AB249" s="117" t="str">
        <f t="shared" si="56"/>
        <v>not ok</v>
      </c>
      <c r="AC249" s="117" t="str">
        <f t="shared" si="57"/>
        <v>_EC</v>
      </c>
      <c r="AD249" s="117" t="str">
        <f t="shared" si="58"/>
        <v>_CAS</v>
      </c>
      <c r="AE249" s="117" t="str">
        <f t="shared" si="59"/>
        <v/>
      </c>
      <c r="AF249" s="117" t="str">
        <f>IF(LEN(A249)&gt;1,IF(COUNTIFS($AE$6:AE$503,LEFT(AE249,250))&gt;1,"Duplicate entry: you have two rows for the same substance and year",""),"")</f>
        <v/>
      </c>
      <c r="AG249" s="117" t="str">
        <f>IF(LEN(A249)&gt;0,IF(ISNUMBER(MATCH(A249,Annex_I_II_entries,0)),"","The Entry name is not within the dropdown list, make sure that you have not copied and pasted overwritting the cell format (with its correponding dropdown list) in column A"),"")</f>
        <v/>
      </c>
      <c r="AH249" s="117" t="str">
        <f t="shared" ca="1" si="60"/>
        <v/>
      </c>
      <c r="AI249" s="117" t="str">
        <f t="shared" ca="1" si="61"/>
        <v/>
      </c>
      <c r="AJ249" s="117" t="str">
        <f t="shared" si="62"/>
        <v/>
      </c>
      <c r="AK249" s="117" t="str">
        <f t="shared" si="63"/>
        <v/>
      </c>
      <c r="AL249" s="117" t="str">
        <f t="shared" si="64"/>
        <v/>
      </c>
      <c r="AM249" s="117" t="str">
        <f t="shared" si="65"/>
        <v/>
      </c>
      <c r="AN249" s="117" t="str">
        <f t="shared" si="66"/>
        <v/>
      </c>
      <c r="AO249" s="117" t="str">
        <f t="shared" si="67"/>
        <v/>
      </c>
      <c r="AP249" s="87"/>
    </row>
    <row r="250" spans="1:42" x14ac:dyDescent="0.2">
      <c r="A250" s="37"/>
      <c r="B250" s="37"/>
      <c r="C250" s="37"/>
      <c r="D250" s="64" t="str">
        <f>_xlfn.IFNA(VLOOKUP(A250,'Reference data SID'!$D$2:$Q$673,14,FALSE),"")</f>
        <v/>
      </c>
      <c r="E250" s="64" t="str">
        <f>_xlfn.IFNA(VLOOKUP(D250,'Reference data SID'!$C$3:$E$673,3,FALSE),"")</f>
        <v/>
      </c>
      <c r="F250" s="64" t="str">
        <f>_xlfn.IFNA(IF(E250=FALSE,D250,IF(ISBLANK(B250),VLOOKUP(C250,'Reference data SID'!$N:$P,3,FALSE),VLOOKUP(B250,'Reference data SID'!$M:$P,4,FALSE))),"")</f>
        <v/>
      </c>
      <c r="G250" s="64" t="str">
        <f t="shared" si="51"/>
        <v/>
      </c>
      <c r="H250" s="38" t="str">
        <f>_xlfn.IFNA(VLOOKUP(F250,'Reference data SID'!L:M,2,FALSE),"")</f>
        <v/>
      </c>
      <c r="I250" s="38" t="str">
        <f>_xlfn.IFNA(VLOOKUP(F250,'Reference data SID'!L:N,3,FALSE),"")</f>
        <v/>
      </c>
      <c r="J250" s="38" t="str">
        <f>_xlfn.IFNA(VLOOKUP(F250,'Reference data SID'!L:O,4,FALSE),"")</f>
        <v/>
      </c>
      <c r="K250" s="50"/>
      <c r="L250" s="50"/>
      <c r="M250" s="50"/>
      <c r="N250" s="50"/>
      <c r="O250" s="50"/>
      <c r="P250" s="50"/>
      <c r="Q250" s="50"/>
      <c r="R250" s="50"/>
      <c r="S250" s="50"/>
      <c r="T250" s="73" t="str">
        <f t="shared" ca="1" si="52"/>
        <v/>
      </c>
      <c r="U250" s="65" t="str">
        <f>IF(LEN(D250)=0,"",SUMIFS('1.(Optional) tonnage per use'!O$6:O$503,'1.(Optional) tonnage per use'!$G$6:$G$503,CONCATENATE(D250,F250),'1.(Optional) tonnage per use'!$N$6:$N$503,K250))</f>
        <v/>
      </c>
      <c r="V250" s="47" t="str">
        <f>IF(LEN(D250)=0,"",SUMIFS('1.(Optional) tonnage per use'!P$6:P$503,'1.(Optional) tonnage per use'!$G$6:$G$503,CONCATENATE(D250,F250),'1.(Optional) tonnage per use'!$N$6:$N$503,K250))</f>
        <v/>
      </c>
      <c r="W250" s="47" t="str">
        <f>IF(LEN(D250)=0,"",SUMIFS('1.(Optional) tonnage per use'!Q$6:Q$503,'1.(Optional) tonnage per use'!$G$6:$G$503,CONCATENATE(D250,F250),'1.(Optional) tonnage per use'!$N$6:$N$503,K250))</f>
        <v/>
      </c>
      <c r="X250" s="117" t="str">
        <f>_xlfn.IFNA(VLOOKUP(A250,'Reference data SID'!D:E,2,FALSE),"")</f>
        <v/>
      </c>
      <c r="Y250" s="117" t="str">
        <f t="shared" si="53"/>
        <v>not ok</v>
      </c>
      <c r="Z250" s="117" t="str">
        <f t="shared" si="54"/>
        <v>not ok</v>
      </c>
      <c r="AA250" s="117" t="str">
        <f t="shared" si="55"/>
        <v>ok</v>
      </c>
      <c r="AB250" s="117" t="str">
        <f t="shared" si="56"/>
        <v>not ok</v>
      </c>
      <c r="AC250" s="117" t="str">
        <f t="shared" si="57"/>
        <v>_EC</v>
      </c>
      <c r="AD250" s="117" t="str">
        <f t="shared" si="58"/>
        <v>_CAS</v>
      </c>
      <c r="AE250" s="117" t="str">
        <f t="shared" si="59"/>
        <v/>
      </c>
      <c r="AF250" s="117" t="str">
        <f>IF(LEN(A250)&gt;1,IF(COUNTIFS($AE$6:AE$503,LEFT(AE250,250))&gt;1,"Duplicate entry: you have two rows for the same substance and year",""),"")</f>
        <v/>
      </c>
      <c r="AG250" s="117" t="str">
        <f>IF(LEN(A250)&gt;0,IF(ISNUMBER(MATCH(A250,Annex_I_II_entries,0)),"","The Entry name is not within the dropdown list, make sure that you have not copied and pasted overwritting the cell format (with its correponding dropdown list) in column A"),"")</f>
        <v/>
      </c>
      <c r="AH250" s="117" t="str">
        <f t="shared" ca="1" si="60"/>
        <v/>
      </c>
      <c r="AI250" s="117" t="str">
        <f t="shared" ca="1" si="61"/>
        <v/>
      </c>
      <c r="AJ250" s="117" t="str">
        <f t="shared" si="62"/>
        <v/>
      </c>
      <c r="AK250" s="117" t="str">
        <f t="shared" si="63"/>
        <v/>
      </c>
      <c r="AL250" s="117" t="str">
        <f t="shared" si="64"/>
        <v/>
      </c>
      <c r="AM250" s="117" t="str">
        <f t="shared" si="65"/>
        <v/>
      </c>
      <c r="AN250" s="117" t="str">
        <f t="shared" si="66"/>
        <v/>
      </c>
      <c r="AO250" s="117" t="str">
        <f t="shared" si="67"/>
        <v/>
      </c>
      <c r="AP250" s="87"/>
    </row>
    <row r="251" spans="1:42" x14ac:dyDescent="0.2">
      <c r="A251" s="37"/>
      <c r="B251" s="37"/>
      <c r="C251" s="37"/>
      <c r="D251" s="64" t="str">
        <f>_xlfn.IFNA(VLOOKUP(A251,'Reference data SID'!$D$2:$Q$673,14,FALSE),"")</f>
        <v/>
      </c>
      <c r="E251" s="64" t="str">
        <f>_xlfn.IFNA(VLOOKUP(D251,'Reference data SID'!$C$3:$E$673,3,FALSE),"")</f>
        <v/>
      </c>
      <c r="F251" s="64" t="str">
        <f>_xlfn.IFNA(IF(E251=FALSE,D251,IF(ISBLANK(B251),VLOOKUP(C251,'Reference data SID'!$N:$P,3,FALSE),VLOOKUP(B251,'Reference data SID'!$M:$P,4,FALSE))),"")</f>
        <v/>
      </c>
      <c r="G251" s="64" t="str">
        <f t="shared" si="51"/>
        <v/>
      </c>
      <c r="H251" s="38" t="str">
        <f>_xlfn.IFNA(VLOOKUP(F251,'Reference data SID'!L:M,2,FALSE),"")</f>
        <v/>
      </c>
      <c r="I251" s="38" t="str">
        <f>_xlfn.IFNA(VLOOKUP(F251,'Reference data SID'!L:N,3,FALSE),"")</f>
        <v/>
      </c>
      <c r="J251" s="38" t="str">
        <f>_xlfn.IFNA(VLOOKUP(F251,'Reference data SID'!L:O,4,FALSE),"")</f>
        <v/>
      </c>
      <c r="K251" s="50"/>
      <c r="L251" s="50"/>
      <c r="M251" s="50"/>
      <c r="N251" s="50"/>
      <c r="O251" s="50"/>
      <c r="P251" s="50"/>
      <c r="Q251" s="50"/>
      <c r="R251" s="50"/>
      <c r="S251" s="50"/>
      <c r="T251" s="73" t="str">
        <f t="shared" ca="1" si="52"/>
        <v/>
      </c>
      <c r="U251" s="65" t="str">
        <f>IF(LEN(D251)=0,"",SUMIFS('1.(Optional) tonnage per use'!O$6:O$503,'1.(Optional) tonnage per use'!$G$6:$G$503,CONCATENATE(D251,F251),'1.(Optional) tonnage per use'!$N$6:$N$503,K251))</f>
        <v/>
      </c>
      <c r="V251" s="47" t="str">
        <f>IF(LEN(D251)=0,"",SUMIFS('1.(Optional) tonnage per use'!P$6:P$503,'1.(Optional) tonnage per use'!$G$6:$G$503,CONCATENATE(D251,F251),'1.(Optional) tonnage per use'!$N$6:$N$503,K251))</f>
        <v/>
      </c>
      <c r="W251" s="47" t="str">
        <f>IF(LEN(D251)=0,"",SUMIFS('1.(Optional) tonnage per use'!Q$6:Q$503,'1.(Optional) tonnage per use'!$G$6:$G$503,CONCATENATE(D251,F251),'1.(Optional) tonnage per use'!$N$6:$N$503,K251))</f>
        <v/>
      </c>
      <c r="X251" s="117" t="str">
        <f>_xlfn.IFNA(VLOOKUP(A251,'Reference data SID'!D:E,2,FALSE),"")</f>
        <v/>
      </c>
      <c r="Y251" s="117" t="str">
        <f t="shared" si="53"/>
        <v>not ok</v>
      </c>
      <c r="Z251" s="117" t="str">
        <f t="shared" si="54"/>
        <v>not ok</v>
      </c>
      <c r="AA251" s="117" t="str">
        <f t="shared" si="55"/>
        <v>ok</v>
      </c>
      <c r="AB251" s="117" t="str">
        <f t="shared" si="56"/>
        <v>not ok</v>
      </c>
      <c r="AC251" s="117" t="str">
        <f t="shared" si="57"/>
        <v>_EC</v>
      </c>
      <c r="AD251" s="117" t="str">
        <f t="shared" si="58"/>
        <v>_CAS</v>
      </c>
      <c r="AE251" s="117" t="str">
        <f t="shared" si="59"/>
        <v/>
      </c>
      <c r="AF251" s="117" t="str">
        <f>IF(LEN(A251)&gt;1,IF(COUNTIFS($AE$6:AE$503,LEFT(AE251,250))&gt;1,"Duplicate entry: you have two rows for the same substance and year",""),"")</f>
        <v/>
      </c>
      <c r="AG251" s="117" t="str">
        <f>IF(LEN(A251)&gt;0,IF(ISNUMBER(MATCH(A251,Annex_I_II_entries,0)),"","The Entry name is not within the dropdown list, make sure that you have not copied and pasted overwritting the cell format (with its correponding dropdown list) in column A"),"")</f>
        <v/>
      </c>
      <c r="AH251" s="117" t="str">
        <f t="shared" ca="1" si="60"/>
        <v/>
      </c>
      <c r="AI251" s="117" t="str">
        <f t="shared" ca="1" si="61"/>
        <v/>
      </c>
      <c r="AJ251" s="117" t="str">
        <f t="shared" si="62"/>
        <v/>
      </c>
      <c r="AK251" s="117" t="str">
        <f t="shared" si="63"/>
        <v/>
      </c>
      <c r="AL251" s="117" t="str">
        <f t="shared" si="64"/>
        <v/>
      </c>
      <c r="AM251" s="117" t="str">
        <f t="shared" si="65"/>
        <v/>
      </c>
      <c r="AN251" s="117" t="str">
        <f t="shared" si="66"/>
        <v/>
      </c>
      <c r="AO251" s="117" t="str">
        <f t="shared" si="67"/>
        <v/>
      </c>
      <c r="AP251" s="87"/>
    </row>
    <row r="252" spans="1:42" x14ac:dyDescent="0.2">
      <c r="A252" s="37"/>
      <c r="B252" s="37"/>
      <c r="C252" s="37"/>
      <c r="D252" s="64" t="str">
        <f>_xlfn.IFNA(VLOOKUP(A252,'Reference data SID'!$D$2:$Q$673,14,FALSE),"")</f>
        <v/>
      </c>
      <c r="E252" s="64" t="str">
        <f>_xlfn.IFNA(VLOOKUP(D252,'Reference data SID'!$C$3:$E$673,3,FALSE),"")</f>
        <v/>
      </c>
      <c r="F252" s="64" t="str">
        <f>_xlfn.IFNA(IF(E252=FALSE,D252,IF(ISBLANK(B252),VLOOKUP(C252,'Reference data SID'!$N:$P,3,FALSE),VLOOKUP(B252,'Reference data SID'!$M:$P,4,FALSE))),"")</f>
        <v/>
      </c>
      <c r="G252" s="64" t="str">
        <f t="shared" si="51"/>
        <v/>
      </c>
      <c r="H252" s="38" t="str">
        <f>_xlfn.IFNA(VLOOKUP(F252,'Reference data SID'!L:M,2,FALSE),"")</f>
        <v/>
      </c>
      <c r="I252" s="38" t="str">
        <f>_xlfn.IFNA(VLOOKUP(F252,'Reference data SID'!L:N,3,FALSE),"")</f>
        <v/>
      </c>
      <c r="J252" s="38" t="str">
        <f>_xlfn.IFNA(VLOOKUP(F252,'Reference data SID'!L:O,4,FALSE),"")</f>
        <v/>
      </c>
      <c r="K252" s="50"/>
      <c r="L252" s="50"/>
      <c r="M252" s="50"/>
      <c r="N252" s="50"/>
      <c r="O252" s="50"/>
      <c r="P252" s="50"/>
      <c r="Q252" s="50"/>
      <c r="R252" s="50"/>
      <c r="S252" s="50"/>
      <c r="T252" s="73" t="str">
        <f t="shared" ca="1" si="52"/>
        <v/>
      </c>
      <c r="U252" s="65" t="str">
        <f>IF(LEN(D252)=0,"",SUMIFS('1.(Optional) tonnage per use'!O$6:O$503,'1.(Optional) tonnage per use'!$G$6:$G$503,CONCATENATE(D252,F252),'1.(Optional) tonnage per use'!$N$6:$N$503,K252))</f>
        <v/>
      </c>
      <c r="V252" s="47" t="str">
        <f>IF(LEN(D252)=0,"",SUMIFS('1.(Optional) tonnage per use'!P$6:P$503,'1.(Optional) tonnage per use'!$G$6:$G$503,CONCATENATE(D252,F252),'1.(Optional) tonnage per use'!$N$6:$N$503,K252))</f>
        <v/>
      </c>
      <c r="W252" s="47" t="str">
        <f>IF(LEN(D252)=0,"",SUMIFS('1.(Optional) tonnage per use'!Q$6:Q$503,'1.(Optional) tonnage per use'!$G$6:$G$503,CONCATENATE(D252,F252),'1.(Optional) tonnage per use'!$N$6:$N$503,K252))</f>
        <v/>
      </c>
      <c r="X252" s="117" t="str">
        <f>_xlfn.IFNA(VLOOKUP(A252,'Reference data SID'!D:E,2,FALSE),"")</f>
        <v/>
      </c>
      <c r="Y252" s="117" t="str">
        <f t="shared" si="53"/>
        <v>not ok</v>
      </c>
      <c r="Z252" s="117" t="str">
        <f t="shared" si="54"/>
        <v>not ok</v>
      </c>
      <c r="AA252" s="117" t="str">
        <f t="shared" si="55"/>
        <v>ok</v>
      </c>
      <c r="AB252" s="117" t="str">
        <f t="shared" si="56"/>
        <v>not ok</v>
      </c>
      <c r="AC252" s="117" t="str">
        <f t="shared" si="57"/>
        <v>_EC</v>
      </c>
      <c r="AD252" s="117" t="str">
        <f t="shared" si="58"/>
        <v>_CAS</v>
      </c>
      <c r="AE252" s="117" t="str">
        <f t="shared" si="59"/>
        <v/>
      </c>
      <c r="AF252" s="117" t="str">
        <f>IF(LEN(A252)&gt;1,IF(COUNTIFS($AE$6:AE$503,LEFT(AE252,250))&gt;1,"Duplicate entry: you have two rows for the same substance and year",""),"")</f>
        <v/>
      </c>
      <c r="AG252" s="117" t="str">
        <f>IF(LEN(A252)&gt;0,IF(ISNUMBER(MATCH(A252,Annex_I_II_entries,0)),"","The Entry name is not within the dropdown list, make sure that you have not copied and pasted overwritting the cell format (with its correponding dropdown list) in column A"),"")</f>
        <v/>
      </c>
      <c r="AH252" s="117" t="str">
        <f t="shared" ca="1" si="60"/>
        <v/>
      </c>
      <c r="AI252" s="117" t="str">
        <f t="shared" ca="1" si="61"/>
        <v/>
      </c>
      <c r="AJ252" s="117" t="str">
        <f t="shared" si="62"/>
        <v/>
      </c>
      <c r="AK252" s="117" t="str">
        <f t="shared" si="63"/>
        <v/>
      </c>
      <c r="AL252" s="117" t="str">
        <f t="shared" si="64"/>
        <v/>
      </c>
      <c r="AM252" s="117" t="str">
        <f t="shared" si="65"/>
        <v/>
      </c>
      <c r="AN252" s="117" t="str">
        <f t="shared" si="66"/>
        <v/>
      </c>
      <c r="AO252" s="117" t="str">
        <f t="shared" si="67"/>
        <v/>
      </c>
      <c r="AP252" s="87"/>
    </row>
    <row r="253" spans="1:42" x14ac:dyDescent="0.2">
      <c r="A253" s="37"/>
      <c r="B253" s="37"/>
      <c r="C253" s="37"/>
      <c r="D253" s="64" t="str">
        <f>_xlfn.IFNA(VLOOKUP(A253,'Reference data SID'!$D$2:$Q$673,14,FALSE),"")</f>
        <v/>
      </c>
      <c r="E253" s="64" t="str">
        <f>_xlfn.IFNA(VLOOKUP(D253,'Reference data SID'!$C$3:$E$673,3,FALSE),"")</f>
        <v/>
      </c>
      <c r="F253" s="64" t="str">
        <f>_xlfn.IFNA(IF(E253=FALSE,D253,IF(ISBLANK(B253),VLOOKUP(C253,'Reference data SID'!$N:$P,3,FALSE),VLOOKUP(B253,'Reference data SID'!$M:$P,4,FALSE))),"")</f>
        <v/>
      </c>
      <c r="G253" s="64" t="str">
        <f t="shared" si="51"/>
        <v/>
      </c>
      <c r="H253" s="38" t="str">
        <f>_xlfn.IFNA(VLOOKUP(F253,'Reference data SID'!L:M,2,FALSE),"")</f>
        <v/>
      </c>
      <c r="I253" s="38" t="str">
        <f>_xlfn.IFNA(VLOOKUP(F253,'Reference data SID'!L:N,3,FALSE),"")</f>
        <v/>
      </c>
      <c r="J253" s="38" t="str">
        <f>_xlfn.IFNA(VLOOKUP(F253,'Reference data SID'!L:O,4,FALSE),"")</f>
        <v/>
      </c>
      <c r="K253" s="50"/>
      <c r="L253" s="50"/>
      <c r="M253" s="50"/>
      <c r="N253" s="50"/>
      <c r="O253" s="50"/>
      <c r="P253" s="50"/>
      <c r="Q253" s="50"/>
      <c r="R253" s="50"/>
      <c r="S253" s="50"/>
      <c r="T253" s="73" t="str">
        <f t="shared" ca="1" si="52"/>
        <v/>
      </c>
      <c r="U253" s="65" t="str">
        <f>IF(LEN(D253)=0,"",SUMIFS('1.(Optional) tonnage per use'!O$6:O$503,'1.(Optional) tonnage per use'!$G$6:$G$503,CONCATENATE(D253,F253),'1.(Optional) tonnage per use'!$N$6:$N$503,K253))</f>
        <v/>
      </c>
      <c r="V253" s="47" t="str">
        <f>IF(LEN(D253)=0,"",SUMIFS('1.(Optional) tonnage per use'!P$6:P$503,'1.(Optional) tonnage per use'!$G$6:$G$503,CONCATENATE(D253,F253),'1.(Optional) tonnage per use'!$N$6:$N$503,K253))</f>
        <v/>
      </c>
      <c r="W253" s="47" t="str">
        <f>IF(LEN(D253)=0,"",SUMIFS('1.(Optional) tonnage per use'!Q$6:Q$503,'1.(Optional) tonnage per use'!$G$6:$G$503,CONCATENATE(D253,F253),'1.(Optional) tonnage per use'!$N$6:$N$503,K253))</f>
        <v/>
      </c>
      <c r="X253" s="117" t="str">
        <f>_xlfn.IFNA(VLOOKUP(A253,'Reference data SID'!D:E,2,FALSE),"")</f>
        <v/>
      </c>
      <c r="Y253" s="117" t="str">
        <f t="shared" si="53"/>
        <v>not ok</v>
      </c>
      <c r="Z253" s="117" t="str">
        <f t="shared" si="54"/>
        <v>not ok</v>
      </c>
      <c r="AA253" s="117" t="str">
        <f t="shared" si="55"/>
        <v>ok</v>
      </c>
      <c r="AB253" s="117" t="str">
        <f t="shared" si="56"/>
        <v>not ok</v>
      </c>
      <c r="AC253" s="117" t="str">
        <f t="shared" si="57"/>
        <v>_EC</v>
      </c>
      <c r="AD253" s="117" t="str">
        <f t="shared" si="58"/>
        <v>_CAS</v>
      </c>
      <c r="AE253" s="117" t="str">
        <f t="shared" si="59"/>
        <v/>
      </c>
      <c r="AF253" s="117" t="str">
        <f>IF(LEN(A253)&gt;1,IF(COUNTIFS($AE$6:AE$503,LEFT(AE253,250))&gt;1,"Duplicate entry: you have two rows for the same substance and year",""),"")</f>
        <v/>
      </c>
      <c r="AG253" s="117" t="str">
        <f>IF(LEN(A253)&gt;0,IF(ISNUMBER(MATCH(A253,Annex_I_II_entries,0)),"","The Entry name is not within the dropdown list, make sure that you have not copied and pasted overwritting the cell format (with its correponding dropdown list) in column A"),"")</f>
        <v/>
      </c>
      <c r="AH253" s="117" t="str">
        <f t="shared" ca="1" si="60"/>
        <v/>
      </c>
      <c r="AI253" s="117" t="str">
        <f t="shared" ca="1" si="61"/>
        <v/>
      </c>
      <c r="AJ253" s="117" t="str">
        <f t="shared" si="62"/>
        <v/>
      </c>
      <c r="AK253" s="117" t="str">
        <f t="shared" si="63"/>
        <v/>
      </c>
      <c r="AL253" s="117" t="str">
        <f t="shared" si="64"/>
        <v/>
      </c>
      <c r="AM253" s="117" t="str">
        <f t="shared" si="65"/>
        <v/>
      </c>
      <c r="AN253" s="117" t="str">
        <f t="shared" si="66"/>
        <v/>
      </c>
      <c r="AO253" s="117" t="str">
        <f t="shared" si="67"/>
        <v/>
      </c>
      <c r="AP253" s="87"/>
    </row>
    <row r="254" spans="1:42" x14ac:dyDescent="0.2">
      <c r="A254" s="37"/>
      <c r="B254" s="37"/>
      <c r="C254" s="37"/>
      <c r="D254" s="64" t="str">
        <f>_xlfn.IFNA(VLOOKUP(A254,'Reference data SID'!$D$2:$Q$673,14,FALSE),"")</f>
        <v/>
      </c>
      <c r="E254" s="64" t="str">
        <f>_xlfn.IFNA(VLOOKUP(D254,'Reference data SID'!$C$3:$E$673,3,FALSE),"")</f>
        <v/>
      </c>
      <c r="F254" s="64" t="str">
        <f>_xlfn.IFNA(IF(E254=FALSE,D254,IF(ISBLANK(B254),VLOOKUP(C254,'Reference data SID'!$N:$P,3,FALSE),VLOOKUP(B254,'Reference data SID'!$M:$P,4,FALSE))),"")</f>
        <v/>
      </c>
      <c r="G254" s="64" t="str">
        <f t="shared" si="51"/>
        <v/>
      </c>
      <c r="H254" s="38" t="str">
        <f>_xlfn.IFNA(VLOOKUP(F254,'Reference data SID'!L:M,2,FALSE),"")</f>
        <v/>
      </c>
      <c r="I254" s="38" t="str">
        <f>_xlfn.IFNA(VLOOKUP(F254,'Reference data SID'!L:N,3,FALSE),"")</f>
        <v/>
      </c>
      <c r="J254" s="38" t="str">
        <f>_xlfn.IFNA(VLOOKUP(F254,'Reference data SID'!L:O,4,FALSE),"")</f>
        <v/>
      </c>
      <c r="K254" s="50"/>
      <c r="L254" s="50"/>
      <c r="M254" s="50"/>
      <c r="N254" s="50"/>
      <c r="O254" s="50"/>
      <c r="P254" s="50"/>
      <c r="Q254" s="50"/>
      <c r="R254" s="50"/>
      <c r="S254" s="50"/>
      <c r="T254" s="73" t="str">
        <f t="shared" ca="1" si="52"/>
        <v/>
      </c>
      <c r="U254" s="65" t="str">
        <f>IF(LEN(D254)=0,"",SUMIFS('1.(Optional) tonnage per use'!O$6:O$503,'1.(Optional) tonnage per use'!$G$6:$G$503,CONCATENATE(D254,F254),'1.(Optional) tonnage per use'!$N$6:$N$503,K254))</f>
        <v/>
      </c>
      <c r="V254" s="47" t="str">
        <f>IF(LEN(D254)=0,"",SUMIFS('1.(Optional) tonnage per use'!P$6:P$503,'1.(Optional) tonnage per use'!$G$6:$G$503,CONCATENATE(D254,F254),'1.(Optional) tonnage per use'!$N$6:$N$503,K254))</f>
        <v/>
      </c>
      <c r="W254" s="47" t="str">
        <f>IF(LEN(D254)=0,"",SUMIFS('1.(Optional) tonnage per use'!Q$6:Q$503,'1.(Optional) tonnage per use'!$G$6:$G$503,CONCATENATE(D254,F254),'1.(Optional) tonnage per use'!$N$6:$N$503,K254))</f>
        <v/>
      </c>
      <c r="X254" s="117" t="str">
        <f>_xlfn.IFNA(VLOOKUP(A254,'Reference data SID'!D:E,2,FALSE),"")</f>
        <v/>
      </c>
      <c r="Y254" s="117" t="str">
        <f t="shared" si="53"/>
        <v>not ok</v>
      </c>
      <c r="Z254" s="117" t="str">
        <f t="shared" si="54"/>
        <v>not ok</v>
      </c>
      <c r="AA254" s="117" t="str">
        <f t="shared" si="55"/>
        <v>ok</v>
      </c>
      <c r="AB254" s="117" t="str">
        <f t="shared" si="56"/>
        <v>not ok</v>
      </c>
      <c r="AC254" s="117" t="str">
        <f t="shared" si="57"/>
        <v>_EC</v>
      </c>
      <c r="AD254" s="117" t="str">
        <f t="shared" si="58"/>
        <v>_CAS</v>
      </c>
      <c r="AE254" s="117" t="str">
        <f t="shared" si="59"/>
        <v/>
      </c>
      <c r="AF254" s="117" t="str">
        <f>IF(LEN(A254)&gt;1,IF(COUNTIFS($AE$6:AE$503,LEFT(AE254,250))&gt;1,"Duplicate entry: you have two rows for the same substance and year",""),"")</f>
        <v/>
      </c>
      <c r="AG254" s="117" t="str">
        <f>IF(LEN(A254)&gt;0,IF(ISNUMBER(MATCH(A254,Annex_I_II_entries,0)),"","The Entry name is not within the dropdown list, make sure that you have not copied and pasted overwritting the cell format (with its correponding dropdown list) in column A"),"")</f>
        <v/>
      </c>
      <c r="AH254" s="117" t="str">
        <f t="shared" ca="1" si="60"/>
        <v/>
      </c>
      <c r="AI254" s="117" t="str">
        <f t="shared" ca="1" si="61"/>
        <v/>
      </c>
      <c r="AJ254" s="117" t="str">
        <f t="shared" si="62"/>
        <v/>
      </c>
      <c r="AK254" s="117" t="str">
        <f t="shared" si="63"/>
        <v/>
      </c>
      <c r="AL254" s="117" t="str">
        <f t="shared" si="64"/>
        <v/>
      </c>
      <c r="AM254" s="117" t="str">
        <f t="shared" si="65"/>
        <v/>
      </c>
      <c r="AN254" s="117" t="str">
        <f t="shared" si="66"/>
        <v/>
      </c>
      <c r="AO254" s="117" t="str">
        <f t="shared" si="67"/>
        <v/>
      </c>
      <c r="AP254" s="87"/>
    </row>
    <row r="255" spans="1:42" x14ac:dyDescent="0.2">
      <c r="A255" s="37"/>
      <c r="B255" s="37"/>
      <c r="C255" s="37"/>
      <c r="D255" s="64" t="str">
        <f>_xlfn.IFNA(VLOOKUP(A255,'Reference data SID'!$D$2:$Q$673,14,FALSE),"")</f>
        <v/>
      </c>
      <c r="E255" s="64" t="str">
        <f>_xlfn.IFNA(VLOOKUP(D255,'Reference data SID'!$C$3:$E$673,3,FALSE),"")</f>
        <v/>
      </c>
      <c r="F255" s="64" t="str">
        <f>_xlfn.IFNA(IF(E255=FALSE,D255,IF(ISBLANK(B255),VLOOKUP(C255,'Reference data SID'!$N:$P,3,FALSE),VLOOKUP(B255,'Reference data SID'!$M:$P,4,FALSE))),"")</f>
        <v/>
      </c>
      <c r="G255" s="64" t="str">
        <f t="shared" si="51"/>
        <v/>
      </c>
      <c r="H255" s="38" t="str">
        <f>_xlfn.IFNA(VLOOKUP(F255,'Reference data SID'!L:M,2,FALSE),"")</f>
        <v/>
      </c>
      <c r="I255" s="38" t="str">
        <f>_xlfn.IFNA(VLOOKUP(F255,'Reference data SID'!L:N,3,FALSE),"")</f>
        <v/>
      </c>
      <c r="J255" s="38" t="str">
        <f>_xlfn.IFNA(VLOOKUP(F255,'Reference data SID'!L:O,4,FALSE),"")</f>
        <v/>
      </c>
      <c r="K255" s="50"/>
      <c r="L255" s="50"/>
      <c r="M255" s="50"/>
      <c r="N255" s="50"/>
      <c r="O255" s="50"/>
      <c r="P255" s="50"/>
      <c r="Q255" s="50"/>
      <c r="R255" s="50"/>
      <c r="S255" s="50"/>
      <c r="T255" s="73" t="str">
        <f t="shared" ca="1" si="52"/>
        <v/>
      </c>
      <c r="U255" s="65" t="str">
        <f>IF(LEN(D255)=0,"",SUMIFS('1.(Optional) tonnage per use'!O$6:O$503,'1.(Optional) tonnage per use'!$G$6:$G$503,CONCATENATE(D255,F255),'1.(Optional) tonnage per use'!$N$6:$N$503,K255))</f>
        <v/>
      </c>
      <c r="V255" s="47" t="str">
        <f>IF(LEN(D255)=0,"",SUMIFS('1.(Optional) tonnage per use'!P$6:P$503,'1.(Optional) tonnage per use'!$G$6:$G$503,CONCATENATE(D255,F255),'1.(Optional) tonnage per use'!$N$6:$N$503,K255))</f>
        <v/>
      </c>
      <c r="W255" s="47" t="str">
        <f>IF(LEN(D255)=0,"",SUMIFS('1.(Optional) tonnage per use'!Q$6:Q$503,'1.(Optional) tonnage per use'!$G$6:$G$503,CONCATENATE(D255,F255),'1.(Optional) tonnage per use'!$N$6:$N$503,K255))</f>
        <v/>
      </c>
      <c r="X255" s="117" t="str">
        <f>_xlfn.IFNA(VLOOKUP(A255,'Reference data SID'!D:E,2,FALSE),"")</f>
        <v/>
      </c>
      <c r="Y255" s="117" t="str">
        <f t="shared" si="53"/>
        <v>not ok</v>
      </c>
      <c r="Z255" s="117" t="str">
        <f t="shared" si="54"/>
        <v>not ok</v>
      </c>
      <c r="AA255" s="117" t="str">
        <f t="shared" si="55"/>
        <v>ok</v>
      </c>
      <c r="AB255" s="117" t="str">
        <f t="shared" si="56"/>
        <v>not ok</v>
      </c>
      <c r="AC255" s="117" t="str">
        <f t="shared" si="57"/>
        <v>_EC</v>
      </c>
      <c r="AD255" s="117" t="str">
        <f t="shared" si="58"/>
        <v>_CAS</v>
      </c>
      <c r="AE255" s="117" t="str">
        <f t="shared" si="59"/>
        <v/>
      </c>
      <c r="AF255" s="117" t="str">
        <f>IF(LEN(A255)&gt;1,IF(COUNTIFS($AE$6:AE$503,LEFT(AE255,250))&gt;1,"Duplicate entry: you have two rows for the same substance and year",""),"")</f>
        <v/>
      </c>
      <c r="AG255" s="117" t="str">
        <f>IF(LEN(A255)&gt;0,IF(ISNUMBER(MATCH(A255,Annex_I_II_entries,0)),"","The Entry name is not within the dropdown list, make sure that you have not copied and pasted overwritting the cell format (with its correponding dropdown list) in column A"),"")</f>
        <v/>
      </c>
      <c r="AH255" s="117" t="str">
        <f t="shared" ca="1" si="60"/>
        <v/>
      </c>
      <c r="AI255" s="117" t="str">
        <f t="shared" ca="1" si="61"/>
        <v/>
      </c>
      <c r="AJ255" s="117" t="str">
        <f t="shared" si="62"/>
        <v/>
      </c>
      <c r="AK255" s="117" t="str">
        <f t="shared" si="63"/>
        <v/>
      </c>
      <c r="AL255" s="117" t="str">
        <f t="shared" si="64"/>
        <v/>
      </c>
      <c r="AM255" s="117" t="str">
        <f t="shared" si="65"/>
        <v/>
      </c>
      <c r="AN255" s="117" t="str">
        <f t="shared" si="66"/>
        <v/>
      </c>
      <c r="AO255" s="117" t="str">
        <f t="shared" si="67"/>
        <v/>
      </c>
      <c r="AP255" s="87"/>
    </row>
    <row r="256" spans="1:42" x14ac:dyDescent="0.2">
      <c r="A256" s="37"/>
      <c r="B256" s="37"/>
      <c r="C256" s="37"/>
      <c r="D256" s="64" t="str">
        <f>_xlfn.IFNA(VLOOKUP(A256,'Reference data SID'!$D$2:$Q$673,14,FALSE),"")</f>
        <v/>
      </c>
      <c r="E256" s="64" t="str">
        <f>_xlfn.IFNA(VLOOKUP(D256,'Reference data SID'!$C$3:$E$673,3,FALSE),"")</f>
        <v/>
      </c>
      <c r="F256" s="64" t="str">
        <f>_xlfn.IFNA(IF(E256=FALSE,D256,IF(ISBLANK(B256),VLOOKUP(C256,'Reference data SID'!$N:$P,3,FALSE),VLOOKUP(B256,'Reference data SID'!$M:$P,4,FALSE))),"")</f>
        <v/>
      </c>
      <c r="G256" s="64" t="str">
        <f t="shared" si="51"/>
        <v/>
      </c>
      <c r="H256" s="38" t="str">
        <f>_xlfn.IFNA(VLOOKUP(F256,'Reference data SID'!L:M,2,FALSE),"")</f>
        <v/>
      </c>
      <c r="I256" s="38" t="str">
        <f>_xlfn.IFNA(VLOOKUP(F256,'Reference data SID'!L:N,3,FALSE),"")</f>
        <v/>
      </c>
      <c r="J256" s="38" t="str">
        <f>_xlfn.IFNA(VLOOKUP(F256,'Reference data SID'!L:O,4,FALSE),"")</f>
        <v/>
      </c>
      <c r="K256" s="50"/>
      <c r="L256" s="50"/>
      <c r="M256" s="50"/>
      <c r="N256" s="50"/>
      <c r="O256" s="50"/>
      <c r="P256" s="50"/>
      <c r="Q256" s="50"/>
      <c r="R256" s="50"/>
      <c r="S256" s="50"/>
      <c r="T256" s="73" t="str">
        <f t="shared" ca="1" si="52"/>
        <v/>
      </c>
      <c r="U256" s="65" t="str">
        <f>IF(LEN(D256)=0,"",SUMIFS('1.(Optional) tonnage per use'!O$6:O$503,'1.(Optional) tonnage per use'!$G$6:$G$503,CONCATENATE(D256,F256),'1.(Optional) tonnage per use'!$N$6:$N$503,K256))</f>
        <v/>
      </c>
      <c r="V256" s="47" t="str">
        <f>IF(LEN(D256)=0,"",SUMIFS('1.(Optional) tonnage per use'!P$6:P$503,'1.(Optional) tonnage per use'!$G$6:$G$503,CONCATENATE(D256,F256),'1.(Optional) tonnage per use'!$N$6:$N$503,K256))</f>
        <v/>
      </c>
      <c r="W256" s="47" t="str">
        <f>IF(LEN(D256)=0,"",SUMIFS('1.(Optional) tonnage per use'!Q$6:Q$503,'1.(Optional) tonnage per use'!$G$6:$G$503,CONCATENATE(D256,F256),'1.(Optional) tonnage per use'!$N$6:$N$503,K256))</f>
        <v/>
      </c>
      <c r="X256" s="117" t="str">
        <f>_xlfn.IFNA(VLOOKUP(A256,'Reference data SID'!D:E,2,FALSE),"")</f>
        <v/>
      </c>
      <c r="Y256" s="117" t="str">
        <f t="shared" si="53"/>
        <v>not ok</v>
      </c>
      <c r="Z256" s="117" t="str">
        <f t="shared" si="54"/>
        <v>not ok</v>
      </c>
      <c r="AA256" s="117" t="str">
        <f t="shared" si="55"/>
        <v>ok</v>
      </c>
      <c r="AB256" s="117" t="str">
        <f t="shared" si="56"/>
        <v>not ok</v>
      </c>
      <c r="AC256" s="117" t="str">
        <f t="shared" si="57"/>
        <v>_EC</v>
      </c>
      <c r="AD256" s="117" t="str">
        <f t="shared" si="58"/>
        <v>_CAS</v>
      </c>
      <c r="AE256" s="117" t="str">
        <f t="shared" si="59"/>
        <v/>
      </c>
      <c r="AF256" s="117" t="str">
        <f>IF(LEN(A256)&gt;1,IF(COUNTIFS($AE$6:AE$503,LEFT(AE256,250))&gt;1,"Duplicate entry: you have two rows for the same substance and year",""),"")</f>
        <v/>
      </c>
      <c r="AG256" s="117" t="str">
        <f>IF(LEN(A256)&gt;0,IF(ISNUMBER(MATCH(A256,Annex_I_II_entries,0)),"","The Entry name is not within the dropdown list, make sure that you have not copied and pasted overwritting the cell format (with its correponding dropdown list) in column A"),"")</f>
        <v/>
      </c>
      <c r="AH256" s="117" t="str">
        <f t="shared" ca="1" si="60"/>
        <v/>
      </c>
      <c r="AI256" s="117" t="str">
        <f t="shared" ca="1" si="61"/>
        <v/>
      </c>
      <c r="AJ256" s="117" t="str">
        <f t="shared" si="62"/>
        <v/>
      </c>
      <c r="AK256" s="117" t="str">
        <f t="shared" si="63"/>
        <v/>
      </c>
      <c r="AL256" s="117" t="str">
        <f t="shared" si="64"/>
        <v/>
      </c>
      <c r="AM256" s="117" t="str">
        <f t="shared" si="65"/>
        <v/>
      </c>
      <c r="AN256" s="117" t="str">
        <f t="shared" si="66"/>
        <v/>
      </c>
      <c r="AO256" s="117" t="str">
        <f t="shared" si="67"/>
        <v/>
      </c>
      <c r="AP256" s="87"/>
    </row>
    <row r="257" spans="1:42" x14ac:dyDescent="0.2">
      <c r="A257" s="37"/>
      <c r="B257" s="37"/>
      <c r="C257" s="37"/>
      <c r="D257" s="64" t="str">
        <f>_xlfn.IFNA(VLOOKUP(A257,'Reference data SID'!$D$2:$Q$673,14,FALSE),"")</f>
        <v/>
      </c>
      <c r="E257" s="64" t="str">
        <f>_xlfn.IFNA(VLOOKUP(D257,'Reference data SID'!$C$3:$E$673,3,FALSE),"")</f>
        <v/>
      </c>
      <c r="F257" s="64" t="str">
        <f>_xlfn.IFNA(IF(E257=FALSE,D257,IF(ISBLANK(B257),VLOOKUP(C257,'Reference data SID'!$N:$P,3,FALSE),VLOOKUP(B257,'Reference data SID'!$M:$P,4,FALSE))),"")</f>
        <v/>
      </c>
      <c r="G257" s="64" t="str">
        <f t="shared" si="51"/>
        <v/>
      </c>
      <c r="H257" s="38" t="str">
        <f>_xlfn.IFNA(VLOOKUP(F257,'Reference data SID'!L:M,2,FALSE),"")</f>
        <v/>
      </c>
      <c r="I257" s="38" t="str">
        <f>_xlfn.IFNA(VLOOKUP(F257,'Reference data SID'!L:N,3,FALSE),"")</f>
        <v/>
      </c>
      <c r="J257" s="38" t="str">
        <f>_xlfn.IFNA(VLOOKUP(F257,'Reference data SID'!L:O,4,FALSE),"")</f>
        <v/>
      </c>
      <c r="K257" s="50"/>
      <c r="L257" s="50"/>
      <c r="M257" s="50"/>
      <c r="N257" s="50"/>
      <c r="O257" s="50"/>
      <c r="P257" s="50"/>
      <c r="Q257" s="50"/>
      <c r="R257" s="50"/>
      <c r="S257" s="50"/>
      <c r="T257" s="73" t="str">
        <f t="shared" ca="1" si="52"/>
        <v/>
      </c>
      <c r="U257" s="65" t="str">
        <f>IF(LEN(D257)=0,"",SUMIFS('1.(Optional) tonnage per use'!O$6:O$503,'1.(Optional) tonnage per use'!$G$6:$G$503,CONCATENATE(D257,F257),'1.(Optional) tonnage per use'!$N$6:$N$503,K257))</f>
        <v/>
      </c>
      <c r="V257" s="47" t="str">
        <f>IF(LEN(D257)=0,"",SUMIFS('1.(Optional) tonnage per use'!P$6:P$503,'1.(Optional) tonnage per use'!$G$6:$G$503,CONCATENATE(D257,F257),'1.(Optional) tonnage per use'!$N$6:$N$503,K257))</f>
        <v/>
      </c>
      <c r="W257" s="47" t="str">
        <f>IF(LEN(D257)=0,"",SUMIFS('1.(Optional) tonnage per use'!Q$6:Q$503,'1.(Optional) tonnage per use'!$G$6:$G$503,CONCATENATE(D257,F257),'1.(Optional) tonnage per use'!$N$6:$N$503,K257))</f>
        <v/>
      </c>
      <c r="X257" s="117" t="str">
        <f>_xlfn.IFNA(VLOOKUP(A257,'Reference data SID'!D:E,2,FALSE),"")</f>
        <v/>
      </c>
      <c r="Y257" s="117" t="str">
        <f t="shared" si="53"/>
        <v>not ok</v>
      </c>
      <c r="Z257" s="117" t="str">
        <f t="shared" si="54"/>
        <v>not ok</v>
      </c>
      <c r="AA257" s="117" t="str">
        <f t="shared" si="55"/>
        <v>ok</v>
      </c>
      <c r="AB257" s="117" t="str">
        <f t="shared" si="56"/>
        <v>not ok</v>
      </c>
      <c r="AC257" s="117" t="str">
        <f t="shared" si="57"/>
        <v>_EC</v>
      </c>
      <c r="AD257" s="117" t="str">
        <f t="shared" si="58"/>
        <v>_CAS</v>
      </c>
      <c r="AE257" s="117" t="str">
        <f t="shared" si="59"/>
        <v/>
      </c>
      <c r="AF257" s="117" t="str">
        <f>IF(LEN(A257)&gt;1,IF(COUNTIFS($AE$6:AE$503,LEFT(AE257,250))&gt;1,"Duplicate entry: you have two rows for the same substance and year",""),"")</f>
        <v/>
      </c>
      <c r="AG257" s="117" t="str">
        <f>IF(LEN(A257)&gt;0,IF(ISNUMBER(MATCH(A257,Annex_I_II_entries,0)),"","The Entry name is not within the dropdown list, make sure that you have not copied and pasted overwritting the cell format (with its correponding dropdown list) in column A"),"")</f>
        <v/>
      </c>
      <c r="AH257" s="117" t="str">
        <f t="shared" ca="1" si="60"/>
        <v/>
      </c>
      <c r="AI257" s="117" t="str">
        <f t="shared" ca="1" si="61"/>
        <v/>
      </c>
      <c r="AJ257" s="117" t="str">
        <f t="shared" si="62"/>
        <v/>
      </c>
      <c r="AK257" s="117" t="str">
        <f t="shared" si="63"/>
        <v/>
      </c>
      <c r="AL257" s="117" t="str">
        <f t="shared" si="64"/>
        <v/>
      </c>
      <c r="AM257" s="117" t="str">
        <f t="shared" si="65"/>
        <v/>
      </c>
      <c r="AN257" s="117" t="str">
        <f t="shared" si="66"/>
        <v/>
      </c>
      <c r="AO257" s="117" t="str">
        <f t="shared" si="67"/>
        <v/>
      </c>
      <c r="AP257" s="87"/>
    </row>
    <row r="258" spans="1:42" x14ac:dyDescent="0.2">
      <c r="A258" s="37"/>
      <c r="B258" s="37"/>
      <c r="C258" s="37"/>
      <c r="D258" s="64" t="str">
        <f>_xlfn.IFNA(VLOOKUP(A258,'Reference data SID'!$D$2:$Q$673,14,FALSE),"")</f>
        <v/>
      </c>
      <c r="E258" s="64" t="str">
        <f>_xlfn.IFNA(VLOOKUP(D258,'Reference data SID'!$C$3:$E$673,3,FALSE),"")</f>
        <v/>
      </c>
      <c r="F258" s="64" t="str">
        <f>_xlfn.IFNA(IF(E258=FALSE,D258,IF(ISBLANK(B258),VLOOKUP(C258,'Reference data SID'!$N:$P,3,FALSE),VLOOKUP(B258,'Reference data SID'!$M:$P,4,FALSE))),"")</f>
        <v/>
      </c>
      <c r="G258" s="64" t="str">
        <f t="shared" si="51"/>
        <v/>
      </c>
      <c r="H258" s="38" t="str">
        <f>_xlfn.IFNA(VLOOKUP(F258,'Reference data SID'!L:M,2,FALSE),"")</f>
        <v/>
      </c>
      <c r="I258" s="38" t="str">
        <f>_xlfn.IFNA(VLOOKUP(F258,'Reference data SID'!L:N,3,FALSE),"")</f>
        <v/>
      </c>
      <c r="J258" s="38" t="str">
        <f>_xlfn.IFNA(VLOOKUP(F258,'Reference data SID'!L:O,4,FALSE),"")</f>
        <v/>
      </c>
      <c r="K258" s="50"/>
      <c r="L258" s="50"/>
      <c r="M258" s="50"/>
      <c r="N258" s="50"/>
      <c r="O258" s="50"/>
      <c r="P258" s="50"/>
      <c r="Q258" s="50"/>
      <c r="R258" s="50"/>
      <c r="S258" s="50"/>
      <c r="T258" s="73" t="str">
        <f t="shared" ca="1" si="52"/>
        <v/>
      </c>
      <c r="U258" s="65" t="str">
        <f>IF(LEN(D258)=0,"",SUMIFS('1.(Optional) tonnage per use'!O$6:O$503,'1.(Optional) tonnage per use'!$G$6:$G$503,CONCATENATE(D258,F258),'1.(Optional) tonnage per use'!$N$6:$N$503,K258))</f>
        <v/>
      </c>
      <c r="V258" s="47" t="str">
        <f>IF(LEN(D258)=0,"",SUMIFS('1.(Optional) tonnage per use'!P$6:P$503,'1.(Optional) tonnage per use'!$G$6:$G$503,CONCATENATE(D258,F258),'1.(Optional) tonnage per use'!$N$6:$N$503,K258))</f>
        <v/>
      </c>
      <c r="W258" s="47" t="str">
        <f>IF(LEN(D258)=0,"",SUMIFS('1.(Optional) tonnage per use'!Q$6:Q$503,'1.(Optional) tonnage per use'!$G$6:$G$503,CONCATENATE(D258,F258),'1.(Optional) tonnage per use'!$N$6:$N$503,K258))</f>
        <v/>
      </c>
      <c r="X258" s="117" t="str">
        <f>_xlfn.IFNA(VLOOKUP(A258,'Reference data SID'!D:E,2,FALSE),"")</f>
        <v/>
      </c>
      <c r="Y258" s="117" t="str">
        <f t="shared" si="53"/>
        <v>not ok</v>
      </c>
      <c r="Z258" s="117" t="str">
        <f t="shared" si="54"/>
        <v>not ok</v>
      </c>
      <c r="AA258" s="117" t="str">
        <f t="shared" si="55"/>
        <v>ok</v>
      </c>
      <c r="AB258" s="117" t="str">
        <f t="shared" si="56"/>
        <v>not ok</v>
      </c>
      <c r="AC258" s="117" t="str">
        <f t="shared" si="57"/>
        <v>_EC</v>
      </c>
      <c r="AD258" s="117" t="str">
        <f t="shared" si="58"/>
        <v>_CAS</v>
      </c>
      <c r="AE258" s="117" t="str">
        <f t="shared" si="59"/>
        <v/>
      </c>
      <c r="AF258" s="117" t="str">
        <f>IF(LEN(A258)&gt;1,IF(COUNTIFS($AE$6:AE$503,LEFT(AE258,250))&gt;1,"Duplicate entry: you have two rows for the same substance and year",""),"")</f>
        <v/>
      </c>
      <c r="AG258" s="117" t="str">
        <f>IF(LEN(A258)&gt;0,IF(ISNUMBER(MATCH(A258,Annex_I_II_entries,0)),"","The Entry name is not within the dropdown list, make sure that you have not copied and pasted overwritting the cell format (with its correponding dropdown list) in column A"),"")</f>
        <v/>
      </c>
      <c r="AH258" s="117" t="str">
        <f t="shared" ca="1" si="60"/>
        <v/>
      </c>
      <c r="AI258" s="117" t="str">
        <f t="shared" ca="1" si="61"/>
        <v/>
      </c>
      <c r="AJ258" s="117" t="str">
        <f t="shared" si="62"/>
        <v/>
      </c>
      <c r="AK258" s="117" t="str">
        <f t="shared" si="63"/>
        <v/>
      </c>
      <c r="AL258" s="117" t="str">
        <f t="shared" si="64"/>
        <v/>
      </c>
      <c r="AM258" s="117" t="str">
        <f t="shared" si="65"/>
        <v/>
      </c>
      <c r="AN258" s="117" t="str">
        <f t="shared" si="66"/>
        <v/>
      </c>
      <c r="AO258" s="117" t="str">
        <f t="shared" si="67"/>
        <v/>
      </c>
      <c r="AP258" s="87"/>
    </row>
    <row r="259" spans="1:42" x14ac:dyDescent="0.2">
      <c r="A259" s="37"/>
      <c r="B259" s="37"/>
      <c r="C259" s="37"/>
      <c r="D259" s="64" t="str">
        <f>_xlfn.IFNA(VLOOKUP(A259,'Reference data SID'!$D$2:$Q$673,14,FALSE),"")</f>
        <v/>
      </c>
      <c r="E259" s="64" t="str">
        <f>_xlfn.IFNA(VLOOKUP(D259,'Reference data SID'!$C$3:$E$673,3,FALSE),"")</f>
        <v/>
      </c>
      <c r="F259" s="64" t="str">
        <f>_xlfn.IFNA(IF(E259=FALSE,D259,IF(ISBLANK(B259),VLOOKUP(C259,'Reference data SID'!$N:$P,3,FALSE),VLOOKUP(B259,'Reference data SID'!$M:$P,4,FALSE))),"")</f>
        <v/>
      </c>
      <c r="G259" s="64" t="str">
        <f t="shared" si="51"/>
        <v/>
      </c>
      <c r="H259" s="38" t="str">
        <f>_xlfn.IFNA(VLOOKUP(F259,'Reference data SID'!L:M,2,FALSE),"")</f>
        <v/>
      </c>
      <c r="I259" s="38" t="str">
        <f>_xlfn.IFNA(VLOOKUP(F259,'Reference data SID'!L:N,3,FALSE),"")</f>
        <v/>
      </c>
      <c r="J259" s="38" t="str">
        <f>_xlfn.IFNA(VLOOKUP(F259,'Reference data SID'!L:O,4,FALSE),"")</f>
        <v/>
      </c>
      <c r="K259" s="50"/>
      <c r="L259" s="50"/>
      <c r="M259" s="50"/>
      <c r="N259" s="50"/>
      <c r="O259" s="50"/>
      <c r="P259" s="50"/>
      <c r="Q259" s="50"/>
      <c r="R259" s="50"/>
      <c r="S259" s="50"/>
      <c r="T259" s="73" t="str">
        <f t="shared" ca="1" si="52"/>
        <v/>
      </c>
      <c r="U259" s="65" t="str">
        <f>IF(LEN(D259)=0,"",SUMIFS('1.(Optional) tonnage per use'!O$6:O$503,'1.(Optional) tonnage per use'!$G$6:$G$503,CONCATENATE(D259,F259),'1.(Optional) tonnage per use'!$N$6:$N$503,K259))</f>
        <v/>
      </c>
      <c r="V259" s="47" t="str">
        <f>IF(LEN(D259)=0,"",SUMIFS('1.(Optional) tonnage per use'!P$6:P$503,'1.(Optional) tonnage per use'!$G$6:$G$503,CONCATENATE(D259,F259),'1.(Optional) tonnage per use'!$N$6:$N$503,K259))</f>
        <v/>
      </c>
      <c r="W259" s="47" t="str">
        <f>IF(LEN(D259)=0,"",SUMIFS('1.(Optional) tonnage per use'!Q$6:Q$503,'1.(Optional) tonnage per use'!$G$6:$G$503,CONCATENATE(D259,F259),'1.(Optional) tonnage per use'!$N$6:$N$503,K259))</f>
        <v/>
      </c>
      <c r="X259" s="117" t="str">
        <f>_xlfn.IFNA(VLOOKUP(A259,'Reference data SID'!D:E,2,FALSE),"")</f>
        <v/>
      </c>
      <c r="Y259" s="117" t="str">
        <f t="shared" si="53"/>
        <v>not ok</v>
      </c>
      <c r="Z259" s="117" t="str">
        <f t="shared" si="54"/>
        <v>not ok</v>
      </c>
      <c r="AA259" s="117" t="str">
        <f t="shared" si="55"/>
        <v>ok</v>
      </c>
      <c r="AB259" s="117" t="str">
        <f t="shared" si="56"/>
        <v>not ok</v>
      </c>
      <c r="AC259" s="117" t="str">
        <f t="shared" si="57"/>
        <v>_EC</v>
      </c>
      <c r="AD259" s="117" t="str">
        <f t="shared" si="58"/>
        <v>_CAS</v>
      </c>
      <c r="AE259" s="117" t="str">
        <f t="shared" si="59"/>
        <v/>
      </c>
      <c r="AF259" s="117" t="str">
        <f>IF(LEN(A259)&gt;1,IF(COUNTIFS($AE$6:AE$503,LEFT(AE259,250))&gt;1,"Duplicate entry: you have two rows for the same substance and year",""),"")</f>
        <v/>
      </c>
      <c r="AG259" s="117" t="str">
        <f>IF(LEN(A259)&gt;0,IF(ISNUMBER(MATCH(A259,Annex_I_II_entries,0)),"","The Entry name is not within the dropdown list, make sure that you have not copied and pasted overwritting the cell format (with its correponding dropdown list) in column A"),"")</f>
        <v/>
      </c>
      <c r="AH259" s="117" t="str">
        <f t="shared" ca="1" si="60"/>
        <v/>
      </c>
      <c r="AI259" s="117" t="str">
        <f t="shared" ca="1" si="61"/>
        <v/>
      </c>
      <c r="AJ259" s="117" t="str">
        <f t="shared" si="62"/>
        <v/>
      </c>
      <c r="AK259" s="117" t="str">
        <f t="shared" si="63"/>
        <v/>
      </c>
      <c r="AL259" s="117" t="str">
        <f t="shared" si="64"/>
        <v/>
      </c>
      <c r="AM259" s="117" t="str">
        <f t="shared" si="65"/>
        <v/>
      </c>
      <c r="AN259" s="117" t="str">
        <f t="shared" si="66"/>
        <v/>
      </c>
      <c r="AO259" s="117" t="str">
        <f t="shared" si="67"/>
        <v/>
      </c>
      <c r="AP259" s="87"/>
    </row>
    <row r="260" spans="1:42" x14ac:dyDescent="0.2">
      <c r="A260" s="37"/>
      <c r="B260" s="37"/>
      <c r="C260" s="37"/>
      <c r="D260" s="64" t="str">
        <f>_xlfn.IFNA(VLOOKUP(A260,'Reference data SID'!$D$2:$Q$673,14,FALSE),"")</f>
        <v/>
      </c>
      <c r="E260" s="64" t="str">
        <f>_xlfn.IFNA(VLOOKUP(D260,'Reference data SID'!$C$3:$E$673,3,FALSE),"")</f>
        <v/>
      </c>
      <c r="F260" s="64" t="str">
        <f>_xlfn.IFNA(IF(E260=FALSE,D260,IF(ISBLANK(B260),VLOOKUP(C260,'Reference data SID'!$N:$P,3,FALSE),VLOOKUP(B260,'Reference data SID'!$M:$P,4,FALSE))),"")</f>
        <v/>
      </c>
      <c r="G260" s="64" t="str">
        <f t="shared" si="51"/>
        <v/>
      </c>
      <c r="H260" s="38" t="str">
        <f>_xlfn.IFNA(VLOOKUP(F260,'Reference data SID'!L:M,2,FALSE),"")</f>
        <v/>
      </c>
      <c r="I260" s="38" t="str">
        <f>_xlfn.IFNA(VLOOKUP(F260,'Reference data SID'!L:N,3,FALSE),"")</f>
        <v/>
      </c>
      <c r="J260" s="38" t="str">
        <f>_xlfn.IFNA(VLOOKUP(F260,'Reference data SID'!L:O,4,FALSE),"")</f>
        <v/>
      </c>
      <c r="K260" s="50"/>
      <c r="L260" s="50"/>
      <c r="M260" s="50"/>
      <c r="N260" s="50"/>
      <c r="O260" s="50"/>
      <c r="P260" s="50"/>
      <c r="Q260" s="50"/>
      <c r="R260" s="50"/>
      <c r="S260" s="50"/>
      <c r="T260" s="73" t="str">
        <f t="shared" ca="1" si="52"/>
        <v/>
      </c>
      <c r="U260" s="65" t="str">
        <f>IF(LEN(D260)=0,"",SUMIFS('1.(Optional) tonnage per use'!O$6:O$503,'1.(Optional) tonnage per use'!$G$6:$G$503,CONCATENATE(D260,F260),'1.(Optional) tonnage per use'!$N$6:$N$503,K260))</f>
        <v/>
      </c>
      <c r="V260" s="47" t="str">
        <f>IF(LEN(D260)=0,"",SUMIFS('1.(Optional) tonnage per use'!P$6:P$503,'1.(Optional) tonnage per use'!$G$6:$G$503,CONCATENATE(D260,F260),'1.(Optional) tonnage per use'!$N$6:$N$503,K260))</f>
        <v/>
      </c>
      <c r="W260" s="47" t="str">
        <f>IF(LEN(D260)=0,"",SUMIFS('1.(Optional) tonnage per use'!Q$6:Q$503,'1.(Optional) tonnage per use'!$G$6:$G$503,CONCATENATE(D260,F260),'1.(Optional) tonnage per use'!$N$6:$N$503,K260))</f>
        <v/>
      </c>
      <c r="X260" s="117" t="str">
        <f>_xlfn.IFNA(VLOOKUP(A260,'Reference data SID'!D:E,2,FALSE),"")</f>
        <v/>
      </c>
      <c r="Y260" s="117" t="str">
        <f t="shared" si="53"/>
        <v>not ok</v>
      </c>
      <c r="Z260" s="117" t="str">
        <f t="shared" si="54"/>
        <v>not ok</v>
      </c>
      <c r="AA260" s="117" t="str">
        <f t="shared" si="55"/>
        <v>ok</v>
      </c>
      <c r="AB260" s="117" t="str">
        <f t="shared" si="56"/>
        <v>not ok</v>
      </c>
      <c r="AC260" s="117" t="str">
        <f t="shared" si="57"/>
        <v>_EC</v>
      </c>
      <c r="AD260" s="117" t="str">
        <f t="shared" si="58"/>
        <v>_CAS</v>
      </c>
      <c r="AE260" s="117" t="str">
        <f t="shared" si="59"/>
        <v/>
      </c>
      <c r="AF260" s="117" t="str">
        <f>IF(LEN(A260)&gt;1,IF(COUNTIFS($AE$6:AE$503,LEFT(AE260,250))&gt;1,"Duplicate entry: you have two rows for the same substance and year",""),"")</f>
        <v/>
      </c>
      <c r="AG260" s="117" t="str">
        <f>IF(LEN(A260)&gt;0,IF(ISNUMBER(MATCH(A260,Annex_I_II_entries,0)),"","The Entry name is not within the dropdown list, make sure that you have not copied and pasted overwritting the cell format (with its correponding dropdown list) in column A"),"")</f>
        <v/>
      </c>
      <c r="AH260" s="117" t="str">
        <f t="shared" ca="1" si="60"/>
        <v/>
      </c>
      <c r="AI260" s="117" t="str">
        <f t="shared" ca="1" si="61"/>
        <v/>
      </c>
      <c r="AJ260" s="117" t="str">
        <f t="shared" si="62"/>
        <v/>
      </c>
      <c r="AK260" s="117" t="str">
        <f t="shared" si="63"/>
        <v/>
      </c>
      <c r="AL260" s="117" t="str">
        <f t="shared" si="64"/>
        <v/>
      </c>
      <c r="AM260" s="117" t="str">
        <f t="shared" si="65"/>
        <v/>
      </c>
      <c r="AN260" s="117" t="str">
        <f t="shared" si="66"/>
        <v/>
      </c>
      <c r="AO260" s="117" t="str">
        <f t="shared" si="67"/>
        <v/>
      </c>
      <c r="AP260" s="87"/>
    </row>
    <row r="261" spans="1:42" x14ac:dyDescent="0.2">
      <c r="A261" s="37"/>
      <c r="B261" s="37"/>
      <c r="C261" s="37"/>
      <c r="D261" s="64" t="str">
        <f>_xlfn.IFNA(VLOOKUP(A261,'Reference data SID'!$D$2:$Q$673,14,FALSE),"")</f>
        <v/>
      </c>
      <c r="E261" s="64" t="str">
        <f>_xlfn.IFNA(VLOOKUP(D261,'Reference data SID'!$C$3:$E$673,3,FALSE),"")</f>
        <v/>
      </c>
      <c r="F261" s="64" t="str">
        <f>_xlfn.IFNA(IF(E261=FALSE,D261,IF(ISBLANK(B261),VLOOKUP(C261,'Reference data SID'!$N:$P,3,FALSE),VLOOKUP(B261,'Reference data SID'!$M:$P,4,FALSE))),"")</f>
        <v/>
      </c>
      <c r="G261" s="64" t="str">
        <f t="shared" si="51"/>
        <v/>
      </c>
      <c r="H261" s="38" t="str">
        <f>_xlfn.IFNA(VLOOKUP(F261,'Reference data SID'!L:M,2,FALSE),"")</f>
        <v/>
      </c>
      <c r="I261" s="38" t="str">
        <f>_xlfn.IFNA(VLOOKUP(F261,'Reference data SID'!L:N,3,FALSE),"")</f>
        <v/>
      </c>
      <c r="J261" s="38" t="str">
        <f>_xlfn.IFNA(VLOOKUP(F261,'Reference data SID'!L:O,4,FALSE),"")</f>
        <v/>
      </c>
      <c r="K261" s="50"/>
      <c r="L261" s="50"/>
      <c r="M261" s="50"/>
      <c r="N261" s="50"/>
      <c r="O261" s="50"/>
      <c r="P261" s="50"/>
      <c r="Q261" s="50"/>
      <c r="R261" s="50"/>
      <c r="S261" s="50"/>
      <c r="T261" s="73" t="str">
        <f t="shared" ca="1" si="52"/>
        <v/>
      </c>
      <c r="U261" s="65" t="str">
        <f>IF(LEN(D261)=0,"",SUMIFS('1.(Optional) tonnage per use'!O$6:O$503,'1.(Optional) tonnage per use'!$G$6:$G$503,CONCATENATE(D261,F261),'1.(Optional) tonnage per use'!$N$6:$N$503,K261))</f>
        <v/>
      </c>
      <c r="V261" s="47" t="str">
        <f>IF(LEN(D261)=0,"",SUMIFS('1.(Optional) tonnage per use'!P$6:P$503,'1.(Optional) tonnage per use'!$G$6:$G$503,CONCATENATE(D261,F261),'1.(Optional) tonnage per use'!$N$6:$N$503,K261))</f>
        <v/>
      </c>
      <c r="W261" s="47" t="str">
        <f>IF(LEN(D261)=0,"",SUMIFS('1.(Optional) tonnage per use'!Q$6:Q$503,'1.(Optional) tonnage per use'!$G$6:$G$503,CONCATENATE(D261,F261),'1.(Optional) tonnage per use'!$N$6:$N$503,K261))</f>
        <v/>
      </c>
      <c r="X261" s="117" t="str">
        <f>_xlfn.IFNA(VLOOKUP(A261,'Reference data SID'!D:E,2,FALSE),"")</f>
        <v/>
      </c>
      <c r="Y261" s="117" t="str">
        <f t="shared" si="53"/>
        <v>not ok</v>
      </c>
      <c r="Z261" s="117" t="str">
        <f t="shared" si="54"/>
        <v>not ok</v>
      </c>
      <c r="AA261" s="117" t="str">
        <f t="shared" si="55"/>
        <v>ok</v>
      </c>
      <c r="AB261" s="117" t="str">
        <f t="shared" si="56"/>
        <v>not ok</v>
      </c>
      <c r="AC261" s="117" t="str">
        <f t="shared" si="57"/>
        <v>_EC</v>
      </c>
      <c r="AD261" s="117" t="str">
        <f t="shared" si="58"/>
        <v>_CAS</v>
      </c>
      <c r="AE261" s="117" t="str">
        <f t="shared" si="59"/>
        <v/>
      </c>
      <c r="AF261" s="117" t="str">
        <f>IF(LEN(A261)&gt;1,IF(COUNTIFS($AE$6:AE$503,LEFT(AE261,250))&gt;1,"Duplicate entry: you have two rows for the same substance and year",""),"")</f>
        <v/>
      </c>
      <c r="AG261" s="117" t="str">
        <f>IF(LEN(A261)&gt;0,IF(ISNUMBER(MATCH(A261,Annex_I_II_entries,0)),"","The Entry name is not within the dropdown list, make sure that you have not copied and pasted overwritting the cell format (with its correponding dropdown list) in column A"),"")</f>
        <v/>
      </c>
      <c r="AH261" s="117" t="str">
        <f t="shared" ca="1" si="60"/>
        <v/>
      </c>
      <c r="AI261" s="117" t="str">
        <f t="shared" ca="1" si="61"/>
        <v/>
      </c>
      <c r="AJ261" s="117" t="str">
        <f t="shared" si="62"/>
        <v/>
      </c>
      <c r="AK261" s="117" t="str">
        <f t="shared" si="63"/>
        <v/>
      </c>
      <c r="AL261" s="117" t="str">
        <f t="shared" si="64"/>
        <v/>
      </c>
      <c r="AM261" s="117" t="str">
        <f t="shared" si="65"/>
        <v/>
      </c>
      <c r="AN261" s="117" t="str">
        <f t="shared" si="66"/>
        <v/>
      </c>
      <c r="AO261" s="117" t="str">
        <f t="shared" si="67"/>
        <v/>
      </c>
      <c r="AP261" s="87"/>
    </row>
    <row r="262" spans="1:42" x14ac:dyDescent="0.2">
      <c r="A262" s="37"/>
      <c r="B262" s="37"/>
      <c r="C262" s="37"/>
      <c r="D262" s="64" t="str">
        <f>_xlfn.IFNA(VLOOKUP(A262,'Reference data SID'!$D$2:$Q$673,14,FALSE),"")</f>
        <v/>
      </c>
      <c r="E262" s="64" t="str">
        <f>_xlfn.IFNA(VLOOKUP(D262,'Reference data SID'!$C$3:$E$673,3,FALSE),"")</f>
        <v/>
      </c>
      <c r="F262" s="64" t="str">
        <f>_xlfn.IFNA(IF(E262=FALSE,D262,IF(ISBLANK(B262),VLOOKUP(C262,'Reference data SID'!$N:$P,3,FALSE),VLOOKUP(B262,'Reference data SID'!$M:$P,4,FALSE))),"")</f>
        <v/>
      </c>
      <c r="G262" s="64" t="str">
        <f t="shared" ref="G262:G325" si="68">CONCATENATE(D262,F262)</f>
        <v/>
      </c>
      <c r="H262" s="38" t="str">
        <f>_xlfn.IFNA(VLOOKUP(F262,'Reference data SID'!L:M,2,FALSE),"")</f>
        <v/>
      </c>
      <c r="I262" s="38" t="str">
        <f>_xlfn.IFNA(VLOOKUP(F262,'Reference data SID'!L:N,3,FALSE),"")</f>
        <v/>
      </c>
      <c r="J262" s="38" t="str">
        <f>_xlfn.IFNA(VLOOKUP(F262,'Reference data SID'!L:O,4,FALSE),"")</f>
        <v/>
      </c>
      <c r="K262" s="50"/>
      <c r="L262" s="50"/>
      <c r="M262" s="50"/>
      <c r="N262" s="50"/>
      <c r="O262" s="50"/>
      <c r="P262" s="50"/>
      <c r="Q262" s="50"/>
      <c r="R262" s="50"/>
      <c r="S262" s="50"/>
      <c r="T262" s="73" t="str">
        <f t="shared" ref="T262:T325" ca="1" si="69" xml:space="preserve">
CONCATENATE(AF262,
IF(AND(LEN(AF262)&gt;2,OR(LEN(AG262&gt;2),LEN(AH262&gt;2),LEN(AI262&gt;2),(AK262&gt;2),LEN(AM262&gt;2),LEN(AO262&gt;2))),CONCATENATE("; ",CHAR(10)),""),
AG262,
IF(AND(LEN(AG262)&gt;2,OR(LEN(AH262&gt;2),LEN(AI262&gt;2),(AK262&gt;2),LEN(AM262&gt;2),LEN(AO262&gt;1))),CONCATENATE("; ",CHAR(10)),""),
AH262,
IF(AND(LEN(AH262)&gt;2,OR(LEN(AI262&gt;2),(AK262&gt;2),LEN(AM262&gt;2),LEN(AO262&gt;2))),CONCATENATE("; ",CHAR(10)),""),
AI262,
IF(AND(LEN(AI262)&gt;2,OR((AK262&gt;2),LEN(AM262&gt;1),LEN(AO262&gt;2))),CONCATENATE("; ",CHAR(10)),""),
AK262,
IF(AND(LEN(AK262)&gt;2,OR((AM262&gt;2),LEN(AO262&gt;2))),CONCATENATE("; ",CHAR(10)),""),
AM262,
IF(AND(LEN(AM262)&gt;2,(LEN(AO262&gt;2))),CONCATENATE("; ",CHAR(10)),""),
AO262
)</f>
        <v/>
      </c>
      <c r="U262" s="65" t="str">
        <f>IF(LEN(D262)=0,"",SUMIFS('1.(Optional) tonnage per use'!O$6:O$503,'1.(Optional) tonnage per use'!$G$6:$G$503,CONCATENATE(D262,F262),'1.(Optional) tonnage per use'!$N$6:$N$503,K262))</f>
        <v/>
      </c>
      <c r="V262" s="47" t="str">
        <f>IF(LEN(D262)=0,"",SUMIFS('1.(Optional) tonnage per use'!P$6:P$503,'1.(Optional) tonnage per use'!$G$6:$G$503,CONCATENATE(D262,F262),'1.(Optional) tonnage per use'!$N$6:$N$503,K262))</f>
        <v/>
      </c>
      <c r="W262" s="47" t="str">
        <f>IF(LEN(D262)=0,"",SUMIFS('1.(Optional) tonnage per use'!Q$6:Q$503,'1.(Optional) tonnage per use'!$G$6:$G$503,CONCATENATE(D262,F262),'1.(Optional) tonnage per use'!$N$6:$N$503,K262))</f>
        <v/>
      </c>
      <c r="X262" s="117" t="str">
        <f>_xlfn.IFNA(VLOOKUP(A262,'Reference data SID'!D:E,2,FALSE),"")</f>
        <v/>
      </c>
      <c r="Y262" s="117" t="str">
        <f t="shared" ref="Y262:Y325" si="70">IF(AND(X262=TRUE,LEN(C262)&lt;1),"ok","not ok")</f>
        <v>not ok</v>
      </c>
      <c r="Z262" s="117" t="str">
        <f t="shared" ref="Z262:Z325" si="71">IF(AND(X262=TRUE,LEN(B262)&lt;1),"ok", "not ok")</f>
        <v>not ok</v>
      </c>
      <c r="AA262" s="117" t="str">
        <f t="shared" ref="AA262:AA325" si="72">IF(LEN(CONCATENATE(B262,C262))&gt;0,"not ok","ok")</f>
        <v>ok</v>
      </c>
      <c r="AB262" s="117" t="str">
        <f t="shared" ref="AB262:AB325" si="73">IF(OR(B262="other",C262="other"),"ok","not ok")</f>
        <v>not ok</v>
      </c>
      <c r="AC262" s="117" t="str">
        <f t="shared" ref="AC262:AC325" si="74">CONCATENATE(SUBSTITUTE(SUBSTITUTE(SUBSTITUTE(SUBSTITUTE(SUBSTITUTE(SUBSTITUTE(A262," ","_"),"(","_"),")","_"),"-","_"),";","_"),",","_"),"_EC")</f>
        <v>_EC</v>
      </c>
      <c r="AD262" s="117" t="str">
        <f t="shared" ref="AD262:AD325" si="75">CONCATENATE(SUBSTITUTE(SUBSTITUTE(SUBSTITUTE(SUBSTITUTE(SUBSTITUTE(SUBSTITUTE(A262," ","_"),"(","_"),")","_"),"-","_"),";","_"),",","_"),"_CAS")</f>
        <v>_CAS</v>
      </c>
      <c r="AE262" s="117" t="str">
        <f t="shared" ref="AE262:AE325" si="76">IF(LEN(A262)&gt;1,CONCATENATE(A262,I262,H262,F262,K262),"")</f>
        <v/>
      </c>
      <c r="AF262" s="117" t="str">
        <f>IF(LEN(A262)&gt;1,IF(COUNTIFS($AE$6:AE$503,LEFT(AE262,250))&gt;1,"Duplicate entry: you have two rows for the same substance and year",""),"")</f>
        <v/>
      </c>
      <c r="AG262" s="117" t="str">
        <f>IF(LEN(A262)&gt;0,IF(ISNUMBER(MATCH(A262,Annex_I_II_entries,0)),"","The Entry name is not within the dropdown list, make sure that you have not copied and pasted overwritting the cell format (with its correponding dropdown list) in column A"),"")</f>
        <v/>
      </c>
      <c r="AH262" s="117" t="str">
        <f t="shared" ref="AH262:AH325" ca="1" si="77">IF(LEN(B262)&gt;0,IF(ISNUMBER(MATCH(B262,INDIRECT(AC262),0)),"","The EC number is not within the dropdown list, make sure that you have not copied and pasted overwritting the cell format (with its correponding dropdown list) in column B, or that you have not deleted, modified the entry in column A"),"")</f>
        <v/>
      </c>
      <c r="AI262" s="117" t="str">
        <f t="shared" ref="AI262:AI325" ca="1" si="78">IF(LEN(C262)&gt;0,IF(ISNUMBER(MATCH(C262,INDIRECT(AD262),0)),"","The CAS number is not within the dropdown list, make sure that you have not copied and pasted overwritting the cell format (with its correponding dropdown list) in column C, or that you have not deleted, modified the entry in column A"),"")</f>
        <v/>
      </c>
      <c r="AJ262" s="117" t="str">
        <f t="shared" ref="AJ262:AJ325" si="79">IF(M262="0 tonnes",0,IF(M262="&lt;1 tonne",1,IF(M262="1-10 tonnes",10,IF(M262="10-100 tonnes",100,IF(M262="100-1000 tonnes",1000,IF(M262="&gt;1000 tonnes",1000000,""))))))</f>
        <v/>
      </c>
      <c r="AK262" s="117" t="str">
        <f t="shared" ref="AK262:AK325" si="80">IF(OR(AND(U262&gt;AJ262,AJ262&gt;0),AND(U262&gt;L262,L262&lt;&gt;"")),"The sum of tonnage manufactured per use reported is higher than the total tonnage manufactured","")</f>
        <v/>
      </c>
      <c r="AL262" s="117" t="str">
        <f t="shared" ref="AL262:AL325" si="81">IF(O262="0 tonnes",0,IF(O262="&lt;1 tonne",1,IF(O262="1-10 tonnes",10,IF(O262="10-100 tonnes",100,IF(O262="100-1000 tonnes",1000,IF(O262="&gt;1000 tonnes",1000000,""))))))</f>
        <v/>
      </c>
      <c r="AM262" s="117" t="str">
        <f t="shared" ref="AM262:AM325" si="82">IF(OR(AND(V262&gt;AL262,AL262&gt;0),AND(V262&gt;N262,N262&lt;&gt;"")),"The sum of tonnage imported per use reported is higher than the total tonnage manufactured","")</f>
        <v/>
      </c>
      <c r="AN262" s="117" t="str">
        <f t="shared" ref="AN262:AN325" si="83">IF(Q262="0 tonnes",0,IF(Q262="&lt;1 tonne",1,IF(Q262="1-10 tonnes",10,IF(Q262="10-100 tonnes",100,IF(Q262="100-1000 tonnes",1000,IF(Q262="&gt;1000 tonnes",1000000,""))))))</f>
        <v/>
      </c>
      <c r="AO262" s="117" t="str">
        <f t="shared" ref="AO262:AO325" si="84">IF(OR(AND(W262&gt;AN262,AN262&gt;0),AND(W262&gt;P262,P262&lt;&gt;"")),"The sum of tonnage placed on the market per use reported is higher than the total tonnage manufactured","")</f>
        <v/>
      </c>
      <c r="AP262" s="87"/>
    </row>
    <row r="263" spans="1:42" x14ac:dyDescent="0.2">
      <c r="A263" s="37"/>
      <c r="B263" s="37"/>
      <c r="C263" s="37"/>
      <c r="D263" s="64" t="str">
        <f>_xlfn.IFNA(VLOOKUP(A263,'Reference data SID'!$D$2:$Q$673,14,FALSE),"")</f>
        <v/>
      </c>
      <c r="E263" s="64" t="str">
        <f>_xlfn.IFNA(VLOOKUP(D263,'Reference data SID'!$C$3:$E$673,3,FALSE),"")</f>
        <v/>
      </c>
      <c r="F263" s="64" t="str">
        <f>_xlfn.IFNA(IF(E263=FALSE,D263,IF(ISBLANK(B263),VLOOKUP(C263,'Reference data SID'!$N:$P,3,FALSE),VLOOKUP(B263,'Reference data SID'!$M:$P,4,FALSE))),"")</f>
        <v/>
      </c>
      <c r="G263" s="64" t="str">
        <f t="shared" si="68"/>
        <v/>
      </c>
      <c r="H263" s="38" t="str">
        <f>_xlfn.IFNA(VLOOKUP(F263,'Reference data SID'!L:M,2,FALSE),"")</f>
        <v/>
      </c>
      <c r="I263" s="38" t="str">
        <f>_xlfn.IFNA(VLOOKUP(F263,'Reference data SID'!L:N,3,FALSE),"")</f>
        <v/>
      </c>
      <c r="J263" s="38" t="str">
        <f>_xlfn.IFNA(VLOOKUP(F263,'Reference data SID'!L:O,4,FALSE),"")</f>
        <v/>
      </c>
      <c r="K263" s="50"/>
      <c r="L263" s="50"/>
      <c r="M263" s="50"/>
      <c r="N263" s="50"/>
      <c r="O263" s="50"/>
      <c r="P263" s="50"/>
      <c r="Q263" s="50"/>
      <c r="R263" s="50"/>
      <c r="S263" s="50"/>
      <c r="T263" s="73" t="str">
        <f t="shared" ca="1" si="69"/>
        <v/>
      </c>
      <c r="U263" s="65" t="str">
        <f>IF(LEN(D263)=0,"",SUMIFS('1.(Optional) tonnage per use'!O$6:O$503,'1.(Optional) tonnage per use'!$G$6:$G$503,CONCATENATE(D263,F263),'1.(Optional) tonnage per use'!$N$6:$N$503,K263))</f>
        <v/>
      </c>
      <c r="V263" s="47" t="str">
        <f>IF(LEN(D263)=0,"",SUMIFS('1.(Optional) tonnage per use'!P$6:P$503,'1.(Optional) tonnage per use'!$G$6:$G$503,CONCATENATE(D263,F263),'1.(Optional) tonnage per use'!$N$6:$N$503,K263))</f>
        <v/>
      </c>
      <c r="W263" s="47" t="str">
        <f>IF(LEN(D263)=0,"",SUMIFS('1.(Optional) tonnage per use'!Q$6:Q$503,'1.(Optional) tonnage per use'!$G$6:$G$503,CONCATENATE(D263,F263),'1.(Optional) tonnage per use'!$N$6:$N$503,K263))</f>
        <v/>
      </c>
      <c r="X263" s="117" t="str">
        <f>_xlfn.IFNA(VLOOKUP(A263,'Reference data SID'!D:E,2,FALSE),"")</f>
        <v/>
      </c>
      <c r="Y263" s="117" t="str">
        <f t="shared" si="70"/>
        <v>not ok</v>
      </c>
      <c r="Z263" s="117" t="str">
        <f t="shared" si="71"/>
        <v>not ok</v>
      </c>
      <c r="AA263" s="117" t="str">
        <f t="shared" si="72"/>
        <v>ok</v>
      </c>
      <c r="AB263" s="117" t="str">
        <f t="shared" si="73"/>
        <v>not ok</v>
      </c>
      <c r="AC263" s="117" t="str">
        <f t="shared" si="74"/>
        <v>_EC</v>
      </c>
      <c r="AD263" s="117" t="str">
        <f t="shared" si="75"/>
        <v>_CAS</v>
      </c>
      <c r="AE263" s="117" t="str">
        <f t="shared" si="76"/>
        <v/>
      </c>
      <c r="AF263" s="117" t="str">
        <f>IF(LEN(A263)&gt;1,IF(COUNTIFS($AE$6:AE$503,LEFT(AE263,250))&gt;1,"Duplicate entry: you have two rows for the same substance and year",""),"")</f>
        <v/>
      </c>
      <c r="AG263" s="117" t="str">
        <f>IF(LEN(A263)&gt;0,IF(ISNUMBER(MATCH(A263,Annex_I_II_entries,0)),"","The Entry name is not within the dropdown list, make sure that you have not copied and pasted overwritting the cell format (with its correponding dropdown list) in column A"),"")</f>
        <v/>
      </c>
      <c r="AH263" s="117" t="str">
        <f t="shared" ca="1" si="77"/>
        <v/>
      </c>
      <c r="AI263" s="117" t="str">
        <f t="shared" ca="1" si="78"/>
        <v/>
      </c>
      <c r="AJ263" s="117" t="str">
        <f t="shared" si="79"/>
        <v/>
      </c>
      <c r="AK263" s="117" t="str">
        <f t="shared" si="80"/>
        <v/>
      </c>
      <c r="AL263" s="117" t="str">
        <f t="shared" si="81"/>
        <v/>
      </c>
      <c r="AM263" s="117" t="str">
        <f t="shared" si="82"/>
        <v/>
      </c>
      <c r="AN263" s="117" t="str">
        <f t="shared" si="83"/>
        <v/>
      </c>
      <c r="AO263" s="117" t="str">
        <f t="shared" si="84"/>
        <v/>
      </c>
      <c r="AP263" s="87"/>
    </row>
    <row r="264" spans="1:42" x14ac:dyDescent="0.2">
      <c r="A264" s="37"/>
      <c r="B264" s="37"/>
      <c r="C264" s="37"/>
      <c r="D264" s="64" t="str">
        <f>_xlfn.IFNA(VLOOKUP(A264,'Reference data SID'!$D$2:$Q$673,14,FALSE),"")</f>
        <v/>
      </c>
      <c r="E264" s="64" t="str">
        <f>_xlfn.IFNA(VLOOKUP(D264,'Reference data SID'!$C$3:$E$673,3,FALSE),"")</f>
        <v/>
      </c>
      <c r="F264" s="64" t="str">
        <f>_xlfn.IFNA(IF(E264=FALSE,D264,IF(ISBLANK(B264),VLOOKUP(C264,'Reference data SID'!$N:$P,3,FALSE),VLOOKUP(B264,'Reference data SID'!$M:$P,4,FALSE))),"")</f>
        <v/>
      </c>
      <c r="G264" s="64" t="str">
        <f t="shared" si="68"/>
        <v/>
      </c>
      <c r="H264" s="38" t="str">
        <f>_xlfn.IFNA(VLOOKUP(F264,'Reference data SID'!L:M,2,FALSE),"")</f>
        <v/>
      </c>
      <c r="I264" s="38" t="str">
        <f>_xlfn.IFNA(VLOOKUP(F264,'Reference data SID'!L:N,3,FALSE),"")</f>
        <v/>
      </c>
      <c r="J264" s="38" t="str">
        <f>_xlfn.IFNA(VLOOKUP(F264,'Reference data SID'!L:O,4,FALSE),"")</f>
        <v/>
      </c>
      <c r="K264" s="50"/>
      <c r="L264" s="50"/>
      <c r="M264" s="50"/>
      <c r="N264" s="50"/>
      <c r="O264" s="50"/>
      <c r="P264" s="50"/>
      <c r="Q264" s="50"/>
      <c r="R264" s="50"/>
      <c r="S264" s="50"/>
      <c r="T264" s="73" t="str">
        <f t="shared" ca="1" si="69"/>
        <v/>
      </c>
      <c r="U264" s="65" t="str">
        <f>IF(LEN(D264)=0,"",SUMIFS('1.(Optional) tonnage per use'!O$6:O$503,'1.(Optional) tonnage per use'!$G$6:$G$503,CONCATENATE(D264,F264),'1.(Optional) tonnage per use'!$N$6:$N$503,K264))</f>
        <v/>
      </c>
      <c r="V264" s="47" t="str">
        <f>IF(LEN(D264)=0,"",SUMIFS('1.(Optional) tonnage per use'!P$6:P$503,'1.(Optional) tonnage per use'!$G$6:$G$503,CONCATENATE(D264,F264),'1.(Optional) tonnage per use'!$N$6:$N$503,K264))</f>
        <v/>
      </c>
      <c r="W264" s="47" t="str">
        <f>IF(LEN(D264)=0,"",SUMIFS('1.(Optional) tonnage per use'!Q$6:Q$503,'1.(Optional) tonnage per use'!$G$6:$G$503,CONCATENATE(D264,F264),'1.(Optional) tonnage per use'!$N$6:$N$503,K264))</f>
        <v/>
      </c>
      <c r="X264" s="117" t="str">
        <f>_xlfn.IFNA(VLOOKUP(A264,'Reference data SID'!D:E,2,FALSE),"")</f>
        <v/>
      </c>
      <c r="Y264" s="117" t="str">
        <f t="shared" si="70"/>
        <v>not ok</v>
      </c>
      <c r="Z264" s="117" t="str">
        <f t="shared" si="71"/>
        <v>not ok</v>
      </c>
      <c r="AA264" s="117" t="str">
        <f t="shared" si="72"/>
        <v>ok</v>
      </c>
      <c r="AB264" s="117" t="str">
        <f t="shared" si="73"/>
        <v>not ok</v>
      </c>
      <c r="AC264" s="117" t="str">
        <f t="shared" si="74"/>
        <v>_EC</v>
      </c>
      <c r="AD264" s="117" t="str">
        <f t="shared" si="75"/>
        <v>_CAS</v>
      </c>
      <c r="AE264" s="117" t="str">
        <f t="shared" si="76"/>
        <v/>
      </c>
      <c r="AF264" s="117" t="str">
        <f>IF(LEN(A264)&gt;1,IF(COUNTIFS($AE$6:AE$503,LEFT(AE264,250))&gt;1,"Duplicate entry: you have two rows for the same substance and year",""),"")</f>
        <v/>
      </c>
      <c r="AG264" s="117" t="str">
        <f>IF(LEN(A264)&gt;0,IF(ISNUMBER(MATCH(A264,Annex_I_II_entries,0)),"","The Entry name is not within the dropdown list, make sure that you have not copied and pasted overwritting the cell format (with its correponding dropdown list) in column A"),"")</f>
        <v/>
      </c>
      <c r="AH264" s="117" t="str">
        <f t="shared" ca="1" si="77"/>
        <v/>
      </c>
      <c r="AI264" s="117" t="str">
        <f t="shared" ca="1" si="78"/>
        <v/>
      </c>
      <c r="AJ264" s="117" t="str">
        <f t="shared" si="79"/>
        <v/>
      </c>
      <c r="AK264" s="117" t="str">
        <f t="shared" si="80"/>
        <v/>
      </c>
      <c r="AL264" s="117" t="str">
        <f t="shared" si="81"/>
        <v/>
      </c>
      <c r="AM264" s="117" t="str">
        <f t="shared" si="82"/>
        <v/>
      </c>
      <c r="AN264" s="117" t="str">
        <f t="shared" si="83"/>
        <v/>
      </c>
      <c r="AO264" s="117" t="str">
        <f t="shared" si="84"/>
        <v/>
      </c>
      <c r="AP264" s="87"/>
    </row>
    <row r="265" spans="1:42" x14ac:dyDescent="0.2">
      <c r="A265" s="37"/>
      <c r="B265" s="37"/>
      <c r="C265" s="37"/>
      <c r="D265" s="64" t="str">
        <f>_xlfn.IFNA(VLOOKUP(A265,'Reference data SID'!$D$2:$Q$673,14,FALSE),"")</f>
        <v/>
      </c>
      <c r="E265" s="64" t="str">
        <f>_xlfn.IFNA(VLOOKUP(D265,'Reference data SID'!$C$3:$E$673,3,FALSE),"")</f>
        <v/>
      </c>
      <c r="F265" s="64" t="str">
        <f>_xlfn.IFNA(IF(E265=FALSE,D265,IF(ISBLANK(B265),VLOOKUP(C265,'Reference data SID'!$N:$P,3,FALSE),VLOOKUP(B265,'Reference data SID'!$M:$P,4,FALSE))),"")</f>
        <v/>
      </c>
      <c r="G265" s="64" t="str">
        <f t="shared" si="68"/>
        <v/>
      </c>
      <c r="H265" s="38" t="str">
        <f>_xlfn.IFNA(VLOOKUP(F265,'Reference data SID'!L:M,2,FALSE),"")</f>
        <v/>
      </c>
      <c r="I265" s="38" t="str">
        <f>_xlfn.IFNA(VLOOKUP(F265,'Reference data SID'!L:N,3,FALSE),"")</f>
        <v/>
      </c>
      <c r="J265" s="38" t="str">
        <f>_xlfn.IFNA(VLOOKUP(F265,'Reference data SID'!L:O,4,FALSE),"")</f>
        <v/>
      </c>
      <c r="K265" s="50"/>
      <c r="L265" s="50"/>
      <c r="M265" s="50"/>
      <c r="N265" s="50"/>
      <c r="O265" s="50"/>
      <c r="P265" s="50"/>
      <c r="Q265" s="50"/>
      <c r="R265" s="50"/>
      <c r="S265" s="50"/>
      <c r="T265" s="73" t="str">
        <f t="shared" ca="1" si="69"/>
        <v/>
      </c>
      <c r="U265" s="65" t="str">
        <f>IF(LEN(D265)=0,"",SUMIFS('1.(Optional) tonnage per use'!O$6:O$503,'1.(Optional) tonnage per use'!$G$6:$G$503,CONCATENATE(D265,F265),'1.(Optional) tonnage per use'!$N$6:$N$503,K265))</f>
        <v/>
      </c>
      <c r="V265" s="47" t="str">
        <f>IF(LEN(D265)=0,"",SUMIFS('1.(Optional) tonnage per use'!P$6:P$503,'1.(Optional) tonnage per use'!$G$6:$G$503,CONCATENATE(D265,F265),'1.(Optional) tonnage per use'!$N$6:$N$503,K265))</f>
        <v/>
      </c>
      <c r="W265" s="47" t="str">
        <f>IF(LEN(D265)=0,"",SUMIFS('1.(Optional) tonnage per use'!Q$6:Q$503,'1.(Optional) tonnage per use'!$G$6:$G$503,CONCATENATE(D265,F265),'1.(Optional) tonnage per use'!$N$6:$N$503,K265))</f>
        <v/>
      </c>
      <c r="X265" s="117" t="str">
        <f>_xlfn.IFNA(VLOOKUP(A265,'Reference data SID'!D:E,2,FALSE),"")</f>
        <v/>
      </c>
      <c r="Y265" s="117" t="str">
        <f t="shared" si="70"/>
        <v>not ok</v>
      </c>
      <c r="Z265" s="117" t="str">
        <f t="shared" si="71"/>
        <v>not ok</v>
      </c>
      <c r="AA265" s="117" t="str">
        <f t="shared" si="72"/>
        <v>ok</v>
      </c>
      <c r="AB265" s="117" t="str">
        <f t="shared" si="73"/>
        <v>not ok</v>
      </c>
      <c r="AC265" s="117" t="str">
        <f t="shared" si="74"/>
        <v>_EC</v>
      </c>
      <c r="AD265" s="117" t="str">
        <f t="shared" si="75"/>
        <v>_CAS</v>
      </c>
      <c r="AE265" s="117" t="str">
        <f t="shared" si="76"/>
        <v/>
      </c>
      <c r="AF265" s="117" t="str">
        <f>IF(LEN(A265)&gt;1,IF(COUNTIFS($AE$6:AE$503,LEFT(AE265,250))&gt;1,"Duplicate entry: you have two rows for the same substance and year",""),"")</f>
        <v/>
      </c>
      <c r="AG265" s="117" t="str">
        <f>IF(LEN(A265)&gt;0,IF(ISNUMBER(MATCH(A265,Annex_I_II_entries,0)),"","The Entry name is not within the dropdown list, make sure that you have not copied and pasted overwritting the cell format (with its correponding dropdown list) in column A"),"")</f>
        <v/>
      </c>
      <c r="AH265" s="117" t="str">
        <f t="shared" ca="1" si="77"/>
        <v/>
      </c>
      <c r="AI265" s="117" t="str">
        <f t="shared" ca="1" si="78"/>
        <v/>
      </c>
      <c r="AJ265" s="117" t="str">
        <f t="shared" si="79"/>
        <v/>
      </c>
      <c r="AK265" s="117" t="str">
        <f t="shared" si="80"/>
        <v/>
      </c>
      <c r="AL265" s="117" t="str">
        <f t="shared" si="81"/>
        <v/>
      </c>
      <c r="AM265" s="117" t="str">
        <f t="shared" si="82"/>
        <v/>
      </c>
      <c r="AN265" s="117" t="str">
        <f t="shared" si="83"/>
        <v/>
      </c>
      <c r="AO265" s="117" t="str">
        <f t="shared" si="84"/>
        <v/>
      </c>
      <c r="AP265" s="87"/>
    </row>
    <row r="266" spans="1:42" x14ac:dyDescent="0.2">
      <c r="A266" s="37"/>
      <c r="B266" s="37"/>
      <c r="C266" s="37"/>
      <c r="D266" s="64" t="str">
        <f>_xlfn.IFNA(VLOOKUP(A266,'Reference data SID'!$D$2:$Q$673,14,FALSE),"")</f>
        <v/>
      </c>
      <c r="E266" s="64" t="str">
        <f>_xlfn.IFNA(VLOOKUP(D266,'Reference data SID'!$C$3:$E$673,3,FALSE),"")</f>
        <v/>
      </c>
      <c r="F266" s="64" t="str">
        <f>_xlfn.IFNA(IF(E266=FALSE,D266,IF(ISBLANK(B266),VLOOKUP(C266,'Reference data SID'!$N:$P,3,FALSE),VLOOKUP(B266,'Reference data SID'!$M:$P,4,FALSE))),"")</f>
        <v/>
      </c>
      <c r="G266" s="64" t="str">
        <f t="shared" si="68"/>
        <v/>
      </c>
      <c r="H266" s="38" t="str">
        <f>_xlfn.IFNA(VLOOKUP(F266,'Reference data SID'!L:M,2,FALSE),"")</f>
        <v/>
      </c>
      <c r="I266" s="38" t="str">
        <f>_xlfn.IFNA(VLOOKUP(F266,'Reference data SID'!L:N,3,FALSE),"")</f>
        <v/>
      </c>
      <c r="J266" s="38" t="str">
        <f>_xlfn.IFNA(VLOOKUP(F266,'Reference data SID'!L:O,4,FALSE),"")</f>
        <v/>
      </c>
      <c r="K266" s="50"/>
      <c r="L266" s="50"/>
      <c r="M266" s="50"/>
      <c r="N266" s="50"/>
      <c r="O266" s="50"/>
      <c r="P266" s="50"/>
      <c r="Q266" s="50"/>
      <c r="R266" s="50"/>
      <c r="S266" s="50"/>
      <c r="T266" s="73" t="str">
        <f t="shared" ca="1" si="69"/>
        <v/>
      </c>
      <c r="U266" s="65" t="str">
        <f>IF(LEN(D266)=0,"",SUMIFS('1.(Optional) tonnage per use'!O$6:O$503,'1.(Optional) tonnage per use'!$G$6:$G$503,CONCATENATE(D266,F266),'1.(Optional) tonnage per use'!$N$6:$N$503,K266))</f>
        <v/>
      </c>
      <c r="V266" s="47" t="str">
        <f>IF(LEN(D266)=0,"",SUMIFS('1.(Optional) tonnage per use'!P$6:P$503,'1.(Optional) tonnage per use'!$G$6:$G$503,CONCATENATE(D266,F266),'1.(Optional) tonnage per use'!$N$6:$N$503,K266))</f>
        <v/>
      </c>
      <c r="W266" s="47" t="str">
        <f>IF(LEN(D266)=0,"",SUMIFS('1.(Optional) tonnage per use'!Q$6:Q$503,'1.(Optional) tonnage per use'!$G$6:$G$503,CONCATENATE(D266,F266),'1.(Optional) tonnage per use'!$N$6:$N$503,K266))</f>
        <v/>
      </c>
      <c r="X266" s="117" t="str">
        <f>_xlfn.IFNA(VLOOKUP(A266,'Reference data SID'!D:E,2,FALSE),"")</f>
        <v/>
      </c>
      <c r="Y266" s="117" t="str">
        <f t="shared" si="70"/>
        <v>not ok</v>
      </c>
      <c r="Z266" s="117" t="str">
        <f t="shared" si="71"/>
        <v>not ok</v>
      </c>
      <c r="AA266" s="117" t="str">
        <f t="shared" si="72"/>
        <v>ok</v>
      </c>
      <c r="AB266" s="117" t="str">
        <f t="shared" si="73"/>
        <v>not ok</v>
      </c>
      <c r="AC266" s="117" t="str">
        <f t="shared" si="74"/>
        <v>_EC</v>
      </c>
      <c r="AD266" s="117" t="str">
        <f t="shared" si="75"/>
        <v>_CAS</v>
      </c>
      <c r="AE266" s="117" t="str">
        <f t="shared" si="76"/>
        <v/>
      </c>
      <c r="AF266" s="117" t="str">
        <f>IF(LEN(A266)&gt;1,IF(COUNTIFS($AE$6:AE$503,LEFT(AE266,250))&gt;1,"Duplicate entry: you have two rows for the same substance and year",""),"")</f>
        <v/>
      </c>
      <c r="AG266" s="117" t="str">
        <f>IF(LEN(A266)&gt;0,IF(ISNUMBER(MATCH(A266,Annex_I_II_entries,0)),"","The Entry name is not within the dropdown list, make sure that you have not copied and pasted overwritting the cell format (with its correponding dropdown list) in column A"),"")</f>
        <v/>
      </c>
      <c r="AH266" s="117" t="str">
        <f t="shared" ca="1" si="77"/>
        <v/>
      </c>
      <c r="AI266" s="117" t="str">
        <f t="shared" ca="1" si="78"/>
        <v/>
      </c>
      <c r="AJ266" s="117" t="str">
        <f t="shared" si="79"/>
        <v/>
      </c>
      <c r="AK266" s="117" t="str">
        <f t="shared" si="80"/>
        <v/>
      </c>
      <c r="AL266" s="117" t="str">
        <f t="shared" si="81"/>
        <v/>
      </c>
      <c r="AM266" s="117" t="str">
        <f t="shared" si="82"/>
        <v/>
      </c>
      <c r="AN266" s="117" t="str">
        <f t="shared" si="83"/>
        <v/>
      </c>
      <c r="AO266" s="117" t="str">
        <f t="shared" si="84"/>
        <v/>
      </c>
      <c r="AP266" s="87"/>
    </row>
    <row r="267" spans="1:42" x14ac:dyDescent="0.2">
      <c r="A267" s="37"/>
      <c r="B267" s="37"/>
      <c r="C267" s="37"/>
      <c r="D267" s="64" t="str">
        <f>_xlfn.IFNA(VLOOKUP(A267,'Reference data SID'!$D$2:$Q$673,14,FALSE),"")</f>
        <v/>
      </c>
      <c r="E267" s="64" t="str">
        <f>_xlfn.IFNA(VLOOKUP(D267,'Reference data SID'!$C$3:$E$673,3,FALSE),"")</f>
        <v/>
      </c>
      <c r="F267" s="64" t="str">
        <f>_xlfn.IFNA(IF(E267=FALSE,D267,IF(ISBLANK(B267),VLOOKUP(C267,'Reference data SID'!$N:$P,3,FALSE),VLOOKUP(B267,'Reference data SID'!$M:$P,4,FALSE))),"")</f>
        <v/>
      </c>
      <c r="G267" s="64" t="str">
        <f t="shared" si="68"/>
        <v/>
      </c>
      <c r="H267" s="38" t="str">
        <f>_xlfn.IFNA(VLOOKUP(F267,'Reference data SID'!L:M,2,FALSE),"")</f>
        <v/>
      </c>
      <c r="I267" s="38" t="str">
        <f>_xlfn.IFNA(VLOOKUP(F267,'Reference data SID'!L:N,3,FALSE),"")</f>
        <v/>
      </c>
      <c r="J267" s="38" t="str">
        <f>_xlfn.IFNA(VLOOKUP(F267,'Reference data SID'!L:O,4,FALSE),"")</f>
        <v/>
      </c>
      <c r="K267" s="50"/>
      <c r="L267" s="50"/>
      <c r="M267" s="50"/>
      <c r="N267" s="50"/>
      <c r="O267" s="50"/>
      <c r="P267" s="50"/>
      <c r="Q267" s="50"/>
      <c r="R267" s="50"/>
      <c r="S267" s="50"/>
      <c r="T267" s="73" t="str">
        <f t="shared" ca="1" si="69"/>
        <v/>
      </c>
      <c r="U267" s="65" t="str">
        <f>IF(LEN(D267)=0,"",SUMIFS('1.(Optional) tonnage per use'!O$6:O$503,'1.(Optional) tonnage per use'!$G$6:$G$503,CONCATENATE(D267,F267),'1.(Optional) tonnage per use'!$N$6:$N$503,K267))</f>
        <v/>
      </c>
      <c r="V267" s="47" t="str">
        <f>IF(LEN(D267)=0,"",SUMIFS('1.(Optional) tonnage per use'!P$6:P$503,'1.(Optional) tonnage per use'!$G$6:$G$503,CONCATENATE(D267,F267),'1.(Optional) tonnage per use'!$N$6:$N$503,K267))</f>
        <v/>
      </c>
      <c r="W267" s="47" t="str">
        <f>IF(LEN(D267)=0,"",SUMIFS('1.(Optional) tonnage per use'!Q$6:Q$503,'1.(Optional) tonnage per use'!$G$6:$G$503,CONCATENATE(D267,F267),'1.(Optional) tonnage per use'!$N$6:$N$503,K267))</f>
        <v/>
      </c>
      <c r="X267" s="117" t="str">
        <f>_xlfn.IFNA(VLOOKUP(A267,'Reference data SID'!D:E,2,FALSE),"")</f>
        <v/>
      </c>
      <c r="Y267" s="117" t="str">
        <f t="shared" si="70"/>
        <v>not ok</v>
      </c>
      <c r="Z267" s="117" t="str">
        <f t="shared" si="71"/>
        <v>not ok</v>
      </c>
      <c r="AA267" s="117" t="str">
        <f t="shared" si="72"/>
        <v>ok</v>
      </c>
      <c r="AB267" s="117" t="str">
        <f t="shared" si="73"/>
        <v>not ok</v>
      </c>
      <c r="AC267" s="117" t="str">
        <f t="shared" si="74"/>
        <v>_EC</v>
      </c>
      <c r="AD267" s="117" t="str">
        <f t="shared" si="75"/>
        <v>_CAS</v>
      </c>
      <c r="AE267" s="117" t="str">
        <f t="shared" si="76"/>
        <v/>
      </c>
      <c r="AF267" s="117" t="str">
        <f>IF(LEN(A267)&gt;1,IF(COUNTIFS($AE$6:AE$503,LEFT(AE267,250))&gt;1,"Duplicate entry: you have two rows for the same substance and year",""),"")</f>
        <v/>
      </c>
      <c r="AG267" s="117" t="str">
        <f>IF(LEN(A267)&gt;0,IF(ISNUMBER(MATCH(A267,Annex_I_II_entries,0)),"","The Entry name is not within the dropdown list, make sure that you have not copied and pasted overwritting the cell format (with its correponding dropdown list) in column A"),"")</f>
        <v/>
      </c>
      <c r="AH267" s="117" t="str">
        <f t="shared" ca="1" si="77"/>
        <v/>
      </c>
      <c r="AI267" s="117" t="str">
        <f t="shared" ca="1" si="78"/>
        <v/>
      </c>
      <c r="AJ267" s="117" t="str">
        <f t="shared" si="79"/>
        <v/>
      </c>
      <c r="AK267" s="117" t="str">
        <f t="shared" si="80"/>
        <v/>
      </c>
      <c r="AL267" s="117" t="str">
        <f t="shared" si="81"/>
        <v/>
      </c>
      <c r="AM267" s="117" t="str">
        <f t="shared" si="82"/>
        <v/>
      </c>
      <c r="AN267" s="117" t="str">
        <f t="shared" si="83"/>
        <v/>
      </c>
      <c r="AO267" s="117" t="str">
        <f t="shared" si="84"/>
        <v/>
      </c>
      <c r="AP267" s="87"/>
    </row>
    <row r="268" spans="1:42" x14ac:dyDescent="0.2">
      <c r="A268" s="37"/>
      <c r="B268" s="37"/>
      <c r="C268" s="37"/>
      <c r="D268" s="64" t="str">
        <f>_xlfn.IFNA(VLOOKUP(A268,'Reference data SID'!$D$2:$Q$673,14,FALSE),"")</f>
        <v/>
      </c>
      <c r="E268" s="64" t="str">
        <f>_xlfn.IFNA(VLOOKUP(D268,'Reference data SID'!$C$3:$E$673,3,FALSE),"")</f>
        <v/>
      </c>
      <c r="F268" s="64" t="str">
        <f>_xlfn.IFNA(IF(E268=FALSE,D268,IF(ISBLANK(B268),VLOOKUP(C268,'Reference data SID'!$N:$P,3,FALSE),VLOOKUP(B268,'Reference data SID'!$M:$P,4,FALSE))),"")</f>
        <v/>
      </c>
      <c r="G268" s="64" t="str">
        <f t="shared" si="68"/>
        <v/>
      </c>
      <c r="H268" s="38" t="str">
        <f>_xlfn.IFNA(VLOOKUP(F268,'Reference data SID'!L:M,2,FALSE),"")</f>
        <v/>
      </c>
      <c r="I268" s="38" t="str">
        <f>_xlfn.IFNA(VLOOKUP(F268,'Reference data SID'!L:N,3,FALSE),"")</f>
        <v/>
      </c>
      <c r="J268" s="38" t="str">
        <f>_xlfn.IFNA(VLOOKUP(F268,'Reference data SID'!L:O,4,FALSE),"")</f>
        <v/>
      </c>
      <c r="K268" s="50"/>
      <c r="L268" s="50"/>
      <c r="M268" s="50"/>
      <c r="N268" s="50"/>
      <c r="O268" s="50"/>
      <c r="P268" s="50"/>
      <c r="Q268" s="50"/>
      <c r="R268" s="50"/>
      <c r="S268" s="50"/>
      <c r="T268" s="73" t="str">
        <f t="shared" ca="1" si="69"/>
        <v/>
      </c>
      <c r="U268" s="65" t="str">
        <f>IF(LEN(D268)=0,"",SUMIFS('1.(Optional) tonnage per use'!O$6:O$503,'1.(Optional) tonnage per use'!$G$6:$G$503,CONCATENATE(D268,F268),'1.(Optional) tonnage per use'!$N$6:$N$503,K268))</f>
        <v/>
      </c>
      <c r="V268" s="47" t="str">
        <f>IF(LEN(D268)=0,"",SUMIFS('1.(Optional) tonnage per use'!P$6:P$503,'1.(Optional) tonnage per use'!$G$6:$G$503,CONCATENATE(D268,F268),'1.(Optional) tonnage per use'!$N$6:$N$503,K268))</f>
        <v/>
      </c>
      <c r="W268" s="47" t="str">
        <f>IF(LEN(D268)=0,"",SUMIFS('1.(Optional) tonnage per use'!Q$6:Q$503,'1.(Optional) tonnage per use'!$G$6:$G$503,CONCATENATE(D268,F268),'1.(Optional) tonnage per use'!$N$6:$N$503,K268))</f>
        <v/>
      </c>
      <c r="X268" s="117" t="str">
        <f>_xlfn.IFNA(VLOOKUP(A268,'Reference data SID'!D:E,2,FALSE),"")</f>
        <v/>
      </c>
      <c r="Y268" s="117" t="str">
        <f t="shared" si="70"/>
        <v>not ok</v>
      </c>
      <c r="Z268" s="117" t="str">
        <f t="shared" si="71"/>
        <v>not ok</v>
      </c>
      <c r="AA268" s="117" t="str">
        <f t="shared" si="72"/>
        <v>ok</v>
      </c>
      <c r="AB268" s="117" t="str">
        <f t="shared" si="73"/>
        <v>not ok</v>
      </c>
      <c r="AC268" s="117" t="str">
        <f t="shared" si="74"/>
        <v>_EC</v>
      </c>
      <c r="AD268" s="117" t="str">
        <f t="shared" si="75"/>
        <v>_CAS</v>
      </c>
      <c r="AE268" s="117" t="str">
        <f t="shared" si="76"/>
        <v/>
      </c>
      <c r="AF268" s="117" t="str">
        <f>IF(LEN(A268)&gt;1,IF(COUNTIFS($AE$6:AE$503,LEFT(AE268,250))&gt;1,"Duplicate entry: you have two rows for the same substance and year",""),"")</f>
        <v/>
      </c>
      <c r="AG268" s="117" t="str">
        <f>IF(LEN(A268)&gt;0,IF(ISNUMBER(MATCH(A268,Annex_I_II_entries,0)),"","The Entry name is not within the dropdown list, make sure that you have not copied and pasted overwritting the cell format (with its correponding dropdown list) in column A"),"")</f>
        <v/>
      </c>
      <c r="AH268" s="117" t="str">
        <f t="shared" ca="1" si="77"/>
        <v/>
      </c>
      <c r="AI268" s="117" t="str">
        <f t="shared" ca="1" si="78"/>
        <v/>
      </c>
      <c r="AJ268" s="117" t="str">
        <f t="shared" si="79"/>
        <v/>
      </c>
      <c r="AK268" s="117" t="str">
        <f t="shared" si="80"/>
        <v/>
      </c>
      <c r="AL268" s="117" t="str">
        <f t="shared" si="81"/>
        <v/>
      </c>
      <c r="AM268" s="117" t="str">
        <f t="shared" si="82"/>
        <v/>
      </c>
      <c r="AN268" s="117" t="str">
        <f t="shared" si="83"/>
        <v/>
      </c>
      <c r="AO268" s="117" t="str">
        <f t="shared" si="84"/>
        <v/>
      </c>
      <c r="AP268" s="87"/>
    </row>
    <row r="269" spans="1:42" x14ac:dyDescent="0.2">
      <c r="A269" s="37"/>
      <c r="B269" s="37"/>
      <c r="C269" s="37"/>
      <c r="D269" s="64" t="str">
        <f>_xlfn.IFNA(VLOOKUP(A269,'Reference data SID'!$D$2:$Q$673,14,FALSE),"")</f>
        <v/>
      </c>
      <c r="E269" s="64" t="str">
        <f>_xlfn.IFNA(VLOOKUP(D269,'Reference data SID'!$C$3:$E$673,3,FALSE),"")</f>
        <v/>
      </c>
      <c r="F269" s="64" t="str">
        <f>_xlfn.IFNA(IF(E269=FALSE,D269,IF(ISBLANK(B269),VLOOKUP(C269,'Reference data SID'!$N:$P,3,FALSE),VLOOKUP(B269,'Reference data SID'!$M:$P,4,FALSE))),"")</f>
        <v/>
      </c>
      <c r="G269" s="64" t="str">
        <f t="shared" si="68"/>
        <v/>
      </c>
      <c r="H269" s="38" t="str">
        <f>_xlfn.IFNA(VLOOKUP(F269,'Reference data SID'!L:M,2,FALSE),"")</f>
        <v/>
      </c>
      <c r="I269" s="38" t="str">
        <f>_xlfn.IFNA(VLOOKUP(F269,'Reference data SID'!L:N,3,FALSE),"")</f>
        <v/>
      </c>
      <c r="J269" s="38" t="str">
        <f>_xlfn.IFNA(VLOOKUP(F269,'Reference data SID'!L:O,4,FALSE),"")</f>
        <v/>
      </c>
      <c r="K269" s="50"/>
      <c r="L269" s="50"/>
      <c r="M269" s="50"/>
      <c r="N269" s="50"/>
      <c r="O269" s="50"/>
      <c r="P269" s="50"/>
      <c r="Q269" s="50"/>
      <c r="R269" s="50"/>
      <c r="S269" s="50"/>
      <c r="T269" s="73" t="str">
        <f t="shared" ca="1" si="69"/>
        <v/>
      </c>
      <c r="U269" s="65" t="str">
        <f>IF(LEN(D269)=0,"",SUMIFS('1.(Optional) tonnage per use'!O$6:O$503,'1.(Optional) tonnage per use'!$G$6:$G$503,CONCATENATE(D269,F269),'1.(Optional) tonnage per use'!$N$6:$N$503,K269))</f>
        <v/>
      </c>
      <c r="V269" s="47" t="str">
        <f>IF(LEN(D269)=0,"",SUMIFS('1.(Optional) tonnage per use'!P$6:P$503,'1.(Optional) tonnage per use'!$G$6:$G$503,CONCATENATE(D269,F269),'1.(Optional) tonnage per use'!$N$6:$N$503,K269))</f>
        <v/>
      </c>
      <c r="W269" s="47" t="str">
        <f>IF(LEN(D269)=0,"",SUMIFS('1.(Optional) tonnage per use'!Q$6:Q$503,'1.(Optional) tonnage per use'!$G$6:$G$503,CONCATENATE(D269,F269),'1.(Optional) tonnage per use'!$N$6:$N$503,K269))</f>
        <v/>
      </c>
      <c r="X269" s="117" t="str">
        <f>_xlfn.IFNA(VLOOKUP(A269,'Reference data SID'!D:E,2,FALSE),"")</f>
        <v/>
      </c>
      <c r="Y269" s="117" t="str">
        <f t="shared" si="70"/>
        <v>not ok</v>
      </c>
      <c r="Z269" s="117" t="str">
        <f t="shared" si="71"/>
        <v>not ok</v>
      </c>
      <c r="AA269" s="117" t="str">
        <f t="shared" si="72"/>
        <v>ok</v>
      </c>
      <c r="AB269" s="117" t="str">
        <f t="shared" si="73"/>
        <v>not ok</v>
      </c>
      <c r="AC269" s="117" t="str">
        <f t="shared" si="74"/>
        <v>_EC</v>
      </c>
      <c r="AD269" s="117" t="str">
        <f t="shared" si="75"/>
        <v>_CAS</v>
      </c>
      <c r="AE269" s="117" t="str">
        <f t="shared" si="76"/>
        <v/>
      </c>
      <c r="AF269" s="117" t="str">
        <f>IF(LEN(A269)&gt;1,IF(COUNTIFS($AE$6:AE$503,LEFT(AE269,250))&gt;1,"Duplicate entry: you have two rows for the same substance and year",""),"")</f>
        <v/>
      </c>
      <c r="AG269" s="117" t="str">
        <f>IF(LEN(A269)&gt;0,IF(ISNUMBER(MATCH(A269,Annex_I_II_entries,0)),"","The Entry name is not within the dropdown list, make sure that you have not copied and pasted overwritting the cell format (with its correponding dropdown list) in column A"),"")</f>
        <v/>
      </c>
      <c r="AH269" s="117" t="str">
        <f t="shared" ca="1" si="77"/>
        <v/>
      </c>
      <c r="AI269" s="117" t="str">
        <f t="shared" ca="1" si="78"/>
        <v/>
      </c>
      <c r="AJ269" s="117" t="str">
        <f t="shared" si="79"/>
        <v/>
      </c>
      <c r="AK269" s="117" t="str">
        <f t="shared" si="80"/>
        <v/>
      </c>
      <c r="AL269" s="117" t="str">
        <f t="shared" si="81"/>
        <v/>
      </c>
      <c r="AM269" s="117" t="str">
        <f t="shared" si="82"/>
        <v/>
      </c>
      <c r="AN269" s="117" t="str">
        <f t="shared" si="83"/>
        <v/>
      </c>
      <c r="AO269" s="117" t="str">
        <f t="shared" si="84"/>
        <v/>
      </c>
      <c r="AP269" s="87"/>
    </row>
    <row r="270" spans="1:42" x14ac:dyDescent="0.2">
      <c r="A270" s="37"/>
      <c r="B270" s="37"/>
      <c r="C270" s="37"/>
      <c r="D270" s="64" t="str">
        <f>_xlfn.IFNA(VLOOKUP(A270,'Reference data SID'!$D$2:$Q$673,14,FALSE),"")</f>
        <v/>
      </c>
      <c r="E270" s="64" t="str">
        <f>_xlfn.IFNA(VLOOKUP(D270,'Reference data SID'!$C$3:$E$673,3,FALSE),"")</f>
        <v/>
      </c>
      <c r="F270" s="64" t="str">
        <f>_xlfn.IFNA(IF(E270=FALSE,D270,IF(ISBLANK(B270),VLOOKUP(C270,'Reference data SID'!$N:$P,3,FALSE),VLOOKUP(B270,'Reference data SID'!$M:$P,4,FALSE))),"")</f>
        <v/>
      </c>
      <c r="G270" s="64" t="str">
        <f t="shared" si="68"/>
        <v/>
      </c>
      <c r="H270" s="38" t="str">
        <f>_xlfn.IFNA(VLOOKUP(F270,'Reference data SID'!L:M,2,FALSE),"")</f>
        <v/>
      </c>
      <c r="I270" s="38" t="str">
        <f>_xlfn.IFNA(VLOOKUP(F270,'Reference data SID'!L:N,3,FALSE),"")</f>
        <v/>
      </c>
      <c r="J270" s="38" t="str">
        <f>_xlfn.IFNA(VLOOKUP(F270,'Reference data SID'!L:O,4,FALSE),"")</f>
        <v/>
      </c>
      <c r="K270" s="50"/>
      <c r="L270" s="50"/>
      <c r="M270" s="50"/>
      <c r="N270" s="50"/>
      <c r="O270" s="50"/>
      <c r="P270" s="50"/>
      <c r="Q270" s="50"/>
      <c r="R270" s="50"/>
      <c r="S270" s="50"/>
      <c r="T270" s="73" t="str">
        <f t="shared" ca="1" si="69"/>
        <v/>
      </c>
      <c r="U270" s="65" t="str">
        <f>IF(LEN(D270)=0,"",SUMIFS('1.(Optional) tonnage per use'!O$6:O$503,'1.(Optional) tonnage per use'!$G$6:$G$503,CONCATENATE(D270,F270),'1.(Optional) tonnage per use'!$N$6:$N$503,K270))</f>
        <v/>
      </c>
      <c r="V270" s="47" t="str">
        <f>IF(LEN(D270)=0,"",SUMIFS('1.(Optional) tonnage per use'!P$6:P$503,'1.(Optional) tonnage per use'!$G$6:$G$503,CONCATENATE(D270,F270),'1.(Optional) tonnage per use'!$N$6:$N$503,K270))</f>
        <v/>
      </c>
      <c r="W270" s="47" t="str">
        <f>IF(LEN(D270)=0,"",SUMIFS('1.(Optional) tonnage per use'!Q$6:Q$503,'1.(Optional) tonnage per use'!$G$6:$G$503,CONCATENATE(D270,F270),'1.(Optional) tonnage per use'!$N$6:$N$503,K270))</f>
        <v/>
      </c>
      <c r="X270" s="117" t="str">
        <f>_xlfn.IFNA(VLOOKUP(A270,'Reference data SID'!D:E,2,FALSE),"")</f>
        <v/>
      </c>
      <c r="Y270" s="117" t="str">
        <f t="shared" si="70"/>
        <v>not ok</v>
      </c>
      <c r="Z270" s="117" t="str">
        <f t="shared" si="71"/>
        <v>not ok</v>
      </c>
      <c r="AA270" s="117" t="str">
        <f t="shared" si="72"/>
        <v>ok</v>
      </c>
      <c r="AB270" s="117" t="str">
        <f t="shared" si="73"/>
        <v>not ok</v>
      </c>
      <c r="AC270" s="117" t="str">
        <f t="shared" si="74"/>
        <v>_EC</v>
      </c>
      <c r="AD270" s="117" t="str">
        <f t="shared" si="75"/>
        <v>_CAS</v>
      </c>
      <c r="AE270" s="117" t="str">
        <f t="shared" si="76"/>
        <v/>
      </c>
      <c r="AF270" s="117" t="str">
        <f>IF(LEN(A270)&gt;1,IF(COUNTIFS($AE$6:AE$503,LEFT(AE270,250))&gt;1,"Duplicate entry: you have two rows for the same substance and year",""),"")</f>
        <v/>
      </c>
      <c r="AG270" s="117" t="str">
        <f>IF(LEN(A270)&gt;0,IF(ISNUMBER(MATCH(A270,Annex_I_II_entries,0)),"","The Entry name is not within the dropdown list, make sure that you have not copied and pasted overwritting the cell format (with its correponding dropdown list) in column A"),"")</f>
        <v/>
      </c>
      <c r="AH270" s="117" t="str">
        <f t="shared" ca="1" si="77"/>
        <v/>
      </c>
      <c r="AI270" s="117" t="str">
        <f t="shared" ca="1" si="78"/>
        <v/>
      </c>
      <c r="AJ270" s="117" t="str">
        <f t="shared" si="79"/>
        <v/>
      </c>
      <c r="AK270" s="117" t="str">
        <f t="shared" si="80"/>
        <v/>
      </c>
      <c r="AL270" s="117" t="str">
        <f t="shared" si="81"/>
        <v/>
      </c>
      <c r="AM270" s="117" t="str">
        <f t="shared" si="82"/>
        <v/>
      </c>
      <c r="AN270" s="117" t="str">
        <f t="shared" si="83"/>
        <v/>
      </c>
      <c r="AO270" s="117" t="str">
        <f t="shared" si="84"/>
        <v/>
      </c>
      <c r="AP270" s="87"/>
    </row>
    <row r="271" spans="1:42" x14ac:dyDescent="0.2">
      <c r="A271" s="37"/>
      <c r="B271" s="37"/>
      <c r="C271" s="37"/>
      <c r="D271" s="64" t="str">
        <f>_xlfn.IFNA(VLOOKUP(A271,'Reference data SID'!$D$2:$Q$673,14,FALSE),"")</f>
        <v/>
      </c>
      <c r="E271" s="64" t="str">
        <f>_xlfn.IFNA(VLOOKUP(D271,'Reference data SID'!$C$3:$E$673,3,FALSE),"")</f>
        <v/>
      </c>
      <c r="F271" s="64" t="str">
        <f>_xlfn.IFNA(IF(E271=FALSE,D271,IF(ISBLANK(B271),VLOOKUP(C271,'Reference data SID'!$N:$P,3,FALSE),VLOOKUP(B271,'Reference data SID'!$M:$P,4,FALSE))),"")</f>
        <v/>
      </c>
      <c r="G271" s="64" t="str">
        <f t="shared" si="68"/>
        <v/>
      </c>
      <c r="H271" s="38" t="str">
        <f>_xlfn.IFNA(VLOOKUP(F271,'Reference data SID'!L:M,2,FALSE),"")</f>
        <v/>
      </c>
      <c r="I271" s="38" t="str">
        <f>_xlfn.IFNA(VLOOKUP(F271,'Reference data SID'!L:N,3,FALSE),"")</f>
        <v/>
      </c>
      <c r="J271" s="38" t="str">
        <f>_xlfn.IFNA(VLOOKUP(F271,'Reference data SID'!L:O,4,FALSE),"")</f>
        <v/>
      </c>
      <c r="K271" s="50"/>
      <c r="L271" s="50"/>
      <c r="M271" s="50"/>
      <c r="N271" s="50"/>
      <c r="O271" s="50"/>
      <c r="P271" s="50"/>
      <c r="Q271" s="50"/>
      <c r="R271" s="50"/>
      <c r="S271" s="50"/>
      <c r="T271" s="73" t="str">
        <f t="shared" ca="1" si="69"/>
        <v/>
      </c>
      <c r="U271" s="65" t="str">
        <f>IF(LEN(D271)=0,"",SUMIFS('1.(Optional) tonnage per use'!O$6:O$503,'1.(Optional) tonnage per use'!$G$6:$G$503,CONCATENATE(D271,F271),'1.(Optional) tonnage per use'!$N$6:$N$503,K271))</f>
        <v/>
      </c>
      <c r="V271" s="47" t="str">
        <f>IF(LEN(D271)=0,"",SUMIFS('1.(Optional) tonnage per use'!P$6:P$503,'1.(Optional) tonnage per use'!$G$6:$G$503,CONCATENATE(D271,F271),'1.(Optional) tonnage per use'!$N$6:$N$503,K271))</f>
        <v/>
      </c>
      <c r="W271" s="47" t="str">
        <f>IF(LEN(D271)=0,"",SUMIFS('1.(Optional) tonnage per use'!Q$6:Q$503,'1.(Optional) tonnage per use'!$G$6:$G$503,CONCATENATE(D271,F271),'1.(Optional) tonnage per use'!$N$6:$N$503,K271))</f>
        <v/>
      </c>
      <c r="X271" s="117" t="str">
        <f>_xlfn.IFNA(VLOOKUP(A271,'Reference data SID'!D:E,2,FALSE),"")</f>
        <v/>
      </c>
      <c r="Y271" s="117" t="str">
        <f t="shared" si="70"/>
        <v>not ok</v>
      </c>
      <c r="Z271" s="117" t="str">
        <f t="shared" si="71"/>
        <v>not ok</v>
      </c>
      <c r="AA271" s="117" t="str">
        <f t="shared" si="72"/>
        <v>ok</v>
      </c>
      <c r="AB271" s="117" t="str">
        <f t="shared" si="73"/>
        <v>not ok</v>
      </c>
      <c r="AC271" s="117" t="str">
        <f t="shared" si="74"/>
        <v>_EC</v>
      </c>
      <c r="AD271" s="117" t="str">
        <f t="shared" si="75"/>
        <v>_CAS</v>
      </c>
      <c r="AE271" s="117" t="str">
        <f t="shared" si="76"/>
        <v/>
      </c>
      <c r="AF271" s="117" t="str">
        <f>IF(LEN(A271)&gt;1,IF(COUNTIFS($AE$6:AE$503,LEFT(AE271,250))&gt;1,"Duplicate entry: you have two rows for the same substance and year",""),"")</f>
        <v/>
      </c>
      <c r="AG271" s="117" t="str">
        <f>IF(LEN(A271)&gt;0,IF(ISNUMBER(MATCH(A271,Annex_I_II_entries,0)),"","The Entry name is not within the dropdown list, make sure that you have not copied and pasted overwritting the cell format (with its correponding dropdown list) in column A"),"")</f>
        <v/>
      </c>
      <c r="AH271" s="117" t="str">
        <f t="shared" ca="1" si="77"/>
        <v/>
      </c>
      <c r="AI271" s="117" t="str">
        <f t="shared" ca="1" si="78"/>
        <v/>
      </c>
      <c r="AJ271" s="117" t="str">
        <f t="shared" si="79"/>
        <v/>
      </c>
      <c r="AK271" s="117" t="str">
        <f t="shared" si="80"/>
        <v/>
      </c>
      <c r="AL271" s="117" t="str">
        <f t="shared" si="81"/>
        <v/>
      </c>
      <c r="AM271" s="117" t="str">
        <f t="shared" si="82"/>
        <v/>
      </c>
      <c r="AN271" s="117" t="str">
        <f t="shared" si="83"/>
        <v/>
      </c>
      <c r="AO271" s="117" t="str">
        <f t="shared" si="84"/>
        <v/>
      </c>
      <c r="AP271" s="87"/>
    </row>
    <row r="272" spans="1:42" x14ac:dyDescent="0.2">
      <c r="A272" s="37"/>
      <c r="B272" s="37"/>
      <c r="C272" s="37"/>
      <c r="D272" s="64" t="str">
        <f>_xlfn.IFNA(VLOOKUP(A272,'Reference data SID'!$D$2:$Q$673,14,FALSE),"")</f>
        <v/>
      </c>
      <c r="E272" s="64" t="str">
        <f>_xlfn.IFNA(VLOOKUP(D272,'Reference data SID'!$C$3:$E$673,3,FALSE),"")</f>
        <v/>
      </c>
      <c r="F272" s="64" t="str">
        <f>_xlfn.IFNA(IF(E272=FALSE,D272,IF(ISBLANK(B272),VLOOKUP(C272,'Reference data SID'!$N:$P,3,FALSE),VLOOKUP(B272,'Reference data SID'!$M:$P,4,FALSE))),"")</f>
        <v/>
      </c>
      <c r="G272" s="64" t="str">
        <f t="shared" si="68"/>
        <v/>
      </c>
      <c r="H272" s="38" t="str">
        <f>_xlfn.IFNA(VLOOKUP(F272,'Reference data SID'!L:M,2,FALSE),"")</f>
        <v/>
      </c>
      <c r="I272" s="38" t="str">
        <f>_xlfn.IFNA(VLOOKUP(F272,'Reference data SID'!L:N,3,FALSE),"")</f>
        <v/>
      </c>
      <c r="J272" s="38" t="str">
        <f>_xlfn.IFNA(VLOOKUP(F272,'Reference data SID'!L:O,4,FALSE),"")</f>
        <v/>
      </c>
      <c r="K272" s="50"/>
      <c r="L272" s="50"/>
      <c r="M272" s="50"/>
      <c r="N272" s="50"/>
      <c r="O272" s="50"/>
      <c r="P272" s="50"/>
      <c r="Q272" s="50"/>
      <c r="R272" s="50"/>
      <c r="S272" s="50"/>
      <c r="T272" s="73" t="str">
        <f t="shared" ca="1" si="69"/>
        <v/>
      </c>
      <c r="U272" s="65" t="str">
        <f>IF(LEN(D272)=0,"",SUMIFS('1.(Optional) tonnage per use'!O$6:O$503,'1.(Optional) tonnage per use'!$G$6:$G$503,CONCATENATE(D272,F272),'1.(Optional) tonnage per use'!$N$6:$N$503,K272))</f>
        <v/>
      </c>
      <c r="V272" s="47" t="str">
        <f>IF(LEN(D272)=0,"",SUMIFS('1.(Optional) tonnage per use'!P$6:P$503,'1.(Optional) tonnage per use'!$G$6:$G$503,CONCATENATE(D272,F272),'1.(Optional) tonnage per use'!$N$6:$N$503,K272))</f>
        <v/>
      </c>
      <c r="W272" s="47" t="str">
        <f>IF(LEN(D272)=0,"",SUMIFS('1.(Optional) tonnage per use'!Q$6:Q$503,'1.(Optional) tonnage per use'!$G$6:$G$503,CONCATENATE(D272,F272),'1.(Optional) tonnage per use'!$N$6:$N$503,K272))</f>
        <v/>
      </c>
      <c r="X272" s="117" t="str">
        <f>_xlfn.IFNA(VLOOKUP(A272,'Reference data SID'!D:E,2,FALSE),"")</f>
        <v/>
      </c>
      <c r="Y272" s="117" t="str">
        <f t="shared" si="70"/>
        <v>not ok</v>
      </c>
      <c r="Z272" s="117" t="str">
        <f t="shared" si="71"/>
        <v>not ok</v>
      </c>
      <c r="AA272" s="117" t="str">
        <f t="shared" si="72"/>
        <v>ok</v>
      </c>
      <c r="AB272" s="117" t="str">
        <f t="shared" si="73"/>
        <v>not ok</v>
      </c>
      <c r="AC272" s="117" t="str">
        <f t="shared" si="74"/>
        <v>_EC</v>
      </c>
      <c r="AD272" s="117" t="str">
        <f t="shared" si="75"/>
        <v>_CAS</v>
      </c>
      <c r="AE272" s="117" t="str">
        <f t="shared" si="76"/>
        <v/>
      </c>
      <c r="AF272" s="117" t="str">
        <f>IF(LEN(A272)&gt;1,IF(COUNTIFS($AE$6:AE$503,LEFT(AE272,250))&gt;1,"Duplicate entry: you have two rows for the same substance and year",""),"")</f>
        <v/>
      </c>
      <c r="AG272" s="117" t="str">
        <f>IF(LEN(A272)&gt;0,IF(ISNUMBER(MATCH(A272,Annex_I_II_entries,0)),"","The Entry name is not within the dropdown list, make sure that you have not copied and pasted overwritting the cell format (with its correponding dropdown list) in column A"),"")</f>
        <v/>
      </c>
      <c r="AH272" s="117" t="str">
        <f t="shared" ca="1" si="77"/>
        <v/>
      </c>
      <c r="AI272" s="117" t="str">
        <f t="shared" ca="1" si="78"/>
        <v/>
      </c>
      <c r="AJ272" s="117" t="str">
        <f t="shared" si="79"/>
        <v/>
      </c>
      <c r="AK272" s="117" t="str">
        <f t="shared" si="80"/>
        <v/>
      </c>
      <c r="AL272" s="117" t="str">
        <f t="shared" si="81"/>
        <v/>
      </c>
      <c r="AM272" s="117" t="str">
        <f t="shared" si="82"/>
        <v/>
      </c>
      <c r="AN272" s="117" t="str">
        <f t="shared" si="83"/>
        <v/>
      </c>
      <c r="AO272" s="117" t="str">
        <f t="shared" si="84"/>
        <v/>
      </c>
      <c r="AP272" s="87"/>
    </row>
    <row r="273" spans="1:42" x14ac:dyDescent="0.2">
      <c r="A273" s="37"/>
      <c r="B273" s="37"/>
      <c r="C273" s="37"/>
      <c r="D273" s="64" t="str">
        <f>_xlfn.IFNA(VLOOKUP(A273,'Reference data SID'!$D$2:$Q$673,14,FALSE),"")</f>
        <v/>
      </c>
      <c r="E273" s="64" t="str">
        <f>_xlfn.IFNA(VLOOKUP(D273,'Reference data SID'!$C$3:$E$673,3,FALSE),"")</f>
        <v/>
      </c>
      <c r="F273" s="64" t="str">
        <f>_xlfn.IFNA(IF(E273=FALSE,D273,IF(ISBLANK(B273),VLOOKUP(C273,'Reference data SID'!$N:$P,3,FALSE),VLOOKUP(B273,'Reference data SID'!$M:$P,4,FALSE))),"")</f>
        <v/>
      </c>
      <c r="G273" s="64" t="str">
        <f t="shared" si="68"/>
        <v/>
      </c>
      <c r="H273" s="38" t="str">
        <f>_xlfn.IFNA(VLOOKUP(F273,'Reference data SID'!L:M,2,FALSE),"")</f>
        <v/>
      </c>
      <c r="I273" s="38" t="str">
        <f>_xlfn.IFNA(VLOOKUP(F273,'Reference data SID'!L:N,3,FALSE),"")</f>
        <v/>
      </c>
      <c r="J273" s="38" t="str">
        <f>_xlfn.IFNA(VLOOKUP(F273,'Reference data SID'!L:O,4,FALSE),"")</f>
        <v/>
      </c>
      <c r="K273" s="50"/>
      <c r="L273" s="50"/>
      <c r="M273" s="50"/>
      <c r="N273" s="50"/>
      <c r="O273" s="50"/>
      <c r="P273" s="50"/>
      <c r="Q273" s="50"/>
      <c r="R273" s="50"/>
      <c r="S273" s="50"/>
      <c r="T273" s="73" t="str">
        <f t="shared" ca="1" si="69"/>
        <v/>
      </c>
      <c r="U273" s="65" t="str">
        <f>IF(LEN(D273)=0,"",SUMIFS('1.(Optional) tonnage per use'!O$6:O$503,'1.(Optional) tonnage per use'!$G$6:$G$503,CONCATENATE(D273,F273),'1.(Optional) tonnage per use'!$N$6:$N$503,K273))</f>
        <v/>
      </c>
      <c r="V273" s="47" t="str">
        <f>IF(LEN(D273)=0,"",SUMIFS('1.(Optional) tonnage per use'!P$6:P$503,'1.(Optional) tonnage per use'!$G$6:$G$503,CONCATENATE(D273,F273),'1.(Optional) tonnage per use'!$N$6:$N$503,K273))</f>
        <v/>
      </c>
      <c r="W273" s="47" t="str">
        <f>IF(LEN(D273)=0,"",SUMIFS('1.(Optional) tonnage per use'!Q$6:Q$503,'1.(Optional) tonnage per use'!$G$6:$G$503,CONCATENATE(D273,F273),'1.(Optional) tonnage per use'!$N$6:$N$503,K273))</f>
        <v/>
      </c>
      <c r="X273" s="117" t="str">
        <f>_xlfn.IFNA(VLOOKUP(A273,'Reference data SID'!D:E,2,FALSE),"")</f>
        <v/>
      </c>
      <c r="Y273" s="117" t="str">
        <f t="shared" si="70"/>
        <v>not ok</v>
      </c>
      <c r="Z273" s="117" t="str">
        <f t="shared" si="71"/>
        <v>not ok</v>
      </c>
      <c r="AA273" s="117" t="str">
        <f t="shared" si="72"/>
        <v>ok</v>
      </c>
      <c r="AB273" s="117" t="str">
        <f t="shared" si="73"/>
        <v>not ok</v>
      </c>
      <c r="AC273" s="117" t="str">
        <f t="shared" si="74"/>
        <v>_EC</v>
      </c>
      <c r="AD273" s="117" t="str">
        <f t="shared" si="75"/>
        <v>_CAS</v>
      </c>
      <c r="AE273" s="117" t="str">
        <f t="shared" si="76"/>
        <v/>
      </c>
      <c r="AF273" s="117" t="str">
        <f>IF(LEN(A273)&gt;1,IF(COUNTIFS($AE$6:AE$503,LEFT(AE273,250))&gt;1,"Duplicate entry: you have two rows for the same substance and year",""),"")</f>
        <v/>
      </c>
      <c r="AG273" s="117" t="str">
        <f>IF(LEN(A273)&gt;0,IF(ISNUMBER(MATCH(A273,Annex_I_II_entries,0)),"","The Entry name is not within the dropdown list, make sure that you have not copied and pasted overwritting the cell format (with its correponding dropdown list) in column A"),"")</f>
        <v/>
      </c>
      <c r="AH273" s="117" t="str">
        <f t="shared" ca="1" si="77"/>
        <v/>
      </c>
      <c r="AI273" s="117" t="str">
        <f t="shared" ca="1" si="78"/>
        <v/>
      </c>
      <c r="AJ273" s="117" t="str">
        <f t="shared" si="79"/>
        <v/>
      </c>
      <c r="AK273" s="117" t="str">
        <f t="shared" si="80"/>
        <v/>
      </c>
      <c r="AL273" s="117" t="str">
        <f t="shared" si="81"/>
        <v/>
      </c>
      <c r="AM273" s="117" t="str">
        <f t="shared" si="82"/>
        <v/>
      </c>
      <c r="AN273" s="117" t="str">
        <f t="shared" si="83"/>
        <v/>
      </c>
      <c r="AO273" s="117" t="str">
        <f t="shared" si="84"/>
        <v/>
      </c>
      <c r="AP273" s="87"/>
    </row>
    <row r="274" spans="1:42" x14ac:dyDescent="0.2">
      <c r="A274" s="37"/>
      <c r="B274" s="37"/>
      <c r="C274" s="37"/>
      <c r="D274" s="64" t="str">
        <f>_xlfn.IFNA(VLOOKUP(A274,'Reference data SID'!$D$2:$Q$673,14,FALSE),"")</f>
        <v/>
      </c>
      <c r="E274" s="64" t="str">
        <f>_xlfn.IFNA(VLOOKUP(D274,'Reference data SID'!$C$3:$E$673,3,FALSE),"")</f>
        <v/>
      </c>
      <c r="F274" s="64" t="str">
        <f>_xlfn.IFNA(IF(E274=FALSE,D274,IF(ISBLANK(B274),VLOOKUP(C274,'Reference data SID'!$N:$P,3,FALSE),VLOOKUP(B274,'Reference data SID'!$M:$P,4,FALSE))),"")</f>
        <v/>
      </c>
      <c r="G274" s="64" t="str">
        <f t="shared" si="68"/>
        <v/>
      </c>
      <c r="H274" s="38" t="str">
        <f>_xlfn.IFNA(VLOOKUP(F274,'Reference data SID'!L:M,2,FALSE),"")</f>
        <v/>
      </c>
      <c r="I274" s="38" t="str">
        <f>_xlfn.IFNA(VLOOKUP(F274,'Reference data SID'!L:N,3,FALSE),"")</f>
        <v/>
      </c>
      <c r="J274" s="38" t="str">
        <f>_xlfn.IFNA(VLOOKUP(F274,'Reference data SID'!L:O,4,FALSE),"")</f>
        <v/>
      </c>
      <c r="K274" s="50"/>
      <c r="L274" s="50"/>
      <c r="M274" s="50"/>
      <c r="N274" s="50"/>
      <c r="O274" s="50"/>
      <c r="P274" s="50"/>
      <c r="Q274" s="50"/>
      <c r="R274" s="50"/>
      <c r="S274" s="50"/>
      <c r="T274" s="73" t="str">
        <f t="shared" ca="1" si="69"/>
        <v/>
      </c>
      <c r="U274" s="65" t="str">
        <f>IF(LEN(D274)=0,"",SUMIFS('1.(Optional) tonnage per use'!O$6:O$503,'1.(Optional) tonnage per use'!$G$6:$G$503,CONCATENATE(D274,F274),'1.(Optional) tonnage per use'!$N$6:$N$503,K274))</f>
        <v/>
      </c>
      <c r="V274" s="47" t="str">
        <f>IF(LEN(D274)=0,"",SUMIFS('1.(Optional) tonnage per use'!P$6:P$503,'1.(Optional) tonnage per use'!$G$6:$G$503,CONCATENATE(D274,F274),'1.(Optional) tonnage per use'!$N$6:$N$503,K274))</f>
        <v/>
      </c>
      <c r="W274" s="47" t="str">
        <f>IF(LEN(D274)=0,"",SUMIFS('1.(Optional) tonnage per use'!Q$6:Q$503,'1.(Optional) tonnage per use'!$G$6:$G$503,CONCATENATE(D274,F274),'1.(Optional) tonnage per use'!$N$6:$N$503,K274))</f>
        <v/>
      </c>
      <c r="X274" s="117" t="str">
        <f>_xlfn.IFNA(VLOOKUP(A274,'Reference data SID'!D:E,2,FALSE),"")</f>
        <v/>
      </c>
      <c r="Y274" s="117" t="str">
        <f t="shared" si="70"/>
        <v>not ok</v>
      </c>
      <c r="Z274" s="117" t="str">
        <f t="shared" si="71"/>
        <v>not ok</v>
      </c>
      <c r="AA274" s="117" t="str">
        <f t="shared" si="72"/>
        <v>ok</v>
      </c>
      <c r="AB274" s="117" t="str">
        <f t="shared" si="73"/>
        <v>not ok</v>
      </c>
      <c r="AC274" s="117" t="str">
        <f t="shared" si="74"/>
        <v>_EC</v>
      </c>
      <c r="AD274" s="117" t="str">
        <f t="shared" si="75"/>
        <v>_CAS</v>
      </c>
      <c r="AE274" s="117" t="str">
        <f t="shared" si="76"/>
        <v/>
      </c>
      <c r="AF274" s="117" t="str">
        <f>IF(LEN(A274)&gt;1,IF(COUNTIFS($AE$6:AE$503,LEFT(AE274,250))&gt;1,"Duplicate entry: you have two rows for the same substance and year",""),"")</f>
        <v/>
      </c>
      <c r="AG274" s="117" t="str">
        <f>IF(LEN(A274)&gt;0,IF(ISNUMBER(MATCH(A274,Annex_I_II_entries,0)),"","The Entry name is not within the dropdown list, make sure that you have not copied and pasted overwritting the cell format (with its correponding dropdown list) in column A"),"")</f>
        <v/>
      </c>
      <c r="AH274" s="117" t="str">
        <f t="shared" ca="1" si="77"/>
        <v/>
      </c>
      <c r="AI274" s="117" t="str">
        <f t="shared" ca="1" si="78"/>
        <v/>
      </c>
      <c r="AJ274" s="117" t="str">
        <f t="shared" si="79"/>
        <v/>
      </c>
      <c r="AK274" s="117" t="str">
        <f t="shared" si="80"/>
        <v/>
      </c>
      <c r="AL274" s="117" t="str">
        <f t="shared" si="81"/>
        <v/>
      </c>
      <c r="AM274" s="117" t="str">
        <f t="shared" si="82"/>
        <v/>
      </c>
      <c r="AN274" s="117" t="str">
        <f t="shared" si="83"/>
        <v/>
      </c>
      <c r="AO274" s="117" t="str">
        <f t="shared" si="84"/>
        <v/>
      </c>
      <c r="AP274" s="87"/>
    </row>
    <row r="275" spans="1:42" x14ac:dyDescent="0.2">
      <c r="A275" s="37"/>
      <c r="B275" s="37"/>
      <c r="C275" s="37"/>
      <c r="D275" s="64" t="str">
        <f>_xlfn.IFNA(VLOOKUP(A275,'Reference data SID'!$D$2:$Q$673,14,FALSE),"")</f>
        <v/>
      </c>
      <c r="E275" s="64" t="str">
        <f>_xlfn.IFNA(VLOOKUP(D275,'Reference data SID'!$C$3:$E$673,3,FALSE),"")</f>
        <v/>
      </c>
      <c r="F275" s="64" t="str">
        <f>_xlfn.IFNA(IF(E275=FALSE,D275,IF(ISBLANK(B275),VLOOKUP(C275,'Reference data SID'!$N:$P,3,FALSE),VLOOKUP(B275,'Reference data SID'!$M:$P,4,FALSE))),"")</f>
        <v/>
      </c>
      <c r="G275" s="64" t="str">
        <f t="shared" si="68"/>
        <v/>
      </c>
      <c r="H275" s="38" t="str">
        <f>_xlfn.IFNA(VLOOKUP(F275,'Reference data SID'!L:M,2,FALSE),"")</f>
        <v/>
      </c>
      <c r="I275" s="38" t="str">
        <f>_xlfn.IFNA(VLOOKUP(F275,'Reference data SID'!L:N,3,FALSE),"")</f>
        <v/>
      </c>
      <c r="J275" s="38" t="str">
        <f>_xlfn.IFNA(VLOOKUP(F275,'Reference data SID'!L:O,4,FALSE),"")</f>
        <v/>
      </c>
      <c r="K275" s="50"/>
      <c r="L275" s="50"/>
      <c r="M275" s="50"/>
      <c r="N275" s="50"/>
      <c r="O275" s="50"/>
      <c r="P275" s="50"/>
      <c r="Q275" s="50"/>
      <c r="R275" s="50"/>
      <c r="S275" s="50"/>
      <c r="T275" s="73" t="str">
        <f t="shared" ca="1" si="69"/>
        <v/>
      </c>
      <c r="U275" s="65" t="str">
        <f>IF(LEN(D275)=0,"",SUMIFS('1.(Optional) tonnage per use'!O$6:O$503,'1.(Optional) tonnage per use'!$G$6:$G$503,CONCATENATE(D275,F275),'1.(Optional) tonnage per use'!$N$6:$N$503,K275))</f>
        <v/>
      </c>
      <c r="V275" s="47" t="str">
        <f>IF(LEN(D275)=0,"",SUMIFS('1.(Optional) tonnage per use'!P$6:P$503,'1.(Optional) tonnage per use'!$G$6:$G$503,CONCATENATE(D275,F275),'1.(Optional) tonnage per use'!$N$6:$N$503,K275))</f>
        <v/>
      </c>
      <c r="W275" s="47" t="str">
        <f>IF(LEN(D275)=0,"",SUMIFS('1.(Optional) tonnage per use'!Q$6:Q$503,'1.(Optional) tonnage per use'!$G$6:$G$503,CONCATENATE(D275,F275),'1.(Optional) tonnage per use'!$N$6:$N$503,K275))</f>
        <v/>
      </c>
      <c r="X275" s="117" t="str">
        <f>_xlfn.IFNA(VLOOKUP(A275,'Reference data SID'!D:E,2,FALSE),"")</f>
        <v/>
      </c>
      <c r="Y275" s="117" t="str">
        <f t="shared" si="70"/>
        <v>not ok</v>
      </c>
      <c r="Z275" s="117" t="str">
        <f t="shared" si="71"/>
        <v>not ok</v>
      </c>
      <c r="AA275" s="117" t="str">
        <f t="shared" si="72"/>
        <v>ok</v>
      </c>
      <c r="AB275" s="117" t="str">
        <f t="shared" si="73"/>
        <v>not ok</v>
      </c>
      <c r="AC275" s="117" t="str">
        <f t="shared" si="74"/>
        <v>_EC</v>
      </c>
      <c r="AD275" s="117" t="str">
        <f t="shared" si="75"/>
        <v>_CAS</v>
      </c>
      <c r="AE275" s="117" t="str">
        <f t="shared" si="76"/>
        <v/>
      </c>
      <c r="AF275" s="117" t="str">
        <f>IF(LEN(A275)&gt;1,IF(COUNTIFS($AE$6:AE$503,LEFT(AE275,250))&gt;1,"Duplicate entry: you have two rows for the same substance and year",""),"")</f>
        <v/>
      </c>
      <c r="AG275" s="117" t="str">
        <f>IF(LEN(A275)&gt;0,IF(ISNUMBER(MATCH(A275,Annex_I_II_entries,0)),"","The Entry name is not within the dropdown list, make sure that you have not copied and pasted overwritting the cell format (with its correponding dropdown list) in column A"),"")</f>
        <v/>
      </c>
      <c r="AH275" s="117" t="str">
        <f t="shared" ca="1" si="77"/>
        <v/>
      </c>
      <c r="AI275" s="117" t="str">
        <f t="shared" ca="1" si="78"/>
        <v/>
      </c>
      <c r="AJ275" s="117" t="str">
        <f t="shared" si="79"/>
        <v/>
      </c>
      <c r="AK275" s="117" t="str">
        <f t="shared" si="80"/>
        <v/>
      </c>
      <c r="AL275" s="117" t="str">
        <f t="shared" si="81"/>
        <v/>
      </c>
      <c r="AM275" s="117" t="str">
        <f t="shared" si="82"/>
        <v/>
      </c>
      <c r="AN275" s="117" t="str">
        <f t="shared" si="83"/>
        <v/>
      </c>
      <c r="AO275" s="117" t="str">
        <f t="shared" si="84"/>
        <v/>
      </c>
      <c r="AP275" s="87"/>
    </row>
    <row r="276" spans="1:42" x14ac:dyDescent="0.2">
      <c r="A276" s="37"/>
      <c r="B276" s="37"/>
      <c r="C276" s="37"/>
      <c r="D276" s="64" t="str">
        <f>_xlfn.IFNA(VLOOKUP(A276,'Reference data SID'!$D$2:$Q$673,14,FALSE),"")</f>
        <v/>
      </c>
      <c r="E276" s="64" t="str">
        <f>_xlfn.IFNA(VLOOKUP(D276,'Reference data SID'!$C$3:$E$673,3,FALSE),"")</f>
        <v/>
      </c>
      <c r="F276" s="64" t="str">
        <f>_xlfn.IFNA(IF(E276=FALSE,D276,IF(ISBLANK(B276),VLOOKUP(C276,'Reference data SID'!$N:$P,3,FALSE),VLOOKUP(B276,'Reference data SID'!$M:$P,4,FALSE))),"")</f>
        <v/>
      </c>
      <c r="G276" s="64" t="str">
        <f t="shared" si="68"/>
        <v/>
      </c>
      <c r="H276" s="38" t="str">
        <f>_xlfn.IFNA(VLOOKUP(F276,'Reference data SID'!L:M,2,FALSE),"")</f>
        <v/>
      </c>
      <c r="I276" s="38" t="str">
        <f>_xlfn.IFNA(VLOOKUP(F276,'Reference data SID'!L:N,3,FALSE),"")</f>
        <v/>
      </c>
      <c r="J276" s="38" t="str">
        <f>_xlfn.IFNA(VLOOKUP(F276,'Reference data SID'!L:O,4,FALSE),"")</f>
        <v/>
      </c>
      <c r="K276" s="50"/>
      <c r="L276" s="50"/>
      <c r="M276" s="50"/>
      <c r="N276" s="50"/>
      <c r="O276" s="50"/>
      <c r="P276" s="50"/>
      <c r="Q276" s="50"/>
      <c r="R276" s="50"/>
      <c r="S276" s="50"/>
      <c r="T276" s="73" t="str">
        <f t="shared" ca="1" si="69"/>
        <v/>
      </c>
      <c r="U276" s="65" t="str">
        <f>IF(LEN(D276)=0,"",SUMIFS('1.(Optional) tonnage per use'!O$6:O$503,'1.(Optional) tonnage per use'!$G$6:$G$503,CONCATENATE(D276,F276),'1.(Optional) tonnage per use'!$N$6:$N$503,K276))</f>
        <v/>
      </c>
      <c r="V276" s="47" t="str">
        <f>IF(LEN(D276)=0,"",SUMIFS('1.(Optional) tonnage per use'!P$6:P$503,'1.(Optional) tonnage per use'!$G$6:$G$503,CONCATENATE(D276,F276),'1.(Optional) tonnage per use'!$N$6:$N$503,K276))</f>
        <v/>
      </c>
      <c r="W276" s="47" t="str">
        <f>IF(LEN(D276)=0,"",SUMIFS('1.(Optional) tonnage per use'!Q$6:Q$503,'1.(Optional) tonnage per use'!$G$6:$G$503,CONCATENATE(D276,F276),'1.(Optional) tonnage per use'!$N$6:$N$503,K276))</f>
        <v/>
      </c>
      <c r="X276" s="117" t="str">
        <f>_xlfn.IFNA(VLOOKUP(A276,'Reference data SID'!D:E,2,FALSE),"")</f>
        <v/>
      </c>
      <c r="Y276" s="117" t="str">
        <f t="shared" si="70"/>
        <v>not ok</v>
      </c>
      <c r="Z276" s="117" t="str">
        <f t="shared" si="71"/>
        <v>not ok</v>
      </c>
      <c r="AA276" s="117" t="str">
        <f t="shared" si="72"/>
        <v>ok</v>
      </c>
      <c r="AB276" s="117" t="str">
        <f t="shared" si="73"/>
        <v>not ok</v>
      </c>
      <c r="AC276" s="117" t="str">
        <f t="shared" si="74"/>
        <v>_EC</v>
      </c>
      <c r="AD276" s="117" t="str">
        <f t="shared" si="75"/>
        <v>_CAS</v>
      </c>
      <c r="AE276" s="117" t="str">
        <f t="shared" si="76"/>
        <v/>
      </c>
      <c r="AF276" s="117" t="str">
        <f>IF(LEN(A276)&gt;1,IF(COUNTIFS($AE$6:AE$503,LEFT(AE276,250))&gt;1,"Duplicate entry: you have two rows for the same substance and year",""),"")</f>
        <v/>
      </c>
      <c r="AG276" s="117" t="str">
        <f>IF(LEN(A276)&gt;0,IF(ISNUMBER(MATCH(A276,Annex_I_II_entries,0)),"","The Entry name is not within the dropdown list, make sure that you have not copied and pasted overwritting the cell format (with its correponding dropdown list) in column A"),"")</f>
        <v/>
      </c>
      <c r="AH276" s="117" t="str">
        <f t="shared" ca="1" si="77"/>
        <v/>
      </c>
      <c r="AI276" s="117" t="str">
        <f t="shared" ca="1" si="78"/>
        <v/>
      </c>
      <c r="AJ276" s="117" t="str">
        <f t="shared" si="79"/>
        <v/>
      </c>
      <c r="AK276" s="117" t="str">
        <f t="shared" si="80"/>
        <v/>
      </c>
      <c r="AL276" s="117" t="str">
        <f t="shared" si="81"/>
        <v/>
      </c>
      <c r="AM276" s="117" t="str">
        <f t="shared" si="82"/>
        <v/>
      </c>
      <c r="AN276" s="117" t="str">
        <f t="shared" si="83"/>
        <v/>
      </c>
      <c r="AO276" s="117" t="str">
        <f t="shared" si="84"/>
        <v/>
      </c>
      <c r="AP276" s="87"/>
    </row>
    <row r="277" spans="1:42" x14ac:dyDescent="0.2">
      <c r="A277" s="37"/>
      <c r="B277" s="37"/>
      <c r="C277" s="37"/>
      <c r="D277" s="64" t="str">
        <f>_xlfn.IFNA(VLOOKUP(A277,'Reference data SID'!$D$2:$Q$673,14,FALSE),"")</f>
        <v/>
      </c>
      <c r="E277" s="64" t="str">
        <f>_xlfn.IFNA(VLOOKUP(D277,'Reference data SID'!$C$3:$E$673,3,FALSE),"")</f>
        <v/>
      </c>
      <c r="F277" s="64" t="str">
        <f>_xlfn.IFNA(IF(E277=FALSE,D277,IF(ISBLANK(B277),VLOOKUP(C277,'Reference data SID'!$N:$P,3,FALSE),VLOOKUP(B277,'Reference data SID'!$M:$P,4,FALSE))),"")</f>
        <v/>
      </c>
      <c r="G277" s="64" t="str">
        <f t="shared" si="68"/>
        <v/>
      </c>
      <c r="H277" s="38" t="str">
        <f>_xlfn.IFNA(VLOOKUP(F277,'Reference data SID'!L:M,2,FALSE),"")</f>
        <v/>
      </c>
      <c r="I277" s="38" t="str">
        <f>_xlfn.IFNA(VLOOKUP(F277,'Reference data SID'!L:N,3,FALSE),"")</f>
        <v/>
      </c>
      <c r="J277" s="38" t="str">
        <f>_xlfn.IFNA(VLOOKUP(F277,'Reference data SID'!L:O,4,FALSE),"")</f>
        <v/>
      </c>
      <c r="K277" s="50"/>
      <c r="L277" s="50"/>
      <c r="M277" s="50"/>
      <c r="N277" s="50"/>
      <c r="O277" s="50"/>
      <c r="P277" s="50"/>
      <c r="Q277" s="50"/>
      <c r="R277" s="50"/>
      <c r="S277" s="50"/>
      <c r="T277" s="73" t="str">
        <f t="shared" ca="1" si="69"/>
        <v/>
      </c>
      <c r="U277" s="65" t="str">
        <f>IF(LEN(D277)=0,"",SUMIFS('1.(Optional) tonnage per use'!O$6:O$503,'1.(Optional) tonnage per use'!$G$6:$G$503,CONCATENATE(D277,F277),'1.(Optional) tonnage per use'!$N$6:$N$503,K277))</f>
        <v/>
      </c>
      <c r="V277" s="47" t="str">
        <f>IF(LEN(D277)=0,"",SUMIFS('1.(Optional) tonnage per use'!P$6:P$503,'1.(Optional) tonnage per use'!$G$6:$G$503,CONCATENATE(D277,F277),'1.(Optional) tonnage per use'!$N$6:$N$503,K277))</f>
        <v/>
      </c>
      <c r="W277" s="47" t="str">
        <f>IF(LEN(D277)=0,"",SUMIFS('1.(Optional) tonnage per use'!Q$6:Q$503,'1.(Optional) tonnage per use'!$G$6:$G$503,CONCATENATE(D277,F277),'1.(Optional) tonnage per use'!$N$6:$N$503,K277))</f>
        <v/>
      </c>
      <c r="X277" s="117" t="str">
        <f>_xlfn.IFNA(VLOOKUP(A277,'Reference data SID'!D:E,2,FALSE),"")</f>
        <v/>
      </c>
      <c r="Y277" s="117" t="str">
        <f t="shared" si="70"/>
        <v>not ok</v>
      </c>
      <c r="Z277" s="117" t="str">
        <f t="shared" si="71"/>
        <v>not ok</v>
      </c>
      <c r="AA277" s="117" t="str">
        <f t="shared" si="72"/>
        <v>ok</v>
      </c>
      <c r="AB277" s="117" t="str">
        <f t="shared" si="73"/>
        <v>not ok</v>
      </c>
      <c r="AC277" s="117" t="str">
        <f t="shared" si="74"/>
        <v>_EC</v>
      </c>
      <c r="AD277" s="117" t="str">
        <f t="shared" si="75"/>
        <v>_CAS</v>
      </c>
      <c r="AE277" s="117" t="str">
        <f t="shared" si="76"/>
        <v/>
      </c>
      <c r="AF277" s="117" t="str">
        <f>IF(LEN(A277)&gt;1,IF(COUNTIFS($AE$6:AE$503,LEFT(AE277,250))&gt;1,"Duplicate entry: you have two rows for the same substance and year",""),"")</f>
        <v/>
      </c>
      <c r="AG277" s="117" t="str">
        <f>IF(LEN(A277)&gt;0,IF(ISNUMBER(MATCH(A277,Annex_I_II_entries,0)),"","The Entry name is not within the dropdown list, make sure that you have not copied and pasted overwritting the cell format (with its correponding dropdown list) in column A"),"")</f>
        <v/>
      </c>
      <c r="AH277" s="117" t="str">
        <f t="shared" ca="1" si="77"/>
        <v/>
      </c>
      <c r="AI277" s="117" t="str">
        <f t="shared" ca="1" si="78"/>
        <v/>
      </c>
      <c r="AJ277" s="117" t="str">
        <f t="shared" si="79"/>
        <v/>
      </c>
      <c r="AK277" s="117" t="str">
        <f t="shared" si="80"/>
        <v/>
      </c>
      <c r="AL277" s="117" t="str">
        <f t="shared" si="81"/>
        <v/>
      </c>
      <c r="AM277" s="117" t="str">
        <f t="shared" si="82"/>
        <v/>
      </c>
      <c r="AN277" s="117" t="str">
        <f t="shared" si="83"/>
        <v/>
      </c>
      <c r="AO277" s="117" t="str">
        <f t="shared" si="84"/>
        <v/>
      </c>
      <c r="AP277" s="87"/>
    </row>
    <row r="278" spans="1:42" x14ac:dyDescent="0.2">
      <c r="A278" s="37"/>
      <c r="B278" s="37"/>
      <c r="C278" s="37"/>
      <c r="D278" s="64" t="str">
        <f>_xlfn.IFNA(VLOOKUP(A278,'Reference data SID'!$D$2:$Q$673,14,FALSE),"")</f>
        <v/>
      </c>
      <c r="E278" s="64" t="str">
        <f>_xlfn.IFNA(VLOOKUP(D278,'Reference data SID'!$C$3:$E$673,3,FALSE),"")</f>
        <v/>
      </c>
      <c r="F278" s="64" t="str">
        <f>_xlfn.IFNA(IF(E278=FALSE,D278,IF(ISBLANK(B278),VLOOKUP(C278,'Reference data SID'!$N:$P,3,FALSE),VLOOKUP(B278,'Reference data SID'!$M:$P,4,FALSE))),"")</f>
        <v/>
      </c>
      <c r="G278" s="64" t="str">
        <f t="shared" si="68"/>
        <v/>
      </c>
      <c r="H278" s="38" t="str">
        <f>_xlfn.IFNA(VLOOKUP(F278,'Reference data SID'!L:M,2,FALSE),"")</f>
        <v/>
      </c>
      <c r="I278" s="38" t="str">
        <f>_xlfn.IFNA(VLOOKUP(F278,'Reference data SID'!L:N,3,FALSE),"")</f>
        <v/>
      </c>
      <c r="J278" s="38" t="str">
        <f>_xlfn.IFNA(VLOOKUP(F278,'Reference data SID'!L:O,4,FALSE),"")</f>
        <v/>
      </c>
      <c r="K278" s="50"/>
      <c r="L278" s="50"/>
      <c r="M278" s="50"/>
      <c r="N278" s="50"/>
      <c r="O278" s="50"/>
      <c r="P278" s="50"/>
      <c r="Q278" s="50"/>
      <c r="R278" s="50"/>
      <c r="S278" s="50"/>
      <c r="T278" s="73" t="str">
        <f t="shared" ca="1" si="69"/>
        <v/>
      </c>
      <c r="U278" s="65" t="str">
        <f>IF(LEN(D278)=0,"",SUMIFS('1.(Optional) tonnage per use'!O$6:O$503,'1.(Optional) tonnage per use'!$G$6:$G$503,CONCATENATE(D278,F278),'1.(Optional) tonnage per use'!$N$6:$N$503,K278))</f>
        <v/>
      </c>
      <c r="V278" s="47" t="str">
        <f>IF(LEN(D278)=0,"",SUMIFS('1.(Optional) tonnage per use'!P$6:P$503,'1.(Optional) tonnage per use'!$G$6:$G$503,CONCATENATE(D278,F278),'1.(Optional) tonnage per use'!$N$6:$N$503,K278))</f>
        <v/>
      </c>
      <c r="W278" s="47" t="str">
        <f>IF(LEN(D278)=0,"",SUMIFS('1.(Optional) tonnage per use'!Q$6:Q$503,'1.(Optional) tonnage per use'!$G$6:$G$503,CONCATENATE(D278,F278),'1.(Optional) tonnage per use'!$N$6:$N$503,K278))</f>
        <v/>
      </c>
      <c r="X278" s="117" t="str">
        <f>_xlfn.IFNA(VLOOKUP(A278,'Reference data SID'!D:E,2,FALSE),"")</f>
        <v/>
      </c>
      <c r="Y278" s="117" t="str">
        <f t="shared" si="70"/>
        <v>not ok</v>
      </c>
      <c r="Z278" s="117" t="str">
        <f t="shared" si="71"/>
        <v>not ok</v>
      </c>
      <c r="AA278" s="117" t="str">
        <f t="shared" si="72"/>
        <v>ok</v>
      </c>
      <c r="AB278" s="117" t="str">
        <f t="shared" si="73"/>
        <v>not ok</v>
      </c>
      <c r="AC278" s="117" t="str">
        <f t="shared" si="74"/>
        <v>_EC</v>
      </c>
      <c r="AD278" s="117" t="str">
        <f t="shared" si="75"/>
        <v>_CAS</v>
      </c>
      <c r="AE278" s="117" t="str">
        <f t="shared" si="76"/>
        <v/>
      </c>
      <c r="AF278" s="117" t="str">
        <f>IF(LEN(A278)&gt;1,IF(COUNTIFS($AE$6:AE$503,LEFT(AE278,250))&gt;1,"Duplicate entry: you have two rows for the same substance and year",""),"")</f>
        <v/>
      </c>
      <c r="AG278" s="117" t="str">
        <f>IF(LEN(A278)&gt;0,IF(ISNUMBER(MATCH(A278,Annex_I_II_entries,0)),"","The Entry name is not within the dropdown list, make sure that you have not copied and pasted overwritting the cell format (with its correponding dropdown list) in column A"),"")</f>
        <v/>
      </c>
      <c r="AH278" s="117" t="str">
        <f t="shared" ca="1" si="77"/>
        <v/>
      </c>
      <c r="AI278" s="117" t="str">
        <f t="shared" ca="1" si="78"/>
        <v/>
      </c>
      <c r="AJ278" s="117" t="str">
        <f t="shared" si="79"/>
        <v/>
      </c>
      <c r="AK278" s="117" t="str">
        <f t="shared" si="80"/>
        <v/>
      </c>
      <c r="AL278" s="117" t="str">
        <f t="shared" si="81"/>
        <v/>
      </c>
      <c r="AM278" s="117" t="str">
        <f t="shared" si="82"/>
        <v/>
      </c>
      <c r="AN278" s="117" t="str">
        <f t="shared" si="83"/>
        <v/>
      </c>
      <c r="AO278" s="117" t="str">
        <f t="shared" si="84"/>
        <v/>
      </c>
      <c r="AP278" s="87"/>
    </row>
    <row r="279" spans="1:42" x14ac:dyDescent="0.2">
      <c r="A279" s="37"/>
      <c r="B279" s="37"/>
      <c r="C279" s="37"/>
      <c r="D279" s="64" t="str">
        <f>_xlfn.IFNA(VLOOKUP(A279,'Reference data SID'!$D$2:$Q$673,14,FALSE),"")</f>
        <v/>
      </c>
      <c r="E279" s="64" t="str">
        <f>_xlfn.IFNA(VLOOKUP(D279,'Reference data SID'!$C$3:$E$673,3,FALSE),"")</f>
        <v/>
      </c>
      <c r="F279" s="64" t="str">
        <f>_xlfn.IFNA(IF(E279=FALSE,D279,IF(ISBLANK(B279),VLOOKUP(C279,'Reference data SID'!$N:$P,3,FALSE),VLOOKUP(B279,'Reference data SID'!$M:$P,4,FALSE))),"")</f>
        <v/>
      </c>
      <c r="G279" s="64" t="str">
        <f t="shared" si="68"/>
        <v/>
      </c>
      <c r="H279" s="38" t="str">
        <f>_xlfn.IFNA(VLOOKUP(F279,'Reference data SID'!L:M,2,FALSE),"")</f>
        <v/>
      </c>
      <c r="I279" s="38" t="str">
        <f>_xlfn.IFNA(VLOOKUP(F279,'Reference data SID'!L:N,3,FALSE),"")</f>
        <v/>
      </c>
      <c r="J279" s="38" t="str">
        <f>_xlfn.IFNA(VLOOKUP(F279,'Reference data SID'!L:O,4,FALSE),"")</f>
        <v/>
      </c>
      <c r="K279" s="50"/>
      <c r="L279" s="50"/>
      <c r="M279" s="50"/>
      <c r="N279" s="50"/>
      <c r="O279" s="50"/>
      <c r="P279" s="50"/>
      <c r="Q279" s="50"/>
      <c r="R279" s="50"/>
      <c r="S279" s="50"/>
      <c r="T279" s="73" t="str">
        <f t="shared" ca="1" si="69"/>
        <v/>
      </c>
      <c r="U279" s="65" t="str">
        <f>IF(LEN(D279)=0,"",SUMIFS('1.(Optional) tonnage per use'!O$6:O$503,'1.(Optional) tonnage per use'!$G$6:$G$503,CONCATENATE(D279,F279),'1.(Optional) tonnage per use'!$N$6:$N$503,K279))</f>
        <v/>
      </c>
      <c r="V279" s="47" t="str">
        <f>IF(LEN(D279)=0,"",SUMIFS('1.(Optional) tonnage per use'!P$6:P$503,'1.(Optional) tonnage per use'!$G$6:$G$503,CONCATENATE(D279,F279),'1.(Optional) tonnage per use'!$N$6:$N$503,K279))</f>
        <v/>
      </c>
      <c r="W279" s="47" t="str">
        <f>IF(LEN(D279)=0,"",SUMIFS('1.(Optional) tonnage per use'!Q$6:Q$503,'1.(Optional) tonnage per use'!$G$6:$G$503,CONCATENATE(D279,F279),'1.(Optional) tonnage per use'!$N$6:$N$503,K279))</f>
        <v/>
      </c>
      <c r="X279" s="117" t="str">
        <f>_xlfn.IFNA(VLOOKUP(A279,'Reference data SID'!D:E,2,FALSE),"")</f>
        <v/>
      </c>
      <c r="Y279" s="117" t="str">
        <f t="shared" si="70"/>
        <v>not ok</v>
      </c>
      <c r="Z279" s="117" t="str">
        <f t="shared" si="71"/>
        <v>not ok</v>
      </c>
      <c r="AA279" s="117" t="str">
        <f t="shared" si="72"/>
        <v>ok</v>
      </c>
      <c r="AB279" s="117" t="str">
        <f t="shared" si="73"/>
        <v>not ok</v>
      </c>
      <c r="AC279" s="117" t="str">
        <f t="shared" si="74"/>
        <v>_EC</v>
      </c>
      <c r="AD279" s="117" t="str">
        <f t="shared" si="75"/>
        <v>_CAS</v>
      </c>
      <c r="AE279" s="117" t="str">
        <f t="shared" si="76"/>
        <v/>
      </c>
      <c r="AF279" s="117" t="str">
        <f>IF(LEN(A279)&gt;1,IF(COUNTIFS($AE$6:AE$503,LEFT(AE279,250))&gt;1,"Duplicate entry: you have two rows for the same substance and year",""),"")</f>
        <v/>
      </c>
      <c r="AG279" s="117" t="str">
        <f>IF(LEN(A279)&gt;0,IF(ISNUMBER(MATCH(A279,Annex_I_II_entries,0)),"","The Entry name is not within the dropdown list, make sure that you have not copied and pasted overwritting the cell format (with its correponding dropdown list) in column A"),"")</f>
        <v/>
      </c>
      <c r="AH279" s="117" t="str">
        <f t="shared" ca="1" si="77"/>
        <v/>
      </c>
      <c r="AI279" s="117" t="str">
        <f t="shared" ca="1" si="78"/>
        <v/>
      </c>
      <c r="AJ279" s="117" t="str">
        <f t="shared" si="79"/>
        <v/>
      </c>
      <c r="AK279" s="117" t="str">
        <f t="shared" si="80"/>
        <v/>
      </c>
      <c r="AL279" s="117" t="str">
        <f t="shared" si="81"/>
        <v/>
      </c>
      <c r="AM279" s="117" t="str">
        <f t="shared" si="82"/>
        <v/>
      </c>
      <c r="AN279" s="117" t="str">
        <f t="shared" si="83"/>
        <v/>
      </c>
      <c r="AO279" s="117" t="str">
        <f t="shared" si="84"/>
        <v/>
      </c>
      <c r="AP279" s="87"/>
    </row>
    <row r="280" spans="1:42" x14ac:dyDescent="0.2">
      <c r="A280" s="37"/>
      <c r="B280" s="37"/>
      <c r="C280" s="37"/>
      <c r="D280" s="64" t="str">
        <f>_xlfn.IFNA(VLOOKUP(A280,'Reference data SID'!$D$2:$Q$673,14,FALSE),"")</f>
        <v/>
      </c>
      <c r="E280" s="64" t="str">
        <f>_xlfn.IFNA(VLOOKUP(D280,'Reference data SID'!$C$3:$E$673,3,FALSE),"")</f>
        <v/>
      </c>
      <c r="F280" s="64" t="str">
        <f>_xlfn.IFNA(IF(E280=FALSE,D280,IF(ISBLANK(B280),VLOOKUP(C280,'Reference data SID'!$N:$P,3,FALSE),VLOOKUP(B280,'Reference data SID'!$M:$P,4,FALSE))),"")</f>
        <v/>
      </c>
      <c r="G280" s="64" t="str">
        <f t="shared" si="68"/>
        <v/>
      </c>
      <c r="H280" s="38" t="str">
        <f>_xlfn.IFNA(VLOOKUP(F280,'Reference data SID'!L:M,2,FALSE),"")</f>
        <v/>
      </c>
      <c r="I280" s="38" t="str">
        <f>_xlfn.IFNA(VLOOKUP(F280,'Reference data SID'!L:N,3,FALSE),"")</f>
        <v/>
      </c>
      <c r="J280" s="38" t="str">
        <f>_xlfn.IFNA(VLOOKUP(F280,'Reference data SID'!L:O,4,FALSE),"")</f>
        <v/>
      </c>
      <c r="K280" s="50"/>
      <c r="L280" s="50"/>
      <c r="M280" s="50"/>
      <c r="N280" s="50"/>
      <c r="O280" s="50"/>
      <c r="P280" s="50"/>
      <c r="Q280" s="50"/>
      <c r="R280" s="50"/>
      <c r="S280" s="50"/>
      <c r="T280" s="73" t="str">
        <f t="shared" ca="1" si="69"/>
        <v/>
      </c>
      <c r="U280" s="65" t="str">
        <f>IF(LEN(D280)=0,"",SUMIFS('1.(Optional) tonnage per use'!O$6:O$503,'1.(Optional) tonnage per use'!$G$6:$G$503,CONCATENATE(D280,F280),'1.(Optional) tonnage per use'!$N$6:$N$503,K280))</f>
        <v/>
      </c>
      <c r="V280" s="47" t="str">
        <f>IF(LEN(D280)=0,"",SUMIFS('1.(Optional) tonnage per use'!P$6:P$503,'1.(Optional) tonnage per use'!$G$6:$G$503,CONCATENATE(D280,F280),'1.(Optional) tonnage per use'!$N$6:$N$503,K280))</f>
        <v/>
      </c>
      <c r="W280" s="47" t="str">
        <f>IF(LEN(D280)=0,"",SUMIFS('1.(Optional) tonnage per use'!Q$6:Q$503,'1.(Optional) tonnage per use'!$G$6:$G$503,CONCATENATE(D280,F280),'1.(Optional) tonnage per use'!$N$6:$N$503,K280))</f>
        <v/>
      </c>
      <c r="X280" s="117" t="str">
        <f>_xlfn.IFNA(VLOOKUP(A280,'Reference data SID'!D:E,2,FALSE),"")</f>
        <v/>
      </c>
      <c r="Y280" s="117" t="str">
        <f t="shared" si="70"/>
        <v>not ok</v>
      </c>
      <c r="Z280" s="117" t="str">
        <f t="shared" si="71"/>
        <v>not ok</v>
      </c>
      <c r="AA280" s="117" t="str">
        <f t="shared" si="72"/>
        <v>ok</v>
      </c>
      <c r="AB280" s="117" t="str">
        <f t="shared" si="73"/>
        <v>not ok</v>
      </c>
      <c r="AC280" s="117" t="str">
        <f t="shared" si="74"/>
        <v>_EC</v>
      </c>
      <c r="AD280" s="117" t="str">
        <f t="shared" si="75"/>
        <v>_CAS</v>
      </c>
      <c r="AE280" s="117" t="str">
        <f t="shared" si="76"/>
        <v/>
      </c>
      <c r="AF280" s="117" t="str">
        <f>IF(LEN(A280)&gt;1,IF(COUNTIFS($AE$6:AE$503,LEFT(AE280,250))&gt;1,"Duplicate entry: you have two rows for the same substance and year",""),"")</f>
        <v/>
      </c>
      <c r="AG280" s="117" t="str">
        <f>IF(LEN(A280)&gt;0,IF(ISNUMBER(MATCH(A280,Annex_I_II_entries,0)),"","The Entry name is not within the dropdown list, make sure that you have not copied and pasted overwritting the cell format (with its correponding dropdown list) in column A"),"")</f>
        <v/>
      </c>
      <c r="AH280" s="117" t="str">
        <f t="shared" ca="1" si="77"/>
        <v/>
      </c>
      <c r="AI280" s="117" t="str">
        <f t="shared" ca="1" si="78"/>
        <v/>
      </c>
      <c r="AJ280" s="117" t="str">
        <f t="shared" si="79"/>
        <v/>
      </c>
      <c r="AK280" s="117" t="str">
        <f t="shared" si="80"/>
        <v/>
      </c>
      <c r="AL280" s="117" t="str">
        <f t="shared" si="81"/>
        <v/>
      </c>
      <c r="AM280" s="117" t="str">
        <f t="shared" si="82"/>
        <v/>
      </c>
      <c r="AN280" s="117" t="str">
        <f t="shared" si="83"/>
        <v/>
      </c>
      <c r="AO280" s="117" t="str">
        <f t="shared" si="84"/>
        <v/>
      </c>
      <c r="AP280" s="87"/>
    </row>
    <row r="281" spans="1:42" x14ac:dyDescent="0.2">
      <c r="A281" s="37"/>
      <c r="B281" s="37"/>
      <c r="C281" s="37"/>
      <c r="D281" s="64" t="str">
        <f>_xlfn.IFNA(VLOOKUP(A281,'Reference data SID'!$D$2:$Q$673,14,FALSE),"")</f>
        <v/>
      </c>
      <c r="E281" s="64" t="str">
        <f>_xlfn.IFNA(VLOOKUP(D281,'Reference data SID'!$C$3:$E$673,3,FALSE),"")</f>
        <v/>
      </c>
      <c r="F281" s="64" t="str">
        <f>_xlfn.IFNA(IF(E281=FALSE,D281,IF(ISBLANK(B281),VLOOKUP(C281,'Reference data SID'!$N:$P,3,FALSE),VLOOKUP(B281,'Reference data SID'!$M:$P,4,FALSE))),"")</f>
        <v/>
      </c>
      <c r="G281" s="64" t="str">
        <f t="shared" si="68"/>
        <v/>
      </c>
      <c r="H281" s="38" t="str">
        <f>_xlfn.IFNA(VLOOKUP(F281,'Reference data SID'!L:M,2,FALSE),"")</f>
        <v/>
      </c>
      <c r="I281" s="38" t="str">
        <f>_xlfn.IFNA(VLOOKUP(F281,'Reference data SID'!L:N,3,FALSE),"")</f>
        <v/>
      </c>
      <c r="J281" s="38" t="str">
        <f>_xlfn.IFNA(VLOOKUP(F281,'Reference data SID'!L:O,4,FALSE),"")</f>
        <v/>
      </c>
      <c r="K281" s="50"/>
      <c r="L281" s="50"/>
      <c r="M281" s="50"/>
      <c r="N281" s="50"/>
      <c r="O281" s="50"/>
      <c r="P281" s="50"/>
      <c r="Q281" s="50"/>
      <c r="R281" s="50"/>
      <c r="S281" s="50"/>
      <c r="T281" s="73" t="str">
        <f t="shared" ca="1" si="69"/>
        <v/>
      </c>
      <c r="U281" s="65" t="str">
        <f>IF(LEN(D281)=0,"",SUMIFS('1.(Optional) tonnage per use'!O$6:O$503,'1.(Optional) tonnage per use'!$G$6:$G$503,CONCATENATE(D281,F281),'1.(Optional) tonnage per use'!$N$6:$N$503,K281))</f>
        <v/>
      </c>
      <c r="V281" s="47" t="str">
        <f>IF(LEN(D281)=0,"",SUMIFS('1.(Optional) tonnage per use'!P$6:P$503,'1.(Optional) tonnage per use'!$G$6:$G$503,CONCATENATE(D281,F281),'1.(Optional) tonnage per use'!$N$6:$N$503,K281))</f>
        <v/>
      </c>
      <c r="W281" s="47" t="str">
        <f>IF(LEN(D281)=0,"",SUMIFS('1.(Optional) tonnage per use'!Q$6:Q$503,'1.(Optional) tonnage per use'!$G$6:$G$503,CONCATENATE(D281,F281),'1.(Optional) tonnage per use'!$N$6:$N$503,K281))</f>
        <v/>
      </c>
      <c r="X281" s="117" t="str">
        <f>_xlfn.IFNA(VLOOKUP(A281,'Reference data SID'!D:E,2,FALSE),"")</f>
        <v/>
      </c>
      <c r="Y281" s="117" t="str">
        <f t="shared" si="70"/>
        <v>not ok</v>
      </c>
      <c r="Z281" s="117" t="str">
        <f t="shared" si="71"/>
        <v>not ok</v>
      </c>
      <c r="AA281" s="117" t="str">
        <f t="shared" si="72"/>
        <v>ok</v>
      </c>
      <c r="AB281" s="117" t="str">
        <f t="shared" si="73"/>
        <v>not ok</v>
      </c>
      <c r="AC281" s="117" t="str">
        <f t="shared" si="74"/>
        <v>_EC</v>
      </c>
      <c r="AD281" s="117" t="str">
        <f t="shared" si="75"/>
        <v>_CAS</v>
      </c>
      <c r="AE281" s="117" t="str">
        <f t="shared" si="76"/>
        <v/>
      </c>
      <c r="AF281" s="117" t="str">
        <f>IF(LEN(A281)&gt;1,IF(COUNTIFS($AE$6:AE$503,LEFT(AE281,250))&gt;1,"Duplicate entry: you have two rows for the same substance and year",""),"")</f>
        <v/>
      </c>
      <c r="AG281" s="117" t="str">
        <f>IF(LEN(A281)&gt;0,IF(ISNUMBER(MATCH(A281,Annex_I_II_entries,0)),"","The Entry name is not within the dropdown list, make sure that you have not copied and pasted overwritting the cell format (with its correponding dropdown list) in column A"),"")</f>
        <v/>
      </c>
      <c r="AH281" s="117" t="str">
        <f t="shared" ca="1" si="77"/>
        <v/>
      </c>
      <c r="AI281" s="117" t="str">
        <f t="shared" ca="1" si="78"/>
        <v/>
      </c>
      <c r="AJ281" s="117" t="str">
        <f t="shared" si="79"/>
        <v/>
      </c>
      <c r="AK281" s="117" t="str">
        <f t="shared" si="80"/>
        <v/>
      </c>
      <c r="AL281" s="117" t="str">
        <f t="shared" si="81"/>
        <v/>
      </c>
      <c r="AM281" s="117" t="str">
        <f t="shared" si="82"/>
        <v/>
      </c>
      <c r="AN281" s="117" t="str">
        <f t="shared" si="83"/>
        <v/>
      </c>
      <c r="AO281" s="117" t="str">
        <f t="shared" si="84"/>
        <v/>
      </c>
      <c r="AP281" s="87"/>
    </row>
    <row r="282" spans="1:42" x14ac:dyDescent="0.2">
      <c r="A282" s="37"/>
      <c r="B282" s="37"/>
      <c r="C282" s="37"/>
      <c r="D282" s="64" t="str">
        <f>_xlfn.IFNA(VLOOKUP(A282,'Reference data SID'!$D$2:$Q$673,14,FALSE),"")</f>
        <v/>
      </c>
      <c r="E282" s="64" t="str">
        <f>_xlfn.IFNA(VLOOKUP(D282,'Reference data SID'!$C$3:$E$673,3,FALSE),"")</f>
        <v/>
      </c>
      <c r="F282" s="64" t="str">
        <f>_xlfn.IFNA(IF(E282=FALSE,D282,IF(ISBLANK(B282),VLOOKUP(C282,'Reference data SID'!$N:$P,3,FALSE),VLOOKUP(B282,'Reference data SID'!$M:$P,4,FALSE))),"")</f>
        <v/>
      </c>
      <c r="G282" s="64" t="str">
        <f t="shared" si="68"/>
        <v/>
      </c>
      <c r="H282" s="38" t="str">
        <f>_xlfn.IFNA(VLOOKUP(F282,'Reference data SID'!L:M,2,FALSE),"")</f>
        <v/>
      </c>
      <c r="I282" s="38" t="str">
        <f>_xlfn.IFNA(VLOOKUP(F282,'Reference data SID'!L:N,3,FALSE),"")</f>
        <v/>
      </c>
      <c r="J282" s="38" t="str">
        <f>_xlfn.IFNA(VLOOKUP(F282,'Reference data SID'!L:O,4,FALSE),"")</f>
        <v/>
      </c>
      <c r="K282" s="50"/>
      <c r="L282" s="50"/>
      <c r="M282" s="50"/>
      <c r="N282" s="50"/>
      <c r="O282" s="50"/>
      <c r="P282" s="50"/>
      <c r="Q282" s="50"/>
      <c r="R282" s="50"/>
      <c r="S282" s="50"/>
      <c r="T282" s="73" t="str">
        <f t="shared" ca="1" si="69"/>
        <v/>
      </c>
      <c r="U282" s="65" t="str">
        <f>IF(LEN(D282)=0,"",SUMIFS('1.(Optional) tonnage per use'!O$6:O$503,'1.(Optional) tonnage per use'!$G$6:$G$503,CONCATENATE(D282,F282),'1.(Optional) tonnage per use'!$N$6:$N$503,K282))</f>
        <v/>
      </c>
      <c r="V282" s="47" t="str">
        <f>IF(LEN(D282)=0,"",SUMIFS('1.(Optional) tonnage per use'!P$6:P$503,'1.(Optional) tonnage per use'!$G$6:$G$503,CONCATENATE(D282,F282),'1.(Optional) tonnage per use'!$N$6:$N$503,K282))</f>
        <v/>
      </c>
      <c r="W282" s="47" t="str">
        <f>IF(LEN(D282)=0,"",SUMIFS('1.(Optional) tonnage per use'!Q$6:Q$503,'1.(Optional) tonnage per use'!$G$6:$G$503,CONCATENATE(D282,F282),'1.(Optional) tonnage per use'!$N$6:$N$503,K282))</f>
        <v/>
      </c>
      <c r="X282" s="117" t="str">
        <f>_xlfn.IFNA(VLOOKUP(A282,'Reference data SID'!D:E,2,FALSE),"")</f>
        <v/>
      </c>
      <c r="Y282" s="117" t="str">
        <f t="shared" si="70"/>
        <v>not ok</v>
      </c>
      <c r="Z282" s="117" t="str">
        <f t="shared" si="71"/>
        <v>not ok</v>
      </c>
      <c r="AA282" s="117" t="str">
        <f t="shared" si="72"/>
        <v>ok</v>
      </c>
      <c r="AB282" s="117" t="str">
        <f t="shared" si="73"/>
        <v>not ok</v>
      </c>
      <c r="AC282" s="117" t="str">
        <f t="shared" si="74"/>
        <v>_EC</v>
      </c>
      <c r="AD282" s="117" t="str">
        <f t="shared" si="75"/>
        <v>_CAS</v>
      </c>
      <c r="AE282" s="117" t="str">
        <f t="shared" si="76"/>
        <v/>
      </c>
      <c r="AF282" s="117" t="str">
        <f>IF(LEN(A282)&gt;1,IF(COUNTIFS($AE$6:AE$503,LEFT(AE282,250))&gt;1,"Duplicate entry: you have two rows for the same substance and year",""),"")</f>
        <v/>
      </c>
      <c r="AG282" s="117" t="str">
        <f>IF(LEN(A282)&gt;0,IF(ISNUMBER(MATCH(A282,Annex_I_II_entries,0)),"","The Entry name is not within the dropdown list, make sure that you have not copied and pasted overwritting the cell format (with its correponding dropdown list) in column A"),"")</f>
        <v/>
      </c>
      <c r="AH282" s="117" t="str">
        <f t="shared" ca="1" si="77"/>
        <v/>
      </c>
      <c r="AI282" s="117" t="str">
        <f t="shared" ca="1" si="78"/>
        <v/>
      </c>
      <c r="AJ282" s="117" t="str">
        <f t="shared" si="79"/>
        <v/>
      </c>
      <c r="AK282" s="117" t="str">
        <f t="shared" si="80"/>
        <v/>
      </c>
      <c r="AL282" s="117" t="str">
        <f t="shared" si="81"/>
        <v/>
      </c>
      <c r="AM282" s="117" t="str">
        <f t="shared" si="82"/>
        <v/>
      </c>
      <c r="AN282" s="117" t="str">
        <f t="shared" si="83"/>
        <v/>
      </c>
      <c r="AO282" s="117" t="str">
        <f t="shared" si="84"/>
        <v/>
      </c>
      <c r="AP282" s="87"/>
    </row>
    <row r="283" spans="1:42" x14ac:dyDescent="0.2">
      <c r="A283" s="37"/>
      <c r="B283" s="37"/>
      <c r="C283" s="37"/>
      <c r="D283" s="64" t="str">
        <f>_xlfn.IFNA(VLOOKUP(A283,'Reference data SID'!$D$2:$Q$673,14,FALSE),"")</f>
        <v/>
      </c>
      <c r="E283" s="64" t="str">
        <f>_xlfn.IFNA(VLOOKUP(D283,'Reference data SID'!$C$3:$E$673,3,FALSE),"")</f>
        <v/>
      </c>
      <c r="F283" s="64" t="str">
        <f>_xlfn.IFNA(IF(E283=FALSE,D283,IF(ISBLANK(B283),VLOOKUP(C283,'Reference data SID'!$N:$P,3,FALSE),VLOOKUP(B283,'Reference data SID'!$M:$P,4,FALSE))),"")</f>
        <v/>
      </c>
      <c r="G283" s="64" t="str">
        <f t="shared" si="68"/>
        <v/>
      </c>
      <c r="H283" s="38" t="str">
        <f>_xlfn.IFNA(VLOOKUP(F283,'Reference data SID'!L:M,2,FALSE),"")</f>
        <v/>
      </c>
      <c r="I283" s="38" t="str">
        <f>_xlfn.IFNA(VLOOKUP(F283,'Reference data SID'!L:N,3,FALSE),"")</f>
        <v/>
      </c>
      <c r="J283" s="38" t="str">
        <f>_xlfn.IFNA(VLOOKUP(F283,'Reference data SID'!L:O,4,FALSE),"")</f>
        <v/>
      </c>
      <c r="K283" s="50"/>
      <c r="L283" s="50"/>
      <c r="M283" s="50"/>
      <c r="N283" s="50"/>
      <c r="O283" s="50"/>
      <c r="P283" s="50"/>
      <c r="Q283" s="50"/>
      <c r="R283" s="50"/>
      <c r="S283" s="50"/>
      <c r="T283" s="73" t="str">
        <f t="shared" ca="1" si="69"/>
        <v/>
      </c>
      <c r="U283" s="65" t="str">
        <f>IF(LEN(D283)=0,"",SUMIFS('1.(Optional) tonnage per use'!O$6:O$503,'1.(Optional) tonnage per use'!$G$6:$G$503,CONCATENATE(D283,F283),'1.(Optional) tonnage per use'!$N$6:$N$503,K283))</f>
        <v/>
      </c>
      <c r="V283" s="47" t="str">
        <f>IF(LEN(D283)=0,"",SUMIFS('1.(Optional) tonnage per use'!P$6:P$503,'1.(Optional) tonnage per use'!$G$6:$G$503,CONCATENATE(D283,F283),'1.(Optional) tonnage per use'!$N$6:$N$503,K283))</f>
        <v/>
      </c>
      <c r="W283" s="47" t="str">
        <f>IF(LEN(D283)=0,"",SUMIFS('1.(Optional) tonnage per use'!Q$6:Q$503,'1.(Optional) tonnage per use'!$G$6:$G$503,CONCATENATE(D283,F283),'1.(Optional) tonnage per use'!$N$6:$N$503,K283))</f>
        <v/>
      </c>
      <c r="X283" s="117" t="str">
        <f>_xlfn.IFNA(VLOOKUP(A283,'Reference data SID'!D:E,2,FALSE),"")</f>
        <v/>
      </c>
      <c r="Y283" s="117" t="str">
        <f t="shared" si="70"/>
        <v>not ok</v>
      </c>
      <c r="Z283" s="117" t="str">
        <f t="shared" si="71"/>
        <v>not ok</v>
      </c>
      <c r="AA283" s="117" t="str">
        <f t="shared" si="72"/>
        <v>ok</v>
      </c>
      <c r="AB283" s="117" t="str">
        <f t="shared" si="73"/>
        <v>not ok</v>
      </c>
      <c r="AC283" s="117" t="str">
        <f t="shared" si="74"/>
        <v>_EC</v>
      </c>
      <c r="AD283" s="117" t="str">
        <f t="shared" si="75"/>
        <v>_CAS</v>
      </c>
      <c r="AE283" s="117" t="str">
        <f t="shared" si="76"/>
        <v/>
      </c>
      <c r="AF283" s="117" t="str">
        <f>IF(LEN(A283)&gt;1,IF(COUNTIFS($AE$6:AE$503,LEFT(AE283,250))&gt;1,"Duplicate entry: you have two rows for the same substance and year",""),"")</f>
        <v/>
      </c>
      <c r="AG283" s="117" t="str">
        <f>IF(LEN(A283)&gt;0,IF(ISNUMBER(MATCH(A283,Annex_I_II_entries,0)),"","The Entry name is not within the dropdown list, make sure that you have not copied and pasted overwritting the cell format (with its correponding dropdown list) in column A"),"")</f>
        <v/>
      </c>
      <c r="AH283" s="117" t="str">
        <f t="shared" ca="1" si="77"/>
        <v/>
      </c>
      <c r="AI283" s="117" t="str">
        <f t="shared" ca="1" si="78"/>
        <v/>
      </c>
      <c r="AJ283" s="117" t="str">
        <f t="shared" si="79"/>
        <v/>
      </c>
      <c r="AK283" s="117" t="str">
        <f t="shared" si="80"/>
        <v/>
      </c>
      <c r="AL283" s="117" t="str">
        <f t="shared" si="81"/>
        <v/>
      </c>
      <c r="AM283" s="117" t="str">
        <f t="shared" si="82"/>
        <v/>
      </c>
      <c r="AN283" s="117" t="str">
        <f t="shared" si="83"/>
        <v/>
      </c>
      <c r="AO283" s="117" t="str">
        <f t="shared" si="84"/>
        <v/>
      </c>
      <c r="AP283" s="87"/>
    </row>
    <row r="284" spans="1:42" x14ac:dyDescent="0.2">
      <c r="A284" s="37"/>
      <c r="B284" s="37"/>
      <c r="C284" s="37"/>
      <c r="D284" s="64" t="str">
        <f>_xlfn.IFNA(VLOOKUP(A284,'Reference data SID'!$D$2:$Q$673,14,FALSE),"")</f>
        <v/>
      </c>
      <c r="E284" s="64" t="str">
        <f>_xlfn.IFNA(VLOOKUP(D284,'Reference data SID'!$C$3:$E$673,3,FALSE),"")</f>
        <v/>
      </c>
      <c r="F284" s="64" t="str">
        <f>_xlfn.IFNA(IF(E284=FALSE,D284,IF(ISBLANK(B284),VLOOKUP(C284,'Reference data SID'!$N:$P,3,FALSE),VLOOKUP(B284,'Reference data SID'!$M:$P,4,FALSE))),"")</f>
        <v/>
      </c>
      <c r="G284" s="64" t="str">
        <f t="shared" si="68"/>
        <v/>
      </c>
      <c r="H284" s="38" t="str">
        <f>_xlfn.IFNA(VLOOKUP(F284,'Reference data SID'!L:M,2,FALSE),"")</f>
        <v/>
      </c>
      <c r="I284" s="38" t="str">
        <f>_xlfn.IFNA(VLOOKUP(F284,'Reference data SID'!L:N,3,FALSE),"")</f>
        <v/>
      </c>
      <c r="J284" s="38" t="str">
        <f>_xlfn.IFNA(VLOOKUP(F284,'Reference data SID'!L:O,4,FALSE),"")</f>
        <v/>
      </c>
      <c r="K284" s="50"/>
      <c r="L284" s="50"/>
      <c r="M284" s="50"/>
      <c r="N284" s="50"/>
      <c r="O284" s="50"/>
      <c r="P284" s="50"/>
      <c r="Q284" s="50"/>
      <c r="R284" s="50"/>
      <c r="S284" s="50"/>
      <c r="T284" s="73" t="str">
        <f t="shared" ca="1" si="69"/>
        <v/>
      </c>
      <c r="U284" s="65" t="str">
        <f>IF(LEN(D284)=0,"",SUMIFS('1.(Optional) tonnage per use'!O$6:O$503,'1.(Optional) tonnage per use'!$G$6:$G$503,CONCATENATE(D284,F284),'1.(Optional) tonnage per use'!$N$6:$N$503,K284))</f>
        <v/>
      </c>
      <c r="V284" s="47" t="str">
        <f>IF(LEN(D284)=0,"",SUMIFS('1.(Optional) tonnage per use'!P$6:P$503,'1.(Optional) tonnage per use'!$G$6:$G$503,CONCATENATE(D284,F284),'1.(Optional) tonnage per use'!$N$6:$N$503,K284))</f>
        <v/>
      </c>
      <c r="W284" s="47" t="str">
        <f>IF(LEN(D284)=0,"",SUMIFS('1.(Optional) tonnage per use'!Q$6:Q$503,'1.(Optional) tonnage per use'!$G$6:$G$503,CONCATENATE(D284,F284),'1.(Optional) tonnage per use'!$N$6:$N$503,K284))</f>
        <v/>
      </c>
      <c r="X284" s="117" t="str">
        <f>_xlfn.IFNA(VLOOKUP(A284,'Reference data SID'!D:E,2,FALSE),"")</f>
        <v/>
      </c>
      <c r="Y284" s="117" t="str">
        <f t="shared" si="70"/>
        <v>not ok</v>
      </c>
      <c r="Z284" s="117" t="str">
        <f t="shared" si="71"/>
        <v>not ok</v>
      </c>
      <c r="AA284" s="117" t="str">
        <f t="shared" si="72"/>
        <v>ok</v>
      </c>
      <c r="AB284" s="117" t="str">
        <f t="shared" si="73"/>
        <v>not ok</v>
      </c>
      <c r="AC284" s="117" t="str">
        <f t="shared" si="74"/>
        <v>_EC</v>
      </c>
      <c r="AD284" s="117" t="str">
        <f t="shared" si="75"/>
        <v>_CAS</v>
      </c>
      <c r="AE284" s="117" t="str">
        <f t="shared" si="76"/>
        <v/>
      </c>
      <c r="AF284" s="117" t="str">
        <f>IF(LEN(A284)&gt;1,IF(COUNTIFS($AE$6:AE$503,LEFT(AE284,250))&gt;1,"Duplicate entry: you have two rows for the same substance and year",""),"")</f>
        <v/>
      </c>
      <c r="AG284" s="117" t="str">
        <f>IF(LEN(A284)&gt;0,IF(ISNUMBER(MATCH(A284,Annex_I_II_entries,0)),"","The Entry name is not within the dropdown list, make sure that you have not copied and pasted overwritting the cell format (with its correponding dropdown list) in column A"),"")</f>
        <v/>
      </c>
      <c r="AH284" s="117" t="str">
        <f t="shared" ca="1" si="77"/>
        <v/>
      </c>
      <c r="AI284" s="117" t="str">
        <f t="shared" ca="1" si="78"/>
        <v/>
      </c>
      <c r="AJ284" s="117" t="str">
        <f t="shared" si="79"/>
        <v/>
      </c>
      <c r="AK284" s="117" t="str">
        <f t="shared" si="80"/>
        <v/>
      </c>
      <c r="AL284" s="117" t="str">
        <f t="shared" si="81"/>
        <v/>
      </c>
      <c r="AM284" s="117" t="str">
        <f t="shared" si="82"/>
        <v/>
      </c>
      <c r="AN284" s="117" t="str">
        <f t="shared" si="83"/>
        <v/>
      </c>
      <c r="AO284" s="117" t="str">
        <f t="shared" si="84"/>
        <v/>
      </c>
      <c r="AP284" s="87"/>
    </row>
    <row r="285" spans="1:42" x14ac:dyDescent="0.2">
      <c r="A285" s="37"/>
      <c r="B285" s="37"/>
      <c r="C285" s="37"/>
      <c r="D285" s="64" t="str">
        <f>_xlfn.IFNA(VLOOKUP(A285,'Reference data SID'!$D$2:$Q$673,14,FALSE),"")</f>
        <v/>
      </c>
      <c r="E285" s="64" t="str">
        <f>_xlfn.IFNA(VLOOKUP(D285,'Reference data SID'!$C$3:$E$673,3,FALSE),"")</f>
        <v/>
      </c>
      <c r="F285" s="64" t="str">
        <f>_xlfn.IFNA(IF(E285=FALSE,D285,IF(ISBLANK(B285),VLOOKUP(C285,'Reference data SID'!$N:$P,3,FALSE),VLOOKUP(B285,'Reference data SID'!$M:$P,4,FALSE))),"")</f>
        <v/>
      </c>
      <c r="G285" s="64" t="str">
        <f t="shared" si="68"/>
        <v/>
      </c>
      <c r="H285" s="38" t="str">
        <f>_xlfn.IFNA(VLOOKUP(F285,'Reference data SID'!L:M,2,FALSE),"")</f>
        <v/>
      </c>
      <c r="I285" s="38" t="str">
        <f>_xlfn.IFNA(VLOOKUP(F285,'Reference data SID'!L:N,3,FALSE),"")</f>
        <v/>
      </c>
      <c r="J285" s="38" t="str">
        <f>_xlfn.IFNA(VLOOKUP(F285,'Reference data SID'!L:O,4,FALSE),"")</f>
        <v/>
      </c>
      <c r="K285" s="50"/>
      <c r="L285" s="50"/>
      <c r="M285" s="50"/>
      <c r="N285" s="50"/>
      <c r="O285" s="50"/>
      <c r="P285" s="50"/>
      <c r="Q285" s="50"/>
      <c r="R285" s="50"/>
      <c r="S285" s="50"/>
      <c r="T285" s="73" t="str">
        <f t="shared" ca="1" si="69"/>
        <v/>
      </c>
      <c r="U285" s="65" t="str">
        <f>IF(LEN(D285)=0,"",SUMIFS('1.(Optional) tonnage per use'!O$6:O$503,'1.(Optional) tonnage per use'!$G$6:$G$503,CONCATENATE(D285,F285),'1.(Optional) tonnage per use'!$N$6:$N$503,K285))</f>
        <v/>
      </c>
      <c r="V285" s="47" t="str">
        <f>IF(LEN(D285)=0,"",SUMIFS('1.(Optional) tonnage per use'!P$6:P$503,'1.(Optional) tonnage per use'!$G$6:$G$503,CONCATENATE(D285,F285),'1.(Optional) tonnage per use'!$N$6:$N$503,K285))</f>
        <v/>
      </c>
      <c r="W285" s="47" t="str">
        <f>IF(LEN(D285)=0,"",SUMIFS('1.(Optional) tonnage per use'!Q$6:Q$503,'1.(Optional) tonnage per use'!$G$6:$G$503,CONCATENATE(D285,F285),'1.(Optional) tonnage per use'!$N$6:$N$503,K285))</f>
        <v/>
      </c>
      <c r="X285" s="117" t="str">
        <f>_xlfn.IFNA(VLOOKUP(A285,'Reference data SID'!D:E,2,FALSE),"")</f>
        <v/>
      </c>
      <c r="Y285" s="117" t="str">
        <f t="shared" si="70"/>
        <v>not ok</v>
      </c>
      <c r="Z285" s="117" t="str">
        <f t="shared" si="71"/>
        <v>not ok</v>
      </c>
      <c r="AA285" s="117" t="str">
        <f t="shared" si="72"/>
        <v>ok</v>
      </c>
      <c r="AB285" s="117" t="str">
        <f t="shared" si="73"/>
        <v>not ok</v>
      </c>
      <c r="AC285" s="117" t="str">
        <f t="shared" si="74"/>
        <v>_EC</v>
      </c>
      <c r="AD285" s="117" t="str">
        <f t="shared" si="75"/>
        <v>_CAS</v>
      </c>
      <c r="AE285" s="117" t="str">
        <f t="shared" si="76"/>
        <v/>
      </c>
      <c r="AF285" s="117" t="str">
        <f>IF(LEN(A285)&gt;1,IF(COUNTIFS($AE$6:AE$503,LEFT(AE285,250))&gt;1,"Duplicate entry: you have two rows for the same substance and year",""),"")</f>
        <v/>
      </c>
      <c r="AG285" s="117" t="str">
        <f>IF(LEN(A285)&gt;0,IF(ISNUMBER(MATCH(A285,Annex_I_II_entries,0)),"","The Entry name is not within the dropdown list, make sure that you have not copied and pasted overwritting the cell format (with its correponding dropdown list) in column A"),"")</f>
        <v/>
      </c>
      <c r="AH285" s="117" t="str">
        <f t="shared" ca="1" si="77"/>
        <v/>
      </c>
      <c r="AI285" s="117" t="str">
        <f t="shared" ca="1" si="78"/>
        <v/>
      </c>
      <c r="AJ285" s="117" t="str">
        <f t="shared" si="79"/>
        <v/>
      </c>
      <c r="AK285" s="117" t="str">
        <f t="shared" si="80"/>
        <v/>
      </c>
      <c r="AL285" s="117" t="str">
        <f t="shared" si="81"/>
        <v/>
      </c>
      <c r="AM285" s="117" t="str">
        <f t="shared" si="82"/>
        <v/>
      </c>
      <c r="AN285" s="117" t="str">
        <f t="shared" si="83"/>
        <v/>
      </c>
      <c r="AO285" s="117" t="str">
        <f t="shared" si="84"/>
        <v/>
      </c>
      <c r="AP285" s="87"/>
    </row>
    <row r="286" spans="1:42" x14ac:dyDescent="0.2">
      <c r="A286" s="37"/>
      <c r="B286" s="37"/>
      <c r="C286" s="37"/>
      <c r="D286" s="64" t="str">
        <f>_xlfn.IFNA(VLOOKUP(A286,'Reference data SID'!$D$2:$Q$673,14,FALSE),"")</f>
        <v/>
      </c>
      <c r="E286" s="64" t="str">
        <f>_xlfn.IFNA(VLOOKUP(D286,'Reference data SID'!$C$3:$E$673,3,FALSE),"")</f>
        <v/>
      </c>
      <c r="F286" s="64" t="str">
        <f>_xlfn.IFNA(IF(E286=FALSE,D286,IF(ISBLANK(B286),VLOOKUP(C286,'Reference data SID'!$N:$P,3,FALSE),VLOOKUP(B286,'Reference data SID'!$M:$P,4,FALSE))),"")</f>
        <v/>
      </c>
      <c r="G286" s="64" t="str">
        <f t="shared" si="68"/>
        <v/>
      </c>
      <c r="H286" s="38" t="str">
        <f>_xlfn.IFNA(VLOOKUP(F286,'Reference data SID'!L:M,2,FALSE),"")</f>
        <v/>
      </c>
      <c r="I286" s="38" t="str">
        <f>_xlfn.IFNA(VLOOKUP(F286,'Reference data SID'!L:N,3,FALSE),"")</f>
        <v/>
      </c>
      <c r="J286" s="38" t="str">
        <f>_xlfn.IFNA(VLOOKUP(F286,'Reference data SID'!L:O,4,FALSE),"")</f>
        <v/>
      </c>
      <c r="K286" s="50"/>
      <c r="L286" s="50"/>
      <c r="M286" s="50"/>
      <c r="N286" s="50"/>
      <c r="O286" s="50"/>
      <c r="P286" s="50"/>
      <c r="Q286" s="50"/>
      <c r="R286" s="50"/>
      <c r="S286" s="50"/>
      <c r="T286" s="73" t="str">
        <f t="shared" ca="1" si="69"/>
        <v/>
      </c>
      <c r="U286" s="65" t="str">
        <f>IF(LEN(D286)=0,"",SUMIFS('1.(Optional) tonnage per use'!O$6:O$503,'1.(Optional) tonnage per use'!$G$6:$G$503,CONCATENATE(D286,F286),'1.(Optional) tonnage per use'!$N$6:$N$503,K286))</f>
        <v/>
      </c>
      <c r="V286" s="47" t="str">
        <f>IF(LEN(D286)=0,"",SUMIFS('1.(Optional) tonnage per use'!P$6:P$503,'1.(Optional) tonnage per use'!$G$6:$G$503,CONCATENATE(D286,F286),'1.(Optional) tonnage per use'!$N$6:$N$503,K286))</f>
        <v/>
      </c>
      <c r="W286" s="47" t="str">
        <f>IF(LEN(D286)=0,"",SUMIFS('1.(Optional) tonnage per use'!Q$6:Q$503,'1.(Optional) tonnage per use'!$G$6:$G$503,CONCATENATE(D286,F286),'1.(Optional) tonnage per use'!$N$6:$N$503,K286))</f>
        <v/>
      </c>
      <c r="X286" s="117" t="str">
        <f>_xlfn.IFNA(VLOOKUP(A286,'Reference data SID'!D:E,2,FALSE),"")</f>
        <v/>
      </c>
      <c r="Y286" s="117" t="str">
        <f t="shared" si="70"/>
        <v>not ok</v>
      </c>
      <c r="Z286" s="117" t="str">
        <f t="shared" si="71"/>
        <v>not ok</v>
      </c>
      <c r="AA286" s="117" t="str">
        <f t="shared" si="72"/>
        <v>ok</v>
      </c>
      <c r="AB286" s="117" t="str">
        <f t="shared" si="73"/>
        <v>not ok</v>
      </c>
      <c r="AC286" s="117" t="str">
        <f t="shared" si="74"/>
        <v>_EC</v>
      </c>
      <c r="AD286" s="117" t="str">
        <f t="shared" si="75"/>
        <v>_CAS</v>
      </c>
      <c r="AE286" s="117" t="str">
        <f t="shared" si="76"/>
        <v/>
      </c>
      <c r="AF286" s="117" t="str">
        <f>IF(LEN(A286)&gt;1,IF(COUNTIFS($AE$6:AE$503,LEFT(AE286,250))&gt;1,"Duplicate entry: you have two rows for the same substance and year",""),"")</f>
        <v/>
      </c>
      <c r="AG286" s="117" t="str">
        <f>IF(LEN(A286)&gt;0,IF(ISNUMBER(MATCH(A286,Annex_I_II_entries,0)),"","The Entry name is not within the dropdown list, make sure that you have not copied and pasted overwritting the cell format (with its correponding dropdown list) in column A"),"")</f>
        <v/>
      </c>
      <c r="AH286" s="117" t="str">
        <f t="shared" ca="1" si="77"/>
        <v/>
      </c>
      <c r="AI286" s="117" t="str">
        <f t="shared" ca="1" si="78"/>
        <v/>
      </c>
      <c r="AJ286" s="117" t="str">
        <f t="shared" si="79"/>
        <v/>
      </c>
      <c r="AK286" s="117" t="str">
        <f t="shared" si="80"/>
        <v/>
      </c>
      <c r="AL286" s="117" t="str">
        <f t="shared" si="81"/>
        <v/>
      </c>
      <c r="AM286" s="117" t="str">
        <f t="shared" si="82"/>
        <v/>
      </c>
      <c r="AN286" s="117" t="str">
        <f t="shared" si="83"/>
        <v/>
      </c>
      <c r="AO286" s="117" t="str">
        <f t="shared" si="84"/>
        <v/>
      </c>
      <c r="AP286" s="87"/>
    </row>
    <row r="287" spans="1:42" x14ac:dyDescent="0.2">
      <c r="A287" s="37"/>
      <c r="B287" s="37"/>
      <c r="C287" s="37"/>
      <c r="D287" s="64" t="str">
        <f>_xlfn.IFNA(VLOOKUP(A287,'Reference data SID'!$D$2:$Q$673,14,FALSE),"")</f>
        <v/>
      </c>
      <c r="E287" s="64" t="str">
        <f>_xlfn.IFNA(VLOOKUP(D287,'Reference data SID'!$C$3:$E$673,3,FALSE),"")</f>
        <v/>
      </c>
      <c r="F287" s="64" t="str">
        <f>_xlfn.IFNA(IF(E287=FALSE,D287,IF(ISBLANK(B287),VLOOKUP(C287,'Reference data SID'!$N:$P,3,FALSE),VLOOKUP(B287,'Reference data SID'!$M:$P,4,FALSE))),"")</f>
        <v/>
      </c>
      <c r="G287" s="64" t="str">
        <f t="shared" si="68"/>
        <v/>
      </c>
      <c r="H287" s="38" t="str">
        <f>_xlfn.IFNA(VLOOKUP(F287,'Reference data SID'!L:M,2,FALSE),"")</f>
        <v/>
      </c>
      <c r="I287" s="38" t="str">
        <f>_xlfn.IFNA(VLOOKUP(F287,'Reference data SID'!L:N,3,FALSE),"")</f>
        <v/>
      </c>
      <c r="J287" s="38" t="str">
        <f>_xlfn.IFNA(VLOOKUP(F287,'Reference data SID'!L:O,4,FALSE),"")</f>
        <v/>
      </c>
      <c r="K287" s="50"/>
      <c r="L287" s="50"/>
      <c r="M287" s="50"/>
      <c r="N287" s="50"/>
      <c r="O287" s="50"/>
      <c r="P287" s="50"/>
      <c r="Q287" s="50"/>
      <c r="R287" s="50"/>
      <c r="S287" s="50"/>
      <c r="T287" s="73" t="str">
        <f t="shared" ca="1" si="69"/>
        <v/>
      </c>
      <c r="U287" s="65" t="str">
        <f>IF(LEN(D287)=0,"",SUMIFS('1.(Optional) tonnage per use'!O$6:O$503,'1.(Optional) tonnage per use'!$G$6:$G$503,CONCATENATE(D287,F287),'1.(Optional) tonnage per use'!$N$6:$N$503,K287))</f>
        <v/>
      </c>
      <c r="V287" s="47" t="str">
        <f>IF(LEN(D287)=0,"",SUMIFS('1.(Optional) tonnage per use'!P$6:P$503,'1.(Optional) tonnage per use'!$G$6:$G$503,CONCATENATE(D287,F287),'1.(Optional) tonnage per use'!$N$6:$N$503,K287))</f>
        <v/>
      </c>
      <c r="W287" s="47" t="str">
        <f>IF(LEN(D287)=0,"",SUMIFS('1.(Optional) tonnage per use'!Q$6:Q$503,'1.(Optional) tonnage per use'!$G$6:$G$503,CONCATENATE(D287,F287),'1.(Optional) tonnage per use'!$N$6:$N$503,K287))</f>
        <v/>
      </c>
      <c r="X287" s="117" t="str">
        <f>_xlfn.IFNA(VLOOKUP(A287,'Reference data SID'!D:E,2,FALSE),"")</f>
        <v/>
      </c>
      <c r="Y287" s="117" t="str">
        <f t="shared" si="70"/>
        <v>not ok</v>
      </c>
      <c r="Z287" s="117" t="str">
        <f t="shared" si="71"/>
        <v>not ok</v>
      </c>
      <c r="AA287" s="117" t="str">
        <f t="shared" si="72"/>
        <v>ok</v>
      </c>
      <c r="AB287" s="117" t="str">
        <f t="shared" si="73"/>
        <v>not ok</v>
      </c>
      <c r="AC287" s="117" t="str">
        <f t="shared" si="74"/>
        <v>_EC</v>
      </c>
      <c r="AD287" s="117" t="str">
        <f t="shared" si="75"/>
        <v>_CAS</v>
      </c>
      <c r="AE287" s="117" t="str">
        <f t="shared" si="76"/>
        <v/>
      </c>
      <c r="AF287" s="117" t="str">
        <f>IF(LEN(A287)&gt;1,IF(COUNTIFS($AE$6:AE$503,LEFT(AE287,250))&gt;1,"Duplicate entry: you have two rows for the same substance and year",""),"")</f>
        <v/>
      </c>
      <c r="AG287" s="117" t="str">
        <f>IF(LEN(A287)&gt;0,IF(ISNUMBER(MATCH(A287,Annex_I_II_entries,0)),"","The Entry name is not within the dropdown list, make sure that you have not copied and pasted overwritting the cell format (with its correponding dropdown list) in column A"),"")</f>
        <v/>
      </c>
      <c r="AH287" s="117" t="str">
        <f t="shared" ca="1" si="77"/>
        <v/>
      </c>
      <c r="AI287" s="117" t="str">
        <f t="shared" ca="1" si="78"/>
        <v/>
      </c>
      <c r="AJ287" s="117" t="str">
        <f t="shared" si="79"/>
        <v/>
      </c>
      <c r="AK287" s="117" t="str">
        <f t="shared" si="80"/>
        <v/>
      </c>
      <c r="AL287" s="117" t="str">
        <f t="shared" si="81"/>
        <v/>
      </c>
      <c r="AM287" s="117" t="str">
        <f t="shared" si="82"/>
        <v/>
      </c>
      <c r="AN287" s="117" t="str">
        <f t="shared" si="83"/>
        <v/>
      </c>
      <c r="AO287" s="117" t="str">
        <f t="shared" si="84"/>
        <v/>
      </c>
      <c r="AP287" s="87"/>
    </row>
    <row r="288" spans="1:42" x14ac:dyDescent="0.2">
      <c r="A288" s="37"/>
      <c r="B288" s="37"/>
      <c r="C288" s="37"/>
      <c r="D288" s="64" t="str">
        <f>_xlfn.IFNA(VLOOKUP(A288,'Reference data SID'!$D$2:$Q$673,14,FALSE),"")</f>
        <v/>
      </c>
      <c r="E288" s="64" t="str">
        <f>_xlfn.IFNA(VLOOKUP(D288,'Reference data SID'!$C$3:$E$673,3,FALSE),"")</f>
        <v/>
      </c>
      <c r="F288" s="64" t="str">
        <f>_xlfn.IFNA(IF(E288=FALSE,D288,IF(ISBLANK(B288),VLOOKUP(C288,'Reference data SID'!$N:$P,3,FALSE),VLOOKUP(B288,'Reference data SID'!$M:$P,4,FALSE))),"")</f>
        <v/>
      </c>
      <c r="G288" s="64" t="str">
        <f t="shared" si="68"/>
        <v/>
      </c>
      <c r="H288" s="38" t="str">
        <f>_xlfn.IFNA(VLOOKUP(F288,'Reference data SID'!L:M,2,FALSE),"")</f>
        <v/>
      </c>
      <c r="I288" s="38" t="str">
        <f>_xlfn.IFNA(VLOOKUP(F288,'Reference data SID'!L:N,3,FALSE),"")</f>
        <v/>
      </c>
      <c r="J288" s="38" t="str">
        <f>_xlfn.IFNA(VLOOKUP(F288,'Reference data SID'!L:O,4,FALSE),"")</f>
        <v/>
      </c>
      <c r="K288" s="50"/>
      <c r="L288" s="50"/>
      <c r="M288" s="50"/>
      <c r="N288" s="50"/>
      <c r="O288" s="50"/>
      <c r="P288" s="50"/>
      <c r="Q288" s="50"/>
      <c r="R288" s="50"/>
      <c r="S288" s="50"/>
      <c r="T288" s="73" t="str">
        <f t="shared" ca="1" si="69"/>
        <v/>
      </c>
      <c r="U288" s="65" t="str">
        <f>IF(LEN(D288)=0,"",SUMIFS('1.(Optional) tonnage per use'!O$6:O$503,'1.(Optional) tonnage per use'!$G$6:$G$503,CONCATENATE(D288,F288),'1.(Optional) tonnage per use'!$N$6:$N$503,K288))</f>
        <v/>
      </c>
      <c r="V288" s="47" t="str">
        <f>IF(LEN(D288)=0,"",SUMIFS('1.(Optional) tonnage per use'!P$6:P$503,'1.(Optional) tonnage per use'!$G$6:$G$503,CONCATENATE(D288,F288),'1.(Optional) tonnage per use'!$N$6:$N$503,K288))</f>
        <v/>
      </c>
      <c r="W288" s="47" t="str">
        <f>IF(LEN(D288)=0,"",SUMIFS('1.(Optional) tonnage per use'!Q$6:Q$503,'1.(Optional) tonnage per use'!$G$6:$G$503,CONCATENATE(D288,F288),'1.(Optional) tonnage per use'!$N$6:$N$503,K288))</f>
        <v/>
      </c>
      <c r="X288" s="117" t="str">
        <f>_xlfn.IFNA(VLOOKUP(A288,'Reference data SID'!D:E,2,FALSE),"")</f>
        <v/>
      </c>
      <c r="Y288" s="117" t="str">
        <f t="shared" si="70"/>
        <v>not ok</v>
      </c>
      <c r="Z288" s="117" t="str">
        <f t="shared" si="71"/>
        <v>not ok</v>
      </c>
      <c r="AA288" s="117" t="str">
        <f t="shared" si="72"/>
        <v>ok</v>
      </c>
      <c r="AB288" s="117" t="str">
        <f t="shared" si="73"/>
        <v>not ok</v>
      </c>
      <c r="AC288" s="117" t="str">
        <f t="shared" si="74"/>
        <v>_EC</v>
      </c>
      <c r="AD288" s="117" t="str">
        <f t="shared" si="75"/>
        <v>_CAS</v>
      </c>
      <c r="AE288" s="117" t="str">
        <f t="shared" si="76"/>
        <v/>
      </c>
      <c r="AF288" s="117" t="str">
        <f>IF(LEN(A288)&gt;1,IF(COUNTIFS($AE$6:AE$503,LEFT(AE288,250))&gt;1,"Duplicate entry: you have two rows for the same substance and year",""),"")</f>
        <v/>
      </c>
      <c r="AG288" s="117" t="str">
        <f>IF(LEN(A288)&gt;0,IF(ISNUMBER(MATCH(A288,Annex_I_II_entries,0)),"","The Entry name is not within the dropdown list, make sure that you have not copied and pasted overwritting the cell format (with its correponding dropdown list) in column A"),"")</f>
        <v/>
      </c>
      <c r="AH288" s="117" t="str">
        <f t="shared" ca="1" si="77"/>
        <v/>
      </c>
      <c r="AI288" s="117" t="str">
        <f t="shared" ca="1" si="78"/>
        <v/>
      </c>
      <c r="AJ288" s="117" t="str">
        <f t="shared" si="79"/>
        <v/>
      </c>
      <c r="AK288" s="117" t="str">
        <f t="shared" si="80"/>
        <v/>
      </c>
      <c r="AL288" s="117" t="str">
        <f t="shared" si="81"/>
        <v/>
      </c>
      <c r="AM288" s="117" t="str">
        <f t="shared" si="82"/>
        <v/>
      </c>
      <c r="AN288" s="117" t="str">
        <f t="shared" si="83"/>
        <v/>
      </c>
      <c r="AO288" s="117" t="str">
        <f t="shared" si="84"/>
        <v/>
      </c>
      <c r="AP288" s="87"/>
    </row>
    <row r="289" spans="1:42" x14ac:dyDescent="0.2">
      <c r="A289" s="37"/>
      <c r="B289" s="37"/>
      <c r="C289" s="37"/>
      <c r="D289" s="64" t="str">
        <f>_xlfn.IFNA(VLOOKUP(A289,'Reference data SID'!$D$2:$Q$673,14,FALSE),"")</f>
        <v/>
      </c>
      <c r="E289" s="64" t="str">
        <f>_xlfn.IFNA(VLOOKUP(D289,'Reference data SID'!$C$3:$E$673,3,FALSE),"")</f>
        <v/>
      </c>
      <c r="F289" s="64" t="str">
        <f>_xlfn.IFNA(IF(E289=FALSE,D289,IF(ISBLANK(B289),VLOOKUP(C289,'Reference data SID'!$N:$P,3,FALSE),VLOOKUP(B289,'Reference data SID'!$M:$P,4,FALSE))),"")</f>
        <v/>
      </c>
      <c r="G289" s="64" t="str">
        <f t="shared" si="68"/>
        <v/>
      </c>
      <c r="H289" s="38" t="str">
        <f>_xlfn.IFNA(VLOOKUP(F289,'Reference data SID'!L:M,2,FALSE),"")</f>
        <v/>
      </c>
      <c r="I289" s="38" t="str">
        <f>_xlfn.IFNA(VLOOKUP(F289,'Reference data SID'!L:N,3,FALSE),"")</f>
        <v/>
      </c>
      <c r="J289" s="38" t="str">
        <f>_xlfn.IFNA(VLOOKUP(F289,'Reference data SID'!L:O,4,FALSE),"")</f>
        <v/>
      </c>
      <c r="K289" s="50"/>
      <c r="L289" s="50"/>
      <c r="M289" s="50"/>
      <c r="N289" s="50"/>
      <c r="O289" s="50"/>
      <c r="P289" s="50"/>
      <c r="Q289" s="50"/>
      <c r="R289" s="50"/>
      <c r="S289" s="50"/>
      <c r="T289" s="73" t="str">
        <f t="shared" ca="1" si="69"/>
        <v/>
      </c>
      <c r="U289" s="65" t="str">
        <f>IF(LEN(D289)=0,"",SUMIFS('1.(Optional) tonnage per use'!O$6:O$503,'1.(Optional) tonnage per use'!$G$6:$G$503,CONCATENATE(D289,F289),'1.(Optional) tonnage per use'!$N$6:$N$503,K289))</f>
        <v/>
      </c>
      <c r="V289" s="47" t="str">
        <f>IF(LEN(D289)=0,"",SUMIFS('1.(Optional) tonnage per use'!P$6:P$503,'1.(Optional) tonnage per use'!$G$6:$G$503,CONCATENATE(D289,F289),'1.(Optional) tonnage per use'!$N$6:$N$503,K289))</f>
        <v/>
      </c>
      <c r="W289" s="47" t="str">
        <f>IF(LEN(D289)=0,"",SUMIFS('1.(Optional) tonnage per use'!Q$6:Q$503,'1.(Optional) tonnage per use'!$G$6:$G$503,CONCATENATE(D289,F289),'1.(Optional) tonnage per use'!$N$6:$N$503,K289))</f>
        <v/>
      </c>
      <c r="X289" s="117" t="str">
        <f>_xlfn.IFNA(VLOOKUP(A289,'Reference data SID'!D:E,2,FALSE),"")</f>
        <v/>
      </c>
      <c r="Y289" s="117" t="str">
        <f t="shared" si="70"/>
        <v>not ok</v>
      </c>
      <c r="Z289" s="117" t="str">
        <f t="shared" si="71"/>
        <v>not ok</v>
      </c>
      <c r="AA289" s="117" t="str">
        <f t="shared" si="72"/>
        <v>ok</v>
      </c>
      <c r="AB289" s="117" t="str">
        <f t="shared" si="73"/>
        <v>not ok</v>
      </c>
      <c r="AC289" s="117" t="str">
        <f t="shared" si="74"/>
        <v>_EC</v>
      </c>
      <c r="AD289" s="117" t="str">
        <f t="shared" si="75"/>
        <v>_CAS</v>
      </c>
      <c r="AE289" s="117" t="str">
        <f t="shared" si="76"/>
        <v/>
      </c>
      <c r="AF289" s="117" t="str">
        <f>IF(LEN(A289)&gt;1,IF(COUNTIFS($AE$6:AE$503,LEFT(AE289,250))&gt;1,"Duplicate entry: you have two rows for the same substance and year",""),"")</f>
        <v/>
      </c>
      <c r="AG289" s="117" t="str">
        <f>IF(LEN(A289)&gt;0,IF(ISNUMBER(MATCH(A289,Annex_I_II_entries,0)),"","The Entry name is not within the dropdown list, make sure that you have not copied and pasted overwritting the cell format (with its correponding dropdown list) in column A"),"")</f>
        <v/>
      </c>
      <c r="AH289" s="117" t="str">
        <f t="shared" ca="1" si="77"/>
        <v/>
      </c>
      <c r="AI289" s="117" t="str">
        <f t="shared" ca="1" si="78"/>
        <v/>
      </c>
      <c r="AJ289" s="117" t="str">
        <f t="shared" si="79"/>
        <v/>
      </c>
      <c r="AK289" s="117" t="str">
        <f t="shared" si="80"/>
        <v/>
      </c>
      <c r="AL289" s="117" t="str">
        <f t="shared" si="81"/>
        <v/>
      </c>
      <c r="AM289" s="117" t="str">
        <f t="shared" si="82"/>
        <v/>
      </c>
      <c r="AN289" s="117" t="str">
        <f t="shared" si="83"/>
        <v/>
      </c>
      <c r="AO289" s="117" t="str">
        <f t="shared" si="84"/>
        <v/>
      </c>
      <c r="AP289" s="87"/>
    </row>
    <row r="290" spans="1:42" x14ac:dyDescent="0.2">
      <c r="A290" s="37"/>
      <c r="B290" s="37"/>
      <c r="C290" s="37"/>
      <c r="D290" s="64" t="str">
        <f>_xlfn.IFNA(VLOOKUP(A290,'Reference data SID'!$D$2:$Q$673,14,FALSE),"")</f>
        <v/>
      </c>
      <c r="E290" s="64" t="str">
        <f>_xlfn.IFNA(VLOOKUP(D290,'Reference data SID'!$C$3:$E$673,3,FALSE),"")</f>
        <v/>
      </c>
      <c r="F290" s="64" t="str">
        <f>_xlfn.IFNA(IF(E290=FALSE,D290,IF(ISBLANK(B290),VLOOKUP(C290,'Reference data SID'!$N:$P,3,FALSE),VLOOKUP(B290,'Reference data SID'!$M:$P,4,FALSE))),"")</f>
        <v/>
      </c>
      <c r="G290" s="64" t="str">
        <f t="shared" si="68"/>
        <v/>
      </c>
      <c r="H290" s="38" t="str">
        <f>_xlfn.IFNA(VLOOKUP(F290,'Reference data SID'!L:M,2,FALSE),"")</f>
        <v/>
      </c>
      <c r="I290" s="38" t="str">
        <f>_xlfn.IFNA(VLOOKUP(F290,'Reference data SID'!L:N,3,FALSE),"")</f>
        <v/>
      </c>
      <c r="J290" s="38" t="str">
        <f>_xlfn.IFNA(VLOOKUP(F290,'Reference data SID'!L:O,4,FALSE),"")</f>
        <v/>
      </c>
      <c r="K290" s="50"/>
      <c r="L290" s="50"/>
      <c r="M290" s="50"/>
      <c r="N290" s="50"/>
      <c r="O290" s="50"/>
      <c r="P290" s="50"/>
      <c r="Q290" s="50"/>
      <c r="R290" s="50"/>
      <c r="S290" s="50"/>
      <c r="T290" s="73" t="str">
        <f t="shared" ca="1" si="69"/>
        <v/>
      </c>
      <c r="U290" s="65" t="str">
        <f>IF(LEN(D290)=0,"",SUMIFS('1.(Optional) tonnage per use'!O$6:O$503,'1.(Optional) tonnage per use'!$G$6:$G$503,CONCATENATE(D290,F290),'1.(Optional) tonnage per use'!$N$6:$N$503,K290))</f>
        <v/>
      </c>
      <c r="V290" s="47" t="str">
        <f>IF(LEN(D290)=0,"",SUMIFS('1.(Optional) tonnage per use'!P$6:P$503,'1.(Optional) tonnage per use'!$G$6:$G$503,CONCATENATE(D290,F290),'1.(Optional) tonnage per use'!$N$6:$N$503,K290))</f>
        <v/>
      </c>
      <c r="W290" s="47" t="str">
        <f>IF(LEN(D290)=0,"",SUMIFS('1.(Optional) tonnage per use'!Q$6:Q$503,'1.(Optional) tonnage per use'!$G$6:$G$503,CONCATENATE(D290,F290),'1.(Optional) tonnage per use'!$N$6:$N$503,K290))</f>
        <v/>
      </c>
      <c r="X290" s="117" t="str">
        <f>_xlfn.IFNA(VLOOKUP(A290,'Reference data SID'!D:E,2,FALSE),"")</f>
        <v/>
      </c>
      <c r="Y290" s="117" t="str">
        <f t="shared" si="70"/>
        <v>not ok</v>
      </c>
      <c r="Z290" s="117" t="str">
        <f t="shared" si="71"/>
        <v>not ok</v>
      </c>
      <c r="AA290" s="117" t="str">
        <f t="shared" si="72"/>
        <v>ok</v>
      </c>
      <c r="AB290" s="117" t="str">
        <f t="shared" si="73"/>
        <v>not ok</v>
      </c>
      <c r="AC290" s="117" t="str">
        <f t="shared" si="74"/>
        <v>_EC</v>
      </c>
      <c r="AD290" s="117" t="str">
        <f t="shared" si="75"/>
        <v>_CAS</v>
      </c>
      <c r="AE290" s="117" t="str">
        <f t="shared" si="76"/>
        <v/>
      </c>
      <c r="AF290" s="117" t="str">
        <f>IF(LEN(A290)&gt;1,IF(COUNTIFS($AE$6:AE$503,LEFT(AE290,250))&gt;1,"Duplicate entry: you have two rows for the same substance and year",""),"")</f>
        <v/>
      </c>
      <c r="AG290" s="117" t="str">
        <f>IF(LEN(A290)&gt;0,IF(ISNUMBER(MATCH(A290,Annex_I_II_entries,0)),"","The Entry name is not within the dropdown list, make sure that you have not copied and pasted overwritting the cell format (with its correponding dropdown list) in column A"),"")</f>
        <v/>
      </c>
      <c r="AH290" s="117" t="str">
        <f t="shared" ca="1" si="77"/>
        <v/>
      </c>
      <c r="AI290" s="117" t="str">
        <f t="shared" ca="1" si="78"/>
        <v/>
      </c>
      <c r="AJ290" s="117" t="str">
        <f t="shared" si="79"/>
        <v/>
      </c>
      <c r="AK290" s="117" t="str">
        <f t="shared" si="80"/>
        <v/>
      </c>
      <c r="AL290" s="117" t="str">
        <f t="shared" si="81"/>
        <v/>
      </c>
      <c r="AM290" s="117" t="str">
        <f t="shared" si="82"/>
        <v/>
      </c>
      <c r="AN290" s="117" t="str">
        <f t="shared" si="83"/>
        <v/>
      </c>
      <c r="AO290" s="117" t="str">
        <f t="shared" si="84"/>
        <v/>
      </c>
      <c r="AP290" s="87"/>
    </row>
    <row r="291" spans="1:42" x14ac:dyDescent="0.2">
      <c r="A291" s="37"/>
      <c r="B291" s="37"/>
      <c r="C291" s="37"/>
      <c r="D291" s="64" t="str">
        <f>_xlfn.IFNA(VLOOKUP(A291,'Reference data SID'!$D$2:$Q$673,14,FALSE),"")</f>
        <v/>
      </c>
      <c r="E291" s="64" t="str">
        <f>_xlfn.IFNA(VLOOKUP(D291,'Reference data SID'!$C$3:$E$673,3,FALSE),"")</f>
        <v/>
      </c>
      <c r="F291" s="64" t="str">
        <f>_xlfn.IFNA(IF(E291=FALSE,D291,IF(ISBLANK(B291),VLOOKUP(C291,'Reference data SID'!$N:$P,3,FALSE),VLOOKUP(B291,'Reference data SID'!$M:$P,4,FALSE))),"")</f>
        <v/>
      </c>
      <c r="G291" s="64" t="str">
        <f t="shared" si="68"/>
        <v/>
      </c>
      <c r="H291" s="38" t="str">
        <f>_xlfn.IFNA(VLOOKUP(F291,'Reference data SID'!L:M,2,FALSE),"")</f>
        <v/>
      </c>
      <c r="I291" s="38" t="str">
        <f>_xlfn.IFNA(VLOOKUP(F291,'Reference data SID'!L:N,3,FALSE),"")</f>
        <v/>
      </c>
      <c r="J291" s="38" t="str">
        <f>_xlfn.IFNA(VLOOKUP(F291,'Reference data SID'!L:O,4,FALSE),"")</f>
        <v/>
      </c>
      <c r="K291" s="50"/>
      <c r="L291" s="50"/>
      <c r="M291" s="50"/>
      <c r="N291" s="50"/>
      <c r="O291" s="50"/>
      <c r="P291" s="50"/>
      <c r="Q291" s="50"/>
      <c r="R291" s="50"/>
      <c r="S291" s="50"/>
      <c r="T291" s="73" t="str">
        <f t="shared" ca="1" si="69"/>
        <v/>
      </c>
      <c r="U291" s="65" t="str">
        <f>IF(LEN(D291)=0,"",SUMIFS('1.(Optional) tonnage per use'!O$6:O$503,'1.(Optional) tonnage per use'!$G$6:$G$503,CONCATENATE(D291,F291),'1.(Optional) tonnage per use'!$N$6:$N$503,K291))</f>
        <v/>
      </c>
      <c r="V291" s="47" t="str">
        <f>IF(LEN(D291)=0,"",SUMIFS('1.(Optional) tonnage per use'!P$6:P$503,'1.(Optional) tonnage per use'!$G$6:$G$503,CONCATENATE(D291,F291),'1.(Optional) tonnage per use'!$N$6:$N$503,K291))</f>
        <v/>
      </c>
      <c r="W291" s="47" t="str">
        <f>IF(LEN(D291)=0,"",SUMIFS('1.(Optional) tonnage per use'!Q$6:Q$503,'1.(Optional) tonnage per use'!$G$6:$G$503,CONCATENATE(D291,F291),'1.(Optional) tonnage per use'!$N$6:$N$503,K291))</f>
        <v/>
      </c>
      <c r="X291" s="117" t="str">
        <f>_xlfn.IFNA(VLOOKUP(A291,'Reference data SID'!D:E,2,FALSE),"")</f>
        <v/>
      </c>
      <c r="Y291" s="117" t="str">
        <f t="shared" si="70"/>
        <v>not ok</v>
      </c>
      <c r="Z291" s="117" t="str">
        <f t="shared" si="71"/>
        <v>not ok</v>
      </c>
      <c r="AA291" s="117" t="str">
        <f t="shared" si="72"/>
        <v>ok</v>
      </c>
      <c r="AB291" s="117" t="str">
        <f t="shared" si="73"/>
        <v>not ok</v>
      </c>
      <c r="AC291" s="117" t="str">
        <f t="shared" si="74"/>
        <v>_EC</v>
      </c>
      <c r="AD291" s="117" t="str">
        <f t="shared" si="75"/>
        <v>_CAS</v>
      </c>
      <c r="AE291" s="117" t="str">
        <f t="shared" si="76"/>
        <v/>
      </c>
      <c r="AF291" s="117" t="str">
        <f>IF(LEN(A291)&gt;1,IF(COUNTIFS($AE$6:AE$503,LEFT(AE291,250))&gt;1,"Duplicate entry: you have two rows for the same substance and year",""),"")</f>
        <v/>
      </c>
      <c r="AG291" s="117" t="str">
        <f>IF(LEN(A291)&gt;0,IF(ISNUMBER(MATCH(A291,Annex_I_II_entries,0)),"","The Entry name is not within the dropdown list, make sure that you have not copied and pasted overwritting the cell format (with its correponding dropdown list) in column A"),"")</f>
        <v/>
      </c>
      <c r="AH291" s="117" t="str">
        <f t="shared" ca="1" si="77"/>
        <v/>
      </c>
      <c r="AI291" s="117" t="str">
        <f t="shared" ca="1" si="78"/>
        <v/>
      </c>
      <c r="AJ291" s="117" t="str">
        <f t="shared" si="79"/>
        <v/>
      </c>
      <c r="AK291" s="117" t="str">
        <f t="shared" si="80"/>
        <v/>
      </c>
      <c r="AL291" s="117" t="str">
        <f t="shared" si="81"/>
        <v/>
      </c>
      <c r="AM291" s="117" t="str">
        <f t="shared" si="82"/>
        <v/>
      </c>
      <c r="AN291" s="117" t="str">
        <f t="shared" si="83"/>
        <v/>
      </c>
      <c r="AO291" s="117" t="str">
        <f t="shared" si="84"/>
        <v/>
      </c>
      <c r="AP291" s="87"/>
    </row>
    <row r="292" spans="1:42" x14ac:dyDescent="0.2">
      <c r="A292" s="37"/>
      <c r="B292" s="37"/>
      <c r="C292" s="37"/>
      <c r="D292" s="64" t="str">
        <f>_xlfn.IFNA(VLOOKUP(A292,'Reference data SID'!$D$2:$Q$673,14,FALSE),"")</f>
        <v/>
      </c>
      <c r="E292" s="64" t="str">
        <f>_xlfn.IFNA(VLOOKUP(D292,'Reference data SID'!$C$3:$E$673,3,FALSE),"")</f>
        <v/>
      </c>
      <c r="F292" s="64" t="str">
        <f>_xlfn.IFNA(IF(E292=FALSE,D292,IF(ISBLANK(B292),VLOOKUP(C292,'Reference data SID'!$N:$P,3,FALSE),VLOOKUP(B292,'Reference data SID'!$M:$P,4,FALSE))),"")</f>
        <v/>
      </c>
      <c r="G292" s="64" t="str">
        <f t="shared" si="68"/>
        <v/>
      </c>
      <c r="H292" s="38" t="str">
        <f>_xlfn.IFNA(VLOOKUP(F292,'Reference data SID'!L:M,2,FALSE),"")</f>
        <v/>
      </c>
      <c r="I292" s="38" t="str">
        <f>_xlfn.IFNA(VLOOKUP(F292,'Reference data SID'!L:N,3,FALSE),"")</f>
        <v/>
      </c>
      <c r="J292" s="38" t="str">
        <f>_xlfn.IFNA(VLOOKUP(F292,'Reference data SID'!L:O,4,FALSE),"")</f>
        <v/>
      </c>
      <c r="K292" s="50"/>
      <c r="L292" s="50"/>
      <c r="M292" s="50"/>
      <c r="N292" s="50"/>
      <c r="O292" s="50"/>
      <c r="P292" s="50"/>
      <c r="Q292" s="50"/>
      <c r="R292" s="50"/>
      <c r="S292" s="50"/>
      <c r="T292" s="73" t="str">
        <f t="shared" ca="1" si="69"/>
        <v/>
      </c>
      <c r="U292" s="65" t="str">
        <f>IF(LEN(D292)=0,"",SUMIFS('1.(Optional) tonnage per use'!O$6:O$503,'1.(Optional) tonnage per use'!$G$6:$G$503,CONCATENATE(D292,F292),'1.(Optional) tonnage per use'!$N$6:$N$503,K292))</f>
        <v/>
      </c>
      <c r="V292" s="47" t="str">
        <f>IF(LEN(D292)=0,"",SUMIFS('1.(Optional) tonnage per use'!P$6:P$503,'1.(Optional) tonnage per use'!$G$6:$G$503,CONCATENATE(D292,F292),'1.(Optional) tonnage per use'!$N$6:$N$503,K292))</f>
        <v/>
      </c>
      <c r="W292" s="47" t="str">
        <f>IF(LEN(D292)=0,"",SUMIFS('1.(Optional) tonnage per use'!Q$6:Q$503,'1.(Optional) tonnage per use'!$G$6:$G$503,CONCATENATE(D292,F292),'1.(Optional) tonnage per use'!$N$6:$N$503,K292))</f>
        <v/>
      </c>
      <c r="X292" s="117" t="str">
        <f>_xlfn.IFNA(VLOOKUP(A292,'Reference data SID'!D:E,2,FALSE),"")</f>
        <v/>
      </c>
      <c r="Y292" s="117" t="str">
        <f t="shared" si="70"/>
        <v>not ok</v>
      </c>
      <c r="Z292" s="117" t="str">
        <f t="shared" si="71"/>
        <v>not ok</v>
      </c>
      <c r="AA292" s="117" t="str">
        <f t="shared" si="72"/>
        <v>ok</v>
      </c>
      <c r="AB292" s="117" t="str">
        <f t="shared" si="73"/>
        <v>not ok</v>
      </c>
      <c r="AC292" s="117" t="str">
        <f t="shared" si="74"/>
        <v>_EC</v>
      </c>
      <c r="AD292" s="117" t="str">
        <f t="shared" si="75"/>
        <v>_CAS</v>
      </c>
      <c r="AE292" s="117" t="str">
        <f t="shared" si="76"/>
        <v/>
      </c>
      <c r="AF292" s="117" t="str">
        <f>IF(LEN(A292)&gt;1,IF(COUNTIFS($AE$6:AE$503,LEFT(AE292,250))&gt;1,"Duplicate entry: you have two rows for the same substance and year",""),"")</f>
        <v/>
      </c>
      <c r="AG292" s="117" t="str">
        <f>IF(LEN(A292)&gt;0,IF(ISNUMBER(MATCH(A292,Annex_I_II_entries,0)),"","The Entry name is not within the dropdown list, make sure that you have not copied and pasted overwritting the cell format (with its correponding dropdown list) in column A"),"")</f>
        <v/>
      </c>
      <c r="AH292" s="117" t="str">
        <f t="shared" ca="1" si="77"/>
        <v/>
      </c>
      <c r="AI292" s="117" t="str">
        <f t="shared" ca="1" si="78"/>
        <v/>
      </c>
      <c r="AJ292" s="117" t="str">
        <f t="shared" si="79"/>
        <v/>
      </c>
      <c r="AK292" s="117" t="str">
        <f t="shared" si="80"/>
        <v/>
      </c>
      <c r="AL292" s="117" t="str">
        <f t="shared" si="81"/>
        <v/>
      </c>
      <c r="AM292" s="117" t="str">
        <f t="shared" si="82"/>
        <v/>
      </c>
      <c r="AN292" s="117" t="str">
        <f t="shared" si="83"/>
        <v/>
      </c>
      <c r="AO292" s="117" t="str">
        <f t="shared" si="84"/>
        <v/>
      </c>
      <c r="AP292" s="87"/>
    </row>
    <row r="293" spans="1:42" x14ac:dyDescent="0.2">
      <c r="A293" s="37"/>
      <c r="B293" s="37"/>
      <c r="C293" s="37"/>
      <c r="D293" s="64" t="str">
        <f>_xlfn.IFNA(VLOOKUP(A293,'Reference data SID'!$D$2:$Q$673,14,FALSE),"")</f>
        <v/>
      </c>
      <c r="E293" s="64" t="str">
        <f>_xlfn.IFNA(VLOOKUP(D293,'Reference data SID'!$C$3:$E$673,3,FALSE),"")</f>
        <v/>
      </c>
      <c r="F293" s="64" t="str">
        <f>_xlfn.IFNA(IF(E293=FALSE,D293,IF(ISBLANK(B293),VLOOKUP(C293,'Reference data SID'!$N:$P,3,FALSE),VLOOKUP(B293,'Reference data SID'!$M:$P,4,FALSE))),"")</f>
        <v/>
      </c>
      <c r="G293" s="64" t="str">
        <f t="shared" si="68"/>
        <v/>
      </c>
      <c r="H293" s="38" t="str">
        <f>_xlfn.IFNA(VLOOKUP(F293,'Reference data SID'!L:M,2,FALSE),"")</f>
        <v/>
      </c>
      <c r="I293" s="38" t="str">
        <f>_xlfn.IFNA(VLOOKUP(F293,'Reference data SID'!L:N,3,FALSE),"")</f>
        <v/>
      </c>
      <c r="J293" s="38" t="str">
        <f>_xlfn.IFNA(VLOOKUP(F293,'Reference data SID'!L:O,4,FALSE),"")</f>
        <v/>
      </c>
      <c r="K293" s="50"/>
      <c r="L293" s="50"/>
      <c r="M293" s="50"/>
      <c r="N293" s="50"/>
      <c r="O293" s="50"/>
      <c r="P293" s="50"/>
      <c r="Q293" s="50"/>
      <c r="R293" s="50"/>
      <c r="S293" s="50"/>
      <c r="T293" s="73" t="str">
        <f t="shared" ca="1" si="69"/>
        <v/>
      </c>
      <c r="U293" s="65" t="str">
        <f>IF(LEN(D293)=0,"",SUMIFS('1.(Optional) tonnage per use'!O$6:O$503,'1.(Optional) tonnage per use'!$G$6:$G$503,CONCATENATE(D293,F293),'1.(Optional) tonnage per use'!$N$6:$N$503,K293))</f>
        <v/>
      </c>
      <c r="V293" s="47" t="str">
        <f>IF(LEN(D293)=0,"",SUMIFS('1.(Optional) tonnage per use'!P$6:P$503,'1.(Optional) tonnage per use'!$G$6:$G$503,CONCATENATE(D293,F293),'1.(Optional) tonnage per use'!$N$6:$N$503,K293))</f>
        <v/>
      </c>
      <c r="W293" s="47" t="str">
        <f>IF(LEN(D293)=0,"",SUMIFS('1.(Optional) tonnage per use'!Q$6:Q$503,'1.(Optional) tonnage per use'!$G$6:$G$503,CONCATENATE(D293,F293),'1.(Optional) tonnage per use'!$N$6:$N$503,K293))</f>
        <v/>
      </c>
      <c r="X293" s="117" t="str">
        <f>_xlfn.IFNA(VLOOKUP(A293,'Reference data SID'!D:E,2,FALSE),"")</f>
        <v/>
      </c>
      <c r="Y293" s="117" t="str">
        <f t="shared" si="70"/>
        <v>not ok</v>
      </c>
      <c r="Z293" s="117" t="str">
        <f t="shared" si="71"/>
        <v>not ok</v>
      </c>
      <c r="AA293" s="117" t="str">
        <f t="shared" si="72"/>
        <v>ok</v>
      </c>
      <c r="AB293" s="117" t="str">
        <f t="shared" si="73"/>
        <v>not ok</v>
      </c>
      <c r="AC293" s="117" t="str">
        <f t="shared" si="74"/>
        <v>_EC</v>
      </c>
      <c r="AD293" s="117" t="str">
        <f t="shared" si="75"/>
        <v>_CAS</v>
      </c>
      <c r="AE293" s="117" t="str">
        <f t="shared" si="76"/>
        <v/>
      </c>
      <c r="AF293" s="117" t="str">
        <f>IF(LEN(A293)&gt;1,IF(COUNTIFS($AE$6:AE$503,LEFT(AE293,250))&gt;1,"Duplicate entry: you have two rows for the same substance and year",""),"")</f>
        <v/>
      </c>
      <c r="AG293" s="117" t="str">
        <f>IF(LEN(A293)&gt;0,IF(ISNUMBER(MATCH(A293,Annex_I_II_entries,0)),"","The Entry name is not within the dropdown list, make sure that you have not copied and pasted overwritting the cell format (with its correponding dropdown list) in column A"),"")</f>
        <v/>
      </c>
      <c r="AH293" s="117" t="str">
        <f t="shared" ca="1" si="77"/>
        <v/>
      </c>
      <c r="AI293" s="117" t="str">
        <f t="shared" ca="1" si="78"/>
        <v/>
      </c>
      <c r="AJ293" s="117" t="str">
        <f t="shared" si="79"/>
        <v/>
      </c>
      <c r="AK293" s="117" t="str">
        <f t="shared" si="80"/>
        <v/>
      </c>
      <c r="AL293" s="117" t="str">
        <f t="shared" si="81"/>
        <v/>
      </c>
      <c r="AM293" s="117" t="str">
        <f t="shared" si="82"/>
        <v/>
      </c>
      <c r="AN293" s="117" t="str">
        <f t="shared" si="83"/>
        <v/>
      </c>
      <c r="AO293" s="117" t="str">
        <f t="shared" si="84"/>
        <v/>
      </c>
      <c r="AP293" s="87"/>
    </row>
    <row r="294" spans="1:42" x14ac:dyDescent="0.2">
      <c r="A294" s="37"/>
      <c r="B294" s="37"/>
      <c r="C294" s="37"/>
      <c r="D294" s="64" t="str">
        <f>_xlfn.IFNA(VLOOKUP(A294,'Reference data SID'!$D$2:$Q$673,14,FALSE),"")</f>
        <v/>
      </c>
      <c r="E294" s="64" t="str">
        <f>_xlfn.IFNA(VLOOKUP(D294,'Reference data SID'!$C$3:$E$673,3,FALSE),"")</f>
        <v/>
      </c>
      <c r="F294" s="64" t="str">
        <f>_xlfn.IFNA(IF(E294=FALSE,D294,IF(ISBLANK(B294),VLOOKUP(C294,'Reference data SID'!$N:$P,3,FALSE),VLOOKUP(B294,'Reference data SID'!$M:$P,4,FALSE))),"")</f>
        <v/>
      </c>
      <c r="G294" s="64" t="str">
        <f t="shared" si="68"/>
        <v/>
      </c>
      <c r="H294" s="38" t="str">
        <f>_xlfn.IFNA(VLOOKUP(F294,'Reference data SID'!L:M,2,FALSE),"")</f>
        <v/>
      </c>
      <c r="I294" s="38" t="str">
        <f>_xlfn.IFNA(VLOOKUP(F294,'Reference data SID'!L:N,3,FALSE),"")</f>
        <v/>
      </c>
      <c r="J294" s="38" t="str">
        <f>_xlfn.IFNA(VLOOKUP(F294,'Reference data SID'!L:O,4,FALSE),"")</f>
        <v/>
      </c>
      <c r="K294" s="50"/>
      <c r="L294" s="50"/>
      <c r="M294" s="50"/>
      <c r="N294" s="50"/>
      <c r="O294" s="50"/>
      <c r="P294" s="50"/>
      <c r="Q294" s="50"/>
      <c r="R294" s="50"/>
      <c r="S294" s="50"/>
      <c r="T294" s="73" t="str">
        <f t="shared" ca="1" si="69"/>
        <v/>
      </c>
      <c r="U294" s="65" t="str">
        <f>IF(LEN(D294)=0,"",SUMIFS('1.(Optional) tonnage per use'!O$6:O$503,'1.(Optional) tonnage per use'!$G$6:$G$503,CONCATENATE(D294,F294),'1.(Optional) tonnage per use'!$N$6:$N$503,K294))</f>
        <v/>
      </c>
      <c r="V294" s="47" t="str">
        <f>IF(LEN(D294)=0,"",SUMIFS('1.(Optional) tonnage per use'!P$6:P$503,'1.(Optional) tonnage per use'!$G$6:$G$503,CONCATENATE(D294,F294),'1.(Optional) tonnage per use'!$N$6:$N$503,K294))</f>
        <v/>
      </c>
      <c r="W294" s="47" t="str">
        <f>IF(LEN(D294)=0,"",SUMIFS('1.(Optional) tonnage per use'!Q$6:Q$503,'1.(Optional) tonnage per use'!$G$6:$G$503,CONCATENATE(D294,F294),'1.(Optional) tonnage per use'!$N$6:$N$503,K294))</f>
        <v/>
      </c>
      <c r="X294" s="117" t="str">
        <f>_xlfn.IFNA(VLOOKUP(A294,'Reference data SID'!D:E,2,FALSE),"")</f>
        <v/>
      </c>
      <c r="Y294" s="117" t="str">
        <f t="shared" si="70"/>
        <v>not ok</v>
      </c>
      <c r="Z294" s="117" t="str">
        <f t="shared" si="71"/>
        <v>not ok</v>
      </c>
      <c r="AA294" s="117" t="str">
        <f t="shared" si="72"/>
        <v>ok</v>
      </c>
      <c r="AB294" s="117" t="str">
        <f t="shared" si="73"/>
        <v>not ok</v>
      </c>
      <c r="AC294" s="117" t="str">
        <f t="shared" si="74"/>
        <v>_EC</v>
      </c>
      <c r="AD294" s="117" t="str">
        <f t="shared" si="75"/>
        <v>_CAS</v>
      </c>
      <c r="AE294" s="117" t="str">
        <f t="shared" si="76"/>
        <v/>
      </c>
      <c r="AF294" s="117" t="str">
        <f>IF(LEN(A294)&gt;1,IF(COUNTIFS($AE$6:AE$503,LEFT(AE294,250))&gt;1,"Duplicate entry: you have two rows for the same substance and year",""),"")</f>
        <v/>
      </c>
      <c r="AG294" s="117" t="str">
        <f>IF(LEN(A294)&gt;0,IF(ISNUMBER(MATCH(A294,Annex_I_II_entries,0)),"","The Entry name is not within the dropdown list, make sure that you have not copied and pasted overwritting the cell format (with its correponding dropdown list) in column A"),"")</f>
        <v/>
      </c>
      <c r="AH294" s="117" t="str">
        <f t="shared" ca="1" si="77"/>
        <v/>
      </c>
      <c r="AI294" s="117" t="str">
        <f t="shared" ca="1" si="78"/>
        <v/>
      </c>
      <c r="AJ294" s="117" t="str">
        <f t="shared" si="79"/>
        <v/>
      </c>
      <c r="AK294" s="117" t="str">
        <f t="shared" si="80"/>
        <v/>
      </c>
      <c r="AL294" s="117" t="str">
        <f t="shared" si="81"/>
        <v/>
      </c>
      <c r="AM294" s="117" t="str">
        <f t="shared" si="82"/>
        <v/>
      </c>
      <c r="AN294" s="117" t="str">
        <f t="shared" si="83"/>
        <v/>
      </c>
      <c r="AO294" s="117" t="str">
        <f t="shared" si="84"/>
        <v/>
      </c>
      <c r="AP294" s="87"/>
    </row>
    <row r="295" spans="1:42" x14ac:dyDescent="0.2">
      <c r="A295" s="37"/>
      <c r="B295" s="37"/>
      <c r="C295" s="37"/>
      <c r="D295" s="64" t="str">
        <f>_xlfn.IFNA(VLOOKUP(A295,'Reference data SID'!$D$2:$Q$673,14,FALSE),"")</f>
        <v/>
      </c>
      <c r="E295" s="64" t="str">
        <f>_xlfn.IFNA(VLOOKUP(D295,'Reference data SID'!$C$3:$E$673,3,FALSE),"")</f>
        <v/>
      </c>
      <c r="F295" s="64" t="str">
        <f>_xlfn.IFNA(IF(E295=FALSE,D295,IF(ISBLANK(B295),VLOOKUP(C295,'Reference data SID'!$N:$P,3,FALSE),VLOOKUP(B295,'Reference data SID'!$M:$P,4,FALSE))),"")</f>
        <v/>
      </c>
      <c r="G295" s="64" t="str">
        <f t="shared" si="68"/>
        <v/>
      </c>
      <c r="H295" s="38" t="str">
        <f>_xlfn.IFNA(VLOOKUP(F295,'Reference data SID'!L:M,2,FALSE),"")</f>
        <v/>
      </c>
      <c r="I295" s="38" t="str">
        <f>_xlfn.IFNA(VLOOKUP(F295,'Reference data SID'!L:N,3,FALSE),"")</f>
        <v/>
      </c>
      <c r="J295" s="38" t="str">
        <f>_xlfn.IFNA(VLOOKUP(F295,'Reference data SID'!L:O,4,FALSE),"")</f>
        <v/>
      </c>
      <c r="K295" s="50"/>
      <c r="L295" s="50"/>
      <c r="M295" s="50"/>
      <c r="N295" s="50"/>
      <c r="O295" s="50"/>
      <c r="P295" s="50"/>
      <c r="Q295" s="50"/>
      <c r="R295" s="50"/>
      <c r="S295" s="50"/>
      <c r="T295" s="73" t="str">
        <f t="shared" ca="1" si="69"/>
        <v/>
      </c>
      <c r="U295" s="65" t="str">
        <f>IF(LEN(D295)=0,"",SUMIFS('1.(Optional) tonnage per use'!O$6:O$503,'1.(Optional) tonnage per use'!$G$6:$G$503,CONCATENATE(D295,F295),'1.(Optional) tonnage per use'!$N$6:$N$503,K295))</f>
        <v/>
      </c>
      <c r="V295" s="47" t="str">
        <f>IF(LEN(D295)=0,"",SUMIFS('1.(Optional) tonnage per use'!P$6:P$503,'1.(Optional) tonnage per use'!$G$6:$G$503,CONCATENATE(D295,F295),'1.(Optional) tonnage per use'!$N$6:$N$503,K295))</f>
        <v/>
      </c>
      <c r="W295" s="47" t="str">
        <f>IF(LEN(D295)=0,"",SUMIFS('1.(Optional) tonnage per use'!Q$6:Q$503,'1.(Optional) tonnage per use'!$G$6:$G$503,CONCATENATE(D295,F295),'1.(Optional) tonnage per use'!$N$6:$N$503,K295))</f>
        <v/>
      </c>
      <c r="X295" s="117" t="str">
        <f>_xlfn.IFNA(VLOOKUP(A295,'Reference data SID'!D:E,2,FALSE),"")</f>
        <v/>
      </c>
      <c r="Y295" s="117" t="str">
        <f t="shared" si="70"/>
        <v>not ok</v>
      </c>
      <c r="Z295" s="117" t="str">
        <f t="shared" si="71"/>
        <v>not ok</v>
      </c>
      <c r="AA295" s="117" t="str">
        <f t="shared" si="72"/>
        <v>ok</v>
      </c>
      <c r="AB295" s="117" t="str">
        <f t="shared" si="73"/>
        <v>not ok</v>
      </c>
      <c r="AC295" s="117" t="str">
        <f t="shared" si="74"/>
        <v>_EC</v>
      </c>
      <c r="AD295" s="117" t="str">
        <f t="shared" si="75"/>
        <v>_CAS</v>
      </c>
      <c r="AE295" s="117" t="str">
        <f t="shared" si="76"/>
        <v/>
      </c>
      <c r="AF295" s="117" t="str">
        <f>IF(LEN(A295)&gt;1,IF(COUNTIFS($AE$6:AE$503,LEFT(AE295,250))&gt;1,"Duplicate entry: you have two rows for the same substance and year",""),"")</f>
        <v/>
      </c>
      <c r="AG295" s="117" t="str">
        <f>IF(LEN(A295)&gt;0,IF(ISNUMBER(MATCH(A295,Annex_I_II_entries,0)),"","The Entry name is not within the dropdown list, make sure that you have not copied and pasted overwritting the cell format (with its correponding dropdown list) in column A"),"")</f>
        <v/>
      </c>
      <c r="AH295" s="117" t="str">
        <f t="shared" ca="1" si="77"/>
        <v/>
      </c>
      <c r="AI295" s="117" t="str">
        <f t="shared" ca="1" si="78"/>
        <v/>
      </c>
      <c r="AJ295" s="117" t="str">
        <f t="shared" si="79"/>
        <v/>
      </c>
      <c r="AK295" s="117" t="str">
        <f t="shared" si="80"/>
        <v/>
      </c>
      <c r="AL295" s="117" t="str">
        <f t="shared" si="81"/>
        <v/>
      </c>
      <c r="AM295" s="117" t="str">
        <f t="shared" si="82"/>
        <v/>
      </c>
      <c r="AN295" s="117" t="str">
        <f t="shared" si="83"/>
        <v/>
      </c>
      <c r="AO295" s="117" t="str">
        <f t="shared" si="84"/>
        <v/>
      </c>
      <c r="AP295" s="87"/>
    </row>
    <row r="296" spans="1:42" x14ac:dyDescent="0.2">
      <c r="A296" s="37"/>
      <c r="B296" s="37"/>
      <c r="C296" s="37"/>
      <c r="D296" s="64" t="str">
        <f>_xlfn.IFNA(VLOOKUP(A296,'Reference data SID'!$D$2:$Q$673,14,FALSE),"")</f>
        <v/>
      </c>
      <c r="E296" s="64" t="str">
        <f>_xlfn.IFNA(VLOOKUP(D296,'Reference data SID'!$C$3:$E$673,3,FALSE),"")</f>
        <v/>
      </c>
      <c r="F296" s="64" t="str">
        <f>_xlfn.IFNA(IF(E296=FALSE,D296,IF(ISBLANK(B296),VLOOKUP(C296,'Reference data SID'!$N:$P,3,FALSE),VLOOKUP(B296,'Reference data SID'!$M:$P,4,FALSE))),"")</f>
        <v/>
      </c>
      <c r="G296" s="64" t="str">
        <f t="shared" si="68"/>
        <v/>
      </c>
      <c r="H296" s="38" t="str">
        <f>_xlfn.IFNA(VLOOKUP(F296,'Reference data SID'!L:M,2,FALSE),"")</f>
        <v/>
      </c>
      <c r="I296" s="38" t="str">
        <f>_xlfn.IFNA(VLOOKUP(F296,'Reference data SID'!L:N,3,FALSE),"")</f>
        <v/>
      </c>
      <c r="J296" s="38" t="str">
        <f>_xlfn.IFNA(VLOOKUP(F296,'Reference data SID'!L:O,4,FALSE),"")</f>
        <v/>
      </c>
      <c r="K296" s="50"/>
      <c r="L296" s="50"/>
      <c r="M296" s="50"/>
      <c r="N296" s="50"/>
      <c r="O296" s="50"/>
      <c r="P296" s="50"/>
      <c r="Q296" s="50"/>
      <c r="R296" s="50"/>
      <c r="S296" s="50"/>
      <c r="T296" s="73" t="str">
        <f t="shared" ca="1" si="69"/>
        <v/>
      </c>
      <c r="U296" s="65" t="str">
        <f>IF(LEN(D296)=0,"",SUMIFS('1.(Optional) tonnage per use'!O$6:O$503,'1.(Optional) tonnage per use'!$G$6:$G$503,CONCATENATE(D296,F296),'1.(Optional) tonnage per use'!$N$6:$N$503,K296))</f>
        <v/>
      </c>
      <c r="V296" s="47" t="str">
        <f>IF(LEN(D296)=0,"",SUMIFS('1.(Optional) tonnage per use'!P$6:P$503,'1.(Optional) tonnage per use'!$G$6:$G$503,CONCATENATE(D296,F296),'1.(Optional) tonnage per use'!$N$6:$N$503,K296))</f>
        <v/>
      </c>
      <c r="W296" s="47" t="str">
        <f>IF(LEN(D296)=0,"",SUMIFS('1.(Optional) tonnage per use'!Q$6:Q$503,'1.(Optional) tonnage per use'!$G$6:$G$503,CONCATENATE(D296,F296),'1.(Optional) tonnage per use'!$N$6:$N$503,K296))</f>
        <v/>
      </c>
      <c r="X296" s="117" t="str">
        <f>_xlfn.IFNA(VLOOKUP(A296,'Reference data SID'!D:E,2,FALSE),"")</f>
        <v/>
      </c>
      <c r="Y296" s="117" t="str">
        <f t="shared" si="70"/>
        <v>not ok</v>
      </c>
      <c r="Z296" s="117" t="str">
        <f t="shared" si="71"/>
        <v>not ok</v>
      </c>
      <c r="AA296" s="117" t="str">
        <f t="shared" si="72"/>
        <v>ok</v>
      </c>
      <c r="AB296" s="117" t="str">
        <f t="shared" si="73"/>
        <v>not ok</v>
      </c>
      <c r="AC296" s="117" t="str">
        <f t="shared" si="74"/>
        <v>_EC</v>
      </c>
      <c r="AD296" s="117" t="str">
        <f t="shared" si="75"/>
        <v>_CAS</v>
      </c>
      <c r="AE296" s="117" t="str">
        <f t="shared" si="76"/>
        <v/>
      </c>
      <c r="AF296" s="117" t="str">
        <f>IF(LEN(A296)&gt;1,IF(COUNTIFS($AE$6:AE$503,LEFT(AE296,250))&gt;1,"Duplicate entry: you have two rows for the same substance and year",""),"")</f>
        <v/>
      </c>
      <c r="AG296" s="117" t="str">
        <f>IF(LEN(A296)&gt;0,IF(ISNUMBER(MATCH(A296,Annex_I_II_entries,0)),"","The Entry name is not within the dropdown list, make sure that you have not copied and pasted overwritting the cell format (with its correponding dropdown list) in column A"),"")</f>
        <v/>
      </c>
      <c r="AH296" s="117" t="str">
        <f t="shared" ca="1" si="77"/>
        <v/>
      </c>
      <c r="AI296" s="117" t="str">
        <f t="shared" ca="1" si="78"/>
        <v/>
      </c>
      <c r="AJ296" s="117" t="str">
        <f t="shared" si="79"/>
        <v/>
      </c>
      <c r="AK296" s="117" t="str">
        <f t="shared" si="80"/>
        <v/>
      </c>
      <c r="AL296" s="117" t="str">
        <f t="shared" si="81"/>
        <v/>
      </c>
      <c r="AM296" s="117" t="str">
        <f t="shared" si="82"/>
        <v/>
      </c>
      <c r="AN296" s="117" t="str">
        <f t="shared" si="83"/>
        <v/>
      </c>
      <c r="AO296" s="117" t="str">
        <f t="shared" si="84"/>
        <v/>
      </c>
      <c r="AP296" s="87"/>
    </row>
    <row r="297" spans="1:42" x14ac:dyDescent="0.2">
      <c r="A297" s="37"/>
      <c r="B297" s="37"/>
      <c r="C297" s="37"/>
      <c r="D297" s="64" t="str">
        <f>_xlfn.IFNA(VLOOKUP(A297,'Reference data SID'!$D$2:$Q$673,14,FALSE),"")</f>
        <v/>
      </c>
      <c r="E297" s="64" t="str">
        <f>_xlfn.IFNA(VLOOKUP(D297,'Reference data SID'!$C$3:$E$673,3,FALSE),"")</f>
        <v/>
      </c>
      <c r="F297" s="64" t="str">
        <f>_xlfn.IFNA(IF(E297=FALSE,D297,IF(ISBLANK(B297),VLOOKUP(C297,'Reference data SID'!$N:$P,3,FALSE),VLOOKUP(B297,'Reference data SID'!$M:$P,4,FALSE))),"")</f>
        <v/>
      </c>
      <c r="G297" s="64" t="str">
        <f t="shared" si="68"/>
        <v/>
      </c>
      <c r="H297" s="38" t="str">
        <f>_xlfn.IFNA(VLOOKUP(F297,'Reference data SID'!L:M,2,FALSE),"")</f>
        <v/>
      </c>
      <c r="I297" s="38" t="str">
        <f>_xlfn.IFNA(VLOOKUP(F297,'Reference data SID'!L:N,3,FALSE),"")</f>
        <v/>
      </c>
      <c r="J297" s="38" t="str">
        <f>_xlfn.IFNA(VLOOKUP(F297,'Reference data SID'!L:O,4,FALSE),"")</f>
        <v/>
      </c>
      <c r="K297" s="50"/>
      <c r="L297" s="50"/>
      <c r="M297" s="50"/>
      <c r="N297" s="50"/>
      <c r="O297" s="50"/>
      <c r="P297" s="50"/>
      <c r="Q297" s="50"/>
      <c r="R297" s="50"/>
      <c r="S297" s="50"/>
      <c r="T297" s="73" t="str">
        <f t="shared" ca="1" si="69"/>
        <v/>
      </c>
      <c r="U297" s="65" t="str">
        <f>IF(LEN(D297)=0,"",SUMIFS('1.(Optional) tonnage per use'!O$6:O$503,'1.(Optional) tonnage per use'!$G$6:$G$503,CONCATENATE(D297,F297),'1.(Optional) tonnage per use'!$N$6:$N$503,K297))</f>
        <v/>
      </c>
      <c r="V297" s="47" t="str">
        <f>IF(LEN(D297)=0,"",SUMIFS('1.(Optional) tonnage per use'!P$6:P$503,'1.(Optional) tonnage per use'!$G$6:$G$503,CONCATENATE(D297,F297),'1.(Optional) tonnage per use'!$N$6:$N$503,K297))</f>
        <v/>
      </c>
      <c r="W297" s="47" t="str">
        <f>IF(LEN(D297)=0,"",SUMIFS('1.(Optional) tonnage per use'!Q$6:Q$503,'1.(Optional) tonnage per use'!$G$6:$G$503,CONCATENATE(D297,F297),'1.(Optional) tonnage per use'!$N$6:$N$503,K297))</f>
        <v/>
      </c>
      <c r="X297" s="117" t="str">
        <f>_xlfn.IFNA(VLOOKUP(A297,'Reference data SID'!D:E,2,FALSE),"")</f>
        <v/>
      </c>
      <c r="Y297" s="117" t="str">
        <f t="shared" si="70"/>
        <v>not ok</v>
      </c>
      <c r="Z297" s="117" t="str">
        <f t="shared" si="71"/>
        <v>not ok</v>
      </c>
      <c r="AA297" s="117" t="str">
        <f t="shared" si="72"/>
        <v>ok</v>
      </c>
      <c r="AB297" s="117" t="str">
        <f t="shared" si="73"/>
        <v>not ok</v>
      </c>
      <c r="AC297" s="117" t="str">
        <f t="shared" si="74"/>
        <v>_EC</v>
      </c>
      <c r="AD297" s="117" t="str">
        <f t="shared" si="75"/>
        <v>_CAS</v>
      </c>
      <c r="AE297" s="117" t="str">
        <f t="shared" si="76"/>
        <v/>
      </c>
      <c r="AF297" s="117" t="str">
        <f>IF(LEN(A297)&gt;1,IF(COUNTIFS($AE$6:AE$503,LEFT(AE297,250))&gt;1,"Duplicate entry: you have two rows for the same substance and year",""),"")</f>
        <v/>
      </c>
      <c r="AG297" s="117" t="str">
        <f>IF(LEN(A297)&gt;0,IF(ISNUMBER(MATCH(A297,Annex_I_II_entries,0)),"","The Entry name is not within the dropdown list, make sure that you have not copied and pasted overwritting the cell format (with its correponding dropdown list) in column A"),"")</f>
        <v/>
      </c>
      <c r="AH297" s="117" t="str">
        <f t="shared" ca="1" si="77"/>
        <v/>
      </c>
      <c r="AI297" s="117" t="str">
        <f t="shared" ca="1" si="78"/>
        <v/>
      </c>
      <c r="AJ297" s="117" t="str">
        <f t="shared" si="79"/>
        <v/>
      </c>
      <c r="AK297" s="117" t="str">
        <f t="shared" si="80"/>
        <v/>
      </c>
      <c r="AL297" s="117" t="str">
        <f t="shared" si="81"/>
        <v/>
      </c>
      <c r="AM297" s="117" t="str">
        <f t="shared" si="82"/>
        <v/>
      </c>
      <c r="AN297" s="117" t="str">
        <f t="shared" si="83"/>
        <v/>
      </c>
      <c r="AO297" s="117" t="str">
        <f t="shared" si="84"/>
        <v/>
      </c>
      <c r="AP297" s="87"/>
    </row>
    <row r="298" spans="1:42" x14ac:dyDescent="0.2">
      <c r="A298" s="37"/>
      <c r="B298" s="37"/>
      <c r="C298" s="37"/>
      <c r="D298" s="64" t="str">
        <f>_xlfn.IFNA(VLOOKUP(A298,'Reference data SID'!$D$2:$Q$673,14,FALSE),"")</f>
        <v/>
      </c>
      <c r="E298" s="64" t="str">
        <f>_xlfn.IFNA(VLOOKUP(D298,'Reference data SID'!$C$3:$E$673,3,FALSE),"")</f>
        <v/>
      </c>
      <c r="F298" s="64" t="str">
        <f>_xlfn.IFNA(IF(E298=FALSE,D298,IF(ISBLANK(B298),VLOOKUP(C298,'Reference data SID'!$N:$P,3,FALSE),VLOOKUP(B298,'Reference data SID'!$M:$P,4,FALSE))),"")</f>
        <v/>
      </c>
      <c r="G298" s="64" t="str">
        <f t="shared" si="68"/>
        <v/>
      </c>
      <c r="H298" s="38" t="str">
        <f>_xlfn.IFNA(VLOOKUP(F298,'Reference data SID'!L:M,2,FALSE),"")</f>
        <v/>
      </c>
      <c r="I298" s="38" t="str">
        <f>_xlfn.IFNA(VLOOKUP(F298,'Reference data SID'!L:N,3,FALSE),"")</f>
        <v/>
      </c>
      <c r="J298" s="38" t="str">
        <f>_xlfn.IFNA(VLOOKUP(F298,'Reference data SID'!L:O,4,FALSE),"")</f>
        <v/>
      </c>
      <c r="K298" s="50"/>
      <c r="L298" s="50"/>
      <c r="M298" s="50"/>
      <c r="N298" s="50"/>
      <c r="O298" s="50"/>
      <c r="P298" s="50"/>
      <c r="Q298" s="50"/>
      <c r="R298" s="50"/>
      <c r="S298" s="50"/>
      <c r="T298" s="73" t="str">
        <f t="shared" ca="1" si="69"/>
        <v/>
      </c>
      <c r="U298" s="65" t="str">
        <f>IF(LEN(D298)=0,"",SUMIFS('1.(Optional) tonnage per use'!O$6:O$503,'1.(Optional) tonnage per use'!$G$6:$G$503,CONCATENATE(D298,F298),'1.(Optional) tonnage per use'!$N$6:$N$503,K298))</f>
        <v/>
      </c>
      <c r="V298" s="47" t="str">
        <f>IF(LEN(D298)=0,"",SUMIFS('1.(Optional) tonnage per use'!P$6:P$503,'1.(Optional) tonnage per use'!$G$6:$G$503,CONCATENATE(D298,F298),'1.(Optional) tonnage per use'!$N$6:$N$503,K298))</f>
        <v/>
      </c>
      <c r="W298" s="47" t="str">
        <f>IF(LEN(D298)=0,"",SUMIFS('1.(Optional) tonnage per use'!Q$6:Q$503,'1.(Optional) tonnage per use'!$G$6:$G$503,CONCATENATE(D298,F298),'1.(Optional) tonnage per use'!$N$6:$N$503,K298))</f>
        <v/>
      </c>
      <c r="X298" s="117" t="str">
        <f>_xlfn.IFNA(VLOOKUP(A298,'Reference data SID'!D:E,2,FALSE),"")</f>
        <v/>
      </c>
      <c r="Y298" s="117" t="str">
        <f t="shared" si="70"/>
        <v>not ok</v>
      </c>
      <c r="Z298" s="117" t="str">
        <f t="shared" si="71"/>
        <v>not ok</v>
      </c>
      <c r="AA298" s="117" t="str">
        <f t="shared" si="72"/>
        <v>ok</v>
      </c>
      <c r="AB298" s="117" t="str">
        <f t="shared" si="73"/>
        <v>not ok</v>
      </c>
      <c r="AC298" s="117" t="str">
        <f t="shared" si="74"/>
        <v>_EC</v>
      </c>
      <c r="AD298" s="117" t="str">
        <f t="shared" si="75"/>
        <v>_CAS</v>
      </c>
      <c r="AE298" s="117" t="str">
        <f t="shared" si="76"/>
        <v/>
      </c>
      <c r="AF298" s="117" t="str">
        <f>IF(LEN(A298)&gt;1,IF(COUNTIFS($AE$6:AE$503,LEFT(AE298,250))&gt;1,"Duplicate entry: you have two rows for the same substance and year",""),"")</f>
        <v/>
      </c>
      <c r="AG298" s="117" t="str">
        <f>IF(LEN(A298)&gt;0,IF(ISNUMBER(MATCH(A298,Annex_I_II_entries,0)),"","The Entry name is not within the dropdown list, make sure that you have not copied and pasted overwritting the cell format (with its correponding dropdown list) in column A"),"")</f>
        <v/>
      </c>
      <c r="AH298" s="117" t="str">
        <f t="shared" ca="1" si="77"/>
        <v/>
      </c>
      <c r="AI298" s="117" t="str">
        <f t="shared" ca="1" si="78"/>
        <v/>
      </c>
      <c r="AJ298" s="117" t="str">
        <f t="shared" si="79"/>
        <v/>
      </c>
      <c r="AK298" s="117" t="str">
        <f t="shared" si="80"/>
        <v/>
      </c>
      <c r="AL298" s="117" t="str">
        <f t="shared" si="81"/>
        <v/>
      </c>
      <c r="AM298" s="117" t="str">
        <f t="shared" si="82"/>
        <v/>
      </c>
      <c r="AN298" s="117" t="str">
        <f t="shared" si="83"/>
        <v/>
      </c>
      <c r="AO298" s="117" t="str">
        <f t="shared" si="84"/>
        <v/>
      </c>
      <c r="AP298" s="87"/>
    </row>
    <row r="299" spans="1:42" x14ac:dyDescent="0.2">
      <c r="A299" s="37"/>
      <c r="B299" s="37"/>
      <c r="C299" s="37"/>
      <c r="D299" s="64" t="str">
        <f>_xlfn.IFNA(VLOOKUP(A299,'Reference data SID'!$D$2:$Q$673,14,FALSE),"")</f>
        <v/>
      </c>
      <c r="E299" s="64" t="str">
        <f>_xlfn.IFNA(VLOOKUP(D299,'Reference data SID'!$C$3:$E$673,3,FALSE),"")</f>
        <v/>
      </c>
      <c r="F299" s="64" t="str">
        <f>_xlfn.IFNA(IF(E299=FALSE,D299,IF(ISBLANK(B299),VLOOKUP(C299,'Reference data SID'!$N:$P,3,FALSE),VLOOKUP(B299,'Reference data SID'!$M:$P,4,FALSE))),"")</f>
        <v/>
      </c>
      <c r="G299" s="64" t="str">
        <f t="shared" si="68"/>
        <v/>
      </c>
      <c r="H299" s="38" t="str">
        <f>_xlfn.IFNA(VLOOKUP(F299,'Reference data SID'!L:M,2,FALSE),"")</f>
        <v/>
      </c>
      <c r="I299" s="38" t="str">
        <f>_xlfn.IFNA(VLOOKUP(F299,'Reference data SID'!L:N,3,FALSE),"")</f>
        <v/>
      </c>
      <c r="J299" s="38" t="str">
        <f>_xlfn.IFNA(VLOOKUP(F299,'Reference data SID'!L:O,4,FALSE),"")</f>
        <v/>
      </c>
      <c r="K299" s="50"/>
      <c r="L299" s="50"/>
      <c r="M299" s="50"/>
      <c r="N299" s="50"/>
      <c r="O299" s="50"/>
      <c r="P299" s="50"/>
      <c r="Q299" s="50"/>
      <c r="R299" s="50"/>
      <c r="S299" s="50"/>
      <c r="T299" s="73" t="str">
        <f t="shared" ca="1" si="69"/>
        <v/>
      </c>
      <c r="U299" s="65" t="str">
        <f>IF(LEN(D299)=0,"",SUMIFS('1.(Optional) tonnage per use'!O$6:O$503,'1.(Optional) tonnage per use'!$G$6:$G$503,CONCATENATE(D299,F299),'1.(Optional) tonnage per use'!$N$6:$N$503,K299))</f>
        <v/>
      </c>
      <c r="V299" s="47" t="str">
        <f>IF(LEN(D299)=0,"",SUMIFS('1.(Optional) tonnage per use'!P$6:P$503,'1.(Optional) tonnage per use'!$G$6:$G$503,CONCATENATE(D299,F299),'1.(Optional) tonnage per use'!$N$6:$N$503,K299))</f>
        <v/>
      </c>
      <c r="W299" s="47" t="str">
        <f>IF(LEN(D299)=0,"",SUMIFS('1.(Optional) tonnage per use'!Q$6:Q$503,'1.(Optional) tonnage per use'!$G$6:$G$503,CONCATENATE(D299,F299),'1.(Optional) tonnage per use'!$N$6:$N$503,K299))</f>
        <v/>
      </c>
      <c r="X299" s="117" t="str">
        <f>_xlfn.IFNA(VLOOKUP(A299,'Reference data SID'!D:E,2,FALSE),"")</f>
        <v/>
      </c>
      <c r="Y299" s="117" t="str">
        <f t="shared" si="70"/>
        <v>not ok</v>
      </c>
      <c r="Z299" s="117" t="str">
        <f t="shared" si="71"/>
        <v>not ok</v>
      </c>
      <c r="AA299" s="117" t="str">
        <f t="shared" si="72"/>
        <v>ok</v>
      </c>
      <c r="AB299" s="117" t="str">
        <f t="shared" si="73"/>
        <v>not ok</v>
      </c>
      <c r="AC299" s="117" t="str">
        <f t="shared" si="74"/>
        <v>_EC</v>
      </c>
      <c r="AD299" s="117" t="str">
        <f t="shared" si="75"/>
        <v>_CAS</v>
      </c>
      <c r="AE299" s="117" t="str">
        <f t="shared" si="76"/>
        <v/>
      </c>
      <c r="AF299" s="117" t="str">
        <f>IF(LEN(A299)&gt;1,IF(COUNTIFS($AE$6:AE$503,LEFT(AE299,250))&gt;1,"Duplicate entry: you have two rows for the same substance and year",""),"")</f>
        <v/>
      </c>
      <c r="AG299" s="117" t="str">
        <f>IF(LEN(A299)&gt;0,IF(ISNUMBER(MATCH(A299,Annex_I_II_entries,0)),"","The Entry name is not within the dropdown list, make sure that you have not copied and pasted overwritting the cell format (with its correponding dropdown list) in column A"),"")</f>
        <v/>
      </c>
      <c r="AH299" s="117" t="str">
        <f t="shared" ca="1" si="77"/>
        <v/>
      </c>
      <c r="AI299" s="117" t="str">
        <f t="shared" ca="1" si="78"/>
        <v/>
      </c>
      <c r="AJ299" s="117" t="str">
        <f t="shared" si="79"/>
        <v/>
      </c>
      <c r="AK299" s="117" t="str">
        <f t="shared" si="80"/>
        <v/>
      </c>
      <c r="AL299" s="117" t="str">
        <f t="shared" si="81"/>
        <v/>
      </c>
      <c r="AM299" s="117" t="str">
        <f t="shared" si="82"/>
        <v/>
      </c>
      <c r="AN299" s="117" t="str">
        <f t="shared" si="83"/>
        <v/>
      </c>
      <c r="AO299" s="117" t="str">
        <f t="shared" si="84"/>
        <v/>
      </c>
      <c r="AP299" s="87"/>
    </row>
    <row r="300" spans="1:42" x14ac:dyDescent="0.2">
      <c r="A300" s="37"/>
      <c r="B300" s="37"/>
      <c r="C300" s="37"/>
      <c r="D300" s="64" t="str">
        <f>_xlfn.IFNA(VLOOKUP(A300,'Reference data SID'!$D$2:$Q$673,14,FALSE),"")</f>
        <v/>
      </c>
      <c r="E300" s="64" t="str">
        <f>_xlfn.IFNA(VLOOKUP(D300,'Reference data SID'!$C$3:$E$673,3,FALSE),"")</f>
        <v/>
      </c>
      <c r="F300" s="64" t="str">
        <f>_xlfn.IFNA(IF(E300=FALSE,D300,IF(ISBLANK(B300),VLOOKUP(C300,'Reference data SID'!$N:$P,3,FALSE),VLOOKUP(B300,'Reference data SID'!$M:$P,4,FALSE))),"")</f>
        <v/>
      </c>
      <c r="G300" s="64" t="str">
        <f t="shared" si="68"/>
        <v/>
      </c>
      <c r="H300" s="38" t="str">
        <f>_xlfn.IFNA(VLOOKUP(F300,'Reference data SID'!L:M,2,FALSE),"")</f>
        <v/>
      </c>
      <c r="I300" s="38" t="str">
        <f>_xlfn.IFNA(VLOOKUP(F300,'Reference data SID'!L:N,3,FALSE),"")</f>
        <v/>
      </c>
      <c r="J300" s="38" t="str">
        <f>_xlfn.IFNA(VLOOKUP(F300,'Reference data SID'!L:O,4,FALSE),"")</f>
        <v/>
      </c>
      <c r="K300" s="50"/>
      <c r="L300" s="50"/>
      <c r="M300" s="50"/>
      <c r="N300" s="50"/>
      <c r="O300" s="50"/>
      <c r="P300" s="50"/>
      <c r="Q300" s="50"/>
      <c r="R300" s="50"/>
      <c r="S300" s="50"/>
      <c r="T300" s="73" t="str">
        <f t="shared" ca="1" si="69"/>
        <v/>
      </c>
      <c r="U300" s="65" t="str">
        <f>IF(LEN(D300)=0,"",SUMIFS('1.(Optional) tonnage per use'!O$6:O$503,'1.(Optional) tonnage per use'!$G$6:$G$503,CONCATENATE(D300,F300),'1.(Optional) tonnage per use'!$N$6:$N$503,K300))</f>
        <v/>
      </c>
      <c r="V300" s="47" t="str">
        <f>IF(LEN(D300)=0,"",SUMIFS('1.(Optional) tonnage per use'!P$6:P$503,'1.(Optional) tonnage per use'!$G$6:$G$503,CONCATENATE(D300,F300),'1.(Optional) tonnage per use'!$N$6:$N$503,K300))</f>
        <v/>
      </c>
      <c r="W300" s="47" t="str">
        <f>IF(LEN(D300)=0,"",SUMIFS('1.(Optional) tonnage per use'!Q$6:Q$503,'1.(Optional) tonnage per use'!$G$6:$G$503,CONCATENATE(D300,F300),'1.(Optional) tonnage per use'!$N$6:$N$503,K300))</f>
        <v/>
      </c>
      <c r="X300" s="117" t="str">
        <f>_xlfn.IFNA(VLOOKUP(A300,'Reference data SID'!D:E,2,FALSE),"")</f>
        <v/>
      </c>
      <c r="Y300" s="117" t="str">
        <f t="shared" si="70"/>
        <v>not ok</v>
      </c>
      <c r="Z300" s="117" t="str">
        <f t="shared" si="71"/>
        <v>not ok</v>
      </c>
      <c r="AA300" s="117" t="str">
        <f t="shared" si="72"/>
        <v>ok</v>
      </c>
      <c r="AB300" s="117" t="str">
        <f t="shared" si="73"/>
        <v>not ok</v>
      </c>
      <c r="AC300" s="117" t="str">
        <f t="shared" si="74"/>
        <v>_EC</v>
      </c>
      <c r="AD300" s="117" t="str">
        <f t="shared" si="75"/>
        <v>_CAS</v>
      </c>
      <c r="AE300" s="117" t="str">
        <f t="shared" si="76"/>
        <v/>
      </c>
      <c r="AF300" s="117" t="str">
        <f>IF(LEN(A300)&gt;1,IF(COUNTIFS($AE$6:AE$503,LEFT(AE300,250))&gt;1,"Duplicate entry: you have two rows for the same substance and year",""),"")</f>
        <v/>
      </c>
      <c r="AG300" s="117" t="str">
        <f>IF(LEN(A300)&gt;0,IF(ISNUMBER(MATCH(A300,Annex_I_II_entries,0)),"","The Entry name is not within the dropdown list, make sure that you have not copied and pasted overwritting the cell format (with its correponding dropdown list) in column A"),"")</f>
        <v/>
      </c>
      <c r="AH300" s="117" t="str">
        <f t="shared" ca="1" si="77"/>
        <v/>
      </c>
      <c r="AI300" s="117" t="str">
        <f t="shared" ca="1" si="78"/>
        <v/>
      </c>
      <c r="AJ300" s="117" t="str">
        <f t="shared" si="79"/>
        <v/>
      </c>
      <c r="AK300" s="117" t="str">
        <f t="shared" si="80"/>
        <v/>
      </c>
      <c r="AL300" s="117" t="str">
        <f t="shared" si="81"/>
        <v/>
      </c>
      <c r="AM300" s="117" t="str">
        <f t="shared" si="82"/>
        <v/>
      </c>
      <c r="AN300" s="117" t="str">
        <f t="shared" si="83"/>
        <v/>
      </c>
      <c r="AO300" s="117" t="str">
        <f t="shared" si="84"/>
        <v/>
      </c>
      <c r="AP300" s="87"/>
    </row>
    <row r="301" spans="1:42" x14ac:dyDescent="0.2">
      <c r="A301" s="37"/>
      <c r="B301" s="37"/>
      <c r="C301" s="37"/>
      <c r="D301" s="64" t="str">
        <f>_xlfn.IFNA(VLOOKUP(A301,'Reference data SID'!$D$2:$Q$673,14,FALSE),"")</f>
        <v/>
      </c>
      <c r="E301" s="64" t="str">
        <f>_xlfn.IFNA(VLOOKUP(D301,'Reference data SID'!$C$3:$E$673,3,FALSE),"")</f>
        <v/>
      </c>
      <c r="F301" s="64" t="str">
        <f>_xlfn.IFNA(IF(E301=FALSE,D301,IF(ISBLANK(B301),VLOOKUP(C301,'Reference data SID'!$N:$P,3,FALSE),VLOOKUP(B301,'Reference data SID'!$M:$P,4,FALSE))),"")</f>
        <v/>
      </c>
      <c r="G301" s="64" t="str">
        <f t="shared" si="68"/>
        <v/>
      </c>
      <c r="H301" s="38" t="str">
        <f>_xlfn.IFNA(VLOOKUP(F301,'Reference data SID'!L:M,2,FALSE),"")</f>
        <v/>
      </c>
      <c r="I301" s="38" t="str">
        <f>_xlfn.IFNA(VLOOKUP(F301,'Reference data SID'!L:N,3,FALSE),"")</f>
        <v/>
      </c>
      <c r="J301" s="38" t="str">
        <f>_xlfn.IFNA(VLOOKUP(F301,'Reference data SID'!L:O,4,FALSE),"")</f>
        <v/>
      </c>
      <c r="K301" s="50"/>
      <c r="L301" s="50"/>
      <c r="M301" s="50"/>
      <c r="N301" s="50"/>
      <c r="O301" s="50"/>
      <c r="P301" s="50"/>
      <c r="Q301" s="50"/>
      <c r="R301" s="50"/>
      <c r="S301" s="50"/>
      <c r="T301" s="73" t="str">
        <f t="shared" ca="1" si="69"/>
        <v/>
      </c>
      <c r="U301" s="65" t="str">
        <f>IF(LEN(D301)=0,"",SUMIFS('1.(Optional) tonnage per use'!O$6:O$503,'1.(Optional) tonnage per use'!$G$6:$G$503,CONCATENATE(D301,F301),'1.(Optional) tonnage per use'!$N$6:$N$503,K301))</f>
        <v/>
      </c>
      <c r="V301" s="47" t="str">
        <f>IF(LEN(D301)=0,"",SUMIFS('1.(Optional) tonnage per use'!P$6:P$503,'1.(Optional) tonnage per use'!$G$6:$G$503,CONCATENATE(D301,F301),'1.(Optional) tonnage per use'!$N$6:$N$503,K301))</f>
        <v/>
      </c>
      <c r="W301" s="47" t="str">
        <f>IF(LEN(D301)=0,"",SUMIFS('1.(Optional) tonnage per use'!Q$6:Q$503,'1.(Optional) tonnage per use'!$G$6:$G$503,CONCATENATE(D301,F301),'1.(Optional) tonnage per use'!$N$6:$N$503,K301))</f>
        <v/>
      </c>
      <c r="X301" s="117" t="str">
        <f>_xlfn.IFNA(VLOOKUP(A301,'Reference data SID'!D:E,2,FALSE),"")</f>
        <v/>
      </c>
      <c r="Y301" s="117" t="str">
        <f t="shared" si="70"/>
        <v>not ok</v>
      </c>
      <c r="Z301" s="117" t="str">
        <f t="shared" si="71"/>
        <v>not ok</v>
      </c>
      <c r="AA301" s="117" t="str">
        <f t="shared" si="72"/>
        <v>ok</v>
      </c>
      <c r="AB301" s="117" t="str">
        <f t="shared" si="73"/>
        <v>not ok</v>
      </c>
      <c r="AC301" s="117" t="str">
        <f t="shared" si="74"/>
        <v>_EC</v>
      </c>
      <c r="AD301" s="117" t="str">
        <f t="shared" si="75"/>
        <v>_CAS</v>
      </c>
      <c r="AE301" s="117" t="str">
        <f t="shared" si="76"/>
        <v/>
      </c>
      <c r="AF301" s="117" t="str">
        <f>IF(LEN(A301)&gt;1,IF(COUNTIFS($AE$6:AE$503,LEFT(AE301,250))&gt;1,"Duplicate entry: you have two rows for the same substance and year",""),"")</f>
        <v/>
      </c>
      <c r="AG301" s="117" t="str">
        <f>IF(LEN(A301)&gt;0,IF(ISNUMBER(MATCH(A301,Annex_I_II_entries,0)),"","The Entry name is not within the dropdown list, make sure that you have not copied and pasted overwritting the cell format (with its correponding dropdown list) in column A"),"")</f>
        <v/>
      </c>
      <c r="AH301" s="117" t="str">
        <f t="shared" ca="1" si="77"/>
        <v/>
      </c>
      <c r="AI301" s="117" t="str">
        <f t="shared" ca="1" si="78"/>
        <v/>
      </c>
      <c r="AJ301" s="117" t="str">
        <f t="shared" si="79"/>
        <v/>
      </c>
      <c r="AK301" s="117" t="str">
        <f t="shared" si="80"/>
        <v/>
      </c>
      <c r="AL301" s="117" t="str">
        <f t="shared" si="81"/>
        <v/>
      </c>
      <c r="AM301" s="117" t="str">
        <f t="shared" si="82"/>
        <v/>
      </c>
      <c r="AN301" s="117" t="str">
        <f t="shared" si="83"/>
        <v/>
      </c>
      <c r="AO301" s="117" t="str">
        <f t="shared" si="84"/>
        <v/>
      </c>
      <c r="AP301" s="87"/>
    </row>
    <row r="302" spans="1:42" x14ac:dyDescent="0.2">
      <c r="A302" s="37"/>
      <c r="B302" s="37"/>
      <c r="C302" s="37"/>
      <c r="D302" s="64" t="str">
        <f>_xlfn.IFNA(VLOOKUP(A302,'Reference data SID'!$D$2:$Q$673,14,FALSE),"")</f>
        <v/>
      </c>
      <c r="E302" s="64" t="str">
        <f>_xlfn.IFNA(VLOOKUP(D302,'Reference data SID'!$C$3:$E$673,3,FALSE),"")</f>
        <v/>
      </c>
      <c r="F302" s="64" t="str">
        <f>_xlfn.IFNA(IF(E302=FALSE,D302,IF(ISBLANK(B302),VLOOKUP(C302,'Reference data SID'!$N:$P,3,FALSE),VLOOKUP(B302,'Reference data SID'!$M:$P,4,FALSE))),"")</f>
        <v/>
      </c>
      <c r="G302" s="64" t="str">
        <f t="shared" si="68"/>
        <v/>
      </c>
      <c r="H302" s="38" t="str">
        <f>_xlfn.IFNA(VLOOKUP(F302,'Reference data SID'!L:M,2,FALSE),"")</f>
        <v/>
      </c>
      <c r="I302" s="38" t="str">
        <f>_xlfn.IFNA(VLOOKUP(F302,'Reference data SID'!L:N,3,FALSE),"")</f>
        <v/>
      </c>
      <c r="J302" s="38" t="str">
        <f>_xlfn.IFNA(VLOOKUP(F302,'Reference data SID'!L:O,4,FALSE),"")</f>
        <v/>
      </c>
      <c r="K302" s="50"/>
      <c r="L302" s="50"/>
      <c r="M302" s="50"/>
      <c r="N302" s="50"/>
      <c r="O302" s="50"/>
      <c r="P302" s="50"/>
      <c r="Q302" s="50"/>
      <c r="R302" s="50"/>
      <c r="S302" s="50"/>
      <c r="T302" s="73" t="str">
        <f t="shared" ca="1" si="69"/>
        <v/>
      </c>
      <c r="U302" s="65" t="str">
        <f>IF(LEN(D302)=0,"",SUMIFS('1.(Optional) tonnage per use'!O$6:O$503,'1.(Optional) tonnage per use'!$G$6:$G$503,CONCATENATE(D302,F302),'1.(Optional) tonnage per use'!$N$6:$N$503,K302))</f>
        <v/>
      </c>
      <c r="V302" s="47" t="str">
        <f>IF(LEN(D302)=0,"",SUMIFS('1.(Optional) tonnage per use'!P$6:P$503,'1.(Optional) tonnage per use'!$G$6:$G$503,CONCATENATE(D302,F302),'1.(Optional) tonnage per use'!$N$6:$N$503,K302))</f>
        <v/>
      </c>
      <c r="W302" s="47" t="str">
        <f>IF(LEN(D302)=0,"",SUMIFS('1.(Optional) tonnage per use'!Q$6:Q$503,'1.(Optional) tonnage per use'!$G$6:$G$503,CONCATENATE(D302,F302),'1.(Optional) tonnage per use'!$N$6:$N$503,K302))</f>
        <v/>
      </c>
      <c r="X302" s="117" t="str">
        <f>_xlfn.IFNA(VLOOKUP(A302,'Reference data SID'!D:E,2,FALSE),"")</f>
        <v/>
      </c>
      <c r="Y302" s="117" t="str">
        <f t="shared" si="70"/>
        <v>not ok</v>
      </c>
      <c r="Z302" s="117" t="str">
        <f t="shared" si="71"/>
        <v>not ok</v>
      </c>
      <c r="AA302" s="117" t="str">
        <f t="shared" si="72"/>
        <v>ok</v>
      </c>
      <c r="AB302" s="117" t="str">
        <f t="shared" si="73"/>
        <v>not ok</v>
      </c>
      <c r="AC302" s="117" t="str">
        <f t="shared" si="74"/>
        <v>_EC</v>
      </c>
      <c r="AD302" s="117" t="str">
        <f t="shared" si="75"/>
        <v>_CAS</v>
      </c>
      <c r="AE302" s="117" t="str">
        <f t="shared" si="76"/>
        <v/>
      </c>
      <c r="AF302" s="117" t="str">
        <f>IF(LEN(A302)&gt;1,IF(COUNTIFS($AE$6:AE$503,LEFT(AE302,250))&gt;1,"Duplicate entry: you have two rows for the same substance and year",""),"")</f>
        <v/>
      </c>
      <c r="AG302" s="117" t="str">
        <f>IF(LEN(A302)&gt;0,IF(ISNUMBER(MATCH(A302,Annex_I_II_entries,0)),"","The Entry name is not within the dropdown list, make sure that you have not copied and pasted overwritting the cell format (with its correponding dropdown list) in column A"),"")</f>
        <v/>
      </c>
      <c r="AH302" s="117" t="str">
        <f t="shared" ca="1" si="77"/>
        <v/>
      </c>
      <c r="AI302" s="117" t="str">
        <f t="shared" ca="1" si="78"/>
        <v/>
      </c>
      <c r="AJ302" s="117" t="str">
        <f t="shared" si="79"/>
        <v/>
      </c>
      <c r="AK302" s="117" t="str">
        <f t="shared" si="80"/>
        <v/>
      </c>
      <c r="AL302" s="117" t="str">
        <f t="shared" si="81"/>
        <v/>
      </c>
      <c r="AM302" s="117" t="str">
        <f t="shared" si="82"/>
        <v/>
      </c>
      <c r="AN302" s="117" t="str">
        <f t="shared" si="83"/>
        <v/>
      </c>
      <c r="AO302" s="117" t="str">
        <f t="shared" si="84"/>
        <v/>
      </c>
      <c r="AP302" s="87"/>
    </row>
    <row r="303" spans="1:42" x14ac:dyDescent="0.2">
      <c r="A303" s="37"/>
      <c r="B303" s="37"/>
      <c r="C303" s="37"/>
      <c r="D303" s="64" t="str">
        <f>_xlfn.IFNA(VLOOKUP(A303,'Reference data SID'!$D$2:$Q$673,14,FALSE),"")</f>
        <v/>
      </c>
      <c r="E303" s="64" t="str">
        <f>_xlfn.IFNA(VLOOKUP(D303,'Reference data SID'!$C$3:$E$673,3,FALSE),"")</f>
        <v/>
      </c>
      <c r="F303" s="64" t="str">
        <f>_xlfn.IFNA(IF(E303=FALSE,D303,IF(ISBLANK(B303),VLOOKUP(C303,'Reference data SID'!$N:$P,3,FALSE),VLOOKUP(B303,'Reference data SID'!$M:$P,4,FALSE))),"")</f>
        <v/>
      </c>
      <c r="G303" s="64" t="str">
        <f t="shared" si="68"/>
        <v/>
      </c>
      <c r="H303" s="38" t="str">
        <f>_xlfn.IFNA(VLOOKUP(F303,'Reference data SID'!L:M,2,FALSE),"")</f>
        <v/>
      </c>
      <c r="I303" s="38" t="str">
        <f>_xlfn.IFNA(VLOOKUP(F303,'Reference data SID'!L:N,3,FALSE),"")</f>
        <v/>
      </c>
      <c r="J303" s="38" t="str">
        <f>_xlfn.IFNA(VLOOKUP(F303,'Reference data SID'!L:O,4,FALSE),"")</f>
        <v/>
      </c>
      <c r="K303" s="50"/>
      <c r="L303" s="50"/>
      <c r="M303" s="50"/>
      <c r="N303" s="50"/>
      <c r="O303" s="50"/>
      <c r="P303" s="50"/>
      <c r="Q303" s="50"/>
      <c r="R303" s="50"/>
      <c r="S303" s="50"/>
      <c r="T303" s="73" t="str">
        <f t="shared" ca="1" si="69"/>
        <v/>
      </c>
      <c r="U303" s="65" t="str">
        <f>IF(LEN(D303)=0,"",SUMIFS('1.(Optional) tonnage per use'!O$6:O$503,'1.(Optional) tonnage per use'!$G$6:$G$503,CONCATENATE(D303,F303),'1.(Optional) tonnage per use'!$N$6:$N$503,K303))</f>
        <v/>
      </c>
      <c r="V303" s="47" t="str">
        <f>IF(LEN(D303)=0,"",SUMIFS('1.(Optional) tonnage per use'!P$6:P$503,'1.(Optional) tonnage per use'!$G$6:$G$503,CONCATENATE(D303,F303),'1.(Optional) tonnage per use'!$N$6:$N$503,K303))</f>
        <v/>
      </c>
      <c r="W303" s="47" t="str">
        <f>IF(LEN(D303)=0,"",SUMIFS('1.(Optional) tonnage per use'!Q$6:Q$503,'1.(Optional) tonnage per use'!$G$6:$G$503,CONCATENATE(D303,F303),'1.(Optional) tonnage per use'!$N$6:$N$503,K303))</f>
        <v/>
      </c>
      <c r="X303" s="117" t="str">
        <f>_xlfn.IFNA(VLOOKUP(A303,'Reference data SID'!D:E,2,FALSE),"")</f>
        <v/>
      </c>
      <c r="Y303" s="117" t="str">
        <f t="shared" si="70"/>
        <v>not ok</v>
      </c>
      <c r="Z303" s="117" t="str">
        <f t="shared" si="71"/>
        <v>not ok</v>
      </c>
      <c r="AA303" s="117" t="str">
        <f t="shared" si="72"/>
        <v>ok</v>
      </c>
      <c r="AB303" s="117" t="str">
        <f t="shared" si="73"/>
        <v>not ok</v>
      </c>
      <c r="AC303" s="117" t="str">
        <f t="shared" si="74"/>
        <v>_EC</v>
      </c>
      <c r="AD303" s="117" t="str">
        <f t="shared" si="75"/>
        <v>_CAS</v>
      </c>
      <c r="AE303" s="117" t="str">
        <f t="shared" si="76"/>
        <v/>
      </c>
      <c r="AF303" s="117" t="str">
        <f>IF(LEN(A303)&gt;1,IF(COUNTIFS($AE$6:AE$503,LEFT(AE303,250))&gt;1,"Duplicate entry: you have two rows for the same substance and year",""),"")</f>
        <v/>
      </c>
      <c r="AG303" s="117" t="str">
        <f>IF(LEN(A303)&gt;0,IF(ISNUMBER(MATCH(A303,Annex_I_II_entries,0)),"","The Entry name is not within the dropdown list, make sure that you have not copied and pasted overwritting the cell format (with its correponding dropdown list) in column A"),"")</f>
        <v/>
      </c>
      <c r="AH303" s="117" t="str">
        <f t="shared" ca="1" si="77"/>
        <v/>
      </c>
      <c r="AI303" s="117" t="str">
        <f t="shared" ca="1" si="78"/>
        <v/>
      </c>
      <c r="AJ303" s="117" t="str">
        <f t="shared" si="79"/>
        <v/>
      </c>
      <c r="AK303" s="117" t="str">
        <f t="shared" si="80"/>
        <v/>
      </c>
      <c r="AL303" s="117" t="str">
        <f t="shared" si="81"/>
        <v/>
      </c>
      <c r="AM303" s="117" t="str">
        <f t="shared" si="82"/>
        <v/>
      </c>
      <c r="AN303" s="117" t="str">
        <f t="shared" si="83"/>
        <v/>
      </c>
      <c r="AO303" s="117" t="str">
        <f t="shared" si="84"/>
        <v/>
      </c>
      <c r="AP303" s="87"/>
    </row>
    <row r="304" spans="1:42" x14ac:dyDescent="0.2">
      <c r="A304" s="37"/>
      <c r="B304" s="37"/>
      <c r="C304" s="37"/>
      <c r="D304" s="64" t="str">
        <f>_xlfn.IFNA(VLOOKUP(A304,'Reference data SID'!$D$2:$Q$673,14,FALSE),"")</f>
        <v/>
      </c>
      <c r="E304" s="64" t="str">
        <f>_xlfn.IFNA(VLOOKUP(D304,'Reference data SID'!$C$3:$E$673,3,FALSE),"")</f>
        <v/>
      </c>
      <c r="F304" s="64" t="str">
        <f>_xlfn.IFNA(IF(E304=FALSE,D304,IF(ISBLANK(B304),VLOOKUP(C304,'Reference data SID'!$N:$P,3,FALSE),VLOOKUP(B304,'Reference data SID'!$M:$P,4,FALSE))),"")</f>
        <v/>
      </c>
      <c r="G304" s="64" t="str">
        <f t="shared" si="68"/>
        <v/>
      </c>
      <c r="H304" s="38" t="str">
        <f>_xlfn.IFNA(VLOOKUP(F304,'Reference data SID'!L:M,2,FALSE),"")</f>
        <v/>
      </c>
      <c r="I304" s="38" t="str">
        <f>_xlfn.IFNA(VLOOKUP(F304,'Reference data SID'!L:N,3,FALSE),"")</f>
        <v/>
      </c>
      <c r="J304" s="38" t="str">
        <f>_xlfn.IFNA(VLOOKUP(F304,'Reference data SID'!L:O,4,FALSE),"")</f>
        <v/>
      </c>
      <c r="K304" s="50"/>
      <c r="L304" s="50"/>
      <c r="M304" s="50"/>
      <c r="N304" s="50"/>
      <c r="O304" s="50"/>
      <c r="P304" s="50"/>
      <c r="Q304" s="50"/>
      <c r="R304" s="50"/>
      <c r="S304" s="50"/>
      <c r="T304" s="73" t="str">
        <f t="shared" ca="1" si="69"/>
        <v/>
      </c>
      <c r="U304" s="65" t="str">
        <f>IF(LEN(D304)=0,"",SUMIFS('1.(Optional) tonnage per use'!O$6:O$503,'1.(Optional) tonnage per use'!$G$6:$G$503,CONCATENATE(D304,F304),'1.(Optional) tonnage per use'!$N$6:$N$503,K304))</f>
        <v/>
      </c>
      <c r="V304" s="47" t="str">
        <f>IF(LEN(D304)=0,"",SUMIFS('1.(Optional) tonnage per use'!P$6:P$503,'1.(Optional) tonnage per use'!$G$6:$G$503,CONCATENATE(D304,F304),'1.(Optional) tonnage per use'!$N$6:$N$503,K304))</f>
        <v/>
      </c>
      <c r="W304" s="47" t="str">
        <f>IF(LEN(D304)=0,"",SUMIFS('1.(Optional) tonnage per use'!Q$6:Q$503,'1.(Optional) tonnage per use'!$G$6:$G$503,CONCATENATE(D304,F304),'1.(Optional) tonnage per use'!$N$6:$N$503,K304))</f>
        <v/>
      </c>
      <c r="X304" s="117" t="str">
        <f>_xlfn.IFNA(VLOOKUP(A304,'Reference data SID'!D:E,2,FALSE),"")</f>
        <v/>
      </c>
      <c r="Y304" s="117" t="str">
        <f t="shared" si="70"/>
        <v>not ok</v>
      </c>
      <c r="Z304" s="117" t="str">
        <f t="shared" si="71"/>
        <v>not ok</v>
      </c>
      <c r="AA304" s="117" t="str">
        <f t="shared" si="72"/>
        <v>ok</v>
      </c>
      <c r="AB304" s="117" t="str">
        <f t="shared" si="73"/>
        <v>not ok</v>
      </c>
      <c r="AC304" s="117" t="str">
        <f t="shared" si="74"/>
        <v>_EC</v>
      </c>
      <c r="AD304" s="117" t="str">
        <f t="shared" si="75"/>
        <v>_CAS</v>
      </c>
      <c r="AE304" s="117" t="str">
        <f t="shared" si="76"/>
        <v/>
      </c>
      <c r="AF304" s="117" t="str">
        <f>IF(LEN(A304)&gt;1,IF(COUNTIFS($AE$6:AE$503,LEFT(AE304,250))&gt;1,"Duplicate entry: you have two rows for the same substance and year",""),"")</f>
        <v/>
      </c>
      <c r="AG304" s="117" t="str">
        <f>IF(LEN(A304)&gt;0,IF(ISNUMBER(MATCH(A304,Annex_I_II_entries,0)),"","The Entry name is not within the dropdown list, make sure that you have not copied and pasted overwritting the cell format (with its correponding dropdown list) in column A"),"")</f>
        <v/>
      </c>
      <c r="AH304" s="117" t="str">
        <f t="shared" ca="1" si="77"/>
        <v/>
      </c>
      <c r="AI304" s="117" t="str">
        <f t="shared" ca="1" si="78"/>
        <v/>
      </c>
      <c r="AJ304" s="117" t="str">
        <f t="shared" si="79"/>
        <v/>
      </c>
      <c r="AK304" s="117" t="str">
        <f t="shared" si="80"/>
        <v/>
      </c>
      <c r="AL304" s="117" t="str">
        <f t="shared" si="81"/>
        <v/>
      </c>
      <c r="AM304" s="117" t="str">
        <f t="shared" si="82"/>
        <v/>
      </c>
      <c r="AN304" s="117" t="str">
        <f t="shared" si="83"/>
        <v/>
      </c>
      <c r="AO304" s="117" t="str">
        <f t="shared" si="84"/>
        <v/>
      </c>
      <c r="AP304" s="87"/>
    </row>
    <row r="305" spans="1:42" x14ac:dyDescent="0.2">
      <c r="A305" s="37"/>
      <c r="B305" s="37"/>
      <c r="C305" s="37"/>
      <c r="D305" s="64" t="str">
        <f>_xlfn.IFNA(VLOOKUP(A305,'Reference data SID'!$D$2:$Q$673,14,FALSE),"")</f>
        <v/>
      </c>
      <c r="E305" s="64" t="str">
        <f>_xlfn.IFNA(VLOOKUP(D305,'Reference data SID'!$C$3:$E$673,3,FALSE),"")</f>
        <v/>
      </c>
      <c r="F305" s="64" t="str">
        <f>_xlfn.IFNA(IF(E305=FALSE,D305,IF(ISBLANK(B305),VLOOKUP(C305,'Reference data SID'!$N:$P,3,FALSE),VLOOKUP(B305,'Reference data SID'!$M:$P,4,FALSE))),"")</f>
        <v/>
      </c>
      <c r="G305" s="64" t="str">
        <f t="shared" si="68"/>
        <v/>
      </c>
      <c r="H305" s="38" t="str">
        <f>_xlfn.IFNA(VLOOKUP(F305,'Reference data SID'!L:M,2,FALSE),"")</f>
        <v/>
      </c>
      <c r="I305" s="38" t="str">
        <f>_xlfn.IFNA(VLOOKUP(F305,'Reference data SID'!L:N,3,FALSE),"")</f>
        <v/>
      </c>
      <c r="J305" s="38" t="str">
        <f>_xlfn.IFNA(VLOOKUP(F305,'Reference data SID'!L:O,4,FALSE),"")</f>
        <v/>
      </c>
      <c r="K305" s="50"/>
      <c r="L305" s="50"/>
      <c r="M305" s="50"/>
      <c r="N305" s="50"/>
      <c r="O305" s="50"/>
      <c r="P305" s="50"/>
      <c r="Q305" s="50"/>
      <c r="R305" s="50"/>
      <c r="S305" s="50"/>
      <c r="T305" s="73" t="str">
        <f t="shared" ca="1" si="69"/>
        <v/>
      </c>
      <c r="U305" s="65" t="str">
        <f>IF(LEN(D305)=0,"",SUMIFS('1.(Optional) tonnage per use'!O$6:O$503,'1.(Optional) tonnage per use'!$G$6:$G$503,CONCATENATE(D305,F305),'1.(Optional) tonnage per use'!$N$6:$N$503,K305))</f>
        <v/>
      </c>
      <c r="V305" s="47" t="str">
        <f>IF(LEN(D305)=0,"",SUMIFS('1.(Optional) tonnage per use'!P$6:P$503,'1.(Optional) tonnage per use'!$G$6:$G$503,CONCATENATE(D305,F305),'1.(Optional) tonnage per use'!$N$6:$N$503,K305))</f>
        <v/>
      </c>
      <c r="W305" s="47" t="str">
        <f>IF(LEN(D305)=0,"",SUMIFS('1.(Optional) tonnage per use'!Q$6:Q$503,'1.(Optional) tonnage per use'!$G$6:$G$503,CONCATENATE(D305,F305),'1.(Optional) tonnage per use'!$N$6:$N$503,K305))</f>
        <v/>
      </c>
      <c r="X305" s="117" t="str">
        <f>_xlfn.IFNA(VLOOKUP(A305,'Reference data SID'!D:E,2,FALSE),"")</f>
        <v/>
      </c>
      <c r="Y305" s="117" t="str">
        <f t="shared" si="70"/>
        <v>not ok</v>
      </c>
      <c r="Z305" s="117" t="str">
        <f t="shared" si="71"/>
        <v>not ok</v>
      </c>
      <c r="AA305" s="117" t="str">
        <f t="shared" si="72"/>
        <v>ok</v>
      </c>
      <c r="AB305" s="117" t="str">
        <f t="shared" si="73"/>
        <v>not ok</v>
      </c>
      <c r="AC305" s="117" t="str">
        <f t="shared" si="74"/>
        <v>_EC</v>
      </c>
      <c r="AD305" s="117" t="str">
        <f t="shared" si="75"/>
        <v>_CAS</v>
      </c>
      <c r="AE305" s="117" t="str">
        <f t="shared" si="76"/>
        <v/>
      </c>
      <c r="AF305" s="117" t="str">
        <f>IF(LEN(A305)&gt;1,IF(COUNTIFS($AE$6:AE$503,LEFT(AE305,250))&gt;1,"Duplicate entry: you have two rows for the same substance and year",""),"")</f>
        <v/>
      </c>
      <c r="AG305" s="117" t="str">
        <f>IF(LEN(A305)&gt;0,IF(ISNUMBER(MATCH(A305,Annex_I_II_entries,0)),"","The Entry name is not within the dropdown list, make sure that you have not copied and pasted overwritting the cell format (with its correponding dropdown list) in column A"),"")</f>
        <v/>
      </c>
      <c r="AH305" s="117" t="str">
        <f t="shared" ca="1" si="77"/>
        <v/>
      </c>
      <c r="AI305" s="117" t="str">
        <f t="shared" ca="1" si="78"/>
        <v/>
      </c>
      <c r="AJ305" s="117" t="str">
        <f t="shared" si="79"/>
        <v/>
      </c>
      <c r="AK305" s="117" t="str">
        <f t="shared" si="80"/>
        <v/>
      </c>
      <c r="AL305" s="117" t="str">
        <f t="shared" si="81"/>
        <v/>
      </c>
      <c r="AM305" s="117" t="str">
        <f t="shared" si="82"/>
        <v/>
      </c>
      <c r="AN305" s="117" t="str">
        <f t="shared" si="83"/>
        <v/>
      </c>
      <c r="AO305" s="117" t="str">
        <f t="shared" si="84"/>
        <v/>
      </c>
      <c r="AP305" s="87"/>
    </row>
    <row r="306" spans="1:42" x14ac:dyDescent="0.2">
      <c r="A306" s="37"/>
      <c r="B306" s="37"/>
      <c r="C306" s="37"/>
      <c r="D306" s="64" t="str">
        <f>_xlfn.IFNA(VLOOKUP(A306,'Reference data SID'!$D$2:$Q$673,14,FALSE),"")</f>
        <v/>
      </c>
      <c r="E306" s="64" t="str">
        <f>_xlfn.IFNA(VLOOKUP(D306,'Reference data SID'!$C$3:$E$673,3,FALSE),"")</f>
        <v/>
      </c>
      <c r="F306" s="64" t="str">
        <f>_xlfn.IFNA(IF(E306=FALSE,D306,IF(ISBLANK(B306),VLOOKUP(C306,'Reference data SID'!$N:$P,3,FALSE),VLOOKUP(B306,'Reference data SID'!$M:$P,4,FALSE))),"")</f>
        <v/>
      </c>
      <c r="G306" s="64" t="str">
        <f t="shared" si="68"/>
        <v/>
      </c>
      <c r="H306" s="38" t="str">
        <f>_xlfn.IFNA(VLOOKUP(F306,'Reference data SID'!L:M,2,FALSE),"")</f>
        <v/>
      </c>
      <c r="I306" s="38" t="str">
        <f>_xlfn.IFNA(VLOOKUP(F306,'Reference data SID'!L:N,3,FALSE),"")</f>
        <v/>
      </c>
      <c r="J306" s="38" t="str">
        <f>_xlfn.IFNA(VLOOKUP(F306,'Reference data SID'!L:O,4,FALSE),"")</f>
        <v/>
      </c>
      <c r="K306" s="50"/>
      <c r="L306" s="50"/>
      <c r="M306" s="50"/>
      <c r="N306" s="50"/>
      <c r="O306" s="50"/>
      <c r="P306" s="50"/>
      <c r="Q306" s="50"/>
      <c r="R306" s="50"/>
      <c r="S306" s="50"/>
      <c r="T306" s="73" t="str">
        <f t="shared" ca="1" si="69"/>
        <v/>
      </c>
      <c r="U306" s="65" t="str">
        <f>IF(LEN(D306)=0,"",SUMIFS('1.(Optional) tonnage per use'!O$6:O$503,'1.(Optional) tonnage per use'!$G$6:$G$503,CONCATENATE(D306,F306),'1.(Optional) tonnage per use'!$N$6:$N$503,K306))</f>
        <v/>
      </c>
      <c r="V306" s="47" t="str">
        <f>IF(LEN(D306)=0,"",SUMIFS('1.(Optional) tonnage per use'!P$6:P$503,'1.(Optional) tonnage per use'!$G$6:$G$503,CONCATENATE(D306,F306),'1.(Optional) tonnage per use'!$N$6:$N$503,K306))</f>
        <v/>
      </c>
      <c r="W306" s="47" t="str">
        <f>IF(LEN(D306)=0,"",SUMIFS('1.(Optional) tonnage per use'!Q$6:Q$503,'1.(Optional) tonnage per use'!$G$6:$G$503,CONCATENATE(D306,F306),'1.(Optional) tonnage per use'!$N$6:$N$503,K306))</f>
        <v/>
      </c>
      <c r="X306" s="117" t="str">
        <f>_xlfn.IFNA(VLOOKUP(A306,'Reference data SID'!D:E,2,FALSE),"")</f>
        <v/>
      </c>
      <c r="Y306" s="117" t="str">
        <f t="shared" si="70"/>
        <v>not ok</v>
      </c>
      <c r="Z306" s="117" t="str">
        <f t="shared" si="71"/>
        <v>not ok</v>
      </c>
      <c r="AA306" s="117" t="str">
        <f t="shared" si="72"/>
        <v>ok</v>
      </c>
      <c r="AB306" s="117" t="str">
        <f t="shared" si="73"/>
        <v>not ok</v>
      </c>
      <c r="AC306" s="117" t="str">
        <f t="shared" si="74"/>
        <v>_EC</v>
      </c>
      <c r="AD306" s="117" t="str">
        <f t="shared" si="75"/>
        <v>_CAS</v>
      </c>
      <c r="AE306" s="117" t="str">
        <f t="shared" si="76"/>
        <v/>
      </c>
      <c r="AF306" s="117" t="str">
        <f>IF(LEN(A306)&gt;1,IF(COUNTIFS($AE$6:AE$503,LEFT(AE306,250))&gt;1,"Duplicate entry: you have two rows for the same substance and year",""),"")</f>
        <v/>
      </c>
      <c r="AG306" s="117" t="str">
        <f>IF(LEN(A306)&gt;0,IF(ISNUMBER(MATCH(A306,Annex_I_II_entries,0)),"","The Entry name is not within the dropdown list, make sure that you have not copied and pasted overwritting the cell format (with its correponding dropdown list) in column A"),"")</f>
        <v/>
      </c>
      <c r="AH306" s="117" t="str">
        <f t="shared" ca="1" si="77"/>
        <v/>
      </c>
      <c r="AI306" s="117" t="str">
        <f t="shared" ca="1" si="78"/>
        <v/>
      </c>
      <c r="AJ306" s="117" t="str">
        <f t="shared" si="79"/>
        <v/>
      </c>
      <c r="AK306" s="117" t="str">
        <f t="shared" si="80"/>
        <v/>
      </c>
      <c r="AL306" s="117" t="str">
        <f t="shared" si="81"/>
        <v/>
      </c>
      <c r="AM306" s="117" t="str">
        <f t="shared" si="82"/>
        <v/>
      </c>
      <c r="AN306" s="117" t="str">
        <f t="shared" si="83"/>
        <v/>
      </c>
      <c r="AO306" s="117" t="str">
        <f t="shared" si="84"/>
        <v/>
      </c>
      <c r="AP306" s="87"/>
    </row>
    <row r="307" spans="1:42" x14ac:dyDescent="0.2">
      <c r="A307" s="37"/>
      <c r="B307" s="37"/>
      <c r="C307" s="37"/>
      <c r="D307" s="64" t="str">
        <f>_xlfn.IFNA(VLOOKUP(A307,'Reference data SID'!$D$2:$Q$673,14,FALSE),"")</f>
        <v/>
      </c>
      <c r="E307" s="64" t="str">
        <f>_xlfn.IFNA(VLOOKUP(D307,'Reference data SID'!$C$3:$E$673,3,FALSE),"")</f>
        <v/>
      </c>
      <c r="F307" s="64" t="str">
        <f>_xlfn.IFNA(IF(E307=FALSE,D307,IF(ISBLANK(B307),VLOOKUP(C307,'Reference data SID'!$N:$P,3,FALSE),VLOOKUP(B307,'Reference data SID'!$M:$P,4,FALSE))),"")</f>
        <v/>
      </c>
      <c r="G307" s="64" t="str">
        <f t="shared" si="68"/>
        <v/>
      </c>
      <c r="H307" s="38" t="str">
        <f>_xlfn.IFNA(VLOOKUP(F307,'Reference data SID'!L:M,2,FALSE),"")</f>
        <v/>
      </c>
      <c r="I307" s="38" t="str">
        <f>_xlfn.IFNA(VLOOKUP(F307,'Reference data SID'!L:N,3,FALSE),"")</f>
        <v/>
      </c>
      <c r="J307" s="38" t="str">
        <f>_xlfn.IFNA(VLOOKUP(F307,'Reference data SID'!L:O,4,FALSE),"")</f>
        <v/>
      </c>
      <c r="K307" s="50"/>
      <c r="L307" s="50"/>
      <c r="M307" s="50"/>
      <c r="N307" s="50"/>
      <c r="O307" s="50"/>
      <c r="P307" s="50"/>
      <c r="Q307" s="50"/>
      <c r="R307" s="50"/>
      <c r="S307" s="50"/>
      <c r="T307" s="73" t="str">
        <f t="shared" ca="1" si="69"/>
        <v/>
      </c>
      <c r="U307" s="65" t="str">
        <f>IF(LEN(D307)=0,"",SUMIFS('1.(Optional) tonnage per use'!O$6:O$503,'1.(Optional) tonnage per use'!$G$6:$G$503,CONCATENATE(D307,F307),'1.(Optional) tonnage per use'!$N$6:$N$503,K307))</f>
        <v/>
      </c>
      <c r="V307" s="47" t="str">
        <f>IF(LEN(D307)=0,"",SUMIFS('1.(Optional) tonnage per use'!P$6:P$503,'1.(Optional) tonnage per use'!$G$6:$G$503,CONCATENATE(D307,F307),'1.(Optional) tonnage per use'!$N$6:$N$503,K307))</f>
        <v/>
      </c>
      <c r="W307" s="47" t="str">
        <f>IF(LEN(D307)=0,"",SUMIFS('1.(Optional) tonnage per use'!Q$6:Q$503,'1.(Optional) tonnage per use'!$G$6:$G$503,CONCATENATE(D307,F307),'1.(Optional) tonnage per use'!$N$6:$N$503,K307))</f>
        <v/>
      </c>
      <c r="X307" s="117" t="str">
        <f>_xlfn.IFNA(VLOOKUP(A307,'Reference data SID'!D:E,2,FALSE),"")</f>
        <v/>
      </c>
      <c r="Y307" s="117" t="str">
        <f t="shared" si="70"/>
        <v>not ok</v>
      </c>
      <c r="Z307" s="117" t="str">
        <f t="shared" si="71"/>
        <v>not ok</v>
      </c>
      <c r="AA307" s="117" t="str">
        <f t="shared" si="72"/>
        <v>ok</v>
      </c>
      <c r="AB307" s="117" t="str">
        <f t="shared" si="73"/>
        <v>not ok</v>
      </c>
      <c r="AC307" s="117" t="str">
        <f t="shared" si="74"/>
        <v>_EC</v>
      </c>
      <c r="AD307" s="117" t="str">
        <f t="shared" si="75"/>
        <v>_CAS</v>
      </c>
      <c r="AE307" s="117" t="str">
        <f t="shared" si="76"/>
        <v/>
      </c>
      <c r="AF307" s="117" t="str">
        <f>IF(LEN(A307)&gt;1,IF(COUNTIFS($AE$6:AE$503,LEFT(AE307,250))&gt;1,"Duplicate entry: you have two rows for the same substance and year",""),"")</f>
        <v/>
      </c>
      <c r="AG307" s="117" t="str">
        <f>IF(LEN(A307)&gt;0,IF(ISNUMBER(MATCH(A307,Annex_I_II_entries,0)),"","The Entry name is not within the dropdown list, make sure that you have not copied and pasted overwritting the cell format (with its correponding dropdown list) in column A"),"")</f>
        <v/>
      </c>
      <c r="AH307" s="117" t="str">
        <f t="shared" ca="1" si="77"/>
        <v/>
      </c>
      <c r="AI307" s="117" t="str">
        <f t="shared" ca="1" si="78"/>
        <v/>
      </c>
      <c r="AJ307" s="117" t="str">
        <f t="shared" si="79"/>
        <v/>
      </c>
      <c r="AK307" s="117" t="str">
        <f t="shared" si="80"/>
        <v/>
      </c>
      <c r="AL307" s="117" t="str">
        <f t="shared" si="81"/>
        <v/>
      </c>
      <c r="AM307" s="117" t="str">
        <f t="shared" si="82"/>
        <v/>
      </c>
      <c r="AN307" s="117" t="str">
        <f t="shared" si="83"/>
        <v/>
      </c>
      <c r="AO307" s="117" t="str">
        <f t="shared" si="84"/>
        <v/>
      </c>
      <c r="AP307" s="87"/>
    </row>
    <row r="308" spans="1:42" x14ac:dyDescent="0.2">
      <c r="A308" s="37"/>
      <c r="B308" s="37"/>
      <c r="C308" s="37"/>
      <c r="D308" s="64" t="str">
        <f>_xlfn.IFNA(VLOOKUP(A308,'Reference data SID'!$D$2:$Q$673,14,FALSE),"")</f>
        <v/>
      </c>
      <c r="E308" s="64" t="str">
        <f>_xlfn.IFNA(VLOOKUP(D308,'Reference data SID'!$C$3:$E$673,3,FALSE),"")</f>
        <v/>
      </c>
      <c r="F308" s="64" t="str">
        <f>_xlfn.IFNA(IF(E308=FALSE,D308,IF(ISBLANK(B308),VLOOKUP(C308,'Reference data SID'!$N:$P,3,FALSE),VLOOKUP(B308,'Reference data SID'!$M:$P,4,FALSE))),"")</f>
        <v/>
      </c>
      <c r="G308" s="64" t="str">
        <f t="shared" si="68"/>
        <v/>
      </c>
      <c r="H308" s="38" t="str">
        <f>_xlfn.IFNA(VLOOKUP(F308,'Reference data SID'!L:M,2,FALSE),"")</f>
        <v/>
      </c>
      <c r="I308" s="38" t="str">
        <f>_xlfn.IFNA(VLOOKUP(F308,'Reference data SID'!L:N,3,FALSE),"")</f>
        <v/>
      </c>
      <c r="J308" s="38" t="str">
        <f>_xlfn.IFNA(VLOOKUP(F308,'Reference data SID'!L:O,4,FALSE),"")</f>
        <v/>
      </c>
      <c r="K308" s="50"/>
      <c r="L308" s="50"/>
      <c r="M308" s="50"/>
      <c r="N308" s="50"/>
      <c r="O308" s="50"/>
      <c r="P308" s="50"/>
      <c r="Q308" s="50"/>
      <c r="R308" s="50"/>
      <c r="S308" s="50"/>
      <c r="T308" s="73" t="str">
        <f t="shared" ca="1" si="69"/>
        <v/>
      </c>
      <c r="U308" s="65" t="str">
        <f>IF(LEN(D308)=0,"",SUMIFS('1.(Optional) tonnage per use'!O$6:O$503,'1.(Optional) tonnage per use'!$G$6:$G$503,CONCATENATE(D308,F308),'1.(Optional) tonnage per use'!$N$6:$N$503,K308))</f>
        <v/>
      </c>
      <c r="V308" s="47" t="str">
        <f>IF(LEN(D308)=0,"",SUMIFS('1.(Optional) tonnage per use'!P$6:P$503,'1.(Optional) tonnage per use'!$G$6:$G$503,CONCATENATE(D308,F308),'1.(Optional) tonnage per use'!$N$6:$N$503,K308))</f>
        <v/>
      </c>
      <c r="W308" s="47" t="str">
        <f>IF(LEN(D308)=0,"",SUMIFS('1.(Optional) tonnage per use'!Q$6:Q$503,'1.(Optional) tonnage per use'!$G$6:$G$503,CONCATENATE(D308,F308),'1.(Optional) tonnage per use'!$N$6:$N$503,K308))</f>
        <v/>
      </c>
      <c r="X308" s="117" t="str">
        <f>_xlfn.IFNA(VLOOKUP(A308,'Reference data SID'!D:E,2,FALSE),"")</f>
        <v/>
      </c>
      <c r="Y308" s="117" t="str">
        <f t="shared" si="70"/>
        <v>not ok</v>
      </c>
      <c r="Z308" s="117" t="str">
        <f t="shared" si="71"/>
        <v>not ok</v>
      </c>
      <c r="AA308" s="117" t="str">
        <f t="shared" si="72"/>
        <v>ok</v>
      </c>
      <c r="AB308" s="117" t="str">
        <f t="shared" si="73"/>
        <v>not ok</v>
      </c>
      <c r="AC308" s="117" t="str">
        <f t="shared" si="74"/>
        <v>_EC</v>
      </c>
      <c r="AD308" s="117" t="str">
        <f t="shared" si="75"/>
        <v>_CAS</v>
      </c>
      <c r="AE308" s="117" t="str">
        <f t="shared" si="76"/>
        <v/>
      </c>
      <c r="AF308" s="117" t="str">
        <f>IF(LEN(A308)&gt;1,IF(COUNTIFS($AE$6:AE$503,LEFT(AE308,250))&gt;1,"Duplicate entry: you have two rows for the same substance and year",""),"")</f>
        <v/>
      </c>
      <c r="AG308" s="117" t="str">
        <f>IF(LEN(A308)&gt;0,IF(ISNUMBER(MATCH(A308,Annex_I_II_entries,0)),"","The Entry name is not within the dropdown list, make sure that you have not copied and pasted overwritting the cell format (with its correponding dropdown list) in column A"),"")</f>
        <v/>
      </c>
      <c r="AH308" s="117" t="str">
        <f t="shared" ca="1" si="77"/>
        <v/>
      </c>
      <c r="AI308" s="117" t="str">
        <f t="shared" ca="1" si="78"/>
        <v/>
      </c>
      <c r="AJ308" s="117" t="str">
        <f t="shared" si="79"/>
        <v/>
      </c>
      <c r="AK308" s="117" t="str">
        <f t="shared" si="80"/>
        <v/>
      </c>
      <c r="AL308" s="117" t="str">
        <f t="shared" si="81"/>
        <v/>
      </c>
      <c r="AM308" s="117" t="str">
        <f t="shared" si="82"/>
        <v/>
      </c>
      <c r="AN308" s="117" t="str">
        <f t="shared" si="83"/>
        <v/>
      </c>
      <c r="AO308" s="117" t="str">
        <f t="shared" si="84"/>
        <v/>
      </c>
      <c r="AP308" s="87"/>
    </row>
    <row r="309" spans="1:42" x14ac:dyDescent="0.2">
      <c r="A309" s="37"/>
      <c r="B309" s="37"/>
      <c r="C309" s="37"/>
      <c r="D309" s="64" t="str">
        <f>_xlfn.IFNA(VLOOKUP(A309,'Reference data SID'!$D$2:$Q$673,14,FALSE),"")</f>
        <v/>
      </c>
      <c r="E309" s="64" t="str">
        <f>_xlfn.IFNA(VLOOKUP(D309,'Reference data SID'!$C$3:$E$673,3,FALSE),"")</f>
        <v/>
      </c>
      <c r="F309" s="64" t="str">
        <f>_xlfn.IFNA(IF(E309=FALSE,D309,IF(ISBLANK(B309),VLOOKUP(C309,'Reference data SID'!$N:$P,3,FALSE),VLOOKUP(B309,'Reference data SID'!$M:$P,4,FALSE))),"")</f>
        <v/>
      </c>
      <c r="G309" s="64" t="str">
        <f t="shared" si="68"/>
        <v/>
      </c>
      <c r="H309" s="38" t="str">
        <f>_xlfn.IFNA(VLOOKUP(F309,'Reference data SID'!L:M,2,FALSE),"")</f>
        <v/>
      </c>
      <c r="I309" s="38" t="str">
        <f>_xlfn.IFNA(VLOOKUP(F309,'Reference data SID'!L:N,3,FALSE),"")</f>
        <v/>
      </c>
      <c r="J309" s="38" t="str">
        <f>_xlfn.IFNA(VLOOKUP(F309,'Reference data SID'!L:O,4,FALSE),"")</f>
        <v/>
      </c>
      <c r="K309" s="50"/>
      <c r="L309" s="50"/>
      <c r="M309" s="50"/>
      <c r="N309" s="50"/>
      <c r="O309" s="50"/>
      <c r="P309" s="50"/>
      <c r="Q309" s="50"/>
      <c r="R309" s="50"/>
      <c r="S309" s="50"/>
      <c r="T309" s="73" t="str">
        <f t="shared" ca="1" si="69"/>
        <v/>
      </c>
      <c r="U309" s="65" t="str">
        <f>IF(LEN(D309)=0,"",SUMIFS('1.(Optional) tonnage per use'!O$6:O$503,'1.(Optional) tonnage per use'!$G$6:$G$503,CONCATENATE(D309,F309),'1.(Optional) tonnage per use'!$N$6:$N$503,K309))</f>
        <v/>
      </c>
      <c r="V309" s="47" t="str">
        <f>IF(LEN(D309)=0,"",SUMIFS('1.(Optional) tonnage per use'!P$6:P$503,'1.(Optional) tonnage per use'!$G$6:$G$503,CONCATENATE(D309,F309),'1.(Optional) tonnage per use'!$N$6:$N$503,K309))</f>
        <v/>
      </c>
      <c r="W309" s="47" t="str">
        <f>IF(LEN(D309)=0,"",SUMIFS('1.(Optional) tonnage per use'!Q$6:Q$503,'1.(Optional) tonnage per use'!$G$6:$G$503,CONCATENATE(D309,F309),'1.(Optional) tonnage per use'!$N$6:$N$503,K309))</f>
        <v/>
      </c>
      <c r="X309" s="117" t="str">
        <f>_xlfn.IFNA(VLOOKUP(A309,'Reference data SID'!D:E,2,FALSE),"")</f>
        <v/>
      </c>
      <c r="Y309" s="117" t="str">
        <f t="shared" si="70"/>
        <v>not ok</v>
      </c>
      <c r="Z309" s="117" t="str">
        <f t="shared" si="71"/>
        <v>not ok</v>
      </c>
      <c r="AA309" s="117" t="str">
        <f t="shared" si="72"/>
        <v>ok</v>
      </c>
      <c r="AB309" s="117" t="str">
        <f t="shared" si="73"/>
        <v>not ok</v>
      </c>
      <c r="AC309" s="117" t="str">
        <f t="shared" si="74"/>
        <v>_EC</v>
      </c>
      <c r="AD309" s="117" t="str">
        <f t="shared" si="75"/>
        <v>_CAS</v>
      </c>
      <c r="AE309" s="117" t="str">
        <f t="shared" si="76"/>
        <v/>
      </c>
      <c r="AF309" s="117" t="str">
        <f>IF(LEN(A309)&gt;1,IF(COUNTIFS($AE$6:AE$503,LEFT(AE309,250))&gt;1,"Duplicate entry: you have two rows for the same substance and year",""),"")</f>
        <v/>
      </c>
      <c r="AG309" s="117" t="str">
        <f>IF(LEN(A309)&gt;0,IF(ISNUMBER(MATCH(A309,Annex_I_II_entries,0)),"","The Entry name is not within the dropdown list, make sure that you have not copied and pasted overwritting the cell format (with its correponding dropdown list) in column A"),"")</f>
        <v/>
      </c>
      <c r="AH309" s="117" t="str">
        <f t="shared" ca="1" si="77"/>
        <v/>
      </c>
      <c r="AI309" s="117" t="str">
        <f t="shared" ca="1" si="78"/>
        <v/>
      </c>
      <c r="AJ309" s="117" t="str">
        <f t="shared" si="79"/>
        <v/>
      </c>
      <c r="AK309" s="117" t="str">
        <f t="shared" si="80"/>
        <v/>
      </c>
      <c r="AL309" s="117" t="str">
        <f t="shared" si="81"/>
        <v/>
      </c>
      <c r="AM309" s="117" t="str">
        <f t="shared" si="82"/>
        <v/>
      </c>
      <c r="AN309" s="117" t="str">
        <f t="shared" si="83"/>
        <v/>
      </c>
      <c r="AO309" s="117" t="str">
        <f t="shared" si="84"/>
        <v/>
      </c>
      <c r="AP309" s="87"/>
    </row>
    <row r="310" spans="1:42" x14ac:dyDescent="0.2">
      <c r="A310" s="37"/>
      <c r="B310" s="37"/>
      <c r="C310" s="37"/>
      <c r="D310" s="64" t="str">
        <f>_xlfn.IFNA(VLOOKUP(A310,'Reference data SID'!$D$2:$Q$673,14,FALSE),"")</f>
        <v/>
      </c>
      <c r="E310" s="64" t="str">
        <f>_xlfn.IFNA(VLOOKUP(D310,'Reference data SID'!$C$3:$E$673,3,FALSE),"")</f>
        <v/>
      </c>
      <c r="F310" s="64" t="str">
        <f>_xlfn.IFNA(IF(E310=FALSE,D310,IF(ISBLANK(B310),VLOOKUP(C310,'Reference data SID'!$N:$P,3,FALSE),VLOOKUP(B310,'Reference data SID'!$M:$P,4,FALSE))),"")</f>
        <v/>
      </c>
      <c r="G310" s="64" t="str">
        <f t="shared" si="68"/>
        <v/>
      </c>
      <c r="H310" s="38" t="str">
        <f>_xlfn.IFNA(VLOOKUP(F310,'Reference data SID'!L:M,2,FALSE),"")</f>
        <v/>
      </c>
      <c r="I310" s="38" t="str">
        <f>_xlfn.IFNA(VLOOKUP(F310,'Reference data SID'!L:N,3,FALSE),"")</f>
        <v/>
      </c>
      <c r="J310" s="38" t="str">
        <f>_xlfn.IFNA(VLOOKUP(F310,'Reference data SID'!L:O,4,FALSE),"")</f>
        <v/>
      </c>
      <c r="K310" s="50"/>
      <c r="L310" s="50"/>
      <c r="M310" s="50"/>
      <c r="N310" s="50"/>
      <c r="O310" s="50"/>
      <c r="P310" s="50"/>
      <c r="Q310" s="50"/>
      <c r="R310" s="50"/>
      <c r="S310" s="50"/>
      <c r="T310" s="73" t="str">
        <f t="shared" ca="1" si="69"/>
        <v/>
      </c>
      <c r="U310" s="65" t="str">
        <f>IF(LEN(D310)=0,"",SUMIFS('1.(Optional) tonnage per use'!O$6:O$503,'1.(Optional) tonnage per use'!$G$6:$G$503,CONCATENATE(D310,F310),'1.(Optional) tonnage per use'!$N$6:$N$503,K310))</f>
        <v/>
      </c>
      <c r="V310" s="47" t="str">
        <f>IF(LEN(D310)=0,"",SUMIFS('1.(Optional) tonnage per use'!P$6:P$503,'1.(Optional) tonnage per use'!$G$6:$G$503,CONCATENATE(D310,F310),'1.(Optional) tonnage per use'!$N$6:$N$503,K310))</f>
        <v/>
      </c>
      <c r="W310" s="47" t="str">
        <f>IF(LEN(D310)=0,"",SUMIFS('1.(Optional) tonnage per use'!Q$6:Q$503,'1.(Optional) tonnage per use'!$G$6:$G$503,CONCATENATE(D310,F310),'1.(Optional) tonnage per use'!$N$6:$N$503,K310))</f>
        <v/>
      </c>
      <c r="X310" s="117" t="str">
        <f>_xlfn.IFNA(VLOOKUP(A310,'Reference data SID'!D:E,2,FALSE),"")</f>
        <v/>
      </c>
      <c r="Y310" s="117" t="str">
        <f t="shared" si="70"/>
        <v>not ok</v>
      </c>
      <c r="Z310" s="117" t="str">
        <f t="shared" si="71"/>
        <v>not ok</v>
      </c>
      <c r="AA310" s="117" t="str">
        <f t="shared" si="72"/>
        <v>ok</v>
      </c>
      <c r="AB310" s="117" t="str">
        <f t="shared" si="73"/>
        <v>not ok</v>
      </c>
      <c r="AC310" s="117" t="str">
        <f t="shared" si="74"/>
        <v>_EC</v>
      </c>
      <c r="AD310" s="117" t="str">
        <f t="shared" si="75"/>
        <v>_CAS</v>
      </c>
      <c r="AE310" s="117" t="str">
        <f t="shared" si="76"/>
        <v/>
      </c>
      <c r="AF310" s="117" t="str">
        <f>IF(LEN(A310)&gt;1,IF(COUNTIFS($AE$6:AE$503,LEFT(AE310,250))&gt;1,"Duplicate entry: you have two rows for the same substance and year",""),"")</f>
        <v/>
      </c>
      <c r="AG310" s="117" t="str">
        <f>IF(LEN(A310)&gt;0,IF(ISNUMBER(MATCH(A310,Annex_I_II_entries,0)),"","The Entry name is not within the dropdown list, make sure that you have not copied and pasted overwritting the cell format (with its correponding dropdown list) in column A"),"")</f>
        <v/>
      </c>
      <c r="AH310" s="117" t="str">
        <f t="shared" ca="1" si="77"/>
        <v/>
      </c>
      <c r="AI310" s="117" t="str">
        <f t="shared" ca="1" si="78"/>
        <v/>
      </c>
      <c r="AJ310" s="117" t="str">
        <f t="shared" si="79"/>
        <v/>
      </c>
      <c r="AK310" s="117" t="str">
        <f t="shared" si="80"/>
        <v/>
      </c>
      <c r="AL310" s="117" t="str">
        <f t="shared" si="81"/>
        <v/>
      </c>
      <c r="AM310" s="117" t="str">
        <f t="shared" si="82"/>
        <v/>
      </c>
      <c r="AN310" s="117" t="str">
        <f t="shared" si="83"/>
        <v/>
      </c>
      <c r="AO310" s="117" t="str">
        <f t="shared" si="84"/>
        <v/>
      </c>
      <c r="AP310" s="87"/>
    </row>
    <row r="311" spans="1:42" x14ac:dyDescent="0.2">
      <c r="A311" s="37"/>
      <c r="B311" s="37"/>
      <c r="C311" s="37"/>
      <c r="D311" s="64" t="str">
        <f>_xlfn.IFNA(VLOOKUP(A311,'Reference data SID'!$D$2:$Q$673,14,FALSE),"")</f>
        <v/>
      </c>
      <c r="E311" s="64" t="str">
        <f>_xlfn.IFNA(VLOOKUP(D311,'Reference data SID'!$C$3:$E$673,3,FALSE),"")</f>
        <v/>
      </c>
      <c r="F311" s="64" t="str">
        <f>_xlfn.IFNA(IF(E311=FALSE,D311,IF(ISBLANK(B311),VLOOKUP(C311,'Reference data SID'!$N:$P,3,FALSE),VLOOKUP(B311,'Reference data SID'!$M:$P,4,FALSE))),"")</f>
        <v/>
      </c>
      <c r="G311" s="64" t="str">
        <f t="shared" si="68"/>
        <v/>
      </c>
      <c r="H311" s="38" t="str">
        <f>_xlfn.IFNA(VLOOKUP(F311,'Reference data SID'!L:M,2,FALSE),"")</f>
        <v/>
      </c>
      <c r="I311" s="38" t="str">
        <f>_xlfn.IFNA(VLOOKUP(F311,'Reference data SID'!L:N,3,FALSE),"")</f>
        <v/>
      </c>
      <c r="J311" s="38" t="str">
        <f>_xlfn.IFNA(VLOOKUP(F311,'Reference data SID'!L:O,4,FALSE),"")</f>
        <v/>
      </c>
      <c r="K311" s="50"/>
      <c r="L311" s="50"/>
      <c r="M311" s="50"/>
      <c r="N311" s="50"/>
      <c r="O311" s="50"/>
      <c r="P311" s="50"/>
      <c r="Q311" s="50"/>
      <c r="R311" s="50"/>
      <c r="S311" s="50"/>
      <c r="T311" s="73" t="str">
        <f t="shared" ca="1" si="69"/>
        <v/>
      </c>
      <c r="U311" s="65" t="str">
        <f>IF(LEN(D311)=0,"",SUMIFS('1.(Optional) tonnage per use'!O$6:O$503,'1.(Optional) tonnage per use'!$G$6:$G$503,CONCATENATE(D311,F311),'1.(Optional) tonnage per use'!$N$6:$N$503,K311))</f>
        <v/>
      </c>
      <c r="V311" s="47" t="str">
        <f>IF(LEN(D311)=0,"",SUMIFS('1.(Optional) tonnage per use'!P$6:P$503,'1.(Optional) tonnage per use'!$G$6:$G$503,CONCATENATE(D311,F311),'1.(Optional) tonnage per use'!$N$6:$N$503,K311))</f>
        <v/>
      </c>
      <c r="W311" s="47" t="str">
        <f>IF(LEN(D311)=0,"",SUMIFS('1.(Optional) tonnage per use'!Q$6:Q$503,'1.(Optional) tonnage per use'!$G$6:$G$503,CONCATENATE(D311,F311),'1.(Optional) tonnage per use'!$N$6:$N$503,K311))</f>
        <v/>
      </c>
      <c r="X311" s="117" t="str">
        <f>_xlfn.IFNA(VLOOKUP(A311,'Reference data SID'!D:E,2,FALSE),"")</f>
        <v/>
      </c>
      <c r="Y311" s="117" t="str">
        <f t="shared" si="70"/>
        <v>not ok</v>
      </c>
      <c r="Z311" s="117" t="str">
        <f t="shared" si="71"/>
        <v>not ok</v>
      </c>
      <c r="AA311" s="117" t="str">
        <f t="shared" si="72"/>
        <v>ok</v>
      </c>
      <c r="AB311" s="117" t="str">
        <f t="shared" si="73"/>
        <v>not ok</v>
      </c>
      <c r="AC311" s="117" t="str">
        <f t="shared" si="74"/>
        <v>_EC</v>
      </c>
      <c r="AD311" s="117" t="str">
        <f t="shared" si="75"/>
        <v>_CAS</v>
      </c>
      <c r="AE311" s="117" t="str">
        <f t="shared" si="76"/>
        <v/>
      </c>
      <c r="AF311" s="117" t="str">
        <f>IF(LEN(A311)&gt;1,IF(COUNTIFS($AE$6:AE$503,LEFT(AE311,250))&gt;1,"Duplicate entry: you have two rows for the same substance and year",""),"")</f>
        <v/>
      </c>
      <c r="AG311" s="117" t="str">
        <f>IF(LEN(A311)&gt;0,IF(ISNUMBER(MATCH(A311,Annex_I_II_entries,0)),"","The Entry name is not within the dropdown list, make sure that you have not copied and pasted overwritting the cell format (with its correponding dropdown list) in column A"),"")</f>
        <v/>
      </c>
      <c r="AH311" s="117" t="str">
        <f t="shared" ca="1" si="77"/>
        <v/>
      </c>
      <c r="AI311" s="117" t="str">
        <f t="shared" ca="1" si="78"/>
        <v/>
      </c>
      <c r="AJ311" s="117" t="str">
        <f t="shared" si="79"/>
        <v/>
      </c>
      <c r="AK311" s="117" t="str">
        <f t="shared" si="80"/>
        <v/>
      </c>
      <c r="AL311" s="117" t="str">
        <f t="shared" si="81"/>
        <v/>
      </c>
      <c r="AM311" s="117" t="str">
        <f t="shared" si="82"/>
        <v/>
      </c>
      <c r="AN311" s="117" t="str">
        <f t="shared" si="83"/>
        <v/>
      </c>
      <c r="AO311" s="117" t="str">
        <f t="shared" si="84"/>
        <v/>
      </c>
      <c r="AP311" s="87"/>
    </row>
    <row r="312" spans="1:42" x14ac:dyDescent="0.2">
      <c r="A312" s="37"/>
      <c r="B312" s="37"/>
      <c r="C312" s="37"/>
      <c r="D312" s="64" t="str">
        <f>_xlfn.IFNA(VLOOKUP(A312,'Reference data SID'!$D$2:$Q$673,14,FALSE),"")</f>
        <v/>
      </c>
      <c r="E312" s="64" t="str">
        <f>_xlfn.IFNA(VLOOKUP(D312,'Reference data SID'!$C$3:$E$673,3,FALSE),"")</f>
        <v/>
      </c>
      <c r="F312" s="64" t="str">
        <f>_xlfn.IFNA(IF(E312=FALSE,D312,IF(ISBLANK(B312),VLOOKUP(C312,'Reference data SID'!$N:$P,3,FALSE),VLOOKUP(B312,'Reference data SID'!$M:$P,4,FALSE))),"")</f>
        <v/>
      </c>
      <c r="G312" s="64" t="str">
        <f t="shared" si="68"/>
        <v/>
      </c>
      <c r="H312" s="38" t="str">
        <f>_xlfn.IFNA(VLOOKUP(F312,'Reference data SID'!L:M,2,FALSE),"")</f>
        <v/>
      </c>
      <c r="I312" s="38" t="str">
        <f>_xlfn.IFNA(VLOOKUP(F312,'Reference data SID'!L:N,3,FALSE),"")</f>
        <v/>
      </c>
      <c r="J312" s="38" t="str">
        <f>_xlfn.IFNA(VLOOKUP(F312,'Reference data SID'!L:O,4,FALSE),"")</f>
        <v/>
      </c>
      <c r="K312" s="50"/>
      <c r="L312" s="50"/>
      <c r="M312" s="50"/>
      <c r="N312" s="50"/>
      <c r="O312" s="50"/>
      <c r="P312" s="50"/>
      <c r="Q312" s="50"/>
      <c r="R312" s="50"/>
      <c r="S312" s="50"/>
      <c r="T312" s="73" t="str">
        <f t="shared" ca="1" si="69"/>
        <v/>
      </c>
      <c r="U312" s="65" t="str">
        <f>IF(LEN(D312)=0,"",SUMIFS('1.(Optional) tonnage per use'!O$6:O$503,'1.(Optional) tonnage per use'!$G$6:$G$503,CONCATENATE(D312,F312),'1.(Optional) tonnage per use'!$N$6:$N$503,K312))</f>
        <v/>
      </c>
      <c r="V312" s="47" t="str">
        <f>IF(LEN(D312)=0,"",SUMIFS('1.(Optional) tonnage per use'!P$6:P$503,'1.(Optional) tonnage per use'!$G$6:$G$503,CONCATENATE(D312,F312),'1.(Optional) tonnage per use'!$N$6:$N$503,K312))</f>
        <v/>
      </c>
      <c r="W312" s="47" t="str">
        <f>IF(LEN(D312)=0,"",SUMIFS('1.(Optional) tonnage per use'!Q$6:Q$503,'1.(Optional) tonnage per use'!$G$6:$G$503,CONCATENATE(D312,F312),'1.(Optional) tonnage per use'!$N$6:$N$503,K312))</f>
        <v/>
      </c>
      <c r="X312" s="117" t="str">
        <f>_xlfn.IFNA(VLOOKUP(A312,'Reference data SID'!D:E,2,FALSE),"")</f>
        <v/>
      </c>
      <c r="Y312" s="117" t="str">
        <f t="shared" si="70"/>
        <v>not ok</v>
      </c>
      <c r="Z312" s="117" t="str">
        <f t="shared" si="71"/>
        <v>not ok</v>
      </c>
      <c r="AA312" s="117" t="str">
        <f t="shared" si="72"/>
        <v>ok</v>
      </c>
      <c r="AB312" s="117" t="str">
        <f t="shared" si="73"/>
        <v>not ok</v>
      </c>
      <c r="AC312" s="117" t="str">
        <f t="shared" si="74"/>
        <v>_EC</v>
      </c>
      <c r="AD312" s="117" t="str">
        <f t="shared" si="75"/>
        <v>_CAS</v>
      </c>
      <c r="AE312" s="117" t="str">
        <f t="shared" si="76"/>
        <v/>
      </c>
      <c r="AF312" s="117" t="str">
        <f>IF(LEN(A312)&gt;1,IF(COUNTIFS($AE$6:AE$503,LEFT(AE312,250))&gt;1,"Duplicate entry: you have two rows for the same substance and year",""),"")</f>
        <v/>
      </c>
      <c r="AG312" s="117" t="str">
        <f>IF(LEN(A312)&gt;0,IF(ISNUMBER(MATCH(A312,Annex_I_II_entries,0)),"","The Entry name is not within the dropdown list, make sure that you have not copied and pasted overwritting the cell format (with its correponding dropdown list) in column A"),"")</f>
        <v/>
      </c>
      <c r="AH312" s="117" t="str">
        <f t="shared" ca="1" si="77"/>
        <v/>
      </c>
      <c r="AI312" s="117" t="str">
        <f t="shared" ca="1" si="78"/>
        <v/>
      </c>
      <c r="AJ312" s="117" t="str">
        <f t="shared" si="79"/>
        <v/>
      </c>
      <c r="AK312" s="117" t="str">
        <f t="shared" si="80"/>
        <v/>
      </c>
      <c r="AL312" s="117" t="str">
        <f t="shared" si="81"/>
        <v/>
      </c>
      <c r="AM312" s="117" t="str">
        <f t="shared" si="82"/>
        <v/>
      </c>
      <c r="AN312" s="117" t="str">
        <f t="shared" si="83"/>
        <v/>
      </c>
      <c r="AO312" s="117" t="str">
        <f t="shared" si="84"/>
        <v/>
      </c>
      <c r="AP312" s="87"/>
    </row>
    <row r="313" spans="1:42" x14ac:dyDescent="0.2">
      <c r="A313" s="37"/>
      <c r="B313" s="37"/>
      <c r="C313" s="37"/>
      <c r="D313" s="64" t="str">
        <f>_xlfn.IFNA(VLOOKUP(A313,'Reference data SID'!$D$2:$Q$673,14,FALSE),"")</f>
        <v/>
      </c>
      <c r="E313" s="64" t="str">
        <f>_xlfn.IFNA(VLOOKUP(D313,'Reference data SID'!$C$3:$E$673,3,FALSE),"")</f>
        <v/>
      </c>
      <c r="F313" s="64" t="str">
        <f>_xlfn.IFNA(IF(E313=FALSE,D313,IF(ISBLANK(B313),VLOOKUP(C313,'Reference data SID'!$N:$P,3,FALSE),VLOOKUP(B313,'Reference data SID'!$M:$P,4,FALSE))),"")</f>
        <v/>
      </c>
      <c r="G313" s="64" t="str">
        <f t="shared" si="68"/>
        <v/>
      </c>
      <c r="H313" s="38" t="str">
        <f>_xlfn.IFNA(VLOOKUP(F313,'Reference data SID'!L:M,2,FALSE),"")</f>
        <v/>
      </c>
      <c r="I313" s="38" t="str">
        <f>_xlfn.IFNA(VLOOKUP(F313,'Reference data SID'!L:N,3,FALSE),"")</f>
        <v/>
      </c>
      <c r="J313" s="38" t="str">
        <f>_xlfn.IFNA(VLOOKUP(F313,'Reference data SID'!L:O,4,FALSE),"")</f>
        <v/>
      </c>
      <c r="K313" s="50"/>
      <c r="L313" s="50"/>
      <c r="M313" s="50"/>
      <c r="N313" s="50"/>
      <c r="O313" s="50"/>
      <c r="P313" s="50"/>
      <c r="Q313" s="50"/>
      <c r="R313" s="50"/>
      <c r="S313" s="50"/>
      <c r="T313" s="73" t="str">
        <f t="shared" ca="1" si="69"/>
        <v/>
      </c>
      <c r="U313" s="65" t="str">
        <f>IF(LEN(D313)=0,"",SUMIFS('1.(Optional) tonnage per use'!O$6:O$503,'1.(Optional) tonnage per use'!$G$6:$G$503,CONCATENATE(D313,F313),'1.(Optional) tonnage per use'!$N$6:$N$503,K313))</f>
        <v/>
      </c>
      <c r="V313" s="47" t="str">
        <f>IF(LEN(D313)=0,"",SUMIFS('1.(Optional) tonnage per use'!P$6:P$503,'1.(Optional) tonnage per use'!$G$6:$G$503,CONCATENATE(D313,F313),'1.(Optional) tonnage per use'!$N$6:$N$503,K313))</f>
        <v/>
      </c>
      <c r="W313" s="47" t="str">
        <f>IF(LEN(D313)=0,"",SUMIFS('1.(Optional) tonnage per use'!Q$6:Q$503,'1.(Optional) tonnage per use'!$G$6:$G$503,CONCATENATE(D313,F313),'1.(Optional) tonnage per use'!$N$6:$N$503,K313))</f>
        <v/>
      </c>
      <c r="X313" s="117" t="str">
        <f>_xlfn.IFNA(VLOOKUP(A313,'Reference data SID'!D:E,2,FALSE),"")</f>
        <v/>
      </c>
      <c r="Y313" s="117" t="str">
        <f t="shared" si="70"/>
        <v>not ok</v>
      </c>
      <c r="Z313" s="117" t="str">
        <f t="shared" si="71"/>
        <v>not ok</v>
      </c>
      <c r="AA313" s="117" t="str">
        <f t="shared" si="72"/>
        <v>ok</v>
      </c>
      <c r="AB313" s="117" t="str">
        <f t="shared" si="73"/>
        <v>not ok</v>
      </c>
      <c r="AC313" s="117" t="str">
        <f t="shared" si="74"/>
        <v>_EC</v>
      </c>
      <c r="AD313" s="117" t="str">
        <f t="shared" si="75"/>
        <v>_CAS</v>
      </c>
      <c r="AE313" s="117" t="str">
        <f t="shared" si="76"/>
        <v/>
      </c>
      <c r="AF313" s="117" t="str">
        <f>IF(LEN(A313)&gt;1,IF(COUNTIFS($AE$6:AE$503,LEFT(AE313,250))&gt;1,"Duplicate entry: you have two rows for the same substance and year",""),"")</f>
        <v/>
      </c>
      <c r="AG313" s="117" t="str">
        <f>IF(LEN(A313)&gt;0,IF(ISNUMBER(MATCH(A313,Annex_I_II_entries,0)),"","The Entry name is not within the dropdown list, make sure that you have not copied and pasted overwritting the cell format (with its correponding dropdown list) in column A"),"")</f>
        <v/>
      </c>
      <c r="AH313" s="117" t="str">
        <f t="shared" ca="1" si="77"/>
        <v/>
      </c>
      <c r="AI313" s="117" t="str">
        <f t="shared" ca="1" si="78"/>
        <v/>
      </c>
      <c r="AJ313" s="117" t="str">
        <f t="shared" si="79"/>
        <v/>
      </c>
      <c r="AK313" s="117" t="str">
        <f t="shared" si="80"/>
        <v/>
      </c>
      <c r="AL313" s="117" t="str">
        <f t="shared" si="81"/>
        <v/>
      </c>
      <c r="AM313" s="117" t="str">
        <f t="shared" si="82"/>
        <v/>
      </c>
      <c r="AN313" s="117" t="str">
        <f t="shared" si="83"/>
        <v/>
      </c>
      <c r="AO313" s="117" t="str">
        <f t="shared" si="84"/>
        <v/>
      </c>
      <c r="AP313" s="87"/>
    </row>
    <row r="314" spans="1:42" x14ac:dyDescent="0.2">
      <c r="A314" s="37"/>
      <c r="B314" s="37"/>
      <c r="C314" s="37"/>
      <c r="D314" s="64" t="str">
        <f>_xlfn.IFNA(VLOOKUP(A314,'Reference data SID'!$D$2:$Q$673,14,FALSE),"")</f>
        <v/>
      </c>
      <c r="E314" s="64" t="str">
        <f>_xlfn.IFNA(VLOOKUP(D314,'Reference data SID'!$C$3:$E$673,3,FALSE),"")</f>
        <v/>
      </c>
      <c r="F314" s="64" t="str">
        <f>_xlfn.IFNA(IF(E314=FALSE,D314,IF(ISBLANK(B314),VLOOKUP(C314,'Reference data SID'!$N:$P,3,FALSE),VLOOKUP(B314,'Reference data SID'!$M:$P,4,FALSE))),"")</f>
        <v/>
      </c>
      <c r="G314" s="64" t="str">
        <f t="shared" si="68"/>
        <v/>
      </c>
      <c r="H314" s="38" t="str">
        <f>_xlfn.IFNA(VLOOKUP(F314,'Reference data SID'!L:M,2,FALSE),"")</f>
        <v/>
      </c>
      <c r="I314" s="38" t="str">
        <f>_xlfn.IFNA(VLOOKUP(F314,'Reference data SID'!L:N,3,FALSE),"")</f>
        <v/>
      </c>
      <c r="J314" s="38" t="str">
        <f>_xlfn.IFNA(VLOOKUP(F314,'Reference data SID'!L:O,4,FALSE),"")</f>
        <v/>
      </c>
      <c r="K314" s="50"/>
      <c r="L314" s="50"/>
      <c r="M314" s="50"/>
      <c r="N314" s="50"/>
      <c r="O314" s="50"/>
      <c r="P314" s="50"/>
      <c r="Q314" s="50"/>
      <c r="R314" s="50"/>
      <c r="S314" s="50"/>
      <c r="T314" s="73" t="str">
        <f t="shared" ca="1" si="69"/>
        <v/>
      </c>
      <c r="U314" s="65" t="str">
        <f>IF(LEN(D314)=0,"",SUMIFS('1.(Optional) tonnage per use'!O$6:O$503,'1.(Optional) tonnage per use'!$G$6:$G$503,CONCATENATE(D314,F314),'1.(Optional) tonnage per use'!$N$6:$N$503,K314))</f>
        <v/>
      </c>
      <c r="V314" s="47" t="str">
        <f>IF(LEN(D314)=0,"",SUMIFS('1.(Optional) tonnage per use'!P$6:P$503,'1.(Optional) tonnage per use'!$G$6:$G$503,CONCATENATE(D314,F314),'1.(Optional) tonnage per use'!$N$6:$N$503,K314))</f>
        <v/>
      </c>
      <c r="W314" s="47" t="str">
        <f>IF(LEN(D314)=0,"",SUMIFS('1.(Optional) tonnage per use'!Q$6:Q$503,'1.(Optional) tonnage per use'!$G$6:$G$503,CONCATENATE(D314,F314),'1.(Optional) tonnage per use'!$N$6:$N$503,K314))</f>
        <v/>
      </c>
      <c r="X314" s="117" t="str">
        <f>_xlfn.IFNA(VLOOKUP(A314,'Reference data SID'!D:E,2,FALSE),"")</f>
        <v/>
      </c>
      <c r="Y314" s="117" t="str">
        <f t="shared" si="70"/>
        <v>not ok</v>
      </c>
      <c r="Z314" s="117" t="str">
        <f t="shared" si="71"/>
        <v>not ok</v>
      </c>
      <c r="AA314" s="117" t="str">
        <f t="shared" si="72"/>
        <v>ok</v>
      </c>
      <c r="AB314" s="117" t="str">
        <f t="shared" si="73"/>
        <v>not ok</v>
      </c>
      <c r="AC314" s="117" t="str">
        <f t="shared" si="74"/>
        <v>_EC</v>
      </c>
      <c r="AD314" s="117" t="str">
        <f t="shared" si="75"/>
        <v>_CAS</v>
      </c>
      <c r="AE314" s="117" t="str">
        <f t="shared" si="76"/>
        <v/>
      </c>
      <c r="AF314" s="117" t="str">
        <f>IF(LEN(A314)&gt;1,IF(COUNTIFS($AE$6:AE$503,LEFT(AE314,250))&gt;1,"Duplicate entry: you have two rows for the same substance and year",""),"")</f>
        <v/>
      </c>
      <c r="AG314" s="117" t="str">
        <f>IF(LEN(A314)&gt;0,IF(ISNUMBER(MATCH(A314,Annex_I_II_entries,0)),"","The Entry name is not within the dropdown list, make sure that you have not copied and pasted overwritting the cell format (with its correponding dropdown list) in column A"),"")</f>
        <v/>
      </c>
      <c r="AH314" s="117" t="str">
        <f t="shared" ca="1" si="77"/>
        <v/>
      </c>
      <c r="AI314" s="117" t="str">
        <f t="shared" ca="1" si="78"/>
        <v/>
      </c>
      <c r="AJ314" s="117" t="str">
        <f t="shared" si="79"/>
        <v/>
      </c>
      <c r="AK314" s="117" t="str">
        <f t="shared" si="80"/>
        <v/>
      </c>
      <c r="AL314" s="117" t="str">
        <f t="shared" si="81"/>
        <v/>
      </c>
      <c r="AM314" s="117" t="str">
        <f t="shared" si="82"/>
        <v/>
      </c>
      <c r="AN314" s="117" t="str">
        <f t="shared" si="83"/>
        <v/>
      </c>
      <c r="AO314" s="117" t="str">
        <f t="shared" si="84"/>
        <v/>
      </c>
      <c r="AP314" s="87"/>
    </row>
    <row r="315" spans="1:42" x14ac:dyDescent="0.2">
      <c r="A315" s="37"/>
      <c r="B315" s="37"/>
      <c r="C315" s="37"/>
      <c r="D315" s="64" t="str">
        <f>_xlfn.IFNA(VLOOKUP(A315,'Reference data SID'!$D$2:$Q$673,14,FALSE),"")</f>
        <v/>
      </c>
      <c r="E315" s="64" t="str">
        <f>_xlfn.IFNA(VLOOKUP(D315,'Reference data SID'!$C$3:$E$673,3,FALSE),"")</f>
        <v/>
      </c>
      <c r="F315" s="64" t="str">
        <f>_xlfn.IFNA(IF(E315=FALSE,D315,IF(ISBLANK(B315),VLOOKUP(C315,'Reference data SID'!$N:$P,3,FALSE),VLOOKUP(B315,'Reference data SID'!$M:$P,4,FALSE))),"")</f>
        <v/>
      </c>
      <c r="G315" s="64" t="str">
        <f t="shared" si="68"/>
        <v/>
      </c>
      <c r="H315" s="38" t="str">
        <f>_xlfn.IFNA(VLOOKUP(F315,'Reference data SID'!L:M,2,FALSE),"")</f>
        <v/>
      </c>
      <c r="I315" s="38" t="str">
        <f>_xlfn.IFNA(VLOOKUP(F315,'Reference data SID'!L:N,3,FALSE),"")</f>
        <v/>
      </c>
      <c r="J315" s="38" t="str">
        <f>_xlfn.IFNA(VLOOKUP(F315,'Reference data SID'!L:O,4,FALSE),"")</f>
        <v/>
      </c>
      <c r="K315" s="50"/>
      <c r="L315" s="50"/>
      <c r="M315" s="50"/>
      <c r="N315" s="50"/>
      <c r="O315" s="50"/>
      <c r="P315" s="50"/>
      <c r="Q315" s="50"/>
      <c r="R315" s="50"/>
      <c r="S315" s="50"/>
      <c r="T315" s="73" t="str">
        <f t="shared" ca="1" si="69"/>
        <v/>
      </c>
      <c r="U315" s="65" t="str">
        <f>IF(LEN(D315)=0,"",SUMIFS('1.(Optional) tonnage per use'!O$6:O$503,'1.(Optional) tonnage per use'!$G$6:$G$503,CONCATENATE(D315,F315),'1.(Optional) tonnage per use'!$N$6:$N$503,K315))</f>
        <v/>
      </c>
      <c r="V315" s="47" t="str">
        <f>IF(LEN(D315)=0,"",SUMIFS('1.(Optional) tonnage per use'!P$6:P$503,'1.(Optional) tonnage per use'!$G$6:$G$503,CONCATENATE(D315,F315),'1.(Optional) tonnage per use'!$N$6:$N$503,K315))</f>
        <v/>
      </c>
      <c r="W315" s="47" t="str">
        <f>IF(LEN(D315)=0,"",SUMIFS('1.(Optional) tonnage per use'!Q$6:Q$503,'1.(Optional) tonnage per use'!$G$6:$G$503,CONCATENATE(D315,F315),'1.(Optional) tonnage per use'!$N$6:$N$503,K315))</f>
        <v/>
      </c>
      <c r="X315" s="117" t="str">
        <f>_xlfn.IFNA(VLOOKUP(A315,'Reference data SID'!D:E,2,FALSE),"")</f>
        <v/>
      </c>
      <c r="Y315" s="117" t="str">
        <f t="shared" si="70"/>
        <v>not ok</v>
      </c>
      <c r="Z315" s="117" t="str">
        <f t="shared" si="71"/>
        <v>not ok</v>
      </c>
      <c r="AA315" s="117" t="str">
        <f t="shared" si="72"/>
        <v>ok</v>
      </c>
      <c r="AB315" s="117" t="str">
        <f t="shared" si="73"/>
        <v>not ok</v>
      </c>
      <c r="AC315" s="117" t="str">
        <f t="shared" si="74"/>
        <v>_EC</v>
      </c>
      <c r="AD315" s="117" t="str">
        <f t="shared" si="75"/>
        <v>_CAS</v>
      </c>
      <c r="AE315" s="117" t="str">
        <f t="shared" si="76"/>
        <v/>
      </c>
      <c r="AF315" s="117" t="str">
        <f>IF(LEN(A315)&gt;1,IF(COUNTIFS($AE$6:AE$503,LEFT(AE315,250))&gt;1,"Duplicate entry: you have two rows for the same substance and year",""),"")</f>
        <v/>
      </c>
      <c r="AG315" s="117" t="str">
        <f>IF(LEN(A315)&gt;0,IF(ISNUMBER(MATCH(A315,Annex_I_II_entries,0)),"","The Entry name is not within the dropdown list, make sure that you have not copied and pasted overwritting the cell format (with its correponding dropdown list) in column A"),"")</f>
        <v/>
      </c>
      <c r="AH315" s="117" t="str">
        <f t="shared" ca="1" si="77"/>
        <v/>
      </c>
      <c r="AI315" s="117" t="str">
        <f t="shared" ca="1" si="78"/>
        <v/>
      </c>
      <c r="AJ315" s="117" t="str">
        <f t="shared" si="79"/>
        <v/>
      </c>
      <c r="AK315" s="117" t="str">
        <f t="shared" si="80"/>
        <v/>
      </c>
      <c r="AL315" s="117" t="str">
        <f t="shared" si="81"/>
        <v/>
      </c>
      <c r="AM315" s="117" t="str">
        <f t="shared" si="82"/>
        <v/>
      </c>
      <c r="AN315" s="117" t="str">
        <f t="shared" si="83"/>
        <v/>
      </c>
      <c r="AO315" s="117" t="str">
        <f t="shared" si="84"/>
        <v/>
      </c>
      <c r="AP315" s="87"/>
    </row>
    <row r="316" spans="1:42" x14ac:dyDescent="0.2">
      <c r="A316" s="37"/>
      <c r="B316" s="37"/>
      <c r="C316" s="37"/>
      <c r="D316" s="64" t="str">
        <f>_xlfn.IFNA(VLOOKUP(A316,'Reference data SID'!$D$2:$Q$673,14,FALSE),"")</f>
        <v/>
      </c>
      <c r="E316" s="64" t="str">
        <f>_xlfn.IFNA(VLOOKUP(D316,'Reference data SID'!$C$3:$E$673,3,FALSE),"")</f>
        <v/>
      </c>
      <c r="F316" s="64" t="str">
        <f>_xlfn.IFNA(IF(E316=FALSE,D316,IF(ISBLANK(B316),VLOOKUP(C316,'Reference data SID'!$N:$P,3,FALSE),VLOOKUP(B316,'Reference data SID'!$M:$P,4,FALSE))),"")</f>
        <v/>
      </c>
      <c r="G316" s="64" t="str">
        <f t="shared" si="68"/>
        <v/>
      </c>
      <c r="H316" s="38" t="str">
        <f>_xlfn.IFNA(VLOOKUP(F316,'Reference data SID'!L:M,2,FALSE),"")</f>
        <v/>
      </c>
      <c r="I316" s="38" t="str">
        <f>_xlfn.IFNA(VLOOKUP(F316,'Reference data SID'!L:N,3,FALSE),"")</f>
        <v/>
      </c>
      <c r="J316" s="38" t="str">
        <f>_xlfn.IFNA(VLOOKUP(F316,'Reference data SID'!L:O,4,FALSE),"")</f>
        <v/>
      </c>
      <c r="K316" s="50"/>
      <c r="L316" s="50"/>
      <c r="M316" s="50"/>
      <c r="N316" s="50"/>
      <c r="O316" s="50"/>
      <c r="P316" s="50"/>
      <c r="Q316" s="50"/>
      <c r="R316" s="50"/>
      <c r="S316" s="50"/>
      <c r="T316" s="73" t="str">
        <f t="shared" ca="1" si="69"/>
        <v/>
      </c>
      <c r="U316" s="65" t="str">
        <f>IF(LEN(D316)=0,"",SUMIFS('1.(Optional) tonnage per use'!O$6:O$503,'1.(Optional) tonnage per use'!$G$6:$G$503,CONCATENATE(D316,F316),'1.(Optional) tonnage per use'!$N$6:$N$503,K316))</f>
        <v/>
      </c>
      <c r="V316" s="47" t="str">
        <f>IF(LEN(D316)=0,"",SUMIFS('1.(Optional) tonnage per use'!P$6:P$503,'1.(Optional) tonnage per use'!$G$6:$G$503,CONCATENATE(D316,F316),'1.(Optional) tonnage per use'!$N$6:$N$503,K316))</f>
        <v/>
      </c>
      <c r="W316" s="47" t="str">
        <f>IF(LEN(D316)=0,"",SUMIFS('1.(Optional) tonnage per use'!Q$6:Q$503,'1.(Optional) tonnage per use'!$G$6:$G$503,CONCATENATE(D316,F316),'1.(Optional) tonnage per use'!$N$6:$N$503,K316))</f>
        <v/>
      </c>
      <c r="X316" s="117" t="str">
        <f>_xlfn.IFNA(VLOOKUP(A316,'Reference data SID'!D:E,2,FALSE),"")</f>
        <v/>
      </c>
      <c r="Y316" s="117" t="str">
        <f t="shared" si="70"/>
        <v>not ok</v>
      </c>
      <c r="Z316" s="117" t="str">
        <f t="shared" si="71"/>
        <v>not ok</v>
      </c>
      <c r="AA316" s="117" t="str">
        <f t="shared" si="72"/>
        <v>ok</v>
      </c>
      <c r="AB316" s="117" t="str">
        <f t="shared" si="73"/>
        <v>not ok</v>
      </c>
      <c r="AC316" s="117" t="str">
        <f t="shared" si="74"/>
        <v>_EC</v>
      </c>
      <c r="AD316" s="117" t="str">
        <f t="shared" si="75"/>
        <v>_CAS</v>
      </c>
      <c r="AE316" s="117" t="str">
        <f t="shared" si="76"/>
        <v/>
      </c>
      <c r="AF316" s="117" t="str">
        <f>IF(LEN(A316)&gt;1,IF(COUNTIFS($AE$6:AE$503,LEFT(AE316,250))&gt;1,"Duplicate entry: you have two rows for the same substance and year",""),"")</f>
        <v/>
      </c>
      <c r="AG316" s="117" t="str">
        <f>IF(LEN(A316)&gt;0,IF(ISNUMBER(MATCH(A316,Annex_I_II_entries,0)),"","The Entry name is not within the dropdown list, make sure that you have not copied and pasted overwritting the cell format (with its correponding dropdown list) in column A"),"")</f>
        <v/>
      </c>
      <c r="AH316" s="117" t="str">
        <f t="shared" ca="1" si="77"/>
        <v/>
      </c>
      <c r="AI316" s="117" t="str">
        <f t="shared" ca="1" si="78"/>
        <v/>
      </c>
      <c r="AJ316" s="117" t="str">
        <f t="shared" si="79"/>
        <v/>
      </c>
      <c r="AK316" s="117" t="str">
        <f t="shared" si="80"/>
        <v/>
      </c>
      <c r="AL316" s="117" t="str">
        <f t="shared" si="81"/>
        <v/>
      </c>
      <c r="AM316" s="117" t="str">
        <f t="shared" si="82"/>
        <v/>
      </c>
      <c r="AN316" s="117" t="str">
        <f t="shared" si="83"/>
        <v/>
      </c>
      <c r="AO316" s="117" t="str">
        <f t="shared" si="84"/>
        <v/>
      </c>
      <c r="AP316" s="87"/>
    </row>
    <row r="317" spans="1:42" x14ac:dyDescent="0.2">
      <c r="A317" s="37"/>
      <c r="B317" s="37"/>
      <c r="C317" s="37"/>
      <c r="D317" s="64" t="str">
        <f>_xlfn.IFNA(VLOOKUP(A317,'Reference data SID'!$D$2:$Q$673,14,FALSE),"")</f>
        <v/>
      </c>
      <c r="E317" s="64" t="str">
        <f>_xlfn.IFNA(VLOOKUP(D317,'Reference data SID'!$C$3:$E$673,3,FALSE),"")</f>
        <v/>
      </c>
      <c r="F317" s="64" t="str">
        <f>_xlfn.IFNA(IF(E317=FALSE,D317,IF(ISBLANK(B317),VLOOKUP(C317,'Reference data SID'!$N:$P,3,FALSE),VLOOKUP(B317,'Reference data SID'!$M:$P,4,FALSE))),"")</f>
        <v/>
      </c>
      <c r="G317" s="64" t="str">
        <f t="shared" si="68"/>
        <v/>
      </c>
      <c r="H317" s="38" t="str">
        <f>_xlfn.IFNA(VLOOKUP(F317,'Reference data SID'!L:M,2,FALSE),"")</f>
        <v/>
      </c>
      <c r="I317" s="38" t="str">
        <f>_xlfn.IFNA(VLOOKUP(F317,'Reference data SID'!L:N,3,FALSE),"")</f>
        <v/>
      </c>
      <c r="J317" s="38" t="str">
        <f>_xlfn.IFNA(VLOOKUP(F317,'Reference data SID'!L:O,4,FALSE),"")</f>
        <v/>
      </c>
      <c r="K317" s="50"/>
      <c r="L317" s="50"/>
      <c r="M317" s="50"/>
      <c r="N317" s="50"/>
      <c r="O317" s="50"/>
      <c r="P317" s="50"/>
      <c r="Q317" s="50"/>
      <c r="R317" s="50"/>
      <c r="S317" s="50"/>
      <c r="T317" s="73" t="str">
        <f t="shared" ca="1" si="69"/>
        <v/>
      </c>
      <c r="U317" s="65" t="str">
        <f>IF(LEN(D317)=0,"",SUMIFS('1.(Optional) tonnage per use'!O$6:O$503,'1.(Optional) tonnage per use'!$G$6:$G$503,CONCATENATE(D317,F317),'1.(Optional) tonnage per use'!$N$6:$N$503,K317))</f>
        <v/>
      </c>
      <c r="V317" s="47" t="str">
        <f>IF(LEN(D317)=0,"",SUMIFS('1.(Optional) tonnage per use'!P$6:P$503,'1.(Optional) tonnage per use'!$G$6:$G$503,CONCATENATE(D317,F317),'1.(Optional) tonnage per use'!$N$6:$N$503,K317))</f>
        <v/>
      </c>
      <c r="W317" s="47" t="str">
        <f>IF(LEN(D317)=0,"",SUMIFS('1.(Optional) tonnage per use'!Q$6:Q$503,'1.(Optional) tonnage per use'!$G$6:$G$503,CONCATENATE(D317,F317),'1.(Optional) tonnage per use'!$N$6:$N$503,K317))</f>
        <v/>
      </c>
      <c r="X317" s="117" t="str">
        <f>_xlfn.IFNA(VLOOKUP(A317,'Reference data SID'!D:E,2,FALSE),"")</f>
        <v/>
      </c>
      <c r="Y317" s="117" t="str">
        <f t="shared" si="70"/>
        <v>not ok</v>
      </c>
      <c r="Z317" s="117" t="str">
        <f t="shared" si="71"/>
        <v>not ok</v>
      </c>
      <c r="AA317" s="117" t="str">
        <f t="shared" si="72"/>
        <v>ok</v>
      </c>
      <c r="AB317" s="117" t="str">
        <f t="shared" si="73"/>
        <v>not ok</v>
      </c>
      <c r="AC317" s="117" t="str">
        <f t="shared" si="74"/>
        <v>_EC</v>
      </c>
      <c r="AD317" s="117" t="str">
        <f t="shared" si="75"/>
        <v>_CAS</v>
      </c>
      <c r="AE317" s="117" t="str">
        <f t="shared" si="76"/>
        <v/>
      </c>
      <c r="AF317" s="117" t="str">
        <f>IF(LEN(A317)&gt;1,IF(COUNTIFS($AE$6:AE$503,LEFT(AE317,250))&gt;1,"Duplicate entry: you have two rows for the same substance and year",""),"")</f>
        <v/>
      </c>
      <c r="AG317" s="117" t="str">
        <f>IF(LEN(A317)&gt;0,IF(ISNUMBER(MATCH(A317,Annex_I_II_entries,0)),"","The Entry name is not within the dropdown list, make sure that you have not copied and pasted overwritting the cell format (with its correponding dropdown list) in column A"),"")</f>
        <v/>
      </c>
      <c r="AH317" s="117" t="str">
        <f t="shared" ca="1" si="77"/>
        <v/>
      </c>
      <c r="AI317" s="117" t="str">
        <f t="shared" ca="1" si="78"/>
        <v/>
      </c>
      <c r="AJ317" s="117" t="str">
        <f t="shared" si="79"/>
        <v/>
      </c>
      <c r="AK317" s="117" t="str">
        <f t="shared" si="80"/>
        <v/>
      </c>
      <c r="AL317" s="117" t="str">
        <f t="shared" si="81"/>
        <v/>
      </c>
      <c r="AM317" s="117" t="str">
        <f t="shared" si="82"/>
        <v/>
      </c>
      <c r="AN317" s="117" t="str">
        <f t="shared" si="83"/>
        <v/>
      </c>
      <c r="AO317" s="117" t="str">
        <f t="shared" si="84"/>
        <v/>
      </c>
      <c r="AP317" s="87"/>
    </row>
    <row r="318" spans="1:42" x14ac:dyDescent="0.2">
      <c r="A318" s="37"/>
      <c r="B318" s="37"/>
      <c r="C318" s="37"/>
      <c r="D318" s="64" t="str">
        <f>_xlfn.IFNA(VLOOKUP(A318,'Reference data SID'!$D$2:$Q$673,14,FALSE),"")</f>
        <v/>
      </c>
      <c r="E318" s="64" t="str">
        <f>_xlfn.IFNA(VLOOKUP(D318,'Reference data SID'!$C$3:$E$673,3,FALSE),"")</f>
        <v/>
      </c>
      <c r="F318" s="64" t="str">
        <f>_xlfn.IFNA(IF(E318=FALSE,D318,IF(ISBLANK(B318),VLOOKUP(C318,'Reference data SID'!$N:$P,3,FALSE),VLOOKUP(B318,'Reference data SID'!$M:$P,4,FALSE))),"")</f>
        <v/>
      </c>
      <c r="G318" s="64" t="str">
        <f t="shared" si="68"/>
        <v/>
      </c>
      <c r="H318" s="38" t="str">
        <f>_xlfn.IFNA(VLOOKUP(F318,'Reference data SID'!L:M,2,FALSE),"")</f>
        <v/>
      </c>
      <c r="I318" s="38" t="str">
        <f>_xlfn.IFNA(VLOOKUP(F318,'Reference data SID'!L:N,3,FALSE),"")</f>
        <v/>
      </c>
      <c r="J318" s="38" t="str">
        <f>_xlfn.IFNA(VLOOKUP(F318,'Reference data SID'!L:O,4,FALSE),"")</f>
        <v/>
      </c>
      <c r="K318" s="50"/>
      <c r="L318" s="50"/>
      <c r="M318" s="50"/>
      <c r="N318" s="50"/>
      <c r="O318" s="50"/>
      <c r="P318" s="50"/>
      <c r="Q318" s="50"/>
      <c r="R318" s="50"/>
      <c r="S318" s="50"/>
      <c r="T318" s="73" t="str">
        <f t="shared" ca="1" si="69"/>
        <v/>
      </c>
      <c r="U318" s="65" t="str">
        <f>IF(LEN(D318)=0,"",SUMIFS('1.(Optional) tonnage per use'!O$6:O$503,'1.(Optional) tonnage per use'!$G$6:$G$503,CONCATENATE(D318,F318),'1.(Optional) tonnage per use'!$N$6:$N$503,K318))</f>
        <v/>
      </c>
      <c r="V318" s="47" t="str">
        <f>IF(LEN(D318)=0,"",SUMIFS('1.(Optional) tonnage per use'!P$6:P$503,'1.(Optional) tonnage per use'!$G$6:$G$503,CONCATENATE(D318,F318),'1.(Optional) tonnage per use'!$N$6:$N$503,K318))</f>
        <v/>
      </c>
      <c r="W318" s="47" t="str">
        <f>IF(LEN(D318)=0,"",SUMIFS('1.(Optional) tonnage per use'!Q$6:Q$503,'1.(Optional) tonnage per use'!$G$6:$G$503,CONCATENATE(D318,F318),'1.(Optional) tonnage per use'!$N$6:$N$503,K318))</f>
        <v/>
      </c>
      <c r="X318" s="117" t="str">
        <f>_xlfn.IFNA(VLOOKUP(A318,'Reference data SID'!D:E,2,FALSE),"")</f>
        <v/>
      </c>
      <c r="Y318" s="117" t="str">
        <f t="shared" si="70"/>
        <v>not ok</v>
      </c>
      <c r="Z318" s="117" t="str">
        <f t="shared" si="71"/>
        <v>not ok</v>
      </c>
      <c r="AA318" s="117" t="str">
        <f t="shared" si="72"/>
        <v>ok</v>
      </c>
      <c r="AB318" s="117" t="str">
        <f t="shared" si="73"/>
        <v>not ok</v>
      </c>
      <c r="AC318" s="117" t="str">
        <f t="shared" si="74"/>
        <v>_EC</v>
      </c>
      <c r="AD318" s="117" t="str">
        <f t="shared" si="75"/>
        <v>_CAS</v>
      </c>
      <c r="AE318" s="117" t="str">
        <f t="shared" si="76"/>
        <v/>
      </c>
      <c r="AF318" s="117" t="str">
        <f>IF(LEN(A318)&gt;1,IF(COUNTIFS($AE$6:AE$503,LEFT(AE318,250))&gt;1,"Duplicate entry: you have two rows for the same substance and year",""),"")</f>
        <v/>
      </c>
      <c r="AG318" s="117" t="str">
        <f>IF(LEN(A318)&gt;0,IF(ISNUMBER(MATCH(A318,Annex_I_II_entries,0)),"","The Entry name is not within the dropdown list, make sure that you have not copied and pasted overwritting the cell format (with its correponding dropdown list) in column A"),"")</f>
        <v/>
      </c>
      <c r="AH318" s="117" t="str">
        <f t="shared" ca="1" si="77"/>
        <v/>
      </c>
      <c r="AI318" s="117" t="str">
        <f t="shared" ca="1" si="78"/>
        <v/>
      </c>
      <c r="AJ318" s="117" t="str">
        <f t="shared" si="79"/>
        <v/>
      </c>
      <c r="AK318" s="117" t="str">
        <f t="shared" si="80"/>
        <v/>
      </c>
      <c r="AL318" s="117" t="str">
        <f t="shared" si="81"/>
        <v/>
      </c>
      <c r="AM318" s="117" t="str">
        <f t="shared" si="82"/>
        <v/>
      </c>
      <c r="AN318" s="117" t="str">
        <f t="shared" si="83"/>
        <v/>
      </c>
      <c r="AO318" s="117" t="str">
        <f t="shared" si="84"/>
        <v/>
      </c>
      <c r="AP318" s="87"/>
    </row>
    <row r="319" spans="1:42" x14ac:dyDescent="0.2">
      <c r="A319" s="37"/>
      <c r="B319" s="37"/>
      <c r="C319" s="37"/>
      <c r="D319" s="64" t="str">
        <f>_xlfn.IFNA(VLOOKUP(A319,'Reference data SID'!$D$2:$Q$673,14,FALSE),"")</f>
        <v/>
      </c>
      <c r="E319" s="64" t="str">
        <f>_xlfn.IFNA(VLOOKUP(D319,'Reference data SID'!$C$3:$E$673,3,FALSE),"")</f>
        <v/>
      </c>
      <c r="F319" s="64" t="str">
        <f>_xlfn.IFNA(IF(E319=FALSE,D319,IF(ISBLANK(B319),VLOOKUP(C319,'Reference data SID'!$N:$P,3,FALSE),VLOOKUP(B319,'Reference data SID'!$M:$P,4,FALSE))),"")</f>
        <v/>
      </c>
      <c r="G319" s="64" t="str">
        <f t="shared" si="68"/>
        <v/>
      </c>
      <c r="H319" s="38" t="str">
        <f>_xlfn.IFNA(VLOOKUP(F319,'Reference data SID'!L:M,2,FALSE),"")</f>
        <v/>
      </c>
      <c r="I319" s="38" t="str">
        <f>_xlfn.IFNA(VLOOKUP(F319,'Reference data SID'!L:N,3,FALSE),"")</f>
        <v/>
      </c>
      <c r="J319" s="38" t="str">
        <f>_xlfn.IFNA(VLOOKUP(F319,'Reference data SID'!L:O,4,FALSE),"")</f>
        <v/>
      </c>
      <c r="K319" s="50"/>
      <c r="L319" s="50"/>
      <c r="M319" s="50"/>
      <c r="N319" s="50"/>
      <c r="O319" s="50"/>
      <c r="P319" s="50"/>
      <c r="Q319" s="50"/>
      <c r="R319" s="50"/>
      <c r="S319" s="50"/>
      <c r="T319" s="73" t="str">
        <f t="shared" ca="1" si="69"/>
        <v/>
      </c>
      <c r="U319" s="65" t="str">
        <f>IF(LEN(D319)=0,"",SUMIFS('1.(Optional) tonnage per use'!O$6:O$503,'1.(Optional) tonnage per use'!$G$6:$G$503,CONCATENATE(D319,F319),'1.(Optional) tonnage per use'!$N$6:$N$503,K319))</f>
        <v/>
      </c>
      <c r="V319" s="47" t="str">
        <f>IF(LEN(D319)=0,"",SUMIFS('1.(Optional) tonnage per use'!P$6:P$503,'1.(Optional) tonnage per use'!$G$6:$G$503,CONCATENATE(D319,F319),'1.(Optional) tonnage per use'!$N$6:$N$503,K319))</f>
        <v/>
      </c>
      <c r="W319" s="47" t="str">
        <f>IF(LEN(D319)=0,"",SUMIFS('1.(Optional) tonnage per use'!Q$6:Q$503,'1.(Optional) tonnage per use'!$G$6:$G$503,CONCATENATE(D319,F319),'1.(Optional) tonnage per use'!$N$6:$N$503,K319))</f>
        <v/>
      </c>
      <c r="X319" s="117" t="str">
        <f>_xlfn.IFNA(VLOOKUP(A319,'Reference data SID'!D:E,2,FALSE),"")</f>
        <v/>
      </c>
      <c r="Y319" s="117" t="str">
        <f t="shared" si="70"/>
        <v>not ok</v>
      </c>
      <c r="Z319" s="117" t="str">
        <f t="shared" si="71"/>
        <v>not ok</v>
      </c>
      <c r="AA319" s="117" t="str">
        <f t="shared" si="72"/>
        <v>ok</v>
      </c>
      <c r="AB319" s="117" t="str">
        <f t="shared" si="73"/>
        <v>not ok</v>
      </c>
      <c r="AC319" s="117" t="str">
        <f t="shared" si="74"/>
        <v>_EC</v>
      </c>
      <c r="AD319" s="117" t="str">
        <f t="shared" si="75"/>
        <v>_CAS</v>
      </c>
      <c r="AE319" s="117" t="str">
        <f t="shared" si="76"/>
        <v/>
      </c>
      <c r="AF319" s="117" t="str">
        <f>IF(LEN(A319)&gt;1,IF(COUNTIFS($AE$6:AE$503,LEFT(AE319,250))&gt;1,"Duplicate entry: you have two rows for the same substance and year",""),"")</f>
        <v/>
      </c>
      <c r="AG319" s="117" t="str">
        <f>IF(LEN(A319)&gt;0,IF(ISNUMBER(MATCH(A319,Annex_I_II_entries,0)),"","The Entry name is not within the dropdown list, make sure that you have not copied and pasted overwritting the cell format (with its correponding dropdown list) in column A"),"")</f>
        <v/>
      </c>
      <c r="AH319" s="117" t="str">
        <f t="shared" ca="1" si="77"/>
        <v/>
      </c>
      <c r="AI319" s="117" t="str">
        <f t="shared" ca="1" si="78"/>
        <v/>
      </c>
      <c r="AJ319" s="117" t="str">
        <f t="shared" si="79"/>
        <v/>
      </c>
      <c r="AK319" s="117" t="str">
        <f t="shared" si="80"/>
        <v/>
      </c>
      <c r="AL319" s="117" t="str">
        <f t="shared" si="81"/>
        <v/>
      </c>
      <c r="AM319" s="117" t="str">
        <f t="shared" si="82"/>
        <v/>
      </c>
      <c r="AN319" s="117" t="str">
        <f t="shared" si="83"/>
        <v/>
      </c>
      <c r="AO319" s="117" t="str">
        <f t="shared" si="84"/>
        <v/>
      </c>
      <c r="AP319" s="87"/>
    </row>
    <row r="320" spans="1:42" x14ac:dyDescent="0.2">
      <c r="A320" s="37"/>
      <c r="B320" s="37"/>
      <c r="C320" s="37"/>
      <c r="D320" s="64" t="str">
        <f>_xlfn.IFNA(VLOOKUP(A320,'Reference data SID'!$D$2:$Q$673,14,FALSE),"")</f>
        <v/>
      </c>
      <c r="E320" s="64" t="str">
        <f>_xlfn.IFNA(VLOOKUP(D320,'Reference data SID'!$C$3:$E$673,3,FALSE),"")</f>
        <v/>
      </c>
      <c r="F320" s="64" t="str">
        <f>_xlfn.IFNA(IF(E320=FALSE,D320,IF(ISBLANK(B320),VLOOKUP(C320,'Reference data SID'!$N:$P,3,FALSE),VLOOKUP(B320,'Reference data SID'!$M:$P,4,FALSE))),"")</f>
        <v/>
      </c>
      <c r="G320" s="64" t="str">
        <f t="shared" si="68"/>
        <v/>
      </c>
      <c r="H320" s="38" t="str">
        <f>_xlfn.IFNA(VLOOKUP(F320,'Reference data SID'!L:M,2,FALSE),"")</f>
        <v/>
      </c>
      <c r="I320" s="38" t="str">
        <f>_xlfn.IFNA(VLOOKUP(F320,'Reference data SID'!L:N,3,FALSE),"")</f>
        <v/>
      </c>
      <c r="J320" s="38" t="str">
        <f>_xlfn.IFNA(VLOOKUP(F320,'Reference data SID'!L:O,4,FALSE),"")</f>
        <v/>
      </c>
      <c r="K320" s="50"/>
      <c r="L320" s="50"/>
      <c r="M320" s="50"/>
      <c r="N320" s="50"/>
      <c r="O320" s="50"/>
      <c r="P320" s="50"/>
      <c r="Q320" s="50"/>
      <c r="R320" s="50"/>
      <c r="S320" s="50"/>
      <c r="T320" s="73" t="str">
        <f t="shared" ca="1" si="69"/>
        <v/>
      </c>
      <c r="U320" s="65" t="str">
        <f>IF(LEN(D320)=0,"",SUMIFS('1.(Optional) tonnage per use'!O$6:O$503,'1.(Optional) tonnage per use'!$G$6:$G$503,CONCATENATE(D320,F320),'1.(Optional) tonnage per use'!$N$6:$N$503,K320))</f>
        <v/>
      </c>
      <c r="V320" s="47" t="str">
        <f>IF(LEN(D320)=0,"",SUMIFS('1.(Optional) tonnage per use'!P$6:P$503,'1.(Optional) tonnage per use'!$G$6:$G$503,CONCATENATE(D320,F320),'1.(Optional) tonnage per use'!$N$6:$N$503,K320))</f>
        <v/>
      </c>
      <c r="W320" s="47" t="str">
        <f>IF(LEN(D320)=0,"",SUMIFS('1.(Optional) tonnage per use'!Q$6:Q$503,'1.(Optional) tonnage per use'!$G$6:$G$503,CONCATENATE(D320,F320),'1.(Optional) tonnage per use'!$N$6:$N$503,K320))</f>
        <v/>
      </c>
      <c r="X320" s="117" t="str">
        <f>_xlfn.IFNA(VLOOKUP(A320,'Reference data SID'!D:E,2,FALSE),"")</f>
        <v/>
      </c>
      <c r="Y320" s="117" t="str">
        <f t="shared" si="70"/>
        <v>not ok</v>
      </c>
      <c r="Z320" s="117" t="str">
        <f t="shared" si="71"/>
        <v>not ok</v>
      </c>
      <c r="AA320" s="117" t="str">
        <f t="shared" si="72"/>
        <v>ok</v>
      </c>
      <c r="AB320" s="117" t="str">
        <f t="shared" si="73"/>
        <v>not ok</v>
      </c>
      <c r="AC320" s="117" t="str">
        <f t="shared" si="74"/>
        <v>_EC</v>
      </c>
      <c r="AD320" s="117" t="str">
        <f t="shared" si="75"/>
        <v>_CAS</v>
      </c>
      <c r="AE320" s="117" t="str">
        <f t="shared" si="76"/>
        <v/>
      </c>
      <c r="AF320" s="117" t="str">
        <f>IF(LEN(A320)&gt;1,IF(COUNTIFS($AE$6:AE$503,LEFT(AE320,250))&gt;1,"Duplicate entry: you have two rows for the same substance and year",""),"")</f>
        <v/>
      </c>
      <c r="AG320" s="117" t="str">
        <f>IF(LEN(A320)&gt;0,IF(ISNUMBER(MATCH(A320,Annex_I_II_entries,0)),"","The Entry name is not within the dropdown list, make sure that you have not copied and pasted overwritting the cell format (with its correponding dropdown list) in column A"),"")</f>
        <v/>
      </c>
      <c r="AH320" s="117" t="str">
        <f t="shared" ca="1" si="77"/>
        <v/>
      </c>
      <c r="AI320" s="117" t="str">
        <f t="shared" ca="1" si="78"/>
        <v/>
      </c>
      <c r="AJ320" s="117" t="str">
        <f t="shared" si="79"/>
        <v/>
      </c>
      <c r="AK320" s="117" t="str">
        <f t="shared" si="80"/>
        <v/>
      </c>
      <c r="AL320" s="117" t="str">
        <f t="shared" si="81"/>
        <v/>
      </c>
      <c r="AM320" s="117" t="str">
        <f t="shared" si="82"/>
        <v/>
      </c>
      <c r="AN320" s="117" t="str">
        <f t="shared" si="83"/>
        <v/>
      </c>
      <c r="AO320" s="117" t="str">
        <f t="shared" si="84"/>
        <v/>
      </c>
      <c r="AP320" s="87"/>
    </row>
    <row r="321" spans="1:42" x14ac:dyDescent="0.2">
      <c r="A321" s="37"/>
      <c r="B321" s="37"/>
      <c r="C321" s="37"/>
      <c r="D321" s="64" t="str">
        <f>_xlfn.IFNA(VLOOKUP(A321,'Reference data SID'!$D$2:$Q$673,14,FALSE),"")</f>
        <v/>
      </c>
      <c r="E321" s="64" t="str">
        <f>_xlfn.IFNA(VLOOKUP(D321,'Reference data SID'!$C$3:$E$673,3,FALSE),"")</f>
        <v/>
      </c>
      <c r="F321" s="64" t="str">
        <f>_xlfn.IFNA(IF(E321=FALSE,D321,IF(ISBLANK(B321),VLOOKUP(C321,'Reference data SID'!$N:$P,3,FALSE),VLOOKUP(B321,'Reference data SID'!$M:$P,4,FALSE))),"")</f>
        <v/>
      </c>
      <c r="G321" s="64" t="str">
        <f t="shared" si="68"/>
        <v/>
      </c>
      <c r="H321" s="38" t="str">
        <f>_xlfn.IFNA(VLOOKUP(F321,'Reference data SID'!L:M,2,FALSE),"")</f>
        <v/>
      </c>
      <c r="I321" s="38" t="str">
        <f>_xlfn.IFNA(VLOOKUP(F321,'Reference data SID'!L:N,3,FALSE),"")</f>
        <v/>
      </c>
      <c r="J321" s="38" t="str">
        <f>_xlfn.IFNA(VLOOKUP(F321,'Reference data SID'!L:O,4,FALSE),"")</f>
        <v/>
      </c>
      <c r="K321" s="50"/>
      <c r="L321" s="50"/>
      <c r="M321" s="50"/>
      <c r="N321" s="50"/>
      <c r="O321" s="50"/>
      <c r="P321" s="50"/>
      <c r="Q321" s="50"/>
      <c r="R321" s="50"/>
      <c r="S321" s="50"/>
      <c r="T321" s="73" t="str">
        <f t="shared" ca="1" si="69"/>
        <v/>
      </c>
      <c r="U321" s="65" t="str">
        <f>IF(LEN(D321)=0,"",SUMIFS('1.(Optional) tonnage per use'!O$6:O$503,'1.(Optional) tonnage per use'!$G$6:$G$503,CONCATENATE(D321,F321),'1.(Optional) tonnage per use'!$N$6:$N$503,K321))</f>
        <v/>
      </c>
      <c r="V321" s="47" t="str">
        <f>IF(LEN(D321)=0,"",SUMIFS('1.(Optional) tonnage per use'!P$6:P$503,'1.(Optional) tonnage per use'!$G$6:$G$503,CONCATENATE(D321,F321),'1.(Optional) tonnage per use'!$N$6:$N$503,K321))</f>
        <v/>
      </c>
      <c r="W321" s="47" t="str">
        <f>IF(LEN(D321)=0,"",SUMIFS('1.(Optional) tonnage per use'!Q$6:Q$503,'1.(Optional) tonnage per use'!$G$6:$G$503,CONCATENATE(D321,F321),'1.(Optional) tonnage per use'!$N$6:$N$503,K321))</f>
        <v/>
      </c>
      <c r="X321" s="117" t="str">
        <f>_xlfn.IFNA(VLOOKUP(A321,'Reference data SID'!D:E,2,FALSE),"")</f>
        <v/>
      </c>
      <c r="Y321" s="117" t="str">
        <f t="shared" si="70"/>
        <v>not ok</v>
      </c>
      <c r="Z321" s="117" t="str">
        <f t="shared" si="71"/>
        <v>not ok</v>
      </c>
      <c r="AA321" s="117" t="str">
        <f t="shared" si="72"/>
        <v>ok</v>
      </c>
      <c r="AB321" s="117" t="str">
        <f t="shared" si="73"/>
        <v>not ok</v>
      </c>
      <c r="AC321" s="117" t="str">
        <f t="shared" si="74"/>
        <v>_EC</v>
      </c>
      <c r="AD321" s="117" t="str">
        <f t="shared" si="75"/>
        <v>_CAS</v>
      </c>
      <c r="AE321" s="117" t="str">
        <f t="shared" si="76"/>
        <v/>
      </c>
      <c r="AF321" s="117" t="str">
        <f>IF(LEN(A321)&gt;1,IF(COUNTIFS($AE$6:AE$503,LEFT(AE321,250))&gt;1,"Duplicate entry: you have two rows for the same substance and year",""),"")</f>
        <v/>
      </c>
      <c r="AG321" s="117" t="str">
        <f>IF(LEN(A321)&gt;0,IF(ISNUMBER(MATCH(A321,Annex_I_II_entries,0)),"","The Entry name is not within the dropdown list, make sure that you have not copied and pasted overwritting the cell format (with its correponding dropdown list) in column A"),"")</f>
        <v/>
      </c>
      <c r="AH321" s="117" t="str">
        <f t="shared" ca="1" si="77"/>
        <v/>
      </c>
      <c r="AI321" s="117" t="str">
        <f t="shared" ca="1" si="78"/>
        <v/>
      </c>
      <c r="AJ321" s="117" t="str">
        <f t="shared" si="79"/>
        <v/>
      </c>
      <c r="AK321" s="117" t="str">
        <f t="shared" si="80"/>
        <v/>
      </c>
      <c r="AL321" s="117" t="str">
        <f t="shared" si="81"/>
        <v/>
      </c>
      <c r="AM321" s="117" t="str">
        <f t="shared" si="82"/>
        <v/>
      </c>
      <c r="AN321" s="117" t="str">
        <f t="shared" si="83"/>
        <v/>
      </c>
      <c r="AO321" s="117" t="str">
        <f t="shared" si="84"/>
        <v/>
      </c>
      <c r="AP321" s="87"/>
    </row>
    <row r="322" spans="1:42" x14ac:dyDescent="0.2">
      <c r="A322" s="37"/>
      <c r="B322" s="37"/>
      <c r="C322" s="37"/>
      <c r="D322" s="64" t="str">
        <f>_xlfn.IFNA(VLOOKUP(A322,'Reference data SID'!$D$2:$Q$673,14,FALSE),"")</f>
        <v/>
      </c>
      <c r="E322" s="64" t="str">
        <f>_xlfn.IFNA(VLOOKUP(D322,'Reference data SID'!$C$3:$E$673,3,FALSE),"")</f>
        <v/>
      </c>
      <c r="F322" s="64" t="str">
        <f>_xlfn.IFNA(IF(E322=FALSE,D322,IF(ISBLANK(B322),VLOOKUP(C322,'Reference data SID'!$N:$P,3,FALSE),VLOOKUP(B322,'Reference data SID'!$M:$P,4,FALSE))),"")</f>
        <v/>
      </c>
      <c r="G322" s="64" t="str">
        <f t="shared" si="68"/>
        <v/>
      </c>
      <c r="H322" s="38" t="str">
        <f>_xlfn.IFNA(VLOOKUP(F322,'Reference data SID'!L:M,2,FALSE),"")</f>
        <v/>
      </c>
      <c r="I322" s="38" t="str">
        <f>_xlfn.IFNA(VLOOKUP(F322,'Reference data SID'!L:N,3,FALSE),"")</f>
        <v/>
      </c>
      <c r="J322" s="38" t="str">
        <f>_xlfn.IFNA(VLOOKUP(F322,'Reference data SID'!L:O,4,FALSE),"")</f>
        <v/>
      </c>
      <c r="K322" s="50"/>
      <c r="L322" s="50"/>
      <c r="M322" s="50"/>
      <c r="N322" s="50"/>
      <c r="O322" s="50"/>
      <c r="P322" s="50"/>
      <c r="Q322" s="50"/>
      <c r="R322" s="50"/>
      <c r="S322" s="50"/>
      <c r="T322" s="73" t="str">
        <f t="shared" ca="1" si="69"/>
        <v/>
      </c>
      <c r="U322" s="65" t="str">
        <f>IF(LEN(D322)=0,"",SUMIFS('1.(Optional) tonnage per use'!O$6:O$503,'1.(Optional) tonnage per use'!$G$6:$G$503,CONCATENATE(D322,F322),'1.(Optional) tonnage per use'!$N$6:$N$503,K322))</f>
        <v/>
      </c>
      <c r="V322" s="47" t="str">
        <f>IF(LEN(D322)=0,"",SUMIFS('1.(Optional) tonnage per use'!P$6:P$503,'1.(Optional) tonnage per use'!$G$6:$G$503,CONCATENATE(D322,F322),'1.(Optional) tonnage per use'!$N$6:$N$503,K322))</f>
        <v/>
      </c>
      <c r="W322" s="47" t="str">
        <f>IF(LEN(D322)=0,"",SUMIFS('1.(Optional) tonnage per use'!Q$6:Q$503,'1.(Optional) tonnage per use'!$G$6:$G$503,CONCATENATE(D322,F322),'1.(Optional) tonnage per use'!$N$6:$N$503,K322))</f>
        <v/>
      </c>
      <c r="X322" s="117" t="str">
        <f>_xlfn.IFNA(VLOOKUP(A322,'Reference data SID'!D:E,2,FALSE),"")</f>
        <v/>
      </c>
      <c r="Y322" s="117" t="str">
        <f t="shared" si="70"/>
        <v>not ok</v>
      </c>
      <c r="Z322" s="117" t="str">
        <f t="shared" si="71"/>
        <v>not ok</v>
      </c>
      <c r="AA322" s="117" t="str">
        <f t="shared" si="72"/>
        <v>ok</v>
      </c>
      <c r="AB322" s="117" t="str">
        <f t="shared" si="73"/>
        <v>not ok</v>
      </c>
      <c r="AC322" s="117" t="str">
        <f t="shared" si="74"/>
        <v>_EC</v>
      </c>
      <c r="AD322" s="117" t="str">
        <f t="shared" si="75"/>
        <v>_CAS</v>
      </c>
      <c r="AE322" s="117" t="str">
        <f t="shared" si="76"/>
        <v/>
      </c>
      <c r="AF322" s="117" t="str">
        <f>IF(LEN(A322)&gt;1,IF(COUNTIFS($AE$6:AE$503,LEFT(AE322,250))&gt;1,"Duplicate entry: you have two rows for the same substance and year",""),"")</f>
        <v/>
      </c>
      <c r="AG322" s="117" t="str">
        <f>IF(LEN(A322)&gt;0,IF(ISNUMBER(MATCH(A322,Annex_I_II_entries,0)),"","The Entry name is not within the dropdown list, make sure that you have not copied and pasted overwritting the cell format (with its correponding dropdown list) in column A"),"")</f>
        <v/>
      </c>
      <c r="AH322" s="117" t="str">
        <f t="shared" ca="1" si="77"/>
        <v/>
      </c>
      <c r="AI322" s="117" t="str">
        <f t="shared" ca="1" si="78"/>
        <v/>
      </c>
      <c r="AJ322" s="117" t="str">
        <f t="shared" si="79"/>
        <v/>
      </c>
      <c r="AK322" s="117" t="str">
        <f t="shared" si="80"/>
        <v/>
      </c>
      <c r="AL322" s="117" t="str">
        <f t="shared" si="81"/>
        <v/>
      </c>
      <c r="AM322" s="117" t="str">
        <f t="shared" si="82"/>
        <v/>
      </c>
      <c r="AN322" s="117" t="str">
        <f t="shared" si="83"/>
        <v/>
      </c>
      <c r="AO322" s="117" t="str">
        <f t="shared" si="84"/>
        <v/>
      </c>
      <c r="AP322" s="87"/>
    </row>
    <row r="323" spans="1:42" x14ac:dyDescent="0.2">
      <c r="A323" s="37"/>
      <c r="B323" s="37"/>
      <c r="C323" s="37"/>
      <c r="D323" s="64" t="str">
        <f>_xlfn.IFNA(VLOOKUP(A323,'Reference data SID'!$D$2:$Q$673,14,FALSE),"")</f>
        <v/>
      </c>
      <c r="E323" s="64" t="str">
        <f>_xlfn.IFNA(VLOOKUP(D323,'Reference data SID'!$C$3:$E$673,3,FALSE),"")</f>
        <v/>
      </c>
      <c r="F323" s="64" t="str">
        <f>_xlfn.IFNA(IF(E323=FALSE,D323,IF(ISBLANK(B323),VLOOKUP(C323,'Reference data SID'!$N:$P,3,FALSE),VLOOKUP(B323,'Reference data SID'!$M:$P,4,FALSE))),"")</f>
        <v/>
      </c>
      <c r="G323" s="64" t="str">
        <f t="shared" si="68"/>
        <v/>
      </c>
      <c r="H323" s="38" t="str">
        <f>_xlfn.IFNA(VLOOKUP(F323,'Reference data SID'!L:M,2,FALSE),"")</f>
        <v/>
      </c>
      <c r="I323" s="38" t="str">
        <f>_xlfn.IFNA(VLOOKUP(F323,'Reference data SID'!L:N,3,FALSE),"")</f>
        <v/>
      </c>
      <c r="J323" s="38" t="str">
        <f>_xlfn.IFNA(VLOOKUP(F323,'Reference data SID'!L:O,4,FALSE),"")</f>
        <v/>
      </c>
      <c r="K323" s="50"/>
      <c r="L323" s="50"/>
      <c r="M323" s="50"/>
      <c r="N323" s="50"/>
      <c r="O323" s="50"/>
      <c r="P323" s="50"/>
      <c r="Q323" s="50"/>
      <c r="R323" s="50"/>
      <c r="S323" s="50"/>
      <c r="T323" s="73" t="str">
        <f t="shared" ca="1" si="69"/>
        <v/>
      </c>
      <c r="U323" s="65" t="str">
        <f>IF(LEN(D323)=0,"",SUMIFS('1.(Optional) tonnage per use'!O$6:O$503,'1.(Optional) tonnage per use'!$G$6:$G$503,CONCATENATE(D323,F323),'1.(Optional) tonnage per use'!$N$6:$N$503,K323))</f>
        <v/>
      </c>
      <c r="V323" s="47" t="str">
        <f>IF(LEN(D323)=0,"",SUMIFS('1.(Optional) tonnage per use'!P$6:P$503,'1.(Optional) tonnage per use'!$G$6:$G$503,CONCATENATE(D323,F323),'1.(Optional) tonnage per use'!$N$6:$N$503,K323))</f>
        <v/>
      </c>
      <c r="W323" s="47" t="str">
        <f>IF(LEN(D323)=0,"",SUMIFS('1.(Optional) tonnage per use'!Q$6:Q$503,'1.(Optional) tonnage per use'!$G$6:$G$503,CONCATENATE(D323,F323),'1.(Optional) tonnage per use'!$N$6:$N$503,K323))</f>
        <v/>
      </c>
      <c r="X323" s="117" t="str">
        <f>_xlfn.IFNA(VLOOKUP(A323,'Reference data SID'!D:E,2,FALSE),"")</f>
        <v/>
      </c>
      <c r="Y323" s="117" t="str">
        <f t="shared" si="70"/>
        <v>not ok</v>
      </c>
      <c r="Z323" s="117" t="str">
        <f t="shared" si="71"/>
        <v>not ok</v>
      </c>
      <c r="AA323" s="117" t="str">
        <f t="shared" si="72"/>
        <v>ok</v>
      </c>
      <c r="AB323" s="117" t="str">
        <f t="shared" si="73"/>
        <v>not ok</v>
      </c>
      <c r="AC323" s="117" t="str">
        <f t="shared" si="74"/>
        <v>_EC</v>
      </c>
      <c r="AD323" s="117" t="str">
        <f t="shared" si="75"/>
        <v>_CAS</v>
      </c>
      <c r="AE323" s="117" t="str">
        <f t="shared" si="76"/>
        <v/>
      </c>
      <c r="AF323" s="117" t="str">
        <f>IF(LEN(A323)&gt;1,IF(COUNTIFS($AE$6:AE$503,LEFT(AE323,250))&gt;1,"Duplicate entry: you have two rows for the same substance and year",""),"")</f>
        <v/>
      </c>
      <c r="AG323" s="117" t="str">
        <f>IF(LEN(A323)&gt;0,IF(ISNUMBER(MATCH(A323,Annex_I_II_entries,0)),"","The Entry name is not within the dropdown list, make sure that you have not copied and pasted overwritting the cell format (with its correponding dropdown list) in column A"),"")</f>
        <v/>
      </c>
      <c r="AH323" s="117" t="str">
        <f t="shared" ca="1" si="77"/>
        <v/>
      </c>
      <c r="AI323" s="117" t="str">
        <f t="shared" ca="1" si="78"/>
        <v/>
      </c>
      <c r="AJ323" s="117" t="str">
        <f t="shared" si="79"/>
        <v/>
      </c>
      <c r="AK323" s="117" t="str">
        <f t="shared" si="80"/>
        <v/>
      </c>
      <c r="AL323" s="117" t="str">
        <f t="shared" si="81"/>
        <v/>
      </c>
      <c r="AM323" s="117" t="str">
        <f t="shared" si="82"/>
        <v/>
      </c>
      <c r="AN323" s="117" t="str">
        <f t="shared" si="83"/>
        <v/>
      </c>
      <c r="AO323" s="117" t="str">
        <f t="shared" si="84"/>
        <v/>
      </c>
      <c r="AP323" s="87"/>
    </row>
    <row r="324" spans="1:42" x14ac:dyDescent="0.2">
      <c r="A324" s="37"/>
      <c r="B324" s="37"/>
      <c r="C324" s="37"/>
      <c r="D324" s="64" t="str">
        <f>_xlfn.IFNA(VLOOKUP(A324,'Reference data SID'!$D$2:$Q$673,14,FALSE),"")</f>
        <v/>
      </c>
      <c r="E324" s="64" t="str">
        <f>_xlfn.IFNA(VLOOKUP(D324,'Reference data SID'!$C$3:$E$673,3,FALSE),"")</f>
        <v/>
      </c>
      <c r="F324" s="64" t="str">
        <f>_xlfn.IFNA(IF(E324=FALSE,D324,IF(ISBLANK(B324),VLOOKUP(C324,'Reference data SID'!$N:$P,3,FALSE),VLOOKUP(B324,'Reference data SID'!$M:$P,4,FALSE))),"")</f>
        <v/>
      </c>
      <c r="G324" s="64" t="str">
        <f t="shared" si="68"/>
        <v/>
      </c>
      <c r="H324" s="38" t="str">
        <f>_xlfn.IFNA(VLOOKUP(F324,'Reference data SID'!L:M,2,FALSE),"")</f>
        <v/>
      </c>
      <c r="I324" s="38" t="str">
        <f>_xlfn.IFNA(VLOOKUP(F324,'Reference data SID'!L:N,3,FALSE),"")</f>
        <v/>
      </c>
      <c r="J324" s="38" t="str">
        <f>_xlfn.IFNA(VLOOKUP(F324,'Reference data SID'!L:O,4,FALSE),"")</f>
        <v/>
      </c>
      <c r="K324" s="50"/>
      <c r="L324" s="50"/>
      <c r="M324" s="50"/>
      <c r="N324" s="50"/>
      <c r="O324" s="50"/>
      <c r="P324" s="50"/>
      <c r="Q324" s="50"/>
      <c r="R324" s="50"/>
      <c r="S324" s="50"/>
      <c r="T324" s="73" t="str">
        <f t="shared" ca="1" si="69"/>
        <v/>
      </c>
      <c r="U324" s="65" t="str">
        <f>IF(LEN(D324)=0,"",SUMIFS('1.(Optional) tonnage per use'!O$6:O$503,'1.(Optional) tonnage per use'!$G$6:$G$503,CONCATENATE(D324,F324),'1.(Optional) tonnage per use'!$N$6:$N$503,K324))</f>
        <v/>
      </c>
      <c r="V324" s="47" t="str">
        <f>IF(LEN(D324)=0,"",SUMIFS('1.(Optional) tonnage per use'!P$6:P$503,'1.(Optional) tonnage per use'!$G$6:$G$503,CONCATENATE(D324,F324),'1.(Optional) tonnage per use'!$N$6:$N$503,K324))</f>
        <v/>
      </c>
      <c r="W324" s="47" t="str">
        <f>IF(LEN(D324)=0,"",SUMIFS('1.(Optional) tonnage per use'!Q$6:Q$503,'1.(Optional) tonnage per use'!$G$6:$G$503,CONCATENATE(D324,F324),'1.(Optional) tonnage per use'!$N$6:$N$503,K324))</f>
        <v/>
      </c>
      <c r="X324" s="117" t="str">
        <f>_xlfn.IFNA(VLOOKUP(A324,'Reference data SID'!D:E,2,FALSE),"")</f>
        <v/>
      </c>
      <c r="Y324" s="117" t="str">
        <f t="shared" si="70"/>
        <v>not ok</v>
      </c>
      <c r="Z324" s="117" t="str">
        <f t="shared" si="71"/>
        <v>not ok</v>
      </c>
      <c r="AA324" s="117" t="str">
        <f t="shared" si="72"/>
        <v>ok</v>
      </c>
      <c r="AB324" s="117" t="str">
        <f t="shared" si="73"/>
        <v>not ok</v>
      </c>
      <c r="AC324" s="117" t="str">
        <f t="shared" si="74"/>
        <v>_EC</v>
      </c>
      <c r="AD324" s="117" t="str">
        <f t="shared" si="75"/>
        <v>_CAS</v>
      </c>
      <c r="AE324" s="117" t="str">
        <f t="shared" si="76"/>
        <v/>
      </c>
      <c r="AF324" s="117" t="str">
        <f>IF(LEN(A324)&gt;1,IF(COUNTIFS($AE$6:AE$503,LEFT(AE324,250))&gt;1,"Duplicate entry: you have two rows for the same substance and year",""),"")</f>
        <v/>
      </c>
      <c r="AG324" s="117" t="str">
        <f>IF(LEN(A324)&gt;0,IF(ISNUMBER(MATCH(A324,Annex_I_II_entries,0)),"","The Entry name is not within the dropdown list, make sure that you have not copied and pasted overwritting the cell format (with its correponding dropdown list) in column A"),"")</f>
        <v/>
      </c>
      <c r="AH324" s="117" t="str">
        <f t="shared" ca="1" si="77"/>
        <v/>
      </c>
      <c r="AI324" s="117" t="str">
        <f t="shared" ca="1" si="78"/>
        <v/>
      </c>
      <c r="AJ324" s="117" t="str">
        <f t="shared" si="79"/>
        <v/>
      </c>
      <c r="AK324" s="117" t="str">
        <f t="shared" si="80"/>
        <v/>
      </c>
      <c r="AL324" s="117" t="str">
        <f t="shared" si="81"/>
        <v/>
      </c>
      <c r="AM324" s="117" t="str">
        <f t="shared" si="82"/>
        <v/>
      </c>
      <c r="AN324" s="117" t="str">
        <f t="shared" si="83"/>
        <v/>
      </c>
      <c r="AO324" s="117" t="str">
        <f t="shared" si="84"/>
        <v/>
      </c>
      <c r="AP324" s="87"/>
    </row>
    <row r="325" spans="1:42" x14ac:dyDescent="0.2">
      <c r="A325" s="37"/>
      <c r="B325" s="37"/>
      <c r="C325" s="37"/>
      <c r="D325" s="64" t="str">
        <f>_xlfn.IFNA(VLOOKUP(A325,'Reference data SID'!$D$2:$Q$673,14,FALSE),"")</f>
        <v/>
      </c>
      <c r="E325" s="64" t="str">
        <f>_xlfn.IFNA(VLOOKUP(D325,'Reference data SID'!$C$3:$E$673,3,FALSE),"")</f>
        <v/>
      </c>
      <c r="F325" s="64" t="str">
        <f>_xlfn.IFNA(IF(E325=FALSE,D325,IF(ISBLANK(B325),VLOOKUP(C325,'Reference data SID'!$N:$P,3,FALSE),VLOOKUP(B325,'Reference data SID'!$M:$P,4,FALSE))),"")</f>
        <v/>
      </c>
      <c r="G325" s="64" t="str">
        <f t="shared" si="68"/>
        <v/>
      </c>
      <c r="H325" s="38" t="str">
        <f>_xlfn.IFNA(VLOOKUP(F325,'Reference data SID'!L:M,2,FALSE),"")</f>
        <v/>
      </c>
      <c r="I325" s="38" t="str">
        <f>_xlfn.IFNA(VLOOKUP(F325,'Reference data SID'!L:N,3,FALSE),"")</f>
        <v/>
      </c>
      <c r="J325" s="38" t="str">
        <f>_xlfn.IFNA(VLOOKUP(F325,'Reference data SID'!L:O,4,FALSE),"")</f>
        <v/>
      </c>
      <c r="K325" s="50"/>
      <c r="L325" s="50"/>
      <c r="M325" s="50"/>
      <c r="N325" s="50"/>
      <c r="O325" s="50"/>
      <c r="P325" s="50"/>
      <c r="Q325" s="50"/>
      <c r="R325" s="50"/>
      <c r="S325" s="50"/>
      <c r="T325" s="73" t="str">
        <f t="shared" ca="1" si="69"/>
        <v/>
      </c>
      <c r="U325" s="65" t="str">
        <f>IF(LEN(D325)=0,"",SUMIFS('1.(Optional) tonnage per use'!O$6:O$503,'1.(Optional) tonnage per use'!$G$6:$G$503,CONCATENATE(D325,F325),'1.(Optional) tonnage per use'!$N$6:$N$503,K325))</f>
        <v/>
      </c>
      <c r="V325" s="47" t="str">
        <f>IF(LEN(D325)=0,"",SUMIFS('1.(Optional) tonnage per use'!P$6:P$503,'1.(Optional) tonnage per use'!$G$6:$G$503,CONCATENATE(D325,F325),'1.(Optional) tonnage per use'!$N$6:$N$503,K325))</f>
        <v/>
      </c>
      <c r="W325" s="47" t="str">
        <f>IF(LEN(D325)=0,"",SUMIFS('1.(Optional) tonnage per use'!Q$6:Q$503,'1.(Optional) tonnage per use'!$G$6:$G$503,CONCATENATE(D325,F325),'1.(Optional) tonnage per use'!$N$6:$N$503,K325))</f>
        <v/>
      </c>
      <c r="X325" s="117" t="str">
        <f>_xlfn.IFNA(VLOOKUP(A325,'Reference data SID'!D:E,2,FALSE),"")</f>
        <v/>
      </c>
      <c r="Y325" s="117" t="str">
        <f t="shared" si="70"/>
        <v>not ok</v>
      </c>
      <c r="Z325" s="117" t="str">
        <f t="shared" si="71"/>
        <v>not ok</v>
      </c>
      <c r="AA325" s="117" t="str">
        <f t="shared" si="72"/>
        <v>ok</v>
      </c>
      <c r="AB325" s="117" t="str">
        <f t="shared" si="73"/>
        <v>not ok</v>
      </c>
      <c r="AC325" s="117" t="str">
        <f t="shared" si="74"/>
        <v>_EC</v>
      </c>
      <c r="AD325" s="117" t="str">
        <f t="shared" si="75"/>
        <v>_CAS</v>
      </c>
      <c r="AE325" s="117" t="str">
        <f t="shared" si="76"/>
        <v/>
      </c>
      <c r="AF325" s="117" t="str">
        <f>IF(LEN(A325)&gt;1,IF(COUNTIFS($AE$6:AE$503,LEFT(AE325,250))&gt;1,"Duplicate entry: you have two rows for the same substance and year",""),"")</f>
        <v/>
      </c>
      <c r="AG325" s="117" t="str">
        <f>IF(LEN(A325)&gt;0,IF(ISNUMBER(MATCH(A325,Annex_I_II_entries,0)),"","The Entry name is not within the dropdown list, make sure that you have not copied and pasted overwritting the cell format (with its correponding dropdown list) in column A"),"")</f>
        <v/>
      </c>
      <c r="AH325" s="117" t="str">
        <f t="shared" ca="1" si="77"/>
        <v/>
      </c>
      <c r="AI325" s="117" t="str">
        <f t="shared" ca="1" si="78"/>
        <v/>
      </c>
      <c r="AJ325" s="117" t="str">
        <f t="shared" si="79"/>
        <v/>
      </c>
      <c r="AK325" s="117" t="str">
        <f t="shared" si="80"/>
        <v/>
      </c>
      <c r="AL325" s="117" t="str">
        <f t="shared" si="81"/>
        <v/>
      </c>
      <c r="AM325" s="117" t="str">
        <f t="shared" si="82"/>
        <v/>
      </c>
      <c r="AN325" s="117" t="str">
        <f t="shared" si="83"/>
        <v/>
      </c>
      <c r="AO325" s="117" t="str">
        <f t="shared" si="84"/>
        <v/>
      </c>
      <c r="AP325" s="87"/>
    </row>
    <row r="326" spans="1:42" x14ac:dyDescent="0.2">
      <c r="A326" s="37"/>
      <c r="B326" s="37"/>
      <c r="C326" s="37"/>
      <c r="D326" s="64" t="str">
        <f>_xlfn.IFNA(VLOOKUP(A326,'Reference data SID'!$D$2:$Q$673,14,FALSE),"")</f>
        <v/>
      </c>
      <c r="E326" s="64" t="str">
        <f>_xlfn.IFNA(VLOOKUP(D326,'Reference data SID'!$C$3:$E$673,3,FALSE),"")</f>
        <v/>
      </c>
      <c r="F326" s="64" t="str">
        <f>_xlfn.IFNA(IF(E326=FALSE,D326,IF(ISBLANK(B326),VLOOKUP(C326,'Reference data SID'!$N:$P,3,FALSE),VLOOKUP(B326,'Reference data SID'!$M:$P,4,FALSE))),"")</f>
        <v/>
      </c>
      <c r="G326" s="64" t="str">
        <f t="shared" ref="G326:G389" si="85">CONCATENATE(D326,F326)</f>
        <v/>
      </c>
      <c r="H326" s="38" t="str">
        <f>_xlfn.IFNA(VLOOKUP(F326,'Reference data SID'!L:M,2,FALSE),"")</f>
        <v/>
      </c>
      <c r="I326" s="38" t="str">
        <f>_xlfn.IFNA(VLOOKUP(F326,'Reference data SID'!L:N,3,FALSE),"")</f>
        <v/>
      </c>
      <c r="J326" s="38" t="str">
        <f>_xlfn.IFNA(VLOOKUP(F326,'Reference data SID'!L:O,4,FALSE),"")</f>
        <v/>
      </c>
      <c r="K326" s="50"/>
      <c r="L326" s="50"/>
      <c r="M326" s="50"/>
      <c r="N326" s="50"/>
      <c r="O326" s="50"/>
      <c r="P326" s="50"/>
      <c r="Q326" s="50"/>
      <c r="R326" s="50"/>
      <c r="S326" s="50"/>
      <c r="T326" s="73" t="str">
        <f t="shared" ref="T326:T389" ca="1" si="86" xml:space="preserve">
CONCATENATE(AF326,
IF(AND(LEN(AF326)&gt;2,OR(LEN(AG326&gt;2),LEN(AH326&gt;2),LEN(AI326&gt;2),(AK326&gt;2),LEN(AM326&gt;2),LEN(AO326&gt;2))),CONCATENATE("; ",CHAR(10)),""),
AG326,
IF(AND(LEN(AG326)&gt;2,OR(LEN(AH326&gt;2),LEN(AI326&gt;2),(AK326&gt;2),LEN(AM326&gt;2),LEN(AO326&gt;1))),CONCATENATE("; ",CHAR(10)),""),
AH326,
IF(AND(LEN(AH326)&gt;2,OR(LEN(AI326&gt;2),(AK326&gt;2),LEN(AM326&gt;2),LEN(AO326&gt;2))),CONCATENATE("; ",CHAR(10)),""),
AI326,
IF(AND(LEN(AI326)&gt;2,OR((AK326&gt;2),LEN(AM326&gt;1),LEN(AO326&gt;2))),CONCATENATE("; ",CHAR(10)),""),
AK326,
IF(AND(LEN(AK326)&gt;2,OR((AM326&gt;2),LEN(AO326&gt;2))),CONCATENATE("; ",CHAR(10)),""),
AM326,
IF(AND(LEN(AM326)&gt;2,(LEN(AO326&gt;2))),CONCATENATE("; ",CHAR(10)),""),
AO326
)</f>
        <v/>
      </c>
      <c r="U326" s="65" t="str">
        <f>IF(LEN(D326)=0,"",SUMIFS('1.(Optional) tonnage per use'!O$6:O$503,'1.(Optional) tonnage per use'!$G$6:$G$503,CONCATENATE(D326,F326),'1.(Optional) tonnage per use'!$N$6:$N$503,K326))</f>
        <v/>
      </c>
      <c r="V326" s="47" t="str">
        <f>IF(LEN(D326)=0,"",SUMIFS('1.(Optional) tonnage per use'!P$6:P$503,'1.(Optional) tonnage per use'!$G$6:$G$503,CONCATENATE(D326,F326),'1.(Optional) tonnage per use'!$N$6:$N$503,K326))</f>
        <v/>
      </c>
      <c r="W326" s="47" t="str">
        <f>IF(LEN(D326)=0,"",SUMIFS('1.(Optional) tonnage per use'!Q$6:Q$503,'1.(Optional) tonnage per use'!$G$6:$G$503,CONCATENATE(D326,F326),'1.(Optional) tonnage per use'!$N$6:$N$503,K326))</f>
        <v/>
      </c>
      <c r="X326" s="117" t="str">
        <f>_xlfn.IFNA(VLOOKUP(A326,'Reference data SID'!D:E,2,FALSE),"")</f>
        <v/>
      </c>
      <c r="Y326" s="117" t="str">
        <f t="shared" ref="Y326:Y389" si="87">IF(AND(X326=TRUE,LEN(C326)&lt;1),"ok","not ok")</f>
        <v>not ok</v>
      </c>
      <c r="Z326" s="117" t="str">
        <f t="shared" ref="Z326:Z389" si="88">IF(AND(X326=TRUE,LEN(B326)&lt;1),"ok", "not ok")</f>
        <v>not ok</v>
      </c>
      <c r="AA326" s="117" t="str">
        <f t="shared" ref="AA326:AA389" si="89">IF(LEN(CONCATENATE(B326,C326))&gt;0,"not ok","ok")</f>
        <v>ok</v>
      </c>
      <c r="AB326" s="117" t="str">
        <f t="shared" ref="AB326:AB389" si="90">IF(OR(B326="other",C326="other"),"ok","not ok")</f>
        <v>not ok</v>
      </c>
      <c r="AC326" s="117" t="str">
        <f t="shared" ref="AC326:AC389" si="91">CONCATENATE(SUBSTITUTE(SUBSTITUTE(SUBSTITUTE(SUBSTITUTE(SUBSTITUTE(SUBSTITUTE(A326," ","_"),"(","_"),")","_"),"-","_"),";","_"),",","_"),"_EC")</f>
        <v>_EC</v>
      </c>
      <c r="AD326" s="117" t="str">
        <f t="shared" ref="AD326:AD389" si="92">CONCATENATE(SUBSTITUTE(SUBSTITUTE(SUBSTITUTE(SUBSTITUTE(SUBSTITUTE(SUBSTITUTE(A326," ","_"),"(","_"),")","_"),"-","_"),";","_"),",","_"),"_CAS")</f>
        <v>_CAS</v>
      </c>
      <c r="AE326" s="117" t="str">
        <f t="shared" ref="AE326:AE389" si="93">IF(LEN(A326)&gt;1,CONCATENATE(A326,I326,H326,F326,K326),"")</f>
        <v/>
      </c>
      <c r="AF326" s="117" t="str">
        <f>IF(LEN(A326)&gt;1,IF(COUNTIFS($AE$6:AE$503,LEFT(AE326,250))&gt;1,"Duplicate entry: you have two rows for the same substance and year",""),"")</f>
        <v/>
      </c>
      <c r="AG326" s="117" t="str">
        <f>IF(LEN(A326)&gt;0,IF(ISNUMBER(MATCH(A326,Annex_I_II_entries,0)),"","The Entry name is not within the dropdown list, make sure that you have not copied and pasted overwritting the cell format (with its correponding dropdown list) in column A"),"")</f>
        <v/>
      </c>
      <c r="AH326" s="117" t="str">
        <f t="shared" ref="AH326:AH389" ca="1" si="94">IF(LEN(B326)&gt;0,IF(ISNUMBER(MATCH(B326,INDIRECT(AC326),0)),"","The EC number is not within the dropdown list, make sure that you have not copied and pasted overwritting the cell format (with its correponding dropdown list) in column B, or that you have not deleted, modified the entry in column A"),"")</f>
        <v/>
      </c>
      <c r="AI326" s="117" t="str">
        <f t="shared" ref="AI326:AI389" ca="1" si="95">IF(LEN(C326)&gt;0,IF(ISNUMBER(MATCH(C326,INDIRECT(AD326),0)),"","The CAS number is not within the dropdown list, make sure that you have not copied and pasted overwritting the cell format (with its correponding dropdown list) in column C, or that you have not deleted, modified the entry in column A"),"")</f>
        <v/>
      </c>
      <c r="AJ326" s="117" t="str">
        <f t="shared" ref="AJ326:AJ389" si="96">IF(M326="0 tonnes",0,IF(M326="&lt;1 tonne",1,IF(M326="1-10 tonnes",10,IF(M326="10-100 tonnes",100,IF(M326="100-1000 tonnes",1000,IF(M326="&gt;1000 tonnes",1000000,""))))))</f>
        <v/>
      </c>
      <c r="AK326" s="117" t="str">
        <f t="shared" ref="AK326:AK389" si="97">IF(OR(AND(U326&gt;AJ326,AJ326&gt;0),AND(U326&gt;L326,L326&lt;&gt;"")),"The sum of tonnage manufactured per use reported is higher than the total tonnage manufactured","")</f>
        <v/>
      </c>
      <c r="AL326" s="117" t="str">
        <f t="shared" ref="AL326:AL389" si="98">IF(O326="0 tonnes",0,IF(O326="&lt;1 tonne",1,IF(O326="1-10 tonnes",10,IF(O326="10-100 tonnes",100,IF(O326="100-1000 tonnes",1000,IF(O326="&gt;1000 tonnes",1000000,""))))))</f>
        <v/>
      </c>
      <c r="AM326" s="117" t="str">
        <f t="shared" ref="AM326:AM389" si="99">IF(OR(AND(V326&gt;AL326,AL326&gt;0),AND(V326&gt;N326,N326&lt;&gt;"")),"The sum of tonnage imported per use reported is higher than the total tonnage manufactured","")</f>
        <v/>
      </c>
      <c r="AN326" s="117" t="str">
        <f t="shared" ref="AN326:AN389" si="100">IF(Q326="0 tonnes",0,IF(Q326="&lt;1 tonne",1,IF(Q326="1-10 tonnes",10,IF(Q326="10-100 tonnes",100,IF(Q326="100-1000 tonnes",1000,IF(Q326="&gt;1000 tonnes",1000000,""))))))</f>
        <v/>
      </c>
      <c r="AO326" s="117" t="str">
        <f t="shared" ref="AO326:AO389" si="101">IF(OR(AND(W326&gt;AN326,AN326&gt;0),AND(W326&gt;P326,P326&lt;&gt;"")),"The sum of tonnage placed on the market per use reported is higher than the total tonnage manufactured","")</f>
        <v/>
      </c>
      <c r="AP326" s="87"/>
    </row>
    <row r="327" spans="1:42" x14ac:dyDescent="0.2">
      <c r="A327" s="37"/>
      <c r="B327" s="37"/>
      <c r="C327" s="37"/>
      <c r="D327" s="64" t="str">
        <f>_xlfn.IFNA(VLOOKUP(A327,'Reference data SID'!$D$2:$Q$673,14,FALSE),"")</f>
        <v/>
      </c>
      <c r="E327" s="64" t="str">
        <f>_xlfn.IFNA(VLOOKUP(D327,'Reference data SID'!$C$3:$E$673,3,FALSE),"")</f>
        <v/>
      </c>
      <c r="F327" s="64" t="str">
        <f>_xlfn.IFNA(IF(E327=FALSE,D327,IF(ISBLANK(B327),VLOOKUP(C327,'Reference data SID'!$N:$P,3,FALSE),VLOOKUP(B327,'Reference data SID'!$M:$P,4,FALSE))),"")</f>
        <v/>
      </c>
      <c r="G327" s="64" t="str">
        <f t="shared" si="85"/>
        <v/>
      </c>
      <c r="H327" s="38" t="str">
        <f>_xlfn.IFNA(VLOOKUP(F327,'Reference data SID'!L:M,2,FALSE),"")</f>
        <v/>
      </c>
      <c r="I327" s="38" t="str">
        <f>_xlfn.IFNA(VLOOKUP(F327,'Reference data SID'!L:N,3,FALSE),"")</f>
        <v/>
      </c>
      <c r="J327" s="38" t="str">
        <f>_xlfn.IFNA(VLOOKUP(F327,'Reference data SID'!L:O,4,FALSE),"")</f>
        <v/>
      </c>
      <c r="K327" s="50"/>
      <c r="L327" s="50"/>
      <c r="M327" s="50"/>
      <c r="N327" s="50"/>
      <c r="O327" s="50"/>
      <c r="P327" s="50"/>
      <c r="Q327" s="50"/>
      <c r="R327" s="50"/>
      <c r="S327" s="50"/>
      <c r="T327" s="73" t="str">
        <f t="shared" ca="1" si="86"/>
        <v/>
      </c>
      <c r="U327" s="65" t="str">
        <f>IF(LEN(D327)=0,"",SUMIFS('1.(Optional) tonnage per use'!O$6:O$503,'1.(Optional) tonnage per use'!$G$6:$G$503,CONCATENATE(D327,F327),'1.(Optional) tonnage per use'!$N$6:$N$503,K327))</f>
        <v/>
      </c>
      <c r="V327" s="47" t="str">
        <f>IF(LEN(D327)=0,"",SUMIFS('1.(Optional) tonnage per use'!P$6:P$503,'1.(Optional) tonnage per use'!$G$6:$G$503,CONCATENATE(D327,F327),'1.(Optional) tonnage per use'!$N$6:$N$503,K327))</f>
        <v/>
      </c>
      <c r="W327" s="47" t="str">
        <f>IF(LEN(D327)=0,"",SUMIFS('1.(Optional) tonnage per use'!Q$6:Q$503,'1.(Optional) tonnage per use'!$G$6:$G$503,CONCATENATE(D327,F327),'1.(Optional) tonnage per use'!$N$6:$N$503,K327))</f>
        <v/>
      </c>
      <c r="X327" s="117" t="str">
        <f>_xlfn.IFNA(VLOOKUP(A327,'Reference data SID'!D:E,2,FALSE),"")</f>
        <v/>
      </c>
      <c r="Y327" s="117" t="str">
        <f t="shared" si="87"/>
        <v>not ok</v>
      </c>
      <c r="Z327" s="117" t="str">
        <f t="shared" si="88"/>
        <v>not ok</v>
      </c>
      <c r="AA327" s="117" t="str">
        <f t="shared" si="89"/>
        <v>ok</v>
      </c>
      <c r="AB327" s="117" t="str">
        <f t="shared" si="90"/>
        <v>not ok</v>
      </c>
      <c r="AC327" s="117" t="str">
        <f t="shared" si="91"/>
        <v>_EC</v>
      </c>
      <c r="AD327" s="117" t="str">
        <f t="shared" si="92"/>
        <v>_CAS</v>
      </c>
      <c r="AE327" s="117" t="str">
        <f t="shared" si="93"/>
        <v/>
      </c>
      <c r="AF327" s="117" t="str">
        <f>IF(LEN(A327)&gt;1,IF(COUNTIFS($AE$6:AE$503,LEFT(AE327,250))&gt;1,"Duplicate entry: you have two rows for the same substance and year",""),"")</f>
        <v/>
      </c>
      <c r="AG327" s="117" t="str">
        <f>IF(LEN(A327)&gt;0,IF(ISNUMBER(MATCH(A327,Annex_I_II_entries,0)),"","The Entry name is not within the dropdown list, make sure that you have not copied and pasted overwritting the cell format (with its correponding dropdown list) in column A"),"")</f>
        <v/>
      </c>
      <c r="AH327" s="117" t="str">
        <f t="shared" ca="1" si="94"/>
        <v/>
      </c>
      <c r="AI327" s="117" t="str">
        <f t="shared" ca="1" si="95"/>
        <v/>
      </c>
      <c r="AJ327" s="117" t="str">
        <f t="shared" si="96"/>
        <v/>
      </c>
      <c r="AK327" s="117" t="str">
        <f t="shared" si="97"/>
        <v/>
      </c>
      <c r="AL327" s="117" t="str">
        <f t="shared" si="98"/>
        <v/>
      </c>
      <c r="AM327" s="117" t="str">
        <f t="shared" si="99"/>
        <v/>
      </c>
      <c r="AN327" s="117" t="str">
        <f t="shared" si="100"/>
        <v/>
      </c>
      <c r="AO327" s="117" t="str">
        <f t="shared" si="101"/>
        <v/>
      </c>
      <c r="AP327" s="87"/>
    </row>
    <row r="328" spans="1:42" x14ac:dyDescent="0.2">
      <c r="A328" s="37"/>
      <c r="B328" s="37"/>
      <c r="C328" s="37"/>
      <c r="D328" s="64" t="str">
        <f>_xlfn.IFNA(VLOOKUP(A328,'Reference data SID'!$D$2:$Q$673,14,FALSE),"")</f>
        <v/>
      </c>
      <c r="E328" s="64" t="str">
        <f>_xlfn.IFNA(VLOOKUP(D328,'Reference data SID'!$C$3:$E$673,3,FALSE),"")</f>
        <v/>
      </c>
      <c r="F328" s="64" t="str">
        <f>_xlfn.IFNA(IF(E328=FALSE,D328,IF(ISBLANK(B328),VLOOKUP(C328,'Reference data SID'!$N:$P,3,FALSE),VLOOKUP(B328,'Reference data SID'!$M:$P,4,FALSE))),"")</f>
        <v/>
      </c>
      <c r="G328" s="64" t="str">
        <f t="shared" si="85"/>
        <v/>
      </c>
      <c r="H328" s="38" t="str">
        <f>_xlfn.IFNA(VLOOKUP(F328,'Reference data SID'!L:M,2,FALSE),"")</f>
        <v/>
      </c>
      <c r="I328" s="38" t="str">
        <f>_xlfn.IFNA(VLOOKUP(F328,'Reference data SID'!L:N,3,FALSE),"")</f>
        <v/>
      </c>
      <c r="J328" s="38" t="str">
        <f>_xlfn.IFNA(VLOOKUP(F328,'Reference data SID'!L:O,4,FALSE),"")</f>
        <v/>
      </c>
      <c r="K328" s="50"/>
      <c r="L328" s="50"/>
      <c r="M328" s="50"/>
      <c r="N328" s="50"/>
      <c r="O328" s="50"/>
      <c r="P328" s="50"/>
      <c r="Q328" s="50"/>
      <c r="R328" s="50"/>
      <c r="S328" s="50"/>
      <c r="T328" s="73" t="str">
        <f t="shared" ca="1" si="86"/>
        <v/>
      </c>
      <c r="U328" s="65" t="str">
        <f>IF(LEN(D328)=0,"",SUMIFS('1.(Optional) tonnage per use'!O$6:O$503,'1.(Optional) tonnage per use'!$G$6:$G$503,CONCATENATE(D328,F328),'1.(Optional) tonnage per use'!$N$6:$N$503,K328))</f>
        <v/>
      </c>
      <c r="V328" s="47" t="str">
        <f>IF(LEN(D328)=0,"",SUMIFS('1.(Optional) tonnage per use'!P$6:P$503,'1.(Optional) tonnage per use'!$G$6:$G$503,CONCATENATE(D328,F328),'1.(Optional) tonnage per use'!$N$6:$N$503,K328))</f>
        <v/>
      </c>
      <c r="W328" s="47" t="str">
        <f>IF(LEN(D328)=0,"",SUMIFS('1.(Optional) tonnage per use'!Q$6:Q$503,'1.(Optional) tonnage per use'!$G$6:$G$503,CONCATENATE(D328,F328),'1.(Optional) tonnage per use'!$N$6:$N$503,K328))</f>
        <v/>
      </c>
      <c r="X328" s="117" t="str">
        <f>_xlfn.IFNA(VLOOKUP(A328,'Reference data SID'!D:E,2,FALSE),"")</f>
        <v/>
      </c>
      <c r="Y328" s="117" t="str">
        <f t="shared" si="87"/>
        <v>not ok</v>
      </c>
      <c r="Z328" s="117" t="str">
        <f t="shared" si="88"/>
        <v>not ok</v>
      </c>
      <c r="AA328" s="117" t="str">
        <f t="shared" si="89"/>
        <v>ok</v>
      </c>
      <c r="AB328" s="117" t="str">
        <f t="shared" si="90"/>
        <v>not ok</v>
      </c>
      <c r="AC328" s="117" t="str">
        <f t="shared" si="91"/>
        <v>_EC</v>
      </c>
      <c r="AD328" s="117" t="str">
        <f t="shared" si="92"/>
        <v>_CAS</v>
      </c>
      <c r="AE328" s="117" t="str">
        <f t="shared" si="93"/>
        <v/>
      </c>
      <c r="AF328" s="117" t="str">
        <f>IF(LEN(A328)&gt;1,IF(COUNTIFS($AE$6:AE$503,LEFT(AE328,250))&gt;1,"Duplicate entry: you have two rows for the same substance and year",""),"")</f>
        <v/>
      </c>
      <c r="AG328" s="117" t="str">
        <f>IF(LEN(A328)&gt;0,IF(ISNUMBER(MATCH(A328,Annex_I_II_entries,0)),"","The Entry name is not within the dropdown list, make sure that you have not copied and pasted overwritting the cell format (with its correponding dropdown list) in column A"),"")</f>
        <v/>
      </c>
      <c r="AH328" s="117" t="str">
        <f t="shared" ca="1" si="94"/>
        <v/>
      </c>
      <c r="AI328" s="117" t="str">
        <f t="shared" ca="1" si="95"/>
        <v/>
      </c>
      <c r="AJ328" s="117" t="str">
        <f t="shared" si="96"/>
        <v/>
      </c>
      <c r="AK328" s="117" t="str">
        <f t="shared" si="97"/>
        <v/>
      </c>
      <c r="AL328" s="117" t="str">
        <f t="shared" si="98"/>
        <v/>
      </c>
      <c r="AM328" s="117" t="str">
        <f t="shared" si="99"/>
        <v/>
      </c>
      <c r="AN328" s="117" t="str">
        <f t="shared" si="100"/>
        <v/>
      </c>
      <c r="AO328" s="117" t="str">
        <f t="shared" si="101"/>
        <v/>
      </c>
      <c r="AP328" s="87"/>
    </row>
    <row r="329" spans="1:42" x14ac:dyDescent="0.2">
      <c r="A329" s="37"/>
      <c r="B329" s="37"/>
      <c r="C329" s="37"/>
      <c r="D329" s="64" t="str">
        <f>_xlfn.IFNA(VLOOKUP(A329,'Reference data SID'!$D$2:$Q$673,14,FALSE),"")</f>
        <v/>
      </c>
      <c r="E329" s="64" t="str">
        <f>_xlfn.IFNA(VLOOKUP(D329,'Reference data SID'!$C$3:$E$673,3,FALSE),"")</f>
        <v/>
      </c>
      <c r="F329" s="64" t="str">
        <f>_xlfn.IFNA(IF(E329=FALSE,D329,IF(ISBLANK(B329),VLOOKUP(C329,'Reference data SID'!$N:$P,3,FALSE),VLOOKUP(B329,'Reference data SID'!$M:$P,4,FALSE))),"")</f>
        <v/>
      </c>
      <c r="G329" s="64" t="str">
        <f t="shared" si="85"/>
        <v/>
      </c>
      <c r="H329" s="38" t="str">
        <f>_xlfn.IFNA(VLOOKUP(F329,'Reference data SID'!L:M,2,FALSE),"")</f>
        <v/>
      </c>
      <c r="I329" s="38" t="str">
        <f>_xlfn.IFNA(VLOOKUP(F329,'Reference data SID'!L:N,3,FALSE),"")</f>
        <v/>
      </c>
      <c r="J329" s="38" t="str">
        <f>_xlfn.IFNA(VLOOKUP(F329,'Reference data SID'!L:O,4,FALSE),"")</f>
        <v/>
      </c>
      <c r="K329" s="50"/>
      <c r="L329" s="50"/>
      <c r="M329" s="50"/>
      <c r="N329" s="50"/>
      <c r="O329" s="50"/>
      <c r="P329" s="50"/>
      <c r="Q329" s="50"/>
      <c r="R329" s="50"/>
      <c r="S329" s="50"/>
      <c r="T329" s="73" t="str">
        <f t="shared" ca="1" si="86"/>
        <v/>
      </c>
      <c r="U329" s="65" t="str">
        <f>IF(LEN(D329)=0,"",SUMIFS('1.(Optional) tonnage per use'!O$6:O$503,'1.(Optional) tonnage per use'!$G$6:$G$503,CONCATENATE(D329,F329),'1.(Optional) tonnage per use'!$N$6:$N$503,K329))</f>
        <v/>
      </c>
      <c r="V329" s="47" t="str">
        <f>IF(LEN(D329)=0,"",SUMIFS('1.(Optional) tonnage per use'!P$6:P$503,'1.(Optional) tonnage per use'!$G$6:$G$503,CONCATENATE(D329,F329),'1.(Optional) tonnage per use'!$N$6:$N$503,K329))</f>
        <v/>
      </c>
      <c r="W329" s="47" t="str">
        <f>IF(LEN(D329)=0,"",SUMIFS('1.(Optional) tonnage per use'!Q$6:Q$503,'1.(Optional) tonnage per use'!$G$6:$G$503,CONCATENATE(D329,F329),'1.(Optional) tonnage per use'!$N$6:$N$503,K329))</f>
        <v/>
      </c>
      <c r="X329" s="117" t="str">
        <f>_xlfn.IFNA(VLOOKUP(A329,'Reference data SID'!D:E,2,FALSE),"")</f>
        <v/>
      </c>
      <c r="Y329" s="117" t="str">
        <f t="shared" si="87"/>
        <v>not ok</v>
      </c>
      <c r="Z329" s="117" t="str">
        <f t="shared" si="88"/>
        <v>not ok</v>
      </c>
      <c r="AA329" s="117" t="str">
        <f t="shared" si="89"/>
        <v>ok</v>
      </c>
      <c r="AB329" s="117" t="str">
        <f t="shared" si="90"/>
        <v>not ok</v>
      </c>
      <c r="AC329" s="117" t="str">
        <f t="shared" si="91"/>
        <v>_EC</v>
      </c>
      <c r="AD329" s="117" t="str">
        <f t="shared" si="92"/>
        <v>_CAS</v>
      </c>
      <c r="AE329" s="117" t="str">
        <f t="shared" si="93"/>
        <v/>
      </c>
      <c r="AF329" s="117" t="str">
        <f>IF(LEN(A329)&gt;1,IF(COUNTIFS($AE$6:AE$503,LEFT(AE329,250))&gt;1,"Duplicate entry: you have two rows for the same substance and year",""),"")</f>
        <v/>
      </c>
      <c r="AG329" s="117" t="str">
        <f>IF(LEN(A329)&gt;0,IF(ISNUMBER(MATCH(A329,Annex_I_II_entries,0)),"","The Entry name is not within the dropdown list, make sure that you have not copied and pasted overwritting the cell format (with its correponding dropdown list) in column A"),"")</f>
        <v/>
      </c>
      <c r="AH329" s="117" t="str">
        <f t="shared" ca="1" si="94"/>
        <v/>
      </c>
      <c r="AI329" s="117" t="str">
        <f t="shared" ca="1" si="95"/>
        <v/>
      </c>
      <c r="AJ329" s="117" t="str">
        <f t="shared" si="96"/>
        <v/>
      </c>
      <c r="AK329" s="117" t="str">
        <f t="shared" si="97"/>
        <v/>
      </c>
      <c r="AL329" s="117" t="str">
        <f t="shared" si="98"/>
        <v/>
      </c>
      <c r="AM329" s="117" t="str">
        <f t="shared" si="99"/>
        <v/>
      </c>
      <c r="AN329" s="117" t="str">
        <f t="shared" si="100"/>
        <v/>
      </c>
      <c r="AO329" s="117" t="str">
        <f t="shared" si="101"/>
        <v/>
      </c>
      <c r="AP329" s="87"/>
    </row>
    <row r="330" spans="1:42" x14ac:dyDescent="0.2">
      <c r="A330" s="37"/>
      <c r="B330" s="37"/>
      <c r="C330" s="37"/>
      <c r="D330" s="64" t="str">
        <f>_xlfn.IFNA(VLOOKUP(A330,'Reference data SID'!$D$2:$Q$673,14,FALSE),"")</f>
        <v/>
      </c>
      <c r="E330" s="64" t="str">
        <f>_xlfn.IFNA(VLOOKUP(D330,'Reference data SID'!$C$3:$E$673,3,FALSE),"")</f>
        <v/>
      </c>
      <c r="F330" s="64" t="str">
        <f>_xlfn.IFNA(IF(E330=FALSE,D330,IF(ISBLANK(B330),VLOOKUP(C330,'Reference data SID'!$N:$P,3,FALSE),VLOOKUP(B330,'Reference data SID'!$M:$P,4,FALSE))),"")</f>
        <v/>
      </c>
      <c r="G330" s="64" t="str">
        <f t="shared" si="85"/>
        <v/>
      </c>
      <c r="H330" s="38" t="str">
        <f>_xlfn.IFNA(VLOOKUP(F330,'Reference data SID'!L:M,2,FALSE),"")</f>
        <v/>
      </c>
      <c r="I330" s="38" t="str">
        <f>_xlfn.IFNA(VLOOKUP(F330,'Reference data SID'!L:N,3,FALSE),"")</f>
        <v/>
      </c>
      <c r="J330" s="38" t="str">
        <f>_xlfn.IFNA(VLOOKUP(F330,'Reference data SID'!L:O,4,FALSE),"")</f>
        <v/>
      </c>
      <c r="K330" s="50"/>
      <c r="L330" s="50"/>
      <c r="M330" s="50"/>
      <c r="N330" s="50"/>
      <c r="O330" s="50"/>
      <c r="P330" s="50"/>
      <c r="Q330" s="50"/>
      <c r="R330" s="50"/>
      <c r="S330" s="50"/>
      <c r="T330" s="73" t="str">
        <f t="shared" ca="1" si="86"/>
        <v/>
      </c>
      <c r="U330" s="65" t="str">
        <f>IF(LEN(D330)=0,"",SUMIFS('1.(Optional) tonnage per use'!O$6:O$503,'1.(Optional) tonnage per use'!$G$6:$G$503,CONCATENATE(D330,F330),'1.(Optional) tonnage per use'!$N$6:$N$503,K330))</f>
        <v/>
      </c>
      <c r="V330" s="47" t="str">
        <f>IF(LEN(D330)=0,"",SUMIFS('1.(Optional) tonnage per use'!P$6:P$503,'1.(Optional) tonnage per use'!$G$6:$G$503,CONCATENATE(D330,F330),'1.(Optional) tonnage per use'!$N$6:$N$503,K330))</f>
        <v/>
      </c>
      <c r="W330" s="47" t="str">
        <f>IF(LEN(D330)=0,"",SUMIFS('1.(Optional) tonnage per use'!Q$6:Q$503,'1.(Optional) tonnage per use'!$G$6:$G$503,CONCATENATE(D330,F330),'1.(Optional) tonnage per use'!$N$6:$N$503,K330))</f>
        <v/>
      </c>
      <c r="X330" s="117" t="str">
        <f>_xlfn.IFNA(VLOOKUP(A330,'Reference data SID'!D:E,2,FALSE),"")</f>
        <v/>
      </c>
      <c r="Y330" s="117" t="str">
        <f t="shared" si="87"/>
        <v>not ok</v>
      </c>
      <c r="Z330" s="117" t="str">
        <f t="shared" si="88"/>
        <v>not ok</v>
      </c>
      <c r="AA330" s="117" t="str">
        <f t="shared" si="89"/>
        <v>ok</v>
      </c>
      <c r="AB330" s="117" t="str">
        <f t="shared" si="90"/>
        <v>not ok</v>
      </c>
      <c r="AC330" s="117" t="str">
        <f t="shared" si="91"/>
        <v>_EC</v>
      </c>
      <c r="AD330" s="117" t="str">
        <f t="shared" si="92"/>
        <v>_CAS</v>
      </c>
      <c r="AE330" s="117" t="str">
        <f t="shared" si="93"/>
        <v/>
      </c>
      <c r="AF330" s="117" t="str">
        <f>IF(LEN(A330)&gt;1,IF(COUNTIFS($AE$6:AE$503,LEFT(AE330,250))&gt;1,"Duplicate entry: you have two rows for the same substance and year",""),"")</f>
        <v/>
      </c>
      <c r="AG330" s="117" t="str">
        <f>IF(LEN(A330)&gt;0,IF(ISNUMBER(MATCH(A330,Annex_I_II_entries,0)),"","The Entry name is not within the dropdown list, make sure that you have not copied and pasted overwritting the cell format (with its correponding dropdown list) in column A"),"")</f>
        <v/>
      </c>
      <c r="AH330" s="117" t="str">
        <f t="shared" ca="1" si="94"/>
        <v/>
      </c>
      <c r="AI330" s="117" t="str">
        <f t="shared" ca="1" si="95"/>
        <v/>
      </c>
      <c r="AJ330" s="117" t="str">
        <f t="shared" si="96"/>
        <v/>
      </c>
      <c r="AK330" s="117" t="str">
        <f t="shared" si="97"/>
        <v/>
      </c>
      <c r="AL330" s="117" t="str">
        <f t="shared" si="98"/>
        <v/>
      </c>
      <c r="AM330" s="117" t="str">
        <f t="shared" si="99"/>
        <v/>
      </c>
      <c r="AN330" s="117" t="str">
        <f t="shared" si="100"/>
        <v/>
      </c>
      <c r="AO330" s="117" t="str">
        <f t="shared" si="101"/>
        <v/>
      </c>
      <c r="AP330" s="87"/>
    </row>
    <row r="331" spans="1:42" x14ac:dyDescent="0.2">
      <c r="A331" s="37"/>
      <c r="B331" s="37"/>
      <c r="C331" s="37"/>
      <c r="D331" s="64" t="str">
        <f>_xlfn.IFNA(VLOOKUP(A331,'Reference data SID'!$D$2:$Q$673,14,FALSE),"")</f>
        <v/>
      </c>
      <c r="E331" s="64" t="str">
        <f>_xlfn.IFNA(VLOOKUP(D331,'Reference data SID'!$C$3:$E$673,3,FALSE),"")</f>
        <v/>
      </c>
      <c r="F331" s="64" t="str">
        <f>_xlfn.IFNA(IF(E331=FALSE,D331,IF(ISBLANK(B331),VLOOKUP(C331,'Reference data SID'!$N:$P,3,FALSE),VLOOKUP(B331,'Reference data SID'!$M:$P,4,FALSE))),"")</f>
        <v/>
      </c>
      <c r="G331" s="64" t="str">
        <f t="shared" si="85"/>
        <v/>
      </c>
      <c r="H331" s="38" t="str">
        <f>_xlfn.IFNA(VLOOKUP(F331,'Reference data SID'!L:M,2,FALSE),"")</f>
        <v/>
      </c>
      <c r="I331" s="38" t="str">
        <f>_xlfn.IFNA(VLOOKUP(F331,'Reference data SID'!L:N,3,FALSE),"")</f>
        <v/>
      </c>
      <c r="J331" s="38" t="str">
        <f>_xlfn.IFNA(VLOOKUP(F331,'Reference data SID'!L:O,4,FALSE),"")</f>
        <v/>
      </c>
      <c r="K331" s="50"/>
      <c r="L331" s="50"/>
      <c r="M331" s="50"/>
      <c r="N331" s="50"/>
      <c r="O331" s="50"/>
      <c r="P331" s="50"/>
      <c r="Q331" s="50"/>
      <c r="R331" s="50"/>
      <c r="S331" s="50"/>
      <c r="T331" s="73" t="str">
        <f t="shared" ca="1" si="86"/>
        <v/>
      </c>
      <c r="U331" s="65" t="str">
        <f>IF(LEN(D331)=0,"",SUMIFS('1.(Optional) tonnage per use'!O$6:O$503,'1.(Optional) tonnage per use'!$G$6:$G$503,CONCATENATE(D331,F331),'1.(Optional) tonnage per use'!$N$6:$N$503,K331))</f>
        <v/>
      </c>
      <c r="V331" s="47" t="str">
        <f>IF(LEN(D331)=0,"",SUMIFS('1.(Optional) tonnage per use'!P$6:P$503,'1.(Optional) tonnage per use'!$G$6:$G$503,CONCATENATE(D331,F331),'1.(Optional) tonnage per use'!$N$6:$N$503,K331))</f>
        <v/>
      </c>
      <c r="W331" s="47" t="str">
        <f>IF(LEN(D331)=0,"",SUMIFS('1.(Optional) tonnage per use'!Q$6:Q$503,'1.(Optional) tonnage per use'!$G$6:$G$503,CONCATENATE(D331,F331),'1.(Optional) tonnage per use'!$N$6:$N$503,K331))</f>
        <v/>
      </c>
      <c r="X331" s="117" t="str">
        <f>_xlfn.IFNA(VLOOKUP(A331,'Reference data SID'!D:E,2,FALSE),"")</f>
        <v/>
      </c>
      <c r="Y331" s="117" t="str">
        <f t="shared" si="87"/>
        <v>not ok</v>
      </c>
      <c r="Z331" s="117" t="str">
        <f t="shared" si="88"/>
        <v>not ok</v>
      </c>
      <c r="AA331" s="117" t="str">
        <f t="shared" si="89"/>
        <v>ok</v>
      </c>
      <c r="AB331" s="117" t="str">
        <f t="shared" si="90"/>
        <v>not ok</v>
      </c>
      <c r="AC331" s="117" t="str">
        <f t="shared" si="91"/>
        <v>_EC</v>
      </c>
      <c r="AD331" s="117" t="str">
        <f t="shared" si="92"/>
        <v>_CAS</v>
      </c>
      <c r="AE331" s="117" t="str">
        <f t="shared" si="93"/>
        <v/>
      </c>
      <c r="AF331" s="117" t="str">
        <f>IF(LEN(A331)&gt;1,IF(COUNTIFS($AE$6:AE$503,LEFT(AE331,250))&gt;1,"Duplicate entry: you have two rows for the same substance and year",""),"")</f>
        <v/>
      </c>
      <c r="AG331" s="117" t="str">
        <f>IF(LEN(A331)&gt;0,IF(ISNUMBER(MATCH(A331,Annex_I_II_entries,0)),"","The Entry name is not within the dropdown list, make sure that you have not copied and pasted overwritting the cell format (with its correponding dropdown list) in column A"),"")</f>
        <v/>
      </c>
      <c r="AH331" s="117" t="str">
        <f t="shared" ca="1" si="94"/>
        <v/>
      </c>
      <c r="AI331" s="117" t="str">
        <f t="shared" ca="1" si="95"/>
        <v/>
      </c>
      <c r="AJ331" s="117" t="str">
        <f t="shared" si="96"/>
        <v/>
      </c>
      <c r="AK331" s="117" t="str">
        <f t="shared" si="97"/>
        <v/>
      </c>
      <c r="AL331" s="117" t="str">
        <f t="shared" si="98"/>
        <v/>
      </c>
      <c r="AM331" s="117" t="str">
        <f t="shared" si="99"/>
        <v/>
      </c>
      <c r="AN331" s="117" t="str">
        <f t="shared" si="100"/>
        <v/>
      </c>
      <c r="AO331" s="117" t="str">
        <f t="shared" si="101"/>
        <v/>
      </c>
      <c r="AP331" s="87"/>
    </row>
    <row r="332" spans="1:42" x14ac:dyDescent="0.2">
      <c r="A332" s="37"/>
      <c r="B332" s="37"/>
      <c r="C332" s="37"/>
      <c r="D332" s="64" t="str">
        <f>_xlfn.IFNA(VLOOKUP(A332,'Reference data SID'!$D$2:$Q$673,14,FALSE),"")</f>
        <v/>
      </c>
      <c r="E332" s="64" t="str">
        <f>_xlfn.IFNA(VLOOKUP(D332,'Reference data SID'!$C$3:$E$673,3,FALSE),"")</f>
        <v/>
      </c>
      <c r="F332" s="64" t="str">
        <f>_xlfn.IFNA(IF(E332=FALSE,D332,IF(ISBLANK(B332),VLOOKUP(C332,'Reference data SID'!$N:$P,3,FALSE),VLOOKUP(B332,'Reference data SID'!$M:$P,4,FALSE))),"")</f>
        <v/>
      </c>
      <c r="G332" s="64" t="str">
        <f t="shared" si="85"/>
        <v/>
      </c>
      <c r="H332" s="38" t="str">
        <f>_xlfn.IFNA(VLOOKUP(F332,'Reference data SID'!L:M,2,FALSE),"")</f>
        <v/>
      </c>
      <c r="I332" s="38" t="str">
        <f>_xlfn.IFNA(VLOOKUP(F332,'Reference data SID'!L:N,3,FALSE),"")</f>
        <v/>
      </c>
      <c r="J332" s="38" t="str">
        <f>_xlfn.IFNA(VLOOKUP(F332,'Reference data SID'!L:O,4,FALSE),"")</f>
        <v/>
      </c>
      <c r="K332" s="50"/>
      <c r="L332" s="50"/>
      <c r="M332" s="50"/>
      <c r="N332" s="50"/>
      <c r="O332" s="50"/>
      <c r="P332" s="50"/>
      <c r="Q332" s="50"/>
      <c r="R332" s="50"/>
      <c r="S332" s="50"/>
      <c r="T332" s="73" t="str">
        <f t="shared" ca="1" si="86"/>
        <v/>
      </c>
      <c r="U332" s="65" t="str">
        <f>IF(LEN(D332)=0,"",SUMIFS('1.(Optional) tonnage per use'!O$6:O$503,'1.(Optional) tonnage per use'!$G$6:$G$503,CONCATENATE(D332,F332),'1.(Optional) tonnage per use'!$N$6:$N$503,K332))</f>
        <v/>
      </c>
      <c r="V332" s="47" t="str">
        <f>IF(LEN(D332)=0,"",SUMIFS('1.(Optional) tonnage per use'!P$6:P$503,'1.(Optional) tonnage per use'!$G$6:$G$503,CONCATENATE(D332,F332),'1.(Optional) tonnage per use'!$N$6:$N$503,K332))</f>
        <v/>
      </c>
      <c r="W332" s="47" t="str">
        <f>IF(LEN(D332)=0,"",SUMIFS('1.(Optional) tonnage per use'!Q$6:Q$503,'1.(Optional) tonnage per use'!$G$6:$G$503,CONCATENATE(D332,F332),'1.(Optional) tonnage per use'!$N$6:$N$503,K332))</f>
        <v/>
      </c>
      <c r="X332" s="117" t="str">
        <f>_xlfn.IFNA(VLOOKUP(A332,'Reference data SID'!D:E,2,FALSE),"")</f>
        <v/>
      </c>
      <c r="Y332" s="117" t="str">
        <f t="shared" si="87"/>
        <v>not ok</v>
      </c>
      <c r="Z332" s="117" t="str">
        <f t="shared" si="88"/>
        <v>not ok</v>
      </c>
      <c r="AA332" s="117" t="str">
        <f t="shared" si="89"/>
        <v>ok</v>
      </c>
      <c r="AB332" s="117" t="str">
        <f t="shared" si="90"/>
        <v>not ok</v>
      </c>
      <c r="AC332" s="117" t="str">
        <f t="shared" si="91"/>
        <v>_EC</v>
      </c>
      <c r="AD332" s="117" t="str">
        <f t="shared" si="92"/>
        <v>_CAS</v>
      </c>
      <c r="AE332" s="117" t="str">
        <f t="shared" si="93"/>
        <v/>
      </c>
      <c r="AF332" s="117" t="str">
        <f>IF(LEN(A332)&gt;1,IF(COUNTIFS($AE$6:AE$503,LEFT(AE332,250))&gt;1,"Duplicate entry: you have two rows for the same substance and year",""),"")</f>
        <v/>
      </c>
      <c r="AG332" s="117" t="str">
        <f>IF(LEN(A332)&gt;0,IF(ISNUMBER(MATCH(A332,Annex_I_II_entries,0)),"","The Entry name is not within the dropdown list, make sure that you have not copied and pasted overwritting the cell format (with its correponding dropdown list) in column A"),"")</f>
        <v/>
      </c>
      <c r="AH332" s="117" t="str">
        <f t="shared" ca="1" si="94"/>
        <v/>
      </c>
      <c r="AI332" s="117" t="str">
        <f t="shared" ca="1" si="95"/>
        <v/>
      </c>
      <c r="AJ332" s="117" t="str">
        <f t="shared" si="96"/>
        <v/>
      </c>
      <c r="AK332" s="117" t="str">
        <f t="shared" si="97"/>
        <v/>
      </c>
      <c r="AL332" s="117" t="str">
        <f t="shared" si="98"/>
        <v/>
      </c>
      <c r="AM332" s="117" t="str">
        <f t="shared" si="99"/>
        <v/>
      </c>
      <c r="AN332" s="117" t="str">
        <f t="shared" si="100"/>
        <v/>
      </c>
      <c r="AO332" s="117" t="str">
        <f t="shared" si="101"/>
        <v/>
      </c>
      <c r="AP332" s="87"/>
    </row>
    <row r="333" spans="1:42" x14ac:dyDescent="0.2">
      <c r="A333" s="37"/>
      <c r="B333" s="37"/>
      <c r="C333" s="37"/>
      <c r="D333" s="64" t="str">
        <f>_xlfn.IFNA(VLOOKUP(A333,'Reference data SID'!$D$2:$Q$673,14,FALSE),"")</f>
        <v/>
      </c>
      <c r="E333" s="64" t="str">
        <f>_xlfn.IFNA(VLOOKUP(D333,'Reference data SID'!$C$3:$E$673,3,FALSE),"")</f>
        <v/>
      </c>
      <c r="F333" s="64" t="str">
        <f>_xlfn.IFNA(IF(E333=FALSE,D333,IF(ISBLANK(B333),VLOOKUP(C333,'Reference data SID'!$N:$P,3,FALSE),VLOOKUP(B333,'Reference data SID'!$M:$P,4,FALSE))),"")</f>
        <v/>
      </c>
      <c r="G333" s="64" t="str">
        <f t="shared" si="85"/>
        <v/>
      </c>
      <c r="H333" s="38" t="str">
        <f>_xlfn.IFNA(VLOOKUP(F333,'Reference data SID'!L:M,2,FALSE),"")</f>
        <v/>
      </c>
      <c r="I333" s="38" t="str">
        <f>_xlfn.IFNA(VLOOKUP(F333,'Reference data SID'!L:N,3,FALSE),"")</f>
        <v/>
      </c>
      <c r="J333" s="38" t="str">
        <f>_xlfn.IFNA(VLOOKUP(F333,'Reference data SID'!L:O,4,FALSE),"")</f>
        <v/>
      </c>
      <c r="K333" s="50"/>
      <c r="L333" s="50"/>
      <c r="M333" s="50"/>
      <c r="N333" s="50"/>
      <c r="O333" s="50"/>
      <c r="P333" s="50"/>
      <c r="Q333" s="50"/>
      <c r="R333" s="50"/>
      <c r="S333" s="50"/>
      <c r="T333" s="73" t="str">
        <f t="shared" ca="1" si="86"/>
        <v/>
      </c>
      <c r="U333" s="65" t="str">
        <f>IF(LEN(D333)=0,"",SUMIFS('1.(Optional) tonnage per use'!O$6:O$503,'1.(Optional) tonnage per use'!$G$6:$G$503,CONCATENATE(D333,F333),'1.(Optional) tonnage per use'!$N$6:$N$503,K333))</f>
        <v/>
      </c>
      <c r="V333" s="47" t="str">
        <f>IF(LEN(D333)=0,"",SUMIFS('1.(Optional) tonnage per use'!P$6:P$503,'1.(Optional) tonnage per use'!$G$6:$G$503,CONCATENATE(D333,F333),'1.(Optional) tonnage per use'!$N$6:$N$503,K333))</f>
        <v/>
      </c>
      <c r="W333" s="47" t="str">
        <f>IF(LEN(D333)=0,"",SUMIFS('1.(Optional) tonnage per use'!Q$6:Q$503,'1.(Optional) tonnage per use'!$G$6:$G$503,CONCATENATE(D333,F333),'1.(Optional) tonnage per use'!$N$6:$N$503,K333))</f>
        <v/>
      </c>
      <c r="X333" s="117" t="str">
        <f>_xlfn.IFNA(VLOOKUP(A333,'Reference data SID'!D:E,2,FALSE),"")</f>
        <v/>
      </c>
      <c r="Y333" s="117" t="str">
        <f t="shared" si="87"/>
        <v>not ok</v>
      </c>
      <c r="Z333" s="117" t="str">
        <f t="shared" si="88"/>
        <v>not ok</v>
      </c>
      <c r="AA333" s="117" t="str">
        <f t="shared" si="89"/>
        <v>ok</v>
      </c>
      <c r="AB333" s="117" t="str">
        <f t="shared" si="90"/>
        <v>not ok</v>
      </c>
      <c r="AC333" s="117" t="str">
        <f t="shared" si="91"/>
        <v>_EC</v>
      </c>
      <c r="AD333" s="117" t="str">
        <f t="shared" si="92"/>
        <v>_CAS</v>
      </c>
      <c r="AE333" s="117" t="str">
        <f t="shared" si="93"/>
        <v/>
      </c>
      <c r="AF333" s="117" t="str">
        <f>IF(LEN(A333)&gt;1,IF(COUNTIFS($AE$6:AE$503,LEFT(AE333,250))&gt;1,"Duplicate entry: you have two rows for the same substance and year",""),"")</f>
        <v/>
      </c>
      <c r="AG333" s="117" t="str">
        <f>IF(LEN(A333)&gt;0,IF(ISNUMBER(MATCH(A333,Annex_I_II_entries,0)),"","The Entry name is not within the dropdown list, make sure that you have not copied and pasted overwritting the cell format (with its correponding dropdown list) in column A"),"")</f>
        <v/>
      </c>
      <c r="AH333" s="117" t="str">
        <f t="shared" ca="1" si="94"/>
        <v/>
      </c>
      <c r="AI333" s="117" t="str">
        <f t="shared" ca="1" si="95"/>
        <v/>
      </c>
      <c r="AJ333" s="117" t="str">
        <f t="shared" si="96"/>
        <v/>
      </c>
      <c r="AK333" s="117" t="str">
        <f t="shared" si="97"/>
        <v/>
      </c>
      <c r="AL333" s="117" t="str">
        <f t="shared" si="98"/>
        <v/>
      </c>
      <c r="AM333" s="117" t="str">
        <f t="shared" si="99"/>
        <v/>
      </c>
      <c r="AN333" s="117" t="str">
        <f t="shared" si="100"/>
        <v/>
      </c>
      <c r="AO333" s="117" t="str">
        <f t="shared" si="101"/>
        <v/>
      </c>
      <c r="AP333" s="87"/>
    </row>
    <row r="334" spans="1:42" x14ac:dyDescent="0.2">
      <c r="A334" s="37"/>
      <c r="B334" s="37"/>
      <c r="C334" s="37"/>
      <c r="D334" s="64" t="str">
        <f>_xlfn.IFNA(VLOOKUP(A334,'Reference data SID'!$D$2:$Q$673,14,FALSE),"")</f>
        <v/>
      </c>
      <c r="E334" s="64" t="str">
        <f>_xlfn.IFNA(VLOOKUP(D334,'Reference data SID'!$C$3:$E$673,3,FALSE),"")</f>
        <v/>
      </c>
      <c r="F334" s="64" t="str">
        <f>_xlfn.IFNA(IF(E334=FALSE,D334,IF(ISBLANK(B334),VLOOKUP(C334,'Reference data SID'!$N:$P,3,FALSE),VLOOKUP(B334,'Reference data SID'!$M:$P,4,FALSE))),"")</f>
        <v/>
      </c>
      <c r="G334" s="64" t="str">
        <f t="shared" si="85"/>
        <v/>
      </c>
      <c r="H334" s="38" t="str">
        <f>_xlfn.IFNA(VLOOKUP(F334,'Reference data SID'!L:M,2,FALSE),"")</f>
        <v/>
      </c>
      <c r="I334" s="38" t="str">
        <f>_xlfn.IFNA(VLOOKUP(F334,'Reference data SID'!L:N,3,FALSE),"")</f>
        <v/>
      </c>
      <c r="J334" s="38" t="str">
        <f>_xlfn.IFNA(VLOOKUP(F334,'Reference data SID'!L:O,4,FALSE),"")</f>
        <v/>
      </c>
      <c r="K334" s="50"/>
      <c r="L334" s="50"/>
      <c r="M334" s="50"/>
      <c r="N334" s="50"/>
      <c r="O334" s="50"/>
      <c r="P334" s="50"/>
      <c r="Q334" s="50"/>
      <c r="R334" s="50"/>
      <c r="S334" s="50"/>
      <c r="T334" s="73" t="str">
        <f t="shared" ca="1" si="86"/>
        <v/>
      </c>
      <c r="U334" s="65" t="str">
        <f>IF(LEN(D334)=0,"",SUMIFS('1.(Optional) tonnage per use'!O$6:O$503,'1.(Optional) tonnage per use'!$G$6:$G$503,CONCATENATE(D334,F334),'1.(Optional) tonnage per use'!$N$6:$N$503,K334))</f>
        <v/>
      </c>
      <c r="V334" s="47" t="str">
        <f>IF(LEN(D334)=0,"",SUMIFS('1.(Optional) tonnage per use'!P$6:P$503,'1.(Optional) tonnage per use'!$G$6:$G$503,CONCATENATE(D334,F334),'1.(Optional) tonnage per use'!$N$6:$N$503,K334))</f>
        <v/>
      </c>
      <c r="W334" s="47" t="str">
        <f>IF(LEN(D334)=0,"",SUMIFS('1.(Optional) tonnage per use'!Q$6:Q$503,'1.(Optional) tonnage per use'!$G$6:$G$503,CONCATENATE(D334,F334),'1.(Optional) tonnage per use'!$N$6:$N$503,K334))</f>
        <v/>
      </c>
      <c r="X334" s="117" t="str">
        <f>_xlfn.IFNA(VLOOKUP(A334,'Reference data SID'!D:E,2,FALSE),"")</f>
        <v/>
      </c>
      <c r="Y334" s="117" t="str">
        <f t="shared" si="87"/>
        <v>not ok</v>
      </c>
      <c r="Z334" s="117" t="str">
        <f t="shared" si="88"/>
        <v>not ok</v>
      </c>
      <c r="AA334" s="117" t="str">
        <f t="shared" si="89"/>
        <v>ok</v>
      </c>
      <c r="AB334" s="117" t="str">
        <f t="shared" si="90"/>
        <v>not ok</v>
      </c>
      <c r="AC334" s="117" t="str">
        <f t="shared" si="91"/>
        <v>_EC</v>
      </c>
      <c r="AD334" s="117" t="str">
        <f t="shared" si="92"/>
        <v>_CAS</v>
      </c>
      <c r="AE334" s="117" t="str">
        <f t="shared" si="93"/>
        <v/>
      </c>
      <c r="AF334" s="117" t="str">
        <f>IF(LEN(A334)&gt;1,IF(COUNTIFS($AE$6:AE$503,LEFT(AE334,250))&gt;1,"Duplicate entry: you have two rows for the same substance and year",""),"")</f>
        <v/>
      </c>
      <c r="AG334" s="117" t="str">
        <f>IF(LEN(A334)&gt;0,IF(ISNUMBER(MATCH(A334,Annex_I_II_entries,0)),"","The Entry name is not within the dropdown list, make sure that you have not copied and pasted overwritting the cell format (with its correponding dropdown list) in column A"),"")</f>
        <v/>
      </c>
      <c r="AH334" s="117" t="str">
        <f t="shared" ca="1" si="94"/>
        <v/>
      </c>
      <c r="AI334" s="117" t="str">
        <f t="shared" ca="1" si="95"/>
        <v/>
      </c>
      <c r="AJ334" s="117" t="str">
        <f t="shared" si="96"/>
        <v/>
      </c>
      <c r="AK334" s="117" t="str">
        <f t="shared" si="97"/>
        <v/>
      </c>
      <c r="AL334" s="117" t="str">
        <f t="shared" si="98"/>
        <v/>
      </c>
      <c r="AM334" s="117" t="str">
        <f t="shared" si="99"/>
        <v/>
      </c>
      <c r="AN334" s="117" t="str">
        <f t="shared" si="100"/>
        <v/>
      </c>
      <c r="AO334" s="117" t="str">
        <f t="shared" si="101"/>
        <v/>
      </c>
      <c r="AP334" s="87"/>
    </row>
    <row r="335" spans="1:42" x14ac:dyDescent="0.2">
      <c r="A335" s="37"/>
      <c r="B335" s="37"/>
      <c r="C335" s="37"/>
      <c r="D335" s="64" t="str">
        <f>_xlfn.IFNA(VLOOKUP(A335,'Reference data SID'!$D$2:$Q$673,14,FALSE),"")</f>
        <v/>
      </c>
      <c r="E335" s="64" t="str">
        <f>_xlfn.IFNA(VLOOKUP(D335,'Reference data SID'!$C$3:$E$673,3,FALSE),"")</f>
        <v/>
      </c>
      <c r="F335" s="64" t="str">
        <f>_xlfn.IFNA(IF(E335=FALSE,D335,IF(ISBLANK(B335),VLOOKUP(C335,'Reference data SID'!$N:$P,3,FALSE),VLOOKUP(B335,'Reference data SID'!$M:$P,4,FALSE))),"")</f>
        <v/>
      </c>
      <c r="G335" s="64" t="str">
        <f t="shared" si="85"/>
        <v/>
      </c>
      <c r="H335" s="38" t="str">
        <f>_xlfn.IFNA(VLOOKUP(F335,'Reference data SID'!L:M,2,FALSE),"")</f>
        <v/>
      </c>
      <c r="I335" s="38" t="str">
        <f>_xlfn.IFNA(VLOOKUP(F335,'Reference data SID'!L:N,3,FALSE),"")</f>
        <v/>
      </c>
      <c r="J335" s="38" t="str">
        <f>_xlfn.IFNA(VLOOKUP(F335,'Reference data SID'!L:O,4,FALSE),"")</f>
        <v/>
      </c>
      <c r="K335" s="50"/>
      <c r="L335" s="50"/>
      <c r="M335" s="50"/>
      <c r="N335" s="50"/>
      <c r="O335" s="50"/>
      <c r="P335" s="50"/>
      <c r="Q335" s="50"/>
      <c r="R335" s="50"/>
      <c r="S335" s="50"/>
      <c r="T335" s="73" t="str">
        <f t="shared" ca="1" si="86"/>
        <v/>
      </c>
      <c r="U335" s="65" t="str">
        <f>IF(LEN(D335)=0,"",SUMIFS('1.(Optional) tonnage per use'!O$6:O$503,'1.(Optional) tonnage per use'!$G$6:$G$503,CONCATENATE(D335,F335),'1.(Optional) tonnage per use'!$N$6:$N$503,K335))</f>
        <v/>
      </c>
      <c r="V335" s="47" t="str">
        <f>IF(LEN(D335)=0,"",SUMIFS('1.(Optional) tonnage per use'!P$6:P$503,'1.(Optional) tonnage per use'!$G$6:$G$503,CONCATENATE(D335,F335),'1.(Optional) tonnage per use'!$N$6:$N$503,K335))</f>
        <v/>
      </c>
      <c r="W335" s="47" t="str">
        <f>IF(LEN(D335)=0,"",SUMIFS('1.(Optional) tonnage per use'!Q$6:Q$503,'1.(Optional) tonnage per use'!$G$6:$G$503,CONCATENATE(D335,F335),'1.(Optional) tonnage per use'!$N$6:$N$503,K335))</f>
        <v/>
      </c>
      <c r="X335" s="117" t="str">
        <f>_xlfn.IFNA(VLOOKUP(A335,'Reference data SID'!D:E,2,FALSE),"")</f>
        <v/>
      </c>
      <c r="Y335" s="117" t="str">
        <f t="shared" si="87"/>
        <v>not ok</v>
      </c>
      <c r="Z335" s="117" t="str">
        <f t="shared" si="88"/>
        <v>not ok</v>
      </c>
      <c r="AA335" s="117" t="str">
        <f t="shared" si="89"/>
        <v>ok</v>
      </c>
      <c r="AB335" s="117" t="str">
        <f t="shared" si="90"/>
        <v>not ok</v>
      </c>
      <c r="AC335" s="117" t="str">
        <f t="shared" si="91"/>
        <v>_EC</v>
      </c>
      <c r="AD335" s="117" t="str">
        <f t="shared" si="92"/>
        <v>_CAS</v>
      </c>
      <c r="AE335" s="117" t="str">
        <f t="shared" si="93"/>
        <v/>
      </c>
      <c r="AF335" s="117" t="str">
        <f>IF(LEN(A335)&gt;1,IF(COUNTIFS($AE$6:AE$503,LEFT(AE335,250))&gt;1,"Duplicate entry: you have two rows for the same substance and year",""),"")</f>
        <v/>
      </c>
      <c r="AG335" s="117" t="str">
        <f>IF(LEN(A335)&gt;0,IF(ISNUMBER(MATCH(A335,Annex_I_II_entries,0)),"","The Entry name is not within the dropdown list, make sure that you have not copied and pasted overwritting the cell format (with its correponding dropdown list) in column A"),"")</f>
        <v/>
      </c>
      <c r="AH335" s="117" t="str">
        <f t="shared" ca="1" si="94"/>
        <v/>
      </c>
      <c r="AI335" s="117" t="str">
        <f t="shared" ca="1" si="95"/>
        <v/>
      </c>
      <c r="AJ335" s="117" t="str">
        <f t="shared" si="96"/>
        <v/>
      </c>
      <c r="AK335" s="117" t="str">
        <f t="shared" si="97"/>
        <v/>
      </c>
      <c r="AL335" s="117" t="str">
        <f t="shared" si="98"/>
        <v/>
      </c>
      <c r="AM335" s="117" t="str">
        <f t="shared" si="99"/>
        <v/>
      </c>
      <c r="AN335" s="117" t="str">
        <f t="shared" si="100"/>
        <v/>
      </c>
      <c r="AO335" s="117" t="str">
        <f t="shared" si="101"/>
        <v/>
      </c>
      <c r="AP335" s="87"/>
    </row>
    <row r="336" spans="1:42" x14ac:dyDescent="0.2">
      <c r="A336" s="37"/>
      <c r="B336" s="37"/>
      <c r="C336" s="37"/>
      <c r="D336" s="64" t="str">
        <f>_xlfn.IFNA(VLOOKUP(A336,'Reference data SID'!$D$2:$Q$673,14,FALSE),"")</f>
        <v/>
      </c>
      <c r="E336" s="64" t="str">
        <f>_xlfn.IFNA(VLOOKUP(D336,'Reference data SID'!$C$3:$E$673,3,FALSE),"")</f>
        <v/>
      </c>
      <c r="F336" s="64" t="str">
        <f>_xlfn.IFNA(IF(E336=FALSE,D336,IF(ISBLANK(B336),VLOOKUP(C336,'Reference data SID'!$N:$P,3,FALSE),VLOOKUP(B336,'Reference data SID'!$M:$P,4,FALSE))),"")</f>
        <v/>
      </c>
      <c r="G336" s="64" t="str">
        <f t="shared" si="85"/>
        <v/>
      </c>
      <c r="H336" s="38" t="str">
        <f>_xlfn.IFNA(VLOOKUP(F336,'Reference data SID'!L:M,2,FALSE),"")</f>
        <v/>
      </c>
      <c r="I336" s="38" t="str">
        <f>_xlfn.IFNA(VLOOKUP(F336,'Reference data SID'!L:N,3,FALSE),"")</f>
        <v/>
      </c>
      <c r="J336" s="38" t="str">
        <f>_xlfn.IFNA(VLOOKUP(F336,'Reference data SID'!L:O,4,FALSE),"")</f>
        <v/>
      </c>
      <c r="K336" s="50"/>
      <c r="L336" s="50"/>
      <c r="M336" s="50"/>
      <c r="N336" s="50"/>
      <c r="O336" s="50"/>
      <c r="P336" s="50"/>
      <c r="Q336" s="50"/>
      <c r="R336" s="50"/>
      <c r="S336" s="50"/>
      <c r="T336" s="73" t="str">
        <f t="shared" ca="1" si="86"/>
        <v/>
      </c>
      <c r="U336" s="65" t="str">
        <f>IF(LEN(D336)=0,"",SUMIFS('1.(Optional) tonnage per use'!O$6:O$503,'1.(Optional) tonnage per use'!$G$6:$G$503,CONCATENATE(D336,F336),'1.(Optional) tonnage per use'!$N$6:$N$503,K336))</f>
        <v/>
      </c>
      <c r="V336" s="47" t="str">
        <f>IF(LEN(D336)=0,"",SUMIFS('1.(Optional) tonnage per use'!P$6:P$503,'1.(Optional) tonnage per use'!$G$6:$G$503,CONCATENATE(D336,F336),'1.(Optional) tonnage per use'!$N$6:$N$503,K336))</f>
        <v/>
      </c>
      <c r="W336" s="47" t="str">
        <f>IF(LEN(D336)=0,"",SUMIFS('1.(Optional) tonnage per use'!Q$6:Q$503,'1.(Optional) tonnage per use'!$G$6:$G$503,CONCATENATE(D336,F336),'1.(Optional) tonnage per use'!$N$6:$N$503,K336))</f>
        <v/>
      </c>
      <c r="X336" s="117" t="str">
        <f>_xlfn.IFNA(VLOOKUP(A336,'Reference data SID'!D:E,2,FALSE),"")</f>
        <v/>
      </c>
      <c r="Y336" s="117" t="str">
        <f t="shared" si="87"/>
        <v>not ok</v>
      </c>
      <c r="Z336" s="117" t="str">
        <f t="shared" si="88"/>
        <v>not ok</v>
      </c>
      <c r="AA336" s="117" t="str">
        <f t="shared" si="89"/>
        <v>ok</v>
      </c>
      <c r="AB336" s="117" t="str">
        <f t="shared" si="90"/>
        <v>not ok</v>
      </c>
      <c r="AC336" s="117" t="str">
        <f t="shared" si="91"/>
        <v>_EC</v>
      </c>
      <c r="AD336" s="117" t="str">
        <f t="shared" si="92"/>
        <v>_CAS</v>
      </c>
      <c r="AE336" s="117" t="str">
        <f t="shared" si="93"/>
        <v/>
      </c>
      <c r="AF336" s="117" t="str">
        <f>IF(LEN(A336)&gt;1,IF(COUNTIFS($AE$6:AE$503,LEFT(AE336,250))&gt;1,"Duplicate entry: you have two rows for the same substance and year",""),"")</f>
        <v/>
      </c>
      <c r="AG336" s="117" t="str">
        <f>IF(LEN(A336)&gt;0,IF(ISNUMBER(MATCH(A336,Annex_I_II_entries,0)),"","The Entry name is not within the dropdown list, make sure that you have not copied and pasted overwritting the cell format (with its correponding dropdown list) in column A"),"")</f>
        <v/>
      </c>
      <c r="AH336" s="117" t="str">
        <f t="shared" ca="1" si="94"/>
        <v/>
      </c>
      <c r="AI336" s="117" t="str">
        <f t="shared" ca="1" si="95"/>
        <v/>
      </c>
      <c r="AJ336" s="117" t="str">
        <f t="shared" si="96"/>
        <v/>
      </c>
      <c r="AK336" s="117" t="str">
        <f t="shared" si="97"/>
        <v/>
      </c>
      <c r="AL336" s="117" t="str">
        <f t="shared" si="98"/>
        <v/>
      </c>
      <c r="AM336" s="117" t="str">
        <f t="shared" si="99"/>
        <v/>
      </c>
      <c r="AN336" s="117" t="str">
        <f t="shared" si="100"/>
        <v/>
      </c>
      <c r="AO336" s="117" t="str">
        <f t="shared" si="101"/>
        <v/>
      </c>
      <c r="AP336" s="87"/>
    </row>
    <row r="337" spans="1:42" x14ac:dyDescent="0.2">
      <c r="A337" s="37"/>
      <c r="B337" s="37"/>
      <c r="C337" s="37"/>
      <c r="D337" s="64" t="str">
        <f>_xlfn.IFNA(VLOOKUP(A337,'Reference data SID'!$D$2:$Q$673,14,FALSE),"")</f>
        <v/>
      </c>
      <c r="E337" s="64" t="str">
        <f>_xlfn.IFNA(VLOOKUP(D337,'Reference data SID'!$C$3:$E$673,3,FALSE),"")</f>
        <v/>
      </c>
      <c r="F337" s="64" t="str">
        <f>_xlfn.IFNA(IF(E337=FALSE,D337,IF(ISBLANK(B337),VLOOKUP(C337,'Reference data SID'!$N:$P,3,FALSE),VLOOKUP(B337,'Reference data SID'!$M:$P,4,FALSE))),"")</f>
        <v/>
      </c>
      <c r="G337" s="64" t="str">
        <f t="shared" si="85"/>
        <v/>
      </c>
      <c r="H337" s="38" t="str">
        <f>_xlfn.IFNA(VLOOKUP(F337,'Reference data SID'!L:M,2,FALSE),"")</f>
        <v/>
      </c>
      <c r="I337" s="38" t="str">
        <f>_xlfn.IFNA(VLOOKUP(F337,'Reference data SID'!L:N,3,FALSE),"")</f>
        <v/>
      </c>
      <c r="J337" s="38" t="str">
        <f>_xlfn.IFNA(VLOOKUP(F337,'Reference data SID'!L:O,4,FALSE),"")</f>
        <v/>
      </c>
      <c r="K337" s="50"/>
      <c r="L337" s="50"/>
      <c r="M337" s="50"/>
      <c r="N337" s="50"/>
      <c r="O337" s="50"/>
      <c r="P337" s="50"/>
      <c r="Q337" s="50"/>
      <c r="R337" s="50"/>
      <c r="S337" s="50"/>
      <c r="T337" s="73" t="str">
        <f t="shared" ca="1" si="86"/>
        <v/>
      </c>
      <c r="U337" s="65" t="str">
        <f>IF(LEN(D337)=0,"",SUMIFS('1.(Optional) tonnage per use'!O$6:O$503,'1.(Optional) tonnage per use'!$G$6:$G$503,CONCATENATE(D337,F337),'1.(Optional) tonnage per use'!$N$6:$N$503,K337))</f>
        <v/>
      </c>
      <c r="V337" s="47" t="str">
        <f>IF(LEN(D337)=0,"",SUMIFS('1.(Optional) tonnage per use'!P$6:P$503,'1.(Optional) tonnage per use'!$G$6:$G$503,CONCATENATE(D337,F337),'1.(Optional) tonnage per use'!$N$6:$N$503,K337))</f>
        <v/>
      </c>
      <c r="W337" s="47" t="str">
        <f>IF(LEN(D337)=0,"",SUMIFS('1.(Optional) tonnage per use'!Q$6:Q$503,'1.(Optional) tonnage per use'!$G$6:$G$503,CONCATENATE(D337,F337),'1.(Optional) tonnage per use'!$N$6:$N$503,K337))</f>
        <v/>
      </c>
      <c r="X337" s="117" t="str">
        <f>_xlfn.IFNA(VLOOKUP(A337,'Reference data SID'!D:E,2,FALSE),"")</f>
        <v/>
      </c>
      <c r="Y337" s="117" t="str">
        <f t="shared" si="87"/>
        <v>not ok</v>
      </c>
      <c r="Z337" s="117" t="str">
        <f t="shared" si="88"/>
        <v>not ok</v>
      </c>
      <c r="AA337" s="117" t="str">
        <f t="shared" si="89"/>
        <v>ok</v>
      </c>
      <c r="AB337" s="117" t="str">
        <f t="shared" si="90"/>
        <v>not ok</v>
      </c>
      <c r="AC337" s="117" t="str">
        <f t="shared" si="91"/>
        <v>_EC</v>
      </c>
      <c r="AD337" s="117" t="str">
        <f t="shared" si="92"/>
        <v>_CAS</v>
      </c>
      <c r="AE337" s="117" t="str">
        <f t="shared" si="93"/>
        <v/>
      </c>
      <c r="AF337" s="117" t="str">
        <f>IF(LEN(A337)&gt;1,IF(COUNTIFS($AE$6:AE$503,LEFT(AE337,250))&gt;1,"Duplicate entry: you have two rows for the same substance and year",""),"")</f>
        <v/>
      </c>
      <c r="AG337" s="117" t="str">
        <f>IF(LEN(A337)&gt;0,IF(ISNUMBER(MATCH(A337,Annex_I_II_entries,0)),"","The Entry name is not within the dropdown list, make sure that you have not copied and pasted overwritting the cell format (with its correponding dropdown list) in column A"),"")</f>
        <v/>
      </c>
      <c r="AH337" s="117" t="str">
        <f t="shared" ca="1" si="94"/>
        <v/>
      </c>
      <c r="AI337" s="117" t="str">
        <f t="shared" ca="1" si="95"/>
        <v/>
      </c>
      <c r="AJ337" s="117" t="str">
        <f t="shared" si="96"/>
        <v/>
      </c>
      <c r="AK337" s="117" t="str">
        <f t="shared" si="97"/>
        <v/>
      </c>
      <c r="AL337" s="117" t="str">
        <f t="shared" si="98"/>
        <v/>
      </c>
      <c r="AM337" s="117" t="str">
        <f t="shared" si="99"/>
        <v/>
      </c>
      <c r="AN337" s="117" t="str">
        <f t="shared" si="100"/>
        <v/>
      </c>
      <c r="AO337" s="117" t="str">
        <f t="shared" si="101"/>
        <v/>
      </c>
      <c r="AP337" s="87"/>
    </row>
    <row r="338" spans="1:42" x14ac:dyDescent="0.2">
      <c r="A338" s="37"/>
      <c r="B338" s="37"/>
      <c r="C338" s="37"/>
      <c r="D338" s="64" t="str">
        <f>_xlfn.IFNA(VLOOKUP(A338,'Reference data SID'!$D$2:$Q$673,14,FALSE),"")</f>
        <v/>
      </c>
      <c r="E338" s="64" t="str">
        <f>_xlfn.IFNA(VLOOKUP(D338,'Reference data SID'!$C$3:$E$673,3,FALSE),"")</f>
        <v/>
      </c>
      <c r="F338" s="64" t="str">
        <f>_xlfn.IFNA(IF(E338=FALSE,D338,IF(ISBLANK(B338),VLOOKUP(C338,'Reference data SID'!$N:$P,3,FALSE),VLOOKUP(B338,'Reference data SID'!$M:$P,4,FALSE))),"")</f>
        <v/>
      </c>
      <c r="G338" s="64" t="str">
        <f t="shared" si="85"/>
        <v/>
      </c>
      <c r="H338" s="38" t="str">
        <f>_xlfn.IFNA(VLOOKUP(F338,'Reference data SID'!L:M,2,FALSE),"")</f>
        <v/>
      </c>
      <c r="I338" s="38" t="str">
        <f>_xlfn.IFNA(VLOOKUP(F338,'Reference data SID'!L:N,3,FALSE),"")</f>
        <v/>
      </c>
      <c r="J338" s="38" t="str">
        <f>_xlfn.IFNA(VLOOKUP(F338,'Reference data SID'!L:O,4,FALSE),"")</f>
        <v/>
      </c>
      <c r="K338" s="50"/>
      <c r="L338" s="50"/>
      <c r="M338" s="50"/>
      <c r="N338" s="50"/>
      <c r="O338" s="50"/>
      <c r="P338" s="50"/>
      <c r="Q338" s="50"/>
      <c r="R338" s="50"/>
      <c r="S338" s="50"/>
      <c r="T338" s="73" t="str">
        <f t="shared" ca="1" si="86"/>
        <v/>
      </c>
      <c r="U338" s="65" t="str">
        <f>IF(LEN(D338)=0,"",SUMIFS('1.(Optional) tonnage per use'!O$6:O$503,'1.(Optional) tonnage per use'!$G$6:$G$503,CONCATENATE(D338,F338),'1.(Optional) tonnage per use'!$N$6:$N$503,K338))</f>
        <v/>
      </c>
      <c r="V338" s="47" t="str">
        <f>IF(LEN(D338)=0,"",SUMIFS('1.(Optional) tonnage per use'!P$6:P$503,'1.(Optional) tonnage per use'!$G$6:$G$503,CONCATENATE(D338,F338),'1.(Optional) tonnage per use'!$N$6:$N$503,K338))</f>
        <v/>
      </c>
      <c r="W338" s="47" t="str">
        <f>IF(LEN(D338)=0,"",SUMIFS('1.(Optional) tonnage per use'!Q$6:Q$503,'1.(Optional) tonnage per use'!$G$6:$G$503,CONCATENATE(D338,F338),'1.(Optional) tonnage per use'!$N$6:$N$503,K338))</f>
        <v/>
      </c>
      <c r="X338" s="117" t="str">
        <f>_xlfn.IFNA(VLOOKUP(A338,'Reference data SID'!D:E,2,FALSE),"")</f>
        <v/>
      </c>
      <c r="Y338" s="117" t="str">
        <f t="shared" si="87"/>
        <v>not ok</v>
      </c>
      <c r="Z338" s="117" t="str">
        <f t="shared" si="88"/>
        <v>not ok</v>
      </c>
      <c r="AA338" s="117" t="str">
        <f t="shared" si="89"/>
        <v>ok</v>
      </c>
      <c r="AB338" s="117" t="str">
        <f t="shared" si="90"/>
        <v>not ok</v>
      </c>
      <c r="AC338" s="117" t="str">
        <f t="shared" si="91"/>
        <v>_EC</v>
      </c>
      <c r="AD338" s="117" t="str">
        <f t="shared" si="92"/>
        <v>_CAS</v>
      </c>
      <c r="AE338" s="117" t="str">
        <f t="shared" si="93"/>
        <v/>
      </c>
      <c r="AF338" s="117" t="str">
        <f>IF(LEN(A338)&gt;1,IF(COUNTIFS($AE$6:AE$503,LEFT(AE338,250))&gt;1,"Duplicate entry: you have two rows for the same substance and year",""),"")</f>
        <v/>
      </c>
      <c r="AG338" s="117" t="str">
        <f>IF(LEN(A338)&gt;0,IF(ISNUMBER(MATCH(A338,Annex_I_II_entries,0)),"","The Entry name is not within the dropdown list, make sure that you have not copied and pasted overwritting the cell format (with its correponding dropdown list) in column A"),"")</f>
        <v/>
      </c>
      <c r="AH338" s="117" t="str">
        <f t="shared" ca="1" si="94"/>
        <v/>
      </c>
      <c r="AI338" s="117" t="str">
        <f t="shared" ca="1" si="95"/>
        <v/>
      </c>
      <c r="AJ338" s="117" t="str">
        <f t="shared" si="96"/>
        <v/>
      </c>
      <c r="AK338" s="117" t="str">
        <f t="shared" si="97"/>
        <v/>
      </c>
      <c r="AL338" s="117" t="str">
        <f t="shared" si="98"/>
        <v/>
      </c>
      <c r="AM338" s="117" t="str">
        <f t="shared" si="99"/>
        <v/>
      </c>
      <c r="AN338" s="117" t="str">
        <f t="shared" si="100"/>
        <v/>
      </c>
      <c r="AO338" s="117" t="str">
        <f t="shared" si="101"/>
        <v/>
      </c>
      <c r="AP338" s="87"/>
    </row>
    <row r="339" spans="1:42" x14ac:dyDescent="0.2">
      <c r="A339" s="37"/>
      <c r="B339" s="37"/>
      <c r="C339" s="37"/>
      <c r="D339" s="64" t="str">
        <f>_xlfn.IFNA(VLOOKUP(A339,'Reference data SID'!$D$2:$Q$673,14,FALSE),"")</f>
        <v/>
      </c>
      <c r="E339" s="64" t="str">
        <f>_xlfn.IFNA(VLOOKUP(D339,'Reference data SID'!$C$3:$E$673,3,FALSE),"")</f>
        <v/>
      </c>
      <c r="F339" s="64" t="str">
        <f>_xlfn.IFNA(IF(E339=FALSE,D339,IF(ISBLANK(B339),VLOOKUP(C339,'Reference data SID'!$N:$P,3,FALSE),VLOOKUP(B339,'Reference data SID'!$M:$P,4,FALSE))),"")</f>
        <v/>
      </c>
      <c r="G339" s="64" t="str">
        <f t="shared" si="85"/>
        <v/>
      </c>
      <c r="H339" s="38" t="str">
        <f>_xlfn.IFNA(VLOOKUP(F339,'Reference data SID'!L:M,2,FALSE),"")</f>
        <v/>
      </c>
      <c r="I339" s="38" t="str">
        <f>_xlfn.IFNA(VLOOKUP(F339,'Reference data SID'!L:N,3,FALSE),"")</f>
        <v/>
      </c>
      <c r="J339" s="38" t="str">
        <f>_xlfn.IFNA(VLOOKUP(F339,'Reference data SID'!L:O,4,FALSE),"")</f>
        <v/>
      </c>
      <c r="K339" s="50"/>
      <c r="L339" s="50"/>
      <c r="M339" s="50"/>
      <c r="N339" s="50"/>
      <c r="O339" s="50"/>
      <c r="P339" s="50"/>
      <c r="Q339" s="50"/>
      <c r="R339" s="50"/>
      <c r="S339" s="50"/>
      <c r="T339" s="73" t="str">
        <f t="shared" ca="1" si="86"/>
        <v/>
      </c>
      <c r="U339" s="65" t="str">
        <f>IF(LEN(D339)=0,"",SUMIFS('1.(Optional) tonnage per use'!O$6:O$503,'1.(Optional) tonnage per use'!$G$6:$G$503,CONCATENATE(D339,F339),'1.(Optional) tonnage per use'!$N$6:$N$503,K339))</f>
        <v/>
      </c>
      <c r="V339" s="47" t="str">
        <f>IF(LEN(D339)=0,"",SUMIFS('1.(Optional) tonnage per use'!P$6:P$503,'1.(Optional) tonnage per use'!$G$6:$G$503,CONCATENATE(D339,F339),'1.(Optional) tonnage per use'!$N$6:$N$503,K339))</f>
        <v/>
      </c>
      <c r="W339" s="47" t="str">
        <f>IF(LEN(D339)=0,"",SUMIFS('1.(Optional) tonnage per use'!Q$6:Q$503,'1.(Optional) tonnage per use'!$G$6:$G$503,CONCATENATE(D339,F339),'1.(Optional) tonnage per use'!$N$6:$N$503,K339))</f>
        <v/>
      </c>
      <c r="X339" s="117" t="str">
        <f>_xlfn.IFNA(VLOOKUP(A339,'Reference data SID'!D:E,2,FALSE),"")</f>
        <v/>
      </c>
      <c r="Y339" s="117" t="str">
        <f t="shared" si="87"/>
        <v>not ok</v>
      </c>
      <c r="Z339" s="117" t="str">
        <f t="shared" si="88"/>
        <v>not ok</v>
      </c>
      <c r="AA339" s="117" t="str">
        <f t="shared" si="89"/>
        <v>ok</v>
      </c>
      <c r="AB339" s="117" t="str">
        <f t="shared" si="90"/>
        <v>not ok</v>
      </c>
      <c r="AC339" s="117" t="str">
        <f t="shared" si="91"/>
        <v>_EC</v>
      </c>
      <c r="AD339" s="117" t="str">
        <f t="shared" si="92"/>
        <v>_CAS</v>
      </c>
      <c r="AE339" s="117" t="str">
        <f t="shared" si="93"/>
        <v/>
      </c>
      <c r="AF339" s="117" t="str">
        <f>IF(LEN(A339)&gt;1,IF(COUNTIFS($AE$6:AE$503,LEFT(AE339,250))&gt;1,"Duplicate entry: you have two rows for the same substance and year",""),"")</f>
        <v/>
      </c>
      <c r="AG339" s="117" t="str">
        <f>IF(LEN(A339)&gt;0,IF(ISNUMBER(MATCH(A339,Annex_I_II_entries,0)),"","The Entry name is not within the dropdown list, make sure that you have not copied and pasted overwritting the cell format (with its correponding dropdown list) in column A"),"")</f>
        <v/>
      </c>
      <c r="AH339" s="117" t="str">
        <f t="shared" ca="1" si="94"/>
        <v/>
      </c>
      <c r="AI339" s="117" t="str">
        <f t="shared" ca="1" si="95"/>
        <v/>
      </c>
      <c r="AJ339" s="117" t="str">
        <f t="shared" si="96"/>
        <v/>
      </c>
      <c r="AK339" s="117" t="str">
        <f t="shared" si="97"/>
        <v/>
      </c>
      <c r="AL339" s="117" t="str">
        <f t="shared" si="98"/>
        <v/>
      </c>
      <c r="AM339" s="117" t="str">
        <f t="shared" si="99"/>
        <v/>
      </c>
      <c r="AN339" s="117" t="str">
        <f t="shared" si="100"/>
        <v/>
      </c>
      <c r="AO339" s="117" t="str">
        <f t="shared" si="101"/>
        <v/>
      </c>
      <c r="AP339" s="87"/>
    </row>
    <row r="340" spans="1:42" x14ac:dyDescent="0.2">
      <c r="A340" s="37"/>
      <c r="B340" s="37"/>
      <c r="C340" s="37"/>
      <c r="D340" s="64" t="str">
        <f>_xlfn.IFNA(VLOOKUP(A340,'Reference data SID'!$D$2:$Q$673,14,FALSE),"")</f>
        <v/>
      </c>
      <c r="E340" s="64" t="str">
        <f>_xlfn.IFNA(VLOOKUP(D340,'Reference data SID'!$C$3:$E$673,3,FALSE),"")</f>
        <v/>
      </c>
      <c r="F340" s="64" t="str">
        <f>_xlfn.IFNA(IF(E340=FALSE,D340,IF(ISBLANK(B340),VLOOKUP(C340,'Reference data SID'!$N:$P,3,FALSE),VLOOKUP(B340,'Reference data SID'!$M:$P,4,FALSE))),"")</f>
        <v/>
      </c>
      <c r="G340" s="64" t="str">
        <f t="shared" si="85"/>
        <v/>
      </c>
      <c r="H340" s="38" t="str">
        <f>_xlfn.IFNA(VLOOKUP(F340,'Reference data SID'!L:M,2,FALSE),"")</f>
        <v/>
      </c>
      <c r="I340" s="38" t="str">
        <f>_xlfn.IFNA(VLOOKUP(F340,'Reference data SID'!L:N,3,FALSE),"")</f>
        <v/>
      </c>
      <c r="J340" s="38" t="str">
        <f>_xlfn.IFNA(VLOOKUP(F340,'Reference data SID'!L:O,4,FALSE),"")</f>
        <v/>
      </c>
      <c r="K340" s="50"/>
      <c r="L340" s="50"/>
      <c r="M340" s="50"/>
      <c r="N340" s="50"/>
      <c r="O340" s="50"/>
      <c r="P340" s="50"/>
      <c r="Q340" s="50"/>
      <c r="R340" s="50"/>
      <c r="S340" s="50"/>
      <c r="T340" s="73" t="str">
        <f t="shared" ca="1" si="86"/>
        <v/>
      </c>
      <c r="U340" s="65" t="str">
        <f>IF(LEN(D340)=0,"",SUMIFS('1.(Optional) tonnage per use'!O$6:O$503,'1.(Optional) tonnage per use'!$G$6:$G$503,CONCATENATE(D340,F340),'1.(Optional) tonnage per use'!$N$6:$N$503,K340))</f>
        <v/>
      </c>
      <c r="V340" s="47" t="str">
        <f>IF(LEN(D340)=0,"",SUMIFS('1.(Optional) tonnage per use'!P$6:P$503,'1.(Optional) tonnage per use'!$G$6:$G$503,CONCATENATE(D340,F340),'1.(Optional) tonnage per use'!$N$6:$N$503,K340))</f>
        <v/>
      </c>
      <c r="W340" s="47" t="str">
        <f>IF(LEN(D340)=0,"",SUMIFS('1.(Optional) tonnage per use'!Q$6:Q$503,'1.(Optional) tonnage per use'!$G$6:$G$503,CONCATENATE(D340,F340),'1.(Optional) tonnage per use'!$N$6:$N$503,K340))</f>
        <v/>
      </c>
      <c r="X340" s="117" t="str">
        <f>_xlfn.IFNA(VLOOKUP(A340,'Reference data SID'!D:E,2,FALSE),"")</f>
        <v/>
      </c>
      <c r="Y340" s="117" t="str">
        <f t="shared" si="87"/>
        <v>not ok</v>
      </c>
      <c r="Z340" s="117" t="str">
        <f t="shared" si="88"/>
        <v>not ok</v>
      </c>
      <c r="AA340" s="117" t="str">
        <f t="shared" si="89"/>
        <v>ok</v>
      </c>
      <c r="AB340" s="117" t="str">
        <f t="shared" si="90"/>
        <v>not ok</v>
      </c>
      <c r="AC340" s="117" t="str">
        <f t="shared" si="91"/>
        <v>_EC</v>
      </c>
      <c r="AD340" s="117" t="str">
        <f t="shared" si="92"/>
        <v>_CAS</v>
      </c>
      <c r="AE340" s="117" t="str">
        <f t="shared" si="93"/>
        <v/>
      </c>
      <c r="AF340" s="117" t="str">
        <f>IF(LEN(A340)&gt;1,IF(COUNTIFS($AE$6:AE$503,LEFT(AE340,250))&gt;1,"Duplicate entry: you have two rows for the same substance and year",""),"")</f>
        <v/>
      </c>
      <c r="AG340" s="117" t="str">
        <f>IF(LEN(A340)&gt;0,IF(ISNUMBER(MATCH(A340,Annex_I_II_entries,0)),"","The Entry name is not within the dropdown list, make sure that you have not copied and pasted overwritting the cell format (with its correponding dropdown list) in column A"),"")</f>
        <v/>
      </c>
      <c r="AH340" s="117" t="str">
        <f t="shared" ca="1" si="94"/>
        <v/>
      </c>
      <c r="AI340" s="117" t="str">
        <f t="shared" ca="1" si="95"/>
        <v/>
      </c>
      <c r="AJ340" s="117" t="str">
        <f t="shared" si="96"/>
        <v/>
      </c>
      <c r="AK340" s="117" t="str">
        <f t="shared" si="97"/>
        <v/>
      </c>
      <c r="AL340" s="117" t="str">
        <f t="shared" si="98"/>
        <v/>
      </c>
      <c r="AM340" s="117" t="str">
        <f t="shared" si="99"/>
        <v/>
      </c>
      <c r="AN340" s="117" t="str">
        <f t="shared" si="100"/>
        <v/>
      </c>
      <c r="AO340" s="117" t="str">
        <f t="shared" si="101"/>
        <v/>
      </c>
      <c r="AP340" s="87"/>
    </row>
    <row r="341" spans="1:42" x14ac:dyDescent="0.2">
      <c r="A341" s="37"/>
      <c r="B341" s="37"/>
      <c r="C341" s="37"/>
      <c r="D341" s="64" t="str">
        <f>_xlfn.IFNA(VLOOKUP(A341,'Reference data SID'!$D$2:$Q$673,14,FALSE),"")</f>
        <v/>
      </c>
      <c r="E341" s="64" t="str">
        <f>_xlfn.IFNA(VLOOKUP(D341,'Reference data SID'!$C$3:$E$673,3,FALSE),"")</f>
        <v/>
      </c>
      <c r="F341" s="64" t="str">
        <f>_xlfn.IFNA(IF(E341=FALSE,D341,IF(ISBLANK(B341),VLOOKUP(C341,'Reference data SID'!$N:$P,3,FALSE),VLOOKUP(B341,'Reference data SID'!$M:$P,4,FALSE))),"")</f>
        <v/>
      </c>
      <c r="G341" s="64" t="str">
        <f t="shared" si="85"/>
        <v/>
      </c>
      <c r="H341" s="38" t="str">
        <f>_xlfn.IFNA(VLOOKUP(F341,'Reference data SID'!L:M,2,FALSE),"")</f>
        <v/>
      </c>
      <c r="I341" s="38" t="str">
        <f>_xlfn.IFNA(VLOOKUP(F341,'Reference data SID'!L:N,3,FALSE),"")</f>
        <v/>
      </c>
      <c r="J341" s="38" t="str">
        <f>_xlfn.IFNA(VLOOKUP(F341,'Reference data SID'!L:O,4,FALSE),"")</f>
        <v/>
      </c>
      <c r="K341" s="50"/>
      <c r="L341" s="50"/>
      <c r="M341" s="50"/>
      <c r="N341" s="50"/>
      <c r="O341" s="50"/>
      <c r="P341" s="50"/>
      <c r="Q341" s="50"/>
      <c r="R341" s="50"/>
      <c r="S341" s="50"/>
      <c r="T341" s="73" t="str">
        <f t="shared" ca="1" si="86"/>
        <v/>
      </c>
      <c r="U341" s="65" t="str">
        <f>IF(LEN(D341)=0,"",SUMIFS('1.(Optional) tonnage per use'!O$6:O$503,'1.(Optional) tonnage per use'!$G$6:$G$503,CONCATENATE(D341,F341),'1.(Optional) tonnage per use'!$N$6:$N$503,K341))</f>
        <v/>
      </c>
      <c r="V341" s="47" t="str">
        <f>IF(LEN(D341)=0,"",SUMIFS('1.(Optional) tonnage per use'!P$6:P$503,'1.(Optional) tonnage per use'!$G$6:$G$503,CONCATENATE(D341,F341),'1.(Optional) tonnage per use'!$N$6:$N$503,K341))</f>
        <v/>
      </c>
      <c r="W341" s="47" t="str">
        <f>IF(LEN(D341)=0,"",SUMIFS('1.(Optional) tonnage per use'!Q$6:Q$503,'1.(Optional) tonnage per use'!$G$6:$G$503,CONCATENATE(D341,F341),'1.(Optional) tonnage per use'!$N$6:$N$503,K341))</f>
        <v/>
      </c>
      <c r="X341" s="117" t="str">
        <f>_xlfn.IFNA(VLOOKUP(A341,'Reference data SID'!D:E,2,FALSE),"")</f>
        <v/>
      </c>
      <c r="Y341" s="117" t="str">
        <f t="shared" si="87"/>
        <v>not ok</v>
      </c>
      <c r="Z341" s="117" t="str">
        <f t="shared" si="88"/>
        <v>not ok</v>
      </c>
      <c r="AA341" s="117" t="str">
        <f t="shared" si="89"/>
        <v>ok</v>
      </c>
      <c r="AB341" s="117" t="str">
        <f t="shared" si="90"/>
        <v>not ok</v>
      </c>
      <c r="AC341" s="117" t="str">
        <f t="shared" si="91"/>
        <v>_EC</v>
      </c>
      <c r="AD341" s="117" t="str">
        <f t="shared" si="92"/>
        <v>_CAS</v>
      </c>
      <c r="AE341" s="117" t="str">
        <f t="shared" si="93"/>
        <v/>
      </c>
      <c r="AF341" s="117" t="str">
        <f>IF(LEN(A341)&gt;1,IF(COUNTIFS($AE$6:AE$503,LEFT(AE341,250))&gt;1,"Duplicate entry: you have two rows for the same substance and year",""),"")</f>
        <v/>
      </c>
      <c r="AG341" s="117" t="str">
        <f>IF(LEN(A341)&gt;0,IF(ISNUMBER(MATCH(A341,Annex_I_II_entries,0)),"","The Entry name is not within the dropdown list, make sure that you have not copied and pasted overwritting the cell format (with its correponding dropdown list) in column A"),"")</f>
        <v/>
      </c>
      <c r="AH341" s="117" t="str">
        <f t="shared" ca="1" si="94"/>
        <v/>
      </c>
      <c r="AI341" s="117" t="str">
        <f t="shared" ca="1" si="95"/>
        <v/>
      </c>
      <c r="AJ341" s="117" t="str">
        <f t="shared" si="96"/>
        <v/>
      </c>
      <c r="AK341" s="117" t="str">
        <f t="shared" si="97"/>
        <v/>
      </c>
      <c r="AL341" s="117" t="str">
        <f t="shared" si="98"/>
        <v/>
      </c>
      <c r="AM341" s="117" t="str">
        <f t="shared" si="99"/>
        <v/>
      </c>
      <c r="AN341" s="117" t="str">
        <f t="shared" si="100"/>
        <v/>
      </c>
      <c r="AO341" s="117" t="str">
        <f t="shared" si="101"/>
        <v/>
      </c>
      <c r="AP341" s="87"/>
    </row>
    <row r="342" spans="1:42" x14ac:dyDescent="0.2">
      <c r="A342" s="37"/>
      <c r="B342" s="37"/>
      <c r="C342" s="37"/>
      <c r="D342" s="64" t="str">
        <f>_xlfn.IFNA(VLOOKUP(A342,'Reference data SID'!$D$2:$Q$673,14,FALSE),"")</f>
        <v/>
      </c>
      <c r="E342" s="64" t="str">
        <f>_xlfn.IFNA(VLOOKUP(D342,'Reference data SID'!$C$3:$E$673,3,FALSE),"")</f>
        <v/>
      </c>
      <c r="F342" s="64" t="str">
        <f>_xlfn.IFNA(IF(E342=FALSE,D342,IF(ISBLANK(B342),VLOOKUP(C342,'Reference data SID'!$N:$P,3,FALSE),VLOOKUP(B342,'Reference data SID'!$M:$P,4,FALSE))),"")</f>
        <v/>
      </c>
      <c r="G342" s="64" t="str">
        <f t="shared" si="85"/>
        <v/>
      </c>
      <c r="H342" s="38" t="str">
        <f>_xlfn.IFNA(VLOOKUP(F342,'Reference data SID'!L:M,2,FALSE),"")</f>
        <v/>
      </c>
      <c r="I342" s="38" t="str">
        <f>_xlfn.IFNA(VLOOKUP(F342,'Reference data SID'!L:N,3,FALSE),"")</f>
        <v/>
      </c>
      <c r="J342" s="38" t="str">
        <f>_xlfn.IFNA(VLOOKUP(F342,'Reference data SID'!L:O,4,FALSE),"")</f>
        <v/>
      </c>
      <c r="K342" s="50"/>
      <c r="L342" s="50"/>
      <c r="M342" s="50"/>
      <c r="N342" s="50"/>
      <c r="O342" s="50"/>
      <c r="P342" s="50"/>
      <c r="Q342" s="50"/>
      <c r="R342" s="50"/>
      <c r="S342" s="50"/>
      <c r="T342" s="73" t="str">
        <f t="shared" ca="1" si="86"/>
        <v/>
      </c>
      <c r="U342" s="65" t="str">
        <f>IF(LEN(D342)=0,"",SUMIFS('1.(Optional) tonnage per use'!O$6:O$503,'1.(Optional) tonnage per use'!$G$6:$G$503,CONCATENATE(D342,F342),'1.(Optional) tonnage per use'!$N$6:$N$503,K342))</f>
        <v/>
      </c>
      <c r="V342" s="47" t="str">
        <f>IF(LEN(D342)=0,"",SUMIFS('1.(Optional) tonnage per use'!P$6:P$503,'1.(Optional) tonnage per use'!$G$6:$G$503,CONCATENATE(D342,F342),'1.(Optional) tonnage per use'!$N$6:$N$503,K342))</f>
        <v/>
      </c>
      <c r="W342" s="47" t="str">
        <f>IF(LEN(D342)=0,"",SUMIFS('1.(Optional) tonnage per use'!Q$6:Q$503,'1.(Optional) tonnage per use'!$G$6:$G$503,CONCATENATE(D342,F342),'1.(Optional) tonnage per use'!$N$6:$N$503,K342))</f>
        <v/>
      </c>
      <c r="X342" s="117" t="str">
        <f>_xlfn.IFNA(VLOOKUP(A342,'Reference data SID'!D:E,2,FALSE),"")</f>
        <v/>
      </c>
      <c r="Y342" s="117" t="str">
        <f t="shared" si="87"/>
        <v>not ok</v>
      </c>
      <c r="Z342" s="117" t="str">
        <f t="shared" si="88"/>
        <v>not ok</v>
      </c>
      <c r="AA342" s="117" t="str">
        <f t="shared" si="89"/>
        <v>ok</v>
      </c>
      <c r="AB342" s="117" t="str">
        <f t="shared" si="90"/>
        <v>not ok</v>
      </c>
      <c r="AC342" s="117" t="str">
        <f t="shared" si="91"/>
        <v>_EC</v>
      </c>
      <c r="AD342" s="117" t="str">
        <f t="shared" si="92"/>
        <v>_CAS</v>
      </c>
      <c r="AE342" s="117" t="str">
        <f t="shared" si="93"/>
        <v/>
      </c>
      <c r="AF342" s="117" t="str">
        <f>IF(LEN(A342)&gt;1,IF(COUNTIFS($AE$6:AE$503,LEFT(AE342,250))&gt;1,"Duplicate entry: you have two rows for the same substance and year",""),"")</f>
        <v/>
      </c>
      <c r="AG342" s="117" t="str">
        <f>IF(LEN(A342)&gt;0,IF(ISNUMBER(MATCH(A342,Annex_I_II_entries,0)),"","The Entry name is not within the dropdown list, make sure that you have not copied and pasted overwritting the cell format (with its correponding dropdown list) in column A"),"")</f>
        <v/>
      </c>
      <c r="AH342" s="117" t="str">
        <f t="shared" ca="1" si="94"/>
        <v/>
      </c>
      <c r="AI342" s="117" t="str">
        <f t="shared" ca="1" si="95"/>
        <v/>
      </c>
      <c r="AJ342" s="117" t="str">
        <f t="shared" si="96"/>
        <v/>
      </c>
      <c r="AK342" s="117" t="str">
        <f t="shared" si="97"/>
        <v/>
      </c>
      <c r="AL342" s="117" t="str">
        <f t="shared" si="98"/>
        <v/>
      </c>
      <c r="AM342" s="117" t="str">
        <f t="shared" si="99"/>
        <v/>
      </c>
      <c r="AN342" s="117" t="str">
        <f t="shared" si="100"/>
        <v/>
      </c>
      <c r="AO342" s="117" t="str">
        <f t="shared" si="101"/>
        <v/>
      </c>
      <c r="AP342" s="87"/>
    </row>
    <row r="343" spans="1:42" x14ac:dyDescent="0.2">
      <c r="A343" s="37"/>
      <c r="B343" s="37"/>
      <c r="C343" s="37"/>
      <c r="D343" s="64" t="str">
        <f>_xlfn.IFNA(VLOOKUP(A343,'Reference data SID'!$D$2:$Q$673,14,FALSE),"")</f>
        <v/>
      </c>
      <c r="E343" s="64" t="str">
        <f>_xlfn.IFNA(VLOOKUP(D343,'Reference data SID'!$C$3:$E$673,3,FALSE),"")</f>
        <v/>
      </c>
      <c r="F343" s="64" t="str">
        <f>_xlfn.IFNA(IF(E343=FALSE,D343,IF(ISBLANK(B343),VLOOKUP(C343,'Reference data SID'!$N:$P,3,FALSE),VLOOKUP(B343,'Reference data SID'!$M:$P,4,FALSE))),"")</f>
        <v/>
      </c>
      <c r="G343" s="64" t="str">
        <f t="shared" si="85"/>
        <v/>
      </c>
      <c r="H343" s="38" t="str">
        <f>_xlfn.IFNA(VLOOKUP(F343,'Reference data SID'!L:M,2,FALSE),"")</f>
        <v/>
      </c>
      <c r="I343" s="38" t="str">
        <f>_xlfn.IFNA(VLOOKUP(F343,'Reference data SID'!L:N,3,FALSE),"")</f>
        <v/>
      </c>
      <c r="J343" s="38" t="str">
        <f>_xlfn.IFNA(VLOOKUP(F343,'Reference data SID'!L:O,4,FALSE),"")</f>
        <v/>
      </c>
      <c r="K343" s="50"/>
      <c r="L343" s="50"/>
      <c r="M343" s="50"/>
      <c r="N343" s="50"/>
      <c r="O343" s="50"/>
      <c r="P343" s="50"/>
      <c r="Q343" s="50"/>
      <c r="R343" s="50"/>
      <c r="S343" s="50"/>
      <c r="T343" s="73" t="str">
        <f t="shared" ca="1" si="86"/>
        <v/>
      </c>
      <c r="U343" s="65" t="str">
        <f>IF(LEN(D343)=0,"",SUMIFS('1.(Optional) tonnage per use'!O$6:O$503,'1.(Optional) tonnage per use'!$G$6:$G$503,CONCATENATE(D343,F343),'1.(Optional) tonnage per use'!$N$6:$N$503,K343))</f>
        <v/>
      </c>
      <c r="V343" s="47" t="str">
        <f>IF(LEN(D343)=0,"",SUMIFS('1.(Optional) tonnage per use'!P$6:P$503,'1.(Optional) tonnage per use'!$G$6:$G$503,CONCATENATE(D343,F343),'1.(Optional) tonnage per use'!$N$6:$N$503,K343))</f>
        <v/>
      </c>
      <c r="W343" s="47" t="str">
        <f>IF(LEN(D343)=0,"",SUMIFS('1.(Optional) tonnage per use'!Q$6:Q$503,'1.(Optional) tonnage per use'!$G$6:$G$503,CONCATENATE(D343,F343),'1.(Optional) tonnage per use'!$N$6:$N$503,K343))</f>
        <v/>
      </c>
      <c r="X343" s="117" t="str">
        <f>_xlfn.IFNA(VLOOKUP(A343,'Reference data SID'!D:E,2,FALSE),"")</f>
        <v/>
      </c>
      <c r="Y343" s="117" t="str">
        <f t="shared" si="87"/>
        <v>not ok</v>
      </c>
      <c r="Z343" s="117" t="str">
        <f t="shared" si="88"/>
        <v>not ok</v>
      </c>
      <c r="AA343" s="117" t="str">
        <f t="shared" si="89"/>
        <v>ok</v>
      </c>
      <c r="AB343" s="117" t="str">
        <f t="shared" si="90"/>
        <v>not ok</v>
      </c>
      <c r="AC343" s="117" t="str">
        <f t="shared" si="91"/>
        <v>_EC</v>
      </c>
      <c r="AD343" s="117" t="str">
        <f t="shared" si="92"/>
        <v>_CAS</v>
      </c>
      <c r="AE343" s="117" t="str">
        <f t="shared" si="93"/>
        <v/>
      </c>
      <c r="AF343" s="117" t="str">
        <f>IF(LEN(A343)&gt;1,IF(COUNTIFS($AE$6:AE$503,LEFT(AE343,250))&gt;1,"Duplicate entry: you have two rows for the same substance and year",""),"")</f>
        <v/>
      </c>
      <c r="AG343" s="117" t="str">
        <f>IF(LEN(A343)&gt;0,IF(ISNUMBER(MATCH(A343,Annex_I_II_entries,0)),"","The Entry name is not within the dropdown list, make sure that you have not copied and pasted overwritting the cell format (with its correponding dropdown list) in column A"),"")</f>
        <v/>
      </c>
      <c r="AH343" s="117" t="str">
        <f t="shared" ca="1" si="94"/>
        <v/>
      </c>
      <c r="AI343" s="117" t="str">
        <f t="shared" ca="1" si="95"/>
        <v/>
      </c>
      <c r="AJ343" s="117" t="str">
        <f t="shared" si="96"/>
        <v/>
      </c>
      <c r="AK343" s="117" t="str">
        <f t="shared" si="97"/>
        <v/>
      </c>
      <c r="AL343" s="117" t="str">
        <f t="shared" si="98"/>
        <v/>
      </c>
      <c r="AM343" s="117" t="str">
        <f t="shared" si="99"/>
        <v/>
      </c>
      <c r="AN343" s="117" t="str">
        <f t="shared" si="100"/>
        <v/>
      </c>
      <c r="AO343" s="117" t="str">
        <f t="shared" si="101"/>
        <v/>
      </c>
      <c r="AP343" s="87"/>
    </row>
    <row r="344" spans="1:42" x14ac:dyDescent="0.2">
      <c r="A344" s="37"/>
      <c r="B344" s="37"/>
      <c r="C344" s="37"/>
      <c r="D344" s="64" t="str">
        <f>_xlfn.IFNA(VLOOKUP(A344,'Reference data SID'!$D$2:$Q$673,14,FALSE),"")</f>
        <v/>
      </c>
      <c r="E344" s="64" t="str">
        <f>_xlfn.IFNA(VLOOKUP(D344,'Reference data SID'!$C$3:$E$673,3,FALSE),"")</f>
        <v/>
      </c>
      <c r="F344" s="64" t="str">
        <f>_xlfn.IFNA(IF(E344=FALSE,D344,IF(ISBLANK(B344),VLOOKUP(C344,'Reference data SID'!$N:$P,3,FALSE),VLOOKUP(B344,'Reference data SID'!$M:$P,4,FALSE))),"")</f>
        <v/>
      </c>
      <c r="G344" s="64" t="str">
        <f t="shared" si="85"/>
        <v/>
      </c>
      <c r="H344" s="38" t="str">
        <f>_xlfn.IFNA(VLOOKUP(F344,'Reference data SID'!L:M,2,FALSE),"")</f>
        <v/>
      </c>
      <c r="I344" s="38" t="str">
        <f>_xlfn.IFNA(VLOOKUP(F344,'Reference data SID'!L:N,3,FALSE),"")</f>
        <v/>
      </c>
      <c r="J344" s="38" t="str">
        <f>_xlfn.IFNA(VLOOKUP(F344,'Reference data SID'!L:O,4,FALSE),"")</f>
        <v/>
      </c>
      <c r="K344" s="50"/>
      <c r="L344" s="50"/>
      <c r="M344" s="50"/>
      <c r="N344" s="50"/>
      <c r="O344" s="50"/>
      <c r="P344" s="50"/>
      <c r="Q344" s="50"/>
      <c r="R344" s="50"/>
      <c r="S344" s="50"/>
      <c r="T344" s="73" t="str">
        <f t="shared" ca="1" si="86"/>
        <v/>
      </c>
      <c r="U344" s="65" t="str">
        <f>IF(LEN(D344)=0,"",SUMIFS('1.(Optional) tonnage per use'!O$6:O$503,'1.(Optional) tonnage per use'!$G$6:$G$503,CONCATENATE(D344,F344),'1.(Optional) tonnage per use'!$N$6:$N$503,K344))</f>
        <v/>
      </c>
      <c r="V344" s="47" t="str">
        <f>IF(LEN(D344)=0,"",SUMIFS('1.(Optional) tonnage per use'!P$6:P$503,'1.(Optional) tonnage per use'!$G$6:$G$503,CONCATENATE(D344,F344),'1.(Optional) tonnage per use'!$N$6:$N$503,K344))</f>
        <v/>
      </c>
      <c r="W344" s="47" t="str">
        <f>IF(LEN(D344)=0,"",SUMIFS('1.(Optional) tonnage per use'!Q$6:Q$503,'1.(Optional) tonnage per use'!$G$6:$G$503,CONCATENATE(D344,F344),'1.(Optional) tonnage per use'!$N$6:$N$503,K344))</f>
        <v/>
      </c>
      <c r="X344" s="117" t="str">
        <f>_xlfn.IFNA(VLOOKUP(A344,'Reference data SID'!D:E,2,FALSE),"")</f>
        <v/>
      </c>
      <c r="Y344" s="117" t="str">
        <f t="shared" si="87"/>
        <v>not ok</v>
      </c>
      <c r="Z344" s="117" t="str">
        <f t="shared" si="88"/>
        <v>not ok</v>
      </c>
      <c r="AA344" s="117" t="str">
        <f t="shared" si="89"/>
        <v>ok</v>
      </c>
      <c r="AB344" s="117" t="str">
        <f t="shared" si="90"/>
        <v>not ok</v>
      </c>
      <c r="AC344" s="117" t="str">
        <f t="shared" si="91"/>
        <v>_EC</v>
      </c>
      <c r="AD344" s="117" t="str">
        <f t="shared" si="92"/>
        <v>_CAS</v>
      </c>
      <c r="AE344" s="117" t="str">
        <f t="shared" si="93"/>
        <v/>
      </c>
      <c r="AF344" s="117" t="str">
        <f>IF(LEN(A344)&gt;1,IF(COUNTIFS($AE$6:AE$503,LEFT(AE344,250))&gt;1,"Duplicate entry: you have two rows for the same substance and year",""),"")</f>
        <v/>
      </c>
      <c r="AG344" s="117" t="str">
        <f>IF(LEN(A344)&gt;0,IF(ISNUMBER(MATCH(A344,Annex_I_II_entries,0)),"","The Entry name is not within the dropdown list, make sure that you have not copied and pasted overwritting the cell format (with its correponding dropdown list) in column A"),"")</f>
        <v/>
      </c>
      <c r="AH344" s="117" t="str">
        <f t="shared" ca="1" si="94"/>
        <v/>
      </c>
      <c r="AI344" s="117" t="str">
        <f t="shared" ca="1" si="95"/>
        <v/>
      </c>
      <c r="AJ344" s="117" t="str">
        <f t="shared" si="96"/>
        <v/>
      </c>
      <c r="AK344" s="117" t="str">
        <f t="shared" si="97"/>
        <v/>
      </c>
      <c r="AL344" s="117" t="str">
        <f t="shared" si="98"/>
        <v/>
      </c>
      <c r="AM344" s="117" t="str">
        <f t="shared" si="99"/>
        <v/>
      </c>
      <c r="AN344" s="117" t="str">
        <f t="shared" si="100"/>
        <v/>
      </c>
      <c r="AO344" s="117" t="str">
        <f t="shared" si="101"/>
        <v/>
      </c>
      <c r="AP344" s="87"/>
    </row>
    <row r="345" spans="1:42" x14ac:dyDescent="0.2">
      <c r="A345" s="37"/>
      <c r="B345" s="37"/>
      <c r="C345" s="37"/>
      <c r="D345" s="64" t="str">
        <f>_xlfn.IFNA(VLOOKUP(A345,'Reference data SID'!$D$2:$Q$673,14,FALSE),"")</f>
        <v/>
      </c>
      <c r="E345" s="64" t="str">
        <f>_xlfn.IFNA(VLOOKUP(D345,'Reference data SID'!$C$3:$E$673,3,FALSE),"")</f>
        <v/>
      </c>
      <c r="F345" s="64" t="str">
        <f>_xlfn.IFNA(IF(E345=FALSE,D345,IF(ISBLANK(B345),VLOOKUP(C345,'Reference data SID'!$N:$P,3,FALSE),VLOOKUP(B345,'Reference data SID'!$M:$P,4,FALSE))),"")</f>
        <v/>
      </c>
      <c r="G345" s="64" t="str">
        <f t="shared" si="85"/>
        <v/>
      </c>
      <c r="H345" s="38" t="str">
        <f>_xlfn.IFNA(VLOOKUP(F345,'Reference data SID'!L:M,2,FALSE),"")</f>
        <v/>
      </c>
      <c r="I345" s="38" t="str">
        <f>_xlfn.IFNA(VLOOKUP(F345,'Reference data SID'!L:N,3,FALSE),"")</f>
        <v/>
      </c>
      <c r="J345" s="38" t="str">
        <f>_xlfn.IFNA(VLOOKUP(F345,'Reference data SID'!L:O,4,FALSE),"")</f>
        <v/>
      </c>
      <c r="K345" s="50"/>
      <c r="L345" s="50"/>
      <c r="M345" s="50"/>
      <c r="N345" s="50"/>
      <c r="O345" s="50"/>
      <c r="P345" s="50"/>
      <c r="Q345" s="50"/>
      <c r="R345" s="50"/>
      <c r="S345" s="50"/>
      <c r="T345" s="73" t="str">
        <f t="shared" ca="1" si="86"/>
        <v/>
      </c>
      <c r="U345" s="65" t="str">
        <f>IF(LEN(D345)=0,"",SUMIFS('1.(Optional) tonnage per use'!O$6:O$503,'1.(Optional) tonnage per use'!$G$6:$G$503,CONCATENATE(D345,F345),'1.(Optional) tonnage per use'!$N$6:$N$503,K345))</f>
        <v/>
      </c>
      <c r="V345" s="47" t="str">
        <f>IF(LEN(D345)=0,"",SUMIFS('1.(Optional) tonnage per use'!P$6:P$503,'1.(Optional) tonnage per use'!$G$6:$G$503,CONCATENATE(D345,F345),'1.(Optional) tonnage per use'!$N$6:$N$503,K345))</f>
        <v/>
      </c>
      <c r="W345" s="47" t="str">
        <f>IF(LEN(D345)=0,"",SUMIFS('1.(Optional) tonnage per use'!Q$6:Q$503,'1.(Optional) tonnage per use'!$G$6:$G$503,CONCATENATE(D345,F345),'1.(Optional) tonnage per use'!$N$6:$N$503,K345))</f>
        <v/>
      </c>
      <c r="X345" s="117" t="str">
        <f>_xlfn.IFNA(VLOOKUP(A345,'Reference data SID'!D:E,2,FALSE),"")</f>
        <v/>
      </c>
      <c r="Y345" s="117" t="str">
        <f t="shared" si="87"/>
        <v>not ok</v>
      </c>
      <c r="Z345" s="117" t="str">
        <f t="shared" si="88"/>
        <v>not ok</v>
      </c>
      <c r="AA345" s="117" t="str">
        <f t="shared" si="89"/>
        <v>ok</v>
      </c>
      <c r="AB345" s="117" t="str">
        <f t="shared" si="90"/>
        <v>not ok</v>
      </c>
      <c r="AC345" s="117" t="str">
        <f t="shared" si="91"/>
        <v>_EC</v>
      </c>
      <c r="AD345" s="117" t="str">
        <f t="shared" si="92"/>
        <v>_CAS</v>
      </c>
      <c r="AE345" s="117" t="str">
        <f t="shared" si="93"/>
        <v/>
      </c>
      <c r="AF345" s="117" t="str">
        <f>IF(LEN(A345)&gt;1,IF(COUNTIFS($AE$6:AE$503,LEFT(AE345,250))&gt;1,"Duplicate entry: you have two rows for the same substance and year",""),"")</f>
        <v/>
      </c>
      <c r="AG345" s="117" t="str">
        <f>IF(LEN(A345)&gt;0,IF(ISNUMBER(MATCH(A345,Annex_I_II_entries,0)),"","The Entry name is not within the dropdown list, make sure that you have not copied and pasted overwritting the cell format (with its correponding dropdown list) in column A"),"")</f>
        <v/>
      </c>
      <c r="AH345" s="117" t="str">
        <f t="shared" ca="1" si="94"/>
        <v/>
      </c>
      <c r="AI345" s="117" t="str">
        <f t="shared" ca="1" si="95"/>
        <v/>
      </c>
      <c r="AJ345" s="117" t="str">
        <f t="shared" si="96"/>
        <v/>
      </c>
      <c r="AK345" s="117" t="str">
        <f t="shared" si="97"/>
        <v/>
      </c>
      <c r="AL345" s="117" t="str">
        <f t="shared" si="98"/>
        <v/>
      </c>
      <c r="AM345" s="117" t="str">
        <f t="shared" si="99"/>
        <v/>
      </c>
      <c r="AN345" s="117" t="str">
        <f t="shared" si="100"/>
        <v/>
      </c>
      <c r="AO345" s="117" t="str">
        <f t="shared" si="101"/>
        <v/>
      </c>
      <c r="AP345" s="87"/>
    </row>
    <row r="346" spans="1:42" x14ac:dyDescent="0.2">
      <c r="A346" s="37"/>
      <c r="B346" s="37"/>
      <c r="C346" s="37"/>
      <c r="D346" s="64" t="str">
        <f>_xlfn.IFNA(VLOOKUP(A346,'Reference data SID'!$D$2:$Q$673,14,FALSE),"")</f>
        <v/>
      </c>
      <c r="E346" s="64" t="str">
        <f>_xlfn.IFNA(VLOOKUP(D346,'Reference data SID'!$C$3:$E$673,3,FALSE),"")</f>
        <v/>
      </c>
      <c r="F346" s="64" t="str">
        <f>_xlfn.IFNA(IF(E346=FALSE,D346,IF(ISBLANK(B346),VLOOKUP(C346,'Reference data SID'!$N:$P,3,FALSE),VLOOKUP(B346,'Reference data SID'!$M:$P,4,FALSE))),"")</f>
        <v/>
      </c>
      <c r="G346" s="64" t="str">
        <f t="shared" si="85"/>
        <v/>
      </c>
      <c r="H346" s="38" t="str">
        <f>_xlfn.IFNA(VLOOKUP(F346,'Reference data SID'!L:M,2,FALSE),"")</f>
        <v/>
      </c>
      <c r="I346" s="38" t="str">
        <f>_xlfn.IFNA(VLOOKUP(F346,'Reference data SID'!L:N,3,FALSE),"")</f>
        <v/>
      </c>
      <c r="J346" s="38" t="str">
        <f>_xlfn.IFNA(VLOOKUP(F346,'Reference data SID'!L:O,4,FALSE),"")</f>
        <v/>
      </c>
      <c r="K346" s="50"/>
      <c r="L346" s="50"/>
      <c r="M346" s="50"/>
      <c r="N346" s="50"/>
      <c r="O346" s="50"/>
      <c r="P346" s="50"/>
      <c r="Q346" s="50"/>
      <c r="R346" s="50"/>
      <c r="S346" s="50"/>
      <c r="T346" s="73" t="str">
        <f t="shared" ca="1" si="86"/>
        <v/>
      </c>
      <c r="U346" s="65" t="str">
        <f>IF(LEN(D346)=0,"",SUMIFS('1.(Optional) tonnage per use'!O$6:O$503,'1.(Optional) tonnage per use'!$G$6:$G$503,CONCATENATE(D346,F346),'1.(Optional) tonnage per use'!$N$6:$N$503,K346))</f>
        <v/>
      </c>
      <c r="V346" s="47" t="str">
        <f>IF(LEN(D346)=0,"",SUMIFS('1.(Optional) tonnage per use'!P$6:P$503,'1.(Optional) tonnage per use'!$G$6:$G$503,CONCATENATE(D346,F346),'1.(Optional) tonnage per use'!$N$6:$N$503,K346))</f>
        <v/>
      </c>
      <c r="W346" s="47" t="str">
        <f>IF(LEN(D346)=0,"",SUMIFS('1.(Optional) tonnage per use'!Q$6:Q$503,'1.(Optional) tonnage per use'!$G$6:$G$503,CONCATENATE(D346,F346),'1.(Optional) tonnage per use'!$N$6:$N$503,K346))</f>
        <v/>
      </c>
      <c r="X346" s="117" t="str">
        <f>_xlfn.IFNA(VLOOKUP(A346,'Reference data SID'!D:E,2,FALSE),"")</f>
        <v/>
      </c>
      <c r="Y346" s="117" t="str">
        <f t="shared" si="87"/>
        <v>not ok</v>
      </c>
      <c r="Z346" s="117" t="str">
        <f t="shared" si="88"/>
        <v>not ok</v>
      </c>
      <c r="AA346" s="117" t="str">
        <f t="shared" si="89"/>
        <v>ok</v>
      </c>
      <c r="AB346" s="117" t="str">
        <f t="shared" si="90"/>
        <v>not ok</v>
      </c>
      <c r="AC346" s="117" t="str">
        <f t="shared" si="91"/>
        <v>_EC</v>
      </c>
      <c r="AD346" s="117" t="str">
        <f t="shared" si="92"/>
        <v>_CAS</v>
      </c>
      <c r="AE346" s="117" t="str">
        <f t="shared" si="93"/>
        <v/>
      </c>
      <c r="AF346" s="117" t="str">
        <f>IF(LEN(A346)&gt;1,IF(COUNTIFS($AE$6:AE$503,LEFT(AE346,250))&gt;1,"Duplicate entry: you have two rows for the same substance and year",""),"")</f>
        <v/>
      </c>
      <c r="AG346" s="117" t="str">
        <f>IF(LEN(A346)&gt;0,IF(ISNUMBER(MATCH(A346,Annex_I_II_entries,0)),"","The Entry name is not within the dropdown list, make sure that you have not copied and pasted overwritting the cell format (with its correponding dropdown list) in column A"),"")</f>
        <v/>
      </c>
      <c r="AH346" s="117" t="str">
        <f t="shared" ca="1" si="94"/>
        <v/>
      </c>
      <c r="AI346" s="117" t="str">
        <f t="shared" ca="1" si="95"/>
        <v/>
      </c>
      <c r="AJ346" s="117" t="str">
        <f t="shared" si="96"/>
        <v/>
      </c>
      <c r="AK346" s="117" t="str">
        <f t="shared" si="97"/>
        <v/>
      </c>
      <c r="AL346" s="117" t="str">
        <f t="shared" si="98"/>
        <v/>
      </c>
      <c r="AM346" s="117" t="str">
        <f t="shared" si="99"/>
        <v/>
      </c>
      <c r="AN346" s="117" t="str">
        <f t="shared" si="100"/>
        <v/>
      </c>
      <c r="AO346" s="117" t="str">
        <f t="shared" si="101"/>
        <v/>
      </c>
      <c r="AP346" s="87"/>
    </row>
    <row r="347" spans="1:42" x14ac:dyDescent="0.2">
      <c r="A347" s="37"/>
      <c r="B347" s="37"/>
      <c r="C347" s="37"/>
      <c r="D347" s="64" t="str">
        <f>_xlfn.IFNA(VLOOKUP(A347,'Reference data SID'!$D$2:$Q$673,14,FALSE),"")</f>
        <v/>
      </c>
      <c r="E347" s="64" t="str">
        <f>_xlfn.IFNA(VLOOKUP(D347,'Reference data SID'!$C$3:$E$673,3,FALSE),"")</f>
        <v/>
      </c>
      <c r="F347" s="64" t="str">
        <f>_xlfn.IFNA(IF(E347=FALSE,D347,IF(ISBLANK(B347),VLOOKUP(C347,'Reference data SID'!$N:$P,3,FALSE),VLOOKUP(B347,'Reference data SID'!$M:$P,4,FALSE))),"")</f>
        <v/>
      </c>
      <c r="G347" s="64" t="str">
        <f t="shared" si="85"/>
        <v/>
      </c>
      <c r="H347" s="38" t="str">
        <f>_xlfn.IFNA(VLOOKUP(F347,'Reference data SID'!L:M,2,FALSE),"")</f>
        <v/>
      </c>
      <c r="I347" s="38" t="str">
        <f>_xlfn.IFNA(VLOOKUP(F347,'Reference data SID'!L:N,3,FALSE),"")</f>
        <v/>
      </c>
      <c r="J347" s="38" t="str">
        <f>_xlfn.IFNA(VLOOKUP(F347,'Reference data SID'!L:O,4,FALSE),"")</f>
        <v/>
      </c>
      <c r="K347" s="50"/>
      <c r="L347" s="50"/>
      <c r="M347" s="50"/>
      <c r="N347" s="50"/>
      <c r="O347" s="50"/>
      <c r="P347" s="50"/>
      <c r="Q347" s="50"/>
      <c r="R347" s="50"/>
      <c r="S347" s="50"/>
      <c r="T347" s="73" t="str">
        <f t="shared" ca="1" si="86"/>
        <v/>
      </c>
      <c r="U347" s="65" t="str">
        <f>IF(LEN(D347)=0,"",SUMIFS('1.(Optional) tonnage per use'!O$6:O$503,'1.(Optional) tonnage per use'!$G$6:$G$503,CONCATENATE(D347,F347),'1.(Optional) tonnage per use'!$N$6:$N$503,K347))</f>
        <v/>
      </c>
      <c r="V347" s="47" t="str">
        <f>IF(LEN(D347)=0,"",SUMIFS('1.(Optional) tonnage per use'!P$6:P$503,'1.(Optional) tonnage per use'!$G$6:$G$503,CONCATENATE(D347,F347),'1.(Optional) tonnage per use'!$N$6:$N$503,K347))</f>
        <v/>
      </c>
      <c r="W347" s="47" t="str">
        <f>IF(LEN(D347)=0,"",SUMIFS('1.(Optional) tonnage per use'!Q$6:Q$503,'1.(Optional) tonnage per use'!$G$6:$G$503,CONCATENATE(D347,F347),'1.(Optional) tonnage per use'!$N$6:$N$503,K347))</f>
        <v/>
      </c>
      <c r="X347" s="117" t="str">
        <f>_xlfn.IFNA(VLOOKUP(A347,'Reference data SID'!D:E,2,FALSE),"")</f>
        <v/>
      </c>
      <c r="Y347" s="117" t="str">
        <f t="shared" si="87"/>
        <v>not ok</v>
      </c>
      <c r="Z347" s="117" t="str">
        <f t="shared" si="88"/>
        <v>not ok</v>
      </c>
      <c r="AA347" s="117" t="str">
        <f t="shared" si="89"/>
        <v>ok</v>
      </c>
      <c r="AB347" s="117" t="str">
        <f t="shared" si="90"/>
        <v>not ok</v>
      </c>
      <c r="AC347" s="117" t="str">
        <f t="shared" si="91"/>
        <v>_EC</v>
      </c>
      <c r="AD347" s="117" t="str">
        <f t="shared" si="92"/>
        <v>_CAS</v>
      </c>
      <c r="AE347" s="117" t="str">
        <f t="shared" si="93"/>
        <v/>
      </c>
      <c r="AF347" s="117" t="str">
        <f>IF(LEN(A347)&gt;1,IF(COUNTIFS($AE$6:AE$503,LEFT(AE347,250))&gt;1,"Duplicate entry: you have two rows for the same substance and year",""),"")</f>
        <v/>
      </c>
      <c r="AG347" s="117" t="str">
        <f>IF(LEN(A347)&gt;0,IF(ISNUMBER(MATCH(A347,Annex_I_II_entries,0)),"","The Entry name is not within the dropdown list, make sure that you have not copied and pasted overwritting the cell format (with its correponding dropdown list) in column A"),"")</f>
        <v/>
      </c>
      <c r="AH347" s="117" t="str">
        <f t="shared" ca="1" si="94"/>
        <v/>
      </c>
      <c r="AI347" s="117" t="str">
        <f t="shared" ca="1" si="95"/>
        <v/>
      </c>
      <c r="AJ347" s="117" t="str">
        <f t="shared" si="96"/>
        <v/>
      </c>
      <c r="AK347" s="117" t="str">
        <f t="shared" si="97"/>
        <v/>
      </c>
      <c r="AL347" s="117" t="str">
        <f t="shared" si="98"/>
        <v/>
      </c>
      <c r="AM347" s="117" t="str">
        <f t="shared" si="99"/>
        <v/>
      </c>
      <c r="AN347" s="117" t="str">
        <f t="shared" si="100"/>
        <v/>
      </c>
      <c r="AO347" s="117" t="str">
        <f t="shared" si="101"/>
        <v/>
      </c>
      <c r="AP347" s="87"/>
    </row>
    <row r="348" spans="1:42" x14ac:dyDescent="0.2">
      <c r="A348" s="37"/>
      <c r="B348" s="37"/>
      <c r="C348" s="37"/>
      <c r="D348" s="64" t="str">
        <f>_xlfn.IFNA(VLOOKUP(A348,'Reference data SID'!$D$2:$Q$673,14,FALSE),"")</f>
        <v/>
      </c>
      <c r="E348" s="64" t="str">
        <f>_xlfn.IFNA(VLOOKUP(D348,'Reference data SID'!$C$3:$E$673,3,FALSE),"")</f>
        <v/>
      </c>
      <c r="F348" s="64" t="str">
        <f>_xlfn.IFNA(IF(E348=FALSE,D348,IF(ISBLANK(B348),VLOOKUP(C348,'Reference data SID'!$N:$P,3,FALSE),VLOOKUP(B348,'Reference data SID'!$M:$P,4,FALSE))),"")</f>
        <v/>
      </c>
      <c r="G348" s="64" t="str">
        <f t="shared" si="85"/>
        <v/>
      </c>
      <c r="H348" s="38" t="str">
        <f>_xlfn.IFNA(VLOOKUP(F348,'Reference data SID'!L:M,2,FALSE),"")</f>
        <v/>
      </c>
      <c r="I348" s="38" t="str">
        <f>_xlfn.IFNA(VLOOKUP(F348,'Reference data SID'!L:N,3,FALSE),"")</f>
        <v/>
      </c>
      <c r="J348" s="38" t="str">
        <f>_xlfn.IFNA(VLOOKUP(F348,'Reference data SID'!L:O,4,FALSE),"")</f>
        <v/>
      </c>
      <c r="K348" s="50"/>
      <c r="L348" s="50"/>
      <c r="M348" s="50"/>
      <c r="N348" s="50"/>
      <c r="O348" s="50"/>
      <c r="P348" s="50"/>
      <c r="Q348" s="50"/>
      <c r="R348" s="50"/>
      <c r="S348" s="50"/>
      <c r="T348" s="73" t="str">
        <f t="shared" ca="1" si="86"/>
        <v/>
      </c>
      <c r="U348" s="65" t="str">
        <f>IF(LEN(D348)=0,"",SUMIFS('1.(Optional) tonnage per use'!O$6:O$503,'1.(Optional) tonnage per use'!$G$6:$G$503,CONCATENATE(D348,F348),'1.(Optional) tonnage per use'!$N$6:$N$503,K348))</f>
        <v/>
      </c>
      <c r="V348" s="47" t="str">
        <f>IF(LEN(D348)=0,"",SUMIFS('1.(Optional) tonnage per use'!P$6:P$503,'1.(Optional) tonnage per use'!$G$6:$G$503,CONCATENATE(D348,F348),'1.(Optional) tonnage per use'!$N$6:$N$503,K348))</f>
        <v/>
      </c>
      <c r="W348" s="47" t="str">
        <f>IF(LEN(D348)=0,"",SUMIFS('1.(Optional) tonnage per use'!Q$6:Q$503,'1.(Optional) tonnage per use'!$G$6:$G$503,CONCATENATE(D348,F348),'1.(Optional) tonnage per use'!$N$6:$N$503,K348))</f>
        <v/>
      </c>
      <c r="X348" s="117" t="str">
        <f>_xlfn.IFNA(VLOOKUP(A348,'Reference data SID'!D:E,2,FALSE),"")</f>
        <v/>
      </c>
      <c r="Y348" s="117" t="str">
        <f t="shared" si="87"/>
        <v>not ok</v>
      </c>
      <c r="Z348" s="117" t="str">
        <f t="shared" si="88"/>
        <v>not ok</v>
      </c>
      <c r="AA348" s="117" t="str">
        <f t="shared" si="89"/>
        <v>ok</v>
      </c>
      <c r="AB348" s="117" t="str">
        <f t="shared" si="90"/>
        <v>not ok</v>
      </c>
      <c r="AC348" s="117" t="str">
        <f t="shared" si="91"/>
        <v>_EC</v>
      </c>
      <c r="AD348" s="117" t="str">
        <f t="shared" si="92"/>
        <v>_CAS</v>
      </c>
      <c r="AE348" s="117" t="str">
        <f t="shared" si="93"/>
        <v/>
      </c>
      <c r="AF348" s="117" t="str">
        <f>IF(LEN(A348)&gt;1,IF(COUNTIFS($AE$6:AE$503,LEFT(AE348,250))&gt;1,"Duplicate entry: you have two rows for the same substance and year",""),"")</f>
        <v/>
      </c>
      <c r="AG348" s="117" t="str">
        <f>IF(LEN(A348)&gt;0,IF(ISNUMBER(MATCH(A348,Annex_I_II_entries,0)),"","The Entry name is not within the dropdown list, make sure that you have not copied and pasted overwritting the cell format (with its correponding dropdown list) in column A"),"")</f>
        <v/>
      </c>
      <c r="AH348" s="117" t="str">
        <f t="shared" ca="1" si="94"/>
        <v/>
      </c>
      <c r="AI348" s="117" t="str">
        <f t="shared" ca="1" si="95"/>
        <v/>
      </c>
      <c r="AJ348" s="117" t="str">
        <f t="shared" si="96"/>
        <v/>
      </c>
      <c r="AK348" s="117" t="str">
        <f t="shared" si="97"/>
        <v/>
      </c>
      <c r="AL348" s="117" t="str">
        <f t="shared" si="98"/>
        <v/>
      </c>
      <c r="AM348" s="117" t="str">
        <f t="shared" si="99"/>
        <v/>
      </c>
      <c r="AN348" s="117" t="str">
        <f t="shared" si="100"/>
        <v/>
      </c>
      <c r="AO348" s="117" t="str">
        <f t="shared" si="101"/>
        <v/>
      </c>
      <c r="AP348" s="87"/>
    </row>
    <row r="349" spans="1:42" x14ac:dyDescent="0.2">
      <c r="A349" s="37"/>
      <c r="B349" s="37"/>
      <c r="C349" s="37"/>
      <c r="D349" s="64" t="str">
        <f>_xlfn.IFNA(VLOOKUP(A349,'Reference data SID'!$D$2:$Q$673,14,FALSE),"")</f>
        <v/>
      </c>
      <c r="E349" s="64" t="str">
        <f>_xlfn.IFNA(VLOOKUP(D349,'Reference data SID'!$C$3:$E$673,3,FALSE),"")</f>
        <v/>
      </c>
      <c r="F349" s="64" t="str">
        <f>_xlfn.IFNA(IF(E349=FALSE,D349,IF(ISBLANK(B349),VLOOKUP(C349,'Reference data SID'!$N:$P,3,FALSE),VLOOKUP(B349,'Reference data SID'!$M:$P,4,FALSE))),"")</f>
        <v/>
      </c>
      <c r="G349" s="64" t="str">
        <f t="shared" si="85"/>
        <v/>
      </c>
      <c r="H349" s="38" t="str">
        <f>_xlfn.IFNA(VLOOKUP(F349,'Reference data SID'!L:M,2,FALSE),"")</f>
        <v/>
      </c>
      <c r="I349" s="38" t="str">
        <f>_xlfn.IFNA(VLOOKUP(F349,'Reference data SID'!L:N,3,FALSE),"")</f>
        <v/>
      </c>
      <c r="J349" s="38" t="str">
        <f>_xlfn.IFNA(VLOOKUP(F349,'Reference data SID'!L:O,4,FALSE),"")</f>
        <v/>
      </c>
      <c r="K349" s="50"/>
      <c r="L349" s="50"/>
      <c r="M349" s="50"/>
      <c r="N349" s="50"/>
      <c r="O349" s="50"/>
      <c r="P349" s="50"/>
      <c r="Q349" s="50"/>
      <c r="R349" s="50"/>
      <c r="S349" s="50"/>
      <c r="T349" s="73" t="str">
        <f t="shared" ca="1" si="86"/>
        <v/>
      </c>
      <c r="U349" s="65" t="str">
        <f>IF(LEN(D349)=0,"",SUMIFS('1.(Optional) tonnage per use'!O$6:O$503,'1.(Optional) tonnage per use'!$G$6:$G$503,CONCATENATE(D349,F349),'1.(Optional) tonnage per use'!$N$6:$N$503,K349))</f>
        <v/>
      </c>
      <c r="V349" s="47" t="str">
        <f>IF(LEN(D349)=0,"",SUMIFS('1.(Optional) tonnage per use'!P$6:P$503,'1.(Optional) tonnage per use'!$G$6:$G$503,CONCATENATE(D349,F349),'1.(Optional) tonnage per use'!$N$6:$N$503,K349))</f>
        <v/>
      </c>
      <c r="W349" s="47" t="str">
        <f>IF(LEN(D349)=0,"",SUMIFS('1.(Optional) tonnage per use'!Q$6:Q$503,'1.(Optional) tonnage per use'!$G$6:$G$503,CONCATENATE(D349,F349),'1.(Optional) tonnage per use'!$N$6:$N$503,K349))</f>
        <v/>
      </c>
      <c r="X349" s="117" t="str">
        <f>_xlfn.IFNA(VLOOKUP(A349,'Reference data SID'!D:E,2,FALSE),"")</f>
        <v/>
      </c>
      <c r="Y349" s="117" t="str">
        <f t="shared" si="87"/>
        <v>not ok</v>
      </c>
      <c r="Z349" s="117" t="str">
        <f t="shared" si="88"/>
        <v>not ok</v>
      </c>
      <c r="AA349" s="117" t="str">
        <f t="shared" si="89"/>
        <v>ok</v>
      </c>
      <c r="AB349" s="117" t="str">
        <f t="shared" si="90"/>
        <v>not ok</v>
      </c>
      <c r="AC349" s="117" t="str">
        <f t="shared" si="91"/>
        <v>_EC</v>
      </c>
      <c r="AD349" s="117" t="str">
        <f t="shared" si="92"/>
        <v>_CAS</v>
      </c>
      <c r="AE349" s="117" t="str">
        <f t="shared" si="93"/>
        <v/>
      </c>
      <c r="AF349" s="117" t="str">
        <f>IF(LEN(A349)&gt;1,IF(COUNTIFS($AE$6:AE$503,LEFT(AE349,250))&gt;1,"Duplicate entry: you have two rows for the same substance and year",""),"")</f>
        <v/>
      </c>
      <c r="AG349" s="117" t="str">
        <f>IF(LEN(A349)&gt;0,IF(ISNUMBER(MATCH(A349,Annex_I_II_entries,0)),"","The Entry name is not within the dropdown list, make sure that you have not copied and pasted overwritting the cell format (with its correponding dropdown list) in column A"),"")</f>
        <v/>
      </c>
      <c r="AH349" s="117" t="str">
        <f t="shared" ca="1" si="94"/>
        <v/>
      </c>
      <c r="AI349" s="117" t="str">
        <f t="shared" ca="1" si="95"/>
        <v/>
      </c>
      <c r="AJ349" s="117" t="str">
        <f t="shared" si="96"/>
        <v/>
      </c>
      <c r="AK349" s="117" t="str">
        <f t="shared" si="97"/>
        <v/>
      </c>
      <c r="AL349" s="117" t="str">
        <f t="shared" si="98"/>
        <v/>
      </c>
      <c r="AM349" s="117" t="str">
        <f t="shared" si="99"/>
        <v/>
      </c>
      <c r="AN349" s="117" t="str">
        <f t="shared" si="100"/>
        <v/>
      </c>
      <c r="AO349" s="117" t="str">
        <f t="shared" si="101"/>
        <v/>
      </c>
      <c r="AP349" s="87"/>
    </row>
    <row r="350" spans="1:42" x14ac:dyDescent="0.2">
      <c r="A350" s="37"/>
      <c r="B350" s="37"/>
      <c r="C350" s="37"/>
      <c r="D350" s="64" t="str">
        <f>_xlfn.IFNA(VLOOKUP(A350,'Reference data SID'!$D$2:$Q$673,14,FALSE),"")</f>
        <v/>
      </c>
      <c r="E350" s="64" t="str">
        <f>_xlfn.IFNA(VLOOKUP(D350,'Reference data SID'!$C$3:$E$673,3,FALSE),"")</f>
        <v/>
      </c>
      <c r="F350" s="64" t="str">
        <f>_xlfn.IFNA(IF(E350=FALSE,D350,IF(ISBLANK(B350),VLOOKUP(C350,'Reference data SID'!$N:$P,3,FALSE),VLOOKUP(B350,'Reference data SID'!$M:$P,4,FALSE))),"")</f>
        <v/>
      </c>
      <c r="G350" s="64" t="str">
        <f t="shared" si="85"/>
        <v/>
      </c>
      <c r="H350" s="38" t="str">
        <f>_xlfn.IFNA(VLOOKUP(F350,'Reference data SID'!L:M,2,FALSE),"")</f>
        <v/>
      </c>
      <c r="I350" s="38" t="str">
        <f>_xlfn.IFNA(VLOOKUP(F350,'Reference data SID'!L:N,3,FALSE),"")</f>
        <v/>
      </c>
      <c r="J350" s="38" t="str">
        <f>_xlfn.IFNA(VLOOKUP(F350,'Reference data SID'!L:O,4,FALSE),"")</f>
        <v/>
      </c>
      <c r="K350" s="50"/>
      <c r="L350" s="50"/>
      <c r="M350" s="50"/>
      <c r="N350" s="50"/>
      <c r="O350" s="50"/>
      <c r="P350" s="50"/>
      <c r="Q350" s="50"/>
      <c r="R350" s="50"/>
      <c r="S350" s="50"/>
      <c r="T350" s="73" t="str">
        <f t="shared" ca="1" si="86"/>
        <v/>
      </c>
      <c r="U350" s="65" t="str">
        <f>IF(LEN(D350)=0,"",SUMIFS('1.(Optional) tonnage per use'!O$6:O$503,'1.(Optional) tonnage per use'!$G$6:$G$503,CONCATENATE(D350,F350),'1.(Optional) tonnage per use'!$N$6:$N$503,K350))</f>
        <v/>
      </c>
      <c r="V350" s="47" t="str">
        <f>IF(LEN(D350)=0,"",SUMIFS('1.(Optional) tonnage per use'!P$6:P$503,'1.(Optional) tonnage per use'!$G$6:$G$503,CONCATENATE(D350,F350),'1.(Optional) tonnage per use'!$N$6:$N$503,K350))</f>
        <v/>
      </c>
      <c r="W350" s="47" t="str">
        <f>IF(LEN(D350)=0,"",SUMIFS('1.(Optional) tonnage per use'!Q$6:Q$503,'1.(Optional) tonnage per use'!$G$6:$G$503,CONCATENATE(D350,F350),'1.(Optional) tonnage per use'!$N$6:$N$503,K350))</f>
        <v/>
      </c>
      <c r="X350" s="117" t="str">
        <f>_xlfn.IFNA(VLOOKUP(A350,'Reference data SID'!D:E,2,FALSE),"")</f>
        <v/>
      </c>
      <c r="Y350" s="117" t="str">
        <f t="shared" si="87"/>
        <v>not ok</v>
      </c>
      <c r="Z350" s="117" t="str">
        <f t="shared" si="88"/>
        <v>not ok</v>
      </c>
      <c r="AA350" s="117" t="str">
        <f t="shared" si="89"/>
        <v>ok</v>
      </c>
      <c r="AB350" s="117" t="str">
        <f t="shared" si="90"/>
        <v>not ok</v>
      </c>
      <c r="AC350" s="117" t="str">
        <f t="shared" si="91"/>
        <v>_EC</v>
      </c>
      <c r="AD350" s="117" t="str">
        <f t="shared" si="92"/>
        <v>_CAS</v>
      </c>
      <c r="AE350" s="117" t="str">
        <f t="shared" si="93"/>
        <v/>
      </c>
      <c r="AF350" s="117" t="str">
        <f>IF(LEN(A350)&gt;1,IF(COUNTIFS($AE$6:AE$503,LEFT(AE350,250))&gt;1,"Duplicate entry: you have two rows for the same substance and year",""),"")</f>
        <v/>
      </c>
      <c r="AG350" s="117" t="str">
        <f>IF(LEN(A350)&gt;0,IF(ISNUMBER(MATCH(A350,Annex_I_II_entries,0)),"","The Entry name is not within the dropdown list, make sure that you have not copied and pasted overwritting the cell format (with its correponding dropdown list) in column A"),"")</f>
        <v/>
      </c>
      <c r="AH350" s="117" t="str">
        <f t="shared" ca="1" si="94"/>
        <v/>
      </c>
      <c r="AI350" s="117" t="str">
        <f t="shared" ca="1" si="95"/>
        <v/>
      </c>
      <c r="AJ350" s="117" t="str">
        <f t="shared" si="96"/>
        <v/>
      </c>
      <c r="AK350" s="117" t="str">
        <f t="shared" si="97"/>
        <v/>
      </c>
      <c r="AL350" s="117" t="str">
        <f t="shared" si="98"/>
        <v/>
      </c>
      <c r="AM350" s="117" t="str">
        <f t="shared" si="99"/>
        <v/>
      </c>
      <c r="AN350" s="117" t="str">
        <f t="shared" si="100"/>
        <v/>
      </c>
      <c r="AO350" s="117" t="str">
        <f t="shared" si="101"/>
        <v/>
      </c>
      <c r="AP350" s="87"/>
    </row>
    <row r="351" spans="1:42" x14ac:dyDescent="0.2">
      <c r="A351" s="37"/>
      <c r="B351" s="37"/>
      <c r="C351" s="37"/>
      <c r="D351" s="64" t="str">
        <f>_xlfn.IFNA(VLOOKUP(A351,'Reference data SID'!$D$2:$Q$673,14,FALSE),"")</f>
        <v/>
      </c>
      <c r="E351" s="64" t="str">
        <f>_xlfn.IFNA(VLOOKUP(D351,'Reference data SID'!$C$3:$E$673,3,FALSE),"")</f>
        <v/>
      </c>
      <c r="F351" s="64" t="str">
        <f>_xlfn.IFNA(IF(E351=FALSE,D351,IF(ISBLANK(B351),VLOOKUP(C351,'Reference data SID'!$N:$P,3,FALSE),VLOOKUP(B351,'Reference data SID'!$M:$P,4,FALSE))),"")</f>
        <v/>
      </c>
      <c r="G351" s="64" t="str">
        <f t="shared" si="85"/>
        <v/>
      </c>
      <c r="H351" s="38" t="str">
        <f>_xlfn.IFNA(VLOOKUP(F351,'Reference data SID'!L:M,2,FALSE),"")</f>
        <v/>
      </c>
      <c r="I351" s="38" t="str">
        <f>_xlfn.IFNA(VLOOKUP(F351,'Reference data SID'!L:N,3,FALSE),"")</f>
        <v/>
      </c>
      <c r="J351" s="38" t="str">
        <f>_xlfn.IFNA(VLOOKUP(F351,'Reference data SID'!L:O,4,FALSE),"")</f>
        <v/>
      </c>
      <c r="K351" s="50"/>
      <c r="L351" s="50"/>
      <c r="M351" s="50"/>
      <c r="N351" s="50"/>
      <c r="O351" s="50"/>
      <c r="P351" s="50"/>
      <c r="Q351" s="50"/>
      <c r="R351" s="50"/>
      <c r="S351" s="50"/>
      <c r="T351" s="73" t="str">
        <f t="shared" ca="1" si="86"/>
        <v/>
      </c>
      <c r="U351" s="65" t="str">
        <f>IF(LEN(D351)=0,"",SUMIFS('1.(Optional) tonnage per use'!O$6:O$503,'1.(Optional) tonnage per use'!$G$6:$G$503,CONCATENATE(D351,F351),'1.(Optional) tonnage per use'!$N$6:$N$503,K351))</f>
        <v/>
      </c>
      <c r="V351" s="47" t="str">
        <f>IF(LEN(D351)=0,"",SUMIFS('1.(Optional) tonnage per use'!P$6:P$503,'1.(Optional) tonnage per use'!$G$6:$G$503,CONCATENATE(D351,F351),'1.(Optional) tonnage per use'!$N$6:$N$503,K351))</f>
        <v/>
      </c>
      <c r="W351" s="47" t="str">
        <f>IF(LEN(D351)=0,"",SUMIFS('1.(Optional) tonnage per use'!Q$6:Q$503,'1.(Optional) tonnage per use'!$G$6:$G$503,CONCATENATE(D351,F351),'1.(Optional) tonnage per use'!$N$6:$N$503,K351))</f>
        <v/>
      </c>
      <c r="X351" s="117" t="str">
        <f>_xlfn.IFNA(VLOOKUP(A351,'Reference data SID'!D:E,2,FALSE),"")</f>
        <v/>
      </c>
      <c r="Y351" s="117" t="str">
        <f t="shared" si="87"/>
        <v>not ok</v>
      </c>
      <c r="Z351" s="117" t="str">
        <f t="shared" si="88"/>
        <v>not ok</v>
      </c>
      <c r="AA351" s="117" t="str">
        <f t="shared" si="89"/>
        <v>ok</v>
      </c>
      <c r="AB351" s="117" t="str">
        <f t="shared" si="90"/>
        <v>not ok</v>
      </c>
      <c r="AC351" s="117" t="str">
        <f t="shared" si="91"/>
        <v>_EC</v>
      </c>
      <c r="AD351" s="117" t="str">
        <f t="shared" si="92"/>
        <v>_CAS</v>
      </c>
      <c r="AE351" s="117" t="str">
        <f t="shared" si="93"/>
        <v/>
      </c>
      <c r="AF351" s="117" t="str">
        <f>IF(LEN(A351)&gt;1,IF(COUNTIFS($AE$6:AE$503,LEFT(AE351,250))&gt;1,"Duplicate entry: you have two rows for the same substance and year",""),"")</f>
        <v/>
      </c>
      <c r="AG351" s="117" t="str">
        <f>IF(LEN(A351)&gt;0,IF(ISNUMBER(MATCH(A351,Annex_I_II_entries,0)),"","The Entry name is not within the dropdown list, make sure that you have not copied and pasted overwritting the cell format (with its correponding dropdown list) in column A"),"")</f>
        <v/>
      </c>
      <c r="AH351" s="117" t="str">
        <f t="shared" ca="1" si="94"/>
        <v/>
      </c>
      <c r="AI351" s="117" t="str">
        <f t="shared" ca="1" si="95"/>
        <v/>
      </c>
      <c r="AJ351" s="117" t="str">
        <f t="shared" si="96"/>
        <v/>
      </c>
      <c r="AK351" s="117" t="str">
        <f t="shared" si="97"/>
        <v/>
      </c>
      <c r="AL351" s="117" t="str">
        <f t="shared" si="98"/>
        <v/>
      </c>
      <c r="AM351" s="117" t="str">
        <f t="shared" si="99"/>
        <v/>
      </c>
      <c r="AN351" s="117" t="str">
        <f t="shared" si="100"/>
        <v/>
      </c>
      <c r="AO351" s="117" t="str">
        <f t="shared" si="101"/>
        <v/>
      </c>
      <c r="AP351" s="87"/>
    </row>
    <row r="352" spans="1:42" x14ac:dyDescent="0.2">
      <c r="A352" s="37"/>
      <c r="B352" s="37"/>
      <c r="C352" s="37"/>
      <c r="D352" s="64" t="str">
        <f>_xlfn.IFNA(VLOOKUP(A352,'Reference data SID'!$D$2:$Q$673,14,FALSE),"")</f>
        <v/>
      </c>
      <c r="E352" s="64" t="str">
        <f>_xlfn.IFNA(VLOOKUP(D352,'Reference data SID'!$C$3:$E$673,3,FALSE),"")</f>
        <v/>
      </c>
      <c r="F352" s="64" t="str">
        <f>_xlfn.IFNA(IF(E352=FALSE,D352,IF(ISBLANK(B352),VLOOKUP(C352,'Reference data SID'!$N:$P,3,FALSE),VLOOKUP(B352,'Reference data SID'!$M:$P,4,FALSE))),"")</f>
        <v/>
      </c>
      <c r="G352" s="64" t="str">
        <f t="shared" si="85"/>
        <v/>
      </c>
      <c r="H352" s="38" t="str">
        <f>_xlfn.IFNA(VLOOKUP(F352,'Reference data SID'!L:M,2,FALSE),"")</f>
        <v/>
      </c>
      <c r="I352" s="38" t="str">
        <f>_xlfn.IFNA(VLOOKUP(F352,'Reference data SID'!L:N,3,FALSE),"")</f>
        <v/>
      </c>
      <c r="J352" s="38" t="str">
        <f>_xlfn.IFNA(VLOOKUP(F352,'Reference data SID'!L:O,4,FALSE),"")</f>
        <v/>
      </c>
      <c r="K352" s="50"/>
      <c r="L352" s="50"/>
      <c r="M352" s="50"/>
      <c r="N352" s="50"/>
      <c r="O352" s="50"/>
      <c r="P352" s="50"/>
      <c r="Q352" s="50"/>
      <c r="R352" s="50"/>
      <c r="S352" s="50"/>
      <c r="T352" s="73" t="str">
        <f t="shared" ca="1" si="86"/>
        <v/>
      </c>
      <c r="U352" s="65" t="str">
        <f>IF(LEN(D352)=0,"",SUMIFS('1.(Optional) tonnage per use'!O$6:O$503,'1.(Optional) tonnage per use'!$G$6:$G$503,CONCATENATE(D352,F352),'1.(Optional) tonnage per use'!$N$6:$N$503,K352))</f>
        <v/>
      </c>
      <c r="V352" s="47" t="str">
        <f>IF(LEN(D352)=0,"",SUMIFS('1.(Optional) tonnage per use'!P$6:P$503,'1.(Optional) tonnage per use'!$G$6:$G$503,CONCATENATE(D352,F352),'1.(Optional) tonnage per use'!$N$6:$N$503,K352))</f>
        <v/>
      </c>
      <c r="W352" s="47" t="str">
        <f>IF(LEN(D352)=0,"",SUMIFS('1.(Optional) tonnage per use'!Q$6:Q$503,'1.(Optional) tonnage per use'!$G$6:$G$503,CONCATENATE(D352,F352),'1.(Optional) tonnage per use'!$N$6:$N$503,K352))</f>
        <v/>
      </c>
      <c r="X352" s="117" t="str">
        <f>_xlfn.IFNA(VLOOKUP(A352,'Reference data SID'!D:E,2,FALSE),"")</f>
        <v/>
      </c>
      <c r="Y352" s="117" t="str">
        <f t="shared" si="87"/>
        <v>not ok</v>
      </c>
      <c r="Z352" s="117" t="str">
        <f t="shared" si="88"/>
        <v>not ok</v>
      </c>
      <c r="AA352" s="117" t="str">
        <f t="shared" si="89"/>
        <v>ok</v>
      </c>
      <c r="AB352" s="117" t="str">
        <f t="shared" si="90"/>
        <v>not ok</v>
      </c>
      <c r="AC352" s="117" t="str">
        <f t="shared" si="91"/>
        <v>_EC</v>
      </c>
      <c r="AD352" s="117" t="str">
        <f t="shared" si="92"/>
        <v>_CAS</v>
      </c>
      <c r="AE352" s="117" t="str">
        <f t="shared" si="93"/>
        <v/>
      </c>
      <c r="AF352" s="117" t="str">
        <f>IF(LEN(A352)&gt;1,IF(COUNTIFS($AE$6:AE$503,LEFT(AE352,250))&gt;1,"Duplicate entry: you have two rows for the same substance and year",""),"")</f>
        <v/>
      </c>
      <c r="AG352" s="117" t="str">
        <f>IF(LEN(A352)&gt;0,IF(ISNUMBER(MATCH(A352,Annex_I_II_entries,0)),"","The Entry name is not within the dropdown list, make sure that you have not copied and pasted overwritting the cell format (with its correponding dropdown list) in column A"),"")</f>
        <v/>
      </c>
      <c r="AH352" s="117" t="str">
        <f t="shared" ca="1" si="94"/>
        <v/>
      </c>
      <c r="AI352" s="117" t="str">
        <f t="shared" ca="1" si="95"/>
        <v/>
      </c>
      <c r="AJ352" s="117" t="str">
        <f t="shared" si="96"/>
        <v/>
      </c>
      <c r="AK352" s="117" t="str">
        <f t="shared" si="97"/>
        <v/>
      </c>
      <c r="AL352" s="117" t="str">
        <f t="shared" si="98"/>
        <v/>
      </c>
      <c r="AM352" s="117" t="str">
        <f t="shared" si="99"/>
        <v/>
      </c>
      <c r="AN352" s="117" t="str">
        <f t="shared" si="100"/>
        <v/>
      </c>
      <c r="AO352" s="117" t="str">
        <f t="shared" si="101"/>
        <v/>
      </c>
      <c r="AP352" s="87"/>
    </row>
    <row r="353" spans="1:42" x14ac:dyDescent="0.2">
      <c r="A353" s="37"/>
      <c r="B353" s="37"/>
      <c r="C353" s="37"/>
      <c r="D353" s="64" t="str">
        <f>_xlfn.IFNA(VLOOKUP(A353,'Reference data SID'!$D$2:$Q$673,14,FALSE),"")</f>
        <v/>
      </c>
      <c r="E353" s="64" t="str">
        <f>_xlfn.IFNA(VLOOKUP(D353,'Reference data SID'!$C$3:$E$673,3,FALSE),"")</f>
        <v/>
      </c>
      <c r="F353" s="64" t="str">
        <f>_xlfn.IFNA(IF(E353=FALSE,D353,IF(ISBLANK(B353),VLOOKUP(C353,'Reference data SID'!$N:$P,3,FALSE),VLOOKUP(B353,'Reference data SID'!$M:$P,4,FALSE))),"")</f>
        <v/>
      </c>
      <c r="G353" s="64" t="str">
        <f t="shared" si="85"/>
        <v/>
      </c>
      <c r="H353" s="38" t="str">
        <f>_xlfn.IFNA(VLOOKUP(F353,'Reference data SID'!L:M,2,FALSE),"")</f>
        <v/>
      </c>
      <c r="I353" s="38" t="str">
        <f>_xlfn.IFNA(VLOOKUP(F353,'Reference data SID'!L:N,3,FALSE),"")</f>
        <v/>
      </c>
      <c r="J353" s="38" t="str">
        <f>_xlfn.IFNA(VLOOKUP(F353,'Reference data SID'!L:O,4,FALSE),"")</f>
        <v/>
      </c>
      <c r="K353" s="50"/>
      <c r="L353" s="50"/>
      <c r="M353" s="50"/>
      <c r="N353" s="50"/>
      <c r="O353" s="50"/>
      <c r="P353" s="50"/>
      <c r="Q353" s="50"/>
      <c r="R353" s="50"/>
      <c r="S353" s="50"/>
      <c r="T353" s="73" t="str">
        <f t="shared" ca="1" si="86"/>
        <v/>
      </c>
      <c r="U353" s="65" t="str">
        <f>IF(LEN(D353)=0,"",SUMIFS('1.(Optional) tonnage per use'!O$6:O$503,'1.(Optional) tonnage per use'!$G$6:$G$503,CONCATENATE(D353,F353),'1.(Optional) tonnage per use'!$N$6:$N$503,K353))</f>
        <v/>
      </c>
      <c r="V353" s="47" t="str">
        <f>IF(LEN(D353)=0,"",SUMIFS('1.(Optional) tonnage per use'!P$6:P$503,'1.(Optional) tonnage per use'!$G$6:$G$503,CONCATENATE(D353,F353),'1.(Optional) tonnage per use'!$N$6:$N$503,K353))</f>
        <v/>
      </c>
      <c r="W353" s="47" t="str">
        <f>IF(LEN(D353)=0,"",SUMIFS('1.(Optional) tonnage per use'!Q$6:Q$503,'1.(Optional) tonnage per use'!$G$6:$G$503,CONCATENATE(D353,F353),'1.(Optional) tonnage per use'!$N$6:$N$503,K353))</f>
        <v/>
      </c>
      <c r="X353" s="117" t="str">
        <f>_xlfn.IFNA(VLOOKUP(A353,'Reference data SID'!D:E,2,FALSE),"")</f>
        <v/>
      </c>
      <c r="Y353" s="117" t="str">
        <f t="shared" si="87"/>
        <v>not ok</v>
      </c>
      <c r="Z353" s="117" t="str">
        <f t="shared" si="88"/>
        <v>not ok</v>
      </c>
      <c r="AA353" s="117" t="str">
        <f t="shared" si="89"/>
        <v>ok</v>
      </c>
      <c r="AB353" s="117" t="str">
        <f t="shared" si="90"/>
        <v>not ok</v>
      </c>
      <c r="AC353" s="117" t="str">
        <f t="shared" si="91"/>
        <v>_EC</v>
      </c>
      <c r="AD353" s="117" t="str">
        <f t="shared" si="92"/>
        <v>_CAS</v>
      </c>
      <c r="AE353" s="117" t="str">
        <f t="shared" si="93"/>
        <v/>
      </c>
      <c r="AF353" s="117" t="str">
        <f>IF(LEN(A353)&gt;1,IF(COUNTIFS($AE$6:AE$503,LEFT(AE353,250))&gt;1,"Duplicate entry: you have two rows for the same substance and year",""),"")</f>
        <v/>
      </c>
      <c r="AG353" s="117" t="str">
        <f>IF(LEN(A353)&gt;0,IF(ISNUMBER(MATCH(A353,Annex_I_II_entries,0)),"","The Entry name is not within the dropdown list, make sure that you have not copied and pasted overwritting the cell format (with its correponding dropdown list) in column A"),"")</f>
        <v/>
      </c>
      <c r="AH353" s="117" t="str">
        <f t="shared" ca="1" si="94"/>
        <v/>
      </c>
      <c r="AI353" s="117" t="str">
        <f t="shared" ca="1" si="95"/>
        <v/>
      </c>
      <c r="AJ353" s="117" t="str">
        <f t="shared" si="96"/>
        <v/>
      </c>
      <c r="AK353" s="117" t="str">
        <f t="shared" si="97"/>
        <v/>
      </c>
      <c r="AL353" s="117" t="str">
        <f t="shared" si="98"/>
        <v/>
      </c>
      <c r="AM353" s="117" t="str">
        <f t="shared" si="99"/>
        <v/>
      </c>
      <c r="AN353" s="117" t="str">
        <f t="shared" si="100"/>
        <v/>
      </c>
      <c r="AO353" s="117" t="str">
        <f t="shared" si="101"/>
        <v/>
      </c>
      <c r="AP353" s="87"/>
    </row>
    <row r="354" spans="1:42" x14ac:dyDescent="0.2">
      <c r="A354" s="37"/>
      <c r="B354" s="37"/>
      <c r="C354" s="37"/>
      <c r="D354" s="64" t="str">
        <f>_xlfn.IFNA(VLOOKUP(A354,'Reference data SID'!$D$2:$Q$673,14,FALSE),"")</f>
        <v/>
      </c>
      <c r="E354" s="64" t="str">
        <f>_xlfn.IFNA(VLOOKUP(D354,'Reference data SID'!$C$3:$E$673,3,FALSE),"")</f>
        <v/>
      </c>
      <c r="F354" s="64" t="str">
        <f>_xlfn.IFNA(IF(E354=FALSE,D354,IF(ISBLANK(B354),VLOOKUP(C354,'Reference data SID'!$N:$P,3,FALSE),VLOOKUP(B354,'Reference data SID'!$M:$P,4,FALSE))),"")</f>
        <v/>
      </c>
      <c r="G354" s="64" t="str">
        <f t="shared" si="85"/>
        <v/>
      </c>
      <c r="H354" s="38" t="str">
        <f>_xlfn.IFNA(VLOOKUP(F354,'Reference data SID'!L:M,2,FALSE),"")</f>
        <v/>
      </c>
      <c r="I354" s="38" t="str">
        <f>_xlfn.IFNA(VLOOKUP(F354,'Reference data SID'!L:N,3,FALSE),"")</f>
        <v/>
      </c>
      <c r="J354" s="38" t="str">
        <f>_xlfn.IFNA(VLOOKUP(F354,'Reference data SID'!L:O,4,FALSE),"")</f>
        <v/>
      </c>
      <c r="K354" s="50"/>
      <c r="L354" s="50"/>
      <c r="M354" s="50"/>
      <c r="N354" s="50"/>
      <c r="O354" s="50"/>
      <c r="P354" s="50"/>
      <c r="Q354" s="50"/>
      <c r="R354" s="50"/>
      <c r="S354" s="50"/>
      <c r="T354" s="73" t="str">
        <f t="shared" ca="1" si="86"/>
        <v/>
      </c>
      <c r="U354" s="65" t="str">
        <f>IF(LEN(D354)=0,"",SUMIFS('1.(Optional) tonnage per use'!O$6:O$503,'1.(Optional) tonnage per use'!$G$6:$G$503,CONCATENATE(D354,F354),'1.(Optional) tonnage per use'!$N$6:$N$503,K354))</f>
        <v/>
      </c>
      <c r="V354" s="47" t="str">
        <f>IF(LEN(D354)=0,"",SUMIFS('1.(Optional) tonnage per use'!P$6:P$503,'1.(Optional) tonnage per use'!$G$6:$G$503,CONCATENATE(D354,F354),'1.(Optional) tonnage per use'!$N$6:$N$503,K354))</f>
        <v/>
      </c>
      <c r="W354" s="47" t="str">
        <f>IF(LEN(D354)=0,"",SUMIFS('1.(Optional) tonnage per use'!Q$6:Q$503,'1.(Optional) tonnage per use'!$G$6:$G$503,CONCATENATE(D354,F354),'1.(Optional) tonnage per use'!$N$6:$N$503,K354))</f>
        <v/>
      </c>
      <c r="X354" s="117" t="str">
        <f>_xlfn.IFNA(VLOOKUP(A354,'Reference data SID'!D:E,2,FALSE),"")</f>
        <v/>
      </c>
      <c r="Y354" s="117" t="str">
        <f t="shared" si="87"/>
        <v>not ok</v>
      </c>
      <c r="Z354" s="117" t="str">
        <f t="shared" si="88"/>
        <v>not ok</v>
      </c>
      <c r="AA354" s="117" t="str">
        <f t="shared" si="89"/>
        <v>ok</v>
      </c>
      <c r="AB354" s="117" t="str">
        <f t="shared" si="90"/>
        <v>not ok</v>
      </c>
      <c r="AC354" s="117" t="str">
        <f t="shared" si="91"/>
        <v>_EC</v>
      </c>
      <c r="AD354" s="117" t="str">
        <f t="shared" si="92"/>
        <v>_CAS</v>
      </c>
      <c r="AE354" s="117" t="str">
        <f t="shared" si="93"/>
        <v/>
      </c>
      <c r="AF354" s="117" t="str">
        <f>IF(LEN(A354)&gt;1,IF(COUNTIFS($AE$6:AE$503,LEFT(AE354,250))&gt;1,"Duplicate entry: you have two rows for the same substance and year",""),"")</f>
        <v/>
      </c>
      <c r="AG354" s="117" t="str">
        <f>IF(LEN(A354)&gt;0,IF(ISNUMBER(MATCH(A354,Annex_I_II_entries,0)),"","The Entry name is not within the dropdown list, make sure that you have not copied and pasted overwritting the cell format (with its correponding dropdown list) in column A"),"")</f>
        <v/>
      </c>
      <c r="AH354" s="117" t="str">
        <f t="shared" ca="1" si="94"/>
        <v/>
      </c>
      <c r="AI354" s="117" t="str">
        <f t="shared" ca="1" si="95"/>
        <v/>
      </c>
      <c r="AJ354" s="117" t="str">
        <f t="shared" si="96"/>
        <v/>
      </c>
      <c r="AK354" s="117" t="str">
        <f t="shared" si="97"/>
        <v/>
      </c>
      <c r="AL354" s="117" t="str">
        <f t="shared" si="98"/>
        <v/>
      </c>
      <c r="AM354" s="117" t="str">
        <f t="shared" si="99"/>
        <v/>
      </c>
      <c r="AN354" s="117" t="str">
        <f t="shared" si="100"/>
        <v/>
      </c>
      <c r="AO354" s="117" t="str">
        <f t="shared" si="101"/>
        <v/>
      </c>
      <c r="AP354" s="87"/>
    </row>
    <row r="355" spans="1:42" x14ac:dyDescent="0.2">
      <c r="A355" s="37"/>
      <c r="B355" s="37"/>
      <c r="C355" s="37"/>
      <c r="D355" s="64" t="str">
        <f>_xlfn.IFNA(VLOOKUP(A355,'Reference data SID'!$D$2:$Q$673,14,FALSE),"")</f>
        <v/>
      </c>
      <c r="E355" s="64" t="str">
        <f>_xlfn.IFNA(VLOOKUP(D355,'Reference data SID'!$C$3:$E$673,3,FALSE),"")</f>
        <v/>
      </c>
      <c r="F355" s="64" t="str">
        <f>_xlfn.IFNA(IF(E355=FALSE,D355,IF(ISBLANK(B355),VLOOKUP(C355,'Reference data SID'!$N:$P,3,FALSE),VLOOKUP(B355,'Reference data SID'!$M:$P,4,FALSE))),"")</f>
        <v/>
      </c>
      <c r="G355" s="64" t="str">
        <f t="shared" si="85"/>
        <v/>
      </c>
      <c r="H355" s="38" t="str">
        <f>_xlfn.IFNA(VLOOKUP(F355,'Reference data SID'!L:M,2,FALSE),"")</f>
        <v/>
      </c>
      <c r="I355" s="38" t="str">
        <f>_xlfn.IFNA(VLOOKUP(F355,'Reference data SID'!L:N,3,FALSE),"")</f>
        <v/>
      </c>
      <c r="J355" s="38" t="str">
        <f>_xlfn.IFNA(VLOOKUP(F355,'Reference data SID'!L:O,4,FALSE),"")</f>
        <v/>
      </c>
      <c r="K355" s="50"/>
      <c r="L355" s="50"/>
      <c r="M355" s="50"/>
      <c r="N355" s="50"/>
      <c r="O355" s="50"/>
      <c r="P355" s="50"/>
      <c r="Q355" s="50"/>
      <c r="R355" s="50"/>
      <c r="S355" s="50"/>
      <c r="T355" s="73" t="str">
        <f t="shared" ca="1" si="86"/>
        <v/>
      </c>
      <c r="U355" s="65" t="str">
        <f>IF(LEN(D355)=0,"",SUMIFS('1.(Optional) tonnage per use'!O$6:O$503,'1.(Optional) tonnage per use'!$G$6:$G$503,CONCATENATE(D355,F355),'1.(Optional) tonnage per use'!$N$6:$N$503,K355))</f>
        <v/>
      </c>
      <c r="V355" s="47" t="str">
        <f>IF(LEN(D355)=0,"",SUMIFS('1.(Optional) tonnage per use'!P$6:P$503,'1.(Optional) tonnage per use'!$G$6:$G$503,CONCATENATE(D355,F355),'1.(Optional) tonnage per use'!$N$6:$N$503,K355))</f>
        <v/>
      </c>
      <c r="W355" s="47" t="str">
        <f>IF(LEN(D355)=0,"",SUMIFS('1.(Optional) tonnage per use'!Q$6:Q$503,'1.(Optional) tonnage per use'!$G$6:$G$503,CONCATENATE(D355,F355),'1.(Optional) tonnage per use'!$N$6:$N$503,K355))</f>
        <v/>
      </c>
      <c r="X355" s="117" t="str">
        <f>_xlfn.IFNA(VLOOKUP(A355,'Reference data SID'!D:E,2,FALSE),"")</f>
        <v/>
      </c>
      <c r="Y355" s="117" t="str">
        <f t="shared" si="87"/>
        <v>not ok</v>
      </c>
      <c r="Z355" s="117" t="str">
        <f t="shared" si="88"/>
        <v>not ok</v>
      </c>
      <c r="AA355" s="117" t="str">
        <f t="shared" si="89"/>
        <v>ok</v>
      </c>
      <c r="AB355" s="117" t="str">
        <f t="shared" si="90"/>
        <v>not ok</v>
      </c>
      <c r="AC355" s="117" t="str">
        <f t="shared" si="91"/>
        <v>_EC</v>
      </c>
      <c r="AD355" s="117" t="str">
        <f t="shared" si="92"/>
        <v>_CAS</v>
      </c>
      <c r="AE355" s="117" t="str">
        <f t="shared" si="93"/>
        <v/>
      </c>
      <c r="AF355" s="117" t="str">
        <f>IF(LEN(A355)&gt;1,IF(COUNTIFS($AE$6:AE$503,LEFT(AE355,250))&gt;1,"Duplicate entry: you have two rows for the same substance and year",""),"")</f>
        <v/>
      </c>
      <c r="AG355" s="117" t="str">
        <f>IF(LEN(A355)&gt;0,IF(ISNUMBER(MATCH(A355,Annex_I_II_entries,0)),"","The Entry name is not within the dropdown list, make sure that you have not copied and pasted overwritting the cell format (with its correponding dropdown list) in column A"),"")</f>
        <v/>
      </c>
      <c r="AH355" s="117" t="str">
        <f t="shared" ca="1" si="94"/>
        <v/>
      </c>
      <c r="AI355" s="117" t="str">
        <f t="shared" ca="1" si="95"/>
        <v/>
      </c>
      <c r="AJ355" s="117" t="str">
        <f t="shared" si="96"/>
        <v/>
      </c>
      <c r="AK355" s="117" t="str">
        <f t="shared" si="97"/>
        <v/>
      </c>
      <c r="AL355" s="117" t="str">
        <f t="shared" si="98"/>
        <v/>
      </c>
      <c r="AM355" s="117" t="str">
        <f t="shared" si="99"/>
        <v/>
      </c>
      <c r="AN355" s="117" t="str">
        <f t="shared" si="100"/>
        <v/>
      </c>
      <c r="AO355" s="117" t="str">
        <f t="shared" si="101"/>
        <v/>
      </c>
      <c r="AP355" s="87"/>
    </row>
    <row r="356" spans="1:42" x14ac:dyDescent="0.2">
      <c r="A356" s="37"/>
      <c r="B356" s="37"/>
      <c r="C356" s="37"/>
      <c r="D356" s="64" t="str">
        <f>_xlfn.IFNA(VLOOKUP(A356,'Reference data SID'!$D$2:$Q$673,14,FALSE),"")</f>
        <v/>
      </c>
      <c r="E356" s="64" t="str">
        <f>_xlfn.IFNA(VLOOKUP(D356,'Reference data SID'!$C$3:$E$673,3,FALSE),"")</f>
        <v/>
      </c>
      <c r="F356" s="64" t="str">
        <f>_xlfn.IFNA(IF(E356=FALSE,D356,IF(ISBLANK(B356),VLOOKUP(C356,'Reference data SID'!$N:$P,3,FALSE),VLOOKUP(B356,'Reference data SID'!$M:$P,4,FALSE))),"")</f>
        <v/>
      </c>
      <c r="G356" s="64" t="str">
        <f t="shared" si="85"/>
        <v/>
      </c>
      <c r="H356" s="38" t="str">
        <f>_xlfn.IFNA(VLOOKUP(F356,'Reference data SID'!L:M,2,FALSE),"")</f>
        <v/>
      </c>
      <c r="I356" s="38" t="str">
        <f>_xlfn.IFNA(VLOOKUP(F356,'Reference data SID'!L:N,3,FALSE),"")</f>
        <v/>
      </c>
      <c r="J356" s="38" t="str">
        <f>_xlfn.IFNA(VLOOKUP(F356,'Reference data SID'!L:O,4,FALSE),"")</f>
        <v/>
      </c>
      <c r="K356" s="50"/>
      <c r="L356" s="50"/>
      <c r="M356" s="50"/>
      <c r="N356" s="50"/>
      <c r="O356" s="50"/>
      <c r="P356" s="50"/>
      <c r="Q356" s="50"/>
      <c r="R356" s="50"/>
      <c r="S356" s="50"/>
      <c r="T356" s="73" t="str">
        <f t="shared" ca="1" si="86"/>
        <v/>
      </c>
      <c r="U356" s="65" t="str">
        <f>IF(LEN(D356)=0,"",SUMIFS('1.(Optional) tonnage per use'!O$6:O$503,'1.(Optional) tonnage per use'!$G$6:$G$503,CONCATENATE(D356,F356),'1.(Optional) tonnage per use'!$N$6:$N$503,K356))</f>
        <v/>
      </c>
      <c r="V356" s="47" t="str">
        <f>IF(LEN(D356)=0,"",SUMIFS('1.(Optional) tonnage per use'!P$6:P$503,'1.(Optional) tonnage per use'!$G$6:$G$503,CONCATENATE(D356,F356),'1.(Optional) tonnage per use'!$N$6:$N$503,K356))</f>
        <v/>
      </c>
      <c r="W356" s="47" t="str">
        <f>IF(LEN(D356)=0,"",SUMIFS('1.(Optional) tonnage per use'!Q$6:Q$503,'1.(Optional) tonnage per use'!$G$6:$G$503,CONCATENATE(D356,F356),'1.(Optional) tonnage per use'!$N$6:$N$503,K356))</f>
        <v/>
      </c>
      <c r="X356" s="117" t="str">
        <f>_xlfn.IFNA(VLOOKUP(A356,'Reference data SID'!D:E,2,FALSE),"")</f>
        <v/>
      </c>
      <c r="Y356" s="117" t="str">
        <f t="shared" si="87"/>
        <v>not ok</v>
      </c>
      <c r="Z356" s="117" t="str">
        <f t="shared" si="88"/>
        <v>not ok</v>
      </c>
      <c r="AA356" s="117" t="str">
        <f t="shared" si="89"/>
        <v>ok</v>
      </c>
      <c r="AB356" s="117" t="str">
        <f t="shared" si="90"/>
        <v>not ok</v>
      </c>
      <c r="AC356" s="117" t="str">
        <f t="shared" si="91"/>
        <v>_EC</v>
      </c>
      <c r="AD356" s="117" t="str">
        <f t="shared" si="92"/>
        <v>_CAS</v>
      </c>
      <c r="AE356" s="117" t="str">
        <f t="shared" si="93"/>
        <v/>
      </c>
      <c r="AF356" s="117" t="str">
        <f>IF(LEN(A356)&gt;1,IF(COUNTIFS($AE$6:AE$503,LEFT(AE356,250))&gt;1,"Duplicate entry: you have two rows for the same substance and year",""),"")</f>
        <v/>
      </c>
      <c r="AG356" s="117" t="str">
        <f>IF(LEN(A356)&gt;0,IF(ISNUMBER(MATCH(A356,Annex_I_II_entries,0)),"","The Entry name is not within the dropdown list, make sure that you have not copied and pasted overwritting the cell format (with its correponding dropdown list) in column A"),"")</f>
        <v/>
      </c>
      <c r="AH356" s="117" t="str">
        <f t="shared" ca="1" si="94"/>
        <v/>
      </c>
      <c r="AI356" s="117" t="str">
        <f t="shared" ca="1" si="95"/>
        <v/>
      </c>
      <c r="AJ356" s="117" t="str">
        <f t="shared" si="96"/>
        <v/>
      </c>
      <c r="AK356" s="117" t="str">
        <f t="shared" si="97"/>
        <v/>
      </c>
      <c r="AL356" s="117" t="str">
        <f t="shared" si="98"/>
        <v/>
      </c>
      <c r="AM356" s="117" t="str">
        <f t="shared" si="99"/>
        <v/>
      </c>
      <c r="AN356" s="117" t="str">
        <f t="shared" si="100"/>
        <v/>
      </c>
      <c r="AO356" s="117" t="str">
        <f t="shared" si="101"/>
        <v/>
      </c>
      <c r="AP356" s="87"/>
    </row>
    <row r="357" spans="1:42" x14ac:dyDescent="0.2">
      <c r="A357" s="37"/>
      <c r="B357" s="37"/>
      <c r="C357" s="37"/>
      <c r="D357" s="64" t="str">
        <f>_xlfn.IFNA(VLOOKUP(A357,'Reference data SID'!$D$2:$Q$673,14,FALSE),"")</f>
        <v/>
      </c>
      <c r="E357" s="64" t="str">
        <f>_xlfn.IFNA(VLOOKUP(D357,'Reference data SID'!$C$3:$E$673,3,FALSE),"")</f>
        <v/>
      </c>
      <c r="F357" s="64" t="str">
        <f>_xlfn.IFNA(IF(E357=FALSE,D357,IF(ISBLANK(B357),VLOOKUP(C357,'Reference data SID'!$N:$P,3,FALSE),VLOOKUP(B357,'Reference data SID'!$M:$P,4,FALSE))),"")</f>
        <v/>
      </c>
      <c r="G357" s="64" t="str">
        <f t="shared" si="85"/>
        <v/>
      </c>
      <c r="H357" s="38" t="str">
        <f>_xlfn.IFNA(VLOOKUP(F357,'Reference data SID'!L:M,2,FALSE),"")</f>
        <v/>
      </c>
      <c r="I357" s="38" t="str">
        <f>_xlfn.IFNA(VLOOKUP(F357,'Reference data SID'!L:N,3,FALSE),"")</f>
        <v/>
      </c>
      <c r="J357" s="38" t="str">
        <f>_xlfn.IFNA(VLOOKUP(F357,'Reference data SID'!L:O,4,FALSE),"")</f>
        <v/>
      </c>
      <c r="K357" s="50"/>
      <c r="L357" s="50"/>
      <c r="M357" s="50"/>
      <c r="N357" s="50"/>
      <c r="O357" s="50"/>
      <c r="P357" s="50"/>
      <c r="Q357" s="50"/>
      <c r="R357" s="50"/>
      <c r="S357" s="50"/>
      <c r="T357" s="73" t="str">
        <f t="shared" ca="1" si="86"/>
        <v/>
      </c>
      <c r="U357" s="65" t="str">
        <f>IF(LEN(D357)=0,"",SUMIFS('1.(Optional) tonnage per use'!O$6:O$503,'1.(Optional) tonnage per use'!$G$6:$G$503,CONCATENATE(D357,F357),'1.(Optional) tonnage per use'!$N$6:$N$503,K357))</f>
        <v/>
      </c>
      <c r="V357" s="47" t="str">
        <f>IF(LEN(D357)=0,"",SUMIFS('1.(Optional) tonnage per use'!P$6:P$503,'1.(Optional) tonnage per use'!$G$6:$G$503,CONCATENATE(D357,F357),'1.(Optional) tonnage per use'!$N$6:$N$503,K357))</f>
        <v/>
      </c>
      <c r="W357" s="47" t="str">
        <f>IF(LEN(D357)=0,"",SUMIFS('1.(Optional) tonnage per use'!Q$6:Q$503,'1.(Optional) tonnage per use'!$G$6:$G$503,CONCATENATE(D357,F357),'1.(Optional) tonnage per use'!$N$6:$N$503,K357))</f>
        <v/>
      </c>
      <c r="X357" s="117" t="str">
        <f>_xlfn.IFNA(VLOOKUP(A357,'Reference data SID'!D:E,2,FALSE),"")</f>
        <v/>
      </c>
      <c r="Y357" s="117" t="str">
        <f t="shared" si="87"/>
        <v>not ok</v>
      </c>
      <c r="Z357" s="117" t="str">
        <f t="shared" si="88"/>
        <v>not ok</v>
      </c>
      <c r="AA357" s="117" t="str">
        <f t="shared" si="89"/>
        <v>ok</v>
      </c>
      <c r="AB357" s="117" t="str">
        <f t="shared" si="90"/>
        <v>not ok</v>
      </c>
      <c r="AC357" s="117" t="str">
        <f t="shared" si="91"/>
        <v>_EC</v>
      </c>
      <c r="AD357" s="117" t="str">
        <f t="shared" si="92"/>
        <v>_CAS</v>
      </c>
      <c r="AE357" s="117" t="str">
        <f t="shared" si="93"/>
        <v/>
      </c>
      <c r="AF357" s="117" t="str">
        <f>IF(LEN(A357)&gt;1,IF(COUNTIFS($AE$6:AE$503,LEFT(AE357,250))&gt;1,"Duplicate entry: you have two rows for the same substance and year",""),"")</f>
        <v/>
      </c>
      <c r="AG357" s="117" t="str">
        <f>IF(LEN(A357)&gt;0,IF(ISNUMBER(MATCH(A357,Annex_I_II_entries,0)),"","The Entry name is not within the dropdown list, make sure that you have not copied and pasted overwritting the cell format (with its correponding dropdown list) in column A"),"")</f>
        <v/>
      </c>
      <c r="AH357" s="117" t="str">
        <f t="shared" ca="1" si="94"/>
        <v/>
      </c>
      <c r="AI357" s="117" t="str">
        <f t="shared" ca="1" si="95"/>
        <v/>
      </c>
      <c r="AJ357" s="117" t="str">
        <f t="shared" si="96"/>
        <v/>
      </c>
      <c r="AK357" s="117" t="str">
        <f t="shared" si="97"/>
        <v/>
      </c>
      <c r="AL357" s="117" t="str">
        <f t="shared" si="98"/>
        <v/>
      </c>
      <c r="AM357" s="117" t="str">
        <f t="shared" si="99"/>
        <v/>
      </c>
      <c r="AN357" s="117" t="str">
        <f t="shared" si="100"/>
        <v/>
      </c>
      <c r="AO357" s="117" t="str">
        <f t="shared" si="101"/>
        <v/>
      </c>
      <c r="AP357" s="87"/>
    </row>
    <row r="358" spans="1:42" x14ac:dyDescent="0.2">
      <c r="A358" s="37"/>
      <c r="B358" s="37"/>
      <c r="C358" s="37"/>
      <c r="D358" s="64" t="str">
        <f>_xlfn.IFNA(VLOOKUP(A358,'Reference data SID'!$D$2:$Q$673,14,FALSE),"")</f>
        <v/>
      </c>
      <c r="E358" s="64" t="str">
        <f>_xlfn.IFNA(VLOOKUP(D358,'Reference data SID'!$C$3:$E$673,3,FALSE),"")</f>
        <v/>
      </c>
      <c r="F358" s="64" t="str">
        <f>_xlfn.IFNA(IF(E358=FALSE,D358,IF(ISBLANK(B358),VLOOKUP(C358,'Reference data SID'!$N:$P,3,FALSE),VLOOKUP(B358,'Reference data SID'!$M:$P,4,FALSE))),"")</f>
        <v/>
      </c>
      <c r="G358" s="64" t="str">
        <f t="shared" si="85"/>
        <v/>
      </c>
      <c r="H358" s="38" t="str">
        <f>_xlfn.IFNA(VLOOKUP(F358,'Reference data SID'!L:M,2,FALSE),"")</f>
        <v/>
      </c>
      <c r="I358" s="38" t="str">
        <f>_xlfn.IFNA(VLOOKUP(F358,'Reference data SID'!L:N,3,FALSE),"")</f>
        <v/>
      </c>
      <c r="J358" s="38" t="str">
        <f>_xlfn.IFNA(VLOOKUP(F358,'Reference data SID'!L:O,4,FALSE),"")</f>
        <v/>
      </c>
      <c r="K358" s="50"/>
      <c r="L358" s="50"/>
      <c r="M358" s="50"/>
      <c r="N358" s="50"/>
      <c r="O358" s="50"/>
      <c r="P358" s="50"/>
      <c r="Q358" s="50"/>
      <c r="R358" s="50"/>
      <c r="S358" s="50"/>
      <c r="T358" s="73" t="str">
        <f t="shared" ca="1" si="86"/>
        <v/>
      </c>
      <c r="U358" s="65" t="str">
        <f>IF(LEN(D358)=0,"",SUMIFS('1.(Optional) tonnage per use'!O$6:O$503,'1.(Optional) tonnage per use'!$G$6:$G$503,CONCATENATE(D358,F358),'1.(Optional) tonnage per use'!$N$6:$N$503,K358))</f>
        <v/>
      </c>
      <c r="V358" s="47" t="str">
        <f>IF(LEN(D358)=0,"",SUMIFS('1.(Optional) tonnage per use'!P$6:P$503,'1.(Optional) tonnage per use'!$G$6:$G$503,CONCATENATE(D358,F358),'1.(Optional) tonnage per use'!$N$6:$N$503,K358))</f>
        <v/>
      </c>
      <c r="W358" s="47" t="str">
        <f>IF(LEN(D358)=0,"",SUMIFS('1.(Optional) tonnage per use'!Q$6:Q$503,'1.(Optional) tonnage per use'!$G$6:$G$503,CONCATENATE(D358,F358),'1.(Optional) tonnage per use'!$N$6:$N$503,K358))</f>
        <v/>
      </c>
      <c r="X358" s="117" t="str">
        <f>_xlfn.IFNA(VLOOKUP(A358,'Reference data SID'!D:E,2,FALSE),"")</f>
        <v/>
      </c>
      <c r="Y358" s="117" t="str">
        <f t="shared" si="87"/>
        <v>not ok</v>
      </c>
      <c r="Z358" s="117" t="str">
        <f t="shared" si="88"/>
        <v>not ok</v>
      </c>
      <c r="AA358" s="117" t="str">
        <f t="shared" si="89"/>
        <v>ok</v>
      </c>
      <c r="AB358" s="117" t="str">
        <f t="shared" si="90"/>
        <v>not ok</v>
      </c>
      <c r="AC358" s="117" t="str">
        <f t="shared" si="91"/>
        <v>_EC</v>
      </c>
      <c r="AD358" s="117" t="str">
        <f t="shared" si="92"/>
        <v>_CAS</v>
      </c>
      <c r="AE358" s="117" t="str">
        <f t="shared" si="93"/>
        <v/>
      </c>
      <c r="AF358" s="117" t="str">
        <f>IF(LEN(A358)&gt;1,IF(COUNTIFS($AE$6:AE$503,LEFT(AE358,250))&gt;1,"Duplicate entry: you have two rows for the same substance and year",""),"")</f>
        <v/>
      </c>
      <c r="AG358" s="117" t="str">
        <f>IF(LEN(A358)&gt;0,IF(ISNUMBER(MATCH(A358,Annex_I_II_entries,0)),"","The Entry name is not within the dropdown list, make sure that you have not copied and pasted overwritting the cell format (with its correponding dropdown list) in column A"),"")</f>
        <v/>
      </c>
      <c r="AH358" s="117" t="str">
        <f t="shared" ca="1" si="94"/>
        <v/>
      </c>
      <c r="AI358" s="117" t="str">
        <f t="shared" ca="1" si="95"/>
        <v/>
      </c>
      <c r="AJ358" s="117" t="str">
        <f t="shared" si="96"/>
        <v/>
      </c>
      <c r="AK358" s="117" t="str">
        <f t="shared" si="97"/>
        <v/>
      </c>
      <c r="AL358" s="117" t="str">
        <f t="shared" si="98"/>
        <v/>
      </c>
      <c r="AM358" s="117" t="str">
        <f t="shared" si="99"/>
        <v/>
      </c>
      <c r="AN358" s="117" t="str">
        <f t="shared" si="100"/>
        <v/>
      </c>
      <c r="AO358" s="117" t="str">
        <f t="shared" si="101"/>
        <v/>
      </c>
      <c r="AP358" s="87"/>
    </row>
    <row r="359" spans="1:42" x14ac:dyDescent="0.2">
      <c r="A359" s="37"/>
      <c r="B359" s="37"/>
      <c r="C359" s="37"/>
      <c r="D359" s="64" t="str">
        <f>_xlfn.IFNA(VLOOKUP(A359,'Reference data SID'!$D$2:$Q$673,14,FALSE),"")</f>
        <v/>
      </c>
      <c r="E359" s="64" t="str">
        <f>_xlfn.IFNA(VLOOKUP(D359,'Reference data SID'!$C$3:$E$673,3,FALSE),"")</f>
        <v/>
      </c>
      <c r="F359" s="64" t="str">
        <f>_xlfn.IFNA(IF(E359=FALSE,D359,IF(ISBLANK(B359),VLOOKUP(C359,'Reference data SID'!$N:$P,3,FALSE),VLOOKUP(B359,'Reference data SID'!$M:$P,4,FALSE))),"")</f>
        <v/>
      </c>
      <c r="G359" s="64" t="str">
        <f t="shared" si="85"/>
        <v/>
      </c>
      <c r="H359" s="38" t="str">
        <f>_xlfn.IFNA(VLOOKUP(F359,'Reference data SID'!L:M,2,FALSE),"")</f>
        <v/>
      </c>
      <c r="I359" s="38" t="str">
        <f>_xlfn.IFNA(VLOOKUP(F359,'Reference data SID'!L:N,3,FALSE),"")</f>
        <v/>
      </c>
      <c r="J359" s="38" t="str">
        <f>_xlfn.IFNA(VLOOKUP(F359,'Reference data SID'!L:O,4,FALSE),"")</f>
        <v/>
      </c>
      <c r="K359" s="50"/>
      <c r="L359" s="50"/>
      <c r="M359" s="50"/>
      <c r="N359" s="50"/>
      <c r="O359" s="50"/>
      <c r="P359" s="50"/>
      <c r="Q359" s="50"/>
      <c r="R359" s="50"/>
      <c r="S359" s="50"/>
      <c r="T359" s="73" t="str">
        <f t="shared" ca="1" si="86"/>
        <v/>
      </c>
      <c r="U359" s="65" t="str">
        <f>IF(LEN(D359)=0,"",SUMIFS('1.(Optional) tonnage per use'!O$6:O$503,'1.(Optional) tonnage per use'!$G$6:$G$503,CONCATENATE(D359,F359),'1.(Optional) tonnage per use'!$N$6:$N$503,K359))</f>
        <v/>
      </c>
      <c r="V359" s="47" t="str">
        <f>IF(LEN(D359)=0,"",SUMIFS('1.(Optional) tonnage per use'!P$6:P$503,'1.(Optional) tonnage per use'!$G$6:$G$503,CONCATENATE(D359,F359),'1.(Optional) tonnage per use'!$N$6:$N$503,K359))</f>
        <v/>
      </c>
      <c r="W359" s="47" t="str">
        <f>IF(LEN(D359)=0,"",SUMIFS('1.(Optional) tonnage per use'!Q$6:Q$503,'1.(Optional) tonnage per use'!$G$6:$G$503,CONCATENATE(D359,F359),'1.(Optional) tonnage per use'!$N$6:$N$503,K359))</f>
        <v/>
      </c>
      <c r="X359" s="117" t="str">
        <f>_xlfn.IFNA(VLOOKUP(A359,'Reference data SID'!D:E,2,FALSE),"")</f>
        <v/>
      </c>
      <c r="Y359" s="117" t="str">
        <f t="shared" si="87"/>
        <v>not ok</v>
      </c>
      <c r="Z359" s="117" t="str">
        <f t="shared" si="88"/>
        <v>not ok</v>
      </c>
      <c r="AA359" s="117" t="str">
        <f t="shared" si="89"/>
        <v>ok</v>
      </c>
      <c r="AB359" s="117" t="str">
        <f t="shared" si="90"/>
        <v>not ok</v>
      </c>
      <c r="AC359" s="117" t="str">
        <f t="shared" si="91"/>
        <v>_EC</v>
      </c>
      <c r="AD359" s="117" t="str">
        <f t="shared" si="92"/>
        <v>_CAS</v>
      </c>
      <c r="AE359" s="117" t="str">
        <f t="shared" si="93"/>
        <v/>
      </c>
      <c r="AF359" s="117" t="str">
        <f>IF(LEN(A359)&gt;1,IF(COUNTIFS($AE$6:AE$503,LEFT(AE359,250))&gt;1,"Duplicate entry: you have two rows for the same substance and year",""),"")</f>
        <v/>
      </c>
      <c r="AG359" s="117" t="str">
        <f>IF(LEN(A359)&gt;0,IF(ISNUMBER(MATCH(A359,Annex_I_II_entries,0)),"","The Entry name is not within the dropdown list, make sure that you have not copied and pasted overwritting the cell format (with its correponding dropdown list) in column A"),"")</f>
        <v/>
      </c>
      <c r="AH359" s="117" t="str">
        <f t="shared" ca="1" si="94"/>
        <v/>
      </c>
      <c r="AI359" s="117" t="str">
        <f t="shared" ca="1" si="95"/>
        <v/>
      </c>
      <c r="AJ359" s="117" t="str">
        <f t="shared" si="96"/>
        <v/>
      </c>
      <c r="AK359" s="117" t="str">
        <f t="shared" si="97"/>
        <v/>
      </c>
      <c r="AL359" s="117" t="str">
        <f t="shared" si="98"/>
        <v/>
      </c>
      <c r="AM359" s="117" t="str">
        <f t="shared" si="99"/>
        <v/>
      </c>
      <c r="AN359" s="117" t="str">
        <f t="shared" si="100"/>
        <v/>
      </c>
      <c r="AO359" s="117" t="str">
        <f t="shared" si="101"/>
        <v/>
      </c>
      <c r="AP359" s="87"/>
    </row>
    <row r="360" spans="1:42" x14ac:dyDescent="0.2">
      <c r="A360" s="37"/>
      <c r="B360" s="37"/>
      <c r="C360" s="37"/>
      <c r="D360" s="64" t="str">
        <f>_xlfn.IFNA(VLOOKUP(A360,'Reference data SID'!$D$2:$Q$673,14,FALSE),"")</f>
        <v/>
      </c>
      <c r="E360" s="64" t="str">
        <f>_xlfn.IFNA(VLOOKUP(D360,'Reference data SID'!$C$3:$E$673,3,FALSE),"")</f>
        <v/>
      </c>
      <c r="F360" s="64" t="str">
        <f>_xlfn.IFNA(IF(E360=FALSE,D360,IF(ISBLANK(B360),VLOOKUP(C360,'Reference data SID'!$N:$P,3,FALSE),VLOOKUP(B360,'Reference data SID'!$M:$P,4,FALSE))),"")</f>
        <v/>
      </c>
      <c r="G360" s="64" t="str">
        <f t="shared" si="85"/>
        <v/>
      </c>
      <c r="H360" s="38" t="str">
        <f>_xlfn.IFNA(VLOOKUP(F360,'Reference data SID'!L:M,2,FALSE),"")</f>
        <v/>
      </c>
      <c r="I360" s="38" t="str">
        <f>_xlfn.IFNA(VLOOKUP(F360,'Reference data SID'!L:N,3,FALSE),"")</f>
        <v/>
      </c>
      <c r="J360" s="38" t="str">
        <f>_xlfn.IFNA(VLOOKUP(F360,'Reference data SID'!L:O,4,FALSE),"")</f>
        <v/>
      </c>
      <c r="K360" s="50"/>
      <c r="L360" s="50"/>
      <c r="M360" s="50"/>
      <c r="N360" s="50"/>
      <c r="O360" s="50"/>
      <c r="P360" s="50"/>
      <c r="Q360" s="50"/>
      <c r="R360" s="50"/>
      <c r="S360" s="50"/>
      <c r="T360" s="73" t="str">
        <f t="shared" ca="1" si="86"/>
        <v/>
      </c>
      <c r="U360" s="65" t="str">
        <f>IF(LEN(D360)=0,"",SUMIFS('1.(Optional) tonnage per use'!O$6:O$503,'1.(Optional) tonnage per use'!$G$6:$G$503,CONCATENATE(D360,F360),'1.(Optional) tonnage per use'!$N$6:$N$503,K360))</f>
        <v/>
      </c>
      <c r="V360" s="47" t="str">
        <f>IF(LEN(D360)=0,"",SUMIFS('1.(Optional) tonnage per use'!P$6:P$503,'1.(Optional) tonnage per use'!$G$6:$G$503,CONCATENATE(D360,F360),'1.(Optional) tonnage per use'!$N$6:$N$503,K360))</f>
        <v/>
      </c>
      <c r="W360" s="47" t="str">
        <f>IF(LEN(D360)=0,"",SUMIFS('1.(Optional) tonnage per use'!Q$6:Q$503,'1.(Optional) tonnage per use'!$G$6:$G$503,CONCATENATE(D360,F360),'1.(Optional) tonnage per use'!$N$6:$N$503,K360))</f>
        <v/>
      </c>
      <c r="X360" s="117" t="str">
        <f>_xlfn.IFNA(VLOOKUP(A360,'Reference data SID'!D:E,2,FALSE),"")</f>
        <v/>
      </c>
      <c r="Y360" s="117" t="str">
        <f t="shared" si="87"/>
        <v>not ok</v>
      </c>
      <c r="Z360" s="117" t="str">
        <f t="shared" si="88"/>
        <v>not ok</v>
      </c>
      <c r="AA360" s="117" t="str">
        <f t="shared" si="89"/>
        <v>ok</v>
      </c>
      <c r="AB360" s="117" t="str">
        <f t="shared" si="90"/>
        <v>not ok</v>
      </c>
      <c r="AC360" s="117" t="str">
        <f t="shared" si="91"/>
        <v>_EC</v>
      </c>
      <c r="AD360" s="117" t="str">
        <f t="shared" si="92"/>
        <v>_CAS</v>
      </c>
      <c r="AE360" s="117" t="str">
        <f t="shared" si="93"/>
        <v/>
      </c>
      <c r="AF360" s="117" t="str">
        <f>IF(LEN(A360)&gt;1,IF(COUNTIFS($AE$6:AE$503,LEFT(AE360,250))&gt;1,"Duplicate entry: you have two rows for the same substance and year",""),"")</f>
        <v/>
      </c>
      <c r="AG360" s="117" t="str">
        <f>IF(LEN(A360)&gt;0,IF(ISNUMBER(MATCH(A360,Annex_I_II_entries,0)),"","The Entry name is not within the dropdown list, make sure that you have not copied and pasted overwritting the cell format (with its correponding dropdown list) in column A"),"")</f>
        <v/>
      </c>
      <c r="AH360" s="117" t="str">
        <f t="shared" ca="1" si="94"/>
        <v/>
      </c>
      <c r="AI360" s="117" t="str">
        <f t="shared" ca="1" si="95"/>
        <v/>
      </c>
      <c r="AJ360" s="117" t="str">
        <f t="shared" si="96"/>
        <v/>
      </c>
      <c r="AK360" s="117" t="str">
        <f t="shared" si="97"/>
        <v/>
      </c>
      <c r="AL360" s="117" t="str">
        <f t="shared" si="98"/>
        <v/>
      </c>
      <c r="AM360" s="117" t="str">
        <f t="shared" si="99"/>
        <v/>
      </c>
      <c r="AN360" s="117" t="str">
        <f t="shared" si="100"/>
        <v/>
      </c>
      <c r="AO360" s="117" t="str">
        <f t="shared" si="101"/>
        <v/>
      </c>
      <c r="AP360" s="87"/>
    </row>
    <row r="361" spans="1:42" x14ac:dyDescent="0.2">
      <c r="A361" s="37"/>
      <c r="B361" s="37"/>
      <c r="C361" s="37"/>
      <c r="D361" s="64" t="str">
        <f>_xlfn.IFNA(VLOOKUP(A361,'Reference data SID'!$D$2:$Q$673,14,FALSE),"")</f>
        <v/>
      </c>
      <c r="E361" s="64" t="str">
        <f>_xlfn.IFNA(VLOOKUP(D361,'Reference data SID'!$C$3:$E$673,3,FALSE),"")</f>
        <v/>
      </c>
      <c r="F361" s="64" t="str">
        <f>_xlfn.IFNA(IF(E361=FALSE,D361,IF(ISBLANK(B361),VLOOKUP(C361,'Reference data SID'!$N:$P,3,FALSE),VLOOKUP(B361,'Reference data SID'!$M:$P,4,FALSE))),"")</f>
        <v/>
      </c>
      <c r="G361" s="64" t="str">
        <f t="shared" si="85"/>
        <v/>
      </c>
      <c r="H361" s="38" t="str">
        <f>_xlfn.IFNA(VLOOKUP(F361,'Reference data SID'!L:M,2,FALSE),"")</f>
        <v/>
      </c>
      <c r="I361" s="38" t="str">
        <f>_xlfn.IFNA(VLOOKUP(F361,'Reference data SID'!L:N,3,FALSE),"")</f>
        <v/>
      </c>
      <c r="J361" s="38" t="str">
        <f>_xlfn.IFNA(VLOOKUP(F361,'Reference data SID'!L:O,4,FALSE),"")</f>
        <v/>
      </c>
      <c r="K361" s="50"/>
      <c r="L361" s="50"/>
      <c r="M361" s="50"/>
      <c r="N361" s="50"/>
      <c r="O361" s="50"/>
      <c r="P361" s="50"/>
      <c r="Q361" s="50"/>
      <c r="R361" s="50"/>
      <c r="S361" s="50"/>
      <c r="T361" s="73" t="str">
        <f t="shared" ca="1" si="86"/>
        <v/>
      </c>
      <c r="U361" s="65" t="str">
        <f>IF(LEN(D361)=0,"",SUMIFS('1.(Optional) tonnage per use'!O$6:O$503,'1.(Optional) tonnage per use'!$G$6:$G$503,CONCATENATE(D361,F361),'1.(Optional) tonnage per use'!$N$6:$N$503,K361))</f>
        <v/>
      </c>
      <c r="V361" s="47" t="str">
        <f>IF(LEN(D361)=0,"",SUMIFS('1.(Optional) tonnage per use'!P$6:P$503,'1.(Optional) tonnage per use'!$G$6:$G$503,CONCATENATE(D361,F361),'1.(Optional) tonnage per use'!$N$6:$N$503,K361))</f>
        <v/>
      </c>
      <c r="W361" s="47" t="str">
        <f>IF(LEN(D361)=0,"",SUMIFS('1.(Optional) tonnage per use'!Q$6:Q$503,'1.(Optional) tonnage per use'!$G$6:$G$503,CONCATENATE(D361,F361),'1.(Optional) tonnage per use'!$N$6:$N$503,K361))</f>
        <v/>
      </c>
      <c r="X361" s="117" t="str">
        <f>_xlfn.IFNA(VLOOKUP(A361,'Reference data SID'!D:E,2,FALSE),"")</f>
        <v/>
      </c>
      <c r="Y361" s="117" t="str">
        <f t="shared" si="87"/>
        <v>not ok</v>
      </c>
      <c r="Z361" s="117" t="str">
        <f t="shared" si="88"/>
        <v>not ok</v>
      </c>
      <c r="AA361" s="117" t="str">
        <f t="shared" si="89"/>
        <v>ok</v>
      </c>
      <c r="AB361" s="117" t="str">
        <f t="shared" si="90"/>
        <v>not ok</v>
      </c>
      <c r="AC361" s="117" t="str">
        <f t="shared" si="91"/>
        <v>_EC</v>
      </c>
      <c r="AD361" s="117" t="str">
        <f t="shared" si="92"/>
        <v>_CAS</v>
      </c>
      <c r="AE361" s="117" t="str">
        <f t="shared" si="93"/>
        <v/>
      </c>
      <c r="AF361" s="117" t="str">
        <f>IF(LEN(A361)&gt;1,IF(COUNTIFS($AE$6:AE$503,LEFT(AE361,250))&gt;1,"Duplicate entry: you have two rows for the same substance and year",""),"")</f>
        <v/>
      </c>
      <c r="AG361" s="117" t="str">
        <f>IF(LEN(A361)&gt;0,IF(ISNUMBER(MATCH(A361,Annex_I_II_entries,0)),"","The Entry name is not within the dropdown list, make sure that you have not copied and pasted overwritting the cell format (with its correponding dropdown list) in column A"),"")</f>
        <v/>
      </c>
      <c r="AH361" s="117" t="str">
        <f t="shared" ca="1" si="94"/>
        <v/>
      </c>
      <c r="AI361" s="117" t="str">
        <f t="shared" ca="1" si="95"/>
        <v/>
      </c>
      <c r="AJ361" s="117" t="str">
        <f t="shared" si="96"/>
        <v/>
      </c>
      <c r="AK361" s="117" t="str">
        <f t="shared" si="97"/>
        <v/>
      </c>
      <c r="AL361" s="117" t="str">
        <f t="shared" si="98"/>
        <v/>
      </c>
      <c r="AM361" s="117" t="str">
        <f t="shared" si="99"/>
        <v/>
      </c>
      <c r="AN361" s="117" t="str">
        <f t="shared" si="100"/>
        <v/>
      </c>
      <c r="AO361" s="117" t="str">
        <f t="shared" si="101"/>
        <v/>
      </c>
      <c r="AP361" s="87"/>
    </row>
    <row r="362" spans="1:42" x14ac:dyDescent="0.2">
      <c r="A362" s="37"/>
      <c r="B362" s="37"/>
      <c r="C362" s="37"/>
      <c r="D362" s="64" t="str">
        <f>_xlfn.IFNA(VLOOKUP(A362,'Reference data SID'!$D$2:$Q$673,14,FALSE),"")</f>
        <v/>
      </c>
      <c r="E362" s="64" t="str">
        <f>_xlfn.IFNA(VLOOKUP(D362,'Reference data SID'!$C$3:$E$673,3,FALSE),"")</f>
        <v/>
      </c>
      <c r="F362" s="64" t="str">
        <f>_xlfn.IFNA(IF(E362=FALSE,D362,IF(ISBLANK(B362),VLOOKUP(C362,'Reference data SID'!$N:$P,3,FALSE),VLOOKUP(B362,'Reference data SID'!$M:$P,4,FALSE))),"")</f>
        <v/>
      </c>
      <c r="G362" s="64" t="str">
        <f t="shared" si="85"/>
        <v/>
      </c>
      <c r="H362" s="38" t="str">
        <f>_xlfn.IFNA(VLOOKUP(F362,'Reference data SID'!L:M,2,FALSE),"")</f>
        <v/>
      </c>
      <c r="I362" s="38" t="str">
        <f>_xlfn.IFNA(VLOOKUP(F362,'Reference data SID'!L:N,3,FALSE),"")</f>
        <v/>
      </c>
      <c r="J362" s="38" t="str">
        <f>_xlfn.IFNA(VLOOKUP(F362,'Reference data SID'!L:O,4,FALSE),"")</f>
        <v/>
      </c>
      <c r="K362" s="50"/>
      <c r="L362" s="50"/>
      <c r="M362" s="50"/>
      <c r="N362" s="50"/>
      <c r="O362" s="50"/>
      <c r="P362" s="50"/>
      <c r="Q362" s="50"/>
      <c r="R362" s="50"/>
      <c r="S362" s="50"/>
      <c r="T362" s="73" t="str">
        <f t="shared" ca="1" si="86"/>
        <v/>
      </c>
      <c r="U362" s="65" t="str">
        <f>IF(LEN(D362)=0,"",SUMIFS('1.(Optional) tonnage per use'!O$6:O$503,'1.(Optional) tonnage per use'!$G$6:$G$503,CONCATENATE(D362,F362),'1.(Optional) tonnage per use'!$N$6:$N$503,K362))</f>
        <v/>
      </c>
      <c r="V362" s="47" t="str">
        <f>IF(LEN(D362)=0,"",SUMIFS('1.(Optional) tonnage per use'!P$6:P$503,'1.(Optional) tonnage per use'!$G$6:$G$503,CONCATENATE(D362,F362),'1.(Optional) tonnage per use'!$N$6:$N$503,K362))</f>
        <v/>
      </c>
      <c r="W362" s="47" t="str">
        <f>IF(LEN(D362)=0,"",SUMIFS('1.(Optional) tonnage per use'!Q$6:Q$503,'1.(Optional) tonnage per use'!$G$6:$G$503,CONCATENATE(D362,F362),'1.(Optional) tonnage per use'!$N$6:$N$503,K362))</f>
        <v/>
      </c>
      <c r="X362" s="117" t="str">
        <f>_xlfn.IFNA(VLOOKUP(A362,'Reference data SID'!D:E,2,FALSE),"")</f>
        <v/>
      </c>
      <c r="Y362" s="117" t="str">
        <f t="shared" si="87"/>
        <v>not ok</v>
      </c>
      <c r="Z362" s="117" t="str">
        <f t="shared" si="88"/>
        <v>not ok</v>
      </c>
      <c r="AA362" s="117" t="str">
        <f t="shared" si="89"/>
        <v>ok</v>
      </c>
      <c r="AB362" s="117" t="str">
        <f t="shared" si="90"/>
        <v>not ok</v>
      </c>
      <c r="AC362" s="117" t="str">
        <f t="shared" si="91"/>
        <v>_EC</v>
      </c>
      <c r="AD362" s="117" t="str">
        <f t="shared" si="92"/>
        <v>_CAS</v>
      </c>
      <c r="AE362" s="117" t="str">
        <f t="shared" si="93"/>
        <v/>
      </c>
      <c r="AF362" s="117" t="str">
        <f>IF(LEN(A362)&gt;1,IF(COUNTIFS($AE$6:AE$503,LEFT(AE362,250))&gt;1,"Duplicate entry: you have two rows for the same substance and year",""),"")</f>
        <v/>
      </c>
      <c r="AG362" s="117" t="str">
        <f>IF(LEN(A362)&gt;0,IF(ISNUMBER(MATCH(A362,Annex_I_II_entries,0)),"","The Entry name is not within the dropdown list, make sure that you have not copied and pasted overwritting the cell format (with its correponding dropdown list) in column A"),"")</f>
        <v/>
      </c>
      <c r="AH362" s="117" t="str">
        <f t="shared" ca="1" si="94"/>
        <v/>
      </c>
      <c r="AI362" s="117" t="str">
        <f t="shared" ca="1" si="95"/>
        <v/>
      </c>
      <c r="AJ362" s="117" t="str">
        <f t="shared" si="96"/>
        <v/>
      </c>
      <c r="AK362" s="117" t="str">
        <f t="shared" si="97"/>
        <v/>
      </c>
      <c r="AL362" s="117" t="str">
        <f t="shared" si="98"/>
        <v/>
      </c>
      <c r="AM362" s="117" t="str">
        <f t="shared" si="99"/>
        <v/>
      </c>
      <c r="AN362" s="117" t="str">
        <f t="shared" si="100"/>
        <v/>
      </c>
      <c r="AO362" s="117" t="str">
        <f t="shared" si="101"/>
        <v/>
      </c>
      <c r="AP362" s="87"/>
    </row>
    <row r="363" spans="1:42" x14ac:dyDescent="0.2">
      <c r="A363" s="37"/>
      <c r="B363" s="37"/>
      <c r="C363" s="37"/>
      <c r="D363" s="64" t="str">
        <f>_xlfn.IFNA(VLOOKUP(A363,'Reference data SID'!$D$2:$Q$673,14,FALSE),"")</f>
        <v/>
      </c>
      <c r="E363" s="64" t="str">
        <f>_xlfn.IFNA(VLOOKUP(D363,'Reference data SID'!$C$3:$E$673,3,FALSE),"")</f>
        <v/>
      </c>
      <c r="F363" s="64" t="str">
        <f>_xlfn.IFNA(IF(E363=FALSE,D363,IF(ISBLANK(B363),VLOOKUP(C363,'Reference data SID'!$N:$P,3,FALSE),VLOOKUP(B363,'Reference data SID'!$M:$P,4,FALSE))),"")</f>
        <v/>
      </c>
      <c r="G363" s="64" t="str">
        <f t="shared" si="85"/>
        <v/>
      </c>
      <c r="H363" s="38" t="str">
        <f>_xlfn.IFNA(VLOOKUP(F363,'Reference data SID'!L:M,2,FALSE),"")</f>
        <v/>
      </c>
      <c r="I363" s="38" t="str">
        <f>_xlfn.IFNA(VLOOKUP(F363,'Reference data SID'!L:N,3,FALSE),"")</f>
        <v/>
      </c>
      <c r="J363" s="38" t="str">
        <f>_xlfn.IFNA(VLOOKUP(F363,'Reference data SID'!L:O,4,FALSE),"")</f>
        <v/>
      </c>
      <c r="K363" s="50"/>
      <c r="L363" s="50"/>
      <c r="M363" s="50"/>
      <c r="N363" s="50"/>
      <c r="O363" s="50"/>
      <c r="P363" s="50"/>
      <c r="Q363" s="50"/>
      <c r="R363" s="50"/>
      <c r="S363" s="50"/>
      <c r="T363" s="73" t="str">
        <f t="shared" ca="1" si="86"/>
        <v/>
      </c>
      <c r="U363" s="65" t="str">
        <f>IF(LEN(D363)=0,"",SUMIFS('1.(Optional) tonnage per use'!O$6:O$503,'1.(Optional) tonnage per use'!$G$6:$G$503,CONCATENATE(D363,F363),'1.(Optional) tonnage per use'!$N$6:$N$503,K363))</f>
        <v/>
      </c>
      <c r="V363" s="47" t="str">
        <f>IF(LEN(D363)=0,"",SUMIFS('1.(Optional) tonnage per use'!P$6:P$503,'1.(Optional) tonnage per use'!$G$6:$G$503,CONCATENATE(D363,F363),'1.(Optional) tonnage per use'!$N$6:$N$503,K363))</f>
        <v/>
      </c>
      <c r="W363" s="47" t="str">
        <f>IF(LEN(D363)=0,"",SUMIFS('1.(Optional) tonnage per use'!Q$6:Q$503,'1.(Optional) tonnage per use'!$G$6:$G$503,CONCATENATE(D363,F363),'1.(Optional) tonnage per use'!$N$6:$N$503,K363))</f>
        <v/>
      </c>
      <c r="X363" s="117" t="str">
        <f>_xlfn.IFNA(VLOOKUP(A363,'Reference data SID'!D:E,2,FALSE),"")</f>
        <v/>
      </c>
      <c r="Y363" s="117" t="str">
        <f t="shared" si="87"/>
        <v>not ok</v>
      </c>
      <c r="Z363" s="117" t="str">
        <f t="shared" si="88"/>
        <v>not ok</v>
      </c>
      <c r="AA363" s="117" t="str">
        <f t="shared" si="89"/>
        <v>ok</v>
      </c>
      <c r="AB363" s="117" t="str">
        <f t="shared" si="90"/>
        <v>not ok</v>
      </c>
      <c r="AC363" s="117" t="str">
        <f t="shared" si="91"/>
        <v>_EC</v>
      </c>
      <c r="AD363" s="117" t="str">
        <f t="shared" si="92"/>
        <v>_CAS</v>
      </c>
      <c r="AE363" s="117" t="str">
        <f t="shared" si="93"/>
        <v/>
      </c>
      <c r="AF363" s="117" t="str">
        <f>IF(LEN(A363)&gt;1,IF(COUNTIFS($AE$6:AE$503,LEFT(AE363,250))&gt;1,"Duplicate entry: you have two rows for the same substance and year",""),"")</f>
        <v/>
      </c>
      <c r="AG363" s="117" t="str">
        <f>IF(LEN(A363)&gt;0,IF(ISNUMBER(MATCH(A363,Annex_I_II_entries,0)),"","The Entry name is not within the dropdown list, make sure that you have not copied and pasted overwritting the cell format (with its correponding dropdown list) in column A"),"")</f>
        <v/>
      </c>
      <c r="AH363" s="117" t="str">
        <f t="shared" ca="1" si="94"/>
        <v/>
      </c>
      <c r="AI363" s="117" t="str">
        <f t="shared" ca="1" si="95"/>
        <v/>
      </c>
      <c r="AJ363" s="117" t="str">
        <f t="shared" si="96"/>
        <v/>
      </c>
      <c r="AK363" s="117" t="str">
        <f t="shared" si="97"/>
        <v/>
      </c>
      <c r="AL363" s="117" t="str">
        <f t="shared" si="98"/>
        <v/>
      </c>
      <c r="AM363" s="117" t="str">
        <f t="shared" si="99"/>
        <v/>
      </c>
      <c r="AN363" s="117" t="str">
        <f t="shared" si="100"/>
        <v/>
      </c>
      <c r="AO363" s="117" t="str">
        <f t="shared" si="101"/>
        <v/>
      </c>
      <c r="AP363" s="87"/>
    </row>
    <row r="364" spans="1:42" x14ac:dyDescent="0.2">
      <c r="A364" s="37"/>
      <c r="B364" s="37"/>
      <c r="C364" s="37"/>
      <c r="D364" s="64" t="str">
        <f>_xlfn.IFNA(VLOOKUP(A364,'Reference data SID'!$D$2:$Q$673,14,FALSE),"")</f>
        <v/>
      </c>
      <c r="E364" s="64" t="str">
        <f>_xlfn.IFNA(VLOOKUP(D364,'Reference data SID'!$C$3:$E$673,3,FALSE),"")</f>
        <v/>
      </c>
      <c r="F364" s="64" t="str">
        <f>_xlfn.IFNA(IF(E364=FALSE,D364,IF(ISBLANK(B364),VLOOKUP(C364,'Reference data SID'!$N:$P,3,FALSE),VLOOKUP(B364,'Reference data SID'!$M:$P,4,FALSE))),"")</f>
        <v/>
      </c>
      <c r="G364" s="64" t="str">
        <f t="shared" si="85"/>
        <v/>
      </c>
      <c r="H364" s="38" t="str">
        <f>_xlfn.IFNA(VLOOKUP(F364,'Reference data SID'!L:M,2,FALSE),"")</f>
        <v/>
      </c>
      <c r="I364" s="38" t="str">
        <f>_xlfn.IFNA(VLOOKUP(F364,'Reference data SID'!L:N,3,FALSE),"")</f>
        <v/>
      </c>
      <c r="J364" s="38" t="str">
        <f>_xlfn.IFNA(VLOOKUP(F364,'Reference data SID'!L:O,4,FALSE),"")</f>
        <v/>
      </c>
      <c r="K364" s="50"/>
      <c r="L364" s="50"/>
      <c r="M364" s="50"/>
      <c r="N364" s="50"/>
      <c r="O364" s="50"/>
      <c r="P364" s="50"/>
      <c r="Q364" s="50"/>
      <c r="R364" s="50"/>
      <c r="S364" s="50"/>
      <c r="T364" s="73" t="str">
        <f t="shared" ca="1" si="86"/>
        <v/>
      </c>
      <c r="U364" s="65" t="str">
        <f>IF(LEN(D364)=0,"",SUMIFS('1.(Optional) tonnage per use'!O$6:O$503,'1.(Optional) tonnage per use'!$G$6:$G$503,CONCATENATE(D364,F364),'1.(Optional) tonnage per use'!$N$6:$N$503,K364))</f>
        <v/>
      </c>
      <c r="V364" s="47" t="str">
        <f>IF(LEN(D364)=0,"",SUMIFS('1.(Optional) tonnage per use'!P$6:P$503,'1.(Optional) tonnage per use'!$G$6:$G$503,CONCATENATE(D364,F364),'1.(Optional) tonnage per use'!$N$6:$N$503,K364))</f>
        <v/>
      </c>
      <c r="W364" s="47" t="str">
        <f>IF(LEN(D364)=0,"",SUMIFS('1.(Optional) tonnage per use'!Q$6:Q$503,'1.(Optional) tonnage per use'!$G$6:$G$503,CONCATENATE(D364,F364),'1.(Optional) tonnage per use'!$N$6:$N$503,K364))</f>
        <v/>
      </c>
      <c r="X364" s="117" t="str">
        <f>_xlfn.IFNA(VLOOKUP(A364,'Reference data SID'!D:E,2,FALSE),"")</f>
        <v/>
      </c>
      <c r="Y364" s="117" t="str">
        <f t="shared" si="87"/>
        <v>not ok</v>
      </c>
      <c r="Z364" s="117" t="str">
        <f t="shared" si="88"/>
        <v>not ok</v>
      </c>
      <c r="AA364" s="117" t="str">
        <f t="shared" si="89"/>
        <v>ok</v>
      </c>
      <c r="AB364" s="117" t="str">
        <f t="shared" si="90"/>
        <v>not ok</v>
      </c>
      <c r="AC364" s="117" t="str">
        <f t="shared" si="91"/>
        <v>_EC</v>
      </c>
      <c r="AD364" s="117" t="str">
        <f t="shared" si="92"/>
        <v>_CAS</v>
      </c>
      <c r="AE364" s="117" t="str">
        <f t="shared" si="93"/>
        <v/>
      </c>
      <c r="AF364" s="117" t="str">
        <f>IF(LEN(A364)&gt;1,IF(COUNTIFS($AE$6:AE$503,LEFT(AE364,250))&gt;1,"Duplicate entry: you have two rows for the same substance and year",""),"")</f>
        <v/>
      </c>
      <c r="AG364" s="117" t="str">
        <f>IF(LEN(A364)&gt;0,IF(ISNUMBER(MATCH(A364,Annex_I_II_entries,0)),"","The Entry name is not within the dropdown list, make sure that you have not copied and pasted overwritting the cell format (with its correponding dropdown list) in column A"),"")</f>
        <v/>
      </c>
      <c r="AH364" s="117" t="str">
        <f t="shared" ca="1" si="94"/>
        <v/>
      </c>
      <c r="AI364" s="117" t="str">
        <f t="shared" ca="1" si="95"/>
        <v/>
      </c>
      <c r="AJ364" s="117" t="str">
        <f t="shared" si="96"/>
        <v/>
      </c>
      <c r="AK364" s="117" t="str">
        <f t="shared" si="97"/>
        <v/>
      </c>
      <c r="AL364" s="117" t="str">
        <f t="shared" si="98"/>
        <v/>
      </c>
      <c r="AM364" s="117" t="str">
        <f t="shared" si="99"/>
        <v/>
      </c>
      <c r="AN364" s="117" t="str">
        <f t="shared" si="100"/>
        <v/>
      </c>
      <c r="AO364" s="117" t="str">
        <f t="shared" si="101"/>
        <v/>
      </c>
      <c r="AP364" s="87"/>
    </row>
    <row r="365" spans="1:42" x14ac:dyDescent="0.2">
      <c r="A365" s="37"/>
      <c r="B365" s="37"/>
      <c r="C365" s="37"/>
      <c r="D365" s="64" t="str">
        <f>_xlfn.IFNA(VLOOKUP(A365,'Reference data SID'!$D$2:$Q$673,14,FALSE),"")</f>
        <v/>
      </c>
      <c r="E365" s="64" t="str">
        <f>_xlfn.IFNA(VLOOKUP(D365,'Reference data SID'!$C$3:$E$673,3,FALSE),"")</f>
        <v/>
      </c>
      <c r="F365" s="64" t="str">
        <f>_xlfn.IFNA(IF(E365=FALSE,D365,IF(ISBLANK(B365),VLOOKUP(C365,'Reference data SID'!$N:$P,3,FALSE),VLOOKUP(B365,'Reference data SID'!$M:$P,4,FALSE))),"")</f>
        <v/>
      </c>
      <c r="G365" s="64" t="str">
        <f t="shared" si="85"/>
        <v/>
      </c>
      <c r="H365" s="38" t="str">
        <f>_xlfn.IFNA(VLOOKUP(F365,'Reference data SID'!L:M,2,FALSE),"")</f>
        <v/>
      </c>
      <c r="I365" s="38" t="str">
        <f>_xlfn.IFNA(VLOOKUP(F365,'Reference data SID'!L:N,3,FALSE),"")</f>
        <v/>
      </c>
      <c r="J365" s="38" t="str">
        <f>_xlfn.IFNA(VLOOKUP(F365,'Reference data SID'!L:O,4,FALSE),"")</f>
        <v/>
      </c>
      <c r="K365" s="50"/>
      <c r="L365" s="50"/>
      <c r="M365" s="50"/>
      <c r="N365" s="50"/>
      <c r="O365" s="50"/>
      <c r="P365" s="50"/>
      <c r="Q365" s="50"/>
      <c r="R365" s="50"/>
      <c r="S365" s="50"/>
      <c r="T365" s="73" t="str">
        <f t="shared" ca="1" si="86"/>
        <v/>
      </c>
      <c r="U365" s="65" t="str">
        <f>IF(LEN(D365)=0,"",SUMIFS('1.(Optional) tonnage per use'!O$6:O$503,'1.(Optional) tonnage per use'!$G$6:$G$503,CONCATENATE(D365,F365),'1.(Optional) tonnage per use'!$N$6:$N$503,K365))</f>
        <v/>
      </c>
      <c r="V365" s="47" t="str">
        <f>IF(LEN(D365)=0,"",SUMIFS('1.(Optional) tonnage per use'!P$6:P$503,'1.(Optional) tonnage per use'!$G$6:$G$503,CONCATENATE(D365,F365),'1.(Optional) tonnage per use'!$N$6:$N$503,K365))</f>
        <v/>
      </c>
      <c r="W365" s="47" t="str">
        <f>IF(LEN(D365)=0,"",SUMIFS('1.(Optional) tonnage per use'!Q$6:Q$503,'1.(Optional) tonnage per use'!$G$6:$G$503,CONCATENATE(D365,F365),'1.(Optional) tonnage per use'!$N$6:$N$503,K365))</f>
        <v/>
      </c>
      <c r="X365" s="117" t="str">
        <f>_xlfn.IFNA(VLOOKUP(A365,'Reference data SID'!D:E,2,FALSE),"")</f>
        <v/>
      </c>
      <c r="Y365" s="117" t="str">
        <f t="shared" si="87"/>
        <v>not ok</v>
      </c>
      <c r="Z365" s="117" t="str">
        <f t="shared" si="88"/>
        <v>not ok</v>
      </c>
      <c r="AA365" s="117" t="str">
        <f t="shared" si="89"/>
        <v>ok</v>
      </c>
      <c r="AB365" s="117" t="str">
        <f t="shared" si="90"/>
        <v>not ok</v>
      </c>
      <c r="AC365" s="117" t="str">
        <f t="shared" si="91"/>
        <v>_EC</v>
      </c>
      <c r="AD365" s="117" t="str">
        <f t="shared" si="92"/>
        <v>_CAS</v>
      </c>
      <c r="AE365" s="117" t="str">
        <f t="shared" si="93"/>
        <v/>
      </c>
      <c r="AF365" s="117" t="str">
        <f>IF(LEN(A365)&gt;1,IF(COUNTIFS($AE$6:AE$503,LEFT(AE365,250))&gt;1,"Duplicate entry: you have two rows for the same substance and year",""),"")</f>
        <v/>
      </c>
      <c r="AG365" s="117" t="str">
        <f>IF(LEN(A365)&gt;0,IF(ISNUMBER(MATCH(A365,Annex_I_II_entries,0)),"","The Entry name is not within the dropdown list, make sure that you have not copied and pasted overwritting the cell format (with its correponding dropdown list) in column A"),"")</f>
        <v/>
      </c>
      <c r="AH365" s="117" t="str">
        <f t="shared" ca="1" si="94"/>
        <v/>
      </c>
      <c r="AI365" s="117" t="str">
        <f t="shared" ca="1" si="95"/>
        <v/>
      </c>
      <c r="AJ365" s="117" t="str">
        <f t="shared" si="96"/>
        <v/>
      </c>
      <c r="AK365" s="117" t="str">
        <f t="shared" si="97"/>
        <v/>
      </c>
      <c r="AL365" s="117" t="str">
        <f t="shared" si="98"/>
        <v/>
      </c>
      <c r="AM365" s="117" t="str">
        <f t="shared" si="99"/>
        <v/>
      </c>
      <c r="AN365" s="117" t="str">
        <f t="shared" si="100"/>
        <v/>
      </c>
      <c r="AO365" s="117" t="str">
        <f t="shared" si="101"/>
        <v/>
      </c>
      <c r="AP365" s="87"/>
    </row>
    <row r="366" spans="1:42" x14ac:dyDescent="0.2">
      <c r="A366" s="37"/>
      <c r="B366" s="37"/>
      <c r="C366" s="37"/>
      <c r="D366" s="64" t="str">
        <f>_xlfn.IFNA(VLOOKUP(A366,'Reference data SID'!$D$2:$Q$673,14,FALSE),"")</f>
        <v/>
      </c>
      <c r="E366" s="64" t="str">
        <f>_xlfn.IFNA(VLOOKUP(D366,'Reference data SID'!$C$3:$E$673,3,FALSE),"")</f>
        <v/>
      </c>
      <c r="F366" s="64" t="str">
        <f>_xlfn.IFNA(IF(E366=FALSE,D366,IF(ISBLANK(B366),VLOOKUP(C366,'Reference data SID'!$N:$P,3,FALSE),VLOOKUP(B366,'Reference data SID'!$M:$P,4,FALSE))),"")</f>
        <v/>
      </c>
      <c r="G366" s="64" t="str">
        <f t="shared" si="85"/>
        <v/>
      </c>
      <c r="H366" s="38" t="str">
        <f>_xlfn.IFNA(VLOOKUP(F366,'Reference data SID'!L:M,2,FALSE),"")</f>
        <v/>
      </c>
      <c r="I366" s="38" t="str">
        <f>_xlfn.IFNA(VLOOKUP(F366,'Reference data SID'!L:N,3,FALSE),"")</f>
        <v/>
      </c>
      <c r="J366" s="38" t="str">
        <f>_xlfn.IFNA(VLOOKUP(F366,'Reference data SID'!L:O,4,FALSE),"")</f>
        <v/>
      </c>
      <c r="K366" s="50"/>
      <c r="L366" s="50"/>
      <c r="M366" s="50"/>
      <c r="N366" s="50"/>
      <c r="O366" s="50"/>
      <c r="P366" s="50"/>
      <c r="Q366" s="50"/>
      <c r="R366" s="50"/>
      <c r="S366" s="50"/>
      <c r="T366" s="73" t="str">
        <f t="shared" ca="1" si="86"/>
        <v/>
      </c>
      <c r="U366" s="65" t="str">
        <f>IF(LEN(D366)=0,"",SUMIFS('1.(Optional) tonnage per use'!O$6:O$503,'1.(Optional) tonnage per use'!$G$6:$G$503,CONCATENATE(D366,F366),'1.(Optional) tonnage per use'!$N$6:$N$503,K366))</f>
        <v/>
      </c>
      <c r="V366" s="47" t="str">
        <f>IF(LEN(D366)=0,"",SUMIFS('1.(Optional) tonnage per use'!P$6:P$503,'1.(Optional) tonnage per use'!$G$6:$G$503,CONCATENATE(D366,F366),'1.(Optional) tonnage per use'!$N$6:$N$503,K366))</f>
        <v/>
      </c>
      <c r="W366" s="47" t="str">
        <f>IF(LEN(D366)=0,"",SUMIFS('1.(Optional) tonnage per use'!Q$6:Q$503,'1.(Optional) tonnage per use'!$G$6:$G$503,CONCATENATE(D366,F366),'1.(Optional) tonnage per use'!$N$6:$N$503,K366))</f>
        <v/>
      </c>
      <c r="X366" s="117" t="str">
        <f>_xlfn.IFNA(VLOOKUP(A366,'Reference data SID'!D:E,2,FALSE),"")</f>
        <v/>
      </c>
      <c r="Y366" s="117" t="str">
        <f t="shared" si="87"/>
        <v>not ok</v>
      </c>
      <c r="Z366" s="117" t="str">
        <f t="shared" si="88"/>
        <v>not ok</v>
      </c>
      <c r="AA366" s="117" t="str">
        <f t="shared" si="89"/>
        <v>ok</v>
      </c>
      <c r="AB366" s="117" t="str">
        <f t="shared" si="90"/>
        <v>not ok</v>
      </c>
      <c r="AC366" s="117" t="str">
        <f t="shared" si="91"/>
        <v>_EC</v>
      </c>
      <c r="AD366" s="117" t="str">
        <f t="shared" si="92"/>
        <v>_CAS</v>
      </c>
      <c r="AE366" s="117" t="str">
        <f t="shared" si="93"/>
        <v/>
      </c>
      <c r="AF366" s="117" t="str">
        <f>IF(LEN(A366)&gt;1,IF(COUNTIFS($AE$6:AE$503,LEFT(AE366,250))&gt;1,"Duplicate entry: you have two rows for the same substance and year",""),"")</f>
        <v/>
      </c>
      <c r="AG366" s="117" t="str">
        <f>IF(LEN(A366)&gt;0,IF(ISNUMBER(MATCH(A366,Annex_I_II_entries,0)),"","The Entry name is not within the dropdown list, make sure that you have not copied and pasted overwritting the cell format (with its correponding dropdown list) in column A"),"")</f>
        <v/>
      </c>
      <c r="AH366" s="117" t="str">
        <f t="shared" ca="1" si="94"/>
        <v/>
      </c>
      <c r="AI366" s="117" t="str">
        <f t="shared" ca="1" si="95"/>
        <v/>
      </c>
      <c r="AJ366" s="117" t="str">
        <f t="shared" si="96"/>
        <v/>
      </c>
      <c r="AK366" s="117" t="str">
        <f t="shared" si="97"/>
        <v/>
      </c>
      <c r="AL366" s="117" t="str">
        <f t="shared" si="98"/>
        <v/>
      </c>
      <c r="AM366" s="117" t="str">
        <f t="shared" si="99"/>
        <v/>
      </c>
      <c r="AN366" s="117" t="str">
        <f t="shared" si="100"/>
        <v/>
      </c>
      <c r="AO366" s="117" t="str">
        <f t="shared" si="101"/>
        <v/>
      </c>
      <c r="AP366" s="87"/>
    </row>
    <row r="367" spans="1:42" x14ac:dyDescent="0.2">
      <c r="A367" s="37"/>
      <c r="B367" s="37"/>
      <c r="C367" s="37"/>
      <c r="D367" s="64" t="str">
        <f>_xlfn.IFNA(VLOOKUP(A367,'Reference data SID'!$D$2:$Q$673,14,FALSE),"")</f>
        <v/>
      </c>
      <c r="E367" s="64" t="str">
        <f>_xlfn.IFNA(VLOOKUP(D367,'Reference data SID'!$C$3:$E$673,3,FALSE),"")</f>
        <v/>
      </c>
      <c r="F367" s="64" t="str">
        <f>_xlfn.IFNA(IF(E367=FALSE,D367,IF(ISBLANK(B367),VLOOKUP(C367,'Reference data SID'!$N:$P,3,FALSE),VLOOKUP(B367,'Reference data SID'!$M:$P,4,FALSE))),"")</f>
        <v/>
      </c>
      <c r="G367" s="64" t="str">
        <f t="shared" si="85"/>
        <v/>
      </c>
      <c r="H367" s="38" t="str">
        <f>_xlfn.IFNA(VLOOKUP(F367,'Reference data SID'!L:M,2,FALSE),"")</f>
        <v/>
      </c>
      <c r="I367" s="38" t="str">
        <f>_xlfn.IFNA(VLOOKUP(F367,'Reference data SID'!L:N,3,FALSE),"")</f>
        <v/>
      </c>
      <c r="J367" s="38" t="str">
        <f>_xlfn.IFNA(VLOOKUP(F367,'Reference data SID'!L:O,4,FALSE),"")</f>
        <v/>
      </c>
      <c r="K367" s="50"/>
      <c r="L367" s="50"/>
      <c r="M367" s="50"/>
      <c r="N367" s="50"/>
      <c r="O367" s="50"/>
      <c r="P367" s="50"/>
      <c r="Q367" s="50"/>
      <c r="R367" s="50"/>
      <c r="S367" s="50"/>
      <c r="T367" s="73" t="str">
        <f t="shared" ca="1" si="86"/>
        <v/>
      </c>
      <c r="U367" s="65" t="str">
        <f>IF(LEN(D367)=0,"",SUMIFS('1.(Optional) tonnage per use'!O$6:O$503,'1.(Optional) tonnage per use'!$G$6:$G$503,CONCATENATE(D367,F367),'1.(Optional) tonnage per use'!$N$6:$N$503,K367))</f>
        <v/>
      </c>
      <c r="V367" s="47" t="str">
        <f>IF(LEN(D367)=0,"",SUMIFS('1.(Optional) tonnage per use'!P$6:P$503,'1.(Optional) tonnage per use'!$G$6:$G$503,CONCATENATE(D367,F367),'1.(Optional) tonnage per use'!$N$6:$N$503,K367))</f>
        <v/>
      </c>
      <c r="W367" s="47" t="str">
        <f>IF(LEN(D367)=0,"",SUMIFS('1.(Optional) tonnage per use'!Q$6:Q$503,'1.(Optional) tonnage per use'!$G$6:$G$503,CONCATENATE(D367,F367),'1.(Optional) tonnage per use'!$N$6:$N$503,K367))</f>
        <v/>
      </c>
      <c r="X367" s="117" t="str">
        <f>_xlfn.IFNA(VLOOKUP(A367,'Reference data SID'!D:E,2,FALSE),"")</f>
        <v/>
      </c>
      <c r="Y367" s="117" t="str">
        <f t="shared" si="87"/>
        <v>not ok</v>
      </c>
      <c r="Z367" s="117" t="str">
        <f t="shared" si="88"/>
        <v>not ok</v>
      </c>
      <c r="AA367" s="117" t="str">
        <f t="shared" si="89"/>
        <v>ok</v>
      </c>
      <c r="AB367" s="117" t="str">
        <f t="shared" si="90"/>
        <v>not ok</v>
      </c>
      <c r="AC367" s="117" t="str">
        <f t="shared" si="91"/>
        <v>_EC</v>
      </c>
      <c r="AD367" s="117" t="str">
        <f t="shared" si="92"/>
        <v>_CAS</v>
      </c>
      <c r="AE367" s="117" t="str">
        <f t="shared" si="93"/>
        <v/>
      </c>
      <c r="AF367" s="117" t="str">
        <f>IF(LEN(A367)&gt;1,IF(COUNTIFS($AE$6:AE$503,LEFT(AE367,250))&gt;1,"Duplicate entry: you have two rows for the same substance and year",""),"")</f>
        <v/>
      </c>
      <c r="AG367" s="117" t="str">
        <f>IF(LEN(A367)&gt;0,IF(ISNUMBER(MATCH(A367,Annex_I_II_entries,0)),"","The Entry name is not within the dropdown list, make sure that you have not copied and pasted overwritting the cell format (with its correponding dropdown list) in column A"),"")</f>
        <v/>
      </c>
      <c r="AH367" s="117" t="str">
        <f t="shared" ca="1" si="94"/>
        <v/>
      </c>
      <c r="AI367" s="117" t="str">
        <f t="shared" ca="1" si="95"/>
        <v/>
      </c>
      <c r="AJ367" s="117" t="str">
        <f t="shared" si="96"/>
        <v/>
      </c>
      <c r="AK367" s="117" t="str">
        <f t="shared" si="97"/>
        <v/>
      </c>
      <c r="AL367" s="117" t="str">
        <f t="shared" si="98"/>
        <v/>
      </c>
      <c r="AM367" s="117" t="str">
        <f t="shared" si="99"/>
        <v/>
      </c>
      <c r="AN367" s="117" t="str">
        <f t="shared" si="100"/>
        <v/>
      </c>
      <c r="AO367" s="117" t="str">
        <f t="shared" si="101"/>
        <v/>
      </c>
      <c r="AP367" s="87"/>
    </row>
    <row r="368" spans="1:42" x14ac:dyDescent="0.2">
      <c r="A368" s="37"/>
      <c r="B368" s="37"/>
      <c r="C368" s="37"/>
      <c r="D368" s="64" t="str">
        <f>_xlfn.IFNA(VLOOKUP(A368,'Reference data SID'!$D$2:$Q$673,14,FALSE),"")</f>
        <v/>
      </c>
      <c r="E368" s="64" t="str">
        <f>_xlfn.IFNA(VLOOKUP(D368,'Reference data SID'!$C$3:$E$673,3,FALSE),"")</f>
        <v/>
      </c>
      <c r="F368" s="64" t="str">
        <f>_xlfn.IFNA(IF(E368=FALSE,D368,IF(ISBLANK(B368),VLOOKUP(C368,'Reference data SID'!$N:$P,3,FALSE),VLOOKUP(B368,'Reference data SID'!$M:$P,4,FALSE))),"")</f>
        <v/>
      </c>
      <c r="G368" s="64" t="str">
        <f t="shared" si="85"/>
        <v/>
      </c>
      <c r="H368" s="38" t="str">
        <f>_xlfn.IFNA(VLOOKUP(F368,'Reference data SID'!L:M,2,FALSE),"")</f>
        <v/>
      </c>
      <c r="I368" s="38" t="str">
        <f>_xlfn.IFNA(VLOOKUP(F368,'Reference data SID'!L:N,3,FALSE),"")</f>
        <v/>
      </c>
      <c r="J368" s="38" t="str">
        <f>_xlfn.IFNA(VLOOKUP(F368,'Reference data SID'!L:O,4,FALSE),"")</f>
        <v/>
      </c>
      <c r="K368" s="50"/>
      <c r="L368" s="50"/>
      <c r="M368" s="50"/>
      <c r="N368" s="50"/>
      <c r="O368" s="50"/>
      <c r="P368" s="50"/>
      <c r="Q368" s="50"/>
      <c r="R368" s="50"/>
      <c r="S368" s="50"/>
      <c r="T368" s="73" t="str">
        <f t="shared" ca="1" si="86"/>
        <v/>
      </c>
      <c r="U368" s="65" t="str">
        <f>IF(LEN(D368)=0,"",SUMIFS('1.(Optional) tonnage per use'!O$6:O$503,'1.(Optional) tonnage per use'!$G$6:$G$503,CONCATENATE(D368,F368),'1.(Optional) tonnage per use'!$N$6:$N$503,K368))</f>
        <v/>
      </c>
      <c r="V368" s="47" t="str">
        <f>IF(LEN(D368)=0,"",SUMIFS('1.(Optional) tonnage per use'!P$6:P$503,'1.(Optional) tonnage per use'!$G$6:$G$503,CONCATENATE(D368,F368),'1.(Optional) tonnage per use'!$N$6:$N$503,K368))</f>
        <v/>
      </c>
      <c r="W368" s="47" t="str">
        <f>IF(LEN(D368)=0,"",SUMIFS('1.(Optional) tonnage per use'!Q$6:Q$503,'1.(Optional) tonnage per use'!$G$6:$G$503,CONCATENATE(D368,F368),'1.(Optional) tonnage per use'!$N$6:$N$503,K368))</f>
        <v/>
      </c>
      <c r="X368" s="117" t="str">
        <f>_xlfn.IFNA(VLOOKUP(A368,'Reference data SID'!D:E,2,FALSE),"")</f>
        <v/>
      </c>
      <c r="Y368" s="117" t="str">
        <f t="shared" si="87"/>
        <v>not ok</v>
      </c>
      <c r="Z368" s="117" t="str">
        <f t="shared" si="88"/>
        <v>not ok</v>
      </c>
      <c r="AA368" s="117" t="str">
        <f t="shared" si="89"/>
        <v>ok</v>
      </c>
      <c r="AB368" s="117" t="str">
        <f t="shared" si="90"/>
        <v>not ok</v>
      </c>
      <c r="AC368" s="117" t="str">
        <f t="shared" si="91"/>
        <v>_EC</v>
      </c>
      <c r="AD368" s="117" t="str">
        <f t="shared" si="92"/>
        <v>_CAS</v>
      </c>
      <c r="AE368" s="117" t="str">
        <f t="shared" si="93"/>
        <v/>
      </c>
      <c r="AF368" s="117" t="str">
        <f>IF(LEN(A368)&gt;1,IF(COUNTIFS($AE$6:AE$503,LEFT(AE368,250))&gt;1,"Duplicate entry: you have two rows for the same substance and year",""),"")</f>
        <v/>
      </c>
      <c r="AG368" s="117" t="str">
        <f>IF(LEN(A368)&gt;0,IF(ISNUMBER(MATCH(A368,Annex_I_II_entries,0)),"","The Entry name is not within the dropdown list, make sure that you have not copied and pasted overwritting the cell format (with its correponding dropdown list) in column A"),"")</f>
        <v/>
      </c>
      <c r="AH368" s="117" t="str">
        <f t="shared" ca="1" si="94"/>
        <v/>
      </c>
      <c r="AI368" s="117" t="str">
        <f t="shared" ca="1" si="95"/>
        <v/>
      </c>
      <c r="AJ368" s="117" t="str">
        <f t="shared" si="96"/>
        <v/>
      </c>
      <c r="AK368" s="117" t="str">
        <f t="shared" si="97"/>
        <v/>
      </c>
      <c r="AL368" s="117" t="str">
        <f t="shared" si="98"/>
        <v/>
      </c>
      <c r="AM368" s="117" t="str">
        <f t="shared" si="99"/>
        <v/>
      </c>
      <c r="AN368" s="117" t="str">
        <f t="shared" si="100"/>
        <v/>
      </c>
      <c r="AO368" s="117" t="str">
        <f t="shared" si="101"/>
        <v/>
      </c>
      <c r="AP368" s="87"/>
    </row>
    <row r="369" spans="1:42" x14ac:dyDescent="0.2">
      <c r="A369" s="37"/>
      <c r="B369" s="37"/>
      <c r="C369" s="37"/>
      <c r="D369" s="64" t="str">
        <f>_xlfn.IFNA(VLOOKUP(A369,'Reference data SID'!$D$2:$Q$673,14,FALSE),"")</f>
        <v/>
      </c>
      <c r="E369" s="64" t="str">
        <f>_xlfn.IFNA(VLOOKUP(D369,'Reference data SID'!$C$3:$E$673,3,FALSE),"")</f>
        <v/>
      </c>
      <c r="F369" s="64" t="str">
        <f>_xlfn.IFNA(IF(E369=FALSE,D369,IF(ISBLANK(B369),VLOOKUP(C369,'Reference data SID'!$N:$P,3,FALSE),VLOOKUP(B369,'Reference data SID'!$M:$P,4,FALSE))),"")</f>
        <v/>
      </c>
      <c r="G369" s="64" t="str">
        <f t="shared" si="85"/>
        <v/>
      </c>
      <c r="H369" s="38" t="str">
        <f>_xlfn.IFNA(VLOOKUP(F369,'Reference data SID'!L:M,2,FALSE),"")</f>
        <v/>
      </c>
      <c r="I369" s="38" t="str">
        <f>_xlfn.IFNA(VLOOKUP(F369,'Reference data SID'!L:N,3,FALSE),"")</f>
        <v/>
      </c>
      <c r="J369" s="38" t="str">
        <f>_xlfn.IFNA(VLOOKUP(F369,'Reference data SID'!L:O,4,FALSE),"")</f>
        <v/>
      </c>
      <c r="K369" s="50"/>
      <c r="L369" s="50"/>
      <c r="M369" s="50"/>
      <c r="N369" s="50"/>
      <c r="O369" s="50"/>
      <c r="P369" s="50"/>
      <c r="Q369" s="50"/>
      <c r="R369" s="50"/>
      <c r="S369" s="50"/>
      <c r="T369" s="73" t="str">
        <f t="shared" ca="1" si="86"/>
        <v/>
      </c>
      <c r="U369" s="65" t="str">
        <f>IF(LEN(D369)=0,"",SUMIFS('1.(Optional) tonnage per use'!O$6:O$503,'1.(Optional) tonnage per use'!$G$6:$G$503,CONCATENATE(D369,F369),'1.(Optional) tonnage per use'!$N$6:$N$503,K369))</f>
        <v/>
      </c>
      <c r="V369" s="47" t="str">
        <f>IF(LEN(D369)=0,"",SUMIFS('1.(Optional) tonnage per use'!P$6:P$503,'1.(Optional) tonnage per use'!$G$6:$G$503,CONCATENATE(D369,F369),'1.(Optional) tonnage per use'!$N$6:$N$503,K369))</f>
        <v/>
      </c>
      <c r="W369" s="47" t="str">
        <f>IF(LEN(D369)=0,"",SUMIFS('1.(Optional) tonnage per use'!Q$6:Q$503,'1.(Optional) tonnage per use'!$G$6:$G$503,CONCATENATE(D369,F369),'1.(Optional) tonnage per use'!$N$6:$N$503,K369))</f>
        <v/>
      </c>
      <c r="X369" s="117" t="str">
        <f>_xlfn.IFNA(VLOOKUP(A369,'Reference data SID'!D:E,2,FALSE),"")</f>
        <v/>
      </c>
      <c r="Y369" s="117" t="str">
        <f t="shared" si="87"/>
        <v>not ok</v>
      </c>
      <c r="Z369" s="117" t="str">
        <f t="shared" si="88"/>
        <v>not ok</v>
      </c>
      <c r="AA369" s="117" t="str">
        <f t="shared" si="89"/>
        <v>ok</v>
      </c>
      <c r="AB369" s="117" t="str">
        <f t="shared" si="90"/>
        <v>not ok</v>
      </c>
      <c r="AC369" s="117" t="str">
        <f t="shared" si="91"/>
        <v>_EC</v>
      </c>
      <c r="AD369" s="117" t="str">
        <f t="shared" si="92"/>
        <v>_CAS</v>
      </c>
      <c r="AE369" s="117" t="str">
        <f t="shared" si="93"/>
        <v/>
      </c>
      <c r="AF369" s="117" t="str">
        <f>IF(LEN(A369)&gt;1,IF(COUNTIFS($AE$6:AE$503,LEFT(AE369,250))&gt;1,"Duplicate entry: you have two rows for the same substance and year",""),"")</f>
        <v/>
      </c>
      <c r="AG369" s="117" t="str">
        <f>IF(LEN(A369)&gt;0,IF(ISNUMBER(MATCH(A369,Annex_I_II_entries,0)),"","The Entry name is not within the dropdown list, make sure that you have not copied and pasted overwritting the cell format (with its correponding dropdown list) in column A"),"")</f>
        <v/>
      </c>
      <c r="AH369" s="117" t="str">
        <f t="shared" ca="1" si="94"/>
        <v/>
      </c>
      <c r="AI369" s="117" t="str">
        <f t="shared" ca="1" si="95"/>
        <v/>
      </c>
      <c r="AJ369" s="117" t="str">
        <f t="shared" si="96"/>
        <v/>
      </c>
      <c r="AK369" s="117" t="str">
        <f t="shared" si="97"/>
        <v/>
      </c>
      <c r="AL369" s="117" t="str">
        <f t="shared" si="98"/>
        <v/>
      </c>
      <c r="AM369" s="117" t="str">
        <f t="shared" si="99"/>
        <v/>
      </c>
      <c r="AN369" s="117" t="str">
        <f t="shared" si="100"/>
        <v/>
      </c>
      <c r="AO369" s="117" t="str">
        <f t="shared" si="101"/>
        <v/>
      </c>
      <c r="AP369" s="87"/>
    </row>
    <row r="370" spans="1:42" x14ac:dyDescent="0.2">
      <c r="A370" s="37"/>
      <c r="B370" s="37"/>
      <c r="C370" s="37"/>
      <c r="D370" s="64" t="str">
        <f>_xlfn.IFNA(VLOOKUP(A370,'Reference data SID'!$D$2:$Q$673,14,FALSE),"")</f>
        <v/>
      </c>
      <c r="E370" s="64" t="str">
        <f>_xlfn.IFNA(VLOOKUP(D370,'Reference data SID'!$C$3:$E$673,3,FALSE),"")</f>
        <v/>
      </c>
      <c r="F370" s="64" t="str">
        <f>_xlfn.IFNA(IF(E370=FALSE,D370,IF(ISBLANK(B370),VLOOKUP(C370,'Reference data SID'!$N:$P,3,FALSE),VLOOKUP(B370,'Reference data SID'!$M:$P,4,FALSE))),"")</f>
        <v/>
      </c>
      <c r="G370" s="64" t="str">
        <f t="shared" si="85"/>
        <v/>
      </c>
      <c r="H370" s="38" t="str">
        <f>_xlfn.IFNA(VLOOKUP(F370,'Reference data SID'!L:M,2,FALSE),"")</f>
        <v/>
      </c>
      <c r="I370" s="38" t="str">
        <f>_xlfn.IFNA(VLOOKUP(F370,'Reference data SID'!L:N,3,FALSE),"")</f>
        <v/>
      </c>
      <c r="J370" s="38" t="str">
        <f>_xlfn.IFNA(VLOOKUP(F370,'Reference data SID'!L:O,4,FALSE),"")</f>
        <v/>
      </c>
      <c r="K370" s="50"/>
      <c r="L370" s="50"/>
      <c r="M370" s="50"/>
      <c r="N370" s="50"/>
      <c r="O370" s="50"/>
      <c r="P370" s="50"/>
      <c r="Q370" s="50"/>
      <c r="R370" s="50"/>
      <c r="S370" s="50"/>
      <c r="T370" s="73" t="str">
        <f t="shared" ca="1" si="86"/>
        <v/>
      </c>
      <c r="U370" s="65" t="str">
        <f>IF(LEN(D370)=0,"",SUMIFS('1.(Optional) tonnage per use'!O$6:O$503,'1.(Optional) tonnage per use'!$G$6:$G$503,CONCATENATE(D370,F370),'1.(Optional) tonnage per use'!$N$6:$N$503,K370))</f>
        <v/>
      </c>
      <c r="V370" s="47" t="str">
        <f>IF(LEN(D370)=0,"",SUMIFS('1.(Optional) tonnage per use'!P$6:P$503,'1.(Optional) tonnage per use'!$G$6:$G$503,CONCATENATE(D370,F370),'1.(Optional) tonnage per use'!$N$6:$N$503,K370))</f>
        <v/>
      </c>
      <c r="W370" s="47" t="str">
        <f>IF(LEN(D370)=0,"",SUMIFS('1.(Optional) tonnage per use'!Q$6:Q$503,'1.(Optional) tonnage per use'!$G$6:$G$503,CONCATENATE(D370,F370),'1.(Optional) tonnage per use'!$N$6:$N$503,K370))</f>
        <v/>
      </c>
      <c r="X370" s="117" t="str">
        <f>_xlfn.IFNA(VLOOKUP(A370,'Reference data SID'!D:E,2,FALSE),"")</f>
        <v/>
      </c>
      <c r="Y370" s="117" t="str">
        <f t="shared" si="87"/>
        <v>not ok</v>
      </c>
      <c r="Z370" s="117" t="str">
        <f t="shared" si="88"/>
        <v>not ok</v>
      </c>
      <c r="AA370" s="117" t="str">
        <f t="shared" si="89"/>
        <v>ok</v>
      </c>
      <c r="AB370" s="117" t="str">
        <f t="shared" si="90"/>
        <v>not ok</v>
      </c>
      <c r="AC370" s="117" t="str">
        <f t="shared" si="91"/>
        <v>_EC</v>
      </c>
      <c r="AD370" s="117" t="str">
        <f t="shared" si="92"/>
        <v>_CAS</v>
      </c>
      <c r="AE370" s="117" t="str">
        <f t="shared" si="93"/>
        <v/>
      </c>
      <c r="AF370" s="117" t="str">
        <f>IF(LEN(A370)&gt;1,IF(COUNTIFS($AE$6:AE$503,LEFT(AE370,250))&gt;1,"Duplicate entry: you have two rows for the same substance and year",""),"")</f>
        <v/>
      </c>
      <c r="AG370" s="117" t="str">
        <f>IF(LEN(A370)&gt;0,IF(ISNUMBER(MATCH(A370,Annex_I_II_entries,0)),"","The Entry name is not within the dropdown list, make sure that you have not copied and pasted overwritting the cell format (with its correponding dropdown list) in column A"),"")</f>
        <v/>
      </c>
      <c r="AH370" s="117" t="str">
        <f t="shared" ca="1" si="94"/>
        <v/>
      </c>
      <c r="AI370" s="117" t="str">
        <f t="shared" ca="1" si="95"/>
        <v/>
      </c>
      <c r="AJ370" s="117" t="str">
        <f t="shared" si="96"/>
        <v/>
      </c>
      <c r="AK370" s="117" t="str">
        <f t="shared" si="97"/>
        <v/>
      </c>
      <c r="AL370" s="117" t="str">
        <f t="shared" si="98"/>
        <v/>
      </c>
      <c r="AM370" s="117" t="str">
        <f t="shared" si="99"/>
        <v/>
      </c>
      <c r="AN370" s="117" t="str">
        <f t="shared" si="100"/>
        <v/>
      </c>
      <c r="AO370" s="117" t="str">
        <f t="shared" si="101"/>
        <v/>
      </c>
      <c r="AP370" s="87"/>
    </row>
    <row r="371" spans="1:42" x14ac:dyDescent="0.2">
      <c r="A371" s="37"/>
      <c r="B371" s="37"/>
      <c r="C371" s="37"/>
      <c r="D371" s="64" t="str">
        <f>_xlfn.IFNA(VLOOKUP(A371,'Reference data SID'!$D$2:$Q$673,14,FALSE),"")</f>
        <v/>
      </c>
      <c r="E371" s="64" t="str">
        <f>_xlfn.IFNA(VLOOKUP(D371,'Reference data SID'!$C$3:$E$673,3,FALSE),"")</f>
        <v/>
      </c>
      <c r="F371" s="64" t="str">
        <f>_xlfn.IFNA(IF(E371=FALSE,D371,IF(ISBLANK(B371),VLOOKUP(C371,'Reference data SID'!$N:$P,3,FALSE),VLOOKUP(B371,'Reference data SID'!$M:$P,4,FALSE))),"")</f>
        <v/>
      </c>
      <c r="G371" s="64" t="str">
        <f t="shared" si="85"/>
        <v/>
      </c>
      <c r="H371" s="38" t="str">
        <f>_xlfn.IFNA(VLOOKUP(F371,'Reference data SID'!L:M,2,FALSE),"")</f>
        <v/>
      </c>
      <c r="I371" s="38" t="str">
        <f>_xlfn.IFNA(VLOOKUP(F371,'Reference data SID'!L:N,3,FALSE),"")</f>
        <v/>
      </c>
      <c r="J371" s="38" t="str">
        <f>_xlfn.IFNA(VLOOKUP(F371,'Reference data SID'!L:O,4,FALSE),"")</f>
        <v/>
      </c>
      <c r="K371" s="50"/>
      <c r="L371" s="50"/>
      <c r="M371" s="50"/>
      <c r="N371" s="50"/>
      <c r="O371" s="50"/>
      <c r="P371" s="50"/>
      <c r="Q371" s="50"/>
      <c r="R371" s="50"/>
      <c r="S371" s="50"/>
      <c r="T371" s="73" t="str">
        <f t="shared" ca="1" si="86"/>
        <v/>
      </c>
      <c r="U371" s="65" t="str">
        <f>IF(LEN(D371)=0,"",SUMIFS('1.(Optional) tonnage per use'!O$6:O$503,'1.(Optional) tonnage per use'!$G$6:$G$503,CONCATENATE(D371,F371),'1.(Optional) tonnage per use'!$N$6:$N$503,K371))</f>
        <v/>
      </c>
      <c r="V371" s="47" t="str">
        <f>IF(LEN(D371)=0,"",SUMIFS('1.(Optional) tonnage per use'!P$6:P$503,'1.(Optional) tonnage per use'!$G$6:$G$503,CONCATENATE(D371,F371),'1.(Optional) tonnage per use'!$N$6:$N$503,K371))</f>
        <v/>
      </c>
      <c r="W371" s="47" t="str">
        <f>IF(LEN(D371)=0,"",SUMIFS('1.(Optional) tonnage per use'!Q$6:Q$503,'1.(Optional) tonnage per use'!$G$6:$G$503,CONCATENATE(D371,F371),'1.(Optional) tonnage per use'!$N$6:$N$503,K371))</f>
        <v/>
      </c>
      <c r="X371" s="117" t="str">
        <f>_xlfn.IFNA(VLOOKUP(A371,'Reference data SID'!D:E,2,FALSE),"")</f>
        <v/>
      </c>
      <c r="Y371" s="117" t="str">
        <f t="shared" si="87"/>
        <v>not ok</v>
      </c>
      <c r="Z371" s="117" t="str">
        <f t="shared" si="88"/>
        <v>not ok</v>
      </c>
      <c r="AA371" s="117" t="str">
        <f t="shared" si="89"/>
        <v>ok</v>
      </c>
      <c r="AB371" s="117" t="str">
        <f t="shared" si="90"/>
        <v>not ok</v>
      </c>
      <c r="AC371" s="117" t="str">
        <f t="shared" si="91"/>
        <v>_EC</v>
      </c>
      <c r="AD371" s="117" t="str">
        <f t="shared" si="92"/>
        <v>_CAS</v>
      </c>
      <c r="AE371" s="117" t="str">
        <f t="shared" si="93"/>
        <v/>
      </c>
      <c r="AF371" s="117" t="str">
        <f>IF(LEN(A371)&gt;1,IF(COUNTIFS($AE$6:AE$503,LEFT(AE371,250))&gt;1,"Duplicate entry: you have two rows for the same substance and year",""),"")</f>
        <v/>
      </c>
      <c r="AG371" s="117" t="str">
        <f>IF(LEN(A371)&gt;0,IF(ISNUMBER(MATCH(A371,Annex_I_II_entries,0)),"","The Entry name is not within the dropdown list, make sure that you have not copied and pasted overwritting the cell format (with its correponding dropdown list) in column A"),"")</f>
        <v/>
      </c>
      <c r="AH371" s="117" t="str">
        <f t="shared" ca="1" si="94"/>
        <v/>
      </c>
      <c r="AI371" s="117" t="str">
        <f t="shared" ca="1" si="95"/>
        <v/>
      </c>
      <c r="AJ371" s="117" t="str">
        <f t="shared" si="96"/>
        <v/>
      </c>
      <c r="AK371" s="117" t="str">
        <f t="shared" si="97"/>
        <v/>
      </c>
      <c r="AL371" s="117" t="str">
        <f t="shared" si="98"/>
        <v/>
      </c>
      <c r="AM371" s="117" t="str">
        <f t="shared" si="99"/>
        <v/>
      </c>
      <c r="AN371" s="117" t="str">
        <f t="shared" si="100"/>
        <v/>
      </c>
      <c r="AO371" s="117" t="str">
        <f t="shared" si="101"/>
        <v/>
      </c>
      <c r="AP371" s="87"/>
    </row>
    <row r="372" spans="1:42" x14ac:dyDescent="0.2">
      <c r="A372" s="37"/>
      <c r="B372" s="37"/>
      <c r="C372" s="37"/>
      <c r="D372" s="64" t="str">
        <f>_xlfn.IFNA(VLOOKUP(A372,'Reference data SID'!$D$2:$Q$673,14,FALSE),"")</f>
        <v/>
      </c>
      <c r="E372" s="64" t="str">
        <f>_xlfn.IFNA(VLOOKUP(D372,'Reference data SID'!$C$3:$E$673,3,FALSE),"")</f>
        <v/>
      </c>
      <c r="F372" s="64" t="str">
        <f>_xlfn.IFNA(IF(E372=FALSE,D372,IF(ISBLANK(B372),VLOOKUP(C372,'Reference data SID'!$N:$P,3,FALSE),VLOOKUP(B372,'Reference data SID'!$M:$P,4,FALSE))),"")</f>
        <v/>
      </c>
      <c r="G372" s="64" t="str">
        <f t="shared" si="85"/>
        <v/>
      </c>
      <c r="H372" s="38" t="str">
        <f>_xlfn.IFNA(VLOOKUP(F372,'Reference data SID'!L:M,2,FALSE),"")</f>
        <v/>
      </c>
      <c r="I372" s="38" t="str">
        <f>_xlfn.IFNA(VLOOKUP(F372,'Reference data SID'!L:N,3,FALSE),"")</f>
        <v/>
      </c>
      <c r="J372" s="38" t="str">
        <f>_xlfn.IFNA(VLOOKUP(F372,'Reference data SID'!L:O,4,FALSE),"")</f>
        <v/>
      </c>
      <c r="K372" s="50"/>
      <c r="L372" s="50"/>
      <c r="M372" s="50"/>
      <c r="N372" s="50"/>
      <c r="O372" s="50"/>
      <c r="P372" s="50"/>
      <c r="Q372" s="50"/>
      <c r="R372" s="50"/>
      <c r="S372" s="50"/>
      <c r="T372" s="73" t="str">
        <f t="shared" ca="1" si="86"/>
        <v/>
      </c>
      <c r="U372" s="65" t="str">
        <f>IF(LEN(D372)=0,"",SUMIFS('1.(Optional) tonnage per use'!O$6:O$503,'1.(Optional) tonnage per use'!$G$6:$G$503,CONCATENATE(D372,F372),'1.(Optional) tonnage per use'!$N$6:$N$503,K372))</f>
        <v/>
      </c>
      <c r="V372" s="47" t="str">
        <f>IF(LEN(D372)=0,"",SUMIFS('1.(Optional) tonnage per use'!P$6:P$503,'1.(Optional) tonnage per use'!$G$6:$G$503,CONCATENATE(D372,F372),'1.(Optional) tonnage per use'!$N$6:$N$503,K372))</f>
        <v/>
      </c>
      <c r="W372" s="47" t="str">
        <f>IF(LEN(D372)=0,"",SUMIFS('1.(Optional) tonnage per use'!Q$6:Q$503,'1.(Optional) tonnage per use'!$G$6:$G$503,CONCATENATE(D372,F372),'1.(Optional) tonnage per use'!$N$6:$N$503,K372))</f>
        <v/>
      </c>
      <c r="X372" s="117" t="str">
        <f>_xlfn.IFNA(VLOOKUP(A372,'Reference data SID'!D:E,2,FALSE),"")</f>
        <v/>
      </c>
      <c r="Y372" s="117" t="str">
        <f t="shared" si="87"/>
        <v>not ok</v>
      </c>
      <c r="Z372" s="117" t="str">
        <f t="shared" si="88"/>
        <v>not ok</v>
      </c>
      <c r="AA372" s="117" t="str">
        <f t="shared" si="89"/>
        <v>ok</v>
      </c>
      <c r="AB372" s="117" t="str">
        <f t="shared" si="90"/>
        <v>not ok</v>
      </c>
      <c r="AC372" s="117" t="str">
        <f t="shared" si="91"/>
        <v>_EC</v>
      </c>
      <c r="AD372" s="117" t="str">
        <f t="shared" si="92"/>
        <v>_CAS</v>
      </c>
      <c r="AE372" s="117" t="str">
        <f t="shared" si="93"/>
        <v/>
      </c>
      <c r="AF372" s="117" t="str">
        <f>IF(LEN(A372)&gt;1,IF(COUNTIFS($AE$6:AE$503,LEFT(AE372,250))&gt;1,"Duplicate entry: you have two rows for the same substance and year",""),"")</f>
        <v/>
      </c>
      <c r="AG372" s="117" t="str">
        <f>IF(LEN(A372)&gt;0,IF(ISNUMBER(MATCH(A372,Annex_I_II_entries,0)),"","The Entry name is not within the dropdown list, make sure that you have not copied and pasted overwritting the cell format (with its correponding dropdown list) in column A"),"")</f>
        <v/>
      </c>
      <c r="AH372" s="117" t="str">
        <f t="shared" ca="1" si="94"/>
        <v/>
      </c>
      <c r="AI372" s="117" t="str">
        <f t="shared" ca="1" si="95"/>
        <v/>
      </c>
      <c r="AJ372" s="117" t="str">
        <f t="shared" si="96"/>
        <v/>
      </c>
      <c r="AK372" s="117" t="str">
        <f t="shared" si="97"/>
        <v/>
      </c>
      <c r="AL372" s="117" t="str">
        <f t="shared" si="98"/>
        <v/>
      </c>
      <c r="AM372" s="117" t="str">
        <f t="shared" si="99"/>
        <v/>
      </c>
      <c r="AN372" s="117" t="str">
        <f t="shared" si="100"/>
        <v/>
      </c>
      <c r="AO372" s="117" t="str">
        <f t="shared" si="101"/>
        <v/>
      </c>
      <c r="AP372" s="87"/>
    </row>
    <row r="373" spans="1:42" x14ac:dyDescent="0.2">
      <c r="A373" s="37"/>
      <c r="B373" s="37"/>
      <c r="C373" s="37"/>
      <c r="D373" s="64" t="str">
        <f>_xlfn.IFNA(VLOOKUP(A373,'Reference data SID'!$D$2:$Q$673,14,FALSE),"")</f>
        <v/>
      </c>
      <c r="E373" s="64" t="str">
        <f>_xlfn.IFNA(VLOOKUP(D373,'Reference data SID'!$C$3:$E$673,3,FALSE),"")</f>
        <v/>
      </c>
      <c r="F373" s="64" t="str">
        <f>_xlfn.IFNA(IF(E373=FALSE,D373,IF(ISBLANK(B373),VLOOKUP(C373,'Reference data SID'!$N:$P,3,FALSE),VLOOKUP(B373,'Reference data SID'!$M:$P,4,FALSE))),"")</f>
        <v/>
      </c>
      <c r="G373" s="64" t="str">
        <f t="shared" si="85"/>
        <v/>
      </c>
      <c r="H373" s="38" t="str">
        <f>_xlfn.IFNA(VLOOKUP(F373,'Reference data SID'!L:M,2,FALSE),"")</f>
        <v/>
      </c>
      <c r="I373" s="38" t="str">
        <f>_xlfn.IFNA(VLOOKUP(F373,'Reference data SID'!L:N,3,FALSE),"")</f>
        <v/>
      </c>
      <c r="J373" s="38" t="str">
        <f>_xlfn.IFNA(VLOOKUP(F373,'Reference data SID'!L:O,4,FALSE),"")</f>
        <v/>
      </c>
      <c r="K373" s="50"/>
      <c r="L373" s="50"/>
      <c r="M373" s="50"/>
      <c r="N373" s="50"/>
      <c r="O373" s="50"/>
      <c r="P373" s="50"/>
      <c r="Q373" s="50"/>
      <c r="R373" s="50"/>
      <c r="S373" s="50"/>
      <c r="T373" s="73" t="str">
        <f t="shared" ca="1" si="86"/>
        <v/>
      </c>
      <c r="U373" s="65" t="str">
        <f>IF(LEN(D373)=0,"",SUMIFS('1.(Optional) tonnage per use'!O$6:O$503,'1.(Optional) tonnage per use'!$G$6:$G$503,CONCATENATE(D373,F373),'1.(Optional) tonnage per use'!$N$6:$N$503,K373))</f>
        <v/>
      </c>
      <c r="V373" s="47" t="str">
        <f>IF(LEN(D373)=0,"",SUMIFS('1.(Optional) tonnage per use'!P$6:P$503,'1.(Optional) tonnage per use'!$G$6:$G$503,CONCATENATE(D373,F373),'1.(Optional) tonnage per use'!$N$6:$N$503,K373))</f>
        <v/>
      </c>
      <c r="W373" s="47" t="str">
        <f>IF(LEN(D373)=0,"",SUMIFS('1.(Optional) tonnage per use'!Q$6:Q$503,'1.(Optional) tonnage per use'!$G$6:$G$503,CONCATENATE(D373,F373),'1.(Optional) tonnage per use'!$N$6:$N$503,K373))</f>
        <v/>
      </c>
      <c r="X373" s="117" t="str">
        <f>_xlfn.IFNA(VLOOKUP(A373,'Reference data SID'!D:E,2,FALSE),"")</f>
        <v/>
      </c>
      <c r="Y373" s="117" t="str">
        <f t="shared" si="87"/>
        <v>not ok</v>
      </c>
      <c r="Z373" s="117" t="str">
        <f t="shared" si="88"/>
        <v>not ok</v>
      </c>
      <c r="AA373" s="117" t="str">
        <f t="shared" si="89"/>
        <v>ok</v>
      </c>
      <c r="AB373" s="117" t="str">
        <f t="shared" si="90"/>
        <v>not ok</v>
      </c>
      <c r="AC373" s="117" t="str">
        <f t="shared" si="91"/>
        <v>_EC</v>
      </c>
      <c r="AD373" s="117" t="str">
        <f t="shared" si="92"/>
        <v>_CAS</v>
      </c>
      <c r="AE373" s="117" t="str">
        <f t="shared" si="93"/>
        <v/>
      </c>
      <c r="AF373" s="117" t="str">
        <f>IF(LEN(A373)&gt;1,IF(COUNTIFS($AE$6:AE$503,LEFT(AE373,250))&gt;1,"Duplicate entry: you have two rows for the same substance and year",""),"")</f>
        <v/>
      </c>
      <c r="AG373" s="117" t="str">
        <f>IF(LEN(A373)&gt;0,IF(ISNUMBER(MATCH(A373,Annex_I_II_entries,0)),"","The Entry name is not within the dropdown list, make sure that you have not copied and pasted overwritting the cell format (with its correponding dropdown list) in column A"),"")</f>
        <v/>
      </c>
      <c r="AH373" s="117" t="str">
        <f t="shared" ca="1" si="94"/>
        <v/>
      </c>
      <c r="AI373" s="117" t="str">
        <f t="shared" ca="1" si="95"/>
        <v/>
      </c>
      <c r="AJ373" s="117" t="str">
        <f t="shared" si="96"/>
        <v/>
      </c>
      <c r="AK373" s="117" t="str">
        <f t="shared" si="97"/>
        <v/>
      </c>
      <c r="AL373" s="117" t="str">
        <f t="shared" si="98"/>
        <v/>
      </c>
      <c r="AM373" s="117" t="str">
        <f t="shared" si="99"/>
        <v/>
      </c>
      <c r="AN373" s="117" t="str">
        <f t="shared" si="100"/>
        <v/>
      </c>
      <c r="AO373" s="117" t="str">
        <f t="shared" si="101"/>
        <v/>
      </c>
      <c r="AP373" s="87"/>
    </row>
    <row r="374" spans="1:42" x14ac:dyDescent="0.2">
      <c r="A374" s="37"/>
      <c r="B374" s="37"/>
      <c r="C374" s="37"/>
      <c r="D374" s="64" t="str">
        <f>_xlfn.IFNA(VLOOKUP(A374,'Reference data SID'!$D$2:$Q$673,14,FALSE),"")</f>
        <v/>
      </c>
      <c r="E374" s="64" t="str">
        <f>_xlfn.IFNA(VLOOKUP(D374,'Reference data SID'!$C$3:$E$673,3,FALSE),"")</f>
        <v/>
      </c>
      <c r="F374" s="64" t="str">
        <f>_xlfn.IFNA(IF(E374=FALSE,D374,IF(ISBLANK(B374),VLOOKUP(C374,'Reference data SID'!$N:$P,3,FALSE),VLOOKUP(B374,'Reference data SID'!$M:$P,4,FALSE))),"")</f>
        <v/>
      </c>
      <c r="G374" s="64" t="str">
        <f t="shared" si="85"/>
        <v/>
      </c>
      <c r="H374" s="38" t="str">
        <f>_xlfn.IFNA(VLOOKUP(F374,'Reference data SID'!L:M,2,FALSE),"")</f>
        <v/>
      </c>
      <c r="I374" s="38" t="str">
        <f>_xlfn.IFNA(VLOOKUP(F374,'Reference data SID'!L:N,3,FALSE),"")</f>
        <v/>
      </c>
      <c r="J374" s="38" t="str">
        <f>_xlfn.IFNA(VLOOKUP(F374,'Reference data SID'!L:O,4,FALSE),"")</f>
        <v/>
      </c>
      <c r="K374" s="50"/>
      <c r="L374" s="50"/>
      <c r="M374" s="50"/>
      <c r="N374" s="50"/>
      <c r="O374" s="50"/>
      <c r="P374" s="50"/>
      <c r="Q374" s="50"/>
      <c r="R374" s="50"/>
      <c r="S374" s="50"/>
      <c r="T374" s="73" t="str">
        <f t="shared" ca="1" si="86"/>
        <v/>
      </c>
      <c r="U374" s="65" t="str">
        <f>IF(LEN(D374)=0,"",SUMIFS('1.(Optional) tonnage per use'!O$6:O$503,'1.(Optional) tonnage per use'!$G$6:$G$503,CONCATENATE(D374,F374),'1.(Optional) tonnage per use'!$N$6:$N$503,K374))</f>
        <v/>
      </c>
      <c r="V374" s="47" t="str">
        <f>IF(LEN(D374)=0,"",SUMIFS('1.(Optional) tonnage per use'!P$6:P$503,'1.(Optional) tonnage per use'!$G$6:$G$503,CONCATENATE(D374,F374),'1.(Optional) tonnage per use'!$N$6:$N$503,K374))</f>
        <v/>
      </c>
      <c r="W374" s="47" t="str">
        <f>IF(LEN(D374)=0,"",SUMIFS('1.(Optional) tonnage per use'!Q$6:Q$503,'1.(Optional) tonnage per use'!$G$6:$G$503,CONCATENATE(D374,F374),'1.(Optional) tonnage per use'!$N$6:$N$503,K374))</f>
        <v/>
      </c>
      <c r="X374" s="117" t="str">
        <f>_xlfn.IFNA(VLOOKUP(A374,'Reference data SID'!D:E,2,FALSE),"")</f>
        <v/>
      </c>
      <c r="Y374" s="117" t="str">
        <f t="shared" si="87"/>
        <v>not ok</v>
      </c>
      <c r="Z374" s="117" t="str">
        <f t="shared" si="88"/>
        <v>not ok</v>
      </c>
      <c r="AA374" s="117" t="str">
        <f t="shared" si="89"/>
        <v>ok</v>
      </c>
      <c r="AB374" s="117" t="str">
        <f t="shared" si="90"/>
        <v>not ok</v>
      </c>
      <c r="AC374" s="117" t="str">
        <f t="shared" si="91"/>
        <v>_EC</v>
      </c>
      <c r="AD374" s="117" t="str">
        <f t="shared" si="92"/>
        <v>_CAS</v>
      </c>
      <c r="AE374" s="117" t="str">
        <f t="shared" si="93"/>
        <v/>
      </c>
      <c r="AF374" s="117" t="str">
        <f>IF(LEN(A374)&gt;1,IF(COUNTIFS($AE$6:AE$503,LEFT(AE374,250))&gt;1,"Duplicate entry: you have two rows for the same substance and year",""),"")</f>
        <v/>
      </c>
      <c r="AG374" s="117" t="str">
        <f>IF(LEN(A374)&gt;0,IF(ISNUMBER(MATCH(A374,Annex_I_II_entries,0)),"","The Entry name is not within the dropdown list, make sure that you have not copied and pasted overwritting the cell format (with its correponding dropdown list) in column A"),"")</f>
        <v/>
      </c>
      <c r="AH374" s="117" t="str">
        <f t="shared" ca="1" si="94"/>
        <v/>
      </c>
      <c r="AI374" s="117" t="str">
        <f t="shared" ca="1" si="95"/>
        <v/>
      </c>
      <c r="AJ374" s="117" t="str">
        <f t="shared" si="96"/>
        <v/>
      </c>
      <c r="AK374" s="117" t="str">
        <f t="shared" si="97"/>
        <v/>
      </c>
      <c r="AL374" s="117" t="str">
        <f t="shared" si="98"/>
        <v/>
      </c>
      <c r="AM374" s="117" t="str">
        <f t="shared" si="99"/>
        <v/>
      </c>
      <c r="AN374" s="117" t="str">
        <f t="shared" si="100"/>
        <v/>
      </c>
      <c r="AO374" s="117" t="str">
        <f t="shared" si="101"/>
        <v/>
      </c>
      <c r="AP374" s="87"/>
    </row>
    <row r="375" spans="1:42" x14ac:dyDescent="0.2">
      <c r="A375" s="37"/>
      <c r="B375" s="37"/>
      <c r="C375" s="37"/>
      <c r="D375" s="64" t="str">
        <f>_xlfn.IFNA(VLOOKUP(A375,'Reference data SID'!$D$2:$Q$673,14,FALSE),"")</f>
        <v/>
      </c>
      <c r="E375" s="64" t="str">
        <f>_xlfn.IFNA(VLOOKUP(D375,'Reference data SID'!$C$3:$E$673,3,FALSE),"")</f>
        <v/>
      </c>
      <c r="F375" s="64" t="str">
        <f>_xlfn.IFNA(IF(E375=FALSE,D375,IF(ISBLANK(B375),VLOOKUP(C375,'Reference data SID'!$N:$P,3,FALSE),VLOOKUP(B375,'Reference data SID'!$M:$P,4,FALSE))),"")</f>
        <v/>
      </c>
      <c r="G375" s="64" t="str">
        <f t="shared" si="85"/>
        <v/>
      </c>
      <c r="H375" s="38" t="str">
        <f>_xlfn.IFNA(VLOOKUP(F375,'Reference data SID'!L:M,2,FALSE),"")</f>
        <v/>
      </c>
      <c r="I375" s="38" t="str">
        <f>_xlfn.IFNA(VLOOKUP(F375,'Reference data SID'!L:N,3,FALSE),"")</f>
        <v/>
      </c>
      <c r="J375" s="38" t="str">
        <f>_xlfn.IFNA(VLOOKUP(F375,'Reference data SID'!L:O,4,FALSE),"")</f>
        <v/>
      </c>
      <c r="K375" s="50"/>
      <c r="L375" s="50"/>
      <c r="M375" s="50"/>
      <c r="N375" s="50"/>
      <c r="O375" s="50"/>
      <c r="P375" s="50"/>
      <c r="Q375" s="50"/>
      <c r="R375" s="50"/>
      <c r="S375" s="50"/>
      <c r="T375" s="73" t="str">
        <f t="shared" ca="1" si="86"/>
        <v/>
      </c>
      <c r="U375" s="65" t="str">
        <f>IF(LEN(D375)=0,"",SUMIFS('1.(Optional) tonnage per use'!O$6:O$503,'1.(Optional) tonnage per use'!$G$6:$G$503,CONCATENATE(D375,F375),'1.(Optional) tonnage per use'!$N$6:$N$503,K375))</f>
        <v/>
      </c>
      <c r="V375" s="47" t="str">
        <f>IF(LEN(D375)=0,"",SUMIFS('1.(Optional) tonnage per use'!P$6:P$503,'1.(Optional) tonnage per use'!$G$6:$G$503,CONCATENATE(D375,F375),'1.(Optional) tonnage per use'!$N$6:$N$503,K375))</f>
        <v/>
      </c>
      <c r="W375" s="47" t="str">
        <f>IF(LEN(D375)=0,"",SUMIFS('1.(Optional) tonnage per use'!Q$6:Q$503,'1.(Optional) tonnage per use'!$G$6:$G$503,CONCATENATE(D375,F375),'1.(Optional) tonnage per use'!$N$6:$N$503,K375))</f>
        <v/>
      </c>
      <c r="X375" s="117" t="str">
        <f>_xlfn.IFNA(VLOOKUP(A375,'Reference data SID'!D:E,2,FALSE),"")</f>
        <v/>
      </c>
      <c r="Y375" s="117" t="str">
        <f t="shared" si="87"/>
        <v>not ok</v>
      </c>
      <c r="Z375" s="117" t="str">
        <f t="shared" si="88"/>
        <v>not ok</v>
      </c>
      <c r="AA375" s="117" t="str">
        <f t="shared" si="89"/>
        <v>ok</v>
      </c>
      <c r="AB375" s="117" t="str">
        <f t="shared" si="90"/>
        <v>not ok</v>
      </c>
      <c r="AC375" s="117" t="str">
        <f t="shared" si="91"/>
        <v>_EC</v>
      </c>
      <c r="AD375" s="117" t="str">
        <f t="shared" si="92"/>
        <v>_CAS</v>
      </c>
      <c r="AE375" s="117" t="str">
        <f t="shared" si="93"/>
        <v/>
      </c>
      <c r="AF375" s="117" t="str">
        <f>IF(LEN(A375)&gt;1,IF(COUNTIFS($AE$6:AE$503,LEFT(AE375,250))&gt;1,"Duplicate entry: you have two rows for the same substance and year",""),"")</f>
        <v/>
      </c>
      <c r="AG375" s="117" t="str">
        <f>IF(LEN(A375)&gt;0,IF(ISNUMBER(MATCH(A375,Annex_I_II_entries,0)),"","The Entry name is not within the dropdown list, make sure that you have not copied and pasted overwritting the cell format (with its correponding dropdown list) in column A"),"")</f>
        <v/>
      </c>
      <c r="AH375" s="117" t="str">
        <f t="shared" ca="1" si="94"/>
        <v/>
      </c>
      <c r="AI375" s="117" t="str">
        <f t="shared" ca="1" si="95"/>
        <v/>
      </c>
      <c r="AJ375" s="117" t="str">
        <f t="shared" si="96"/>
        <v/>
      </c>
      <c r="AK375" s="117" t="str">
        <f t="shared" si="97"/>
        <v/>
      </c>
      <c r="AL375" s="117" t="str">
        <f t="shared" si="98"/>
        <v/>
      </c>
      <c r="AM375" s="117" t="str">
        <f t="shared" si="99"/>
        <v/>
      </c>
      <c r="AN375" s="117" t="str">
        <f t="shared" si="100"/>
        <v/>
      </c>
      <c r="AO375" s="117" t="str">
        <f t="shared" si="101"/>
        <v/>
      </c>
      <c r="AP375" s="87"/>
    </row>
    <row r="376" spans="1:42" x14ac:dyDescent="0.2">
      <c r="A376" s="37"/>
      <c r="B376" s="37"/>
      <c r="C376" s="37"/>
      <c r="D376" s="64" t="str">
        <f>_xlfn.IFNA(VLOOKUP(A376,'Reference data SID'!$D$2:$Q$673,14,FALSE),"")</f>
        <v/>
      </c>
      <c r="E376" s="64" t="str">
        <f>_xlfn.IFNA(VLOOKUP(D376,'Reference data SID'!$C$3:$E$673,3,FALSE),"")</f>
        <v/>
      </c>
      <c r="F376" s="64" t="str">
        <f>_xlfn.IFNA(IF(E376=FALSE,D376,IF(ISBLANK(B376),VLOOKUP(C376,'Reference data SID'!$N:$P,3,FALSE),VLOOKUP(B376,'Reference data SID'!$M:$P,4,FALSE))),"")</f>
        <v/>
      </c>
      <c r="G376" s="64" t="str">
        <f t="shared" si="85"/>
        <v/>
      </c>
      <c r="H376" s="38" t="str">
        <f>_xlfn.IFNA(VLOOKUP(F376,'Reference data SID'!L:M,2,FALSE),"")</f>
        <v/>
      </c>
      <c r="I376" s="38" t="str">
        <f>_xlfn.IFNA(VLOOKUP(F376,'Reference data SID'!L:N,3,FALSE),"")</f>
        <v/>
      </c>
      <c r="J376" s="38" t="str">
        <f>_xlfn.IFNA(VLOOKUP(F376,'Reference data SID'!L:O,4,FALSE),"")</f>
        <v/>
      </c>
      <c r="K376" s="50"/>
      <c r="L376" s="50"/>
      <c r="M376" s="50"/>
      <c r="N376" s="50"/>
      <c r="O376" s="50"/>
      <c r="P376" s="50"/>
      <c r="Q376" s="50"/>
      <c r="R376" s="50"/>
      <c r="S376" s="50"/>
      <c r="T376" s="73" t="str">
        <f t="shared" ca="1" si="86"/>
        <v/>
      </c>
      <c r="U376" s="65" t="str">
        <f>IF(LEN(D376)=0,"",SUMIFS('1.(Optional) tonnage per use'!O$6:O$503,'1.(Optional) tonnage per use'!$G$6:$G$503,CONCATENATE(D376,F376),'1.(Optional) tonnage per use'!$N$6:$N$503,K376))</f>
        <v/>
      </c>
      <c r="V376" s="47" t="str">
        <f>IF(LEN(D376)=0,"",SUMIFS('1.(Optional) tonnage per use'!P$6:P$503,'1.(Optional) tonnage per use'!$G$6:$G$503,CONCATENATE(D376,F376),'1.(Optional) tonnage per use'!$N$6:$N$503,K376))</f>
        <v/>
      </c>
      <c r="W376" s="47" t="str">
        <f>IF(LEN(D376)=0,"",SUMIFS('1.(Optional) tonnage per use'!Q$6:Q$503,'1.(Optional) tonnage per use'!$G$6:$G$503,CONCATENATE(D376,F376),'1.(Optional) tonnage per use'!$N$6:$N$503,K376))</f>
        <v/>
      </c>
      <c r="X376" s="117" t="str">
        <f>_xlfn.IFNA(VLOOKUP(A376,'Reference data SID'!D:E,2,FALSE),"")</f>
        <v/>
      </c>
      <c r="Y376" s="117" t="str">
        <f t="shared" si="87"/>
        <v>not ok</v>
      </c>
      <c r="Z376" s="117" t="str">
        <f t="shared" si="88"/>
        <v>not ok</v>
      </c>
      <c r="AA376" s="117" t="str">
        <f t="shared" si="89"/>
        <v>ok</v>
      </c>
      <c r="AB376" s="117" t="str">
        <f t="shared" si="90"/>
        <v>not ok</v>
      </c>
      <c r="AC376" s="117" t="str">
        <f t="shared" si="91"/>
        <v>_EC</v>
      </c>
      <c r="AD376" s="117" t="str">
        <f t="shared" si="92"/>
        <v>_CAS</v>
      </c>
      <c r="AE376" s="117" t="str">
        <f t="shared" si="93"/>
        <v/>
      </c>
      <c r="AF376" s="117" t="str">
        <f>IF(LEN(A376)&gt;1,IF(COUNTIFS($AE$6:AE$503,LEFT(AE376,250))&gt;1,"Duplicate entry: you have two rows for the same substance and year",""),"")</f>
        <v/>
      </c>
      <c r="AG376" s="117" t="str">
        <f>IF(LEN(A376)&gt;0,IF(ISNUMBER(MATCH(A376,Annex_I_II_entries,0)),"","The Entry name is not within the dropdown list, make sure that you have not copied and pasted overwritting the cell format (with its correponding dropdown list) in column A"),"")</f>
        <v/>
      </c>
      <c r="AH376" s="117" t="str">
        <f t="shared" ca="1" si="94"/>
        <v/>
      </c>
      <c r="AI376" s="117" t="str">
        <f t="shared" ca="1" si="95"/>
        <v/>
      </c>
      <c r="AJ376" s="117" t="str">
        <f t="shared" si="96"/>
        <v/>
      </c>
      <c r="AK376" s="117" t="str">
        <f t="shared" si="97"/>
        <v/>
      </c>
      <c r="AL376" s="117" t="str">
        <f t="shared" si="98"/>
        <v/>
      </c>
      <c r="AM376" s="117" t="str">
        <f t="shared" si="99"/>
        <v/>
      </c>
      <c r="AN376" s="117" t="str">
        <f t="shared" si="100"/>
        <v/>
      </c>
      <c r="AO376" s="117" t="str">
        <f t="shared" si="101"/>
        <v/>
      </c>
      <c r="AP376" s="87"/>
    </row>
    <row r="377" spans="1:42" x14ac:dyDescent="0.2">
      <c r="A377" s="37"/>
      <c r="B377" s="37"/>
      <c r="C377" s="37"/>
      <c r="D377" s="64" t="str">
        <f>_xlfn.IFNA(VLOOKUP(A377,'Reference data SID'!$D$2:$Q$673,14,FALSE),"")</f>
        <v/>
      </c>
      <c r="E377" s="64" t="str">
        <f>_xlfn.IFNA(VLOOKUP(D377,'Reference data SID'!$C$3:$E$673,3,FALSE),"")</f>
        <v/>
      </c>
      <c r="F377" s="64" t="str">
        <f>_xlfn.IFNA(IF(E377=FALSE,D377,IF(ISBLANK(B377),VLOOKUP(C377,'Reference data SID'!$N:$P,3,FALSE),VLOOKUP(B377,'Reference data SID'!$M:$P,4,FALSE))),"")</f>
        <v/>
      </c>
      <c r="G377" s="64" t="str">
        <f t="shared" si="85"/>
        <v/>
      </c>
      <c r="H377" s="38" t="str">
        <f>_xlfn.IFNA(VLOOKUP(F377,'Reference data SID'!L:M,2,FALSE),"")</f>
        <v/>
      </c>
      <c r="I377" s="38" t="str">
        <f>_xlfn.IFNA(VLOOKUP(F377,'Reference data SID'!L:N,3,FALSE),"")</f>
        <v/>
      </c>
      <c r="J377" s="38" t="str">
        <f>_xlfn.IFNA(VLOOKUP(F377,'Reference data SID'!L:O,4,FALSE),"")</f>
        <v/>
      </c>
      <c r="K377" s="50"/>
      <c r="L377" s="50"/>
      <c r="M377" s="50"/>
      <c r="N377" s="50"/>
      <c r="O377" s="50"/>
      <c r="P377" s="50"/>
      <c r="Q377" s="50"/>
      <c r="R377" s="50"/>
      <c r="S377" s="50"/>
      <c r="T377" s="73" t="str">
        <f t="shared" ca="1" si="86"/>
        <v/>
      </c>
      <c r="U377" s="65" t="str">
        <f>IF(LEN(D377)=0,"",SUMIFS('1.(Optional) tonnage per use'!O$6:O$503,'1.(Optional) tonnage per use'!$G$6:$G$503,CONCATENATE(D377,F377),'1.(Optional) tonnage per use'!$N$6:$N$503,K377))</f>
        <v/>
      </c>
      <c r="V377" s="47" t="str">
        <f>IF(LEN(D377)=0,"",SUMIFS('1.(Optional) tonnage per use'!P$6:P$503,'1.(Optional) tonnage per use'!$G$6:$G$503,CONCATENATE(D377,F377),'1.(Optional) tonnage per use'!$N$6:$N$503,K377))</f>
        <v/>
      </c>
      <c r="W377" s="47" t="str">
        <f>IF(LEN(D377)=0,"",SUMIFS('1.(Optional) tonnage per use'!Q$6:Q$503,'1.(Optional) tonnage per use'!$G$6:$G$503,CONCATENATE(D377,F377),'1.(Optional) tonnage per use'!$N$6:$N$503,K377))</f>
        <v/>
      </c>
      <c r="X377" s="117" t="str">
        <f>_xlfn.IFNA(VLOOKUP(A377,'Reference data SID'!D:E,2,FALSE),"")</f>
        <v/>
      </c>
      <c r="Y377" s="117" t="str">
        <f t="shared" si="87"/>
        <v>not ok</v>
      </c>
      <c r="Z377" s="117" t="str">
        <f t="shared" si="88"/>
        <v>not ok</v>
      </c>
      <c r="AA377" s="117" t="str">
        <f t="shared" si="89"/>
        <v>ok</v>
      </c>
      <c r="AB377" s="117" t="str">
        <f t="shared" si="90"/>
        <v>not ok</v>
      </c>
      <c r="AC377" s="117" t="str">
        <f t="shared" si="91"/>
        <v>_EC</v>
      </c>
      <c r="AD377" s="117" t="str">
        <f t="shared" si="92"/>
        <v>_CAS</v>
      </c>
      <c r="AE377" s="117" t="str">
        <f t="shared" si="93"/>
        <v/>
      </c>
      <c r="AF377" s="117" t="str">
        <f>IF(LEN(A377)&gt;1,IF(COUNTIFS($AE$6:AE$503,LEFT(AE377,250))&gt;1,"Duplicate entry: you have two rows for the same substance and year",""),"")</f>
        <v/>
      </c>
      <c r="AG377" s="117" t="str">
        <f>IF(LEN(A377)&gt;0,IF(ISNUMBER(MATCH(A377,Annex_I_II_entries,0)),"","The Entry name is not within the dropdown list, make sure that you have not copied and pasted overwritting the cell format (with its correponding dropdown list) in column A"),"")</f>
        <v/>
      </c>
      <c r="AH377" s="117" t="str">
        <f t="shared" ca="1" si="94"/>
        <v/>
      </c>
      <c r="AI377" s="117" t="str">
        <f t="shared" ca="1" si="95"/>
        <v/>
      </c>
      <c r="AJ377" s="117" t="str">
        <f t="shared" si="96"/>
        <v/>
      </c>
      <c r="AK377" s="117" t="str">
        <f t="shared" si="97"/>
        <v/>
      </c>
      <c r="AL377" s="117" t="str">
        <f t="shared" si="98"/>
        <v/>
      </c>
      <c r="AM377" s="117" t="str">
        <f t="shared" si="99"/>
        <v/>
      </c>
      <c r="AN377" s="117" t="str">
        <f t="shared" si="100"/>
        <v/>
      </c>
      <c r="AO377" s="117" t="str">
        <f t="shared" si="101"/>
        <v/>
      </c>
      <c r="AP377" s="87"/>
    </row>
    <row r="378" spans="1:42" x14ac:dyDescent="0.2">
      <c r="A378" s="37"/>
      <c r="B378" s="37"/>
      <c r="C378" s="37"/>
      <c r="D378" s="64" t="str">
        <f>_xlfn.IFNA(VLOOKUP(A378,'Reference data SID'!$D$2:$Q$673,14,FALSE),"")</f>
        <v/>
      </c>
      <c r="E378" s="64" t="str">
        <f>_xlfn.IFNA(VLOOKUP(D378,'Reference data SID'!$C$3:$E$673,3,FALSE),"")</f>
        <v/>
      </c>
      <c r="F378" s="64" t="str">
        <f>_xlfn.IFNA(IF(E378=FALSE,D378,IF(ISBLANK(B378),VLOOKUP(C378,'Reference data SID'!$N:$P,3,FALSE),VLOOKUP(B378,'Reference data SID'!$M:$P,4,FALSE))),"")</f>
        <v/>
      </c>
      <c r="G378" s="64" t="str">
        <f t="shared" si="85"/>
        <v/>
      </c>
      <c r="H378" s="38" t="str">
        <f>_xlfn.IFNA(VLOOKUP(F378,'Reference data SID'!L:M,2,FALSE),"")</f>
        <v/>
      </c>
      <c r="I378" s="38" t="str">
        <f>_xlfn.IFNA(VLOOKUP(F378,'Reference data SID'!L:N,3,FALSE),"")</f>
        <v/>
      </c>
      <c r="J378" s="38" t="str">
        <f>_xlfn.IFNA(VLOOKUP(F378,'Reference data SID'!L:O,4,FALSE),"")</f>
        <v/>
      </c>
      <c r="K378" s="50"/>
      <c r="L378" s="50"/>
      <c r="M378" s="50"/>
      <c r="N378" s="50"/>
      <c r="O378" s="50"/>
      <c r="P378" s="50"/>
      <c r="Q378" s="50"/>
      <c r="R378" s="50"/>
      <c r="S378" s="50"/>
      <c r="T378" s="73" t="str">
        <f t="shared" ca="1" si="86"/>
        <v/>
      </c>
      <c r="U378" s="65" t="str">
        <f>IF(LEN(D378)=0,"",SUMIFS('1.(Optional) tonnage per use'!O$6:O$503,'1.(Optional) tonnage per use'!$G$6:$G$503,CONCATENATE(D378,F378),'1.(Optional) tonnage per use'!$N$6:$N$503,K378))</f>
        <v/>
      </c>
      <c r="V378" s="47" t="str">
        <f>IF(LEN(D378)=0,"",SUMIFS('1.(Optional) tonnage per use'!P$6:P$503,'1.(Optional) tonnage per use'!$G$6:$G$503,CONCATENATE(D378,F378),'1.(Optional) tonnage per use'!$N$6:$N$503,K378))</f>
        <v/>
      </c>
      <c r="W378" s="47" t="str">
        <f>IF(LEN(D378)=0,"",SUMIFS('1.(Optional) tonnage per use'!Q$6:Q$503,'1.(Optional) tonnage per use'!$G$6:$G$503,CONCATENATE(D378,F378),'1.(Optional) tonnage per use'!$N$6:$N$503,K378))</f>
        <v/>
      </c>
      <c r="X378" s="117" t="str">
        <f>_xlfn.IFNA(VLOOKUP(A378,'Reference data SID'!D:E,2,FALSE),"")</f>
        <v/>
      </c>
      <c r="Y378" s="117" t="str">
        <f t="shared" si="87"/>
        <v>not ok</v>
      </c>
      <c r="Z378" s="117" t="str">
        <f t="shared" si="88"/>
        <v>not ok</v>
      </c>
      <c r="AA378" s="117" t="str">
        <f t="shared" si="89"/>
        <v>ok</v>
      </c>
      <c r="AB378" s="117" t="str">
        <f t="shared" si="90"/>
        <v>not ok</v>
      </c>
      <c r="AC378" s="117" t="str">
        <f t="shared" si="91"/>
        <v>_EC</v>
      </c>
      <c r="AD378" s="117" t="str">
        <f t="shared" si="92"/>
        <v>_CAS</v>
      </c>
      <c r="AE378" s="117" t="str">
        <f t="shared" si="93"/>
        <v/>
      </c>
      <c r="AF378" s="117" t="str">
        <f>IF(LEN(A378)&gt;1,IF(COUNTIFS($AE$6:AE$503,LEFT(AE378,250))&gt;1,"Duplicate entry: you have two rows for the same substance and year",""),"")</f>
        <v/>
      </c>
      <c r="AG378" s="117" t="str">
        <f>IF(LEN(A378)&gt;0,IF(ISNUMBER(MATCH(A378,Annex_I_II_entries,0)),"","The Entry name is not within the dropdown list, make sure that you have not copied and pasted overwritting the cell format (with its correponding dropdown list) in column A"),"")</f>
        <v/>
      </c>
      <c r="AH378" s="117" t="str">
        <f t="shared" ca="1" si="94"/>
        <v/>
      </c>
      <c r="AI378" s="117" t="str">
        <f t="shared" ca="1" si="95"/>
        <v/>
      </c>
      <c r="AJ378" s="117" t="str">
        <f t="shared" si="96"/>
        <v/>
      </c>
      <c r="AK378" s="117" t="str">
        <f t="shared" si="97"/>
        <v/>
      </c>
      <c r="AL378" s="117" t="str">
        <f t="shared" si="98"/>
        <v/>
      </c>
      <c r="AM378" s="117" t="str">
        <f t="shared" si="99"/>
        <v/>
      </c>
      <c r="AN378" s="117" t="str">
        <f t="shared" si="100"/>
        <v/>
      </c>
      <c r="AO378" s="117" t="str">
        <f t="shared" si="101"/>
        <v/>
      </c>
      <c r="AP378" s="87"/>
    </row>
    <row r="379" spans="1:42" x14ac:dyDescent="0.2">
      <c r="A379" s="37"/>
      <c r="B379" s="37"/>
      <c r="C379" s="37"/>
      <c r="D379" s="64" t="str">
        <f>_xlfn.IFNA(VLOOKUP(A379,'Reference data SID'!$D$2:$Q$673,14,FALSE),"")</f>
        <v/>
      </c>
      <c r="E379" s="64" t="str">
        <f>_xlfn.IFNA(VLOOKUP(D379,'Reference data SID'!$C$3:$E$673,3,FALSE),"")</f>
        <v/>
      </c>
      <c r="F379" s="64" t="str">
        <f>_xlfn.IFNA(IF(E379=FALSE,D379,IF(ISBLANK(B379),VLOOKUP(C379,'Reference data SID'!$N:$P,3,FALSE),VLOOKUP(B379,'Reference data SID'!$M:$P,4,FALSE))),"")</f>
        <v/>
      </c>
      <c r="G379" s="64" t="str">
        <f t="shared" si="85"/>
        <v/>
      </c>
      <c r="H379" s="38" t="str">
        <f>_xlfn.IFNA(VLOOKUP(F379,'Reference data SID'!L:M,2,FALSE),"")</f>
        <v/>
      </c>
      <c r="I379" s="38" t="str">
        <f>_xlfn.IFNA(VLOOKUP(F379,'Reference data SID'!L:N,3,FALSE),"")</f>
        <v/>
      </c>
      <c r="J379" s="38" t="str">
        <f>_xlfn.IFNA(VLOOKUP(F379,'Reference data SID'!L:O,4,FALSE),"")</f>
        <v/>
      </c>
      <c r="K379" s="50"/>
      <c r="L379" s="50"/>
      <c r="M379" s="50"/>
      <c r="N379" s="50"/>
      <c r="O379" s="50"/>
      <c r="P379" s="50"/>
      <c r="Q379" s="50"/>
      <c r="R379" s="50"/>
      <c r="S379" s="50"/>
      <c r="T379" s="73" t="str">
        <f t="shared" ca="1" si="86"/>
        <v/>
      </c>
      <c r="U379" s="65" t="str">
        <f>IF(LEN(D379)=0,"",SUMIFS('1.(Optional) tonnage per use'!O$6:O$503,'1.(Optional) tonnage per use'!$G$6:$G$503,CONCATENATE(D379,F379),'1.(Optional) tonnage per use'!$N$6:$N$503,K379))</f>
        <v/>
      </c>
      <c r="V379" s="47" t="str">
        <f>IF(LEN(D379)=0,"",SUMIFS('1.(Optional) tonnage per use'!P$6:P$503,'1.(Optional) tonnage per use'!$G$6:$G$503,CONCATENATE(D379,F379),'1.(Optional) tonnage per use'!$N$6:$N$503,K379))</f>
        <v/>
      </c>
      <c r="W379" s="47" t="str">
        <f>IF(LEN(D379)=0,"",SUMIFS('1.(Optional) tonnage per use'!Q$6:Q$503,'1.(Optional) tonnage per use'!$G$6:$G$503,CONCATENATE(D379,F379),'1.(Optional) tonnage per use'!$N$6:$N$503,K379))</f>
        <v/>
      </c>
      <c r="X379" s="117" t="str">
        <f>_xlfn.IFNA(VLOOKUP(A379,'Reference data SID'!D:E,2,FALSE),"")</f>
        <v/>
      </c>
      <c r="Y379" s="117" t="str">
        <f t="shared" si="87"/>
        <v>not ok</v>
      </c>
      <c r="Z379" s="117" t="str">
        <f t="shared" si="88"/>
        <v>not ok</v>
      </c>
      <c r="AA379" s="117" t="str">
        <f t="shared" si="89"/>
        <v>ok</v>
      </c>
      <c r="AB379" s="117" t="str">
        <f t="shared" si="90"/>
        <v>not ok</v>
      </c>
      <c r="AC379" s="117" t="str">
        <f t="shared" si="91"/>
        <v>_EC</v>
      </c>
      <c r="AD379" s="117" t="str">
        <f t="shared" si="92"/>
        <v>_CAS</v>
      </c>
      <c r="AE379" s="117" t="str">
        <f t="shared" si="93"/>
        <v/>
      </c>
      <c r="AF379" s="117" t="str">
        <f>IF(LEN(A379)&gt;1,IF(COUNTIFS($AE$6:AE$503,LEFT(AE379,250))&gt;1,"Duplicate entry: you have two rows for the same substance and year",""),"")</f>
        <v/>
      </c>
      <c r="AG379" s="117" t="str">
        <f>IF(LEN(A379)&gt;0,IF(ISNUMBER(MATCH(A379,Annex_I_II_entries,0)),"","The Entry name is not within the dropdown list, make sure that you have not copied and pasted overwritting the cell format (with its correponding dropdown list) in column A"),"")</f>
        <v/>
      </c>
      <c r="AH379" s="117" t="str">
        <f t="shared" ca="1" si="94"/>
        <v/>
      </c>
      <c r="AI379" s="117" t="str">
        <f t="shared" ca="1" si="95"/>
        <v/>
      </c>
      <c r="AJ379" s="117" t="str">
        <f t="shared" si="96"/>
        <v/>
      </c>
      <c r="AK379" s="117" t="str">
        <f t="shared" si="97"/>
        <v/>
      </c>
      <c r="AL379" s="117" t="str">
        <f t="shared" si="98"/>
        <v/>
      </c>
      <c r="AM379" s="117" t="str">
        <f t="shared" si="99"/>
        <v/>
      </c>
      <c r="AN379" s="117" t="str">
        <f t="shared" si="100"/>
        <v/>
      </c>
      <c r="AO379" s="117" t="str">
        <f t="shared" si="101"/>
        <v/>
      </c>
      <c r="AP379" s="87"/>
    </row>
    <row r="380" spans="1:42" x14ac:dyDescent="0.2">
      <c r="A380" s="37"/>
      <c r="B380" s="37"/>
      <c r="C380" s="37"/>
      <c r="D380" s="64" t="str">
        <f>_xlfn.IFNA(VLOOKUP(A380,'Reference data SID'!$D$2:$Q$673,14,FALSE),"")</f>
        <v/>
      </c>
      <c r="E380" s="64" t="str">
        <f>_xlfn.IFNA(VLOOKUP(D380,'Reference data SID'!$C$3:$E$673,3,FALSE),"")</f>
        <v/>
      </c>
      <c r="F380" s="64" t="str">
        <f>_xlfn.IFNA(IF(E380=FALSE,D380,IF(ISBLANK(B380),VLOOKUP(C380,'Reference data SID'!$N:$P,3,FALSE),VLOOKUP(B380,'Reference data SID'!$M:$P,4,FALSE))),"")</f>
        <v/>
      </c>
      <c r="G380" s="64" t="str">
        <f t="shared" si="85"/>
        <v/>
      </c>
      <c r="H380" s="38" t="str">
        <f>_xlfn.IFNA(VLOOKUP(F380,'Reference data SID'!L:M,2,FALSE),"")</f>
        <v/>
      </c>
      <c r="I380" s="38" t="str">
        <f>_xlfn.IFNA(VLOOKUP(F380,'Reference data SID'!L:N,3,FALSE),"")</f>
        <v/>
      </c>
      <c r="J380" s="38" t="str">
        <f>_xlfn.IFNA(VLOOKUP(F380,'Reference data SID'!L:O,4,FALSE),"")</f>
        <v/>
      </c>
      <c r="K380" s="50"/>
      <c r="L380" s="50"/>
      <c r="M380" s="50"/>
      <c r="N380" s="50"/>
      <c r="O380" s="50"/>
      <c r="P380" s="50"/>
      <c r="Q380" s="50"/>
      <c r="R380" s="50"/>
      <c r="S380" s="50"/>
      <c r="T380" s="73" t="str">
        <f t="shared" ca="1" si="86"/>
        <v/>
      </c>
      <c r="U380" s="65" t="str">
        <f>IF(LEN(D380)=0,"",SUMIFS('1.(Optional) tonnage per use'!O$6:O$503,'1.(Optional) tonnage per use'!$G$6:$G$503,CONCATENATE(D380,F380),'1.(Optional) tonnage per use'!$N$6:$N$503,K380))</f>
        <v/>
      </c>
      <c r="V380" s="47" t="str">
        <f>IF(LEN(D380)=0,"",SUMIFS('1.(Optional) tonnage per use'!P$6:P$503,'1.(Optional) tonnage per use'!$G$6:$G$503,CONCATENATE(D380,F380),'1.(Optional) tonnage per use'!$N$6:$N$503,K380))</f>
        <v/>
      </c>
      <c r="W380" s="47" t="str">
        <f>IF(LEN(D380)=0,"",SUMIFS('1.(Optional) tonnage per use'!Q$6:Q$503,'1.(Optional) tonnage per use'!$G$6:$G$503,CONCATENATE(D380,F380),'1.(Optional) tonnage per use'!$N$6:$N$503,K380))</f>
        <v/>
      </c>
      <c r="X380" s="117" t="str">
        <f>_xlfn.IFNA(VLOOKUP(A380,'Reference data SID'!D:E,2,FALSE),"")</f>
        <v/>
      </c>
      <c r="Y380" s="117" t="str">
        <f t="shared" si="87"/>
        <v>not ok</v>
      </c>
      <c r="Z380" s="117" t="str">
        <f t="shared" si="88"/>
        <v>not ok</v>
      </c>
      <c r="AA380" s="117" t="str">
        <f t="shared" si="89"/>
        <v>ok</v>
      </c>
      <c r="AB380" s="117" t="str">
        <f t="shared" si="90"/>
        <v>not ok</v>
      </c>
      <c r="AC380" s="117" t="str">
        <f t="shared" si="91"/>
        <v>_EC</v>
      </c>
      <c r="AD380" s="117" t="str">
        <f t="shared" si="92"/>
        <v>_CAS</v>
      </c>
      <c r="AE380" s="117" t="str">
        <f t="shared" si="93"/>
        <v/>
      </c>
      <c r="AF380" s="117" t="str">
        <f>IF(LEN(A380)&gt;1,IF(COUNTIFS($AE$6:AE$503,LEFT(AE380,250))&gt;1,"Duplicate entry: you have two rows for the same substance and year",""),"")</f>
        <v/>
      </c>
      <c r="AG380" s="117" t="str">
        <f>IF(LEN(A380)&gt;0,IF(ISNUMBER(MATCH(A380,Annex_I_II_entries,0)),"","The Entry name is not within the dropdown list, make sure that you have not copied and pasted overwritting the cell format (with its correponding dropdown list) in column A"),"")</f>
        <v/>
      </c>
      <c r="AH380" s="117" t="str">
        <f t="shared" ca="1" si="94"/>
        <v/>
      </c>
      <c r="AI380" s="117" t="str">
        <f t="shared" ca="1" si="95"/>
        <v/>
      </c>
      <c r="AJ380" s="117" t="str">
        <f t="shared" si="96"/>
        <v/>
      </c>
      <c r="AK380" s="117" t="str">
        <f t="shared" si="97"/>
        <v/>
      </c>
      <c r="AL380" s="117" t="str">
        <f t="shared" si="98"/>
        <v/>
      </c>
      <c r="AM380" s="117" t="str">
        <f t="shared" si="99"/>
        <v/>
      </c>
      <c r="AN380" s="117" t="str">
        <f t="shared" si="100"/>
        <v/>
      </c>
      <c r="AO380" s="117" t="str">
        <f t="shared" si="101"/>
        <v/>
      </c>
      <c r="AP380" s="87"/>
    </row>
    <row r="381" spans="1:42" x14ac:dyDescent="0.2">
      <c r="A381" s="37"/>
      <c r="B381" s="37"/>
      <c r="C381" s="37"/>
      <c r="D381" s="64" t="str">
        <f>_xlfn.IFNA(VLOOKUP(A381,'Reference data SID'!$D$2:$Q$673,14,FALSE),"")</f>
        <v/>
      </c>
      <c r="E381" s="64" t="str">
        <f>_xlfn.IFNA(VLOOKUP(D381,'Reference data SID'!$C$3:$E$673,3,FALSE),"")</f>
        <v/>
      </c>
      <c r="F381" s="64" t="str">
        <f>_xlfn.IFNA(IF(E381=FALSE,D381,IF(ISBLANK(B381),VLOOKUP(C381,'Reference data SID'!$N:$P,3,FALSE),VLOOKUP(B381,'Reference data SID'!$M:$P,4,FALSE))),"")</f>
        <v/>
      </c>
      <c r="G381" s="64" t="str">
        <f t="shared" si="85"/>
        <v/>
      </c>
      <c r="H381" s="38" t="str">
        <f>_xlfn.IFNA(VLOOKUP(F381,'Reference data SID'!L:M,2,FALSE),"")</f>
        <v/>
      </c>
      <c r="I381" s="38" t="str">
        <f>_xlfn.IFNA(VLOOKUP(F381,'Reference data SID'!L:N,3,FALSE),"")</f>
        <v/>
      </c>
      <c r="J381" s="38" t="str">
        <f>_xlfn.IFNA(VLOOKUP(F381,'Reference data SID'!L:O,4,FALSE),"")</f>
        <v/>
      </c>
      <c r="K381" s="50"/>
      <c r="L381" s="50"/>
      <c r="M381" s="50"/>
      <c r="N381" s="50"/>
      <c r="O381" s="50"/>
      <c r="P381" s="50"/>
      <c r="Q381" s="50"/>
      <c r="R381" s="50"/>
      <c r="S381" s="50"/>
      <c r="T381" s="73" t="str">
        <f t="shared" ca="1" si="86"/>
        <v/>
      </c>
      <c r="U381" s="65" t="str">
        <f>IF(LEN(D381)=0,"",SUMIFS('1.(Optional) tonnage per use'!O$6:O$503,'1.(Optional) tonnage per use'!$G$6:$G$503,CONCATENATE(D381,F381),'1.(Optional) tonnage per use'!$N$6:$N$503,K381))</f>
        <v/>
      </c>
      <c r="V381" s="47" t="str">
        <f>IF(LEN(D381)=0,"",SUMIFS('1.(Optional) tonnage per use'!P$6:P$503,'1.(Optional) tonnage per use'!$G$6:$G$503,CONCATENATE(D381,F381),'1.(Optional) tonnage per use'!$N$6:$N$503,K381))</f>
        <v/>
      </c>
      <c r="W381" s="47" t="str">
        <f>IF(LEN(D381)=0,"",SUMIFS('1.(Optional) tonnage per use'!Q$6:Q$503,'1.(Optional) tonnage per use'!$G$6:$G$503,CONCATENATE(D381,F381),'1.(Optional) tonnage per use'!$N$6:$N$503,K381))</f>
        <v/>
      </c>
      <c r="X381" s="117" t="str">
        <f>_xlfn.IFNA(VLOOKUP(A381,'Reference data SID'!D:E,2,FALSE),"")</f>
        <v/>
      </c>
      <c r="Y381" s="117" t="str">
        <f t="shared" si="87"/>
        <v>not ok</v>
      </c>
      <c r="Z381" s="117" t="str">
        <f t="shared" si="88"/>
        <v>not ok</v>
      </c>
      <c r="AA381" s="117" t="str">
        <f t="shared" si="89"/>
        <v>ok</v>
      </c>
      <c r="AB381" s="117" t="str">
        <f t="shared" si="90"/>
        <v>not ok</v>
      </c>
      <c r="AC381" s="117" t="str">
        <f t="shared" si="91"/>
        <v>_EC</v>
      </c>
      <c r="AD381" s="117" t="str">
        <f t="shared" si="92"/>
        <v>_CAS</v>
      </c>
      <c r="AE381" s="117" t="str">
        <f t="shared" si="93"/>
        <v/>
      </c>
      <c r="AF381" s="117" t="str">
        <f>IF(LEN(A381)&gt;1,IF(COUNTIFS($AE$6:AE$503,LEFT(AE381,250))&gt;1,"Duplicate entry: you have two rows for the same substance and year",""),"")</f>
        <v/>
      </c>
      <c r="AG381" s="117" t="str">
        <f>IF(LEN(A381)&gt;0,IF(ISNUMBER(MATCH(A381,Annex_I_II_entries,0)),"","The Entry name is not within the dropdown list, make sure that you have not copied and pasted overwritting the cell format (with its correponding dropdown list) in column A"),"")</f>
        <v/>
      </c>
      <c r="AH381" s="117" t="str">
        <f t="shared" ca="1" si="94"/>
        <v/>
      </c>
      <c r="AI381" s="117" t="str">
        <f t="shared" ca="1" si="95"/>
        <v/>
      </c>
      <c r="AJ381" s="117" t="str">
        <f t="shared" si="96"/>
        <v/>
      </c>
      <c r="AK381" s="117" t="str">
        <f t="shared" si="97"/>
        <v/>
      </c>
      <c r="AL381" s="117" t="str">
        <f t="shared" si="98"/>
        <v/>
      </c>
      <c r="AM381" s="117" t="str">
        <f t="shared" si="99"/>
        <v/>
      </c>
      <c r="AN381" s="117" t="str">
        <f t="shared" si="100"/>
        <v/>
      </c>
      <c r="AO381" s="117" t="str">
        <f t="shared" si="101"/>
        <v/>
      </c>
      <c r="AP381" s="87"/>
    </row>
    <row r="382" spans="1:42" x14ac:dyDescent="0.2">
      <c r="A382" s="37"/>
      <c r="B382" s="37"/>
      <c r="C382" s="37"/>
      <c r="D382" s="64" t="str">
        <f>_xlfn.IFNA(VLOOKUP(A382,'Reference data SID'!$D$2:$Q$673,14,FALSE),"")</f>
        <v/>
      </c>
      <c r="E382" s="64" t="str">
        <f>_xlfn.IFNA(VLOOKUP(D382,'Reference data SID'!$C$3:$E$673,3,FALSE),"")</f>
        <v/>
      </c>
      <c r="F382" s="64" t="str">
        <f>_xlfn.IFNA(IF(E382=FALSE,D382,IF(ISBLANK(B382),VLOOKUP(C382,'Reference data SID'!$N:$P,3,FALSE),VLOOKUP(B382,'Reference data SID'!$M:$P,4,FALSE))),"")</f>
        <v/>
      </c>
      <c r="G382" s="64" t="str">
        <f t="shared" si="85"/>
        <v/>
      </c>
      <c r="H382" s="38" t="str">
        <f>_xlfn.IFNA(VLOOKUP(F382,'Reference data SID'!L:M,2,FALSE),"")</f>
        <v/>
      </c>
      <c r="I382" s="38" t="str">
        <f>_xlfn.IFNA(VLOOKUP(F382,'Reference data SID'!L:N,3,FALSE),"")</f>
        <v/>
      </c>
      <c r="J382" s="38" t="str">
        <f>_xlfn.IFNA(VLOOKUP(F382,'Reference data SID'!L:O,4,FALSE),"")</f>
        <v/>
      </c>
      <c r="K382" s="50"/>
      <c r="L382" s="50"/>
      <c r="M382" s="50"/>
      <c r="N382" s="50"/>
      <c r="O382" s="50"/>
      <c r="P382" s="50"/>
      <c r="Q382" s="50"/>
      <c r="R382" s="50"/>
      <c r="S382" s="50"/>
      <c r="T382" s="73" t="str">
        <f t="shared" ca="1" si="86"/>
        <v/>
      </c>
      <c r="U382" s="65" t="str">
        <f>IF(LEN(D382)=0,"",SUMIFS('1.(Optional) tonnage per use'!O$6:O$503,'1.(Optional) tonnage per use'!$G$6:$G$503,CONCATENATE(D382,F382),'1.(Optional) tonnage per use'!$N$6:$N$503,K382))</f>
        <v/>
      </c>
      <c r="V382" s="47" t="str">
        <f>IF(LEN(D382)=0,"",SUMIFS('1.(Optional) tonnage per use'!P$6:P$503,'1.(Optional) tonnage per use'!$G$6:$G$503,CONCATENATE(D382,F382),'1.(Optional) tonnage per use'!$N$6:$N$503,K382))</f>
        <v/>
      </c>
      <c r="W382" s="47" t="str">
        <f>IF(LEN(D382)=0,"",SUMIFS('1.(Optional) tonnage per use'!Q$6:Q$503,'1.(Optional) tonnage per use'!$G$6:$G$503,CONCATENATE(D382,F382),'1.(Optional) tonnage per use'!$N$6:$N$503,K382))</f>
        <v/>
      </c>
      <c r="X382" s="117" t="str">
        <f>_xlfn.IFNA(VLOOKUP(A382,'Reference data SID'!D:E,2,FALSE),"")</f>
        <v/>
      </c>
      <c r="Y382" s="117" t="str">
        <f t="shared" si="87"/>
        <v>not ok</v>
      </c>
      <c r="Z382" s="117" t="str">
        <f t="shared" si="88"/>
        <v>not ok</v>
      </c>
      <c r="AA382" s="117" t="str">
        <f t="shared" si="89"/>
        <v>ok</v>
      </c>
      <c r="AB382" s="117" t="str">
        <f t="shared" si="90"/>
        <v>not ok</v>
      </c>
      <c r="AC382" s="117" t="str">
        <f t="shared" si="91"/>
        <v>_EC</v>
      </c>
      <c r="AD382" s="117" t="str">
        <f t="shared" si="92"/>
        <v>_CAS</v>
      </c>
      <c r="AE382" s="117" t="str">
        <f t="shared" si="93"/>
        <v/>
      </c>
      <c r="AF382" s="117" t="str">
        <f>IF(LEN(A382)&gt;1,IF(COUNTIFS($AE$6:AE$503,LEFT(AE382,250))&gt;1,"Duplicate entry: you have two rows for the same substance and year",""),"")</f>
        <v/>
      </c>
      <c r="AG382" s="117" t="str">
        <f>IF(LEN(A382)&gt;0,IF(ISNUMBER(MATCH(A382,Annex_I_II_entries,0)),"","The Entry name is not within the dropdown list, make sure that you have not copied and pasted overwritting the cell format (with its correponding dropdown list) in column A"),"")</f>
        <v/>
      </c>
      <c r="AH382" s="117" t="str">
        <f t="shared" ca="1" si="94"/>
        <v/>
      </c>
      <c r="AI382" s="117" t="str">
        <f t="shared" ca="1" si="95"/>
        <v/>
      </c>
      <c r="AJ382" s="117" t="str">
        <f t="shared" si="96"/>
        <v/>
      </c>
      <c r="AK382" s="117" t="str">
        <f t="shared" si="97"/>
        <v/>
      </c>
      <c r="AL382" s="117" t="str">
        <f t="shared" si="98"/>
        <v/>
      </c>
      <c r="AM382" s="117" t="str">
        <f t="shared" si="99"/>
        <v/>
      </c>
      <c r="AN382" s="117" t="str">
        <f t="shared" si="100"/>
        <v/>
      </c>
      <c r="AO382" s="117" t="str">
        <f t="shared" si="101"/>
        <v/>
      </c>
      <c r="AP382" s="87"/>
    </row>
    <row r="383" spans="1:42" x14ac:dyDescent="0.2">
      <c r="A383" s="37"/>
      <c r="B383" s="37"/>
      <c r="C383" s="37"/>
      <c r="D383" s="64" t="str">
        <f>_xlfn.IFNA(VLOOKUP(A383,'Reference data SID'!$D$2:$Q$673,14,FALSE),"")</f>
        <v/>
      </c>
      <c r="E383" s="64" t="str">
        <f>_xlfn.IFNA(VLOOKUP(D383,'Reference data SID'!$C$3:$E$673,3,FALSE),"")</f>
        <v/>
      </c>
      <c r="F383" s="64" t="str">
        <f>_xlfn.IFNA(IF(E383=FALSE,D383,IF(ISBLANK(B383),VLOOKUP(C383,'Reference data SID'!$N:$P,3,FALSE),VLOOKUP(B383,'Reference data SID'!$M:$P,4,FALSE))),"")</f>
        <v/>
      </c>
      <c r="G383" s="64" t="str">
        <f t="shared" si="85"/>
        <v/>
      </c>
      <c r="H383" s="38" t="str">
        <f>_xlfn.IFNA(VLOOKUP(F383,'Reference data SID'!L:M,2,FALSE),"")</f>
        <v/>
      </c>
      <c r="I383" s="38" t="str">
        <f>_xlfn.IFNA(VLOOKUP(F383,'Reference data SID'!L:N,3,FALSE),"")</f>
        <v/>
      </c>
      <c r="J383" s="38" t="str">
        <f>_xlfn.IFNA(VLOOKUP(F383,'Reference data SID'!L:O,4,FALSE),"")</f>
        <v/>
      </c>
      <c r="K383" s="50"/>
      <c r="L383" s="50"/>
      <c r="M383" s="50"/>
      <c r="N383" s="50"/>
      <c r="O383" s="50"/>
      <c r="P383" s="50"/>
      <c r="Q383" s="50"/>
      <c r="R383" s="50"/>
      <c r="S383" s="50"/>
      <c r="T383" s="73" t="str">
        <f t="shared" ca="1" si="86"/>
        <v/>
      </c>
      <c r="U383" s="65" t="str">
        <f>IF(LEN(D383)=0,"",SUMIFS('1.(Optional) tonnage per use'!O$6:O$503,'1.(Optional) tonnage per use'!$G$6:$G$503,CONCATENATE(D383,F383),'1.(Optional) tonnage per use'!$N$6:$N$503,K383))</f>
        <v/>
      </c>
      <c r="V383" s="47" t="str">
        <f>IF(LEN(D383)=0,"",SUMIFS('1.(Optional) tonnage per use'!P$6:P$503,'1.(Optional) tonnage per use'!$G$6:$G$503,CONCATENATE(D383,F383),'1.(Optional) tonnage per use'!$N$6:$N$503,K383))</f>
        <v/>
      </c>
      <c r="W383" s="47" t="str">
        <f>IF(LEN(D383)=0,"",SUMIFS('1.(Optional) tonnage per use'!Q$6:Q$503,'1.(Optional) tonnage per use'!$G$6:$G$503,CONCATENATE(D383,F383),'1.(Optional) tonnage per use'!$N$6:$N$503,K383))</f>
        <v/>
      </c>
      <c r="X383" s="117" t="str">
        <f>_xlfn.IFNA(VLOOKUP(A383,'Reference data SID'!D:E,2,FALSE),"")</f>
        <v/>
      </c>
      <c r="Y383" s="117" t="str">
        <f t="shared" si="87"/>
        <v>not ok</v>
      </c>
      <c r="Z383" s="117" t="str">
        <f t="shared" si="88"/>
        <v>not ok</v>
      </c>
      <c r="AA383" s="117" t="str">
        <f t="shared" si="89"/>
        <v>ok</v>
      </c>
      <c r="AB383" s="117" t="str">
        <f t="shared" si="90"/>
        <v>not ok</v>
      </c>
      <c r="AC383" s="117" t="str">
        <f t="shared" si="91"/>
        <v>_EC</v>
      </c>
      <c r="AD383" s="117" t="str">
        <f t="shared" si="92"/>
        <v>_CAS</v>
      </c>
      <c r="AE383" s="117" t="str">
        <f t="shared" si="93"/>
        <v/>
      </c>
      <c r="AF383" s="117" t="str">
        <f>IF(LEN(A383)&gt;1,IF(COUNTIFS($AE$6:AE$503,LEFT(AE383,250))&gt;1,"Duplicate entry: you have two rows for the same substance and year",""),"")</f>
        <v/>
      </c>
      <c r="AG383" s="117" t="str">
        <f>IF(LEN(A383)&gt;0,IF(ISNUMBER(MATCH(A383,Annex_I_II_entries,0)),"","The Entry name is not within the dropdown list, make sure that you have not copied and pasted overwritting the cell format (with its correponding dropdown list) in column A"),"")</f>
        <v/>
      </c>
      <c r="AH383" s="117" t="str">
        <f t="shared" ca="1" si="94"/>
        <v/>
      </c>
      <c r="AI383" s="117" t="str">
        <f t="shared" ca="1" si="95"/>
        <v/>
      </c>
      <c r="AJ383" s="117" t="str">
        <f t="shared" si="96"/>
        <v/>
      </c>
      <c r="AK383" s="117" t="str">
        <f t="shared" si="97"/>
        <v/>
      </c>
      <c r="AL383" s="117" t="str">
        <f t="shared" si="98"/>
        <v/>
      </c>
      <c r="AM383" s="117" t="str">
        <f t="shared" si="99"/>
        <v/>
      </c>
      <c r="AN383" s="117" t="str">
        <f t="shared" si="100"/>
        <v/>
      </c>
      <c r="AO383" s="117" t="str">
        <f t="shared" si="101"/>
        <v/>
      </c>
      <c r="AP383" s="87"/>
    </row>
    <row r="384" spans="1:42" x14ac:dyDescent="0.2">
      <c r="A384" s="37"/>
      <c r="B384" s="37"/>
      <c r="C384" s="37"/>
      <c r="D384" s="64" t="str">
        <f>_xlfn.IFNA(VLOOKUP(A384,'Reference data SID'!$D$2:$Q$673,14,FALSE),"")</f>
        <v/>
      </c>
      <c r="E384" s="64" t="str">
        <f>_xlfn.IFNA(VLOOKUP(D384,'Reference data SID'!$C$3:$E$673,3,FALSE),"")</f>
        <v/>
      </c>
      <c r="F384" s="64" t="str">
        <f>_xlfn.IFNA(IF(E384=FALSE,D384,IF(ISBLANK(B384),VLOOKUP(C384,'Reference data SID'!$N:$P,3,FALSE),VLOOKUP(B384,'Reference data SID'!$M:$P,4,FALSE))),"")</f>
        <v/>
      </c>
      <c r="G384" s="64" t="str">
        <f t="shared" si="85"/>
        <v/>
      </c>
      <c r="H384" s="38" t="str">
        <f>_xlfn.IFNA(VLOOKUP(F384,'Reference data SID'!L:M,2,FALSE),"")</f>
        <v/>
      </c>
      <c r="I384" s="38" t="str">
        <f>_xlfn.IFNA(VLOOKUP(F384,'Reference data SID'!L:N,3,FALSE),"")</f>
        <v/>
      </c>
      <c r="J384" s="38" t="str">
        <f>_xlfn.IFNA(VLOOKUP(F384,'Reference data SID'!L:O,4,FALSE),"")</f>
        <v/>
      </c>
      <c r="K384" s="50"/>
      <c r="L384" s="50"/>
      <c r="M384" s="50"/>
      <c r="N384" s="50"/>
      <c r="O384" s="50"/>
      <c r="P384" s="50"/>
      <c r="Q384" s="50"/>
      <c r="R384" s="50"/>
      <c r="S384" s="50"/>
      <c r="T384" s="73" t="str">
        <f t="shared" ca="1" si="86"/>
        <v/>
      </c>
      <c r="U384" s="65" t="str">
        <f>IF(LEN(D384)=0,"",SUMIFS('1.(Optional) tonnage per use'!O$6:O$503,'1.(Optional) tonnage per use'!$G$6:$G$503,CONCATENATE(D384,F384),'1.(Optional) tonnage per use'!$N$6:$N$503,K384))</f>
        <v/>
      </c>
      <c r="V384" s="47" t="str">
        <f>IF(LEN(D384)=0,"",SUMIFS('1.(Optional) tonnage per use'!P$6:P$503,'1.(Optional) tonnage per use'!$G$6:$G$503,CONCATENATE(D384,F384),'1.(Optional) tonnage per use'!$N$6:$N$503,K384))</f>
        <v/>
      </c>
      <c r="W384" s="47" t="str">
        <f>IF(LEN(D384)=0,"",SUMIFS('1.(Optional) tonnage per use'!Q$6:Q$503,'1.(Optional) tonnage per use'!$G$6:$G$503,CONCATENATE(D384,F384),'1.(Optional) tonnage per use'!$N$6:$N$503,K384))</f>
        <v/>
      </c>
      <c r="X384" s="117" t="str">
        <f>_xlfn.IFNA(VLOOKUP(A384,'Reference data SID'!D:E,2,FALSE),"")</f>
        <v/>
      </c>
      <c r="Y384" s="117" t="str">
        <f t="shared" si="87"/>
        <v>not ok</v>
      </c>
      <c r="Z384" s="117" t="str">
        <f t="shared" si="88"/>
        <v>not ok</v>
      </c>
      <c r="AA384" s="117" t="str">
        <f t="shared" si="89"/>
        <v>ok</v>
      </c>
      <c r="AB384" s="117" t="str">
        <f t="shared" si="90"/>
        <v>not ok</v>
      </c>
      <c r="AC384" s="117" t="str">
        <f t="shared" si="91"/>
        <v>_EC</v>
      </c>
      <c r="AD384" s="117" t="str">
        <f t="shared" si="92"/>
        <v>_CAS</v>
      </c>
      <c r="AE384" s="117" t="str">
        <f t="shared" si="93"/>
        <v/>
      </c>
      <c r="AF384" s="117" t="str">
        <f>IF(LEN(A384)&gt;1,IF(COUNTIFS($AE$6:AE$503,LEFT(AE384,250))&gt;1,"Duplicate entry: you have two rows for the same substance and year",""),"")</f>
        <v/>
      </c>
      <c r="AG384" s="117" t="str">
        <f>IF(LEN(A384)&gt;0,IF(ISNUMBER(MATCH(A384,Annex_I_II_entries,0)),"","The Entry name is not within the dropdown list, make sure that you have not copied and pasted overwritting the cell format (with its correponding dropdown list) in column A"),"")</f>
        <v/>
      </c>
      <c r="AH384" s="117" t="str">
        <f t="shared" ca="1" si="94"/>
        <v/>
      </c>
      <c r="AI384" s="117" t="str">
        <f t="shared" ca="1" si="95"/>
        <v/>
      </c>
      <c r="AJ384" s="117" t="str">
        <f t="shared" si="96"/>
        <v/>
      </c>
      <c r="AK384" s="117" t="str">
        <f t="shared" si="97"/>
        <v/>
      </c>
      <c r="AL384" s="117" t="str">
        <f t="shared" si="98"/>
        <v/>
      </c>
      <c r="AM384" s="117" t="str">
        <f t="shared" si="99"/>
        <v/>
      </c>
      <c r="AN384" s="117" t="str">
        <f t="shared" si="100"/>
        <v/>
      </c>
      <c r="AO384" s="117" t="str">
        <f t="shared" si="101"/>
        <v/>
      </c>
      <c r="AP384" s="87"/>
    </row>
    <row r="385" spans="1:42" x14ac:dyDescent="0.2">
      <c r="A385" s="37"/>
      <c r="B385" s="37"/>
      <c r="C385" s="37"/>
      <c r="D385" s="64" t="str">
        <f>_xlfn.IFNA(VLOOKUP(A385,'Reference data SID'!$D$2:$Q$673,14,FALSE),"")</f>
        <v/>
      </c>
      <c r="E385" s="64" t="str">
        <f>_xlfn.IFNA(VLOOKUP(D385,'Reference data SID'!$C$3:$E$673,3,FALSE),"")</f>
        <v/>
      </c>
      <c r="F385" s="64" t="str">
        <f>_xlfn.IFNA(IF(E385=FALSE,D385,IF(ISBLANK(B385),VLOOKUP(C385,'Reference data SID'!$N:$P,3,FALSE),VLOOKUP(B385,'Reference data SID'!$M:$P,4,FALSE))),"")</f>
        <v/>
      </c>
      <c r="G385" s="64" t="str">
        <f t="shared" si="85"/>
        <v/>
      </c>
      <c r="H385" s="38" t="str">
        <f>_xlfn.IFNA(VLOOKUP(F385,'Reference data SID'!L:M,2,FALSE),"")</f>
        <v/>
      </c>
      <c r="I385" s="38" t="str">
        <f>_xlfn.IFNA(VLOOKUP(F385,'Reference data SID'!L:N,3,FALSE),"")</f>
        <v/>
      </c>
      <c r="J385" s="38" t="str">
        <f>_xlfn.IFNA(VLOOKUP(F385,'Reference data SID'!L:O,4,FALSE),"")</f>
        <v/>
      </c>
      <c r="K385" s="50"/>
      <c r="L385" s="50"/>
      <c r="M385" s="50"/>
      <c r="N385" s="50"/>
      <c r="O385" s="50"/>
      <c r="P385" s="50"/>
      <c r="Q385" s="50"/>
      <c r="R385" s="50"/>
      <c r="S385" s="50"/>
      <c r="T385" s="73" t="str">
        <f t="shared" ca="1" si="86"/>
        <v/>
      </c>
      <c r="U385" s="65" t="str">
        <f>IF(LEN(D385)=0,"",SUMIFS('1.(Optional) tonnage per use'!O$6:O$503,'1.(Optional) tonnage per use'!$G$6:$G$503,CONCATENATE(D385,F385),'1.(Optional) tonnage per use'!$N$6:$N$503,K385))</f>
        <v/>
      </c>
      <c r="V385" s="47" t="str">
        <f>IF(LEN(D385)=0,"",SUMIFS('1.(Optional) tonnage per use'!P$6:P$503,'1.(Optional) tonnage per use'!$G$6:$G$503,CONCATENATE(D385,F385),'1.(Optional) tonnage per use'!$N$6:$N$503,K385))</f>
        <v/>
      </c>
      <c r="W385" s="47" t="str">
        <f>IF(LEN(D385)=0,"",SUMIFS('1.(Optional) tonnage per use'!Q$6:Q$503,'1.(Optional) tonnage per use'!$G$6:$G$503,CONCATENATE(D385,F385),'1.(Optional) tonnage per use'!$N$6:$N$503,K385))</f>
        <v/>
      </c>
      <c r="X385" s="117" t="str">
        <f>_xlfn.IFNA(VLOOKUP(A385,'Reference data SID'!D:E,2,FALSE),"")</f>
        <v/>
      </c>
      <c r="Y385" s="117" t="str">
        <f t="shared" si="87"/>
        <v>not ok</v>
      </c>
      <c r="Z385" s="117" t="str">
        <f t="shared" si="88"/>
        <v>not ok</v>
      </c>
      <c r="AA385" s="117" t="str">
        <f t="shared" si="89"/>
        <v>ok</v>
      </c>
      <c r="AB385" s="117" t="str">
        <f t="shared" si="90"/>
        <v>not ok</v>
      </c>
      <c r="AC385" s="117" t="str">
        <f t="shared" si="91"/>
        <v>_EC</v>
      </c>
      <c r="AD385" s="117" t="str">
        <f t="shared" si="92"/>
        <v>_CAS</v>
      </c>
      <c r="AE385" s="117" t="str">
        <f t="shared" si="93"/>
        <v/>
      </c>
      <c r="AF385" s="117" t="str">
        <f>IF(LEN(A385)&gt;1,IF(COUNTIFS($AE$6:AE$503,LEFT(AE385,250))&gt;1,"Duplicate entry: you have two rows for the same substance and year",""),"")</f>
        <v/>
      </c>
      <c r="AG385" s="117" t="str">
        <f>IF(LEN(A385)&gt;0,IF(ISNUMBER(MATCH(A385,Annex_I_II_entries,0)),"","The Entry name is not within the dropdown list, make sure that you have not copied and pasted overwritting the cell format (with its correponding dropdown list) in column A"),"")</f>
        <v/>
      </c>
      <c r="AH385" s="117" t="str">
        <f t="shared" ca="1" si="94"/>
        <v/>
      </c>
      <c r="AI385" s="117" t="str">
        <f t="shared" ca="1" si="95"/>
        <v/>
      </c>
      <c r="AJ385" s="117" t="str">
        <f t="shared" si="96"/>
        <v/>
      </c>
      <c r="AK385" s="117" t="str">
        <f t="shared" si="97"/>
        <v/>
      </c>
      <c r="AL385" s="117" t="str">
        <f t="shared" si="98"/>
        <v/>
      </c>
      <c r="AM385" s="117" t="str">
        <f t="shared" si="99"/>
        <v/>
      </c>
      <c r="AN385" s="117" t="str">
        <f t="shared" si="100"/>
        <v/>
      </c>
      <c r="AO385" s="117" t="str">
        <f t="shared" si="101"/>
        <v/>
      </c>
      <c r="AP385" s="87"/>
    </row>
    <row r="386" spans="1:42" x14ac:dyDescent="0.2">
      <c r="A386" s="37"/>
      <c r="B386" s="37"/>
      <c r="C386" s="37"/>
      <c r="D386" s="64" t="str">
        <f>_xlfn.IFNA(VLOOKUP(A386,'Reference data SID'!$D$2:$Q$673,14,FALSE),"")</f>
        <v/>
      </c>
      <c r="E386" s="64" t="str">
        <f>_xlfn.IFNA(VLOOKUP(D386,'Reference data SID'!$C$3:$E$673,3,FALSE),"")</f>
        <v/>
      </c>
      <c r="F386" s="64" t="str">
        <f>_xlfn.IFNA(IF(E386=FALSE,D386,IF(ISBLANK(B386),VLOOKUP(C386,'Reference data SID'!$N:$P,3,FALSE),VLOOKUP(B386,'Reference data SID'!$M:$P,4,FALSE))),"")</f>
        <v/>
      </c>
      <c r="G386" s="64" t="str">
        <f t="shared" si="85"/>
        <v/>
      </c>
      <c r="H386" s="38" t="str">
        <f>_xlfn.IFNA(VLOOKUP(F386,'Reference data SID'!L:M,2,FALSE),"")</f>
        <v/>
      </c>
      <c r="I386" s="38" t="str">
        <f>_xlfn.IFNA(VLOOKUP(F386,'Reference data SID'!L:N,3,FALSE),"")</f>
        <v/>
      </c>
      <c r="J386" s="38" t="str">
        <f>_xlfn.IFNA(VLOOKUP(F386,'Reference data SID'!L:O,4,FALSE),"")</f>
        <v/>
      </c>
      <c r="K386" s="50"/>
      <c r="L386" s="50"/>
      <c r="M386" s="50"/>
      <c r="N386" s="50"/>
      <c r="O386" s="50"/>
      <c r="P386" s="50"/>
      <c r="Q386" s="50"/>
      <c r="R386" s="50"/>
      <c r="S386" s="50"/>
      <c r="T386" s="73" t="str">
        <f t="shared" ca="1" si="86"/>
        <v/>
      </c>
      <c r="U386" s="65" t="str">
        <f>IF(LEN(D386)=0,"",SUMIFS('1.(Optional) tonnage per use'!O$6:O$503,'1.(Optional) tonnage per use'!$G$6:$G$503,CONCATENATE(D386,F386),'1.(Optional) tonnage per use'!$N$6:$N$503,K386))</f>
        <v/>
      </c>
      <c r="V386" s="47" t="str">
        <f>IF(LEN(D386)=0,"",SUMIFS('1.(Optional) tonnage per use'!P$6:P$503,'1.(Optional) tonnage per use'!$G$6:$G$503,CONCATENATE(D386,F386),'1.(Optional) tonnage per use'!$N$6:$N$503,K386))</f>
        <v/>
      </c>
      <c r="W386" s="47" t="str">
        <f>IF(LEN(D386)=0,"",SUMIFS('1.(Optional) tonnage per use'!Q$6:Q$503,'1.(Optional) tonnage per use'!$G$6:$G$503,CONCATENATE(D386,F386),'1.(Optional) tonnage per use'!$N$6:$N$503,K386))</f>
        <v/>
      </c>
      <c r="X386" s="117" t="str">
        <f>_xlfn.IFNA(VLOOKUP(A386,'Reference data SID'!D:E,2,FALSE),"")</f>
        <v/>
      </c>
      <c r="Y386" s="117" t="str">
        <f t="shared" si="87"/>
        <v>not ok</v>
      </c>
      <c r="Z386" s="117" t="str">
        <f t="shared" si="88"/>
        <v>not ok</v>
      </c>
      <c r="AA386" s="117" t="str">
        <f t="shared" si="89"/>
        <v>ok</v>
      </c>
      <c r="AB386" s="117" t="str">
        <f t="shared" si="90"/>
        <v>not ok</v>
      </c>
      <c r="AC386" s="117" t="str">
        <f t="shared" si="91"/>
        <v>_EC</v>
      </c>
      <c r="AD386" s="117" t="str">
        <f t="shared" si="92"/>
        <v>_CAS</v>
      </c>
      <c r="AE386" s="117" t="str">
        <f t="shared" si="93"/>
        <v/>
      </c>
      <c r="AF386" s="117" t="str">
        <f>IF(LEN(A386)&gt;1,IF(COUNTIFS($AE$6:AE$503,LEFT(AE386,250))&gt;1,"Duplicate entry: you have two rows for the same substance and year",""),"")</f>
        <v/>
      </c>
      <c r="AG386" s="117" t="str">
        <f>IF(LEN(A386)&gt;0,IF(ISNUMBER(MATCH(A386,Annex_I_II_entries,0)),"","The Entry name is not within the dropdown list, make sure that you have not copied and pasted overwritting the cell format (with its correponding dropdown list) in column A"),"")</f>
        <v/>
      </c>
      <c r="AH386" s="117" t="str">
        <f t="shared" ca="1" si="94"/>
        <v/>
      </c>
      <c r="AI386" s="117" t="str">
        <f t="shared" ca="1" si="95"/>
        <v/>
      </c>
      <c r="AJ386" s="117" t="str">
        <f t="shared" si="96"/>
        <v/>
      </c>
      <c r="AK386" s="117" t="str">
        <f t="shared" si="97"/>
        <v/>
      </c>
      <c r="AL386" s="117" t="str">
        <f t="shared" si="98"/>
        <v/>
      </c>
      <c r="AM386" s="117" t="str">
        <f t="shared" si="99"/>
        <v/>
      </c>
      <c r="AN386" s="117" t="str">
        <f t="shared" si="100"/>
        <v/>
      </c>
      <c r="AO386" s="117" t="str">
        <f t="shared" si="101"/>
        <v/>
      </c>
      <c r="AP386" s="87"/>
    </row>
    <row r="387" spans="1:42" x14ac:dyDescent="0.2">
      <c r="A387" s="37"/>
      <c r="B387" s="37"/>
      <c r="C387" s="37"/>
      <c r="D387" s="64" t="str">
        <f>_xlfn.IFNA(VLOOKUP(A387,'Reference data SID'!$D$2:$Q$673,14,FALSE),"")</f>
        <v/>
      </c>
      <c r="E387" s="64" t="str">
        <f>_xlfn.IFNA(VLOOKUP(D387,'Reference data SID'!$C$3:$E$673,3,FALSE),"")</f>
        <v/>
      </c>
      <c r="F387" s="64" t="str">
        <f>_xlfn.IFNA(IF(E387=FALSE,D387,IF(ISBLANK(B387),VLOOKUP(C387,'Reference data SID'!$N:$P,3,FALSE),VLOOKUP(B387,'Reference data SID'!$M:$P,4,FALSE))),"")</f>
        <v/>
      </c>
      <c r="G387" s="64" t="str">
        <f t="shared" si="85"/>
        <v/>
      </c>
      <c r="H387" s="38" t="str">
        <f>_xlfn.IFNA(VLOOKUP(F387,'Reference data SID'!L:M,2,FALSE),"")</f>
        <v/>
      </c>
      <c r="I387" s="38" t="str">
        <f>_xlfn.IFNA(VLOOKUP(F387,'Reference data SID'!L:N,3,FALSE),"")</f>
        <v/>
      </c>
      <c r="J387" s="38" t="str">
        <f>_xlfn.IFNA(VLOOKUP(F387,'Reference data SID'!L:O,4,FALSE),"")</f>
        <v/>
      </c>
      <c r="K387" s="50"/>
      <c r="L387" s="50"/>
      <c r="M387" s="50"/>
      <c r="N387" s="50"/>
      <c r="O387" s="50"/>
      <c r="P387" s="50"/>
      <c r="Q387" s="50"/>
      <c r="R387" s="50"/>
      <c r="S387" s="50"/>
      <c r="T387" s="73" t="str">
        <f t="shared" ca="1" si="86"/>
        <v/>
      </c>
      <c r="U387" s="65" t="str">
        <f>IF(LEN(D387)=0,"",SUMIFS('1.(Optional) tonnage per use'!O$6:O$503,'1.(Optional) tonnage per use'!$G$6:$G$503,CONCATENATE(D387,F387),'1.(Optional) tonnage per use'!$N$6:$N$503,K387))</f>
        <v/>
      </c>
      <c r="V387" s="47" t="str">
        <f>IF(LEN(D387)=0,"",SUMIFS('1.(Optional) tonnage per use'!P$6:P$503,'1.(Optional) tonnage per use'!$G$6:$G$503,CONCATENATE(D387,F387),'1.(Optional) tonnage per use'!$N$6:$N$503,K387))</f>
        <v/>
      </c>
      <c r="W387" s="47" t="str">
        <f>IF(LEN(D387)=0,"",SUMIFS('1.(Optional) tonnage per use'!Q$6:Q$503,'1.(Optional) tonnage per use'!$G$6:$G$503,CONCATENATE(D387,F387),'1.(Optional) tonnage per use'!$N$6:$N$503,K387))</f>
        <v/>
      </c>
      <c r="X387" s="117" t="str">
        <f>_xlfn.IFNA(VLOOKUP(A387,'Reference data SID'!D:E,2,FALSE),"")</f>
        <v/>
      </c>
      <c r="Y387" s="117" t="str">
        <f t="shared" si="87"/>
        <v>not ok</v>
      </c>
      <c r="Z387" s="117" t="str">
        <f t="shared" si="88"/>
        <v>not ok</v>
      </c>
      <c r="AA387" s="117" t="str">
        <f t="shared" si="89"/>
        <v>ok</v>
      </c>
      <c r="AB387" s="117" t="str">
        <f t="shared" si="90"/>
        <v>not ok</v>
      </c>
      <c r="AC387" s="117" t="str">
        <f t="shared" si="91"/>
        <v>_EC</v>
      </c>
      <c r="AD387" s="117" t="str">
        <f t="shared" si="92"/>
        <v>_CAS</v>
      </c>
      <c r="AE387" s="117" t="str">
        <f t="shared" si="93"/>
        <v/>
      </c>
      <c r="AF387" s="117" t="str">
        <f>IF(LEN(A387)&gt;1,IF(COUNTIFS($AE$6:AE$503,LEFT(AE387,250))&gt;1,"Duplicate entry: you have two rows for the same substance and year",""),"")</f>
        <v/>
      </c>
      <c r="AG387" s="117" t="str">
        <f>IF(LEN(A387)&gt;0,IF(ISNUMBER(MATCH(A387,Annex_I_II_entries,0)),"","The Entry name is not within the dropdown list, make sure that you have not copied and pasted overwritting the cell format (with its correponding dropdown list) in column A"),"")</f>
        <v/>
      </c>
      <c r="AH387" s="117" t="str">
        <f t="shared" ca="1" si="94"/>
        <v/>
      </c>
      <c r="AI387" s="117" t="str">
        <f t="shared" ca="1" si="95"/>
        <v/>
      </c>
      <c r="AJ387" s="117" t="str">
        <f t="shared" si="96"/>
        <v/>
      </c>
      <c r="AK387" s="117" t="str">
        <f t="shared" si="97"/>
        <v/>
      </c>
      <c r="AL387" s="117" t="str">
        <f t="shared" si="98"/>
        <v/>
      </c>
      <c r="AM387" s="117" t="str">
        <f t="shared" si="99"/>
        <v/>
      </c>
      <c r="AN387" s="117" t="str">
        <f t="shared" si="100"/>
        <v/>
      </c>
      <c r="AO387" s="117" t="str">
        <f t="shared" si="101"/>
        <v/>
      </c>
      <c r="AP387" s="87"/>
    </row>
    <row r="388" spans="1:42" x14ac:dyDescent="0.2">
      <c r="A388" s="37"/>
      <c r="B388" s="37"/>
      <c r="C388" s="37"/>
      <c r="D388" s="64" t="str">
        <f>_xlfn.IFNA(VLOOKUP(A388,'Reference data SID'!$D$2:$Q$673,14,FALSE),"")</f>
        <v/>
      </c>
      <c r="E388" s="64" t="str">
        <f>_xlfn.IFNA(VLOOKUP(D388,'Reference data SID'!$C$3:$E$673,3,FALSE),"")</f>
        <v/>
      </c>
      <c r="F388" s="64" t="str">
        <f>_xlfn.IFNA(IF(E388=FALSE,D388,IF(ISBLANK(B388),VLOOKUP(C388,'Reference data SID'!$N:$P,3,FALSE),VLOOKUP(B388,'Reference data SID'!$M:$P,4,FALSE))),"")</f>
        <v/>
      </c>
      <c r="G388" s="64" t="str">
        <f t="shared" si="85"/>
        <v/>
      </c>
      <c r="H388" s="38" t="str">
        <f>_xlfn.IFNA(VLOOKUP(F388,'Reference data SID'!L:M,2,FALSE),"")</f>
        <v/>
      </c>
      <c r="I388" s="38" t="str">
        <f>_xlfn.IFNA(VLOOKUP(F388,'Reference data SID'!L:N,3,FALSE),"")</f>
        <v/>
      </c>
      <c r="J388" s="38" t="str">
        <f>_xlfn.IFNA(VLOOKUP(F388,'Reference data SID'!L:O,4,FALSE),"")</f>
        <v/>
      </c>
      <c r="K388" s="50"/>
      <c r="L388" s="50"/>
      <c r="M388" s="50"/>
      <c r="N388" s="50"/>
      <c r="O388" s="50"/>
      <c r="P388" s="50"/>
      <c r="Q388" s="50"/>
      <c r="R388" s="50"/>
      <c r="S388" s="50"/>
      <c r="T388" s="73" t="str">
        <f t="shared" ca="1" si="86"/>
        <v/>
      </c>
      <c r="U388" s="65" t="str">
        <f>IF(LEN(D388)=0,"",SUMIFS('1.(Optional) tonnage per use'!O$6:O$503,'1.(Optional) tonnage per use'!$G$6:$G$503,CONCATENATE(D388,F388),'1.(Optional) tonnage per use'!$N$6:$N$503,K388))</f>
        <v/>
      </c>
      <c r="V388" s="47" t="str">
        <f>IF(LEN(D388)=0,"",SUMIFS('1.(Optional) tonnage per use'!P$6:P$503,'1.(Optional) tonnage per use'!$G$6:$G$503,CONCATENATE(D388,F388),'1.(Optional) tonnage per use'!$N$6:$N$503,K388))</f>
        <v/>
      </c>
      <c r="W388" s="47" t="str">
        <f>IF(LEN(D388)=0,"",SUMIFS('1.(Optional) tonnage per use'!Q$6:Q$503,'1.(Optional) tonnage per use'!$G$6:$G$503,CONCATENATE(D388,F388),'1.(Optional) tonnage per use'!$N$6:$N$503,K388))</f>
        <v/>
      </c>
      <c r="X388" s="117" t="str">
        <f>_xlfn.IFNA(VLOOKUP(A388,'Reference data SID'!D:E,2,FALSE),"")</f>
        <v/>
      </c>
      <c r="Y388" s="117" t="str">
        <f t="shared" si="87"/>
        <v>not ok</v>
      </c>
      <c r="Z388" s="117" t="str">
        <f t="shared" si="88"/>
        <v>not ok</v>
      </c>
      <c r="AA388" s="117" t="str">
        <f t="shared" si="89"/>
        <v>ok</v>
      </c>
      <c r="AB388" s="117" t="str">
        <f t="shared" si="90"/>
        <v>not ok</v>
      </c>
      <c r="AC388" s="117" t="str">
        <f t="shared" si="91"/>
        <v>_EC</v>
      </c>
      <c r="AD388" s="117" t="str">
        <f t="shared" si="92"/>
        <v>_CAS</v>
      </c>
      <c r="AE388" s="117" t="str">
        <f t="shared" si="93"/>
        <v/>
      </c>
      <c r="AF388" s="117" t="str">
        <f>IF(LEN(A388)&gt;1,IF(COUNTIFS($AE$6:AE$503,LEFT(AE388,250))&gt;1,"Duplicate entry: you have two rows for the same substance and year",""),"")</f>
        <v/>
      </c>
      <c r="AG388" s="117" t="str">
        <f>IF(LEN(A388)&gt;0,IF(ISNUMBER(MATCH(A388,Annex_I_II_entries,0)),"","The Entry name is not within the dropdown list, make sure that you have not copied and pasted overwritting the cell format (with its correponding dropdown list) in column A"),"")</f>
        <v/>
      </c>
      <c r="AH388" s="117" t="str">
        <f t="shared" ca="1" si="94"/>
        <v/>
      </c>
      <c r="AI388" s="117" t="str">
        <f t="shared" ca="1" si="95"/>
        <v/>
      </c>
      <c r="AJ388" s="117" t="str">
        <f t="shared" si="96"/>
        <v/>
      </c>
      <c r="AK388" s="117" t="str">
        <f t="shared" si="97"/>
        <v/>
      </c>
      <c r="AL388" s="117" t="str">
        <f t="shared" si="98"/>
        <v/>
      </c>
      <c r="AM388" s="117" t="str">
        <f t="shared" si="99"/>
        <v/>
      </c>
      <c r="AN388" s="117" t="str">
        <f t="shared" si="100"/>
        <v/>
      </c>
      <c r="AO388" s="117" t="str">
        <f t="shared" si="101"/>
        <v/>
      </c>
      <c r="AP388" s="87"/>
    </row>
    <row r="389" spans="1:42" x14ac:dyDescent="0.2">
      <c r="A389" s="37"/>
      <c r="B389" s="37"/>
      <c r="C389" s="37"/>
      <c r="D389" s="64" t="str">
        <f>_xlfn.IFNA(VLOOKUP(A389,'Reference data SID'!$D$2:$Q$673,14,FALSE),"")</f>
        <v/>
      </c>
      <c r="E389" s="64" t="str">
        <f>_xlfn.IFNA(VLOOKUP(D389,'Reference data SID'!$C$3:$E$673,3,FALSE),"")</f>
        <v/>
      </c>
      <c r="F389" s="64" t="str">
        <f>_xlfn.IFNA(IF(E389=FALSE,D389,IF(ISBLANK(B389),VLOOKUP(C389,'Reference data SID'!$N:$P,3,FALSE),VLOOKUP(B389,'Reference data SID'!$M:$P,4,FALSE))),"")</f>
        <v/>
      </c>
      <c r="G389" s="64" t="str">
        <f t="shared" si="85"/>
        <v/>
      </c>
      <c r="H389" s="38" t="str">
        <f>_xlfn.IFNA(VLOOKUP(F389,'Reference data SID'!L:M,2,FALSE),"")</f>
        <v/>
      </c>
      <c r="I389" s="38" t="str">
        <f>_xlfn.IFNA(VLOOKUP(F389,'Reference data SID'!L:N,3,FALSE),"")</f>
        <v/>
      </c>
      <c r="J389" s="38" t="str">
        <f>_xlfn.IFNA(VLOOKUP(F389,'Reference data SID'!L:O,4,FALSE),"")</f>
        <v/>
      </c>
      <c r="K389" s="50"/>
      <c r="L389" s="50"/>
      <c r="M389" s="50"/>
      <c r="N389" s="50"/>
      <c r="O389" s="50"/>
      <c r="P389" s="50"/>
      <c r="Q389" s="50"/>
      <c r="R389" s="50"/>
      <c r="S389" s="50"/>
      <c r="T389" s="73" t="str">
        <f t="shared" ca="1" si="86"/>
        <v/>
      </c>
      <c r="U389" s="65" t="str">
        <f>IF(LEN(D389)=0,"",SUMIFS('1.(Optional) tonnage per use'!O$6:O$503,'1.(Optional) tonnage per use'!$G$6:$G$503,CONCATENATE(D389,F389),'1.(Optional) tonnage per use'!$N$6:$N$503,K389))</f>
        <v/>
      </c>
      <c r="V389" s="47" t="str">
        <f>IF(LEN(D389)=0,"",SUMIFS('1.(Optional) tonnage per use'!P$6:P$503,'1.(Optional) tonnage per use'!$G$6:$G$503,CONCATENATE(D389,F389),'1.(Optional) tonnage per use'!$N$6:$N$503,K389))</f>
        <v/>
      </c>
      <c r="W389" s="47" t="str">
        <f>IF(LEN(D389)=0,"",SUMIFS('1.(Optional) tonnage per use'!Q$6:Q$503,'1.(Optional) tonnage per use'!$G$6:$G$503,CONCATENATE(D389,F389),'1.(Optional) tonnage per use'!$N$6:$N$503,K389))</f>
        <v/>
      </c>
      <c r="X389" s="117" t="str">
        <f>_xlfn.IFNA(VLOOKUP(A389,'Reference data SID'!D:E,2,FALSE),"")</f>
        <v/>
      </c>
      <c r="Y389" s="117" t="str">
        <f t="shared" si="87"/>
        <v>not ok</v>
      </c>
      <c r="Z389" s="117" t="str">
        <f t="shared" si="88"/>
        <v>not ok</v>
      </c>
      <c r="AA389" s="117" t="str">
        <f t="shared" si="89"/>
        <v>ok</v>
      </c>
      <c r="AB389" s="117" t="str">
        <f t="shared" si="90"/>
        <v>not ok</v>
      </c>
      <c r="AC389" s="117" t="str">
        <f t="shared" si="91"/>
        <v>_EC</v>
      </c>
      <c r="AD389" s="117" t="str">
        <f t="shared" si="92"/>
        <v>_CAS</v>
      </c>
      <c r="AE389" s="117" t="str">
        <f t="shared" si="93"/>
        <v/>
      </c>
      <c r="AF389" s="117" t="str">
        <f>IF(LEN(A389)&gt;1,IF(COUNTIFS($AE$6:AE$503,LEFT(AE389,250))&gt;1,"Duplicate entry: you have two rows for the same substance and year",""),"")</f>
        <v/>
      </c>
      <c r="AG389" s="117" t="str">
        <f>IF(LEN(A389)&gt;0,IF(ISNUMBER(MATCH(A389,Annex_I_II_entries,0)),"","The Entry name is not within the dropdown list, make sure that you have not copied and pasted overwritting the cell format (with its correponding dropdown list) in column A"),"")</f>
        <v/>
      </c>
      <c r="AH389" s="117" t="str">
        <f t="shared" ca="1" si="94"/>
        <v/>
      </c>
      <c r="AI389" s="117" t="str">
        <f t="shared" ca="1" si="95"/>
        <v/>
      </c>
      <c r="AJ389" s="117" t="str">
        <f t="shared" si="96"/>
        <v/>
      </c>
      <c r="AK389" s="117" t="str">
        <f t="shared" si="97"/>
        <v/>
      </c>
      <c r="AL389" s="117" t="str">
        <f t="shared" si="98"/>
        <v/>
      </c>
      <c r="AM389" s="117" t="str">
        <f t="shared" si="99"/>
        <v/>
      </c>
      <c r="AN389" s="117" t="str">
        <f t="shared" si="100"/>
        <v/>
      </c>
      <c r="AO389" s="117" t="str">
        <f t="shared" si="101"/>
        <v/>
      </c>
      <c r="AP389" s="87"/>
    </row>
    <row r="390" spans="1:42" x14ac:dyDescent="0.2">
      <c r="A390" s="37"/>
      <c r="B390" s="37"/>
      <c r="C390" s="37"/>
      <c r="D390" s="64" t="str">
        <f>_xlfn.IFNA(VLOOKUP(A390,'Reference data SID'!$D$2:$Q$673,14,FALSE),"")</f>
        <v/>
      </c>
      <c r="E390" s="64" t="str">
        <f>_xlfn.IFNA(VLOOKUP(D390,'Reference data SID'!$C$3:$E$673,3,FALSE),"")</f>
        <v/>
      </c>
      <c r="F390" s="64" t="str">
        <f>_xlfn.IFNA(IF(E390=FALSE,D390,IF(ISBLANK(B390),VLOOKUP(C390,'Reference data SID'!$N:$P,3,FALSE),VLOOKUP(B390,'Reference data SID'!$M:$P,4,FALSE))),"")</f>
        <v/>
      </c>
      <c r="G390" s="64" t="str">
        <f t="shared" ref="G390:G453" si="102">CONCATENATE(D390,F390)</f>
        <v/>
      </c>
      <c r="H390" s="38" t="str">
        <f>_xlfn.IFNA(VLOOKUP(F390,'Reference data SID'!L:M,2,FALSE),"")</f>
        <v/>
      </c>
      <c r="I390" s="38" t="str">
        <f>_xlfn.IFNA(VLOOKUP(F390,'Reference data SID'!L:N,3,FALSE),"")</f>
        <v/>
      </c>
      <c r="J390" s="38" t="str">
        <f>_xlfn.IFNA(VLOOKUP(F390,'Reference data SID'!L:O,4,FALSE),"")</f>
        <v/>
      </c>
      <c r="K390" s="50"/>
      <c r="L390" s="50"/>
      <c r="M390" s="50"/>
      <c r="N390" s="50"/>
      <c r="O390" s="50"/>
      <c r="P390" s="50"/>
      <c r="Q390" s="50"/>
      <c r="R390" s="50"/>
      <c r="S390" s="50"/>
      <c r="T390" s="73" t="str">
        <f t="shared" ref="T390:T453" ca="1" si="103" xml:space="preserve">
CONCATENATE(AF390,
IF(AND(LEN(AF390)&gt;2,OR(LEN(AG390&gt;2),LEN(AH390&gt;2),LEN(AI390&gt;2),(AK390&gt;2),LEN(AM390&gt;2),LEN(AO390&gt;2))),CONCATENATE("; ",CHAR(10)),""),
AG390,
IF(AND(LEN(AG390)&gt;2,OR(LEN(AH390&gt;2),LEN(AI390&gt;2),(AK390&gt;2),LEN(AM390&gt;2),LEN(AO390&gt;1))),CONCATENATE("; ",CHAR(10)),""),
AH390,
IF(AND(LEN(AH390)&gt;2,OR(LEN(AI390&gt;2),(AK390&gt;2),LEN(AM390&gt;2),LEN(AO390&gt;2))),CONCATENATE("; ",CHAR(10)),""),
AI390,
IF(AND(LEN(AI390)&gt;2,OR((AK390&gt;2),LEN(AM390&gt;1),LEN(AO390&gt;2))),CONCATENATE("; ",CHAR(10)),""),
AK390,
IF(AND(LEN(AK390)&gt;2,OR((AM390&gt;2),LEN(AO390&gt;2))),CONCATENATE("; ",CHAR(10)),""),
AM390,
IF(AND(LEN(AM390)&gt;2,(LEN(AO390&gt;2))),CONCATENATE("; ",CHAR(10)),""),
AO390
)</f>
        <v/>
      </c>
      <c r="U390" s="65" t="str">
        <f>IF(LEN(D390)=0,"",SUMIFS('1.(Optional) tonnage per use'!O$6:O$503,'1.(Optional) tonnage per use'!$G$6:$G$503,CONCATENATE(D390,F390),'1.(Optional) tonnage per use'!$N$6:$N$503,K390))</f>
        <v/>
      </c>
      <c r="V390" s="47" t="str">
        <f>IF(LEN(D390)=0,"",SUMIFS('1.(Optional) tonnage per use'!P$6:P$503,'1.(Optional) tonnage per use'!$G$6:$G$503,CONCATENATE(D390,F390),'1.(Optional) tonnage per use'!$N$6:$N$503,K390))</f>
        <v/>
      </c>
      <c r="W390" s="47" t="str">
        <f>IF(LEN(D390)=0,"",SUMIFS('1.(Optional) tonnage per use'!Q$6:Q$503,'1.(Optional) tonnage per use'!$G$6:$G$503,CONCATENATE(D390,F390),'1.(Optional) tonnage per use'!$N$6:$N$503,K390))</f>
        <v/>
      </c>
      <c r="X390" s="117" t="str">
        <f>_xlfn.IFNA(VLOOKUP(A390,'Reference data SID'!D:E,2,FALSE),"")</f>
        <v/>
      </c>
      <c r="Y390" s="117" t="str">
        <f t="shared" ref="Y390:Y453" si="104">IF(AND(X390=TRUE,LEN(C390)&lt;1),"ok","not ok")</f>
        <v>not ok</v>
      </c>
      <c r="Z390" s="117" t="str">
        <f t="shared" ref="Z390:Z453" si="105">IF(AND(X390=TRUE,LEN(B390)&lt;1),"ok", "not ok")</f>
        <v>not ok</v>
      </c>
      <c r="AA390" s="117" t="str">
        <f t="shared" ref="AA390:AA453" si="106">IF(LEN(CONCATENATE(B390,C390))&gt;0,"not ok","ok")</f>
        <v>ok</v>
      </c>
      <c r="AB390" s="117" t="str">
        <f t="shared" ref="AB390:AB453" si="107">IF(OR(B390="other",C390="other"),"ok","not ok")</f>
        <v>not ok</v>
      </c>
      <c r="AC390" s="117" t="str">
        <f t="shared" ref="AC390:AC453" si="108">CONCATENATE(SUBSTITUTE(SUBSTITUTE(SUBSTITUTE(SUBSTITUTE(SUBSTITUTE(SUBSTITUTE(A390," ","_"),"(","_"),")","_"),"-","_"),";","_"),",","_"),"_EC")</f>
        <v>_EC</v>
      </c>
      <c r="AD390" s="117" t="str">
        <f t="shared" ref="AD390:AD453" si="109">CONCATENATE(SUBSTITUTE(SUBSTITUTE(SUBSTITUTE(SUBSTITUTE(SUBSTITUTE(SUBSTITUTE(A390," ","_"),"(","_"),")","_"),"-","_"),";","_"),",","_"),"_CAS")</f>
        <v>_CAS</v>
      </c>
      <c r="AE390" s="117" t="str">
        <f t="shared" ref="AE390:AE453" si="110">IF(LEN(A390)&gt;1,CONCATENATE(A390,I390,H390,F390,K390),"")</f>
        <v/>
      </c>
      <c r="AF390" s="117" t="str">
        <f>IF(LEN(A390)&gt;1,IF(COUNTIFS($AE$6:AE$503,LEFT(AE390,250))&gt;1,"Duplicate entry: you have two rows for the same substance and year",""),"")</f>
        <v/>
      </c>
      <c r="AG390" s="117" t="str">
        <f>IF(LEN(A390)&gt;0,IF(ISNUMBER(MATCH(A390,Annex_I_II_entries,0)),"","The Entry name is not within the dropdown list, make sure that you have not copied and pasted overwritting the cell format (with its correponding dropdown list) in column A"),"")</f>
        <v/>
      </c>
      <c r="AH390" s="117" t="str">
        <f t="shared" ref="AH390:AH453" ca="1" si="111">IF(LEN(B390)&gt;0,IF(ISNUMBER(MATCH(B390,INDIRECT(AC390),0)),"","The EC number is not within the dropdown list, make sure that you have not copied and pasted overwritting the cell format (with its correponding dropdown list) in column B, or that you have not deleted, modified the entry in column A"),"")</f>
        <v/>
      </c>
      <c r="AI390" s="117" t="str">
        <f t="shared" ref="AI390:AI453" ca="1" si="112">IF(LEN(C390)&gt;0,IF(ISNUMBER(MATCH(C390,INDIRECT(AD390),0)),"","The CAS number is not within the dropdown list, make sure that you have not copied and pasted overwritting the cell format (with its correponding dropdown list) in column C, or that you have not deleted, modified the entry in column A"),"")</f>
        <v/>
      </c>
      <c r="AJ390" s="117" t="str">
        <f t="shared" ref="AJ390:AJ453" si="113">IF(M390="0 tonnes",0,IF(M390="&lt;1 tonne",1,IF(M390="1-10 tonnes",10,IF(M390="10-100 tonnes",100,IF(M390="100-1000 tonnes",1000,IF(M390="&gt;1000 tonnes",1000000,""))))))</f>
        <v/>
      </c>
      <c r="AK390" s="117" t="str">
        <f t="shared" ref="AK390:AK453" si="114">IF(OR(AND(U390&gt;AJ390,AJ390&gt;0),AND(U390&gt;L390,L390&lt;&gt;"")),"The sum of tonnage manufactured per use reported is higher than the total tonnage manufactured","")</f>
        <v/>
      </c>
      <c r="AL390" s="117" t="str">
        <f t="shared" ref="AL390:AL453" si="115">IF(O390="0 tonnes",0,IF(O390="&lt;1 tonne",1,IF(O390="1-10 tonnes",10,IF(O390="10-100 tonnes",100,IF(O390="100-1000 tonnes",1000,IF(O390="&gt;1000 tonnes",1000000,""))))))</f>
        <v/>
      </c>
      <c r="AM390" s="117" t="str">
        <f t="shared" ref="AM390:AM453" si="116">IF(OR(AND(V390&gt;AL390,AL390&gt;0),AND(V390&gt;N390,N390&lt;&gt;"")),"The sum of tonnage imported per use reported is higher than the total tonnage manufactured","")</f>
        <v/>
      </c>
      <c r="AN390" s="117" t="str">
        <f t="shared" ref="AN390:AN453" si="117">IF(Q390="0 tonnes",0,IF(Q390="&lt;1 tonne",1,IF(Q390="1-10 tonnes",10,IF(Q390="10-100 tonnes",100,IF(Q390="100-1000 tonnes",1000,IF(Q390="&gt;1000 tonnes",1000000,""))))))</f>
        <v/>
      </c>
      <c r="AO390" s="117" t="str">
        <f t="shared" ref="AO390:AO453" si="118">IF(OR(AND(W390&gt;AN390,AN390&gt;0),AND(W390&gt;P390,P390&lt;&gt;"")),"The sum of tonnage placed on the market per use reported is higher than the total tonnage manufactured","")</f>
        <v/>
      </c>
      <c r="AP390" s="87"/>
    </row>
    <row r="391" spans="1:42" x14ac:dyDescent="0.2">
      <c r="A391" s="37"/>
      <c r="B391" s="37"/>
      <c r="C391" s="37"/>
      <c r="D391" s="64" t="str">
        <f>_xlfn.IFNA(VLOOKUP(A391,'Reference data SID'!$D$2:$Q$673,14,FALSE),"")</f>
        <v/>
      </c>
      <c r="E391" s="64" t="str">
        <f>_xlfn.IFNA(VLOOKUP(D391,'Reference data SID'!$C$3:$E$673,3,FALSE),"")</f>
        <v/>
      </c>
      <c r="F391" s="64" t="str">
        <f>_xlfn.IFNA(IF(E391=FALSE,D391,IF(ISBLANK(B391),VLOOKUP(C391,'Reference data SID'!$N:$P,3,FALSE),VLOOKUP(B391,'Reference data SID'!$M:$P,4,FALSE))),"")</f>
        <v/>
      </c>
      <c r="G391" s="64" t="str">
        <f t="shared" si="102"/>
        <v/>
      </c>
      <c r="H391" s="38" t="str">
        <f>_xlfn.IFNA(VLOOKUP(F391,'Reference data SID'!L:M,2,FALSE),"")</f>
        <v/>
      </c>
      <c r="I391" s="38" t="str">
        <f>_xlfn.IFNA(VLOOKUP(F391,'Reference data SID'!L:N,3,FALSE),"")</f>
        <v/>
      </c>
      <c r="J391" s="38" t="str">
        <f>_xlfn.IFNA(VLOOKUP(F391,'Reference data SID'!L:O,4,FALSE),"")</f>
        <v/>
      </c>
      <c r="K391" s="50"/>
      <c r="L391" s="50"/>
      <c r="M391" s="50"/>
      <c r="N391" s="50"/>
      <c r="O391" s="50"/>
      <c r="P391" s="50"/>
      <c r="Q391" s="50"/>
      <c r="R391" s="50"/>
      <c r="S391" s="50"/>
      <c r="T391" s="73" t="str">
        <f t="shared" ca="1" si="103"/>
        <v/>
      </c>
      <c r="U391" s="65" t="str">
        <f>IF(LEN(D391)=0,"",SUMIFS('1.(Optional) tonnage per use'!O$6:O$503,'1.(Optional) tonnage per use'!$G$6:$G$503,CONCATENATE(D391,F391),'1.(Optional) tonnage per use'!$N$6:$N$503,K391))</f>
        <v/>
      </c>
      <c r="V391" s="47" t="str">
        <f>IF(LEN(D391)=0,"",SUMIFS('1.(Optional) tonnage per use'!P$6:P$503,'1.(Optional) tonnage per use'!$G$6:$G$503,CONCATENATE(D391,F391),'1.(Optional) tonnage per use'!$N$6:$N$503,K391))</f>
        <v/>
      </c>
      <c r="W391" s="47" t="str">
        <f>IF(LEN(D391)=0,"",SUMIFS('1.(Optional) tonnage per use'!Q$6:Q$503,'1.(Optional) tonnage per use'!$G$6:$G$503,CONCATENATE(D391,F391),'1.(Optional) tonnage per use'!$N$6:$N$503,K391))</f>
        <v/>
      </c>
      <c r="X391" s="117" t="str">
        <f>_xlfn.IFNA(VLOOKUP(A391,'Reference data SID'!D:E,2,FALSE),"")</f>
        <v/>
      </c>
      <c r="Y391" s="117" t="str">
        <f t="shared" si="104"/>
        <v>not ok</v>
      </c>
      <c r="Z391" s="117" t="str">
        <f t="shared" si="105"/>
        <v>not ok</v>
      </c>
      <c r="AA391" s="117" t="str">
        <f t="shared" si="106"/>
        <v>ok</v>
      </c>
      <c r="AB391" s="117" t="str">
        <f t="shared" si="107"/>
        <v>not ok</v>
      </c>
      <c r="AC391" s="117" t="str">
        <f t="shared" si="108"/>
        <v>_EC</v>
      </c>
      <c r="AD391" s="117" t="str">
        <f t="shared" si="109"/>
        <v>_CAS</v>
      </c>
      <c r="AE391" s="117" t="str">
        <f t="shared" si="110"/>
        <v/>
      </c>
      <c r="AF391" s="117" t="str">
        <f>IF(LEN(A391)&gt;1,IF(COUNTIFS($AE$6:AE$503,LEFT(AE391,250))&gt;1,"Duplicate entry: you have two rows for the same substance and year",""),"")</f>
        <v/>
      </c>
      <c r="AG391" s="117" t="str">
        <f>IF(LEN(A391)&gt;0,IF(ISNUMBER(MATCH(A391,Annex_I_II_entries,0)),"","The Entry name is not within the dropdown list, make sure that you have not copied and pasted overwritting the cell format (with its correponding dropdown list) in column A"),"")</f>
        <v/>
      </c>
      <c r="AH391" s="117" t="str">
        <f t="shared" ca="1" si="111"/>
        <v/>
      </c>
      <c r="AI391" s="117" t="str">
        <f t="shared" ca="1" si="112"/>
        <v/>
      </c>
      <c r="AJ391" s="117" t="str">
        <f t="shared" si="113"/>
        <v/>
      </c>
      <c r="AK391" s="117" t="str">
        <f t="shared" si="114"/>
        <v/>
      </c>
      <c r="AL391" s="117" t="str">
        <f t="shared" si="115"/>
        <v/>
      </c>
      <c r="AM391" s="117" t="str">
        <f t="shared" si="116"/>
        <v/>
      </c>
      <c r="AN391" s="117" t="str">
        <f t="shared" si="117"/>
        <v/>
      </c>
      <c r="AO391" s="117" t="str">
        <f t="shared" si="118"/>
        <v/>
      </c>
      <c r="AP391" s="87"/>
    </row>
    <row r="392" spans="1:42" x14ac:dyDescent="0.2">
      <c r="A392" s="37"/>
      <c r="B392" s="37"/>
      <c r="C392" s="37"/>
      <c r="D392" s="64" t="str">
        <f>_xlfn.IFNA(VLOOKUP(A392,'Reference data SID'!$D$2:$Q$673,14,FALSE),"")</f>
        <v/>
      </c>
      <c r="E392" s="64" t="str">
        <f>_xlfn.IFNA(VLOOKUP(D392,'Reference data SID'!$C$3:$E$673,3,FALSE),"")</f>
        <v/>
      </c>
      <c r="F392" s="64" t="str">
        <f>_xlfn.IFNA(IF(E392=FALSE,D392,IF(ISBLANK(B392),VLOOKUP(C392,'Reference data SID'!$N:$P,3,FALSE),VLOOKUP(B392,'Reference data SID'!$M:$P,4,FALSE))),"")</f>
        <v/>
      </c>
      <c r="G392" s="64" t="str">
        <f t="shared" si="102"/>
        <v/>
      </c>
      <c r="H392" s="38" t="str">
        <f>_xlfn.IFNA(VLOOKUP(F392,'Reference data SID'!L:M,2,FALSE),"")</f>
        <v/>
      </c>
      <c r="I392" s="38" t="str">
        <f>_xlfn.IFNA(VLOOKUP(F392,'Reference data SID'!L:N,3,FALSE),"")</f>
        <v/>
      </c>
      <c r="J392" s="38" t="str">
        <f>_xlfn.IFNA(VLOOKUP(F392,'Reference data SID'!L:O,4,FALSE),"")</f>
        <v/>
      </c>
      <c r="K392" s="50"/>
      <c r="L392" s="50"/>
      <c r="M392" s="50"/>
      <c r="N392" s="50"/>
      <c r="O392" s="50"/>
      <c r="P392" s="50"/>
      <c r="Q392" s="50"/>
      <c r="R392" s="50"/>
      <c r="S392" s="50"/>
      <c r="T392" s="73" t="str">
        <f t="shared" ca="1" si="103"/>
        <v/>
      </c>
      <c r="U392" s="65" t="str">
        <f>IF(LEN(D392)=0,"",SUMIFS('1.(Optional) tonnage per use'!O$6:O$503,'1.(Optional) tonnage per use'!$G$6:$G$503,CONCATENATE(D392,F392),'1.(Optional) tonnage per use'!$N$6:$N$503,K392))</f>
        <v/>
      </c>
      <c r="V392" s="47" t="str">
        <f>IF(LEN(D392)=0,"",SUMIFS('1.(Optional) tonnage per use'!P$6:P$503,'1.(Optional) tonnage per use'!$G$6:$G$503,CONCATENATE(D392,F392),'1.(Optional) tonnage per use'!$N$6:$N$503,K392))</f>
        <v/>
      </c>
      <c r="W392" s="47" t="str">
        <f>IF(LEN(D392)=0,"",SUMIFS('1.(Optional) tonnage per use'!Q$6:Q$503,'1.(Optional) tonnage per use'!$G$6:$G$503,CONCATENATE(D392,F392),'1.(Optional) tonnage per use'!$N$6:$N$503,K392))</f>
        <v/>
      </c>
      <c r="X392" s="117" t="str">
        <f>_xlfn.IFNA(VLOOKUP(A392,'Reference data SID'!D:E,2,FALSE),"")</f>
        <v/>
      </c>
      <c r="Y392" s="117" t="str">
        <f t="shared" si="104"/>
        <v>not ok</v>
      </c>
      <c r="Z392" s="117" t="str">
        <f t="shared" si="105"/>
        <v>not ok</v>
      </c>
      <c r="AA392" s="117" t="str">
        <f t="shared" si="106"/>
        <v>ok</v>
      </c>
      <c r="AB392" s="117" t="str">
        <f t="shared" si="107"/>
        <v>not ok</v>
      </c>
      <c r="AC392" s="117" t="str">
        <f t="shared" si="108"/>
        <v>_EC</v>
      </c>
      <c r="AD392" s="117" t="str">
        <f t="shared" si="109"/>
        <v>_CAS</v>
      </c>
      <c r="AE392" s="117" t="str">
        <f t="shared" si="110"/>
        <v/>
      </c>
      <c r="AF392" s="117" t="str">
        <f>IF(LEN(A392)&gt;1,IF(COUNTIFS($AE$6:AE$503,LEFT(AE392,250))&gt;1,"Duplicate entry: you have two rows for the same substance and year",""),"")</f>
        <v/>
      </c>
      <c r="AG392" s="117" t="str">
        <f>IF(LEN(A392)&gt;0,IF(ISNUMBER(MATCH(A392,Annex_I_II_entries,0)),"","The Entry name is not within the dropdown list, make sure that you have not copied and pasted overwritting the cell format (with its correponding dropdown list) in column A"),"")</f>
        <v/>
      </c>
      <c r="AH392" s="117" t="str">
        <f t="shared" ca="1" si="111"/>
        <v/>
      </c>
      <c r="AI392" s="117" t="str">
        <f t="shared" ca="1" si="112"/>
        <v/>
      </c>
      <c r="AJ392" s="117" t="str">
        <f t="shared" si="113"/>
        <v/>
      </c>
      <c r="AK392" s="117" t="str">
        <f t="shared" si="114"/>
        <v/>
      </c>
      <c r="AL392" s="117" t="str">
        <f t="shared" si="115"/>
        <v/>
      </c>
      <c r="AM392" s="117" t="str">
        <f t="shared" si="116"/>
        <v/>
      </c>
      <c r="AN392" s="117" t="str">
        <f t="shared" si="117"/>
        <v/>
      </c>
      <c r="AO392" s="117" t="str">
        <f t="shared" si="118"/>
        <v/>
      </c>
      <c r="AP392" s="87"/>
    </row>
    <row r="393" spans="1:42" x14ac:dyDescent="0.2">
      <c r="A393" s="37"/>
      <c r="B393" s="37"/>
      <c r="C393" s="37"/>
      <c r="D393" s="64" t="str">
        <f>_xlfn.IFNA(VLOOKUP(A393,'Reference data SID'!$D$2:$Q$673,14,FALSE),"")</f>
        <v/>
      </c>
      <c r="E393" s="64" t="str">
        <f>_xlfn.IFNA(VLOOKUP(D393,'Reference data SID'!$C$3:$E$673,3,FALSE),"")</f>
        <v/>
      </c>
      <c r="F393" s="64" t="str">
        <f>_xlfn.IFNA(IF(E393=FALSE,D393,IF(ISBLANK(B393),VLOOKUP(C393,'Reference data SID'!$N:$P,3,FALSE),VLOOKUP(B393,'Reference data SID'!$M:$P,4,FALSE))),"")</f>
        <v/>
      </c>
      <c r="G393" s="64" t="str">
        <f t="shared" si="102"/>
        <v/>
      </c>
      <c r="H393" s="38" t="str">
        <f>_xlfn.IFNA(VLOOKUP(F393,'Reference data SID'!L:M,2,FALSE),"")</f>
        <v/>
      </c>
      <c r="I393" s="38" t="str">
        <f>_xlfn.IFNA(VLOOKUP(F393,'Reference data SID'!L:N,3,FALSE),"")</f>
        <v/>
      </c>
      <c r="J393" s="38" t="str">
        <f>_xlfn.IFNA(VLOOKUP(F393,'Reference data SID'!L:O,4,FALSE),"")</f>
        <v/>
      </c>
      <c r="K393" s="50"/>
      <c r="L393" s="50"/>
      <c r="M393" s="50"/>
      <c r="N393" s="50"/>
      <c r="O393" s="50"/>
      <c r="P393" s="50"/>
      <c r="Q393" s="50"/>
      <c r="R393" s="50"/>
      <c r="S393" s="50"/>
      <c r="T393" s="73" t="str">
        <f t="shared" ca="1" si="103"/>
        <v/>
      </c>
      <c r="U393" s="65" t="str">
        <f>IF(LEN(D393)=0,"",SUMIFS('1.(Optional) tonnage per use'!O$6:O$503,'1.(Optional) tonnage per use'!$G$6:$G$503,CONCATENATE(D393,F393),'1.(Optional) tonnage per use'!$N$6:$N$503,K393))</f>
        <v/>
      </c>
      <c r="V393" s="47" t="str">
        <f>IF(LEN(D393)=0,"",SUMIFS('1.(Optional) tonnage per use'!P$6:P$503,'1.(Optional) tonnage per use'!$G$6:$G$503,CONCATENATE(D393,F393),'1.(Optional) tonnage per use'!$N$6:$N$503,K393))</f>
        <v/>
      </c>
      <c r="W393" s="47" t="str">
        <f>IF(LEN(D393)=0,"",SUMIFS('1.(Optional) tonnage per use'!Q$6:Q$503,'1.(Optional) tonnage per use'!$G$6:$G$503,CONCATENATE(D393,F393),'1.(Optional) tonnage per use'!$N$6:$N$503,K393))</f>
        <v/>
      </c>
      <c r="X393" s="117" t="str">
        <f>_xlfn.IFNA(VLOOKUP(A393,'Reference data SID'!D:E,2,FALSE),"")</f>
        <v/>
      </c>
      <c r="Y393" s="117" t="str">
        <f t="shared" si="104"/>
        <v>not ok</v>
      </c>
      <c r="Z393" s="117" t="str">
        <f t="shared" si="105"/>
        <v>not ok</v>
      </c>
      <c r="AA393" s="117" t="str">
        <f t="shared" si="106"/>
        <v>ok</v>
      </c>
      <c r="AB393" s="117" t="str">
        <f t="shared" si="107"/>
        <v>not ok</v>
      </c>
      <c r="AC393" s="117" t="str">
        <f t="shared" si="108"/>
        <v>_EC</v>
      </c>
      <c r="AD393" s="117" t="str">
        <f t="shared" si="109"/>
        <v>_CAS</v>
      </c>
      <c r="AE393" s="117" t="str">
        <f t="shared" si="110"/>
        <v/>
      </c>
      <c r="AF393" s="117" t="str">
        <f>IF(LEN(A393)&gt;1,IF(COUNTIFS($AE$6:AE$503,LEFT(AE393,250))&gt;1,"Duplicate entry: you have two rows for the same substance and year",""),"")</f>
        <v/>
      </c>
      <c r="AG393" s="117" t="str">
        <f>IF(LEN(A393)&gt;0,IF(ISNUMBER(MATCH(A393,Annex_I_II_entries,0)),"","The Entry name is not within the dropdown list, make sure that you have not copied and pasted overwritting the cell format (with its correponding dropdown list) in column A"),"")</f>
        <v/>
      </c>
      <c r="AH393" s="117" t="str">
        <f t="shared" ca="1" si="111"/>
        <v/>
      </c>
      <c r="AI393" s="117" t="str">
        <f t="shared" ca="1" si="112"/>
        <v/>
      </c>
      <c r="AJ393" s="117" t="str">
        <f t="shared" si="113"/>
        <v/>
      </c>
      <c r="AK393" s="117" t="str">
        <f t="shared" si="114"/>
        <v/>
      </c>
      <c r="AL393" s="117" t="str">
        <f t="shared" si="115"/>
        <v/>
      </c>
      <c r="AM393" s="117" t="str">
        <f t="shared" si="116"/>
        <v/>
      </c>
      <c r="AN393" s="117" t="str">
        <f t="shared" si="117"/>
        <v/>
      </c>
      <c r="AO393" s="117" t="str">
        <f t="shared" si="118"/>
        <v/>
      </c>
      <c r="AP393" s="87"/>
    </row>
    <row r="394" spans="1:42" x14ac:dyDescent="0.2">
      <c r="A394" s="37"/>
      <c r="B394" s="37"/>
      <c r="C394" s="37"/>
      <c r="D394" s="64" t="str">
        <f>_xlfn.IFNA(VLOOKUP(A394,'Reference data SID'!$D$2:$Q$673,14,FALSE),"")</f>
        <v/>
      </c>
      <c r="E394" s="64" t="str">
        <f>_xlfn.IFNA(VLOOKUP(D394,'Reference data SID'!$C$3:$E$673,3,FALSE),"")</f>
        <v/>
      </c>
      <c r="F394" s="64" t="str">
        <f>_xlfn.IFNA(IF(E394=FALSE,D394,IF(ISBLANK(B394),VLOOKUP(C394,'Reference data SID'!$N:$P,3,FALSE),VLOOKUP(B394,'Reference data SID'!$M:$P,4,FALSE))),"")</f>
        <v/>
      </c>
      <c r="G394" s="64" t="str">
        <f t="shared" si="102"/>
        <v/>
      </c>
      <c r="H394" s="38" t="str">
        <f>_xlfn.IFNA(VLOOKUP(F394,'Reference data SID'!L:M,2,FALSE),"")</f>
        <v/>
      </c>
      <c r="I394" s="38" t="str">
        <f>_xlfn.IFNA(VLOOKUP(F394,'Reference data SID'!L:N,3,FALSE),"")</f>
        <v/>
      </c>
      <c r="J394" s="38" t="str">
        <f>_xlfn.IFNA(VLOOKUP(F394,'Reference data SID'!L:O,4,FALSE),"")</f>
        <v/>
      </c>
      <c r="K394" s="50"/>
      <c r="L394" s="50"/>
      <c r="M394" s="50"/>
      <c r="N394" s="50"/>
      <c r="O394" s="50"/>
      <c r="P394" s="50"/>
      <c r="Q394" s="50"/>
      <c r="R394" s="50"/>
      <c r="S394" s="50"/>
      <c r="T394" s="73" t="str">
        <f t="shared" ca="1" si="103"/>
        <v/>
      </c>
      <c r="U394" s="65" t="str">
        <f>IF(LEN(D394)=0,"",SUMIFS('1.(Optional) tonnage per use'!O$6:O$503,'1.(Optional) tonnage per use'!$G$6:$G$503,CONCATENATE(D394,F394),'1.(Optional) tonnage per use'!$N$6:$N$503,K394))</f>
        <v/>
      </c>
      <c r="V394" s="47" t="str">
        <f>IF(LEN(D394)=0,"",SUMIFS('1.(Optional) tonnage per use'!P$6:P$503,'1.(Optional) tonnage per use'!$G$6:$G$503,CONCATENATE(D394,F394),'1.(Optional) tonnage per use'!$N$6:$N$503,K394))</f>
        <v/>
      </c>
      <c r="W394" s="47" t="str">
        <f>IF(LEN(D394)=0,"",SUMIFS('1.(Optional) tonnage per use'!Q$6:Q$503,'1.(Optional) tonnage per use'!$G$6:$G$503,CONCATENATE(D394,F394),'1.(Optional) tonnage per use'!$N$6:$N$503,K394))</f>
        <v/>
      </c>
      <c r="X394" s="117" t="str">
        <f>_xlfn.IFNA(VLOOKUP(A394,'Reference data SID'!D:E,2,FALSE),"")</f>
        <v/>
      </c>
      <c r="Y394" s="117" t="str">
        <f t="shared" si="104"/>
        <v>not ok</v>
      </c>
      <c r="Z394" s="117" t="str">
        <f t="shared" si="105"/>
        <v>not ok</v>
      </c>
      <c r="AA394" s="117" t="str">
        <f t="shared" si="106"/>
        <v>ok</v>
      </c>
      <c r="AB394" s="117" t="str">
        <f t="shared" si="107"/>
        <v>not ok</v>
      </c>
      <c r="AC394" s="117" t="str">
        <f t="shared" si="108"/>
        <v>_EC</v>
      </c>
      <c r="AD394" s="117" t="str">
        <f t="shared" si="109"/>
        <v>_CAS</v>
      </c>
      <c r="AE394" s="117" t="str">
        <f t="shared" si="110"/>
        <v/>
      </c>
      <c r="AF394" s="117" t="str">
        <f>IF(LEN(A394)&gt;1,IF(COUNTIFS($AE$6:AE$503,LEFT(AE394,250))&gt;1,"Duplicate entry: you have two rows for the same substance and year",""),"")</f>
        <v/>
      </c>
      <c r="AG394" s="117" t="str">
        <f>IF(LEN(A394)&gt;0,IF(ISNUMBER(MATCH(A394,Annex_I_II_entries,0)),"","The Entry name is not within the dropdown list, make sure that you have not copied and pasted overwritting the cell format (with its correponding dropdown list) in column A"),"")</f>
        <v/>
      </c>
      <c r="AH394" s="117" t="str">
        <f t="shared" ca="1" si="111"/>
        <v/>
      </c>
      <c r="AI394" s="117" t="str">
        <f t="shared" ca="1" si="112"/>
        <v/>
      </c>
      <c r="AJ394" s="117" t="str">
        <f t="shared" si="113"/>
        <v/>
      </c>
      <c r="AK394" s="117" t="str">
        <f t="shared" si="114"/>
        <v/>
      </c>
      <c r="AL394" s="117" t="str">
        <f t="shared" si="115"/>
        <v/>
      </c>
      <c r="AM394" s="117" t="str">
        <f t="shared" si="116"/>
        <v/>
      </c>
      <c r="AN394" s="117" t="str">
        <f t="shared" si="117"/>
        <v/>
      </c>
      <c r="AO394" s="117" t="str">
        <f t="shared" si="118"/>
        <v/>
      </c>
      <c r="AP394" s="87"/>
    </row>
    <row r="395" spans="1:42" x14ac:dyDescent="0.2">
      <c r="A395" s="37"/>
      <c r="B395" s="37"/>
      <c r="C395" s="37"/>
      <c r="D395" s="64" t="str">
        <f>_xlfn.IFNA(VLOOKUP(A395,'Reference data SID'!$D$2:$Q$673,14,FALSE),"")</f>
        <v/>
      </c>
      <c r="E395" s="64" t="str">
        <f>_xlfn.IFNA(VLOOKUP(D395,'Reference data SID'!$C$3:$E$673,3,FALSE),"")</f>
        <v/>
      </c>
      <c r="F395" s="64" t="str">
        <f>_xlfn.IFNA(IF(E395=FALSE,D395,IF(ISBLANK(B395),VLOOKUP(C395,'Reference data SID'!$N:$P,3,FALSE),VLOOKUP(B395,'Reference data SID'!$M:$P,4,FALSE))),"")</f>
        <v/>
      </c>
      <c r="G395" s="64" t="str">
        <f t="shared" si="102"/>
        <v/>
      </c>
      <c r="H395" s="38" t="str">
        <f>_xlfn.IFNA(VLOOKUP(F395,'Reference data SID'!L:M,2,FALSE),"")</f>
        <v/>
      </c>
      <c r="I395" s="38" t="str">
        <f>_xlfn.IFNA(VLOOKUP(F395,'Reference data SID'!L:N,3,FALSE),"")</f>
        <v/>
      </c>
      <c r="J395" s="38" t="str">
        <f>_xlfn.IFNA(VLOOKUP(F395,'Reference data SID'!L:O,4,FALSE),"")</f>
        <v/>
      </c>
      <c r="K395" s="50"/>
      <c r="L395" s="50"/>
      <c r="M395" s="50"/>
      <c r="N395" s="50"/>
      <c r="O395" s="50"/>
      <c r="P395" s="50"/>
      <c r="Q395" s="50"/>
      <c r="R395" s="50"/>
      <c r="S395" s="50"/>
      <c r="T395" s="73" t="str">
        <f t="shared" ca="1" si="103"/>
        <v/>
      </c>
      <c r="U395" s="65" t="str">
        <f>IF(LEN(D395)=0,"",SUMIFS('1.(Optional) tonnage per use'!O$6:O$503,'1.(Optional) tonnage per use'!$G$6:$G$503,CONCATENATE(D395,F395),'1.(Optional) tonnage per use'!$N$6:$N$503,K395))</f>
        <v/>
      </c>
      <c r="V395" s="47" t="str">
        <f>IF(LEN(D395)=0,"",SUMIFS('1.(Optional) tonnage per use'!P$6:P$503,'1.(Optional) tonnage per use'!$G$6:$G$503,CONCATENATE(D395,F395),'1.(Optional) tonnage per use'!$N$6:$N$503,K395))</f>
        <v/>
      </c>
      <c r="W395" s="47" t="str">
        <f>IF(LEN(D395)=0,"",SUMIFS('1.(Optional) tonnage per use'!Q$6:Q$503,'1.(Optional) tonnage per use'!$G$6:$G$503,CONCATENATE(D395,F395),'1.(Optional) tonnage per use'!$N$6:$N$503,K395))</f>
        <v/>
      </c>
      <c r="X395" s="117" t="str">
        <f>_xlfn.IFNA(VLOOKUP(A395,'Reference data SID'!D:E,2,FALSE),"")</f>
        <v/>
      </c>
      <c r="Y395" s="117" t="str">
        <f t="shared" si="104"/>
        <v>not ok</v>
      </c>
      <c r="Z395" s="117" t="str">
        <f t="shared" si="105"/>
        <v>not ok</v>
      </c>
      <c r="AA395" s="117" t="str">
        <f t="shared" si="106"/>
        <v>ok</v>
      </c>
      <c r="AB395" s="117" t="str">
        <f t="shared" si="107"/>
        <v>not ok</v>
      </c>
      <c r="AC395" s="117" t="str">
        <f t="shared" si="108"/>
        <v>_EC</v>
      </c>
      <c r="AD395" s="117" t="str">
        <f t="shared" si="109"/>
        <v>_CAS</v>
      </c>
      <c r="AE395" s="117" t="str">
        <f t="shared" si="110"/>
        <v/>
      </c>
      <c r="AF395" s="117" t="str">
        <f>IF(LEN(A395)&gt;1,IF(COUNTIFS($AE$6:AE$503,LEFT(AE395,250))&gt;1,"Duplicate entry: you have two rows for the same substance and year",""),"")</f>
        <v/>
      </c>
      <c r="AG395" s="117" t="str">
        <f>IF(LEN(A395)&gt;0,IF(ISNUMBER(MATCH(A395,Annex_I_II_entries,0)),"","The Entry name is not within the dropdown list, make sure that you have not copied and pasted overwritting the cell format (with its correponding dropdown list) in column A"),"")</f>
        <v/>
      </c>
      <c r="AH395" s="117" t="str">
        <f t="shared" ca="1" si="111"/>
        <v/>
      </c>
      <c r="AI395" s="117" t="str">
        <f t="shared" ca="1" si="112"/>
        <v/>
      </c>
      <c r="AJ395" s="117" t="str">
        <f t="shared" si="113"/>
        <v/>
      </c>
      <c r="AK395" s="117" t="str">
        <f t="shared" si="114"/>
        <v/>
      </c>
      <c r="AL395" s="117" t="str">
        <f t="shared" si="115"/>
        <v/>
      </c>
      <c r="AM395" s="117" t="str">
        <f t="shared" si="116"/>
        <v/>
      </c>
      <c r="AN395" s="117" t="str">
        <f t="shared" si="117"/>
        <v/>
      </c>
      <c r="AO395" s="117" t="str">
        <f t="shared" si="118"/>
        <v/>
      </c>
      <c r="AP395" s="87"/>
    </row>
    <row r="396" spans="1:42" x14ac:dyDescent="0.2">
      <c r="A396" s="37"/>
      <c r="B396" s="37"/>
      <c r="C396" s="37"/>
      <c r="D396" s="64" t="str">
        <f>_xlfn.IFNA(VLOOKUP(A396,'Reference data SID'!$D$2:$Q$673,14,FALSE),"")</f>
        <v/>
      </c>
      <c r="E396" s="64" t="str">
        <f>_xlfn.IFNA(VLOOKUP(D396,'Reference data SID'!$C$3:$E$673,3,FALSE),"")</f>
        <v/>
      </c>
      <c r="F396" s="64" t="str">
        <f>_xlfn.IFNA(IF(E396=FALSE,D396,IF(ISBLANK(B396),VLOOKUP(C396,'Reference data SID'!$N:$P,3,FALSE),VLOOKUP(B396,'Reference data SID'!$M:$P,4,FALSE))),"")</f>
        <v/>
      </c>
      <c r="G396" s="64" t="str">
        <f t="shared" si="102"/>
        <v/>
      </c>
      <c r="H396" s="38" t="str">
        <f>_xlfn.IFNA(VLOOKUP(F396,'Reference data SID'!L:M,2,FALSE),"")</f>
        <v/>
      </c>
      <c r="I396" s="38" t="str">
        <f>_xlfn.IFNA(VLOOKUP(F396,'Reference data SID'!L:N,3,FALSE),"")</f>
        <v/>
      </c>
      <c r="J396" s="38" t="str">
        <f>_xlfn.IFNA(VLOOKUP(F396,'Reference data SID'!L:O,4,FALSE),"")</f>
        <v/>
      </c>
      <c r="K396" s="50"/>
      <c r="L396" s="50"/>
      <c r="M396" s="50"/>
      <c r="N396" s="50"/>
      <c r="O396" s="50"/>
      <c r="P396" s="50"/>
      <c r="Q396" s="50"/>
      <c r="R396" s="50"/>
      <c r="S396" s="50"/>
      <c r="T396" s="73" t="str">
        <f t="shared" ca="1" si="103"/>
        <v/>
      </c>
      <c r="U396" s="65" t="str">
        <f>IF(LEN(D396)=0,"",SUMIFS('1.(Optional) tonnage per use'!O$6:O$503,'1.(Optional) tonnage per use'!$G$6:$G$503,CONCATENATE(D396,F396),'1.(Optional) tonnage per use'!$N$6:$N$503,K396))</f>
        <v/>
      </c>
      <c r="V396" s="47" t="str">
        <f>IF(LEN(D396)=0,"",SUMIFS('1.(Optional) tonnage per use'!P$6:P$503,'1.(Optional) tonnage per use'!$G$6:$G$503,CONCATENATE(D396,F396),'1.(Optional) tonnage per use'!$N$6:$N$503,K396))</f>
        <v/>
      </c>
      <c r="W396" s="47" t="str">
        <f>IF(LEN(D396)=0,"",SUMIFS('1.(Optional) tonnage per use'!Q$6:Q$503,'1.(Optional) tonnage per use'!$G$6:$G$503,CONCATENATE(D396,F396),'1.(Optional) tonnage per use'!$N$6:$N$503,K396))</f>
        <v/>
      </c>
      <c r="X396" s="117" t="str">
        <f>_xlfn.IFNA(VLOOKUP(A396,'Reference data SID'!D:E,2,FALSE),"")</f>
        <v/>
      </c>
      <c r="Y396" s="117" t="str">
        <f t="shared" si="104"/>
        <v>not ok</v>
      </c>
      <c r="Z396" s="117" t="str">
        <f t="shared" si="105"/>
        <v>not ok</v>
      </c>
      <c r="AA396" s="117" t="str">
        <f t="shared" si="106"/>
        <v>ok</v>
      </c>
      <c r="AB396" s="117" t="str">
        <f t="shared" si="107"/>
        <v>not ok</v>
      </c>
      <c r="AC396" s="117" t="str">
        <f t="shared" si="108"/>
        <v>_EC</v>
      </c>
      <c r="AD396" s="117" t="str">
        <f t="shared" si="109"/>
        <v>_CAS</v>
      </c>
      <c r="AE396" s="117" t="str">
        <f t="shared" si="110"/>
        <v/>
      </c>
      <c r="AF396" s="117" t="str">
        <f>IF(LEN(A396)&gt;1,IF(COUNTIFS($AE$6:AE$503,LEFT(AE396,250))&gt;1,"Duplicate entry: you have two rows for the same substance and year",""),"")</f>
        <v/>
      </c>
      <c r="AG396" s="117" t="str">
        <f>IF(LEN(A396)&gt;0,IF(ISNUMBER(MATCH(A396,Annex_I_II_entries,0)),"","The Entry name is not within the dropdown list, make sure that you have not copied and pasted overwritting the cell format (with its correponding dropdown list) in column A"),"")</f>
        <v/>
      </c>
      <c r="AH396" s="117" t="str">
        <f t="shared" ca="1" si="111"/>
        <v/>
      </c>
      <c r="AI396" s="117" t="str">
        <f t="shared" ca="1" si="112"/>
        <v/>
      </c>
      <c r="AJ396" s="117" t="str">
        <f t="shared" si="113"/>
        <v/>
      </c>
      <c r="AK396" s="117" t="str">
        <f t="shared" si="114"/>
        <v/>
      </c>
      <c r="AL396" s="117" t="str">
        <f t="shared" si="115"/>
        <v/>
      </c>
      <c r="AM396" s="117" t="str">
        <f t="shared" si="116"/>
        <v/>
      </c>
      <c r="AN396" s="117" t="str">
        <f t="shared" si="117"/>
        <v/>
      </c>
      <c r="AO396" s="117" t="str">
        <f t="shared" si="118"/>
        <v/>
      </c>
      <c r="AP396" s="87"/>
    </row>
    <row r="397" spans="1:42" x14ac:dyDescent="0.2">
      <c r="A397" s="37"/>
      <c r="B397" s="37"/>
      <c r="C397" s="37"/>
      <c r="D397" s="64" t="str">
        <f>_xlfn.IFNA(VLOOKUP(A397,'Reference data SID'!$D$2:$Q$673,14,FALSE),"")</f>
        <v/>
      </c>
      <c r="E397" s="64" t="str">
        <f>_xlfn.IFNA(VLOOKUP(D397,'Reference data SID'!$C$3:$E$673,3,FALSE),"")</f>
        <v/>
      </c>
      <c r="F397" s="64" t="str">
        <f>_xlfn.IFNA(IF(E397=FALSE,D397,IF(ISBLANK(B397),VLOOKUP(C397,'Reference data SID'!$N:$P,3,FALSE),VLOOKUP(B397,'Reference data SID'!$M:$P,4,FALSE))),"")</f>
        <v/>
      </c>
      <c r="G397" s="64" t="str">
        <f t="shared" si="102"/>
        <v/>
      </c>
      <c r="H397" s="38" t="str">
        <f>_xlfn.IFNA(VLOOKUP(F397,'Reference data SID'!L:M,2,FALSE),"")</f>
        <v/>
      </c>
      <c r="I397" s="38" t="str">
        <f>_xlfn.IFNA(VLOOKUP(F397,'Reference data SID'!L:N,3,FALSE),"")</f>
        <v/>
      </c>
      <c r="J397" s="38" t="str">
        <f>_xlfn.IFNA(VLOOKUP(F397,'Reference data SID'!L:O,4,FALSE),"")</f>
        <v/>
      </c>
      <c r="K397" s="50"/>
      <c r="L397" s="50"/>
      <c r="M397" s="50"/>
      <c r="N397" s="50"/>
      <c r="O397" s="50"/>
      <c r="P397" s="50"/>
      <c r="Q397" s="50"/>
      <c r="R397" s="50"/>
      <c r="S397" s="50"/>
      <c r="T397" s="73" t="str">
        <f t="shared" ca="1" si="103"/>
        <v/>
      </c>
      <c r="U397" s="65" t="str">
        <f>IF(LEN(D397)=0,"",SUMIFS('1.(Optional) tonnage per use'!O$6:O$503,'1.(Optional) tonnage per use'!$G$6:$G$503,CONCATENATE(D397,F397),'1.(Optional) tonnage per use'!$N$6:$N$503,K397))</f>
        <v/>
      </c>
      <c r="V397" s="47" t="str">
        <f>IF(LEN(D397)=0,"",SUMIFS('1.(Optional) tonnage per use'!P$6:P$503,'1.(Optional) tonnage per use'!$G$6:$G$503,CONCATENATE(D397,F397),'1.(Optional) tonnage per use'!$N$6:$N$503,K397))</f>
        <v/>
      </c>
      <c r="W397" s="47" t="str">
        <f>IF(LEN(D397)=0,"",SUMIFS('1.(Optional) tonnage per use'!Q$6:Q$503,'1.(Optional) tonnage per use'!$G$6:$G$503,CONCATENATE(D397,F397),'1.(Optional) tonnage per use'!$N$6:$N$503,K397))</f>
        <v/>
      </c>
      <c r="X397" s="117" t="str">
        <f>_xlfn.IFNA(VLOOKUP(A397,'Reference data SID'!D:E,2,FALSE),"")</f>
        <v/>
      </c>
      <c r="Y397" s="117" t="str">
        <f t="shared" si="104"/>
        <v>not ok</v>
      </c>
      <c r="Z397" s="117" t="str">
        <f t="shared" si="105"/>
        <v>not ok</v>
      </c>
      <c r="AA397" s="117" t="str">
        <f t="shared" si="106"/>
        <v>ok</v>
      </c>
      <c r="AB397" s="117" t="str">
        <f t="shared" si="107"/>
        <v>not ok</v>
      </c>
      <c r="AC397" s="117" t="str">
        <f t="shared" si="108"/>
        <v>_EC</v>
      </c>
      <c r="AD397" s="117" t="str">
        <f t="shared" si="109"/>
        <v>_CAS</v>
      </c>
      <c r="AE397" s="117" t="str">
        <f t="shared" si="110"/>
        <v/>
      </c>
      <c r="AF397" s="117" t="str">
        <f>IF(LEN(A397)&gt;1,IF(COUNTIFS($AE$6:AE$503,LEFT(AE397,250))&gt;1,"Duplicate entry: you have two rows for the same substance and year",""),"")</f>
        <v/>
      </c>
      <c r="AG397" s="117" t="str">
        <f>IF(LEN(A397)&gt;0,IF(ISNUMBER(MATCH(A397,Annex_I_II_entries,0)),"","The Entry name is not within the dropdown list, make sure that you have not copied and pasted overwritting the cell format (with its correponding dropdown list) in column A"),"")</f>
        <v/>
      </c>
      <c r="AH397" s="117" t="str">
        <f t="shared" ca="1" si="111"/>
        <v/>
      </c>
      <c r="AI397" s="117" t="str">
        <f t="shared" ca="1" si="112"/>
        <v/>
      </c>
      <c r="AJ397" s="117" t="str">
        <f t="shared" si="113"/>
        <v/>
      </c>
      <c r="AK397" s="117" t="str">
        <f t="shared" si="114"/>
        <v/>
      </c>
      <c r="AL397" s="117" t="str">
        <f t="shared" si="115"/>
        <v/>
      </c>
      <c r="AM397" s="117" t="str">
        <f t="shared" si="116"/>
        <v/>
      </c>
      <c r="AN397" s="117" t="str">
        <f t="shared" si="117"/>
        <v/>
      </c>
      <c r="AO397" s="117" t="str">
        <f t="shared" si="118"/>
        <v/>
      </c>
      <c r="AP397" s="87"/>
    </row>
    <row r="398" spans="1:42" x14ac:dyDescent="0.2">
      <c r="A398" s="37"/>
      <c r="B398" s="37"/>
      <c r="C398" s="37"/>
      <c r="D398" s="64" t="str">
        <f>_xlfn.IFNA(VLOOKUP(A398,'Reference data SID'!$D$2:$Q$673,14,FALSE),"")</f>
        <v/>
      </c>
      <c r="E398" s="64" t="str">
        <f>_xlfn.IFNA(VLOOKUP(D398,'Reference data SID'!$C$3:$E$673,3,FALSE),"")</f>
        <v/>
      </c>
      <c r="F398" s="64" t="str">
        <f>_xlfn.IFNA(IF(E398=FALSE,D398,IF(ISBLANK(B398),VLOOKUP(C398,'Reference data SID'!$N:$P,3,FALSE),VLOOKUP(B398,'Reference data SID'!$M:$P,4,FALSE))),"")</f>
        <v/>
      </c>
      <c r="G398" s="64" t="str">
        <f t="shared" si="102"/>
        <v/>
      </c>
      <c r="H398" s="38" t="str">
        <f>_xlfn.IFNA(VLOOKUP(F398,'Reference data SID'!L:M,2,FALSE),"")</f>
        <v/>
      </c>
      <c r="I398" s="38" t="str">
        <f>_xlfn.IFNA(VLOOKUP(F398,'Reference data SID'!L:N,3,FALSE),"")</f>
        <v/>
      </c>
      <c r="J398" s="38" t="str">
        <f>_xlfn.IFNA(VLOOKUP(F398,'Reference data SID'!L:O,4,FALSE),"")</f>
        <v/>
      </c>
      <c r="K398" s="50"/>
      <c r="L398" s="50"/>
      <c r="M398" s="50"/>
      <c r="N398" s="50"/>
      <c r="O398" s="50"/>
      <c r="P398" s="50"/>
      <c r="Q398" s="50"/>
      <c r="R398" s="50"/>
      <c r="S398" s="50"/>
      <c r="T398" s="73" t="str">
        <f t="shared" ca="1" si="103"/>
        <v/>
      </c>
      <c r="U398" s="65" t="str">
        <f>IF(LEN(D398)=0,"",SUMIFS('1.(Optional) tonnage per use'!O$6:O$503,'1.(Optional) tonnage per use'!$G$6:$G$503,CONCATENATE(D398,F398),'1.(Optional) tonnage per use'!$N$6:$N$503,K398))</f>
        <v/>
      </c>
      <c r="V398" s="47" t="str">
        <f>IF(LEN(D398)=0,"",SUMIFS('1.(Optional) tonnage per use'!P$6:P$503,'1.(Optional) tonnage per use'!$G$6:$G$503,CONCATENATE(D398,F398),'1.(Optional) tonnage per use'!$N$6:$N$503,K398))</f>
        <v/>
      </c>
      <c r="W398" s="47" t="str">
        <f>IF(LEN(D398)=0,"",SUMIFS('1.(Optional) tonnage per use'!Q$6:Q$503,'1.(Optional) tonnage per use'!$G$6:$G$503,CONCATENATE(D398,F398),'1.(Optional) tonnage per use'!$N$6:$N$503,K398))</f>
        <v/>
      </c>
      <c r="X398" s="117" t="str">
        <f>_xlfn.IFNA(VLOOKUP(A398,'Reference data SID'!D:E,2,FALSE),"")</f>
        <v/>
      </c>
      <c r="Y398" s="117" t="str">
        <f t="shared" si="104"/>
        <v>not ok</v>
      </c>
      <c r="Z398" s="117" t="str">
        <f t="shared" si="105"/>
        <v>not ok</v>
      </c>
      <c r="AA398" s="117" t="str">
        <f t="shared" si="106"/>
        <v>ok</v>
      </c>
      <c r="AB398" s="117" t="str">
        <f t="shared" si="107"/>
        <v>not ok</v>
      </c>
      <c r="AC398" s="117" t="str">
        <f t="shared" si="108"/>
        <v>_EC</v>
      </c>
      <c r="AD398" s="117" t="str">
        <f t="shared" si="109"/>
        <v>_CAS</v>
      </c>
      <c r="AE398" s="117" t="str">
        <f t="shared" si="110"/>
        <v/>
      </c>
      <c r="AF398" s="117" t="str">
        <f>IF(LEN(A398)&gt;1,IF(COUNTIFS($AE$6:AE$503,LEFT(AE398,250))&gt;1,"Duplicate entry: you have two rows for the same substance and year",""),"")</f>
        <v/>
      </c>
      <c r="AG398" s="117" t="str">
        <f>IF(LEN(A398)&gt;0,IF(ISNUMBER(MATCH(A398,Annex_I_II_entries,0)),"","The Entry name is not within the dropdown list, make sure that you have not copied and pasted overwritting the cell format (with its correponding dropdown list) in column A"),"")</f>
        <v/>
      </c>
      <c r="AH398" s="117" t="str">
        <f t="shared" ca="1" si="111"/>
        <v/>
      </c>
      <c r="AI398" s="117" t="str">
        <f t="shared" ca="1" si="112"/>
        <v/>
      </c>
      <c r="AJ398" s="117" t="str">
        <f t="shared" si="113"/>
        <v/>
      </c>
      <c r="AK398" s="117" t="str">
        <f t="shared" si="114"/>
        <v/>
      </c>
      <c r="AL398" s="117" t="str">
        <f t="shared" si="115"/>
        <v/>
      </c>
      <c r="AM398" s="117" t="str">
        <f t="shared" si="116"/>
        <v/>
      </c>
      <c r="AN398" s="117" t="str">
        <f t="shared" si="117"/>
        <v/>
      </c>
      <c r="AO398" s="117" t="str">
        <f t="shared" si="118"/>
        <v/>
      </c>
      <c r="AP398" s="87"/>
    </row>
    <row r="399" spans="1:42" x14ac:dyDescent="0.2">
      <c r="A399" s="37"/>
      <c r="B399" s="37"/>
      <c r="C399" s="37"/>
      <c r="D399" s="64" t="str">
        <f>_xlfn.IFNA(VLOOKUP(A399,'Reference data SID'!$D$2:$Q$673,14,FALSE),"")</f>
        <v/>
      </c>
      <c r="E399" s="64" t="str">
        <f>_xlfn.IFNA(VLOOKUP(D399,'Reference data SID'!$C$3:$E$673,3,FALSE),"")</f>
        <v/>
      </c>
      <c r="F399" s="64" t="str">
        <f>_xlfn.IFNA(IF(E399=FALSE,D399,IF(ISBLANK(B399),VLOOKUP(C399,'Reference data SID'!$N:$P,3,FALSE),VLOOKUP(B399,'Reference data SID'!$M:$P,4,FALSE))),"")</f>
        <v/>
      </c>
      <c r="G399" s="64" t="str">
        <f t="shared" si="102"/>
        <v/>
      </c>
      <c r="H399" s="38" t="str">
        <f>_xlfn.IFNA(VLOOKUP(F399,'Reference data SID'!L:M,2,FALSE),"")</f>
        <v/>
      </c>
      <c r="I399" s="38" t="str">
        <f>_xlfn.IFNA(VLOOKUP(F399,'Reference data SID'!L:N,3,FALSE),"")</f>
        <v/>
      </c>
      <c r="J399" s="38" t="str">
        <f>_xlfn.IFNA(VLOOKUP(F399,'Reference data SID'!L:O,4,FALSE),"")</f>
        <v/>
      </c>
      <c r="K399" s="50"/>
      <c r="L399" s="50"/>
      <c r="M399" s="50"/>
      <c r="N399" s="50"/>
      <c r="O399" s="50"/>
      <c r="P399" s="50"/>
      <c r="Q399" s="50"/>
      <c r="R399" s="50"/>
      <c r="S399" s="50"/>
      <c r="T399" s="73" t="str">
        <f t="shared" ca="1" si="103"/>
        <v/>
      </c>
      <c r="U399" s="65" t="str">
        <f>IF(LEN(D399)=0,"",SUMIFS('1.(Optional) tonnage per use'!O$6:O$503,'1.(Optional) tonnage per use'!$G$6:$G$503,CONCATENATE(D399,F399),'1.(Optional) tonnage per use'!$N$6:$N$503,K399))</f>
        <v/>
      </c>
      <c r="V399" s="47" t="str">
        <f>IF(LEN(D399)=0,"",SUMIFS('1.(Optional) tonnage per use'!P$6:P$503,'1.(Optional) tonnage per use'!$G$6:$G$503,CONCATENATE(D399,F399),'1.(Optional) tonnage per use'!$N$6:$N$503,K399))</f>
        <v/>
      </c>
      <c r="W399" s="47" t="str">
        <f>IF(LEN(D399)=0,"",SUMIFS('1.(Optional) tonnage per use'!Q$6:Q$503,'1.(Optional) tonnage per use'!$G$6:$G$503,CONCATENATE(D399,F399),'1.(Optional) tonnage per use'!$N$6:$N$503,K399))</f>
        <v/>
      </c>
      <c r="X399" s="117" t="str">
        <f>_xlfn.IFNA(VLOOKUP(A399,'Reference data SID'!D:E,2,FALSE),"")</f>
        <v/>
      </c>
      <c r="Y399" s="117" t="str">
        <f t="shared" si="104"/>
        <v>not ok</v>
      </c>
      <c r="Z399" s="117" t="str">
        <f t="shared" si="105"/>
        <v>not ok</v>
      </c>
      <c r="AA399" s="117" t="str">
        <f t="shared" si="106"/>
        <v>ok</v>
      </c>
      <c r="AB399" s="117" t="str">
        <f t="shared" si="107"/>
        <v>not ok</v>
      </c>
      <c r="AC399" s="117" t="str">
        <f t="shared" si="108"/>
        <v>_EC</v>
      </c>
      <c r="AD399" s="117" t="str">
        <f t="shared" si="109"/>
        <v>_CAS</v>
      </c>
      <c r="AE399" s="117" t="str">
        <f t="shared" si="110"/>
        <v/>
      </c>
      <c r="AF399" s="117" t="str">
        <f>IF(LEN(A399)&gt;1,IF(COUNTIFS($AE$6:AE$503,LEFT(AE399,250))&gt;1,"Duplicate entry: you have two rows for the same substance and year",""),"")</f>
        <v/>
      </c>
      <c r="AG399" s="117" t="str">
        <f>IF(LEN(A399)&gt;0,IF(ISNUMBER(MATCH(A399,Annex_I_II_entries,0)),"","The Entry name is not within the dropdown list, make sure that you have not copied and pasted overwritting the cell format (with its correponding dropdown list) in column A"),"")</f>
        <v/>
      </c>
      <c r="AH399" s="117" t="str">
        <f t="shared" ca="1" si="111"/>
        <v/>
      </c>
      <c r="AI399" s="117" t="str">
        <f t="shared" ca="1" si="112"/>
        <v/>
      </c>
      <c r="AJ399" s="117" t="str">
        <f t="shared" si="113"/>
        <v/>
      </c>
      <c r="AK399" s="117" t="str">
        <f t="shared" si="114"/>
        <v/>
      </c>
      <c r="AL399" s="117" t="str">
        <f t="shared" si="115"/>
        <v/>
      </c>
      <c r="AM399" s="117" t="str">
        <f t="shared" si="116"/>
        <v/>
      </c>
      <c r="AN399" s="117" t="str">
        <f t="shared" si="117"/>
        <v/>
      </c>
      <c r="AO399" s="117" t="str">
        <f t="shared" si="118"/>
        <v/>
      </c>
      <c r="AP399" s="87"/>
    </row>
    <row r="400" spans="1:42" x14ac:dyDescent="0.2">
      <c r="A400" s="37"/>
      <c r="B400" s="37"/>
      <c r="C400" s="37"/>
      <c r="D400" s="64" t="str">
        <f>_xlfn.IFNA(VLOOKUP(A400,'Reference data SID'!$D$2:$Q$673,14,FALSE),"")</f>
        <v/>
      </c>
      <c r="E400" s="64" t="str">
        <f>_xlfn.IFNA(VLOOKUP(D400,'Reference data SID'!$C$3:$E$673,3,FALSE),"")</f>
        <v/>
      </c>
      <c r="F400" s="64" t="str">
        <f>_xlfn.IFNA(IF(E400=FALSE,D400,IF(ISBLANK(B400),VLOOKUP(C400,'Reference data SID'!$N:$P,3,FALSE),VLOOKUP(B400,'Reference data SID'!$M:$P,4,FALSE))),"")</f>
        <v/>
      </c>
      <c r="G400" s="64" t="str">
        <f t="shared" si="102"/>
        <v/>
      </c>
      <c r="H400" s="38" t="str">
        <f>_xlfn.IFNA(VLOOKUP(F400,'Reference data SID'!L:M,2,FALSE),"")</f>
        <v/>
      </c>
      <c r="I400" s="38" t="str">
        <f>_xlfn.IFNA(VLOOKUP(F400,'Reference data SID'!L:N,3,FALSE),"")</f>
        <v/>
      </c>
      <c r="J400" s="38" t="str">
        <f>_xlfn.IFNA(VLOOKUP(F400,'Reference data SID'!L:O,4,FALSE),"")</f>
        <v/>
      </c>
      <c r="K400" s="50"/>
      <c r="L400" s="50"/>
      <c r="M400" s="50"/>
      <c r="N400" s="50"/>
      <c r="O400" s="50"/>
      <c r="P400" s="50"/>
      <c r="Q400" s="50"/>
      <c r="R400" s="50"/>
      <c r="S400" s="50"/>
      <c r="T400" s="73" t="str">
        <f t="shared" ca="1" si="103"/>
        <v/>
      </c>
      <c r="U400" s="65" t="str">
        <f>IF(LEN(D400)=0,"",SUMIFS('1.(Optional) tonnage per use'!O$6:O$503,'1.(Optional) tonnage per use'!$G$6:$G$503,CONCATENATE(D400,F400),'1.(Optional) tonnage per use'!$N$6:$N$503,K400))</f>
        <v/>
      </c>
      <c r="V400" s="47" t="str">
        <f>IF(LEN(D400)=0,"",SUMIFS('1.(Optional) tonnage per use'!P$6:P$503,'1.(Optional) tonnage per use'!$G$6:$G$503,CONCATENATE(D400,F400),'1.(Optional) tonnage per use'!$N$6:$N$503,K400))</f>
        <v/>
      </c>
      <c r="W400" s="47" t="str">
        <f>IF(LEN(D400)=0,"",SUMIFS('1.(Optional) tonnage per use'!Q$6:Q$503,'1.(Optional) tonnage per use'!$G$6:$G$503,CONCATENATE(D400,F400),'1.(Optional) tonnage per use'!$N$6:$N$503,K400))</f>
        <v/>
      </c>
      <c r="X400" s="117" t="str">
        <f>_xlfn.IFNA(VLOOKUP(A400,'Reference data SID'!D:E,2,FALSE),"")</f>
        <v/>
      </c>
      <c r="Y400" s="117" t="str">
        <f t="shared" si="104"/>
        <v>not ok</v>
      </c>
      <c r="Z400" s="117" t="str">
        <f t="shared" si="105"/>
        <v>not ok</v>
      </c>
      <c r="AA400" s="117" t="str">
        <f t="shared" si="106"/>
        <v>ok</v>
      </c>
      <c r="AB400" s="117" t="str">
        <f t="shared" si="107"/>
        <v>not ok</v>
      </c>
      <c r="AC400" s="117" t="str">
        <f t="shared" si="108"/>
        <v>_EC</v>
      </c>
      <c r="AD400" s="117" t="str">
        <f t="shared" si="109"/>
        <v>_CAS</v>
      </c>
      <c r="AE400" s="117" t="str">
        <f t="shared" si="110"/>
        <v/>
      </c>
      <c r="AF400" s="117" t="str">
        <f>IF(LEN(A400)&gt;1,IF(COUNTIFS($AE$6:AE$503,LEFT(AE400,250))&gt;1,"Duplicate entry: you have two rows for the same substance and year",""),"")</f>
        <v/>
      </c>
      <c r="AG400" s="117" t="str">
        <f>IF(LEN(A400)&gt;0,IF(ISNUMBER(MATCH(A400,Annex_I_II_entries,0)),"","The Entry name is not within the dropdown list, make sure that you have not copied and pasted overwritting the cell format (with its correponding dropdown list) in column A"),"")</f>
        <v/>
      </c>
      <c r="AH400" s="117" t="str">
        <f t="shared" ca="1" si="111"/>
        <v/>
      </c>
      <c r="AI400" s="117" t="str">
        <f t="shared" ca="1" si="112"/>
        <v/>
      </c>
      <c r="AJ400" s="117" t="str">
        <f t="shared" si="113"/>
        <v/>
      </c>
      <c r="AK400" s="117" t="str">
        <f t="shared" si="114"/>
        <v/>
      </c>
      <c r="AL400" s="117" t="str">
        <f t="shared" si="115"/>
        <v/>
      </c>
      <c r="AM400" s="117" t="str">
        <f t="shared" si="116"/>
        <v/>
      </c>
      <c r="AN400" s="117" t="str">
        <f t="shared" si="117"/>
        <v/>
      </c>
      <c r="AO400" s="117" t="str">
        <f t="shared" si="118"/>
        <v/>
      </c>
      <c r="AP400" s="87"/>
    </row>
    <row r="401" spans="1:42" x14ac:dyDescent="0.2">
      <c r="A401" s="37"/>
      <c r="B401" s="37"/>
      <c r="C401" s="37"/>
      <c r="D401" s="64" t="str">
        <f>_xlfn.IFNA(VLOOKUP(A401,'Reference data SID'!$D$2:$Q$673,14,FALSE),"")</f>
        <v/>
      </c>
      <c r="E401" s="64" t="str">
        <f>_xlfn.IFNA(VLOOKUP(D401,'Reference data SID'!$C$3:$E$673,3,FALSE),"")</f>
        <v/>
      </c>
      <c r="F401" s="64" t="str">
        <f>_xlfn.IFNA(IF(E401=FALSE,D401,IF(ISBLANK(B401),VLOOKUP(C401,'Reference data SID'!$N:$P,3,FALSE),VLOOKUP(B401,'Reference data SID'!$M:$P,4,FALSE))),"")</f>
        <v/>
      </c>
      <c r="G401" s="64" t="str">
        <f t="shared" si="102"/>
        <v/>
      </c>
      <c r="H401" s="38" t="str">
        <f>_xlfn.IFNA(VLOOKUP(F401,'Reference data SID'!L:M,2,FALSE),"")</f>
        <v/>
      </c>
      <c r="I401" s="38" t="str">
        <f>_xlfn.IFNA(VLOOKUP(F401,'Reference data SID'!L:N,3,FALSE),"")</f>
        <v/>
      </c>
      <c r="J401" s="38" t="str">
        <f>_xlfn.IFNA(VLOOKUP(F401,'Reference data SID'!L:O,4,FALSE),"")</f>
        <v/>
      </c>
      <c r="K401" s="50"/>
      <c r="L401" s="50"/>
      <c r="M401" s="50"/>
      <c r="N401" s="50"/>
      <c r="O401" s="50"/>
      <c r="P401" s="50"/>
      <c r="Q401" s="50"/>
      <c r="R401" s="50"/>
      <c r="S401" s="50"/>
      <c r="T401" s="73" t="str">
        <f t="shared" ca="1" si="103"/>
        <v/>
      </c>
      <c r="U401" s="65" t="str">
        <f>IF(LEN(D401)=0,"",SUMIFS('1.(Optional) tonnage per use'!O$6:O$503,'1.(Optional) tonnage per use'!$G$6:$G$503,CONCATENATE(D401,F401),'1.(Optional) tonnage per use'!$N$6:$N$503,K401))</f>
        <v/>
      </c>
      <c r="V401" s="47" t="str">
        <f>IF(LEN(D401)=0,"",SUMIFS('1.(Optional) tonnage per use'!P$6:P$503,'1.(Optional) tonnage per use'!$G$6:$G$503,CONCATENATE(D401,F401),'1.(Optional) tonnage per use'!$N$6:$N$503,K401))</f>
        <v/>
      </c>
      <c r="W401" s="47" t="str">
        <f>IF(LEN(D401)=0,"",SUMIFS('1.(Optional) tonnage per use'!Q$6:Q$503,'1.(Optional) tonnage per use'!$G$6:$G$503,CONCATENATE(D401,F401),'1.(Optional) tonnage per use'!$N$6:$N$503,K401))</f>
        <v/>
      </c>
      <c r="X401" s="117" t="str">
        <f>_xlfn.IFNA(VLOOKUP(A401,'Reference data SID'!D:E,2,FALSE),"")</f>
        <v/>
      </c>
      <c r="Y401" s="117" t="str">
        <f t="shared" si="104"/>
        <v>not ok</v>
      </c>
      <c r="Z401" s="117" t="str">
        <f t="shared" si="105"/>
        <v>not ok</v>
      </c>
      <c r="AA401" s="117" t="str">
        <f t="shared" si="106"/>
        <v>ok</v>
      </c>
      <c r="AB401" s="117" t="str">
        <f t="shared" si="107"/>
        <v>not ok</v>
      </c>
      <c r="AC401" s="117" t="str">
        <f t="shared" si="108"/>
        <v>_EC</v>
      </c>
      <c r="AD401" s="117" t="str">
        <f t="shared" si="109"/>
        <v>_CAS</v>
      </c>
      <c r="AE401" s="117" t="str">
        <f t="shared" si="110"/>
        <v/>
      </c>
      <c r="AF401" s="117" t="str">
        <f>IF(LEN(A401)&gt;1,IF(COUNTIFS($AE$6:AE$503,LEFT(AE401,250))&gt;1,"Duplicate entry: you have two rows for the same substance and year",""),"")</f>
        <v/>
      </c>
      <c r="AG401" s="117" t="str">
        <f>IF(LEN(A401)&gt;0,IF(ISNUMBER(MATCH(A401,Annex_I_II_entries,0)),"","The Entry name is not within the dropdown list, make sure that you have not copied and pasted overwritting the cell format (with its correponding dropdown list) in column A"),"")</f>
        <v/>
      </c>
      <c r="AH401" s="117" t="str">
        <f t="shared" ca="1" si="111"/>
        <v/>
      </c>
      <c r="AI401" s="117" t="str">
        <f t="shared" ca="1" si="112"/>
        <v/>
      </c>
      <c r="AJ401" s="117" t="str">
        <f t="shared" si="113"/>
        <v/>
      </c>
      <c r="AK401" s="117" t="str">
        <f t="shared" si="114"/>
        <v/>
      </c>
      <c r="AL401" s="117" t="str">
        <f t="shared" si="115"/>
        <v/>
      </c>
      <c r="AM401" s="117" t="str">
        <f t="shared" si="116"/>
        <v/>
      </c>
      <c r="AN401" s="117" t="str">
        <f t="shared" si="117"/>
        <v/>
      </c>
      <c r="AO401" s="117" t="str">
        <f t="shared" si="118"/>
        <v/>
      </c>
      <c r="AP401" s="87"/>
    </row>
    <row r="402" spans="1:42" x14ac:dyDescent="0.2">
      <c r="A402" s="37"/>
      <c r="B402" s="37"/>
      <c r="C402" s="37"/>
      <c r="D402" s="64" t="str">
        <f>_xlfn.IFNA(VLOOKUP(A402,'Reference data SID'!$D$2:$Q$673,14,FALSE),"")</f>
        <v/>
      </c>
      <c r="E402" s="64" t="str">
        <f>_xlfn.IFNA(VLOOKUP(D402,'Reference data SID'!$C$3:$E$673,3,FALSE),"")</f>
        <v/>
      </c>
      <c r="F402" s="64" t="str">
        <f>_xlfn.IFNA(IF(E402=FALSE,D402,IF(ISBLANK(B402),VLOOKUP(C402,'Reference data SID'!$N:$P,3,FALSE),VLOOKUP(B402,'Reference data SID'!$M:$P,4,FALSE))),"")</f>
        <v/>
      </c>
      <c r="G402" s="64" t="str">
        <f t="shared" si="102"/>
        <v/>
      </c>
      <c r="H402" s="38" t="str">
        <f>_xlfn.IFNA(VLOOKUP(F402,'Reference data SID'!L:M,2,FALSE),"")</f>
        <v/>
      </c>
      <c r="I402" s="38" t="str">
        <f>_xlfn.IFNA(VLOOKUP(F402,'Reference data SID'!L:N,3,FALSE),"")</f>
        <v/>
      </c>
      <c r="J402" s="38" t="str">
        <f>_xlfn.IFNA(VLOOKUP(F402,'Reference data SID'!L:O,4,FALSE),"")</f>
        <v/>
      </c>
      <c r="K402" s="50"/>
      <c r="L402" s="50"/>
      <c r="M402" s="50"/>
      <c r="N402" s="50"/>
      <c r="O402" s="50"/>
      <c r="P402" s="50"/>
      <c r="Q402" s="50"/>
      <c r="R402" s="50"/>
      <c r="S402" s="50"/>
      <c r="T402" s="73" t="str">
        <f t="shared" ca="1" si="103"/>
        <v/>
      </c>
      <c r="U402" s="65" t="str">
        <f>IF(LEN(D402)=0,"",SUMIFS('1.(Optional) tonnage per use'!O$6:O$503,'1.(Optional) tonnage per use'!$G$6:$G$503,CONCATENATE(D402,F402),'1.(Optional) tonnage per use'!$N$6:$N$503,K402))</f>
        <v/>
      </c>
      <c r="V402" s="47" t="str">
        <f>IF(LEN(D402)=0,"",SUMIFS('1.(Optional) tonnage per use'!P$6:P$503,'1.(Optional) tonnage per use'!$G$6:$G$503,CONCATENATE(D402,F402),'1.(Optional) tonnage per use'!$N$6:$N$503,K402))</f>
        <v/>
      </c>
      <c r="W402" s="47" t="str">
        <f>IF(LEN(D402)=0,"",SUMIFS('1.(Optional) tonnage per use'!Q$6:Q$503,'1.(Optional) tonnage per use'!$G$6:$G$503,CONCATENATE(D402,F402),'1.(Optional) tonnage per use'!$N$6:$N$503,K402))</f>
        <v/>
      </c>
      <c r="X402" s="117" t="str">
        <f>_xlfn.IFNA(VLOOKUP(A402,'Reference data SID'!D:E,2,FALSE),"")</f>
        <v/>
      </c>
      <c r="Y402" s="117" t="str">
        <f t="shared" si="104"/>
        <v>not ok</v>
      </c>
      <c r="Z402" s="117" t="str">
        <f t="shared" si="105"/>
        <v>not ok</v>
      </c>
      <c r="AA402" s="117" t="str">
        <f t="shared" si="106"/>
        <v>ok</v>
      </c>
      <c r="AB402" s="117" t="str">
        <f t="shared" si="107"/>
        <v>not ok</v>
      </c>
      <c r="AC402" s="117" t="str">
        <f t="shared" si="108"/>
        <v>_EC</v>
      </c>
      <c r="AD402" s="117" t="str">
        <f t="shared" si="109"/>
        <v>_CAS</v>
      </c>
      <c r="AE402" s="117" t="str">
        <f t="shared" si="110"/>
        <v/>
      </c>
      <c r="AF402" s="117" t="str">
        <f>IF(LEN(A402)&gt;1,IF(COUNTIFS($AE$6:AE$503,LEFT(AE402,250))&gt;1,"Duplicate entry: you have two rows for the same substance and year",""),"")</f>
        <v/>
      </c>
      <c r="AG402" s="117" t="str">
        <f>IF(LEN(A402)&gt;0,IF(ISNUMBER(MATCH(A402,Annex_I_II_entries,0)),"","The Entry name is not within the dropdown list, make sure that you have not copied and pasted overwritting the cell format (with its correponding dropdown list) in column A"),"")</f>
        <v/>
      </c>
      <c r="AH402" s="117" t="str">
        <f t="shared" ca="1" si="111"/>
        <v/>
      </c>
      <c r="AI402" s="117" t="str">
        <f t="shared" ca="1" si="112"/>
        <v/>
      </c>
      <c r="AJ402" s="117" t="str">
        <f t="shared" si="113"/>
        <v/>
      </c>
      <c r="AK402" s="117" t="str">
        <f t="shared" si="114"/>
        <v/>
      </c>
      <c r="AL402" s="117" t="str">
        <f t="shared" si="115"/>
        <v/>
      </c>
      <c r="AM402" s="117" t="str">
        <f t="shared" si="116"/>
        <v/>
      </c>
      <c r="AN402" s="117" t="str">
        <f t="shared" si="117"/>
        <v/>
      </c>
      <c r="AO402" s="117" t="str">
        <f t="shared" si="118"/>
        <v/>
      </c>
      <c r="AP402" s="87"/>
    </row>
    <row r="403" spans="1:42" x14ac:dyDescent="0.2">
      <c r="A403" s="37"/>
      <c r="B403" s="37"/>
      <c r="C403" s="37"/>
      <c r="D403" s="64" t="str">
        <f>_xlfn.IFNA(VLOOKUP(A403,'Reference data SID'!$D$2:$Q$673,14,FALSE),"")</f>
        <v/>
      </c>
      <c r="E403" s="64" t="str">
        <f>_xlfn.IFNA(VLOOKUP(D403,'Reference data SID'!$C$3:$E$673,3,FALSE),"")</f>
        <v/>
      </c>
      <c r="F403" s="64" t="str">
        <f>_xlfn.IFNA(IF(E403=FALSE,D403,IF(ISBLANK(B403),VLOOKUP(C403,'Reference data SID'!$N:$P,3,FALSE),VLOOKUP(B403,'Reference data SID'!$M:$P,4,FALSE))),"")</f>
        <v/>
      </c>
      <c r="G403" s="64" t="str">
        <f t="shared" si="102"/>
        <v/>
      </c>
      <c r="H403" s="38" t="str">
        <f>_xlfn.IFNA(VLOOKUP(F403,'Reference data SID'!L:M,2,FALSE),"")</f>
        <v/>
      </c>
      <c r="I403" s="38" t="str">
        <f>_xlfn.IFNA(VLOOKUP(F403,'Reference data SID'!L:N,3,FALSE),"")</f>
        <v/>
      </c>
      <c r="J403" s="38" t="str">
        <f>_xlfn.IFNA(VLOOKUP(F403,'Reference data SID'!L:O,4,FALSE),"")</f>
        <v/>
      </c>
      <c r="K403" s="50"/>
      <c r="L403" s="50"/>
      <c r="M403" s="50"/>
      <c r="N403" s="50"/>
      <c r="O403" s="50"/>
      <c r="P403" s="50"/>
      <c r="Q403" s="50"/>
      <c r="R403" s="50"/>
      <c r="S403" s="50"/>
      <c r="T403" s="73" t="str">
        <f t="shared" ca="1" si="103"/>
        <v/>
      </c>
      <c r="U403" s="65" t="str">
        <f>IF(LEN(D403)=0,"",SUMIFS('1.(Optional) tonnage per use'!O$6:O$503,'1.(Optional) tonnage per use'!$G$6:$G$503,CONCATENATE(D403,F403),'1.(Optional) tonnage per use'!$N$6:$N$503,K403))</f>
        <v/>
      </c>
      <c r="V403" s="47" t="str">
        <f>IF(LEN(D403)=0,"",SUMIFS('1.(Optional) tonnage per use'!P$6:P$503,'1.(Optional) tonnage per use'!$G$6:$G$503,CONCATENATE(D403,F403),'1.(Optional) tonnage per use'!$N$6:$N$503,K403))</f>
        <v/>
      </c>
      <c r="W403" s="47" t="str">
        <f>IF(LEN(D403)=0,"",SUMIFS('1.(Optional) tonnage per use'!Q$6:Q$503,'1.(Optional) tonnage per use'!$G$6:$G$503,CONCATENATE(D403,F403),'1.(Optional) tonnage per use'!$N$6:$N$503,K403))</f>
        <v/>
      </c>
      <c r="X403" s="117" t="str">
        <f>_xlfn.IFNA(VLOOKUP(A403,'Reference data SID'!D:E,2,FALSE),"")</f>
        <v/>
      </c>
      <c r="Y403" s="117" t="str">
        <f t="shared" si="104"/>
        <v>not ok</v>
      </c>
      <c r="Z403" s="117" t="str">
        <f t="shared" si="105"/>
        <v>not ok</v>
      </c>
      <c r="AA403" s="117" t="str">
        <f t="shared" si="106"/>
        <v>ok</v>
      </c>
      <c r="AB403" s="117" t="str">
        <f t="shared" si="107"/>
        <v>not ok</v>
      </c>
      <c r="AC403" s="117" t="str">
        <f t="shared" si="108"/>
        <v>_EC</v>
      </c>
      <c r="AD403" s="117" t="str">
        <f t="shared" si="109"/>
        <v>_CAS</v>
      </c>
      <c r="AE403" s="117" t="str">
        <f t="shared" si="110"/>
        <v/>
      </c>
      <c r="AF403" s="117" t="str">
        <f>IF(LEN(A403)&gt;1,IF(COUNTIFS($AE$6:AE$503,LEFT(AE403,250))&gt;1,"Duplicate entry: you have two rows for the same substance and year",""),"")</f>
        <v/>
      </c>
      <c r="AG403" s="117" t="str">
        <f>IF(LEN(A403)&gt;0,IF(ISNUMBER(MATCH(A403,Annex_I_II_entries,0)),"","The Entry name is not within the dropdown list, make sure that you have not copied and pasted overwritting the cell format (with its correponding dropdown list) in column A"),"")</f>
        <v/>
      </c>
      <c r="AH403" s="117" t="str">
        <f t="shared" ca="1" si="111"/>
        <v/>
      </c>
      <c r="AI403" s="117" t="str">
        <f t="shared" ca="1" si="112"/>
        <v/>
      </c>
      <c r="AJ403" s="117" t="str">
        <f t="shared" si="113"/>
        <v/>
      </c>
      <c r="AK403" s="117" t="str">
        <f t="shared" si="114"/>
        <v/>
      </c>
      <c r="AL403" s="117" t="str">
        <f t="shared" si="115"/>
        <v/>
      </c>
      <c r="AM403" s="117" t="str">
        <f t="shared" si="116"/>
        <v/>
      </c>
      <c r="AN403" s="117" t="str">
        <f t="shared" si="117"/>
        <v/>
      </c>
      <c r="AO403" s="117" t="str">
        <f t="shared" si="118"/>
        <v/>
      </c>
      <c r="AP403" s="87"/>
    </row>
    <row r="404" spans="1:42" x14ac:dyDescent="0.2">
      <c r="A404" s="37"/>
      <c r="B404" s="37"/>
      <c r="C404" s="37"/>
      <c r="D404" s="64" t="str">
        <f>_xlfn.IFNA(VLOOKUP(A404,'Reference data SID'!$D$2:$Q$673,14,FALSE),"")</f>
        <v/>
      </c>
      <c r="E404" s="64" t="str">
        <f>_xlfn.IFNA(VLOOKUP(D404,'Reference data SID'!$C$3:$E$673,3,FALSE),"")</f>
        <v/>
      </c>
      <c r="F404" s="64" t="str">
        <f>_xlfn.IFNA(IF(E404=FALSE,D404,IF(ISBLANK(B404),VLOOKUP(C404,'Reference data SID'!$N:$P,3,FALSE),VLOOKUP(B404,'Reference data SID'!$M:$P,4,FALSE))),"")</f>
        <v/>
      </c>
      <c r="G404" s="64" t="str">
        <f t="shared" si="102"/>
        <v/>
      </c>
      <c r="H404" s="38" t="str">
        <f>_xlfn.IFNA(VLOOKUP(F404,'Reference data SID'!L:M,2,FALSE),"")</f>
        <v/>
      </c>
      <c r="I404" s="38" t="str">
        <f>_xlfn.IFNA(VLOOKUP(F404,'Reference data SID'!L:N,3,FALSE),"")</f>
        <v/>
      </c>
      <c r="J404" s="38" t="str">
        <f>_xlfn.IFNA(VLOOKUP(F404,'Reference data SID'!L:O,4,FALSE),"")</f>
        <v/>
      </c>
      <c r="K404" s="50"/>
      <c r="L404" s="50"/>
      <c r="M404" s="50"/>
      <c r="N404" s="50"/>
      <c r="O404" s="50"/>
      <c r="P404" s="50"/>
      <c r="Q404" s="50"/>
      <c r="R404" s="50"/>
      <c r="S404" s="50"/>
      <c r="T404" s="73" t="str">
        <f t="shared" ca="1" si="103"/>
        <v/>
      </c>
      <c r="U404" s="65" t="str">
        <f>IF(LEN(D404)=0,"",SUMIFS('1.(Optional) tonnage per use'!O$6:O$503,'1.(Optional) tonnage per use'!$G$6:$G$503,CONCATENATE(D404,F404),'1.(Optional) tonnage per use'!$N$6:$N$503,K404))</f>
        <v/>
      </c>
      <c r="V404" s="47" t="str">
        <f>IF(LEN(D404)=0,"",SUMIFS('1.(Optional) tonnage per use'!P$6:P$503,'1.(Optional) tonnage per use'!$G$6:$G$503,CONCATENATE(D404,F404),'1.(Optional) tonnage per use'!$N$6:$N$503,K404))</f>
        <v/>
      </c>
      <c r="W404" s="47" t="str">
        <f>IF(LEN(D404)=0,"",SUMIFS('1.(Optional) tonnage per use'!Q$6:Q$503,'1.(Optional) tonnage per use'!$G$6:$G$503,CONCATENATE(D404,F404),'1.(Optional) tonnage per use'!$N$6:$N$503,K404))</f>
        <v/>
      </c>
      <c r="X404" s="117" t="str">
        <f>_xlfn.IFNA(VLOOKUP(A404,'Reference data SID'!D:E,2,FALSE),"")</f>
        <v/>
      </c>
      <c r="Y404" s="117" t="str">
        <f t="shared" si="104"/>
        <v>not ok</v>
      </c>
      <c r="Z404" s="117" t="str">
        <f t="shared" si="105"/>
        <v>not ok</v>
      </c>
      <c r="AA404" s="117" t="str">
        <f t="shared" si="106"/>
        <v>ok</v>
      </c>
      <c r="AB404" s="117" t="str">
        <f t="shared" si="107"/>
        <v>not ok</v>
      </c>
      <c r="AC404" s="117" t="str">
        <f t="shared" si="108"/>
        <v>_EC</v>
      </c>
      <c r="AD404" s="117" t="str">
        <f t="shared" si="109"/>
        <v>_CAS</v>
      </c>
      <c r="AE404" s="117" t="str">
        <f t="shared" si="110"/>
        <v/>
      </c>
      <c r="AF404" s="117" t="str">
        <f>IF(LEN(A404)&gt;1,IF(COUNTIFS($AE$6:AE$503,LEFT(AE404,250))&gt;1,"Duplicate entry: you have two rows for the same substance and year",""),"")</f>
        <v/>
      </c>
      <c r="AG404" s="117" t="str">
        <f>IF(LEN(A404)&gt;0,IF(ISNUMBER(MATCH(A404,Annex_I_II_entries,0)),"","The Entry name is not within the dropdown list, make sure that you have not copied and pasted overwritting the cell format (with its correponding dropdown list) in column A"),"")</f>
        <v/>
      </c>
      <c r="AH404" s="117" t="str">
        <f t="shared" ca="1" si="111"/>
        <v/>
      </c>
      <c r="AI404" s="117" t="str">
        <f t="shared" ca="1" si="112"/>
        <v/>
      </c>
      <c r="AJ404" s="117" t="str">
        <f t="shared" si="113"/>
        <v/>
      </c>
      <c r="AK404" s="117" t="str">
        <f t="shared" si="114"/>
        <v/>
      </c>
      <c r="AL404" s="117" t="str">
        <f t="shared" si="115"/>
        <v/>
      </c>
      <c r="AM404" s="117" t="str">
        <f t="shared" si="116"/>
        <v/>
      </c>
      <c r="AN404" s="117" t="str">
        <f t="shared" si="117"/>
        <v/>
      </c>
      <c r="AO404" s="117" t="str">
        <f t="shared" si="118"/>
        <v/>
      </c>
      <c r="AP404" s="87"/>
    </row>
    <row r="405" spans="1:42" x14ac:dyDescent="0.2">
      <c r="A405" s="37"/>
      <c r="B405" s="37"/>
      <c r="C405" s="37"/>
      <c r="D405" s="64" t="str">
        <f>_xlfn.IFNA(VLOOKUP(A405,'Reference data SID'!$D$2:$Q$673,14,FALSE),"")</f>
        <v/>
      </c>
      <c r="E405" s="64" t="str">
        <f>_xlfn.IFNA(VLOOKUP(D405,'Reference data SID'!$C$3:$E$673,3,FALSE),"")</f>
        <v/>
      </c>
      <c r="F405" s="64" t="str">
        <f>_xlfn.IFNA(IF(E405=FALSE,D405,IF(ISBLANK(B405),VLOOKUP(C405,'Reference data SID'!$N:$P,3,FALSE),VLOOKUP(B405,'Reference data SID'!$M:$P,4,FALSE))),"")</f>
        <v/>
      </c>
      <c r="G405" s="64" t="str">
        <f t="shared" si="102"/>
        <v/>
      </c>
      <c r="H405" s="38" t="str">
        <f>_xlfn.IFNA(VLOOKUP(F405,'Reference data SID'!L:M,2,FALSE),"")</f>
        <v/>
      </c>
      <c r="I405" s="38" t="str">
        <f>_xlfn.IFNA(VLOOKUP(F405,'Reference data SID'!L:N,3,FALSE),"")</f>
        <v/>
      </c>
      <c r="J405" s="38" t="str">
        <f>_xlfn.IFNA(VLOOKUP(F405,'Reference data SID'!L:O,4,FALSE),"")</f>
        <v/>
      </c>
      <c r="K405" s="50"/>
      <c r="L405" s="50"/>
      <c r="M405" s="50"/>
      <c r="N405" s="50"/>
      <c r="O405" s="50"/>
      <c r="P405" s="50"/>
      <c r="Q405" s="50"/>
      <c r="R405" s="50"/>
      <c r="S405" s="50"/>
      <c r="T405" s="73" t="str">
        <f t="shared" ca="1" si="103"/>
        <v/>
      </c>
      <c r="U405" s="65" t="str">
        <f>IF(LEN(D405)=0,"",SUMIFS('1.(Optional) tonnage per use'!O$6:O$503,'1.(Optional) tonnage per use'!$G$6:$G$503,CONCATENATE(D405,F405),'1.(Optional) tonnage per use'!$N$6:$N$503,K405))</f>
        <v/>
      </c>
      <c r="V405" s="47" t="str">
        <f>IF(LEN(D405)=0,"",SUMIFS('1.(Optional) tonnage per use'!P$6:P$503,'1.(Optional) tonnage per use'!$G$6:$G$503,CONCATENATE(D405,F405),'1.(Optional) tonnage per use'!$N$6:$N$503,K405))</f>
        <v/>
      </c>
      <c r="W405" s="47" t="str">
        <f>IF(LEN(D405)=0,"",SUMIFS('1.(Optional) tonnage per use'!Q$6:Q$503,'1.(Optional) tonnage per use'!$G$6:$G$503,CONCATENATE(D405,F405),'1.(Optional) tonnage per use'!$N$6:$N$503,K405))</f>
        <v/>
      </c>
      <c r="X405" s="117" t="str">
        <f>_xlfn.IFNA(VLOOKUP(A405,'Reference data SID'!D:E,2,FALSE),"")</f>
        <v/>
      </c>
      <c r="Y405" s="117" t="str">
        <f t="shared" si="104"/>
        <v>not ok</v>
      </c>
      <c r="Z405" s="117" t="str">
        <f t="shared" si="105"/>
        <v>not ok</v>
      </c>
      <c r="AA405" s="117" t="str">
        <f t="shared" si="106"/>
        <v>ok</v>
      </c>
      <c r="AB405" s="117" t="str">
        <f t="shared" si="107"/>
        <v>not ok</v>
      </c>
      <c r="AC405" s="117" t="str">
        <f t="shared" si="108"/>
        <v>_EC</v>
      </c>
      <c r="AD405" s="117" t="str">
        <f t="shared" si="109"/>
        <v>_CAS</v>
      </c>
      <c r="AE405" s="117" t="str">
        <f t="shared" si="110"/>
        <v/>
      </c>
      <c r="AF405" s="117" t="str">
        <f>IF(LEN(A405)&gt;1,IF(COUNTIFS($AE$6:AE$503,LEFT(AE405,250))&gt;1,"Duplicate entry: you have two rows for the same substance and year",""),"")</f>
        <v/>
      </c>
      <c r="AG405" s="117" t="str">
        <f>IF(LEN(A405)&gt;0,IF(ISNUMBER(MATCH(A405,Annex_I_II_entries,0)),"","The Entry name is not within the dropdown list, make sure that you have not copied and pasted overwritting the cell format (with its correponding dropdown list) in column A"),"")</f>
        <v/>
      </c>
      <c r="AH405" s="117" t="str">
        <f t="shared" ca="1" si="111"/>
        <v/>
      </c>
      <c r="AI405" s="117" t="str">
        <f t="shared" ca="1" si="112"/>
        <v/>
      </c>
      <c r="AJ405" s="117" t="str">
        <f t="shared" si="113"/>
        <v/>
      </c>
      <c r="AK405" s="117" t="str">
        <f t="shared" si="114"/>
        <v/>
      </c>
      <c r="AL405" s="117" t="str">
        <f t="shared" si="115"/>
        <v/>
      </c>
      <c r="AM405" s="117" t="str">
        <f t="shared" si="116"/>
        <v/>
      </c>
      <c r="AN405" s="117" t="str">
        <f t="shared" si="117"/>
        <v/>
      </c>
      <c r="AO405" s="117" t="str">
        <f t="shared" si="118"/>
        <v/>
      </c>
      <c r="AP405" s="87"/>
    </row>
    <row r="406" spans="1:42" x14ac:dyDescent="0.2">
      <c r="A406" s="37"/>
      <c r="B406" s="37"/>
      <c r="C406" s="37"/>
      <c r="D406" s="64" t="str">
        <f>_xlfn.IFNA(VLOOKUP(A406,'Reference data SID'!$D$2:$Q$673,14,FALSE),"")</f>
        <v/>
      </c>
      <c r="E406" s="64" t="str">
        <f>_xlfn.IFNA(VLOOKUP(D406,'Reference data SID'!$C$3:$E$673,3,FALSE),"")</f>
        <v/>
      </c>
      <c r="F406" s="64" t="str">
        <f>_xlfn.IFNA(IF(E406=FALSE,D406,IF(ISBLANK(B406),VLOOKUP(C406,'Reference data SID'!$N:$P,3,FALSE),VLOOKUP(B406,'Reference data SID'!$M:$P,4,FALSE))),"")</f>
        <v/>
      </c>
      <c r="G406" s="64" t="str">
        <f t="shared" si="102"/>
        <v/>
      </c>
      <c r="H406" s="38" t="str">
        <f>_xlfn.IFNA(VLOOKUP(F406,'Reference data SID'!L:M,2,FALSE),"")</f>
        <v/>
      </c>
      <c r="I406" s="38" t="str">
        <f>_xlfn.IFNA(VLOOKUP(F406,'Reference data SID'!L:N,3,FALSE),"")</f>
        <v/>
      </c>
      <c r="J406" s="38" t="str">
        <f>_xlfn.IFNA(VLOOKUP(F406,'Reference data SID'!L:O,4,FALSE),"")</f>
        <v/>
      </c>
      <c r="K406" s="50"/>
      <c r="L406" s="50"/>
      <c r="M406" s="50"/>
      <c r="N406" s="50"/>
      <c r="O406" s="50"/>
      <c r="P406" s="50"/>
      <c r="Q406" s="50"/>
      <c r="R406" s="50"/>
      <c r="S406" s="50"/>
      <c r="T406" s="73" t="str">
        <f t="shared" ca="1" si="103"/>
        <v/>
      </c>
      <c r="U406" s="65" t="str">
        <f>IF(LEN(D406)=0,"",SUMIFS('1.(Optional) tonnage per use'!O$6:O$503,'1.(Optional) tonnage per use'!$G$6:$G$503,CONCATENATE(D406,F406),'1.(Optional) tonnage per use'!$N$6:$N$503,K406))</f>
        <v/>
      </c>
      <c r="V406" s="47" t="str">
        <f>IF(LEN(D406)=0,"",SUMIFS('1.(Optional) tonnage per use'!P$6:P$503,'1.(Optional) tonnage per use'!$G$6:$G$503,CONCATENATE(D406,F406),'1.(Optional) tonnage per use'!$N$6:$N$503,K406))</f>
        <v/>
      </c>
      <c r="W406" s="47" t="str">
        <f>IF(LEN(D406)=0,"",SUMIFS('1.(Optional) tonnage per use'!Q$6:Q$503,'1.(Optional) tonnage per use'!$G$6:$G$503,CONCATENATE(D406,F406),'1.(Optional) tonnage per use'!$N$6:$N$503,K406))</f>
        <v/>
      </c>
      <c r="X406" s="117" t="str">
        <f>_xlfn.IFNA(VLOOKUP(A406,'Reference data SID'!D:E,2,FALSE),"")</f>
        <v/>
      </c>
      <c r="Y406" s="117" t="str">
        <f t="shared" si="104"/>
        <v>not ok</v>
      </c>
      <c r="Z406" s="117" t="str">
        <f t="shared" si="105"/>
        <v>not ok</v>
      </c>
      <c r="AA406" s="117" t="str">
        <f t="shared" si="106"/>
        <v>ok</v>
      </c>
      <c r="AB406" s="117" t="str">
        <f t="shared" si="107"/>
        <v>not ok</v>
      </c>
      <c r="AC406" s="117" t="str">
        <f t="shared" si="108"/>
        <v>_EC</v>
      </c>
      <c r="AD406" s="117" t="str">
        <f t="shared" si="109"/>
        <v>_CAS</v>
      </c>
      <c r="AE406" s="117" t="str">
        <f t="shared" si="110"/>
        <v/>
      </c>
      <c r="AF406" s="117" t="str">
        <f>IF(LEN(A406)&gt;1,IF(COUNTIFS($AE$6:AE$503,LEFT(AE406,250))&gt;1,"Duplicate entry: you have two rows for the same substance and year",""),"")</f>
        <v/>
      </c>
      <c r="AG406" s="117" t="str">
        <f>IF(LEN(A406)&gt;0,IF(ISNUMBER(MATCH(A406,Annex_I_II_entries,0)),"","The Entry name is not within the dropdown list, make sure that you have not copied and pasted overwritting the cell format (with its correponding dropdown list) in column A"),"")</f>
        <v/>
      </c>
      <c r="AH406" s="117" t="str">
        <f t="shared" ca="1" si="111"/>
        <v/>
      </c>
      <c r="AI406" s="117" t="str">
        <f t="shared" ca="1" si="112"/>
        <v/>
      </c>
      <c r="AJ406" s="117" t="str">
        <f t="shared" si="113"/>
        <v/>
      </c>
      <c r="AK406" s="117" t="str">
        <f t="shared" si="114"/>
        <v/>
      </c>
      <c r="AL406" s="117" t="str">
        <f t="shared" si="115"/>
        <v/>
      </c>
      <c r="AM406" s="117" t="str">
        <f t="shared" si="116"/>
        <v/>
      </c>
      <c r="AN406" s="117" t="str">
        <f t="shared" si="117"/>
        <v/>
      </c>
      <c r="AO406" s="117" t="str">
        <f t="shared" si="118"/>
        <v/>
      </c>
      <c r="AP406" s="87"/>
    </row>
    <row r="407" spans="1:42" x14ac:dyDescent="0.2">
      <c r="A407" s="37"/>
      <c r="B407" s="37"/>
      <c r="C407" s="37"/>
      <c r="D407" s="64" t="str">
        <f>_xlfn.IFNA(VLOOKUP(A407,'Reference data SID'!$D$2:$Q$673,14,FALSE),"")</f>
        <v/>
      </c>
      <c r="E407" s="64" t="str">
        <f>_xlfn.IFNA(VLOOKUP(D407,'Reference data SID'!$C$3:$E$673,3,FALSE),"")</f>
        <v/>
      </c>
      <c r="F407" s="64" t="str">
        <f>_xlfn.IFNA(IF(E407=FALSE,D407,IF(ISBLANK(B407),VLOOKUP(C407,'Reference data SID'!$N:$P,3,FALSE),VLOOKUP(B407,'Reference data SID'!$M:$P,4,FALSE))),"")</f>
        <v/>
      </c>
      <c r="G407" s="64" t="str">
        <f t="shared" si="102"/>
        <v/>
      </c>
      <c r="H407" s="38" t="str">
        <f>_xlfn.IFNA(VLOOKUP(F407,'Reference data SID'!L:M,2,FALSE),"")</f>
        <v/>
      </c>
      <c r="I407" s="38" t="str">
        <f>_xlfn.IFNA(VLOOKUP(F407,'Reference data SID'!L:N,3,FALSE),"")</f>
        <v/>
      </c>
      <c r="J407" s="38" t="str">
        <f>_xlfn.IFNA(VLOOKUP(F407,'Reference data SID'!L:O,4,FALSE),"")</f>
        <v/>
      </c>
      <c r="K407" s="50"/>
      <c r="L407" s="50"/>
      <c r="M407" s="50"/>
      <c r="N407" s="50"/>
      <c r="O407" s="50"/>
      <c r="P407" s="50"/>
      <c r="Q407" s="50"/>
      <c r="R407" s="50"/>
      <c r="S407" s="50"/>
      <c r="T407" s="73" t="str">
        <f t="shared" ca="1" si="103"/>
        <v/>
      </c>
      <c r="U407" s="65" t="str">
        <f>IF(LEN(D407)=0,"",SUMIFS('1.(Optional) tonnage per use'!O$6:O$503,'1.(Optional) tonnage per use'!$G$6:$G$503,CONCATENATE(D407,F407),'1.(Optional) tonnage per use'!$N$6:$N$503,K407))</f>
        <v/>
      </c>
      <c r="V407" s="47" t="str">
        <f>IF(LEN(D407)=0,"",SUMIFS('1.(Optional) tonnage per use'!P$6:P$503,'1.(Optional) tonnage per use'!$G$6:$G$503,CONCATENATE(D407,F407),'1.(Optional) tonnage per use'!$N$6:$N$503,K407))</f>
        <v/>
      </c>
      <c r="W407" s="47" t="str">
        <f>IF(LEN(D407)=0,"",SUMIFS('1.(Optional) tonnage per use'!Q$6:Q$503,'1.(Optional) tonnage per use'!$G$6:$G$503,CONCATENATE(D407,F407),'1.(Optional) tonnage per use'!$N$6:$N$503,K407))</f>
        <v/>
      </c>
      <c r="X407" s="117" t="str">
        <f>_xlfn.IFNA(VLOOKUP(A407,'Reference data SID'!D:E,2,FALSE),"")</f>
        <v/>
      </c>
      <c r="Y407" s="117" t="str">
        <f t="shared" si="104"/>
        <v>not ok</v>
      </c>
      <c r="Z407" s="117" t="str">
        <f t="shared" si="105"/>
        <v>not ok</v>
      </c>
      <c r="AA407" s="117" t="str">
        <f t="shared" si="106"/>
        <v>ok</v>
      </c>
      <c r="AB407" s="117" t="str">
        <f t="shared" si="107"/>
        <v>not ok</v>
      </c>
      <c r="AC407" s="117" t="str">
        <f t="shared" si="108"/>
        <v>_EC</v>
      </c>
      <c r="AD407" s="117" t="str">
        <f t="shared" si="109"/>
        <v>_CAS</v>
      </c>
      <c r="AE407" s="117" t="str">
        <f t="shared" si="110"/>
        <v/>
      </c>
      <c r="AF407" s="117" t="str">
        <f>IF(LEN(A407)&gt;1,IF(COUNTIFS($AE$6:AE$503,LEFT(AE407,250))&gt;1,"Duplicate entry: you have two rows for the same substance and year",""),"")</f>
        <v/>
      </c>
      <c r="AG407" s="117" t="str">
        <f>IF(LEN(A407)&gt;0,IF(ISNUMBER(MATCH(A407,Annex_I_II_entries,0)),"","The Entry name is not within the dropdown list, make sure that you have not copied and pasted overwritting the cell format (with its correponding dropdown list) in column A"),"")</f>
        <v/>
      </c>
      <c r="AH407" s="117" t="str">
        <f t="shared" ca="1" si="111"/>
        <v/>
      </c>
      <c r="AI407" s="117" t="str">
        <f t="shared" ca="1" si="112"/>
        <v/>
      </c>
      <c r="AJ407" s="117" t="str">
        <f t="shared" si="113"/>
        <v/>
      </c>
      <c r="AK407" s="117" t="str">
        <f t="shared" si="114"/>
        <v/>
      </c>
      <c r="AL407" s="117" t="str">
        <f t="shared" si="115"/>
        <v/>
      </c>
      <c r="AM407" s="117" t="str">
        <f t="shared" si="116"/>
        <v/>
      </c>
      <c r="AN407" s="117" t="str">
        <f t="shared" si="117"/>
        <v/>
      </c>
      <c r="AO407" s="117" t="str">
        <f t="shared" si="118"/>
        <v/>
      </c>
      <c r="AP407" s="87"/>
    </row>
    <row r="408" spans="1:42" x14ac:dyDescent="0.2">
      <c r="A408" s="37"/>
      <c r="B408" s="37"/>
      <c r="C408" s="37"/>
      <c r="D408" s="64" t="str">
        <f>_xlfn.IFNA(VLOOKUP(A408,'Reference data SID'!$D$2:$Q$673,14,FALSE),"")</f>
        <v/>
      </c>
      <c r="E408" s="64" t="str">
        <f>_xlfn.IFNA(VLOOKUP(D408,'Reference data SID'!$C$3:$E$673,3,FALSE),"")</f>
        <v/>
      </c>
      <c r="F408" s="64" t="str">
        <f>_xlfn.IFNA(IF(E408=FALSE,D408,IF(ISBLANK(B408),VLOOKUP(C408,'Reference data SID'!$N:$P,3,FALSE),VLOOKUP(B408,'Reference data SID'!$M:$P,4,FALSE))),"")</f>
        <v/>
      </c>
      <c r="G408" s="64" t="str">
        <f t="shared" si="102"/>
        <v/>
      </c>
      <c r="H408" s="38" t="str">
        <f>_xlfn.IFNA(VLOOKUP(F408,'Reference data SID'!L:M,2,FALSE),"")</f>
        <v/>
      </c>
      <c r="I408" s="38" t="str">
        <f>_xlfn.IFNA(VLOOKUP(F408,'Reference data SID'!L:N,3,FALSE),"")</f>
        <v/>
      </c>
      <c r="J408" s="38" t="str">
        <f>_xlfn.IFNA(VLOOKUP(F408,'Reference data SID'!L:O,4,FALSE),"")</f>
        <v/>
      </c>
      <c r="K408" s="50"/>
      <c r="L408" s="50"/>
      <c r="M408" s="50"/>
      <c r="N408" s="50"/>
      <c r="O408" s="50"/>
      <c r="P408" s="50"/>
      <c r="Q408" s="50"/>
      <c r="R408" s="50"/>
      <c r="S408" s="50"/>
      <c r="T408" s="73" t="str">
        <f t="shared" ca="1" si="103"/>
        <v/>
      </c>
      <c r="U408" s="65" t="str">
        <f>IF(LEN(D408)=0,"",SUMIFS('1.(Optional) tonnage per use'!O$6:O$503,'1.(Optional) tonnage per use'!$G$6:$G$503,CONCATENATE(D408,F408),'1.(Optional) tonnage per use'!$N$6:$N$503,K408))</f>
        <v/>
      </c>
      <c r="V408" s="47" t="str">
        <f>IF(LEN(D408)=0,"",SUMIFS('1.(Optional) tonnage per use'!P$6:P$503,'1.(Optional) tonnage per use'!$G$6:$G$503,CONCATENATE(D408,F408),'1.(Optional) tonnage per use'!$N$6:$N$503,K408))</f>
        <v/>
      </c>
      <c r="W408" s="47" t="str">
        <f>IF(LEN(D408)=0,"",SUMIFS('1.(Optional) tonnage per use'!Q$6:Q$503,'1.(Optional) tonnage per use'!$G$6:$G$503,CONCATENATE(D408,F408),'1.(Optional) tonnage per use'!$N$6:$N$503,K408))</f>
        <v/>
      </c>
      <c r="X408" s="117" t="str">
        <f>_xlfn.IFNA(VLOOKUP(A408,'Reference data SID'!D:E,2,FALSE),"")</f>
        <v/>
      </c>
      <c r="Y408" s="117" t="str">
        <f t="shared" si="104"/>
        <v>not ok</v>
      </c>
      <c r="Z408" s="117" t="str">
        <f t="shared" si="105"/>
        <v>not ok</v>
      </c>
      <c r="AA408" s="117" t="str">
        <f t="shared" si="106"/>
        <v>ok</v>
      </c>
      <c r="AB408" s="117" t="str">
        <f t="shared" si="107"/>
        <v>not ok</v>
      </c>
      <c r="AC408" s="117" t="str">
        <f t="shared" si="108"/>
        <v>_EC</v>
      </c>
      <c r="AD408" s="117" t="str">
        <f t="shared" si="109"/>
        <v>_CAS</v>
      </c>
      <c r="AE408" s="117" t="str">
        <f t="shared" si="110"/>
        <v/>
      </c>
      <c r="AF408" s="117" t="str">
        <f>IF(LEN(A408)&gt;1,IF(COUNTIFS($AE$6:AE$503,LEFT(AE408,250))&gt;1,"Duplicate entry: you have two rows for the same substance and year",""),"")</f>
        <v/>
      </c>
      <c r="AG408" s="117" t="str">
        <f>IF(LEN(A408)&gt;0,IF(ISNUMBER(MATCH(A408,Annex_I_II_entries,0)),"","The Entry name is not within the dropdown list, make sure that you have not copied and pasted overwritting the cell format (with its correponding dropdown list) in column A"),"")</f>
        <v/>
      </c>
      <c r="AH408" s="117" t="str">
        <f t="shared" ca="1" si="111"/>
        <v/>
      </c>
      <c r="AI408" s="117" t="str">
        <f t="shared" ca="1" si="112"/>
        <v/>
      </c>
      <c r="AJ408" s="117" t="str">
        <f t="shared" si="113"/>
        <v/>
      </c>
      <c r="AK408" s="117" t="str">
        <f t="shared" si="114"/>
        <v/>
      </c>
      <c r="AL408" s="117" t="str">
        <f t="shared" si="115"/>
        <v/>
      </c>
      <c r="AM408" s="117" t="str">
        <f t="shared" si="116"/>
        <v/>
      </c>
      <c r="AN408" s="117" t="str">
        <f t="shared" si="117"/>
        <v/>
      </c>
      <c r="AO408" s="117" t="str">
        <f t="shared" si="118"/>
        <v/>
      </c>
      <c r="AP408" s="87"/>
    </row>
    <row r="409" spans="1:42" x14ac:dyDescent="0.2">
      <c r="A409" s="37"/>
      <c r="B409" s="37"/>
      <c r="C409" s="37"/>
      <c r="D409" s="64" t="str">
        <f>_xlfn.IFNA(VLOOKUP(A409,'Reference data SID'!$D$2:$Q$673,14,FALSE),"")</f>
        <v/>
      </c>
      <c r="E409" s="64" t="str">
        <f>_xlfn.IFNA(VLOOKUP(D409,'Reference data SID'!$C$3:$E$673,3,FALSE),"")</f>
        <v/>
      </c>
      <c r="F409" s="64" t="str">
        <f>_xlfn.IFNA(IF(E409=FALSE,D409,IF(ISBLANK(B409),VLOOKUP(C409,'Reference data SID'!$N:$P,3,FALSE),VLOOKUP(B409,'Reference data SID'!$M:$P,4,FALSE))),"")</f>
        <v/>
      </c>
      <c r="G409" s="64" t="str">
        <f t="shared" si="102"/>
        <v/>
      </c>
      <c r="H409" s="38" t="str">
        <f>_xlfn.IFNA(VLOOKUP(F409,'Reference data SID'!L:M,2,FALSE),"")</f>
        <v/>
      </c>
      <c r="I409" s="38" t="str">
        <f>_xlfn.IFNA(VLOOKUP(F409,'Reference data SID'!L:N,3,FALSE),"")</f>
        <v/>
      </c>
      <c r="J409" s="38" t="str">
        <f>_xlfn.IFNA(VLOOKUP(F409,'Reference data SID'!L:O,4,FALSE),"")</f>
        <v/>
      </c>
      <c r="K409" s="50"/>
      <c r="L409" s="50"/>
      <c r="M409" s="50"/>
      <c r="N409" s="50"/>
      <c r="O409" s="50"/>
      <c r="P409" s="50"/>
      <c r="Q409" s="50"/>
      <c r="R409" s="50"/>
      <c r="S409" s="50"/>
      <c r="T409" s="73" t="str">
        <f t="shared" ca="1" si="103"/>
        <v/>
      </c>
      <c r="U409" s="65" t="str">
        <f>IF(LEN(D409)=0,"",SUMIFS('1.(Optional) tonnage per use'!O$6:O$503,'1.(Optional) tonnage per use'!$G$6:$G$503,CONCATENATE(D409,F409),'1.(Optional) tonnage per use'!$N$6:$N$503,K409))</f>
        <v/>
      </c>
      <c r="V409" s="47" t="str">
        <f>IF(LEN(D409)=0,"",SUMIFS('1.(Optional) tonnage per use'!P$6:P$503,'1.(Optional) tonnage per use'!$G$6:$G$503,CONCATENATE(D409,F409),'1.(Optional) tonnage per use'!$N$6:$N$503,K409))</f>
        <v/>
      </c>
      <c r="W409" s="47" t="str">
        <f>IF(LEN(D409)=0,"",SUMIFS('1.(Optional) tonnage per use'!Q$6:Q$503,'1.(Optional) tonnage per use'!$G$6:$G$503,CONCATENATE(D409,F409),'1.(Optional) tonnage per use'!$N$6:$N$503,K409))</f>
        <v/>
      </c>
      <c r="X409" s="117" t="str">
        <f>_xlfn.IFNA(VLOOKUP(A409,'Reference data SID'!D:E,2,FALSE),"")</f>
        <v/>
      </c>
      <c r="Y409" s="117" t="str">
        <f t="shared" si="104"/>
        <v>not ok</v>
      </c>
      <c r="Z409" s="117" t="str">
        <f t="shared" si="105"/>
        <v>not ok</v>
      </c>
      <c r="AA409" s="117" t="str">
        <f t="shared" si="106"/>
        <v>ok</v>
      </c>
      <c r="AB409" s="117" t="str">
        <f t="shared" si="107"/>
        <v>not ok</v>
      </c>
      <c r="AC409" s="117" t="str">
        <f t="shared" si="108"/>
        <v>_EC</v>
      </c>
      <c r="AD409" s="117" t="str">
        <f t="shared" si="109"/>
        <v>_CAS</v>
      </c>
      <c r="AE409" s="117" t="str">
        <f t="shared" si="110"/>
        <v/>
      </c>
      <c r="AF409" s="117" t="str">
        <f>IF(LEN(A409)&gt;1,IF(COUNTIFS($AE$6:AE$503,LEFT(AE409,250))&gt;1,"Duplicate entry: you have two rows for the same substance and year",""),"")</f>
        <v/>
      </c>
      <c r="AG409" s="117" t="str">
        <f>IF(LEN(A409)&gt;0,IF(ISNUMBER(MATCH(A409,Annex_I_II_entries,0)),"","The Entry name is not within the dropdown list, make sure that you have not copied and pasted overwritting the cell format (with its correponding dropdown list) in column A"),"")</f>
        <v/>
      </c>
      <c r="AH409" s="117" t="str">
        <f t="shared" ca="1" si="111"/>
        <v/>
      </c>
      <c r="AI409" s="117" t="str">
        <f t="shared" ca="1" si="112"/>
        <v/>
      </c>
      <c r="AJ409" s="117" t="str">
        <f t="shared" si="113"/>
        <v/>
      </c>
      <c r="AK409" s="117" t="str">
        <f t="shared" si="114"/>
        <v/>
      </c>
      <c r="AL409" s="117" t="str">
        <f t="shared" si="115"/>
        <v/>
      </c>
      <c r="AM409" s="117" t="str">
        <f t="shared" si="116"/>
        <v/>
      </c>
      <c r="AN409" s="117" t="str">
        <f t="shared" si="117"/>
        <v/>
      </c>
      <c r="AO409" s="117" t="str">
        <f t="shared" si="118"/>
        <v/>
      </c>
      <c r="AP409" s="87"/>
    </row>
    <row r="410" spans="1:42" x14ac:dyDescent="0.2">
      <c r="A410" s="37"/>
      <c r="B410" s="37"/>
      <c r="C410" s="37"/>
      <c r="D410" s="64" t="str">
        <f>_xlfn.IFNA(VLOOKUP(A410,'Reference data SID'!$D$2:$Q$673,14,FALSE),"")</f>
        <v/>
      </c>
      <c r="E410" s="64" t="str">
        <f>_xlfn.IFNA(VLOOKUP(D410,'Reference data SID'!$C$3:$E$673,3,FALSE),"")</f>
        <v/>
      </c>
      <c r="F410" s="64" t="str">
        <f>_xlfn.IFNA(IF(E410=FALSE,D410,IF(ISBLANK(B410),VLOOKUP(C410,'Reference data SID'!$N:$P,3,FALSE),VLOOKUP(B410,'Reference data SID'!$M:$P,4,FALSE))),"")</f>
        <v/>
      </c>
      <c r="G410" s="64" t="str">
        <f t="shared" si="102"/>
        <v/>
      </c>
      <c r="H410" s="38" t="str">
        <f>_xlfn.IFNA(VLOOKUP(F410,'Reference data SID'!L:M,2,FALSE),"")</f>
        <v/>
      </c>
      <c r="I410" s="38" t="str">
        <f>_xlfn.IFNA(VLOOKUP(F410,'Reference data SID'!L:N,3,FALSE),"")</f>
        <v/>
      </c>
      <c r="J410" s="38" t="str">
        <f>_xlfn.IFNA(VLOOKUP(F410,'Reference data SID'!L:O,4,FALSE),"")</f>
        <v/>
      </c>
      <c r="K410" s="50"/>
      <c r="L410" s="50"/>
      <c r="M410" s="50"/>
      <c r="N410" s="50"/>
      <c r="O410" s="50"/>
      <c r="P410" s="50"/>
      <c r="Q410" s="50"/>
      <c r="R410" s="50"/>
      <c r="S410" s="50"/>
      <c r="T410" s="73" t="str">
        <f t="shared" ca="1" si="103"/>
        <v/>
      </c>
      <c r="U410" s="65" t="str">
        <f>IF(LEN(D410)=0,"",SUMIFS('1.(Optional) tonnage per use'!O$6:O$503,'1.(Optional) tonnage per use'!$G$6:$G$503,CONCATENATE(D410,F410),'1.(Optional) tonnage per use'!$N$6:$N$503,K410))</f>
        <v/>
      </c>
      <c r="V410" s="47" t="str">
        <f>IF(LEN(D410)=0,"",SUMIFS('1.(Optional) tonnage per use'!P$6:P$503,'1.(Optional) tonnage per use'!$G$6:$G$503,CONCATENATE(D410,F410),'1.(Optional) tonnage per use'!$N$6:$N$503,K410))</f>
        <v/>
      </c>
      <c r="W410" s="47" t="str">
        <f>IF(LEN(D410)=0,"",SUMIFS('1.(Optional) tonnage per use'!Q$6:Q$503,'1.(Optional) tonnage per use'!$G$6:$G$503,CONCATENATE(D410,F410),'1.(Optional) tonnage per use'!$N$6:$N$503,K410))</f>
        <v/>
      </c>
      <c r="X410" s="117" t="str">
        <f>_xlfn.IFNA(VLOOKUP(A410,'Reference data SID'!D:E,2,FALSE),"")</f>
        <v/>
      </c>
      <c r="Y410" s="117" t="str">
        <f t="shared" si="104"/>
        <v>not ok</v>
      </c>
      <c r="Z410" s="117" t="str">
        <f t="shared" si="105"/>
        <v>not ok</v>
      </c>
      <c r="AA410" s="117" t="str">
        <f t="shared" si="106"/>
        <v>ok</v>
      </c>
      <c r="AB410" s="117" t="str">
        <f t="shared" si="107"/>
        <v>not ok</v>
      </c>
      <c r="AC410" s="117" t="str">
        <f t="shared" si="108"/>
        <v>_EC</v>
      </c>
      <c r="AD410" s="117" t="str">
        <f t="shared" si="109"/>
        <v>_CAS</v>
      </c>
      <c r="AE410" s="117" t="str">
        <f t="shared" si="110"/>
        <v/>
      </c>
      <c r="AF410" s="117" t="str">
        <f>IF(LEN(A410)&gt;1,IF(COUNTIFS($AE$6:AE$503,LEFT(AE410,250))&gt;1,"Duplicate entry: you have two rows for the same substance and year",""),"")</f>
        <v/>
      </c>
      <c r="AG410" s="117" t="str">
        <f>IF(LEN(A410)&gt;0,IF(ISNUMBER(MATCH(A410,Annex_I_II_entries,0)),"","The Entry name is not within the dropdown list, make sure that you have not copied and pasted overwritting the cell format (with its correponding dropdown list) in column A"),"")</f>
        <v/>
      </c>
      <c r="AH410" s="117" t="str">
        <f t="shared" ca="1" si="111"/>
        <v/>
      </c>
      <c r="AI410" s="117" t="str">
        <f t="shared" ca="1" si="112"/>
        <v/>
      </c>
      <c r="AJ410" s="117" t="str">
        <f t="shared" si="113"/>
        <v/>
      </c>
      <c r="AK410" s="117" t="str">
        <f t="shared" si="114"/>
        <v/>
      </c>
      <c r="AL410" s="117" t="str">
        <f t="shared" si="115"/>
        <v/>
      </c>
      <c r="AM410" s="117" t="str">
        <f t="shared" si="116"/>
        <v/>
      </c>
      <c r="AN410" s="117" t="str">
        <f t="shared" si="117"/>
        <v/>
      </c>
      <c r="AO410" s="117" t="str">
        <f t="shared" si="118"/>
        <v/>
      </c>
      <c r="AP410" s="87"/>
    </row>
    <row r="411" spans="1:42" x14ac:dyDescent="0.2">
      <c r="A411" s="37"/>
      <c r="B411" s="37"/>
      <c r="C411" s="37"/>
      <c r="D411" s="64" t="str">
        <f>_xlfn.IFNA(VLOOKUP(A411,'Reference data SID'!$D$2:$Q$673,14,FALSE),"")</f>
        <v/>
      </c>
      <c r="E411" s="64" t="str">
        <f>_xlfn.IFNA(VLOOKUP(D411,'Reference data SID'!$C$3:$E$673,3,FALSE),"")</f>
        <v/>
      </c>
      <c r="F411" s="64" t="str">
        <f>_xlfn.IFNA(IF(E411=FALSE,D411,IF(ISBLANK(B411),VLOOKUP(C411,'Reference data SID'!$N:$P,3,FALSE),VLOOKUP(B411,'Reference data SID'!$M:$P,4,FALSE))),"")</f>
        <v/>
      </c>
      <c r="G411" s="64" t="str">
        <f t="shared" si="102"/>
        <v/>
      </c>
      <c r="H411" s="38" t="str">
        <f>_xlfn.IFNA(VLOOKUP(F411,'Reference data SID'!L:M,2,FALSE),"")</f>
        <v/>
      </c>
      <c r="I411" s="38" t="str">
        <f>_xlfn.IFNA(VLOOKUP(F411,'Reference data SID'!L:N,3,FALSE),"")</f>
        <v/>
      </c>
      <c r="J411" s="38" t="str">
        <f>_xlfn.IFNA(VLOOKUP(F411,'Reference data SID'!L:O,4,FALSE),"")</f>
        <v/>
      </c>
      <c r="K411" s="50"/>
      <c r="L411" s="50"/>
      <c r="M411" s="50"/>
      <c r="N411" s="50"/>
      <c r="O411" s="50"/>
      <c r="P411" s="50"/>
      <c r="Q411" s="50"/>
      <c r="R411" s="50"/>
      <c r="S411" s="50"/>
      <c r="T411" s="73" t="str">
        <f t="shared" ca="1" si="103"/>
        <v/>
      </c>
      <c r="U411" s="65" t="str">
        <f>IF(LEN(D411)=0,"",SUMIFS('1.(Optional) tonnage per use'!O$6:O$503,'1.(Optional) tonnage per use'!$G$6:$G$503,CONCATENATE(D411,F411),'1.(Optional) tonnage per use'!$N$6:$N$503,K411))</f>
        <v/>
      </c>
      <c r="V411" s="47" t="str">
        <f>IF(LEN(D411)=0,"",SUMIFS('1.(Optional) tonnage per use'!P$6:P$503,'1.(Optional) tonnage per use'!$G$6:$G$503,CONCATENATE(D411,F411),'1.(Optional) tonnage per use'!$N$6:$N$503,K411))</f>
        <v/>
      </c>
      <c r="W411" s="47" t="str">
        <f>IF(LEN(D411)=0,"",SUMIFS('1.(Optional) tonnage per use'!Q$6:Q$503,'1.(Optional) tonnage per use'!$G$6:$G$503,CONCATENATE(D411,F411),'1.(Optional) tonnage per use'!$N$6:$N$503,K411))</f>
        <v/>
      </c>
      <c r="X411" s="117" t="str">
        <f>_xlfn.IFNA(VLOOKUP(A411,'Reference data SID'!D:E,2,FALSE),"")</f>
        <v/>
      </c>
      <c r="Y411" s="117" t="str">
        <f t="shared" si="104"/>
        <v>not ok</v>
      </c>
      <c r="Z411" s="117" t="str">
        <f t="shared" si="105"/>
        <v>not ok</v>
      </c>
      <c r="AA411" s="117" t="str">
        <f t="shared" si="106"/>
        <v>ok</v>
      </c>
      <c r="AB411" s="117" t="str">
        <f t="shared" si="107"/>
        <v>not ok</v>
      </c>
      <c r="AC411" s="117" t="str">
        <f t="shared" si="108"/>
        <v>_EC</v>
      </c>
      <c r="AD411" s="117" t="str">
        <f t="shared" si="109"/>
        <v>_CAS</v>
      </c>
      <c r="AE411" s="117" t="str">
        <f t="shared" si="110"/>
        <v/>
      </c>
      <c r="AF411" s="117" t="str">
        <f>IF(LEN(A411)&gt;1,IF(COUNTIFS($AE$6:AE$503,LEFT(AE411,250))&gt;1,"Duplicate entry: you have two rows for the same substance and year",""),"")</f>
        <v/>
      </c>
      <c r="AG411" s="117" t="str">
        <f>IF(LEN(A411)&gt;0,IF(ISNUMBER(MATCH(A411,Annex_I_II_entries,0)),"","The Entry name is not within the dropdown list, make sure that you have not copied and pasted overwritting the cell format (with its correponding dropdown list) in column A"),"")</f>
        <v/>
      </c>
      <c r="AH411" s="117" t="str">
        <f t="shared" ca="1" si="111"/>
        <v/>
      </c>
      <c r="AI411" s="117" t="str">
        <f t="shared" ca="1" si="112"/>
        <v/>
      </c>
      <c r="AJ411" s="117" t="str">
        <f t="shared" si="113"/>
        <v/>
      </c>
      <c r="AK411" s="117" t="str">
        <f t="shared" si="114"/>
        <v/>
      </c>
      <c r="AL411" s="117" t="str">
        <f t="shared" si="115"/>
        <v/>
      </c>
      <c r="AM411" s="117" t="str">
        <f t="shared" si="116"/>
        <v/>
      </c>
      <c r="AN411" s="117" t="str">
        <f t="shared" si="117"/>
        <v/>
      </c>
      <c r="AO411" s="117" t="str">
        <f t="shared" si="118"/>
        <v/>
      </c>
      <c r="AP411" s="87"/>
    </row>
    <row r="412" spans="1:42" x14ac:dyDescent="0.2">
      <c r="A412" s="37"/>
      <c r="B412" s="37"/>
      <c r="C412" s="37"/>
      <c r="D412" s="64" t="str">
        <f>_xlfn.IFNA(VLOOKUP(A412,'Reference data SID'!$D$2:$Q$673,14,FALSE),"")</f>
        <v/>
      </c>
      <c r="E412" s="64" t="str">
        <f>_xlfn.IFNA(VLOOKUP(D412,'Reference data SID'!$C$3:$E$673,3,FALSE),"")</f>
        <v/>
      </c>
      <c r="F412" s="64" t="str">
        <f>_xlfn.IFNA(IF(E412=FALSE,D412,IF(ISBLANK(B412),VLOOKUP(C412,'Reference data SID'!$N:$P,3,FALSE),VLOOKUP(B412,'Reference data SID'!$M:$P,4,FALSE))),"")</f>
        <v/>
      </c>
      <c r="G412" s="64" t="str">
        <f t="shared" si="102"/>
        <v/>
      </c>
      <c r="H412" s="38" t="str">
        <f>_xlfn.IFNA(VLOOKUP(F412,'Reference data SID'!L:M,2,FALSE),"")</f>
        <v/>
      </c>
      <c r="I412" s="38" t="str">
        <f>_xlfn.IFNA(VLOOKUP(F412,'Reference data SID'!L:N,3,FALSE),"")</f>
        <v/>
      </c>
      <c r="J412" s="38" t="str">
        <f>_xlfn.IFNA(VLOOKUP(F412,'Reference data SID'!L:O,4,FALSE),"")</f>
        <v/>
      </c>
      <c r="K412" s="50"/>
      <c r="L412" s="50"/>
      <c r="M412" s="50"/>
      <c r="N412" s="50"/>
      <c r="O412" s="50"/>
      <c r="P412" s="50"/>
      <c r="Q412" s="50"/>
      <c r="R412" s="50"/>
      <c r="S412" s="50"/>
      <c r="T412" s="73" t="str">
        <f t="shared" ca="1" si="103"/>
        <v/>
      </c>
      <c r="U412" s="65" t="str">
        <f>IF(LEN(D412)=0,"",SUMIFS('1.(Optional) tonnage per use'!O$6:O$503,'1.(Optional) tonnage per use'!$G$6:$G$503,CONCATENATE(D412,F412),'1.(Optional) tonnage per use'!$N$6:$N$503,K412))</f>
        <v/>
      </c>
      <c r="V412" s="47" t="str">
        <f>IF(LEN(D412)=0,"",SUMIFS('1.(Optional) tonnage per use'!P$6:P$503,'1.(Optional) tonnage per use'!$G$6:$G$503,CONCATENATE(D412,F412),'1.(Optional) tonnage per use'!$N$6:$N$503,K412))</f>
        <v/>
      </c>
      <c r="W412" s="47" t="str">
        <f>IF(LEN(D412)=0,"",SUMIFS('1.(Optional) tonnage per use'!Q$6:Q$503,'1.(Optional) tonnage per use'!$G$6:$G$503,CONCATENATE(D412,F412),'1.(Optional) tonnage per use'!$N$6:$N$503,K412))</f>
        <v/>
      </c>
      <c r="X412" s="117" t="str">
        <f>_xlfn.IFNA(VLOOKUP(A412,'Reference data SID'!D:E,2,FALSE),"")</f>
        <v/>
      </c>
      <c r="Y412" s="117" t="str">
        <f t="shared" si="104"/>
        <v>not ok</v>
      </c>
      <c r="Z412" s="117" t="str">
        <f t="shared" si="105"/>
        <v>not ok</v>
      </c>
      <c r="AA412" s="117" t="str">
        <f t="shared" si="106"/>
        <v>ok</v>
      </c>
      <c r="AB412" s="117" t="str">
        <f t="shared" si="107"/>
        <v>not ok</v>
      </c>
      <c r="AC412" s="117" t="str">
        <f t="shared" si="108"/>
        <v>_EC</v>
      </c>
      <c r="AD412" s="117" t="str">
        <f t="shared" si="109"/>
        <v>_CAS</v>
      </c>
      <c r="AE412" s="117" t="str">
        <f t="shared" si="110"/>
        <v/>
      </c>
      <c r="AF412" s="117" t="str">
        <f>IF(LEN(A412)&gt;1,IF(COUNTIFS($AE$6:AE$503,LEFT(AE412,250))&gt;1,"Duplicate entry: you have two rows for the same substance and year",""),"")</f>
        <v/>
      </c>
      <c r="AG412" s="117" t="str">
        <f>IF(LEN(A412)&gt;0,IF(ISNUMBER(MATCH(A412,Annex_I_II_entries,0)),"","The Entry name is not within the dropdown list, make sure that you have not copied and pasted overwritting the cell format (with its correponding dropdown list) in column A"),"")</f>
        <v/>
      </c>
      <c r="AH412" s="117" t="str">
        <f t="shared" ca="1" si="111"/>
        <v/>
      </c>
      <c r="AI412" s="117" t="str">
        <f t="shared" ca="1" si="112"/>
        <v/>
      </c>
      <c r="AJ412" s="117" t="str">
        <f t="shared" si="113"/>
        <v/>
      </c>
      <c r="AK412" s="117" t="str">
        <f t="shared" si="114"/>
        <v/>
      </c>
      <c r="AL412" s="117" t="str">
        <f t="shared" si="115"/>
        <v/>
      </c>
      <c r="AM412" s="117" t="str">
        <f t="shared" si="116"/>
        <v/>
      </c>
      <c r="AN412" s="117" t="str">
        <f t="shared" si="117"/>
        <v/>
      </c>
      <c r="AO412" s="117" t="str">
        <f t="shared" si="118"/>
        <v/>
      </c>
      <c r="AP412" s="87"/>
    </row>
    <row r="413" spans="1:42" x14ac:dyDescent="0.2">
      <c r="A413" s="37"/>
      <c r="B413" s="37"/>
      <c r="C413" s="37"/>
      <c r="D413" s="64" t="str">
        <f>_xlfn.IFNA(VLOOKUP(A413,'Reference data SID'!$D$2:$Q$673,14,FALSE),"")</f>
        <v/>
      </c>
      <c r="E413" s="64" t="str">
        <f>_xlfn.IFNA(VLOOKUP(D413,'Reference data SID'!$C$3:$E$673,3,FALSE),"")</f>
        <v/>
      </c>
      <c r="F413" s="64" t="str">
        <f>_xlfn.IFNA(IF(E413=FALSE,D413,IF(ISBLANK(B413),VLOOKUP(C413,'Reference data SID'!$N:$P,3,FALSE),VLOOKUP(B413,'Reference data SID'!$M:$P,4,FALSE))),"")</f>
        <v/>
      </c>
      <c r="G413" s="64" t="str">
        <f t="shared" si="102"/>
        <v/>
      </c>
      <c r="H413" s="38" t="str">
        <f>_xlfn.IFNA(VLOOKUP(F413,'Reference data SID'!L:M,2,FALSE),"")</f>
        <v/>
      </c>
      <c r="I413" s="38" t="str">
        <f>_xlfn.IFNA(VLOOKUP(F413,'Reference data SID'!L:N,3,FALSE),"")</f>
        <v/>
      </c>
      <c r="J413" s="38" t="str">
        <f>_xlfn.IFNA(VLOOKUP(F413,'Reference data SID'!L:O,4,FALSE),"")</f>
        <v/>
      </c>
      <c r="K413" s="50"/>
      <c r="L413" s="50"/>
      <c r="M413" s="50"/>
      <c r="N413" s="50"/>
      <c r="O413" s="50"/>
      <c r="P413" s="50"/>
      <c r="Q413" s="50"/>
      <c r="R413" s="50"/>
      <c r="S413" s="50"/>
      <c r="T413" s="73" t="str">
        <f t="shared" ca="1" si="103"/>
        <v/>
      </c>
      <c r="U413" s="65" t="str">
        <f>IF(LEN(D413)=0,"",SUMIFS('1.(Optional) tonnage per use'!O$6:O$503,'1.(Optional) tonnage per use'!$G$6:$G$503,CONCATENATE(D413,F413),'1.(Optional) tonnage per use'!$N$6:$N$503,K413))</f>
        <v/>
      </c>
      <c r="V413" s="47" t="str">
        <f>IF(LEN(D413)=0,"",SUMIFS('1.(Optional) tonnage per use'!P$6:P$503,'1.(Optional) tonnage per use'!$G$6:$G$503,CONCATENATE(D413,F413),'1.(Optional) tonnage per use'!$N$6:$N$503,K413))</f>
        <v/>
      </c>
      <c r="W413" s="47" t="str">
        <f>IF(LEN(D413)=0,"",SUMIFS('1.(Optional) tonnage per use'!Q$6:Q$503,'1.(Optional) tonnage per use'!$G$6:$G$503,CONCATENATE(D413,F413),'1.(Optional) tonnage per use'!$N$6:$N$503,K413))</f>
        <v/>
      </c>
      <c r="X413" s="117" t="str">
        <f>_xlfn.IFNA(VLOOKUP(A413,'Reference data SID'!D:E,2,FALSE),"")</f>
        <v/>
      </c>
      <c r="Y413" s="117" t="str">
        <f t="shared" si="104"/>
        <v>not ok</v>
      </c>
      <c r="Z413" s="117" t="str">
        <f t="shared" si="105"/>
        <v>not ok</v>
      </c>
      <c r="AA413" s="117" t="str">
        <f t="shared" si="106"/>
        <v>ok</v>
      </c>
      <c r="AB413" s="117" t="str">
        <f t="shared" si="107"/>
        <v>not ok</v>
      </c>
      <c r="AC413" s="117" t="str">
        <f t="shared" si="108"/>
        <v>_EC</v>
      </c>
      <c r="AD413" s="117" t="str">
        <f t="shared" si="109"/>
        <v>_CAS</v>
      </c>
      <c r="AE413" s="117" t="str">
        <f t="shared" si="110"/>
        <v/>
      </c>
      <c r="AF413" s="117" t="str">
        <f>IF(LEN(A413)&gt;1,IF(COUNTIFS($AE$6:AE$503,LEFT(AE413,250))&gt;1,"Duplicate entry: you have two rows for the same substance and year",""),"")</f>
        <v/>
      </c>
      <c r="AG413" s="117" t="str">
        <f>IF(LEN(A413)&gt;0,IF(ISNUMBER(MATCH(A413,Annex_I_II_entries,0)),"","The Entry name is not within the dropdown list, make sure that you have not copied and pasted overwritting the cell format (with its correponding dropdown list) in column A"),"")</f>
        <v/>
      </c>
      <c r="AH413" s="117" t="str">
        <f t="shared" ca="1" si="111"/>
        <v/>
      </c>
      <c r="AI413" s="117" t="str">
        <f t="shared" ca="1" si="112"/>
        <v/>
      </c>
      <c r="AJ413" s="117" t="str">
        <f t="shared" si="113"/>
        <v/>
      </c>
      <c r="AK413" s="117" t="str">
        <f t="shared" si="114"/>
        <v/>
      </c>
      <c r="AL413" s="117" t="str">
        <f t="shared" si="115"/>
        <v/>
      </c>
      <c r="AM413" s="117" t="str">
        <f t="shared" si="116"/>
        <v/>
      </c>
      <c r="AN413" s="117" t="str">
        <f t="shared" si="117"/>
        <v/>
      </c>
      <c r="AO413" s="117" t="str">
        <f t="shared" si="118"/>
        <v/>
      </c>
      <c r="AP413" s="87"/>
    </row>
    <row r="414" spans="1:42" x14ac:dyDescent="0.2">
      <c r="A414" s="37"/>
      <c r="B414" s="37"/>
      <c r="C414" s="37"/>
      <c r="D414" s="64" t="str">
        <f>_xlfn.IFNA(VLOOKUP(A414,'Reference data SID'!$D$2:$Q$673,14,FALSE),"")</f>
        <v/>
      </c>
      <c r="E414" s="64" t="str">
        <f>_xlfn.IFNA(VLOOKUP(D414,'Reference data SID'!$C$3:$E$673,3,FALSE),"")</f>
        <v/>
      </c>
      <c r="F414" s="64" t="str">
        <f>_xlfn.IFNA(IF(E414=FALSE,D414,IF(ISBLANK(B414),VLOOKUP(C414,'Reference data SID'!$N:$P,3,FALSE),VLOOKUP(B414,'Reference data SID'!$M:$P,4,FALSE))),"")</f>
        <v/>
      </c>
      <c r="G414" s="64" t="str">
        <f t="shared" si="102"/>
        <v/>
      </c>
      <c r="H414" s="38" t="str">
        <f>_xlfn.IFNA(VLOOKUP(F414,'Reference data SID'!L:M,2,FALSE),"")</f>
        <v/>
      </c>
      <c r="I414" s="38" t="str">
        <f>_xlfn.IFNA(VLOOKUP(F414,'Reference data SID'!L:N,3,FALSE),"")</f>
        <v/>
      </c>
      <c r="J414" s="38" t="str">
        <f>_xlfn.IFNA(VLOOKUP(F414,'Reference data SID'!L:O,4,FALSE),"")</f>
        <v/>
      </c>
      <c r="K414" s="50"/>
      <c r="L414" s="50"/>
      <c r="M414" s="50"/>
      <c r="N414" s="50"/>
      <c r="O414" s="50"/>
      <c r="P414" s="50"/>
      <c r="Q414" s="50"/>
      <c r="R414" s="50"/>
      <c r="S414" s="50"/>
      <c r="T414" s="73" t="str">
        <f t="shared" ca="1" si="103"/>
        <v/>
      </c>
      <c r="U414" s="65" t="str">
        <f>IF(LEN(D414)=0,"",SUMIFS('1.(Optional) tonnage per use'!O$6:O$503,'1.(Optional) tonnage per use'!$G$6:$G$503,CONCATENATE(D414,F414),'1.(Optional) tonnage per use'!$N$6:$N$503,K414))</f>
        <v/>
      </c>
      <c r="V414" s="47" t="str">
        <f>IF(LEN(D414)=0,"",SUMIFS('1.(Optional) tonnage per use'!P$6:P$503,'1.(Optional) tonnage per use'!$G$6:$G$503,CONCATENATE(D414,F414),'1.(Optional) tonnage per use'!$N$6:$N$503,K414))</f>
        <v/>
      </c>
      <c r="W414" s="47" t="str">
        <f>IF(LEN(D414)=0,"",SUMIFS('1.(Optional) tonnage per use'!Q$6:Q$503,'1.(Optional) tonnage per use'!$G$6:$G$503,CONCATENATE(D414,F414),'1.(Optional) tonnage per use'!$N$6:$N$503,K414))</f>
        <v/>
      </c>
      <c r="X414" s="117" t="str">
        <f>_xlfn.IFNA(VLOOKUP(A414,'Reference data SID'!D:E,2,FALSE),"")</f>
        <v/>
      </c>
      <c r="Y414" s="117" t="str">
        <f t="shared" si="104"/>
        <v>not ok</v>
      </c>
      <c r="Z414" s="117" t="str">
        <f t="shared" si="105"/>
        <v>not ok</v>
      </c>
      <c r="AA414" s="117" t="str">
        <f t="shared" si="106"/>
        <v>ok</v>
      </c>
      <c r="AB414" s="117" t="str">
        <f t="shared" si="107"/>
        <v>not ok</v>
      </c>
      <c r="AC414" s="117" t="str">
        <f t="shared" si="108"/>
        <v>_EC</v>
      </c>
      <c r="AD414" s="117" t="str">
        <f t="shared" si="109"/>
        <v>_CAS</v>
      </c>
      <c r="AE414" s="117" t="str">
        <f t="shared" si="110"/>
        <v/>
      </c>
      <c r="AF414" s="117" t="str">
        <f>IF(LEN(A414)&gt;1,IF(COUNTIFS($AE$6:AE$503,LEFT(AE414,250))&gt;1,"Duplicate entry: you have two rows for the same substance and year",""),"")</f>
        <v/>
      </c>
      <c r="AG414" s="117" t="str">
        <f>IF(LEN(A414)&gt;0,IF(ISNUMBER(MATCH(A414,Annex_I_II_entries,0)),"","The Entry name is not within the dropdown list, make sure that you have not copied and pasted overwritting the cell format (with its correponding dropdown list) in column A"),"")</f>
        <v/>
      </c>
      <c r="AH414" s="117" t="str">
        <f t="shared" ca="1" si="111"/>
        <v/>
      </c>
      <c r="AI414" s="117" t="str">
        <f t="shared" ca="1" si="112"/>
        <v/>
      </c>
      <c r="AJ414" s="117" t="str">
        <f t="shared" si="113"/>
        <v/>
      </c>
      <c r="AK414" s="117" t="str">
        <f t="shared" si="114"/>
        <v/>
      </c>
      <c r="AL414" s="117" t="str">
        <f t="shared" si="115"/>
        <v/>
      </c>
      <c r="AM414" s="117" t="str">
        <f t="shared" si="116"/>
        <v/>
      </c>
      <c r="AN414" s="117" t="str">
        <f t="shared" si="117"/>
        <v/>
      </c>
      <c r="AO414" s="117" t="str">
        <f t="shared" si="118"/>
        <v/>
      </c>
      <c r="AP414" s="87"/>
    </row>
    <row r="415" spans="1:42" x14ac:dyDescent="0.2">
      <c r="A415" s="37"/>
      <c r="B415" s="37"/>
      <c r="C415" s="37"/>
      <c r="D415" s="64" t="str">
        <f>_xlfn.IFNA(VLOOKUP(A415,'Reference data SID'!$D$2:$Q$673,14,FALSE),"")</f>
        <v/>
      </c>
      <c r="E415" s="64" t="str">
        <f>_xlfn.IFNA(VLOOKUP(D415,'Reference data SID'!$C$3:$E$673,3,FALSE),"")</f>
        <v/>
      </c>
      <c r="F415" s="64" t="str">
        <f>_xlfn.IFNA(IF(E415=FALSE,D415,IF(ISBLANK(B415),VLOOKUP(C415,'Reference data SID'!$N:$P,3,FALSE),VLOOKUP(B415,'Reference data SID'!$M:$P,4,FALSE))),"")</f>
        <v/>
      </c>
      <c r="G415" s="64" t="str">
        <f t="shared" si="102"/>
        <v/>
      </c>
      <c r="H415" s="38" t="str">
        <f>_xlfn.IFNA(VLOOKUP(F415,'Reference data SID'!L:M,2,FALSE),"")</f>
        <v/>
      </c>
      <c r="I415" s="38" t="str">
        <f>_xlfn.IFNA(VLOOKUP(F415,'Reference data SID'!L:N,3,FALSE),"")</f>
        <v/>
      </c>
      <c r="J415" s="38" t="str">
        <f>_xlfn.IFNA(VLOOKUP(F415,'Reference data SID'!L:O,4,FALSE),"")</f>
        <v/>
      </c>
      <c r="K415" s="50"/>
      <c r="L415" s="50"/>
      <c r="M415" s="50"/>
      <c r="N415" s="50"/>
      <c r="O415" s="50"/>
      <c r="P415" s="50"/>
      <c r="Q415" s="50"/>
      <c r="R415" s="50"/>
      <c r="S415" s="50"/>
      <c r="T415" s="73" t="str">
        <f t="shared" ca="1" si="103"/>
        <v/>
      </c>
      <c r="U415" s="65" t="str">
        <f>IF(LEN(D415)=0,"",SUMIFS('1.(Optional) tonnage per use'!O$6:O$503,'1.(Optional) tonnage per use'!$G$6:$G$503,CONCATENATE(D415,F415),'1.(Optional) tonnage per use'!$N$6:$N$503,K415))</f>
        <v/>
      </c>
      <c r="V415" s="47" t="str">
        <f>IF(LEN(D415)=0,"",SUMIFS('1.(Optional) tonnage per use'!P$6:P$503,'1.(Optional) tonnage per use'!$G$6:$G$503,CONCATENATE(D415,F415),'1.(Optional) tonnage per use'!$N$6:$N$503,K415))</f>
        <v/>
      </c>
      <c r="W415" s="47" t="str">
        <f>IF(LEN(D415)=0,"",SUMIFS('1.(Optional) tonnage per use'!Q$6:Q$503,'1.(Optional) tonnage per use'!$G$6:$G$503,CONCATENATE(D415,F415),'1.(Optional) tonnage per use'!$N$6:$N$503,K415))</f>
        <v/>
      </c>
      <c r="X415" s="117" t="str">
        <f>_xlfn.IFNA(VLOOKUP(A415,'Reference data SID'!D:E,2,FALSE),"")</f>
        <v/>
      </c>
      <c r="Y415" s="117" t="str">
        <f t="shared" si="104"/>
        <v>not ok</v>
      </c>
      <c r="Z415" s="117" t="str">
        <f t="shared" si="105"/>
        <v>not ok</v>
      </c>
      <c r="AA415" s="117" t="str">
        <f t="shared" si="106"/>
        <v>ok</v>
      </c>
      <c r="AB415" s="117" t="str">
        <f t="shared" si="107"/>
        <v>not ok</v>
      </c>
      <c r="AC415" s="117" t="str">
        <f t="shared" si="108"/>
        <v>_EC</v>
      </c>
      <c r="AD415" s="117" t="str">
        <f t="shared" si="109"/>
        <v>_CAS</v>
      </c>
      <c r="AE415" s="117" t="str">
        <f t="shared" si="110"/>
        <v/>
      </c>
      <c r="AF415" s="117" t="str">
        <f>IF(LEN(A415)&gt;1,IF(COUNTIFS($AE$6:AE$503,LEFT(AE415,250))&gt;1,"Duplicate entry: you have two rows for the same substance and year",""),"")</f>
        <v/>
      </c>
      <c r="AG415" s="117" t="str">
        <f>IF(LEN(A415)&gt;0,IF(ISNUMBER(MATCH(A415,Annex_I_II_entries,0)),"","The Entry name is not within the dropdown list, make sure that you have not copied and pasted overwritting the cell format (with its correponding dropdown list) in column A"),"")</f>
        <v/>
      </c>
      <c r="AH415" s="117" t="str">
        <f t="shared" ca="1" si="111"/>
        <v/>
      </c>
      <c r="AI415" s="117" t="str">
        <f t="shared" ca="1" si="112"/>
        <v/>
      </c>
      <c r="AJ415" s="117" t="str">
        <f t="shared" si="113"/>
        <v/>
      </c>
      <c r="AK415" s="117" t="str">
        <f t="shared" si="114"/>
        <v/>
      </c>
      <c r="AL415" s="117" t="str">
        <f t="shared" si="115"/>
        <v/>
      </c>
      <c r="AM415" s="117" t="str">
        <f t="shared" si="116"/>
        <v/>
      </c>
      <c r="AN415" s="117" t="str">
        <f t="shared" si="117"/>
        <v/>
      </c>
      <c r="AO415" s="117" t="str">
        <f t="shared" si="118"/>
        <v/>
      </c>
      <c r="AP415" s="87"/>
    </row>
    <row r="416" spans="1:42" x14ac:dyDescent="0.2">
      <c r="A416" s="37"/>
      <c r="B416" s="37"/>
      <c r="C416" s="37"/>
      <c r="D416" s="64" t="str">
        <f>_xlfn.IFNA(VLOOKUP(A416,'Reference data SID'!$D$2:$Q$673,14,FALSE),"")</f>
        <v/>
      </c>
      <c r="E416" s="64" t="str">
        <f>_xlfn.IFNA(VLOOKUP(D416,'Reference data SID'!$C$3:$E$673,3,FALSE),"")</f>
        <v/>
      </c>
      <c r="F416" s="64" t="str">
        <f>_xlfn.IFNA(IF(E416=FALSE,D416,IF(ISBLANK(B416),VLOOKUP(C416,'Reference data SID'!$N:$P,3,FALSE),VLOOKUP(B416,'Reference data SID'!$M:$P,4,FALSE))),"")</f>
        <v/>
      </c>
      <c r="G416" s="64" t="str">
        <f t="shared" si="102"/>
        <v/>
      </c>
      <c r="H416" s="38" t="str">
        <f>_xlfn.IFNA(VLOOKUP(F416,'Reference data SID'!L:M,2,FALSE),"")</f>
        <v/>
      </c>
      <c r="I416" s="38" t="str">
        <f>_xlfn.IFNA(VLOOKUP(F416,'Reference data SID'!L:N,3,FALSE),"")</f>
        <v/>
      </c>
      <c r="J416" s="38" t="str">
        <f>_xlfn.IFNA(VLOOKUP(F416,'Reference data SID'!L:O,4,FALSE),"")</f>
        <v/>
      </c>
      <c r="K416" s="50"/>
      <c r="L416" s="50"/>
      <c r="M416" s="50"/>
      <c r="N416" s="50"/>
      <c r="O416" s="50"/>
      <c r="P416" s="50"/>
      <c r="Q416" s="50"/>
      <c r="R416" s="50"/>
      <c r="S416" s="50"/>
      <c r="T416" s="73" t="str">
        <f t="shared" ca="1" si="103"/>
        <v/>
      </c>
      <c r="U416" s="65" t="str">
        <f>IF(LEN(D416)=0,"",SUMIFS('1.(Optional) tonnage per use'!O$6:O$503,'1.(Optional) tonnage per use'!$G$6:$G$503,CONCATENATE(D416,F416),'1.(Optional) tonnage per use'!$N$6:$N$503,K416))</f>
        <v/>
      </c>
      <c r="V416" s="47" t="str">
        <f>IF(LEN(D416)=0,"",SUMIFS('1.(Optional) tonnage per use'!P$6:P$503,'1.(Optional) tonnage per use'!$G$6:$G$503,CONCATENATE(D416,F416),'1.(Optional) tonnage per use'!$N$6:$N$503,K416))</f>
        <v/>
      </c>
      <c r="W416" s="47" t="str">
        <f>IF(LEN(D416)=0,"",SUMIFS('1.(Optional) tonnage per use'!Q$6:Q$503,'1.(Optional) tonnage per use'!$G$6:$G$503,CONCATENATE(D416,F416),'1.(Optional) tonnage per use'!$N$6:$N$503,K416))</f>
        <v/>
      </c>
      <c r="X416" s="117" t="str">
        <f>_xlfn.IFNA(VLOOKUP(A416,'Reference data SID'!D:E,2,FALSE),"")</f>
        <v/>
      </c>
      <c r="Y416" s="117" t="str">
        <f t="shared" si="104"/>
        <v>not ok</v>
      </c>
      <c r="Z416" s="117" t="str">
        <f t="shared" si="105"/>
        <v>not ok</v>
      </c>
      <c r="AA416" s="117" t="str">
        <f t="shared" si="106"/>
        <v>ok</v>
      </c>
      <c r="AB416" s="117" t="str">
        <f t="shared" si="107"/>
        <v>not ok</v>
      </c>
      <c r="AC416" s="117" t="str">
        <f t="shared" si="108"/>
        <v>_EC</v>
      </c>
      <c r="AD416" s="117" t="str">
        <f t="shared" si="109"/>
        <v>_CAS</v>
      </c>
      <c r="AE416" s="117" t="str">
        <f t="shared" si="110"/>
        <v/>
      </c>
      <c r="AF416" s="117" t="str">
        <f>IF(LEN(A416)&gt;1,IF(COUNTIFS($AE$6:AE$503,LEFT(AE416,250))&gt;1,"Duplicate entry: you have two rows for the same substance and year",""),"")</f>
        <v/>
      </c>
      <c r="AG416" s="117" t="str">
        <f>IF(LEN(A416)&gt;0,IF(ISNUMBER(MATCH(A416,Annex_I_II_entries,0)),"","The Entry name is not within the dropdown list, make sure that you have not copied and pasted overwritting the cell format (with its correponding dropdown list) in column A"),"")</f>
        <v/>
      </c>
      <c r="AH416" s="117" t="str">
        <f t="shared" ca="1" si="111"/>
        <v/>
      </c>
      <c r="AI416" s="117" t="str">
        <f t="shared" ca="1" si="112"/>
        <v/>
      </c>
      <c r="AJ416" s="117" t="str">
        <f t="shared" si="113"/>
        <v/>
      </c>
      <c r="AK416" s="117" t="str">
        <f t="shared" si="114"/>
        <v/>
      </c>
      <c r="AL416" s="117" t="str">
        <f t="shared" si="115"/>
        <v/>
      </c>
      <c r="AM416" s="117" t="str">
        <f t="shared" si="116"/>
        <v/>
      </c>
      <c r="AN416" s="117" t="str">
        <f t="shared" si="117"/>
        <v/>
      </c>
      <c r="AO416" s="117" t="str">
        <f t="shared" si="118"/>
        <v/>
      </c>
      <c r="AP416" s="87"/>
    </row>
    <row r="417" spans="1:42" x14ac:dyDescent="0.2">
      <c r="A417" s="37"/>
      <c r="B417" s="37"/>
      <c r="C417" s="37"/>
      <c r="D417" s="64" t="str">
        <f>_xlfn.IFNA(VLOOKUP(A417,'Reference data SID'!$D$2:$Q$673,14,FALSE),"")</f>
        <v/>
      </c>
      <c r="E417" s="64" t="str">
        <f>_xlfn.IFNA(VLOOKUP(D417,'Reference data SID'!$C$3:$E$673,3,FALSE),"")</f>
        <v/>
      </c>
      <c r="F417" s="64" t="str">
        <f>_xlfn.IFNA(IF(E417=FALSE,D417,IF(ISBLANK(B417),VLOOKUP(C417,'Reference data SID'!$N:$P,3,FALSE),VLOOKUP(B417,'Reference data SID'!$M:$P,4,FALSE))),"")</f>
        <v/>
      </c>
      <c r="G417" s="64" t="str">
        <f t="shared" si="102"/>
        <v/>
      </c>
      <c r="H417" s="38" t="str">
        <f>_xlfn.IFNA(VLOOKUP(F417,'Reference data SID'!L:M,2,FALSE),"")</f>
        <v/>
      </c>
      <c r="I417" s="38" t="str">
        <f>_xlfn.IFNA(VLOOKUP(F417,'Reference data SID'!L:N,3,FALSE),"")</f>
        <v/>
      </c>
      <c r="J417" s="38" t="str">
        <f>_xlfn.IFNA(VLOOKUP(F417,'Reference data SID'!L:O,4,FALSE),"")</f>
        <v/>
      </c>
      <c r="K417" s="50"/>
      <c r="L417" s="50"/>
      <c r="M417" s="50"/>
      <c r="N417" s="50"/>
      <c r="O417" s="50"/>
      <c r="P417" s="50"/>
      <c r="Q417" s="50"/>
      <c r="R417" s="50"/>
      <c r="S417" s="50"/>
      <c r="T417" s="73" t="str">
        <f t="shared" ca="1" si="103"/>
        <v/>
      </c>
      <c r="U417" s="65" t="str">
        <f>IF(LEN(D417)=0,"",SUMIFS('1.(Optional) tonnage per use'!O$6:O$503,'1.(Optional) tonnage per use'!$G$6:$G$503,CONCATENATE(D417,F417),'1.(Optional) tonnage per use'!$N$6:$N$503,K417))</f>
        <v/>
      </c>
      <c r="V417" s="47" t="str">
        <f>IF(LEN(D417)=0,"",SUMIFS('1.(Optional) tonnage per use'!P$6:P$503,'1.(Optional) tonnage per use'!$G$6:$G$503,CONCATENATE(D417,F417),'1.(Optional) tonnage per use'!$N$6:$N$503,K417))</f>
        <v/>
      </c>
      <c r="W417" s="47" t="str">
        <f>IF(LEN(D417)=0,"",SUMIFS('1.(Optional) tonnage per use'!Q$6:Q$503,'1.(Optional) tonnage per use'!$G$6:$G$503,CONCATENATE(D417,F417),'1.(Optional) tonnage per use'!$N$6:$N$503,K417))</f>
        <v/>
      </c>
      <c r="X417" s="117" t="str">
        <f>_xlfn.IFNA(VLOOKUP(A417,'Reference data SID'!D:E,2,FALSE),"")</f>
        <v/>
      </c>
      <c r="Y417" s="117" t="str">
        <f t="shared" si="104"/>
        <v>not ok</v>
      </c>
      <c r="Z417" s="117" t="str">
        <f t="shared" si="105"/>
        <v>not ok</v>
      </c>
      <c r="AA417" s="117" t="str">
        <f t="shared" si="106"/>
        <v>ok</v>
      </c>
      <c r="AB417" s="117" t="str">
        <f t="shared" si="107"/>
        <v>not ok</v>
      </c>
      <c r="AC417" s="117" t="str">
        <f t="shared" si="108"/>
        <v>_EC</v>
      </c>
      <c r="AD417" s="117" t="str">
        <f t="shared" si="109"/>
        <v>_CAS</v>
      </c>
      <c r="AE417" s="117" t="str">
        <f t="shared" si="110"/>
        <v/>
      </c>
      <c r="AF417" s="117" t="str">
        <f>IF(LEN(A417)&gt;1,IF(COUNTIFS($AE$6:AE$503,LEFT(AE417,250))&gt;1,"Duplicate entry: you have two rows for the same substance and year",""),"")</f>
        <v/>
      </c>
      <c r="AG417" s="117" t="str">
        <f>IF(LEN(A417)&gt;0,IF(ISNUMBER(MATCH(A417,Annex_I_II_entries,0)),"","The Entry name is not within the dropdown list, make sure that you have not copied and pasted overwritting the cell format (with its correponding dropdown list) in column A"),"")</f>
        <v/>
      </c>
      <c r="AH417" s="117" t="str">
        <f t="shared" ca="1" si="111"/>
        <v/>
      </c>
      <c r="AI417" s="117" t="str">
        <f t="shared" ca="1" si="112"/>
        <v/>
      </c>
      <c r="AJ417" s="117" t="str">
        <f t="shared" si="113"/>
        <v/>
      </c>
      <c r="AK417" s="117" t="str">
        <f t="shared" si="114"/>
        <v/>
      </c>
      <c r="AL417" s="117" t="str">
        <f t="shared" si="115"/>
        <v/>
      </c>
      <c r="AM417" s="117" t="str">
        <f t="shared" si="116"/>
        <v/>
      </c>
      <c r="AN417" s="117" t="str">
        <f t="shared" si="117"/>
        <v/>
      </c>
      <c r="AO417" s="117" t="str">
        <f t="shared" si="118"/>
        <v/>
      </c>
      <c r="AP417" s="87"/>
    </row>
    <row r="418" spans="1:42" x14ac:dyDescent="0.2">
      <c r="A418" s="37"/>
      <c r="B418" s="37"/>
      <c r="C418" s="37"/>
      <c r="D418" s="64" t="str">
        <f>_xlfn.IFNA(VLOOKUP(A418,'Reference data SID'!$D$2:$Q$673,14,FALSE),"")</f>
        <v/>
      </c>
      <c r="E418" s="64" t="str">
        <f>_xlfn.IFNA(VLOOKUP(D418,'Reference data SID'!$C$3:$E$673,3,FALSE),"")</f>
        <v/>
      </c>
      <c r="F418" s="64" t="str">
        <f>_xlfn.IFNA(IF(E418=FALSE,D418,IF(ISBLANK(B418),VLOOKUP(C418,'Reference data SID'!$N:$P,3,FALSE),VLOOKUP(B418,'Reference data SID'!$M:$P,4,FALSE))),"")</f>
        <v/>
      </c>
      <c r="G418" s="64" t="str">
        <f t="shared" si="102"/>
        <v/>
      </c>
      <c r="H418" s="38" t="str">
        <f>_xlfn.IFNA(VLOOKUP(F418,'Reference data SID'!L:M,2,FALSE),"")</f>
        <v/>
      </c>
      <c r="I418" s="38" t="str">
        <f>_xlfn.IFNA(VLOOKUP(F418,'Reference data SID'!L:N,3,FALSE),"")</f>
        <v/>
      </c>
      <c r="J418" s="38" t="str">
        <f>_xlfn.IFNA(VLOOKUP(F418,'Reference data SID'!L:O,4,FALSE),"")</f>
        <v/>
      </c>
      <c r="K418" s="50"/>
      <c r="L418" s="50"/>
      <c r="M418" s="50"/>
      <c r="N418" s="50"/>
      <c r="O418" s="50"/>
      <c r="P418" s="50"/>
      <c r="Q418" s="50"/>
      <c r="R418" s="50"/>
      <c r="S418" s="50"/>
      <c r="T418" s="73" t="str">
        <f t="shared" ca="1" si="103"/>
        <v/>
      </c>
      <c r="U418" s="65" t="str">
        <f>IF(LEN(D418)=0,"",SUMIFS('1.(Optional) tonnage per use'!O$6:O$503,'1.(Optional) tonnage per use'!$G$6:$G$503,CONCATENATE(D418,F418),'1.(Optional) tonnage per use'!$N$6:$N$503,K418))</f>
        <v/>
      </c>
      <c r="V418" s="47" t="str">
        <f>IF(LEN(D418)=0,"",SUMIFS('1.(Optional) tonnage per use'!P$6:P$503,'1.(Optional) tonnage per use'!$G$6:$G$503,CONCATENATE(D418,F418),'1.(Optional) tonnage per use'!$N$6:$N$503,K418))</f>
        <v/>
      </c>
      <c r="W418" s="47" t="str">
        <f>IF(LEN(D418)=0,"",SUMIFS('1.(Optional) tonnage per use'!Q$6:Q$503,'1.(Optional) tonnage per use'!$G$6:$G$503,CONCATENATE(D418,F418),'1.(Optional) tonnage per use'!$N$6:$N$503,K418))</f>
        <v/>
      </c>
      <c r="X418" s="117" t="str">
        <f>_xlfn.IFNA(VLOOKUP(A418,'Reference data SID'!D:E,2,FALSE),"")</f>
        <v/>
      </c>
      <c r="Y418" s="117" t="str">
        <f t="shared" si="104"/>
        <v>not ok</v>
      </c>
      <c r="Z418" s="117" t="str">
        <f t="shared" si="105"/>
        <v>not ok</v>
      </c>
      <c r="AA418" s="117" t="str">
        <f t="shared" si="106"/>
        <v>ok</v>
      </c>
      <c r="AB418" s="117" t="str">
        <f t="shared" si="107"/>
        <v>not ok</v>
      </c>
      <c r="AC418" s="117" t="str">
        <f t="shared" si="108"/>
        <v>_EC</v>
      </c>
      <c r="AD418" s="117" t="str">
        <f t="shared" si="109"/>
        <v>_CAS</v>
      </c>
      <c r="AE418" s="117" t="str">
        <f t="shared" si="110"/>
        <v/>
      </c>
      <c r="AF418" s="117" t="str">
        <f>IF(LEN(A418)&gt;1,IF(COUNTIFS($AE$6:AE$503,LEFT(AE418,250))&gt;1,"Duplicate entry: you have two rows for the same substance and year",""),"")</f>
        <v/>
      </c>
      <c r="AG418" s="117" t="str">
        <f>IF(LEN(A418)&gt;0,IF(ISNUMBER(MATCH(A418,Annex_I_II_entries,0)),"","The Entry name is not within the dropdown list, make sure that you have not copied and pasted overwritting the cell format (with its correponding dropdown list) in column A"),"")</f>
        <v/>
      </c>
      <c r="AH418" s="117" t="str">
        <f t="shared" ca="1" si="111"/>
        <v/>
      </c>
      <c r="AI418" s="117" t="str">
        <f t="shared" ca="1" si="112"/>
        <v/>
      </c>
      <c r="AJ418" s="117" t="str">
        <f t="shared" si="113"/>
        <v/>
      </c>
      <c r="AK418" s="117" t="str">
        <f t="shared" si="114"/>
        <v/>
      </c>
      <c r="AL418" s="117" t="str">
        <f t="shared" si="115"/>
        <v/>
      </c>
      <c r="AM418" s="117" t="str">
        <f t="shared" si="116"/>
        <v/>
      </c>
      <c r="AN418" s="117" t="str">
        <f t="shared" si="117"/>
        <v/>
      </c>
      <c r="AO418" s="117" t="str">
        <f t="shared" si="118"/>
        <v/>
      </c>
      <c r="AP418" s="87"/>
    </row>
    <row r="419" spans="1:42" x14ac:dyDescent="0.2">
      <c r="A419" s="37"/>
      <c r="B419" s="37"/>
      <c r="C419" s="37"/>
      <c r="D419" s="64" t="str">
        <f>_xlfn.IFNA(VLOOKUP(A419,'Reference data SID'!$D$2:$Q$673,14,FALSE),"")</f>
        <v/>
      </c>
      <c r="E419" s="64" t="str">
        <f>_xlfn.IFNA(VLOOKUP(D419,'Reference data SID'!$C$3:$E$673,3,FALSE),"")</f>
        <v/>
      </c>
      <c r="F419" s="64" t="str">
        <f>_xlfn.IFNA(IF(E419=FALSE,D419,IF(ISBLANK(B419),VLOOKUP(C419,'Reference data SID'!$N:$P,3,FALSE),VLOOKUP(B419,'Reference data SID'!$M:$P,4,FALSE))),"")</f>
        <v/>
      </c>
      <c r="G419" s="64" t="str">
        <f t="shared" si="102"/>
        <v/>
      </c>
      <c r="H419" s="38" t="str">
        <f>_xlfn.IFNA(VLOOKUP(F419,'Reference data SID'!L:M,2,FALSE),"")</f>
        <v/>
      </c>
      <c r="I419" s="38" t="str">
        <f>_xlfn.IFNA(VLOOKUP(F419,'Reference data SID'!L:N,3,FALSE),"")</f>
        <v/>
      </c>
      <c r="J419" s="38" t="str">
        <f>_xlfn.IFNA(VLOOKUP(F419,'Reference data SID'!L:O,4,FALSE),"")</f>
        <v/>
      </c>
      <c r="K419" s="50"/>
      <c r="L419" s="50"/>
      <c r="M419" s="50"/>
      <c r="N419" s="50"/>
      <c r="O419" s="50"/>
      <c r="P419" s="50"/>
      <c r="Q419" s="50"/>
      <c r="R419" s="50"/>
      <c r="S419" s="50"/>
      <c r="T419" s="73" t="str">
        <f t="shared" ca="1" si="103"/>
        <v/>
      </c>
      <c r="U419" s="65" t="str">
        <f>IF(LEN(D419)=0,"",SUMIFS('1.(Optional) tonnage per use'!O$6:O$503,'1.(Optional) tonnage per use'!$G$6:$G$503,CONCATENATE(D419,F419),'1.(Optional) tonnage per use'!$N$6:$N$503,K419))</f>
        <v/>
      </c>
      <c r="V419" s="47" t="str">
        <f>IF(LEN(D419)=0,"",SUMIFS('1.(Optional) tonnage per use'!P$6:P$503,'1.(Optional) tonnage per use'!$G$6:$G$503,CONCATENATE(D419,F419),'1.(Optional) tonnage per use'!$N$6:$N$503,K419))</f>
        <v/>
      </c>
      <c r="W419" s="47" t="str">
        <f>IF(LEN(D419)=0,"",SUMIFS('1.(Optional) tonnage per use'!Q$6:Q$503,'1.(Optional) tonnage per use'!$G$6:$G$503,CONCATENATE(D419,F419),'1.(Optional) tonnage per use'!$N$6:$N$503,K419))</f>
        <v/>
      </c>
      <c r="X419" s="117" t="str">
        <f>_xlfn.IFNA(VLOOKUP(A419,'Reference data SID'!D:E,2,FALSE),"")</f>
        <v/>
      </c>
      <c r="Y419" s="117" t="str">
        <f t="shared" si="104"/>
        <v>not ok</v>
      </c>
      <c r="Z419" s="117" t="str">
        <f t="shared" si="105"/>
        <v>not ok</v>
      </c>
      <c r="AA419" s="117" t="str">
        <f t="shared" si="106"/>
        <v>ok</v>
      </c>
      <c r="AB419" s="117" t="str">
        <f t="shared" si="107"/>
        <v>not ok</v>
      </c>
      <c r="AC419" s="117" t="str">
        <f t="shared" si="108"/>
        <v>_EC</v>
      </c>
      <c r="AD419" s="117" t="str">
        <f t="shared" si="109"/>
        <v>_CAS</v>
      </c>
      <c r="AE419" s="117" t="str">
        <f t="shared" si="110"/>
        <v/>
      </c>
      <c r="AF419" s="117" t="str">
        <f>IF(LEN(A419)&gt;1,IF(COUNTIFS($AE$6:AE$503,LEFT(AE419,250))&gt;1,"Duplicate entry: you have two rows for the same substance and year",""),"")</f>
        <v/>
      </c>
      <c r="AG419" s="117" t="str">
        <f>IF(LEN(A419)&gt;0,IF(ISNUMBER(MATCH(A419,Annex_I_II_entries,0)),"","The Entry name is not within the dropdown list, make sure that you have not copied and pasted overwritting the cell format (with its correponding dropdown list) in column A"),"")</f>
        <v/>
      </c>
      <c r="AH419" s="117" t="str">
        <f t="shared" ca="1" si="111"/>
        <v/>
      </c>
      <c r="AI419" s="117" t="str">
        <f t="shared" ca="1" si="112"/>
        <v/>
      </c>
      <c r="AJ419" s="117" t="str">
        <f t="shared" si="113"/>
        <v/>
      </c>
      <c r="AK419" s="117" t="str">
        <f t="shared" si="114"/>
        <v/>
      </c>
      <c r="AL419" s="117" t="str">
        <f t="shared" si="115"/>
        <v/>
      </c>
      <c r="AM419" s="117" t="str">
        <f t="shared" si="116"/>
        <v/>
      </c>
      <c r="AN419" s="117" t="str">
        <f t="shared" si="117"/>
        <v/>
      </c>
      <c r="AO419" s="117" t="str">
        <f t="shared" si="118"/>
        <v/>
      </c>
      <c r="AP419" s="87"/>
    </row>
    <row r="420" spans="1:42" x14ac:dyDescent="0.2">
      <c r="A420" s="37"/>
      <c r="B420" s="37"/>
      <c r="C420" s="37"/>
      <c r="D420" s="64" t="str">
        <f>_xlfn.IFNA(VLOOKUP(A420,'Reference data SID'!$D$2:$Q$673,14,FALSE),"")</f>
        <v/>
      </c>
      <c r="E420" s="64" t="str">
        <f>_xlfn.IFNA(VLOOKUP(D420,'Reference data SID'!$C$3:$E$673,3,FALSE),"")</f>
        <v/>
      </c>
      <c r="F420" s="64" t="str">
        <f>_xlfn.IFNA(IF(E420=FALSE,D420,IF(ISBLANK(B420),VLOOKUP(C420,'Reference data SID'!$N:$P,3,FALSE),VLOOKUP(B420,'Reference data SID'!$M:$P,4,FALSE))),"")</f>
        <v/>
      </c>
      <c r="G420" s="64" t="str">
        <f t="shared" si="102"/>
        <v/>
      </c>
      <c r="H420" s="38" t="str">
        <f>_xlfn.IFNA(VLOOKUP(F420,'Reference data SID'!L:M,2,FALSE),"")</f>
        <v/>
      </c>
      <c r="I420" s="38" t="str">
        <f>_xlfn.IFNA(VLOOKUP(F420,'Reference data SID'!L:N,3,FALSE),"")</f>
        <v/>
      </c>
      <c r="J420" s="38" t="str">
        <f>_xlfn.IFNA(VLOOKUP(F420,'Reference data SID'!L:O,4,FALSE),"")</f>
        <v/>
      </c>
      <c r="K420" s="50"/>
      <c r="L420" s="50"/>
      <c r="M420" s="50"/>
      <c r="N420" s="50"/>
      <c r="O420" s="50"/>
      <c r="P420" s="50"/>
      <c r="Q420" s="50"/>
      <c r="R420" s="50"/>
      <c r="S420" s="50"/>
      <c r="T420" s="73" t="str">
        <f t="shared" ca="1" si="103"/>
        <v/>
      </c>
      <c r="U420" s="65" t="str">
        <f>IF(LEN(D420)=0,"",SUMIFS('1.(Optional) tonnage per use'!O$6:O$503,'1.(Optional) tonnage per use'!$G$6:$G$503,CONCATENATE(D420,F420),'1.(Optional) tonnage per use'!$N$6:$N$503,K420))</f>
        <v/>
      </c>
      <c r="V420" s="47" t="str">
        <f>IF(LEN(D420)=0,"",SUMIFS('1.(Optional) tonnage per use'!P$6:P$503,'1.(Optional) tonnage per use'!$G$6:$G$503,CONCATENATE(D420,F420),'1.(Optional) tonnage per use'!$N$6:$N$503,K420))</f>
        <v/>
      </c>
      <c r="W420" s="47" t="str">
        <f>IF(LEN(D420)=0,"",SUMIFS('1.(Optional) tonnage per use'!Q$6:Q$503,'1.(Optional) tonnage per use'!$G$6:$G$503,CONCATENATE(D420,F420),'1.(Optional) tonnage per use'!$N$6:$N$503,K420))</f>
        <v/>
      </c>
      <c r="X420" s="117" t="str">
        <f>_xlfn.IFNA(VLOOKUP(A420,'Reference data SID'!D:E,2,FALSE),"")</f>
        <v/>
      </c>
      <c r="Y420" s="117" t="str">
        <f t="shared" si="104"/>
        <v>not ok</v>
      </c>
      <c r="Z420" s="117" t="str">
        <f t="shared" si="105"/>
        <v>not ok</v>
      </c>
      <c r="AA420" s="117" t="str">
        <f t="shared" si="106"/>
        <v>ok</v>
      </c>
      <c r="AB420" s="117" t="str">
        <f t="shared" si="107"/>
        <v>not ok</v>
      </c>
      <c r="AC420" s="117" t="str">
        <f t="shared" si="108"/>
        <v>_EC</v>
      </c>
      <c r="AD420" s="117" t="str">
        <f t="shared" si="109"/>
        <v>_CAS</v>
      </c>
      <c r="AE420" s="117" t="str">
        <f t="shared" si="110"/>
        <v/>
      </c>
      <c r="AF420" s="117" t="str">
        <f>IF(LEN(A420)&gt;1,IF(COUNTIFS($AE$6:AE$503,LEFT(AE420,250))&gt;1,"Duplicate entry: you have two rows for the same substance and year",""),"")</f>
        <v/>
      </c>
      <c r="AG420" s="117" t="str">
        <f>IF(LEN(A420)&gt;0,IF(ISNUMBER(MATCH(A420,Annex_I_II_entries,0)),"","The Entry name is not within the dropdown list, make sure that you have not copied and pasted overwritting the cell format (with its correponding dropdown list) in column A"),"")</f>
        <v/>
      </c>
      <c r="AH420" s="117" t="str">
        <f t="shared" ca="1" si="111"/>
        <v/>
      </c>
      <c r="AI420" s="117" t="str">
        <f t="shared" ca="1" si="112"/>
        <v/>
      </c>
      <c r="AJ420" s="117" t="str">
        <f t="shared" si="113"/>
        <v/>
      </c>
      <c r="AK420" s="117" t="str">
        <f t="shared" si="114"/>
        <v/>
      </c>
      <c r="AL420" s="117" t="str">
        <f t="shared" si="115"/>
        <v/>
      </c>
      <c r="AM420" s="117" t="str">
        <f t="shared" si="116"/>
        <v/>
      </c>
      <c r="AN420" s="117" t="str">
        <f t="shared" si="117"/>
        <v/>
      </c>
      <c r="AO420" s="117" t="str">
        <f t="shared" si="118"/>
        <v/>
      </c>
      <c r="AP420" s="87"/>
    </row>
    <row r="421" spans="1:42" x14ac:dyDescent="0.2">
      <c r="A421" s="37"/>
      <c r="B421" s="37"/>
      <c r="C421" s="37"/>
      <c r="D421" s="64" t="str">
        <f>_xlfn.IFNA(VLOOKUP(A421,'Reference data SID'!$D$2:$Q$673,14,FALSE),"")</f>
        <v/>
      </c>
      <c r="E421" s="64" t="str">
        <f>_xlfn.IFNA(VLOOKUP(D421,'Reference data SID'!$C$3:$E$673,3,FALSE),"")</f>
        <v/>
      </c>
      <c r="F421" s="64" t="str">
        <f>_xlfn.IFNA(IF(E421=FALSE,D421,IF(ISBLANK(B421),VLOOKUP(C421,'Reference data SID'!$N:$P,3,FALSE),VLOOKUP(B421,'Reference data SID'!$M:$P,4,FALSE))),"")</f>
        <v/>
      </c>
      <c r="G421" s="64" t="str">
        <f t="shared" si="102"/>
        <v/>
      </c>
      <c r="H421" s="38" t="str">
        <f>_xlfn.IFNA(VLOOKUP(F421,'Reference data SID'!L:M,2,FALSE),"")</f>
        <v/>
      </c>
      <c r="I421" s="38" t="str">
        <f>_xlfn.IFNA(VLOOKUP(F421,'Reference data SID'!L:N,3,FALSE),"")</f>
        <v/>
      </c>
      <c r="J421" s="38" t="str">
        <f>_xlfn.IFNA(VLOOKUP(F421,'Reference data SID'!L:O,4,FALSE),"")</f>
        <v/>
      </c>
      <c r="K421" s="50"/>
      <c r="L421" s="50"/>
      <c r="M421" s="50"/>
      <c r="N421" s="50"/>
      <c r="O421" s="50"/>
      <c r="P421" s="50"/>
      <c r="Q421" s="50"/>
      <c r="R421" s="50"/>
      <c r="S421" s="50"/>
      <c r="T421" s="73" t="str">
        <f t="shared" ca="1" si="103"/>
        <v/>
      </c>
      <c r="U421" s="65" t="str">
        <f>IF(LEN(D421)=0,"",SUMIFS('1.(Optional) tonnage per use'!O$6:O$503,'1.(Optional) tonnage per use'!$G$6:$G$503,CONCATENATE(D421,F421),'1.(Optional) tonnage per use'!$N$6:$N$503,K421))</f>
        <v/>
      </c>
      <c r="V421" s="47" t="str">
        <f>IF(LEN(D421)=0,"",SUMIFS('1.(Optional) tonnage per use'!P$6:P$503,'1.(Optional) tonnage per use'!$G$6:$G$503,CONCATENATE(D421,F421),'1.(Optional) tonnage per use'!$N$6:$N$503,K421))</f>
        <v/>
      </c>
      <c r="W421" s="47" t="str">
        <f>IF(LEN(D421)=0,"",SUMIFS('1.(Optional) tonnage per use'!Q$6:Q$503,'1.(Optional) tonnage per use'!$G$6:$G$503,CONCATENATE(D421,F421),'1.(Optional) tonnage per use'!$N$6:$N$503,K421))</f>
        <v/>
      </c>
      <c r="X421" s="117" t="str">
        <f>_xlfn.IFNA(VLOOKUP(A421,'Reference data SID'!D:E,2,FALSE),"")</f>
        <v/>
      </c>
      <c r="Y421" s="117" t="str">
        <f t="shared" si="104"/>
        <v>not ok</v>
      </c>
      <c r="Z421" s="117" t="str">
        <f t="shared" si="105"/>
        <v>not ok</v>
      </c>
      <c r="AA421" s="117" t="str">
        <f t="shared" si="106"/>
        <v>ok</v>
      </c>
      <c r="AB421" s="117" t="str">
        <f t="shared" si="107"/>
        <v>not ok</v>
      </c>
      <c r="AC421" s="117" t="str">
        <f t="shared" si="108"/>
        <v>_EC</v>
      </c>
      <c r="AD421" s="117" t="str">
        <f t="shared" si="109"/>
        <v>_CAS</v>
      </c>
      <c r="AE421" s="117" t="str">
        <f t="shared" si="110"/>
        <v/>
      </c>
      <c r="AF421" s="117" t="str">
        <f>IF(LEN(A421)&gt;1,IF(COUNTIFS($AE$6:AE$503,LEFT(AE421,250))&gt;1,"Duplicate entry: you have two rows for the same substance and year",""),"")</f>
        <v/>
      </c>
      <c r="AG421" s="117" t="str">
        <f>IF(LEN(A421)&gt;0,IF(ISNUMBER(MATCH(A421,Annex_I_II_entries,0)),"","The Entry name is not within the dropdown list, make sure that you have not copied and pasted overwritting the cell format (with its correponding dropdown list) in column A"),"")</f>
        <v/>
      </c>
      <c r="AH421" s="117" t="str">
        <f t="shared" ca="1" si="111"/>
        <v/>
      </c>
      <c r="AI421" s="117" t="str">
        <f t="shared" ca="1" si="112"/>
        <v/>
      </c>
      <c r="AJ421" s="117" t="str">
        <f t="shared" si="113"/>
        <v/>
      </c>
      <c r="AK421" s="117" t="str">
        <f t="shared" si="114"/>
        <v/>
      </c>
      <c r="AL421" s="117" t="str">
        <f t="shared" si="115"/>
        <v/>
      </c>
      <c r="AM421" s="117" t="str">
        <f t="shared" si="116"/>
        <v/>
      </c>
      <c r="AN421" s="117" t="str">
        <f t="shared" si="117"/>
        <v/>
      </c>
      <c r="AO421" s="117" t="str">
        <f t="shared" si="118"/>
        <v/>
      </c>
      <c r="AP421" s="87"/>
    </row>
    <row r="422" spans="1:42" x14ac:dyDescent="0.2">
      <c r="A422" s="37"/>
      <c r="B422" s="37"/>
      <c r="C422" s="37"/>
      <c r="D422" s="64" t="str">
        <f>_xlfn.IFNA(VLOOKUP(A422,'Reference data SID'!$D$2:$Q$673,14,FALSE),"")</f>
        <v/>
      </c>
      <c r="E422" s="64" t="str">
        <f>_xlfn.IFNA(VLOOKUP(D422,'Reference data SID'!$C$3:$E$673,3,FALSE),"")</f>
        <v/>
      </c>
      <c r="F422" s="64" t="str">
        <f>_xlfn.IFNA(IF(E422=FALSE,D422,IF(ISBLANK(B422),VLOOKUP(C422,'Reference data SID'!$N:$P,3,FALSE),VLOOKUP(B422,'Reference data SID'!$M:$P,4,FALSE))),"")</f>
        <v/>
      </c>
      <c r="G422" s="64" t="str">
        <f t="shared" si="102"/>
        <v/>
      </c>
      <c r="H422" s="38" t="str">
        <f>_xlfn.IFNA(VLOOKUP(F422,'Reference data SID'!L:M,2,FALSE),"")</f>
        <v/>
      </c>
      <c r="I422" s="38" t="str">
        <f>_xlfn.IFNA(VLOOKUP(F422,'Reference data SID'!L:N,3,FALSE),"")</f>
        <v/>
      </c>
      <c r="J422" s="38" t="str">
        <f>_xlfn.IFNA(VLOOKUP(F422,'Reference data SID'!L:O,4,FALSE),"")</f>
        <v/>
      </c>
      <c r="K422" s="50"/>
      <c r="L422" s="50"/>
      <c r="M422" s="50"/>
      <c r="N422" s="50"/>
      <c r="O422" s="50"/>
      <c r="P422" s="50"/>
      <c r="Q422" s="50"/>
      <c r="R422" s="50"/>
      <c r="S422" s="50"/>
      <c r="T422" s="73" t="str">
        <f t="shared" ca="1" si="103"/>
        <v/>
      </c>
      <c r="U422" s="65" t="str">
        <f>IF(LEN(D422)=0,"",SUMIFS('1.(Optional) tonnage per use'!O$6:O$503,'1.(Optional) tonnage per use'!$G$6:$G$503,CONCATENATE(D422,F422),'1.(Optional) tonnage per use'!$N$6:$N$503,K422))</f>
        <v/>
      </c>
      <c r="V422" s="47" t="str">
        <f>IF(LEN(D422)=0,"",SUMIFS('1.(Optional) tonnage per use'!P$6:P$503,'1.(Optional) tonnage per use'!$G$6:$G$503,CONCATENATE(D422,F422),'1.(Optional) tonnage per use'!$N$6:$N$503,K422))</f>
        <v/>
      </c>
      <c r="W422" s="47" t="str">
        <f>IF(LEN(D422)=0,"",SUMIFS('1.(Optional) tonnage per use'!Q$6:Q$503,'1.(Optional) tonnage per use'!$G$6:$G$503,CONCATENATE(D422,F422),'1.(Optional) tonnage per use'!$N$6:$N$503,K422))</f>
        <v/>
      </c>
      <c r="X422" s="117" t="str">
        <f>_xlfn.IFNA(VLOOKUP(A422,'Reference data SID'!D:E,2,FALSE),"")</f>
        <v/>
      </c>
      <c r="Y422" s="117" t="str">
        <f t="shared" si="104"/>
        <v>not ok</v>
      </c>
      <c r="Z422" s="117" t="str">
        <f t="shared" si="105"/>
        <v>not ok</v>
      </c>
      <c r="AA422" s="117" t="str">
        <f t="shared" si="106"/>
        <v>ok</v>
      </c>
      <c r="AB422" s="117" t="str">
        <f t="shared" si="107"/>
        <v>not ok</v>
      </c>
      <c r="AC422" s="117" t="str">
        <f t="shared" si="108"/>
        <v>_EC</v>
      </c>
      <c r="AD422" s="117" t="str">
        <f t="shared" si="109"/>
        <v>_CAS</v>
      </c>
      <c r="AE422" s="117" t="str">
        <f t="shared" si="110"/>
        <v/>
      </c>
      <c r="AF422" s="117" t="str">
        <f>IF(LEN(A422)&gt;1,IF(COUNTIFS($AE$6:AE$503,LEFT(AE422,250))&gt;1,"Duplicate entry: you have two rows for the same substance and year",""),"")</f>
        <v/>
      </c>
      <c r="AG422" s="117" t="str">
        <f>IF(LEN(A422)&gt;0,IF(ISNUMBER(MATCH(A422,Annex_I_II_entries,0)),"","The Entry name is not within the dropdown list, make sure that you have not copied and pasted overwritting the cell format (with its correponding dropdown list) in column A"),"")</f>
        <v/>
      </c>
      <c r="AH422" s="117" t="str">
        <f t="shared" ca="1" si="111"/>
        <v/>
      </c>
      <c r="AI422" s="117" t="str">
        <f t="shared" ca="1" si="112"/>
        <v/>
      </c>
      <c r="AJ422" s="117" t="str">
        <f t="shared" si="113"/>
        <v/>
      </c>
      <c r="AK422" s="117" t="str">
        <f t="shared" si="114"/>
        <v/>
      </c>
      <c r="AL422" s="117" t="str">
        <f t="shared" si="115"/>
        <v/>
      </c>
      <c r="AM422" s="117" t="str">
        <f t="shared" si="116"/>
        <v/>
      </c>
      <c r="AN422" s="117" t="str">
        <f t="shared" si="117"/>
        <v/>
      </c>
      <c r="AO422" s="117" t="str">
        <f t="shared" si="118"/>
        <v/>
      </c>
      <c r="AP422" s="87"/>
    </row>
    <row r="423" spans="1:42" x14ac:dyDescent="0.2">
      <c r="A423" s="37"/>
      <c r="B423" s="37"/>
      <c r="C423" s="37"/>
      <c r="D423" s="64" t="str">
        <f>_xlfn.IFNA(VLOOKUP(A423,'Reference data SID'!$D$2:$Q$673,14,FALSE),"")</f>
        <v/>
      </c>
      <c r="E423" s="64" t="str">
        <f>_xlfn.IFNA(VLOOKUP(D423,'Reference data SID'!$C$3:$E$673,3,FALSE),"")</f>
        <v/>
      </c>
      <c r="F423" s="64" t="str">
        <f>_xlfn.IFNA(IF(E423=FALSE,D423,IF(ISBLANK(B423),VLOOKUP(C423,'Reference data SID'!$N:$P,3,FALSE),VLOOKUP(B423,'Reference data SID'!$M:$P,4,FALSE))),"")</f>
        <v/>
      </c>
      <c r="G423" s="64" t="str">
        <f t="shared" si="102"/>
        <v/>
      </c>
      <c r="H423" s="38" t="str">
        <f>_xlfn.IFNA(VLOOKUP(F423,'Reference data SID'!L:M,2,FALSE),"")</f>
        <v/>
      </c>
      <c r="I423" s="38" t="str">
        <f>_xlfn.IFNA(VLOOKUP(F423,'Reference data SID'!L:N,3,FALSE),"")</f>
        <v/>
      </c>
      <c r="J423" s="38" t="str">
        <f>_xlfn.IFNA(VLOOKUP(F423,'Reference data SID'!L:O,4,FALSE),"")</f>
        <v/>
      </c>
      <c r="K423" s="50"/>
      <c r="L423" s="50"/>
      <c r="M423" s="50"/>
      <c r="N423" s="50"/>
      <c r="O423" s="50"/>
      <c r="P423" s="50"/>
      <c r="Q423" s="50"/>
      <c r="R423" s="50"/>
      <c r="S423" s="50"/>
      <c r="T423" s="73" t="str">
        <f t="shared" ca="1" si="103"/>
        <v/>
      </c>
      <c r="U423" s="65" t="str">
        <f>IF(LEN(D423)=0,"",SUMIFS('1.(Optional) tonnage per use'!O$6:O$503,'1.(Optional) tonnage per use'!$G$6:$G$503,CONCATENATE(D423,F423),'1.(Optional) tonnage per use'!$N$6:$N$503,K423))</f>
        <v/>
      </c>
      <c r="V423" s="47" t="str">
        <f>IF(LEN(D423)=0,"",SUMIFS('1.(Optional) tonnage per use'!P$6:P$503,'1.(Optional) tonnage per use'!$G$6:$G$503,CONCATENATE(D423,F423),'1.(Optional) tonnage per use'!$N$6:$N$503,K423))</f>
        <v/>
      </c>
      <c r="W423" s="47" t="str">
        <f>IF(LEN(D423)=0,"",SUMIFS('1.(Optional) tonnage per use'!Q$6:Q$503,'1.(Optional) tonnage per use'!$G$6:$G$503,CONCATENATE(D423,F423),'1.(Optional) tonnage per use'!$N$6:$N$503,K423))</f>
        <v/>
      </c>
      <c r="X423" s="117" t="str">
        <f>_xlfn.IFNA(VLOOKUP(A423,'Reference data SID'!D:E,2,FALSE),"")</f>
        <v/>
      </c>
      <c r="Y423" s="117" t="str">
        <f t="shared" si="104"/>
        <v>not ok</v>
      </c>
      <c r="Z423" s="117" t="str">
        <f t="shared" si="105"/>
        <v>not ok</v>
      </c>
      <c r="AA423" s="117" t="str">
        <f t="shared" si="106"/>
        <v>ok</v>
      </c>
      <c r="AB423" s="117" t="str">
        <f t="shared" si="107"/>
        <v>not ok</v>
      </c>
      <c r="AC423" s="117" t="str">
        <f t="shared" si="108"/>
        <v>_EC</v>
      </c>
      <c r="AD423" s="117" t="str">
        <f t="shared" si="109"/>
        <v>_CAS</v>
      </c>
      <c r="AE423" s="117" t="str">
        <f t="shared" si="110"/>
        <v/>
      </c>
      <c r="AF423" s="117" t="str">
        <f>IF(LEN(A423)&gt;1,IF(COUNTIFS($AE$6:AE$503,LEFT(AE423,250))&gt;1,"Duplicate entry: you have two rows for the same substance and year",""),"")</f>
        <v/>
      </c>
      <c r="AG423" s="117" t="str">
        <f>IF(LEN(A423)&gt;0,IF(ISNUMBER(MATCH(A423,Annex_I_II_entries,0)),"","The Entry name is not within the dropdown list, make sure that you have not copied and pasted overwritting the cell format (with its correponding dropdown list) in column A"),"")</f>
        <v/>
      </c>
      <c r="AH423" s="117" t="str">
        <f t="shared" ca="1" si="111"/>
        <v/>
      </c>
      <c r="AI423" s="117" t="str">
        <f t="shared" ca="1" si="112"/>
        <v/>
      </c>
      <c r="AJ423" s="117" t="str">
        <f t="shared" si="113"/>
        <v/>
      </c>
      <c r="AK423" s="117" t="str">
        <f t="shared" si="114"/>
        <v/>
      </c>
      <c r="AL423" s="117" t="str">
        <f t="shared" si="115"/>
        <v/>
      </c>
      <c r="AM423" s="117" t="str">
        <f t="shared" si="116"/>
        <v/>
      </c>
      <c r="AN423" s="117" t="str">
        <f t="shared" si="117"/>
        <v/>
      </c>
      <c r="AO423" s="117" t="str">
        <f t="shared" si="118"/>
        <v/>
      </c>
      <c r="AP423" s="87"/>
    </row>
    <row r="424" spans="1:42" x14ac:dyDescent="0.2">
      <c r="A424" s="37"/>
      <c r="B424" s="37"/>
      <c r="C424" s="37"/>
      <c r="D424" s="64" t="str">
        <f>_xlfn.IFNA(VLOOKUP(A424,'Reference data SID'!$D$2:$Q$673,14,FALSE),"")</f>
        <v/>
      </c>
      <c r="E424" s="64" t="str">
        <f>_xlfn.IFNA(VLOOKUP(D424,'Reference data SID'!$C$3:$E$673,3,FALSE),"")</f>
        <v/>
      </c>
      <c r="F424" s="64" t="str">
        <f>_xlfn.IFNA(IF(E424=FALSE,D424,IF(ISBLANK(B424),VLOOKUP(C424,'Reference data SID'!$N:$P,3,FALSE),VLOOKUP(B424,'Reference data SID'!$M:$P,4,FALSE))),"")</f>
        <v/>
      </c>
      <c r="G424" s="64" t="str">
        <f t="shared" si="102"/>
        <v/>
      </c>
      <c r="H424" s="38" t="str">
        <f>_xlfn.IFNA(VLOOKUP(F424,'Reference data SID'!L:M,2,FALSE),"")</f>
        <v/>
      </c>
      <c r="I424" s="38" t="str">
        <f>_xlfn.IFNA(VLOOKUP(F424,'Reference data SID'!L:N,3,FALSE),"")</f>
        <v/>
      </c>
      <c r="J424" s="38" t="str">
        <f>_xlfn.IFNA(VLOOKUP(F424,'Reference data SID'!L:O,4,FALSE),"")</f>
        <v/>
      </c>
      <c r="K424" s="50"/>
      <c r="L424" s="50"/>
      <c r="M424" s="50"/>
      <c r="N424" s="50"/>
      <c r="O424" s="50"/>
      <c r="P424" s="50"/>
      <c r="Q424" s="50"/>
      <c r="R424" s="50"/>
      <c r="S424" s="50"/>
      <c r="T424" s="73" t="str">
        <f t="shared" ca="1" si="103"/>
        <v/>
      </c>
      <c r="U424" s="65" t="str">
        <f>IF(LEN(D424)=0,"",SUMIFS('1.(Optional) tonnage per use'!O$6:O$503,'1.(Optional) tonnage per use'!$G$6:$G$503,CONCATENATE(D424,F424),'1.(Optional) tonnage per use'!$N$6:$N$503,K424))</f>
        <v/>
      </c>
      <c r="V424" s="47" t="str">
        <f>IF(LEN(D424)=0,"",SUMIFS('1.(Optional) tonnage per use'!P$6:P$503,'1.(Optional) tonnage per use'!$G$6:$G$503,CONCATENATE(D424,F424),'1.(Optional) tonnage per use'!$N$6:$N$503,K424))</f>
        <v/>
      </c>
      <c r="W424" s="47" t="str">
        <f>IF(LEN(D424)=0,"",SUMIFS('1.(Optional) tonnage per use'!Q$6:Q$503,'1.(Optional) tonnage per use'!$G$6:$G$503,CONCATENATE(D424,F424),'1.(Optional) tonnage per use'!$N$6:$N$503,K424))</f>
        <v/>
      </c>
      <c r="X424" s="117" t="str">
        <f>_xlfn.IFNA(VLOOKUP(A424,'Reference data SID'!D:E,2,FALSE),"")</f>
        <v/>
      </c>
      <c r="Y424" s="117" t="str">
        <f t="shared" si="104"/>
        <v>not ok</v>
      </c>
      <c r="Z424" s="117" t="str">
        <f t="shared" si="105"/>
        <v>not ok</v>
      </c>
      <c r="AA424" s="117" t="str">
        <f t="shared" si="106"/>
        <v>ok</v>
      </c>
      <c r="AB424" s="117" t="str">
        <f t="shared" si="107"/>
        <v>not ok</v>
      </c>
      <c r="AC424" s="117" t="str">
        <f t="shared" si="108"/>
        <v>_EC</v>
      </c>
      <c r="AD424" s="117" t="str">
        <f t="shared" si="109"/>
        <v>_CAS</v>
      </c>
      <c r="AE424" s="117" t="str">
        <f t="shared" si="110"/>
        <v/>
      </c>
      <c r="AF424" s="117" t="str">
        <f>IF(LEN(A424)&gt;1,IF(COUNTIFS($AE$6:AE$503,LEFT(AE424,250))&gt;1,"Duplicate entry: you have two rows for the same substance and year",""),"")</f>
        <v/>
      </c>
      <c r="AG424" s="117" t="str">
        <f>IF(LEN(A424)&gt;0,IF(ISNUMBER(MATCH(A424,Annex_I_II_entries,0)),"","The Entry name is not within the dropdown list, make sure that you have not copied and pasted overwritting the cell format (with its correponding dropdown list) in column A"),"")</f>
        <v/>
      </c>
      <c r="AH424" s="117" t="str">
        <f t="shared" ca="1" si="111"/>
        <v/>
      </c>
      <c r="AI424" s="117" t="str">
        <f t="shared" ca="1" si="112"/>
        <v/>
      </c>
      <c r="AJ424" s="117" t="str">
        <f t="shared" si="113"/>
        <v/>
      </c>
      <c r="AK424" s="117" t="str">
        <f t="shared" si="114"/>
        <v/>
      </c>
      <c r="AL424" s="117" t="str">
        <f t="shared" si="115"/>
        <v/>
      </c>
      <c r="AM424" s="117" t="str">
        <f t="shared" si="116"/>
        <v/>
      </c>
      <c r="AN424" s="117" t="str">
        <f t="shared" si="117"/>
        <v/>
      </c>
      <c r="AO424" s="117" t="str">
        <f t="shared" si="118"/>
        <v/>
      </c>
      <c r="AP424" s="87"/>
    </row>
    <row r="425" spans="1:42" x14ac:dyDescent="0.2">
      <c r="A425" s="37"/>
      <c r="B425" s="37"/>
      <c r="C425" s="37"/>
      <c r="D425" s="64" t="str">
        <f>_xlfn.IFNA(VLOOKUP(A425,'Reference data SID'!$D$2:$Q$673,14,FALSE),"")</f>
        <v/>
      </c>
      <c r="E425" s="64" t="str">
        <f>_xlfn.IFNA(VLOOKUP(D425,'Reference data SID'!$C$3:$E$673,3,FALSE),"")</f>
        <v/>
      </c>
      <c r="F425" s="64" t="str">
        <f>_xlfn.IFNA(IF(E425=FALSE,D425,IF(ISBLANK(B425),VLOOKUP(C425,'Reference data SID'!$N:$P,3,FALSE),VLOOKUP(B425,'Reference data SID'!$M:$P,4,FALSE))),"")</f>
        <v/>
      </c>
      <c r="G425" s="64" t="str">
        <f t="shared" si="102"/>
        <v/>
      </c>
      <c r="H425" s="38" t="str">
        <f>_xlfn.IFNA(VLOOKUP(F425,'Reference data SID'!L:M,2,FALSE),"")</f>
        <v/>
      </c>
      <c r="I425" s="38" t="str">
        <f>_xlfn.IFNA(VLOOKUP(F425,'Reference data SID'!L:N,3,FALSE),"")</f>
        <v/>
      </c>
      <c r="J425" s="38" t="str">
        <f>_xlfn.IFNA(VLOOKUP(F425,'Reference data SID'!L:O,4,FALSE),"")</f>
        <v/>
      </c>
      <c r="K425" s="50"/>
      <c r="L425" s="50"/>
      <c r="M425" s="50"/>
      <c r="N425" s="50"/>
      <c r="O425" s="50"/>
      <c r="P425" s="50"/>
      <c r="Q425" s="50"/>
      <c r="R425" s="50"/>
      <c r="S425" s="50"/>
      <c r="T425" s="73" t="str">
        <f t="shared" ca="1" si="103"/>
        <v/>
      </c>
      <c r="U425" s="65" t="str">
        <f>IF(LEN(D425)=0,"",SUMIFS('1.(Optional) tonnage per use'!O$6:O$503,'1.(Optional) tonnage per use'!$G$6:$G$503,CONCATENATE(D425,F425),'1.(Optional) tonnage per use'!$N$6:$N$503,K425))</f>
        <v/>
      </c>
      <c r="V425" s="47" t="str">
        <f>IF(LEN(D425)=0,"",SUMIFS('1.(Optional) tonnage per use'!P$6:P$503,'1.(Optional) tonnage per use'!$G$6:$G$503,CONCATENATE(D425,F425),'1.(Optional) tonnage per use'!$N$6:$N$503,K425))</f>
        <v/>
      </c>
      <c r="W425" s="47" t="str">
        <f>IF(LEN(D425)=0,"",SUMIFS('1.(Optional) tonnage per use'!Q$6:Q$503,'1.(Optional) tonnage per use'!$G$6:$G$503,CONCATENATE(D425,F425),'1.(Optional) tonnage per use'!$N$6:$N$503,K425))</f>
        <v/>
      </c>
      <c r="X425" s="117" t="str">
        <f>_xlfn.IFNA(VLOOKUP(A425,'Reference data SID'!D:E,2,FALSE),"")</f>
        <v/>
      </c>
      <c r="Y425" s="117" t="str">
        <f t="shared" si="104"/>
        <v>not ok</v>
      </c>
      <c r="Z425" s="117" t="str">
        <f t="shared" si="105"/>
        <v>not ok</v>
      </c>
      <c r="AA425" s="117" t="str">
        <f t="shared" si="106"/>
        <v>ok</v>
      </c>
      <c r="AB425" s="117" t="str">
        <f t="shared" si="107"/>
        <v>not ok</v>
      </c>
      <c r="AC425" s="117" t="str">
        <f t="shared" si="108"/>
        <v>_EC</v>
      </c>
      <c r="AD425" s="117" t="str">
        <f t="shared" si="109"/>
        <v>_CAS</v>
      </c>
      <c r="AE425" s="117" t="str">
        <f t="shared" si="110"/>
        <v/>
      </c>
      <c r="AF425" s="117" t="str">
        <f>IF(LEN(A425)&gt;1,IF(COUNTIFS($AE$6:AE$503,LEFT(AE425,250))&gt;1,"Duplicate entry: you have two rows for the same substance and year",""),"")</f>
        <v/>
      </c>
      <c r="AG425" s="117" t="str">
        <f>IF(LEN(A425)&gt;0,IF(ISNUMBER(MATCH(A425,Annex_I_II_entries,0)),"","The Entry name is not within the dropdown list, make sure that you have not copied and pasted overwritting the cell format (with its correponding dropdown list) in column A"),"")</f>
        <v/>
      </c>
      <c r="AH425" s="117" t="str">
        <f t="shared" ca="1" si="111"/>
        <v/>
      </c>
      <c r="AI425" s="117" t="str">
        <f t="shared" ca="1" si="112"/>
        <v/>
      </c>
      <c r="AJ425" s="117" t="str">
        <f t="shared" si="113"/>
        <v/>
      </c>
      <c r="AK425" s="117" t="str">
        <f t="shared" si="114"/>
        <v/>
      </c>
      <c r="AL425" s="117" t="str">
        <f t="shared" si="115"/>
        <v/>
      </c>
      <c r="AM425" s="117" t="str">
        <f t="shared" si="116"/>
        <v/>
      </c>
      <c r="AN425" s="117" t="str">
        <f t="shared" si="117"/>
        <v/>
      </c>
      <c r="AO425" s="117" t="str">
        <f t="shared" si="118"/>
        <v/>
      </c>
      <c r="AP425" s="87"/>
    </row>
    <row r="426" spans="1:42" x14ac:dyDescent="0.2">
      <c r="A426" s="37"/>
      <c r="B426" s="37"/>
      <c r="C426" s="37"/>
      <c r="D426" s="64" t="str">
        <f>_xlfn.IFNA(VLOOKUP(A426,'Reference data SID'!$D$2:$Q$673,14,FALSE),"")</f>
        <v/>
      </c>
      <c r="E426" s="64" t="str">
        <f>_xlfn.IFNA(VLOOKUP(D426,'Reference data SID'!$C$3:$E$673,3,FALSE),"")</f>
        <v/>
      </c>
      <c r="F426" s="64" t="str">
        <f>_xlfn.IFNA(IF(E426=FALSE,D426,IF(ISBLANK(B426),VLOOKUP(C426,'Reference data SID'!$N:$P,3,FALSE),VLOOKUP(B426,'Reference data SID'!$M:$P,4,FALSE))),"")</f>
        <v/>
      </c>
      <c r="G426" s="64" t="str">
        <f t="shared" si="102"/>
        <v/>
      </c>
      <c r="H426" s="38" t="str">
        <f>_xlfn.IFNA(VLOOKUP(F426,'Reference data SID'!L:M,2,FALSE),"")</f>
        <v/>
      </c>
      <c r="I426" s="38" t="str">
        <f>_xlfn.IFNA(VLOOKUP(F426,'Reference data SID'!L:N,3,FALSE),"")</f>
        <v/>
      </c>
      <c r="J426" s="38" t="str">
        <f>_xlfn.IFNA(VLOOKUP(F426,'Reference data SID'!L:O,4,FALSE),"")</f>
        <v/>
      </c>
      <c r="K426" s="50"/>
      <c r="L426" s="50"/>
      <c r="M426" s="50"/>
      <c r="N426" s="50"/>
      <c r="O426" s="50"/>
      <c r="P426" s="50"/>
      <c r="Q426" s="50"/>
      <c r="R426" s="50"/>
      <c r="S426" s="50"/>
      <c r="T426" s="73" t="str">
        <f t="shared" ca="1" si="103"/>
        <v/>
      </c>
      <c r="U426" s="65" t="str">
        <f>IF(LEN(D426)=0,"",SUMIFS('1.(Optional) tonnage per use'!O$6:O$503,'1.(Optional) tonnage per use'!$G$6:$G$503,CONCATENATE(D426,F426),'1.(Optional) tonnage per use'!$N$6:$N$503,K426))</f>
        <v/>
      </c>
      <c r="V426" s="47" t="str">
        <f>IF(LEN(D426)=0,"",SUMIFS('1.(Optional) tonnage per use'!P$6:P$503,'1.(Optional) tonnage per use'!$G$6:$G$503,CONCATENATE(D426,F426),'1.(Optional) tonnage per use'!$N$6:$N$503,K426))</f>
        <v/>
      </c>
      <c r="W426" s="47" t="str">
        <f>IF(LEN(D426)=0,"",SUMIFS('1.(Optional) tonnage per use'!Q$6:Q$503,'1.(Optional) tonnage per use'!$G$6:$G$503,CONCATENATE(D426,F426),'1.(Optional) tonnage per use'!$N$6:$N$503,K426))</f>
        <v/>
      </c>
      <c r="X426" s="117" t="str">
        <f>_xlfn.IFNA(VLOOKUP(A426,'Reference data SID'!D:E,2,FALSE),"")</f>
        <v/>
      </c>
      <c r="Y426" s="117" t="str">
        <f t="shared" si="104"/>
        <v>not ok</v>
      </c>
      <c r="Z426" s="117" t="str">
        <f t="shared" si="105"/>
        <v>not ok</v>
      </c>
      <c r="AA426" s="117" t="str">
        <f t="shared" si="106"/>
        <v>ok</v>
      </c>
      <c r="AB426" s="117" t="str">
        <f t="shared" si="107"/>
        <v>not ok</v>
      </c>
      <c r="AC426" s="117" t="str">
        <f t="shared" si="108"/>
        <v>_EC</v>
      </c>
      <c r="AD426" s="117" t="str">
        <f t="shared" si="109"/>
        <v>_CAS</v>
      </c>
      <c r="AE426" s="117" t="str">
        <f t="shared" si="110"/>
        <v/>
      </c>
      <c r="AF426" s="117" t="str">
        <f>IF(LEN(A426)&gt;1,IF(COUNTIFS($AE$6:AE$503,LEFT(AE426,250))&gt;1,"Duplicate entry: you have two rows for the same substance and year",""),"")</f>
        <v/>
      </c>
      <c r="AG426" s="117" t="str">
        <f>IF(LEN(A426)&gt;0,IF(ISNUMBER(MATCH(A426,Annex_I_II_entries,0)),"","The Entry name is not within the dropdown list, make sure that you have not copied and pasted overwritting the cell format (with its correponding dropdown list) in column A"),"")</f>
        <v/>
      </c>
      <c r="AH426" s="117" t="str">
        <f t="shared" ca="1" si="111"/>
        <v/>
      </c>
      <c r="AI426" s="117" t="str">
        <f t="shared" ca="1" si="112"/>
        <v/>
      </c>
      <c r="AJ426" s="117" t="str">
        <f t="shared" si="113"/>
        <v/>
      </c>
      <c r="AK426" s="117" t="str">
        <f t="shared" si="114"/>
        <v/>
      </c>
      <c r="AL426" s="117" t="str">
        <f t="shared" si="115"/>
        <v/>
      </c>
      <c r="AM426" s="117" t="str">
        <f t="shared" si="116"/>
        <v/>
      </c>
      <c r="AN426" s="117" t="str">
        <f t="shared" si="117"/>
        <v/>
      </c>
      <c r="AO426" s="117" t="str">
        <f t="shared" si="118"/>
        <v/>
      </c>
      <c r="AP426" s="87"/>
    </row>
    <row r="427" spans="1:42" x14ac:dyDescent="0.2">
      <c r="A427" s="37"/>
      <c r="B427" s="37"/>
      <c r="C427" s="37"/>
      <c r="D427" s="64" t="str">
        <f>_xlfn.IFNA(VLOOKUP(A427,'Reference data SID'!$D$2:$Q$673,14,FALSE),"")</f>
        <v/>
      </c>
      <c r="E427" s="64" t="str">
        <f>_xlfn.IFNA(VLOOKUP(D427,'Reference data SID'!$C$3:$E$673,3,FALSE),"")</f>
        <v/>
      </c>
      <c r="F427" s="64" t="str">
        <f>_xlfn.IFNA(IF(E427=FALSE,D427,IF(ISBLANK(B427),VLOOKUP(C427,'Reference data SID'!$N:$P,3,FALSE),VLOOKUP(B427,'Reference data SID'!$M:$P,4,FALSE))),"")</f>
        <v/>
      </c>
      <c r="G427" s="64" t="str">
        <f t="shared" si="102"/>
        <v/>
      </c>
      <c r="H427" s="38" t="str">
        <f>_xlfn.IFNA(VLOOKUP(F427,'Reference data SID'!L:M,2,FALSE),"")</f>
        <v/>
      </c>
      <c r="I427" s="38" t="str">
        <f>_xlfn.IFNA(VLOOKUP(F427,'Reference data SID'!L:N,3,FALSE),"")</f>
        <v/>
      </c>
      <c r="J427" s="38" t="str">
        <f>_xlfn.IFNA(VLOOKUP(F427,'Reference data SID'!L:O,4,FALSE),"")</f>
        <v/>
      </c>
      <c r="K427" s="50"/>
      <c r="L427" s="50"/>
      <c r="M427" s="50"/>
      <c r="N427" s="50"/>
      <c r="O427" s="50"/>
      <c r="P427" s="50"/>
      <c r="Q427" s="50"/>
      <c r="R427" s="50"/>
      <c r="S427" s="50"/>
      <c r="T427" s="73" t="str">
        <f t="shared" ca="1" si="103"/>
        <v/>
      </c>
      <c r="U427" s="65" t="str">
        <f>IF(LEN(D427)=0,"",SUMIFS('1.(Optional) tonnage per use'!O$6:O$503,'1.(Optional) tonnage per use'!$G$6:$G$503,CONCATENATE(D427,F427),'1.(Optional) tonnage per use'!$N$6:$N$503,K427))</f>
        <v/>
      </c>
      <c r="V427" s="47" t="str">
        <f>IF(LEN(D427)=0,"",SUMIFS('1.(Optional) tonnage per use'!P$6:P$503,'1.(Optional) tonnage per use'!$G$6:$G$503,CONCATENATE(D427,F427),'1.(Optional) tonnage per use'!$N$6:$N$503,K427))</f>
        <v/>
      </c>
      <c r="W427" s="47" t="str">
        <f>IF(LEN(D427)=0,"",SUMIFS('1.(Optional) tonnage per use'!Q$6:Q$503,'1.(Optional) tonnage per use'!$G$6:$G$503,CONCATENATE(D427,F427),'1.(Optional) tonnage per use'!$N$6:$N$503,K427))</f>
        <v/>
      </c>
      <c r="X427" s="117" t="str">
        <f>_xlfn.IFNA(VLOOKUP(A427,'Reference data SID'!D:E,2,FALSE),"")</f>
        <v/>
      </c>
      <c r="Y427" s="117" t="str">
        <f t="shared" si="104"/>
        <v>not ok</v>
      </c>
      <c r="Z427" s="117" t="str">
        <f t="shared" si="105"/>
        <v>not ok</v>
      </c>
      <c r="AA427" s="117" t="str">
        <f t="shared" si="106"/>
        <v>ok</v>
      </c>
      <c r="AB427" s="117" t="str">
        <f t="shared" si="107"/>
        <v>not ok</v>
      </c>
      <c r="AC427" s="117" t="str">
        <f t="shared" si="108"/>
        <v>_EC</v>
      </c>
      <c r="AD427" s="117" t="str">
        <f t="shared" si="109"/>
        <v>_CAS</v>
      </c>
      <c r="AE427" s="117" t="str">
        <f t="shared" si="110"/>
        <v/>
      </c>
      <c r="AF427" s="117" t="str">
        <f>IF(LEN(A427)&gt;1,IF(COUNTIFS($AE$6:AE$503,LEFT(AE427,250))&gt;1,"Duplicate entry: you have two rows for the same substance and year",""),"")</f>
        <v/>
      </c>
      <c r="AG427" s="117" t="str">
        <f>IF(LEN(A427)&gt;0,IF(ISNUMBER(MATCH(A427,Annex_I_II_entries,0)),"","The Entry name is not within the dropdown list, make sure that you have not copied and pasted overwritting the cell format (with its correponding dropdown list) in column A"),"")</f>
        <v/>
      </c>
      <c r="AH427" s="117" t="str">
        <f t="shared" ca="1" si="111"/>
        <v/>
      </c>
      <c r="AI427" s="117" t="str">
        <f t="shared" ca="1" si="112"/>
        <v/>
      </c>
      <c r="AJ427" s="117" t="str">
        <f t="shared" si="113"/>
        <v/>
      </c>
      <c r="AK427" s="117" t="str">
        <f t="shared" si="114"/>
        <v/>
      </c>
      <c r="AL427" s="117" t="str">
        <f t="shared" si="115"/>
        <v/>
      </c>
      <c r="AM427" s="117" t="str">
        <f t="shared" si="116"/>
        <v/>
      </c>
      <c r="AN427" s="117" t="str">
        <f t="shared" si="117"/>
        <v/>
      </c>
      <c r="AO427" s="117" t="str">
        <f t="shared" si="118"/>
        <v/>
      </c>
      <c r="AP427" s="87"/>
    </row>
    <row r="428" spans="1:42" x14ac:dyDescent="0.2">
      <c r="A428" s="37"/>
      <c r="B428" s="37"/>
      <c r="C428" s="37"/>
      <c r="D428" s="64" t="str">
        <f>_xlfn.IFNA(VLOOKUP(A428,'Reference data SID'!$D$2:$Q$673,14,FALSE),"")</f>
        <v/>
      </c>
      <c r="E428" s="64" t="str">
        <f>_xlfn.IFNA(VLOOKUP(D428,'Reference data SID'!$C$3:$E$673,3,FALSE),"")</f>
        <v/>
      </c>
      <c r="F428" s="64" t="str">
        <f>_xlfn.IFNA(IF(E428=FALSE,D428,IF(ISBLANK(B428),VLOOKUP(C428,'Reference data SID'!$N:$P,3,FALSE),VLOOKUP(B428,'Reference data SID'!$M:$P,4,FALSE))),"")</f>
        <v/>
      </c>
      <c r="G428" s="64" t="str">
        <f t="shared" si="102"/>
        <v/>
      </c>
      <c r="H428" s="38" t="str">
        <f>_xlfn.IFNA(VLOOKUP(F428,'Reference data SID'!L:M,2,FALSE),"")</f>
        <v/>
      </c>
      <c r="I428" s="38" t="str">
        <f>_xlfn.IFNA(VLOOKUP(F428,'Reference data SID'!L:N,3,FALSE),"")</f>
        <v/>
      </c>
      <c r="J428" s="38" t="str">
        <f>_xlfn.IFNA(VLOOKUP(F428,'Reference data SID'!L:O,4,FALSE),"")</f>
        <v/>
      </c>
      <c r="K428" s="50"/>
      <c r="L428" s="50"/>
      <c r="M428" s="50"/>
      <c r="N428" s="50"/>
      <c r="O428" s="50"/>
      <c r="P428" s="50"/>
      <c r="Q428" s="50"/>
      <c r="R428" s="50"/>
      <c r="S428" s="50"/>
      <c r="T428" s="73" t="str">
        <f t="shared" ca="1" si="103"/>
        <v/>
      </c>
      <c r="U428" s="65" t="str">
        <f>IF(LEN(D428)=0,"",SUMIFS('1.(Optional) tonnage per use'!O$6:O$503,'1.(Optional) tonnage per use'!$G$6:$G$503,CONCATENATE(D428,F428),'1.(Optional) tonnage per use'!$N$6:$N$503,K428))</f>
        <v/>
      </c>
      <c r="V428" s="47" t="str">
        <f>IF(LEN(D428)=0,"",SUMIFS('1.(Optional) tonnage per use'!P$6:P$503,'1.(Optional) tonnage per use'!$G$6:$G$503,CONCATENATE(D428,F428),'1.(Optional) tonnage per use'!$N$6:$N$503,K428))</f>
        <v/>
      </c>
      <c r="W428" s="47" t="str">
        <f>IF(LEN(D428)=0,"",SUMIFS('1.(Optional) tonnage per use'!Q$6:Q$503,'1.(Optional) tonnage per use'!$G$6:$G$503,CONCATENATE(D428,F428),'1.(Optional) tonnage per use'!$N$6:$N$503,K428))</f>
        <v/>
      </c>
      <c r="X428" s="117" t="str">
        <f>_xlfn.IFNA(VLOOKUP(A428,'Reference data SID'!D:E,2,FALSE),"")</f>
        <v/>
      </c>
      <c r="Y428" s="117" t="str">
        <f t="shared" si="104"/>
        <v>not ok</v>
      </c>
      <c r="Z428" s="117" t="str">
        <f t="shared" si="105"/>
        <v>not ok</v>
      </c>
      <c r="AA428" s="117" t="str">
        <f t="shared" si="106"/>
        <v>ok</v>
      </c>
      <c r="AB428" s="117" t="str">
        <f t="shared" si="107"/>
        <v>not ok</v>
      </c>
      <c r="AC428" s="117" t="str">
        <f t="shared" si="108"/>
        <v>_EC</v>
      </c>
      <c r="AD428" s="117" t="str">
        <f t="shared" si="109"/>
        <v>_CAS</v>
      </c>
      <c r="AE428" s="117" t="str">
        <f t="shared" si="110"/>
        <v/>
      </c>
      <c r="AF428" s="117" t="str">
        <f>IF(LEN(A428)&gt;1,IF(COUNTIFS($AE$6:AE$503,LEFT(AE428,250))&gt;1,"Duplicate entry: you have two rows for the same substance and year",""),"")</f>
        <v/>
      </c>
      <c r="AG428" s="117" t="str">
        <f>IF(LEN(A428)&gt;0,IF(ISNUMBER(MATCH(A428,Annex_I_II_entries,0)),"","The Entry name is not within the dropdown list, make sure that you have not copied and pasted overwritting the cell format (with its correponding dropdown list) in column A"),"")</f>
        <v/>
      </c>
      <c r="AH428" s="117" t="str">
        <f t="shared" ca="1" si="111"/>
        <v/>
      </c>
      <c r="AI428" s="117" t="str">
        <f t="shared" ca="1" si="112"/>
        <v/>
      </c>
      <c r="AJ428" s="117" t="str">
        <f t="shared" si="113"/>
        <v/>
      </c>
      <c r="AK428" s="117" t="str">
        <f t="shared" si="114"/>
        <v/>
      </c>
      <c r="AL428" s="117" t="str">
        <f t="shared" si="115"/>
        <v/>
      </c>
      <c r="AM428" s="117" t="str">
        <f t="shared" si="116"/>
        <v/>
      </c>
      <c r="AN428" s="117" t="str">
        <f t="shared" si="117"/>
        <v/>
      </c>
      <c r="AO428" s="117" t="str">
        <f t="shared" si="118"/>
        <v/>
      </c>
      <c r="AP428" s="87"/>
    </row>
    <row r="429" spans="1:42" x14ac:dyDescent="0.2">
      <c r="A429" s="37"/>
      <c r="B429" s="37"/>
      <c r="C429" s="37"/>
      <c r="D429" s="64" t="str">
        <f>_xlfn.IFNA(VLOOKUP(A429,'Reference data SID'!$D$2:$Q$673,14,FALSE),"")</f>
        <v/>
      </c>
      <c r="E429" s="64" t="str">
        <f>_xlfn.IFNA(VLOOKUP(D429,'Reference data SID'!$C$3:$E$673,3,FALSE),"")</f>
        <v/>
      </c>
      <c r="F429" s="64" t="str">
        <f>_xlfn.IFNA(IF(E429=FALSE,D429,IF(ISBLANK(B429),VLOOKUP(C429,'Reference data SID'!$N:$P,3,FALSE),VLOOKUP(B429,'Reference data SID'!$M:$P,4,FALSE))),"")</f>
        <v/>
      </c>
      <c r="G429" s="64" t="str">
        <f t="shared" si="102"/>
        <v/>
      </c>
      <c r="H429" s="38" t="str">
        <f>_xlfn.IFNA(VLOOKUP(F429,'Reference data SID'!L:M,2,FALSE),"")</f>
        <v/>
      </c>
      <c r="I429" s="38" t="str">
        <f>_xlfn.IFNA(VLOOKUP(F429,'Reference data SID'!L:N,3,FALSE),"")</f>
        <v/>
      </c>
      <c r="J429" s="38" t="str">
        <f>_xlfn.IFNA(VLOOKUP(F429,'Reference data SID'!L:O,4,FALSE),"")</f>
        <v/>
      </c>
      <c r="K429" s="50"/>
      <c r="L429" s="50"/>
      <c r="M429" s="50"/>
      <c r="N429" s="50"/>
      <c r="O429" s="50"/>
      <c r="P429" s="50"/>
      <c r="Q429" s="50"/>
      <c r="R429" s="50"/>
      <c r="S429" s="50"/>
      <c r="T429" s="73" t="str">
        <f t="shared" ca="1" si="103"/>
        <v/>
      </c>
      <c r="U429" s="65" t="str">
        <f>IF(LEN(D429)=0,"",SUMIFS('1.(Optional) tonnage per use'!O$6:O$503,'1.(Optional) tonnage per use'!$G$6:$G$503,CONCATENATE(D429,F429),'1.(Optional) tonnage per use'!$N$6:$N$503,K429))</f>
        <v/>
      </c>
      <c r="V429" s="47" t="str">
        <f>IF(LEN(D429)=0,"",SUMIFS('1.(Optional) tonnage per use'!P$6:P$503,'1.(Optional) tonnage per use'!$G$6:$G$503,CONCATENATE(D429,F429),'1.(Optional) tonnage per use'!$N$6:$N$503,K429))</f>
        <v/>
      </c>
      <c r="W429" s="47" t="str">
        <f>IF(LEN(D429)=0,"",SUMIFS('1.(Optional) tonnage per use'!Q$6:Q$503,'1.(Optional) tonnage per use'!$G$6:$G$503,CONCATENATE(D429,F429),'1.(Optional) tonnage per use'!$N$6:$N$503,K429))</f>
        <v/>
      </c>
      <c r="X429" s="117" t="str">
        <f>_xlfn.IFNA(VLOOKUP(A429,'Reference data SID'!D:E,2,FALSE),"")</f>
        <v/>
      </c>
      <c r="Y429" s="117" t="str">
        <f t="shared" si="104"/>
        <v>not ok</v>
      </c>
      <c r="Z429" s="117" t="str">
        <f t="shared" si="105"/>
        <v>not ok</v>
      </c>
      <c r="AA429" s="117" t="str">
        <f t="shared" si="106"/>
        <v>ok</v>
      </c>
      <c r="AB429" s="117" t="str">
        <f t="shared" si="107"/>
        <v>not ok</v>
      </c>
      <c r="AC429" s="117" t="str">
        <f t="shared" si="108"/>
        <v>_EC</v>
      </c>
      <c r="AD429" s="117" t="str">
        <f t="shared" si="109"/>
        <v>_CAS</v>
      </c>
      <c r="AE429" s="117" t="str">
        <f t="shared" si="110"/>
        <v/>
      </c>
      <c r="AF429" s="117" t="str">
        <f>IF(LEN(A429)&gt;1,IF(COUNTIFS($AE$6:AE$503,LEFT(AE429,250))&gt;1,"Duplicate entry: you have two rows for the same substance and year",""),"")</f>
        <v/>
      </c>
      <c r="AG429" s="117" t="str">
        <f>IF(LEN(A429)&gt;0,IF(ISNUMBER(MATCH(A429,Annex_I_II_entries,0)),"","The Entry name is not within the dropdown list, make sure that you have not copied and pasted overwritting the cell format (with its correponding dropdown list) in column A"),"")</f>
        <v/>
      </c>
      <c r="AH429" s="117" t="str">
        <f t="shared" ca="1" si="111"/>
        <v/>
      </c>
      <c r="AI429" s="117" t="str">
        <f t="shared" ca="1" si="112"/>
        <v/>
      </c>
      <c r="AJ429" s="117" t="str">
        <f t="shared" si="113"/>
        <v/>
      </c>
      <c r="AK429" s="117" t="str">
        <f t="shared" si="114"/>
        <v/>
      </c>
      <c r="AL429" s="117" t="str">
        <f t="shared" si="115"/>
        <v/>
      </c>
      <c r="AM429" s="117" t="str">
        <f t="shared" si="116"/>
        <v/>
      </c>
      <c r="AN429" s="117" t="str">
        <f t="shared" si="117"/>
        <v/>
      </c>
      <c r="AO429" s="117" t="str">
        <f t="shared" si="118"/>
        <v/>
      </c>
      <c r="AP429" s="87"/>
    </row>
    <row r="430" spans="1:42" x14ac:dyDescent="0.2">
      <c r="A430" s="37"/>
      <c r="B430" s="37"/>
      <c r="C430" s="37"/>
      <c r="D430" s="64" t="str">
        <f>_xlfn.IFNA(VLOOKUP(A430,'Reference data SID'!$D$2:$Q$673,14,FALSE),"")</f>
        <v/>
      </c>
      <c r="E430" s="64" t="str">
        <f>_xlfn.IFNA(VLOOKUP(D430,'Reference data SID'!$C$3:$E$673,3,FALSE),"")</f>
        <v/>
      </c>
      <c r="F430" s="64" t="str">
        <f>_xlfn.IFNA(IF(E430=FALSE,D430,IF(ISBLANK(B430),VLOOKUP(C430,'Reference data SID'!$N:$P,3,FALSE),VLOOKUP(B430,'Reference data SID'!$M:$P,4,FALSE))),"")</f>
        <v/>
      </c>
      <c r="G430" s="64" t="str">
        <f t="shared" si="102"/>
        <v/>
      </c>
      <c r="H430" s="38" t="str">
        <f>_xlfn.IFNA(VLOOKUP(F430,'Reference data SID'!L:M,2,FALSE),"")</f>
        <v/>
      </c>
      <c r="I430" s="38" t="str">
        <f>_xlfn.IFNA(VLOOKUP(F430,'Reference data SID'!L:N,3,FALSE),"")</f>
        <v/>
      </c>
      <c r="J430" s="38" t="str">
        <f>_xlfn.IFNA(VLOOKUP(F430,'Reference data SID'!L:O,4,FALSE),"")</f>
        <v/>
      </c>
      <c r="K430" s="50"/>
      <c r="L430" s="50"/>
      <c r="M430" s="50"/>
      <c r="N430" s="50"/>
      <c r="O430" s="50"/>
      <c r="P430" s="50"/>
      <c r="Q430" s="50"/>
      <c r="R430" s="50"/>
      <c r="S430" s="50"/>
      <c r="T430" s="73" t="str">
        <f t="shared" ca="1" si="103"/>
        <v/>
      </c>
      <c r="U430" s="65" t="str">
        <f>IF(LEN(D430)=0,"",SUMIFS('1.(Optional) tonnage per use'!O$6:O$503,'1.(Optional) tonnage per use'!$G$6:$G$503,CONCATENATE(D430,F430),'1.(Optional) tonnage per use'!$N$6:$N$503,K430))</f>
        <v/>
      </c>
      <c r="V430" s="47" t="str">
        <f>IF(LEN(D430)=0,"",SUMIFS('1.(Optional) tonnage per use'!P$6:P$503,'1.(Optional) tonnage per use'!$G$6:$G$503,CONCATENATE(D430,F430),'1.(Optional) tonnage per use'!$N$6:$N$503,K430))</f>
        <v/>
      </c>
      <c r="W430" s="47" t="str">
        <f>IF(LEN(D430)=0,"",SUMIFS('1.(Optional) tonnage per use'!Q$6:Q$503,'1.(Optional) tonnage per use'!$G$6:$G$503,CONCATENATE(D430,F430),'1.(Optional) tonnage per use'!$N$6:$N$503,K430))</f>
        <v/>
      </c>
      <c r="X430" s="117" t="str">
        <f>_xlfn.IFNA(VLOOKUP(A430,'Reference data SID'!D:E,2,FALSE),"")</f>
        <v/>
      </c>
      <c r="Y430" s="117" t="str">
        <f t="shared" si="104"/>
        <v>not ok</v>
      </c>
      <c r="Z430" s="117" t="str">
        <f t="shared" si="105"/>
        <v>not ok</v>
      </c>
      <c r="AA430" s="117" t="str">
        <f t="shared" si="106"/>
        <v>ok</v>
      </c>
      <c r="AB430" s="117" t="str">
        <f t="shared" si="107"/>
        <v>not ok</v>
      </c>
      <c r="AC430" s="117" t="str">
        <f t="shared" si="108"/>
        <v>_EC</v>
      </c>
      <c r="AD430" s="117" t="str">
        <f t="shared" si="109"/>
        <v>_CAS</v>
      </c>
      <c r="AE430" s="117" t="str">
        <f t="shared" si="110"/>
        <v/>
      </c>
      <c r="AF430" s="117" t="str">
        <f>IF(LEN(A430)&gt;1,IF(COUNTIFS($AE$6:AE$503,LEFT(AE430,250))&gt;1,"Duplicate entry: you have two rows for the same substance and year",""),"")</f>
        <v/>
      </c>
      <c r="AG430" s="117" t="str">
        <f>IF(LEN(A430)&gt;0,IF(ISNUMBER(MATCH(A430,Annex_I_II_entries,0)),"","The Entry name is not within the dropdown list, make sure that you have not copied and pasted overwritting the cell format (with its correponding dropdown list) in column A"),"")</f>
        <v/>
      </c>
      <c r="AH430" s="117" t="str">
        <f t="shared" ca="1" si="111"/>
        <v/>
      </c>
      <c r="AI430" s="117" t="str">
        <f t="shared" ca="1" si="112"/>
        <v/>
      </c>
      <c r="AJ430" s="117" t="str">
        <f t="shared" si="113"/>
        <v/>
      </c>
      <c r="AK430" s="117" t="str">
        <f t="shared" si="114"/>
        <v/>
      </c>
      <c r="AL430" s="117" t="str">
        <f t="shared" si="115"/>
        <v/>
      </c>
      <c r="AM430" s="117" t="str">
        <f t="shared" si="116"/>
        <v/>
      </c>
      <c r="AN430" s="117" t="str">
        <f t="shared" si="117"/>
        <v/>
      </c>
      <c r="AO430" s="117" t="str">
        <f t="shared" si="118"/>
        <v/>
      </c>
      <c r="AP430" s="87"/>
    </row>
    <row r="431" spans="1:42" x14ac:dyDescent="0.2">
      <c r="A431" s="37"/>
      <c r="B431" s="37"/>
      <c r="C431" s="37"/>
      <c r="D431" s="64" t="str">
        <f>_xlfn.IFNA(VLOOKUP(A431,'Reference data SID'!$D$2:$Q$673,14,FALSE),"")</f>
        <v/>
      </c>
      <c r="E431" s="64" t="str">
        <f>_xlfn.IFNA(VLOOKUP(D431,'Reference data SID'!$C$3:$E$673,3,FALSE),"")</f>
        <v/>
      </c>
      <c r="F431" s="64" t="str">
        <f>_xlfn.IFNA(IF(E431=FALSE,D431,IF(ISBLANK(B431),VLOOKUP(C431,'Reference data SID'!$N:$P,3,FALSE),VLOOKUP(B431,'Reference data SID'!$M:$P,4,FALSE))),"")</f>
        <v/>
      </c>
      <c r="G431" s="64" t="str">
        <f t="shared" si="102"/>
        <v/>
      </c>
      <c r="H431" s="38" t="str">
        <f>_xlfn.IFNA(VLOOKUP(F431,'Reference data SID'!L:M,2,FALSE),"")</f>
        <v/>
      </c>
      <c r="I431" s="38" t="str">
        <f>_xlfn.IFNA(VLOOKUP(F431,'Reference data SID'!L:N,3,FALSE),"")</f>
        <v/>
      </c>
      <c r="J431" s="38" t="str">
        <f>_xlfn.IFNA(VLOOKUP(F431,'Reference data SID'!L:O,4,FALSE),"")</f>
        <v/>
      </c>
      <c r="K431" s="50"/>
      <c r="L431" s="50"/>
      <c r="M431" s="50"/>
      <c r="N431" s="50"/>
      <c r="O431" s="50"/>
      <c r="P431" s="50"/>
      <c r="Q431" s="50"/>
      <c r="R431" s="50"/>
      <c r="S431" s="50"/>
      <c r="T431" s="73" t="str">
        <f t="shared" ca="1" si="103"/>
        <v/>
      </c>
      <c r="U431" s="65" t="str">
        <f>IF(LEN(D431)=0,"",SUMIFS('1.(Optional) tonnage per use'!O$6:O$503,'1.(Optional) tonnage per use'!$G$6:$G$503,CONCATENATE(D431,F431),'1.(Optional) tonnage per use'!$N$6:$N$503,K431))</f>
        <v/>
      </c>
      <c r="V431" s="47" t="str">
        <f>IF(LEN(D431)=0,"",SUMIFS('1.(Optional) tonnage per use'!P$6:P$503,'1.(Optional) tonnage per use'!$G$6:$G$503,CONCATENATE(D431,F431),'1.(Optional) tonnage per use'!$N$6:$N$503,K431))</f>
        <v/>
      </c>
      <c r="W431" s="47" t="str">
        <f>IF(LEN(D431)=0,"",SUMIFS('1.(Optional) tonnage per use'!Q$6:Q$503,'1.(Optional) tonnage per use'!$G$6:$G$503,CONCATENATE(D431,F431),'1.(Optional) tonnage per use'!$N$6:$N$503,K431))</f>
        <v/>
      </c>
      <c r="X431" s="117" t="str">
        <f>_xlfn.IFNA(VLOOKUP(A431,'Reference data SID'!D:E,2,FALSE),"")</f>
        <v/>
      </c>
      <c r="Y431" s="117" t="str">
        <f t="shared" si="104"/>
        <v>not ok</v>
      </c>
      <c r="Z431" s="117" t="str">
        <f t="shared" si="105"/>
        <v>not ok</v>
      </c>
      <c r="AA431" s="117" t="str">
        <f t="shared" si="106"/>
        <v>ok</v>
      </c>
      <c r="AB431" s="117" t="str">
        <f t="shared" si="107"/>
        <v>not ok</v>
      </c>
      <c r="AC431" s="117" t="str">
        <f t="shared" si="108"/>
        <v>_EC</v>
      </c>
      <c r="AD431" s="117" t="str">
        <f t="shared" si="109"/>
        <v>_CAS</v>
      </c>
      <c r="AE431" s="117" t="str">
        <f t="shared" si="110"/>
        <v/>
      </c>
      <c r="AF431" s="117" t="str">
        <f>IF(LEN(A431)&gt;1,IF(COUNTIFS($AE$6:AE$503,LEFT(AE431,250))&gt;1,"Duplicate entry: you have two rows for the same substance and year",""),"")</f>
        <v/>
      </c>
      <c r="AG431" s="117" t="str">
        <f>IF(LEN(A431)&gt;0,IF(ISNUMBER(MATCH(A431,Annex_I_II_entries,0)),"","The Entry name is not within the dropdown list, make sure that you have not copied and pasted overwritting the cell format (with its correponding dropdown list) in column A"),"")</f>
        <v/>
      </c>
      <c r="AH431" s="117" t="str">
        <f t="shared" ca="1" si="111"/>
        <v/>
      </c>
      <c r="AI431" s="117" t="str">
        <f t="shared" ca="1" si="112"/>
        <v/>
      </c>
      <c r="AJ431" s="117" t="str">
        <f t="shared" si="113"/>
        <v/>
      </c>
      <c r="AK431" s="117" t="str">
        <f t="shared" si="114"/>
        <v/>
      </c>
      <c r="AL431" s="117" t="str">
        <f t="shared" si="115"/>
        <v/>
      </c>
      <c r="AM431" s="117" t="str">
        <f t="shared" si="116"/>
        <v/>
      </c>
      <c r="AN431" s="117" t="str">
        <f t="shared" si="117"/>
        <v/>
      </c>
      <c r="AO431" s="117" t="str">
        <f t="shared" si="118"/>
        <v/>
      </c>
      <c r="AP431" s="87"/>
    </row>
    <row r="432" spans="1:42" x14ac:dyDescent="0.2">
      <c r="A432" s="37"/>
      <c r="B432" s="37"/>
      <c r="C432" s="37"/>
      <c r="D432" s="64" t="str">
        <f>_xlfn.IFNA(VLOOKUP(A432,'Reference data SID'!$D$2:$Q$673,14,FALSE),"")</f>
        <v/>
      </c>
      <c r="E432" s="64" t="str">
        <f>_xlfn.IFNA(VLOOKUP(D432,'Reference data SID'!$C$3:$E$673,3,FALSE),"")</f>
        <v/>
      </c>
      <c r="F432" s="64" t="str">
        <f>_xlfn.IFNA(IF(E432=FALSE,D432,IF(ISBLANK(B432),VLOOKUP(C432,'Reference data SID'!$N:$P,3,FALSE),VLOOKUP(B432,'Reference data SID'!$M:$P,4,FALSE))),"")</f>
        <v/>
      </c>
      <c r="G432" s="64" t="str">
        <f t="shared" si="102"/>
        <v/>
      </c>
      <c r="H432" s="38" t="str">
        <f>_xlfn.IFNA(VLOOKUP(F432,'Reference data SID'!L:M,2,FALSE),"")</f>
        <v/>
      </c>
      <c r="I432" s="38" t="str">
        <f>_xlfn.IFNA(VLOOKUP(F432,'Reference data SID'!L:N,3,FALSE),"")</f>
        <v/>
      </c>
      <c r="J432" s="38" t="str">
        <f>_xlfn.IFNA(VLOOKUP(F432,'Reference data SID'!L:O,4,FALSE),"")</f>
        <v/>
      </c>
      <c r="K432" s="50"/>
      <c r="L432" s="50"/>
      <c r="M432" s="50"/>
      <c r="N432" s="50"/>
      <c r="O432" s="50"/>
      <c r="P432" s="50"/>
      <c r="Q432" s="50"/>
      <c r="R432" s="50"/>
      <c r="S432" s="50"/>
      <c r="T432" s="73" t="str">
        <f t="shared" ca="1" si="103"/>
        <v/>
      </c>
      <c r="U432" s="65" t="str">
        <f>IF(LEN(D432)=0,"",SUMIFS('1.(Optional) tonnage per use'!O$6:O$503,'1.(Optional) tonnage per use'!$G$6:$G$503,CONCATENATE(D432,F432),'1.(Optional) tonnage per use'!$N$6:$N$503,K432))</f>
        <v/>
      </c>
      <c r="V432" s="47" t="str">
        <f>IF(LEN(D432)=0,"",SUMIFS('1.(Optional) tonnage per use'!P$6:P$503,'1.(Optional) tonnage per use'!$G$6:$G$503,CONCATENATE(D432,F432),'1.(Optional) tonnage per use'!$N$6:$N$503,K432))</f>
        <v/>
      </c>
      <c r="W432" s="47" t="str">
        <f>IF(LEN(D432)=0,"",SUMIFS('1.(Optional) tonnage per use'!Q$6:Q$503,'1.(Optional) tonnage per use'!$G$6:$G$503,CONCATENATE(D432,F432),'1.(Optional) tonnage per use'!$N$6:$N$503,K432))</f>
        <v/>
      </c>
      <c r="X432" s="117" t="str">
        <f>_xlfn.IFNA(VLOOKUP(A432,'Reference data SID'!D:E,2,FALSE),"")</f>
        <v/>
      </c>
      <c r="Y432" s="117" t="str">
        <f t="shared" si="104"/>
        <v>not ok</v>
      </c>
      <c r="Z432" s="117" t="str">
        <f t="shared" si="105"/>
        <v>not ok</v>
      </c>
      <c r="AA432" s="117" t="str">
        <f t="shared" si="106"/>
        <v>ok</v>
      </c>
      <c r="AB432" s="117" t="str">
        <f t="shared" si="107"/>
        <v>not ok</v>
      </c>
      <c r="AC432" s="117" t="str">
        <f t="shared" si="108"/>
        <v>_EC</v>
      </c>
      <c r="AD432" s="117" t="str">
        <f t="shared" si="109"/>
        <v>_CAS</v>
      </c>
      <c r="AE432" s="117" t="str">
        <f t="shared" si="110"/>
        <v/>
      </c>
      <c r="AF432" s="117" t="str">
        <f>IF(LEN(A432)&gt;1,IF(COUNTIFS($AE$6:AE$503,LEFT(AE432,250))&gt;1,"Duplicate entry: you have two rows for the same substance and year",""),"")</f>
        <v/>
      </c>
      <c r="AG432" s="117" t="str">
        <f>IF(LEN(A432)&gt;0,IF(ISNUMBER(MATCH(A432,Annex_I_II_entries,0)),"","The Entry name is not within the dropdown list, make sure that you have not copied and pasted overwritting the cell format (with its correponding dropdown list) in column A"),"")</f>
        <v/>
      </c>
      <c r="AH432" s="117" t="str">
        <f t="shared" ca="1" si="111"/>
        <v/>
      </c>
      <c r="AI432" s="117" t="str">
        <f t="shared" ca="1" si="112"/>
        <v/>
      </c>
      <c r="AJ432" s="117" t="str">
        <f t="shared" si="113"/>
        <v/>
      </c>
      <c r="AK432" s="117" t="str">
        <f t="shared" si="114"/>
        <v/>
      </c>
      <c r="AL432" s="117" t="str">
        <f t="shared" si="115"/>
        <v/>
      </c>
      <c r="AM432" s="117" t="str">
        <f t="shared" si="116"/>
        <v/>
      </c>
      <c r="AN432" s="117" t="str">
        <f t="shared" si="117"/>
        <v/>
      </c>
      <c r="AO432" s="117" t="str">
        <f t="shared" si="118"/>
        <v/>
      </c>
      <c r="AP432" s="87"/>
    </row>
    <row r="433" spans="1:42" x14ac:dyDescent="0.2">
      <c r="A433" s="37"/>
      <c r="B433" s="37"/>
      <c r="C433" s="37"/>
      <c r="D433" s="64" t="str">
        <f>_xlfn.IFNA(VLOOKUP(A433,'Reference data SID'!$D$2:$Q$673,14,FALSE),"")</f>
        <v/>
      </c>
      <c r="E433" s="64" t="str">
        <f>_xlfn.IFNA(VLOOKUP(D433,'Reference data SID'!$C$3:$E$673,3,FALSE),"")</f>
        <v/>
      </c>
      <c r="F433" s="64" t="str">
        <f>_xlfn.IFNA(IF(E433=FALSE,D433,IF(ISBLANK(B433),VLOOKUP(C433,'Reference data SID'!$N:$P,3,FALSE),VLOOKUP(B433,'Reference data SID'!$M:$P,4,FALSE))),"")</f>
        <v/>
      </c>
      <c r="G433" s="64" t="str">
        <f t="shared" si="102"/>
        <v/>
      </c>
      <c r="H433" s="38" t="str">
        <f>_xlfn.IFNA(VLOOKUP(F433,'Reference data SID'!L:M,2,FALSE),"")</f>
        <v/>
      </c>
      <c r="I433" s="38" t="str">
        <f>_xlfn.IFNA(VLOOKUP(F433,'Reference data SID'!L:N,3,FALSE),"")</f>
        <v/>
      </c>
      <c r="J433" s="38" t="str">
        <f>_xlfn.IFNA(VLOOKUP(F433,'Reference data SID'!L:O,4,FALSE),"")</f>
        <v/>
      </c>
      <c r="K433" s="50"/>
      <c r="L433" s="50"/>
      <c r="M433" s="50"/>
      <c r="N433" s="50"/>
      <c r="O433" s="50"/>
      <c r="P433" s="50"/>
      <c r="Q433" s="50"/>
      <c r="R433" s="50"/>
      <c r="S433" s="50"/>
      <c r="T433" s="73" t="str">
        <f t="shared" ca="1" si="103"/>
        <v/>
      </c>
      <c r="U433" s="65" t="str">
        <f>IF(LEN(D433)=0,"",SUMIFS('1.(Optional) tonnage per use'!O$6:O$503,'1.(Optional) tonnage per use'!$G$6:$G$503,CONCATENATE(D433,F433),'1.(Optional) tonnage per use'!$N$6:$N$503,K433))</f>
        <v/>
      </c>
      <c r="V433" s="47" t="str">
        <f>IF(LEN(D433)=0,"",SUMIFS('1.(Optional) tonnage per use'!P$6:P$503,'1.(Optional) tonnage per use'!$G$6:$G$503,CONCATENATE(D433,F433),'1.(Optional) tonnage per use'!$N$6:$N$503,K433))</f>
        <v/>
      </c>
      <c r="W433" s="47" t="str">
        <f>IF(LEN(D433)=0,"",SUMIFS('1.(Optional) tonnage per use'!Q$6:Q$503,'1.(Optional) tonnage per use'!$G$6:$G$503,CONCATENATE(D433,F433),'1.(Optional) tonnage per use'!$N$6:$N$503,K433))</f>
        <v/>
      </c>
      <c r="X433" s="117" t="str">
        <f>_xlfn.IFNA(VLOOKUP(A433,'Reference data SID'!D:E,2,FALSE),"")</f>
        <v/>
      </c>
      <c r="Y433" s="117" t="str">
        <f t="shared" si="104"/>
        <v>not ok</v>
      </c>
      <c r="Z433" s="117" t="str">
        <f t="shared" si="105"/>
        <v>not ok</v>
      </c>
      <c r="AA433" s="117" t="str">
        <f t="shared" si="106"/>
        <v>ok</v>
      </c>
      <c r="AB433" s="117" t="str">
        <f t="shared" si="107"/>
        <v>not ok</v>
      </c>
      <c r="AC433" s="117" t="str">
        <f t="shared" si="108"/>
        <v>_EC</v>
      </c>
      <c r="AD433" s="117" t="str">
        <f t="shared" si="109"/>
        <v>_CAS</v>
      </c>
      <c r="AE433" s="117" t="str">
        <f t="shared" si="110"/>
        <v/>
      </c>
      <c r="AF433" s="117" t="str">
        <f>IF(LEN(A433)&gt;1,IF(COUNTIFS($AE$6:AE$503,LEFT(AE433,250))&gt;1,"Duplicate entry: you have two rows for the same substance and year",""),"")</f>
        <v/>
      </c>
      <c r="AG433" s="117" t="str">
        <f>IF(LEN(A433)&gt;0,IF(ISNUMBER(MATCH(A433,Annex_I_II_entries,0)),"","The Entry name is not within the dropdown list, make sure that you have not copied and pasted overwritting the cell format (with its correponding dropdown list) in column A"),"")</f>
        <v/>
      </c>
      <c r="AH433" s="117" t="str">
        <f t="shared" ca="1" si="111"/>
        <v/>
      </c>
      <c r="AI433" s="117" t="str">
        <f t="shared" ca="1" si="112"/>
        <v/>
      </c>
      <c r="AJ433" s="117" t="str">
        <f t="shared" si="113"/>
        <v/>
      </c>
      <c r="AK433" s="117" t="str">
        <f t="shared" si="114"/>
        <v/>
      </c>
      <c r="AL433" s="117" t="str">
        <f t="shared" si="115"/>
        <v/>
      </c>
      <c r="AM433" s="117" t="str">
        <f t="shared" si="116"/>
        <v/>
      </c>
      <c r="AN433" s="117" t="str">
        <f t="shared" si="117"/>
        <v/>
      </c>
      <c r="AO433" s="117" t="str">
        <f t="shared" si="118"/>
        <v/>
      </c>
      <c r="AP433" s="87"/>
    </row>
    <row r="434" spans="1:42" x14ac:dyDescent="0.2">
      <c r="A434" s="37"/>
      <c r="B434" s="37"/>
      <c r="C434" s="37"/>
      <c r="D434" s="64" t="str">
        <f>_xlfn.IFNA(VLOOKUP(A434,'Reference data SID'!$D$2:$Q$673,14,FALSE),"")</f>
        <v/>
      </c>
      <c r="E434" s="64" t="str">
        <f>_xlfn.IFNA(VLOOKUP(D434,'Reference data SID'!$C$3:$E$673,3,FALSE),"")</f>
        <v/>
      </c>
      <c r="F434" s="64" t="str">
        <f>_xlfn.IFNA(IF(E434=FALSE,D434,IF(ISBLANK(B434),VLOOKUP(C434,'Reference data SID'!$N:$P,3,FALSE),VLOOKUP(B434,'Reference data SID'!$M:$P,4,FALSE))),"")</f>
        <v/>
      </c>
      <c r="G434" s="64" t="str">
        <f t="shared" si="102"/>
        <v/>
      </c>
      <c r="H434" s="38" t="str">
        <f>_xlfn.IFNA(VLOOKUP(F434,'Reference data SID'!L:M,2,FALSE),"")</f>
        <v/>
      </c>
      <c r="I434" s="38" t="str">
        <f>_xlfn.IFNA(VLOOKUP(F434,'Reference data SID'!L:N,3,FALSE),"")</f>
        <v/>
      </c>
      <c r="J434" s="38" t="str">
        <f>_xlfn.IFNA(VLOOKUP(F434,'Reference data SID'!L:O,4,FALSE),"")</f>
        <v/>
      </c>
      <c r="K434" s="50"/>
      <c r="L434" s="50"/>
      <c r="M434" s="50"/>
      <c r="N434" s="50"/>
      <c r="O434" s="50"/>
      <c r="P434" s="50"/>
      <c r="Q434" s="50"/>
      <c r="R434" s="50"/>
      <c r="S434" s="50"/>
      <c r="T434" s="73" t="str">
        <f t="shared" ca="1" si="103"/>
        <v/>
      </c>
      <c r="U434" s="65" t="str">
        <f>IF(LEN(D434)=0,"",SUMIFS('1.(Optional) tonnage per use'!O$6:O$503,'1.(Optional) tonnage per use'!$G$6:$G$503,CONCATENATE(D434,F434),'1.(Optional) tonnage per use'!$N$6:$N$503,K434))</f>
        <v/>
      </c>
      <c r="V434" s="47" t="str">
        <f>IF(LEN(D434)=0,"",SUMIFS('1.(Optional) tonnage per use'!P$6:P$503,'1.(Optional) tonnage per use'!$G$6:$G$503,CONCATENATE(D434,F434),'1.(Optional) tonnage per use'!$N$6:$N$503,K434))</f>
        <v/>
      </c>
      <c r="W434" s="47" t="str">
        <f>IF(LEN(D434)=0,"",SUMIFS('1.(Optional) tonnage per use'!Q$6:Q$503,'1.(Optional) tonnage per use'!$G$6:$G$503,CONCATENATE(D434,F434),'1.(Optional) tonnage per use'!$N$6:$N$503,K434))</f>
        <v/>
      </c>
      <c r="X434" s="117" t="str">
        <f>_xlfn.IFNA(VLOOKUP(A434,'Reference data SID'!D:E,2,FALSE),"")</f>
        <v/>
      </c>
      <c r="Y434" s="117" t="str">
        <f t="shared" si="104"/>
        <v>not ok</v>
      </c>
      <c r="Z434" s="117" t="str">
        <f t="shared" si="105"/>
        <v>not ok</v>
      </c>
      <c r="AA434" s="117" t="str">
        <f t="shared" si="106"/>
        <v>ok</v>
      </c>
      <c r="AB434" s="117" t="str">
        <f t="shared" si="107"/>
        <v>not ok</v>
      </c>
      <c r="AC434" s="117" t="str">
        <f t="shared" si="108"/>
        <v>_EC</v>
      </c>
      <c r="AD434" s="117" t="str">
        <f t="shared" si="109"/>
        <v>_CAS</v>
      </c>
      <c r="AE434" s="117" t="str">
        <f t="shared" si="110"/>
        <v/>
      </c>
      <c r="AF434" s="117" t="str">
        <f>IF(LEN(A434)&gt;1,IF(COUNTIFS($AE$6:AE$503,LEFT(AE434,250))&gt;1,"Duplicate entry: you have two rows for the same substance and year",""),"")</f>
        <v/>
      </c>
      <c r="AG434" s="117" t="str">
        <f>IF(LEN(A434)&gt;0,IF(ISNUMBER(MATCH(A434,Annex_I_II_entries,0)),"","The Entry name is not within the dropdown list, make sure that you have not copied and pasted overwritting the cell format (with its correponding dropdown list) in column A"),"")</f>
        <v/>
      </c>
      <c r="AH434" s="117" t="str">
        <f t="shared" ca="1" si="111"/>
        <v/>
      </c>
      <c r="AI434" s="117" t="str">
        <f t="shared" ca="1" si="112"/>
        <v/>
      </c>
      <c r="AJ434" s="117" t="str">
        <f t="shared" si="113"/>
        <v/>
      </c>
      <c r="AK434" s="117" t="str">
        <f t="shared" si="114"/>
        <v/>
      </c>
      <c r="AL434" s="117" t="str">
        <f t="shared" si="115"/>
        <v/>
      </c>
      <c r="AM434" s="117" t="str">
        <f t="shared" si="116"/>
        <v/>
      </c>
      <c r="AN434" s="117" t="str">
        <f t="shared" si="117"/>
        <v/>
      </c>
      <c r="AO434" s="117" t="str">
        <f t="shared" si="118"/>
        <v/>
      </c>
      <c r="AP434" s="87"/>
    </row>
    <row r="435" spans="1:42" x14ac:dyDescent="0.2">
      <c r="A435" s="37"/>
      <c r="B435" s="37"/>
      <c r="C435" s="37"/>
      <c r="D435" s="64" t="str">
        <f>_xlfn.IFNA(VLOOKUP(A435,'Reference data SID'!$D$2:$Q$673,14,FALSE),"")</f>
        <v/>
      </c>
      <c r="E435" s="64" t="str">
        <f>_xlfn.IFNA(VLOOKUP(D435,'Reference data SID'!$C$3:$E$673,3,FALSE),"")</f>
        <v/>
      </c>
      <c r="F435" s="64" t="str">
        <f>_xlfn.IFNA(IF(E435=FALSE,D435,IF(ISBLANK(B435),VLOOKUP(C435,'Reference data SID'!$N:$P,3,FALSE),VLOOKUP(B435,'Reference data SID'!$M:$P,4,FALSE))),"")</f>
        <v/>
      </c>
      <c r="G435" s="64" t="str">
        <f t="shared" si="102"/>
        <v/>
      </c>
      <c r="H435" s="38" t="str">
        <f>_xlfn.IFNA(VLOOKUP(F435,'Reference data SID'!L:M,2,FALSE),"")</f>
        <v/>
      </c>
      <c r="I435" s="38" t="str">
        <f>_xlfn.IFNA(VLOOKUP(F435,'Reference data SID'!L:N,3,FALSE),"")</f>
        <v/>
      </c>
      <c r="J435" s="38" t="str">
        <f>_xlfn.IFNA(VLOOKUP(F435,'Reference data SID'!L:O,4,FALSE),"")</f>
        <v/>
      </c>
      <c r="K435" s="50"/>
      <c r="L435" s="50"/>
      <c r="M435" s="50"/>
      <c r="N435" s="50"/>
      <c r="O435" s="50"/>
      <c r="P435" s="50"/>
      <c r="Q435" s="50"/>
      <c r="R435" s="50"/>
      <c r="S435" s="50"/>
      <c r="T435" s="73" t="str">
        <f t="shared" ca="1" si="103"/>
        <v/>
      </c>
      <c r="U435" s="65" t="str">
        <f>IF(LEN(D435)=0,"",SUMIFS('1.(Optional) tonnage per use'!O$6:O$503,'1.(Optional) tonnage per use'!$G$6:$G$503,CONCATENATE(D435,F435),'1.(Optional) tonnage per use'!$N$6:$N$503,K435))</f>
        <v/>
      </c>
      <c r="V435" s="47" t="str">
        <f>IF(LEN(D435)=0,"",SUMIFS('1.(Optional) tonnage per use'!P$6:P$503,'1.(Optional) tonnage per use'!$G$6:$G$503,CONCATENATE(D435,F435),'1.(Optional) tonnage per use'!$N$6:$N$503,K435))</f>
        <v/>
      </c>
      <c r="W435" s="47" t="str">
        <f>IF(LEN(D435)=0,"",SUMIFS('1.(Optional) tonnage per use'!Q$6:Q$503,'1.(Optional) tonnage per use'!$G$6:$G$503,CONCATENATE(D435,F435),'1.(Optional) tonnage per use'!$N$6:$N$503,K435))</f>
        <v/>
      </c>
      <c r="X435" s="117" t="str">
        <f>_xlfn.IFNA(VLOOKUP(A435,'Reference data SID'!D:E,2,FALSE),"")</f>
        <v/>
      </c>
      <c r="Y435" s="117" t="str">
        <f t="shared" si="104"/>
        <v>not ok</v>
      </c>
      <c r="Z435" s="117" t="str">
        <f t="shared" si="105"/>
        <v>not ok</v>
      </c>
      <c r="AA435" s="117" t="str">
        <f t="shared" si="106"/>
        <v>ok</v>
      </c>
      <c r="AB435" s="117" t="str">
        <f t="shared" si="107"/>
        <v>not ok</v>
      </c>
      <c r="AC435" s="117" t="str">
        <f t="shared" si="108"/>
        <v>_EC</v>
      </c>
      <c r="AD435" s="117" t="str">
        <f t="shared" si="109"/>
        <v>_CAS</v>
      </c>
      <c r="AE435" s="117" t="str">
        <f t="shared" si="110"/>
        <v/>
      </c>
      <c r="AF435" s="117" t="str">
        <f>IF(LEN(A435)&gt;1,IF(COUNTIFS($AE$6:AE$503,LEFT(AE435,250))&gt;1,"Duplicate entry: you have two rows for the same substance and year",""),"")</f>
        <v/>
      </c>
      <c r="AG435" s="117" t="str">
        <f>IF(LEN(A435)&gt;0,IF(ISNUMBER(MATCH(A435,Annex_I_II_entries,0)),"","The Entry name is not within the dropdown list, make sure that you have not copied and pasted overwritting the cell format (with its correponding dropdown list) in column A"),"")</f>
        <v/>
      </c>
      <c r="AH435" s="117" t="str">
        <f t="shared" ca="1" si="111"/>
        <v/>
      </c>
      <c r="AI435" s="117" t="str">
        <f t="shared" ca="1" si="112"/>
        <v/>
      </c>
      <c r="AJ435" s="117" t="str">
        <f t="shared" si="113"/>
        <v/>
      </c>
      <c r="AK435" s="117" t="str">
        <f t="shared" si="114"/>
        <v/>
      </c>
      <c r="AL435" s="117" t="str">
        <f t="shared" si="115"/>
        <v/>
      </c>
      <c r="AM435" s="117" t="str">
        <f t="shared" si="116"/>
        <v/>
      </c>
      <c r="AN435" s="117" t="str">
        <f t="shared" si="117"/>
        <v/>
      </c>
      <c r="AO435" s="117" t="str">
        <f t="shared" si="118"/>
        <v/>
      </c>
      <c r="AP435" s="87"/>
    </row>
    <row r="436" spans="1:42" x14ac:dyDescent="0.2">
      <c r="A436" s="37"/>
      <c r="B436" s="37"/>
      <c r="C436" s="37"/>
      <c r="D436" s="64" t="str">
        <f>_xlfn.IFNA(VLOOKUP(A436,'Reference data SID'!$D$2:$Q$673,14,FALSE),"")</f>
        <v/>
      </c>
      <c r="E436" s="64" t="str">
        <f>_xlfn.IFNA(VLOOKUP(D436,'Reference data SID'!$C$3:$E$673,3,FALSE),"")</f>
        <v/>
      </c>
      <c r="F436" s="64" t="str">
        <f>_xlfn.IFNA(IF(E436=FALSE,D436,IF(ISBLANK(B436),VLOOKUP(C436,'Reference data SID'!$N:$P,3,FALSE),VLOOKUP(B436,'Reference data SID'!$M:$P,4,FALSE))),"")</f>
        <v/>
      </c>
      <c r="G436" s="64" t="str">
        <f t="shared" si="102"/>
        <v/>
      </c>
      <c r="H436" s="38" t="str">
        <f>_xlfn.IFNA(VLOOKUP(F436,'Reference data SID'!L:M,2,FALSE),"")</f>
        <v/>
      </c>
      <c r="I436" s="38" t="str">
        <f>_xlfn.IFNA(VLOOKUP(F436,'Reference data SID'!L:N,3,FALSE),"")</f>
        <v/>
      </c>
      <c r="J436" s="38" t="str">
        <f>_xlfn.IFNA(VLOOKUP(F436,'Reference data SID'!L:O,4,FALSE),"")</f>
        <v/>
      </c>
      <c r="K436" s="50"/>
      <c r="L436" s="50"/>
      <c r="M436" s="50"/>
      <c r="N436" s="50"/>
      <c r="O436" s="50"/>
      <c r="P436" s="50"/>
      <c r="Q436" s="50"/>
      <c r="R436" s="50"/>
      <c r="S436" s="50"/>
      <c r="T436" s="73" t="str">
        <f t="shared" ca="1" si="103"/>
        <v/>
      </c>
      <c r="U436" s="65" t="str">
        <f>IF(LEN(D436)=0,"",SUMIFS('1.(Optional) tonnage per use'!O$6:O$503,'1.(Optional) tonnage per use'!$G$6:$G$503,CONCATENATE(D436,F436),'1.(Optional) tonnage per use'!$N$6:$N$503,K436))</f>
        <v/>
      </c>
      <c r="V436" s="47" t="str">
        <f>IF(LEN(D436)=0,"",SUMIFS('1.(Optional) tonnage per use'!P$6:P$503,'1.(Optional) tonnage per use'!$G$6:$G$503,CONCATENATE(D436,F436),'1.(Optional) tonnage per use'!$N$6:$N$503,K436))</f>
        <v/>
      </c>
      <c r="W436" s="47" t="str">
        <f>IF(LEN(D436)=0,"",SUMIFS('1.(Optional) tonnage per use'!Q$6:Q$503,'1.(Optional) tonnage per use'!$G$6:$G$503,CONCATENATE(D436,F436),'1.(Optional) tonnage per use'!$N$6:$N$503,K436))</f>
        <v/>
      </c>
      <c r="X436" s="117" t="str">
        <f>_xlfn.IFNA(VLOOKUP(A436,'Reference data SID'!D:E,2,FALSE),"")</f>
        <v/>
      </c>
      <c r="Y436" s="117" t="str">
        <f t="shared" si="104"/>
        <v>not ok</v>
      </c>
      <c r="Z436" s="117" t="str">
        <f t="shared" si="105"/>
        <v>not ok</v>
      </c>
      <c r="AA436" s="117" t="str">
        <f t="shared" si="106"/>
        <v>ok</v>
      </c>
      <c r="AB436" s="117" t="str">
        <f t="shared" si="107"/>
        <v>not ok</v>
      </c>
      <c r="AC436" s="117" t="str">
        <f t="shared" si="108"/>
        <v>_EC</v>
      </c>
      <c r="AD436" s="117" t="str">
        <f t="shared" si="109"/>
        <v>_CAS</v>
      </c>
      <c r="AE436" s="117" t="str">
        <f t="shared" si="110"/>
        <v/>
      </c>
      <c r="AF436" s="117" t="str">
        <f>IF(LEN(A436)&gt;1,IF(COUNTIFS($AE$6:AE$503,LEFT(AE436,250))&gt;1,"Duplicate entry: you have two rows for the same substance and year",""),"")</f>
        <v/>
      </c>
      <c r="AG436" s="117" t="str">
        <f>IF(LEN(A436)&gt;0,IF(ISNUMBER(MATCH(A436,Annex_I_II_entries,0)),"","The Entry name is not within the dropdown list, make sure that you have not copied and pasted overwritting the cell format (with its correponding dropdown list) in column A"),"")</f>
        <v/>
      </c>
      <c r="AH436" s="117" t="str">
        <f t="shared" ca="1" si="111"/>
        <v/>
      </c>
      <c r="AI436" s="117" t="str">
        <f t="shared" ca="1" si="112"/>
        <v/>
      </c>
      <c r="AJ436" s="117" t="str">
        <f t="shared" si="113"/>
        <v/>
      </c>
      <c r="AK436" s="117" t="str">
        <f t="shared" si="114"/>
        <v/>
      </c>
      <c r="AL436" s="117" t="str">
        <f t="shared" si="115"/>
        <v/>
      </c>
      <c r="AM436" s="117" t="str">
        <f t="shared" si="116"/>
        <v/>
      </c>
      <c r="AN436" s="117" t="str">
        <f t="shared" si="117"/>
        <v/>
      </c>
      <c r="AO436" s="117" t="str">
        <f t="shared" si="118"/>
        <v/>
      </c>
      <c r="AP436" s="87"/>
    </row>
    <row r="437" spans="1:42" x14ac:dyDescent="0.2">
      <c r="A437" s="37"/>
      <c r="B437" s="37"/>
      <c r="C437" s="37"/>
      <c r="D437" s="64" t="str">
        <f>_xlfn.IFNA(VLOOKUP(A437,'Reference data SID'!$D$2:$Q$673,14,FALSE),"")</f>
        <v/>
      </c>
      <c r="E437" s="64" t="str">
        <f>_xlfn.IFNA(VLOOKUP(D437,'Reference data SID'!$C$3:$E$673,3,FALSE),"")</f>
        <v/>
      </c>
      <c r="F437" s="64" t="str">
        <f>_xlfn.IFNA(IF(E437=FALSE,D437,IF(ISBLANK(B437),VLOOKUP(C437,'Reference data SID'!$N:$P,3,FALSE),VLOOKUP(B437,'Reference data SID'!$M:$P,4,FALSE))),"")</f>
        <v/>
      </c>
      <c r="G437" s="64" t="str">
        <f t="shared" si="102"/>
        <v/>
      </c>
      <c r="H437" s="38" t="str">
        <f>_xlfn.IFNA(VLOOKUP(F437,'Reference data SID'!L:M,2,FALSE),"")</f>
        <v/>
      </c>
      <c r="I437" s="38" t="str">
        <f>_xlfn.IFNA(VLOOKUP(F437,'Reference data SID'!L:N,3,FALSE),"")</f>
        <v/>
      </c>
      <c r="J437" s="38" t="str">
        <f>_xlfn.IFNA(VLOOKUP(F437,'Reference data SID'!L:O,4,FALSE),"")</f>
        <v/>
      </c>
      <c r="K437" s="50"/>
      <c r="L437" s="50"/>
      <c r="M437" s="50"/>
      <c r="N437" s="50"/>
      <c r="O437" s="50"/>
      <c r="P437" s="50"/>
      <c r="Q437" s="50"/>
      <c r="R437" s="50"/>
      <c r="S437" s="50"/>
      <c r="T437" s="73" t="str">
        <f t="shared" ca="1" si="103"/>
        <v/>
      </c>
      <c r="U437" s="65" t="str">
        <f>IF(LEN(D437)=0,"",SUMIFS('1.(Optional) tonnage per use'!O$6:O$503,'1.(Optional) tonnage per use'!$G$6:$G$503,CONCATENATE(D437,F437),'1.(Optional) tonnage per use'!$N$6:$N$503,K437))</f>
        <v/>
      </c>
      <c r="V437" s="47" t="str">
        <f>IF(LEN(D437)=0,"",SUMIFS('1.(Optional) tonnage per use'!P$6:P$503,'1.(Optional) tonnage per use'!$G$6:$G$503,CONCATENATE(D437,F437),'1.(Optional) tonnage per use'!$N$6:$N$503,K437))</f>
        <v/>
      </c>
      <c r="W437" s="47" t="str">
        <f>IF(LEN(D437)=0,"",SUMIFS('1.(Optional) tonnage per use'!Q$6:Q$503,'1.(Optional) tonnage per use'!$G$6:$G$503,CONCATENATE(D437,F437),'1.(Optional) tonnage per use'!$N$6:$N$503,K437))</f>
        <v/>
      </c>
      <c r="X437" s="117" t="str">
        <f>_xlfn.IFNA(VLOOKUP(A437,'Reference data SID'!D:E,2,FALSE),"")</f>
        <v/>
      </c>
      <c r="Y437" s="117" t="str">
        <f t="shared" si="104"/>
        <v>not ok</v>
      </c>
      <c r="Z437" s="117" t="str">
        <f t="shared" si="105"/>
        <v>not ok</v>
      </c>
      <c r="AA437" s="117" t="str">
        <f t="shared" si="106"/>
        <v>ok</v>
      </c>
      <c r="AB437" s="117" t="str">
        <f t="shared" si="107"/>
        <v>not ok</v>
      </c>
      <c r="AC437" s="117" t="str">
        <f t="shared" si="108"/>
        <v>_EC</v>
      </c>
      <c r="AD437" s="117" t="str">
        <f t="shared" si="109"/>
        <v>_CAS</v>
      </c>
      <c r="AE437" s="117" t="str">
        <f t="shared" si="110"/>
        <v/>
      </c>
      <c r="AF437" s="117" t="str">
        <f>IF(LEN(A437)&gt;1,IF(COUNTIFS($AE$6:AE$503,LEFT(AE437,250))&gt;1,"Duplicate entry: you have two rows for the same substance and year",""),"")</f>
        <v/>
      </c>
      <c r="AG437" s="117" t="str">
        <f>IF(LEN(A437)&gt;0,IF(ISNUMBER(MATCH(A437,Annex_I_II_entries,0)),"","The Entry name is not within the dropdown list, make sure that you have not copied and pasted overwritting the cell format (with its correponding dropdown list) in column A"),"")</f>
        <v/>
      </c>
      <c r="AH437" s="117" t="str">
        <f t="shared" ca="1" si="111"/>
        <v/>
      </c>
      <c r="AI437" s="117" t="str">
        <f t="shared" ca="1" si="112"/>
        <v/>
      </c>
      <c r="AJ437" s="117" t="str">
        <f t="shared" si="113"/>
        <v/>
      </c>
      <c r="AK437" s="117" t="str">
        <f t="shared" si="114"/>
        <v/>
      </c>
      <c r="AL437" s="117" t="str">
        <f t="shared" si="115"/>
        <v/>
      </c>
      <c r="AM437" s="117" t="str">
        <f t="shared" si="116"/>
        <v/>
      </c>
      <c r="AN437" s="117" t="str">
        <f t="shared" si="117"/>
        <v/>
      </c>
      <c r="AO437" s="117" t="str">
        <f t="shared" si="118"/>
        <v/>
      </c>
      <c r="AP437" s="87"/>
    </row>
    <row r="438" spans="1:42" x14ac:dyDescent="0.2">
      <c r="A438" s="37"/>
      <c r="B438" s="37"/>
      <c r="C438" s="37"/>
      <c r="D438" s="64" t="str">
        <f>_xlfn.IFNA(VLOOKUP(A438,'Reference data SID'!$D$2:$Q$673,14,FALSE),"")</f>
        <v/>
      </c>
      <c r="E438" s="64" t="str">
        <f>_xlfn.IFNA(VLOOKUP(D438,'Reference data SID'!$C$3:$E$673,3,FALSE),"")</f>
        <v/>
      </c>
      <c r="F438" s="64" t="str">
        <f>_xlfn.IFNA(IF(E438=FALSE,D438,IF(ISBLANK(B438),VLOOKUP(C438,'Reference data SID'!$N:$P,3,FALSE),VLOOKUP(B438,'Reference data SID'!$M:$P,4,FALSE))),"")</f>
        <v/>
      </c>
      <c r="G438" s="64" t="str">
        <f t="shared" si="102"/>
        <v/>
      </c>
      <c r="H438" s="38" t="str">
        <f>_xlfn.IFNA(VLOOKUP(F438,'Reference data SID'!L:M,2,FALSE),"")</f>
        <v/>
      </c>
      <c r="I438" s="38" t="str">
        <f>_xlfn.IFNA(VLOOKUP(F438,'Reference data SID'!L:N,3,FALSE),"")</f>
        <v/>
      </c>
      <c r="J438" s="38" t="str">
        <f>_xlfn.IFNA(VLOOKUP(F438,'Reference data SID'!L:O,4,FALSE),"")</f>
        <v/>
      </c>
      <c r="K438" s="50"/>
      <c r="L438" s="50"/>
      <c r="M438" s="50"/>
      <c r="N438" s="50"/>
      <c r="O438" s="50"/>
      <c r="P438" s="50"/>
      <c r="Q438" s="50"/>
      <c r="R438" s="50"/>
      <c r="S438" s="50"/>
      <c r="T438" s="73" t="str">
        <f t="shared" ca="1" si="103"/>
        <v/>
      </c>
      <c r="U438" s="65" t="str">
        <f>IF(LEN(D438)=0,"",SUMIFS('1.(Optional) tonnage per use'!O$6:O$503,'1.(Optional) tonnage per use'!$G$6:$G$503,CONCATENATE(D438,F438),'1.(Optional) tonnage per use'!$N$6:$N$503,K438))</f>
        <v/>
      </c>
      <c r="V438" s="47" t="str">
        <f>IF(LEN(D438)=0,"",SUMIFS('1.(Optional) tonnage per use'!P$6:P$503,'1.(Optional) tonnage per use'!$G$6:$G$503,CONCATENATE(D438,F438),'1.(Optional) tonnage per use'!$N$6:$N$503,K438))</f>
        <v/>
      </c>
      <c r="W438" s="47" t="str">
        <f>IF(LEN(D438)=0,"",SUMIFS('1.(Optional) tonnage per use'!Q$6:Q$503,'1.(Optional) tonnage per use'!$G$6:$G$503,CONCATENATE(D438,F438),'1.(Optional) tonnage per use'!$N$6:$N$503,K438))</f>
        <v/>
      </c>
      <c r="X438" s="117" t="str">
        <f>_xlfn.IFNA(VLOOKUP(A438,'Reference data SID'!D:E,2,FALSE),"")</f>
        <v/>
      </c>
      <c r="Y438" s="117" t="str">
        <f t="shared" si="104"/>
        <v>not ok</v>
      </c>
      <c r="Z438" s="117" t="str">
        <f t="shared" si="105"/>
        <v>not ok</v>
      </c>
      <c r="AA438" s="117" t="str">
        <f t="shared" si="106"/>
        <v>ok</v>
      </c>
      <c r="AB438" s="117" t="str">
        <f t="shared" si="107"/>
        <v>not ok</v>
      </c>
      <c r="AC438" s="117" t="str">
        <f t="shared" si="108"/>
        <v>_EC</v>
      </c>
      <c r="AD438" s="117" t="str">
        <f t="shared" si="109"/>
        <v>_CAS</v>
      </c>
      <c r="AE438" s="117" t="str">
        <f t="shared" si="110"/>
        <v/>
      </c>
      <c r="AF438" s="117" t="str">
        <f>IF(LEN(A438)&gt;1,IF(COUNTIFS($AE$6:AE$503,LEFT(AE438,250))&gt;1,"Duplicate entry: you have two rows for the same substance and year",""),"")</f>
        <v/>
      </c>
      <c r="AG438" s="117" t="str">
        <f>IF(LEN(A438)&gt;0,IF(ISNUMBER(MATCH(A438,Annex_I_II_entries,0)),"","The Entry name is not within the dropdown list, make sure that you have not copied and pasted overwritting the cell format (with its correponding dropdown list) in column A"),"")</f>
        <v/>
      </c>
      <c r="AH438" s="117" t="str">
        <f t="shared" ca="1" si="111"/>
        <v/>
      </c>
      <c r="AI438" s="117" t="str">
        <f t="shared" ca="1" si="112"/>
        <v/>
      </c>
      <c r="AJ438" s="117" t="str">
        <f t="shared" si="113"/>
        <v/>
      </c>
      <c r="AK438" s="117" t="str">
        <f t="shared" si="114"/>
        <v/>
      </c>
      <c r="AL438" s="117" t="str">
        <f t="shared" si="115"/>
        <v/>
      </c>
      <c r="AM438" s="117" t="str">
        <f t="shared" si="116"/>
        <v/>
      </c>
      <c r="AN438" s="117" t="str">
        <f t="shared" si="117"/>
        <v/>
      </c>
      <c r="AO438" s="117" t="str">
        <f t="shared" si="118"/>
        <v/>
      </c>
      <c r="AP438" s="87"/>
    </row>
    <row r="439" spans="1:42" x14ac:dyDescent="0.2">
      <c r="A439" s="37"/>
      <c r="B439" s="37"/>
      <c r="C439" s="37"/>
      <c r="D439" s="64" t="str">
        <f>_xlfn.IFNA(VLOOKUP(A439,'Reference data SID'!$D$2:$Q$673,14,FALSE),"")</f>
        <v/>
      </c>
      <c r="E439" s="64" t="str">
        <f>_xlfn.IFNA(VLOOKUP(D439,'Reference data SID'!$C$3:$E$673,3,FALSE),"")</f>
        <v/>
      </c>
      <c r="F439" s="64" t="str">
        <f>_xlfn.IFNA(IF(E439=FALSE,D439,IF(ISBLANK(B439),VLOOKUP(C439,'Reference data SID'!$N:$P,3,FALSE),VLOOKUP(B439,'Reference data SID'!$M:$P,4,FALSE))),"")</f>
        <v/>
      </c>
      <c r="G439" s="64" t="str">
        <f t="shared" si="102"/>
        <v/>
      </c>
      <c r="H439" s="38" t="str">
        <f>_xlfn.IFNA(VLOOKUP(F439,'Reference data SID'!L:M,2,FALSE),"")</f>
        <v/>
      </c>
      <c r="I439" s="38" t="str">
        <f>_xlfn.IFNA(VLOOKUP(F439,'Reference data SID'!L:N,3,FALSE),"")</f>
        <v/>
      </c>
      <c r="J439" s="38" t="str">
        <f>_xlfn.IFNA(VLOOKUP(F439,'Reference data SID'!L:O,4,FALSE),"")</f>
        <v/>
      </c>
      <c r="K439" s="50"/>
      <c r="L439" s="50"/>
      <c r="M439" s="50"/>
      <c r="N439" s="50"/>
      <c r="O439" s="50"/>
      <c r="P439" s="50"/>
      <c r="Q439" s="50"/>
      <c r="R439" s="50"/>
      <c r="S439" s="50"/>
      <c r="T439" s="73" t="str">
        <f t="shared" ca="1" si="103"/>
        <v/>
      </c>
      <c r="U439" s="65" t="str">
        <f>IF(LEN(D439)=0,"",SUMIFS('1.(Optional) tonnage per use'!O$6:O$503,'1.(Optional) tonnage per use'!$G$6:$G$503,CONCATENATE(D439,F439),'1.(Optional) tonnage per use'!$N$6:$N$503,K439))</f>
        <v/>
      </c>
      <c r="V439" s="47" t="str">
        <f>IF(LEN(D439)=0,"",SUMIFS('1.(Optional) tonnage per use'!P$6:P$503,'1.(Optional) tonnage per use'!$G$6:$G$503,CONCATENATE(D439,F439),'1.(Optional) tonnage per use'!$N$6:$N$503,K439))</f>
        <v/>
      </c>
      <c r="W439" s="47" t="str">
        <f>IF(LEN(D439)=0,"",SUMIFS('1.(Optional) tonnage per use'!Q$6:Q$503,'1.(Optional) tonnage per use'!$G$6:$G$503,CONCATENATE(D439,F439),'1.(Optional) tonnage per use'!$N$6:$N$503,K439))</f>
        <v/>
      </c>
      <c r="X439" s="117" t="str">
        <f>_xlfn.IFNA(VLOOKUP(A439,'Reference data SID'!D:E,2,FALSE),"")</f>
        <v/>
      </c>
      <c r="Y439" s="117" t="str">
        <f t="shared" si="104"/>
        <v>not ok</v>
      </c>
      <c r="Z439" s="117" t="str">
        <f t="shared" si="105"/>
        <v>not ok</v>
      </c>
      <c r="AA439" s="117" t="str">
        <f t="shared" si="106"/>
        <v>ok</v>
      </c>
      <c r="AB439" s="117" t="str">
        <f t="shared" si="107"/>
        <v>not ok</v>
      </c>
      <c r="AC439" s="117" t="str">
        <f t="shared" si="108"/>
        <v>_EC</v>
      </c>
      <c r="AD439" s="117" t="str">
        <f t="shared" si="109"/>
        <v>_CAS</v>
      </c>
      <c r="AE439" s="117" t="str">
        <f t="shared" si="110"/>
        <v/>
      </c>
      <c r="AF439" s="117" t="str">
        <f>IF(LEN(A439)&gt;1,IF(COUNTIFS($AE$6:AE$503,LEFT(AE439,250))&gt;1,"Duplicate entry: you have two rows for the same substance and year",""),"")</f>
        <v/>
      </c>
      <c r="AG439" s="117" t="str">
        <f>IF(LEN(A439)&gt;0,IF(ISNUMBER(MATCH(A439,Annex_I_II_entries,0)),"","The Entry name is not within the dropdown list, make sure that you have not copied and pasted overwritting the cell format (with its correponding dropdown list) in column A"),"")</f>
        <v/>
      </c>
      <c r="AH439" s="117" t="str">
        <f t="shared" ca="1" si="111"/>
        <v/>
      </c>
      <c r="AI439" s="117" t="str">
        <f t="shared" ca="1" si="112"/>
        <v/>
      </c>
      <c r="AJ439" s="117" t="str">
        <f t="shared" si="113"/>
        <v/>
      </c>
      <c r="AK439" s="117" t="str">
        <f t="shared" si="114"/>
        <v/>
      </c>
      <c r="AL439" s="117" t="str">
        <f t="shared" si="115"/>
        <v/>
      </c>
      <c r="AM439" s="117" t="str">
        <f t="shared" si="116"/>
        <v/>
      </c>
      <c r="AN439" s="117" t="str">
        <f t="shared" si="117"/>
        <v/>
      </c>
      <c r="AO439" s="117" t="str">
        <f t="shared" si="118"/>
        <v/>
      </c>
      <c r="AP439" s="87"/>
    </row>
    <row r="440" spans="1:42" x14ac:dyDescent="0.2">
      <c r="A440" s="37"/>
      <c r="B440" s="37"/>
      <c r="C440" s="37"/>
      <c r="D440" s="64" t="str">
        <f>_xlfn.IFNA(VLOOKUP(A440,'Reference data SID'!$D$2:$Q$673,14,FALSE),"")</f>
        <v/>
      </c>
      <c r="E440" s="64" t="str">
        <f>_xlfn.IFNA(VLOOKUP(D440,'Reference data SID'!$C$3:$E$673,3,FALSE),"")</f>
        <v/>
      </c>
      <c r="F440" s="64" t="str">
        <f>_xlfn.IFNA(IF(E440=FALSE,D440,IF(ISBLANK(B440),VLOOKUP(C440,'Reference data SID'!$N:$P,3,FALSE),VLOOKUP(B440,'Reference data SID'!$M:$P,4,FALSE))),"")</f>
        <v/>
      </c>
      <c r="G440" s="64" t="str">
        <f t="shared" si="102"/>
        <v/>
      </c>
      <c r="H440" s="38" t="str">
        <f>_xlfn.IFNA(VLOOKUP(F440,'Reference data SID'!L:M,2,FALSE),"")</f>
        <v/>
      </c>
      <c r="I440" s="38" t="str">
        <f>_xlfn.IFNA(VLOOKUP(F440,'Reference data SID'!L:N,3,FALSE),"")</f>
        <v/>
      </c>
      <c r="J440" s="38" t="str">
        <f>_xlfn.IFNA(VLOOKUP(F440,'Reference data SID'!L:O,4,FALSE),"")</f>
        <v/>
      </c>
      <c r="K440" s="50"/>
      <c r="L440" s="50"/>
      <c r="M440" s="50"/>
      <c r="N440" s="50"/>
      <c r="O440" s="50"/>
      <c r="P440" s="50"/>
      <c r="Q440" s="50"/>
      <c r="R440" s="50"/>
      <c r="S440" s="50"/>
      <c r="T440" s="73" t="str">
        <f t="shared" ca="1" si="103"/>
        <v/>
      </c>
      <c r="U440" s="65" t="str">
        <f>IF(LEN(D440)=0,"",SUMIFS('1.(Optional) tonnage per use'!O$6:O$503,'1.(Optional) tonnage per use'!$G$6:$G$503,CONCATENATE(D440,F440),'1.(Optional) tonnage per use'!$N$6:$N$503,K440))</f>
        <v/>
      </c>
      <c r="V440" s="47" t="str">
        <f>IF(LEN(D440)=0,"",SUMIFS('1.(Optional) tonnage per use'!P$6:P$503,'1.(Optional) tonnage per use'!$G$6:$G$503,CONCATENATE(D440,F440),'1.(Optional) tonnage per use'!$N$6:$N$503,K440))</f>
        <v/>
      </c>
      <c r="W440" s="47" t="str">
        <f>IF(LEN(D440)=0,"",SUMIFS('1.(Optional) tonnage per use'!Q$6:Q$503,'1.(Optional) tonnage per use'!$G$6:$G$503,CONCATENATE(D440,F440),'1.(Optional) tonnage per use'!$N$6:$N$503,K440))</f>
        <v/>
      </c>
      <c r="X440" s="117" t="str">
        <f>_xlfn.IFNA(VLOOKUP(A440,'Reference data SID'!D:E,2,FALSE),"")</f>
        <v/>
      </c>
      <c r="Y440" s="117" t="str">
        <f t="shared" si="104"/>
        <v>not ok</v>
      </c>
      <c r="Z440" s="117" t="str">
        <f t="shared" si="105"/>
        <v>not ok</v>
      </c>
      <c r="AA440" s="117" t="str">
        <f t="shared" si="106"/>
        <v>ok</v>
      </c>
      <c r="AB440" s="117" t="str">
        <f t="shared" si="107"/>
        <v>not ok</v>
      </c>
      <c r="AC440" s="117" t="str">
        <f t="shared" si="108"/>
        <v>_EC</v>
      </c>
      <c r="AD440" s="117" t="str">
        <f t="shared" si="109"/>
        <v>_CAS</v>
      </c>
      <c r="AE440" s="117" t="str">
        <f t="shared" si="110"/>
        <v/>
      </c>
      <c r="AF440" s="117" t="str">
        <f>IF(LEN(A440)&gt;1,IF(COUNTIFS($AE$6:AE$503,LEFT(AE440,250))&gt;1,"Duplicate entry: you have two rows for the same substance and year",""),"")</f>
        <v/>
      </c>
      <c r="AG440" s="117" t="str">
        <f>IF(LEN(A440)&gt;0,IF(ISNUMBER(MATCH(A440,Annex_I_II_entries,0)),"","The Entry name is not within the dropdown list, make sure that you have not copied and pasted overwritting the cell format (with its correponding dropdown list) in column A"),"")</f>
        <v/>
      </c>
      <c r="AH440" s="117" t="str">
        <f t="shared" ca="1" si="111"/>
        <v/>
      </c>
      <c r="AI440" s="117" t="str">
        <f t="shared" ca="1" si="112"/>
        <v/>
      </c>
      <c r="AJ440" s="117" t="str">
        <f t="shared" si="113"/>
        <v/>
      </c>
      <c r="AK440" s="117" t="str">
        <f t="shared" si="114"/>
        <v/>
      </c>
      <c r="AL440" s="117" t="str">
        <f t="shared" si="115"/>
        <v/>
      </c>
      <c r="AM440" s="117" t="str">
        <f t="shared" si="116"/>
        <v/>
      </c>
      <c r="AN440" s="117" t="str">
        <f t="shared" si="117"/>
        <v/>
      </c>
      <c r="AO440" s="117" t="str">
        <f t="shared" si="118"/>
        <v/>
      </c>
      <c r="AP440" s="87"/>
    </row>
    <row r="441" spans="1:42" x14ac:dyDescent="0.2">
      <c r="A441" s="37"/>
      <c r="B441" s="37"/>
      <c r="C441" s="37"/>
      <c r="D441" s="64" t="str">
        <f>_xlfn.IFNA(VLOOKUP(A441,'Reference data SID'!$D$2:$Q$673,14,FALSE),"")</f>
        <v/>
      </c>
      <c r="E441" s="64" t="str">
        <f>_xlfn.IFNA(VLOOKUP(D441,'Reference data SID'!$C$3:$E$673,3,FALSE),"")</f>
        <v/>
      </c>
      <c r="F441" s="64" t="str">
        <f>_xlfn.IFNA(IF(E441=FALSE,D441,IF(ISBLANK(B441),VLOOKUP(C441,'Reference data SID'!$N:$P,3,FALSE),VLOOKUP(B441,'Reference data SID'!$M:$P,4,FALSE))),"")</f>
        <v/>
      </c>
      <c r="G441" s="64" t="str">
        <f t="shared" si="102"/>
        <v/>
      </c>
      <c r="H441" s="38" t="str">
        <f>_xlfn.IFNA(VLOOKUP(F441,'Reference data SID'!L:M,2,FALSE),"")</f>
        <v/>
      </c>
      <c r="I441" s="38" t="str">
        <f>_xlfn.IFNA(VLOOKUP(F441,'Reference data SID'!L:N,3,FALSE),"")</f>
        <v/>
      </c>
      <c r="J441" s="38" t="str">
        <f>_xlfn.IFNA(VLOOKUP(F441,'Reference data SID'!L:O,4,FALSE),"")</f>
        <v/>
      </c>
      <c r="K441" s="50"/>
      <c r="L441" s="50"/>
      <c r="M441" s="50"/>
      <c r="N441" s="50"/>
      <c r="O441" s="50"/>
      <c r="P441" s="50"/>
      <c r="Q441" s="50"/>
      <c r="R441" s="50"/>
      <c r="S441" s="50"/>
      <c r="T441" s="73" t="str">
        <f t="shared" ca="1" si="103"/>
        <v/>
      </c>
      <c r="U441" s="65" t="str">
        <f>IF(LEN(D441)=0,"",SUMIFS('1.(Optional) tonnage per use'!O$6:O$503,'1.(Optional) tonnage per use'!$G$6:$G$503,CONCATENATE(D441,F441),'1.(Optional) tonnage per use'!$N$6:$N$503,K441))</f>
        <v/>
      </c>
      <c r="V441" s="47" t="str">
        <f>IF(LEN(D441)=0,"",SUMIFS('1.(Optional) tonnage per use'!P$6:P$503,'1.(Optional) tonnage per use'!$G$6:$G$503,CONCATENATE(D441,F441),'1.(Optional) tonnage per use'!$N$6:$N$503,K441))</f>
        <v/>
      </c>
      <c r="W441" s="47" t="str">
        <f>IF(LEN(D441)=0,"",SUMIFS('1.(Optional) tonnage per use'!Q$6:Q$503,'1.(Optional) tonnage per use'!$G$6:$G$503,CONCATENATE(D441,F441),'1.(Optional) tonnage per use'!$N$6:$N$503,K441))</f>
        <v/>
      </c>
      <c r="X441" s="117" t="str">
        <f>_xlfn.IFNA(VLOOKUP(A441,'Reference data SID'!D:E,2,FALSE),"")</f>
        <v/>
      </c>
      <c r="Y441" s="117" t="str">
        <f t="shared" si="104"/>
        <v>not ok</v>
      </c>
      <c r="Z441" s="117" t="str">
        <f t="shared" si="105"/>
        <v>not ok</v>
      </c>
      <c r="AA441" s="117" t="str">
        <f t="shared" si="106"/>
        <v>ok</v>
      </c>
      <c r="AB441" s="117" t="str">
        <f t="shared" si="107"/>
        <v>not ok</v>
      </c>
      <c r="AC441" s="117" t="str">
        <f t="shared" si="108"/>
        <v>_EC</v>
      </c>
      <c r="AD441" s="117" t="str">
        <f t="shared" si="109"/>
        <v>_CAS</v>
      </c>
      <c r="AE441" s="117" t="str">
        <f t="shared" si="110"/>
        <v/>
      </c>
      <c r="AF441" s="117" t="str">
        <f>IF(LEN(A441)&gt;1,IF(COUNTIFS($AE$6:AE$503,LEFT(AE441,250))&gt;1,"Duplicate entry: you have two rows for the same substance and year",""),"")</f>
        <v/>
      </c>
      <c r="AG441" s="117" t="str">
        <f>IF(LEN(A441)&gt;0,IF(ISNUMBER(MATCH(A441,Annex_I_II_entries,0)),"","The Entry name is not within the dropdown list, make sure that you have not copied and pasted overwritting the cell format (with its correponding dropdown list) in column A"),"")</f>
        <v/>
      </c>
      <c r="AH441" s="117" t="str">
        <f t="shared" ca="1" si="111"/>
        <v/>
      </c>
      <c r="AI441" s="117" t="str">
        <f t="shared" ca="1" si="112"/>
        <v/>
      </c>
      <c r="AJ441" s="117" t="str">
        <f t="shared" si="113"/>
        <v/>
      </c>
      <c r="AK441" s="117" t="str">
        <f t="shared" si="114"/>
        <v/>
      </c>
      <c r="AL441" s="117" t="str">
        <f t="shared" si="115"/>
        <v/>
      </c>
      <c r="AM441" s="117" t="str">
        <f t="shared" si="116"/>
        <v/>
      </c>
      <c r="AN441" s="117" t="str">
        <f t="shared" si="117"/>
        <v/>
      </c>
      <c r="AO441" s="117" t="str">
        <f t="shared" si="118"/>
        <v/>
      </c>
      <c r="AP441" s="87"/>
    </row>
    <row r="442" spans="1:42" x14ac:dyDescent="0.2">
      <c r="A442" s="37"/>
      <c r="B442" s="37"/>
      <c r="C442" s="37"/>
      <c r="D442" s="64" t="str">
        <f>_xlfn.IFNA(VLOOKUP(A442,'Reference data SID'!$D$2:$Q$673,14,FALSE),"")</f>
        <v/>
      </c>
      <c r="E442" s="64" t="str">
        <f>_xlfn.IFNA(VLOOKUP(D442,'Reference data SID'!$C$3:$E$673,3,FALSE),"")</f>
        <v/>
      </c>
      <c r="F442" s="64" t="str">
        <f>_xlfn.IFNA(IF(E442=FALSE,D442,IF(ISBLANK(B442),VLOOKUP(C442,'Reference data SID'!$N:$P,3,FALSE),VLOOKUP(B442,'Reference data SID'!$M:$P,4,FALSE))),"")</f>
        <v/>
      </c>
      <c r="G442" s="64" t="str">
        <f t="shared" si="102"/>
        <v/>
      </c>
      <c r="H442" s="38" t="str">
        <f>_xlfn.IFNA(VLOOKUP(F442,'Reference data SID'!L:M,2,FALSE),"")</f>
        <v/>
      </c>
      <c r="I442" s="38" t="str">
        <f>_xlfn.IFNA(VLOOKUP(F442,'Reference data SID'!L:N,3,FALSE),"")</f>
        <v/>
      </c>
      <c r="J442" s="38" t="str">
        <f>_xlfn.IFNA(VLOOKUP(F442,'Reference data SID'!L:O,4,FALSE),"")</f>
        <v/>
      </c>
      <c r="K442" s="50"/>
      <c r="L442" s="50"/>
      <c r="M442" s="50"/>
      <c r="N442" s="50"/>
      <c r="O442" s="50"/>
      <c r="P442" s="50"/>
      <c r="Q442" s="50"/>
      <c r="R442" s="50"/>
      <c r="S442" s="50"/>
      <c r="T442" s="73" t="str">
        <f t="shared" ca="1" si="103"/>
        <v/>
      </c>
      <c r="U442" s="65" t="str">
        <f>IF(LEN(D442)=0,"",SUMIFS('1.(Optional) tonnage per use'!O$6:O$503,'1.(Optional) tonnage per use'!$G$6:$G$503,CONCATENATE(D442,F442),'1.(Optional) tonnage per use'!$N$6:$N$503,K442))</f>
        <v/>
      </c>
      <c r="V442" s="47" t="str">
        <f>IF(LEN(D442)=0,"",SUMIFS('1.(Optional) tonnage per use'!P$6:P$503,'1.(Optional) tonnage per use'!$G$6:$G$503,CONCATENATE(D442,F442),'1.(Optional) tonnage per use'!$N$6:$N$503,K442))</f>
        <v/>
      </c>
      <c r="W442" s="47" t="str">
        <f>IF(LEN(D442)=0,"",SUMIFS('1.(Optional) tonnage per use'!Q$6:Q$503,'1.(Optional) tonnage per use'!$G$6:$G$503,CONCATENATE(D442,F442),'1.(Optional) tonnage per use'!$N$6:$N$503,K442))</f>
        <v/>
      </c>
      <c r="X442" s="117" t="str">
        <f>_xlfn.IFNA(VLOOKUP(A442,'Reference data SID'!D:E,2,FALSE),"")</f>
        <v/>
      </c>
      <c r="Y442" s="117" t="str">
        <f t="shared" si="104"/>
        <v>not ok</v>
      </c>
      <c r="Z442" s="117" t="str">
        <f t="shared" si="105"/>
        <v>not ok</v>
      </c>
      <c r="AA442" s="117" t="str">
        <f t="shared" si="106"/>
        <v>ok</v>
      </c>
      <c r="AB442" s="117" t="str">
        <f t="shared" si="107"/>
        <v>not ok</v>
      </c>
      <c r="AC442" s="117" t="str">
        <f t="shared" si="108"/>
        <v>_EC</v>
      </c>
      <c r="AD442" s="117" t="str">
        <f t="shared" si="109"/>
        <v>_CAS</v>
      </c>
      <c r="AE442" s="117" t="str">
        <f t="shared" si="110"/>
        <v/>
      </c>
      <c r="AF442" s="117" t="str">
        <f>IF(LEN(A442)&gt;1,IF(COUNTIFS($AE$6:AE$503,LEFT(AE442,250))&gt;1,"Duplicate entry: you have two rows for the same substance and year",""),"")</f>
        <v/>
      </c>
      <c r="AG442" s="117" t="str">
        <f>IF(LEN(A442)&gt;0,IF(ISNUMBER(MATCH(A442,Annex_I_II_entries,0)),"","The Entry name is not within the dropdown list, make sure that you have not copied and pasted overwritting the cell format (with its correponding dropdown list) in column A"),"")</f>
        <v/>
      </c>
      <c r="AH442" s="117" t="str">
        <f t="shared" ca="1" si="111"/>
        <v/>
      </c>
      <c r="AI442" s="117" t="str">
        <f t="shared" ca="1" si="112"/>
        <v/>
      </c>
      <c r="AJ442" s="117" t="str">
        <f t="shared" si="113"/>
        <v/>
      </c>
      <c r="AK442" s="117" t="str">
        <f t="shared" si="114"/>
        <v/>
      </c>
      <c r="AL442" s="117" t="str">
        <f t="shared" si="115"/>
        <v/>
      </c>
      <c r="AM442" s="117" t="str">
        <f t="shared" si="116"/>
        <v/>
      </c>
      <c r="AN442" s="117" t="str">
        <f t="shared" si="117"/>
        <v/>
      </c>
      <c r="AO442" s="117" t="str">
        <f t="shared" si="118"/>
        <v/>
      </c>
      <c r="AP442" s="87"/>
    </row>
    <row r="443" spans="1:42" x14ac:dyDescent="0.2">
      <c r="A443" s="37"/>
      <c r="B443" s="37"/>
      <c r="C443" s="37"/>
      <c r="D443" s="64" t="str">
        <f>_xlfn.IFNA(VLOOKUP(A443,'Reference data SID'!$D$2:$Q$673,14,FALSE),"")</f>
        <v/>
      </c>
      <c r="E443" s="64" t="str">
        <f>_xlfn.IFNA(VLOOKUP(D443,'Reference data SID'!$C$3:$E$673,3,FALSE),"")</f>
        <v/>
      </c>
      <c r="F443" s="64" t="str">
        <f>_xlfn.IFNA(IF(E443=FALSE,D443,IF(ISBLANK(B443),VLOOKUP(C443,'Reference data SID'!$N:$P,3,FALSE),VLOOKUP(B443,'Reference data SID'!$M:$P,4,FALSE))),"")</f>
        <v/>
      </c>
      <c r="G443" s="64" t="str">
        <f t="shared" si="102"/>
        <v/>
      </c>
      <c r="H443" s="38" t="str">
        <f>_xlfn.IFNA(VLOOKUP(F443,'Reference data SID'!L:M,2,FALSE),"")</f>
        <v/>
      </c>
      <c r="I443" s="38" t="str">
        <f>_xlfn.IFNA(VLOOKUP(F443,'Reference data SID'!L:N,3,FALSE),"")</f>
        <v/>
      </c>
      <c r="J443" s="38" t="str">
        <f>_xlfn.IFNA(VLOOKUP(F443,'Reference data SID'!L:O,4,FALSE),"")</f>
        <v/>
      </c>
      <c r="K443" s="50"/>
      <c r="L443" s="50"/>
      <c r="M443" s="50"/>
      <c r="N443" s="50"/>
      <c r="O443" s="50"/>
      <c r="P443" s="50"/>
      <c r="Q443" s="50"/>
      <c r="R443" s="50"/>
      <c r="S443" s="50"/>
      <c r="T443" s="73" t="str">
        <f t="shared" ca="1" si="103"/>
        <v/>
      </c>
      <c r="U443" s="65" t="str">
        <f>IF(LEN(D443)=0,"",SUMIFS('1.(Optional) tonnage per use'!O$6:O$503,'1.(Optional) tonnage per use'!$G$6:$G$503,CONCATENATE(D443,F443),'1.(Optional) tonnage per use'!$N$6:$N$503,K443))</f>
        <v/>
      </c>
      <c r="V443" s="47" t="str">
        <f>IF(LEN(D443)=0,"",SUMIFS('1.(Optional) tonnage per use'!P$6:P$503,'1.(Optional) tonnage per use'!$G$6:$G$503,CONCATENATE(D443,F443),'1.(Optional) tonnage per use'!$N$6:$N$503,K443))</f>
        <v/>
      </c>
      <c r="W443" s="47" t="str">
        <f>IF(LEN(D443)=0,"",SUMIFS('1.(Optional) tonnage per use'!Q$6:Q$503,'1.(Optional) tonnage per use'!$G$6:$G$503,CONCATENATE(D443,F443),'1.(Optional) tonnage per use'!$N$6:$N$503,K443))</f>
        <v/>
      </c>
      <c r="X443" s="117" t="str">
        <f>_xlfn.IFNA(VLOOKUP(A443,'Reference data SID'!D:E,2,FALSE),"")</f>
        <v/>
      </c>
      <c r="Y443" s="117" t="str">
        <f t="shared" si="104"/>
        <v>not ok</v>
      </c>
      <c r="Z443" s="117" t="str">
        <f t="shared" si="105"/>
        <v>not ok</v>
      </c>
      <c r="AA443" s="117" t="str">
        <f t="shared" si="106"/>
        <v>ok</v>
      </c>
      <c r="AB443" s="117" t="str">
        <f t="shared" si="107"/>
        <v>not ok</v>
      </c>
      <c r="AC443" s="117" t="str">
        <f t="shared" si="108"/>
        <v>_EC</v>
      </c>
      <c r="AD443" s="117" t="str">
        <f t="shared" si="109"/>
        <v>_CAS</v>
      </c>
      <c r="AE443" s="117" t="str">
        <f t="shared" si="110"/>
        <v/>
      </c>
      <c r="AF443" s="117" t="str">
        <f>IF(LEN(A443)&gt;1,IF(COUNTIFS($AE$6:AE$503,LEFT(AE443,250))&gt;1,"Duplicate entry: you have two rows for the same substance and year",""),"")</f>
        <v/>
      </c>
      <c r="AG443" s="117" t="str">
        <f>IF(LEN(A443)&gt;0,IF(ISNUMBER(MATCH(A443,Annex_I_II_entries,0)),"","The Entry name is not within the dropdown list, make sure that you have not copied and pasted overwritting the cell format (with its correponding dropdown list) in column A"),"")</f>
        <v/>
      </c>
      <c r="AH443" s="117" t="str">
        <f t="shared" ca="1" si="111"/>
        <v/>
      </c>
      <c r="AI443" s="117" t="str">
        <f t="shared" ca="1" si="112"/>
        <v/>
      </c>
      <c r="AJ443" s="117" t="str">
        <f t="shared" si="113"/>
        <v/>
      </c>
      <c r="AK443" s="117" t="str">
        <f t="shared" si="114"/>
        <v/>
      </c>
      <c r="AL443" s="117" t="str">
        <f t="shared" si="115"/>
        <v/>
      </c>
      <c r="AM443" s="117" t="str">
        <f t="shared" si="116"/>
        <v/>
      </c>
      <c r="AN443" s="117" t="str">
        <f t="shared" si="117"/>
        <v/>
      </c>
      <c r="AO443" s="117" t="str">
        <f t="shared" si="118"/>
        <v/>
      </c>
      <c r="AP443" s="87"/>
    </row>
    <row r="444" spans="1:42" x14ac:dyDescent="0.2">
      <c r="A444" s="37"/>
      <c r="B444" s="37"/>
      <c r="C444" s="37"/>
      <c r="D444" s="64" t="str">
        <f>_xlfn.IFNA(VLOOKUP(A444,'Reference data SID'!$D$2:$Q$673,14,FALSE),"")</f>
        <v/>
      </c>
      <c r="E444" s="64" t="str">
        <f>_xlfn.IFNA(VLOOKUP(D444,'Reference data SID'!$C$3:$E$673,3,FALSE),"")</f>
        <v/>
      </c>
      <c r="F444" s="64" t="str">
        <f>_xlfn.IFNA(IF(E444=FALSE,D444,IF(ISBLANK(B444),VLOOKUP(C444,'Reference data SID'!$N:$P,3,FALSE),VLOOKUP(B444,'Reference data SID'!$M:$P,4,FALSE))),"")</f>
        <v/>
      </c>
      <c r="G444" s="64" t="str">
        <f t="shared" si="102"/>
        <v/>
      </c>
      <c r="H444" s="38" t="str">
        <f>_xlfn.IFNA(VLOOKUP(F444,'Reference data SID'!L:M,2,FALSE),"")</f>
        <v/>
      </c>
      <c r="I444" s="38" t="str">
        <f>_xlfn.IFNA(VLOOKUP(F444,'Reference data SID'!L:N,3,FALSE),"")</f>
        <v/>
      </c>
      <c r="J444" s="38" t="str">
        <f>_xlfn.IFNA(VLOOKUP(F444,'Reference data SID'!L:O,4,FALSE),"")</f>
        <v/>
      </c>
      <c r="K444" s="50"/>
      <c r="L444" s="50"/>
      <c r="M444" s="50"/>
      <c r="N444" s="50"/>
      <c r="O444" s="50"/>
      <c r="P444" s="50"/>
      <c r="Q444" s="50"/>
      <c r="R444" s="50"/>
      <c r="S444" s="50"/>
      <c r="T444" s="73" t="str">
        <f t="shared" ca="1" si="103"/>
        <v/>
      </c>
      <c r="U444" s="65" t="str">
        <f>IF(LEN(D444)=0,"",SUMIFS('1.(Optional) tonnage per use'!O$6:O$503,'1.(Optional) tonnage per use'!$G$6:$G$503,CONCATENATE(D444,F444),'1.(Optional) tonnage per use'!$N$6:$N$503,K444))</f>
        <v/>
      </c>
      <c r="V444" s="47" t="str">
        <f>IF(LEN(D444)=0,"",SUMIFS('1.(Optional) tonnage per use'!P$6:P$503,'1.(Optional) tonnage per use'!$G$6:$G$503,CONCATENATE(D444,F444),'1.(Optional) tonnage per use'!$N$6:$N$503,K444))</f>
        <v/>
      </c>
      <c r="W444" s="47" t="str">
        <f>IF(LEN(D444)=0,"",SUMIFS('1.(Optional) tonnage per use'!Q$6:Q$503,'1.(Optional) tonnage per use'!$G$6:$G$503,CONCATENATE(D444,F444),'1.(Optional) tonnage per use'!$N$6:$N$503,K444))</f>
        <v/>
      </c>
      <c r="X444" s="117" t="str">
        <f>_xlfn.IFNA(VLOOKUP(A444,'Reference data SID'!D:E,2,FALSE),"")</f>
        <v/>
      </c>
      <c r="Y444" s="117" t="str">
        <f t="shared" si="104"/>
        <v>not ok</v>
      </c>
      <c r="Z444" s="117" t="str">
        <f t="shared" si="105"/>
        <v>not ok</v>
      </c>
      <c r="AA444" s="117" t="str">
        <f t="shared" si="106"/>
        <v>ok</v>
      </c>
      <c r="AB444" s="117" t="str">
        <f t="shared" si="107"/>
        <v>not ok</v>
      </c>
      <c r="AC444" s="117" t="str">
        <f t="shared" si="108"/>
        <v>_EC</v>
      </c>
      <c r="AD444" s="117" t="str">
        <f t="shared" si="109"/>
        <v>_CAS</v>
      </c>
      <c r="AE444" s="117" t="str">
        <f t="shared" si="110"/>
        <v/>
      </c>
      <c r="AF444" s="117" t="str">
        <f>IF(LEN(A444)&gt;1,IF(COUNTIFS($AE$6:AE$503,LEFT(AE444,250))&gt;1,"Duplicate entry: you have two rows for the same substance and year",""),"")</f>
        <v/>
      </c>
      <c r="AG444" s="117" t="str">
        <f>IF(LEN(A444)&gt;0,IF(ISNUMBER(MATCH(A444,Annex_I_II_entries,0)),"","The Entry name is not within the dropdown list, make sure that you have not copied and pasted overwritting the cell format (with its correponding dropdown list) in column A"),"")</f>
        <v/>
      </c>
      <c r="AH444" s="117" t="str">
        <f t="shared" ca="1" si="111"/>
        <v/>
      </c>
      <c r="AI444" s="117" t="str">
        <f t="shared" ca="1" si="112"/>
        <v/>
      </c>
      <c r="AJ444" s="117" t="str">
        <f t="shared" si="113"/>
        <v/>
      </c>
      <c r="AK444" s="117" t="str">
        <f t="shared" si="114"/>
        <v/>
      </c>
      <c r="AL444" s="117" t="str">
        <f t="shared" si="115"/>
        <v/>
      </c>
      <c r="AM444" s="117" t="str">
        <f t="shared" si="116"/>
        <v/>
      </c>
      <c r="AN444" s="117" t="str">
        <f t="shared" si="117"/>
        <v/>
      </c>
      <c r="AO444" s="117" t="str">
        <f t="shared" si="118"/>
        <v/>
      </c>
      <c r="AP444" s="87"/>
    </row>
    <row r="445" spans="1:42" x14ac:dyDescent="0.2">
      <c r="A445" s="37"/>
      <c r="B445" s="37"/>
      <c r="C445" s="37"/>
      <c r="D445" s="64" t="str">
        <f>_xlfn.IFNA(VLOOKUP(A445,'Reference data SID'!$D$2:$Q$673,14,FALSE),"")</f>
        <v/>
      </c>
      <c r="E445" s="64" t="str">
        <f>_xlfn.IFNA(VLOOKUP(D445,'Reference data SID'!$C$3:$E$673,3,FALSE),"")</f>
        <v/>
      </c>
      <c r="F445" s="64" t="str">
        <f>_xlfn.IFNA(IF(E445=FALSE,D445,IF(ISBLANK(B445),VLOOKUP(C445,'Reference data SID'!$N:$P,3,FALSE),VLOOKUP(B445,'Reference data SID'!$M:$P,4,FALSE))),"")</f>
        <v/>
      </c>
      <c r="G445" s="64" t="str">
        <f t="shared" si="102"/>
        <v/>
      </c>
      <c r="H445" s="38" t="str">
        <f>_xlfn.IFNA(VLOOKUP(F445,'Reference data SID'!L:M,2,FALSE),"")</f>
        <v/>
      </c>
      <c r="I445" s="38" t="str">
        <f>_xlfn.IFNA(VLOOKUP(F445,'Reference data SID'!L:N,3,FALSE),"")</f>
        <v/>
      </c>
      <c r="J445" s="38" t="str">
        <f>_xlfn.IFNA(VLOOKUP(F445,'Reference data SID'!L:O,4,FALSE),"")</f>
        <v/>
      </c>
      <c r="K445" s="50"/>
      <c r="L445" s="50"/>
      <c r="M445" s="50"/>
      <c r="N445" s="50"/>
      <c r="O445" s="50"/>
      <c r="P445" s="50"/>
      <c r="Q445" s="50"/>
      <c r="R445" s="50"/>
      <c r="S445" s="50"/>
      <c r="T445" s="73" t="str">
        <f t="shared" ca="1" si="103"/>
        <v/>
      </c>
      <c r="U445" s="65" t="str">
        <f>IF(LEN(D445)=0,"",SUMIFS('1.(Optional) tonnage per use'!O$6:O$503,'1.(Optional) tonnage per use'!$G$6:$G$503,CONCATENATE(D445,F445),'1.(Optional) tonnage per use'!$N$6:$N$503,K445))</f>
        <v/>
      </c>
      <c r="V445" s="47" t="str">
        <f>IF(LEN(D445)=0,"",SUMIFS('1.(Optional) tonnage per use'!P$6:P$503,'1.(Optional) tonnage per use'!$G$6:$G$503,CONCATENATE(D445,F445),'1.(Optional) tonnage per use'!$N$6:$N$503,K445))</f>
        <v/>
      </c>
      <c r="W445" s="47" t="str">
        <f>IF(LEN(D445)=0,"",SUMIFS('1.(Optional) tonnage per use'!Q$6:Q$503,'1.(Optional) tonnage per use'!$G$6:$G$503,CONCATENATE(D445,F445),'1.(Optional) tonnage per use'!$N$6:$N$503,K445))</f>
        <v/>
      </c>
      <c r="X445" s="117" t="str">
        <f>_xlfn.IFNA(VLOOKUP(A445,'Reference data SID'!D:E,2,FALSE),"")</f>
        <v/>
      </c>
      <c r="Y445" s="117" t="str">
        <f t="shared" si="104"/>
        <v>not ok</v>
      </c>
      <c r="Z445" s="117" t="str">
        <f t="shared" si="105"/>
        <v>not ok</v>
      </c>
      <c r="AA445" s="117" t="str">
        <f t="shared" si="106"/>
        <v>ok</v>
      </c>
      <c r="AB445" s="117" t="str">
        <f t="shared" si="107"/>
        <v>not ok</v>
      </c>
      <c r="AC445" s="117" t="str">
        <f t="shared" si="108"/>
        <v>_EC</v>
      </c>
      <c r="AD445" s="117" t="str">
        <f t="shared" si="109"/>
        <v>_CAS</v>
      </c>
      <c r="AE445" s="117" t="str">
        <f t="shared" si="110"/>
        <v/>
      </c>
      <c r="AF445" s="117" t="str">
        <f>IF(LEN(A445)&gt;1,IF(COUNTIFS($AE$6:AE$503,LEFT(AE445,250))&gt;1,"Duplicate entry: you have two rows for the same substance and year",""),"")</f>
        <v/>
      </c>
      <c r="AG445" s="117" t="str">
        <f>IF(LEN(A445)&gt;0,IF(ISNUMBER(MATCH(A445,Annex_I_II_entries,0)),"","The Entry name is not within the dropdown list, make sure that you have not copied and pasted overwritting the cell format (with its correponding dropdown list) in column A"),"")</f>
        <v/>
      </c>
      <c r="AH445" s="117" t="str">
        <f t="shared" ca="1" si="111"/>
        <v/>
      </c>
      <c r="AI445" s="117" t="str">
        <f t="shared" ca="1" si="112"/>
        <v/>
      </c>
      <c r="AJ445" s="117" t="str">
        <f t="shared" si="113"/>
        <v/>
      </c>
      <c r="AK445" s="117" t="str">
        <f t="shared" si="114"/>
        <v/>
      </c>
      <c r="AL445" s="117" t="str">
        <f t="shared" si="115"/>
        <v/>
      </c>
      <c r="AM445" s="117" t="str">
        <f t="shared" si="116"/>
        <v/>
      </c>
      <c r="AN445" s="117" t="str">
        <f t="shared" si="117"/>
        <v/>
      </c>
      <c r="AO445" s="117" t="str">
        <f t="shared" si="118"/>
        <v/>
      </c>
      <c r="AP445" s="87"/>
    </row>
    <row r="446" spans="1:42" x14ac:dyDescent="0.2">
      <c r="A446" s="37"/>
      <c r="B446" s="37"/>
      <c r="C446" s="37"/>
      <c r="D446" s="64" t="str">
        <f>_xlfn.IFNA(VLOOKUP(A446,'Reference data SID'!$D$2:$Q$673,14,FALSE),"")</f>
        <v/>
      </c>
      <c r="E446" s="64" t="str">
        <f>_xlfn.IFNA(VLOOKUP(D446,'Reference data SID'!$C$3:$E$673,3,FALSE),"")</f>
        <v/>
      </c>
      <c r="F446" s="64" t="str">
        <f>_xlfn.IFNA(IF(E446=FALSE,D446,IF(ISBLANK(B446),VLOOKUP(C446,'Reference data SID'!$N:$P,3,FALSE),VLOOKUP(B446,'Reference data SID'!$M:$P,4,FALSE))),"")</f>
        <v/>
      </c>
      <c r="G446" s="64" t="str">
        <f t="shared" si="102"/>
        <v/>
      </c>
      <c r="H446" s="38" t="str">
        <f>_xlfn.IFNA(VLOOKUP(F446,'Reference data SID'!L:M,2,FALSE),"")</f>
        <v/>
      </c>
      <c r="I446" s="38" t="str">
        <f>_xlfn.IFNA(VLOOKUP(F446,'Reference data SID'!L:N,3,FALSE),"")</f>
        <v/>
      </c>
      <c r="J446" s="38" t="str">
        <f>_xlfn.IFNA(VLOOKUP(F446,'Reference data SID'!L:O,4,FALSE),"")</f>
        <v/>
      </c>
      <c r="K446" s="50"/>
      <c r="L446" s="50"/>
      <c r="M446" s="50"/>
      <c r="N446" s="50"/>
      <c r="O446" s="50"/>
      <c r="P446" s="50"/>
      <c r="Q446" s="50"/>
      <c r="R446" s="50"/>
      <c r="S446" s="50"/>
      <c r="T446" s="73" t="str">
        <f t="shared" ca="1" si="103"/>
        <v/>
      </c>
      <c r="U446" s="65" t="str">
        <f>IF(LEN(D446)=0,"",SUMIFS('1.(Optional) tonnage per use'!O$6:O$503,'1.(Optional) tonnage per use'!$G$6:$G$503,CONCATENATE(D446,F446),'1.(Optional) tonnage per use'!$N$6:$N$503,K446))</f>
        <v/>
      </c>
      <c r="V446" s="47" t="str">
        <f>IF(LEN(D446)=0,"",SUMIFS('1.(Optional) tonnage per use'!P$6:P$503,'1.(Optional) tonnage per use'!$G$6:$G$503,CONCATENATE(D446,F446),'1.(Optional) tonnage per use'!$N$6:$N$503,K446))</f>
        <v/>
      </c>
      <c r="W446" s="47" t="str">
        <f>IF(LEN(D446)=0,"",SUMIFS('1.(Optional) tonnage per use'!Q$6:Q$503,'1.(Optional) tonnage per use'!$G$6:$G$503,CONCATENATE(D446,F446),'1.(Optional) tonnage per use'!$N$6:$N$503,K446))</f>
        <v/>
      </c>
      <c r="X446" s="117" t="str">
        <f>_xlfn.IFNA(VLOOKUP(A446,'Reference data SID'!D:E,2,FALSE),"")</f>
        <v/>
      </c>
      <c r="Y446" s="117" t="str">
        <f t="shared" si="104"/>
        <v>not ok</v>
      </c>
      <c r="Z446" s="117" t="str">
        <f t="shared" si="105"/>
        <v>not ok</v>
      </c>
      <c r="AA446" s="117" t="str">
        <f t="shared" si="106"/>
        <v>ok</v>
      </c>
      <c r="AB446" s="117" t="str">
        <f t="shared" si="107"/>
        <v>not ok</v>
      </c>
      <c r="AC446" s="117" t="str">
        <f t="shared" si="108"/>
        <v>_EC</v>
      </c>
      <c r="AD446" s="117" t="str">
        <f t="shared" si="109"/>
        <v>_CAS</v>
      </c>
      <c r="AE446" s="117" t="str">
        <f t="shared" si="110"/>
        <v/>
      </c>
      <c r="AF446" s="117" t="str">
        <f>IF(LEN(A446)&gt;1,IF(COUNTIFS($AE$6:AE$503,LEFT(AE446,250))&gt;1,"Duplicate entry: you have two rows for the same substance and year",""),"")</f>
        <v/>
      </c>
      <c r="AG446" s="117" t="str">
        <f>IF(LEN(A446)&gt;0,IF(ISNUMBER(MATCH(A446,Annex_I_II_entries,0)),"","The Entry name is not within the dropdown list, make sure that you have not copied and pasted overwritting the cell format (with its correponding dropdown list) in column A"),"")</f>
        <v/>
      </c>
      <c r="AH446" s="117" t="str">
        <f t="shared" ca="1" si="111"/>
        <v/>
      </c>
      <c r="AI446" s="117" t="str">
        <f t="shared" ca="1" si="112"/>
        <v/>
      </c>
      <c r="AJ446" s="117" t="str">
        <f t="shared" si="113"/>
        <v/>
      </c>
      <c r="AK446" s="117" t="str">
        <f t="shared" si="114"/>
        <v/>
      </c>
      <c r="AL446" s="117" t="str">
        <f t="shared" si="115"/>
        <v/>
      </c>
      <c r="AM446" s="117" t="str">
        <f t="shared" si="116"/>
        <v/>
      </c>
      <c r="AN446" s="117" t="str">
        <f t="shared" si="117"/>
        <v/>
      </c>
      <c r="AO446" s="117" t="str">
        <f t="shared" si="118"/>
        <v/>
      </c>
      <c r="AP446" s="87"/>
    </row>
    <row r="447" spans="1:42" x14ac:dyDescent="0.2">
      <c r="A447" s="37"/>
      <c r="B447" s="37"/>
      <c r="C447" s="37"/>
      <c r="D447" s="64" t="str">
        <f>_xlfn.IFNA(VLOOKUP(A447,'Reference data SID'!$D$2:$Q$673,14,FALSE),"")</f>
        <v/>
      </c>
      <c r="E447" s="64" t="str">
        <f>_xlfn.IFNA(VLOOKUP(D447,'Reference data SID'!$C$3:$E$673,3,FALSE),"")</f>
        <v/>
      </c>
      <c r="F447" s="64" t="str">
        <f>_xlfn.IFNA(IF(E447=FALSE,D447,IF(ISBLANK(B447),VLOOKUP(C447,'Reference data SID'!$N:$P,3,FALSE),VLOOKUP(B447,'Reference data SID'!$M:$P,4,FALSE))),"")</f>
        <v/>
      </c>
      <c r="G447" s="64" t="str">
        <f t="shared" si="102"/>
        <v/>
      </c>
      <c r="H447" s="38" t="str">
        <f>_xlfn.IFNA(VLOOKUP(F447,'Reference data SID'!L:M,2,FALSE),"")</f>
        <v/>
      </c>
      <c r="I447" s="38" t="str">
        <f>_xlfn.IFNA(VLOOKUP(F447,'Reference data SID'!L:N,3,FALSE),"")</f>
        <v/>
      </c>
      <c r="J447" s="38" t="str">
        <f>_xlfn.IFNA(VLOOKUP(F447,'Reference data SID'!L:O,4,FALSE),"")</f>
        <v/>
      </c>
      <c r="K447" s="50"/>
      <c r="L447" s="50"/>
      <c r="M447" s="50"/>
      <c r="N447" s="50"/>
      <c r="O447" s="50"/>
      <c r="P447" s="50"/>
      <c r="Q447" s="50"/>
      <c r="R447" s="50"/>
      <c r="S447" s="50"/>
      <c r="T447" s="73" t="str">
        <f t="shared" ca="1" si="103"/>
        <v/>
      </c>
      <c r="U447" s="65" t="str">
        <f>IF(LEN(D447)=0,"",SUMIFS('1.(Optional) tonnage per use'!O$6:O$503,'1.(Optional) tonnage per use'!$G$6:$G$503,CONCATENATE(D447,F447),'1.(Optional) tonnage per use'!$N$6:$N$503,K447))</f>
        <v/>
      </c>
      <c r="V447" s="47" t="str">
        <f>IF(LEN(D447)=0,"",SUMIFS('1.(Optional) tonnage per use'!P$6:P$503,'1.(Optional) tonnage per use'!$G$6:$G$503,CONCATENATE(D447,F447),'1.(Optional) tonnage per use'!$N$6:$N$503,K447))</f>
        <v/>
      </c>
      <c r="W447" s="47" t="str">
        <f>IF(LEN(D447)=0,"",SUMIFS('1.(Optional) tonnage per use'!Q$6:Q$503,'1.(Optional) tonnage per use'!$G$6:$G$503,CONCATENATE(D447,F447),'1.(Optional) tonnage per use'!$N$6:$N$503,K447))</f>
        <v/>
      </c>
      <c r="X447" s="117" t="str">
        <f>_xlfn.IFNA(VLOOKUP(A447,'Reference data SID'!D:E,2,FALSE),"")</f>
        <v/>
      </c>
      <c r="Y447" s="117" t="str">
        <f t="shared" si="104"/>
        <v>not ok</v>
      </c>
      <c r="Z447" s="117" t="str">
        <f t="shared" si="105"/>
        <v>not ok</v>
      </c>
      <c r="AA447" s="117" t="str">
        <f t="shared" si="106"/>
        <v>ok</v>
      </c>
      <c r="AB447" s="117" t="str">
        <f t="shared" si="107"/>
        <v>not ok</v>
      </c>
      <c r="AC447" s="117" t="str">
        <f t="shared" si="108"/>
        <v>_EC</v>
      </c>
      <c r="AD447" s="117" t="str">
        <f t="shared" si="109"/>
        <v>_CAS</v>
      </c>
      <c r="AE447" s="117" t="str">
        <f t="shared" si="110"/>
        <v/>
      </c>
      <c r="AF447" s="117" t="str">
        <f>IF(LEN(A447)&gt;1,IF(COUNTIFS($AE$6:AE$503,LEFT(AE447,250))&gt;1,"Duplicate entry: you have two rows for the same substance and year",""),"")</f>
        <v/>
      </c>
      <c r="AG447" s="117" t="str">
        <f>IF(LEN(A447)&gt;0,IF(ISNUMBER(MATCH(A447,Annex_I_II_entries,0)),"","The Entry name is not within the dropdown list, make sure that you have not copied and pasted overwritting the cell format (with its correponding dropdown list) in column A"),"")</f>
        <v/>
      </c>
      <c r="AH447" s="117" t="str">
        <f t="shared" ca="1" si="111"/>
        <v/>
      </c>
      <c r="AI447" s="117" t="str">
        <f t="shared" ca="1" si="112"/>
        <v/>
      </c>
      <c r="AJ447" s="117" t="str">
        <f t="shared" si="113"/>
        <v/>
      </c>
      <c r="AK447" s="117" t="str">
        <f t="shared" si="114"/>
        <v/>
      </c>
      <c r="AL447" s="117" t="str">
        <f t="shared" si="115"/>
        <v/>
      </c>
      <c r="AM447" s="117" t="str">
        <f t="shared" si="116"/>
        <v/>
      </c>
      <c r="AN447" s="117" t="str">
        <f t="shared" si="117"/>
        <v/>
      </c>
      <c r="AO447" s="117" t="str">
        <f t="shared" si="118"/>
        <v/>
      </c>
      <c r="AP447" s="87"/>
    </row>
    <row r="448" spans="1:42" x14ac:dyDescent="0.2">
      <c r="A448" s="37"/>
      <c r="B448" s="37"/>
      <c r="C448" s="37"/>
      <c r="D448" s="64" t="str">
        <f>_xlfn.IFNA(VLOOKUP(A448,'Reference data SID'!$D$2:$Q$673,14,FALSE),"")</f>
        <v/>
      </c>
      <c r="E448" s="64" t="str">
        <f>_xlfn.IFNA(VLOOKUP(D448,'Reference data SID'!$C$3:$E$673,3,FALSE),"")</f>
        <v/>
      </c>
      <c r="F448" s="64" t="str">
        <f>_xlfn.IFNA(IF(E448=FALSE,D448,IF(ISBLANK(B448),VLOOKUP(C448,'Reference data SID'!$N:$P,3,FALSE),VLOOKUP(B448,'Reference data SID'!$M:$P,4,FALSE))),"")</f>
        <v/>
      </c>
      <c r="G448" s="64" t="str">
        <f t="shared" si="102"/>
        <v/>
      </c>
      <c r="H448" s="38" t="str">
        <f>_xlfn.IFNA(VLOOKUP(F448,'Reference data SID'!L:M,2,FALSE),"")</f>
        <v/>
      </c>
      <c r="I448" s="38" t="str">
        <f>_xlfn.IFNA(VLOOKUP(F448,'Reference data SID'!L:N,3,FALSE),"")</f>
        <v/>
      </c>
      <c r="J448" s="38" t="str">
        <f>_xlfn.IFNA(VLOOKUP(F448,'Reference data SID'!L:O,4,FALSE),"")</f>
        <v/>
      </c>
      <c r="K448" s="50"/>
      <c r="L448" s="50"/>
      <c r="M448" s="50"/>
      <c r="N448" s="50"/>
      <c r="O448" s="50"/>
      <c r="P448" s="50"/>
      <c r="Q448" s="50"/>
      <c r="R448" s="50"/>
      <c r="S448" s="50"/>
      <c r="T448" s="73" t="str">
        <f t="shared" ca="1" si="103"/>
        <v/>
      </c>
      <c r="U448" s="65" t="str">
        <f>IF(LEN(D448)=0,"",SUMIFS('1.(Optional) tonnage per use'!O$6:O$503,'1.(Optional) tonnage per use'!$G$6:$G$503,CONCATENATE(D448,F448),'1.(Optional) tonnage per use'!$N$6:$N$503,K448))</f>
        <v/>
      </c>
      <c r="V448" s="47" t="str">
        <f>IF(LEN(D448)=0,"",SUMIFS('1.(Optional) tonnage per use'!P$6:P$503,'1.(Optional) tonnage per use'!$G$6:$G$503,CONCATENATE(D448,F448),'1.(Optional) tonnage per use'!$N$6:$N$503,K448))</f>
        <v/>
      </c>
      <c r="W448" s="47" t="str">
        <f>IF(LEN(D448)=0,"",SUMIFS('1.(Optional) tonnage per use'!Q$6:Q$503,'1.(Optional) tonnage per use'!$G$6:$G$503,CONCATENATE(D448,F448),'1.(Optional) tonnage per use'!$N$6:$N$503,K448))</f>
        <v/>
      </c>
      <c r="X448" s="117" t="str">
        <f>_xlfn.IFNA(VLOOKUP(A448,'Reference data SID'!D:E,2,FALSE),"")</f>
        <v/>
      </c>
      <c r="Y448" s="117" t="str">
        <f t="shared" si="104"/>
        <v>not ok</v>
      </c>
      <c r="Z448" s="117" t="str">
        <f t="shared" si="105"/>
        <v>not ok</v>
      </c>
      <c r="AA448" s="117" t="str">
        <f t="shared" si="106"/>
        <v>ok</v>
      </c>
      <c r="AB448" s="117" t="str">
        <f t="shared" si="107"/>
        <v>not ok</v>
      </c>
      <c r="AC448" s="117" t="str">
        <f t="shared" si="108"/>
        <v>_EC</v>
      </c>
      <c r="AD448" s="117" t="str">
        <f t="shared" si="109"/>
        <v>_CAS</v>
      </c>
      <c r="AE448" s="117" t="str">
        <f t="shared" si="110"/>
        <v/>
      </c>
      <c r="AF448" s="117" t="str">
        <f>IF(LEN(A448)&gt;1,IF(COUNTIFS($AE$6:AE$503,LEFT(AE448,250))&gt;1,"Duplicate entry: you have two rows for the same substance and year",""),"")</f>
        <v/>
      </c>
      <c r="AG448" s="117" t="str">
        <f>IF(LEN(A448)&gt;0,IF(ISNUMBER(MATCH(A448,Annex_I_II_entries,0)),"","The Entry name is not within the dropdown list, make sure that you have not copied and pasted overwritting the cell format (with its correponding dropdown list) in column A"),"")</f>
        <v/>
      </c>
      <c r="AH448" s="117" t="str">
        <f t="shared" ca="1" si="111"/>
        <v/>
      </c>
      <c r="AI448" s="117" t="str">
        <f t="shared" ca="1" si="112"/>
        <v/>
      </c>
      <c r="AJ448" s="117" t="str">
        <f t="shared" si="113"/>
        <v/>
      </c>
      <c r="AK448" s="117" t="str">
        <f t="shared" si="114"/>
        <v/>
      </c>
      <c r="AL448" s="117" t="str">
        <f t="shared" si="115"/>
        <v/>
      </c>
      <c r="AM448" s="117" t="str">
        <f t="shared" si="116"/>
        <v/>
      </c>
      <c r="AN448" s="117" t="str">
        <f t="shared" si="117"/>
        <v/>
      </c>
      <c r="AO448" s="117" t="str">
        <f t="shared" si="118"/>
        <v/>
      </c>
      <c r="AP448" s="87"/>
    </row>
    <row r="449" spans="1:42" x14ac:dyDescent="0.2">
      <c r="A449" s="37"/>
      <c r="B449" s="37"/>
      <c r="C449" s="37"/>
      <c r="D449" s="64" t="str">
        <f>_xlfn.IFNA(VLOOKUP(A449,'Reference data SID'!$D$2:$Q$673,14,FALSE),"")</f>
        <v/>
      </c>
      <c r="E449" s="64" t="str">
        <f>_xlfn.IFNA(VLOOKUP(D449,'Reference data SID'!$C$3:$E$673,3,FALSE),"")</f>
        <v/>
      </c>
      <c r="F449" s="64" t="str">
        <f>_xlfn.IFNA(IF(E449=FALSE,D449,IF(ISBLANK(B449),VLOOKUP(C449,'Reference data SID'!$N:$P,3,FALSE),VLOOKUP(B449,'Reference data SID'!$M:$P,4,FALSE))),"")</f>
        <v/>
      </c>
      <c r="G449" s="64" t="str">
        <f t="shared" si="102"/>
        <v/>
      </c>
      <c r="H449" s="38" t="str">
        <f>_xlfn.IFNA(VLOOKUP(F449,'Reference data SID'!L:M,2,FALSE),"")</f>
        <v/>
      </c>
      <c r="I449" s="38" t="str">
        <f>_xlfn.IFNA(VLOOKUP(F449,'Reference data SID'!L:N,3,FALSE),"")</f>
        <v/>
      </c>
      <c r="J449" s="38" t="str">
        <f>_xlfn.IFNA(VLOOKUP(F449,'Reference data SID'!L:O,4,FALSE),"")</f>
        <v/>
      </c>
      <c r="K449" s="50"/>
      <c r="L449" s="50"/>
      <c r="M449" s="50"/>
      <c r="N449" s="50"/>
      <c r="O449" s="50"/>
      <c r="P449" s="50"/>
      <c r="Q449" s="50"/>
      <c r="R449" s="50"/>
      <c r="S449" s="50"/>
      <c r="T449" s="73" t="str">
        <f t="shared" ca="1" si="103"/>
        <v/>
      </c>
      <c r="U449" s="65" t="str">
        <f>IF(LEN(D449)=0,"",SUMIFS('1.(Optional) tonnage per use'!O$6:O$503,'1.(Optional) tonnage per use'!$G$6:$G$503,CONCATENATE(D449,F449),'1.(Optional) tonnage per use'!$N$6:$N$503,K449))</f>
        <v/>
      </c>
      <c r="V449" s="47" t="str">
        <f>IF(LEN(D449)=0,"",SUMIFS('1.(Optional) tonnage per use'!P$6:P$503,'1.(Optional) tonnage per use'!$G$6:$G$503,CONCATENATE(D449,F449),'1.(Optional) tonnage per use'!$N$6:$N$503,K449))</f>
        <v/>
      </c>
      <c r="W449" s="47" t="str">
        <f>IF(LEN(D449)=0,"",SUMIFS('1.(Optional) tonnage per use'!Q$6:Q$503,'1.(Optional) tonnage per use'!$G$6:$G$503,CONCATENATE(D449,F449),'1.(Optional) tonnage per use'!$N$6:$N$503,K449))</f>
        <v/>
      </c>
      <c r="X449" s="117" t="str">
        <f>_xlfn.IFNA(VLOOKUP(A449,'Reference data SID'!D:E,2,FALSE),"")</f>
        <v/>
      </c>
      <c r="Y449" s="117" t="str">
        <f t="shared" si="104"/>
        <v>not ok</v>
      </c>
      <c r="Z449" s="117" t="str">
        <f t="shared" si="105"/>
        <v>not ok</v>
      </c>
      <c r="AA449" s="117" t="str">
        <f t="shared" si="106"/>
        <v>ok</v>
      </c>
      <c r="AB449" s="117" t="str">
        <f t="shared" si="107"/>
        <v>not ok</v>
      </c>
      <c r="AC449" s="117" t="str">
        <f t="shared" si="108"/>
        <v>_EC</v>
      </c>
      <c r="AD449" s="117" t="str">
        <f t="shared" si="109"/>
        <v>_CAS</v>
      </c>
      <c r="AE449" s="117" t="str">
        <f t="shared" si="110"/>
        <v/>
      </c>
      <c r="AF449" s="117" t="str">
        <f>IF(LEN(A449)&gt;1,IF(COUNTIFS($AE$6:AE$503,LEFT(AE449,250))&gt;1,"Duplicate entry: you have two rows for the same substance and year",""),"")</f>
        <v/>
      </c>
      <c r="AG449" s="117" t="str">
        <f>IF(LEN(A449)&gt;0,IF(ISNUMBER(MATCH(A449,Annex_I_II_entries,0)),"","The Entry name is not within the dropdown list, make sure that you have not copied and pasted overwritting the cell format (with its correponding dropdown list) in column A"),"")</f>
        <v/>
      </c>
      <c r="AH449" s="117" t="str">
        <f t="shared" ca="1" si="111"/>
        <v/>
      </c>
      <c r="AI449" s="117" t="str">
        <f t="shared" ca="1" si="112"/>
        <v/>
      </c>
      <c r="AJ449" s="117" t="str">
        <f t="shared" si="113"/>
        <v/>
      </c>
      <c r="AK449" s="117" t="str">
        <f t="shared" si="114"/>
        <v/>
      </c>
      <c r="AL449" s="117" t="str">
        <f t="shared" si="115"/>
        <v/>
      </c>
      <c r="AM449" s="117" t="str">
        <f t="shared" si="116"/>
        <v/>
      </c>
      <c r="AN449" s="117" t="str">
        <f t="shared" si="117"/>
        <v/>
      </c>
      <c r="AO449" s="117" t="str">
        <f t="shared" si="118"/>
        <v/>
      </c>
      <c r="AP449" s="87"/>
    </row>
    <row r="450" spans="1:42" x14ac:dyDescent="0.2">
      <c r="A450" s="37"/>
      <c r="B450" s="37"/>
      <c r="C450" s="37"/>
      <c r="D450" s="64" t="str">
        <f>_xlfn.IFNA(VLOOKUP(A450,'Reference data SID'!$D$2:$Q$673,14,FALSE),"")</f>
        <v/>
      </c>
      <c r="E450" s="64" t="str">
        <f>_xlfn.IFNA(VLOOKUP(D450,'Reference data SID'!$C$3:$E$673,3,FALSE),"")</f>
        <v/>
      </c>
      <c r="F450" s="64" t="str">
        <f>_xlfn.IFNA(IF(E450=FALSE,D450,IF(ISBLANK(B450),VLOOKUP(C450,'Reference data SID'!$N:$P,3,FALSE),VLOOKUP(B450,'Reference data SID'!$M:$P,4,FALSE))),"")</f>
        <v/>
      </c>
      <c r="G450" s="64" t="str">
        <f t="shared" si="102"/>
        <v/>
      </c>
      <c r="H450" s="38" t="str">
        <f>_xlfn.IFNA(VLOOKUP(F450,'Reference data SID'!L:M,2,FALSE),"")</f>
        <v/>
      </c>
      <c r="I450" s="38" t="str">
        <f>_xlfn.IFNA(VLOOKUP(F450,'Reference data SID'!L:N,3,FALSE),"")</f>
        <v/>
      </c>
      <c r="J450" s="38" t="str">
        <f>_xlfn.IFNA(VLOOKUP(F450,'Reference data SID'!L:O,4,FALSE),"")</f>
        <v/>
      </c>
      <c r="K450" s="50"/>
      <c r="L450" s="50"/>
      <c r="M450" s="50"/>
      <c r="N450" s="50"/>
      <c r="O450" s="50"/>
      <c r="P450" s="50"/>
      <c r="Q450" s="50"/>
      <c r="R450" s="50"/>
      <c r="S450" s="50"/>
      <c r="T450" s="73" t="str">
        <f t="shared" ca="1" si="103"/>
        <v/>
      </c>
      <c r="U450" s="65" t="str">
        <f>IF(LEN(D450)=0,"",SUMIFS('1.(Optional) tonnage per use'!O$6:O$503,'1.(Optional) tonnage per use'!$G$6:$G$503,CONCATENATE(D450,F450),'1.(Optional) tonnage per use'!$N$6:$N$503,K450))</f>
        <v/>
      </c>
      <c r="V450" s="47" t="str">
        <f>IF(LEN(D450)=0,"",SUMIFS('1.(Optional) tonnage per use'!P$6:P$503,'1.(Optional) tonnage per use'!$G$6:$G$503,CONCATENATE(D450,F450),'1.(Optional) tonnage per use'!$N$6:$N$503,K450))</f>
        <v/>
      </c>
      <c r="W450" s="47" t="str">
        <f>IF(LEN(D450)=0,"",SUMIFS('1.(Optional) tonnage per use'!Q$6:Q$503,'1.(Optional) tonnage per use'!$G$6:$G$503,CONCATENATE(D450,F450),'1.(Optional) tonnage per use'!$N$6:$N$503,K450))</f>
        <v/>
      </c>
      <c r="X450" s="117" t="str">
        <f>_xlfn.IFNA(VLOOKUP(A450,'Reference data SID'!D:E,2,FALSE),"")</f>
        <v/>
      </c>
      <c r="Y450" s="117" t="str">
        <f t="shared" si="104"/>
        <v>not ok</v>
      </c>
      <c r="Z450" s="117" t="str">
        <f t="shared" si="105"/>
        <v>not ok</v>
      </c>
      <c r="AA450" s="117" t="str">
        <f t="shared" si="106"/>
        <v>ok</v>
      </c>
      <c r="AB450" s="117" t="str">
        <f t="shared" si="107"/>
        <v>not ok</v>
      </c>
      <c r="AC450" s="117" t="str">
        <f t="shared" si="108"/>
        <v>_EC</v>
      </c>
      <c r="AD450" s="117" t="str">
        <f t="shared" si="109"/>
        <v>_CAS</v>
      </c>
      <c r="AE450" s="117" t="str">
        <f t="shared" si="110"/>
        <v/>
      </c>
      <c r="AF450" s="117" t="str">
        <f>IF(LEN(A450)&gt;1,IF(COUNTIFS($AE$6:AE$503,LEFT(AE450,250))&gt;1,"Duplicate entry: you have two rows for the same substance and year",""),"")</f>
        <v/>
      </c>
      <c r="AG450" s="117" t="str">
        <f>IF(LEN(A450)&gt;0,IF(ISNUMBER(MATCH(A450,Annex_I_II_entries,0)),"","The Entry name is not within the dropdown list, make sure that you have not copied and pasted overwritting the cell format (with its correponding dropdown list) in column A"),"")</f>
        <v/>
      </c>
      <c r="AH450" s="117" t="str">
        <f t="shared" ca="1" si="111"/>
        <v/>
      </c>
      <c r="AI450" s="117" t="str">
        <f t="shared" ca="1" si="112"/>
        <v/>
      </c>
      <c r="AJ450" s="117" t="str">
        <f t="shared" si="113"/>
        <v/>
      </c>
      <c r="AK450" s="117" t="str">
        <f t="shared" si="114"/>
        <v/>
      </c>
      <c r="AL450" s="117" t="str">
        <f t="shared" si="115"/>
        <v/>
      </c>
      <c r="AM450" s="117" t="str">
        <f t="shared" si="116"/>
        <v/>
      </c>
      <c r="AN450" s="117" t="str">
        <f t="shared" si="117"/>
        <v/>
      </c>
      <c r="AO450" s="117" t="str">
        <f t="shared" si="118"/>
        <v/>
      </c>
      <c r="AP450" s="87"/>
    </row>
    <row r="451" spans="1:42" x14ac:dyDescent="0.2">
      <c r="A451" s="37"/>
      <c r="B451" s="37"/>
      <c r="C451" s="37"/>
      <c r="D451" s="64" t="str">
        <f>_xlfn.IFNA(VLOOKUP(A451,'Reference data SID'!$D$2:$Q$673,14,FALSE),"")</f>
        <v/>
      </c>
      <c r="E451" s="64" t="str">
        <f>_xlfn.IFNA(VLOOKUP(D451,'Reference data SID'!$C$3:$E$673,3,FALSE),"")</f>
        <v/>
      </c>
      <c r="F451" s="64" t="str">
        <f>_xlfn.IFNA(IF(E451=FALSE,D451,IF(ISBLANK(B451),VLOOKUP(C451,'Reference data SID'!$N:$P,3,FALSE),VLOOKUP(B451,'Reference data SID'!$M:$P,4,FALSE))),"")</f>
        <v/>
      </c>
      <c r="G451" s="64" t="str">
        <f t="shared" si="102"/>
        <v/>
      </c>
      <c r="H451" s="38" t="str">
        <f>_xlfn.IFNA(VLOOKUP(F451,'Reference data SID'!L:M,2,FALSE),"")</f>
        <v/>
      </c>
      <c r="I451" s="38" t="str">
        <f>_xlfn.IFNA(VLOOKUP(F451,'Reference data SID'!L:N,3,FALSE),"")</f>
        <v/>
      </c>
      <c r="J451" s="38" t="str">
        <f>_xlfn.IFNA(VLOOKUP(F451,'Reference data SID'!L:O,4,FALSE),"")</f>
        <v/>
      </c>
      <c r="K451" s="50"/>
      <c r="L451" s="50"/>
      <c r="M451" s="50"/>
      <c r="N451" s="50"/>
      <c r="O451" s="50"/>
      <c r="P451" s="50"/>
      <c r="Q451" s="50"/>
      <c r="R451" s="50"/>
      <c r="S451" s="50"/>
      <c r="T451" s="73" t="str">
        <f t="shared" ca="1" si="103"/>
        <v/>
      </c>
      <c r="U451" s="65" t="str">
        <f>IF(LEN(D451)=0,"",SUMIFS('1.(Optional) tonnage per use'!O$6:O$503,'1.(Optional) tonnage per use'!$G$6:$G$503,CONCATENATE(D451,F451),'1.(Optional) tonnage per use'!$N$6:$N$503,K451))</f>
        <v/>
      </c>
      <c r="V451" s="47" t="str">
        <f>IF(LEN(D451)=0,"",SUMIFS('1.(Optional) tonnage per use'!P$6:P$503,'1.(Optional) tonnage per use'!$G$6:$G$503,CONCATENATE(D451,F451),'1.(Optional) tonnage per use'!$N$6:$N$503,K451))</f>
        <v/>
      </c>
      <c r="W451" s="47" t="str">
        <f>IF(LEN(D451)=0,"",SUMIFS('1.(Optional) tonnage per use'!Q$6:Q$503,'1.(Optional) tonnage per use'!$G$6:$G$503,CONCATENATE(D451,F451),'1.(Optional) tonnage per use'!$N$6:$N$503,K451))</f>
        <v/>
      </c>
      <c r="X451" s="117" t="str">
        <f>_xlfn.IFNA(VLOOKUP(A451,'Reference data SID'!D:E,2,FALSE),"")</f>
        <v/>
      </c>
      <c r="Y451" s="117" t="str">
        <f t="shared" si="104"/>
        <v>not ok</v>
      </c>
      <c r="Z451" s="117" t="str">
        <f t="shared" si="105"/>
        <v>not ok</v>
      </c>
      <c r="AA451" s="117" t="str">
        <f t="shared" si="106"/>
        <v>ok</v>
      </c>
      <c r="AB451" s="117" t="str">
        <f t="shared" si="107"/>
        <v>not ok</v>
      </c>
      <c r="AC451" s="117" t="str">
        <f t="shared" si="108"/>
        <v>_EC</v>
      </c>
      <c r="AD451" s="117" t="str">
        <f t="shared" si="109"/>
        <v>_CAS</v>
      </c>
      <c r="AE451" s="117" t="str">
        <f t="shared" si="110"/>
        <v/>
      </c>
      <c r="AF451" s="117" t="str">
        <f>IF(LEN(A451)&gt;1,IF(COUNTIFS($AE$6:AE$503,LEFT(AE451,250))&gt;1,"Duplicate entry: you have two rows for the same substance and year",""),"")</f>
        <v/>
      </c>
      <c r="AG451" s="117" t="str">
        <f>IF(LEN(A451)&gt;0,IF(ISNUMBER(MATCH(A451,Annex_I_II_entries,0)),"","The Entry name is not within the dropdown list, make sure that you have not copied and pasted overwritting the cell format (with its correponding dropdown list) in column A"),"")</f>
        <v/>
      </c>
      <c r="AH451" s="117" t="str">
        <f t="shared" ca="1" si="111"/>
        <v/>
      </c>
      <c r="AI451" s="117" t="str">
        <f t="shared" ca="1" si="112"/>
        <v/>
      </c>
      <c r="AJ451" s="117" t="str">
        <f t="shared" si="113"/>
        <v/>
      </c>
      <c r="AK451" s="117" t="str">
        <f t="shared" si="114"/>
        <v/>
      </c>
      <c r="AL451" s="117" t="str">
        <f t="shared" si="115"/>
        <v/>
      </c>
      <c r="AM451" s="117" t="str">
        <f t="shared" si="116"/>
        <v/>
      </c>
      <c r="AN451" s="117" t="str">
        <f t="shared" si="117"/>
        <v/>
      </c>
      <c r="AO451" s="117" t="str">
        <f t="shared" si="118"/>
        <v/>
      </c>
      <c r="AP451" s="87"/>
    </row>
    <row r="452" spans="1:42" x14ac:dyDescent="0.2">
      <c r="A452" s="37"/>
      <c r="B452" s="37"/>
      <c r="C452" s="37"/>
      <c r="D452" s="64" t="str">
        <f>_xlfn.IFNA(VLOOKUP(A452,'Reference data SID'!$D$2:$Q$673,14,FALSE),"")</f>
        <v/>
      </c>
      <c r="E452" s="64" t="str">
        <f>_xlfn.IFNA(VLOOKUP(D452,'Reference data SID'!$C$3:$E$673,3,FALSE),"")</f>
        <v/>
      </c>
      <c r="F452" s="64" t="str">
        <f>_xlfn.IFNA(IF(E452=FALSE,D452,IF(ISBLANK(B452),VLOOKUP(C452,'Reference data SID'!$N:$P,3,FALSE),VLOOKUP(B452,'Reference data SID'!$M:$P,4,FALSE))),"")</f>
        <v/>
      </c>
      <c r="G452" s="64" t="str">
        <f t="shared" si="102"/>
        <v/>
      </c>
      <c r="H452" s="38" t="str">
        <f>_xlfn.IFNA(VLOOKUP(F452,'Reference data SID'!L:M,2,FALSE),"")</f>
        <v/>
      </c>
      <c r="I452" s="38" t="str">
        <f>_xlfn.IFNA(VLOOKUP(F452,'Reference data SID'!L:N,3,FALSE),"")</f>
        <v/>
      </c>
      <c r="J452" s="38" t="str">
        <f>_xlfn.IFNA(VLOOKUP(F452,'Reference data SID'!L:O,4,FALSE),"")</f>
        <v/>
      </c>
      <c r="K452" s="50"/>
      <c r="L452" s="50"/>
      <c r="M452" s="50"/>
      <c r="N452" s="50"/>
      <c r="O452" s="50"/>
      <c r="P452" s="50"/>
      <c r="Q452" s="50"/>
      <c r="R452" s="50"/>
      <c r="S452" s="50"/>
      <c r="T452" s="73" t="str">
        <f t="shared" ca="1" si="103"/>
        <v/>
      </c>
      <c r="U452" s="65" t="str">
        <f>IF(LEN(D452)=0,"",SUMIFS('1.(Optional) tonnage per use'!O$6:O$503,'1.(Optional) tonnage per use'!$G$6:$G$503,CONCATENATE(D452,F452),'1.(Optional) tonnage per use'!$N$6:$N$503,K452))</f>
        <v/>
      </c>
      <c r="V452" s="47" t="str">
        <f>IF(LEN(D452)=0,"",SUMIFS('1.(Optional) tonnage per use'!P$6:P$503,'1.(Optional) tonnage per use'!$G$6:$G$503,CONCATENATE(D452,F452),'1.(Optional) tonnage per use'!$N$6:$N$503,K452))</f>
        <v/>
      </c>
      <c r="W452" s="47" t="str">
        <f>IF(LEN(D452)=0,"",SUMIFS('1.(Optional) tonnage per use'!Q$6:Q$503,'1.(Optional) tonnage per use'!$G$6:$G$503,CONCATENATE(D452,F452),'1.(Optional) tonnage per use'!$N$6:$N$503,K452))</f>
        <v/>
      </c>
      <c r="X452" s="117" t="str">
        <f>_xlfn.IFNA(VLOOKUP(A452,'Reference data SID'!D:E,2,FALSE),"")</f>
        <v/>
      </c>
      <c r="Y452" s="117" t="str">
        <f t="shared" si="104"/>
        <v>not ok</v>
      </c>
      <c r="Z452" s="117" t="str">
        <f t="shared" si="105"/>
        <v>not ok</v>
      </c>
      <c r="AA452" s="117" t="str">
        <f t="shared" si="106"/>
        <v>ok</v>
      </c>
      <c r="AB452" s="117" t="str">
        <f t="shared" si="107"/>
        <v>not ok</v>
      </c>
      <c r="AC452" s="117" t="str">
        <f t="shared" si="108"/>
        <v>_EC</v>
      </c>
      <c r="AD452" s="117" t="str">
        <f t="shared" si="109"/>
        <v>_CAS</v>
      </c>
      <c r="AE452" s="117" t="str">
        <f t="shared" si="110"/>
        <v/>
      </c>
      <c r="AF452" s="117" t="str">
        <f>IF(LEN(A452)&gt;1,IF(COUNTIFS($AE$6:AE$503,LEFT(AE452,250))&gt;1,"Duplicate entry: you have two rows for the same substance and year",""),"")</f>
        <v/>
      </c>
      <c r="AG452" s="117" t="str">
        <f>IF(LEN(A452)&gt;0,IF(ISNUMBER(MATCH(A452,Annex_I_II_entries,0)),"","The Entry name is not within the dropdown list, make sure that you have not copied and pasted overwritting the cell format (with its correponding dropdown list) in column A"),"")</f>
        <v/>
      </c>
      <c r="AH452" s="117" t="str">
        <f t="shared" ca="1" si="111"/>
        <v/>
      </c>
      <c r="AI452" s="117" t="str">
        <f t="shared" ca="1" si="112"/>
        <v/>
      </c>
      <c r="AJ452" s="117" t="str">
        <f t="shared" si="113"/>
        <v/>
      </c>
      <c r="AK452" s="117" t="str">
        <f t="shared" si="114"/>
        <v/>
      </c>
      <c r="AL452" s="117" t="str">
        <f t="shared" si="115"/>
        <v/>
      </c>
      <c r="AM452" s="117" t="str">
        <f t="shared" si="116"/>
        <v/>
      </c>
      <c r="AN452" s="117" t="str">
        <f t="shared" si="117"/>
        <v/>
      </c>
      <c r="AO452" s="117" t="str">
        <f t="shared" si="118"/>
        <v/>
      </c>
      <c r="AP452" s="87"/>
    </row>
    <row r="453" spans="1:42" x14ac:dyDescent="0.2">
      <c r="A453" s="37"/>
      <c r="B453" s="37"/>
      <c r="C453" s="37"/>
      <c r="D453" s="64" t="str">
        <f>_xlfn.IFNA(VLOOKUP(A453,'Reference data SID'!$D$2:$Q$673,14,FALSE),"")</f>
        <v/>
      </c>
      <c r="E453" s="64" t="str">
        <f>_xlfn.IFNA(VLOOKUP(D453,'Reference data SID'!$C$3:$E$673,3,FALSE),"")</f>
        <v/>
      </c>
      <c r="F453" s="64" t="str">
        <f>_xlfn.IFNA(IF(E453=FALSE,D453,IF(ISBLANK(B453),VLOOKUP(C453,'Reference data SID'!$N:$P,3,FALSE),VLOOKUP(B453,'Reference data SID'!$M:$P,4,FALSE))),"")</f>
        <v/>
      </c>
      <c r="G453" s="64" t="str">
        <f t="shared" si="102"/>
        <v/>
      </c>
      <c r="H453" s="38" t="str">
        <f>_xlfn.IFNA(VLOOKUP(F453,'Reference data SID'!L:M,2,FALSE),"")</f>
        <v/>
      </c>
      <c r="I453" s="38" t="str">
        <f>_xlfn.IFNA(VLOOKUP(F453,'Reference data SID'!L:N,3,FALSE),"")</f>
        <v/>
      </c>
      <c r="J453" s="38" t="str">
        <f>_xlfn.IFNA(VLOOKUP(F453,'Reference data SID'!L:O,4,FALSE),"")</f>
        <v/>
      </c>
      <c r="K453" s="50"/>
      <c r="L453" s="50"/>
      <c r="M453" s="50"/>
      <c r="N453" s="50"/>
      <c r="O453" s="50"/>
      <c r="P453" s="50"/>
      <c r="Q453" s="50"/>
      <c r="R453" s="50"/>
      <c r="S453" s="50"/>
      <c r="T453" s="73" t="str">
        <f t="shared" ca="1" si="103"/>
        <v/>
      </c>
      <c r="U453" s="65" t="str">
        <f>IF(LEN(D453)=0,"",SUMIFS('1.(Optional) tonnage per use'!O$6:O$503,'1.(Optional) tonnage per use'!$G$6:$G$503,CONCATENATE(D453,F453),'1.(Optional) tonnage per use'!$N$6:$N$503,K453))</f>
        <v/>
      </c>
      <c r="V453" s="47" t="str">
        <f>IF(LEN(D453)=0,"",SUMIFS('1.(Optional) tonnage per use'!P$6:P$503,'1.(Optional) tonnage per use'!$G$6:$G$503,CONCATENATE(D453,F453),'1.(Optional) tonnage per use'!$N$6:$N$503,K453))</f>
        <v/>
      </c>
      <c r="W453" s="47" t="str">
        <f>IF(LEN(D453)=0,"",SUMIFS('1.(Optional) tonnage per use'!Q$6:Q$503,'1.(Optional) tonnage per use'!$G$6:$G$503,CONCATENATE(D453,F453),'1.(Optional) tonnage per use'!$N$6:$N$503,K453))</f>
        <v/>
      </c>
      <c r="X453" s="117" t="str">
        <f>_xlfn.IFNA(VLOOKUP(A453,'Reference data SID'!D:E,2,FALSE),"")</f>
        <v/>
      </c>
      <c r="Y453" s="117" t="str">
        <f t="shared" si="104"/>
        <v>not ok</v>
      </c>
      <c r="Z453" s="117" t="str">
        <f t="shared" si="105"/>
        <v>not ok</v>
      </c>
      <c r="AA453" s="117" t="str">
        <f t="shared" si="106"/>
        <v>ok</v>
      </c>
      <c r="AB453" s="117" t="str">
        <f t="shared" si="107"/>
        <v>not ok</v>
      </c>
      <c r="AC453" s="117" t="str">
        <f t="shared" si="108"/>
        <v>_EC</v>
      </c>
      <c r="AD453" s="117" t="str">
        <f t="shared" si="109"/>
        <v>_CAS</v>
      </c>
      <c r="AE453" s="117" t="str">
        <f t="shared" si="110"/>
        <v/>
      </c>
      <c r="AF453" s="117" t="str">
        <f>IF(LEN(A453)&gt;1,IF(COUNTIFS($AE$6:AE$503,LEFT(AE453,250))&gt;1,"Duplicate entry: you have two rows for the same substance and year",""),"")</f>
        <v/>
      </c>
      <c r="AG453" s="117" t="str">
        <f>IF(LEN(A453)&gt;0,IF(ISNUMBER(MATCH(A453,Annex_I_II_entries,0)),"","The Entry name is not within the dropdown list, make sure that you have not copied and pasted overwritting the cell format (with its correponding dropdown list) in column A"),"")</f>
        <v/>
      </c>
      <c r="AH453" s="117" t="str">
        <f t="shared" ca="1" si="111"/>
        <v/>
      </c>
      <c r="AI453" s="117" t="str">
        <f t="shared" ca="1" si="112"/>
        <v/>
      </c>
      <c r="AJ453" s="117" t="str">
        <f t="shared" si="113"/>
        <v/>
      </c>
      <c r="AK453" s="117" t="str">
        <f t="shared" si="114"/>
        <v/>
      </c>
      <c r="AL453" s="117" t="str">
        <f t="shared" si="115"/>
        <v/>
      </c>
      <c r="AM453" s="117" t="str">
        <f t="shared" si="116"/>
        <v/>
      </c>
      <c r="AN453" s="117" t="str">
        <f t="shared" si="117"/>
        <v/>
      </c>
      <c r="AO453" s="117" t="str">
        <f t="shared" si="118"/>
        <v/>
      </c>
      <c r="AP453" s="87"/>
    </row>
    <row r="454" spans="1:42" x14ac:dyDescent="0.2">
      <c r="A454" s="37"/>
      <c r="B454" s="37"/>
      <c r="C454" s="37"/>
      <c r="D454" s="64" t="str">
        <f>_xlfn.IFNA(VLOOKUP(A454,'Reference data SID'!$D$2:$Q$673,14,FALSE),"")</f>
        <v/>
      </c>
      <c r="E454" s="64" t="str">
        <f>_xlfn.IFNA(VLOOKUP(D454,'Reference data SID'!$C$3:$E$673,3,FALSE),"")</f>
        <v/>
      </c>
      <c r="F454" s="64" t="str">
        <f>_xlfn.IFNA(IF(E454=FALSE,D454,IF(ISBLANK(B454),VLOOKUP(C454,'Reference data SID'!$N:$P,3,FALSE),VLOOKUP(B454,'Reference data SID'!$M:$P,4,FALSE))),"")</f>
        <v/>
      </c>
      <c r="G454" s="64" t="str">
        <f t="shared" ref="G454:G503" si="119">CONCATENATE(D454,F454)</f>
        <v/>
      </c>
      <c r="H454" s="38" t="str">
        <f>_xlfn.IFNA(VLOOKUP(F454,'Reference data SID'!L:M,2,FALSE),"")</f>
        <v/>
      </c>
      <c r="I454" s="38" t="str">
        <f>_xlfn.IFNA(VLOOKUP(F454,'Reference data SID'!L:N,3,FALSE),"")</f>
        <v/>
      </c>
      <c r="J454" s="38" t="str">
        <f>_xlfn.IFNA(VLOOKUP(F454,'Reference data SID'!L:O,4,FALSE),"")</f>
        <v/>
      </c>
      <c r="K454" s="50"/>
      <c r="L454" s="50"/>
      <c r="M454" s="50"/>
      <c r="N454" s="50"/>
      <c r="O454" s="50"/>
      <c r="P454" s="50"/>
      <c r="Q454" s="50"/>
      <c r="R454" s="50"/>
      <c r="S454" s="50"/>
      <c r="T454" s="73" t="str">
        <f t="shared" ref="T454:T503" ca="1" si="120" xml:space="preserve">
CONCATENATE(AF454,
IF(AND(LEN(AF454)&gt;2,OR(LEN(AG454&gt;2),LEN(AH454&gt;2),LEN(AI454&gt;2),(AK454&gt;2),LEN(AM454&gt;2),LEN(AO454&gt;2))),CONCATENATE("; ",CHAR(10)),""),
AG454,
IF(AND(LEN(AG454)&gt;2,OR(LEN(AH454&gt;2),LEN(AI454&gt;2),(AK454&gt;2),LEN(AM454&gt;2),LEN(AO454&gt;1))),CONCATENATE("; ",CHAR(10)),""),
AH454,
IF(AND(LEN(AH454)&gt;2,OR(LEN(AI454&gt;2),(AK454&gt;2),LEN(AM454&gt;2),LEN(AO454&gt;2))),CONCATENATE("; ",CHAR(10)),""),
AI454,
IF(AND(LEN(AI454)&gt;2,OR((AK454&gt;2),LEN(AM454&gt;1),LEN(AO454&gt;2))),CONCATENATE("; ",CHAR(10)),""),
AK454,
IF(AND(LEN(AK454)&gt;2,OR((AM454&gt;2),LEN(AO454&gt;2))),CONCATENATE("; ",CHAR(10)),""),
AM454,
IF(AND(LEN(AM454)&gt;2,(LEN(AO454&gt;2))),CONCATENATE("; ",CHAR(10)),""),
AO454
)</f>
        <v/>
      </c>
      <c r="U454" s="65" t="str">
        <f>IF(LEN(D454)=0,"",SUMIFS('1.(Optional) tonnage per use'!O$6:O$503,'1.(Optional) tonnage per use'!$G$6:$G$503,CONCATENATE(D454,F454),'1.(Optional) tonnage per use'!$N$6:$N$503,K454))</f>
        <v/>
      </c>
      <c r="V454" s="47" t="str">
        <f>IF(LEN(D454)=0,"",SUMIFS('1.(Optional) tonnage per use'!P$6:P$503,'1.(Optional) tonnage per use'!$G$6:$G$503,CONCATENATE(D454,F454),'1.(Optional) tonnage per use'!$N$6:$N$503,K454))</f>
        <v/>
      </c>
      <c r="W454" s="47" t="str">
        <f>IF(LEN(D454)=0,"",SUMIFS('1.(Optional) tonnage per use'!Q$6:Q$503,'1.(Optional) tonnage per use'!$G$6:$G$503,CONCATENATE(D454,F454),'1.(Optional) tonnage per use'!$N$6:$N$503,K454))</f>
        <v/>
      </c>
      <c r="X454" s="117" t="str">
        <f>_xlfn.IFNA(VLOOKUP(A454,'Reference data SID'!D:E,2,FALSE),"")</f>
        <v/>
      </c>
      <c r="Y454" s="117" t="str">
        <f t="shared" ref="Y454:Y503" si="121">IF(AND(X454=TRUE,LEN(C454)&lt;1),"ok","not ok")</f>
        <v>not ok</v>
      </c>
      <c r="Z454" s="117" t="str">
        <f t="shared" ref="Z454:Z503" si="122">IF(AND(X454=TRUE,LEN(B454)&lt;1),"ok", "not ok")</f>
        <v>not ok</v>
      </c>
      <c r="AA454" s="117" t="str">
        <f t="shared" ref="AA454:AA503" si="123">IF(LEN(CONCATENATE(B454,C454))&gt;0,"not ok","ok")</f>
        <v>ok</v>
      </c>
      <c r="AB454" s="117" t="str">
        <f t="shared" ref="AB454:AB503" si="124">IF(OR(B454="other",C454="other"),"ok","not ok")</f>
        <v>not ok</v>
      </c>
      <c r="AC454" s="117" t="str">
        <f t="shared" ref="AC454:AC503" si="125">CONCATENATE(SUBSTITUTE(SUBSTITUTE(SUBSTITUTE(SUBSTITUTE(SUBSTITUTE(SUBSTITUTE(A454," ","_"),"(","_"),")","_"),"-","_"),";","_"),",","_"),"_EC")</f>
        <v>_EC</v>
      </c>
      <c r="AD454" s="117" t="str">
        <f t="shared" ref="AD454:AD503" si="126">CONCATENATE(SUBSTITUTE(SUBSTITUTE(SUBSTITUTE(SUBSTITUTE(SUBSTITUTE(SUBSTITUTE(A454," ","_"),"(","_"),")","_"),"-","_"),";","_"),",","_"),"_CAS")</f>
        <v>_CAS</v>
      </c>
      <c r="AE454" s="117" t="str">
        <f t="shared" ref="AE454:AE503" si="127">IF(LEN(A454)&gt;1,CONCATENATE(A454,I454,H454,F454,K454),"")</f>
        <v/>
      </c>
      <c r="AF454" s="117" t="str">
        <f>IF(LEN(A454)&gt;1,IF(COUNTIFS($AE$6:AE$503,LEFT(AE454,250))&gt;1,"Duplicate entry: you have two rows for the same substance and year",""),"")</f>
        <v/>
      </c>
      <c r="AG454" s="117" t="str">
        <f>IF(LEN(A454)&gt;0,IF(ISNUMBER(MATCH(A454,Annex_I_II_entries,0)),"","The Entry name is not within the dropdown list, make sure that you have not copied and pasted overwritting the cell format (with its correponding dropdown list) in column A"),"")</f>
        <v/>
      </c>
      <c r="AH454" s="117" t="str">
        <f t="shared" ref="AH454:AH503" ca="1" si="128">IF(LEN(B454)&gt;0,IF(ISNUMBER(MATCH(B454,INDIRECT(AC454),0)),"","The EC number is not within the dropdown list, make sure that you have not copied and pasted overwritting the cell format (with its correponding dropdown list) in column B, or that you have not deleted, modified the entry in column A"),"")</f>
        <v/>
      </c>
      <c r="AI454" s="117" t="str">
        <f t="shared" ref="AI454:AI503" ca="1" si="129">IF(LEN(C454)&gt;0,IF(ISNUMBER(MATCH(C454,INDIRECT(AD454),0)),"","The CAS number is not within the dropdown list, make sure that you have not copied and pasted overwritting the cell format (with its correponding dropdown list) in column C, or that you have not deleted, modified the entry in column A"),"")</f>
        <v/>
      </c>
      <c r="AJ454" s="117" t="str">
        <f t="shared" ref="AJ454:AJ503" si="130">IF(M454="0 tonnes",0,IF(M454="&lt;1 tonne",1,IF(M454="1-10 tonnes",10,IF(M454="10-100 tonnes",100,IF(M454="100-1000 tonnes",1000,IF(M454="&gt;1000 tonnes",1000000,""))))))</f>
        <v/>
      </c>
      <c r="AK454" s="117" t="str">
        <f t="shared" ref="AK454:AK503" si="131">IF(OR(AND(U454&gt;AJ454,AJ454&gt;0),AND(U454&gt;L454,L454&lt;&gt;"")),"The sum of tonnage manufactured per use reported is higher than the total tonnage manufactured","")</f>
        <v/>
      </c>
      <c r="AL454" s="117" t="str">
        <f t="shared" ref="AL454:AL503" si="132">IF(O454="0 tonnes",0,IF(O454="&lt;1 tonne",1,IF(O454="1-10 tonnes",10,IF(O454="10-100 tonnes",100,IF(O454="100-1000 tonnes",1000,IF(O454="&gt;1000 tonnes",1000000,""))))))</f>
        <v/>
      </c>
      <c r="AM454" s="117" t="str">
        <f t="shared" ref="AM454:AM503" si="133">IF(OR(AND(V454&gt;AL454,AL454&gt;0),AND(V454&gt;N454,N454&lt;&gt;"")),"The sum of tonnage imported per use reported is higher than the total tonnage manufactured","")</f>
        <v/>
      </c>
      <c r="AN454" s="117" t="str">
        <f t="shared" ref="AN454:AN503" si="134">IF(Q454="0 tonnes",0,IF(Q454="&lt;1 tonne",1,IF(Q454="1-10 tonnes",10,IF(Q454="10-100 tonnes",100,IF(Q454="100-1000 tonnes",1000,IF(Q454="&gt;1000 tonnes",1000000,""))))))</f>
        <v/>
      </c>
      <c r="AO454" s="117" t="str">
        <f t="shared" ref="AO454:AO503" si="135">IF(OR(AND(W454&gt;AN454,AN454&gt;0),AND(W454&gt;P454,P454&lt;&gt;"")),"The sum of tonnage placed on the market per use reported is higher than the total tonnage manufactured","")</f>
        <v/>
      </c>
      <c r="AP454" s="87"/>
    </row>
    <row r="455" spans="1:42" x14ac:dyDescent="0.2">
      <c r="A455" s="37"/>
      <c r="B455" s="37"/>
      <c r="C455" s="37"/>
      <c r="D455" s="64" t="str">
        <f>_xlfn.IFNA(VLOOKUP(A455,'Reference data SID'!$D$2:$Q$673,14,FALSE),"")</f>
        <v/>
      </c>
      <c r="E455" s="64" t="str">
        <f>_xlfn.IFNA(VLOOKUP(D455,'Reference data SID'!$C$3:$E$673,3,FALSE),"")</f>
        <v/>
      </c>
      <c r="F455" s="64" t="str">
        <f>_xlfn.IFNA(IF(E455=FALSE,D455,IF(ISBLANK(B455),VLOOKUP(C455,'Reference data SID'!$N:$P,3,FALSE),VLOOKUP(B455,'Reference data SID'!$M:$P,4,FALSE))),"")</f>
        <v/>
      </c>
      <c r="G455" s="64" t="str">
        <f t="shared" si="119"/>
        <v/>
      </c>
      <c r="H455" s="38" t="str">
        <f>_xlfn.IFNA(VLOOKUP(F455,'Reference data SID'!L:M,2,FALSE),"")</f>
        <v/>
      </c>
      <c r="I455" s="38" t="str">
        <f>_xlfn.IFNA(VLOOKUP(F455,'Reference data SID'!L:N,3,FALSE),"")</f>
        <v/>
      </c>
      <c r="J455" s="38" t="str">
        <f>_xlfn.IFNA(VLOOKUP(F455,'Reference data SID'!L:O,4,FALSE),"")</f>
        <v/>
      </c>
      <c r="K455" s="50"/>
      <c r="L455" s="50"/>
      <c r="M455" s="50"/>
      <c r="N455" s="50"/>
      <c r="O455" s="50"/>
      <c r="P455" s="50"/>
      <c r="Q455" s="50"/>
      <c r="R455" s="50"/>
      <c r="S455" s="50"/>
      <c r="T455" s="73" t="str">
        <f t="shared" ca="1" si="120"/>
        <v/>
      </c>
      <c r="U455" s="65" t="str">
        <f>IF(LEN(D455)=0,"",SUMIFS('1.(Optional) tonnage per use'!O$6:O$503,'1.(Optional) tonnage per use'!$G$6:$G$503,CONCATENATE(D455,F455),'1.(Optional) tonnage per use'!$N$6:$N$503,K455))</f>
        <v/>
      </c>
      <c r="V455" s="47" t="str">
        <f>IF(LEN(D455)=0,"",SUMIFS('1.(Optional) tonnage per use'!P$6:P$503,'1.(Optional) tonnage per use'!$G$6:$G$503,CONCATENATE(D455,F455),'1.(Optional) tonnage per use'!$N$6:$N$503,K455))</f>
        <v/>
      </c>
      <c r="W455" s="47" t="str">
        <f>IF(LEN(D455)=0,"",SUMIFS('1.(Optional) tonnage per use'!Q$6:Q$503,'1.(Optional) tonnage per use'!$G$6:$G$503,CONCATENATE(D455,F455),'1.(Optional) tonnage per use'!$N$6:$N$503,K455))</f>
        <v/>
      </c>
      <c r="X455" s="117" t="str">
        <f>_xlfn.IFNA(VLOOKUP(A455,'Reference data SID'!D:E,2,FALSE),"")</f>
        <v/>
      </c>
      <c r="Y455" s="117" t="str">
        <f t="shared" si="121"/>
        <v>not ok</v>
      </c>
      <c r="Z455" s="117" t="str">
        <f t="shared" si="122"/>
        <v>not ok</v>
      </c>
      <c r="AA455" s="117" t="str">
        <f t="shared" si="123"/>
        <v>ok</v>
      </c>
      <c r="AB455" s="117" t="str">
        <f t="shared" si="124"/>
        <v>not ok</v>
      </c>
      <c r="AC455" s="117" t="str">
        <f t="shared" si="125"/>
        <v>_EC</v>
      </c>
      <c r="AD455" s="117" t="str">
        <f t="shared" si="126"/>
        <v>_CAS</v>
      </c>
      <c r="AE455" s="117" t="str">
        <f t="shared" si="127"/>
        <v/>
      </c>
      <c r="AF455" s="117" t="str">
        <f>IF(LEN(A455)&gt;1,IF(COUNTIFS($AE$6:AE$503,LEFT(AE455,250))&gt;1,"Duplicate entry: you have two rows for the same substance and year",""),"")</f>
        <v/>
      </c>
      <c r="AG455" s="117" t="str">
        <f>IF(LEN(A455)&gt;0,IF(ISNUMBER(MATCH(A455,Annex_I_II_entries,0)),"","The Entry name is not within the dropdown list, make sure that you have not copied and pasted overwritting the cell format (with its correponding dropdown list) in column A"),"")</f>
        <v/>
      </c>
      <c r="AH455" s="117" t="str">
        <f t="shared" ca="1" si="128"/>
        <v/>
      </c>
      <c r="AI455" s="117" t="str">
        <f t="shared" ca="1" si="129"/>
        <v/>
      </c>
      <c r="AJ455" s="117" t="str">
        <f t="shared" si="130"/>
        <v/>
      </c>
      <c r="AK455" s="117" t="str">
        <f t="shared" si="131"/>
        <v/>
      </c>
      <c r="AL455" s="117" t="str">
        <f t="shared" si="132"/>
        <v/>
      </c>
      <c r="AM455" s="117" t="str">
        <f t="shared" si="133"/>
        <v/>
      </c>
      <c r="AN455" s="117" t="str">
        <f t="shared" si="134"/>
        <v/>
      </c>
      <c r="AO455" s="117" t="str">
        <f t="shared" si="135"/>
        <v/>
      </c>
      <c r="AP455" s="87"/>
    </row>
    <row r="456" spans="1:42" x14ac:dyDescent="0.2">
      <c r="A456" s="37"/>
      <c r="B456" s="37"/>
      <c r="C456" s="37"/>
      <c r="D456" s="64" t="str">
        <f>_xlfn.IFNA(VLOOKUP(A456,'Reference data SID'!$D$2:$Q$673,14,FALSE),"")</f>
        <v/>
      </c>
      <c r="E456" s="64" t="str">
        <f>_xlfn.IFNA(VLOOKUP(D456,'Reference data SID'!$C$3:$E$673,3,FALSE),"")</f>
        <v/>
      </c>
      <c r="F456" s="64" t="str">
        <f>_xlfn.IFNA(IF(E456=FALSE,D456,IF(ISBLANK(B456),VLOOKUP(C456,'Reference data SID'!$N:$P,3,FALSE),VLOOKUP(B456,'Reference data SID'!$M:$P,4,FALSE))),"")</f>
        <v/>
      </c>
      <c r="G456" s="64" t="str">
        <f t="shared" si="119"/>
        <v/>
      </c>
      <c r="H456" s="38" t="str">
        <f>_xlfn.IFNA(VLOOKUP(F456,'Reference data SID'!L:M,2,FALSE),"")</f>
        <v/>
      </c>
      <c r="I456" s="38" t="str">
        <f>_xlfn.IFNA(VLOOKUP(F456,'Reference data SID'!L:N,3,FALSE),"")</f>
        <v/>
      </c>
      <c r="J456" s="38" t="str">
        <f>_xlfn.IFNA(VLOOKUP(F456,'Reference data SID'!L:O,4,FALSE),"")</f>
        <v/>
      </c>
      <c r="K456" s="50"/>
      <c r="L456" s="50"/>
      <c r="M456" s="50"/>
      <c r="N456" s="50"/>
      <c r="O456" s="50"/>
      <c r="P456" s="50"/>
      <c r="Q456" s="50"/>
      <c r="R456" s="50"/>
      <c r="S456" s="50"/>
      <c r="T456" s="73" t="str">
        <f t="shared" ca="1" si="120"/>
        <v/>
      </c>
      <c r="U456" s="65" t="str">
        <f>IF(LEN(D456)=0,"",SUMIFS('1.(Optional) tonnage per use'!O$6:O$503,'1.(Optional) tonnage per use'!$G$6:$G$503,CONCATENATE(D456,F456),'1.(Optional) tonnage per use'!$N$6:$N$503,K456))</f>
        <v/>
      </c>
      <c r="V456" s="47" t="str">
        <f>IF(LEN(D456)=0,"",SUMIFS('1.(Optional) tonnage per use'!P$6:P$503,'1.(Optional) tonnage per use'!$G$6:$G$503,CONCATENATE(D456,F456),'1.(Optional) tonnage per use'!$N$6:$N$503,K456))</f>
        <v/>
      </c>
      <c r="W456" s="47" t="str">
        <f>IF(LEN(D456)=0,"",SUMIFS('1.(Optional) tonnage per use'!Q$6:Q$503,'1.(Optional) tonnage per use'!$G$6:$G$503,CONCATENATE(D456,F456),'1.(Optional) tonnage per use'!$N$6:$N$503,K456))</f>
        <v/>
      </c>
      <c r="X456" s="117" t="str">
        <f>_xlfn.IFNA(VLOOKUP(A456,'Reference data SID'!D:E,2,FALSE),"")</f>
        <v/>
      </c>
      <c r="Y456" s="117" t="str">
        <f t="shared" si="121"/>
        <v>not ok</v>
      </c>
      <c r="Z456" s="117" t="str">
        <f t="shared" si="122"/>
        <v>not ok</v>
      </c>
      <c r="AA456" s="117" t="str">
        <f t="shared" si="123"/>
        <v>ok</v>
      </c>
      <c r="AB456" s="117" t="str">
        <f t="shared" si="124"/>
        <v>not ok</v>
      </c>
      <c r="AC456" s="117" t="str">
        <f t="shared" si="125"/>
        <v>_EC</v>
      </c>
      <c r="AD456" s="117" t="str">
        <f t="shared" si="126"/>
        <v>_CAS</v>
      </c>
      <c r="AE456" s="117" t="str">
        <f t="shared" si="127"/>
        <v/>
      </c>
      <c r="AF456" s="117" t="str">
        <f>IF(LEN(A456)&gt;1,IF(COUNTIFS($AE$6:AE$503,LEFT(AE456,250))&gt;1,"Duplicate entry: you have two rows for the same substance and year",""),"")</f>
        <v/>
      </c>
      <c r="AG456" s="117" t="str">
        <f>IF(LEN(A456)&gt;0,IF(ISNUMBER(MATCH(A456,Annex_I_II_entries,0)),"","The Entry name is not within the dropdown list, make sure that you have not copied and pasted overwritting the cell format (with its correponding dropdown list) in column A"),"")</f>
        <v/>
      </c>
      <c r="AH456" s="117" t="str">
        <f t="shared" ca="1" si="128"/>
        <v/>
      </c>
      <c r="AI456" s="117" t="str">
        <f t="shared" ca="1" si="129"/>
        <v/>
      </c>
      <c r="AJ456" s="117" t="str">
        <f t="shared" si="130"/>
        <v/>
      </c>
      <c r="AK456" s="117" t="str">
        <f t="shared" si="131"/>
        <v/>
      </c>
      <c r="AL456" s="117" t="str">
        <f t="shared" si="132"/>
        <v/>
      </c>
      <c r="AM456" s="117" t="str">
        <f t="shared" si="133"/>
        <v/>
      </c>
      <c r="AN456" s="117" t="str">
        <f t="shared" si="134"/>
        <v/>
      </c>
      <c r="AO456" s="117" t="str">
        <f t="shared" si="135"/>
        <v/>
      </c>
      <c r="AP456" s="87"/>
    </row>
    <row r="457" spans="1:42" x14ac:dyDescent="0.2">
      <c r="A457" s="37"/>
      <c r="B457" s="37"/>
      <c r="C457" s="37"/>
      <c r="D457" s="64" t="str">
        <f>_xlfn.IFNA(VLOOKUP(A457,'Reference data SID'!$D$2:$Q$673,14,FALSE),"")</f>
        <v/>
      </c>
      <c r="E457" s="64" t="str">
        <f>_xlfn.IFNA(VLOOKUP(D457,'Reference data SID'!$C$3:$E$673,3,FALSE),"")</f>
        <v/>
      </c>
      <c r="F457" s="64" t="str">
        <f>_xlfn.IFNA(IF(E457=FALSE,D457,IF(ISBLANK(B457),VLOOKUP(C457,'Reference data SID'!$N:$P,3,FALSE),VLOOKUP(B457,'Reference data SID'!$M:$P,4,FALSE))),"")</f>
        <v/>
      </c>
      <c r="G457" s="64" t="str">
        <f t="shared" si="119"/>
        <v/>
      </c>
      <c r="H457" s="38" t="str">
        <f>_xlfn.IFNA(VLOOKUP(F457,'Reference data SID'!L:M,2,FALSE),"")</f>
        <v/>
      </c>
      <c r="I457" s="38" t="str">
        <f>_xlfn.IFNA(VLOOKUP(F457,'Reference data SID'!L:N,3,FALSE),"")</f>
        <v/>
      </c>
      <c r="J457" s="38" t="str">
        <f>_xlfn.IFNA(VLOOKUP(F457,'Reference data SID'!L:O,4,FALSE),"")</f>
        <v/>
      </c>
      <c r="K457" s="50"/>
      <c r="L457" s="50"/>
      <c r="M457" s="50"/>
      <c r="N457" s="50"/>
      <c r="O457" s="50"/>
      <c r="P457" s="50"/>
      <c r="Q457" s="50"/>
      <c r="R457" s="50"/>
      <c r="S457" s="50"/>
      <c r="T457" s="73" t="str">
        <f t="shared" ca="1" si="120"/>
        <v/>
      </c>
      <c r="U457" s="65" t="str">
        <f>IF(LEN(D457)=0,"",SUMIFS('1.(Optional) tonnage per use'!O$6:O$503,'1.(Optional) tonnage per use'!$G$6:$G$503,CONCATENATE(D457,F457),'1.(Optional) tonnage per use'!$N$6:$N$503,K457))</f>
        <v/>
      </c>
      <c r="V457" s="47" t="str">
        <f>IF(LEN(D457)=0,"",SUMIFS('1.(Optional) tonnage per use'!P$6:P$503,'1.(Optional) tonnage per use'!$G$6:$G$503,CONCATENATE(D457,F457),'1.(Optional) tonnage per use'!$N$6:$N$503,K457))</f>
        <v/>
      </c>
      <c r="W457" s="47" t="str">
        <f>IF(LEN(D457)=0,"",SUMIFS('1.(Optional) tonnage per use'!Q$6:Q$503,'1.(Optional) tonnage per use'!$G$6:$G$503,CONCATENATE(D457,F457),'1.(Optional) tonnage per use'!$N$6:$N$503,K457))</f>
        <v/>
      </c>
      <c r="X457" s="117" t="str">
        <f>_xlfn.IFNA(VLOOKUP(A457,'Reference data SID'!D:E,2,FALSE),"")</f>
        <v/>
      </c>
      <c r="Y457" s="117" t="str">
        <f t="shared" si="121"/>
        <v>not ok</v>
      </c>
      <c r="Z457" s="117" t="str">
        <f t="shared" si="122"/>
        <v>not ok</v>
      </c>
      <c r="AA457" s="117" t="str">
        <f t="shared" si="123"/>
        <v>ok</v>
      </c>
      <c r="AB457" s="117" t="str">
        <f t="shared" si="124"/>
        <v>not ok</v>
      </c>
      <c r="AC457" s="117" t="str">
        <f t="shared" si="125"/>
        <v>_EC</v>
      </c>
      <c r="AD457" s="117" t="str">
        <f t="shared" si="126"/>
        <v>_CAS</v>
      </c>
      <c r="AE457" s="117" t="str">
        <f t="shared" si="127"/>
        <v/>
      </c>
      <c r="AF457" s="117" t="str">
        <f>IF(LEN(A457)&gt;1,IF(COUNTIFS($AE$6:AE$503,LEFT(AE457,250))&gt;1,"Duplicate entry: you have two rows for the same substance and year",""),"")</f>
        <v/>
      </c>
      <c r="AG457" s="117" t="str">
        <f>IF(LEN(A457)&gt;0,IF(ISNUMBER(MATCH(A457,Annex_I_II_entries,0)),"","The Entry name is not within the dropdown list, make sure that you have not copied and pasted overwritting the cell format (with its correponding dropdown list) in column A"),"")</f>
        <v/>
      </c>
      <c r="AH457" s="117" t="str">
        <f t="shared" ca="1" si="128"/>
        <v/>
      </c>
      <c r="AI457" s="117" t="str">
        <f t="shared" ca="1" si="129"/>
        <v/>
      </c>
      <c r="AJ457" s="117" t="str">
        <f t="shared" si="130"/>
        <v/>
      </c>
      <c r="AK457" s="117" t="str">
        <f t="shared" si="131"/>
        <v/>
      </c>
      <c r="AL457" s="117" t="str">
        <f t="shared" si="132"/>
        <v/>
      </c>
      <c r="AM457" s="117" t="str">
        <f t="shared" si="133"/>
        <v/>
      </c>
      <c r="AN457" s="117" t="str">
        <f t="shared" si="134"/>
        <v/>
      </c>
      <c r="AO457" s="117" t="str">
        <f t="shared" si="135"/>
        <v/>
      </c>
      <c r="AP457" s="87"/>
    </row>
    <row r="458" spans="1:42" x14ac:dyDescent="0.2">
      <c r="A458" s="37"/>
      <c r="B458" s="37"/>
      <c r="C458" s="37"/>
      <c r="D458" s="64" t="str">
        <f>_xlfn.IFNA(VLOOKUP(A458,'Reference data SID'!$D$2:$Q$673,14,FALSE),"")</f>
        <v/>
      </c>
      <c r="E458" s="64" t="str">
        <f>_xlfn.IFNA(VLOOKUP(D458,'Reference data SID'!$C$3:$E$673,3,FALSE),"")</f>
        <v/>
      </c>
      <c r="F458" s="64" t="str">
        <f>_xlfn.IFNA(IF(E458=FALSE,D458,IF(ISBLANK(B458),VLOOKUP(C458,'Reference data SID'!$N:$P,3,FALSE),VLOOKUP(B458,'Reference data SID'!$M:$P,4,FALSE))),"")</f>
        <v/>
      </c>
      <c r="G458" s="64" t="str">
        <f t="shared" si="119"/>
        <v/>
      </c>
      <c r="H458" s="38" t="str">
        <f>_xlfn.IFNA(VLOOKUP(F458,'Reference data SID'!L:M,2,FALSE),"")</f>
        <v/>
      </c>
      <c r="I458" s="38" t="str">
        <f>_xlfn.IFNA(VLOOKUP(F458,'Reference data SID'!L:N,3,FALSE),"")</f>
        <v/>
      </c>
      <c r="J458" s="38" t="str">
        <f>_xlfn.IFNA(VLOOKUP(F458,'Reference data SID'!L:O,4,FALSE),"")</f>
        <v/>
      </c>
      <c r="K458" s="50"/>
      <c r="L458" s="50"/>
      <c r="M458" s="50"/>
      <c r="N458" s="50"/>
      <c r="O458" s="50"/>
      <c r="P458" s="50"/>
      <c r="Q458" s="50"/>
      <c r="R458" s="50"/>
      <c r="S458" s="50"/>
      <c r="T458" s="73" t="str">
        <f t="shared" ca="1" si="120"/>
        <v/>
      </c>
      <c r="U458" s="65" t="str">
        <f>IF(LEN(D458)=0,"",SUMIFS('1.(Optional) tonnage per use'!O$6:O$503,'1.(Optional) tonnage per use'!$G$6:$G$503,CONCATENATE(D458,F458),'1.(Optional) tonnage per use'!$N$6:$N$503,K458))</f>
        <v/>
      </c>
      <c r="V458" s="47" t="str">
        <f>IF(LEN(D458)=0,"",SUMIFS('1.(Optional) tonnage per use'!P$6:P$503,'1.(Optional) tonnage per use'!$G$6:$G$503,CONCATENATE(D458,F458),'1.(Optional) tonnage per use'!$N$6:$N$503,K458))</f>
        <v/>
      </c>
      <c r="W458" s="47" t="str">
        <f>IF(LEN(D458)=0,"",SUMIFS('1.(Optional) tonnage per use'!Q$6:Q$503,'1.(Optional) tonnage per use'!$G$6:$G$503,CONCATENATE(D458,F458),'1.(Optional) tonnage per use'!$N$6:$N$503,K458))</f>
        <v/>
      </c>
      <c r="X458" s="117" t="str">
        <f>_xlfn.IFNA(VLOOKUP(A458,'Reference data SID'!D:E,2,FALSE),"")</f>
        <v/>
      </c>
      <c r="Y458" s="117" t="str">
        <f t="shared" si="121"/>
        <v>not ok</v>
      </c>
      <c r="Z458" s="117" t="str">
        <f t="shared" si="122"/>
        <v>not ok</v>
      </c>
      <c r="AA458" s="117" t="str">
        <f t="shared" si="123"/>
        <v>ok</v>
      </c>
      <c r="AB458" s="117" t="str">
        <f t="shared" si="124"/>
        <v>not ok</v>
      </c>
      <c r="AC458" s="117" t="str">
        <f t="shared" si="125"/>
        <v>_EC</v>
      </c>
      <c r="AD458" s="117" t="str">
        <f t="shared" si="126"/>
        <v>_CAS</v>
      </c>
      <c r="AE458" s="117" t="str">
        <f t="shared" si="127"/>
        <v/>
      </c>
      <c r="AF458" s="117" t="str">
        <f>IF(LEN(A458)&gt;1,IF(COUNTIFS($AE$6:AE$503,LEFT(AE458,250))&gt;1,"Duplicate entry: you have two rows for the same substance and year",""),"")</f>
        <v/>
      </c>
      <c r="AG458" s="117" t="str">
        <f>IF(LEN(A458)&gt;0,IF(ISNUMBER(MATCH(A458,Annex_I_II_entries,0)),"","The Entry name is not within the dropdown list, make sure that you have not copied and pasted overwritting the cell format (with its correponding dropdown list) in column A"),"")</f>
        <v/>
      </c>
      <c r="AH458" s="117" t="str">
        <f t="shared" ca="1" si="128"/>
        <v/>
      </c>
      <c r="AI458" s="117" t="str">
        <f t="shared" ca="1" si="129"/>
        <v/>
      </c>
      <c r="AJ458" s="117" t="str">
        <f t="shared" si="130"/>
        <v/>
      </c>
      <c r="AK458" s="117" t="str">
        <f t="shared" si="131"/>
        <v/>
      </c>
      <c r="AL458" s="117" t="str">
        <f t="shared" si="132"/>
        <v/>
      </c>
      <c r="AM458" s="117" t="str">
        <f t="shared" si="133"/>
        <v/>
      </c>
      <c r="AN458" s="117" t="str">
        <f t="shared" si="134"/>
        <v/>
      </c>
      <c r="AO458" s="117" t="str">
        <f t="shared" si="135"/>
        <v/>
      </c>
      <c r="AP458" s="87"/>
    </row>
    <row r="459" spans="1:42" x14ac:dyDescent="0.2">
      <c r="A459" s="37"/>
      <c r="B459" s="37"/>
      <c r="C459" s="37"/>
      <c r="D459" s="64" t="str">
        <f>_xlfn.IFNA(VLOOKUP(A459,'Reference data SID'!$D$2:$Q$673,14,FALSE),"")</f>
        <v/>
      </c>
      <c r="E459" s="64" t="str">
        <f>_xlfn.IFNA(VLOOKUP(D459,'Reference data SID'!$C$3:$E$673,3,FALSE),"")</f>
        <v/>
      </c>
      <c r="F459" s="64" t="str">
        <f>_xlfn.IFNA(IF(E459=FALSE,D459,IF(ISBLANK(B459),VLOOKUP(C459,'Reference data SID'!$N:$P,3,FALSE),VLOOKUP(B459,'Reference data SID'!$M:$P,4,FALSE))),"")</f>
        <v/>
      </c>
      <c r="G459" s="64" t="str">
        <f t="shared" si="119"/>
        <v/>
      </c>
      <c r="H459" s="38" t="str">
        <f>_xlfn.IFNA(VLOOKUP(F459,'Reference data SID'!L:M,2,FALSE),"")</f>
        <v/>
      </c>
      <c r="I459" s="38" t="str">
        <f>_xlfn.IFNA(VLOOKUP(F459,'Reference data SID'!L:N,3,FALSE),"")</f>
        <v/>
      </c>
      <c r="J459" s="38" t="str">
        <f>_xlfn.IFNA(VLOOKUP(F459,'Reference data SID'!L:O,4,FALSE),"")</f>
        <v/>
      </c>
      <c r="K459" s="50"/>
      <c r="L459" s="50"/>
      <c r="M459" s="50"/>
      <c r="N459" s="50"/>
      <c r="O459" s="50"/>
      <c r="P459" s="50"/>
      <c r="Q459" s="50"/>
      <c r="R459" s="50"/>
      <c r="S459" s="50"/>
      <c r="T459" s="73" t="str">
        <f t="shared" ca="1" si="120"/>
        <v/>
      </c>
      <c r="U459" s="65" t="str">
        <f>IF(LEN(D459)=0,"",SUMIFS('1.(Optional) tonnage per use'!O$6:O$503,'1.(Optional) tonnage per use'!$G$6:$G$503,CONCATENATE(D459,F459),'1.(Optional) tonnage per use'!$N$6:$N$503,K459))</f>
        <v/>
      </c>
      <c r="V459" s="47" t="str">
        <f>IF(LEN(D459)=0,"",SUMIFS('1.(Optional) tonnage per use'!P$6:P$503,'1.(Optional) tonnage per use'!$G$6:$G$503,CONCATENATE(D459,F459),'1.(Optional) tonnage per use'!$N$6:$N$503,K459))</f>
        <v/>
      </c>
      <c r="W459" s="47" t="str">
        <f>IF(LEN(D459)=0,"",SUMIFS('1.(Optional) tonnage per use'!Q$6:Q$503,'1.(Optional) tonnage per use'!$G$6:$G$503,CONCATENATE(D459,F459),'1.(Optional) tonnage per use'!$N$6:$N$503,K459))</f>
        <v/>
      </c>
      <c r="X459" s="117" t="str">
        <f>_xlfn.IFNA(VLOOKUP(A459,'Reference data SID'!D:E,2,FALSE),"")</f>
        <v/>
      </c>
      <c r="Y459" s="117" t="str">
        <f t="shared" si="121"/>
        <v>not ok</v>
      </c>
      <c r="Z459" s="117" t="str">
        <f t="shared" si="122"/>
        <v>not ok</v>
      </c>
      <c r="AA459" s="117" t="str">
        <f t="shared" si="123"/>
        <v>ok</v>
      </c>
      <c r="AB459" s="117" t="str">
        <f t="shared" si="124"/>
        <v>not ok</v>
      </c>
      <c r="AC459" s="117" t="str">
        <f t="shared" si="125"/>
        <v>_EC</v>
      </c>
      <c r="AD459" s="117" t="str">
        <f t="shared" si="126"/>
        <v>_CAS</v>
      </c>
      <c r="AE459" s="117" t="str">
        <f t="shared" si="127"/>
        <v/>
      </c>
      <c r="AF459" s="117" t="str">
        <f>IF(LEN(A459)&gt;1,IF(COUNTIFS($AE$6:AE$503,LEFT(AE459,250))&gt;1,"Duplicate entry: you have two rows for the same substance and year",""),"")</f>
        <v/>
      </c>
      <c r="AG459" s="117" t="str">
        <f>IF(LEN(A459)&gt;0,IF(ISNUMBER(MATCH(A459,Annex_I_II_entries,0)),"","The Entry name is not within the dropdown list, make sure that you have not copied and pasted overwritting the cell format (with its correponding dropdown list) in column A"),"")</f>
        <v/>
      </c>
      <c r="AH459" s="117" t="str">
        <f t="shared" ca="1" si="128"/>
        <v/>
      </c>
      <c r="AI459" s="117" t="str">
        <f t="shared" ca="1" si="129"/>
        <v/>
      </c>
      <c r="AJ459" s="117" t="str">
        <f t="shared" si="130"/>
        <v/>
      </c>
      <c r="AK459" s="117" t="str">
        <f t="shared" si="131"/>
        <v/>
      </c>
      <c r="AL459" s="117" t="str">
        <f t="shared" si="132"/>
        <v/>
      </c>
      <c r="AM459" s="117" t="str">
        <f t="shared" si="133"/>
        <v/>
      </c>
      <c r="AN459" s="117" t="str">
        <f t="shared" si="134"/>
        <v/>
      </c>
      <c r="AO459" s="117" t="str">
        <f t="shared" si="135"/>
        <v/>
      </c>
      <c r="AP459" s="87"/>
    </row>
    <row r="460" spans="1:42" x14ac:dyDescent="0.2">
      <c r="A460" s="37"/>
      <c r="B460" s="37"/>
      <c r="C460" s="37"/>
      <c r="D460" s="64" t="str">
        <f>_xlfn.IFNA(VLOOKUP(A460,'Reference data SID'!$D$2:$Q$673,14,FALSE),"")</f>
        <v/>
      </c>
      <c r="E460" s="64" t="str">
        <f>_xlfn.IFNA(VLOOKUP(D460,'Reference data SID'!$C$3:$E$673,3,FALSE),"")</f>
        <v/>
      </c>
      <c r="F460" s="64" t="str">
        <f>_xlfn.IFNA(IF(E460=FALSE,D460,IF(ISBLANK(B460),VLOOKUP(C460,'Reference data SID'!$N:$P,3,FALSE),VLOOKUP(B460,'Reference data SID'!$M:$P,4,FALSE))),"")</f>
        <v/>
      </c>
      <c r="G460" s="64" t="str">
        <f t="shared" si="119"/>
        <v/>
      </c>
      <c r="H460" s="38" t="str">
        <f>_xlfn.IFNA(VLOOKUP(F460,'Reference data SID'!L:M,2,FALSE),"")</f>
        <v/>
      </c>
      <c r="I460" s="38" t="str">
        <f>_xlfn.IFNA(VLOOKUP(F460,'Reference data SID'!L:N,3,FALSE),"")</f>
        <v/>
      </c>
      <c r="J460" s="38" t="str">
        <f>_xlfn.IFNA(VLOOKUP(F460,'Reference data SID'!L:O,4,FALSE),"")</f>
        <v/>
      </c>
      <c r="K460" s="50"/>
      <c r="L460" s="50"/>
      <c r="M460" s="50"/>
      <c r="N460" s="50"/>
      <c r="O460" s="50"/>
      <c r="P460" s="50"/>
      <c r="Q460" s="50"/>
      <c r="R460" s="50"/>
      <c r="S460" s="50"/>
      <c r="T460" s="73" t="str">
        <f t="shared" ca="1" si="120"/>
        <v/>
      </c>
      <c r="U460" s="65" t="str">
        <f>IF(LEN(D460)=0,"",SUMIFS('1.(Optional) tonnage per use'!O$6:O$503,'1.(Optional) tonnage per use'!$G$6:$G$503,CONCATENATE(D460,F460),'1.(Optional) tonnage per use'!$N$6:$N$503,K460))</f>
        <v/>
      </c>
      <c r="V460" s="47" t="str">
        <f>IF(LEN(D460)=0,"",SUMIFS('1.(Optional) tonnage per use'!P$6:P$503,'1.(Optional) tonnage per use'!$G$6:$G$503,CONCATENATE(D460,F460),'1.(Optional) tonnage per use'!$N$6:$N$503,K460))</f>
        <v/>
      </c>
      <c r="W460" s="47" t="str">
        <f>IF(LEN(D460)=0,"",SUMIFS('1.(Optional) tonnage per use'!Q$6:Q$503,'1.(Optional) tonnage per use'!$G$6:$G$503,CONCATENATE(D460,F460),'1.(Optional) tonnage per use'!$N$6:$N$503,K460))</f>
        <v/>
      </c>
      <c r="X460" s="117" t="str">
        <f>_xlfn.IFNA(VLOOKUP(A460,'Reference data SID'!D:E,2,FALSE),"")</f>
        <v/>
      </c>
      <c r="Y460" s="117" t="str">
        <f t="shared" si="121"/>
        <v>not ok</v>
      </c>
      <c r="Z460" s="117" t="str">
        <f t="shared" si="122"/>
        <v>not ok</v>
      </c>
      <c r="AA460" s="117" t="str">
        <f t="shared" si="123"/>
        <v>ok</v>
      </c>
      <c r="AB460" s="117" t="str">
        <f t="shared" si="124"/>
        <v>not ok</v>
      </c>
      <c r="AC460" s="117" t="str">
        <f t="shared" si="125"/>
        <v>_EC</v>
      </c>
      <c r="AD460" s="117" t="str">
        <f t="shared" si="126"/>
        <v>_CAS</v>
      </c>
      <c r="AE460" s="117" t="str">
        <f t="shared" si="127"/>
        <v/>
      </c>
      <c r="AF460" s="117" t="str">
        <f>IF(LEN(A460)&gt;1,IF(COUNTIFS($AE$6:AE$503,LEFT(AE460,250))&gt;1,"Duplicate entry: you have two rows for the same substance and year",""),"")</f>
        <v/>
      </c>
      <c r="AG460" s="117" t="str">
        <f>IF(LEN(A460)&gt;0,IF(ISNUMBER(MATCH(A460,Annex_I_II_entries,0)),"","The Entry name is not within the dropdown list, make sure that you have not copied and pasted overwritting the cell format (with its correponding dropdown list) in column A"),"")</f>
        <v/>
      </c>
      <c r="AH460" s="117" t="str">
        <f t="shared" ca="1" si="128"/>
        <v/>
      </c>
      <c r="AI460" s="117" t="str">
        <f t="shared" ca="1" si="129"/>
        <v/>
      </c>
      <c r="AJ460" s="117" t="str">
        <f t="shared" si="130"/>
        <v/>
      </c>
      <c r="AK460" s="117" t="str">
        <f t="shared" si="131"/>
        <v/>
      </c>
      <c r="AL460" s="117" t="str">
        <f t="shared" si="132"/>
        <v/>
      </c>
      <c r="AM460" s="117" t="str">
        <f t="shared" si="133"/>
        <v/>
      </c>
      <c r="AN460" s="117" t="str">
        <f t="shared" si="134"/>
        <v/>
      </c>
      <c r="AO460" s="117" t="str">
        <f t="shared" si="135"/>
        <v/>
      </c>
      <c r="AP460" s="87"/>
    </row>
    <row r="461" spans="1:42" x14ac:dyDescent="0.2">
      <c r="A461" s="37"/>
      <c r="B461" s="37"/>
      <c r="C461" s="37"/>
      <c r="D461" s="64" t="str">
        <f>_xlfn.IFNA(VLOOKUP(A461,'Reference data SID'!$D$2:$Q$673,14,FALSE),"")</f>
        <v/>
      </c>
      <c r="E461" s="64" t="str">
        <f>_xlfn.IFNA(VLOOKUP(D461,'Reference data SID'!$C$3:$E$673,3,FALSE),"")</f>
        <v/>
      </c>
      <c r="F461" s="64" t="str">
        <f>_xlfn.IFNA(IF(E461=FALSE,D461,IF(ISBLANK(B461),VLOOKUP(C461,'Reference data SID'!$N:$P,3,FALSE),VLOOKUP(B461,'Reference data SID'!$M:$P,4,FALSE))),"")</f>
        <v/>
      </c>
      <c r="G461" s="64" t="str">
        <f t="shared" si="119"/>
        <v/>
      </c>
      <c r="H461" s="38" t="str">
        <f>_xlfn.IFNA(VLOOKUP(F461,'Reference data SID'!L:M,2,FALSE),"")</f>
        <v/>
      </c>
      <c r="I461" s="38" t="str">
        <f>_xlfn.IFNA(VLOOKUP(F461,'Reference data SID'!L:N,3,FALSE),"")</f>
        <v/>
      </c>
      <c r="J461" s="38" t="str">
        <f>_xlfn.IFNA(VLOOKUP(F461,'Reference data SID'!L:O,4,FALSE),"")</f>
        <v/>
      </c>
      <c r="K461" s="50"/>
      <c r="L461" s="50"/>
      <c r="M461" s="50"/>
      <c r="N461" s="50"/>
      <c r="O461" s="50"/>
      <c r="P461" s="50"/>
      <c r="Q461" s="50"/>
      <c r="R461" s="50"/>
      <c r="S461" s="50"/>
      <c r="T461" s="73" t="str">
        <f t="shared" ca="1" si="120"/>
        <v/>
      </c>
      <c r="U461" s="65" t="str">
        <f>IF(LEN(D461)=0,"",SUMIFS('1.(Optional) tonnage per use'!O$6:O$503,'1.(Optional) tonnage per use'!$G$6:$G$503,CONCATENATE(D461,F461),'1.(Optional) tonnage per use'!$N$6:$N$503,K461))</f>
        <v/>
      </c>
      <c r="V461" s="47" t="str">
        <f>IF(LEN(D461)=0,"",SUMIFS('1.(Optional) tonnage per use'!P$6:P$503,'1.(Optional) tonnage per use'!$G$6:$G$503,CONCATENATE(D461,F461),'1.(Optional) tonnage per use'!$N$6:$N$503,K461))</f>
        <v/>
      </c>
      <c r="W461" s="47" t="str">
        <f>IF(LEN(D461)=0,"",SUMIFS('1.(Optional) tonnage per use'!Q$6:Q$503,'1.(Optional) tonnage per use'!$G$6:$G$503,CONCATENATE(D461,F461),'1.(Optional) tonnage per use'!$N$6:$N$503,K461))</f>
        <v/>
      </c>
      <c r="X461" s="117" t="str">
        <f>_xlfn.IFNA(VLOOKUP(A461,'Reference data SID'!D:E,2,FALSE),"")</f>
        <v/>
      </c>
      <c r="Y461" s="117" t="str">
        <f t="shared" si="121"/>
        <v>not ok</v>
      </c>
      <c r="Z461" s="117" t="str">
        <f t="shared" si="122"/>
        <v>not ok</v>
      </c>
      <c r="AA461" s="117" t="str">
        <f t="shared" si="123"/>
        <v>ok</v>
      </c>
      <c r="AB461" s="117" t="str">
        <f t="shared" si="124"/>
        <v>not ok</v>
      </c>
      <c r="AC461" s="117" t="str">
        <f t="shared" si="125"/>
        <v>_EC</v>
      </c>
      <c r="AD461" s="117" t="str">
        <f t="shared" si="126"/>
        <v>_CAS</v>
      </c>
      <c r="AE461" s="117" t="str">
        <f t="shared" si="127"/>
        <v/>
      </c>
      <c r="AF461" s="117" t="str">
        <f>IF(LEN(A461)&gt;1,IF(COUNTIFS($AE$6:AE$503,LEFT(AE461,250))&gt;1,"Duplicate entry: you have two rows for the same substance and year",""),"")</f>
        <v/>
      </c>
      <c r="AG461" s="117" t="str">
        <f>IF(LEN(A461)&gt;0,IF(ISNUMBER(MATCH(A461,Annex_I_II_entries,0)),"","The Entry name is not within the dropdown list, make sure that you have not copied and pasted overwritting the cell format (with its correponding dropdown list) in column A"),"")</f>
        <v/>
      </c>
      <c r="AH461" s="117" t="str">
        <f t="shared" ca="1" si="128"/>
        <v/>
      </c>
      <c r="AI461" s="117" t="str">
        <f t="shared" ca="1" si="129"/>
        <v/>
      </c>
      <c r="AJ461" s="117" t="str">
        <f t="shared" si="130"/>
        <v/>
      </c>
      <c r="AK461" s="117" t="str">
        <f t="shared" si="131"/>
        <v/>
      </c>
      <c r="AL461" s="117" t="str">
        <f t="shared" si="132"/>
        <v/>
      </c>
      <c r="AM461" s="117" t="str">
        <f t="shared" si="133"/>
        <v/>
      </c>
      <c r="AN461" s="117" t="str">
        <f t="shared" si="134"/>
        <v/>
      </c>
      <c r="AO461" s="117" t="str">
        <f t="shared" si="135"/>
        <v/>
      </c>
      <c r="AP461" s="87"/>
    </row>
    <row r="462" spans="1:42" x14ac:dyDescent="0.2">
      <c r="A462" s="37"/>
      <c r="B462" s="37"/>
      <c r="C462" s="37"/>
      <c r="D462" s="64" t="str">
        <f>_xlfn.IFNA(VLOOKUP(A462,'Reference data SID'!$D$2:$Q$673,14,FALSE),"")</f>
        <v/>
      </c>
      <c r="E462" s="64" t="str">
        <f>_xlfn.IFNA(VLOOKUP(D462,'Reference data SID'!$C$3:$E$673,3,FALSE),"")</f>
        <v/>
      </c>
      <c r="F462" s="64" t="str">
        <f>_xlfn.IFNA(IF(E462=FALSE,D462,IF(ISBLANK(B462),VLOOKUP(C462,'Reference data SID'!$N:$P,3,FALSE),VLOOKUP(B462,'Reference data SID'!$M:$P,4,FALSE))),"")</f>
        <v/>
      </c>
      <c r="G462" s="64" t="str">
        <f t="shared" si="119"/>
        <v/>
      </c>
      <c r="H462" s="38" t="str">
        <f>_xlfn.IFNA(VLOOKUP(F462,'Reference data SID'!L:M,2,FALSE),"")</f>
        <v/>
      </c>
      <c r="I462" s="38" t="str">
        <f>_xlfn.IFNA(VLOOKUP(F462,'Reference data SID'!L:N,3,FALSE),"")</f>
        <v/>
      </c>
      <c r="J462" s="38" t="str">
        <f>_xlfn.IFNA(VLOOKUP(F462,'Reference data SID'!L:O,4,FALSE),"")</f>
        <v/>
      </c>
      <c r="K462" s="50"/>
      <c r="L462" s="50"/>
      <c r="M462" s="50"/>
      <c r="N462" s="50"/>
      <c r="O462" s="50"/>
      <c r="P462" s="50"/>
      <c r="Q462" s="50"/>
      <c r="R462" s="50"/>
      <c r="S462" s="50"/>
      <c r="T462" s="73" t="str">
        <f t="shared" ca="1" si="120"/>
        <v/>
      </c>
      <c r="U462" s="65" t="str">
        <f>IF(LEN(D462)=0,"",SUMIFS('1.(Optional) tonnage per use'!O$6:O$503,'1.(Optional) tonnage per use'!$G$6:$G$503,CONCATENATE(D462,F462),'1.(Optional) tonnage per use'!$N$6:$N$503,K462))</f>
        <v/>
      </c>
      <c r="V462" s="47" t="str">
        <f>IF(LEN(D462)=0,"",SUMIFS('1.(Optional) tonnage per use'!P$6:P$503,'1.(Optional) tonnage per use'!$G$6:$G$503,CONCATENATE(D462,F462),'1.(Optional) tonnage per use'!$N$6:$N$503,K462))</f>
        <v/>
      </c>
      <c r="W462" s="47" t="str">
        <f>IF(LEN(D462)=0,"",SUMIFS('1.(Optional) tonnage per use'!Q$6:Q$503,'1.(Optional) tonnage per use'!$G$6:$G$503,CONCATENATE(D462,F462),'1.(Optional) tonnage per use'!$N$6:$N$503,K462))</f>
        <v/>
      </c>
      <c r="X462" s="117" t="str">
        <f>_xlfn.IFNA(VLOOKUP(A462,'Reference data SID'!D:E,2,FALSE),"")</f>
        <v/>
      </c>
      <c r="Y462" s="117" t="str">
        <f t="shared" si="121"/>
        <v>not ok</v>
      </c>
      <c r="Z462" s="117" t="str">
        <f t="shared" si="122"/>
        <v>not ok</v>
      </c>
      <c r="AA462" s="117" t="str">
        <f t="shared" si="123"/>
        <v>ok</v>
      </c>
      <c r="AB462" s="117" t="str">
        <f t="shared" si="124"/>
        <v>not ok</v>
      </c>
      <c r="AC462" s="117" t="str">
        <f t="shared" si="125"/>
        <v>_EC</v>
      </c>
      <c r="AD462" s="117" t="str">
        <f t="shared" si="126"/>
        <v>_CAS</v>
      </c>
      <c r="AE462" s="117" t="str">
        <f t="shared" si="127"/>
        <v/>
      </c>
      <c r="AF462" s="117" t="str">
        <f>IF(LEN(A462)&gt;1,IF(COUNTIFS($AE$6:AE$503,LEFT(AE462,250))&gt;1,"Duplicate entry: you have two rows for the same substance and year",""),"")</f>
        <v/>
      </c>
      <c r="AG462" s="117" t="str">
        <f>IF(LEN(A462)&gt;0,IF(ISNUMBER(MATCH(A462,Annex_I_II_entries,0)),"","The Entry name is not within the dropdown list, make sure that you have not copied and pasted overwritting the cell format (with its correponding dropdown list) in column A"),"")</f>
        <v/>
      </c>
      <c r="AH462" s="117" t="str">
        <f t="shared" ca="1" si="128"/>
        <v/>
      </c>
      <c r="AI462" s="117" t="str">
        <f t="shared" ca="1" si="129"/>
        <v/>
      </c>
      <c r="AJ462" s="117" t="str">
        <f t="shared" si="130"/>
        <v/>
      </c>
      <c r="AK462" s="117" t="str">
        <f t="shared" si="131"/>
        <v/>
      </c>
      <c r="AL462" s="117" t="str">
        <f t="shared" si="132"/>
        <v/>
      </c>
      <c r="AM462" s="117" t="str">
        <f t="shared" si="133"/>
        <v/>
      </c>
      <c r="AN462" s="117" t="str">
        <f t="shared" si="134"/>
        <v/>
      </c>
      <c r="AO462" s="117" t="str">
        <f t="shared" si="135"/>
        <v/>
      </c>
      <c r="AP462" s="87"/>
    </row>
    <row r="463" spans="1:42" x14ac:dyDescent="0.2">
      <c r="A463" s="37"/>
      <c r="B463" s="37"/>
      <c r="C463" s="37"/>
      <c r="D463" s="64" t="str">
        <f>_xlfn.IFNA(VLOOKUP(A463,'Reference data SID'!$D$2:$Q$673,14,FALSE),"")</f>
        <v/>
      </c>
      <c r="E463" s="64" t="str">
        <f>_xlfn.IFNA(VLOOKUP(D463,'Reference data SID'!$C$3:$E$673,3,FALSE),"")</f>
        <v/>
      </c>
      <c r="F463" s="64" t="str">
        <f>_xlfn.IFNA(IF(E463=FALSE,D463,IF(ISBLANK(B463),VLOOKUP(C463,'Reference data SID'!$N:$P,3,FALSE),VLOOKUP(B463,'Reference data SID'!$M:$P,4,FALSE))),"")</f>
        <v/>
      </c>
      <c r="G463" s="64" t="str">
        <f t="shared" si="119"/>
        <v/>
      </c>
      <c r="H463" s="38" t="str">
        <f>_xlfn.IFNA(VLOOKUP(F463,'Reference data SID'!L:M,2,FALSE),"")</f>
        <v/>
      </c>
      <c r="I463" s="38" t="str">
        <f>_xlfn.IFNA(VLOOKUP(F463,'Reference data SID'!L:N,3,FALSE),"")</f>
        <v/>
      </c>
      <c r="J463" s="38" t="str">
        <f>_xlfn.IFNA(VLOOKUP(F463,'Reference data SID'!L:O,4,FALSE),"")</f>
        <v/>
      </c>
      <c r="K463" s="50"/>
      <c r="L463" s="50"/>
      <c r="M463" s="50"/>
      <c r="N463" s="50"/>
      <c r="O463" s="50"/>
      <c r="P463" s="50"/>
      <c r="Q463" s="50"/>
      <c r="R463" s="50"/>
      <c r="S463" s="50"/>
      <c r="T463" s="73" t="str">
        <f t="shared" ca="1" si="120"/>
        <v/>
      </c>
      <c r="U463" s="65" t="str">
        <f>IF(LEN(D463)=0,"",SUMIFS('1.(Optional) tonnage per use'!O$6:O$503,'1.(Optional) tonnage per use'!$G$6:$G$503,CONCATENATE(D463,F463),'1.(Optional) tonnage per use'!$N$6:$N$503,K463))</f>
        <v/>
      </c>
      <c r="V463" s="47" t="str">
        <f>IF(LEN(D463)=0,"",SUMIFS('1.(Optional) tonnage per use'!P$6:P$503,'1.(Optional) tonnage per use'!$G$6:$G$503,CONCATENATE(D463,F463),'1.(Optional) tonnage per use'!$N$6:$N$503,K463))</f>
        <v/>
      </c>
      <c r="W463" s="47" t="str">
        <f>IF(LEN(D463)=0,"",SUMIFS('1.(Optional) tonnage per use'!Q$6:Q$503,'1.(Optional) tonnage per use'!$G$6:$G$503,CONCATENATE(D463,F463),'1.(Optional) tonnage per use'!$N$6:$N$503,K463))</f>
        <v/>
      </c>
      <c r="X463" s="117" t="str">
        <f>_xlfn.IFNA(VLOOKUP(A463,'Reference data SID'!D:E,2,FALSE),"")</f>
        <v/>
      </c>
      <c r="Y463" s="117" t="str">
        <f t="shared" si="121"/>
        <v>not ok</v>
      </c>
      <c r="Z463" s="117" t="str">
        <f t="shared" si="122"/>
        <v>not ok</v>
      </c>
      <c r="AA463" s="117" t="str">
        <f t="shared" si="123"/>
        <v>ok</v>
      </c>
      <c r="AB463" s="117" t="str">
        <f t="shared" si="124"/>
        <v>not ok</v>
      </c>
      <c r="AC463" s="117" t="str">
        <f t="shared" si="125"/>
        <v>_EC</v>
      </c>
      <c r="AD463" s="117" t="str">
        <f t="shared" si="126"/>
        <v>_CAS</v>
      </c>
      <c r="AE463" s="117" t="str">
        <f t="shared" si="127"/>
        <v/>
      </c>
      <c r="AF463" s="117" t="str">
        <f>IF(LEN(A463)&gt;1,IF(COUNTIFS($AE$6:AE$503,LEFT(AE463,250))&gt;1,"Duplicate entry: you have two rows for the same substance and year",""),"")</f>
        <v/>
      </c>
      <c r="AG463" s="117" t="str">
        <f>IF(LEN(A463)&gt;0,IF(ISNUMBER(MATCH(A463,Annex_I_II_entries,0)),"","The Entry name is not within the dropdown list, make sure that you have not copied and pasted overwritting the cell format (with its correponding dropdown list) in column A"),"")</f>
        <v/>
      </c>
      <c r="AH463" s="117" t="str">
        <f t="shared" ca="1" si="128"/>
        <v/>
      </c>
      <c r="AI463" s="117" t="str">
        <f t="shared" ca="1" si="129"/>
        <v/>
      </c>
      <c r="AJ463" s="117" t="str">
        <f t="shared" si="130"/>
        <v/>
      </c>
      <c r="AK463" s="117" t="str">
        <f t="shared" si="131"/>
        <v/>
      </c>
      <c r="AL463" s="117" t="str">
        <f t="shared" si="132"/>
        <v/>
      </c>
      <c r="AM463" s="117" t="str">
        <f t="shared" si="133"/>
        <v/>
      </c>
      <c r="AN463" s="117" t="str">
        <f t="shared" si="134"/>
        <v/>
      </c>
      <c r="AO463" s="117" t="str">
        <f t="shared" si="135"/>
        <v/>
      </c>
      <c r="AP463" s="87"/>
    </row>
    <row r="464" spans="1:42" x14ac:dyDescent="0.2">
      <c r="A464" s="37"/>
      <c r="B464" s="37"/>
      <c r="C464" s="37"/>
      <c r="D464" s="64" t="str">
        <f>_xlfn.IFNA(VLOOKUP(A464,'Reference data SID'!$D$2:$Q$673,14,FALSE),"")</f>
        <v/>
      </c>
      <c r="E464" s="64" t="str">
        <f>_xlfn.IFNA(VLOOKUP(D464,'Reference data SID'!$C$3:$E$673,3,FALSE),"")</f>
        <v/>
      </c>
      <c r="F464" s="64" t="str">
        <f>_xlfn.IFNA(IF(E464=FALSE,D464,IF(ISBLANK(B464),VLOOKUP(C464,'Reference data SID'!$N:$P,3,FALSE),VLOOKUP(B464,'Reference data SID'!$M:$P,4,FALSE))),"")</f>
        <v/>
      </c>
      <c r="G464" s="64" t="str">
        <f t="shared" si="119"/>
        <v/>
      </c>
      <c r="H464" s="38" t="str">
        <f>_xlfn.IFNA(VLOOKUP(F464,'Reference data SID'!L:M,2,FALSE),"")</f>
        <v/>
      </c>
      <c r="I464" s="38" t="str">
        <f>_xlfn.IFNA(VLOOKUP(F464,'Reference data SID'!L:N,3,FALSE),"")</f>
        <v/>
      </c>
      <c r="J464" s="38" t="str">
        <f>_xlfn.IFNA(VLOOKUP(F464,'Reference data SID'!L:O,4,FALSE),"")</f>
        <v/>
      </c>
      <c r="K464" s="50"/>
      <c r="L464" s="50"/>
      <c r="M464" s="50"/>
      <c r="N464" s="50"/>
      <c r="O464" s="50"/>
      <c r="P464" s="50"/>
      <c r="Q464" s="50"/>
      <c r="R464" s="50"/>
      <c r="S464" s="50"/>
      <c r="T464" s="73" t="str">
        <f t="shared" ca="1" si="120"/>
        <v/>
      </c>
      <c r="U464" s="65" t="str">
        <f>IF(LEN(D464)=0,"",SUMIFS('1.(Optional) tonnage per use'!O$6:O$503,'1.(Optional) tonnage per use'!$G$6:$G$503,CONCATENATE(D464,F464),'1.(Optional) tonnage per use'!$N$6:$N$503,K464))</f>
        <v/>
      </c>
      <c r="V464" s="47" t="str">
        <f>IF(LEN(D464)=0,"",SUMIFS('1.(Optional) tonnage per use'!P$6:P$503,'1.(Optional) tonnage per use'!$G$6:$G$503,CONCATENATE(D464,F464),'1.(Optional) tonnage per use'!$N$6:$N$503,K464))</f>
        <v/>
      </c>
      <c r="W464" s="47" t="str">
        <f>IF(LEN(D464)=0,"",SUMIFS('1.(Optional) tonnage per use'!Q$6:Q$503,'1.(Optional) tonnage per use'!$G$6:$G$503,CONCATENATE(D464,F464),'1.(Optional) tonnage per use'!$N$6:$N$503,K464))</f>
        <v/>
      </c>
      <c r="X464" s="117" t="str">
        <f>_xlfn.IFNA(VLOOKUP(A464,'Reference data SID'!D:E,2,FALSE),"")</f>
        <v/>
      </c>
      <c r="Y464" s="117" t="str">
        <f t="shared" si="121"/>
        <v>not ok</v>
      </c>
      <c r="Z464" s="117" t="str">
        <f t="shared" si="122"/>
        <v>not ok</v>
      </c>
      <c r="AA464" s="117" t="str">
        <f t="shared" si="123"/>
        <v>ok</v>
      </c>
      <c r="AB464" s="117" t="str">
        <f t="shared" si="124"/>
        <v>not ok</v>
      </c>
      <c r="AC464" s="117" t="str">
        <f t="shared" si="125"/>
        <v>_EC</v>
      </c>
      <c r="AD464" s="117" t="str">
        <f t="shared" si="126"/>
        <v>_CAS</v>
      </c>
      <c r="AE464" s="117" t="str">
        <f t="shared" si="127"/>
        <v/>
      </c>
      <c r="AF464" s="117" t="str">
        <f>IF(LEN(A464)&gt;1,IF(COUNTIFS($AE$6:AE$503,LEFT(AE464,250))&gt;1,"Duplicate entry: you have two rows for the same substance and year",""),"")</f>
        <v/>
      </c>
      <c r="AG464" s="117" t="str">
        <f>IF(LEN(A464)&gt;0,IF(ISNUMBER(MATCH(A464,Annex_I_II_entries,0)),"","The Entry name is not within the dropdown list, make sure that you have not copied and pasted overwritting the cell format (with its correponding dropdown list) in column A"),"")</f>
        <v/>
      </c>
      <c r="AH464" s="117" t="str">
        <f t="shared" ca="1" si="128"/>
        <v/>
      </c>
      <c r="AI464" s="117" t="str">
        <f t="shared" ca="1" si="129"/>
        <v/>
      </c>
      <c r="AJ464" s="117" t="str">
        <f t="shared" si="130"/>
        <v/>
      </c>
      <c r="AK464" s="117" t="str">
        <f t="shared" si="131"/>
        <v/>
      </c>
      <c r="AL464" s="117" t="str">
        <f t="shared" si="132"/>
        <v/>
      </c>
      <c r="AM464" s="117" t="str">
        <f t="shared" si="133"/>
        <v/>
      </c>
      <c r="AN464" s="117" t="str">
        <f t="shared" si="134"/>
        <v/>
      </c>
      <c r="AO464" s="117" t="str">
        <f t="shared" si="135"/>
        <v/>
      </c>
      <c r="AP464" s="87"/>
    </row>
    <row r="465" spans="1:42" x14ac:dyDescent="0.2">
      <c r="A465" s="37"/>
      <c r="B465" s="37"/>
      <c r="C465" s="37"/>
      <c r="D465" s="64" t="str">
        <f>_xlfn.IFNA(VLOOKUP(A465,'Reference data SID'!$D$2:$Q$673,14,FALSE),"")</f>
        <v/>
      </c>
      <c r="E465" s="64" t="str">
        <f>_xlfn.IFNA(VLOOKUP(D465,'Reference data SID'!$C$3:$E$673,3,FALSE),"")</f>
        <v/>
      </c>
      <c r="F465" s="64" t="str">
        <f>_xlfn.IFNA(IF(E465=FALSE,D465,IF(ISBLANK(B465),VLOOKUP(C465,'Reference data SID'!$N:$P,3,FALSE),VLOOKUP(B465,'Reference data SID'!$M:$P,4,FALSE))),"")</f>
        <v/>
      </c>
      <c r="G465" s="64" t="str">
        <f t="shared" si="119"/>
        <v/>
      </c>
      <c r="H465" s="38" t="str">
        <f>_xlfn.IFNA(VLOOKUP(F465,'Reference data SID'!L:M,2,FALSE),"")</f>
        <v/>
      </c>
      <c r="I465" s="38" t="str">
        <f>_xlfn.IFNA(VLOOKUP(F465,'Reference data SID'!L:N,3,FALSE),"")</f>
        <v/>
      </c>
      <c r="J465" s="38" t="str">
        <f>_xlfn.IFNA(VLOOKUP(F465,'Reference data SID'!L:O,4,FALSE),"")</f>
        <v/>
      </c>
      <c r="K465" s="50"/>
      <c r="L465" s="50"/>
      <c r="M465" s="50"/>
      <c r="N465" s="50"/>
      <c r="O465" s="50"/>
      <c r="P465" s="50"/>
      <c r="Q465" s="50"/>
      <c r="R465" s="50"/>
      <c r="S465" s="50"/>
      <c r="T465" s="73" t="str">
        <f t="shared" ca="1" si="120"/>
        <v/>
      </c>
      <c r="U465" s="65" t="str">
        <f>IF(LEN(D465)=0,"",SUMIFS('1.(Optional) tonnage per use'!O$6:O$503,'1.(Optional) tonnage per use'!$G$6:$G$503,CONCATENATE(D465,F465),'1.(Optional) tonnage per use'!$N$6:$N$503,K465))</f>
        <v/>
      </c>
      <c r="V465" s="47" t="str">
        <f>IF(LEN(D465)=0,"",SUMIFS('1.(Optional) tonnage per use'!P$6:P$503,'1.(Optional) tonnage per use'!$G$6:$G$503,CONCATENATE(D465,F465),'1.(Optional) tonnage per use'!$N$6:$N$503,K465))</f>
        <v/>
      </c>
      <c r="W465" s="47" t="str">
        <f>IF(LEN(D465)=0,"",SUMIFS('1.(Optional) tonnage per use'!Q$6:Q$503,'1.(Optional) tonnage per use'!$G$6:$G$503,CONCATENATE(D465,F465),'1.(Optional) tonnage per use'!$N$6:$N$503,K465))</f>
        <v/>
      </c>
      <c r="X465" s="117" t="str">
        <f>_xlfn.IFNA(VLOOKUP(A465,'Reference data SID'!D:E,2,FALSE),"")</f>
        <v/>
      </c>
      <c r="Y465" s="117" t="str">
        <f t="shared" si="121"/>
        <v>not ok</v>
      </c>
      <c r="Z465" s="117" t="str">
        <f t="shared" si="122"/>
        <v>not ok</v>
      </c>
      <c r="AA465" s="117" t="str">
        <f t="shared" si="123"/>
        <v>ok</v>
      </c>
      <c r="AB465" s="117" t="str">
        <f t="shared" si="124"/>
        <v>not ok</v>
      </c>
      <c r="AC465" s="117" t="str">
        <f t="shared" si="125"/>
        <v>_EC</v>
      </c>
      <c r="AD465" s="117" t="str">
        <f t="shared" si="126"/>
        <v>_CAS</v>
      </c>
      <c r="AE465" s="117" t="str">
        <f t="shared" si="127"/>
        <v/>
      </c>
      <c r="AF465" s="117" t="str">
        <f>IF(LEN(A465)&gt;1,IF(COUNTIFS($AE$6:AE$503,LEFT(AE465,250))&gt;1,"Duplicate entry: you have two rows for the same substance and year",""),"")</f>
        <v/>
      </c>
      <c r="AG465" s="117" t="str">
        <f>IF(LEN(A465)&gt;0,IF(ISNUMBER(MATCH(A465,Annex_I_II_entries,0)),"","The Entry name is not within the dropdown list, make sure that you have not copied and pasted overwritting the cell format (with its correponding dropdown list) in column A"),"")</f>
        <v/>
      </c>
      <c r="AH465" s="117" t="str">
        <f t="shared" ca="1" si="128"/>
        <v/>
      </c>
      <c r="AI465" s="117" t="str">
        <f t="shared" ca="1" si="129"/>
        <v/>
      </c>
      <c r="AJ465" s="117" t="str">
        <f t="shared" si="130"/>
        <v/>
      </c>
      <c r="AK465" s="117" t="str">
        <f t="shared" si="131"/>
        <v/>
      </c>
      <c r="AL465" s="117" t="str">
        <f t="shared" si="132"/>
        <v/>
      </c>
      <c r="AM465" s="117" t="str">
        <f t="shared" si="133"/>
        <v/>
      </c>
      <c r="AN465" s="117" t="str">
        <f t="shared" si="134"/>
        <v/>
      </c>
      <c r="AO465" s="117" t="str">
        <f t="shared" si="135"/>
        <v/>
      </c>
      <c r="AP465" s="87"/>
    </row>
    <row r="466" spans="1:42" x14ac:dyDescent="0.2">
      <c r="A466" s="37"/>
      <c r="B466" s="37"/>
      <c r="C466" s="37"/>
      <c r="D466" s="64" t="str">
        <f>_xlfn.IFNA(VLOOKUP(A466,'Reference data SID'!$D$2:$Q$673,14,FALSE),"")</f>
        <v/>
      </c>
      <c r="E466" s="64" t="str">
        <f>_xlfn.IFNA(VLOOKUP(D466,'Reference data SID'!$C$3:$E$673,3,FALSE),"")</f>
        <v/>
      </c>
      <c r="F466" s="64" t="str">
        <f>_xlfn.IFNA(IF(E466=FALSE,D466,IF(ISBLANK(B466),VLOOKUP(C466,'Reference data SID'!$N:$P,3,FALSE),VLOOKUP(B466,'Reference data SID'!$M:$P,4,FALSE))),"")</f>
        <v/>
      </c>
      <c r="G466" s="64" t="str">
        <f t="shared" si="119"/>
        <v/>
      </c>
      <c r="H466" s="38" t="str">
        <f>_xlfn.IFNA(VLOOKUP(F466,'Reference data SID'!L:M,2,FALSE),"")</f>
        <v/>
      </c>
      <c r="I466" s="38" t="str">
        <f>_xlfn.IFNA(VLOOKUP(F466,'Reference data SID'!L:N,3,FALSE),"")</f>
        <v/>
      </c>
      <c r="J466" s="38" t="str">
        <f>_xlfn.IFNA(VLOOKUP(F466,'Reference data SID'!L:O,4,FALSE),"")</f>
        <v/>
      </c>
      <c r="K466" s="50"/>
      <c r="L466" s="50"/>
      <c r="M466" s="50"/>
      <c r="N466" s="50"/>
      <c r="O466" s="50"/>
      <c r="P466" s="50"/>
      <c r="Q466" s="50"/>
      <c r="R466" s="50"/>
      <c r="S466" s="50"/>
      <c r="T466" s="73" t="str">
        <f t="shared" ca="1" si="120"/>
        <v/>
      </c>
      <c r="U466" s="65" t="str">
        <f>IF(LEN(D466)=0,"",SUMIFS('1.(Optional) tonnage per use'!O$6:O$503,'1.(Optional) tonnage per use'!$G$6:$G$503,CONCATENATE(D466,F466),'1.(Optional) tonnage per use'!$N$6:$N$503,K466))</f>
        <v/>
      </c>
      <c r="V466" s="47" t="str">
        <f>IF(LEN(D466)=0,"",SUMIFS('1.(Optional) tonnage per use'!P$6:P$503,'1.(Optional) tonnage per use'!$G$6:$G$503,CONCATENATE(D466,F466),'1.(Optional) tonnage per use'!$N$6:$N$503,K466))</f>
        <v/>
      </c>
      <c r="W466" s="47" t="str">
        <f>IF(LEN(D466)=0,"",SUMIFS('1.(Optional) tonnage per use'!Q$6:Q$503,'1.(Optional) tonnage per use'!$G$6:$G$503,CONCATENATE(D466,F466),'1.(Optional) tonnage per use'!$N$6:$N$503,K466))</f>
        <v/>
      </c>
      <c r="X466" s="117" t="str">
        <f>_xlfn.IFNA(VLOOKUP(A466,'Reference data SID'!D:E,2,FALSE),"")</f>
        <v/>
      </c>
      <c r="Y466" s="117" t="str">
        <f t="shared" si="121"/>
        <v>not ok</v>
      </c>
      <c r="Z466" s="117" t="str">
        <f t="shared" si="122"/>
        <v>not ok</v>
      </c>
      <c r="AA466" s="117" t="str">
        <f t="shared" si="123"/>
        <v>ok</v>
      </c>
      <c r="AB466" s="117" t="str">
        <f t="shared" si="124"/>
        <v>not ok</v>
      </c>
      <c r="AC466" s="117" t="str">
        <f t="shared" si="125"/>
        <v>_EC</v>
      </c>
      <c r="AD466" s="117" t="str">
        <f t="shared" si="126"/>
        <v>_CAS</v>
      </c>
      <c r="AE466" s="117" t="str">
        <f t="shared" si="127"/>
        <v/>
      </c>
      <c r="AF466" s="117" t="str">
        <f>IF(LEN(A466)&gt;1,IF(COUNTIFS($AE$6:AE$503,LEFT(AE466,250))&gt;1,"Duplicate entry: you have two rows for the same substance and year",""),"")</f>
        <v/>
      </c>
      <c r="AG466" s="117" t="str">
        <f>IF(LEN(A466)&gt;0,IF(ISNUMBER(MATCH(A466,Annex_I_II_entries,0)),"","The Entry name is not within the dropdown list, make sure that you have not copied and pasted overwritting the cell format (with its correponding dropdown list) in column A"),"")</f>
        <v/>
      </c>
      <c r="AH466" s="117" t="str">
        <f t="shared" ca="1" si="128"/>
        <v/>
      </c>
      <c r="AI466" s="117" t="str">
        <f t="shared" ca="1" si="129"/>
        <v/>
      </c>
      <c r="AJ466" s="117" t="str">
        <f t="shared" si="130"/>
        <v/>
      </c>
      <c r="AK466" s="117" t="str">
        <f t="shared" si="131"/>
        <v/>
      </c>
      <c r="AL466" s="117" t="str">
        <f t="shared" si="132"/>
        <v/>
      </c>
      <c r="AM466" s="117" t="str">
        <f t="shared" si="133"/>
        <v/>
      </c>
      <c r="AN466" s="117" t="str">
        <f t="shared" si="134"/>
        <v/>
      </c>
      <c r="AO466" s="117" t="str">
        <f t="shared" si="135"/>
        <v/>
      </c>
      <c r="AP466" s="87"/>
    </row>
    <row r="467" spans="1:42" x14ac:dyDescent="0.2">
      <c r="A467" s="37"/>
      <c r="B467" s="37"/>
      <c r="C467" s="37"/>
      <c r="D467" s="64" t="str">
        <f>_xlfn.IFNA(VLOOKUP(A467,'Reference data SID'!$D$2:$Q$673,14,FALSE),"")</f>
        <v/>
      </c>
      <c r="E467" s="64" t="str">
        <f>_xlfn.IFNA(VLOOKUP(D467,'Reference data SID'!$C$3:$E$673,3,FALSE),"")</f>
        <v/>
      </c>
      <c r="F467" s="64" t="str">
        <f>_xlfn.IFNA(IF(E467=FALSE,D467,IF(ISBLANK(B467),VLOOKUP(C467,'Reference data SID'!$N:$P,3,FALSE),VLOOKUP(B467,'Reference data SID'!$M:$P,4,FALSE))),"")</f>
        <v/>
      </c>
      <c r="G467" s="64" t="str">
        <f t="shared" si="119"/>
        <v/>
      </c>
      <c r="H467" s="38" t="str">
        <f>_xlfn.IFNA(VLOOKUP(F467,'Reference data SID'!L:M,2,FALSE),"")</f>
        <v/>
      </c>
      <c r="I467" s="38" t="str">
        <f>_xlfn.IFNA(VLOOKUP(F467,'Reference data SID'!L:N,3,FALSE),"")</f>
        <v/>
      </c>
      <c r="J467" s="38" t="str">
        <f>_xlfn.IFNA(VLOOKUP(F467,'Reference data SID'!L:O,4,FALSE),"")</f>
        <v/>
      </c>
      <c r="K467" s="50"/>
      <c r="L467" s="50"/>
      <c r="M467" s="50"/>
      <c r="N467" s="50"/>
      <c r="O467" s="50"/>
      <c r="P467" s="50"/>
      <c r="Q467" s="50"/>
      <c r="R467" s="50"/>
      <c r="S467" s="50"/>
      <c r="T467" s="73" t="str">
        <f t="shared" ca="1" si="120"/>
        <v/>
      </c>
      <c r="U467" s="65" t="str">
        <f>IF(LEN(D467)=0,"",SUMIFS('1.(Optional) tonnage per use'!O$6:O$503,'1.(Optional) tonnage per use'!$G$6:$G$503,CONCATENATE(D467,F467),'1.(Optional) tonnage per use'!$N$6:$N$503,K467))</f>
        <v/>
      </c>
      <c r="V467" s="47" t="str">
        <f>IF(LEN(D467)=0,"",SUMIFS('1.(Optional) tonnage per use'!P$6:P$503,'1.(Optional) tonnage per use'!$G$6:$G$503,CONCATENATE(D467,F467),'1.(Optional) tonnage per use'!$N$6:$N$503,K467))</f>
        <v/>
      </c>
      <c r="W467" s="47" t="str">
        <f>IF(LEN(D467)=0,"",SUMIFS('1.(Optional) tonnage per use'!Q$6:Q$503,'1.(Optional) tonnage per use'!$G$6:$G$503,CONCATENATE(D467,F467),'1.(Optional) tonnage per use'!$N$6:$N$503,K467))</f>
        <v/>
      </c>
      <c r="X467" s="117" t="str">
        <f>_xlfn.IFNA(VLOOKUP(A467,'Reference data SID'!D:E,2,FALSE),"")</f>
        <v/>
      </c>
      <c r="Y467" s="117" t="str">
        <f t="shared" si="121"/>
        <v>not ok</v>
      </c>
      <c r="Z467" s="117" t="str">
        <f t="shared" si="122"/>
        <v>not ok</v>
      </c>
      <c r="AA467" s="117" t="str">
        <f t="shared" si="123"/>
        <v>ok</v>
      </c>
      <c r="AB467" s="117" t="str">
        <f t="shared" si="124"/>
        <v>not ok</v>
      </c>
      <c r="AC467" s="117" t="str">
        <f t="shared" si="125"/>
        <v>_EC</v>
      </c>
      <c r="AD467" s="117" t="str">
        <f t="shared" si="126"/>
        <v>_CAS</v>
      </c>
      <c r="AE467" s="117" t="str">
        <f t="shared" si="127"/>
        <v/>
      </c>
      <c r="AF467" s="117" t="str">
        <f>IF(LEN(A467)&gt;1,IF(COUNTIFS($AE$6:AE$503,LEFT(AE467,250))&gt;1,"Duplicate entry: you have two rows for the same substance and year",""),"")</f>
        <v/>
      </c>
      <c r="AG467" s="117" t="str">
        <f>IF(LEN(A467)&gt;0,IF(ISNUMBER(MATCH(A467,Annex_I_II_entries,0)),"","The Entry name is not within the dropdown list, make sure that you have not copied and pasted overwritting the cell format (with its correponding dropdown list) in column A"),"")</f>
        <v/>
      </c>
      <c r="AH467" s="117" t="str">
        <f t="shared" ca="1" si="128"/>
        <v/>
      </c>
      <c r="AI467" s="117" t="str">
        <f t="shared" ca="1" si="129"/>
        <v/>
      </c>
      <c r="AJ467" s="117" t="str">
        <f t="shared" si="130"/>
        <v/>
      </c>
      <c r="AK467" s="117" t="str">
        <f t="shared" si="131"/>
        <v/>
      </c>
      <c r="AL467" s="117" t="str">
        <f t="shared" si="132"/>
        <v/>
      </c>
      <c r="AM467" s="117" t="str">
        <f t="shared" si="133"/>
        <v/>
      </c>
      <c r="AN467" s="117" t="str">
        <f t="shared" si="134"/>
        <v/>
      </c>
      <c r="AO467" s="117" t="str">
        <f t="shared" si="135"/>
        <v/>
      </c>
      <c r="AP467" s="87"/>
    </row>
    <row r="468" spans="1:42" x14ac:dyDescent="0.2">
      <c r="A468" s="37"/>
      <c r="B468" s="37"/>
      <c r="C468" s="37"/>
      <c r="D468" s="64" t="str">
        <f>_xlfn.IFNA(VLOOKUP(A468,'Reference data SID'!$D$2:$Q$673,14,FALSE),"")</f>
        <v/>
      </c>
      <c r="E468" s="64" t="str">
        <f>_xlfn.IFNA(VLOOKUP(D468,'Reference data SID'!$C$3:$E$673,3,FALSE),"")</f>
        <v/>
      </c>
      <c r="F468" s="64" t="str">
        <f>_xlfn.IFNA(IF(E468=FALSE,D468,IF(ISBLANK(B468),VLOOKUP(C468,'Reference data SID'!$N:$P,3,FALSE),VLOOKUP(B468,'Reference data SID'!$M:$P,4,FALSE))),"")</f>
        <v/>
      </c>
      <c r="G468" s="64" t="str">
        <f t="shared" si="119"/>
        <v/>
      </c>
      <c r="H468" s="38" t="str">
        <f>_xlfn.IFNA(VLOOKUP(F468,'Reference data SID'!L:M,2,FALSE),"")</f>
        <v/>
      </c>
      <c r="I468" s="38" t="str">
        <f>_xlfn.IFNA(VLOOKUP(F468,'Reference data SID'!L:N,3,FALSE),"")</f>
        <v/>
      </c>
      <c r="J468" s="38" t="str">
        <f>_xlfn.IFNA(VLOOKUP(F468,'Reference data SID'!L:O,4,FALSE),"")</f>
        <v/>
      </c>
      <c r="K468" s="50"/>
      <c r="L468" s="50"/>
      <c r="M468" s="50"/>
      <c r="N468" s="50"/>
      <c r="O468" s="50"/>
      <c r="P468" s="50"/>
      <c r="Q468" s="50"/>
      <c r="R468" s="50"/>
      <c r="S468" s="50"/>
      <c r="T468" s="73" t="str">
        <f t="shared" ca="1" si="120"/>
        <v/>
      </c>
      <c r="U468" s="65" t="str">
        <f>IF(LEN(D468)=0,"",SUMIFS('1.(Optional) tonnage per use'!O$6:O$503,'1.(Optional) tonnage per use'!$G$6:$G$503,CONCATENATE(D468,F468),'1.(Optional) tonnage per use'!$N$6:$N$503,K468))</f>
        <v/>
      </c>
      <c r="V468" s="47" t="str">
        <f>IF(LEN(D468)=0,"",SUMIFS('1.(Optional) tonnage per use'!P$6:P$503,'1.(Optional) tonnage per use'!$G$6:$G$503,CONCATENATE(D468,F468),'1.(Optional) tonnage per use'!$N$6:$N$503,K468))</f>
        <v/>
      </c>
      <c r="W468" s="47" t="str">
        <f>IF(LEN(D468)=0,"",SUMIFS('1.(Optional) tonnage per use'!Q$6:Q$503,'1.(Optional) tonnage per use'!$G$6:$G$503,CONCATENATE(D468,F468),'1.(Optional) tonnage per use'!$N$6:$N$503,K468))</f>
        <v/>
      </c>
      <c r="X468" s="117" t="str">
        <f>_xlfn.IFNA(VLOOKUP(A468,'Reference data SID'!D:E,2,FALSE),"")</f>
        <v/>
      </c>
      <c r="Y468" s="117" t="str">
        <f t="shared" si="121"/>
        <v>not ok</v>
      </c>
      <c r="Z468" s="117" t="str">
        <f t="shared" si="122"/>
        <v>not ok</v>
      </c>
      <c r="AA468" s="117" t="str">
        <f t="shared" si="123"/>
        <v>ok</v>
      </c>
      <c r="AB468" s="117" t="str">
        <f t="shared" si="124"/>
        <v>not ok</v>
      </c>
      <c r="AC468" s="117" t="str">
        <f t="shared" si="125"/>
        <v>_EC</v>
      </c>
      <c r="AD468" s="117" t="str">
        <f t="shared" si="126"/>
        <v>_CAS</v>
      </c>
      <c r="AE468" s="117" t="str">
        <f t="shared" si="127"/>
        <v/>
      </c>
      <c r="AF468" s="117" t="str">
        <f>IF(LEN(A468)&gt;1,IF(COUNTIFS($AE$6:AE$503,LEFT(AE468,250))&gt;1,"Duplicate entry: you have two rows for the same substance and year",""),"")</f>
        <v/>
      </c>
      <c r="AG468" s="117" t="str">
        <f>IF(LEN(A468)&gt;0,IF(ISNUMBER(MATCH(A468,Annex_I_II_entries,0)),"","The Entry name is not within the dropdown list, make sure that you have not copied and pasted overwritting the cell format (with its correponding dropdown list) in column A"),"")</f>
        <v/>
      </c>
      <c r="AH468" s="117" t="str">
        <f t="shared" ca="1" si="128"/>
        <v/>
      </c>
      <c r="AI468" s="117" t="str">
        <f t="shared" ca="1" si="129"/>
        <v/>
      </c>
      <c r="AJ468" s="117" t="str">
        <f t="shared" si="130"/>
        <v/>
      </c>
      <c r="AK468" s="117" t="str">
        <f t="shared" si="131"/>
        <v/>
      </c>
      <c r="AL468" s="117" t="str">
        <f t="shared" si="132"/>
        <v/>
      </c>
      <c r="AM468" s="117" t="str">
        <f t="shared" si="133"/>
        <v/>
      </c>
      <c r="AN468" s="117" t="str">
        <f t="shared" si="134"/>
        <v/>
      </c>
      <c r="AO468" s="117" t="str">
        <f t="shared" si="135"/>
        <v/>
      </c>
      <c r="AP468" s="87"/>
    </row>
    <row r="469" spans="1:42" x14ac:dyDescent="0.2">
      <c r="A469" s="37"/>
      <c r="B469" s="37"/>
      <c r="C469" s="37"/>
      <c r="D469" s="64" t="str">
        <f>_xlfn.IFNA(VLOOKUP(A469,'Reference data SID'!$D$2:$Q$673,14,FALSE),"")</f>
        <v/>
      </c>
      <c r="E469" s="64" t="str">
        <f>_xlfn.IFNA(VLOOKUP(D469,'Reference data SID'!$C$3:$E$673,3,FALSE),"")</f>
        <v/>
      </c>
      <c r="F469" s="64" t="str">
        <f>_xlfn.IFNA(IF(E469=FALSE,D469,IF(ISBLANK(B469),VLOOKUP(C469,'Reference data SID'!$N:$P,3,FALSE),VLOOKUP(B469,'Reference data SID'!$M:$P,4,FALSE))),"")</f>
        <v/>
      </c>
      <c r="G469" s="64" t="str">
        <f t="shared" si="119"/>
        <v/>
      </c>
      <c r="H469" s="38" t="str">
        <f>_xlfn.IFNA(VLOOKUP(F469,'Reference data SID'!L:M,2,FALSE),"")</f>
        <v/>
      </c>
      <c r="I469" s="38" t="str">
        <f>_xlfn.IFNA(VLOOKUP(F469,'Reference data SID'!L:N,3,FALSE),"")</f>
        <v/>
      </c>
      <c r="J469" s="38" t="str">
        <f>_xlfn.IFNA(VLOOKUP(F469,'Reference data SID'!L:O,4,FALSE),"")</f>
        <v/>
      </c>
      <c r="K469" s="50"/>
      <c r="L469" s="50"/>
      <c r="M469" s="50"/>
      <c r="N469" s="50"/>
      <c r="O469" s="50"/>
      <c r="P469" s="50"/>
      <c r="Q469" s="50"/>
      <c r="R469" s="50"/>
      <c r="S469" s="50"/>
      <c r="T469" s="73" t="str">
        <f t="shared" ca="1" si="120"/>
        <v/>
      </c>
      <c r="U469" s="65" t="str">
        <f>IF(LEN(D469)=0,"",SUMIFS('1.(Optional) tonnage per use'!O$6:O$503,'1.(Optional) tonnage per use'!$G$6:$G$503,CONCATENATE(D469,F469),'1.(Optional) tonnage per use'!$N$6:$N$503,K469))</f>
        <v/>
      </c>
      <c r="V469" s="47" t="str">
        <f>IF(LEN(D469)=0,"",SUMIFS('1.(Optional) tonnage per use'!P$6:P$503,'1.(Optional) tonnage per use'!$G$6:$G$503,CONCATENATE(D469,F469),'1.(Optional) tonnage per use'!$N$6:$N$503,K469))</f>
        <v/>
      </c>
      <c r="W469" s="47" t="str">
        <f>IF(LEN(D469)=0,"",SUMIFS('1.(Optional) tonnage per use'!Q$6:Q$503,'1.(Optional) tonnage per use'!$G$6:$G$503,CONCATENATE(D469,F469),'1.(Optional) tonnage per use'!$N$6:$N$503,K469))</f>
        <v/>
      </c>
      <c r="X469" s="117" t="str">
        <f>_xlfn.IFNA(VLOOKUP(A469,'Reference data SID'!D:E,2,FALSE),"")</f>
        <v/>
      </c>
      <c r="Y469" s="117" t="str">
        <f t="shared" si="121"/>
        <v>not ok</v>
      </c>
      <c r="Z469" s="117" t="str">
        <f t="shared" si="122"/>
        <v>not ok</v>
      </c>
      <c r="AA469" s="117" t="str">
        <f t="shared" si="123"/>
        <v>ok</v>
      </c>
      <c r="AB469" s="117" t="str">
        <f t="shared" si="124"/>
        <v>not ok</v>
      </c>
      <c r="AC469" s="117" t="str">
        <f t="shared" si="125"/>
        <v>_EC</v>
      </c>
      <c r="AD469" s="117" t="str">
        <f t="shared" si="126"/>
        <v>_CAS</v>
      </c>
      <c r="AE469" s="117" t="str">
        <f t="shared" si="127"/>
        <v/>
      </c>
      <c r="AF469" s="117" t="str">
        <f>IF(LEN(A469)&gt;1,IF(COUNTIFS($AE$6:AE$503,LEFT(AE469,250))&gt;1,"Duplicate entry: you have two rows for the same substance and year",""),"")</f>
        <v/>
      </c>
      <c r="AG469" s="117" t="str">
        <f>IF(LEN(A469)&gt;0,IF(ISNUMBER(MATCH(A469,Annex_I_II_entries,0)),"","The Entry name is not within the dropdown list, make sure that you have not copied and pasted overwritting the cell format (with its correponding dropdown list) in column A"),"")</f>
        <v/>
      </c>
      <c r="AH469" s="117" t="str">
        <f t="shared" ca="1" si="128"/>
        <v/>
      </c>
      <c r="AI469" s="117" t="str">
        <f t="shared" ca="1" si="129"/>
        <v/>
      </c>
      <c r="AJ469" s="117" t="str">
        <f t="shared" si="130"/>
        <v/>
      </c>
      <c r="AK469" s="117" t="str">
        <f t="shared" si="131"/>
        <v/>
      </c>
      <c r="AL469" s="117" t="str">
        <f t="shared" si="132"/>
        <v/>
      </c>
      <c r="AM469" s="117" t="str">
        <f t="shared" si="133"/>
        <v/>
      </c>
      <c r="AN469" s="117" t="str">
        <f t="shared" si="134"/>
        <v/>
      </c>
      <c r="AO469" s="117" t="str">
        <f t="shared" si="135"/>
        <v/>
      </c>
      <c r="AP469" s="87"/>
    </row>
    <row r="470" spans="1:42" x14ac:dyDescent="0.2">
      <c r="A470" s="37"/>
      <c r="B470" s="37"/>
      <c r="C470" s="37"/>
      <c r="D470" s="64" t="str">
        <f>_xlfn.IFNA(VLOOKUP(A470,'Reference data SID'!$D$2:$Q$673,14,FALSE),"")</f>
        <v/>
      </c>
      <c r="E470" s="64" t="str">
        <f>_xlfn.IFNA(VLOOKUP(D470,'Reference data SID'!$C$3:$E$673,3,FALSE),"")</f>
        <v/>
      </c>
      <c r="F470" s="64" t="str">
        <f>_xlfn.IFNA(IF(E470=FALSE,D470,IF(ISBLANK(B470),VLOOKUP(C470,'Reference data SID'!$N:$P,3,FALSE),VLOOKUP(B470,'Reference data SID'!$M:$P,4,FALSE))),"")</f>
        <v/>
      </c>
      <c r="G470" s="64" t="str">
        <f t="shared" si="119"/>
        <v/>
      </c>
      <c r="H470" s="38" t="str">
        <f>_xlfn.IFNA(VLOOKUP(F470,'Reference data SID'!L:M,2,FALSE),"")</f>
        <v/>
      </c>
      <c r="I470" s="38" t="str">
        <f>_xlfn.IFNA(VLOOKUP(F470,'Reference data SID'!L:N,3,FALSE),"")</f>
        <v/>
      </c>
      <c r="J470" s="38" t="str">
        <f>_xlfn.IFNA(VLOOKUP(F470,'Reference data SID'!L:O,4,FALSE),"")</f>
        <v/>
      </c>
      <c r="K470" s="50"/>
      <c r="L470" s="50"/>
      <c r="M470" s="50"/>
      <c r="N470" s="50"/>
      <c r="O470" s="50"/>
      <c r="P470" s="50"/>
      <c r="Q470" s="50"/>
      <c r="R470" s="50"/>
      <c r="S470" s="50"/>
      <c r="T470" s="73" t="str">
        <f t="shared" ca="1" si="120"/>
        <v/>
      </c>
      <c r="U470" s="65" t="str">
        <f>IF(LEN(D470)=0,"",SUMIFS('1.(Optional) tonnage per use'!O$6:O$503,'1.(Optional) tonnage per use'!$G$6:$G$503,CONCATENATE(D470,F470),'1.(Optional) tonnage per use'!$N$6:$N$503,K470))</f>
        <v/>
      </c>
      <c r="V470" s="47" t="str">
        <f>IF(LEN(D470)=0,"",SUMIFS('1.(Optional) tonnage per use'!P$6:P$503,'1.(Optional) tonnage per use'!$G$6:$G$503,CONCATENATE(D470,F470),'1.(Optional) tonnage per use'!$N$6:$N$503,K470))</f>
        <v/>
      </c>
      <c r="W470" s="47" t="str">
        <f>IF(LEN(D470)=0,"",SUMIFS('1.(Optional) tonnage per use'!Q$6:Q$503,'1.(Optional) tonnage per use'!$G$6:$G$503,CONCATENATE(D470,F470),'1.(Optional) tonnage per use'!$N$6:$N$503,K470))</f>
        <v/>
      </c>
      <c r="X470" s="117" t="str">
        <f>_xlfn.IFNA(VLOOKUP(A470,'Reference data SID'!D:E,2,FALSE),"")</f>
        <v/>
      </c>
      <c r="Y470" s="117" t="str">
        <f t="shared" si="121"/>
        <v>not ok</v>
      </c>
      <c r="Z470" s="117" t="str">
        <f t="shared" si="122"/>
        <v>not ok</v>
      </c>
      <c r="AA470" s="117" t="str">
        <f t="shared" si="123"/>
        <v>ok</v>
      </c>
      <c r="AB470" s="117" t="str">
        <f t="shared" si="124"/>
        <v>not ok</v>
      </c>
      <c r="AC470" s="117" t="str">
        <f t="shared" si="125"/>
        <v>_EC</v>
      </c>
      <c r="AD470" s="117" t="str">
        <f t="shared" si="126"/>
        <v>_CAS</v>
      </c>
      <c r="AE470" s="117" t="str">
        <f t="shared" si="127"/>
        <v/>
      </c>
      <c r="AF470" s="117" t="str">
        <f>IF(LEN(A470)&gt;1,IF(COUNTIFS($AE$6:AE$503,LEFT(AE470,250))&gt;1,"Duplicate entry: you have two rows for the same substance and year",""),"")</f>
        <v/>
      </c>
      <c r="AG470" s="117" t="str">
        <f>IF(LEN(A470)&gt;0,IF(ISNUMBER(MATCH(A470,Annex_I_II_entries,0)),"","The Entry name is not within the dropdown list, make sure that you have not copied and pasted overwritting the cell format (with its correponding dropdown list) in column A"),"")</f>
        <v/>
      </c>
      <c r="AH470" s="117" t="str">
        <f t="shared" ca="1" si="128"/>
        <v/>
      </c>
      <c r="AI470" s="117" t="str">
        <f t="shared" ca="1" si="129"/>
        <v/>
      </c>
      <c r="AJ470" s="117" t="str">
        <f t="shared" si="130"/>
        <v/>
      </c>
      <c r="AK470" s="117" t="str">
        <f t="shared" si="131"/>
        <v/>
      </c>
      <c r="AL470" s="117" t="str">
        <f t="shared" si="132"/>
        <v/>
      </c>
      <c r="AM470" s="117" t="str">
        <f t="shared" si="133"/>
        <v/>
      </c>
      <c r="AN470" s="117" t="str">
        <f t="shared" si="134"/>
        <v/>
      </c>
      <c r="AO470" s="117" t="str">
        <f t="shared" si="135"/>
        <v/>
      </c>
      <c r="AP470" s="87"/>
    </row>
    <row r="471" spans="1:42" x14ac:dyDescent="0.2">
      <c r="A471" s="37"/>
      <c r="B471" s="37"/>
      <c r="C471" s="37"/>
      <c r="D471" s="64" t="str">
        <f>_xlfn.IFNA(VLOOKUP(A471,'Reference data SID'!$D$2:$Q$673,14,FALSE),"")</f>
        <v/>
      </c>
      <c r="E471" s="64" t="str">
        <f>_xlfn.IFNA(VLOOKUP(D471,'Reference data SID'!$C$3:$E$673,3,FALSE),"")</f>
        <v/>
      </c>
      <c r="F471" s="64" t="str">
        <f>_xlfn.IFNA(IF(E471=FALSE,D471,IF(ISBLANK(B471),VLOOKUP(C471,'Reference data SID'!$N:$P,3,FALSE),VLOOKUP(B471,'Reference data SID'!$M:$P,4,FALSE))),"")</f>
        <v/>
      </c>
      <c r="G471" s="64" t="str">
        <f t="shared" si="119"/>
        <v/>
      </c>
      <c r="H471" s="38" t="str">
        <f>_xlfn.IFNA(VLOOKUP(F471,'Reference data SID'!L:M,2,FALSE),"")</f>
        <v/>
      </c>
      <c r="I471" s="38" t="str">
        <f>_xlfn.IFNA(VLOOKUP(F471,'Reference data SID'!L:N,3,FALSE),"")</f>
        <v/>
      </c>
      <c r="J471" s="38" t="str">
        <f>_xlfn.IFNA(VLOOKUP(F471,'Reference data SID'!L:O,4,FALSE),"")</f>
        <v/>
      </c>
      <c r="K471" s="50"/>
      <c r="L471" s="50"/>
      <c r="M471" s="50"/>
      <c r="N471" s="50"/>
      <c r="O471" s="50"/>
      <c r="P471" s="50"/>
      <c r="Q471" s="50"/>
      <c r="R471" s="50"/>
      <c r="S471" s="50"/>
      <c r="T471" s="73" t="str">
        <f t="shared" ca="1" si="120"/>
        <v/>
      </c>
      <c r="U471" s="65" t="str">
        <f>IF(LEN(D471)=0,"",SUMIFS('1.(Optional) tonnage per use'!O$6:O$503,'1.(Optional) tonnage per use'!$G$6:$G$503,CONCATENATE(D471,F471),'1.(Optional) tonnage per use'!$N$6:$N$503,K471))</f>
        <v/>
      </c>
      <c r="V471" s="47" t="str">
        <f>IF(LEN(D471)=0,"",SUMIFS('1.(Optional) tonnage per use'!P$6:P$503,'1.(Optional) tonnage per use'!$G$6:$G$503,CONCATENATE(D471,F471),'1.(Optional) tonnage per use'!$N$6:$N$503,K471))</f>
        <v/>
      </c>
      <c r="W471" s="47" t="str">
        <f>IF(LEN(D471)=0,"",SUMIFS('1.(Optional) tonnage per use'!Q$6:Q$503,'1.(Optional) tonnage per use'!$G$6:$G$503,CONCATENATE(D471,F471),'1.(Optional) tonnage per use'!$N$6:$N$503,K471))</f>
        <v/>
      </c>
      <c r="X471" s="117" t="str">
        <f>_xlfn.IFNA(VLOOKUP(A471,'Reference data SID'!D:E,2,FALSE),"")</f>
        <v/>
      </c>
      <c r="Y471" s="117" t="str">
        <f t="shared" si="121"/>
        <v>not ok</v>
      </c>
      <c r="Z471" s="117" t="str">
        <f t="shared" si="122"/>
        <v>not ok</v>
      </c>
      <c r="AA471" s="117" t="str">
        <f t="shared" si="123"/>
        <v>ok</v>
      </c>
      <c r="AB471" s="117" t="str">
        <f t="shared" si="124"/>
        <v>not ok</v>
      </c>
      <c r="AC471" s="117" t="str">
        <f t="shared" si="125"/>
        <v>_EC</v>
      </c>
      <c r="AD471" s="117" t="str">
        <f t="shared" si="126"/>
        <v>_CAS</v>
      </c>
      <c r="AE471" s="117" t="str">
        <f t="shared" si="127"/>
        <v/>
      </c>
      <c r="AF471" s="117" t="str">
        <f>IF(LEN(A471)&gt;1,IF(COUNTIFS($AE$6:AE$503,LEFT(AE471,250))&gt;1,"Duplicate entry: you have two rows for the same substance and year",""),"")</f>
        <v/>
      </c>
      <c r="AG471" s="117" t="str">
        <f>IF(LEN(A471)&gt;0,IF(ISNUMBER(MATCH(A471,Annex_I_II_entries,0)),"","The Entry name is not within the dropdown list, make sure that you have not copied and pasted overwritting the cell format (with its correponding dropdown list) in column A"),"")</f>
        <v/>
      </c>
      <c r="AH471" s="117" t="str">
        <f t="shared" ca="1" si="128"/>
        <v/>
      </c>
      <c r="AI471" s="117" t="str">
        <f t="shared" ca="1" si="129"/>
        <v/>
      </c>
      <c r="AJ471" s="117" t="str">
        <f t="shared" si="130"/>
        <v/>
      </c>
      <c r="AK471" s="117" t="str">
        <f t="shared" si="131"/>
        <v/>
      </c>
      <c r="AL471" s="117" t="str">
        <f t="shared" si="132"/>
        <v/>
      </c>
      <c r="AM471" s="117" t="str">
        <f t="shared" si="133"/>
        <v/>
      </c>
      <c r="AN471" s="117" t="str">
        <f t="shared" si="134"/>
        <v/>
      </c>
      <c r="AO471" s="117" t="str">
        <f t="shared" si="135"/>
        <v/>
      </c>
      <c r="AP471" s="87"/>
    </row>
    <row r="472" spans="1:42" x14ac:dyDescent="0.2">
      <c r="A472" s="37"/>
      <c r="B472" s="37"/>
      <c r="C472" s="37"/>
      <c r="D472" s="64" t="str">
        <f>_xlfn.IFNA(VLOOKUP(A472,'Reference data SID'!$D$2:$Q$673,14,FALSE),"")</f>
        <v/>
      </c>
      <c r="E472" s="64" t="str">
        <f>_xlfn.IFNA(VLOOKUP(D472,'Reference data SID'!$C$3:$E$673,3,FALSE),"")</f>
        <v/>
      </c>
      <c r="F472" s="64" t="str">
        <f>_xlfn.IFNA(IF(E472=FALSE,D472,IF(ISBLANK(B472),VLOOKUP(C472,'Reference data SID'!$N:$P,3,FALSE),VLOOKUP(B472,'Reference data SID'!$M:$P,4,FALSE))),"")</f>
        <v/>
      </c>
      <c r="G472" s="64" t="str">
        <f t="shared" si="119"/>
        <v/>
      </c>
      <c r="H472" s="38" t="str">
        <f>_xlfn.IFNA(VLOOKUP(F472,'Reference data SID'!L:M,2,FALSE),"")</f>
        <v/>
      </c>
      <c r="I472" s="38" t="str">
        <f>_xlfn.IFNA(VLOOKUP(F472,'Reference data SID'!L:N,3,FALSE),"")</f>
        <v/>
      </c>
      <c r="J472" s="38" t="str">
        <f>_xlfn.IFNA(VLOOKUP(F472,'Reference data SID'!L:O,4,FALSE),"")</f>
        <v/>
      </c>
      <c r="K472" s="50"/>
      <c r="L472" s="50"/>
      <c r="M472" s="50"/>
      <c r="N472" s="50"/>
      <c r="O472" s="50"/>
      <c r="P472" s="50"/>
      <c r="Q472" s="50"/>
      <c r="R472" s="50"/>
      <c r="S472" s="50"/>
      <c r="T472" s="73" t="str">
        <f t="shared" ca="1" si="120"/>
        <v/>
      </c>
      <c r="U472" s="65" t="str">
        <f>IF(LEN(D472)=0,"",SUMIFS('1.(Optional) tonnage per use'!O$6:O$503,'1.(Optional) tonnage per use'!$G$6:$G$503,CONCATENATE(D472,F472),'1.(Optional) tonnage per use'!$N$6:$N$503,K472))</f>
        <v/>
      </c>
      <c r="V472" s="47" t="str">
        <f>IF(LEN(D472)=0,"",SUMIFS('1.(Optional) tonnage per use'!P$6:P$503,'1.(Optional) tonnage per use'!$G$6:$G$503,CONCATENATE(D472,F472),'1.(Optional) tonnage per use'!$N$6:$N$503,K472))</f>
        <v/>
      </c>
      <c r="W472" s="47" t="str">
        <f>IF(LEN(D472)=0,"",SUMIFS('1.(Optional) tonnage per use'!Q$6:Q$503,'1.(Optional) tonnage per use'!$G$6:$G$503,CONCATENATE(D472,F472),'1.(Optional) tonnage per use'!$N$6:$N$503,K472))</f>
        <v/>
      </c>
      <c r="X472" s="117" t="str">
        <f>_xlfn.IFNA(VLOOKUP(A472,'Reference data SID'!D:E,2,FALSE),"")</f>
        <v/>
      </c>
      <c r="Y472" s="117" t="str">
        <f t="shared" si="121"/>
        <v>not ok</v>
      </c>
      <c r="Z472" s="117" t="str">
        <f t="shared" si="122"/>
        <v>not ok</v>
      </c>
      <c r="AA472" s="117" t="str">
        <f t="shared" si="123"/>
        <v>ok</v>
      </c>
      <c r="AB472" s="117" t="str">
        <f t="shared" si="124"/>
        <v>not ok</v>
      </c>
      <c r="AC472" s="117" t="str">
        <f t="shared" si="125"/>
        <v>_EC</v>
      </c>
      <c r="AD472" s="117" t="str">
        <f t="shared" si="126"/>
        <v>_CAS</v>
      </c>
      <c r="AE472" s="117" t="str">
        <f t="shared" si="127"/>
        <v/>
      </c>
      <c r="AF472" s="117" t="str">
        <f>IF(LEN(A472)&gt;1,IF(COUNTIFS($AE$6:AE$503,LEFT(AE472,250))&gt;1,"Duplicate entry: you have two rows for the same substance and year",""),"")</f>
        <v/>
      </c>
      <c r="AG472" s="117" t="str">
        <f>IF(LEN(A472)&gt;0,IF(ISNUMBER(MATCH(A472,Annex_I_II_entries,0)),"","The Entry name is not within the dropdown list, make sure that you have not copied and pasted overwritting the cell format (with its correponding dropdown list) in column A"),"")</f>
        <v/>
      </c>
      <c r="AH472" s="117" t="str">
        <f t="shared" ca="1" si="128"/>
        <v/>
      </c>
      <c r="AI472" s="117" t="str">
        <f t="shared" ca="1" si="129"/>
        <v/>
      </c>
      <c r="AJ472" s="117" t="str">
        <f t="shared" si="130"/>
        <v/>
      </c>
      <c r="AK472" s="117" t="str">
        <f t="shared" si="131"/>
        <v/>
      </c>
      <c r="AL472" s="117" t="str">
        <f t="shared" si="132"/>
        <v/>
      </c>
      <c r="AM472" s="117" t="str">
        <f t="shared" si="133"/>
        <v/>
      </c>
      <c r="AN472" s="117" t="str">
        <f t="shared" si="134"/>
        <v/>
      </c>
      <c r="AO472" s="117" t="str">
        <f t="shared" si="135"/>
        <v/>
      </c>
      <c r="AP472" s="87"/>
    </row>
    <row r="473" spans="1:42" x14ac:dyDescent="0.2">
      <c r="A473" s="37"/>
      <c r="B473" s="37"/>
      <c r="C473" s="37"/>
      <c r="D473" s="64" t="str">
        <f>_xlfn.IFNA(VLOOKUP(A473,'Reference data SID'!$D$2:$Q$673,14,FALSE),"")</f>
        <v/>
      </c>
      <c r="E473" s="64" t="str">
        <f>_xlfn.IFNA(VLOOKUP(D473,'Reference data SID'!$C$3:$E$673,3,FALSE),"")</f>
        <v/>
      </c>
      <c r="F473" s="64" t="str">
        <f>_xlfn.IFNA(IF(E473=FALSE,D473,IF(ISBLANK(B473),VLOOKUP(C473,'Reference data SID'!$N:$P,3,FALSE),VLOOKUP(B473,'Reference data SID'!$M:$P,4,FALSE))),"")</f>
        <v/>
      </c>
      <c r="G473" s="64" t="str">
        <f t="shared" si="119"/>
        <v/>
      </c>
      <c r="H473" s="38" t="str">
        <f>_xlfn.IFNA(VLOOKUP(F473,'Reference data SID'!L:M,2,FALSE),"")</f>
        <v/>
      </c>
      <c r="I473" s="38" t="str">
        <f>_xlfn.IFNA(VLOOKUP(F473,'Reference data SID'!L:N,3,FALSE),"")</f>
        <v/>
      </c>
      <c r="J473" s="38" t="str">
        <f>_xlfn.IFNA(VLOOKUP(F473,'Reference data SID'!L:O,4,FALSE),"")</f>
        <v/>
      </c>
      <c r="K473" s="50"/>
      <c r="L473" s="50"/>
      <c r="M473" s="50"/>
      <c r="N473" s="50"/>
      <c r="O473" s="50"/>
      <c r="P473" s="50"/>
      <c r="Q473" s="50"/>
      <c r="R473" s="50"/>
      <c r="S473" s="50"/>
      <c r="T473" s="73" t="str">
        <f t="shared" ca="1" si="120"/>
        <v/>
      </c>
      <c r="U473" s="65" t="str">
        <f>IF(LEN(D473)=0,"",SUMIFS('1.(Optional) tonnage per use'!O$6:O$503,'1.(Optional) tonnage per use'!$G$6:$G$503,CONCATENATE(D473,F473),'1.(Optional) tonnage per use'!$N$6:$N$503,K473))</f>
        <v/>
      </c>
      <c r="V473" s="47" t="str">
        <f>IF(LEN(D473)=0,"",SUMIFS('1.(Optional) tonnage per use'!P$6:P$503,'1.(Optional) tonnage per use'!$G$6:$G$503,CONCATENATE(D473,F473),'1.(Optional) tonnage per use'!$N$6:$N$503,K473))</f>
        <v/>
      </c>
      <c r="W473" s="47" t="str">
        <f>IF(LEN(D473)=0,"",SUMIFS('1.(Optional) tonnage per use'!Q$6:Q$503,'1.(Optional) tonnage per use'!$G$6:$G$503,CONCATENATE(D473,F473),'1.(Optional) tonnage per use'!$N$6:$N$503,K473))</f>
        <v/>
      </c>
      <c r="X473" s="117" t="str">
        <f>_xlfn.IFNA(VLOOKUP(A473,'Reference data SID'!D:E,2,FALSE),"")</f>
        <v/>
      </c>
      <c r="Y473" s="117" t="str">
        <f t="shared" si="121"/>
        <v>not ok</v>
      </c>
      <c r="Z473" s="117" t="str">
        <f t="shared" si="122"/>
        <v>not ok</v>
      </c>
      <c r="AA473" s="117" t="str">
        <f t="shared" si="123"/>
        <v>ok</v>
      </c>
      <c r="AB473" s="117" t="str">
        <f t="shared" si="124"/>
        <v>not ok</v>
      </c>
      <c r="AC473" s="117" t="str">
        <f t="shared" si="125"/>
        <v>_EC</v>
      </c>
      <c r="AD473" s="117" t="str">
        <f t="shared" si="126"/>
        <v>_CAS</v>
      </c>
      <c r="AE473" s="117" t="str">
        <f t="shared" si="127"/>
        <v/>
      </c>
      <c r="AF473" s="117" t="str">
        <f>IF(LEN(A473)&gt;1,IF(COUNTIFS($AE$6:AE$503,LEFT(AE473,250))&gt;1,"Duplicate entry: you have two rows for the same substance and year",""),"")</f>
        <v/>
      </c>
      <c r="AG473" s="117" t="str">
        <f>IF(LEN(A473)&gt;0,IF(ISNUMBER(MATCH(A473,Annex_I_II_entries,0)),"","The Entry name is not within the dropdown list, make sure that you have not copied and pasted overwritting the cell format (with its correponding dropdown list) in column A"),"")</f>
        <v/>
      </c>
      <c r="AH473" s="117" t="str">
        <f t="shared" ca="1" si="128"/>
        <v/>
      </c>
      <c r="AI473" s="117" t="str">
        <f t="shared" ca="1" si="129"/>
        <v/>
      </c>
      <c r="AJ473" s="117" t="str">
        <f t="shared" si="130"/>
        <v/>
      </c>
      <c r="AK473" s="117" t="str">
        <f t="shared" si="131"/>
        <v/>
      </c>
      <c r="AL473" s="117" t="str">
        <f t="shared" si="132"/>
        <v/>
      </c>
      <c r="AM473" s="117" t="str">
        <f t="shared" si="133"/>
        <v/>
      </c>
      <c r="AN473" s="117" t="str">
        <f t="shared" si="134"/>
        <v/>
      </c>
      <c r="AO473" s="117" t="str">
        <f t="shared" si="135"/>
        <v/>
      </c>
      <c r="AP473" s="87"/>
    </row>
    <row r="474" spans="1:42" x14ac:dyDescent="0.2">
      <c r="A474" s="37"/>
      <c r="B474" s="37"/>
      <c r="C474" s="37"/>
      <c r="D474" s="64" t="str">
        <f>_xlfn.IFNA(VLOOKUP(A474,'Reference data SID'!$D$2:$Q$673,14,FALSE),"")</f>
        <v/>
      </c>
      <c r="E474" s="64" t="str">
        <f>_xlfn.IFNA(VLOOKUP(D474,'Reference data SID'!$C$3:$E$673,3,FALSE),"")</f>
        <v/>
      </c>
      <c r="F474" s="64" t="str">
        <f>_xlfn.IFNA(IF(E474=FALSE,D474,IF(ISBLANK(B474),VLOOKUP(C474,'Reference data SID'!$N:$P,3,FALSE),VLOOKUP(B474,'Reference data SID'!$M:$P,4,FALSE))),"")</f>
        <v/>
      </c>
      <c r="G474" s="64" t="str">
        <f t="shared" si="119"/>
        <v/>
      </c>
      <c r="H474" s="38" t="str">
        <f>_xlfn.IFNA(VLOOKUP(F474,'Reference data SID'!L:M,2,FALSE),"")</f>
        <v/>
      </c>
      <c r="I474" s="38" t="str">
        <f>_xlfn.IFNA(VLOOKUP(F474,'Reference data SID'!L:N,3,FALSE),"")</f>
        <v/>
      </c>
      <c r="J474" s="38" t="str">
        <f>_xlfn.IFNA(VLOOKUP(F474,'Reference data SID'!L:O,4,FALSE),"")</f>
        <v/>
      </c>
      <c r="K474" s="50"/>
      <c r="L474" s="50"/>
      <c r="M474" s="50"/>
      <c r="N474" s="50"/>
      <c r="O474" s="50"/>
      <c r="P474" s="50"/>
      <c r="Q474" s="50"/>
      <c r="R474" s="50"/>
      <c r="S474" s="50"/>
      <c r="T474" s="73" t="str">
        <f t="shared" ca="1" si="120"/>
        <v/>
      </c>
      <c r="U474" s="65" t="str">
        <f>IF(LEN(D474)=0,"",SUMIFS('1.(Optional) tonnage per use'!O$6:O$503,'1.(Optional) tonnage per use'!$G$6:$G$503,CONCATENATE(D474,F474),'1.(Optional) tonnage per use'!$N$6:$N$503,K474))</f>
        <v/>
      </c>
      <c r="V474" s="47" t="str">
        <f>IF(LEN(D474)=0,"",SUMIFS('1.(Optional) tonnage per use'!P$6:P$503,'1.(Optional) tonnage per use'!$G$6:$G$503,CONCATENATE(D474,F474),'1.(Optional) tonnage per use'!$N$6:$N$503,K474))</f>
        <v/>
      </c>
      <c r="W474" s="47" t="str">
        <f>IF(LEN(D474)=0,"",SUMIFS('1.(Optional) tonnage per use'!Q$6:Q$503,'1.(Optional) tonnage per use'!$G$6:$G$503,CONCATENATE(D474,F474),'1.(Optional) tonnage per use'!$N$6:$N$503,K474))</f>
        <v/>
      </c>
      <c r="X474" s="117" t="str">
        <f>_xlfn.IFNA(VLOOKUP(A474,'Reference data SID'!D:E,2,FALSE),"")</f>
        <v/>
      </c>
      <c r="Y474" s="117" t="str">
        <f t="shared" si="121"/>
        <v>not ok</v>
      </c>
      <c r="Z474" s="117" t="str">
        <f t="shared" si="122"/>
        <v>not ok</v>
      </c>
      <c r="AA474" s="117" t="str">
        <f t="shared" si="123"/>
        <v>ok</v>
      </c>
      <c r="AB474" s="117" t="str">
        <f t="shared" si="124"/>
        <v>not ok</v>
      </c>
      <c r="AC474" s="117" t="str">
        <f t="shared" si="125"/>
        <v>_EC</v>
      </c>
      <c r="AD474" s="117" t="str">
        <f t="shared" si="126"/>
        <v>_CAS</v>
      </c>
      <c r="AE474" s="117" t="str">
        <f t="shared" si="127"/>
        <v/>
      </c>
      <c r="AF474" s="117" t="str">
        <f>IF(LEN(A474)&gt;1,IF(COUNTIFS($AE$6:AE$503,LEFT(AE474,250))&gt;1,"Duplicate entry: you have two rows for the same substance and year",""),"")</f>
        <v/>
      </c>
      <c r="AG474" s="117" t="str">
        <f>IF(LEN(A474)&gt;0,IF(ISNUMBER(MATCH(A474,Annex_I_II_entries,0)),"","The Entry name is not within the dropdown list, make sure that you have not copied and pasted overwritting the cell format (with its correponding dropdown list) in column A"),"")</f>
        <v/>
      </c>
      <c r="AH474" s="117" t="str">
        <f t="shared" ca="1" si="128"/>
        <v/>
      </c>
      <c r="AI474" s="117" t="str">
        <f t="shared" ca="1" si="129"/>
        <v/>
      </c>
      <c r="AJ474" s="117" t="str">
        <f t="shared" si="130"/>
        <v/>
      </c>
      <c r="AK474" s="117" t="str">
        <f t="shared" si="131"/>
        <v/>
      </c>
      <c r="AL474" s="117" t="str">
        <f t="shared" si="132"/>
        <v/>
      </c>
      <c r="AM474" s="117" t="str">
        <f t="shared" si="133"/>
        <v/>
      </c>
      <c r="AN474" s="117" t="str">
        <f t="shared" si="134"/>
        <v/>
      </c>
      <c r="AO474" s="117" t="str">
        <f t="shared" si="135"/>
        <v/>
      </c>
      <c r="AP474" s="87"/>
    </row>
    <row r="475" spans="1:42" x14ac:dyDescent="0.2">
      <c r="A475" s="37"/>
      <c r="B475" s="37"/>
      <c r="C475" s="37"/>
      <c r="D475" s="64" t="str">
        <f>_xlfn.IFNA(VLOOKUP(A475,'Reference data SID'!$D$2:$Q$673,14,FALSE),"")</f>
        <v/>
      </c>
      <c r="E475" s="64" t="str">
        <f>_xlfn.IFNA(VLOOKUP(D475,'Reference data SID'!$C$3:$E$673,3,FALSE),"")</f>
        <v/>
      </c>
      <c r="F475" s="64" t="str">
        <f>_xlfn.IFNA(IF(E475=FALSE,D475,IF(ISBLANK(B475),VLOOKUP(C475,'Reference data SID'!$N:$P,3,FALSE),VLOOKUP(B475,'Reference data SID'!$M:$P,4,FALSE))),"")</f>
        <v/>
      </c>
      <c r="G475" s="64" t="str">
        <f t="shared" si="119"/>
        <v/>
      </c>
      <c r="H475" s="38" t="str">
        <f>_xlfn.IFNA(VLOOKUP(F475,'Reference data SID'!L:M,2,FALSE),"")</f>
        <v/>
      </c>
      <c r="I475" s="38" t="str">
        <f>_xlfn.IFNA(VLOOKUP(F475,'Reference data SID'!L:N,3,FALSE),"")</f>
        <v/>
      </c>
      <c r="J475" s="38" t="str">
        <f>_xlfn.IFNA(VLOOKUP(F475,'Reference data SID'!L:O,4,FALSE),"")</f>
        <v/>
      </c>
      <c r="K475" s="50"/>
      <c r="L475" s="50"/>
      <c r="M475" s="50"/>
      <c r="N475" s="50"/>
      <c r="O475" s="50"/>
      <c r="P475" s="50"/>
      <c r="Q475" s="50"/>
      <c r="R475" s="50"/>
      <c r="S475" s="50"/>
      <c r="T475" s="73" t="str">
        <f t="shared" ca="1" si="120"/>
        <v/>
      </c>
      <c r="U475" s="65" t="str">
        <f>IF(LEN(D475)=0,"",SUMIFS('1.(Optional) tonnage per use'!O$6:O$503,'1.(Optional) tonnage per use'!$G$6:$G$503,CONCATENATE(D475,F475),'1.(Optional) tonnage per use'!$N$6:$N$503,K475))</f>
        <v/>
      </c>
      <c r="V475" s="47" t="str">
        <f>IF(LEN(D475)=0,"",SUMIFS('1.(Optional) tonnage per use'!P$6:P$503,'1.(Optional) tonnage per use'!$G$6:$G$503,CONCATENATE(D475,F475),'1.(Optional) tonnage per use'!$N$6:$N$503,K475))</f>
        <v/>
      </c>
      <c r="W475" s="47" t="str">
        <f>IF(LEN(D475)=0,"",SUMIFS('1.(Optional) tonnage per use'!Q$6:Q$503,'1.(Optional) tonnage per use'!$G$6:$G$503,CONCATENATE(D475,F475),'1.(Optional) tonnage per use'!$N$6:$N$503,K475))</f>
        <v/>
      </c>
      <c r="X475" s="117" t="str">
        <f>_xlfn.IFNA(VLOOKUP(A475,'Reference data SID'!D:E,2,FALSE),"")</f>
        <v/>
      </c>
      <c r="Y475" s="117" t="str">
        <f t="shared" si="121"/>
        <v>not ok</v>
      </c>
      <c r="Z475" s="117" t="str">
        <f t="shared" si="122"/>
        <v>not ok</v>
      </c>
      <c r="AA475" s="117" t="str">
        <f t="shared" si="123"/>
        <v>ok</v>
      </c>
      <c r="AB475" s="117" t="str">
        <f t="shared" si="124"/>
        <v>not ok</v>
      </c>
      <c r="AC475" s="117" t="str">
        <f t="shared" si="125"/>
        <v>_EC</v>
      </c>
      <c r="AD475" s="117" t="str">
        <f t="shared" si="126"/>
        <v>_CAS</v>
      </c>
      <c r="AE475" s="117" t="str">
        <f t="shared" si="127"/>
        <v/>
      </c>
      <c r="AF475" s="117" t="str">
        <f>IF(LEN(A475)&gt;1,IF(COUNTIFS($AE$6:AE$503,LEFT(AE475,250))&gt;1,"Duplicate entry: you have two rows for the same substance and year",""),"")</f>
        <v/>
      </c>
      <c r="AG475" s="117" t="str">
        <f>IF(LEN(A475)&gt;0,IF(ISNUMBER(MATCH(A475,Annex_I_II_entries,0)),"","The Entry name is not within the dropdown list, make sure that you have not copied and pasted overwritting the cell format (with its correponding dropdown list) in column A"),"")</f>
        <v/>
      </c>
      <c r="AH475" s="117" t="str">
        <f t="shared" ca="1" si="128"/>
        <v/>
      </c>
      <c r="AI475" s="117" t="str">
        <f t="shared" ca="1" si="129"/>
        <v/>
      </c>
      <c r="AJ475" s="117" t="str">
        <f t="shared" si="130"/>
        <v/>
      </c>
      <c r="AK475" s="117" t="str">
        <f t="shared" si="131"/>
        <v/>
      </c>
      <c r="AL475" s="117" t="str">
        <f t="shared" si="132"/>
        <v/>
      </c>
      <c r="AM475" s="117" t="str">
        <f t="shared" si="133"/>
        <v/>
      </c>
      <c r="AN475" s="117" t="str">
        <f t="shared" si="134"/>
        <v/>
      </c>
      <c r="AO475" s="117" t="str">
        <f t="shared" si="135"/>
        <v/>
      </c>
      <c r="AP475" s="87"/>
    </row>
    <row r="476" spans="1:42" x14ac:dyDescent="0.2">
      <c r="A476" s="37"/>
      <c r="B476" s="37"/>
      <c r="C476" s="37"/>
      <c r="D476" s="64" t="str">
        <f>_xlfn.IFNA(VLOOKUP(A476,'Reference data SID'!$D$2:$Q$673,14,FALSE),"")</f>
        <v/>
      </c>
      <c r="E476" s="64" t="str">
        <f>_xlfn.IFNA(VLOOKUP(D476,'Reference data SID'!$C$3:$E$673,3,FALSE),"")</f>
        <v/>
      </c>
      <c r="F476" s="64" t="str">
        <f>_xlfn.IFNA(IF(E476=FALSE,D476,IF(ISBLANK(B476),VLOOKUP(C476,'Reference data SID'!$N:$P,3,FALSE),VLOOKUP(B476,'Reference data SID'!$M:$P,4,FALSE))),"")</f>
        <v/>
      </c>
      <c r="G476" s="64" t="str">
        <f t="shared" si="119"/>
        <v/>
      </c>
      <c r="H476" s="38" t="str">
        <f>_xlfn.IFNA(VLOOKUP(F476,'Reference data SID'!L:M,2,FALSE),"")</f>
        <v/>
      </c>
      <c r="I476" s="38" t="str">
        <f>_xlfn.IFNA(VLOOKUP(F476,'Reference data SID'!L:N,3,FALSE),"")</f>
        <v/>
      </c>
      <c r="J476" s="38" t="str">
        <f>_xlfn.IFNA(VLOOKUP(F476,'Reference data SID'!L:O,4,FALSE),"")</f>
        <v/>
      </c>
      <c r="K476" s="50"/>
      <c r="L476" s="50"/>
      <c r="M476" s="50"/>
      <c r="N476" s="50"/>
      <c r="O476" s="50"/>
      <c r="P476" s="50"/>
      <c r="Q476" s="50"/>
      <c r="R476" s="50"/>
      <c r="S476" s="50"/>
      <c r="T476" s="73" t="str">
        <f t="shared" ca="1" si="120"/>
        <v/>
      </c>
      <c r="U476" s="65" t="str">
        <f>IF(LEN(D476)=0,"",SUMIFS('1.(Optional) tonnage per use'!O$6:O$503,'1.(Optional) tonnage per use'!$G$6:$G$503,CONCATENATE(D476,F476),'1.(Optional) tonnage per use'!$N$6:$N$503,K476))</f>
        <v/>
      </c>
      <c r="V476" s="47" t="str">
        <f>IF(LEN(D476)=0,"",SUMIFS('1.(Optional) tonnage per use'!P$6:P$503,'1.(Optional) tonnage per use'!$G$6:$G$503,CONCATENATE(D476,F476),'1.(Optional) tonnage per use'!$N$6:$N$503,K476))</f>
        <v/>
      </c>
      <c r="W476" s="47" t="str">
        <f>IF(LEN(D476)=0,"",SUMIFS('1.(Optional) tonnage per use'!Q$6:Q$503,'1.(Optional) tonnage per use'!$G$6:$G$503,CONCATENATE(D476,F476),'1.(Optional) tonnage per use'!$N$6:$N$503,K476))</f>
        <v/>
      </c>
      <c r="X476" s="117" t="str">
        <f>_xlfn.IFNA(VLOOKUP(A476,'Reference data SID'!D:E,2,FALSE),"")</f>
        <v/>
      </c>
      <c r="Y476" s="117" t="str">
        <f t="shared" si="121"/>
        <v>not ok</v>
      </c>
      <c r="Z476" s="117" t="str">
        <f t="shared" si="122"/>
        <v>not ok</v>
      </c>
      <c r="AA476" s="117" t="str">
        <f t="shared" si="123"/>
        <v>ok</v>
      </c>
      <c r="AB476" s="117" t="str">
        <f t="shared" si="124"/>
        <v>not ok</v>
      </c>
      <c r="AC476" s="117" t="str">
        <f t="shared" si="125"/>
        <v>_EC</v>
      </c>
      <c r="AD476" s="117" t="str">
        <f t="shared" si="126"/>
        <v>_CAS</v>
      </c>
      <c r="AE476" s="117" t="str">
        <f t="shared" si="127"/>
        <v/>
      </c>
      <c r="AF476" s="117" t="str">
        <f>IF(LEN(A476)&gt;1,IF(COUNTIFS($AE$6:AE$503,LEFT(AE476,250))&gt;1,"Duplicate entry: you have two rows for the same substance and year",""),"")</f>
        <v/>
      </c>
      <c r="AG476" s="117" t="str">
        <f>IF(LEN(A476)&gt;0,IF(ISNUMBER(MATCH(A476,Annex_I_II_entries,0)),"","The Entry name is not within the dropdown list, make sure that you have not copied and pasted overwritting the cell format (with its correponding dropdown list) in column A"),"")</f>
        <v/>
      </c>
      <c r="AH476" s="117" t="str">
        <f t="shared" ca="1" si="128"/>
        <v/>
      </c>
      <c r="AI476" s="117" t="str">
        <f t="shared" ca="1" si="129"/>
        <v/>
      </c>
      <c r="AJ476" s="117" t="str">
        <f t="shared" si="130"/>
        <v/>
      </c>
      <c r="AK476" s="117" t="str">
        <f t="shared" si="131"/>
        <v/>
      </c>
      <c r="AL476" s="117" t="str">
        <f t="shared" si="132"/>
        <v/>
      </c>
      <c r="AM476" s="117" t="str">
        <f t="shared" si="133"/>
        <v/>
      </c>
      <c r="AN476" s="117" t="str">
        <f t="shared" si="134"/>
        <v/>
      </c>
      <c r="AO476" s="117" t="str">
        <f t="shared" si="135"/>
        <v/>
      </c>
      <c r="AP476" s="87"/>
    </row>
    <row r="477" spans="1:42" x14ac:dyDescent="0.2">
      <c r="A477" s="37"/>
      <c r="B477" s="37"/>
      <c r="C477" s="37"/>
      <c r="D477" s="64" t="str">
        <f>_xlfn.IFNA(VLOOKUP(A477,'Reference data SID'!$D$2:$Q$673,14,FALSE),"")</f>
        <v/>
      </c>
      <c r="E477" s="64" t="str">
        <f>_xlfn.IFNA(VLOOKUP(D477,'Reference data SID'!$C$3:$E$673,3,FALSE),"")</f>
        <v/>
      </c>
      <c r="F477" s="64" t="str">
        <f>_xlfn.IFNA(IF(E477=FALSE,D477,IF(ISBLANK(B477),VLOOKUP(C477,'Reference data SID'!$N:$P,3,FALSE),VLOOKUP(B477,'Reference data SID'!$M:$P,4,FALSE))),"")</f>
        <v/>
      </c>
      <c r="G477" s="64" t="str">
        <f t="shared" si="119"/>
        <v/>
      </c>
      <c r="H477" s="38" t="str">
        <f>_xlfn.IFNA(VLOOKUP(F477,'Reference data SID'!L:M,2,FALSE),"")</f>
        <v/>
      </c>
      <c r="I477" s="38" t="str">
        <f>_xlfn.IFNA(VLOOKUP(F477,'Reference data SID'!L:N,3,FALSE),"")</f>
        <v/>
      </c>
      <c r="J477" s="38" t="str">
        <f>_xlfn.IFNA(VLOOKUP(F477,'Reference data SID'!L:O,4,FALSE),"")</f>
        <v/>
      </c>
      <c r="K477" s="50"/>
      <c r="L477" s="50"/>
      <c r="M477" s="50"/>
      <c r="N477" s="50"/>
      <c r="O477" s="50"/>
      <c r="P477" s="50"/>
      <c r="Q477" s="50"/>
      <c r="R477" s="50"/>
      <c r="S477" s="50"/>
      <c r="T477" s="73" t="str">
        <f t="shared" ca="1" si="120"/>
        <v/>
      </c>
      <c r="U477" s="65" t="str">
        <f>IF(LEN(D477)=0,"",SUMIFS('1.(Optional) tonnage per use'!O$6:O$503,'1.(Optional) tonnage per use'!$G$6:$G$503,CONCATENATE(D477,F477),'1.(Optional) tonnage per use'!$N$6:$N$503,K477))</f>
        <v/>
      </c>
      <c r="V477" s="47" t="str">
        <f>IF(LEN(D477)=0,"",SUMIFS('1.(Optional) tonnage per use'!P$6:P$503,'1.(Optional) tonnage per use'!$G$6:$G$503,CONCATENATE(D477,F477),'1.(Optional) tonnage per use'!$N$6:$N$503,K477))</f>
        <v/>
      </c>
      <c r="W477" s="47" t="str">
        <f>IF(LEN(D477)=0,"",SUMIFS('1.(Optional) tonnage per use'!Q$6:Q$503,'1.(Optional) tonnage per use'!$G$6:$G$503,CONCATENATE(D477,F477),'1.(Optional) tonnage per use'!$N$6:$N$503,K477))</f>
        <v/>
      </c>
      <c r="X477" s="117" t="str">
        <f>_xlfn.IFNA(VLOOKUP(A477,'Reference data SID'!D:E,2,FALSE),"")</f>
        <v/>
      </c>
      <c r="Y477" s="117" t="str">
        <f t="shared" si="121"/>
        <v>not ok</v>
      </c>
      <c r="Z477" s="117" t="str">
        <f t="shared" si="122"/>
        <v>not ok</v>
      </c>
      <c r="AA477" s="117" t="str">
        <f t="shared" si="123"/>
        <v>ok</v>
      </c>
      <c r="AB477" s="117" t="str">
        <f t="shared" si="124"/>
        <v>not ok</v>
      </c>
      <c r="AC477" s="117" t="str">
        <f t="shared" si="125"/>
        <v>_EC</v>
      </c>
      <c r="AD477" s="117" t="str">
        <f t="shared" si="126"/>
        <v>_CAS</v>
      </c>
      <c r="AE477" s="117" t="str">
        <f t="shared" si="127"/>
        <v/>
      </c>
      <c r="AF477" s="117" t="str">
        <f>IF(LEN(A477)&gt;1,IF(COUNTIFS($AE$6:AE$503,LEFT(AE477,250))&gt;1,"Duplicate entry: you have two rows for the same substance and year",""),"")</f>
        <v/>
      </c>
      <c r="AG477" s="117" t="str">
        <f>IF(LEN(A477)&gt;0,IF(ISNUMBER(MATCH(A477,Annex_I_II_entries,0)),"","The Entry name is not within the dropdown list, make sure that you have not copied and pasted overwritting the cell format (with its correponding dropdown list) in column A"),"")</f>
        <v/>
      </c>
      <c r="AH477" s="117" t="str">
        <f t="shared" ca="1" si="128"/>
        <v/>
      </c>
      <c r="AI477" s="117" t="str">
        <f t="shared" ca="1" si="129"/>
        <v/>
      </c>
      <c r="AJ477" s="117" t="str">
        <f t="shared" si="130"/>
        <v/>
      </c>
      <c r="AK477" s="117" t="str">
        <f t="shared" si="131"/>
        <v/>
      </c>
      <c r="AL477" s="117" t="str">
        <f t="shared" si="132"/>
        <v/>
      </c>
      <c r="AM477" s="117" t="str">
        <f t="shared" si="133"/>
        <v/>
      </c>
      <c r="AN477" s="117" t="str">
        <f t="shared" si="134"/>
        <v/>
      </c>
      <c r="AO477" s="117" t="str">
        <f t="shared" si="135"/>
        <v/>
      </c>
      <c r="AP477" s="87"/>
    </row>
    <row r="478" spans="1:42" x14ac:dyDescent="0.2">
      <c r="A478" s="37"/>
      <c r="B478" s="37"/>
      <c r="C478" s="37"/>
      <c r="D478" s="64" t="str">
        <f>_xlfn.IFNA(VLOOKUP(A478,'Reference data SID'!$D$2:$Q$673,14,FALSE),"")</f>
        <v/>
      </c>
      <c r="E478" s="64" t="str">
        <f>_xlfn.IFNA(VLOOKUP(D478,'Reference data SID'!$C$3:$E$673,3,FALSE),"")</f>
        <v/>
      </c>
      <c r="F478" s="64" t="str">
        <f>_xlfn.IFNA(IF(E478=FALSE,D478,IF(ISBLANK(B478),VLOOKUP(C478,'Reference data SID'!$N:$P,3,FALSE),VLOOKUP(B478,'Reference data SID'!$M:$P,4,FALSE))),"")</f>
        <v/>
      </c>
      <c r="G478" s="64" t="str">
        <f t="shared" si="119"/>
        <v/>
      </c>
      <c r="H478" s="38" t="str">
        <f>_xlfn.IFNA(VLOOKUP(F478,'Reference data SID'!L:M,2,FALSE),"")</f>
        <v/>
      </c>
      <c r="I478" s="38" t="str">
        <f>_xlfn.IFNA(VLOOKUP(F478,'Reference data SID'!L:N,3,FALSE),"")</f>
        <v/>
      </c>
      <c r="J478" s="38" t="str">
        <f>_xlfn.IFNA(VLOOKUP(F478,'Reference data SID'!L:O,4,FALSE),"")</f>
        <v/>
      </c>
      <c r="K478" s="50"/>
      <c r="L478" s="50"/>
      <c r="M478" s="50"/>
      <c r="N478" s="50"/>
      <c r="O478" s="50"/>
      <c r="P478" s="50"/>
      <c r="Q478" s="50"/>
      <c r="R478" s="50"/>
      <c r="S478" s="50"/>
      <c r="T478" s="73" t="str">
        <f t="shared" ca="1" si="120"/>
        <v/>
      </c>
      <c r="U478" s="65" t="str">
        <f>IF(LEN(D478)=0,"",SUMIFS('1.(Optional) tonnage per use'!O$6:O$503,'1.(Optional) tonnage per use'!$G$6:$G$503,CONCATENATE(D478,F478),'1.(Optional) tonnage per use'!$N$6:$N$503,K478))</f>
        <v/>
      </c>
      <c r="V478" s="47" t="str">
        <f>IF(LEN(D478)=0,"",SUMIFS('1.(Optional) tonnage per use'!P$6:P$503,'1.(Optional) tonnage per use'!$G$6:$G$503,CONCATENATE(D478,F478),'1.(Optional) tonnage per use'!$N$6:$N$503,K478))</f>
        <v/>
      </c>
      <c r="W478" s="47" t="str">
        <f>IF(LEN(D478)=0,"",SUMIFS('1.(Optional) tonnage per use'!Q$6:Q$503,'1.(Optional) tonnage per use'!$G$6:$G$503,CONCATENATE(D478,F478),'1.(Optional) tonnage per use'!$N$6:$N$503,K478))</f>
        <v/>
      </c>
      <c r="X478" s="117" t="str">
        <f>_xlfn.IFNA(VLOOKUP(A478,'Reference data SID'!D:E,2,FALSE),"")</f>
        <v/>
      </c>
      <c r="Y478" s="117" t="str">
        <f t="shared" si="121"/>
        <v>not ok</v>
      </c>
      <c r="Z478" s="117" t="str">
        <f t="shared" si="122"/>
        <v>not ok</v>
      </c>
      <c r="AA478" s="117" t="str">
        <f t="shared" si="123"/>
        <v>ok</v>
      </c>
      <c r="AB478" s="117" t="str">
        <f t="shared" si="124"/>
        <v>not ok</v>
      </c>
      <c r="AC478" s="117" t="str">
        <f t="shared" si="125"/>
        <v>_EC</v>
      </c>
      <c r="AD478" s="117" t="str">
        <f t="shared" si="126"/>
        <v>_CAS</v>
      </c>
      <c r="AE478" s="117" t="str">
        <f t="shared" si="127"/>
        <v/>
      </c>
      <c r="AF478" s="117" t="str">
        <f>IF(LEN(A478)&gt;1,IF(COUNTIFS($AE$6:AE$503,LEFT(AE478,250))&gt;1,"Duplicate entry: you have two rows for the same substance and year",""),"")</f>
        <v/>
      </c>
      <c r="AG478" s="117" t="str">
        <f>IF(LEN(A478)&gt;0,IF(ISNUMBER(MATCH(A478,Annex_I_II_entries,0)),"","The Entry name is not within the dropdown list, make sure that you have not copied and pasted overwritting the cell format (with its correponding dropdown list) in column A"),"")</f>
        <v/>
      </c>
      <c r="AH478" s="117" t="str">
        <f t="shared" ca="1" si="128"/>
        <v/>
      </c>
      <c r="AI478" s="117" t="str">
        <f t="shared" ca="1" si="129"/>
        <v/>
      </c>
      <c r="AJ478" s="117" t="str">
        <f t="shared" si="130"/>
        <v/>
      </c>
      <c r="AK478" s="117" t="str">
        <f t="shared" si="131"/>
        <v/>
      </c>
      <c r="AL478" s="117" t="str">
        <f t="shared" si="132"/>
        <v/>
      </c>
      <c r="AM478" s="117" t="str">
        <f t="shared" si="133"/>
        <v/>
      </c>
      <c r="AN478" s="117" t="str">
        <f t="shared" si="134"/>
        <v/>
      </c>
      <c r="AO478" s="117" t="str">
        <f t="shared" si="135"/>
        <v/>
      </c>
      <c r="AP478" s="87"/>
    </row>
    <row r="479" spans="1:42" x14ac:dyDescent="0.2">
      <c r="A479" s="37"/>
      <c r="B479" s="37"/>
      <c r="C479" s="37"/>
      <c r="D479" s="64" t="str">
        <f>_xlfn.IFNA(VLOOKUP(A479,'Reference data SID'!$D$2:$Q$673,14,FALSE),"")</f>
        <v/>
      </c>
      <c r="E479" s="64" t="str">
        <f>_xlfn.IFNA(VLOOKUP(D479,'Reference data SID'!$C$3:$E$673,3,FALSE),"")</f>
        <v/>
      </c>
      <c r="F479" s="64" t="str">
        <f>_xlfn.IFNA(IF(E479=FALSE,D479,IF(ISBLANK(B479),VLOOKUP(C479,'Reference data SID'!$N:$P,3,FALSE),VLOOKUP(B479,'Reference data SID'!$M:$P,4,FALSE))),"")</f>
        <v/>
      </c>
      <c r="G479" s="64" t="str">
        <f t="shared" si="119"/>
        <v/>
      </c>
      <c r="H479" s="38" t="str">
        <f>_xlfn.IFNA(VLOOKUP(F479,'Reference data SID'!L:M,2,FALSE),"")</f>
        <v/>
      </c>
      <c r="I479" s="38" t="str">
        <f>_xlfn.IFNA(VLOOKUP(F479,'Reference data SID'!L:N,3,FALSE),"")</f>
        <v/>
      </c>
      <c r="J479" s="38" t="str">
        <f>_xlfn.IFNA(VLOOKUP(F479,'Reference data SID'!L:O,4,FALSE),"")</f>
        <v/>
      </c>
      <c r="K479" s="50"/>
      <c r="L479" s="50"/>
      <c r="M479" s="50"/>
      <c r="N479" s="50"/>
      <c r="O479" s="50"/>
      <c r="P479" s="50"/>
      <c r="Q479" s="50"/>
      <c r="R479" s="50"/>
      <c r="S479" s="50"/>
      <c r="T479" s="73" t="str">
        <f t="shared" ca="1" si="120"/>
        <v/>
      </c>
      <c r="U479" s="65" t="str">
        <f>IF(LEN(D479)=0,"",SUMIFS('1.(Optional) tonnage per use'!O$6:O$503,'1.(Optional) tonnage per use'!$G$6:$G$503,CONCATENATE(D479,F479),'1.(Optional) tonnage per use'!$N$6:$N$503,K479))</f>
        <v/>
      </c>
      <c r="V479" s="47" t="str">
        <f>IF(LEN(D479)=0,"",SUMIFS('1.(Optional) tonnage per use'!P$6:P$503,'1.(Optional) tonnage per use'!$G$6:$G$503,CONCATENATE(D479,F479),'1.(Optional) tonnage per use'!$N$6:$N$503,K479))</f>
        <v/>
      </c>
      <c r="W479" s="47" t="str">
        <f>IF(LEN(D479)=0,"",SUMIFS('1.(Optional) tonnage per use'!Q$6:Q$503,'1.(Optional) tonnage per use'!$G$6:$G$503,CONCATENATE(D479,F479),'1.(Optional) tonnage per use'!$N$6:$N$503,K479))</f>
        <v/>
      </c>
      <c r="X479" s="117" t="str">
        <f>_xlfn.IFNA(VLOOKUP(A479,'Reference data SID'!D:E,2,FALSE),"")</f>
        <v/>
      </c>
      <c r="Y479" s="117" t="str">
        <f t="shared" si="121"/>
        <v>not ok</v>
      </c>
      <c r="Z479" s="117" t="str">
        <f t="shared" si="122"/>
        <v>not ok</v>
      </c>
      <c r="AA479" s="117" t="str">
        <f t="shared" si="123"/>
        <v>ok</v>
      </c>
      <c r="AB479" s="117" t="str">
        <f t="shared" si="124"/>
        <v>not ok</v>
      </c>
      <c r="AC479" s="117" t="str">
        <f t="shared" si="125"/>
        <v>_EC</v>
      </c>
      <c r="AD479" s="117" t="str">
        <f t="shared" si="126"/>
        <v>_CAS</v>
      </c>
      <c r="AE479" s="117" t="str">
        <f t="shared" si="127"/>
        <v/>
      </c>
      <c r="AF479" s="117" t="str">
        <f>IF(LEN(A479)&gt;1,IF(COUNTIFS($AE$6:AE$503,LEFT(AE479,250))&gt;1,"Duplicate entry: you have two rows for the same substance and year",""),"")</f>
        <v/>
      </c>
      <c r="AG479" s="117" t="str">
        <f>IF(LEN(A479)&gt;0,IF(ISNUMBER(MATCH(A479,Annex_I_II_entries,0)),"","The Entry name is not within the dropdown list, make sure that you have not copied and pasted overwritting the cell format (with its correponding dropdown list) in column A"),"")</f>
        <v/>
      </c>
      <c r="AH479" s="117" t="str">
        <f t="shared" ca="1" si="128"/>
        <v/>
      </c>
      <c r="AI479" s="117" t="str">
        <f t="shared" ca="1" si="129"/>
        <v/>
      </c>
      <c r="AJ479" s="117" t="str">
        <f t="shared" si="130"/>
        <v/>
      </c>
      <c r="AK479" s="117" t="str">
        <f t="shared" si="131"/>
        <v/>
      </c>
      <c r="AL479" s="117" t="str">
        <f t="shared" si="132"/>
        <v/>
      </c>
      <c r="AM479" s="117" t="str">
        <f t="shared" si="133"/>
        <v/>
      </c>
      <c r="AN479" s="117" t="str">
        <f t="shared" si="134"/>
        <v/>
      </c>
      <c r="AO479" s="117" t="str">
        <f t="shared" si="135"/>
        <v/>
      </c>
      <c r="AP479" s="87"/>
    </row>
    <row r="480" spans="1:42" x14ac:dyDescent="0.2">
      <c r="A480" s="37"/>
      <c r="B480" s="37"/>
      <c r="C480" s="37"/>
      <c r="D480" s="64" t="str">
        <f>_xlfn.IFNA(VLOOKUP(A480,'Reference data SID'!$D$2:$Q$673,14,FALSE),"")</f>
        <v/>
      </c>
      <c r="E480" s="64" t="str">
        <f>_xlfn.IFNA(VLOOKUP(D480,'Reference data SID'!$C$3:$E$673,3,FALSE),"")</f>
        <v/>
      </c>
      <c r="F480" s="64" t="str">
        <f>_xlfn.IFNA(IF(E480=FALSE,D480,IF(ISBLANK(B480),VLOOKUP(C480,'Reference data SID'!$N:$P,3,FALSE),VLOOKUP(B480,'Reference data SID'!$M:$P,4,FALSE))),"")</f>
        <v/>
      </c>
      <c r="G480" s="64" t="str">
        <f t="shared" si="119"/>
        <v/>
      </c>
      <c r="H480" s="38" t="str">
        <f>_xlfn.IFNA(VLOOKUP(F480,'Reference data SID'!L:M,2,FALSE),"")</f>
        <v/>
      </c>
      <c r="I480" s="38" t="str">
        <f>_xlfn.IFNA(VLOOKUP(F480,'Reference data SID'!L:N,3,FALSE),"")</f>
        <v/>
      </c>
      <c r="J480" s="38" t="str">
        <f>_xlfn.IFNA(VLOOKUP(F480,'Reference data SID'!L:O,4,FALSE),"")</f>
        <v/>
      </c>
      <c r="K480" s="50"/>
      <c r="L480" s="50"/>
      <c r="M480" s="50"/>
      <c r="N480" s="50"/>
      <c r="O480" s="50"/>
      <c r="P480" s="50"/>
      <c r="Q480" s="50"/>
      <c r="R480" s="50"/>
      <c r="S480" s="50"/>
      <c r="T480" s="73" t="str">
        <f t="shared" ca="1" si="120"/>
        <v/>
      </c>
      <c r="U480" s="65" t="str">
        <f>IF(LEN(D480)=0,"",SUMIFS('1.(Optional) tonnage per use'!O$6:O$503,'1.(Optional) tonnage per use'!$G$6:$G$503,CONCATENATE(D480,F480),'1.(Optional) tonnage per use'!$N$6:$N$503,K480))</f>
        <v/>
      </c>
      <c r="V480" s="47" t="str">
        <f>IF(LEN(D480)=0,"",SUMIFS('1.(Optional) tonnage per use'!P$6:P$503,'1.(Optional) tonnage per use'!$G$6:$G$503,CONCATENATE(D480,F480),'1.(Optional) tonnage per use'!$N$6:$N$503,K480))</f>
        <v/>
      </c>
      <c r="W480" s="47" t="str">
        <f>IF(LEN(D480)=0,"",SUMIFS('1.(Optional) tonnage per use'!Q$6:Q$503,'1.(Optional) tonnage per use'!$G$6:$G$503,CONCATENATE(D480,F480),'1.(Optional) tonnage per use'!$N$6:$N$503,K480))</f>
        <v/>
      </c>
      <c r="X480" s="117" t="str">
        <f>_xlfn.IFNA(VLOOKUP(A480,'Reference data SID'!D:E,2,FALSE),"")</f>
        <v/>
      </c>
      <c r="Y480" s="117" t="str">
        <f t="shared" si="121"/>
        <v>not ok</v>
      </c>
      <c r="Z480" s="117" t="str">
        <f t="shared" si="122"/>
        <v>not ok</v>
      </c>
      <c r="AA480" s="117" t="str">
        <f t="shared" si="123"/>
        <v>ok</v>
      </c>
      <c r="AB480" s="117" t="str">
        <f t="shared" si="124"/>
        <v>not ok</v>
      </c>
      <c r="AC480" s="117" t="str">
        <f t="shared" si="125"/>
        <v>_EC</v>
      </c>
      <c r="AD480" s="117" t="str">
        <f t="shared" si="126"/>
        <v>_CAS</v>
      </c>
      <c r="AE480" s="117" t="str">
        <f t="shared" si="127"/>
        <v/>
      </c>
      <c r="AF480" s="117" t="str">
        <f>IF(LEN(A480)&gt;1,IF(COUNTIFS($AE$6:AE$503,LEFT(AE480,250))&gt;1,"Duplicate entry: you have two rows for the same substance and year",""),"")</f>
        <v/>
      </c>
      <c r="AG480" s="117" t="str">
        <f>IF(LEN(A480)&gt;0,IF(ISNUMBER(MATCH(A480,Annex_I_II_entries,0)),"","The Entry name is not within the dropdown list, make sure that you have not copied and pasted overwritting the cell format (with its correponding dropdown list) in column A"),"")</f>
        <v/>
      </c>
      <c r="AH480" s="117" t="str">
        <f t="shared" ca="1" si="128"/>
        <v/>
      </c>
      <c r="AI480" s="117" t="str">
        <f t="shared" ca="1" si="129"/>
        <v/>
      </c>
      <c r="AJ480" s="117" t="str">
        <f t="shared" si="130"/>
        <v/>
      </c>
      <c r="AK480" s="117" t="str">
        <f t="shared" si="131"/>
        <v/>
      </c>
      <c r="AL480" s="117" t="str">
        <f t="shared" si="132"/>
        <v/>
      </c>
      <c r="AM480" s="117" t="str">
        <f t="shared" si="133"/>
        <v/>
      </c>
      <c r="AN480" s="117" t="str">
        <f t="shared" si="134"/>
        <v/>
      </c>
      <c r="AO480" s="117" t="str">
        <f t="shared" si="135"/>
        <v/>
      </c>
      <c r="AP480" s="87"/>
    </row>
    <row r="481" spans="1:42" x14ac:dyDescent="0.2">
      <c r="A481" s="37"/>
      <c r="B481" s="37"/>
      <c r="C481" s="37"/>
      <c r="D481" s="64" t="str">
        <f>_xlfn.IFNA(VLOOKUP(A481,'Reference data SID'!$D$2:$Q$673,14,FALSE),"")</f>
        <v/>
      </c>
      <c r="E481" s="64" t="str">
        <f>_xlfn.IFNA(VLOOKUP(D481,'Reference data SID'!$C$3:$E$673,3,FALSE),"")</f>
        <v/>
      </c>
      <c r="F481" s="64" t="str">
        <f>_xlfn.IFNA(IF(E481=FALSE,D481,IF(ISBLANK(B481),VLOOKUP(C481,'Reference data SID'!$N:$P,3,FALSE),VLOOKUP(B481,'Reference data SID'!$M:$P,4,FALSE))),"")</f>
        <v/>
      </c>
      <c r="G481" s="64" t="str">
        <f t="shared" si="119"/>
        <v/>
      </c>
      <c r="H481" s="38" t="str">
        <f>_xlfn.IFNA(VLOOKUP(F481,'Reference data SID'!L:M,2,FALSE),"")</f>
        <v/>
      </c>
      <c r="I481" s="38" t="str">
        <f>_xlfn.IFNA(VLOOKUP(F481,'Reference data SID'!L:N,3,FALSE),"")</f>
        <v/>
      </c>
      <c r="J481" s="38" t="str">
        <f>_xlfn.IFNA(VLOOKUP(F481,'Reference data SID'!L:O,4,FALSE),"")</f>
        <v/>
      </c>
      <c r="K481" s="50"/>
      <c r="L481" s="50"/>
      <c r="M481" s="50"/>
      <c r="N481" s="50"/>
      <c r="O481" s="50"/>
      <c r="P481" s="50"/>
      <c r="Q481" s="50"/>
      <c r="R481" s="50"/>
      <c r="S481" s="50"/>
      <c r="T481" s="73" t="str">
        <f t="shared" ca="1" si="120"/>
        <v/>
      </c>
      <c r="U481" s="65" t="str">
        <f>IF(LEN(D481)=0,"",SUMIFS('1.(Optional) tonnage per use'!O$6:O$503,'1.(Optional) tonnage per use'!$G$6:$G$503,CONCATENATE(D481,F481),'1.(Optional) tonnage per use'!$N$6:$N$503,K481))</f>
        <v/>
      </c>
      <c r="V481" s="47" t="str">
        <f>IF(LEN(D481)=0,"",SUMIFS('1.(Optional) tonnage per use'!P$6:P$503,'1.(Optional) tonnage per use'!$G$6:$G$503,CONCATENATE(D481,F481),'1.(Optional) tonnage per use'!$N$6:$N$503,K481))</f>
        <v/>
      </c>
      <c r="W481" s="47" t="str">
        <f>IF(LEN(D481)=0,"",SUMIFS('1.(Optional) tonnage per use'!Q$6:Q$503,'1.(Optional) tonnage per use'!$G$6:$G$503,CONCATENATE(D481,F481),'1.(Optional) tonnage per use'!$N$6:$N$503,K481))</f>
        <v/>
      </c>
      <c r="X481" s="117" t="str">
        <f>_xlfn.IFNA(VLOOKUP(A481,'Reference data SID'!D:E,2,FALSE),"")</f>
        <v/>
      </c>
      <c r="Y481" s="117" t="str">
        <f t="shared" si="121"/>
        <v>not ok</v>
      </c>
      <c r="Z481" s="117" t="str">
        <f t="shared" si="122"/>
        <v>not ok</v>
      </c>
      <c r="AA481" s="117" t="str">
        <f t="shared" si="123"/>
        <v>ok</v>
      </c>
      <c r="AB481" s="117" t="str">
        <f t="shared" si="124"/>
        <v>not ok</v>
      </c>
      <c r="AC481" s="117" t="str">
        <f t="shared" si="125"/>
        <v>_EC</v>
      </c>
      <c r="AD481" s="117" t="str">
        <f t="shared" si="126"/>
        <v>_CAS</v>
      </c>
      <c r="AE481" s="117" t="str">
        <f t="shared" si="127"/>
        <v/>
      </c>
      <c r="AF481" s="117" t="str">
        <f>IF(LEN(A481)&gt;1,IF(COUNTIFS($AE$6:AE$503,LEFT(AE481,250))&gt;1,"Duplicate entry: you have two rows for the same substance and year",""),"")</f>
        <v/>
      </c>
      <c r="AG481" s="117" t="str">
        <f>IF(LEN(A481)&gt;0,IF(ISNUMBER(MATCH(A481,Annex_I_II_entries,0)),"","The Entry name is not within the dropdown list, make sure that you have not copied and pasted overwritting the cell format (with its correponding dropdown list) in column A"),"")</f>
        <v/>
      </c>
      <c r="AH481" s="117" t="str">
        <f t="shared" ca="1" si="128"/>
        <v/>
      </c>
      <c r="AI481" s="117" t="str">
        <f t="shared" ca="1" si="129"/>
        <v/>
      </c>
      <c r="AJ481" s="117" t="str">
        <f t="shared" si="130"/>
        <v/>
      </c>
      <c r="AK481" s="117" t="str">
        <f t="shared" si="131"/>
        <v/>
      </c>
      <c r="AL481" s="117" t="str">
        <f t="shared" si="132"/>
        <v/>
      </c>
      <c r="AM481" s="117" t="str">
        <f t="shared" si="133"/>
        <v/>
      </c>
      <c r="AN481" s="117" t="str">
        <f t="shared" si="134"/>
        <v/>
      </c>
      <c r="AO481" s="117" t="str">
        <f t="shared" si="135"/>
        <v/>
      </c>
      <c r="AP481" s="87"/>
    </row>
    <row r="482" spans="1:42" x14ac:dyDescent="0.2">
      <c r="A482" s="37"/>
      <c r="B482" s="37"/>
      <c r="C482" s="37"/>
      <c r="D482" s="64" t="str">
        <f>_xlfn.IFNA(VLOOKUP(A482,'Reference data SID'!$D$2:$Q$673,14,FALSE),"")</f>
        <v/>
      </c>
      <c r="E482" s="64" t="str">
        <f>_xlfn.IFNA(VLOOKUP(D482,'Reference data SID'!$C$3:$E$673,3,FALSE),"")</f>
        <v/>
      </c>
      <c r="F482" s="64" t="str">
        <f>_xlfn.IFNA(IF(E482=FALSE,D482,IF(ISBLANK(B482),VLOOKUP(C482,'Reference data SID'!$N:$P,3,FALSE),VLOOKUP(B482,'Reference data SID'!$M:$P,4,FALSE))),"")</f>
        <v/>
      </c>
      <c r="G482" s="64" t="str">
        <f t="shared" si="119"/>
        <v/>
      </c>
      <c r="H482" s="38" t="str">
        <f>_xlfn.IFNA(VLOOKUP(F482,'Reference data SID'!L:M,2,FALSE),"")</f>
        <v/>
      </c>
      <c r="I482" s="38" t="str">
        <f>_xlfn.IFNA(VLOOKUP(F482,'Reference data SID'!L:N,3,FALSE),"")</f>
        <v/>
      </c>
      <c r="J482" s="38" t="str">
        <f>_xlfn.IFNA(VLOOKUP(F482,'Reference data SID'!L:O,4,FALSE),"")</f>
        <v/>
      </c>
      <c r="K482" s="50"/>
      <c r="L482" s="50"/>
      <c r="M482" s="50"/>
      <c r="N482" s="50"/>
      <c r="O482" s="50"/>
      <c r="P482" s="50"/>
      <c r="Q482" s="50"/>
      <c r="R482" s="50"/>
      <c r="S482" s="50"/>
      <c r="T482" s="73" t="str">
        <f t="shared" ca="1" si="120"/>
        <v/>
      </c>
      <c r="U482" s="65" t="str">
        <f>IF(LEN(D482)=0,"",SUMIFS('1.(Optional) tonnage per use'!O$6:O$503,'1.(Optional) tonnage per use'!$G$6:$G$503,CONCATENATE(D482,F482),'1.(Optional) tonnage per use'!$N$6:$N$503,K482))</f>
        <v/>
      </c>
      <c r="V482" s="47" t="str">
        <f>IF(LEN(D482)=0,"",SUMIFS('1.(Optional) tonnage per use'!P$6:P$503,'1.(Optional) tonnage per use'!$G$6:$G$503,CONCATENATE(D482,F482),'1.(Optional) tonnage per use'!$N$6:$N$503,K482))</f>
        <v/>
      </c>
      <c r="W482" s="47" t="str">
        <f>IF(LEN(D482)=0,"",SUMIFS('1.(Optional) tonnage per use'!Q$6:Q$503,'1.(Optional) tonnage per use'!$G$6:$G$503,CONCATENATE(D482,F482),'1.(Optional) tonnage per use'!$N$6:$N$503,K482))</f>
        <v/>
      </c>
      <c r="X482" s="117" t="str">
        <f>_xlfn.IFNA(VLOOKUP(A482,'Reference data SID'!D:E,2,FALSE),"")</f>
        <v/>
      </c>
      <c r="Y482" s="117" t="str">
        <f t="shared" si="121"/>
        <v>not ok</v>
      </c>
      <c r="Z482" s="117" t="str">
        <f t="shared" si="122"/>
        <v>not ok</v>
      </c>
      <c r="AA482" s="117" t="str">
        <f t="shared" si="123"/>
        <v>ok</v>
      </c>
      <c r="AB482" s="117" t="str">
        <f t="shared" si="124"/>
        <v>not ok</v>
      </c>
      <c r="AC482" s="117" t="str">
        <f t="shared" si="125"/>
        <v>_EC</v>
      </c>
      <c r="AD482" s="117" t="str">
        <f t="shared" si="126"/>
        <v>_CAS</v>
      </c>
      <c r="AE482" s="117" t="str">
        <f t="shared" si="127"/>
        <v/>
      </c>
      <c r="AF482" s="117" t="str">
        <f>IF(LEN(A482)&gt;1,IF(COUNTIFS($AE$6:AE$503,LEFT(AE482,250))&gt;1,"Duplicate entry: you have two rows for the same substance and year",""),"")</f>
        <v/>
      </c>
      <c r="AG482" s="117" t="str">
        <f>IF(LEN(A482)&gt;0,IF(ISNUMBER(MATCH(A482,Annex_I_II_entries,0)),"","The Entry name is not within the dropdown list, make sure that you have not copied and pasted overwritting the cell format (with its correponding dropdown list) in column A"),"")</f>
        <v/>
      </c>
      <c r="AH482" s="117" t="str">
        <f t="shared" ca="1" si="128"/>
        <v/>
      </c>
      <c r="AI482" s="117" t="str">
        <f t="shared" ca="1" si="129"/>
        <v/>
      </c>
      <c r="AJ482" s="117" t="str">
        <f t="shared" si="130"/>
        <v/>
      </c>
      <c r="AK482" s="117" t="str">
        <f t="shared" si="131"/>
        <v/>
      </c>
      <c r="AL482" s="117" t="str">
        <f t="shared" si="132"/>
        <v/>
      </c>
      <c r="AM482" s="117" t="str">
        <f t="shared" si="133"/>
        <v/>
      </c>
      <c r="AN482" s="117" t="str">
        <f t="shared" si="134"/>
        <v/>
      </c>
      <c r="AO482" s="117" t="str">
        <f t="shared" si="135"/>
        <v/>
      </c>
      <c r="AP482" s="87"/>
    </row>
    <row r="483" spans="1:42" x14ac:dyDescent="0.2">
      <c r="A483" s="37"/>
      <c r="B483" s="37"/>
      <c r="C483" s="37"/>
      <c r="D483" s="64" t="str">
        <f>_xlfn.IFNA(VLOOKUP(A483,'Reference data SID'!$D$2:$Q$673,14,FALSE),"")</f>
        <v/>
      </c>
      <c r="E483" s="64" t="str">
        <f>_xlfn.IFNA(VLOOKUP(D483,'Reference data SID'!$C$3:$E$673,3,FALSE),"")</f>
        <v/>
      </c>
      <c r="F483" s="64" t="str">
        <f>_xlfn.IFNA(IF(E483=FALSE,D483,IF(ISBLANK(B483),VLOOKUP(C483,'Reference data SID'!$N:$P,3,FALSE),VLOOKUP(B483,'Reference data SID'!$M:$P,4,FALSE))),"")</f>
        <v/>
      </c>
      <c r="G483" s="64" t="str">
        <f t="shared" si="119"/>
        <v/>
      </c>
      <c r="H483" s="38" t="str">
        <f>_xlfn.IFNA(VLOOKUP(F483,'Reference data SID'!L:M,2,FALSE),"")</f>
        <v/>
      </c>
      <c r="I483" s="38" t="str">
        <f>_xlfn.IFNA(VLOOKUP(F483,'Reference data SID'!L:N,3,FALSE),"")</f>
        <v/>
      </c>
      <c r="J483" s="38" t="str">
        <f>_xlfn.IFNA(VLOOKUP(F483,'Reference data SID'!L:O,4,FALSE),"")</f>
        <v/>
      </c>
      <c r="K483" s="50"/>
      <c r="L483" s="50"/>
      <c r="M483" s="50"/>
      <c r="N483" s="50"/>
      <c r="O483" s="50"/>
      <c r="P483" s="50"/>
      <c r="Q483" s="50"/>
      <c r="R483" s="50"/>
      <c r="S483" s="50"/>
      <c r="T483" s="73" t="str">
        <f t="shared" ca="1" si="120"/>
        <v/>
      </c>
      <c r="U483" s="65" t="str">
        <f>IF(LEN(D483)=0,"",SUMIFS('1.(Optional) tonnage per use'!O$6:O$503,'1.(Optional) tonnage per use'!$G$6:$G$503,CONCATENATE(D483,F483),'1.(Optional) tonnage per use'!$N$6:$N$503,K483))</f>
        <v/>
      </c>
      <c r="V483" s="47" t="str">
        <f>IF(LEN(D483)=0,"",SUMIFS('1.(Optional) tonnage per use'!P$6:P$503,'1.(Optional) tonnage per use'!$G$6:$G$503,CONCATENATE(D483,F483),'1.(Optional) tonnage per use'!$N$6:$N$503,K483))</f>
        <v/>
      </c>
      <c r="W483" s="47" t="str">
        <f>IF(LEN(D483)=0,"",SUMIFS('1.(Optional) tonnage per use'!Q$6:Q$503,'1.(Optional) tonnage per use'!$G$6:$G$503,CONCATENATE(D483,F483),'1.(Optional) tonnage per use'!$N$6:$N$503,K483))</f>
        <v/>
      </c>
      <c r="X483" s="117" t="str">
        <f>_xlfn.IFNA(VLOOKUP(A483,'Reference data SID'!D:E,2,FALSE),"")</f>
        <v/>
      </c>
      <c r="Y483" s="117" t="str">
        <f t="shared" si="121"/>
        <v>not ok</v>
      </c>
      <c r="Z483" s="117" t="str">
        <f t="shared" si="122"/>
        <v>not ok</v>
      </c>
      <c r="AA483" s="117" t="str">
        <f t="shared" si="123"/>
        <v>ok</v>
      </c>
      <c r="AB483" s="117" t="str">
        <f t="shared" si="124"/>
        <v>not ok</v>
      </c>
      <c r="AC483" s="117" t="str">
        <f t="shared" si="125"/>
        <v>_EC</v>
      </c>
      <c r="AD483" s="117" t="str">
        <f t="shared" si="126"/>
        <v>_CAS</v>
      </c>
      <c r="AE483" s="117" t="str">
        <f t="shared" si="127"/>
        <v/>
      </c>
      <c r="AF483" s="117" t="str">
        <f>IF(LEN(A483)&gt;1,IF(COUNTIFS($AE$6:AE$503,LEFT(AE483,250))&gt;1,"Duplicate entry: you have two rows for the same substance and year",""),"")</f>
        <v/>
      </c>
      <c r="AG483" s="117" t="str">
        <f>IF(LEN(A483)&gt;0,IF(ISNUMBER(MATCH(A483,Annex_I_II_entries,0)),"","The Entry name is not within the dropdown list, make sure that you have not copied and pasted overwritting the cell format (with its correponding dropdown list) in column A"),"")</f>
        <v/>
      </c>
      <c r="AH483" s="117" t="str">
        <f t="shared" ca="1" si="128"/>
        <v/>
      </c>
      <c r="AI483" s="117" t="str">
        <f t="shared" ca="1" si="129"/>
        <v/>
      </c>
      <c r="AJ483" s="117" t="str">
        <f t="shared" si="130"/>
        <v/>
      </c>
      <c r="AK483" s="117" t="str">
        <f t="shared" si="131"/>
        <v/>
      </c>
      <c r="AL483" s="117" t="str">
        <f t="shared" si="132"/>
        <v/>
      </c>
      <c r="AM483" s="117" t="str">
        <f t="shared" si="133"/>
        <v/>
      </c>
      <c r="AN483" s="117" t="str">
        <f t="shared" si="134"/>
        <v/>
      </c>
      <c r="AO483" s="117" t="str">
        <f t="shared" si="135"/>
        <v/>
      </c>
      <c r="AP483" s="87"/>
    </row>
    <row r="484" spans="1:42" x14ac:dyDescent="0.2">
      <c r="A484" s="37"/>
      <c r="B484" s="37"/>
      <c r="C484" s="37"/>
      <c r="D484" s="64" t="str">
        <f>_xlfn.IFNA(VLOOKUP(A484,'Reference data SID'!$D$2:$Q$673,14,FALSE),"")</f>
        <v/>
      </c>
      <c r="E484" s="64" t="str">
        <f>_xlfn.IFNA(VLOOKUP(D484,'Reference data SID'!$C$3:$E$673,3,FALSE),"")</f>
        <v/>
      </c>
      <c r="F484" s="64" t="str">
        <f>_xlfn.IFNA(IF(E484=FALSE,D484,IF(ISBLANK(B484),VLOOKUP(C484,'Reference data SID'!$N:$P,3,FALSE),VLOOKUP(B484,'Reference data SID'!$M:$P,4,FALSE))),"")</f>
        <v/>
      </c>
      <c r="G484" s="64" t="str">
        <f t="shared" si="119"/>
        <v/>
      </c>
      <c r="H484" s="38" t="str">
        <f>_xlfn.IFNA(VLOOKUP(F484,'Reference data SID'!L:M,2,FALSE),"")</f>
        <v/>
      </c>
      <c r="I484" s="38" t="str">
        <f>_xlfn.IFNA(VLOOKUP(F484,'Reference data SID'!L:N,3,FALSE),"")</f>
        <v/>
      </c>
      <c r="J484" s="38" t="str">
        <f>_xlfn.IFNA(VLOOKUP(F484,'Reference data SID'!L:O,4,FALSE),"")</f>
        <v/>
      </c>
      <c r="K484" s="50"/>
      <c r="L484" s="50"/>
      <c r="M484" s="50"/>
      <c r="N484" s="50"/>
      <c r="O484" s="50"/>
      <c r="P484" s="50"/>
      <c r="Q484" s="50"/>
      <c r="R484" s="50"/>
      <c r="S484" s="50"/>
      <c r="T484" s="73" t="str">
        <f t="shared" ca="1" si="120"/>
        <v/>
      </c>
      <c r="U484" s="65" t="str">
        <f>IF(LEN(D484)=0,"",SUMIFS('1.(Optional) tonnage per use'!O$6:O$503,'1.(Optional) tonnage per use'!$G$6:$G$503,CONCATENATE(D484,F484),'1.(Optional) tonnage per use'!$N$6:$N$503,K484))</f>
        <v/>
      </c>
      <c r="V484" s="47" t="str">
        <f>IF(LEN(D484)=0,"",SUMIFS('1.(Optional) tonnage per use'!P$6:P$503,'1.(Optional) tonnage per use'!$G$6:$G$503,CONCATENATE(D484,F484),'1.(Optional) tonnage per use'!$N$6:$N$503,K484))</f>
        <v/>
      </c>
      <c r="W484" s="47" t="str">
        <f>IF(LEN(D484)=0,"",SUMIFS('1.(Optional) tonnage per use'!Q$6:Q$503,'1.(Optional) tonnage per use'!$G$6:$G$503,CONCATENATE(D484,F484),'1.(Optional) tonnage per use'!$N$6:$N$503,K484))</f>
        <v/>
      </c>
      <c r="X484" s="117" t="str">
        <f>_xlfn.IFNA(VLOOKUP(A484,'Reference data SID'!D:E,2,FALSE),"")</f>
        <v/>
      </c>
      <c r="Y484" s="117" t="str">
        <f t="shared" si="121"/>
        <v>not ok</v>
      </c>
      <c r="Z484" s="117" t="str">
        <f t="shared" si="122"/>
        <v>not ok</v>
      </c>
      <c r="AA484" s="117" t="str">
        <f t="shared" si="123"/>
        <v>ok</v>
      </c>
      <c r="AB484" s="117" t="str">
        <f t="shared" si="124"/>
        <v>not ok</v>
      </c>
      <c r="AC484" s="117" t="str">
        <f t="shared" si="125"/>
        <v>_EC</v>
      </c>
      <c r="AD484" s="117" t="str">
        <f t="shared" si="126"/>
        <v>_CAS</v>
      </c>
      <c r="AE484" s="117" t="str">
        <f t="shared" si="127"/>
        <v/>
      </c>
      <c r="AF484" s="117" t="str">
        <f>IF(LEN(A484)&gt;1,IF(COUNTIFS($AE$6:AE$503,LEFT(AE484,250))&gt;1,"Duplicate entry: you have two rows for the same substance and year",""),"")</f>
        <v/>
      </c>
      <c r="AG484" s="117" t="str">
        <f>IF(LEN(A484)&gt;0,IF(ISNUMBER(MATCH(A484,Annex_I_II_entries,0)),"","The Entry name is not within the dropdown list, make sure that you have not copied and pasted overwritting the cell format (with its correponding dropdown list) in column A"),"")</f>
        <v/>
      </c>
      <c r="AH484" s="117" t="str">
        <f t="shared" ca="1" si="128"/>
        <v/>
      </c>
      <c r="AI484" s="117" t="str">
        <f t="shared" ca="1" si="129"/>
        <v/>
      </c>
      <c r="AJ484" s="117" t="str">
        <f t="shared" si="130"/>
        <v/>
      </c>
      <c r="AK484" s="117" t="str">
        <f t="shared" si="131"/>
        <v/>
      </c>
      <c r="AL484" s="117" t="str">
        <f t="shared" si="132"/>
        <v/>
      </c>
      <c r="AM484" s="117" t="str">
        <f t="shared" si="133"/>
        <v/>
      </c>
      <c r="AN484" s="117" t="str">
        <f t="shared" si="134"/>
        <v/>
      </c>
      <c r="AO484" s="117" t="str">
        <f t="shared" si="135"/>
        <v/>
      </c>
      <c r="AP484" s="87"/>
    </row>
    <row r="485" spans="1:42" x14ac:dyDescent="0.2">
      <c r="A485" s="37"/>
      <c r="B485" s="37"/>
      <c r="C485" s="37"/>
      <c r="D485" s="64" t="str">
        <f>_xlfn.IFNA(VLOOKUP(A485,'Reference data SID'!$D$2:$Q$673,14,FALSE),"")</f>
        <v/>
      </c>
      <c r="E485" s="64" t="str">
        <f>_xlfn.IFNA(VLOOKUP(D485,'Reference data SID'!$C$3:$E$673,3,FALSE),"")</f>
        <v/>
      </c>
      <c r="F485" s="64" t="str">
        <f>_xlfn.IFNA(IF(E485=FALSE,D485,IF(ISBLANK(B485),VLOOKUP(C485,'Reference data SID'!$N:$P,3,FALSE),VLOOKUP(B485,'Reference data SID'!$M:$P,4,FALSE))),"")</f>
        <v/>
      </c>
      <c r="G485" s="64" t="str">
        <f t="shared" si="119"/>
        <v/>
      </c>
      <c r="H485" s="38" t="str">
        <f>_xlfn.IFNA(VLOOKUP(F485,'Reference data SID'!L:M,2,FALSE),"")</f>
        <v/>
      </c>
      <c r="I485" s="38" t="str">
        <f>_xlfn.IFNA(VLOOKUP(F485,'Reference data SID'!L:N,3,FALSE),"")</f>
        <v/>
      </c>
      <c r="J485" s="38" t="str">
        <f>_xlfn.IFNA(VLOOKUP(F485,'Reference data SID'!L:O,4,FALSE),"")</f>
        <v/>
      </c>
      <c r="K485" s="50"/>
      <c r="L485" s="50"/>
      <c r="M485" s="50"/>
      <c r="N485" s="50"/>
      <c r="O485" s="50"/>
      <c r="P485" s="50"/>
      <c r="Q485" s="50"/>
      <c r="R485" s="50"/>
      <c r="S485" s="50"/>
      <c r="T485" s="73" t="str">
        <f t="shared" ca="1" si="120"/>
        <v/>
      </c>
      <c r="U485" s="65" t="str">
        <f>IF(LEN(D485)=0,"",SUMIFS('1.(Optional) tonnage per use'!O$6:O$503,'1.(Optional) tonnage per use'!$G$6:$G$503,CONCATENATE(D485,F485),'1.(Optional) tonnage per use'!$N$6:$N$503,K485))</f>
        <v/>
      </c>
      <c r="V485" s="47" t="str">
        <f>IF(LEN(D485)=0,"",SUMIFS('1.(Optional) tonnage per use'!P$6:P$503,'1.(Optional) tonnage per use'!$G$6:$G$503,CONCATENATE(D485,F485),'1.(Optional) tonnage per use'!$N$6:$N$503,K485))</f>
        <v/>
      </c>
      <c r="W485" s="47" t="str">
        <f>IF(LEN(D485)=0,"",SUMIFS('1.(Optional) tonnage per use'!Q$6:Q$503,'1.(Optional) tonnage per use'!$G$6:$G$503,CONCATENATE(D485,F485),'1.(Optional) tonnage per use'!$N$6:$N$503,K485))</f>
        <v/>
      </c>
      <c r="X485" s="117" t="str">
        <f>_xlfn.IFNA(VLOOKUP(A485,'Reference data SID'!D:E,2,FALSE),"")</f>
        <v/>
      </c>
      <c r="Y485" s="117" t="str">
        <f t="shared" si="121"/>
        <v>not ok</v>
      </c>
      <c r="Z485" s="117" t="str">
        <f t="shared" si="122"/>
        <v>not ok</v>
      </c>
      <c r="AA485" s="117" t="str">
        <f t="shared" si="123"/>
        <v>ok</v>
      </c>
      <c r="AB485" s="117" t="str">
        <f t="shared" si="124"/>
        <v>not ok</v>
      </c>
      <c r="AC485" s="117" t="str">
        <f t="shared" si="125"/>
        <v>_EC</v>
      </c>
      <c r="AD485" s="117" t="str">
        <f t="shared" si="126"/>
        <v>_CAS</v>
      </c>
      <c r="AE485" s="117" t="str">
        <f t="shared" si="127"/>
        <v/>
      </c>
      <c r="AF485" s="117" t="str">
        <f>IF(LEN(A485)&gt;1,IF(COUNTIFS($AE$6:AE$503,LEFT(AE485,250))&gt;1,"Duplicate entry: you have two rows for the same substance and year",""),"")</f>
        <v/>
      </c>
      <c r="AG485" s="117" t="str">
        <f>IF(LEN(A485)&gt;0,IF(ISNUMBER(MATCH(A485,Annex_I_II_entries,0)),"","The Entry name is not within the dropdown list, make sure that you have not copied and pasted overwritting the cell format (with its correponding dropdown list) in column A"),"")</f>
        <v/>
      </c>
      <c r="AH485" s="117" t="str">
        <f t="shared" ca="1" si="128"/>
        <v/>
      </c>
      <c r="AI485" s="117" t="str">
        <f t="shared" ca="1" si="129"/>
        <v/>
      </c>
      <c r="AJ485" s="117" t="str">
        <f t="shared" si="130"/>
        <v/>
      </c>
      <c r="AK485" s="117" t="str">
        <f t="shared" si="131"/>
        <v/>
      </c>
      <c r="AL485" s="117" t="str">
        <f t="shared" si="132"/>
        <v/>
      </c>
      <c r="AM485" s="117" t="str">
        <f t="shared" si="133"/>
        <v/>
      </c>
      <c r="AN485" s="117" t="str">
        <f t="shared" si="134"/>
        <v/>
      </c>
      <c r="AO485" s="117" t="str">
        <f t="shared" si="135"/>
        <v/>
      </c>
      <c r="AP485" s="87"/>
    </row>
    <row r="486" spans="1:42" x14ac:dyDescent="0.2">
      <c r="A486" s="37"/>
      <c r="B486" s="37"/>
      <c r="C486" s="37"/>
      <c r="D486" s="64" t="str">
        <f>_xlfn.IFNA(VLOOKUP(A486,'Reference data SID'!$D$2:$Q$673,14,FALSE),"")</f>
        <v/>
      </c>
      <c r="E486" s="64" t="str">
        <f>_xlfn.IFNA(VLOOKUP(D486,'Reference data SID'!$C$3:$E$673,3,FALSE),"")</f>
        <v/>
      </c>
      <c r="F486" s="64" t="str">
        <f>_xlfn.IFNA(IF(E486=FALSE,D486,IF(ISBLANK(B486),VLOOKUP(C486,'Reference data SID'!$N:$P,3,FALSE),VLOOKUP(B486,'Reference data SID'!$M:$P,4,FALSE))),"")</f>
        <v/>
      </c>
      <c r="G486" s="64" t="str">
        <f t="shared" si="119"/>
        <v/>
      </c>
      <c r="H486" s="38" t="str">
        <f>_xlfn.IFNA(VLOOKUP(F486,'Reference data SID'!L:M,2,FALSE),"")</f>
        <v/>
      </c>
      <c r="I486" s="38" t="str">
        <f>_xlfn.IFNA(VLOOKUP(F486,'Reference data SID'!L:N,3,FALSE),"")</f>
        <v/>
      </c>
      <c r="J486" s="38" t="str">
        <f>_xlfn.IFNA(VLOOKUP(F486,'Reference data SID'!L:O,4,FALSE),"")</f>
        <v/>
      </c>
      <c r="K486" s="50"/>
      <c r="L486" s="50"/>
      <c r="M486" s="50"/>
      <c r="N486" s="50"/>
      <c r="O486" s="50"/>
      <c r="P486" s="50"/>
      <c r="Q486" s="50"/>
      <c r="R486" s="50"/>
      <c r="S486" s="50"/>
      <c r="T486" s="73" t="str">
        <f t="shared" ca="1" si="120"/>
        <v/>
      </c>
      <c r="U486" s="65" t="str">
        <f>IF(LEN(D486)=0,"",SUMIFS('1.(Optional) tonnage per use'!O$6:O$503,'1.(Optional) tonnage per use'!$G$6:$G$503,CONCATENATE(D486,F486),'1.(Optional) tonnage per use'!$N$6:$N$503,K486))</f>
        <v/>
      </c>
      <c r="V486" s="47" t="str">
        <f>IF(LEN(D486)=0,"",SUMIFS('1.(Optional) tonnage per use'!P$6:P$503,'1.(Optional) tonnage per use'!$G$6:$G$503,CONCATENATE(D486,F486),'1.(Optional) tonnage per use'!$N$6:$N$503,K486))</f>
        <v/>
      </c>
      <c r="W486" s="47" t="str">
        <f>IF(LEN(D486)=0,"",SUMIFS('1.(Optional) tonnage per use'!Q$6:Q$503,'1.(Optional) tonnage per use'!$G$6:$G$503,CONCATENATE(D486,F486),'1.(Optional) tonnage per use'!$N$6:$N$503,K486))</f>
        <v/>
      </c>
      <c r="X486" s="117" t="str">
        <f>_xlfn.IFNA(VLOOKUP(A486,'Reference data SID'!D:E,2,FALSE),"")</f>
        <v/>
      </c>
      <c r="Y486" s="117" t="str">
        <f t="shared" si="121"/>
        <v>not ok</v>
      </c>
      <c r="Z486" s="117" t="str">
        <f t="shared" si="122"/>
        <v>not ok</v>
      </c>
      <c r="AA486" s="117" t="str">
        <f t="shared" si="123"/>
        <v>ok</v>
      </c>
      <c r="AB486" s="117" t="str">
        <f t="shared" si="124"/>
        <v>not ok</v>
      </c>
      <c r="AC486" s="117" t="str">
        <f t="shared" si="125"/>
        <v>_EC</v>
      </c>
      <c r="AD486" s="117" t="str">
        <f t="shared" si="126"/>
        <v>_CAS</v>
      </c>
      <c r="AE486" s="117" t="str">
        <f t="shared" si="127"/>
        <v/>
      </c>
      <c r="AF486" s="117" t="str">
        <f>IF(LEN(A486)&gt;1,IF(COUNTIFS($AE$6:AE$503,LEFT(AE486,250))&gt;1,"Duplicate entry: you have two rows for the same substance and year",""),"")</f>
        <v/>
      </c>
      <c r="AG486" s="117" t="str">
        <f>IF(LEN(A486)&gt;0,IF(ISNUMBER(MATCH(A486,Annex_I_II_entries,0)),"","The Entry name is not within the dropdown list, make sure that you have not copied and pasted overwritting the cell format (with its correponding dropdown list) in column A"),"")</f>
        <v/>
      </c>
      <c r="AH486" s="117" t="str">
        <f t="shared" ca="1" si="128"/>
        <v/>
      </c>
      <c r="AI486" s="117" t="str">
        <f t="shared" ca="1" si="129"/>
        <v/>
      </c>
      <c r="AJ486" s="117" t="str">
        <f t="shared" si="130"/>
        <v/>
      </c>
      <c r="AK486" s="117" t="str">
        <f t="shared" si="131"/>
        <v/>
      </c>
      <c r="AL486" s="117" t="str">
        <f t="shared" si="132"/>
        <v/>
      </c>
      <c r="AM486" s="117" t="str">
        <f t="shared" si="133"/>
        <v/>
      </c>
      <c r="AN486" s="117" t="str">
        <f t="shared" si="134"/>
        <v/>
      </c>
      <c r="AO486" s="117" t="str">
        <f t="shared" si="135"/>
        <v/>
      </c>
      <c r="AP486" s="87"/>
    </row>
    <row r="487" spans="1:42" x14ac:dyDescent="0.2">
      <c r="A487" s="37"/>
      <c r="B487" s="37"/>
      <c r="C487" s="37"/>
      <c r="D487" s="64" t="str">
        <f>_xlfn.IFNA(VLOOKUP(A487,'Reference data SID'!$D$2:$Q$673,14,FALSE),"")</f>
        <v/>
      </c>
      <c r="E487" s="64" t="str">
        <f>_xlfn.IFNA(VLOOKUP(D487,'Reference data SID'!$C$3:$E$673,3,FALSE),"")</f>
        <v/>
      </c>
      <c r="F487" s="64" t="str">
        <f>_xlfn.IFNA(IF(E487=FALSE,D487,IF(ISBLANK(B487),VLOOKUP(C487,'Reference data SID'!$N:$P,3,FALSE),VLOOKUP(B487,'Reference data SID'!$M:$P,4,FALSE))),"")</f>
        <v/>
      </c>
      <c r="G487" s="64" t="str">
        <f t="shared" si="119"/>
        <v/>
      </c>
      <c r="H487" s="38" t="str">
        <f>_xlfn.IFNA(VLOOKUP(F487,'Reference data SID'!L:M,2,FALSE),"")</f>
        <v/>
      </c>
      <c r="I487" s="38" t="str">
        <f>_xlfn.IFNA(VLOOKUP(F487,'Reference data SID'!L:N,3,FALSE),"")</f>
        <v/>
      </c>
      <c r="J487" s="38" t="str">
        <f>_xlfn.IFNA(VLOOKUP(F487,'Reference data SID'!L:O,4,FALSE),"")</f>
        <v/>
      </c>
      <c r="K487" s="50"/>
      <c r="L487" s="50"/>
      <c r="M487" s="50"/>
      <c r="N487" s="50"/>
      <c r="O487" s="50"/>
      <c r="P487" s="50"/>
      <c r="Q487" s="50"/>
      <c r="R487" s="50"/>
      <c r="S487" s="50"/>
      <c r="T487" s="73" t="str">
        <f t="shared" ca="1" si="120"/>
        <v/>
      </c>
      <c r="U487" s="65" t="str">
        <f>IF(LEN(D487)=0,"",SUMIFS('1.(Optional) tonnage per use'!O$6:O$503,'1.(Optional) tonnage per use'!$G$6:$G$503,CONCATENATE(D487,F487),'1.(Optional) tonnage per use'!$N$6:$N$503,K487))</f>
        <v/>
      </c>
      <c r="V487" s="47" t="str">
        <f>IF(LEN(D487)=0,"",SUMIFS('1.(Optional) tonnage per use'!P$6:P$503,'1.(Optional) tonnage per use'!$G$6:$G$503,CONCATENATE(D487,F487),'1.(Optional) tonnage per use'!$N$6:$N$503,K487))</f>
        <v/>
      </c>
      <c r="W487" s="47" t="str">
        <f>IF(LEN(D487)=0,"",SUMIFS('1.(Optional) tonnage per use'!Q$6:Q$503,'1.(Optional) tonnage per use'!$G$6:$G$503,CONCATENATE(D487,F487),'1.(Optional) tonnage per use'!$N$6:$N$503,K487))</f>
        <v/>
      </c>
      <c r="X487" s="117" t="str">
        <f>_xlfn.IFNA(VLOOKUP(A487,'Reference data SID'!D:E,2,FALSE),"")</f>
        <v/>
      </c>
      <c r="Y487" s="117" t="str">
        <f t="shared" si="121"/>
        <v>not ok</v>
      </c>
      <c r="Z487" s="117" t="str">
        <f t="shared" si="122"/>
        <v>not ok</v>
      </c>
      <c r="AA487" s="117" t="str">
        <f t="shared" si="123"/>
        <v>ok</v>
      </c>
      <c r="AB487" s="117" t="str">
        <f t="shared" si="124"/>
        <v>not ok</v>
      </c>
      <c r="AC487" s="117" t="str">
        <f t="shared" si="125"/>
        <v>_EC</v>
      </c>
      <c r="AD487" s="117" t="str">
        <f t="shared" si="126"/>
        <v>_CAS</v>
      </c>
      <c r="AE487" s="117" t="str">
        <f t="shared" si="127"/>
        <v/>
      </c>
      <c r="AF487" s="117" t="str">
        <f>IF(LEN(A487)&gt;1,IF(COUNTIFS($AE$6:AE$503,LEFT(AE487,250))&gt;1,"Duplicate entry: you have two rows for the same substance and year",""),"")</f>
        <v/>
      </c>
      <c r="AG487" s="117" t="str">
        <f>IF(LEN(A487)&gt;0,IF(ISNUMBER(MATCH(A487,Annex_I_II_entries,0)),"","The Entry name is not within the dropdown list, make sure that you have not copied and pasted overwritting the cell format (with its correponding dropdown list) in column A"),"")</f>
        <v/>
      </c>
      <c r="AH487" s="117" t="str">
        <f t="shared" ca="1" si="128"/>
        <v/>
      </c>
      <c r="AI487" s="117" t="str">
        <f t="shared" ca="1" si="129"/>
        <v/>
      </c>
      <c r="AJ487" s="117" t="str">
        <f t="shared" si="130"/>
        <v/>
      </c>
      <c r="AK487" s="117" t="str">
        <f t="shared" si="131"/>
        <v/>
      </c>
      <c r="AL487" s="117" t="str">
        <f t="shared" si="132"/>
        <v/>
      </c>
      <c r="AM487" s="117" t="str">
        <f t="shared" si="133"/>
        <v/>
      </c>
      <c r="AN487" s="117" t="str">
        <f t="shared" si="134"/>
        <v/>
      </c>
      <c r="AO487" s="117" t="str">
        <f t="shared" si="135"/>
        <v/>
      </c>
      <c r="AP487" s="87"/>
    </row>
    <row r="488" spans="1:42" x14ac:dyDescent="0.2">
      <c r="A488" s="37"/>
      <c r="B488" s="37"/>
      <c r="C488" s="37"/>
      <c r="D488" s="64" t="str">
        <f>_xlfn.IFNA(VLOOKUP(A488,'Reference data SID'!$D$2:$Q$673,14,FALSE),"")</f>
        <v/>
      </c>
      <c r="E488" s="64" t="str">
        <f>_xlfn.IFNA(VLOOKUP(D488,'Reference data SID'!$C$3:$E$673,3,FALSE),"")</f>
        <v/>
      </c>
      <c r="F488" s="64" t="str">
        <f>_xlfn.IFNA(IF(E488=FALSE,D488,IF(ISBLANK(B488),VLOOKUP(C488,'Reference data SID'!$N:$P,3,FALSE),VLOOKUP(B488,'Reference data SID'!$M:$P,4,FALSE))),"")</f>
        <v/>
      </c>
      <c r="G488" s="64" t="str">
        <f t="shared" si="119"/>
        <v/>
      </c>
      <c r="H488" s="38" t="str">
        <f>_xlfn.IFNA(VLOOKUP(F488,'Reference data SID'!L:M,2,FALSE),"")</f>
        <v/>
      </c>
      <c r="I488" s="38" t="str">
        <f>_xlfn.IFNA(VLOOKUP(F488,'Reference data SID'!L:N,3,FALSE),"")</f>
        <v/>
      </c>
      <c r="J488" s="38" t="str">
        <f>_xlfn.IFNA(VLOOKUP(F488,'Reference data SID'!L:O,4,FALSE),"")</f>
        <v/>
      </c>
      <c r="K488" s="50"/>
      <c r="L488" s="50"/>
      <c r="M488" s="50"/>
      <c r="N488" s="50"/>
      <c r="O488" s="50"/>
      <c r="P488" s="50"/>
      <c r="Q488" s="50"/>
      <c r="R488" s="50"/>
      <c r="S488" s="50"/>
      <c r="T488" s="73" t="str">
        <f t="shared" ca="1" si="120"/>
        <v/>
      </c>
      <c r="U488" s="65" t="str">
        <f>IF(LEN(D488)=0,"",SUMIFS('1.(Optional) tonnage per use'!O$6:O$503,'1.(Optional) tonnage per use'!$G$6:$G$503,CONCATENATE(D488,F488),'1.(Optional) tonnage per use'!$N$6:$N$503,K488))</f>
        <v/>
      </c>
      <c r="V488" s="47" t="str">
        <f>IF(LEN(D488)=0,"",SUMIFS('1.(Optional) tonnage per use'!P$6:P$503,'1.(Optional) tonnage per use'!$G$6:$G$503,CONCATENATE(D488,F488),'1.(Optional) tonnage per use'!$N$6:$N$503,K488))</f>
        <v/>
      </c>
      <c r="W488" s="47" t="str">
        <f>IF(LEN(D488)=0,"",SUMIFS('1.(Optional) tonnage per use'!Q$6:Q$503,'1.(Optional) tonnage per use'!$G$6:$G$503,CONCATENATE(D488,F488),'1.(Optional) tonnage per use'!$N$6:$N$503,K488))</f>
        <v/>
      </c>
      <c r="X488" s="117" t="str">
        <f>_xlfn.IFNA(VLOOKUP(A488,'Reference data SID'!D:E,2,FALSE),"")</f>
        <v/>
      </c>
      <c r="Y488" s="117" t="str">
        <f t="shared" si="121"/>
        <v>not ok</v>
      </c>
      <c r="Z488" s="117" t="str">
        <f t="shared" si="122"/>
        <v>not ok</v>
      </c>
      <c r="AA488" s="117" t="str">
        <f t="shared" si="123"/>
        <v>ok</v>
      </c>
      <c r="AB488" s="117" t="str">
        <f t="shared" si="124"/>
        <v>not ok</v>
      </c>
      <c r="AC488" s="117" t="str">
        <f t="shared" si="125"/>
        <v>_EC</v>
      </c>
      <c r="AD488" s="117" t="str">
        <f t="shared" si="126"/>
        <v>_CAS</v>
      </c>
      <c r="AE488" s="117" t="str">
        <f t="shared" si="127"/>
        <v/>
      </c>
      <c r="AF488" s="117" t="str">
        <f>IF(LEN(A488)&gt;1,IF(COUNTIFS($AE$6:AE$503,LEFT(AE488,250))&gt;1,"Duplicate entry: you have two rows for the same substance and year",""),"")</f>
        <v/>
      </c>
      <c r="AG488" s="117" t="str">
        <f>IF(LEN(A488)&gt;0,IF(ISNUMBER(MATCH(A488,Annex_I_II_entries,0)),"","The Entry name is not within the dropdown list, make sure that you have not copied and pasted overwritting the cell format (with its correponding dropdown list) in column A"),"")</f>
        <v/>
      </c>
      <c r="AH488" s="117" t="str">
        <f t="shared" ca="1" si="128"/>
        <v/>
      </c>
      <c r="AI488" s="117" t="str">
        <f t="shared" ca="1" si="129"/>
        <v/>
      </c>
      <c r="AJ488" s="117" t="str">
        <f t="shared" si="130"/>
        <v/>
      </c>
      <c r="AK488" s="117" t="str">
        <f t="shared" si="131"/>
        <v/>
      </c>
      <c r="AL488" s="117" t="str">
        <f t="shared" si="132"/>
        <v/>
      </c>
      <c r="AM488" s="117" t="str">
        <f t="shared" si="133"/>
        <v/>
      </c>
      <c r="AN488" s="117" t="str">
        <f t="shared" si="134"/>
        <v/>
      </c>
      <c r="AO488" s="117" t="str">
        <f t="shared" si="135"/>
        <v/>
      </c>
      <c r="AP488" s="87"/>
    </row>
    <row r="489" spans="1:42" x14ac:dyDescent="0.2">
      <c r="A489" s="37"/>
      <c r="B489" s="37"/>
      <c r="C489" s="37"/>
      <c r="D489" s="64" t="str">
        <f>_xlfn.IFNA(VLOOKUP(A489,'Reference data SID'!$D$2:$Q$673,14,FALSE),"")</f>
        <v/>
      </c>
      <c r="E489" s="64" t="str">
        <f>_xlfn.IFNA(VLOOKUP(D489,'Reference data SID'!$C$3:$E$673,3,FALSE),"")</f>
        <v/>
      </c>
      <c r="F489" s="64" t="str">
        <f>_xlfn.IFNA(IF(E489=FALSE,D489,IF(ISBLANK(B489),VLOOKUP(C489,'Reference data SID'!$N:$P,3,FALSE),VLOOKUP(B489,'Reference data SID'!$M:$P,4,FALSE))),"")</f>
        <v/>
      </c>
      <c r="G489" s="64" t="str">
        <f t="shared" si="119"/>
        <v/>
      </c>
      <c r="H489" s="38" t="str">
        <f>_xlfn.IFNA(VLOOKUP(F489,'Reference data SID'!L:M,2,FALSE),"")</f>
        <v/>
      </c>
      <c r="I489" s="38" t="str">
        <f>_xlfn.IFNA(VLOOKUP(F489,'Reference data SID'!L:N,3,FALSE),"")</f>
        <v/>
      </c>
      <c r="J489" s="38" t="str">
        <f>_xlfn.IFNA(VLOOKUP(F489,'Reference data SID'!L:O,4,FALSE),"")</f>
        <v/>
      </c>
      <c r="K489" s="50"/>
      <c r="L489" s="50"/>
      <c r="M489" s="50"/>
      <c r="N489" s="50"/>
      <c r="O489" s="50"/>
      <c r="P489" s="50"/>
      <c r="Q489" s="50"/>
      <c r="R489" s="50"/>
      <c r="S489" s="50"/>
      <c r="T489" s="73" t="str">
        <f t="shared" ca="1" si="120"/>
        <v/>
      </c>
      <c r="U489" s="65" t="str">
        <f>IF(LEN(D489)=0,"",SUMIFS('1.(Optional) tonnage per use'!O$6:O$503,'1.(Optional) tonnage per use'!$G$6:$G$503,CONCATENATE(D489,F489),'1.(Optional) tonnage per use'!$N$6:$N$503,K489))</f>
        <v/>
      </c>
      <c r="V489" s="47" t="str">
        <f>IF(LEN(D489)=0,"",SUMIFS('1.(Optional) tonnage per use'!P$6:P$503,'1.(Optional) tonnage per use'!$G$6:$G$503,CONCATENATE(D489,F489),'1.(Optional) tonnage per use'!$N$6:$N$503,K489))</f>
        <v/>
      </c>
      <c r="W489" s="47" t="str">
        <f>IF(LEN(D489)=0,"",SUMIFS('1.(Optional) tonnage per use'!Q$6:Q$503,'1.(Optional) tonnage per use'!$G$6:$G$503,CONCATENATE(D489,F489),'1.(Optional) tonnage per use'!$N$6:$N$503,K489))</f>
        <v/>
      </c>
      <c r="X489" s="117" t="str">
        <f>_xlfn.IFNA(VLOOKUP(A489,'Reference data SID'!D:E,2,FALSE),"")</f>
        <v/>
      </c>
      <c r="Y489" s="117" t="str">
        <f t="shared" si="121"/>
        <v>not ok</v>
      </c>
      <c r="Z489" s="117" t="str">
        <f t="shared" si="122"/>
        <v>not ok</v>
      </c>
      <c r="AA489" s="117" t="str">
        <f t="shared" si="123"/>
        <v>ok</v>
      </c>
      <c r="AB489" s="117" t="str">
        <f t="shared" si="124"/>
        <v>not ok</v>
      </c>
      <c r="AC489" s="117" t="str">
        <f t="shared" si="125"/>
        <v>_EC</v>
      </c>
      <c r="AD489" s="117" t="str">
        <f t="shared" si="126"/>
        <v>_CAS</v>
      </c>
      <c r="AE489" s="117" t="str">
        <f t="shared" si="127"/>
        <v/>
      </c>
      <c r="AF489" s="117" t="str">
        <f>IF(LEN(A489)&gt;1,IF(COUNTIFS($AE$6:AE$503,LEFT(AE489,250))&gt;1,"Duplicate entry: you have two rows for the same substance and year",""),"")</f>
        <v/>
      </c>
      <c r="AG489" s="117" t="str">
        <f>IF(LEN(A489)&gt;0,IF(ISNUMBER(MATCH(A489,Annex_I_II_entries,0)),"","The Entry name is not within the dropdown list, make sure that you have not copied and pasted overwritting the cell format (with its correponding dropdown list) in column A"),"")</f>
        <v/>
      </c>
      <c r="AH489" s="117" t="str">
        <f t="shared" ca="1" si="128"/>
        <v/>
      </c>
      <c r="AI489" s="117" t="str">
        <f t="shared" ca="1" si="129"/>
        <v/>
      </c>
      <c r="AJ489" s="117" t="str">
        <f t="shared" si="130"/>
        <v/>
      </c>
      <c r="AK489" s="117" t="str">
        <f t="shared" si="131"/>
        <v/>
      </c>
      <c r="AL489" s="117" t="str">
        <f t="shared" si="132"/>
        <v/>
      </c>
      <c r="AM489" s="117" t="str">
        <f t="shared" si="133"/>
        <v/>
      </c>
      <c r="AN489" s="117" t="str">
        <f t="shared" si="134"/>
        <v/>
      </c>
      <c r="AO489" s="117" t="str">
        <f t="shared" si="135"/>
        <v/>
      </c>
      <c r="AP489" s="87"/>
    </row>
    <row r="490" spans="1:42" x14ac:dyDescent="0.2">
      <c r="A490" s="37"/>
      <c r="B490" s="37"/>
      <c r="C490" s="37"/>
      <c r="D490" s="64" t="str">
        <f>_xlfn.IFNA(VLOOKUP(A490,'Reference data SID'!$D$2:$Q$673,14,FALSE),"")</f>
        <v/>
      </c>
      <c r="E490" s="64" t="str">
        <f>_xlfn.IFNA(VLOOKUP(D490,'Reference data SID'!$C$3:$E$673,3,FALSE),"")</f>
        <v/>
      </c>
      <c r="F490" s="64" t="str">
        <f>_xlfn.IFNA(IF(E490=FALSE,D490,IF(ISBLANK(B490),VLOOKUP(C490,'Reference data SID'!$N:$P,3,FALSE),VLOOKUP(B490,'Reference data SID'!$M:$P,4,FALSE))),"")</f>
        <v/>
      </c>
      <c r="G490" s="64" t="str">
        <f t="shared" si="119"/>
        <v/>
      </c>
      <c r="H490" s="38" t="str">
        <f>_xlfn.IFNA(VLOOKUP(F490,'Reference data SID'!L:M,2,FALSE),"")</f>
        <v/>
      </c>
      <c r="I490" s="38" t="str">
        <f>_xlfn.IFNA(VLOOKUP(F490,'Reference data SID'!L:N,3,FALSE),"")</f>
        <v/>
      </c>
      <c r="J490" s="38" t="str">
        <f>_xlfn.IFNA(VLOOKUP(F490,'Reference data SID'!L:O,4,FALSE),"")</f>
        <v/>
      </c>
      <c r="K490" s="50"/>
      <c r="L490" s="50"/>
      <c r="M490" s="50"/>
      <c r="N490" s="50"/>
      <c r="O490" s="50"/>
      <c r="P490" s="50"/>
      <c r="Q490" s="50"/>
      <c r="R490" s="50"/>
      <c r="S490" s="50"/>
      <c r="T490" s="73" t="str">
        <f t="shared" ca="1" si="120"/>
        <v/>
      </c>
      <c r="U490" s="65" t="str">
        <f>IF(LEN(D490)=0,"",SUMIFS('1.(Optional) tonnage per use'!O$6:O$503,'1.(Optional) tonnage per use'!$G$6:$G$503,CONCATENATE(D490,F490),'1.(Optional) tonnage per use'!$N$6:$N$503,K490))</f>
        <v/>
      </c>
      <c r="V490" s="47" t="str">
        <f>IF(LEN(D490)=0,"",SUMIFS('1.(Optional) tonnage per use'!P$6:P$503,'1.(Optional) tonnage per use'!$G$6:$G$503,CONCATENATE(D490,F490),'1.(Optional) tonnage per use'!$N$6:$N$503,K490))</f>
        <v/>
      </c>
      <c r="W490" s="47" t="str">
        <f>IF(LEN(D490)=0,"",SUMIFS('1.(Optional) tonnage per use'!Q$6:Q$503,'1.(Optional) tonnage per use'!$G$6:$G$503,CONCATENATE(D490,F490),'1.(Optional) tonnage per use'!$N$6:$N$503,K490))</f>
        <v/>
      </c>
      <c r="X490" s="117" t="str">
        <f>_xlfn.IFNA(VLOOKUP(A490,'Reference data SID'!D:E,2,FALSE),"")</f>
        <v/>
      </c>
      <c r="Y490" s="117" t="str">
        <f t="shared" si="121"/>
        <v>not ok</v>
      </c>
      <c r="Z490" s="117" t="str">
        <f t="shared" si="122"/>
        <v>not ok</v>
      </c>
      <c r="AA490" s="117" t="str">
        <f t="shared" si="123"/>
        <v>ok</v>
      </c>
      <c r="AB490" s="117" t="str">
        <f t="shared" si="124"/>
        <v>not ok</v>
      </c>
      <c r="AC490" s="117" t="str">
        <f t="shared" si="125"/>
        <v>_EC</v>
      </c>
      <c r="AD490" s="117" t="str">
        <f t="shared" si="126"/>
        <v>_CAS</v>
      </c>
      <c r="AE490" s="117" t="str">
        <f t="shared" si="127"/>
        <v/>
      </c>
      <c r="AF490" s="117" t="str">
        <f>IF(LEN(A490)&gt;1,IF(COUNTIFS($AE$6:AE$503,LEFT(AE490,250))&gt;1,"Duplicate entry: you have two rows for the same substance and year",""),"")</f>
        <v/>
      </c>
      <c r="AG490" s="117" t="str">
        <f>IF(LEN(A490)&gt;0,IF(ISNUMBER(MATCH(A490,Annex_I_II_entries,0)),"","The Entry name is not within the dropdown list, make sure that you have not copied and pasted overwritting the cell format (with its correponding dropdown list) in column A"),"")</f>
        <v/>
      </c>
      <c r="AH490" s="117" t="str">
        <f t="shared" ca="1" si="128"/>
        <v/>
      </c>
      <c r="AI490" s="117" t="str">
        <f t="shared" ca="1" si="129"/>
        <v/>
      </c>
      <c r="AJ490" s="117" t="str">
        <f t="shared" si="130"/>
        <v/>
      </c>
      <c r="AK490" s="117" t="str">
        <f t="shared" si="131"/>
        <v/>
      </c>
      <c r="AL490" s="117" t="str">
        <f t="shared" si="132"/>
        <v/>
      </c>
      <c r="AM490" s="117" t="str">
        <f t="shared" si="133"/>
        <v/>
      </c>
      <c r="AN490" s="117" t="str">
        <f t="shared" si="134"/>
        <v/>
      </c>
      <c r="AO490" s="117" t="str">
        <f t="shared" si="135"/>
        <v/>
      </c>
      <c r="AP490" s="87"/>
    </row>
    <row r="491" spans="1:42" x14ac:dyDescent="0.2">
      <c r="A491" s="37"/>
      <c r="B491" s="37"/>
      <c r="C491" s="37"/>
      <c r="D491" s="64" t="str">
        <f>_xlfn.IFNA(VLOOKUP(A491,'Reference data SID'!$D$2:$Q$673,14,FALSE),"")</f>
        <v/>
      </c>
      <c r="E491" s="64" t="str">
        <f>_xlfn.IFNA(VLOOKUP(D491,'Reference data SID'!$C$3:$E$673,3,FALSE),"")</f>
        <v/>
      </c>
      <c r="F491" s="64" t="str">
        <f>_xlfn.IFNA(IF(E491=FALSE,D491,IF(ISBLANK(B491),VLOOKUP(C491,'Reference data SID'!$N:$P,3,FALSE),VLOOKUP(B491,'Reference data SID'!$M:$P,4,FALSE))),"")</f>
        <v/>
      </c>
      <c r="G491" s="64" t="str">
        <f t="shared" si="119"/>
        <v/>
      </c>
      <c r="H491" s="38" t="str">
        <f>_xlfn.IFNA(VLOOKUP(F491,'Reference data SID'!L:M,2,FALSE),"")</f>
        <v/>
      </c>
      <c r="I491" s="38" t="str">
        <f>_xlfn.IFNA(VLOOKUP(F491,'Reference data SID'!L:N,3,FALSE),"")</f>
        <v/>
      </c>
      <c r="J491" s="38" t="str">
        <f>_xlfn.IFNA(VLOOKUP(F491,'Reference data SID'!L:O,4,FALSE),"")</f>
        <v/>
      </c>
      <c r="K491" s="50"/>
      <c r="L491" s="50"/>
      <c r="M491" s="50"/>
      <c r="N491" s="50"/>
      <c r="O491" s="50"/>
      <c r="P491" s="50"/>
      <c r="Q491" s="50"/>
      <c r="R491" s="50"/>
      <c r="S491" s="50"/>
      <c r="T491" s="73" t="str">
        <f t="shared" ca="1" si="120"/>
        <v/>
      </c>
      <c r="U491" s="65" t="str">
        <f>IF(LEN(D491)=0,"",SUMIFS('1.(Optional) tonnage per use'!O$6:O$503,'1.(Optional) tonnage per use'!$G$6:$G$503,CONCATENATE(D491,F491),'1.(Optional) tonnage per use'!$N$6:$N$503,K491))</f>
        <v/>
      </c>
      <c r="V491" s="47" t="str">
        <f>IF(LEN(D491)=0,"",SUMIFS('1.(Optional) tonnage per use'!P$6:P$503,'1.(Optional) tonnage per use'!$G$6:$G$503,CONCATENATE(D491,F491),'1.(Optional) tonnage per use'!$N$6:$N$503,K491))</f>
        <v/>
      </c>
      <c r="W491" s="47" t="str">
        <f>IF(LEN(D491)=0,"",SUMIFS('1.(Optional) tonnage per use'!Q$6:Q$503,'1.(Optional) tonnage per use'!$G$6:$G$503,CONCATENATE(D491,F491),'1.(Optional) tonnage per use'!$N$6:$N$503,K491))</f>
        <v/>
      </c>
      <c r="X491" s="117" t="str">
        <f>_xlfn.IFNA(VLOOKUP(A491,'Reference data SID'!D:E,2,FALSE),"")</f>
        <v/>
      </c>
      <c r="Y491" s="117" t="str">
        <f t="shared" si="121"/>
        <v>not ok</v>
      </c>
      <c r="Z491" s="117" t="str">
        <f t="shared" si="122"/>
        <v>not ok</v>
      </c>
      <c r="AA491" s="117" t="str">
        <f t="shared" si="123"/>
        <v>ok</v>
      </c>
      <c r="AB491" s="117" t="str">
        <f t="shared" si="124"/>
        <v>not ok</v>
      </c>
      <c r="AC491" s="117" t="str">
        <f t="shared" si="125"/>
        <v>_EC</v>
      </c>
      <c r="AD491" s="117" t="str">
        <f t="shared" si="126"/>
        <v>_CAS</v>
      </c>
      <c r="AE491" s="117" t="str">
        <f t="shared" si="127"/>
        <v/>
      </c>
      <c r="AF491" s="117" t="str">
        <f>IF(LEN(A491)&gt;1,IF(COUNTIFS($AE$6:AE$503,LEFT(AE491,250))&gt;1,"Duplicate entry: you have two rows for the same substance and year",""),"")</f>
        <v/>
      </c>
      <c r="AG491" s="117" t="str">
        <f>IF(LEN(A491)&gt;0,IF(ISNUMBER(MATCH(A491,Annex_I_II_entries,0)),"","The Entry name is not within the dropdown list, make sure that you have not copied and pasted overwritting the cell format (with its correponding dropdown list) in column A"),"")</f>
        <v/>
      </c>
      <c r="AH491" s="117" t="str">
        <f t="shared" ca="1" si="128"/>
        <v/>
      </c>
      <c r="AI491" s="117" t="str">
        <f t="shared" ca="1" si="129"/>
        <v/>
      </c>
      <c r="AJ491" s="117" t="str">
        <f t="shared" si="130"/>
        <v/>
      </c>
      <c r="AK491" s="117" t="str">
        <f t="shared" si="131"/>
        <v/>
      </c>
      <c r="AL491" s="117" t="str">
        <f t="shared" si="132"/>
        <v/>
      </c>
      <c r="AM491" s="117" t="str">
        <f t="shared" si="133"/>
        <v/>
      </c>
      <c r="AN491" s="117" t="str">
        <f t="shared" si="134"/>
        <v/>
      </c>
      <c r="AO491" s="117" t="str">
        <f t="shared" si="135"/>
        <v/>
      </c>
      <c r="AP491" s="87"/>
    </row>
    <row r="492" spans="1:42" x14ac:dyDescent="0.2">
      <c r="A492" s="37"/>
      <c r="B492" s="37"/>
      <c r="C492" s="37"/>
      <c r="D492" s="64" t="str">
        <f>_xlfn.IFNA(VLOOKUP(A492,'Reference data SID'!$D$2:$Q$673,14,FALSE),"")</f>
        <v/>
      </c>
      <c r="E492" s="64" t="str">
        <f>_xlfn.IFNA(VLOOKUP(D492,'Reference data SID'!$C$3:$E$673,3,FALSE),"")</f>
        <v/>
      </c>
      <c r="F492" s="64" t="str">
        <f>_xlfn.IFNA(IF(E492=FALSE,D492,IF(ISBLANK(B492),VLOOKUP(C492,'Reference data SID'!$N:$P,3,FALSE),VLOOKUP(B492,'Reference data SID'!$M:$P,4,FALSE))),"")</f>
        <v/>
      </c>
      <c r="G492" s="64" t="str">
        <f t="shared" si="119"/>
        <v/>
      </c>
      <c r="H492" s="38" t="str">
        <f>_xlfn.IFNA(VLOOKUP(F492,'Reference data SID'!L:M,2,FALSE),"")</f>
        <v/>
      </c>
      <c r="I492" s="38" t="str">
        <f>_xlfn.IFNA(VLOOKUP(F492,'Reference data SID'!L:N,3,FALSE),"")</f>
        <v/>
      </c>
      <c r="J492" s="38" t="str">
        <f>_xlfn.IFNA(VLOOKUP(F492,'Reference data SID'!L:O,4,FALSE),"")</f>
        <v/>
      </c>
      <c r="K492" s="50"/>
      <c r="L492" s="50"/>
      <c r="M492" s="50"/>
      <c r="N492" s="50"/>
      <c r="O492" s="50"/>
      <c r="P492" s="50"/>
      <c r="Q492" s="50"/>
      <c r="R492" s="50"/>
      <c r="S492" s="50"/>
      <c r="T492" s="73" t="str">
        <f t="shared" ca="1" si="120"/>
        <v/>
      </c>
      <c r="U492" s="65" t="str">
        <f>IF(LEN(D492)=0,"",SUMIFS('1.(Optional) tonnage per use'!O$6:O$503,'1.(Optional) tonnage per use'!$G$6:$G$503,CONCATENATE(D492,F492),'1.(Optional) tonnage per use'!$N$6:$N$503,K492))</f>
        <v/>
      </c>
      <c r="V492" s="47" t="str">
        <f>IF(LEN(D492)=0,"",SUMIFS('1.(Optional) tonnage per use'!P$6:P$503,'1.(Optional) tonnage per use'!$G$6:$G$503,CONCATENATE(D492,F492),'1.(Optional) tonnage per use'!$N$6:$N$503,K492))</f>
        <v/>
      </c>
      <c r="W492" s="47" t="str">
        <f>IF(LEN(D492)=0,"",SUMIFS('1.(Optional) tonnage per use'!Q$6:Q$503,'1.(Optional) tonnage per use'!$G$6:$G$503,CONCATENATE(D492,F492),'1.(Optional) tonnage per use'!$N$6:$N$503,K492))</f>
        <v/>
      </c>
      <c r="X492" s="117" t="str">
        <f>_xlfn.IFNA(VLOOKUP(A492,'Reference data SID'!D:E,2,FALSE),"")</f>
        <v/>
      </c>
      <c r="Y492" s="117" t="str">
        <f t="shared" si="121"/>
        <v>not ok</v>
      </c>
      <c r="Z492" s="117" t="str">
        <f t="shared" si="122"/>
        <v>not ok</v>
      </c>
      <c r="AA492" s="117" t="str">
        <f t="shared" si="123"/>
        <v>ok</v>
      </c>
      <c r="AB492" s="117" t="str">
        <f t="shared" si="124"/>
        <v>not ok</v>
      </c>
      <c r="AC492" s="117" t="str">
        <f t="shared" si="125"/>
        <v>_EC</v>
      </c>
      <c r="AD492" s="117" t="str">
        <f t="shared" si="126"/>
        <v>_CAS</v>
      </c>
      <c r="AE492" s="117" t="str">
        <f t="shared" si="127"/>
        <v/>
      </c>
      <c r="AF492" s="117" t="str">
        <f>IF(LEN(A492)&gt;1,IF(COUNTIFS($AE$6:AE$503,LEFT(AE492,250))&gt;1,"Duplicate entry: you have two rows for the same substance and year",""),"")</f>
        <v/>
      </c>
      <c r="AG492" s="117" t="str">
        <f>IF(LEN(A492)&gt;0,IF(ISNUMBER(MATCH(A492,Annex_I_II_entries,0)),"","The Entry name is not within the dropdown list, make sure that you have not copied and pasted overwritting the cell format (with its correponding dropdown list) in column A"),"")</f>
        <v/>
      </c>
      <c r="AH492" s="117" t="str">
        <f t="shared" ca="1" si="128"/>
        <v/>
      </c>
      <c r="AI492" s="117" t="str">
        <f t="shared" ca="1" si="129"/>
        <v/>
      </c>
      <c r="AJ492" s="117" t="str">
        <f t="shared" si="130"/>
        <v/>
      </c>
      <c r="AK492" s="117" t="str">
        <f t="shared" si="131"/>
        <v/>
      </c>
      <c r="AL492" s="117" t="str">
        <f t="shared" si="132"/>
        <v/>
      </c>
      <c r="AM492" s="117" t="str">
        <f t="shared" si="133"/>
        <v/>
      </c>
      <c r="AN492" s="117" t="str">
        <f t="shared" si="134"/>
        <v/>
      </c>
      <c r="AO492" s="117" t="str">
        <f t="shared" si="135"/>
        <v/>
      </c>
      <c r="AP492" s="87"/>
    </row>
    <row r="493" spans="1:42" x14ac:dyDescent="0.2">
      <c r="A493" s="37"/>
      <c r="B493" s="37"/>
      <c r="C493" s="37"/>
      <c r="D493" s="64" t="str">
        <f>_xlfn.IFNA(VLOOKUP(A493,'Reference data SID'!$D$2:$Q$673,14,FALSE),"")</f>
        <v/>
      </c>
      <c r="E493" s="64" t="str">
        <f>_xlfn.IFNA(VLOOKUP(D493,'Reference data SID'!$C$3:$E$673,3,FALSE),"")</f>
        <v/>
      </c>
      <c r="F493" s="64" t="str">
        <f>_xlfn.IFNA(IF(E493=FALSE,D493,IF(ISBLANK(B493),VLOOKUP(C493,'Reference data SID'!$N:$P,3,FALSE),VLOOKUP(B493,'Reference data SID'!$M:$P,4,FALSE))),"")</f>
        <v/>
      </c>
      <c r="G493" s="64" t="str">
        <f t="shared" si="119"/>
        <v/>
      </c>
      <c r="H493" s="38" t="str">
        <f>_xlfn.IFNA(VLOOKUP(F493,'Reference data SID'!L:M,2,FALSE),"")</f>
        <v/>
      </c>
      <c r="I493" s="38" t="str">
        <f>_xlfn.IFNA(VLOOKUP(F493,'Reference data SID'!L:N,3,FALSE),"")</f>
        <v/>
      </c>
      <c r="J493" s="38" t="str">
        <f>_xlfn.IFNA(VLOOKUP(F493,'Reference data SID'!L:O,4,FALSE),"")</f>
        <v/>
      </c>
      <c r="K493" s="50"/>
      <c r="L493" s="50"/>
      <c r="M493" s="50"/>
      <c r="N493" s="50"/>
      <c r="O493" s="50"/>
      <c r="P493" s="50"/>
      <c r="Q493" s="50"/>
      <c r="R493" s="50"/>
      <c r="S493" s="50"/>
      <c r="T493" s="73" t="str">
        <f t="shared" ca="1" si="120"/>
        <v/>
      </c>
      <c r="U493" s="65" t="str">
        <f>IF(LEN(D493)=0,"",SUMIFS('1.(Optional) tonnage per use'!O$6:O$503,'1.(Optional) tonnage per use'!$G$6:$G$503,CONCATENATE(D493,F493),'1.(Optional) tonnage per use'!$N$6:$N$503,K493))</f>
        <v/>
      </c>
      <c r="V493" s="47" t="str">
        <f>IF(LEN(D493)=0,"",SUMIFS('1.(Optional) tonnage per use'!P$6:P$503,'1.(Optional) tonnage per use'!$G$6:$G$503,CONCATENATE(D493,F493),'1.(Optional) tonnage per use'!$N$6:$N$503,K493))</f>
        <v/>
      </c>
      <c r="W493" s="47" t="str">
        <f>IF(LEN(D493)=0,"",SUMIFS('1.(Optional) tonnage per use'!Q$6:Q$503,'1.(Optional) tonnage per use'!$G$6:$G$503,CONCATENATE(D493,F493),'1.(Optional) tonnage per use'!$N$6:$N$503,K493))</f>
        <v/>
      </c>
      <c r="X493" s="117" t="str">
        <f>_xlfn.IFNA(VLOOKUP(A493,'Reference data SID'!D:E,2,FALSE),"")</f>
        <v/>
      </c>
      <c r="Y493" s="117" t="str">
        <f t="shared" si="121"/>
        <v>not ok</v>
      </c>
      <c r="Z493" s="117" t="str">
        <f t="shared" si="122"/>
        <v>not ok</v>
      </c>
      <c r="AA493" s="117" t="str">
        <f t="shared" si="123"/>
        <v>ok</v>
      </c>
      <c r="AB493" s="117" t="str">
        <f t="shared" si="124"/>
        <v>not ok</v>
      </c>
      <c r="AC493" s="117" t="str">
        <f t="shared" si="125"/>
        <v>_EC</v>
      </c>
      <c r="AD493" s="117" t="str">
        <f t="shared" si="126"/>
        <v>_CAS</v>
      </c>
      <c r="AE493" s="117" t="str">
        <f t="shared" si="127"/>
        <v/>
      </c>
      <c r="AF493" s="117" t="str">
        <f>IF(LEN(A493)&gt;1,IF(COUNTIFS($AE$6:AE$503,LEFT(AE493,250))&gt;1,"Duplicate entry: you have two rows for the same substance and year",""),"")</f>
        <v/>
      </c>
      <c r="AG493" s="117" t="str">
        <f>IF(LEN(A493)&gt;0,IF(ISNUMBER(MATCH(A493,Annex_I_II_entries,0)),"","The Entry name is not within the dropdown list, make sure that you have not copied and pasted overwritting the cell format (with its correponding dropdown list) in column A"),"")</f>
        <v/>
      </c>
      <c r="AH493" s="117" t="str">
        <f t="shared" ca="1" si="128"/>
        <v/>
      </c>
      <c r="AI493" s="117" t="str">
        <f t="shared" ca="1" si="129"/>
        <v/>
      </c>
      <c r="AJ493" s="117" t="str">
        <f t="shared" si="130"/>
        <v/>
      </c>
      <c r="AK493" s="117" t="str">
        <f t="shared" si="131"/>
        <v/>
      </c>
      <c r="AL493" s="117" t="str">
        <f t="shared" si="132"/>
        <v/>
      </c>
      <c r="AM493" s="117" t="str">
        <f t="shared" si="133"/>
        <v/>
      </c>
      <c r="AN493" s="117" t="str">
        <f t="shared" si="134"/>
        <v/>
      </c>
      <c r="AO493" s="117" t="str">
        <f t="shared" si="135"/>
        <v/>
      </c>
      <c r="AP493" s="87"/>
    </row>
    <row r="494" spans="1:42" x14ac:dyDescent="0.2">
      <c r="A494" s="37"/>
      <c r="B494" s="37"/>
      <c r="C494" s="37"/>
      <c r="D494" s="64" t="str">
        <f>_xlfn.IFNA(VLOOKUP(A494,'Reference data SID'!$D$2:$Q$673,14,FALSE),"")</f>
        <v/>
      </c>
      <c r="E494" s="64" t="str">
        <f>_xlfn.IFNA(VLOOKUP(D494,'Reference data SID'!$C$3:$E$673,3,FALSE),"")</f>
        <v/>
      </c>
      <c r="F494" s="64" t="str">
        <f>_xlfn.IFNA(IF(E494=FALSE,D494,IF(ISBLANK(B494),VLOOKUP(C494,'Reference data SID'!$N:$P,3,FALSE),VLOOKUP(B494,'Reference data SID'!$M:$P,4,FALSE))),"")</f>
        <v/>
      </c>
      <c r="G494" s="64" t="str">
        <f t="shared" si="119"/>
        <v/>
      </c>
      <c r="H494" s="38" t="str">
        <f>_xlfn.IFNA(VLOOKUP(F494,'Reference data SID'!L:M,2,FALSE),"")</f>
        <v/>
      </c>
      <c r="I494" s="38" t="str">
        <f>_xlfn.IFNA(VLOOKUP(F494,'Reference data SID'!L:N,3,FALSE),"")</f>
        <v/>
      </c>
      <c r="J494" s="38" t="str">
        <f>_xlfn.IFNA(VLOOKUP(F494,'Reference data SID'!L:O,4,FALSE),"")</f>
        <v/>
      </c>
      <c r="K494" s="50"/>
      <c r="L494" s="50"/>
      <c r="M494" s="50"/>
      <c r="N494" s="50"/>
      <c r="O494" s="50"/>
      <c r="P494" s="50"/>
      <c r="Q494" s="50"/>
      <c r="R494" s="50"/>
      <c r="S494" s="50"/>
      <c r="T494" s="73" t="str">
        <f t="shared" ca="1" si="120"/>
        <v/>
      </c>
      <c r="U494" s="65" t="str">
        <f>IF(LEN(D494)=0,"",SUMIFS('1.(Optional) tonnage per use'!O$6:O$503,'1.(Optional) tonnage per use'!$G$6:$G$503,CONCATENATE(D494,F494),'1.(Optional) tonnage per use'!$N$6:$N$503,K494))</f>
        <v/>
      </c>
      <c r="V494" s="47" t="str">
        <f>IF(LEN(D494)=0,"",SUMIFS('1.(Optional) tonnage per use'!P$6:P$503,'1.(Optional) tonnage per use'!$G$6:$G$503,CONCATENATE(D494,F494),'1.(Optional) tonnage per use'!$N$6:$N$503,K494))</f>
        <v/>
      </c>
      <c r="W494" s="47" t="str">
        <f>IF(LEN(D494)=0,"",SUMIFS('1.(Optional) tonnage per use'!Q$6:Q$503,'1.(Optional) tonnage per use'!$G$6:$G$503,CONCATENATE(D494,F494),'1.(Optional) tonnage per use'!$N$6:$N$503,K494))</f>
        <v/>
      </c>
      <c r="X494" s="117" t="str">
        <f>_xlfn.IFNA(VLOOKUP(A494,'Reference data SID'!D:E,2,FALSE),"")</f>
        <v/>
      </c>
      <c r="Y494" s="117" t="str">
        <f t="shared" si="121"/>
        <v>not ok</v>
      </c>
      <c r="Z494" s="117" t="str">
        <f t="shared" si="122"/>
        <v>not ok</v>
      </c>
      <c r="AA494" s="117" t="str">
        <f t="shared" si="123"/>
        <v>ok</v>
      </c>
      <c r="AB494" s="117" t="str">
        <f t="shared" si="124"/>
        <v>not ok</v>
      </c>
      <c r="AC494" s="117" t="str">
        <f t="shared" si="125"/>
        <v>_EC</v>
      </c>
      <c r="AD494" s="117" t="str">
        <f t="shared" si="126"/>
        <v>_CAS</v>
      </c>
      <c r="AE494" s="117" t="str">
        <f t="shared" si="127"/>
        <v/>
      </c>
      <c r="AF494" s="117" t="str">
        <f>IF(LEN(A494)&gt;1,IF(COUNTIFS($AE$6:AE$503,LEFT(AE494,250))&gt;1,"Duplicate entry: you have two rows for the same substance and year",""),"")</f>
        <v/>
      </c>
      <c r="AG494" s="117" t="str">
        <f>IF(LEN(A494)&gt;0,IF(ISNUMBER(MATCH(A494,Annex_I_II_entries,0)),"","The Entry name is not within the dropdown list, make sure that you have not copied and pasted overwritting the cell format (with its correponding dropdown list) in column A"),"")</f>
        <v/>
      </c>
      <c r="AH494" s="117" t="str">
        <f t="shared" ca="1" si="128"/>
        <v/>
      </c>
      <c r="AI494" s="117" t="str">
        <f t="shared" ca="1" si="129"/>
        <v/>
      </c>
      <c r="AJ494" s="117" t="str">
        <f t="shared" si="130"/>
        <v/>
      </c>
      <c r="AK494" s="117" t="str">
        <f t="shared" si="131"/>
        <v/>
      </c>
      <c r="AL494" s="117" t="str">
        <f t="shared" si="132"/>
        <v/>
      </c>
      <c r="AM494" s="117" t="str">
        <f t="shared" si="133"/>
        <v/>
      </c>
      <c r="AN494" s="117" t="str">
        <f t="shared" si="134"/>
        <v/>
      </c>
      <c r="AO494" s="117" t="str">
        <f t="shared" si="135"/>
        <v/>
      </c>
      <c r="AP494" s="87"/>
    </row>
    <row r="495" spans="1:42" x14ac:dyDescent="0.2">
      <c r="A495" s="37"/>
      <c r="B495" s="37"/>
      <c r="C495" s="37"/>
      <c r="D495" s="64" t="str">
        <f>_xlfn.IFNA(VLOOKUP(A495,'Reference data SID'!$D$2:$Q$673,14,FALSE),"")</f>
        <v/>
      </c>
      <c r="E495" s="64" t="str">
        <f>_xlfn.IFNA(VLOOKUP(D495,'Reference data SID'!$C$3:$E$673,3,FALSE),"")</f>
        <v/>
      </c>
      <c r="F495" s="64" t="str">
        <f>_xlfn.IFNA(IF(E495=FALSE,D495,IF(ISBLANK(B495),VLOOKUP(C495,'Reference data SID'!$N:$P,3,FALSE),VLOOKUP(B495,'Reference data SID'!$M:$P,4,FALSE))),"")</f>
        <v/>
      </c>
      <c r="G495" s="64" t="str">
        <f t="shared" si="119"/>
        <v/>
      </c>
      <c r="H495" s="38" t="str">
        <f>_xlfn.IFNA(VLOOKUP(F495,'Reference data SID'!L:M,2,FALSE),"")</f>
        <v/>
      </c>
      <c r="I495" s="38" t="str">
        <f>_xlfn.IFNA(VLOOKUP(F495,'Reference data SID'!L:N,3,FALSE),"")</f>
        <v/>
      </c>
      <c r="J495" s="38" t="str">
        <f>_xlfn.IFNA(VLOOKUP(F495,'Reference data SID'!L:O,4,FALSE),"")</f>
        <v/>
      </c>
      <c r="K495" s="50"/>
      <c r="L495" s="50"/>
      <c r="M495" s="50"/>
      <c r="N495" s="50"/>
      <c r="O495" s="50"/>
      <c r="P495" s="50"/>
      <c r="Q495" s="50"/>
      <c r="R495" s="50"/>
      <c r="S495" s="50"/>
      <c r="T495" s="73" t="str">
        <f t="shared" ca="1" si="120"/>
        <v/>
      </c>
      <c r="U495" s="65" t="str">
        <f>IF(LEN(D495)=0,"",SUMIFS('1.(Optional) tonnage per use'!O$6:O$503,'1.(Optional) tonnage per use'!$G$6:$G$503,CONCATENATE(D495,F495),'1.(Optional) tonnage per use'!$N$6:$N$503,K495))</f>
        <v/>
      </c>
      <c r="V495" s="47" t="str">
        <f>IF(LEN(D495)=0,"",SUMIFS('1.(Optional) tonnage per use'!P$6:P$503,'1.(Optional) tonnage per use'!$G$6:$G$503,CONCATENATE(D495,F495),'1.(Optional) tonnage per use'!$N$6:$N$503,K495))</f>
        <v/>
      </c>
      <c r="W495" s="47" t="str">
        <f>IF(LEN(D495)=0,"",SUMIFS('1.(Optional) tonnage per use'!Q$6:Q$503,'1.(Optional) tonnage per use'!$G$6:$G$503,CONCATENATE(D495,F495),'1.(Optional) tonnage per use'!$N$6:$N$503,K495))</f>
        <v/>
      </c>
      <c r="X495" s="117" t="str">
        <f>_xlfn.IFNA(VLOOKUP(A495,'Reference data SID'!D:E,2,FALSE),"")</f>
        <v/>
      </c>
      <c r="Y495" s="117" t="str">
        <f t="shared" si="121"/>
        <v>not ok</v>
      </c>
      <c r="Z495" s="117" t="str">
        <f t="shared" si="122"/>
        <v>not ok</v>
      </c>
      <c r="AA495" s="117" t="str">
        <f t="shared" si="123"/>
        <v>ok</v>
      </c>
      <c r="AB495" s="117" t="str">
        <f t="shared" si="124"/>
        <v>not ok</v>
      </c>
      <c r="AC495" s="117" t="str">
        <f t="shared" si="125"/>
        <v>_EC</v>
      </c>
      <c r="AD495" s="117" t="str">
        <f t="shared" si="126"/>
        <v>_CAS</v>
      </c>
      <c r="AE495" s="117" t="str">
        <f t="shared" si="127"/>
        <v/>
      </c>
      <c r="AF495" s="117" t="str">
        <f>IF(LEN(A495)&gt;1,IF(COUNTIFS($AE$6:AE$503,LEFT(AE495,250))&gt;1,"Duplicate entry: you have two rows for the same substance and year",""),"")</f>
        <v/>
      </c>
      <c r="AG495" s="117" t="str">
        <f>IF(LEN(A495)&gt;0,IF(ISNUMBER(MATCH(A495,Annex_I_II_entries,0)),"","The Entry name is not within the dropdown list, make sure that you have not copied and pasted overwritting the cell format (with its correponding dropdown list) in column A"),"")</f>
        <v/>
      </c>
      <c r="AH495" s="117" t="str">
        <f t="shared" ca="1" si="128"/>
        <v/>
      </c>
      <c r="AI495" s="117" t="str">
        <f t="shared" ca="1" si="129"/>
        <v/>
      </c>
      <c r="AJ495" s="117" t="str">
        <f t="shared" si="130"/>
        <v/>
      </c>
      <c r="AK495" s="117" t="str">
        <f t="shared" si="131"/>
        <v/>
      </c>
      <c r="AL495" s="117" t="str">
        <f t="shared" si="132"/>
        <v/>
      </c>
      <c r="AM495" s="117" t="str">
        <f t="shared" si="133"/>
        <v/>
      </c>
      <c r="AN495" s="117" t="str">
        <f t="shared" si="134"/>
        <v/>
      </c>
      <c r="AO495" s="117" t="str">
        <f t="shared" si="135"/>
        <v/>
      </c>
      <c r="AP495" s="87"/>
    </row>
    <row r="496" spans="1:42" x14ac:dyDescent="0.2">
      <c r="A496" s="37"/>
      <c r="B496" s="37"/>
      <c r="C496" s="37"/>
      <c r="D496" s="64" t="str">
        <f>_xlfn.IFNA(VLOOKUP(A496,'Reference data SID'!$D$2:$Q$673,14,FALSE),"")</f>
        <v/>
      </c>
      <c r="E496" s="64" t="str">
        <f>_xlfn.IFNA(VLOOKUP(D496,'Reference data SID'!$C$3:$E$673,3,FALSE),"")</f>
        <v/>
      </c>
      <c r="F496" s="64" t="str">
        <f>_xlfn.IFNA(IF(E496=FALSE,D496,IF(ISBLANK(B496),VLOOKUP(C496,'Reference data SID'!$N:$P,3,FALSE),VLOOKUP(B496,'Reference data SID'!$M:$P,4,FALSE))),"")</f>
        <v/>
      </c>
      <c r="G496" s="64" t="str">
        <f t="shared" si="119"/>
        <v/>
      </c>
      <c r="H496" s="38" t="str">
        <f>_xlfn.IFNA(VLOOKUP(F496,'Reference data SID'!L:M,2,FALSE),"")</f>
        <v/>
      </c>
      <c r="I496" s="38" t="str">
        <f>_xlfn.IFNA(VLOOKUP(F496,'Reference data SID'!L:N,3,FALSE),"")</f>
        <v/>
      </c>
      <c r="J496" s="38" t="str">
        <f>_xlfn.IFNA(VLOOKUP(F496,'Reference data SID'!L:O,4,FALSE),"")</f>
        <v/>
      </c>
      <c r="K496" s="50"/>
      <c r="L496" s="50"/>
      <c r="M496" s="50"/>
      <c r="N496" s="50"/>
      <c r="O496" s="50"/>
      <c r="P496" s="50"/>
      <c r="Q496" s="50"/>
      <c r="R496" s="50"/>
      <c r="S496" s="50"/>
      <c r="T496" s="73" t="str">
        <f t="shared" ca="1" si="120"/>
        <v/>
      </c>
      <c r="U496" s="65" t="str">
        <f>IF(LEN(D496)=0,"",SUMIFS('1.(Optional) tonnage per use'!O$6:O$503,'1.(Optional) tonnage per use'!$G$6:$G$503,CONCATENATE(D496,F496),'1.(Optional) tonnage per use'!$N$6:$N$503,K496))</f>
        <v/>
      </c>
      <c r="V496" s="47" t="str">
        <f>IF(LEN(D496)=0,"",SUMIFS('1.(Optional) tonnage per use'!P$6:P$503,'1.(Optional) tonnage per use'!$G$6:$G$503,CONCATENATE(D496,F496),'1.(Optional) tonnage per use'!$N$6:$N$503,K496))</f>
        <v/>
      </c>
      <c r="W496" s="47" t="str">
        <f>IF(LEN(D496)=0,"",SUMIFS('1.(Optional) tonnage per use'!Q$6:Q$503,'1.(Optional) tonnage per use'!$G$6:$G$503,CONCATENATE(D496,F496),'1.(Optional) tonnage per use'!$N$6:$N$503,K496))</f>
        <v/>
      </c>
      <c r="X496" s="117" t="str">
        <f>_xlfn.IFNA(VLOOKUP(A496,'Reference data SID'!D:E,2,FALSE),"")</f>
        <v/>
      </c>
      <c r="Y496" s="117" t="str">
        <f t="shared" si="121"/>
        <v>not ok</v>
      </c>
      <c r="Z496" s="117" t="str">
        <f t="shared" si="122"/>
        <v>not ok</v>
      </c>
      <c r="AA496" s="117" t="str">
        <f t="shared" si="123"/>
        <v>ok</v>
      </c>
      <c r="AB496" s="117" t="str">
        <f t="shared" si="124"/>
        <v>not ok</v>
      </c>
      <c r="AC496" s="117" t="str">
        <f t="shared" si="125"/>
        <v>_EC</v>
      </c>
      <c r="AD496" s="117" t="str">
        <f t="shared" si="126"/>
        <v>_CAS</v>
      </c>
      <c r="AE496" s="117" t="str">
        <f t="shared" si="127"/>
        <v/>
      </c>
      <c r="AF496" s="117" t="str">
        <f>IF(LEN(A496)&gt;1,IF(COUNTIFS($AE$6:AE$503,LEFT(AE496,250))&gt;1,"Duplicate entry: you have two rows for the same substance and year",""),"")</f>
        <v/>
      </c>
      <c r="AG496" s="117" t="str">
        <f>IF(LEN(A496)&gt;0,IF(ISNUMBER(MATCH(A496,Annex_I_II_entries,0)),"","The Entry name is not within the dropdown list, make sure that you have not copied and pasted overwritting the cell format (with its correponding dropdown list) in column A"),"")</f>
        <v/>
      </c>
      <c r="AH496" s="117" t="str">
        <f t="shared" ca="1" si="128"/>
        <v/>
      </c>
      <c r="AI496" s="117" t="str">
        <f t="shared" ca="1" si="129"/>
        <v/>
      </c>
      <c r="AJ496" s="117" t="str">
        <f t="shared" si="130"/>
        <v/>
      </c>
      <c r="AK496" s="117" t="str">
        <f t="shared" si="131"/>
        <v/>
      </c>
      <c r="AL496" s="117" t="str">
        <f t="shared" si="132"/>
        <v/>
      </c>
      <c r="AM496" s="117" t="str">
        <f t="shared" si="133"/>
        <v/>
      </c>
      <c r="AN496" s="117" t="str">
        <f t="shared" si="134"/>
        <v/>
      </c>
      <c r="AO496" s="117" t="str">
        <f t="shared" si="135"/>
        <v/>
      </c>
      <c r="AP496" s="87"/>
    </row>
    <row r="497" spans="1:42" x14ac:dyDescent="0.2">
      <c r="A497" s="37"/>
      <c r="B497" s="37"/>
      <c r="C497" s="37"/>
      <c r="D497" s="64" t="str">
        <f>_xlfn.IFNA(VLOOKUP(A497,'Reference data SID'!$D$2:$Q$673,14,FALSE),"")</f>
        <v/>
      </c>
      <c r="E497" s="64" t="str">
        <f>_xlfn.IFNA(VLOOKUP(D497,'Reference data SID'!$C$3:$E$673,3,FALSE),"")</f>
        <v/>
      </c>
      <c r="F497" s="64" t="str">
        <f>_xlfn.IFNA(IF(E497=FALSE,D497,IF(ISBLANK(B497),VLOOKUP(C497,'Reference data SID'!$N:$P,3,FALSE),VLOOKUP(B497,'Reference data SID'!$M:$P,4,FALSE))),"")</f>
        <v/>
      </c>
      <c r="G497" s="64" t="str">
        <f t="shared" si="119"/>
        <v/>
      </c>
      <c r="H497" s="38" t="str">
        <f>_xlfn.IFNA(VLOOKUP(F497,'Reference data SID'!L:M,2,FALSE),"")</f>
        <v/>
      </c>
      <c r="I497" s="38" t="str">
        <f>_xlfn.IFNA(VLOOKUP(F497,'Reference data SID'!L:N,3,FALSE),"")</f>
        <v/>
      </c>
      <c r="J497" s="38" t="str">
        <f>_xlfn.IFNA(VLOOKUP(F497,'Reference data SID'!L:O,4,FALSE),"")</f>
        <v/>
      </c>
      <c r="K497" s="50"/>
      <c r="L497" s="50"/>
      <c r="M497" s="50"/>
      <c r="N497" s="50"/>
      <c r="O497" s="50"/>
      <c r="P497" s="50"/>
      <c r="Q497" s="50"/>
      <c r="R497" s="50"/>
      <c r="S497" s="50"/>
      <c r="T497" s="73" t="str">
        <f t="shared" ca="1" si="120"/>
        <v/>
      </c>
      <c r="U497" s="65" t="str">
        <f>IF(LEN(D497)=0,"",SUMIFS('1.(Optional) tonnage per use'!O$6:O$503,'1.(Optional) tonnage per use'!$G$6:$G$503,CONCATENATE(D497,F497),'1.(Optional) tonnage per use'!$N$6:$N$503,K497))</f>
        <v/>
      </c>
      <c r="V497" s="47" t="str">
        <f>IF(LEN(D497)=0,"",SUMIFS('1.(Optional) tonnage per use'!P$6:P$503,'1.(Optional) tonnage per use'!$G$6:$G$503,CONCATENATE(D497,F497),'1.(Optional) tonnage per use'!$N$6:$N$503,K497))</f>
        <v/>
      </c>
      <c r="W497" s="47" t="str">
        <f>IF(LEN(D497)=0,"",SUMIFS('1.(Optional) tonnage per use'!Q$6:Q$503,'1.(Optional) tonnage per use'!$G$6:$G$503,CONCATENATE(D497,F497),'1.(Optional) tonnage per use'!$N$6:$N$503,K497))</f>
        <v/>
      </c>
      <c r="X497" s="117" t="str">
        <f>_xlfn.IFNA(VLOOKUP(A497,'Reference data SID'!D:E,2,FALSE),"")</f>
        <v/>
      </c>
      <c r="Y497" s="117" t="str">
        <f t="shared" si="121"/>
        <v>not ok</v>
      </c>
      <c r="Z497" s="117" t="str">
        <f t="shared" si="122"/>
        <v>not ok</v>
      </c>
      <c r="AA497" s="117" t="str">
        <f t="shared" si="123"/>
        <v>ok</v>
      </c>
      <c r="AB497" s="117" t="str">
        <f t="shared" si="124"/>
        <v>not ok</v>
      </c>
      <c r="AC497" s="117" t="str">
        <f t="shared" si="125"/>
        <v>_EC</v>
      </c>
      <c r="AD497" s="117" t="str">
        <f t="shared" si="126"/>
        <v>_CAS</v>
      </c>
      <c r="AE497" s="117" t="str">
        <f t="shared" si="127"/>
        <v/>
      </c>
      <c r="AF497" s="117" t="str">
        <f>IF(LEN(A497)&gt;1,IF(COUNTIFS($AE$6:AE$503,LEFT(AE497,250))&gt;1,"Duplicate entry: you have two rows for the same substance and year",""),"")</f>
        <v/>
      </c>
      <c r="AG497" s="117" t="str">
        <f>IF(LEN(A497)&gt;0,IF(ISNUMBER(MATCH(A497,Annex_I_II_entries,0)),"","The Entry name is not within the dropdown list, make sure that you have not copied and pasted overwritting the cell format (with its correponding dropdown list) in column A"),"")</f>
        <v/>
      </c>
      <c r="AH497" s="117" t="str">
        <f t="shared" ca="1" si="128"/>
        <v/>
      </c>
      <c r="AI497" s="117" t="str">
        <f t="shared" ca="1" si="129"/>
        <v/>
      </c>
      <c r="AJ497" s="117" t="str">
        <f t="shared" si="130"/>
        <v/>
      </c>
      <c r="AK497" s="117" t="str">
        <f t="shared" si="131"/>
        <v/>
      </c>
      <c r="AL497" s="117" t="str">
        <f t="shared" si="132"/>
        <v/>
      </c>
      <c r="AM497" s="117" t="str">
        <f t="shared" si="133"/>
        <v/>
      </c>
      <c r="AN497" s="117" t="str">
        <f t="shared" si="134"/>
        <v/>
      </c>
      <c r="AO497" s="117" t="str">
        <f t="shared" si="135"/>
        <v/>
      </c>
      <c r="AP497" s="87"/>
    </row>
    <row r="498" spans="1:42" x14ac:dyDescent="0.2">
      <c r="A498" s="37"/>
      <c r="B498" s="37"/>
      <c r="C498" s="37"/>
      <c r="D498" s="64" t="str">
        <f>_xlfn.IFNA(VLOOKUP(A498,'Reference data SID'!$D$2:$Q$673,14,FALSE),"")</f>
        <v/>
      </c>
      <c r="E498" s="64" t="str">
        <f>_xlfn.IFNA(VLOOKUP(D498,'Reference data SID'!$C$3:$E$673,3,FALSE),"")</f>
        <v/>
      </c>
      <c r="F498" s="64" t="str">
        <f>_xlfn.IFNA(IF(E498=FALSE,D498,IF(ISBLANK(B498),VLOOKUP(C498,'Reference data SID'!$N:$P,3,FALSE),VLOOKUP(B498,'Reference data SID'!$M:$P,4,FALSE))),"")</f>
        <v/>
      </c>
      <c r="G498" s="64" t="str">
        <f t="shared" si="119"/>
        <v/>
      </c>
      <c r="H498" s="38" t="str">
        <f>_xlfn.IFNA(VLOOKUP(F498,'Reference data SID'!L:M,2,FALSE),"")</f>
        <v/>
      </c>
      <c r="I498" s="38" t="str">
        <f>_xlfn.IFNA(VLOOKUP(F498,'Reference data SID'!L:N,3,FALSE),"")</f>
        <v/>
      </c>
      <c r="J498" s="38" t="str">
        <f>_xlfn.IFNA(VLOOKUP(F498,'Reference data SID'!L:O,4,FALSE),"")</f>
        <v/>
      </c>
      <c r="K498" s="50"/>
      <c r="L498" s="50"/>
      <c r="M498" s="50"/>
      <c r="N498" s="50"/>
      <c r="O498" s="50"/>
      <c r="P498" s="50"/>
      <c r="Q498" s="50"/>
      <c r="R498" s="50"/>
      <c r="S498" s="50"/>
      <c r="T498" s="73" t="str">
        <f t="shared" ca="1" si="120"/>
        <v/>
      </c>
      <c r="U498" s="65" t="str">
        <f>IF(LEN(D498)=0,"",SUMIFS('1.(Optional) tonnage per use'!O$6:O$503,'1.(Optional) tonnage per use'!$G$6:$G$503,CONCATENATE(D498,F498),'1.(Optional) tonnage per use'!$N$6:$N$503,K498))</f>
        <v/>
      </c>
      <c r="V498" s="47" t="str">
        <f>IF(LEN(D498)=0,"",SUMIFS('1.(Optional) tonnage per use'!P$6:P$503,'1.(Optional) tonnage per use'!$G$6:$G$503,CONCATENATE(D498,F498),'1.(Optional) tonnage per use'!$N$6:$N$503,K498))</f>
        <v/>
      </c>
      <c r="W498" s="47" t="str">
        <f>IF(LEN(D498)=0,"",SUMIFS('1.(Optional) tonnage per use'!Q$6:Q$503,'1.(Optional) tonnage per use'!$G$6:$G$503,CONCATENATE(D498,F498),'1.(Optional) tonnage per use'!$N$6:$N$503,K498))</f>
        <v/>
      </c>
      <c r="X498" s="117" t="str">
        <f>_xlfn.IFNA(VLOOKUP(A498,'Reference data SID'!D:E,2,FALSE),"")</f>
        <v/>
      </c>
      <c r="Y498" s="117" t="str">
        <f t="shared" si="121"/>
        <v>not ok</v>
      </c>
      <c r="Z498" s="117" t="str">
        <f t="shared" si="122"/>
        <v>not ok</v>
      </c>
      <c r="AA498" s="117" t="str">
        <f t="shared" si="123"/>
        <v>ok</v>
      </c>
      <c r="AB498" s="117" t="str">
        <f t="shared" si="124"/>
        <v>not ok</v>
      </c>
      <c r="AC498" s="117" t="str">
        <f t="shared" si="125"/>
        <v>_EC</v>
      </c>
      <c r="AD498" s="117" t="str">
        <f t="shared" si="126"/>
        <v>_CAS</v>
      </c>
      <c r="AE498" s="117" t="str">
        <f t="shared" si="127"/>
        <v/>
      </c>
      <c r="AF498" s="117" t="str">
        <f>IF(LEN(A498)&gt;1,IF(COUNTIFS($AE$6:AE$503,LEFT(AE498,250))&gt;1,"Duplicate entry: you have two rows for the same substance and year",""),"")</f>
        <v/>
      </c>
      <c r="AG498" s="117" t="str">
        <f>IF(LEN(A498)&gt;0,IF(ISNUMBER(MATCH(A498,Annex_I_II_entries,0)),"","The Entry name is not within the dropdown list, make sure that you have not copied and pasted overwritting the cell format (with its correponding dropdown list) in column A"),"")</f>
        <v/>
      </c>
      <c r="AH498" s="117" t="str">
        <f t="shared" ca="1" si="128"/>
        <v/>
      </c>
      <c r="AI498" s="117" t="str">
        <f t="shared" ca="1" si="129"/>
        <v/>
      </c>
      <c r="AJ498" s="117" t="str">
        <f t="shared" si="130"/>
        <v/>
      </c>
      <c r="AK498" s="117" t="str">
        <f t="shared" si="131"/>
        <v/>
      </c>
      <c r="AL498" s="117" t="str">
        <f t="shared" si="132"/>
        <v/>
      </c>
      <c r="AM498" s="117" t="str">
        <f t="shared" si="133"/>
        <v/>
      </c>
      <c r="AN498" s="117" t="str">
        <f t="shared" si="134"/>
        <v/>
      </c>
      <c r="AO498" s="117" t="str">
        <f t="shared" si="135"/>
        <v/>
      </c>
      <c r="AP498" s="87"/>
    </row>
    <row r="499" spans="1:42" x14ac:dyDescent="0.2">
      <c r="A499" s="37"/>
      <c r="B499" s="37"/>
      <c r="C499" s="37"/>
      <c r="D499" s="64" t="str">
        <f>_xlfn.IFNA(VLOOKUP(A499,'Reference data SID'!$D$2:$Q$673,14,FALSE),"")</f>
        <v/>
      </c>
      <c r="E499" s="64" t="str">
        <f>_xlfn.IFNA(VLOOKUP(D499,'Reference data SID'!$C$3:$E$673,3,FALSE),"")</f>
        <v/>
      </c>
      <c r="F499" s="64" t="str">
        <f>_xlfn.IFNA(IF(E499=FALSE,D499,IF(ISBLANK(B499),VLOOKUP(C499,'Reference data SID'!$N:$P,3,FALSE),VLOOKUP(B499,'Reference data SID'!$M:$P,4,FALSE))),"")</f>
        <v/>
      </c>
      <c r="G499" s="64" t="str">
        <f t="shared" si="119"/>
        <v/>
      </c>
      <c r="H499" s="38" t="str">
        <f>_xlfn.IFNA(VLOOKUP(F499,'Reference data SID'!L:M,2,FALSE),"")</f>
        <v/>
      </c>
      <c r="I499" s="38" t="str">
        <f>_xlfn.IFNA(VLOOKUP(F499,'Reference data SID'!L:N,3,FALSE),"")</f>
        <v/>
      </c>
      <c r="J499" s="38" t="str">
        <f>_xlfn.IFNA(VLOOKUP(F499,'Reference data SID'!L:O,4,FALSE),"")</f>
        <v/>
      </c>
      <c r="K499" s="50"/>
      <c r="L499" s="50"/>
      <c r="M499" s="50"/>
      <c r="N499" s="50"/>
      <c r="O499" s="50"/>
      <c r="P499" s="50"/>
      <c r="Q499" s="50"/>
      <c r="R499" s="50"/>
      <c r="S499" s="50"/>
      <c r="T499" s="73" t="str">
        <f t="shared" ca="1" si="120"/>
        <v/>
      </c>
      <c r="U499" s="65" t="str">
        <f>IF(LEN(D499)=0,"",SUMIFS('1.(Optional) tonnage per use'!O$6:O$503,'1.(Optional) tonnage per use'!$G$6:$G$503,CONCATENATE(D499,F499),'1.(Optional) tonnage per use'!$N$6:$N$503,K499))</f>
        <v/>
      </c>
      <c r="V499" s="47" t="str">
        <f>IF(LEN(D499)=0,"",SUMIFS('1.(Optional) tonnage per use'!P$6:P$503,'1.(Optional) tonnage per use'!$G$6:$G$503,CONCATENATE(D499,F499),'1.(Optional) tonnage per use'!$N$6:$N$503,K499))</f>
        <v/>
      </c>
      <c r="W499" s="47" t="str">
        <f>IF(LEN(D499)=0,"",SUMIFS('1.(Optional) tonnage per use'!Q$6:Q$503,'1.(Optional) tonnage per use'!$G$6:$G$503,CONCATENATE(D499,F499),'1.(Optional) tonnage per use'!$N$6:$N$503,K499))</f>
        <v/>
      </c>
      <c r="X499" s="117" t="str">
        <f>_xlfn.IFNA(VLOOKUP(A499,'Reference data SID'!D:E,2,FALSE),"")</f>
        <v/>
      </c>
      <c r="Y499" s="117" t="str">
        <f t="shared" si="121"/>
        <v>not ok</v>
      </c>
      <c r="Z499" s="117" t="str">
        <f t="shared" si="122"/>
        <v>not ok</v>
      </c>
      <c r="AA499" s="117" t="str">
        <f t="shared" si="123"/>
        <v>ok</v>
      </c>
      <c r="AB499" s="117" t="str">
        <f t="shared" si="124"/>
        <v>not ok</v>
      </c>
      <c r="AC499" s="117" t="str">
        <f t="shared" si="125"/>
        <v>_EC</v>
      </c>
      <c r="AD499" s="117" t="str">
        <f t="shared" si="126"/>
        <v>_CAS</v>
      </c>
      <c r="AE499" s="117" t="str">
        <f t="shared" si="127"/>
        <v/>
      </c>
      <c r="AF499" s="117" t="str">
        <f>IF(LEN(A499)&gt;1,IF(COUNTIFS($AE$6:AE$503,LEFT(AE499,250))&gt;1,"Duplicate entry: you have two rows for the same substance and year",""),"")</f>
        <v/>
      </c>
      <c r="AG499" s="117" t="str">
        <f>IF(LEN(A499)&gt;0,IF(ISNUMBER(MATCH(A499,Annex_I_II_entries,0)),"","The Entry name is not within the dropdown list, make sure that you have not copied and pasted overwritting the cell format (with its correponding dropdown list) in column A"),"")</f>
        <v/>
      </c>
      <c r="AH499" s="117" t="str">
        <f t="shared" ca="1" si="128"/>
        <v/>
      </c>
      <c r="AI499" s="117" t="str">
        <f t="shared" ca="1" si="129"/>
        <v/>
      </c>
      <c r="AJ499" s="117" t="str">
        <f t="shared" si="130"/>
        <v/>
      </c>
      <c r="AK499" s="117" t="str">
        <f t="shared" si="131"/>
        <v/>
      </c>
      <c r="AL499" s="117" t="str">
        <f t="shared" si="132"/>
        <v/>
      </c>
      <c r="AM499" s="117" t="str">
        <f t="shared" si="133"/>
        <v/>
      </c>
      <c r="AN499" s="117" t="str">
        <f t="shared" si="134"/>
        <v/>
      </c>
      <c r="AO499" s="117" t="str">
        <f t="shared" si="135"/>
        <v/>
      </c>
      <c r="AP499" s="87"/>
    </row>
    <row r="500" spans="1:42" x14ac:dyDescent="0.2">
      <c r="A500" s="37"/>
      <c r="B500" s="37"/>
      <c r="C500" s="37"/>
      <c r="D500" s="64" t="str">
        <f>_xlfn.IFNA(VLOOKUP(A500,'Reference data SID'!$D$2:$Q$673,14,FALSE),"")</f>
        <v/>
      </c>
      <c r="E500" s="64" t="str">
        <f>_xlfn.IFNA(VLOOKUP(D500,'Reference data SID'!$C$3:$E$673,3,FALSE),"")</f>
        <v/>
      </c>
      <c r="F500" s="64" t="str">
        <f>_xlfn.IFNA(IF(E500=FALSE,D500,IF(ISBLANK(B500),VLOOKUP(C500,'Reference data SID'!$N:$P,3,FALSE),VLOOKUP(B500,'Reference data SID'!$M:$P,4,FALSE))),"")</f>
        <v/>
      </c>
      <c r="G500" s="64" t="str">
        <f t="shared" si="119"/>
        <v/>
      </c>
      <c r="H500" s="38" t="str">
        <f>_xlfn.IFNA(VLOOKUP(F500,'Reference data SID'!L:M,2,FALSE),"")</f>
        <v/>
      </c>
      <c r="I500" s="38" t="str">
        <f>_xlfn.IFNA(VLOOKUP(F500,'Reference data SID'!L:N,3,FALSE),"")</f>
        <v/>
      </c>
      <c r="J500" s="38" t="str">
        <f>_xlfn.IFNA(VLOOKUP(F500,'Reference data SID'!L:O,4,FALSE),"")</f>
        <v/>
      </c>
      <c r="K500" s="50"/>
      <c r="L500" s="50"/>
      <c r="M500" s="50"/>
      <c r="N500" s="50"/>
      <c r="O500" s="50"/>
      <c r="P500" s="50"/>
      <c r="Q500" s="50"/>
      <c r="R500" s="50"/>
      <c r="S500" s="50"/>
      <c r="T500" s="73" t="str">
        <f t="shared" ca="1" si="120"/>
        <v/>
      </c>
      <c r="U500" s="65" t="str">
        <f>IF(LEN(D500)=0,"",SUMIFS('1.(Optional) tonnage per use'!O$6:O$503,'1.(Optional) tonnage per use'!$G$6:$G$503,CONCATENATE(D500,F500),'1.(Optional) tonnage per use'!$N$6:$N$503,K500))</f>
        <v/>
      </c>
      <c r="V500" s="47" t="str">
        <f>IF(LEN(D500)=0,"",SUMIFS('1.(Optional) tonnage per use'!P$6:P$503,'1.(Optional) tonnage per use'!$G$6:$G$503,CONCATENATE(D500,F500),'1.(Optional) tonnage per use'!$N$6:$N$503,K500))</f>
        <v/>
      </c>
      <c r="W500" s="47" t="str">
        <f>IF(LEN(D500)=0,"",SUMIFS('1.(Optional) tonnage per use'!Q$6:Q$503,'1.(Optional) tonnage per use'!$G$6:$G$503,CONCATENATE(D500,F500),'1.(Optional) tonnage per use'!$N$6:$N$503,K500))</f>
        <v/>
      </c>
      <c r="X500" s="117" t="str">
        <f>_xlfn.IFNA(VLOOKUP(A500,'Reference data SID'!D:E,2,FALSE),"")</f>
        <v/>
      </c>
      <c r="Y500" s="117" t="str">
        <f t="shared" si="121"/>
        <v>not ok</v>
      </c>
      <c r="Z500" s="117" t="str">
        <f t="shared" si="122"/>
        <v>not ok</v>
      </c>
      <c r="AA500" s="117" t="str">
        <f t="shared" si="123"/>
        <v>ok</v>
      </c>
      <c r="AB500" s="117" t="str">
        <f t="shared" si="124"/>
        <v>not ok</v>
      </c>
      <c r="AC500" s="117" t="str">
        <f t="shared" si="125"/>
        <v>_EC</v>
      </c>
      <c r="AD500" s="117" t="str">
        <f t="shared" si="126"/>
        <v>_CAS</v>
      </c>
      <c r="AE500" s="117" t="str">
        <f t="shared" si="127"/>
        <v/>
      </c>
      <c r="AF500" s="117" t="str">
        <f>IF(LEN(A500)&gt;1,IF(COUNTIFS($AE$6:AE$503,LEFT(AE500,250))&gt;1,"Duplicate entry: you have two rows for the same substance and year",""),"")</f>
        <v/>
      </c>
      <c r="AG500" s="117" t="str">
        <f>IF(LEN(A500)&gt;0,IF(ISNUMBER(MATCH(A500,Annex_I_II_entries,0)),"","The Entry name is not within the dropdown list, make sure that you have not copied and pasted overwritting the cell format (with its correponding dropdown list) in column A"),"")</f>
        <v/>
      </c>
      <c r="AH500" s="117" t="str">
        <f t="shared" ca="1" si="128"/>
        <v/>
      </c>
      <c r="AI500" s="117" t="str">
        <f t="shared" ca="1" si="129"/>
        <v/>
      </c>
      <c r="AJ500" s="117" t="str">
        <f t="shared" si="130"/>
        <v/>
      </c>
      <c r="AK500" s="117" t="str">
        <f t="shared" si="131"/>
        <v/>
      </c>
      <c r="AL500" s="117" t="str">
        <f t="shared" si="132"/>
        <v/>
      </c>
      <c r="AM500" s="117" t="str">
        <f t="shared" si="133"/>
        <v/>
      </c>
      <c r="AN500" s="117" t="str">
        <f t="shared" si="134"/>
        <v/>
      </c>
      <c r="AO500" s="117" t="str">
        <f t="shared" si="135"/>
        <v/>
      </c>
      <c r="AP500" s="87"/>
    </row>
    <row r="501" spans="1:42" x14ac:dyDescent="0.2">
      <c r="A501" s="37"/>
      <c r="B501" s="37"/>
      <c r="C501" s="37"/>
      <c r="D501" s="64" t="str">
        <f>_xlfn.IFNA(VLOOKUP(A501,'Reference data SID'!$D$2:$Q$673,14,FALSE),"")</f>
        <v/>
      </c>
      <c r="E501" s="64" t="str">
        <f>_xlfn.IFNA(VLOOKUP(D501,'Reference data SID'!$C$3:$E$673,3,FALSE),"")</f>
        <v/>
      </c>
      <c r="F501" s="64" t="str">
        <f>_xlfn.IFNA(IF(E501=FALSE,D501,IF(ISBLANK(B501),VLOOKUP(C501,'Reference data SID'!$N:$P,3,FALSE),VLOOKUP(B501,'Reference data SID'!$M:$P,4,FALSE))),"")</f>
        <v/>
      </c>
      <c r="G501" s="64" t="str">
        <f t="shared" si="119"/>
        <v/>
      </c>
      <c r="H501" s="38" t="str">
        <f>_xlfn.IFNA(VLOOKUP(F501,'Reference data SID'!L:M,2,FALSE),"")</f>
        <v/>
      </c>
      <c r="I501" s="38" t="str">
        <f>_xlfn.IFNA(VLOOKUP(F501,'Reference data SID'!L:N,3,FALSE),"")</f>
        <v/>
      </c>
      <c r="J501" s="38" t="str">
        <f>_xlfn.IFNA(VLOOKUP(F501,'Reference data SID'!L:O,4,FALSE),"")</f>
        <v/>
      </c>
      <c r="K501" s="50"/>
      <c r="L501" s="50"/>
      <c r="M501" s="50"/>
      <c r="N501" s="50"/>
      <c r="O501" s="50"/>
      <c r="P501" s="50"/>
      <c r="Q501" s="50"/>
      <c r="R501" s="50"/>
      <c r="S501" s="50"/>
      <c r="T501" s="73" t="str">
        <f t="shared" ca="1" si="120"/>
        <v/>
      </c>
      <c r="U501" s="65" t="str">
        <f>IF(LEN(D501)=0,"",SUMIFS('1.(Optional) tonnage per use'!O$6:O$503,'1.(Optional) tonnage per use'!$G$6:$G$503,CONCATENATE(D501,F501),'1.(Optional) tonnage per use'!$N$6:$N$503,K501))</f>
        <v/>
      </c>
      <c r="V501" s="47" t="str">
        <f>IF(LEN(D501)=0,"",SUMIFS('1.(Optional) tonnage per use'!P$6:P$503,'1.(Optional) tonnage per use'!$G$6:$G$503,CONCATENATE(D501,F501),'1.(Optional) tonnage per use'!$N$6:$N$503,K501))</f>
        <v/>
      </c>
      <c r="W501" s="47" t="str">
        <f>IF(LEN(D501)=0,"",SUMIFS('1.(Optional) tonnage per use'!Q$6:Q$503,'1.(Optional) tonnage per use'!$G$6:$G$503,CONCATENATE(D501,F501),'1.(Optional) tonnage per use'!$N$6:$N$503,K501))</f>
        <v/>
      </c>
      <c r="X501" s="117" t="str">
        <f>_xlfn.IFNA(VLOOKUP(A501,'Reference data SID'!D:E,2,FALSE),"")</f>
        <v/>
      </c>
      <c r="Y501" s="117" t="str">
        <f t="shared" si="121"/>
        <v>not ok</v>
      </c>
      <c r="Z501" s="117" t="str">
        <f t="shared" si="122"/>
        <v>not ok</v>
      </c>
      <c r="AA501" s="117" t="str">
        <f t="shared" si="123"/>
        <v>ok</v>
      </c>
      <c r="AB501" s="117" t="str">
        <f t="shared" si="124"/>
        <v>not ok</v>
      </c>
      <c r="AC501" s="117" t="str">
        <f t="shared" si="125"/>
        <v>_EC</v>
      </c>
      <c r="AD501" s="117" t="str">
        <f t="shared" si="126"/>
        <v>_CAS</v>
      </c>
      <c r="AE501" s="117" t="str">
        <f t="shared" si="127"/>
        <v/>
      </c>
      <c r="AF501" s="117" t="str">
        <f>IF(LEN(A501)&gt;1,IF(COUNTIFS($AE$6:AE$503,LEFT(AE501,250))&gt;1,"Duplicate entry: you have two rows for the same substance and year",""),"")</f>
        <v/>
      </c>
      <c r="AG501" s="117" t="str">
        <f>IF(LEN(A501)&gt;0,IF(ISNUMBER(MATCH(A501,Annex_I_II_entries,0)),"","The Entry name is not within the dropdown list, make sure that you have not copied and pasted overwritting the cell format (with its correponding dropdown list) in column A"),"")</f>
        <v/>
      </c>
      <c r="AH501" s="117" t="str">
        <f t="shared" ca="1" si="128"/>
        <v/>
      </c>
      <c r="AI501" s="117" t="str">
        <f t="shared" ca="1" si="129"/>
        <v/>
      </c>
      <c r="AJ501" s="117" t="str">
        <f t="shared" si="130"/>
        <v/>
      </c>
      <c r="AK501" s="117" t="str">
        <f t="shared" si="131"/>
        <v/>
      </c>
      <c r="AL501" s="117" t="str">
        <f t="shared" si="132"/>
        <v/>
      </c>
      <c r="AM501" s="117" t="str">
        <f t="shared" si="133"/>
        <v/>
      </c>
      <c r="AN501" s="117" t="str">
        <f t="shared" si="134"/>
        <v/>
      </c>
      <c r="AO501" s="117" t="str">
        <f t="shared" si="135"/>
        <v/>
      </c>
      <c r="AP501" s="87"/>
    </row>
    <row r="502" spans="1:42" x14ac:dyDescent="0.2">
      <c r="A502" s="37"/>
      <c r="B502" s="37"/>
      <c r="C502" s="37"/>
      <c r="D502" s="64" t="str">
        <f>_xlfn.IFNA(VLOOKUP(A502,'Reference data SID'!$D$2:$Q$673,14,FALSE),"")</f>
        <v/>
      </c>
      <c r="E502" s="64" t="str">
        <f>_xlfn.IFNA(VLOOKUP(D502,'Reference data SID'!$C$3:$E$673,3,FALSE),"")</f>
        <v/>
      </c>
      <c r="F502" s="64" t="str">
        <f>_xlfn.IFNA(IF(E502=FALSE,D502,IF(ISBLANK(B502),VLOOKUP(C502,'Reference data SID'!$N:$P,3,FALSE),VLOOKUP(B502,'Reference data SID'!$M:$P,4,FALSE))),"")</f>
        <v/>
      </c>
      <c r="G502" s="64" t="str">
        <f t="shared" si="119"/>
        <v/>
      </c>
      <c r="H502" s="38" t="str">
        <f>_xlfn.IFNA(VLOOKUP(F502,'Reference data SID'!L:M,2,FALSE),"")</f>
        <v/>
      </c>
      <c r="I502" s="38" t="str">
        <f>_xlfn.IFNA(VLOOKUP(F502,'Reference data SID'!L:N,3,FALSE),"")</f>
        <v/>
      </c>
      <c r="J502" s="38" t="str">
        <f>_xlfn.IFNA(VLOOKUP(F502,'Reference data SID'!L:O,4,FALSE),"")</f>
        <v/>
      </c>
      <c r="K502" s="50"/>
      <c r="L502" s="50"/>
      <c r="M502" s="50"/>
      <c r="N502" s="50"/>
      <c r="O502" s="50"/>
      <c r="P502" s="50"/>
      <c r="Q502" s="50"/>
      <c r="R502" s="50"/>
      <c r="S502" s="50"/>
      <c r="T502" s="73" t="str">
        <f t="shared" ca="1" si="120"/>
        <v/>
      </c>
      <c r="U502" s="65" t="str">
        <f>IF(LEN(D502)=0,"",SUMIFS('1.(Optional) tonnage per use'!O$6:O$503,'1.(Optional) tonnage per use'!$G$6:$G$503,CONCATENATE(D502,F502),'1.(Optional) tonnage per use'!$N$6:$N$503,K502))</f>
        <v/>
      </c>
      <c r="V502" s="47" t="str">
        <f>IF(LEN(D502)=0,"",SUMIFS('1.(Optional) tonnage per use'!P$6:P$503,'1.(Optional) tonnage per use'!$G$6:$G$503,CONCATENATE(D502,F502),'1.(Optional) tonnage per use'!$N$6:$N$503,K502))</f>
        <v/>
      </c>
      <c r="W502" s="47" t="str">
        <f>IF(LEN(D502)=0,"",SUMIFS('1.(Optional) tonnage per use'!Q$6:Q$503,'1.(Optional) tonnage per use'!$G$6:$G$503,CONCATENATE(D502,F502),'1.(Optional) tonnage per use'!$N$6:$N$503,K502))</f>
        <v/>
      </c>
      <c r="X502" s="117" t="str">
        <f>_xlfn.IFNA(VLOOKUP(A502,'Reference data SID'!D:E,2,FALSE),"")</f>
        <v/>
      </c>
      <c r="Y502" s="117" t="str">
        <f t="shared" si="121"/>
        <v>not ok</v>
      </c>
      <c r="Z502" s="117" t="str">
        <f t="shared" si="122"/>
        <v>not ok</v>
      </c>
      <c r="AA502" s="117" t="str">
        <f t="shared" si="123"/>
        <v>ok</v>
      </c>
      <c r="AB502" s="117" t="str">
        <f t="shared" si="124"/>
        <v>not ok</v>
      </c>
      <c r="AC502" s="117" t="str">
        <f t="shared" si="125"/>
        <v>_EC</v>
      </c>
      <c r="AD502" s="117" t="str">
        <f t="shared" si="126"/>
        <v>_CAS</v>
      </c>
      <c r="AE502" s="117" t="str">
        <f t="shared" si="127"/>
        <v/>
      </c>
      <c r="AF502" s="117" t="str">
        <f>IF(LEN(A502)&gt;1,IF(COUNTIFS($AE$6:AE$503,LEFT(AE502,250))&gt;1,"Duplicate entry: you have two rows for the same substance and year",""),"")</f>
        <v/>
      </c>
      <c r="AG502" s="117" t="str">
        <f>IF(LEN(A502)&gt;0,IF(ISNUMBER(MATCH(A502,Annex_I_II_entries,0)),"","The Entry name is not within the dropdown list, make sure that you have not copied and pasted overwritting the cell format (with its correponding dropdown list) in column A"),"")</f>
        <v/>
      </c>
      <c r="AH502" s="117" t="str">
        <f t="shared" ca="1" si="128"/>
        <v/>
      </c>
      <c r="AI502" s="117" t="str">
        <f t="shared" ca="1" si="129"/>
        <v/>
      </c>
      <c r="AJ502" s="117" t="str">
        <f t="shared" si="130"/>
        <v/>
      </c>
      <c r="AK502" s="117" t="str">
        <f t="shared" si="131"/>
        <v/>
      </c>
      <c r="AL502" s="117" t="str">
        <f t="shared" si="132"/>
        <v/>
      </c>
      <c r="AM502" s="117" t="str">
        <f t="shared" si="133"/>
        <v/>
      </c>
      <c r="AN502" s="117" t="str">
        <f t="shared" si="134"/>
        <v/>
      </c>
      <c r="AO502" s="117" t="str">
        <f t="shared" si="135"/>
        <v/>
      </c>
      <c r="AP502" s="87"/>
    </row>
    <row r="503" spans="1:42" x14ac:dyDescent="0.2">
      <c r="A503" s="37"/>
      <c r="B503" s="37"/>
      <c r="C503" s="37"/>
      <c r="D503" s="64" t="str">
        <f>_xlfn.IFNA(VLOOKUP(A503,'Reference data SID'!$D$2:$Q$673,14,FALSE),"")</f>
        <v/>
      </c>
      <c r="E503" s="64" t="str">
        <f>_xlfn.IFNA(VLOOKUP(D503,'Reference data SID'!$C$3:$E$673,3,FALSE),"")</f>
        <v/>
      </c>
      <c r="F503" s="64" t="str">
        <f>_xlfn.IFNA(IF(E503=FALSE,D503,IF(ISBLANK(B503),VLOOKUP(C503,'Reference data SID'!$N:$P,3,FALSE),VLOOKUP(B503,'Reference data SID'!$M:$P,4,FALSE))),"")</f>
        <v/>
      </c>
      <c r="G503" s="64" t="str">
        <f t="shared" si="119"/>
        <v/>
      </c>
      <c r="H503" s="38" t="str">
        <f>_xlfn.IFNA(VLOOKUP(F503,'Reference data SID'!L:M,2,FALSE),"")</f>
        <v/>
      </c>
      <c r="I503" s="38" t="str">
        <f>_xlfn.IFNA(VLOOKUP(F503,'Reference data SID'!L:N,3,FALSE),"")</f>
        <v/>
      </c>
      <c r="J503" s="38" t="str">
        <f>_xlfn.IFNA(VLOOKUP(F503,'Reference data SID'!L:O,4,FALSE),"")</f>
        <v/>
      </c>
      <c r="K503" s="50"/>
      <c r="L503" s="50"/>
      <c r="M503" s="50"/>
      <c r="N503" s="50"/>
      <c r="O503" s="50"/>
      <c r="P503" s="50"/>
      <c r="Q503" s="50"/>
      <c r="R503" s="50"/>
      <c r="S503" s="50"/>
      <c r="T503" s="73" t="str">
        <f t="shared" ca="1" si="120"/>
        <v/>
      </c>
      <c r="U503" s="65" t="str">
        <f>IF(LEN(D503)=0,"",SUMIFS('1.(Optional) tonnage per use'!O$6:O$503,'1.(Optional) tonnage per use'!$G$6:$G$503,CONCATENATE(D503,F503),'1.(Optional) tonnage per use'!$N$6:$N$503,K503))</f>
        <v/>
      </c>
      <c r="V503" s="47" t="str">
        <f>IF(LEN(D503)=0,"",SUMIFS('1.(Optional) tonnage per use'!P$6:P$503,'1.(Optional) tonnage per use'!$G$6:$G$503,CONCATENATE(D503,F503),'1.(Optional) tonnage per use'!$N$6:$N$503,K503))</f>
        <v/>
      </c>
      <c r="W503" s="47" t="str">
        <f>IF(LEN(D503)=0,"",SUMIFS('1.(Optional) tonnage per use'!Q$6:Q$503,'1.(Optional) tonnage per use'!$G$6:$G$503,CONCATENATE(D503,F503),'1.(Optional) tonnage per use'!$N$6:$N$503,K503))</f>
        <v/>
      </c>
      <c r="X503" s="117" t="str">
        <f>_xlfn.IFNA(VLOOKUP(A503,'Reference data SID'!D:E,2,FALSE),"")</f>
        <v/>
      </c>
      <c r="Y503" s="117" t="str">
        <f t="shared" si="121"/>
        <v>not ok</v>
      </c>
      <c r="Z503" s="117" t="str">
        <f t="shared" si="122"/>
        <v>not ok</v>
      </c>
      <c r="AA503" s="117" t="str">
        <f t="shared" si="123"/>
        <v>ok</v>
      </c>
      <c r="AB503" s="117" t="str">
        <f t="shared" si="124"/>
        <v>not ok</v>
      </c>
      <c r="AC503" s="117" t="str">
        <f t="shared" si="125"/>
        <v>_EC</v>
      </c>
      <c r="AD503" s="117" t="str">
        <f t="shared" si="126"/>
        <v>_CAS</v>
      </c>
      <c r="AE503" s="117" t="str">
        <f t="shared" si="127"/>
        <v/>
      </c>
      <c r="AF503" s="117" t="str">
        <f>IF(LEN(A503)&gt;1,IF(COUNTIFS($AE$6:AE$503,LEFT(AE503,250))&gt;1,"Duplicate entry: you have two rows for the same substance and year",""),"")</f>
        <v/>
      </c>
      <c r="AG503" s="117" t="str">
        <f>IF(LEN(A503)&gt;0,IF(ISNUMBER(MATCH(A503,Annex_I_II_entries,0)),"","The Entry name is not within the dropdown list, make sure that you have not copied and pasted overwritting the cell format (with its correponding dropdown list) in column A"),"")</f>
        <v/>
      </c>
      <c r="AH503" s="117" t="str">
        <f t="shared" ca="1" si="128"/>
        <v/>
      </c>
      <c r="AI503" s="117" t="str">
        <f t="shared" ca="1" si="129"/>
        <v/>
      </c>
      <c r="AJ503" s="117" t="str">
        <f t="shared" si="130"/>
        <v/>
      </c>
      <c r="AK503" s="117" t="str">
        <f t="shared" si="131"/>
        <v/>
      </c>
      <c r="AL503" s="117" t="str">
        <f t="shared" si="132"/>
        <v/>
      </c>
      <c r="AM503" s="117" t="str">
        <f t="shared" si="133"/>
        <v/>
      </c>
      <c r="AN503" s="117" t="str">
        <f t="shared" si="134"/>
        <v/>
      </c>
      <c r="AO503" s="117" t="str">
        <f t="shared" si="135"/>
        <v/>
      </c>
      <c r="AP503" s="87"/>
    </row>
  </sheetData>
  <sheetProtection sheet="1" selectLockedCells="1" sort="0" autoFilter="0"/>
  <protectedRanges>
    <protectedRange sqref="A1:XFD1048576" name="Range1"/>
  </protectedRanges>
  <autoFilter ref="A5:AO5"/>
  <mergeCells count="30">
    <mergeCell ref="K4:K5"/>
    <mergeCell ref="L4:M4"/>
    <mergeCell ref="N4:O4"/>
    <mergeCell ref="P4:Q4"/>
    <mergeCell ref="A2:J2"/>
    <mergeCell ref="H3:J3"/>
    <mergeCell ref="A4:A5"/>
    <mergeCell ref="B4:B5"/>
    <mergeCell ref="C4:C5"/>
    <mergeCell ref="A3:C3"/>
    <mergeCell ref="D4:D5"/>
    <mergeCell ref="E4:E5"/>
    <mergeCell ref="G4:G5"/>
    <mergeCell ref="D3:G3"/>
    <mergeCell ref="AL4:AO4"/>
    <mergeCell ref="X2:AO3"/>
    <mergeCell ref="K2:Q3"/>
    <mergeCell ref="F4:F5"/>
    <mergeCell ref="X4:AD4"/>
    <mergeCell ref="AE4:AK4"/>
    <mergeCell ref="U3:W3"/>
    <mergeCell ref="S2:S3"/>
    <mergeCell ref="R2:R3"/>
    <mergeCell ref="T2:W2"/>
    <mergeCell ref="R4:R5"/>
    <mergeCell ref="S4:S5"/>
    <mergeCell ref="T4:T5"/>
    <mergeCell ref="H4:H5"/>
    <mergeCell ref="I4:I5"/>
    <mergeCell ref="J4:J5"/>
  </mergeCells>
  <conditionalFormatting sqref="B6:B503">
    <cfRule type="expression" dxfId="117" priority="55">
      <formula>$Y6&lt;&gt;"OK"</formula>
    </cfRule>
  </conditionalFormatting>
  <conditionalFormatting sqref="C6:C503">
    <cfRule type="expression" dxfId="116" priority="54">
      <formula>$Z6&lt;&gt;"ok"</formula>
    </cfRule>
  </conditionalFormatting>
  <conditionalFormatting sqref="B1:S1">
    <cfRule type="expression" dxfId="115" priority="48">
      <formula>LEN(B$1)&gt;1</formula>
    </cfRule>
  </conditionalFormatting>
  <conditionalFormatting sqref="C1">
    <cfRule type="expression" dxfId="114" priority="47">
      <formula>LEN($C$1)&gt;1</formula>
    </cfRule>
  </conditionalFormatting>
  <conditionalFormatting sqref="A1">
    <cfRule type="expression" dxfId="113" priority="43">
      <formula>LEN($A$1)&gt;1</formula>
    </cfRule>
  </conditionalFormatting>
  <conditionalFormatting sqref="A6:A503">
    <cfRule type="expression" dxfId="112" priority="39">
      <formula>$AA6&lt;&gt;"ok"</formula>
    </cfRule>
  </conditionalFormatting>
  <conditionalFormatting sqref="M6:M503">
    <cfRule type="expression" dxfId="111" priority="23">
      <formula>NOT(ISBLANK(L6))</formula>
    </cfRule>
  </conditionalFormatting>
  <conditionalFormatting sqref="O6:O503">
    <cfRule type="expression" dxfId="110" priority="22">
      <formula>NOT(ISBLANK(N6))</formula>
    </cfRule>
  </conditionalFormatting>
  <conditionalFormatting sqref="Q6:Q503">
    <cfRule type="expression" dxfId="109" priority="21">
      <formula>NOT(ISBLANK(P6))</formula>
    </cfRule>
  </conditionalFormatting>
  <conditionalFormatting sqref="O6:O503">
    <cfRule type="expression" dxfId="108" priority="20">
      <formula>NOT(ISBLANK(N6))</formula>
    </cfRule>
  </conditionalFormatting>
  <conditionalFormatting sqref="Q6:Q503">
    <cfRule type="expression" dxfId="107" priority="19">
      <formula>NOT(ISBLANK(P6))</formula>
    </cfRule>
  </conditionalFormatting>
  <conditionalFormatting sqref="L6:L503">
    <cfRule type="expression" dxfId="106" priority="14">
      <formula>NOT(ISBLANK(M6))</formula>
    </cfRule>
  </conditionalFormatting>
  <conditionalFormatting sqref="N6:N503">
    <cfRule type="expression" dxfId="105" priority="13">
      <formula>NOT(ISBLANK(O6))</formula>
    </cfRule>
  </conditionalFormatting>
  <conditionalFormatting sqref="P6:P503">
    <cfRule type="expression" dxfId="104" priority="12">
      <formula>NOT(ISBLANK(Q6))</formula>
    </cfRule>
  </conditionalFormatting>
  <conditionalFormatting sqref="N6:N503">
    <cfRule type="expression" dxfId="103" priority="11">
      <formula>NOT(ISBLANK(O6))</formula>
    </cfRule>
  </conditionalFormatting>
  <conditionalFormatting sqref="P6:P503">
    <cfRule type="expression" dxfId="102" priority="10">
      <formula>NOT(ISBLANK(Q6))</formula>
    </cfRule>
  </conditionalFormatting>
  <conditionalFormatting sqref="M6:M503">
    <cfRule type="expression" dxfId="101" priority="9">
      <formula>NOT(ISBLANK(L6))</formula>
    </cfRule>
  </conditionalFormatting>
  <conditionalFormatting sqref="M6:M503">
    <cfRule type="expression" dxfId="100" priority="8">
      <formula>NOT(ISBLANK(L6))</formula>
    </cfRule>
  </conditionalFormatting>
  <conditionalFormatting sqref="O6:O503">
    <cfRule type="expression" dxfId="99" priority="7">
      <formula>NOT(ISBLANK(N6))</formula>
    </cfRule>
  </conditionalFormatting>
  <conditionalFormatting sqref="O6:O503">
    <cfRule type="expression" dxfId="98" priority="6">
      <formula>NOT(ISBLANK(N6))</formula>
    </cfRule>
  </conditionalFormatting>
  <conditionalFormatting sqref="O6:O503">
    <cfRule type="expression" dxfId="97" priority="5">
      <formula>NOT(ISBLANK(N6))</formula>
    </cfRule>
  </conditionalFormatting>
  <conditionalFormatting sqref="Q6:Q503">
    <cfRule type="expression" dxfId="96" priority="4">
      <formula>NOT(ISBLANK(P6))</formula>
    </cfRule>
  </conditionalFormatting>
  <conditionalFormatting sqref="Q6:Q503">
    <cfRule type="expression" dxfId="95" priority="3">
      <formula>NOT(ISBLANK(P6))</formula>
    </cfRule>
  </conditionalFormatting>
  <conditionalFormatting sqref="Q6:Q503">
    <cfRule type="expression" dxfId="94" priority="2">
      <formula>NOT(ISBLANK(P6))</formula>
    </cfRule>
  </conditionalFormatting>
  <conditionalFormatting sqref="K6:R503">
    <cfRule type="expression" dxfId="93" priority="70">
      <formula>ISBLANK($A6)</formula>
    </cfRule>
  </conditionalFormatting>
  <dataValidations xWindow="133" yWindow="456" count="14">
    <dataValidation allowBlank="1" showInputMessage="1" showErrorMessage="1" error="EC number in the wrong format" prompt="Inster EC number in the right format" sqref="H4 H504:H1048576 H6:H12"/>
    <dataValidation type="list" allowBlank="1" showInputMessage="1" showErrorMessage="1" sqref="R6:R503">
      <formula1>TRUE_FALSE</formula1>
    </dataValidation>
    <dataValidation type="whole" allowBlank="1" showInputMessage="1" showErrorMessage="1" error="Select a year from the dropdown list. The substance information needs to be filled first." sqref="K6:K503">
      <formula1>1990</formula1>
      <formula2>2100</formula2>
    </dataValidation>
    <dataValidation type="custom" showInputMessage="1" showErrorMessage="1" error="This field only accepts numeric values or &quot;NA&quot;._x000a__x000a_Please delete the tonnage range before before providing a tonnage value._x000a__x000a_Make sure that you have  provided correctly the  substance information" sqref="L6:L503">
      <formula1>AND(OR(ISNUMBER(L6),(L6="NA")),ISBLANK(M6),LEN(D6)&gt;1)</formula1>
    </dataValidation>
    <dataValidation type="custom" showInputMessage="1" showErrorMessage="1" error="This field only accepts numeric values or &quot;NA&quot;._x000a__x000a_Please delete the tonnage range before before providing a tonnage value._x000a__x000a_Make sure that you have  provided correctly the  substance information." sqref="P6:P503 N8:N503 N6">
      <formula1>AND(OR(ISNUMBER(N6),(N6="NA")),ISBLANK(O6),LEN($D6)&gt;1)</formula1>
    </dataValidation>
    <dataValidation type="list" showInputMessage="1" showErrorMessage="1" error="Please check that:_x000a__x000a_- You are selecting an option from the dropdown list_x000a__x000a_- if you have provided a &quot;tonnage value&quot; you do not need to provide a &quot;tonnage range&quot;_x000a__x000a_- The substance information has been filled_x000a_" sqref="M6:M503">
      <formula1>IF(AND(ISBLANK(L6),LEN(D6)&gt;1),tonnage_range,Fakelist)</formula1>
    </dataValidation>
    <dataValidation type="list" showInputMessage="1" showErrorMessage="1" error="Please check that:_x000a__x000a_- You are selecting an option from the dropdown list_x000a__x000a_- if you have provided a &quot;tonnage value&quot; you do not need to provide a &quot;tonnage range&quot;_x000a__x000a_- The substance information has been filled_x000a_" sqref="O6:O503">
      <formula1>IF(AND(ISBLANK(N6),LEN(D6)&gt;1),tonnage_range,Fakelist)</formula1>
    </dataValidation>
    <dataValidation type="list" showInputMessage="1" showErrorMessage="1" error="Please check that:_x000a__x000a_- You are selecting an option from the dropdown list_x000a__x000a_- if you have provided a &quot;tonnage value&quot; you do not need to provide a &quot;tonnage range&quot;_x000a__x000a_- The substance information has been filled_x000a_" sqref="Q6:Q503">
      <formula1>IF(AND(ISBLANK(P6),LEN(D6)&gt;1),tonnage_range,Fakelist)</formula1>
    </dataValidation>
    <dataValidation allowBlank="1" showErrorMessage="1" error="EC number in the wrong format" sqref="H13:H503"/>
    <dataValidation type="custom" showInputMessage="1" showErrorMessage="1" error="This field only accepts numeric values or &quot;NA&quot;._x000a__x000a_Please delete the tonnage range before before providing a tonnage value._x000a__x000a_Make sure that you have  provided correctly the  substance information." sqref="N7">
      <formula1>AND(OR(ISNUMBER(N7),(N7="NA")),ISBLANK(O7),LEN(D7)&gt;1)</formula1>
    </dataValidation>
    <dataValidation showInputMessage="1" showErrorMessage="1" error="Chose an entry in column A and then select the CAS number from the dropdown list. The CAS is only needed for group entries." prompt="Only needed for group entries._x000a_Please select the relevant CAS number from the dropdown list." sqref="D6:E503"/>
    <dataValidation type="list" showInputMessage="1" showErrorMessage="1" error="Select a a substance entry as listed in the POPs Regulation. If you want to remove the value use &quot;delete&quot; in your keyboard not the backspace. " prompt="Select an entry from the Annex I or II of the POPs Regulation" sqref="A6:A503">
      <formula1>IF($AA6="ok",Annex_I_II_entries,Fakelist)</formula1>
    </dataValidation>
    <dataValidation type="list" showInputMessage="1" showErrorMessage="1" error="Chose an entry in column A and then select the EC number from the dropdown list. The EC is only needed for group entries. If you want to remove the value is &quot;delete&quot; in your keyboard, not the backspace." prompt="Only needed for group entries._x000a_Please select the relevant EC number/List number from the dropdown list." sqref="B6:B503">
      <formula1>IF($Y6="OK",INDIRECT(AC6),Fakelist)</formula1>
    </dataValidation>
    <dataValidation type="list" showInputMessage="1" showErrorMessage="1" error="Chose an entry in column A and then select the CAS number from the dropdown list. The CAS is only needed for group entries.  If you want to remove the value is &quot;delete&quot; in your keyboard, not the backspace." prompt="Only needed for group entries._x000a_Please select the relevant CAS number from the dropdown list." sqref="C6:C503">
      <formula1>IF($Z6="OK",INDIRECT(AD6),Fakelist)</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T16"/>
  <sheetViews>
    <sheetView topLeftCell="P7" zoomScaleNormal="100" workbookViewId="0">
      <selection activeCell="W15" sqref="W15"/>
    </sheetView>
  </sheetViews>
  <sheetFormatPr defaultColWidth="18.7109375" defaultRowHeight="12.75" x14ac:dyDescent="0.2"/>
  <cols>
    <col min="1" max="3" width="18.7109375" style="55"/>
    <col min="4" max="4" width="25" style="55" customWidth="1"/>
    <col min="5" max="16384" width="18.7109375" style="55"/>
  </cols>
  <sheetData>
    <row r="1" spans="1:46" ht="79.5" customHeight="1" x14ac:dyDescent="0.2">
      <c r="B1" s="375" t="s">
        <v>688</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row>
    <row r="2" spans="1:46" customFormat="1" ht="30.75" customHeight="1" x14ac:dyDescent="0.25">
      <c r="B2" s="14" t="str">
        <f t="array" ref="B2">INDEX('Reference data SID'!$C$3:$C$373,MATCH(0,COUNTIF($A$2:A2,'Reference data SID'!$C$3:$C$373),0))</f>
        <v>100.005.652</v>
      </c>
      <c r="C2" s="14" t="str">
        <f t="array" ref="C2">INDEX('Reference data SID'!$C$3:$C$373,MATCH(0,COUNTIF($A$2:B2,'Reference data SID'!$C$3:$C$373),0))</f>
        <v>100.079.496</v>
      </c>
      <c r="D2" s="14" t="str">
        <f t="array" ref="D2">INDEX('Reference data SID'!$C$3:$C$373,MATCH(0,COUNTIF($A$2:C2,'Reference data SID'!$C$3:$C$373),0))</f>
        <v>100.013.277</v>
      </c>
      <c r="E2" s="14" t="str">
        <f t="array" ref="E2">INDEX('Reference data SID'!$C$3:$C$373,MATCH(0,COUNTIF($A$2:D2,'Reference data SID'!$C$3:$C$373),0))</f>
        <v>100.000.317</v>
      </c>
      <c r="F2" s="14" t="str">
        <f t="array" ref="F2">INDEX('Reference data SID'!$C$3:$C$373,MATCH(0,COUNTIF($A$2:E2,'Reference data SID'!$C$3:$C$373),0))</f>
        <v>100.005.093</v>
      </c>
      <c r="G2" s="14" t="str">
        <f t="array" ref="G2">INDEX('Reference data SID'!$C$3:$C$373,MATCH(0,COUNTIF($A$2:F2,'Reference data SID'!$C$3:$C$373),0))</f>
        <v>100.000.023</v>
      </c>
      <c r="H2" s="14" t="str">
        <f t="array" ref="H2">INDEX('Reference data SID'!$C$3:$C$373,MATCH(0,COUNTIF($A$2:G2,'Reference data SID'!$C$3:$C$373),0))</f>
        <v>100.003.711</v>
      </c>
      <c r="I2" s="14" t="str">
        <f t="array" ref="I2">INDEX('Reference data SID'!$C$3:$C$373,MATCH(0,COUNTIF($A$2:H2,'Reference data SID'!$C$3:$C$373),0))</f>
        <v>100.000.440</v>
      </c>
      <c r="J2" s="14" t="str">
        <f t="array" ref="J2">INDEX('Reference data SID'!$C$3:$C$373,MATCH(0,COUNTIF($A$2:I2,'Reference data SID'!$C$3:$C$373),0))</f>
        <v>100.003.709</v>
      </c>
      <c r="K2" s="14" t="str">
        <f t="array" ref="K2">INDEX('Reference data SID'!$C$3:$C$373,MATCH(0,COUNTIF($A$2:J2,'Reference data SID'!$C$3:$C$373),0))</f>
        <v>100.000.705</v>
      </c>
      <c r="L2" s="14" t="str">
        <f t="array" ref="L2">INDEX('Reference data SID'!$C$3:$C$373,MATCH(0,COUNTIF($A$2:K2,'Reference data SID'!$C$3:$C$373),0))</f>
        <v>100.276.816</v>
      </c>
      <c r="M2" s="14" t="str">
        <f t="array" ref="M2">INDEX('Reference data SID'!$C$3:$C$373,MATCH(0,COUNTIF($A$2:L2,'Reference data SID'!$C$3:$C$373),0))</f>
        <v>100.000.876</v>
      </c>
      <c r="N2" s="14" t="str">
        <f t="array" ref="N2">INDEX('Reference data SID'!$C$3:$C$373,MATCH(0,COUNTIF($A$2:M2,'Reference data SID'!$C$3:$C$373),0))</f>
        <v>100.048.162</v>
      </c>
      <c r="O2" s="14" t="str">
        <f t="array" ref="O2">INDEX('Reference data SID'!$C$3:$C$373,MATCH(0,COUNTIF($A$2:N2,'Reference data SID'!$C$3:$C$373),0))</f>
        <v>100.239.157</v>
      </c>
      <c r="P2" s="14" t="str">
        <f t="array" ref="P2">INDEX('Reference data SID'!$C$3:$C$373,MATCH(0,COUNTIF($A$2:O2,'Reference data SID'!$C$3:$C$373),0))</f>
        <v>100.276.817</v>
      </c>
      <c r="Q2" s="14" t="str">
        <f t="array" ref="Q2">INDEX('Reference data SID'!$C$3:$C$373,MATCH(0,COUNTIF($A$2:P2,'Reference data SID'!$C$3:$C$373),0))</f>
        <v>100.003.886</v>
      </c>
      <c r="R2" s="14" t="str">
        <f t="array" ref="R2">INDEX('Reference data SID'!$C$3:$C$373,MATCH(0,COUNTIF($A$2:Q2,'Reference data SID'!$C$3:$C$373),0))</f>
        <v>100.001.605</v>
      </c>
      <c r="S2" s="14" t="str">
        <f t="array" ref="S2">INDEX('Reference data SID'!$C$3:$C$373,MATCH(0,COUNTIF($A$2:R2,'Reference data SID'!$C$3:$C$373),0))</f>
        <v>100.276.818</v>
      </c>
      <c r="T2" s="14" t="str">
        <f t="array" ref="T2">INDEX('Reference data SID'!$C$3:$C$373,MATCH(0,COUNTIF($A$2:S2,'Reference data SID'!$C$3:$C$373),0))</f>
        <v>100.017.452</v>
      </c>
      <c r="U2" s="14" t="str">
        <f t="array" ref="U2">INDEX('Reference data SID'!$C$3:$C$373,MATCH(0,COUNTIF($A$2:T2,'Reference data SID'!$C$3:$C$373),0))</f>
        <v>100.276.819</v>
      </c>
      <c r="V2" s="14" t="str">
        <f t="array" ref="V2">INDEX('Reference data SID'!$C$3:$C$373,MATCH(0,COUNTIF($A$2:U2,'Reference data SID'!$C$3:$C$373),0))</f>
        <v>100.009.248</v>
      </c>
      <c r="W2" s="14" t="str">
        <f t="array" ref="W2">INDEX('Reference data SID'!$C$3:$C$373,MATCH(0,COUNTIF($A$2:V2,'Reference data SID'!$C$3:$C$373),0))</f>
        <v>100.239.202</v>
      </c>
      <c r="X2" s="14" t="str">
        <f t="array" ref="X2">INDEX('Reference data SID'!$C$3:$C$373,MATCH(0,COUNTIF($A$2:W2,'Reference data SID'!$C$3:$C$373),0))</f>
        <v>100.240.868</v>
      </c>
      <c r="Y2" s="14" t="str">
        <f t="array" ref="Y2">INDEX('Reference data SID'!$C$3:$C$373,MATCH(0,COUNTIF($A$2:X2,'Reference data SID'!$C$3:$C$373),0))</f>
        <v>100.251.389</v>
      </c>
      <c r="Z2" s="14" t="str">
        <f t="array" ref="Z2">INDEX('Reference data SID'!$C$3:$C$373,MATCH(0,COUNTIF($A$2:Y2,'Reference data SID'!$C$3:$C$373),0))</f>
        <v>100.240.854</v>
      </c>
      <c r="AA2" s="14" t="str">
        <f t="array" ref="AA2">INDEX('Reference data SID'!$C$3:$C$373,MATCH(0,COUNTIF($A$2:Z2,'Reference data SID'!$C$3:$C$373),0))</f>
        <v>100.276.820</v>
      </c>
      <c r="AB2" s="14" t="str">
        <f t="array" ref="AB2">INDEX('Reference data SID'!$C$3:$C$373,MATCH(0,COUNTIF($A$2:AA2,'Reference data SID'!$C$3:$C$373),0))</f>
        <v>100.255.717</v>
      </c>
      <c r="AC2" s="14" t="str">
        <f t="array" ref="AC2">INDEX('Reference data SID'!$C$3:$C$373,MATCH(0,COUNTIF($A$2:AB2,'Reference data SID'!$C$3:$C$373),0))</f>
        <v>100.278.037</v>
      </c>
      <c r="AD2" s="14" t="str">
        <f t="array" ref="AD2">INDEX('Reference data SID'!$C$3:$C$373,MATCH(0,COUNTIF($A$2:AC2,'Reference data SID'!$C$3:$C$373),0))</f>
        <v>100.276.821</v>
      </c>
      <c r="AE2" s="18" t="str">
        <f t="array" ref="AE2">INDEX('Reference data SID'!$C$3:$C$373,MATCH(0,COUNTIF($A$2:AD2,'Reference data SID'!$C$3:$C$373),0))</f>
        <v>100.029.348</v>
      </c>
      <c r="AF2" s="5">
        <f t="array" ref="AF2">INDEX('Reference data SID'!$C$3:$C$373,MATCH(0,COUNTIF($A$2:AE2,'Reference data SID'!$C$3:$C$373),0))</f>
        <v>0</v>
      </c>
      <c r="AG2" s="5" t="e">
        <f t="array" ref="AG2">INDEX('Reference data SID'!$C$3:$C$373,MATCH(0,COUNTIF($A$2:AF2,'Reference data SID'!$C$3:$C$373),0))</f>
        <v>#N/A</v>
      </c>
      <c r="AH2" s="5" t="e">
        <f t="array" ref="AH2">INDEX('Reference data SID'!$C$3:$C$373,MATCH(0,COUNTIF($A$2:AG2,'Reference data SID'!$C$3:$C$373),0))</f>
        <v>#N/A</v>
      </c>
      <c r="AI2" s="5" t="e">
        <f t="array" ref="AI2">INDEX('Reference data SID'!$C$3:$C$373,MATCH(0,COUNTIF($A$2:AH2,'Reference data SID'!$C$3:$C$373),0))</f>
        <v>#N/A</v>
      </c>
      <c r="AJ2" s="5" t="e">
        <f t="array" ref="AJ2">INDEX('Reference data SID'!$C$3:$C$373,MATCH(0,COUNTIF($A$2:AI2,'Reference data SID'!$C$3:$C$373),0))</f>
        <v>#N/A</v>
      </c>
      <c r="AK2" s="5" t="e">
        <f t="array" ref="AK2">INDEX('Reference data SID'!$C$3:$C$373,MATCH(0,COUNTIF($A$2:AJ2,'Reference data SID'!$C$3:$C$373),0))</f>
        <v>#N/A</v>
      </c>
      <c r="AL2" s="5" t="e">
        <f t="array" ref="AL2">INDEX('Reference data SID'!$C$3:$C$373,MATCH(0,COUNTIF($A$2:AK2,'Reference data SID'!$C$3:$C$373),0))</f>
        <v>#N/A</v>
      </c>
      <c r="AM2" s="5" t="e">
        <f t="array" ref="AM2">INDEX('Reference data SID'!$C$3:$C$373,MATCH(0,COUNTIF($A$2:AL2,'Reference data SID'!$C$3:$C$373),0))</f>
        <v>#N/A</v>
      </c>
      <c r="AN2" s="5" t="e">
        <f t="array" ref="AN2">INDEX('Reference data SID'!$C$3:$C$373,MATCH(0,COUNTIF($A$2:AM2,'Reference data SID'!$C$3:$C$373),0))</f>
        <v>#N/A</v>
      </c>
      <c r="AO2" s="5" t="e">
        <f t="array" ref="AO2">INDEX('Reference data SID'!$C$3:$C$373,MATCH(0,COUNTIF($A$2:AN2,'Reference data SID'!$C$3:$C$373),0))</f>
        <v>#N/A</v>
      </c>
      <c r="AP2" s="5" t="e">
        <f t="array" ref="AP2">INDEX('Reference data SID'!$C$3:$C$373,MATCH(0,COUNTIF($A$2:AO2,'Reference data SID'!$C$3:$C$373),0))</f>
        <v>#N/A</v>
      </c>
      <c r="AQ2" s="5" t="e">
        <f t="array" ref="AQ2">INDEX('Reference data SID'!$C$3:$C$373,MATCH(0,COUNTIF($A$2:AP2,'Reference data SID'!$C$3:$C$373),0))</f>
        <v>#N/A</v>
      </c>
      <c r="AR2" s="5" t="e">
        <f t="array" ref="AR2">INDEX('Reference data SID'!$C$3:$C$373,MATCH(0,COUNTIF($A$2:AQ2,'Reference data SID'!$C$3:$C$373),0))</f>
        <v>#N/A</v>
      </c>
      <c r="AS2" s="5" t="e">
        <f t="array" ref="AS2">INDEX('Reference data SID'!$C$3:$C$373,MATCH(0,COUNTIF($A$2:AR2,'Reference data SID'!$C$3:$C$373),0))</f>
        <v>#N/A</v>
      </c>
      <c r="AT2" s="5" t="e">
        <f t="array" ref="AT2">INDEX('Reference data SID'!$C$3:$C$373,MATCH(0,COUNTIF($A$2:AS2,'Reference data SID'!$C$3:$C$373),0))</f>
        <v>#N/A</v>
      </c>
    </row>
    <row r="3" spans="1:46" s="1" customFormat="1" ht="66" customHeight="1" x14ac:dyDescent="0.25">
      <c r="B3" s="15" t="str">
        <f>_xlfn.IFNA(VLOOKUP(B2,'Reference data SID'!$C:$D,2,FALSE),"")</f>
        <v>Aldrin</v>
      </c>
      <c r="C3" s="15" t="str">
        <f>_xlfn.IFNA(VLOOKUP(C2,'Reference data SID'!$C:$D,2,FALSE),"")</f>
        <v>Alkanes C10-C13, chloro (short-chain chlorinated paraffins) (SCCPs)</v>
      </c>
      <c r="D3" s="15" t="str">
        <f>_xlfn.IFNA(VLOOKUP(D2,'Reference data SID'!$C:$D,2,FALSE),"")</f>
        <v>Bis(pentabromophenyl)ether; (decabromodiphenyl ether; decaBDE)</v>
      </c>
      <c r="E3" s="15" t="str">
        <f>_xlfn.IFNA(VLOOKUP(E2,'Reference data SID'!$C:$D,2,FALSE),"")</f>
        <v>Chlordane</v>
      </c>
      <c r="F3" s="15" t="str">
        <f>_xlfn.IFNA(VLOOKUP(F2,'Reference data SID'!$C:$D,2,FALSE),"")</f>
        <v>Chlordecone</v>
      </c>
      <c r="G3" s="15" t="str">
        <f>_xlfn.IFNA(VLOOKUP(G2,'Reference data SID'!$C:$D,2,FALSE),"")</f>
        <v>DDT (1,1,1-trichloro-2,2-bis(4-chlorophenyl)ethane)</v>
      </c>
      <c r="H3" s="15" t="str">
        <f>_xlfn.IFNA(VLOOKUP(H2,'Reference data SID'!$C:$D,2,FALSE),"")</f>
        <v>Dicofol</v>
      </c>
      <c r="I3" s="15" t="str">
        <f>_xlfn.IFNA(VLOOKUP(I2,'Reference data SID'!$C:$D,2,FALSE),"")</f>
        <v>Dieldrin</v>
      </c>
      <c r="J3" s="15" t="str">
        <f>_xlfn.IFNA(VLOOKUP(J2,'Reference data SID'!$C:$D,2,FALSE),"")</f>
        <v>Endosulfan</v>
      </c>
      <c r="K3" s="15" t="str">
        <f>_xlfn.IFNA(VLOOKUP(K2,'Reference data SID'!$C:$D,2,FALSE),"")</f>
        <v>Endrin</v>
      </c>
      <c r="L3" s="15" t="str">
        <f>_xlfn.IFNA(VLOOKUP(L2,'Reference data SID'!$C:$D,2,FALSE),"")</f>
        <v>Heptabromodiphenyl ether</v>
      </c>
      <c r="M3" s="15" t="str">
        <f>_xlfn.IFNA(VLOOKUP(M2,'Reference data SID'!$C:$D,2,FALSE),"")</f>
        <v>Heptachlor</v>
      </c>
      <c r="N3" s="15" t="str">
        <f>_xlfn.IFNA(VLOOKUP(N2,'Reference data SID'!$C:$D,2,FALSE),"")</f>
        <v>Hexabromobiphenyl</v>
      </c>
      <c r="O3" s="15" t="str">
        <f>_xlfn.IFNA(VLOOKUP(O2,'Reference data SID'!$C:$D,2,FALSE),"")</f>
        <v>Hexabromocyclododecane</v>
      </c>
      <c r="P3" s="15" t="str">
        <f>_xlfn.IFNA(VLOOKUP(P2,'Reference data SID'!$C:$D,2,FALSE),"")</f>
        <v>Hexabromodiphenyl ether</v>
      </c>
      <c r="Q3" s="15" t="str">
        <f>_xlfn.IFNA(VLOOKUP(Q2,'Reference data SID'!$C:$D,2,FALSE),"")</f>
        <v>Hexachlorobenzene</v>
      </c>
      <c r="R3" s="15" t="str">
        <f>_xlfn.IFNA(VLOOKUP(R2,'Reference data SID'!$C:$D,2,FALSE),"")</f>
        <v>Hexachlorobutadiene</v>
      </c>
      <c r="S3" s="15" t="str">
        <f>_xlfn.IFNA(VLOOKUP(S2,'Reference data SID'!$C:$D,2,FALSE),"")</f>
        <v>Hexachlorocyclohexanes, including lindane</v>
      </c>
      <c r="T3" s="15" t="str">
        <f>_xlfn.IFNA(VLOOKUP(T2,'Reference data SID'!$C:$D,2,FALSE),"")</f>
        <v>Mirex</v>
      </c>
      <c r="U3" s="15" t="str">
        <f>_xlfn.IFNA(VLOOKUP(U2,'Reference data SID'!$C:$D,2,FALSE),"")</f>
        <v>Pentabromodiphenyl ether</v>
      </c>
      <c r="V3" s="15" t="str">
        <f>_xlfn.IFNA(VLOOKUP(V2,'Reference data SID'!$C:$D,2,FALSE),"")</f>
        <v>Pentachlorobenzene</v>
      </c>
      <c r="W3" s="15" t="str">
        <f>_xlfn.IFNA(VLOOKUP(W2,'Reference data SID'!$C:$D,2,FALSE),"")</f>
        <v>Pentachlorophenol and its salts and esters</v>
      </c>
      <c r="X3" s="15" t="str">
        <f>_xlfn.IFNA(VLOOKUP(X2,'Reference data SID'!$C:$D,2,FALSE),"")</f>
        <v>Perfluorooctane sulfonic acid and its derivatives (PFOS)</v>
      </c>
      <c r="Y3" s="15" t="str">
        <f>_xlfn.IFNA(VLOOKUP(Y2,'Reference data SID'!$C:$D,2,FALSE),"")</f>
        <v>Perfluorooctanoic acid (PFOA), its salts and PFOA-related compounds</v>
      </c>
      <c r="Z3" s="15" t="str">
        <f>_xlfn.IFNA(VLOOKUP(Z2,'Reference data SID'!$C:$D,2,FALSE),"")</f>
        <v>Polychlorinated Biphenyls (PCB)</v>
      </c>
      <c r="AA3" s="15" t="str">
        <f>_xlfn.IFNA(VLOOKUP(AA2,'Reference data SID'!$C:$D,2,FALSE),"")</f>
        <v>Polychlorinated dibenzo-p-dioxins and dibenzofurans (PCDD/PCDF)</v>
      </c>
      <c r="AB3" s="15" t="str">
        <f>_xlfn.IFNA(VLOOKUP(AB2,'Reference data SID'!$C:$D,2,FALSE),"")</f>
        <v>Polychlorinated naphthalenes</v>
      </c>
      <c r="AC3" s="15" t="str">
        <f>_xlfn.IFNA(VLOOKUP(AC2,'Reference data SID'!$C:$D,2,FALSE),"")</f>
        <v>Polycyclic aromatic hydrocarbons (PAHs)</v>
      </c>
      <c r="AD3" s="15" t="str">
        <f>_xlfn.IFNA(VLOOKUP(AD2,'Reference data SID'!$C:$D,2,FALSE),"")</f>
        <v>Tetrabromodiphenyl ether</v>
      </c>
      <c r="AE3" s="18" t="str">
        <f>_xlfn.IFNA(VLOOKUP(AE2,'Reference data SID'!$C:$D,2,FALSE),"")</f>
        <v>Toxaphene</v>
      </c>
      <c r="AF3" s="6" t="str">
        <f>_xlfn.IFNA(VLOOKUP(AF2,'Reference data SID'!$C:$D,2,FALSE),"")</f>
        <v/>
      </c>
      <c r="AG3" s="6" t="str">
        <f>_xlfn.IFNA(VLOOKUP(AG2,'Reference data SID'!$C:$D,2,FALSE),"")</f>
        <v/>
      </c>
      <c r="AH3" s="6" t="str">
        <f>_xlfn.IFNA(VLOOKUP(AH2,'Reference data SID'!$C:$D,2,FALSE),"")</f>
        <v/>
      </c>
      <c r="AI3" s="6" t="str">
        <f>_xlfn.IFNA(VLOOKUP(AI2,'Reference data SID'!$C:$D,2,FALSE),"")</f>
        <v/>
      </c>
      <c r="AJ3" s="6" t="str">
        <f>_xlfn.IFNA(VLOOKUP(AJ2,'Reference data SID'!$C:$D,2,FALSE),"")</f>
        <v/>
      </c>
      <c r="AK3" s="6" t="str">
        <f>_xlfn.IFNA(VLOOKUP(AK2,'Reference data SID'!$C:$D,2,FALSE),"")</f>
        <v/>
      </c>
      <c r="AL3" s="6" t="str">
        <f>_xlfn.IFNA(VLOOKUP(AL2,'Reference data SID'!$C:$D,2,FALSE),"")</f>
        <v/>
      </c>
      <c r="AM3" s="6" t="str">
        <f>_xlfn.IFNA(VLOOKUP(AM2,'Reference data SID'!$C:$D,2,FALSE),"")</f>
        <v/>
      </c>
      <c r="AN3" s="6" t="str">
        <f>_xlfn.IFNA(VLOOKUP(AN2,'Reference data SID'!$C:$D,2,FALSE),"")</f>
        <v/>
      </c>
      <c r="AO3" s="6" t="str">
        <f>_xlfn.IFNA(VLOOKUP(AO2,'Reference data SID'!$C:$D,2,FALSE),"")</f>
        <v/>
      </c>
      <c r="AP3" s="6" t="str">
        <f>_xlfn.IFNA(VLOOKUP(AP2,'Reference data SID'!$C:$D,2,FALSE),"")</f>
        <v/>
      </c>
      <c r="AQ3" s="6" t="str">
        <f>_xlfn.IFNA(VLOOKUP(AQ2,'Reference data SID'!$C:$D,2,FALSE),"")</f>
        <v/>
      </c>
      <c r="AR3" s="6" t="str">
        <f>_xlfn.IFNA(VLOOKUP(AR2,'Reference data SID'!$C:$D,2,FALSE),"")</f>
        <v/>
      </c>
      <c r="AS3" s="6" t="str">
        <f>_xlfn.IFNA(VLOOKUP(AS2,'Reference data SID'!$C:$D,2,FALSE),"")</f>
        <v/>
      </c>
      <c r="AT3" s="6" t="str">
        <f>_xlfn.IFNA(VLOOKUP(AT2,'Reference data SID'!$C:$D,2,FALSE),"")</f>
        <v/>
      </c>
    </row>
    <row r="4" spans="1:46" s="1" customFormat="1" ht="77.25" customHeight="1" x14ac:dyDescent="0.25">
      <c r="B4" s="18" t="str">
        <f>IF(LEN(B3)&gt;0,CONCATENATE(B3,"_uses"),"")</f>
        <v>Aldrin_uses</v>
      </c>
      <c r="C4" s="18" t="str">
        <f>IF(LEN(C3)&gt;0,CONCATENATE(C3,"_uses"),"")</f>
        <v>Alkanes C10-C13, chloro (short-chain chlorinated paraffins) (SCCPs)_uses</v>
      </c>
      <c r="D4" s="18" t="str">
        <f t="shared" ref="D4:AT4" si="0">IF(LEN(D3)&gt;0,CONCATENATE(D3,"_uses"),"")</f>
        <v>Bis(pentabromophenyl)ether; (decabromodiphenyl ether; decaBDE)_uses</v>
      </c>
      <c r="E4" s="18" t="str">
        <f t="shared" si="0"/>
        <v>Chlordane_uses</v>
      </c>
      <c r="F4" s="18" t="str">
        <f t="shared" si="0"/>
        <v>Chlordecone_uses</v>
      </c>
      <c r="G4" s="18" t="str">
        <f t="shared" si="0"/>
        <v>DDT (1,1,1-trichloro-2,2-bis(4-chlorophenyl)ethane)_uses</v>
      </c>
      <c r="H4" s="18" t="str">
        <f t="shared" si="0"/>
        <v>Dicofol_uses</v>
      </c>
      <c r="I4" s="18" t="str">
        <f t="shared" si="0"/>
        <v>Dieldrin_uses</v>
      </c>
      <c r="J4" s="18" t="str">
        <f t="shared" si="0"/>
        <v>Endosulfan_uses</v>
      </c>
      <c r="K4" s="18" t="str">
        <f t="shared" si="0"/>
        <v>Endrin_uses</v>
      </c>
      <c r="L4" s="18" t="str">
        <f t="shared" si="0"/>
        <v>Heptabromodiphenyl ether_uses</v>
      </c>
      <c r="M4" s="18" t="str">
        <f t="shared" si="0"/>
        <v>Heptachlor_uses</v>
      </c>
      <c r="N4" s="18" t="str">
        <f t="shared" si="0"/>
        <v>Hexabromobiphenyl_uses</v>
      </c>
      <c r="O4" s="18" t="str">
        <f t="shared" si="0"/>
        <v>Hexabromocyclododecane_uses</v>
      </c>
      <c r="P4" s="18" t="str">
        <f t="shared" si="0"/>
        <v>Hexabromodiphenyl ether_uses</v>
      </c>
      <c r="Q4" s="18" t="str">
        <f t="shared" si="0"/>
        <v>Hexachlorobenzene_uses</v>
      </c>
      <c r="R4" s="18" t="str">
        <f t="shared" si="0"/>
        <v>Hexachlorobutadiene_uses</v>
      </c>
      <c r="S4" s="18" t="str">
        <f t="shared" si="0"/>
        <v>Hexachlorocyclohexanes, including lindane_uses</v>
      </c>
      <c r="T4" s="18" t="str">
        <f t="shared" si="0"/>
        <v>Mirex_uses</v>
      </c>
      <c r="U4" s="18" t="str">
        <f t="shared" si="0"/>
        <v>Pentabromodiphenyl ether_uses</v>
      </c>
      <c r="V4" s="18" t="str">
        <f t="shared" si="0"/>
        <v>Pentachlorobenzene_uses</v>
      </c>
      <c r="W4" s="18" t="str">
        <f t="shared" si="0"/>
        <v>Pentachlorophenol and its salts and esters_uses</v>
      </c>
      <c r="X4" s="18" t="str">
        <f t="shared" si="0"/>
        <v>Perfluorooctane sulfonic acid and its derivatives (PFOS)_uses</v>
      </c>
      <c r="Y4" s="18" t="str">
        <f t="shared" si="0"/>
        <v>Perfluorooctanoic acid (PFOA), its salts and PFOA-related compounds_uses</v>
      </c>
      <c r="Z4" s="18" t="str">
        <f t="shared" si="0"/>
        <v>Polychlorinated Biphenyls (PCB)_uses</v>
      </c>
      <c r="AA4" s="18" t="str">
        <f t="shared" si="0"/>
        <v>Polychlorinated dibenzo-p-dioxins and dibenzofurans (PCDD/PCDF)_uses</v>
      </c>
      <c r="AB4" s="18" t="str">
        <f t="shared" si="0"/>
        <v>Polychlorinated naphthalenes_uses</v>
      </c>
      <c r="AC4" s="18" t="str">
        <f t="shared" si="0"/>
        <v>Polycyclic aromatic hydrocarbons (PAHs)_uses</v>
      </c>
      <c r="AD4" s="18" t="str">
        <f t="shared" si="0"/>
        <v>Tetrabromodiphenyl ether_uses</v>
      </c>
      <c r="AE4" s="18" t="str">
        <f t="shared" si="0"/>
        <v>Toxaphene_uses</v>
      </c>
      <c r="AF4" s="18" t="str">
        <f t="shared" si="0"/>
        <v/>
      </c>
      <c r="AG4" s="18" t="str">
        <f t="shared" si="0"/>
        <v/>
      </c>
      <c r="AH4" s="18" t="str">
        <f t="shared" si="0"/>
        <v/>
      </c>
      <c r="AI4" s="18" t="str">
        <f t="shared" si="0"/>
        <v/>
      </c>
      <c r="AJ4" s="18" t="str">
        <f t="shared" si="0"/>
        <v/>
      </c>
      <c r="AK4" s="18" t="str">
        <f t="shared" si="0"/>
        <v/>
      </c>
      <c r="AL4" s="18" t="str">
        <f t="shared" si="0"/>
        <v/>
      </c>
      <c r="AM4" s="18" t="str">
        <f t="shared" si="0"/>
        <v/>
      </c>
      <c r="AN4" s="18" t="str">
        <f t="shared" si="0"/>
        <v/>
      </c>
      <c r="AO4" s="18" t="str">
        <f t="shared" si="0"/>
        <v/>
      </c>
      <c r="AP4" s="18" t="str">
        <f t="shared" si="0"/>
        <v/>
      </c>
      <c r="AQ4" s="18" t="str">
        <f t="shared" si="0"/>
        <v/>
      </c>
      <c r="AR4" s="18" t="str">
        <f t="shared" si="0"/>
        <v/>
      </c>
      <c r="AS4" s="18" t="str">
        <f t="shared" si="0"/>
        <v/>
      </c>
      <c r="AT4" s="18" t="str">
        <f t="shared" si="0"/>
        <v/>
      </c>
    </row>
    <row r="5" spans="1:46" ht="38.25" x14ac:dyDescent="0.2">
      <c r="A5" s="56"/>
      <c r="B5" s="53" t="s">
        <v>723</v>
      </c>
      <c r="C5" s="53" t="s">
        <v>723</v>
      </c>
      <c r="D5" s="53" t="s">
        <v>723</v>
      </c>
      <c r="E5" s="53" t="s">
        <v>723</v>
      </c>
      <c r="F5" s="53" t="s">
        <v>723</v>
      </c>
      <c r="G5" s="53" t="s">
        <v>723</v>
      </c>
      <c r="H5" s="53" t="s">
        <v>723</v>
      </c>
      <c r="I5" s="53" t="s">
        <v>723</v>
      </c>
      <c r="J5" s="53" t="s">
        <v>723</v>
      </c>
      <c r="K5" s="53" t="s">
        <v>723</v>
      </c>
      <c r="L5" s="53" t="s">
        <v>723</v>
      </c>
      <c r="M5" s="53" t="s">
        <v>723</v>
      </c>
      <c r="N5" s="53" t="s">
        <v>723</v>
      </c>
      <c r="O5" s="53" t="s">
        <v>723</v>
      </c>
      <c r="P5" s="53" t="s">
        <v>723</v>
      </c>
      <c r="Q5" s="53" t="s">
        <v>723</v>
      </c>
      <c r="R5" s="53" t="s">
        <v>723</v>
      </c>
      <c r="S5" s="53" t="s">
        <v>723</v>
      </c>
      <c r="T5" s="53" t="s">
        <v>723</v>
      </c>
      <c r="U5" s="53" t="s">
        <v>723</v>
      </c>
      <c r="V5" s="53" t="s">
        <v>723</v>
      </c>
      <c r="W5" s="53" t="s">
        <v>723</v>
      </c>
      <c r="X5" s="53" t="s">
        <v>723</v>
      </c>
      <c r="Y5" s="58" t="s">
        <v>723</v>
      </c>
      <c r="Z5" s="53" t="s">
        <v>723</v>
      </c>
      <c r="AA5" s="57"/>
      <c r="AB5" s="53" t="s">
        <v>723</v>
      </c>
      <c r="AC5" s="57"/>
      <c r="AD5" s="53" t="s">
        <v>723</v>
      </c>
      <c r="AE5" s="53" t="s">
        <v>723</v>
      </c>
      <c r="AF5" s="57"/>
      <c r="AG5" s="57"/>
      <c r="AH5" s="57"/>
      <c r="AI5" s="57"/>
      <c r="AJ5" s="57"/>
      <c r="AK5" s="57"/>
      <c r="AL5" s="57"/>
      <c r="AM5" s="57"/>
      <c r="AN5" s="57"/>
      <c r="AO5" s="57"/>
      <c r="AP5" s="57"/>
      <c r="AQ5" s="57"/>
      <c r="AR5" s="57"/>
      <c r="AS5" s="57"/>
      <c r="AT5" s="57"/>
    </row>
    <row r="6" spans="1:46" ht="63.75" x14ac:dyDescent="0.2">
      <c r="A6" s="56"/>
      <c r="B6" s="57"/>
      <c r="C6" s="57"/>
      <c r="D6" s="58" t="s">
        <v>724</v>
      </c>
      <c r="E6" s="57"/>
      <c r="F6" s="57"/>
      <c r="G6" s="57"/>
      <c r="H6" s="57"/>
      <c r="I6" s="57"/>
      <c r="J6" s="57"/>
      <c r="K6" s="57"/>
      <c r="L6" s="57"/>
      <c r="M6" s="57"/>
      <c r="N6" s="57"/>
      <c r="O6" s="57"/>
      <c r="P6" s="57"/>
      <c r="Q6" s="57"/>
      <c r="R6" s="57"/>
      <c r="S6" s="57"/>
      <c r="T6" s="57"/>
      <c r="U6" s="57"/>
      <c r="V6" s="57"/>
      <c r="W6" s="57"/>
      <c r="X6" s="58" t="s">
        <v>725</v>
      </c>
      <c r="Y6" s="58" t="s">
        <v>726</v>
      </c>
      <c r="Z6" s="57"/>
      <c r="AA6" s="57"/>
      <c r="AB6" s="57"/>
      <c r="AC6" s="57"/>
      <c r="AD6" s="57"/>
      <c r="AE6" s="57"/>
      <c r="AF6" s="57"/>
      <c r="AG6" s="57"/>
      <c r="AH6" s="57"/>
      <c r="AI6" s="57"/>
      <c r="AJ6" s="57"/>
      <c r="AK6" s="57"/>
      <c r="AL6" s="57"/>
      <c r="AM6" s="57"/>
      <c r="AN6" s="57"/>
      <c r="AO6" s="57"/>
      <c r="AP6" s="57"/>
      <c r="AQ6" s="57"/>
      <c r="AR6" s="57"/>
      <c r="AS6" s="57"/>
      <c r="AT6" s="57"/>
    </row>
    <row r="7" spans="1:46" ht="38.25" x14ac:dyDescent="0.2">
      <c r="A7" s="56"/>
      <c r="B7" s="57"/>
      <c r="C7" s="57"/>
      <c r="D7" s="58" t="s">
        <v>727</v>
      </c>
      <c r="E7" s="57"/>
      <c r="F7" s="57"/>
      <c r="G7" s="57"/>
      <c r="H7" s="57"/>
      <c r="I7" s="57"/>
      <c r="J7" s="57"/>
      <c r="K7" s="57"/>
      <c r="L7" s="57"/>
      <c r="M7" s="57"/>
      <c r="N7" s="57"/>
      <c r="O7" s="57"/>
      <c r="P7" s="57"/>
      <c r="Q7" s="57"/>
      <c r="R7" s="57"/>
      <c r="S7" s="57"/>
      <c r="T7" s="57"/>
      <c r="U7" s="57"/>
      <c r="V7" s="57"/>
      <c r="W7" s="57"/>
      <c r="X7" s="57"/>
      <c r="Y7" s="58" t="s">
        <v>728</v>
      </c>
      <c r="Z7" s="57"/>
      <c r="AA7" s="57"/>
      <c r="AB7" s="57"/>
      <c r="AC7" s="57"/>
      <c r="AD7" s="57"/>
      <c r="AE7" s="57"/>
      <c r="AF7" s="57"/>
      <c r="AG7" s="57"/>
      <c r="AH7" s="57"/>
      <c r="AI7" s="57"/>
      <c r="AJ7" s="57"/>
      <c r="AK7" s="57"/>
      <c r="AL7" s="57"/>
      <c r="AM7" s="57"/>
      <c r="AN7" s="57"/>
      <c r="AO7" s="57"/>
      <c r="AP7" s="57"/>
      <c r="AQ7" s="57"/>
      <c r="AR7" s="57"/>
      <c r="AS7" s="57"/>
      <c r="AT7" s="57"/>
    </row>
    <row r="8" spans="1:46" ht="61.5" customHeight="1" x14ac:dyDescent="0.2">
      <c r="A8" s="56"/>
      <c r="B8" s="57"/>
      <c r="C8" s="57"/>
      <c r="D8" s="58" t="s">
        <v>729</v>
      </c>
      <c r="E8" s="57"/>
      <c r="F8" s="57"/>
      <c r="G8" s="57"/>
      <c r="H8" s="57"/>
      <c r="I8" s="57"/>
      <c r="J8" s="57"/>
      <c r="K8" s="57"/>
      <c r="L8" s="57"/>
      <c r="M8" s="57"/>
      <c r="N8" s="57"/>
      <c r="O8" s="57"/>
      <c r="P8" s="57"/>
      <c r="Q8" s="57"/>
      <c r="R8" s="57"/>
      <c r="S8" s="57"/>
      <c r="T8" s="57"/>
      <c r="U8" s="57"/>
      <c r="V8" s="57"/>
      <c r="W8" s="57"/>
      <c r="X8" s="57"/>
      <c r="Y8" s="58" t="s">
        <v>693</v>
      </c>
      <c r="Z8" s="57"/>
      <c r="AA8" s="57"/>
      <c r="AB8" s="57"/>
      <c r="AC8" s="57"/>
      <c r="AD8" s="57"/>
      <c r="AE8" s="57"/>
      <c r="AF8" s="57"/>
      <c r="AG8" s="57"/>
      <c r="AH8" s="57"/>
      <c r="AI8" s="57"/>
      <c r="AJ8" s="57"/>
      <c r="AK8" s="57"/>
      <c r="AL8" s="57"/>
      <c r="AM8" s="57"/>
      <c r="AN8" s="57"/>
      <c r="AO8" s="57"/>
      <c r="AP8" s="57"/>
      <c r="AQ8" s="57"/>
      <c r="AR8" s="57"/>
      <c r="AS8" s="57"/>
      <c r="AT8" s="57"/>
    </row>
    <row r="9" spans="1:46" ht="61.5" customHeight="1" x14ac:dyDescent="0.2">
      <c r="A9" s="56"/>
      <c r="B9" s="57"/>
      <c r="C9" s="57"/>
      <c r="D9" s="57"/>
      <c r="E9" s="57"/>
      <c r="F9" s="57"/>
      <c r="G9" s="57"/>
      <c r="H9" s="57"/>
      <c r="I9" s="57"/>
      <c r="J9" s="57"/>
      <c r="K9" s="57"/>
      <c r="L9" s="57"/>
      <c r="M9" s="57"/>
      <c r="N9" s="57"/>
      <c r="O9" s="57"/>
      <c r="P9" s="57"/>
      <c r="Q9" s="57"/>
      <c r="R9" s="57"/>
      <c r="S9" s="57"/>
      <c r="T9" s="57"/>
      <c r="U9" s="57"/>
      <c r="V9" s="57"/>
      <c r="W9" s="57"/>
      <c r="X9" s="57"/>
      <c r="Y9" s="58" t="s">
        <v>694</v>
      </c>
      <c r="Z9" s="57"/>
      <c r="AA9" s="57"/>
      <c r="AB9" s="57"/>
      <c r="AC9" s="57"/>
      <c r="AD9" s="57"/>
      <c r="AE9" s="57"/>
      <c r="AF9" s="57"/>
      <c r="AG9" s="57"/>
      <c r="AH9" s="57"/>
      <c r="AI9" s="57"/>
      <c r="AJ9" s="57"/>
      <c r="AK9" s="57"/>
      <c r="AL9" s="57"/>
      <c r="AM9" s="57"/>
      <c r="AN9" s="57"/>
      <c r="AO9" s="57"/>
      <c r="AP9" s="57"/>
      <c r="AQ9" s="57"/>
      <c r="AR9" s="57"/>
      <c r="AS9" s="57"/>
      <c r="AT9" s="57"/>
    </row>
    <row r="10" spans="1:46" ht="61.5" customHeight="1" x14ac:dyDescent="0.2">
      <c r="A10" s="56"/>
      <c r="B10" s="57"/>
      <c r="C10" s="57"/>
      <c r="D10" s="57"/>
      <c r="E10" s="57"/>
      <c r="F10" s="57"/>
      <c r="G10" s="57"/>
      <c r="H10" s="57"/>
      <c r="I10" s="57"/>
      <c r="J10" s="57"/>
      <c r="K10" s="57"/>
      <c r="L10" s="57"/>
      <c r="M10" s="57"/>
      <c r="N10" s="57"/>
      <c r="O10" s="57"/>
      <c r="P10" s="57"/>
      <c r="Q10" s="57"/>
      <c r="R10" s="57"/>
      <c r="S10" s="57"/>
      <c r="T10" s="57"/>
      <c r="U10" s="57"/>
      <c r="V10" s="57"/>
      <c r="W10" s="57"/>
      <c r="X10" s="57"/>
      <c r="Y10" s="58" t="s">
        <v>730</v>
      </c>
      <c r="Z10" s="57"/>
      <c r="AA10" s="57"/>
      <c r="AB10" s="57"/>
      <c r="AC10" s="57"/>
      <c r="AD10" s="57"/>
      <c r="AE10" s="57"/>
      <c r="AF10" s="57"/>
      <c r="AG10" s="57"/>
      <c r="AH10" s="57"/>
      <c r="AI10" s="57"/>
      <c r="AJ10" s="57"/>
      <c r="AK10" s="57"/>
      <c r="AL10" s="57"/>
      <c r="AM10" s="57"/>
      <c r="AN10" s="57"/>
      <c r="AO10" s="57"/>
      <c r="AP10" s="57"/>
      <c r="AQ10" s="57"/>
      <c r="AR10" s="57"/>
      <c r="AS10" s="57"/>
      <c r="AT10" s="57"/>
    </row>
    <row r="11" spans="1:46" ht="61.5" customHeight="1" x14ac:dyDescent="0.2">
      <c r="A11" s="56"/>
      <c r="B11" s="57"/>
      <c r="C11" s="57"/>
      <c r="D11" s="57"/>
      <c r="E11" s="57"/>
      <c r="F11" s="57"/>
      <c r="G11" s="57"/>
      <c r="H11" s="57"/>
      <c r="I11" s="57"/>
      <c r="J11" s="57"/>
      <c r="K11" s="57"/>
      <c r="L11" s="57"/>
      <c r="M11" s="57"/>
      <c r="N11" s="57"/>
      <c r="O11" s="57"/>
      <c r="P11" s="57"/>
      <c r="Q11" s="57"/>
      <c r="R11" s="57"/>
      <c r="S11" s="57"/>
      <c r="T11" s="57"/>
      <c r="U11" s="57"/>
      <c r="V11" s="57"/>
      <c r="W11" s="57"/>
      <c r="X11" s="57"/>
      <c r="Y11" s="58" t="s">
        <v>731</v>
      </c>
      <c r="Z11" s="57"/>
      <c r="AA11" s="57"/>
      <c r="AB11" s="57"/>
      <c r="AC11" s="57"/>
      <c r="AD11" s="57"/>
      <c r="AE11" s="57"/>
      <c r="AF11" s="57"/>
      <c r="AG11" s="57"/>
      <c r="AH11" s="57"/>
      <c r="AI11" s="57"/>
      <c r="AJ11" s="57"/>
      <c r="AK11" s="57"/>
      <c r="AL11" s="57"/>
      <c r="AM11" s="57"/>
      <c r="AN11" s="57"/>
      <c r="AO11" s="57"/>
      <c r="AP11" s="57"/>
      <c r="AQ11" s="57"/>
      <c r="AR11" s="57"/>
      <c r="AS11" s="57"/>
      <c r="AT11" s="57"/>
    </row>
    <row r="12" spans="1:46" ht="61.5" customHeight="1" x14ac:dyDescent="0.2">
      <c r="A12" s="56"/>
      <c r="B12" s="57"/>
      <c r="C12" s="57"/>
      <c r="D12" s="57"/>
      <c r="E12" s="57"/>
      <c r="F12" s="57"/>
      <c r="G12" s="57"/>
      <c r="H12" s="57"/>
      <c r="I12" s="57"/>
      <c r="J12" s="57"/>
      <c r="K12" s="57"/>
      <c r="L12" s="57"/>
      <c r="M12" s="57"/>
      <c r="N12" s="57"/>
      <c r="O12" s="57"/>
      <c r="P12" s="57"/>
      <c r="Q12" s="57"/>
      <c r="R12" s="57"/>
      <c r="S12" s="57"/>
      <c r="T12" s="57"/>
      <c r="U12" s="57"/>
      <c r="V12" s="57"/>
      <c r="W12" s="57"/>
      <c r="X12" s="57"/>
      <c r="Y12" s="58" t="s">
        <v>732</v>
      </c>
      <c r="Z12" s="57"/>
      <c r="AA12" s="57"/>
      <c r="AB12" s="57"/>
      <c r="AC12" s="57"/>
      <c r="AD12" s="57"/>
      <c r="AE12" s="57"/>
      <c r="AF12" s="57"/>
      <c r="AG12" s="57"/>
      <c r="AH12" s="57"/>
      <c r="AI12" s="57"/>
      <c r="AJ12" s="57"/>
      <c r="AK12" s="57"/>
      <c r="AL12" s="57"/>
      <c r="AM12" s="57"/>
      <c r="AN12" s="57"/>
      <c r="AO12" s="57"/>
      <c r="AP12" s="57"/>
      <c r="AQ12" s="57"/>
      <c r="AR12" s="57"/>
      <c r="AS12" s="57"/>
      <c r="AT12" s="57"/>
    </row>
    <row r="13" spans="1:46" ht="61.5" customHeight="1" x14ac:dyDescent="0.2">
      <c r="A13" s="56"/>
      <c r="B13" s="57"/>
      <c r="C13" s="57"/>
      <c r="D13" s="57"/>
      <c r="E13" s="57"/>
      <c r="F13" s="57"/>
      <c r="G13" s="57"/>
      <c r="H13" s="57"/>
      <c r="I13" s="57"/>
      <c r="J13" s="57"/>
      <c r="K13" s="57"/>
      <c r="L13" s="57"/>
      <c r="M13" s="57"/>
      <c r="N13" s="57"/>
      <c r="O13" s="57"/>
      <c r="P13" s="57"/>
      <c r="Q13" s="57"/>
      <c r="R13" s="57"/>
      <c r="S13" s="57"/>
      <c r="T13" s="57"/>
      <c r="U13" s="57"/>
      <c r="V13" s="57"/>
      <c r="W13" s="57"/>
      <c r="X13" s="57"/>
      <c r="Y13" s="58" t="s">
        <v>696</v>
      </c>
      <c r="Z13" s="57"/>
      <c r="AA13" s="57"/>
      <c r="AB13" s="57"/>
      <c r="AC13" s="57"/>
      <c r="AD13" s="57"/>
      <c r="AE13" s="57"/>
      <c r="AF13" s="57"/>
      <c r="AG13" s="57"/>
      <c r="AH13" s="57"/>
      <c r="AI13" s="57"/>
      <c r="AJ13" s="57"/>
      <c r="AK13" s="57"/>
      <c r="AL13" s="57"/>
      <c r="AM13" s="57"/>
      <c r="AN13" s="57"/>
      <c r="AO13" s="57"/>
      <c r="AP13" s="57"/>
      <c r="AQ13" s="57"/>
      <c r="AR13" s="57"/>
      <c r="AS13" s="57"/>
      <c r="AT13" s="57"/>
    </row>
    <row r="14" spans="1:46" ht="61.5" customHeight="1" x14ac:dyDescent="0.2">
      <c r="A14" s="56"/>
      <c r="B14" s="57"/>
      <c r="C14" s="57"/>
      <c r="D14" s="57"/>
      <c r="E14" s="57"/>
      <c r="F14" s="57"/>
      <c r="G14" s="57"/>
      <c r="H14" s="57"/>
      <c r="I14" s="57"/>
      <c r="J14" s="57"/>
      <c r="K14" s="57"/>
      <c r="L14" s="57"/>
      <c r="M14" s="57"/>
      <c r="N14" s="57"/>
      <c r="O14" s="57"/>
      <c r="P14" s="57"/>
      <c r="Q14" s="57"/>
      <c r="R14" s="57"/>
      <c r="S14" s="57"/>
      <c r="T14" s="57"/>
      <c r="U14" s="57"/>
      <c r="V14" s="57"/>
      <c r="W14" s="57"/>
      <c r="X14" s="57"/>
      <c r="Y14" s="58" t="s">
        <v>733</v>
      </c>
      <c r="Z14" s="57"/>
      <c r="AA14" s="57"/>
      <c r="AB14" s="57"/>
      <c r="AC14" s="57"/>
      <c r="AD14" s="57"/>
      <c r="AE14" s="57"/>
      <c r="AF14" s="57"/>
      <c r="AG14" s="57"/>
      <c r="AH14" s="57"/>
      <c r="AI14" s="57"/>
      <c r="AJ14" s="57"/>
      <c r="AK14" s="57"/>
      <c r="AL14" s="57"/>
      <c r="AM14" s="57"/>
      <c r="AN14" s="57"/>
      <c r="AO14" s="57"/>
      <c r="AP14" s="57"/>
      <c r="AQ14" s="57"/>
      <c r="AR14" s="57"/>
      <c r="AS14" s="57"/>
      <c r="AT14" s="57"/>
    </row>
    <row r="15" spans="1:46" ht="61.5" customHeight="1" x14ac:dyDescent="0.2">
      <c r="A15" s="56"/>
      <c r="B15" s="57"/>
      <c r="C15" s="57"/>
      <c r="D15" s="57"/>
      <c r="E15" s="57"/>
      <c r="F15" s="57"/>
      <c r="G15" s="57"/>
      <c r="H15" s="57"/>
      <c r="I15" s="57"/>
      <c r="J15" s="57"/>
      <c r="K15" s="57"/>
      <c r="L15" s="57"/>
      <c r="M15" s="57"/>
      <c r="N15" s="57"/>
      <c r="O15" s="57"/>
      <c r="P15" s="57"/>
      <c r="Q15" s="57"/>
      <c r="R15" s="57"/>
      <c r="S15" s="57"/>
      <c r="T15" s="57"/>
      <c r="U15" s="57"/>
      <c r="V15" s="57"/>
      <c r="W15" s="57"/>
      <c r="X15" s="57"/>
      <c r="Y15" s="58" t="s">
        <v>734</v>
      </c>
      <c r="Z15" s="57"/>
      <c r="AA15" s="57"/>
      <c r="AB15" s="57"/>
      <c r="AC15" s="57"/>
      <c r="AD15" s="57"/>
      <c r="AE15" s="57"/>
      <c r="AF15" s="57"/>
      <c r="AG15" s="57"/>
      <c r="AH15" s="57"/>
      <c r="AI15" s="57"/>
      <c r="AJ15" s="57"/>
      <c r="AK15" s="57"/>
      <c r="AL15" s="57"/>
      <c r="AM15" s="57"/>
      <c r="AN15" s="57"/>
      <c r="AO15" s="57"/>
      <c r="AP15" s="57"/>
      <c r="AQ15" s="57"/>
      <c r="AR15" s="57"/>
      <c r="AS15" s="57"/>
      <c r="AT15" s="57"/>
    </row>
    <row r="16" spans="1:46" ht="61.5" customHeight="1" x14ac:dyDescent="0.2">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row>
  </sheetData>
  <mergeCells count="1">
    <mergeCell ref="B1:AT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AS6"/>
  <sheetViews>
    <sheetView workbookViewId="0">
      <selection activeCell="B10" sqref="B10"/>
    </sheetView>
  </sheetViews>
  <sheetFormatPr defaultColWidth="9.140625" defaultRowHeight="15" x14ac:dyDescent="0.25"/>
  <cols>
    <col min="1" max="1" width="40.140625" style="56" customWidth="1"/>
    <col min="2" max="2" width="41.28515625" style="1" customWidth="1"/>
    <col min="3" max="16384" width="9.140625" style="1"/>
  </cols>
  <sheetData>
    <row r="1" spans="1:45" ht="42.75" customHeight="1" x14ac:dyDescent="0.25">
      <c r="A1" s="376" t="s">
        <v>702</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row>
    <row r="2" spans="1:45" ht="48.75" customHeight="1" x14ac:dyDescent="0.25">
      <c r="A2" s="52" t="s">
        <v>729</v>
      </c>
      <c r="B2" s="52" t="s">
        <v>730</v>
      </c>
    </row>
    <row r="3" spans="1:45" ht="51.75" x14ac:dyDescent="0.25">
      <c r="A3" s="225" t="s">
        <v>703</v>
      </c>
      <c r="B3" s="225" t="s">
        <v>735</v>
      </c>
    </row>
    <row r="4" spans="1:45" ht="26.25" x14ac:dyDescent="0.25">
      <c r="A4" s="225" t="s">
        <v>704</v>
      </c>
      <c r="B4" s="225" t="s">
        <v>736</v>
      </c>
    </row>
    <row r="5" spans="1:45" ht="39" x14ac:dyDescent="0.25">
      <c r="A5" s="225" t="s">
        <v>705</v>
      </c>
      <c r="B5" s="225" t="s">
        <v>737</v>
      </c>
    </row>
    <row r="6" spans="1:45" x14ac:dyDescent="0.25">
      <c r="A6" s="226" t="s">
        <v>706</v>
      </c>
    </row>
  </sheetData>
  <mergeCells count="1">
    <mergeCell ref="A1:AS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AS13"/>
  <sheetViews>
    <sheetView workbookViewId="0">
      <selection activeCell="E7" sqref="E7"/>
    </sheetView>
  </sheetViews>
  <sheetFormatPr defaultColWidth="32.28515625" defaultRowHeight="56.25" customHeight="1" x14ac:dyDescent="0.25"/>
  <cols>
    <col min="1" max="3" width="32.28515625" style="55"/>
  </cols>
  <sheetData>
    <row r="1" spans="1:45" ht="56.25" customHeight="1" x14ac:dyDescent="0.25">
      <c r="A1" s="375" t="s">
        <v>702</v>
      </c>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row>
    <row r="2" spans="1:45" ht="56.25" customHeight="1" x14ac:dyDescent="0.25">
      <c r="A2" s="52" t="s">
        <v>703</v>
      </c>
      <c r="B2" s="52" t="s">
        <v>704</v>
      </c>
      <c r="C2" s="52" t="s">
        <v>705</v>
      </c>
    </row>
    <row r="3" spans="1:45" ht="56.25" customHeight="1" x14ac:dyDescent="0.25">
      <c r="A3" s="53" t="s">
        <v>707</v>
      </c>
      <c r="B3" s="53" t="s">
        <v>708</v>
      </c>
      <c r="C3" s="53" t="s">
        <v>709</v>
      </c>
    </row>
    <row r="4" spans="1:45" ht="56.25" customHeight="1" x14ac:dyDescent="0.25">
      <c r="A4" s="53" t="s">
        <v>710</v>
      </c>
      <c r="B4" s="53" t="s">
        <v>711</v>
      </c>
      <c r="C4" s="53" t="s">
        <v>712</v>
      </c>
    </row>
    <row r="5" spans="1:45" ht="56.25" customHeight="1" x14ac:dyDescent="0.25">
      <c r="A5" s="53" t="s">
        <v>713</v>
      </c>
      <c r="B5" s="53" t="s">
        <v>714</v>
      </c>
      <c r="C5" s="53" t="s">
        <v>715</v>
      </c>
    </row>
    <row r="6" spans="1:45" ht="56.25" customHeight="1" x14ac:dyDescent="0.25">
      <c r="A6" s="53" t="s">
        <v>716</v>
      </c>
      <c r="B6" s="54" t="s">
        <v>717</v>
      </c>
      <c r="C6" s="54" t="s">
        <v>706</v>
      </c>
    </row>
    <row r="7" spans="1:45" ht="56.25" customHeight="1" x14ac:dyDescent="0.25">
      <c r="A7" s="53" t="s">
        <v>718</v>
      </c>
      <c r="B7" s="54" t="s">
        <v>706</v>
      </c>
    </row>
    <row r="8" spans="1:45" ht="56.25" customHeight="1" x14ac:dyDescent="0.25">
      <c r="A8" s="53" t="s">
        <v>719</v>
      </c>
    </row>
    <row r="9" spans="1:45" ht="56.25" customHeight="1" x14ac:dyDescent="0.25">
      <c r="A9" s="53" t="s">
        <v>720</v>
      </c>
    </row>
    <row r="10" spans="1:45" ht="56.25" customHeight="1" x14ac:dyDescent="0.25">
      <c r="A10" s="53" t="s">
        <v>721</v>
      </c>
    </row>
    <row r="11" spans="1:45" ht="56.25" customHeight="1" x14ac:dyDescent="0.25">
      <c r="A11" s="53" t="s">
        <v>722</v>
      </c>
    </row>
    <row r="12" spans="1:45" ht="56.25" customHeight="1" x14ac:dyDescent="0.25">
      <c r="A12" s="53" t="s">
        <v>717</v>
      </c>
    </row>
    <row r="13" spans="1:45" ht="56.25" customHeight="1" x14ac:dyDescent="0.25">
      <c r="A13" s="54" t="s">
        <v>706</v>
      </c>
    </row>
  </sheetData>
  <mergeCells count="1">
    <mergeCell ref="A1:AS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AM507"/>
  <sheetViews>
    <sheetView zoomScale="70" zoomScaleNormal="70" workbookViewId="0">
      <pane ySplit="5" topLeftCell="A6" activePane="bottomLeft" state="frozen"/>
      <selection pane="bottomLeft" activeCell="A6" sqref="A6"/>
    </sheetView>
  </sheetViews>
  <sheetFormatPr defaultColWidth="9.140625" defaultRowHeight="12.75" x14ac:dyDescent="0.2"/>
  <cols>
    <col min="1" max="1" width="31.42578125" style="89" customWidth="1"/>
    <col min="2" max="2" width="13.85546875" style="89" customWidth="1"/>
    <col min="3" max="3" width="18" style="49" customWidth="1"/>
    <col min="4" max="5" width="18" style="49" hidden="1" customWidth="1"/>
    <col min="6" max="7" width="14.85546875" style="49" hidden="1" customWidth="1"/>
    <col min="8" max="8" width="12" style="89" customWidth="1"/>
    <col min="9" max="9" width="11.42578125" style="89" customWidth="1"/>
    <col min="10" max="10" width="42.5703125" style="89" customWidth="1"/>
    <col min="11" max="11" width="21.7109375" style="89" customWidth="1"/>
    <col min="12" max="12" width="23.140625" style="89" customWidth="1"/>
    <col min="13" max="13" width="22.140625" style="89" customWidth="1"/>
    <col min="14" max="14" width="14" style="91" customWidth="1"/>
    <col min="15" max="15" width="13.5703125" style="91" customWidth="1"/>
    <col min="16" max="16" width="19.5703125" style="91" customWidth="1"/>
    <col min="17" max="17" width="21" style="91" customWidth="1"/>
    <col min="18" max="18" width="17.7109375" style="91" customWidth="1"/>
    <col min="19" max="19" width="45.28515625" style="91" customWidth="1"/>
    <col min="20" max="20" width="61.42578125" style="89" customWidth="1"/>
    <col min="21" max="25" width="32.42578125" style="48" hidden="1" customWidth="1"/>
    <col min="26" max="26" width="39.140625" style="48" hidden="1" customWidth="1"/>
    <col min="27" max="36" width="32.42578125" style="48" hidden="1" customWidth="1"/>
    <col min="37" max="37" width="83.42578125" style="48" hidden="1" customWidth="1"/>
    <col min="38" max="38" width="76.85546875" style="48" hidden="1" customWidth="1"/>
    <col min="39" max="39" width="29.7109375" style="48" hidden="1" customWidth="1"/>
    <col min="40" max="16384" width="9.140625" style="92"/>
  </cols>
  <sheetData>
    <row r="1" spans="1:39" s="81" customFormat="1" ht="34.5" customHeight="1" x14ac:dyDescent="0.2">
      <c r="A1" s="78" t="str">
        <f ca="1">IF(COUNTIF(T2:T501,"*The entry*")&gt;0,"Entry not valid","")</f>
        <v/>
      </c>
      <c r="B1" s="78" t="str">
        <f ca="1">IF(COUNTIF(T2:T501,"*The EC number is not within the dropdown list*")&gt;0,"The EC number is not valid","")</f>
        <v/>
      </c>
      <c r="C1" s="78" t="str">
        <f ca="1">IF(COUNTIF(T6:T502,"*The CAS number is not within the dropdown list*")&gt;0,"The CAS number is not valid","")</f>
        <v/>
      </c>
      <c r="D1" s="78"/>
      <c r="E1" s="78"/>
      <c r="F1" s="79"/>
      <c r="G1" s="79"/>
      <c r="H1" s="79"/>
      <c r="I1" s="79"/>
      <c r="J1" s="79"/>
      <c r="K1" s="296" t="str">
        <f ca="1">IF(COUNTIF(T6:T502,"*The derogated use*")&gt;0,"Use description not within the dropdown list, check validation messages","")</f>
        <v/>
      </c>
      <c r="L1" s="296"/>
      <c r="M1" s="296"/>
      <c r="N1" s="78"/>
      <c r="O1" s="78"/>
      <c r="P1" s="78"/>
      <c r="Q1" s="78"/>
      <c r="R1" s="78"/>
      <c r="S1" s="78"/>
      <c r="T1" s="80"/>
      <c r="U1" s="118"/>
      <c r="V1" s="119" t="s">
        <v>418</v>
      </c>
      <c r="W1" s="118"/>
      <c r="X1" s="118"/>
      <c r="Y1" s="118"/>
      <c r="Z1" s="118"/>
      <c r="AA1" s="118"/>
      <c r="AB1" s="118"/>
      <c r="AC1" s="118"/>
      <c r="AD1" s="118"/>
      <c r="AE1" s="118"/>
      <c r="AF1" s="118"/>
      <c r="AG1" s="118"/>
      <c r="AH1" s="118"/>
      <c r="AI1" s="118"/>
      <c r="AJ1" s="118"/>
      <c r="AK1" s="118"/>
      <c r="AL1" s="118"/>
      <c r="AM1" s="118"/>
    </row>
    <row r="2" spans="1:39" s="44" customFormat="1" ht="12.75" customHeight="1" x14ac:dyDescent="0.2">
      <c r="A2" s="302" t="s">
        <v>419</v>
      </c>
      <c r="B2" s="302"/>
      <c r="C2" s="302"/>
      <c r="D2" s="302"/>
      <c r="E2" s="302"/>
      <c r="F2" s="302"/>
      <c r="G2" s="302"/>
      <c r="H2" s="302"/>
      <c r="I2" s="302"/>
      <c r="J2" s="302"/>
      <c r="K2" s="261" t="s">
        <v>464</v>
      </c>
      <c r="L2" s="261"/>
      <c r="M2" s="262"/>
      <c r="N2" s="260" t="s">
        <v>465</v>
      </c>
      <c r="O2" s="261"/>
      <c r="P2" s="261"/>
      <c r="Q2" s="261"/>
      <c r="R2" s="307"/>
      <c r="S2" s="305"/>
      <c r="T2" s="297" t="s">
        <v>466</v>
      </c>
      <c r="U2" s="120"/>
      <c r="V2" s="120"/>
      <c r="W2" s="120"/>
      <c r="X2" s="120"/>
      <c r="Y2" s="120"/>
      <c r="Z2" s="120"/>
      <c r="AA2" s="120"/>
      <c r="AB2" s="120"/>
      <c r="AC2" s="120"/>
      <c r="AD2" s="120"/>
      <c r="AE2" s="120"/>
      <c r="AF2" s="120"/>
      <c r="AG2" s="120"/>
      <c r="AH2" s="120"/>
      <c r="AI2" s="120"/>
      <c r="AJ2" s="120"/>
      <c r="AK2" s="120"/>
      <c r="AL2" s="120"/>
      <c r="AM2" s="120"/>
    </row>
    <row r="3" spans="1:39" s="44" customFormat="1" ht="15.75" customHeight="1" x14ac:dyDescent="0.2">
      <c r="A3" s="288" t="s">
        <v>422</v>
      </c>
      <c r="B3" s="289"/>
      <c r="C3" s="289"/>
      <c r="D3" s="291"/>
      <c r="E3" s="291"/>
      <c r="F3" s="292"/>
      <c r="G3" s="241"/>
      <c r="H3" s="284" t="s">
        <v>421</v>
      </c>
      <c r="I3" s="285"/>
      <c r="J3" s="286"/>
      <c r="K3" s="264"/>
      <c r="L3" s="264"/>
      <c r="M3" s="265"/>
      <c r="N3" s="263"/>
      <c r="O3" s="264"/>
      <c r="P3" s="264"/>
      <c r="Q3" s="264"/>
      <c r="R3" s="308"/>
      <c r="S3" s="306"/>
      <c r="T3" s="298"/>
      <c r="U3" s="120"/>
      <c r="V3" s="120" t="s">
        <v>467</v>
      </c>
      <c r="W3" s="120"/>
      <c r="X3" s="120"/>
      <c r="Y3" s="120"/>
      <c r="Z3" s="120"/>
      <c r="AA3" s="120"/>
      <c r="AB3" s="120"/>
      <c r="AC3" s="120"/>
      <c r="AD3" s="120"/>
      <c r="AE3" s="120"/>
      <c r="AF3" s="120"/>
      <c r="AG3" s="120"/>
      <c r="AH3" s="120"/>
      <c r="AI3" s="120"/>
      <c r="AJ3" s="120"/>
      <c r="AK3" s="120"/>
      <c r="AL3" s="120"/>
      <c r="AM3" s="120"/>
    </row>
    <row r="4" spans="1:39" s="44" customFormat="1" ht="51.75" customHeight="1" x14ac:dyDescent="0.2">
      <c r="A4" s="275" t="s">
        <v>424</v>
      </c>
      <c r="B4" s="275" t="s">
        <v>425</v>
      </c>
      <c r="C4" s="287" t="s">
        <v>426</v>
      </c>
      <c r="D4" s="266" t="s">
        <v>427</v>
      </c>
      <c r="E4" s="266" t="s">
        <v>5</v>
      </c>
      <c r="F4" s="293" t="s">
        <v>428</v>
      </c>
      <c r="G4" s="295" t="s">
        <v>429</v>
      </c>
      <c r="H4" s="276" t="s">
        <v>425</v>
      </c>
      <c r="I4" s="276" t="s">
        <v>426</v>
      </c>
      <c r="J4" s="276" t="s">
        <v>15</v>
      </c>
      <c r="K4" s="301" t="s">
        <v>468</v>
      </c>
      <c r="L4" s="301"/>
      <c r="M4" s="301"/>
      <c r="N4" s="303" t="s">
        <v>430</v>
      </c>
      <c r="O4" s="71" t="s">
        <v>431</v>
      </c>
      <c r="P4" s="71" t="s">
        <v>437</v>
      </c>
      <c r="Q4" s="231" t="s">
        <v>438</v>
      </c>
      <c r="R4" s="303" t="s">
        <v>434</v>
      </c>
      <c r="S4" s="301" t="s">
        <v>435</v>
      </c>
      <c r="T4" s="299" t="s">
        <v>436</v>
      </c>
      <c r="U4" s="45"/>
      <c r="V4" s="229"/>
      <c r="W4" s="45"/>
      <c r="X4" s="45"/>
      <c r="Y4" s="45"/>
      <c r="Z4" s="45"/>
      <c r="AA4" s="45"/>
      <c r="AB4" s="45"/>
      <c r="AC4" s="45"/>
      <c r="AD4" s="45"/>
      <c r="AE4" s="45"/>
      <c r="AF4" s="45"/>
      <c r="AG4" s="45"/>
      <c r="AH4" s="45"/>
      <c r="AI4" s="45"/>
      <c r="AJ4" s="45"/>
      <c r="AK4" s="45"/>
      <c r="AL4" s="45"/>
      <c r="AM4" s="45"/>
    </row>
    <row r="5" spans="1:39" s="75" customFormat="1" ht="38.25" x14ac:dyDescent="0.25">
      <c r="A5" s="275"/>
      <c r="B5" s="275"/>
      <c r="C5" s="287"/>
      <c r="D5" s="267"/>
      <c r="E5" s="267"/>
      <c r="F5" s="294"/>
      <c r="G5" s="294"/>
      <c r="H5" s="276"/>
      <c r="I5" s="276"/>
      <c r="J5" s="276"/>
      <c r="K5" s="72" t="s">
        <v>469</v>
      </c>
      <c r="L5" s="72" t="s">
        <v>470</v>
      </c>
      <c r="M5" s="72" t="s">
        <v>471</v>
      </c>
      <c r="N5" s="304"/>
      <c r="O5" s="232" t="s">
        <v>472</v>
      </c>
      <c r="P5" s="232" t="s">
        <v>472</v>
      </c>
      <c r="Q5" s="232" t="s">
        <v>472</v>
      </c>
      <c r="R5" s="304"/>
      <c r="S5" s="301"/>
      <c r="T5" s="300"/>
      <c r="U5" s="36" t="s">
        <v>446</v>
      </c>
      <c r="V5" s="46" t="s">
        <v>473</v>
      </c>
      <c r="W5" s="36" t="s">
        <v>474</v>
      </c>
      <c r="X5" s="36" t="s">
        <v>475</v>
      </c>
      <c r="Y5" s="36" t="s">
        <v>476</v>
      </c>
      <c r="Z5" s="36" t="s">
        <v>453</v>
      </c>
      <c r="AA5" s="36" t="s">
        <v>477</v>
      </c>
      <c r="AB5" s="36" t="s">
        <v>478</v>
      </c>
      <c r="AC5" s="36" t="s">
        <v>479</v>
      </c>
      <c r="AD5" s="36" t="s">
        <v>480</v>
      </c>
      <c r="AE5" s="51" t="s">
        <v>481</v>
      </c>
      <c r="AF5" s="51" t="s">
        <v>482</v>
      </c>
      <c r="AG5" s="51" t="s">
        <v>483</v>
      </c>
      <c r="AH5" s="51" t="s">
        <v>484</v>
      </c>
      <c r="AI5" s="36" t="s">
        <v>451</v>
      </c>
      <c r="AJ5" s="36" t="s">
        <v>452</v>
      </c>
      <c r="AK5" s="36" t="s">
        <v>485</v>
      </c>
      <c r="AL5" s="51" t="s">
        <v>486</v>
      </c>
      <c r="AM5" s="51" t="s">
        <v>487</v>
      </c>
    </row>
    <row r="6" spans="1:39" s="87" customFormat="1" x14ac:dyDescent="0.25">
      <c r="A6" s="37"/>
      <c r="B6" s="37"/>
      <c r="C6" s="37"/>
      <c r="D6" s="70" t="str">
        <f>_xlfn.IFNA(VLOOKUP(A6,'Reference data SID'!$D$2:$Q$673,14,FALSE),"")</f>
        <v/>
      </c>
      <c r="E6" s="70" t="str">
        <f>_xlfn.IFNA(VLOOKUP(D6,'Reference data SID'!$C$3:$E$673,3,FALSE),"")</f>
        <v/>
      </c>
      <c r="F6" s="64" t="str">
        <f>_xlfn.IFNA(IF(E6=FALSE,D6,IF(ISBLANK(B6),VLOOKUP(C6,'Reference data SID'!$N:$P,3,FALSE),VLOOKUP(B6,'Reference data SID'!$M:$P,4,FALSE))),"")</f>
        <v/>
      </c>
      <c r="G6" s="64" t="str">
        <f>CONCATENATE(D6,F6)</f>
        <v/>
      </c>
      <c r="H6" s="38" t="str">
        <f>_xlfn.IFNA(VLOOKUP(F6,'Reference data SID'!L:M,2,FALSE),"")</f>
        <v/>
      </c>
      <c r="I6" s="38" t="str">
        <f>_xlfn.IFNA(VLOOKUP(F6,'Reference data SID'!L:N,3,FALSE),"")</f>
        <v/>
      </c>
      <c r="J6" s="38" t="str">
        <f>_xlfn.IFNA(VLOOKUP(F6,'Reference data SID'!L:O,4,FALSE),"")</f>
        <v/>
      </c>
      <c r="K6" s="37"/>
      <c r="L6" s="37"/>
      <c r="M6" s="37"/>
      <c r="N6" s="50"/>
      <c r="O6" s="50"/>
      <c r="P6" s="50"/>
      <c r="Q6" s="50"/>
      <c r="R6" s="50"/>
      <c r="S6" s="50"/>
      <c r="T6" s="47" t="str">
        <f ca="1" xml:space="preserve">
CONCATENATE(AA6,
IF(AND(LEN(AA6)&gt;2,OR(LEN(AB6&gt;2),LEN(AC6&gt;2),LEN(AD6&gt;2),(AE6&gt;2),LEN(AF6&gt;2),LEN(AQ6&gt;2),LEN(AR6&gt;2),LEN(AS6&gt;2))),CONCATENATE("; ",CHAR(10)),""),
AB6,
IF(AND(LEN(AB6)&gt;2,OR(LEN(AC6&gt;2),LEN(AD6&gt;2),(AE6&gt;2),LEN(AF6&gt;2),LEN(AQ6&gt;1),LEN(AR6&gt;2),LEN(AS6&gt;2))),CONCATENATE("; ",CHAR(10)),""),
AC6,
IF(AND(LEN(AC6)&gt;2,OR(LEN(AD6&gt;2),LEN(AE6&gt;2),LEN(AF6&gt;2),LEN(AQ6&gt;2),LEN(AR6&gt;2),LEN(AS6&gt;2))),CONCATENATE("; ",CHAR(10)),""),
AD6,
IF(AND(LEN(AD6)&gt;2,OR(LEN(AE6&gt;2),LEN(AF6&gt;1),LEN(AQ6&gt;2),LEN(AR6&gt;2),LEN(AS6&gt;2))),CONCATENATE("; ",CHAR(10)),""),
AE6,
IF(AND(LEN(AE6)&gt;2,OR(LEN(AF6&gt;2),LEN(AQ6&gt;2),LEN(AR6&gt;2),LEN(AS6&gt;2))),CONCATENATE("; ",CHAR(10)),""),
AF6,
IF(AND(LEN(AF6)&gt;2,OR(,LEN(AQ6&gt;2),LEN(AR6&gt;2),LEN(AS6&gt;2))),CONCATENATE("; ",CHAR(10)),""),
AQ6,
IF(AND(LEN(AQ6)&gt;2,OR(,LEN(AR6&gt;2),LEN(AS6&gt;2))),CONCATENATE("; ",CHAR(10)),""),
AR6,
IF(AND(LEN(AR66)&gt;2,OR(,LEN(AR6&gt;2),LEN(AS6&gt;2))),CONCATENATE("; ",CHAR(10)),""),
AS6,
IF(AND(LEN(AS6)&gt;2,(LEN(AQ6&gt;2))),CONCATENATE("; ",CHAR(10)),""),
AQ6
)</f>
        <v/>
      </c>
      <c r="U6" s="117" t="str">
        <f>_xlfn.IFNA(VLOOKUP(A6,'Reference data SID'!D:E,2,FALSE),"")</f>
        <v/>
      </c>
      <c r="V6" s="117" t="str">
        <f t="shared" ref="V6:V69" si="0">IF(AND(U6=TRUE,LEN(C6)&lt;1),"ok","not ok")</f>
        <v>not ok</v>
      </c>
      <c r="W6" s="117" t="str">
        <f t="shared" ref="W6:W69" si="1">IF(AND(U6=TRUE,LEN(B6)&lt;1),"ok", "not ok")</f>
        <v>not ok</v>
      </c>
      <c r="X6" s="117" t="str">
        <f t="shared" ref="X6:X69" si="2">IF(LEN(CONCATENATE(B6,C6))&gt;0,"not ok","ok")</f>
        <v>ok</v>
      </c>
      <c r="Y6" s="117" t="str">
        <f t="shared" ref="Y6:Y69" si="3">IF(OR(B6="other",C6="other"),"ok","not ok")</f>
        <v>not ok</v>
      </c>
      <c r="Z6" s="117" t="str">
        <f t="shared" ref="Z6:Z69" si="4">IF(LEN(A6)&gt;1,CONCATENATE(A6,I6,H6,F6,N6,K6,L6,M6),"")</f>
        <v/>
      </c>
      <c r="AA6" s="117" t="str">
        <f>IF(LEN(A6)&gt;1,IF(COUNTIFS($Z$6:Z$502,LEFT(Z6,250))&gt;1,"Duplicate entry: you have two rows for the same substance and year and use",""),"")</f>
        <v/>
      </c>
      <c r="AB6" s="117" t="str">
        <f>IF(LEN(A6)&gt;0,IF(ISNUMBER(MATCH(A6,Annex_I_II_entries,0)),"","The Entry name is not within the dropdown list, make sure that you have not copied and pasted overwritting the cell format (with its correponding dropdown list) in column A"),"")</f>
        <v/>
      </c>
      <c r="AC6" s="117" t="str">
        <f t="shared" ref="AC6:AC69" ca="1" si="5">IF(LEN(B6)&gt;0,IF(ISNUMBER(MATCH(B6,INDIRECT(AI6),0)),"","The EC number is not within the dropdown list, make sure that you have not copied and pasted overwritting the cell format (with its correponding dropdown list) in column B"),"")</f>
        <v/>
      </c>
      <c r="AD6" s="117" t="str">
        <f t="shared" ref="AD6:AD69" ca="1" si="6">IF(LEN(C6)&gt;0,IF(ISNUMBER(MATCH(C6,INDIRECT(AJ6),0)),"","The CAS number is not within the dropdown list, make sure that you have not copied and pasted overwritting the cell format (with its correponding dropdown list) in column C"),"")</f>
        <v/>
      </c>
      <c r="AE6" s="117" t="str">
        <f>IF(LEN(G6)&lt;1,"",IF(COUNTIFS('1.Mfg and placing on the market'!G$6:G$503,'1.(Optional) tonnage per use'!G6,'1.Mfg and placing on the market'!K$6:K$503,'1.(Optional) tonnage per use'!N6)=0,"You have not provided total tonnage for this substance and year in the sheet 1. Mfg and placing on the market",""))</f>
        <v/>
      </c>
      <c r="AF6" s="117" t="str">
        <f ca="1">IF(LEN(K6)&gt;0,IF(ISNUMBER(MATCH(K6,INDIRECT(AK6),0)),"","The derogated use is not within the dropdown list, make sure that you have not copied and pasted overwritting the cell format (with its correponding dropdown list) in columns I - k"),"")</f>
        <v/>
      </c>
      <c r="AG6" s="117" t="str">
        <f ca="1">IF(LEN(L6)&gt;0,IF(ISNUMBER(MATCH(L6,INDIRECT(AL6),0)),"","The derogated use is not within the dropdown list, make sure that you have not copied and pasted overwritting the cell format (with its correponding dropdown list) in columns I - k"),"")</f>
        <v/>
      </c>
      <c r="AH6" s="117" t="str">
        <f ca="1">IF(LEN(M6)&gt;0,IF(ISNUMBER(MATCH(M6,INDIRECT(AM6),0)),"","The derogated use is not within the dropdown list, make sure that you have not copied and pasted overwritting the cell format (with its correponding dropdown list) in columns I - k"),"")</f>
        <v/>
      </c>
      <c r="AI6" s="117" t="str">
        <f t="shared" ref="AI6:AI69" si="7">CONCATENATE(SUBSTITUTE(SUBSTITUTE(SUBSTITUTE(SUBSTITUTE(SUBSTITUTE(SUBSTITUTE(A6," ","_"),"(","_"),")","_"),"-","_"),";","_"),",","_"),"_EC")</f>
        <v>_EC</v>
      </c>
      <c r="AJ6" s="117" t="str">
        <f t="shared" ref="AJ6:AJ69" si="8">CONCATENATE(SUBSTITUTE(SUBSTITUTE(SUBSTITUTE(SUBSTITUTE(SUBSTITUTE(SUBSTITUTE(A6," ","_"),"(","_"),")","_"),"-","_"),";","_"),",","_"),"_CAS")</f>
        <v>_CAS</v>
      </c>
      <c r="AK6" s="117" t="str">
        <f t="shared" ref="AK6:AK69" si="9">CONCATENATE(SUBSTITUTE(SUBSTITUTE(SUBSTITUTE(SUBSTITUTE(SUBSTITUTE(SUBSTITUTE(A6," ","_"),"(","_"),")","_"),"-","_"),";","_"),",","_"),"_uses")</f>
        <v>_uses</v>
      </c>
      <c r="AL6" s="117" t="str">
        <f>IF(RIGHT(SUBSTITUTE(SUBSTITUTE(SUBSTITUTE(SUBSTITUTE(SUBSTITUTE(SUBSTITUTE(K6," ","_"),"(","_"),")","_"),"-","_"),";","_"),"/","_"),1)="_",LEFT(SUBSTITUTE(SUBSTITUTE(SUBSTITUTE(SUBSTITUTE(SUBSTITUTE(SUBSTITUTE(K6," ","_"),"(","_"),")","_"),"-","_"),";","_"),"/","_"),LEN(K6)-1),(SUBSTITUTE(SUBSTITUTE(SUBSTITUTE(SUBSTITUTE(SUBSTITUTE(SUBSTITUTE(K6," ","_"),"(","_"),")","_"),"-","_"),";","_"),"/","_")))</f>
        <v/>
      </c>
      <c r="AM6" s="117" t="str">
        <f>IF(RIGHT(SUBSTITUTE(SUBSTITUTE(SUBSTITUTE(SUBSTITUTE(SUBSTITUTE(SUBSTITUTE(L6," ","_"),"(","_"),")","_"),"-","_"),";","_"),"/","_"),1)="_",LEFT(SUBSTITUTE(SUBSTITUTE(SUBSTITUTE(SUBSTITUTE(SUBSTITUTE(SUBSTITUTE(L6," ","_"),"(","_"),")","_"),"-","_"),";","_"),"/","_"),LEN(L6)-1),(SUBSTITUTE(SUBSTITUTE(SUBSTITUTE(SUBSTITUTE(SUBSTITUTE(SUBSTITUTE(L6," ","_"),"(","_"),")","_"),"-","_"),";","_"),"/","_")))</f>
        <v/>
      </c>
    </row>
    <row r="7" spans="1:39" s="87" customFormat="1" x14ac:dyDescent="0.25">
      <c r="A7" s="37"/>
      <c r="B7" s="37"/>
      <c r="C7" s="37"/>
      <c r="D7" s="70" t="str">
        <f>_xlfn.IFNA(VLOOKUP(A7,'Reference data SID'!$D$2:$Q$673,14,FALSE),"")</f>
        <v/>
      </c>
      <c r="E7" s="70" t="str">
        <f>_xlfn.IFNA(VLOOKUP(D7,'Reference data SID'!$C$3:$E$673,3,FALSE),"")</f>
        <v/>
      </c>
      <c r="F7" s="64" t="str">
        <f>_xlfn.IFNA(IF(E7=FALSE,D7,IF(ISBLANK(B7),VLOOKUP(C7,'Reference data SID'!$N:$P,3,FALSE),VLOOKUP(B7,'Reference data SID'!$M:$P,4,FALSE))),"")</f>
        <v/>
      </c>
      <c r="G7" s="64" t="str">
        <f t="shared" ref="G7:G70" si="10">CONCATENATE(D7,F7)</f>
        <v/>
      </c>
      <c r="H7" s="38" t="str">
        <f>_xlfn.IFNA(VLOOKUP(F7,'Reference data SID'!L:M,2,FALSE),"")</f>
        <v/>
      </c>
      <c r="I7" s="38" t="str">
        <f>_xlfn.IFNA(VLOOKUP(F7,'Reference data SID'!L:N,3,FALSE),"")</f>
        <v/>
      </c>
      <c r="J7" s="38" t="str">
        <f>_xlfn.IFNA(VLOOKUP(F7,'Reference data SID'!L:O,4,FALSE),"")</f>
        <v/>
      </c>
      <c r="K7" s="37"/>
      <c r="L7" s="37"/>
      <c r="M7" s="37"/>
      <c r="N7" s="50"/>
      <c r="O7" s="50"/>
      <c r="P7" s="50"/>
      <c r="Q7" s="50"/>
      <c r="R7" s="50"/>
      <c r="S7" s="50"/>
      <c r="T7" s="47" t="str">
        <f t="shared" ref="T7:T70" ca="1" si="11" xml:space="preserve">
CONCATENATE(AA7,
IF(AND(LEN(AA7)&gt;2,OR(LEN(AB7&gt;2),LEN(AC7&gt;2),LEN(AD7&gt;2),(AE7&gt;2),LEN(AF7&gt;2),LEN(AQ7&gt;2),LEN(AR7&gt;2),LEN(AS7&gt;2))),CONCATENATE("; ",CHAR(10)),""),
AB7,
IF(AND(LEN(AB7)&gt;2,OR(LEN(AC7&gt;2),LEN(AD7&gt;2),(AE7&gt;2),LEN(AF7&gt;2),LEN(AQ7&gt;1),LEN(AR7&gt;2),LEN(AS7&gt;2))),CONCATENATE("; ",CHAR(10)),""),
AC7,
IF(AND(LEN(AC7)&gt;2,OR(LEN(AD7&gt;2),LEN(AE7&gt;2),LEN(AF7&gt;2),LEN(AQ7&gt;2),LEN(AR7&gt;2),LEN(AS7&gt;2))),CONCATENATE("; ",CHAR(10)),""),
AD7,
IF(AND(LEN(AD7)&gt;2,OR(LEN(AE7&gt;2),LEN(AF7&gt;1),LEN(AQ7&gt;2),LEN(AR7&gt;2),LEN(AS7&gt;2))),CONCATENATE("; ",CHAR(10)),""),
AE7,
IF(AND(LEN(AE7)&gt;2,OR(LEN(AF7&gt;2),LEN(AQ7&gt;2),LEN(AR7&gt;2),LEN(AS7&gt;2))),CONCATENATE("; ",CHAR(10)),""),
AF7,
IF(AND(LEN(AF7)&gt;2,OR(,LEN(AQ7&gt;2),LEN(AR7&gt;2),LEN(AS7&gt;2))),CONCATENATE("; ",CHAR(10)),""),
AQ7,
IF(AND(LEN(AQ7)&gt;2,OR(,LEN(AR7&gt;2),LEN(AS7&gt;2))),CONCATENATE("; ",CHAR(10)),""),
AR7,
IF(AND(LEN(AR67)&gt;2,OR(,LEN(AR7&gt;2),LEN(AS7&gt;2))),CONCATENATE("; ",CHAR(10)),""),
AS7,
IF(AND(LEN(AS7)&gt;2,(LEN(AQ7&gt;2))),CONCATENATE("; ",CHAR(10)),""),
AQ7
)</f>
        <v/>
      </c>
      <c r="U7" s="117" t="str">
        <f>_xlfn.IFNA(VLOOKUP(A7,'Reference data SID'!D:E,2,FALSE),"")</f>
        <v/>
      </c>
      <c r="V7" s="117" t="str">
        <f t="shared" si="0"/>
        <v>not ok</v>
      </c>
      <c r="W7" s="117" t="str">
        <f t="shared" si="1"/>
        <v>not ok</v>
      </c>
      <c r="X7" s="117" t="str">
        <f t="shared" si="2"/>
        <v>ok</v>
      </c>
      <c r="Y7" s="117" t="str">
        <f t="shared" si="3"/>
        <v>not ok</v>
      </c>
      <c r="Z7" s="117" t="str">
        <f t="shared" si="4"/>
        <v/>
      </c>
      <c r="AA7" s="117" t="str">
        <f>IF(LEN(A7)&gt;1,IF(COUNTIFS($Z$6:Z$502,LEFT(Z7,250))&gt;1,"Duplicate entry: you have two rows for the same substance and year and use",""),"")</f>
        <v/>
      </c>
      <c r="AB7" s="117" t="str">
        <f>IF(LEN(A7)&gt;0,IF(ISNUMBER(MATCH(A7,Annex_I_II_entries,0)),"","The Entry name is not within the dropdown list, make sure that you have not copied and pasted overwritting the cell format (with its correponding dropdown list) in column A"),"")</f>
        <v/>
      </c>
      <c r="AC7" s="117" t="str">
        <f t="shared" ca="1" si="5"/>
        <v/>
      </c>
      <c r="AD7" s="117" t="str">
        <f t="shared" ca="1" si="6"/>
        <v/>
      </c>
      <c r="AE7" s="117" t="str">
        <f>IF(LEN(G7)&lt;1,"",IF(COUNTIFS('1.Mfg and placing on the market'!G$6:G$503,'1.(Optional) tonnage per use'!G7,'1.Mfg and placing on the market'!K$6:K$503,'1.(Optional) tonnage per use'!N7)=0,"You have not provided total tonnage for this substance and year in the sheet 1. Mfg and placing on the market",""))</f>
        <v/>
      </c>
      <c r="AF7" s="117" t="str">
        <f ca="1">IF(LEN(K7)&gt;0,IF(ISNUMBER(MATCH(K7,INDIRECT(AK7),0)),"","The derogated use is not within the dropdown list, make sure that you have not copied and pasted overwritting the cell format (with its correponding dropdown list) in column I "),"")</f>
        <v/>
      </c>
      <c r="AG7" s="117" t="str">
        <f ca="1">IF(LEN(L7)&gt;0,IF(ISNUMBER(MATCH(L7,INDIRECT(AL7),0)),"","The derogated use is not within the dropdown list, make sure that you have not copied and pasted overwritting the cell format (with its correponding dropdown list) in column J"),"")</f>
        <v/>
      </c>
      <c r="AH7" s="117" t="str">
        <f ca="1">IF(LEN(M7)&gt;0,IF(ISNUMBER(MATCH(M7,INDIRECT(AM7),0)),"","The derogated use is not within the dropdown list, make sure that you have not copied and pasted overwritting the cell format (with its correponding dropdown list) in column k"),"")</f>
        <v/>
      </c>
      <c r="AI7" s="117" t="str">
        <f t="shared" si="7"/>
        <v>_EC</v>
      </c>
      <c r="AJ7" s="117" t="str">
        <f t="shared" si="8"/>
        <v>_CAS</v>
      </c>
      <c r="AK7" s="117" t="str">
        <f t="shared" si="9"/>
        <v>_uses</v>
      </c>
      <c r="AL7" s="117" t="str">
        <f t="shared" ref="AL7:AL34" si="12">IF(RIGHT(SUBSTITUTE(SUBSTITUTE(SUBSTITUTE(SUBSTITUTE(SUBSTITUTE(SUBSTITUTE(K7," ","_"),"(","_"),")","_"),"-","_"),";","_"),"/","_"),1)="_",LEFT(SUBSTITUTE(SUBSTITUTE(SUBSTITUTE(SUBSTITUTE(SUBSTITUTE(SUBSTITUTE(K7," ","_"),"(","_"),")","_"),"-","_"),";","_"),"/","_"),LEN(K7)-1),(SUBSTITUTE(SUBSTITUTE(SUBSTITUTE(SUBSTITUTE(SUBSTITUTE(SUBSTITUTE(K7," ","_"),"(","_"),")","_"),"-","_"),";","_"),"/","_")))</f>
        <v/>
      </c>
      <c r="AM7" s="117" t="str">
        <f t="shared" ref="AM7:AM34" si="13">IF(RIGHT(SUBSTITUTE(SUBSTITUTE(SUBSTITUTE(SUBSTITUTE(SUBSTITUTE(SUBSTITUTE(L7," ","_"),"(","_"),")","_"),"-","_"),";","_"),"/","_"),1)="_",LEFT(SUBSTITUTE(SUBSTITUTE(SUBSTITUTE(SUBSTITUTE(SUBSTITUTE(SUBSTITUTE(L7," ","_"),"(","_"),")","_"),"-","_"),";","_"),"/","_"),LEN(L7)-1),(SUBSTITUTE(SUBSTITUTE(SUBSTITUTE(SUBSTITUTE(SUBSTITUTE(SUBSTITUTE(L7," ","_"),"(","_"),")","_"),"-","_"),";","_"),"/","_")))</f>
        <v/>
      </c>
    </row>
    <row r="8" spans="1:39" s="87" customFormat="1" x14ac:dyDescent="0.25">
      <c r="A8" s="37"/>
      <c r="B8" s="37"/>
      <c r="C8" s="37"/>
      <c r="D8" s="70" t="str">
        <f>_xlfn.IFNA(VLOOKUP(A8,'Reference data SID'!$D$2:$Q$673,14,FALSE),"")</f>
        <v/>
      </c>
      <c r="E8" s="70" t="str">
        <f>_xlfn.IFNA(VLOOKUP(D8,'Reference data SID'!$C$3:$E$673,3,FALSE),"")</f>
        <v/>
      </c>
      <c r="F8" s="64" t="str">
        <f>_xlfn.IFNA(IF(E8=FALSE,D8,IF(ISBLANK(B8),VLOOKUP(C8,'Reference data SID'!$N:$P,3,FALSE),VLOOKUP(B8,'Reference data SID'!$M:$P,4,FALSE))),"")</f>
        <v/>
      </c>
      <c r="G8" s="64" t="str">
        <f t="shared" si="10"/>
        <v/>
      </c>
      <c r="H8" s="38" t="str">
        <f>_xlfn.IFNA(VLOOKUP(F8,'Reference data SID'!L:M,2,FALSE),"")</f>
        <v/>
      </c>
      <c r="I8" s="38" t="str">
        <f>_xlfn.IFNA(VLOOKUP(F8,'Reference data SID'!L:N,3,FALSE),"")</f>
        <v/>
      </c>
      <c r="J8" s="38" t="str">
        <f>_xlfn.IFNA(VLOOKUP(F8,'Reference data SID'!L:O,4,FALSE),"")</f>
        <v/>
      </c>
      <c r="K8" s="37"/>
      <c r="L8" s="37"/>
      <c r="M8" s="37"/>
      <c r="N8" s="50"/>
      <c r="O8" s="50"/>
      <c r="P8" s="50"/>
      <c r="Q8" s="50"/>
      <c r="R8" s="50"/>
      <c r="S8" s="50"/>
      <c r="T8" s="47" t="str">
        <f t="shared" ca="1" si="11"/>
        <v/>
      </c>
      <c r="U8" s="117" t="str">
        <f>_xlfn.IFNA(VLOOKUP(A8,'Reference data SID'!D:E,2,FALSE),"")</f>
        <v/>
      </c>
      <c r="V8" s="117" t="str">
        <f t="shared" si="0"/>
        <v>not ok</v>
      </c>
      <c r="W8" s="117" t="str">
        <f t="shared" si="1"/>
        <v>not ok</v>
      </c>
      <c r="X8" s="117" t="str">
        <f t="shared" si="2"/>
        <v>ok</v>
      </c>
      <c r="Y8" s="117" t="str">
        <f t="shared" si="3"/>
        <v>not ok</v>
      </c>
      <c r="Z8" s="117" t="str">
        <f t="shared" si="4"/>
        <v/>
      </c>
      <c r="AA8" s="117" t="str">
        <f>IF(LEN(A8)&gt;1,IF(COUNTIFS($Z$6:Z$502,LEFT(Z8,250))&gt;1,"Duplicate entry: you have two rows for the same substance and year and use",""),"")</f>
        <v/>
      </c>
      <c r="AB8" s="117" t="str">
        <f>IF(LEN(A8)&gt;0,IF(ISNUMBER(MATCH(A8,Annex_I_II_entries,0)),"","The Entry name is not within the dropdown list, make sure that you have not copied and pasted overwritting the cell format (with its correponding dropdown list) in column A"),"")</f>
        <v/>
      </c>
      <c r="AC8" s="117" t="str">
        <f t="shared" ca="1" si="5"/>
        <v/>
      </c>
      <c r="AD8" s="117" t="str">
        <f t="shared" ca="1" si="6"/>
        <v/>
      </c>
      <c r="AE8" s="117" t="str">
        <f>IF(LEN(G8)&lt;1,"",IF(COUNTIFS('1.Mfg and placing on the market'!G$6:G$503,'1.(Optional) tonnage per use'!G8,'1.Mfg and placing on the market'!K$6:K$503,'1.(Optional) tonnage per use'!N8)=0,"You have not provided total tonnage for this substance and year in the sheet 1. Mfg and placing on the market",""))</f>
        <v/>
      </c>
      <c r="AF8" s="117" t="str">
        <f t="shared" ref="AF8:AF34" ca="1" si="14">IF(LEN(K8)&gt;0,IF(ISNUMBER(MATCH(K8,INDIRECT(AK8),0)),"","The derogated use is not within the dropdown list, make sure that you have not copied and pasted overwritting the cell format (with its correponding dropdown list) in columns I - k"),"")</f>
        <v/>
      </c>
      <c r="AG8" s="117" t="str">
        <f t="shared" ref="AG8:AG34" ca="1" si="15">IF(LEN(L8)&gt;0,IF(ISNUMBER(MATCH(L8,INDIRECT(AL8),0)),"","The derogated use is not within the dropdown list, make sure that you have not copied and pasted overwritting the cell format (with its correponding dropdown list) in columns I - k"),"")</f>
        <v/>
      </c>
      <c r="AH8" s="117" t="str">
        <f t="shared" ref="AH8:AH34" ca="1" si="16">IF(LEN(M8)&gt;0,IF(ISNUMBER(MATCH(M8,INDIRECT(AM8),0)),"","The derogated use is not within the dropdown list, make sure that you have not copied and pasted overwritting the cell format (with its correponding dropdown list) in columns I - k"),"")</f>
        <v/>
      </c>
      <c r="AI8" s="117" t="str">
        <f t="shared" si="7"/>
        <v>_EC</v>
      </c>
      <c r="AJ8" s="117" t="str">
        <f t="shared" si="8"/>
        <v>_CAS</v>
      </c>
      <c r="AK8" s="117" t="str">
        <f t="shared" si="9"/>
        <v>_uses</v>
      </c>
      <c r="AL8" s="117" t="str">
        <f t="shared" si="12"/>
        <v/>
      </c>
      <c r="AM8" s="117" t="str">
        <f t="shared" si="13"/>
        <v/>
      </c>
    </row>
    <row r="9" spans="1:39" s="39" customFormat="1" x14ac:dyDescent="0.2">
      <c r="A9" s="37"/>
      <c r="B9" s="37"/>
      <c r="C9" s="37"/>
      <c r="D9" s="70" t="str">
        <f>_xlfn.IFNA(VLOOKUP(A9,'Reference data SID'!$D$2:$Q$673,14,FALSE),"")</f>
        <v/>
      </c>
      <c r="E9" s="70" t="str">
        <f>_xlfn.IFNA(VLOOKUP(D9,'Reference data SID'!$C$3:$E$673,3,FALSE),"")</f>
        <v/>
      </c>
      <c r="F9" s="64" t="str">
        <f>_xlfn.IFNA(IF(E9=FALSE,D9,IF(ISBLANK(B9),VLOOKUP(C9,'Reference data SID'!$N:$P,3,FALSE),VLOOKUP(B9,'Reference data SID'!$M:$P,4,FALSE))),"")</f>
        <v/>
      </c>
      <c r="G9" s="64" t="str">
        <f t="shared" si="10"/>
        <v/>
      </c>
      <c r="H9" s="38" t="str">
        <f>_xlfn.IFNA(VLOOKUP(F9,'Reference data SID'!L:M,2,FALSE),"")</f>
        <v/>
      </c>
      <c r="I9" s="38" t="str">
        <f>_xlfn.IFNA(VLOOKUP(F9,'Reference data SID'!L:N,3,FALSE),"")</f>
        <v/>
      </c>
      <c r="J9" s="38" t="str">
        <f>_xlfn.IFNA(VLOOKUP(F9,'Reference data SID'!L:O,4,FALSE),"")</f>
        <v/>
      </c>
      <c r="K9" s="37"/>
      <c r="L9" s="37"/>
      <c r="M9" s="37"/>
      <c r="N9" s="50"/>
      <c r="O9" s="50"/>
      <c r="P9" s="50"/>
      <c r="Q9" s="50"/>
      <c r="R9" s="50"/>
      <c r="S9" s="50"/>
      <c r="T9" s="47" t="str">
        <f t="shared" ca="1" si="11"/>
        <v/>
      </c>
      <c r="U9" s="117" t="str">
        <f>_xlfn.IFNA(VLOOKUP(A9,'Reference data SID'!D:E,2,FALSE),"")</f>
        <v/>
      </c>
      <c r="V9" s="117" t="str">
        <f t="shared" si="0"/>
        <v>not ok</v>
      </c>
      <c r="W9" s="117" t="str">
        <f t="shared" si="1"/>
        <v>not ok</v>
      </c>
      <c r="X9" s="117" t="str">
        <f t="shared" si="2"/>
        <v>ok</v>
      </c>
      <c r="Y9" s="117" t="str">
        <f t="shared" si="3"/>
        <v>not ok</v>
      </c>
      <c r="Z9" s="117" t="str">
        <f t="shared" si="4"/>
        <v/>
      </c>
      <c r="AA9" s="117" t="str">
        <f>IF(LEN(A9)&gt;1,IF(COUNTIFS($Z$6:Z$502,LEFT(Z9,250))&gt;1,"Duplicate entry: you have two rows for the same substance and year and use",""),"")</f>
        <v/>
      </c>
      <c r="AB9" s="117" t="str">
        <f>IF(LEN(A9)&gt;0,IF(ISNUMBER(MATCH(A9,Annex_I_II_entries,0)),"","The Entry name is not within the dropdown list, make sure that you have not copied and pasted overwritting the cell format (with its correponding dropdown list) in column A"),"")</f>
        <v/>
      </c>
      <c r="AC9" s="117" t="str">
        <f t="shared" ca="1" si="5"/>
        <v/>
      </c>
      <c r="AD9" s="117" t="str">
        <f t="shared" ca="1" si="6"/>
        <v/>
      </c>
      <c r="AE9" s="117" t="str">
        <f>IF(LEN(G9)&lt;1,"",IF(COUNTIFS('1.Mfg and placing on the market'!G$6:G$503,'1.(Optional) tonnage per use'!G9,'1.Mfg and placing on the market'!K$6:K$503,'1.(Optional) tonnage per use'!N9)=0,"You have not provided total tonnage for this substance and year in the sheet 1. Mfg and placing on the market",""))</f>
        <v/>
      </c>
      <c r="AF9" s="117" t="str">
        <f t="shared" ca="1" si="14"/>
        <v/>
      </c>
      <c r="AG9" s="117" t="str">
        <f t="shared" ca="1" si="15"/>
        <v/>
      </c>
      <c r="AH9" s="117" t="str">
        <f t="shared" ca="1" si="16"/>
        <v/>
      </c>
      <c r="AI9" s="117" t="str">
        <f t="shared" si="7"/>
        <v>_EC</v>
      </c>
      <c r="AJ9" s="117" t="str">
        <f t="shared" si="8"/>
        <v>_CAS</v>
      </c>
      <c r="AK9" s="117" t="str">
        <f t="shared" si="9"/>
        <v>_uses</v>
      </c>
      <c r="AL9" s="117" t="str">
        <f t="shared" si="12"/>
        <v/>
      </c>
      <c r="AM9" s="117" t="str">
        <f t="shared" si="13"/>
        <v/>
      </c>
    </row>
    <row r="10" spans="1:39" s="39" customFormat="1" x14ac:dyDescent="0.2">
      <c r="A10" s="37"/>
      <c r="B10" s="37"/>
      <c r="C10" s="37"/>
      <c r="D10" s="70" t="str">
        <f>_xlfn.IFNA(VLOOKUP(A10,'Reference data SID'!$D$2:$Q$673,14,FALSE),"")</f>
        <v/>
      </c>
      <c r="E10" s="70" t="str">
        <f>_xlfn.IFNA(VLOOKUP(D10,'Reference data SID'!$C$3:$E$673,3,FALSE),"")</f>
        <v/>
      </c>
      <c r="F10" s="64" t="str">
        <f>_xlfn.IFNA(IF(E10=FALSE,D10,IF(ISBLANK(B10),VLOOKUP(C10,'Reference data SID'!$N:$P,3,FALSE),VLOOKUP(B10,'Reference data SID'!$M:$P,4,FALSE))),"")</f>
        <v/>
      </c>
      <c r="G10" s="64" t="str">
        <f t="shared" si="10"/>
        <v/>
      </c>
      <c r="H10" s="38" t="str">
        <f>_xlfn.IFNA(VLOOKUP(F10,'Reference data SID'!L:M,2,FALSE),"")</f>
        <v/>
      </c>
      <c r="I10" s="38" t="str">
        <f>_xlfn.IFNA(VLOOKUP(F10,'Reference data SID'!L:N,3,FALSE),"")</f>
        <v/>
      </c>
      <c r="J10" s="38" t="str">
        <f>_xlfn.IFNA(VLOOKUP(F10,'Reference data SID'!L:O,4,FALSE),"")</f>
        <v/>
      </c>
      <c r="K10" s="37"/>
      <c r="L10" s="37"/>
      <c r="M10" s="37"/>
      <c r="N10" s="50"/>
      <c r="O10" s="50"/>
      <c r="P10" s="50"/>
      <c r="Q10" s="50"/>
      <c r="R10" s="50"/>
      <c r="S10" s="50"/>
      <c r="T10" s="47" t="str">
        <f t="shared" ca="1" si="11"/>
        <v/>
      </c>
      <c r="U10" s="117" t="str">
        <f>_xlfn.IFNA(VLOOKUP(A10,'Reference data SID'!D:E,2,FALSE),"")</f>
        <v/>
      </c>
      <c r="V10" s="117" t="str">
        <f t="shared" si="0"/>
        <v>not ok</v>
      </c>
      <c r="W10" s="117" t="str">
        <f t="shared" si="1"/>
        <v>not ok</v>
      </c>
      <c r="X10" s="117" t="str">
        <f t="shared" si="2"/>
        <v>ok</v>
      </c>
      <c r="Y10" s="117" t="str">
        <f t="shared" si="3"/>
        <v>not ok</v>
      </c>
      <c r="Z10" s="117" t="str">
        <f t="shared" si="4"/>
        <v/>
      </c>
      <c r="AA10" s="117" t="str">
        <f>IF(LEN(A10)&gt;1,IF(COUNTIFS($Z$6:Z$502,LEFT(Z10,250))&gt;1,"Duplicate entry: you have two rows for the same substance and year and use",""),"")</f>
        <v/>
      </c>
      <c r="AB10" s="117" t="str">
        <f>IF(LEN(A10)&gt;0,IF(ISNUMBER(MATCH(A10,Annex_I_II_entries,0)),"","The Entry name is not within the dropdown list, make sure that you have not copied and pasted overwritting the cell format (with its correponding dropdown list) in column A"),"")</f>
        <v/>
      </c>
      <c r="AC10" s="117" t="str">
        <f t="shared" ca="1" si="5"/>
        <v/>
      </c>
      <c r="AD10" s="117" t="str">
        <f t="shared" ca="1" si="6"/>
        <v/>
      </c>
      <c r="AE10" s="117" t="str">
        <f>IF(LEN(G10)&lt;1,"",IF(COUNTIFS('1.Mfg and placing on the market'!G$6:G$503,'1.(Optional) tonnage per use'!G10,'1.Mfg and placing on the market'!K$6:K$503,'1.(Optional) tonnage per use'!N10)=0,"You have not provided total tonnage for this substance and year in the sheet 1. Mfg and placing on the market",""))</f>
        <v/>
      </c>
      <c r="AF10" s="117" t="str">
        <f t="shared" ca="1" si="14"/>
        <v/>
      </c>
      <c r="AG10" s="117" t="str">
        <f t="shared" ca="1" si="15"/>
        <v/>
      </c>
      <c r="AH10" s="117" t="str">
        <f t="shared" ca="1" si="16"/>
        <v/>
      </c>
      <c r="AI10" s="117" t="str">
        <f t="shared" si="7"/>
        <v>_EC</v>
      </c>
      <c r="AJ10" s="117" t="str">
        <f t="shared" si="8"/>
        <v>_CAS</v>
      </c>
      <c r="AK10" s="117" t="str">
        <f t="shared" si="9"/>
        <v>_uses</v>
      </c>
      <c r="AL10" s="117" t="str">
        <f t="shared" si="12"/>
        <v/>
      </c>
      <c r="AM10" s="117" t="str">
        <f t="shared" si="13"/>
        <v/>
      </c>
    </row>
    <row r="11" spans="1:39" s="39" customFormat="1" x14ac:dyDescent="0.2">
      <c r="A11" s="37"/>
      <c r="B11" s="37"/>
      <c r="C11" s="37"/>
      <c r="D11" s="70" t="str">
        <f>_xlfn.IFNA(VLOOKUP(A11,'Reference data SID'!$D$2:$Q$673,14,FALSE),"")</f>
        <v/>
      </c>
      <c r="E11" s="70" t="str">
        <f>_xlfn.IFNA(VLOOKUP(D11,'Reference data SID'!$C$3:$E$673,3,FALSE),"")</f>
        <v/>
      </c>
      <c r="F11" s="64" t="str">
        <f>_xlfn.IFNA(IF(E11=FALSE,D11,IF(ISBLANK(B11),VLOOKUP(C11,'Reference data SID'!$N:$P,3,FALSE),VLOOKUP(B11,'Reference data SID'!$M:$P,4,FALSE))),"")</f>
        <v/>
      </c>
      <c r="G11" s="64" t="str">
        <f t="shared" si="10"/>
        <v/>
      </c>
      <c r="H11" s="38" t="str">
        <f>_xlfn.IFNA(VLOOKUP(F11,'Reference data SID'!L:M,2,FALSE),"")</f>
        <v/>
      </c>
      <c r="I11" s="38" t="str">
        <f>_xlfn.IFNA(VLOOKUP(F11,'Reference data SID'!L:N,3,FALSE),"")</f>
        <v/>
      </c>
      <c r="J11" s="38" t="str">
        <f>_xlfn.IFNA(VLOOKUP(F11,'Reference data SID'!L:O,4,FALSE),"")</f>
        <v/>
      </c>
      <c r="K11" s="37"/>
      <c r="L11" s="37"/>
      <c r="M11" s="37"/>
      <c r="N11" s="50"/>
      <c r="O11" s="50"/>
      <c r="P11" s="50"/>
      <c r="Q11" s="50"/>
      <c r="R11" s="50"/>
      <c r="S11" s="50"/>
      <c r="T11" s="47" t="str">
        <f t="shared" ca="1" si="11"/>
        <v/>
      </c>
      <c r="U11" s="117" t="str">
        <f>_xlfn.IFNA(VLOOKUP(A11,'Reference data SID'!D:E,2,FALSE),"")</f>
        <v/>
      </c>
      <c r="V11" s="117" t="str">
        <f t="shared" si="0"/>
        <v>not ok</v>
      </c>
      <c r="W11" s="117" t="str">
        <f t="shared" si="1"/>
        <v>not ok</v>
      </c>
      <c r="X11" s="117" t="str">
        <f t="shared" si="2"/>
        <v>ok</v>
      </c>
      <c r="Y11" s="117" t="str">
        <f t="shared" si="3"/>
        <v>not ok</v>
      </c>
      <c r="Z11" s="117" t="str">
        <f t="shared" si="4"/>
        <v/>
      </c>
      <c r="AA11" s="117" t="str">
        <f>IF(LEN(A11)&gt;1,IF(COUNTIFS($Z$6:Z$502,LEFT(Z11,250))&gt;1,"Duplicate entry: you have two rows for the same substance and year and use",""),"")</f>
        <v/>
      </c>
      <c r="AB11" s="117" t="str">
        <f>IF(LEN(A11)&gt;0,IF(ISNUMBER(MATCH(A11,Annex_I_II_entries,0)),"","The Entry name is not within the dropdown list, make sure that you have not copied and pasted overwritting the cell format (with its correponding dropdown list) in column A"),"")</f>
        <v/>
      </c>
      <c r="AC11" s="117" t="str">
        <f t="shared" ca="1" si="5"/>
        <v/>
      </c>
      <c r="AD11" s="117" t="str">
        <f t="shared" ca="1" si="6"/>
        <v/>
      </c>
      <c r="AE11" s="117" t="str">
        <f>IF(LEN(G11)&lt;1,"",IF(COUNTIFS('1.Mfg and placing on the market'!G$6:G$503,'1.(Optional) tonnage per use'!G11,'1.Mfg and placing on the market'!K$6:K$503,'1.(Optional) tonnage per use'!N11)=0,"You have not provided total tonnage for this substance and year in the sheet 1. Mfg and placing on the market",""))</f>
        <v/>
      </c>
      <c r="AF11" s="117" t="str">
        <f t="shared" ca="1" si="14"/>
        <v/>
      </c>
      <c r="AG11" s="117" t="str">
        <f t="shared" ca="1" si="15"/>
        <v/>
      </c>
      <c r="AH11" s="117" t="str">
        <f t="shared" ca="1" si="16"/>
        <v/>
      </c>
      <c r="AI11" s="117" t="str">
        <f t="shared" si="7"/>
        <v>_EC</v>
      </c>
      <c r="AJ11" s="117" t="str">
        <f t="shared" si="8"/>
        <v>_CAS</v>
      </c>
      <c r="AK11" s="117" t="str">
        <f t="shared" si="9"/>
        <v>_uses</v>
      </c>
      <c r="AL11" s="117" t="str">
        <f t="shared" si="12"/>
        <v/>
      </c>
      <c r="AM11" s="117" t="str">
        <f t="shared" si="13"/>
        <v/>
      </c>
    </row>
    <row r="12" spans="1:39" s="39" customFormat="1" x14ac:dyDescent="0.2">
      <c r="A12" s="37"/>
      <c r="B12" s="37"/>
      <c r="C12" s="37"/>
      <c r="D12" s="70" t="str">
        <f>_xlfn.IFNA(VLOOKUP(A12,'Reference data SID'!$D$2:$Q$673,14,FALSE),"")</f>
        <v/>
      </c>
      <c r="E12" s="70" t="str">
        <f>_xlfn.IFNA(VLOOKUP(D12,'Reference data SID'!$C$3:$E$673,3,FALSE),"")</f>
        <v/>
      </c>
      <c r="F12" s="64" t="str">
        <f>_xlfn.IFNA(IF(E12=FALSE,D12,IF(ISBLANK(B12),VLOOKUP(C12,'Reference data SID'!$N:$P,3,FALSE),VLOOKUP(B12,'Reference data SID'!$M:$P,4,FALSE))),"")</f>
        <v/>
      </c>
      <c r="G12" s="64" t="str">
        <f t="shared" si="10"/>
        <v/>
      </c>
      <c r="H12" s="38" t="str">
        <f>_xlfn.IFNA(VLOOKUP(F12,'Reference data SID'!L:M,2,FALSE),"")</f>
        <v/>
      </c>
      <c r="I12" s="38" t="str">
        <f>_xlfn.IFNA(VLOOKUP(F12,'Reference data SID'!L:N,3,FALSE),"")</f>
        <v/>
      </c>
      <c r="J12" s="38" t="str">
        <f>_xlfn.IFNA(VLOOKUP(F12,'Reference data SID'!L:O,4,FALSE),"")</f>
        <v/>
      </c>
      <c r="K12" s="37"/>
      <c r="L12" s="37"/>
      <c r="M12" s="37"/>
      <c r="N12" s="50"/>
      <c r="O12" s="50"/>
      <c r="P12" s="50"/>
      <c r="Q12" s="50"/>
      <c r="R12" s="50"/>
      <c r="S12" s="50"/>
      <c r="T12" s="47" t="str">
        <f t="shared" ca="1" si="11"/>
        <v/>
      </c>
      <c r="U12" s="117" t="str">
        <f>_xlfn.IFNA(VLOOKUP(A12,'Reference data SID'!D:E,2,FALSE),"")</f>
        <v/>
      </c>
      <c r="V12" s="117" t="str">
        <f t="shared" si="0"/>
        <v>not ok</v>
      </c>
      <c r="W12" s="117" t="str">
        <f t="shared" si="1"/>
        <v>not ok</v>
      </c>
      <c r="X12" s="117" t="str">
        <f t="shared" si="2"/>
        <v>ok</v>
      </c>
      <c r="Y12" s="117" t="str">
        <f t="shared" si="3"/>
        <v>not ok</v>
      </c>
      <c r="Z12" s="117" t="str">
        <f t="shared" si="4"/>
        <v/>
      </c>
      <c r="AA12" s="117" t="str">
        <f>IF(LEN(A12)&gt;1,IF(COUNTIFS($Z$6:Z$502,LEFT(Z12,250))&gt;1,"Duplicate entry: you have two rows for the same substance and year and use",""),"")</f>
        <v/>
      </c>
      <c r="AB12" s="117" t="str">
        <f>IF(LEN(A12)&gt;0,IF(ISNUMBER(MATCH(A12,Annex_I_II_entries,0)),"","The Entry name is not within the dropdown list, make sure that you have not copied and pasted overwritting the cell format (with its correponding dropdown list) in column A"),"")</f>
        <v/>
      </c>
      <c r="AC12" s="117" t="str">
        <f t="shared" ca="1" si="5"/>
        <v/>
      </c>
      <c r="AD12" s="117" t="str">
        <f t="shared" ca="1" si="6"/>
        <v/>
      </c>
      <c r="AE12" s="117" t="str">
        <f>IF(LEN(G12)&lt;1,"",IF(COUNTIFS('1.Mfg and placing on the market'!G$6:G$503,'1.(Optional) tonnage per use'!G12,'1.Mfg and placing on the market'!K$6:K$503,'1.(Optional) tonnage per use'!N12)=0,"You have not provided total tonnage for this substance and year in the sheet 1. Mfg and placing on the market",""))</f>
        <v/>
      </c>
      <c r="AF12" s="117" t="str">
        <f t="shared" ca="1" si="14"/>
        <v/>
      </c>
      <c r="AG12" s="117" t="str">
        <f t="shared" ca="1" si="15"/>
        <v/>
      </c>
      <c r="AH12" s="117" t="str">
        <f t="shared" ca="1" si="16"/>
        <v/>
      </c>
      <c r="AI12" s="117" t="str">
        <f t="shared" si="7"/>
        <v>_EC</v>
      </c>
      <c r="AJ12" s="117" t="str">
        <f t="shared" si="8"/>
        <v>_CAS</v>
      </c>
      <c r="AK12" s="117" t="str">
        <f t="shared" si="9"/>
        <v>_uses</v>
      </c>
      <c r="AL12" s="117" t="str">
        <f t="shared" si="12"/>
        <v/>
      </c>
      <c r="AM12" s="117" t="str">
        <f t="shared" si="13"/>
        <v/>
      </c>
    </row>
    <row r="13" spans="1:39" s="39" customFormat="1" x14ac:dyDescent="0.2">
      <c r="A13" s="37"/>
      <c r="B13" s="37"/>
      <c r="C13" s="37"/>
      <c r="D13" s="70" t="str">
        <f>_xlfn.IFNA(VLOOKUP(A13,'Reference data SID'!$D$2:$Q$673,14,FALSE),"")</f>
        <v/>
      </c>
      <c r="E13" s="70" t="str">
        <f>_xlfn.IFNA(VLOOKUP(D13,'Reference data SID'!$C$3:$E$673,3,FALSE),"")</f>
        <v/>
      </c>
      <c r="F13" s="64" t="str">
        <f>_xlfn.IFNA(IF(E13=FALSE,D13,IF(ISBLANK(B13),VLOOKUP(C13,'Reference data SID'!$N:$P,3,FALSE),VLOOKUP(B13,'Reference data SID'!$M:$P,4,FALSE))),"")</f>
        <v/>
      </c>
      <c r="G13" s="64" t="str">
        <f t="shared" si="10"/>
        <v/>
      </c>
      <c r="H13" s="38" t="str">
        <f>_xlfn.IFNA(VLOOKUP(F13,'Reference data SID'!L:M,2,FALSE),"")</f>
        <v/>
      </c>
      <c r="I13" s="38" t="str">
        <f>_xlfn.IFNA(VLOOKUP(F13,'Reference data SID'!L:N,3,FALSE),"")</f>
        <v/>
      </c>
      <c r="J13" s="38" t="str">
        <f>_xlfn.IFNA(VLOOKUP(F13,'Reference data SID'!L:O,4,FALSE),"")</f>
        <v/>
      </c>
      <c r="K13" s="37"/>
      <c r="L13" s="37"/>
      <c r="M13" s="37"/>
      <c r="N13" s="50"/>
      <c r="O13" s="50"/>
      <c r="P13" s="50"/>
      <c r="Q13" s="50"/>
      <c r="R13" s="50"/>
      <c r="S13" s="50"/>
      <c r="T13" s="47" t="str">
        <f t="shared" ca="1" si="11"/>
        <v/>
      </c>
      <c r="U13" s="117" t="str">
        <f>_xlfn.IFNA(VLOOKUP(A13,'Reference data SID'!D:E,2,FALSE),"")</f>
        <v/>
      </c>
      <c r="V13" s="117" t="str">
        <f t="shared" si="0"/>
        <v>not ok</v>
      </c>
      <c r="W13" s="117" t="str">
        <f t="shared" si="1"/>
        <v>not ok</v>
      </c>
      <c r="X13" s="117" t="str">
        <f t="shared" si="2"/>
        <v>ok</v>
      </c>
      <c r="Y13" s="117" t="str">
        <f t="shared" si="3"/>
        <v>not ok</v>
      </c>
      <c r="Z13" s="117" t="str">
        <f t="shared" si="4"/>
        <v/>
      </c>
      <c r="AA13" s="117" t="str">
        <f>IF(LEN(A13)&gt;1,IF(COUNTIFS($Z$6:Z$502,LEFT(Z13,250))&gt;1,"Duplicate entry: you have two rows for the same substance and year and use",""),"")</f>
        <v/>
      </c>
      <c r="AB13" s="117" t="str">
        <f>IF(LEN(A13)&gt;0,IF(ISNUMBER(MATCH(A13,Annex_I_II_entries,0)),"","The Entry name is not within the dropdown list, make sure that you have not copied and pasted overwritting the cell format (with its correponding dropdown list) in column A"),"")</f>
        <v/>
      </c>
      <c r="AC13" s="117" t="str">
        <f t="shared" ca="1" si="5"/>
        <v/>
      </c>
      <c r="AD13" s="117" t="str">
        <f t="shared" ca="1" si="6"/>
        <v/>
      </c>
      <c r="AE13" s="117" t="str">
        <f>IF(LEN(G13)&lt;1,"",IF(COUNTIFS('1.Mfg and placing on the market'!G$6:G$503,'1.(Optional) tonnage per use'!G13,'1.Mfg and placing on the market'!K$6:K$503,'1.(Optional) tonnage per use'!N13)=0,"You have not provided total tonnage for this substance and year in the sheet 1. Mfg and placing on the market",""))</f>
        <v/>
      </c>
      <c r="AF13" s="117" t="str">
        <f t="shared" ca="1" si="14"/>
        <v/>
      </c>
      <c r="AG13" s="117" t="str">
        <f t="shared" ca="1" si="15"/>
        <v/>
      </c>
      <c r="AH13" s="117" t="str">
        <f t="shared" ca="1" si="16"/>
        <v/>
      </c>
      <c r="AI13" s="117" t="str">
        <f t="shared" si="7"/>
        <v>_EC</v>
      </c>
      <c r="AJ13" s="117" t="str">
        <f t="shared" si="8"/>
        <v>_CAS</v>
      </c>
      <c r="AK13" s="117" t="str">
        <f t="shared" si="9"/>
        <v>_uses</v>
      </c>
      <c r="AL13" s="117" t="str">
        <f t="shared" si="12"/>
        <v/>
      </c>
      <c r="AM13" s="117" t="str">
        <f t="shared" si="13"/>
        <v/>
      </c>
    </row>
    <row r="14" spans="1:39" s="39" customFormat="1" x14ac:dyDescent="0.2">
      <c r="A14" s="37"/>
      <c r="B14" s="37"/>
      <c r="C14" s="37"/>
      <c r="D14" s="70" t="str">
        <f>_xlfn.IFNA(VLOOKUP(A14,'Reference data SID'!$D$2:$Q$673,14,FALSE),"")</f>
        <v/>
      </c>
      <c r="E14" s="70" t="str">
        <f>_xlfn.IFNA(VLOOKUP(D14,'Reference data SID'!$C$3:$E$673,3,FALSE),"")</f>
        <v/>
      </c>
      <c r="F14" s="64" t="str">
        <f>_xlfn.IFNA(IF(E14=FALSE,D14,IF(ISBLANK(B14),VLOOKUP(C14,'Reference data SID'!$N:$P,3,FALSE),VLOOKUP(B14,'Reference data SID'!$M:$P,4,FALSE))),"")</f>
        <v/>
      </c>
      <c r="G14" s="64" t="str">
        <f t="shared" si="10"/>
        <v/>
      </c>
      <c r="H14" s="38" t="str">
        <f>_xlfn.IFNA(VLOOKUP(F14,'Reference data SID'!L:M,2,FALSE),"")</f>
        <v/>
      </c>
      <c r="I14" s="38" t="str">
        <f>_xlfn.IFNA(VLOOKUP(F14,'Reference data SID'!L:N,3,FALSE),"")</f>
        <v/>
      </c>
      <c r="J14" s="38" t="str">
        <f>_xlfn.IFNA(VLOOKUP(F14,'Reference data SID'!L:O,4,FALSE),"")</f>
        <v/>
      </c>
      <c r="K14" s="37"/>
      <c r="L14" s="37"/>
      <c r="M14" s="37"/>
      <c r="N14" s="50"/>
      <c r="O14" s="50"/>
      <c r="P14" s="50"/>
      <c r="Q14" s="50"/>
      <c r="R14" s="50"/>
      <c r="S14" s="50"/>
      <c r="T14" s="47" t="str">
        <f t="shared" ca="1" si="11"/>
        <v/>
      </c>
      <c r="U14" s="117" t="str">
        <f>_xlfn.IFNA(VLOOKUP(A14,'Reference data SID'!D:E,2,FALSE),"")</f>
        <v/>
      </c>
      <c r="V14" s="117" t="str">
        <f t="shared" si="0"/>
        <v>not ok</v>
      </c>
      <c r="W14" s="117" t="str">
        <f t="shared" si="1"/>
        <v>not ok</v>
      </c>
      <c r="X14" s="117" t="str">
        <f t="shared" si="2"/>
        <v>ok</v>
      </c>
      <c r="Y14" s="117" t="str">
        <f t="shared" si="3"/>
        <v>not ok</v>
      </c>
      <c r="Z14" s="117" t="str">
        <f t="shared" si="4"/>
        <v/>
      </c>
      <c r="AA14" s="117" t="str">
        <f>IF(LEN(A14)&gt;1,IF(COUNTIFS($Z$6:Z$502,LEFT(Z14,250))&gt;1,"Duplicate entry: you have two rows for the same substance and year and use",""),"")</f>
        <v/>
      </c>
      <c r="AB14" s="117" t="str">
        <f>IF(LEN(A14)&gt;0,IF(ISNUMBER(MATCH(A14,Annex_I_II_entries,0)),"","The Entry name is not within the dropdown list, make sure that you have not copied and pasted overwritting the cell format (with its correponding dropdown list) in column A"),"")</f>
        <v/>
      </c>
      <c r="AC14" s="117" t="str">
        <f t="shared" ca="1" si="5"/>
        <v/>
      </c>
      <c r="AD14" s="117" t="str">
        <f t="shared" ca="1" si="6"/>
        <v/>
      </c>
      <c r="AE14" s="117" t="str">
        <f>IF(LEN(G14)&lt;1,"",IF(COUNTIFS('1.Mfg and placing on the market'!G$6:G$503,'1.(Optional) tonnage per use'!G14,'1.Mfg and placing on the market'!K$6:K$503,'1.(Optional) tonnage per use'!N14)=0,"You have not provided total tonnage for this substance and year in the sheet 1. Mfg and placing on the market",""))</f>
        <v/>
      </c>
      <c r="AF14" s="117" t="str">
        <f t="shared" ca="1" si="14"/>
        <v/>
      </c>
      <c r="AG14" s="117" t="str">
        <f t="shared" ca="1" si="15"/>
        <v/>
      </c>
      <c r="AH14" s="117" t="str">
        <f t="shared" ca="1" si="16"/>
        <v/>
      </c>
      <c r="AI14" s="117" t="str">
        <f t="shared" si="7"/>
        <v>_EC</v>
      </c>
      <c r="AJ14" s="117" t="str">
        <f t="shared" si="8"/>
        <v>_CAS</v>
      </c>
      <c r="AK14" s="117" t="str">
        <f t="shared" si="9"/>
        <v>_uses</v>
      </c>
      <c r="AL14" s="117" t="str">
        <f t="shared" si="12"/>
        <v/>
      </c>
      <c r="AM14" s="117" t="str">
        <f t="shared" si="13"/>
        <v/>
      </c>
    </row>
    <row r="15" spans="1:39" s="39" customFormat="1" x14ac:dyDescent="0.2">
      <c r="A15" s="37"/>
      <c r="B15" s="37"/>
      <c r="C15" s="37"/>
      <c r="D15" s="70" t="str">
        <f>_xlfn.IFNA(VLOOKUP(A15,'Reference data SID'!$D$2:$Q$673,14,FALSE),"")</f>
        <v/>
      </c>
      <c r="E15" s="70" t="str">
        <f>_xlfn.IFNA(VLOOKUP(D15,'Reference data SID'!$C$3:$E$673,3,FALSE),"")</f>
        <v/>
      </c>
      <c r="F15" s="64" t="str">
        <f>_xlfn.IFNA(IF(E15=FALSE,D15,IF(ISBLANK(B15),VLOOKUP(C15,'Reference data SID'!$N:$P,3,FALSE),VLOOKUP(B15,'Reference data SID'!$M:$P,4,FALSE))),"")</f>
        <v/>
      </c>
      <c r="G15" s="64" t="str">
        <f t="shared" si="10"/>
        <v/>
      </c>
      <c r="H15" s="38" t="str">
        <f>_xlfn.IFNA(VLOOKUP(F15,'Reference data SID'!L:M,2,FALSE),"")</f>
        <v/>
      </c>
      <c r="I15" s="38" t="str">
        <f>_xlfn.IFNA(VLOOKUP(F15,'Reference data SID'!L:N,3,FALSE),"")</f>
        <v/>
      </c>
      <c r="J15" s="38" t="str">
        <f>_xlfn.IFNA(VLOOKUP(F15,'Reference data SID'!L:O,4,FALSE),"")</f>
        <v/>
      </c>
      <c r="K15" s="37"/>
      <c r="L15" s="37"/>
      <c r="M15" s="37"/>
      <c r="N15" s="50"/>
      <c r="O15" s="50"/>
      <c r="P15" s="50"/>
      <c r="Q15" s="50"/>
      <c r="R15" s="50"/>
      <c r="S15" s="50"/>
      <c r="T15" s="47" t="str">
        <f t="shared" ca="1" si="11"/>
        <v/>
      </c>
      <c r="U15" s="117" t="str">
        <f>_xlfn.IFNA(VLOOKUP(A15,'Reference data SID'!D:E,2,FALSE),"")</f>
        <v/>
      </c>
      <c r="V15" s="117" t="str">
        <f t="shared" si="0"/>
        <v>not ok</v>
      </c>
      <c r="W15" s="117" t="str">
        <f t="shared" si="1"/>
        <v>not ok</v>
      </c>
      <c r="X15" s="117" t="str">
        <f t="shared" si="2"/>
        <v>ok</v>
      </c>
      <c r="Y15" s="117" t="str">
        <f t="shared" si="3"/>
        <v>not ok</v>
      </c>
      <c r="Z15" s="117" t="str">
        <f t="shared" si="4"/>
        <v/>
      </c>
      <c r="AA15" s="117" t="str">
        <f>IF(LEN(A15)&gt;1,IF(COUNTIFS($Z$6:Z$502,LEFT(Z15,250))&gt;1,"Duplicate entry: you have two rows for the same substance and year and use",""),"")</f>
        <v/>
      </c>
      <c r="AB15" s="117" t="str">
        <f>IF(LEN(A15)&gt;0,IF(ISNUMBER(MATCH(A15,Annex_I_II_entries,0)),"","The Entry name is not within the dropdown list, make sure that you have not copied and pasted overwritting the cell format (with its correponding dropdown list) in column A"),"")</f>
        <v/>
      </c>
      <c r="AC15" s="117" t="str">
        <f t="shared" ca="1" si="5"/>
        <v/>
      </c>
      <c r="AD15" s="117" t="str">
        <f t="shared" ca="1" si="6"/>
        <v/>
      </c>
      <c r="AE15" s="117" t="str">
        <f>IF(LEN(G15)&lt;1,"",IF(COUNTIFS('1.Mfg and placing on the market'!G$6:G$503,'1.(Optional) tonnage per use'!G15,'1.Mfg and placing on the market'!K$6:K$503,'1.(Optional) tonnage per use'!N15)=0,"You have not provided total tonnage for this substance and year in the sheet 1. Mfg and placing on the market",""))</f>
        <v/>
      </c>
      <c r="AF15" s="117" t="str">
        <f t="shared" ca="1" si="14"/>
        <v/>
      </c>
      <c r="AG15" s="117" t="str">
        <f t="shared" ca="1" si="15"/>
        <v/>
      </c>
      <c r="AH15" s="117" t="str">
        <f t="shared" ca="1" si="16"/>
        <v/>
      </c>
      <c r="AI15" s="117" t="str">
        <f t="shared" si="7"/>
        <v>_EC</v>
      </c>
      <c r="AJ15" s="117" t="str">
        <f t="shared" si="8"/>
        <v>_CAS</v>
      </c>
      <c r="AK15" s="117" t="str">
        <f t="shared" si="9"/>
        <v>_uses</v>
      </c>
      <c r="AL15" s="117" t="str">
        <f t="shared" si="12"/>
        <v/>
      </c>
      <c r="AM15" s="117" t="str">
        <f t="shared" si="13"/>
        <v/>
      </c>
    </row>
    <row r="16" spans="1:39" s="39" customFormat="1" x14ac:dyDescent="0.2">
      <c r="A16" s="37"/>
      <c r="B16" s="37"/>
      <c r="C16" s="37"/>
      <c r="D16" s="70" t="str">
        <f>_xlfn.IFNA(VLOOKUP(A16,'Reference data SID'!$D$2:$Q$673,14,FALSE),"")</f>
        <v/>
      </c>
      <c r="E16" s="70" t="str">
        <f>_xlfn.IFNA(VLOOKUP(D16,'Reference data SID'!$C$3:$E$673,3,FALSE),"")</f>
        <v/>
      </c>
      <c r="F16" s="64" t="str">
        <f>_xlfn.IFNA(IF(E16=FALSE,D16,IF(ISBLANK(B16),VLOOKUP(C16,'Reference data SID'!$N:$P,3,FALSE),VLOOKUP(B16,'Reference data SID'!$M:$P,4,FALSE))),"")</f>
        <v/>
      </c>
      <c r="G16" s="64" t="str">
        <f t="shared" si="10"/>
        <v/>
      </c>
      <c r="H16" s="38" t="str">
        <f>_xlfn.IFNA(VLOOKUP(F16,'Reference data SID'!L:M,2,FALSE),"")</f>
        <v/>
      </c>
      <c r="I16" s="38" t="str">
        <f>_xlfn.IFNA(VLOOKUP(F16,'Reference data SID'!L:N,3,FALSE),"")</f>
        <v/>
      </c>
      <c r="J16" s="38" t="str">
        <f>_xlfn.IFNA(VLOOKUP(F16,'Reference data SID'!L:O,4,FALSE),"")</f>
        <v/>
      </c>
      <c r="K16" s="37"/>
      <c r="L16" s="37"/>
      <c r="M16" s="37"/>
      <c r="N16" s="50"/>
      <c r="O16" s="50"/>
      <c r="P16" s="50"/>
      <c r="Q16" s="50"/>
      <c r="R16" s="50"/>
      <c r="S16" s="50"/>
      <c r="T16" s="47" t="str">
        <f t="shared" ca="1" si="11"/>
        <v/>
      </c>
      <c r="U16" s="117" t="str">
        <f>_xlfn.IFNA(VLOOKUP(A16,'Reference data SID'!D:E,2,FALSE),"")</f>
        <v/>
      </c>
      <c r="V16" s="117" t="str">
        <f t="shared" si="0"/>
        <v>not ok</v>
      </c>
      <c r="W16" s="117" t="str">
        <f t="shared" si="1"/>
        <v>not ok</v>
      </c>
      <c r="X16" s="117" t="str">
        <f t="shared" si="2"/>
        <v>ok</v>
      </c>
      <c r="Y16" s="117" t="str">
        <f t="shared" si="3"/>
        <v>not ok</v>
      </c>
      <c r="Z16" s="117" t="str">
        <f t="shared" si="4"/>
        <v/>
      </c>
      <c r="AA16" s="117" t="str">
        <f>IF(LEN(A16)&gt;1,IF(COUNTIFS($Z$6:Z$502,LEFT(Z16,250))&gt;1,"Duplicate entry: you have two rows for the same substance and year and use",""),"")</f>
        <v/>
      </c>
      <c r="AB16" s="117" t="str">
        <f>IF(LEN(A16)&gt;0,IF(ISNUMBER(MATCH(A16,Annex_I_II_entries,0)),"","The Entry name is not within the dropdown list, make sure that you have not copied and pasted overwritting the cell format (with its correponding dropdown list) in column A"),"")</f>
        <v/>
      </c>
      <c r="AC16" s="117" t="str">
        <f t="shared" ca="1" si="5"/>
        <v/>
      </c>
      <c r="AD16" s="117" t="str">
        <f t="shared" ca="1" si="6"/>
        <v/>
      </c>
      <c r="AE16" s="117" t="str">
        <f>IF(LEN(G16)&lt;1,"",IF(COUNTIFS('1.Mfg and placing on the market'!G$6:G$503,'1.(Optional) tonnage per use'!G16,'1.Mfg and placing on the market'!K$6:K$503,'1.(Optional) tonnage per use'!N16)=0,"You have not provided total tonnage for this substance and year in the sheet 1. Mfg and placing on the market",""))</f>
        <v/>
      </c>
      <c r="AF16" s="117" t="str">
        <f t="shared" ca="1" si="14"/>
        <v/>
      </c>
      <c r="AG16" s="117" t="str">
        <f t="shared" ca="1" si="15"/>
        <v/>
      </c>
      <c r="AH16" s="117" t="str">
        <f t="shared" ca="1" si="16"/>
        <v/>
      </c>
      <c r="AI16" s="117" t="str">
        <f t="shared" si="7"/>
        <v>_EC</v>
      </c>
      <c r="AJ16" s="117" t="str">
        <f t="shared" si="8"/>
        <v>_CAS</v>
      </c>
      <c r="AK16" s="117" t="str">
        <f t="shared" si="9"/>
        <v>_uses</v>
      </c>
      <c r="AL16" s="117" t="str">
        <f t="shared" si="12"/>
        <v/>
      </c>
      <c r="AM16" s="117" t="str">
        <f t="shared" si="13"/>
        <v/>
      </c>
    </row>
    <row r="17" spans="1:39" s="39" customFormat="1" x14ac:dyDescent="0.2">
      <c r="A17" s="37"/>
      <c r="B17" s="37"/>
      <c r="C17" s="37"/>
      <c r="D17" s="70" t="str">
        <f>_xlfn.IFNA(VLOOKUP(A17,'Reference data SID'!$D$2:$Q$673,14,FALSE),"")</f>
        <v/>
      </c>
      <c r="E17" s="70" t="str">
        <f>_xlfn.IFNA(VLOOKUP(D17,'Reference data SID'!$C$3:$E$673,3,FALSE),"")</f>
        <v/>
      </c>
      <c r="F17" s="64" t="str">
        <f>_xlfn.IFNA(IF(E17=FALSE,D17,IF(ISBLANK(B17),VLOOKUP(C17,'Reference data SID'!$N:$P,3,FALSE),VLOOKUP(B17,'Reference data SID'!$M:$P,4,FALSE))),"")</f>
        <v/>
      </c>
      <c r="G17" s="64" t="str">
        <f t="shared" si="10"/>
        <v/>
      </c>
      <c r="H17" s="38" t="str">
        <f>_xlfn.IFNA(VLOOKUP(F17,'Reference data SID'!L:M,2,FALSE),"")</f>
        <v/>
      </c>
      <c r="I17" s="38" t="str">
        <f>_xlfn.IFNA(VLOOKUP(F17,'Reference data SID'!L:N,3,FALSE),"")</f>
        <v/>
      </c>
      <c r="J17" s="38" t="str">
        <f>_xlfn.IFNA(VLOOKUP(F17,'Reference data SID'!L:O,4,FALSE),"")</f>
        <v/>
      </c>
      <c r="K17" s="37"/>
      <c r="L17" s="37"/>
      <c r="M17" s="37"/>
      <c r="N17" s="50"/>
      <c r="O17" s="50"/>
      <c r="P17" s="50"/>
      <c r="Q17" s="50"/>
      <c r="R17" s="50"/>
      <c r="S17" s="50"/>
      <c r="T17" s="47" t="str">
        <f t="shared" ca="1" si="11"/>
        <v/>
      </c>
      <c r="U17" s="117" t="str">
        <f>_xlfn.IFNA(VLOOKUP(A17,'Reference data SID'!D:E,2,FALSE),"")</f>
        <v/>
      </c>
      <c r="V17" s="117" t="str">
        <f t="shared" si="0"/>
        <v>not ok</v>
      </c>
      <c r="W17" s="117" t="str">
        <f t="shared" si="1"/>
        <v>not ok</v>
      </c>
      <c r="X17" s="117" t="str">
        <f t="shared" si="2"/>
        <v>ok</v>
      </c>
      <c r="Y17" s="117" t="str">
        <f t="shared" si="3"/>
        <v>not ok</v>
      </c>
      <c r="Z17" s="117" t="str">
        <f t="shared" si="4"/>
        <v/>
      </c>
      <c r="AA17" s="117" t="str">
        <f>IF(LEN(A17)&gt;1,IF(COUNTIFS($Z$6:Z$502,LEFT(Z17,250))&gt;1,"Duplicate entry: you have two rows for the same substance and year and use",""),"")</f>
        <v/>
      </c>
      <c r="AB17" s="117" t="str">
        <f>IF(LEN(A17)&gt;0,IF(ISNUMBER(MATCH(A17,Annex_I_II_entries,0)),"","The Entry name is not within the dropdown list, make sure that you have not copied and pasted overwritting the cell format (with its correponding dropdown list) in column A"),"")</f>
        <v/>
      </c>
      <c r="AC17" s="117" t="str">
        <f t="shared" ca="1" si="5"/>
        <v/>
      </c>
      <c r="AD17" s="117" t="str">
        <f t="shared" ca="1" si="6"/>
        <v/>
      </c>
      <c r="AE17" s="117" t="str">
        <f>IF(LEN(G17)&lt;1,"",IF(COUNTIFS('1.Mfg and placing on the market'!G$6:G$503,'1.(Optional) tonnage per use'!G17,'1.Mfg and placing on the market'!K$6:K$503,'1.(Optional) tonnage per use'!N17)=0,"You have not provided total tonnage for this substance and year in the sheet 1. Mfg and placing on the market",""))</f>
        <v/>
      </c>
      <c r="AF17" s="117" t="str">
        <f t="shared" ca="1" si="14"/>
        <v/>
      </c>
      <c r="AG17" s="117" t="str">
        <f t="shared" ca="1" si="15"/>
        <v/>
      </c>
      <c r="AH17" s="117" t="str">
        <f t="shared" ca="1" si="16"/>
        <v/>
      </c>
      <c r="AI17" s="117" t="str">
        <f t="shared" si="7"/>
        <v>_EC</v>
      </c>
      <c r="AJ17" s="117" t="str">
        <f t="shared" si="8"/>
        <v>_CAS</v>
      </c>
      <c r="AK17" s="117" t="str">
        <f t="shared" si="9"/>
        <v>_uses</v>
      </c>
      <c r="AL17" s="117" t="str">
        <f t="shared" si="12"/>
        <v/>
      </c>
      <c r="AM17" s="117" t="str">
        <f t="shared" si="13"/>
        <v/>
      </c>
    </row>
    <row r="18" spans="1:39" s="39" customFormat="1" x14ac:dyDescent="0.2">
      <c r="A18" s="37"/>
      <c r="B18" s="37"/>
      <c r="C18" s="37"/>
      <c r="D18" s="70" t="str">
        <f>_xlfn.IFNA(VLOOKUP(A18,'Reference data SID'!$D$2:$Q$673,14,FALSE),"")</f>
        <v/>
      </c>
      <c r="E18" s="70" t="str">
        <f>_xlfn.IFNA(VLOOKUP(D18,'Reference data SID'!$C$3:$E$673,3,FALSE),"")</f>
        <v/>
      </c>
      <c r="F18" s="64" t="str">
        <f>_xlfn.IFNA(IF(E18=FALSE,D18,IF(ISBLANK(B18),VLOOKUP(C18,'Reference data SID'!$N:$P,3,FALSE),VLOOKUP(B18,'Reference data SID'!$M:$P,4,FALSE))),"")</f>
        <v/>
      </c>
      <c r="G18" s="64" t="str">
        <f t="shared" si="10"/>
        <v/>
      </c>
      <c r="H18" s="38" t="str">
        <f>_xlfn.IFNA(VLOOKUP(F18,'Reference data SID'!L:M,2,FALSE),"")</f>
        <v/>
      </c>
      <c r="I18" s="38" t="str">
        <f>_xlfn.IFNA(VLOOKUP(F18,'Reference data SID'!L:N,3,FALSE),"")</f>
        <v/>
      </c>
      <c r="J18" s="38" t="str">
        <f>_xlfn.IFNA(VLOOKUP(F18,'Reference data SID'!L:O,4,FALSE),"")</f>
        <v/>
      </c>
      <c r="K18" s="37"/>
      <c r="L18" s="37"/>
      <c r="M18" s="37"/>
      <c r="N18" s="50"/>
      <c r="O18" s="50"/>
      <c r="P18" s="50"/>
      <c r="Q18" s="50"/>
      <c r="R18" s="50"/>
      <c r="S18" s="50"/>
      <c r="T18" s="47" t="str">
        <f t="shared" ca="1" si="11"/>
        <v/>
      </c>
      <c r="U18" s="117" t="str">
        <f>_xlfn.IFNA(VLOOKUP(A18,'Reference data SID'!D:E,2,FALSE),"")</f>
        <v/>
      </c>
      <c r="V18" s="117" t="str">
        <f t="shared" si="0"/>
        <v>not ok</v>
      </c>
      <c r="W18" s="117" t="str">
        <f t="shared" si="1"/>
        <v>not ok</v>
      </c>
      <c r="X18" s="117" t="str">
        <f t="shared" si="2"/>
        <v>ok</v>
      </c>
      <c r="Y18" s="117" t="str">
        <f t="shared" si="3"/>
        <v>not ok</v>
      </c>
      <c r="Z18" s="117" t="str">
        <f t="shared" si="4"/>
        <v/>
      </c>
      <c r="AA18" s="117" t="str">
        <f>IF(LEN(A18)&gt;1,IF(COUNTIFS($Z$6:Z$502,LEFT(Z18,250))&gt;1,"Duplicate entry: you have two rows for the same substance and year and use",""),"")</f>
        <v/>
      </c>
      <c r="AB18" s="117" t="str">
        <f>IF(LEN(A18)&gt;0,IF(ISNUMBER(MATCH(A18,Annex_I_II_entries,0)),"","The Entry name is not within the dropdown list, make sure that you have not copied and pasted overwritting the cell format (with its correponding dropdown list) in column A"),"")</f>
        <v/>
      </c>
      <c r="AC18" s="117" t="str">
        <f t="shared" ca="1" si="5"/>
        <v/>
      </c>
      <c r="AD18" s="117" t="str">
        <f t="shared" ca="1" si="6"/>
        <v/>
      </c>
      <c r="AE18" s="117" t="str">
        <f>IF(LEN(G18)&lt;1,"",IF(COUNTIFS('1.Mfg and placing on the market'!G$6:G$503,'1.(Optional) tonnage per use'!G18,'1.Mfg and placing on the market'!K$6:K$503,'1.(Optional) tonnage per use'!N18)=0,"You have not provided total tonnage for this substance and year in the sheet 1. Mfg and placing on the market",""))</f>
        <v/>
      </c>
      <c r="AF18" s="117" t="str">
        <f t="shared" ca="1" si="14"/>
        <v/>
      </c>
      <c r="AG18" s="117" t="str">
        <f t="shared" ca="1" si="15"/>
        <v/>
      </c>
      <c r="AH18" s="117" t="str">
        <f t="shared" ca="1" si="16"/>
        <v/>
      </c>
      <c r="AI18" s="117" t="str">
        <f t="shared" si="7"/>
        <v>_EC</v>
      </c>
      <c r="AJ18" s="117" t="str">
        <f t="shared" si="8"/>
        <v>_CAS</v>
      </c>
      <c r="AK18" s="117" t="str">
        <f t="shared" si="9"/>
        <v>_uses</v>
      </c>
      <c r="AL18" s="117" t="str">
        <f t="shared" si="12"/>
        <v/>
      </c>
      <c r="AM18" s="117" t="str">
        <f t="shared" si="13"/>
        <v/>
      </c>
    </row>
    <row r="19" spans="1:39" s="39" customFormat="1" x14ac:dyDescent="0.2">
      <c r="A19" s="37"/>
      <c r="B19" s="37"/>
      <c r="C19" s="37"/>
      <c r="D19" s="70" t="str">
        <f>_xlfn.IFNA(VLOOKUP(A19,'Reference data SID'!$D$2:$Q$673,14,FALSE),"")</f>
        <v/>
      </c>
      <c r="E19" s="70" t="str">
        <f>_xlfn.IFNA(VLOOKUP(D19,'Reference data SID'!$C$3:$E$673,3,FALSE),"")</f>
        <v/>
      </c>
      <c r="F19" s="64" t="str">
        <f>_xlfn.IFNA(IF(E19=FALSE,D19,IF(ISBLANK(B19),VLOOKUP(C19,'Reference data SID'!$N:$P,3,FALSE),VLOOKUP(B19,'Reference data SID'!$M:$P,4,FALSE))),"")</f>
        <v/>
      </c>
      <c r="G19" s="64" t="str">
        <f t="shared" si="10"/>
        <v/>
      </c>
      <c r="H19" s="38" t="str">
        <f>_xlfn.IFNA(VLOOKUP(F19,'Reference data SID'!L:M,2,FALSE),"")</f>
        <v/>
      </c>
      <c r="I19" s="38" t="str">
        <f>_xlfn.IFNA(VLOOKUP(F19,'Reference data SID'!L:N,3,FALSE),"")</f>
        <v/>
      </c>
      <c r="J19" s="38" t="str">
        <f>_xlfn.IFNA(VLOOKUP(F19,'Reference data SID'!L:O,4,FALSE),"")</f>
        <v/>
      </c>
      <c r="K19" s="37"/>
      <c r="L19" s="37"/>
      <c r="M19" s="37"/>
      <c r="N19" s="50"/>
      <c r="O19" s="50"/>
      <c r="P19" s="50"/>
      <c r="Q19" s="50"/>
      <c r="R19" s="50"/>
      <c r="S19" s="50"/>
      <c r="T19" s="47" t="str">
        <f t="shared" ca="1" si="11"/>
        <v/>
      </c>
      <c r="U19" s="117" t="str">
        <f>_xlfn.IFNA(VLOOKUP(A19,'Reference data SID'!D:E,2,FALSE),"")</f>
        <v/>
      </c>
      <c r="V19" s="117" t="str">
        <f t="shared" si="0"/>
        <v>not ok</v>
      </c>
      <c r="W19" s="117" t="str">
        <f t="shared" si="1"/>
        <v>not ok</v>
      </c>
      <c r="X19" s="117" t="str">
        <f t="shared" si="2"/>
        <v>ok</v>
      </c>
      <c r="Y19" s="117" t="str">
        <f t="shared" si="3"/>
        <v>not ok</v>
      </c>
      <c r="Z19" s="117" t="str">
        <f t="shared" si="4"/>
        <v/>
      </c>
      <c r="AA19" s="117" t="str">
        <f>IF(LEN(A19)&gt;1,IF(COUNTIFS($Z$6:Z$502,LEFT(Z19,250))&gt;1,"Duplicate entry: you have two rows for the same substance and year and use",""),"")</f>
        <v/>
      </c>
      <c r="AB19" s="117" t="str">
        <f>IF(LEN(A19)&gt;0,IF(ISNUMBER(MATCH(A19,Annex_I_II_entries,0)),"","The Entry name is not within the dropdown list, make sure that you have not copied and pasted overwritting the cell format (with its correponding dropdown list) in column A"),"")</f>
        <v/>
      </c>
      <c r="AC19" s="117" t="str">
        <f t="shared" ca="1" si="5"/>
        <v/>
      </c>
      <c r="AD19" s="117" t="str">
        <f t="shared" ca="1" si="6"/>
        <v/>
      </c>
      <c r="AE19" s="117" t="str">
        <f>IF(LEN(G19)&lt;1,"",IF(COUNTIFS('1.Mfg and placing on the market'!G$6:G$503,'1.(Optional) tonnage per use'!G19,'1.Mfg and placing on the market'!K$6:K$503,'1.(Optional) tonnage per use'!N19)=0,"You have not provided total tonnage for this substance and year in the sheet 1. Mfg and placing on the market",""))</f>
        <v/>
      </c>
      <c r="AF19" s="117" t="str">
        <f t="shared" ca="1" si="14"/>
        <v/>
      </c>
      <c r="AG19" s="117" t="str">
        <f t="shared" ca="1" si="15"/>
        <v/>
      </c>
      <c r="AH19" s="117" t="str">
        <f t="shared" ca="1" si="16"/>
        <v/>
      </c>
      <c r="AI19" s="117" t="str">
        <f t="shared" si="7"/>
        <v>_EC</v>
      </c>
      <c r="AJ19" s="117" t="str">
        <f t="shared" si="8"/>
        <v>_CAS</v>
      </c>
      <c r="AK19" s="117" t="str">
        <f t="shared" si="9"/>
        <v>_uses</v>
      </c>
      <c r="AL19" s="117" t="str">
        <f t="shared" si="12"/>
        <v/>
      </c>
      <c r="AM19" s="117" t="str">
        <f t="shared" si="13"/>
        <v/>
      </c>
    </row>
    <row r="20" spans="1:39" s="39" customFormat="1" x14ac:dyDescent="0.2">
      <c r="A20" s="37"/>
      <c r="B20" s="37"/>
      <c r="C20" s="37"/>
      <c r="D20" s="70" t="str">
        <f>_xlfn.IFNA(VLOOKUP(A20,'Reference data SID'!$D$2:$Q$673,14,FALSE),"")</f>
        <v/>
      </c>
      <c r="E20" s="70" t="str">
        <f>_xlfn.IFNA(VLOOKUP(D20,'Reference data SID'!$C$3:$E$673,3,FALSE),"")</f>
        <v/>
      </c>
      <c r="F20" s="64" t="str">
        <f>_xlfn.IFNA(IF(E20=FALSE,D20,IF(ISBLANK(B20),VLOOKUP(C20,'Reference data SID'!$N:$P,3,FALSE),VLOOKUP(B20,'Reference data SID'!$M:$P,4,FALSE))),"")</f>
        <v/>
      </c>
      <c r="G20" s="64" t="str">
        <f t="shared" si="10"/>
        <v/>
      </c>
      <c r="H20" s="38" t="str">
        <f>_xlfn.IFNA(VLOOKUP(F20,'Reference data SID'!L:M,2,FALSE),"")</f>
        <v/>
      </c>
      <c r="I20" s="38" t="str">
        <f>_xlfn.IFNA(VLOOKUP(F20,'Reference data SID'!L:N,3,FALSE),"")</f>
        <v/>
      </c>
      <c r="J20" s="38" t="str">
        <f>_xlfn.IFNA(VLOOKUP(F20,'Reference data SID'!L:O,4,FALSE),"")</f>
        <v/>
      </c>
      <c r="K20" s="37"/>
      <c r="L20" s="37"/>
      <c r="M20" s="37"/>
      <c r="N20" s="50"/>
      <c r="O20" s="50"/>
      <c r="P20" s="50"/>
      <c r="Q20" s="50"/>
      <c r="R20" s="50"/>
      <c r="S20" s="50"/>
      <c r="T20" s="47" t="str">
        <f t="shared" ca="1" si="11"/>
        <v/>
      </c>
      <c r="U20" s="117" t="str">
        <f>_xlfn.IFNA(VLOOKUP(A20,'Reference data SID'!D:E,2,FALSE),"")</f>
        <v/>
      </c>
      <c r="V20" s="117" t="str">
        <f t="shared" si="0"/>
        <v>not ok</v>
      </c>
      <c r="W20" s="117" t="str">
        <f t="shared" si="1"/>
        <v>not ok</v>
      </c>
      <c r="X20" s="117" t="str">
        <f t="shared" si="2"/>
        <v>ok</v>
      </c>
      <c r="Y20" s="117" t="str">
        <f t="shared" si="3"/>
        <v>not ok</v>
      </c>
      <c r="Z20" s="117" t="str">
        <f t="shared" si="4"/>
        <v/>
      </c>
      <c r="AA20" s="117" t="str">
        <f>IF(LEN(A20)&gt;1,IF(COUNTIFS($Z$6:Z$502,LEFT(Z20,250))&gt;1,"Duplicate entry: you have two rows for the same substance and year and use",""),"")</f>
        <v/>
      </c>
      <c r="AB20" s="117" t="str">
        <f>IF(LEN(A20)&gt;0,IF(ISNUMBER(MATCH(A20,Annex_I_II_entries,0)),"","The Entry name is not within the dropdown list, make sure that you have not copied and pasted overwritting the cell format (with its correponding dropdown list) in column A"),"")</f>
        <v/>
      </c>
      <c r="AC20" s="117" t="str">
        <f t="shared" ca="1" si="5"/>
        <v/>
      </c>
      <c r="AD20" s="117" t="str">
        <f t="shared" ca="1" si="6"/>
        <v/>
      </c>
      <c r="AE20" s="117" t="str">
        <f>IF(LEN(G20)&lt;1,"",IF(COUNTIFS('1.Mfg and placing on the market'!G$6:G$503,'1.(Optional) tonnage per use'!G20,'1.Mfg and placing on the market'!K$6:K$503,'1.(Optional) tonnage per use'!N20)=0,"You have not provided total tonnage for this substance and year in the sheet 1. Mfg and placing on the market",""))</f>
        <v/>
      </c>
      <c r="AF20" s="117" t="str">
        <f t="shared" ca="1" si="14"/>
        <v/>
      </c>
      <c r="AG20" s="117" t="str">
        <f t="shared" ca="1" si="15"/>
        <v/>
      </c>
      <c r="AH20" s="117" t="str">
        <f t="shared" ca="1" si="16"/>
        <v/>
      </c>
      <c r="AI20" s="117" t="str">
        <f t="shared" si="7"/>
        <v>_EC</v>
      </c>
      <c r="AJ20" s="117" t="str">
        <f t="shared" si="8"/>
        <v>_CAS</v>
      </c>
      <c r="AK20" s="117" t="str">
        <f t="shared" si="9"/>
        <v>_uses</v>
      </c>
      <c r="AL20" s="117" t="str">
        <f t="shared" si="12"/>
        <v/>
      </c>
      <c r="AM20" s="117" t="str">
        <f t="shared" si="13"/>
        <v/>
      </c>
    </row>
    <row r="21" spans="1:39" s="39" customFormat="1" x14ac:dyDescent="0.2">
      <c r="A21" s="37"/>
      <c r="B21" s="37"/>
      <c r="C21" s="37"/>
      <c r="D21" s="70" t="str">
        <f>_xlfn.IFNA(VLOOKUP(A21,'Reference data SID'!$D$2:$Q$673,14,FALSE),"")</f>
        <v/>
      </c>
      <c r="E21" s="70" t="str">
        <f>_xlfn.IFNA(VLOOKUP(D21,'Reference data SID'!$C$3:$E$673,3,FALSE),"")</f>
        <v/>
      </c>
      <c r="F21" s="64" t="str">
        <f>_xlfn.IFNA(IF(E21=FALSE,D21,IF(ISBLANK(B21),VLOOKUP(C21,'Reference data SID'!$N:$P,3,FALSE),VLOOKUP(B21,'Reference data SID'!$M:$P,4,FALSE))),"")</f>
        <v/>
      </c>
      <c r="G21" s="64" t="str">
        <f t="shared" si="10"/>
        <v/>
      </c>
      <c r="H21" s="38" t="str">
        <f>_xlfn.IFNA(VLOOKUP(F21,'Reference data SID'!L:M,2,FALSE),"")</f>
        <v/>
      </c>
      <c r="I21" s="38" t="str">
        <f>_xlfn.IFNA(VLOOKUP(F21,'Reference data SID'!L:N,3,FALSE),"")</f>
        <v/>
      </c>
      <c r="J21" s="38" t="str">
        <f>_xlfn.IFNA(VLOOKUP(F21,'Reference data SID'!L:O,4,FALSE),"")</f>
        <v/>
      </c>
      <c r="K21" s="37"/>
      <c r="L21" s="37"/>
      <c r="M21" s="37"/>
      <c r="N21" s="50"/>
      <c r="O21" s="50"/>
      <c r="P21" s="50"/>
      <c r="Q21" s="50"/>
      <c r="R21" s="50"/>
      <c r="S21" s="50"/>
      <c r="T21" s="47" t="str">
        <f t="shared" ca="1" si="11"/>
        <v/>
      </c>
      <c r="U21" s="117" t="str">
        <f>_xlfn.IFNA(VLOOKUP(A21,'Reference data SID'!D:E,2,FALSE),"")</f>
        <v/>
      </c>
      <c r="V21" s="117" t="str">
        <f t="shared" si="0"/>
        <v>not ok</v>
      </c>
      <c r="W21" s="117" t="str">
        <f t="shared" si="1"/>
        <v>not ok</v>
      </c>
      <c r="X21" s="117" t="str">
        <f t="shared" si="2"/>
        <v>ok</v>
      </c>
      <c r="Y21" s="117" t="str">
        <f t="shared" si="3"/>
        <v>not ok</v>
      </c>
      <c r="Z21" s="117" t="str">
        <f t="shared" si="4"/>
        <v/>
      </c>
      <c r="AA21" s="117" t="str">
        <f>IF(LEN(A21)&gt;1,IF(COUNTIFS($Z$6:Z$502,LEFT(Z21,250))&gt;1,"Duplicate entry: you have two rows for the same substance and year and use",""),"")</f>
        <v/>
      </c>
      <c r="AB21" s="117" t="str">
        <f>IF(LEN(A21)&gt;0,IF(ISNUMBER(MATCH(A21,Annex_I_II_entries,0)),"","The Entry name is not within the dropdown list, make sure that you have not copied and pasted overwritting the cell format (with its correponding dropdown list) in column A"),"")</f>
        <v/>
      </c>
      <c r="AC21" s="117" t="str">
        <f t="shared" ca="1" si="5"/>
        <v/>
      </c>
      <c r="AD21" s="117" t="str">
        <f t="shared" ca="1" si="6"/>
        <v/>
      </c>
      <c r="AE21" s="117" t="str">
        <f>IF(LEN(G21)&lt;1,"",IF(COUNTIFS('1.Mfg and placing on the market'!G$6:G$503,'1.(Optional) tonnage per use'!G21,'1.Mfg and placing on the market'!K$6:K$503,'1.(Optional) tonnage per use'!N21)=0,"You have not provided total tonnage for this substance and year in the sheet 1. Mfg and placing on the market",""))</f>
        <v/>
      </c>
      <c r="AF21" s="117" t="str">
        <f t="shared" ca="1" si="14"/>
        <v/>
      </c>
      <c r="AG21" s="117" t="str">
        <f t="shared" ca="1" si="15"/>
        <v/>
      </c>
      <c r="AH21" s="117" t="str">
        <f t="shared" ca="1" si="16"/>
        <v/>
      </c>
      <c r="AI21" s="117" t="str">
        <f t="shared" si="7"/>
        <v>_EC</v>
      </c>
      <c r="AJ21" s="117" t="str">
        <f t="shared" si="8"/>
        <v>_CAS</v>
      </c>
      <c r="AK21" s="117" t="str">
        <f t="shared" si="9"/>
        <v>_uses</v>
      </c>
      <c r="AL21" s="117" t="str">
        <f t="shared" si="12"/>
        <v/>
      </c>
      <c r="AM21" s="117" t="str">
        <f t="shared" si="13"/>
        <v/>
      </c>
    </row>
    <row r="22" spans="1:39" s="39" customFormat="1" x14ac:dyDescent="0.2">
      <c r="A22" s="37"/>
      <c r="B22" s="37"/>
      <c r="C22" s="37"/>
      <c r="D22" s="70" t="str">
        <f>_xlfn.IFNA(VLOOKUP(A22,'Reference data SID'!$D$2:$Q$673,14,FALSE),"")</f>
        <v/>
      </c>
      <c r="E22" s="70" t="str">
        <f>_xlfn.IFNA(VLOOKUP(D22,'Reference data SID'!$C$3:$E$673,3,FALSE),"")</f>
        <v/>
      </c>
      <c r="F22" s="64" t="str">
        <f>_xlfn.IFNA(IF(E22=FALSE,D22,IF(ISBLANK(B22),VLOOKUP(C22,'Reference data SID'!$N:$P,3,FALSE),VLOOKUP(B22,'Reference data SID'!$M:$P,4,FALSE))),"")</f>
        <v/>
      </c>
      <c r="G22" s="64" t="str">
        <f t="shared" si="10"/>
        <v/>
      </c>
      <c r="H22" s="38" t="str">
        <f>_xlfn.IFNA(VLOOKUP(F22,'Reference data SID'!L:M,2,FALSE),"")</f>
        <v/>
      </c>
      <c r="I22" s="38" t="str">
        <f>_xlfn.IFNA(VLOOKUP(F22,'Reference data SID'!L:N,3,FALSE),"")</f>
        <v/>
      </c>
      <c r="J22" s="38" t="str">
        <f>_xlfn.IFNA(VLOOKUP(F22,'Reference data SID'!L:O,4,FALSE),"")</f>
        <v/>
      </c>
      <c r="K22" s="37"/>
      <c r="L22" s="37"/>
      <c r="M22" s="37"/>
      <c r="N22" s="50"/>
      <c r="O22" s="50"/>
      <c r="P22" s="50"/>
      <c r="Q22" s="50"/>
      <c r="R22" s="50"/>
      <c r="S22" s="50"/>
      <c r="T22" s="47" t="str">
        <f t="shared" ca="1" si="11"/>
        <v/>
      </c>
      <c r="U22" s="117" t="str">
        <f>_xlfn.IFNA(VLOOKUP(A22,'Reference data SID'!D:E,2,FALSE),"")</f>
        <v/>
      </c>
      <c r="V22" s="117" t="str">
        <f t="shared" si="0"/>
        <v>not ok</v>
      </c>
      <c r="W22" s="117" t="str">
        <f t="shared" si="1"/>
        <v>not ok</v>
      </c>
      <c r="X22" s="117" t="str">
        <f t="shared" si="2"/>
        <v>ok</v>
      </c>
      <c r="Y22" s="117" t="str">
        <f t="shared" si="3"/>
        <v>not ok</v>
      </c>
      <c r="Z22" s="117" t="str">
        <f t="shared" si="4"/>
        <v/>
      </c>
      <c r="AA22" s="117" t="str">
        <f>IF(LEN(A22)&gt;1,IF(COUNTIFS($Z$6:Z$502,LEFT(Z22,250))&gt;1,"Duplicate entry: you have two rows for the same substance and year and use",""),"")</f>
        <v/>
      </c>
      <c r="AB22" s="117" t="str">
        <f>IF(LEN(A22)&gt;0,IF(ISNUMBER(MATCH(A22,Annex_I_II_entries,0)),"","The Entry name is not within the dropdown list, make sure that you have not copied and pasted overwritting the cell format (with its correponding dropdown list) in column A"),"")</f>
        <v/>
      </c>
      <c r="AC22" s="117" t="str">
        <f t="shared" ca="1" si="5"/>
        <v/>
      </c>
      <c r="AD22" s="117" t="str">
        <f t="shared" ca="1" si="6"/>
        <v/>
      </c>
      <c r="AE22" s="117" t="str">
        <f>IF(LEN(G22)&lt;1,"",IF(COUNTIFS('1.Mfg and placing on the market'!G$6:G$503,'1.(Optional) tonnage per use'!G22,'1.Mfg and placing on the market'!K$6:K$503,'1.(Optional) tonnage per use'!N22)=0,"You have not provided total tonnage for this substance and year in the sheet 1. Mfg and placing on the market",""))</f>
        <v/>
      </c>
      <c r="AF22" s="117" t="str">
        <f t="shared" ca="1" si="14"/>
        <v/>
      </c>
      <c r="AG22" s="117" t="str">
        <f t="shared" ca="1" si="15"/>
        <v/>
      </c>
      <c r="AH22" s="117" t="str">
        <f t="shared" ca="1" si="16"/>
        <v/>
      </c>
      <c r="AI22" s="117" t="str">
        <f t="shared" si="7"/>
        <v>_EC</v>
      </c>
      <c r="AJ22" s="117" t="str">
        <f t="shared" si="8"/>
        <v>_CAS</v>
      </c>
      <c r="AK22" s="117" t="str">
        <f t="shared" si="9"/>
        <v>_uses</v>
      </c>
      <c r="AL22" s="117" t="str">
        <f t="shared" si="12"/>
        <v/>
      </c>
      <c r="AM22" s="117" t="str">
        <f t="shared" si="13"/>
        <v/>
      </c>
    </row>
    <row r="23" spans="1:39" s="39" customFormat="1" x14ac:dyDescent="0.2">
      <c r="A23" s="37"/>
      <c r="B23" s="37"/>
      <c r="C23" s="37"/>
      <c r="D23" s="70" t="str">
        <f>_xlfn.IFNA(VLOOKUP(A23,'Reference data SID'!$D$2:$Q$673,14,FALSE),"")</f>
        <v/>
      </c>
      <c r="E23" s="70" t="str">
        <f>_xlfn.IFNA(VLOOKUP(D23,'Reference data SID'!$C$3:$E$673,3,FALSE),"")</f>
        <v/>
      </c>
      <c r="F23" s="64" t="str">
        <f>_xlfn.IFNA(IF(E23=FALSE,D23,IF(ISBLANK(B23),VLOOKUP(C23,'Reference data SID'!$N:$P,3,FALSE),VLOOKUP(B23,'Reference data SID'!$M:$P,4,FALSE))),"")</f>
        <v/>
      </c>
      <c r="G23" s="64" t="str">
        <f t="shared" si="10"/>
        <v/>
      </c>
      <c r="H23" s="38" t="str">
        <f>_xlfn.IFNA(VLOOKUP(F23,'Reference data SID'!L:M,2,FALSE),"")</f>
        <v/>
      </c>
      <c r="I23" s="38" t="str">
        <f>_xlfn.IFNA(VLOOKUP(F23,'Reference data SID'!L:N,3,FALSE),"")</f>
        <v/>
      </c>
      <c r="J23" s="38" t="str">
        <f>_xlfn.IFNA(VLOOKUP(F23,'Reference data SID'!L:O,4,FALSE),"")</f>
        <v/>
      </c>
      <c r="K23" s="37"/>
      <c r="L23" s="37"/>
      <c r="M23" s="37"/>
      <c r="N23" s="50"/>
      <c r="O23" s="50"/>
      <c r="P23" s="50"/>
      <c r="Q23" s="50"/>
      <c r="R23" s="50"/>
      <c r="S23" s="50"/>
      <c r="T23" s="47" t="str">
        <f t="shared" ca="1" si="11"/>
        <v/>
      </c>
      <c r="U23" s="117" t="str">
        <f>_xlfn.IFNA(VLOOKUP(A23,'Reference data SID'!D:E,2,FALSE),"")</f>
        <v/>
      </c>
      <c r="V23" s="117" t="str">
        <f t="shared" si="0"/>
        <v>not ok</v>
      </c>
      <c r="W23" s="117" t="str">
        <f t="shared" si="1"/>
        <v>not ok</v>
      </c>
      <c r="X23" s="117" t="str">
        <f t="shared" si="2"/>
        <v>ok</v>
      </c>
      <c r="Y23" s="117" t="str">
        <f t="shared" si="3"/>
        <v>not ok</v>
      </c>
      <c r="Z23" s="117" t="str">
        <f t="shared" si="4"/>
        <v/>
      </c>
      <c r="AA23" s="117" t="str">
        <f>IF(LEN(A23)&gt;1,IF(COUNTIFS($Z$6:Z$502,LEFT(Z23,250))&gt;1,"Duplicate entry: you have two rows for the same substance and year and use",""),"")</f>
        <v/>
      </c>
      <c r="AB23" s="117" t="str">
        <f>IF(LEN(A23)&gt;0,IF(ISNUMBER(MATCH(A23,Annex_I_II_entries,0)),"","The Entry name is not within the dropdown list, make sure that you have not copied and pasted overwritting the cell format (with its correponding dropdown list) in column A"),"")</f>
        <v/>
      </c>
      <c r="AC23" s="117" t="str">
        <f t="shared" ca="1" si="5"/>
        <v/>
      </c>
      <c r="AD23" s="117" t="str">
        <f t="shared" ca="1" si="6"/>
        <v/>
      </c>
      <c r="AE23" s="117" t="str">
        <f>IF(LEN(G23)&lt;1,"",IF(COUNTIFS('1.Mfg and placing on the market'!G$6:G$503,'1.(Optional) tonnage per use'!G23,'1.Mfg and placing on the market'!K$6:K$503,'1.(Optional) tonnage per use'!N23)=0,"You have not provided total tonnage for this substance and year in the sheet 1. Mfg and placing on the market",""))</f>
        <v/>
      </c>
      <c r="AF23" s="117" t="str">
        <f t="shared" ca="1" si="14"/>
        <v/>
      </c>
      <c r="AG23" s="117" t="str">
        <f t="shared" ca="1" si="15"/>
        <v/>
      </c>
      <c r="AH23" s="117" t="str">
        <f t="shared" ca="1" si="16"/>
        <v/>
      </c>
      <c r="AI23" s="117" t="str">
        <f t="shared" si="7"/>
        <v>_EC</v>
      </c>
      <c r="AJ23" s="117" t="str">
        <f t="shared" si="8"/>
        <v>_CAS</v>
      </c>
      <c r="AK23" s="117" t="str">
        <f t="shared" si="9"/>
        <v>_uses</v>
      </c>
      <c r="AL23" s="117" t="str">
        <f t="shared" si="12"/>
        <v/>
      </c>
      <c r="AM23" s="117" t="str">
        <f t="shared" si="13"/>
        <v/>
      </c>
    </row>
    <row r="24" spans="1:39" s="39" customFormat="1" x14ac:dyDescent="0.2">
      <c r="A24" s="37"/>
      <c r="B24" s="37"/>
      <c r="C24" s="37"/>
      <c r="D24" s="70" t="str">
        <f>_xlfn.IFNA(VLOOKUP(A24,'Reference data SID'!$D$2:$Q$673,14,FALSE),"")</f>
        <v/>
      </c>
      <c r="E24" s="70" t="str">
        <f>_xlfn.IFNA(VLOOKUP(D24,'Reference data SID'!$C$3:$E$673,3,FALSE),"")</f>
        <v/>
      </c>
      <c r="F24" s="64" t="str">
        <f>_xlfn.IFNA(IF(E24=FALSE,D24,IF(ISBLANK(B24),VLOOKUP(C24,'Reference data SID'!$N:$P,3,FALSE),VLOOKUP(B24,'Reference data SID'!$M:$P,4,FALSE))),"")</f>
        <v/>
      </c>
      <c r="G24" s="64" t="str">
        <f t="shared" si="10"/>
        <v/>
      </c>
      <c r="H24" s="38" t="str">
        <f>_xlfn.IFNA(VLOOKUP(F24,'Reference data SID'!L:M,2,FALSE),"")</f>
        <v/>
      </c>
      <c r="I24" s="38" t="str">
        <f>_xlfn.IFNA(VLOOKUP(F24,'Reference data SID'!L:N,3,FALSE),"")</f>
        <v/>
      </c>
      <c r="J24" s="38" t="str">
        <f>_xlfn.IFNA(VLOOKUP(F24,'Reference data SID'!L:O,4,FALSE),"")</f>
        <v/>
      </c>
      <c r="K24" s="37"/>
      <c r="L24" s="37"/>
      <c r="M24" s="37"/>
      <c r="N24" s="50"/>
      <c r="O24" s="50"/>
      <c r="P24" s="50"/>
      <c r="Q24" s="50"/>
      <c r="R24" s="50"/>
      <c r="S24" s="50"/>
      <c r="T24" s="47" t="str">
        <f t="shared" ca="1" si="11"/>
        <v/>
      </c>
      <c r="U24" s="117" t="str">
        <f>_xlfn.IFNA(VLOOKUP(A24,'Reference data SID'!D:E,2,FALSE),"")</f>
        <v/>
      </c>
      <c r="V24" s="117" t="str">
        <f t="shared" si="0"/>
        <v>not ok</v>
      </c>
      <c r="W24" s="117" t="str">
        <f t="shared" si="1"/>
        <v>not ok</v>
      </c>
      <c r="X24" s="117" t="str">
        <f t="shared" si="2"/>
        <v>ok</v>
      </c>
      <c r="Y24" s="117" t="str">
        <f t="shared" si="3"/>
        <v>not ok</v>
      </c>
      <c r="Z24" s="117" t="str">
        <f t="shared" si="4"/>
        <v/>
      </c>
      <c r="AA24" s="117" t="str">
        <f>IF(LEN(A24)&gt;1,IF(COUNTIFS($Z$6:Z$502,LEFT(Z24,250))&gt;1,"Duplicate entry: you have two rows for the same substance and year and use",""),"")</f>
        <v/>
      </c>
      <c r="AB24" s="117" t="str">
        <f>IF(LEN(A24)&gt;0,IF(ISNUMBER(MATCH(A24,Annex_I_II_entries,0)),"","The Entry name is not within the dropdown list, make sure that you have not copied and pasted overwritting the cell format (with its correponding dropdown list) in column A"),"")</f>
        <v/>
      </c>
      <c r="AC24" s="117" t="str">
        <f t="shared" ca="1" si="5"/>
        <v/>
      </c>
      <c r="AD24" s="117" t="str">
        <f t="shared" ca="1" si="6"/>
        <v/>
      </c>
      <c r="AE24" s="117" t="str">
        <f>IF(LEN(G24)&lt;1,"",IF(COUNTIFS('1.Mfg and placing on the market'!G$6:G$503,'1.(Optional) tonnage per use'!G24,'1.Mfg and placing on the market'!K$6:K$503,'1.(Optional) tonnage per use'!N24)=0,"You have not provided total tonnage for this substance and year in the sheet 1. Mfg and placing on the market",""))</f>
        <v/>
      </c>
      <c r="AF24" s="117" t="str">
        <f t="shared" ca="1" si="14"/>
        <v/>
      </c>
      <c r="AG24" s="117" t="str">
        <f t="shared" ca="1" si="15"/>
        <v/>
      </c>
      <c r="AH24" s="117" t="str">
        <f t="shared" ca="1" si="16"/>
        <v/>
      </c>
      <c r="AI24" s="117" t="str">
        <f t="shared" si="7"/>
        <v>_EC</v>
      </c>
      <c r="AJ24" s="117" t="str">
        <f t="shared" si="8"/>
        <v>_CAS</v>
      </c>
      <c r="AK24" s="117" t="str">
        <f t="shared" si="9"/>
        <v>_uses</v>
      </c>
      <c r="AL24" s="117" t="str">
        <f t="shared" si="12"/>
        <v/>
      </c>
      <c r="AM24" s="117" t="str">
        <f t="shared" si="13"/>
        <v/>
      </c>
    </row>
    <row r="25" spans="1:39" s="39" customFormat="1" x14ac:dyDescent="0.2">
      <c r="A25" s="37"/>
      <c r="B25" s="37"/>
      <c r="C25" s="37"/>
      <c r="D25" s="70" t="str">
        <f>_xlfn.IFNA(VLOOKUP(A25,'Reference data SID'!$D$2:$Q$673,14,FALSE),"")</f>
        <v/>
      </c>
      <c r="E25" s="70" t="str">
        <f>_xlfn.IFNA(VLOOKUP(D25,'Reference data SID'!$C$3:$E$673,3,FALSE),"")</f>
        <v/>
      </c>
      <c r="F25" s="64" t="str">
        <f>_xlfn.IFNA(IF(E25=FALSE,D25,IF(ISBLANK(B25),VLOOKUP(C25,'Reference data SID'!$N:$P,3,FALSE),VLOOKUP(B25,'Reference data SID'!$M:$P,4,FALSE))),"")</f>
        <v/>
      </c>
      <c r="G25" s="64" t="str">
        <f t="shared" si="10"/>
        <v/>
      </c>
      <c r="H25" s="38" t="str">
        <f>_xlfn.IFNA(VLOOKUP(F25,'Reference data SID'!L:M,2,FALSE),"")</f>
        <v/>
      </c>
      <c r="I25" s="38" t="str">
        <f>_xlfn.IFNA(VLOOKUP(F25,'Reference data SID'!L:N,3,FALSE),"")</f>
        <v/>
      </c>
      <c r="J25" s="38" t="str">
        <f>_xlfn.IFNA(VLOOKUP(F25,'Reference data SID'!L:O,4,FALSE),"")</f>
        <v/>
      </c>
      <c r="K25" s="37"/>
      <c r="L25" s="37"/>
      <c r="M25" s="37"/>
      <c r="N25" s="50"/>
      <c r="O25" s="50"/>
      <c r="P25" s="50"/>
      <c r="Q25" s="50"/>
      <c r="R25" s="50"/>
      <c r="S25" s="50"/>
      <c r="T25" s="47" t="str">
        <f t="shared" ca="1" si="11"/>
        <v/>
      </c>
      <c r="U25" s="117" t="str">
        <f>_xlfn.IFNA(VLOOKUP(A25,'Reference data SID'!D:E,2,FALSE),"")</f>
        <v/>
      </c>
      <c r="V25" s="117" t="str">
        <f t="shared" si="0"/>
        <v>not ok</v>
      </c>
      <c r="W25" s="117" t="str">
        <f t="shared" si="1"/>
        <v>not ok</v>
      </c>
      <c r="X25" s="117" t="str">
        <f t="shared" si="2"/>
        <v>ok</v>
      </c>
      <c r="Y25" s="117" t="str">
        <f t="shared" si="3"/>
        <v>not ok</v>
      </c>
      <c r="Z25" s="117" t="str">
        <f t="shared" si="4"/>
        <v/>
      </c>
      <c r="AA25" s="117" t="str">
        <f>IF(LEN(A25)&gt;1,IF(COUNTIFS($Z$6:Z$502,LEFT(Z25,250))&gt;1,"Duplicate entry: you have two rows for the same substance and year and use",""),"")</f>
        <v/>
      </c>
      <c r="AB25" s="117" t="str">
        <f>IF(LEN(A25)&gt;0,IF(ISNUMBER(MATCH(A25,Annex_I_II_entries,0)),"","The Entry name is not within the dropdown list, make sure that you have not copied and pasted overwritting the cell format (with its correponding dropdown list) in column A"),"")</f>
        <v/>
      </c>
      <c r="AC25" s="117" t="str">
        <f t="shared" ca="1" si="5"/>
        <v/>
      </c>
      <c r="AD25" s="117" t="str">
        <f t="shared" ca="1" si="6"/>
        <v/>
      </c>
      <c r="AE25" s="117" t="str">
        <f>IF(LEN(G25)&lt;1,"",IF(COUNTIFS('1.Mfg and placing on the market'!G$6:G$503,'1.(Optional) tonnage per use'!G25,'1.Mfg and placing on the market'!K$6:K$503,'1.(Optional) tonnage per use'!N25)=0,"You have not provided total tonnage for this substance and year in the sheet 1. Mfg and placing on the market",""))</f>
        <v/>
      </c>
      <c r="AF25" s="117" t="str">
        <f t="shared" ca="1" si="14"/>
        <v/>
      </c>
      <c r="AG25" s="117" t="str">
        <f t="shared" ca="1" si="15"/>
        <v/>
      </c>
      <c r="AH25" s="117" t="str">
        <f t="shared" ca="1" si="16"/>
        <v/>
      </c>
      <c r="AI25" s="117" t="str">
        <f t="shared" si="7"/>
        <v>_EC</v>
      </c>
      <c r="AJ25" s="117" t="str">
        <f t="shared" si="8"/>
        <v>_CAS</v>
      </c>
      <c r="AK25" s="117" t="str">
        <f t="shared" si="9"/>
        <v>_uses</v>
      </c>
      <c r="AL25" s="117" t="str">
        <f t="shared" si="12"/>
        <v/>
      </c>
      <c r="AM25" s="117" t="str">
        <f t="shared" si="13"/>
        <v/>
      </c>
    </row>
    <row r="26" spans="1:39" s="39" customFormat="1" x14ac:dyDescent="0.2">
      <c r="A26" s="37"/>
      <c r="B26" s="37"/>
      <c r="C26" s="37"/>
      <c r="D26" s="70" t="str">
        <f>_xlfn.IFNA(VLOOKUP(A26,'Reference data SID'!$D$2:$Q$673,14,FALSE),"")</f>
        <v/>
      </c>
      <c r="E26" s="70" t="str">
        <f>_xlfn.IFNA(VLOOKUP(D26,'Reference data SID'!$C$3:$E$673,3,FALSE),"")</f>
        <v/>
      </c>
      <c r="F26" s="64" t="str">
        <f>_xlfn.IFNA(IF(E26=FALSE,D26,IF(ISBLANK(B26),VLOOKUP(C26,'Reference data SID'!$N:$P,3,FALSE),VLOOKUP(B26,'Reference data SID'!$M:$P,4,FALSE))),"")</f>
        <v/>
      </c>
      <c r="G26" s="64" t="str">
        <f t="shared" si="10"/>
        <v/>
      </c>
      <c r="H26" s="38" t="str">
        <f>_xlfn.IFNA(VLOOKUP(F26,'Reference data SID'!L:M,2,FALSE),"")</f>
        <v/>
      </c>
      <c r="I26" s="38" t="str">
        <f>_xlfn.IFNA(VLOOKUP(F26,'Reference data SID'!L:N,3,FALSE),"")</f>
        <v/>
      </c>
      <c r="J26" s="38" t="str">
        <f>_xlfn.IFNA(VLOOKUP(F26,'Reference data SID'!L:O,4,FALSE),"")</f>
        <v/>
      </c>
      <c r="K26" s="37"/>
      <c r="L26" s="37"/>
      <c r="M26" s="37"/>
      <c r="N26" s="50"/>
      <c r="O26" s="50"/>
      <c r="P26" s="50"/>
      <c r="Q26" s="50"/>
      <c r="R26" s="50"/>
      <c r="S26" s="50"/>
      <c r="T26" s="47" t="str">
        <f t="shared" ca="1" si="11"/>
        <v/>
      </c>
      <c r="U26" s="117" t="str">
        <f>_xlfn.IFNA(VLOOKUP(A26,'Reference data SID'!D:E,2,FALSE),"")</f>
        <v/>
      </c>
      <c r="V26" s="117" t="str">
        <f t="shared" si="0"/>
        <v>not ok</v>
      </c>
      <c r="W26" s="117" t="str">
        <f t="shared" si="1"/>
        <v>not ok</v>
      </c>
      <c r="X26" s="117" t="str">
        <f t="shared" si="2"/>
        <v>ok</v>
      </c>
      <c r="Y26" s="117" t="str">
        <f t="shared" si="3"/>
        <v>not ok</v>
      </c>
      <c r="Z26" s="117" t="str">
        <f t="shared" si="4"/>
        <v/>
      </c>
      <c r="AA26" s="117" t="str">
        <f>IF(LEN(A26)&gt;1,IF(COUNTIFS($Z$6:Z$502,LEFT(Z26,250))&gt;1,"Duplicate entry: you have two rows for the same substance and year and use",""),"")</f>
        <v/>
      </c>
      <c r="AB26" s="117" t="str">
        <f>IF(LEN(A26)&gt;0,IF(ISNUMBER(MATCH(A26,Annex_I_II_entries,0)),"","The Entry name is not within the dropdown list, make sure that you have not copied and pasted overwritting the cell format (with its correponding dropdown list) in column A"),"")</f>
        <v/>
      </c>
      <c r="AC26" s="117" t="str">
        <f t="shared" ca="1" si="5"/>
        <v/>
      </c>
      <c r="AD26" s="117" t="str">
        <f t="shared" ca="1" si="6"/>
        <v/>
      </c>
      <c r="AE26" s="117" t="str">
        <f>IF(LEN(G26)&lt;1,"",IF(COUNTIFS('1.Mfg and placing on the market'!G$6:G$503,'1.(Optional) tonnage per use'!G26,'1.Mfg and placing on the market'!K$6:K$503,'1.(Optional) tonnage per use'!N26)=0,"You have not provided total tonnage for this substance and year in the sheet 1. Mfg and placing on the market",""))</f>
        <v/>
      </c>
      <c r="AF26" s="117" t="str">
        <f t="shared" ca="1" si="14"/>
        <v/>
      </c>
      <c r="AG26" s="117" t="str">
        <f t="shared" ca="1" si="15"/>
        <v/>
      </c>
      <c r="AH26" s="117" t="str">
        <f t="shared" ca="1" si="16"/>
        <v/>
      </c>
      <c r="AI26" s="117" t="str">
        <f t="shared" si="7"/>
        <v>_EC</v>
      </c>
      <c r="AJ26" s="117" t="str">
        <f t="shared" si="8"/>
        <v>_CAS</v>
      </c>
      <c r="AK26" s="117" t="str">
        <f t="shared" si="9"/>
        <v>_uses</v>
      </c>
      <c r="AL26" s="117" t="str">
        <f t="shared" si="12"/>
        <v/>
      </c>
      <c r="AM26" s="117" t="str">
        <f t="shared" si="13"/>
        <v/>
      </c>
    </row>
    <row r="27" spans="1:39" s="39" customFormat="1" x14ac:dyDescent="0.2">
      <c r="A27" s="37"/>
      <c r="B27" s="37"/>
      <c r="C27" s="37"/>
      <c r="D27" s="70" t="str">
        <f>_xlfn.IFNA(VLOOKUP(A27,'Reference data SID'!$D$2:$Q$673,14,FALSE),"")</f>
        <v/>
      </c>
      <c r="E27" s="70" t="str">
        <f>_xlfn.IFNA(VLOOKUP(D27,'Reference data SID'!$C$3:$E$673,3,FALSE),"")</f>
        <v/>
      </c>
      <c r="F27" s="64" t="str">
        <f>_xlfn.IFNA(IF(E27=FALSE,D27,IF(ISBLANK(B27),VLOOKUP(C27,'Reference data SID'!$N:$P,3,FALSE),VLOOKUP(B27,'Reference data SID'!$M:$P,4,FALSE))),"")</f>
        <v/>
      </c>
      <c r="G27" s="64" t="str">
        <f t="shared" si="10"/>
        <v/>
      </c>
      <c r="H27" s="38" t="str">
        <f>_xlfn.IFNA(VLOOKUP(F27,'Reference data SID'!L:M,2,FALSE),"")</f>
        <v/>
      </c>
      <c r="I27" s="38" t="str">
        <f>_xlfn.IFNA(VLOOKUP(F27,'Reference data SID'!L:N,3,FALSE),"")</f>
        <v/>
      </c>
      <c r="J27" s="38" t="str">
        <f>_xlfn.IFNA(VLOOKUP(F27,'Reference data SID'!L:O,4,FALSE),"")</f>
        <v/>
      </c>
      <c r="K27" s="37"/>
      <c r="L27" s="37"/>
      <c r="M27" s="37"/>
      <c r="N27" s="50"/>
      <c r="O27" s="50"/>
      <c r="P27" s="50"/>
      <c r="Q27" s="50"/>
      <c r="R27" s="50"/>
      <c r="S27" s="50"/>
      <c r="T27" s="47" t="str">
        <f t="shared" ca="1" si="11"/>
        <v/>
      </c>
      <c r="U27" s="117" t="str">
        <f>_xlfn.IFNA(VLOOKUP(A27,'Reference data SID'!D:E,2,FALSE),"")</f>
        <v/>
      </c>
      <c r="V27" s="117" t="str">
        <f t="shared" si="0"/>
        <v>not ok</v>
      </c>
      <c r="W27" s="117" t="str">
        <f t="shared" si="1"/>
        <v>not ok</v>
      </c>
      <c r="X27" s="117" t="str">
        <f t="shared" si="2"/>
        <v>ok</v>
      </c>
      <c r="Y27" s="117" t="str">
        <f t="shared" si="3"/>
        <v>not ok</v>
      </c>
      <c r="Z27" s="117" t="str">
        <f t="shared" si="4"/>
        <v/>
      </c>
      <c r="AA27" s="117" t="str">
        <f>IF(LEN(A27)&gt;1,IF(COUNTIFS($Z$6:Z$502,LEFT(Z27,250))&gt;1,"Duplicate entry: you have two rows for the same substance and year and use",""),"")</f>
        <v/>
      </c>
      <c r="AB27" s="117" t="str">
        <f>IF(LEN(A27)&gt;0,IF(ISNUMBER(MATCH(A27,Annex_I_II_entries,0)),"","The Entry name is not within the dropdown list, make sure that you have not copied and pasted overwritting the cell format (with its correponding dropdown list) in column A"),"")</f>
        <v/>
      </c>
      <c r="AC27" s="117" t="str">
        <f t="shared" ca="1" si="5"/>
        <v/>
      </c>
      <c r="AD27" s="117" t="str">
        <f t="shared" ca="1" si="6"/>
        <v/>
      </c>
      <c r="AE27" s="117" t="str">
        <f>IF(LEN(G27)&lt;1,"",IF(COUNTIFS('1.Mfg and placing on the market'!G$6:G$503,'1.(Optional) tonnage per use'!G27,'1.Mfg and placing on the market'!K$6:K$503,'1.(Optional) tonnage per use'!N27)=0,"You have not provided total tonnage for this substance and year in the sheet 1. Mfg and placing on the market",""))</f>
        <v/>
      </c>
      <c r="AF27" s="117" t="str">
        <f t="shared" ca="1" si="14"/>
        <v/>
      </c>
      <c r="AG27" s="117" t="str">
        <f t="shared" ca="1" si="15"/>
        <v/>
      </c>
      <c r="AH27" s="117" t="str">
        <f t="shared" ca="1" si="16"/>
        <v/>
      </c>
      <c r="AI27" s="117" t="str">
        <f t="shared" si="7"/>
        <v>_EC</v>
      </c>
      <c r="AJ27" s="117" t="str">
        <f t="shared" si="8"/>
        <v>_CAS</v>
      </c>
      <c r="AK27" s="117" t="str">
        <f t="shared" si="9"/>
        <v>_uses</v>
      </c>
      <c r="AL27" s="117" t="str">
        <f t="shared" si="12"/>
        <v/>
      </c>
      <c r="AM27" s="117" t="str">
        <f t="shared" si="13"/>
        <v/>
      </c>
    </row>
    <row r="28" spans="1:39" s="39" customFormat="1" x14ac:dyDescent="0.2">
      <c r="A28" s="37"/>
      <c r="B28" s="37"/>
      <c r="C28" s="37"/>
      <c r="D28" s="70" t="str">
        <f>_xlfn.IFNA(VLOOKUP(A28,'Reference data SID'!$D$2:$Q$673,14,FALSE),"")</f>
        <v/>
      </c>
      <c r="E28" s="70" t="str">
        <f>_xlfn.IFNA(VLOOKUP(D28,'Reference data SID'!$C$3:$E$673,3,FALSE),"")</f>
        <v/>
      </c>
      <c r="F28" s="64" t="str">
        <f>_xlfn.IFNA(IF(E28=FALSE,D28,IF(ISBLANK(B28),VLOOKUP(C28,'Reference data SID'!$N:$P,3,FALSE),VLOOKUP(B28,'Reference data SID'!$M:$P,4,FALSE))),"")</f>
        <v/>
      </c>
      <c r="G28" s="64" t="str">
        <f t="shared" si="10"/>
        <v/>
      </c>
      <c r="H28" s="38" t="str">
        <f>_xlfn.IFNA(VLOOKUP(F28,'Reference data SID'!L:M,2,FALSE),"")</f>
        <v/>
      </c>
      <c r="I28" s="38" t="str">
        <f>_xlfn.IFNA(VLOOKUP(F28,'Reference data SID'!L:N,3,FALSE),"")</f>
        <v/>
      </c>
      <c r="J28" s="38" t="str">
        <f>_xlfn.IFNA(VLOOKUP(F28,'Reference data SID'!L:O,4,FALSE),"")</f>
        <v/>
      </c>
      <c r="K28" s="37"/>
      <c r="L28" s="37"/>
      <c r="M28" s="37"/>
      <c r="N28" s="50"/>
      <c r="O28" s="50"/>
      <c r="P28" s="50"/>
      <c r="Q28" s="50"/>
      <c r="R28" s="50"/>
      <c r="S28" s="50"/>
      <c r="T28" s="47" t="str">
        <f t="shared" ca="1" si="11"/>
        <v/>
      </c>
      <c r="U28" s="117" t="str">
        <f>_xlfn.IFNA(VLOOKUP(A28,'Reference data SID'!D:E,2,FALSE),"")</f>
        <v/>
      </c>
      <c r="V28" s="117" t="str">
        <f t="shared" si="0"/>
        <v>not ok</v>
      </c>
      <c r="W28" s="117" t="str">
        <f t="shared" si="1"/>
        <v>not ok</v>
      </c>
      <c r="X28" s="117" t="str">
        <f t="shared" si="2"/>
        <v>ok</v>
      </c>
      <c r="Y28" s="117" t="str">
        <f t="shared" si="3"/>
        <v>not ok</v>
      </c>
      <c r="Z28" s="117" t="str">
        <f t="shared" si="4"/>
        <v/>
      </c>
      <c r="AA28" s="117" t="str">
        <f>IF(LEN(A28)&gt;1,IF(COUNTIFS($Z$6:Z$502,LEFT(Z28,250))&gt;1,"Duplicate entry: you have two rows for the same substance and year and use",""),"")</f>
        <v/>
      </c>
      <c r="AB28" s="117" t="str">
        <f>IF(LEN(A28)&gt;0,IF(ISNUMBER(MATCH(A28,Annex_I_II_entries,0)),"","The Entry name is not within the dropdown list, make sure that you have not copied and pasted overwritting the cell format (with its correponding dropdown list) in column A"),"")</f>
        <v/>
      </c>
      <c r="AC28" s="117" t="str">
        <f t="shared" ca="1" si="5"/>
        <v/>
      </c>
      <c r="AD28" s="117" t="str">
        <f t="shared" ca="1" si="6"/>
        <v/>
      </c>
      <c r="AE28" s="117" t="str">
        <f>IF(LEN(G28)&lt;1,"",IF(COUNTIFS('1.Mfg and placing on the market'!G$6:G$503,'1.(Optional) tonnage per use'!G28,'1.Mfg and placing on the market'!K$6:K$503,'1.(Optional) tonnage per use'!N28)=0,"You have not provided total tonnage for this substance and year in the sheet 1. Mfg and placing on the market",""))</f>
        <v/>
      </c>
      <c r="AF28" s="117" t="str">
        <f t="shared" ca="1" si="14"/>
        <v/>
      </c>
      <c r="AG28" s="117" t="str">
        <f t="shared" ca="1" si="15"/>
        <v/>
      </c>
      <c r="AH28" s="117" t="str">
        <f t="shared" ca="1" si="16"/>
        <v/>
      </c>
      <c r="AI28" s="117" t="str">
        <f t="shared" si="7"/>
        <v>_EC</v>
      </c>
      <c r="AJ28" s="117" t="str">
        <f t="shared" si="8"/>
        <v>_CAS</v>
      </c>
      <c r="AK28" s="117" t="str">
        <f t="shared" si="9"/>
        <v>_uses</v>
      </c>
      <c r="AL28" s="117" t="str">
        <f t="shared" si="12"/>
        <v/>
      </c>
      <c r="AM28" s="117" t="str">
        <f t="shared" si="13"/>
        <v/>
      </c>
    </row>
    <row r="29" spans="1:39" s="39" customFormat="1" x14ac:dyDescent="0.2">
      <c r="A29" s="37"/>
      <c r="B29" s="37"/>
      <c r="C29" s="37"/>
      <c r="D29" s="70" t="str">
        <f>_xlfn.IFNA(VLOOKUP(A29,'Reference data SID'!$D$2:$Q$673,14,FALSE),"")</f>
        <v/>
      </c>
      <c r="E29" s="70" t="str">
        <f>_xlfn.IFNA(VLOOKUP(D29,'Reference data SID'!$C$3:$E$673,3,FALSE),"")</f>
        <v/>
      </c>
      <c r="F29" s="64" t="str">
        <f>_xlfn.IFNA(IF(E29=FALSE,D29,IF(ISBLANK(B29),VLOOKUP(C29,'Reference data SID'!$N:$P,3,FALSE),VLOOKUP(B29,'Reference data SID'!$M:$P,4,FALSE))),"")</f>
        <v/>
      </c>
      <c r="G29" s="64" t="str">
        <f t="shared" si="10"/>
        <v/>
      </c>
      <c r="H29" s="38" t="str">
        <f>_xlfn.IFNA(VLOOKUP(F29,'Reference data SID'!L:M,2,FALSE),"")</f>
        <v/>
      </c>
      <c r="I29" s="38" t="str">
        <f>_xlfn.IFNA(VLOOKUP(F29,'Reference data SID'!L:N,3,FALSE),"")</f>
        <v/>
      </c>
      <c r="J29" s="38" t="str">
        <f>_xlfn.IFNA(VLOOKUP(F29,'Reference data SID'!L:O,4,FALSE),"")</f>
        <v/>
      </c>
      <c r="K29" s="37"/>
      <c r="L29" s="37"/>
      <c r="M29" s="37"/>
      <c r="N29" s="50"/>
      <c r="O29" s="50"/>
      <c r="P29" s="50"/>
      <c r="Q29" s="50"/>
      <c r="R29" s="50"/>
      <c r="S29" s="50"/>
      <c r="T29" s="47" t="str">
        <f t="shared" ca="1" si="11"/>
        <v/>
      </c>
      <c r="U29" s="117" t="str">
        <f>_xlfn.IFNA(VLOOKUP(A29,'Reference data SID'!D:E,2,FALSE),"")</f>
        <v/>
      </c>
      <c r="V29" s="117" t="str">
        <f t="shared" si="0"/>
        <v>not ok</v>
      </c>
      <c r="W29" s="117" t="str">
        <f t="shared" si="1"/>
        <v>not ok</v>
      </c>
      <c r="X29" s="117" t="str">
        <f t="shared" si="2"/>
        <v>ok</v>
      </c>
      <c r="Y29" s="117" t="str">
        <f t="shared" si="3"/>
        <v>not ok</v>
      </c>
      <c r="Z29" s="117" t="str">
        <f t="shared" si="4"/>
        <v/>
      </c>
      <c r="AA29" s="117" t="str">
        <f>IF(LEN(A29)&gt;1,IF(COUNTIFS($Z$6:Z$502,LEFT(Z29,250))&gt;1,"Duplicate entry: you have two rows for the same substance and year and use",""),"")</f>
        <v/>
      </c>
      <c r="AB29" s="117" t="str">
        <f>IF(LEN(A29)&gt;0,IF(ISNUMBER(MATCH(A29,Annex_I_II_entries,0)),"","The Entry name is not within the dropdown list, make sure that you have not copied and pasted overwritting the cell format (with its correponding dropdown list) in column A"),"")</f>
        <v/>
      </c>
      <c r="AC29" s="117" t="str">
        <f t="shared" ca="1" si="5"/>
        <v/>
      </c>
      <c r="AD29" s="117" t="str">
        <f t="shared" ca="1" si="6"/>
        <v/>
      </c>
      <c r="AE29" s="117" t="str">
        <f>IF(LEN(G29)&lt;1,"",IF(COUNTIFS('1.Mfg and placing on the market'!G$6:G$503,'1.(Optional) tonnage per use'!G29,'1.Mfg and placing on the market'!K$6:K$503,'1.(Optional) tonnage per use'!N29)=0,"You have not provided total tonnage for this substance and year in the sheet 1. Mfg and placing on the market",""))</f>
        <v/>
      </c>
      <c r="AF29" s="117" t="str">
        <f t="shared" ca="1" si="14"/>
        <v/>
      </c>
      <c r="AG29" s="117" t="str">
        <f t="shared" ca="1" si="15"/>
        <v/>
      </c>
      <c r="AH29" s="117" t="str">
        <f t="shared" ca="1" si="16"/>
        <v/>
      </c>
      <c r="AI29" s="117" t="str">
        <f t="shared" si="7"/>
        <v>_EC</v>
      </c>
      <c r="AJ29" s="117" t="str">
        <f t="shared" si="8"/>
        <v>_CAS</v>
      </c>
      <c r="AK29" s="117" t="str">
        <f t="shared" si="9"/>
        <v>_uses</v>
      </c>
      <c r="AL29" s="117" t="str">
        <f t="shared" si="12"/>
        <v/>
      </c>
      <c r="AM29" s="117" t="str">
        <f t="shared" si="13"/>
        <v/>
      </c>
    </row>
    <row r="30" spans="1:39" s="39" customFormat="1" x14ac:dyDescent="0.2">
      <c r="A30" s="37"/>
      <c r="B30" s="37"/>
      <c r="C30" s="37"/>
      <c r="D30" s="70" t="str">
        <f>_xlfn.IFNA(VLOOKUP(A30,'Reference data SID'!$D$2:$Q$673,14,FALSE),"")</f>
        <v/>
      </c>
      <c r="E30" s="70" t="str">
        <f>_xlfn.IFNA(VLOOKUP(D30,'Reference data SID'!$C$3:$E$673,3,FALSE),"")</f>
        <v/>
      </c>
      <c r="F30" s="64" t="str">
        <f>_xlfn.IFNA(IF(E30=FALSE,D30,IF(ISBLANK(B30),VLOOKUP(C30,'Reference data SID'!$N:$P,3,FALSE),VLOOKUP(B30,'Reference data SID'!$M:$P,4,FALSE))),"")</f>
        <v/>
      </c>
      <c r="G30" s="64" t="str">
        <f t="shared" si="10"/>
        <v/>
      </c>
      <c r="H30" s="38" t="str">
        <f>_xlfn.IFNA(VLOOKUP(F30,'Reference data SID'!L:M,2,FALSE),"")</f>
        <v/>
      </c>
      <c r="I30" s="38" t="str">
        <f>_xlfn.IFNA(VLOOKUP(F30,'Reference data SID'!L:N,3,FALSE),"")</f>
        <v/>
      </c>
      <c r="J30" s="38" t="str">
        <f>_xlfn.IFNA(VLOOKUP(F30,'Reference data SID'!L:O,4,FALSE),"")</f>
        <v/>
      </c>
      <c r="K30" s="37"/>
      <c r="L30" s="37"/>
      <c r="M30" s="37"/>
      <c r="N30" s="50"/>
      <c r="O30" s="50"/>
      <c r="P30" s="50"/>
      <c r="Q30" s="50"/>
      <c r="R30" s="50"/>
      <c r="S30" s="50"/>
      <c r="T30" s="47" t="str">
        <f t="shared" ca="1" si="11"/>
        <v/>
      </c>
      <c r="U30" s="117" t="str">
        <f>_xlfn.IFNA(VLOOKUP(A30,'Reference data SID'!D:E,2,FALSE),"")</f>
        <v/>
      </c>
      <c r="V30" s="117" t="str">
        <f t="shared" si="0"/>
        <v>not ok</v>
      </c>
      <c r="W30" s="117" t="str">
        <f t="shared" si="1"/>
        <v>not ok</v>
      </c>
      <c r="X30" s="117" t="str">
        <f t="shared" si="2"/>
        <v>ok</v>
      </c>
      <c r="Y30" s="117" t="str">
        <f t="shared" si="3"/>
        <v>not ok</v>
      </c>
      <c r="Z30" s="117" t="str">
        <f t="shared" si="4"/>
        <v/>
      </c>
      <c r="AA30" s="117" t="str">
        <f>IF(LEN(A30)&gt;1,IF(COUNTIFS($Z$6:Z$502,LEFT(Z30,250))&gt;1,"Duplicate entry: you have two rows for the same substance and year and use",""),"")</f>
        <v/>
      </c>
      <c r="AB30" s="117" t="str">
        <f>IF(LEN(A30)&gt;0,IF(ISNUMBER(MATCH(A30,Annex_I_II_entries,0)),"","The Entry name is not within the dropdown list, make sure that you have not copied and pasted overwritting the cell format (with its correponding dropdown list) in column A"),"")</f>
        <v/>
      </c>
      <c r="AC30" s="117" t="str">
        <f t="shared" ca="1" si="5"/>
        <v/>
      </c>
      <c r="AD30" s="117" t="str">
        <f t="shared" ca="1" si="6"/>
        <v/>
      </c>
      <c r="AE30" s="117" t="str">
        <f>IF(LEN(G30)&lt;1,"",IF(COUNTIFS('1.Mfg and placing on the market'!G$6:G$503,'1.(Optional) tonnage per use'!G30,'1.Mfg and placing on the market'!K$6:K$503,'1.(Optional) tonnage per use'!N30)=0,"You have not provided total tonnage for this substance and year in the sheet 1. Mfg and placing on the market",""))</f>
        <v/>
      </c>
      <c r="AF30" s="117" t="str">
        <f t="shared" ca="1" si="14"/>
        <v/>
      </c>
      <c r="AG30" s="117" t="str">
        <f t="shared" ca="1" si="15"/>
        <v/>
      </c>
      <c r="AH30" s="117" t="str">
        <f t="shared" ca="1" si="16"/>
        <v/>
      </c>
      <c r="AI30" s="117" t="str">
        <f t="shared" si="7"/>
        <v>_EC</v>
      </c>
      <c r="AJ30" s="117" t="str">
        <f t="shared" si="8"/>
        <v>_CAS</v>
      </c>
      <c r="AK30" s="117" t="str">
        <f t="shared" si="9"/>
        <v>_uses</v>
      </c>
      <c r="AL30" s="117" t="str">
        <f t="shared" si="12"/>
        <v/>
      </c>
      <c r="AM30" s="117" t="str">
        <f t="shared" si="13"/>
        <v/>
      </c>
    </row>
    <row r="31" spans="1:39" s="39" customFormat="1" x14ac:dyDescent="0.2">
      <c r="A31" s="37"/>
      <c r="B31" s="37"/>
      <c r="C31" s="37"/>
      <c r="D31" s="70" t="str">
        <f>_xlfn.IFNA(VLOOKUP(A31,'Reference data SID'!$D$2:$Q$673,14,FALSE),"")</f>
        <v/>
      </c>
      <c r="E31" s="70" t="str">
        <f>_xlfn.IFNA(VLOOKUP(D31,'Reference data SID'!$C$3:$E$673,3,FALSE),"")</f>
        <v/>
      </c>
      <c r="F31" s="64" t="str">
        <f>_xlfn.IFNA(IF(E31=FALSE,D31,IF(ISBLANK(B31),VLOOKUP(C31,'Reference data SID'!$N:$P,3,FALSE),VLOOKUP(B31,'Reference data SID'!$M:$P,4,FALSE))),"")</f>
        <v/>
      </c>
      <c r="G31" s="64" t="str">
        <f t="shared" si="10"/>
        <v/>
      </c>
      <c r="H31" s="38" t="str">
        <f>_xlfn.IFNA(VLOOKUP(F31,'Reference data SID'!L:M,2,FALSE),"")</f>
        <v/>
      </c>
      <c r="I31" s="38" t="str">
        <f>_xlfn.IFNA(VLOOKUP(F31,'Reference data SID'!L:N,3,FALSE),"")</f>
        <v/>
      </c>
      <c r="J31" s="38" t="str">
        <f>_xlfn.IFNA(VLOOKUP(F31,'Reference data SID'!L:O,4,FALSE),"")</f>
        <v/>
      </c>
      <c r="K31" s="37"/>
      <c r="L31" s="37"/>
      <c r="M31" s="37"/>
      <c r="N31" s="50"/>
      <c r="O31" s="50"/>
      <c r="P31" s="50"/>
      <c r="Q31" s="50"/>
      <c r="R31" s="50"/>
      <c r="S31" s="50"/>
      <c r="T31" s="47" t="str">
        <f t="shared" ca="1" si="11"/>
        <v/>
      </c>
      <c r="U31" s="117" t="str">
        <f>_xlfn.IFNA(VLOOKUP(A31,'Reference data SID'!D:E,2,FALSE),"")</f>
        <v/>
      </c>
      <c r="V31" s="117" t="str">
        <f t="shared" si="0"/>
        <v>not ok</v>
      </c>
      <c r="W31" s="117" t="str">
        <f t="shared" si="1"/>
        <v>not ok</v>
      </c>
      <c r="X31" s="117" t="str">
        <f t="shared" si="2"/>
        <v>ok</v>
      </c>
      <c r="Y31" s="117" t="str">
        <f t="shared" si="3"/>
        <v>not ok</v>
      </c>
      <c r="Z31" s="117" t="str">
        <f t="shared" si="4"/>
        <v/>
      </c>
      <c r="AA31" s="117" t="str">
        <f>IF(LEN(A31)&gt;1,IF(COUNTIFS($Z$6:Z$502,LEFT(Z31,250))&gt;1,"Duplicate entry: you have two rows for the same substance and year and use",""),"")</f>
        <v/>
      </c>
      <c r="AB31" s="117" t="str">
        <f>IF(LEN(A31)&gt;0,IF(ISNUMBER(MATCH(A31,Annex_I_II_entries,0)),"","The Entry name is not within the dropdown list, make sure that you have not copied and pasted overwritting the cell format (with its correponding dropdown list) in column A"),"")</f>
        <v/>
      </c>
      <c r="AC31" s="117" t="str">
        <f t="shared" ca="1" si="5"/>
        <v/>
      </c>
      <c r="AD31" s="117" t="str">
        <f t="shared" ca="1" si="6"/>
        <v/>
      </c>
      <c r="AE31" s="117" t="str">
        <f>IF(LEN(G31)&lt;1,"",IF(COUNTIFS('1.Mfg and placing on the market'!G$6:G$503,'1.(Optional) tonnage per use'!G31,'1.Mfg and placing on the market'!K$6:K$503,'1.(Optional) tonnage per use'!N31)=0,"You have not provided total tonnage for this substance and year in the sheet 1. Mfg and placing on the market",""))</f>
        <v/>
      </c>
      <c r="AF31" s="117" t="str">
        <f t="shared" ca="1" si="14"/>
        <v/>
      </c>
      <c r="AG31" s="117" t="str">
        <f t="shared" ca="1" si="15"/>
        <v/>
      </c>
      <c r="AH31" s="117" t="str">
        <f t="shared" ca="1" si="16"/>
        <v/>
      </c>
      <c r="AI31" s="117" t="str">
        <f t="shared" si="7"/>
        <v>_EC</v>
      </c>
      <c r="AJ31" s="117" t="str">
        <f t="shared" si="8"/>
        <v>_CAS</v>
      </c>
      <c r="AK31" s="117" t="str">
        <f t="shared" si="9"/>
        <v>_uses</v>
      </c>
      <c r="AL31" s="117" t="str">
        <f t="shared" si="12"/>
        <v/>
      </c>
      <c r="AM31" s="117" t="str">
        <f t="shared" si="13"/>
        <v/>
      </c>
    </row>
    <row r="32" spans="1:39" s="39" customFormat="1" x14ac:dyDescent="0.2">
      <c r="A32" s="37"/>
      <c r="B32" s="37"/>
      <c r="C32" s="37"/>
      <c r="D32" s="70" t="str">
        <f>_xlfn.IFNA(VLOOKUP(A32,'Reference data SID'!$D$2:$Q$673,14,FALSE),"")</f>
        <v/>
      </c>
      <c r="E32" s="70" t="str">
        <f>_xlfn.IFNA(VLOOKUP(D32,'Reference data SID'!$C$3:$E$673,3,FALSE),"")</f>
        <v/>
      </c>
      <c r="F32" s="64" t="str">
        <f>_xlfn.IFNA(IF(E32=FALSE,D32,IF(ISBLANK(B32),VLOOKUP(C32,'Reference data SID'!$N:$P,3,FALSE),VLOOKUP(B32,'Reference data SID'!$M:$P,4,FALSE))),"")</f>
        <v/>
      </c>
      <c r="G32" s="64" t="str">
        <f t="shared" si="10"/>
        <v/>
      </c>
      <c r="H32" s="38" t="str">
        <f>_xlfn.IFNA(VLOOKUP(F32,'Reference data SID'!L:M,2,FALSE),"")</f>
        <v/>
      </c>
      <c r="I32" s="38" t="str">
        <f>_xlfn.IFNA(VLOOKUP(F32,'Reference data SID'!L:N,3,FALSE),"")</f>
        <v/>
      </c>
      <c r="J32" s="38" t="str">
        <f>_xlfn.IFNA(VLOOKUP(F32,'Reference data SID'!L:O,4,FALSE),"")</f>
        <v/>
      </c>
      <c r="K32" s="37"/>
      <c r="L32" s="37"/>
      <c r="M32" s="37"/>
      <c r="N32" s="50"/>
      <c r="O32" s="50"/>
      <c r="P32" s="50"/>
      <c r="Q32" s="50"/>
      <c r="R32" s="50"/>
      <c r="S32" s="50"/>
      <c r="T32" s="47" t="str">
        <f t="shared" ca="1" si="11"/>
        <v/>
      </c>
      <c r="U32" s="117" t="str">
        <f>_xlfn.IFNA(VLOOKUP(A32,'Reference data SID'!D:E,2,FALSE),"")</f>
        <v/>
      </c>
      <c r="V32" s="117" t="str">
        <f t="shared" si="0"/>
        <v>not ok</v>
      </c>
      <c r="W32" s="117" t="str">
        <f t="shared" si="1"/>
        <v>not ok</v>
      </c>
      <c r="X32" s="117" t="str">
        <f t="shared" si="2"/>
        <v>ok</v>
      </c>
      <c r="Y32" s="117" t="str">
        <f t="shared" si="3"/>
        <v>not ok</v>
      </c>
      <c r="Z32" s="117" t="str">
        <f t="shared" si="4"/>
        <v/>
      </c>
      <c r="AA32" s="117" t="str">
        <f>IF(LEN(A32)&gt;1,IF(COUNTIFS($Z$6:Z$502,LEFT(Z32,250))&gt;1,"Duplicate entry: you have two rows for the same substance and year and use",""),"")</f>
        <v/>
      </c>
      <c r="AB32" s="117" t="str">
        <f>IF(LEN(A32)&gt;0,IF(ISNUMBER(MATCH(A32,Annex_I_II_entries,0)),"","The Entry name is not within the dropdown list, make sure that you have not copied and pasted overwritting the cell format (with its correponding dropdown list) in column A"),"")</f>
        <v/>
      </c>
      <c r="AC32" s="117" t="str">
        <f t="shared" ca="1" si="5"/>
        <v/>
      </c>
      <c r="AD32" s="117" t="str">
        <f t="shared" ca="1" si="6"/>
        <v/>
      </c>
      <c r="AE32" s="117" t="str">
        <f>IF(LEN(G32)&lt;1,"",IF(COUNTIFS('1.Mfg and placing on the market'!G$6:G$503,'1.(Optional) tonnage per use'!G32,'1.Mfg and placing on the market'!K$6:K$503,'1.(Optional) tonnage per use'!N32)=0,"You have not provided total tonnage for this substance and year in the sheet 1. Mfg and placing on the market",""))</f>
        <v/>
      </c>
      <c r="AF32" s="117" t="str">
        <f t="shared" ca="1" si="14"/>
        <v/>
      </c>
      <c r="AG32" s="117" t="str">
        <f t="shared" ca="1" si="15"/>
        <v/>
      </c>
      <c r="AH32" s="117" t="str">
        <f t="shared" ca="1" si="16"/>
        <v/>
      </c>
      <c r="AI32" s="117" t="str">
        <f t="shared" si="7"/>
        <v>_EC</v>
      </c>
      <c r="AJ32" s="117" t="str">
        <f t="shared" si="8"/>
        <v>_CAS</v>
      </c>
      <c r="AK32" s="117" t="str">
        <f t="shared" si="9"/>
        <v>_uses</v>
      </c>
      <c r="AL32" s="117" t="str">
        <f t="shared" si="12"/>
        <v/>
      </c>
      <c r="AM32" s="117" t="str">
        <f t="shared" si="13"/>
        <v/>
      </c>
    </row>
    <row r="33" spans="1:39" s="39" customFormat="1" x14ac:dyDescent="0.2">
      <c r="A33" s="37"/>
      <c r="B33" s="37"/>
      <c r="C33" s="37"/>
      <c r="D33" s="70" t="str">
        <f>_xlfn.IFNA(VLOOKUP(A33,'Reference data SID'!$D$2:$Q$673,14,FALSE),"")</f>
        <v/>
      </c>
      <c r="E33" s="70" t="str">
        <f>_xlfn.IFNA(VLOOKUP(D33,'Reference data SID'!$C$3:$E$673,3,FALSE),"")</f>
        <v/>
      </c>
      <c r="F33" s="64" t="str">
        <f>_xlfn.IFNA(IF(E33=FALSE,D33,IF(ISBLANK(B33),VLOOKUP(C33,'Reference data SID'!$N:$P,3,FALSE),VLOOKUP(B33,'Reference data SID'!$M:$P,4,FALSE))),"")</f>
        <v/>
      </c>
      <c r="G33" s="64" t="str">
        <f t="shared" si="10"/>
        <v/>
      </c>
      <c r="H33" s="38" t="str">
        <f>_xlfn.IFNA(VLOOKUP(F33,'Reference data SID'!L:M,2,FALSE),"")</f>
        <v/>
      </c>
      <c r="I33" s="38" t="str">
        <f>_xlfn.IFNA(VLOOKUP(F33,'Reference data SID'!L:N,3,FALSE),"")</f>
        <v/>
      </c>
      <c r="J33" s="38" t="str">
        <f>_xlfn.IFNA(VLOOKUP(F33,'Reference data SID'!L:O,4,FALSE),"")</f>
        <v/>
      </c>
      <c r="K33" s="37"/>
      <c r="L33" s="37"/>
      <c r="M33" s="37"/>
      <c r="N33" s="50"/>
      <c r="O33" s="50"/>
      <c r="P33" s="50"/>
      <c r="Q33" s="50"/>
      <c r="R33" s="50"/>
      <c r="S33" s="50"/>
      <c r="T33" s="47" t="str">
        <f t="shared" ca="1" si="11"/>
        <v/>
      </c>
      <c r="U33" s="117" t="str">
        <f>_xlfn.IFNA(VLOOKUP(A33,'Reference data SID'!D:E,2,FALSE),"")</f>
        <v/>
      </c>
      <c r="V33" s="117" t="str">
        <f t="shared" si="0"/>
        <v>not ok</v>
      </c>
      <c r="W33" s="117" t="str">
        <f t="shared" si="1"/>
        <v>not ok</v>
      </c>
      <c r="X33" s="117" t="str">
        <f t="shared" si="2"/>
        <v>ok</v>
      </c>
      <c r="Y33" s="117" t="str">
        <f t="shared" si="3"/>
        <v>not ok</v>
      </c>
      <c r="Z33" s="117" t="str">
        <f t="shared" si="4"/>
        <v/>
      </c>
      <c r="AA33" s="117" t="str">
        <f>IF(LEN(A33)&gt;1,IF(COUNTIFS($Z$6:Z$502,LEFT(Z33,250))&gt;1,"Duplicate entry: you have two rows for the same substance and year and use",""),"")</f>
        <v/>
      </c>
      <c r="AB33" s="117" t="str">
        <f>IF(LEN(A33)&gt;0,IF(ISNUMBER(MATCH(A33,Annex_I_II_entries,0)),"","The Entry name is not within the dropdown list, make sure that you have not copied and pasted overwritting the cell format (with its correponding dropdown list) in column A"),"")</f>
        <v/>
      </c>
      <c r="AC33" s="117" t="str">
        <f t="shared" ca="1" si="5"/>
        <v/>
      </c>
      <c r="AD33" s="117" t="str">
        <f t="shared" ca="1" si="6"/>
        <v/>
      </c>
      <c r="AE33" s="117" t="str">
        <f>IF(LEN(G33)&lt;1,"",IF(COUNTIFS('1.Mfg and placing on the market'!G$6:G$503,'1.(Optional) tonnage per use'!G33,'1.Mfg and placing on the market'!K$6:K$503,'1.(Optional) tonnage per use'!N33)=0,"You have not provided total tonnage for this substance and year in the sheet 1. Mfg and placing on the market",""))</f>
        <v/>
      </c>
      <c r="AF33" s="117" t="str">
        <f t="shared" ca="1" si="14"/>
        <v/>
      </c>
      <c r="AG33" s="117" t="str">
        <f t="shared" ca="1" si="15"/>
        <v/>
      </c>
      <c r="AH33" s="117" t="str">
        <f t="shared" ca="1" si="16"/>
        <v/>
      </c>
      <c r="AI33" s="117" t="str">
        <f t="shared" si="7"/>
        <v>_EC</v>
      </c>
      <c r="AJ33" s="117" t="str">
        <f t="shared" si="8"/>
        <v>_CAS</v>
      </c>
      <c r="AK33" s="117" t="str">
        <f t="shared" si="9"/>
        <v>_uses</v>
      </c>
      <c r="AL33" s="117" t="str">
        <f t="shared" si="12"/>
        <v/>
      </c>
      <c r="AM33" s="117" t="str">
        <f t="shared" si="13"/>
        <v/>
      </c>
    </row>
    <row r="34" spans="1:39" s="39" customFormat="1" x14ac:dyDescent="0.2">
      <c r="A34" s="37"/>
      <c r="B34" s="37"/>
      <c r="C34" s="37"/>
      <c r="D34" s="70" t="str">
        <f>_xlfn.IFNA(VLOOKUP(A34,'Reference data SID'!$D$2:$Q$673,14,FALSE),"")</f>
        <v/>
      </c>
      <c r="E34" s="70" t="str">
        <f>_xlfn.IFNA(VLOOKUP(D34,'Reference data SID'!$C$3:$E$673,3,FALSE),"")</f>
        <v/>
      </c>
      <c r="F34" s="64" t="str">
        <f>_xlfn.IFNA(IF(E34=FALSE,D34,IF(ISBLANK(B34),VLOOKUP(C34,'Reference data SID'!$N:$P,3,FALSE),VLOOKUP(B34,'Reference data SID'!$M:$P,4,FALSE))),"")</f>
        <v/>
      </c>
      <c r="G34" s="64" t="str">
        <f t="shared" si="10"/>
        <v/>
      </c>
      <c r="H34" s="38" t="str">
        <f>_xlfn.IFNA(VLOOKUP(F34,'Reference data SID'!L:M,2,FALSE),"")</f>
        <v/>
      </c>
      <c r="I34" s="38" t="str">
        <f>_xlfn.IFNA(VLOOKUP(F34,'Reference data SID'!L:N,3,FALSE),"")</f>
        <v/>
      </c>
      <c r="J34" s="38" t="str">
        <f>_xlfn.IFNA(VLOOKUP(F34,'Reference data SID'!L:O,4,FALSE),"")</f>
        <v/>
      </c>
      <c r="K34" s="37"/>
      <c r="L34" s="37"/>
      <c r="M34" s="37"/>
      <c r="N34" s="50"/>
      <c r="O34" s="50"/>
      <c r="P34" s="50"/>
      <c r="Q34" s="50"/>
      <c r="R34" s="50"/>
      <c r="S34" s="50"/>
      <c r="T34" s="47" t="str">
        <f t="shared" ca="1" si="11"/>
        <v/>
      </c>
      <c r="U34" s="117" t="str">
        <f>_xlfn.IFNA(VLOOKUP(A34,'Reference data SID'!D:E,2,FALSE),"")</f>
        <v/>
      </c>
      <c r="V34" s="117" t="str">
        <f t="shared" si="0"/>
        <v>not ok</v>
      </c>
      <c r="W34" s="117" t="str">
        <f t="shared" si="1"/>
        <v>not ok</v>
      </c>
      <c r="X34" s="117" t="str">
        <f t="shared" si="2"/>
        <v>ok</v>
      </c>
      <c r="Y34" s="117" t="str">
        <f t="shared" si="3"/>
        <v>not ok</v>
      </c>
      <c r="Z34" s="117" t="str">
        <f t="shared" si="4"/>
        <v/>
      </c>
      <c r="AA34" s="117" t="str">
        <f>IF(LEN(A34)&gt;1,IF(COUNTIFS($Z$6:Z$502,LEFT(Z34,250))&gt;1,"Duplicate entry: you have two rows for the same substance and year and use",""),"")</f>
        <v/>
      </c>
      <c r="AB34" s="117" t="str">
        <f>IF(LEN(A34)&gt;0,IF(ISNUMBER(MATCH(A34,Annex_I_II_entries,0)),"","The Entry name is not within the dropdown list, make sure that you have not copied and pasted overwritting the cell format (with its correponding dropdown list) in column A"),"")</f>
        <v/>
      </c>
      <c r="AC34" s="117" t="str">
        <f t="shared" ca="1" si="5"/>
        <v/>
      </c>
      <c r="AD34" s="117" t="str">
        <f t="shared" ca="1" si="6"/>
        <v/>
      </c>
      <c r="AE34" s="117" t="str">
        <f>IF(LEN(G34)&lt;1,"",IF(COUNTIFS('1.Mfg and placing on the market'!G$6:G$503,'1.(Optional) tonnage per use'!G34,'1.Mfg and placing on the market'!K$6:K$503,'1.(Optional) tonnage per use'!N34)=0,"You have not provided total tonnage for this substance and year in the sheet 1. Mfg and placing on the market",""))</f>
        <v/>
      </c>
      <c r="AF34" s="117" t="str">
        <f t="shared" ca="1" si="14"/>
        <v/>
      </c>
      <c r="AG34" s="117" t="str">
        <f t="shared" ca="1" si="15"/>
        <v/>
      </c>
      <c r="AH34" s="117" t="str">
        <f t="shared" ca="1" si="16"/>
        <v/>
      </c>
      <c r="AI34" s="117" t="str">
        <f t="shared" si="7"/>
        <v>_EC</v>
      </c>
      <c r="AJ34" s="117" t="str">
        <f t="shared" si="8"/>
        <v>_CAS</v>
      </c>
      <c r="AK34" s="117" t="str">
        <f t="shared" si="9"/>
        <v>_uses</v>
      </c>
      <c r="AL34" s="117" t="str">
        <f t="shared" si="12"/>
        <v/>
      </c>
      <c r="AM34" s="117" t="str">
        <f t="shared" si="13"/>
        <v/>
      </c>
    </row>
    <row r="35" spans="1:39" s="39" customFormat="1" x14ac:dyDescent="0.2">
      <c r="A35" s="37"/>
      <c r="B35" s="37"/>
      <c r="C35" s="37"/>
      <c r="D35" s="70" t="str">
        <f>_xlfn.IFNA(VLOOKUP(A35,'Reference data SID'!$D$2:$Q$673,14,FALSE),"")</f>
        <v/>
      </c>
      <c r="E35" s="70" t="str">
        <f>_xlfn.IFNA(VLOOKUP(D35,'Reference data SID'!$C$3:$E$673,3,FALSE),"")</f>
        <v/>
      </c>
      <c r="F35" s="64" t="str">
        <f>_xlfn.IFNA(IF(E35=FALSE,D35,IF(ISBLANK(B35),VLOOKUP(C35,'Reference data SID'!$N:$P,3,FALSE),VLOOKUP(B35,'Reference data SID'!$M:$P,4,FALSE))),"")</f>
        <v/>
      </c>
      <c r="G35" s="64" t="str">
        <f t="shared" si="10"/>
        <v/>
      </c>
      <c r="H35" s="38" t="str">
        <f>_xlfn.IFNA(VLOOKUP(F35,'Reference data SID'!L:M,2,FALSE),"")</f>
        <v/>
      </c>
      <c r="I35" s="38" t="str">
        <f>_xlfn.IFNA(VLOOKUP(F35,'Reference data SID'!L:N,3,FALSE),"")</f>
        <v/>
      </c>
      <c r="J35" s="38" t="str">
        <f>_xlfn.IFNA(VLOOKUP(F35,'Reference data SID'!L:O,4,FALSE),"")</f>
        <v/>
      </c>
      <c r="K35" s="37"/>
      <c r="L35" s="37"/>
      <c r="M35" s="37"/>
      <c r="N35" s="50"/>
      <c r="O35" s="50"/>
      <c r="P35" s="50"/>
      <c r="Q35" s="50"/>
      <c r="R35" s="50"/>
      <c r="S35" s="50"/>
      <c r="T35" s="47" t="str">
        <f t="shared" ca="1" si="11"/>
        <v/>
      </c>
      <c r="U35" s="117" t="str">
        <f>_xlfn.IFNA(VLOOKUP(A35,'Reference data SID'!D:E,2,FALSE),"")</f>
        <v/>
      </c>
      <c r="V35" s="117" t="str">
        <f t="shared" si="0"/>
        <v>not ok</v>
      </c>
      <c r="W35" s="117" t="str">
        <f t="shared" si="1"/>
        <v>not ok</v>
      </c>
      <c r="X35" s="117" t="str">
        <f t="shared" si="2"/>
        <v>ok</v>
      </c>
      <c r="Y35" s="117" t="str">
        <f t="shared" si="3"/>
        <v>not ok</v>
      </c>
      <c r="Z35" s="117" t="str">
        <f t="shared" si="4"/>
        <v/>
      </c>
      <c r="AA35" s="117" t="str">
        <f>IF(LEN(A35)&gt;1,IF(COUNTIFS($Z$6:Z$502,LEFT(Z35,250))&gt;1,"Duplicate entry: you have two rows for the same substance and year and use",""),"")</f>
        <v/>
      </c>
      <c r="AB35" s="117" t="str">
        <f>IF(LEN(A35)&gt;0,IF(ISNUMBER(MATCH(A35,Annex_I_II_entries,0)),"","The Entry name is not within the dropdown list, make sure that you have not copied and pasted overwritting the cell format (with its correponding dropdown list) in column A"),"")</f>
        <v/>
      </c>
      <c r="AC35" s="117" t="str">
        <f t="shared" ca="1" si="5"/>
        <v/>
      </c>
      <c r="AD35" s="117" t="str">
        <f t="shared" ca="1" si="6"/>
        <v/>
      </c>
      <c r="AE35" s="117" t="str">
        <f>IF(LEN(G35)&lt;1,"",IF(COUNTIFS('1.Mfg and placing on the market'!G$6:G$503,'1.(Optional) tonnage per use'!G35,'1.Mfg and placing on the market'!K$6:K$503,'1.(Optional) tonnage per use'!N35)=0,"You have not provided total tonnage for this substance and year in the sheet 1. Mfg and placing on the market",""))</f>
        <v/>
      </c>
      <c r="AF35" s="117" t="str">
        <f t="shared" ref="AF35:AF98" ca="1" si="17">IF(LEN(K35)&gt;0,IF(ISNUMBER(MATCH(K35,INDIRECT(AK35),0)),"","The derogated use is not within the dropdown list, make sure that you have not copied and pasted overwritting the cell format (with its correponding dropdown list) in columns I - k"),"")</f>
        <v/>
      </c>
      <c r="AG35" s="117" t="str">
        <f t="shared" ref="AG35:AG98" ca="1" si="18">IF(LEN(L35)&gt;0,IF(ISNUMBER(MATCH(L35,INDIRECT(AL35),0)),"","The derogated use is not within the dropdown list, make sure that you have not copied and pasted overwritting the cell format (with its correponding dropdown list) in columns I - k"),"")</f>
        <v/>
      </c>
      <c r="AH35" s="117" t="str">
        <f t="shared" ref="AH35:AH98" ca="1" si="19">IF(LEN(M35)&gt;0,IF(ISNUMBER(MATCH(M35,INDIRECT(AM35),0)),"","The derogated use is not within the dropdown list, make sure that you have not copied and pasted overwritting the cell format (with its correponding dropdown list) in columns I - k"),"")</f>
        <v/>
      </c>
      <c r="AI35" s="117" t="str">
        <f t="shared" si="7"/>
        <v>_EC</v>
      </c>
      <c r="AJ35" s="117" t="str">
        <f t="shared" si="8"/>
        <v>_CAS</v>
      </c>
      <c r="AK35" s="117" t="str">
        <f t="shared" si="9"/>
        <v>_uses</v>
      </c>
      <c r="AL35" s="117" t="str">
        <f t="shared" ref="AL35:AL98" si="20">IF(RIGHT(SUBSTITUTE(SUBSTITUTE(SUBSTITUTE(SUBSTITUTE(SUBSTITUTE(SUBSTITUTE(K35," ","_"),"(","_"),")","_"),"-","_"),";","_"),"/","_"),1)="_",LEFT(SUBSTITUTE(SUBSTITUTE(SUBSTITUTE(SUBSTITUTE(SUBSTITUTE(SUBSTITUTE(K35," ","_"),"(","_"),")","_"),"-","_"),";","_"),"/","_"),LEN(K35)-1),(SUBSTITUTE(SUBSTITUTE(SUBSTITUTE(SUBSTITUTE(SUBSTITUTE(SUBSTITUTE(K35," ","_"),"(","_"),")","_"),"-","_"),";","_"),"/","_")))</f>
        <v/>
      </c>
      <c r="AM35" s="117" t="str">
        <f t="shared" ref="AM35:AM98" si="21">IF(RIGHT(SUBSTITUTE(SUBSTITUTE(SUBSTITUTE(SUBSTITUTE(SUBSTITUTE(SUBSTITUTE(L35," ","_"),"(","_"),")","_"),"-","_"),";","_"),"/","_"),1)="_",LEFT(SUBSTITUTE(SUBSTITUTE(SUBSTITUTE(SUBSTITUTE(SUBSTITUTE(SUBSTITUTE(L35," ","_"),"(","_"),")","_"),"-","_"),";","_"),"/","_"),LEN(L35)-1),(SUBSTITUTE(SUBSTITUTE(SUBSTITUTE(SUBSTITUTE(SUBSTITUTE(SUBSTITUTE(L35," ","_"),"(","_"),")","_"),"-","_"),";","_"),"/","_")))</f>
        <v/>
      </c>
    </row>
    <row r="36" spans="1:39" s="39" customFormat="1" x14ac:dyDescent="0.2">
      <c r="A36" s="37"/>
      <c r="B36" s="37"/>
      <c r="C36" s="37"/>
      <c r="D36" s="70" t="str">
        <f>_xlfn.IFNA(VLOOKUP(A36,'Reference data SID'!$D$2:$Q$673,14,FALSE),"")</f>
        <v/>
      </c>
      <c r="E36" s="70" t="str">
        <f>_xlfn.IFNA(VLOOKUP(D36,'Reference data SID'!$C$3:$E$673,3,FALSE),"")</f>
        <v/>
      </c>
      <c r="F36" s="64" t="str">
        <f>_xlfn.IFNA(IF(E36=FALSE,D36,IF(ISBLANK(B36),VLOOKUP(C36,'Reference data SID'!$N:$P,3,FALSE),VLOOKUP(B36,'Reference data SID'!$M:$P,4,FALSE))),"")</f>
        <v/>
      </c>
      <c r="G36" s="64" t="str">
        <f t="shared" si="10"/>
        <v/>
      </c>
      <c r="H36" s="38" t="str">
        <f>_xlfn.IFNA(VLOOKUP(F36,'Reference data SID'!L:M,2,FALSE),"")</f>
        <v/>
      </c>
      <c r="I36" s="38" t="str">
        <f>_xlfn.IFNA(VLOOKUP(F36,'Reference data SID'!L:N,3,FALSE),"")</f>
        <v/>
      </c>
      <c r="J36" s="38" t="str">
        <f>_xlfn.IFNA(VLOOKUP(F36,'Reference data SID'!L:O,4,FALSE),"")</f>
        <v/>
      </c>
      <c r="K36" s="37"/>
      <c r="L36" s="37"/>
      <c r="M36" s="37"/>
      <c r="N36" s="50"/>
      <c r="O36" s="50"/>
      <c r="P36" s="50"/>
      <c r="Q36" s="50"/>
      <c r="R36" s="50"/>
      <c r="S36" s="50"/>
      <c r="T36" s="47" t="str">
        <f t="shared" ca="1" si="11"/>
        <v/>
      </c>
      <c r="U36" s="117" t="str">
        <f>_xlfn.IFNA(VLOOKUP(A36,'Reference data SID'!D:E,2,FALSE),"")</f>
        <v/>
      </c>
      <c r="V36" s="117" t="str">
        <f t="shared" si="0"/>
        <v>not ok</v>
      </c>
      <c r="W36" s="117" t="str">
        <f t="shared" si="1"/>
        <v>not ok</v>
      </c>
      <c r="X36" s="117" t="str">
        <f t="shared" si="2"/>
        <v>ok</v>
      </c>
      <c r="Y36" s="117" t="str">
        <f t="shared" si="3"/>
        <v>not ok</v>
      </c>
      <c r="Z36" s="117" t="str">
        <f t="shared" si="4"/>
        <v/>
      </c>
      <c r="AA36" s="117" t="str">
        <f>IF(LEN(A36)&gt;1,IF(COUNTIFS($Z$6:Z$502,LEFT(Z36,250))&gt;1,"Duplicate entry: you have two rows for the same substance and year and use",""),"")</f>
        <v/>
      </c>
      <c r="AB36" s="117" t="str">
        <f>IF(LEN(A36)&gt;0,IF(ISNUMBER(MATCH(A36,Annex_I_II_entries,0)),"","The Entry name is not within the dropdown list, make sure that you have not copied and pasted overwritting the cell format (with its correponding dropdown list) in column A"),"")</f>
        <v/>
      </c>
      <c r="AC36" s="117" t="str">
        <f t="shared" ca="1" si="5"/>
        <v/>
      </c>
      <c r="AD36" s="117" t="str">
        <f t="shared" ca="1" si="6"/>
        <v/>
      </c>
      <c r="AE36" s="117" t="str">
        <f>IF(LEN(G36)&lt;1,"",IF(COUNTIFS('1.Mfg and placing on the market'!G$6:G$503,'1.(Optional) tonnage per use'!G36,'1.Mfg and placing on the market'!K$6:K$503,'1.(Optional) tonnage per use'!N36)=0,"You have not provided total tonnage for this substance and year in the sheet 1. Mfg and placing on the market",""))</f>
        <v/>
      </c>
      <c r="AF36" s="117" t="str">
        <f t="shared" ca="1" si="17"/>
        <v/>
      </c>
      <c r="AG36" s="117" t="str">
        <f t="shared" ca="1" si="18"/>
        <v/>
      </c>
      <c r="AH36" s="117" t="str">
        <f t="shared" ca="1" si="19"/>
        <v/>
      </c>
      <c r="AI36" s="117" t="str">
        <f t="shared" si="7"/>
        <v>_EC</v>
      </c>
      <c r="AJ36" s="117" t="str">
        <f t="shared" si="8"/>
        <v>_CAS</v>
      </c>
      <c r="AK36" s="117" t="str">
        <f t="shared" si="9"/>
        <v>_uses</v>
      </c>
      <c r="AL36" s="117" t="str">
        <f t="shared" si="20"/>
        <v/>
      </c>
      <c r="AM36" s="117" t="str">
        <f t="shared" si="21"/>
        <v/>
      </c>
    </row>
    <row r="37" spans="1:39" s="39" customFormat="1" x14ac:dyDescent="0.2">
      <c r="A37" s="37"/>
      <c r="B37" s="37"/>
      <c r="C37" s="37"/>
      <c r="D37" s="70" t="str">
        <f>_xlfn.IFNA(VLOOKUP(A37,'Reference data SID'!$D$2:$Q$673,14,FALSE),"")</f>
        <v/>
      </c>
      <c r="E37" s="70" t="str">
        <f>_xlfn.IFNA(VLOOKUP(D37,'Reference data SID'!$C$3:$E$673,3,FALSE),"")</f>
        <v/>
      </c>
      <c r="F37" s="64" t="str">
        <f>_xlfn.IFNA(IF(E37=FALSE,D37,IF(ISBLANK(B37),VLOOKUP(C37,'Reference data SID'!$N:$P,3,FALSE),VLOOKUP(B37,'Reference data SID'!$M:$P,4,FALSE))),"")</f>
        <v/>
      </c>
      <c r="G37" s="64" t="str">
        <f t="shared" si="10"/>
        <v/>
      </c>
      <c r="H37" s="38" t="str">
        <f>_xlfn.IFNA(VLOOKUP(F37,'Reference data SID'!L:M,2,FALSE),"")</f>
        <v/>
      </c>
      <c r="I37" s="38" t="str">
        <f>_xlfn.IFNA(VLOOKUP(F37,'Reference data SID'!L:N,3,FALSE),"")</f>
        <v/>
      </c>
      <c r="J37" s="38" t="str">
        <f>_xlfn.IFNA(VLOOKUP(F37,'Reference data SID'!L:O,4,FALSE),"")</f>
        <v/>
      </c>
      <c r="K37" s="37"/>
      <c r="L37" s="37"/>
      <c r="M37" s="37"/>
      <c r="N37" s="50"/>
      <c r="O37" s="50"/>
      <c r="P37" s="50"/>
      <c r="Q37" s="50"/>
      <c r="R37" s="50"/>
      <c r="S37" s="50"/>
      <c r="T37" s="47" t="str">
        <f t="shared" ca="1" si="11"/>
        <v/>
      </c>
      <c r="U37" s="117" t="str">
        <f>_xlfn.IFNA(VLOOKUP(A37,'Reference data SID'!D:E,2,FALSE),"")</f>
        <v/>
      </c>
      <c r="V37" s="117" t="str">
        <f t="shared" si="0"/>
        <v>not ok</v>
      </c>
      <c r="W37" s="117" t="str">
        <f t="shared" si="1"/>
        <v>not ok</v>
      </c>
      <c r="X37" s="117" t="str">
        <f t="shared" si="2"/>
        <v>ok</v>
      </c>
      <c r="Y37" s="117" t="str">
        <f t="shared" si="3"/>
        <v>not ok</v>
      </c>
      <c r="Z37" s="117" t="str">
        <f t="shared" si="4"/>
        <v/>
      </c>
      <c r="AA37" s="117" t="str">
        <f>IF(LEN(A37)&gt;1,IF(COUNTIFS($Z$6:Z$502,LEFT(Z37,250))&gt;1,"Duplicate entry: you have two rows for the same substance and year and use",""),"")</f>
        <v/>
      </c>
      <c r="AB37" s="117" t="str">
        <f>IF(LEN(A37)&gt;0,IF(ISNUMBER(MATCH(A37,Annex_I_II_entries,0)),"","The Entry name is not within the dropdown list, make sure that you have not copied and pasted overwritting the cell format (with its correponding dropdown list) in column A"),"")</f>
        <v/>
      </c>
      <c r="AC37" s="117" t="str">
        <f t="shared" ca="1" si="5"/>
        <v/>
      </c>
      <c r="AD37" s="117" t="str">
        <f t="shared" ca="1" si="6"/>
        <v/>
      </c>
      <c r="AE37" s="117" t="str">
        <f>IF(LEN(G37)&lt;1,"",IF(COUNTIFS('1.Mfg and placing on the market'!G$6:G$503,'1.(Optional) tonnage per use'!G37,'1.Mfg and placing on the market'!K$6:K$503,'1.(Optional) tonnage per use'!N37)=0,"You have not provided total tonnage for this substance and year in the sheet 1. Mfg and placing on the market",""))</f>
        <v/>
      </c>
      <c r="AF37" s="117" t="str">
        <f t="shared" ca="1" si="17"/>
        <v/>
      </c>
      <c r="AG37" s="117" t="str">
        <f t="shared" ca="1" si="18"/>
        <v/>
      </c>
      <c r="AH37" s="117" t="str">
        <f t="shared" ca="1" si="19"/>
        <v/>
      </c>
      <c r="AI37" s="117" t="str">
        <f t="shared" si="7"/>
        <v>_EC</v>
      </c>
      <c r="AJ37" s="117" t="str">
        <f t="shared" si="8"/>
        <v>_CAS</v>
      </c>
      <c r="AK37" s="117" t="str">
        <f t="shared" si="9"/>
        <v>_uses</v>
      </c>
      <c r="AL37" s="117" t="str">
        <f t="shared" si="20"/>
        <v/>
      </c>
      <c r="AM37" s="117" t="str">
        <f t="shared" si="21"/>
        <v/>
      </c>
    </row>
    <row r="38" spans="1:39" s="39" customFormat="1" x14ac:dyDescent="0.2">
      <c r="A38" s="37"/>
      <c r="B38" s="37"/>
      <c r="C38" s="37"/>
      <c r="D38" s="70" t="str">
        <f>_xlfn.IFNA(VLOOKUP(A38,'Reference data SID'!$D$2:$Q$673,14,FALSE),"")</f>
        <v/>
      </c>
      <c r="E38" s="70" t="str">
        <f>_xlfn.IFNA(VLOOKUP(D38,'Reference data SID'!$C$3:$E$673,3,FALSE),"")</f>
        <v/>
      </c>
      <c r="F38" s="64" t="str">
        <f>_xlfn.IFNA(IF(E38=FALSE,D38,IF(ISBLANK(B38),VLOOKUP(C38,'Reference data SID'!$N:$P,3,FALSE),VLOOKUP(B38,'Reference data SID'!$M:$P,4,FALSE))),"")</f>
        <v/>
      </c>
      <c r="G38" s="64" t="str">
        <f t="shared" si="10"/>
        <v/>
      </c>
      <c r="H38" s="38" t="str">
        <f>_xlfn.IFNA(VLOOKUP(F38,'Reference data SID'!L:M,2,FALSE),"")</f>
        <v/>
      </c>
      <c r="I38" s="38" t="str">
        <f>_xlfn.IFNA(VLOOKUP(F38,'Reference data SID'!L:N,3,FALSE),"")</f>
        <v/>
      </c>
      <c r="J38" s="38" t="str">
        <f>_xlfn.IFNA(VLOOKUP(F38,'Reference data SID'!L:O,4,FALSE),"")</f>
        <v/>
      </c>
      <c r="K38" s="37"/>
      <c r="L38" s="37"/>
      <c r="M38" s="37"/>
      <c r="N38" s="50"/>
      <c r="O38" s="50"/>
      <c r="P38" s="50"/>
      <c r="Q38" s="50"/>
      <c r="R38" s="50"/>
      <c r="S38" s="50"/>
      <c r="T38" s="47" t="str">
        <f t="shared" ca="1" si="11"/>
        <v/>
      </c>
      <c r="U38" s="117" t="str">
        <f>_xlfn.IFNA(VLOOKUP(A38,'Reference data SID'!D:E,2,FALSE),"")</f>
        <v/>
      </c>
      <c r="V38" s="117" t="str">
        <f t="shared" si="0"/>
        <v>not ok</v>
      </c>
      <c r="W38" s="117" t="str">
        <f t="shared" si="1"/>
        <v>not ok</v>
      </c>
      <c r="X38" s="117" t="str">
        <f t="shared" si="2"/>
        <v>ok</v>
      </c>
      <c r="Y38" s="117" t="str">
        <f t="shared" si="3"/>
        <v>not ok</v>
      </c>
      <c r="Z38" s="117" t="str">
        <f t="shared" si="4"/>
        <v/>
      </c>
      <c r="AA38" s="117" t="str">
        <f>IF(LEN(A38)&gt;1,IF(COUNTIFS($Z$6:Z$502,LEFT(Z38,250))&gt;1,"Duplicate entry: you have two rows for the same substance and year and use",""),"")</f>
        <v/>
      </c>
      <c r="AB38" s="117" t="str">
        <f>IF(LEN(A38)&gt;0,IF(ISNUMBER(MATCH(A38,Annex_I_II_entries,0)),"","The Entry name is not within the dropdown list, make sure that you have not copied and pasted overwritting the cell format (with its correponding dropdown list) in column A"),"")</f>
        <v/>
      </c>
      <c r="AC38" s="117" t="str">
        <f t="shared" ca="1" si="5"/>
        <v/>
      </c>
      <c r="AD38" s="117" t="str">
        <f t="shared" ca="1" si="6"/>
        <v/>
      </c>
      <c r="AE38" s="117" t="str">
        <f>IF(LEN(G38)&lt;1,"",IF(COUNTIFS('1.Mfg and placing on the market'!G$6:G$503,'1.(Optional) tonnage per use'!G38,'1.Mfg and placing on the market'!K$6:K$503,'1.(Optional) tonnage per use'!N38)=0,"You have not provided total tonnage for this substance and year in the sheet 1. Mfg and placing on the market",""))</f>
        <v/>
      </c>
      <c r="AF38" s="117" t="str">
        <f t="shared" ca="1" si="17"/>
        <v/>
      </c>
      <c r="AG38" s="117" t="str">
        <f t="shared" ca="1" si="18"/>
        <v/>
      </c>
      <c r="AH38" s="117" t="str">
        <f t="shared" ca="1" si="19"/>
        <v/>
      </c>
      <c r="AI38" s="117" t="str">
        <f t="shared" si="7"/>
        <v>_EC</v>
      </c>
      <c r="AJ38" s="117" t="str">
        <f t="shared" si="8"/>
        <v>_CAS</v>
      </c>
      <c r="AK38" s="117" t="str">
        <f t="shared" si="9"/>
        <v>_uses</v>
      </c>
      <c r="AL38" s="117" t="str">
        <f t="shared" si="20"/>
        <v/>
      </c>
      <c r="AM38" s="117" t="str">
        <f t="shared" si="21"/>
        <v/>
      </c>
    </row>
    <row r="39" spans="1:39" s="39" customFormat="1" x14ac:dyDescent="0.2">
      <c r="A39" s="37"/>
      <c r="B39" s="37"/>
      <c r="C39" s="37"/>
      <c r="D39" s="70" t="str">
        <f>_xlfn.IFNA(VLOOKUP(A39,'Reference data SID'!$D$2:$Q$673,14,FALSE),"")</f>
        <v/>
      </c>
      <c r="E39" s="70" t="str">
        <f>_xlfn.IFNA(VLOOKUP(D39,'Reference data SID'!$C$3:$E$673,3,FALSE),"")</f>
        <v/>
      </c>
      <c r="F39" s="64" t="str">
        <f>_xlfn.IFNA(IF(E39=FALSE,D39,IF(ISBLANK(B39),VLOOKUP(C39,'Reference data SID'!$N:$P,3,FALSE),VLOOKUP(B39,'Reference data SID'!$M:$P,4,FALSE))),"")</f>
        <v/>
      </c>
      <c r="G39" s="64" t="str">
        <f t="shared" si="10"/>
        <v/>
      </c>
      <c r="H39" s="38" t="str">
        <f>_xlfn.IFNA(VLOOKUP(F39,'Reference data SID'!L:M,2,FALSE),"")</f>
        <v/>
      </c>
      <c r="I39" s="38" t="str">
        <f>_xlfn.IFNA(VLOOKUP(F39,'Reference data SID'!L:N,3,FALSE),"")</f>
        <v/>
      </c>
      <c r="J39" s="38" t="str">
        <f>_xlfn.IFNA(VLOOKUP(F39,'Reference data SID'!L:O,4,FALSE),"")</f>
        <v/>
      </c>
      <c r="K39" s="37"/>
      <c r="L39" s="37"/>
      <c r="M39" s="37"/>
      <c r="N39" s="50"/>
      <c r="O39" s="50"/>
      <c r="P39" s="50"/>
      <c r="Q39" s="50"/>
      <c r="R39" s="50"/>
      <c r="S39" s="50"/>
      <c r="T39" s="47" t="str">
        <f t="shared" ca="1" si="11"/>
        <v/>
      </c>
      <c r="U39" s="117" t="str">
        <f>_xlfn.IFNA(VLOOKUP(A39,'Reference data SID'!D:E,2,FALSE),"")</f>
        <v/>
      </c>
      <c r="V39" s="117" t="str">
        <f t="shared" si="0"/>
        <v>not ok</v>
      </c>
      <c r="W39" s="117" t="str">
        <f t="shared" si="1"/>
        <v>not ok</v>
      </c>
      <c r="X39" s="117" t="str">
        <f t="shared" si="2"/>
        <v>ok</v>
      </c>
      <c r="Y39" s="117" t="str">
        <f t="shared" si="3"/>
        <v>not ok</v>
      </c>
      <c r="Z39" s="117" t="str">
        <f t="shared" si="4"/>
        <v/>
      </c>
      <c r="AA39" s="117" t="str">
        <f>IF(LEN(A39)&gt;1,IF(COUNTIFS($Z$6:Z$502,LEFT(Z39,250))&gt;1,"Duplicate entry: you have two rows for the same substance and year and use",""),"")</f>
        <v/>
      </c>
      <c r="AB39" s="117" t="str">
        <f>IF(LEN(A39)&gt;0,IF(ISNUMBER(MATCH(A39,Annex_I_II_entries,0)),"","The Entry name is not within the dropdown list, make sure that you have not copied and pasted overwritting the cell format (with its correponding dropdown list) in column A"),"")</f>
        <v/>
      </c>
      <c r="AC39" s="117" t="str">
        <f t="shared" ca="1" si="5"/>
        <v/>
      </c>
      <c r="AD39" s="117" t="str">
        <f t="shared" ca="1" si="6"/>
        <v/>
      </c>
      <c r="AE39" s="117" t="str">
        <f>IF(LEN(G39)&lt;1,"",IF(COUNTIFS('1.Mfg and placing on the market'!G$6:G$503,'1.(Optional) tonnage per use'!G39,'1.Mfg and placing on the market'!K$6:K$503,'1.(Optional) tonnage per use'!N39)=0,"You have not provided total tonnage for this substance and year in the sheet 1. Mfg and placing on the market",""))</f>
        <v/>
      </c>
      <c r="AF39" s="117" t="str">
        <f t="shared" ca="1" si="17"/>
        <v/>
      </c>
      <c r="AG39" s="117" t="str">
        <f t="shared" ca="1" si="18"/>
        <v/>
      </c>
      <c r="AH39" s="117" t="str">
        <f t="shared" ca="1" si="19"/>
        <v/>
      </c>
      <c r="AI39" s="117" t="str">
        <f t="shared" si="7"/>
        <v>_EC</v>
      </c>
      <c r="AJ39" s="117" t="str">
        <f t="shared" si="8"/>
        <v>_CAS</v>
      </c>
      <c r="AK39" s="117" t="str">
        <f t="shared" si="9"/>
        <v>_uses</v>
      </c>
      <c r="AL39" s="117" t="str">
        <f t="shared" si="20"/>
        <v/>
      </c>
      <c r="AM39" s="117" t="str">
        <f t="shared" si="21"/>
        <v/>
      </c>
    </row>
    <row r="40" spans="1:39" s="39" customFormat="1" x14ac:dyDescent="0.2">
      <c r="A40" s="37"/>
      <c r="B40" s="37"/>
      <c r="C40" s="37"/>
      <c r="D40" s="70" t="str">
        <f>_xlfn.IFNA(VLOOKUP(A40,'Reference data SID'!$D$2:$Q$673,14,FALSE),"")</f>
        <v/>
      </c>
      <c r="E40" s="70" t="str">
        <f>_xlfn.IFNA(VLOOKUP(D40,'Reference data SID'!$C$3:$E$673,3,FALSE),"")</f>
        <v/>
      </c>
      <c r="F40" s="64" t="str">
        <f>_xlfn.IFNA(IF(E40=FALSE,D40,IF(ISBLANK(B40),VLOOKUP(C40,'Reference data SID'!$N:$P,3,FALSE),VLOOKUP(B40,'Reference data SID'!$M:$P,4,FALSE))),"")</f>
        <v/>
      </c>
      <c r="G40" s="64" t="str">
        <f t="shared" si="10"/>
        <v/>
      </c>
      <c r="H40" s="38" t="str">
        <f>_xlfn.IFNA(VLOOKUP(F40,'Reference data SID'!L:M,2,FALSE),"")</f>
        <v/>
      </c>
      <c r="I40" s="38" t="str">
        <f>_xlfn.IFNA(VLOOKUP(F40,'Reference data SID'!L:N,3,FALSE),"")</f>
        <v/>
      </c>
      <c r="J40" s="38" t="str">
        <f>_xlfn.IFNA(VLOOKUP(F40,'Reference data SID'!L:O,4,FALSE),"")</f>
        <v/>
      </c>
      <c r="K40" s="37"/>
      <c r="L40" s="37"/>
      <c r="M40" s="37"/>
      <c r="N40" s="50"/>
      <c r="O40" s="50"/>
      <c r="P40" s="50"/>
      <c r="Q40" s="50"/>
      <c r="R40" s="50"/>
      <c r="S40" s="50"/>
      <c r="T40" s="47" t="str">
        <f t="shared" ca="1" si="11"/>
        <v/>
      </c>
      <c r="U40" s="117" t="str">
        <f>_xlfn.IFNA(VLOOKUP(A40,'Reference data SID'!D:E,2,FALSE),"")</f>
        <v/>
      </c>
      <c r="V40" s="117" t="str">
        <f t="shared" si="0"/>
        <v>not ok</v>
      </c>
      <c r="W40" s="117" t="str">
        <f t="shared" si="1"/>
        <v>not ok</v>
      </c>
      <c r="X40" s="117" t="str">
        <f t="shared" si="2"/>
        <v>ok</v>
      </c>
      <c r="Y40" s="117" t="str">
        <f t="shared" si="3"/>
        <v>not ok</v>
      </c>
      <c r="Z40" s="117" t="str">
        <f t="shared" si="4"/>
        <v/>
      </c>
      <c r="AA40" s="117" t="str">
        <f>IF(LEN(A40)&gt;1,IF(COUNTIFS($Z$6:Z$502,LEFT(Z40,250))&gt;1,"Duplicate entry: you have two rows for the same substance and year and use",""),"")</f>
        <v/>
      </c>
      <c r="AB40" s="117" t="str">
        <f>IF(LEN(A40)&gt;0,IF(ISNUMBER(MATCH(A40,Annex_I_II_entries,0)),"","The Entry name is not within the dropdown list, make sure that you have not copied and pasted overwritting the cell format (with its correponding dropdown list) in column A"),"")</f>
        <v/>
      </c>
      <c r="AC40" s="117" t="str">
        <f t="shared" ca="1" si="5"/>
        <v/>
      </c>
      <c r="AD40" s="117" t="str">
        <f t="shared" ca="1" si="6"/>
        <v/>
      </c>
      <c r="AE40" s="117" t="str">
        <f>IF(LEN(G40)&lt;1,"",IF(COUNTIFS('1.Mfg and placing on the market'!G$6:G$503,'1.(Optional) tonnage per use'!G40,'1.Mfg and placing on the market'!K$6:K$503,'1.(Optional) tonnage per use'!N40)=0,"You have not provided total tonnage for this substance and year in the sheet 1. Mfg and placing on the market",""))</f>
        <v/>
      </c>
      <c r="AF40" s="117" t="str">
        <f t="shared" ca="1" si="17"/>
        <v/>
      </c>
      <c r="AG40" s="117" t="str">
        <f t="shared" ca="1" si="18"/>
        <v/>
      </c>
      <c r="AH40" s="117" t="str">
        <f t="shared" ca="1" si="19"/>
        <v/>
      </c>
      <c r="AI40" s="117" t="str">
        <f t="shared" si="7"/>
        <v>_EC</v>
      </c>
      <c r="AJ40" s="117" t="str">
        <f t="shared" si="8"/>
        <v>_CAS</v>
      </c>
      <c r="AK40" s="117" t="str">
        <f t="shared" si="9"/>
        <v>_uses</v>
      </c>
      <c r="AL40" s="117" t="str">
        <f t="shared" si="20"/>
        <v/>
      </c>
      <c r="AM40" s="117" t="str">
        <f t="shared" si="21"/>
        <v/>
      </c>
    </row>
    <row r="41" spans="1:39" s="39" customFormat="1" x14ac:dyDescent="0.2">
      <c r="A41" s="37"/>
      <c r="B41" s="37"/>
      <c r="C41" s="37"/>
      <c r="D41" s="70" t="str">
        <f>_xlfn.IFNA(VLOOKUP(A41,'Reference data SID'!$D$2:$Q$673,14,FALSE),"")</f>
        <v/>
      </c>
      <c r="E41" s="70" t="str">
        <f>_xlfn.IFNA(VLOOKUP(D41,'Reference data SID'!$C$3:$E$673,3,FALSE),"")</f>
        <v/>
      </c>
      <c r="F41" s="64" t="str">
        <f>_xlfn.IFNA(IF(E41=FALSE,D41,IF(ISBLANK(B41),VLOOKUP(C41,'Reference data SID'!$N:$P,3,FALSE),VLOOKUP(B41,'Reference data SID'!$M:$P,4,FALSE))),"")</f>
        <v/>
      </c>
      <c r="G41" s="64" t="str">
        <f t="shared" si="10"/>
        <v/>
      </c>
      <c r="H41" s="38" t="str">
        <f>_xlfn.IFNA(VLOOKUP(F41,'Reference data SID'!L:M,2,FALSE),"")</f>
        <v/>
      </c>
      <c r="I41" s="38" t="str">
        <f>_xlfn.IFNA(VLOOKUP(F41,'Reference data SID'!L:N,3,FALSE),"")</f>
        <v/>
      </c>
      <c r="J41" s="38" t="str">
        <f>_xlfn.IFNA(VLOOKUP(F41,'Reference data SID'!L:O,4,FALSE),"")</f>
        <v/>
      </c>
      <c r="K41" s="37"/>
      <c r="L41" s="37"/>
      <c r="M41" s="37"/>
      <c r="N41" s="50"/>
      <c r="O41" s="50"/>
      <c r="P41" s="50"/>
      <c r="Q41" s="50"/>
      <c r="R41" s="50"/>
      <c r="S41" s="50"/>
      <c r="T41" s="47" t="str">
        <f t="shared" ca="1" si="11"/>
        <v/>
      </c>
      <c r="U41" s="117" t="str">
        <f>_xlfn.IFNA(VLOOKUP(A41,'Reference data SID'!D:E,2,FALSE),"")</f>
        <v/>
      </c>
      <c r="V41" s="117" t="str">
        <f t="shared" si="0"/>
        <v>not ok</v>
      </c>
      <c r="W41" s="117" t="str">
        <f t="shared" si="1"/>
        <v>not ok</v>
      </c>
      <c r="X41" s="117" t="str">
        <f t="shared" si="2"/>
        <v>ok</v>
      </c>
      <c r="Y41" s="117" t="str">
        <f t="shared" si="3"/>
        <v>not ok</v>
      </c>
      <c r="Z41" s="117" t="str">
        <f t="shared" si="4"/>
        <v/>
      </c>
      <c r="AA41" s="117" t="str">
        <f>IF(LEN(A41)&gt;1,IF(COUNTIFS($Z$6:Z$502,LEFT(Z41,250))&gt;1,"Duplicate entry: you have two rows for the same substance and year and use",""),"")</f>
        <v/>
      </c>
      <c r="AB41" s="117" t="str">
        <f>IF(LEN(A41)&gt;0,IF(ISNUMBER(MATCH(A41,Annex_I_II_entries,0)),"","The Entry name is not within the dropdown list, make sure that you have not copied and pasted overwritting the cell format (with its correponding dropdown list) in column A"),"")</f>
        <v/>
      </c>
      <c r="AC41" s="117" t="str">
        <f t="shared" ca="1" si="5"/>
        <v/>
      </c>
      <c r="AD41" s="117" t="str">
        <f t="shared" ca="1" si="6"/>
        <v/>
      </c>
      <c r="AE41" s="117" t="str">
        <f>IF(LEN(G41)&lt;1,"",IF(COUNTIFS('1.Mfg and placing on the market'!G$6:G$503,'1.(Optional) tonnage per use'!G41,'1.Mfg and placing on the market'!K$6:K$503,'1.(Optional) tonnage per use'!N41)=0,"You have not provided total tonnage for this substance and year in the sheet 1. Mfg and placing on the market",""))</f>
        <v/>
      </c>
      <c r="AF41" s="117" t="str">
        <f t="shared" ca="1" si="17"/>
        <v/>
      </c>
      <c r="AG41" s="117" t="str">
        <f t="shared" ca="1" si="18"/>
        <v/>
      </c>
      <c r="AH41" s="117" t="str">
        <f t="shared" ca="1" si="19"/>
        <v/>
      </c>
      <c r="AI41" s="117" t="str">
        <f t="shared" si="7"/>
        <v>_EC</v>
      </c>
      <c r="AJ41" s="117" t="str">
        <f t="shared" si="8"/>
        <v>_CAS</v>
      </c>
      <c r="AK41" s="117" t="str">
        <f t="shared" si="9"/>
        <v>_uses</v>
      </c>
      <c r="AL41" s="117" t="str">
        <f t="shared" si="20"/>
        <v/>
      </c>
      <c r="AM41" s="117" t="str">
        <f t="shared" si="21"/>
        <v/>
      </c>
    </row>
    <row r="42" spans="1:39" s="39" customFormat="1" x14ac:dyDescent="0.2">
      <c r="A42" s="37"/>
      <c r="B42" s="37"/>
      <c r="C42" s="37"/>
      <c r="D42" s="70" t="str">
        <f>_xlfn.IFNA(VLOOKUP(A42,'Reference data SID'!$D$2:$Q$673,14,FALSE),"")</f>
        <v/>
      </c>
      <c r="E42" s="70" t="str">
        <f>_xlfn.IFNA(VLOOKUP(D42,'Reference data SID'!$C$3:$E$673,3,FALSE),"")</f>
        <v/>
      </c>
      <c r="F42" s="64" t="str">
        <f>_xlfn.IFNA(IF(E42=FALSE,D42,IF(ISBLANK(B42),VLOOKUP(C42,'Reference data SID'!$N:$P,3,FALSE),VLOOKUP(B42,'Reference data SID'!$M:$P,4,FALSE))),"")</f>
        <v/>
      </c>
      <c r="G42" s="64" t="str">
        <f t="shared" si="10"/>
        <v/>
      </c>
      <c r="H42" s="38" t="str">
        <f>_xlfn.IFNA(VLOOKUP(F42,'Reference data SID'!L:M,2,FALSE),"")</f>
        <v/>
      </c>
      <c r="I42" s="38" t="str">
        <f>_xlfn.IFNA(VLOOKUP(F42,'Reference data SID'!L:N,3,FALSE),"")</f>
        <v/>
      </c>
      <c r="J42" s="38" t="str">
        <f>_xlfn.IFNA(VLOOKUP(F42,'Reference data SID'!L:O,4,FALSE),"")</f>
        <v/>
      </c>
      <c r="K42" s="37"/>
      <c r="L42" s="37"/>
      <c r="M42" s="37"/>
      <c r="N42" s="50"/>
      <c r="O42" s="50"/>
      <c r="P42" s="50"/>
      <c r="Q42" s="50"/>
      <c r="R42" s="50"/>
      <c r="S42" s="50"/>
      <c r="T42" s="47" t="str">
        <f t="shared" ca="1" si="11"/>
        <v/>
      </c>
      <c r="U42" s="117" t="str">
        <f>_xlfn.IFNA(VLOOKUP(A42,'Reference data SID'!D:E,2,FALSE),"")</f>
        <v/>
      </c>
      <c r="V42" s="117" t="str">
        <f t="shared" si="0"/>
        <v>not ok</v>
      </c>
      <c r="W42" s="117" t="str">
        <f t="shared" si="1"/>
        <v>not ok</v>
      </c>
      <c r="X42" s="117" t="str">
        <f t="shared" si="2"/>
        <v>ok</v>
      </c>
      <c r="Y42" s="117" t="str">
        <f t="shared" si="3"/>
        <v>not ok</v>
      </c>
      <c r="Z42" s="117" t="str">
        <f t="shared" si="4"/>
        <v/>
      </c>
      <c r="AA42" s="117" t="str">
        <f>IF(LEN(A42)&gt;1,IF(COUNTIFS($Z$6:Z$502,LEFT(Z42,250))&gt;1,"Duplicate entry: you have two rows for the same substance and year and use",""),"")</f>
        <v/>
      </c>
      <c r="AB42" s="117" t="str">
        <f>IF(LEN(A42)&gt;0,IF(ISNUMBER(MATCH(A42,Annex_I_II_entries,0)),"","The Entry name is not within the dropdown list, make sure that you have not copied and pasted overwritting the cell format (with its correponding dropdown list) in column A"),"")</f>
        <v/>
      </c>
      <c r="AC42" s="117" t="str">
        <f t="shared" ca="1" si="5"/>
        <v/>
      </c>
      <c r="AD42" s="117" t="str">
        <f t="shared" ca="1" si="6"/>
        <v/>
      </c>
      <c r="AE42" s="117" t="str">
        <f>IF(LEN(G42)&lt;1,"",IF(COUNTIFS('1.Mfg and placing on the market'!G$6:G$503,'1.(Optional) tonnage per use'!G42,'1.Mfg and placing on the market'!K$6:K$503,'1.(Optional) tonnage per use'!N42)=0,"You have not provided total tonnage for this substance and year in the sheet 1. Mfg and placing on the market",""))</f>
        <v/>
      </c>
      <c r="AF42" s="117" t="str">
        <f t="shared" ca="1" si="17"/>
        <v/>
      </c>
      <c r="AG42" s="117" t="str">
        <f t="shared" ca="1" si="18"/>
        <v/>
      </c>
      <c r="AH42" s="117" t="str">
        <f t="shared" ca="1" si="19"/>
        <v/>
      </c>
      <c r="AI42" s="117" t="str">
        <f t="shared" si="7"/>
        <v>_EC</v>
      </c>
      <c r="AJ42" s="117" t="str">
        <f t="shared" si="8"/>
        <v>_CAS</v>
      </c>
      <c r="AK42" s="117" t="str">
        <f t="shared" si="9"/>
        <v>_uses</v>
      </c>
      <c r="AL42" s="117" t="str">
        <f t="shared" si="20"/>
        <v/>
      </c>
      <c r="AM42" s="117" t="str">
        <f t="shared" si="21"/>
        <v/>
      </c>
    </row>
    <row r="43" spans="1:39" s="39" customFormat="1" x14ac:dyDescent="0.2">
      <c r="A43" s="37"/>
      <c r="B43" s="37"/>
      <c r="C43" s="37"/>
      <c r="D43" s="70" t="str">
        <f>_xlfn.IFNA(VLOOKUP(A43,'Reference data SID'!$D$2:$Q$673,14,FALSE),"")</f>
        <v/>
      </c>
      <c r="E43" s="70" t="str">
        <f>_xlfn.IFNA(VLOOKUP(D43,'Reference data SID'!$C$3:$E$673,3,FALSE),"")</f>
        <v/>
      </c>
      <c r="F43" s="64" t="str">
        <f>_xlfn.IFNA(IF(E43=FALSE,D43,IF(ISBLANK(B43),VLOOKUP(C43,'Reference data SID'!$N:$P,3,FALSE),VLOOKUP(B43,'Reference data SID'!$M:$P,4,FALSE))),"")</f>
        <v/>
      </c>
      <c r="G43" s="64" t="str">
        <f t="shared" si="10"/>
        <v/>
      </c>
      <c r="H43" s="38" t="str">
        <f>_xlfn.IFNA(VLOOKUP(F43,'Reference data SID'!L:M,2,FALSE),"")</f>
        <v/>
      </c>
      <c r="I43" s="38" t="str">
        <f>_xlfn.IFNA(VLOOKUP(F43,'Reference data SID'!L:N,3,FALSE),"")</f>
        <v/>
      </c>
      <c r="J43" s="38" t="str">
        <f>_xlfn.IFNA(VLOOKUP(F43,'Reference data SID'!L:O,4,FALSE),"")</f>
        <v/>
      </c>
      <c r="K43" s="37"/>
      <c r="L43" s="37"/>
      <c r="M43" s="37"/>
      <c r="N43" s="50"/>
      <c r="O43" s="50"/>
      <c r="P43" s="50"/>
      <c r="Q43" s="50"/>
      <c r="R43" s="50"/>
      <c r="S43" s="50"/>
      <c r="T43" s="47" t="str">
        <f t="shared" ca="1" si="11"/>
        <v/>
      </c>
      <c r="U43" s="117" t="str">
        <f>_xlfn.IFNA(VLOOKUP(A43,'Reference data SID'!D:E,2,FALSE),"")</f>
        <v/>
      </c>
      <c r="V43" s="117" t="str">
        <f t="shared" si="0"/>
        <v>not ok</v>
      </c>
      <c r="W43" s="117" t="str">
        <f t="shared" si="1"/>
        <v>not ok</v>
      </c>
      <c r="X43" s="117" t="str">
        <f t="shared" si="2"/>
        <v>ok</v>
      </c>
      <c r="Y43" s="117" t="str">
        <f t="shared" si="3"/>
        <v>not ok</v>
      </c>
      <c r="Z43" s="117" t="str">
        <f t="shared" si="4"/>
        <v/>
      </c>
      <c r="AA43" s="117" t="str">
        <f>IF(LEN(A43)&gt;1,IF(COUNTIFS($Z$6:Z$502,LEFT(Z43,250))&gt;1,"Duplicate entry: you have two rows for the same substance and year and use",""),"")</f>
        <v/>
      </c>
      <c r="AB43" s="117" t="str">
        <f>IF(LEN(A43)&gt;0,IF(ISNUMBER(MATCH(A43,Annex_I_II_entries,0)),"","The Entry name is not within the dropdown list, make sure that you have not copied and pasted overwritting the cell format (with its correponding dropdown list) in column A"),"")</f>
        <v/>
      </c>
      <c r="AC43" s="117" t="str">
        <f t="shared" ca="1" si="5"/>
        <v/>
      </c>
      <c r="AD43" s="117" t="str">
        <f t="shared" ca="1" si="6"/>
        <v/>
      </c>
      <c r="AE43" s="117" t="str">
        <f>IF(LEN(G43)&lt;1,"",IF(COUNTIFS('1.Mfg and placing on the market'!G$6:G$503,'1.(Optional) tonnage per use'!G43,'1.Mfg and placing on the market'!K$6:K$503,'1.(Optional) tonnage per use'!N43)=0,"You have not provided total tonnage for this substance and year in the sheet 1. Mfg and placing on the market",""))</f>
        <v/>
      </c>
      <c r="AF43" s="117" t="str">
        <f t="shared" ca="1" si="17"/>
        <v/>
      </c>
      <c r="AG43" s="117" t="str">
        <f t="shared" ca="1" si="18"/>
        <v/>
      </c>
      <c r="AH43" s="117" t="str">
        <f t="shared" ca="1" si="19"/>
        <v/>
      </c>
      <c r="AI43" s="117" t="str">
        <f t="shared" si="7"/>
        <v>_EC</v>
      </c>
      <c r="AJ43" s="117" t="str">
        <f t="shared" si="8"/>
        <v>_CAS</v>
      </c>
      <c r="AK43" s="117" t="str">
        <f t="shared" si="9"/>
        <v>_uses</v>
      </c>
      <c r="AL43" s="117" t="str">
        <f t="shared" si="20"/>
        <v/>
      </c>
      <c r="AM43" s="117" t="str">
        <f t="shared" si="21"/>
        <v/>
      </c>
    </row>
    <row r="44" spans="1:39" s="39" customFormat="1" x14ac:dyDescent="0.2">
      <c r="A44" s="37"/>
      <c r="B44" s="37"/>
      <c r="C44" s="37"/>
      <c r="D44" s="70" t="str">
        <f>_xlfn.IFNA(VLOOKUP(A44,'Reference data SID'!$D$2:$Q$673,14,FALSE),"")</f>
        <v/>
      </c>
      <c r="E44" s="70" t="str">
        <f>_xlfn.IFNA(VLOOKUP(D44,'Reference data SID'!$C$3:$E$673,3,FALSE),"")</f>
        <v/>
      </c>
      <c r="F44" s="64" t="str">
        <f>_xlfn.IFNA(IF(E44=FALSE,D44,IF(ISBLANK(B44),VLOOKUP(C44,'Reference data SID'!$N:$P,3,FALSE),VLOOKUP(B44,'Reference data SID'!$M:$P,4,FALSE))),"")</f>
        <v/>
      </c>
      <c r="G44" s="64" t="str">
        <f t="shared" si="10"/>
        <v/>
      </c>
      <c r="H44" s="38" t="str">
        <f>_xlfn.IFNA(VLOOKUP(F44,'Reference data SID'!L:M,2,FALSE),"")</f>
        <v/>
      </c>
      <c r="I44" s="38" t="str">
        <f>_xlfn.IFNA(VLOOKUP(F44,'Reference data SID'!L:N,3,FALSE),"")</f>
        <v/>
      </c>
      <c r="J44" s="38" t="str">
        <f>_xlfn.IFNA(VLOOKUP(F44,'Reference data SID'!L:O,4,FALSE),"")</f>
        <v/>
      </c>
      <c r="K44" s="37"/>
      <c r="L44" s="37"/>
      <c r="M44" s="37"/>
      <c r="N44" s="50"/>
      <c r="O44" s="50"/>
      <c r="P44" s="50"/>
      <c r="Q44" s="50"/>
      <c r="R44" s="50"/>
      <c r="S44" s="50"/>
      <c r="T44" s="47" t="str">
        <f t="shared" ca="1" si="11"/>
        <v/>
      </c>
      <c r="U44" s="117" t="str">
        <f>_xlfn.IFNA(VLOOKUP(A44,'Reference data SID'!D:E,2,FALSE),"")</f>
        <v/>
      </c>
      <c r="V44" s="117" t="str">
        <f t="shared" si="0"/>
        <v>not ok</v>
      </c>
      <c r="W44" s="117" t="str">
        <f t="shared" si="1"/>
        <v>not ok</v>
      </c>
      <c r="X44" s="117" t="str">
        <f t="shared" si="2"/>
        <v>ok</v>
      </c>
      <c r="Y44" s="117" t="str">
        <f t="shared" si="3"/>
        <v>not ok</v>
      </c>
      <c r="Z44" s="117" t="str">
        <f t="shared" si="4"/>
        <v/>
      </c>
      <c r="AA44" s="117" t="str">
        <f>IF(LEN(A44)&gt;1,IF(COUNTIFS($Z$6:Z$502,LEFT(Z44,250))&gt;1,"Duplicate entry: you have two rows for the same substance and year and use",""),"")</f>
        <v/>
      </c>
      <c r="AB44" s="117" t="str">
        <f>IF(LEN(A44)&gt;0,IF(ISNUMBER(MATCH(A44,Annex_I_II_entries,0)),"","The Entry name is not within the dropdown list, make sure that you have not copied and pasted overwritting the cell format (with its correponding dropdown list) in column A"),"")</f>
        <v/>
      </c>
      <c r="AC44" s="117" t="str">
        <f t="shared" ca="1" si="5"/>
        <v/>
      </c>
      <c r="AD44" s="117" t="str">
        <f t="shared" ca="1" si="6"/>
        <v/>
      </c>
      <c r="AE44" s="117" t="str">
        <f>IF(LEN(G44)&lt;1,"",IF(COUNTIFS('1.Mfg and placing on the market'!G$6:G$503,'1.(Optional) tonnage per use'!G44,'1.Mfg and placing on the market'!K$6:K$503,'1.(Optional) tonnage per use'!N44)=0,"You have not provided total tonnage for this substance and year in the sheet 1. Mfg and placing on the market",""))</f>
        <v/>
      </c>
      <c r="AF44" s="117" t="str">
        <f t="shared" ca="1" si="17"/>
        <v/>
      </c>
      <c r="AG44" s="117" t="str">
        <f t="shared" ca="1" si="18"/>
        <v/>
      </c>
      <c r="AH44" s="117" t="str">
        <f t="shared" ca="1" si="19"/>
        <v/>
      </c>
      <c r="AI44" s="117" t="str">
        <f t="shared" si="7"/>
        <v>_EC</v>
      </c>
      <c r="AJ44" s="117" t="str">
        <f t="shared" si="8"/>
        <v>_CAS</v>
      </c>
      <c r="AK44" s="117" t="str">
        <f t="shared" si="9"/>
        <v>_uses</v>
      </c>
      <c r="AL44" s="117" t="str">
        <f t="shared" si="20"/>
        <v/>
      </c>
      <c r="AM44" s="117" t="str">
        <f t="shared" si="21"/>
        <v/>
      </c>
    </row>
    <row r="45" spans="1:39" s="39" customFormat="1" x14ac:dyDescent="0.2">
      <c r="A45" s="37"/>
      <c r="B45" s="37"/>
      <c r="C45" s="37"/>
      <c r="D45" s="70" t="str">
        <f>_xlfn.IFNA(VLOOKUP(A45,'Reference data SID'!$D$2:$Q$673,14,FALSE),"")</f>
        <v/>
      </c>
      <c r="E45" s="70" t="str">
        <f>_xlfn.IFNA(VLOOKUP(D45,'Reference data SID'!$C$3:$E$673,3,FALSE),"")</f>
        <v/>
      </c>
      <c r="F45" s="64" t="str">
        <f>_xlfn.IFNA(IF(E45=FALSE,D45,IF(ISBLANK(B45),VLOOKUP(C45,'Reference data SID'!$N:$P,3,FALSE),VLOOKUP(B45,'Reference data SID'!$M:$P,4,FALSE))),"")</f>
        <v/>
      </c>
      <c r="G45" s="64" t="str">
        <f t="shared" si="10"/>
        <v/>
      </c>
      <c r="H45" s="38" t="str">
        <f>_xlfn.IFNA(VLOOKUP(F45,'Reference data SID'!L:M,2,FALSE),"")</f>
        <v/>
      </c>
      <c r="I45" s="38" t="str">
        <f>_xlfn.IFNA(VLOOKUP(F45,'Reference data SID'!L:N,3,FALSE),"")</f>
        <v/>
      </c>
      <c r="J45" s="38" t="str">
        <f>_xlfn.IFNA(VLOOKUP(F45,'Reference data SID'!L:O,4,FALSE),"")</f>
        <v/>
      </c>
      <c r="K45" s="37"/>
      <c r="L45" s="37"/>
      <c r="M45" s="37"/>
      <c r="N45" s="50"/>
      <c r="O45" s="50"/>
      <c r="P45" s="50"/>
      <c r="Q45" s="50"/>
      <c r="R45" s="50"/>
      <c r="S45" s="50"/>
      <c r="T45" s="47" t="str">
        <f t="shared" ca="1" si="11"/>
        <v/>
      </c>
      <c r="U45" s="117" t="str">
        <f>_xlfn.IFNA(VLOOKUP(A45,'Reference data SID'!D:E,2,FALSE),"")</f>
        <v/>
      </c>
      <c r="V45" s="117" t="str">
        <f t="shared" si="0"/>
        <v>not ok</v>
      </c>
      <c r="W45" s="117" t="str">
        <f t="shared" si="1"/>
        <v>not ok</v>
      </c>
      <c r="X45" s="117" t="str">
        <f t="shared" si="2"/>
        <v>ok</v>
      </c>
      <c r="Y45" s="117" t="str">
        <f t="shared" si="3"/>
        <v>not ok</v>
      </c>
      <c r="Z45" s="117" t="str">
        <f t="shared" si="4"/>
        <v/>
      </c>
      <c r="AA45" s="117" t="str">
        <f>IF(LEN(A45)&gt;1,IF(COUNTIFS($Z$6:Z$502,LEFT(Z45,250))&gt;1,"Duplicate entry: you have two rows for the same substance and year and use",""),"")</f>
        <v/>
      </c>
      <c r="AB45" s="117" t="str">
        <f>IF(LEN(A45)&gt;0,IF(ISNUMBER(MATCH(A45,Annex_I_II_entries,0)),"","The Entry name is not within the dropdown list, make sure that you have not copied and pasted overwritting the cell format (with its correponding dropdown list) in column A"),"")</f>
        <v/>
      </c>
      <c r="AC45" s="117" t="str">
        <f t="shared" ca="1" si="5"/>
        <v/>
      </c>
      <c r="AD45" s="117" t="str">
        <f t="shared" ca="1" si="6"/>
        <v/>
      </c>
      <c r="AE45" s="117" t="str">
        <f>IF(LEN(G45)&lt;1,"",IF(COUNTIFS('1.Mfg and placing on the market'!G$6:G$503,'1.(Optional) tonnage per use'!G45,'1.Mfg and placing on the market'!K$6:K$503,'1.(Optional) tonnage per use'!N45)=0,"You have not provided total tonnage for this substance and year in the sheet 1. Mfg and placing on the market",""))</f>
        <v/>
      </c>
      <c r="AF45" s="117" t="str">
        <f t="shared" ca="1" si="17"/>
        <v/>
      </c>
      <c r="AG45" s="117" t="str">
        <f t="shared" ca="1" si="18"/>
        <v/>
      </c>
      <c r="AH45" s="117" t="str">
        <f t="shared" ca="1" si="19"/>
        <v/>
      </c>
      <c r="AI45" s="117" t="str">
        <f t="shared" si="7"/>
        <v>_EC</v>
      </c>
      <c r="AJ45" s="117" t="str">
        <f t="shared" si="8"/>
        <v>_CAS</v>
      </c>
      <c r="AK45" s="117" t="str">
        <f t="shared" si="9"/>
        <v>_uses</v>
      </c>
      <c r="AL45" s="117" t="str">
        <f t="shared" si="20"/>
        <v/>
      </c>
      <c r="AM45" s="117" t="str">
        <f t="shared" si="21"/>
        <v/>
      </c>
    </row>
    <row r="46" spans="1:39" s="39" customFormat="1" x14ac:dyDescent="0.2">
      <c r="A46" s="37"/>
      <c r="B46" s="37"/>
      <c r="C46" s="37"/>
      <c r="D46" s="70" t="str">
        <f>_xlfn.IFNA(VLOOKUP(A46,'Reference data SID'!$D$2:$Q$673,14,FALSE),"")</f>
        <v/>
      </c>
      <c r="E46" s="70" t="str">
        <f>_xlfn.IFNA(VLOOKUP(D46,'Reference data SID'!$C$3:$E$673,3,FALSE),"")</f>
        <v/>
      </c>
      <c r="F46" s="64" t="str">
        <f>_xlfn.IFNA(IF(E46=FALSE,D46,IF(ISBLANK(B46),VLOOKUP(C46,'Reference data SID'!$N:$P,3,FALSE),VLOOKUP(B46,'Reference data SID'!$M:$P,4,FALSE))),"")</f>
        <v/>
      </c>
      <c r="G46" s="64" t="str">
        <f t="shared" si="10"/>
        <v/>
      </c>
      <c r="H46" s="38" t="str">
        <f>_xlfn.IFNA(VLOOKUP(F46,'Reference data SID'!L:M,2,FALSE),"")</f>
        <v/>
      </c>
      <c r="I46" s="38" t="str">
        <f>_xlfn.IFNA(VLOOKUP(F46,'Reference data SID'!L:N,3,FALSE),"")</f>
        <v/>
      </c>
      <c r="J46" s="38" t="str">
        <f>_xlfn.IFNA(VLOOKUP(F46,'Reference data SID'!L:O,4,FALSE),"")</f>
        <v/>
      </c>
      <c r="K46" s="37"/>
      <c r="L46" s="37"/>
      <c r="M46" s="37"/>
      <c r="N46" s="50"/>
      <c r="O46" s="50"/>
      <c r="P46" s="50"/>
      <c r="Q46" s="50"/>
      <c r="R46" s="50"/>
      <c r="S46" s="50"/>
      <c r="T46" s="47" t="str">
        <f t="shared" ca="1" si="11"/>
        <v/>
      </c>
      <c r="U46" s="117" t="str">
        <f>_xlfn.IFNA(VLOOKUP(A46,'Reference data SID'!D:E,2,FALSE),"")</f>
        <v/>
      </c>
      <c r="V46" s="117" t="str">
        <f t="shared" si="0"/>
        <v>not ok</v>
      </c>
      <c r="W46" s="117" t="str">
        <f t="shared" si="1"/>
        <v>not ok</v>
      </c>
      <c r="X46" s="117" t="str">
        <f t="shared" si="2"/>
        <v>ok</v>
      </c>
      <c r="Y46" s="117" t="str">
        <f t="shared" si="3"/>
        <v>not ok</v>
      </c>
      <c r="Z46" s="117" t="str">
        <f t="shared" si="4"/>
        <v/>
      </c>
      <c r="AA46" s="117" t="str">
        <f>IF(LEN(A46)&gt;1,IF(COUNTIFS($Z$6:Z$502,LEFT(Z46,250))&gt;1,"Duplicate entry: you have two rows for the same substance and year and use",""),"")</f>
        <v/>
      </c>
      <c r="AB46" s="117" t="str">
        <f>IF(LEN(A46)&gt;0,IF(ISNUMBER(MATCH(A46,Annex_I_II_entries,0)),"","The Entry name is not within the dropdown list, make sure that you have not copied and pasted overwritting the cell format (with its correponding dropdown list) in column A"),"")</f>
        <v/>
      </c>
      <c r="AC46" s="117" t="str">
        <f t="shared" ca="1" si="5"/>
        <v/>
      </c>
      <c r="AD46" s="117" t="str">
        <f t="shared" ca="1" si="6"/>
        <v/>
      </c>
      <c r="AE46" s="117" t="str">
        <f>IF(LEN(G46)&lt;1,"",IF(COUNTIFS('1.Mfg and placing on the market'!G$6:G$503,'1.(Optional) tonnage per use'!G46,'1.Mfg and placing on the market'!K$6:K$503,'1.(Optional) tonnage per use'!N46)=0,"You have not provided total tonnage for this substance and year in the sheet 1. Mfg and placing on the market",""))</f>
        <v/>
      </c>
      <c r="AF46" s="117" t="str">
        <f t="shared" ca="1" si="17"/>
        <v/>
      </c>
      <c r="AG46" s="117" t="str">
        <f t="shared" ca="1" si="18"/>
        <v/>
      </c>
      <c r="AH46" s="117" t="str">
        <f t="shared" ca="1" si="19"/>
        <v/>
      </c>
      <c r="AI46" s="117" t="str">
        <f t="shared" si="7"/>
        <v>_EC</v>
      </c>
      <c r="AJ46" s="117" t="str">
        <f t="shared" si="8"/>
        <v>_CAS</v>
      </c>
      <c r="AK46" s="117" t="str">
        <f t="shared" si="9"/>
        <v>_uses</v>
      </c>
      <c r="AL46" s="117" t="str">
        <f t="shared" si="20"/>
        <v/>
      </c>
      <c r="AM46" s="117" t="str">
        <f t="shared" si="21"/>
        <v/>
      </c>
    </row>
    <row r="47" spans="1:39" s="39" customFormat="1" x14ac:dyDescent="0.2">
      <c r="A47" s="37"/>
      <c r="B47" s="37"/>
      <c r="C47" s="37"/>
      <c r="D47" s="70" t="str">
        <f>_xlfn.IFNA(VLOOKUP(A47,'Reference data SID'!$D$2:$Q$673,14,FALSE),"")</f>
        <v/>
      </c>
      <c r="E47" s="70" t="str">
        <f>_xlfn.IFNA(VLOOKUP(D47,'Reference data SID'!$C$3:$E$673,3,FALSE),"")</f>
        <v/>
      </c>
      <c r="F47" s="64" t="str">
        <f>_xlfn.IFNA(IF(E47=FALSE,D47,IF(ISBLANK(B47),VLOOKUP(C47,'Reference data SID'!$N:$P,3,FALSE),VLOOKUP(B47,'Reference data SID'!$M:$P,4,FALSE))),"")</f>
        <v/>
      </c>
      <c r="G47" s="64" t="str">
        <f t="shared" si="10"/>
        <v/>
      </c>
      <c r="H47" s="38" t="str">
        <f>_xlfn.IFNA(VLOOKUP(F47,'Reference data SID'!L:M,2,FALSE),"")</f>
        <v/>
      </c>
      <c r="I47" s="38" t="str">
        <f>_xlfn.IFNA(VLOOKUP(F47,'Reference data SID'!L:N,3,FALSE),"")</f>
        <v/>
      </c>
      <c r="J47" s="38" t="str">
        <f>_xlfn.IFNA(VLOOKUP(F47,'Reference data SID'!L:O,4,FALSE),"")</f>
        <v/>
      </c>
      <c r="K47" s="37"/>
      <c r="L47" s="37"/>
      <c r="M47" s="37"/>
      <c r="N47" s="50"/>
      <c r="O47" s="50"/>
      <c r="P47" s="50"/>
      <c r="Q47" s="50"/>
      <c r="R47" s="50"/>
      <c r="S47" s="50"/>
      <c r="T47" s="47" t="str">
        <f t="shared" ca="1" si="11"/>
        <v/>
      </c>
      <c r="U47" s="117" t="str">
        <f>_xlfn.IFNA(VLOOKUP(A47,'Reference data SID'!D:E,2,FALSE),"")</f>
        <v/>
      </c>
      <c r="V47" s="117" t="str">
        <f t="shared" si="0"/>
        <v>not ok</v>
      </c>
      <c r="W47" s="117" t="str">
        <f t="shared" si="1"/>
        <v>not ok</v>
      </c>
      <c r="X47" s="117" t="str">
        <f t="shared" si="2"/>
        <v>ok</v>
      </c>
      <c r="Y47" s="117" t="str">
        <f t="shared" si="3"/>
        <v>not ok</v>
      </c>
      <c r="Z47" s="117" t="str">
        <f t="shared" si="4"/>
        <v/>
      </c>
      <c r="AA47" s="117" t="str">
        <f>IF(LEN(A47)&gt;1,IF(COUNTIFS($Z$6:Z$502,LEFT(Z47,250))&gt;1,"Duplicate entry: you have two rows for the same substance and year and use",""),"")</f>
        <v/>
      </c>
      <c r="AB47" s="117" t="str">
        <f>IF(LEN(A47)&gt;0,IF(ISNUMBER(MATCH(A47,Annex_I_II_entries,0)),"","The Entry name is not within the dropdown list, make sure that you have not copied and pasted overwritting the cell format (with its correponding dropdown list) in column A"),"")</f>
        <v/>
      </c>
      <c r="AC47" s="117" t="str">
        <f t="shared" ca="1" si="5"/>
        <v/>
      </c>
      <c r="AD47" s="117" t="str">
        <f t="shared" ca="1" si="6"/>
        <v/>
      </c>
      <c r="AE47" s="117" t="str">
        <f>IF(LEN(G47)&lt;1,"",IF(COUNTIFS('1.Mfg and placing on the market'!G$6:G$503,'1.(Optional) tonnage per use'!G47,'1.Mfg and placing on the market'!K$6:K$503,'1.(Optional) tonnage per use'!N47)=0,"You have not provided total tonnage for this substance and year in the sheet 1. Mfg and placing on the market",""))</f>
        <v/>
      </c>
      <c r="AF47" s="117" t="str">
        <f t="shared" ca="1" si="17"/>
        <v/>
      </c>
      <c r="AG47" s="117" t="str">
        <f t="shared" ca="1" si="18"/>
        <v/>
      </c>
      <c r="AH47" s="117" t="str">
        <f t="shared" ca="1" si="19"/>
        <v/>
      </c>
      <c r="AI47" s="117" t="str">
        <f t="shared" si="7"/>
        <v>_EC</v>
      </c>
      <c r="AJ47" s="117" t="str">
        <f t="shared" si="8"/>
        <v>_CAS</v>
      </c>
      <c r="AK47" s="117" t="str">
        <f t="shared" si="9"/>
        <v>_uses</v>
      </c>
      <c r="AL47" s="117" t="str">
        <f t="shared" si="20"/>
        <v/>
      </c>
      <c r="AM47" s="117" t="str">
        <f t="shared" si="21"/>
        <v/>
      </c>
    </row>
    <row r="48" spans="1:39" s="39" customFormat="1" x14ac:dyDescent="0.2">
      <c r="A48" s="37"/>
      <c r="B48" s="37"/>
      <c r="C48" s="37"/>
      <c r="D48" s="70" t="str">
        <f>_xlfn.IFNA(VLOOKUP(A48,'Reference data SID'!$D$2:$Q$673,14,FALSE),"")</f>
        <v/>
      </c>
      <c r="E48" s="70" t="str">
        <f>_xlfn.IFNA(VLOOKUP(D48,'Reference data SID'!$C$3:$E$673,3,FALSE),"")</f>
        <v/>
      </c>
      <c r="F48" s="64" t="str">
        <f>_xlfn.IFNA(IF(E48=FALSE,D48,IF(ISBLANK(B48),VLOOKUP(C48,'Reference data SID'!$N:$P,3,FALSE),VLOOKUP(B48,'Reference data SID'!$M:$P,4,FALSE))),"")</f>
        <v/>
      </c>
      <c r="G48" s="64" t="str">
        <f t="shared" si="10"/>
        <v/>
      </c>
      <c r="H48" s="38" t="str">
        <f>_xlfn.IFNA(VLOOKUP(F48,'Reference data SID'!L:M,2,FALSE),"")</f>
        <v/>
      </c>
      <c r="I48" s="38" t="str">
        <f>_xlfn.IFNA(VLOOKUP(F48,'Reference data SID'!L:N,3,FALSE),"")</f>
        <v/>
      </c>
      <c r="J48" s="38" t="str">
        <f>_xlfn.IFNA(VLOOKUP(F48,'Reference data SID'!L:O,4,FALSE),"")</f>
        <v/>
      </c>
      <c r="K48" s="37"/>
      <c r="L48" s="37"/>
      <c r="M48" s="37"/>
      <c r="N48" s="50"/>
      <c r="O48" s="50"/>
      <c r="P48" s="50"/>
      <c r="Q48" s="50"/>
      <c r="R48" s="50"/>
      <c r="S48" s="50"/>
      <c r="T48" s="47" t="str">
        <f t="shared" ca="1" si="11"/>
        <v/>
      </c>
      <c r="U48" s="117" t="str">
        <f>_xlfn.IFNA(VLOOKUP(A48,'Reference data SID'!D:E,2,FALSE),"")</f>
        <v/>
      </c>
      <c r="V48" s="117" t="str">
        <f t="shared" si="0"/>
        <v>not ok</v>
      </c>
      <c r="W48" s="117" t="str">
        <f t="shared" si="1"/>
        <v>not ok</v>
      </c>
      <c r="X48" s="117" t="str">
        <f t="shared" si="2"/>
        <v>ok</v>
      </c>
      <c r="Y48" s="117" t="str">
        <f t="shared" si="3"/>
        <v>not ok</v>
      </c>
      <c r="Z48" s="117" t="str">
        <f t="shared" si="4"/>
        <v/>
      </c>
      <c r="AA48" s="117" t="str">
        <f>IF(LEN(A48)&gt;1,IF(COUNTIFS($Z$6:Z$502,LEFT(Z48,250))&gt;1,"Duplicate entry: you have two rows for the same substance and year and use",""),"")</f>
        <v/>
      </c>
      <c r="AB48" s="117" t="str">
        <f>IF(LEN(A48)&gt;0,IF(ISNUMBER(MATCH(A48,Annex_I_II_entries,0)),"","The Entry name is not within the dropdown list, make sure that you have not copied and pasted overwritting the cell format (with its correponding dropdown list) in column A"),"")</f>
        <v/>
      </c>
      <c r="AC48" s="117" t="str">
        <f t="shared" ca="1" si="5"/>
        <v/>
      </c>
      <c r="AD48" s="117" t="str">
        <f t="shared" ca="1" si="6"/>
        <v/>
      </c>
      <c r="AE48" s="117" t="str">
        <f>IF(LEN(G48)&lt;1,"",IF(COUNTIFS('1.Mfg and placing on the market'!G$6:G$503,'1.(Optional) tonnage per use'!G48,'1.Mfg and placing on the market'!K$6:K$503,'1.(Optional) tonnage per use'!N48)=0,"You have not provided total tonnage for this substance and year in the sheet 1. Mfg and placing on the market",""))</f>
        <v/>
      </c>
      <c r="AF48" s="117" t="str">
        <f t="shared" ca="1" si="17"/>
        <v/>
      </c>
      <c r="AG48" s="117" t="str">
        <f t="shared" ca="1" si="18"/>
        <v/>
      </c>
      <c r="AH48" s="117" t="str">
        <f t="shared" ca="1" si="19"/>
        <v/>
      </c>
      <c r="AI48" s="117" t="str">
        <f t="shared" si="7"/>
        <v>_EC</v>
      </c>
      <c r="AJ48" s="117" t="str">
        <f t="shared" si="8"/>
        <v>_CAS</v>
      </c>
      <c r="AK48" s="117" t="str">
        <f t="shared" si="9"/>
        <v>_uses</v>
      </c>
      <c r="AL48" s="117" t="str">
        <f t="shared" si="20"/>
        <v/>
      </c>
      <c r="AM48" s="117" t="str">
        <f t="shared" si="21"/>
        <v/>
      </c>
    </row>
    <row r="49" spans="1:39" s="39" customFormat="1" x14ac:dyDescent="0.2">
      <c r="A49" s="37"/>
      <c r="B49" s="37"/>
      <c r="C49" s="37"/>
      <c r="D49" s="70" t="str">
        <f>_xlfn.IFNA(VLOOKUP(A49,'Reference data SID'!$D$2:$Q$673,14,FALSE),"")</f>
        <v/>
      </c>
      <c r="E49" s="70" t="str">
        <f>_xlfn.IFNA(VLOOKUP(D49,'Reference data SID'!$C$3:$E$673,3,FALSE),"")</f>
        <v/>
      </c>
      <c r="F49" s="64" t="str">
        <f>_xlfn.IFNA(IF(E49=FALSE,D49,IF(ISBLANK(B49),VLOOKUP(C49,'Reference data SID'!$N:$P,3,FALSE),VLOOKUP(B49,'Reference data SID'!$M:$P,4,FALSE))),"")</f>
        <v/>
      </c>
      <c r="G49" s="64" t="str">
        <f t="shared" si="10"/>
        <v/>
      </c>
      <c r="H49" s="38" t="str">
        <f>_xlfn.IFNA(VLOOKUP(F49,'Reference data SID'!L:M,2,FALSE),"")</f>
        <v/>
      </c>
      <c r="I49" s="38" t="str">
        <f>_xlfn.IFNA(VLOOKUP(F49,'Reference data SID'!L:N,3,FALSE),"")</f>
        <v/>
      </c>
      <c r="J49" s="38" t="str">
        <f>_xlfn.IFNA(VLOOKUP(F49,'Reference data SID'!L:O,4,FALSE),"")</f>
        <v/>
      </c>
      <c r="K49" s="37"/>
      <c r="L49" s="37"/>
      <c r="M49" s="37"/>
      <c r="N49" s="50"/>
      <c r="O49" s="50"/>
      <c r="P49" s="50"/>
      <c r="Q49" s="50"/>
      <c r="R49" s="50"/>
      <c r="S49" s="50"/>
      <c r="T49" s="47" t="str">
        <f t="shared" ca="1" si="11"/>
        <v/>
      </c>
      <c r="U49" s="117" t="str">
        <f>_xlfn.IFNA(VLOOKUP(A49,'Reference data SID'!D:E,2,FALSE),"")</f>
        <v/>
      </c>
      <c r="V49" s="117" t="str">
        <f t="shared" si="0"/>
        <v>not ok</v>
      </c>
      <c r="W49" s="117" t="str">
        <f t="shared" si="1"/>
        <v>not ok</v>
      </c>
      <c r="X49" s="117" t="str">
        <f t="shared" si="2"/>
        <v>ok</v>
      </c>
      <c r="Y49" s="117" t="str">
        <f t="shared" si="3"/>
        <v>not ok</v>
      </c>
      <c r="Z49" s="117" t="str">
        <f t="shared" si="4"/>
        <v/>
      </c>
      <c r="AA49" s="117" t="str">
        <f>IF(LEN(A49)&gt;1,IF(COUNTIFS($Z$6:Z$502,LEFT(Z49,250))&gt;1,"Duplicate entry: you have two rows for the same substance and year and use",""),"")</f>
        <v/>
      </c>
      <c r="AB49" s="117" t="str">
        <f>IF(LEN(A49)&gt;0,IF(ISNUMBER(MATCH(A49,Annex_I_II_entries,0)),"","The Entry name is not within the dropdown list, make sure that you have not copied and pasted overwritting the cell format (with its correponding dropdown list) in column A"),"")</f>
        <v/>
      </c>
      <c r="AC49" s="117" t="str">
        <f t="shared" ca="1" si="5"/>
        <v/>
      </c>
      <c r="AD49" s="117" t="str">
        <f t="shared" ca="1" si="6"/>
        <v/>
      </c>
      <c r="AE49" s="117" t="str">
        <f>IF(LEN(G49)&lt;1,"",IF(COUNTIFS('1.Mfg and placing on the market'!G$6:G$503,'1.(Optional) tonnage per use'!G49,'1.Mfg and placing on the market'!K$6:K$503,'1.(Optional) tonnage per use'!N49)=0,"You have not provided total tonnage for this substance and year in the sheet 1. Mfg and placing on the market",""))</f>
        <v/>
      </c>
      <c r="AF49" s="117" t="str">
        <f t="shared" ca="1" si="17"/>
        <v/>
      </c>
      <c r="AG49" s="117" t="str">
        <f t="shared" ca="1" si="18"/>
        <v/>
      </c>
      <c r="AH49" s="117" t="str">
        <f t="shared" ca="1" si="19"/>
        <v/>
      </c>
      <c r="AI49" s="117" t="str">
        <f t="shared" si="7"/>
        <v>_EC</v>
      </c>
      <c r="AJ49" s="117" t="str">
        <f t="shared" si="8"/>
        <v>_CAS</v>
      </c>
      <c r="AK49" s="117" t="str">
        <f t="shared" si="9"/>
        <v>_uses</v>
      </c>
      <c r="AL49" s="117" t="str">
        <f t="shared" si="20"/>
        <v/>
      </c>
      <c r="AM49" s="117" t="str">
        <f t="shared" si="21"/>
        <v/>
      </c>
    </row>
    <row r="50" spans="1:39" s="39" customFormat="1" x14ac:dyDescent="0.2">
      <c r="A50" s="37"/>
      <c r="B50" s="37"/>
      <c r="C50" s="37"/>
      <c r="D50" s="70" t="str">
        <f>_xlfn.IFNA(VLOOKUP(A50,'Reference data SID'!$D$2:$Q$673,14,FALSE),"")</f>
        <v/>
      </c>
      <c r="E50" s="70" t="str">
        <f>_xlfn.IFNA(VLOOKUP(D50,'Reference data SID'!$C$3:$E$673,3,FALSE),"")</f>
        <v/>
      </c>
      <c r="F50" s="64" t="str">
        <f>_xlfn.IFNA(IF(E50=FALSE,D50,IF(ISBLANK(B50),VLOOKUP(C50,'Reference data SID'!$N:$P,3,FALSE),VLOOKUP(B50,'Reference data SID'!$M:$P,4,FALSE))),"")</f>
        <v/>
      </c>
      <c r="G50" s="64" t="str">
        <f t="shared" si="10"/>
        <v/>
      </c>
      <c r="H50" s="38" t="str">
        <f>_xlfn.IFNA(VLOOKUP(F50,'Reference data SID'!L:M,2,FALSE),"")</f>
        <v/>
      </c>
      <c r="I50" s="38" t="str">
        <f>_xlfn.IFNA(VLOOKUP(F50,'Reference data SID'!L:N,3,FALSE),"")</f>
        <v/>
      </c>
      <c r="J50" s="38" t="str">
        <f>_xlfn.IFNA(VLOOKUP(F50,'Reference data SID'!L:O,4,FALSE),"")</f>
        <v/>
      </c>
      <c r="K50" s="37"/>
      <c r="L50" s="37"/>
      <c r="M50" s="37"/>
      <c r="N50" s="50"/>
      <c r="O50" s="50"/>
      <c r="P50" s="50"/>
      <c r="Q50" s="50"/>
      <c r="R50" s="50"/>
      <c r="S50" s="50"/>
      <c r="T50" s="47" t="str">
        <f t="shared" ca="1" si="11"/>
        <v/>
      </c>
      <c r="U50" s="117" t="str">
        <f>_xlfn.IFNA(VLOOKUP(A50,'Reference data SID'!D:E,2,FALSE),"")</f>
        <v/>
      </c>
      <c r="V50" s="117" t="str">
        <f t="shared" si="0"/>
        <v>not ok</v>
      </c>
      <c r="W50" s="117" t="str">
        <f t="shared" si="1"/>
        <v>not ok</v>
      </c>
      <c r="X50" s="117" t="str">
        <f t="shared" si="2"/>
        <v>ok</v>
      </c>
      <c r="Y50" s="117" t="str">
        <f t="shared" si="3"/>
        <v>not ok</v>
      </c>
      <c r="Z50" s="117" t="str">
        <f t="shared" si="4"/>
        <v/>
      </c>
      <c r="AA50" s="117" t="str">
        <f>IF(LEN(A50)&gt;1,IF(COUNTIFS($Z$6:Z$502,LEFT(Z50,250))&gt;1,"Duplicate entry: you have two rows for the same substance and year and use",""),"")</f>
        <v/>
      </c>
      <c r="AB50" s="117" t="str">
        <f>IF(LEN(A50)&gt;0,IF(ISNUMBER(MATCH(A50,Annex_I_II_entries,0)),"","The Entry name is not within the dropdown list, make sure that you have not copied and pasted overwritting the cell format (with its correponding dropdown list) in column A"),"")</f>
        <v/>
      </c>
      <c r="AC50" s="117" t="str">
        <f t="shared" ca="1" si="5"/>
        <v/>
      </c>
      <c r="AD50" s="117" t="str">
        <f t="shared" ca="1" si="6"/>
        <v/>
      </c>
      <c r="AE50" s="117" t="str">
        <f>IF(LEN(G50)&lt;1,"",IF(COUNTIFS('1.Mfg and placing on the market'!G$6:G$503,'1.(Optional) tonnage per use'!G50,'1.Mfg and placing on the market'!K$6:K$503,'1.(Optional) tonnage per use'!N50)=0,"You have not provided total tonnage for this substance and year in the sheet 1. Mfg and placing on the market",""))</f>
        <v/>
      </c>
      <c r="AF50" s="117" t="str">
        <f t="shared" ca="1" si="17"/>
        <v/>
      </c>
      <c r="AG50" s="117" t="str">
        <f t="shared" ca="1" si="18"/>
        <v/>
      </c>
      <c r="AH50" s="117" t="str">
        <f t="shared" ca="1" si="19"/>
        <v/>
      </c>
      <c r="AI50" s="117" t="str">
        <f t="shared" si="7"/>
        <v>_EC</v>
      </c>
      <c r="AJ50" s="117" t="str">
        <f t="shared" si="8"/>
        <v>_CAS</v>
      </c>
      <c r="AK50" s="117" t="str">
        <f t="shared" si="9"/>
        <v>_uses</v>
      </c>
      <c r="AL50" s="117" t="str">
        <f t="shared" si="20"/>
        <v/>
      </c>
      <c r="AM50" s="117" t="str">
        <f t="shared" si="21"/>
        <v/>
      </c>
    </row>
    <row r="51" spans="1:39" s="39" customFormat="1" x14ac:dyDescent="0.2">
      <c r="A51" s="37"/>
      <c r="B51" s="37"/>
      <c r="C51" s="37"/>
      <c r="D51" s="70" t="str">
        <f>_xlfn.IFNA(VLOOKUP(A51,'Reference data SID'!$D$2:$Q$673,14,FALSE),"")</f>
        <v/>
      </c>
      <c r="E51" s="70" t="str">
        <f>_xlfn.IFNA(VLOOKUP(D51,'Reference data SID'!$C$3:$E$673,3,FALSE),"")</f>
        <v/>
      </c>
      <c r="F51" s="64" t="str">
        <f>_xlfn.IFNA(IF(E51=FALSE,D51,IF(ISBLANK(B51),VLOOKUP(C51,'Reference data SID'!$N:$P,3,FALSE),VLOOKUP(B51,'Reference data SID'!$M:$P,4,FALSE))),"")</f>
        <v/>
      </c>
      <c r="G51" s="64" t="str">
        <f t="shared" si="10"/>
        <v/>
      </c>
      <c r="H51" s="38" t="str">
        <f>_xlfn.IFNA(VLOOKUP(F51,'Reference data SID'!L:M,2,FALSE),"")</f>
        <v/>
      </c>
      <c r="I51" s="38" t="str">
        <f>_xlfn.IFNA(VLOOKUP(F51,'Reference data SID'!L:N,3,FALSE),"")</f>
        <v/>
      </c>
      <c r="J51" s="38" t="str">
        <f>_xlfn.IFNA(VLOOKUP(F51,'Reference data SID'!L:O,4,FALSE),"")</f>
        <v/>
      </c>
      <c r="K51" s="37"/>
      <c r="L51" s="37"/>
      <c r="M51" s="37"/>
      <c r="N51" s="50"/>
      <c r="O51" s="50"/>
      <c r="P51" s="50"/>
      <c r="Q51" s="50"/>
      <c r="R51" s="50"/>
      <c r="S51" s="50"/>
      <c r="T51" s="47" t="str">
        <f t="shared" ca="1" si="11"/>
        <v/>
      </c>
      <c r="U51" s="117" t="str">
        <f>_xlfn.IFNA(VLOOKUP(A51,'Reference data SID'!D:E,2,FALSE),"")</f>
        <v/>
      </c>
      <c r="V51" s="117" t="str">
        <f t="shared" si="0"/>
        <v>not ok</v>
      </c>
      <c r="W51" s="117" t="str">
        <f t="shared" si="1"/>
        <v>not ok</v>
      </c>
      <c r="X51" s="117" t="str">
        <f t="shared" si="2"/>
        <v>ok</v>
      </c>
      <c r="Y51" s="117" t="str">
        <f t="shared" si="3"/>
        <v>not ok</v>
      </c>
      <c r="Z51" s="117" t="str">
        <f t="shared" si="4"/>
        <v/>
      </c>
      <c r="AA51" s="117" t="str">
        <f>IF(LEN(A51)&gt;1,IF(COUNTIFS($Z$6:Z$502,LEFT(Z51,250))&gt;1,"Duplicate entry: you have two rows for the same substance and year and use",""),"")</f>
        <v/>
      </c>
      <c r="AB51" s="117" t="str">
        <f>IF(LEN(A51)&gt;0,IF(ISNUMBER(MATCH(A51,Annex_I_II_entries,0)),"","The Entry name is not within the dropdown list, make sure that you have not copied and pasted overwritting the cell format (with its correponding dropdown list) in column A"),"")</f>
        <v/>
      </c>
      <c r="AC51" s="117" t="str">
        <f t="shared" ca="1" si="5"/>
        <v/>
      </c>
      <c r="AD51" s="117" t="str">
        <f t="shared" ca="1" si="6"/>
        <v/>
      </c>
      <c r="AE51" s="117" t="str">
        <f>IF(LEN(G51)&lt;1,"",IF(COUNTIFS('1.Mfg and placing on the market'!G$6:G$503,'1.(Optional) tonnage per use'!G51,'1.Mfg and placing on the market'!K$6:K$503,'1.(Optional) tonnage per use'!N51)=0,"You have not provided total tonnage for this substance and year in the sheet 1. Mfg and placing on the market",""))</f>
        <v/>
      </c>
      <c r="AF51" s="117" t="str">
        <f t="shared" ca="1" si="17"/>
        <v/>
      </c>
      <c r="AG51" s="117" t="str">
        <f t="shared" ca="1" si="18"/>
        <v/>
      </c>
      <c r="AH51" s="117" t="str">
        <f t="shared" ca="1" si="19"/>
        <v/>
      </c>
      <c r="AI51" s="117" t="str">
        <f t="shared" si="7"/>
        <v>_EC</v>
      </c>
      <c r="AJ51" s="117" t="str">
        <f t="shared" si="8"/>
        <v>_CAS</v>
      </c>
      <c r="AK51" s="117" t="str">
        <f t="shared" si="9"/>
        <v>_uses</v>
      </c>
      <c r="AL51" s="117" t="str">
        <f t="shared" si="20"/>
        <v/>
      </c>
      <c r="AM51" s="117" t="str">
        <f t="shared" si="21"/>
        <v/>
      </c>
    </row>
    <row r="52" spans="1:39" s="39" customFormat="1" x14ac:dyDescent="0.2">
      <c r="A52" s="37"/>
      <c r="B52" s="37"/>
      <c r="C52" s="37"/>
      <c r="D52" s="70" t="str">
        <f>_xlfn.IFNA(VLOOKUP(A52,'Reference data SID'!$D$2:$Q$673,14,FALSE),"")</f>
        <v/>
      </c>
      <c r="E52" s="70" t="str">
        <f>_xlfn.IFNA(VLOOKUP(D52,'Reference data SID'!$C$3:$E$673,3,FALSE),"")</f>
        <v/>
      </c>
      <c r="F52" s="64" t="str">
        <f>_xlfn.IFNA(IF(E52=FALSE,D52,IF(ISBLANK(B52),VLOOKUP(C52,'Reference data SID'!$N:$P,3,FALSE),VLOOKUP(B52,'Reference data SID'!$M:$P,4,FALSE))),"")</f>
        <v/>
      </c>
      <c r="G52" s="64" t="str">
        <f t="shared" si="10"/>
        <v/>
      </c>
      <c r="H52" s="38" t="str">
        <f>_xlfn.IFNA(VLOOKUP(F52,'Reference data SID'!L:M,2,FALSE),"")</f>
        <v/>
      </c>
      <c r="I52" s="38" t="str">
        <f>_xlfn.IFNA(VLOOKUP(F52,'Reference data SID'!L:N,3,FALSE),"")</f>
        <v/>
      </c>
      <c r="J52" s="38" t="str">
        <f>_xlfn.IFNA(VLOOKUP(F52,'Reference data SID'!L:O,4,FALSE),"")</f>
        <v/>
      </c>
      <c r="K52" s="37"/>
      <c r="L52" s="37"/>
      <c r="M52" s="37"/>
      <c r="N52" s="50"/>
      <c r="O52" s="50"/>
      <c r="P52" s="50"/>
      <c r="Q52" s="50"/>
      <c r="R52" s="50"/>
      <c r="S52" s="50"/>
      <c r="T52" s="47" t="str">
        <f t="shared" ca="1" si="11"/>
        <v/>
      </c>
      <c r="U52" s="117" t="str">
        <f>_xlfn.IFNA(VLOOKUP(A52,'Reference data SID'!D:E,2,FALSE),"")</f>
        <v/>
      </c>
      <c r="V52" s="117" t="str">
        <f t="shared" si="0"/>
        <v>not ok</v>
      </c>
      <c r="W52" s="117" t="str">
        <f t="shared" si="1"/>
        <v>not ok</v>
      </c>
      <c r="X52" s="117" t="str">
        <f t="shared" si="2"/>
        <v>ok</v>
      </c>
      <c r="Y52" s="117" t="str">
        <f t="shared" si="3"/>
        <v>not ok</v>
      </c>
      <c r="Z52" s="117" t="str">
        <f t="shared" si="4"/>
        <v/>
      </c>
      <c r="AA52" s="117" t="str">
        <f>IF(LEN(A52)&gt;1,IF(COUNTIFS($Z$6:Z$502,LEFT(Z52,250))&gt;1,"Duplicate entry: you have two rows for the same substance and year and use",""),"")</f>
        <v/>
      </c>
      <c r="AB52" s="117" t="str">
        <f>IF(LEN(A52)&gt;0,IF(ISNUMBER(MATCH(A52,Annex_I_II_entries,0)),"","The Entry name is not within the dropdown list, make sure that you have not copied and pasted overwritting the cell format (with its correponding dropdown list) in column A"),"")</f>
        <v/>
      </c>
      <c r="AC52" s="117" t="str">
        <f t="shared" ca="1" si="5"/>
        <v/>
      </c>
      <c r="AD52" s="117" t="str">
        <f t="shared" ca="1" si="6"/>
        <v/>
      </c>
      <c r="AE52" s="117" t="str">
        <f>IF(LEN(G52)&lt;1,"",IF(COUNTIFS('1.Mfg and placing on the market'!G$6:G$503,'1.(Optional) tonnage per use'!G52,'1.Mfg and placing on the market'!K$6:K$503,'1.(Optional) tonnage per use'!N52)=0,"You have not provided total tonnage for this substance and year in the sheet 1. Mfg and placing on the market",""))</f>
        <v/>
      </c>
      <c r="AF52" s="117" t="str">
        <f t="shared" ca="1" si="17"/>
        <v/>
      </c>
      <c r="AG52" s="117" t="str">
        <f t="shared" ca="1" si="18"/>
        <v/>
      </c>
      <c r="AH52" s="117" t="str">
        <f t="shared" ca="1" si="19"/>
        <v/>
      </c>
      <c r="AI52" s="117" t="str">
        <f t="shared" si="7"/>
        <v>_EC</v>
      </c>
      <c r="AJ52" s="117" t="str">
        <f t="shared" si="8"/>
        <v>_CAS</v>
      </c>
      <c r="AK52" s="117" t="str">
        <f t="shared" si="9"/>
        <v>_uses</v>
      </c>
      <c r="AL52" s="117" t="str">
        <f t="shared" si="20"/>
        <v/>
      </c>
      <c r="AM52" s="117" t="str">
        <f t="shared" si="21"/>
        <v/>
      </c>
    </row>
    <row r="53" spans="1:39" s="39" customFormat="1" x14ac:dyDescent="0.2">
      <c r="A53" s="37"/>
      <c r="B53" s="37"/>
      <c r="C53" s="37"/>
      <c r="D53" s="70" t="str">
        <f>_xlfn.IFNA(VLOOKUP(A53,'Reference data SID'!$D$2:$Q$673,14,FALSE),"")</f>
        <v/>
      </c>
      <c r="E53" s="70" t="str">
        <f>_xlfn.IFNA(VLOOKUP(D53,'Reference data SID'!$C$3:$E$673,3,FALSE),"")</f>
        <v/>
      </c>
      <c r="F53" s="64" t="str">
        <f>_xlfn.IFNA(IF(E53=FALSE,D53,IF(ISBLANK(B53),VLOOKUP(C53,'Reference data SID'!$N:$P,3,FALSE),VLOOKUP(B53,'Reference data SID'!$M:$P,4,FALSE))),"")</f>
        <v/>
      </c>
      <c r="G53" s="64" t="str">
        <f t="shared" si="10"/>
        <v/>
      </c>
      <c r="H53" s="38" t="str">
        <f>_xlfn.IFNA(VLOOKUP(F53,'Reference data SID'!L:M,2,FALSE),"")</f>
        <v/>
      </c>
      <c r="I53" s="38" t="str">
        <f>_xlfn.IFNA(VLOOKUP(F53,'Reference data SID'!L:N,3,FALSE),"")</f>
        <v/>
      </c>
      <c r="J53" s="38" t="str">
        <f>_xlfn.IFNA(VLOOKUP(F53,'Reference data SID'!L:O,4,FALSE),"")</f>
        <v/>
      </c>
      <c r="K53" s="37"/>
      <c r="L53" s="37"/>
      <c r="M53" s="37"/>
      <c r="N53" s="50"/>
      <c r="O53" s="50"/>
      <c r="P53" s="50"/>
      <c r="Q53" s="50"/>
      <c r="R53" s="50"/>
      <c r="S53" s="50"/>
      <c r="T53" s="47" t="str">
        <f t="shared" ca="1" si="11"/>
        <v/>
      </c>
      <c r="U53" s="117" t="str">
        <f>_xlfn.IFNA(VLOOKUP(A53,'Reference data SID'!D:E,2,FALSE),"")</f>
        <v/>
      </c>
      <c r="V53" s="117" t="str">
        <f t="shared" si="0"/>
        <v>not ok</v>
      </c>
      <c r="W53" s="117" t="str">
        <f t="shared" si="1"/>
        <v>not ok</v>
      </c>
      <c r="X53" s="117" t="str">
        <f t="shared" si="2"/>
        <v>ok</v>
      </c>
      <c r="Y53" s="117" t="str">
        <f t="shared" si="3"/>
        <v>not ok</v>
      </c>
      <c r="Z53" s="117" t="str">
        <f t="shared" si="4"/>
        <v/>
      </c>
      <c r="AA53" s="117" t="str">
        <f>IF(LEN(A53)&gt;1,IF(COUNTIFS($Z$6:Z$502,LEFT(Z53,250))&gt;1,"Duplicate entry: you have two rows for the same substance and year and use",""),"")</f>
        <v/>
      </c>
      <c r="AB53" s="117" t="str">
        <f>IF(LEN(A53)&gt;0,IF(ISNUMBER(MATCH(A53,Annex_I_II_entries,0)),"","The Entry name is not within the dropdown list, make sure that you have not copied and pasted overwritting the cell format (with its correponding dropdown list) in column A"),"")</f>
        <v/>
      </c>
      <c r="AC53" s="117" t="str">
        <f t="shared" ca="1" si="5"/>
        <v/>
      </c>
      <c r="AD53" s="117" t="str">
        <f t="shared" ca="1" si="6"/>
        <v/>
      </c>
      <c r="AE53" s="117" t="str">
        <f>IF(LEN(G53)&lt;1,"",IF(COUNTIFS('1.Mfg and placing on the market'!G$6:G$503,'1.(Optional) tonnage per use'!G53,'1.Mfg and placing on the market'!K$6:K$503,'1.(Optional) tonnage per use'!N53)=0,"You have not provided total tonnage for this substance and year in the sheet 1. Mfg and placing on the market",""))</f>
        <v/>
      </c>
      <c r="AF53" s="117" t="str">
        <f t="shared" ca="1" si="17"/>
        <v/>
      </c>
      <c r="AG53" s="117" t="str">
        <f t="shared" ca="1" si="18"/>
        <v/>
      </c>
      <c r="AH53" s="117" t="str">
        <f t="shared" ca="1" si="19"/>
        <v/>
      </c>
      <c r="AI53" s="117" t="str">
        <f t="shared" si="7"/>
        <v>_EC</v>
      </c>
      <c r="AJ53" s="117" t="str">
        <f t="shared" si="8"/>
        <v>_CAS</v>
      </c>
      <c r="AK53" s="117" t="str">
        <f t="shared" si="9"/>
        <v>_uses</v>
      </c>
      <c r="AL53" s="117" t="str">
        <f t="shared" si="20"/>
        <v/>
      </c>
      <c r="AM53" s="117" t="str">
        <f t="shared" si="21"/>
        <v/>
      </c>
    </row>
    <row r="54" spans="1:39" s="39" customFormat="1" x14ac:dyDescent="0.2">
      <c r="A54" s="37"/>
      <c r="B54" s="37"/>
      <c r="C54" s="37"/>
      <c r="D54" s="70" t="str">
        <f>_xlfn.IFNA(VLOOKUP(A54,'Reference data SID'!$D$2:$Q$673,14,FALSE),"")</f>
        <v/>
      </c>
      <c r="E54" s="70" t="str">
        <f>_xlfn.IFNA(VLOOKUP(D54,'Reference data SID'!$C$3:$E$673,3,FALSE),"")</f>
        <v/>
      </c>
      <c r="F54" s="64" t="str">
        <f>_xlfn.IFNA(IF(E54=FALSE,D54,IF(ISBLANK(B54),VLOOKUP(C54,'Reference data SID'!$N:$P,3,FALSE),VLOOKUP(B54,'Reference data SID'!$M:$P,4,FALSE))),"")</f>
        <v/>
      </c>
      <c r="G54" s="64" t="str">
        <f t="shared" si="10"/>
        <v/>
      </c>
      <c r="H54" s="38" t="str">
        <f>_xlfn.IFNA(VLOOKUP(F54,'Reference data SID'!L:M,2,FALSE),"")</f>
        <v/>
      </c>
      <c r="I54" s="38" t="str">
        <f>_xlfn.IFNA(VLOOKUP(F54,'Reference data SID'!L:N,3,FALSE),"")</f>
        <v/>
      </c>
      <c r="J54" s="38" t="str">
        <f>_xlfn.IFNA(VLOOKUP(F54,'Reference data SID'!L:O,4,FALSE),"")</f>
        <v/>
      </c>
      <c r="K54" s="37"/>
      <c r="L54" s="37"/>
      <c r="M54" s="37"/>
      <c r="N54" s="50"/>
      <c r="O54" s="50"/>
      <c r="P54" s="50"/>
      <c r="Q54" s="50"/>
      <c r="R54" s="50"/>
      <c r="S54" s="50"/>
      <c r="T54" s="47" t="str">
        <f t="shared" ca="1" si="11"/>
        <v/>
      </c>
      <c r="U54" s="117" t="str">
        <f>_xlfn.IFNA(VLOOKUP(A54,'Reference data SID'!D:E,2,FALSE),"")</f>
        <v/>
      </c>
      <c r="V54" s="117" t="str">
        <f t="shared" si="0"/>
        <v>not ok</v>
      </c>
      <c r="W54" s="117" t="str">
        <f t="shared" si="1"/>
        <v>not ok</v>
      </c>
      <c r="X54" s="117" t="str">
        <f t="shared" si="2"/>
        <v>ok</v>
      </c>
      <c r="Y54" s="117" t="str">
        <f t="shared" si="3"/>
        <v>not ok</v>
      </c>
      <c r="Z54" s="117" t="str">
        <f t="shared" si="4"/>
        <v/>
      </c>
      <c r="AA54" s="117" t="str">
        <f>IF(LEN(A54)&gt;1,IF(COUNTIFS($Z$6:Z$502,LEFT(Z54,250))&gt;1,"Duplicate entry: you have two rows for the same substance and year and use",""),"")</f>
        <v/>
      </c>
      <c r="AB54" s="117" t="str">
        <f>IF(LEN(A54)&gt;0,IF(ISNUMBER(MATCH(A54,Annex_I_II_entries,0)),"","The Entry name is not within the dropdown list, make sure that you have not copied and pasted overwritting the cell format (with its correponding dropdown list) in column A"),"")</f>
        <v/>
      </c>
      <c r="AC54" s="117" t="str">
        <f t="shared" ca="1" si="5"/>
        <v/>
      </c>
      <c r="AD54" s="117" t="str">
        <f t="shared" ca="1" si="6"/>
        <v/>
      </c>
      <c r="AE54" s="117" t="str">
        <f>IF(LEN(G54)&lt;1,"",IF(COUNTIFS('1.Mfg and placing on the market'!G$6:G$503,'1.(Optional) tonnage per use'!G54,'1.Mfg and placing on the market'!K$6:K$503,'1.(Optional) tonnage per use'!N54)=0,"You have not provided total tonnage for this substance and year in the sheet 1. Mfg and placing on the market",""))</f>
        <v/>
      </c>
      <c r="AF54" s="117" t="str">
        <f t="shared" ca="1" si="17"/>
        <v/>
      </c>
      <c r="AG54" s="117" t="str">
        <f t="shared" ca="1" si="18"/>
        <v/>
      </c>
      <c r="AH54" s="117" t="str">
        <f t="shared" ca="1" si="19"/>
        <v/>
      </c>
      <c r="AI54" s="117" t="str">
        <f t="shared" si="7"/>
        <v>_EC</v>
      </c>
      <c r="AJ54" s="117" t="str">
        <f t="shared" si="8"/>
        <v>_CAS</v>
      </c>
      <c r="AK54" s="117" t="str">
        <f t="shared" si="9"/>
        <v>_uses</v>
      </c>
      <c r="AL54" s="117" t="str">
        <f t="shared" si="20"/>
        <v/>
      </c>
      <c r="AM54" s="117" t="str">
        <f t="shared" si="21"/>
        <v/>
      </c>
    </row>
    <row r="55" spans="1:39" s="39" customFormat="1" x14ac:dyDescent="0.2">
      <c r="A55" s="37"/>
      <c r="B55" s="37"/>
      <c r="C55" s="37"/>
      <c r="D55" s="70" t="str">
        <f>_xlfn.IFNA(VLOOKUP(A55,'Reference data SID'!$D$2:$Q$673,14,FALSE),"")</f>
        <v/>
      </c>
      <c r="E55" s="70" t="str">
        <f>_xlfn.IFNA(VLOOKUP(D55,'Reference data SID'!$C$3:$E$673,3,FALSE),"")</f>
        <v/>
      </c>
      <c r="F55" s="64" t="str">
        <f>_xlfn.IFNA(IF(E55=FALSE,D55,IF(ISBLANK(B55),VLOOKUP(C55,'Reference data SID'!$N:$P,3,FALSE),VLOOKUP(B55,'Reference data SID'!$M:$P,4,FALSE))),"")</f>
        <v/>
      </c>
      <c r="G55" s="64" t="str">
        <f t="shared" si="10"/>
        <v/>
      </c>
      <c r="H55" s="38" t="str">
        <f>_xlfn.IFNA(VLOOKUP(F55,'Reference data SID'!L:M,2,FALSE),"")</f>
        <v/>
      </c>
      <c r="I55" s="38" t="str">
        <f>_xlfn.IFNA(VLOOKUP(F55,'Reference data SID'!L:N,3,FALSE),"")</f>
        <v/>
      </c>
      <c r="J55" s="38" t="str">
        <f>_xlfn.IFNA(VLOOKUP(F55,'Reference data SID'!L:O,4,FALSE),"")</f>
        <v/>
      </c>
      <c r="K55" s="37"/>
      <c r="L55" s="37"/>
      <c r="M55" s="37"/>
      <c r="N55" s="50"/>
      <c r="O55" s="50"/>
      <c r="P55" s="50"/>
      <c r="Q55" s="50"/>
      <c r="R55" s="50"/>
      <c r="S55" s="50"/>
      <c r="T55" s="47" t="str">
        <f t="shared" ca="1" si="11"/>
        <v/>
      </c>
      <c r="U55" s="117" t="str">
        <f>_xlfn.IFNA(VLOOKUP(A55,'Reference data SID'!D:E,2,FALSE),"")</f>
        <v/>
      </c>
      <c r="V55" s="117" t="str">
        <f t="shared" si="0"/>
        <v>not ok</v>
      </c>
      <c r="W55" s="117" t="str">
        <f t="shared" si="1"/>
        <v>not ok</v>
      </c>
      <c r="X55" s="117" t="str">
        <f t="shared" si="2"/>
        <v>ok</v>
      </c>
      <c r="Y55" s="117" t="str">
        <f t="shared" si="3"/>
        <v>not ok</v>
      </c>
      <c r="Z55" s="117" t="str">
        <f t="shared" si="4"/>
        <v/>
      </c>
      <c r="AA55" s="117" t="str">
        <f>IF(LEN(A55)&gt;1,IF(COUNTIFS($Z$6:Z$502,LEFT(Z55,250))&gt;1,"Duplicate entry: you have two rows for the same substance and year and use",""),"")</f>
        <v/>
      </c>
      <c r="AB55" s="117" t="str">
        <f>IF(LEN(A55)&gt;0,IF(ISNUMBER(MATCH(A55,Annex_I_II_entries,0)),"","The Entry name is not within the dropdown list, make sure that you have not copied and pasted overwritting the cell format (with its correponding dropdown list) in column A"),"")</f>
        <v/>
      </c>
      <c r="AC55" s="117" t="str">
        <f t="shared" ca="1" si="5"/>
        <v/>
      </c>
      <c r="AD55" s="117" t="str">
        <f t="shared" ca="1" si="6"/>
        <v/>
      </c>
      <c r="AE55" s="117" t="str">
        <f>IF(LEN(G55)&lt;1,"",IF(COUNTIFS('1.Mfg and placing on the market'!G$6:G$503,'1.(Optional) tonnage per use'!G55,'1.Mfg and placing on the market'!K$6:K$503,'1.(Optional) tonnage per use'!N55)=0,"You have not provided total tonnage for this substance and year in the sheet 1. Mfg and placing on the market",""))</f>
        <v/>
      </c>
      <c r="AF55" s="117" t="str">
        <f t="shared" ca="1" si="17"/>
        <v/>
      </c>
      <c r="AG55" s="117" t="str">
        <f t="shared" ca="1" si="18"/>
        <v/>
      </c>
      <c r="AH55" s="117" t="str">
        <f t="shared" ca="1" si="19"/>
        <v/>
      </c>
      <c r="AI55" s="117" t="str">
        <f t="shared" si="7"/>
        <v>_EC</v>
      </c>
      <c r="AJ55" s="117" t="str">
        <f t="shared" si="8"/>
        <v>_CAS</v>
      </c>
      <c r="AK55" s="117" t="str">
        <f t="shared" si="9"/>
        <v>_uses</v>
      </c>
      <c r="AL55" s="117" t="str">
        <f t="shared" si="20"/>
        <v/>
      </c>
      <c r="AM55" s="117" t="str">
        <f t="shared" si="21"/>
        <v/>
      </c>
    </row>
    <row r="56" spans="1:39" s="39" customFormat="1" x14ac:dyDescent="0.2">
      <c r="A56" s="37"/>
      <c r="B56" s="37"/>
      <c r="C56" s="37"/>
      <c r="D56" s="70" t="str">
        <f>_xlfn.IFNA(VLOOKUP(A56,'Reference data SID'!$D$2:$Q$673,14,FALSE),"")</f>
        <v/>
      </c>
      <c r="E56" s="70" t="str">
        <f>_xlfn.IFNA(VLOOKUP(D56,'Reference data SID'!$C$3:$E$673,3,FALSE),"")</f>
        <v/>
      </c>
      <c r="F56" s="64" t="str">
        <f>_xlfn.IFNA(IF(E56=FALSE,D56,IF(ISBLANK(B56),VLOOKUP(C56,'Reference data SID'!$N:$P,3,FALSE),VLOOKUP(B56,'Reference data SID'!$M:$P,4,FALSE))),"")</f>
        <v/>
      </c>
      <c r="G56" s="64" t="str">
        <f t="shared" si="10"/>
        <v/>
      </c>
      <c r="H56" s="38" t="str">
        <f>_xlfn.IFNA(VLOOKUP(F56,'Reference data SID'!L:M,2,FALSE),"")</f>
        <v/>
      </c>
      <c r="I56" s="38" t="str">
        <f>_xlfn.IFNA(VLOOKUP(F56,'Reference data SID'!L:N,3,FALSE),"")</f>
        <v/>
      </c>
      <c r="J56" s="38" t="str">
        <f>_xlfn.IFNA(VLOOKUP(F56,'Reference data SID'!L:O,4,FALSE),"")</f>
        <v/>
      </c>
      <c r="K56" s="37"/>
      <c r="L56" s="37"/>
      <c r="M56" s="37"/>
      <c r="N56" s="50"/>
      <c r="O56" s="50"/>
      <c r="P56" s="50"/>
      <c r="Q56" s="50"/>
      <c r="R56" s="50"/>
      <c r="S56" s="50"/>
      <c r="T56" s="47" t="str">
        <f t="shared" ca="1" si="11"/>
        <v/>
      </c>
      <c r="U56" s="117" t="str">
        <f>_xlfn.IFNA(VLOOKUP(A56,'Reference data SID'!D:E,2,FALSE),"")</f>
        <v/>
      </c>
      <c r="V56" s="117" t="str">
        <f t="shared" si="0"/>
        <v>not ok</v>
      </c>
      <c r="W56" s="117" t="str">
        <f t="shared" si="1"/>
        <v>not ok</v>
      </c>
      <c r="X56" s="117" t="str">
        <f t="shared" si="2"/>
        <v>ok</v>
      </c>
      <c r="Y56" s="117" t="str">
        <f t="shared" si="3"/>
        <v>not ok</v>
      </c>
      <c r="Z56" s="117" t="str">
        <f t="shared" si="4"/>
        <v/>
      </c>
      <c r="AA56" s="117" t="str">
        <f>IF(LEN(A56)&gt;1,IF(COUNTIFS($Z$6:Z$502,LEFT(Z56,250))&gt;1,"Duplicate entry: you have two rows for the same substance and year and use",""),"")</f>
        <v/>
      </c>
      <c r="AB56" s="117" t="str">
        <f>IF(LEN(A56)&gt;0,IF(ISNUMBER(MATCH(A56,Annex_I_II_entries,0)),"","The Entry name is not within the dropdown list, make sure that you have not copied and pasted overwritting the cell format (with its correponding dropdown list) in column A"),"")</f>
        <v/>
      </c>
      <c r="AC56" s="117" t="str">
        <f t="shared" ca="1" si="5"/>
        <v/>
      </c>
      <c r="AD56" s="117" t="str">
        <f t="shared" ca="1" si="6"/>
        <v/>
      </c>
      <c r="AE56" s="117" t="str">
        <f>IF(LEN(G56)&lt;1,"",IF(COUNTIFS('1.Mfg and placing on the market'!G$6:G$503,'1.(Optional) tonnage per use'!G56,'1.Mfg and placing on the market'!K$6:K$503,'1.(Optional) tonnage per use'!N56)=0,"You have not provided total tonnage for this substance and year in the sheet 1. Mfg and placing on the market",""))</f>
        <v/>
      </c>
      <c r="AF56" s="117" t="str">
        <f t="shared" ca="1" si="17"/>
        <v/>
      </c>
      <c r="AG56" s="117" t="str">
        <f t="shared" ca="1" si="18"/>
        <v/>
      </c>
      <c r="AH56" s="117" t="str">
        <f t="shared" ca="1" si="19"/>
        <v/>
      </c>
      <c r="AI56" s="117" t="str">
        <f t="shared" si="7"/>
        <v>_EC</v>
      </c>
      <c r="AJ56" s="117" t="str">
        <f t="shared" si="8"/>
        <v>_CAS</v>
      </c>
      <c r="AK56" s="117" t="str">
        <f t="shared" si="9"/>
        <v>_uses</v>
      </c>
      <c r="AL56" s="117" t="str">
        <f t="shared" si="20"/>
        <v/>
      </c>
      <c r="AM56" s="117" t="str">
        <f t="shared" si="21"/>
        <v/>
      </c>
    </row>
    <row r="57" spans="1:39" s="39" customFormat="1" x14ac:dyDescent="0.2">
      <c r="A57" s="37"/>
      <c r="B57" s="37"/>
      <c r="C57" s="37"/>
      <c r="D57" s="70" t="str">
        <f>_xlfn.IFNA(VLOOKUP(A57,'Reference data SID'!$D$2:$Q$673,14,FALSE),"")</f>
        <v/>
      </c>
      <c r="E57" s="70" t="str">
        <f>_xlfn.IFNA(VLOOKUP(D57,'Reference data SID'!$C$3:$E$673,3,FALSE),"")</f>
        <v/>
      </c>
      <c r="F57" s="64" t="str">
        <f>_xlfn.IFNA(IF(E57=FALSE,D57,IF(ISBLANK(B57),VLOOKUP(C57,'Reference data SID'!$N:$P,3,FALSE),VLOOKUP(B57,'Reference data SID'!$M:$P,4,FALSE))),"")</f>
        <v/>
      </c>
      <c r="G57" s="64" t="str">
        <f t="shared" si="10"/>
        <v/>
      </c>
      <c r="H57" s="38" t="str">
        <f>_xlfn.IFNA(VLOOKUP(F57,'Reference data SID'!L:M,2,FALSE),"")</f>
        <v/>
      </c>
      <c r="I57" s="38" t="str">
        <f>_xlfn.IFNA(VLOOKUP(F57,'Reference data SID'!L:N,3,FALSE),"")</f>
        <v/>
      </c>
      <c r="J57" s="38" t="str">
        <f>_xlfn.IFNA(VLOOKUP(F57,'Reference data SID'!L:O,4,FALSE),"")</f>
        <v/>
      </c>
      <c r="K57" s="37"/>
      <c r="L57" s="37"/>
      <c r="M57" s="37"/>
      <c r="N57" s="50"/>
      <c r="O57" s="50"/>
      <c r="P57" s="50"/>
      <c r="Q57" s="50"/>
      <c r="R57" s="50"/>
      <c r="S57" s="50"/>
      <c r="T57" s="47" t="str">
        <f t="shared" ca="1" si="11"/>
        <v/>
      </c>
      <c r="U57" s="117" t="str">
        <f>_xlfn.IFNA(VLOOKUP(A57,'Reference data SID'!D:E,2,FALSE),"")</f>
        <v/>
      </c>
      <c r="V57" s="117" t="str">
        <f t="shared" si="0"/>
        <v>not ok</v>
      </c>
      <c r="W57" s="117" t="str">
        <f t="shared" si="1"/>
        <v>not ok</v>
      </c>
      <c r="X57" s="117" t="str">
        <f t="shared" si="2"/>
        <v>ok</v>
      </c>
      <c r="Y57" s="117" t="str">
        <f t="shared" si="3"/>
        <v>not ok</v>
      </c>
      <c r="Z57" s="117" t="str">
        <f t="shared" si="4"/>
        <v/>
      </c>
      <c r="AA57" s="117" t="str">
        <f>IF(LEN(A57)&gt;1,IF(COUNTIFS($Z$6:Z$502,LEFT(Z57,250))&gt;1,"Duplicate entry: you have two rows for the same substance and year and use",""),"")</f>
        <v/>
      </c>
      <c r="AB57" s="117" t="str">
        <f>IF(LEN(A57)&gt;0,IF(ISNUMBER(MATCH(A57,Annex_I_II_entries,0)),"","The Entry name is not within the dropdown list, make sure that you have not copied and pasted overwritting the cell format (with its correponding dropdown list) in column A"),"")</f>
        <v/>
      </c>
      <c r="AC57" s="117" t="str">
        <f t="shared" ca="1" si="5"/>
        <v/>
      </c>
      <c r="AD57" s="117" t="str">
        <f t="shared" ca="1" si="6"/>
        <v/>
      </c>
      <c r="AE57" s="117" t="str">
        <f>IF(LEN(G57)&lt;1,"",IF(COUNTIFS('1.Mfg and placing on the market'!G$6:G$503,'1.(Optional) tonnage per use'!G57,'1.Mfg and placing on the market'!K$6:K$503,'1.(Optional) tonnage per use'!N57)=0,"You have not provided total tonnage for this substance and year in the sheet 1. Mfg and placing on the market",""))</f>
        <v/>
      </c>
      <c r="AF57" s="117" t="str">
        <f t="shared" ca="1" si="17"/>
        <v/>
      </c>
      <c r="AG57" s="117" t="str">
        <f t="shared" ca="1" si="18"/>
        <v/>
      </c>
      <c r="AH57" s="117" t="str">
        <f t="shared" ca="1" si="19"/>
        <v/>
      </c>
      <c r="AI57" s="117" t="str">
        <f t="shared" si="7"/>
        <v>_EC</v>
      </c>
      <c r="AJ57" s="117" t="str">
        <f t="shared" si="8"/>
        <v>_CAS</v>
      </c>
      <c r="AK57" s="117" t="str">
        <f t="shared" si="9"/>
        <v>_uses</v>
      </c>
      <c r="AL57" s="117" t="str">
        <f t="shared" si="20"/>
        <v/>
      </c>
      <c r="AM57" s="117" t="str">
        <f t="shared" si="21"/>
        <v/>
      </c>
    </row>
    <row r="58" spans="1:39" s="39" customFormat="1" x14ac:dyDescent="0.2">
      <c r="A58" s="37"/>
      <c r="B58" s="37"/>
      <c r="C58" s="37"/>
      <c r="D58" s="70" t="str">
        <f>_xlfn.IFNA(VLOOKUP(A58,'Reference data SID'!$D$2:$Q$673,14,FALSE),"")</f>
        <v/>
      </c>
      <c r="E58" s="70" t="str">
        <f>_xlfn.IFNA(VLOOKUP(D58,'Reference data SID'!$C$3:$E$673,3,FALSE),"")</f>
        <v/>
      </c>
      <c r="F58" s="64" t="str">
        <f>_xlfn.IFNA(IF(E58=FALSE,D58,IF(ISBLANK(B58),VLOOKUP(C58,'Reference data SID'!$N:$P,3,FALSE),VLOOKUP(B58,'Reference data SID'!$M:$P,4,FALSE))),"")</f>
        <v/>
      </c>
      <c r="G58" s="64" t="str">
        <f t="shared" si="10"/>
        <v/>
      </c>
      <c r="H58" s="38" t="str">
        <f>_xlfn.IFNA(VLOOKUP(F58,'Reference data SID'!L:M,2,FALSE),"")</f>
        <v/>
      </c>
      <c r="I58" s="38" t="str">
        <f>_xlfn.IFNA(VLOOKUP(F58,'Reference data SID'!L:N,3,FALSE),"")</f>
        <v/>
      </c>
      <c r="J58" s="38" t="str">
        <f>_xlfn.IFNA(VLOOKUP(F58,'Reference data SID'!L:O,4,FALSE),"")</f>
        <v/>
      </c>
      <c r="K58" s="37"/>
      <c r="L58" s="37"/>
      <c r="M58" s="37"/>
      <c r="N58" s="50"/>
      <c r="O58" s="50"/>
      <c r="P58" s="50"/>
      <c r="Q58" s="50"/>
      <c r="R58" s="50"/>
      <c r="S58" s="50"/>
      <c r="T58" s="47" t="str">
        <f t="shared" ca="1" si="11"/>
        <v/>
      </c>
      <c r="U58" s="117" t="str">
        <f>_xlfn.IFNA(VLOOKUP(A58,'Reference data SID'!D:E,2,FALSE),"")</f>
        <v/>
      </c>
      <c r="V58" s="117" t="str">
        <f t="shared" si="0"/>
        <v>not ok</v>
      </c>
      <c r="W58" s="117" t="str">
        <f t="shared" si="1"/>
        <v>not ok</v>
      </c>
      <c r="X58" s="117" t="str">
        <f t="shared" si="2"/>
        <v>ok</v>
      </c>
      <c r="Y58" s="117" t="str">
        <f t="shared" si="3"/>
        <v>not ok</v>
      </c>
      <c r="Z58" s="117" t="str">
        <f t="shared" si="4"/>
        <v/>
      </c>
      <c r="AA58" s="117" t="str">
        <f>IF(LEN(A58)&gt;1,IF(COUNTIFS($Z$6:Z$502,LEFT(Z58,250))&gt;1,"Duplicate entry: you have two rows for the same substance and year and use",""),"")</f>
        <v/>
      </c>
      <c r="AB58" s="117" t="str">
        <f>IF(LEN(A58)&gt;0,IF(ISNUMBER(MATCH(A58,Annex_I_II_entries,0)),"","The Entry name is not within the dropdown list, make sure that you have not copied and pasted overwritting the cell format (with its correponding dropdown list) in column A"),"")</f>
        <v/>
      </c>
      <c r="AC58" s="117" t="str">
        <f t="shared" ca="1" si="5"/>
        <v/>
      </c>
      <c r="AD58" s="117" t="str">
        <f t="shared" ca="1" si="6"/>
        <v/>
      </c>
      <c r="AE58" s="117" t="str">
        <f>IF(LEN(G58)&lt;1,"",IF(COUNTIFS('1.Mfg and placing on the market'!G$6:G$503,'1.(Optional) tonnage per use'!G58,'1.Mfg and placing on the market'!K$6:K$503,'1.(Optional) tonnage per use'!N58)=0,"You have not provided total tonnage for this substance and year in the sheet 1. Mfg and placing on the market",""))</f>
        <v/>
      </c>
      <c r="AF58" s="117" t="str">
        <f t="shared" ca="1" si="17"/>
        <v/>
      </c>
      <c r="AG58" s="117" t="str">
        <f t="shared" ca="1" si="18"/>
        <v/>
      </c>
      <c r="AH58" s="117" t="str">
        <f t="shared" ca="1" si="19"/>
        <v/>
      </c>
      <c r="AI58" s="117" t="str">
        <f t="shared" si="7"/>
        <v>_EC</v>
      </c>
      <c r="AJ58" s="117" t="str">
        <f t="shared" si="8"/>
        <v>_CAS</v>
      </c>
      <c r="AK58" s="117" t="str">
        <f t="shared" si="9"/>
        <v>_uses</v>
      </c>
      <c r="AL58" s="117" t="str">
        <f t="shared" si="20"/>
        <v/>
      </c>
      <c r="AM58" s="117" t="str">
        <f t="shared" si="21"/>
        <v/>
      </c>
    </row>
    <row r="59" spans="1:39" s="39" customFormat="1" x14ac:dyDescent="0.2">
      <c r="A59" s="37"/>
      <c r="B59" s="37"/>
      <c r="C59" s="37"/>
      <c r="D59" s="70" t="str">
        <f>_xlfn.IFNA(VLOOKUP(A59,'Reference data SID'!$D$2:$Q$673,14,FALSE),"")</f>
        <v/>
      </c>
      <c r="E59" s="70" t="str">
        <f>_xlfn.IFNA(VLOOKUP(D59,'Reference data SID'!$C$3:$E$673,3,FALSE),"")</f>
        <v/>
      </c>
      <c r="F59" s="64" t="str">
        <f>_xlfn.IFNA(IF(E59=FALSE,D59,IF(ISBLANK(B59),VLOOKUP(C59,'Reference data SID'!$N:$P,3,FALSE),VLOOKUP(B59,'Reference data SID'!$M:$P,4,FALSE))),"")</f>
        <v/>
      </c>
      <c r="G59" s="64" t="str">
        <f t="shared" si="10"/>
        <v/>
      </c>
      <c r="H59" s="38" t="str">
        <f>_xlfn.IFNA(VLOOKUP(F59,'Reference data SID'!L:M,2,FALSE),"")</f>
        <v/>
      </c>
      <c r="I59" s="38" t="str">
        <f>_xlfn.IFNA(VLOOKUP(F59,'Reference data SID'!L:N,3,FALSE),"")</f>
        <v/>
      </c>
      <c r="J59" s="38" t="str">
        <f>_xlfn.IFNA(VLOOKUP(F59,'Reference data SID'!L:O,4,FALSE),"")</f>
        <v/>
      </c>
      <c r="K59" s="37"/>
      <c r="L59" s="37"/>
      <c r="M59" s="37"/>
      <c r="N59" s="50"/>
      <c r="O59" s="50"/>
      <c r="P59" s="50"/>
      <c r="Q59" s="50"/>
      <c r="R59" s="50"/>
      <c r="S59" s="50"/>
      <c r="T59" s="47" t="str">
        <f t="shared" ca="1" si="11"/>
        <v/>
      </c>
      <c r="U59" s="117" t="str">
        <f>_xlfn.IFNA(VLOOKUP(A59,'Reference data SID'!D:E,2,FALSE),"")</f>
        <v/>
      </c>
      <c r="V59" s="117" t="str">
        <f t="shared" si="0"/>
        <v>not ok</v>
      </c>
      <c r="W59" s="117" t="str">
        <f t="shared" si="1"/>
        <v>not ok</v>
      </c>
      <c r="X59" s="117" t="str">
        <f t="shared" si="2"/>
        <v>ok</v>
      </c>
      <c r="Y59" s="117" t="str">
        <f t="shared" si="3"/>
        <v>not ok</v>
      </c>
      <c r="Z59" s="117" t="str">
        <f t="shared" si="4"/>
        <v/>
      </c>
      <c r="AA59" s="117" t="str">
        <f>IF(LEN(A59)&gt;1,IF(COUNTIFS($Z$6:Z$502,LEFT(Z59,250))&gt;1,"Duplicate entry: you have two rows for the same substance and year and use",""),"")</f>
        <v/>
      </c>
      <c r="AB59" s="117" t="str">
        <f>IF(LEN(A59)&gt;0,IF(ISNUMBER(MATCH(A59,Annex_I_II_entries,0)),"","The Entry name is not within the dropdown list, make sure that you have not copied and pasted overwritting the cell format (with its correponding dropdown list) in column A"),"")</f>
        <v/>
      </c>
      <c r="AC59" s="117" t="str">
        <f t="shared" ca="1" si="5"/>
        <v/>
      </c>
      <c r="AD59" s="117" t="str">
        <f t="shared" ca="1" si="6"/>
        <v/>
      </c>
      <c r="AE59" s="117" t="str">
        <f>IF(LEN(G59)&lt;1,"",IF(COUNTIFS('1.Mfg and placing on the market'!G$6:G$503,'1.(Optional) tonnage per use'!G59,'1.Mfg and placing on the market'!K$6:K$503,'1.(Optional) tonnage per use'!N59)=0,"You have not provided total tonnage for this substance and year in the sheet 1. Mfg and placing on the market",""))</f>
        <v/>
      </c>
      <c r="AF59" s="117" t="str">
        <f t="shared" ca="1" si="17"/>
        <v/>
      </c>
      <c r="AG59" s="117" t="str">
        <f t="shared" ca="1" si="18"/>
        <v/>
      </c>
      <c r="AH59" s="117" t="str">
        <f t="shared" ca="1" si="19"/>
        <v/>
      </c>
      <c r="AI59" s="117" t="str">
        <f t="shared" si="7"/>
        <v>_EC</v>
      </c>
      <c r="AJ59" s="117" t="str">
        <f t="shared" si="8"/>
        <v>_CAS</v>
      </c>
      <c r="AK59" s="117" t="str">
        <f t="shared" si="9"/>
        <v>_uses</v>
      </c>
      <c r="AL59" s="117" t="str">
        <f t="shared" si="20"/>
        <v/>
      </c>
      <c r="AM59" s="117" t="str">
        <f t="shared" si="21"/>
        <v/>
      </c>
    </row>
    <row r="60" spans="1:39" s="39" customFormat="1" x14ac:dyDescent="0.2">
      <c r="A60" s="37"/>
      <c r="B60" s="37"/>
      <c r="C60" s="37"/>
      <c r="D60" s="70" t="str">
        <f>_xlfn.IFNA(VLOOKUP(A60,'Reference data SID'!$D$2:$Q$673,14,FALSE),"")</f>
        <v/>
      </c>
      <c r="E60" s="70" t="str">
        <f>_xlfn.IFNA(VLOOKUP(D60,'Reference data SID'!$C$3:$E$673,3,FALSE),"")</f>
        <v/>
      </c>
      <c r="F60" s="64" t="str">
        <f>_xlfn.IFNA(IF(E60=FALSE,D60,IF(ISBLANK(B60),VLOOKUP(C60,'Reference data SID'!$N:$P,3,FALSE),VLOOKUP(B60,'Reference data SID'!$M:$P,4,FALSE))),"")</f>
        <v/>
      </c>
      <c r="G60" s="64" t="str">
        <f t="shared" si="10"/>
        <v/>
      </c>
      <c r="H60" s="38" t="str">
        <f>_xlfn.IFNA(VLOOKUP(F60,'Reference data SID'!L:M,2,FALSE),"")</f>
        <v/>
      </c>
      <c r="I60" s="38" t="str">
        <f>_xlfn.IFNA(VLOOKUP(F60,'Reference data SID'!L:N,3,FALSE),"")</f>
        <v/>
      </c>
      <c r="J60" s="38" t="str">
        <f>_xlfn.IFNA(VLOOKUP(F60,'Reference data SID'!L:O,4,FALSE),"")</f>
        <v/>
      </c>
      <c r="K60" s="37"/>
      <c r="L60" s="37"/>
      <c r="M60" s="37"/>
      <c r="N60" s="50"/>
      <c r="O60" s="50"/>
      <c r="P60" s="50"/>
      <c r="Q60" s="50"/>
      <c r="R60" s="50"/>
      <c r="S60" s="50"/>
      <c r="T60" s="47" t="str">
        <f t="shared" ca="1" si="11"/>
        <v/>
      </c>
      <c r="U60" s="117" t="str">
        <f>_xlfn.IFNA(VLOOKUP(A60,'Reference data SID'!D:E,2,FALSE),"")</f>
        <v/>
      </c>
      <c r="V60" s="117" t="str">
        <f t="shared" si="0"/>
        <v>not ok</v>
      </c>
      <c r="W60" s="117" t="str">
        <f t="shared" si="1"/>
        <v>not ok</v>
      </c>
      <c r="X60" s="117" t="str">
        <f t="shared" si="2"/>
        <v>ok</v>
      </c>
      <c r="Y60" s="117" t="str">
        <f t="shared" si="3"/>
        <v>not ok</v>
      </c>
      <c r="Z60" s="117" t="str">
        <f t="shared" si="4"/>
        <v/>
      </c>
      <c r="AA60" s="117" t="str">
        <f>IF(LEN(A60)&gt;1,IF(COUNTIFS($Z$6:Z$502,LEFT(Z60,250))&gt;1,"Duplicate entry: you have two rows for the same substance and year and use",""),"")</f>
        <v/>
      </c>
      <c r="AB60" s="117" t="str">
        <f>IF(LEN(A60)&gt;0,IF(ISNUMBER(MATCH(A60,Annex_I_II_entries,0)),"","The Entry name is not within the dropdown list, make sure that you have not copied and pasted overwritting the cell format (with its correponding dropdown list) in column A"),"")</f>
        <v/>
      </c>
      <c r="AC60" s="117" t="str">
        <f t="shared" ca="1" si="5"/>
        <v/>
      </c>
      <c r="AD60" s="117" t="str">
        <f t="shared" ca="1" si="6"/>
        <v/>
      </c>
      <c r="AE60" s="117" t="str">
        <f>IF(LEN(G60)&lt;1,"",IF(COUNTIFS('1.Mfg and placing on the market'!G$6:G$503,'1.(Optional) tonnage per use'!G60,'1.Mfg and placing on the market'!K$6:K$503,'1.(Optional) tonnage per use'!N60)=0,"You have not provided total tonnage for this substance and year in the sheet 1. Mfg and placing on the market",""))</f>
        <v/>
      </c>
      <c r="AF60" s="117" t="str">
        <f t="shared" ca="1" si="17"/>
        <v/>
      </c>
      <c r="AG60" s="117" t="str">
        <f t="shared" ca="1" si="18"/>
        <v/>
      </c>
      <c r="AH60" s="117" t="str">
        <f t="shared" ca="1" si="19"/>
        <v/>
      </c>
      <c r="AI60" s="117" t="str">
        <f t="shared" si="7"/>
        <v>_EC</v>
      </c>
      <c r="AJ60" s="117" t="str">
        <f t="shared" si="8"/>
        <v>_CAS</v>
      </c>
      <c r="AK60" s="117" t="str">
        <f t="shared" si="9"/>
        <v>_uses</v>
      </c>
      <c r="AL60" s="117" t="str">
        <f t="shared" si="20"/>
        <v/>
      </c>
      <c r="AM60" s="117" t="str">
        <f t="shared" si="21"/>
        <v/>
      </c>
    </row>
    <row r="61" spans="1:39" s="39" customFormat="1" x14ac:dyDescent="0.2">
      <c r="A61" s="37"/>
      <c r="B61" s="37"/>
      <c r="C61" s="37"/>
      <c r="D61" s="70" t="str">
        <f>_xlfn.IFNA(VLOOKUP(A61,'Reference data SID'!$D$2:$Q$673,14,FALSE),"")</f>
        <v/>
      </c>
      <c r="E61" s="70" t="str">
        <f>_xlfn.IFNA(VLOOKUP(D61,'Reference data SID'!$C$3:$E$673,3,FALSE),"")</f>
        <v/>
      </c>
      <c r="F61" s="64" t="str">
        <f>_xlfn.IFNA(IF(E61=FALSE,D61,IF(ISBLANK(B61),VLOOKUP(C61,'Reference data SID'!$N:$P,3,FALSE),VLOOKUP(B61,'Reference data SID'!$M:$P,4,FALSE))),"")</f>
        <v/>
      </c>
      <c r="G61" s="64" t="str">
        <f t="shared" si="10"/>
        <v/>
      </c>
      <c r="H61" s="38" t="str">
        <f>_xlfn.IFNA(VLOOKUP(F61,'Reference data SID'!L:M,2,FALSE),"")</f>
        <v/>
      </c>
      <c r="I61" s="38" t="str">
        <f>_xlfn.IFNA(VLOOKUP(F61,'Reference data SID'!L:N,3,FALSE),"")</f>
        <v/>
      </c>
      <c r="J61" s="38" t="str">
        <f>_xlfn.IFNA(VLOOKUP(F61,'Reference data SID'!L:O,4,FALSE),"")</f>
        <v/>
      </c>
      <c r="K61" s="37"/>
      <c r="L61" s="37"/>
      <c r="M61" s="37"/>
      <c r="N61" s="50"/>
      <c r="O61" s="50"/>
      <c r="P61" s="50"/>
      <c r="Q61" s="50"/>
      <c r="R61" s="50"/>
      <c r="S61" s="50"/>
      <c r="T61" s="47" t="str">
        <f t="shared" ca="1" si="11"/>
        <v/>
      </c>
      <c r="U61" s="117" t="str">
        <f>_xlfn.IFNA(VLOOKUP(A61,'Reference data SID'!D:E,2,FALSE),"")</f>
        <v/>
      </c>
      <c r="V61" s="117" t="str">
        <f t="shared" si="0"/>
        <v>not ok</v>
      </c>
      <c r="W61" s="117" t="str">
        <f t="shared" si="1"/>
        <v>not ok</v>
      </c>
      <c r="X61" s="117" t="str">
        <f t="shared" si="2"/>
        <v>ok</v>
      </c>
      <c r="Y61" s="117" t="str">
        <f t="shared" si="3"/>
        <v>not ok</v>
      </c>
      <c r="Z61" s="117" t="str">
        <f t="shared" si="4"/>
        <v/>
      </c>
      <c r="AA61" s="117" t="str">
        <f>IF(LEN(A61)&gt;1,IF(COUNTIFS($Z$6:Z$502,LEFT(Z61,250))&gt;1,"Duplicate entry: you have two rows for the same substance and year and use",""),"")</f>
        <v/>
      </c>
      <c r="AB61" s="117" t="str">
        <f>IF(LEN(A61)&gt;0,IF(ISNUMBER(MATCH(A61,Annex_I_II_entries,0)),"","The Entry name is not within the dropdown list, make sure that you have not copied and pasted overwritting the cell format (with its correponding dropdown list) in column A"),"")</f>
        <v/>
      </c>
      <c r="AC61" s="117" t="str">
        <f t="shared" ca="1" si="5"/>
        <v/>
      </c>
      <c r="AD61" s="117" t="str">
        <f t="shared" ca="1" si="6"/>
        <v/>
      </c>
      <c r="AE61" s="117" t="str">
        <f>IF(LEN(G61)&lt;1,"",IF(COUNTIFS('1.Mfg and placing on the market'!G$6:G$503,'1.(Optional) tonnage per use'!G61,'1.Mfg and placing on the market'!K$6:K$503,'1.(Optional) tonnage per use'!N61)=0,"You have not provided total tonnage for this substance and year in the sheet 1. Mfg and placing on the market",""))</f>
        <v/>
      </c>
      <c r="AF61" s="117" t="str">
        <f t="shared" ca="1" si="17"/>
        <v/>
      </c>
      <c r="AG61" s="117" t="str">
        <f t="shared" ca="1" si="18"/>
        <v/>
      </c>
      <c r="AH61" s="117" t="str">
        <f t="shared" ca="1" si="19"/>
        <v/>
      </c>
      <c r="AI61" s="117" t="str">
        <f t="shared" si="7"/>
        <v>_EC</v>
      </c>
      <c r="AJ61" s="117" t="str">
        <f t="shared" si="8"/>
        <v>_CAS</v>
      </c>
      <c r="AK61" s="117" t="str">
        <f t="shared" si="9"/>
        <v>_uses</v>
      </c>
      <c r="AL61" s="117" t="str">
        <f t="shared" si="20"/>
        <v/>
      </c>
      <c r="AM61" s="117" t="str">
        <f t="shared" si="21"/>
        <v/>
      </c>
    </row>
    <row r="62" spans="1:39" s="39" customFormat="1" x14ac:dyDescent="0.2">
      <c r="A62" s="37"/>
      <c r="B62" s="37"/>
      <c r="C62" s="37"/>
      <c r="D62" s="70" t="str">
        <f>_xlfn.IFNA(VLOOKUP(A62,'Reference data SID'!$D$2:$Q$673,14,FALSE),"")</f>
        <v/>
      </c>
      <c r="E62" s="70" t="str">
        <f>_xlfn.IFNA(VLOOKUP(D62,'Reference data SID'!$C$3:$E$673,3,FALSE),"")</f>
        <v/>
      </c>
      <c r="F62" s="64" t="str">
        <f>_xlfn.IFNA(IF(E62=FALSE,D62,IF(ISBLANK(B62),VLOOKUP(C62,'Reference data SID'!$N:$P,3,FALSE),VLOOKUP(B62,'Reference data SID'!$M:$P,4,FALSE))),"")</f>
        <v/>
      </c>
      <c r="G62" s="64" t="str">
        <f t="shared" si="10"/>
        <v/>
      </c>
      <c r="H62" s="38" t="str">
        <f>_xlfn.IFNA(VLOOKUP(F62,'Reference data SID'!L:M,2,FALSE),"")</f>
        <v/>
      </c>
      <c r="I62" s="38" t="str">
        <f>_xlfn.IFNA(VLOOKUP(F62,'Reference data SID'!L:N,3,FALSE),"")</f>
        <v/>
      </c>
      <c r="J62" s="38" t="str">
        <f>_xlfn.IFNA(VLOOKUP(F62,'Reference data SID'!L:O,4,FALSE),"")</f>
        <v/>
      </c>
      <c r="K62" s="37"/>
      <c r="L62" s="37"/>
      <c r="M62" s="37"/>
      <c r="N62" s="50"/>
      <c r="O62" s="50"/>
      <c r="P62" s="50"/>
      <c r="Q62" s="50"/>
      <c r="R62" s="50"/>
      <c r="S62" s="50"/>
      <c r="T62" s="47" t="str">
        <f t="shared" ca="1" si="11"/>
        <v/>
      </c>
      <c r="U62" s="117" t="str">
        <f>_xlfn.IFNA(VLOOKUP(A62,'Reference data SID'!D:E,2,FALSE),"")</f>
        <v/>
      </c>
      <c r="V62" s="117" t="str">
        <f t="shared" si="0"/>
        <v>not ok</v>
      </c>
      <c r="W62" s="117" t="str">
        <f t="shared" si="1"/>
        <v>not ok</v>
      </c>
      <c r="X62" s="117" t="str">
        <f t="shared" si="2"/>
        <v>ok</v>
      </c>
      <c r="Y62" s="117" t="str">
        <f t="shared" si="3"/>
        <v>not ok</v>
      </c>
      <c r="Z62" s="117" t="str">
        <f t="shared" si="4"/>
        <v/>
      </c>
      <c r="AA62" s="117" t="str">
        <f>IF(LEN(A62)&gt;1,IF(COUNTIFS($Z$6:Z$502,LEFT(Z62,250))&gt;1,"Duplicate entry: you have two rows for the same substance and year and use",""),"")</f>
        <v/>
      </c>
      <c r="AB62" s="117" t="str">
        <f>IF(LEN(A62)&gt;0,IF(ISNUMBER(MATCH(A62,Annex_I_II_entries,0)),"","The Entry name is not within the dropdown list, make sure that you have not copied and pasted overwritting the cell format (with its correponding dropdown list) in column A"),"")</f>
        <v/>
      </c>
      <c r="AC62" s="117" t="str">
        <f t="shared" ca="1" si="5"/>
        <v/>
      </c>
      <c r="AD62" s="117" t="str">
        <f t="shared" ca="1" si="6"/>
        <v/>
      </c>
      <c r="AE62" s="117" t="str">
        <f>IF(LEN(G62)&lt;1,"",IF(COUNTIFS('1.Mfg and placing on the market'!G$6:G$503,'1.(Optional) tonnage per use'!G62,'1.Mfg and placing on the market'!K$6:K$503,'1.(Optional) tonnage per use'!N62)=0,"You have not provided total tonnage for this substance and year in the sheet 1. Mfg and placing on the market",""))</f>
        <v/>
      </c>
      <c r="AF62" s="117" t="str">
        <f t="shared" ca="1" si="17"/>
        <v/>
      </c>
      <c r="AG62" s="117" t="str">
        <f t="shared" ca="1" si="18"/>
        <v/>
      </c>
      <c r="AH62" s="117" t="str">
        <f t="shared" ca="1" si="19"/>
        <v/>
      </c>
      <c r="AI62" s="117" t="str">
        <f t="shared" si="7"/>
        <v>_EC</v>
      </c>
      <c r="AJ62" s="117" t="str">
        <f t="shared" si="8"/>
        <v>_CAS</v>
      </c>
      <c r="AK62" s="117" t="str">
        <f t="shared" si="9"/>
        <v>_uses</v>
      </c>
      <c r="AL62" s="117" t="str">
        <f t="shared" si="20"/>
        <v/>
      </c>
      <c r="AM62" s="117" t="str">
        <f t="shared" si="21"/>
        <v/>
      </c>
    </row>
    <row r="63" spans="1:39" s="39" customFormat="1" x14ac:dyDescent="0.2">
      <c r="A63" s="37"/>
      <c r="B63" s="37"/>
      <c r="C63" s="37"/>
      <c r="D63" s="70" t="str">
        <f>_xlfn.IFNA(VLOOKUP(A63,'Reference data SID'!$D$2:$Q$673,14,FALSE),"")</f>
        <v/>
      </c>
      <c r="E63" s="70" t="str">
        <f>_xlfn.IFNA(VLOOKUP(D63,'Reference data SID'!$C$3:$E$673,3,FALSE),"")</f>
        <v/>
      </c>
      <c r="F63" s="64" t="str">
        <f>_xlfn.IFNA(IF(E63=FALSE,D63,IF(ISBLANK(B63),VLOOKUP(C63,'Reference data SID'!$N:$P,3,FALSE),VLOOKUP(B63,'Reference data SID'!$M:$P,4,FALSE))),"")</f>
        <v/>
      </c>
      <c r="G63" s="64" t="str">
        <f t="shared" si="10"/>
        <v/>
      </c>
      <c r="H63" s="38" t="str">
        <f>_xlfn.IFNA(VLOOKUP(F63,'Reference data SID'!L:M,2,FALSE),"")</f>
        <v/>
      </c>
      <c r="I63" s="38" t="str">
        <f>_xlfn.IFNA(VLOOKUP(F63,'Reference data SID'!L:N,3,FALSE),"")</f>
        <v/>
      </c>
      <c r="J63" s="38" t="str">
        <f>_xlfn.IFNA(VLOOKUP(F63,'Reference data SID'!L:O,4,FALSE),"")</f>
        <v/>
      </c>
      <c r="K63" s="37"/>
      <c r="L63" s="37"/>
      <c r="M63" s="37"/>
      <c r="N63" s="50"/>
      <c r="O63" s="50"/>
      <c r="P63" s="50"/>
      <c r="Q63" s="50"/>
      <c r="R63" s="50"/>
      <c r="S63" s="50"/>
      <c r="T63" s="47" t="str">
        <f t="shared" ca="1" si="11"/>
        <v/>
      </c>
      <c r="U63" s="117" t="str">
        <f>_xlfn.IFNA(VLOOKUP(A63,'Reference data SID'!D:E,2,FALSE),"")</f>
        <v/>
      </c>
      <c r="V63" s="117" t="str">
        <f t="shared" si="0"/>
        <v>not ok</v>
      </c>
      <c r="W63" s="117" t="str">
        <f t="shared" si="1"/>
        <v>not ok</v>
      </c>
      <c r="X63" s="117" t="str">
        <f t="shared" si="2"/>
        <v>ok</v>
      </c>
      <c r="Y63" s="117" t="str">
        <f t="shared" si="3"/>
        <v>not ok</v>
      </c>
      <c r="Z63" s="117" t="str">
        <f t="shared" si="4"/>
        <v/>
      </c>
      <c r="AA63" s="117" t="str">
        <f>IF(LEN(A63)&gt;1,IF(COUNTIFS($Z$6:Z$502,LEFT(Z63,250))&gt;1,"Duplicate entry: you have two rows for the same substance and year and use",""),"")</f>
        <v/>
      </c>
      <c r="AB63" s="117" t="str">
        <f>IF(LEN(A63)&gt;0,IF(ISNUMBER(MATCH(A63,Annex_I_II_entries,0)),"","The Entry name is not within the dropdown list, make sure that you have not copied and pasted overwritting the cell format (with its correponding dropdown list) in column A"),"")</f>
        <v/>
      </c>
      <c r="AC63" s="117" t="str">
        <f t="shared" ca="1" si="5"/>
        <v/>
      </c>
      <c r="AD63" s="117" t="str">
        <f t="shared" ca="1" si="6"/>
        <v/>
      </c>
      <c r="AE63" s="117" t="str">
        <f>IF(LEN(G63)&lt;1,"",IF(COUNTIFS('1.Mfg and placing on the market'!G$6:G$503,'1.(Optional) tonnage per use'!G63,'1.Mfg and placing on the market'!K$6:K$503,'1.(Optional) tonnage per use'!N63)=0,"You have not provided total tonnage for this substance and year in the sheet 1. Mfg and placing on the market",""))</f>
        <v/>
      </c>
      <c r="AF63" s="117" t="str">
        <f t="shared" ca="1" si="17"/>
        <v/>
      </c>
      <c r="AG63" s="117" t="str">
        <f t="shared" ca="1" si="18"/>
        <v/>
      </c>
      <c r="AH63" s="117" t="str">
        <f t="shared" ca="1" si="19"/>
        <v/>
      </c>
      <c r="AI63" s="117" t="str">
        <f t="shared" si="7"/>
        <v>_EC</v>
      </c>
      <c r="AJ63" s="117" t="str">
        <f t="shared" si="8"/>
        <v>_CAS</v>
      </c>
      <c r="AK63" s="117" t="str">
        <f t="shared" si="9"/>
        <v>_uses</v>
      </c>
      <c r="AL63" s="117" t="str">
        <f t="shared" si="20"/>
        <v/>
      </c>
      <c r="AM63" s="117" t="str">
        <f t="shared" si="21"/>
        <v/>
      </c>
    </row>
    <row r="64" spans="1:39" s="39" customFormat="1" x14ac:dyDescent="0.2">
      <c r="A64" s="37"/>
      <c r="B64" s="37"/>
      <c r="C64" s="37"/>
      <c r="D64" s="70" t="str">
        <f>_xlfn.IFNA(VLOOKUP(A64,'Reference data SID'!$D$2:$Q$673,14,FALSE),"")</f>
        <v/>
      </c>
      <c r="E64" s="70" t="str">
        <f>_xlfn.IFNA(VLOOKUP(D64,'Reference data SID'!$C$3:$E$673,3,FALSE),"")</f>
        <v/>
      </c>
      <c r="F64" s="64" t="str">
        <f>_xlfn.IFNA(IF(E64=FALSE,D64,IF(ISBLANK(B64),VLOOKUP(C64,'Reference data SID'!$N:$P,3,FALSE),VLOOKUP(B64,'Reference data SID'!$M:$P,4,FALSE))),"")</f>
        <v/>
      </c>
      <c r="G64" s="64" t="str">
        <f t="shared" si="10"/>
        <v/>
      </c>
      <c r="H64" s="38" t="str">
        <f>_xlfn.IFNA(VLOOKUP(F64,'Reference data SID'!L:M,2,FALSE),"")</f>
        <v/>
      </c>
      <c r="I64" s="38" t="str">
        <f>_xlfn.IFNA(VLOOKUP(F64,'Reference data SID'!L:N,3,FALSE),"")</f>
        <v/>
      </c>
      <c r="J64" s="38" t="str">
        <f>_xlfn.IFNA(VLOOKUP(F64,'Reference data SID'!L:O,4,FALSE),"")</f>
        <v/>
      </c>
      <c r="K64" s="37"/>
      <c r="L64" s="37"/>
      <c r="M64" s="37"/>
      <c r="N64" s="50"/>
      <c r="O64" s="50"/>
      <c r="P64" s="50"/>
      <c r="Q64" s="50"/>
      <c r="R64" s="50"/>
      <c r="S64" s="50"/>
      <c r="T64" s="47" t="str">
        <f t="shared" ca="1" si="11"/>
        <v/>
      </c>
      <c r="U64" s="117" t="str">
        <f>_xlfn.IFNA(VLOOKUP(A64,'Reference data SID'!D:E,2,FALSE),"")</f>
        <v/>
      </c>
      <c r="V64" s="117" t="str">
        <f t="shared" si="0"/>
        <v>not ok</v>
      </c>
      <c r="W64" s="117" t="str">
        <f t="shared" si="1"/>
        <v>not ok</v>
      </c>
      <c r="X64" s="117" t="str">
        <f t="shared" si="2"/>
        <v>ok</v>
      </c>
      <c r="Y64" s="117" t="str">
        <f t="shared" si="3"/>
        <v>not ok</v>
      </c>
      <c r="Z64" s="117" t="str">
        <f t="shared" si="4"/>
        <v/>
      </c>
      <c r="AA64" s="117" t="str">
        <f>IF(LEN(A64)&gt;1,IF(COUNTIFS($Z$6:Z$502,LEFT(Z64,250))&gt;1,"Duplicate entry: you have two rows for the same substance and year and use",""),"")</f>
        <v/>
      </c>
      <c r="AB64" s="117" t="str">
        <f>IF(LEN(A64)&gt;0,IF(ISNUMBER(MATCH(A64,Annex_I_II_entries,0)),"","The Entry name is not within the dropdown list, make sure that you have not copied and pasted overwritting the cell format (with its correponding dropdown list) in column A"),"")</f>
        <v/>
      </c>
      <c r="AC64" s="117" t="str">
        <f t="shared" ca="1" si="5"/>
        <v/>
      </c>
      <c r="AD64" s="117" t="str">
        <f t="shared" ca="1" si="6"/>
        <v/>
      </c>
      <c r="AE64" s="117" t="str">
        <f>IF(LEN(G64)&lt;1,"",IF(COUNTIFS('1.Mfg and placing on the market'!G$6:G$503,'1.(Optional) tonnage per use'!G64,'1.Mfg and placing on the market'!K$6:K$503,'1.(Optional) tonnage per use'!N64)=0,"You have not provided total tonnage for this substance and year in the sheet 1. Mfg and placing on the market",""))</f>
        <v/>
      </c>
      <c r="AF64" s="117" t="str">
        <f t="shared" ca="1" si="17"/>
        <v/>
      </c>
      <c r="AG64" s="117" t="str">
        <f t="shared" ca="1" si="18"/>
        <v/>
      </c>
      <c r="AH64" s="117" t="str">
        <f t="shared" ca="1" si="19"/>
        <v/>
      </c>
      <c r="AI64" s="117" t="str">
        <f t="shared" si="7"/>
        <v>_EC</v>
      </c>
      <c r="AJ64" s="117" t="str">
        <f t="shared" si="8"/>
        <v>_CAS</v>
      </c>
      <c r="AK64" s="117" t="str">
        <f t="shared" si="9"/>
        <v>_uses</v>
      </c>
      <c r="AL64" s="117" t="str">
        <f t="shared" si="20"/>
        <v/>
      </c>
      <c r="AM64" s="117" t="str">
        <f t="shared" si="21"/>
        <v/>
      </c>
    </row>
    <row r="65" spans="1:39" s="39" customFormat="1" x14ac:dyDescent="0.2">
      <c r="A65" s="37"/>
      <c r="B65" s="37"/>
      <c r="C65" s="37"/>
      <c r="D65" s="70" t="str">
        <f>_xlfn.IFNA(VLOOKUP(A65,'Reference data SID'!$D$2:$Q$673,14,FALSE),"")</f>
        <v/>
      </c>
      <c r="E65" s="70" t="str">
        <f>_xlfn.IFNA(VLOOKUP(D65,'Reference data SID'!$C$3:$E$673,3,FALSE),"")</f>
        <v/>
      </c>
      <c r="F65" s="64" t="str">
        <f>_xlfn.IFNA(IF(E65=FALSE,D65,IF(ISBLANK(B65),VLOOKUP(C65,'Reference data SID'!$N:$P,3,FALSE),VLOOKUP(B65,'Reference data SID'!$M:$P,4,FALSE))),"")</f>
        <v/>
      </c>
      <c r="G65" s="64" t="str">
        <f t="shared" si="10"/>
        <v/>
      </c>
      <c r="H65" s="38" t="str">
        <f>_xlfn.IFNA(VLOOKUP(F65,'Reference data SID'!L:M,2,FALSE),"")</f>
        <v/>
      </c>
      <c r="I65" s="38" t="str">
        <f>_xlfn.IFNA(VLOOKUP(F65,'Reference data SID'!L:N,3,FALSE),"")</f>
        <v/>
      </c>
      <c r="J65" s="38" t="str">
        <f>_xlfn.IFNA(VLOOKUP(F65,'Reference data SID'!L:O,4,FALSE),"")</f>
        <v/>
      </c>
      <c r="K65" s="37"/>
      <c r="L65" s="37"/>
      <c r="M65" s="37"/>
      <c r="N65" s="50"/>
      <c r="O65" s="50"/>
      <c r="P65" s="50"/>
      <c r="Q65" s="50"/>
      <c r="R65" s="50"/>
      <c r="S65" s="50"/>
      <c r="T65" s="47" t="str">
        <f t="shared" ca="1" si="11"/>
        <v/>
      </c>
      <c r="U65" s="117" t="str">
        <f>_xlfn.IFNA(VLOOKUP(A65,'Reference data SID'!D:E,2,FALSE),"")</f>
        <v/>
      </c>
      <c r="V65" s="117" t="str">
        <f t="shared" si="0"/>
        <v>not ok</v>
      </c>
      <c r="W65" s="117" t="str">
        <f t="shared" si="1"/>
        <v>not ok</v>
      </c>
      <c r="X65" s="117" t="str">
        <f t="shared" si="2"/>
        <v>ok</v>
      </c>
      <c r="Y65" s="117" t="str">
        <f t="shared" si="3"/>
        <v>not ok</v>
      </c>
      <c r="Z65" s="117" t="str">
        <f t="shared" si="4"/>
        <v/>
      </c>
      <c r="AA65" s="117" t="str">
        <f>IF(LEN(A65)&gt;1,IF(COUNTIFS($Z$6:Z$502,LEFT(Z65,250))&gt;1,"Duplicate entry: you have two rows for the same substance and year and use",""),"")</f>
        <v/>
      </c>
      <c r="AB65" s="117" t="str">
        <f>IF(LEN(A65)&gt;0,IF(ISNUMBER(MATCH(A65,Annex_I_II_entries,0)),"","The Entry name is not within the dropdown list, make sure that you have not copied and pasted overwritting the cell format (with its correponding dropdown list) in column A"),"")</f>
        <v/>
      </c>
      <c r="AC65" s="117" t="str">
        <f t="shared" ca="1" si="5"/>
        <v/>
      </c>
      <c r="AD65" s="117" t="str">
        <f t="shared" ca="1" si="6"/>
        <v/>
      </c>
      <c r="AE65" s="117" t="str">
        <f>IF(LEN(G65)&lt;1,"",IF(COUNTIFS('1.Mfg and placing on the market'!G$6:G$503,'1.(Optional) tonnage per use'!G65,'1.Mfg and placing on the market'!K$6:K$503,'1.(Optional) tonnage per use'!N65)=0,"You have not provided total tonnage for this substance and year in the sheet 1. Mfg and placing on the market",""))</f>
        <v/>
      </c>
      <c r="AF65" s="117" t="str">
        <f t="shared" ca="1" si="17"/>
        <v/>
      </c>
      <c r="AG65" s="117" t="str">
        <f t="shared" ca="1" si="18"/>
        <v/>
      </c>
      <c r="AH65" s="117" t="str">
        <f t="shared" ca="1" si="19"/>
        <v/>
      </c>
      <c r="AI65" s="117" t="str">
        <f t="shared" si="7"/>
        <v>_EC</v>
      </c>
      <c r="AJ65" s="117" t="str">
        <f t="shared" si="8"/>
        <v>_CAS</v>
      </c>
      <c r="AK65" s="117" t="str">
        <f t="shared" si="9"/>
        <v>_uses</v>
      </c>
      <c r="AL65" s="117" t="str">
        <f t="shared" si="20"/>
        <v/>
      </c>
      <c r="AM65" s="117" t="str">
        <f t="shared" si="21"/>
        <v/>
      </c>
    </row>
    <row r="66" spans="1:39" s="39" customFormat="1" x14ac:dyDescent="0.2">
      <c r="A66" s="37"/>
      <c r="B66" s="37"/>
      <c r="C66" s="37"/>
      <c r="D66" s="70" t="str">
        <f>_xlfn.IFNA(VLOOKUP(A66,'Reference data SID'!$D$2:$Q$673,14,FALSE),"")</f>
        <v/>
      </c>
      <c r="E66" s="70" t="str">
        <f>_xlfn.IFNA(VLOOKUP(D66,'Reference data SID'!$C$3:$E$673,3,FALSE),"")</f>
        <v/>
      </c>
      <c r="F66" s="64" t="str">
        <f>_xlfn.IFNA(IF(E66=FALSE,D66,IF(ISBLANK(B66),VLOOKUP(C66,'Reference data SID'!$N:$P,3,FALSE),VLOOKUP(B66,'Reference data SID'!$M:$P,4,FALSE))),"")</f>
        <v/>
      </c>
      <c r="G66" s="64" t="str">
        <f t="shared" si="10"/>
        <v/>
      </c>
      <c r="H66" s="38" t="str">
        <f>_xlfn.IFNA(VLOOKUP(F66,'Reference data SID'!L:M,2,FALSE),"")</f>
        <v/>
      </c>
      <c r="I66" s="38" t="str">
        <f>_xlfn.IFNA(VLOOKUP(F66,'Reference data SID'!L:N,3,FALSE),"")</f>
        <v/>
      </c>
      <c r="J66" s="38" t="str">
        <f>_xlfn.IFNA(VLOOKUP(F66,'Reference data SID'!L:O,4,FALSE),"")</f>
        <v/>
      </c>
      <c r="K66" s="37"/>
      <c r="L66" s="37"/>
      <c r="M66" s="37"/>
      <c r="N66" s="50"/>
      <c r="O66" s="50"/>
      <c r="P66" s="50"/>
      <c r="Q66" s="50"/>
      <c r="R66" s="50"/>
      <c r="S66" s="50"/>
      <c r="T66" s="47" t="str">
        <f t="shared" ca="1" si="11"/>
        <v/>
      </c>
      <c r="U66" s="117" t="str">
        <f>_xlfn.IFNA(VLOOKUP(A66,'Reference data SID'!D:E,2,FALSE),"")</f>
        <v/>
      </c>
      <c r="V66" s="117" t="str">
        <f t="shared" si="0"/>
        <v>not ok</v>
      </c>
      <c r="W66" s="117" t="str">
        <f t="shared" si="1"/>
        <v>not ok</v>
      </c>
      <c r="X66" s="117" t="str">
        <f t="shared" si="2"/>
        <v>ok</v>
      </c>
      <c r="Y66" s="117" t="str">
        <f t="shared" si="3"/>
        <v>not ok</v>
      </c>
      <c r="Z66" s="117" t="str">
        <f t="shared" si="4"/>
        <v/>
      </c>
      <c r="AA66" s="117" t="str">
        <f>IF(LEN(A66)&gt;1,IF(COUNTIFS($Z$6:Z$502,LEFT(Z66,250))&gt;1,"Duplicate entry: you have two rows for the same substance and year and use",""),"")</f>
        <v/>
      </c>
      <c r="AB66" s="117" t="str">
        <f>IF(LEN(A66)&gt;0,IF(ISNUMBER(MATCH(A66,Annex_I_II_entries,0)),"","The Entry name is not within the dropdown list, make sure that you have not copied and pasted overwritting the cell format (with its correponding dropdown list) in column A"),"")</f>
        <v/>
      </c>
      <c r="AC66" s="117" t="str">
        <f t="shared" ca="1" si="5"/>
        <v/>
      </c>
      <c r="AD66" s="117" t="str">
        <f t="shared" ca="1" si="6"/>
        <v/>
      </c>
      <c r="AE66" s="117" t="str">
        <f>IF(LEN(G66)&lt;1,"",IF(COUNTIFS('1.Mfg and placing on the market'!G$6:G$503,'1.(Optional) tonnage per use'!G66,'1.Mfg and placing on the market'!K$6:K$503,'1.(Optional) tonnage per use'!N66)=0,"You have not provided total tonnage for this substance and year in the sheet 1. Mfg and placing on the market",""))</f>
        <v/>
      </c>
      <c r="AF66" s="117" t="str">
        <f t="shared" ca="1" si="17"/>
        <v/>
      </c>
      <c r="AG66" s="117" t="str">
        <f t="shared" ca="1" si="18"/>
        <v/>
      </c>
      <c r="AH66" s="117" t="str">
        <f t="shared" ca="1" si="19"/>
        <v/>
      </c>
      <c r="AI66" s="117" t="str">
        <f t="shared" si="7"/>
        <v>_EC</v>
      </c>
      <c r="AJ66" s="117" t="str">
        <f t="shared" si="8"/>
        <v>_CAS</v>
      </c>
      <c r="AK66" s="117" t="str">
        <f t="shared" si="9"/>
        <v>_uses</v>
      </c>
      <c r="AL66" s="117" t="str">
        <f t="shared" si="20"/>
        <v/>
      </c>
      <c r="AM66" s="117" t="str">
        <f t="shared" si="21"/>
        <v/>
      </c>
    </row>
    <row r="67" spans="1:39" s="39" customFormat="1" x14ac:dyDescent="0.2">
      <c r="A67" s="37"/>
      <c r="B67" s="37"/>
      <c r="C67" s="37"/>
      <c r="D67" s="70" t="str">
        <f>_xlfn.IFNA(VLOOKUP(A67,'Reference data SID'!$D$2:$Q$673,14,FALSE),"")</f>
        <v/>
      </c>
      <c r="E67" s="70" t="str">
        <f>_xlfn.IFNA(VLOOKUP(D67,'Reference data SID'!$C$3:$E$673,3,FALSE),"")</f>
        <v/>
      </c>
      <c r="F67" s="64" t="str">
        <f>_xlfn.IFNA(IF(E67=FALSE,D67,IF(ISBLANK(B67),VLOOKUP(C67,'Reference data SID'!$N:$P,3,FALSE),VLOOKUP(B67,'Reference data SID'!$M:$P,4,FALSE))),"")</f>
        <v/>
      </c>
      <c r="G67" s="64" t="str">
        <f t="shared" si="10"/>
        <v/>
      </c>
      <c r="H67" s="38" t="str">
        <f>_xlfn.IFNA(VLOOKUP(F67,'Reference data SID'!L:M,2,FALSE),"")</f>
        <v/>
      </c>
      <c r="I67" s="38" t="str">
        <f>_xlfn.IFNA(VLOOKUP(F67,'Reference data SID'!L:N,3,FALSE),"")</f>
        <v/>
      </c>
      <c r="J67" s="38" t="str">
        <f>_xlfn.IFNA(VLOOKUP(F67,'Reference data SID'!L:O,4,FALSE),"")</f>
        <v/>
      </c>
      <c r="K67" s="37"/>
      <c r="L67" s="37"/>
      <c r="M67" s="37"/>
      <c r="N67" s="50"/>
      <c r="O67" s="50"/>
      <c r="P67" s="50"/>
      <c r="Q67" s="50"/>
      <c r="R67" s="50"/>
      <c r="S67" s="50"/>
      <c r="T67" s="47" t="str">
        <f t="shared" ca="1" si="11"/>
        <v/>
      </c>
      <c r="U67" s="117" t="str">
        <f>_xlfn.IFNA(VLOOKUP(A67,'Reference data SID'!D:E,2,FALSE),"")</f>
        <v/>
      </c>
      <c r="V67" s="117" t="str">
        <f t="shared" si="0"/>
        <v>not ok</v>
      </c>
      <c r="W67" s="117" t="str">
        <f t="shared" si="1"/>
        <v>not ok</v>
      </c>
      <c r="X67" s="117" t="str">
        <f t="shared" si="2"/>
        <v>ok</v>
      </c>
      <c r="Y67" s="117" t="str">
        <f t="shared" si="3"/>
        <v>not ok</v>
      </c>
      <c r="Z67" s="117" t="str">
        <f t="shared" si="4"/>
        <v/>
      </c>
      <c r="AA67" s="117" t="str">
        <f>IF(LEN(A67)&gt;1,IF(COUNTIFS($Z$6:Z$502,LEFT(Z67,250))&gt;1,"Duplicate entry: you have two rows for the same substance and year and use",""),"")</f>
        <v/>
      </c>
      <c r="AB67" s="117" t="str">
        <f>IF(LEN(A67)&gt;0,IF(ISNUMBER(MATCH(A67,Annex_I_II_entries,0)),"","The Entry name is not within the dropdown list, make sure that you have not copied and pasted overwritting the cell format (with its correponding dropdown list) in column A"),"")</f>
        <v/>
      </c>
      <c r="AC67" s="117" t="str">
        <f t="shared" ca="1" si="5"/>
        <v/>
      </c>
      <c r="AD67" s="117" t="str">
        <f t="shared" ca="1" si="6"/>
        <v/>
      </c>
      <c r="AE67" s="117" t="str">
        <f>IF(LEN(G67)&lt;1,"",IF(COUNTIFS('1.Mfg and placing on the market'!G$6:G$503,'1.(Optional) tonnage per use'!G67,'1.Mfg and placing on the market'!K$6:K$503,'1.(Optional) tonnage per use'!N67)=0,"You have not provided total tonnage for this substance and year in the sheet 1. Mfg and placing on the market",""))</f>
        <v/>
      </c>
      <c r="AF67" s="117" t="str">
        <f t="shared" ca="1" si="17"/>
        <v/>
      </c>
      <c r="AG67" s="117" t="str">
        <f t="shared" ca="1" si="18"/>
        <v/>
      </c>
      <c r="AH67" s="117" t="str">
        <f t="shared" ca="1" si="19"/>
        <v/>
      </c>
      <c r="AI67" s="117" t="str">
        <f t="shared" si="7"/>
        <v>_EC</v>
      </c>
      <c r="AJ67" s="117" t="str">
        <f t="shared" si="8"/>
        <v>_CAS</v>
      </c>
      <c r="AK67" s="117" t="str">
        <f t="shared" si="9"/>
        <v>_uses</v>
      </c>
      <c r="AL67" s="117" t="str">
        <f t="shared" si="20"/>
        <v/>
      </c>
      <c r="AM67" s="117" t="str">
        <f t="shared" si="21"/>
        <v/>
      </c>
    </row>
    <row r="68" spans="1:39" s="39" customFormat="1" x14ac:dyDescent="0.2">
      <c r="A68" s="37"/>
      <c r="B68" s="37"/>
      <c r="C68" s="37"/>
      <c r="D68" s="70" t="str">
        <f>_xlfn.IFNA(VLOOKUP(A68,'Reference data SID'!$D$2:$Q$673,14,FALSE),"")</f>
        <v/>
      </c>
      <c r="E68" s="70" t="str">
        <f>_xlfn.IFNA(VLOOKUP(D68,'Reference data SID'!$C$3:$E$673,3,FALSE),"")</f>
        <v/>
      </c>
      <c r="F68" s="64" t="str">
        <f>_xlfn.IFNA(IF(E68=FALSE,D68,IF(ISBLANK(B68),VLOOKUP(C68,'Reference data SID'!$N:$P,3,FALSE),VLOOKUP(B68,'Reference data SID'!$M:$P,4,FALSE))),"")</f>
        <v/>
      </c>
      <c r="G68" s="64" t="str">
        <f t="shared" si="10"/>
        <v/>
      </c>
      <c r="H68" s="38" t="str">
        <f>_xlfn.IFNA(VLOOKUP(F68,'Reference data SID'!L:M,2,FALSE),"")</f>
        <v/>
      </c>
      <c r="I68" s="38" t="str">
        <f>_xlfn.IFNA(VLOOKUP(F68,'Reference data SID'!L:N,3,FALSE),"")</f>
        <v/>
      </c>
      <c r="J68" s="38" t="str">
        <f>_xlfn.IFNA(VLOOKUP(F68,'Reference data SID'!L:O,4,FALSE),"")</f>
        <v/>
      </c>
      <c r="K68" s="37"/>
      <c r="L68" s="37"/>
      <c r="M68" s="37"/>
      <c r="N68" s="50"/>
      <c r="O68" s="50"/>
      <c r="P68" s="50"/>
      <c r="Q68" s="50"/>
      <c r="R68" s="50"/>
      <c r="S68" s="50"/>
      <c r="T68" s="47" t="str">
        <f t="shared" ca="1" si="11"/>
        <v/>
      </c>
      <c r="U68" s="117" t="str">
        <f>_xlfn.IFNA(VLOOKUP(A68,'Reference data SID'!D:E,2,FALSE),"")</f>
        <v/>
      </c>
      <c r="V68" s="117" t="str">
        <f t="shared" si="0"/>
        <v>not ok</v>
      </c>
      <c r="W68" s="117" t="str">
        <f t="shared" si="1"/>
        <v>not ok</v>
      </c>
      <c r="X68" s="117" t="str">
        <f t="shared" si="2"/>
        <v>ok</v>
      </c>
      <c r="Y68" s="117" t="str">
        <f t="shared" si="3"/>
        <v>not ok</v>
      </c>
      <c r="Z68" s="117" t="str">
        <f t="shared" si="4"/>
        <v/>
      </c>
      <c r="AA68" s="117" t="str">
        <f>IF(LEN(A68)&gt;1,IF(COUNTIFS($Z$6:Z$502,LEFT(Z68,250))&gt;1,"Duplicate entry: you have two rows for the same substance and year and use",""),"")</f>
        <v/>
      </c>
      <c r="AB68" s="117" t="str">
        <f>IF(LEN(A68)&gt;0,IF(ISNUMBER(MATCH(A68,Annex_I_II_entries,0)),"","The Entry name is not within the dropdown list, make sure that you have not copied and pasted overwritting the cell format (with its correponding dropdown list) in column A"),"")</f>
        <v/>
      </c>
      <c r="AC68" s="117" t="str">
        <f t="shared" ca="1" si="5"/>
        <v/>
      </c>
      <c r="AD68" s="117" t="str">
        <f t="shared" ca="1" si="6"/>
        <v/>
      </c>
      <c r="AE68" s="117" t="str">
        <f>IF(LEN(G68)&lt;1,"",IF(COUNTIFS('1.Mfg and placing on the market'!G$6:G$503,'1.(Optional) tonnage per use'!G68,'1.Mfg and placing on the market'!K$6:K$503,'1.(Optional) tonnage per use'!N68)=0,"You have not provided total tonnage for this substance and year in the sheet 1. Mfg and placing on the market",""))</f>
        <v/>
      </c>
      <c r="AF68" s="117" t="str">
        <f t="shared" ca="1" si="17"/>
        <v/>
      </c>
      <c r="AG68" s="117" t="str">
        <f t="shared" ca="1" si="18"/>
        <v/>
      </c>
      <c r="AH68" s="117" t="str">
        <f t="shared" ca="1" si="19"/>
        <v/>
      </c>
      <c r="AI68" s="117" t="str">
        <f t="shared" si="7"/>
        <v>_EC</v>
      </c>
      <c r="AJ68" s="117" t="str">
        <f t="shared" si="8"/>
        <v>_CAS</v>
      </c>
      <c r="AK68" s="117" t="str">
        <f t="shared" si="9"/>
        <v>_uses</v>
      </c>
      <c r="AL68" s="117" t="str">
        <f t="shared" si="20"/>
        <v/>
      </c>
      <c r="AM68" s="117" t="str">
        <f t="shared" si="21"/>
        <v/>
      </c>
    </row>
    <row r="69" spans="1:39" s="39" customFormat="1" x14ac:dyDescent="0.2">
      <c r="A69" s="37"/>
      <c r="B69" s="37"/>
      <c r="C69" s="37"/>
      <c r="D69" s="70" t="str">
        <f>_xlfn.IFNA(VLOOKUP(A69,'Reference data SID'!$D$2:$Q$673,14,FALSE),"")</f>
        <v/>
      </c>
      <c r="E69" s="70" t="str">
        <f>_xlfn.IFNA(VLOOKUP(D69,'Reference data SID'!$C$3:$E$673,3,FALSE),"")</f>
        <v/>
      </c>
      <c r="F69" s="64" t="str">
        <f>_xlfn.IFNA(IF(E69=FALSE,D69,IF(ISBLANK(B69),VLOOKUP(C69,'Reference data SID'!$N:$P,3,FALSE),VLOOKUP(B69,'Reference data SID'!$M:$P,4,FALSE))),"")</f>
        <v/>
      </c>
      <c r="G69" s="64" t="str">
        <f t="shared" si="10"/>
        <v/>
      </c>
      <c r="H69" s="38" t="str">
        <f>_xlfn.IFNA(VLOOKUP(F69,'Reference data SID'!L:M,2,FALSE),"")</f>
        <v/>
      </c>
      <c r="I69" s="38" t="str">
        <f>_xlfn.IFNA(VLOOKUP(F69,'Reference data SID'!L:N,3,FALSE),"")</f>
        <v/>
      </c>
      <c r="J69" s="38" t="str">
        <f>_xlfn.IFNA(VLOOKUP(F69,'Reference data SID'!L:O,4,FALSE),"")</f>
        <v/>
      </c>
      <c r="K69" s="37"/>
      <c r="L69" s="37"/>
      <c r="M69" s="37"/>
      <c r="N69" s="50"/>
      <c r="O69" s="50"/>
      <c r="P69" s="50"/>
      <c r="Q69" s="50"/>
      <c r="R69" s="50"/>
      <c r="S69" s="50"/>
      <c r="T69" s="47" t="str">
        <f t="shared" ca="1" si="11"/>
        <v/>
      </c>
      <c r="U69" s="117" t="str">
        <f>_xlfn.IFNA(VLOOKUP(A69,'Reference data SID'!D:E,2,FALSE),"")</f>
        <v/>
      </c>
      <c r="V69" s="117" t="str">
        <f t="shared" si="0"/>
        <v>not ok</v>
      </c>
      <c r="W69" s="117" t="str">
        <f t="shared" si="1"/>
        <v>not ok</v>
      </c>
      <c r="X69" s="117" t="str">
        <f t="shared" si="2"/>
        <v>ok</v>
      </c>
      <c r="Y69" s="117" t="str">
        <f t="shared" si="3"/>
        <v>not ok</v>
      </c>
      <c r="Z69" s="117" t="str">
        <f t="shared" si="4"/>
        <v/>
      </c>
      <c r="AA69" s="117" t="str">
        <f>IF(LEN(A69)&gt;1,IF(COUNTIFS($Z$6:Z$502,LEFT(Z69,250))&gt;1,"Duplicate entry: you have two rows for the same substance and year and use",""),"")</f>
        <v/>
      </c>
      <c r="AB69" s="117" t="str">
        <f>IF(LEN(A69)&gt;0,IF(ISNUMBER(MATCH(A69,Annex_I_II_entries,0)),"","The Entry name is not within the dropdown list, make sure that you have not copied and pasted overwritting the cell format (with its correponding dropdown list) in column A"),"")</f>
        <v/>
      </c>
      <c r="AC69" s="117" t="str">
        <f t="shared" ca="1" si="5"/>
        <v/>
      </c>
      <c r="AD69" s="117" t="str">
        <f t="shared" ca="1" si="6"/>
        <v/>
      </c>
      <c r="AE69" s="117" t="str">
        <f>IF(LEN(G69)&lt;1,"",IF(COUNTIFS('1.Mfg and placing on the market'!G$6:G$503,'1.(Optional) tonnage per use'!G69,'1.Mfg and placing on the market'!K$6:K$503,'1.(Optional) tonnage per use'!N69)=0,"You have not provided total tonnage for this substance and year in the sheet 1. Mfg and placing on the market",""))</f>
        <v/>
      </c>
      <c r="AF69" s="117" t="str">
        <f t="shared" ca="1" si="17"/>
        <v/>
      </c>
      <c r="AG69" s="117" t="str">
        <f t="shared" ca="1" si="18"/>
        <v/>
      </c>
      <c r="AH69" s="117" t="str">
        <f t="shared" ca="1" si="19"/>
        <v/>
      </c>
      <c r="AI69" s="117" t="str">
        <f t="shared" si="7"/>
        <v>_EC</v>
      </c>
      <c r="AJ69" s="117" t="str">
        <f t="shared" si="8"/>
        <v>_CAS</v>
      </c>
      <c r="AK69" s="117" t="str">
        <f t="shared" si="9"/>
        <v>_uses</v>
      </c>
      <c r="AL69" s="117" t="str">
        <f t="shared" si="20"/>
        <v/>
      </c>
      <c r="AM69" s="117" t="str">
        <f t="shared" si="21"/>
        <v/>
      </c>
    </row>
    <row r="70" spans="1:39" s="39" customFormat="1" x14ac:dyDescent="0.2">
      <c r="A70" s="37"/>
      <c r="B70" s="37"/>
      <c r="C70" s="37"/>
      <c r="D70" s="70" t="str">
        <f>_xlfn.IFNA(VLOOKUP(A70,'Reference data SID'!$D$2:$Q$673,14,FALSE),"")</f>
        <v/>
      </c>
      <c r="E70" s="70" t="str">
        <f>_xlfn.IFNA(VLOOKUP(D70,'Reference data SID'!$C$3:$E$673,3,FALSE),"")</f>
        <v/>
      </c>
      <c r="F70" s="64" t="str">
        <f>_xlfn.IFNA(IF(E70=FALSE,D70,IF(ISBLANK(B70),VLOOKUP(C70,'Reference data SID'!$N:$P,3,FALSE),VLOOKUP(B70,'Reference data SID'!$M:$P,4,FALSE))),"")</f>
        <v/>
      </c>
      <c r="G70" s="64" t="str">
        <f t="shared" si="10"/>
        <v/>
      </c>
      <c r="H70" s="38" t="str">
        <f>_xlfn.IFNA(VLOOKUP(F70,'Reference data SID'!L:M,2,FALSE),"")</f>
        <v/>
      </c>
      <c r="I70" s="38" t="str">
        <f>_xlfn.IFNA(VLOOKUP(F70,'Reference data SID'!L:N,3,FALSE),"")</f>
        <v/>
      </c>
      <c r="J70" s="38" t="str">
        <f>_xlfn.IFNA(VLOOKUP(F70,'Reference data SID'!L:O,4,FALSE),"")</f>
        <v/>
      </c>
      <c r="K70" s="37"/>
      <c r="L70" s="37"/>
      <c r="M70" s="37"/>
      <c r="N70" s="50"/>
      <c r="O70" s="50"/>
      <c r="P70" s="50"/>
      <c r="Q70" s="50"/>
      <c r="R70" s="50"/>
      <c r="S70" s="50"/>
      <c r="T70" s="47" t="str">
        <f t="shared" ca="1" si="11"/>
        <v/>
      </c>
      <c r="U70" s="117" t="str">
        <f>_xlfn.IFNA(VLOOKUP(A70,'Reference data SID'!D:E,2,FALSE),"")</f>
        <v/>
      </c>
      <c r="V70" s="117" t="str">
        <f t="shared" ref="V70:V133" si="22">IF(AND(U70=TRUE,LEN(C70)&lt;1),"ok","not ok")</f>
        <v>not ok</v>
      </c>
      <c r="W70" s="117" t="str">
        <f t="shared" ref="W70:W133" si="23">IF(AND(U70=TRUE,LEN(B70)&lt;1),"ok", "not ok")</f>
        <v>not ok</v>
      </c>
      <c r="X70" s="117" t="str">
        <f t="shared" ref="X70:X133" si="24">IF(LEN(CONCATENATE(B70,C70))&gt;0,"not ok","ok")</f>
        <v>ok</v>
      </c>
      <c r="Y70" s="117" t="str">
        <f t="shared" ref="Y70:Y133" si="25">IF(OR(B70="other",C70="other"),"ok","not ok")</f>
        <v>not ok</v>
      </c>
      <c r="Z70" s="117" t="str">
        <f t="shared" ref="Z70:Z133" si="26">IF(LEN(A70)&gt;1,CONCATENATE(A70,I70,H70,F70,N70,K70,L70,M70),"")</f>
        <v/>
      </c>
      <c r="AA70" s="117" t="str">
        <f>IF(LEN(A70)&gt;1,IF(COUNTIFS($Z$6:Z$502,LEFT(Z70,250))&gt;1,"Duplicate entry: you have two rows for the same substance and year and use",""),"")</f>
        <v/>
      </c>
      <c r="AB70" s="117" t="str">
        <f>IF(LEN(A70)&gt;0,IF(ISNUMBER(MATCH(A70,Annex_I_II_entries,0)),"","The Entry name is not within the dropdown list, make sure that you have not copied and pasted overwritting the cell format (with its correponding dropdown list) in column A"),"")</f>
        <v/>
      </c>
      <c r="AC70" s="117" t="str">
        <f t="shared" ref="AC70:AC133" ca="1" si="27">IF(LEN(B70)&gt;0,IF(ISNUMBER(MATCH(B70,INDIRECT(AI70),0)),"","The EC number is not within the dropdown list, make sure that you have not copied and pasted overwritting the cell format (with its correponding dropdown list) in column B"),"")</f>
        <v/>
      </c>
      <c r="AD70" s="117" t="str">
        <f t="shared" ref="AD70:AD133" ca="1" si="28">IF(LEN(C70)&gt;0,IF(ISNUMBER(MATCH(C70,INDIRECT(AJ70),0)),"","The CAS number is not within the dropdown list, make sure that you have not copied and pasted overwritting the cell format (with its correponding dropdown list) in column C"),"")</f>
        <v/>
      </c>
      <c r="AE70" s="117" t="str">
        <f>IF(LEN(G70)&lt;1,"",IF(COUNTIFS('1.Mfg and placing on the market'!G$6:G$503,'1.(Optional) tonnage per use'!G70,'1.Mfg and placing on the market'!K$6:K$503,'1.(Optional) tonnage per use'!N70)=0,"You have not provided total tonnage for this substance and year in the sheet 1. Mfg and placing on the market",""))</f>
        <v/>
      </c>
      <c r="AF70" s="117" t="str">
        <f t="shared" ca="1" si="17"/>
        <v/>
      </c>
      <c r="AG70" s="117" t="str">
        <f t="shared" ca="1" si="18"/>
        <v/>
      </c>
      <c r="AH70" s="117" t="str">
        <f t="shared" ca="1" si="19"/>
        <v/>
      </c>
      <c r="AI70" s="117" t="str">
        <f t="shared" ref="AI70:AI133" si="29">CONCATENATE(SUBSTITUTE(SUBSTITUTE(SUBSTITUTE(SUBSTITUTE(SUBSTITUTE(SUBSTITUTE(A70," ","_"),"(","_"),")","_"),"-","_"),";","_"),",","_"),"_EC")</f>
        <v>_EC</v>
      </c>
      <c r="AJ70" s="117" t="str">
        <f t="shared" ref="AJ70:AJ133" si="30">CONCATENATE(SUBSTITUTE(SUBSTITUTE(SUBSTITUTE(SUBSTITUTE(SUBSTITUTE(SUBSTITUTE(A70," ","_"),"(","_"),")","_"),"-","_"),";","_"),",","_"),"_CAS")</f>
        <v>_CAS</v>
      </c>
      <c r="AK70" s="117" t="str">
        <f t="shared" ref="AK70:AK133" si="31">CONCATENATE(SUBSTITUTE(SUBSTITUTE(SUBSTITUTE(SUBSTITUTE(SUBSTITUTE(SUBSTITUTE(A70," ","_"),"(","_"),")","_"),"-","_"),";","_"),",","_"),"_uses")</f>
        <v>_uses</v>
      </c>
      <c r="AL70" s="117" t="str">
        <f t="shared" si="20"/>
        <v/>
      </c>
      <c r="AM70" s="117" t="str">
        <f t="shared" si="21"/>
        <v/>
      </c>
    </row>
    <row r="71" spans="1:39" s="39" customFormat="1" x14ac:dyDescent="0.2">
      <c r="A71" s="37"/>
      <c r="B71" s="37"/>
      <c r="C71" s="37"/>
      <c r="D71" s="70" t="str">
        <f>_xlfn.IFNA(VLOOKUP(A71,'Reference data SID'!$D$2:$Q$673,14,FALSE),"")</f>
        <v/>
      </c>
      <c r="E71" s="70" t="str">
        <f>_xlfn.IFNA(VLOOKUP(D71,'Reference data SID'!$C$3:$E$673,3,FALSE),"")</f>
        <v/>
      </c>
      <c r="F71" s="64" t="str">
        <f>_xlfn.IFNA(IF(E71=FALSE,D71,IF(ISBLANK(B71),VLOOKUP(C71,'Reference data SID'!$N:$P,3,FALSE),VLOOKUP(B71,'Reference data SID'!$M:$P,4,FALSE))),"")</f>
        <v/>
      </c>
      <c r="G71" s="64" t="str">
        <f t="shared" ref="G71:G134" si="32">CONCATENATE(D71,F71)</f>
        <v/>
      </c>
      <c r="H71" s="38" t="str">
        <f>_xlfn.IFNA(VLOOKUP(F71,'Reference data SID'!L:M,2,FALSE),"")</f>
        <v/>
      </c>
      <c r="I71" s="38" t="str">
        <f>_xlfn.IFNA(VLOOKUP(F71,'Reference data SID'!L:N,3,FALSE),"")</f>
        <v/>
      </c>
      <c r="J71" s="38" t="str">
        <f>_xlfn.IFNA(VLOOKUP(F71,'Reference data SID'!L:O,4,FALSE),"")</f>
        <v/>
      </c>
      <c r="K71" s="37"/>
      <c r="L71" s="37"/>
      <c r="M71" s="37"/>
      <c r="N71" s="50"/>
      <c r="O71" s="50"/>
      <c r="P71" s="50"/>
      <c r="Q71" s="50"/>
      <c r="R71" s="50"/>
      <c r="S71" s="50"/>
      <c r="T71" s="47" t="str">
        <f t="shared" ref="T71:T134" ca="1" si="33" xml:space="preserve">
CONCATENATE(AA71,
IF(AND(LEN(AA71)&gt;2,OR(LEN(AB71&gt;2),LEN(AC71&gt;2),LEN(AD71&gt;2),(AE71&gt;2),LEN(AF71&gt;2),LEN(AQ71&gt;2),LEN(AR71&gt;2),LEN(AS71&gt;2))),CONCATENATE("; ",CHAR(10)),""),
AB71,
IF(AND(LEN(AB71)&gt;2,OR(LEN(AC71&gt;2),LEN(AD71&gt;2),(AE71&gt;2),LEN(AF71&gt;2),LEN(AQ71&gt;1),LEN(AR71&gt;2),LEN(AS71&gt;2))),CONCATENATE("; ",CHAR(10)),""),
AC71,
IF(AND(LEN(AC71)&gt;2,OR(LEN(AD71&gt;2),LEN(AE71&gt;2),LEN(AF71&gt;2),LEN(AQ71&gt;2),LEN(AR71&gt;2),LEN(AS71&gt;2))),CONCATENATE("; ",CHAR(10)),""),
AD71,
IF(AND(LEN(AD71)&gt;2,OR(LEN(AE71&gt;2),LEN(AF71&gt;1),LEN(AQ71&gt;2),LEN(AR71&gt;2),LEN(AS71&gt;2))),CONCATENATE("; ",CHAR(10)),""),
AE71,
IF(AND(LEN(AE71)&gt;2,OR(LEN(AF71&gt;2),LEN(AQ71&gt;2),LEN(AR71&gt;2),LEN(AS71&gt;2))),CONCATENATE("; ",CHAR(10)),""),
AF71,
IF(AND(LEN(AF71)&gt;2,OR(,LEN(AQ71&gt;2),LEN(AR71&gt;2),LEN(AS71&gt;2))),CONCATENATE("; ",CHAR(10)),""),
AQ71,
IF(AND(LEN(AQ71)&gt;2,OR(,LEN(AR71&gt;2),LEN(AS71&gt;2))),CONCATENATE("; ",CHAR(10)),""),
AR71,
IF(AND(LEN(AR131)&gt;2,OR(,LEN(AR71&gt;2),LEN(AS71&gt;2))),CONCATENATE("; ",CHAR(10)),""),
AS71,
IF(AND(LEN(AS71)&gt;2,(LEN(AQ71&gt;2))),CONCATENATE("; ",CHAR(10)),""),
AQ71
)</f>
        <v/>
      </c>
      <c r="U71" s="117" t="str">
        <f>_xlfn.IFNA(VLOOKUP(A71,'Reference data SID'!D:E,2,FALSE),"")</f>
        <v/>
      </c>
      <c r="V71" s="117" t="str">
        <f t="shared" si="22"/>
        <v>not ok</v>
      </c>
      <c r="W71" s="117" t="str">
        <f t="shared" si="23"/>
        <v>not ok</v>
      </c>
      <c r="X71" s="117" t="str">
        <f t="shared" si="24"/>
        <v>ok</v>
      </c>
      <c r="Y71" s="117" t="str">
        <f t="shared" si="25"/>
        <v>not ok</v>
      </c>
      <c r="Z71" s="117" t="str">
        <f t="shared" si="26"/>
        <v/>
      </c>
      <c r="AA71" s="117" t="str">
        <f>IF(LEN(A71)&gt;1,IF(COUNTIFS($Z$6:Z$502,LEFT(Z71,250))&gt;1,"Duplicate entry: you have two rows for the same substance and year and use",""),"")</f>
        <v/>
      </c>
      <c r="AB71" s="117" t="str">
        <f>IF(LEN(A71)&gt;0,IF(ISNUMBER(MATCH(A71,Annex_I_II_entries,0)),"","The Entry name is not within the dropdown list, make sure that you have not copied and pasted overwritting the cell format (with its correponding dropdown list) in column A"),"")</f>
        <v/>
      </c>
      <c r="AC71" s="117" t="str">
        <f t="shared" ca="1" si="27"/>
        <v/>
      </c>
      <c r="AD71" s="117" t="str">
        <f t="shared" ca="1" si="28"/>
        <v/>
      </c>
      <c r="AE71" s="117" t="str">
        <f>IF(LEN(G71)&lt;1,"",IF(COUNTIFS('1.Mfg and placing on the market'!G$6:G$503,'1.(Optional) tonnage per use'!G71,'1.Mfg and placing on the market'!K$6:K$503,'1.(Optional) tonnage per use'!N71)=0,"You have not provided total tonnage for this substance and year in the sheet 1. Mfg and placing on the market",""))</f>
        <v/>
      </c>
      <c r="AF71" s="117" t="str">
        <f t="shared" ca="1" si="17"/>
        <v/>
      </c>
      <c r="AG71" s="117" t="str">
        <f t="shared" ca="1" si="18"/>
        <v/>
      </c>
      <c r="AH71" s="117" t="str">
        <f t="shared" ca="1" si="19"/>
        <v/>
      </c>
      <c r="AI71" s="117" t="str">
        <f t="shared" si="29"/>
        <v>_EC</v>
      </c>
      <c r="AJ71" s="117" t="str">
        <f t="shared" si="30"/>
        <v>_CAS</v>
      </c>
      <c r="AK71" s="117" t="str">
        <f t="shared" si="31"/>
        <v>_uses</v>
      </c>
      <c r="AL71" s="117" t="str">
        <f t="shared" si="20"/>
        <v/>
      </c>
      <c r="AM71" s="117" t="str">
        <f t="shared" si="21"/>
        <v/>
      </c>
    </row>
    <row r="72" spans="1:39" s="39" customFormat="1" x14ac:dyDescent="0.2">
      <c r="A72" s="37"/>
      <c r="B72" s="37"/>
      <c r="C72" s="37"/>
      <c r="D72" s="70" t="str">
        <f>_xlfn.IFNA(VLOOKUP(A72,'Reference data SID'!$D$2:$Q$673,14,FALSE),"")</f>
        <v/>
      </c>
      <c r="E72" s="70" t="str">
        <f>_xlfn.IFNA(VLOOKUP(D72,'Reference data SID'!$C$3:$E$673,3,FALSE),"")</f>
        <v/>
      </c>
      <c r="F72" s="64" t="str">
        <f>_xlfn.IFNA(IF(E72=FALSE,D72,IF(ISBLANK(B72),VLOOKUP(C72,'Reference data SID'!$N:$P,3,FALSE),VLOOKUP(B72,'Reference data SID'!$M:$P,4,FALSE))),"")</f>
        <v/>
      </c>
      <c r="G72" s="64" t="str">
        <f t="shared" si="32"/>
        <v/>
      </c>
      <c r="H72" s="38" t="str">
        <f>_xlfn.IFNA(VLOOKUP(F72,'Reference data SID'!L:M,2,FALSE),"")</f>
        <v/>
      </c>
      <c r="I72" s="38" t="str">
        <f>_xlfn.IFNA(VLOOKUP(F72,'Reference data SID'!L:N,3,FALSE),"")</f>
        <v/>
      </c>
      <c r="J72" s="38" t="str">
        <f>_xlfn.IFNA(VLOOKUP(F72,'Reference data SID'!L:O,4,FALSE),"")</f>
        <v/>
      </c>
      <c r="K72" s="37"/>
      <c r="L72" s="37"/>
      <c r="M72" s="37"/>
      <c r="N72" s="50"/>
      <c r="O72" s="50"/>
      <c r="P72" s="50"/>
      <c r="Q72" s="50"/>
      <c r="R72" s="50"/>
      <c r="S72" s="50"/>
      <c r="T72" s="47" t="str">
        <f t="shared" ca="1" si="33"/>
        <v/>
      </c>
      <c r="U72" s="117" t="str">
        <f>_xlfn.IFNA(VLOOKUP(A72,'Reference data SID'!D:E,2,FALSE),"")</f>
        <v/>
      </c>
      <c r="V72" s="117" t="str">
        <f t="shared" si="22"/>
        <v>not ok</v>
      </c>
      <c r="W72" s="117" t="str">
        <f t="shared" si="23"/>
        <v>not ok</v>
      </c>
      <c r="X72" s="117" t="str">
        <f t="shared" si="24"/>
        <v>ok</v>
      </c>
      <c r="Y72" s="117" t="str">
        <f t="shared" si="25"/>
        <v>not ok</v>
      </c>
      <c r="Z72" s="117" t="str">
        <f t="shared" si="26"/>
        <v/>
      </c>
      <c r="AA72" s="117" t="str">
        <f>IF(LEN(A72)&gt;1,IF(COUNTIFS($Z$6:Z$502,LEFT(Z72,250))&gt;1,"Duplicate entry: you have two rows for the same substance and year and use",""),"")</f>
        <v/>
      </c>
      <c r="AB72" s="117" t="str">
        <f>IF(LEN(A72)&gt;0,IF(ISNUMBER(MATCH(A72,Annex_I_II_entries,0)),"","The Entry name is not within the dropdown list, make sure that you have not copied and pasted overwritting the cell format (with its correponding dropdown list) in column A"),"")</f>
        <v/>
      </c>
      <c r="AC72" s="117" t="str">
        <f t="shared" ca="1" si="27"/>
        <v/>
      </c>
      <c r="AD72" s="117" t="str">
        <f t="shared" ca="1" si="28"/>
        <v/>
      </c>
      <c r="AE72" s="117" t="str">
        <f>IF(LEN(G72)&lt;1,"",IF(COUNTIFS('1.Mfg and placing on the market'!G$6:G$503,'1.(Optional) tonnage per use'!G72,'1.Mfg and placing on the market'!K$6:K$503,'1.(Optional) tonnage per use'!N72)=0,"You have not provided total tonnage for this substance and year in the sheet 1. Mfg and placing on the market",""))</f>
        <v/>
      </c>
      <c r="AF72" s="117" t="str">
        <f t="shared" ca="1" si="17"/>
        <v/>
      </c>
      <c r="AG72" s="117" t="str">
        <f t="shared" ca="1" si="18"/>
        <v/>
      </c>
      <c r="AH72" s="117" t="str">
        <f t="shared" ca="1" si="19"/>
        <v/>
      </c>
      <c r="AI72" s="117" t="str">
        <f t="shared" si="29"/>
        <v>_EC</v>
      </c>
      <c r="AJ72" s="117" t="str">
        <f t="shared" si="30"/>
        <v>_CAS</v>
      </c>
      <c r="AK72" s="117" t="str">
        <f t="shared" si="31"/>
        <v>_uses</v>
      </c>
      <c r="AL72" s="117" t="str">
        <f t="shared" si="20"/>
        <v/>
      </c>
      <c r="AM72" s="117" t="str">
        <f t="shared" si="21"/>
        <v/>
      </c>
    </row>
    <row r="73" spans="1:39" s="39" customFormat="1" x14ac:dyDescent="0.2">
      <c r="A73" s="37"/>
      <c r="B73" s="37"/>
      <c r="C73" s="37"/>
      <c r="D73" s="70" t="str">
        <f>_xlfn.IFNA(VLOOKUP(A73,'Reference data SID'!$D$2:$Q$673,14,FALSE),"")</f>
        <v/>
      </c>
      <c r="E73" s="70" t="str">
        <f>_xlfn.IFNA(VLOOKUP(D73,'Reference data SID'!$C$3:$E$673,3,FALSE),"")</f>
        <v/>
      </c>
      <c r="F73" s="64" t="str">
        <f>_xlfn.IFNA(IF(E73=FALSE,D73,IF(ISBLANK(B73),VLOOKUP(C73,'Reference data SID'!$N:$P,3,FALSE),VLOOKUP(B73,'Reference data SID'!$M:$P,4,FALSE))),"")</f>
        <v/>
      </c>
      <c r="G73" s="64" t="str">
        <f t="shared" si="32"/>
        <v/>
      </c>
      <c r="H73" s="38" t="str">
        <f>_xlfn.IFNA(VLOOKUP(F73,'Reference data SID'!L:M,2,FALSE),"")</f>
        <v/>
      </c>
      <c r="I73" s="38" t="str">
        <f>_xlfn.IFNA(VLOOKUP(F73,'Reference data SID'!L:N,3,FALSE),"")</f>
        <v/>
      </c>
      <c r="J73" s="38" t="str">
        <f>_xlfn.IFNA(VLOOKUP(F73,'Reference data SID'!L:O,4,FALSE),"")</f>
        <v/>
      </c>
      <c r="K73" s="37"/>
      <c r="L73" s="37"/>
      <c r="M73" s="37"/>
      <c r="N73" s="50"/>
      <c r="O73" s="50"/>
      <c r="P73" s="50"/>
      <c r="Q73" s="50"/>
      <c r="R73" s="50"/>
      <c r="S73" s="50"/>
      <c r="T73" s="47" t="str">
        <f t="shared" ca="1" si="33"/>
        <v/>
      </c>
      <c r="U73" s="117" t="str">
        <f>_xlfn.IFNA(VLOOKUP(A73,'Reference data SID'!D:E,2,FALSE),"")</f>
        <v/>
      </c>
      <c r="V73" s="117" t="str">
        <f t="shared" si="22"/>
        <v>not ok</v>
      </c>
      <c r="W73" s="117" t="str">
        <f t="shared" si="23"/>
        <v>not ok</v>
      </c>
      <c r="X73" s="117" t="str">
        <f t="shared" si="24"/>
        <v>ok</v>
      </c>
      <c r="Y73" s="117" t="str">
        <f t="shared" si="25"/>
        <v>not ok</v>
      </c>
      <c r="Z73" s="117" t="str">
        <f t="shared" si="26"/>
        <v/>
      </c>
      <c r="AA73" s="117" t="str">
        <f>IF(LEN(A73)&gt;1,IF(COUNTIFS($Z$6:Z$502,LEFT(Z73,250))&gt;1,"Duplicate entry: you have two rows for the same substance and year and use",""),"")</f>
        <v/>
      </c>
      <c r="AB73" s="117" t="str">
        <f>IF(LEN(A73)&gt;0,IF(ISNUMBER(MATCH(A73,Annex_I_II_entries,0)),"","The Entry name is not within the dropdown list, make sure that you have not copied and pasted overwritting the cell format (with its correponding dropdown list) in column A"),"")</f>
        <v/>
      </c>
      <c r="AC73" s="117" t="str">
        <f t="shared" ca="1" si="27"/>
        <v/>
      </c>
      <c r="AD73" s="117" t="str">
        <f t="shared" ca="1" si="28"/>
        <v/>
      </c>
      <c r="AE73" s="117" t="str">
        <f>IF(LEN(G73)&lt;1,"",IF(COUNTIFS('1.Mfg and placing on the market'!G$6:G$503,'1.(Optional) tonnage per use'!G73,'1.Mfg and placing on the market'!K$6:K$503,'1.(Optional) tonnage per use'!N73)=0,"You have not provided total tonnage for this substance and year in the sheet 1. Mfg and placing on the market",""))</f>
        <v/>
      </c>
      <c r="AF73" s="117" t="str">
        <f t="shared" ca="1" si="17"/>
        <v/>
      </c>
      <c r="AG73" s="117" t="str">
        <f t="shared" ca="1" si="18"/>
        <v/>
      </c>
      <c r="AH73" s="117" t="str">
        <f t="shared" ca="1" si="19"/>
        <v/>
      </c>
      <c r="AI73" s="117" t="str">
        <f t="shared" si="29"/>
        <v>_EC</v>
      </c>
      <c r="AJ73" s="117" t="str">
        <f t="shared" si="30"/>
        <v>_CAS</v>
      </c>
      <c r="AK73" s="117" t="str">
        <f t="shared" si="31"/>
        <v>_uses</v>
      </c>
      <c r="AL73" s="117" t="str">
        <f t="shared" si="20"/>
        <v/>
      </c>
      <c r="AM73" s="117" t="str">
        <f t="shared" si="21"/>
        <v/>
      </c>
    </row>
    <row r="74" spans="1:39" s="39" customFormat="1" x14ac:dyDescent="0.2">
      <c r="A74" s="37"/>
      <c r="B74" s="37"/>
      <c r="C74" s="37"/>
      <c r="D74" s="70" t="str">
        <f>_xlfn.IFNA(VLOOKUP(A74,'Reference data SID'!$D$2:$Q$673,14,FALSE),"")</f>
        <v/>
      </c>
      <c r="E74" s="70" t="str">
        <f>_xlfn.IFNA(VLOOKUP(D74,'Reference data SID'!$C$3:$E$673,3,FALSE),"")</f>
        <v/>
      </c>
      <c r="F74" s="64" t="str">
        <f>_xlfn.IFNA(IF(E74=FALSE,D74,IF(ISBLANK(B74),VLOOKUP(C74,'Reference data SID'!$N:$P,3,FALSE),VLOOKUP(B74,'Reference data SID'!$M:$P,4,FALSE))),"")</f>
        <v/>
      </c>
      <c r="G74" s="64" t="str">
        <f t="shared" si="32"/>
        <v/>
      </c>
      <c r="H74" s="38" t="str">
        <f>_xlfn.IFNA(VLOOKUP(F74,'Reference data SID'!L:M,2,FALSE),"")</f>
        <v/>
      </c>
      <c r="I74" s="38" t="str">
        <f>_xlfn.IFNA(VLOOKUP(F74,'Reference data SID'!L:N,3,FALSE),"")</f>
        <v/>
      </c>
      <c r="J74" s="38" t="str">
        <f>_xlfn.IFNA(VLOOKUP(F74,'Reference data SID'!L:O,4,FALSE),"")</f>
        <v/>
      </c>
      <c r="K74" s="37"/>
      <c r="L74" s="37"/>
      <c r="M74" s="37"/>
      <c r="N74" s="50"/>
      <c r="O74" s="50"/>
      <c r="P74" s="50"/>
      <c r="Q74" s="50"/>
      <c r="R74" s="50"/>
      <c r="S74" s="50"/>
      <c r="T74" s="47" t="str">
        <f t="shared" ca="1" si="33"/>
        <v/>
      </c>
      <c r="U74" s="117" t="str">
        <f>_xlfn.IFNA(VLOOKUP(A74,'Reference data SID'!D:E,2,FALSE),"")</f>
        <v/>
      </c>
      <c r="V74" s="117" t="str">
        <f t="shared" si="22"/>
        <v>not ok</v>
      </c>
      <c r="W74" s="117" t="str">
        <f t="shared" si="23"/>
        <v>not ok</v>
      </c>
      <c r="X74" s="117" t="str">
        <f t="shared" si="24"/>
        <v>ok</v>
      </c>
      <c r="Y74" s="117" t="str">
        <f t="shared" si="25"/>
        <v>not ok</v>
      </c>
      <c r="Z74" s="117" t="str">
        <f t="shared" si="26"/>
        <v/>
      </c>
      <c r="AA74" s="117" t="str">
        <f>IF(LEN(A74)&gt;1,IF(COUNTIFS($Z$6:Z$502,LEFT(Z74,250))&gt;1,"Duplicate entry: you have two rows for the same substance and year and use",""),"")</f>
        <v/>
      </c>
      <c r="AB74" s="117" t="str">
        <f>IF(LEN(A74)&gt;0,IF(ISNUMBER(MATCH(A74,Annex_I_II_entries,0)),"","The Entry name is not within the dropdown list, make sure that you have not copied and pasted overwritting the cell format (with its correponding dropdown list) in column A"),"")</f>
        <v/>
      </c>
      <c r="AC74" s="117" t="str">
        <f t="shared" ca="1" si="27"/>
        <v/>
      </c>
      <c r="AD74" s="117" t="str">
        <f t="shared" ca="1" si="28"/>
        <v/>
      </c>
      <c r="AE74" s="117" t="str">
        <f>IF(LEN(G74)&lt;1,"",IF(COUNTIFS('1.Mfg and placing on the market'!G$6:G$503,'1.(Optional) tonnage per use'!G74,'1.Mfg and placing on the market'!K$6:K$503,'1.(Optional) tonnage per use'!N74)=0,"You have not provided total tonnage for this substance and year in the sheet 1. Mfg and placing on the market",""))</f>
        <v/>
      </c>
      <c r="AF74" s="117" t="str">
        <f t="shared" ca="1" si="17"/>
        <v/>
      </c>
      <c r="AG74" s="117" t="str">
        <f t="shared" ca="1" si="18"/>
        <v/>
      </c>
      <c r="AH74" s="117" t="str">
        <f t="shared" ca="1" si="19"/>
        <v/>
      </c>
      <c r="AI74" s="117" t="str">
        <f t="shared" si="29"/>
        <v>_EC</v>
      </c>
      <c r="AJ74" s="117" t="str">
        <f t="shared" si="30"/>
        <v>_CAS</v>
      </c>
      <c r="AK74" s="117" t="str">
        <f t="shared" si="31"/>
        <v>_uses</v>
      </c>
      <c r="AL74" s="117" t="str">
        <f t="shared" si="20"/>
        <v/>
      </c>
      <c r="AM74" s="117" t="str">
        <f t="shared" si="21"/>
        <v/>
      </c>
    </row>
    <row r="75" spans="1:39" s="39" customFormat="1" x14ac:dyDescent="0.2">
      <c r="A75" s="37"/>
      <c r="B75" s="37"/>
      <c r="C75" s="37"/>
      <c r="D75" s="70" t="str">
        <f>_xlfn.IFNA(VLOOKUP(A75,'Reference data SID'!$D$2:$Q$673,14,FALSE),"")</f>
        <v/>
      </c>
      <c r="E75" s="70" t="str">
        <f>_xlfn.IFNA(VLOOKUP(D75,'Reference data SID'!$C$3:$E$673,3,FALSE),"")</f>
        <v/>
      </c>
      <c r="F75" s="64" t="str">
        <f>_xlfn.IFNA(IF(E75=FALSE,D75,IF(ISBLANK(B75),VLOOKUP(C75,'Reference data SID'!$N:$P,3,FALSE),VLOOKUP(B75,'Reference data SID'!$M:$P,4,FALSE))),"")</f>
        <v/>
      </c>
      <c r="G75" s="64" t="str">
        <f t="shared" si="32"/>
        <v/>
      </c>
      <c r="H75" s="38" t="str">
        <f>_xlfn.IFNA(VLOOKUP(F75,'Reference data SID'!L:M,2,FALSE),"")</f>
        <v/>
      </c>
      <c r="I75" s="38" t="str">
        <f>_xlfn.IFNA(VLOOKUP(F75,'Reference data SID'!L:N,3,FALSE),"")</f>
        <v/>
      </c>
      <c r="J75" s="38" t="str">
        <f>_xlfn.IFNA(VLOOKUP(F75,'Reference data SID'!L:O,4,FALSE),"")</f>
        <v/>
      </c>
      <c r="K75" s="37"/>
      <c r="L75" s="37"/>
      <c r="M75" s="37"/>
      <c r="N75" s="50"/>
      <c r="O75" s="50"/>
      <c r="P75" s="50"/>
      <c r="Q75" s="50"/>
      <c r="R75" s="50"/>
      <c r="S75" s="50"/>
      <c r="T75" s="47" t="str">
        <f t="shared" ca="1" si="33"/>
        <v/>
      </c>
      <c r="U75" s="117" t="str">
        <f>_xlfn.IFNA(VLOOKUP(A75,'Reference data SID'!D:E,2,FALSE),"")</f>
        <v/>
      </c>
      <c r="V75" s="117" t="str">
        <f t="shared" si="22"/>
        <v>not ok</v>
      </c>
      <c r="W75" s="117" t="str">
        <f t="shared" si="23"/>
        <v>not ok</v>
      </c>
      <c r="X75" s="117" t="str">
        <f t="shared" si="24"/>
        <v>ok</v>
      </c>
      <c r="Y75" s="117" t="str">
        <f t="shared" si="25"/>
        <v>not ok</v>
      </c>
      <c r="Z75" s="117" t="str">
        <f t="shared" si="26"/>
        <v/>
      </c>
      <c r="AA75" s="117" t="str">
        <f>IF(LEN(A75)&gt;1,IF(COUNTIFS($Z$6:Z$502,LEFT(Z75,250))&gt;1,"Duplicate entry: you have two rows for the same substance and year and use",""),"")</f>
        <v/>
      </c>
      <c r="AB75" s="117" t="str">
        <f>IF(LEN(A75)&gt;0,IF(ISNUMBER(MATCH(A75,Annex_I_II_entries,0)),"","The Entry name is not within the dropdown list, make sure that you have not copied and pasted overwritting the cell format (with its correponding dropdown list) in column A"),"")</f>
        <v/>
      </c>
      <c r="AC75" s="117" t="str">
        <f t="shared" ca="1" si="27"/>
        <v/>
      </c>
      <c r="AD75" s="117" t="str">
        <f t="shared" ca="1" si="28"/>
        <v/>
      </c>
      <c r="AE75" s="117" t="str">
        <f>IF(LEN(G75)&lt;1,"",IF(COUNTIFS('1.Mfg and placing on the market'!G$6:G$503,'1.(Optional) tonnage per use'!G75,'1.Mfg and placing on the market'!K$6:K$503,'1.(Optional) tonnage per use'!N75)=0,"You have not provided total tonnage for this substance and year in the sheet 1. Mfg and placing on the market",""))</f>
        <v/>
      </c>
      <c r="AF75" s="117" t="str">
        <f t="shared" ca="1" si="17"/>
        <v/>
      </c>
      <c r="AG75" s="117" t="str">
        <f t="shared" ca="1" si="18"/>
        <v/>
      </c>
      <c r="AH75" s="117" t="str">
        <f t="shared" ca="1" si="19"/>
        <v/>
      </c>
      <c r="AI75" s="117" t="str">
        <f t="shared" si="29"/>
        <v>_EC</v>
      </c>
      <c r="AJ75" s="117" t="str">
        <f t="shared" si="30"/>
        <v>_CAS</v>
      </c>
      <c r="AK75" s="117" t="str">
        <f t="shared" si="31"/>
        <v>_uses</v>
      </c>
      <c r="AL75" s="117" t="str">
        <f t="shared" si="20"/>
        <v/>
      </c>
      <c r="AM75" s="117" t="str">
        <f t="shared" si="21"/>
        <v/>
      </c>
    </row>
    <row r="76" spans="1:39" s="39" customFormat="1" x14ac:dyDescent="0.2">
      <c r="A76" s="37"/>
      <c r="B76" s="37"/>
      <c r="C76" s="37"/>
      <c r="D76" s="70" t="str">
        <f>_xlfn.IFNA(VLOOKUP(A76,'Reference data SID'!$D$2:$Q$673,14,FALSE),"")</f>
        <v/>
      </c>
      <c r="E76" s="70" t="str">
        <f>_xlfn.IFNA(VLOOKUP(D76,'Reference data SID'!$C$3:$E$673,3,FALSE),"")</f>
        <v/>
      </c>
      <c r="F76" s="64" t="str">
        <f>_xlfn.IFNA(IF(E76=FALSE,D76,IF(ISBLANK(B76),VLOOKUP(C76,'Reference data SID'!$N:$P,3,FALSE),VLOOKUP(B76,'Reference data SID'!$M:$P,4,FALSE))),"")</f>
        <v/>
      </c>
      <c r="G76" s="64" t="str">
        <f t="shared" si="32"/>
        <v/>
      </c>
      <c r="H76" s="38" t="str">
        <f>_xlfn.IFNA(VLOOKUP(F76,'Reference data SID'!L:M,2,FALSE),"")</f>
        <v/>
      </c>
      <c r="I76" s="38" t="str">
        <f>_xlfn.IFNA(VLOOKUP(F76,'Reference data SID'!L:N,3,FALSE),"")</f>
        <v/>
      </c>
      <c r="J76" s="38" t="str">
        <f>_xlfn.IFNA(VLOOKUP(F76,'Reference data SID'!L:O,4,FALSE),"")</f>
        <v/>
      </c>
      <c r="K76" s="37"/>
      <c r="L76" s="37"/>
      <c r="M76" s="37"/>
      <c r="N76" s="50"/>
      <c r="O76" s="50"/>
      <c r="P76" s="50"/>
      <c r="Q76" s="50"/>
      <c r="R76" s="50"/>
      <c r="S76" s="50"/>
      <c r="T76" s="47" t="str">
        <f t="shared" ca="1" si="33"/>
        <v/>
      </c>
      <c r="U76" s="117" t="str">
        <f>_xlfn.IFNA(VLOOKUP(A76,'Reference data SID'!D:E,2,FALSE),"")</f>
        <v/>
      </c>
      <c r="V76" s="117" t="str">
        <f t="shared" si="22"/>
        <v>not ok</v>
      </c>
      <c r="W76" s="117" t="str">
        <f t="shared" si="23"/>
        <v>not ok</v>
      </c>
      <c r="X76" s="117" t="str">
        <f t="shared" si="24"/>
        <v>ok</v>
      </c>
      <c r="Y76" s="117" t="str">
        <f t="shared" si="25"/>
        <v>not ok</v>
      </c>
      <c r="Z76" s="117" t="str">
        <f t="shared" si="26"/>
        <v/>
      </c>
      <c r="AA76" s="117" t="str">
        <f>IF(LEN(A76)&gt;1,IF(COUNTIFS($Z$6:Z$502,LEFT(Z76,250))&gt;1,"Duplicate entry: you have two rows for the same substance and year and use",""),"")</f>
        <v/>
      </c>
      <c r="AB76" s="117" t="str">
        <f>IF(LEN(A76)&gt;0,IF(ISNUMBER(MATCH(A76,Annex_I_II_entries,0)),"","The Entry name is not within the dropdown list, make sure that you have not copied and pasted overwritting the cell format (with its correponding dropdown list) in column A"),"")</f>
        <v/>
      </c>
      <c r="AC76" s="117" t="str">
        <f t="shared" ca="1" si="27"/>
        <v/>
      </c>
      <c r="AD76" s="117" t="str">
        <f t="shared" ca="1" si="28"/>
        <v/>
      </c>
      <c r="AE76" s="117" t="str">
        <f>IF(LEN(G76)&lt;1,"",IF(COUNTIFS('1.Mfg and placing on the market'!G$6:G$503,'1.(Optional) tonnage per use'!G76,'1.Mfg and placing on the market'!K$6:K$503,'1.(Optional) tonnage per use'!N76)=0,"You have not provided total tonnage for this substance and year in the sheet 1. Mfg and placing on the market",""))</f>
        <v/>
      </c>
      <c r="AF76" s="117" t="str">
        <f t="shared" ca="1" si="17"/>
        <v/>
      </c>
      <c r="AG76" s="117" t="str">
        <f t="shared" ca="1" si="18"/>
        <v/>
      </c>
      <c r="AH76" s="117" t="str">
        <f t="shared" ca="1" si="19"/>
        <v/>
      </c>
      <c r="AI76" s="117" t="str">
        <f t="shared" si="29"/>
        <v>_EC</v>
      </c>
      <c r="AJ76" s="117" t="str">
        <f t="shared" si="30"/>
        <v>_CAS</v>
      </c>
      <c r="AK76" s="117" t="str">
        <f t="shared" si="31"/>
        <v>_uses</v>
      </c>
      <c r="AL76" s="117" t="str">
        <f t="shared" si="20"/>
        <v/>
      </c>
      <c r="AM76" s="117" t="str">
        <f t="shared" si="21"/>
        <v/>
      </c>
    </row>
    <row r="77" spans="1:39" s="39" customFormat="1" x14ac:dyDescent="0.2">
      <c r="A77" s="37"/>
      <c r="B77" s="37"/>
      <c r="C77" s="37"/>
      <c r="D77" s="70" t="str">
        <f>_xlfn.IFNA(VLOOKUP(A77,'Reference data SID'!$D$2:$Q$673,14,FALSE),"")</f>
        <v/>
      </c>
      <c r="E77" s="70" t="str">
        <f>_xlfn.IFNA(VLOOKUP(D77,'Reference data SID'!$C$3:$E$673,3,FALSE),"")</f>
        <v/>
      </c>
      <c r="F77" s="64" t="str">
        <f>_xlfn.IFNA(IF(E77=FALSE,D77,IF(ISBLANK(B77),VLOOKUP(C77,'Reference data SID'!$N:$P,3,FALSE),VLOOKUP(B77,'Reference data SID'!$M:$P,4,FALSE))),"")</f>
        <v/>
      </c>
      <c r="G77" s="64" t="str">
        <f t="shared" si="32"/>
        <v/>
      </c>
      <c r="H77" s="38" t="str">
        <f>_xlfn.IFNA(VLOOKUP(F77,'Reference data SID'!L:M,2,FALSE),"")</f>
        <v/>
      </c>
      <c r="I77" s="38" t="str">
        <f>_xlfn.IFNA(VLOOKUP(F77,'Reference data SID'!L:N,3,FALSE),"")</f>
        <v/>
      </c>
      <c r="J77" s="38" t="str">
        <f>_xlfn.IFNA(VLOOKUP(F77,'Reference data SID'!L:O,4,FALSE),"")</f>
        <v/>
      </c>
      <c r="K77" s="37"/>
      <c r="L77" s="37"/>
      <c r="M77" s="37"/>
      <c r="N77" s="50"/>
      <c r="O77" s="50"/>
      <c r="P77" s="50"/>
      <c r="Q77" s="50"/>
      <c r="R77" s="50"/>
      <c r="S77" s="50"/>
      <c r="T77" s="47" t="str">
        <f t="shared" ca="1" si="33"/>
        <v/>
      </c>
      <c r="U77" s="117" t="str">
        <f>_xlfn.IFNA(VLOOKUP(A77,'Reference data SID'!D:E,2,FALSE),"")</f>
        <v/>
      </c>
      <c r="V77" s="117" t="str">
        <f t="shared" si="22"/>
        <v>not ok</v>
      </c>
      <c r="W77" s="117" t="str">
        <f t="shared" si="23"/>
        <v>not ok</v>
      </c>
      <c r="X77" s="117" t="str">
        <f t="shared" si="24"/>
        <v>ok</v>
      </c>
      <c r="Y77" s="117" t="str">
        <f t="shared" si="25"/>
        <v>not ok</v>
      </c>
      <c r="Z77" s="117" t="str">
        <f t="shared" si="26"/>
        <v/>
      </c>
      <c r="AA77" s="117" t="str">
        <f>IF(LEN(A77)&gt;1,IF(COUNTIFS($Z$6:Z$502,LEFT(Z77,250))&gt;1,"Duplicate entry: you have two rows for the same substance and year and use",""),"")</f>
        <v/>
      </c>
      <c r="AB77" s="117" t="str">
        <f>IF(LEN(A77)&gt;0,IF(ISNUMBER(MATCH(A77,Annex_I_II_entries,0)),"","The Entry name is not within the dropdown list, make sure that you have not copied and pasted overwritting the cell format (with its correponding dropdown list) in column A"),"")</f>
        <v/>
      </c>
      <c r="AC77" s="117" t="str">
        <f t="shared" ca="1" si="27"/>
        <v/>
      </c>
      <c r="AD77" s="117" t="str">
        <f t="shared" ca="1" si="28"/>
        <v/>
      </c>
      <c r="AE77" s="117" t="str">
        <f>IF(LEN(G77)&lt;1,"",IF(COUNTIFS('1.Mfg and placing on the market'!G$6:G$503,'1.(Optional) tonnage per use'!G77,'1.Mfg and placing on the market'!K$6:K$503,'1.(Optional) tonnage per use'!N77)=0,"You have not provided total tonnage for this substance and year in the sheet 1. Mfg and placing on the market",""))</f>
        <v/>
      </c>
      <c r="AF77" s="117" t="str">
        <f t="shared" ca="1" si="17"/>
        <v/>
      </c>
      <c r="AG77" s="117" t="str">
        <f t="shared" ca="1" si="18"/>
        <v/>
      </c>
      <c r="AH77" s="117" t="str">
        <f t="shared" ca="1" si="19"/>
        <v/>
      </c>
      <c r="AI77" s="117" t="str">
        <f t="shared" si="29"/>
        <v>_EC</v>
      </c>
      <c r="AJ77" s="117" t="str">
        <f t="shared" si="30"/>
        <v>_CAS</v>
      </c>
      <c r="AK77" s="117" t="str">
        <f t="shared" si="31"/>
        <v>_uses</v>
      </c>
      <c r="AL77" s="117" t="str">
        <f t="shared" si="20"/>
        <v/>
      </c>
      <c r="AM77" s="117" t="str">
        <f t="shared" si="21"/>
        <v/>
      </c>
    </row>
    <row r="78" spans="1:39" s="39" customFormat="1" x14ac:dyDescent="0.2">
      <c r="A78" s="37"/>
      <c r="B78" s="37"/>
      <c r="C78" s="37"/>
      <c r="D78" s="70" t="str">
        <f>_xlfn.IFNA(VLOOKUP(A78,'Reference data SID'!$D$2:$Q$673,14,FALSE),"")</f>
        <v/>
      </c>
      <c r="E78" s="70" t="str">
        <f>_xlfn.IFNA(VLOOKUP(D78,'Reference data SID'!$C$3:$E$673,3,FALSE),"")</f>
        <v/>
      </c>
      <c r="F78" s="64" t="str">
        <f>_xlfn.IFNA(IF(E78=FALSE,D78,IF(ISBLANK(B78),VLOOKUP(C78,'Reference data SID'!$N:$P,3,FALSE),VLOOKUP(B78,'Reference data SID'!$M:$P,4,FALSE))),"")</f>
        <v/>
      </c>
      <c r="G78" s="64" t="str">
        <f t="shared" si="32"/>
        <v/>
      </c>
      <c r="H78" s="38" t="str">
        <f>_xlfn.IFNA(VLOOKUP(F78,'Reference data SID'!L:M,2,FALSE),"")</f>
        <v/>
      </c>
      <c r="I78" s="38" t="str">
        <f>_xlfn.IFNA(VLOOKUP(F78,'Reference data SID'!L:N,3,FALSE),"")</f>
        <v/>
      </c>
      <c r="J78" s="38" t="str">
        <f>_xlfn.IFNA(VLOOKUP(F78,'Reference data SID'!L:O,4,FALSE),"")</f>
        <v/>
      </c>
      <c r="K78" s="37"/>
      <c r="L78" s="37"/>
      <c r="M78" s="37"/>
      <c r="N78" s="50"/>
      <c r="O78" s="50"/>
      <c r="P78" s="50"/>
      <c r="Q78" s="50"/>
      <c r="R78" s="50"/>
      <c r="S78" s="50"/>
      <c r="T78" s="47" t="str">
        <f t="shared" ca="1" si="33"/>
        <v/>
      </c>
      <c r="U78" s="117" t="str">
        <f>_xlfn.IFNA(VLOOKUP(A78,'Reference data SID'!D:E,2,FALSE),"")</f>
        <v/>
      </c>
      <c r="V78" s="117" t="str">
        <f t="shared" si="22"/>
        <v>not ok</v>
      </c>
      <c r="W78" s="117" t="str">
        <f t="shared" si="23"/>
        <v>not ok</v>
      </c>
      <c r="X78" s="117" t="str">
        <f t="shared" si="24"/>
        <v>ok</v>
      </c>
      <c r="Y78" s="117" t="str">
        <f t="shared" si="25"/>
        <v>not ok</v>
      </c>
      <c r="Z78" s="117" t="str">
        <f t="shared" si="26"/>
        <v/>
      </c>
      <c r="AA78" s="117" t="str">
        <f>IF(LEN(A78)&gt;1,IF(COUNTIFS($Z$6:Z$502,LEFT(Z78,250))&gt;1,"Duplicate entry: you have two rows for the same substance and year and use",""),"")</f>
        <v/>
      </c>
      <c r="AB78" s="117" t="str">
        <f>IF(LEN(A78)&gt;0,IF(ISNUMBER(MATCH(A78,Annex_I_II_entries,0)),"","The Entry name is not within the dropdown list, make sure that you have not copied and pasted overwritting the cell format (with its correponding dropdown list) in column A"),"")</f>
        <v/>
      </c>
      <c r="AC78" s="117" t="str">
        <f t="shared" ca="1" si="27"/>
        <v/>
      </c>
      <c r="AD78" s="117" t="str">
        <f t="shared" ca="1" si="28"/>
        <v/>
      </c>
      <c r="AE78" s="117" t="str">
        <f>IF(LEN(G78)&lt;1,"",IF(COUNTIFS('1.Mfg and placing on the market'!G$6:G$503,'1.(Optional) tonnage per use'!G78,'1.Mfg and placing on the market'!K$6:K$503,'1.(Optional) tonnage per use'!N78)=0,"You have not provided total tonnage for this substance and year in the sheet 1. Mfg and placing on the market",""))</f>
        <v/>
      </c>
      <c r="AF78" s="117" t="str">
        <f t="shared" ca="1" si="17"/>
        <v/>
      </c>
      <c r="AG78" s="117" t="str">
        <f t="shared" ca="1" si="18"/>
        <v/>
      </c>
      <c r="AH78" s="117" t="str">
        <f t="shared" ca="1" si="19"/>
        <v/>
      </c>
      <c r="AI78" s="117" t="str">
        <f t="shared" si="29"/>
        <v>_EC</v>
      </c>
      <c r="AJ78" s="117" t="str">
        <f t="shared" si="30"/>
        <v>_CAS</v>
      </c>
      <c r="AK78" s="117" t="str">
        <f t="shared" si="31"/>
        <v>_uses</v>
      </c>
      <c r="AL78" s="117" t="str">
        <f t="shared" si="20"/>
        <v/>
      </c>
      <c r="AM78" s="117" t="str">
        <f t="shared" si="21"/>
        <v/>
      </c>
    </row>
    <row r="79" spans="1:39" s="39" customFormat="1" x14ac:dyDescent="0.2">
      <c r="A79" s="37"/>
      <c r="B79" s="37"/>
      <c r="C79" s="37"/>
      <c r="D79" s="70" t="str">
        <f>_xlfn.IFNA(VLOOKUP(A79,'Reference data SID'!$D$2:$Q$673,14,FALSE),"")</f>
        <v/>
      </c>
      <c r="E79" s="70" t="str">
        <f>_xlfn.IFNA(VLOOKUP(D79,'Reference data SID'!$C$3:$E$673,3,FALSE),"")</f>
        <v/>
      </c>
      <c r="F79" s="64" t="str">
        <f>_xlfn.IFNA(IF(E79=FALSE,D79,IF(ISBLANK(B79),VLOOKUP(C79,'Reference data SID'!$N:$P,3,FALSE),VLOOKUP(B79,'Reference data SID'!$M:$P,4,FALSE))),"")</f>
        <v/>
      </c>
      <c r="G79" s="64" t="str">
        <f t="shared" si="32"/>
        <v/>
      </c>
      <c r="H79" s="38" t="str">
        <f>_xlfn.IFNA(VLOOKUP(F79,'Reference data SID'!L:M,2,FALSE),"")</f>
        <v/>
      </c>
      <c r="I79" s="38" t="str">
        <f>_xlfn.IFNA(VLOOKUP(F79,'Reference data SID'!L:N,3,FALSE),"")</f>
        <v/>
      </c>
      <c r="J79" s="38" t="str">
        <f>_xlfn.IFNA(VLOOKUP(F79,'Reference data SID'!L:O,4,FALSE),"")</f>
        <v/>
      </c>
      <c r="K79" s="37"/>
      <c r="L79" s="37"/>
      <c r="M79" s="37"/>
      <c r="N79" s="50"/>
      <c r="O79" s="50"/>
      <c r="P79" s="50"/>
      <c r="Q79" s="50"/>
      <c r="R79" s="50"/>
      <c r="S79" s="50"/>
      <c r="T79" s="47" t="str">
        <f t="shared" ca="1" si="33"/>
        <v/>
      </c>
      <c r="U79" s="117" t="str">
        <f>_xlfn.IFNA(VLOOKUP(A79,'Reference data SID'!D:E,2,FALSE),"")</f>
        <v/>
      </c>
      <c r="V79" s="117" t="str">
        <f t="shared" si="22"/>
        <v>not ok</v>
      </c>
      <c r="W79" s="117" t="str">
        <f t="shared" si="23"/>
        <v>not ok</v>
      </c>
      <c r="X79" s="117" t="str">
        <f t="shared" si="24"/>
        <v>ok</v>
      </c>
      <c r="Y79" s="117" t="str">
        <f t="shared" si="25"/>
        <v>not ok</v>
      </c>
      <c r="Z79" s="117" t="str">
        <f t="shared" si="26"/>
        <v/>
      </c>
      <c r="AA79" s="117" t="str">
        <f>IF(LEN(A79)&gt;1,IF(COUNTIFS($Z$6:Z$502,LEFT(Z79,250))&gt;1,"Duplicate entry: you have two rows for the same substance and year and use",""),"")</f>
        <v/>
      </c>
      <c r="AB79" s="117" t="str">
        <f>IF(LEN(A79)&gt;0,IF(ISNUMBER(MATCH(A79,Annex_I_II_entries,0)),"","The Entry name is not within the dropdown list, make sure that you have not copied and pasted overwritting the cell format (with its correponding dropdown list) in column A"),"")</f>
        <v/>
      </c>
      <c r="AC79" s="117" t="str">
        <f t="shared" ca="1" si="27"/>
        <v/>
      </c>
      <c r="AD79" s="117" t="str">
        <f t="shared" ca="1" si="28"/>
        <v/>
      </c>
      <c r="AE79" s="117" t="str">
        <f>IF(LEN(G79)&lt;1,"",IF(COUNTIFS('1.Mfg and placing on the market'!G$6:G$503,'1.(Optional) tonnage per use'!G79,'1.Mfg and placing on the market'!K$6:K$503,'1.(Optional) tonnage per use'!N79)=0,"You have not provided total tonnage for this substance and year in the sheet 1. Mfg and placing on the market",""))</f>
        <v/>
      </c>
      <c r="AF79" s="117" t="str">
        <f t="shared" ca="1" si="17"/>
        <v/>
      </c>
      <c r="AG79" s="117" t="str">
        <f t="shared" ca="1" si="18"/>
        <v/>
      </c>
      <c r="AH79" s="117" t="str">
        <f t="shared" ca="1" si="19"/>
        <v/>
      </c>
      <c r="AI79" s="117" t="str">
        <f t="shared" si="29"/>
        <v>_EC</v>
      </c>
      <c r="AJ79" s="117" t="str">
        <f t="shared" si="30"/>
        <v>_CAS</v>
      </c>
      <c r="AK79" s="117" t="str">
        <f t="shared" si="31"/>
        <v>_uses</v>
      </c>
      <c r="AL79" s="117" t="str">
        <f t="shared" si="20"/>
        <v/>
      </c>
      <c r="AM79" s="117" t="str">
        <f t="shared" si="21"/>
        <v/>
      </c>
    </row>
    <row r="80" spans="1:39" s="39" customFormat="1" x14ac:dyDescent="0.2">
      <c r="A80" s="37"/>
      <c r="B80" s="37"/>
      <c r="C80" s="37"/>
      <c r="D80" s="70" t="str">
        <f>_xlfn.IFNA(VLOOKUP(A80,'Reference data SID'!$D$2:$Q$673,14,FALSE),"")</f>
        <v/>
      </c>
      <c r="E80" s="70" t="str">
        <f>_xlfn.IFNA(VLOOKUP(D80,'Reference data SID'!$C$3:$E$673,3,FALSE),"")</f>
        <v/>
      </c>
      <c r="F80" s="64" t="str">
        <f>_xlfn.IFNA(IF(E80=FALSE,D80,IF(ISBLANK(B80),VLOOKUP(C80,'Reference data SID'!$N:$P,3,FALSE),VLOOKUP(B80,'Reference data SID'!$M:$P,4,FALSE))),"")</f>
        <v/>
      </c>
      <c r="G80" s="64" t="str">
        <f t="shared" si="32"/>
        <v/>
      </c>
      <c r="H80" s="38" t="str">
        <f>_xlfn.IFNA(VLOOKUP(F80,'Reference data SID'!L:M,2,FALSE),"")</f>
        <v/>
      </c>
      <c r="I80" s="38" t="str">
        <f>_xlfn.IFNA(VLOOKUP(F80,'Reference data SID'!L:N,3,FALSE),"")</f>
        <v/>
      </c>
      <c r="J80" s="38" t="str">
        <f>_xlfn.IFNA(VLOOKUP(F80,'Reference data SID'!L:O,4,FALSE),"")</f>
        <v/>
      </c>
      <c r="K80" s="37"/>
      <c r="L80" s="37"/>
      <c r="M80" s="37"/>
      <c r="N80" s="50"/>
      <c r="O80" s="50"/>
      <c r="P80" s="50"/>
      <c r="Q80" s="50"/>
      <c r="R80" s="50"/>
      <c r="S80" s="50"/>
      <c r="T80" s="47" t="str">
        <f t="shared" ca="1" si="33"/>
        <v/>
      </c>
      <c r="U80" s="117" t="str">
        <f>_xlfn.IFNA(VLOOKUP(A80,'Reference data SID'!D:E,2,FALSE),"")</f>
        <v/>
      </c>
      <c r="V80" s="117" t="str">
        <f t="shared" si="22"/>
        <v>not ok</v>
      </c>
      <c r="W80" s="117" t="str">
        <f t="shared" si="23"/>
        <v>not ok</v>
      </c>
      <c r="X80" s="117" t="str">
        <f t="shared" si="24"/>
        <v>ok</v>
      </c>
      <c r="Y80" s="117" t="str">
        <f t="shared" si="25"/>
        <v>not ok</v>
      </c>
      <c r="Z80" s="117" t="str">
        <f t="shared" si="26"/>
        <v/>
      </c>
      <c r="AA80" s="117" t="str">
        <f>IF(LEN(A80)&gt;1,IF(COUNTIFS($Z$6:Z$502,LEFT(Z80,250))&gt;1,"Duplicate entry: you have two rows for the same substance and year and use",""),"")</f>
        <v/>
      </c>
      <c r="AB80" s="117" t="str">
        <f>IF(LEN(A80)&gt;0,IF(ISNUMBER(MATCH(A80,Annex_I_II_entries,0)),"","The Entry name is not within the dropdown list, make sure that you have not copied and pasted overwritting the cell format (with its correponding dropdown list) in column A"),"")</f>
        <v/>
      </c>
      <c r="AC80" s="117" t="str">
        <f t="shared" ca="1" si="27"/>
        <v/>
      </c>
      <c r="AD80" s="117" t="str">
        <f t="shared" ca="1" si="28"/>
        <v/>
      </c>
      <c r="AE80" s="117" t="str">
        <f>IF(LEN(G80)&lt;1,"",IF(COUNTIFS('1.Mfg and placing on the market'!G$6:G$503,'1.(Optional) tonnage per use'!G80,'1.Mfg and placing on the market'!K$6:K$503,'1.(Optional) tonnage per use'!N80)=0,"You have not provided total tonnage for this substance and year in the sheet 1. Mfg and placing on the market",""))</f>
        <v/>
      </c>
      <c r="AF80" s="117" t="str">
        <f t="shared" ca="1" si="17"/>
        <v/>
      </c>
      <c r="AG80" s="117" t="str">
        <f t="shared" ca="1" si="18"/>
        <v/>
      </c>
      <c r="AH80" s="117" t="str">
        <f t="shared" ca="1" si="19"/>
        <v/>
      </c>
      <c r="AI80" s="117" t="str">
        <f t="shared" si="29"/>
        <v>_EC</v>
      </c>
      <c r="AJ80" s="117" t="str">
        <f t="shared" si="30"/>
        <v>_CAS</v>
      </c>
      <c r="AK80" s="117" t="str">
        <f t="shared" si="31"/>
        <v>_uses</v>
      </c>
      <c r="AL80" s="117" t="str">
        <f t="shared" si="20"/>
        <v/>
      </c>
      <c r="AM80" s="117" t="str">
        <f t="shared" si="21"/>
        <v/>
      </c>
    </row>
    <row r="81" spans="1:39" s="39" customFormat="1" x14ac:dyDescent="0.2">
      <c r="A81" s="37"/>
      <c r="B81" s="37"/>
      <c r="C81" s="37"/>
      <c r="D81" s="70" t="str">
        <f>_xlfn.IFNA(VLOOKUP(A81,'Reference data SID'!$D$2:$Q$673,14,FALSE),"")</f>
        <v/>
      </c>
      <c r="E81" s="70" t="str">
        <f>_xlfn.IFNA(VLOOKUP(D81,'Reference data SID'!$C$3:$E$673,3,FALSE),"")</f>
        <v/>
      </c>
      <c r="F81" s="64" t="str">
        <f>_xlfn.IFNA(IF(E81=FALSE,D81,IF(ISBLANK(B81),VLOOKUP(C81,'Reference data SID'!$N:$P,3,FALSE),VLOOKUP(B81,'Reference data SID'!$M:$P,4,FALSE))),"")</f>
        <v/>
      </c>
      <c r="G81" s="64" t="str">
        <f t="shared" si="32"/>
        <v/>
      </c>
      <c r="H81" s="38" t="str">
        <f>_xlfn.IFNA(VLOOKUP(F81,'Reference data SID'!L:M,2,FALSE),"")</f>
        <v/>
      </c>
      <c r="I81" s="38" t="str">
        <f>_xlfn.IFNA(VLOOKUP(F81,'Reference data SID'!L:N,3,FALSE),"")</f>
        <v/>
      </c>
      <c r="J81" s="38" t="str">
        <f>_xlfn.IFNA(VLOOKUP(F81,'Reference data SID'!L:O,4,FALSE),"")</f>
        <v/>
      </c>
      <c r="K81" s="37"/>
      <c r="L81" s="37"/>
      <c r="M81" s="37"/>
      <c r="N81" s="50"/>
      <c r="O81" s="50"/>
      <c r="P81" s="50"/>
      <c r="Q81" s="50"/>
      <c r="R81" s="50"/>
      <c r="S81" s="50"/>
      <c r="T81" s="47" t="str">
        <f t="shared" ca="1" si="33"/>
        <v/>
      </c>
      <c r="U81" s="117" t="str">
        <f>_xlfn.IFNA(VLOOKUP(A81,'Reference data SID'!D:E,2,FALSE),"")</f>
        <v/>
      </c>
      <c r="V81" s="117" t="str">
        <f t="shared" si="22"/>
        <v>not ok</v>
      </c>
      <c r="W81" s="117" t="str">
        <f t="shared" si="23"/>
        <v>not ok</v>
      </c>
      <c r="X81" s="117" t="str">
        <f t="shared" si="24"/>
        <v>ok</v>
      </c>
      <c r="Y81" s="117" t="str">
        <f t="shared" si="25"/>
        <v>not ok</v>
      </c>
      <c r="Z81" s="117" t="str">
        <f t="shared" si="26"/>
        <v/>
      </c>
      <c r="AA81" s="117" t="str">
        <f>IF(LEN(A81)&gt;1,IF(COUNTIFS($Z$6:Z$502,LEFT(Z81,250))&gt;1,"Duplicate entry: you have two rows for the same substance and year and use",""),"")</f>
        <v/>
      </c>
      <c r="AB81" s="117" t="str">
        <f>IF(LEN(A81)&gt;0,IF(ISNUMBER(MATCH(A81,Annex_I_II_entries,0)),"","The Entry name is not within the dropdown list, make sure that you have not copied and pasted overwritting the cell format (with its correponding dropdown list) in column A"),"")</f>
        <v/>
      </c>
      <c r="AC81" s="117" t="str">
        <f t="shared" ca="1" si="27"/>
        <v/>
      </c>
      <c r="AD81" s="117" t="str">
        <f t="shared" ca="1" si="28"/>
        <v/>
      </c>
      <c r="AE81" s="117" t="str">
        <f>IF(LEN(G81)&lt;1,"",IF(COUNTIFS('1.Mfg and placing on the market'!G$6:G$503,'1.(Optional) tonnage per use'!G81,'1.Mfg and placing on the market'!K$6:K$503,'1.(Optional) tonnage per use'!N81)=0,"You have not provided total tonnage for this substance and year in the sheet 1. Mfg and placing on the market",""))</f>
        <v/>
      </c>
      <c r="AF81" s="117" t="str">
        <f t="shared" ca="1" si="17"/>
        <v/>
      </c>
      <c r="AG81" s="117" t="str">
        <f t="shared" ca="1" si="18"/>
        <v/>
      </c>
      <c r="AH81" s="117" t="str">
        <f t="shared" ca="1" si="19"/>
        <v/>
      </c>
      <c r="AI81" s="117" t="str">
        <f t="shared" si="29"/>
        <v>_EC</v>
      </c>
      <c r="AJ81" s="117" t="str">
        <f t="shared" si="30"/>
        <v>_CAS</v>
      </c>
      <c r="AK81" s="117" t="str">
        <f t="shared" si="31"/>
        <v>_uses</v>
      </c>
      <c r="AL81" s="117" t="str">
        <f t="shared" si="20"/>
        <v/>
      </c>
      <c r="AM81" s="117" t="str">
        <f t="shared" si="21"/>
        <v/>
      </c>
    </row>
    <row r="82" spans="1:39" s="39" customFormat="1" x14ac:dyDescent="0.2">
      <c r="A82" s="37"/>
      <c r="B82" s="37"/>
      <c r="C82" s="37"/>
      <c r="D82" s="70" t="str">
        <f>_xlfn.IFNA(VLOOKUP(A82,'Reference data SID'!$D$2:$Q$673,14,FALSE),"")</f>
        <v/>
      </c>
      <c r="E82" s="70" t="str">
        <f>_xlfn.IFNA(VLOOKUP(D82,'Reference data SID'!$C$3:$E$673,3,FALSE),"")</f>
        <v/>
      </c>
      <c r="F82" s="64" t="str">
        <f>_xlfn.IFNA(IF(E82=FALSE,D82,IF(ISBLANK(B82),VLOOKUP(C82,'Reference data SID'!$N:$P,3,FALSE),VLOOKUP(B82,'Reference data SID'!$M:$P,4,FALSE))),"")</f>
        <v/>
      </c>
      <c r="G82" s="64" t="str">
        <f t="shared" si="32"/>
        <v/>
      </c>
      <c r="H82" s="38" t="str">
        <f>_xlfn.IFNA(VLOOKUP(F82,'Reference data SID'!L:M,2,FALSE),"")</f>
        <v/>
      </c>
      <c r="I82" s="38" t="str">
        <f>_xlfn.IFNA(VLOOKUP(F82,'Reference data SID'!L:N,3,FALSE),"")</f>
        <v/>
      </c>
      <c r="J82" s="38" t="str">
        <f>_xlfn.IFNA(VLOOKUP(F82,'Reference data SID'!L:O,4,FALSE),"")</f>
        <v/>
      </c>
      <c r="K82" s="37"/>
      <c r="L82" s="37"/>
      <c r="M82" s="37"/>
      <c r="N82" s="50"/>
      <c r="O82" s="50"/>
      <c r="P82" s="50"/>
      <c r="Q82" s="50"/>
      <c r="R82" s="50"/>
      <c r="S82" s="50"/>
      <c r="T82" s="47" t="str">
        <f t="shared" ca="1" si="33"/>
        <v/>
      </c>
      <c r="U82" s="117" t="str">
        <f>_xlfn.IFNA(VLOOKUP(A82,'Reference data SID'!D:E,2,FALSE),"")</f>
        <v/>
      </c>
      <c r="V82" s="117" t="str">
        <f t="shared" si="22"/>
        <v>not ok</v>
      </c>
      <c r="W82" s="117" t="str">
        <f t="shared" si="23"/>
        <v>not ok</v>
      </c>
      <c r="X82" s="117" t="str">
        <f t="shared" si="24"/>
        <v>ok</v>
      </c>
      <c r="Y82" s="117" t="str">
        <f t="shared" si="25"/>
        <v>not ok</v>
      </c>
      <c r="Z82" s="117" t="str">
        <f t="shared" si="26"/>
        <v/>
      </c>
      <c r="AA82" s="117" t="str">
        <f>IF(LEN(A82)&gt;1,IF(COUNTIFS($Z$6:Z$502,LEFT(Z82,250))&gt;1,"Duplicate entry: you have two rows for the same substance and year and use",""),"")</f>
        <v/>
      </c>
      <c r="AB82" s="117" t="str">
        <f>IF(LEN(A82)&gt;0,IF(ISNUMBER(MATCH(A82,Annex_I_II_entries,0)),"","The Entry name is not within the dropdown list, make sure that you have not copied and pasted overwritting the cell format (with its correponding dropdown list) in column A"),"")</f>
        <v/>
      </c>
      <c r="AC82" s="117" t="str">
        <f t="shared" ca="1" si="27"/>
        <v/>
      </c>
      <c r="AD82" s="117" t="str">
        <f t="shared" ca="1" si="28"/>
        <v/>
      </c>
      <c r="AE82" s="117" t="str">
        <f>IF(LEN(G82)&lt;1,"",IF(COUNTIFS('1.Mfg and placing on the market'!G$6:G$503,'1.(Optional) tonnage per use'!G82,'1.Mfg and placing on the market'!K$6:K$503,'1.(Optional) tonnage per use'!N82)=0,"You have not provided total tonnage for this substance and year in the sheet 1. Mfg and placing on the market",""))</f>
        <v/>
      </c>
      <c r="AF82" s="117" t="str">
        <f t="shared" ca="1" si="17"/>
        <v/>
      </c>
      <c r="AG82" s="117" t="str">
        <f t="shared" ca="1" si="18"/>
        <v/>
      </c>
      <c r="AH82" s="117" t="str">
        <f t="shared" ca="1" si="19"/>
        <v/>
      </c>
      <c r="AI82" s="117" t="str">
        <f t="shared" si="29"/>
        <v>_EC</v>
      </c>
      <c r="AJ82" s="117" t="str">
        <f t="shared" si="30"/>
        <v>_CAS</v>
      </c>
      <c r="AK82" s="117" t="str">
        <f t="shared" si="31"/>
        <v>_uses</v>
      </c>
      <c r="AL82" s="117" t="str">
        <f t="shared" si="20"/>
        <v/>
      </c>
      <c r="AM82" s="117" t="str">
        <f t="shared" si="21"/>
        <v/>
      </c>
    </row>
    <row r="83" spans="1:39" s="39" customFormat="1" x14ac:dyDescent="0.2">
      <c r="A83" s="37"/>
      <c r="B83" s="37"/>
      <c r="C83" s="37"/>
      <c r="D83" s="70" t="str">
        <f>_xlfn.IFNA(VLOOKUP(A83,'Reference data SID'!$D$2:$Q$673,14,FALSE),"")</f>
        <v/>
      </c>
      <c r="E83" s="70" t="str">
        <f>_xlfn.IFNA(VLOOKUP(D83,'Reference data SID'!$C$3:$E$673,3,FALSE),"")</f>
        <v/>
      </c>
      <c r="F83" s="64" t="str">
        <f>_xlfn.IFNA(IF(E83=FALSE,D83,IF(ISBLANK(B83),VLOOKUP(C83,'Reference data SID'!$N:$P,3,FALSE),VLOOKUP(B83,'Reference data SID'!$M:$P,4,FALSE))),"")</f>
        <v/>
      </c>
      <c r="G83" s="64" t="str">
        <f t="shared" si="32"/>
        <v/>
      </c>
      <c r="H83" s="38" t="str">
        <f>_xlfn.IFNA(VLOOKUP(F83,'Reference data SID'!L:M,2,FALSE),"")</f>
        <v/>
      </c>
      <c r="I83" s="38" t="str">
        <f>_xlfn.IFNA(VLOOKUP(F83,'Reference data SID'!L:N,3,FALSE),"")</f>
        <v/>
      </c>
      <c r="J83" s="38" t="str">
        <f>_xlfn.IFNA(VLOOKUP(F83,'Reference data SID'!L:O,4,FALSE),"")</f>
        <v/>
      </c>
      <c r="K83" s="37"/>
      <c r="L83" s="37"/>
      <c r="M83" s="37"/>
      <c r="N83" s="50"/>
      <c r="O83" s="50"/>
      <c r="P83" s="50"/>
      <c r="Q83" s="50"/>
      <c r="R83" s="50"/>
      <c r="S83" s="50"/>
      <c r="T83" s="47" t="str">
        <f t="shared" ca="1" si="33"/>
        <v/>
      </c>
      <c r="U83" s="117" t="str">
        <f>_xlfn.IFNA(VLOOKUP(A83,'Reference data SID'!D:E,2,FALSE),"")</f>
        <v/>
      </c>
      <c r="V83" s="117" t="str">
        <f t="shared" si="22"/>
        <v>not ok</v>
      </c>
      <c r="W83" s="117" t="str">
        <f t="shared" si="23"/>
        <v>not ok</v>
      </c>
      <c r="X83" s="117" t="str">
        <f t="shared" si="24"/>
        <v>ok</v>
      </c>
      <c r="Y83" s="117" t="str">
        <f t="shared" si="25"/>
        <v>not ok</v>
      </c>
      <c r="Z83" s="117" t="str">
        <f t="shared" si="26"/>
        <v/>
      </c>
      <c r="AA83" s="117" t="str">
        <f>IF(LEN(A83)&gt;1,IF(COUNTIFS($Z$6:Z$502,LEFT(Z83,250))&gt;1,"Duplicate entry: you have two rows for the same substance and year and use",""),"")</f>
        <v/>
      </c>
      <c r="AB83" s="117" t="str">
        <f>IF(LEN(A83)&gt;0,IF(ISNUMBER(MATCH(A83,Annex_I_II_entries,0)),"","The Entry name is not within the dropdown list, make sure that you have not copied and pasted overwritting the cell format (with its correponding dropdown list) in column A"),"")</f>
        <v/>
      </c>
      <c r="AC83" s="117" t="str">
        <f t="shared" ca="1" si="27"/>
        <v/>
      </c>
      <c r="AD83" s="117" t="str">
        <f t="shared" ca="1" si="28"/>
        <v/>
      </c>
      <c r="AE83" s="117" t="str">
        <f>IF(LEN(G83)&lt;1,"",IF(COUNTIFS('1.Mfg and placing on the market'!G$6:G$503,'1.(Optional) tonnage per use'!G83,'1.Mfg and placing on the market'!K$6:K$503,'1.(Optional) tonnage per use'!N83)=0,"You have not provided total tonnage for this substance and year in the sheet 1. Mfg and placing on the market",""))</f>
        <v/>
      </c>
      <c r="AF83" s="117" t="str">
        <f t="shared" ca="1" si="17"/>
        <v/>
      </c>
      <c r="AG83" s="117" t="str">
        <f t="shared" ca="1" si="18"/>
        <v/>
      </c>
      <c r="AH83" s="117" t="str">
        <f t="shared" ca="1" si="19"/>
        <v/>
      </c>
      <c r="AI83" s="117" t="str">
        <f t="shared" si="29"/>
        <v>_EC</v>
      </c>
      <c r="AJ83" s="117" t="str">
        <f t="shared" si="30"/>
        <v>_CAS</v>
      </c>
      <c r="AK83" s="117" t="str">
        <f t="shared" si="31"/>
        <v>_uses</v>
      </c>
      <c r="AL83" s="117" t="str">
        <f t="shared" si="20"/>
        <v/>
      </c>
      <c r="AM83" s="117" t="str">
        <f t="shared" si="21"/>
        <v/>
      </c>
    </row>
    <row r="84" spans="1:39" s="39" customFormat="1" x14ac:dyDescent="0.2">
      <c r="A84" s="37"/>
      <c r="B84" s="37"/>
      <c r="C84" s="37"/>
      <c r="D84" s="70" t="str">
        <f>_xlfn.IFNA(VLOOKUP(A84,'Reference data SID'!$D$2:$Q$673,14,FALSE),"")</f>
        <v/>
      </c>
      <c r="E84" s="70" t="str">
        <f>_xlfn.IFNA(VLOOKUP(D84,'Reference data SID'!$C$3:$E$673,3,FALSE),"")</f>
        <v/>
      </c>
      <c r="F84" s="64" t="str">
        <f>_xlfn.IFNA(IF(E84=FALSE,D84,IF(ISBLANK(B84),VLOOKUP(C84,'Reference data SID'!$N:$P,3,FALSE),VLOOKUP(B84,'Reference data SID'!$M:$P,4,FALSE))),"")</f>
        <v/>
      </c>
      <c r="G84" s="64" t="str">
        <f t="shared" si="32"/>
        <v/>
      </c>
      <c r="H84" s="38" t="str">
        <f>_xlfn.IFNA(VLOOKUP(F84,'Reference data SID'!L:M,2,FALSE),"")</f>
        <v/>
      </c>
      <c r="I84" s="38" t="str">
        <f>_xlfn.IFNA(VLOOKUP(F84,'Reference data SID'!L:N,3,FALSE),"")</f>
        <v/>
      </c>
      <c r="J84" s="38" t="str">
        <f>_xlfn.IFNA(VLOOKUP(F84,'Reference data SID'!L:O,4,FALSE),"")</f>
        <v/>
      </c>
      <c r="K84" s="37"/>
      <c r="L84" s="37"/>
      <c r="M84" s="37"/>
      <c r="N84" s="50"/>
      <c r="O84" s="50"/>
      <c r="P84" s="50"/>
      <c r="Q84" s="50"/>
      <c r="R84" s="50"/>
      <c r="S84" s="50"/>
      <c r="T84" s="47" t="str">
        <f t="shared" ca="1" si="33"/>
        <v/>
      </c>
      <c r="U84" s="117" t="str">
        <f>_xlfn.IFNA(VLOOKUP(A84,'Reference data SID'!D:E,2,FALSE),"")</f>
        <v/>
      </c>
      <c r="V84" s="117" t="str">
        <f t="shared" si="22"/>
        <v>not ok</v>
      </c>
      <c r="W84" s="117" t="str">
        <f t="shared" si="23"/>
        <v>not ok</v>
      </c>
      <c r="X84" s="117" t="str">
        <f t="shared" si="24"/>
        <v>ok</v>
      </c>
      <c r="Y84" s="117" t="str">
        <f t="shared" si="25"/>
        <v>not ok</v>
      </c>
      <c r="Z84" s="117" t="str">
        <f t="shared" si="26"/>
        <v/>
      </c>
      <c r="AA84" s="117" t="str">
        <f>IF(LEN(A84)&gt;1,IF(COUNTIFS($Z$6:Z$502,LEFT(Z84,250))&gt;1,"Duplicate entry: you have two rows for the same substance and year and use",""),"")</f>
        <v/>
      </c>
      <c r="AB84" s="117" t="str">
        <f>IF(LEN(A84)&gt;0,IF(ISNUMBER(MATCH(A84,Annex_I_II_entries,0)),"","The Entry name is not within the dropdown list, make sure that you have not copied and pasted overwritting the cell format (with its correponding dropdown list) in column A"),"")</f>
        <v/>
      </c>
      <c r="AC84" s="117" t="str">
        <f t="shared" ca="1" si="27"/>
        <v/>
      </c>
      <c r="AD84" s="117" t="str">
        <f t="shared" ca="1" si="28"/>
        <v/>
      </c>
      <c r="AE84" s="117" t="str">
        <f>IF(LEN(G84)&lt;1,"",IF(COUNTIFS('1.Mfg and placing on the market'!G$6:G$503,'1.(Optional) tonnage per use'!G84,'1.Mfg and placing on the market'!K$6:K$503,'1.(Optional) tonnage per use'!N84)=0,"You have not provided total tonnage for this substance and year in the sheet 1. Mfg and placing on the market",""))</f>
        <v/>
      </c>
      <c r="AF84" s="117" t="str">
        <f t="shared" ca="1" si="17"/>
        <v/>
      </c>
      <c r="AG84" s="117" t="str">
        <f t="shared" ca="1" si="18"/>
        <v/>
      </c>
      <c r="AH84" s="117" t="str">
        <f t="shared" ca="1" si="19"/>
        <v/>
      </c>
      <c r="AI84" s="117" t="str">
        <f t="shared" si="29"/>
        <v>_EC</v>
      </c>
      <c r="AJ84" s="117" t="str">
        <f t="shared" si="30"/>
        <v>_CAS</v>
      </c>
      <c r="AK84" s="117" t="str">
        <f t="shared" si="31"/>
        <v>_uses</v>
      </c>
      <c r="AL84" s="117" t="str">
        <f t="shared" si="20"/>
        <v/>
      </c>
      <c r="AM84" s="117" t="str">
        <f t="shared" si="21"/>
        <v/>
      </c>
    </row>
    <row r="85" spans="1:39" s="39" customFormat="1" x14ac:dyDescent="0.2">
      <c r="A85" s="37"/>
      <c r="B85" s="37"/>
      <c r="C85" s="37"/>
      <c r="D85" s="70" t="str">
        <f>_xlfn.IFNA(VLOOKUP(A85,'Reference data SID'!$D$2:$Q$673,14,FALSE),"")</f>
        <v/>
      </c>
      <c r="E85" s="70" t="str">
        <f>_xlfn.IFNA(VLOOKUP(D85,'Reference data SID'!$C$3:$E$673,3,FALSE),"")</f>
        <v/>
      </c>
      <c r="F85" s="64" t="str">
        <f>_xlfn.IFNA(IF(E85=FALSE,D85,IF(ISBLANK(B85),VLOOKUP(C85,'Reference data SID'!$N:$P,3,FALSE),VLOOKUP(B85,'Reference data SID'!$M:$P,4,FALSE))),"")</f>
        <v/>
      </c>
      <c r="G85" s="64" t="str">
        <f t="shared" si="32"/>
        <v/>
      </c>
      <c r="H85" s="38" t="str">
        <f>_xlfn.IFNA(VLOOKUP(F85,'Reference data SID'!L:M,2,FALSE),"")</f>
        <v/>
      </c>
      <c r="I85" s="38" t="str">
        <f>_xlfn.IFNA(VLOOKUP(F85,'Reference data SID'!L:N,3,FALSE),"")</f>
        <v/>
      </c>
      <c r="J85" s="38" t="str">
        <f>_xlfn.IFNA(VLOOKUP(F85,'Reference data SID'!L:O,4,FALSE),"")</f>
        <v/>
      </c>
      <c r="K85" s="37"/>
      <c r="L85" s="37"/>
      <c r="M85" s="37"/>
      <c r="N85" s="50"/>
      <c r="O85" s="50"/>
      <c r="P85" s="50"/>
      <c r="Q85" s="50"/>
      <c r="R85" s="50"/>
      <c r="S85" s="50"/>
      <c r="T85" s="47" t="str">
        <f t="shared" ca="1" si="33"/>
        <v/>
      </c>
      <c r="U85" s="117" t="str">
        <f>_xlfn.IFNA(VLOOKUP(A85,'Reference data SID'!D:E,2,FALSE),"")</f>
        <v/>
      </c>
      <c r="V85" s="117" t="str">
        <f t="shared" si="22"/>
        <v>not ok</v>
      </c>
      <c r="W85" s="117" t="str">
        <f t="shared" si="23"/>
        <v>not ok</v>
      </c>
      <c r="X85" s="117" t="str">
        <f t="shared" si="24"/>
        <v>ok</v>
      </c>
      <c r="Y85" s="117" t="str">
        <f t="shared" si="25"/>
        <v>not ok</v>
      </c>
      <c r="Z85" s="117" t="str">
        <f t="shared" si="26"/>
        <v/>
      </c>
      <c r="AA85" s="117" t="str">
        <f>IF(LEN(A85)&gt;1,IF(COUNTIFS($Z$6:Z$502,LEFT(Z85,250))&gt;1,"Duplicate entry: you have two rows for the same substance and year and use",""),"")</f>
        <v/>
      </c>
      <c r="AB85" s="117" t="str">
        <f>IF(LEN(A85)&gt;0,IF(ISNUMBER(MATCH(A85,Annex_I_II_entries,0)),"","The Entry name is not within the dropdown list, make sure that you have not copied and pasted overwritting the cell format (with its correponding dropdown list) in column A"),"")</f>
        <v/>
      </c>
      <c r="AC85" s="117" t="str">
        <f t="shared" ca="1" si="27"/>
        <v/>
      </c>
      <c r="AD85" s="117" t="str">
        <f t="shared" ca="1" si="28"/>
        <v/>
      </c>
      <c r="AE85" s="117" t="str">
        <f>IF(LEN(G85)&lt;1,"",IF(COUNTIFS('1.Mfg and placing on the market'!G$6:G$503,'1.(Optional) tonnage per use'!G85,'1.Mfg and placing on the market'!K$6:K$503,'1.(Optional) tonnage per use'!N85)=0,"You have not provided total tonnage for this substance and year in the sheet 1. Mfg and placing on the market",""))</f>
        <v/>
      </c>
      <c r="AF85" s="117" t="str">
        <f t="shared" ca="1" si="17"/>
        <v/>
      </c>
      <c r="AG85" s="117" t="str">
        <f t="shared" ca="1" si="18"/>
        <v/>
      </c>
      <c r="AH85" s="117" t="str">
        <f t="shared" ca="1" si="19"/>
        <v/>
      </c>
      <c r="AI85" s="117" t="str">
        <f t="shared" si="29"/>
        <v>_EC</v>
      </c>
      <c r="AJ85" s="117" t="str">
        <f t="shared" si="30"/>
        <v>_CAS</v>
      </c>
      <c r="AK85" s="117" t="str">
        <f t="shared" si="31"/>
        <v>_uses</v>
      </c>
      <c r="AL85" s="117" t="str">
        <f t="shared" si="20"/>
        <v/>
      </c>
      <c r="AM85" s="117" t="str">
        <f t="shared" si="21"/>
        <v/>
      </c>
    </row>
    <row r="86" spans="1:39" s="39" customFormat="1" x14ac:dyDescent="0.2">
      <c r="A86" s="37"/>
      <c r="B86" s="37"/>
      <c r="C86" s="37"/>
      <c r="D86" s="70" t="str">
        <f>_xlfn.IFNA(VLOOKUP(A86,'Reference data SID'!$D$2:$Q$673,14,FALSE),"")</f>
        <v/>
      </c>
      <c r="E86" s="70" t="str">
        <f>_xlfn.IFNA(VLOOKUP(D86,'Reference data SID'!$C$3:$E$673,3,FALSE),"")</f>
        <v/>
      </c>
      <c r="F86" s="64" t="str">
        <f>_xlfn.IFNA(IF(E86=FALSE,D86,IF(ISBLANK(B86),VLOOKUP(C86,'Reference data SID'!$N:$P,3,FALSE),VLOOKUP(B86,'Reference data SID'!$M:$P,4,FALSE))),"")</f>
        <v/>
      </c>
      <c r="G86" s="64" t="str">
        <f t="shared" si="32"/>
        <v/>
      </c>
      <c r="H86" s="38" t="str">
        <f>_xlfn.IFNA(VLOOKUP(F86,'Reference data SID'!L:M,2,FALSE),"")</f>
        <v/>
      </c>
      <c r="I86" s="38" t="str">
        <f>_xlfn.IFNA(VLOOKUP(F86,'Reference data SID'!L:N,3,FALSE),"")</f>
        <v/>
      </c>
      <c r="J86" s="38" t="str">
        <f>_xlfn.IFNA(VLOOKUP(F86,'Reference data SID'!L:O,4,FALSE),"")</f>
        <v/>
      </c>
      <c r="K86" s="37"/>
      <c r="L86" s="37"/>
      <c r="M86" s="37"/>
      <c r="N86" s="50"/>
      <c r="O86" s="50"/>
      <c r="P86" s="50"/>
      <c r="Q86" s="50"/>
      <c r="R86" s="50"/>
      <c r="S86" s="50"/>
      <c r="T86" s="47" t="str">
        <f t="shared" ca="1" si="33"/>
        <v/>
      </c>
      <c r="U86" s="117" t="str">
        <f>_xlfn.IFNA(VLOOKUP(A86,'Reference data SID'!D:E,2,FALSE),"")</f>
        <v/>
      </c>
      <c r="V86" s="117" t="str">
        <f t="shared" si="22"/>
        <v>not ok</v>
      </c>
      <c r="W86" s="117" t="str">
        <f t="shared" si="23"/>
        <v>not ok</v>
      </c>
      <c r="X86" s="117" t="str">
        <f t="shared" si="24"/>
        <v>ok</v>
      </c>
      <c r="Y86" s="117" t="str">
        <f t="shared" si="25"/>
        <v>not ok</v>
      </c>
      <c r="Z86" s="117" t="str">
        <f t="shared" si="26"/>
        <v/>
      </c>
      <c r="AA86" s="117" t="str">
        <f>IF(LEN(A86)&gt;1,IF(COUNTIFS($Z$6:Z$502,LEFT(Z86,250))&gt;1,"Duplicate entry: you have two rows for the same substance and year and use",""),"")</f>
        <v/>
      </c>
      <c r="AB86" s="117" t="str">
        <f>IF(LEN(A86)&gt;0,IF(ISNUMBER(MATCH(A86,Annex_I_II_entries,0)),"","The Entry name is not within the dropdown list, make sure that you have not copied and pasted overwritting the cell format (with its correponding dropdown list) in column A"),"")</f>
        <v/>
      </c>
      <c r="AC86" s="117" t="str">
        <f t="shared" ca="1" si="27"/>
        <v/>
      </c>
      <c r="AD86" s="117" t="str">
        <f t="shared" ca="1" si="28"/>
        <v/>
      </c>
      <c r="AE86" s="117" t="str">
        <f>IF(LEN(G86)&lt;1,"",IF(COUNTIFS('1.Mfg and placing on the market'!G$6:G$503,'1.(Optional) tonnage per use'!G86,'1.Mfg and placing on the market'!K$6:K$503,'1.(Optional) tonnage per use'!N86)=0,"You have not provided total tonnage for this substance and year in the sheet 1. Mfg and placing on the market",""))</f>
        <v/>
      </c>
      <c r="AF86" s="117" t="str">
        <f t="shared" ca="1" si="17"/>
        <v/>
      </c>
      <c r="AG86" s="117" t="str">
        <f t="shared" ca="1" si="18"/>
        <v/>
      </c>
      <c r="AH86" s="117" t="str">
        <f t="shared" ca="1" si="19"/>
        <v/>
      </c>
      <c r="AI86" s="117" t="str">
        <f t="shared" si="29"/>
        <v>_EC</v>
      </c>
      <c r="AJ86" s="117" t="str">
        <f t="shared" si="30"/>
        <v>_CAS</v>
      </c>
      <c r="AK86" s="117" t="str">
        <f t="shared" si="31"/>
        <v>_uses</v>
      </c>
      <c r="AL86" s="117" t="str">
        <f t="shared" si="20"/>
        <v/>
      </c>
      <c r="AM86" s="117" t="str">
        <f t="shared" si="21"/>
        <v/>
      </c>
    </row>
    <row r="87" spans="1:39" s="39" customFormat="1" x14ac:dyDescent="0.2">
      <c r="A87" s="37"/>
      <c r="B87" s="37"/>
      <c r="C87" s="37"/>
      <c r="D87" s="70" t="str">
        <f>_xlfn.IFNA(VLOOKUP(A87,'Reference data SID'!$D$2:$Q$673,14,FALSE),"")</f>
        <v/>
      </c>
      <c r="E87" s="70" t="str">
        <f>_xlfn.IFNA(VLOOKUP(D87,'Reference data SID'!$C$3:$E$673,3,FALSE),"")</f>
        <v/>
      </c>
      <c r="F87" s="64" t="str">
        <f>_xlfn.IFNA(IF(E87=FALSE,D87,IF(ISBLANK(B87),VLOOKUP(C87,'Reference data SID'!$N:$P,3,FALSE),VLOOKUP(B87,'Reference data SID'!$M:$P,4,FALSE))),"")</f>
        <v/>
      </c>
      <c r="G87" s="64" t="str">
        <f t="shared" si="32"/>
        <v/>
      </c>
      <c r="H87" s="38" t="str">
        <f>_xlfn.IFNA(VLOOKUP(F87,'Reference data SID'!L:M,2,FALSE),"")</f>
        <v/>
      </c>
      <c r="I87" s="38" t="str">
        <f>_xlfn.IFNA(VLOOKUP(F87,'Reference data SID'!L:N,3,FALSE),"")</f>
        <v/>
      </c>
      <c r="J87" s="38" t="str">
        <f>_xlfn.IFNA(VLOOKUP(F87,'Reference data SID'!L:O,4,FALSE),"")</f>
        <v/>
      </c>
      <c r="K87" s="37"/>
      <c r="L87" s="37"/>
      <c r="M87" s="37"/>
      <c r="N87" s="50"/>
      <c r="O87" s="50"/>
      <c r="P87" s="50"/>
      <c r="Q87" s="50"/>
      <c r="R87" s="50"/>
      <c r="S87" s="50"/>
      <c r="T87" s="47" t="str">
        <f t="shared" ca="1" si="33"/>
        <v/>
      </c>
      <c r="U87" s="117" t="str">
        <f>_xlfn.IFNA(VLOOKUP(A87,'Reference data SID'!D:E,2,FALSE),"")</f>
        <v/>
      </c>
      <c r="V87" s="117" t="str">
        <f t="shared" si="22"/>
        <v>not ok</v>
      </c>
      <c r="W87" s="117" t="str">
        <f t="shared" si="23"/>
        <v>not ok</v>
      </c>
      <c r="X87" s="117" t="str">
        <f t="shared" si="24"/>
        <v>ok</v>
      </c>
      <c r="Y87" s="117" t="str">
        <f t="shared" si="25"/>
        <v>not ok</v>
      </c>
      <c r="Z87" s="117" t="str">
        <f t="shared" si="26"/>
        <v/>
      </c>
      <c r="AA87" s="117" t="str">
        <f>IF(LEN(A87)&gt;1,IF(COUNTIFS($Z$6:Z$502,LEFT(Z87,250))&gt;1,"Duplicate entry: you have two rows for the same substance and year and use",""),"")</f>
        <v/>
      </c>
      <c r="AB87" s="117" t="str">
        <f>IF(LEN(A87)&gt;0,IF(ISNUMBER(MATCH(A87,Annex_I_II_entries,0)),"","The Entry name is not within the dropdown list, make sure that you have not copied and pasted overwritting the cell format (with its correponding dropdown list) in column A"),"")</f>
        <v/>
      </c>
      <c r="AC87" s="117" t="str">
        <f t="shared" ca="1" si="27"/>
        <v/>
      </c>
      <c r="AD87" s="117" t="str">
        <f t="shared" ca="1" si="28"/>
        <v/>
      </c>
      <c r="AE87" s="117" t="str">
        <f>IF(LEN(G87)&lt;1,"",IF(COUNTIFS('1.Mfg and placing on the market'!G$6:G$503,'1.(Optional) tonnage per use'!G87,'1.Mfg and placing on the market'!K$6:K$503,'1.(Optional) tonnage per use'!N87)=0,"You have not provided total tonnage for this substance and year in the sheet 1. Mfg and placing on the market",""))</f>
        <v/>
      </c>
      <c r="AF87" s="117" t="str">
        <f t="shared" ca="1" si="17"/>
        <v/>
      </c>
      <c r="AG87" s="117" t="str">
        <f t="shared" ca="1" si="18"/>
        <v/>
      </c>
      <c r="AH87" s="117" t="str">
        <f t="shared" ca="1" si="19"/>
        <v/>
      </c>
      <c r="AI87" s="117" t="str">
        <f t="shared" si="29"/>
        <v>_EC</v>
      </c>
      <c r="AJ87" s="117" t="str">
        <f t="shared" si="30"/>
        <v>_CAS</v>
      </c>
      <c r="AK87" s="117" t="str">
        <f t="shared" si="31"/>
        <v>_uses</v>
      </c>
      <c r="AL87" s="117" t="str">
        <f t="shared" si="20"/>
        <v/>
      </c>
      <c r="AM87" s="117" t="str">
        <f t="shared" si="21"/>
        <v/>
      </c>
    </row>
    <row r="88" spans="1:39" s="39" customFormat="1" x14ac:dyDescent="0.2">
      <c r="A88" s="37"/>
      <c r="B88" s="37"/>
      <c r="C88" s="37"/>
      <c r="D88" s="70" t="str">
        <f>_xlfn.IFNA(VLOOKUP(A88,'Reference data SID'!$D$2:$Q$673,14,FALSE),"")</f>
        <v/>
      </c>
      <c r="E88" s="70" t="str">
        <f>_xlfn.IFNA(VLOOKUP(D88,'Reference data SID'!$C$3:$E$673,3,FALSE),"")</f>
        <v/>
      </c>
      <c r="F88" s="64" t="str">
        <f>_xlfn.IFNA(IF(E88=FALSE,D88,IF(ISBLANK(B88),VLOOKUP(C88,'Reference data SID'!$N:$P,3,FALSE),VLOOKUP(B88,'Reference data SID'!$M:$P,4,FALSE))),"")</f>
        <v/>
      </c>
      <c r="G88" s="64" t="str">
        <f t="shared" si="32"/>
        <v/>
      </c>
      <c r="H88" s="38" t="str">
        <f>_xlfn.IFNA(VLOOKUP(F88,'Reference data SID'!L:M,2,FALSE),"")</f>
        <v/>
      </c>
      <c r="I88" s="38" t="str">
        <f>_xlfn.IFNA(VLOOKUP(F88,'Reference data SID'!L:N,3,FALSE),"")</f>
        <v/>
      </c>
      <c r="J88" s="38" t="str">
        <f>_xlfn.IFNA(VLOOKUP(F88,'Reference data SID'!L:O,4,FALSE),"")</f>
        <v/>
      </c>
      <c r="K88" s="37"/>
      <c r="L88" s="37"/>
      <c r="M88" s="37"/>
      <c r="N88" s="50"/>
      <c r="O88" s="50"/>
      <c r="P88" s="50"/>
      <c r="Q88" s="50"/>
      <c r="R88" s="50"/>
      <c r="S88" s="50"/>
      <c r="T88" s="47" t="str">
        <f t="shared" ca="1" si="33"/>
        <v/>
      </c>
      <c r="U88" s="117" t="str">
        <f>_xlfn.IFNA(VLOOKUP(A88,'Reference data SID'!D:E,2,FALSE),"")</f>
        <v/>
      </c>
      <c r="V88" s="117" t="str">
        <f t="shared" si="22"/>
        <v>not ok</v>
      </c>
      <c r="W88" s="117" t="str">
        <f t="shared" si="23"/>
        <v>not ok</v>
      </c>
      <c r="X88" s="117" t="str">
        <f t="shared" si="24"/>
        <v>ok</v>
      </c>
      <c r="Y88" s="117" t="str">
        <f t="shared" si="25"/>
        <v>not ok</v>
      </c>
      <c r="Z88" s="117" t="str">
        <f t="shared" si="26"/>
        <v/>
      </c>
      <c r="AA88" s="117" t="str">
        <f>IF(LEN(A88)&gt;1,IF(COUNTIFS($Z$6:Z$502,LEFT(Z88,250))&gt;1,"Duplicate entry: you have two rows for the same substance and year and use",""),"")</f>
        <v/>
      </c>
      <c r="AB88" s="117" t="str">
        <f>IF(LEN(A88)&gt;0,IF(ISNUMBER(MATCH(A88,Annex_I_II_entries,0)),"","The Entry name is not within the dropdown list, make sure that you have not copied and pasted overwritting the cell format (with its correponding dropdown list) in column A"),"")</f>
        <v/>
      </c>
      <c r="AC88" s="117" t="str">
        <f t="shared" ca="1" si="27"/>
        <v/>
      </c>
      <c r="AD88" s="117" t="str">
        <f t="shared" ca="1" si="28"/>
        <v/>
      </c>
      <c r="AE88" s="117" t="str">
        <f>IF(LEN(G88)&lt;1,"",IF(COUNTIFS('1.Mfg and placing on the market'!G$6:G$503,'1.(Optional) tonnage per use'!G88,'1.Mfg and placing on the market'!K$6:K$503,'1.(Optional) tonnage per use'!N88)=0,"You have not provided total tonnage for this substance and year in the sheet 1. Mfg and placing on the market",""))</f>
        <v/>
      </c>
      <c r="AF88" s="117" t="str">
        <f t="shared" ca="1" si="17"/>
        <v/>
      </c>
      <c r="AG88" s="117" t="str">
        <f t="shared" ca="1" si="18"/>
        <v/>
      </c>
      <c r="AH88" s="117" t="str">
        <f t="shared" ca="1" si="19"/>
        <v/>
      </c>
      <c r="AI88" s="117" t="str">
        <f t="shared" si="29"/>
        <v>_EC</v>
      </c>
      <c r="AJ88" s="117" t="str">
        <f t="shared" si="30"/>
        <v>_CAS</v>
      </c>
      <c r="AK88" s="117" t="str">
        <f t="shared" si="31"/>
        <v>_uses</v>
      </c>
      <c r="AL88" s="117" t="str">
        <f t="shared" si="20"/>
        <v/>
      </c>
      <c r="AM88" s="117" t="str">
        <f t="shared" si="21"/>
        <v/>
      </c>
    </row>
    <row r="89" spans="1:39" s="39" customFormat="1" x14ac:dyDescent="0.2">
      <c r="A89" s="37"/>
      <c r="B89" s="37"/>
      <c r="C89" s="37"/>
      <c r="D89" s="70" t="str">
        <f>_xlfn.IFNA(VLOOKUP(A89,'Reference data SID'!$D$2:$Q$673,14,FALSE),"")</f>
        <v/>
      </c>
      <c r="E89" s="70" t="str">
        <f>_xlfn.IFNA(VLOOKUP(D89,'Reference data SID'!$C$3:$E$673,3,FALSE),"")</f>
        <v/>
      </c>
      <c r="F89" s="64" t="str">
        <f>_xlfn.IFNA(IF(E89=FALSE,D89,IF(ISBLANK(B89),VLOOKUP(C89,'Reference data SID'!$N:$P,3,FALSE),VLOOKUP(B89,'Reference data SID'!$M:$P,4,FALSE))),"")</f>
        <v/>
      </c>
      <c r="G89" s="64" t="str">
        <f t="shared" si="32"/>
        <v/>
      </c>
      <c r="H89" s="38" t="str">
        <f>_xlfn.IFNA(VLOOKUP(F89,'Reference data SID'!L:M,2,FALSE),"")</f>
        <v/>
      </c>
      <c r="I89" s="38" t="str">
        <f>_xlfn.IFNA(VLOOKUP(F89,'Reference data SID'!L:N,3,FALSE),"")</f>
        <v/>
      </c>
      <c r="J89" s="38" t="str">
        <f>_xlfn.IFNA(VLOOKUP(F89,'Reference data SID'!L:O,4,FALSE),"")</f>
        <v/>
      </c>
      <c r="K89" s="37"/>
      <c r="L89" s="37"/>
      <c r="M89" s="37"/>
      <c r="N89" s="50"/>
      <c r="O89" s="50"/>
      <c r="P89" s="50"/>
      <c r="Q89" s="50"/>
      <c r="R89" s="50"/>
      <c r="S89" s="50"/>
      <c r="T89" s="47" t="str">
        <f t="shared" ca="1" si="33"/>
        <v/>
      </c>
      <c r="U89" s="117" t="str">
        <f>_xlfn.IFNA(VLOOKUP(A89,'Reference data SID'!D:E,2,FALSE),"")</f>
        <v/>
      </c>
      <c r="V89" s="117" t="str">
        <f t="shared" si="22"/>
        <v>not ok</v>
      </c>
      <c r="W89" s="117" t="str">
        <f t="shared" si="23"/>
        <v>not ok</v>
      </c>
      <c r="X89" s="117" t="str">
        <f t="shared" si="24"/>
        <v>ok</v>
      </c>
      <c r="Y89" s="117" t="str">
        <f t="shared" si="25"/>
        <v>not ok</v>
      </c>
      <c r="Z89" s="117" t="str">
        <f t="shared" si="26"/>
        <v/>
      </c>
      <c r="AA89" s="117" t="str">
        <f>IF(LEN(A89)&gt;1,IF(COUNTIFS($Z$6:Z$502,LEFT(Z89,250))&gt;1,"Duplicate entry: you have two rows for the same substance and year and use",""),"")</f>
        <v/>
      </c>
      <c r="AB89" s="117" t="str">
        <f>IF(LEN(A89)&gt;0,IF(ISNUMBER(MATCH(A89,Annex_I_II_entries,0)),"","The Entry name is not within the dropdown list, make sure that you have not copied and pasted overwritting the cell format (with its correponding dropdown list) in column A"),"")</f>
        <v/>
      </c>
      <c r="AC89" s="117" t="str">
        <f t="shared" ca="1" si="27"/>
        <v/>
      </c>
      <c r="AD89" s="117" t="str">
        <f t="shared" ca="1" si="28"/>
        <v/>
      </c>
      <c r="AE89" s="117" t="str">
        <f>IF(LEN(G89)&lt;1,"",IF(COUNTIFS('1.Mfg and placing on the market'!G$6:G$503,'1.(Optional) tonnage per use'!G89,'1.Mfg and placing on the market'!K$6:K$503,'1.(Optional) tonnage per use'!N89)=0,"You have not provided total tonnage for this substance and year in the sheet 1. Mfg and placing on the market",""))</f>
        <v/>
      </c>
      <c r="AF89" s="117" t="str">
        <f t="shared" ca="1" si="17"/>
        <v/>
      </c>
      <c r="AG89" s="117" t="str">
        <f t="shared" ca="1" si="18"/>
        <v/>
      </c>
      <c r="AH89" s="117" t="str">
        <f t="shared" ca="1" si="19"/>
        <v/>
      </c>
      <c r="AI89" s="117" t="str">
        <f t="shared" si="29"/>
        <v>_EC</v>
      </c>
      <c r="AJ89" s="117" t="str">
        <f t="shared" si="30"/>
        <v>_CAS</v>
      </c>
      <c r="AK89" s="117" t="str">
        <f t="shared" si="31"/>
        <v>_uses</v>
      </c>
      <c r="AL89" s="117" t="str">
        <f t="shared" si="20"/>
        <v/>
      </c>
      <c r="AM89" s="117" t="str">
        <f t="shared" si="21"/>
        <v/>
      </c>
    </row>
    <row r="90" spans="1:39" s="39" customFormat="1" x14ac:dyDescent="0.2">
      <c r="A90" s="37"/>
      <c r="B90" s="37"/>
      <c r="C90" s="37"/>
      <c r="D90" s="70" t="str">
        <f>_xlfn.IFNA(VLOOKUP(A90,'Reference data SID'!$D$2:$Q$673,14,FALSE),"")</f>
        <v/>
      </c>
      <c r="E90" s="70" t="str">
        <f>_xlfn.IFNA(VLOOKUP(D90,'Reference data SID'!$C$3:$E$673,3,FALSE),"")</f>
        <v/>
      </c>
      <c r="F90" s="64" t="str">
        <f>_xlfn.IFNA(IF(E90=FALSE,D90,IF(ISBLANK(B90),VLOOKUP(C90,'Reference data SID'!$N:$P,3,FALSE),VLOOKUP(B90,'Reference data SID'!$M:$P,4,FALSE))),"")</f>
        <v/>
      </c>
      <c r="G90" s="64" t="str">
        <f t="shared" si="32"/>
        <v/>
      </c>
      <c r="H90" s="38" t="str">
        <f>_xlfn.IFNA(VLOOKUP(F90,'Reference data SID'!L:M,2,FALSE),"")</f>
        <v/>
      </c>
      <c r="I90" s="38" t="str">
        <f>_xlfn.IFNA(VLOOKUP(F90,'Reference data SID'!L:N,3,FALSE),"")</f>
        <v/>
      </c>
      <c r="J90" s="38" t="str">
        <f>_xlfn.IFNA(VLOOKUP(F90,'Reference data SID'!L:O,4,FALSE),"")</f>
        <v/>
      </c>
      <c r="K90" s="37"/>
      <c r="L90" s="37"/>
      <c r="M90" s="37"/>
      <c r="N90" s="50"/>
      <c r="O90" s="50"/>
      <c r="P90" s="50"/>
      <c r="Q90" s="50"/>
      <c r="R90" s="50"/>
      <c r="S90" s="50"/>
      <c r="T90" s="47" t="str">
        <f t="shared" ca="1" si="33"/>
        <v/>
      </c>
      <c r="U90" s="117" t="str">
        <f>_xlfn.IFNA(VLOOKUP(A90,'Reference data SID'!D:E,2,FALSE),"")</f>
        <v/>
      </c>
      <c r="V90" s="117" t="str">
        <f t="shared" si="22"/>
        <v>not ok</v>
      </c>
      <c r="W90" s="117" t="str">
        <f t="shared" si="23"/>
        <v>not ok</v>
      </c>
      <c r="X90" s="117" t="str">
        <f t="shared" si="24"/>
        <v>ok</v>
      </c>
      <c r="Y90" s="117" t="str">
        <f t="shared" si="25"/>
        <v>not ok</v>
      </c>
      <c r="Z90" s="117" t="str">
        <f t="shared" si="26"/>
        <v/>
      </c>
      <c r="AA90" s="117" t="str">
        <f>IF(LEN(A90)&gt;1,IF(COUNTIFS($Z$6:Z$502,LEFT(Z90,250))&gt;1,"Duplicate entry: you have two rows for the same substance and year and use",""),"")</f>
        <v/>
      </c>
      <c r="AB90" s="117" t="str">
        <f>IF(LEN(A90)&gt;0,IF(ISNUMBER(MATCH(A90,Annex_I_II_entries,0)),"","The Entry name is not within the dropdown list, make sure that you have not copied and pasted overwritting the cell format (with its correponding dropdown list) in column A"),"")</f>
        <v/>
      </c>
      <c r="AC90" s="117" t="str">
        <f t="shared" ca="1" si="27"/>
        <v/>
      </c>
      <c r="AD90" s="117" t="str">
        <f t="shared" ca="1" si="28"/>
        <v/>
      </c>
      <c r="AE90" s="117" t="str">
        <f>IF(LEN(G90)&lt;1,"",IF(COUNTIFS('1.Mfg and placing on the market'!G$6:G$503,'1.(Optional) tonnage per use'!G90,'1.Mfg and placing on the market'!K$6:K$503,'1.(Optional) tonnage per use'!N90)=0,"You have not provided total tonnage for this substance and year in the sheet 1. Mfg and placing on the market",""))</f>
        <v/>
      </c>
      <c r="AF90" s="117" t="str">
        <f t="shared" ca="1" si="17"/>
        <v/>
      </c>
      <c r="AG90" s="117" t="str">
        <f t="shared" ca="1" si="18"/>
        <v/>
      </c>
      <c r="AH90" s="117" t="str">
        <f t="shared" ca="1" si="19"/>
        <v/>
      </c>
      <c r="AI90" s="117" t="str">
        <f t="shared" si="29"/>
        <v>_EC</v>
      </c>
      <c r="AJ90" s="117" t="str">
        <f t="shared" si="30"/>
        <v>_CAS</v>
      </c>
      <c r="AK90" s="117" t="str">
        <f t="shared" si="31"/>
        <v>_uses</v>
      </c>
      <c r="AL90" s="117" t="str">
        <f t="shared" si="20"/>
        <v/>
      </c>
      <c r="AM90" s="117" t="str">
        <f t="shared" si="21"/>
        <v/>
      </c>
    </row>
    <row r="91" spans="1:39" s="39" customFormat="1" x14ac:dyDescent="0.2">
      <c r="A91" s="37"/>
      <c r="B91" s="37"/>
      <c r="C91" s="37"/>
      <c r="D91" s="70" t="str">
        <f>_xlfn.IFNA(VLOOKUP(A91,'Reference data SID'!$D$2:$Q$673,14,FALSE),"")</f>
        <v/>
      </c>
      <c r="E91" s="70" t="str">
        <f>_xlfn.IFNA(VLOOKUP(D91,'Reference data SID'!$C$3:$E$673,3,FALSE),"")</f>
        <v/>
      </c>
      <c r="F91" s="64" t="str">
        <f>_xlfn.IFNA(IF(E91=FALSE,D91,IF(ISBLANK(B91),VLOOKUP(C91,'Reference data SID'!$N:$P,3,FALSE),VLOOKUP(B91,'Reference data SID'!$M:$P,4,FALSE))),"")</f>
        <v/>
      </c>
      <c r="G91" s="64" t="str">
        <f t="shared" si="32"/>
        <v/>
      </c>
      <c r="H91" s="38" t="str">
        <f>_xlfn.IFNA(VLOOKUP(F91,'Reference data SID'!L:M,2,FALSE),"")</f>
        <v/>
      </c>
      <c r="I91" s="38" t="str">
        <f>_xlfn.IFNA(VLOOKUP(F91,'Reference data SID'!L:N,3,FALSE),"")</f>
        <v/>
      </c>
      <c r="J91" s="38" t="str">
        <f>_xlfn.IFNA(VLOOKUP(F91,'Reference data SID'!L:O,4,FALSE),"")</f>
        <v/>
      </c>
      <c r="K91" s="37"/>
      <c r="L91" s="37"/>
      <c r="M91" s="37"/>
      <c r="N91" s="50"/>
      <c r="O91" s="50"/>
      <c r="P91" s="50"/>
      <c r="Q91" s="50"/>
      <c r="R91" s="50"/>
      <c r="S91" s="50"/>
      <c r="T91" s="47" t="str">
        <f t="shared" ca="1" si="33"/>
        <v/>
      </c>
      <c r="U91" s="117" t="str">
        <f>_xlfn.IFNA(VLOOKUP(A91,'Reference data SID'!D:E,2,FALSE),"")</f>
        <v/>
      </c>
      <c r="V91" s="117" t="str">
        <f t="shared" si="22"/>
        <v>not ok</v>
      </c>
      <c r="W91" s="117" t="str">
        <f t="shared" si="23"/>
        <v>not ok</v>
      </c>
      <c r="X91" s="117" t="str">
        <f t="shared" si="24"/>
        <v>ok</v>
      </c>
      <c r="Y91" s="117" t="str">
        <f t="shared" si="25"/>
        <v>not ok</v>
      </c>
      <c r="Z91" s="117" t="str">
        <f t="shared" si="26"/>
        <v/>
      </c>
      <c r="AA91" s="117" t="str">
        <f>IF(LEN(A91)&gt;1,IF(COUNTIFS($Z$6:Z$502,LEFT(Z91,250))&gt;1,"Duplicate entry: you have two rows for the same substance and year and use",""),"")</f>
        <v/>
      </c>
      <c r="AB91" s="117" t="str">
        <f>IF(LEN(A91)&gt;0,IF(ISNUMBER(MATCH(A91,Annex_I_II_entries,0)),"","The Entry name is not within the dropdown list, make sure that you have not copied and pasted overwritting the cell format (with its correponding dropdown list) in column A"),"")</f>
        <v/>
      </c>
      <c r="AC91" s="117" t="str">
        <f t="shared" ca="1" si="27"/>
        <v/>
      </c>
      <c r="AD91" s="117" t="str">
        <f t="shared" ca="1" si="28"/>
        <v/>
      </c>
      <c r="AE91" s="117" t="str">
        <f>IF(LEN(G91)&lt;1,"",IF(COUNTIFS('1.Mfg and placing on the market'!G$6:G$503,'1.(Optional) tonnage per use'!G91,'1.Mfg and placing on the market'!K$6:K$503,'1.(Optional) tonnage per use'!N91)=0,"You have not provided total tonnage for this substance and year in the sheet 1. Mfg and placing on the market",""))</f>
        <v/>
      </c>
      <c r="AF91" s="117" t="str">
        <f t="shared" ca="1" si="17"/>
        <v/>
      </c>
      <c r="AG91" s="117" t="str">
        <f t="shared" ca="1" si="18"/>
        <v/>
      </c>
      <c r="AH91" s="117" t="str">
        <f t="shared" ca="1" si="19"/>
        <v/>
      </c>
      <c r="AI91" s="117" t="str">
        <f t="shared" si="29"/>
        <v>_EC</v>
      </c>
      <c r="AJ91" s="117" t="str">
        <f t="shared" si="30"/>
        <v>_CAS</v>
      </c>
      <c r="AK91" s="117" t="str">
        <f t="shared" si="31"/>
        <v>_uses</v>
      </c>
      <c r="AL91" s="117" t="str">
        <f t="shared" si="20"/>
        <v/>
      </c>
      <c r="AM91" s="117" t="str">
        <f t="shared" si="21"/>
        <v/>
      </c>
    </row>
    <row r="92" spans="1:39" s="39" customFormat="1" x14ac:dyDescent="0.2">
      <c r="A92" s="37"/>
      <c r="B92" s="37"/>
      <c r="C92" s="37"/>
      <c r="D92" s="70" t="str">
        <f>_xlfn.IFNA(VLOOKUP(A92,'Reference data SID'!$D$2:$Q$673,14,FALSE),"")</f>
        <v/>
      </c>
      <c r="E92" s="70" t="str">
        <f>_xlfn.IFNA(VLOOKUP(D92,'Reference data SID'!$C$3:$E$673,3,FALSE),"")</f>
        <v/>
      </c>
      <c r="F92" s="64" t="str">
        <f>_xlfn.IFNA(IF(E92=FALSE,D92,IF(ISBLANK(B92),VLOOKUP(C92,'Reference data SID'!$N:$P,3,FALSE),VLOOKUP(B92,'Reference data SID'!$M:$P,4,FALSE))),"")</f>
        <v/>
      </c>
      <c r="G92" s="64" t="str">
        <f t="shared" si="32"/>
        <v/>
      </c>
      <c r="H92" s="38" t="str">
        <f>_xlfn.IFNA(VLOOKUP(F92,'Reference data SID'!L:M,2,FALSE),"")</f>
        <v/>
      </c>
      <c r="I92" s="38" t="str">
        <f>_xlfn.IFNA(VLOOKUP(F92,'Reference data SID'!L:N,3,FALSE),"")</f>
        <v/>
      </c>
      <c r="J92" s="38" t="str">
        <f>_xlfn.IFNA(VLOOKUP(F92,'Reference data SID'!L:O,4,FALSE),"")</f>
        <v/>
      </c>
      <c r="K92" s="37"/>
      <c r="L92" s="37"/>
      <c r="M92" s="37"/>
      <c r="N92" s="50"/>
      <c r="O92" s="50"/>
      <c r="P92" s="50"/>
      <c r="Q92" s="50"/>
      <c r="R92" s="50"/>
      <c r="S92" s="50"/>
      <c r="T92" s="47" t="str">
        <f t="shared" ca="1" si="33"/>
        <v/>
      </c>
      <c r="U92" s="117" t="str">
        <f>_xlfn.IFNA(VLOOKUP(A92,'Reference data SID'!D:E,2,FALSE),"")</f>
        <v/>
      </c>
      <c r="V92" s="117" t="str">
        <f t="shared" si="22"/>
        <v>not ok</v>
      </c>
      <c r="W92" s="117" t="str">
        <f t="shared" si="23"/>
        <v>not ok</v>
      </c>
      <c r="X92" s="117" t="str">
        <f t="shared" si="24"/>
        <v>ok</v>
      </c>
      <c r="Y92" s="117" t="str">
        <f t="shared" si="25"/>
        <v>not ok</v>
      </c>
      <c r="Z92" s="117" t="str">
        <f t="shared" si="26"/>
        <v/>
      </c>
      <c r="AA92" s="117" t="str">
        <f>IF(LEN(A92)&gt;1,IF(COUNTIFS($Z$6:Z$502,LEFT(Z92,250))&gt;1,"Duplicate entry: you have two rows for the same substance and year and use",""),"")</f>
        <v/>
      </c>
      <c r="AB92" s="117" t="str">
        <f>IF(LEN(A92)&gt;0,IF(ISNUMBER(MATCH(A92,Annex_I_II_entries,0)),"","The Entry name is not within the dropdown list, make sure that you have not copied and pasted overwritting the cell format (with its correponding dropdown list) in column A"),"")</f>
        <v/>
      </c>
      <c r="AC92" s="117" t="str">
        <f t="shared" ca="1" si="27"/>
        <v/>
      </c>
      <c r="AD92" s="117" t="str">
        <f t="shared" ca="1" si="28"/>
        <v/>
      </c>
      <c r="AE92" s="117" t="str">
        <f>IF(LEN(G92)&lt;1,"",IF(COUNTIFS('1.Mfg and placing on the market'!G$6:G$503,'1.(Optional) tonnage per use'!G92,'1.Mfg and placing on the market'!K$6:K$503,'1.(Optional) tonnage per use'!N92)=0,"You have not provided total tonnage for this substance and year in the sheet 1. Mfg and placing on the market",""))</f>
        <v/>
      </c>
      <c r="AF92" s="117" t="str">
        <f t="shared" ca="1" si="17"/>
        <v/>
      </c>
      <c r="AG92" s="117" t="str">
        <f t="shared" ca="1" si="18"/>
        <v/>
      </c>
      <c r="AH92" s="117" t="str">
        <f t="shared" ca="1" si="19"/>
        <v/>
      </c>
      <c r="AI92" s="117" t="str">
        <f t="shared" si="29"/>
        <v>_EC</v>
      </c>
      <c r="AJ92" s="117" t="str">
        <f t="shared" si="30"/>
        <v>_CAS</v>
      </c>
      <c r="AK92" s="117" t="str">
        <f t="shared" si="31"/>
        <v>_uses</v>
      </c>
      <c r="AL92" s="117" t="str">
        <f t="shared" si="20"/>
        <v/>
      </c>
      <c r="AM92" s="117" t="str">
        <f t="shared" si="21"/>
        <v/>
      </c>
    </row>
    <row r="93" spans="1:39" s="39" customFormat="1" x14ac:dyDescent="0.2">
      <c r="A93" s="37"/>
      <c r="B93" s="37"/>
      <c r="C93" s="37"/>
      <c r="D93" s="70" t="str">
        <f>_xlfn.IFNA(VLOOKUP(A93,'Reference data SID'!$D$2:$Q$673,14,FALSE),"")</f>
        <v/>
      </c>
      <c r="E93" s="70" t="str">
        <f>_xlfn.IFNA(VLOOKUP(D93,'Reference data SID'!$C$3:$E$673,3,FALSE),"")</f>
        <v/>
      </c>
      <c r="F93" s="64" t="str">
        <f>_xlfn.IFNA(IF(E93=FALSE,D93,IF(ISBLANK(B93),VLOOKUP(C93,'Reference data SID'!$N:$P,3,FALSE),VLOOKUP(B93,'Reference data SID'!$M:$P,4,FALSE))),"")</f>
        <v/>
      </c>
      <c r="G93" s="64" t="str">
        <f t="shared" si="32"/>
        <v/>
      </c>
      <c r="H93" s="38" t="str">
        <f>_xlfn.IFNA(VLOOKUP(F93,'Reference data SID'!L:M,2,FALSE),"")</f>
        <v/>
      </c>
      <c r="I93" s="38" t="str">
        <f>_xlfn.IFNA(VLOOKUP(F93,'Reference data SID'!L:N,3,FALSE),"")</f>
        <v/>
      </c>
      <c r="J93" s="38" t="str">
        <f>_xlfn.IFNA(VLOOKUP(F93,'Reference data SID'!L:O,4,FALSE),"")</f>
        <v/>
      </c>
      <c r="K93" s="37"/>
      <c r="L93" s="37"/>
      <c r="M93" s="37"/>
      <c r="N93" s="50"/>
      <c r="O93" s="50"/>
      <c r="P93" s="50"/>
      <c r="Q93" s="50"/>
      <c r="R93" s="50"/>
      <c r="S93" s="50"/>
      <c r="T93" s="47" t="str">
        <f t="shared" ca="1" si="33"/>
        <v/>
      </c>
      <c r="U93" s="117" t="str">
        <f>_xlfn.IFNA(VLOOKUP(A93,'Reference data SID'!D:E,2,FALSE),"")</f>
        <v/>
      </c>
      <c r="V93" s="117" t="str">
        <f t="shared" si="22"/>
        <v>not ok</v>
      </c>
      <c r="W93" s="117" t="str">
        <f t="shared" si="23"/>
        <v>not ok</v>
      </c>
      <c r="X93" s="117" t="str">
        <f t="shared" si="24"/>
        <v>ok</v>
      </c>
      <c r="Y93" s="117" t="str">
        <f t="shared" si="25"/>
        <v>not ok</v>
      </c>
      <c r="Z93" s="117" t="str">
        <f t="shared" si="26"/>
        <v/>
      </c>
      <c r="AA93" s="117" t="str">
        <f>IF(LEN(A93)&gt;1,IF(COUNTIFS($Z$6:Z$502,LEFT(Z93,250))&gt;1,"Duplicate entry: you have two rows for the same substance and year and use",""),"")</f>
        <v/>
      </c>
      <c r="AB93" s="117" t="str">
        <f>IF(LEN(A93)&gt;0,IF(ISNUMBER(MATCH(A93,Annex_I_II_entries,0)),"","The Entry name is not within the dropdown list, make sure that you have not copied and pasted overwritting the cell format (with its correponding dropdown list) in column A"),"")</f>
        <v/>
      </c>
      <c r="AC93" s="117" t="str">
        <f t="shared" ca="1" si="27"/>
        <v/>
      </c>
      <c r="AD93" s="117" t="str">
        <f t="shared" ca="1" si="28"/>
        <v/>
      </c>
      <c r="AE93" s="117" t="str">
        <f>IF(LEN(G93)&lt;1,"",IF(COUNTIFS('1.Mfg and placing on the market'!G$6:G$503,'1.(Optional) tonnage per use'!G93,'1.Mfg and placing on the market'!K$6:K$503,'1.(Optional) tonnage per use'!N93)=0,"You have not provided total tonnage for this substance and year in the sheet 1. Mfg and placing on the market",""))</f>
        <v/>
      </c>
      <c r="AF93" s="117" t="str">
        <f t="shared" ca="1" si="17"/>
        <v/>
      </c>
      <c r="AG93" s="117" t="str">
        <f t="shared" ca="1" si="18"/>
        <v/>
      </c>
      <c r="AH93" s="117" t="str">
        <f t="shared" ca="1" si="19"/>
        <v/>
      </c>
      <c r="AI93" s="117" t="str">
        <f t="shared" si="29"/>
        <v>_EC</v>
      </c>
      <c r="AJ93" s="117" t="str">
        <f t="shared" si="30"/>
        <v>_CAS</v>
      </c>
      <c r="AK93" s="117" t="str">
        <f t="shared" si="31"/>
        <v>_uses</v>
      </c>
      <c r="AL93" s="117" t="str">
        <f t="shared" si="20"/>
        <v/>
      </c>
      <c r="AM93" s="117" t="str">
        <f t="shared" si="21"/>
        <v/>
      </c>
    </row>
    <row r="94" spans="1:39" s="39" customFormat="1" x14ac:dyDescent="0.2">
      <c r="A94" s="37"/>
      <c r="B94" s="37"/>
      <c r="C94" s="37"/>
      <c r="D94" s="70" t="str">
        <f>_xlfn.IFNA(VLOOKUP(A94,'Reference data SID'!$D$2:$Q$673,14,FALSE),"")</f>
        <v/>
      </c>
      <c r="E94" s="70" t="str">
        <f>_xlfn.IFNA(VLOOKUP(D94,'Reference data SID'!$C$3:$E$673,3,FALSE),"")</f>
        <v/>
      </c>
      <c r="F94" s="64" t="str">
        <f>_xlfn.IFNA(IF(E94=FALSE,D94,IF(ISBLANK(B94),VLOOKUP(C94,'Reference data SID'!$N:$P,3,FALSE),VLOOKUP(B94,'Reference data SID'!$M:$P,4,FALSE))),"")</f>
        <v/>
      </c>
      <c r="G94" s="64" t="str">
        <f t="shared" si="32"/>
        <v/>
      </c>
      <c r="H94" s="38" t="str">
        <f>_xlfn.IFNA(VLOOKUP(F94,'Reference data SID'!L:M,2,FALSE),"")</f>
        <v/>
      </c>
      <c r="I94" s="38" t="str">
        <f>_xlfn.IFNA(VLOOKUP(F94,'Reference data SID'!L:N,3,FALSE),"")</f>
        <v/>
      </c>
      <c r="J94" s="38" t="str">
        <f>_xlfn.IFNA(VLOOKUP(F94,'Reference data SID'!L:O,4,FALSE),"")</f>
        <v/>
      </c>
      <c r="K94" s="37"/>
      <c r="L94" s="37"/>
      <c r="M94" s="37"/>
      <c r="N94" s="50"/>
      <c r="O94" s="50"/>
      <c r="P94" s="50"/>
      <c r="Q94" s="50"/>
      <c r="R94" s="50"/>
      <c r="S94" s="50"/>
      <c r="T94" s="47" t="str">
        <f t="shared" ca="1" si="33"/>
        <v/>
      </c>
      <c r="U94" s="117" t="str">
        <f>_xlfn.IFNA(VLOOKUP(A94,'Reference data SID'!D:E,2,FALSE),"")</f>
        <v/>
      </c>
      <c r="V94" s="117" t="str">
        <f t="shared" si="22"/>
        <v>not ok</v>
      </c>
      <c r="W94" s="117" t="str">
        <f t="shared" si="23"/>
        <v>not ok</v>
      </c>
      <c r="X94" s="117" t="str">
        <f t="shared" si="24"/>
        <v>ok</v>
      </c>
      <c r="Y94" s="117" t="str">
        <f t="shared" si="25"/>
        <v>not ok</v>
      </c>
      <c r="Z94" s="117" t="str">
        <f t="shared" si="26"/>
        <v/>
      </c>
      <c r="AA94" s="117" t="str">
        <f>IF(LEN(A94)&gt;1,IF(COUNTIFS($Z$6:Z$502,LEFT(Z94,250))&gt;1,"Duplicate entry: you have two rows for the same substance and year and use",""),"")</f>
        <v/>
      </c>
      <c r="AB94" s="117" t="str">
        <f>IF(LEN(A94)&gt;0,IF(ISNUMBER(MATCH(A94,Annex_I_II_entries,0)),"","The Entry name is not within the dropdown list, make sure that you have not copied and pasted overwritting the cell format (with its correponding dropdown list) in column A"),"")</f>
        <v/>
      </c>
      <c r="AC94" s="117" t="str">
        <f t="shared" ca="1" si="27"/>
        <v/>
      </c>
      <c r="AD94" s="117" t="str">
        <f t="shared" ca="1" si="28"/>
        <v/>
      </c>
      <c r="AE94" s="117" t="str">
        <f>IF(LEN(G94)&lt;1,"",IF(COUNTIFS('1.Mfg and placing on the market'!G$6:G$503,'1.(Optional) tonnage per use'!G94,'1.Mfg and placing on the market'!K$6:K$503,'1.(Optional) tonnage per use'!N94)=0,"You have not provided total tonnage for this substance and year in the sheet 1. Mfg and placing on the market",""))</f>
        <v/>
      </c>
      <c r="AF94" s="117" t="str">
        <f t="shared" ca="1" si="17"/>
        <v/>
      </c>
      <c r="AG94" s="117" t="str">
        <f t="shared" ca="1" si="18"/>
        <v/>
      </c>
      <c r="AH94" s="117" t="str">
        <f t="shared" ca="1" si="19"/>
        <v/>
      </c>
      <c r="AI94" s="117" t="str">
        <f t="shared" si="29"/>
        <v>_EC</v>
      </c>
      <c r="AJ94" s="117" t="str">
        <f t="shared" si="30"/>
        <v>_CAS</v>
      </c>
      <c r="AK94" s="117" t="str">
        <f t="shared" si="31"/>
        <v>_uses</v>
      </c>
      <c r="AL94" s="117" t="str">
        <f t="shared" si="20"/>
        <v/>
      </c>
      <c r="AM94" s="117" t="str">
        <f t="shared" si="21"/>
        <v/>
      </c>
    </row>
    <row r="95" spans="1:39" s="39" customFormat="1" x14ac:dyDescent="0.2">
      <c r="A95" s="37"/>
      <c r="B95" s="37"/>
      <c r="C95" s="37"/>
      <c r="D95" s="70" t="str">
        <f>_xlfn.IFNA(VLOOKUP(A95,'Reference data SID'!$D$2:$Q$673,14,FALSE),"")</f>
        <v/>
      </c>
      <c r="E95" s="70" t="str">
        <f>_xlfn.IFNA(VLOOKUP(D95,'Reference data SID'!$C$3:$E$673,3,FALSE),"")</f>
        <v/>
      </c>
      <c r="F95" s="64" t="str">
        <f>_xlfn.IFNA(IF(E95=FALSE,D95,IF(ISBLANK(B95),VLOOKUP(C95,'Reference data SID'!$N:$P,3,FALSE),VLOOKUP(B95,'Reference data SID'!$M:$P,4,FALSE))),"")</f>
        <v/>
      </c>
      <c r="G95" s="64" t="str">
        <f t="shared" si="32"/>
        <v/>
      </c>
      <c r="H95" s="38" t="str">
        <f>_xlfn.IFNA(VLOOKUP(F95,'Reference data SID'!L:M,2,FALSE),"")</f>
        <v/>
      </c>
      <c r="I95" s="38" t="str">
        <f>_xlfn.IFNA(VLOOKUP(F95,'Reference data SID'!L:N,3,FALSE),"")</f>
        <v/>
      </c>
      <c r="J95" s="38" t="str">
        <f>_xlfn.IFNA(VLOOKUP(F95,'Reference data SID'!L:O,4,FALSE),"")</f>
        <v/>
      </c>
      <c r="K95" s="37"/>
      <c r="L95" s="37"/>
      <c r="M95" s="37"/>
      <c r="N95" s="50"/>
      <c r="O95" s="50"/>
      <c r="P95" s="50"/>
      <c r="Q95" s="50"/>
      <c r="R95" s="50"/>
      <c r="S95" s="50"/>
      <c r="T95" s="47" t="str">
        <f t="shared" ca="1" si="33"/>
        <v/>
      </c>
      <c r="U95" s="117" t="str">
        <f>_xlfn.IFNA(VLOOKUP(A95,'Reference data SID'!D:E,2,FALSE),"")</f>
        <v/>
      </c>
      <c r="V95" s="117" t="str">
        <f t="shared" si="22"/>
        <v>not ok</v>
      </c>
      <c r="W95" s="117" t="str">
        <f t="shared" si="23"/>
        <v>not ok</v>
      </c>
      <c r="X95" s="117" t="str">
        <f t="shared" si="24"/>
        <v>ok</v>
      </c>
      <c r="Y95" s="117" t="str">
        <f t="shared" si="25"/>
        <v>not ok</v>
      </c>
      <c r="Z95" s="117" t="str">
        <f t="shared" si="26"/>
        <v/>
      </c>
      <c r="AA95" s="117" t="str">
        <f>IF(LEN(A95)&gt;1,IF(COUNTIFS($Z$6:Z$502,LEFT(Z95,250))&gt;1,"Duplicate entry: you have two rows for the same substance and year and use",""),"")</f>
        <v/>
      </c>
      <c r="AB95" s="117" t="str">
        <f>IF(LEN(A95)&gt;0,IF(ISNUMBER(MATCH(A95,Annex_I_II_entries,0)),"","The Entry name is not within the dropdown list, make sure that you have not copied and pasted overwritting the cell format (with its correponding dropdown list) in column A"),"")</f>
        <v/>
      </c>
      <c r="AC95" s="117" t="str">
        <f t="shared" ca="1" si="27"/>
        <v/>
      </c>
      <c r="AD95" s="117" t="str">
        <f t="shared" ca="1" si="28"/>
        <v/>
      </c>
      <c r="AE95" s="117" t="str">
        <f>IF(LEN(G95)&lt;1,"",IF(COUNTIFS('1.Mfg and placing on the market'!G$6:G$503,'1.(Optional) tonnage per use'!G95,'1.Mfg and placing on the market'!K$6:K$503,'1.(Optional) tonnage per use'!N95)=0,"You have not provided total tonnage for this substance and year in the sheet 1. Mfg and placing on the market",""))</f>
        <v/>
      </c>
      <c r="AF95" s="117" t="str">
        <f t="shared" ca="1" si="17"/>
        <v/>
      </c>
      <c r="AG95" s="117" t="str">
        <f t="shared" ca="1" si="18"/>
        <v/>
      </c>
      <c r="AH95" s="117" t="str">
        <f t="shared" ca="1" si="19"/>
        <v/>
      </c>
      <c r="AI95" s="117" t="str">
        <f t="shared" si="29"/>
        <v>_EC</v>
      </c>
      <c r="AJ95" s="117" t="str">
        <f t="shared" si="30"/>
        <v>_CAS</v>
      </c>
      <c r="AK95" s="117" t="str">
        <f t="shared" si="31"/>
        <v>_uses</v>
      </c>
      <c r="AL95" s="117" t="str">
        <f t="shared" si="20"/>
        <v/>
      </c>
      <c r="AM95" s="117" t="str">
        <f t="shared" si="21"/>
        <v/>
      </c>
    </row>
    <row r="96" spans="1:39" s="39" customFormat="1" x14ac:dyDescent="0.2">
      <c r="A96" s="37"/>
      <c r="B96" s="37"/>
      <c r="C96" s="37"/>
      <c r="D96" s="70" t="str">
        <f>_xlfn.IFNA(VLOOKUP(A96,'Reference data SID'!$D$2:$Q$673,14,FALSE),"")</f>
        <v/>
      </c>
      <c r="E96" s="70" t="str">
        <f>_xlfn.IFNA(VLOOKUP(D96,'Reference data SID'!$C$3:$E$673,3,FALSE),"")</f>
        <v/>
      </c>
      <c r="F96" s="64" t="str">
        <f>_xlfn.IFNA(IF(E96=FALSE,D96,IF(ISBLANK(B96),VLOOKUP(C96,'Reference data SID'!$N:$P,3,FALSE),VLOOKUP(B96,'Reference data SID'!$M:$P,4,FALSE))),"")</f>
        <v/>
      </c>
      <c r="G96" s="64" t="str">
        <f t="shared" si="32"/>
        <v/>
      </c>
      <c r="H96" s="38" t="str">
        <f>_xlfn.IFNA(VLOOKUP(F96,'Reference data SID'!L:M,2,FALSE),"")</f>
        <v/>
      </c>
      <c r="I96" s="38" t="str">
        <f>_xlfn.IFNA(VLOOKUP(F96,'Reference data SID'!L:N,3,FALSE),"")</f>
        <v/>
      </c>
      <c r="J96" s="38" t="str">
        <f>_xlfn.IFNA(VLOOKUP(F96,'Reference data SID'!L:O,4,FALSE),"")</f>
        <v/>
      </c>
      <c r="K96" s="37"/>
      <c r="L96" s="37"/>
      <c r="M96" s="37"/>
      <c r="N96" s="50"/>
      <c r="O96" s="50"/>
      <c r="P96" s="50"/>
      <c r="Q96" s="50"/>
      <c r="R96" s="50"/>
      <c r="S96" s="50"/>
      <c r="T96" s="47" t="str">
        <f t="shared" ca="1" si="33"/>
        <v/>
      </c>
      <c r="U96" s="117" t="str">
        <f>_xlfn.IFNA(VLOOKUP(A96,'Reference data SID'!D:E,2,FALSE),"")</f>
        <v/>
      </c>
      <c r="V96" s="117" t="str">
        <f t="shared" si="22"/>
        <v>not ok</v>
      </c>
      <c r="W96" s="117" t="str">
        <f t="shared" si="23"/>
        <v>not ok</v>
      </c>
      <c r="X96" s="117" t="str">
        <f t="shared" si="24"/>
        <v>ok</v>
      </c>
      <c r="Y96" s="117" t="str">
        <f t="shared" si="25"/>
        <v>not ok</v>
      </c>
      <c r="Z96" s="117" t="str">
        <f t="shared" si="26"/>
        <v/>
      </c>
      <c r="AA96" s="117" t="str">
        <f>IF(LEN(A96)&gt;1,IF(COUNTIFS($Z$6:Z$502,LEFT(Z96,250))&gt;1,"Duplicate entry: you have two rows for the same substance and year and use",""),"")</f>
        <v/>
      </c>
      <c r="AB96" s="117" t="str">
        <f>IF(LEN(A96)&gt;0,IF(ISNUMBER(MATCH(A96,Annex_I_II_entries,0)),"","The Entry name is not within the dropdown list, make sure that you have not copied and pasted overwritting the cell format (with its correponding dropdown list) in column A"),"")</f>
        <v/>
      </c>
      <c r="AC96" s="117" t="str">
        <f t="shared" ca="1" si="27"/>
        <v/>
      </c>
      <c r="AD96" s="117" t="str">
        <f t="shared" ca="1" si="28"/>
        <v/>
      </c>
      <c r="AE96" s="117" t="str">
        <f>IF(LEN(G96)&lt;1,"",IF(COUNTIFS('1.Mfg and placing on the market'!G$6:G$503,'1.(Optional) tonnage per use'!G96,'1.Mfg and placing on the market'!K$6:K$503,'1.(Optional) tonnage per use'!N96)=0,"You have not provided total tonnage for this substance and year in the sheet 1. Mfg and placing on the market",""))</f>
        <v/>
      </c>
      <c r="AF96" s="117" t="str">
        <f t="shared" ca="1" si="17"/>
        <v/>
      </c>
      <c r="AG96" s="117" t="str">
        <f t="shared" ca="1" si="18"/>
        <v/>
      </c>
      <c r="AH96" s="117" t="str">
        <f t="shared" ca="1" si="19"/>
        <v/>
      </c>
      <c r="AI96" s="117" t="str">
        <f t="shared" si="29"/>
        <v>_EC</v>
      </c>
      <c r="AJ96" s="117" t="str">
        <f t="shared" si="30"/>
        <v>_CAS</v>
      </c>
      <c r="AK96" s="117" t="str">
        <f t="shared" si="31"/>
        <v>_uses</v>
      </c>
      <c r="AL96" s="117" t="str">
        <f t="shared" si="20"/>
        <v/>
      </c>
      <c r="AM96" s="117" t="str">
        <f t="shared" si="21"/>
        <v/>
      </c>
    </row>
    <row r="97" spans="1:39" s="39" customFormat="1" x14ac:dyDescent="0.2">
      <c r="A97" s="37"/>
      <c r="B97" s="37"/>
      <c r="C97" s="37"/>
      <c r="D97" s="70" t="str">
        <f>_xlfn.IFNA(VLOOKUP(A97,'Reference data SID'!$D$2:$Q$673,14,FALSE),"")</f>
        <v/>
      </c>
      <c r="E97" s="70" t="str">
        <f>_xlfn.IFNA(VLOOKUP(D97,'Reference data SID'!$C$3:$E$673,3,FALSE),"")</f>
        <v/>
      </c>
      <c r="F97" s="64" t="str">
        <f>_xlfn.IFNA(IF(E97=FALSE,D97,IF(ISBLANK(B97),VLOOKUP(C97,'Reference data SID'!$N:$P,3,FALSE),VLOOKUP(B97,'Reference data SID'!$M:$P,4,FALSE))),"")</f>
        <v/>
      </c>
      <c r="G97" s="64" t="str">
        <f t="shared" si="32"/>
        <v/>
      </c>
      <c r="H97" s="38" t="str">
        <f>_xlfn.IFNA(VLOOKUP(F97,'Reference data SID'!L:M,2,FALSE),"")</f>
        <v/>
      </c>
      <c r="I97" s="38" t="str">
        <f>_xlfn.IFNA(VLOOKUP(F97,'Reference data SID'!L:N,3,FALSE),"")</f>
        <v/>
      </c>
      <c r="J97" s="38" t="str">
        <f>_xlfn.IFNA(VLOOKUP(F97,'Reference data SID'!L:O,4,FALSE),"")</f>
        <v/>
      </c>
      <c r="K97" s="37"/>
      <c r="L97" s="37"/>
      <c r="M97" s="37"/>
      <c r="N97" s="50"/>
      <c r="O97" s="50"/>
      <c r="P97" s="50"/>
      <c r="Q97" s="50"/>
      <c r="R97" s="50"/>
      <c r="S97" s="50"/>
      <c r="T97" s="47" t="str">
        <f t="shared" ca="1" si="33"/>
        <v/>
      </c>
      <c r="U97" s="117" t="str">
        <f>_xlfn.IFNA(VLOOKUP(A97,'Reference data SID'!D:E,2,FALSE),"")</f>
        <v/>
      </c>
      <c r="V97" s="117" t="str">
        <f t="shared" si="22"/>
        <v>not ok</v>
      </c>
      <c r="W97" s="117" t="str">
        <f t="shared" si="23"/>
        <v>not ok</v>
      </c>
      <c r="X97" s="117" t="str">
        <f t="shared" si="24"/>
        <v>ok</v>
      </c>
      <c r="Y97" s="117" t="str">
        <f t="shared" si="25"/>
        <v>not ok</v>
      </c>
      <c r="Z97" s="117" t="str">
        <f t="shared" si="26"/>
        <v/>
      </c>
      <c r="AA97" s="117" t="str">
        <f>IF(LEN(A97)&gt;1,IF(COUNTIFS($Z$6:Z$502,LEFT(Z97,250))&gt;1,"Duplicate entry: you have two rows for the same substance and year and use",""),"")</f>
        <v/>
      </c>
      <c r="AB97" s="117" t="str">
        <f>IF(LEN(A97)&gt;0,IF(ISNUMBER(MATCH(A97,Annex_I_II_entries,0)),"","The Entry name is not within the dropdown list, make sure that you have not copied and pasted overwritting the cell format (with its correponding dropdown list) in column A"),"")</f>
        <v/>
      </c>
      <c r="AC97" s="117" t="str">
        <f t="shared" ca="1" si="27"/>
        <v/>
      </c>
      <c r="AD97" s="117" t="str">
        <f t="shared" ca="1" si="28"/>
        <v/>
      </c>
      <c r="AE97" s="117" t="str">
        <f>IF(LEN(G97)&lt;1,"",IF(COUNTIFS('1.Mfg and placing on the market'!G$6:G$503,'1.(Optional) tonnage per use'!G97,'1.Mfg and placing on the market'!K$6:K$503,'1.(Optional) tonnage per use'!N97)=0,"You have not provided total tonnage for this substance and year in the sheet 1. Mfg and placing on the market",""))</f>
        <v/>
      </c>
      <c r="AF97" s="117" t="str">
        <f t="shared" ca="1" si="17"/>
        <v/>
      </c>
      <c r="AG97" s="117" t="str">
        <f t="shared" ca="1" si="18"/>
        <v/>
      </c>
      <c r="AH97" s="117" t="str">
        <f t="shared" ca="1" si="19"/>
        <v/>
      </c>
      <c r="AI97" s="117" t="str">
        <f t="shared" si="29"/>
        <v>_EC</v>
      </c>
      <c r="AJ97" s="117" t="str">
        <f t="shared" si="30"/>
        <v>_CAS</v>
      </c>
      <c r="AK97" s="117" t="str">
        <f t="shared" si="31"/>
        <v>_uses</v>
      </c>
      <c r="AL97" s="117" t="str">
        <f t="shared" si="20"/>
        <v/>
      </c>
      <c r="AM97" s="117" t="str">
        <f t="shared" si="21"/>
        <v/>
      </c>
    </row>
    <row r="98" spans="1:39" s="39" customFormat="1" x14ac:dyDescent="0.2">
      <c r="A98" s="37"/>
      <c r="B98" s="37"/>
      <c r="C98" s="37"/>
      <c r="D98" s="70" t="str">
        <f>_xlfn.IFNA(VLOOKUP(A98,'Reference data SID'!$D$2:$Q$673,14,FALSE),"")</f>
        <v/>
      </c>
      <c r="E98" s="70" t="str">
        <f>_xlfn.IFNA(VLOOKUP(D98,'Reference data SID'!$C$3:$E$673,3,FALSE),"")</f>
        <v/>
      </c>
      <c r="F98" s="64" t="str">
        <f>_xlfn.IFNA(IF(E98=FALSE,D98,IF(ISBLANK(B98),VLOOKUP(C98,'Reference data SID'!$N:$P,3,FALSE),VLOOKUP(B98,'Reference data SID'!$M:$P,4,FALSE))),"")</f>
        <v/>
      </c>
      <c r="G98" s="64" t="str">
        <f t="shared" si="32"/>
        <v/>
      </c>
      <c r="H98" s="38" t="str">
        <f>_xlfn.IFNA(VLOOKUP(F98,'Reference data SID'!L:M,2,FALSE),"")</f>
        <v/>
      </c>
      <c r="I98" s="38" t="str">
        <f>_xlfn.IFNA(VLOOKUP(F98,'Reference data SID'!L:N,3,FALSE),"")</f>
        <v/>
      </c>
      <c r="J98" s="38" t="str">
        <f>_xlfn.IFNA(VLOOKUP(F98,'Reference data SID'!L:O,4,FALSE),"")</f>
        <v/>
      </c>
      <c r="K98" s="37"/>
      <c r="L98" s="37"/>
      <c r="M98" s="37"/>
      <c r="N98" s="50"/>
      <c r="O98" s="50"/>
      <c r="P98" s="50"/>
      <c r="Q98" s="50"/>
      <c r="R98" s="50"/>
      <c r="S98" s="50"/>
      <c r="T98" s="47" t="str">
        <f t="shared" ca="1" si="33"/>
        <v/>
      </c>
      <c r="U98" s="117" t="str">
        <f>_xlfn.IFNA(VLOOKUP(A98,'Reference data SID'!D:E,2,FALSE),"")</f>
        <v/>
      </c>
      <c r="V98" s="117" t="str">
        <f t="shared" si="22"/>
        <v>not ok</v>
      </c>
      <c r="W98" s="117" t="str">
        <f t="shared" si="23"/>
        <v>not ok</v>
      </c>
      <c r="X98" s="117" t="str">
        <f t="shared" si="24"/>
        <v>ok</v>
      </c>
      <c r="Y98" s="117" t="str">
        <f t="shared" si="25"/>
        <v>not ok</v>
      </c>
      <c r="Z98" s="117" t="str">
        <f t="shared" si="26"/>
        <v/>
      </c>
      <c r="AA98" s="117" t="str">
        <f>IF(LEN(A98)&gt;1,IF(COUNTIFS($Z$6:Z$502,LEFT(Z98,250))&gt;1,"Duplicate entry: you have two rows for the same substance and year and use",""),"")</f>
        <v/>
      </c>
      <c r="AB98" s="117" t="str">
        <f>IF(LEN(A98)&gt;0,IF(ISNUMBER(MATCH(A98,Annex_I_II_entries,0)),"","The Entry name is not within the dropdown list, make sure that you have not copied and pasted overwritting the cell format (with its correponding dropdown list) in column A"),"")</f>
        <v/>
      </c>
      <c r="AC98" s="117" t="str">
        <f t="shared" ca="1" si="27"/>
        <v/>
      </c>
      <c r="AD98" s="117" t="str">
        <f t="shared" ca="1" si="28"/>
        <v/>
      </c>
      <c r="AE98" s="117" t="str">
        <f>IF(LEN(G98)&lt;1,"",IF(COUNTIFS('1.Mfg and placing on the market'!G$6:G$503,'1.(Optional) tonnage per use'!G98,'1.Mfg and placing on the market'!K$6:K$503,'1.(Optional) tonnage per use'!N98)=0,"You have not provided total tonnage for this substance and year in the sheet 1. Mfg and placing on the market",""))</f>
        <v/>
      </c>
      <c r="AF98" s="117" t="str">
        <f t="shared" ca="1" si="17"/>
        <v/>
      </c>
      <c r="AG98" s="117" t="str">
        <f t="shared" ca="1" si="18"/>
        <v/>
      </c>
      <c r="AH98" s="117" t="str">
        <f t="shared" ca="1" si="19"/>
        <v/>
      </c>
      <c r="AI98" s="117" t="str">
        <f t="shared" si="29"/>
        <v>_EC</v>
      </c>
      <c r="AJ98" s="117" t="str">
        <f t="shared" si="30"/>
        <v>_CAS</v>
      </c>
      <c r="AK98" s="117" t="str">
        <f t="shared" si="31"/>
        <v>_uses</v>
      </c>
      <c r="AL98" s="117" t="str">
        <f t="shared" si="20"/>
        <v/>
      </c>
      <c r="AM98" s="117" t="str">
        <f t="shared" si="21"/>
        <v/>
      </c>
    </row>
    <row r="99" spans="1:39" s="39" customFormat="1" x14ac:dyDescent="0.2">
      <c r="A99" s="37"/>
      <c r="B99" s="37"/>
      <c r="C99" s="37"/>
      <c r="D99" s="70" t="str">
        <f>_xlfn.IFNA(VLOOKUP(A99,'Reference data SID'!$D$2:$Q$673,14,FALSE),"")</f>
        <v/>
      </c>
      <c r="E99" s="70" t="str">
        <f>_xlfn.IFNA(VLOOKUP(D99,'Reference data SID'!$C$3:$E$673,3,FALSE),"")</f>
        <v/>
      </c>
      <c r="F99" s="64" t="str">
        <f>_xlfn.IFNA(IF(E99=FALSE,D99,IF(ISBLANK(B99),VLOOKUP(C99,'Reference data SID'!$N:$P,3,FALSE),VLOOKUP(B99,'Reference data SID'!$M:$P,4,FALSE))),"")</f>
        <v/>
      </c>
      <c r="G99" s="64" t="str">
        <f t="shared" si="32"/>
        <v/>
      </c>
      <c r="H99" s="38" t="str">
        <f>_xlfn.IFNA(VLOOKUP(F99,'Reference data SID'!L:M,2,FALSE),"")</f>
        <v/>
      </c>
      <c r="I99" s="38" t="str">
        <f>_xlfn.IFNA(VLOOKUP(F99,'Reference data SID'!L:N,3,FALSE),"")</f>
        <v/>
      </c>
      <c r="J99" s="38" t="str">
        <f>_xlfn.IFNA(VLOOKUP(F99,'Reference data SID'!L:O,4,FALSE),"")</f>
        <v/>
      </c>
      <c r="K99" s="37"/>
      <c r="L99" s="37"/>
      <c r="M99" s="37"/>
      <c r="N99" s="50"/>
      <c r="O99" s="50"/>
      <c r="P99" s="50"/>
      <c r="Q99" s="50"/>
      <c r="R99" s="50"/>
      <c r="S99" s="50"/>
      <c r="T99" s="47" t="str">
        <f t="shared" ca="1" si="33"/>
        <v/>
      </c>
      <c r="U99" s="117" t="str">
        <f>_xlfn.IFNA(VLOOKUP(A99,'Reference data SID'!D:E,2,FALSE),"")</f>
        <v/>
      </c>
      <c r="V99" s="117" t="str">
        <f t="shared" si="22"/>
        <v>not ok</v>
      </c>
      <c r="W99" s="117" t="str">
        <f t="shared" si="23"/>
        <v>not ok</v>
      </c>
      <c r="X99" s="117" t="str">
        <f t="shared" si="24"/>
        <v>ok</v>
      </c>
      <c r="Y99" s="117" t="str">
        <f t="shared" si="25"/>
        <v>not ok</v>
      </c>
      <c r="Z99" s="117" t="str">
        <f t="shared" si="26"/>
        <v/>
      </c>
      <c r="AA99" s="117" t="str">
        <f>IF(LEN(A99)&gt;1,IF(COUNTIFS($Z$6:Z$502,LEFT(Z99,250))&gt;1,"Duplicate entry: you have two rows for the same substance and year and use",""),"")</f>
        <v/>
      </c>
      <c r="AB99" s="117" t="str">
        <f>IF(LEN(A99)&gt;0,IF(ISNUMBER(MATCH(A99,Annex_I_II_entries,0)),"","The Entry name is not within the dropdown list, make sure that you have not copied and pasted overwritting the cell format (with its correponding dropdown list) in column A"),"")</f>
        <v/>
      </c>
      <c r="AC99" s="117" t="str">
        <f t="shared" ca="1" si="27"/>
        <v/>
      </c>
      <c r="AD99" s="117" t="str">
        <f t="shared" ca="1" si="28"/>
        <v/>
      </c>
      <c r="AE99" s="117" t="str">
        <f>IF(LEN(G99)&lt;1,"",IF(COUNTIFS('1.Mfg and placing on the market'!G$6:G$503,'1.(Optional) tonnage per use'!G99,'1.Mfg and placing on the market'!K$6:K$503,'1.(Optional) tonnage per use'!N99)=0,"You have not provided total tonnage for this substance and year in the sheet 1. Mfg and placing on the market",""))</f>
        <v/>
      </c>
      <c r="AF99" s="117" t="str">
        <f t="shared" ref="AF99:AF162" ca="1" si="34">IF(LEN(K99)&gt;0,IF(ISNUMBER(MATCH(K99,INDIRECT(AK99),0)),"","The derogated use is not within the dropdown list, make sure that you have not copied and pasted overwritting the cell format (with its correponding dropdown list) in columns I - k"),"")</f>
        <v/>
      </c>
      <c r="AG99" s="117" t="str">
        <f t="shared" ref="AG99:AG162" ca="1" si="35">IF(LEN(L99)&gt;0,IF(ISNUMBER(MATCH(L99,INDIRECT(AL99),0)),"","The derogated use is not within the dropdown list, make sure that you have not copied and pasted overwritting the cell format (with its correponding dropdown list) in columns I - k"),"")</f>
        <v/>
      </c>
      <c r="AH99" s="117" t="str">
        <f t="shared" ref="AH99:AH162" ca="1" si="36">IF(LEN(M99)&gt;0,IF(ISNUMBER(MATCH(M99,INDIRECT(AM99),0)),"","The derogated use is not within the dropdown list, make sure that you have not copied and pasted overwritting the cell format (with its correponding dropdown list) in columns I - k"),"")</f>
        <v/>
      </c>
      <c r="AI99" s="117" t="str">
        <f t="shared" si="29"/>
        <v>_EC</v>
      </c>
      <c r="AJ99" s="117" t="str">
        <f t="shared" si="30"/>
        <v>_CAS</v>
      </c>
      <c r="AK99" s="117" t="str">
        <f t="shared" si="31"/>
        <v>_uses</v>
      </c>
      <c r="AL99" s="117" t="str">
        <f t="shared" ref="AL99:AL162" si="37">IF(RIGHT(SUBSTITUTE(SUBSTITUTE(SUBSTITUTE(SUBSTITUTE(SUBSTITUTE(SUBSTITUTE(K99," ","_"),"(","_"),")","_"),"-","_"),";","_"),"/","_"),1)="_",LEFT(SUBSTITUTE(SUBSTITUTE(SUBSTITUTE(SUBSTITUTE(SUBSTITUTE(SUBSTITUTE(K99," ","_"),"(","_"),")","_"),"-","_"),";","_"),"/","_"),LEN(K99)-1),(SUBSTITUTE(SUBSTITUTE(SUBSTITUTE(SUBSTITUTE(SUBSTITUTE(SUBSTITUTE(K99," ","_"),"(","_"),")","_"),"-","_"),";","_"),"/","_")))</f>
        <v/>
      </c>
      <c r="AM99" s="117" t="str">
        <f t="shared" ref="AM99:AM162" si="38">IF(RIGHT(SUBSTITUTE(SUBSTITUTE(SUBSTITUTE(SUBSTITUTE(SUBSTITUTE(SUBSTITUTE(L99," ","_"),"(","_"),")","_"),"-","_"),";","_"),"/","_"),1)="_",LEFT(SUBSTITUTE(SUBSTITUTE(SUBSTITUTE(SUBSTITUTE(SUBSTITUTE(SUBSTITUTE(L99," ","_"),"(","_"),")","_"),"-","_"),";","_"),"/","_"),LEN(L99)-1),(SUBSTITUTE(SUBSTITUTE(SUBSTITUTE(SUBSTITUTE(SUBSTITUTE(SUBSTITUTE(L99," ","_"),"(","_"),")","_"),"-","_"),";","_"),"/","_")))</f>
        <v/>
      </c>
    </row>
    <row r="100" spans="1:39" s="39" customFormat="1" x14ac:dyDescent="0.2">
      <c r="A100" s="37"/>
      <c r="B100" s="37"/>
      <c r="C100" s="37"/>
      <c r="D100" s="70" t="str">
        <f>_xlfn.IFNA(VLOOKUP(A100,'Reference data SID'!$D$2:$Q$673,14,FALSE),"")</f>
        <v/>
      </c>
      <c r="E100" s="70" t="str">
        <f>_xlfn.IFNA(VLOOKUP(D100,'Reference data SID'!$C$3:$E$673,3,FALSE),"")</f>
        <v/>
      </c>
      <c r="F100" s="64" t="str">
        <f>_xlfn.IFNA(IF(E100=FALSE,D100,IF(ISBLANK(B100),VLOOKUP(C100,'Reference data SID'!$N:$P,3,FALSE),VLOOKUP(B100,'Reference data SID'!$M:$P,4,FALSE))),"")</f>
        <v/>
      </c>
      <c r="G100" s="64" t="str">
        <f t="shared" si="32"/>
        <v/>
      </c>
      <c r="H100" s="38" t="str">
        <f>_xlfn.IFNA(VLOOKUP(F100,'Reference data SID'!L:M,2,FALSE),"")</f>
        <v/>
      </c>
      <c r="I100" s="38" t="str">
        <f>_xlfn.IFNA(VLOOKUP(F100,'Reference data SID'!L:N,3,FALSE),"")</f>
        <v/>
      </c>
      <c r="J100" s="38" t="str">
        <f>_xlfn.IFNA(VLOOKUP(F100,'Reference data SID'!L:O,4,FALSE),"")</f>
        <v/>
      </c>
      <c r="K100" s="37"/>
      <c r="L100" s="37"/>
      <c r="M100" s="37"/>
      <c r="N100" s="50"/>
      <c r="O100" s="50"/>
      <c r="P100" s="50"/>
      <c r="Q100" s="50"/>
      <c r="R100" s="50"/>
      <c r="S100" s="50"/>
      <c r="T100" s="47" t="str">
        <f t="shared" ca="1" si="33"/>
        <v/>
      </c>
      <c r="U100" s="117" t="str">
        <f>_xlfn.IFNA(VLOOKUP(A100,'Reference data SID'!D:E,2,FALSE),"")</f>
        <v/>
      </c>
      <c r="V100" s="117" t="str">
        <f t="shared" si="22"/>
        <v>not ok</v>
      </c>
      <c r="W100" s="117" t="str">
        <f t="shared" si="23"/>
        <v>not ok</v>
      </c>
      <c r="X100" s="117" t="str">
        <f t="shared" si="24"/>
        <v>ok</v>
      </c>
      <c r="Y100" s="117" t="str">
        <f t="shared" si="25"/>
        <v>not ok</v>
      </c>
      <c r="Z100" s="117" t="str">
        <f t="shared" si="26"/>
        <v/>
      </c>
      <c r="AA100" s="117" t="str">
        <f>IF(LEN(A100)&gt;1,IF(COUNTIFS($Z$6:Z$502,LEFT(Z100,250))&gt;1,"Duplicate entry: you have two rows for the same substance and year and use",""),"")</f>
        <v/>
      </c>
      <c r="AB100" s="117" t="str">
        <f>IF(LEN(A100)&gt;0,IF(ISNUMBER(MATCH(A100,Annex_I_II_entries,0)),"","The Entry name is not within the dropdown list, make sure that you have not copied and pasted overwritting the cell format (with its correponding dropdown list) in column A"),"")</f>
        <v/>
      </c>
      <c r="AC100" s="117" t="str">
        <f t="shared" ca="1" si="27"/>
        <v/>
      </c>
      <c r="AD100" s="117" t="str">
        <f t="shared" ca="1" si="28"/>
        <v/>
      </c>
      <c r="AE100" s="117" t="str">
        <f>IF(LEN(G100)&lt;1,"",IF(COUNTIFS('1.Mfg and placing on the market'!G$6:G$503,'1.(Optional) tonnage per use'!G100,'1.Mfg and placing on the market'!K$6:K$503,'1.(Optional) tonnage per use'!N100)=0,"You have not provided total tonnage for this substance and year in the sheet 1. Mfg and placing on the market",""))</f>
        <v/>
      </c>
      <c r="AF100" s="117" t="str">
        <f t="shared" ca="1" si="34"/>
        <v/>
      </c>
      <c r="AG100" s="117" t="str">
        <f t="shared" ca="1" si="35"/>
        <v/>
      </c>
      <c r="AH100" s="117" t="str">
        <f t="shared" ca="1" si="36"/>
        <v/>
      </c>
      <c r="AI100" s="117" t="str">
        <f t="shared" si="29"/>
        <v>_EC</v>
      </c>
      <c r="AJ100" s="117" t="str">
        <f t="shared" si="30"/>
        <v>_CAS</v>
      </c>
      <c r="AK100" s="117" t="str">
        <f t="shared" si="31"/>
        <v>_uses</v>
      </c>
      <c r="AL100" s="117" t="str">
        <f t="shared" si="37"/>
        <v/>
      </c>
      <c r="AM100" s="117" t="str">
        <f t="shared" si="38"/>
        <v/>
      </c>
    </row>
    <row r="101" spans="1:39" s="39" customFormat="1" x14ac:dyDescent="0.2">
      <c r="A101" s="37"/>
      <c r="B101" s="37"/>
      <c r="C101" s="37"/>
      <c r="D101" s="70" t="str">
        <f>_xlfn.IFNA(VLOOKUP(A101,'Reference data SID'!$D$2:$Q$673,14,FALSE),"")</f>
        <v/>
      </c>
      <c r="E101" s="70" t="str">
        <f>_xlfn.IFNA(VLOOKUP(D101,'Reference data SID'!$C$3:$E$673,3,FALSE),"")</f>
        <v/>
      </c>
      <c r="F101" s="64" t="str">
        <f>_xlfn.IFNA(IF(E101=FALSE,D101,IF(ISBLANK(B101),VLOOKUP(C101,'Reference data SID'!$N:$P,3,FALSE),VLOOKUP(B101,'Reference data SID'!$M:$P,4,FALSE))),"")</f>
        <v/>
      </c>
      <c r="G101" s="64" t="str">
        <f t="shared" si="32"/>
        <v/>
      </c>
      <c r="H101" s="38" t="str">
        <f>_xlfn.IFNA(VLOOKUP(F101,'Reference data SID'!L:M,2,FALSE),"")</f>
        <v/>
      </c>
      <c r="I101" s="38" t="str">
        <f>_xlfn.IFNA(VLOOKUP(F101,'Reference data SID'!L:N,3,FALSE),"")</f>
        <v/>
      </c>
      <c r="J101" s="38" t="str">
        <f>_xlfn.IFNA(VLOOKUP(F101,'Reference data SID'!L:O,4,FALSE),"")</f>
        <v/>
      </c>
      <c r="K101" s="37"/>
      <c r="L101" s="37"/>
      <c r="M101" s="37"/>
      <c r="N101" s="50"/>
      <c r="O101" s="50"/>
      <c r="P101" s="50"/>
      <c r="Q101" s="50"/>
      <c r="R101" s="50"/>
      <c r="S101" s="50"/>
      <c r="T101" s="47" t="str">
        <f t="shared" ca="1" si="33"/>
        <v/>
      </c>
      <c r="U101" s="117" t="str">
        <f>_xlfn.IFNA(VLOOKUP(A101,'Reference data SID'!D:E,2,FALSE),"")</f>
        <v/>
      </c>
      <c r="V101" s="117" t="str">
        <f t="shared" si="22"/>
        <v>not ok</v>
      </c>
      <c r="W101" s="117" t="str">
        <f t="shared" si="23"/>
        <v>not ok</v>
      </c>
      <c r="X101" s="117" t="str">
        <f t="shared" si="24"/>
        <v>ok</v>
      </c>
      <c r="Y101" s="117" t="str">
        <f t="shared" si="25"/>
        <v>not ok</v>
      </c>
      <c r="Z101" s="117" t="str">
        <f t="shared" si="26"/>
        <v/>
      </c>
      <c r="AA101" s="117" t="str">
        <f>IF(LEN(A101)&gt;1,IF(COUNTIFS($Z$6:Z$502,LEFT(Z101,250))&gt;1,"Duplicate entry: you have two rows for the same substance and year and use",""),"")</f>
        <v/>
      </c>
      <c r="AB101" s="117" t="str">
        <f>IF(LEN(A101)&gt;0,IF(ISNUMBER(MATCH(A101,Annex_I_II_entries,0)),"","The Entry name is not within the dropdown list, make sure that you have not copied and pasted overwritting the cell format (with its correponding dropdown list) in column A"),"")</f>
        <v/>
      </c>
      <c r="AC101" s="117" t="str">
        <f t="shared" ca="1" si="27"/>
        <v/>
      </c>
      <c r="AD101" s="117" t="str">
        <f t="shared" ca="1" si="28"/>
        <v/>
      </c>
      <c r="AE101" s="117" t="str">
        <f>IF(LEN(G101)&lt;1,"",IF(COUNTIFS('1.Mfg and placing on the market'!G$6:G$503,'1.(Optional) tonnage per use'!G101,'1.Mfg and placing on the market'!K$6:K$503,'1.(Optional) tonnage per use'!N101)=0,"You have not provided total tonnage for this substance and year in the sheet 1. Mfg and placing on the market",""))</f>
        <v/>
      </c>
      <c r="AF101" s="117" t="str">
        <f t="shared" ca="1" si="34"/>
        <v/>
      </c>
      <c r="AG101" s="117" t="str">
        <f t="shared" ca="1" si="35"/>
        <v/>
      </c>
      <c r="AH101" s="117" t="str">
        <f t="shared" ca="1" si="36"/>
        <v/>
      </c>
      <c r="AI101" s="117" t="str">
        <f t="shared" si="29"/>
        <v>_EC</v>
      </c>
      <c r="AJ101" s="117" t="str">
        <f t="shared" si="30"/>
        <v>_CAS</v>
      </c>
      <c r="AK101" s="117" t="str">
        <f t="shared" si="31"/>
        <v>_uses</v>
      </c>
      <c r="AL101" s="117" t="str">
        <f t="shared" si="37"/>
        <v/>
      </c>
      <c r="AM101" s="117" t="str">
        <f t="shared" si="38"/>
        <v/>
      </c>
    </row>
    <row r="102" spans="1:39" s="39" customFormat="1" x14ac:dyDescent="0.2">
      <c r="A102" s="37"/>
      <c r="B102" s="37"/>
      <c r="C102" s="37"/>
      <c r="D102" s="70" t="str">
        <f>_xlfn.IFNA(VLOOKUP(A102,'Reference data SID'!$D$2:$Q$673,14,FALSE),"")</f>
        <v/>
      </c>
      <c r="E102" s="70" t="str">
        <f>_xlfn.IFNA(VLOOKUP(D102,'Reference data SID'!$C$3:$E$673,3,FALSE),"")</f>
        <v/>
      </c>
      <c r="F102" s="64" t="str">
        <f>_xlfn.IFNA(IF(E102=FALSE,D102,IF(ISBLANK(B102),VLOOKUP(C102,'Reference data SID'!$N:$P,3,FALSE),VLOOKUP(B102,'Reference data SID'!$M:$P,4,FALSE))),"")</f>
        <v/>
      </c>
      <c r="G102" s="64" t="str">
        <f t="shared" si="32"/>
        <v/>
      </c>
      <c r="H102" s="38" t="str">
        <f>_xlfn.IFNA(VLOOKUP(F102,'Reference data SID'!L:M,2,FALSE),"")</f>
        <v/>
      </c>
      <c r="I102" s="38" t="str">
        <f>_xlfn.IFNA(VLOOKUP(F102,'Reference data SID'!L:N,3,FALSE),"")</f>
        <v/>
      </c>
      <c r="J102" s="38" t="str">
        <f>_xlfn.IFNA(VLOOKUP(F102,'Reference data SID'!L:O,4,FALSE),"")</f>
        <v/>
      </c>
      <c r="K102" s="37"/>
      <c r="L102" s="37"/>
      <c r="M102" s="37"/>
      <c r="N102" s="50"/>
      <c r="O102" s="50"/>
      <c r="P102" s="50"/>
      <c r="Q102" s="50"/>
      <c r="R102" s="50"/>
      <c r="S102" s="50"/>
      <c r="T102" s="47" t="str">
        <f t="shared" ca="1" si="33"/>
        <v/>
      </c>
      <c r="U102" s="117" t="str">
        <f>_xlfn.IFNA(VLOOKUP(A102,'Reference data SID'!D:E,2,FALSE),"")</f>
        <v/>
      </c>
      <c r="V102" s="117" t="str">
        <f t="shared" si="22"/>
        <v>not ok</v>
      </c>
      <c r="W102" s="117" t="str">
        <f t="shared" si="23"/>
        <v>not ok</v>
      </c>
      <c r="X102" s="117" t="str">
        <f t="shared" si="24"/>
        <v>ok</v>
      </c>
      <c r="Y102" s="117" t="str">
        <f t="shared" si="25"/>
        <v>not ok</v>
      </c>
      <c r="Z102" s="117" t="str">
        <f t="shared" si="26"/>
        <v/>
      </c>
      <c r="AA102" s="117" t="str">
        <f>IF(LEN(A102)&gt;1,IF(COUNTIFS($Z$6:Z$502,LEFT(Z102,250))&gt;1,"Duplicate entry: you have two rows for the same substance and year and use",""),"")</f>
        <v/>
      </c>
      <c r="AB102" s="117" t="str">
        <f>IF(LEN(A102)&gt;0,IF(ISNUMBER(MATCH(A102,Annex_I_II_entries,0)),"","The Entry name is not within the dropdown list, make sure that you have not copied and pasted overwritting the cell format (with its correponding dropdown list) in column A"),"")</f>
        <v/>
      </c>
      <c r="AC102" s="117" t="str">
        <f t="shared" ca="1" si="27"/>
        <v/>
      </c>
      <c r="AD102" s="117" t="str">
        <f t="shared" ca="1" si="28"/>
        <v/>
      </c>
      <c r="AE102" s="117" t="str">
        <f>IF(LEN(G102)&lt;1,"",IF(COUNTIFS('1.Mfg and placing on the market'!G$6:G$503,'1.(Optional) tonnage per use'!G102,'1.Mfg and placing on the market'!K$6:K$503,'1.(Optional) tonnage per use'!N102)=0,"You have not provided total tonnage for this substance and year in the sheet 1. Mfg and placing on the market",""))</f>
        <v/>
      </c>
      <c r="AF102" s="117" t="str">
        <f t="shared" ca="1" si="34"/>
        <v/>
      </c>
      <c r="AG102" s="117" t="str">
        <f t="shared" ca="1" si="35"/>
        <v/>
      </c>
      <c r="AH102" s="117" t="str">
        <f t="shared" ca="1" si="36"/>
        <v/>
      </c>
      <c r="AI102" s="117" t="str">
        <f t="shared" si="29"/>
        <v>_EC</v>
      </c>
      <c r="AJ102" s="117" t="str">
        <f t="shared" si="30"/>
        <v>_CAS</v>
      </c>
      <c r="AK102" s="117" t="str">
        <f t="shared" si="31"/>
        <v>_uses</v>
      </c>
      <c r="AL102" s="117" t="str">
        <f t="shared" si="37"/>
        <v/>
      </c>
      <c r="AM102" s="117" t="str">
        <f t="shared" si="38"/>
        <v/>
      </c>
    </row>
    <row r="103" spans="1:39" s="39" customFormat="1" x14ac:dyDescent="0.2">
      <c r="A103" s="37"/>
      <c r="B103" s="37"/>
      <c r="C103" s="37"/>
      <c r="D103" s="70" t="str">
        <f>_xlfn.IFNA(VLOOKUP(A103,'Reference data SID'!$D$2:$Q$673,14,FALSE),"")</f>
        <v/>
      </c>
      <c r="E103" s="70" t="str">
        <f>_xlfn.IFNA(VLOOKUP(D103,'Reference data SID'!$C$3:$E$673,3,FALSE),"")</f>
        <v/>
      </c>
      <c r="F103" s="64" t="str">
        <f>_xlfn.IFNA(IF(E103=FALSE,D103,IF(ISBLANK(B103),VLOOKUP(C103,'Reference data SID'!$N:$P,3,FALSE),VLOOKUP(B103,'Reference data SID'!$M:$P,4,FALSE))),"")</f>
        <v/>
      </c>
      <c r="G103" s="64" t="str">
        <f t="shared" si="32"/>
        <v/>
      </c>
      <c r="H103" s="38" t="str">
        <f>_xlfn.IFNA(VLOOKUP(F103,'Reference data SID'!L:M,2,FALSE),"")</f>
        <v/>
      </c>
      <c r="I103" s="38" t="str">
        <f>_xlfn.IFNA(VLOOKUP(F103,'Reference data SID'!L:N,3,FALSE),"")</f>
        <v/>
      </c>
      <c r="J103" s="38" t="str">
        <f>_xlfn.IFNA(VLOOKUP(F103,'Reference data SID'!L:O,4,FALSE),"")</f>
        <v/>
      </c>
      <c r="K103" s="37"/>
      <c r="L103" s="37"/>
      <c r="M103" s="37"/>
      <c r="N103" s="50"/>
      <c r="O103" s="50"/>
      <c r="P103" s="50"/>
      <c r="Q103" s="50"/>
      <c r="R103" s="50"/>
      <c r="S103" s="50"/>
      <c r="T103" s="47" t="str">
        <f t="shared" ca="1" si="33"/>
        <v/>
      </c>
      <c r="U103" s="117" t="str">
        <f>_xlfn.IFNA(VLOOKUP(A103,'Reference data SID'!D:E,2,FALSE),"")</f>
        <v/>
      </c>
      <c r="V103" s="117" t="str">
        <f t="shared" si="22"/>
        <v>not ok</v>
      </c>
      <c r="W103" s="117" t="str">
        <f t="shared" si="23"/>
        <v>not ok</v>
      </c>
      <c r="X103" s="117" t="str">
        <f t="shared" si="24"/>
        <v>ok</v>
      </c>
      <c r="Y103" s="117" t="str">
        <f t="shared" si="25"/>
        <v>not ok</v>
      </c>
      <c r="Z103" s="117" t="str">
        <f t="shared" si="26"/>
        <v/>
      </c>
      <c r="AA103" s="117" t="str">
        <f>IF(LEN(A103)&gt;1,IF(COUNTIFS($Z$6:Z$502,LEFT(Z103,250))&gt;1,"Duplicate entry: you have two rows for the same substance and year and use",""),"")</f>
        <v/>
      </c>
      <c r="AB103" s="117" t="str">
        <f>IF(LEN(A103)&gt;0,IF(ISNUMBER(MATCH(A103,Annex_I_II_entries,0)),"","The Entry name is not within the dropdown list, make sure that you have not copied and pasted overwritting the cell format (with its correponding dropdown list) in column A"),"")</f>
        <v/>
      </c>
      <c r="AC103" s="117" t="str">
        <f t="shared" ca="1" si="27"/>
        <v/>
      </c>
      <c r="AD103" s="117" t="str">
        <f t="shared" ca="1" si="28"/>
        <v/>
      </c>
      <c r="AE103" s="117" t="str">
        <f>IF(LEN(G103)&lt;1,"",IF(COUNTIFS('1.Mfg and placing on the market'!G$6:G$503,'1.(Optional) tonnage per use'!G103,'1.Mfg and placing on the market'!K$6:K$503,'1.(Optional) tonnage per use'!N103)=0,"You have not provided total tonnage for this substance and year in the sheet 1. Mfg and placing on the market",""))</f>
        <v/>
      </c>
      <c r="AF103" s="117" t="str">
        <f t="shared" ca="1" si="34"/>
        <v/>
      </c>
      <c r="AG103" s="117" t="str">
        <f t="shared" ca="1" si="35"/>
        <v/>
      </c>
      <c r="AH103" s="117" t="str">
        <f t="shared" ca="1" si="36"/>
        <v/>
      </c>
      <c r="AI103" s="117" t="str">
        <f t="shared" si="29"/>
        <v>_EC</v>
      </c>
      <c r="AJ103" s="117" t="str">
        <f t="shared" si="30"/>
        <v>_CAS</v>
      </c>
      <c r="AK103" s="117" t="str">
        <f t="shared" si="31"/>
        <v>_uses</v>
      </c>
      <c r="AL103" s="117" t="str">
        <f t="shared" si="37"/>
        <v/>
      </c>
      <c r="AM103" s="117" t="str">
        <f t="shared" si="38"/>
        <v/>
      </c>
    </row>
    <row r="104" spans="1:39" s="39" customFormat="1" x14ac:dyDescent="0.2">
      <c r="A104" s="37"/>
      <c r="B104" s="37"/>
      <c r="C104" s="37"/>
      <c r="D104" s="70" t="str">
        <f>_xlfn.IFNA(VLOOKUP(A104,'Reference data SID'!$D$2:$Q$673,14,FALSE),"")</f>
        <v/>
      </c>
      <c r="E104" s="70" t="str">
        <f>_xlfn.IFNA(VLOOKUP(D104,'Reference data SID'!$C$3:$E$673,3,FALSE),"")</f>
        <v/>
      </c>
      <c r="F104" s="64" t="str">
        <f>_xlfn.IFNA(IF(E104=FALSE,D104,IF(ISBLANK(B104),VLOOKUP(C104,'Reference data SID'!$N:$P,3,FALSE),VLOOKUP(B104,'Reference data SID'!$M:$P,4,FALSE))),"")</f>
        <v/>
      </c>
      <c r="G104" s="64" t="str">
        <f t="shared" si="32"/>
        <v/>
      </c>
      <c r="H104" s="38" t="str">
        <f>_xlfn.IFNA(VLOOKUP(F104,'Reference data SID'!L:M,2,FALSE),"")</f>
        <v/>
      </c>
      <c r="I104" s="38" t="str">
        <f>_xlfn.IFNA(VLOOKUP(F104,'Reference data SID'!L:N,3,FALSE),"")</f>
        <v/>
      </c>
      <c r="J104" s="38" t="str">
        <f>_xlfn.IFNA(VLOOKUP(F104,'Reference data SID'!L:O,4,FALSE),"")</f>
        <v/>
      </c>
      <c r="K104" s="37"/>
      <c r="L104" s="37"/>
      <c r="M104" s="37"/>
      <c r="N104" s="50"/>
      <c r="O104" s="50"/>
      <c r="P104" s="50"/>
      <c r="Q104" s="50"/>
      <c r="R104" s="50"/>
      <c r="S104" s="50"/>
      <c r="T104" s="47" t="str">
        <f t="shared" ca="1" si="33"/>
        <v/>
      </c>
      <c r="U104" s="117" t="str">
        <f>_xlfn.IFNA(VLOOKUP(A104,'Reference data SID'!D:E,2,FALSE),"")</f>
        <v/>
      </c>
      <c r="V104" s="117" t="str">
        <f t="shared" si="22"/>
        <v>not ok</v>
      </c>
      <c r="W104" s="117" t="str">
        <f t="shared" si="23"/>
        <v>not ok</v>
      </c>
      <c r="X104" s="117" t="str">
        <f t="shared" si="24"/>
        <v>ok</v>
      </c>
      <c r="Y104" s="117" t="str">
        <f t="shared" si="25"/>
        <v>not ok</v>
      </c>
      <c r="Z104" s="117" t="str">
        <f t="shared" si="26"/>
        <v/>
      </c>
      <c r="AA104" s="117" t="str">
        <f>IF(LEN(A104)&gt;1,IF(COUNTIFS($Z$6:Z$502,LEFT(Z104,250))&gt;1,"Duplicate entry: you have two rows for the same substance and year and use",""),"")</f>
        <v/>
      </c>
      <c r="AB104" s="117" t="str">
        <f>IF(LEN(A104)&gt;0,IF(ISNUMBER(MATCH(A104,Annex_I_II_entries,0)),"","The Entry name is not within the dropdown list, make sure that you have not copied and pasted overwritting the cell format (with its correponding dropdown list) in column A"),"")</f>
        <v/>
      </c>
      <c r="AC104" s="117" t="str">
        <f t="shared" ca="1" si="27"/>
        <v/>
      </c>
      <c r="AD104" s="117" t="str">
        <f t="shared" ca="1" si="28"/>
        <v/>
      </c>
      <c r="AE104" s="117" t="str">
        <f>IF(LEN(G104)&lt;1,"",IF(COUNTIFS('1.Mfg and placing on the market'!G$6:G$503,'1.(Optional) tonnage per use'!G104,'1.Mfg and placing on the market'!K$6:K$503,'1.(Optional) tonnage per use'!N104)=0,"You have not provided total tonnage for this substance and year in the sheet 1. Mfg and placing on the market",""))</f>
        <v/>
      </c>
      <c r="AF104" s="117" t="str">
        <f t="shared" ca="1" si="34"/>
        <v/>
      </c>
      <c r="AG104" s="117" t="str">
        <f t="shared" ca="1" si="35"/>
        <v/>
      </c>
      <c r="AH104" s="117" t="str">
        <f t="shared" ca="1" si="36"/>
        <v/>
      </c>
      <c r="AI104" s="117" t="str">
        <f t="shared" si="29"/>
        <v>_EC</v>
      </c>
      <c r="AJ104" s="117" t="str">
        <f t="shared" si="30"/>
        <v>_CAS</v>
      </c>
      <c r="AK104" s="117" t="str">
        <f t="shared" si="31"/>
        <v>_uses</v>
      </c>
      <c r="AL104" s="117" t="str">
        <f t="shared" si="37"/>
        <v/>
      </c>
      <c r="AM104" s="117" t="str">
        <f t="shared" si="38"/>
        <v/>
      </c>
    </row>
    <row r="105" spans="1:39" s="39" customFormat="1" x14ac:dyDescent="0.2">
      <c r="A105" s="37"/>
      <c r="B105" s="37"/>
      <c r="C105" s="37"/>
      <c r="D105" s="70" t="str">
        <f>_xlfn.IFNA(VLOOKUP(A105,'Reference data SID'!$D$2:$Q$673,14,FALSE),"")</f>
        <v/>
      </c>
      <c r="E105" s="70" t="str">
        <f>_xlfn.IFNA(VLOOKUP(D105,'Reference data SID'!$C$3:$E$673,3,FALSE),"")</f>
        <v/>
      </c>
      <c r="F105" s="64" t="str">
        <f>_xlfn.IFNA(IF(E105=FALSE,D105,IF(ISBLANK(B105),VLOOKUP(C105,'Reference data SID'!$N:$P,3,FALSE),VLOOKUP(B105,'Reference data SID'!$M:$P,4,FALSE))),"")</f>
        <v/>
      </c>
      <c r="G105" s="64" t="str">
        <f t="shared" si="32"/>
        <v/>
      </c>
      <c r="H105" s="38" t="str">
        <f>_xlfn.IFNA(VLOOKUP(F105,'Reference data SID'!L:M,2,FALSE),"")</f>
        <v/>
      </c>
      <c r="I105" s="38" t="str">
        <f>_xlfn.IFNA(VLOOKUP(F105,'Reference data SID'!L:N,3,FALSE),"")</f>
        <v/>
      </c>
      <c r="J105" s="38" t="str">
        <f>_xlfn.IFNA(VLOOKUP(F105,'Reference data SID'!L:O,4,FALSE),"")</f>
        <v/>
      </c>
      <c r="K105" s="37"/>
      <c r="L105" s="37"/>
      <c r="M105" s="37"/>
      <c r="N105" s="50"/>
      <c r="O105" s="50"/>
      <c r="P105" s="50"/>
      <c r="Q105" s="50"/>
      <c r="R105" s="50"/>
      <c r="S105" s="50"/>
      <c r="T105" s="47" t="str">
        <f t="shared" ca="1" si="33"/>
        <v/>
      </c>
      <c r="U105" s="117" t="str">
        <f>_xlfn.IFNA(VLOOKUP(A105,'Reference data SID'!D:E,2,FALSE),"")</f>
        <v/>
      </c>
      <c r="V105" s="117" t="str">
        <f t="shared" si="22"/>
        <v>not ok</v>
      </c>
      <c r="W105" s="117" t="str">
        <f t="shared" si="23"/>
        <v>not ok</v>
      </c>
      <c r="X105" s="117" t="str">
        <f t="shared" si="24"/>
        <v>ok</v>
      </c>
      <c r="Y105" s="117" t="str">
        <f t="shared" si="25"/>
        <v>not ok</v>
      </c>
      <c r="Z105" s="117" t="str">
        <f t="shared" si="26"/>
        <v/>
      </c>
      <c r="AA105" s="117" t="str">
        <f>IF(LEN(A105)&gt;1,IF(COUNTIFS($Z$6:Z$502,LEFT(Z105,250))&gt;1,"Duplicate entry: you have two rows for the same substance and year and use",""),"")</f>
        <v/>
      </c>
      <c r="AB105" s="117" t="str">
        <f>IF(LEN(A105)&gt;0,IF(ISNUMBER(MATCH(A105,Annex_I_II_entries,0)),"","The Entry name is not within the dropdown list, make sure that you have not copied and pasted overwritting the cell format (with its correponding dropdown list) in column A"),"")</f>
        <v/>
      </c>
      <c r="AC105" s="117" t="str">
        <f t="shared" ca="1" si="27"/>
        <v/>
      </c>
      <c r="AD105" s="117" t="str">
        <f t="shared" ca="1" si="28"/>
        <v/>
      </c>
      <c r="AE105" s="117" t="str">
        <f>IF(LEN(G105)&lt;1,"",IF(COUNTIFS('1.Mfg and placing on the market'!G$6:G$503,'1.(Optional) tonnage per use'!G105,'1.Mfg and placing on the market'!K$6:K$503,'1.(Optional) tonnage per use'!N105)=0,"You have not provided total tonnage for this substance and year in the sheet 1. Mfg and placing on the market",""))</f>
        <v/>
      </c>
      <c r="AF105" s="117" t="str">
        <f t="shared" ca="1" si="34"/>
        <v/>
      </c>
      <c r="AG105" s="117" t="str">
        <f t="shared" ca="1" si="35"/>
        <v/>
      </c>
      <c r="AH105" s="117" t="str">
        <f t="shared" ca="1" si="36"/>
        <v/>
      </c>
      <c r="AI105" s="117" t="str">
        <f t="shared" si="29"/>
        <v>_EC</v>
      </c>
      <c r="AJ105" s="117" t="str">
        <f t="shared" si="30"/>
        <v>_CAS</v>
      </c>
      <c r="AK105" s="117" t="str">
        <f t="shared" si="31"/>
        <v>_uses</v>
      </c>
      <c r="AL105" s="117" t="str">
        <f t="shared" si="37"/>
        <v/>
      </c>
      <c r="AM105" s="117" t="str">
        <f t="shared" si="38"/>
        <v/>
      </c>
    </row>
    <row r="106" spans="1:39" s="39" customFormat="1" x14ac:dyDescent="0.2">
      <c r="A106" s="37"/>
      <c r="B106" s="37"/>
      <c r="C106" s="37"/>
      <c r="D106" s="70" t="str">
        <f>_xlfn.IFNA(VLOOKUP(A106,'Reference data SID'!$D$2:$Q$673,14,FALSE),"")</f>
        <v/>
      </c>
      <c r="E106" s="70" t="str">
        <f>_xlfn.IFNA(VLOOKUP(D106,'Reference data SID'!$C$3:$E$673,3,FALSE),"")</f>
        <v/>
      </c>
      <c r="F106" s="64" t="str">
        <f>_xlfn.IFNA(IF(E106=FALSE,D106,IF(ISBLANK(B106),VLOOKUP(C106,'Reference data SID'!$N:$P,3,FALSE),VLOOKUP(B106,'Reference data SID'!$M:$P,4,FALSE))),"")</f>
        <v/>
      </c>
      <c r="G106" s="64" t="str">
        <f t="shared" si="32"/>
        <v/>
      </c>
      <c r="H106" s="38" t="str">
        <f>_xlfn.IFNA(VLOOKUP(F106,'Reference data SID'!L:M,2,FALSE),"")</f>
        <v/>
      </c>
      <c r="I106" s="38" t="str">
        <f>_xlfn.IFNA(VLOOKUP(F106,'Reference data SID'!L:N,3,FALSE),"")</f>
        <v/>
      </c>
      <c r="J106" s="38" t="str">
        <f>_xlfn.IFNA(VLOOKUP(F106,'Reference data SID'!L:O,4,FALSE),"")</f>
        <v/>
      </c>
      <c r="K106" s="37"/>
      <c r="L106" s="37"/>
      <c r="M106" s="37"/>
      <c r="N106" s="50"/>
      <c r="O106" s="50"/>
      <c r="P106" s="50"/>
      <c r="Q106" s="50"/>
      <c r="R106" s="50"/>
      <c r="S106" s="50"/>
      <c r="T106" s="47" t="str">
        <f t="shared" ca="1" si="33"/>
        <v/>
      </c>
      <c r="U106" s="117" t="str">
        <f>_xlfn.IFNA(VLOOKUP(A106,'Reference data SID'!D:E,2,FALSE),"")</f>
        <v/>
      </c>
      <c r="V106" s="117" t="str">
        <f t="shared" si="22"/>
        <v>not ok</v>
      </c>
      <c r="W106" s="117" t="str">
        <f t="shared" si="23"/>
        <v>not ok</v>
      </c>
      <c r="X106" s="117" t="str">
        <f t="shared" si="24"/>
        <v>ok</v>
      </c>
      <c r="Y106" s="117" t="str">
        <f t="shared" si="25"/>
        <v>not ok</v>
      </c>
      <c r="Z106" s="117" t="str">
        <f t="shared" si="26"/>
        <v/>
      </c>
      <c r="AA106" s="117" t="str">
        <f>IF(LEN(A106)&gt;1,IF(COUNTIFS($Z$6:Z$502,LEFT(Z106,250))&gt;1,"Duplicate entry: you have two rows for the same substance and year and use",""),"")</f>
        <v/>
      </c>
      <c r="AB106" s="117" t="str">
        <f>IF(LEN(A106)&gt;0,IF(ISNUMBER(MATCH(A106,Annex_I_II_entries,0)),"","The Entry name is not within the dropdown list, make sure that you have not copied and pasted overwritting the cell format (with its correponding dropdown list) in column A"),"")</f>
        <v/>
      </c>
      <c r="AC106" s="117" t="str">
        <f t="shared" ca="1" si="27"/>
        <v/>
      </c>
      <c r="AD106" s="117" t="str">
        <f t="shared" ca="1" si="28"/>
        <v/>
      </c>
      <c r="AE106" s="117" t="str">
        <f>IF(LEN(G106)&lt;1,"",IF(COUNTIFS('1.Mfg and placing on the market'!G$6:G$503,'1.(Optional) tonnage per use'!G106,'1.Mfg and placing on the market'!K$6:K$503,'1.(Optional) tonnage per use'!N106)=0,"You have not provided total tonnage for this substance and year in the sheet 1. Mfg and placing on the market",""))</f>
        <v/>
      </c>
      <c r="AF106" s="117" t="str">
        <f t="shared" ca="1" si="34"/>
        <v/>
      </c>
      <c r="AG106" s="117" t="str">
        <f t="shared" ca="1" si="35"/>
        <v/>
      </c>
      <c r="AH106" s="117" t="str">
        <f t="shared" ca="1" si="36"/>
        <v/>
      </c>
      <c r="AI106" s="117" t="str">
        <f t="shared" si="29"/>
        <v>_EC</v>
      </c>
      <c r="AJ106" s="117" t="str">
        <f t="shared" si="30"/>
        <v>_CAS</v>
      </c>
      <c r="AK106" s="117" t="str">
        <f t="shared" si="31"/>
        <v>_uses</v>
      </c>
      <c r="AL106" s="117" t="str">
        <f t="shared" si="37"/>
        <v/>
      </c>
      <c r="AM106" s="117" t="str">
        <f t="shared" si="38"/>
        <v/>
      </c>
    </row>
    <row r="107" spans="1:39" s="39" customFormat="1" x14ac:dyDescent="0.2">
      <c r="A107" s="37"/>
      <c r="B107" s="37"/>
      <c r="C107" s="37"/>
      <c r="D107" s="70" t="str">
        <f>_xlfn.IFNA(VLOOKUP(A107,'Reference data SID'!$D$2:$Q$673,14,FALSE),"")</f>
        <v/>
      </c>
      <c r="E107" s="70" t="str">
        <f>_xlfn.IFNA(VLOOKUP(D107,'Reference data SID'!$C$3:$E$673,3,FALSE),"")</f>
        <v/>
      </c>
      <c r="F107" s="64" t="str">
        <f>_xlfn.IFNA(IF(E107=FALSE,D107,IF(ISBLANK(B107),VLOOKUP(C107,'Reference data SID'!$N:$P,3,FALSE),VLOOKUP(B107,'Reference data SID'!$M:$P,4,FALSE))),"")</f>
        <v/>
      </c>
      <c r="G107" s="64" t="str">
        <f t="shared" si="32"/>
        <v/>
      </c>
      <c r="H107" s="38" t="str">
        <f>_xlfn.IFNA(VLOOKUP(F107,'Reference data SID'!L:M,2,FALSE),"")</f>
        <v/>
      </c>
      <c r="I107" s="38" t="str">
        <f>_xlfn.IFNA(VLOOKUP(F107,'Reference data SID'!L:N,3,FALSE),"")</f>
        <v/>
      </c>
      <c r="J107" s="38" t="str">
        <f>_xlfn.IFNA(VLOOKUP(F107,'Reference data SID'!L:O,4,FALSE),"")</f>
        <v/>
      </c>
      <c r="K107" s="37"/>
      <c r="L107" s="37"/>
      <c r="M107" s="37"/>
      <c r="N107" s="50"/>
      <c r="O107" s="50"/>
      <c r="P107" s="50"/>
      <c r="Q107" s="50"/>
      <c r="R107" s="50"/>
      <c r="S107" s="50"/>
      <c r="T107" s="47" t="str">
        <f t="shared" ca="1" si="33"/>
        <v/>
      </c>
      <c r="U107" s="117" t="str">
        <f>_xlfn.IFNA(VLOOKUP(A107,'Reference data SID'!D:E,2,FALSE),"")</f>
        <v/>
      </c>
      <c r="V107" s="117" t="str">
        <f t="shared" si="22"/>
        <v>not ok</v>
      </c>
      <c r="W107" s="117" t="str">
        <f t="shared" si="23"/>
        <v>not ok</v>
      </c>
      <c r="X107" s="117" t="str">
        <f t="shared" si="24"/>
        <v>ok</v>
      </c>
      <c r="Y107" s="117" t="str">
        <f t="shared" si="25"/>
        <v>not ok</v>
      </c>
      <c r="Z107" s="117" t="str">
        <f t="shared" si="26"/>
        <v/>
      </c>
      <c r="AA107" s="117" t="str">
        <f>IF(LEN(A107)&gt;1,IF(COUNTIFS($Z$6:Z$502,LEFT(Z107,250))&gt;1,"Duplicate entry: you have two rows for the same substance and year and use",""),"")</f>
        <v/>
      </c>
      <c r="AB107" s="117" t="str">
        <f>IF(LEN(A107)&gt;0,IF(ISNUMBER(MATCH(A107,Annex_I_II_entries,0)),"","The Entry name is not within the dropdown list, make sure that you have not copied and pasted overwritting the cell format (with its correponding dropdown list) in column A"),"")</f>
        <v/>
      </c>
      <c r="AC107" s="117" t="str">
        <f t="shared" ca="1" si="27"/>
        <v/>
      </c>
      <c r="AD107" s="117" t="str">
        <f t="shared" ca="1" si="28"/>
        <v/>
      </c>
      <c r="AE107" s="117" t="str">
        <f>IF(LEN(G107)&lt;1,"",IF(COUNTIFS('1.Mfg and placing on the market'!G$6:G$503,'1.(Optional) tonnage per use'!G107,'1.Mfg and placing on the market'!K$6:K$503,'1.(Optional) tonnage per use'!N107)=0,"You have not provided total tonnage for this substance and year in the sheet 1. Mfg and placing on the market",""))</f>
        <v/>
      </c>
      <c r="AF107" s="117" t="str">
        <f t="shared" ca="1" si="34"/>
        <v/>
      </c>
      <c r="AG107" s="117" t="str">
        <f t="shared" ca="1" si="35"/>
        <v/>
      </c>
      <c r="AH107" s="117" t="str">
        <f t="shared" ca="1" si="36"/>
        <v/>
      </c>
      <c r="AI107" s="117" t="str">
        <f t="shared" si="29"/>
        <v>_EC</v>
      </c>
      <c r="AJ107" s="117" t="str">
        <f t="shared" si="30"/>
        <v>_CAS</v>
      </c>
      <c r="AK107" s="117" t="str">
        <f t="shared" si="31"/>
        <v>_uses</v>
      </c>
      <c r="AL107" s="117" t="str">
        <f t="shared" si="37"/>
        <v/>
      </c>
      <c r="AM107" s="117" t="str">
        <f t="shared" si="38"/>
        <v/>
      </c>
    </row>
    <row r="108" spans="1:39" s="39" customFormat="1" x14ac:dyDescent="0.2">
      <c r="A108" s="37"/>
      <c r="B108" s="37"/>
      <c r="C108" s="37"/>
      <c r="D108" s="70" t="str">
        <f>_xlfn.IFNA(VLOOKUP(A108,'Reference data SID'!$D$2:$Q$673,14,FALSE),"")</f>
        <v/>
      </c>
      <c r="E108" s="70" t="str">
        <f>_xlfn.IFNA(VLOOKUP(D108,'Reference data SID'!$C$3:$E$673,3,FALSE),"")</f>
        <v/>
      </c>
      <c r="F108" s="64" t="str">
        <f>_xlfn.IFNA(IF(E108=FALSE,D108,IF(ISBLANK(B108),VLOOKUP(C108,'Reference data SID'!$N:$P,3,FALSE),VLOOKUP(B108,'Reference data SID'!$M:$P,4,FALSE))),"")</f>
        <v/>
      </c>
      <c r="G108" s="64" t="str">
        <f t="shared" si="32"/>
        <v/>
      </c>
      <c r="H108" s="38" t="str">
        <f>_xlfn.IFNA(VLOOKUP(F108,'Reference data SID'!L:M,2,FALSE),"")</f>
        <v/>
      </c>
      <c r="I108" s="38" t="str">
        <f>_xlfn.IFNA(VLOOKUP(F108,'Reference data SID'!L:N,3,FALSE),"")</f>
        <v/>
      </c>
      <c r="J108" s="38" t="str">
        <f>_xlfn.IFNA(VLOOKUP(F108,'Reference data SID'!L:O,4,FALSE),"")</f>
        <v/>
      </c>
      <c r="K108" s="37"/>
      <c r="L108" s="37"/>
      <c r="M108" s="37"/>
      <c r="N108" s="50"/>
      <c r="O108" s="50"/>
      <c r="P108" s="50"/>
      <c r="Q108" s="50"/>
      <c r="R108" s="50"/>
      <c r="S108" s="50"/>
      <c r="T108" s="47" t="str">
        <f t="shared" ca="1" si="33"/>
        <v/>
      </c>
      <c r="U108" s="117" t="str">
        <f>_xlfn.IFNA(VLOOKUP(A108,'Reference data SID'!D:E,2,FALSE),"")</f>
        <v/>
      </c>
      <c r="V108" s="117" t="str">
        <f t="shared" si="22"/>
        <v>not ok</v>
      </c>
      <c r="W108" s="117" t="str">
        <f t="shared" si="23"/>
        <v>not ok</v>
      </c>
      <c r="X108" s="117" t="str">
        <f t="shared" si="24"/>
        <v>ok</v>
      </c>
      <c r="Y108" s="117" t="str">
        <f t="shared" si="25"/>
        <v>not ok</v>
      </c>
      <c r="Z108" s="117" t="str">
        <f t="shared" si="26"/>
        <v/>
      </c>
      <c r="AA108" s="117" t="str">
        <f>IF(LEN(A108)&gt;1,IF(COUNTIFS($Z$6:Z$502,LEFT(Z108,250))&gt;1,"Duplicate entry: you have two rows for the same substance and year and use",""),"")</f>
        <v/>
      </c>
      <c r="AB108" s="117" t="str">
        <f>IF(LEN(A108)&gt;0,IF(ISNUMBER(MATCH(A108,Annex_I_II_entries,0)),"","The Entry name is not within the dropdown list, make sure that you have not copied and pasted overwritting the cell format (with its correponding dropdown list) in column A"),"")</f>
        <v/>
      </c>
      <c r="AC108" s="117" t="str">
        <f t="shared" ca="1" si="27"/>
        <v/>
      </c>
      <c r="AD108" s="117" t="str">
        <f t="shared" ca="1" si="28"/>
        <v/>
      </c>
      <c r="AE108" s="117" t="str">
        <f>IF(LEN(G108)&lt;1,"",IF(COUNTIFS('1.Mfg and placing on the market'!G$6:G$503,'1.(Optional) tonnage per use'!G108,'1.Mfg and placing on the market'!K$6:K$503,'1.(Optional) tonnage per use'!N108)=0,"You have not provided total tonnage for this substance and year in the sheet 1. Mfg and placing on the market",""))</f>
        <v/>
      </c>
      <c r="AF108" s="117" t="str">
        <f t="shared" ca="1" si="34"/>
        <v/>
      </c>
      <c r="AG108" s="117" t="str">
        <f t="shared" ca="1" si="35"/>
        <v/>
      </c>
      <c r="AH108" s="117" t="str">
        <f t="shared" ca="1" si="36"/>
        <v/>
      </c>
      <c r="AI108" s="117" t="str">
        <f t="shared" si="29"/>
        <v>_EC</v>
      </c>
      <c r="AJ108" s="117" t="str">
        <f t="shared" si="30"/>
        <v>_CAS</v>
      </c>
      <c r="AK108" s="117" t="str">
        <f t="shared" si="31"/>
        <v>_uses</v>
      </c>
      <c r="AL108" s="117" t="str">
        <f t="shared" si="37"/>
        <v/>
      </c>
      <c r="AM108" s="117" t="str">
        <f t="shared" si="38"/>
        <v/>
      </c>
    </row>
    <row r="109" spans="1:39" s="39" customFormat="1" x14ac:dyDescent="0.2">
      <c r="A109" s="37"/>
      <c r="B109" s="37"/>
      <c r="C109" s="37"/>
      <c r="D109" s="70" t="str">
        <f>_xlfn.IFNA(VLOOKUP(A109,'Reference data SID'!$D$2:$Q$673,14,FALSE),"")</f>
        <v/>
      </c>
      <c r="E109" s="70" t="str">
        <f>_xlfn.IFNA(VLOOKUP(D109,'Reference data SID'!$C$3:$E$673,3,FALSE),"")</f>
        <v/>
      </c>
      <c r="F109" s="64" t="str">
        <f>_xlfn.IFNA(IF(E109=FALSE,D109,IF(ISBLANK(B109),VLOOKUP(C109,'Reference data SID'!$N:$P,3,FALSE),VLOOKUP(B109,'Reference data SID'!$M:$P,4,FALSE))),"")</f>
        <v/>
      </c>
      <c r="G109" s="64" t="str">
        <f t="shared" si="32"/>
        <v/>
      </c>
      <c r="H109" s="38" t="str">
        <f>_xlfn.IFNA(VLOOKUP(F109,'Reference data SID'!L:M,2,FALSE),"")</f>
        <v/>
      </c>
      <c r="I109" s="38" t="str">
        <f>_xlfn.IFNA(VLOOKUP(F109,'Reference data SID'!L:N,3,FALSE),"")</f>
        <v/>
      </c>
      <c r="J109" s="38" t="str">
        <f>_xlfn.IFNA(VLOOKUP(F109,'Reference data SID'!L:O,4,FALSE),"")</f>
        <v/>
      </c>
      <c r="K109" s="37"/>
      <c r="L109" s="37"/>
      <c r="M109" s="37"/>
      <c r="N109" s="50"/>
      <c r="O109" s="50"/>
      <c r="P109" s="50"/>
      <c r="Q109" s="50"/>
      <c r="R109" s="50"/>
      <c r="S109" s="50"/>
      <c r="T109" s="47" t="str">
        <f t="shared" ca="1" si="33"/>
        <v/>
      </c>
      <c r="U109" s="117" t="str">
        <f>_xlfn.IFNA(VLOOKUP(A109,'Reference data SID'!D:E,2,FALSE),"")</f>
        <v/>
      </c>
      <c r="V109" s="117" t="str">
        <f t="shared" si="22"/>
        <v>not ok</v>
      </c>
      <c r="W109" s="117" t="str">
        <f t="shared" si="23"/>
        <v>not ok</v>
      </c>
      <c r="X109" s="117" t="str">
        <f t="shared" si="24"/>
        <v>ok</v>
      </c>
      <c r="Y109" s="117" t="str">
        <f t="shared" si="25"/>
        <v>not ok</v>
      </c>
      <c r="Z109" s="117" t="str">
        <f t="shared" si="26"/>
        <v/>
      </c>
      <c r="AA109" s="117" t="str">
        <f>IF(LEN(A109)&gt;1,IF(COUNTIFS($Z$6:Z$502,LEFT(Z109,250))&gt;1,"Duplicate entry: you have two rows for the same substance and year and use",""),"")</f>
        <v/>
      </c>
      <c r="AB109" s="117" t="str">
        <f>IF(LEN(A109)&gt;0,IF(ISNUMBER(MATCH(A109,Annex_I_II_entries,0)),"","The Entry name is not within the dropdown list, make sure that you have not copied and pasted overwritting the cell format (with its correponding dropdown list) in column A"),"")</f>
        <v/>
      </c>
      <c r="AC109" s="117" t="str">
        <f t="shared" ca="1" si="27"/>
        <v/>
      </c>
      <c r="AD109" s="117" t="str">
        <f t="shared" ca="1" si="28"/>
        <v/>
      </c>
      <c r="AE109" s="117" t="str">
        <f>IF(LEN(G109)&lt;1,"",IF(COUNTIFS('1.Mfg and placing on the market'!G$6:G$503,'1.(Optional) tonnage per use'!G109,'1.Mfg and placing on the market'!K$6:K$503,'1.(Optional) tonnage per use'!N109)=0,"You have not provided total tonnage for this substance and year in the sheet 1. Mfg and placing on the market",""))</f>
        <v/>
      </c>
      <c r="AF109" s="117" t="str">
        <f t="shared" ca="1" si="34"/>
        <v/>
      </c>
      <c r="AG109" s="117" t="str">
        <f t="shared" ca="1" si="35"/>
        <v/>
      </c>
      <c r="AH109" s="117" t="str">
        <f t="shared" ca="1" si="36"/>
        <v/>
      </c>
      <c r="AI109" s="117" t="str">
        <f t="shared" si="29"/>
        <v>_EC</v>
      </c>
      <c r="AJ109" s="117" t="str">
        <f t="shared" si="30"/>
        <v>_CAS</v>
      </c>
      <c r="AK109" s="117" t="str">
        <f t="shared" si="31"/>
        <v>_uses</v>
      </c>
      <c r="AL109" s="117" t="str">
        <f t="shared" si="37"/>
        <v/>
      </c>
      <c r="AM109" s="117" t="str">
        <f t="shared" si="38"/>
        <v/>
      </c>
    </row>
    <row r="110" spans="1:39" s="39" customFormat="1" x14ac:dyDescent="0.2">
      <c r="A110" s="37"/>
      <c r="B110" s="37"/>
      <c r="C110" s="37"/>
      <c r="D110" s="70" t="str">
        <f>_xlfn.IFNA(VLOOKUP(A110,'Reference data SID'!$D$2:$Q$673,14,FALSE),"")</f>
        <v/>
      </c>
      <c r="E110" s="70" t="str">
        <f>_xlfn.IFNA(VLOOKUP(D110,'Reference data SID'!$C$3:$E$673,3,FALSE),"")</f>
        <v/>
      </c>
      <c r="F110" s="64" t="str">
        <f>_xlfn.IFNA(IF(E110=FALSE,D110,IF(ISBLANK(B110),VLOOKUP(C110,'Reference data SID'!$N:$P,3,FALSE),VLOOKUP(B110,'Reference data SID'!$M:$P,4,FALSE))),"")</f>
        <v/>
      </c>
      <c r="G110" s="64" t="str">
        <f t="shared" si="32"/>
        <v/>
      </c>
      <c r="H110" s="38" t="str">
        <f>_xlfn.IFNA(VLOOKUP(F110,'Reference data SID'!L:M,2,FALSE),"")</f>
        <v/>
      </c>
      <c r="I110" s="38" t="str">
        <f>_xlfn.IFNA(VLOOKUP(F110,'Reference data SID'!L:N,3,FALSE),"")</f>
        <v/>
      </c>
      <c r="J110" s="38" t="str">
        <f>_xlfn.IFNA(VLOOKUP(F110,'Reference data SID'!L:O,4,FALSE),"")</f>
        <v/>
      </c>
      <c r="K110" s="37"/>
      <c r="L110" s="37"/>
      <c r="M110" s="37"/>
      <c r="N110" s="50"/>
      <c r="O110" s="50"/>
      <c r="P110" s="50"/>
      <c r="Q110" s="50"/>
      <c r="R110" s="50"/>
      <c r="S110" s="50"/>
      <c r="T110" s="47" t="str">
        <f t="shared" ca="1" si="33"/>
        <v/>
      </c>
      <c r="U110" s="117" t="str">
        <f>_xlfn.IFNA(VLOOKUP(A110,'Reference data SID'!D:E,2,FALSE),"")</f>
        <v/>
      </c>
      <c r="V110" s="117" t="str">
        <f t="shared" si="22"/>
        <v>not ok</v>
      </c>
      <c r="W110" s="117" t="str">
        <f t="shared" si="23"/>
        <v>not ok</v>
      </c>
      <c r="X110" s="117" t="str">
        <f t="shared" si="24"/>
        <v>ok</v>
      </c>
      <c r="Y110" s="117" t="str">
        <f t="shared" si="25"/>
        <v>not ok</v>
      </c>
      <c r="Z110" s="117" t="str">
        <f t="shared" si="26"/>
        <v/>
      </c>
      <c r="AA110" s="117" t="str">
        <f>IF(LEN(A110)&gt;1,IF(COUNTIFS($Z$6:Z$502,LEFT(Z110,250))&gt;1,"Duplicate entry: you have two rows for the same substance and year and use",""),"")</f>
        <v/>
      </c>
      <c r="AB110" s="117" t="str">
        <f>IF(LEN(A110)&gt;0,IF(ISNUMBER(MATCH(A110,Annex_I_II_entries,0)),"","The Entry name is not within the dropdown list, make sure that you have not copied and pasted overwritting the cell format (with its correponding dropdown list) in column A"),"")</f>
        <v/>
      </c>
      <c r="AC110" s="117" t="str">
        <f t="shared" ca="1" si="27"/>
        <v/>
      </c>
      <c r="AD110" s="117" t="str">
        <f t="shared" ca="1" si="28"/>
        <v/>
      </c>
      <c r="AE110" s="117" t="str">
        <f>IF(LEN(G110)&lt;1,"",IF(COUNTIFS('1.Mfg and placing on the market'!G$6:G$503,'1.(Optional) tonnage per use'!G110,'1.Mfg and placing on the market'!K$6:K$503,'1.(Optional) tonnage per use'!N110)=0,"You have not provided total tonnage for this substance and year in the sheet 1. Mfg and placing on the market",""))</f>
        <v/>
      </c>
      <c r="AF110" s="117" t="str">
        <f t="shared" ca="1" si="34"/>
        <v/>
      </c>
      <c r="AG110" s="117" t="str">
        <f t="shared" ca="1" si="35"/>
        <v/>
      </c>
      <c r="AH110" s="117" t="str">
        <f t="shared" ca="1" si="36"/>
        <v/>
      </c>
      <c r="AI110" s="117" t="str">
        <f t="shared" si="29"/>
        <v>_EC</v>
      </c>
      <c r="AJ110" s="117" t="str">
        <f t="shared" si="30"/>
        <v>_CAS</v>
      </c>
      <c r="AK110" s="117" t="str">
        <f t="shared" si="31"/>
        <v>_uses</v>
      </c>
      <c r="AL110" s="117" t="str">
        <f t="shared" si="37"/>
        <v/>
      </c>
      <c r="AM110" s="117" t="str">
        <f t="shared" si="38"/>
        <v/>
      </c>
    </row>
    <row r="111" spans="1:39" s="39" customFormat="1" x14ac:dyDescent="0.2">
      <c r="A111" s="37"/>
      <c r="B111" s="37"/>
      <c r="C111" s="37"/>
      <c r="D111" s="70" t="str">
        <f>_xlfn.IFNA(VLOOKUP(A111,'Reference data SID'!$D$2:$Q$673,14,FALSE),"")</f>
        <v/>
      </c>
      <c r="E111" s="70" t="str">
        <f>_xlfn.IFNA(VLOOKUP(D111,'Reference data SID'!$C$3:$E$673,3,FALSE),"")</f>
        <v/>
      </c>
      <c r="F111" s="64" t="str">
        <f>_xlfn.IFNA(IF(E111=FALSE,D111,IF(ISBLANK(B111),VLOOKUP(C111,'Reference data SID'!$N:$P,3,FALSE),VLOOKUP(B111,'Reference data SID'!$M:$P,4,FALSE))),"")</f>
        <v/>
      </c>
      <c r="G111" s="64" t="str">
        <f t="shared" si="32"/>
        <v/>
      </c>
      <c r="H111" s="38" t="str">
        <f>_xlfn.IFNA(VLOOKUP(F111,'Reference data SID'!L:M,2,FALSE),"")</f>
        <v/>
      </c>
      <c r="I111" s="38" t="str">
        <f>_xlfn.IFNA(VLOOKUP(F111,'Reference data SID'!L:N,3,FALSE),"")</f>
        <v/>
      </c>
      <c r="J111" s="38" t="str">
        <f>_xlfn.IFNA(VLOOKUP(F111,'Reference data SID'!L:O,4,FALSE),"")</f>
        <v/>
      </c>
      <c r="K111" s="37"/>
      <c r="L111" s="37"/>
      <c r="M111" s="37"/>
      <c r="N111" s="50"/>
      <c r="O111" s="50"/>
      <c r="P111" s="50"/>
      <c r="Q111" s="50"/>
      <c r="R111" s="50"/>
      <c r="S111" s="50"/>
      <c r="T111" s="47" t="str">
        <f t="shared" ca="1" si="33"/>
        <v/>
      </c>
      <c r="U111" s="117" t="str">
        <f>_xlfn.IFNA(VLOOKUP(A111,'Reference data SID'!D:E,2,FALSE),"")</f>
        <v/>
      </c>
      <c r="V111" s="117" t="str">
        <f t="shared" si="22"/>
        <v>not ok</v>
      </c>
      <c r="W111" s="117" t="str">
        <f t="shared" si="23"/>
        <v>not ok</v>
      </c>
      <c r="X111" s="117" t="str">
        <f t="shared" si="24"/>
        <v>ok</v>
      </c>
      <c r="Y111" s="117" t="str">
        <f t="shared" si="25"/>
        <v>not ok</v>
      </c>
      <c r="Z111" s="117" t="str">
        <f t="shared" si="26"/>
        <v/>
      </c>
      <c r="AA111" s="117" t="str">
        <f>IF(LEN(A111)&gt;1,IF(COUNTIFS($Z$6:Z$502,LEFT(Z111,250))&gt;1,"Duplicate entry: you have two rows for the same substance and year and use",""),"")</f>
        <v/>
      </c>
      <c r="AB111" s="117" t="str">
        <f>IF(LEN(A111)&gt;0,IF(ISNUMBER(MATCH(A111,Annex_I_II_entries,0)),"","The Entry name is not within the dropdown list, make sure that you have not copied and pasted overwritting the cell format (with its correponding dropdown list) in column A"),"")</f>
        <v/>
      </c>
      <c r="AC111" s="117" t="str">
        <f t="shared" ca="1" si="27"/>
        <v/>
      </c>
      <c r="AD111" s="117" t="str">
        <f t="shared" ca="1" si="28"/>
        <v/>
      </c>
      <c r="AE111" s="117" t="str">
        <f>IF(LEN(G111)&lt;1,"",IF(COUNTIFS('1.Mfg and placing on the market'!G$6:G$503,'1.(Optional) tonnage per use'!G111,'1.Mfg and placing on the market'!K$6:K$503,'1.(Optional) tonnage per use'!N111)=0,"You have not provided total tonnage for this substance and year in the sheet 1. Mfg and placing on the market",""))</f>
        <v/>
      </c>
      <c r="AF111" s="117" t="str">
        <f t="shared" ca="1" si="34"/>
        <v/>
      </c>
      <c r="AG111" s="117" t="str">
        <f t="shared" ca="1" si="35"/>
        <v/>
      </c>
      <c r="AH111" s="117" t="str">
        <f t="shared" ca="1" si="36"/>
        <v/>
      </c>
      <c r="AI111" s="117" t="str">
        <f t="shared" si="29"/>
        <v>_EC</v>
      </c>
      <c r="AJ111" s="117" t="str">
        <f t="shared" si="30"/>
        <v>_CAS</v>
      </c>
      <c r="AK111" s="117" t="str">
        <f t="shared" si="31"/>
        <v>_uses</v>
      </c>
      <c r="AL111" s="117" t="str">
        <f t="shared" si="37"/>
        <v/>
      </c>
      <c r="AM111" s="117" t="str">
        <f t="shared" si="38"/>
        <v/>
      </c>
    </row>
    <row r="112" spans="1:39" s="39" customFormat="1" x14ac:dyDescent="0.2">
      <c r="A112" s="37"/>
      <c r="B112" s="37"/>
      <c r="C112" s="37"/>
      <c r="D112" s="70" t="str">
        <f>_xlfn.IFNA(VLOOKUP(A112,'Reference data SID'!$D$2:$Q$673,14,FALSE),"")</f>
        <v/>
      </c>
      <c r="E112" s="70" t="str">
        <f>_xlfn.IFNA(VLOOKUP(D112,'Reference data SID'!$C$3:$E$673,3,FALSE),"")</f>
        <v/>
      </c>
      <c r="F112" s="64" t="str">
        <f>_xlfn.IFNA(IF(E112=FALSE,D112,IF(ISBLANK(B112),VLOOKUP(C112,'Reference data SID'!$N:$P,3,FALSE),VLOOKUP(B112,'Reference data SID'!$M:$P,4,FALSE))),"")</f>
        <v/>
      </c>
      <c r="G112" s="64" t="str">
        <f t="shared" si="32"/>
        <v/>
      </c>
      <c r="H112" s="38" t="str">
        <f>_xlfn.IFNA(VLOOKUP(F112,'Reference data SID'!L:M,2,FALSE),"")</f>
        <v/>
      </c>
      <c r="I112" s="38" t="str">
        <f>_xlfn.IFNA(VLOOKUP(F112,'Reference data SID'!L:N,3,FALSE),"")</f>
        <v/>
      </c>
      <c r="J112" s="38" t="str">
        <f>_xlfn.IFNA(VLOOKUP(F112,'Reference data SID'!L:O,4,FALSE),"")</f>
        <v/>
      </c>
      <c r="K112" s="37"/>
      <c r="L112" s="37"/>
      <c r="M112" s="37"/>
      <c r="N112" s="50"/>
      <c r="O112" s="50"/>
      <c r="P112" s="50"/>
      <c r="Q112" s="50"/>
      <c r="R112" s="50"/>
      <c r="S112" s="50"/>
      <c r="T112" s="47" t="str">
        <f t="shared" ca="1" si="33"/>
        <v/>
      </c>
      <c r="U112" s="117" t="str">
        <f>_xlfn.IFNA(VLOOKUP(A112,'Reference data SID'!D:E,2,FALSE),"")</f>
        <v/>
      </c>
      <c r="V112" s="117" t="str">
        <f t="shared" si="22"/>
        <v>not ok</v>
      </c>
      <c r="W112" s="117" t="str">
        <f t="shared" si="23"/>
        <v>not ok</v>
      </c>
      <c r="X112" s="117" t="str">
        <f t="shared" si="24"/>
        <v>ok</v>
      </c>
      <c r="Y112" s="117" t="str">
        <f t="shared" si="25"/>
        <v>not ok</v>
      </c>
      <c r="Z112" s="117" t="str">
        <f t="shared" si="26"/>
        <v/>
      </c>
      <c r="AA112" s="117" t="str">
        <f>IF(LEN(A112)&gt;1,IF(COUNTIFS($Z$6:Z$502,LEFT(Z112,250))&gt;1,"Duplicate entry: you have two rows for the same substance and year and use",""),"")</f>
        <v/>
      </c>
      <c r="AB112" s="117" t="str">
        <f>IF(LEN(A112)&gt;0,IF(ISNUMBER(MATCH(A112,Annex_I_II_entries,0)),"","The Entry name is not within the dropdown list, make sure that you have not copied and pasted overwritting the cell format (with its correponding dropdown list) in column A"),"")</f>
        <v/>
      </c>
      <c r="AC112" s="117" t="str">
        <f t="shared" ca="1" si="27"/>
        <v/>
      </c>
      <c r="AD112" s="117" t="str">
        <f t="shared" ca="1" si="28"/>
        <v/>
      </c>
      <c r="AE112" s="117" t="str">
        <f>IF(LEN(G112)&lt;1,"",IF(COUNTIFS('1.Mfg and placing on the market'!G$6:G$503,'1.(Optional) tonnage per use'!G112,'1.Mfg and placing on the market'!K$6:K$503,'1.(Optional) tonnage per use'!N112)=0,"You have not provided total tonnage for this substance and year in the sheet 1. Mfg and placing on the market",""))</f>
        <v/>
      </c>
      <c r="AF112" s="117" t="str">
        <f t="shared" ca="1" si="34"/>
        <v/>
      </c>
      <c r="AG112" s="117" t="str">
        <f t="shared" ca="1" si="35"/>
        <v/>
      </c>
      <c r="AH112" s="117" t="str">
        <f t="shared" ca="1" si="36"/>
        <v/>
      </c>
      <c r="AI112" s="117" t="str">
        <f t="shared" si="29"/>
        <v>_EC</v>
      </c>
      <c r="AJ112" s="117" t="str">
        <f t="shared" si="30"/>
        <v>_CAS</v>
      </c>
      <c r="AK112" s="117" t="str">
        <f t="shared" si="31"/>
        <v>_uses</v>
      </c>
      <c r="AL112" s="117" t="str">
        <f t="shared" si="37"/>
        <v/>
      </c>
      <c r="AM112" s="117" t="str">
        <f t="shared" si="38"/>
        <v/>
      </c>
    </row>
    <row r="113" spans="1:39" s="39" customFormat="1" x14ac:dyDescent="0.2">
      <c r="A113" s="37"/>
      <c r="B113" s="37"/>
      <c r="C113" s="37"/>
      <c r="D113" s="70" t="str">
        <f>_xlfn.IFNA(VLOOKUP(A113,'Reference data SID'!$D$2:$Q$673,14,FALSE),"")</f>
        <v/>
      </c>
      <c r="E113" s="70" t="str">
        <f>_xlfn.IFNA(VLOOKUP(D113,'Reference data SID'!$C$3:$E$673,3,FALSE),"")</f>
        <v/>
      </c>
      <c r="F113" s="64" t="str">
        <f>_xlfn.IFNA(IF(E113=FALSE,D113,IF(ISBLANK(B113),VLOOKUP(C113,'Reference data SID'!$N:$P,3,FALSE),VLOOKUP(B113,'Reference data SID'!$M:$P,4,FALSE))),"")</f>
        <v/>
      </c>
      <c r="G113" s="64" t="str">
        <f t="shared" si="32"/>
        <v/>
      </c>
      <c r="H113" s="38" t="str">
        <f>_xlfn.IFNA(VLOOKUP(F113,'Reference data SID'!L:M,2,FALSE),"")</f>
        <v/>
      </c>
      <c r="I113" s="38" t="str">
        <f>_xlfn.IFNA(VLOOKUP(F113,'Reference data SID'!L:N,3,FALSE),"")</f>
        <v/>
      </c>
      <c r="J113" s="38" t="str">
        <f>_xlfn.IFNA(VLOOKUP(F113,'Reference data SID'!L:O,4,FALSE),"")</f>
        <v/>
      </c>
      <c r="K113" s="37"/>
      <c r="L113" s="37"/>
      <c r="M113" s="37"/>
      <c r="N113" s="50"/>
      <c r="O113" s="50"/>
      <c r="P113" s="50"/>
      <c r="Q113" s="50"/>
      <c r="R113" s="50"/>
      <c r="S113" s="50"/>
      <c r="T113" s="47" t="str">
        <f t="shared" ca="1" si="33"/>
        <v/>
      </c>
      <c r="U113" s="117" t="str">
        <f>_xlfn.IFNA(VLOOKUP(A113,'Reference data SID'!D:E,2,FALSE),"")</f>
        <v/>
      </c>
      <c r="V113" s="117" t="str">
        <f t="shared" si="22"/>
        <v>not ok</v>
      </c>
      <c r="W113" s="117" t="str">
        <f t="shared" si="23"/>
        <v>not ok</v>
      </c>
      <c r="X113" s="117" t="str">
        <f t="shared" si="24"/>
        <v>ok</v>
      </c>
      <c r="Y113" s="117" t="str">
        <f t="shared" si="25"/>
        <v>not ok</v>
      </c>
      <c r="Z113" s="117" t="str">
        <f t="shared" si="26"/>
        <v/>
      </c>
      <c r="AA113" s="117" t="str">
        <f>IF(LEN(A113)&gt;1,IF(COUNTIFS($Z$6:Z$502,LEFT(Z113,250))&gt;1,"Duplicate entry: you have two rows for the same substance and year and use",""),"")</f>
        <v/>
      </c>
      <c r="AB113" s="117" t="str">
        <f>IF(LEN(A113)&gt;0,IF(ISNUMBER(MATCH(A113,Annex_I_II_entries,0)),"","The Entry name is not within the dropdown list, make sure that you have not copied and pasted overwritting the cell format (with its correponding dropdown list) in column A"),"")</f>
        <v/>
      </c>
      <c r="AC113" s="117" t="str">
        <f t="shared" ca="1" si="27"/>
        <v/>
      </c>
      <c r="AD113" s="117" t="str">
        <f t="shared" ca="1" si="28"/>
        <v/>
      </c>
      <c r="AE113" s="117" t="str">
        <f>IF(LEN(G113)&lt;1,"",IF(COUNTIFS('1.Mfg and placing on the market'!G$6:G$503,'1.(Optional) tonnage per use'!G113,'1.Mfg and placing on the market'!K$6:K$503,'1.(Optional) tonnage per use'!N113)=0,"You have not provided total tonnage for this substance and year in the sheet 1. Mfg and placing on the market",""))</f>
        <v/>
      </c>
      <c r="AF113" s="117" t="str">
        <f t="shared" ca="1" si="34"/>
        <v/>
      </c>
      <c r="AG113" s="117" t="str">
        <f t="shared" ca="1" si="35"/>
        <v/>
      </c>
      <c r="AH113" s="117" t="str">
        <f t="shared" ca="1" si="36"/>
        <v/>
      </c>
      <c r="AI113" s="117" t="str">
        <f t="shared" si="29"/>
        <v>_EC</v>
      </c>
      <c r="AJ113" s="117" t="str">
        <f t="shared" si="30"/>
        <v>_CAS</v>
      </c>
      <c r="AK113" s="117" t="str">
        <f t="shared" si="31"/>
        <v>_uses</v>
      </c>
      <c r="AL113" s="117" t="str">
        <f t="shared" si="37"/>
        <v/>
      </c>
      <c r="AM113" s="117" t="str">
        <f t="shared" si="38"/>
        <v/>
      </c>
    </row>
    <row r="114" spans="1:39" s="39" customFormat="1" x14ac:dyDescent="0.2">
      <c r="A114" s="37"/>
      <c r="B114" s="37"/>
      <c r="C114" s="37"/>
      <c r="D114" s="70" t="str">
        <f>_xlfn.IFNA(VLOOKUP(A114,'Reference data SID'!$D$2:$Q$673,14,FALSE),"")</f>
        <v/>
      </c>
      <c r="E114" s="70" t="str">
        <f>_xlfn.IFNA(VLOOKUP(D114,'Reference data SID'!$C$3:$E$673,3,FALSE),"")</f>
        <v/>
      </c>
      <c r="F114" s="64" t="str">
        <f>_xlfn.IFNA(IF(E114=FALSE,D114,IF(ISBLANK(B114),VLOOKUP(C114,'Reference data SID'!$N:$P,3,FALSE),VLOOKUP(B114,'Reference data SID'!$M:$P,4,FALSE))),"")</f>
        <v/>
      </c>
      <c r="G114" s="64" t="str">
        <f t="shared" si="32"/>
        <v/>
      </c>
      <c r="H114" s="38" t="str">
        <f>_xlfn.IFNA(VLOOKUP(F114,'Reference data SID'!L:M,2,FALSE),"")</f>
        <v/>
      </c>
      <c r="I114" s="38" t="str">
        <f>_xlfn.IFNA(VLOOKUP(F114,'Reference data SID'!L:N,3,FALSE),"")</f>
        <v/>
      </c>
      <c r="J114" s="38" t="str">
        <f>_xlfn.IFNA(VLOOKUP(F114,'Reference data SID'!L:O,4,FALSE),"")</f>
        <v/>
      </c>
      <c r="K114" s="37"/>
      <c r="L114" s="37"/>
      <c r="M114" s="37"/>
      <c r="N114" s="50"/>
      <c r="O114" s="50"/>
      <c r="P114" s="50"/>
      <c r="Q114" s="50"/>
      <c r="R114" s="50"/>
      <c r="S114" s="50"/>
      <c r="T114" s="47" t="str">
        <f t="shared" ca="1" si="33"/>
        <v/>
      </c>
      <c r="U114" s="117" t="str">
        <f>_xlfn.IFNA(VLOOKUP(A114,'Reference data SID'!D:E,2,FALSE),"")</f>
        <v/>
      </c>
      <c r="V114" s="117" t="str">
        <f t="shared" si="22"/>
        <v>not ok</v>
      </c>
      <c r="W114" s="117" t="str">
        <f t="shared" si="23"/>
        <v>not ok</v>
      </c>
      <c r="X114" s="117" t="str">
        <f t="shared" si="24"/>
        <v>ok</v>
      </c>
      <c r="Y114" s="117" t="str">
        <f t="shared" si="25"/>
        <v>not ok</v>
      </c>
      <c r="Z114" s="117" t="str">
        <f t="shared" si="26"/>
        <v/>
      </c>
      <c r="AA114" s="117" t="str">
        <f>IF(LEN(A114)&gt;1,IF(COUNTIFS($Z$6:Z$502,LEFT(Z114,250))&gt;1,"Duplicate entry: you have two rows for the same substance and year and use",""),"")</f>
        <v/>
      </c>
      <c r="AB114" s="117" t="str">
        <f>IF(LEN(A114)&gt;0,IF(ISNUMBER(MATCH(A114,Annex_I_II_entries,0)),"","The Entry name is not within the dropdown list, make sure that you have not copied and pasted overwritting the cell format (with its correponding dropdown list) in column A"),"")</f>
        <v/>
      </c>
      <c r="AC114" s="117" t="str">
        <f t="shared" ca="1" si="27"/>
        <v/>
      </c>
      <c r="AD114" s="117" t="str">
        <f t="shared" ca="1" si="28"/>
        <v/>
      </c>
      <c r="AE114" s="117" t="str">
        <f>IF(LEN(G114)&lt;1,"",IF(COUNTIFS('1.Mfg and placing on the market'!G$6:G$503,'1.(Optional) tonnage per use'!G114,'1.Mfg and placing on the market'!K$6:K$503,'1.(Optional) tonnage per use'!N114)=0,"You have not provided total tonnage for this substance and year in the sheet 1. Mfg and placing on the market",""))</f>
        <v/>
      </c>
      <c r="AF114" s="117" t="str">
        <f t="shared" ca="1" si="34"/>
        <v/>
      </c>
      <c r="AG114" s="117" t="str">
        <f t="shared" ca="1" si="35"/>
        <v/>
      </c>
      <c r="AH114" s="117" t="str">
        <f t="shared" ca="1" si="36"/>
        <v/>
      </c>
      <c r="AI114" s="117" t="str">
        <f t="shared" si="29"/>
        <v>_EC</v>
      </c>
      <c r="AJ114" s="117" t="str">
        <f t="shared" si="30"/>
        <v>_CAS</v>
      </c>
      <c r="AK114" s="117" t="str">
        <f t="shared" si="31"/>
        <v>_uses</v>
      </c>
      <c r="AL114" s="117" t="str">
        <f t="shared" si="37"/>
        <v/>
      </c>
      <c r="AM114" s="117" t="str">
        <f t="shared" si="38"/>
        <v/>
      </c>
    </row>
    <row r="115" spans="1:39" s="39" customFormat="1" x14ac:dyDescent="0.2">
      <c r="A115" s="37"/>
      <c r="B115" s="37"/>
      <c r="C115" s="37"/>
      <c r="D115" s="70" t="str">
        <f>_xlfn.IFNA(VLOOKUP(A115,'Reference data SID'!$D$2:$Q$673,14,FALSE),"")</f>
        <v/>
      </c>
      <c r="E115" s="70" t="str">
        <f>_xlfn.IFNA(VLOOKUP(D115,'Reference data SID'!$C$3:$E$673,3,FALSE),"")</f>
        <v/>
      </c>
      <c r="F115" s="64" t="str">
        <f>_xlfn.IFNA(IF(E115=FALSE,D115,IF(ISBLANK(B115),VLOOKUP(C115,'Reference data SID'!$N:$P,3,FALSE),VLOOKUP(B115,'Reference data SID'!$M:$P,4,FALSE))),"")</f>
        <v/>
      </c>
      <c r="G115" s="64" t="str">
        <f t="shared" si="32"/>
        <v/>
      </c>
      <c r="H115" s="38" t="str">
        <f>_xlfn.IFNA(VLOOKUP(F115,'Reference data SID'!L:M,2,FALSE),"")</f>
        <v/>
      </c>
      <c r="I115" s="38" t="str">
        <f>_xlfn.IFNA(VLOOKUP(F115,'Reference data SID'!L:N,3,FALSE),"")</f>
        <v/>
      </c>
      <c r="J115" s="38" t="str">
        <f>_xlfn.IFNA(VLOOKUP(F115,'Reference data SID'!L:O,4,FALSE),"")</f>
        <v/>
      </c>
      <c r="K115" s="37"/>
      <c r="L115" s="37"/>
      <c r="M115" s="37"/>
      <c r="N115" s="50"/>
      <c r="O115" s="50"/>
      <c r="P115" s="50"/>
      <c r="Q115" s="50"/>
      <c r="R115" s="50"/>
      <c r="S115" s="50"/>
      <c r="T115" s="47" t="str">
        <f t="shared" ca="1" si="33"/>
        <v/>
      </c>
      <c r="U115" s="117" t="str">
        <f>_xlfn.IFNA(VLOOKUP(A115,'Reference data SID'!D:E,2,FALSE),"")</f>
        <v/>
      </c>
      <c r="V115" s="117" t="str">
        <f t="shared" si="22"/>
        <v>not ok</v>
      </c>
      <c r="W115" s="117" t="str">
        <f t="shared" si="23"/>
        <v>not ok</v>
      </c>
      <c r="X115" s="117" t="str">
        <f t="shared" si="24"/>
        <v>ok</v>
      </c>
      <c r="Y115" s="117" t="str">
        <f t="shared" si="25"/>
        <v>not ok</v>
      </c>
      <c r="Z115" s="117" t="str">
        <f t="shared" si="26"/>
        <v/>
      </c>
      <c r="AA115" s="117" t="str">
        <f>IF(LEN(A115)&gt;1,IF(COUNTIFS($Z$6:Z$502,LEFT(Z115,250))&gt;1,"Duplicate entry: you have two rows for the same substance and year and use",""),"")</f>
        <v/>
      </c>
      <c r="AB115" s="117" t="str">
        <f>IF(LEN(A115)&gt;0,IF(ISNUMBER(MATCH(A115,Annex_I_II_entries,0)),"","The Entry name is not within the dropdown list, make sure that you have not copied and pasted overwritting the cell format (with its correponding dropdown list) in column A"),"")</f>
        <v/>
      </c>
      <c r="AC115" s="117" t="str">
        <f t="shared" ca="1" si="27"/>
        <v/>
      </c>
      <c r="AD115" s="117" t="str">
        <f t="shared" ca="1" si="28"/>
        <v/>
      </c>
      <c r="AE115" s="117" t="str">
        <f>IF(LEN(G115)&lt;1,"",IF(COUNTIFS('1.Mfg and placing on the market'!G$6:G$503,'1.(Optional) tonnage per use'!G115,'1.Mfg and placing on the market'!K$6:K$503,'1.(Optional) tonnage per use'!N115)=0,"You have not provided total tonnage for this substance and year in the sheet 1. Mfg and placing on the market",""))</f>
        <v/>
      </c>
      <c r="AF115" s="117" t="str">
        <f t="shared" ca="1" si="34"/>
        <v/>
      </c>
      <c r="AG115" s="117" t="str">
        <f t="shared" ca="1" si="35"/>
        <v/>
      </c>
      <c r="AH115" s="117" t="str">
        <f t="shared" ca="1" si="36"/>
        <v/>
      </c>
      <c r="AI115" s="117" t="str">
        <f t="shared" si="29"/>
        <v>_EC</v>
      </c>
      <c r="AJ115" s="117" t="str">
        <f t="shared" si="30"/>
        <v>_CAS</v>
      </c>
      <c r="AK115" s="117" t="str">
        <f t="shared" si="31"/>
        <v>_uses</v>
      </c>
      <c r="AL115" s="117" t="str">
        <f t="shared" si="37"/>
        <v/>
      </c>
      <c r="AM115" s="117" t="str">
        <f t="shared" si="38"/>
        <v/>
      </c>
    </row>
    <row r="116" spans="1:39" s="39" customFormat="1" x14ac:dyDescent="0.2">
      <c r="A116" s="37"/>
      <c r="B116" s="37"/>
      <c r="C116" s="37"/>
      <c r="D116" s="70" t="str">
        <f>_xlfn.IFNA(VLOOKUP(A116,'Reference data SID'!$D$2:$Q$673,14,FALSE),"")</f>
        <v/>
      </c>
      <c r="E116" s="70" t="str">
        <f>_xlfn.IFNA(VLOOKUP(D116,'Reference data SID'!$C$3:$E$673,3,FALSE),"")</f>
        <v/>
      </c>
      <c r="F116" s="64" t="str">
        <f>_xlfn.IFNA(IF(E116=FALSE,D116,IF(ISBLANK(B116),VLOOKUP(C116,'Reference data SID'!$N:$P,3,FALSE),VLOOKUP(B116,'Reference data SID'!$M:$P,4,FALSE))),"")</f>
        <v/>
      </c>
      <c r="G116" s="64" t="str">
        <f t="shared" si="32"/>
        <v/>
      </c>
      <c r="H116" s="38" t="str">
        <f>_xlfn.IFNA(VLOOKUP(F116,'Reference data SID'!L:M,2,FALSE),"")</f>
        <v/>
      </c>
      <c r="I116" s="38" t="str">
        <f>_xlfn.IFNA(VLOOKUP(F116,'Reference data SID'!L:N,3,FALSE),"")</f>
        <v/>
      </c>
      <c r="J116" s="38" t="str">
        <f>_xlfn.IFNA(VLOOKUP(F116,'Reference data SID'!L:O,4,FALSE),"")</f>
        <v/>
      </c>
      <c r="K116" s="37"/>
      <c r="L116" s="37"/>
      <c r="M116" s="37"/>
      <c r="N116" s="50"/>
      <c r="O116" s="50"/>
      <c r="P116" s="50"/>
      <c r="Q116" s="50"/>
      <c r="R116" s="50"/>
      <c r="S116" s="50"/>
      <c r="T116" s="47" t="str">
        <f t="shared" ca="1" si="33"/>
        <v/>
      </c>
      <c r="U116" s="117" t="str">
        <f>_xlfn.IFNA(VLOOKUP(A116,'Reference data SID'!D:E,2,FALSE),"")</f>
        <v/>
      </c>
      <c r="V116" s="117" t="str">
        <f t="shared" si="22"/>
        <v>not ok</v>
      </c>
      <c r="W116" s="117" t="str">
        <f t="shared" si="23"/>
        <v>not ok</v>
      </c>
      <c r="X116" s="117" t="str">
        <f t="shared" si="24"/>
        <v>ok</v>
      </c>
      <c r="Y116" s="117" t="str">
        <f t="shared" si="25"/>
        <v>not ok</v>
      </c>
      <c r="Z116" s="117" t="str">
        <f t="shared" si="26"/>
        <v/>
      </c>
      <c r="AA116" s="117" t="str">
        <f>IF(LEN(A116)&gt;1,IF(COUNTIFS($Z$6:Z$502,LEFT(Z116,250))&gt;1,"Duplicate entry: you have two rows for the same substance and year and use",""),"")</f>
        <v/>
      </c>
      <c r="AB116" s="117" t="str">
        <f>IF(LEN(A116)&gt;0,IF(ISNUMBER(MATCH(A116,Annex_I_II_entries,0)),"","The Entry name is not within the dropdown list, make sure that you have not copied and pasted overwritting the cell format (with its correponding dropdown list) in column A"),"")</f>
        <v/>
      </c>
      <c r="AC116" s="117" t="str">
        <f t="shared" ca="1" si="27"/>
        <v/>
      </c>
      <c r="AD116" s="117" t="str">
        <f t="shared" ca="1" si="28"/>
        <v/>
      </c>
      <c r="AE116" s="117" t="str">
        <f>IF(LEN(G116)&lt;1,"",IF(COUNTIFS('1.Mfg and placing on the market'!G$6:G$503,'1.(Optional) tonnage per use'!G116,'1.Mfg and placing on the market'!K$6:K$503,'1.(Optional) tonnage per use'!N116)=0,"You have not provided total tonnage for this substance and year in the sheet 1. Mfg and placing on the market",""))</f>
        <v/>
      </c>
      <c r="AF116" s="117" t="str">
        <f t="shared" ca="1" si="34"/>
        <v/>
      </c>
      <c r="AG116" s="117" t="str">
        <f t="shared" ca="1" si="35"/>
        <v/>
      </c>
      <c r="AH116" s="117" t="str">
        <f t="shared" ca="1" si="36"/>
        <v/>
      </c>
      <c r="AI116" s="117" t="str">
        <f t="shared" si="29"/>
        <v>_EC</v>
      </c>
      <c r="AJ116" s="117" t="str">
        <f t="shared" si="30"/>
        <v>_CAS</v>
      </c>
      <c r="AK116" s="117" t="str">
        <f t="shared" si="31"/>
        <v>_uses</v>
      </c>
      <c r="AL116" s="117" t="str">
        <f t="shared" si="37"/>
        <v/>
      </c>
      <c r="AM116" s="117" t="str">
        <f t="shared" si="38"/>
        <v/>
      </c>
    </row>
    <row r="117" spans="1:39" s="39" customFormat="1" x14ac:dyDescent="0.2">
      <c r="A117" s="37"/>
      <c r="B117" s="37"/>
      <c r="C117" s="37"/>
      <c r="D117" s="70" t="str">
        <f>_xlfn.IFNA(VLOOKUP(A117,'Reference data SID'!$D$2:$Q$673,14,FALSE),"")</f>
        <v/>
      </c>
      <c r="E117" s="70" t="str">
        <f>_xlfn.IFNA(VLOOKUP(D117,'Reference data SID'!$C$3:$E$673,3,FALSE),"")</f>
        <v/>
      </c>
      <c r="F117" s="64" t="str">
        <f>_xlfn.IFNA(IF(E117=FALSE,D117,IF(ISBLANK(B117),VLOOKUP(C117,'Reference data SID'!$N:$P,3,FALSE),VLOOKUP(B117,'Reference data SID'!$M:$P,4,FALSE))),"")</f>
        <v/>
      </c>
      <c r="G117" s="64" t="str">
        <f t="shared" si="32"/>
        <v/>
      </c>
      <c r="H117" s="38" t="str">
        <f>_xlfn.IFNA(VLOOKUP(F117,'Reference data SID'!L:M,2,FALSE),"")</f>
        <v/>
      </c>
      <c r="I117" s="38" t="str">
        <f>_xlfn.IFNA(VLOOKUP(F117,'Reference data SID'!L:N,3,FALSE),"")</f>
        <v/>
      </c>
      <c r="J117" s="38" t="str">
        <f>_xlfn.IFNA(VLOOKUP(F117,'Reference data SID'!L:O,4,FALSE),"")</f>
        <v/>
      </c>
      <c r="K117" s="37"/>
      <c r="L117" s="37"/>
      <c r="M117" s="37"/>
      <c r="N117" s="50"/>
      <c r="O117" s="50"/>
      <c r="P117" s="50"/>
      <c r="Q117" s="50"/>
      <c r="R117" s="50"/>
      <c r="S117" s="50"/>
      <c r="T117" s="47" t="str">
        <f t="shared" ca="1" si="33"/>
        <v/>
      </c>
      <c r="U117" s="117" t="str">
        <f>_xlfn.IFNA(VLOOKUP(A117,'Reference data SID'!D:E,2,FALSE),"")</f>
        <v/>
      </c>
      <c r="V117" s="117" t="str">
        <f t="shared" si="22"/>
        <v>not ok</v>
      </c>
      <c r="W117" s="117" t="str">
        <f t="shared" si="23"/>
        <v>not ok</v>
      </c>
      <c r="X117" s="117" t="str">
        <f t="shared" si="24"/>
        <v>ok</v>
      </c>
      <c r="Y117" s="117" t="str">
        <f t="shared" si="25"/>
        <v>not ok</v>
      </c>
      <c r="Z117" s="117" t="str">
        <f t="shared" si="26"/>
        <v/>
      </c>
      <c r="AA117" s="117" t="str">
        <f>IF(LEN(A117)&gt;1,IF(COUNTIFS($Z$6:Z$502,LEFT(Z117,250))&gt;1,"Duplicate entry: you have two rows for the same substance and year and use",""),"")</f>
        <v/>
      </c>
      <c r="AB117" s="117" t="str">
        <f>IF(LEN(A117)&gt;0,IF(ISNUMBER(MATCH(A117,Annex_I_II_entries,0)),"","The Entry name is not within the dropdown list, make sure that you have not copied and pasted overwritting the cell format (with its correponding dropdown list) in column A"),"")</f>
        <v/>
      </c>
      <c r="AC117" s="117" t="str">
        <f t="shared" ca="1" si="27"/>
        <v/>
      </c>
      <c r="AD117" s="117" t="str">
        <f t="shared" ca="1" si="28"/>
        <v/>
      </c>
      <c r="AE117" s="117" t="str">
        <f>IF(LEN(G117)&lt;1,"",IF(COUNTIFS('1.Mfg and placing on the market'!G$6:G$503,'1.(Optional) tonnage per use'!G117,'1.Mfg and placing on the market'!K$6:K$503,'1.(Optional) tonnage per use'!N117)=0,"You have not provided total tonnage for this substance and year in the sheet 1. Mfg and placing on the market",""))</f>
        <v/>
      </c>
      <c r="AF117" s="117" t="str">
        <f t="shared" ca="1" si="34"/>
        <v/>
      </c>
      <c r="AG117" s="117" t="str">
        <f t="shared" ca="1" si="35"/>
        <v/>
      </c>
      <c r="AH117" s="117" t="str">
        <f t="shared" ca="1" si="36"/>
        <v/>
      </c>
      <c r="AI117" s="117" t="str">
        <f t="shared" si="29"/>
        <v>_EC</v>
      </c>
      <c r="AJ117" s="117" t="str">
        <f t="shared" si="30"/>
        <v>_CAS</v>
      </c>
      <c r="AK117" s="117" t="str">
        <f t="shared" si="31"/>
        <v>_uses</v>
      </c>
      <c r="AL117" s="117" t="str">
        <f t="shared" si="37"/>
        <v/>
      </c>
      <c r="AM117" s="117" t="str">
        <f t="shared" si="38"/>
        <v/>
      </c>
    </row>
    <row r="118" spans="1:39" s="39" customFormat="1" x14ac:dyDescent="0.2">
      <c r="A118" s="37"/>
      <c r="B118" s="37"/>
      <c r="C118" s="37"/>
      <c r="D118" s="70" t="str">
        <f>_xlfn.IFNA(VLOOKUP(A118,'Reference data SID'!$D$2:$Q$673,14,FALSE),"")</f>
        <v/>
      </c>
      <c r="E118" s="70" t="str">
        <f>_xlfn.IFNA(VLOOKUP(D118,'Reference data SID'!$C$3:$E$673,3,FALSE),"")</f>
        <v/>
      </c>
      <c r="F118" s="64" t="str">
        <f>_xlfn.IFNA(IF(E118=FALSE,D118,IF(ISBLANK(B118),VLOOKUP(C118,'Reference data SID'!$N:$P,3,FALSE),VLOOKUP(B118,'Reference data SID'!$M:$P,4,FALSE))),"")</f>
        <v/>
      </c>
      <c r="G118" s="64" t="str">
        <f t="shared" si="32"/>
        <v/>
      </c>
      <c r="H118" s="38" t="str">
        <f>_xlfn.IFNA(VLOOKUP(F118,'Reference data SID'!L:M,2,FALSE),"")</f>
        <v/>
      </c>
      <c r="I118" s="38" t="str">
        <f>_xlfn.IFNA(VLOOKUP(F118,'Reference data SID'!L:N,3,FALSE),"")</f>
        <v/>
      </c>
      <c r="J118" s="38" t="str">
        <f>_xlfn.IFNA(VLOOKUP(F118,'Reference data SID'!L:O,4,FALSE),"")</f>
        <v/>
      </c>
      <c r="K118" s="37"/>
      <c r="L118" s="37"/>
      <c r="M118" s="37"/>
      <c r="N118" s="50"/>
      <c r="O118" s="50"/>
      <c r="P118" s="50"/>
      <c r="Q118" s="50"/>
      <c r="R118" s="50"/>
      <c r="S118" s="50"/>
      <c r="T118" s="47" t="str">
        <f t="shared" ca="1" si="33"/>
        <v/>
      </c>
      <c r="U118" s="117" t="str">
        <f>_xlfn.IFNA(VLOOKUP(A118,'Reference data SID'!D:E,2,FALSE),"")</f>
        <v/>
      </c>
      <c r="V118" s="117" t="str">
        <f t="shared" si="22"/>
        <v>not ok</v>
      </c>
      <c r="W118" s="117" t="str">
        <f t="shared" si="23"/>
        <v>not ok</v>
      </c>
      <c r="X118" s="117" t="str">
        <f t="shared" si="24"/>
        <v>ok</v>
      </c>
      <c r="Y118" s="117" t="str">
        <f t="shared" si="25"/>
        <v>not ok</v>
      </c>
      <c r="Z118" s="117" t="str">
        <f t="shared" si="26"/>
        <v/>
      </c>
      <c r="AA118" s="117" t="str">
        <f>IF(LEN(A118)&gt;1,IF(COUNTIFS($Z$6:Z$502,LEFT(Z118,250))&gt;1,"Duplicate entry: you have two rows for the same substance and year and use",""),"")</f>
        <v/>
      </c>
      <c r="AB118" s="117" t="str">
        <f>IF(LEN(A118)&gt;0,IF(ISNUMBER(MATCH(A118,Annex_I_II_entries,0)),"","The Entry name is not within the dropdown list, make sure that you have not copied and pasted overwritting the cell format (with its correponding dropdown list) in column A"),"")</f>
        <v/>
      </c>
      <c r="AC118" s="117" t="str">
        <f t="shared" ca="1" si="27"/>
        <v/>
      </c>
      <c r="AD118" s="117" t="str">
        <f t="shared" ca="1" si="28"/>
        <v/>
      </c>
      <c r="AE118" s="117" t="str">
        <f>IF(LEN(G118)&lt;1,"",IF(COUNTIFS('1.Mfg and placing on the market'!G$6:G$503,'1.(Optional) tonnage per use'!G118,'1.Mfg and placing on the market'!K$6:K$503,'1.(Optional) tonnage per use'!N118)=0,"You have not provided total tonnage for this substance and year in the sheet 1. Mfg and placing on the market",""))</f>
        <v/>
      </c>
      <c r="AF118" s="117" t="str">
        <f t="shared" ca="1" si="34"/>
        <v/>
      </c>
      <c r="AG118" s="117" t="str">
        <f t="shared" ca="1" si="35"/>
        <v/>
      </c>
      <c r="AH118" s="117" t="str">
        <f t="shared" ca="1" si="36"/>
        <v/>
      </c>
      <c r="AI118" s="117" t="str">
        <f t="shared" si="29"/>
        <v>_EC</v>
      </c>
      <c r="AJ118" s="117" t="str">
        <f t="shared" si="30"/>
        <v>_CAS</v>
      </c>
      <c r="AK118" s="117" t="str">
        <f t="shared" si="31"/>
        <v>_uses</v>
      </c>
      <c r="AL118" s="117" t="str">
        <f t="shared" si="37"/>
        <v/>
      </c>
      <c r="AM118" s="117" t="str">
        <f t="shared" si="38"/>
        <v/>
      </c>
    </row>
    <row r="119" spans="1:39" s="39" customFormat="1" x14ac:dyDescent="0.2">
      <c r="A119" s="37"/>
      <c r="B119" s="37"/>
      <c r="C119" s="37"/>
      <c r="D119" s="70" t="str">
        <f>_xlfn.IFNA(VLOOKUP(A119,'Reference data SID'!$D$2:$Q$673,14,FALSE),"")</f>
        <v/>
      </c>
      <c r="E119" s="70" t="str">
        <f>_xlfn.IFNA(VLOOKUP(D119,'Reference data SID'!$C$3:$E$673,3,FALSE),"")</f>
        <v/>
      </c>
      <c r="F119" s="64" t="str">
        <f>_xlfn.IFNA(IF(E119=FALSE,D119,IF(ISBLANK(B119),VLOOKUP(C119,'Reference data SID'!$N:$P,3,FALSE),VLOOKUP(B119,'Reference data SID'!$M:$P,4,FALSE))),"")</f>
        <v/>
      </c>
      <c r="G119" s="64" t="str">
        <f t="shared" si="32"/>
        <v/>
      </c>
      <c r="H119" s="38" t="str">
        <f>_xlfn.IFNA(VLOOKUP(F119,'Reference data SID'!L:M,2,FALSE),"")</f>
        <v/>
      </c>
      <c r="I119" s="38" t="str">
        <f>_xlfn.IFNA(VLOOKUP(F119,'Reference data SID'!L:N,3,FALSE),"")</f>
        <v/>
      </c>
      <c r="J119" s="38" t="str">
        <f>_xlfn.IFNA(VLOOKUP(F119,'Reference data SID'!L:O,4,FALSE),"")</f>
        <v/>
      </c>
      <c r="K119" s="37"/>
      <c r="L119" s="37"/>
      <c r="M119" s="37"/>
      <c r="N119" s="50"/>
      <c r="O119" s="50"/>
      <c r="P119" s="50"/>
      <c r="Q119" s="50"/>
      <c r="R119" s="50"/>
      <c r="S119" s="50"/>
      <c r="T119" s="47" t="str">
        <f t="shared" ca="1" si="33"/>
        <v/>
      </c>
      <c r="U119" s="117" t="str">
        <f>_xlfn.IFNA(VLOOKUP(A119,'Reference data SID'!D:E,2,FALSE),"")</f>
        <v/>
      </c>
      <c r="V119" s="117" t="str">
        <f t="shared" si="22"/>
        <v>not ok</v>
      </c>
      <c r="W119" s="117" t="str">
        <f t="shared" si="23"/>
        <v>not ok</v>
      </c>
      <c r="X119" s="117" t="str">
        <f t="shared" si="24"/>
        <v>ok</v>
      </c>
      <c r="Y119" s="117" t="str">
        <f t="shared" si="25"/>
        <v>not ok</v>
      </c>
      <c r="Z119" s="117" t="str">
        <f t="shared" si="26"/>
        <v/>
      </c>
      <c r="AA119" s="117" t="str">
        <f>IF(LEN(A119)&gt;1,IF(COUNTIFS($Z$6:Z$502,LEFT(Z119,250))&gt;1,"Duplicate entry: you have two rows for the same substance and year and use",""),"")</f>
        <v/>
      </c>
      <c r="AB119" s="117" t="str">
        <f>IF(LEN(A119)&gt;0,IF(ISNUMBER(MATCH(A119,Annex_I_II_entries,0)),"","The Entry name is not within the dropdown list, make sure that you have not copied and pasted overwritting the cell format (with its correponding dropdown list) in column A"),"")</f>
        <v/>
      </c>
      <c r="AC119" s="117" t="str">
        <f t="shared" ca="1" si="27"/>
        <v/>
      </c>
      <c r="AD119" s="117" t="str">
        <f t="shared" ca="1" si="28"/>
        <v/>
      </c>
      <c r="AE119" s="117" t="str">
        <f>IF(LEN(G119)&lt;1,"",IF(COUNTIFS('1.Mfg and placing on the market'!G$6:G$503,'1.(Optional) tonnage per use'!G119,'1.Mfg and placing on the market'!K$6:K$503,'1.(Optional) tonnage per use'!N119)=0,"You have not provided total tonnage for this substance and year in the sheet 1. Mfg and placing on the market",""))</f>
        <v/>
      </c>
      <c r="AF119" s="117" t="str">
        <f t="shared" ca="1" si="34"/>
        <v/>
      </c>
      <c r="AG119" s="117" t="str">
        <f t="shared" ca="1" si="35"/>
        <v/>
      </c>
      <c r="AH119" s="117" t="str">
        <f t="shared" ca="1" si="36"/>
        <v/>
      </c>
      <c r="AI119" s="117" t="str">
        <f t="shared" si="29"/>
        <v>_EC</v>
      </c>
      <c r="AJ119" s="117" t="str">
        <f t="shared" si="30"/>
        <v>_CAS</v>
      </c>
      <c r="AK119" s="117" t="str">
        <f t="shared" si="31"/>
        <v>_uses</v>
      </c>
      <c r="AL119" s="117" t="str">
        <f t="shared" si="37"/>
        <v/>
      </c>
      <c r="AM119" s="117" t="str">
        <f t="shared" si="38"/>
        <v/>
      </c>
    </row>
    <row r="120" spans="1:39" s="39" customFormat="1" x14ac:dyDescent="0.2">
      <c r="A120" s="37"/>
      <c r="B120" s="37"/>
      <c r="C120" s="37"/>
      <c r="D120" s="70" t="str">
        <f>_xlfn.IFNA(VLOOKUP(A120,'Reference data SID'!$D$2:$Q$673,14,FALSE),"")</f>
        <v/>
      </c>
      <c r="E120" s="70" t="str">
        <f>_xlfn.IFNA(VLOOKUP(D120,'Reference data SID'!$C$3:$E$673,3,FALSE),"")</f>
        <v/>
      </c>
      <c r="F120" s="64" t="str">
        <f>_xlfn.IFNA(IF(E120=FALSE,D120,IF(ISBLANK(B120),VLOOKUP(C120,'Reference data SID'!$N:$P,3,FALSE),VLOOKUP(B120,'Reference data SID'!$M:$P,4,FALSE))),"")</f>
        <v/>
      </c>
      <c r="G120" s="64" t="str">
        <f t="shared" si="32"/>
        <v/>
      </c>
      <c r="H120" s="38" t="str">
        <f>_xlfn.IFNA(VLOOKUP(F120,'Reference data SID'!L:M,2,FALSE),"")</f>
        <v/>
      </c>
      <c r="I120" s="38" t="str">
        <f>_xlfn.IFNA(VLOOKUP(F120,'Reference data SID'!L:N,3,FALSE),"")</f>
        <v/>
      </c>
      <c r="J120" s="38" t="str">
        <f>_xlfn.IFNA(VLOOKUP(F120,'Reference data SID'!L:O,4,FALSE),"")</f>
        <v/>
      </c>
      <c r="K120" s="37"/>
      <c r="L120" s="37"/>
      <c r="M120" s="37"/>
      <c r="N120" s="50"/>
      <c r="O120" s="50"/>
      <c r="P120" s="50"/>
      <c r="Q120" s="50"/>
      <c r="R120" s="50"/>
      <c r="S120" s="50"/>
      <c r="T120" s="47" t="str">
        <f t="shared" ca="1" si="33"/>
        <v/>
      </c>
      <c r="U120" s="117" t="str">
        <f>_xlfn.IFNA(VLOOKUP(A120,'Reference data SID'!D:E,2,FALSE),"")</f>
        <v/>
      </c>
      <c r="V120" s="117" t="str">
        <f t="shared" si="22"/>
        <v>not ok</v>
      </c>
      <c r="W120" s="117" t="str">
        <f t="shared" si="23"/>
        <v>not ok</v>
      </c>
      <c r="X120" s="117" t="str">
        <f t="shared" si="24"/>
        <v>ok</v>
      </c>
      <c r="Y120" s="117" t="str">
        <f t="shared" si="25"/>
        <v>not ok</v>
      </c>
      <c r="Z120" s="117" t="str">
        <f t="shared" si="26"/>
        <v/>
      </c>
      <c r="AA120" s="117" t="str">
        <f>IF(LEN(A120)&gt;1,IF(COUNTIFS($Z$6:Z$502,LEFT(Z120,250))&gt;1,"Duplicate entry: you have two rows for the same substance and year and use",""),"")</f>
        <v/>
      </c>
      <c r="AB120" s="117" t="str">
        <f>IF(LEN(A120)&gt;0,IF(ISNUMBER(MATCH(A120,Annex_I_II_entries,0)),"","The Entry name is not within the dropdown list, make sure that you have not copied and pasted overwritting the cell format (with its correponding dropdown list) in column A"),"")</f>
        <v/>
      </c>
      <c r="AC120" s="117" t="str">
        <f t="shared" ca="1" si="27"/>
        <v/>
      </c>
      <c r="AD120" s="117" t="str">
        <f t="shared" ca="1" si="28"/>
        <v/>
      </c>
      <c r="AE120" s="117" t="str">
        <f>IF(LEN(G120)&lt;1,"",IF(COUNTIFS('1.Mfg and placing on the market'!G$6:G$503,'1.(Optional) tonnage per use'!G120,'1.Mfg and placing on the market'!K$6:K$503,'1.(Optional) tonnage per use'!N120)=0,"You have not provided total tonnage for this substance and year in the sheet 1. Mfg and placing on the market",""))</f>
        <v/>
      </c>
      <c r="AF120" s="117" t="str">
        <f t="shared" ca="1" si="34"/>
        <v/>
      </c>
      <c r="AG120" s="117" t="str">
        <f t="shared" ca="1" si="35"/>
        <v/>
      </c>
      <c r="AH120" s="117" t="str">
        <f t="shared" ca="1" si="36"/>
        <v/>
      </c>
      <c r="AI120" s="117" t="str">
        <f t="shared" si="29"/>
        <v>_EC</v>
      </c>
      <c r="AJ120" s="117" t="str">
        <f t="shared" si="30"/>
        <v>_CAS</v>
      </c>
      <c r="AK120" s="117" t="str">
        <f t="shared" si="31"/>
        <v>_uses</v>
      </c>
      <c r="AL120" s="117" t="str">
        <f t="shared" si="37"/>
        <v/>
      </c>
      <c r="AM120" s="117" t="str">
        <f t="shared" si="38"/>
        <v/>
      </c>
    </row>
    <row r="121" spans="1:39" s="39" customFormat="1" x14ac:dyDescent="0.2">
      <c r="A121" s="37"/>
      <c r="B121" s="37"/>
      <c r="C121" s="37"/>
      <c r="D121" s="70" t="str">
        <f>_xlfn.IFNA(VLOOKUP(A121,'Reference data SID'!$D$2:$Q$673,14,FALSE),"")</f>
        <v/>
      </c>
      <c r="E121" s="70" t="str">
        <f>_xlfn.IFNA(VLOOKUP(D121,'Reference data SID'!$C$3:$E$673,3,FALSE),"")</f>
        <v/>
      </c>
      <c r="F121" s="64" t="str">
        <f>_xlfn.IFNA(IF(E121=FALSE,D121,IF(ISBLANK(B121),VLOOKUP(C121,'Reference data SID'!$N:$P,3,FALSE),VLOOKUP(B121,'Reference data SID'!$M:$P,4,FALSE))),"")</f>
        <v/>
      </c>
      <c r="G121" s="64" t="str">
        <f t="shared" si="32"/>
        <v/>
      </c>
      <c r="H121" s="38" t="str">
        <f>_xlfn.IFNA(VLOOKUP(F121,'Reference data SID'!L:M,2,FALSE),"")</f>
        <v/>
      </c>
      <c r="I121" s="38" t="str">
        <f>_xlfn.IFNA(VLOOKUP(F121,'Reference data SID'!L:N,3,FALSE),"")</f>
        <v/>
      </c>
      <c r="J121" s="38" t="str">
        <f>_xlfn.IFNA(VLOOKUP(F121,'Reference data SID'!L:O,4,FALSE),"")</f>
        <v/>
      </c>
      <c r="K121" s="37"/>
      <c r="L121" s="37"/>
      <c r="M121" s="37"/>
      <c r="N121" s="50"/>
      <c r="O121" s="50"/>
      <c r="P121" s="50"/>
      <c r="Q121" s="50"/>
      <c r="R121" s="50"/>
      <c r="S121" s="50"/>
      <c r="T121" s="47" t="str">
        <f t="shared" ca="1" si="33"/>
        <v/>
      </c>
      <c r="U121" s="117" t="str">
        <f>_xlfn.IFNA(VLOOKUP(A121,'Reference data SID'!D:E,2,FALSE),"")</f>
        <v/>
      </c>
      <c r="V121" s="117" t="str">
        <f t="shared" si="22"/>
        <v>not ok</v>
      </c>
      <c r="W121" s="117" t="str">
        <f t="shared" si="23"/>
        <v>not ok</v>
      </c>
      <c r="X121" s="117" t="str">
        <f t="shared" si="24"/>
        <v>ok</v>
      </c>
      <c r="Y121" s="117" t="str">
        <f t="shared" si="25"/>
        <v>not ok</v>
      </c>
      <c r="Z121" s="117" t="str">
        <f t="shared" si="26"/>
        <v/>
      </c>
      <c r="AA121" s="117" t="str">
        <f>IF(LEN(A121)&gt;1,IF(COUNTIFS($Z$6:Z$502,LEFT(Z121,250))&gt;1,"Duplicate entry: you have two rows for the same substance and year and use",""),"")</f>
        <v/>
      </c>
      <c r="AB121" s="117" t="str">
        <f>IF(LEN(A121)&gt;0,IF(ISNUMBER(MATCH(A121,Annex_I_II_entries,0)),"","The Entry name is not within the dropdown list, make sure that you have not copied and pasted overwritting the cell format (with its correponding dropdown list) in column A"),"")</f>
        <v/>
      </c>
      <c r="AC121" s="117" t="str">
        <f t="shared" ca="1" si="27"/>
        <v/>
      </c>
      <c r="AD121" s="117" t="str">
        <f t="shared" ca="1" si="28"/>
        <v/>
      </c>
      <c r="AE121" s="117" t="str">
        <f>IF(LEN(G121)&lt;1,"",IF(COUNTIFS('1.Mfg and placing on the market'!G$6:G$503,'1.(Optional) tonnage per use'!G121,'1.Mfg and placing on the market'!K$6:K$503,'1.(Optional) tonnage per use'!N121)=0,"You have not provided total tonnage for this substance and year in the sheet 1. Mfg and placing on the market",""))</f>
        <v/>
      </c>
      <c r="AF121" s="117" t="str">
        <f t="shared" ca="1" si="34"/>
        <v/>
      </c>
      <c r="AG121" s="117" t="str">
        <f t="shared" ca="1" si="35"/>
        <v/>
      </c>
      <c r="AH121" s="117" t="str">
        <f t="shared" ca="1" si="36"/>
        <v/>
      </c>
      <c r="AI121" s="117" t="str">
        <f t="shared" si="29"/>
        <v>_EC</v>
      </c>
      <c r="AJ121" s="117" t="str">
        <f t="shared" si="30"/>
        <v>_CAS</v>
      </c>
      <c r="AK121" s="117" t="str">
        <f t="shared" si="31"/>
        <v>_uses</v>
      </c>
      <c r="AL121" s="117" t="str">
        <f t="shared" si="37"/>
        <v/>
      </c>
      <c r="AM121" s="117" t="str">
        <f t="shared" si="38"/>
        <v/>
      </c>
    </row>
    <row r="122" spans="1:39" s="39" customFormat="1" x14ac:dyDescent="0.2">
      <c r="A122" s="37"/>
      <c r="B122" s="37"/>
      <c r="C122" s="37"/>
      <c r="D122" s="70" t="str">
        <f>_xlfn.IFNA(VLOOKUP(A122,'Reference data SID'!$D$2:$Q$673,14,FALSE),"")</f>
        <v/>
      </c>
      <c r="E122" s="70" t="str">
        <f>_xlfn.IFNA(VLOOKUP(D122,'Reference data SID'!$C$3:$E$673,3,FALSE),"")</f>
        <v/>
      </c>
      <c r="F122" s="64" t="str">
        <f>_xlfn.IFNA(IF(E122=FALSE,D122,IF(ISBLANK(B122),VLOOKUP(C122,'Reference data SID'!$N:$P,3,FALSE),VLOOKUP(B122,'Reference data SID'!$M:$P,4,FALSE))),"")</f>
        <v/>
      </c>
      <c r="G122" s="64" t="str">
        <f t="shared" si="32"/>
        <v/>
      </c>
      <c r="H122" s="38" t="str">
        <f>_xlfn.IFNA(VLOOKUP(F122,'Reference data SID'!L:M,2,FALSE),"")</f>
        <v/>
      </c>
      <c r="I122" s="38" t="str">
        <f>_xlfn.IFNA(VLOOKUP(F122,'Reference data SID'!L:N,3,FALSE),"")</f>
        <v/>
      </c>
      <c r="J122" s="38" t="str">
        <f>_xlfn.IFNA(VLOOKUP(F122,'Reference data SID'!L:O,4,FALSE),"")</f>
        <v/>
      </c>
      <c r="K122" s="37"/>
      <c r="L122" s="37"/>
      <c r="M122" s="37"/>
      <c r="N122" s="50"/>
      <c r="O122" s="50"/>
      <c r="P122" s="50"/>
      <c r="Q122" s="50"/>
      <c r="R122" s="50"/>
      <c r="S122" s="50"/>
      <c r="T122" s="47" t="str">
        <f t="shared" ca="1" si="33"/>
        <v/>
      </c>
      <c r="U122" s="117" t="str">
        <f>_xlfn.IFNA(VLOOKUP(A122,'Reference data SID'!D:E,2,FALSE),"")</f>
        <v/>
      </c>
      <c r="V122" s="117" t="str">
        <f t="shared" si="22"/>
        <v>not ok</v>
      </c>
      <c r="W122" s="117" t="str">
        <f t="shared" si="23"/>
        <v>not ok</v>
      </c>
      <c r="X122" s="117" t="str">
        <f t="shared" si="24"/>
        <v>ok</v>
      </c>
      <c r="Y122" s="117" t="str">
        <f t="shared" si="25"/>
        <v>not ok</v>
      </c>
      <c r="Z122" s="117" t="str">
        <f t="shared" si="26"/>
        <v/>
      </c>
      <c r="AA122" s="117" t="str">
        <f>IF(LEN(A122)&gt;1,IF(COUNTIFS($Z$6:Z$502,LEFT(Z122,250))&gt;1,"Duplicate entry: you have two rows for the same substance and year and use",""),"")</f>
        <v/>
      </c>
      <c r="AB122" s="117" t="str">
        <f>IF(LEN(A122)&gt;0,IF(ISNUMBER(MATCH(A122,Annex_I_II_entries,0)),"","The Entry name is not within the dropdown list, make sure that you have not copied and pasted overwritting the cell format (with its correponding dropdown list) in column A"),"")</f>
        <v/>
      </c>
      <c r="AC122" s="117" t="str">
        <f t="shared" ca="1" si="27"/>
        <v/>
      </c>
      <c r="AD122" s="117" t="str">
        <f t="shared" ca="1" si="28"/>
        <v/>
      </c>
      <c r="AE122" s="117" t="str">
        <f>IF(LEN(G122)&lt;1,"",IF(COUNTIFS('1.Mfg and placing on the market'!G$6:G$503,'1.(Optional) tonnage per use'!G122,'1.Mfg and placing on the market'!K$6:K$503,'1.(Optional) tonnage per use'!N122)=0,"You have not provided total tonnage for this substance and year in the sheet 1. Mfg and placing on the market",""))</f>
        <v/>
      </c>
      <c r="AF122" s="117" t="str">
        <f t="shared" ca="1" si="34"/>
        <v/>
      </c>
      <c r="AG122" s="117" t="str">
        <f t="shared" ca="1" si="35"/>
        <v/>
      </c>
      <c r="AH122" s="117" t="str">
        <f t="shared" ca="1" si="36"/>
        <v/>
      </c>
      <c r="AI122" s="117" t="str">
        <f t="shared" si="29"/>
        <v>_EC</v>
      </c>
      <c r="AJ122" s="117" t="str">
        <f t="shared" si="30"/>
        <v>_CAS</v>
      </c>
      <c r="AK122" s="117" t="str">
        <f t="shared" si="31"/>
        <v>_uses</v>
      </c>
      <c r="AL122" s="117" t="str">
        <f t="shared" si="37"/>
        <v/>
      </c>
      <c r="AM122" s="117" t="str">
        <f t="shared" si="38"/>
        <v/>
      </c>
    </row>
    <row r="123" spans="1:39" s="39" customFormat="1" x14ac:dyDescent="0.2">
      <c r="A123" s="37"/>
      <c r="B123" s="37"/>
      <c r="C123" s="37"/>
      <c r="D123" s="70" t="str">
        <f>_xlfn.IFNA(VLOOKUP(A123,'Reference data SID'!$D$2:$Q$673,14,FALSE),"")</f>
        <v/>
      </c>
      <c r="E123" s="70" t="str">
        <f>_xlfn.IFNA(VLOOKUP(D123,'Reference data SID'!$C$3:$E$673,3,FALSE),"")</f>
        <v/>
      </c>
      <c r="F123" s="64" t="str">
        <f>_xlfn.IFNA(IF(E123=FALSE,D123,IF(ISBLANK(B123),VLOOKUP(C123,'Reference data SID'!$N:$P,3,FALSE),VLOOKUP(B123,'Reference data SID'!$M:$P,4,FALSE))),"")</f>
        <v/>
      </c>
      <c r="G123" s="64" t="str">
        <f t="shared" si="32"/>
        <v/>
      </c>
      <c r="H123" s="38" t="str">
        <f>_xlfn.IFNA(VLOOKUP(F123,'Reference data SID'!L:M,2,FALSE),"")</f>
        <v/>
      </c>
      <c r="I123" s="38" t="str">
        <f>_xlfn.IFNA(VLOOKUP(F123,'Reference data SID'!L:N,3,FALSE),"")</f>
        <v/>
      </c>
      <c r="J123" s="38" t="str">
        <f>_xlfn.IFNA(VLOOKUP(F123,'Reference data SID'!L:O,4,FALSE),"")</f>
        <v/>
      </c>
      <c r="K123" s="37"/>
      <c r="L123" s="37"/>
      <c r="M123" s="37"/>
      <c r="N123" s="50"/>
      <c r="O123" s="50"/>
      <c r="P123" s="50"/>
      <c r="Q123" s="50"/>
      <c r="R123" s="50"/>
      <c r="S123" s="50"/>
      <c r="T123" s="47" t="str">
        <f t="shared" ca="1" si="33"/>
        <v/>
      </c>
      <c r="U123" s="117" t="str">
        <f>_xlfn.IFNA(VLOOKUP(A123,'Reference data SID'!D:E,2,FALSE),"")</f>
        <v/>
      </c>
      <c r="V123" s="117" t="str">
        <f t="shared" si="22"/>
        <v>not ok</v>
      </c>
      <c r="W123" s="117" t="str">
        <f t="shared" si="23"/>
        <v>not ok</v>
      </c>
      <c r="X123" s="117" t="str">
        <f t="shared" si="24"/>
        <v>ok</v>
      </c>
      <c r="Y123" s="117" t="str">
        <f t="shared" si="25"/>
        <v>not ok</v>
      </c>
      <c r="Z123" s="117" t="str">
        <f t="shared" si="26"/>
        <v/>
      </c>
      <c r="AA123" s="117" t="str">
        <f>IF(LEN(A123)&gt;1,IF(COUNTIFS($Z$6:Z$502,LEFT(Z123,250))&gt;1,"Duplicate entry: you have two rows for the same substance and year and use",""),"")</f>
        <v/>
      </c>
      <c r="AB123" s="117" t="str">
        <f>IF(LEN(A123)&gt;0,IF(ISNUMBER(MATCH(A123,Annex_I_II_entries,0)),"","The Entry name is not within the dropdown list, make sure that you have not copied and pasted overwritting the cell format (with its correponding dropdown list) in column A"),"")</f>
        <v/>
      </c>
      <c r="AC123" s="117" t="str">
        <f t="shared" ca="1" si="27"/>
        <v/>
      </c>
      <c r="AD123" s="117" t="str">
        <f t="shared" ca="1" si="28"/>
        <v/>
      </c>
      <c r="AE123" s="117" t="str">
        <f>IF(LEN(G123)&lt;1,"",IF(COUNTIFS('1.Mfg and placing on the market'!G$6:G$503,'1.(Optional) tonnage per use'!G123,'1.Mfg and placing on the market'!K$6:K$503,'1.(Optional) tonnage per use'!N123)=0,"You have not provided total tonnage for this substance and year in the sheet 1. Mfg and placing on the market",""))</f>
        <v/>
      </c>
      <c r="AF123" s="117" t="str">
        <f t="shared" ca="1" si="34"/>
        <v/>
      </c>
      <c r="AG123" s="117" t="str">
        <f t="shared" ca="1" si="35"/>
        <v/>
      </c>
      <c r="AH123" s="117" t="str">
        <f t="shared" ca="1" si="36"/>
        <v/>
      </c>
      <c r="AI123" s="117" t="str">
        <f t="shared" si="29"/>
        <v>_EC</v>
      </c>
      <c r="AJ123" s="117" t="str">
        <f t="shared" si="30"/>
        <v>_CAS</v>
      </c>
      <c r="AK123" s="117" t="str">
        <f t="shared" si="31"/>
        <v>_uses</v>
      </c>
      <c r="AL123" s="117" t="str">
        <f t="shared" si="37"/>
        <v/>
      </c>
      <c r="AM123" s="117" t="str">
        <f t="shared" si="38"/>
        <v/>
      </c>
    </row>
    <row r="124" spans="1:39" s="39" customFormat="1" x14ac:dyDescent="0.2">
      <c r="A124" s="37"/>
      <c r="B124" s="37"/>
      <c r="C124" s="37"/>
      <c r="D124" s="70" t="str">
        <f>_xlfn.IFNA(VLOOKUP(A124,'Reference data SID'!$D$2:$Q$673,14,FALSE),"")</f>
        <v/>
      </c>
      <c r="E124" s="70" t="str">
        <f>_xlfn.IFNA(VLOOKUP(D124,'Reference data SID'!$C$3:$E$673,3,FALSE),"")</f>
        <v/>
      </c>
      <c r="F124" s="64" t="str">
        <f>_xlfn.IFNA(IF(E124=FALSE,D124,IF(ISBLANK(B124),VLOOKUP(C124,'Reference data SID'!$N:$P,3,FALSE),VLOOKUP(B124,'Reference data SID'!$M:$P,4,FALSE))),"")</f>
        <v/>
      </c>
      <c r="G124" s="64" t="str">
        <f t="shared" si="32"/>
        <v/>
      </c>
      <c r="H124" s="38" t="str">
        <f>_xlfn.IFNA(VLOOKUP(F124,'Reference data SID'!L:M,2,FALSE),"")</f>
        <v/>
      </c>
      <c r="I124" s="38" t="str">
        <f>_xlfn.IFNA(VLOOKUP(F124,'Reference data SID'!L:N,3,FALSE),"")</f>
        <v/>
      </c>
      <c r="J124" s="38" t="str">
        <f>_xlfn.IFNA(VLOOKUP(F124,'Reference data SID'!L:O,4,FALSE),"")</f>
        <v/>
      </c>
      <c r="K124" s="37"/>
      <c r="L124" s="37"/>
      <c r="M124" s="37"/>
      <c r="N124" s="50"/>
      <c r="O124" s="50"/>
      <c r="P124" s="50"/>
      <c r="Q124" s="50"/>
      <c r="R124" s="50"/>
      <c r="S124" s="50"/>
      <c r="T124" s="47" t="str">
        <f t="shared" ca="1" si="33"/>
        <v/>
      </c>
      <c r="U124" s="117" t="str">
        <f>_xlfn.IFNA(VLOOKUP(A124,'Reference data SID'!D:E,2,FALSE),"")</f>
        <v/>
      </c>
      <c r="V124" s="117" t="str">
        <f t="shared" si="22"/>
        <v>not ok</v>
      </c>
      <c r="W124" s="117" t="str">
        <f t="shared" si="23"/>
        <v>not ok</v>
      </c>
      <c r="X124" s="117" t="str">
        <f t="shared" si="24"/>
        <v>ok</v>
      </c>
      <c r="Y124" s="117" t="str">
        <f t="shared" si="25"/>
        <v>not ok</v>
      </c>
      <c r="Z124" s="117" t="str">
        <f t="shared" si="26"/>
        <v/>
      </c>
      <c r="AA124" s="117" t="str">
        <f>IF(LEN(A124)&gt;1,IF(COUNTIFS($Z$6:Z$502,LEFT(Z124,250))&gt;1,"Duplicate entry: you have two rows for the same substance and year and use",""),"")</f>
        <v/>
      </c>
      <c r="AB124" s="117" t="str">
        <f>IF(LEN(A124)&gt;0,IF(ISNUMBER(MATCH(A124,Annex_I_II_entries,0)),"","The Entry name is not within the dropdown list, make sure that you have not copied and pasted overwritting the cell format (with its correponding dropdown list) in column A"),"")</f>
        <v/>
      </c>
      <c r="AC124" s="117" t="str">
        <f t="shared" ca="1" si="27"/>
        <v/>
      </c>
      <c r="AD124" s="117" t="str">
        <f t="shared" ca="1" si="28"/>
        <v/>
      </c>
      <c r="AE124" s="117" t="str">
        <f>IF(LEN(G124)&lt;1,"",IF(COUNTIFS('1.Mfg and placing on the market'!G$6:G$503,'1.(Optional) tonnage per use'!G124,'1.Mfg and placing on the market'!K$6:K$503,'1.(Optional) tonnage per use'!N124)=0,"You have not provided total tonnage for this substance and year in the sheet 1. Mfg and placing on the market",""))</f>
        <v/>
      </c>
      <c r="AF124" s="117" t="str">
        <f t="shared" ca="1" si="34"/>
        <v/>
      </c>
      <c r="AG124" s="117" t="str">
        <f t="shared" ca="1" si="35"/>
        <v/>
      </c>
      <c r="AH124" s="117" t="str">
        <f t="shared" ca="1" si="36"/>
        <v/>
      </c>
      <c r="AI124" s="117" t="str">
        <f t="shared" si="29"/>
        <v>_EC</v>
      </c>
      <c r="AJ124" s="117" t="str">
        <f t="shared" si="30"/>
        <v>_CAS</v>
      </c>
      <c r="AK124" s="117" t="str">
        <f t="shared" si="31"/>
        <v>_uses</v>
      </c>
      <c r="AL124" s="117" t="str">
        <f t="shared" si="37"/>
        <v/>
      </c>
      <c r="AM124" s="117" t="str">
        <f t="shared" si="38"/>
        <v/>
      </c>
    </row>
    <row r="125" spans="1:39" s="39" customFormat="1" x14ac:dyDescent="0.2">
      <c r="A125" s="37"/>
      <c r="B125" s="37"/>
      <c r="C125" s="37"/>
      <c r="D125" s="70" t="str">
        <f>_xlfn.IFNA(VLOOKUP(A125,'Reference data SID'!$D$2:$Q$673,14,FALSE),"")</f>
        <v/>
      </c>
      <c r="E125" s="70" t="str">
        <f>_xlfn.IFNA(VLOOKUP(D125,'Reference data SID'!$C$3:$E$673,3,FALSE),"")</f>
        <v/>
      </c>
      <c r="F125" s="64" t="str">
        <f>_xlfn.IFNA(IF(E125=FALSE,D125,IF(ISBLANK(B125),VLOOKUP(C125,'Reference data SID'!$N:$P,3,FALSE),VLOOKUP(B125,'Reference data SID'!$M:$P,4,FALSE))),"")</f>
        <v/>
      </c>
      <c r="G125" s="64" t="str">
        <f t="shared" si="32"/>
        <v/>
      </c>
      <c r="H125" s="38" t="str">
        <f>_xlfn.IFNA(VLOOKUP(F125,'Reference data SID'!L:M,2,FALSE),"")</f>
        <v/>
      </c>
      <c r="I125" s="38" t="str">
        <f>_xlfn.IFNA(VLOOKUP(F125,'Reference data SID'!L:N,3,FALSE),"")</f>
        <v/>
      </c>
      <c r="J125" s="38" t="str">
        <f>_xlfn.IFNA(VLOOKUP(F125,'Reference data SID'!L:O,4,FALSE),"")</f>
        <v/>
      </c>
      <c r="K125" s="37"/>
      <c r="L125" s="37"/>
      <c r="M125" s="37"/>
      <c r="N125" s="50"/>
      <c r="O125" s="50"/>
      <c r="P125" s="50"/>
      <c r="Q125" s="50"/>
      <c r="R125" s="50"/>
      <c r="S125" s="50"/>
      <c r="T125" s="47" t="str">
        <f t="shared" ca="1" si="33"/>
        <v/>
      </c>
      <c r="U125" s="117" t="str">
        <f>_xlfn.IFNA(VLOOKUP(A125,'Reference data SID'!D:E,2,FALSE),"")</f>
        <v/>
      </c>
      <c r="V125" s="117" t="str">
        <f t="shared" si="22"/>
        <v>not ok</v>
      </c>
      <c r="W125" s="117" t="str">
        <f t="shared" si="23"/>
        <v>not ok</v>
      </c>
      <c r="X125" s="117" t="str">
        <f t="shared" si="24"/>
        <v>ok</v>
      </c>
      <c r="Y125" s="117" t="str">
        <f t="shared" si="25"/>
        <v>not ok</v>
      </c>
      <c r="Z125" s="117" t="str">
        <f t="shared" si="26"/>
        <v/>
      </c>
      <c r="AA125" s="117" t="str">
        <f>IF(LEN(A125)&gt;1,IF(COUNTIFS($Z$6:Z$502,LEFT(Z125,250))&gt;1,"Duplicate entry: you have two rows for the same substance and year and use",""),"")</f>
        <v/>
      </c>
      <c r="AB125" s="117" t="str">
        <f>IF(LEN(A125)&gt;0,IF(ISNUMBER(MATCH(A125,Annex_I_II_entries,0)),"","The Entry name is not within the dropdown list, make sure that you have not copied and pasted overwritting the cell format (with its correponding dropdown list) in column A"),"")</f>
        <v/>
      </c>
      <c r="AC125" s="117" t="str">
        <f t="shared" ca="1" si="27"/>
        <v/>
      </c>
      <c r="AD125" s="117" t="str">
        <f t="shared" ca="1" si="28"/>
        <v/>
      </c>
      <c r="AE125" s="117" t="str">
        <f>IF(LEN(G125)&lt;1,"",IF(COUNTIFS('1.Mfg and placing on the market'!G$6:G$503,'1.(Optional) tonnage per use'!G125,'1.Mfg and placing on the market'!K$6:K$503,'1.(Optional) tonnage per use'!N125)=0,"You have not provided total tonnage for this substance and year in the sheet 1. Mfg and placing on the market",""))</f>
        <v/>
      </c>
      <c r="AF125" s="117" t="str">
        <f t="shared" ca="1" si="34"/>
        <v/>
      </c>
      <c r="AG125" s="117" t="str">
        <f t="shared" ca="1" si="35"/>
        <v/>
      </c>
      <c r="AH125" s="117" t="str">
        <f t="shared" ca="1" si="36"/>
        <v/>
      </c>
      <c r="AI125" s="117" t="str">
        <f t="shared" si="29"/>
        <v>_EC</v>
      </c>
      <c r="AJ125" s="117" t="str">
        <f t="shared" si="30"/>
        <v>_CAS</v>
      </c>
      <c r="AK125" s="117" t="str">
        <f t="shared" si="31"/>
        <v>_uses</v>
      </c>
      <c r="AL125" s="117" t="str">
        <f t="shared" si="37"/>
        <v/>
      </c>
      <c r="AM125" s="117" t="str">
        <f t="shared" si="38"/>
        <v/>
      </c>
    </row>
    <row r="126" spans="1:39" s="39" customFormat="1" x14ac:dyDescent="0.2">
      <c r="A126" s="37"/>
      <c r="B126" s="37"/>
      <c r="C126" s="37"/>
      <c r="D126" s="70" t="str">
        <f>_xlfn.IFNA(VLOOKUP(A126,'Reference data SID'!$D$2:$Q$673,14,FALSE),"")</f>
        <v/>
      </c>
      <c r="E126" s="70" t="str">
        <f>_xlfn.IFNA(VLOOKUP(D126,'Reference data SID'!$C$3:$E$673,3,FALSE),"")</f>
        <v/>
      </c>
      <c r="F126" s="64" t="str">
        <f>_xlfn.IFNA(IF(E126=FALSE,D126,IF(ISBLANK(B126),VLOOKUP(C126,'Reference data SID'!$N:$P,3,FALSE),VLOOKUP(B126,'Reference data SID'!$M:$P,4,FALSE))),"")</f>
        <v/>
      </c>
      <c r="G126" s="64" t="str">
        <f t="shared" si="32"/>
        <v/>
      </c>
      <c r="H126" s="38" t="str">
        <f>_xlfn.IFNA(VLOOKUP(F126,'Reference data SID'!L:M,2,FALSE),"")</f>
        <v/>
      </c>
      <c r="I126" s="38" t="str">
        <f>_xlfn.IFNA(VLOOKUP(F126,'Reference data SID'!L:N,3,FALSE),"")</f>
        <v/>
      </c>
      <c r="J126" s="38" t="str">
        <f>_xlfn.IFNA(VLOOKUP(F126,'Reference data SID'!L:O,4,FALSE),"")</f>
        <v/>
      </c>
      <c r="K126" s="37"/>
      <c r="L126" s="37"/>
      <c r="M126" s="37"/>
      <c r="N126" s="50"/>
      <c r="O126" s="50"/>
      <c r="P126" s="50"/>
      <c r="Q126" s="50"/>
      <c r="R126" s="50"/>
      <c r="S126" s="50"/>
      <c r="T126" s="47" t="str">
        <f t="shared" ca="1" si="33"/>
        <v/>
      </c>
      <c r="U126" s="117" t="str">
        <f>_xlfn.IFNA(VLOOKUP(A126,'Reference data SID'!D:E,2,FALSE),"")</f>
        <v/>
      </c>
      <c r="V126" s="117" t="str">
        <f t="shared" si="22"/>
        <v>not ok</v>
      </c>
      <c r="W126" s="117" t="str">
        <f t="shared" si="23"/>
        <v>not ok</v>
      </c>
      <c r="X126" s="117" t="str">
        <f t="shared" si="24"/>
        <v>ok</v>
      </c>
      <c r="Y126" s="117" t="str">
        <f t="shared" si="25"/>
        <v>not ok</v>
      </c>
      <c r="Z126" s="117" t="str">
        <f t="shared" si="26"/>
        <v/>
      </c>
      <c r="AA126" s="117" t="str">
        <f>IF(LEN(A126)&gt;1,IF(COUNTIFS($Z$6:Z$502,LEFT(Z126,250))&gt;1,"Duplicate entry: you have two rows for the same substance and year and use",""),"")</f>
        <v/>
      </c>
      <c r="AB126" s="117" t="str">
        <f>IF(LEN(A126)&gt;0,IF(ISNUMBER(MATCH(A126,Annex_I_II_entries,0)),"","The Entry name is not within the dropdown list, make sure that you have not copied and pasted overwritting the cell format (with its correponding dropdown list) in column A"),"")</f>
        <v/>
      </c>
      <c r="AC126" s="117" t="str">
        <f t="shared" ca="1" si="27"/>
        <v/>
      </c>
      <c r="AD126" s="117" t="str">
        <f t="shared" ca="1" si="28"/>
        <v/>
      </c>
      <c r="AE126" s="117" t="str">
        <f>IF(LEN(G126)&lt;1,"",IF(COUNTIFS('1.Mfg and placing on the market'!G$6:G$503,'1.(Optional) tonnage per use'!G126,'1.Mfg and placing on the market'!K$6:K$503,'1.(Optional) tonnage per use'!N126)=0,"You have not provided total tonnage for this substance and year in the sheet 1. Mfg and placing on the market",""))</f>
        <v/>
      </c>
      <c r="AF126" s="117" t="str">
        <f t="shared" ca="1" si="34"/>
        <v/>
      </c>
      <c r="AG126" s="117" t="str">
        <f t="shared" ca="1" si="35"/>
        <v/>
      </c>
      <c r="AH126" s="117" t="str">
        <f t="shared" ca="1" si="36"/>
        <v/>
      </c>
      <c r="AI126" s="117" t="str">
        <f t="shared" si="29"/>
        <v>_EC</v>
      </c>
      <c r="AJ126" s="117" t="str">
        <f t="shared" si="30"/>
        <v>_CAS</v>
      </c>
      <c r="AK126" s="117" t="str">
        <f t="shared" si="31"/>
        <v>_uses</v>
      </c>
      <c r="AL126" s="117" t="str">
        <f t="shared" si="37"/>
        <v/>
      </c>
      <c r="AM126" s="117" t="str">
        <f t="shared" si="38"/>
        <v/>
      </c>
    </row>
    <row r="127" spans="1:39" s="39" customFormat="1" x14ac:dyDescent="0.2">
      <c r="A127" s="37"/>
      <c r="B127" s="37"/>
      <c r="C127" s="37"/>
      <c r="D127" s="70" t="str">
        <f>_xlfn.IFNA(VLOOKUP(A127,'Reference data SID'!$D$2:$Q$673,14,FALSE),"")</f>
        <v/>
      </c>
      <c r="E127" s="70" t="str">
        <f>_xlfn.IFNA(VLOOKUP(D127,'Reference data SID'!$C$3:$E$673,3,FALSE),"")</f>
        <v/>
      </c>
      <c r="F127" s="64" t="str">
        <f>_xlfn.IFNA(IF(E127=FALSE,D127,IF(ISBLANK(B127),VLOOKUP(C127,'Reference data SID'!$N:$P,3,FALSE),VLOOKUP(B127,'Reference data SID'!$M:$P,4,FALSE))),"")</f>
        <v/>
      </c>
      <c r="G127" s="64" t="str">
        <f t="shared" si="32"/>
        <v/>
      </c>
      <c r="H127" s="38" t="str">
        <f>_xlfn.IFNA(VLOOKUP(F127,'Reference data SID'!L:M,2,FALSE),"")</f>
        <v/>
      </c>
      <c r="I127" s="38" t="str">
        <f>_xlfn.IFNA(VLOOKUP(F127,'Reference data SID'!L:N,3,FALSE),"")</f>
        <v/>
      </c>
      <c r="J127" s="38" t="str">
        <f>_xlfn.IFNA(VLOOKUP(F127,'Reference data SID'!L:O,4,FALSE),"")</f>
        <v/>
      </c>
      <c r="K127" s="37"/>
      <c r="L127" s="37"/>
      <c r="M127" s="37"/>
      <c r="N127" s="50"/>
      <c r="O127" s="50"/>
      <c r="P127" s="50"/>
      <c r="Q127" s="50"/>
      <c r="R127" s="50"/>
      <c r="S127" s="50"/>
      <c r="T127" s="47" t="str">
        <f t="shared" ca="1" si="33"/>
        <v/>
      </c>
      <c r="U127" s="117" t="str">
        <f>_xlfn.IFNA(VLOOKUP(A127,'Reference data SID'!D:E,2,FALSE),"")</f>
        <v/>
      </c>
      <c r="V127" s="117" t="str">
        <f t="shared" si="22"/>
        <v>not ok</v>
      </c>
      <c r="W127" s="117" t="str">
        <f t="shared" si="23"/>
        <v>not ok</v>
      </c>
      <c r="X127" s="117" t="str">
        <f t="shared" si="24"/>
        <v>ok</v>
      </c>
      <c r="Y127" s="117" t="str">
        <f t="shared" si="25"/>
        <v>not ok</v>
      </c>
      <c r="Z127" s="117" t="str">
        <f t="shared" si="26"/>
        <v/>
      </c>
      <c r="AA127" s="117" t="str">
        <f>IF(LEN(A127)&gt;1,IF(COUNTIFS($Z$6:Z$502,LEFT(Z127,250))&gt;1,"Duplicate entry: you have two rows for the same substance and year and use",""),"")</f>
        <v/>
      </c>
      <c r="AB127" s="117" t="str">
        <f>IF(LEN(A127)&gt;0,IF(ISNUMBER(MATCH(A127,Annex_I_II_entries,0)),"","The Entry name is not within the dropdown list, make sure that you have not copied and pasted overwritting the cell format (with its correponding dropdown list) in column A"),"")</f>
        <v/>
      </c>
      <c r="AC127" s="117" t="str">
        <f t="shared" ca="1" si="27"/>
        <v/>
      </c>
      <c r="AD127" s="117" t="str">
        <f t="shared" ca="1" si="28"/>
        <v/>
      </c>
      <c r="AE127" s="117" t="str">
        <f>IF(LEN(G127)&lt;1,"",IF(COUNTIFS('1.Mfg and placing on the market'!G$6:G$503,'1.(Optional) tonnage per use'!G127,'1.Mfg and placing on the market'!K$6:K$503,'1.(Optional) tonnage per use'!N127)=0,"You have not provided total tonnage for this substance and year in the sheet 1. Mfg and placing on the market",""))</f>
        <v/>
      </c>
      <c r="AF127" s="117" t="str">
        <f t="shared" ca="1" si="34"/>
        <v/>
      </c>
      <c r="AG127" s="117" t="str">
        <f t="shared" ca="1" si="35"/>
        <v/>
      </c>
      <c r="AH127" s="117" t="str">
        <f t="shared" ca="1" si="36"/>
        <v/>
      </c>
      <c r="AI127" s="117" t="str">
        <f t="shared" si="29"/>
        <v>_EC</v>
      </c>
      <c r="AJ127" s="117" t="str">
        <f t="shared" si="30"/>
        <v>_CAS</v>
      </c>
      <c r="AK127" s="117" t="str">
        <f t="shared" si="31"/>
        <v>_uses</v>
      </c>
      <c r="AL127" s="117" t="str">
        <f t="shared" si="37"/>
        <v/>
      </c>
      <c r="AM127" s="117" t="str">
        <f t="shared" si="38"/>
        <v/>
      </c>
    </row>
    <row r="128" spans="1:39" s="39" customFormat="1" x14ac:dyDescent="0.2">
      <c r="A128" s="37"/>
      <c r="B128" s="37"/>
      <c r="C128" s="37"/>
      <c r="D128" s="70" t="str">
        <f>_xlfn.IFNA(VLOOKUP(A128,'Reference data SID'!$D$2:$Q$673,14,FALSE),"")</f>
        <v/>
      </c>
      <c r="E128" s="70" t="str">
        <f>_xlfn.IFNA(VLOOKUP(D128,'Reference data SID'!$C$3:$E$673,3,FALSE),"")</f>
        <v/>
      </c>
      <c r="F128" s="64" t="str">
        <f>_xlfn.IFNA(IF(E128=FALSE,D128,IF(ISBLANK(B128),VLOOKUP(C128,'Reference data SID'!$N:$P,3,FALSE),VLOOKUP(B128,'Reference data SID'!$M:$P,4,FALSE))),"")</f>
        <v/>
      </c>
      <c r="G128" s="64" t="str">
        <f t="shared" si="32"/>
        <v/>
      </c>
      <c r="H128" s="38" t="str">
        <f>_xlfn.IFNA(VLOOKUP(F128,'Reference data SID'!L:M,2,FALSE),"")</f>
        <v/>
      </c>
      <c r="I128" s="38" t="str">
        <f>_xlfn.IFNA(VLOOKUP(F128,'Reference data SID'!L:N,3,FALSE),"")</f>
        <v/>
      </c>
      <c r="J128" s="38" t="str">
        <f>_xlfn.IFNA(VLOOKUP(F128,'Reference data SID'!L:O,4,FALSE),"")</f>
        <v/>
      </c>
      <c r="K128" s="37"/>
      <c r="L128" s="37"/>
      <c r="M128" s="37"/>
      <c r="N128" s="50"/>
      <c r="O128" s="50"/>
      <c r="P128" s="50"/>
      <c r="Q128" s="50"/>
      <c r="R128" s="50"/>
      <c r="S128" s="50"/>
      <c r="T128" s="47" t="str">
        <f t="shared" ca="1" si="33"/>
        <v/>
      </c>
      <c r="U128" s="117" t="str">
        <f>_xlfn.IFNA(VLOOKUP(A128,'Reference data SID'!D:E,2,FALSE),"")</f>
        <v/>
      </c>
      <c r="V128" s="117" t="str">
        <f t="shared" si="22"/>
        <v>not ok</v>
      </c>
      <c r="W128" s="117" t="str">
        <f t="shared" si="23"/>
        <v>not ok</v>
      </c>
      <c r="X128" s="117" t="str">
        <f t="shared" si="24"/>
        <v>ok</v>
      </c>
      <c r="Y128" s="117" t="str">
        <f t="shared" si="25"/>
        <v>not ok</v>
      </c>
      <c r="Z128" s="117" t="str">
        <f t="shared" si="26"/>
        <v/>
      </c>
      <c r="AA128" s="117" t="str">
        <f>IF(LEN(A128)&gt;1,IF(COUNTIFS($Z$6:Z$502,LEFT(Z128,250))&gt;1,"Duplicate entry: you have two rows for the same substance and year and use",""),"")</f>
        <v/>
      </c>
      <c r="AB128" s="117" t="str">
        <f>IF(LEN(A128)&gt;0,IF(ISNUMBER(MATCH(A128,Annex_I_II_entries,0)),"","The Entry name is not within the dropdown list, make sure that you have not copied and pasted overwritting the cell format (with its correponding dropdown list) in column A"),"")</f>
        <v/>
      </c>
      <c r="AC128" s="117" t="str">
        <f t="shared" ca="1" si="27"/>
        <v/>
      </c>
      <c r="AD128" s="117" t="str">
        <f t="shared" ca="1" si="28"/>
        <v/>
      </c>
      <c r="AE128" s="117" t="str">
        <f>IF(LEN(G128)&lt;1,"",IF(COUNTIFS('1.Mfg and placing on the market'!G$6:G$503,'1.(Optional) tonnage per use'!G128,'1.Mfg and placing on the market'!K$6:K$503,'1.(Optional) tonnage per use'!N128)=0,"You have not provided total tonnage for this substance and year in the sheet 1. Mfg and placing on the market",""))</f>
        <v/>
      </c>
      <c r="AF128" s="117" t="str">
        <f t="shared" ca="1" si="34"/>
        <v/>
      </c>
      <c r="AG128" s="117" t="str">
        <f t="shared" ca="1" si="35"/>
        <v/>
      </c>
      <c r="AH128" s="117" t="str">
        <f t="shared" ca="1" si="36"/>
        <v/>
      </c>
      <c r="AI128" s="117" t="str">
        <f t="shared" si="29"/>
        <v>_EC</v>
      </c>
      <c r="AJ128" s="117" t="str">
        <f t="shared" si="30"/>
        <v>_CAS</v>
      </c>
      <c r="AK128" s="117" t="str">
        <f t="shared" si="31"/>
        <v>_uses</v>
      </c>
      <c r="AL128" s="117" t="str">
        <f t="shared" si="37"/>
        <v/>
      </c>
      <c r="AM128" s="117" t="str">
        <f t="shared" si="38"/>
        <v/>
      </c>
    </row>
    <row r="129" spans="1:39" s="39" customFormat="1" x14ac:dyDescent="0.2">
      <c r="A129" s="37"/>
      <c r="B129" s="37"/>
      <c r="C129" s="37"/>
      <c r="D129" s="70" t="str">
        <f>_xlfn.IFNA(VLOOKUP(A129,'Reference data SID'!$D$2:$Q$673,14,FALSE),"")</f>
        <v/>
      </c>
      <c r="E129" s="70" t="str">
        <f>_xlfn.IFNA(VLOOKUP(D129,'Reference data SID'!$C$3:$E$673,3,FALSE),"")</f>
        <v/>
      </c>
      <c r="F129" s="64" t="str">
        <f>_xlfn.IFNA(IF(E129=FALSE,D129,IF(ISBLANK(B129),VLOOKUP(C129,'Reference data SID'!$N:$P,3,FALSE),VLOOKUP(B129,'Reference data SID'!$M:$P,4,FALSE))),"")</f>
        <v/>
      </c>
      <c r="G129" s="64" t="str">
        <f t="shared" si="32"/>
        <v/>
      </c>
      <c r="H129" s="38" t="str">
        <f>_xlfn.IFNA(VLOOKUP(F129,'Reference data SID'!L:M,2,FALSE),"")</f>
        <v/>
      </c>
      <c r="I129" s="38" t="str">
        <f>_xlfn.IFNA(VLOOKUP(F129,'Reference data SID'!L:N,3,FALSE),"")</f>
        <v/>
      </c>
      <c r="J129" s="38" t="str">
        <f>_xlfn.IFNA(VLOOKUP(F129,'Reference data SID'!L:O,4,FALSE),"")</f>
        <v/>
      </c>
      <c r="K129" s="37"/>
      <c r="L129" s="37"/>
      <c r="M129" s="37"/>
      <c r="N129" s="50"/>
      <c r="O129" s="50"/>
      <c r="P129" s="50"/>
      <c r="Q129" s="50"/>
      <c r="R129" s="50"/>
      <c r="S129" s="50"/>
      <c r="T129" s="47" t="str">
        <f t="shared" ca="1" si="33"/>
        <v/>
      </c>
      <c r="U129" s="117" t="str">
        <f>_xlfn.IFNA(VLOOKUP(A129,'Reference data SID'!D:E,2,FALSE),"")</f>
        <v/>
      </c>
      <c r="V129" s="117" t="str">
        <f t="shared" si="22"/>
        <v>not ok</v>
      </c>
      <c r="W129" s="117" t="str">
        <f t="shared" si="23"/>
        <v>not ok</v>
      </c>
      <c r="X129" s="117" t="str">
        <f t="shared" si="24"/>
        <v>ok</v>
      </c>
      <c r="Y129" s="117" t="str">
        <f t="shared" si="25"/>
        <v>not ok</v>
      </c>
      <c r="Z129" s="117" t="str">
        <f t="shared" si="26"/>
        <v/>
      </c>
      <c r="AA129" s="117" t="str">
        <f>IF(LEN(A129)&gt;1,IF(COUNTIFS($Z$6:Z$502,LEFT(Z129,250))&gt;1,"Duplicate entry: you have two rows for the same substance and year and use",""),"")</f>
        <v/>
      </c>
      <c r="AB129" s="117" t="str">
        <f>IF(LEN(A129)&gt;0,IF(ISNUMBER(MATCH(A129,Annex_I_II_entries,0)),"","The Entry name is not within the dropdown list, make sure that you have not copied and pasted overwritting the cell format (with its correponding dropdown list) in column A"),"")</f>
        <v/>
      </c>
      <c r="AC129" s="117" t="str">
        <f t="shared" ca="1" si="27"/>
        <v/>
      </c>
      <c r="AD129" s="117" t="str">
        <f t="shared" ca="1" si="28"/>
        <v/>
      </c>
      <c r="AE129" s="117" t="str">
        <f>IF(LEN(G129)&lt;1,"",IF(COUNTIFS('1.Mfg and placing on the market'!G$6:G$503,'1.(Optional) tonnage per use'!G129,'1.Mfg and placing on the market'!K$6:K$503,'1.(Optional) tonnage per use'!N129)=0,"You have not provided total tonnage for this substance and year in the sheet 1. Mfg and placing on the market",""))</f>
        <v/>
      </c>
      <c r="AF129" s="117" t="str">
        <f t="shared" ca="1" si="34"/>
        <v/>
      </c>
      <c r="AG129" s="117" t="str">
        <f t="shared" ca="1" si="35"/>
        <v/>
      </c>
      <c r="AH129" s="117" t="str">
        <f t="shared" ca="1" si="36"/>
        <v/>
      </c>
      <c r="AI129" s="117" t="str">
        <f t="shared" si="29"/>
        <v>_EC</v>
      </c>
      <c r="AJ129" s="117" t="str">
        <f t="shared" si="30"/>
        <v>_CAS</v>
      </c>
      <c r="AK129" s="117" t="str">
        <f t="shared" si="31"/>
        <v>_uses</v>
      </c>
      <c r="AL129" s="117" t="str">
        <f t="shared" si="37"/>
        <v/>
      </c>
      <c r="AM129" s="117" t="str">
        <f t="shared" si="38"/>
        <v/>
      </c>
    </row>
    <row r="130" spans="1:39" s="39" customFormat="1" x14ac:dyDescent="0.2">
      <c r="A130" s="37"/>
      <c r="B130" s="37"/>
      <c r="C130" s="37"/>
      <c r="D130" s="70" t="str">
        <f>_xlfn.IFNA(VLOOKUP(A130,'Reference data SID'!$D$2:$Q$673,14,FALSE),"")</f>
        <v/>
      </c>
      <c r="E130" s="70" t="str">
        <f>_xlfn.IFNA(VLOOKUP(D130,'Reference data SID'!$C$3:$E$673,3,FALSE),"")</f>
        <v/>
      </c>
      <c r="F130" s="64" t="str">
        <f>_xlfn.IFNA(IF(E130=FALSE,D130,IF(ISBLANK(B130),VLOOKUP(C130,'Reference data SID'!$N:$P,3,FALSE),VLOOKUP(B130,'Reference data SID'!$M:$P,4,FALSE))),"")</f>
        <v/>
      </c>
      <c r="G130" s="64" t="str">
        <f t="shared" si="32"/>
        <v/>
      </c>
      <c r="H130" s="38" t="str">
        <f>_xlfn.IFNA(VLOOKUP(F130,'Reference data SID'!L:M,2,FALSE),"")</f>
        <v/>
      </c>
      <c r="I130" s="38" t="str">
        <f>_xlfn.IFNA(VLOOKUP(F130,'Reference data SID'!L:N,3,FALSE),"")</f>
        <v/>
      </c>
      <c r="J130" s="38" t="str">
        <f>_xlfn.IFNA(VLOOKUP(F130,'Reference data SID'!L:O,4,FALSE),"")</f>
        <v/>
      </c>
      <c r="K130" s="37"/>
      <c r="L130" s="37"/>
      <c r="M130" s="37"/>
      <c r="N130" s="50"/>
      <c r="O130" s="50"/>
      <c r="P130" s="50"/>
      <c r="Q130" s="50"/>
      <c r="R130" s="50"/>
      <c r="S130" s="50"/>
      <c r="T130" s="47" t="str">
        <f t="shared" ca="1" si="33"/>
        <v/>
      </c>
      <c r="U130" s="117" t="str">
        <f>_xlfn.IFNA(VLOOKUP(A130,'Reference data SID'!D:E,2,FALSE),"")</f>
        <v/>
      </c>
      <c r="V130" s="117" t="str">
        <f t="shared" si="22"/>
        <v>not ok</v>
      </c>
      <c r="W130" s="117" t="str">
        <f t="shared" si="23"/>
        <v>not ok</v>
      </c>
      <c r="X130" s="117" t="str">
        <f t="shared" si="24"/>
        <v>ok</v>
      </c>
      <c r="Y130" s="117" t="str">
        <f t="shared" si="25"/>
        <v>not ok</v>
      </c>
      <c r="Z130" s="117" t="str">
        <f t="shared" si="26"/>
        <v/>
      </c>
      <c r="AA130" s="117" t="str">
        <f>IF(LEN(A130)&gt;1,IF(COUNTIFS($Z$6:Z$502,LEFT(Z130,250))&gt;1,"Duplicate entry: you have two rows for the same substance and year and use",""),"")</f>
        <v/>
      </c>
      <c r="AB130" s="117" t="str">
        <f>IF(LEN(A130)&gt;0,IF(ISNUMBER(MATCH(A130,Annex_I_II_entries,0)),"","The Entry name is not within the dropdown list, make sure that you have not copied and pasted overwritting the cell format (with its correponding dropdown list) in column A"),"")</f>
        <v/>
      </c>
      <c r="AC130" s="117" t="str">
        <f t="shared" ca="1" si="27"/>
        <v/>
      </c>
      <c r="AD130" s="117" t="str">
        <f t="shared" ca="1" si="28"/>
        <v/>
      </c>
      <c r="AE130" s="117" t="str">
        <f>IF(LEN(G130)&lt;1,"",IF(COUNTIFS('1.Mfg and placing on the market'!G$6:G$503,'1.(Optional) tonnage per use'!G130,'1.Mfg and placing on the market'!K$6:K$503,'1.(Optional) tonnage per use'!N130)=0,"You have not provided total tonnage for this substance and year in the sheet 1. Mfg and placing on the market",""))</f>
        <v/>
      </c>
      <c r="AF130" s="117" t="str">
        <f t="shared" ca="1" si="34"/>
        <v/>
      </c>
      <c r="AG130" s="117" t="str">
        <f t="shared" ca="1" si="35"/>
        <v/>
      </c>
      <c r="AH130" s="117" t="str">
        <f t="shared" ca="1" si="36"/>
        <v/>
      </c>
      <c r="AI130" s="117" t="str">
        <f t="shared" si="29"/>
        <v>_EC</v>
      </c>
      <c r="AJ130" s="117" t="str">
        <f t="shared" si="30"/>
        <v>_CAS</v>
      </c>
      <c r="AK130" s="117" t="str">
        <f t="shared" si="31"/>
        <v>_uses</v>
      </c>
      <c r="AL130" s="117" t="str">
        <f t="shared" si="37"/>
        <v/>
      </c>
      <c r="AM130" s="117" t="str">
        <f t="shared" si="38"/>
        <v/>
      </c>
    </row>
    <row r="131" spans="1:39" s="39" customFormat="1" x14ac:dyDescent="0.2">
      <c r="A131" s="37"/>
      <c r="B131" s="37"/>
      <c r="C131" s="37"/>
      <c r="D131" s="70" t="str">
        <f>_xlfn.IFNA(VLOOKUP(A131,'Reference data SID'!$D$2:$Q$673,14,FALSE),"")</f>
        <v/>
      </c>
      <c r="E131" s="70" t="str">
        <f>_xlfn.IFNA(VLOOKUP(D131,'Reference data SID'!$C$3:$E$673,3,FALSE),"")</f>
        <v/>
      </c>
      <c r="F131" s="64" t="str">
        <f>_xlfn.IFNA(IF(E131=FALSE,D131,IF(ISBLANK(B131),VLOOKUP(C131,'Reference data SID'!$N:$P,3,FALSE),VLOOKUP(B131,'Reference data SID'!$M:$P,4,FALSE))),"")</f>
        <v/>
      </c>
      <c r="G131" s="64" t="str">
        <f t="shared" si="32"/>
        <v/>
      </c>
      <c r="H131" s="38" t="str">
        <f>_xlfn.IFNA(VLOOKUP(F131,'Reference data SID'!L:M,2,FALSE),"")</f>
        <v/>
      </c>
      <c r="I131" s="38" t="str">
        <f>_xlfn.IFNA(VLOOKUP(F131,'Reference data SID'!L:N,3,FALSE),"")</f>
        <v/>
      </c>
      <c r="J131" s="38" t="str">
        <f>_xlfn.IFNA(VLOOKUP(F131,'Reference data SID'!L:O,4,FALSE),"")</f>
        <v/>
      </c>
      <c r="K131" s="37"/>
      <c r="L131" s="37"/>
      <c r="M131" s="37"/>
      <c r="N131" s="50"/>
      <c r="O131" s="50"/>
      <c r="P131" s="50"/>
      <c r="Q131" s="50"/>
      <c r="R131" s="50"/>
      <c r="S131" s="50"/>
      <c r="T131" s="47" t="str">
        <f t="shared" ca="1" si="33"/>
        <v/>
      </c>
      <c r="U131" s="117" t="str">
        <f>_xlfn.IFNA(VLOOKUP(A131,'Reference data SID'!D:E,2,FALSE),"")</f>
        <v/>
      </c>
      <c r="V131" s="117" t="str">
        <f t="shared" si="22"/>
        <v>not ok</v>
      </c>
      <c r="W131" s="117" t="str">
        <f t="shared" si="23"/>
        <v>not ok</v>
      </c>
      <c r="X131" s="117" t="str">
        <f t="shared" si="24"/>
        <v>ok</v>
      </c>
      <c r="Y131" s="117" t="str">
        <f t="shared" si="25"/>
        <v>not ok</v>
      </c>
      <c r="Z131" s="117" t="str">
        <f t="shared" si="26"/>
        <v/>
      </c>
      <c r="AA131" s="117" t="str">
        <f>IF(LEN(A131)&gt;1,IF(COUNTIFS($Z$6:Z$502,LEFT(Z131,250))&gt;1,"Duplicate entry: you have two rows for the same substance and year and use",""),"")</f>
        <v/>
      </c>
      <c r="AB131" s="117" t="str">
        <f>IF(LEN(A131)&gt;0,IF(ISNUMBER(MATCH(A131,Annex_I_II_entries,0)),"","The Entry name is not within the dropdown list, make sure that you have not copied and pasted overwritting the cell format (with its correponding dropdown list) in column A"),"")</f>
        <v/>
      </c>
      <c r="AC131" s="117" t="str">
        <f t="shared" ca="1" si="27"/>
        <v/>
      </c>
      <c r="AD131" s="117" t="str">
        <f t="shared" ca="1" si="28"/>
        <v/>
      </c>
      <c r="AE131" s="117" t="str">
        <f>IF(LEN(G131)&lt;1,"",IF(COUNTIFS('1.Mfg and placing on the market'!G$6:G$503,'1.(Optional) tonnage per use'!G131,'1.Mfg and placing on the market'!K$6:K$503,'1.(Optional) tonnage per use'!N131)=0,"You have not provided total tonnage for this substance and year in the sheet 1. Mfg and placing on the market",""))</f>
        <v/>
      </c>
      <c r="AF131" s="117" t="str">
        <f t="shared" ca="1" si="34"/>
        <v/>
      </c>
      <c r="AG131" s="117" t="str">
        <f t="shared" ca="1" si="35"/>
        <v/>
      </c>
      <c r="AH131" s="117" t="str">
        <f t="shared" ca="1" si="36"/>
        <v/>
      </c>
      <c r="AI131" s="117" t="str">
        <f t="shared" si="29"/>
        <v>_EC</v>
      </c>
      <c r="AJ131" s="117" t="str">
        <f t="shared" si="30"/>
        <v>_CAS</v>
      </c>
      <c r="AK131" s="117" t="str">
        <f t="shared" si="31"/>
        <v>_uses</v>
      </c>
      <c r="AL131" s="117" t="str">
        <f t="shared" si="37"/>
        <v/>
      </c>
      <c r="AM131" s="117" t="str">
        <f t="shared" si="38"/>
        <v/>
      </c>
    </row>
    <row r="132" spans="1:39" s="39" customFormat="1" x14ac:dyDescent="0.2">
      <c r="A132" s="37"/>
      <c r="B132" s="37"/>
      <c r="C132" s="37"/>
      <c r="D132" s="70" t="str">
        <f>_xlfn.IFNA(VLOOKUP(A132,'Reference data SID'!$D$2:$Q$673,14,FALSE),"")</f>
        <v/>
      </c>
      <c r="E132" s="70" t="str">
        <f>_xlfn.IFNA(VLOOKUP(D132,'Reference data SID'!$C$3:$E$673,3,FALSE),"")</f>
        <v/>
      </c>
      <c r="F132" s="64" t="str">
        <f>_xlfn.IFNA(IF(E132=FALSE,D132,IF(ISBLANK(B132),VLOOKUP(C132,'Reference data SID'!$N:$P,3,FALSE),VLOOKUP(B132,'Reference data SID'!$M:$P,4,FALSE))),"")</f>
        <v/>
      </c>
      <c r="G132" s="64" t="str">
        <f t="shared" si="32"/>
        <v/>
      </c>
      <c r="H132" s="38" t="str">
        <f>_xlfn.IFNA(VLOOKUP(F132,'Reference data SID'!L:M,2,FALSE),"")</f>
        <v/>
      </c>
      <c r="I132" s="38" t="str">
        <f>_xlfn.IFNA(VLOOKUP(F132,'Reference data SID'!L:N,3,FALSE),"")</f>
        <v/>
      </c>
      <c r="J132" s="38" t="str">
        <f>_xlfn.IFNA(VLOOKUP(F132,'Reference data SID'!L:O,4,FALSE),"")</f>
        <v/>
      </c>
      <c r="K132" s="37"/>
      <c r="L132" s="37"/>
      <c r="M132" s="37"/>
      <c r="N132" s="50"/>
      <c r="O132" s="50"/>
      <c r="P132" s="50"/>
      <c r="Q132" s="50"/>
      <c r="R132" s="50"/>
      <c r="S132" s="50"/>
      <c r="T132" s="47" t="str">
        <f t="shared" ca="1" si="33"/>
        <v/>
      </c>
      <c r="U132" s="117" t="str">
        <f>_xlfn.IFNA(VLOOKUP(A132,'Reference data SID'!D:E,2,FALSE),"")</f>
        <v/>
      </c>
      <c r="V132" s="117" t="str">
        <f t="shared" si="22"/>
        <v>not ok</v>
      </c>
      <c r="W132" s="117" t="str">
        <f t="shared" si="23"/>
        <v>not ok</v>
      </c>
      <c r="X132" s="117" t="str">
        <f t="shared" si="24"/>
        <v>ok</v>
      </c>
      <c r="Y132" s="117" t="str">
        <f t="shared" si="25"/>
        <v>not ok</v>
      </c>
      <c r="Z132" s="117" t="str">
        <f t="shared" si="26"/>
        <v/>
      </c>
      <c r="AA132" s="117" t="str">
        <f>IF(LEN(A132)&gt;1,IF(COUNTIFS($Z$6:Z$502,LEFT(Z132,250))&gt;1,"Duplicate entry: you have two rows for the same substance and year and use",""),"")</f>
        <v/>
      </c>
      <c r="AB132" s="117" t="str">
        <f>IF(LEN(A132)&gt;0,IF(ISNUMBER(MATCH(A132,Annex_I_II_entries,0)),"","The Entry name is not within the dropdown list, make sure that you have not copied and pasted overwritting the cell format (with its correponding dropdown list) in column A"),"")</f>
        <v/>
      </c>
      <c r="AC132" s="117" t="str">
        <f t="shared" ca="1" si="27"/>
        <v/>
      </c>
      <c r="AD132" s="117" t="str">
        <f t="shared" ca="1" si="28"/>
        <v/>
      </c>
      <c r="AE132" s="117" t="str">
        <f>IF(LEN(G132)&lt;1,"",IF(COUNTIFS('1.Mfg and placing on the market'!G$6:G$503,'1.(Optional) tonnage per use'!G132,'1.Mfg and placing on the market'!K$6:K$503,'1.(Optional) tonnage per use'!N132)=0,"You have not provided total tonnage for this substance and year in the sheet 1. Mfg and placing on the market",""))</f>
        <v/>
      </c>
      <c r="AF132" s="117" t="str">
        <f t="shared" ca="1" si="34"/>
        <v/>
      </c>
      <c r="AG132" s="117" t="str">
        <f t="shared" ca="1" si="35"/>
        <v/>
      </c>
      <c r="AH132" s="117" t="str">
        <f t="shared" ca="1" si="36"/>
        <v/>
      </c>
      <c r="AI132" s="117" t="str">
        <f t="shared" si="29"/>
        <v>_EC</v>
      </c>
      <c r="AJ132" s="117" t="str">
        <f t="shared" si="30"/>
        <v>_CAS</v>
      </c>
      <c r="AK132" s="117" t="str">
        <f t="shared" si="31"/>
        <v>_uses</v>
      </c>
      <c r="AL132" s="117" t="str">
        <f t="shared" si="37"/>
        <v/>
      </c>
      <c r="AM132" s="117" t="str">
        <f t="shared" si="38"/>
        <v/>
      </c>
    </row>
    <row r="133" spans="1:39" s="39" customFormat="1" x14ac:dyDescent="0.2">
      <c r="A133" s="37"/>
      <c r="B133" s="37"/>
      <c r="C133" s="37"/>
      <c r="D133" s="70" t="str">
        <f>_xlfn.IFNA(VLOOKUP(A133,'Reference data SID'!$D$2:$Q$673,14,FALSE),"")</f>
        <v/>
      </c>
      <c r="E133" s="70" t="str">
        <f>_xlfn.IFNA(VLOOKUP(D133,'Reference data SID'!$C$3:$E$673,3,FALSE),"")</f>
        <v/>
      </c>
      <c r="F133" s="64" t="str">
        <f>_xlfn.IFNA(IF(E133=FALSE,D133,IF(ISBLANK(B133),VLOOKUP(C133,'Reference data SID'!$N:$P,3,FALSE),VLOOKUP(B133,'Reference data SID'!$M:$P,4,FALSE))),"")</f>
        <v/>
      </c>
      <c r="G133" s="64" t="str">
        <f t="shared" si="32"/>
        <v/>
      </c>
      <c r="H133" s="38" t="str">
        <f>_xlfn.IFNA(VLOOKUP(F133,'Reference data SID'!L:M,2,FALSE),"")</f>
        <v/>
      </c>
      <c r="I133" s="38" t="str">
        <f>_xlfn.IFNA(VLOOKUP(F133,'Reference data SID'!L:N,3,FALSE),"")</f>
        <v/>
      </c>
      <c r="J133" s="38" t="str">
        <f>_xlfn.IFNA(VLOOKUP(F133,'Reference data SID'!L:O,4,FALSE),"")</f>
        <v/>
      </c>
      <c r="K133" s="37"/>
      <c r="L133" s="37"/>
      <c r="M133" s="37"/>
      <c r="N133" s="50"/>
      <c r="O133" s="50"/>
      <c r="P133" s="50"/>
      <c r="Q133" s="50"/>
      <c r="R133" s="50"/>
      <c r="S133" s="50"/>
      <c r="T133" s="47" t="str">
        <f t="shared" ca="1" si="33"/>
        <v/>
      </c>
      <c r="U133" s="117" t="str">
        <f>_xlfn.IFNA(VLOOKUP(A133,'Reference data SID'!D:E,2,FALSE),"")</f>
        <v/>
      </c>
      <c r="V133" s="117" t="str">
        <f t="shared" si="22"/>
        <v>not ok</v>
      </c>
      <c r="W133" s="117" t="str">
        <f t="shared" si="23"/>
        <v>not ok</v>
      </c>
      <c r="X133" s="117" t="str">
        <f t="shared" si="24"/>
        <v>ok</v>
      </c>
      <c r="Y133" s="117" t="str">
        <f t="shared" si="25"/>
        <v>not ok</v>
      </c>
      <c r="Z133" s="117" t="str">
        <f t="shared" si="26"/>
        <v/>
      </c>
      <c r="AA133" s="117" t="str">
        <f>IF(LEN(A133)&gt;1,IF(COUNTIFS($Z$6:Z$502,LEFT(Z133,250))&gt;1,"Duplicate entry: you have two rows for the same substance and year and use",""),"")</f>
        <v/>
      </c>
      <c r="AB133" s="117" t="str">
        <f>IF(LEN(A133)&gt;0,IF(ISNUMBER(MATCH(A133,Annex_I_II_entries,0)),"","The Entry name is not within the dropdown list, make sure that you have not copied and pasted overwritting the cell format (with its correponding dropdown list) in column A"),"")</f>
        <v/>
      </c>
      <c r="AC133" s="117" t="str">
        <f t="shared" ca="1" si="27"/>
        <v/>
      </c>
      <c r="AD133" s="117" t="str">
        <f t="shared" ca="1" si="28"/>
        <v/>
      </c>
      <c r="AE133" s="117" t="str">
        <f>IF(LEN(G133)&lt;1,"",IF(COUNTIFS('1.Mfg and placing on the market'!G$6:G$503,'1.(Optional) tonnage per use'!G133,'1.Mfg and placing on the market'!K$6:K$503,'1.(Optional) tonnage per use'!N133)=0,"You have not provided total tonnage for this substance and year in the sheet 1. Mfg and placing on the market",""))</f>
        <v/>
      </c>
      <c r="AF133" s="117" t="str">
        <f t="shared" ca="1" si="34"/>
        <v/>
      </c>
      <c r="AG133" s="117" t="str">
        <f t="shared" ca="1" si="35"/>
        <v/>
      </c>
      <c r="AH133" s="117" t="str">
        <f t="shared" ca="1" si="36"/>
        <v/>
      </c>
      <c r="AI133" s="117" t="str">
        <f t="shared" si="29"/>
        <v>_EC</v>
      </c>
      <c r="AJ133" s="117" t="str">
        <f t="shared" si="30"/>
        <v>_CAS</v>
      </c>
      <c r="AK133" s="117" t="str">
        <f t="shared" si="31"/>
        <v>_uses</v>
      </c>
      <c r="AL133" s="117" t="str">
        <f t="shared" si="37"/>
        <v/>
      </c>
      <c r="AM133" s="117" t="str">
        <f t="shared" si="38"/>
        <v/>
      </c>
    </row>
    <row r="134" spans="1:39" s="39" customFormat="1" x14ac:dyDescent="0.2">
      <c r="A134" s="37"/>
      <c r="B134" s="37"/>
      <c r="C134" s="37"/>
      <c r="D134" s="70" t="str">
        <f>_xlfn.IFNA(VLOOKUP(A134,'Reference data SID'!$D$2:$Q$673,14,FALSE),"")</f>
        <v/>
      </c>
      <c r="E134" s="70" t="str">
        <f>_xlfn.IFNA(VLOOKUP(D134,'Reference data SID'!$C$3:$E$673,3,FALSE),"")</f>
        <v/>
      </c>
      <c r="F134" s="64" t="str">
        <f>_xlfn.IFNA(IF(E134=FALSE,D134,IF(ISBLANK(B134),VLOOKUP(C134,'Reference data SID'!$N:$P,3,FALSE),VLOOKUP(B134,'Reference data SID'!$M:$P,4,FALSE))),"")</f>
        <v/>
      </c>
      <c r="G134" s="64" t="str">
        <f t="shared" si="32"/>
        <v/>
      </c>
      <c r="H134" s="38" t="str">
        <f>_xlfn.IFNA(VLOOKUP(F134,'Reference data SID'!L:M,2,FALSE),"")</f>
        <v/>
      </c>
      <c r="I134" s="38" t="str">
        <f>_xlfn.IFNA(VLOOKUP(F134,'Reference data SID'!L:N,3,FALSE),"")</f>
        <v/>
      </c>
      <c r="J134" s="38" t="str">
        <f>_xlfn.IFNA(VLOOKUP(F134,'Reference data SID'!L:O,4,FALSE),"")</f>
        <v/>
      </c>
      <c r="K134" s="37"/>
      <c r="L134" s="37"/>
      <c r="M134" s="37"/>
      <c r="N134" s="50"/>
      <c r="O134" s="50"/>
      <c r="P134" s="50"/>
      <c r="Q134" s="50"/>
      <c r="R134" s="50"/>
      <c r="S134" s="50"/>
      <c r="T134" s="47" t="str">
        <f t="shared" ca="1" si="33"/>
        <v/>
      </c>
      <c r="U134" s="117" t="str">
        <f>_xlfn.IFNA(VLOOKUP(A134,'Reference data SID'!D:E,2,FALSE),"")</f>
        <v/>
      </c>
      <c r="V134" s="117" t="str">
        <f t="shared" ref="V134:V197" si="39">IF(AND(U134=TRUE,LEN(C134)&lt;1),"ok","not ok")</f>
        <v>not ok</v>
      </c>
      <c r="W134" s="117" t="str">
        <f t="shared" ref="W134:W197" si="40">IF(AND(U134=TRUE,LEN(B134)&lt;1),"ok", "not ok")</f>
        <v>not ok</v>
      </c>
      <c r="X134" s="117" t="str">
        <f t="shared" ref="X134:X197" si="41">IF(LEN(CONCATENATE(B134,C134))&gt;0,"not ok","ok")</f>
        <v>ok</v>
      </c>
      <c r="Y134" s="117" t="str">
        <f t="shared" ref="Y134:Y197" si="42">IF(OR(B134="other",C134="other"),"ok","not ok")</f>
        <v>not ok</v>
      </c>
      <c r="Z134" s="117" t="str">
        <f t="shared" ref="Z134:Z197" si="43">IF(LEN(A134)&gt;1,CONCATENATE(A134,I134,H134,F134,N134,K134,L134,M134),"")</f>
        <v/>
      </c>
      <c r="AA134" s="117" t="str">
        <f>IF(LEN(A134)&gt;1,IF(COUNTIFS($Z$6:Z$502,LEFT(Z134,250))&gt;1,"Duplicate entry: you have two rows for the same substance and year and use",""),"")</f>
        <v/>
      </c>
      <c r="AB134" s="117" t="str">
        <f>IF(LEN(A134)&gt;0,IF(ISNUMBER(MATCH(A134,Annex_I_II_entries,0)),"","The Entry name is not within the dropdown list, make sure that you have not copied and pasted overwritting the cell format (with its correponding dropdown list) in column A"),"")</f>
        <v/>
      </c>
      <c r="AC134" s="117" t="str">
        <f t="shared" ref="AC134:AC197" ca="1" si="44">IF(LEN(B134)&gt;0,IF(ISNUMBER(MATCH(B134,INDIRECT(AI134),0)),"","The EC number is not within the dropdown list, make sure that you have not copied and pasted overwritting the cell format (with its correponding dropdown list) in column B"),"")</f>
        <v/>
      </c>
      <c r="AD134" s="117" t="str">
        <f t="shared" ref="AD134:AD197" ca="1" si="45">IF(LEN(C134)&gt;0,IF(ISNUMBER(MATCH(C134,INDIRECT(AJ134),0)),"","The CAS number is not within the dropdown list, make sure that you have not copied and pasted overwritting the cell format (with its correponding dropdown list) in column C"),"")</f>
        <v/>
      </c>
      <c r="AE134" s="117" t="str">
        <f>IF(LEN(G134)&lt;1,"",IF(COUNTIFS('1.Mfg and placing on the market'!G$6:G$503,'1.(Optional) tonnage per use'!G134,'1.Mfg and placing on the market'!K$6:K$503,'1.(Optional) tonnage per use'!N134)=0,"You have not provided total tonnage for this substance and year in the sheet 1. Mfg and placing on the market",""))</f>
        <v/>
      </c>
      <c r="AF134" s="117" t="str">
        <f t="shared" ca="1" si="34"/>
        <v/>
      </c>
      <c r="AG134" s="117" t="str">
        <f t="shared" ca="1" si="35"/>
        <v/>
      </c>
      <c r="AH134" s="117" t="str">
        <f t="shared" ca="1" si="36"/>
        <v/>
      </c>
      <c r="AI134" s="117" t="str">
        <f t="shared" ref="AI134:AI197" si="46">CONCATENATE(SUBSTITUTE(SUBSTITUTE(SUBSTITUTE(SUBSTITUTE(SUBSTITUTE(SUBSTITUTE(A134," ","_"),"(","_"),")","_"),"-","_"),";","_"),",","_"),"_EC")</f>
        <v>_EC</v>
      </c>
      <c r="AJ134" s="117" t="str">
        <f t="shared" ref="AJ134:AJ197" si="47">CONCATENATE(SUBSTITUTE(SUBSTITUTE(SUBSTITUTE(SUBSTITUTE(SUBSTITUTE(SUBSTITUTE(A134," ","_"),"(","_"),")","_"),"-","_"),";","_"),",","_"),"_CAS")</f>
        <v>_CAS</v>
      </c>
      <c r="AK134" s="117" t="str">
        <f t="shared" ref="AK134:AK197" si="48">CONCATENATE(SUBSTITUTE(SUBSTITUTE(SUBSTITUTE(SUBSTITUTE(SUBSTITUTE(SUBSTITUTE(A134," ","_"),"(","_"),")","_"),"-","_"),";","_"),",","_"),"_uses")</f>
        <v>_uses</v>
      </c>
      <c r="AL134" s="117" t="str">
        <f t="shared" si="37"/>
        <v/>
      </c>
      <c r="AM134" s="117" t="str">
        <f t="shared" si="38"/>
        <v/>
      </c>
    </row>
    <row r="135" spans="1:39" s="39" customFormat="1" x14ac:dyDescent="0.2">
      <c r="A135" s="37"/>
      <c r="B135" s="37"/>
      <c r="C135" s="37"/>
      <c r="D135" s="70" t="str">
        <f>_xlfn.IFNA(VLOOKUP(A135,'Reference data SID'!$D$2:$Q$673,14,FALSE),"")</f>
        <v/>
      </c>
      <c r="E135" s="70" t="str">
        <f>_xlfn.IFNA(VLOOKUP(D135,'Reference data SID'!$C$3:$E$673,3,FALSE),"")</f>
        <v/>
      </c>
      <c r="F135" s="64" t="str">
        <f>_xlfn.IFNA(IF(E135=FALSE,D135,IF(ISBLANK(B135),VLOOKUP(C135,'Reference data SID'!$N:$P,3,FALSE),VLOOKUP(B135,'Reference data SID'!$M:$P,4,FALSE))),"")</f>
        <v/>
      </c>
      <c r="G135" s="64" t="str">
        <f t="shared" ref="G135:G198" si="49">CONCATENATE(D135,F135)</f>
        <v/>
      </c>
      <c r="H135" s="38" t="str">
        <f>_xlfn.IFNA(VLOOKUP(F135,'Reference data SID'!L:M,2,FALSE),"")</f>
        <v/>
      </c>
      <c r="I135" s="38" t="str">
        <f>_xlfn.IFNA(VLOOKUP(F135,'Reference data SID'!L:N,3,FALSE),"")</f>
        <v/>
      </c>
      <c r="J135" s="38" t="str">
        <f>_xlfn.IFNA(VLOOKUP(F135,'Reference data SID'!L:O,4,FALSE),"")</f>
        <v/>
      </c>
      <c r="K135" s="37"/>
      <c r="L135" s="37"/>
      <c r="M135" s="37"/>
      <c r="N135" s="50"/>
      <c r="O135" s="50"/>
      <c r="P135" s="50"/>
      <c r="Q135" s="50"/>
      <c r="R135" s="50"/>
      <c r="S135" s="50"/>
      <c r="T135" s="47" t="str">
        <f t="shared" ref="T135:T198" ca="1" si="50" xml:space="preserve">
CONCATENATE(AA135,
IF(AND(LEN(AA135)&gt;2,OR(LEN(AB135&gt;2),LEN(AC135&gt;2),LEN(AD135&gt;2),(AE135&gt;2),LEN(AF135&gt;2),LEN(AQ135&gt;2),LEN(AR135&gt;2),LEN(AS135&gt;2))),CONCATENATE("; ",CHAR(10)),""),
AB135,
IF(AND(LEN(AB135)&gt;2,OR(LEN(AC135&gt;2),LEN(AD135&gt;2),(AE135&gt;2),LEN(AF135&gt;2),LEN(AQ135&gt;1),LEN(AR135&gt;2),LEN(AS135&gt;2))),CONCATENATE("; ",CHAR(10)),""),
AC135,
IF(AND(LEN(AC135)&gt;2,OR(LEN(AD135&gt;2),LEN(AE135&gt;2),LEN(AF135&gt;2),LEN(AQ135&gt;2),LEN(AR135&gt;2),LEN(AS135&gt;2))),CONCATENATE("; ",CHAR(10)),""),
AD135,
IF(AND(LEN(AD135)&gt;2,OR(LEN(AE135&gt;2),LEN(AF135&gt;1),LEN(AQ135&gt;2),LEN(AR135&gt;2),LEN(AS135&gt;2))),CONCATENATE("; ",CHAR(10)),""),
AE135,
IF(AND(LEN(AE135)&gt;2,OR(LEN(AF135&gt;2),LEN(AQ135&gt;2),LEN(AR135&gt;2),LEN(AS135&gt;2))),CONCATENATE("; ",CHAR(10)),""),
AF135,
IF(AND(LEN(AF135)&gt;2,OR(,LEN(AQ135&gt;2),LEN(AR135&gt;2),LEN(AS135&gt;2))),CONCATENATE("; ",CHAR(10)),""),
AQ135,
IF(AND(LEN(AQ135)&gt;2,OR(,LEN(AR135&gt;2),LEN(AS135&gt;2))),CONCATENATE("; ",CHAR(10)),""),
AR135,
IF(AND(LEN(AR195)&gt;2,OR(,LEN(AR135&gt;2),LEN(AS135&gt;2))),CONCATENATE("; ",CHAR(10)),""),
AS135,
IF(AND(LEN(AS135)&gt;2,(LEN(AQ135&gt;2))),CONCATENATE("; ",CHAR(10)),""),
AQ135
)</f>
        <v/>
      </c>
      <c r="U135" s="117" t="str">
        <f>_xlfn.IFNA(VLOOKUP(A135,'Reference data SID'!D:E,2,FALSE),"")</f>
        <v/>
      </c>
      <c r="V135" s="117" t="str">
        <f t="shared" si="39"/>
        <v>not ok</v>
      </c>
      <c r="W135" s="117" t="str">
        <f t="shared" si="40"/>
        <v>not ok</v>
      </c>
      <c r="X135" s="117" t="str">
        <f t="shared" si="41"/>
        <v>ok</v>
      </c>
      <c r="Y135" s="117" t="str">
        <f t="shared" si="42"/>
        <v>not ok</v>
      </c>
      <c r="Z135" s="117" t="str">
        <f t="shared" si="43"/>
        <v/>
      </c>
      <c r="AA135" s="117" t="str">
        <f>IF(LEN(A135)&gt;1,IF(COUNTIFS($Z$6:Z$502,LEFT(Z135,250))&gt;1,"Duplicate entry: you have two rows for the same substance and year and use",""),"")</f>
        <v/>
      </c>
      <c r="AB135" s="117" t="str">
        <f>IF(LEN(A135)&gt;0,IF(ISNUMBER(MATCH(A135,Annex_I_II_entries,0)),"","The Entry name is not within the dropdown list, make sure that you have not copied and pasted overwritting the cell format (with its correponding dropdown list) in column A"),"")</f>
        <v/>
      </c>
      <c r="AC135" s="117" t="str">
        <f t="shared" ca="1" si="44"/>
        <v/>
      </c>
      <c r="AD135" s="117" t="str">
        <f t="shared" ca="1" si="45"/>
        <v/>
      </c>
      <c r="AE135" s="117" t="str">
        <f>IF(LEN(G135)&lt;1,"",IF(COUNTIFS('1.Mfg and placing on the market'!G$6:G$503,'1.(Optional) tonnage per use'!G135,'1.Mfg and placing on the market'!K$6:K$503,'1.(Optional) tonnage per use'!N135)=0,"You have not provided total tonnage for this substance and year in the sheet 1. Mfg and placing on the market",""))</f>
        <v/>
      </c>
      <c r="AF135" s="117" t="str">
        <f t="shared" ca="1" si="34"/>
        <v/>
      </c>
      <c r="AG135" s="117" t="str">
        <f t="shared" ca="1" si="35"/>
        <v/>
      </c>
      <c r="AH135" s="117" t="str">
        <f t="shared" ca="1" si="36"/>
        <v/>
      </c>
      <c r="AI135" s="117" t="str">
        <f t="shared" si="46"/>
        <v>_EC</v>
      </c>
      <c r="AJ135" s="117" t="str">
        <f t="shared" si="47"/>
        <v>_CAS</v>
      </c>
      <c r="AK135" s="117" t="str">
        <f t="shared" si="48"/>
        <v>_uses</v>
      </c>
      <c r="AL135" s="117" t="str">
        <f t="shared" si="37"/>
        <v/>
      </c>
      <c r="AM135" s="117" t="str">
        <f t="shared" si="38"/>
        <v/>
      </c>
    </row>
    <row r="136" spans="1:39" s="39" customFormat="1" x14ac:dyDescent="0.2">
      <c r="A136" s="37"/>
      <c r="B136" s="37"/>
      <c r="C136" s="37"/>
      <c r="D136" s="70" t="str">
        <f>_xlfn.IFNA(VLOOKUP(A136,'Reference data SID'!$D$2:$Q$673,14,FALSE),"")</f>
        <v/>
      </c>
      <c r="E136" s="70" t="str">
        <f>_xlfn.IFNA(VLOOKUP(D136,'Reference data SID'!$C$3:$E$673,3,FALSE),"")</f>
        <v/>
      </c>
      <c r="F136" s="64" t="str">
        <f>_xlfn.IFNA(IF(E136=FALSE,D136,IF(ISBLANK(B136),VLOOKUP(C136,'Reference data SID'!$N:$P,3,FALSE),VLOOKUP(B136,'Reference data SID'!$M:$P,4,FALSE))),"")</f>
        <v/>
      </c>
      <c r="G136" s="64" t="str">
        <f t="shared" si="49"/>
        <v/>
      </c>
      <c r="H136" s="38" t="str">
        <f>_xlfn.IFNA(VLOOKUP(F136,'Reference data SID'!L:M,2,FALSE),"")</f>
        <v/>
      </c>
      <c r="I136" s="38" t="str">
        <f>_xlfn.IFNA(VLOOKUP(F136,'Reference data SID'!L:N,3,FALSE),"")</f>
        <v/>
      </c>
      <c r="J136" s="38" t="str">
        <f>_xlfn.IFNA(VLOOKUP(F136,'Reference data SID'!L:O,4,FALSE),"")</f>
        <v/>
      </c>
      <c r="K136" s="37"/>
      <c r="L136" s="37"/>
      <c r="M136" s="37"/>
      <c r="N136" s="50"/>
      <c r="O136" s="50"/>
      <c r="P136" s="50"/>
      <c r="Q136" s="50"/>
      <c r="R136" s="50"/>
      <c r="S136" s="50"/>
      <c r="T136" s="47" t="str">
        <f t="shared" ca="1" si="50"/>
        <v/>
      </c>
      <c r="U136" s="117" t="str">
        <f>_xlfn.IFNA(VLOOKUP(A136,'Reference data SID'!D:E,2,FALSE),"")</f>
        <v/>
      </c>
      <c r="V136" s="117" t="str">
        <f t="shared" si="39"/>
        <v>not ok</v>
      </c>
      <c r="W136" s="117" t="str">
        <f t="shared" si="40"/>
        <v>not ok</v>
      </c>
      <c r="X136" s="117" t="str">
        <f t="shared" si="41"/>
        <v>ok</v>
      </c>
      <c r="Y136" s="117" t="str">
        <f t="shared" si="42"/>
        <v>not ok</v>
      </c>
      <c r="Z136" s="117" t="str">
        <f t="shared" si="43"/>
        <v/>
      </c>
      <c r="AA136" s="117" t="str">
        <f>IF(LEN(A136)&gt;1,IF(COUNTIFS($Z$6:Z$502,LEFT(Z136,250))&gt;1,"Duplicate entry: you have two rows for the same substance and year and use",""),"")</f>
        <v/>
      </c>
      <c r="AB136" s="117" t="str">
        <f>IF(LEN(A136)&gt;0,IF(ISNUMBER(MATCH(A136,Annex_I_II_entries,0)),"","The Entry name is not within the dropdown list, make sure that you have not copied and pasted overwritting the cell format (with its correponding dropdown list) in column A"),"")</f>
        <v/>
      </c>
      <c r="AC136" s="117" t="str">
        <f t="shared" ca="1" si="44"/>
        <v/>
      </c>
      <c r="AD136" s="117" t="str">
        <f t="shared" ca="1" si="45"/>
        <v/>
      </c>
      <c r="AE136" s="117" t="str">
        <f>IF(LEN(G136)&lt;1,"",IF(COUNTIFS('1.Mfg and placing on the market'!G$6:G$503,'1.(Optional) tonnage per use'!G136,'1.Mfg and placing on the market'!K$6:K$503,'1.(Optional) tonnage per use'!N136)=0,"You have not provided total tonnage for this substance and year in the sheet 1. Mfg and placing on the market",""))</f>
        <v/>
      </c>
      <c r="AF136" s="117" t="str">
        <f t="shared" ca="1" si="34"/>
        <v/>
      </c>
      <c r="AG136" s="117" t="str">
        <f t="shared" ca="1" si="35"/>
        <v/>
      </c>
      <c r="AH136" s="117" t="str">
        <f t="shared" ca="1" si="36"/>
        <v/>
      </c>
      <c r="AI136" s="117" t="str">
        <f t="shared" si="46"/>
        <v>_EC</v>
      </c>
      <c r="AJ136" s="117" t="str">
        <f t="shared" si="47"/>
        <v>_CAS</v>
      </c>
      <c r="AK136" s="117" t="str">
        <f t="shared" si="48"/>
        <v>_uses</v>
      </c>
      <c r="AL136" s="117" t="str">
        <f t="shared" si="37"/>
        <v/>
      </c>
      <c r="AM136" s="117" t="str">
        <f t="shared" si="38"/>
        <v/>
      </c>
    </row>
    <row r="137" spans="1:39" s="39" customFormat="1" x14ac:dyDescent="0.2">
      <c r="A137" s="37"/>
      <c r="B137" s="37"/>
      <c r="C137" s="37"/>
      <c r="D137" s="70" t="str">
        <f>_xlfn.IFNA(VLOOKUP(A137,'Reference data SID'!$D$2:$Q$673,14,FALSE),"")</f>
        <v/>
      </c>
      <c r="E137" s="70" t="str">
        <f>_xlfn.IFNA(VLOOKUP(D137,'Reference data SID'!$C$3:$E$673,3,FALSE),"")</f>
        <v/>
      </c>
      <c r="F137" s="64" t="str">
        <f>_xlfn.IFNA(IF(E137=FALSE,D137,IF(ISBLANK(B137),VLOOKUP(C137,'Reference data SID'!$N:$P,3,FALSE),VLOOKUP(B137,'Reference data SID'!$M:$P,4,FALSE))),"")</f>
        <v/>
      </c>
      <c r="G137" s="64" t="str">
        <f t="shared" si="49"/>
        <v/>
      </c>
      <c r="H137" s="38" t="str">
        <f>_xlfn.IFNA(VLOOKUP(F137,'Reference data SID'!L:M,2,FALSE),"")</f>
        <v/>
      </c>
      <c r="I137" s="38" t="str">
        <f>_xlfn.IFNA(VLOOKUP(F137,'Reference data SID'!L:N,3,FALSE),"")</f>
        <v/>
      </c>
      <c r="J137" s="38" t="str">
        <f>_xlfn.IFNA(VLOOKUP(F137,'Reference data SID'!L:O,4,FALSE),"")</f>
        <v/>
      </c>
      <c r="K137" s="37"/>
      <c r="L137" s="37"/>
      <c r="M137" s="37"/>
      <c r="N137" s="50"/>
      <c r="O137" s="50"/>
      <c r="P137" s="50"/>
      <c r="Q137" s="50"/>
      <c r="R137" s="50"/>
      <c r="S137" s="50"/>
      <c r="T137" s="47" t="str">
        <f t="shared" ca="1" si="50"/>
        <v/>
      </c>
      <c r="U137" s="117" t="str">
        <f>_xlfn.IFNA(VLOOKUP(A137,'Reference data SID'!D:E,2,FALSE),"")</f>
        <v/>
      </c>
      <c r="V137" s="117" t="str">
        <f t="shared" si="39"/>
        <v>not ok</v>
      </c>
      <c r="W137" s="117" t="str">
        <f t="shared" si="40"/>
        <v>not ok</v>
      </c>
      <c r="X137" s="117" t="str">
        <f t="shared" si="41"/>
        <v>ok</v>
      </c>
      <c r="Y137" s="117" t="str">
        <f t="shared" si="42"/>
        <v>not ok</v>
      </c>
      <c r="Z137" s="117" t="str">
        <f t="shared" si="43"/>
        <v/>
      </c>
      <c r="AA137" s="117" t="str">
        <f>IF(LEN(A137)&gt;1,IF(COUNTIFS($Z$6:Z$502,LEFT(Z137,250))&gt;1,"Duplicate entry: you have two rows for the same substance and year and use",""),"")</f>
        <v/>
      </c>
      <c r="AB137" s="117" t="str">
        <f>IF(LEN(A137)&gt;0,IF(ISNUMBER(MATCH(A137,Annex_I_II_entries,0)),"","The Entry name is not within the dropdown list, make sure that you have not copied and pasted overwritting the cell format (with its correponding dropdown list) in column A"),"")</f>
        <v/>
      </c>
      <c r="AC137" s="117" t="str">
        <f t="shared" ca="1" si="44"/>
        <v/>
      </c>
      <c r="AD137" s="117" t="str">
        <f t="shared" ca="1" si="45"/>
        <v/>
      </c>
      <c r="AE137" s="117" t="str">
        <f>IF(LEN(G137)&lt;1,"",IF(COUNTIFS('1.Mfg and placing on the market'!G$6:G$503,'1.(Optional) tonnage per use'!G137,'1.Mfg and placing on the market'!K$6:K$503,'1.(Optional) tonnage per use'!N137)=0,"You have not provided total tonnage for this substance and year in the sheet 1. Mfg and placing on the market",""))</f>
        <v/>
      </c>
      <c r="AF137" s="117" t="str">
        <f t="shared" ca="1" si="34"/>
        <v/>
      </c>
      <c r="AG137" s="117" t="str">
        <f t="shared" ca="1" si="35"/>
        <v/>
      </c>
      <c r="AH137" s="117" t="str">
        <f t="shared" ca="1" si="36"/>
        <v/>
      </c>
      <c r="AI137" s="117" t="str">
        <f t="shared" si="46"/>
        <v>_EC</v>
      </c>
      <c r="AJ137" s="117" t="str">
        <f t="shared" si="47"/>
        <v>_CAS</v>
      </c>
      <c r="AK137" s="117" t="str">
        <f t="shared" si="48"/>
        <v>_uses</v>
      </c>
      <c r="AL137" s="117" t="str">
        <f t="shared" si="37"/>
        <v/>
      </c>
      <c r="AM137" s="117" t="str">
        <f t="shared" si="38"/>
        <v/>
      </c>
    </row>
    <row r="138" spans="1:39" s="39" customFormat="1" x14ac:dyDescent="0.2">
      <c r="A138" s="37"/>
      <c r="B138" s="37"/>
      <c r="C138" s="37"/>
      <c r="D138" s="70" t="str">
        <f>_xlfn.IFNA(VLOOKUP(A138,'Reference data SID'!$D$2:$Q$673,14,FALSE),"")</f>
        <v/>
      </c>
      <c r="E138" s="70" t="str">
        <f>_xlfn.IFNA(VLOOKUP(D138,'Reference data SID'!$C$3:$E$673,3,FALSE),"")</f>
        <v/>
      </c>
      <c r="F138" s="64" t="str">
        <f>_xlfn.IFNA(IF(E138=FALSE,D138,IF(ISBLANK(B138),VLOOKUP(C138,'Reference data SID'!$N:$P,3,FALSE),VLOOKUP(B138,'Reference data SID'!$M:$P,4,FALSE))),"")</f>
        <v/>
      </c>
      <c r="G138" s="64" t="str">
        <f t="shared" si="49"/>
        <v/>
      </c>
      <c r="H138" s="38" t="str">
        <f>_xlfn.IFNA(VLOOKUP(F138,'Reference data SID'!L:M,2,FALSE),"")</f>
        <v/>
      </c>
      <c r="I138" s="38" t="str">
        <f>_xlfn.IFNA(VLOOKUP(F138,'Reference data SID'!L:N,3,FALSE),"")</f>
        <v/>
      </c>
      <c r="J138" s="38" t="str">
        <f>_xlfn.IFNA(VLOOKUP(F138,'Reference data SID'!L:O,4,FALSE),"")</f>
        <v/>
      </c>
      <c r="K138" s="37"/>
      <c r="L138" s="37"/>
      <c r="M138" s="37"/>
      <c r="N138" s="50"/>
      <c r="O138" s="50"/>
      <c r="P138" s="50"/>
      <c r="Q138" s="50"/>
      <c r="R138" s="50"/>
      <c r="S138" s="50"/>
      <c r="T138" s="47" t="str">
        <f t="shared" ca="1" si="50"/>
        <v/>
      </c>
      <c r="U138" s="117" t="str">
        <f>_xlfn.IFNA(VLOOKUP(A138,'Reference data SID'!D:E,2,FALSE),"")</f>
        <v/>
      </c>
      <c r="V138" s="117" t="str">
        <f t="shared" si="39"/>
        <v>not ok</v>
      </c>
      <c r="W138" s="117" t="str">
        <f t="shared" si="40"/>
        <v>not ok</v>
      </c>
      <c r="X138" s="117" t="str">
        <f t="shared" si="41"/>
        <v>ok</v>
      </c>
      <c r="Y138" s="117" t="str">
        <f t="shared" si="42"/>
        <v>not ok</v>
      </c>
      <c r="Z138" s="117" t="str">
        <f t="shared" si="43"/>
        <v/>
      </c>
      <c r="AA138" s="117" t="str">
        <f>IF(LEN(A138)&gt;1,IF(COUNTIFS($Z$6:Z$502,LEFT(Z138,250))&gt;1,"Duplicate entry: you have two rows for the same substance and year and use",""),"")</f>
        <v/>
      </c>
      <c r="AB138" s="117" t="str">
        <f>IF(LEN(A138)&gt;0,IF(ISNUMBER(MATCH(A138,Annex_I_II_entries,0)),"","The Entry name is not within the dropdown list, make sure that you have not copied and pasted overwritting the cell format (with its correponding dropdown list) in column A"),"")</f>
        <v/>
      </c>
      <c r="AC138" s="117" t="str">
        <f t="shared" ca="1" si="44"/>
        <v/>
      </c>
      <c r="AD138" s="117" t="str">
        <f t="shared" ca="1" si="45"/>
        <v/>
      </c>
      <c r="AE138" s="117" t="str">
        <f>IF(LEN(G138)&lt;1,"",IF(COUNTIFS('1.Mfg and placing on the market'!G$6:G$503,'1.(Optional) tonnage per use'!G138,'1.Mfg and placing on the market'!K$6:K$503,'1.(Optional) tonnage per use'!N138)=0,"You have not provided total tonnage for this substance and year in the sheet 1. Mfg and placing on the market",""))</f>
        <v/>
      </c>
      <c r="AF138" s="117" t="str">
        <f t="shared" ca="1" si="34"/>
        <v/>
      </c>
      <c r="AG138" s="117" t="str">
        <f t="shared" ca="1" si="35"/>
        <v/>
      </c>
      <c r="AH138" s="117" t="str">
        <f t="shared" ca="1" si="36"/>
        <v/>
      </c>
      <c r="AI138" s="117" t="str">
        <f t="shared" si="46"/>
        <v>_EC</v>
      </c>
      <c r="AJ138" s="117" t="str">
        <f t="shared" si="47"/>
        <v>_CAS</v>
      </c>
      <c r="AK138" s="117" t="str">
        <f t="shared" si="48"/>
        <v>_uses</v>
      </c>
      <c r="AL138" s="117" t="str">
        <f t="shared" si="37"/>
        <v/>
      </c>
      <c r="AM138" s="117" t="str">
        <f t="shared" si="38"/>
        <v/>
      </c>
    </row>
    <row r="139" spans="1:39" s="39" customFormat="1" x14ac:dyDescent="0.2">
      <c r="A139" s="37"/>
      <c r="B139" s="37"/>
      <c r="C139" s="37"/>
      <c r="D139" s="70" t="str">
        <f>_xlfn.IFNA(VLOOKUP(A139,'Reference data SID'!$D$2:$Q$673,14,FALSE),"")</f>
        <v/>
      </c>
      <c r="E139" s="70" t="str">
        <f>_xlfn.IFNA(VLOOKUP(D139,'Reference data SID'!$C$3:$E$673,3,FALSE),"")</f>
        <v/>
      </c>
      <c r="F139" s="64" t="str">
        <f>_xlfn.IFNA(IF(E139=FALSE,D139,IF(ISBLANK(B139),VLOOKUP(C139,'Reference data SID'!$N:$P,3,FALSE),VLOOKUP(B139,'Reference data SID'!$M:$P,4,FALSE))),"")</f>
        <v/>
      </c>
      <c r="G139" s="64" t="str">
        <f t="shared" si="49"/>
        <v/>
      </c>
      <c r="H139" s="38" t="str">
        <f>_xlfn.IFNA(VLOOKUP(F139,'Reference data SID'!L:M,2,FALSE),"")</f>
        <v/>
      </c>
      <c r="I139" s="38" t="str">
        <f>_xlfn.IFNA(VLOOKUP(F139,'Reference data SID'!L:N,3,FALSE),"")</f>
        <v/>
      </c>
      <c r="J139" s="38" t="str">
        <f>_xlfn.IFNA(VLOOKUP(F139,'Reference data SID'!L:O,4,FALSE),"")</f>
        <v/>
      </c>
      <c r="K139" s="37"/>
      <c r="L139" s="37"/>
      <c r="M139" s="37"/>
      <c r="N139" s="50"/>
      <c r="O139" s="50"/>
      <c r="P139" s="50"/>
      <c r="Q139" s="50"/>
      <c r="R139" s="50"/>
      <c r="S139" s="50"/>
      <c r="T139" s="47" t="str">
        <f t="shared" ca="1" si="50"/>
        <v/>
      </c>
      <c r="U139" s="117" t="str">
        <f>_xlfn.IFNA(VLOOKUP(A139,'Reference data SID'!D:E,2,FALSE),"")</f>
        <v/>
      </c>
      <c r="V139" s="117" t="str">
        <f t="shared" si="39"/>
        <v>not ok</v>
      </c>
      <c r="W139" s="117" t="str">
        <f t="shared" si="40"/>
        <v>not ok</v>
      </c>
      <c r="X139" s="117" t="str">
        <f t="shared" si="41"/>
        <v>ok</v>
      </c>
      <c r="Y139" s="117" t="str">
        <f t="shared" si="42"/>
        <v>not ok</v>
      </c>
      <c r="Z139" s="117" t="str">
        <f t="shared" si="43"/>
        <v/>
      </c>
      <c r="AA139" s="117" t="str">
        <f>IF(LEN(A139)&gt;1,IF(COUNTIFS($Z$6:Z$502,LEFT(Z139,250))&gt;1,"Duplicate entry: you have two rows for the same substance and year and use",""),"")</f>
        <v/>
      </c>
      <c r="AB139" s="117" t="str">
        <f>IF(LEN(A139)&gt;0,IF(ISNUMBER(MATCH(A139,Annex_I_II_entries,0)),"","The Entry name is not within the dropdown list, make sure that you have not copied and pasted overwritting the cell format (with its correponding dropdown list) in column A"),"")</f>
        <v/>
      </c>
      <c r="AC139" s="117" t="str">
        <f t="shared" ca="1" si="44"/>
        <v/>
      </c>
      <c r="AD139" s="117" t="str">
        <f t="shared" ca="1" si="45"/>
        <v/>
      </c>
      <c r="AE139" s="117" t="str">
        <f>IF(LEN(G139)&lt;1,"",IF(COUNTIFS('1.Mfg and placing on the market'!G$6:G$503,'1.(Optional) tonnage per use'!G139,'1.Mfg and placing on the market'!K$6:K$503,'1.(Optional) tonnage per use'!N139)=0,"You have not provided total tonnage for this substance and year in the sheet 1. Mfg and placing on the market",""))</f>
        <v/>
      </c>
      <c r="AF139" s="117" t="str">
        <f t="shared" ca="1" si="34"/>
        <v/>
      </c>
      <c r="AG139" s="117" t="str">
        <f t="shared" ca="1" si="35"/>
        <v/>
      </c>
      <c r="AH139" s="117" t="str">
        <f t="shared" ca="1" si="36"/>
        <v/>
      </c>
      <c r="AI139" s="117" t="str">
        <f t="shared" si="46"/>
        <v>_EC</v>
      </c>
      <c r="AJ139" s="117" t="str">
        <f t="shared" si="47"/>
        <v>_CAS</v>
      </c>
      <c r="AK139" s="117" t="str">
        <f t="shared" si="48"/>
        <v>_uses</v>
      </c>
      <c r="AL139" s="117" t="str">
        <f t="shared" si="37"/>
        <v/>
      </c>
      <c r="AM139" s="117" t="str">
        <f t="shared" si="38"/>
        <v/>
      </c>
    </row>
    <row r="140" spans="1:39" s="39" customFormat="1" x14ac:dyDescent="0.2">
      <c r="A140" s="37"/>
      <c r="B140" s="37"/>
      <c r="C140" s="37"/>
      <c r="D140" s="70" t="str">
        <f>_xlfn.IFNA(VLOOKUP(A140,'Reference data SID'!$D$2:$Q$673,14,FALSE),"")</f>
        <v/>
      </c>
      <c r="E140" s="70" t="str">
        <f>_xlfn.IFNA(VLOOKUP(D140,'Reference data SID'!$C$3:$E$673,3,FALSE),"")</f>
        <v/>
      </c>
      <c r="F140" s="64" t="str">
        <f>_xlfn.IFNA(IF(E140=FALSE,D140,IF(ISBLANK(B140),VLOOKUP(C140,'Reference data SID'!$N:$P,3,FALSE),VLOOKUP(B140,'Reference data SID'!$M:$P,4,FALSE))),"")</f>
        <v/>
      </c>
      <c r="G140" s="64" t="str">
        <f t="shared" si="49"/>
        <v/>
      </c>
      <c r="H140" s="38" t="str">
        <f>_xlfn.IFNA(VLOOKUP(F140,'Reference data SID'!L:M,2,FALSE),"")</f>
        <v/>
      </c>
      <c r="I140" s="38" t="str">
        <f>_xlfn.IFNA(VLOOKUP(F140,'Reference data SID'!L:N,3,FALSE),"")</f>
        <v/>
      </c>
      <c r="J140" s="38" t="str">
        <f>_xlfn.IFNA(VLOOKUP(F140,'Reference data SID'!L:O,4,FALSE),"")</f>
        <v/>
      </c>
      <c r="K140" s="37"/>
      <c r="L140" s="37"/>
      <c r="M140" s="37"/>
      <c r="N140" s="50"/>
      <c r="O140" s="50"/>
      <c r="P140" s="50"/>
      <c r="Q140" s="50"/>
      <c r="R140" s="50"/>
      <c r="S140" s="50"/>
      <c r="T140" s="47" t="str">
        <f t="shared" ca="1" si="50"/>
        <v/>
      </c>
      <c r="U140" s="117" t="str">
        <f>_xlfn.IFNA(VLOOKUP(A140,'Reference data SID'!D:E,2,FALSE),"")</f>
        <v/>
      </c>
      <c r="V140" s="117" t="str">
        <f t="shared" si="39"/>
        <v>not ok</v>
      </c>
      <c r="W140" s="117" t="str">
        <f t="shared" si="40"/>
        <v>not ok</v>
      </c>
      <c r="X140" s="117" t="str">
        <f t="shared" si="41"/>
        <v>ok</v>
      </c>
      <c r="Y140" s="117" t="str">
        <f t="shared" si="42"/>
        <v>not ok</v>
      </c>
      <c r="Z140" s="117" t="str">
        <f t="shared" si="43"/>
        <v/>
      </c>
      <c r="AA140" s="117" t="str">
        <f>IF(LEN(A140)&gt;1,IF(COUNTIFS($Z$6:Z$502,LEFT(Z140,250))&gt;1,"Duplicate entry: you have two rows for the same substance and year and use",""),"")</f>
        <v/>
      </c>
      <c r="AB140" s="117" t="str">
        <f>IF(LEN(A140)&gt;0,IF(ISNUMBER(MATCH(A140,Annex_I_II_entries,0)),"","The Entry name is not within the dropdown list, make sure that you have not copied and pasted overwritting the cell format (with its correponding dropdown list) in column A"),"")</f>
        <v/>
      </c>
      <c r="AC140" s="117" t="str">
        <f t="shared" ca="1" si="44"/>
        <v/>
      </c>
      <c r="AD140" s="117" t="str">
        <f t="shared" ca="1" si="45"/>
        <v/>
      </c>
      <c r="AE140" s="117" t="str">
        <f>IF(LEN(G140)&lt;1,"",IF(COUNTIFS('1.Mfg and placing on the market'!G$6:G$503,'1.(Optional) tonnage per use'!G140,'1.Mfg and placing on the market'!K$6:K$503,'1.(Optional) tonnage per use'!N140)=0,"You have not provided total tonnage for this substance and year in the sheet 1. Mfg and placing on the market",""))</f>
        <v/>
      </c>
      <c r="AF140" s="117" t="str">
        <f t="shared" ca="1" si="34"/>
        <v/>
      </c>
      <c r="AG140" s="117" t="str">
        <f t="shared" ca="1" si="35"/>
        <v/>
      </c>
      <c r="AH140" s="117" t="str">
        <f t="shared" ca="1" si="36"/>
        <v/>
      </c>
      <c r="AI140" s="117" t="str">
        <f t="shared" si="46"/>
        <v>_EC</v>
      </c>
      <c r="AJ140" s="117" t="str">
        <f t="shared" si="47"/>
        <v>_CAS</v>
      </c>
      <c r="AK140" s="117" t="str">
        <f t="shared" si="48"/>
        <v>_uses</v>
      </c>
      <c r="AL140" s="117" t="str">
        <f t="shared" si="37"/>
        <v/>
      </c>
      <c r="AM140" s="117" t="str">
        <f t="shared" si="38"/>
        <v/>
      </c>
    </row>
    <row r="141" spans="1:39" s="39" customFormat="1" x14ac:dyDescent="0.2">
      <c r="A141" s="37"/>
      <c r="B141" s="37"/>
      <c r="C141" s="37"/>
      <c r="D141" s="70" t="str">
        <f>_xlfn.IFNA(VLOOKUP(A141,'Reference data SID'!$D$2:$Q$673,14,FALSE),"")</f>
        <v/>
      </c>
      <c r="E141" s="70" t="str">
        <f>_xlfn.IFNA(VLOOKUP(D141,'Reference data SID'!$C$3:$E$673,3,FALSE),"")</f>
        <v/>
      </c>
      <c r="F141" s="64" t="str">
        <f>_xlfn.IFNA(IF(E141=FALSE,D141,IF(ISBLANK(B141),VLOOKUP(C141,'Reference data SID'!$N:$P,3,FALSE),VLOOKUP(B141,'Reference data SID'!$M:$P,4,FALSE))),"")</f>
        <v/>
      </c>
      <c r="G141" s="64" t="str">
        <f t="shared" si="49"/>
        <v/>
      </c>
      <c r="H141" s="38" t="str">
        <f>_xlfn.IFNA(VLOOKUP(F141,'Reference data SID'!L:M,2,FALSE),"")</f>
        <v/>
      </c>
      <c r="I141" s="38" t="str">
        <f>_xlfn.IFNA(VLOOKUP(F141,'Reference data SID'!L:N,3,FALSE),"")</f>
        <v/>
      </c>
      <c r="J141" s="38" t="str">
        <f>_xlfn.IFNA(VLOOKUP(F141,'Reference data SID'!L:O,4,FALSE),"")</f>
        <v/>
      </c>
      <c r="K141" s="37"/>
      <c r="L141" s="37"/>
      <c r="M141" s="37"/>
      <c r="N141" s="50"/>
      <c r="O141" s="50"/>
      <c r="P141" s="50"/>
      <c r="Q141" s="50"/>
      <c r="R141" s="50"/>
      <c r="S141" s="50"/>
      <c r="T141" s="47" t="str">
        <f t="shared" ca="1" si="50"/>
        <v/>
      </c>
      <c r="U141" s="117" t="str">
        <f>_xlfn.IFNA(VLOOKUP(A141,'Reference data SID'!D:E,2,FALSE),"")</f>
        <v/>
      </c>
      <c r="V141" s="117" t="str">
        <f t="shared" si="39"/>
        <v>not ok</v>
      </c>
      <c r="W141" s="117" t="str">
        <f t="shared" si="40"/>
        <v>not ok</v>
      </c>
      <c r="X141" s="117" t="str">
        <f t="shared" si="41"/>
        <v>ok</v>
      </c>
      <c r="Y141" s="117" t="str">
        <f t="shared" si="42"/>
        <v>not ok</v>
      </c>
      <c r="Z141" s="117" t="str">
        <f t="shared" si="43"/>
        <v/>
      </c>
      <c r="AA141" s="117" t="str">
        <f>IF(LEN(A141)&gt;1,IF(COUNTIFS($Z$6:Z$502,LEFT(Z141,250))&gt;1,"Duplicate entry: you have two rows for the same substance and year and use",""),"")</f>
        <v/>
      </c>
      <c r="AB141" s="117" t="str">
        <f>IF(LEN(A141)&gt;0,IF(ISNUMBER(MATCH(A141,Annex_I_II_entries,0)),"","The Entry name is not within the dropdown list, make sure that you have not copied and pasted overwritting the cell format (with its correponding dropdown list) in column A"),"")</f>
        <v/>
      </c>
      <c r="AC141" s="117" t="str">
        <f t="shared" ca="1" si="44"/>
        <v/>
      </c>
      <c r="AD141" s="117" t="str">
        <f t="shared" ca="1" si="45"/>
        <v/>
      </c>
      <c r="AE141" s="117" t="str">
        <f>IF(LEN(G141)&lt;1,"",IF(COUNTIFS('1.Mfg and placing on the market'!G$6:G$503,'1.(Optional) tonnage per use'!G141,'1.Mfg and placing on the market'!K$6:K$503,'1.(Optional) tonnage per use'!N141)=0,"You have not provided total tonnage for this substance and year in the sheet 1. Mfg and placing on the market",""))</f>
        <v/>
      </c>
      <c r="AF141" s="117" t="str">
        <f t="shared" ca="1" si="34"/>
        <v/>
      </c>
      <c r="AG141" s="117" t="str">
        <f t="shared" ca="1" si="35"/>
        <v/>
      </c>
      <c r="AH141" s="117" t="str">
        <f t="shared" ca="1" si="36"/>
        <v/>
      </c>
      <c r="AI141" s="117" t="str">
        <f t="shared" si="46"/>
        <v>_EC</v>
      </c>
      <c r="AJ141" s="117" t="str">
        <f t="shared" si="47"/>
        <v>_CAS</v>
      </c>
      <c r="AK141" s="117" t="str">
        <f t="shared" si="48"/>
        <v>_uses</v>
      </c>
      <c r="AL141" s="117" t="str">
        <f t="shared" si="37"/>
        <v/>
      </c>
      <c r="AM141" s="117" t="str">
        <f t="shared" si="38"/>
        <v/>
      </c>
    </row>
    <row r="142" spans="1:39" s="39" customFormat="1" x14ac:dyDescent="0.2">
      <c r="A142" s="37"/>
      <c r="B142" s="37"/>
      <c r="C142" s="37"/>
      <c r="D142" s="70" t="str">
        <f>_xlfn.IFNA(VLOOKUP(A142,'Reference data SID'!$D$2:$Q$673,14,FALSE),"")</f>
        <v/>
      </c>
      <c r="E142" s="70" t="str">
        <f>_xlfn.IFNA(VLOOKUP(D142,'Reference data SID'!$C$3:$E$673,3,FALSE),"")</f>
        <v/>
      </c>
      <c r="F142" s="64" t="str">
        <f>_xlfn.IFNA(IF(E142=FALSE,D142,IF(ISBLANK(B142),VLOOKUP(C142,'Reference data SID'!$N:$P,3,FALSE),VLOOKUP(B142,'Reference data SID'!$M:$P,4,FALSE))),"")</f>
        <v/>
      </c>
      <c r="G142" s="64" t="str">
        <f t="shared" si="49"/>
        <v/>
      </c>
      <c r="H142" s="38" t="str">
        <f>_xlfn.IFNA(VLOOKUP(F142,'Reference data SID'!L:M,2,FALSE),"")</f>
        <v/>
      </c>
      <c r="I142" s="38" t="str">
        <f>_xlfn.IFNA(VLOOKUP(F142,'Reference data SID'!L:N,3,FALSE),"")</f>
        <v/>
      </c>
      <c r="J142" s="38" t="str">
        <f>_xlfn.IFNA(VLOOKUP(F142,'Reference data SID'!L:O,4,FALSE),"")</f>
        <v/>
      </c>
      <c r="K142" s="37"/>
      <c r="L142" s="37"/>
      <c r="M142" s="37"/>
      <c r="N142" s="50"/>
      <c r="O142" s="50"/>
      <c r="P142" s="50"/>
      <c r="Q142" s="50"/>
      <c r="R142" s="50"/>
      <c r="S142" s="50"/>
      <c r="T142" s="47" t="str">
        <f t="shared" ca="1" si="50"/>
        <v/>
      </c>
      <c r="U142" s="117" t="str">
        <f>_xlfn.IFNA(VLOOKUP(A142,'Reference data SID'!D:E,2,FALSE),"")</f>
        <v/>
      </c>
      <c r="V142" s="117" t="str">
        <f t="shared" si="39"/>
        <v>not ok</v>
      </c>
      <c r="W142" s="117" t="str">
        <f t="shared" si="40"/>
        <v>not ok</v>
      </c>
      <c r="X142" s="117" t="str">
        <f t="shared" si="41"/>
        <v>ok</v>
      </c>
      <c r="Y142" s="117" t="str">
        <f t="shared" si="42"/>
        <v>not ok</v>
      </c>
      <c r="Z142" s="117" t="str">
        <f t="shared" si="43"/>
        <v/>
      </c>
      <c r="AA142" s="117" t="str">
        <f>IF(LEN(A142)&gt;1,IF(COUNTIFS($Z$6:Z$502,LEFT(Z142,250))&gt;1,"Duplicate entry: you have two rows for the same substance and year and use",""),"")</f>
        <v/>
      </c>
      <c r="AB142" s="117" t="str">
        <f>IF(LEN(A142)&gt;0,IF(ISNUMBER(MATCH(A142,Annex_I_II_entries,0)),"","The Entry name is not within the dropdown list, make sure that you have not copied and pasted overwritting the cell format (with its correponding dropdown list) in column A"),"")</f>
        <v/>
      </c>
      <c r="AC142" s="117" t="str">
        <f t="shared" ca="1" si="44"/>
        <v/>
      </c>
      <c r="AD142" s="117" t="str">
        <f t="shared" ca="1" si="45"/>
        <v/>
      </c>
      <c r="AE142" s="117" t="str">
        <f>IF(LEN(G142)&lt;1,"",IF(COUNTIFS('1.Mfg and placing on the market'!G$6:G$503,'1.(Optional) tonnage per use'!G142,'1.Mfg and placing on the market'!K$6:K$503,'1.(Optional) tonnage per use'!N142)=0,"You have not provided total tonnage for this substance and year in the sheet 1. Mfg and placing on the market",""))</f>
        <v/>
      </c>
      <c r="AF142" s="117" t="str">
        <f t="shared" ca="1" si="34"/>
        <v/>
      </c>
      <c r="AG142" s="117" t="str">
        <f t="shared" ca="1" si="35"/>
        <v/>
      </c>
      <c r="AH142" s="117" t="str">
        <f t="shared" ca="1" si="36"/>
        <v/>
      </c>
      <c r="AI142" s="117" t="str">
        <f t="shared" si="46"/>
        <v>_EC</v>
      </c>
      <c r="AJ142" s="117" t="str">
        <f t="shared" si="47"/>
        <v>_CAS</v>
      </c>
      <c r="AK142" s="117" t="str">
        <f t="shared" si="48"/>
        <v>_uses</v>
      </c>
      <c r="AL142" s="117" t="str">
        <f t="shared" si="37"/>
        <v/>
      </c>
      <c r="AM142" s="117" t="str">
        <f t="shared" si="38"/>
        <v/>
      </c>
    </row>
    <row r="143" spans="1:39" s="39" customFormat="1" x14ac:dyDescent="0.2">
      <c r="A143" s="37"/>
      <c r="B143" s="37"/>
      <c r="C143" s="37"/>
      <c r="D143" s="70" t="str">
        <f>_xlfn.IFNA(VLOOKUP(A143,'Reference data SID'!$D$2:$Q$673,14,FALSE),"")</f>
        <v/>
      </c>
      <c r="E143" s="70" t="str">
        <f>_xlfn.IFNA(VLOOKUP(D143,'Reference data SID'!$C$3:$E$673,3,FALSE),"")</f>
        <v/>
      </c>
      <c r="F143" s="64" t="str">
        <f>_xlfn.IFNA(IF(E143=FALSE,D143,IF(ISBLANK(B143),VLOOKUP(C143,'Reference data SID'!$N:$P,3,FALSE),VLOOKUP(B143,'Reference data SID'!$M:$P,4,FALSE))),"")</f>
        <v/>
      </c>
      <c r="G143" s="64" t="str">
        <f t="shared" si="49"/>
        <v/>
      </c>
      <c r="H143" s="38" t="str">
        <f>_xlfn.IFNA(VLOOKUP(F143,'Reference data SID'!L:M,2,FALSE),"")</f>
        <v/>
      </c>
      <c r="I143" s="38" t="str">
        <f>_xlfn.IFNA(VLOOKUP(F143,'Reference data SID'!L:N,3,FALSE),"")</f>
        <v/>
      </c>
      <c r="J143" s="38" t="str">
        <f>_xlfn.IFNA(VLOOKUP(F143,'Reference data SID'!L:O,4,FALSE),"")</f>
        <v/>
      </c>
      <c r="K143" s="37"/>
      <c r="L143" s="37"/>
      <c r="M143" s="37"/>
      <c r="N143" s="50"/>
      <c r="O143" s="50"/>
      <c r="P143" s="50"/>
      <c r="Q143" s="50"/>
      <c r="R143" s="50"/>
      <c r="S143" s="50"/>
      <c r="T143" s="47" t="str">
        <f t="shared" ca="1" si="50"/>
        <v/>
      </c>
      <c r="U143" s="117" t="str">
        <f>_xlfn.IFNA(VLOOKUP(A143,'Reference data SID'!D:E,2,FALSE),"")</f>
        <v/>
      </c>
      <c r="V143" s="117" t="str">
        <f t="shared" si="39"/>
        <v>not ok</v>
      </c>
      <c r="W143" s="117" t="str">
        <f t="shared" si="40"/>
        <v>not ok</v>
      </c>
      <c r="X143" s="117" t="str">
        <f t="shared" si="41"/>
        <v>ok</v>
      </c>
      <c r="Y143" s="117" t="str">
        <f t="shared" si="42"/>
        <v>not ok</v>
      </c>
      <c r="Z143" s="117" t="str">
        <f t="shared" si="43"/>
        <v/>
      </c>
      <c r="AA143" s="117" t="str">
        <f>IF(LEN(A143)&gt;1,IF(COUNTIFS($Z$6:Z$502,LEFT(Z143,250))&gt;1,"Duplicate entry: you have two rows for the same substance and year and use",""),"")</f>
        <v/>
      </c>
      <c r="AB143" s="117" t="str">
        <f>IF(LEN(A143)&gt;0,IF(ISNUMBER(MATCH(A143,Annex_I_II_entries,0)),"","The Entry name is not within the dropdown list, make sure that you have not copied and pasted overwritting the cell format (with its correponding dropdown list) in column A"),"")</f>
        <v/>
      </c>
      <c r="AC143" s="117" t="str">
        <f t="shared" ca="1" si="44"/>
        <v/>
      </c>
      <c r="AD143" s="117" t="str">
        <f t="shared" ca="1" si="45"/>
        <v/>
      </c>
      <c r="AE143" s="117" t="str">
        <f>IF(LEN(G143)&lt;1,"",IF(COUNTIFS('1.Mfg and placing on the market'!G$6:G$503,'1.(Optional) tonnage per use'!G143,'1.Mfg and placing on the market'!K$6:K$503,'1.(Optional) tonnage per use'!N143)=0,"You have not provided total tonnage for this substance and year in the sheet 1. Mfg and placing on the market",""))</f>
        <v/>
      </c>
      <c r="AF143" s="117" t="str">
        <f t="shared" ca="1" si="34"/>
        <v/>
      </c>
      <c r="AG143" s="117" t="str">
        <f t="shared" ca="1" si="35"/>
        <v/>
      </c>
      <c r="AH143" s="117" t="str">
        <f t="shared" ca="1" si="36"/>
        <v/>
      </c>
      <c r="AI143" s="117" t="str">
        <f t="shared" si="46"/>
        <v>_EC</v>
      </c>
      <c r="AJ143" s="117" t="str">
        <f t="shared" si="47"/>
        <v>_CAS</v>
      </c>
      <c r="AK143" s="117" t="str">
        <f t="shared" si="48"/>
        <v>_uses</v>
      </c>
      <c r="AL143" s="117" t="str">
        <f t="shared" si="37"/>
        <v/>
      </c>
      <c r="AM143" s="117" t="str">
        <f t="shared" si="38"/>
        <v/>
      </c>
    </row>
    <row r="144" spans="1:39" s="39" customFormat="1" x14ac:dyDescent="0.2">
      <c r="A144" s="37"/>
      <c r="B144" s="37"/>
      <c r="C144" s="37"/>
      <c r="D144" s="70" t="str">
        <f>_xlfn.IFNA(VLOOKUP(A144,'Reference data SID'!$D$2:$Q$673,14,FALSE),"")</f>
        <v/>
      </c>
      <c r="E144" s="70" t="str">
        <f>_xlfn.IFNA(VLOOKUP(D144,'Reference data SID'!$C$3:$E$673,3,FALSE),"")</f>
        <v/>
      </c>
      <c r="F144" s="64" t="str">
        <f>_xlfn.IFNA(IF(E144=FALSE,D144,IF(ISBLANK(B144),VLOOKUP(C144,'Reference data SID'!$N:$P,3,FALSE),VLOOKUP(B144,'Reference data SID'!$M:$P,4,FALSE))),"")</f>
        <v/>
      </c>
      <c r="G144" s="64" t="str">
        <f t="shared" si="49"/>
        <v/>
      </c>
      <c r="H144" s="38" t="str">
        <f>_xlfn.IFNA(VLOOKUP(F144,'Reference data SID'!L:M,2,FALSE),"")</f>
        <v/>
      </c>
      <c r="I144" s="38" t="str">
        <f>_xlfn.IFNA(VLOOKUP(F144,'Reference data SID'!L:N,3,FALSE),"")</f>
        <v/>
      </c>
      <c r="J144" s="38" t="str">
        <f>_xlfn.IFNA(VLOOKUP(F144,'Reference data SID'!L:O,4,FALSE),"")</f>
        <v/>
      </c>
      <c r="K144" s="37"/>
      <c r="L144" s="37"/>
      <c r="M144" s="37"/>
      <c r="N144" s="50"/>
      <c r="O144" s="50"/>
      <c r="P144" s="50"/>
      <c r="Q144" s="50"/>
      <c r="R144" s="50"/>
      <c r="S144" s="50"/>
      <c r="T144" s="47" t="str">
        <f t="shared" ca="1" si="50"/>
        <v/>
      </c>
      <c r="U144" s="117" t="str">
        <f>_xlfn.IFNA(VLOOKUP(A144,'Reference data SID'!D:E,2,FALSE),"")</f>
        <v/>
      </c>
      <c r="V144" s="117" t="str">
        <f t="shared" si="39"/>
        <v>not ok</v>
      </c>
      <c r="W144" s="117" t="str">
        <f t="shared" si="40"/>
        <v>not ok</v>
      </c>
      <c r="X144" s="117" t="str">
        <f t="shared" si="41"/>
        <v>ok</v>
      </c>
      <c r="Y144" s="117" t="str">
        <f t="shared" si="42"/>
        <v>not ok</v>
      </c>
      <c r="Z144" s="117" t="str">
        <f t="shared" si="43"/>
        <v/>
      </c>
      <c r="AA144" s="117" t="str">
        <f>IF(LEN(A144)&gt;1,IF(COUNTIFS($Z$6:Z$502,LEFT(Z144,250))&gt;1,"Duplicate entry: you have two rows for the same substance and year and use",""),"")</f>
        <v/>
      </c>
      <c r="AB144" s="117" t="str">
        <f>IF(LEN(A144)&gt;0,IF(ISNUMBER(MATCH(A144,Annex_I_II_entries,0)),"","The Entry name is not within the dropdown list, make sure that you have not copied and pasted overwritting the cell format (with its correponding dropdown list) in column A"),"")</f>
        <v/>
      </c>
      <c r="AC144" s="117" t="str">
        <f t="shared" ca="1" si="44"/>
        <v/>
      </c>
      <c r="AD144" s="117" t="str">
        <f t="shared" ca="1" si="45"/>
        <v/>
      </c>
      <c r="AE144" s="117" t="str">
        <f>IF(LEN(G144)&lt;1,"",IF(COUNTIFS('1.Mfg and placing on the market'!G$6:G$503,'1.(Optional) tonnage per use'!G144,'1.Mfg and placing on the market'!K$6:K$503,'1.(Optional) tonnage per use'!N144)=0,"You have not provided total tonnage for this substance and year in the sheet 1. Mfg and placing on the market",""))</f>
        <v/>
      </c>
      <c r="AF144" s="117" t="str">
        <f t="shared" ca="1" si="34"/>
        <v/>
      </c>
      <c r="AG144" s="117" t="str">
        <f t="shared" ca="1" si="35"/>
        <v/>
      </c>
      <c r="AH144" s="117" t="str">
        <f t="shared" ca="1" si="36"/>
        <v/>
      </c>
      <c r="AI144" s="117" t="str">
        <f t="shared" si="46"/>
        <v>_EC</v>
      </c>
      <c r="AJ144" s="117" t="str">
        <f t="shared" si="47"/>
        <v>_CAS</v>
      </c>
      <c r="AK144" s="117" t="str">
        <f t="shared" si="48"/>
        <v>_uses</v>
      </c>
      <c r="AL144" s="117" t="str">
        <f t="shared" si="37"/>
        <v/>
      </c>
      <c r="AM144" s="117" t="str">
        <f t="shared" si="38"/>
        <v/>
      </c>
    </row>
    <row r="145" spans="1:39" s="39" customFormat="1" x14ac:dyDescent="0.2">
      <c r="A145" s="37"/>
      <c r="B145" s="37"/>
      <c r="C145" s="37"/>
      <c r="D145" s="70" t="str">
        <f>_xlfn.IFNA(VLOOKUP(A145,'Reference data SID'!$D$2:$Q$673,14,FALSE),"")</f>
        <v/>
      </c>
      <c r="E145" s="70" t="str">
        <f>_xlfn.IFNA(VLOOKUP(D145,'Reference data SID'!$C$3:$E$673,3,FALSE),"")</f>
        <v/>
      </c>
      <c r="F145" s="64" t="str">
        <f>_xlfn.IFNA(IF(E145=FALSE,D145,IF(ISBLANK(B145),VLOOKUP(C145,'Reference data SID'!$N:$P,3,FALSE),VLOOKUP(B145,'Reference data SID'!$M:$P,4,FALSE))),"")</f>
        <v/>
      </c>
      <c r="G145" s="64" t="str">
        <f t="shared" si="49"/>
        <v/>
      </c>
      <c r="H145" s="38" t="str">
        <f>_xlfn.IFNA(VLOOKUP(F145,'Reference data SID'!L:M,2,FALSE),"")</f>
        <v/>
      </c>
      <c r="I145" s="38" t="str">
        <f>_xlfn.IFNA(VLOOKUP(F145,'Reference data SID'!L:N,3,FALSE),"")</f>
        <v/>
      </c>
      <c r="J145" s="38" t="str">
        <f>_xlfn.IFNA(VLOOKUP(F145,'Reference data SID'!L:O,4,FALSE),"")</f>
        <v/>
      </c>
      <c r="K145" s="37"/>
      <c r="L145" s="37"/>
      <c r="M145" s="37"/>
      <c r="N145" s="50"/>
      <c r="O145" s="50"/>
      <c r="P145" s="50"/>
      <c r="Q145" s="50"/>
      <c r="R145" s="50"/>
      <c r="S145" s="50"/>
      <c r="T145" s="47" t="str">
        <f t="shared" ca="1" si="50"/>
        <v/>
      </c>
      <c r="U145" s="117" t="str">
        <f>_xlfn.IFNA(VLOOKUP(A145,'Reference data SID'!D:E,2,FALSE),"")</f>
        <v/>
      </c>
      <c r="V145" s="117" t="str">
        <f t="shared" si="39"/>
        <v>not ok</v>
      </c>
      <c r="W145" s="117" t="str">
        <f t="shared" si="40"/>
        <v>not ok</v>
      </c>
      <c r="X145" s="117" t="str">
        <f t="shared" si="41"/>
        <v>ok</v>
      </c>
      <c r="Y145" s="117" t="str">
        <f t="shared" si="42"/>
        <v>not ok</v>
      </c>
      <c r="Z145" s="117" t="str">
        <f t="shared" si="43"/>
        <v/>
      </c>
      <c r="AA145" s="117" t="str">
        <f>IF(LEN(A145)&gt;1,IF(COUNTIFS($Z$6:Z$502,LEFT(Z145,250))&gt;1,"Duplicate entry: you have two rows for the same substance and year and use",""),"")</f>
        <v/>
      </c>
      <c r="AB145" s="117" t="str">
        <f>IF(LEN(A145)&gt;0,IF(ISNUMBER(MATCH(A145,Annex_I_II_entries,0)),"","The Entry name is not within the dropdown list, make sure that you have not copied and pasted overwritting the cell format (with its correponding dropdown list) in column A"),"")</f>
        <v/>
      </c>
      <c r="AC145" s="117" t="str">
        <f t="shared" ca="1" si="44"/>
        <v/>
      </c>
      <c r="AD145" s="117" t="str">
        <f t="shared" ca="1" si="45"/>
        <v/>
      </c>
      <c r="AE145" s="117" t="str">
        <f>IF(LEN(G145)&lt;1,"",IF(COUNTIFS('1.Mfg and placing on the market'!G$6:G$503,'1.(Optional) tonnage per use'!G145,'1.Mfg and placing on the market'!K$6:K$503,'1.(Optional) tonnage per use'!N145)=0,"You have not provided total tonnage for this substance and year in the sheet 1. Mfg and placing on the market",""))</f>
        <v/>
      </c>
      <c r="AF145" s="117" t="str">
        <f t="shared" ca="1" si="34"/>
        <v/>
      </c>
      <c r="AG145" s="117" t="str">
        <f t="shared" ca="1" si="35"/>
        <v/>
      </c>
      <c r="AH145" s="117" t="str">
        <f t="shared" ca="1" si="36"/>
        <v/>
      </c>
      <c r="AI145" s="117" t="str">
        <f t="shared" si="46"/>
        <v>_EC</v>
      </c>
      <c r="AJ145" s="117" t="str">
        <f t="shared" si="47"/>
        <v>_CAS</v>
      </c>
      <c r="AK145" s="117" t="str">
        <f t="shared" si="48"/>
        <v>_uses</v>
      </c>
      <c r="AL145" s="117" t="str">
        <f t="shared" si="37"/>
        <v/>
      </c>
      <c r="AM145" s="117" t="str">
        <f t="shared" si="38"/>
        <v/>
      </c>
    </row>
    <row r="146" spans="1:39" s="39" customFormat="1" x14ac:dyDescent="0.2">
      <c r="A146" s="37"/>
      <c r="B146" s="37"/>
      <c r="C146" s="37"/>
      <c r="D146" s="70" t="str">
        <f>_xlfn.IFNA(VLOOKUP(A146,'Reference data SID'!$D$2:$Q$673,14,FALSE),"")</f>
        <v/>
      </c>
      <c r="E146" s="70" t="str">
        <f>_xlfn.IFNA(VLOOKUP(D146,'Reference data SID'!$C$3:$E$673,3,FALSE),"")</f>
        <v/>
      </c>
      <c r="F146" s="64" t="str">
        <f>_xlfn.IFNA(IF(E146=FALSE,D146,IF(ISBLANK(B146),VLOOKUP(C146,'Reference data SID'!$N:$P,3,FALSE),VLOOKUP(B146,'Reference data SID'!$M:$P,4,FALSE))),"")</f>
        <v/>
      </c>
      <c r="G146" s="64" t="str">
        <f t="shared" si="49"/>
        <v/>
      </c>
      <c r="H146" s="38" t="str">
        <f>_xlfn.IFNA(VLOOKUP(F146,'Reference data SID'!L:M,2,FALSE),"")</f>
        <v/>
      </c>
      <c r="I146" s="38" t="str">
        <f>_xlfn.IFNA(VLOOKUP(F146,'Reference data SID'!L:N,3,FALSE),"")</f>
        <v/>
      </c>
      <c r="J146" s="38" t="str">
        <f>_xlfn.IFNA(VLOOKUP(F146,'Reference data SID'!L:O,4,FALSE),"")</f>
        <v/>
      </c>
      <c r="K146" s="37"/>
      <c r="L146" s="37"/>
      <c r="M146" s="37"/>
      <c r="N146" s="50"/>
      <c r="O146" s="50"/>
      <c r="P146" s="50"/>
      <c r="Q146" s="50"/>
      <c r="R146" s="50"/>
      <c r="S146" s="50"/>
      <c r="T146" s="47" t="str">
        <f t="shared" ca="1" si="50"/>
        <v/>
      </c>
      <c r="U146" s="117" t="str">
        <f>_xlfn.IFNA(VLOOKUP(A146,'Reference data SID'!D:E,2,FALSE),"")</f>
        <v/>
      </c>
      <c r="V146" s="117" t="str">
        <f t="shared" si="39"/>
        <v>not ok</v>
      </c>
      <c r="W146" s="117" t="str">
        <f t="shared" si="40"/>
        <v>not ok</v>
      </c>
      <c r="X146" s="117" t="str">
        <f t="shared" si="41"/>
        <v>ok</v>
      </c>
      <c r="Y146" s="117" t="str">
        <f t="shared" si="42"/>
        <v>not ok</v>
      </c>
      <c r="Z146" s="117" t="str">
        <f t="shared" si="43"/>
        <v/>
      </c>
      <c r="AA146" s="117" t="str">
        <f>IF(LEN(A146)&gt;1,IF(COUNTIFS($Z$6:Z$502,LEFT(Z146,250))&gt;1,"Duplicate entry: you have two rows for the same substance and year and use",""),"")</f>
        <v/>
      </c>
      <c r="AB146" s="117" t="str">
        <f>IF(LEN(A146)&gt;0,IF(ISNUMBER(MATCH(A146,Annex_I_II_entries,0)),"","The Entry name is not within the dropdown list, make sure that you have not copied and pasted overwritting the cell format (with its correponding dropdown list) in column A"),"")</f>
        <v/>
      </c>
      <c r="AC146" s="117" t="str">
        <f t="shared" ca="1" si="44"/>
        <v/>
      </c>
      <c r="AD146" s="117" t="str">
        <f t="shared" ca="1" si="45"/>
        <v/>
      </c>
      <c r="AE146" s="117" t="str">
        <f>IF(LEN(G146)&lt;1,"",IF(COUNTIFS('1.Mfg and placing on the market'!G$6:G$503,'1.(Optional) tonnage per use'!G146,'1.Mfg and placing on the market'!K$6:K$503,'1.(Optional) tonnage per use'!N146)=0,"You have not provided total tonnage for this substance and year in the sheet 1. Mfg and placing on the market",""))</f>
        <v/>
      </c>
      <c r="AF146" s="117" t="str">
        <f t="shared" ca="1" si="34"/>
        <v/>
      </c>
      <c r="AG146" s="117" t="str">
        <f t="shared" ca="1" si="35"/>
        <v/>
      </c>
      <c r="AH146" s="117" t="str">
        <f t="shared" ca="1" si="36"/>
        <v/>
      </c>
      <c r="AI146" s="117" t="str">
        <f t="shared" si="46"/>
        <v>_EC</v>
      </c>
      <c r="AJ146" s="117" t="str">
        <f t="shared" si="47"/>
        <v>_CAS</v>
      </c>
      <c r="AK146" s="117" t="str">
        <f t="shared" si="48"/>
        <v>_uses</v>
      </c>
      <c r="AL146" s="117" t="str">
        <f t="shared" si="37"/>
        <v/>
      </c>
      <c r="AM146" s="117" t="str">
        <f t="shared" si="38"/>
        <v/>
      </c>
    </row>
    <row r="147" spans="1:39" s="39" customFormat="1" x14ac:dyDescent="0.2">
      <c r="A147" s="37"/>
      <c r="B147" s="37"/>
      <c r="C147" s="37"/>
      <c r="D147" s="70" t="str">
        <f>_xlfn.IFNA(VLOOKUP(A147,'Reference data SID'!$D$2:$Q$673,14,FALSE),"")</f>
        <v/>
      </c>
      <c r="E147" s="70" t="str">
        <f>_xlfn.IFNA(VLOOKUP(D147,'Reference data SID'!$C$3:$E$673,3,FALSE),"")</f>
        <v/>
      </c>
      <c r="F147" s="64" t="str">
        <f>_xlfn.IFNA(IF(E147=FALSE,D147,IF(ISBLANK(B147),VLOOKUP(C147,'Reference data SID'!$N:$P,3,FALSE),VLOOKUP(B147,'Reference data SID'!$M:$P,4,FALSE))),"")</f>
        <v/>
      </c>
      <c r="G147" s="64" t="str">
        <f t="shared" si="49"/>
        <v/>
      </c>
      <c r="H147" s="38" t="str">
        <f>_xlfn.IFNA(VLOOKUP(F147,'Reference data SID'!L:M,2,FALSE),"")</f>
        <v/>
      </c>
      <c r="I147" s="38" t="str">
        <f>_xlfn.IFNA(VLOOKUP(F147,'Reference data SID'!L:N,3,FALSE),"")</f>
        <v/>
      </c>
      <c r="J147" s="38" t="str">
        <f>_xlfn.IFNA(VLOOKUP(F147,'Reference data SID'!L:O,4,FALSE),"")</f>
        <v/>
      </c>
      <c r="K147" s="37"/>
      <c r="L147" s="37"/>
      <c r="M147" s="37"/>
      <c r="N147" s="50"/>
      <c r="O147" s="50"/>
      <c r="P147" s="50"/>
      <c r="Q147" s="50"/>
      <c r="R147" s="50"/>
      <c r="S147" s="50"/>
      <c r="T147" s="47" t="str">
        <f t="shared" ca="1" si="50"/>
        <v/>
      </c>
      <c r="U147" s="117" t="str">
        <f>_xlfn.IFNA(VLOOKUP(A147,'Reference data SID'!D:E,2,FALSE),"")</f>
        <v/>
      </c>
      <c r="V147" s="117" t="str">
        <f t="shared" si="39"/>
        <v>not ok</v>
      </c>
      <c r="W147" s="117" t="str">
        <f t="shared" si="40"/>
        <v>not ok</v>
      </c>
      <c r="X147" s="117" t="str">
        <f t="shared" si="41"/>
        <v>ok</v>
      </c>
      <c r="Y147" s="117" t="str">
        <f t="shared" si="42"/>
        <v>not ok</v>
      </c>
      <c r="Z147" s="117" t="str">
        <f t="shared" si="43"/>
        <v/>
      </c>
      <c r="AA147" s="117" t="str">
        <f>IF(LEN(A147)&gt;1,IF(COUNTIFS($Z$6:Z$502,LEFT(Z147,250))&gt;1,"Duplicate entry: you have two rows for the same substance and year and use",""),"")</f>
        <v/>
      </c>
      <c r="AB147" s="117" t="str">
        <f>IF(LEN(A147)&gt;0,IF(ISNUMBER(MATCH(A147,Annex_I_II_entries,0)),"","The Entry name is not within the dropdown list, make sure that you have not copied and pasted overwritting the cell format (with its correponding dropdown list) in column A"),"")</f>
        <v/>
      </c>
      <c r="AC147" s="117" t="str">
        <f t="shared" ca="1" si="44"/>
        <v/>
      </c>
      <c r="AD147" s="117" t="str">
        <f t="shared" ca="1" si="45"/>
        <v/>
      </c>
      <c r="AE147" s="117" t="str">
        <f>IF(LEN(G147)&lt;1,"",IF(COUNTIFS('1.Mfg and placing on the market'!G$6:G$503,'1.(Optional) tonnage per use'!G147,'1.Mfg and placing on the market'!K$6:K$503,'1.(Optional) tonnage per use'!N147)=0,"You have not provided total tonnage for this substance and year in the sheet 1. Mfg and placing on the market",""))</f>
        <v/>
      </c>
      <c r="AF147" s="117" t="str">
        <f t="shared" ca="1" si="34"/>
        <v/>
      </c>
      <c r="AG147" s="117" t="str">
        <f t="shared" ca="1" si="35"/>
        <v/>
      </c>
      <c r="AH147" s="117" t="str">
        <f t="shared" ca="1" si="36"/>
        <v/>
      </c>
      <c r="AI147" s="117" t="str">
        <f t="shared" si="46"/>
        <v>_EC</v>
      </c>
      <c r="AJ147" s="117" t="str">
        <f t="shared" si="47"/>
        <v>_CAS</v>
      </c>
      <c r="AK147" s="117" t="str">
        <f t="shared" si="48"/>
        <v>_uses</v>
      </c>
      <c r="AL147" s="117" t="str">
        <f t="shared" si="37"/>
        <v/>
      </c>
      <c r="AM147" s="117" t="str">
        <f t="shared" si="38"/>
        <v/>
      </c>
    </row>
    <row r="148" spans="1:39" s="39" customFormat="1" x14ac:dyDescent="0.2">
      <c r="A148" s="37"/>
      <c r="B148" s="37"/>
      <c r="C148" s="37"/>
      <c r="D148" s="70" t="str">
        <f>_xlfn.IFNA(VLOOKUP(A148,'Reference data SID'!$D$2:$Q$673,14,FALSE),"")</f>
        <v/>
      </c>
      <c r="E148" s="70" t="str">
        <f>_xlfn.IFNA(VLOOKUP(D148,'Reference data SID'!$C$3:$E$673,3,FALSE),"")</f>
        <v/>
      </c>
      <c r="F148" s="64" t="str">
        <f>_xlfn.IFNA(IF(E148=FALSE,D148,IF(ISBLANK(B148),VLOOKUP(C148,'Reference data SID'!$N:$P,3,FALSE),VLOOKUP(B148,'Reference data SID'!$M:$P,4,FALSE))),"")</f>
        <v/>
      </c>
      <c r="G148" s="64" t="str">
        <f t="shared" si="49"/>
        <v/>
      </c>
      <c r="H148" s="38" t="str">
        <f>_xlfn.IFNA(VLOOKUP(F148,'Reference data SID'!L:M,2,FALSE),"")</f>
        <v/>
      </c>
      <c r="I148" s="38" t="str">
        <f>_xlfn.IFNA(VLOOKUP(F148,'Reference data SID'!L:N,3,FALSE),"")</f>
        <v/>
      </c>
      <c r="J148" s="38" t="str">
        <f>_xlfn.IFNA(VLOOKUP(F148,'Reference data SID'!L:O,4,FALSE),"")</f>
        <v/>
      </c>
      <c r="K148" s="37"/>
      <c r="L148" s="37"/>
      <c r="M148" s="37"/>
      <c r="N148" s="50"/>
      <c r="O148" s="50"/>
      <c r="P148" s="50"/>
      <c r="Q148" s="50"/>
      <c r="R148" s="50"/>
      <c r="S148" s="50"/>
      <c r="T148" s="47" t="str">
        <f t="shared" ca="1" si="50"/>
        <v/>
      </c>
      <c r="U148" s="117" t="str">
        <f>_xlfn.IFNA(VLOOKUP(A148,'Reference data SID'!D:E,2,FALSE),"")</f>
        <v/>
      </c>
      <c r="V148" s="117" t="str">
        <f t="shared" si="39"/>
        <v>not ok</v>
      </c>
      <c r="W148" s="117" t="str">
        <f t="shared" si="40"/>
        <v>not ok</v>
      </c>
      <c r="X148" s="117" t="str">
        <f t="shared" si="41"/>
        <v>ok</v>
      </c>
      <c r="Y148" s="117" t="str">
        <f t="shared" si="42"/>
        <v>not ok</v>
      </c>
      <c r="Z148" s="117" t="str">
        <f t="shared" si="43"/>
        <v/>
      </c>
      <c r="AA148" s="117" t="str">
        <f>IF(LEN(A148)&gt;1,IF(COUNTIFS($Z$6:Z$502,LEFT(Z148,250))&gt;1,"Duplicate entry: you have two rows for the same substance and year and use",""),"")</f>
        <v/>
      </c>
      <c r="AB148" s="117" t="str">
        <f>IF(LEN(A148)&gt;0,IF(ISNUMBER(MATCH(A148,Annex_I_II_entries,0)),"","The Entry name is not within the dropdown list, make sure that you have not copied and pasted overwritting the cell format (with its correponding dropdown list) in column A"),"")</f>
        <v/>
      </c>
      <c r="AC148" s="117" t="str">
        <f t="shared" ca="1" si="44"/>
        <v/>
      </c>
      <c r="AD148" s="117" t="str">
        <f t="shared" ca="1" si="45"/>
        <v/>
      </c>
      <c r="AE148" s="117" t="str">
        <f>IF(LEN(G148)&lt;1,"",IF(COUNTIFS('1.Mfg and placing on the market'!G$6:G$503,'1.(Optional) tonnage per use'!G148,'1.Mfg and placing on the market'!K$6:K$503,'1.(Optional) tonnage per use'!N148)=0,"You have not provided total tonnage for this substance and year in the sheet 1. Mfg and placing on the market",""))</f>
        <v/>
      </c>
      <c r="AF148" s="117" t="str">
        <f t="shared" ca="1" si="34"/>
        <v/>
      </c>
      <c r="AG148" s="117" t="str">
        <f t="shared" ca="1" si="35"/>
        <v/>
      </c>
      <c r="AH148" s="117" t="str">
        <f t="shared" ca="1" si="36"/>
        <v/>
      </c>
      <c r="AI148" s="117" t="str">
        <f t="shared" si="46"/>
        <v>_EC</v>
      </c>
      <c r="AJ148" s="117" t="str">
        <f t="shared" si="47"/>
        <v>_CAS</v>
      </c>
      <c r="AK148" s="117" t="str">
        <f t="shared" si="48"/>
        <v>_uses</v>
      </c>
      <c r="AL148" s="117" t="str">
        <f t="shared" si="37"/>
        <v/>
      </c>
      <c r="AM148" s="117" t="str">
        <f t="shared" si="38"/>
        <v/>
      </c>
    </row>
    <row r="149" spans="1:39" s="39" customFormat="1" x14ac:dyDescent="0.2">
      <c r="A149" s="37"/>
      <c r="B149" s="37"/>
      <c r="C149" s="37"/>
      <c r="D149" s="70" t="str">
        <f>_xlfn.IFNA(VLOOKUP(A149,'Reference data SID'!$D$2:$Q$673,14,FALSE),"")</f>
        <v/>
      </c>
      <c r="E149" s="70" t="str">
        <f>_xlfn.IFNA(VLOOKUP(D149,'Reference data SID'!$C$3:$E$673,3,FALSE),"")</f>
        <v/>
      </c>
      <c r="F149" s="64" t="str">
        <f>_xlfn.IFNA(IF(E149=FALSE,D149,IF(ISBLANK(B149),VLOOKUP(C149,'Reference data SID'!$N:$P,3,FALSE),VLOOKUP(B149,'Reference data SID'!$M:$P,4,FALSE))),"")</f>
        <v/>
      </c>
      <c r="G149" s="64" t="str">
        <f t="shared" si="49"/>
        <v/>
      </c>
      <c r="H149" s="38" t="str">
        <f>_xlfn.IFNA(VLOOKUP(F149,'Reference data SID'!L:M,2,FALSE),"")</f>
        <v/>
      </c>
      <c r="I149" s="38" t="str">
        <f>_xlfn.IFNA(VLOOKUP(F149,'Reference data SID'!L:N,3,FALSE),"")</f>
        <v/>
      </c>
      <c r="J149" s="38" t="str">
        <f>_xlfn.IFNA(VLOOKUP(F149,'Reference data SID'!L:O,4,FALSE),"")</f>
        <v/>
      </c>
      <c r="K149" s="37"/>
      <c r="L149" s="37"/>
      <c r="M149" s="37"/>
      <c r="N149" s="50"/>
      <c r="O149" s="50"/>
      <c r="P149" s="50"/>
      <c r="Q149" s="50"/>
      <c r="R149" s="50"/>
      <c r="S149" s="50"/>
      <c r="T149" s="47" t="str">
        <f t="shared" ca="1" si="50"/>
        <v/>
      </c>
      <c r="U149" s="117" t="str">
        <f>_xlfn.IFNA(VLOOKUP(A149,'Reference data SID'!D:E,2,FALSE),"")</f>
        <v/>
      </c>
      <c r="V149" s="117" t="str">
        <f t="shared" si="39"/>
        <v>not ok</v>
      </c>
      <c r="W149" s="117" t="str">
        <f t="shared" si="40"/>
        <v>not ok</v>
      </c>
      <c r="X149" s="117" t="str">
        <f t="shared" si="41"/>
        <v>ok</v>
      </c>
      <c r="Y149" s="117" t="str">
        <f t="shared" si="42"/>
        <v>not ok</v>
      </c>
      <c r="Z149" s="117" t="str">
        <f t="shared" si="43"/>
        <v/>
      </c>
      <c r="AA149" s="117" t="str">
        <f>IF(LEN(A149)&gt;1,IF(COUNTIFS($Z$6:Z$502,LEFT(Z149,250))&gt;1,"Duplicate entry: you have two rows for the same substance and year and use",""),"")</f>
        <v/>
      </c>
      <c r="AB149" s="117" t="str">
        <f>IF(LEN(A149)&gt;0,IF(ISNUMBER(MATCH(A149,Annex_I_II_entries,0)),"","The Entry name is not within the dropdown list, make sure that you have not copied and pasted overwritting the cell format (with its correponding dropdown list) in column A"),"")</f>
        <v/>
      </c>
      <c r="AC149" s="117" t="str">
        <f t="shared" ca="1" si="44"/>
        <v/>
      </c>
      <c r="AD149" s="117" t="str">
        <f t="shared" ca="1" si="45"/>
        <v/>
      </c>
      <c r="AE149" s="117" t="str">
        <f>IF(LEN(G149)&lt;1,"",IF(COUNTIFS('1.Mfg and placing on the market'!G$6:G$503,'1.(Optional) tonnage per use'!G149,'1.Mfg and placing on the market'!K$6:K$503,'1.(Optional) tonnage per use'!N149)=0,"You have not provided total tonnage for this substance and year in the sheet 1. Mfg and placing on the market",""))</f>
        <v/>
      </c>
      <c r="AF149" s="117" t="str">
        <f t="shared" ca="1" si="34"/>
        <v/>
      </c>
      <c r="AG149" s="117" t="str">
        <f t="shared" ca="1" si="35"/>
        <v/>
      </c>
      <c r="AH149" s="117" t="str">
        <f t="shared" ca="1" si="36"/>
        <v/>
      </c>
      <c r="AI149" s="117" t="str">
        <f t="shared" si="46"/>
        <v>_EC</v>
      </c>
      <c r="AJ149" s="117" t="str">
        <f t="shared" si="47"/>
        <v>_CAS</v>
      </c>
      <c r="AK149" s="117" t="str">
        <f t="shared" si="48"/>
        <v>_uses</v>
      </c>
      <c r="AL149" s="117" t="str">
        <f t="shared" si="37"/>
        <v/>
      </c>
      <c r="AM149" s="117" t="str">
        <f t="shared" si="38"/>
        <v/>
      </c>
    </row>
    <row r="150" spans="1:39" s="39" customFormat="1" x14ac:dyDescent="0.2">
      <c r="A150" s="37"/>
      <c r="B150" s="37"/>
      <c r="C150" s="37"/>
      <c r="D150" s="70" t="str">
        <f>_xlfn.IFNA(VLOOKUP(A150,'Reference data SID'!$D$2:$Q$673,14,FALSE),"")</f>
        <v/>
      </c>
      <c r="E150" s="70" t="str">
        <f>_xlfn.IFNA(VLOOKUP(D150,'Reference data SID'!$C$3:$E$673,3,FALSE),"")</f>
        <v/>
      </c>
      <c r="F150" s="64" t="str">
        <f>_xlfn.IFNA(IF(E150=FALSE,D150,IF(ISBLANK(B150),VLOOKUP(C150,'Reference data SID'!$N:$P,3,FALSE),VLOOKUP(B150,'Reference data SID'!$M:$P,4,FALSE))),"")</f>
        <v/>
      </c>
      <c r="G150" s="64" t="str">
        <f t="shared" si="49"/>
        <v/>
      </c>
      <c r="H150" s="38" t="str">
        <f>_xlfn.IFNA(VLOOKUP(F150,'Reference data SID'!L:M,2,FALSE),"")</f>
        <v/>
      </c>
      <c r="I150" s="38" t="str">
        <f>_xlfn.IFNA(VLOOKUP(F150,'Reference data SID'!L:N,3,FALSE),"")</f>
        <v/>
      </c>
      <c r="J150" s="38" t="str">
        <f>_xlfn.IFNA(VLOOKUP(F150,'Reference data SID'!L:O,4,FALSE),"")</f>
        <v/>
      </c>
      <c r="K150" s="37"/>
      <c r="L150" s="37"/>
      <c r="M150" s="37"/>
      <c r="N150" s="50"/>
      <c r="O150" s="50"/>
      <c r="P150" s="50"/>
      <c r="Q150" s="50"/>
      <c r="R150" s="50"/>
      <c r="S150" s="50"/>
      <c r="T150" s="47" t="str">
        <f t="shared" ca="1" si="50"/>
        <v/>
      </c>
      <c r="U150" s="117" t="str">
        <f>_xlfn.IFNA(VLOOKUP(A150,'Reference data SID'!D:E,2,FALSE),"")</f>
        <v/>
      </c>
      <c r="V150" s="117" t="str">
        <f t="shared" si="39"/>
        <v>not ok</v>
      </c>
      <c r="W150" s="117" t="str">
        <f t="shared" si="40"/>
        <v>not ok</v>
      </c>
      <c r="X150" s="117" t="str">
        <f t="shared" si="41"/>
        <v>ok</v>
      </c>
      <c r="Y150" s="117" t="str">
        <f t="shared" si="42"/>
        <v>not ok</v>
      </c>
      <c r="Z150" s="117" t="str">
        <f t="shared" si="43"/>
        <v/>
      </c>
      <c r="AA150" s="117" t="str">
        <f>IF(LEN(A150)&gt;1,IF(COUNTIFS($Z$6:Z$502,LEFT(Z150,250))&gt;1,"Duplicate entry: you have two rows for the same substance and year and use",""),"")</f>
        <v/>
      </c>
      <c r="AB150" s="117" t="str">
        <f>IF(LEN(A150)&gt;0,IF(ISNUMBER(MATCH(A150,Annex_I_II_entries,0)),"","The Entry name is not within the dropdown list, make sure that you have not copied and pasted overwritting the cell format (with its correponding dropdown list) in column A"),"")</f>
        <v/>
      </c>
      <c r="AC150" s="117" t="str">
        <f t="shared" ca="1" si="44"/>
        <v/>
      </c>
      <c r="AD150" s="117" t="str">
        <f t="shared" ca="1" si="45"/>
        <v/>
      </c>
      <c r="AE150" s="117" t="str">
        <f>IF(LEN(G150)&lt;1,"",IF(COUNTIFS('1.Mfg and placing on the market'!G$6:G$503,'1.(Optional) tonnage per use'!G150,'1.Mfg and placing on the market'!K$6:K$503,'1.(Optional) tonnage per use'!N150)=0,"You have not provided total tonnage for this substance and year in the sheet 1. Mfg and placing on the market",""))</f>
        <v/>
      </c>
      <c r="AF150" s="117" t="str">
        <f t="shared" ca="1" si="34"/>
        <v/>
      </c>
      <c r="AG150" s="117" t="str">
        <f t="shared" ca="1" si="35"/>
        <v/>
      </c>
      <c r="AH150" s="117" t="str">
        <f t="shared" ca="1" si="36"/>
        <v/>
      </c>
      <c r="AI150" s="117" t="str">
        <f t="shared" si="46"/>
        <v>_EC</v>
      </c>
      <c r="AJ150" s="117" t="str">
        <f t="shared" si="47"/>
        <v>_CAS</v>
      </c>
      <c r="AK150" s="117" t="str">
        <f t="shared" si="48"/>
        <v>_uses</v>
      </c>
      <c r="AL150" s="117" t="str">
        <f t="shared" si="37"/>
        <v/>
      </c>
      <c r="AM150" s="117" t="str">
        <f t="shared" si="38"/>
        <v/>
      </c>
    </row>
    <row r="151" spans="1:39" s="39" customFormat="1" x14ac:dyDescent="0.2">
      <c r="A151" s="37"/>
      <c r="B151" s="37"/>
      <c r="C151" s="37"/>
      <c r="D151" s="70" t="str">
        <f>_xlfn.IFNA(VLOOKUP(A151,'Reference data SID'!$D$2:$Q$673,14,FALSE),"")</f>
        <v/>
      </c>
      <c r="E151" s="70" t="str">
        <f>_xlfn.IFNA(VLOOKUP(D151,'Reference data SID'!$C$3:$E$673,3,FALSE),"")</f>
        <v/>
      </c>
      <c r="F151" s="64" t="str">
        <f>_xlfn.IFNA(IF(E151=FALSE,D151,IF(ISBLANK(B151),VLOOKUP(C151,'Reference data SID'!$N:$P,3,FALSE),VLOOKUP(B151,'Reference data SID'!$M:$P,4,FALSE))),"")</f>
        <v/>
      </c>
      <c r="G151" s="64" t="str">
        <f t="shared" si="49"/>
        <v/>
      </c>
      <c r="H151" s="38" t="str">
        <f>_xlfn.IFNA(VLOOKUP(F151,'Reference data SID'!L:M,2,FALSE),"")</f>
        <v/>
      </c>
      <c r="I151" s="38" t="str">
        <f>_xlfn.IFNA(VLOOKUP(F151,'Reference data SID'!L:N,3,FALSE),"")</f>
        <v/>
      </c>
      <c r="J151" s="38" t="str">
        <f>_xlfn.IFNA(VLOOKUP(F151,'Reference data SID'!L:O,4,FALSE),"")</f>
        <v/>
      </c>
      <c r="K151" s="37"/>
      <c r="L151" s="37"/>
      <c r="M151" s="37"/>
      <c r="N151" s="50"/>
      <c r="O151" s="50"/>
      <c r="P151" s="50"/>
      <c r="Q151" s="50"/>
      <c r="R151" s="50"/>
      <c r="S151" s="50"/>
      <c r="T151" s="47" t="str">
        <f t="shared" ca="1" si="50"/>
        <v/>
      </c>
      <c r="U151" s="117" t="str">
        <f>_xlfn.IFNA(VLOOKUP(A151,'Reference data SID'!D:E,2,FALSE),"")</f>
        <v/>
      </c>
      <c r="V151" s="117" t="str">
        <f t="shared" si="39"/>
        <v>not ok</v>
      </c>
      <c r="W151" s="117" t="str">
        <f t="shared" si="40"/>
        <v>not ok</v>
      </c>
      <c r="X151" s="117" t="str">
        <f t="shared" si="41"/>
        <v>ok</v>
      </c>
      <c r="Y151" s="117" t="str">
        <f t="shared" si="42"/>
        <v>not ok</v>
      </c>
      <c r="Z151" s="117" t="str">
        <f t="shared" si="43"/>
        <v/>
      </c>
      <c r="AA151" s="117" t="str">
        <f>IF(LEN(A151)&gt;1,IF(COUNTIFS($Z$6:Z$502,LEFT(Z151,250))&gt;1,"Duplicate entry: you have two rows for the same substance and year and use",""),"")</f>
        <v/>
      </c>
      <c r="AB151" s="117" t="str">
        <f>IF(LEN(A151)&gt;0,IF(ISNUMBER(MATCH(A151,Annex_I_II_entries,0)),"","The Entry name is not within the dropdown list, make sure that you have not copied and pasted overwritting the cell format (with its correponding dropdown list) in column A"),"")</f>
        <v/>
      </c>
      <c r="AC151" s="117" t="str">
        <f t="shared" ca="1" si="44"/>
        <v/>
      </c>
      <c r="AD151" s="117" t="str">
        <f t="shared" ca="1" si="45"/>
        <v/>
      </c>
      <c r="AE151" s="117" t="str">
        <f>IF(LEN(G151)&lt;1,"",IF(COUNTIFS('1.Mfg and placing on the market'!G$6:G$503,'1.(Optional) tonnage per use'!G151,'1.Mfg and placing on the market'!K$6:K$503,'1.(Optional) tonnage per use'!N151)=0,"You have not provided total tonnage for this substance and year in the sheet 1. Mfg and placing on the market",""))</f>
        <v/>
      </c>
      <c r="AF151" s="117" t="str">
        <f t="shared" ca="1" si="34"/>
        <v/>
      </c>
      <c r="AG151" s="117" t="str">
        <f t="shared" ca="1" si="35"/>
        <v/>
      </c>
      <c r="AH151" s="117" t="str">
        <f t="shared" ca="1" si="36"/>
        <v/>
      </c>
      <c r="AI151" s="117" t="str">
        <f t="shared" si="46"/>
        <v>_EC</v>
      </c>
      <c r="AJ151" s="117" t="str">
        <f t="shared" si="47"/>
        <v>_CAS</v>
      </c>
      <c r="AK151" s="117" t="str">
        <f t="shared" si="48"/>
        <v>_uses</v>
      </c>
      <c r="AL151" s="117" t="str">
        <f t="shared" si="37"/>
        <v/>
      </c>
      <c r="AM151" s="117" t="str">
        <f t="shared" si="38"/>
        <v/>
      </c>
    </row>
    <row r="152" spans="1:39" s="39" customFormat="1" x14ac:dyDescent="0.2">
      <c r="A152" s="37"/>
      <c r="B152" s="37"/>
      <c r="C152" s="37"/>
      <c r="D152" s="70" t="str">
        <f>_xlfn.IFNA(VLOOKUP(A152,'Reference data SID'!$D$2:$Q$673,14,FALSE),"")</f>
        <v/>
      </c>
      <c r="E152" s="70" t="str">
        <f>_xlfn.IFNA(VLOOKUP(D152,'Reference data SID'!$C$3:$E$673,3,FALSE),"")</f>
        <v/>
      </c>
      <c r="F152" s="64" t="str">
        <f>_xlfn.IFNA(IF(E152=FALSE,D152,IF(ISBLANK(B152),VLOOKUP(C152,'Reference data SID'!$N:$P,3,FALSE),VLOOKUP(B152,'Reference data SID'!$M:$P,4,FALSE))),"")</f>
        <v/>
      </c>
      <c r="G152" s="64" t="str">
        <f t="shared" si="49"/>
        <v/>
      </c>
      <c r="H152" s="38" t="str">
        <f>_xlfn.IFNA(VLOOKUP(F152,'Reference data SID'!L:M,2,FALSE),"")</f>
        <v/>
      </c>
      <c r="I152" s="38" t="str">
        <f>_xlfn.IFNA(VLOOKUP(F152,'Reference data SID'!L:N,3,FALSE),"")</f>
        <v/>
      </c>
      <c r="J152" s="38" t="str">
        <f>_xlfn.IFNA(VLOOKUP(F152,'Reference data SID'!L:O,4,FALSE),"")</f>
        <v/>
      </c>
      <c r="K152" s="37"/>
      <c r="L152" s="37"/>
      <c r="M152" s="37"/>
      <c r="N152" s="50"/>
      <c r="O152" s="50"/>
      <c r="P152" s="50"/>
      <c r="Q152" s="50"/>
      <c r="R152" s="50"/>
      <c r="S152" s="50"/>
      <c r="T152" s="47" t="str">
        <f t="shared" ca="1" si="50"/>
        <v/>
      </c>
      <c r="U152" s="117" t="str">
        <f>_xlfn.IFNA(VLOOKUP(A152,'Reference data SID'!D:E,2,FALSE),"")</f>
        <v/>
      </c>
      <c r="V152" s="117" t="str">
        <f t="shared" si="39"/>
        <v>not ok</v>
      </c>
      <c r="W152" s="117" t="str">
        <f t="shared" si="40"/>
        <v>not ok</v>
      </c>
      <c r="X152" s="117" t="str">
        <f t="shared" si="41"/>
        <v>ok</v>
      </c>
      <c r="Y152" s="117" t="str">
        <f t="shared" si="42"/>
        <v>not ok</v>
      </c>
      <c r="Z152" s="117" t="str">
        <f t="shared" si="43"/>
        <v/>
      </c>
      <c r="AA152" s="117" t="str">
        <f>IF(LEN(A152)&gt;1,IF(COUNTIFS($Z$6:Z$502,LEFT(Z152,250))&gt;1,"Duplicate entry: you have two rows for the same substance and year and use",""),"")</f>
        <v/>
      </c>
      <c r="AB152" s="117" t="str">
        <f>IF(LEN(A152)&gt;0,IF(ISNUMBER(MATCH(A152,Annex_I_II_entries,0)),"","The Entry name is not within the dropdown list, make sure that you have not copied and pasted overwritting the cell format (with its correponding dropdown list) in column A"),"")</f>
        <v/>
      </c>
      <c r="AC152" s="117" t="str">
        <f t="shared" ca="1" si="44"/>
        <v/>
      </c>
      <c r="AD152" s="117" t="str">
        <f t="shared" ca="1" si="45"/>
        <v/>
      </c>
      <c r="AE152" s="117" t="str">
        <f>IF(LEN(G152)&lt;1,"",IF(COUNTIFS('1.Mfg and placing on the market'!G$6:G$503,'1.(Optional) tonnage per use'!G152,'1.Mfg and placing on the market'!K$6:K$503,'1.(Optional) tonnage per use'!N152)=0,"You have not provided total tonnage for this substance and year in the sheet 1. Mfg and placing on the market",""))</f>
        <v/>
      </c>
      <c r="AF152" s="117" t="str">
        <f t="shared" ca="1" si="34"/>
        <v/>
      </c>
      <c r="AG152" s="117" t="str">
        <f t="shared" ca="1" si="35"/>
        <v/>
      </c>
      <c r="AH152" s="117" t="str">
        <f t="shared" ca="1" si="36"/>
        <v/>
      </c>
      <c r="AI152" s="117" t="str">
        <f t="shared" si="46"/>
        <v>_EC</v>
      </c>
      <c r="AJ152" s="117" t="str">
        <f t="shared" si="47"/>
        <v>_CAS</v>
      </c>
      <c r="AK152" s="117" t="str">
        <f t="shared" si="48"/>
        <v>_uses</v>
      </c>
      <c r="AL152" s="117" t="str">
        <f t="shared" si="37"/>
        <v/>
      </c>
      <c r="AM152" s="117" t="str">
        <f t="shared" si="38"/>
        <v/>
      </c>
    </row>
    <row r="153" spans="1:39" s="39" customFormat="1" x14ac:dyDescent="0.2">
      <c r="A153" s="37"/>
      <c r="B153" s="37"/>
      <c r="C153" s="37"/>
      <c r="D153" s="70" t="str">
        <f>_xlfn.IFNA(VLOOKUP(A153,'Reference data SID'!$D$2:$Q$673,14,FALSE),"")</f>
        <v/>
      </c>
      <c r="E153" s="70" t="str">
        <f>_xlfn.IFNA(VLOOKUP(D153,'Reference data SID'!$C$3:$E$673,3,FALSE),"")</f>
        <v/>
      </c>
      <c r="F153" s="64" t="str">
        <f>_xlfn.IFNA(IF(E153=FALSE,D153,IF(ISBLANK(B153),VLOOKUP(C153,'Reference data SID'!$N:$P,3,FALSE),VLOOKUP(B153,'Reference data SID'!$M:$P,4,FALSE))),"")</f>
        <v/>
      </c>
      <c r="G153" s="64" t="str">
        <f t="shared" si="49"/>
        <v/>
      </c>
      <c r="H153" s="38" t="str">
        <f>_xlfn.IFNA(VLOOKUP(F153,'Reference data SID'!L:M,2,FALSE),"")</f>
        <v/>
      </c>
      <c r="I153" s="38" t="str">
        <f>_xlfn.IFNA(VLOOKUP(F153,'Reference data SID'!L:N,3,FALSE),"")</f>
        <v/>
      </c>
      <c r="J153" s="38" t="str">
        <f>_xlfn.IFNA(VLOOKUP(F153,'Reference data SID'!L:O,4,FALSE),"")</f>
        <v/>
      </c>
      <c r="K153" s="37"/>
      <c r="L153" s="37"/>
      <c r="M153" s="37"/>
      <c r="N153" s="50"/>
      <c r="O153" s="50"/>
      <c r="P153" s="50"/>
      <c r="Q153" s="50"/>
      <c r="R153" s="50"/>
      <c r="S153" s="50"/>
      <c r="T153" s="47" t="str">
        <f t="shared" ca="1" si="50"/>
        <v/>
      </c>
      <c r="U153" s="117" t="str">
        <f>_xlfn.IFNA(VLOOKUP(A153,'Reference data SID'!D:E,2,FALSE),"")</f>
        <v/>
      </c>
      <c r="V153" s="117" t="str">
        <f t="shared" si="39"/>
        <v>not ok</v>
      </c>
      <c r="W153" s="117" t="str">
        <f t="shared" si="40"/>
        <v>not ok</v>
      </c>
      <c r="X153" s="117" t="str">
        <f t="shared" si="41"/>
        <v>ok</v>
      </c>
      <c r="Y153" s="117" t="str">
        <f t="shared" si="42"/>
        <v>not ok</v>
      </c>
      <c r="Z153" s="117" t="str">
        <f t="shared" si="43"/>
        <v/>
      </c>
      <c r="AA153" s="117" t="str">
        <f>IF(LEN(A153)&gt;1,IF(COUNTIFS($Z$6:Z$502,LEFT(Z153,250))&gt;1,"Duplicate entry: you have two rows for the same substance and year and use",""),"")</f>
        <v/>
      </c>
      <c r="AB153" s="117" t="str">
        <f>IF(LEN(A153)&gt;0,IF(ISNUMBER(MATCH(A153,Annex_I_II_entries,0)),"","The Entry name is not within the dropdown list, make sure that you have not copied and pasted overwritting the cell format (with its correponding dropdown list) in column A"),"")</f>
        <v/>
      </c>
      <c r="AC153" s="117" t="str">
        <f t="shared" ca="1" si="44"/>
        <v/>
      </c>
      <c r="AD153" s="117" t="str">
        <f t="shared" ca="1" si="45"/>
        <v/>
      </c>
      <c r="AE153" s="117" t="str">
        <f>IF(LEN(G153)&lt;1,"",IF(COUNTIFS('1.Mfg and placing on the market'!G$6:G$503,'1.(Optional) tonnage per use'!G153,'1.Mfg and placing on the market'!K$6:K$503,'1.(Optional) tonnage per use'!N153)=0,"You have not provided total tonnage for this substance and year in the sheet 1. Mfg and placing on the market",""))</f>
        <v/>
      </c>
      <c r="AF153" s="117" t="str">
        <f t="shared" ca="1" si="34"/>
        <v/>
      </c>
      <c r="AG153" s="117" t="str">
        <f t="shared" ca="1" si="35"/>
        <v/>
      </c>
      <c r="AH153" s="117" t="str">
        <f t="shared" ca="1" si="36"/>
        <v/>
      </c>
      <c r="AI153" s="117" t="str">
        <f t="shared" si="46"/>
        <v>_EC</v>
      </c>
      <c r="AJ153" s="117" t="str">
        <f t="shared" si="47"/>
        <v>_CAS</v>
      </c>
      <c r="AK153" s="117" t="str">
        <f t="shared" si="48"/>
        <v>_uses</v>
      </c>
      <c r="AL153" s="117" t="str">
        <f t="shared" si="37"/>
        <v/>
      </c>
      <c r="AM153" s="117" t="str">
        <f t="shared" si="38"/>
        <v/>
      </c>
    </row>
    <row r="154" spans="1:39" s="39" customFormat="1" x14ac:dyDescent="0.2">
      <c r="A154" s="37"/>
      <c r="B154" s="37"/>
      <c r="C154" s="37"/>
      <c r="D154" s="70" t="str">
        <f>_xlfn.IFNA(VLOOKUP(A154,'Reference data SID'!$D$2:$Q$673,14,FALSE),"")</f>
        <v/>
      </c>
      <c r="E154" s="70" t="str">
        <f>_xlfn.IFNA(VLOOKUP(D154,'Reference data SID'!$C$3:$E$673,3,FALSE),"")</f>
        <v/>
      </c>
      <c r="F154" s="64" t="str">
        <f>_xlfn.IFNA(IF(E154=FALSE,D154,IF(ISBLANK(B154),VLOOKUP(C154,'Reference data SID'!$N:$P,3,FALSE),VLOOKUP(B154,'Reference data SID'!$M:$P,4,FALSE))),"")</f>
        <v/>
      </c>
      <c r="G154" s="64" t="str">
        <f t="shared" si="49"/>
        <v/>
      </c>
      <c r="H154" s="38" t="str">
        <f>_xlfn.IFNA(VLOOKUP(F154,'Reference data SID'!L:M,2,FALSE),"")</f>
        <v/>
      </c>
      <c r="I154" s="38" t="str">
        <f>_xlfn.IFNA(VLOOKUP(F154,'Reference data SID'!L:N,3,FALSE),"")</f>
        <v/>
      </c>
      <c r="J154" s="38" t="str">
        <f>_xlfn.IFNA(VLOOKUP(F154,'Reference data SID'!L:O,4,FALSE),"")</f>
        <v/>
      </c>
      <c r="K154" s="37"/>
      <c r="L154" s="37"/>
      <c r="M154" s="37"/>
      <c r="N154" s="50"/>
      <c r="O154" s="50"/>
      <c r="P154" s="50"/>
      <c r="Q154" s="50"/>
      <c r="R154" s="50"/>
      <c r="S154" s="50"/>
      <c r="T154" s="47" t="str">
        <f t="shared" ca="1" si="50"/>
        <v/>
      </c>
      <c r="U154" s="117" t="str">
        <f>_xlfn.IFNA(VLOOKUP(A154,'Reference data SID'!D:E,2,FALSE),"")</f>
        <v/>
      </c>
      <c r="V154" s="117" t="str">
        <f t="shared" si="39"/>
        <v>not ok</v>
      </c>
      <c r="W154" s="117" t="str">
        <f t="shared" si="40"/>
        <v>not ok</v>
      </c>
      <c r="X154" s="117" t="str">
        <f t="shared" si="41"/>
        <v>ok</v>
      </c>
      <c r="Y154" s="117" t="str">
        <f t="shared" si="42"/>
        <v>not ok</v>
      </c>
      <c r="Z154" s="117" t="str">
        <f t="shared" si="43"/>
        <v/>
      </c>
      <c r="AA154" s="117" t="str">
        <f>IF(LEN(A154)&gt;1,IF(COUNTIFS($Z$6:Z$502,LEFT(Z154,250))&gt;1,"Duplicate entry: you have two rows for the same substance and year and use",""),"")</f>
        <v/>
      </c>
      <c r="AB154" s="117" t="str">
        <f>IF(LEN(A154)&gt;0,IF(ISNUMBER(MATCH(A154,Annex_I_II_entries,0)),"","The Entry name is not within the dropdown list, make sure that you have not copied and pasted overwritting the cell format (with its correponding dropdown list) in column A"),"")</f>
        <v/>
      </c>
      <c r="AC154" s="117" t="str">
        <f t="shared" ca="1" si="44"/>
        <v/>
      </c>
      <c r="AD154" s="117" t="str">
        <f t="shared" ca="1" si="45"/>
        <v/>
      </c>
      <c r="AE154" s="117" t="str">
        <f>IF(LEN(G154)&lt;1,"",IF(COUNTIFS('1.Mfg and placing on the market'!G$6:G$503,'1.(Optional) tonnage per use'!G154,'1.Mfg and placing on the market'!K$6:K$503,'1.(Optional) tonnage per use'!N154)=0,"You have not provided total tonnage for this substance and year in the sheet 1. Mfg and placing on the market",""))</f>
        <v/>
      </c>
      <c r="AF154" s="117" t="str">
        <f t="shared" ca="1" si="34"/>
        <v/>
      </c>
      <c r="AG154" s="117" t="str">
        <f t="shared" ca="1" si="35"/>
        <v/>
      </c>
      <c r="AH154" s="117" t="str">
        <f t="shared" ca="1" si="36"/>
        <v/>
      </c>
      <c r="AI154" s="117" t="str">
        <f t="shared" si="46"/>
        <v>_EC</v>
      </c>
      <c r="AJ154" s="117" t="str">
        <f t="shared" si="47"/>
        <v>_CAS</v>
      </c>
      <c r="AK154" s="117" t="str">
        <f t="shared" si="48"/>
        <v>_uses</v>
      </c>
      <c r="AL154" s="117" t="str">
        <f t="shared" si="37"/>
        <v/>
      </c>
      <c r="AM154" s="117" t="str">
        <f t="shared" si="38"/>
        <v/>
      </c>
    </row>
    <row r="155" spans="1:39" s="39" customFormat="1" x14ac:dyDescent="0.2">
      <c r="A155" s="37"/>
      <c r="B155" s="37"/>
      <c r="C155" s="37"/>
      <c r="D155" s="70" t="str">
        <f>_xlfn.IFNA(VLOOKUP(A155,'Reference data SID'!$D$2:$Q$673,14,FALSE),"")</f>
        <v/>
      </c>
      <c r="E155" s="70" t="str">
        <f>_xlfn.IFNA(VLOOKUP(D155,'Reference data SID'!$C$3:$E$673,3,FALSE),"")</f>
        <v/>
      </c>
      <c r="F155" s="64" t="str">
        <f>_xlfn.IFNA(IF(E155=FALSE,D155,IF(ISBLANK(B155),VLOOKUP(C155,'Reference data SID'!$N:$P,3,FALSE),VLOOKUP(B155,'Reference data SID'!$M:$P,4,FALSE))),"")</f>
        <v/>
      </c>
      <c r="G155" s="64" t="str">
        <f t="shared" si="49"/>
        <v/>
      </c>
      <c r="H155" s="38" t="str">
        <f>_xlfn.IFNA(VLOOKUP(F155,'Reference data SID'!L:M,2,FALSE),"")</f>
        <v/>
      </c>
      <c r="I155" s="38" t="str">
        <f>_xlfn.IFNA(VLOOKUP(F155,'Reference data SID'!L:N,3,FALSE),"")</f>
        <v/>
      </c>
      <c r="J155" s="38" t="str">
        <f>_xlfn.IFNA(VLOOKUP(F155,'Reference data SID'!L:O,4,FALSE),"")</f>
        <v/>
      </c>
      <c r="K155" s="37"/>
      <c r="L155" s="37"/>
      <c r="M155" s="37"/>
      <c r="N155" s="50"/>
      <c r="O155" s="50"/>
      <c r="P155" s="50"/>
      <c r="Q155" s="50"/>
      <c r="R155" s="50"/>
      <c r="S155" s="50"/>
      <c r="T155" s="47" t="str">
        <f t="shared" ca="1" si="50"/>
        <v/>
      </c>
      <c r="U155" s="117" t="str">
        <f>_xlfn.IFNA(VLOOKUP(A155,'Reference data SID'!D:E,2,FALSE),"")</f>
        <v/>
      </c>
      <c r="V155" s="117" t="str">
        <f t="shared" si="39"/>
        <v>not ok</v>
      </c>
      <c r="W155" s="117" t="str">
        <f t="shared" si="40"/>
        <v>not ok</v>
      </c>
      <c r="X155" s="117" t="str">
        <f t="shared" si="41"/>
        <v>ok</v>
      </c>
      <c r="Y155" s="117" t="str">
        <f t="shared" si="42"/>
        <v>not ok</v>
      </c>
      <c r="Z155" s="117" t="str">
        <f t="shared" si="43"/>
        <v/>
      </c>
      <c r="AA155" s="117" t="str">
        <f>IF(LEN(A155)&gt;1,IF(COUNTIFS($Z$6:Z$502,LEFT(Z155,250))&gt;1,"Duplicate entry: you have two rows for the same substance and year and use",""),"")</f>
        <v/>
      </c>
      <c r="AB155" s="117" t="str">
        <f>IF(LEN(A155)&gt;0,IF(ISNUMBER(MATCH(A155,Annex_I_II_entries,0)),"","The Entry name is not within the dropdown list, make sure that you have not copied and pasted overwritting the cell format (with its correponding dropdown list) in column A"),"")</f>
        <v/>
      </c>
      <c r="AC155" s="117" t="str">
        <f t="shared" ca="1" si="44"/>
        <v/>
      </c>
      <c r="AD155" s="117" t="str">
        <f t="shared" ca="1" si="45"/>
        <v/>
      </c>
      <c r="AE155" s="117" t="str">
        <f>IF(LEN(G155)&lt;1,"",IF(COUNTIFS('1.Mfg and placing on the market'!G$6:G$503,'1.(Optional) tonnage per use'!G155,'1.Mfg and placing on the market'!K$6:K$503,'1.(Optional) tonnage per use'!N155)=0,"You have not provided total tonnage for this substance and year in the sheet 1. Mfg and placing on the market",""))</f>
        <v/>
      </c>
      <c r="AF155" s="117" t="str">
        <f t="shared" ca="1" si="34"/>
        <v/>
      </c>
      <c r="AG155" s="117" t="str">
        <f t="shared" ca="1" si="35"/>
        <v/>
      </c>
      <c r="AH155" s="117" t="str">
        <f t="shared" ca="1" si="36"/>
        <v/>
      </c>
      <c r="AI155" s="117" t="str">
        <f t="shared" si="46"/>
        <v>_EC</v>
      </c>
      <c r="AJ155" s="117" t="str">
        <f t="shared" si="47"/>
        <v>_CAS</v>
      </c>
      <c r="AK155" s="117" t="str">
        <f t="shared" si="48"/>
        <v>_uses</v>
      </c>
      <c r="AL155" s="117" t="str">
        <f t="shared" si="37"/>
        <v/>
      </c>
      <c r="AM155" s="117" t="str">
        <f t="shared" si="38"/>
        <v/>
      </c>
    </row>
    <row r="156" spans="1:39" s="39" customFormat="1" x14ac:dyDescent="0.2">
      <c r="A156" s="37"/>
      <c r="B156" s="37"/>
      <c r="C156" s="37"/>
      <c r="D156" s="70" t="str">
        <f>_xlfn.IFNA(VLOOKUP(A156,'Reference data SID'!$D$2:$Q$673,14,FALSE),"")</f>
        <v/>
      </c>
      <c r="E156" s="70" t="str">
        <f>_xlfn.IFNA(VLOOKUP(D156,'Reference data SID'!$C$3:$E$673,3,FALSE),"")</f>
        <v/>
      </c>
      <c r="F156" s="64" t="str">
        <f>_xlfn.IFNA(IF(E156=FALSE,D156,IF(ISBLANK(B156),VLOOKUP(C156,'Reference data SID'!$N:$P,3,FALSE),VLOOKUP(B156,'Reference data SID'!$M:$P,4,FALSE))),"")</f>
        <v/>
      </c>
      <c r="G156" s="64" t="str">
        <f t="shared" si="49"/>
        <v/>
      </c>
      <c r="H156" s="38" t="str">
        <f>_xlfn.IFNA(VLOOKUP(F156,'Reference data SID'!L:M,2,FALSE),"")</f>
        <v/>
      </c>
      <c r="I156" s="38" t="str">
        <f>_xlfn.IFNA(VLOOKUP(F156,'Reference data SID'!L:N,3,FALSE),"")</f>
        <v/>
      </c>
      <c r="J156" s="38" t="str">
        <f>_xlfn.IFNA(VLOOKUP(F156,'Reference data SID'!L:O,4,FALSE),"")</f>
        <v/>
      </c>
      <c r="K156" s="37"/>
      <c r="L156" s="37"/>
      <c r="M156" s="37"/>
      <c r="N156" s="50"/>
      <c r="O156" s="50"/>
      <c r="P156" s="50"/>
      <c r="Q156" s="50"/>
      <c r="R156" s="50"/>
      <c r="S156" s="50"/>
      <c r="T156" s="47" t="str">
        <f t="shared" ca="1" si="50"/>
        <v/>
      </c>
      <c r="U156" s="117" t="str">
        <f>_xlfn.IFNA(VLOOKUP(A156,'Reference data SID'!D:E,2,FALSE),"")</f>
        <v/>
      </c>
      <c r="V156" s="117" t="str">
        <f t="shared" si="39"/>
        <v>not ok</v>
      </c>
      <c r="W156" s="117" t="str">
        <f t="shared" si="40"/>
        <v>not ok</v>
      </c>
      <c r="X156" s="117" t="str">
        <f t="shared" si="41"/>
        <v>ok</v>
      </c>
      <c r="Y156" s="117" t="str">
        <f t="shared" si="42"/>
        <v>not ok</v>
      </c>
      <c r="Z156" s="117" t="str">
        <f t="shared" si="43"/>
        <v/>
      </c>
      <c r="AA156" s="117" t="str">
        <f>IF(LEN(A156)&gt;1,IF(COUNTIFS($Z$6:Z$502,LEFT(Z156,250))&gt;1,"Duplicate entry: you have two rows for the same substance and year and use",""),"")</f>
        <v/>
      </c>
      <c r="AB156" s="117" t="str">
        <f>IF(LEN(A156)&gt;0,IF(ISNUMBER(MATCH(A156,Annex_I_II_entries,0)),"","The Entry name is not within the dropdown list, make sure that you have not copied and pasted overwritting the cell format (with its correponding dropdown list) in column A"),"")</f>
        <v/>
      </c>
      <c r="AC156" s="117" t="str">
        <f t="shared" ca="1" si="44"/>
        <v/>
      </c>
      <c r="AD156" s="117" t="str">
        <f t="shared" ca="1" si="45"/>
        <v/>
      </c>
      <c r="AE156" s="117" t="str">
        <f>IF(LEN(G156)&lt;1,"",IF(COUNTIFS('1.Mfg and placing on the market'!G$6:G$503,'1.(Optional) tonnage per use'!G156,'1.Mfg and placing on the market'!K$6:K$503,'1.(Optional) tonnage per use'!N156)=0,"You have not provided total tonnage for this substance and year in the sheet 1. Mfg and placing on the market",""))</f>
        <v/>
      </c>
      <c r="AF156" s="117" t="str">
        <f t="shared" ca="1" si="34"/>
        <v/>
      </c>
      <c r="AG156" s="117" t="str">
        <f t="shared" ca="1" si="35"/>
        <v/>
      </c>
      <c r="AH156" s="117" t="str">
        <f t="shared" ca="1" si="36"/>
        <v/>
      </c>
      <c r="AI156" s="117" t="str">
        <f t="shared" si="46"/>
        <v>_EC</v>
      </c>
      <c r="AJ156" s="117" t="str">
        <f t="shared" si="47"/>
        <v>_CAS</v>
      </c>
      <c r="AK156" s="117" t="str">
        <f t="shared" si="48"/>
        <v>_uses</v>
      </c>
      <c r="AL156" s="117" t="str">
        <f t="shared" si="37"/>
        <v/>
      </c>
      <c r="AM156" s="117" t="str">
        <f t="shared" si="38"/>
        <v/>
      </c>
    </row>
    <row r="157" spans="1:39" s="39" customFormat="1" x14ac:dyDescent="0.2">
      <c r="A157" s="37"/>
      <c r="B157" s="37"/>
      <c r="C157" s="37"/>
      <c r="D157" s="70" t="str">
        <f>_xlfn.IFNA(VLOOKUP(A157,'Reference data SID'!$D$2:$Q$673,14,FALSE),"")</f>
        <v/>
      </c>
      <c r="E157" s="70" t="str">
        <f>_xlfn.IFNA(VLOOKUP(D157,'Reference data SID'!$C$3:$E$673,3,FALSE),"")</f>
        <v/>
      </c>
      <c r="F157" s="64" t="str">
        <f>_xlfn.IFNA(IF(E157=FALSE,D157,IF(ISBLANK(B157),VLOOKUP(C157,'Reference data SID'!$N:$P,3,FALSE),VLOOKUP(B157,'Reference data SID'!$M:$P,4,FALSE))),"")</f>
        <v/>
      </c>
      <c r="G157" s="64" t="str">
        <f t="shared" si="49"/>
        <v/>
      </c>
      <c r="H157" s="38" t="str">
        <f>_xlfn.IFNA(VLOOKUP(F157,'Reference data SID'!L:M,2,FALSE),"")</f>
        <v/>
      </c>
      <c r="I157" s="38" t="str">
        <f>_xlfn.IFNA(VLOOKUP(F157,'Reference data SID'!L:N,3,FALSE),"")</f>
        <v/>
      </c>
      <c r="J157" s="38" t="str">
        <f>_xlfn.IFNA(VLOOKUP(F157,'Reference data SID'!L:O,4,FALSE),"")</f>
        <v/>
      </c>
      <c r="K157" s="37"/>
      <c r="L157" s="37"/>
      <c r="M157" s="37"/>
      <c r="N157" s="50"/>
      <c r="O157" s="50"/>
      <c r="P157" s="50"/>
      <c r="Q157" s="50"/>
      <c r="R157" s="50"/>
      <c r="S157" s="50"/>
      <c r="T157" s="47" t="str">
        <f t="shared" ca="1" si="50"/>
        <v/>
      </c>
      <c r="U157" s="117" t="str">
        <f>_xlfn.IFNA(VLOOKUP(A157,'Reference data SID'!D:E,2,FALSE),"")</f>
        <v/>
      </c>
      <c r="V157" s="117" t="str">
        <f t="shared" si="39"/>
        <v>not ok</v>
      </c>
      <c r="W157" s="117" t="str">
        <f t="shared" si="40"/>
        <v>not ok</v>
      </c>
      <c r="X157" s="117" t="str">
        <f t="shared" si="41"/>
        <v>ok</v>
      </c>
      <c r="Y157" s="117" t="str">
        <f t="shared" si="42"/>
        <v>not ok</v>
      </c>
      <c r="Z157" s="117" t="str">
        <f t="shared" si="43"/>
        <v/>
      </c>
      <c r="AA157" s="117" t="str">
        <f>IF(LEN(A157)&gt;1,IF(COUNTIFS($Z$6:Z$502,LEFT(Z157,250))&gt;1,"Duplicate entry: you have two rows for the same substance and year and use",""),"")</f>
        <v/>
      </c>
      <c r="AB157" s="117" t="str">
        <f>IF(LEN(A157)&gt;0,IF(ISNUMBER(MATCH(A157,Annex_I_II_entries,0)),"","The Entry name is not within the dropdown list, make sure that you have not copied and pasted overwritting the cell format (with its correponding dropdown list) in column A"),"")</f>
        <v/>
      </c>
      <c r="AC157" s="117" t="str">
        <f t="shared" ca="1" si="44"/>
        <v/>
      </c>
      <c r="AD157" s="117" t="str">
        <f t="shared" ca="1" si="45"/>
        <v/>
      </c>
      <c r="AE157" s="117" t="str">
        <f>IF(LEN(G157)&lt;1,"",IF(COUNTIFS('1.Mfg and placing on the market'!G$6:G$503,'1.(Optional) tonnage per use'!G157,'1.Mfg and placing on the market'!K$6:K$503,'1.(Optional) tonnage per use'!N157)=0,"You have not provided total tonnage for this substance and year in the sheet 1. Mfg and placing on the market",""))</f>
        <v/>
      </c>
      <c r="AF157" s="117" t="str">
        <f t="shared" ca="1" si="34"/>
        <v/>
      </c>
      <c r="AG157" s="117" t="str">
        <f t="shared" ca="1" si="35"/>
        <v/>
      </c>
      <c r="AH157" s="117" t="str">
        <f t="shared" ca="1" si="36"/>
        <v/>
      </c>
      <c r="AI157" s="117" t="str">
        <f t="shared" si="46"/>
        <v>_EC</v>
      </c>
      <c r="AJ157" s="117" t="str">
        <f t="shared" si="47"/>
        <v>_CAS</v>
      </c>
      <c r="AK157" s="117" t="str">
        <f t="shared" si="48"/>
        <v>_uses</v>
      </c>
      <c r="AL157" s="117" t="str">
        <f t="shared" si="37"/>
        <v/>
      </c>
      <c r="AM157" s="117" t="str">
        <f t="shared" si="38"/>
        <v/>
      </c>
    </row>
    <row r="158" spans="1:39" s="39" customFormat="1" x14ac:dyDescent="0.2">
      <c r="A158" s="37"/>
      <c r="B158" s="37"/>
      <c r="C158" s="37"/>
      <c r="D158" s="70" t="str">
        <f>_xlfn.IFNA(VLOOKUP(A158,'Reference data SID'!$D$2:$Q$673,14,FALSE),"")</f>
        <v/>
      </c>
      <c r="E158" s="70" t="str">
        <f>_xlfn.IFNA(VLOOKUP(D158,'Reference data SID'!$C$3:$E$673,3,FALSE),"")</f>
        <v/>
      </c>
      <c r="F158" s="64" t="str">
        <f>_xlfn.IFNA(IF(E158=FALSE,D158,IF(ISBLANK(B158),VLOOKUP(C158,'Reference data SID'!$N:$P,3,FALSE),VLOOKUP(B158,'Reference data SID'!$M:$P,4,FALSE))),"")</f>
        <v/>
      </c>
      <c r="G158" s="64" t="str">
        <f t="shared" si="49"/>
        <v/>
      </c>
      <c r="H158" s="38" t="str">
        <f>_xlfn.IFNA(VLOOKUP(F158,'Reference data SID'!L:M,2,FALSE),"")</f>
        <v/>
      </c>
      <c r="I158" s="38" t="str">
        <f>_xlfn.IFNA(VLOOKUP(F158,'Reference data SID'!L:N,3,FALSE),"")</f>
        <v/>
      </c>
      <c r="J158" s="38" t="str">
        <f>_xlfn.IFNA(VLOOKUP(F158,'Reference data SID'!L:O,4,FALSE),"")</f>
        <v/>
      </c>
      <c r="K158" s="37"/>
      <c r="L158" s="37"/>
      <c r="M158" s="37"/>
      <c r="N158" s="50"/>
      <c r="O158" s="50"/>
      <c r="P158" s="50"/>
      <c r="Q158" s="50"/>
      <c r="R158" s="50"/>
      <c r="S158" s="50"/>
      <c r="T158" s="47" t="str">
        <f t="shared" ca="1" si="50"/>
        <v/>
      </c>
      <c r="U158" s="117" t="str">
        <f>_xlfn.IFNA(VLOOKUP(A158,'Reference data SID'!D:E,2,FALSE),"")</f>
        <v/>
      </c>
      <c r="V158" s="117" t="str">
        <f t="shared" si="39"/>
        <v>not ok</v>
      </c>
      <c r="W158" s="117" t="str">
        <f t="shared" si="40"/>
        <v>not ok</v>
      </c>
      <c r="X158" s="117" t="str">
        <f t="shared" si="41"/>
        <v>ok</v>
      </c>
      <c r="Y158" s="117" t="str">
        <f t="shared" si="42"/>
        <v>not ok</v>
      </c>
      <c r="Z158" s="117" t="str">
        <f t="shared" si="43"/>
        <v/>
      </c>
      <c r="AA158" s="117" t="str">
        <f>IF(LEN(A158)&gt;1,IF(COUNTIFS($Z$6:Z$502,LEFT(Z158,250))&gt;1,"Duplicate entry: you have two rows for the same substance and year and use",""),"")</f>
        <v/>
      </c>
      <c r="AB158" s="117" t="str">
        <f>IF(LEN(A158)&gt;0,IF(ISNUMBER(MATCH(A158,Annex_I_II_entries,0)),"","The Entry name is not within the dropdown list, make sure that you have not copied and pasted overwritting the cell format (with its correponding dropdown list) in column A"),"")</f>
        <v/>
      </c>
      <c r="AC158" s="117" t="str">
        <f t="shared" ca="1" si="44"/>
        <v/>
      </c>
      <c r="AD158" s="117" t="str">
        <f t="shared" ca="1" si="45"/>
        <v/>
      </c>
      <c r="AE158" s="117" t="str">
        <f>IF(LEN(G158)&lt;1,"",IF(COUNTIFS('1.Mfg and placing on the market'!G$6:G$503,'1.(Optional) tonnage per use'!G158,'1.Mfg and placing on the market'!K$6:K$503,'1.(Optional) tonnage per use'!N158)=0,"You have not provided total tonnage for this substance and year in the sheet 1. Mfg and placing on the market",""))</f>
        <v/>
      </c>
      <c r="AF158" s="117" t="str">
        <f t="shared" ca="1" si="34"/>
        <v/>
      </c>
      <c r="AG158" s="117" t="str">
        <f t="shared" ca="1" si="35"/>
        <v/>
      </c>
      <c r="AH158" s="117" t="str">
        <f t="shared" ca="1" si="36"/>
        <v/>
      </c>
      <c r="AI158" s="117" t="str">
        <f t="shared" si="46"/>
        <v>_EC</v>
      </c>
      <c r="AJ158" s="117" t="str">
        <f t="shared" si="47"/>
        <v>_CAS</v>
      </c>
      <c r="AK158" s="117" t="str">
        <f t="shared" si="48"/>
        <v>_uses</v>
      </c>
      <c r="AL158" s="117" t="str">
        <f t="shared" si="37"/>
        <v/>
      </c>
      <c r="AM158" s="117" t="str">
        <f t="shared" si="38"/>
        <v/>
      </c>
    </row>
    <row r="159" spans="1:39" s="39" customFormat="1" x14ac:dyDescent="0.2">
      <c r="A159" s="37"/>
      <c r="B159" s="37"/>
      <c r="C159" s="37"/>
      <c r="D159" s="70" t="str">
        <f>_xlfn.IFNA(VLOOKUP(A159,'Reference data SID'!$D$2:$Q$673,14,FALSE),"")</f>
        <v/>
      </c>
      <c r="E159" s="70" t="str">
        <f>_xlfn.IFNA(VLOOKUP(D159,'Reference data SID'!$C$3:$E$673,3,FALSE),"")</f>
        <v/>
      </c>
      <c r="F159" s="64" t="str">
        <f>_xlfn.IFNA(IF(E159=FALSE,D159,IF(ISBLANK(B159),VLOOKUP(C159,'Reference data SID'!$N:$P,3,FALSE),VLOOKUP(B159,'Reference data SID'!$M:$P,4,FALSE))),"")</f>
        <v/>
      </c>
      <c r="G159" s="64" t="str">
        <f t="shared" si="49"/>
        <v/>
      </c>
      <c r="H159" s="38" t="str">
        <f>_xlfn.IFNA(VLOOKUP(F159,'Reference data SID'!L:M,2,FALSE),"")</f>
        <v/>
      </c>
      <c r="I159" s="38" t="str">
        <f>_xlfn.IFNA(VLOOKUP(F159,'Reference data SID'!L:N,3,FALSE),"")</f>
        <v/>
      </c>
      <c r="J159" s="38" t="str">
        <f>_xlfn.IFNA(VLOOKUP(F159,'Reference data SID'!L:O,4,FALSE),"")</f>
        <v/>
      </c>
      <c r="K159" s="37"/>
      <c r="L159" s="37"/>
      <c r="M159" s="37"/>
      <c r="N159" s="50"/>
      <c r="O159" s="50"/>
      <c r="P159" s="50"/>
      <c r="Q159" s="50"/>
      <c r="R159" s="50"/>
      <c r="S159" s="50"/>
      <c r="T159" s="47" t="str">
        <f t="shared" ca="1" si="50"/>
        <v/>
      </c>
      <c r="U159" s="117" t="str">
        <f>_xlfn.IFNA(VLOOKUP(A159,'Reference data SID'!D:E,2,FALSE),"")</f>
        <v/>
      </c>
      <c r="V159" s="117" t="str">
        <f t="shared" si="39"/>
        <v>not ok</v>
      </c>
      <c r="W159" s="117" t="str">
        <f t="shared" si="40"/>
        <v>not ok</v>
      </c>
      <c r="X159" s="117" t="str">
        <f t="shared" si="41"/>
        <v>ok</v>
      </c>
      <c r="Y159" s="117" t="str">
        <f t="shared" si="42"/>
        <v>not ok</v>
      </c>
      <c r="Z159" s="117" t="str">
        <f t="shared" si="43"/>
        <v/>
      </c>
      <c r="AA159" s="117" t="str">
        <f>IF(LEN(A159)&gt;1,IF(COUNTIFS($Z$6:Z$502,LEFT(Z159,250))&gt;1,"Duplicate entry: you have two rows for the same substance and year and use",""),"")</f>
        <v/>
      </c>
      <c r="AB159" s="117" t="str">
        <f>IF(LEN(A159)&gt;0,IF(ISNUMBER(MATCH(A159,Annex_I_II_entries,0)),"","The Entry name is not within the dropdown list, make sure that you have not copied and pasted overwritting the cell format (with its correponding dropdown list) in column A"),"")</f>
        <v/>
      </c>
      <c r="AC159" s="117" t="str">
        <f t="shared" ca="1" si="44"/>
        <v/>
      </c>
      <c r="AD159" s="117" t="str">
        <f t="shared" ca="1" si="45"/>
        <v/>
      </c>
      <c r="AE159" s="117" t="str">
        <f>IF(LEN(G159)&lt;1,"",IF(COUNTIFS('1.Mfg and placing on the market'!G$6:G$503,'1.(Optional) tonnage per use'!G159,'1.Mfg and placing on the market'!K$6:K$503,'1.(Optional) tonnage per use'!N159)=0,"You have not provided total tonnage for this substance and year in the sheet 1. Mfg and placing on the market",""))</f>
        <v/>
      </c>
      <c r="AF159" s="117" t="str">
        <f t="shared" ca="1" si="34"/>
        <v/>
      </c>
      <c r="AG159" s="117" t="str">
        <f t="shared" ca="1" si="35"/>
        <v/>
      </c>
      <c r="AH159" s="117" t="str">
        <f t="shared" ca="1" si="36"/>
        <v/>
      </c>
      <c r="AI159" s="117" t="str">
        <f t="shared" si="46"/>
        <v>_EC</v>
      </c>
      <c r="AJ159" s="117" t="str">
        <f t="shared" si="47"/>
        <v>_CAS</v>
      </c>
      <c r="AK159" s="117" t="str">
        <f t="shared" si="48"/>
        <v>_uses</v>
      </c>
      <c r="AL159" s="117" t="str">
        <f t="shared" si="37"/>
        <v/>
      </c>
      <c r="AM159" s="117" t="str">
        <f t="shared" si="38"/>
        <v/>
      </c>
    </row>
    <row r="160" spans="1:39" s="39" customFormat="1" x14ac:dyDescent="0.2">
      <c r="A160" s="37"/>
      <c r="B160" s="37"/>
      <c r="C160" s="37"/>
      <c r="D160" s="70" t="str">
        <f>_xlfn.IFNA(VLOOKUP(A160,'Reference data SID'!$D$2:$Q$673,14,FALSE),"")</f>
        <v/>
      </c>
      <c r="E160" s="70" t="str">
        <f>_xlfn.IFNA(VLOOKUP(D160,'Reference data SID'!$C$3:$E$673,3,FALSE),"")</f>
        <v/>
      </c>
      <c r="F160" s="64" t="str">
        <f>_xlfn.IFNA(IF(E160=FALSE,D160,IF(ISBLANK(B160),VLOOKUP(C160,'Reference data SID'!$N:$P,3,FALSE),VLOOKUP(B160,'Reference data SID'!$M:$P,4,FALSE))),"")</f>
        <v/>
      </c>
      <c r="G160" s="64" t="str">
        <f t="shared" si="49"/>
        <v/>
      </c>
      <c r="H160" s="38" t="str">
        <f>_xlfn.IFNA(VLOOKUP(F160,'Reference data SID'!L:M,2,FALSE),"")</f>
        <v/>
      </c>
      <c r="I160" s="38" t="str">
        <f>_xlfn.IFNA(VLOOKUP(F160,'Reference data SID'!L:N,3,FALSE),"")</f>
        <v/>
      </c>
      <c r="J160" s="38" t="str">
        <f>_xlfn.IFNA(VLOOKUP(F160,'Reference data SID'!L:O,4,FALSE),"")</f>
        <v/>
      </c>
      <c r="K160" s="37"/>
      <c r="L160" s="37"/>
      <c r="M160" s="37"/>
      <c r="N160" s="50"/>
      <c r="O160" s="50"/>
      <c r="P160" s="50"/>
      <c r="Q160" s="50"/>
      <c r="R160" s="50"/>
      <c r="S160" s="50"/>
      <c r="T160" s="47" t="str">
        <f t="shared" ca="1" si="50"/>
        <v/>
      </c>
      <c r="U160" s="117" t="str">
        <f>_xlfn.IFNA(VLOOKUP(A160,'Reference data SID'!D:E,2,FALSE),"")</f>
        <v/>
      </c>
      <c r="V160" s="117" t="str">
        <f t="shared" si="39"/>
        <v>not ok</v>
      </c>
      <c r="W160" s="117" t="str">
        <f t="shared" si="40"/>
        <v>not ok</v>
      </c>
      <c r="X160" s="117" t="str">
        <f t="shared" si="41"/>
        <v>ok</v>
      </c>
      <c r="Y160" s="117" t="str">
        <f t="shared" si="42"/>
        <v>not ok</v>
      </c>
      <c r="Z160" s="117" t="str">
        <f t="shared" si="43"/>
        <v/>
      </c>
      <c r="AA160" s="117" t="str">
        <f>IF(LEN(A160)&gt;1,IF(COUNTIFS($Z$6:Z$502,LEFT(Z160,250))&gt;1,"Duplicate entry: you have two rows for the same substance and year and use",""),"")</f>
        <v/>
      </c>
      <c r="AB160" s="117" t="str">
        <f>IF(LEN(A160)&gt;0,IF(ISNUMBER(MATCH(A160,Annex_I_II_entries,0)),"","The Entry name is not within the dropdown list, make sure that you have not copied and pasted overwritting the cell format (with its correponding dropdown list) in column A"),"")</f>
        <v/>
      </c>
      <c r="AC160" s="117" t="str">
        <f t="shared" ca="1" si="44"/>
        <v/>
      </c>
      <c r="AD160" s="117" t="str">
        <f t="shared" ca="1" si="45"/>
        <v/>
      </c>
      <c r="AE160" s="117" t="str">
        <f>IF(LEN(G160)&lt;1,"",IF(COUNTIFS('1.Mfg and placing on the market'!G$6:G$503,'1.(Optional) tonnage per use'!G160,'1.Mfg and placing on the market'!K$6:K$503,'1.(Optional) tonnage per use'!N160)=0,"You have not provided total tonnage for this substance and year in the sheet 1. Mfg and placing on the market",""))</f>
        <v/>
      </c>
      <c r="AF160" s="117" t="str">
        <f t="shared" ca="1" si="34"/>
        <v/>
      </c>
      <c r="AG160" s="117" t="str">
        <f t="shared" ca="1" si="35"/>
        <v/>
      </c>
      <c r="AH160" s="117" t="str">
        <f t="shared" ca="1" si="36"/>
        <v/>
      </c>
      <c r="AI160" s="117" t="str">
        <f t="shared" si="46"/>
        <v>_EC</v>
      </c>
      <c r="AJ160" s="117" t="str">
        <f t="shared" si="47"/>
        <v>_CAS</v>
      </c>
      <c r="AK160" s="117" t="str">
        <f t="shared" si="48"/>
        <v>_uses</v>
      </c>
      <c r="AL160" s="117" t="str">
        <f t="shared" si="37"/>
        <v/>
      </c>
      <c r="AM160" s="117" t="str">
        <f t="shared" si="38"/>
        <v/>
      </c>
    </row>
    <row r="161" spans="1:39" s="39" customFormat="1" x14ac:dyDescent="0.2">
      <c r="A161" s="37"/>
      <c r="B161" s="37"/>
      <c r="C161" s="37"/>
      <c r="D161" s="70" t="str">
        <f>_xlfn.IFNA(VLOOKUP(A161,'Reference data SID'!$D$2:$Q$673,14,FALSE),"")</f>
        <v/>
      </c>
      <c r="E161" s="70" t="str">
        <f>_xlfn.IFNA(VLOOKUP(D161,'Reference data SID'!$C$3:$E$673,3,FALSE),"")</f>
        <v/>
      </c>
      <c r="F161" s="64" t="str">
        <f>_xlfn.IFNA(IF(E161=FALSE,D161,IF(ISBLANK(B161),VLOOKUP(C161,'Reference data SID'!$N:$P,3,FALSE),VLOOKUP(B161,'Reference data SID'!$M:$P,4,FALSE))),"")</f>
        <v/>
      </c>
      <c r="G161" s="64" t="str">
        <f t="shared" si="49"/>
        <v/>
      </c>
      <c r="H161" s="38" t="str">
        <f>_xlfn.IFNA(VLOOKUP(F161,'Reference data SID'!L:M,2,FALSE),"")</f>
        <v/>
      </c>
      <c r="I161" s="38" t="str">
        <f>_xlfn.IFNA(VLOOKUP(F161,'Reference data SID'!L:N,3,FALSE),"")</f>
        <v/>
      </c>
      <c r="J161" s="38" t="str">
        <f>_xlfn.IFNA(VLOOKUP(F161,'Reference data SID'!L:O,4,FALSE),"")</f>
        <v/>
      </c>
      <c r="K161" s="37"/>
      <c r="L161" s="37"/>
      <c r="M161" s="37"/>
      <c r="N161" s="50"/>
      <c r="O161" s="50"/>
      <c r="P161" s="50"/>
      <c r="Q161" s="50"/>
      <c r="R161" s="50"/>
      <c r="S161" s="50"/>
      <c r="T161" s="47" t="str">
        <f t="shared" ca="1" si="50"/>
        <v/>
      </c>
      <c r="U161" s="117" t="str">
        <f>_xlfn.IFNA(VLOOKUP(A161,'Reference data SID'!D:E,2,FALSE),"")</f>
        <v/>
      </c>
      <c r="V161" s="117" t="str">
        <f t="shared" si="39"/>
        <v>not ok</v>
      </c>
      <c r="W161" s="117" t="str">
        <f t="shared" si="40"/>
        <v>not ok</v>
      </c>
      <c r="X161" s="117" t="str">
        <f t="shared" si="41"/>
        <v>ok</v>
      </c>
      <c r="Y161" s="117" t="str">
        <f t="shared" si="42"/>
        <v>not ok</v>
      </c>
      <c r="Z161" s="117" t="str">
        <f t="shared" si="43"/>
        <v/>
      </c>
      <c r="AA161" s="117" t="str">
        <f>IF(LEN(A161)&gt;1,IF(COUNTIFS($Z$6:Z$502,LEFT(Z161,250))&gt;1,"Duplicate entry: you have two rows for the same substance and year and use",""),"")</f>
        <v/>
      </c>
      <c r="AB161" s="117" t="str">
        <f>IF(LEN(A161)&gt;0,IF(ISNUMBER(MATCH(A161,Annex_I_II_entries,0)),"","The Entry name is not within the dropdown list, make sure that you have not copied and pasted overwritting the cell format (with its correponding dropdown list) in column A"),"")</f>
        <v/>
      </c>
      <c r="AC161" s="117" t="str">
        <f t="shared" ca="1" si="44"/>
        <v/>
      </c>
      <c r="AD161" s="117" t="str">
        <f t="shared" ca="1" si="45"/>
        <v/>
      </c>
      <c r="AE161" s="117" t="str">
        <f>IF(LEN(G161)&lt;1,"",IF(COUNTIFS('1.Mfg and placing on the market'!G$6:G$503,'1.(Optional) tonnage per use'!G161,'1.Mfg and placing on the market'!K$6:K$503,'1.(Optional) tonnage per use'!N161)=0,"You have not provided total tonnage for this substance and year in the sheet 1. Mfg and placing on the market",""))</f>
        <v/>
      </c>
      <c r="AF161" s="117" t="str">
        <f t="shared" ca="1" si="34"/>
        <v/>
      </c>
      <c r="AG161" s="117" t="str">
        <f t="shared" ca="1" si="35"/>
        <v/>
      </c>
      <c r="AH161" s="117" t="str">
        <f t="shared" ca="1" si="36"/>
        <v/>
      </c>
      <c r="AI161" s="117" t="str">
        <f t="shared" si="46"/>
        <v>_EC</v>
      </c>
      <c r="AJ161" s="117" t="str">
        <f t="shared" si="47"/>
        <v>_CAS</v>
      </c>
      <c r="AK161" s="117" t="str">
        <f t="shared" si="48"/>
        <v>_uses</v>
      </c>
      <c r="AL161" s="117" t="str">
        <f t="shared" si="37"/>
        <v/>
      </c>
      <c r="AM161" s="117" t="str">
        <f t="shared" si="38"/>
        <v/>
      </c>
    </row>
    <row r="162" spans="1:39" s="39" customFormat="1" x14ac:dyDescent="0.2">
      <c r="A162" s="37"/>
      <c r="B162" s="37"/>
      <c r="C162" s="37"/>
      <c r="D162" s="70" t="str">
        <f>_xlfn.IFNA(VLOOKUP(A162,'Reference data SID'!$D$2:$Q$673,14,FALSE),"")</f>
        <v/>
      </c>
      <c r="E162" s="70" t="str">
        <f>_xlfn.IFNA(VLOOKUP(D162,'Reference data SID'!$C$3:$E$673,3,FALSE),"")</f>
        <v/>
      </c>
      <c r="F162" s="64" t="str">
        <f>_xlfn.IFNA(IF(E162=FALSE,D162,IF(ISBLANK(B162),VLOOKUP(C162,'Reference data SID'!$N:$P,3,FALSE),VLOOKUP(B162,'Reference data SID'!$M:$P,4,FALSE))),"")</f>
        <v/>
      </c>
      <c r="G162" s="64" t="str">
        <f t="shared" si="49"/>
        <v/>
      </c>
      <c r="H162" s="38" t="str">
        <f>_xlfn.IFNA(VLOOKUP(F162,'Reference data SID'!L:M,2,FALSE),"")</f>
        <v/>
      </c>
      <c r="I162" s="38" t="str">
        <f>_xlfn.IFNA(VLOOKUP(F162,'Reference data SID'!L:N,3,FALSE),"")</f>
        <v/>
      </c>
      <c r="J162" s="38" t="str">
        <f>_xlfn.IFNA(VLOOKUP(F162,'Reference data SID'!L:O,4,FALSE),"")</f>
        <v/>
      </c>
      <c r="K162" s="37"/>
      <c r="L162" s="37"/>
      <c r="M162" s="37"/>
      <c r="N162" s="50"/>
      <c r="O162" s="50"/>
      <c r="P162" s="50"/>
      <c r="Q162" s="50"/>
      <c r="R162" s="50"/>
      <c r="S162" s="50"/>
      <c r="T162" s="47" t="str">
        <f t="shared" ca="1" si="50"/>
        <v/>
      </c>
      <c r="U162" s="117" t="str">
        <f>_xlfn.IFNA(VLOOKUP(A162,'Reference data SID'!D:E,2,FALSE),"")</f>
        <v/>
      </c>
      <c r="V162" s="117" t="str">
        <f t="shared" si="39"/>
        <v>not ok</v>
      </c>
      <c r="W162" s="117" t="str">
        <f t="shared" si="40"/>
        <v>not ok</v>
      </c>
      <c r="X162" s="117" t="str">
        <f t="shared" si="41"/>
        <v>ok</v>
      </c>
      <c r="Y162" s="117" t="str">
        <f t="shared" si="42"/>
        <v>not ok</v>
      </c>
      <c r="Z162" s="117" t="str">
        <f t="shared" si="43"/>
        <v/>
      </c>
      <c r="AA162" s="117" t="str">
        <f>IF(LEN(A162)&gt;1,IF(COUNTIFS($Z$6:Z$502,LEFT(Z162,250))&gt;1,"Duplicate entry: you have two rows for the same substance and year and use",""),"")</f>
        <v/>
      </c>
      <c r="AB162" s="117" t="str">
        <f>IF(LEN(A162)&gt;0,IF(ISNUMBER(MATCH(A162,Annex_I_II_entries,0)),"","The Entry name is not within the dropdown list, make sure that you have not copied and pasted overwritting the cell format (with its correponding dropdown list) in column A"),"")</f>
        <v/>
      </c>
      <c r="AC162" s="117" t="str">
        <f t="shared" ca="1" si="44"/>
        <v/>
      </c>
      <c r="AD162" s="117" t="str">
        <f t="shared" ca="1" si="45"/>
        <v/>
      </c>
      <c r="AE162" s="117" t="str">
        <f>IF(LEN(G162)&lt;1,"",IF(COUNTIFS('1.Mfg and placing on the market'!G$6:G$503,'1.(Optional) tonnage per use'!G162,'1.Mfg and placing on the market'!K$6:K$503,'1.(Optional) tonnage per use'!N162)=0,"You have not provided total tonnage for this substance and year in the sheet 1. Mfg and placing on the market",""))</f>
        <v/>
      </c>
      <c r="AF162" s="117" t="str">
        <f t="shared" ca="1" si="34"/>
        <v/>
      </c>
      <c r="AG162" s="117" t="str">
        <f t="shared" ca="1" si="35"/>
        <v/>
      </c>
      <c r="AH162" s="117" t="str">
        <f t="shared" ca="1" si="36"/>
        <v/>
      </c>
      <c r="AI162" s="117" t="str">
        <f t="shared" si="46"/>
        <v>_EC</v>
      </c>
      <c r="AJ162" s="117" t="str">
        <f t="shared" si="47"/>
        <v>_CAS</v>
      </c>
      <c r="AK162" s="117" t="str">
        <f t="shared" si="48"/>
        <v>_uses</v>
      </c>
      <c r="AL162" s="117" t="str">
        <f t="shared" si="37"/>
        <v/>
      </c>
      <c r="AM162" s="117" t="str">
        <f t="shared" si="38"/>
        <v/>
      </c>
    </row>
    <row r="163" spans="1:39" s="39" customFormat="1" x14ac:dyDescent="0.2">
      <c r="A163" s="37"/>
      <c r="B163" s="37"/>
      <c r="C163" s="37"/>
      <c r="D163" s="70" t="str">
        <f>_xlfn.IFNA(VLOOKUP(A163,'Reference data SID'!$D$2:$Q$673,14,FALSE),"")</f>
        <v/>
      </c>
      <c r="E163" s="70" t="str">
        <f>_xlfn.IFNA(VLOOKUP(D163,'Reference data SID'!$C$3:$E$673,3,FALSE),"")</f>
        <v/>
      </c>
      <c r="F163" s="64" t="str">
        <f>_xlfn.IFNA(IF(E163=FALSE,D163,IF(ISBLANK(B163),VLOOKUP(C163,'Reference data SID'!$N:$P,3,FALSE),VLOOKUP(B163,'Reference data SID'!$M:$P,4,FALSE))),"")</f>
        <v/>
      </c>
      <c r="G163" s="64" t="str">
        <f t="shared" si="49"/>
        <v/>
      </c>
      <c r="H163" s="38" t="str">
        <f>_xlfn.IFNA(VLOOKUP(F163,'Reference data SID'!L:M,2,FALSE),"")</f>
        <v/>
      </c>
      <c r="I163" s="38" t="str">
        <f>_xlfn.IFNA(VLOOKUP(F163,'Reference data SID'!L:N,3,FALSE),"")</f>
        <v/>
      </c>
      <c r="J163" s="38" t="str">
        <f>_xlfn.IFNA(VLOOKUP(F163,'Reference data SID'!L:O,4,FALSE),"")</f>
        <v/>
      </c>
      <c r="K163" s="37"/>
      <c r="L163" s="37"/>
      <c r="M163" s="37"/>
      <c r="N163" s="50"/>
      <c r="O163" s="50"/>
      <c r="P163" s="50"/>
      <c r="Q163" s="50"/>
      <c r="R163" s="50"/>
      <c r="S163" s="50"/>
      <c r="T163" s="47" t="str">
        <f t="shared" ca="1" si="50"/>
        <v/>
      </c>
      <c r="U163" s="117" t="str">
        <f>_xlfn.IFNA(VLOOKUP(A163,'Reference data SID'!D:E,2,FALSE),"")</f>
        <v/>
      </c>
      <c r="V163" s="117" t="str">
        <f t="shared" si="39"/>
        <v>not ok</v>
      </c>
      <c r="W163" s="117" t="str">
        <f t="shared" si="40"/>
        <v>not ok</v>
      </c>
      <c r="X163" s="117" t="str">
        <f t="shared" si="41"/>
        <v>ok</v>
      </c>
      <c r="Y163" s="117" t="str">
        <f t="shared" si="42"/>
        <v>not ok</v>
      </c>
      <c r="Z163" s="117" t="str">
        <f t="shared" si="43"/>
        <v/>
      </c>
      <c r="AA163" s="117" t="str">
        <f>IF(LEN(A163)&gt;1,IF(COUNTIFS($Z$6:Z$502,LEFT(Z163,250))&gt;1,"Duplicate entry: you have two rows for the same substance and year and use",""),"")</f>
        <v/>
      </c>
      <c r="AB163" s="117" t="str">
        <f>IF(LEN(A163)&gt;0,IF(ISNUMBER(MATCH(A163,Annex_I_II_entries,0)),"","The Entry name is not within the dropdown list, make sure that you have not copied and pasted overwritting the cell format (with its correponding dropdown list) in column A"),"")</f>
        <v/>
      </c>
      <c r="AC163" s="117" t="str">
        <f t="shared" ca="1" si="44"/>
        <v/>
      </c>
      <c r="AD163" s="117" t="str">
        <f t="shared" ca="1" si="45"/>
        <v/>
      </c>
      <c r="AE163" s="117" t="str">
        <f>IF(LEN(G163)&lt;1,"",IF(COUNTIFS('1.Mfg and placing on the market'!G$6:G$503,'1.(Optional) tonnage per use'!G163,'1.Mfg and placing on the market'!K$6:K$503,'1.(Optional) tonnage per use'!N163)=0,"You have not provided total tonnage for this substance and year in the sheet 1. Mfg and placing on the market",""))</f>
        <v/>
      </c>
      <c r="AF163" s="117" t="str">
        <f t="shared" ref="AF163:AF226" ca="1" si="51">IF(LEN(K163)&gt;0,IF(ISNUMBER(MATCH(K163,INDIRECT(AK163),0)),"","The derogated use is not within the dropdown list, make sure that you have not copied and pasted overwritting the cell format (with its correponding dropdown list) in columns I - k"),"")</f>
        <v/>
      </c>
      <c r="AG163" s="117" t="str">
        <f t="shared" ref="AG163:AG226" ca="1" si="52">IF(LEN(L163)&gt;0,IF(ISNUMBER(MATCH(L163,INDIRECT(AL163),0)),"","The derogated use is not within the dropdown list, make sure that you have not copied and pasted overwritting the cell format (with its correponding dropdown list) in columns I - k"),"")</f>
        <v/>
      </c>
      <c r="AH163" s="117" t="str">
        <f t="shared" ref="AH163:AH226" ca="1" si="53">IF(LEN(M163)&gt;0,IF(ISNUMBER(MATCH(M163,INDIRECT(AM163),0)),"","The derogated use is not within the dropdown list, make sure that you have not copied and pasted overwritting the cell format (with its correponding dropdown list) in columns I - k"),"")</f>
        <v/>
      </c>
      <c r="AI163" s="117" t="str">
        <f t="shared" si="46"/>
        <v>_EC</v>
      </c>
      <c r="AJ163" s="117" t="str">
        <f t="shared" si="47"/>
        <v>_CAS</v>
      </c>
      <c r="AK163" s="117" t="str">
        <f t="shared" si="48"/>
        <v>_uses</v>
      </c>
      <c r="AL163" s="117" t="str">
        <f t="shared" ref="AL163:AL226" si="54">IF(RIGHT(SUBSTITUTE(SUBSTITUTE(SUBSTITUTE(SUBSTITUTE(SUBSTITUTE(SUBSTITUTE(K163," ","_"),"(","_"),")","_"),"-","_"),";","_"),"/","_"),1)="_",LEFT(SUBSTITUTE(SUBSTITUTE(SUBSTITUTE(SUBSTITUTE(SUBSTITUTE(SUBSTITUTE(K163," ","_"),"(","_"),")","_"),"-","_"),";","_"),"/","_"),LEN(K163)-1),(SUBSTITUTE(SUBSTITUTE(SUBSTITUTE(SUBSTITUTE(SUBSTITUTE(SUBSTITUTE(K163," ","_"),"(","_"),")","_"),"-","_"),";","_"),"/","_")))</f>
        <v/>
      </c>
      <c r="AM163" s="117" t="str">
        <f t="shared" ref="AM163:AM226" si="55">IF(RIGHT(SUBSTITUTE(SUBSTITUTE(SUBSTITUTE(SUBSTITUTE(SUBSTITUTE(SUBSTITUTE(L163," ","_"),"(","_"),")","_"),"-","_"),";","_"),"/","_"),1)="_",LEFT(SUBSTITUTE(SUBSTITUTE(SUBSTITUTE(SUBSTITUTE(SUBSTITUTE(SUBSTITUTE(L163," ","_"),"(","_"),")","_"),"-","_"),";","_"),"/","_"),LEN(L163)-1),(SUBSTITUTE(SUBSTITUTE(SUBSTITUTE(SUBSTITUTE(SUBSTITUTE(SUBSTITUTE(L163," ","_"),"(","_"),")","_"),"-","_"),";","_"),"/","_")))</f>
        <v/>
      </c>
    </row>
    <row r="164" spans="1:39" s="39" customFormat="1" x14ac:dyDescent="0.2">
      <c r="A164" s="37"/>
      <c r="B164" s="37"/>
      <c r="C164" s="37"/>
      <c r="D164" s="70" t="str">
        <f>_xlfn.IFNA(VLOOKUP(A164,'Reference data SID'!$D$2:$Q$673,14,FALSE),"")</f>
        <v/>
      </c>
      <c r="E164" s="70" t="str">
        <f>_xlfn.IFNA(VLOOKUP(D164,'Reference data SID'!$C$3:$E$673,3,FALSE),"")</f>
        <v/>
      </c>
      <c r="F164" s="64" t="str">
        <f>_xlfn.IFNA(IF(E164=FALSE,D164,IF(ISBLANK(B164),VLOOKUP(C164,'Reference data SID'!$N:$P,3,FALSE),VLOOKUP(B164,'Reference data SID'!$M:$P,4,FALSE))),"")</f>
        <v/>
      </c>
      <c r="G164" s="64" t="str">
        <f t="shared" si="49"/>
        <v/>
      </c>
      <c r="H164" s="38" t="str">
        <f>_xlfn.IFNA(VLOOKUP(F164,'Reference data SID'!L:M,2,FALSE),"")</f>
        <v/>
      </c>
      <c r="I164" s="38" t="str">
        <f>_xlfn.IFNA(VLOOKUP(F164,'Reference data SID'!L:N,3,FALSE),"")</f>
        <v/>
      </c>
      <c r="J164" s="38" t="str">
        <f>_xlfn.IFNA(VLOOKUP(F164,'Reference data SID'!L:O,4,FALSE),"")</f>
        <v/>
      </c>
      <c r="K164" s="37"/>
      <c r="L164" s="37"/>
      <c r="M164" s="37"/>
      <c r="N164" s="50"/>
      <c r="O164" s="50"/>
      <c r="P164" s="50"/>
      <c r="Q164" s="50"/>
      <c r="R164" s="50"/>
      <c r="S164" s="50"/>
      <c r="T164" s="47" t="str">
        <f t="shared" ca="1" si="50"/>
        <v/>
      </c>
      <c r="U164" s="117" t="str">
        <f>_xlfn.IFNA(VLOOKUP(A164,'Reference data SID'!D:E,2,FALSE),"")</f>
        <v/>
      </c>
      <c r="V164" s="117" t="str">
        <f t="shared" si="39"/>
        <v>not ok</v>
      </c>
      <c r="W164" s="117" t="str">
        <f t="shared" si="40"/>
        <v>not ok</v>
      </c>
      <c r="X164" s="117" t="str">
        <f t="shared" si="41"/>
        <v>ok</v>
      </c>
      <c r="Y164" s="117" t="str">
        <f t="shared" si="42"/>
        <v>not ok</v>
      </c>
      <c r="Z164" s="117" t="str">
        <f t="shared" si="43"/>
        <v/>
      </c>
      <c r="AA164" s="117" t="str">
        <f>IF(LEN(A164)&gt;1,IF(COUNTIFS($Z$6:Z$502,LEFT(Z164,250))&gt;1,"Duplicate entry: you have two rows for the same substance and year and use",""),"")</f>
        <v/>
      </c>
      <c r="AB164" s="117" t="str">
        <f>IF(LEN(A164)&gt;0,IF(ISNUMBER(MATCH(A164,Annex_I_II_entries,0)),"","The Entry name is not within the dropdown list, make sure that you have not copied and pasted overwritting the cell format (with its correponding dropdown list) in column A"),"")</f>
        <v/>
      </c>
      <c r="AC164" s="117" t="str">
        <f t="shared" ca="1" si="44"/>
        <v/>
      </c>
      <c r="AD164" s="117" t="str">
        <f t="shared" ca="1" si="45"/>
        <v/>
      </c>
      <c r="AE164" s="117" t="str">
        <f>IF(LEN(G164)&lt;1,"",IF(COUNTIFS('1.Mfg and placing on the market'!G$6:G$503,'1.(Optional) tonnage per use'!G164,'1.Mfg and placing on the market'!K$6:K$503,'1.(Optional) tonnage per use'!N164)=0,"You have not provided total tonnage for this substance and year in the sheet 1. Mfg and placing on the market",""))</f>
        <v/>
      </c>
      <c r="AF164" s="117" t="str">
        <f t="shared" ca="1" si="51"/>
        <v/>
      </c>
      <c r="AG164" s="117" t="str">
        <f t="shared" ca="1" si="52"/>
        <v/>
      </c>
      <c r="AH164" s="117" t="str">
        <f t="shared" ca="1" si="53"/>
        <v/>
      </c>
      <c r="AI164" s="117" t="str">
        <f t="shared" si="46"/>
        <v>_EC</v>
      </c>
      <c r="AJ164" s="117" t="str">
        <f t="shared" si="47"/>
        <v>_CAS</v>
      </c>
      <c r="AK164" s="117" t="str">
        <f t="shared" si="48"/>
        <v>_uses</v>
      </c>
      <c r="AL164" s="117" t="str">
        <f t="shared" si="54"/>
        <v/>
      </c>
      <c r="AM164" s="117" t="str">
        <f t="shared" si="55"/>
        <v/>
      </c>
    </row>
    <row r="165" spans="1:39" s="39" customFormat="1" x14ac:dyDescent="0.2">
      <c r="A165" s="37"/>
      <c r="B165" s="37"/>
      <c r="C165" s="37"/>
      <c r="D165" s="70" t="str">
        <f>_xlfn.IFNA(VLOOKUP(A165,'Reference data SID'!$D$2:$Q$673,14,FALSE),"")</f>
        <v/>
      </c>
      <c r="E165" s="70" t="str">
        <f>_xlfn.IFNA(VLOOKUP(D165,'Reference data SID'!$C$3:$E$673,3,FALSE),"")</f>
        <v/>
      </c>
      <c r="F165" s="64" t="str">
        <f>_xlfn.IFNA(IF(E165=FALSE,D165,IF(ISBLANK(B165),VLOOKUP(C165,'Reference data SID'!$N:$P,3,FALSE),VLOOKUP(B165,'Reference data SID'!$M:$P,4,FALSE))),"")</f>
        <v/>
      </c>
      <c r="G165" s="64" t="str">
        <f t="shared" si="49"/>
        <v/>
      </c>
      <c r="H165" s="38" t="str">
        <f>_xlfn.IFNA(VLOOKUP(F165,'Reference data SID'!L:M,2,FALSE),"")</f>
        <v/>
      </c>
      <c r="I165" s="38" t="str">
        <f>_xlfn.IFNA(VLOOKUP(F165,'Reference data SID'!L:N,3,FALSE),"")</f>
        <v/>
      </c>
      <c r="J165" s="38" t="str">
        <f>_xlfn.IFNA(VLOOKUP(F165,'Reference data SID'!L:O,4,FALSE),"")</f>
        <v/>
      </c>
      <c r="K165" s="37"/>
      <c r="L165" s="37"/>
      <c r="M165" s="37"/>
      <c r="N165" s="50"/>
      <c r="O165" s="50"/>
      <c r="P165" s="50"/>
      <c r="Q165" s="50"/>
      <c r="R165" s="50"/>
      <c r="S165" s="50"/>
      <c r="T165" s="47" t="str">
        <f t="shared" ca="1" si="50"/>
        <v/>
      </c>
      <c r="U165" s="117" t="str">
        <f>_xlfn.IFNA(VLOOKUP(A165,'Reference data SID'!D:E,2,FALSE),"")</f>
        <v/>
      </c>
      <c r="V165" s="117" t="str">
        <f t="shared" si="39"/>
        <v>not ok</v>
      </c>
      <c r="W165" s="117" t="str">
        <f t="shared" si="40"/>
        <v>not ok</v>
      </c>
      <c r="X165" s="117" t="str">
        <f t="shared" si="41"/>
        <v>ok</v>
      </c>
      <c r="Y165" s="117" t="str">
        <f t="shared" si="42"/>
        <v>not ok</v>
      </c>
      <c r="Z165" s="117" t="str">
        <f t="shared" si="43"/>
        <v/>
      </c>
      <c r="AA165" s="117" t="str">
        <f>IF(LEN(A165)&gt;1,IF(COUNTIFS($Z$6:Z$502,LEFT(Z165,250))&gt;1,"Duplicate entry: you have two rows for the same substance and year and use",""),"")</f>
        <v/>
      </c>
      <c r="AB165" s="117" t="str">
        <f>IF(LEN(A165)&gt;0,IF(ISNUMBER(MATCH(A165,Annex_I_II_entries,0)),"","The Entry name is not within the dropdown list, make sure that you have not copied and pasted overwritting the cell format (with its correponding dropdown list) in column A"),"")</f>
        <v/>
      </c>
      <c r="AC165" s="117" t="str">
        <f t="shared" ca="1" si="44"/>
        <v/>
      </c>
      <c r="AD165" s="117" t="str">
        <f t="shared" ca="1" si="45"/>
        <v/>
      </c>
      <c r="AE165" s="117" t="str">
        <f>IF(LEN(G165)&lt;1,"",IF(COUNTIFS('1.Mfg and placing on the market'!G$6:G$503,'1.(Optional) tonnage per use'!G165,'1.Mfg and placing on the market'!K$6:K$503,'1.(Optional) tonnage per use'!N165)=0,"You have not provided total tonnage for this substance and year in the sheet 1. Mfg and placing on the market",""))</f>
        <v/>
      </c>
      <c r="AF165" s="117" t="str">
        <f t="shared" ca="1" si="51"/>
        <v/>
      </c>
      <c r="AG165" s="117" t="str">
        <f t="shared" ca="1" si="52"/>
        <v/>
      </c>
      <c r="AH165" s="117" t="str">
        <f t="shared" ca="1" si="53"/>
        <v/>
      </c>
      <c r="AI165" s="117" t="str">
        <f t="shared" si="46"/>
        <v>_EC</v>
      </c>
      <c r="AJ165" s="117" t="str">
        <f t="shared" si="47"/>
        <v>_CAS</v>
      </c>
      <c r="AK165" s="117" t="str">
        <f t="shared" si="48"/>
        <v>_uses</v>
      </c>
      <c r="AL165" s="117" t="str">
        <f t="shared" si="54"/>
        <v/>
      </c>
      <c r="AM165" s="117" t="str">
        <f t="shared" si="55"/>
        <v/>
      </c>
    </row>
    <row r="166" spans="1:39" s="39" customFormat="1" x14ac:dyDescent="0.2">
      <c r="A166" s="37"/>
      <c r="B166" s="37"/>
      <c r="C166" s="37"/>
      <c r="D166" s="70" t="str">
        <f>_xlfn.IFNA(VLOOKUP(A166,'Reference data SID'!$D$2:$Q$673,14,FALSE),"")</f>
        <v/>
      </c>
      <c r="E166" s="70" t="str">
        <f>_xlfn.IFNA(VLOOKUP(D166,'Reference data SID'!$C$3:$E$673,3,FALSE),"")</f>
        <v/>
      </c>
      <c r="F166" s="64" t="str">
        <f>_xlfn.IFNA(IF(E166=FALSE,D166,IF(ISBLANK(B166),VLOOKUP(C166,'Reference data SID'!$N:$P,3,FALSE),VLOOKUP(B166,'Reference data SID'!$M:$P,4,FALSE))),"")</f>
        <v/>
      </c>
      <c r="G166" s="64" t="str">
        <f t="shared" si="49"/>
        <v/>
      </c>
      <c r="H166" s="38" t="str">
        <f>_xlfn.IFNA(VLOOKUP(F166,'Reference data SID'!L:M,2,FALSE),"")</f>
        <v/>
      </c>
      <c r="I166" s="38" t="str">
        <f>_xlfn.IFNA(VLOOKUP(F166,'Reference data SID'!L:N,3,FALSE),"")</f>
        <v/>
      </c>
      <c r="J166" s="38" t="str">
        <f>_xlfn.IFNA(VLOOKUP(F166,'Reference data SID'!L:O,4,FALSE),"")</f>
        <v/>
      </c>
      <c r="K166" s="37"/>
      <c r="L166" s="37"/>
      <c r="M166" s="37"/>
      <c r="N166" s="50"/>
      <c r="O166" s="50"/>
      <c r="P166" s="50"/>
      <c r="Q166" s="50"/>
      <c r="R166" s="50"/>
      <c r="S166" s="50"/>
      <c r="T166" s="47" t="str">
        <f t="shared" ca="1" si="50"/>
        <v/>
      </c>
      <c r="U166" s="117" t="str">
        <f>_xlfn.IFNA(VLOOKUP(A166,'Reference data SID'!D:E,2,FALSE),"")</f>
        <v/>
      </c>
      <c r="V166" s="117" t="str">
        <f t="shared" si="39"/>
        <v>not ok</v>
      </c>
      <c r="W166" s="117" t="str">
        <f t="shared" si="40"/>
        <v>not ok</v>
      </c>
      <c r="X166" s="117" t="str">
        <f t="shared" si="41"/>
        <v>ok</v>
      </c>
      <c r="Y166" s="117" t="str">
        <f t="shared" si="42"/>
        <v>not ok</v>
      </c>
      <c r="Z166" s="117" t="str">
        <f t="shared" si="43"/>
        <v/>
      </c>
      <c r="AA166" s="117" t="str">
        <f>IF(LEN(A166)&gt;1,IF(COUNTIFS($Z$6:Z$502,LEFT(Z166,250))&gt;1,"Duplicate entry: you have two rows for the same substance and year and use",""),"")</f>
        <v/>
      </c>
      <c r="AB166" s="117" t="str">
        <f>IF(LEN(A166)&gt;0,IF(ISNUMBER(MATCH(A166,Annex_I_II_entries,0)),"","The Entry name is not within the dropdown list, make sure that you have not copied and pasted overwritting the cell format (with its correponding dropdown list) in column A"),"")</f>
        <v/>
      </c>
      <c r="AC166" s="117" t="str">
        <f t="shared" ca="1" si="44"/>
        <v/>
      </c>
      <c r="AD166" s="117" t="str">
        <f t="shared" ca="1" si="45"/>
        <v/>
      </c>
      <c r="AE166" s="117" t="str">
        <f>IF(LEN(G166)&lt;1,"",IF(COUNTIFS('1.Mfg and placing on the market'!G$6:G$503,'1.(Optional) tonnage per use'!G166,'1.Mfg and placing on the market'!K$6:K$503,'1.(Optional) tonnage per use'!N166)=0,"You have not provided total tonnage for this substance and year in the sheet 1. Mfg and placing on the market",""))</f>
        <v/>
      </c>
      <c r="AF166" s="117" t="str">
        <f t="shared" ca="1" si="51"/>
        <v/>
      </c>
      <c r="AG166" s="117" t="str">
        <f t="shared" ca="1" si="52"/>
        <v/>
      </c>
      <c r="AH166" s="117" t="str">
        <f t="shared" ca="1" si="53"/>
        <v/>
      </c>
      <c r="AI166" s="117" t="str">
        <f t="shared" si="46"/>
        <v>_EC</v>
      </c>
      <c r="AJ166" s="117" t="str">
        <f t="shared" si="47"/>
        <v>_CAS</v>
      </c>
      <c r="AK166" s="117" t="str">
        <f t="shared" si="48"/>
        <v>_uses</v>
      </c>
      <c r="AL166" s="117" t="str">
        <f t="shared" si="54"/>
        <v/>
      </c>
      <c r="AM166" s="117" t="str">
        <f t="shared" si="55"/>
        <v/>
      </c>
    </row>
    <row r="167" spans="1:39" s="39" customFormat="1" x14ac:dyDescent="0.2">
      <c r="A167" s="37"/>
      <c r="B167" s="37"/>
      <c r="C167" s="37"/>
      <c r="D167" s="70" t="str">
        <f>_xlfn.IFNA(VLOOKUP(A167,'Reference data SID'!$D$2:$Q$673,14,FALSE),"")</f>
        <v/>
      </c>
      <c r="E167" s="70" t="str">
        <f>_xlfn.IFNA(VLOOKUP(D167,'Reference data SID'!$C$3:$E$673,3,FALSE),"")</f>
        <v/>
      </c>
      <c r="F167" s="64" t="str">
        <f>_xlfn.IFNA(IF(E167=FALSE,D167,IF(ISBLANK(B167),VLOOKUP(C167,'Reference data SID'!$N:$P,3,FALSE),VLOOKUP(B167,'Reference data SID'!$M:$P,4,FALSE))),"")</f>
        <v/>
      </c>
      <c r="G167" s="64" t="str">
        <f t="shared" si="49"/>
        <v/>
      </c>
      <c r="H167" s="38" t="str">
        <f>_xlfn.IFNA(VLOOKUP(F167,'Reference data SID'!L:M,2,FALSE),"")</f>
        <v/>
      </c>
      <c r="I167" s="38" t="str">
        <f>_xlfn.IFNA(VLOOKUP(F167,'Reference data SID'!L:N,3,FALSE),"")</f>
        <v/>
      </c>
      <c r="J167" s="38" t="str">
        <f>_xlfn.IFNA(VLOOKUP(F167,'Reference data SID'!L:O,4,FALSE),"")</f>
        <v/>
      </c>
      <c r="K167" s="37"/>
      <c r="L167" s="37"/>
      <c r="M167" s="37"/>
      <c r="N167" s="50"/>
      <c r="O167" s="50"/>
      <c r="P167" s="50"/>
      <c r="Q167" s="50"/>
      <c r="R167" s="50"/>
      <c r="S167" s="50"/>
      <c r="T167" s="47" t="str">
        <f t="shared" ca="1" si="50"/>
        <v/>
      </c>
      <c r="U167" s="117" t="str">
        <f>_xlfn.IFNA(VLOOKUP(A167,'Reference data SID'!D:E,2,FALSE),"")</f>
        <v/>
      </c>
      <c r="V167" s="117" t="str">
        <f t="shared" si="39"/>
        <v>not ok</v>
      </c>
      <c r="W167" s="117" t="str">
        <f t="shared" si="40"/>
        <v>not ok</v>
      </c>
      <c r="X167" s="117" t="str">
        <f t="shared" si="41"/>
        <v>ok</v>
      </c>
      <c r="Y167" s="117" t="str">
        <f t="shared" si="42"/>
        <v>not ok</v>
      </c>
      <c r="Z167" s="117" t="str">
        <f t="shared" si="43"/>
        <v/>
      </c>
      <c r="AA167" s="117" t="str">
        <f>IF(LEN(A167)&gt;1,IF(COUNTIFS($Z$6:Z$502,LEFT(Z167,250))&gt;1,"Duplicate entry: you have two rows for the same substance and year and use",""),"")</f>
        <v/>
      </c>
      <c r="AB167" s="117" t="str">
        <f>IF(LEN(A167)&gt;0,IF(ISNUMBER(MATCH(A167,Annex_I_II_entries,0)),"","The Entry name is not within the dropdown list, make sure that you have not copied and pasted overwritting the cell format (with its correponding dropdown list) in column A"),"")</f>
        <v/>
      </c>
      <c r="AC167" s="117" t="str">
        <f t="shared" ca="1" si="44"/>
        <v/>
      </c>
      <c r="AD167" s="117" t="str">
        <f t="shared" ca="1" si="45"/>
        <v/>
      </c>
      <c r="AE167" s="117" t="str">
        <f>IF(LEN(G167)&lt;1,"",IF(COUNTIFS('1.Mfg and placing on the market'!G$6:G$503,'1.(Optional) tonnage per use'!G167,'1.Mfg and placing on the market'!K$6:K$503,'1.(Optional) tonnage per use'!N167)=0,"You have not provided total tonnage for this substance and year in the sheet 1. Mfg and placing on the market",""))</f>
        <v/>
      </c>
      <c r="AF167" s="117" t="str">
        <f t="shared" ca="1" si="51"/>
        <v/>
      </c>
      <c r="AG167" s="117" t="str">
        <f t="shared" ca="1" si="52"/>
        <v/>
      </c>
      <c r="AH167" s="117" t="str">
        <f t="shared" ca="1" si="53"/>
        <v/>
      </c>
      <c r="AI167" s="117" t="str">
        <f t="shared" si="46"/>
        <v>_EC</v>
      </c>
      <c r="AJ167" s="117" t="str">
        <f t="shared" si="47"/>
        <v>_CAS</v>
      </c>
      <c r="AK167" s="117" t="str">
        <f t="shared" si="48"/>
        <v>_uses</v>
      </c>
      <c r="AL167" s="117" t="str">
        <f t="shared" si="54"/>
        <v/>
      </c>
      <c r="AM167" s="117" t="str">
        <f t="shared" si="55"/>
        <v/>
      </c>
    </row>
    <row r="168" spans="1:39" s="39" customFormat="1" x14ac:dyDescent="0.2">
      <c r="A168" s="37"/>
      <c r="B168" s="37"/>
      <c r="C168" s="37"/>
      <c r="D168" s="70" t="str">
        <f>_xlfn.IFNA(VLOOKUP(A168,'Reference data SID'!$D$2:$Q$673,14,FALSE),"")</f>
        <v/>
      </c>
      <c r="E168" s="70" t="str">
        <f>_xlfn.IFNA(VLOOKUP(D168,'Reference data SID'!$C$3:$E$673,3,FALSE),"")</f>
        <v/>
      </c>
      <c r="F168" s="64" t="str">
        <f>_xlfn.IFNA(IF(E168=FALSE,D168,IF(ISBLANK(B168),VLOOKUP(C168,'Reference data SID'!$N:$P,3,FALSE),VLOOKUP(B168,'Reference data SID'!$M:$P,4,FALSE))),"")</f>
        <v/>
      </c>
      <c r="G168" s="64" t="str">
        <f t="shared" si="49"/>
        <v/>
      </c>
      <c r="H168" s="38" t="str">
        <f>_xlfn.IFNA(VLOOKUP(F168,'Reference data SID'!L:M,2,FALSE),"")</f>
        <v/>
      </c>
      <c r="I168" s="38" t="str">
        <f>_xlfn.IFNA(VLOOKUP(F168,'Reference data SID'!L:N,3,FALSE),"")</f>
        <v/>
      </c>
      <c r="J168" s="38" t="str">
        <f>_xlfn.IFNA(VLOOKUP(F168,'Reference data SID'!L:O,4,FALSE),"")</f>
        <v/>
      </c>
      <c r="K168" s="37"/>
      <c r="L168" s="37"/>
      <c r="M168" s="37"/>
      <c r="N168" s="50"/>
      <c r="O168" s="50"/>
      <c r="P168" s="50"/>
      <c r="Q168" s="50"/>
      <c r="R168" s="50"/>
      <c r="S168" s="50"/>
      <c r="T168" s="47" t="str">
        <f t="shared" ca="1" si="50"/>
        <v/>
      </c>
      <c r="U168" s="117" t="str">
        <f>_xlfn.IFNA(VLOOKUP(A168,'Reference data SID'!D:E,2,FALSE),"")</f>
        <v/>
      </c>
      <c r="V168" s="117" t="str">
        <f t="shared" si="39"/>
        <v>not ok</v>
      </c>
      <c r="W168" s="117" t="str">
        <f t="shared" si="40"/>
        <v>not ok</v>
      </c>
      <c r="X168" s="117" t="str">
        <f t="shared" si="41"/>
        <v>ok</v>
      </c>
      <c r="Y168" s="117" t="str">
        <f t="shared" si="42"/>
        <v>not ok</v>
      </c>
      <c r="Z168" s="117" t="str">
        <f t="shared" si="43"/>
        <v/>
      </c>
      <c r="AA168" s="117" t="str">
        <f>IF(LEN(A168)&gt;1,IF(COUNTIFS($Z$6:Z$502,LEFT(Z168,250))&gt;1,"Duplicate entry: you have two rows for the same substance and year and use",""),"")</f>
        <v/>
      </c>
      <c r="AB168" s="117" t="str">
        <f>IF(LEN(A168)&gt;0,IF(ISNUMBER(MATCH(A168,Annex_I_II_entries,0)),"","The Entry name is not within the dropdown list, make sure that you have not copied and pasted overwritting the cell format (with its correponding dropdown list) in column A"),"")</f>
        <v/>
      </c>
      <c r="AC168" s="117" t="str">
        <f t="shared" ca="1" si="44"/>
        <v/>
      </c>
      <c r="AD168" s="117" t="str">
        <f t="shared" ca="1" si="45"/>
        <v/>
      </c>
      <c r="AE168" s="117" t="str">
        <f>IF(LEN(G168)&lt;1,"",IF(COUNTIFS('1.Mfg and placing on the market'!G$6:G$503,'1.(Optional) tonnage per use'!G168,'1.Mfg and placing on the market'!K$6:K$503,'1.(Optional) tonnage per use'!N168)=0,"You have not provided total tonnage for this substance and year in the sheet 1. Mfg and placing on the market",""))</f>
        <v/>
      </c>
      <c r="AF168" s="117" t="str">
        <f t="shared" ca="1" si="51"/>
        <v/>
      </c>
      <c r="AG168" s="117" t="str">
        <f t="shared" ca="1" si="52"/>
        <v/>
      </c>
      <c r="AH168" s="117" t="str">
        <f t="shared" ca="1" si="53"/>
        <v/>
      </c>
      <c r="AI168" s="117" t="str">
        <f t="shared" si="46"/>
        <v>_EC</v>
      </c>
      <c r="AJ168" s="117" t="str">
        <f t="shared" si="47"/>
        <v>_CAS</v>
      </c>
      <c r="AK168" s="117" t="str">
        <f t="shared" si="48"/>
        <v>_uses</v>
      </c>
      <c r="AL168" s="117" t="str">
        <f t="shared" si="54"/>
        <v/>
      </c>
      <c r="AM168" s="117" t="str">
        <f t="shared" si="55"/>
        <v/>
      </c>
    </row>
    <row r="169" spans="1:39" s="39" customFormat="1" x14ac:dyDescent="0.2">
      <c r="A169" s="37"/>
      <c r="B169" s="37"/>
      <c r="C169" s="37"/>
      <c r="D169" s="70" t="str">
        <f>_xlfn.IFNA(VLOOKUP(A169,'Reference data SID'!$D$2:$Q$673,14,FALSE),"")</f>
        <v/>
      </c>
      <c r="E169" s="70" t="str">
        <f>_xlfn.IFNA(VLOOKUP(D169,'Reference data SID'!$C$3:$E$673,3,FALSE),"")</f>
        <v/>
      </c>
      <c r="F169" s="64" t="str">
        <f>_xlfn.IFNA(IF(E169=FALSE,D169,IF(ISBLANK(B169),VLOOKUP(C169,'Reference data SID'!$N:$P,3,FALSE),VLOOKUP(B169,'Reference data SID'!$M:$P,4,FALSE))),"")</f>
        <v/>
      </c>
      <c r="G169" s="64" t="str">
        <f t="shared" si="49"/>
        <v/>
      </c>
      <c r="H169" s="38" t="str">
        <f>_xlfn.IFNA(VLOOKUP(F169,'Reference data SID'!L:M,2,FALSE),"")</f>
        <v/>
      </c>
      <c r="I169" s="38" t="str">
        <f>_xlfn.IFNA(VLOOKUP(F169,'Reference data SID'!L:N,3,FALSE),"")</f>
        <v/>
      </c>
      <c r="J169" s="38" t="str">
        <f>_xlfn.IFNA(VLOOKUP(F169,'Reference data SID'!L:O,4,FALSE),"")</f>
        <v/>
      </c>
      <c r="K169" s="37"/>
      <c r="L169" s="37"/>
      <c r="M169" s="37"/>
      <c r="N169" s="50"/>
      <c r="O169" s="50"/>
      <c r="P169" s="50"/>
      <c r="Q169" s="50"/>
      <c r="R169" s="50"/>
      <c r="S169" s="50"/>
      <c r="T169" s="47" t="str">
        <f t="shared" ca="1" si="50"/>
        <v/>
      </c>
      <c r="U169" s="117" t="str">
        <f>_xlfn.IFNA(VLOOKUP(A169,'Reference data SID'!D:E,2,FALSE),"")</f>
        <v/>
      </c>
      <c r="V169" s="117" t="str">
        <f t="shared" si="39"/>
        <v>not ok</v>
      </c>
      <c r="W169" s="117" t="str">
        <f t="shared" si="40"/>
        <v>not ok</v>
      </c>
      <c r="X169" s="117" t="str">
        <f t="shared" si="41"/>
        <v>ok</v>
      </c>
      <c r="Y169" s="117" t="str">
        <f t="shared" si="42"/>
        <v>not ok</v>
      </c>
      <c r="Z169" s="117" t="str">
        <f t="shared" si="43"/>
        <v/>
      </c>
      <c r="AA169" s="117" t="str">
        <f>IF(LEN(A169)&gt;1,IF(COUNTIFS($Z$6:Z$502,LEFT(Z169,250))&gt;1,"Duplicate entry: you have two rows for the same substance and year and use",""),"")</f>
        <v/>
      </c>
      <c r="AB169" s="117" t="str">
        <f>IF(LEN(A169)&gt;0,IF(ISNUMBER(MATCH(A169,Annex_I_II_entries,0)),"","The Entry name is not within the dropdown list, make sure that you have not copied and pasted overwritting the cell format (with its correponding dropdown list) in column A"),"")</f>
        <v/>
      </c>
      <c r="AC169" s="117" t="str">
        <f t="shared" ca="1" si="44"/>
        <v/>
      </c>
      <c r="AD169" s="117" t="str">
        <f t="shared" ca="1" si="45"/>
        <v/>
      </c>
      <c r="AE169" s="117" t="str">
        <f>IF(LEN(G169)&lt;1,"",IF(COUNTIFS('1.Mfg and placing on the market'!G$6:G$503,'1.(Optional) tonnage per use'!G169,'1.Mfg and placing on the market'!K$6:K$503,'1.(Optional) tonnage per use'!N169)=0,"You have not provided total tonnage for this substance and year in the sheet 1. Mfg and placing on the market",""))</f>
        <v/>
      </c>
      <c r="AF169" s="117" t="str">
        <f t="shared" ca="1" si="51"/>
        <v/>
      </c>
      <c r="AG169" s="117" t="str">
        <f t="shared" ca="1" si="52"/>
        <v/>
      </c>
      <c r="AH169" s="117" t="str">
        <f t="shared" ca="1" si="53"/>
        <v/>
      </c>
      <c r="AI169" s="117" t="str">
        <f t="shared" si="46"/>
        <v>_EC</v>
      </c>
      <c r="AJ169" s="117" t="str">
        <f t="shared" si="47"/>
        <v>_CAS</v>
      </c>
      <c r="AK169" s="117" t="str">
        <f t="shared" si="48"/>
        <v>_uses</v>
      </c>
      <c r="AL169" s="117" t="str">
        <f t="shared" si="54"/>
        <v/>
      </c>
      <c r="AM169" s="117" t="str">
        <f t="shared" si="55"/>
        <v/>
      </c>
    </row>
    <row r="170" spans="1:39" s="39" customFormat="1" x14ac:dyDescent="0.2">
      <c r="A170" s="37"/>
      <c r="B170" s="37"/>
      <c r="C170" s="37"/>
      <c r="D170" s="70" t="str">
        <f>_xlfn.IFNA(VLOOKUP(A170,'Reference data SID'!$D$2:$Q$673,14,FALSE),"")</f>
        <v/>
      </c>
      <c r="E170" s="70" t="str">
        <f>_xlfn.IFNA(VLOOKUP(D170,'Reference data SID'!$C$3:$E$673,3,FALSE),"")</f>
        <v/>
      </c>
      <c r="F170" s="64" t="str">
        <f>_xlfn.IFNA(IF(E170=FALSE,D170,IF(ISBLANK(B170),VLOOKUP(C170,'Reference data SID'!$N:$P,3,FALSE),VLOOKUP(B170,'Reference data SID'!$M:$P,4,FALSE))),"")</f>
        <v/>
      </c>
      <c r="G170" s="64" t="str">
        <f t="shared" si="49"/>
        <v/>
      </c>
      <c r="H170" s="38" t="str">
        <f>_xlfn.IFNA(VLOOKUP(F170,'Reference data SID'!L:M,2,FALSE),"")</f>
        <v/>
      </c>
      <c r="I170" s="38" t="str">
        <f>_xlfn.IFNA(VLOOKUP(F170,'Reference data SID'!L:N,3,FALSE),"")</f>
        <v/>
      </c>
      <c r="J170" s="38" t="str">
        <f>_xlfn.IFNA(VLOOKUP(F170,'Reference data SID'!L:O,4,FALSE),"")</f>
        <v/>
      </c>
      <c r="K170" s="37"/>
      <c r="L170" s="37"/>
      <c r="M170" s="37"/>
      <c r="N170" s="50"/>
      <c r="O170" s="50"/>
      <c r="P170" s="50"/>
      <c r="Q170" s="50"/>
      <c r="R170" s="50"/>
      <c r="S170" s="50"/>
      <c r="T170" s="47" t="str">
        <f t="shared" ca="1" si="50"/>
        <v/>
      </c>
      <c r="U170" s="117" t="str">
        <f>_xlfn.IFNA(VLOOKUP(A170,'Reference data SID'!D:E,2,FALSE),"")</f>
        <v/>
      </c>
      <c r="V170" s="117" t="str">
        <f t="shared" si="39"/>
        <v>not ok</v>
      </c>
      <c r="W170" s="117" t="str">
        <f t="shared" si="40"/>
        <v>not ok</v>
      </c>
      <c r="X170" s="117" t="str">
        <f t="shared" si="41"/>
        <v>ok</v>
      </c>
      <c r="Y170" s="117" t="str">
        <f t="shared" si="42"/>
        <v>not ok</v>
      </c>
      <c r="Z170" s="117" t="str">
        <f t="shared" si="43"/>
        <v/>
      </c>
      <c r="AA170" s="117" t="str">
        <f>IF(LEN(A170)&gt;1,IF(COUNTIFS($Z$6:Z$502,LEFT(Z170,250))&gt;1,"Duplicate entry: you have two rows for the same substance and year and use",""),"")</f>
        <v/>
      </c>
      <c r="AB170" s="117" t="str">
        <f>IF(LEN(A170)&gt;0,IF(ISNUMBER(MATCH(A170,Annex_I_II_entries,0)),"","The Entry name is not within the dropdown list, make sure that you have not copied and pasted overwritting the cell format (with its correponding dropdown list) in column A"),"")</f>
        <v/>
      </c>
      <c r="AC170" s="117" t="str">
        <f t="shared" ca="1" si="44"/>
        <v/>
      </c>
      <c r="AD170" s="117" t="str">
        <f t="shared" ca="1" si="45"/>
        <v/>
      </c>
      <c r="AE170" s="117" t="str">
        <f>IF(LEN(G170)&lt;1,"",IF(COUNTIFS('1.Mfg and placing on the market'!G$6:G$503,'1.(Optional) tonnage per use'!G170,'1.Mfg and placing on the market'!K$6:K$503,'1.(Optional) tonnage per use'!N170)=0,"You have not provided total tonnage for this substance and year in the sheet 1. Mfg and placing on the market",""))</f>
        <v/>
      </c>
      <c r="AF170" s="117" t="str">
        <f t="shared" ca="1" si="51"/>
        <v/>
      </c>
      <c r="AG170" s="117" t="str">
        <f t="shared" ca="1" si="52"/>
        <v/>
      </c>
      <c r="AH170" s="117" t="str">
        <f t="shared" ca="1" si="53"/>
        <v/>
      </c>
      <c r="AI170" s="117" t="str">
        <f t="shared" si="46"/>
        <v>_EC</v>
      </c>
      <c r="AJ170" s="117" t="str">
        <f t="shared" si="47"/>
        <v>_CAS</v>
      </c>
      <c r="AK170" s="117" t="str">
        <f t="shared" si="48"/>
        <v>_uses</v>
      </c>
      <c r="AL170" s="117" t="str">
        <f t="shared" si="54"/>
        <v/>
      </c>
      <c r="AM170" s="117" t="str">
        <f t="shared" si="55"/>
        <v/>
      </c>
    </row>
    <row r="171" spans="1:39" s="39" customFormat="1" x14ac:dyDescent="0.2">
      <c r="A171" s="37"/>
      <c r="B171" s="37"/>
      <c r="C171" s="37"/>
      <c r="D171" s="70" t="str">
        <f>_xlfn.IFNA(VLOOKUP(A171,'Reference data SID'!$D$2:$Q$673,14,FALSE),"")</f>
        <v/>
      </c>
      <c r="E171" s="70" t="str">
        <f>_xlfn.IFNA(VLOOKUP(D171,'Reference data SID'!$C$3:$E$673,3,FALSE),"")</f>
        <v/>
      </c>
      <c r="F171" s="64" t="str">
        <f>_xlfn.IFNA(IF(E171=FALSE,D171,IF(ISBLANK(B171),VLOOKUP(C171,'Reference data SID'!$N:$P,3,FALSE),VLOOKUP(B171,'Reference data SID'!$M:$P,4,FALSE))),"")</f>
        <v/>
      </c>
      <c r="G171" s="64" t="str">
        <f t="shared" si="49"/>
        <v/>
      </c>
      <c r="H171" s="38" t="str">
        <f>_xlfn.IFNA(VLOOKUP(F171,'Reference data SID'!L:M,2,FALSE),"")</f>
        <v/>
      </c>
      <c r="I171" s="38" t="str">
        <f>_xlfn.IFNA(VLOOKUP(F171,'Reference data SID'!L:N,3,FALSE),"")</f>
        <v/>
      </c>
      <c r="J171" s="38" t="str">
        <f>_xlfn.IFNA(VLOOKUP(F171,'Reference data SID'!L:O,4,FALSE),"")</f>
        <v/>
      </c>
      <c r="K171" s="37"/>
      <c r="L171" s="37"/>
      <c r="M171" s="37"/>
      <c r="N171" s="50"/>
      <c r="O171" s="50"/>
      <c r="P171" s="50"/>
      <c r="Q171" s="50"/>
      <c r="R171" s="50"/>
      <c r="S171" s="50"/>
      <c r="T171" s="47" t="str">
        <f t="shared" ca="1" si="50"/>
        <v/>
      </c>
      <c r="U171" s="117" t="str">
        <f>_xlfn.IFNA(VLOOKUP(A171,'Reference data SID'!D:E,2,FALSE),"")</f>
        <v/>
      </c>
      <c r="V171" s="117" t="str">
        <f t="shared" si="39"/>
        <v>not ok</v>
      </c>
      <c r="W171" s="117" t="str">
        <f t="shared" si="40"/>
        <v>not ok</v>
      </c>
      <c r="X171" s="117" t="str">
        <f t="shared" si="41"/>
        <v>ok</v>
      </c>
      <c r="Y171" s="117" t="str">
        <f t="shared" si="42"/>
        <v>not ok</v>
      </c>
      <c r="Z171" s="117" t="str">
        <f t="shared" si="43"/>
        <v/>
      </c>
      <c r="AA171" s="117" t="str">
        <f>IF(LEN(A171)&gt;1,IF(COUNTIFS($Z$6:Z$502,LEFT(Z171,250))&gt;1,"Duplicate entry: you have two rows for the same substance and year and use",""),"")</f>
        <v/>
      </c>
      <c r="AB171" s="117" t="str">
        <f>IF(LEN(A171)&gt;0,IF(ISNUMBER(MATCH(A171,Annex_I_II_entries,0)),"","The Entry name is not within the dropdown list, make sure that you have not copied and pasted overwritting the cell format (with its correponding dropdown list) in column A"),"")</f>
        <v/>
      </c>
      <c r="AC171" s="117" t="str">
        <f t="shared" ca="1" si="44"/>
        <v/>
      </c>
      <c r="AD171" s="117" t="str">
        <f t="shared" ca="1" si="45"/>
        <v/>
      </c>
      <c r="AE171" s="117" t="str">
        <f>IF(LEN(G171)&lt;1,"",IF(COUNTIFS('1.Mfg and placing on the market'!G$6:G$503,'1.(Optional) tonnage per use'!G171,'1.Mfg and placing on the market'!K$6:K$503,'1.(Optional) tonnage per use'!N171)=0,"You have not provided total tonnage for this substance and year in the sheet 1. Mfg and placing on the market",""))</f>
        <v/>
      </c>
      <c r="AF171" s="117" t="str">
        <f t="shared" ca="1" si="51"/>
        <v/>
      </c>
      <c r="AG171" s="117" t="str">
        <f t="shared" ca="1" si="52"/>
        <v/>
      </c>
      <c r="AH171" s="117" t="str">
        <f t="shared" ca="1" si="53"/>
        <v/>
      </c>
      <c r="AI171" s="117" t="str">
        <f t="shared" si="46"/>
        <v>_EC</v>
      </c>
      <c r="AJ171" s="117" t="str">
        <f t="shared" si="47"/>
        <v>_CAS</v>
      </c>
      <c r="AK171" s="117" t="str">
        <f t="shared" si="48"/>
        <v>_uses</v>
      </c>
      <c r="AL171" s="117" t="str">
        <f t="shared" si="54"/>
        <v/>
      </c>
      <c r="AM171" s="117" t="str">
        <f t="shared" si="55"/>
        <v/>
      </c>
    </row>
    <row r="172" spans="1:39" s="39" customFormat="1" x14ac:dyDescent="0.2">
      <c r="A172" s="37"/>
      <c r="B172" s="37"/>
      <c r="C172" s="37"/>
      <c r="D172" s="70" t="str">
        <f>_xlfn.IFNA(VLOOKUP(A172,'Reference data SID'!$D$2:$Q$673,14,FALSE),"")</f>
        <v/>
      </c>
      <c r="E172" s="70" t="str">
        <f>_xlfn.IFNA(VLOOKUP(D172,'Reference data SID'!$C$3:$E$673,3,FALSE),"")</f>
        <v/>
      </c>
      <c r="F172" s="64" t="str">
        <f>_xlfn.IFNA(IF(E172=FALSE,D172,IF(ISBLANK(B172),VLOOKUP(C172,'Reference data SID'!$N:$P,3,FALSE),VLOOKUP(B172,'Reference data SID'!$M:$P,4,FALSE))),"")</f>
        <v/>
      </c>
      <c r="G172" s="64" t="str">
        <f t="shared" si="49"/>
        <v/>
      </c>
      <c r="H172" s="38" t="str">
        <f>_xlfn.IFNA(VLOOKUP(F172,'Reference data SID'!L:M,2,FALSE),"")</f>
        <v/>
      </c>
      <c r="I172" s="38" t="str">
        <f>_xlfn.IFNA(VLOOKUP(F172,'Reference data SID'!L:N,3,FALSE),"")</f>
        <v/>
      </c>
      <c r="J172" s="38" t="str">
        <f>_xlfn.IFNA(VLOOKUP(F172,'Reference data SID'!L:O,4,FALSE),"")</f>
        <v/>
      </c>
      <c r="K172" s="37"/>
      <c r="L172" s="37"/>
      <c r="M172" s="37"/>
      <c r="N172" s="50"/>
      <c r="O172" s="50"/>
      <c r="P172" s="50"/>
      <c r="Q172" s="50"/>
      <c r="R172" s="50"/>
      <c r="S172" s="50"/>
      <c r="T172" s="47" t="str">
        <f t="shared" ca="1" si="50"/>
        <v/>
      </c>
      <c r="U172" s="117" t="str">
        <f>_xlfn.IFNA(VLOOKUP(A172,'Reference data SID'!D:E,2,FALSE),"")</f>
        <v/>
      </c>
      <c r="V172" s="117" t="str">
        <f t="shared" si="39"/>
        <v>not ok</v>
      </c>
      <c r="W172" s="117" t="str">
        <f t="shared" si="40"/>
        <v>not ok</v>
      </c>
      <c r="X172" s="117" t="str">
        <f t="shared" si="41"/>
        <v>ok</v>
      </c>
      <c r="Y172" s="117" t="str">
        <f t="shared" si="42"/>
        <v>not ok</v>
      </c>
      <c r="Z172" s="117" t="str">
        <f t="shared" si="43"/>
        <v/>
      </c>
      <c r="AA172" s="117" t="str">
        <f>IF(LEN(A172)&gt;1,IF(COUNTIFS($Z$6:Z$502,LEFT(Z172,250))&gt;1,"Duplicate entry: you have two rows for the same substance and year and use",""),"")</f>
        <v/>
      </c>
      <c r="AB172" s="117" t="str">
        <f>IF(LEN(A172)&gt;0,IF(ISNUMBER(MATCH(A172,Annex_I_II_entries,0)),"","The Entry name is not within the dropdown list, make sure that you have not copied and pasted overwritting the cell format (with its correponding dropdown list) in column A"),"")</f>
        <v/>
      </c>
      <c r="AC172" s="117" t="str">
        <f t="shared" ca="1" si="44"/>
        <v/>
      </c>
      <c r="AD172" s="117" t="str">
        <f t="shared" ca="1" si="45"/>
        <v/>
      </c>
      <c r="AE172" s="117" t="str">
        <f>IF(LEN(G172)&lt;1,"",IF(COUNTIFS('1.Mfg and placing on the market'!G$6:G$503,'1.(Optional) tonnage per use'!G172,'1.Mfg and placing on the market'!K$6:K$503,'1.(Optional) tonnage per use'!N172)=0,"You have not provided total tonnage for this substance and year in the sheet 1. Mfg and placing on the market",""))</f>
        <v/>
      </c>
      <c r="AF172" s="117" t="str">
        <f t="shared" ca="1" si="51"/>
        <v/>
      </c>
      <c r="AG172" s="117" t="str">
        <f t="shared" ca="1" si="52"/>
        <v/>
      </c>
      <c r="AH172" s="117" t="str">
        <f t="shared" ca="1" si="53"/>
        <v/>
      </c>
      <c r="AI172" s="117" t="str">
        <f t="shared" si="46"/>
        <v>_EC</v>
      </c>
      <c r="AJ172" s="117" t="str">
        <f t="shared" si="47"/>
        <v>_CAS</v>
      </c>
      <c r="AK172" s="117" t="str">
        <f t="shared" si="48"/>
        <v>_uses</v>
      </c>
      <c r="AL172" s="117" t="str">
        <f t="shared" si="54"/>
        <v/>
      </c>
      <c r="AM172" s="117" t="str">
        <f t="shared" si="55"/>
        <v/>
      </c>
    </row>
    <row r="173" spans="1:39" s="39" customFormat="1" x14ac:dyDescent="0.2">
      <c r="A173" s="37"/>
      <c r="B173" s="37"/>
      <c r="C173" s="37"/>
      <c r="D173" s="70" t="str">
        <f>_xlfn.IFNA(VLOOKUP(A173,'Reference data SID'!$D$2:$Q$673,14,FALSE),"")</f>
        <v/>
      </c>
      <c r="E173" s="70" t="str">
        <f>_xlfn.IFNA(VLOOKUP(D173,'Reference data SID'!$C$3:$E$673,3,FALSE),"")</f>
        <v/>
      </c>
      <c r="F173" s="64" t="str">
        <f>_xlfn.IFNA(IF(E173=FALSE,D173,IF(ISBLANK(B173),VLOOKUP(C173,'Reference data SID'!$N:$P,3,FALSE),VLOOKUP(B173,'Reference data SID'!$M:$P,4,FALSE))),"")</f>
        <v/>
      </c>
      <c r="G173" s="64" t="str">
        <f t="shared" si="49"/>
        <v/>
      </c>
      <c r="H173" s="38" t="str">
        <f>_xlfn.IFNA(VLOOKUP(F173,'Reference data SID'!L:M,2,FALSE),"")</f>
        <v/>
      </c>
      <c r="I173" s="38" t="str">
        <f>_xlfn.IFNA(VLOOKUP(F173,'Reference data SID'!L:N,3,FALSE),"")</f>
        <v/>
      </c>
      <c r="J173" s="38" t="str">
        <f>_xlfn.IFNA(VLOOKUP(F173,'Reference data SID'!L:O,4,FALSE),"")</f>
        <v/>
      </c>
      <c r="K173" s="37"/>
      <c r="L173" s="37"/>
      <c r="M173" s="37"/>
      <c r="N173" s="50"/>
      <c r="O173" s="50"/>
      <c r="P173" s="50"/>
      <c r="Q173" s="50"/>
      <c r="R173" s="50"/>
      <c r="S173" s="50"/>
      <c r="T173" s="47" t="str">
        <f t="shared" ca="1" si="50"/>
        <v/>
      </c>
      <c r="U173" s="117" t="str">
        <f>_xlfn.IFNA(VLOOKUP(A173,'Reference data SID'!D:E,2,FALSE),"")</f>
        <v/>
      </c>
      <c r="V173" s="117" t="str">
        <f t="shared" si="39"/>
        <v>not ok</v>
      </c>
      <c r="W173" s="117" t="str">
        <f t="shared" si="40"/>
        <v>not ok</v>
      </c>
      <c r="X173" s="117" t="str">
        <f t="shared" si="41"/>
        <v>ok</v>
      </c>
      <c r="Y173" s="117" t="str">
        <f t="shared" si="42"/>
        <v>not ok</v>
      </c>
      <c r="Z173" s="117" t="str">
        <f t="shared" si="43"/>
        <v/>
      </c>
      <c r="AA173" s="117" t="str">
        <f>IF(LEN(A173)&gt;1,IF(COUNTIFS($Z$6:Z$502,LEFT(Z173,250))&gt;1,"Duplicate entry: you have two rows for the same substance and year and use",""),"")</f>
        <v/>
      </c>
      <c r="AB173" s="117" t="str">
        <f>IF(LEN(A173)&gt;0,IF(ISNUMBER(MATCH(A173,Annex_I_II_entries,0)),"","The Entry name is not within the dropdown list, make sure that you have not copied and pasted overwritting the cell format (with its correponding dropdown list) in column A"),"")</f>
        <v/>
      </c>
      <c r="AC173" s="117" t="str">
        <f t="shared" ca="1" si="44"/>
        <v/>
      </c>
      <c r="AD173" s="117" t="str">
        <f t="shared" ca="1" si="45"/>
        <v/>
      </c>
      <c r="AE173" s="117" t="str">
        <f>IF(LEN(G173)&lt;1,"",IF(COUNTIFS('1.Mfg and placing on the market'!G$6:G$503,'1.(Optional) tonnage per use'!G173,'1.Mfg and placing on the market'!K$6:K$503,'1.(Optional) tonnage per use'!N173)=0,"You have not provided total tonnage for this substance and year in the sheet 1. Mfg and placing on the market",""))</f>
        <v/>
      </c>
      <c r="AF173" s="117" t="str">
        <f t="shared" ca="1" si="51"/>
        <v/>
      </c>
      <c r="AG173" s="117" t="str">
        <f t="shared" ca="1" si="52"/>
        <v/>
      </c>
      <c r="AH173" s="117" t="str">
        <f t="shared" ca="1" si="53"/>
        <v/>
      </c>
      <c r="AI173" s="117" t="str">
        <f t="shared" si="46"/>
        <v>_EC</v>
      </c>
      <c r="AJ173" s="117" t="str">
        <f t="shared" si="47"/>
        <v>_CAS</v>
      </c>
      <c r="AK173" s="117" t="str">
        <f t="shared" si="48"/>
        <v>_uses</v>
      </c>
      <c r="AL173" s="117" t="str">
        <f t="shared" si="54"/>
        <v/>
      </c>
      <c r="AM173" s="117" t="str">
        <f t="shared" si="55"/>
        <v/>
      </c>
    </row>
    <row r="174" spans="1:39" s="39" customFormat="1" x14ac:dyDescent="0.2">
      <c r="A174" s="37"/>
      <c r="B174" s="37"/>
      <c r="C174" s="37"/>
      <c r="D174" s="70" t="str">
        <f>_xlfn.IFNA(VLOOKUP(A174,'Reference data SID'!$D$2:$Q$673,14,FALSE),"")</f>
        <v/>
      </c>
      <c r="E174" s="70" t="str">
        <f>_xlfn.IFNA(VLOOKUP(D174,'Reference data SID'!$C$3:$E$673,3,FALSE),"")</f>
        <v/>
      </c>
      <c r="F174" s="64" t="str">
        <f>_xlfn.IFNA(IF(E174=FALSE,D174,IF(ISBLANK(B174),VLOOKUP(C174,'Reference data SID'!$N:$P,3,FALSE),VLOOKUP(B174,'Reference data SID'!$M:$P,4,FALSE))),"")</f>
        <v/>
      </c>
      <c r="G174" s="64" t="str">
        <f t="shared" si="49"/>
        <v/>
      </c>
      <c r="H174" s="38" t="str">
        <f>_xlfn.IFNA(VLOOKUP(F174,'Reference data SID'!L:M,2,FALSE),"")</f>
        <v/>
      </c>
      <c r="I174" s="38" t="str">
        <f>_xlfn.IFNA(VLOOKUP(F174,'Reference data SID'!L:N,3,FALSE),"")</f>
        <v/>
      </c>
      <c r="J174" s="38" t="str">
        <f>_xlfn.IFNA(VLOOKUP(F174,'Reference data SID'!L:O,4,FALSE),"")</f>
        <v/>
      </c>
      <c r="K174" s="37"/>
      <c r="L174" s="37"/>
      <c r="M174" s="37"/>
      <c r="N174" s="50"/>
      <c r="O174" s="50"/>
      <c r="P174" s="50"/>
      <c r="Q174" s="50"/>
      <c r="R174" s="50"/>
      <c r="S174" s="50"/>
      <c r="T174" s="47" t="str">
        <f t="shared" ca="1" si="50"/>
        <v/>
      </c>
      <c r="U174" s="117" t="str">
        <f>_xlfn.IFNA(VLOOKUP(A174,'Reference data SID'!D:E,2,FALSE),"")</f>
        <v/>
      </c>
      <c r="V174" s="117" t="str">
        <f t="shared" si="39"/>
        <v>not ok</v>
      </c>
      <c r="W174" s="117" t="str">
        <f t="shared" si="40"/>
        <v>not ok</v>
      </c>
      <c r="X174" s="117" t="str">
        <f t="shared" si="41"/>
        <v>ok</v>
      </c>
      <c r="Y174" s="117" t="str">
        <f t="shared" si="42"/>
        <v>not ok</v>
      </c>
      <c r="Z174" s="117" t="str">
        <f t="shared" si="43"/>
        <v/>
      </c>
      <c r="AA174" s="117" t="str">
        <f>IF(LEN(A174)&gt;1,IF(COUNTIFS($Z$6:Z$502,LEFT(Z174,250))&gt;1,"Duplicate entry: you have two rows for the same substance and year and use",""),"")</f>
        <v/>
      </c>
      <c r="AB174" s="117" t="str">
        <f>IF(LEN(A174)&gt;0,IF(ISNUMBER(MATCH(A174,Annex_I_II_entries,0)),"","The Entry name is not within the dropdown list, make sure that you have not copied and pasted overwritting the cell format (with its correponding dropdown list) in column A"),"")</f>
        <v/>
      </c>
      <c r="AC174" s="117" t="str">
        <f t="shared" ca="1" si="44"/>
        <v/>
      </c>
      <c r="AD174" s="117" t="str">
        <f t="shared" ca="1" si="45"/>
        <v/>
      </c>
      <c r="AE174" s="117" t="str">
        <f>IF(LEN(G174)&lt;1,"",IF(COUNTIFS('1.Mfg and placing on the market'!G$6:G$503,'1.(Optional) tonnage per use'!G174,'1.Mfg and placing on the market'!K$6:K$503,'1.(Optional) tonnage per use'!N174)=0,"You have not provided total tonnage for this substance and year in the sheet 1. Mfg and placing on the market",""))</f>
        <v/>
      </c>
      <c r="AF174" s="117" t="str">
        <f t="shared" ca="1" si="51"/>
        <v/>
      </c>
      <c r="AG174" s="117" t="str">
        <f t="shared" ca="1" si="52"/>
        <v/>
      </c>
      <c r="AH174" s="117" t="str">
        <f t="shared" ca="1" si="53"/>
        <v/>
      </c>
      <c r="AI174" s="117" t="str">
        <f t="shared" si="46"/>
        <v>_EC</v>
      </c>
      <c r="AJ174" s="117" t="str">
        <f t="shared" si="47"/>
        <v>_CAS</v>
      </c>
      <c r="AK174" s="117" t="str">
        <f t="shared" si="48"/>
        <v>_uses</v>
      </c>
      <c r="AL174" s="117" t="str">
        <f t="shared" si="54"/>
        <v/>
      </c>
      <c r="AM174" s="117" t="str">
        <f t="shared" si="55"/>
        <v/>
      </c>
    </row>
    <row r="175" spans="1:39" s="39" customFormat="1" x14ac:dyDescent="0.2">
      <c r="A175" s="37"/>
      <c r="B175" s="37"/>
      <c r="C175" s="37"/>
      <c r="D175" s="70" t="str">
        <f>_xlfn.IFNA(VLOOKUP(A175,'Reference data SID'!$D$2:$Q$673,14,FALSE),"")</f>
        <v/>
      </c>
      <c r="E175" s="70" t="str">
        <f>_xlfn.IFNA(VLOOKUP(D175,'Reference data SID'!$C$3:$E$673,3,FALSE),"")</f>
        <v/>
      </c>
      <c r="F175" s="64" t="str">
        <f>_xlfn.IFNA(IF(E175=FALSE,D175,IF(ISBLANK(B175),VLOOKUP(C175,'Reference data SID'!$N:$P,3,FALSE),VLOOKUP(B175,'Reference data SID'!$M:$P,4,FALSE))),"")</f>
        <v/>
      </c>
      <c r="G175" s="64" t="str">
        <f t="shared" si="49"/>
        <v/>
      </c>
      <c r="H175" s="38" t="str">
        <f>_xlfn.IFNA(VLOOKUP(F175,'Reference data SID'!L:M,2,FALSE),"")</f>
        <v/>
      </c>
      <c r="I175" s="38" t="str">
        <f>_xlfn.IFNA(VLOOKUP(F175,'Reference data SID'!L:N,3,FALSE),"")</f>
        <v/>
      </c>
      <c r="J175" s="38" t="str">
        <f>_xlfn.IFNA(VLOOKUP(F175,'Reference data SID'!L:O,4,FALSE),"")</f>
        <v/>
      </c>
      <c r="K175" s="37"/>
      <c r="L175" s="37"/>
      <c r="M175" s="37"/>
      <c r="N175" s="50"/>
      <c r="O175" s="50"/>
      <c r="P175" s="50"/>
      <c r="Q175" s="50"/>
      <c r="R175" s="50"/>
      <c r="S175" s="50"/>
      <c r="T175" s="47" t="str">
        <f t="shared" ca="1" si="50"/>
        <v/>
      </c>
      <c r="U175" s="117" t="str">
        <f>_xlfn.IFNA(VLOOKUP(A175,'Reference data SID'!D:E,2,FALSE),"")</f>
        <v/>
      </c>
      <c r="V175" s="117" t="str">
        <f t="shared" si="39"/>
        <v>not ok</v>
      </c>
      <c r="W175" s="117" t="str">
        <f t="shared" si="40"/>
        <v>not ok</v>
      </c>
      <c r="X175" s="117" t="str">
        <f t="shared" si="41"/>
        <v>ok</v>
      </c>
      <c r="Y175" s="117" t="str">
        <f t="shared" si="42"/>
        <v>not ok</v>
      </c>
      <c r="Z175" s="117" t="str">
        <f t="shared" si="43"/>
        <v/>
      </c>
      <c r="AA175" s="117" t="str">
        <f>IF(LEN(A175)&gt;1,IF(COUNTIFS($Z$6:Z$502,LEFT(Z175,250))&gt;1,"Duplicate entry: you have two rows for the same substance and year and use",""),"")</f>
        <v/>
      </c>
      <c r="AB175" s="117" t="str">
        <f>IF(LEN(A175)&gt;0,IF(ISNUMBER(MATCH(A175,Annex_I_II_entries,0)),"","The Entry name is not within the dropdown list, make sure that you have not copied and pasted overwritting the cell format (with its correponding dropdown list) in column A"),"")</f>
        <v/>
      </c>
      <c r="AC175" s="117" t="str">
        <f t="shared" ca="1" si="44"/>
        <v/>
      </c>
      <c r="AD175" s="117" t="str">
        <f t="shared" ca="1" si="45"/>
        <v/>
      </c>
      <c r="AE175" s="117" t="str">
        <f>IF(LEN(G175)&lt;1,"",IF(COUNTIFS('1.Mfg and placing on the market'!G$6:G$503,'1.(Optional) tonnage per use'!G175,'1.Mfg and placing on the market'!K$6:K$503,'1.(Optional) tonnage per use'!N175)=0,"You have not provided total tonnage for this substance and year in the sheet 1. Mfg and placing on the market",""))</f>
        <v/>
      </c>
      <c r="AF175" s="117" t="str">
        <f t="shared" ca="1" si="51"/>
        <v/>
      </c>
      <c r="AG175" s="117" t="str">
        <f t="shared" ca="1" si="52"/>
        <v/>
      </c>
      <c r="AH175" s="117" t="str">
        <f t="shared" ca="1" si="53"/>
        <v/>
      </c>
      <c r="AI175" s="117" t="str">
        <f t="shared" si="46"/>
        <v>_EC</v>
      </c>
      <c r="AJ175" s="117" t="str">
        <f t="shared" si="47"/>
        <v>_CAS</v>
      </c>
      <c r="AK175" s="117" t="str">
        <f t="shared" si="48"/>
        <v>_uses</v>
      </c>
      <c r="AL175" s="117" t="str">
        <f t="shared" si="54"/>
        <v/>
      </c>
      <c r="AM175" s="117" t="str">
        <f t="shared" si="55"/>
        <v/>
      </c>
    </row>
    <row r="176" spans="1:39" s="39" customFormat="1" x14ac:dyDescent="0.2">
      <c r="A176" s="37"/>
      <c r="B176" s="37"/>
      <c r="C176" s="37"/>
      <c r="D176" s="70" t="str">
        <f>_xlfn.IFNA(VLOOKUP(A176,'Reference data SID'!$D$2:$Q$673,14,FALSE),"")</f>
        <v/>
      </c>
      <c r="E176" s="70" t="str">
        <f>_xlfn.IFNA(VLOOKUP(D176,'Reference data SID'!$C$3:$E$673,3,FALSE),"")</f>
        <v/>
      </c>
      <c r="F176" s="64" t="str">
        <f>_xlfn.IFNA(IF(E176=FALSE,D176,IF(ISBLANK(B176),VLOOKUP(C176,'Reference data SID'!$N:$P,3,FALSE),VLOOKUP(B176,'Reference data SID'!$M:$P,4,FALSE))),"")</f>
        <v/>
      </c>
      <c r="G176" s="64" t="str">
        <f t="shared" si="49"/>
        <v/>
      </c>
      <c r="H176" s="38" t="str">
        <f>_xlfn.IFNA(VLOOKUP(F176,'Reference data SID'!L:M,2,FALSE),"")</f>
        <v/>
      </c>
      <c r="I176" s="38" t="str">
        <f>_xlfn.IFNA(VLOOKUP(F176,'Reference data SID'!L:N,3,FALSE),"")</f>
        <v/>
      </c>
      <c r="J176" s="38" t="str">
        <f>_xlfn.IFNA(VLOOKUP(F176,'Reference data SID'!L:O,4,FALSE),"")</f>
        <v/>
      </c>
      <c r="K176" s="37"/>
      <c r="L176" s="37"/>
      <c r="M176" s="37"/>
      <c r="N176" s="50"/>
      <c r="O176" s="50"/>
      <c r="P176" s="50"/>
      <c r="Q176" s="50"/>
      <c r="R176" s="50"/>
      <c r="S176" s="50"/>
      <c r="T176" s="47" t="str">
        <f t="shared" ca="1" si="50"/>
        <v/>
      </c>
      <c r="U176" s="117" t="str">
        <f>_xlfn.IFNA(VLOOKUP(A176,'Reference data SID'!D:E,2,FALSE),"")</f>
        <v/>
      </c>
      <c r="V176" s="117" t="str">
        <f t="shared" si="39"/>
        <v>not ok</v>
      </c>
      <c r="W176" s="117" t="str">
        <f t="shared" si="40"/>
        <v>not ok</v>
      </c>
      <c r="X176" s="117" t="str">
        <f t="shared" si="41"/>
        <v>ok</v>
      </c>
      <c r="Y176" s="117" t="str">
        <f t="shared" si="42"/>
        <v>not ok</v>
      </c>
      <c r="Z176" s="117" t="str">
        <f t="shared" si="43"/>
        <v/>
      </c>
      <c r="AA176" s="117" t="str">
        <f>IF(LEN(A176)&gt;1,IF(COUNTIFS($Z$6:Z$502,LEFT(Z176,250))&gt;1,"Duplicate entry: you have two rows for the same substance and year and use",""),"")</f>
        <v/>
      </c>
      <c r="AB176" s="117" t="str">
        <f>IF(LEN(A176)&gt;0,IF(ISNUMBER(MATCH(A176,Annex_I_II_entries,0)),"","The Entry name is not within the dropdown list, make sure that you have not copied and pasted overwritting the cell format (with its correponding dropdown list) in column A"),"")</f>
        <v/>
      </c>
      <c r="AC176" s="117" t="str">
        <f t="shared" ca="1" si="44"/>
        <v/>
      </c>
      <c r="AD176" s="117" t="str">
        <f t="shared" ca="1" si="45"/>
        <v/>
      </c>
      <c r="AE176" s="117" t="str">
        <f>IF(LEN(G176)&lt;1,"",IF(COUNTIFS('1.Mfg and placing on the market'!G$6:G$503,'1.(Optional) tonnage per use'!G176,'1.Mfg and placing on the market'!K$6:K$503,'1.(Optional) tonnage per use'!N176)=0,"You have not provided total tonnage for this substance and year in the sheet 1. Mfg and placing on the market",""))</f>
        <v/>
      </c>
      <c r="AF176" s="117" t="str">
        <f t="shared" ca="1" si="51"/>
        <v/>
      </c>
      <c r="AG176" s="117" t="str">
        <f t="shared" ca="1" si="52"/>
        <v/>
      </c>
      <c r="AH176" s="117" t="str">
        <f t="shared" ca="1" si="53"/>
        <v/>
      </c>
      <c r="AI176" s="117" t="str">
        <f t="shared" si="46"/>
        <v>_EC</v>
      </c>
      <c r="AJ176" s="117" t="str">
        <f t="shared" si="47"/>
        <v>_CAS</v>
      </c>
      <c r="AK176" s="117" t="str">
        <f t="shared" si="48"/>
        <v>_uses</v>
      </c>
      <c r="AL176" s="117" t="str">
        <f t="shared" si="54"/>
        <v/>
      </c>
      <c r="AM176" s="117" t="str">
        <f t="shared" si="55"/>
        <v/>
      </c>
    </row>
    <row r="177" spans="1:39" s="39" customFormat="1" x14ac:dyDescent="0.2">
      <c r="A177" s="37"/>
      <c r="B177" s="37"/>
      <c r="C177" s="37"/>
      <c r="D177" s="70" t="str">
        <f>_xlfn.IFNA(VLOOKUP(A177,'Reference data SID'!$D$2:$Q$673,14,FALSE),"")</f>
        <v/>
      </c>
      <c r="E177" s="70" t="str">
        <f>_xlfn.IFNA(VLOOKUP(D177,'Reference data SID'!$C$3:$E$673,3,FALSE),"")</f>
        <v/>
      </c>
      <c r="F177" s="64" t="str">
        <f>_xlfn.IFNA(IF(E177=FALSE,D177,IF(ISBLANK(B177),VLOOKUP(C177,'Reference data SID'!$N:$P,3,FALSE),VLOOKUP(B177,'Reference data SID'!$M:$P,4,FALSE))),"")</f>
        <v/>
      </c>
      <c r="G177" s="64" t="str">
        <f t="shared" si="49"/>
        <v/>
      </c>
      <c r="H177" s="38" t="str">
        <f>_xlfn.IFNA(VLOOKUP(F177,'Reference data SID'!L:M,2,FALSE),"")</f>
        <v/>
      </c>
      <c r="I177" s="38" t="str">
        <f>_xlfn.IFNA(VLOOKUP(F177,'Reference data SID'!L:N,3,FALSE),"")</f>
        <v/>
      </c>
      <c r="J177" s="38" t="str">
        <f>_xlfn.IFNA(VLOOKUP(F177,'Reference data SID'!L:O,4,FALSE),"")</f>
        <v/>
      </c>
      <c r="K177" s="37"/>
      <c r="L177" s="37"/>
      <c r="M177" s="37"/>
      <c r="N177" s="50"/>
      <c r="O177" s="50"/>
      <c r="P177" s="50"/>
      <c r="Q177" s="50"/>
      <c r="R177" s="50"/>
      <c r="S177" s="50"/>
      <c r="T177" s="47" t="str">
        <f t="shared" ca="1" si="50"/>
        <v/>
      </c>
      <c r="U177" s="117" t="str">
        <f>_xlfn.IFNA(VLOOKUP(A177,'Reference data SID'!D:E,2,FALSE),"")</f>
        <v/>
      </c>
      <c r="V177" s="117" t="str">
        <f t="shared" si="39"/>
        <v>not ok</v>
      </c>
      <c r="W177" s="117" t="str">
        <f t="shared" si="40"/>
        <v>not ok</v>
      </c>
      <c r="X177" s="117" t="str">
        <f t="shared" si="41"/>
        <v>ok</v>
      </c>
      <c r="Y177" s="117" t="str">
        <f t="shared" si="42"/>
        <v>not ok</v>
      </c>
      <c r="Z177" s="117" t="str">
        <f t="shared" si="43"/>
        <v/>
      </c>
      <c r="AA177" s="117" t="str">
        <f>IF(LEN(A177)&gt;1,IF(COUNTIFS($Z$6:Z$502,LEFT(Z177,250))&gt;1,"Duplicate entry: you have two rows for the same substance and year and use",""),"")</f>
        <v/>
      </c>
      <c r="AB177" s="117" t="str">
        <f>IF(LEN(A177)&gt;0,IF(ISNUMBER(MATCH(A177,Annex_I_II_entries,0)),"","The Entry name is not within the dropdown list, make sure that you have not copied and pasted overwritting the cell format (with its correponding dropdown list) in column A"),"")</f>
        <v/>
      </c>
      <c r="AC177" s="117" t="str">
        <f t="shared" ca="1" si="44"/>
        <v/>
      </c>
      <c r="AD177" s="117" t="str">
        <f t="shared" ca="1" si="45"/>
        <v/>
      </c>
      <c r="AE177" s="117" t="str">
        <f>IF(LEN(G177)&lt;1,"",IF(COUNTIFS('1.Mfg and placing on the market'!G$6:G$503,'1.(Optional) tonnage per use'!G177,'1.Mfg and placing on the market'!K$6:K$503,'1.(Optional) tonnage per use'!N177)=0,"You have not provided total tonnage for this substance and year in the sheet 1. Mfg and placing on the market",""))</f>
        <v/>
      </c>
      <c r="AF177" s="117" t="str">
        <f t="shared" ca="1" si="51"/>
        <v/>
      </c>
      <c r="AG177" s="117" t="str">
        <f t="shared" ca="1" si="52"/>
        <v/>
      </c>
      <c r="AH177" s="117" t="str">
        <f t="shared" ca="1" si="53"/>
        <v/>
      </c>
      <c r="AI177" s="117" t="str">
        <f t="shared" si="46"/>
        <v>_EC</v>
      </c>
      <c r="AJ177" s="117" t="str">
        <f t="shared" si="47"/>
        <v>_CAS</v>
      </c>
      <c r="AK177" s="117" t="str">
        <f t="shared" si="48"/>
        <v>_uses</v>
      </c>
      <c r="AL177" s="117" t="str">
        <f t="shared" si="54"/>
        <v/>
      </c>
      <c r="AM177" s="117" t="str">
        <f t="shared" si="55"/>
        <v/>
      </c>
    </row>
    <row r="178" spans="1:39" s="39" customFormat="1" x14ac:dyDescent="0.2">
      <c r="A178" s="37"/>
      <c r="B178" s="37"/>
      <c r="C178" s="37"/>
      <c r="D178" s="70" t="str">
        <f>_xlfn.IFNA(VLOOKUP(A178,'Reference data SID'!$D$2:$Q$673,14,FALSE),"")</f>
        <v/>
      </c>
      <c r="E178" s="70" t="str">
        <f>_xlfn.IFNA(VLOOKUP(D178,'Reference data SID'!$C$3:$E$673,3,FALSE),"")</f>
        <v/>
      </c>
      <c r="F178" s="64" t="str">
        <f>_xlfn.IFNA(IF(E178=FALSE,D178,IF(ISBLANK(B178),VLOOKUP(C178,'Reference data SID'!$N:$P,3,FALSE),VLOOKUP(B178,'Reference data SID'!$M:$P,4,FALSE))),"")</f>
        <v/>
      </c>
      <c r="G178" s="64" t="str">
        <f t="shared" si="49"/>
        <v/>
      </c>
      <c r="H178" s="38" t="str">
        <f>_xlfn.IFNA(VLOOKUP(F178,'Reference data SID'!L:M,2,FALSE),"")</f>
        <v/>
      </c>
      <c r="I178" s="38" t="str">
        <f>_xlfn.IFNA(VLOOKUP(F178,'Reference data SID'!L:N,3,FALSE),"")</f>
        <v/>
      </c>
      <c r="J178" s="38" t="str">
        <f>_xlfn.IFNA(VLOOKUP(F178,'Reference data SID'!L:O,4,FALSE),"")</f>
        <v/>
      </c>
      <c r="K178" s="37"/>
      <c r="L178" s="37"/>
      <c r="M178" s="37"/>
      <c r="N178" s="50"/>
      <c r="O178" s="50"/>
      <c r="P178" s="50"/>
      <c r="Q178" s="50"/>
      <c r="R178" s="50"/>
      <c r="S178" s="50"/>
      <c r="T178" s="47" t="str">
        <f t="shared" ca="1" si="50"/>
        <v/>
      </c>
      <c r="U178" s="117" t="str">
        <f>_xlfn.IFNA(VLOOKUP(A178,'Reference data SID'!D:E,2,FALSE),"")</f>
        <v/>
      </c>
      <c r="V178" s="117" t="str">
        <f t="shared" si="39"/>
        <v>not ok</v>
      </c>
      <c r="W178" s="117" t="str">
        <f t="shared" si="40"/>
        <v>not ok</v>
      </c>
      <c r="X178" s="117" t="str">
        <f t="shared" si="41"/>
        <v>ok</v>
      </c>
      <c r="Y178" s="117" t="str">
        <f t="shared" si="42"/>
        <v>not ok</v>
      </c>
      <c r="Z178" s="117" t="str">
        <f t="shared" si="43"/>
        <v/>
      </c>
      <c r="AA178" s="117" t="str">
        <f>IF(LEN(A178)&gt;1,IF(COUNTIFS($Z$6:Z$502,LEFT(Z178,250))&gt;1,"Duplicate entry: you have two rows for the same substance and year and use",""),"")</f>
        <v/>
      </c>
      <c r="AB178" s="117" t="str">
        <f>IF(LEN(A178)&gt;0,IF(ISNUMBER(MATCH(A178,Annex_I_II_entries,0)),"","The Entry name is not within the dropdown list, make sure that you have not copied and pasted overwritting the cell format (with its correponding dropdown list) in column A"),"")</f>
        <v/>
      </c>
      <c r="AC178" s="117" t="str">
        <f t="shared" ca="1" si="44"/>
        <v/>
      </c>
      <c r="AD178" s="117" t="str">
        <f t="shared" ca="1" si="45"/>
        <v/>
      </c>
      <c r="AE178" s="117" t="str">
        <f>IF(LEN(G178)&lt;1,"",IF(COUNTIFS('1.Mfg and placing on the market'!G$6:G$503,'1.(Optional) tonnage per use'!G178,'1.Mfg and placing on the market'!K$6:K$503,'1.(Optional) tonnage per use'!N178)=0,"You have not provided total tonnage for this substance and year in the sheet 1. Mfg and placing on the market",""))</f>
        <v/>
      </c>
      <c r="AF178" s="117" t="str">
        <f t="shared" ca="1" si="51"/>
        <v/>
      </c>
      <c r="AG178" s="117" t="str">
        <f t="shared" ca="1" si="52"/>
        <v/>
      </c>
      <c r="AH178" s="117" t="str">
        <f t="shared" ca="1" si="53"/>
        <v/>
      </c>
      <c r="AI178" s="117" t="str">
        <f t="shared" si="46"/>
        <v>_EC</v>
      </c>
      <c r="AJ178" s="117" t="str">
        <f t="shared" si="47"/>
        <v>_CAS</v>
      </c>
      <c r="AK178" s="117" t="str">
        <f t="shared" si="48"/>
        <v>_uses</v>
      </c>
      <c r="AL178" s="117" t="str">
        <f t="shared" si="54"/>
        <v/>
      </c>
      <c r="AM178" s="117" t="str">
        <f t="shared" si="55"/>
        <v/>
      </c>
    </row>
    <row r="179" spans="1:39" s="39" customFormat="1" x14ac:dyDescent="0.2">
      <c r="A179" s="37"/>
      <c r="B179" s="37"/>
      <c r="C179" s="37"/>
      <c r="D179" s="70" t="str">
        <f>_xlfn.IFNA(VLOOKUP(A179,'Reference data SID'!$D$2:$Q$673,14,FALSE),"")</f>
        <v/>
      </c>
      <c r="E179" s="70" t="str">
        <f>_xlfn.IFNA(VLOOKUP(D179,'Reference data SID'!$C$3:$E$673,3,FALSE),"")</f>
        <v/>
      </c>
      <c r="F179" s="64" t="str">
        <f>_xlfn.IFNA(IF(E179=FALSE,D179,IF(ISBLANK(B179),VLOOKUP(C179,'Reference data SID'!$N:$P,3,FALSE),VLOOKUP(B179,'Reference data SID'!$M:$P,4,FALSE))),"")</f>
        <v/>
      </c>
      <c r="G179" s="64" t="str">
        <f t="shared" si="49"/>
        <v/>
      </c>
      <c r="H179" s="38" t="str">
        <f>_xlfn.IFNA(VLOOKUP(F179,'Reference data SID'!L:M,2,FALSE),"")</f>
        <v/>
      </c>
      <c r="I179" s="38" t="str">
        <f>_xlfn.IFNA(VLOOKUP(F179,'Reference data SID'!L:N,3,FALSE),"")</f>
        <v/>
      </c>
      <c r="J179" s="38" t="str">
        <f>_xlfn.IFNA(VLOOKUP(F179,'Reference data SID'!L:O,4,FALSE),"")</f>
        <v/>
      </c>
      <c r="K179" s="37"/>
      <c r="L179" s="37"/>
      <c r="M179" s="37"/>
      <c r="N179" s="50"/>
      <c r="O179" s="50"/>
      <c r="P179" s="50"/>
      <c r="Q179" s="50"/>
      <c r="R179" s="50"/>
      <c r="S179" s="50"/>
      <c r="T179" s="47" t="str">
        <f t="shared" ca="1" si="50"/>
        <v/>
      </c>
      <c r="U179" s="117" t="str">
        <f>_xlfn.IFNA(VLOOKUP(A179,'Reference data SID'!D:E,2,FALSE),"")</f>
        <v/>
      </c>
      <c r="V179" s="117" t="str">
        <f t="shared" si="39"/>
        <v>not ok</v>
      </c>
      <c r="W179" s="117" t="str">
        <f t="shared" si="40"/>
        <v>not ok</v>
      </c>
      <c r="X179" s="117" t="str">
        <f t="shared" si="41"/>
        <v>ok</v>
      </c>
      <c r="Y179" s="117" t="str">
        <f t="shared" si="42"/>
        <v>not ok</v>
      </c>
      <c r="Z179" s="117" t="str">
        <f t="shared" si="43"/>
        <v/>
      </c>
      <c r="AA179" s="117" t="str">
        <f>IF(LEN(A179)&gt;1,IF(COUNTIFS($Z$6:Z$502,LEFT(Z179,250))&gt;1,"Duplicate entry: you have two rows for the same substance and year and use",""),"")</f>
        <v/>
      </c>
      <c r="AB179" s="117" t="str">
        <f>IF(LEN(A179)&gt;0,IF(ISNUMBER(MATCH(A179,Annex_I_II_entries,0)),"","The Entry name is not within the dropdown list, make sure that you have not copied and pasted overwritting the cell format (with its correponding dropdown list) in column A"),"")</f>
        <v/>
      </c>
      <c r="AC179" s="117" t="str">
        <f t="shared" ca="1" si="44"/>
        <v/>
      </c>
      <c r="AD179" s="117" t="str">
        <f t="shared" ca="1" si="45"/>
        <v/>
      </c>
      <c r="AE179" s="117" t="str">
        <f>IF(LEN(G179)&lt;1,"",IF(COUNTIFS('1.Mfg and placing on the market'!G$6:G$503,'1.(Optional) tonnage per use'!G179,'1.Mfg and placing on the market'!K$6:K$503,'1.(Optional) tonnage per use'!N179)=0,"You have not provided total tonnage for this substance and year in the sheet 1. Mfg and placing on the market",""))</f>
        <v/>
      </c>
      <c r="AF179" s="117" t="str">
        <f t="shared" ca="1" si="51"/>
        <v/>
      </c>
      <c r="AG179" s="117" t="str">
        <f t="shared" ca="1" si="52"/>
        <v/>
      </c>
      <c r="AH179" s="117" t="str">
        <f t="shared" ca="1" si="53"/>
        <v/>
      </c>
      <c r="AI179" s="117" t="str">
        <f t="shared" si="46"/>
        <v>_EC</v>
      </c>
      <c r="AJ179" s="117" t="str">
        <f t="shared" si="47"/>
        <v>_CAS</v>
      </c>
      <c r="AK179" s="117" t="str">
        <f t="shared" si="48"/>
        <v>_uses</v>
      </c>
      <c r="AL179" s="117" t="str">
        <f t="shared" si="54"/>
        <v/>
      </c>
      <c r="AM179" s="117" t="str">
        <f t="shared" si="55"/>
        <v/>
      </c>
    </row>
    <row r="180" spans="1:39" s="39" customFormat="1" x14ac:dyDescent="0.2">
      <c r="A180" s="37"/>
      <c r="B180" s="37"/>
      <c r="C180" s="37"/>
      <c r="D180" s="70" t="str">
        <f>_xlfn.IFNA(VLOOKUP(A180,'Reference data SID'!$D$2:$Q$673,14,FALSE),"")</f>
        <v/>
      </c>
      <c r="E180" s="70" t="str">
        <f>_xlfn.IFNA(VLOOKUP(D180,'Reference data SID'!$C$3:$E$673,3,FALSE),"")</f>
        <v/>
      </c>
      <c r="F180" s="64" t="str">
        <f>_xlfn.IFNA(IF(E180=FALSE,D180,IF(ISBLANK(B180),VLOOKUP(C180,'Reference data SID'!$N:$P,3,FALSE),VLOOKUP(B180,'Reference data SID'!$M:$P,4,FALSE))),"")</f>
        <v/>
      </c>
      <c r="G180" s="64" t="str">
        <f t="shared" si="49"/>
        <v/>
      </c>
      <c r="H180" s="38" t="str">
        <f>_xlfn.IFNA(VLOOKUP(F180,'Reference data SID'!L:M,2,FALSE),"")</f>
        <v/>
      </c>
      <c r="I180" s="38" t="str">
        <f>_xlfn.IFNA(VLOOKUP(F180,'Reference data SID'!L:N,3,FALSE),"")</f>
        <v/>
      </c>
      <c r="J180" s="38" t="str">
        <f>_xlfn.IFNA(VLOOKUP(F180,'Reference data SID'!L:O,4,FALSE),"")</f>
        <v/>
      </c>
      <c r="K180" s="37"/>
      <c r="L180" s="37"/>
      <c r="M180" s="37"/>
      <c r="N180" s="50"/>
      <c r="O180" s="50"/>
      <c r="P180" s="50"/>
      <c r="Q180" s="50"/>
      <c r="R180" s="50"/>
      <c r="S180" s="50"/>
      <c r="T180" s="47" t="str">
        <f t="shared" ca="1" si="50"/>
        <v/>
      </c>
      <c r="U180" s="117" t="str">
        <f>_xlfn.IFNA(VLOOKUP(A180,'Reference data SID'!D:E,2,FALSE),"")</f>
        <v/>
      </c>
      <c r="V180" s="117" t="str">
        <f t="shared" si="39"/>
        <v>not ok</v>
      </c>
      <c r="W180" s="117" t="str">
        <f t="shared" si="40"/>
        <v>not ok</v>
      </c>
      <c r="X180" s="117" t="str">
        <f t="shared" si="41"/>
        <v>ok</v>
      </c>
      <c r="Y180" s="117" t="str">
        <f t="shared" si="42"/>
        <v>not ok</v>
      </c>
      <c r="Z180" s="117" t="str">
        <f t="shared" si="43"/>
        <v/>
      </c>
      <c r="AA180" s="117" t="str">
        <f>IF(LEN(A180)&gt;1,IF(COUNTIFS($Z$6:Z$502,LEFT(Z180,250))&gt;1,"Duplicate entry: you have two rows for the same substance and year and use",""),"")</f>
        <v/>
      </c>
      <c r="AB180" s="117" t="str">
        <f>IF(LEN(A180)&gt;0,IF(ISNUMBER(MATCH(A180,Annex_I_II_entries,0)),"","The Entry name is not within the dropdown list, make sure that you have not copied and pasted overwritting the cell format (with its correponding dropdown list) in column A"),"")</f>
        <v/>
      </c>
      <c r="AC180" s="117" t="str">
        <f t="shared" ca="1" si="44"/>
        <v/>
      </c>
      <c r="AD180" s="117" t="str">
        <f t="shared" ca="1" si="45"/>
        <v/>
      </c>
      <c r="AE180" s="117" t="str">
        <f>IF(LEN(G180)&lt;1,"",IF(COUNTIFS('1.Mfg and placing on the market'!G$6:G$503,'1.(Optional) tonnage per use'!G180,'1.Mfg and placing on the market'!K$6:K$503,'1.(Optional) tonnage per use'!N180)=0,"You have not provided total tonnage for this substance and year in the sheet 1. Mfg and placing on the market",""))</f>
        <v/>
      </c>
      <c r="AF180" s="117" t="str">
        <f t="shared" ca="1" si="51"/>
        <v/>
      </c>
      <c r="AG180" s="117" t="str">
        <f t="shared" ca="1" si="52"/>
        <v/>
      </c>
      <c r="AH180" s="117" t="str">
        <f t="shared" ca="1" si="53"/>
        <v/>
      </c>
      <c r="AI180" s="117" t="str">
        <f t="shared" si="46"/>
        <v>_EC</v>
      </c>
      <c r="AJ180" s="117" t="str">
        <f t="shared" si="47"/>
        <v>_CAS</v>
      </c>
      <c r="AK180" s="117" t="str">
        <f t="shared" si="48"/>
        <v>_uses</v>
      </c>
      <c r="AL180" s="117" t="str">
        <f t="shared" si="54"/>
        <v/>
      </c>
      <c r="AM180" s="117" t="str">
        <f t="shared" si="55"/>
        <v/>
      </c>
    </row>
    <row r="181" spans="1:39" s="39" customFormat="1" x14ac:dyDescent="0.2">
      <c r="A181" s="37"/>
      <c r="B181" s="37"/>
      <c r="C181" s="37"/>
      <c r="D181" s="70" t="str">
        <f>_xlfn.IFNA(VLOOKUP(A181,'Reference data SID'!$D$2:$Q$673,14,FALSE),"")</f>
        <v/>
      </c>
      <c r="E181" s="70" t="str">
        <f>_xlfn.IFNA(VLOOKUP(D181,'Reference data SID'!$C$3:$E$673,3,FALSE),"")</f>
        <v/>
      </c>
      <c r="F181" s="64" t="str">
        <f>_xlfn.IFNA(IF(E181=FALSE,D181,IF(ISBLANK(B181),VLOOKUP(C181,'Reference data SID'!$N:$P,3,FALSE),VLOOKUP(B181,'Reference data SID'!$M:$P,4,FALSE))),"")</f>
        <v/>
      </c>
      <c r="G181" s="64" t="str">
        <f t="shared" si="49"/>
        <v/>
      </c>
      <c r="H181" s="38" t="str">
        <f>_xlfn.IFNA(VLOOKUP(F181,'Reference data SID'!L:M,2,FALSE),"")</f>
        <v/>
      </c>
      <c r="I181" s="38" t="str">
        <f>_xlfn.IFNA(VLOOKUP(F181,'Reference data SID'!L:N,3,FALSE),"")</f>
        <v/>
      </c>
      <c r="J181" s="38" t="str">
        <f>_xlfn.IFNA(VLOOKUP(F181,'Reference data SID'!L:O,4,FALSE),"")</f>
        <v/>
      </c>
      <c r="K181" s="37"/>
      <c r="L181" s="37"/>
      <c r="M181" s="37"/>
      <c r="N181" s="50"/>
      <c r="O181" s="50"/>
      <c r="P181" s="50"/>
      <c r="Q181" s="50"/>
      <c r="R181" s="50"/>
      <c r="S181" s="50"/>
      <c r="T181" s="47" t="str">
        <f t="shared" ca="1" si="50"/>
        <v/>
      </c>
      <c r="U181" s="117" t="str">
        <f>_xlfn.IFNA(VLOOKUP(A181,'Reference data SID'!D:E,2,FALSE),"")</f>
        <v/>
      </c>
      <c r="V181" s="117" t="str">
        <f t="shared" si="39"/>
        <v>not ok</v>
      </c>
      <c r="W181" s="117" t="str">
        <f t="shared" si="40"/>
        <v>not ok</v>
      </c>
      <c r="X181" s="117" t="str">
        <f t="shared" si="41"/>
        <v>ok</v>
      </c>
      <c r="Y181" s="117" t="str">
        <f t="shared" si="42"/>
        <v>not ok</v>
      </c>
      <c r="Z181" s="117" t="str">
        <f t="shared" si="43"/>
        <v/>
      </c>
      <c r="AA181" s="117" t="str">
        <f>IF(LEN(A181)&gt;1,IF(COUNTIFS($Z$6:Z$502,LEFT(Z181,250))&gt;1,"Duplicate entry: you have two rows for the same substance and year and use",""),"")</f>
        <v/>
      </c>
      <c r="AB181" s="117" t="str">
        <f>IF(LEN(A181)&gt;0,IF(ISNUMBER(MATCH(A181,Annex_I_II_entries,0)),"","The Entry name is not within the dropdown list, make sure that you have not copied and pasted overwritting the cell format (with its correponding dropdown list) in column A"),"")</f>
        <v/>
      </c>
      <c r="AC181" s="117" t="str">
        <f t="shared" ca="1" si="44"/>
        <v/>
      </c>
      <c r="AD181" s="117" t="str">
        <f t="shared" ca="1" si="45"/>
        <v/>
      </c>
      <c r="AE181" s="117" t="str">
        <f>IF(LEN(G181)&lt;1,"",IF(COUNTIFS('1.Mfg and placing on the market'!G$6:G$503,'1.(Optional) tonnage per use'!G181,'1.Mfg and placing on the market'!K$6:K$503,'1.(Optional) tonnage per use'!N181)=0,"You have not provided total tonnage for this substance and year in the sheet 1. Mfg and placing on the market",""))</f>
        <v/>
      </c>
      <c r="AF181" s="117" t="str">
        <f t="shared" ca="1" si="51"/>
        <v/>
      </c>
      <c r="AG181" s="117" t="str">
        <f t="shared" ca="1" si="52"/>
        <v/>
      </c>
      <c r="AH181" s="117" t="str">
        <f t="shared" ca="1" si="53"/>
        <v/>
      </c>
      <c r="AI181" s="117" t="str">
        <f t="shared" si="46"/>
        <v>_EC</v>
      </c>
      <c r="AJ181" s="117" t="str">
        <f t="shared" si="47"/>
        <v>_CAS</v>
      </c>
      <c r="AK181" s="117" t="str">
        <f t="shared" si="48"/>
        <v>_uses</v>
      </c>
      <c r="AL181" s="117" t="str">
        <f t="shared" si="54"/>
        <v/>
      </c>
      <c r="AM181" s="117" t="str">
        <f t="shared" si="55"/>
        <v/>
      </c>
    </row>
    <row r="182" spans="1:39" s="39" customFormat="1" x14ac:dyDescent="0.2">
      <c r="A182" s="37"/>
      <c r="B182" s="37"/>
      <c r="C182" s="37"/>
      <c r="D182" s="70" t="str">
        <f>_xlfn.IFNA(VLOOKUP(A182,'Reference data SID'!$D$2:$Q$673,14,FALSE),"")</f>
        <v/>
      </c>
      <c r="E182" s="70" t="str">
        <f>_xlfn.IFNA(VLOOKUP(D182,'Reference data SID'!$C$3:$E$673,3,FALSE),"")</f>
        <v/>
      </c>
      <c r="F182" s="64" t="str">
        <f>_xlfn.IFNA(IF(E182=FALSE,D182,IF(ISBLANK(B182),VLOOKUP(C182,'Reference data SID'!$N:$P,3,FALSE),VLOOKUP(B182,'Reference data SID'!$M:$P,4,FALSE))),"")</f>
        <v/>
      </c>
      <c r="G182" s="64" t="str">
        <f t="shared" si="49"/>
        <v/>
      </c>
      <c r="H182" s="38" t="str">
        <f>_xlfn.IFNA(VLOOKUP(F182,'Reference data SID'!L:M,2,FALSE),"")</f>
        <v/>
      </c>
      <c r="I182" s="38" t="str">
        <f>_xlfn.IFNA(VLOOKUP(F182,'Reference data SID'!L:N,3,FALSE),"")</f>
        <v/>
      </c>
      <c r="J182" s="38" t="str">
        <f>_xlfn.IFNA(VLOOKUP(F182,'Reference data SID'!L:O,4,FALSE),"")</f>
        <v/>
      </c>
      <c r="K182" s="37"/>
      <c r="L182" s="37"/>
      <c r="M182" s="37"/>
      <c r="N182" s="50"/>
      <c r="O182" s="50"/>
      <c r="P182" s="50"/>
      <c r="Q182" s="50"/>
      <c r="R182" s="50"/>
      <c r="S182" s="50"/>
      <c r="T182" s="47" t="str">
        <f t="shared" ca="1" si="50"/>
        <v/>
      </c>
      <c r="U182" s="117" t="str">
        <f>_xlfn.IFNA(VLOOKUP(A182,'Reference data SID'!D:E,2,FALSE),"")</f>
        <v/>
      </c>
      <c r="V182" s="117" t="str">
        <f t="shared" si="39"/>
        <v>not ok</v>
      </c>
      <c r="W182" s="117" t="str">
        <f t="shared" si="40"/>
        <v>not ok</v>
      </c>
      <c r="X182" s="117" t="str">
        <f t="shared" si="41"/>
        <v>ok</v>
      </c>
      <c r="Y182" s="117" t="str">
        <f t="shared" si="42"/>
        <v>not ok</v>
      </c>
      <c r="Z182" s="117" t="str">
        <f t="shared" si="43"/>
        <v/>
      </c>
      <c r="AA182" s="117" t="str">
        <f>IF(LEN(A182)&gt;1,IF(COUNTIFS($Z$6:Z$502,LEFT(Z182,250))&gt;1,"Duplicate entry: you have two rows for the same substance and year and use",""),"")</f>
        <v/>
      </c>
      <c r="AB182" s="117" t="str">
        <f>IF(LEN(A182)&gt;0,IF(ISNUMBER(MATCH(A182,Annex_I_II_entries,0)),"","The Entry name is not within the dropdown list, make sure that you have not copied and pasted overwritting the cell format (with its correponding dropdown list) in column A"),"")</f>
        <v/>
      </c>
      <c r="AC182" s="117" t="str">
        <f t="shared" ca="1" si="44"/>
        <v/>
      </c>
      <c r="AD182" s="117" t="str">
        <f t="shared" ca="1" si="45"/>
        <v/>
      </c>
      <c r="AE182" s="117" t="str">
        <f>IF(LEN(G182)&lt;1,"",IF(COUNTIFS('1.Mfg and placing on the market'!G$6:G$503,'1.(Optional) tonnage per use'!G182,'1.Mfg and placing on the market'!K$6:K$503,'1.(Optional) tonnage per use'!N182)=0,"You have not provided total tonnage for this substance and year in the sheet 1. Mfg and placing on the market",""))</f>
        <v/>
      </c>
      <c r="AF182" s="117" t="str">
        <f t="shared" ca="1" si="51"/>
        <v/>
      </c>
      <c r="AG182" s="117" t="str">
        <f t="shared" ca="1" si="52"/>
        <v/>
      </c>
      <c r="AH182" s="117" t="str">
        <f t="shared" ca="1" si="53"/>
        <v/>
      </c>
      <c r="AI182" s="117" t="str">
        <f t="shared" si="46"/>
        <v>_EC</v>
      </c>
      <c r="AJ182" s="117" t="str">
        <f t="shared" si="47"/>
        <v>_CAS</v>
      </c>
      <c r="AK182" s="117" t="str">
        <f t="shared" si="48"/>
        <v>_uses</v>
      </c>
      <c r="AL182" s="117" t="str">
        <f t="shared" si="54"/>
        <v/>
      </c>
      <c r="AM182" s="117" t="str">
        <f t="shared" si="55"/>
        <v/>
      </c>
    </row>
    <row r="183" spans="1:39" s="39" customFormat="1" x14ac:dyDescent="0.2">
      <c r="A183" s="37"/>
      <c r="B183" s="37"/>
      <c r="C183" s="37"/>
      <c r="D183" s="70" t="str">
        <f>_xlfn.IFNA(VLOOKUP(A183,'Reference data SID'!$D$2:$Q$673,14,FALSE),"")</f>
        <v/>
      </c>
      <c r="E183" s="70" t="str">
        <f>_xlfn.IFNA(VLOOKUP(D183,'Reference data SID'!$C$3:$E$673,3,FALSE),"")</f>
        <v/>
      </c>
      <c r="F183" s="64" t="str">
        <f>_xlfn.IFNA(IF(E183=FALSE,D183,IF(ISBLANK(B183),VLOOKUP(C183,'Reference data SID'!$N:$P,3,FALSE),VLOOKUP(B183,'Reference data SID'!$M:$P,4,FALSE))),"")</f>
        <v/>
      </c>
      <c r="G183" s="64" t="str">
        <f t="shared" si="49"/>
        <v/>
      </c>
      <c r="H183" s="38" t="str">
        <f>_xlfn.IFNA(VLOOKUP(F183,'Reference data SID'!L:M,2,FALSE),"")</f>
        <v/>
      </c>
      <c r="I183" s="38" t="str">
        <f>_xlfn.IFNA(VLOOKUP(F183,'Reference data SID'!L:N,3,FALSE),"")</f>
        <v/>
      </c>
      <c r="J183" s="38" t="str">
        <f>_xlfn.IFNA(VLOOKUP(F183,'Reference data SID'!L:O,4,FALSE),"")</f>
        <v/>
      </c>
      <c r="K183" s="37"/>
      <c r="L183" s="37"/>
      <c r="M183" s="37"/>
      <c r="N183" s="50"/>
      <c r="O183" s="50"/>
      <c r="P183" s="50"/>
      <c r="Q183" s="50"/>
      <c r="R183" s="50"/>
      <c r="S183" s="50"/>
      <c r="T183" s="47" t="str">
        <f t="shared" ca="1" si="50"/>
        <v/>
      </c>
      <c r="U183" s="117" t="str">
        <f>_xlfn.IFNA(VLOOKUP(A183,'Reference data SID'!D:E,2,FALSE),"")</f>
        <v/>
      </c>
      <c r="V183" s="117" t="str">
        <f t="shared" si="39"/>
        <v>not ok</v>
      </c>
      <c r="W183" s="117" t="str">
        <f t="shared" si="40"/>
        <v>not ok</v>
      </c>
      <c r="X183" s="117" t="str">
        <f t="shared" si="41"/>
        <v>ok</v>
      </c>
      <c r="Y183" s="117" t="str">
        <f t="shared" si="42"/>
        <v>not ok</v>
      </c>
      <c r="Z183" s="117" t="str">
        <f t="shared" si="43"/>
        <v/>
      </c>
      <c r="AA183" s="117" t="str">
        <f>IF(LEN(A183)&gt;1,IF(COUNTIFS($Z$6:Z$502,LEFT(Z183,250))&gt;1,"Duplicate entry: you have two rows for the same substance and year and use",""),"")</f>
        <v/>
      </c>
      <c r="AB183" s="117" t="str">
        <f>IF(LEN(A183)&gt;0,IF(ISNUMBER(MATCH(A183,Annex_I_II_entries,0)),"","The Entry name is not within the dropdown list, make sure that you have not copied and pasted overwritting the cell format (with its correponding dropdown list) in column A"),"")</f>
        <v/>
      </c>
      <c r="AC183" s="117" t="str">
        <f t="shared" ca="1" si="44"/>
        <v/>
      </c>
      <c r="AD183" s="117" t="str">
        <f t="shared" ca="1" si="45"/>
        <v/>
      </c>
      <c r="AE183" s="117" t="str">
        <f>IF(LEN(G183)&lt;1,"",IF(COUNTIFS('1.Mfg and placing on the market'!G$6:G$503,'1.(Optional) tonnage per use'!G183,'1.Mfg and placing on the market'!K$6:K$503,'1.(Optional) tonnage per use'!N183)=0,"You have not provided total tonnage for this substance and year in the sheet 1. Mfg and placing on the market",""))</f>
        <v/>
      </c>
      <c r="AF183" s="117" t="str">
        <f t="shared" ca="1" si="51"/>
        <v/>
      </c>
      <c r="AG183" s="117" t="str">
        <f t="shared" ca="1" si="52"/>
        <v/>
      </c>
      <c r="AH183" s="117" t="str">
        <f t="shared" ca="1" si="53"/>
        <v/>
      </c>
      <c r="AI183" s="117" t="str">
        <f t="shared" si="46"/>
        <v>_EC</v>
      </c>
      <c r="AJ183" s="117" t="str">
        <f t="shared" si="47"/>
        <v>_CAS</v>
      </c>
      <c r="AK183" s="117" t="str">
        <f t="shared" si="48"/>
        <v>_uses</v>
      </c>
      <c r="AL183" s="117" t="str">
        <f t="shared" si="54"/>
        <v/>
      </c>
      <c r="AM183" s="117" t="str">
        <f t="shared" si="55"/>
        <v/>
      </c>
    </row>
    <row r="184" spans="1:39" s="39" customFormat="1" x14ac:dyDescent="0.2">
      <c r="A184" s="37"/>
      <c r="B184" s="37"/>
      <c r="C184" s="37"/>
      <c r="D184" s="70" t="str">
        <f>_xlfn.IFNA(VLOOKUP(A184,'Reference data SID'!$D$2:$Q$673,14,FALSE),"")</f>
        <v/>
      </c>
      <c r="E184" s="70" t="str">
        <f>_xlfn.IFNA(VLOOKUP(D184,'Reference data SID'!$C$3:$E$673,3,FALSE),"")</f>
        <v/>
      </c>
      <c r="F184" s="64" t="str">
        <f>_xlfn.IFNA(IF(E184=FALSE,D184,IF(ISBLANK(B184),VLOOKUP(C184,'Reference data SID'!$N:$P,3,FALSE),VLOOKUP(B184,'Reference data SID'!$M:$P,4,FALSE))),"")</f>
        <v/>
      </c>
      <c r="G184" s="64" t="str">
        <f t="shared" si="49"/>
        <v/>
      </c>
      <c r="H184" s="38" t="str">
        <f>_xlfn.IFNA(VLOOKUP(F184,'Reference data SID'!L:M,2,FALSE),"")</f>
        <v/>
      </c>
      <c r="I184" s="38" t="str">
        <f>_xlfn.IFNA(VLOOKUP(F184,'Reference data SID'!L:N,3,FALSE),"")</f>
        <v/>
      </c>
      <c r="J184" s="38" t="str">
        <f>_xlfn.IFNA(VLOOKUP(F184,'Reference data SID'!L:O,4,FALSE),"")</f>
        <v/>
      </c>
      <c r="K184" s="37"/>
      <c r="L184" s="37"/>
      <c r="M184" s="37"/>
      <c r="N184" s="50"/>
      <c r="O184" s="50"/>
      <c r="P184" s="50"/>
      <c r="Q184" s="50"/>
      <c r="R184" s="50"/>
      <c r="S184" s="50"/>
      <c r="T184" s="47" t="str">
        <f t="shared" ca="1" si="50"/>
        <v/>
      </c>
      <c r="U184" s="117" t="str">
        <f>_xlfn.IFNA(VLOOKUP(A184,'Reference data SID'!D:E,2,FALSE),"")</f>
        <v/>
      </c>
      <c r="V184" s="117" t="str">
        <f t="shared" si="39"/>
        <v>not ok</v>
      </c>
      <c r="W184" s="117" t="str">
        <f t="shared" si="40"/>
        <v>not ok</v>
      </c>
      <c r="X184" s="117" t="str">
        <f t="shared" si="41"/>
        <v>ok</v>
      </c>
      <c r="Y184" s="117" t="str">
        <f t="shared" si="42"/>
        <v>not ok</v>
      </c>
      <c r="Z184" s="117" t="str">
        <f t="shared" si="43"/>
        <v/>
      </c>
      <c r="AA184" s="117" t="str">
        <f>IF(LEN(A184)&gt;1,IF(COUNTIFS($Z$6:Z$502,LEFT(Z184,250))&gt;1,"Duplicate entry: you have two rows for the same substance and year and use",""),"")</f>
        <v/>
      </c>
      <c r="AB184" s="117" t="str">
        <f>IF(LEN(A184)&gt;0,IF(ISNUMBER(MATCH(A184,Annex_I_II_entries,0)),"","The Entry name is not within the dropdown list, make sure that you have not copied and pasted overwritting the cell format (with its correponding dropdown list) in column A"),"")</f>
        <v/>
      </c>
      <c r="AC184" s="117" t="str">
        <f t="shared" ca="1" si="44"/>
        <v/>
      </c>
      <c r="AD184" s="117" t="str">
        <f t="shared" ca="1" si="45"/>
        <v/>
      </c>
      <c r="AE184" s="117" t="str">
        <f>IF(LEN(G184)&lt;1,"",IF(COUNTIFS('1.Mfg and placing on the market'!G$6:G$503,'1.(Optional) tonnage per use'!G184,'1.Mfg and placing on the market'!K$6:K$503,'1.(Optional) tonnage per use'!N184)=0,"You have not provided total tonnage for this substance and year in the sheet 1. Mfg and placing on the market",""))</f>
        <v/>
      </c>
      <c r="AF184" s="117" t="str">
        <f t="shared" ca="1" si="51"/>
        <v/>
      </c>
      <c r="AG184" s="117" t="str">
        <f t="shared" ca="1" si="52"/>
        <v/>
      </c>
      <c r="AH184" s="117" t="str">
        <f t="shared" ca="1" si="53"/>
        <v/>
      </c>
      <c r="AI184" s="117" t="str">
        <f t="shared" si="46"/>
        <v>_EC</v>
      </c>
      <c r="AJ184" s="117" t="str">
        <f t="shared" si="47"/>
        <v>_CAS</v>
      </c>
      <c r="AK184" s="117" t="str">
        <f t="shared" si="48"/>
        <v>_uses</v>
      </c>
      <c r="AL184" s="117" t="str">
        <f t="shared" si="54"/>
        <v/>
      </c>
      <c r="AM184" s="117" t="str">
        <f t="shared" si="55"/>
        <v/>
      </c>
    </row>
    <row r="185" spans="1:39" s="39" customFormat="1" x14ac:dyDescent="0.2">
      <c r="A185" s="37"/>
      <c r="B185" s="37"/>
      <c r="C185" s="37"/>
      <c r="D185" s="70" t="str">
        <f>_xlfn.IFNA(VLOOKUP(A185,'Reference data SID'!$D$2:$Q$673,14,FALSE),"")</f>
        <v/>
      </c>
      <c r="E185" s="70" t="str">
        <f>_xlfn.IFNA(VLOOKUP(D185,'Reference data SID'!$C$3:$E$673,3,FALSE),"")</f>
        <v/>
      </c>
      <c r="F185" s="64" t="str">
        <f>_xlfn.IFNA(IF(E185=FALSE,D185,IF(ISBLANK(B185),VLOOKUP(C185,'Reference data SID'!$N:$P,3,FALSE),VLOOKUP(B185,'Reference data SID'!$M:$P,4,FALSE))),"")</f>
        <v/>
      </c>
      <c r="G185" s="64" t="str">
        <f t="shared" si="49"/>
        <v/>
      </c>
      <c r="H185" s="38" t="str">
        <f>_xlfn.IFNA(VLOOKUP(F185,'Reference data SID'!L:M,2,FALSE),"")</f>
        <v/>
      </c>
      <c r="I185" s="38" t="str">
        <f>_xlfn.IFNA(VLOOKUP(F185,'Reference data SID'!L:N,3,FALSE),"")</f>
        <v/>
      </c>
      <c r="J185" s="38" t="str">
        <f>_xlfn.IFNA(VLOOKUP(F185,'Reference data SID'!L:O,4,FALSE),"")</f>
        <v/>
      </c>
      <c r="K185" s="37"/>
      <c r="L185" s="37"/>
      <c r="M185" s="37"/>
      <c r="N185" s="50"/>
      <c r="O185" s="50"/>
      <c r="P185" s="50"/>
      <c r="Q185" s="50"/>
      <c r="R185" s="50"/>
      <c r="S185" s="50"/>
      <c r="T185" s="47" t="str">
        <f t="shared" ca="1" si="50"/>
        <v/>
      </c>
      <c r="U185" s="117" t="str">
        <f>_xlfn.IFNA(VLOOKUP(A185,'Reference data SID'!D:E,2,FALSE),"")</f>
        <v/>
      </c>
      <c r="V185" s="117" t="str">
        <f t="shared" si="39"/>
        <v>not ok</v>
      </c>
      <c r="W185" s="117" t="str">
        <f t="shared" si="40"/>
        <v>not ok</v>
      </c>
      <c r="X185" s="117" t="str">
        <f t="shared" si="41"/>
        <v>ok</v>
      </c>
      <c r="Y185" s="117" t="str">
        <f t="shared" si="42"/>
        <v>not ok</v>
      </c>
      <c r="Z185" s="117" t="str">
        <f t="shared" si="43"/>
        <v/>
      </c>
      <c r="AA185" s="117" t="str">
        <f>IF(LEN(A185)&gt;1,IF(COUNTIFS($Z$6:Z$502,LEFT(Z185,250))&gt;1,"Duplicate entry: you have two rows for the same substance and year and use",""),"")</f>
        <v/>
      </c>
      <c r="AB185" s="117" t="str">
        <f>IF(LEN(A185)&gt;0,IF(ISNUMBER(MATCH(A185,Annex_I_II_entries,0)),"","The Entry name is not within the dropdown list, make sure that you have not copied and pasted overwritting the cell format (with its correponding dropdown list) in column A"),"")</f>
        <v/>
      </c>
      <c r="AC185" s="117" t="str">
        <f t="shared" ca="1" si="44"/>
        <v/>
      </c>
      <c r="AD185" s="117" t="str">
        <f t="shared" ca="1" si="45"/>
        <v/>
      </c>
      <c r="AE185" s="117" t="str">
        <f>IF(LEN(G185)&lt;1,"",IF(COUNTIFS('1.Mfg and placing on the market'!G$6:G$503,'1.(Optional) tonnage per use'!G185,'1.Mfg and placing on the market'!K$6:K$503,'1.(Optional) tonnage per use'!N185)=0,"You have not provided total tonnage for this substance and year in the sheet 1. Mfg and placing on the market",""))</f>
        <v/>
      </c>
      <c r="AF185" s="117" t="str">
        <f t="shared" ca="1" si="51"/>
        <v/>
      </c>
      <c r="AG185" s="117" t="str">
        <f t="shared" ca="1" si="52"/>
        <v/>
      </c>
      <c r="AH185" s="117" t="str">
        <f t="shared" ca="1" si="53"/>
        <v/>
      </c>
      <c r="AI185" s="117" t="str">
        <f t="shared" si="46"/>
        <v>_EC</v>
      </c>
      <c r="AJ185" s="117" t="str">
        <f t="shared" si="47"/>
        <v>_CAS</v>
      </c>
      <c r="AK185" s="117" t="str">
        <f t="shared" si="48"/>
        <v>_uses</v>
      </c>
      <c r="AL185" s="117" t="str">
        <f t="shared" si="54"/>
        <v/>
      </c>
      <c r="AM185" s="117" t="str">
        <f t="shared" si="55"/>
        <v/>
      </c>
    </row>
    <row r="186" spans="1:39" s="39" customFormat="1" x14ac:dyDescent="0.2">
      <c r="A186" s="37"/>
      <c r="B186" s="37"/>
      <c r="C186" s="37"/>
      <c r="D186" s="70" t="str">
        <f>_xlfn.IFNA(VLOOKUP(A186,'Reference data SID'!$D$2:$Q$673,14,FALSE),"")</f>
        <v/>
      </c>
      <c r="E186" s="70" t="str">
        <f>_xlfn.IFNA(VLOOKUP(D186,'Reference data SID'!$C$3:$E$673,3,FALSE),"")</f>
        <v/>
      </c>
      <c r="F186" s="64" t="str">
        <f>_xlfn.IFNA(IF(E186=FALSE,D186,IF(ISBLANK(B186),VLOOKUP(C186,'Reference data SID'!$N:$P,3,FALSE),VLOOKUP(B186,'Reference data SID'!$M:$P,4,FALSE))),"")</f>
        <v/>
      </c>
      <c r="G186" s="64" t="str">
        <f t="shared" si="49"/>
        <v/>
      </c>
      <c r="H186" s="38" t="str">
        <f>_xlfn.IFNA(VLOOKUP(F186,'Reference data SID'!L:M,2,FALSE),"")</f>
        <v/>
      </c>
      <c r="I186" s="38" t="str">
        <f>_xlfn.IFNA(VLOOKUP(F186,'Reference data SID'!L:N,3,FALSE),"")</f>
        <v/>
      </c>
      <c r="J186" s="38" t="str">
        <f>_xlfn.IFNA(VLOOKUP(F186,'Reference data SID'!L:O,4,FALSE),"")</f>
        <v/>
      </c>
      <c r="K186" s="37"/>
      <c r="L186" s="37"/>
      <c r="M186" s="37"/>
      <c r="N186" s="50"/>
      <c r="O186" s="50"/>
      <c r="P186" s="50"/>
      <c r="Q186" s="50"/>
      <c r="R186" s="50"/>
      <c r="S186" s="50"/>
      <c r="T186" s="47" t="str">
        <f t="shared" ca="1" si="50"/>
        <v/>
      </c>
      <c r="U186" s="117" t="str">
        <f>_xlfn.IFNA(VLOOKUP(A186,'Reference data SID'!D:E,2,FALSE),"")</f>
        <v/>
      </c>
      <c r="V186" s="117" t="str">
        <f t="shared" si="39"/>
        <v>not ok</v>
      </c>
      <c r="W186" s="117" t="str">
        <f t="shared" si="40"/>
        <v>not ok</v>
      </c>
      <c r="X186" s="117" t="str">
        <f t="shared" si="41"/>
        <v>ok</v>
      </c>
      <c r="Y186" s="117" t="str">
        <f t="shared" si="42"/>
        <v>not ok</v>
      </c>
      <c r="Z186" s="117" t="str">
        <f t="shared" si="43"/>
        <v/>
      </c>
      <c r="AA186" s="117" t="str">
        <f>IF(LEN(A186)&gt;1,IF(COUNTIFS($Z$6:Z$502,LEFT(Z186,250))&gt;1,"Duplicate entry: you have two rows for the same substance and year and use",""),"")</f>
        <v/>
      </c>
      <c r="AB186" s="117" t="str">
        <f>IF(LEN(A186)&gt;0,IF(ISNUMBER(MATCH(A186,Annex_I_II_entries,0)),"","The Entry name is not within the dropdown list, make sure that you have not copied and pasted overwritting the cell format (with its correponding dropdown list) in column A"),"")</f>
        <v/>
      </c>
      <c r="AC186" s="117" t="str">
        <f t="shared" ca="1" si="44"/>
        <v/>
      </c>
      <c r="AD186" s="117" t="str">
        <f t="shared" ca="1" si="45"/>
        <v/>
      </c>
      <c r="AE186" s="117" t="str">
        <f>IF(LEN(G186)&lt;1,"",IF(COUNTIFS('1.Mfg and placing on the market'!G$6:G$503,'1.(Optional) tonnage per use'!G186,'1.Mfg and placing on the market'!K$6:K$503,'1.(Optional) tonnage per use'!N186)=0,"You have not provided total tonnage for this substance and year in the sheet 1. Mfg and placing on the market",""))</f>
        <v/>
      </c>
      <c r="AF186" s="117" t="str">
        <f t="shared" ca="1" si="51"/>
        <v/>
      </c>
      <c r="AG186" s="117" t="str">
        <f t="shared" ca="1" si="52"/>
        <v/>
      </c>
      <c r="AH186" s="117" t="str">
        <f t="shared" ca="1" si="53"/>
        <v/>
      </c>
      <c r="AI186" s="117" t="str">
        <f t="shared" si="46"/>
        <v>_EC</v>
      </c>
      <c r="AJ186" s="117" t="str">
        <f t="shared" si="47"/>
        <v>_CAS</v>
      </c>
      <c r="AK186" s="117" t="str">
        <f t="shared" si="48"/>
        <v>_uses</v>
      </c>
      <c r="AL186" s="117" t="str">
        <f t="shared" si="54"/>
        <v/>
      </c>
      <c r="AM186" s="117" t="str">
        <f t="shared" si="55"/>
        <v/>
      </c>
    </row>
    <row r="187" spans="1:39" s="39" customFormat="1" x14ac:dyDescent="0.2">
      <c r="A187" s="37"/>
      <c r="B187" s="37"/>
      <c r="C187" s="37"/>
      <c r="D187" s="70" t="str">
        <f>_xlfn.IFNA(VLOOKUP(A187,'Reference data SID'!$D$2:$Q$673,14,FALSE),"")</f>
        <v/>
      </c>
      <c r="E187" s="70" t="str">
        <f>_xlfn.IFNA(VLOOKUP(D187,'Reference data SID'!$C$3:$E$673,3,FALSE),"")</f>
        <v/>
      </c>
      <c r="F187" s="64" t="str">
        <f>_xlfn.IFNA(IF(E187=FALSE,D187,IF(ISBLANK(B187),VLOOKUP(C187,'Reference data SID'!$N:$P,3,FALSE),VLOOKUP(B187,'Reference data SID'!$M:$P,4,FALSE))),"")</f>
        <v/>
      </c>
      <c r="G187" s="64" t="str">
        <f t="shared" si="49"/>
        <v/>
      </c>
      <c r="H187" s="38" t="str">
        <f>_xlfn.IFNA(VLOOKUP(F187,'Reference data SID'!L:M,2,FALSE),"")</f>
        <v/>
      </c>
      <c r="I187" s="38" t="str">
        <f>_xlfn.IFNA(VLOOKUP(F187,'Reference data SID'!L:N,3,FALSE),"")</f>
        <v/>
      </c>
      <c r="J187" s="38" t="str">
        <f>_xlfn.IFNA(VLOOKUP(F187,'Reference data SID'!L:O,4,FALSE),"")</f>
        <v/>
      </c>
      <c r="K187" s="37"/>
      <c r="L187" s="37"/>
      <c r="M187" s="37"/>
      <c r="N187" s="50"/>
      <c r="O187" s="50"/>
      <c r="P187" s="50"/>
      <c r="Q187" s="50"/>
      <c r="R187" s="50"/>
      <c r="S187" s="50"/>
      <c r="T187" s="47" t="str">
        <f t="shared" ca="1" si="50"/>
        <v/>
      </c>
      <c r="U187" s="117" t="str">
        <f>_xlfn.IFNA(VLOOKUP(A187,'Reference data SID'!D:E,2,FALSE),"")</f>
        <v/>
      </c>
      <c r="V187" s="117" t="str">
        <f t="shared" si="39"/>
        <v>not ok</v>
      </c>
      <c r="W187" s="117" t="str">
        <f t="shared" si="40"/>
        <v>not ok</v>
      </c>
      <c r="X187" s="117" t="str">
        <f t="shared" si="41"/>
        <v>ok</v>
      </c>
      <c r="Y187" s="117" t="str">
        <f t="shared" si="42"/>
        <v>not ok</v>
      </c>
      <c r="Z187" s="117" t="str">
        <f t="shared" si="43"/>
        <v/>
      </c>
      <c r="AA187" s="117" t="str">
        <f>IF(LEN(A187)&gt;1,IF(COUNTIFS($Z$6:Z$502,LEFT(Z187,250))&gt;1,"Duplicate entry: you have two rows for the same substance and year and use",""),"")</f>
        <v/>
      </c>
      <c r="AB187" s="117" t="str">
        <f>IF(LEN(A187)&gt;0,IF(ISNUMBER(MATCH(A187,Annex_I_II_entries,0)),"","The Entry name is not within the dropdown list, make sure that you have not copied and pasted overwritting the cell format (with its correponding dropdown list) in column A"),"")</f>
        <v/>
      </c>
      <c r="AC187" s="117" t="str">
        <f t="shared" ca="1" si="44"/>
        <v/>
      </c>
      <c r="AD187" s="117" t="str">
        <f t="shared" ca="1" si="45"/>
        <v/>
      </c>
      <c r="AE187" s="117" t="str">
        <f>IF(LEN(G187)&lt;1,"",IF(COUNTIFS('1.Mfg and placing on the market'!G$6:G$503,'1.(Optional) tonnage per use'!G187,'1.Mfg and placing on the market'!K$6:K$503,'1.(Optional) tonnage per use'!N187)=0,"You have not provided total tonnage for this substance and year in the sheet 1. Mfg and placing on the market",""))</f>
        <v/>
      </c>
      <c r="AF187" s="117" t="str">
        <f t="shared" ca="1" si="51"/>
        <v/>
      </c>
      <c r="AG187" s="117" t="str">
        <f t="shared" ca="1" si="52"/>
        <v/>
      </c>
      <c r="AH187" s="117" t="str">
        <f t="shared" ca="1" si="53"/>
        <v/>
      </c>
      <c r="AI187" s="117" t="str">
        <f t="shared" si="46"/>
        <v>_EC</v>
      </c>
      <c r="AJ187" s="117" t="str">
        <f t="shared" si="47"/>
        <v>_CAS</v>
      </c>
      <c r="AK187" s="117" t="str">
        <f t="shared" si="48"/>
        <v>_uses</v>
      </c>
      <c r="AL187" s="117" t="str">
        <f t="shared" si="54"/>
        <v/>
      </c>
      <c r="AM187" s="117" t="str">
        <f t="shared" si="55"/>
        <v/>
      </c>
    </row>
    <row r="188" spans="1:39" s="39" customFormat="1" x14ac:dyDescent="0.2">
      <c r="A188" s="37"/>
      <c r="B188" s="37"/>
      <c r="C188" s="37"/>
      <c r="D188" s="70" t="str">
        <f>_xlfn.IFNA(VLOOKUP(A188,'Reference data SID'!$D$2:$Q$673,14,FALSE),"")</f>
        <v/>
      </c>
      <c r="E188" s="70" t="str">
        <f>_xlfn.IFNA(VLOOKUP(D188,'Reference data SID'!$C$3:$E$673,3,FALSE),"")</f>
        <v/>
      </c>
      <c r="F188" s="64" t="str">
        <f>_xlfn.IFNA(IF(E188=FALSE,D188,IF(ISBLANK(B188),VLOOKUP(C188,'Reference data SID'!$N:$P,3,FALSE),VLOOKUP(B188,'Reference data SID'!$M:$P,4,FALSE))),"")</f>
        <v/>
      </c>
      <c r="G188" s="64" t="str">
        <f t="shared" si="49"/>
        <v/>
      </c>
      <c r="H188" s="38" t="str">
        <f>_xlfn.IFNA(VLOOKUP(F188,'Reference data SID'!L:M,2,FALSE),"")</f>
        <v/>
      </c>
      <c r="I188" s="38" t="str">
        <f>_xlfn.IFNA(VLOOKUP(F188,'Reference data SID'!L:N,3,FALSE),"")</f>
        <v/>
      </c>
      <c r="J188" s="38" t="str">
        <f>_xlfn.IFNA(VLOOKUP(F188,'Reference data SID'!L:O,4,FALSE),"")</f>
        <v/>
      </c>
      <c r="K188" s="37"/>
      <c r="L188" s="37"/>
      <c r="M188" s="37"/>
      <c r="N188" s="50"/>
      <c r="O188" s="50"/>
      <c r="P188" s="50"/>
      <c r="Q188" s="50"/>
      <c r="R188" s="50"/>
      <c r="S188" s="50"/>
      <c r="T188" s="47" t="str">
        <f t="shared" ca="1" si="50"/>
        <v/>
      </c>
      <c r="U188" s="117" t="str">
        <f>_xlfn.IFNA(VLOOKUP(A188,'Reference data SID'!D:E,2,FALSE),"")</f>
        <v/>
      </c>
      <c r="V188" s="117" t="str">
        <f t="shared" si="39"/>
        <v>not ok</v>
      </c>
      <c r="W188" s="117" t="str">
        <f t="shared" si="40"/>
        <v>not ok</v>
      </c>
      <c r="X188" s="117" t="str">
        <f t="shared" si="41"/>
        <v>ok</v>
      </c>
      <c r="Y188" s="117" t="str">
        <f t="shared" si="42"/>
        <v>not ok</v>
      </c>
      <c r="Z188" s="117" t="str">
        <f t="shared" si="43"/>
        <v/>
      </c>
      <c r="AA188" s="117" t="str">
        <f>IF(LEN(A188)&gt;1,IF(COUNTIFS($Z$6:Z$502,LEFT(Z188,250))&gt;1,"Duplicate entry: you have two rows for the same substance and year and use",""),"")</f>
        <v/>
      </c>
      <c r="AB188" s="117" t="str">
        <f>IF(LEN(A188)&gt;0,IF(ISNUMBER(MATCH(A188,Annex_I_II_entries,0)),"","The Entry name is not within the dropdown list, make sure that you have not copied and pasted overwritting the cell format (with its correponding dropdown list) in column A"),"")</f>
        <v/>
      </c>
      <c r="AC188" s="117" t="str">
        <f t="shared" ca="1" si="44"/>
        <v/>
      </c>
      <c r="AD188" s="117" t="str">
        <f t="shared" ca="1" si="45"/>
        <v/>
      </c>
      <c r="AE188" s="117" t="str">
        <f>IF(LEN(G188)&lt;1,"",IF(COUNTIFS('1.Mfg and placing on the market'!G$6:G$503,'1.(Optional) tonnage per use'!G188,'1.Mfg and placing on the market'!K$6:K$503,'1.(Optional) tonnage per use'!N188)=0,"You have not provided total tonnage for this substance and year in the sheet 1. Mfg and placing on the market",""))</f>
        <v/>
      </c>
      <c r="AF188" s="117" t="str">
        <f t="shared" ca="1" si="51"/>
        <v/>
      </c>
      <c r="AG188" s="117" t="str">
        <f t="shared" ca="1" si="52"/>
        <v/>
      </c>
      <c r="AH188" s="117" t="str">
        <f t="shared" ca="1" si="53"/>
        <v/>
      </c>
      <c r="AI188" s="117" t="str">
        <f t="shared" si="46"/>
        <v>_EC</v>
      </c>
      <c r="AJ188" s="117" t="str">
        <f t="shared" si="47"/>
        <v>_CAS</v>
      </c>
      <c r="AK188" s="117" t="str">
        <f t="shared" si="48"/>
        <v>_uses</v>
      </c>
      <c r="AL188" s="117" t="str">
        <f t="shared" si="54"/>
        <v/>
      </c>
      <c r="AM188" s="117" t="str">
        <f t="shared" si="55"/>
        <v/>
      </c>
    </row>
    <row r="189" spans="1:39" s="39" customFormat="1" x14ac:dyDescent="0.2">
      <c r="A189" s="37"/>
      <c r="B189" s="37"/>
      <c r="C189" s="37"/>
      <c r="D189" s="70" t="str">
        <f>_xlfn.IFNA(VLOOKUP(A189,'Reference data SID'!$D$2:$Q$673,14,FALSE),"")</f>
        <v/>
      </c>
      <c r="E189" s="70" t="str">
        <f>_xlfn.IFNA(VLOOKUP(D189,'Reference data SID'!$C$3:$E$673,3,FALSE),"")</f>
        <v/>
      </c>
      <c r="F189" s="64" t="str">
        <f>_xlfn.IFNA(IF(E189=FALSE,D189,IF(ISBLANK(B189),VLOOKUP(C189,'Reference data SID'!$N:$P,3,FALSE),VLOOKUP(B189,'Reference data SID'!$M:$P,4,FALSE))),"")</f>
        <v/>
      </c>
      <c r="G189" s="64" t="str">
        <f t="shared" si="49"/>
        <v/>
      </c>
      <c r="H189" s="38" t="str">
        <f>_xlfn.IFNA(VLOOKUP(F189,'Reference data SID'!L:M,2,FALSE),"")</f>
        <v/>
      </c>
      <c r="I189" s="38" t="str">
        <f>_xlfn.IFNA(VLOOKUP(F189,'Reference data SID'!L:N,3,FALSE),"")</f>
        <v/>
      </c>
      <c r="J189" s="38" t="str">
        <f>_xlfn.IFNA(VLOOKUP(F189,'Reference data SID'!L:O,4,FALSE),"")</f>
        <v/>
      </c>
      <c r="K189" s="37"/>
      <c r="L189" s="37"/>
      <c r="M189" s="37"/>
      <c r="N189" s="50"/>
      <c r="O189" s="50"/>
      <c r="P189" s="50"/>
      <c r="Q189" s="50"/>
      <c r="R189" s="50"/>
      <c r="S189" s="50"/>
      <c r="T189" s="47" t="str">
        <f t="shared" ca="1" si="50"/>
        <v/>
      </c>
      <c r="U189" s="117" t="str">
        <f>_xlfn.IFNA(VLOOKUP(A189,'Reference data SID'!D:E,2,FALSE),"")</f>
        <v/>
      </c>
      <c r="V189" s="117" t="str">
        <f t="shared" si="39"/>
        <v>not ok</v>
      </c>
      <c r="W189" s="117" t="str">
        <f t="shared" si="40"/>
        <v>not ok</v>
      </c>
      <c r="X189" s="117" t="str">
        <f t="shared" si="41"/>
        <v>ok</v>
      </c>
      <c r="Y189" s="117" t="str">
        <f t="shared" si="42"/>
        <v>not ok</v>
      </c>
      <c r="Z189" s="117" t="str">
        <f t="shared" si="43"/>
        <v/>
      </c>
      <c r="AA189" s="117" t="str">
        <f>IF(LEN(A189)&gt;1,IF(COUNTIFS($Z$6:Z$502,LEFT(Z189,250))&gt;1,"Duplicate entry: you have two rows for the same substance and year and use",""),"")</f>
        <v/>
      </c>
      <c r="AB189" s="117" t="str">
        <f>IF(LEN(A189)&gt;0,IF(ISNUMBER(MATCH(A189,Annex_I_II_entries,0)),"","The Entry name is not within the dropdown list, make sure that you have not copied and pasted overwritting the cell format (with its correponding dropdown list) in column A"),"")</f>
        <v/>
      </c>
      <c r="AC189" s="117" t="str">
        <f t="shared" ca="1" si="44"/>
        <v/>
      </c>
      <c r="AD189" s="117" t="str">
        <f t="shared" ca="1" si="45"/>
        <v/>
      </c>
      <c r="AE189" s="117" t="str">
        <f>IF(LEN(G189)&lt;1,"",IF(COUNTIFS('1.Mfg and placing on the market'!G$6:G$503,'1.(Optional) tonnage per use'!G189,'1.Mfg and placing on the market'!K$6:K$503,'1.(Optional) tonnage per use'!N189)=0,"You have not provided total tonnage for this substance and year in the sheet 1. Mfg and placing on the market",""))</f>
        <v/>
      </c>
      <c r="AF189" s="117" t="str">
        <f t="shared" ca="1" si="51"/>
        <v/>
      </c>
      <c r="AG189" s="117" t="str">
        <f t="shared" ca="1" si="52"/>
        <v/>
      </c>
      <c r="AH189" s="117" t="str">
        <f t="shared" ca="1" si="53"/>
        <v/>
      </c>
      <c r="AI189" s="117" t="str">
        <f t="shared" si="46"/>
        <v>_EC</v>
      </c>
      <c r="AJ189" s="117" t="str">
        <f t="shared" si="47"/>
        <v>_CAS</v>
      </c>
      <c r="AK189" s="117" t="str">
        <f t="shared" si="48"/>
        <v>_uses</v>
      </c>
      <c r="AL189" s="117" t="str">
        <f t="shared" si="54"/>
        <v/>
      </c>
      <c r="AM189" s="117" t="str">
        <f t="shared" si="55"/>
        <v/>
      </c>
    </row>
    <row r="190" spans="1:39" s="39" customFormat="1" x14ac:dyDescent="0.2">
      <c r="A190" s="37"/>
      <c r="B190" s="37"/>
      <c r="C190" s="37"/>
      <c r="D190" s="70" t="str">
        <f>_xlfn.IFNA(VLOOKUP(A190,'Reference data SID'!$D$2:$Q$673,14,FALSE),"")</f>
        <v/>
      </c>
      <c r="E190" s="70" t="str">
        <f>_xlfn.IFNA(VLOOKUP(D190,'Reference data SID'!$C$3:$E$673,3,FALSE),"")</f>
        <v/>
      </c>
      <c r="F190" s="64" t="str">
        <f>_xlfn.IFNA(IF(E190=FALSE,D190,IF(ISBLANK(B190),VLOOKUP(C190,'Reference data SID'!$N:$P,3,FALSE),VLOOKUP(B190,'Reference data SID'!$M:$P,4,FALSE))),"")</f>
        <v/>
      </c>
      <c r="G190" s="64" t="str">
        <f t="shared" si="49"/>
        <v/>
      </c>
      <c r="H190" s="38" t="str">
        <f>_xlfn.IFNA(VLOOKUP(F190,'Reference data SID'!L:M,2,FALSE),"")</f>
        <v/>
      </c>
      <c r="I190" s="38" t="str">
        <f>_xlfn.IFNA(VLOOKUP(F190,'Reference data SID'!L:N,3,FALSE),"")</f>
        <v/>
      </c>
      <c r="J190" s="38" t="str">
        <f>_xlfn.IFNA(VLOOKUP(F190,'Reference data SID'!L:O,4,FALSE),"")</f>
        <v/>
      </c>
      <c r="K190" s="37"/>
      <c r="L190" s="37"/>
      <c r="M190" s="37"/>
      <c r="N190" s="50"/>
      <c r="O190" s="50"/>
      <c r="P190" s="50"/>
      <c r="Q190" s="50"/>
      <c r="R190" s="50"/>
      <c r="S190" s="50"/>
      <c r="T190" s="47" t="str">
        <f t="shared" ca="1" si="50"/>
        <v/>
      </c>
      <c r="U190" s="117" t="str">
        <f>_xlfn.IFNA(VLOOKUP(A190,'Reference data SID'!D:E,2,FALSE),"")</f>
        <v/>
      </c>
      <c r="V190" s="117" t="str">
        <f t="shared" si="39"/>
        <v>not ok</v>
      </c>
      <c r="W190" s="117" t="str">
        <f t="shared" si="40"/>
        <v>not ok</v>
      </c>
      <c r="X190" s="117" t="str">
        <f t="shared" si="41"/>
        <v>ok</v>
      </c>
      <c r="Y190" s="117" t="str">
        <f t="shared" si="42"/>
        <v>not ok</v>
      </c>
      <c r="Z190" s="117" t="str">
        <f t="shared" si="43"/>
        <v/>
      </c>
      <c r="AA190" s="117" t="str">
        <f>IF(LEN(A190)&gt;1,IF(COUNTIFS($Z$6:Z$502,LEFT(Z190,250))&gt;1,"Duplicate entry: you have two rows for the same substance and year and use",""),"")</f>
        <v/>
      </c>
      <c r="AB190" s="117" t="str">
        <f>IF(LEN(A190)&gt;0,IF(ISNUMBER(MATCH(A190,Annex_I_II_entries,0)),"","The Entry name is not within the dropdown list, make sure that you have not copied and pasted overwritting the cell format (with its correponding dropdown list) in column A"),"")</f>
        <v/>
      </c>
      <c r="AC190" s="117" t="str">
        <f t="shared" ca="1" si="44"/>
        <v/>
      </c>
      <c r="AD190" s="117" t="str">
        <f t="shared" ca="1" si="45"/>
        <v/>
      </c>
      <c r="AE190" s="117" t="str">
        <f>IF(LEN(G190)&lt;1,"",IF(COUNTIFS('1.Mfg and placing on the market'!G$6:G$503,'1.(Optional) tonnage per use'!G190,'1.Mfg and placing on the market'!K$6:K$503,'1.(Optional) tonnage per use'!N190)=0,"You have not provided total tonnage for this substance and year in the sheet 1. Mfg and placing on the market",""))</f>
        <v/>
      </c>
      <c r="AF190" s="117" t="str">
        <f t="shared" ca="1" si="51"/>
        <v/>
      </c>
      <c r="AG190" s="117" t="str">
        <f t="shared" ca="1" si="52"/>
        <v/>
      </c>
      <c r="AH190" s="117" t="str">
        <f t="shared" ca="1" si="53"/>
        <v/>
      </c>
      <c r="AI190" s="117" t="str">
        <f t="shared" si="46"/>
        <v>_EC</v>
      </c>
      <c r="AJ190" s="117" t="str">
        <f t="shared" si="47"/>
        <v>_CAS</v>
      </c>
      <c r="AK190" s="117" t="str">
        <f t="shared" si="48"/>
        <v>_uses</v>
      </c>
      <c r="AL190" s="117" t="str">
        <f t="shared" si="54"/>
        <v/>
      </c>
      <c r="AM190" s="117" t="str">
        <f t="shared" si="55"/>
        <v/>
      </c>
    </row>
    <row r="191" spans="1:39" s="39" customFormat="1" x14ac:dyDescent="0.2">
      <c r="A191" s="37"/>
      <c r="B191" s="37"/>
      <c r="C191" s="37"/>
      <c r="D191" s="70" t="str">
        <f>_xlfn.IFNA(VLOOKUP(A191,'Reference data SID'!$D$2:$Q$673,14,FALSE),"")</f>
        <v/>
      </c>
      <c r="E191" s="70" t="str">
        <f>_xlfn.IFNA(VLOOKUP(D191,'Reference data SID'!$C$3:$E$673,3,FALSE),"")</f>
        <v/>
      </c>
      <c r="F191" s="64" t="str">
        <f>_xlfn.IFNA(IF(E191=FALSE,D191,IF(ISBLANK(B191),VLOOKUP(C191,'Reference data SID'!$N:$P,3,FALSE),VLOOKUP(B191,'Reference data SID'!$M:$P,4,FALSE))),"")</f>
        <v/>
      </c>
      <c r="G191" s="64" t="str">
        <f t="shared" si="49"/>
        <v/>
      </c>
      <c r="H191" s="38" t="str">
        <f>_xlfn.IFNA(VLOOKUP(F191,'Reference data SID'!L:M,2,FALSE),"")</f>
        <v/>
      </c>
      <c r="I191" s="38" t="str">
        <f>_xlfn.IFNA(VLOOKUP(F191,'Reference data SID'!L:N,3,FALSE),"")</f>
        <v/>
      </c>
      <c r="J191" s="38" t="str">
        <f>_xlfn.IFNA(VLOOKUP(F191,'Reference data SID'!L:O,4,FALSE),"")</f>
        <v/>
      </c>
      <c r="K191" s="37"/>
      <c r="L191" s="37"/>
      <c r="M191" s="37"/>
      <c r="N191" s="50"/>
      <c r="O191" s="50"/>
      <c r="P191" s="50"/>
      <c r="Q191" s="50"/>
      <c r="R191" s="50"/>
      <c r="S191" s="50"/>
      <c r="T191" s="47" t="str">
        <f t="shared" ca="1" si="50"/>
        <v/>
      </c>
      <c r="U191" s="117" t="str">
        <f>_xlfn.IFNA(VLOOKUP(A191,'Reference data SID'!D:E,2,FALSE),"")</f>
        <v/>
      </c>
      <c r="V191" s="117" t="str">
        <f t="shared" si="39"/>
        <v>not ok</v>
      </c>
      <c r="W191" s="117" t="str">
        <f t="shared" si="40"/>
        <v>not ok</v>
      </c>
      <c r="X191" s="117" t="str">
        <f t="shared" si="41"/>
        <v>ok</v>
      </c>
      <c r="Y191" s="117" t="str">
        <f t="shared" si="42"/>
        <v>not ok</v>
      </c>
      <c r="Z191" s="117" t="str">
        <f t="shared" si="43"/>
        <v/>
      </c>
      <c r="AA191" s="117" t="str">
        <f>IF(LEN(A191)&gt;1,IF(COUNTIFS($Z$6:Z$502,LEFT(Z191,250))&gt;1,"Duplicate entry: you have two rows for the same substance and year and use",""),"")</f>
        <v/>
      </c>
      <c r="AB191" s="117" t="str">
        <f>IF(LEN(A191)&gt;0,IF(ISNUMBER(MATCH(A191,Annex_I_II_entries,0)),"","The Entry name is not within the dropdown list, make sure that you have not copied and pasted overwritting the cell format (with its correponding dropdown list) in column A"),"")</f>
        <v/>
      </c>
      <c r="AC191" s="117" t="str">
        <f t="shared" ca="1" si="44"/>
        <v/>
      </c>
      <c r="AD191" s="117" t="str">
        <f t="shared" ca="1" si="45"/>
        <v/>
      </c>
      <c r="AE191" s="117" t="str">
        <f>IF(LEN(G191)&lt;1,"",IF(COUNTIFS('1.Mfg and placing on the market'!G$6:G$503,'1.(Optional) tonnage per use'!G191,'1.Mfg and placing on the market'!K$6:K$503,'1.(Optional) tonnage per use'!N191)=0,"You have not provided total tonnage for this substance and year in the sheet 1. Mfg and placing on the market",""))</f>
        <v/>
      </c>
      <c r="AF191" s="117" t="str">
        <f t="shared" ca="1" si="51"/>
        <v/>
      </c>
      <c r="AG191" s="117" t="str">
        <f t="shared" ca="1" si="52"/>
        <v/>
      </c>
      <c r="AH191" s="117" t="str">
        <f t="shared" ca="1" si="53"/>
        <v/>
      </c>
      <c r="AI191" s="117" t="str">
        <f t="shared" si="46"/>
        <v>_EC</v>
      </c>
      <c r="AJ191" s="117" t="str">
        <f t="shared" si="47"/>
        <v>_CAS</v>
      </c>
      <c r="AK191" s="117" t="str">
        <f t="shared" si="48"/>
        <v>_uses</v>
      </c>
      <c r="AL191" s="117" t="str">
        <f t="shared" si="54"/>
        <v/>
      </c>
      <c r="AM191" s="117" t="str">
        <f t="shared" si="55"/>
        <v/>
      </c>
    </row>
    <row r="192" spans="1:39" s="39" customFormat="1" x14ac:dyDescent="0.2">
      <c r="A192" s="37"/>
      <c r="B192" s="37"/>
      <c r="C192" s="37"/>
      <c r="D192" s="70" t="str">
        <f>_xlfn.IFNA(VLOOKUP(A192,'Reference data SID'!$D$2:$Q$673,14,FALSE),"")</f>
        <v/>
      </c>
      <c r="E192" s="70" t="str">
        <f>_xlfn.IFNA(VLOOKUP(D192,'Reference data SID'!$C$3:$E$673,3,FALSE),"")</f>
        <v/>
      </c>
      <c r="F192" s="64" t="str">
        <f>_xlfn.IFNA(IF(E192=FALSE,D192,IF(ISBLANK(B192),VLOOKUP(C192,'Reference data SID'!$N:$P,3,FALSE),VLOOKUP(B192,'Reference data SID'!$M:$P,4,FALSE))),"")</f>
        <v/>
      </c>
      <c r="G192" s="64" t="str">
        <f t="shared" si="49"/>
        <v/>
      </c>
      <c r="H192" s="38" t="str">
        <f>_xlfn.IFNA(VLOOKUP(F192,'Reference data SID'!L:M,2,FALSE),"")</f>
        <v/>
      </c>
      <c r="I192" s="38" t="str">
        <f>_xlfn.IFNA(VLOOKUP(F192,'Reference data SID'!L:N,3,FALSE),"")</f>
        <v/>
      </c>
      <c r="J192" s="38" t="str">
        <f>_xlfn.IFNA(VLOOKUP(F192,'Reference data SID'!L:O,4,FALSE),"")</f>
        <v/>
      </c>
      <c r="K192" s="37"/>
      <c r="L192" s="37"/>
      <c r="M192" s="37"/>
      <c r="N192" s="50"/>
      <c r="O192" s="50"/>
      <c r="P192" s="50"/>
      <c r="Q192" s="50"/>
      <c r="R192" s="50"/>
      <c r="S192" s="50"/>
      <c r="T192" s="47" t="str">
        <f t="shared" ca="1" si="50"/>
        <v/>
      </c>
      <c r="U192" s="117" t="str">
        <f>_xlfn.IFNA(VLOOKUP(A192,'Reference data SID'!D:E,2,FALSE),"")</f>
        <v/>
      </c>
      <c r="V192" s="117" t="str">
        <f t="shared" si="39"/>
        <v>not ok</v>
      </c>
      <c r="W192" s="117" t="str">
        <f t="shared" si="40"/>
        <v>not ok</v>
      </c>
      <c r="X192" s="117" t="str">
        <f t="shared" si="41"/>
        <v>ok</v>
      </c>
      <c r="Y192" s="117" t="str">
        <f t="shared" si="42"/>
        <v>not ok</v>
      </c>
      <c r="Z192" s="117" t="str">
        <f t="shared" si="43"/>
        <v/>
      </c>
      <c r="AA192" s="117" t="str">
        <f>IF(LEN(A192)&gt;1,IF(COUNTIFS($Z$6:Z$502,LEFT(Z192,250))&gt;1,"Duplicate entry: you have two rows for the same substance and year and use",""),"")</f>
        <v/>
      </c>
      <c r="AB192" s="117" t="str">
        <f>IF(LEN(A192)&gt;0,IF(ISNUMBER(MATCH(A192,Annex_I_II_entries,0)),"","The Entry name is not within the dropdown list, make sure that you have not copied and pasted overwritting the cell format (with its correponding dropdown list) in column A"),"")</f>
        <v/>
      </c>
      <c r="AC192" s="117" t="str">
        <f t="shared" ca="1" si="44"/>
        <v/>
      </c>
      <c r="AD192" s="117" t="str">
        <f t="shared" ca="1" si="45"/>
        <v/>
      </c>
      <c r="AE192" s="117" t="str">
        <f>IF(LEN(G192)&lt;1,"",IF(COUNTIFS('1.Mfg and placing on the market'!G$6:G$503,'1.(Optional) tonnage per use'!G192,'1.Mfg and placing on the market'!K$6:K$503,'1.(Optional) tonnage per use'!N192)=0,"You have not provided total tonnage for this substance and year in the sheet 1. Mfg and placing on the market",""))</f>
        <v/>
      </c>
      <c r="AF192" s="117" t="str">
        <f t="shared" ca="1" si="51"/>
        <v/>
      </c>
      <c r="AG192" s="117" t="str">
        <f t="shared" ca="1" si="52"/>
        <v/>
      </c>
      <c r="AH192" s="117" t="str">
        <f t="shared" ca="1" si="53"/>
        <v/>
      </c>
      <c r="AI192" s="117" t="str">
        <f t="shared" si="46"/>
        <v>_EC</v>
      </c>
      <c r="AJ192" s="117" t="str">
        <f t="shared" si="47"/>
        <v>_CAS</v>
      </c>
      <c r="AK192" s="117" t="str">
        <f t="shared" si="48"/>
        <v>_uses</v>
      </c>
      <c r="AL192" s="117" t="str">
        <f t="shared" si="54"/>
        <v/>
      </c>
      <c r="AM192" s="117" t="str">
        <f t="shared" si="55"/>
        <v/>
      </c>
    </row>
    <row r="193" spans="1:39" s="39" customFormat="1" x14ac:dyDescent="0.2">
      <c r="A193" s="37"/>
      <c r="B193" s="37"/>
      <c r="C193" s="37"/>
      <c r="D193" s="70" t="str">
        <f>_xlfn.IFNA(VLOOKUP(A193,'Reference data SID'!$D$2:$Q$673,14,FALSE),"")</f>
        <v/>
      </c>
      <c r="E193" s="70" t="str">
        <f>_xlfn.IFNA(VLOOKUP(D193,'Reference data SID'!$C$3:$E$673,3,FALSE),"")</f>
        <v/>
      </c>
      <c r="F193" s="64" t="str">
        <f>_xlfn.IFNA(IF(E193=FALSE,D193,IF(ISBLANK(B193),VLOOKUP(C193,'Reference data SID'!$N:$P,3,FALSE),VLOOKUP(B193,'Reference data SID'!$M:$P,4,FALSE))),"")</f>
        <v/>
      </c>
      <c r="G193" s="64" t="str">
        <f t="shared" si="49"/>
        <v/>
      </c>
      <c r="H193" s="38" t="str">
        <f>_xlfn.IFNA(VLOOKUP(F193,'Reference data SID'!L:M,2,FALSE),"")</f>
        <v/>
      </c>
      <c r="I193" s="38" t="str">
        <f>_xlfn.IFNA(VLOOKUP(F193,'Reference data SID'!L:N,3,FALSE),"")</f>
        <v/>
      </c>
      <c r="J193" s="38" t="str">
        <f>_xlfn.IFNA(VLOOKUP(F193,'Reference data SID'!L:O,4,FALSE),"")</f>
        <v/>
      </c>
      <c r="K193" s="37"/>
      <c r="L193" s="37"/>
      <c r="M193" s="37"/>
      <c r="N193" s="50"/>
      <c r="O193" s="50"/>
      <c r="P193" s="50"/>
      <c r="Q193" s="50"/>
      <c r="R193" s="50"/>
      <c r="S193" s="50"/>
      <c r="T193" s="47" t="str">
        <f t="shared" ca="1" si="50"/>
        <v/>
      </c>
      <c r="U193" s="117" t="str">
        <f>_xlfn.IFNA(VLOOKUP(A193,'Reference data SID'!D:E,2,FALSE),"")</f>
        <v/>
      </c>
      <c r="V193" s="117" t="str">
        <f t="shared" si="39"/>
        <v>not ok</v>
      </c>
      <c r="W193" s="117" t="str">
        <f t="shared" si="40"/>
        <v>not ok</v>
      </c>
      <c r="X193" s="117" t="str">
        <f t="shared" si="41"/>
        <v>ok</v>
      </c>
      <c r="Y193" s="117" t="str">
        <f t="shared" si="42"/>
        <v>not ok</v>
      </c>
      <c r="Z193" s="117" t="str">
        <f t="shared" si="43"/>
        <v/>
      </c>
      <c r="AA193" s="117" t="str">
        <f>IF(LEN(A193)&gt;1,IF(COUNTIFS($Z$6:Z$502,LEFT(Z193,250))&gt;1,"Duplicate entry: you have two rows for the same substance and year and use",""),"")</f>
        <v/>
      </c>
      <c r="AB193" s="117" t="str">
        <f>IF(LEN(A193)&gt;0,IF(ISNUMBER(MATCH(A193,Annex_I_II_entries,0)),"","The Entry name is not within the dropdown list, make sure that you have not copied and pasted overwritting the cell format (with its correponding dropdown list) in column A"),"")</f>
        <v/>
      </c>
      <c r="AC193" s="117" t="str">
        <f t="shared" ca="1" si="44"/>
        <v/>
      </c>
      <c r="AD193" s="117" t="str">
        <f t="shared" ca="1" si="45"/>
        <v/>
      </c>
      <c r="AE193" s="117" t="str">
        <f>IF(LEN(G193)&lt;1,"",IF(COUNTIFS('1.Mfg and placing on the market'!G$6:G$503,'1.(Optional) tonnage per use'!G193,'1.Mfg and placing on the market'!K$6:K$503,'1.(Optional) tonnage per use'!N193)=0,"You have not provided total tonnage for this substance and year in the sheet 1. Mfg and placing on the market",""))</f>
        <v/>
      </c>
      <c r="AF193" s="117" t="str">
        <f t="shared" ca="1" si="51"/>
        <v/>
      </c>
      <c r="AG193" s="117" t="str">
        <f t="shared" ca="1" si="52"/>
        <v/>
      </c>
      <c r="AH193" s="117" t="str">
        <f t="shared" ca="1" si="53"/>
        <v/>
      </c>
      <c r="AI193" s="117" t="str">
        <f t="shared" si="46"/>
        <v>_EC</v>
      </c>
      <c r="AJ193" s="117" t="str">
        <f t="shared" si="47"/>
        <v>_CAS</v>
      </c>
      <c r="AK193" s="117" t="str">
        <f t="shared" si="48"/>
        <v>_uses</v>
      </c>
      <c r="AL193" s="117" t="str">
        <f t="shared" si="54"/>
        <v/>
      </c>
      <c r="AM193" s="117" t="str">
        <f t="shared" si="55"/>
        <v/>
      </c>
    </row>
    <row r="194" spans="1:39" s="39" customFormat="1" x14ac:dyDescent="0.2">
      <c r="A194" s="37"/>
      <c r="B194" s="37"/>
      <c r="C194" s="37"/>
      <c r="D194" s="70" t="str">
        <f>_xlfn.IFNA(VLOOKUP(A194,'Reference data SID'!$D$2:$Q$673,14,FALSE),"")</f>
        <v/>
      </c>
      <c r="E194" s="70" t="str">
        <f>_xlfn.IFNA(VLOOKUP(D194,'Reference data SID'!$C$3:$E$673,3,FALSE),"")</f>
        <v/>
      </c>
      <c r="F194" s="64" t="str">
        <f>_xlfn.IFNA(IF(E194=FALSE,D194,IF(ISBLANK(B194),VLOOKUP(C194,'Reference data SID'!$N:$P,3,FALSE),VLOOKUP(B194,'Reference data SID'!$M:$P,4,FALSE))),"")</f>
        <v/>
      </c>
      <c r="G194" s="64" t="str">
        <f t="shared" si="49"/>
        <v/>
      </c>
      <c r="H194" s="38" t="str">
        <f>_xlfn.IFNA(VLOOKUP(F194,'Reference data SID'!L:M,2,FALSE),"")</f>
        <v/>
      </c>
      <c r="I194" s="38" t="str">
        <f>_xlfn.IFNA(VLOOKUP(F194,'Reference data SID'!L:N,3,FALSE),"")</f>
        <v/>
      </c>
      <c r="J194" s="38" t="str">
        <f>_xlfn.IFNA(VLOOKUP(F194,'Reference data SID'!L:O,4,FALSE),"")</f>
        <v/>
      </c>
      <c r="K194" s="37"/>
      <c r="L194" s="37"/>
      <c r="M194" s="37"/>
      <c r="N194" s="50"/>
      <c r="O194" s="50"/>
      <c r="P194" s="50"/>
      <c r="Q194" s="50"/>
      <c r="R194" s="50"/>
      <c r="S194" s="50"/>
      <c r="T194" s="47" t="str">
        <f t="shared" ca="1" si="50"/>
        <v/>
      </c>
      <c r="U194" s="117" t="str">
        <f>_xlfn.IFNA(VLOOKUP(A194,'Reference data SID'!D:E,2,FALSE),"")</f>
        <v/>
      </c>
      <c r="V194" s="117" t="str">
        <f t="shared" si="39"/>
        <v>not ok</v>
      </c>
      <c r="W194" s="117" t="str">
        <f t="shared" si="40"/>
        <v>not ok</v>
      </c>
      <c r="X194" s="117" t="str">
        <f t="shared" si="41"/>
        <v>ok</v>
      </c>
      <c r="Y194" s="117" t="str">
        <f t="shared" si="42"/>
        <v>not ok</v>
      </c>
      <c r="Z194" s="117" t="str">
        <f t="shared" si="43"/>
        <v/>
      </c>
      <c r="AA194" s="117" t="str">
        <f>IF(LEN(A194)&gt;1,IF(COUNTIFS($Z$6:Z$502,LEFT(Z194,250))&gt;1,"Duplicate entry: you have two rows for the same substance and year and use",""),"")</f>
        <v/>
      </c>
      <c r="AB194" s="117" t="str">
        <f>IF(LEN(A194)&gt;0,IF(ISNUMBER(MATCH(A194,Annex_I_II_entries,0)),"","The Entry name is not within the dropdown list, make sure that you have not copied and pasted overwritting the cell format (with its correponding dropdown list) in column A"),"")</f>
        <v/>
      </c>
      <c r="AC194" s="117" t="str">
        <f t="shared" ca="1" si="44"/>
        <v/>
      </c>
      <c r="AD194" s="117" t="str">
        <f t="shared" ca="1" si="45"/>
        <v/>
      </c>
      <c r="AE194" s="117" t="str">
        <f>IF(LEN(G194)&lt;1,"",IF(COUNTIFS('1.Mfg and placing on the market'!G$6:G$503,'1.(Optional) tonnage per use'!G194,'1.Mfg and placing on the market'!K$6:K$503,'1.(Optional) tonnage per use'!N194)=0,"You have not provided total tonnage for this substance and year in the sheet 1. Mfg and placing on the market",""))</f>
        <v/>
      </c>
      <c r="AF194" s="117" t="str">
        <f t="shared" ca="1" si="51"/>
        <v/>
      </c>
      <c r="AG194" s="117" t="str">
        <f t="shared" ca="1" si="52"/>
        <v/>
      </c>
      <c r="AH194" s="117" t="str">
        <f t="shared" ca="1" si="53"/>
        <v/>
      </c>
      <c r="AI194" s="117" t="str">
        <f t="shared" si="46"/>
        <v>_EC</v>
      </c>
      <c r="AJ194" s="117" t="str">
        <f t="shared" si="47"/>
        <v>_CAS</v>
      </c>
      <c r="AK194" s="117" t="str">
        <f t="shared" si="48"/>
        <v>_uses</v>
      </c>
      <c r="AL194" s="117" t="str">
        <f t="shared" si="54"/>
        <v/>
      </c>
      <c r="AM194" s="117" t="str">
        <f t="shared" si="55"/>
        <v/>
      </c>
    </row>
    <row r="195" spans="1:39" s="39" customFormat="1" x14ac:dyDescent="0.2">
      <c r="A195" s="37"/>
      <c r="B195" s="37"/>
      <c r="C195" s="37"/>
      <c r="D195" s="70" t="str">
        <f>_xlfn.IFNA(VLOOKUP(A195,'Reference data SID'!$D$2:$Q$673,14,FALSE),"")</f>
        <v/>
      </c>
      <c r="E195" s="70" t="str">
        <f>_xlfn.IFNA(VLOOKUP(D195,'Reference data SID'!$C$3:$E$673,3,FALSE),"")</f>
        <v/>
      </c>
      <c r="F195" s="64" t="str">
        <f>_xlfn.IFNA(IF(E195=FALSE,D195,IF(ISBLANK(B195),VLOOKUP(C195,'Reference data SID'!$N:$P,3,FALSE),VLOOKUP(B195,'Reference data SID'!$M:$P,4,FALSE))),"")</f>
        <v/>
      </c>
      <c r="G195" s="64" t="str">
        <f t="shared" si="49"/>
        <v/>
      </c>
      <c r="H195" s="38" t="str">
        <f>_xlfn.IFNA(VLOOKUP(F195,'Reference data SID'!L:M,2,FALSE),"")</f>
        <v/>
      </c>
      <c r="I195" s="38" t="str">
        <f>_xlfn.IFNA(VLOOKUP(F195,'Reference data SID'!L:N,3,FALSE),"")</f>
        <v/>
      </c>
      <c r="J195" s="38" t="str">
        <f>_xlfn.IFNA(VLOOKUP(F195,'Reference data SID'!L:O,4,FALSE),"")</f>
        <v/>
      </c>
      <c r="K195" s="37"/>
      <c r="L195" s="37"/>
      <c r="M195" s="37"/>
      <c r="N195" s="50"/>
      <c r="O195" s="50"/>
      <c r="P195" s="50"/>
      <c r="Q195" s="50"/>
      <c r="R195" s="50"/>
      <c r="S195" s="50"/>
      <c r="T195" s="47" t="str">
        <f t="shared" ca="1" si="50"/>
        <v/>
      </c>
      <c r="U195" s="117" t="str">
        <f>_xlfn.IFNA(VLOOKUP(A195,'Reference data SID'!D:E,2,FALSE),"")</f>
        <v/>
      </c>
      <c r="V195" s="117" t="str">
        <f t="shared" si="39"/>
        <v>not ok</v>
      </c>
      <c r="W195" s="117" t="str">
        <f t="shared" si="40"/>
        <v>not ok</v>
      </c>
      <c r="X195" s="117" t="str">
        <f t="shared" si="41"/>
        <v>ok</v>
      </c>
      <c r="Y195" s="117" t="str">
        <f t="shared" si="42"/>
        <v>not ok</v>
      </c>
      <c r="Z195" s="117" t="str">
        <f t="shared" si="43"/>
        <v/>
      </c>
      <c r="AA195" s="117" t="str">
        <f>IF(LEN(A195)&gt;1,IF(COUNTIFS($Z$6:Z$502,LEFT(Z195,250))&gt;1,"Duplicate entry: you have two rows for the same substance and year and use",""),"")</f>
        <v/>
      </c>
      <c r="AB195" s="117" t="str">
        <f>IF(LEN(A195)&gt;0,IF(ISNUMBER(MATCH(A195,Annex_I_II_entries,0)),"","The Entry name is not within the dropdown list, make sure that you have not copied and pasted overwritting the cell format (with its correponding dropdown list) in column A"),"")</f>
        <v/>
      </c>
      <c r="AC195" s="117" t="str">
        <f t="shared" ca="1" si="44"/>
        <v/>
      </c>
      <c r="AD195" s="117" t="str">
        <f t="shared" ca="1" si="45"/>
        <v/>
      </c>
      <c r="AE195" s="117" t="str">
        <f>IF(LEN(G195)&lt;1,"",IF(COUNTIFS('1.Mfg and placing on the market'!G$6:G$503,'1.(Optional) tonnage per use'!G195,'1.Mfg and placing on the market'!K$6:K$503,'1.(Optional) tonnage per use'!N195)=0,"You have not provided total tonnage for this substance and year in the sheet 1. Mfg and placing on the market",""))</f>
        <v/>
      </c>
      <c r="AF195" s="117" t="str">
        <f t="shared" ca="1" si="51"/>
        <v/>
      </c>
      <c r="AG195" s="117" t="str">
        <f t="shared" ca="1" si="52"/>
        <v/>
      </c>
      <c r="AH195" s="117" t="str">
        <f t="shared" ca="1" si="53"/>
        <v/>
      </c>
      <c r="AI195" s="117" t="str">
        <f t="shared" si="46"/>
        <v>_EC</v>
      </c>
      <c r="AJ195" s="117" t="str">
        <f t="shared" si="47"/>
        <v>_CAS</v>
      </c>
      <c r="AK195" s="117" t="str">
        <f t="shared" si="48"/>
        <v>_uses</v>
      </c>
      <c r="AL195" s="117" t="str">
        <f t="shared" si="54"/>
        <v/>
      </c>
      <c r="AM195" s="117" t="str">
        <f t="shared" si="55"/>
        <v/>
      </c>
    </row>
    <row r="196" spans="1:39" s="39" customFormat="1" x14ac:dyDescent="0.2">
      <c r="A196" s="37"/>
      <c r="B196" s="37"/>
      <c r="C196" s="37"/>
      <c r="D196" s="70" t="str">
        <f>_xlfn.IFNA(VLOOKUP(A196,'Reference data SID'!$D$2:$Q$673,14,FALSE),"")</f>
        <v/>
      </c>
      <c r="E196" s="70" t="str">
        <f>_xlfn.IFNA(VLOOKUP(D196,'Reference data SID'!$C$3:$E$673,3,FALSE),"")</f>
        <v/>
      </c>
      <c r="F196" s="64" t="str">
        <f>_xlfn.IFNA(IF(E196=FALSE,D196,IF(ISBLANK(B196),VLOOKUP(C196,'Reference data SID'!$N:$P,3,FALSE),VLOOKUP(B196,'Reference data SID'!$M:$P,4,FALSE))),"")</f>
        <v/>
      </c>
      <c r="G196" s="64" t="str">
        <f t="shared" si="49"/>
        <v/>
      </c>
      <c r="H196" s="38" t="str">
        <f>_xlfn.IFNA(VLOOKUP(F196,'Reference data SID'!L:M,2,FALSE),"")</f>
        <v/>
      </c>
      <c r="I196" s="38" t="str">
        <f>_xlfn.IFNA(VLOOKUP(F196,'Reference data SID'!L:N,3,FALSE),"")</f>
        <v/>
      </c>
      <c r="J196" s="38" t="str">
        <f>_xlfn.IFNA(VLOOKUP(F196,'Reference data SID'!L:O,4,FALSE),"")</f>
        <v/>
      </c>
      <c r="K196" s="37"/>
      <c r="L196" s="37"/>
      <c r="M196" s="37"/>
      <c r="N196" s="50"/>
      <c r="O196" s="50"/>
      <c r="P196" s="50"/>
      <c r="Q196" s="50"/>
      <c r="R196" s="50"/>
      <c r="S196" s="50"/>
      <c r="T196" s="47" t="str">
        <f t="shared" ca="1" si="50"/>
        <v/>
      </c>
      <c r="U196" s="117" t="str">
        <f>_xlfn.IFNA(VLOOKUP(A196,'Reference data SID'!D:E,2,FALSE),"")</f>
        <v/>
      </c>
      <c r="V196" s="117" t="str">
        <f t="shared" si="39"/>
        <v>not ok</v>
      </c>
      <c r="W196" s="117" t="str">
        <f t="shared" si="40"/>
        <v>not ok</v>
      </c>
      <c r="X196" s="117" t="str">
        <f t="shared" si="41"/>
        <v>ok</v>
      </c>
      <c r="Y196" s="117" t="str">
        <f t="shared" si="42"/>
        <v>not ok</v>
      </c>
      <c r="Z196" s="117" t="str">
        <f t="shared" si="43"/>
        <v/>
      </c>
      <c r="AA196" s="117" t="str">
        <f>IF(LEN(A196)&gt;1,IF(COUNTIFS($Z$6:Z$502,LEFT(Z196,250))&gt;1,"Duplicate entry: you have two rows for the same substance and year and use",""),"")</f>
        <v/>
      </c>
      <c r="AB196" s="117" t="str">
        <f>IF(LEN(A196)&gt;0,IF(ISNUMBER(MATCH(A196,Annex_I_II_entries,0)),"","The Entry name is not within the dropdown list, make sure that you have not copied and pasted overwritting the cell format (with its correponding dropdown list) in column A"),"")</f>
        <v/>
      </c>
      <c r="AC196" s="117" t="str">
        <f t="shared" ca="1" si="44"/>
        <v/>
      </c>
      <c r="AD196" s="117" t="str">
        <f t="shared" ca="1" si="45"/>
        <v/>
      </c>
      <c r="AE196" s="117" t="str">
        <f>IF(LEN(G196)&lt;1,"",IF(COUNTIFS('1.Mfg and placing on the market'!G$6:G$503,'1.(Optional) tonnage per use'!G196,'1.Mfg and placing on the market'!K$6:K$503,'1.(Optional) tonnage per use'!N196)=0,"You have not provided total tonnage for this substance and year in the sheet 1. Mfg and placing on the market",""))</f>
        <v/>
      </c>
      <c r="AF196" s="117" t="str">
        <f t="shared" ca="1" si="51"/>
        <v/>
      </c>
      <c r="AG196" s="117" t="str">
        <f t="shared" ca="1" si="52"/>
        <v/>
      </c>
      <c r="AH196" s="117" t="str">
        <f t="shared" ca="1" si="53"/>
        <v/>
      </c>
      <c r="AI196" s="117" t="str">
        <f t="shared" si="46"/>
        <v>_EC</v>
      </c>
      <c r="AJ196" s="117" t="str">
        <f t="shared" si="47"/>
        <v>_CAS</v>
      </c>
      <c r="AK196" s="117" t="str">
        <f t="shared" si="48"/>
        <v>_uses</v>
      </c>
      <c r="AL196" s="117" t="str">
        <f t="shared" si="54"/>
        <v/>
      </c>
      <c r="AM196" s="117" t="str">
        <f t="shared" si="55"/>
        <v/>
      </c>
    </row>
    <row r="197" spans="1:39" s="39" customFormat="1" x14ac:dyDescent="0.2">
      <c r="A197" s="37"/>
      <c r="B197" s="37"/>
      <c r="C197" s="37"/>
      <c r="D197" s="70" t="str">
        <f>_xlfn.IFNA(VLOOKUP(A197,'Reference data SID'!$D$2:$Q$673,14,FALSE),"")</f>
        <v/>
      </c>
      <c r="E197" s="70" t="str">
        <f>_xlfn.IFNA(VLOOKUP(D197,'Reference data SID'!$C$3:$E$673,3,FALSE),"")</f>
        <v/>
      </c>
      <c r="F197" s="64" t="str">
        <f>_xlfn.IFNA(IF(E197=FALSE,D197,IF(ISBLANK(B197),VLOOKUP(C197,'Reference data SID'!$N:$P,3,FALSE),VLOOKUP(B197,'Reference data SID'!$M:$P,4,FALSE))),"")</f>
        <v/>
      </c>
      <c r="G197" s="64" t="str">
        <f t="shared" si="49"/>
        <v/>
      </c>
      <c r="H197" s="38" t="str">
        <f>_xlfn.IFNA(VLOOKUP(F197,'Reference data SID'!L:M,2,FALSE),"")</f>
        <v/>
      </c>
      <c r="I197" s="38" t="str">
        <f>_xlfn.IFNA(VLOOKUP(F197,'Reference data SID'!L:N,3,FALSE),"")</f>
        <v/>
      </c>
      <c r="J197" s="38" t="str">
        <f>_xlfn.IFNA(VLOOKUP(F197,'Reference data SID'!L:O,4,FALSE),"")</f>
        <v/>
      </c>
      <c r="K197" s="37"/>
      <c r="L197" s="37"/>
      <c r="M197" s="37"/>
      <c r="N197" s="50"/>
      <c r="O197" s="50"/>
      <c r="P197" s="50"/>
      <c r="Q197" s="50"/>
      <c r="R197" s="50"/>
      <c r="S197" s="50"/>
      <c r="T197" s="47" t="str">
        <f t="shared" ca="1" si="50"/>
        <v/>
      </c>
      <c r="U197" s="117" t="str">
        <f>_xlfn.IFNA(VLOOKUP(A197,'Reference data SID'!D:E,2,FALSE),"")</f>
        <v/>
      </c>
      <c r="V197" s="117" t="str">
        <f t="shared" si="39"/>
        <v>not ok</v>
      </c>
      <c r="W197" s="117" t="str">
        <f t="shared" si="40"/>
        <v>not ok</v>
      </c>
      <c r="X197" s="117" t="str">
        <f t="shared" si="41"/>
        <v>ok</v>
      </c>
      <c r="Y197" s="117" t="str">
        <f t="shared" si="42"/>
        <v>not ok</v>
      </c>
      <c r="Z197" s="117" t="str">
        <f t="shared" si="43"/>
        <v/>
      </c>
      <c r="AA197" s="117" t="str">
        <f>IF(LEN(A197)&gt;1,IF(COUNTIFS($Z$6:Z$502,LEFT(Z197,250))&gt;1,"Duplicate entry: you have two rows for the same substance and year and use",""),"")</f>
        <v/>
      </c>
      <c r="AB197" s="117" t="str">
        <f>IF(LEN(A197)&gt;0,IF(ISNUMBER(MATCH(A197,Annex_I_II_entries,0)),"","The Entry name is not within the dropdown list, make sure that you have not copied and pasted overwritting the cell format (with its correponding dropdown list) in column A"),"")</f>
        <v/>
      </c>
      <c r="AC197" s="117" t="str">
        <f t="shared" ca="1" si="44"/>
        <v/>
      </c>
      <c r="AD197" s="117" t="str">
        <f t="shared" ca="1" si="45"/>
        <v/>
      </c>
      <c r="AE197" s="117" t="str">
        <f>IF(LEN(G197)&lt;1,"",IF(COUNTIFS('1.Mfg and placing on the market'!G$6:G$503,'1.(Optional) tonnage per use'!G197,'1.Mfg and placing on the market'!K$6:K$503,'1.(Optional) tonnage per use'!N197)=0,"You have not provided total tonnage for this substance and year in the sheet 1. Mfg and placing on the market",""))</f>
        <v/>
      </c>
      <c r="AF197" s="117" t="str">
        <f t="shared" ca="1" si="51"/>
        <v/>
      </c>
      <c r="AG197" s="117" t="str">
        <f t="shared" ca="1" si="52"/>
        <v/>
      </c>
      <c r="AH197" s="117" t="str">
        <f t="shared" ca="1" si="53"/>
        <v/>
      </c>
      <c r="AI197" s="117" t="str">
        <f t="shared" si="46"/>
        <v>_EC</v>
      </c>
      <c r="AJ197" s="117" t="str">
        <f t="shared" si="47"/>
        <v>_CAS</v>
      </c>
      <c r="AK197" s="117" t="str">
        <f t="shared" si="48"/>
        <v>_uses</v>
      </c>
      <c r="AL197" s="117" t="str">
        <f t="shared" si="54"/>
        <v/>
      </c>
      <c r="AM197" s="117" t="str">
        <f t="shared" si="55"/>
        <v/>
      </c>
    </row>
    <row r="198" spans="1:39" s="39" customFormat="1" x14ac:dyDescent="0.2">
      <c r="A198" s="37"/>
      <c r="B198" s="37"/>
      <c r="C198" s="37"/>
      <c r="D198" s="70" t="str">
        <f>_xlfn.IFNA(VLOOKUP(A198,'Reference data SID'!$D$2:$Q$673,14,FALSE),"")</f>
        <v/>
      </c>
      <c r="E198" s="70" t="str">
        <f>_xlfn.IFNA(VLOOKUP(D198,'Reference data SID'!$C$3:$E$673,3,FALSE),"")</f>
        <v/>
      </c>
      <c r="F198" s="64" t="str">
        <f>_xlfn.IFNA(IF(E198=FALSE,D198,IF(ISBLANK(B198),VLOOKUP(C198,'Reference data SID'!$N:$P,3,FALSE),VLOOKUP(B198,'Reference data SID'!$M:$P,4,FALSE))),"")</f>
        <v/>
      </c>
      <c r="G198" s="64" t="str">
        <f t="shared" si="49"/>
        <v/>
      </c>
      <c r="H198" s="38" t="str">
        <f>_xlfn.IFNA(VLOOKUP(F198,'Reference data SID'!L:M,2,FALSE),"")</f>
        <v/>
      </c>
      <c r="I198" s="38" t="str">
        <f>_xlfn.IFNA(VLOOKUP(F198,'Reference data SID'!L:N,3,FALSE),"")</f>
        <v/>
      </c>
      <c r="J198" s="38" t="str">
        <f>_xlfn.IFNA(VLOOKUP(F198,'Reference data SID'!L:O,4,FALSE),"")</f>
        <v/>
      </c>
      <c r="K198" s="37"/>
      <c r="L198" s="37"/>
      <c r="M198" s="37"/>
      <c r="N198" s="50"/>
      <c r="O198" s="50"/>
      <c r="P198" s="50"/>
      <c r="Q198" s="50"/>
      <c r="R198" s="50"/>
      <c r="S198" s="50"/>
      <c r="T198" s="47" t="str">
        <f t="shared" ca="1" si="50"/>
        <v/>
      </c>
      <c r="U198" s="117" t="str">
        <f>_xlfn.IFNA(VLOOKUP(A198,'Reference data SID'!D:E,2,FALSE),"")</f>
        <v/>
      </c>
      <c r="V198" s="117" t="str">
        <f t="shared" ref="V198:V261" si="56">IF(AND(U198=TRUE,LEN(C198)&lt;1),"ok","not ok")</f>
        <v>not ok</v>
      </c>
      <c r="W198" s="117" t="str">
        <f t="shared" ref="W198:W261" si="57">IF(AND(U198=TRUE,LEN(B198)&lt;1),"ok", "not ok")</f>
        <v>not ok</v>
      </c>
      <c r="X198" s="117" t="str">
        <f t="shared" ref="X198:X261" si="58">IF(LEN(CONCATENATE(B198,C198))&gt;0,"not ok","ok")</f>
        <v>ok</v>
      </c>
      <c r="Y198" s="117" t="str">
        <f t="shared" ref="Y198:Y261" si="59">IF(OR(B198="other",C198="other"),"ok","not ok")</f>
        <v>not ok</v>
      </c>
      <c r="Z198" s="117" t="str">
        <f t="shared" ref="Z198:Z261" si="60">IF(LEN(A198)&gt;1,CONCATENATE(A198,I198,H198,F198,N198,K198,L198,M198),"")</f>
        <v/>
      </c>
      <c r="AA198" s="117" t="str">
        <f>IF(LEN(A198)&gt;1,IF(COUNTIFS($Z$6:Z$502,LEFT(Z198,250))&gt;1,"Duplicate entry: you have two rows for the same substance and year and use",""),"")</f>
        <v/>
      </c>
      <c r="AB198" s="117" t="str">
        <f>IF(LEN(A198)&gt;0,IF(ISNUMBER(MATCH(A198,Annex_I_II_entries,0)),"","The Entry name is not within the dropdown list, make sure that you have not copied and pasted overwritting the cell format (with its correponding dropdown list) in column A"),"")</f>
        <v/>
      </c>
      <c r="AC198" s="117" t="str">
        <f t="shared" ref="AC198:AC261" ca="1" si="61">IF(LEN(B198)&gt;0,IF(ISNUMBER(MATCH(B198,INDIRECT(AI198),0)),"","The EC number is not within the dropdown list, make sure that you have not copied and pasted overwritting the cell format (with its correponding dropdown list) in column B"),"")</f>
        <v/>
      </c>
      <c r="AD198" s="117" t="str">
        <f t="shared" ref="AD198:AD261" ca="1" si="62">IF(LEN(C198)&gt;0,IF(ISNUMBER(MATCH(C198,INDIRECT(AJ198),0)),"","The CAS number is not within the dropdown list, make sure that you have not copied and pasted overwritting the cell format (with its correponding dropdown list) in column C"),"")</f>
        <v/>
      </c>
      <c r="AE198" s="117" t="str">
        <f>IF(LEN(G198)&lt;1,"",IF(COUNTIFS('1.Mfg and placing on the market'!G$6:G$503,'1.(Optional) tonnage per use'!G198,'1.Mfg and placing on the market'!K$6:K$503,'1.(Optional) tonnage per use'!N198)=0,"You have not provided total tonnage for this substance and year in the sheet 1. Mfg and placing on the market",""))</f>
        <v/>
      </c>
      <c r="AF198" s="117" t="str">
        <f t="shared" ca="1" si="51"/>
        <v/>
      </c>
      <c r="AG198" s="117" t="str">
        <f t="shared" ca="1" si="52"/>
        <v/>
      </c>
      <c r="AH198" s="117" t="str">
        <f t="shared" ca="1" si="53"/>
        <v/>
      </c>
      <c r="AI198" s="117" t="str">
        <f t="shared" ref="AI198:AI261" si="63">CONCATENATE(SUBSTITUTE(SUBSTITUTE(SUBSTITUTE(SUBSTITUTE(SUBSTITUTE(SUBSTITUTE(A198," ","_"),"(","_"),")","_"),"-","_"),";","_"),",","_"),"_EC")</f>
        <v>_EC</v>
      </c>
      <c r="AJ198" s="117" t="str">
        <f t="shared" ref="AJ198:AJ261" si="64">CONCATENATE(SUBSTITUTE(SUBSTITUTE(SUBSTITUTE(SUBSTITUTE(SUBSTITUTE(SUBSTITUTE(A198," ","_"),"(","_"),")","_"),"-","_"),";","_"),",","_"),"_CAS")</f>
        <v>_CAS</v>
      </c>
      <c r="AK198" s="117" t="str">
        <f t="shared" ref="AK198:AK261" si="65">CONCATENATE(SUBSTITUTE(SUBSTITUTE(SUBSTITUTE(SUBSTITUTE(SUBSTITUTE(SUBSTITUTE(A198," ","_"),"(","_"),")","_"),"-","_"),";","_"),",","_"),"_uses")</f>
        <v>_uses</v>
      </c>
      <c r="AL198" s="117" t="str">
        <f t="shared" si="54"/>
        <v/>
      </c>
      <c r="AM198" s="117" t="str">
        <f t="shared" si="55"/>
        <v/>
      </c>
    </row>
    <row r="199" spans="1:39" s="39" customFormat="1" x14ac:dyDescent="0.2">
      <c r="A199" s="37"/>
      <c r="B199" s="37"/>
      <c r="C199" s="37"/>
      <c r="D199" s="70" t="str">
        <f>_xlfn.IFNA(VLOOKUP(A199,'Reference data SID'!$D$2:$Q$673,14,FALSE),"")</f>
        <v/>
      </c>
      <c r="E199" s="70" t="str">
        <f>_xlfn.IFNA(VLOOKUP(D199,'Reference data SID'!$C$3:$E$673,3,FALSE),"")</f>
        <v/>
      </c>
      <c r="F199" s="64" t="str">
        <f>_xlfn.IFNA(IF(E199=FALSE,D199,IF(ISBLANK(B199),VLOOKUP(C199,'Reference data SID'!$N:$P,3,FALSE),VLOOKUP(B199,'Reference data SID'!$M:$P,4,FALSE))),"")</f>
        <v/>
      </c>
      <c r="G199" s="64" t="str">
        <f t="shared" ref="G199:G262" si="66">CONCATENATE(D199,F199)</f>
        <v/>
      </c>
      <c r="H199" s="38" t="str">
        <f>_xlfn.IFNA(VLOOKUP(F199,'Reference data SID'!L:M,2,FALSE),"")</f>
        <v/>
      </c>
      <c r="I199" s="38" t="str">
        <f>_xlfn.IFNA(VLOOKUP(F199,'Reference data SID'!L:N,3,FALSE),"")</f>
        <v/>
      </c>
      <c r="J199" s="38" t="str">
        <f>_xlfn.IFNA(VLOOKUP(F199,'Reference data SID'!L:O,4,FALSE),"")</f>
        <v/>
      </c>
      <c r="K199" s="37"/>
      <c r="L199" s="37"/>
      <c r="M199" s="37"/>
      <c r="N199" s="50"/>
      <c r="O199" s="50"/>
      <c r="P199" s="50"/>
      <c r="Q199" s="50"/>
      <c r="R199" s="50"/>
      <c r="S199" s="50"/>
      <c r="T199" s="47" t="str">
        <f t="shared" ref="T199:T262" ca="1" si="67" xml:space="preserve">
CONCATENATE(AA199,
IF(AND(LEN(AA199)&gt;2,OR(LEN(AB199&gt;2),LEN(AC199&gt;2),LEN(AD199&gt;2),(AE199&gt;2),LEN(AF199&gt;2),LEN(AQ199&gt;2),LEN(AR199&gt;2),LEN(AS199&gt;2))),CONCATENATE("; ",CHAR(10)),""),
AB199,
IF(AND(LEN(AB199)&gt;2,OR(LEN(AC199&gt;2),LEN(AD199&gt;2),(AE199&gt;2),LEN(AF199&gt;2),LEN(AQ199&gt;1),LEN(AR199&gt;2),LEN(AS199&gt;2))),CONCATENATE("; ",CHAR(10)),""),
AC199,
IF(AND(LEN(AC199)&gt;2,OR(LEN(AD199&gt;2),LEN(AE199&gt;2),LEN(AF199&gt;2),LEN(AQ199&gt;2),LEN(AR199&gt;2),LEN(AS199&gt;2))),CONCATENATE("; ",CHAR(10)),""),
AD199,
IF(AND(LEN(AD199)&gt;2,OR(LEN(AE199&gt;2),LEN(AF199&gt;1),LEN(AQ199&gt;2),LEN(AR199&gt;2),LEN(AS199&gt;2))),CONCATENATE("; ",CHAR(10)),""),
AE199,
IF(AND(LEN(AE199)&gt;2,OR(LEN(AF199&gt;2),LEN(AQ199&gt;2),LEN(AR199&gt;2),LEN(AS199&gt;2))),CONCATENATE("; ",CHAR(10)),""),
AF199,
IF(AND(LEN(AF199)&gt;2,OR(,LEN(AQ199&gt;2),LEN(AR199&gt;2),LEN(AS199&gt;2))),CONCATENATE("; ",CHAR(10)),""),
AQ199,
IF(AND(LEN(AQ199)&gt;2,OR(,LEN(AR199&gt;2),LEN(AS199&gt;2))),CONCATENATE("; ",CHAR(10)),""),
AR199,
IF(AND(LEN(AR259)&gt;2,OR(,LEN(AR199&gt;2),LEN(AS199&gt;2))),CONCATENATE("; ",CHAR(10)),""),
AS199,
IF(AND(LEN(AS199)&gt;2,(LEN(AQ199&gt;2))),CONCATENATE("; ",CHAR(10)),""),
AQ199
)</f>
        <v/>
      </c>
      <c r="U199" s="117" t="str">
        <f>_xlfn.IFNA(VLOOKUP(A199,'Reference data SID'!D:E,2,FALSE),"")</f>
        <v/>
      </c>
      <c r="V199" s="117" t="str">
        <f t="shared" si="56"/>
        <v>not ok</v>
      </c>
      <c r="W199" s="117" t="str">
        <f t="shared" si="57"/>
        <v>not ok</v>
      </c>
      <c r="X199" s="117" t="str">
        <f t="shared" si="58"/>
        <v>ok</v>
      </c>
      <c r="Y199" s="117" t="str">
        <f t="shared" si="59"/>
        <v>not ok</v>
      </c>
      <c r="Z199" s="117" t="str">
        <f t="shared" si="60"/>
        <v/>
      </c>
      <c r="AA199" s="117" t="str">
        <f>IF(LEN(A199)&gt;1,IF(COUNTIFS($Z$6:Z$502,LEFT(Z199,250))&gt;1,"Duplicate entry: you have two rows for the same substance and year and use",""),"")</f>
        <v/>
      </c>
      <c r="AB199" s="117" t="str">
        <f>IF(LEN(A199)&gt;0,IF(ISNUMBER(MATCH(A199,Annex_I_II_entries,0)),"","The Entry name is not within the dropdown list, make sure that you have not copied and pasted overwritting the cell format (with its correponding dropdown list) in column A"),"")</f>
        <v/>
      </c>
      <c r="AC199" s="117" t="str">
        <f t="shared" ca="1" si="61"/>
        <v/>
      </c>
      <c r="AD199" s="117" t="str">
        <f t="shared" ca="1" si="62"/>
        <v/>
      </c>
      <c r="AE199" s="117" t="str">
        <f>IF(LEN(G199)&lt;1,"",IF(COUNTIFS('1.Mfg and placing on the market'!G$6:G$503,'1.(Optional) tonnage per use'!G199,'1.Mfg and placing on the market'!K$6:K$503,'1.(Optional) tonnage per use'!N199)=0,"You have not provided total tonnage for this substance and year in the sheet 1. Mfg and placing on the market",""))</f>
        <v/>
      </c>
      <c r="AF199" s="117" t="str">
        <f t="shared" ca="1" si="51"/>
        <v/>
      </c>
      <c r="AG199" s="117" t="str">
        <f t="shared" ca="1" si="52"/>
        <v/>
      </c>
      <c r="AH199" s="117" t="str">
        <f t="shared" ca="1" si="53"/>
        <v/>
      </c>
      <c r="AI199" s="117" t="str">
        <f t="shared" si="63"/>
        <v>_EC</v>
      </c>
      <c r="AJ199" s="117" t="str">
        <f t="shared" si="64"/>
        <v>_CAS</v>
      </c>
      <c r="AK199" s="117" t="str">
        <f t="shared" si="65"/>
        <v>_uses</v>
      </c>
      <c r="AL199" s="117" t="str">
        <f t="shared" si="54"/>
        <v/>
      </c>
      <c r="AM199" s="117" t="str">
        <f t="shared" si="55"/>
        <v/>
      </c>
    </row>
    <row r="200" spans="1:39" s="39" customFormat="1" x14ac:dyDescent="0.2">
      <c r="A200" s="37"/>
      <c r="B200" s="37"/>
      <c r="C200" s="37"/>
      <c r="D200" s="70" t="str">
        <f>_xlfn.IFNA(VLOOKUP(A200,'Reference data SID'!$D$2:$Q$673,14,FALSE),"")</f>
        <v/>
      </c>
      <c r="E200" s="70" t="str">
        <f>_xlfn.IFNA(VLOOKUP(D200,'Reference data SID'!$C$3:$E$673,3,FALSE),"")</f>
        <v/>
      </c>
      <c r="F200" s="64" t="str">
        <f>_xlfn.IFNA(IF(E200=FALSE,D200,IF(ISBLANK(B200),VLOOKUP(C200,'Reference data SID'!$N:$P,3,FALSE),VLOOKUP(B200,'Reference data SID'!$M:$P,4,FALSE))),"")</f>
        <v/>
      </c>
      <c r="G200" s="64" t="str">
        <f t="shared" si="66"/>
        <v/>
      </c>
      <c r="H200" s="38" t="str">
        <f>_xlfn.IFNA(VLOOKUP(F200,'Reference data SID'!L:M,2,FALSE),"")</f>
        <v/>
      </c>
      <c r="I200" s="38" t="str">
        <f>_xlfn.IFNA(VLOOKUP(F200,'Reference data SID'!L:N,3,FALSE),"")</f>
        <v/>
      </c>
      <c r="J200" s="38" t="str">
        <f>_xlfn.IFNA(VLOOKUP(F200,'Reference data SID'!L:O,4,FALSE),"")</f>
        <v/>
      </c>
      <c r="K200" s="37"/>
      <c r="L200" s="37"/>
      <c r="M200" s="37"/>
      <c r="N200" s="50"/>
      <c r="O200" s="50"/>
      <c r="P200" s="50"/>
      <c r="Q200" s="50"/>
      <c r="R200" s="50"/>
      <c r="S200" s="50"/>
      <c r="T200" s="47" t="str">
        <f t="shared" ca="1" si="67"/>
        <v/>
      </c>
      <c r="U200" s="117" t="str">
        <f>_xlfn.IFNA(VLOOKUP(A200,'Reference data SID'!D:E,2,FALSE),"")</f>
        <v/>
      </c>
      <c r="V200" s="117" t="str">
        <f t="shared" si="56"/>
        <v>not ok</v>
      </c>
      <c r="W200" s="117" t="str">
        <f t="shared" si="57"/>
        <v>not ok</v>
      </c>
      <c r="X200" s="117" t="str">
        <f t="shared" si="58"/>
        <v>ok</v>
      </c>
      <c r="Y200" s="117" t="str">
        <f t="shared" si="59"/>
        <v>not ok</v>
      </c>
      <c r="Z200" s="117" t="str">
        <f t="shared" si="60"/>
        <v/>
      </c>
      <c r="AA200" s="117" t="str">
        <f>IF(LEN(A200)&gt;1,IF(COUNTIFS($Z$6:Z$502,LEFT(Z200,250))&gt;1,"Duplicate entry: you have two rows for the same substance and year and use",""),"")</f>
        <v/>
      </c>
      <c r="AB200" s="117" t="str">
        <f>IF(LEN(A200)&gt;0,IF(ISNUMBER(MATCH(A200,Annex_I_II_entries,0)),"","The Entry name is not within the dropdown list, make sure that you have not copied and pasted overwritting the cell format (with its correponding dropdown list) in column A"),"")</f>
        <v/>
      </c>
      <c r="AC200" s="117" t="str">
        <f t="shared" ca="1" si="61"/>
        <v/>
      </c>
      <c r="AD200" s="117" t="str">
        <f t="shared" ca="1" si="62"/>
        <v/>
      </c>
      <c r="AE200" s="117" t="str">
        <f>IF(LEN(G200)&lt;1,"",IF(COUNTIFS('1.Mfg and placing on the market'!G$6:G$503,'1.(Optional) tonnage per use'!G200,'1.Mfg and placing on the market'!K$6:K$503,'1.(Optional) tonnage per use'!N200)=0,"You have not provided total tonnage for this substance and year in the sheet 1. Mfg and placing on the market",""))</f>
        <v/>
      </c>
      <c r="AF200" s="117" t="str">
        <f t="shared" ca="1" si="51"/>
        <v/>
      </c>
      <c r="AG200" s="117" t="str">
        <f t="shared" ca="1" si="52"/>
        <v/>
      </c>
      <c r="AH200" s="117" t="str">
        <f t="shared" ca="1" si="53"/>
        <v/>
      </c>
      <c r="AI200" s="117" t="str">
        <f t="shared" si="63"/>
        <v>_EC</v>
      </c>
      <c r="AJ200" s="117" t="str">
        <f t="shared" si="64"/>
        <v>_CAS</v>
      </c>
      <c r="AK200" s="117" t="str">
        <f t="shared" si="65"/>
        <v>_uses</v>
      </c>
      <c r="AL200" s="117" t="str">
        <f t="shared" si="54"/>
        <v/>
      </c>
      <c r="AM200" s="117" t="str">
        <f t="shared" si="55"/>
        <v/>
      </c>
    </row>
    <row r="201" spans="1:39" s="39" customFormat="1" x14ac:dyDescent="0.2">
      <c r="A201" s="37"/>
      <c r="B201" s="37"/>
      <c r="C201" s="37"/>
      <c r="D201" s="70" t="str">
        <f>_xlfn.IFNA(VLOOKUP(A201,'Reference data SID'!$D$2:$Q$673,14,FALSE),"")</f>
        <v/>
      </c>
      <c r="E201" s="70" t="str">
        <f>_xlfn.IFNA(VLOOKUP(D201,'Reference data SID'!$C$3:$E$673,3,FALSE),"")</f>
        <v/>
      </c>
      <c r="F201" s="64" t="str">
        <f>_xlfn.IFNA(IF(E201=FALSE,D201,IF(ISBLANK(B201),VLOOKUP(C201,'Reference data SID'!$N:$P,3,FALSE),VLOOKUP(B201,'Reference data SID'!$M:$P,4,FALSE))),"")</f>
        <v/>
      </c>
      <c r="G201" s="64" t="str">
        <f t="shared" si="66"/>
        <v/>
      </c>
      <c r="H201" s="38" t="str">
        <f>_xlfn.IFNA(VLOOKUP(F201,'Reference data SID'!L:M,2,FALSE),"")</f>
        <v/>
      </c>
      <c r="I201" s="38" t="str">
        <f>_xlfn.IFNA(VLOOKUP(F201,'Reference data SID'!L:N,3,FALSE),"")</f>
        <v/>
      </c>
      <c r="J201" s="38" t="str">
        <f>_xlfn.IFNA(VLOOKUP(F201,'Reference data SID'!L:O,4,FALSE),"")</f>
        <v/>
      </c>
      <c r="K201" s="37"/>
      <c r="L201" s="37"/>
      <c r="M201" s="37"/>
      <c r="N201" s="50"/>
      <c r="O201" s="50"/>
      <c r="P201" s="50"/>
      <c r="Q201" s="50"/>
      <c r="R201" s="50"/>
      <c r="S201" s="50"/>
      <c r="T201" s="47" t="str">
        <f t="shared" ca="1" si="67"/>
        <v/>
      </c>
      <c r="U201" s="117" t="str">
        <f>_xlfn.IFNA(VLOOKUP(A201,'Reference data SID'!D:E,2,FALSE),"")</f>
        <v/>
      </c>
      <c r="V201" s="117" t="str">
        <f t="shared" si="56"/>
        <v>not ok</v>
      </c>
      <c r="W201" s="117" t="str">
        <f t="shared" si="57"/>
        <v>not ok</v>
      </c>
      <c r="X201" s="117" t="str">
        <f t="shared" si="58"/>
        <v>ok</v>
      </c>
      <c r="Y201" s="117" t="str">
        <f t="shared" si="59"/>
        <v>not ok</v>
      </c>
      <c r="Z201" s="117" t="str">
        <f t="shared" si="60"/>
        <v/>
      </c>
      <c r="AA201" s="117" t="str">
        <f>IF(LEN(A201)&gt;1,IF(COUNTIFS($Z$6:Z$502,LEFT(Z201,250))&gt;1,"Duplicate entry: you have two rows for the same substance and year and use",""),"")</f>
        <v/>
      </c>
      <c r="AB201" s="117" t="str">
        <f>IF(LEN(A201)&gt;0,IF(ISNUMBER(MATCH(A201,Annex_I_II_entries,0)),"","The Entry name is not within the dropdown list, make sure that you have not copied and pasted overwritting the cell format (with its correponding dropdown list) in column A"),"")</f>
        <v/>
      </c>
      <c r="AC201" s="117" t="str">
        <f t="shared" ca="1" si="61"/>
        <v/>
      </c>
      <c r="AD201" s="117" t="str">
        <f t="shared" ca="1" si="62"/>
        <v/>
      </c>
      <c r="AE201" s="117" t="str">
        <f>IF(LEN(G201)&lt;1,"",IF(COUNTIFS('1.Mfg and placing on the market'!G$6:G$503,'1.(Optional) tonnage per use'!G201,'1.Mfg and placing on the market'!K$6:K$503,'1.(Optional) tonnage per use'!N201)=0,"You have not provided total tonnage for this substance and year in the sheet 1. Mfg and placing on the market",""))</f>
        <v/>
      </c>
      <c r="AF201" s="117" t="str">
        <f t="shared" ca="1" si="51"/>
        <v/>
      </c>
      <c r="AG201" s="117" t="str">
        <f t="shared" ca="1" si="52"/>
        <v/>
      </c>
      <c r="AH201" s="117" t="str">
        <f t="shared" ca="1" si="53"/>
        <v/>
      </c>
      <c r="AI201" s="117" t="str">
        <f t="shared" si="63"/>
        <v>_EC</v>
      </c>
      <c r="AJ201" s="117" t="str">
        <f t="shared" si="64"/>
        <v>_CAS</v>
      </c>
      <c r="AK201" s="117" t="str">
        <f t="shared" si="65"/>
        <v>_uses</v>
      </c>
      <c r="AL201" s="117" t="str">
        <f t="shared" si="54"/>
        <v/>
      </c>
      <c r="AM201" s="117" t="str">
        <f t="shared" si="55"/>
        <v/>
      </c>
    </row>
    <row r="202" spans="1:39" s="39" customFormat="1" x14ac:dyDescent="0.2">
      <c r="A202" s="37"/>
      <c r="B202" s="37"/>
      <c r="C202" s="37"/>
      <c r="D202" s="70" t="str">
        <f>_xlfn.IFNA(VLOOKUP(A202,'Reference data SID'!$D$2:$Q$673,14,FALSE),"")</f>
        <v/>
      </c>
      <c r="E202" s="70" t="str">
        <f>_xlfn.IFNA(VLOOKUP(D202,'Reference data SID'!$C$3:$E$673,3,FALSE),"")</f>
        <v/>
      </c>
      <c r="F202" s="64" t="str">
        <f>_xlfn.IFNA(IF(E202=FALSE,D202,IF(ISBLANK(B202),VLOOKUP(C202,'Reference data SID'!$N:$P,3,FALSE),VLOOKUP(B202,'Reference data SID'!$M:$P,4,FALSE))),"")</f>
        <v/>
      </c>
      <c r="G202" s="64" t="str">
        <f t="shared" si="66"/>
        <v/>
      </c>
      <c r="H202" s="38" t="str">
        <f>_xlfn.IFNA(VLOOKUP(F202,'Reference data SID'!L:M,2,FALSE),"")</f>
        <v/>
      </c>
      <c r="I202" s="38" t="str">
        <f>_xlfn.IFNA(VLOOKUP(F202,'Reference data SID'!L:N,3,FALSE),"")</f>
        <v/>
      </c>
      <c r="J202" s="38" t="str">
        <f>_xlfn.IFNA(VLOOKUP(F202,'Reference data SID'!L:O,4,FALSE),"")</f>
        <v/>
      </c>
      <c r="K202" s="37"/>
      <c r="L202" s="37"/>
      <c r="M202" s="37"/>
      <c r="N202" s="50"/>
      <c r="O202" s="50"/>
      <c r="P202" s="50"/>
      <c r="Q202" s="50"/>
      <c r="R202" s="50"/>
      <c r="S202" s="50"/>
      <c r="T202" s="47" t="str">
        <f t="shared" ca="1" si="67"/>
        <v/>
      </c>
      <c r="U202" s="117" t="str">
        <f>_xlfn.IFNA(VLOOKUP(A202,'Reference data SID'!D:E,2,FALSE),"")</f>
        <v/>
      </c>
      <c r="V202" s="117" t="str">
        <f t="shared" si="56"/>
        <v>not ok</v>
      </c>
      <c r="W202" s="117" t="str">
        <f t="shared" si="57"/>
        <v>not ok</v>
      </c>
      <c r="X202" s="117" t="str">
        <f t="shared" si="58"/>
        <v>ok</v>
      </c>
      <c r="Y202" s="117" t="str">
        <f t="shared" si="59"/>
        <v>not ok</v>
      </c>
      <c r="Z202" s="117" t="str">
        <f t="shared" si="60"/>
        <v/>
      </c>
      <c r="AA202" s="117" t="str">
        <f>IF(LEN(A202)&gt;1,IF(COUNTIFS($Z$6:Z$502,LEFT(Z202,250))&gt;1,"Duplicate entry: you have two rows for the same substance and year and use",""),"")</f>
        <v/>
      </c>
      <c r="AB202" s="117" t="str">
        <f>IF(LEN(A202)&gt;0,IF(ISNUMBER(MATCH(A202,Annex_I_II_entries,0)),"","The Entry name is not within the dropdown list, make sure that you have not copied and pasted overwritting the cell format (with its correponding dropdown list) in column A"),"")</f>
        <v/>
      </c>
      <c r="AC202" s="117" t="str">
        <f t="shared" ca="1" si="61"/>
        <v/>
      </c>
      <c r="AD202" s="117" t="str">
        <f t="shared" ca="1" si="62"/>
        <v/>
      </c>
      <c r="AE202" s="117" t="str">
        <f>IF(LEN(G202)&lt;1,"",IF(COUNTIFS('1.Mfg and placing on the market'!G$6:G$503,'1.(Optional) tonnage per use'!G202,'1.Mfg and placing on the market'!K$6:K$503,'1.(Optional) tonnage per use'!N202)=0,"You have not provided total tonnage for this substance and year in the sheet 1. Mfg and placing on the market",""))</f>
        <v/>
      </c>
      <c r="AF202" s="117" t="str">
        <f t="shared" ca="1" si="51"/>
        <v/>
      </c>
      <c r="AG202" s="117" t="str">
        <f t="shared" ca="1" si="52"/>
        <v/>
      </c>
      <c r="AH202" s="117" t="str">
        <f t="shared" ca="1" si="53"/>
        <v/>
      </c>
      <c r="AI202" s="117" t="str">
        <f t="shared" si="63"/>
        <v>_EC</v>
      </c>
      <c r="AJ202" s="117" t="str">
        <f t="shared" si="64"/>
        <v>_CAS</v>
      </c>
      <c r="AK202" s="117" t="str">
        <f t="shared" si="65"/>
        <v>_uses</v>
      </c>
      <c r="AL202" s="117" t="str">
        <f t="shared" si="54"/>
        <v/>
      </c>
      <c r="AM202" s="117" t="str">
        <f t="shared" si="55"/>
        <v/>
      </c>
    </row>
    <row r="203" spans="1:39" s="39" customFormat="1" x14ac:dyDescent="0.2">
      <c r="A203" s="37"/>
      <c r="B203" s="37"/>
      <c r="C203" s="37"/>
      <c r="D203" s="70" t="str">
        <f>_xlfn.IFNA(VLOOKUP(A203,'Reference data SID'!$D$2:$Q$673,14,FALSE),"")</f>
        <v/>
      </c>
      <c r="E203" s="70" t="str">
        <f>_xlfn.IFNA(VLOOKUP(D203,'Reference data SID'!$C$3:$E$673,3,FALSE),"")</f>
        <v/>
      </c>
      <c r="F203" s="64" t="str">
        <f>_xlfn.IFNA(IF(E203=FALSE,D203,IF(ISBLANK(B203),VLOOKUP(C203,'Reference data SID'!$N:$P,3,FALSE),VLOOKUP(B203,'Reference data SID'!$M:$P,4,FALSE))),"")</f>
        <v/>
      </c>
      <c r="G203" s="64" t="str">
        <f t="shared" si="66"/>
        <v/>
      </c>
      <c r="H203" s="38" t="str">
        <f>_xlfn.IFNA(VLOOKUP(F203,'Reference data SID'!L:M,2,FALSE),"")</f>
        <v/>
      </c>
      <c r="I203" s="38" t="str">
        <f>_xlfn.IFNA(VLOOKUP(F203,'Reference data SID'!L:N,3,FALSE),"")</f>
        <v/>
      </c>
      <c r="J203" s="38" t="str">
        <f>_xlfn.IFNA(VLOOKUP(F203,'Reference data SID'!L:O,4,FALSE),"")</f>
        <v/>
      </c>
      <c r="K203" s="37"/>
      <c r="L203" s="37"/>
      <c r="M203" s="37"/>
      <c r="N203" s="50"/>
      <c r="O203" s="50"/>
      <c r="P203" s="50"/>
      <c r="Q203" s="50"/>
      <c r="R203" s="50"/>
      <c r="S203" s="50"/>
      <c r="T203" s="47" t="str">
        <f t="shared" ca="1" si="67"/>
        <v/>
      </c>
      <c r="U203" s="117" t="str">
        <f>_xlfn.IFNA(VLOOKUP(A203,'Reference data SID'!D:E,2,FALSE),"")</f>
        <v/>
      </c>
      <c r="V203" s="117" t="str">
        <f t="shared" si="56"/>
        <v>not ok</v>
      </c>
      <c r="W203" s="117" t="str">
        <f t="shared" si="57"/>
        <v>not ok</v>
      </c>
      <c r="X203" s="117" t="str">
        <f t="shared" si="58"/>
        <v>ok</v>
      </c>
      <c r="Y203" s="117" t="str">
        <f t="shared" si="59"/>
        <v>not ok</v>
      </c>
      <c r="Z203" s="117" t="str">
        <f t="shared" si="60"/>
        <v/>
      </c>
      <c r="AA203" s="117" t="str">
        <f>IF(LEN(A203)&gt;1,IF(COUNTIFS($Z$6:Z$502,LEFT(Z203,250))&gt;1,"Duplicate entry: you have two rows for the same substance and year and use",""),"")</f>
        <v/>
      </c>
      <c r="AB203" s="117" t="str">
        <f>IF(LEN(A203)&gt;0,IF(ISNUMBER(MATCH(A203,Annex_I_II_entries,0)),"","The Entry name is not within the dropdown list, make sure that you have not copied and pasted overwritting the cell format (with its correponding dropdown list) in column A"),"")</f>
        <v/>
      </c>
      <c r="AC203" s="117" t="str">
        <f t="shared" ca="1" si="61"/>
        <v/>
      </c>
      <c r="AD203" s="117" t="str">
        <f t="shared" ca="1" si="62"/>
        <v/>
      </c>
      <c r="AE203" s="117" t="str">
        <f>IF(LEN(G203)&lt;1,"",IF(COUNTIFS('1.Mfg and placing on the market'!G$6:G$503,'1.(Optional) tonnage per use'!G203,'1.Mfg and placing on the market'!K$6:K$503,'1.(Optional) tonnage per use'!N203)=0,"You have not provided total tonnage for this substance and year in the sheet 1. Mfg and placing on the market",""))</f>
        <v/>
      </c>
      <c r="AF203" s="117" t="str">
        <f t="shared" ca="1" si="51"/>
        <v/>
      </c>
      <c r="AG203" s="117" t="str">
        <f t="shared" ca="1" si="52"/>
        <v/>
      </c>
      <c r="AH203" s="117" t="str">
        <f t="shared" ca="1" si="53"/>
        <v/>
      </c>
      <c r="AI203" s="117" t="str">
        <f t="shared" si="63"/>
        <v>_EC</v>
      </c>
      <c r="AJ203" s="117" t="str">
        <f t="shared" si="64"/>
        <v>_CAS</v>
      </c>
      <c r="AK203" s="117" t="str">
        <f t="shared" si="65"/>
        <v>_uses</v>
      </c>
      <c r="AL203" s="117" t="str">
        <f t="shared" si="54"/>
        <v/>
      </c>
      <c r="AM203" s="117" t="str">
        <f t="shared" si="55"/>
        <v/>
      </c>
    </row>
    <row r="204" spans="1:39" s="39" customFormat="1" x14ac:dyDescent="0.2">
      <c r="A204" s="37"/>
      <c r="B204" s="37"/>
      <c r="C204" s="37"/>
      <c r="D204" s="70" t="str">
        <f>_xlfn.IFNA(VLOOKUP(A204,'Reference data SID'!$D$2:$Q$673,14,FALSE),"")</f>
        <v/>
      </c>
      <c r="E204" s="70" t="str">
        <f>_xlfn.IFNA(VLOOKUP(D204,'Reference data SID'!$C$3:$E$673,3,FALSE),"")</f>
        <v/>
      </c>
      <c r="F204" s="64" t="str">
        <f>_xlfn.IFNA(IF(E204=FALSE,D204,IF(ISBLANK(B204),VLOOKUP(C204,'Reference data SID'!$N:$P,3,FALSE),VLOOKUP(B204,'Reference data SID'!$M:$P,4,FALSE))),"")</f>
        <v/>
      </c>
      <c r="G204" s="64" t="str">
        <f t="shared" si="66"/>
        <v/>
      </c>
      <c r="H204" s="38" t="str">
        <f>_xlfn.IFNA(VLOOKUP(F204,'Reference data SID'!L:M,2,FALSE),"")</f>
        <v/>
      </c>
      <c r="I204" s="38" t="str">
        <f>_xlfn.IFNA(VLOOKUP(F204,'Reference data SID'!L:N,3,FALSE),"")</f>
        <v/>
      </c>
      <c r="J204" s="38" t="str">
        <f>_xlfn.IFNA(VLOOKUP(F204,'Reference data SID'!L:O,4,FALSE),"")</f>
        <v/>
      </c>
      <c r="K204" s="37"/>
      <c r="L204" s="37"/>
      <c r="M204" s="37"/>
      <c r="N204" s="50"/>
      <c r="O204" s="50"/>
      <c r="P204" s="50"/>
      <c r="Q204" s="50"/>
      <c r="R204" s="50"/>
      <c r="S204" s="50"/>
      <c r="T204" s="47" t="str">
        <f t="shared" ca="1" si="67"/>
        <v/>
      </c>
      <c r="U204" s="117" t="str">
        <f>_xlfn.IFNA(VLOOKUP(A204,'Reference data SID'!D:E,2,FALSE),"")</f>
        <v/>
      </c>
      <c r="V204" s="117" t="str">
        <f t="shared" si="56"/>
        <v>not ok</v>
      </c>
      <c r="W204" s="117" t="str">
        <f t="shared" si="57"/>
        <v>not ok</v>
      </c>
      <c r="X204" s="117" t="str">
        <f t="shared" si="58"/>
        <v>ok</v>
      </c>
      <c r="Y204" s="117" t="str">
        <f t="shared" si="59"/>
        <v>not ok</v>
      </c>
      <c r="Z204" s="117" t="str">
        <f t="shared" si="60"/>
        <v/>
      </c>
      <c r="AA204" s="117" t="str">
        <f>IF(LEN(A204)&gt;1,IF(COUNTIFS($Z$6:Z$502,LEFT(Z204,250))&gt;1,"Duplicate entry: you have two rows for the same substance and year and use",""),"")</f>
        <v/>
      </c>
      <c r="AB204" s="117" t="str">
        <f>IF(LEN(A204)&gt;0,IF(ISNUMBER(MATCH(A204,Annex_I_II_entries,0)),"","The Entry name is not within the dropdown list, make sure that you have not copied and pasted overwritting the cell format (with its correponding dropdown list) in column A"),"")</f>
        <v/>
      </c>
      <c r="AC204" s="117" t="str">
        <f t="shared" ca="1" si="61"/>
        <v/>
      </c>
      <c r="AD204" s="117" t="str">
        <f t="shared" ca="1" si="62"/>
        <v/>
      </c>
      <c r="AE204" s="117" t="str">
        <f>IF(LEN(G204)&lt;1,"",IF(COUNTIFS('1.Mfg and placing on the market'!G$6:G$503,'1.(Optional) tonnage per use'!G204,'1.Mfg and placing on the market'!K$6:K$503,'1.(Optional) tonnage per use'!N204)=0,"You have not provided total tonnage for this substance and year in the sheet 1. Mfg and placing on the market",""))</f>
        <v/>
      </c>
      <c r="AF204" s="117" t="str">
        <f t="shared" ca="1" si="51"/>
        <v/>
      </c>
      <c r="AG204" s="117" t="str">
        <f t="shared" ca="1" si="52"/>
        <v/>
      </c>
      <c r="AH204" s="117" t="str">
        <f t="shared" ca="1" si="53"/>
        <v/>
      </c>
      <c r="AI204" s="117" t="str">
        <f t="shared" si="63"/>
        <v>_EC</v>
      </c>
      <c r="AJ204" s="117" t="str">
        <f t="shared" si="64"/>
        <v>_CAS</v>
      </c>
      <c r="AK204" s="117" t="str">
        <f t="shared" si="65"/>
        <v>_uses</v>
      </c>
      <c r="AL204" s="117" t="str">
        <f t="shared" si="54"/>
        <v/>
      </c>
      <c r="AM204" s="117" t="str">
        <f t="shared" si="55"/>
        <v/>
      </c>
    </row>
    <row r="205" spans="1:39" s="39" customFormat="1" x14ac:dyDescent="0.2">
      <c r="A205" s="37"/>
      <c r="B205" s="37"/>
      <c r="C205" s="37"/>
      <c r="D205" s="70" t="str">
        <f>_xlfn.IFNA(VLOOKUP(A205,'Reference data SID'!$D$2:$Q$673,14,FALSE),"")</f>
        <v/>
      </c>
      <c r="E205" s="70" t="str">
        <f>_xlfn.IFNA(VLOOKUP(D205,'Reference data SID'!$C$3:$E$673,3,FALSE),"")</f>
        <v/>
      </c>
      <c r="F205" s="64" t="str">
        <f>_xlfn.IFNA(IF(E205=FALSE,D205,IF(ISBLANK(B205),VLOOKUP(C205,'Reference data SID'!$N:$P,3,FALSE),VLOOKUP(B205,'Reference data SID'!$M:$P,4,FALSE))),"")</f>
        <v/>
      </c>
      <c r="G205" s="64" t="str">
        <f t="shared" si="66"/>
        <v/>
      </c>
      <c r="H205" s="38" t="str">
        <f>_xlfn.IFNA(VLOOKUP(F205,'Reference data SID'!L:M,2,FALSE),"")</f>
        <v/>
      </c>
      <c r="I205" s="38" t="str">
        <f>_xlfn.IFNA(VLOOKUP(F205,'Reference data SID'!L:N,3,FALSE),"")</f>
        <v/>
      </c>
      <c r="J205" s="38" t="str">
        <f>_xlfn.IFNA(VLOOKUP(F205,'Reference data SID'!L:O,4,FALSE),"")</f>
        <v/>
      </c>
      <c r="K205" s="37"/>
      <c r="L205" s="37"/>
      <c r="M205" s="37"/>
      <c r="N205" s="50"/>
      <c r="O205" s="50"/>
      <c r="P205" s="50"/>
      <c r="Q205" s="50"/>
      <c r="R205" s="50"/>
      <c r="S205" s="50"/>
      <c r="T205" s="47" t="str">
        <f t="shared" ca="1" si="67"/>
        <v/>
      </c>
      <c r="U205" s="117" t="str">
        <f>_xlfn.IFNA(VLOOKUP(A205,'Reference data SID'!D:E,2,FALSE),"")</f>
        <v/>
      </c>
      <c r="V205" s="117" t="str">
        <f t="shared" si="56"/>
        <v>not ok</v>
      </c>
      <c r="W205" s="117" t="str">
        <f t="shared" si="57"/>
        <v>not ok</v>
      </c>
      <c r="X205" s="117" t="str">
        <f t="shared" si="58"/>
        <v>ok</v>
      </c>
      <c r="Y205" s="117" t="str">
        <f t="shared" si="59"/>
        <v>not ok</v>
      </c>
      <c r="Z205" s="117" t="str">
        <f t="shared" si="60"/>
        <v/>
      </c>
      <c r="AA205" s="117" t="str">
        <f>IF(LEN(A205)&gt;1,IF(COUNTIFS($Z$6:Z$502,LEFT(Z205,250))&gt;1,"Duplicate entry: you have two rows for the same substance and year and use",""),"")</f>
        <v/>
      </c>
      <c r="AB205" s="117" t="str">
        <f>IF(LEN(A205)&gt;0,IF(ISNUMBER(MATCH(A205,Annex_I_II_entries,0)),"","The Entry name is not within the dropdown list, make sure that you have not copied and pasted overwritting the cell format (with its correponding dropdown list) in column A"),"")</f>
        <v/>
      </c>
      <c r="AC205" s="117" t="str">
        <f t="shared" ca="1" si="61"/>
        <v/>
      </c>
      <c r="AD205" s="117" t="str">
        <f t="shared" ca="1" si="62"/>
        <v/>
      </c>
      <c r="AE205" s="117" t="str">
        <f>IF(LEN(G205)&lt;1,"",IF(COUNTIFS('1.Mfg and placing on the market'!G$6:G$503,'1.(Optional) tonnage per use'!G205,'1.Mfg and placing on the market'!K$6:K$503,'1.(Optional) tonnage per use'!N205)=0,"You have not provided total tonnage for this substance and year in the sheet 1. Mfg and placing on the market",""))</f>
        <v/>
      </c>
      <c r="AF205" s="117" t="str">
        <f t="shared" ca="1" si="51"/>
        <v/>
      </c>
      <c r="AG205" s="117" t="str">
        <f t="shared" ca="1" si="52"/>
        <v/>
      </c>
      <c r="AH205" s="117" t="str">
        <f t="shared" ca="1" si="53"/>
        <v/>
      </c>
      <c r="AI205" s="117" t="str">
        <f t="shared" si="63"/>
        <v>_EC</v>
      </c>
      <c r="AJ205" s="117" t="str">
        <f t="shared" si="64"/>
        <v>_CAS</v>
      </c>
      <c r="AK205" s="117" t="str">
        <f t="shared" si="65"/>
        <v>_uses</v>
      </c>
      <c r="AL205" s="117" t="str">
        <f t="shared" si="54"/>
        <v/>
      </c>
      <c r="AM205" s="117" t="str">
        <f t="shared" si="55"/>
        <v/>
      </c>
    </row>
    <row r="206" spans="1:39" s="39" customFormat="1" x14ac:dyDescent="0.2">
      <c r="A206" s="37"/>
      <c r="B206" s="37"/>
      <c r="C206" s="37"/>
      <c r="D206" s="70" t="str">
        <f>_xlfn.IFNA(VLOOKUP(A206,'Reference data SID'!$D$2:$Q$673,14,FALSE),"")</f>
        <v/>
      </c>
      <c r="E206" s="70" t="str">
        <f>_xlfn.IFNA(VLOOKUP(D206,'Reference data SID'!$C$3:$E$673,3,FALSE),"")</f>
        <v/>
      </c>
      <c r="F206" s="64" t="str">
        <f>_xlfn.IFNA(IF(E206=FALSE,D206,IF(ISBLANK(B206),VLOOKUP(C206,'Reference data SID'!$N:$P,3,FALSE),VLOOKUP(B206,'Reference data SID'!$M:$P,4,FALSE))),"")</f>
        <v/>
      </c>
      <c r="G206" s="64" t="str">
        <f t="shared" si="66"/>
        <v/>
      </c>
      <c r="H206" s="38" t="str">
        <f>_xlfn.IFNA(VLOOKUP(F206,'Reference data SID'!L:M,2,FALSE),"")</f>
        <v/>
      </c>
      <c r="I206" s="38" t="str">
        <f>_xlfn.IFNA(VLOOKUP(F206,'Reference data SID'!L:N,3,FALSE),"")</f>
        <v/>
      </c>
      <c r="J206" s="38" t="str">
        <f>_xlfn.IFNA(VLOOKUP(F206,'Reference data SID'!L:O,4,FALSE),"")</f>
        <v/>
      </c>
      <c r="K206" s="37"/>
      <c r="L206" s="37"/>
      <c r="M206" s="37"/>
      <c r="N206" s="50"/>
      <c r="O206" s="50"/>
      <c r="P206" s="50"/>
      <c r="Q206" s="50"/>
      <c r="R206" s="50"/>
      <c r="S206" s="50"/>
      <c r="T206" s="47" t="str">
        <f t="shared" ca="1" si="67"/>
        <v/>
      </c>
      <c r="U206" s="117" t="str">
        <f>_xlfn.IFNA(VLOOKUP(A206,'Reference data SID'!D:E,2,FALSE),"")</f>
        <v/>
      </c>
      <c r="V206" s="117" t="str">
        <f t="shared" si="56"/>
        <v>not ok</v>
      </c>
      <c r="W206" s="117" t="str">
        <f t="shared" si="57"/>
        <v>not ok</v>
      </c>
      <c r="X206" s="117" t="str">
        <f t="shared" si="58"/>
        <v>ok</v>
      </c>
      <c r="Y206" s="117" t="str">
        <f t="shared" si="59"/>
        <v>not ok</v>
      </c>
      <c r="Z206" s="117" t="str">
        <f t="shared" si="60"/>
        <v/>
      </c>
      <c r="AA206" s="117" t="str">
        <f>IF(LEN(A206)&gt;1,IF(COUNTIFS($Z$6:Z$502,LEFT(Z206,250))&gt;1,"Duplicate entry: you have two rows for the same substance and year and use",""),"")</f>
        <v/>
      </c>
      <c r="AB206" s="117" t="str">
        <f>IF(LEN(A206)&gt;0,IF(ISNUMBER(MATCH(A206,Annex_I_II_entries,0)),"","The Entry name is not within the dropdown list, make sure that you have not copied and pasted overwritting the cell format (with its correponding dropdown list) in column A"),"")</f>
        <v/>
      </c>
      <c r="AC206" s="117" t="str">
        <f t="shared" ca="1" si="61"/>
        <v/>
      </c>
      <c r="AD206" s="117" t="str">
        <f t="shared" ca="1" si="62"/>
        <v/>
      </c>
      <c r="AE206" s="117" t="str">
        <f>IF(LEN(G206)&lt;1,"",IF(COUNTIFS('1.Mfg and placing on the market'!G$6:G$503,'1.(Optional) tonnage per use'!G206,'1.Mfg and placing on the market'!K$6:K$503,'1.(Optional) tonnage per use'!N206)=0,"You have not provided total tonnage for this substance and year in the sheet 1. Mfg and placing on the market",""))</f>
        <v/>
      </c>
      <c r="AF206" s="117" t="str">
        <f t="shared" ca="1" si="51"/>
        <v/>
      </c>
      <c r="AG206" s="117" t="str">
        <f t="shared" ca="1" si="52"/>
        <v/>
      </c>
      <c r="AH206" s="117" t="str">
        <f t="shared" ca="1" si="53"/>
        <v/>
      </c>
      <c r="AI206" s="117" t="str">
        <f t="shared" si="63"/>
        <v>_EC</v>
      </c>
      <c r="AJ206" s="117" t="str">
        <f t="shared" si="64"/>
        <v>_CAS</v>
      </c>
      <c r="AK206" s="117" t="str">
        <f t="shared" si="65"/>
        <v>_uses</v>
      </c>
      <c r="AL206" s="117" t="str">
        <f t="shared" si="54"/>
        <v/>
      </c>
      <c r="AM206" s="117" t="str">
        <f t="shared" si="55"/>
        <v/>
      </c>
    </row>
    <row r="207" spans="1:39" s="39" customFormat="1" x14ac:dyDescent="0.2">
      <c r="A207" s="37"/>
      <c r="B207" s="37"/>
      <c r="C207" s="37"/>
      <c r="D207" s="70" t="str">
        <f>_xlfn.IFNA(VLOOKUP(A207,'Reference data SID'!$D$2:$Q$673,14,FALSE),"")</f>
        <v/>
      </c>
      <c r="E207" s="70" t="str">
        <f>_xlfn.IFNA(VLOOKUP(D207,'Reference data SID'!$C$3:$E$673,3,FALSE),"")</f>
        <v/>
      </c>
      <c r="F207" s="64" t="str">
        <f>_xlfn.IFNA(IF(E207=FALSE,D207,IF(ISBLANK(B207),VLOOKUP(C207,'Reference data SID'!$N:$P,3,FALSE),VLOOKUP(B207,'Reference data SID'!$M:$P,4,FALSE))),"")</f>
        <v/>
      </c>
      <c r="G207" s="64" t="str">
        <f t="shared" si="66"/>
        <v/>
      </c>
      <c r="H207" s="38" t="str">
        <f>_xlfn.IFNA(VLOOKUP(F207,'Reference data SID'!L:M,2,FALSE),"")</f>
        <v/>
      </c>
      <c r="I207" s="38" t="str">
        <f>_xlfn.IFNA(VLOOKUP(F207,'Reference data SID'!L:N,3,FALSE),"")</f>
        <v/>
      </c>
      <c r="J207" s="38" t="str">
        <f>_xlfn.IFNA(VLOOKUP(F207,'Reference data SID'!L:O,4,FALSE),"")</f>
        <v/>
      </c>
      <c r="K207" s="37"/>
      <c r="L207" s="37"/>
      <c r="M207" s="37"/>
      <c r="N207" s="50"/>
      <c r="O207" s="50"/>
      <c r="P207" s="50"/>
      <c r="Q207" s="50"/>
      <c r="R207" s="50"/>
      <c r="S207" s="50"/>
      <c r="T207" s="47" t="str">
        <f t="shared" ca="1" si="67"/>
        <v/>
      </c>
      <c r="U207" s="117" t="str">
        <f>_xlfn.IFNA(VLOOKUP(A207,'Reference data SID'!D:E,2,FALSE),"")</f>
        <v/>
      </c>
      <c r="V207" s="117" t="str">
        <f t="shared" si="56"/>
        <v>not ok</v>
      </c>
      <c r="W207" s="117" t="str">
        <f t="shared" si="57"/>
        <v>not ok</v>
      </c>
      <c r="X207" s="117" t="str">
        <f t="shared" si="58"/>
        <v>ok</v>
      </c>
      <c r="Y207" s="117" t="str">
        <f t="shared" si="59"/>
        <v>not ok</v>
      </c>
      <c r="Z207" s="117" t="str">
        <f t="shared" si="60"/>
        <v/>
      </c>
      <c r="AA207" s="117" t="str">
        <f>IF(LEN(A207)&gt;1,IF(COUNTIFS($Z$6:Z$502,LEFT(Z207,250))&gt;1,"Duplicate entry: you have two rows for the same substance and year and use",""),"")</f>
        <v/>
      </c>
      <c r="AB207" s="117" t="str">
        <f>IF(LEN(A207)&gt;0,IF(ISNUMBER(MATCH(A207,Annex_I_II_entries,0)),"","The Entry name is not within the dropdown list, make sure that you have not copied and pasted overwritting the cell format (with its correponding dropdown list) in column A"),"")</f>
        <v/>
      </c>
      <c r="AC207" s="117" t="str">
        <f t="shared" ca="1" si="61"/>
        <v/>
      </c>
      <c r="AD207" s="117" t="str">
        <f t="shared" ca="1" si="62"/>
        <v/>
      </c>
      <c r="AE207" s="117" t="str">
        <f>IF(LEN(G207)&lt;1,"",IF(COUNTIFS('1.Mfg and placing on the market'!G$6:G$503,'1.(Optional) tonnage per use'!G207,'1.Mfg and placing on the market'!K$6:K$503,'1.(Optional) tonnage per use'!N207)=0,"You have not provided total tonnage for this substance and year in the sheet 1. Mfg and placing on the market",""))</f>
        <v/>
      </c>
      <c r="AF207" s="117" t="str">
        <f t="shared" ca="1" si="51"/>
        <v/>
      </c>
      <c r="AG207" s="117" t="str">
        <f t="shared" ca="1" si="52"/>
        <v/>
      </c>
      <c r="AH207" s="117" t="str">
        <f t="shared" ca="1" si="53"/>
        <v/>
      </c>
      <c r="AI207" s="117" t="str">
        <f t="shared" si="63"/>
        <v>_EC</v>
      </c>
      <c r="AJ207" s="117" t="str">
        <f t="shared" si="64"/>
        <v>_CAS</v>
      </c>
      <c r="AK207" s="117" t="str">
        <f t="shared" si="65"/>
        <v>_uses</v>
      </c>
      <c r="AL207" s="117" t="str">
        <f t="shared" si="54"/>
        <v/>
      </c>
      <c r="AM207" s="117" t="str">
        <f t="shared" si="55"/>
        <v/>
      </c>
    </row>
    <row r="208" spans="1:39" s="39" customFormat="1" x14ac:dyDescent="0.2">
      <c r="A208" s="37"/>
      <c r="B208" s="37"/>
      <c r="C208" s="37"/>
      <c r="D208" s="70" t="str">
        <f>_xlfn.IFNA(VLOOKUP(A208,'Reference data SID'!$D$2:$Q$673,14,FALSE),"")</f>
        <v/>
      </c>
      <c r="E208" s="70" t="str">
        <f>_xlfn.IFNA(VLOOKUP(D208,'Reference data SID'!$C$3:$E$673,3,FALSE),"")</f>
        <v/>
      </c>
      <c r="F208" s="64" t="str">
        <f>_xlfn.IFNA(IF(E208=FALSE,D208,IF(ISBLANK(B208),VLOOKUP(C208,'Reference data SID'!$N:$P,3,FALSE),VLOOKUP(B208,'Reference data SID'!$M:$P,4,FALSE))),"")</f>
        <v/>
      </c>
      <c r="G208" s="64" t="str">
        <f t="shared" si="66"/>
        <v/>
      </c>
      <c r="H208" s="38" t="str">
        <f>_xlfn.IFNA(VLOOKUP(F208,'Reference data SID'!L:M,2,FALSE),"")</f>
        <v/>
      </c>
      <c r="I208" s="38" t="str">
        <f>_xlfn.IFNA(VLOOKUP(F208,'Reference data SID'!L:N,3,FALSE),"")</f>
        <v/>
      </c>
      <c r="J208" s="38" t="str">
        <f>_xlfn.IFNA(VLOOKUP(F208,'Reference data SID'!L:O,4,FALSE),"")</f>
        <v/>
      </c>
      <c r="K208" s="37"/>
      <c r="L208" s="37"/>
      <c r="M208" s="37"/>
      <c r="N208" s="50"/>
      <c r="O208" s="50"/>
      <c r="P208" s="50"/>
      <c r="Q208" s="50"/>
      <c r="R208" s="50"/>
      <c r="S208" s="50"/>
      <c r="T208" s="47" t="str">
        <f t="shared" ca="1" si="67"/>
        <v/>
      </c>
      <c r="U208" s="117" t="str">
        <f>_xlfn.IFNA(VLOOKUP(A208,'Reference data SID'!D:E,2,FALSE),"")</f>
        <v/>
      </c>
      <c r="V208" s="117" t="str">
        <f t="shared" si="56"/>
        <v>not ok</v>
      </c>
      <c r="W208" s="117" t="str">
        <f t="shared" si="57"/>
        <v>not ok</v>
      </c>
      <c r="X208" s="117" t="str">
        <f t="shared" si="58"/>
        <v>ok</v>
      </c>
      <c r="Y208" s="117" t="str">
        <f t="shared" si="59"/>
        <v>not ok</v>
      </c>
      <c r="Z208" s="117" t="str">
        <f t="shared" si="60"/>
        <v/>
      </c>
      <c r="AA208" s="117" t="str">
        <f>IF(LEN(A208)&gt;1,IF(COUNTIFS($Z$6:Z$502,LEFT(Z208,250))&gt;1,"Duplicate entry: you have two rows for the same substance and year and use",""),"")</f>
        <v/>
      </c>
      <c r="AB208" s="117" t="str">
        <f>IF(LEN(A208)&gt;0,IF(ISNUMBER(MATCH(A208,Annex_I_II_entries,0)),"","The Entry name is not within the dropdown list, make sure that you have not copied and pasted overwritting the cell format (with its correponding dropdown list) in column A"),"")</f>
        <v/>
      </c>
      <c r="AC208" s="117" t="str">
        <f t="shared" ca="1" si="61"/>
        <v/>
      </c>
      <c r="AD208" s="117" t="str">
        <f t="shared" ca="1" si="62"/>
        <v/>
      </c>
      <c r="AE208" s="117" t="str">
        <f>IF(LEN(G208)&lt;1,"",IF(COUNTIFS('1.Mfg and placing on the market'!G$6:G$503,'1.(Optional) tonnage per use'!G208,'1.Mfg and placing on the market'!K$6:K$503,'1.(Optional) tonnage per use'!N208)=0,"You have not provided total tonnage for this substance and year in the sheet 1. Mfg and placing on the market",""))</f>
        <v/>
      </c>
      <c r="AF208" s="117" t="str">
        <f t="shared" ca="1" si="51"/>
        <v/>
      </c>
      <c r="AG208" s="117" t="str">
        <f t="shared" ca="1" si="52"/>
        <v/>
      </c>
      <c r="AH208" s="117" t="str">
        <f t="shared" ca="1" si="53"/>
        <v/>
      </c>
      <c r="AI208" s="117" t="str">
        <f t="shared" si="63"/>
        <v>_EC</v>
      </c>
      <c r="AJ208" s="117" t="str">
        <f t="shared" si="64"/>
        <v>_CAS</v>
      </c>
      <c r="AK208" s="117" t="str">
        <f t="shared" si="65"/>
        <v>_uses</v>
      </c>
      <c r="AL208" s="117" t="str">
        <f t="shared" si="54"/>
        <v/>
      </c>
      <c r="AM208" s="117" t="str">
        <f t="shared" si="55"/>
        <v/>
      </c>
    </row>
    <row r="209" spans="1:39" s="39" customFormat="1" x14ac:dyDescent="0.2">
      <c r="A209" s="37"/>
      <c r="B209" s="37"/>
      <c r="C209" s="37"/>
      <c r="D209" s="70" t="str">
        <f>_xlfn.IFNA(VLOOKUP(A209,'Reference data SID'!$D$2:$Q$673,14,FALSE),"")</f>
        <v/>
      </c>
      <c r="E209" s="70" t="str">
        <f>_xlfn.IFNA(VLOOKUP(D209,'Reference data SID'!$C$3:$E$673,3,FALSE),"")</f>
        <v/>
      </c>
      <c r="F209" s="64" t="str">
        <f>_xlfn.IFNA(IF(E209=FALSE,D209,IF(ISBLANK(B209),VLOOKUP(C209,'Reference data SID'!$N:$P,3,FALSE),VLOOKUP(B209,'Reference data SID'!$M:$P,4,FALSE))),"")</f>
        <v/>
      </c>
      <c r="G209" s="64" t="str">
        <f t="shared" si="66"/>
        <v/>
      </c>
      <c r="H209" s="38" t="str">
        <f>_xlfn.IFNA(VLOOKUP(F209,'Reference data SID'!L:M,2,FALSE),"")</f>
        <v/>
      </c>
      <c r="I209" s="38" t="str">
        <f>_xlfn.IFNA(VLOOKUP(F209,'Reference data SID'!L:N,3,FALSE),"")</f>
        <v/>
      </c>
      <c r="J209" s="38" t="str">
        <f>_xlfn.IFNA(VLOOKUP(F209,'Reference data SID'!L:O,4,FALSE),"")</f>
        <v/>
      </c>
      <c r="K209" s="37"/>
      <c r="L209" s="37"/>
      <c r="M209" s="37"/>
      <c r="N209" s="50"/>
      <c r="O209" s="50"/>
      <c r="P209" s="50"/>
      <c r="Q209" s="50"/>
      <c r="R209" s="50"/>
      <c r="S209" s="50"/>
      <c r="T209" s="47" t="str">
        <f t="shared" ca="1" si="67"/>
        <v/>
      </c>
      <c r="U209" s="117" t="str">
        <f>_xlfn.IFNA(VLOOKUP(A209,'Reference data SID'!D:E,2,FALSE),"")</f>
        <v/>
      </c>
      <c r="V209" s="117" t="str">
        <f t="shared" si="56"/>
        <v>not ok</v>
      </c>
      <c r="W209" s="117" t="str">
        <f t="shared" si="57"/>
        <v>not ok</v>
      </c>
      <c r="X209" s="117" t="str">
        <f t="shared" si="58"/>
        <v>ok</v>
      </c>
      <c r="Y209" s="117" t="str">
        <f t="shared" si="59"/>
        <v>not ok</v>
      </c>
      <c r="Z209" s="117" t="str">
        <f t="shared" si="60"/>
        <v/>
      </c>
      <c r="AA209" s="117" t="str">
        <f>IF(LEN(A209)&gt;1,IF(COUNTIFS($Z$6:Z$502,LEFT(Z209,250))&gt;1,"Duplicate entry: you have two rows for the same substance and year and use",""),"")</f>
        <v/>
      </c>
      <c r="AB209" s="117" t="str">
        <f>IF(LEN(A209)&gt;0,IF(ISNUMBER(MATCH(A209,Annex_I_II_entries,0)),"","The Entry name is not within the dropdown list, make sure that you have not copied and pasted overwritting the cell format (with its correponding dropdown list) in column A"),"")</f>
        <v/>
      </c>
      <c r="AC209" s="117" t="str">
        <f t="shared" ca="1" si="61"/>
        <v/>
      </c>
      <c r="AD209" s="117" t="str">
        <f t="shared" ca="1" si="62"/>
        <v/>
      </c>
      <c r="AE209" s="117" t="str">
        <f>IF(LEN(G209)&lt;1,"",IF(COUNTIFS('1.Mfg and placing on the market'!G$6:G$503,'1.(Optional) tonnage per use'!G209,'1.Mfg and placing on the market'!K$6:K$503,'1.(Optional) tonnage per use'!N209)=0,"You have not provided total tonnage for this substance and year in the sheet 1. Mfg and placing on the market",""))</f>
        <v/>
      </c>
      <c r="AF209" s="117" t="str">
        <f t="shared" ca="1" si="51"/>
        <v/>
      </c>
      <c r="AG209" s="117" t="str">
        <f t="shared" ca="1" si="52"/>
        <v/>
      </c>
      <c r="AH209" s="117" t="str">
        <f t="shared" ca="1" si="53"/>
        <v/>
      </c>
      <c r="AI209" s="117" t="str">
        <f t="shared" si="63"/>
        <v>_EC</v>
      </c>
      <c r="AJ209" s="117" t="str">
        <f t="shared" si="64"/>
        <v>_CAS</v>
      </c>
      <c r="AK209" s="117" t="str">
        <f t="shared" si="65"/>
        <v>_uses</v>
      </c>
      <c r="AL209" s="117" t="str">
        <f t="shared" si="54"/>
        <v/>
      </c>
      <c r="AM209" s="117" t="str">
        <f t="shared" si="55"/>
        <v/>
      </c>
    </row>
    <row r="210" spans="1:39" s="39" customFormat="1" x14ac:dyDescent="0.2">
      <c r="A210" s="37"/>
      <c r="B210" s="37"/>
      <c r="C210" s="37"/>
      <c r="D210" s="70" t="str">
        <f>_xlfn.IFNA(VLOOKUP(A210,'Reference data SID'!$D$2:$Q$673,14,FALSE),"")</f>
        <v/>
      </c>
      <c r="E210" s="70" t="str">
        <f>_xlfn.IFNA(VLOOKUP(D210,'Reference data SID'!$C$3:$E$673,3,FALSE),"")</f>
        <v/>
      </c>
      <c r="F210" s="64" t="str">
        <f>_xlfn.IFNA(IF(E210=FALSE,D210,IF(ISBLANK(B210),VLOOKUP(C210,'Reference data SID'!$N:$P,3,FALSE),VLOOKUP(B210,'Reference data SID'!$M:$P,4,FALSE))),"")</f>
        <v/>
      </c>
      <c r="G210" s="64" t="str">
        <f t="shared" si="66"/>
        <v/>
      </c>
      <c r="H210" s="38" t="str">
        <f>_xlfn.IFNA(VLOOKUP(F210,'Reference data SID'!L:M,2,FALSE),"")</f>
        <v/>
      </c>
      <c r="I210" s="38" t="str">
        <f>_xlfn.IFNA(VLOOKUP(F210,'Reference data SID'!L:N,3,FALSE),"")</f>
        <v/>
      </c>
      <c r="J210" s="38" t="str">
        <f>_xlfn.IFNA(VLOOKUP(F210,'Reference data SID'!L:O,4,FALSE),"")</f>
        <v/>
      </c>
      <c r="K210" s="37"/>
      <c r="L210" s="37"/>
      <c r="M210" s="37"/>
      <c r="N210" s="50"/>
      <c r="O210" s="50"/>
      <c r="P210" s="50"/>
      <c r="Q210" s="50"/>
      <c r="R210" s="50"/>
      <c r="S210" s="50"/>
      <c r="T210" s="47" t="str">
        <f t="shared" ca="1" si="67"/>
        <v/>
      </c>
      <c r="U210" s="117" t="str">
        <f>_xlfn.IFNA(VLOOKUP(A210,'Reference data SID'!D:E,2,FALSE),"")</f>
        <v/>
      </c>
      <c r="V210" s="117" t="str">
        <f t="shared" si="56"/>
        <v>not ok</v>
      </c>
      <c r="W210" s="117" t="str">
        <f t="shared" si="57"/>
        <v>not ok</v>
      </c>
      <c r="X210" s="117" t="str">
        <f t="shared" si="58"/>
        <v>ok</v>
      </c>
      <c r="Y210" s="117" t="str">
        <f t="shared" si="59"/>
        <v>not ok</v>
      </c>
      <c r="Z210" s="117" t="str">
        <f t="shared" si="60"/>
        <v/>
      </c>
      <c r="AA210" s="117" t="str">
        <f>IF(LEN(A210)&gt;1,IF(COUNTIFS($Z$6:Z$502,LEFT(Z210,250))&gt;1,"Duplicate entry: you have two rows for the same substance and year and use",""),"")</f>
        <v/>
      </c>
      <c r="AB210" s="117" t="str">
        <f>IF(LEN(A210)&gt;0,IF(ISNUMBER(MATCH(A210,Annex_I_II_entries,0)),"","The Entry name is not within the dropdown list, make sure that you have not copied and pasted overwritting the cell format (with its correponding dropdown list) in column A"),"")</f>
        <v/>
      </c>
      <c r="AC210" s="117" t="str">
        <f t="shared" ca="1" si="61"/>
        <v/>
      </c>
      <c r="AD210" s="117" t="str">
        <f t="shared" ca="1" si="62"/>
        <v/>
      </c>
      <c r="AE210" s="117" t="str">
        <f>IF(LEN(G210)&lt;1,"",IF(COUNTIFS('1.Mfg and placing on the market'!G$6:G$503,'1.(Optional) tonnage per use'!G210,'1.Mfg and placing on the market'!K$6:K$503,'1.(Optional) tonnage per use'!N210)=0,"You have not provided total tonnage for this substance and year in the sheet 1. Mfg and placing on the market",""))</f>
        <v/>
      </c>
      <c r="AF210" s="117" t="str">
        <f t="shared" ca="1" si="51"/>
        <v/>
      </c>
      <c r="AG210" s="117" t="str">
        <f t="shared" ca="1" si="52"/>
        <v/>
      </c>
      <c r="AH210" s="117" t="str">
        <f t="shared" ca="1" si="53"/>
        <v/>
      </c>
      <c r="AI210" s="117" t="str">
        <f t="shared" si="63"/>
        <v>_EC</v>
      </c>
      <c r="AJ210" s="117" t="str">
        <f t="shared" si="64"/>
        <v>_CAS</v>
      </c>
      <c r="AK210" s="117" t="str">
        <f t="shared" si="65"/>
        <v>_uses</v>
      </c>
      <c r="AL210" s="117" t="str">
        <f t="shared" si="54"/>
        <v/>
      </c>
      <c r="AM210" s="117" t="str">
        <f t="shared" si="55"/>
        <v/>
      </c>
    </row>
    <row r="211" spans="1:39" s="39" customFormat="1" x14ac:dyDescent="0.2">
      <c r="A211" s="37"/>
      <c r="B211" s="37"/>
      <c r="C211" s="37"/>
      <c r="D211" s="70" t="str">
        <f>_xlfn.IFNA(VLOOKUP(A211,'Reference data SID'!$D$2:$Q$673,14,FALSE),"")</f>
        <v/>
      </c>
      <c r="E211" s="70" t="str">
        <f>_xlfn.IFNA(VLOOKUP(D211,'Reference data SID'!$C$3:$E$673,3,FALSE),"")</f>
        <v/>
      </c>
      <c r="F211" s="64" t="str">
        <f>_xlfn.IFNA(IF(E211=FALSE,D211,IF(ISBLANK(B211),VLOOKUP(C211,'Reference data SID'!$N:$P,3,FALSE),VLOOKUP(B211,'Reference data SID'!$M:$P,4,FALSE))),"")</f>
        <v/>
      </c>
      <c r="G211" s="64" t="str">
        <f t="shared" si="66"/>
        <v/>
      </c>
      <c r="H211" s="38" t="str">
        <f>_xlfn.IFNA(VLOOKUP(F211,'Reference data SID'!L:M,2,FALSE),"")</f>
        <v/>
      </c>
      <c r="I211" s="38" t="str">
        <f>_xlfn.IFNA(VLOOKUP(F211,'Reference data SID'!L:N,3,FALSE),"")</f>
        <v/>
      </c>
      <c r="J211" s="38" t="str">
        <f>_xlfn.IFNA(VLOOKUP(F211,'Reference data SID'!L:O,4,FALSE),"")</f>
        <v/>
      </c>
      <c r="K211" s="37"/>
      <c r="L211" s="37"/>
      <c r="M211" s="37"/>
      <c r="N211" s="50"/>
      <c r="O211" s="50"/>
      <c r="P211" s="50"/>
      <c r="Q211" s="50"/>
      <c r="R211" s="50"/>
      <c r="S211" s="50"/>
      <c r="T211" s="47" t="str">
        <f t="shared" ca="1" si="67"/>
        <v/>
      </c>
      <c r="U211" s="117" t="str">
        <f>_xlfn.IFNA(VLOOKUP(A211,'Reference data SID'!D:E,2,FALSE),"")</f>
        <v/>
      </c>
      <c r="V211" s="117" t="str">
        <f t="shared" si="56"/>
        <v>not ok</v>
      </c>
      <c r="W211" s="117" t="str">
        <f t="shared" si="57"/>
        <v>not ok</v>
      </c>
      <c r="X211" s="117" t="str">
        <f t="shared" si="58"/>
        <v>ok</v>
      </c>
      <c r="Y211" s="117" t="str">
        <f t="shared" si="59"/>
        <v>not ok</v>
      </c>
      <c r="Z211" s="117" t="str">
        <f t="shared" si="60"/>
        <v/>
      </c>
      <c r="AA211" s="117" t="str">
        <f>IF(LEN(A211)&gt;1,IF(COUNTIFS($Z$6:Z$502,LEFT(Z211,250))&gt;1,"Duplicate entry: you have two rows for the same substance and year and use",""),"")</f>
        <v/>
      </c>
      <c r="AB211" s="117" t="str">
        <f>IF(LEN(A211)&gt;0,IF(ISNUMBER(MATCH(A211,Annex_I_II_entries,0)),"","The Entry name is not within the dropdown list, make sure that you have not copied and pasted overwritting the cell format (with its correponding dropdown list) in column A"),"")</f>
        <v/>
      </c>
      <c r="AC211" s="117" t="str">
        <f t="shared" ca="1" si="61"/>
        <v/>
      </c>
      <c r="AD211" s="117" t="str">
        <f t="shared" ca="1" si="62"/>
        <v/>
      </c>
      <c r="AE211" s="117" t="str">
        <f>IF(LEN(G211)&lt;1,"",IF(COUNTIFS('1.Mfg and placing on the market'!G$6:G$503,'1.(Optional) tonnage per use'!G211,'1.Mfg and placing on the market'!K$6:K$503,'1.(Optional) tonnage per use'!N211)=0,"You have not provided total tonnage for this substance and year in the sheet 1. Mfg and placing on the market",""))</f>
        <v/>
      </c>
      <c r="AF211" s="117" t="str">
        <f t="shared" ca="1" si="51"/>
        <v/>
      </c>
      <c r="AG211" s="117" t="str">
        <f t="shared" ca="1" si="52"/>
        <v/>
      </c>
      <c r="AH211" s="117" t="str">
        <f t="shared" ca="1" si="53"/>
        <v/>
      </c>
      <c r="AI211" s="117" t="str">
        <f t="shared" si="63"/>
        <v>_EC</v>
      </c>
      <c r="AJ211" s="117" t="str">
        <f t="shared" si="64"/>
        <v>_CAS</v>
      </c>
      <c r="AK211" s="117" t="str">
        <f t="shared" si="65"/>
        <v>_uses</v>
      </c>
      <c r="AL211" s="117" t="str">
        <f t="shared" si="54"/>
        <v/>
      </c>
      <c r="AM211" s="117" t="str">
        <f t="shared" si="55"/>
        <v/>
      </c>
    </row>
    <row r="212" spans="1:39" s="39" customFormat="1" x14ac:dyDescent="0.2">
      <c r="A212" s="37"/>
      <c r="B212" s="37"/>
      <c r="C212" s="37"/>
      <c r="D212" s="70" t="str">
        <f>_xlfn.IFNA(VLOOKUP(A212,'Reference data SID'!$D$2:$Q$673,14,FALSE),"")</f>
        <v/>
      </c>
      <c r="E212" s="70" t="str">
        <f>_xlfn.IFNA(VLOOKUP(D212,'Reference data SID'!$C$3:$E$673,3,FALSE),"")</f>
        <v/>
      </c>
      <c r="F212" s="64" t="str">
        <f>_xlfn.IFNA(IF(E212=FALSE,D212,IF(ISBLANK(B212),VLOOKUP(C212,'Reference data SID'!$N:$P,3,FALSE),VLOOKUP(B212,'Reference data SID'!$M:$P,4,FALSE))),"")</f>
        <v/>
      </c>
      <c r="G212" s="64" t="str">
        <f t="shared" si="66"/>
        <v/>
      </c>
      <c r="H212" s="38" t="str">
        <f>_xlfn.IFNA(VLOOKUP(F212,'Reference data SID'!L:M,2,FALSE),"")</f>
        <v/>
      </c>
      <c r="I212" s="38" t="str">
        <f>_xlfn.IFNA(VLOOKUP(F212,'Reference data SID'!L:N,3,FALSE),"")</f>
        <v/>
      </c>
      <c r="J212" s="38" t="str">
        <f>_xlfn.IFNA(VLOOKUP(F212,'Reference data SID'!L:O,4,FALSE),"")</f>
        <v/>
      </c>
      <c r="K212" s="37"/>
      <c r="L212" s="37"/>
      <c r="M212" s="37"/>
      <c r="N212" s="50"/>
      <c r="O212" s="50"/>
      <c r="P212" s="50"/>
      <c r="Q212" s="50"/>
      <c r="R212" s="50"/>
      <c r="S212" s="50"/>
      <c r="T212" s="47" t="str">
        <f t="shared" ca="1" si="67"/>
        <v/>
      </c>
      <c r="U212" s="117" t="str">
        <f>_xlfn.IFNA(VLOOKUP(A212,'Reference data SID'!D:E,2,FALSE),"")</f>
        <v/>
      </c>
      <c r="V212" s="117" t="str">
        <f t="shared" si="56"/>
        <v>not ok</v>
      </c>
      <c r="W212" s="117" t="str">
        <f t="shared" si="57"/>
        <v>not ok</v>
      </c>
      <c r="X212" s="117" t="str">
        <f t="shared" si="58"/>
        <v>ok</v>
      </c>
      <c r="Y212" s="117" t="str">
        <f t="shared" si="59"/>
        <v>not ok</v>
      </c>
      <c r="Z212" s="117" t="str">
        <f t="shared" si="60"/>
        <v/>
      </c>
      <c r="AA212" s="117" t="str">
        <f>IF(LEN(A212)&gt;1,IF(COUNTIFS($Z$6:Z$502,LEFT(Z212,250))&gt;1,"Duplicate entry: you have two rows for the same substance and year and use",""),"")</f>
        <v/>
      </c>
      <c r="AB212" s="117" t="str">
        <f>IF(LEN(A212)&gt;0,IF(ISNUMBER(MATCH(A212,Annex_I_II_entries,0)),"","The Entry name is not within the dropdown list, make sure that you have not copied and pasted overwritting the cell format (with its correponding dropdown list) in column A"),"")</f>
        <v/>
      </c>
      <c r="AC212" s="117" t="str">
        <f t="shared" ca="1" si="61"/>
        <v/>
      </c>
      <c r="AD212" s="117" t="str">
        <f t="shared" ca="1" si="62"/>
        <v/>
      </c>
      <c r="AE212" s="117" t="str">
        <f>IF(LEN(G212)&lt;1,"",IF(COUNTIFS('1.Mfg and placing on the market'!G$6:G$503,'1.(Optional) tonnage per use'!G212,'1.Mfg and placing on the market'!K$6:K$503,'1.(Optional) tonnage per use'!N212)=0,"You have not provided total tonnage for this substance and year in the sheet 1. Mfg and placing on the market",""))</f>
        <v/>
      </c>
      <c r="AF212" s="117" t="str">
        <f t="shared" ca="1" si="51"/>
        <v/>
      </c>
      <c r="AG212" s="117" t="str">
        <f t="shared" ca="1" si="52"/>
        <v/>
      </c>
      <c r="AH212" s="117" t="str">
        <f t="shared" ca="1" si="53"/>
        <v/>
      </c>
      <c r="AI212" s="117" t="str">
        <f t="shared" si="63"/>
        <v>_EC</v>
      </c>
      <c r="AJ212" s="117" t="str">
        <f t="shared" si="64"/>
        <v>_CAS</v>
      </c>
      <c r="AK212" s="117" t="str">
        <f t="shared" si="65"/>
        <v>_uses</v>
      </c>
      <c r="AL212" s="117" t="str">
        <f t="shared" si="54"/>
        <v/>
      </c>
      <c r="AM212" s="117" t="str">
        <f t="shared" si="55"/>
        <v/>
      </c>
    </row>
    <row r="213" spans="1:39" s="39" customFormat="1" x14ac:dyDescent="0.2">
      <c r="A213" s="37"/>
      <c r="B213" s="37"/>
      <c r="C213" s="37"/>
      <c r="D213" s="70" t="str">
        <f>_xlfn.IFNA(VLOOKUP(A213,'Reference data SID'!$D$2:$Q$673,14,FALSE),"")</f>
        <v/>
      </c>
      <c r="E213" s="70" t="str">
        <f>_xlfn.IFNA(VLOOKUP(D213,'Reference data SID'!$C$3:$E$673,3,FALSE),"")</f>
        <v/>
      </c>
      <c r="F213" s="64" t="str">
        <f>_xlfn.IFNA(IF(E213=FALSE,D213,IF(ISBLANK(B213),VLOOKUP(C213,'Reference data SID'!$N:$P,3,FALSE),VLOOKUP(B213,'Reference data SID'!$M:$P,4,FALSE))),"")</f>
        <v/>
      </c>
      <c r="G213" s="64" t="str">
        <f t="shared" si="66"/>
        <v/>
      </c>
      <c r="H213" s="38" t="str">
        <f>_xlfn.IFNA(VLOOKUP(F213,'Reference data SID'!L:M,2,FALSE),"")</f>
        <v/>
      </c>
      <c r="I213" s="38" t="str">
        <f>_xlfn.IFNA(VLOOKUP(F213,'Reference data SID'!L:N,3,FALSE),"")</f>
        <v/>
      </c>
      <c r="J213" s="38" t="str">
        <f>_xlfn.IFNA(VLOOKUP(F213,'Reference data SID'!L:O,4,FALSE),"")</f>
        <v/>
      </c>
      <c r="K213" s="37"/>
      <c r="L213" s="37"/>
      <c r="M213" s="37"/>
      <c r="N213" s="50"/>
      <c r="O213" s="50"/>
      <c r="P213" s="50"/>
      <c r="Q213" s="50"/>
      <c r="R213" s="50"/>
      <c r="S213" s="50"/>
      <c r="T213" s="47" t="str">
        <f t="shared" ca="1" si="67"/>
        <v/>
      </c>
      <c r="U213" s="117" t="str">
        <f>_xlfn.IFNA(VLOOKUP(A213,'Reference data SID'!D:E,2,FALSE),"")</f>
        <v/>
      </c>
      <c r="V213" s="117" t="str">
        <f t="shared" si="56"/>
        <v>not ok</v>
      </c>
      <c r="W213" s="117" t="str">
        <f t="shared" si="57"/>
        <v>not ok</v>
      </c>
      <c r="X213" s="117" t="str">
        <f t="shared" si="58"/>
        <v>ok</v>
      </c>
      <c r="Y213" s="117" t="str">
        <f t="shared" si="59"/>
        <v>not ok</v>
      </c>
      <c r="Z213" s="117" t="str">
        <f t="shared" si="60"/>
        <v/>
      </c>
      <c r="AA213" s="117" t="str">
        <f>IF(LEN(A213)&gt;1,IF(COUNTIFS($Z$6:Z$502,LEFT(Z213,250))&gt;1,"Duplicate entry: you have two rows for the same substance and year and use",""),"")</f>
        <v/>
      </c>
      <c r="AB213" s="117" t="str">
        <f>IF(LEN(A213)&gt;0,IF(ISNUMBER(MATCH(A213,Annex_I_II_entries,0)),"","The Entry name is not within the dropdown list, make sure that you have not copied and pasted overwritting the cell format (with its correponding dropdown list) in column A"),"")</f>
        <v/>
      </c>
      <c r="AC213" s="117" t="str">
        <f t="shared" ca="1" si="61"/>
        <v/>
      </c>
      <c r="AD213" s="117" t="str">
        <f t="shared" ca="1" si="62"/>
        <v/>
      </c>
      <c r="AE213" s="117" t="str">
        <f>IF(LEN(G213)&lt;1,"",IF(COUNTIFS('1.Mfg and placing on the market'!G$6:G$503,'1.(Optional) tonnage per use'!G213,'1.Mfg and placing on the market'!K$6:K$503,'1.(Optional) tonnage per use'!N213)=0,"You have not provided total tonnage for this substance and year in the sheet 1. Mfg and placing on the market",""))</f>
        <v/>
      </c>
      <c r="AF213" s="117" t="str">
        <f t="shared" ca="1" si="51"/>
        <v/>
      </c>
      <c r="AG213" s="117" t="str">
        <f t="shared" ca="1" si="52"/>
        <v/>
      </c>
      <c r="AH213" s="117" t="str">
        <f t="shared" ca="1" si="53"/>
        <v/>
      </c>
      <c r="AI213" s="117" t="str">
        <f t="shared" si="63"/>
        <v>_EC</v>
      </c>
      <c r="AJ213" s="117" t="str">
        <f t="shared" si="64"/>
        <v>_CAS</v>
      </c>
      <c r="AK213" s="117" t="str">
        <f t="shared" si="65"/>
        <v>_uses</v>
      </c>
      <c r="AL213" s="117" t="str">
        <f t="shared" si="54"/>
        <v/>
      </c>
      <c r="AM213" s="117" t="str">
        <f t="shared" si="55"/>
        <v/>
      </c>
    </row>
    <row r="214" spans="1:39" s="39" customFormat="1" x14ac:dyDescent="0.2">
      <c r="A214" s="37"/>
      <c r="B214" s="37"/>
      <c r="C214" s="37"/>
      <c r="D214" s="70" t="str">
        <f>_xlfn.IFNA(VLOOKUP(A214,'Reference data SID'!$D$2:$Q$673,14,FALSE),"")</f>
        <v/>
      </c>
      <c r="E214" s="70" t="str">
        <f>_xlfn.IFNA(VLOOKUP(D214,'Reference data SID'!$C$3:$E$673,3,FALSE),"")</f>
        <v/>
      </c>
      <c r="F214" s="64" t="str">
        <f>_xlfn.IFNA(IF(E214=FALSE,D214,IF(ISBLANK(B214),VLOOKUP(C214,'Reference data SID'!$N:$P,3,FALSE),VLOOKUP(B214,'Reference data SID'!$M:$P,4,FALSE))),"")</f>
        <v/>
      </c>
      <c r="G214" s="64" t="str">
        <f t="shared" si="66"/>
        <v/>
      </c>
      <c r="H214" s="38" t="str">
        <f>_xlfn.IFNA(VLOOKUP(F214,'Reference data SID'!L:M,2,FALSE),"")</f>
        <v/>
      </c>
      <c r="I214" s="38" t="str">
        <f>_xlfn.IFNA(VLOOKUP(F214,'Reference data SID'!L:N,3,FALSE),"")</f>
        <v/>
      </c>
      <c r="J214" s="38" t="str">
        <f>_xlfn.IFNA(VLOOKUP(F214,'Reference data SID'!L:O,4,FALSE),"")</f>
        <v/>
      </c>
      <c r="K214" s="37"/>
      <c r="L214" s="37"/>
      <c r="M214" s="37"/>
      <c r="N214" s="50"/>
      <c r="O214" s="50"/>
      <c r="P214" s="50"/>
      <c r="Q214" s="50"/>
      <c r="R214" s="50"/>
      <c r="S214" s="50"/>
      <c r="T214" s="47" t="str">
        <f t="shared" ca="1" si="67"/>
        <v/>
      </c>
      <c r="U214" s="117" t="str">
        <f>_xlfn.IFNA(VLOOKUP(A214,'Reference data SID'!D:E,2,FALSE),"")</f>
        <v/>
      </c>
      <c r="V214" s="117" t="str">
        <f t="shared" si="56"/>
        <v>not ok</v>
      </c>
      <c r="W214" s="117" t="str">
        <f t="shared" si="57"/>
        <v>not ok</v>
      </c>
      <c r="X214" s="117" t="str">
        <f t="shared" si="58"/>
        <v>ok</v>
      </c>
      <c r="Y214" s="117" t="str">
        <f t="shared" si="59"/>
        <v>not ok</v>
      </c>
      <c r="Z214" s="117" t="str">
        <f t="shared" si="60"/>
        <v/>
      </c>
      <c r="AA214" s="117" t="str">
        <f>IF(LEN(A214)&gt;1,IF(COUNTIFS($Z$6:Z$502,LEFT(Z214,250))&gt;1,"Duplicate entry: you have two rows for the same substance and year and use",""),"")</f>
        <v/>
      </c>
      <c r="AB214" s="117" t="str">
        <f>IF(LEN(A214)&gt;0,IF(ISNUMBER(MATCH(A214,Annex_I_II_entries,0)),"","The Entry name is not within the dropdown list, make sure that you have not copied and pasted overwritting the cell format (with its correponding dropdown list) in column A"),"")</f>
        <v/>
      </c>
      <c r="AC214" s="117" t="str">
        <f t="shared" ca="1" si="61"/>
        <v/>
      </c>
      <c r="AD214" s="117" t="str">
        <f t="shared" ca="1" si="62"/>
        <v/>
      </c>
      <c r="AE214" s="117" t="str">
        <f>IF(LEN(G214)&lt;1,"",IF(COUNTIFS('1.Mfg and placing on the market'!G$6:G$503,'1.(Optional) tonnage per use'!G214,'1.Mfg and placing on the market'!K$6:K$503,'1.(Optional) tonnage per use'!N214)=0,"You have not provided total tonnage for this substance and year in the sheet 1. Mfg and placing on the market",""))</f>
        <v/>
      </c>
      <c r="AF214" s="117" t="str">
        <f t="shared" ca="1" si="51"/>
        <v/>
      </c>
      <c r="AG214" s="117" t="str">
        <f t="shared" ca="1" si="52"/>
        <v/>
      </c>
      <c r="AH214" s="117" t="str">
        <f t="shared" ca="1" si="53"/>
        <v/>
      </c>
      <c r="AI214" s="117" t="str">
        <f t="shared" si="63"/>
        <v>_EC</v>
      </c>
      <c r="AJ214" s="117" t="str">
        <f t="shared" si="64"/>
        <v>_CAS</v>
      </c>
      <c r="AK214" s="117" t="str">
        <f t="shared" si="65"/>
        <v>_uses</v>
      </c>
      <c r="AL214" s="117" t="str">
        <f t="shared" si="54"/>
        <v/>
      </c>
      <c r="AM214" s="117" t="str">
        <f t="shared" si="55"/>
        <v/>
      </c>
    </row>
    <row r="215" spans="1:39" s="39" customFormat="1" x14ac:dyDescent="0.2">
      <c r="A215" s="37"/>
      <c r="B215" s="37"/>
      <c r="C215" s="37"/>
      <c r="D215" s="70" t="str">
        <f>_xlfn.IFNA(VLOOKUP(A215,'Reference data SID'!$D$2:$Q$673,14,FALSE),"")</f>
        <v/>
      </c>
      <c r="E215" s="70" t="str">
        <f>_xlfn.IFNA(VLOOKUP(D215,'Reference data SID'!$C$3:$E$673,3,FALSE),"")</f>
        <v/>
      </c>
      <c r="F215" s="64" t="str">
        <f>_xlfn.IFNA(IF(E215=FALSE,D215,IF(ISBLANK(B215),VLOOKUP(C215,'Reference data SID'!$N:$P,3,FALSE),VLOOKUP(B215,'Reference data SID'!$M:$P,4,FALSE))),"")</f>
        <v/>
      </c>
      <c r="G215" s="64" t="str">
        <f t="shared" si="66"/>
        <v/>
      </c>
      <c r="H215" s="38" t="str">
        <f>_xlfn.IFNA(VLOOKUP(F215,'Reference data SID'!L:M,2,FALSE),"")</f>
        <v/>
      </c>
      <c r="I215" s="38" t="str">
        <f>_xlfn.IFNA(VLOOKUP(F215,'Reference data SID'!L:N,3,FALSE),"")</f>
        <v/>
      </c>
      <c r="J215" s="38" t="str">
        <f>_xlfn.IFNA(VLOOKUP(F215,'Reference data SID'!L:O,4,FALSE),"")</f>
        <v/>
      </c>
      <c r="K215" s="37"/>
      <c r="L215" s="37"/>
      <c r="M215" s="37"/>
      <c r="N215" s="50"/>
      <c r="O215" s="50"/>
      <c r="P215" s="50"/>
      <c r="Q215" s="50"/>
      <c r="R215" s="50"/>
      <c r="S215" s="50"/>
      <c r="T215" s="47" t="str">
        <f t="shared" ca="1" si="67"/>
        <v/>
      </c>
      <c r="U215" s="117" t="str">
        <f>_xlfn.IFNA(VLOOKUP(A215,'Reference data SID'!D:E,2,FALSE),"")</f>
        <v/>
      </c>
      <c r="V215" s="117" t="str">
        <f t="shared" si="56"/>
        <v>not ok</v>
      </c>
      <c r="W215" s="117" t="str">
        <f t="shared" si="57"/>
        <v>not ok</v>
      </c>
      <c r="X215" s="117" t="str">
        <f t="shared" si="58"/>
        <v>ok</v>
      </c>
      <c r="Y215" s="117" t="str">
        <f t="shared" si="59"/>
        <v>not ok</v>
      </c>
      <c r="Z215" s="117" t="str">
        <f t="shared" si="60"/>
        <v/>
      </c>
      <c r="AA215" s="117" t="str">
        <f>IF(LEN(A215)&gt;1,IF(COUNTIFS($Z$6:Z$502,LEFT(Z215,250))&gt;1,"Duplicate entry: you have two rows for the same substance and year and use",""),"")</f>
        <v/>
      </c>
      <c r="AB215" s="117" t="str">
        <f>IF(LEN(A215)&gt;0,IF(ISNUMBER(MATCH(A215,Annex_I_II_entries,0)),"","The Entry name is not within the dropdown list, make sure that you have not copied and pasted overwritting the cell format (with its correponding dropdown list) in column A"),"")</f>
        <v/>
      </c>
      <c r="AC215" s="117" t="str">
        <f t="shared" ca="1" si="61"/>
        <v/>
      </c>
      <c r="AD215" s="117" t="str">
        <f t="shared" ca="1" si="62"/>
        <v/>
      </c>
      <c r="AE215" s="117" t="str">
        <f>IF(LEN(G215)&lt;1,"",IF(COUNTIFS('1.Mfg and placing on the market'!G$6:G$503,'1.(Optional) tonnage per use'!G215,'1.Mfg and placing on the market'!K$6:K$503,'1.(Optional) tonnage per use'!N215)=0,"You have not provided total tonnage for this substance and year in the sheet 1. Mfg and placing on the market",""))</f>
        <v/>
      </c>
      <c r="AF215" s="117" t="str">
        <f t="shared" ca="1" si="51"/>
        <v/>
      </c>
      <c r="AG215" s="117" t="str">
        <f t="shared" ca="1" si="52"/>
        <v/>
      </c>
      <c r="AH215" s="117" t="str">
        <f t="shared" ca="1" si="53"/>
        <v/>
      </c>
      <c r="AI215" s="117" t="str">
        <f t="shared" si="63"/>
        <v>_EC</v>
      </c>
      <c r="AJ215" s="117" t="str">
        <f t="shared" si="64"/>
        <v>_CAS</v>
      </c>
      <c r="AK215" s="117" t="str">
        <f t="shared" si="65"/>
        <v>_uses</v>
      </c>
      <c r="AL215" s="117" t="str">
        <f t="shared" si="54"/>
        <v/>
      </c>
      <c r="AM215" s="117" t="str">
        <f t="shared" si="55"/>
        <v/>
      </c>
    </row>
    <row r="216" spans="1:39" s="39" customFormat="1" x14ac:dyDescent="0.2">
      <c r="A216" s="37"/>
      <c r="B216" s="37"/>
      <c r="C216" s="37"/>
      <c r="D216" s="70" t="str">
        <f>_xlfn.IFNA(VLOOKUP(A216,'Reference data SID'!$D$2:$Q$673,14,FALSE),"")</f>
        <v/>
      </c>
      <c r="E216" s="70" t="str">
        <f>_xlfn.IFNA(VLOOKUP(D216,'Reference data SID'!$C$3:$E$673,3,FALSE),"")</f>
        <v/>
      </c>
      <c r="F216" s="64" t="str">
        <f>_xlfn.IFNA(IF(E216=FALSE,D216,IF(ISBLANK(B216),VLOOKUP(C216,'Reference data SID'!$N:$P,3,FALSE),VLOOKUP(B216,'Reference data SID'!$M:$P,4,FALSE))),"")</f>
        <v/>
      </c>
      <c r="G216" s="64" t="str">
        <f t="shared" si="66"/>
        <v/>
      </c>
      <c r="H216" s="38" t="str">
        <f>_xlfn.IFNA(VLOOKUP(F216,'Reference data SID'!L:M,2,FALSE),"")</f>
        <v/>
      </c>
      <c r="I216" s="38" t="str">
        <f>_xlfn.IFNA(VLOOKUP(F216,'Reference data SID'!L:N,3,FALSE),"")</f>
        <v/>
      </c>
      <c r="J216" s="38" t="str">
        <f>_xlfn.IFNA(VLOOKUP(F216,'Reference data SID'!L:O,4,FALSE),"")</f>
        <v/>
      </c>
      <c r="K216" s="37"/>
      <c r="L216" s="37"/>
      <c r="M216" s="37"/>
      <c r="N216" s="50"/>
      <c r="O216" s="50"/>
      <c r="P216" s="50"/>
      <c r="Q216" s="50"/>
      <c r="R216" s="50"/>
      <c r="S216" s="50"/>
      <c r="T216" s="47" t="str">
        <f t="shared" ca="1" si="67"/>
        <v/>
      </c>
      <c r="U216" s="117" t="str">
        <f>_xlfn.IFNA(VLOOKUP(A216,'Reference data SID'!D:E,2,FALSE),"")</f>
        <v/>
      </c>
      <c r="V216" s="117" t="str">
        <f t="shared" si="56"/>
        <v>not ok</v>
      </c>
      <c r="W216" s="117" t="str">
        <f t="shared" si="57"/>
        <v>not ok</v>
      </c>
      <c r="X216" s="117" t="str">
        <f t="shared" si="58"/>
        <v>ok</v>
      </c>
      <c r="Y216" s="117" t="str">
        <f t="shared" si="59"/>
        <v>not ok</v>
      </c>
      <c r="Z216" s="117" t="str">
        <f t="shared" si="60"/>
        <v/>
      </c>
      <c r="AA216" s="117" t="str">
        <f>IF(LEN(A216)&gt;1,IF(COUNTIFS($Z$6:Z$502,LEFT(Z216,250))&gt;1,"Duplicate entry: you have two rows for the same substance and year and use",""),"")</f>
        <v/>
      </c>
      <c r="AB216" s="117" t="str">
        <f>IF(LEN(A216)&gt;0,IF(ISNUMBER(MATCH(A216,Annex_I_II_entries,0)),"","The Entry name is not within the dropdown list, make sure that you have not copied and pasted overwritting the cell format (with its correponding dropdown list) in column A"),"")</f>
        <v/>
      </c>
      <c r="AC216" s="117" t="str">
        <f t="shared" ca="1" si="61"/>
        <v/>
      </c>
      <c r="AD216" s="117" t="str">
        <f t="shared" ca="1" si="62"/>
        <v/>
      </c>
      <c r="AE216" s="117" t="str">
        <f>IF(LEN(G216)&lt;1,"",IF(COUNTIFS('1.Mfg and placing on the market'!G$6:G$503,'1.(Optional) tonnage per use'!G216,'1.Mfg and placing on the market'!K$6:K$503,'1.(Optional) tonnage per use'!N216)=0,"You have not provided total tonnage for this substance and year in the sheet 1. Mfg and placing on the market",""))</f>
        <v/>
      </c>
      <c r="AF216" s="117" t="str">
        <f t="shared" ca="1" si="51"/>
        <v/>
      </c>
      <c r="AG216" s="117" t="str">
        <f t="shared" ca="1" si="52"/>
        <v/>
      </c>
      <c r="AH216" s="117" t="str">
        <f t="shared" ca="1" si="53"/>
        <v/>
      </c>
      <c r="AI216" s="117" t="str">
        <f t="shared" si="63"/>
        <v>_EC</v>
      </c>
      <c r="AJ216" s="117" t="str">
        <f t="shared" si="64"/>
        <v>_CAS</v>
      </c>
      <c r="AK216" s="117" t="str">
        <f t="shared" si="65"/>
        <v>_uses</v>
      </c>
      <c r="AL216" s="117" t="str">
        <f t="shared" si="54"/>
        <v/>
      </c>
      <c r="AM216" s="117" t="str">
        <f t="shared" si="55"/>
        <v/>
      </c>
    </row>
    <row r="217" spans="1:39" s="39" customFormat="1" x14ac:dyDescent="0.2">
      <c r="A217" s="37"/>
      <c r="B217" s="37"/>
      <c r="C217" s="37"/>
      <c r="D217" s="70" t="str">
        <f>_xlfn.IFNA(VLOOKUP(A217,'Reference data SID'!$D$2:$Q$673,14,FALSE),"")</f>
        <v/>
      </c>
      <c r="E217" s="70" t="str">
        <f>_xlfn.IFNA(VLOOKUP(D217,'Reference data SID'!$C$3:$E$673,3,FALSE),"")</f>
        <v/>
      </c>
      <c r="F217" s="64" t="str">
        <f>_xlfn.IFNA(IF(E217=FALSE,D217,IF(ISBLANK(B217),VLOOKUP(C217,'Reference data SID'!$N:$P,3,FALSE),VLOOKUP(B217,'Reference data SID'!$M:$P,4,FALSE))),"")</f>
        <v/>
      </c>
      <c r="G217" s="64" t="str">
        <f t="shared" si="66"/>
        <v/>
      </c>
      <c r="H217" s="38" t="str">
        <f>_xlfn.IFNA(VLOOKUP(F217,'Reference data SID'!L:M,2,FALSE),"")</f>
        <v/>
      </c>
      <c r="I217" s="38" t="str">
        <f>_xlfn.IFNA(VLOOKUP(F217,'Reference data SID'!L:N,3,FALSE),"")</f>
        <v/>
      </c>
      <c r="J217" s="38" t="str">
        <f>_xlfn.IFNA(VLOOKUP(F217,'Reference data SID'!L:O,4,FALSE),"")</f>
        <v/>
      </c>
      <c r="K217" s="37"/>
      <c r="L217" s="37"/>
      <c r="M217" s="37"/>
      <c r="N217" s="50"/>
      <c r="O217" s="50"/>
      <c r="P217" s="50"/>
      <c r="Q217" s="50"/>
      <c r="R217" s="50"/>
      <c r="S217" s="50"/>
      <c r="T217" s="47" t="str">
        <f t="shared" ca="1" si="67"/>
        <v/>
      </c>
      <c r="U217" s="117" t="str">
        <f>_xlfn.IFNA(VLOOKUP(A217,'Reference data SID'!D:E,2,FALSE),"")</f>
        <v/>
      </c>
      <c r="V217" s="117" t="str">
        <f t="shared" si="56"/>
        <v>not ok</v>
      </c>
      <c r="W217" s="117" t="str">
        <f t="shared" si="57"/>
        <v>not ok</v>
      </c>
      <c r="X217" s="117" t="str">
        <f t="shared" si="58"/>
        <v>ok</v>
      </c>
      <c r="Y217" s="117" t="str">
        <f t="shared" si="59"/>
        <v>not ok</v>
      </c>
      <c r="Z217" s="117" t="str">
        <f t="shared" si="60"/>
        <v/>
      </c>
      <c r="AA217" s="117" t="str">
        <f>IF(LEN(A217)&gt;1,IF(COUNTIFS($Z$6:Z$502,LEFT(Z217,250))&gt;1,"Duplicate entry: you have two rows for the same substance and year and use",""),"")</f>
        <v/>
      </c>
      <c r="AB217" s="117" t="str">
        <f>IF(LEN(A217)&gt;0,IF(ISNUMBER(MATCH(A217,Annex_I_II_entries,0)),"","The Entry name is not within the dropdown list, make sure that you have not copied and pasted overwritting the cell format (with its correponding dropdown list) in column A"),"")</f>
        <v/>
      </c>
      <c r="AC217" s="117" t="str">
        <f t="shared" ca="1" si="61"/>
        <v/>
      </c>
      <c r="AD217" s="117" t="str">
        <f t="shared" ca="1" si="62"/>
        <v/>
      </c>
      <c r="AE217" s="117" t="str">
        <f>IF(LEN(G217)&lt;1,"",IF(COUNTIFS('1.Mfg and placing on the market'!G$6:G$503,'1.(Optional) tonnage per use'!G217,'1.Mfg and placing on the market'!K$6:K$503,'1.(Optional) tonnage per use'!N217)=0,"You have not provided total tonnage for this substance and year in the sheet 1. Mfg and placing on the market",""))</f>
        <v/>
      </c>
      <c r="AF217" s="117" t="str">
        <f t="shared" ca="1" si="51"/>
        <v/>
      </c>
      <c r="AG217" s="117" t="str">
        <f t="shared" ca="1" si="52"/>
        <v/>
      </c>
      <c r="AH217" s="117" t="str">
        <f t="shared" ca="1" si="53"/>
        <v/>
      </c>
      <c r="AI217" s="117" t="str">
        <f t="shared" si="63"/>
        <v>_EC</v>
      </c>
      <c r="AJ217" s="117" t="str">
        <f t="shared" si="64"/>
        <v>_CAS</v>
      </c>
      <c r="AK217" s="117" t="str">
        <f t="shared" si="65"/>
        <v>_uses</v>
      </c>
      <c r="AL217" s="117" t="str">
        <f t="shared" si="54"/>
        <v/>
      </c>
      <c r="AM217" s="117" t="str">
        <f t="shared" si="55"/>
        <v/>
      </c>
    </row>
    <row r="218" spans="1:39" s="39" customFormat="1" x14ac:dyDescent="0.2">
      <c r="A218" s="37"/>
      <c r="B218" s="37"/>
      <c r="C218" s="37"/>
      <c r="D218" s="70" t="str">
        <f>_xlfn.IFNA(VLOOKUP(A218,'Reference data SID'!$D$2:$Q$673,14,FALSE),"")</f>
        <v/>
      </c>
      <c r="E218" s="70" t="str">
        <f>_xlfn.IFNA(VLOOKUP(D218,'Reference data SID'!$C$3:$E$673,3,FALSE),"")</f>
        <v/>
      </c>
      <c r="F218" s="64" t="str">
        <f>_xlfn.IFNA(IF(E218=FALSE,D218,IF(ISBLANK(B218),VLOOKUP(C218,'Reference data SID'!$N:$P,3,FALSE),VLOOKUP(B218,'Reference data SID'!$M:$P,4,FALSE))),"")</f>
        <v/>
      </c>
      <c r="G218" s="64" t="str">
        <f t="shared" si="66"/>
        <v/>
      </c>
      <c r="H218" s="38" t="str">
        <f>_xlfn.IFNA(VLOOKUP(F218,'Reference data SID'!L:M,2,FALSE),"")</f>
        <v/>
      </c>
      <c r="I218" s="38" t="str">
        <f>_xlfn.IFNA(VLOOKUP(F218,'Reference data SID'!L:N,3,FALSE),"")</f>
        <v/>
      </c>
      <c r="J218" s="38" t="str">
        <f>_xlfn.IFNA(VLOOKUP(F218,'Reference data SID'!L:O,4,FALSE),"")</f>
        <v/>
      </c>
      <c r="K218" s="37"/>
      <c r="L218" s="37"/>
      <c r="M218" s="37"/>
      <c r="N218" s="50"/>
      <c r="O218" s="50"/>
      <c r="P218" s="50"/>
      <c r="Q218" s="50"/>
      <c r="R218" s="50"/>
      <c r="S218" s="50"/>
      <c r="T218" s="47" t="str">
        <f t="shared" ca="1" si="67"/>
        <v/>
      </c>
      <c r="U218" s="117" t="str">
        <f>_xlfn.IFNA(VLOOKUP(A218,'Reference data SID'!D:E,2,FALSE),"")</f>
        <v/>
      </c>
      <c r="V218" s="117" t="str">
        <f t="shared" si="56"/>
        <v>not ok</v>
      </c>
      <c r="W218" s="117" t="str">
        <f t="shared" si="57"/>
        <v>not ok</v>
      </c>
      <c r="X218" s="117" t="str">
        <f t="shared" si="58"/>
        <v>ok</v>
      </c>
      <c r="Y218" s="117" t="str">
        <f t="shared" si="59"/>
        <v>not ok</v>
      </c>
      <c r="Z218" s="117" t="str">
        <f t="shared" si="60"/>
        <v/>
      </c>
      <c r="AA218" s="117" t="str">
        <f>IF(LEN(A218)&gt;1,IF(COUNTIFS($Z$6:Z$502,LEFT(Z218,250))&gt;1,"Duplicate entry: you have two rows for the same substance and year and use",""),"")</f>
        <v/>
      </c>
      <c r="AB218" s="117" t="str">
        <f>IF(LEN(A218)&gt;0,IF(ISNUMBER(MATCH(A218,Annex_I_II_entries,0)),"","The Entry name is not within the dropdown list, make sure that you have not copied and pasted overwritting the cell format (with its correponding dropdown list) in column A"),"")</f>
        <v/>
      </c>
      <c r="AC218" s="117" t="str">
        <f t="shared" ca="1" si="61"/>
        <v/>
      </c>
      <c r="AD218" s="117" t="str">
        <f t="shared" ca="1" si="62"/>
        <v/>
      </c>
      <c r="AE218" s="117" t="str">
        <f>IF(LEN(G218)&lt;1,"",IF(COUNTIFS('1.Mfg and placing on the market'!G$6:G$503,'1.(Optional) tonnage per use'!G218,'1.Mfg and placing on the market'!K$6:K$503,'1.(Optional) tonnage per use'!N218)=0,"You have not provided total tonnage for this substance and year in the sheet 1. Mfg and placing on the market",""))</f>
        <v/>
      </c>
      <c r="AF218" s="117" t="str">
        <f t="shared" ca="1" si="51"/>
        <v/>
      </c>
      <c r="AG218" s="117" t="str">
        <f t="shared" ca="1" si="52"/>
        <v/>
      </c>
      <c r="AH218" s="117" t="str">
        <f t="shared" ca="1" si="53"/>
        <v/>
      </c>
      <c r="AI218" s="117" t="str">
        <f t="shared" si="63"/>
        <v>_EC</v>
      </c>
      <c r="AJ218" s="117" t="str">
        <f t="shared" si="64"/>
        <v>_CAS</v>
      </c>
      <c r="AK218" s="117" t="str">
        <f t="shared" si="65"/>
        <v>_uses</v>
      </c>
      <c r="AL218" s="117" t="str">
        <f t="shared" si="54"/>
        <v/>
      </c>
      <c r="AM218" s="117" t="str">
        <f t="shared" si="55"/>
        <v/>
      </c>
    </row>
    <row r="219" spans="1:39" s="39" customFormat="1" x14ac:dyDescent="0.2">
      <c r="A219" s="37"/>
      <c r="B219" s="37"/>
      <c r="C219" s="37"/>
      <c r="D219" s="70" t="str">
        <f>_xlfn.IFNA(VLOOKUP(A219,'Reference data SID'!$D$2:$Q$673,14,FALSE),"")</f>
        <v/>
      </c>
      <c r="E219" s="70" t="str">
        <f>_xlfn.IFNA(VLOOKUP(D219,'Reference data SID'!$C$3:$E$673,3,FALSE),"")</f>
        <v/>
      </c>
      <c r="F219" s="64" t="str">
        <f>_xlfn.IFNA(IF(E219=FALSE,D219,IF(ISBLANK(B219),VLOOKUP(C219,'Reference data SID'!$N:$P,3,FALSE),VLOOKUP(B219,'Reference data SID'!$M:$P,4,FALSE))),"")</f>
        <v/>
      </c>
      <c r="G219" s="64" t="str">
        <f t="shared" si="66"/>
        <v/>
      </c>
      <c r="H219" s="38" t="str">
        <f>_xlfn.IFNA(VLOOKUP(F219,'Reference data SID'!L:M,2,FALSE),"")</f>
        <v/>
      </c>
      <c r="I219" s="38" t="str">
        <f>_xlfn.IFNA(VLOOKUP(F219,'Reference data SID'!L:N,3,FALSE),"")</f>
        <v/>
      </c>
      <c r="J219" s="38" t="str">
        <f>_xlfn.IFNA(VLOOKUP(F219,'Reference data SID'!L:O,4,FALSE),"")</f>
        <v/>
      </c>
      <c r="K219" s="37"/>
      <c r="L219" s="37"/>
      <c r="M219" s="37"/>
      <c r="N219" s="50"/>
      <c r="O219" s="50"/>
      <c r="P219" s="50"/>
      <c r="Q219" s="50"/>
      <c r="R219" s="50"/>
      <c r="S219" s="50"/>
      <c r="T219" s="47" t="str">
        <f t="shared" ca="1" si="67"/>
        <v/>
      </c>
      <c r="U219" s="117" t="str">
        <f>_xlfn.IFNA(VLOOKUP(A219,'Reference data SID'!D:E,2,FALSE),"")</f>
        <v/>
      </c>
      <c r="V219" s="117" t="str">
        <f t="shared" si="56"/>
        <v>not ok</v>
      </c>
      <c r="W219" s="117" t="str">
        <f t="shared" si="57"/>
        <v>not ok</v>
      </c>
      <c r="X219" s="117" t="str">
        <f t="shared" si="58"/>
        <v>ok</v>
      </c>
      <c r="Y219" s="117" t="str">
        <f t="shared" si="59"/>
        <v>not ok</v>
      </c>
      <c r="Z219" s="117" t="str">
        <f t="shared" si="60"/>
        <v/>
      </c>
      <c r="AA219" s="117" t="str">
        <f>IF(LEN(A219)&gt;1,IF(COUNTIFS($Z$6:Z$502,LEFT(Z219,250))&gt;1,"Duplicate entry: you have two rows for the same substance and year and use",""),"")</f>
        <v/>
      </c>
      <c r="AB219" s="117" t="str">
        <f>IF(LEN(A219)&gt;0,IF(ISNUMBER(MATCH(A219,Annex_I_II_entries,0)),"","The Entry name is not within the dropdown list, make sure that you have not copied and pasted overwritting the cell format (with its correponding dropdown list) in column A"),"")</f>
        <v/>
      </c>
      <c r="AC219" s="117" t="str">
        <f t="shared" ca="1" si="61"/>
        <v/>
      </c>
      <c r="AD219" s="117" t="str">
        <f t="shared" ca="1" si="62"/>
        <v/>
      </c>
      <c r="AE219" s="117" t="str">
        <f>IF(LEN(G219)&lt;1,"",IF(COUNTIFS('1.Mfg and placing on the market'!G$6:G$503,'1.(Optional) tonnage per use'!G219,'1.Mfg and placing on the market'!K$6:K$503,'1.(Optional) tonnage per use'!N219)=0,"You have not provided total tonnage for this substance and year in the sheet 1. Mfg and placing on the market",""))</f>
        <v/>
      </c>
      <c r="AF219" s="117" t="str">
        <f t="shared" ca="1" si="51"/>
        <v/>
      </c>
      <c r="AG219" s="117" t="str">
        <f t="shared" ca="1" si="52"/>
        <v/>
      </c>
      <c r="AH219" s="117" t="str">
        <f t="shared" ca="1" si="53"/>
        <v/>
      </c>
      <c r="AI219" s="117" t="str">
        <f t="shared" si="63"/>
        <v>_EC</v>
      </c>
      <c r="AJ219" s="117" t="str">
        <f t="shared" si="64"/>
        <v>_CAS</v>
      </c>
      <c r="AK219" s="117" t="str">
        <f t="shared" si="65"/>
        <v>_uses</v>
      </c>
      <c r="AL219" s="117" t="str">
        <f t="shared" si="54"/>
        <v/>
      </c>
      <c r="AM219" s="117" t="str">
        <f t="shared" si="55"/>
        <v/>
      </c>
    </row>
    <row r="220" spans="1:39" s="39" customFormat="1" x14ac:dyDescent="0.2">
      <c r="A220" s="37"/>
      <c r="B220" s="37"/>
      <c r="C220" s="37"/>
      <c r="D220" s="70" t="str">
        <f>_xlfn.IFNA(VLOOKUP(A220,'Reference data SID'!$D$2:$Q$673,14,FALSE),"")</f>
        <v/>
      </c>
      <c r="E220" s="70" t="str">
        <f>_xlfn.IFNA(VLOOKUP(D220,'Reference data SID'!$C$3:$E$673,3,FALSE),"")</f>
        <v/>
      </c>
      <c r="F220" s="64" t="str">
        <f>_xlfn.IFNA(IF(E220=FALSE,D220,IF(ISBLANK(B220),VLOOKUP(C220,'Reference data SID'!$N:$P,3,FALSE),VLOOKUP(B220,'Reference data SID'!$M:$P,4,FALSE))),"")</f>
        <v/>
      </c>
      <c r="G220" s="64" t="str">
        <f t="shared" si="66"/>
        <v/>
      </c>
      <c r="H220" s="38" t="str">
        <f>_xlfn.IFNA(VLOOKUP(F220,'Reference data SID'!L:M,2,FALSE),"")</f>
        <v/>
      </c>
      <c r="I220" s="38" t="str">
        <f>_xlfn.IFNA(VLOOKUP(F220,'Reference data SID'!L:N,3,FALSE),"")</f>
        <v/>
      </c>
      <c r="J220" s="38" t="str">
        <f>_xlfn.IFNA(VLOOKUP(F220,'Reference data SID'!L:O,4,FALSE),"")</f>
        <v/>
      </c>
      <c r="K220" s="37"/>
      <c r="L220" s="37"/>
      <c r="M220" s="37"/>
      <c r="N220" s="50"/>
      <c r="O220" s="50"/>
      <c r="P220" s="50"/>
      <c r="Q220" s="50"/>
      <c r="R220" s="50"/>
      <c r="S220" s="50"/>
      <c r="T220" s="47" t="str">
        <f t="shared" ca="1" si="67"/>
        <v/>
      </c>
      <c r="U220" s="117" t="str">
        <f>_xlfn.IFNA(VLOOKUP(A220,'Reference data SID'!D:E,2,FALSE),"")</f>
        <v/>
      </c>
      <c r="V220" s="117" t="str">
        <f t="shared" si="56"/>
        <v>not ok</v>
      </c>
      <c r="W220" s="117" t="str">
        <f t="shared" si="57"/>
        <v>not ok</v>
      </c>
      <c r="X220" s="117" t="str">
        <f t="shared" si="58"/>
        <v>ok</v>
      </c>
      <c r="Y220" s="117" t="str">
        <f t="shared" si="59"/>
        <v>not ok</v>
      </c>
      <c r="Z220" s="117" t="str">
        <f t="shared" si="60"/>
        <v/>
      </c>
      <c r="AA220" s="117" t="str">
        <f>IF(LEN(A220)&gt;1,IF(COUNTIFS($Z$6:Z$502,LEFT(Z220,250))&gt;1,"Duplicate entry: you have two rows for the same substance and year and use",""),"")</f>
        <v/>
      </c>
      <c r="AB220" s="117" t="str">
        <f>IF(LEN(A220)&gt;0,IF(ISNUMBER(MATCH(A220,Annex_I_II_entries,0)),"","The Entry name is not within the dropdown list, make sure that you have not copied and pasted overwritting the cell format (with its correponding dropdown list) in column A"),"")</f>
        <v/>
      </c>
      <c r="AC220" s="117" t="str">
        <f t="shared" ca="1" si="61"/>
        <v/>
      </c>
      <c r="AD220" s="117" t="str">
        <f t="shared" ca="1" si="62"/>
        <v/>
      </c>
      <c r="AE220" s="117" t="str">
        <f>IF(LEN(G220)&lt;1,"",IF(COUNTIFS('1.Mfg and placing on the market'!G$6:G$503,'1.(Optional) tonnage per use'!G220,'1.Mfg and placing on the market'!K$6:K$503,'1.(Optional) tonnage per use'!N220)=0,"You have not provided total tonnage for this substance and year in the sheet 1. Mfg and placing on the market",""))</f>
        <v/>
      </c>
      <c r="AF220" s="117" t="str">
        <f t="shared" ca="1" si="51"/>
        <v/>
      </c>
      <c r="AG220" s="117" t="str">
        <f t="shared" ca="1" si="52"/>
        <v/>
      </c>
      <c r="AH220" s="117" t="str">
        <f t="shared" ca="1" si="53"/>
        <v/>
      </c>
      <c r="AI220" s="117" t="str">
        <f t="shared" si="63"/>
        <v>_EC</v>
      </c>
      <c r="AJ220" s="117" t="str">
        <f t="shared" si="64"/>
        <v>_CAS</v>
      </c>
      <c r="AK220" s="117" t="str">
        <f t="shared" si="65"/>
        <v>_uses</v>
      </c>
      <c r="AL220" s="117" t="str">
        <f t="shared" si="54"/>
        <v/>
      </c>
      <c r="AM220" s="117" t="str">
        <f t="shared" si="55"/>
        <v/>
      </c>
    </row>
    <row r="221" spans="1:39" s="39" customFormat="1" x14ac:dyDescent="0.2">
      <c r="A221" s="37"/>
      <c r="B221" s="37"/>
      <c r="C221" s="37"/>
      <c r="D221" s="70" t="str">
        <f>_xlfn.IFNA(VLOOKUP(A221,'Reference data SID'!$D$2:$Q$673,14,FALSE),"")</f>
        <v/>
      </c>
      <c r="E221" s="70" t="str">
        <f>_xlfn.IFNA(VLOOKUP(D221,'Reference data SID'!$C$3:$E$673,3,FALSE),"")</f>
        <v/>
      </c>
      <c r="F221" s="64" t="str">
        <f>_xlfn.IFNA(IF(E221=FALSE,D221,IF(ISBLANK(B221),VLOOKUP(C221,'Reference data SID'!$N:$P,3,FALSE),VLOOKUP(B221,'Reference data SID'!$M:$P,4,FALSE))),"")</f>
        <v/>
      </c>
      <c r="G221" s="64" t="str">
        <f t="shared" si="66"/>
        <v/>
      </c>
      <c r="H221" s="38" t="str">
        <f>_xlfn.IFNA(VLOOKUP(F221,'Reference data SID'!L:M,2,FALSE),"")</f>
        <v/>
      </c>
      <c r="I221" s="38" t="str">
        <f>_xlfn.IFNA(VLOOKUP(F221,'Reference data SID'!L:N,3,FALSE),"")</f>
        <v/>
      </c>
      <c r="J221" s="38" t="str">
        <f>_xlfn.IFNA(VLOOKUP(F221,'Reference data SID'!L:O,4,FALSE),"")</f>
        <v/>
      </c>
      <c r="K221" s="37"/>
      <c r="L221" s="37"/>
      <c r="M221" s="37"/>
      <c r="N221" s="50"/>
      <c r="O221" s="50"/>
      <c r="P221" s="50"/>
      <c r="Q221" s="50"/>
      <c r="R221" s="50"/>
      <c r="S221" s="50"/>
      <c r="T221" s="47" t="str">
        <f t="shared" ca="1" si="67"/>
        <v/>
      </c>
      <c r="U221" s="117" t="str">
        <f>_xlfn.IFNA(VLOOKUP(A221,'Reference data SID'!D:E,2,FALSE),"")</f>
        <v/>
      </c>
      <c r="V221" s="117" t="str">
        <f t="shared" si="56"/>
        <v>not ok</v>
      </c>
      <c r="W221" s="117" t="str">
        <f t="shared" si="57"/>
        <v>not ok</v>
      </c>
      <c r="X221" s="117" t="str">
        <f t="shared" si="58"/>
        <v>ok</v>
      </c>
      <c r="Y221" s="117" t="str">
        <f t="shared" si="59"/>
        <v>not ok</v>
      </c>
      <c r="Z221" s="117" t="str">
        <f t="shared" si="60"/>
        <v/>
      </c>
      <c r="AA221" s="117" t="str">
        <f>IF(LEN(A221)&gt;1,IF(COUNTIFS($Z$6:Z$502,LEFT(Z221,250))&gt;1,"Duplicate entry: you have two rows for the same substance and year and use",""),"")</f>
        <v/>
      </c>
      <c r="AB221" s="117" t="str">
        <f>IF(LEN(A221)&gt;0,IF(ISNUMBER(MATCH(A221,Annex_I_II_entries,0)),"","The Entry name is not within the dropdown list, make sure that you have not copied and pasted overwritting the cell format (with its correponding dropdown list) in column A"),"")</f>
        <v/>
      </c>
      <c r="AC221" s="117" t="str">
        <f t="shared" ca="1" si="61"/>
        <v/>
      </c>
      <c r="AD221" s="117" t="str">
        <f t="shared" ca="1" si="62"/>
        <v/>
      </c>
      <c r="AE221" s="117" t="str">
        <f>IF(LEN(G221)&lt;1,"",IF(COUNTIFS('1.Mfg and placing on the market'!G$6:G$503,'1.(Optional) tonnage per use'!G221,'1.Mfg and placing on the market'!K$6:K$503,'1.(Optional) tonnage per use'!N221)=0,"You have not provided total tonnage for this substance and year in the sheet 1. Mfg and placing on the market",""))</f>
        <v/>
      </c>
      <c r="AF221" s="117" t="str">
        <f t="shared" ca="1" si="51"/>
        <v/>
      </c>
      <c r="AG221" s="117" t="str">
        <f t="shared" ca="1" si="52"/>
        <v/>
      </c>
      <c r="AH221" s="117" t="str">
        <f t="shared" ca="1" si="53"/>
        <v/>
      </c>
      <c r="AI221" s="117" t="str">
        <f t="shared" si="63"/>
        <v>_EC</v>
      </c>
      <c r="AJ221" s="117" t="str">
        <f t="shared" si="64"/>
        <v>_CAS</v>
      </c>
      <c r="AK221" s="117" t="str">
        <f t="shared" si="65"/>
        <v>_uses</v>
      </c>
      <c r="AL221" s="117" t="str">
        <f t="shared" si="54"/>
        <v/>
      </c>
      <c r="AM221" s="117" t="str">
        <f t="shared" si="55"/>
        <v/>
      </c>
    </row>
    <row r="222" spans="1:39" s="39" customFormat="1" x14ac:dyDescent="0.2">
      <c r="A222" s="37"/>
      <c r="B222" s="37"/>
      <c r="C222" s="37"/>
      <c r="D222" s="70" t="str">
        <f>_xlfn.IFNA(VLOOKUP(A222,'Reference data SID'!$D$2:$Q$673,14,FALSE),"")</f>
        <v/>
      </c>
      <c r="E222" s="70" t="str">
        <f>_xlfn.IFNA(VLOOKUP(D222,'Reference data SID'!$C$3:$E$673,3,FALSE),"")</f>
        <v/>
      </c>
      <c r="F222" s="64" t="str">
        <f>_xlfn.IFNA(IF(E222=FALSE,D222,IF(ISBLANK(B222),VLOOKUP(C222,'Reference data SID'!$N:$P,3,FALSE),VLOOKUP(B222,'Reference data SID'!$M:$P,4,FALSE))),"")</f>
        <v/>
      </c>
      <c r="G222" s="64" t="str">
        <f t="shared" si="66"/>
        <v/>
      </c>
      <c r="H222" s="38" t="str">
        <f>_xlfn.IFNA(VLOOKUP(F222,'Reference data SID'!L:M,2,FALSE),"")</f>
        <v/>
      </c>
      <c r="I222" s="38" t="str">
        <f>_xlfn.IFNA(VLOOKUP(F222,'Reference data SID'!L:N,3,FALSE),"")</f>
        <v/>
      </c>
      <c r="J222" s="38" t="str">
        <f>_xlfn.IFNA(VLOOKUP(F222,'Reference data SID'!L:O,4,FALSE),"")</f>
        <v/>
      </c>
      <c r="K222" s="37"/>
      <c r="L222" s="37"/>
      <c r="M222" s="37"/>
      <c r="N222" s="50"/>
      <c r="O222" s="50"/>
      <c r="P222" s="50"/>
      <c r="Q222" s="50"/>
      <c r="R222" s="50"/>
      <c r="S222" s="50"/>
      <c r="T222" s="47" t="str">
        <f t="shared" ca="1" si="67"/>
        <v/>
      </c>
      <c r="U222" s="117" t="str">
        <f>_xlfn.IFNA(VLOOKUP(A222,'Reference data SID'!D:E,2,FALSE),"")</f>
        <v/>
      </c>
      <c r="V222" s="117" t="str">
        <f t="shared" si="56"/>
        <v>not ok</v>
      </c>
      <c r="W222" s="117" t="str">
        <f t="shared" si="57"/>
        <v>not ok</v>
      </c>
      <c r="X222" s="117" t="str">
        <f t="shared" si="58"/>
        <v>ok</v>
      </c>
      <c r="Y222" s="117" t="str">
        <f t="shared" si="59"/>
        <v>not ok</v>
      </c>
      <c r="Z222" s="117" t="str">
        <f t="shared" si="60"/>
        <v/>
      </c>
      <c r="AA222" s="117" t="str">
        <f>IF(LEN(A222)&gt;1,IF(COUNTIFS($Z$6:Z$502,LEFT(Z222,250))&gt;1,"Duplicate entry: you have two rows for the same substance and year and use",""),"")</f>
        <v/>
      </c>
      <c r="AB222" s="117" t="str">
        <f>IF(LEN(A222)&gt;0,IF(ISNUMBER(MATCH(A222,Annex_I_II_entries,0)),"","The Entry name is not within the dropdown list, make sure that you have not copied and pasted overwritting the cell format (with its correponding dropdown list) in column A"),"")</f>
        <v/>
      </c>
      <c r="AC222" s="117" t="str">
        <f t="shared" ca="1" si="61"/>
        <v/>
      </c>
      <c r="AD222" s="117" t="str">
        <f t="shared" ca="1" si="62"/>
        <v/>
      </c>
      <c r="AE222" s="117" t="str">
        <f>IF(LEN(G222)&lt;1,"",IF(COUNTIFS('1.Mfg and placing on the market'!G$6:G$503,'1.(Optional) tonnage per use'!G222,'1.Mfg and placing on the market'!K$6:K$503,'1.(Optional) tonnage per use'!N222)=0,"You have not provided total tonnage for this substance and year in the sheet 1. Mfg and placing on the market",""))</f>
        <v/>
      </c>
      <c r="AF222" s="117" t="str">
        <f t="shared" ca="1" si="51"/>
        <v/>
      </c>
      <c r="AG222" s="117" t="str">
        <f t="shared" ca="1" si="52"/>
        <v/>
      </c>
      <c r="AH222" s="117" t="str">
        <f t="shared" ca="1" si="53"/>
        <v/>
      </c>
      <c r="AI222" s="117" t="str">
        <f t="shared" si="63"/>
        <v>_EC</v>
      </c>
      <c r="AJ222" s="117" t="str">
        <f t="shared" si="64"/>
        <v>_CAS</v>
      </c>
      <c r="AK222" s="117" t="str">
        <f t="shared" si="65"/>
        <v>_uses</v>
      </c>
      <c r="AL222" s="117" t="str">
        <f t="shared" si="54"/>
        <v/>
      </c>
      <c r="AM222" s="117" t="str">
        <f t="shared" si="55"/>
        <v/>
      </c>
    </row>
    <row r="223" spans="1:39" s="39" customFormat="1" x14ac:dyDescent="0.2">
      <c r="A223" s="37"/>
      <c r="B223" s="37"/>
      <c r="C223" s="37"/>
      <c r="D223" s="70" t="str">
        <f>_xlfn.IFNA(VLOOKUP(A223,'Reference data SID'!$D$2:$Q$673,14,FALSE),"")</f>
        <v/>
      </c>
      <c r="E223" s="70" t="str">
        <f>_xlfn.IFNA(VLOOKUP(D223,'Reference data SID'!$C$3:$E$673,3,FALSE),"")</f>
        <v/>
      </c>
      <c r="F223" s="64" t="str">
        <f>_xlfn.IFNA(IF(E223=FALSE,D223,IF(ISBLANK(B223),VLOOKUP(C223,'Reference data SID'!$N:$P,3,FALSE),VLOOKUP(B223,'Reference data SID'!$M:$P,4,FALSE))),"")</f>
        <v/>
      </c>
      <c r="G223" s="64" t="str">
        <f t="shared" si="66"/>
        <v/>
      </c>
      <c r="H223" s="38" t="str">
        <f>_xlfn.IFNA(VLOOKUP(F223,'Reference data SID'!L:M,2,FALSE),"")</f>
        <v/>
      </c>
      <c r="I223" s="38" t="str">
        <f>_xlfn.IFNA(VLOOKUP(F223,'Reference data SID'!L:N,3,FALSE),"")</f>
        <v/>
      </c>
      <c r="J223" s="38" t="str">
        <f>_xlfn.IFNA(VLOOKUP(F223,'Reference data SID'!L:O,4,FALSE),"")</f>
        <v/>
      </c>
      <c r="K223" s="37"/>
      <c r="L223" s="37"/>
      <c r="M223" s="37"/>
      <c r="N223" s="50"/>
      <c r="O223" s="50"/>
      <c r="P223" s="50"/>
      <c r="Q223" s="50"/>
      <c r="R223" s="50"/>
      <c r="S223" s="50"/>
      <c r="T223" s="47" t="str">
        <f t="shared" ca="1" si="67"/>
        <v/>
      </c>
      <c r="U223" s="117" t="str">
        <f>_xlfn.IFNA(VLOOKUP(A223,'Reference data SID'!D:E,2,FALSE),"")</f>
        <v/>
      </c>
      <c r="V223" s="117" t="str">
        <f t="shared" si="56"/>
        <v>not ok</v>
      </c>
      <c r="W223" s="117" t="str">
        <f t="shared" si="57"/>
        <v>not ok</v>
      </c>
      <c r="X223" s="117" t="str">
        <f t="shared" si="58"/>
        <v>ok</v>
      </c>
      <c r="Y223" s="117" t="str">
        <f t="shared" si="59"/>
        <v>not ok</v>
      </c>
      <c r="Z223" s="117" t="str">
        <f t="shared" si="60"/>
        <v/>
      </c>
      <c r="AA223" s="117" t="str">
        <f>IF(LEN(A223)&gt;1,IF(COUNTIFS($Z$6:Z$502,LEFT(Z223,250))&gt;1,"Duplicate entry: you have two rows for the same substance and year and use",""),"")</f>
        <v/>
      </c>
      <c r="AB223" s="117" t="str">
        <f>IF(LEN(A223)&gt;0,IF(ISNUMBER(MATCH(A223,Annex_I_II_entries,0)),"","The Entry name is not within the dropdown list, make sure that you have not copied and pasted overwritting the cell format (with its correponding dropdown list) in column A"),"")</f>
        <v/>
      </c>
      <c r="AC223" s="117" t="str">
        <f t="shared" ca="1" si="61"/>
        <v/>
      </c>
      <c r="AD223" s="117" t="str">
        <f t="shared" ca="1" si="62"/>
        <v/>
      </c>
      <c r="AE223" s="117" t="str">
        <f>IF(LEN(G223)&lt;1,"",IF(COUNTIFS('1.Mfg and placing on the market'!G$6:G$503,'1.(Optional) tonnage per use'!G223,'1.Mfg and placing on the market'!K$6:K$503,'1.(Optional) tonnage per use'!N223)=0,"You have not provided total tonnage for this substance and year in the sheet 1. Mfg and placing on the market",""))</f>
        <v/>
      </c>
      <c r="AF223" s="117" t="str">
        <f t="shared" ca="1" si="51"/>
        <v/>
      </c>
      <c r="AG223" s="117" t="str">
        <f t="shared" ca="1" si="52"/>
        <v/>
      </c>
      <c r="AH223" s="117" t="str">
        <f t="shared" ca="1" si="53"/>
        <v/>
      </c>
      <c r="AI223" s="117" t="str">
        <f t="shared" si="63"/>
        <v>_EC</v>
      </c>
      <c r="AJ223" s="117" t="str">
        <f t="shared" si="64"/>
        <v>_CAS</v>
      </c>
      <c r="AK223" s="117" t="str">
        <f t="shared" si="65"/>
        <v>_uses</v>
      </c>
      <c r="AL223" s="117" t="str">
        <f t="shared" si="54"/>
        <v/>
      </c>
      <c r="AM223" s="117" t="str">
        <f t="shared" si="55"/>
        <v/>
      </c>
    </row>
    <row r="224" spans="1:39" s="39" customFormat="1" x14ac:dyDescent="0.2">
      <c r="A224" s="37"/>
      <c r="B224" s="37"/>
      <c r="C224" s="37"/>
      <c r="D224" s="70" t="str">
        <f>_xlfn.IFNA(VLOOKUP(A224,'Reference data SID'!$D$2:$Q$673,14,FALSE),"")</f>
        <v/>
      </c>
      <c r="E224" s="70" t="str">
        <f>_xlfn.IFNA(VLOOKUP(D224,'Reference data SID'!$C$3:$E$673,3,FALSE),"")</f>
        <v/>
      </c>
      <c r="F224" s="64" t="str">
        <f>_xlfn.IFNA(IF(E224=FALSE,D224,IF(ISBLANK(B224),VLOOKUP(C224,'Reference data SID'!$N:$P,3,FALSE),VLOOKUP(B224,'Reference data SID'!$M:$P,4,FALSE))),"")</f>
        <v/>
      </c>
      <c r="G224" s="64" t="str">
        <f t="shared" si="66"/>
        <v/>
      </c>
      <c r="H224" s="38" t="str">
        <f>_xlfn.IFNA(VLOOKUP(F224,'Reference data SID'!L:M,2,FALSE),"")</f>
        <v/>
      </c>
      <c r="I224" s="38" t="str">
        <f>_xlfn.IFNA(VLOOKUP(F224,'Reference data SID'!L:N,3,FALSE),"")</f>
        <v/>
      </c>
      <c r="J224" s="38" t="str">
        <f>_xlfn.IFNA(VLOOKUP(F224,'Reference data SID'!L:O,4,FALSE),"")</f>
        <v/>
      </c>
      <c r="K224" s="37"/>
      <c r="L224" s="37"/>
      <c r="M224" s="37"/>
      <c r="N224" s="50"/>
      <c r="O224" s="50"/>
      <c r="P224" s="50"/>
      <c r="Q224" s="50"/>
      <c r="R224" s="50"/>
      <c r="S224" s="50"/>
      <c r="T224" s="47" t="str">
        <f t="shared" ca="1" si="67"/>
        <v/>
      </c>
      <c r="U224" s="117" t="str">
        <f>_xlfn.IFNA(VLOOKUP(A224,'Reference data SID'!D:E,2,FALSE),"")</f>
        <v/>
      </c>
      <c r="V224" s="117" t="str">
        <f t="shared" si="56"/>
        <v>not ok</v>
      </c>
      <c r="W224" s="117" t="str">
        <f t="shared" si="57"/>
        <v>not ok</v>
      </c>
      <c r="X224" s="117" t="str">
        <f t="shared" si="58"/>
        <v>ok</v>
      </c>
      <c r="Y224" s="117" t="str">
        <f t="shared" si="59"/>
        <v>not ok</v>
      </c>
      <c r="Z224" s="117" t="str">
        <f t="shared" si="60"/>
        <v/>
      </c>
      <c r="AA224" s="117" t="str">
        <f>IF(LEN(A224)&gt;1,IF(COUNTIFS($Z$6:Z$502,LEFT(Z224,250))&gt;1,"Duplicate entry: you have two rows for the same substance and year and use",""),"")</f>
        <v/>
      </c>
      <c r="AB224" s="117" t="str">
        <f>IF(LEN(A224)&gt;0,IF(ISNUMBER(MATCH(A224,Annex_I_II_entries,0)),"","The Entry name is not within the dropdown list, make sure that you have not copied and pasted overwritting the cell format (with its correponding dropdown list) in column A"),"")</f>
        <v/>
      </c>
      <c r="AC224" s="117" t="str">
        <f t="shared" ca="1" si="61"/>
        <v/>
      </c>
      <c r="AD224" s="117" t="str">
        <f t="shared" ca="1" si="62"/>
        <v/>
      </c>
      <c r="AE224" s="117" t="str">
        <f>IF(LEN(G224)&lt;1,"",IF(COUNTIFS('1.Mfg and placing on the market'!G$6:G$503,'1.(Optional) tonnage per use'!G224,'1.Mfg and placing on the market'!K$6:K$503,'1.(Optional) tonnage per use'!N224)=0,"You have not provided total tonnage for this substance and year in the sheet 1. Mfg and placing on the market",""))</f>
        <v/>
      </c>
      <c r="AF224" s="117" t="str">
        <f t="shared" ca="1" si="51"/>
        <v/>
      </c>
      <c r="AG224" s="117" t="str">
        <f t="shared" ca="1" si="52"/>
        <v/>
      </c>
      <c r="AH224" s="117" t="str">
        <f t="shared" ca="1" si="53"/>
        <v/>
      </c>
      <c r="AI224" s="117" t="str">
        <f t="shared" si="63"/>
        <v>_EC</v>
      </c>
      <c r="AJ224" s="117" t="str">
        <f t="shared" si="64"/>
        <v>_CAS</v>
      </c>
      <c r="AK224" s="117" t="str">
        <f t="shared" si="65"/>
        <v>_uses</v>
      </c>
      <c r="AL224" s="117" t="str">
        <f t="shared" si="54"/>
        <v/>
      </c>
      <c r="AM224" s="117" t="str">
        <f t="shared" si="55"/>
        <v/>
      </c>
    </row>
    <row r="225" spans="1:39" s="39" customFormat="1" x14ac:dyDescent="0.2">
      <c r="A225" s="37"/>
      <c r="B225" s="37"/>
      <c r="C225" s="37"/>
      <c r="D225" s="70" t="str">
        <f>_xlfn.IFNA(VLOOKUP(A225,'Reference data SID'!$D$2:$Q$673,14,FALSE),"")</f>
        <v/>
      </c>
      <c r="E225" s="70" t="str">
        <f>_xlfn.IFNA(VLOOKUP(D225,'Reference data SID'!$C$3:$E$673,3,FALSE),"")</f>
        <v/>
      </c>
      <c r="F225" s="64" t="str">
        <f>_xlfn.IFNA(IF(E225=FALSE,D225,IF(ISBLANK(B225),VLOOKUP(C225,'Reference data SID'!$N:$P,3,FALSE),VLOOKUP(B225,'Reference data SID'!$M:$P,4,FALSE))),"")</f>
        <v/>
      </c>
      <c r="G225" s="64" t="str">
        <f t="shared" si="66"/>
        <v/>
      </c>
      <c r="H225" s="38" t="str">
        <f>_xlfn.IFNA(VLOOKUP(F225,'Reference data SID'!L:M,2,FALSE),"")</f>
        <v/>
      </c>
      <c r="I225" s="38" t="str">
        <f>_xlfn.IFNA(VLOOKUP(F225,'Reference data SID'!L:N,3,FALSE),"")</f>
        <v/>
      </c>
      <c r="J225" s="38" t="str">
        <f>_xlfn.IFNA(VLOOKUP(F225,'Reference data SID'!L:O,4,FALSE),"")</f>
        <v/>
      </c>
      <c r="K225" s="37"/>
      <c r="L225" s="37"/>
      <c r="M225" s="37"/>
      <c r="N225" s="50"/>
      <c r="O225" s="50"/>
      <c r="P225" s="50"/>
      <c r="Q225" s="50"/>
      <c r="R225" s="50"/>
      <c r="S225" s="50"/>
      <c r="T225" s="47" t="str">
        <f t="shared" ca="1" si="67"/>
        <v/>
      </c>
      <c r="U225" s="117" t="str">
        <f>_xlfn.IFNA(VLOOKUP(A225,'Reference data SID'!D:E,2,FALSE),"")</f>
        <v/>
      </c>
      <c r="V225" s="117" t="str">
        <f t="shared" si="56"/>
        <v>not ok</v>
      </c>
      <c r="W225" s="117" t="str">
        <f t="shared" si="57"/>
        <v>not ok</v>
      </c>
      <c r="X225" s="117" t="str">
        <f t="shared" si="58"/>
        <v>ok</v>
      </c>
      <c r="Y225" s="117" t="str">
        <f t="shared" si="59"/>
        <v>not ok</v>
      </c>
      <c r="Z225" s="117" t="str">
        <f t="shared" si="60"/>
        <v/>
      </c>
      <c r="AA225" s="117" t="str">
        <f>IF(LEN(A225)&gt;1,IF(COUNTIFS($Z$6:Z$502,LEFT(Z225,250))&gt;1,"Duplicate entry: you have two rows for the same substance and year and use",""),"")</f>
        <v/>
      </c>
      <c r="AB225" s="117" t="str">
        <f>IF(LEN(A225)&gt;0,IF(ISNUMBER(MATCH(A225,Annex_I_II_entries,0)),"","The Entry name is not within the dropdown list, make sure that you have not copied and pasted overwritting the cell format (with its correponding dropdown list) in column A"),"")</f>
        <v/>
      </c>
      <c r="AC225" s="117" t="str">
        <f t="shared" ca="1" si="61"/>
        <v/>
      </c>
      <c r="AD225" s="117" t="str">
        <f t="shared" ca="1" si="62"/>
        <v/>
      </c>
      <c r="AE225" s="117" t="str">
        <f>IF(LEN(G225)&lt;1,"",IF(COUNTIFS('1.Mfg and placing on the market'!G$6:G$503,'1.(Optional) tonnage per use'!G225,'1.Mfg and placing on the market'!K$6:K$503,'1.(Optional) tonnage per use'!N225)=0,"You have not provided total tonnage for this substance and year in the sheet 1. Mfg and placing on the market",""))</f>
        <v/>
      </c>
      <c r="AF225" s="117" t="str">
        <f t="shared" ca="1" si="51"/>
        <v/>
      </c>
      <c r="AG225" s="117" t="str">
        <f t="shared" ca="1" si="52"/>
        <v/>
      </c>
      <c r="AH225" s="117" t="str">
        <f t="shared" ca="1" si="53"/>
        <v/>
      </c>
      <c r="AI225" s="117" t="str">
        <f t="shared" si="63"/>
        <v>_EC</v>
      </c>
      <c r="AJ225" s="117" t="str">
        <f t="shared" si="64"/>
        <v>_CAS</v>
      </c>
      <c r="AK225" s="117" t="str">
        <f t="shared" si="65"/>
        <v>_uses</v>
      </c>
      <c r="AL225" s="117" t="str">
        <f t="shared" si="54"/>
        <v/>
      </c>
      <c r="AM225" s="117" t="str">
        <f t="shared" si="55"/>
        <v/>
      </c>
    </row>
    <row r="226" spans="1:39" s="39" customFormat="1" x14ac:dyDescent="0.2">
      <c r="A226" s="37"/>
      <c r="B226" s="37"/>
      <c r="C226" s="37"/>
      <c r="D226" s="70" t="str">
        <f>_xlfn.IFNA(VLOOKUP(A226,'Reference data SID'!$D$2:$Q$673,14,FALSE),"")</f>
        <v/>
      </c>
      <c r="E226" s="70" t="str">
        <f>_xlfn.IFNA(VLOOKUP(D226,'Reference data SID'!$C$3:$E$673,3,FALSE),"")</f>
        <v/>
      </c>
      <c r="F226" s="64" t="str">
        <f>_xlfn.IFNA(IF(E226=FALSE,D226,IF(ISBLANK(B226),VLOOKUP(C226,'Reference data SID'!$N:$P,3,FALSE),VLOOKUP(B226,'Reference data SID'!$M:$P,4,FALSE))),"")</f>
        <v/>
      </c>
      <c r="G226" s="64" t="str">
        <f t="shared" si="66"/>
        <v/>
      </c>
      <c r="H226" s="38" t="str">
        <f>_xlfn.IFNA(VLOOKUP(F226,'Reference data SID'!L:M,2,FALSE),"")</f>
        <v/>
      </c>
      <c r="I226" s="38" t="str">
        <f>_xlfn.IFNA(VLOOKUP(F226,'Reference data SID'!L:N,3,FALSE),"")</f>
        <v/>
      </c>
      <c r="J226" s="38" t="str">
        <f>_xlfn.IFNA(VLOOKUP(F226,'Reference data SID'!L:O,4,FALSE),"")</f>
        <v/>
      </c>
      <c r="K226" s="37"/>
      <c r="L226" s="37"/>
      <c r="M226" s="37"/>
      <c r="N226" s="50"/>
      <c r="O226" s="50"/>
      <c r="P226" s="50"/>
      <c r="Q226" s="50"/>
      <c r="R226" s="50"/>
      <c r="S226" s="50"/>
      <c r="T226" s="47" t="str">
        <f t="shared" ca="1" si="67"/>
        <v/>
      </c>
      <c r="U226" s="117" t="str">
        <f>_xlfn.IFNA(VLOOKUP(A226,'Reference data SID'!D:E,2,FALSE),"")</f>
        <v/>
      </c>
      <c r="V226" s="117" t="str">
        <f t="shared" si="56"/>
        <v>not ok</v>
      </c>
      <c r="W226" s="117" t="str">
        <f t="shared" si="57"/>
        <v>not ok</v>
      </c>
      <c r="X226" s="117" t="str">
        <f t="shared" si="58"/>
        <v>ok</v>
      </c>
      <c r="Y226" s="117" t="str">
        <f t="shared" si="59"/>
        <v>not ok</v>
      </c>
      <c r="Z226" s="117" t="str">
        <f t="shared" si="60"/>
        <v/>
      </c>
      <c r="AA226" s="117" t="str">
        <f>IF(LEN(A226)&gt;1,IF(COUNTIFS($Z$6:Z$502,LEFT(Z226,250))&gt;1,"Duplicate entry: you have two rows for the same substance and year and use",""),"")</f>
        <v/>
      </c>
      <c r="AB226" s="117" t="str">
        <f>IF(LEN(A226)&gt;0,IF(ISNUMBER(MATCH(A226,Annex_I_II_entries,0)),"","The Entry name is not within the dropdown list, make sure that you have not copied and pasted overwritting the cell format (with its correponding dropdown list) in column A"),"")</f>
        <v/>
      </c>
      <c r="AC226" s="117" t="str">
        <f t="shared" ca="1" si="61"/>
        <v/>
      </c>
      <c r="AD226" s="117" t="str">
        <f t="shared" ca="1" si="62"/>
        <v/>
      </c>
      <c r="AE226" s="117" t="str">
        <f>IF(LEN(G226)&lt;1,"",IF(COUNTIFS('1.Mfg and placing on the market'!G$6:G$503,'1.(Optional) tonnage per use'!G226,'1.Mfg and placing on the market'!K$6:K$503,'1.(Optional) tonnage per use'!N226)=0,"You have not provided total tonnage for this substance and year in the sheet 1. Mfg and placing on the market",""))</f>
        <v/>
      </c>
      <c r="AF226" s="117" t="str">
        <f t="shared" ca="1" si="51"/>
        <v/>
      </c>
      <c r="AG226" s="117" t="str">
        <f t="shared" ca="1" si="52"/>
        <v/>
      </c>
      <c r="AH226" s="117" t="str">
        <f t="shared" ca="1" si="53"/>
        <v/>
      </c>
      <c r="AI226" s="117" t="str">
        <f t="shared" si="63"/>
        <v>_EC</v>
      </c>
      <c r="AJ226" s="117" t="str">
        <f t="shared" si="64"/>
        <v>_CAS</v>
      </c>
      <c r="AK226" s="117" t="str">
        <f t="shared" si="65"/>
        <v>_uses</v>
      </c>
      <c r="AL226" s="117" t="str">
        <f t="shared" si="54"/>
        <v/>
      </c>
      <c r="AM226" s="117" t="str">
        <f t="shared" si="55"/>
        <v/>
      </c>
    </row>
    <row r="227" spans="1:39" s="39" customFormat="1" x14ac:dyDescent="0.2">
      <c r="A227" s="37"/>
      <c r="B227" s="37"/>
      <c r="C227" s="37"/>
      <c r="D227" s="70" t="str">
        <f>_xlfn.IFNA(VLOOKUP(A227,'Reference data SID'!$D$2:$Q$673,14,FALSE),"")</f>
        <v/>
      </c>
      <c r="E227" s="70" t="str">
        <f>_xlfn.IFNA(VLOOKUP(D227,'Reference data SID'!$C$3:$E$673,3,FALSE),"")</f>
        <v/>
      </c>
      <c r="F227" s="64" t="str">
        <f>_xlfn.IFNA(IF(E227=FALSE,D227,IF(ISBLANK(B227),VLOOKUP(C227,'Reference data SID'!$N:$P,3,FALSE),VLOOKUP(B227,'Reference data SID'!$M:$P,4,FALSE))),"")</f>
        <v/>
      </c>
      <c r="G227" s="64" t="str">
        <f t="shared" si="66"/>
        <v/>
      </c>
      <c r="H227" s="38" t="str">
        <f>_xlfn.IFNA(VLOOKUP(F227,'Reference data SID'!L:M,2,FALSE),"")</f>
        <v/>
      </c>
      <c r="I227" s="38" t="str">
        <f>_xlfn.IFNA(VLOOKUP(F227,'Reference data SID'!L:N,3,FALSE),"")</f>
        <v/>
      </c>
      <c r="J227" s="38" t="str">
        <f>_xlfn.IFNA(VLOOKUP(F227,'Reference data SID'!L:O,4,FALSE),"")</f>
        <v/>
      </c>
      <c r="K227" s="37"/>
      <c r="L227" s="37"/>
      <c r="M227" s="37"/>
      <c r="N227" s="50"/>
      <c r="O227" s="50"/>
      <c r="P227" s="50"/>
      <c r="Q227" s="50"/>
      <c r="R227" s="50"/>
      <c r="S227" s="50"/>
      <c r="T227" s="47" t="str">
        <f t="shared" ca="1" si="67"/>
        <v/>
      </c>
      <c r="U227" s="117" t="str">
        <f>_xlfn.IFNA(VLOOKUP(A227,'Reference data SID'!D:E,2,FALSE),"")</f>
        <v/>
      </c>
      <c r="V227" s="117" t="str">
        <f t="shared" si="56"/>
        <v>not ok</v>
      </c>
      <c r="W227" s="117" t="str">
        <f t="shared" si="57"/>
        <v>not ok</v>
      </c>
      <c r="X227" s="117" t="str">
        <f t="shared" si="58"/>
        <v>ok</v>
      </c>
      <c r="Y227" s="117" t="str">
        <f t="shared" si="59"/>
        <v>not ok</v>
      </c>
      <c r="Z227" s="117" t="str">
        <f t="shared" si="60"/>
        <v/>
      </c>
      <c r="AA227" s="117" t="str">
        <f>IF(LEN(A227)&gt;1,IF(COUNTIFS($Z$6:Z$502,LEFT(Z227,250))&gt;1,"Duplicate entry: you have two rows for the same substance and year and use",""),"")</f>
        <v/>
      </c>
      <c r="AB227" s="117" t="str">
        <f>IF(LEN(A227)&gt;0,IF(ISNUMBER(MATCH(A227,Annex_I_II_entries,0)),"","The Entry name is not within the dropdown list, make sure that you have not copied and pasted overwritting the cell format (with its correponding dropdown list) in column A"),"")</f>
        <v/>
      </c>
      <c r="AC227" s="117" t="str">
        <f t="shared" ca="1" si="61"/>
        <v/>
      </c>
      <c r="AD227" s="117" t="str">
        <f t="shared" ca="1" si="62"/>
        <v/>
      </c>
      <c r="AE227" s="117" t="str">
        <f>IF(LEN(G227)&lt;1,"",IF(COUNTIFS('1.Mfg and placing on the market'!G$6:G$503,'1.(Optional) tonnage per use'!G227,'1.Mfg and placing on the market'!K$6:K$503,'1.(Optional) tonnage per use'!N227)=0,"You have not provided total tonnage for this substance and year in the sheet 1. Mfg and placing on the market",""))</f>
        <v/>
      </c>
      <c r="AF227" s="117" t="str">
        <f t="shared" ref="AF227:AF290" ca="1" si="68">IF(LEN(K227)&gt;0,IF(ISNUMBER(MATCH(K227,INDIRECT(AK227),0)),"","The derogated use is not within the dropdown list, make sure that you have not copied and pasted overwritting the cell format (with its correponding dropdown list) in columns I - k"),"")</f>
        <v/>
      </c>
      <c r="AG227" s="117" t="str">
        <f t="shared" ref="AG227:AG290" ca="1" si="69">IF(LEN(L227)&gt;0,IF(ISNUMBER(MATCH(L227,INDIRECT(AL227),0)),"","The derogated use is not within the dropdown list, make sure that you have not copied and pasted overwritting the cell format (with its correponding dropdown list) in columns I - k"),"")</f>
        <v/>
      </c>
      <c r="AH227" s="117" t="str">
        <f t="shared" ref="AH227:AH290" ca="1" si="70">IF(LEN(M227)&gt;0,IF(ISNUMBER(MATCH(M227,INDIRECT(AM227),0)),"","The derogated use is not within the dropdown list, make sure that you have not copied and pasted overwritting the cell format (with its correponding dropdown list) in columns I - k"),"")</f>
        <v/>
      </c>
      <c r="AI227" s="117" t="str">
        <f t="shared" si="63"/>
        <v>_EC</v>
      </c>
      <c r="AJ227" s="117" t="str">
        <f t="shared" si="64"/>
        <v>_CAS</v>
      </c>
      <c r="AK227" s="117" t="str">
        <f t="shared" si="65"/>
        <v>_uses</v>
      </c>
      <c r="AL227" s="117" t="str">
        <f t="shared" ref="AL227:AL290" si="71">IF(RIGHT(SUBSTITUTE(SUBSTITUTE(SUBSTITUTE(SUBSTITUTE(SUBSTITUTE(SUBSTITUTE(K227," ","_"),"(","_"),")","_"),"-","_"),";","_"),"/","_"),1)="_",LEFT(SUBSTITUTE(SUBSTITUTE(SUBSTITUTE(SUBSTITUTE(SUBSTITUTE(SUBSTITUTE(K227," ","_"),"(","_"),")","_"),"-","_"),";","_"),"/","_"),LEN(K227)-1),(SUBSTITUTE(SUBSTITUTE(SUBSTITUTE(SUBSTITUTE(SUBSTITUTE(SUBSTITUTE(K227," ","_"),"(","_"),")","_"),"-","_"),";","_"),"/","_")))</f>
        <v/>
      </c>
      <c r="AM227" s="117" t="str">
        <f t="shared" ref="AM227:AM290" si="72">IF(RIGHT(SUBSTITUTE(SUBSTITUTE(SUBSTITUTE(SUBSTITUTE(SUBSTITUTE(SUBSTITUTE(L227," ","_"),"(","_"),")","_"),"-","_"),";","_"),"/","_"),1)="_",LEFT(SUBSTITUTE(SUBSTITUTE(SUBSTITUTE(SUBSTITUTE(SUBSTITUTE(SUBSTITUTE(L227," ","_"),"(","_"),")","_"),"-","_"),";","_"),"/","_"),LEN(L227)-1),(SUBSTITUTE(SUBSTITUTE(SUBSTITUTE(SUBSTITUTE(SUBSTITUTE(SUBSTITUTE(L227," ","_"),"(","_"),")","_"),"-","_"),";","_"),"/","_")))</f>
        <v/>
      </c>
    </row>
    <row r="228" spans="1:39" s="39" customFormat="1" x14ac:dyDescent="0.2">
      <c r="A228" s="37"/>
      <c r="B228" s="37"/>
      <c r="C228" s="37"/>
      <c r="D228" s="70" t="str">
        <f>_xlfn.IFNA(VLOOKUP(A228,'Reference data SID'!$D$2:$Q$673,14,FALSE),"")</f>
        <v/>
      </c>
      <c r="E228" s="70" t="str">
        <f>_xlfn.IFNA(VLOOKUP(D228,'Reference data SID'!$C$3:$E$673,3,FALSE),"")</f>
        <v/>
      </c>
      <c r="F228" s="64" t="str">
        <f>_xlfn.IFNA(IF(E228=FALSE,D228,IF(ISBLANK(B228),VLOOKUP(C228,'Reference data SID'!$N:$P,3,FALSE),VLOOKUP(B228,'Reference data SID'!$M:$P,4,FALSE))),"")</f>
        <v/>
      </c>
      <c r="G228" s="64" t="str">
        <f t="shared" si="66"/>
        <v/>
      </c>
      <c r="H228" s="38" t="str">
        <f>_xlfn.IFNA(VLOOKUP(F228,'Reference data SID'!L:M,2,FALSE),"")</f>
        <v/>
      </c>
      <c r="I228" s="38" t="str">
        <f>_xlfn.IFNA(VLOOKUP(F228,'Reference data SID'!L:N,3,FALSE),"")</f>
        <v/>
      </c>
      <c r="J228" s="38" t="str">
        <f>_xlfn.IFNA(VLOOKUP(F228,'Reference data SID'!L:O,4,FALSE),"")</f>
        <v/>
      </c>
      <c r="K228" s="37"/>
      <c r="L228" s="37"/>
      <c r="M228" s="37"/>
      <c r="N228" s="50"/>
      <c r="O228" s="50"/>
      <c r="P228" s="50"/>
      <c r="Q228" s="50"/>
      <c r="R228" s="50"/>
      <c r="S228" s="50"/>
      <c r="T228" s="47" t="str">
        <f t="shared" ca="1" si="67"/>
        <v/>
      </c>
      <c r="U228" s="117" t="str">
        <f>_xlfn.IFNA(VLOOKUP(A228,'Reference data SID'!D:E,2,FALSE),"")</f>
        <v/>
      </c>
      <c r="V228" s="117" t="str">
        <f t="shared" si="56"/>
        <v>not ok</v>
      </c>
      <c r="W228" s="117" t="str">
        <f t="shared" si="57"/>
        <v>not ok</v>
      </c>
      <c r="X228" s="117" t="str">
        <f t="shared" si="58"/>
        <v>ok</v>
      </c>
      <c r="Y228" s="117" t="str">
        <f t="shared" si="59"/>
        <v>not ok</v>
      </c>
      <c r="Z228" s="117" t="str">
        <f t="shared" si="60"/>
        <v/>
      </c>
      <c r="AA228" s="117" t="str">
        <f>IF(LEN(A228)&gt;1,IF(COUNTIFS($Z$6:Z$502,LEFT(Z228,250))&gt;1,"Duplicate entry: you have two rows for the same substance and year and use",""),"")</f>
        <v/>
      </c>
      <c r="AB228" s="117" t="str">
        <f>IF(LEN(A228)&gt;0,IF(ISNUMBER(MATCH(A228,Annex_I_II_entries,0)),"","The Entry name is not within the dropdown list, make sure that you have not copied and pasted overwritting the cell format (with its correponding dropdown list) in column A"),"")</f>
        <v/>
      </c>
      <c r="AC228" s="117" t="str">
        <f t="shared" ca="1" si="61"/>
        <v/>
      </c>
      <c r="AD228" s="117" t="str">
        <f t="shared" ca="1" si="62"/>
        <v/>
      </c>
      <c r="AE228" s="117" t="str">
        <f>IF(LEN(G228)&lt;1,"",IF(COUNTIFS('1.Mfg and placing on the market'!G$6:G$503,'1.(Optional) tonnage per use'!G228,'1.Mfg and placing on the market'!K$6:K$503,'1.(Optional) tonnage per use'!N228)=0,"You have not provided total tonnage for this substance and year in the sheet 1. Mfg and placing on the market",""))</f>
        <v/>
      </c>
      <c r="AF228" s="117" t="str">
        <f t="shared" ca="1" si="68"/>
        <v/>
      </c>
      <c r="AG228" s="117" t="str">
        <f t="shared" ca="1" si="69"/>
        <v/>
      </c>
      <c r="AH228" s="117" t="str">
        <f t="shared" ca="1" si="70"/>
        <v/>
      </c>
      <c r="AI228" s="117" t="str">
        <f t="shared" si="63"/>
        <v>_EC</v>
      </c>
      <c r="AJ228" s="117" t="str">
        <f t="shared" si="64"/>
        <v>_CAS</v>
      </c>
      <c r="AK228" s="117" t="str">
        <f t="shared" si="65"/>
        <v>_uses</v>
      </c>
      <c r="AL228" s="117" t="str">
        <f t="shared" si="71"/>
        <v/>
      </c>
      <c r="AM228" s="117" t="str">
        <f t="shared" si="72"/>
        <v/>
      </c>
    </row>
    <row r="229" spans="1:39" s="39" customFormat="1" x14ac:dyDescent="0.2">
      <c r="A229" s="37"/>
      <c r="B229" s="37"/>
      <c r="C229" s="37"/>
      <c r="D229" s="70" t="str">
        <f>_xlfn.IFNA(VLOOKUP(A229,'Reference data SID'!$D$2:$Q$673,14,FALSE),"")</f>
        <v/>
      </c>
      <c r="E229" s="70" t="str">
        <f>_xlfn.IFNA(VLOOKUP(D229,'Reference data SID'!$C$3:$E$673,3,FALSE),"")</f>
        <v/>
      </c>
      <c r="F229" s="64" t="str">
        <f>_xlfn.IFNA(IF(E229=FALSE,D229,IF(ISBLANK(B229),VLOOKUP(C229,'Reference data SID'!$N:$P,3,FALSE),VLOOKUP(B229,'Reference data SID'!$M:$P,4,FALSE))),"")</f>
        <v/>
      </c>
      <c r="G229" s="64" t="str">
        <f t="shared" si="66"/>
        <v/>
      </c>
      <c r="H229" s="38" t="str">
        <f>_xlfn.IFNA(VLOOKUP(F229,'Reference data SID'!L:M,2,FALSE),"")</f>
        <v/>
      </c>
      <c r="I229" s="38" t="str">
        <f>_xlfn.IFNA(VLOOKUP(F229,'Reference data SID'!L:N,3,FALSE),"")</f>
        <v/>
      </c>
      <c r="J229" s="38" t="str">
        <f>_xlfn.IFNA(VLOOKUP(F229,'Reference data SID'!L:O,4,FALSE),"")</f>
        <v/>
      </c>
      <c r="K229" s="37"/>
      <c r="L229" s="37"/>
      <c r="M229" s="37"/>
      <c r="N229" s="50"/>
      <c r="O229" s="50"/>
      <c r="P229" s="50"/>
      <c r="Q229" s="50"/>
      <c r="R229" s="50"/>
      <c r="S229" s="50"/>
      <c r="T229" s="47" t="str">
        <f t="shared" ca="1" si="67"/>
        <v/>
      </c>
      <c r="U229" s="117" t="str">
        <f>_xlfn.IFNA(VLOOKUP(A229,'Reference data SID'!D:E,2,FALSE),"")</f>
        <v/>
      </c>
      <c r="V229" s="117" t="str">
        <f t="shared" si="56"/>
        <v>not ok</v>
      </c>
      <c r="W229" s="117" t="str">
        <f t="shared" si="57"/>
        <v>not ok</v>
      </c>
      <c r="X229" s="117" t="str">
        <f t="shared" si="58"/>
        <v>ok</v>
      </c>
      <c r="Y229" s="117" t="str">
        <f t="shared" si="59"/>
        <v>not ok</v>
      </c>
      <c r="Z229" s="117" t="str">
        <f t="shared" si="60"/>
        <v/>
      </c>
      <c r="AA229" s="117" t="str">
        <f>IF(LEN(A229)&gt;1,IF(COUNTIFS($Z$6:Z$502,LEFT(Z229,250))&gt;1,"Duplicate entry: you have two rows for the same substance and year and use",""),"")</f>
        <v/>
      </c>
      <c r="AB229" s="117" t="str">
        <f>IF(LEN(A229)&gt;0,IF(ISNUMBER(MATCH(A229,Annex_I_II_entries,0)),"","The Entry name is not within the dropdown list, make sure that you have not copied and pasted overwritting the cell format (with its correponding dropdown list) in column A"),"")</f>
        <v/>
      </c>
      <c r="AC229" s="117" t="str">
        <f t="shared" ca="1" si="61"/>
        <v/>
      </c>
      <c r="AD229" s="117" t="str">
        <f t="shared" ca="1" si="62"/>
        <v/>
      </c>
      <c r="AE229" s="117" t="str">
        <f>IF(LEN(G229)&lt;1,"",IF(COUNTIFS('1.Mfg and placing on the market'!G$6:G$503,'1.(Optional) tonnage per use'!G229,'1.Mfg and placing on the market'!K$6:K$503,'1.(Optional) tonnage per use'!N229)=0,"You have not provided total tonnage for this substance and year in the sheet 1. Mfg and placing on the market",""))</f>
        <v/>
      </c>
      <c r="AF229" s="117" t="str">
        <f t="shared" ca="1" si="68"/>
        <v/>
      </c>
      <c r="AG229" s="117" t="str">
        <f t="shared" ca="1" si="69"/>
        <v/>
      </c>
      <c r="AH229" s="117" t="str">
        <f t="shared" ca="1" si="70"/>
        <v/>
      </c>
      <c r="AI229" s="117" t="str">
        <f t="shared" si="63"/>
        <v>_EC</v>
      </c>
      <c r="AJ229" s="117" t="str">
        <f t="shared" si="64"/>
        <v>_CAS</v>
      </c>
      <c r="AK229" s="117" t="str">
        <f t="shared" si="65"/>
        <v>_uses</v>
      </c>
      <c r="AL229" s="117" t="str">
        <f t="shared" si="71"/>
        <v/>
      </c>
      <c r="AM229" s="117" t="str">
        <f t="shared" si="72"/>
        <v/>
      </c>
    </row>
    <row r="230" spans="1:39" s="39" customFormat="1" x14ac:dyDescent="0.2">
      <c r="A230" s="37"/>
      <c r="B230" s="37"/>
      <c r="C230" s="37"/>
      <c r="D230" s="70" t="str">
        <f>_xlfn.IFNA(VLOOKUP(A230,'Reference data SID'!$D$2:$Q$673,14,FALSE),"")</f>
        <v/>
      </c>
      <c r="E230" s="70" t="str">
        <f>_xlfn.IFNA(VLOOKUP(D230,'Reference data SID'!$C$3:$E$673,3,FALSE),"")</f>
        <v/>
      </c>
      <c r="F230" s="64" t="str">
        <f>_xlfn.IFNA(IF(E230=FALSE,D230,IF(ISBLANK(B230),VLOOKUP(C230,'Reference data SID'!$N:$P,3,FALSE),VLOOKUP(B230,'Reference data SID'!$M:$P,4,FALSE))),"")</f>
        <v/>
      </c>
      <c r="G230" s="64" t="str">
        <f t="shared" si="66"/>
        <v/>
      </c>
      <c r="H230" s="38" t="str">
        <f>_xlfn.IFNA(VLOOKUP(F230,'Reference data SID'!L:M,2,FALSE),"")</f>
        <v/>
      </c>
      <c r="I230" s="38" t="str">
        <f>_xlfn.IFNA(VLOOKUP(F230,'Reference data SID'!L:N,3,FALSE),"")</f>
        <v/>
      </c>
      <c r="J230" s="38" t="str">
        <f>_xlfn.IFNA(VLOOKUP(F230,'Reference data SID'!L:O,4,FALSE),"")</f>
        <v/>
      </c>
      <c r="K230" s="37"/>
      <c r="L230" s="37"/>
      <c r="M230" s="37"/>
      <c r="N230" s="50"/>
      <c r="O230" s="50"/>
      <c r="P230" s="50"/>
      <c r="Q230" s="50"/>
      <c r="R230" s="50"/>
      <c r="S230" s="50"/>
      <c r="T230" s="47" t="str">
        <f t="shared" ca="1" si="67"/>
        <v/>
      </c>
      <c r="U230" s="117" t="str">
        <f>_xlfn.IFNA(VLOOKUP(A230,'Reference data SID'!D:E,2,FALSE),"")</f>
        <v/>
      </c>
      <c r="V230" s="117" t="str">
        <f t="shared" si="56"/>
        <v>not ok</v>
      </c>
      <c r="W230" s="117" t="str">
        <f t="shared" si="57"/>
        <v>not ok</v>
      </c>
      <c r="X230" s="117" t="str">
        <f t="shared" si="58"/>
        <v>ok</v>
      </c>
      <c r="Y230" s="117" t="str">
        <f t="shared" si="59"/>
        <v>not ok</v>
      </c>
      <c r="Z230" s="117" t="str">
        <f t="shared" si="60"/>
        <v/>
      </c>
      <c r="AA230" s="117" t="str">
        <f>IF(LEN(A230)&gt;1,IF(COUNTIFS($Z$6:Z$502,LEFT(Z230,250))&gt;1,"Duplicate entry: you have two rows for the same substance and year and use",""),"")</f>
        <v/>
      </c>
      <c r="AB230" s="117" t="str">
        <f>IF(LEN(A230)&gt;0,IF(ISNUMBER(MATCH(A230,Annex_I_II_entries,0)),"","The Entry name is not within the dropdown list, make sure that you have not copied and pasted overwritting the cell format (with its correponding dropdown list) in column A"),"")</f>
        <v/>
      </c>
      <c r="AC230" s="117" t="str">
        <f t="shared" ca="1" si="61"/>
        <v/>
      </c>
      <c r="AD230" s="117" t="str">
        <f t="shared" ca="1" si="62"/>
        <v/>
      </c>
      <c r="AE230" s="117" t="str">
        <f>IF(LEN(G230)&lt;1,"",IF(COUNTIFS('1.Mfg and placing on the market'!G$6:G$503,'1.(Optional) tonnage per use'!G230,'1.Mfg and placing on the market'!K$6:K$503,'1.(Optional) tonnage per use'!N230)=0,"You have not provided total tonnage for this substance and year in the sheet 1. Mfg and placing on the market",""))</f>
        <v/>
      </c>
      <c r="AF230" s="117" t="str">
        <f t="shared" ca="1" si="68"/>
        <v/>
      </c>
      <c r="AG230" s="117" t="str">
        <f t="shared" ca="1" si="69"/>
        <v/>
      </c>
      <c r="AH230" s="117" t="str">
        <f t="shared" ca="1" si="70"/>
        <v/>
      </c>
      <c r="AI230" s="117" t="str">
        <f t="shared" si="63"/>
        <v>_EC</v>
      </c>
      <c r="AJ230" s="117" t="str">
        <f t="shared" si="64"/>
        <v>_CAS</v>
      </c>
      <c r="AK230" s="117" t="str">
        <f t="shared" si="65"/>
        <v>_uses</v>
      </c>
      <c r="AL230" s="117" t="str">
        <f t="shared" si="71"/>
        <v/>
      </c>
      <c r="AM230" s="117" t="str">
        <f t="shared" si="72"/>
        <v/>
      </c>
    </row>
    <row r="231" spans="1:39" s="39" customFormat="1" x14ac:dyDescent="0.2">
      <c r="A231" s="37"/>
      <c r="B231" s="37"/>
      <c r="C231" s="37"/>
      <c r="D231" s="70" t="str">
        <f>_xlfn.IFNA(VLOOKUP(A231,'Reference data SID'!$D$2:$Q$673,14,FALSE),"")</f>
        <v/>
      </c>
      <c r="E231" s="70" t="str">
        <f>_xlfn.IFNA(VLOOKUP(D231,'Reference data SID'!$C$3:$E$673,3,FALSE),"")</f>
        <v/>
      </c>
      <c r="F231" s="64" t="str">
        <f>_xlfn.IFNA(IF(E231=FALSE,D231,IF(ISBLANK(B231),VLOOKUP(C231,'Reference data SID'!$N:$P,3,FALSE),VLOOKUP(B231,'Reference data SID'!$M:$P,4,FALSE))),"")</f>
        <v/>
      </c>
      <c r="G231" s="64" t="str">
        <f t="shared" si="66"/>
        <v/>
      </c>
      <c r="H231" s="38" t="str">
        <f>_xlfn.IFNA(VLOOKUP(F231,'Reference data SID'!L:M,2,FALSE),"")</f>
        <v/>
      </c>
      <c r="I231" s="38" t="str">
        <f>_xlfn.IFNA(VLOOKUP(F231,'Reference data SID'!L:N,3,FALSE),"")</f>
        <v/>
      </c>
      <c r="J231" s="38" t="str">
        <f>_xlfn.IFNA(VLOOKUP(F231,'Reference data SID'!L:O,4,FALSE),"")</f>
        <v/>
      </c>
      <c r="K231" s="37"/>
      <c r="L231" s="37"/>
      <c r="M231" s="37"/>
      <c r="N231" s="50"/>
      <c r="O231" s="50"/>
      <c r="P231" s="50"/>
      <c r="Q231" s="50"/>
      <c r="R231" s="50"/>
      <c r="S231" s="50"/>
      <c r="T231" s="47" t="str">
        <f t="shared" ca="1" si="67"/>
        <v/>
      </c>
      <c r="U231" s="117" t="str">
        <f>_xlfn.IFNA(VLOOKUP(A231,'Reference data SID'!D:E,2,FALSE),"")</f>
        <v/>
      </c>
      <c r="V231" s="117" t="str">
        <f t="shared" si="56"/>
        <v>not ok</v>
      </c>
      <c r="W231" s="117" t="str">
        <f t="shared" si="57"/>
        <v>not ok</v>
      </c>
      <c r="X231" s="117" t="str">
        <f t="shared" si="58"/>
        <v>ok</v>
      </c>
      <c r="Y231" s="117" t="str">
        <f t="shared" si="59"/>
        <v>not ok</v>
      </c>
      <c r="Z231" s="117" t="str">
        <f t="shared" si="60"/>
        <v/>
      </c>
      <c r="AA231" s="117" t="str">
        <f>IF(LEN(A231)&gt;1,IF(COUNTIFS($Z$6:Z$502,LEFT(Z231,250))&gt;1,"Duplicate entry: you have two rows for the same substance and year and use",""),"")</f>
        <v/>
      </c>
      <c r="AB231" s="117" t="str">
        <f>IF(LEN(A231)&gt;0,IF(ISNUMBER(MATCH(A231,Annex_I_II_entries,0)),"","The Entry name is not within the dropdown list, make sure that you have not copied and pasted overwritting the cell format (with its correponding dropdown list) in column A"),"")</f>
        <v/>
      </c>
      <c r="AC231" s="117" t="str">
        <f t="shared" ca="1" si="61"/>
        <v/>
      </c>
      <c r="AD231" s="117" t="str">
        <f t="shared" ca="1" si="62"/>
        <v/>
      </c>
      <c r="AE231" s="117" t="str">
        <f>IF(LEN(G231)&lt;1,"",IF(COUNTIFS('1.Mfg and placing on the market'!G$6:G$503,'1.(Optional) tonnage per use'!G231,'1.Mfg and placing on the market'!K$6:K$503,'1.(Optional) tonnage per use'!N231)=0,"You have not provided total tonnage for this substance and year in the sheet 1. Mfg and placing on the market",""))</f>
        <v/>
      </c>
      <c r="AF231" s="117" t="str">
        <f t="shared" ca="1" si="68"/>
        <v/>
      </c>
      <c r="AG231" s="117" t="str">
        <f t="shared" ca="1" si="69"/>
        <v/>
      </c>
      <c r="AH231" s="117" t="str">
        <f t="shared" ca="1" si="70"/>
        <v/>
      </c>
      <c r="AI231" s="117" t="str">
        <f t="shared" si="63"/>
        <v>_EC</v>
      </c>
      <c r="AJ231" s="117" t="str">
        <f t="shared" si="64"/>
        <v>_CAS</v>
      </c>
      <c r="AK231" s="117" t="str">
        <f t="shared" si="65"/>
        <v>_uses</v>
      </c>
      <c r="AL231" s="117" t="str">
        <f t="shared" si="71"/>
        <v/>
      </c>
      <c r="AM231" s="117" t="str">
        <f t="shared" si="72"/>
        <v/>
      </c>
    </row>
    <row r="232" spans="1:39" s="39" customFormat="1" x14ac:dyDescent="0.2">
      <c r="A232" s="37"/>
      <c r="B232" s="37"/>
      <c r="C232" s="37"/>
      <c r="D232" s="70" t="str">
        <f>_xlfn.IFNA(VLOOKUP(A232,'Reference data SID'!$D$2:$Q$673,14,FALSE),"")</f>
        <v/>
      </c>
      <c r="E232" s="70" t="str">
        <f>_xlfn.IFNA(VLOOKUP(D232,'Reference data SID'!$C$3:$E$673,3,FALSE),"")</f>
        <v/>
      </c>
      <c r="F232" s="64" t="str">
        <f>_xlfn.IFNA(IF(E232=FALSE,D232,IF(ISBLANK(B232),VLOOKUP(C232,'Reference data SID'!$N:$P,3,FALSE),VLOOKUP(B232,'Reference data SID'!$M:$P,4,FALSE))),"")</f>
        <v/>
      </c>
      <c r="G232" s="64" t="str">
        <f t="shared" si="66"/>
        <v/>
      </c>
      <c r="H232" s="38" t="str">
        <f>_xlfn.IFNA(VLOOKUP(F232,'Reference data SID'!L:M,2,FALSE),"")</f>
        <v/>
      </c>
      <c r="I232" s="38" t="str">
        <f>_xlfn.IFNA(VLOOKUP(F232,'Reference data SID'!L:N,3,FALSE),"")</f>
        <v/>
      </c>
      <c r="J232" s="38" t="str">
        <f>_xlfn.IFNA(VLOOKUP(F232,'Reference data SID'!L:O,4,FALSE),"")</f>
        <v/>
      </c>
      <c r="K232" s="37"/>
      <c r="L232" s="37"/>
      <c r="M232" s="37"/>
      <c r="N232" s="50"/>
      <c r="O232" s="50"/>
      <c r="P232" s="50"/>
      <c r="Q232" s="50"/>
      <c r="R232" s="50"/>
      <c r="S232" s="50"/>
      <c r="T232" s="47" t="str">
        <f t="shared" ca="1" si="67"/>
        <v/>
      </c>
      <c r="U232" s="117" t="str">
        <f>_xlfn.IFNA(VLOOKUP(A232,'Reference data SID'!D:E,2,FALSE),"")</f>
        <v/>
      </c>
      <c r="V232" s="117" t="str">
        <f t="shared" si="56"/>
        <v>not ok</v>
      </c>
      <c r="W232" s="117" t="str">
        <f t="shared" si="57"/>
        <v>not ok</v>
      </c>
      <c r="X232" s="117" t="str">
        <f t="shared" si="58"/>
        <v>ok</v>
      </c>
      <c r="Y232" s="117" t="str">
        <f t="shared" si="59"/>
        <v>not ok</v>
      </c>
      <c r="Z232" s="117" t="str">
        <f t="shared" si="60"/>
        <v/>
      </c>
      <c r="AA232" s="117" t="str">
        <f>IF(LEN(A232)&gt;1,IF(COUNTIFS($Z$6:Z$502,LEFT(Z232,250))&gt;1,"Duplicate entry: you have two rows for the same substance and year and use",""),"")</f>
        <v/>
      </c>
      <c r="AB232" s="117" t="str">
        <f>IF(LEN(A232)&gt;0,IF(ISNUMBER(MATCH(A232,Annex_I_II_entries,0)),"","The Entry name is not within the dropdown list, make sure that you have not copied and pasted overwritting the cell format (with its correponding dropdown list) in column A"),"")</f>
        <v/>
      </c>
      <c r="AC232" s="117" t="str">
        <f t="shared" ca="1" si="61"/>
        <v/>
      </c>
      <c r="AD232" s="117" t="str">
        <f t="shared" ca="1" si="62"/>
        <v/>
      </c>
      <c r="AE232" s="117" t="str">
        <f>IF(LEN(G232)&lt;1,"",IF(COUNTIFS('1.Mfg and placing on the market'!G$6:G$503,'1.(Optional) tonnage per use'!G232,'1.Mfg and placing on the market'!K$6:K$503,'1.(Optional) tonnage per use'!N232)=0,"You have not provided total tonnage for this substance and year in the sheet 1. Mfg and placing on the market",""))</f>
        <v/>
      </c>
      <c r="AF232" s="117" t="str">
        <f t="shared" ca="1" si="68"/>
        <v/>
      </c>
      <c r="AG232" s="117" t="str">
        <f t="shared" ca="1" si="69"/>
        <v/>
      </c>
      <c r="AH232" s="117" t="str">
        <f t="shared" ca="1" si="70"/>
        <v/>
      </c>
      <c r="AI232" s="117" t="str">
        <f t="shared" si="63"/>
        <v>_EC</v>
      </c>
      <c r="AJ232" s="117" t="str">
        <f t="shared" si="64"/>
        <v>_CAS</v>
      </c>
      <c r="AK232" s="117" t="str">
        <f t="shared" si="65"/>
        <v>_uses</v>
      </c>
      <c r="AL232" s="117" t="str">
        <f t="shared" si="71"/>
        <v/>
      </c>
      <c r="AM232" s="117" t="str">
        <f t="shared" si="72"/>
        <v/>
      </c>
    </row>
    <row r="233" spans="1:39" s="39" customFormat="1" x14ac:dyDescent="0.2">
      <c r="A233" s="37"/>
      <c r="B233" s="37"/>
      <c r="C233" s="37"/>
      <c r="D233" s="70" t="str">
        <f>_xlfn.IFNA(VLOOKUP(A233,'Reference data SID'!$D$2:$Q$673,14,FALSE),"")</f>
        <v/>
      </c>
      <c r="E233" s="70" t="str">
        <f>_xlfn.IFNA(VLOOKUP(D233,'Reference data SID'!$C$3:$E$673,3,FALSE),"")</f>
        <v/>
      </c>
      <c r="F233" s="64" t="str">
        <f>_xlfn.IFNA(IF(E233=FALSE,D233,IF(ISBLANK(B233),VLOOKUP(C233,'Reference data SID'!$N:$P,3,FALSE),VLOOKUP(B233,'Reference data SID'!$M:$P,4,FALSE))),"")</f>
        <v/>
      </c>
      <c r="G233" s="64" t="str">
        <f t="shared" si="66"/>
        <v/>
      </c>
      <c r="H233" s="38" t="str">
        <f>_xlfn.IFNA(VLOOKUP(F233,'Reference data SID'!L:M,2,FALSE),"")</f>
        <v/>
      </c>
      <c r="I233" s="38" t="str">
        <f>_xlfn.IFNA(VLOOKUP(F233,'Reference data SID'!L:N,3,FALSE),"")</f>
        <v/>
      </c>
      <c r="J233" s="38" t="str">
        <f>_xlfn.IFNA(VLOOKUP(F233,'Reference data SID'!L:O,4,FALSE),"")</f>
        <v/>
      </c>
      <c r="K233" s="37"/>
      <c r="L233" s="37"/>
      <c r="M233" s="37"/>
      <c r="N233" s="50"/>
      <c r="O233" s="50"/>
      <c r="P233" s="50"/>
      <c r="Q233" s="50"/>
      <c r="R233" s="50"/>
      <c r="S233" s="50"/>
      <c r="T233" s="47" t="str">
        <f t="shared" ca="1" si="67"/>
        <v/>
      </c>
      <c r="U233" s="117" t="str">
        <f>_xlfn.IFNA(VLOOKUP(A233,'Reference data SID'!D:E,2,FALSE),"")</f>
        <v/>
      </c>
      <c r="V233" s="117" t="str">
        <f t="shared" si="56"/>
        <v>not ok</v>
      </c>
      <c r="W233" s="117" t="str">
        <f t="shared" si="57"/>
        <v>not ok</v>
      </c>
      <c r="X233" s="117" t="str">
        <f t="shared" si="58"/>
        <v>ok</v>
      </c>
      <c r="Y233" s="117" t="str">
        <f t="shared" si="59"/>
        <v>not ok</v>
      </c>
      <c r="Z233" s="117" t="str">
        <f t="shared" si="60"/>
        <v/>
      </c>
      <c r="AA233" s="117" t="str">
        <f>IF(LEN(A233)&gt;1,IF(COUNTIFS($Z$6:Z$502,LEFT(Z233,250))&gt;1,"Duplicate entry: you have two rows for the same substance and year and use",""),"")</f>
        <v/>
      </c>
      <c r="AB233" s="117" t="str">
        <f>IF(LEN(A233)&gt;0,IF(ISNUMBER(MATCH(A233,Annex_I_II_entries,0)),"","The Entry name is not within the dropdown list, make sure that you have not copied and pasted overwritting the cell format (with its correponding dropdown list) in column A"),"")</f>
        <v/>
      </c>
      <c r="AC233" s="117" t="str">
        <f t="shared" ca="1" si="61"/>
        <v/>
      </c>
      <c r="AD233" s="117" t="str">
        <f t="shared" ca="1" si="62"/>
        <v/>
      </c>
      <c r="AE233" s="117" t="str">
        <f>IF(LEN(G233)&lt;1,"",IF(COUNTIFS('1.Mfg and placing on the market'!G$6:G$503,'1.(Optional) tonnage per use'!G233,'1.Mfg and placing on the market'!K$6:K$503,'1.(Optional) tonnage per use'!N233)=0,"You have not provided total tonnage for this substance and year in the sheet 1. Mfg and placing on the market",""))</f>
        <v/>
      </c>
      <c r="AF233" s="117" t="str">
        <f t="shared" ca="1" si="68"/>
        <v/>
      </c>
      <c r="AG233" s="117" t="str">
        <f t="shared" ca="1" si="69"/>
        <v/>
      </c>
      <c r="AH233" s="117" t="str">
        <f t="shared" ca="1" si="70"/>
        <v/>
      </c>
      <c r="AI233" s="117" t="str">
        <f t="shared" si="63"/>
        <v>_EC</v>
      </c>
      <c r="AJ233" s="117" t="str">
        <f t="shared" si="64"/>
        <v>_CAS</v>
      </c>
      <c r="AK233" s="117" t="str">
        <f t="shared" si="65"/>
        <v>_uses</v>
      </c>
      <c r="AL233" s="117" t="str">
        <f t="shared" si="71"/>
        <v/>
      </c>
      <c r="AM233" s="117" t="str">
        <f t="shared" si="72"/>
        <v/>
      </c>
    </row>
    <row r="234" spans="1:39" s="39" customFormat="1" x14ac:dyDescent="0.2">
      <c r="A234" s="37"/>
      <c r="B234" s="37"/>
      <c r="C234" s="37"/>
      <c r="D234" s="70" t="str">
        <f>_xlfn.IFNA(VLOOKUP(A234,'Reference data SID'!$D$2:$Q$673,14,FALSE),"")</f>
        <v/>
      </c>
      <c r="E234" s="70" t="str">
        <f>_xlfn.IFNA(VLOOKUP(D234,'Reference data SID'!$C$3:$E$673,3,FALSE),"")</f>
        <v/>
      </c>
      <c r="F234" s="64" t="str">
        <f>_xlfn.IFNA(IF(E234=FALSE,D234,IF(ISBLANK(B234),VLOOKUP(C234,'Reference data SID'!$N:$P,3,FALSE),VLOOKUP(B234,'Reference data SID'!$M:$P,4,FALSE))),"")</f>
        <v/>
      </c>
      <c r="G234" s="64" t="str">
        <f t="shared" si="66"/>
        <v/>
      </c>
      <c r="H234" s="38" t="str">
        <f>_xlfn.IFNA(VLOOKUP(F234,'Reference data SID'!L:M,2,FALSE),"")</f>
        <v/>
      </c>
      <c r="I234" s="38" t="str">
        <f>_xlfn.IFNA(VLOOKUP(F234,'Reference data SID'!L:N,3,FALSE),"")</f>
        <v/>
      </c>
      <c r="J234" s="38" t="str">
        <f>_xlfn.IFNA(VLOOKUP(F234,'Reference data SID'!L:O,4,FALSE),"")</f>
        <v/>
      </c>
      <c r="K234" s="37"/>
      <c r="L234" s="37"/>
      <c r="M234" s="37"/>
      <c r="N234" s="50"/>
      <c r="O234" s="50"/>
      <c r="P234" s="50"/>
      <c r="Q234" s="50"/>
      <c r="R234" s="50"/>
      <c r="S234" s="50"/>
      <c r="T234" s="47" t="str">
        <f t="shared" ca="1" si="67"/>
        <v/>
      </c>
      <c r="U234" s="117" t="str">
        <f>_xlfn.IFNA(VLOOKUP(A234,'Reference data SID'!D:E,2,FALSE),"")</f>
        <v/>
      </c>
      <c r="V234" s="117" t="str">
        <f t="shared" si="56"/>
        <v>not ok</v>
      </c>
      <c r="W234" s="117" t="str">
        <f t="shared" si="57"/>
        <v>not ok</v>
      </c>
      <c r="X234" s="117" t="str">
        <f t="shared" si="58"/>
        <v>ok</v>
      </c>
      <c r="Y234" s="117" t="str">
        <f t="shared" si="59"/>
        <v>not ok</v>
      </c>
      <c r="Z234" s="117" t="str">
        <f t="shared" si="60"/>
        <v/>
      </c>
      <c r="AA234" s="117" t="str">
        <f>IF(LEN(A234)&gt;1,IF(COUNTIFS($Z$6:Z$502,LEFT(Z234,250))&gt;1,"Duplicate entry: you have two rows for the same substance and year and use",""),"")</f>
        <v/>
      </c>
      <c r="AB234" s="117" t="str">
        <f>IF(LEN(A234)&gt;0,IF(ISNUMBER(MATCH(A234,Annex_I_II_entries,0)),"","The Entry name is not within the dropdown list, make sure that you have not copied and pasted overwritting the cell format (with its correponding dropdown list) in column A"),"")</f>
        <v/>
      </c>
      <c r="AC234" s="117" t="str">
        <f t="shared" ca="1" si="61"/>
        <v/>
      </c>
      <c r="AD234" s="117" t="str">
        <f t="shared" ca="1" si="62"/>
        <v/>
      </c>
      <c r="AE234" s="117" t="str">
        <f>IF(LEN(G234)&lt;1,"",IF(COUNTIFS('1.Mfg and placing on the market'!G$6:G$503,'1.(Optional) tonnage per use'!G234,'1.Mfg and placing on the market'!K$6:K$503,'1.(Optional) tonnage per use'!N234)=0,"You have not provided total tonnage for this substance and year in the sheet 1. Mfg and placing on the market",""))</f>
        <v/>
      </c>
      <c r="AF234" s="117" t="str">
        <f t="shared" ca="1" si="68"/>
        <v/>
      </c>
      <c r="AG234" s="117" t="str">
        <f t="shared" ca="1" si="69"/>
        <v/>
      </c>
      <c r="AH234" s="117" t="str">
        <f t="shared" ca="1" si="70"/>
        <v/>
      </c>
      <c r="AI234" s="117" t="str">
        <f t="shared" si="63"/>
        <v>_EC</v>
      </c>
      <c r="AJ234" s="117" t="str">
        <f t="shared" si="64"/>
        <v>_CAS</v>
      </c>
      <c r="AK234" s="117" t="str">
        <f t="shared" si="65"/>
        <v>_uses</v>
      </c>
      <c r="AL234" s="117" t="str">
        <f t="shared" si="71"/>
        <v/>
      </c>
      <c r="AM234" s="117" t="str">
        <f t="shared" si="72"/>
        <v/>
      </c>
    </row>
    <row r="235" spans="1:39" s="39" customFormat="1" x14ac:dyDescent="0.2">
      <c r="A235" s="37"/>
      <c r="B235" s="37"/>
      <c r="C235" s="37"/>
      <c r="D235" s="70" t="str">
        <f>_xlfn.IFNA(VLOOKUP(A235,'Reference data SID'!$D$2:$Q$673,14,FALSE),"")</f>
        <v/>
      </c>
      <c r="E235" s="70" t="str">
        <f>_xlfn.IFNA(VLOOKUP(D235,'Reference data SID'!$C$3:$E$673,3,FALSE),"")</f>
        <v/>
      </c>
      <c r="F235" s="64" t="str">
        <f>_xlfn.IFNA(IF(E235=FALSE,D235,IF(ISBLANK(B235),VLOOKUP(C235,'Reference data SID'!$N:$P,3,FALSE),VLOOKUP(B235,'Reference data SID'!$M:$P,4,FALSE))),"")</f>
        <v/>
      </c>
      <c r="G235" s="64" t="str">
        <f t="shared" si="66"/>
        <v/>
      </c>
      <c r="H235" s="38" t="str">
        <f>_xlfn.IFNA(VLOOKUP(F235,'Reference data SID'!L:M,2,FALSE),"")</f>
        <v/>
      </c>
      <c r="I235" s="38" t="str">
        <f>_xlfn.IFNA(VLOOKUP(F235,'Reference data SID'!L:N,3,FALSE),"")</f>
        <v/>
      </c>
      <c r="J235" s="38" t="str">
        <f>_xlfn.IFNA(VLOOKUP(F235,'Reference data SID'!L:O,4,FALSE),"")</f>
        <v/>
      </c>
      <c r="K235" s="37"/>
      <c r="L235" s="37"/>
      <c r="M235" s="37"/>
      <c r="N235" s="50"/>
      <c r="O235" s="50"/>
      <c r="P235" s="50"/>
      <c r="Q235" s="50"/>
      <c r="R235" s="50"/>
      <c r="S235" s="50"/>
      <c r="T235" s="47" t="str">
        <f t="shared" ca="1" si="67"/>
        <v/>
      </c>
      <c r="U235" s="117" t="str">
        <f>_xlfn.IFNA(VLOOKUP(A235,'Reference data SID'!D:E,2,FALSE),"")</f>
        <v/>
      </c>
      <c r="V235" s="117" t="str">
        <f t="shared" si="56"/>
        <v>not ok</v>
      </c>
      <c r="W235" s="117" t="str">
        <f t="shared" si="57"/>
        <v>not ok</v>
      </c>
      <c r="X235" s="117" t="str">
        <f t="shared" si="58"/>
        <v>ok</v>
      </c>
      <c r="Y235" s="117" t="str">
        <f t="shared" si="59"/>
        <v>not ok</v>
      </c>
      <c r="Z235" s="117" t="str">
        <f t="shared" si="60"/>
        <v/>
      </c>
      <c r="AA235" s="117" t="str">
        <f>IF(LEN(A235)&gt;1,IF(COUNTIFS($Z$6:Z$502,LEFT(Z235,250))&gt;1,"Duplicate entry: you have two rows for the same substance and year and use",""),"")</f>
        <v/>
      </c>
      <c r="AB235" s="117" t="str">
        <f>IF(LEN(A235)&gt;0,IF(ISNUMBER(MATCH(A235,Annex_I_II_entries,0)),"","The Entry name is not within the dropdown list, make sure that you have not copied and pasted overwritting the cell format (with its correponding dropdown list) in column A"),"")</f>
        <v/>
      </c>
      <c r="AC235" s="117" t="str">
        <f t="shared" ca="1" si="61"/>
        <v/>
      </c>
      <c r="AD235" s="117" t="str">
        <f t="shared" ca="1" si="62"/>
        <v/>
      </c>
      <c r="AE235" s="117" t="str">
        <f>IF(LEN(G235)&lt;1,"",IF(COUNTIFS('1.Mfg and placing on the market'!G$6:G$503,'1.(Optional) tonnage per use'!G235,'1.Mfg and placing on the market'!K$6:K$503,'1.(Optional) tonnage per use'!N235)=0,"You have not provided total tonnage for this substance and year in the sheet 1. Mfg and placing on the market",""))</f>
        <v/>
      </c>
      <c r="AF235" s="117" t="str">
        <f t="shared" ca="1" si="68"/>
        <v/>
      </c>
      <c r="AG235" s="117" t="str">
        <f t="shared" ca="1" si="69"/>
        <v/>
      </c>
      <c r="AH235" s="117" t="str">
        <f t="shared" ca="1" si="70"/>
        <v/>
      </c>
      <c r="AI235" s="117" t="str">
        <f t="shared" si="63"/>
        <v>_EC</v>
      </c>
      <c r="AJ235" s="117" t="str">
        <f t="shared" si="64"/>
        <v>_CAS</v>
      </c>
      <c r="AK235" s="117" t="str">
        <f t="shared" si="65"/>
        <v>_uses</v>
      </c>
      <c r="AL235" s="117" t="str">
        <f t="shared" si="71"/>
        <v/>
      </c>
      <c r="AM235" s="117" t="str">
        <f t="shared" si="72"/>
        <v/>
      </c>
    </row>
    <row r="236" spans="1:39" s="39" customFormat="1" x14ac:dyDescent="0.2">
      <c r="A236" s="37"/>
      <c r="B236" s="37"/>
      <c r="C236" s="37"/>
      <c r="D236" s="70" t="str">
        <f>_xlfn.IFNA(VLOOKUP(A236,'Reference data SID'!$D$2:$Q$673,14,FALSE),"")</f>
        <v/>
      </c>
      <c r="E236" s="70" t="str">
        <f>_xlfn.IFNA(VLOOKUP(D236,'Reference data SID'!$C$3:$E$673,3,FALSE),"")</f>
        <v/>
      </c>
      <c r="F236" s="64" t="str">
        <f>_xlfn.IFNA(IF(E236=FALSE,D236,IF(ISBLANK(B236),VLOOKUP(C236,'Reference data SID'!$N:$P,3,FALSE),VLOOKUP(B236,'Reference data SID'!$M:$P,4,FALSE))),"")</f>
        <v/>
      </c>
      <c r="G236" s="64" t="str">
        <f t="shared" si="66"/>
        <v/>
      </c>
      <c r="H236" s="38" t="str">
        <f>_xlfn.IFNA(VLOOKUP(F236,'Reference data SID'!L:M,2,FALSE),"")</f>
        <v/>
      </c>
      <c r="I236" s="38" t="str">
        <f>_xlfn.IFNA(VLOOKUP(F236,'Reference data SID'!L:N,3,FALSE),"")</f>
        <v/>
      </c>
      <c r="J236" s="38" t="str">
        <f>_xlfn.IFNA(VLOOKUP(F236,'Reference data SID'!L:O,4,FALSE),"")</f>
        <v/>
      </c>
      <c r="K236" s="37"/>
      <c r="L236" s="37"/>
      <c r="M236" s="37"/>
      <c r="N236" s="50"/>
      <c r="O236" s="50"/>
      <c r="P236" s="50"/>
      <c r="Q236" s="50"/>
      <c r="R236" s="50"/>
      <c r="S236" s="50"/>
      <c r="T236" s="47" t="str">
        <f t="shared" ca="1" si="67"/>
        <v/>
      </c>
      <c r="U236" s="117" t="str">
        <f>_xlfn.IFNA(VLOOKUP(A236,'Reference data SID'!D:E,2,FALSE),"")</f>
        <v/>
      </c>
      <c r="V236" s="117" t="str">
        <f t="shared" si="56"/>
        <v>not ok</v>
      </c>
      <c r="W236" s="117" t="str">
        <f t="shared" si="57"/>
        <v>not ok</v>
      </c>
      <c r="X236" s="117" t="str">
        <f t="shared" si="58"/>
        <v>ok</v>
      </c>
      <c r="Y236" s="117" t="str">
        <f t="shared" si="59"/>
        <v>not ok</v>
      </c>
      <c r="Z236" s="117" t="str">
        <f t="shared" si="60"/>
        <v/>
      </c>
      <c r="AA236" s="117" t="str">
        <f>IF(LEN(A236)&gt;1,IF(COUNTIFS($Z$6:Z$502,LEFT(Z236,250))&gt;1,"Duplicate entry: you have two rows for the same substance and year and use",""),"")</f>
        <v/>
      </c>
      <c r="AB236" s="117" t="str">
        <f>IF(LEN(A236)&gt;0,IF(ISNUMBER(MATCH(A236,Annex_I_II_entries,0)),"","The Entry name is not within the dropdown list, make sure that you have not copied and pasted overwritting the cell format (with its correponding dropdown list) in column A"),"")</f>
        <v/>
      </c>
      <c r="AC236" s="117" t="str">
        <f t="shared" ca="1" si="61"/>
        <v/>
      </c>
      <c r="AD236" s="117" t="str">
        <f t="shared" ca="1" si="62"/>
        <v/>
      </c>
      <c r="AE236" s="117" t="str">
        <f>IF(LEN(G236)&lt;1,"",IF(COUNTIFS('1.Mfg and placing on the market'!G$6:G$503,'1.(Optional) tonnage per use'!G236,'1.Mfg and placing on the market'!K$6:K$503,'1.(Optional) tonnage per use'!N236)=0,"You have not provided total tonnage for this substance and year in the sheet 1. Mfg and placing on the market",""))</f>
        <v/>
      </c>
      <c r="AF236" s="117" t="str">
        <f t="shared" ca="1" si="68"/>
        <v/>
      </c>
      <c r="AG236" s="117" t="str">
        <f t="shared" ca="1" si="69"/>
        <v/>
      </c>
      <c r="AH236" s="117" t="str">
        <f t="shared" ca="1" si="70"/>
        <v/>
      </c>
      <c r="AI236" s="117" t="str">
        <f t="shared" si="63"/>
        <v>_EC</v>
      </c>
      <c r="AJ236" s="117" t="str">
        <f t="shared" si="64"/>
        <v>_CAS</v>
      </c>
      <c r="AK236" s="117" t="str">
        <f t="shared" si="65"/>
        <v>_uses</v>
      </c>
      <c r="AL236" s="117" t="str">
        <f t="shared" si="71"/>
        <v/>
      </c>
      <c r="AM236" s="117" t="str">
        <f t="shared" si="72"/>
        <v/>
      </c>
    </row>
    <row r="237" spans="1:39" s="39" customFormat="1" x14ac:dyDescent="0.2">
      <c r="A237" s="37"/>
      <c r="B237" s="37"/>
      <c r="C237" s="37"/>
      <c r="D237" s="70" t="str">
        <f>_xlfn.IFNA(VLOOKUP(A237,'Reference data SID'!$D$2:$Q$673,14,FALSE),"")</f>
        <v/>
      </c>
      <c r="E237" s="70" t="str">
        <f>_xlfn.IFNA(VLOOKUP(D237,'Reference data SID'!$C$3:$E$673,3,FALSE),"")</f>
        <v/>
      </c>
      <c r="F237" s="64" t="str">
        <f>_xlfn.IFNA(IF(E237=FALSE,D237,IF(ISBLANK(B237),VLOOKUP(C237,'Reference data SID'!$N:$P,3,FALSE),VLOOKUP(B237,'Reference data SID'!$M:$P,4,FALSE))),"")</f>
        <v/>
      </c>
      <c r="G237" s="64" t="str">
        <f t="shared" si="66"/>
        <v/>
      </c>
      <c r="H237" s="38" t="str">
        <f>_xlfn.IFNA(VLOOKUP(F237,'Reference data SID'!L:M,2,FALSE),"")</f>
        <v/>
      </c>
      <c r="I237" s="38" t="str">
        <f>_xlfn.IFNA(VLOOKUP(F237,'Reference data SID'!L:N,3,FALSE),"")</f>
        <v/>
      </c>
      <c r="J237" s="38" t="str">
        <f>_xlfn.IFNA(VLOOKUP(F237,'Reference data SID'!L:O,4,FALSE),"")</f>
        <v/>
      </c>
      <c r="K237" s="37"/>
      <c r="L237" s="37"/>
      <c r="M237" s="37"/>
      <c r="N237" s="50"/>
      <c r="O237" s="50"/>
      <c r="P237" s="50"/>
      <c r="Q237" s="50"/>
      <c r="R237" s="50"/>
      <c r="S237" s="50"/>
      <c r="T237" s="47" t="str">
        <f t="shared" ca="1" si="67"/>
        <v/>
      </c>
      <c r="U237" s="117" t="str">
        <f>_xlfn.IFNA(VLOOKUP(A237,'Reference data SID'!D:E,2,FALSE),"")</f>
        <v/>
      </c>
      <c r="V237" s="117" t="str">
        <f t="shared" si="56"/>
        <v>not ok</v>
      </c>
      <c r="W237" s="117" t="str">
        <f t="shared" si="57"/>
        <v>not ok</v>
      </c>
      <c r="X237" s="117" t="str">
        <f t="shared" si="58"/>
        <v>ok</v>
      </c>
      <c r="Y237" s="117" t="str">
        <f t="shared" si="59"/>
        <v>not ok</v>
      </c>
      <c r="Z237" s="117" t="str">
        <f t="shared" si="60"/>
        <v/>
      </c>
      <c r="AA237" s="117" t="str">
        <f>IF(LEN(A237)&gt;1,IF(COUNTIFS($Z$6:Z$502,LEFT(Z237,250))&gt;1,"Duplicate entry: you have two rows for the same substance and year and use",""),"")</f>
        <v/>
      </c>
      <c r="AB237" s="117" t="str">
        <f>IF(LEN(A237)&gt;0,IF(ISNUMBER(MATCH(A237,Annex_I_II_entries,0)),"","The Entry name is not within the dropdown list, make sure that you have not copied and pasted overwritting the cell format (with its correponding dropdown list) in column A"),"")</f>
        <v/>
      </c>
      <c r="AC237" s="117" t="str">
        <f t="shared" ca="1" si="61"/>
        <v/>
      </c>
      <c r="AD237" s="117" t="str">
        <f t="shared" ca="1" si="62"/>
        <v/>
      </c>
      <c r="AE237" s="117" t="str">
        <f>IF(LEN(G237)&lt;1,"",IF(COUNTIFS('1.Mfg and placing on the market'!G$6:G$503,'1.(Optional) tonnage per use'!G237,'1.Mfg and placing on the market'!K$6:K$503,'1.(Optional) tonnage per use'!N237)=0,"You have not provided total tonnage for this substance and year in the sheet 1. Mfg and placing on the market",""))</f>
        <v/>
      </c>
      <c r="AF237" s="117" t="str">
        <f t="shared" ca="1" si="68"/>
        <v/>
      </c>
      <c r="AG237" s="117" t="str">
        <f t="shared" ca="1" si="69"/>
        <v/>
      </c>
      <c r="AH237" s="117" t="str">
        <f t="shared" ca="1" si="70"/>
        <v/>
      </c>
      <c r="AI237" s="117" t="str">
        <f t="shared" si="63"/>
        <v>_EC</v>
      </c>
      <c r="AJ237" s="117" t="str">
        <f t="shared" si="64"/>
        <v>_CAS</v>
      </c>
      <c r="AK237" s="117" t="str">
        <f t="shared" si="65"/>
        <v>_uses</v>
      </c>
      <c r="AL237" s="117" t="str">
        <f t="shared" si="71"/>
        <v/>
      </c>
      <c r="AM237" s="117" t="str">
        <f t="shared" si="72"/>
        <v/>
      </c>
    </row>
    <row r="238" spans="1:39" s="39" customFormat="1" x14ac:dyDescent="0.2">
      <c r="A238" s="37"/>
      <c r="B238" s="37"/>
      <c r="C238" s="37"/>
      <c r="D238" s="70" t="str">
        <f>_xlfn.IFNA(VLOOKUP(A238,'Reference data SID'!$D$2:$Q$673,14,FALSE),"")</f>
        <v/>
      </c>
      <c r="E238" s="70" t="str">
        <f>_xlfn.IFNA(VLOOKUP(D238,'Reference data SID'!$C$3:$E$673,3,FALSE),"")</f>
        <v/>
      </c>
      <c r="F238" s="64" t="str">
        <f>_xlfn.IFNA(IF(E238=FALSE,D238,IF(ISBLANK(B238),VLOOKUP(C238,'Reference data SID'!$N:$P,3,FALSE),VLOOKUP(B238,'Reference data SID'!$M:$P,4,FALSE))),"")</f>
        <v/>
      </c>
      <c r="G238" s="64" t="str">
        <f t="shared" si="66"/>
        <v/>
      </c>
      <c r="H238" s="38" t="str">
        <f>_xlfn.IFNA(VLOOKUP(F238,'Reference data SID'!L:M,2,FALSE),"")</f>
        <v/>
      </c>
      <c r="I238" s="38" t="str">
        <f>_xlfn.IFNA(VLOOKUP(F238,'Reference data SID'!L:N,3,FALSE),"")</f>
        <v/>
      </c>
      <c r="J238" s="38" t="str">
        <f>_xlfn.IFNA(VLOOKUP(F238,'Reference data SID'!L:O,4,FALSE),"")</f>
        <v/>
      </c>
      <c r="K238" s="37"/>
      <c r="L238" s="37"/>
      <c r="M238" s="37"/>
      <c r="N238" s="50"/>
      <c r="O238" s="50"/>
      <c r="P238" s="50"/>
      <c r="Q238" s="50"/>
      <c r="R238" s="50"/>
      <c r="S238" s="50"/>
      <c r="T238" s="47" t="str">
        <f t="shared" ca="1" si="67"/>
        <v/>
      </c>
      <c r="U238" s="117" t="str">
        <f>_xlfn.IFNA(VLOOKUP(A238,'Reference data SID'!D:E,2,FALSE),"")</f>
        <v/>
      </c>
      <c r="V238" s="117" t="str">
        <f t="shared" si="56"/>
        <v>not ok</v>
      </c>
      <c r="W238" s="117" t="str">
        <f t="shared" si="57"/>
        <v>not ok</v>
      </c>
      <c r="X238" s="117" t="str">
        <f t="shared" si="58"/>
        <v>ok</v>
      </c>
      <c r="Y238" s="117" t="str">
        <f t="shared" si="59"/>
        <v>not ok</v>
      </c>
      <c r="Z238" s="117" t="str">
        <f t="shared" si="60"/>
        <v/>
      </c>
      <c r="AA238" s="117" t="str">
        <f>IF(LEN(A238)&gt;1,IF(COUNTIFS($Z$6:Z$502,LEFT(Z238,250))&gt;1,"Duplicate entry: you have two rows for the same substance and year and use",""),"")</f>
        <v/>
      </c>
      <c r="AB238" s="117" t="str">
        <f>IF(LEN(A238)&gt;0,IF(ISNUMBER(MATCH(A238,Annex_I_II_entries,0)),"","The Entry name is not within the dropdown list, make sure that you have not copied and pasted overwritting the cell format (with its correponding dropdown list) in column A"),"")</f>
        <v/>
      </c>
      <c r="AC238" s="117" t="str">
        <f t="shared" ca="1" si="61"/>
        <v/>
      </c>
      <c r="AD238" s="117" t="str">
        <f t="shared" ca="1" si="62"/>
        <v/>
      </c>
      <c r="AE238" s="117" t="str">
        <f>IF(LEN(G238)&lt;1,"",IF(COUNTIFS('1.Mfg and placing on the market'!G$6:G$503,'1.(Optional) tonnage per use'!G238,'1.Mfg and placing on the market'!K$6:K$503,'1.(Optional) tonnage per use'!N238)=0,"You have not provided total tonnage for this substance and year in the sheet 1. Mfg and placing on the market",""))</f>
        <v/>
      </c>
      <c r="AF238" s="117" t="str">
        <f t="shared" ca="1" si="68"/>
        <v/>
      </c>
      <c r="AG238" s="117" t="str">
        <f t="shared" ca="1" si="69"/>
        <v/>
      </c>
      <c r="AH238" s="117" t="str">
        <f t="shared" ca="1" si="70"/>
        <v/>
      </c>
      <c r="AI238" s="117" t="str">
        <f t="shared" si="63"/>
        <v>_EC</v>
      </c>
      <c r="AJ238" s="117" t="str">
        <f t="shared" si="64"/>
        <v>_CAS</v>
      </c>
      <c r="AK238" s="117" t="str">
        <f t="shared" si="65"/>
        <v>_uses</v>
      </c>
      <c r="AL238" s="117" t="str">
        <f t="shared" si="71"/>
        <v/>
      </c>
      <c r="AM238" s="117" t="str">
        <f t="shared" si="72"/>
        <v/>
      </c>
    </row>
    <row r="239" spans="1:39" s="39" customFormat="1" x14ac:dyDescent="0.2">
      <c r="A239" s="37"/>
      <c r="B239" s="37"/>
      <c r="C239" s="37"/>
      <c r="D239" s="70" t="str">
        <f>_xlfn.IFNA(VLOOKUP(A239,'Reference data SID'!$D$2:$Q$673,14,FALSE),"")</f>
        <v/>
      </c>
      <c r="E239" s="70" t="str">
        <f>_xlfn.IFNA(VLOOKUP(D239,'Reference data SID'!$C$3:$E$673,3,FALSE),"")</f>
        <v/>
      </c>
      <c r="F239" s="64" t="str">
        <f>_xlfn.IFNA(IF(E239=FALSE,D239,IF(ISBLANK(B239),VLOOKUP(C239,'Reference data SID'!$N:$P,3,FALSE),VLOOKUP(B239,'Reference data SID'!$M:$P,4,FALSE))),"")</f>
        <v/>
      </c>
      <c r="G239" s="64" t="str">
        <f t="shared" si="66"/>
        <v/>
      </c>
      <c r="H239" s="38" t="str">
        <f>_xlfn.IFNA(VLOOKUP(F239,'Reference data SID'!L:M,2,FALSE),"")</f>
        <v/>
      </c>
      <c r="I239" s="38" t="str">
        <f>_xlfn.IFNA(VLOOKUP(F239,'Reference data SID'!L:N,3,FALSE),"")</f>
        <v/>
      </c>
      <c r="J239" s="38" t="str">
        <f>_xlfn.IFNA(VLOOKUP(F239,'Reference data SID'!L:O,4,FALSE),"")</f>
        <v/>
      </c>
      <c r="K239" s="37"/>
      <c r="L239" s="37"/>
      <c r="M239" s="37"/>
      <c r="N239" s="50"/>
      <c r="O239" s="50"/>
      <c r="P239" s="50"/>
      <c r="Q239" s="50"/>
      <c r="R239" s="50"/>
      <c r="S239" s="50"/>
      <c r="T239" s="47" t="str">
        <f t="shared" ca="1" si="67"/>
        <v/>
      </c>
      <c r="U239" s="117" t="str">
        <f>_xlfn.IFNA(VLOOKUP(A239,'Reference data SID'!D:E,2,FALSE),"")</f>
        <v/>
      </c>
      <c r="V239" s="117" t="str">
        <f t="shared" si="56"/>
        <v>not ok</v>
      </c>
      <c r="W239" s="117" t="str">
        <f t="shared" si="57"/>
        <v>not ok</v>
      </c>
      <c r="X239" s="117" t="str">
        <f t="shared" si="58"/>
        <v>ok</v>
      </c>
      <c r="Y239" s="117" t="str">
        <f t="shared" si="59"/>
        <v>not ok</v>
      </c>
      <c r="Z239" s="117" t="str">
        <f t="shared" si="60"/>
        <v/>
      </c>
      <c r="AA239" s="117" t="str">
        <f>IF(LEN(A239)&gt;1,IF(COUNTIFS($Z$6:Z$502,LEFT(Z239,250))&gt;1,"Duplicate entry: you have two rows for the same substance and year and use",""),"")</f>
        <v/>
      </c>
      <c r="AB239" s="117" t="str">
        <f>IF(LEN(A239)&gt;0,IF(ISNUMBER(MATCH(A239,Annex_I_II_entries,0)),"","The Entry name is not within the dropdown list, make sure that you have not copied and pasted overwritting the cell format (with its correponding dropdown list) in column A"),"")</f>
        <v/>
      </c>
      <c r="AC239" s="117" t="str">
        <f t="shared" ca="1" si="61"/>
        <v/>
      </c>
      <c r="AD239" s="117" t="str">
        <f t="shared" ca="1" si="62"/>
        <v/>
      </c>
      <c r="AE239" s="117" t="str">
        <f>IF(LEN(G239)&lt;1,"",IF(COUNTIFS('1.Mfg and placing on the market'!G$6:G$503,'1.(Optional) tonnage per use'!G239,'1.Mfg and placing on the market'!K$6:K$503,'1.(Optional) tonnage per use'!N239)=0,"You have not provided total tonnage for this substance and year in the sheet 1. Mfg and placing on the market",""))</f>
        <v/>
      </c>
      <c r="AF239" s="117" t="str">
        <f t="shared" ca="1" si="68"/>
        <v/>
      </c>
      <c r="AG239" s="117" t="str">
        <f t="shared" ca="1" si="69"/>
        <v/>
      </c>
      <c r="AH239" s="117" t="str">
        <f t="shared" ca="1" si="70"/>
        <v/>
      </c>
      <c r="AI239" s="117" t="str">
        <f t="shared" si="63"/>
        <v>_EC</v>
      </c>
      <c r="AJ239" s="117" t="str">
        <f t="shared" si="64"/>
        <v>_CAS</v>
      </c>
      <c r="AK239" s="117" t="str">
        <f t="shared" si="65"/>
        <v>_uses</v>
      </c>
      <c r="AL239" s="117" t="str">
        <f t="shared" si="71"/>
        <v/>
      </c>
      <c r="AM239" s="117" t="str">
        <f t="shared" si="72"/>
        <v/>
      </c>
    </row>
    <row r="240" spans="1:39" s="39" customFormat="1" x14ac:dyDescent="0.2">
      <c r="A240" s="37"/>
      <c r="B240" s="37"/>
      <c r="C240" s="37"/>
      <c r="D240" s="70" t="str">
        <f>_xlfn.IFNA(VLOOKUP(A240,'Reference data SID'!$D$2:$Q$673,14,FALSE),"")</f>
        <v/>
      </c>
      <c r="E240" s="70" t="str">
        <f>_xlfn.IFNA(VLOOKUP(D240,'Reference data SID'!$C$3:$E$673,3,FALSE),"")</f>
        <v/>
      </c>
      <c r="F240" s="64" t="str">
        <f>_xlfn.IFNA(IF(E240=FALSE,D240,IF(ISBLANK(B240),VLOOKUP(C240,'Reference data SID'!$N:$P,3,FALSE),VLOOKUP(B240,'Reference data SID'!$M:$P,4,FALSE))),"")</f>
        <v/>
      </c>
      <c r="G240" s="64" t="str">
        <f t="shared" si="66"/>
        <v/>
      </c>
      <c r="H240" s="38" t="str">
        <f>_xlfn.IFNA(VLOOKUP(F240,'Reference data SID'!L:M,2,FALSE),"")</f>
        <v/>
      </c>
      <c r="I240" s="38" t="str">
        <f>_xlfn.IFNA(VLOOKUP(F240,'Reference data SID'!L:N,3,FALSE),"")</f>
        <v/>
      </c>
      <c r="J240" s="38" t="str">
        <f>_xlfn.IFNA(VLOOKUP(F240,'Reference data SID'!L:O,4,FALSE),"")</f>
        <v/>
      </c>
      <c r="K240" s="37"/>
      <c r="L240" s="37"/>
      <c r="M240" s="37"/>
      <c r="N240" s="50"/>
      <c r="O240" s="50"/>
      <c r="P240" s="50"/>
      <c r="Q240" s="50"/>
      <c r="R240" s="50"/>
      <c r="S240" s="50"/>
      <c r="T240" s="47" t="str">
        <f t="shared" ca="1" si="67"/>
        <v/>
      </c>
      <c r="U240" s="117" t="str">
        <f>_xlfn.IFNA(VLOOKUP(A240,'Reference data SID'!D:E,2,FALSE),"")</f>
        <v/>
      </c>
      <c r="V240" s="117" t="str">
        <f t="shared" si="56"/>
        <v>not ok</v>
      </c>
      <c r="W240" s="117" t="str">
        <f t="shared" si="57"/>
        <v>not ok</v>
      </c>
      <c r="X240" s="117" t="str">
        <f t="shared" si="58"/>
        <v>ok</v>
      </c>
      <c r="Y240" s="117" t="str">
        <f t="shared" si="59"/>
        <v>not ok</v>
      </c>
      <c r="Z240" s="117" t="str">
        <f t="shared" si="60"/>
        <v/>
      </c>
      <c r="AA240" s="117" t="str">
        <f>IF(LEN(A240)&gt;1,IF(COUNTIFS($Z$6:Z$502,LEFT(Z240,250))&gt;1,"Duplicate entry: you have two rows for the same substance and year and use",""),"")</f>
        <v/>
      </c>
      <c r="AB240" s="117" t="str">
        <f>IF(LEN(A240)&gt;0,IF(ISNUMBER(MATCH(A240,Annex_I_II_entries,0)),"","The Entry name is not within the dropdown list, make sure that you have not copied and pasted overwritting the cell format (with its correponding dropdown list) in column A"),"")</f>
        <v/>
      </c>
      <c r="AC240" s="117" t="str">
        <f t="shared" ca="1" si="61"/>
        <v/>
      </c>
      <c r="AD240" s="117" t="str">
        <f t="shared" ca="1" si="62"/>
        <v/>
      </c>
      <c r="AE240" s="117" t="str">
        <f>IF(LEN(G240)&lt;1,"",IF(COUNTIFS('1.Mfg and placing on the market'!G$6:G$503,'1.(Optional) tonnage per use'!G240,'1.Mfg and placing on the market'!K$6:K$503,'1.(Optional) tonnage per use'!N240)=0,"You have not provided total tonnage for this substance and year in the sheet 1. Mfg and placing on the market",""))</f>
        <v/>
      </c>
      <c r="AF240" s="117" t="str">
        <f t="shared" ca="1" si="68"/>
        <v/>
      </c>
      <c r="AG240" s="117" t="str">
        <f t="shared" ca="1" si="69"/>
        <v/>
      </c>
      <c r="AH240" s="117" t="str">
        <f t="shared" ca="1" si="70"/>
        <v/>
      </c>
      <c r="AI240" s="117" t="str">
        <f t="shared" si="63"/>
        <v>_EC</v>
      </c>
      <c r="AJ240" s="117" t="str">
        <f t="shared" si="64"/>
        <v>_CAS</v>
      </c>
      <c r="AK240" s="117" t="str">
        <f t="shared" si="65"/>
        <v>_uses</v>
      </c>
      <c r="AL240" s="117" t="str">
        <f t="shared" si="71"/>
        <v/>
      </c>
      <c r="AM240" s="117" t="str">
        <f t="shared" si="72"/>
        <v/>
      </c>
    </row>
    <row r="241" spans="1:39" s="39" customFormat="1" x14ac:dyDescent="0.2">
      <c r="A241" s="37"/>
      <c r="B241" s="37"/>
      <c r="C241" s="37"/>
      <c r="D241" s="70" t="str">
        <f>_xlfn.IFNA(VLOOKUP(A241,'Reference data SID'!$D$2:$Q$673,14,FALSE),"")</f>
        <v/>
      </c>
      <c r="E241" s="70" t="str">
        <f>_xlfn.IFNA(VLOOKUP(D241,'Reference data SID'!$C$3:$E$673,3,FALSE),"")</f>
        <v/>
      </c>
      <c r="F241" s="64" t="str">
        <f>_xlfn.IFNA(IF(E241=FALSE,D241,IF(ISBLANK(B241),VLOOKUP(C241,'Reference data SID'!$N:$P,3,FALSE),VLOOKUP(B241,'Reference data SID'!$M:$P,4,FALSE))),"")</f>
        <v/>
      </c>
      <c r="G241" s="64" t="str">
        <f t="shared" si="66"/>
        <v/>
      </c>
      <c r="H241" s="38" t="str">
        <f>_xlfn.IFNA(VLOOKUP(F241,'Reference data SID'!L:M,2,FALSE),"")</f>
        <v/>
      </c>
      <c r="I241" s="38" t="str">
        <f>_xlfn.IFNA(VLOOKUP(F241,'Reference data SID'!L:N,3,FALSE),"")</f>
        <v/>
      </c>
      <c r="J241" s="38" t="str">
        <f>_xlfn.IFNA(VLOOKUP(F241,'Reference data SID'!L:O,4,FALSE),"")</f>
        <v/>
      </c>
      <c r="K241" s="37"/>
      <c r="L241" s="37"/>
      <c r="M241" s="37"/>
      <c r="N241" s="50"/>
      <c r="O241" s="50"/>
      <c r="P241" s="50"/>
      <c r="Q241" s="50"/>
      <c r="R241" s="50"/>
      <c r="S241" s="50"/>
      <c r="T241" s="47" t="str">
        <f t="shared" ca="1" si="67"/>
        <v/>
      </c>
      <c r="U241" s="117" t="str">
        <f>_xlfn.IFNA(VLOOKUP(A241,'Reference data SID'!D:E,2,FALSE),"")</f>
        <v/>
      </c>
      <c r="V241" s="117" t="str">
        <f t="shared" si="56"/>
        <v>not ok</v>
      </c>
      <c r="W241" s="117" t="str">
        <f t="shared" si="57"/>
        <v>not ok</v>
      </c>
      <c r="X241" s="117" t="str">
        <f t="shared" si="58"/>
        <v>ok</v>
      </c>
      <c r="Y241" s="117" t="str">
        <f t="shared" si="59"/>
        <v>not ok</v>
      </c>
      <c r="Z241" s="117" t="str">
        <f t="shared" si="60"/>
        <v/>
      </c>
      <c r="AA241" s="117" t="str">
        <f>IF(LEN(A241)&gt;1,IF(COUNTIFS($Z$6:Z$502,LEFT(Z241,250))&gt;1,"Duplicate entry: you have two rows for the same substance and year and use",""),"")</f>
        <v/>
      </c>
      <c r="AB241" s="117" t="str">
        <f>IF(LEN(A241)&gt;0,IF(ISNUMBER(MATCH(A241,Annex_I_II_entries,0)),"","The Entry name is not within the dropdown list, make sure that you have not copied and pasted overwritting the cell format (with its correponding dropdown list) in column A"),"")</f>
        <v/>
      </c>
      <c r="AC241" s="117" t="str">
        <f t="shared" ca="1" si="61"/>
        <v/>
      </c>
      <c r="AD241" s="117" t="str">
        <f t="shared" ca="1" si="62"/>
        <v/>
      </c>
      <c r="AE241" s="117" t="str">
        <f>IF(LEN(G241)&lt;1,"",IF(COUNTIFS('1.Mfg and placing on the market'!G$6:G$503,'1.(Optional) tonnage per use'!G241,'1.Mfg and placing on the market'!K$6:K$503,'1.(Optional) tonnage per use'!N241)=0,"You have not provided total tonnage for this substance and year in the sheet 1. Mfg and placing on the market",""))</f>
        <v/>
      </c>
      <c r="AF241" s="117" t="str">
        <f t="shared" ca="1" si="68"/>
        <v/>
      </c>
      <c r="AG241" s="117" t="str">
        <f t="shared" ca="1" si="69"/>
        <v/>
      </c>
      <c r="AH241" s="117" t="str">
        <f t="shared" ca="1" si="70"/>
        <v/>
      </c>
      <c r="AI241" s="117" t="str">
        <f t="shared" si="63"/>
        <v>_EC</v>
      </c>
      <c r="AJ241" s="117" t="str">
        <f t="shared" si="64"/>
        <v>_CAS</v>
      </c>
      <c r="AK241" s="117" t="str">
        <f t="shared" si="65"/>
        <v>_uses</v>
      </c>
      <c r="AL241" s="117" t="str">
        <f t="shared" si="71"/>
        <v/>
      </c>
      <c r="AM241" s="117" t="str">
        <f t="shared" si="72"/>
        <v/>
      </c>
    </row>
    <row r="242" spans="1:39" s="39" customFormat="1" x14ac:dyDescent="0.2">
      <c r="A242" s="37"/>
      <c r="B242" s="37"/>
      <c r="C242" s="37"/>
      <c r="D242" s="70" t="str">
        <f>_xlfn.IFNA(VLOOKUP(A242,'Reference data SID'!$D$2:$Q$673,14,FALSE),"")</f>
        <v/>
      </c>
      <c r="E242" s="70" t="str">
        <f>_xlfn.IFNA(VLOOKUP(D242,'Reference data SID'!$C$3:$E$673,3,FALSE),"")</f>
        <v/>
      </c>
      <c r="F242" s="64" t="str">
        <f>_xlfn.IFNA(IF(E242=FALSE,D242,IF(ISBLANK(B242),VLOOKUP(C242,'Reference data SID'!$N:$P,3,FALSE),VLOOKUP(B242,'Reference data SID'!$M:$P,4,FALSE))),"")</f>
        <v/>
      </c>
      <c r="G242" s="64" t="str">
        <f t="shared" si="66"/>
        <v/>
      </c>
      <c r="H242" s="38" t="str">
        <f>_xlfn.IFNA(VLOOKUP(F242,'Reference data SID'!L:M,2,FALSE),"")</f>
        <v/>
      </c>
      <c r="I242" s="38" t="str">
        <f>_xlfn.IFNA(VLOOKUP(F242,'Reference data SID'!L:N,3,FALSE),"")</f>
        <v/>
      </c>
      <c r="J242" s="38" t="str">
        <f>_xlfn.IFNA(VLOOKUP(F242,'Reference data SID'!L:O,4,FALSE),"")</f>
        <v/>
      </c>
      <c r="K242" s="37"/>
      <c r="L242" s="37"/>
      <c r="M242" s="37"/>
      <c r="N242" s="50"/>
      <c r="O242" s="50"/>
      <c r="P242" s="50"/>
      <c r="Q242" s="50"/>
      <c r="R242" s="50"/>
      <c r="S242" s="50"/>
      <c r="T242" s="47" t="str">
        <f t="shared" ca="1" si="67"/>
        <v/>
      </c>
      <c r="U242" s="117" t="str">
        <f>_xlfn.IFNA(VLOOKUP(A242,'Reference data SID'!D:E,2,FALSE),"")</f>
        <v/>
      </c>
      <c r="V242" s="117" t="str">
        <f t="shared" si="56"/>
        <v>not ok</v>
      </c>
      <c r="W242" s="117" t="str">
        <f t="shared" si="57"/>
        <v>not ok</v>
      </c>
      <c r="X242" s="117" t="str">
        <f t="shared" si="58"/>
        <v>ok</v>
      </c>
      <c r="Y242" s="117" t="str">
        <f t="shared" si="59"/>
        <v>not ok</v>
      </c>
      <c r="Z242" s="117" t="str">
        <f t="shared" si="60"/>
        <v/>
      </c>
      <c r="AA242" s="117" t="str">
        <f>IF(LEN(A242)&gt;1,IF(COUNTIFS($Z$6:Z$502,LEFT(Z242,250))&gt;1,"Duplicate entry: you have two rows for the same substance and year and use",""),"")</f>
        <v/>
      </c>
      <c r="AB242" s="117" t="str">
        <f>IF(LEN(A242)&gt;0,IF(ISNUMBER(MATCH(A242,Annex_I_II_entries,0)),"","The Entry name is not within the dropdown list, make sure that you have not copied and pasted overwritting the cell format (with its correponding dropdown list) in column A"),"")</f>
        <v/>
      </c>
      <c r="AC242" s="117" t="str">
        <f t="shared" ca="1" si="61"/>
        <v/>
      </c>
      <c r="AD242" s="117" t="str">
        <f t="shared" ca="1" si="62"/>
        <v/>
      </c>
      <c r="AE242" s="117" t="str">
        <f>IF(LEN(G242)&lt;1,"",IF(COUNTIFS('1.Mfg and placing on the market'!G$6:G$503,'1.(Optional) tonnage per use'!G242,'1.Mfg and placing on the market'!K$6:K$503,'1.(Optional) tonnage per use'!N242)=0,"You have not provided total tonnage for this substance and year in the sheet 1. Mfg and placing on the market",""))</f>
        <v/>
      </c>
      <c r="AF242" s="117" t="str">
        <f t="shared" ca="1" si="68"/>
        <v/>
      </c>
      <c r="AG242" s="117" t="str">
        <f t="shared" ca="1" si="69"/>
        <v/>
      </c>
      <c r="AH242" s="117" t="str">
        <f t="shared" ca="1" si="70"/>
        <v/>
      </c>
      <c r="AI242" s="117" t="str">
        <f t="shared" si="63"/>
        <v>_EC</v>
      </c>
      <c r="AJ242" s="117" t="str">
        <f t="shared" si="64"/>
        <v>_CAS</v>
      </c>
      <c r="AK242" s="117" t="str">
        <f t="shared" si="65"/>
        <v>_uses</v>
      </c>
      <c r="AL242" s="117" t="str">
        <f t="shared" si="71"/>
        <v/>
      </c>
      <c r="AM242" s="117" t="str">
        <f t="shared" si="72"/>
        <v/>
      </c>
    </row>
    <row r="243" spans="1:39" s="39" customFormat="1" x14ac:dyDescent="0.2">
      <c r="A243" s="37"/>
      <c r="B243" s="37"/>
      <c r="C243" s="37"/>
      <c r="D243" s="70" t="str">
        <f>_xlfn.IFNA(VLOOKUP(A243,'Reference data SID'!$D$2:$Q$673,14,FALSE),"")</f>
        <v/>
      </c>
      <c r="E243" s="70" t="str">
        <f>_xlfn.IFNA(VLOOKUP(D243,'Reference data SID'!$C$3:$E$673,3,FALSE),"")</f>
        <v/>
      </c>
      <c r="F243" s="64" t="str">
        <f>_xlfn.IFNA(IF(E243=FALSE,D243,IF(ISBLANK(B243),VLOOKUP(C243,'Reference data SID'!$N:$P,3,FALSE),VLOOKUP(B243,'Reference data SID'!$M:$P,4,FALSE))),"")</f>
        <v/>
      </c>
      <c r="G243" s="64" t="str">
        <f t="shared" si="66"/>
        <v/>
      </c>
      <c r="H243" s="38" t="str">
        <f>_xlfn.IFNA(VLOOKUP(F243,'Reference data SID'!L:M,2,FALSE),"")</f>
        <v/>
      </c>
      <c r="I243" s="38" t="str">
        <f>_xlfn.IFNA(VLOOKUP(F243,'Reference data SID'!L:N,3,FALSE),"")</f>
        <v/>
      </c>
      <c r="J243" s="38" t="str">
        <f>_xlfn.IFNA(VLOOKUP(F243,'Reference data SID'!L:O,4,FALSE),"")</f>
        <v/>
      </c>
      <c r="K243" s="37"/>
      <c r="L243" s="37"/>
      <c r="M243" s="37"/>
      <c r="N243" s="50"/>
      <c r="O243" s="50"/>
      <c r="P243" s="50"/>
      <c r="Q243" s="50"/>
      <c r="R243" s="50"/>
      <c r="S243" s="50"/>
      <c r="T243" s="47" t="str">
        <f t="shared" ca="1" si="67"/>
        <v/>
      </c>
      <c r="U243" s="117" t="str">
        <f>_xlfn.IFNA(VLOOKUP(A243,'Reference data SID'!D:E,2,FALSE),"")</f>
        <v/>
      </c>
      <c r="V243" s="117" t="str">
        <f t="shared" si="56"/>
        <v>not ok</v>
      </c>
      <c r="W243" s="117" t="str">
        <f t="shared" si="57"/>
        <v>not ok</v>
      </c>
      <c r="X243" s="117" t="str">
        <f t="shared" si="58"/>
        <v>ok</v>
      </c>
      <c r="Y243" s="117" t="str">
        <f t="shared" si="59"/>
        <v>not ok</v>
      </c>
      <c r="Z243" s="117" t="str">
        <f t="shared" si="60"/>
        <v/>
      </c>
      <c r="AA243" s="117" t="str">
        <f>IF(LEN(A243)&gt;1,IF(COUNTIFS($Z$6:Z$502,LEFT(Z243,250))&gt;1,"Duplicate entry: you have two rows for the same substance and year and use",""),"")</f>
        <v/>
      </c>
      <c r="AB243" s="117" t="str">
        <f>IF(LEN(A243)&gt;0,IF(ISNUMBER(MATCH(A243,Annex_I_II_entries,0)),"","The Entry name is not within the dropdown list, make sure that you have not copied and pasted overwritting the cell format (with its correponding dropdown list) in column A"),"")</f>
        <v/>
      </c>
      <c r="AC243" s="117" t="str">
        <f t="shared" ca="1" si="61"/>
        <v/>
      </c>
      <c r="AD243" s="117" t="str">
        <f t="shared" ca="1" si="62"/>
        <v/>
      </c>
      <c r="AE243" s="117" t="str">
        <f>IF(LEN(G243)&lt;1,"",IF(COUNTIFS('1.Mfg and placing on the market'!G$6:G$503,'1.(Optional) tonnage per use'!G243,'1.Mfg and placing on the market'!K$6:K$503,'1.(Optional) tonnage per use'!N243)=0,"You have not provided total tonnage for this substance and year in the sheet 1. Mfg and placing on the market",""))</f>
        <v/>
      </c>
      <c r="AF243" s="117" t="str">
        <f t="shared" ca="1" si="68"/>
        <v/>
      </c>
      <c r="AG243" s="117" t="str">
        <f t="shared" ca="1" si="69"/>
        <v/>
      </c>
      <c r="AH243" s="117" t="str">
        <f t="shared" ca="1" si="70"/>
        <v/>
      </c>
      <c r="AI243" s="117" t="str">
        <f t="shared" si="63"/>
        <v>_EC</v>
      </c>
      <c r="AJ243" s="117" t="str">
        <f t="shared" si="64"/>
        <v>_CAS</v>
      </c>
      <c r="AK243" s="117" t="str">
        <f t="shared" si="65"/>
        <v>_uses</v>
      </c>
      <c r="AL243" s="117" t="str">
        <f t="shared" si="71"/>
        <v/>
      </c>
      <c r="AM243" s="117" t="str">
        <f t="shared" si="72"/>
        <v/>
      </c>
    </row>
    <row r="244" spans="1:39" s="39" customFormat="1" x14ac:dyDescent="0.2">
      <c r="A244" s="37"/>
      <c r="B244" s="37"/>
      <c r="C244" s="37"/>
      <c r="D244" s="70" t="str">
        <f>_xlfn.IFNA(VLOOKUP(A244,'Reference data SID'!$D$2:$Q$673,14,FALSE),"")</f>
        <v/>
      </c>
      <c r="E244" s="70" t="str">
        <f>_xlfn.IFNA(VLOOKUP(D244,'Reference data SID'!$C$3:$E$673,3,FALSE),"")</f>
        <v/>
      </c>
      <c r="F244" s="64" t="str">
        <f>_xlfn.IFNA(IF(E244=FALSE,D244,IF(ISBLANK(B244),VLOOKUP(C244,'Reference data SID'!$N:$P,3,FALSE),VLOOKUP(B244,'Reference data SID'!$M:$P,4,FALSE))),"")</f>
        <v/>
      </c>
      <c r="G244" s="64" t="str">
        <f t="shared" si="66"/>
        <v/>
      </c>
      <c r="H244" s="38" t="str">
        <f>_xlfn.IFNA(VLOOKUP(F244,'Reference data SID'!L:M,2,FALSE),"")</f>
        <v/>
      </c>
      <c r="I244" s="38" t="str">
        <f>_xlfn.IFNA(VLOOKUP(F244,'Reference data SID'!L:N,3,FALSE),"")</f>
        <v/>
      </c>
      <c r="J244" s="38" t="str">
        <f>_xlfn.IFNA(VLOOKUP(F244,'Reference data SID'!L:O,4,FALSE),"")</f>
        <v/>
      </c>
      <c r="K244" s="37"/>
      <c r="L244" s="37"/>
      <c r="M244" s="37"/>
      <c r="N244" s="50"/>
      <c r="O244" s="50"/>
      <c r="P244" s="50"/>
      <c r="Q244" s="50"/>
      <c r="R244" s="50"/>
      <c r="S244" s="50"/>
      <c r="T244" s="47" t="str">
        <f t="shared" ca="1" si="67"/>
        <v/>
      </c>
      <c r="U244" s="117" t="str">
        <f>_xlfn.IFNA(VLOOKUP(A244,'Reference data SID'!D:E,2,FALSE),"")</f>
        <v/>
      </c>
      <c r="V244" s="117" t="str">
        <f t="shared" si="56"/>
        <v>not ok</v>
      </c>
      <c r="W244" s="117" t="str">
        <f t="shared" si="57"/>
        <v>not ok</v>
      </c>
      <c r="X244" s="117" t="str">
        <f t="shared" si="58"/>
        <v>ok</v>
      </c>
      <c r="Y244" s="117" t="str">
        <f t="shared" si="59"/>
        <v>not ok</v>
      </c>
      <c r="Z244" s="117" t="str">
        <f t="shared" si="60"/>
        <v/>
      </c>
      <c r="AA244" s="117" t="str">
        <f>IF(LEN(A244)&gt;1,IF(COUNTIFS($Z$6:Z$502,LEFT(Z244,250))&gt;1,"Duplicate entry: you have two rows for the same substance and year and use",""),"")</f>
        <v/>
      </c>
      <c r="AB244" s="117" t="str">
        <f>IF(LEN(A244)&gt;0,IF(ISNUMBER(MATCH(A244,Annex_I_II_entries,0)),"","The Entry name is not within the dropdown list, make sure that you have not copied and pasted overwritting the cell format (with its correponding dropdown list) in column A"),"")</f>
        <v/>
      </c>
      <c r="AC244" s="117" t="str">
        <f t="shared" ca="1" si="61"/>
        <v/>
      </c>
      <c r="AD244" s="117" t="str">
        <f t="shared" ca="1" si="62"/>
        <v/>
      </c>
      <c r="AE244" s="117" t="str">
        <f>IF(LEN(G244)&lt;1,"",IF(COUNTIFS('1.Mfg and placing on the market'!G$6:G$503,'1.(Optional) tonnage per use'!G244,'1.Mfg and placing on the market'!K$6:K$503,'1.(Optional) tonnage per use'!N244)=0,"You have not provided total tonnage for this substance and year in the sheet 1. Mfg and placing on the market",""))</f>
        <v/>
      </c>
      <c r="AF244" s="117" t="str">
        <f t="shared" ca="1" si="68"/>
        <v/>
      </c>
      <c r="AG244" s="117" t="str">
        <f t="shared" ca="1" si="69"/>
        <v/>
      </c>
      <c r="AH244" s="117" t="str">
        <f t="shared" ca="1" si="70"/>
        <v/>
      </c>
      <c r="AI244" s="117" t="str">
        <f t="shared" si="63"/>
        <v>_EC</v>
      </c>
      <c r="AJ244" s="117" t="str">
        <f t="shared" si="64"/>
        <v>_CAS</v>
      </c>
      <c r="AK244" s="117" t="str">
        <f t="shared" si="65"/>
        <v>_uses</v>
      </c>
      <c r="AL244" s="117" t="str">
        <f t="shared" si="71"/>
        <v/>
      </c>
      <c r="AM244" s="117" t="str">
        <f t="shared" si="72"/>
        <v/>
      </c>
    </row>
    <row r="245" spans="1:39" s="39" customFormat="1" x14ac:dyDescent="0.2">
      <c r="A245" s="37"/>
      <c r="B245" s="37"/>
      <c r="C245" s="37"/>
      <c r="D245" s="70" t="str">
        <f>_xlfn.IFNA(VLOOKUP(A245,'Reference data SID'!$D$2:$Q$673,14,FALSE),"")</f>
        <v/>
      </c>
      <c r="E245" s="70" t="str">
        <f>_xlfn.IFNA(VLOOKUP(D245,'Reference data SID'!$C$3:$E$673,3,FALSE),"")</f>
        <v/>
      </c>
      <c r="F245" s="64" t="str">
        <f>_xlfn.IFNA(IF(E245=FALSE,D245,IF(ISBLANK(B245),VLOOKUP(C245,'Reference data SID'!$N:$P,3,FALSE),VLOOKUP(B245,'Reference data SID'!$M:$P,4,FALSE))),"")</f>
        <v/>
      </c>
      <c r="G245" s="64" t="str">
        <f t="shared" si="66"/>
        <v/>
      </c>
      <c r="H245" s="38" t="str">
        <f>_xlfn.IFNA(VLOOKUP(F245,'Reference data SID'!L:M,2,FALSE),"")</f>
        <v/>
      </c>
      <c r="I245" s="38" t="str">
        <f>_xlfn.IFNA(VLOOKUP(F245,'Reference data SID'!L:N,3,FALSE),"")</f>
        <v/>
      </c>
      <c r="J245" s="38" t="str">
        <f>_xlfn.IFNA(VLOOKUP(F245,'Reference data SID'!L:O,4,FALSE),"")</f>
        <v/>
      </c>
      <c r="K245" s="37"/>
      <c r="L245" s="37"/>
      <c r="M245" s="37"/>
      <c r="N245" s="50"/>
      <c r="O245" s="50"/>
      <c r="P245" s="50"/>
      <c r="Q245" s="50"/>
      <c r="R245" s="50"/>
      <c r="S245" s="50"/>
      <c r="T245" s="47" t="str">
        <f t="shared" ca="1" si="67"/>
        <v/>
      </c>
      <c r="U245" s="117" t="str">
        <f>_xlfn.IFNA(VLOOKUP(A245,'Reference data SID'!D:E,2,FALSE),"")</f>
        <v/>
      </c>
      <c r="V245" s="117" t="str">
        <f t="shared" si="56"/>
        <v>not ok</v>
      </c>
      <c r="W245" s="117" t="str">
        <f t="shared" si="57"/>
        <v>not ok</v>
      </c>
      <c r="X245" s="117" t="str">
        <f t="shared" si="58"/>
        <v>ok</v>
      </c>
      <c r="Y245" s="117" t="str">
        <f t="shared" si="59"/>
        <v>not ok</v>
      </c>
      <c r="Z245" s="117" t="str">
        <f t="shared" si="60"/>
        <v/>
      </c>
      <c r="AA245" s="117" t="str">
        <f>IF(LEN(A245)&gt;1,IF(COUNTIFS($Z$6:Z$502,LEFT(Z245,250))&gt;1,"Duplicate entry: you have two rows for the same substance and year and use",""),"")</f>
        <v/>
      </c>
      <c r="AB245" s="117" t="str">
        <f>IF(LEN(A245)&gt;0,IF(ISNUMBER(MATCH(A245,Annex_I_II_entries,0)),"","The Entry name is not within the dropdown list, make sure that you have not copied and pasted overwritting the cell format (with its correponding dropdown list) in column A"),"")</f>
        <v/>
      </c>
      <c r="AC245" s="117" t="str">
        <f t="shared" ca="1" si="61"/>
        <v/>
      </c>
      <c r="AD245" s="117" t="str">
        <f t="shared" ca="1" si="62"/>
        <v/>
      </c>
      <c r="AE245" s="117" t="str">
        <f>IF(LEN(G245)&lt;1,"",IF(COUNTIFS('1.Mfg and placing on the market'!G$6:G$503,'1.(Optional) tonnage per use'!G245,'1.Mfg and placing on the market'!K$6:K$503,'1.(Optional) tonnage per use'!N245)=0,"You have not provided total tonnage for this substance and year in the sheet 1. Mfg and placing on the market",""))</f>
        <v/>
      </c>
      <c r="AF245" s="117" t="str">
        <f t="shared" ca="1" si="68"/>
        <v/>
      </c>
      <c r="AG245" s="117" t="str">
        <f t="shared" ca="1" si="69"/>
        <v/>
      </c>
      <c r="AH245" s="117" t="str">
        <f t="shared" ca="1" si="70"/>
        <v/>
      </c>
      <c r="AI245" s="117" t="str">
        <f t="shared" si="63"/>
        <v>_EC</v>
      </c>
      <c r="AJ245" s="117" t="str">
        <f t="shared" si="64"/>
        <v>_CAS</v>
      </c>
      <c r="AK245" s="117" t="str">
        <f t="shared" si="65"/>
        <v>_uses</v>
      </c>
      <c r="AL245" s="117" t="str">
        <f t="shared" si="71"/>
        <v/>
      </c>
      <c r="AM245" s="117" t="str">
        <f t="shared" si="72"/>
        <v/>
      </c>
    </row>
    <row r="246" spans="1:39" s="39" customFormat="1" x14ac:dyDescent="0.2">
      <c r="A246" s="37"/>
      <c r="B246" s="37"/>
      <c r="C246" s="37"/>
      <c r="D246" s="70" t="str">
        <f>_xlfn.IFNA(VLOOKUP(A246,'Reference data SID'!$D$2:$Q$673,14,FALSE),"")</f>
        <v/>
      </c>
      <c r="E246" s="70" t="str">
        <f>_xlfn.IFNA(VLOOKUP(D246,'Reference data SID'!$C$3:$E$673,3,FALSE),"")</f>
        <v/>
      </c>
      <c r="F246" s="64" t="str">
        <f>_xlfn.IFNA(IF(E246=FALSE,D246,IF(ISBLANK(B246),VLOOKUP(C246,'Reference data SID'!$N:$P,3,FALSE),VLOOKUP(B246,'Reference data SID'!$M:$P,4,FALSE))),"")</f>
        <v/>
      </c>
      <c r="G246" s="64" t="str">
        <f t="shared" si="66"/>
        <v/>
      </c>
      <c r="H246" s="38" t="str">
        <f>_xlfn.IFNA(VLOOKUP(F246,'Reference data SID'!L:M,2,FALSE),"")</f>
        <v/>
      </c>
      <c r="I246" s="38" t="str">
        <f>_xlfn.IFNA(VLOOKUP(F246,'Reference data SID'!L:N,3,FALSE),"")</f>
        <v/>
      </c>
      <c r="J246" s="38" t="str">
        <f>_xlfn.IFNA(VLOOKUP(F246,'Reference data SID'!L:O,4,FALSE),"")</f>
        <v/>
      </c>
      <c r="K246" s="37"/>
      <c r="L246" s="37"/>
      <c r="M246" s="37"/>
      <c r="N246" s="50"/>
      <c r="O246" s="50"/>
      <c r="P246" s="50"/>
      <c r="Q246" s="50"/>
      <c r="R246" s="50"/>
      <c r="S246" s="50"/>
      <c r="T246" s="47" t="str">
        <f t="shared" ca="1" si="67"/>
        <v/>
      </c>
      <c r="U246" s="117" t="str">
        <f>_xlfn.IFNA(VLOOKUP(A246,'Reference data SID'!D:E,2,FALSE),"")</f>
        <v/>
      </c>
      <c r="V246" s="117" t="str">
        <f t="shared" si="56"/>
        <v>not ok</v>
      </c>
      <c r="W246" s="117" t="str">
        <f t="shared" si="57"/>
        <v>not ok</v>
      </c>
      <c r="X246" s="117" t="str">
        <f t="shared" si="58"/>
        <v>ok</v>
      </c>
      <c r="Y246" s="117" t="str">
        <f t="shared" si="59"/>
        <v>not ok</v>
      </c>
      <c r="Z246" s="117" t="str">
        <f t="shared" si="60"/>
        <v/>
      </c>
      <c r="AA246" s="117" t="str">
        <f>IF(LEN(A246)&gt;1,IF(COUNTIFS($Z$6:Z$502,LEFT(Z246,250))&gt;1,"Duplicate entry: you have two rows for the same substance and year and use",""),"")</f>
        <v/>
      </c>
      <c r="AB246" s="117" t="str">
        <f>IF(LEN(A246)&gt;0,IF(ISNUMBER(MATCH(A246,Annex_I_II_entries,0)),"","The Entry name is not within the dropdown list, make sure that you have not copied and pasted overwritting the cell format (with its correponding dropdown list) in column A"),"")</f>
        <v/>
      </c>
      <c r="AC246" s="117" t="str">
        <f t="shared" ca="1" si="61"/>
        <v/>
      </c>
      <c r="AD246" s="117" t="str">
        <f t="shared" ca="1" si="62"/>
        <v/>
      </c>
      <c r="AE246" s="117" t="str">
        <f>IF(LEN(G246)&lt;1,"",IF(COUNTIFS('1.Mfg and placing on the market'!G$6:G$503,'1.(Optional) tonnage per use'!G246,'1.Mfg and placing on the market'!K$6:K$503,'1.(Optional) tonnage per use'!N246)=0,"You have not provided total tonnage for this substance and year in the sheet 1. Mfg and placing on the market",""))</f>
        <v/>
      </c>
      <c r="AF246" s="117" t="str">
        <f t="shared" ca="1" si="68"/>
        <v/>
      </c>
      <c r="AG246" s="117" t="str">
        <f t="shared" ca="1" si="69"/>
        <v/>
      </c>
      <c r="AH246" s="117" t="str">
        <f t="shared" ca="1" si="70"/>
        <v/>
      </c>
      <c r="AI246" s="117" t="str">
        <f t="shared" si="63"/>
        <v>_EC</v>
      </c>
      <c r="AJ246" s="117" t="str">
        <f t="shared" si="64"/>
        <v>_CAS</v>
      </c>
      <c r="AK246" s="117" t="str">
        <f t="shared" si="65"/>
        <v>_uses</v>
      </c>
      <c r="AL246" s="117" t="str">
        <f t="shared" si="71"/>
        <v/>
      </c>
      <c r="AM246" s="117" t="str">
        <f t="shared" si="72"/>
        <v/>
      </c>
    </row>
    <row r="247" spans="1:39" s="39" customFormat="1" x14ac:dyDescent="0.2">
      <c r="A247" s="37"/>
      <c r="B247" s="37"/>
      <c r="C247" s="37"/>
      <c r="D247" s="70" t="str">
        <f>_xlfn.IFNA(VLOOKUP(A247,'Reference data SID'!$D$2:$Q$673,14,FALSE),"")</f>
        <v/>
      </c>
      <c r="E247" s="70" t="str">
        <f>_xlfn.IFNA(VLOOKUP(D247,'Reference data SID'!$C$3:$E$673,3,FALSE),"")</f>
        <v/>
      </c>
      <c r="F247" s="64" t="str">
        <f>_xlfn.IFNA(IF(E247=FALSE,D247,IF(ISBLANK(B247),VLOOKUP(C247,'Reference data SID'!$N:$P,3,FALSE),VLOOKUP(B247,'Reference data SID'!$M:$P,4,FALSE))),"")</f>
        <v/>
      </c>
      <c r="G247" s="64" t="str">
        <f t="shared" si="66"/>
        <v/>
      </c>
      <c r="H247" s="38" t="str">
        <f>_xlfn.IFNA(VLOOKUP(F247,'Reference data SID'!L:M,2,FALSE),"")</f>
        <v/>
      </c>
      <c r="I247" s="38" t="str">
        <f>_xlfn.IFNA(VLOOKUP(F247,'Reference data SID'!L:N,3,FALSE),"")</f>
        <v/>
      </c>
      <c r="J247" s="38" t="str">
        <f>_xlfn.IFNA(VLOOKUP(F247,'Reference data SID'!L:O,4,FALSE),"")</f>
        <v/>
      </c>
      <c r="K247" s="37"/>
      <c r="L247" s="37"/>
      <c r="M247" s="37"/>
      <c r="N247" s="50"/>
      <c r="O247" s="50"/>
      <c r="P247" s="50"/>
      <c r="Q247" s="50"/>
      <c r="R247" s="50"/>
      <c r="S247" s="50"/>
      <c r="T247" s="47" t="str">
        <f t="shared" ca="1" si="67"/>
        <v/>
      </c>
      <c r="U247" s="117" t="str">
        <f>_xlfn.IFNA(VLOOKUP(A247,'Reference data SID'!D:E,2,FALSE),"")</f>
        <v/>
      </c>
      <c r="V247" s="117" t="str">
        <f t="shared" si="56"/>
        <v>not ok</v>
      </c>
      <c r="W247" s="117" t="str">
        <f t="shared" si="57"/>
        <v>not ok</v>
      </c>
      <c r="X247" s="117" t="str">
        <f t="shared" si="58"/>
        <v>ok</v>
      </c>
      <c r="Y247" s="117" t="str">
        <f t="shared" si="59"/>
        <v>not ok</v>
      </c>
      <c r="Z247" s="117" t="str">
        <f t="shared" si="60"/>
        <v/>
      </c>
      <c r="AA247" s="117" t="str">
        <f>IF(LEN(A247)&gt;1,IF(COUNTIFS($Z$6:Z$502,LEFT(Z247,250))&gt;1,"Duplicate entry: you have two rows for the same substance and year and use",""),"")</f>
        <v/>
      </c>
      <c r="AB247" s="117" t="str">
        <f>IF(LEN(A247)&gt;0,IF(ISNUMBER(MATCH(A247,Annex_I_II_entries,0)),"","The Entry name is not within the dropdown list, make sure that you have not copied and pasted overwritting the cell format (with its correponding dropdown list) in column A"),"")</f>
        <v/>
      </c>
      <c r="AC247" s="117" t="str">
        <f t="shared" ca="1" si="61"/>
        <v/>
      </c>
      <c r="AD247" s="117" t="str">
        <f t="shared" ca="1" si="62"/>
        <v/>
      </c>
      <c r="AE247" s="117" t="str">
        <f>IF(LEN(G247)&lt;1,"",IF(COUNTIFS('1.Mfg and placing on the market'!G$6:G$503,'1.(Optional) tonnage per use'!G247,'1.Mfg and placing on the market'!K$6:K$503,'1.(Optional) tonnage per use'!N247)=0,"You have not provided total tonnage for this substance and year in the sheet 1. Mfg and placing on the market",""))</f>
        <v/>
      </c>
      <c r="AF247" s="117" t="str">
        <f t="shared" ca="1" si="68"/>
        <v/>
      </c>
      <c r="AG247" s="117" t="str">
        <f t="shared" ca="1" si="69"/>
        <v/>
      </c>
      <c r="AH247" s="117" t="str">
        <f t="shared" ca="1" si="70"/>
        <v/>
      </c>
      <c r="AI247" s="117" t="str">
        <f t="shared" si="63"/>
        <v>_EC</v>
      </c>
      <c r="AJ247" s="117" t="str">
        <f t="shared" si="64"/>
        <v>_CAS</v>
      </c>
      <c r="AK247" s="117" t="str">
        <f t="shared" si="65"/>
        <v>_uses</v>
      </c>
      <c r="AL247" s="117" t="str">
        <f t="shared" si="71"/>
        <v/>
      </c>
      <c r="AM247" s="117" t="str">
        <f t="shared" si="72"/>
        <v/>
      </c>
    </row>
    <row r="248" spans="1:39" s="39" customFormat="1" x14ac:dyDescent="0.2">
      <c r="A248" s="37"/>
      <c r="B248" s="37"/>
      <c r="C248" s="37"/>
      <c r="D248" s="70" t="str">
        <f>_xlfn.IFNA(VLOOKUP(A248,'Reference data SID'!$D$2:$Q$673,14,FALSE),"")</f>
        <v/>
      </c>
      <c r="E248" s="70" t="str">
        <f>_xlfn.IFNA(VLOOKUP(D248,'Reference data SID'!$C$3:$E$673,3,FALSE),"")</f>
        <v/>
      </c>
      <c r="F248" s="64" t="str">
        <f>_xlfn.IFNA(IF(E248=FALSE,D248,IF(ISBLANK(B248),VLOOKUP(C248,'Reference data SID'!$N:$P,3,FALSE),VLOOKUP(B248,'Reference data SID'!$M:$P,4,FALSE))),"")</f>
        <v/>
      </c>
      <c r="G248" s="64" t="str">
        <f t="shared" si="66"/>
        <v/>
      </c>
      <c r="H248" s="38" t="str">
        <f>_xlfn.IFNA(VLOOKUP(F248,'Reference data SID'!L:M,2,FALSE),"")</f>
        <v/>
      </c>
      <c r="I248" s="38" t="str">
        <f>_xlfn.IFNA(VLOOKUP(F248,'Reference data SID'!L:N,3,FALSE),"")</f>
        <v/>
      </c>
      <c r="J248" s="38" t="str">
        <f>_xlfn.IFNA(VLOOKUP(F248,'Reference data SID'!L:O,4,FALSE),"")</f>
        <v/>
      </c>
      <c r="K248" s="37"/>
      <c r="L248" s="37"/>
      <c r="M248" s="37"/>
      <c r="N248" s="50"/>
      <c r="O248" s="50"/>
      <c r="P248" s="50"/>
      <c r="Q248" s="50"/>
      <c r="R248" s="50"/>
      <c r="S248" s="50"/>
      <c r="T248" s="47" t="str">
        <f t="shared" ca="1" si="67"/>
        <v/>
      </c>
      <c r="U248" s="117" t="str">
        <f>_xlfn.IFNA(VLOOKUP(A248,'Reference data SID'!D:E,2,FALSE),"")</f>
        <v/>
      </c>
      <c r="V248" s="117" t="str">
        <f t="shared" si="56"/>
        <v>not ok</v>
      </c>
      <c r="W248" s="117" t="str">
        <f t="shared" si="57"/>
        <v>not ok</v>
      </c>
      <c r="X248" s="117" t="str">
        <f t="shared" si="58"/>
        <v>ok</v>
      </c>
      <c r="Y248" s="117" t="str">
        <f t="shared" si="59"/>
        <v>not ok</v>
      </c>
      <c r="Z248" s="117" t="str">
        <f t="shared" si="60"/>
        <v/>
      </c>
      <c r="AA248" s="117" t="str">
        <f>IF(LEN(A248)&gt;1,IF(COUNTIFS($Z$6:Z$502,LEFT(Z248,250))&gt;1,"Duplicate entry: you have two rows for the same substance and year and use",""),"")</f>
        <v/>
      </c>
      <c r="AB248" s="117" t="str">
        <f>IF(LEN(A248)&gt;0,IF(ISNUMBER(MATCH(A248,Annex_I_II_entries,0)),"","The Entry name is not within the dropdown list, make sure that you have not copied and pasted overwritting the cell format (with its correponding dropdown list) in column A"),"")</f>
        <v/>
      </c>
      <c r="AC248" s="117" t="str">
        <f t="shared" ca="1" si="61"/>
        <v/>
      </c>
      <c r="AD248" s="117" t="str">
        <f t="shared" ca="1" si="62"/>
        <v/>
      </c>
      <c r="AE248" s="117" t="str">
        <f>IF(LEN(G248)&lt;1,"",IF(COUNTIFS('1.Mfg and placing on the market'!G$6:G$503,'1.(Optional) tonnage per use'!G248,'1.Mfg and placing on the market'!K$6:K$503,'1.(Optional) tonnage per use'!N248)=0,"You have not provided total tonnage for this substance and year in the sheet 1. Mfg and placing on the market",""))</f>
        <v/>
      </c>
      <c r="AF248" s="117" t="str">
        <f t="shared" ca="1" si="68"/>
        <v/>
      </c>
      <c r="AG248" s="117" t="str">
        <f t="shared" ca="1" si="69"/>
        <v/>
      </c>
      <c r="AH248" s="117" t="str">
        <f t="shared" ca="1" si="70"/>
        <v/>
      </c>
      <c r="AI248" s="117" t="str">
        <f t="shared" si="63"/>
        <v>_EC</v>
      </c>
      <c r="AJ248" s="117" t="str">
        <f t="shared" si="64"/>
        <v>_CAS</v>
      </c>
      <c r="AK248" s="117" t="str">
        <f t="shared" si="65"/>
        <v>_uses</v>
      </c>
      <c r="AL248" s="117" t="str">
        <f t="shared" si="71"/>
        <v/>
      </c>
      <c r="AM248" s="117" t="str">
        <f t="shared" si="72"/>
        <v/>
      </c>
    </row>
    <row r="249" spans="1:39" s="39" customFormat="1" x14ac:dyDescent="0.2">
      <c r="A249" s="37"/>
      <c r="B249" s="37"/>
      <c r="C249" s="37"/>
      <c r="D249" s="70" t="str">
        <f>_xlfn.IFNA(VLOOKUP(A249,'Reference data SID'!$D$2:$Q$673,14,FALSE),"")</f>
        <v/>
      </c>
      <c r="E249" s="70" t="str">
        <f>_xlfn.IFNA(VLOOKUP(D249,'Reference data SID'!$C$3:$E$673,3,FALSE),"")</f>
        <v/>
      </c>
      <c r="F249" s="64" t="str">
        <f>_xlfn.IFNA(IF(E249=FALSE,D249,IF(ISBLANK(B249),VLOOKUP(C249,'Reference data SID'!$N:$P,3,FALSE),VLOOKUP(B249,'Reference data SID'!$M:$P,4,FALSE))),"")</f>
        <v/>
      </c>
      <c r="G249" s="64" t="str">
        <f t="shared" si="66"/>
        <v/>
      </c>
      <c r="H249" s="38" t="str">
        <f>_xlfn.IFNA(VLOOKUP(F249,'Reference data SID'!L:M,2,FALSE),"")</f>
        <v/>
      </c>
      <c r="I249" s="38" t="str">
        <f>_xlfn.IFNA(VLOOKUP(F249,'Reference data SID'!L:N,3,FALSE),"")</f>
        <v/>
      </c>
      <c r="J249" s="38" t="str">
        <f>_xlfn.IFNA(VLOOKUP(F249,'Reference data SID'!L:O,4,FALSE),"")</f>
        <v/>
      </c>
      <c r="K249" s="37"/>
      <c r="L249" s="37"/>
      <c r="M249" s="37"/>
      <c r="N249" s="50"/>
      <c r="O249" s="50"/>
      <c r="P249" s="50"/>
      <c r="Q249" s="50"/>
      <c r="R249" s="50"/>
      <c r="S249" s="50"/>
      <c r="T249" s="47" t="str">
        <f t="shared" ca="1" si="67"/>
        <v/>
      </c>
      <c r="U249" s="117" t="str">
        <f>_xlfn.IFNA(VLOOKUP(A249,'Reference data SID'!D:E,2,FALSE),"")</f>
        <v/>
      </c>
      <c r="V249" s="117" t="str">
        <f t="shared" si="56"/>
        <v>not ok</v>
      </c>
      <c r="W249" s="117" t="str">
        <f t="shared" si="57"/>
        <v>not ok</v>
      </c>
      <c r="X249" s="117" t="str">
        <f t="shared" si="58"/>
        <v>ok</v>
      </c>
      <c r="Y249" s="117" t="str">
        <f t="shared" si="59"/>
        <v>not ok</v>
      </c>
      <c r="Z249" s="117" t="str">
        <f t="shared" si="60"/>
        <v/>
      </c>
      <c r="AA249" s="117" t="str">
        <f>IF(LEN(A249)&gt;1,IF(COUNTIFS($Z$6:Z$502,LEFT(Z249,250))&gt;1,"Duplicate entry: you have two rows for the same substance and year and use",""),"")</f>
        <v/>
      </c>
      <c r="AB249" s="117" t="str">
        <f>IF(LEN(A249)&gt;0,IF(ISNUMBER(MATCH(A249,Annex_I_II_entries,0)),"","The Entry name is not within the dropdown list, make sure that you have not copied and pasted overwritting the cell format (with its correponding dropdown list) in column A"),"")</f>
        <v/>
      </c>
      <c r="AC249" s="117" t="str">
        <f t="shared" ca="1" si="61"/>
        <v/>
      </c>
      <c r="AD249" s="117" t="str">
        <f t="shared" ca="1" si="62"/>
        <v/>
      </c>
      <c r="AE249" s="117" t="str">
        <f>IF(LEN(G249)&lt;1,"",IF(COUNTIFS('1.Mfg and placing on the market'!G$6:G$503,'1.(Optional) tonnage per use'!G249,'1.Mfg and placing on the market'!K$6:K$503,'1.(Optional) tonnage per use'!N249)=0,"You have not provided total tonnage for this substance and year in the sheet 1. Mfg and placing on the market",""))</f>
        <v/>
      </c>
      <c r="AF249" s="117" t="str">
        <f t="shared" ca="1" si="68"/>
        <v/>
      </c>
      <c r="AG249" s="117" t="str">
        <f t="shared" ca="1" si="69"/>
        <v/>
      </c>
      <c r="AH249" s="117" t="str">
        <f t="shared" ca="1" si="70"/>
        <v/>
      </c>
      <c r="AI249" s="117" t="str">
        <f t="shared" si="63"/>
        <v>_EC</v>
      </c>
      <c r="AJ249" s="117" t="str">
        <f t="shared" si="64"/>
        <v>_CAS</v>
      </c>
      <c r="AK249" s="117" t="str">
        <f t="shared" si="65"/>
        <v>_uses</v>
      </c>
      <c r="AL249" s="117" t="str">
        <f t="shared" si="71"/>
        <v/>
      </c>
      <c r="AM249" s="117" t="str">
        <f t="shared" si="72"/>
        <v/>
      </c>
    </row>
    <row r="250" spans="1:39" s="39" customFormat="1" x14ac:dyDescent="0.2">
      <c r="A250" s="37"/>
      <c r="B250" s="37"/>
      <c r="C250" s="37"/>
      <c r="D250" s="70" t="str">
        <f>_xlfn.IFNA(VLOOKUP(A250,'Reference data SID'!$D$2:$Q$673,14,FALSE),"")</f>
        <v/>
      </c>
      <c r="E250" s="70" t="str">
        <f>_xlfn.IFNA(VLOOKUP(D250,'Reference data SID'!$C$3:$E$673,3,FALSE),"")</f>
        <v/>
      </c>
      <c r="F250" s="64" t="str">
        <f>_xlfn.IFNA(IF(E250=FALSE,D250,IF(ISBLANK(B250),VLOOKUP(C250,'Reference data SID'!$N:$P,3,FALSE),VLOOKUP(B250,'Reference data SID'!$M:$P,4,FALSE))),"")</f>
        <v/>
      </c>
      <c r="G250" s="64" t="str">
        <f t="shared" si="66"/>
        <v/>
      </c>
      <c r="H250" s="38" t="str">
        <f>_xlfn.IFNA(VLOOKUP(F250,'Reference data SID'!L:M,2,FALSE),"")</f>
        <v/>
      </c>
      <c r="I250" s="38" t="str">
        <f>_xlfn.IFNA(VLOOKUP(F250,'Reference data SID'!L:N,3,FALSE),"")</f>
        <v/>
      </c>
      <c r="J250" s="38" t="str">
        <f>_xlfn.IFNA(VLOOKUP(F250,'Reference data SID'!L:O,4,FALSE),"")</f>
        <v/>
      </c>
      <c r="K250" s="37"/>
      <c r="L250" s="37"/>
      <c r="M250" s="37"/>
      <c r="N250" s="50"/>
      <c r="O250" s="50"/>
      <c r="P250" s="50"/>
      <c r="Q250" s="50"/>
      <c r="R250" s="50"/>
      <c r="S250" s="50"/>
      <c r="T250" s="47" t="str">
        <f t="shared" ca="1" si="67"/>
        <v/>
      </c>
      <c r="U250" s="117" t="str">
        <f>_xlfn.IFNA(VLOOKUP(A250,'Reference data SID'!D:E,2,FALSE),"")</f>
        <v/>
      </c>
      <c r="V250" s="117" t="str">
        <f t="shared" si="56"/>
        <v>not ok</v>
      </c>
      <c r="W250" s="117" t="str">
        <f t="shared" si="57"/>
        <v>not ok</v>
      </c>
      <c r="X250" s="117" t="str">
        <f t="shared" si="58"/>
        <v>ok</v>
      </c>
      <c r="Y250" s="117" t="str">
        <f t="shared" si="59"/>
        <v>not ok</v>
      </c>
      <c r="Z250" s="117" t="str">
        <f t="shared" si="60"/>
        <v/>
      </c>
      <c r="AA250" s="117" t="str">
        <f>IF(LEN(A250)&gt;1,IF(COUNTIFS($Z$6:Z$502,LEFT(Z250,250))&gt;1,"Duplicate entry: you have two rows for the same substance and year and use",""),"")</f>
        <v/>
      </c>
      <c r="AB250" s="117" t="str">
        <f>IF(LEN(A250)&gt;0,IF(ISNUMBER(MATCH(A250,Annex_I_II_entries,0)),"","The Entry name is not within the dropdown list, make sure that you have not copied and pasted overwritting the cell format (with its correponding dropdown list) in column A"),"")</f>
        <v/>
      </c>
      <c r="AC250" s="117" t="str">
        <f t="shared" ca="1" si="61"/>
        <v/>
      </c>
      <c r="AD250" s="117" t="str">
        <f t="shared" ca="1" si="62"/>
        <v/>
      </c>
      <c r="AE250" s="117" t="str">
        <f>IF(LEN(G250)&lt;1,"",IF(COUNTIFS('1.Mfg and placing on the market'!G$6:G$503,'1.(Optional) tonnage per use'!G250,'1.Mfg and placing on the market'!K$6:K$503,'1.(Optional) tonnage per use'!N250)=0,"You have not provided total tonnage for this substance and year in the sheet 1. Mfg and placing on the market",""))</f>
        <v/>
      </c>
      <c r="AF250" s="117" t="str">
        <f t="shared" ca="1" si="68"/>
        <v/>
      </c>
      <c r="AG250" s="117" t="str">
        <f t="shared" ca="1" si="69"/>
        <v/>
      </c>
      <c r="AH250" s="117" t="str">
        <f t="shared" ca="1" si="70"/>
        <v/>
      </c>
      <c r="AI250" s="117" t="str">
        <f t="shared" si="63"/>
        <v>_EC</v>
      </c>
      <c r="AJ250" s="117" t="str">
        <f t="shared" si="64"/>
        <v>_CAS</v>
      </c>
      <c r="AK250" s="117" t="str">
        <f t="shared" si="65"/>
        <v>_uses</v>
      </c>
      <c r="AL250" s="117" t="str">
        <f t="shared" si="71"/>
        <v/>
      </c>
      <c r="AM250" s="117" t="str">
        <f t="shared" si="72"/>
        <v/>
      </c>
    </row>
    <row r="251" spans="1:39" s="39" customFormat="1" x14ac:dyDescent="0.2">
      <c r="A251" s="37"/>
      <c r="B251" s="37"/>
      <c r="C251" s="37"/>
      <c r="D251" s="70" t="str">
        <f>_xlfn.IFNA(VLOOKUP(A251,'Reference data SID'!$D$2:$Q$673,14,FALSE),"")</f>
        <v/>
      </c>
      <c r="E251" s="70" t="str">
        <f>_xlfn.IFNA(VLOOKUP(D251,'Reference data SID'!$C$3:$E$673,3,FALSE),"")</f>
        <v/>
      </c>
      <c r="F251" s="64" t="str">
        <f>_xlfn.IFNA(IF(E251=FALSE,D251,IF(ISBLANK(B251),VLOOKUP(C251,'Reference data SID'!$N:$P,3,FALSE),VLOOKUP(B251,'Reference data SID'!$M:$P,4,FALSE))),"")</f>
        <v/>
      </c>
      <c r="G251" s="64" t="str">
        <f t="shared" si="66"/>
        <v/>
      </c>
      <c r="H251" s="38" t="str">
        <f>_xlfn.IFNA(VLOOKUP(F251,'Reference data SID'!L:M,2,FALSE),"")</f>
        <v/>
      </c>
      <c r="I251" s="38" t="str">
        <f>_xlfn.IFNA(VLOOKUP(F251,'Reference data SID'!L:N,3,FALSE),"")</f>
        <v/>
      </c>
      <c r="J251" s="38" t="str">
        <f>_xlfn.IFNA(VLOOKUP(F251,'Reference data SID'!L:O,4,FALSE),"")</f>
        <v/>
      </c>
      <c r="K251" s="37"/>
      <c r="L251" s="37"/>
      <c r="M251" s="37"/>
      <c r="N251" s="50"/>
      <c r="O251" s="50"/>
      <c r="P251" s="50"/>
      <c r="Q251" s="50"/>
      <c r="R251" s="50"/>
      <c r="S251" s="50"/>
      <c r="T251" s="47" t="str">
        <f t="shared" ca="1" si="67"/>
        <v/>
      </c>
      <c r="U251" s="117" t="str">
        <f>_xlfn.IFNA(VLOOKUP(A251,'Reference data SID'!D:E,2,FALSE),"")</f>
        <v/>
      </c>
      <c r="V251" s="117" t="str">
        <f t="shared" si="56"/>
        <v>not ok</v>
      </c>
      <c r="W251" s="117" t="str">
        <f t="shared" si="57"/>
        <v>not ok</v>
      </c>
      <c r="X251" s="117" t="str">
        <f t="shared" si="58"/>
        <v>ok</v>
      </c>
      <c r="Y251" s="117" t="str">
        <f t="shared" si="59"/>
        <v>not ok</v>
      </c>
      <c r="Z251" s="117" t="str">
        <f t="shared" si="60"/>
        <v/>
      </c>
      <c r="AA251" s="117" t="str">
        <f>IF(LEN(A251)&gt;1,IF(COUNTIFS($Z$6:Z$502,LEFT(Z251,250))&gt;1,"Duplicate entry: you have two rows for the same substance and year and use",""),"")</f>
        <v/>
      </c>
      <c r="AB251" s="117" t="str">
        <f>IF(LEN(A251)&gt;0,IF(ISNUMBER(MATCH(A251,Annex_I_II_entries,0)),"","The Entry name is not within the dropdown list, make sure that you have not copied and pasted overwritting the cell format (with its correponding dropdown list) in column A"),"")</f>
        <v/>
      </c>
      <c r="AC251" s="117" t="str">
        <f t="shared" ca="1" si="61"/>
        <v/>
      </c>
      <c r="AD251" s="117" t="str">
        <f t="shared" ca="1" si="62"/>
        <v/>
      </c>
      <c r="AE251" s="117" t="str">
        <f>IF(LEN(G251)&lt;1,"",IF(COUNTIFS('1.Mfg and placing on the market'!G$6:G$503,'1.(Optional) tonnage per use'!G251,'1.Mfg and placing on the market'!K$6:K$503,'1.(Optional) tonnage per use'!N251)=0,"You have not provided total tonnage for this substance and year in the sheet 1. Mfg and placing on the market",""))</f>
        <v/>
      </c>
      <c r="AF251" s="117" t="str">
        <f t="shared" ca="1" si="68"/>
        <v/>
      </c>
      <c r="AG251" s="117" t="str">
        <f t="shared" ca="1" si="69"/>
        <v/>
      </c>
      <c r="AH251" s="117" t="str">
        <f t="shared" ca="1" si="70"/>
        <v/>
      </c>
      <c r="AI251" s="117" t="str">
        <f t="shared" si="63"/>
        <v>_EC</v>
      </c>
      <c r="AJ251" s="117" t="str">
        <f t="shared" si="64"/>
        <v>_CAS</v>
      </c>
      <c r="AK251" s="117" t="str">
        <f t="shared" si="65"/>
        <v>_uses</v>
      </c>
      <c r="AL251" s="117" t="str">
        <f t="shared" si="71"/>
        <v/>
      </c>
      <c r="AM251" s="117" t="str">
        <f t="shared" si="72"/>
        <v/>
      </c>
    </row>
    <row r="252" spans="1:39" s="39" customFormat="1" x14ac:dyDescent="0.2">
      <c r="A252" s="37"/>
      <c r="B252" s="37"/>
      <c r="C252" s="37"/>
      <c r="D252" s="70" t="str">
        <f>_xlfn.IFNA(VLOOKUP(A252,'Reference data SID'!$D$2:$Q$673,14,FALSE),"")</f>
        <v/>
      </c>
      <c r="E252" s="70" t="str">
        <f>_xlfn.IFNA(VLOOKUP(D252,'Reference data SID'!$C$3:$E$673,3,FALSE),"")</f>
        <v/>
      </c>
      <c r="F252" s="64" t="str">
        <f>_xlfn.IFNA(IF(E252=FALSE,D252,IF(ISBLANK(B252),VLOOKUP(C252,'Reference data SID'!$N:$P,3,FALSE),VLOOKUP(B252,'Reference data SID'!$M:$P,4,FALSE))),"")</f>
        <v/>
      </c>
      <c r="G252" s="64" t="str">
        <f t="shared" si="66"/>
        <v/>
      </c>
      <c r="H252" s="38" t="str">
        <f>_xlfn.IFNA(VLOOKUP(F252,'Reference data SID'!L:M,2,FALSE),"")</f>
        <v/>
      </c>
      <c r="I252" s="38" t="str">
        <f>_xlfn.IFNA(VLOOKUP(F252,'Reference data SID'!L:N,3,FALSE),"")</f>
        <v/>
      </c>
      <c r="J252" s="38" t="str">
        <f>_xlfn.IFNA(VLOOKUP(F252,'Reference data SID'!L:O,4,FALSE),"")</f>
        <v/>
      </c>
      <c r="K252" s="37"/>
      <c r="L252" s="37"/>
      <c r="M252" s="37"/>
      <c r="N252" s="50"/>
      <c r="O252" s="50"/>
      <c r="P252" s="50"/>
      <c r="Q252" s="50"/>
      <c r="R252" s="50"/>
      <c r="S252" s="50"/>
      <c r="T252" s="47" t="str">
        <f t="shared" ca="1" si="67"/>
        <v/>
      </c>
      <c r="U252" s="117" t="str">
        <f>_xlfn.IFNA(VLOOKUP(A252,'Reference data SID'!D:E,2,FALSE),"")</f>
        <v/>
      </c>
      <c r="V252" s="117" t="str">
        <f t="shared" si="56"/>
        <v>not ok</v>
      </c>
      <c r="W252" s="117" t="str">
        <f t="shared" si="57"/>
        <v>not ok</v>
      </c>
      <c r="X252" s="117" t="str">
        <f t="shared" si="58"/>
        <v>ok</v>
      </c>
      <c r="Y252" s="117" t="str">
        <f t="shared" si="59"/>
        <v>not ok</v>
      </c>
      <c r="Z252" s="117" t="str">
        <f t="shared" si="60"/>
        <v/>
      </c>
      <c r="AA252" s="117" t="str">
        <f>IF(LEN(A252)&gt;1,IF(COUNTIFS($Z$6:Z$502,LEFT(Z252,250))&gt;1,"Duplicate entry: you have two rows for the same substance and year and use",""),"")</f>
        <v/>
      </c>
      <c r="AB252" s="117" t="str">
        <f>IF(LEN(A252)&gt;0,IF(ISNUMBER(MATCH(A252,Annex_I_II_entries,0)),"","The Entry name is not within the dropdown list, make sure that you have not copied and pasted overwritting the cell format (with its correponding dropdown list) in column A"),"")</f>
        <v/>
      </c>
      <c r="AC252" s="117" t="str">
        <f t="shared" ca="1" si="61"/>
        <v/>
      </c>
      <c r="AD252" s="117" t="str">
        <f t="shared" ca="1" si="62"/>
        <v/>
      </c>
      <c r="AE252" s="117" t="str">
        <f>IF(LEN(G252)&lt;1,"",IF(COUNTIFS('1.Mfg and placing on the market'!G$6:G$503,'1.(Optional) tonnage per use'!G252,'1.Mfg and placing on the market'!K$6:K$503,'1.(Optional) tonnage per use'!N252)=0,"You have not provided total tonnage for this substance and year in the sheet 1. Mfg and placing on the market",""))</f>
        <v/>
      </c>
      <c r="AF252" s="117" t="str">
        <f t="shared" ca="1" si="68"/>
        <v/>
      </c>
      <c r="AG252" s="117" t="str">
        <f t="shared" ca="1" si="69"/>
        <v/>
      </c>
      <c r="AH252" s="117" t="str">
        <f t="shared" ca="1" si="70"/>
        <v/>
      </c>
      <c r="AI252" s="117" t="str">
        <f t="shared" si="63"/>
        <v>_EC</v>
      </c>
      <c r="AJ252" s="117" t="str">
        <f t="shared" si="64"/>
        <v>_CAS</v>
      </c>
      <c r="AK252" s="117" t="str">
        <f t="shared" si="65"/>
        <v>_uses</v>
      </c>
      <c r="AL252" s="117" t="str">
        <f t="shared" si="71"/>
        <v/>
      </c>
      <c r="AM252" s="117" t="str">
        <f t="shared" si="72"/>
        <v/>
      </c>
    </row>
    <row r="253" spans="1:39" s="39" customFormat="1" x14ac:dyDescent="0.2">
      <c r="A253" s="37"/>
      <c r="B253" s="37"/>
      <c r="C253" s="37"/>
      <c r="D253" s="70" t="str">
        <f>_xlfn.IFNA(VLOOKUP(A253,'Reference data SID'!$D$2:$Q$673,14,FALSE),"")</f>
        <v/>
      </c>
      <c r="E253" s="70" t="str">
        <f>_xlfn.IFNA(VLOOKUP(D253,'Reference data SID'!$C$3:$E$673,3,FALSE),"")</f>
        <v/>
      </c>
      <c r="F253" s="64" t="str">
        <f>_xlfn.IFNA(IF(E253=FALSE,D253,IF(ISBLANK(B253),VLOOKUP(C253,'Reference data SID'!$N:$P,3,FALSE),VLOOKUP(B253,'Reference data SID'!$M:$P,4,FALSE))),"")</f>
        <v/>
      </c>
      <c r="G253" s="64" t="str">
        <f t="shared" si="66"/>
        <v/>
      </c>
      <c r="H253" s="38" t="str">
        <f>_xlfn.IFNA(VLOOKUP(F253,'Reference data SID'!L:M,2,FALSE),"")</f>
        <v/>
      </c>
      <c r="I253" s="38" t="str">
        <f>_xlfn.IFNA(VLOOKUP(F253,'Reference data SID'!L:N,3,FALSE),"")</f>
        <v/>
      </c>
      <c r="J253" s="38" t="str">
        <f>_xlfn.IFNA(VLOOKUP(F253,'Reference data SID'!L:O,4,FALSE),"")</f>
        <v/>
      </c>
      <c r="K253" s="37"/>
      <c r="L253" s="37"/>
      <c r="M253" s="37"/>
      <c r="N253" s="50"/>
      <c r="O253" s="50"/>
      <c r="P253" s="50"/>
      <c r="Q253" s="50"/>
      <c r="R253" s="50"/>
      <c r="S253" s="50"/>
      <c r="T253" s="47" t="str">
        <f t="shared" ca="1" si="67"/>
        <v/>
      </c>
      <c r="U253" s="117" t="str">
        <f>_xlfn.IFNA(VLOOKUP(A253,'Reference data SID'!D:E,2,FALSE),"")</f>
        <v/>
      </c>
      <c r="V253" s="117" t="str">
        <f t="shared" si="56"/>
        <v>not ok</v>
      </c>
      <c r="W253" s="117" t="str">
        <f t="shared" si="57"/>
        <v>not ok</v>
      </c>
      <c r="X253" s="117" t="str">
        <f t="shared" si="58"/>
        <v>ok</v>
      </c>
      <c r="Y253" s="117" t="str">
        <f t="shared" si="59"/>
        <v>not ok</v>
      </c>
      <c r="Z253" s="117" t="str">
        <f t="shared" si="60"/>
        <v/>
      </c>
      <c r="AA253" s="117" t="str">
        <f>IF(LEN(A253)&gt;1,IF(COUNTIFS($Z$6:Z$502,LEFT(Z253,250))&gt;1,"Duplicate entry: you have two rows for the same substance and year and use",""),"")</f>
        <v/>
      </c>
      <c r="AB253" s="117" t="str">
        <f>IF(LEN(A253)&gt;0,IF(ISNUMBER(MATCH(A253,Annex_I_II_entries,0)),"","The Entry name is not within the dropdown list, make sure that you have not copied and pasted overwritting the cell format (with its correponding dropdown list) in column A"),"")</f>
        <v/>
      </c>
      <c r="AC253" s="117" t="str">
        <f t="shared" ca="1" si="61"/>
        <v/>
      </c>
      <c r="AD253" s="117" t="str">
        <f t="shared" ca="1" si="62"/>
        <v/>
      </c>
      <c r="AE253" s="117" t="str">
        <f>IF(LEN(G253)&lt;1,"",IF(COUNTIFS('1.Mfg and placing on the market'!G$6:G$503,'1.(Optional) tonnage per use'!G253,'1.Mfg and placing on the market'!K$6:K$503,'1.(Optional) tonnage per use'!N253)=0,"You have not provided total tonnage for this substance and year in the sheet 1. Mfg and placing on the market",""))</f>
        <v/>
      </c>
      <c r="AF253" s="117" t="str">
        <f t="shared" ca="1" si="68"/>
        <v/>
      </c>
      <c r="AG253" s="117" t="str">
        <f t="shared" ca="1" si="69"/>
        <v/>
      </c>
      <c r="AH253" s="117" t="str">
        <f t="shared" ca="1" si="70"/>
        <v/>
      </c>
      <c r="AI253" s="117" t="str">
        <f t="shared" si="63"/>
        <v>_EC</v>
      </c>
      <c r="AJ253" s="117" t="str">
        <f t="shared" si="64"/>
        <v>_CAS</v>
      </c>
      <c r="AK253" s="117" t="str">
        <f t="shared" si="65"/>
        <v>_uses</v>
      </c>
      <c r="AL253" s="117" t="str">
        <f t="shared" si="71"/>
        <v/>
      </c>
      <c r="AM253" s="117" t="str">
        <f t="shared" si="72"/>
        <v/>
      </c>
    </row>
    <row r="254" spans="1:39" s="39" customFormat="1" x14ac:dyDescent="0.2">
      <c r="A254" s="37"/>
      <c r="B254" s="37"/>
      <c r="C254" s="37"/>
      <c r="D254" s="70" t="str">
        <f>_xlfn.IFNA(VLOOKUP(A254,'Reference data SID'!$D$2:$Q$673,14,FALSE),"")</f>
        <v/>
      </c>
      <c r="E254" s="70" t="str">
        <f>_xlfn.IFNA(VLOOKUP(D254,'Reference data SID'!$C$3:$E$673,3,FALSE),"")</f>
        <v/>
      </c>
      <c r="F254" s="64" t="str">
        <f>_xlfn.IFNA(IF(E254=FALSE,D254,IF(ISBLANK(B254),VLOOKUP(C254,'Reference data SID'!$N:$P,3,FALSE),VLOOKUP(B254,'Reference data SID'!$M:$P,4,FALSE))),"")</f>
        <v/>
      </c>
      <c r="G254" s="64" t="str">
        <f t="shared" si="66"/>
        <v/>
      </c>
      <c r="H254" s="38" t="str">
        <f>_xlfn.IFNA(VLOOKUP(F254,'Reference data SID'!L:M,2,FALSE),"")</f>
        <v/>
      </c>
      <c r="I254" s="38" t="str">
        <f>_xlfn.IFNA(VLOOKUP(F254,'Reference data SID'!L:N,3,FALSE),"")</f>
        <v/>
      </c>
      <c r="J254" s="38" t="str">
        <f>_xlfn.IFNA(VLOOKUP(F254,'Reference data SID'!L:O,4,FALSE),"")</f>
        <v/>
      </c>
      <c r="K254" s="37"/>
      <c r="L254" s="37"/>
      <c r="M254" s="37"/>
      <c r="N254" s="50"/>
      <c r="O254" s="50"/>
      <c r="P254" s="50"/>
      <c r="Q254" s="50"/>
      <c r="R254" s="50"/>
      <c r="S254" s="50"/>
      <c r="T254" s="47" t="str">
        <f t="shared" ca="1" si="67"/>
        <v/>
      </c>
      <c r="U254" s="117" t="str">
        <f>_xlfn.IFNA(VLOOKUP(A254,'Reference data SID'!D:E,2,FALSE),"")</f>
        <v/>
      </c>
      <c r="V254" s="117" t="str">
        <f t="shared" si="56"/>
        <v>not ok</v>
      </c>
      <c r="W254" s="117" t="str">
        <f t="shared" si="57"/>
        <v>not ok</v>
      </c>
      <c r="X254" s="117" t="str">
        <f t="shared" si="58"/>
        <v>ok</v>
      </c>
      <c r="Y254" s="117" t="str">
        <f t="shared" si="59"/>
        <v>not ok</v>
      </c>
      <c r="Z254" s="117" t="str">
        <f t="shared" si="60"/>
        <v/>
      </c>
      <c r="AA254" s="117" t="str">
        <f>IF(LEN(A254)&gt;1,IF(COUNTIFS($Z$6:Z$502,LEFT(Z254,250))&gt;1,"Duplicate entry: you have two rows for the same substance and year and use",""),"")</f>
        <v/>
      </c>
      <c r="AB254" s="117" t="str">
        <f>IF(LEN(A254)&gt;0,IF(ISNUMBER(MATCH(A254,Annex_I_II_entries,0)),"","The Entry name is not within the dropdown list, make sure that you have not copied and pasted overwritting the cell format (with its correponding dropdown list) in column A"),"")</f>
        <v/>
      </c>
      <c r="AC254" s="117" t="str">
        <f t="shared" ca="1" si="61"/>
        <v/>
      </c>
      <c r="AD254" s="117" t="str">
        <f t="shared" ca="1" si="62"/>
        <v/>
      </c>
      <c r="AE254" s="117" t="str">
        <f>IF(LEN(G254)&lt;1,"",IF(COUNTIFS('1.Mfg and placing on the market'!G$6:G$503,'1.(Optional) tonnage per use'!G254,'1.Mfg and placing on the market'!K$6:K$503,'1.(Optional) tonnage per use'!N254)=0,"You have not provided total tonnage for this substance and year in the sheet 1. Mfg and placing on the market",""))</f>
        <v/>
      </c>
      <c r="AF254" s="117" t="str">
        <f t="shared" ca="1" si="68"/>
        <v/>
      </c>
      <c r="AG254" s="117" t="str">
        <f t="shared" ca="1" si="69"/>
        <v/>
      </c>
      <c r="AH254" s="117" t="str">
        <f t="shared" ca="1" si="70"/>
        <v/>
      </c>
      <c r="AI254" s="117" t="str">
        <f t="shared" si="63"/>
        <v>_EC</v>
      </c>
      <c r="AJ254" s="117" t="str">
        <f t="shared" si="64"/>
        <v>_CAS</v>
      </c>
      <c r="AK254" s="117" t="str">
        <f t="shared" si="65"/>
        <v>_uses</v>
      </c>
      <c r="AL254" s="117" t="str">
        <f t="shared" si="71"/>
        <v/>
      </c>
      <c r="AM254" s="117" t="str">
        <f t="shared" si="72"/>
        <v/>
      </c>
    </row>
    <row r="255" spans="1:39" s="39" customFormat="1" x14ac:dyDescent="0.2">
      <c r="A255" s="37"/>
      <c r="B255" s="37"/>
      <c r="C255" s="37"/>
      <c r="D255" s="70" t="str">
        <f>_xlfn.IFNA(VLOOKUP(A255,'Reference data SID'!$D$2:$Q$673,14,FALSE),"")</f>
        <v/>
      </c>
      <c r="E255" s="70" t="str">
        <f>_xlfn.IFNA(VLOOKUP(D255,'Reference data SID'!$C$3:$E$673,3,FALSE),"")</f>
        <v/>
      </c>
      <c r="F255" s="64" t="str">
        <f>_xlfn.IFNA(IF(E255=FALSE,D255,IF(ISBLANK(B255),VLOOKUP(C255,'Reference data SID'!$N:$P,3,FALSE),VLOOKUP(B255,'Reference data SID'!$M:$P,4,FALSE))),"")</f>
        <v/>
      </c>
      <c r="G255" s="64" t="str">
        <f t="shared" si="66"/>
        <v/>
      </c>
      <c r="H255" s="38" t="str">
        <f>_xlfn.IFNA(VLOOKUP(F255,'Reference data SID'!L:M,2,FALSE),"")</f>
        <v/>
      </c>
      <c r="I255" s="38" t="str">
        <f>_xlfn.IFNA(VLOOKUP(F255,'Reference data SID'!L:N,3,FALSE),"")</f>
        <v/>
      </c>
      <c r="J255" s="38" t="str">
        <f>_xlfn.IFNA(VLOOKUP(F255,'Reference data SID'!L:O,4,FALSE),"")</f>
        <v/>
      </c>
      <c r="K255" s="37"/>
      <c r="L255" s="37"/>
      <c r="M255" s="37"/>
      <c r="N255" s="50"/>
      <c r="O255" s="50"/>
      <c r="P255" s="50"/>
      <c r="Q255" s="50"/>
      <c r="R255" s="50"/>
      <c r="S255" s="50"/>
      <c r="T255" s="47" t="str">
        <f t="shared" ca="1" si="67"/>
        <v/>
      </c>
      <c r="U255" s="117" t="str">
        <f>_xlfn.IFNA(VLOOKUP(A255,'Reference data SID'!D:E,2,FALSE),"")</f>
        <v/>
      </c>
      <c r="V255" s="117" t="str">
        <f t="shared" si="56"/>
        <v>not ok</v>
      </c>
      <c r="W255" s="117" t="str">
        <f t="shared" si="57"/>
        <v>not ok</v>
      </c>
      <c r="X255" s="117" t="str">
        <f t="shared" si="58"/>
        <v>ok</v>
      </c>
      <c r="Y255" s="117" t="str">
        <f t="shared" si="59"/>
        <v>not ok</v>
      </c>
      <c r="Z255" s="117" t="str">
        <f t="shared" si="60"/>
        <v/>
      </c>
      <c r="AA255" s="117" t="str">
        <f>IF(LEN(A255)&gt;1,IF(COUNTIFS($Z$6:Z$502,LEFT(Z255,250))&gt;1,"Duplicate entry: you have two rows for the same substance and year and use",""),"")</f>
        <v/>
      </c>
      <c r="AB255" s="117" t="str">
        <f>IF(LEN(A255)&gt;0,IF(ISNUMBER(MATCH(A255,Annex_I_II_entries,0)),"","The Entry name is not within the dropdown list, make sure that you have not copied and pasted overwritting the cell format (with its correponding dropdown list) in column A"),"")</f>
        <v/>
      </c>
      <c r="AC255" s="117" t="str">
        <f t="shared" ca="1" si="61"/>
        <v/>
      </c>
      <c r="AD255" s="117" t="str">
        <f t="shared" ca="1" si="62"/>
        <v/>
      </c>
      <c r="AE255" s="117" t="str">
        <f>IF(LEN(G255)&lt;1,"",IF(COUNTIFS('1.Mfg and placing on the market'!G$6:G$503,'1.(Optional) tonnage per use'!G255,'1.Mfg and placing on the market'!K$6:K$503,'1.(Optional) tonnage per use'!N255)=0,"You have not provided total tonnage for this substance and year in the sheet 1. Mfg and placing on the market",""))</f>
        <v/>
      </c>
      <c r="AF255" s="117" t="str">
        <f t="shared" ca="1" si="68"/>
        <v/>
      </c>
      <c r="AG255" s="117" t="str">
        <f t="shared" ca="1" si="69"/>
        <v/>
      </c>
      <c r="AH255" s="117" t="str">
        <f t="shared" ca="1" si="70"/>
        <v/>
      </c>
      <c r="AI255" s="117" t="str">
        <f t="shared" si="63"/>
        <v>_EC</v>
      </c>
      <c r="AJ255" s="117" t="str">
        <f t="shared" si="64"/>
        <v>_CAS</v>
      </c>
      <c r="AK255" s="117" t="str">
        <f t="shared" si="65"/>
        <v>_uses</v>
      </c>
      <c r="AL255" s="117" t="str">
        <f t="shared" si="71"/>
        <v/>
      </c>
      <c r="AM255" s="117" t="str">
        <f t="shared" si="72"/>
        <v/>
      </c>
    </row>
    <row r="256" spans="1:39" s="39" customFormat="1" x14ac:dyDescent="0.2">
      <c r="A256" s="37"/>
      <c r="B256" s="37"/>
      <c r="C256" s="37"/>
      <c r="D256" s="70" t="str">
        <f>_xlfn.IFNA(VLOOKUP(A256,'Reference data SID'!$D$2:$Q$673,14,FALSE),"")</f>
        <v/>
      </c>
      <c r="E256" s="70" t="str">
        <f>_xlfn.IFNA(VLOOKUP(D256,'Reference data SID'!$C$3:$E$673,3,FALSE),"")</f>
        <v/>
      </c>
      <c r="F256" s="64" t="str">
        <f>_xlfn.IFNA(IF(E256=FALSE,D256,IF(ISBLANK(B256),VLOOKUP(C256,'Reference data SID'!$N:$P,3,FALSE),VLOOKUP(B256,'Reference data SID'!$M:$P,4,FALSE))),"")</f>
        <v/>
      </c>
      <c r="G256" s="64" t="str">
        <f t="shared" si="66"/>
        <v/>
      </c>
      <c r="H256" s="38" t="str">
        <f>_xlfn.IFNA(VLOOKUP(F256,'Reference data SID'!L:M,2,FALSE),"")</f>
        <v/>
      </c>
      <c r="I256" s="38" t="str">
        <f>_xlfn.IFNA(VLOOKUP(F256,'Reference data SID'!L:N,3,FALSE),"")</f>
        <v/>
      </c>
      <c r="J256" s="38" t="str">
        <f>_xlfn.IFNA(VLOOKUP(F256,'Reference data SID'!L:O,4,FALSE),"")</f>
        <v/>
      </c>
      <c r="K256" s="37"/>
      <c r="L256" s="37"/>
      <c r="M256" s="37"/>
      <c r="N256" s="50"/>
      <c r="O256" s="50"/>
      <c r="P256" s="50"/>
      <c r="Q256" s="50"/>
      <c r="R256" s="50"/>
      <c r="S256" s="50"/>
      <c r="T256" s="47" t="str">
        <f t="shared" ca="1" si="67"/>
        <v/>
      </c>
      <c r="U256" s="117" t="str">
        <f>_xlfn.IFNA(VLOOKUP(A256,'Reference data SID'!D:E,2,FALSE),"")</f>
        <v/>
      </c>
      <c r="V256" s="117" t="str">
        <f t="shared" si="56"/>
        <v>not ok</v>
      </c>
      <c r="W256" s="117" t="str">
        <f t="shared" si="57"/>
        <v>not ok</v>
      </c>
      <c r="X256" s="117" t="str">
        <f t="shared" si="58"/>
        <v>ok</v>
      </c>
      <c r="Y256" s="117" t="str">
        <f t="shared" si="59"/>
        <v>not ok</v>
      </c>
      <c r="Z256" s="117" t="str">
        <f t="shared" si="60"/>
        <v/>
      </c>
      <c r="AA256" s="117" t="str">
        <f>IF(LEN(A256)&gt;1,IF(COUNTIFS($Z$6:Z$502,LEFT(Z256,250))&gt;1,"Duplicate entry: you have two rows for the same substance and year and use",""),"")</f>
        <v/>
      </c>
      <c r="AB256" s="117" t="str">
        <f>IF(LEN(A256)&gt;0,IF(ISNUMBER(MATCH(A256,Annex_I_II_entries,0)),"","The Entry name is not within the dropdown list, make sure that you have not copied and pasted overwritting the cell format (with its correponding dropdown list) in column A"),"")</f>
        <v/>
      </c>
      <c r="AC256" s="117" t="str">
        <f t="shared" ca="1" si="61"/>
        <v/>
      </c>
      <c r="AD256" s="117" t="str">
        <f t="shared" ca="1" si="62"/>
        <v/>
      </c>
      <c r="AE256" s="117" t="str">
        <f>IF(LEN(G256)&lt;1,"",IF(COUNTIFS('1.Mfg and placing on the market'!G$6:G$503,'1.(Optional) tonnage per use'!G256,'1.Mfg and placing on the market'!K$6:K$503,'1.(Optional) tonnage per use'!N256)=0,"You have not provided total tonnage for this substance and year in the sheet 1. Mfg and placing on the market",""))</f>
        <v/>
      </c>
      <c r="AF256" s="117" t="str">
        <f t="shared" ca="1" si="68"/>
        <v/>
      </c>
      <c r="AG256" s="117" t="str">
        <f t="shared" ca="1" si="69"/>
        <v/>
      </c>
      <c r="AH256" s="117" t="str">
        <f t="shared" ca="1" si="70"/>
        <v/>
      </c>
      <c r="AI256" s="117" t="str">
        <f t="shared" si="63"/>
        <v>_EC</v>
      </c>
      <c r="AJ256" s="117" t="str">
        <f t="shared" si="64"/>
        <v>_CAS</v>
      </c>
      <c r="AK256" s="117" t="str">
        <f t="shared" si="65"/>
        <v>_uses</v>
      </c>
      <c r="AL256" s="117" t="str">
        <f t="shared" si="71"/>
        <v/>
      </c>
      <c r="AM256" s="117" t="str">
        <f t="shared" si="72"/>
        <v/>
      </c>
    </row>
    <row r="257" spans="1:39" s="39" customFormat="1" x14ac:dyDescent="0.2">
      <c r="A257" s="37"/>
      <c r="B257" s="37"/>
      <c r="C257" s="37"/>
      <c r="D257" s="70" t="str">
        <f>_xlfn.IFNA(VLOOKUP(A257,'Reference data SID'!$D$2:$Q$673,14,FALSE),"")</f>
        <v/>
      </c>
      <c r="E257" s="70" t="str">
        <f>_xlfn.IFNA(VLOOKUP(D257,'Reference data SID'!$C$3:$E$673,3,FALSE),"")</f>
        <v/>
      </c>
      <c r="F257" s="64" t="str">
        <f>_xlfn.IFNA(IF(E257=FALSE,D257,IF(ISBLANK(B257),VLOOKUP(C257,'Reference data SID'!$N:$P,3,FALSE),VLOOKUP(B257,'Reference data SID'!$M:$P,4,FALSE))),"")</f>
        <v/>
      </c>
      <c r="G257" s="64" t="str">
        <f t="shared" si="66"/>
        <v/>
      </c>
      <c r="H257" s="38" t="str">
        <f>_xlfn.IFNA(VLOOKUP(F257,'Reference data SID'!L:M,2,FALSE),"")</f>
        <v/>
      </c>
      <c r="I257" s="38" t="str">
        <f>_xlfn.IFNA(VLOOKUP(F257,'Reference data SID'!L:N,3,FALSE),"")</f>
        <v/>
      </c>
      <c r="J257" s="38" t="str">
        <f>_xlfn.IFNA(VLOOKUP(F257,'Reference data SID'!L:O,4,FALSE),"")</f>
        <v/>
      </c>
      <c r="K257" s="37"/>
      <c r="L257" s="37"/>
      <c r="M257" s="37"/>
      <c r="N257" s="50"/>
      <c r="O257" s="50"/>
      <c r="P257" s="50"/>
      <c r="Q257" s="50"/>
      <c r="R257" s="50"/>
      <c r="S257" s="50"/>
      <c r="T257" s="47" t="str">
        <f t="shared" ca="1" si="67"/>
        <v/>
      </c>
      <c r="U257" s="117" t="str">
        <f>_xlfn.IFNA(VLOOKUP(A257,'Reference data SID'!D:E,2,FALSE),"")</f>
        <v/>
      </c>
      <c r="V257" s="117" t="str">
        <f t="shared" si="56"/>
        <v>not ok</v>
      </c>
      <c r="W257" s="117" t="str">
        <f t="shared" si="57"/>
        <v>not ok</v>
      </c>
      <c r="X257" s="117" t="str">
        <f t="shared" si="58"/>
        <v>ok</v>
      </c>
      <c r="Y257" s="117" t="str">
        <f t="shared" si="59"/>
        <v>not ok</v>
      </c>
      <c r="Z257" s="117" t="str">
        <f t="shared" si="60"/>
        <v/>
      </c>
      <c r="AA257" s="117" t="str">
        <f>IF(LEN(A257)&gt;1,IF(COUNTIFS($Z$6:Z$502,LEFT(Z257,250))&gt;1,"Duplicate entry: you have two rows for the same substance and year and use",""),"")</f>
        <v/>
      </c>
      <c r="AB257" s="117" t="str">
        <f>IF(LEN(A257)&gt;0,IF(ISNUMBER(MATCH(A257,Annex_I_II_entries,0)),"","The Entry name is not within the dropdown list, make sure that you have not copied and pasted overwritting the cell format (with its correponding dropdown list) in column A"),"")</f>
        <v/>
      </c>
      <c r="AC257" s="117" t="str">
        <f t="shared" ca="1" si="61"/>
        <v/>
      </c>
      <c r="AD257" s="117" t="str">
        <f t="shared" ca="1" si="62"/>
        <v/>
      </c>
      <c r="AE257" s="117" t="str">
        <f>IF(LEN(G257)&lt;1,"",IF(COUNTIFS('1.Mfg and placing on the market'!G$6:G$503,'1.(Optional) tonnage per use'!G257,'1.Mfg and placing on the market'!K$6:K$503,'1.(Optional) tonnage per use'!N257)=0,"You have not provided total tonnage for this substance and year in the sheet 1. Mfg and placing on the market",""))</f>
        <v/>
      </c>
      <c r="AF257" s="117" t="str">
        <f t="shared" ca="1" si="68"/>
        <v/>
      </c>
      <c r="AG257" s="117" t="str">
        <f t="shared" ca="1" si="69"/>
        <v/>
      </c>
      <c r="AH257" s="117" t="str">
        <f t="shared" ca="1" si="70"/>
        <v/>
      </c>
      <c r="AI257" s="117" t="str">
        <f t="shared" si="63"/>
        <v>_EC</v>
      </c>
      <c r="AJ257" s="117" t="str">
        <f t="shared" si="64"/>
        <v>_CAS</v>
      </c>
      <c r="AK257" s="117" t="str">
        <f t="shared" si="65"/>
        <v>_uses</v>
      </c>
      <c r="AL257" s="117" t="str">
        <f t="shared" si="71"/>
        <v/>
      </c>
      <c r="AM257" s="117" t="str">
        <f t="shared" si="72"/>
        <v/>
      </c>
    </row>
    <row r="258" spans="1:39" s="39" customFormat="1" x14ac:dyDescent="0.2">
      <c r="A258" s="37"/>
      <c r="B258" s="37"/>
      <c r="C258" s="37"/>
      <c r="D258" s="70" t="str">
        <f>_xlfn.IFNA(VLOOKUP(A258,'Reference data SID'!$D$2:$Q$673,14,FALSE),"")</f>
        <v/>
      </c>
      <c r="E258" s="70" t="str">
        <f>_xlfn.IFNA(VLOOKUP(D258,'Reference data SID'!$C$3:$E$673,3,FALSE),"")</f>
        <v/>
      </c>
      <c r="F258" s="64" t="str">
        <f>_xlfn.IFNA(IF(E258=FALSE,D258,IF(ISBLANK(B258),VLOOKUP(C258,'Reference data SID'!$N:$P,3,FALSE),VLOOKUP(B258,'Reference data SID'!$M:$P,4,FALSE))),"")</f>
        <v/>
      </c>
      <c r="G258" s="64" t="str">
        <f t="shared" si="66"/>
        <v/>
      </c>
      <c r="H258" s="38" t="str">
        <f>_xlfn.IFNA(VLOOKUP(F258,'Reference data SID'!L:M,2,FALSE),"")</f>
        <v/>
      </c>
      <c r="I258" s="38" t="str">
        <f>_xlfn.IFNA(VLOOKUP(F258,'Reference data SID'!L:N,3,FALSE),"")</f>
        <v/>
      </c>
      <c r="J258" s="38" t="str">
        <f>_xlfn.IFNA(VLOOKUP(F258,'Reference data SID'!L:O,4,FALSE),"")</f>
        <v/>
      </c>
      <c r="K258" s="37"/>
      <c r="L258" s="37"/>
      <c r="M258" s="37"/>
      <c r="N258" s="50"/>
      <c r="O258" s="50"/>
      <c r="P258" s="50"/>
      <c r="Q258" s="50"/>
      <c r="R258" s="50"/>
      <c r="S258" s="50"/>
      <c r="T258" s="47" t="str">
        <f t="shared" ca="1" si="67"/>
        <v/>
      </c>
      <c r="U258" s="117" t="str">
        <f>_xlfn.IFNA(VLOOKUP(A258,'Reference data SID'!D:E,2,FALSE),"")</f>
        <v/>
      </c>
      <c r="V258" s="117" t="str">
        <f t="shared" si="56"/>
        <v>not ok</v>
      </c>
      <c r="W258" s="117" t="str">
        <f t="shared" si="57"/>
        <v>not ok</v>
      </c>
      <c r="X258" s="117" t="str">
        <f t="shared" si="58"/>
        <v>ok</v>
      </c>
      <c r="Y258" s="117" t="str">
        <f t="shared" si="59"/>
        <v>not ok</v>
      </c>
      <c r="Z258" s="117" t="str">
        <f t="shared" si="60"/>
        <v/>
      </c>
      <c r="AA258" s="117" t="str">
        <f>IF(LEN(A258)&gt;1,IF(COUNTIFS($Z$6:Z$502,LEFT(Z258,250))&gt;1,"Duplicate entry: you have two rows for the same substance and year and use",""),"")</f>
        <v/>
      </c>
      <c r="AB258" s="117" t="str">
        <f>IF(LEN(A258)&gt;0,IF(ISNUMBER(MATCH(A258,Annex_I_II_entries,0)),"","The Entry name is not within the dropdown list, make sure that you have not copied and pasted overwritting the cell format (with its correponding dropdown list) in column A"),"")</f>
        <v/>
      </c>
      <c r="AC258" s="117" t="str">
        <f t="shared" ca="1" si="61"/>
        <v/>
      </c>
      <c r="AD258" s="117" t="str">
        <f t="shared" ca="1" si="62"/>
        <v/>
      </c>
      <c r="AE258" s="117" t="str">
        <f>IF(LEN(G258)&lt;1,"",IF(COUNTIFS('1.Mfg and placing on the market'!G$6:G$503,'1.(Optional) tonnage per use'!G258,'1.Mfg and placing on the market'!K$6:K$503,'1.(Optional) tonnage per use'!N258)=0,"You have not provided total tonnage for this substance and year in the sheet 1. Mfg and placing on the market",""))</f>
        <v/>
      </c>
      <c r="AF258" s="117" t="str">
        <f t="shared" ca="1" si="68"/>
        <v/>
      </c>
      <c r="AG258" s="117" t="str">
        <f t="shared" ca="1" si="69"/>
        <v/>
      </c>
      <c r="AH258" s="117" t="str">
        <f t="shared" ca="1" si="70"/>
        <v/>
      </c>
      <c r="AI258" s="117" t="str">
        <f t="shared" si="63"/>
        <v>_EC</v>
      </c>
      <c r="AJ258" s="117" t="str">
        <f t="shared" si="64"/>
        <v>_CAS</v>
      </c>
      <c r="AK258" s="117" t="str">
        <f t="shared" si="65"/>
        <v>_uses</v>
      </c>
      <c r="AL258" s="117" t="str">
        <f t="shared" si="71"/>
        <v/>
      </c>
      <c r="AM258" s="117" t="str">
        <f t="shared" si="72"/>
        <v/>
      </c>
    </row>
    <row r="259" spans="1:39" s="39" customFormat="1" x14ac:dyDescent="0.2">
      <c r="A259" s="37"/>
      <c r="B259" s="37"/>
      <c r="C259" s="37"/>
      <c r="D259" s="70" t="str">
        <f>_xlfn.IFNA(VLOOKUP(A259,'Reference data SID'!$D$2:$Q$673,14,FALSE),"")</f>
        <v/>
      </c>
      <c r="E259" s="70" t="str">
        <f>_xlfn.IFNA(VLOOKUP(D259,'Reference data SID'!$C$3:$E$673,3,FALSE),"")</f>
        <v/>
      </c>
      <c r="F259" s="64" t="str">
        <f>_xlfn.IFNA(IF(E259=FALSE,D259,IF(ISBLANK(B259),VLOOKUP(C259,'Reference data SID'!$N:$P,3,FALSE),VLOOKUP(B259,'Reference data SID'!$M:$P,4,FALSE))),"")</f>
        <v/>
      </c>
      <c r="G259" s="64" t="str">
        <f t="shared" si="66"/>
        <v/>
      </c>
      <c r="H259" s="38" t="str">
        <f>_xlfn.IFNA(VLOOKUP(F259,'Reference data SID'!L:M,2,FALSE),"")</f>
        <v/>
      </c>
      <c r="I259" s="38" t="str">
        <f>_xlfn.IFNA(VLOOKUP(F259,'Reference data SID'!L:N,3,FALSE),"")</f>
        <v/>
      </c>
      <c r="J259" s="38" t="str">
        <f>_xlfn.IFNA(VLOOKUP(F259,'Reference data SID'!L:O,4,FALSE),"")</f>
        <v/>
      </c>
      <c r="K259" s="37"/>
      <c r="L259" s="37"/>
      <c r="M259" s="37"/>
      <c r="N259" s="50"/>
      <c r="O259" s="50"/>
      <c r="P259" s="50"/>
      <c r="Q259" s="50"/>
      <c r="R259" s="50"/>
      <c r="S259" s="50"/>
      <c r="T259" s="47" t="str">
        <f t="shared" ca="1" si="67"/>
        <v/>
      </c>
      <c r="U259" s="117" t="str">
        <f>_xlfn.IFNA(VLOOKUP(A259,'Reference data SID'!D:E,2,FALSE),"")</f>
        <v/>
      </c>
      <c r="V259" s="117" t="str">
        <f t="shared" si="56"/>
        <v>not ok</v>
      </c>
      <c r="W259" s="117" t="str">
        <f t="shared" si="57"/>
        <v>not ok</v>
      </c>
      <c r="X259" s="117" t="str">
        <f t="shared" si="58"/>
        <v>ok</v>
      </c>
      <c r="Y259" s="117" t="str">
        <f t="shared" si="59"/>
        <v>not ok</v>
      </c>
      <c r="Z259" s="117" t="str">
        <f t="shared" si="60"/>
        <v/>
      </c>
      <c r="AA259" s="117" t="str">
        <f>IF(LEN(A259)&gt;1,IF(COUNTIFS($Z$6:Z$502,LEFT(Z259,250))&gt;1,"Duplicate entry: you have two rows for the same substance and year and use",""),"")</f>
        <v/>
      </c>
      <c r="AB259" s="117" t="str">
        <f>IF(LEN(A259)&gt;0,IF(ISNUMBER(MATCH(A259,Annex_I_II_entries,0)),"","The Entry name is not within the dropdown list, make sure that you have not copied and pasted overwritting the cell format (with its correponding dropdown list) in column A"),"")</f>
        <v/>
      </c>
      <c r="AC259" s="117" t="str">
        <f t="shared" ca="1" si="61"/>
        <v/>
      </c>
      <c r="AD259" s="117" t="str">
        <f t="shared" ca="1" si="62"/>
        <v/>
      </c>
      <c r="AE259" s="117" t="str">
        <f>IF(LEN(G259)&lt;1,"",IF(COUNTIFS('1.Mfg and placing on the market'!G$6:G$503,'1.(Optional) tonnage per use'!G259,'1.Mfg and placing on the market'!K$6:K$503,'1.(Optional) tonnage per use'!N259)=0,"You have not provided total tonnage for this substance and year in the sheet 1. Mfg and placing on the market",""))</f>
        <v/>
      </c>
      <c r="AF259" s="117" t="str">
        <f t="shared" ca="1" si="68"/>
        <v/>
      </c>
      <c r="AG259" s="117" t="str">
        <f t="shared" ca="1" si="69"/>
        <v/>
      </c>
      <c r="AH259" s="117" t="str">
        <f t="shared" ca="1" si="70"/>
        <v/>
      </c>
      <c r="AI259" s="117" t="str">
        <f t="shared" si="63"/>
        <v>_EC</v>
      </c>
      <c r="AJ259" s="117" t="str">
        <f t="shared" si="64"/>
        <v>_CAS</v>
      </c>
      <c r="AK259" s="117" t="str">
        <f t="shared" si="65"/>
        <v>_uses</v>
      </c>
      <c r="AL259" s="117" t="str">
        <f t="shared" si="71"/>
        <v/>
      </c>
      <c r="AM259" s="117" t="str">
        <f t="shared" si="72"/>
        <v/>
      </c>
    </row>
    <row r="260" spans="1:39" s="39" customFormat="1" x14ac:dyDescent="0.2">
      <c r="A260" s="37"/>
      <c r="B260" s="37"/>
      <c r="C260" s="37"/>
      <c r="D260" s="70" t="str">
        <f>_xlfn.IFNA(VLOOKUP(A260,'Reference data SID'!$D$2:$Q$673,14,FALSE),"")</f>
        <v/>
      </c>
      <c r="E260" s="70" t="str">
        <f>_xlfn.IFNA(VLOOKUP(D260,'Reference data SID'!$C$3:$E$673,3,FALSE),"")</f>
        <v/>
      </c>
      <c r="F260" s="64" t="str">
        <f>_xlfn.IFNA(IF(E260=FALSE,D260,IF(ISBLANK(B260),VLOOKUP(C260,'Reference data SID'!$N:$P,3,FALSE),VLOOKUP(B260,'Reference data SID'!$M:$P,4,FALSE))),"")</f>
        <v/>
      </c>
      <c r="G260" s="64" t="str">
        <f t="shared" si="66"/>
        <v/>
      </c>
      <c r="H260" s="38" t="str">
        <f>_xlfn.IFNA(VLOOKUP(F260,'Reference data SID'!L:M,2,FALSE),"")</f>
        <v/>
      </c>
      <c r="I260" s="38" t="str">
        <f>_xlfn.IFNA(VLOOKUP(F260,'Reference data SID'!L:N,3,FALSE),"")</f>
        <v/>
      </c>
      <c r="J260" s="38" t="str">
        <f>_xlfn.IFNA(VLOOKUP(F260,'Reference data SID'!L:O,4,FALSE),"")</f>
        <v/>
      </c>
      <c r="K260" s="37"/>
      <c r="L260" s="37"/>
      <c r="M260" s="37"/>
      <c r="N260" s="50"/>
      <c r="O260" s="50"/>
      <c r="P260" s="50"/>
      <c r="Q260" s="50"/>
      <c r="R260" s="50"/>
      <c r="S260" s="50"/>
      <c r="T260" s="47" t="str">
        <f t="shared" ca="1" si="67"/>
        <v/>
      </c>
      <c r="U260" s="117" t="str">
        <f>_xlfn.IFNA(VLOOKUP(A260,'Reference data SID'!D:E,2,FALSE),"")</f>
        <v/>
      </c>
      <c r="V260" s="117" t="str">
        <f t="shared" si="56"/>
        <v>not ok</v>
      </c>
      <c r="W260" s="117" t="str">
        <f t="shared" si="57"/>
        <v>not ok</v>
      </c>
      <c r="X260" s="117" t="str">
        <f t="shared" si="58"/>
        <v>ok</v>
      </c>
      <c r="Y260" s="117" t="str">
        <f t="shared" si="59"/>
        <v>not ok</v>
      </c>
      <c r="Z260" s="117" t="str">
        <f t="shared" si="60"/>
        <v/>
      </c>
      <c r="AA260" s="117" t="str">
        <f>IF(LEN(A260)&gt;1,IF(COUNTIFS($Z$6:Z$502,LEFT(Z260,250))&gt;1,"Duplicate entry: you have two rows for the same substance and year and use",""),"")</f>
        <v/>
      </c>
      <c r="AB260" s="117" t="str">
        <f>IF(LEN(A260)&gt;0,IF(ISNUMBER(MATCH(A260,Annex_I_II_entries,0)),"","The Entry name is not within the dropdown list, make sure that you have not copied and pasted overwritting the cell format (with its correponding dropdown list) in column A"),"")</f>
        <v/>
      </c>
      <c r="AC260" s="117" t="str">
        <f t="shared" ca="1" si="61"/>
        <v/>
      </c>
      <c r="AD260" s="117" t="str">
        <f t="shared" ca="1" si="62"/>
        <v/>
      </c>
      <c r="AE260" s="117" t="str">
        <f>IF(LEN(G260)&lt;1,"",IF(COUNTIFS('1.Mfg and placing on the market'!G$6:G$503,'1.(Optional) tonnage per use'!G260,'1.Mfg and placing on the market'!K$6:K$503,'1.(Optional) tonnage per use'!N260)=0,"You have not provided total tonnage for this substance and year in the sheet 1. Mfg and placing on the market",""))</f>
        <v/>
      </c>
      <c r="AF260" s="117" t="str">
        <f t="shared" ca="1" si="68"/>
        <v/>
      </c>
      <c r="AG260" s="117" t="str">
        <f t="shared" ca="1" si="69"/>
        <v/>
      </c>
      <c r="AH260" s="117" t="str">
        <f t="shared" ca="1" si="70"/>
        <v/>
      </c>
      <c r="AI260" s="117" t="str">
        <f t="shared" si="63"/>
        <v>_EC</v>
      </c>
      <c r="AJ260" s="117" t="str">
        <f t="shared" si="64"/>
        <v>_CAS</v>
      </c>
      <c r="AK260" s="117" t="str">
        <f t="shared" si="65"/>
        <v>_uses</v>
      </c>
      <c r="AL260" s="117" t="str">
        <f t="shared" si="71"/>
        <v/>
      </c>
      <c r="AM260" s="117" t="str">
        <f t="shared" si="72"/>
        <v/>
      </c>
    </row>
    <row r="261" spans="1:39" s="39" customFormat="1" x14ac:dyDescent="0.2">
      <c r="A261" s="37"/>
      <c r="B261" s="37"/>
      <c r="C261" s="37"/>
      <c r="D261" s="70" t="str">
        <f>_xlfn.IFNA(VLOOKUP(A261,'Reference data SID'!$D$2:$Q$673,14,FALSE),"")</f>
        <v/>
      </c>
      <c r="E261" s="70" t="str">
        <f>_xlfn.IFNA(VLOOKUP(D261,'Reference data SID'!$C$3:$E$673,3,FALSE),"")</f>
        <v/>
      </c>
      <c r="F261" s="64" t="str">
        <f>_xlfn.IFNA(IF(E261=FALSE,D261,IF(ISBLANK(B261),VLOOKUP(C261,'Reference data SID'!$N:$P,3,FALSE),VLOOKUP(B261,'Reference data SID'!$M:$P,4,FALSE))),"")</f>
        <v/>
      </c>
      <c r="G261" s="64" t="str">
        <f t="shared" si="66"/>
        <v/>
      </c>
      <c r="H261" s="38" t="str">
        <f>_xlfn.IFNA(VLOOKUP(F261,'Reference data SID'!L:M,2,FALSE),"")</f>
        <v/>
      </c>
      <c r="I261" s="38" t="str">
        <f>_xlfn.IFNA(VLOOKUP(F261,'Reference data SID'!L:N,3,FALSE),"")</f>
        <v/>
      </c>
      <c r="J261" s="38" t="str">
        <f>_xlfn.IFNA(VLOOKUP(F261,'Reference data SID'!L:O,4,FALSE),"")</f>
        <v/>
      </c>
      <c r="K261" s="37"/>
      <c r="L261" s="37"/>
      <c r="M261" s="37"/>
      <c r="N261" s="50"/>
      <c r="O261" s="50"/>
      <c r="P261" s="50"/>
      <c r="Q261" s="50"/>
      <c r="R261" s="50"/>
      <c r="S261" s="50"/>
      <c r="T261" s="47" t="str">
        <f t="shared" ca="1" si="67"/>
        <v/>
      </c>
      <c r="U261" s="117" t="str">
        <f>_xlfn.IFNA(VLOOKUP(A261,'Reference data SID'!D:E,2,FALSE),"")</f>
        <v/>
      </c>
      <c r="V261" s="117" t="str">
        <f t="shared" si="56"/>
        <v>not ok</v>
      </c>
      <c r="W261" s="117" t="str">
        <f t="shared" si="57"/>
        <v>not ok</v>
      </c>
      <c r="X261" s="117" t="str">
        <f t="shared" si="58"/>
        <v>ok</v>
      </c>
      <c r="Y261" s="117" t="str">
        <f t="shared" si="59"/>
        <v>not ok</v>
      </c>
      <c r="Z261" s="117" t="str">
        <f t="shared" si="60"/>
        <v/>
      </c>
      <c r="AA261" s="117" t="str">
        <f>IF(LEN(A261)&gt;1,IF(COUNTIFS($Z$6:Z$502,LEFT(Z261,250))&gt;1,"Duplicate entry: you have two rows for the same substance and year and use",""),"")</f>
        <v/>
      </c>
      <c r="AB261" s="117" t="str">
        <f>IF(LEN(A261)&gt;0,IF(ISNUMBER(MATCH(A261,Annex_I_II_entries,0)),"","The Entry name is not within the dropdown list, make sure that you have not copied and pasted overwritting the cell format (with its correponding dropdown list) in column A"),"")</f>
        <v/>
      </c>
      <c r="AC261" s="117" t="str">
        <f t="shared" ca="1" si="61"/>
        <v/>
      </c>
      <c r="AD261" s="117" t="str">
        <f t="shared" ca="1" si="62"/>
        <v/>
      </c>
      <c r="AE261" s="117" t="str">
        <f>IF(LEN(G261)&lt;1,"",IF(COUNTIFS('1.Mfg and placing on the market'!G$6:G$503,'1.(Optional) tonnage per use'!G261,'1.Mfg and placing on the market'!K$6:K$503,'1.(Optional) tonnage per use'!N261)=0,"You have not provided total tonnage for this substance and year in the sheet 1. Mfg and placing on the market",""))</f>
        <v/>
      </c>
      <c r="AF261" s="117" t="str">
        <f t="shared" ca="1" si="68"/>
        <v/>
      </c>
      <c r="AG261" s="117" t="str">
        <f t="shared" ca="1" si="69"/>
        <v/>
      </c>
      <c r="AH261" s="117" t="str">
        <f t="shared" ca="1" si="70"/>
        <v/>
      </c>
      <c r="AI261" s="117" t="str">
        <f t="shared" si="63"/>
        <v>_EC</v>
      </c>
      <c r="AJ261" s="117" t="str">
        <f t="shared" si="64"/>
        <v>_CAS</v>
      </c>
      <c r="AK261" s="117" t="str">
        <f t="shared" si="65"/>
        <v>_uses</v>
      </c>
      <c r="AL261" s="117" t="str">
        <f t="shared" si="71"/>
        <v/>
      </c>
      <c r="AM261" s="117" t="str">
        <f t="shared" si="72"/>
        <v/>
      </c>
    </row>
    <row r="262" spans="1:39" s="39" customFormat="1" x14ac:dyDescent="0.2">
      <c r="A262" s="37"/>
      <c r="B262" s="37"/>
      <c r="C262" s="37"/>
      <c r="D262" s="70" t="str">
        <f>_xlfn.IFNA(VLOOKUP(A262,'Reference data SID'!$D$2:$Q$673,14,FALSE),"")</f>
        <v/>
      </c>
      <c r="E262" s="70" t="str">
        <f>_xlfn.IFNA(VLOOKUP(D262,'Reference data SID'!$C$3:$E$673,3,FALSE),"")</f>
        <v/>
      </c>
      <c r="F262" s="64" t="str">
        <f>_xlfn.IFNA(IF(E262=FALSE,D262,IF(ISBLANK(B262),VLOOKUP(C262,'Reference data SID'!$N:$P,3,FALSE),VLOOKUP(B262,'Reference data SID'!$M:$P,4,FALSE))),"")</f>
        <v/>
      </c>
      <c r="G262" s="64" t="str">
        <f t="shared" si="66"/>
        <v/>
      </c>
      <c r="H262" s="38" t="str">
        <f>_xlfn.IFNA(VLOOKUP(F262,'Reference data SID'!L:M,2,FALSE),"")</f>
        <v/>
      </c>
      <c r="I262" s="38" t="str">
        <f>_xlfn.IFNA(VLOOKUP(F262,'Reference data SID'!L:N,3,FALSE),"")</f>
        <v/>
      </c>
      <c r="J262" s="38" t="str">
        <f>_xlfn.IFNA(VLOOKUP(F262,'Reference data SID'!L:O,4,FALSE),"")</f>
        <v/>
      </c>
      <c r="K262" s="37"/>
      <c r="L262" s="37"/>
      <c r="M262" s="37"/>
      <c r="N262" s="50"/>
      <c r="O262" s="50"/>
      <c r="P262" s="50"/>
      <c r="Q262" s="50"/>
      <c r="R262" s="50"/>
      <c r="S262" s="50"/>
      <c r="T262" s="47" t="str">
        <f t="shared" ca="1" si="67"/>
        <v/>
      </c>
      <c r="U262" s="117" t="str">
        <f>_xlfn.IFNA(VLOOKUP(A262,'Reference data SID'!D:E,2,FALSE),"")</f>
        <v/>
      </c>
      <c r="V262" s="117" t="str">
        <f t="shared" ref="V262:V325" si="73">IF(AND(U262=TRUE,LEN(C262)&lt;1),"ok","not ok")</f>
        <v>not ok</v>
      </c>
      <c r="W262" s="117" t="str">
        <f t="shared" ref="W262:W325" si="74">IF(AND(U262=TRUE,LEN(B262)&lt;1),"ok", "not ok")</f>
        <v>not ok</v>
      </c>
      <c r="X262" s="117" t="str">
        <f t="shared" ref="X262:X325" si="75">IF(LEN(CONCATENATE(B262,C262))&gt;0,"not ok","ok")</f>
        <v>ok</v>
      </c>
      <c r="Y262" s="117" t="str">
        <f t="shared" ref="Y262:Y325" si="76">IF(OR(B262="other",C262="other"),"ok","not ok")</f>
        <v>not ok</v>
      </c>
      <c r="Z262" s="117" t="str">
        <f t="shared" ref="Z262:Z325" si="77">IF(LEN(A262)&gt;1,CONCATENATE(A262,I262,H262,F262,N262,K262,L262,M262),"")</f>
        <v/>
      </c>
      <c r="AA262" s="117" t="str">
        <f>IF(LEN(A262)&gt;1,IF(COUNTIFS($Z$6:Z$502,LEFT(Z262,250))&gt;1,"Duplicate entry: you have two rows for the same substance and year and use",""),"")</f>
        <v/>
      </c>
      <c r="AB262" s="117" t="str">
        <f>IF(LEN(A262)&gt;0,IF(ISNUMBER(MATCH(A262,Annex_I_II_entries,0)),"","The Entry name is not within the dropdown list, make sure that you have not copied and pasted overwritting the cell format (with its correponding dropdown list) in column A"),"")</f>
        <v/>
      </c>
      <c r="AC262" s="117" t="str">
        <f t="shared" ref="AC262:AC325" ca="1" si="78">IF(LEN(B262)&gt;0,IF(ISNUMBER(MATCH(B262,INDIRECT(AI262),0)),"","The EC number is not within the dropdown list, make sure that you have not copied and pasted overwritting the cell format (with its correponding dropdown list) in column B"),"")</f>
        <v/>
      </c>
      <c r="AD262" s="117" t="str">
        <f t="shared" ref="AD262:AD325" ca="1" si="79">IF(LEN(C262)&gt;0,IF(ISNUMBER(MATCH(C262,INDIRECT(AJ262),0)),"","The CAS number is not within the dropdown list, make sure that you have not copied and pasted overwritting the cell format (with its correponding dropdown list) in column C"),"")</f>
        <v/>
      </c>
      <c r="AE262" s="117" t="str">
        <f>IF(LEN(G262)&lt;1,"",IF(COUNTIFS('1.Mfg and placing on the market'!G$6:G$503,'1.(Optional) tonnage per use'!G262,'1.Mfg and placing on the market'!K$6:K$503,'1.(Optional) tonnage per use'!N262)=0,"You have not provided total tonnage for this substance and year in the sheet 1. Mfg and placing on the market",""))</f>
        <v/>
      </c>
      <c r="AF262" s="117" t="str">
        <f t="shared" ca="1" si="68"/>
        <v/>
      </c>
      <c r="AG262" s="117" t="str">
        <f t="shared" ca="1" si="69"/>
        <v/>
      </c>
      <c r="AH262" s="117" t="str">
        <f t="shared" ca="1" si="70"/>
        <v/>
      </c>
      <c r="AI262" s="117" t="str">
        <f t="shared" ref="AI262:AI325" si="80">CONCATENATE(SUBSTITUTE(SUBSTITUTE(SUBSTITUTE(SUBSTITUTE(SUBSTITUTE(SUBSTITUTE(A262," ","_"),"(","_"),")","_"),"-","_"),";","_"),",","_"),"_EC")</f>
        <v>_EC</v>
      </c>
      <c r="AJ262" s="117" t="str">
        <f t="shared" ref="AJ262:AJ325" si="81">CONCATENATE(SUBSTITUTE(SUBSTITUTE(SUBSTITUTE(SUBSTITUTE(SUBSTITUTE(SUBSTITUTE(A262," ","_"),"(","_"),")","_"),"-","_"),";","_"),",","_"),"_CAS")</f>
        <v>_CAS</v>
      </c>
      <c r="AK262" s="117" t="str">
        <f t="shared" ref="AK262:AK325" si="82">CONCATENATE(SUBSTITUTE(SUBSTITUTE(SUBSTITUTE(SUBSTITUTE(SUBSTITUTE(SUBSTITUTE(A262," ","_"),"(","_"),")","_"),"-","_"),";","_"),",","_"),"_uses")</f>
        <v>_uses</v>
      </c>
      <c r="AL262" s="117" t="str">
        <f t="shared" si="71"/>
        <v/>
      </c>
      <c r="AM262" s="117" t="str">
        <f t="shared" si="72"/>
        <v/>
      </c>
    </row>
    <row r="263" spans="1:39" s="39" customFormat="1" x14ac:dyDescent="0.2">
      <c r="A263" s="37"/>
      <c r="B263" s="37"/>
      <c r="C263" s="37"/>
      <c r="D263" s="70" t="str">
        <f>_xlfn.IFNA(VLOOKUP(A263,'Reference data SID'!$D$2:$Q$673,14,FALSE),"")</f>
        <v/>
      </c>
      <c r="E263" s="70" t="str">
        <f>_xlfn.IFNA(VLOOKUP(D263,'Reference data SID'!$C$3:$E$673,3,FALSE),"")</f>
        <v/>
      </c>
      <c r="F263" s="64" t="str">
        <f>_xlfn.IFNA(IF(E263=FALSE,D263,IF(ISBLANK(B263),VLOOKUP(C263,'Reference data SID'!$N:$P,3,FALSE),VLOOKUP(B263,'Reference data SID'!$M:$P,4,FALSE))),"")</f>
        <v/>
      </c>
      <c r="G263" s="64" t="str">
        <f t="shared" ref="G263:G326" si="83">CONCATENATE(D263,F263)</f>
        <v/>
      </c>
      <c r="H263" s="38" t="str">
        <f>_xlfn.IFNA(VLOOKUP(F263,'Reference data SID'!L:M,2,FALSE),"")</f>
        <v/>
      </c>
      <c r="I263" s="38" t="str">
        <f>_xlfn.IFNA(VLOOKUP(F263,'Reference data SID'!L:N,3,FALSE),"")</f>
        <v/>
      </c>
      <c r="J263" s="38" t="str">
        <f>_xlfn.IFNA(VLOOKUP(F263,'Reference data SID'!L:O,4,FALSE),"")</f>
        <v/>
      </c>
      <c r="K263" s="37"/>
      <c r="L263" s="37"/>
      <c r="M263" s="37"/>
      <c r="N263" s="50"/>
      <c r="O263" s="50"/>
      <c r="P263" s="50"/>
      <c r="Q263" s="50"/>
      <c r="R263" s="50"/>
      <c r="S263" s="50"/>
      <c r="T263" s="47" t="str">
        <f t="shared" ref="T263:T326" ca="1" si="84" xml:space="preserve">
CONCATENATE(AA263,
IF(AND(LEN(AA263)&gt;2,OR(LEN(AB263&gt;2),LEN(AC263&gt;2),LEN(AD263&gt;2),(AE263&gt;2),LEN(AF263&gt;2),LEN(AQ263&gt;2),LEN(AR263&gt;2),LEN(AS263&gt;2))),CONCATENATE("; ",CHAR(10)),""),
AB263,
IF(AND(LEN(AB263)&gt;2,OR(LEN(AC263&gt;2),LEN(AD263&gt;2),(AE263&gt;2),LEN(AF263&gt;2),LEN(AQ263&gt;1),LEN(AR263&gt;2),LEN(AS263&gt;2))),CONCATENATE("; ",CHAR(10)),""),
AC263,
IF(AND(LEN(AC263)&gt;2,OR(LEN(AD263&gt;2),LEN(AE263&gt;2),LEN(AF263&gt;2),LEN(AQ263&gt;2),LEN(AR263&gt;2),LEN(AS263&gt;2))),CONCATENATE("; ",CHAR(10)),""),
AD263,
IF(AND(LEN(AD263)&gt;2,OR(LEN(AE263&gt;2),LEN(AF263&gt;1),LEN(AQ263&gt;2),LEN(AR263&gt;2),LEN(AS263&gt;2))),CONCATENATE("; ",CHAR(10)),""),
AE263,
IF(AND(LEN(AE263)&gt;2,OR(LEN(AF263&gt;2),LEN(AQ263&gt;2),LEN(AR263&gt;2),LEN(AS263&gt;2))),CONCATENATE("; ",CHAR(10)),""),
AF263,
IF(AND(LEN(AF263)&gt;2,OR(,LEN(AQ263&gt;2),LEN(AR263&gt;2),LEN(AS263&gt;2))),CONCATENATE("; ",CHAR(10)),""),
AQ263,
IF(AND(LEN(AQ263)&gt;2,OR(,LEN(AR263&gt;2),LEN(AS263&gt;2))),CONCATENATE("; ",CHAR(10)),""),
AR263,
IF(AND(LEN(AR323)&gt;2,OR(,LEN(AR263&gt;2),LEN(AS263&gt;2))),CONCATENATE("; ",CHAR(10)),""),
AS263,
IF(AND(LEN(AS263)&gt;2,(LEN(AQ263&gt;2))),CONCATENATE("; ",CHAR(10)),""),
AQ263
)</f>
        <v/>
      </c>
      <c r="U263" s="117" t="str">
        <f>_xlfn.IFNA(VLOOKUP(A263,'Reference data SID'!D:E,2,FALSE),"")</f>
        <v/>
      </c>
      <c r="V263" s="117" t="str">
        <f t="shared" si="73"/>
        <v>not ok</v>
      </c>
      <c r="W263" s="117" t="str">
        <f t="shared" si="74"/>
        <v>not ok</v>
      </c>
      <c r="X263" s="117" t="str">
        <f t="shared" si="75"/>
        <v>ok</v>
      </c>
      <c r="Y263" s="117" t="str">
        <f t="shared" si="76"/>
        <v>not ok</v>
      </c>
      <c r="Z263" s="117" t="str">
        <f t="shared" si="77"/>
        <v/>
      </c>
      <c r="AA263" s="117" t="str">
        <f>IF(LEN(A263)&gt;1,IF(COUNTIFS($Z$6:Z$502,LEFT(Z263,250))&gt;1,"Duplicate entry: you have two rows for the same substance and year and use",""),"")</f>
        <v/>
      </c>
      <c r="AB263" s="117" t="str">
        <f>IF(LEN(A263)&gt;0,IF(ISNUMBER(MATCH(A263,Annex_I_II_entries,0)),"","The Entry name is not within the dropdown list, make sure that you have not copied and pasted overwritting the cell format (with its correponding dropdown list) in column A"),"")</f>
        <v/>
      </c>
      <c r="AC263" s="117" t="str">
        <f t="shared" ca="1" si="78"/>
        <v/>
      </c>
      <c r="AD263" s="117" t="str">
        <f t="shared" ca="1" si="79"/>
        <v/>
      </c>
      <c r="AE263" s="117" t="str">
        <f>IF(LEN(G263)&lt;1,"",IF(COUNTIFS('1.Mfg and placing on the market'!G$6:G$503,'1.(Optional) tonnage per use'!G263,'1.Mfg and placing on the market'!K$6:K$503,'1.(Optional) tonnage per use'!N263)=0,"You have not provided total tonnage for this substance and year in the sheet 1. Mfg and placing on the market",""))</f>
        <v/>
      </c>
      <c r="AF263" s="117" t="str">
        <f t="shared" ca="1" si="68"/>
        <v/>
      </c>
      <c r="AG263" s="117" t="str">
        <f t="shared" ca="1" si="69"/>
        <v/>
      </c>
      <c r="AH263" s="117" t="str">
        <f t="shared" ca="1" si="70"/>
        <v/>
      </c>
      <c r="AI263" s="117" t="str">
        <f t="shared" si="80"/>
        <v>_EC</v>
      </c>
      <c r="AJ263" s="117" t="str">
        <f t="shared" si="81"/>
        <v>_CAS</v>
      </c>
      <c r="AK263" s="117" t="str">
        <f t="shared" si="82"/>
        <v>_uses</v>
      </c>
      <c r="AL263" s="117" t="str">
        <f t="shared" si="71"/>
        <v/>
      </c>
      <c r="AM263" s="117" t="str">
        <f t="shared" si="72"/>
        <v/>
      </c>
    </row>
    <row r="264" spans="1:39" s="39" customFormat="1" x14ac:dyDescent="0.2">
      <c r="A264" s="37"/>
      <c r="B264" s="37"/>
      <c r="C264" s="37"/>
      <c r="D264" s="70" t="str">
        <f>_xlfn.IFNA(VLOOKUP(A264,'Reference data SID'!$D$2:$Q$673,14,FALSE),"")</f>
        <v/>
      </c>
      <c r="E264" s="70" t="str">
        <f>_xlfn.IFNA(VLOOKUP(D264,'Reference data SID'!$C$3:$E$673,3,FALSE),"")</f>
        <v/>
      </c>
      <c r="F264" s="64" t="str">
        <f>_xlfn.IFNA(IF(E264=FALSE,D264,IF(ISBLANK(B264),VLOOKUP(C264,'Reference data SID'!$N:$P,3,FALSE),VLOOKUP(B264,'Reference data SID'!$M:$P,4,FALSE))),"")</f>
        <v/>
      </c>
      <c r="G264" s="64" t="str">
        <f t="shared" si="83"/>
        <v/>
      </c>
      <c r="H264" s="38" t="str">
        <f>_xlfn.IFNA(VLOOKUP(F264,'Reference data SID'!L:M,2,FALSE),"")</f>
        <v/>
      </c>
      <c r="I264" s="38" t="str">
        <f>_xlfn.IFNA(VLOOKUP(F264,'Reference data SID'!L:N,3,FALSE),"")</f>
        <v/>
      </c>
      <c r="J264" s="38" t="str">
        <f>_xlfn.IFNA(VLOOKUP(F264,'Reference data SID'!L:O,4,FALSE),"")</f>
        <v/>
      </c>
      <c r="K264" s="37"/>
      <c r="L264" s="37"/>
      <c r="M264" s="37"/>
      <c r="N264" s="50"/>
      <c r="O264" s="50"/>
      <c r="P264" s="50"/>
      <c r="Q264" s="50"/>
      <c r="R264" s="50"/>
      <c r="S264" s="50"/>
      <c r="T264" s="47" t="str">
        <f t="shared" ca="1" si="84"/>
        <v/>
      </c>
      <c r="U264" s="117" t="str">
        <f>_xlfn.IFNA(VLOOKUP(A264,'Reference data SID'!D:E,2,FALSE),"")</f>
        <v/>
      </c>
      <c r="V264" s="117" t="str">
        <f t="shared" si="73"/>
        <v>not ok</v>
      </c>
      <c r="W264" s="117" t="str">
        <f t="shared" si="74"/>
        <v>not ok</v>
      </c>
      <c r="X264" s="117" t="str">
        <f t="shared" si="75"/>
        <v>ok</v>
      </c>
      <c r="Y264" s="117" t="str">
        <f t="shared" si="76"/>
        <v>not ok</v>
      </c>
      <c r="Z264" s="117" t="str">
        <f t="shared" si="77"/>
        <v/>
      </c>
      <c r="AA264" s="117" t="str">
        <f>IF(LEN(A264)&gt;1,IF(COUNTIFS($Z$6:Z$502,LEFT(Z264,250))&gt;1,"Duplicate entry: you have two rows for the same substance and year and use",""),"")</f>
        <v/>
      </c>
      <c r="AB264" s="117" t="str">
        <f>IF(LEN(A264)&gt;0,IF(ISNUMBER(MATCH(A264,Annex_I_II_entries,0)),"","The Entry name is not within the dropdown list, make sure that you have not copied and pasted overwritting the cell format (with its correponding dropdown list) in column A"),"")</f>
        <v/>
      </c>
      <c r="AC264" s="117" t="str">
        <f t="shared" ca="1" si="78"/>
        <v/>
      </c>
      <c r="AD264" s="117" t="str">
        <f t="shared" ca="1" si="79"/>
        <v/>
      </c>
      <c r="AE264" s="117" t="str">
        <f>IF(LEN(G264)&lt;1,"",IF(COUNTIFS('1.Mfg and placing on the market'!G$6:G$503,'1.(Optional) tonnage per use'!G264,'1.Mfg and placing on the market'!K$6:K$503,'1.(Optional) tonnage per use'!N264)=0,"You have not provided total tonnage for this substance and year in the sheet 1. Mfg and placing on the market",""))</f>
        <v/>
      </c>
      <c r="AF264" s="117" t="str">
        <f t="shared" ca="1" si="68"/>
        <v/>
      </c>
      <c r="AG264" s="117" t="str">
        <f t="shared" ca="1" si="69"/>
        <v/>
      </c>
      <c r="AH264" s="117" t="str">
        <f t="shared" ca="1" si="70"/>
        <v/>
      </c>
      <c r="AI264" s="117" t="str">
        <f t="shared" si="80"/>
        <v>_EC</v>
      </c>
      <c r="AJ264" s="117" t="str">
        <f t="shared" si="81"/>
        <v>_CAS</v>
      </c>
      <c r="AK264" s="117" t="str">
        <f t="shared" si="82"/>
        <v>_uses</v>
      </c>
      <c r="AL264" s="117" t="str">
        <f t="shared" si="71"/>
        <v/>
      </c>
      <c r="AM264" s="117" t="str">
        <f t="shared" si="72"/>
        <v/>
      </c>
    </row>
    <row r="265" spans="1:39" s="39" customFormat="1" x14ac:dyDescent="0.2">
      <c r="A265" s="37"/>
      <c r="B265" s="37"/>
      <c r="C265" s="37"/>
      <c r="D265" s="70" t="str">
        <f>_xlfn.IFNA(VLOOKUP(A265,'Reference data SID'!$D$2:$Q$673,14,FALSE),"")</f>
        <v/>
      </c>
      <c r="E265" s="70" t="str">
        <f>_xlfn.IFNA(VLOOKUP(D265,'Reference data SID'!$C$3:$E$673,3,FALSE),"")</f>
        <v/>
      </c>
      <c r="F265" s="64" t="str">
        <f>_xlfn.IFNA(IF(E265=FALSE,D265,IF(ISBLANK(B265),VLOOKUP(C265,'Reference data SID'!$N:$P,3,FALSE),VLOOKUP(B265,'Reference data SID'!$M:$P,4,FALSE))),"")</f>
        <v/>
      </c>
      <c r="G265" s="64" t="str">
        <f t="shared" si="83"/>
        <v/>
      </c>
      <c r="H265" s="38" t="str">
        <f>_xlfn.IFNA(VLOOKUP(F265,'Reference data SID'!L:M,2,FALSE),"")</f>
        <v/>
      </c>
      <c r="I265" s="38" t="str">
        <f>_xlfn.IFNA(VLOOKUP(F265,'Reference data SID'!L:N,3,FALSE),"")</f>
        <v/>
      </c>
      <c r="J265" s="38" t="str">
        <f>_xlfn.IFNA(VLOOKUP(F265,'Reference data SID'!L:O,4,FALSE),"")</f>
        <v/>
      </c>
      <c r="K265" s="37"/>
      <c r="L265" s="37"/>
      <c r="M265" s="37"/>
      <c r="N265" s="50"/>
      <c r="O265" s="50"/>
      <c r="P265" s="50"/>
      <c r="Q265" s="50"/>
      <c r="R265" s="50"/>
      <c r="S265" s="50"/>
      <c r="T265" s="47" t="str">
        <f t="shared" ca="1" si="84"/>
        <v/>
      </c>
      <c r="U265" s="117" t="str">
        <f>_xlfn.IFNA(VLOOKUP(A265,'Reference data SID'!D:E,2,FALSE),"")</f>
        <v/>
      </c>
      <c r="V265" s="117" t="str">
        <f t="shared" si="73"/>
        <v>not ok</v>
      </c>
      <c r="W265" s="117" t="str">
        <f t="shared" si="74"/>
        <v>not ok</v>
      </c>
      <c r="X265" s="117" t="str">
        <f t="shared" si="75"/>
        <v>ok</v>
      </c>
      <c r="Y265" s="117" t="str">
        <f t="shared" si="76"/>
        <v>not ok</v>
      </c>
      <c r="Z265" s="117" t="str">
        <f t="shared" si="77"/>
        <v/>
      </c>
      <c r="AA265" s="117" t="str">
        <f>IF(LEN(A265)&gt;1,IF(COUNTIFS($Z$6:Z$502,LEFT(Z265,250))&gt;1,"Duplicate entry: you have two rows for the same substance and year and use",""),"")</f>
        <v/>
      </c>
      <c r="AB265" s="117" t="str">
        <f>IF(LEN(A265)&gt;0,IF(ISNUMBER(MATCH(A265,Annex_I_II_entries,0)),"","The Entry name is not within the dropdown list, make sure that you have not copied and pasted overwritting the cell format (with its correponding dropdown list) in column A"),"")</f>
        <v/>
      </c>
      <c r="AC265" s="117" t="str">
        <f t="shared" ca="1" si="78"/>
        <v/>
      </c>
      <c r="AD265" s="117" t="str">
        <f t="shared" ca="1" si="79"/>
        <v/>
      </c>
      <c r="AE265" s="117" t="str">
        <f>IF(LEN(G265)&lt;1,"",IF(COUNTIFS('1.Mfg and placing on the market'!G$6:G$503,'1.(Optional) tonnage per use'!G265,'1.Mfg and placing on the market'!K$6:K$503,'1.(Optional) tonnage per use'!N265)=0,"You have not provided total tonnage for this substance and year in the sheet 1. Mfg and placing on the market",""))</f>
        <v/>
      </c>
      <c r="AF265" s="117" t="str">
        <f t="shared" ca="1" si="68"/>
        <v/>
      </c>
      <c r="AG265" s="117" t="str">
        <f t="shared" ca="1" si="69"/>
        <v/>
      </c>
      <c r="AH265" s="117" t="str">
        <f t="shared" ca="1" si="70"/>
        <v/>
      </c>
      <c r="AI265" s="117" t="str">
        <f t="shared" si="80"/>
        <v>_EC</v>
      </c>
      <c r="AJ265" s="117" t="str">
        <f t="shared" si="81"/>
        <v>_CAS</v>
      </c>
      <c r="AK265" s="117" t="str">
        <f t="shared" si="82"/>
        <v>_uses</v>
      </c>
      <c r="AL265" s="117" t="str">
        <f t="shared" si="71"/>
        <v/>
      </c>
      <c r="AM265" s="117" t="str">
        <f t="shared" si="72"/>
        <v/>
      </c>
    </row>
    <row r="266" spans="1:39" s="39" customFormat="1" x14ac:dyDescent="0.2">
      <c r="A266" s="37"/>
      <c r="B266" s="37"/>
      <c r="C266" s="37"/>
      <c r="D266" s="70" t="str">
        <f>_xlfn.IFNA(VLOOKUP(A266,'Reference data SID'!$D$2:$Q$673,14,FALSE),"")</f>
        <v/>
      </c>
      <c r="E266" s="70" t="str">
        <f>_xlfn.IFNA(VLOOKUP(D266,'Reference data SID'!$C$3:$E$673,3,FALSE),"")</f>
        <v/>
      </c>
      <c r="F266" s="64" t="str">
        <f>_xlfn.IFNA(IF(E266=FALSE,D266,IF(ISBLANK(B266),VLOOKUP(C266,'Reference data SID'!$N:$P,3,FALSE),VLOOKUP(B266,'Reference data SID'!$M:$P,4,FALSE))),"")</f>
        <v/>
      </c>
      <c r="G266" s="64" t="str">
        <f t="shared" si="83"/>
        <v/>
      </c>
      <c r="H266" s="38" t="str">
        <f>_xlfn.IFNA(VLOOKUP(F266,'Reference data SID'!L:M,2,FALSE),"")</f>
        <v/>
      </c>
      <c r="I266" s="38" t="str">
        <f>_xlfn.IFNA(VLOOKUP(F266,'Reference data SID'!L:N,3,FALSE),"")</f>
        <v/>
      </c>
      <c r="J266" s="38" t="str">
        <f>_xlfn.IFNA(VLOOKUP(F266,'Reference data SID'!L:O,4,FALSE),"")</f>
        <v/>
      </c>
      <c r="K266" s="37"/>
      <c r="L266" s="37"/>
      <c r="M266" s="37"/>
      <c r="N266" s="50"/>
      <c r="O266" s="50"/>
      <c r="P266" s="50"/>
      <c r="Q266" s="50"/>
      <c r="R266" s="50"/>
      <c r="S266" s="50"/>
      <c r="T266" s="47" t="str">
        <f t="shared" ca="1" si="84"/>
        <v/>
      </c>
      <c r="U266" s="117" t="str">
        <f>_xlfn.IFNA(VLOOKUP(A266,'Reference data SID'!D:E,2,FALSE),"")</f>
        <v/>
      </c>
      <c r="V266" s="117" t="str">
        <f t="shared" si="73"/>
        <v>not ok</v>
      </c>
      <c r="W266" s="117" t="str">
        <f t="shared" si="74"/>
        <v>not ok</v>
      </c>
      <c r="X266" s="117" t="str">
        <f t="shared" si="75"/>
        <v>ok</v>
      </c>
      <c r="Y266" s="117" t="str">
        <f t="shared" si="76"/>
        <v>not ok</v>
      </c>
      <c r="Z266" s="117" t="str">
        <f t="shared" si="77"/>
        <v/>
      </c>
      <c r="AA266" s="117" t="str">
        <f>IF(LEN(A266)&gt;1,IF(COUNTIFS($Z$6:Z$502,LEFT(Z266,250))&gt;1,"Duplicate entry: you have two rows for the same substance and year and use",""),"")</f>
        <v/>
      </c>
      <c r="AB266" s="117" t="str">
        <f>IF(LEN(A266)&gt;0,IF(ISNUMBER(MATCH(A266,Annex_I_II_entries,0)),"","The Entry name is not within the dropdown list, make sure that you have not copied and pasted overwritting the cell format (with its correponding dropdown list) in column A"),"")</f>
        <v/>
      </c>
      <c r="AC266" s="117" t="str">
        <f t="shared" ca="1" si="78"/>
        <v/>
      </c>
      <c r="AD266" s="117" t="str">
        <f t="shared" ca="1" si="79"/>
        <v/>
      </c>
      <c r="AE266" s="117" t="str">
        <f>IF(LEN(G266)&lt;1,"",IF(COUNTIFS('1.Mfg and placing on the market'!G$6:G$503,'1.(Optional) tonnage per use'!G266,'1.Mfg and placing on the market'!K$6:K$503,'1.(Optional) tonnage per use'!N266)=0,"You have not provided total tonnage for this substance and year in the sheet 1. Mfg and placing on the market",""))</f>
        <v/>
      </c>
      <c r="AF266" s="117" t="str">
        <f t="shared" ca="1" si="68"/>
        <v/>
      </c>
      <c r="AG266" s="117" t="str">
        <f t="shared" ca="1" si="69"/>
        <v/>
      </c>
      <c r="AH266" s="117" t="str">
        <f t="shared" ca="1" si="70"/>
        <v/>
      </c>
      <c r="AI266" s="117" t="str">
        <f t="shared" si="80"/>
        <v>_EC</v>
      </c>
      <c r="AJ266" s="117" t="str">
        <f t="shared" si="81"/>
        <v>_CAS</v>
      </c>
      <c r="AK266" s="117" t="str">
        <f t="shared" si="82"/>
        <v>_uses</v>
      </c>
      <c r="AL266" s="117" t="str">
        <f t="shared" si="71"/>
        <v/>
      </c>
      <c r="AM266" s="117" t="str">
        <f t="shared" si="72"/>
        <v/>
      </c>
    </row>
    <row r="267" spans="1:39" s="39" customFormat="1" x14ac:dyDescent="0.2">
      <c r="A267" s="37"/>
      <c r="B267" s="37"/>
      <c r="C267" s="37"/>
      <c r="D267" s="70" t="str">
        <f>_xlfn.IFNA(VLOOKUP(A267,'Reference data SID'!$D$2:$Q$673,14,FALSE),"")</f>
        <v/>
      </c>
      <c r="E267" s="70" t="str">
        <f>_xlfn.IFNA(VLOOKUP(D267,'Reference data SID'!$C$3:$E$673,3,FALSE),"")</f>
        <v/>
      </c>
      <c r="F267" s="64" t="str">
        <f>_xlfn.IFNA(IF(E267=FALSE,D267,IF(ISBLANK(B267),VLOOKUP(C267,'Reference data SID'!$N:$P,3,FALSE),VLOOKUP(B267,'Reference data SID'!$M:$P,4,FALSE))),"")</f>
        <v/>
      </c>
      <c r="G267" s="64" t="str">
        <f t="shared" si="83"/>
        <v/>
      </c>
      <c r="H267" s="38" t="str">
        <f>_xlfn.IFNA(VLOOKUP(F267,'Reference data SID'!L:M,2,FALSE),"")</f>
        <v/>
      </c>
      <c r="I267" s="38" t="str">
        <f>_xlfn.IFNA(VLOOKUP(F267,'Reference data SID'!L:N,3,FALSE),"")</f>
        <v/>
      </c>
      <c r="J267" s="38" t="str">
        <f>_xlfn.IFNA(VLOOKUP(F267,'Reference data SID'!L:O,4,FALSE),"")</f>
        <v/>
      </c>
      <c r="K267" s="37"/>
      <c r="L267" s="37"/>
      <c r="M267" s="37"/>
      <c r="N267" s="50"/>
      <c r="O267" s="50"/>
      <c r="P267" s="50"/>
      <c r="Q267" s="50"/>
      <c r="R267" s="50"/>
      <c r="S267" s="50"/>
      <c r="T267" s="47" t="str">
        <f t="shared" ca="1" si="84"/>
        <v/>
      </c>
      <c r="U267" s="117" t="str">
        <f>_xlfn.IFNA(VLOOKUP(A267,'Reference data SID'!D:E,2,FALSE),"")</f>
        <v/>
      </c>
      <c r="V267" s="117" t="str">
        <f t="shared" si="73"/>
        <v>not ok</v>
      </c>
      <c r="W267" s="117" t="str">
        <f t="shared" si="74"/>
        <v>not ok</v>
      </c>
      <c r="X267" s="117" t="str">
        <f t="shared" si="75"/>
        <v>ok</v>
      </c>
      <c r="Y267" s="117" t="str">
        <f t="shared" si="76"/>
        <v>not ok</v>
      </c>
      <c r="Z267" s="117" t="str">
        <f t="shared" si="77"/>
        <v/>
      </c>
      <c r="AA267" s="117" t="str">
        <f>IF(LEN(A267)&gt;1,IF(COUNTIFS($Z$6:Z$502,LEFT(Z267,250))&gt;1,"Duplicate entry: you have two rows for the same substance and year and use",""),"")</f>
        <v/>
      </c>
      <c r="AB267" s="117" t="str">
        <f>IF(LEN(A267)&gt;0,IF(ISNUMBER(MATCH(A267,Annex_I_II_entries,0)),"","The Entry name is not within the dropdown list, make sure that you have not copied and pasted overwritting the cell format (with its correponding dropdown list) in column A"),"")</f>
        <v/>
      </c>
      <c r="AC267" s="117" t="str">
        <f t="shared" ca="1" si="78"/>
        <v/>
      </c>
      <c r="AD267" s="117" t="str">
        <f t="shared" ca="1" si="79"/>
        <v/>
      </c>
      <c r="AE267" s="117" t="str">
        <f>IF(LEN(G267)&lt;1,"",IF(COUNTIFS('1.Mfg and placing on the market'!G$6:G$503,'1.(Optional) tonnage per use'!G267,'1.Mfg and placing on the market'!K$6:K$503,'1.(Optional) tonnage per use'!N267)=0,"You have not provided total tonnage for this substance and year in the sheet 1. Mfg and placing on the market",""))</f>
        <v/>
      </c>
      <c r="AF267" s="117" t="str">
        <f t="shared" ca="1" si="68"/>
        <v/>
      </c>
      <c r="AG267" s="117" t="str">
        <f t="shared" ca="1" si="69"/>
        <v/>
      </c>
      <c r="AH267" s="117" t="str">
        <f t="shared" ca="1" si="70"/>
        <v/>
      </c>
      <c r="AI267" s="117" t="str">
        <f t="shared" si="80"/>
        <v>_EC</v>
      </c>
      <c r="AJ267" s="117" t="str">
        <f t="shared" si="81"/>
        <v>_CAS</v>
      </c>
      <c r="AK267" s="117" t="str">
        <f t="shared" si="82"/>
        <v>_uses</v>
      </c>
      <c r="AL267" s="117" t="str">
        <f t="shared" si="71"/>
        <v/>
      </c>
      <c r="AM267" s="117" t="str">
        <f t="shared" si="72"/>
        <v/>
      </c>
    </row>
    <row r="268" spans="1:39" s="39" customFormat="1" x14ac:dyDescent="0.2">
      <c r="A268" s="37"/>
      <c r="B268" s="37"/>
      <c r="C268" s="37"/>
      <c r="D268" s="70" t="str">
        <f>_xlfn.IFNA(VLOOKUP(A268,'Reference data SID'!$D$2:$Q$673,14,FALSE),"")</f>
        <v/>
      </c>
      <c r="E268" s="70" t="str">
        <f>_xlfn.IFNA(VLOOKUP(D268,'Reference data SID'!$C$3:$E$673,3,FALSE),"")</f>
        <v/>
      </c>
      <c r="F268" s="64" t="str">
        <f>_xlfn.IFNA(IF(E268=FALSE,D268,IF(ISBLANK(B268),VLOOKUP(C268,'Reference data SID'!$N:$P,3,FALSE),VLOOKUP(B268,'Reference data SID'!$M:$P,4,FALSE))),"")</f>
        <v/>
      </c>
      <c r="G268" s="64" t="str">
        <f t="shared" si="83"/>
        <v/>
      </c>
      <c r="H268" s="38" t="str">
        <f>_xlfn.IFNA(VLOOKUP(F268,'Reference data SID'!L:M,2,FALSE),"")</f>
        <v/>
      </c>
      <c r="I268" s="38" t="str">
        <f>_xlfn.IFNA(VLOOKUP(F268,'Reference data SID'!L:N,3,FALSE),"")</f>
        <v/>
      </c>
      <c r="J268" s="38" t="str">
        <f>_xlfn.IFNA(VLOOKUP(F268,'Reference data SID'!L:O,4,FALSE),"")</f>
        <v/>
      </c>
      <c r="K268" s="37"/>
      <c r="L268" s="37"/>
      <c r="M268" s="37"/>
      <c r="N268" s="50"/>
      <c r="O268" s="50"/>
      <c r="P268" s="50"/>
      <c r="Q268" s="50"/>
      <c r="R268" s="50"/>
      <c r="S268" s="50"/>
      <c r="T268" s="47" t="str">
        <f t="shared" ca="1" si="84"/>
        <v/>
      </c>
      <c r="U268" s="117" t="str">
        <f>_xlfn.IFNA(VLOOKUP(A268,'Reference data SID'!D:E,2,FALSE),"")</f>
        <v/>
      </c>
      <c r="V268" s="117" t="str">
        <f t="shared" si="73"/>
        <v>not ok</v>
      </c>
      <c r="W268" s="117" t="str">
        <f t="shared" si="74"/>
        <v>not ok</v>
      </c>
      <c r="X268" s="117" t="str">
        <f t="shared" si="75"/>
        <v>ok</v>
      </c>
      <c r="Y268" s="117" t="str">
        <f t="shared" si="76"/>
        <v>not ok</v>
      </c>
      <c r="Z268" s="117" t="str">
        <f t="shared" si="77"/>
        <v/>
      </c>
      <c r="AA268" s="117" t="str">
        <f>IF(LEN(A268)&gt;1,IF(COUNTIFS($Z$6:Z$502,LEFT(Z268,250))&gt;1,"Duplicate entry: you have two rows for the same substance and year and use",""),"")</f>
        <v/>
      </c>
      <c r="AB268" s="117" t="str">
        <f>IF(LEN(A268)&gt;0,IF(ISNUMBER(MATCH(A268,Annex_I_II_entries,0)),"","The Entry name is not within the dropdown list, make sure that you have not copied and pasted overwritting the cell format (with its correponding dropdown list) in column A"),"")</f>
        <v/>
      </c>
      <c r="AC268" s="117" t="str">
        <f t="shared" ca="1" si="78"/>
        <v/>
      </c>
      <c r="AD268" s="117" t="str">
        <f t="shared" ca="1" si="79"/>
        <v/>
      </c>
      <c r="AE268" s="117" t="str">
        <f>IF(LEN(G268)&lt;1,"",IF(COUNTIFS('1.Mfg and placing on the market'!G$6:G$503,'1.(Optional) tonnage per use'!G268,'1.Mfg and placing on the market'!K$6:K$503,'1.(Optional) tonnage per use'!N268)=0,"You have not provided total tonnage for this substance and year in the sheet 1. Mfg and placing on the market",""))</f>
        <v/>
      </c>
      <c r="AF268" s="117" t="str">
        <f t="shared" ca="1" si="68"/>
        <v/>
      </c>
      <c r="AG268" s="117" t="str">
        <f t="shared" ca="1" si="69"/>
        <v/>
      </c>
      <c r="AH268" s="117" t="str">
        <f t="shared" ca="1" si="70"/>
        <v/>
      </c>
      <c r="AI268" s="117" t="str">
        <f t="shared" si="80"/>
        <v>_EC</v>
      </c>
      <c r="AJ268" s="117" t="str">
        <f t="shared" si="81"/>
        <v>_CAS</v>
      </c>
      <c r="AK268" s="117" t="str">
        <f t="shared" si="82"/>
        <v>_uses</v>
      </c>
      <c r="AL268" s="117" t="str">
        <f t="shared" si="71"/>
        <v/>
      </c>
      <c r="AM268" s="117" t="str">
        <f t="shared" si="72"/>
        <v/>
      </c>
    </row>
    <row r="269" spans="1:39" s="39" customFormat="1" x14ac:dyDescent="0.2">
      <c r="A269" s="37"/>
      <c r="B269" s="37"/>
      <c r="C269" s="37"/>
      <c r="D269" s="70" t="str">
        <f>_xlfn.IFNA(VLOOKUP(A269,'Reference data SID'!$D$2:$Q$673,14,FALSE),"")</f>
        <v/>
      </c>
      <c r="E269" s="70" t="str">
        <f>_xlfn.IFNA(VLOOKUP(D269,'Reference data SID'!$C$3:$E$673,3,FALSE),"")</f>
        <v/>
      </c>
      <c r="F269" s="64" t="str">
        <f>_xlfn.IFNA(IF(E269=FALSE,D269,IF(ISBLANK(B269),VLOOKUP(C269,'Reference data SID'!$N:$P,3,FALSE),VLOOKUP(B269,'Reference data SID'!$M:$P,4,FALSE))),"")</f>
        <v/>
      </c>
      <c r="G269" s="64" t="str">
        <f t="shared" si="83"/>
        <v/>
      </c>
      <c r="H269" s="38" t="str">
        <f>_xlfn.IFNA(VLOOKUP(F269,'Reference data SID'!L:M,2,FALSE),"")</f>
        <v/>
      </c>
      <c r="I269" s="38" t="str">
        <f>_xlfn.IFNA(VLOOKUP(F269,'Reference data SID'!L:N,3,FALSE),"")</f>
        <v/>
      </c>
      <c r="J269" s="38" t="str">
        <f>_xlfn.IFNA(VLOOKUP(F269,'Reference data SID'!L:O,4,FALSE),"")</f>
        <v/>
      </c>
      <c r="K269" s="37"/>
      <c r="L269" s="37"/>
      <c r="M269" s="37"/>
      <c r="N269" s="50"/>
      <c r="O269" s="50"/>
      <c r="P269" s="50"/>
      <c r="Q269" s="50"/>
      <c r="R269" s="50"/>
      <c r="S269" s="50"/>
      <c r="T269" s="47" t="str">
        <f t="shared" ca="1" si="84"/>
        <v/>
      </c>
      <c r="U269" s="117" t="str">
        <f>_xlfn.IFNA(VLOOKUP(A269,'Reference data SID'!D:E,2,FALSE),"")</f>
        <v/>
      </c>
      <c r="V269" s="117" t="str">
        <f t="shared" si="73"/>
        <v>not ok</v>
      </c>
      <c r="W269" s="117" t="str">
        <f t="shared" si="74"/>
        <v>not ok</v>
      </c>
      <c r="X269" s="117" t="str">
        <f t="shared" si="75"/>
        <v>ok</v>
      </c>
      <c r="Y269" s="117" t="str">
        <f t="shared" si="76"/>
        <v>not ok</v>
      </c>
      <c r="Z269" s="117" t="str">
        <f t="shared" si="77"/>
        <v/>
      </c>
      <c r="AA269" s="117" t="str">
        <f>IF(LEN(A269)&gt;1,IF(COUNTIFS($Z$6:Z$502,LEFT(Z269,250))&gt;1,"Duplicate entry: you have two rows for the same substance and year and use",""),"")</f>
        <v/>
      </c>
      <c r="AB269" s="117" t="str">
        <f>IF(LEN(A269)&gt;0,IF(ISNUMBER(MATCH(A269,Annex_I_II_entries,0)),"","The Entry name is not within the dropdown list, make sure that you have not copied and pasted overwritting the cell format (with its correponding dropdown list) in column A"),"")</f>
        <v/>
      </c>
      <c r="AC269" s="117" t="str">
        <f t="shared" ca="1" si="78"/>
        <v/>
      </c>
      <c r="AD269" s="117" t="str">
        <f t="shared" ca="1" si="79"/>
        <v/>
      </c>
      <c r="AE269" s="117" t="str">
        <f>IF(LEN(G269)&lt;1,"",IF(COUNTIFS('1.Mfg and placing on the market'!G$6:G$503,'1.(Optional) tonnage per use'!G269,'1.Mfg and placing on the market'!K$6:K$503,'1.(Optional) tonnage per use'!N269)=0,"You have not provided total tonnage for this substance and year in the sheet 1. Mfg and placing on the market",""))</f>
        <v/>
      </c>
      <c r="AF269" s="117" t="str">
        <f t="shared" ca="1" si="68"/>
        <v/>
      </c>
      <c r="AG269" s="117" t="str">
        <f t="shared" ca="1" si="69"/>
        <v/>
      </c>
      <c r="AH269" s="117" t="str">
        <f t="shared" ca="1" si="70"/>
        <v/>
      </c>
      <c r="AI269" s="117" t="str">
        <f t="shared" si="80"/>
        <v>_EC</v>
      </c>
      <c r="AJ269" s="117" t="str">
        <f t="shared" si="81"/>
        <v>_CAS</v>
      </c>
      <c r="AK269" s="117" t="str">
        <f t="shared" si="82"/>
        <v>_uses</v>
      </c>
      <c r="AL269" s="117" t="str">
        <f t="shared" si="71"/>
        <v/>
      </c>
      <c r="AM269" s="117" t="str">
        <f t="shared" si="72"/>
        <v/>
      </c>
    </row>
    <row r="270" spans="1:39" s="39" customFormat="1" x14ac:dyDescent="0.2">
      <c r="A270" s="37"/>
      <c r="B270" s="37"/>
      <c r="C270" s="37"/>
      <c r="D270" s="70" t="str">
        <f>_xlfn.IFNA(VLOOKUP(A270,'Reference data SID'!$D$2:$Q$673,14,FALSE),"")</f>
        <v/>
      </c>
      <c r="E270" s="70" t="str">
        <f>_xlfn.IFNA(VLOOKUP(D270,'Reference data SID'!$C$3:$E$673,3,FALSE),"")</f>
        <v/>
      </c>
      <c r="F270" s="64" t="str">
        <f>_xlfn.IFNA(IF(E270=FALSE,D270,IF(ISBLANK(B270),VLOOKUP(C270,'Reference data SID'!$N:$P,3,FALSE),VLOOKUP(B270,'Reference data SID'!$M:$P,4,FALSE))),"")</f>
        <v/>
      </c>
      <c r="G270" s="64" t="str">
        <f t="shared" si="83"/>
        <v/>
      </c>
      <c r="H270" s="38" t="str">
        <f>_xlfn.IFNA(VLOOKUP(F270,'Reference data SID'!L:M,2,FALSE),"")</f>
        <v/>
      </c>
      <c r="I270" s="38" t="str">
        <f>_xlfn.IFNA(VLOOKUP(F270,'Reference data SID'!L:N,3,FALSE),"")</f>
        <v/>
      </c>
      <c r="J270" s="38" t="str">
        <f>_xlfn.IFNA(VLOOKUP(F270,'Reference data SID'!L:O,4,FALSE),"")</f>
        <v/>
      </c>
      <c r="K270" s="37"/>
      <c r="L270" s="37"/>
      <c r="M270" s="37"/>
      <c r="N270" s="50"/>
      <c r="O270" s="50"/>
      <c r="P270" s="50"/>
      <c r="Q270" s="50"/>
      <c r="R270" s="50"/>
      <c r="S270" s="50"/>
      <c r="T270" s="47" t="str">
        <f t="shared" ca="1" si="84"/>
        <v/>
      </c>
      <c r="U270" s="117" t="str">
        <f>_xlfn.IFNA(VLOOKUP(A270,'Reference data SID'!D:E,2,FALSE),"")</f>
        <v/>
      </c>
      <c r="V270" s="117" t="str">
        <f t="shared" si="73"/>
        <v>not ok</v>
      </c>
      <c r="W270" s="117" t="str">
        <f t="shared" si="74"/>
        <v>not ok</v>
      </c>
      <c r="X270" s="117" t="str">
        <f t="shared" si="75"/>
        <v>ok</v>
      </c>
      <c r="Y270" s="117" t="str">
        <f t="shared" si="76"/>
        <v>not ok</v>
      </c>
      <c r="Z270" s="117" t="str">
        <f t="shared" si="77"/>
        <v/>
      </c>
      <c r="AA270" s="117" t="str">
        <f>IF(LEN(A270)&gt;1,IF(COUNTIFS($Z$6:Z$502,LEFT(Z270,250))&gt;1,"Duplicate entry: you have two rows for the same substance and year and use",""),"")</f>
        <v/>
      </c>
      <c r="AB270" s="117" t="str">
        <f>IF(LEN(A270)&gt;0,IF(ISNUMBER(MATCH(A270,Annex_I_II_entries,0)),"","The Entry name is not within the dropdown list, make sure that you have not copied and pasted overwritting the cell format (with its correponding dropdown list) in column A"),"")</f>
        <v/>
      </c>
      <c r="AC270" s="117" t="str">
        <f t="shared" ca="1" si="78"/>
        <v/>
      </c>
      <c r="AD270" s="117" t="str">
        <f t="shared" ca="1" si="79"/>
        <v/>
      </c>
      <c r="AE270" s="117" t="str">
        <f>IF(LEN(G270)&lt;1,"",IF(COUNTIFS('1.Mfg and placing on the market'!G$6:G$503,'1.(Optional) tonnage per use'!G270,'1.Mfg and placing on the market'!K$6:K$503,'1.(Optional) tonnage per use'!N270)=0,"You have not provided total tonnage for this substance and year in the sheet 1. Mfg and placing on the market",""))</f>
        <v/>
      </c>
      <c r="AF270" s="117" t="str">
        <f t="shared" ca="1" si="68"/>
        <v/>
      </c>
      <c r="AG270" s="117" t="str">
        <f t="shared" ca="1" si="69"/>
        <v/>
      </c>
      <c r="AH270" s="117" t="str">
        <f t="shared" ca="1" si="70"/>
        <v/>
      </c>
      <c r="AI270" s="117" t="str">
        <f t="shared" si="80"/>
        <v>_EC</v>
      </c>
      <c r="AJ270" s="117" t="str">
        <f t="shared" si="81"/>
        <v>_CAS</v>
      </c>
      <c r="AK270" s="117" t="str">
        <f t="shared" si="82"/>
        <v>_uses</v>
      </c>
      <c r="AL270" s="117" t="str">
        <f t="shared" si="71"/>
        <v/>
      </c>
      <c r="AM270" s="117" t="str">
        <f t="shared" si="72"/>
        <v/>
      </c>
    </row>
    <row r="271" spans="1:39" s="39" customFormat="1" x14ac:dyDescent="0.2">
      <c r="A271" s="37"/>
      <c r="B271" s="37"/>
      <c r="C271" s="37"/>
      <c r="D271" s="70" t="str">
        <f>_xlfn.IFNA(VLOOKUP(A271,'Reference data SID'!$D$2:$Q$673,14,FALSE),"")</f>
        <v/>
      </c>
      <c r="E271" s="70" t="str">
        <f>_xlfn.IFNA(VLOOKUP(D271,'Reference data SID'!$C$3:$E$673,3,FALSE),"")</f>
        <v/>
      </c>
      <c r="F271" s="64" t="str">
        <f>_xlfn.IFNA(IF(E271=FALSE,D271,IF(ISBLANK(B271),VLOOKUP(C271,'Reference data SID'!$N:$P,3,FALSE),VLOOKUP(B271,'Reference data SID'!$M:$P,4,FALSE))),"")</f>
        <v/>
      </c>
      <c r="G271" s="64" t="str">
        <f t="shared" si="83"/>
        <v/>
      </c>
      <c r="H271" s="38" t="str">
        <f>_xlfn.IFNA(VLOOKUP(F271,'Reference data SID'!L:M,2,FALSE),"")</f>
        <v/>
      </c>
      <c r="I271" s="38" t="str">
        <f>_xlfn.IFNA(VLOOKUP(F271,'Reference data SID'!L:N,3,FALSE),"")</f>
        <v/>
      </c>
      <c r="J271" s="38" t="str">
        <f>_xlfn.IFNA(VLOOKUP(F271,'Reference data SID'!L:O,4,FALSE),"")</f>
        <v/>
      </c>
      <c r="K271" s="37"/>
      <c r="L271" s="37"/>
      <c r="M271" s="37"/>
      <c r="N271" s="50"/>
      <c r="O271" s="50"/>
      <c r="P271" s="50"/>
      <c r="Q271" s="50"/>
      <c r="R271" s="50"/>
      <c r="S271" s="50"/>
      <c r="T271" s="47" t="str">
        <f t="shared" ca="1" si="84"/>
        <v/>
      </c>
      <c r="U271" s="117" t="str">
        <f>_xlfn.IFNA(VLOOKUP(A271,'Reference data SID'!D:E,2,FALSE),"")</f>
        <v/>
      </c>
      <c r="V271" s="117" t="str">
        <f t="shared" si="73"/>
        <v>not ok</v>
      </c>
      <c r="W271" s="117" t="str">
        <f t="shared" si="74"/>
        <v>not ok</v>
      </c>
      <c r="X271" s="117" t="str">
        <f t="shared" si="75"/>
        <v>ok</v>
      </c>
      <c r="Y271" s="117" t="str">
        <f t="shared" si="76"/>
        <v>not ok</v>
      </c>
      <c r="Z271" s="117" t="str">
        <f t="shared" si="77"/>
        <v/>
      </c>
      <c r="AA271" s="117" t="str">
        <f>IF(LEN(A271)&gt;1,IF(COUNTIFS($Z$6:Z$502,LEFT(Z271,250))&gt;1,"Duplicate entry: you have two rows for the same substance and year and use",""),"")</f>
        <v/>
      </c>
      <c r="AB271" s="117" t="str">
        <f>IF(LEN(A271)&gt;0,IF(ISNUMBER(MATCH(A271,Annex_I_II_entries,0)),"","The Entry name is not within the dropdown list, make sure that you have not copied and pasted overwritting the cell format (with its correponding dropdown list) in column A"),"")</f>
        <v/>
      </c>
      <c r="AC271" s="117" t="str">
        <f t="shared" ca="1" si="78"/>
        <v/>
      </c>
      <c r="AD271" s="117" t="str">
        <f t="shared" ca="1" si="79"/>
        <v/>
      </c>
      <c r="AE271" s="117" t="str">
        <f>IF(LEN(G271)&lt;1,"",IF(COUNTIFS('1.Mfg and placing on the market'!G$6:G$503,'1.(Optional) tonnage per use'!G271,'1.Mfg and placing on the market'!K$6:K$503,'1.(Optional) tonnage per use'!N271)=0,"You have not provided total tonnage for this substance and year in the sheet 1. Mfg and placing on the market",""))</f>
        <v/>
      </c>
      <c r="AF271" s="117" t="str">
        <f t="shared" ca="1" si="68"/>
        <v/>
      </c>
      <c r="AG271" s="117" t="str">
        <f t="shared" ca="1" si="69"/>
        <v/>
      </c>
      <c r="AH271" s="117" t="str">
        <f t="shared" ca="1" si="70"/>
        <v/>
      </c>
      <c r="AI271" s="117" t="str">
        <f t="shared" si="80"/>
        <v>_EC</v>
      </c>
      <c r="AJ271" s="117" t="str">
        <f t="shared" si="81"/>
        <v>_CAS</v>
      </c>
      <c r="AK271" s="117" t="str">
        <f t="shared" si="82"/>
        <v>_uses</v>
      </c>
      <c r="AL271" s="117" t="str">
        <f t="shared" si="71"/>
        <v/>
      </c>
      <c r="AM271" s="117" t="str">
        <f t="shared" si="72"/>
        <v/>
      </c>
    </row>
    <row r="272" spans="1:39" s="39" customFormat="1" x14ac:dyDescent="0.2">
      <c r="A272" s="37"/>
      <c r="B272" s="37"/>
      <c r="C272" s="37"/>
      <c r="D272" s="70" t="str">
        <f>_xlfn.IFNA(VLOOKUP(A272,'Reference data SID'!$D$2:$Q$673,14,FALSE),"")</f>
        <v/>
      </c>
      <c r="E272" s="70" t="str">
        <f>_xlfn.IFNA(VLOOKUP(D272,'Reference data SID'!$C$3:$E$673,3,FALSE),"")</f>
        <v/>
      </c>
      <c r="F272" s="64" t="str">
        <f>_xlfn.IFNA(IF(E272=FALSE,D272,IF(ISBLANK(B272),VLOOKUP(C272,'Reference data SID'!$N:$P,3,FALSE),VLOOKUP(B272,'Reference data SID'!$M:$P,4,FALSE))),"")</f>
        <v/>
      </c>
      <c r="G272" s="64" t="str">
        <f t="shared" si="83"/>
        <v/>
      </c>
      <c r="H272" s="38" t="str">
        <f>_xlfn.IFNA(VLOOKUP(F272,'Reference data SID'!L:M,2,FALSE),"")</f>
        <v/>
      </c>
      <c r="I272" s="38" t="str">
        <f>_xlfn.IFNA(VLOOKUP(F272,'Reference data SID'!L:N,3,FALSE),"")</f>
        <v/>
      </c>
      <c r="J272" s="38" t="str">
        <f>_xlfn.IFNA(VLOOKUP(F272,'Reference data SID'!L:O,4,FALSE),"")</f>
        <v/>
      </c>
      <c r="K272" s="37"/>
      <c r="L272" s="37"/>
      <c r="M272" s="37"/>
      <c r="N272" s="50"/>
      <c r="O272" s="50"/>
      <c r="P272" s="50"/>
      <c r="Q272" s="50"/>
      <c r="R272" s="50"/>
      <c r="S272" s="50"/>
      <c r="T272" s="47" t="str">
        <f t="shared" ca="1" si="84"/>
        <v/>
      </c>
      <c r="U272" s="117" t="str">
        <f>_xlfn.IFNA(VLOOKUP(A272,'Reference data SID'!D:E,2,FALSE),"")</f>
        <v/>
      </c>
      <c r="V272" s="117" t="str">
        <f t="shared" si="73"/>
        <v>not ok</v>
      </c>
      <c r="W272" s="117" t="str">
        <f t="shared" si="74"/>
        <v>not ok</v>
      </c>
      <c r="X272" s="117" t="str">
        <f t="shared" si="75"/>
        <v>ok</v>
      </c>
      <c r="Y272" s="117" t="str">
        <f t="shared" si="76"/>
        <v>not ok</v>
      </c>
      <c r="Z272" s="117" t="str">
        <f t="shared" si="77"/>
        <v/>
      </c>
      <c r="AA272" s="117" t="str">
        <f>IF(LEN(A272)&gt;1,IF(COUNTIFS($Z$6:Z$502,LEFT(Z272,250))&gt;1,"Duplicate entry: you have two rows for the same substance and year and use",""),"")</f>
        <v/>
      </c>
      <c r="AB272" s="117" t="str">
        <f>IF(LEN(A272)&gt;0,IF(ISNUMBER(MATCH(A272,Annex_I_II_entries,0)),"","The Entry name is not within the dropdown list, make sure that you have not copied and pasted overwritting the cell format (with its correponding dropdown list) in column A"),"")</f>
        <v/>
      </c>
      <c r="AC272" s="117" t="str">
        <f t="shared" ca="1" si="78"/>
        <v/>
      </c>
      <c r="AD272" s="117" t="str">
        <f t="shared" ca="1" si="79"/>
        <v/>
      </c>
      <c r="AE272" s="117" t="str">
        <f>IF(LEN(G272)&lt;1,"",IF(COUNTIFS('1.Mfg and placing on the market'!G$6:G$503,'1.(Optional) tonnage per use'!G272,'1.Mfg and placing on the market'!K$6:K$503,'1.(Optional) tonnage per use'!N272)=0,"You have not provided total tonnage for this substance and year in the sheet 1. Mfg and placing on the market",""))</f>
        <v/>
      </c>
      <c r="AF272" s="117" t="str">
        <f t="shared" ca="1" si="68"/>
        <v/>
      </c>
      <c r="AG272" s="117" t="str">
        <f t="shared" ca="1" si="69"/>
        <v/>
      </c>
      <c r="AH272" s="117" t="str">
        <f t="shared" ca="1" si="70"/>
        <v/>
      </c>
      <c r="AI272" s="117" t="str">
        <f t="shared" si="80"/>
        <v>_EC</v>
      </c>
      <c r="AJ272" s="117" t="str">
        <f t="shared" si="81"/>
        <v>_CAS</v>
      </c>
      <c r="AK272" s="117" t="str">
        <f t="shared" si="82"/>
        <v>_uses</v>
      </c>
      <c r="AL272" s="117" t="str">
        <f t="shared" si="71"/>
        <v/>
      </c>
      <c r="AM272" s="117" t="str">
        <f t="shared" si="72"/>
        <v/>
      </c>
    </row>
    <row r="273" spans="1:39" s="39" customFormat="1" x14ac:dyDescent="0.2">
      <c r="A273" s="37"/>
      <c r="B273" s="37"/>
      <c r="C273" s="37"/>
      <c r="D273" s="70" t="str">
        <f>_xlfn.IFNA(VLOOKUP(A273,'Reference data SID'!$D$2:$Q$673,14,FALSE),"")</f>
        <v/>
      </c>
      <c r="E273" s="70" t="str">
        <f>_xlfn.IFNA(VLOOKUP(D273,'Reference data SID'!$C$3:$E$673,3,FALSE),"")</f>
        <v/>
      </c>
      <c r="F273" s="64" t="str">
        <f>_xlfn.IFNA(IF(E273=FALSE,D273,IF(ISBLANK(B273),VLOOKUP(C273,'Reference data SID'!$N:$P,3,FALSE),VLOOKUP(B273,'Reference data SID'!$M:$P,4,FALSE))),"")</f>
        <v/>
      </c>
      <c r="G273" s="64" t="str">
        <f t="shared" si="83"/>
        <v/>
      </c>
      <c r="H273" s="38" t="str">
        <f>_xlfn.IFNA(VLOOKUP(F273,'Reference data SID'!L:M,2,FALSE),"")</f>
        <v/>
      </c>
      <c r="I273" s="38" t="str">
        <f>_xlfn.IFNA(VLOOKUP(F273,'Reference data SID'!L:N,3,FALSE),"")</f>
        <v/>
      </c>
      <c r="J273" s="38" t="str">
        <f>_xlfn.IFNA(VLOOKUP(F273,'Reference data SID'!L:O,4,FALSE),"")</f>
        <v/>
      </c>
      <c r="K273" s="37"/>
      <c r="L273" s="37"/>
      <c r="M273" s="37"/>
      <c r="N273" s="50"/>
      <c r="O273" s="50"/>
      <c r="P273" s="50"/>
      <c r="Q273" s="50"/>
      <c r="R273" s="50"/>
      <c r="S273" s="50"/>
      <c r="T273" s="47" t="str">
        <f t="shared" ca="1" si="84"/>
        <v/>
      </c>
      <c r="U273" s="117" t="str">
        <f>_xlfn.IFNA(VLOOKUP(A273,'Reference data SID'!D:E,2,FALSE),"")</f>
        <v/>
      </c>
      <c r="V273" s="117" t="str">
        <f t="shared" si="73"/>
        <v>not ok</v>
      </c>
      <c r="W273" s="117" t="str">
        <f t="shared" si="74"/>
        <v>not ok</v>
      </c>
      <c r="X273" s="117" t="str">
        <f t="shared" si="75"/>
        <v>ok</v>
      </c>
      <c r="Y273" s="117" t="str">
        <f t="shared" si="76"/>
        <v>not ok</v>
      </c>
      <c r="Z273" s="117" t="str">
        <f t="shared" si="77"/>
        <v/>
      </c>
      <c r="AA273" s="117" t="str">
        <f>IF(LEN(A273)&gt;1,IF(COUNTIFS($Z$6:Z$502,LEFT(Z273,250))&gt;1,"Duplicate entry: you have two rows for the same substance and year and use",""),"")</f>
        <v/>
      </c>
      <c r="AB273" s="117" t="str">
        <f>IF(LEN(A273)&gt;0,IF(ISNUMBER(MATCH(A273,Annex_I_II_entries,0)),"","The Entry name is not within the dropdown list, make sure that you have not copied and pasted overwritting the cell format (with its correponding dropdown list) in column A"),"")</f>
        <v/>
      </c>
      <c r="AC273" s="117" t="str">
        <f t="shared" ca="1" si="78"/>
        <v/>
      </c>
      <c r="AD273" s="117" t="str">
        <f t="shared" ca="1" si="79"/>
        <v/>
      </c>
      <c r="AE273" s="117" t="str">
        <f>IF(LEN(G273)&lt;1,"",IF(COUNTIFS('1.Mfg and placing on the market'!G$6:G$503,'1.(Optional) tonnage per use'!G273,'1.Mfg and placing on the market'!K$6:K$503,'1.(Optional) tonnage per use'!N273)=0,"You have not provided total tonnage for this substance and year in the sheet 1. Mfg and placing on the market",""))</f>
        <v/>
      </c>
      <c r="AF273" s="117" t="str">
        <f t="shared" ca="1" si="68"/>
        <v/>
      </c>
      <c r="AG273" s="117" t="str">
        <f t="shared" ca="1" si="69"/>
        <v/>
      </c>
      <c r="AH273" s="117" t="str">
        <f t="shared" ca="1" si="70"/>
        <v/>
      </c>
      <c r="AI273" s="117" t="str">
        <f t="shared" si="80"/>
        <v>_EC</v>
      </c>
      <c r="AJ273" s="117" t="str">
        <f t="shared" si="81"/>
        <v>_CAS</v>
      </c>
      <c r="AK273" s="117" t="str">
        <f t="shared" si="82"/>
        <v>_uses</v>
      </c>
      <c r="AL273" s="117" t="str">
        <f t="shared" si="71"/>
        <v/>
      </c>
      <c r="AM273" s="117" t="str">
        <f t="shared" si="72"/>
        <v/>
      </c>
    </row>
    <row r="274" spans="1:39" s="39" customFormat="1" x14ac:dyDescent="0.2">
      <c r="A274" s="37"/>
      <c r="B274" s="37"/>
      <c r="C274" s="37"/>
      <c r="D274" s="70" t="str">
        <f>_xlfn.IFNA(VLOOKUP(A274,'Reference data SID'!$D$2:$Q$673,14,FALSE),"")</f>
        <v/>
      </c>
      <c r="E274" s="70" t="str">
        <f>_xlfn.IFNA(VLOOKUP(D274,'Reference data SID'!$C$3:$E$673,3,FALSE),"")</f>
        <v/>
      </c>
      <c r="F274" s="64" t="str">
        <f>_xlfn.IFNA(IF(E274=FALSE,D274,IF(ISBLANK(B274),VLOOKUP(C274,'Reference data SID'!$N:$P,3,FALSE),VLOOKUP(B274,'Reference data SID'!$M:$P,4,FALSE))),"")</f>
        <v/>
      </c>
      <c r="G274" s="64" t="str">
        <f t="shared" si="83"/>
        <v/>
      </c>
      <c r="H274" s="38" t="str">
        <f>_xlfn.IFNA(VLOOKUP(F274,'Reference data SID'!L:M,2,FALSE),"")</f>
        <v/>
      </c>
      <c r="I274" s="38" t="str">
        <f>_xlfn.IFNA(VLOOKUP(F274,'Reference data SID'!L:N,3,FALSE),"")</f>
        <v/>
      </c>
      <c r="J274" s="38" t="str">
        <f>_xlfn.IFNA(VLOOKUP(F274,'Reference data SID'!L:O,4,FALSE),"")</f>
        <v/>
      </c>
      <c r="K274" s="37"/>
      <c r="L274" s="37"/>
      <c r="M274" s="37"/>
      <c r="N274" s="50"/>
      <c r="O274" s="50"/>
      <c r="P274" s="50"/>
      <c r="Q274" s="50"/>
      <c r="R274" s="50"/>
      <c r="S274" s="50"/>
      <c r="T274" s="47" t="str">
        <f t="shared" ca="1" si="84"/>
        <v/>
      </c>
      <c r="U274" s="117" t="str">
        <f>_xlfn.IFNA(VLOOKUP(A274,'Reference data SID'!D:E,2,FALSE),"")</f>
        <v/>
      </c>
      <c r="V274" s="117" t="str">
        <f t="shared" si="73"/>
        <v>not ok</v>
      </c>
      <c r="W274" s="117" t="str">
        <f t="shared" si="74"/>
        <v>not ok</v>
      </c>
      <c r="X274" s="117" t="str">
        <f t="shared" si="75"/>
        <v>ok</v>
      </c>
      <c r="Y274" s="117" t="str">
        <f t="shared" si="76"/>
        <v>not ok</v>
      </c>
      <c r="Z274" s="117" t="str">
        <f t="shared" si="77"/>
        <v/>
      </c>
      <c r="AA274" s="117" t="str">
        <f>IF(LEN(A274)&gt;1,IF(COUNTIFS($Z$6:Z$502,LEFT(Z274,250))&gt;1,"Duplicate entry: you have two rows for the same substance and year and use",""),"")</f>
        <v/>
      </c>
      <c r="AB274" s="117" t="str">
        <f>IF(LEN(A274)&gt;0,IF(ISNUMBER(MATCH(A274,Annex_I_II_entries,0)),"","The Entry name is not within the dropdown list, make sure that you have not copied and pasted overwritting the cell format (with its correponding dropdown list) in column A"),"")</f>
        <v/>
      </c>
      <c r="AC274" s="117" t="str">
        <f t="shared" ca="1" si="78"/>
        <v/>
      </c>
      <c r="AD274" s="117" t="str">
        <f t="shared" ca="1" si="79"/>
        <v/>
      </c>
      <c r="AE274" s="117" t="str">
        <f>IF(LEN(G274)&lt;1,"",IF(COUNTIFS('1.Mfg and placing on the market'!G$6:G$503,'1.(Optional) tonnage per use'!G274,'1.Mfg and placing on the market'!K$6:K$503,'1.(Optional) tonnage per use'!N274)=0,"You have not provided total tonnage for this substance and year in the sheet 1. Mfg and placing on the market",""))</f>
        <v/>
      </c>
      <c r="AF274" s="117" t="str">
        <f t="shared" ca="1" si="68"/>
        <v/>
      </c>
      <c r="AG274" s="117" t="str">
        <f t="shared" ca="1" si="69"/>
        <v/>
      </c>
      <c r="AH274" s="117" t="str">
        <f t="shared" ca="1" si="70"/>
        <v/>
      </c>
      <c r="AI274" s="117" t="str">
        <f t="shared" si="80"/>
        <v>_EC</v>
      </c>
      <c r="AJ274" s="117" t="str">
        <f t="shared" si="81"/>
        <v>_CAS</v>
      </c>
      <c r="AK274" s="117" t="str">
        <f t="shared" si="82"/>
        <v>_uses</v>
      </c>
      <c r="AL274" s="117" t="str">
        <f t="shared" si="71"/>
        <v/>
      </c>
      <c r="AM274" s="117" t="str">
        <f t="shared" si="72"/>
        <v/>
      </c>
    </row>
    <row r="275" spans="1:39" s="39" customFormat="1" x14ac:dyDescent="0.2">
      <c r="A275" s="37"/>
      <c r="B275" s="37"/>
      <c r="C275" s="37"/>
      <c r="D275" s="70" t="str">
        <f>_xlfn.IFNA(VLOOKUP(A275,'Reference data SID'!$D$2:$Q$673,14,FALSE),"")</f>
        <v/>
      </c>
      <c r="E275" s="70" t="str">
        <f>_xlfn.IFNA(VLOOKUP(D275,'Reference data SID'!$C$3:$E$673,3,FALSE),"")</f>
        <v/>
      </c>
      <c r="F275" s="64" t="str">
        <f>_xlfn.IFNA(IF(E275=FALSE,D275,IF(ISBLANK(B275),VLOOKUP(C275,'Reference data SID'!$N:$P,3,FALSE),VLOOKUP(B275,'Reference data SID'!$M:$P,4,FALSE))),"")</f>
        <v/>
      </c>
      <c r="G275" s="64" t="str">
        <f t="shared" si="83"/>
        <v/>
      </c>
      <c r="H275" s="38" t="str">
        <f>_xlfn.IFNA(VLOOKUP(F275,'Reference data SID'!L:M,2,FALSE),"")</f>
        <v/>
      </c>
      <c r="I275" s="38" t="str">
        <f>_xlfn.IFNA(VLOOKUP(F275,'Reference data SID'!L:N,3,FALSE),"")</f>
        <v/>
      </c>
      <c r="J275" s="38" t="str">
        <f>_xlfn.IFNA(VLOOKUP(F275,'Reference data SID'!L:O,4,FALSE),"")</f>
        <v/>
      </c>
      <c r="K275" s="37"/>
      <c r="L275" s="37"/>
      <c r="M275" s="37"/>
      <c r="N275" s="50"/>
      <c r="O275" s="50"/>
      <c r="P275" s="50"/>
      <c r="Q275" s="50"/>
      <c r="R275" s="50"/>
      <c r="S275" s="50"/>
      <c r="T275" s="47" t="str">
        <f t="shared" ca="1" si="84"/>
        <v/>
      </c>
      <c r="U275" s="117" t="str">
        <f>_xlfn.IFNA(VLOOKUP(A275,'Reference data SID'!D:E,2,FALSE),"")</f>
        <v/>
      </c>
      <c r="V275" s="117" t="str">
        <f t="shared" si="73"/>
        <v>not ok</v>
      </c>
      <c r="W275" s="117" t="str">
        <f t="shared" si="74"/>
        <v>not ok</v>
      </c>
      <c r="X275" s="117" t="str">
        <f t="shared" si="75"/>
        <v>ok</v>
      </c>
      <c r="Y275" s="117" t="str">
        <f t="shared" si="76"/>
        <v>not ok</v>
      </c>
      <c r="Z275" s="117" t="str">
        <f t="shared" si="77"/>
        <v/>
      </c>
      <c r="AA275" s="117" t="str">
        <f>IF(LEN(A275)&gt;1,IF(COUNTIFS($Z$6:Z$502,LEFT(Z275,250))&gt;1,"Duplicate entry: you have two rows for the same substance and year and use",""),"")</f>
        <v/>
      </c>
      <c r="AB275" s="117" t="str">
        <f>IF(LEN(A275)&gt;0,IF(ISNUMBER(MATCH(A275,Annex_I_II_entries,0)),"","The Entry name is not within the dropdown list, make sure that you have not copied and pasted overwritting the cell format (with its correponding dropdown list) in column A"),"")</f>
        <v/>
      </c>
      <c r="AC275" s="117" t="str">
        <f t="shared" ca="1" si="78"/>
        <v/>
      </c>
      <c r="AD275" s="117" t="str">
        <f t="shared" ca="1" si="79"/>
        <v/>
      </c>
      <c r="AE275" s="117" t="str">
        <f>IF(LEN(G275)&lt;1,"",IF(COUNTIFS('1.Mfg and placing on the market'!G$6:G$503,'1.(Optional) tonnage per use'!G275,'1.Mfg and placing on the market'!K$6:K$503,'1.(Optional) tonnage per use'!N275)=0,"You have not provided total tonnage for this substance and year in the sheet 1. Mfg and placing on the market",""))</f>
        <v/>
      </c>
      <c r="AF275" s="117" t="str">
        <f t="shared" ca="1" si="68"/>
        <v/>
      </c>
      <c r="AG275" s="117" t="str">
        <f t="shared" ca="1" si="69"/>
        <v/>
      </c>
      <c r="AH275" s="117" t="str">
        <f t="shared" ca="1" si="70"/>
        <v/>
      </c>
      <c r="AI275" s="117" t="str">
        <f t="shared" si="80"/>
        <v>_EC</v>
      </c>
      <c r="AJ275" s="117" t="str">
        <f t="shared" si="81"/>
        <v>_CAS</v>
      </c>
      <c r="AK275" s="117" t="str">
        <f t="shared" si="82"/>
        <v>_uses</v>
      </c>
      <c r="AL275" s="117" t="str">
        <f t="shared" si="71"/>
        <v/>
      </c>
      <c r="AM275" s="117" t="str">
        <f t="shared" si="72"/>
        <v/>
      </c>
    </row>
    <row r="276" spans="1:39" s="39" customFormat="1" x14ac:dyDescent="0.2">
      <c r="A276" s="37"/>
      <c r="B276" s="37"/>
      <c r="C276" s="37"/>
      <c r="D276" s="70" t="str">
        <f>_xlfn.IFNA(VLOOKUP(A276,'Reference data SID'!$D$2:$Q$673,14,FALSE),"")</f>
        <v/>
      </c>
      <c r="E276" s="70" t="str">
        <f>_xlfn.IFNA(VLOOKUP(D276,'Reference data SID'!$C$3:$E$673,3,FALSE),"")</f>
        <v/>
      </c>
      <c r="F276" s="64" t="str">
        <f>_xlfn.IFNA(IF(E276=FALSE,D276,IF(ISBLANK(B276),VLOOKUP(C276,'Reference data SID'!$N:$P,3,FALSE),VLOOKUP(B276,'Reference data SID'!$M:$P,4,FALSE))),"")</f>
        <v/>
      </c>
      <c r="G276" s="64" t="str">
        <f t="shared" si="83"/>
        <v/>
      </c>
      <c r="H276" s="38" t="str">
        <f>_xlfn.IFNA(VLOOKUP(F276,'Reference data SID'!L:M,2,FALSE),"")</f>
        <v/>
      </c>
      <c r="I276" s="38" t="str">
        <f>_xlfn.IFNA(VLOOKUP(F276,'Reference data SID'!L:N,3,FALSE),"")</f>
        <v/>
      </c>
      <c r="J276" s="38" t="str">
        <f>_xlfn.IFNA(VLOOKUP(F276,'Reference data SID'!L:O,4,FALSE),"")</f>
        <v/>
      </c>
      <c r="K276" s="37"/>
      <c r="L276" s="37"/>
      <c r="M276" s="37"/>
      <c r="N276" s="50"/>
      <c r="O276" s="50"/>
      <c r="P276" s="50"/>
      <c r="Q276" s="50"/>
      <c r="R276" s="50"/>
      <c r="S276" s="50"/>
      <c r="T276" s="47" t="str">
        <f t="shared" ca="1" si="84"/>
        <v/>
      </c>
      <c r="U276" s="117" t="str">
        <f>_xlfn.IFNA(VLOOKUP(A276,'Reference data SID'!D:E,2,FALSE),"")</f>
        <v/>
      </c>
      <c r="V276" s="117" t="str">
        <f t="shared" si="73"/>
        <v>not ok</v>
      </c>
      <c r="W276" s="117" t="str">
        <f t="shared" si="74"/>
        <v>not ok</v>
      </c>
      <c r="X276" s="117" t="str">
        <f t="shared" si="75"/>
        <v>ok</v>
      </c>
      <c r="Y276" s="117" t="str">
        <f t="shared" si="76"/>
        <v>not ok</v>
      </c>
      <c r="Z276" s="117" t="str">
        <f t="shared" si="77"/>
        <v/>
      </c>
      <c r="AA276" s="117" t="str">
        <f>IF(LEN(A276)&gt;1,IF(COUNTIFS($Z$6:Z$502,LEFT(Z276,250))&gt;1,"Duplicate entry: you have two rows for the same substance and year and use",""),"")</f>
        <v/>
      </c>
      <c r="AB276" s="117" t="str">
        <f>IF(LEN(A276)&gt;0,IF(ISNUMBER(MATCH(A276,Annex_I_II_entries,0)),"","The Entry name is not within the dropdown list, make sure that you have not copied and pasted overwritting the cell format (with its correponding dropdown list) in column A"),"")</f>
        <v/>
      </c>
      <c r="AC276" s="117" t="str">
        <f t="shared" ca="1" si="78"/>
        <v/>
      </c>
      <c r="AD276" s="117" t="str">
        <f t="shared" ca="1" si="79"/>
        <v/>
      </c>
      <c r="AE276" s="117" t="str">
        <f>IF(LEN(G276)&lt;1,"",IF(COUNTIFS('1.Mfg and placing on the market'!G$6:G$503,'1.(Optional) tonnage per use'!G276,'1.Mfg and placing on the market'!K$6:K$503,'1.(Optional) tonnage per use'!N276)=0,"You have not provided total tonnage for this substance and year in the sheet 1. Mfg and placing on the market",""))</f>
        <v/>
      </c>
      <c r="AF276" s="117" t="str">
        <f t="shared" ca="1" si="68"/>
        <v/>
      </c>
      <c r="AG276" s="117" t="str">
        <f t="shared" ca="1" si="69"/>
        <v/>
      </c>
      <c r="AH276" s="117" t="str">
        <f t="shared" ca="1" si="70"/>
        <v/>
      </c>
      <c r="AI276" s="117" t="str">
        <f t="shared" si="80"/>
        <v>_EC</v>
      </c>
      <c r="AJ276" s="117" t="str">
        <f t="shared" si="81"/>
        <v>_CAS</v>
      </c>
      <c r="AK276" s="117" t="str">
        <f t="shared" si="82"/>
        <v>_uses</v>
      </c>
      <c r="AL276" s="117" t="str">
        <f t="shared" si="71"/>
        <v/>
      </c>
      <c r="AM276" s="117" t="str">
        <f t="shared" si="72"/>
        <v/>
      </c>
    </row>
    <row r="277" spans="1:39" s="39" customFormat="1" x14ac:dyDescent="0.2">
      <c r="A277" s="37"/>
      <c r="B277" s="37"/>
      <c r="C277" s="37"/>
      <c r="D277" s="70" t="str">
        <f>_xlfn.IFNA(VLOOKUP(A277,'Reference data SID'!$D$2:$Q$673,14,FALSE),"")</f>
        <v/>
      </c>
      <c r="E277" s="70" t="str">
        <f>_xlfn.IFNA(VLOOKUP(D277,'Reference data SID'!$C$3:$E$673,3,FALSE),"")</f>
        <v/>
      </c>
      <c r="F277" s="64" t="str">
        <f>_xlfn.IFNA(IF(E277=FALSE,D277,IF(ISBLANK(B277),VLOOKUP(C277,'Reference data SID'!$N:$P,3,FALSE),VLOOKUP(B277,'Reference data SID'!$M:$P,4,FALSE))),"")</f>
        <v/>
      </c>
      <c r="G277" s="64" t="str">
        <f t="shared" si="83"/>
        <v/>
      </c>
      <c r="H277" s="38" t="str">
        <f>_xlfn.IFNA(VLOOKUP(F277,'Reference data SID'!L:M,2,FALSE),"")</f>
        <v/>
      </c>
      <c r="I277" s="38" t="str">
        <f>_xlfn.IFNA(VLOOKUP(F277,'Reference data SID'!L:N,3,FALSE),"")</f>
        <v/>
      </c>
      <c r="J277" s="38" t="str">
        <f>_xlfn.IFNA(VLOOKUP(F277,'Reference data SID'!L:O,4,FALSE),"")</f>
        <v/>
      </c>
      <c r="K277" s="37"/>
      <c r="L277" s="37"/>
      <c r="M277" s="37"/>
      <c r="N277" s="50"/>
      <c r="O277" s="50"/>
      <c r="P277" s="50"/>
      <c r="Q277" s="50"/>
      <c r="R277" s="50"/>
      <c r="S277" s="50"/>
      <c r="T277" s="47" t="str">
        <f t="shared" ca="1" si="84"/>
        <v/>
      </c>
      <c r="U277" s="117" t="str">
        <f>_xlfn.IFNA(VLOOKUP(A277,'Reference data SID'!D:E,2,FALSE),"")</f>
        <v/>
      </c>
      <c r="V277" s="117" t="str">
        <f t="shared" si="73"/>
        <v>not ok</v>
      </c>
      <c r="W277" s="117" t="str">
        <f t="shared" si="74"/>
        <v>not ok</v>
      </c>
      <c r="X277" s="117" t="str">
        <f t="shared" si="75"/>
        <v>ok</v>
      </c>
      <c r="Y277" s="117" t="str">
        <f t="shared" si="76"/>
        <v>not ok</v>
      </c>
      <c r="Z277" s="117" t="str">
        <f t="shared" si="77"/>
        <v/>
      </c>
      <c r="AA277" s="117" t="str">
        <f>IF(LEN(A277)&gt;1,IF(COUNTIFS($Z$6:Z$502,LEFT(Z277,250))&gt;1,"Duplicate entry: you have two rows for the same substance and year and use",""),"")</f>
        <v/>
      </c>
      <c r="AB277" s="117" t="str">
        <f>IF(LEN(A277)&gt;0,IF(ISNUMBER(MATCH(A277,Annex_I_II_entries,0)),"","The Entry name is not within the dropdown list, make sure that you have not copied and pasted overwritting the cell format (with its correponding dropdown list) in column A"),"")</f>
        <v/>
      </c>
      <c r="AC277" s="117" t="str">
        <f t="shared" ca="1" si="78"/>
        <v/>
      </c>
      <c r="AD277" s="117" t="str">
        <f t="shared" ca="1" si="79"/>
        <v/>
      </c>
      <c r="AE277" s="117" t="str">
        <f>IF(LEN(G277)&lt;1,"",IF(COUNTIFS('1.Mfg and placing on the market'!G$6:G$503,'1.(Optional) tonnage per use'!G277,'1.Mfg and placing on the market'!K$6:K$503,'1.(Optional) tonnage per use'!N277)=0,"You have not provided total tonnage for this substance and year in the sheet 1. Mfg and placing on the market",""))</f>
        <v/>
      </c>
      <c r="AF277" s="117" t="str">
        <f t="shared" ca="1" si="68"/>
        <v/>
      </c>
      <c r="AG277" s="117" t="str">
        <f t="shared" ca="1" si="69"/>
        <v/>
      </c>
      <c r="AH277" s="117" t="str">
        <f t="shared" ca="1" si="70"/>
        <v/>
      </c>
      <c r="AI277" s="117" t="str">
        <f t="shared" si="80"/>
        <v>_EC</v>
      </c>
      <c r="AJ277" s="117" t="str">
        <f t="shared" si="81"/>
        <v>_CAS</v>
      </c>
      <c r="AK277" s="117" t="str">
        <f t="shared" si="82"/>
        <v>_uses</v>
      </c>
      <c r="AL277" s="117" t="str">
        <f t="shared" si="71"/>
        <v/>
      </c>
      <c r="AM277" s="117" t="str">
        <f t="shared" si="72"/>
        <v/>
      </c>
    </row>
    <row r="278" spans="1:39" s="39" customFormat="1" x14ac:dyDescent="0.2">
      <c r="A278" s="37"/>
      <c r="B278" s="37"/>
      <c r="C278" s="37"/>
      <c r="D278" s="70" t="str">
        <f>_xlfn.IFNA(VLOOKUP(A278,'Reference data SID'!$D$2:$Q$673,14,FALSE),"")</f>
        <v/>
      </c>
      <c r="E278" s="70" t="str">
        <f>_xlfn.IFNA(VLOOKUP(D278,'Reference data SID'!$C$3:$E$673,3,FALSE),"")</f>
        <v/>
      </c>
      <c r="F278" s="64" t="str">
        <f>_xlfn.IFNA(IF(E278=FALSE,D278,IF(ISBLANK(B278),VLOOKUP(C278,'Reference data SID'!$N:$P,3,FALSE),VLOOKUP(B278,'Reference data SID'!$M:$P,4,FALSE))),"")</f>
        <v/>
      </c>
      <c r="G278" s="64" t="str">
        <f t="shared" si="83"/>
        <v/>
      </c>
      <c r="H278" s="38" t="str">
        <f>_xlfn.IFNA(VLOOKUP(F278,'Reference data SID'!L:M,2,FALSE),"")</f>
        <v/>
      </c>
      <c r="I278" s="38" t="str">
        <f>_xlfn.IFNA(VLOOKUP(F278,'Reference data SID'!L:N,3,FALSE),"")</f>
        <v/>
      </c>
      <c r="J278" s="38" t="str">
        <f>_xlfn.IFNA(VLOOKUP(F278,'Reference data SID'!L:O,4,FALSE),"")</f>
        <v/>
      </c>
      <c r="K278" s="37"/>
      <c r="L278" s="37"/>
      <c r="M278" s="37"/>
      <c r="N278" s="50"/>
      <c r="O278" s="50"/>
      <c r="P278" s="50"/>
      <c r="Q278" s="50"/>
      <c r="R278" s="50"/>
      <c r="S278" s="50"/>
      <c r="T278" s="47" t="str">
        <f t="shared" ca="1" si="84"/>
        <v/>
      </c>
      <c r="U278" s="117" t="str">
        <f>_xlfn.IFNA(VLOOKUP(A278,'Reference data SID'!D:E,2,FALSE),"")</f>
        <v/>
      </c>
      <c r="V278" s="117" t="str">
        <f t="shared" si="73"/>
        <v>not ok</v>
      </c>
      <c r="W278" s="117" t="str">
        <f t="shared" si="74"/>
        <v>not ok</v>
      </c>
      <c r="X278" s="117" t="str">
        <f t="shared" si="75"/>
        <v>ok</v>
      </c>
      <c r="Y278" s="117" t="str">
        <f t="shared" si="76"/>
        <v>not ok</v>
      </c>
      <c r="Z278" s="117" t="str">
        <f t="shared" si="77"/>
        <v/>
      </c>
      <c r="AA278" s="117" t="str">
        <f>IF(LEN(A278)&gt;1,IF(COUNTIFS($Z$6:Z$502,LEFT(Z278,250))&gt;1,"Duplicate entry: you have two rows for the same substance and year and use",""),"")</f>
        <v/>
      </c>
      <c r="AB278" s="117" t="str">
        <f>IF(LEN(A278)&gt;0,IF(ISNUMBER(MATCH(A278,Annex_I_II_entries,0)),"","The Entry name is not within the dropdown list, make sure that you have not copied and pasted overwritting the cell format (with its correponding dropdown list) in column A"),"")</f>
        <v/>
      </c>
      <c r="AC278" s="117" t="str">
        <f t="shared" ca="1" si="78"/>
        <v/>
      </c>
      <c r="AD278" s="117" t="str">
        <f t="shared" ca="1" si="79"/>
        <v/>
      </c>
      <c r="AE278" s="117" t="str">
        <f>IF(LEN(G278)&lt;1,"",IF(COUNTIFS('1.Mfg and placing on the market'!G$6:G$503,'1.(Optional) tonnage per use'!G278,'1.Mfg and placing on the market'!K$6:K$503,'1.(Optional) tonnage per use'!N278)=0,"You have not provided total tonnage for this substance and year in the sheet 1. Mfg and placing on the market",""))</f>
        <v/>
      </c>
      <c r="AF278" s="117" t="str">
        <f t="shared" ca="1" si="68"/>
        <v/>
      </c>
      <c r="AG278" s="117" t="str">
        <f t="shared" ca="1" si="69"/>
        <v/>
      </c>
      <c r="AH278" s="117" t="str">
        <f t="shared" ca="1" si="70"/>
        <v/>
      </c>
      <c r="AI278" s="117" t="str">
        <f t="shared" si="80"/>
        <v>_EC</v>
      </c>
      <c r="AJ278" s="117" t="str">
        <f t="shared" si="81"/>
        <v>_CAS</v>
      </c>
      <c r="AK278" s="117" t="str">
        <f t="shared" si="82"/>
        <v>_uses</v>
      </c>
      <c r="AL278" s="117" t="str">
        <f t="shared" si="71"/>
        <v/>
      </c>
      <c r="AM278" s="117" t="str">
        <f t="shared" si="72"/>
        <v/>
      </c>
    </row>
    <row r="279" spans="1:39" s="39" customFormat="1" x14ac:dyDescent="0.2">
      <c r="A279" s="37"/>
      <c r="B279" s="37"/>
      <c r="C279" s="37"/>
      <c r="D279" s="70" t="str">
        <f>_xlfn.IFNA(VLOOKUP(A279,'Reference data SID'!$D$2:$Q$673,14,FALSE),"")</f>
        <v/>
      </c>
      <c r="E279" s="70" t="str">
        <f>_xlfn.IFNA(VLOOKUP(D279,'Reference data SID'!$C$3:$E$673,3,FALSE),"")</f>
        <v/>
      </c>
      <c r="F279" s="64" t="str">
        <f>_xlfn.IFNA(IF(E279=FALSE,D279,IF(ISBLANK(B279),VLOOKUP(C279,'Reference data SID'!$N:$P,3,FALSE),VLOOKUP(B279,'Reference data SID'!$M:$P,4,FALSE))),"")</f>
        <v/>
      </c>
      <c r="G279" s="64" t="str">
        <f t="shared" si="83"/>
        <v/>
      </c>
      <c r="H279" s="38" t="str">
        <f>_xlfn.IFNA(VLOOKUP(F279,'Reference data SID'!L:M,2,FALSE),"")</f>
        <v/>
      </c>
      <c r="I279" s="38" t="str">
        <f>_xlfn.IFNA(VLOOKUP(F279,'Reference data SID'!L:N,3,FALSE),"")</f>
        <v/>
      </c>
      <c r="J279" s="38" t="str">
        <f>_xlfn.IFNA(VLOOKUP(F279,'Reference data SID'!L:O,4,FALSE),"")</f>
        <v/>
      </c>
      <c r="K279" s="37"/>
      <c r="L279" s="37"/>
      <c r="M279" s="37"/>
      <c r="N279" s="50"/>
      <c r="O279" s="50"/>
      <c r="P279" s="50"/>
      <c r="Q279" s="50"/>
      <c r="R279" s="50"/>
      <c r="S279" s="50"/>
      <c r="T279" s="47" t="str">
        <f t="shared" ca="1" si="84"/>
        <v/>
      </c>
      <c r="U279" s="117" t="str">
        <f>_xlfn.IFNA(VLOOKUP(A279,'Reference data SID'!D:E,2,FALSE),"")</f>
        <v/>
      </c>
      <c r="V279" s="117" t="str">
        <f t="shared" si="73"/>
        <v>not ok</v>
      </c>
      <c r="W279" s="117" t="str">
        <f t="shared" si="74"/>
        <v>not ok</v>
      </c>
      <c r="X279" s="117" t="str">
        <f t="shared" si="75"/>
        <v>ok</v>
      </c>
      <c r="Y279" s="117" t="str">
        <f t="shared" si="76"/>
        <v>not ok</v>
      </c>
      <c r="Z279" s="117" t="str">
        <f t="shared" si="77"/>
        <v/>
      </c>
      <c r="AA279" s="117" t="str">
        <f>IF(LEN(A279)&gt;1,IF(COUNTIFS($Z$6:Z$502,LEFT(Z279,250))&gt;1,"Duplicate entry: you have two rows for the same substance and year and use",""),"")</f>
        <v/>
      </c>
      <c r="AB279" s="117" t="str">
        <f>IF(LEN(A279)&gt;0,IF(ISNUMBER(MATCH(A279,Annex_I_II_entries,0)),"","The Entry name is not within the dropdown list, make sure that you have not copied and pasted overwritting the cell format (with its correponding dropdown list) in column A"),"")</f>
        <v/>
      </c>
      <c r="AC279" s="117" t="str">
        <f t="shared" ca="1" si="78"/>
        <v/>
      </c>
      <c r="AD279" s="117" t="str">
        <f t="shared" ca="1" si="79"/>
        <v/>
      </c>
      <c r="AE279" s="117" t="str">
        <f>IF(LEN(G279)&lt;1,"",IF(COUNTIFS('1.Mfg and placing on the market'!G$6:G$503,'1.(Optional) tonnage per use'!G279,'1.Mfg and placing on the market'!K$6:K$503,'1.(Optional) tonnage per use'!N279)=0,"You have not provided total tonnage for this substance and year in the sheet 1. Mfg and placing on the market",""))</f>
        <v/>
      </c>
      <c r="AF279" s="117" t="str">
        <f t="shared" ca="1" si="68"/>
        <v/>
      </c>
      <c r="AG279" s="117" t="str">
        <f t="shared" ca="1" si="69"/>
        <v/>
      </c>
      <c r="AH279" s="117" t="str">
        <f t="shared" ca="1" si="70"/>
        <v/>
      </c>
      <c r="AI279" s="117" t="str">
        <f t="shared" si="80"/>
        <v>_EC</v>
      </c>
      <c r="AJ279" s="117" t="str">
        <f t="shared" si="81"/>
        <v>_CAS</v>
      </c>
      <c r="AK279" s="117" t="str">
        <f t="shared" si="82"/>
        <v>_uses</v>
      </c>
      <c r="AL279" s="117" t="str">
        <f t="shared" si="71"/>
        <v/>
      </c>
      <c r="AM279" s="117" t="str">
        <f t="shared" si="72"/>
        <v/>
      </c>
    </row>
    <row r="280" spans="1:39" s="39" customFormat="1" x14ac:dyDescent="0.2">
      <c r="A280" s="37"/>
      <c r="B280" s="37"/>
      <c r="C280" s="37"/>
      <c r="D280" s="70" t="str">
        <f>_xlfn.IFNA(VLOOKUP(A280,'Reference data SID'!$D$2:$Q$673,14,FALSE),"")</f>
        <v/>
      </c>
      <c r="E280" s="70" t="str">
        <f>_xlfn.IFNA(VLOOKUP(D280,'Reference data SID'!$C$3:$E$673,3,FALSE),"")</f>
        <v/>
      </c>
      <c r="F280" s="64" t="str">
        <f>_xlfn.IFNA(IF(E280=FALSE,D280,IF(ISBLANK(B280),VLOOKUP(C280,'Reference data SID'!$N:$P,3,FALSE),VLOOKUP(B280,'Reference data SID'!$M:$P,4,FALSE))),"")</f>
        <v/>
      </c>
      <c r="G280" s="64" t="str">
        <f t="shared" si="83"/>
        <v/>
      </c>
      <c r="H280" s="38" t="str">
        <f>_xlfn.IFNA(VLOOKUP(F280,'Reference data SID'!L:M,2,FALSE),"")</f>
        <v/>
      </c>
      <c r="I280" s="38" t="str">
        <f>_xlfn.IFNA(VLOOKUP(F280,'Reference data SID'!L:N,3,FALSE),"")</f>
        <v/>
      </c>
      <c r="J280" s="38" t="str">
        <f>_xlfn.IFNA(VLOOKUP(F280,'Reference data SID'!L:O,4,FALSE),"")</f>
        <v/>
      </c>
      <c r="K280" s="37"/>
      <c r="L280" s="37"/>
      <c r="M280" s="37"/>
      <c r="N280" s="50"/>
      <c r="O280" s="50"/>
      <c r="P280" s="50"/>
      <c r="Q280" s="50"/>
      <c r="R280" s="50"/>
      <c r="S280" s="50"/>
      <c r="T280" s="47" t="str">
        <f t="shared" ca="1" si="84"/>
        <v/>
      </c>
      <c r="U280" s="117" t="str">
        <f>_xlfn.IFNA(VLOOKUP(A280,'Reference data SID'!D:E,2,FALSE),"")</f>
        <v/>
      </c>
      <c r="V280" s="117" t="str">
        <f t="shared" si="73"/>
        <v>not ok</v>
      </c>
      <c r="W280" s="117" t="str">
        <f t="shared" si="74"/>
        <v>not ok</v>
      </c>
      <c r="X280" s="117" t="str">
        <f t="shared" si="75"/>
        <v>ok</v>
      </c>
      <c r="Y280" s="117" t="str">
        <f t="shared" si="76"/>
        <v>not ok</v>
      </c>
      <c r="Z280" s="117" t="str">
        <f t="shared" si="77"/>
        <v/>
      </c>
      <c r="AA280" s="117" t="str">
        <f>IF(LEN(A280)&gt;1,IF(COUNTIFS($Z$6:Z$502,LEFT(Z280,250))&gt;1,"Duplicate entry: you have two rows for the same substance and year and use",""),"")</f>
        <v/>
      </c>
      <c r="AB280" s="117" t="str">
        <f>IF(LEN(A280)&gt;0,IF(ISNUMBER(MATCH(A280,Annex_I_II_entries,0)),"","The Entry name is not within the dropdown list, make sure that you have not copied and pasted overwritting the cell format (with its correponding dropdown list) in column A"),"")</f>
        <v/>
      </c>
      <c r="AC280" s="117" t="str">
        <f t="shared" ca="1" si="78"/>
        <v/>
      </c>
      <c r="AD280" s="117" t="str">
        <f t="shared" ca="1" si="79"/>
        <v/>
      </c>
      <c r="AE280" s="117" t="str">
        <f>IF(LEN(G280)&lt;1,"",IF(COUNTIFS('1.Mfg and placing on the market'!G$6:G$503,'1.(Optional) tonnage per use'!G280,'1.Mfg and placing on the market'!K$6:K$503,'1.(Optional) tonnage per use'!N280)=0,"You have not provided total tonnage for this substance and year in the sheet 1. Mfg and placing on the market",""))</f>
        <v/>
      </c>
      <c r="AF280" s="117" t="str">
        <f t="shared" ca="1" si="68"/>
        <v/>
      </c>
      <c r="AG280" s="117" t="str">
        <f t="shared" ca="1" si="69"/>
        <v/>
      </c>
      <c r="AH280" s="117" t="str">
        <f t="shared" ca="1" si="70"/>
        <v/>
      </c>
      <c r="AI280" s="117" t="str">
        <f t="shared" si="80"/>
        <v>_EC</v>
      </c>
      <c r="AJ280" s="117" t="str">
        <f t="shared" si="81"/>
        <v>_CAS</v>
      </c>
      <c r="AK280" s="117" t="str">
        <f t="shared" si="82"/>
        <v>_uses</v>
      </c>
      <c r="AL280" s="117" t="str">
        <f t="shared" si="71"/>
        <v/>
      </c>
      <c r="AM280" s="117" t="str">
        <f t="shared" si="72"/>
        <v/>
      </c>
    </row>
    <row r="281" spans="1:39" s="39" customFormat="1" x14ac:dyDescent="0.2">
      <c r="A281" s="37"/>
      <c r="B281" s="37"/>
      <c r="C281" s="37"/>
      <c r="D281" s="70" t="str">
        <f>_xlfn.IFNA(VLOOKUP(A281,'Reference data SID'!$D$2:$Q$673,14,FALSE),"")</f>
        <v/>
      </c>
      <c r="E281" s="70" t="str">
        <f>_xlfn.IFNA(VLOOKUP(D281,'Reference data SID'!$C$3:$E$673,3,FALSE),"")</f>
        <v/>
      </c>
      <c r="F281" s="64" t="str">
        <f>_xlfn.IFNA(IF(E281=FALSE,D281,IF(ISBLANK(B281),VLOOKUP(C281,'Reference data SID'!$N:$P,3,FALSE),VLOOKUP(B281,'Reference data SID'!$M:$P,4,FALSE))),"")</f>
        <v/>
      </c>
      <c r="G281" s="64" t="str">
        <f t="shared" si="83"/>
        <v/>
      </c>
      <c r="H281" s="38" t="str">
        <f>_xlfn.IFNA(VLOOKUP(F281,'Reference data SID'!L:M,2,FALSE),"")</f>
        <v/>
      </c>
      <c r="I281" s="38" t="str">
        <f>_xlfn.IFNA(VLOOKUP(F281,'Reference data SID'!L:N,3,FALSE),"")</f>
        <v/>
      </c>
      <c r="J281" s="38" t="str">
        <f>_xlfn.IFNA(VLOOKUP(F281,'Reference data SID'!L:O,4,FALSE),"")</f>
        <v/>
      </c>
      <c r="K281" s="37"/>
      <c r="L281" s="37"/>
      <c r="M281" s="37"/>
      <c r="N281" s="50"/>
      <c r="O281" s="50"/>
      <c r="P281" s="50"/>
      <c r="Q281" s="50"/>
      <c r="R281" s="50"/>
      <c r="S281" s="50"/>
      <c r="T281" s="47" t="str">
        <f t="shared" ca="1" si="84"/>
        <v/>
      </c>
      <c r="U281" s="117" t="str">
        <f>_xlfn.IFNA(VLOOKUP(A281,'Reference data SID'!D:E,2,FALSE),"")</f>
        <v/>
      </c>
      <c r="V281" s="117" t="str">
        <f t="shared" si="73"/>
        <v>not ok</v>
      </c>
      <c r="W281" s="117" t="str">
        <f t="shared" si="74"/>
        <v>not ok</v>
      </c>
      <c r="X281" s="117" t="str">
        <f t="shared" si="75"/>
        <v>ok</v>
      </c>
      <c r="Y281" s="117" t="str">
        <f t="shared" si="76"/>
        <v>not ok</v>
      </c>
      <c r="Z281" s="117" t="str">
        <f t="shared" si="77"/>
        <v/>
      </c>
      <c r="AA281" s="117" t="str">
        <f>IF(LEN(A281)&gt;1,IF(COUNTIFS($Z$6:Z$502,LEFT(Z281,250))&gt;1,"Duplicate entry: you have two rows for the same substance and year and use",""),"")</f>
        <v/>
      </c>
      <c r="AB281" s="117" t="str">
        <f>IF(LEN(A281)&gt;0,IF(ISNUMBER(MATCH(A281,Annex_I_II_entries,0)),"","The Entry name is not within the dropdown list, make sure that you have not copied and pasted overwritting the cell format (with its correponding dropdown list) in column A"),"")</f>
        <v/>
      </c>
      <c r="AC281" s="117" t="str">
        <f t="shared" ca="1" si="78"/>
        <v/>
      </c>
      <c r="AD281" s="117" t="str">
        <f t="shared" ca="1" si="79"/>
        <v/>
      </c>
      <c r="AE281" s="117" t="str">
        <f>IF(LEN(G281)&lt;1,"",IF(COUNTIFS('1.Mfg and placing on the market'!G$6:G$503,'1.(Optional) tonnage per use'!G281,'1.Mfg and placing on the market'!K$6:K$503,'1.(Optional) tonnage per use'!N281)=0,"You have not provided total tonnage for this substance and year in the sheet 1. Mfg and placing on the market",""))</f>
        <v/>
      </c>
      <c r="AF281" s="117" t="str">
        <f t="shared" ca="1" si="68"/>
        <v/>
      </c>
      <c r="AG281" s="117" t="str">
        <f t="shared" ca="1" si="69"/>
        <v/>
      </c>
      <c r="AH281" s="117" t="str">
        <f t="shared" ca="1" si="70"/>
        <v/>
      </c>
      <c r="AI281" s="117" t="str">
        <f t="shared" si="80"/>
        <v>_EC</v>
      </c>
      <c r="AJ281" s="117" t="str">
        <f t="shared" si="81"/>
        <v>_CAS</v>
      </c>
      <c r="AK281" s="117" t="str">
        <f t="shared" si="82"/>
        <v>_uses</v>
      </c>
      <c r="AL281" s="117" t="str">
        <f t="shared" si="71"/>
        <v/>
      </c>
      <c r="AM281" s="117" t="str">
        <f t="shared" si="72"/>
        <v/>
      </c>
    </row>
    <row r="282" spans="1:39" s="39" customFormat="1" x14ac:dyDescent="0.2">
      <c r="A282" s="37"/>
      <c r="B282" s="37"/>
      <c r="C282" s="37"/>
      <c r="D282" s="70" t="str">
        <f>_xlfn.IFNA(VLOOKUP(A282,'Reference data SID'!$D$2:$Q$673,14,FALSE),"")</f>
        <v/>
      </c>
      <c r="E282" s="70" t="str">
        <f>_xlfn.IFNA(VLOOKUP(D282,'Reference data SID'!$C$3:$E$673,3,FALSE),"")</f>
        <v/>
      </c>
      <c r="F282" s="64" t="str">
        <f>_xlfn.IFNA(IF(E282=FALSE,D282,IF(ISBLANK(B282),VLOOKUP(C282,'Reference data SID'!$N:$P,3,FALSE),VLOOKUP(B282,'Reference data SID'!$M:$P,4,FALSE))),"")</f>
        <v/>
      </c>
      <c r="G282" s="64" t="str">
        <f t="shared" si="83"/>
        <v/>
      </c>
      <c r="H282" s="38" t="str">
        <f>_xlfn.IFNA(VLOOKUP(F282,'Reference data SID'!L:M,2,FALSE),"")</f>
        <v/>
      </c>
      <c r="I282" s="38" t="str">
        <f>_xlfn.IFNA(VLOOKUP(F282,'Reference data SID'!L:N,3,FALSE),"")</f>
        <v/>
      </c>
      <c r="J282" s="38" t="str">
        <f>_xlfn.IFNA(VLOOKUP(F282,'Reference data SID'!L:O,4,FALSE),"")</f>
        <v/>
      </c>
      <c r="K282" s="37"/>
      <c r="L282" s="37"/>
      <c r="M282" s="37"/>
      <c r="N282" s="50"/>
      <c r="O282" s="50"/>
      <c r="P282" s="50"/>
      <c r="Q282" s="50"/>
      <c r="R282" s="50"/>
      <c r="S282" s="50"/>
      <c r="T282" s="47" t="str">
        <f t="shared" ca="1" si="84"/>
        <v/>
      </c>
      <c r="U282" s="117" t="str">
        <f>_xlfn.IFNA(VLOOKUP(A282,'Reference data SID'!D:E,2,FALSE),"")</f>
        <v/>
      </c>
      <c r="V282" s="117" t="str">
        <f t="shared" si="73"/>
        <v>not ok</v>
      </c>
      <c r="W282" s="117" t="str">
        <f t="shared" si="74"/>
        <v>not ok</v>
      </c>
      <c r="X282" s="117" t="str">
        <f t="shared" si="75"/>
        <v>ok</v>
      </c>
      <c r="Y282" s="117" t="str">
        <f t="shared" si="76"/>
        <v>not ok</v>
      </c>
      <c r="Z282" s="117" t="str">
        <f t="shared" si="77"/>
        <v/>
      </c>
      <c r="AA282" s="117" t="str">
        <f>IF(LEN(A282)&gt;1,IF(COUNTIFS($Z$6:Z$502,LEFT(Z282,250))&gt;1,"Duplicate entry: you have two rows for the same substance and year and use",""),"")</f>
        <v/>
      </c>
      <c r="AB282" s="117" t="str">
        <f>IF(LEN(A282)&gt;0,IF(ISNUMBER(MATCH(A282,Annex_I_II_entries,0)),"","The Entry name is not within the dropdown list, make sure that you have not copied and pasted overwritting the cell format (with its correponding dropdown list) in column A"),"")</f>
        <v/>
      </c>
      <c r="AC282" s="117" t="str">
        <f t="shared" ca="1" si="78"/>
        <v/>
      </c>
      <c r="AD282" s="117" t="str">
        <f t="shared" ca="1" si="79"/>
        <v/>
      </c>
      <c r="AE282" s="117" t="str">
        <f>IF(LEN(G282)&lt;1,"",IF(COUNTIFS('1.Mfg and placing on the market'!G$6:G$503,'1.(Optional) tonnage per use'!G282,'1.Mfg and placing on the market'!K$6:K$503,'1.(Optional) tonnage per use'!N282)=0,"You have not provided total tonnage for this substance and year in the sheet 1. Mfg and placing on the market",""))</f>
        <v/>
      </c>
      <c r="AF282" s="117" t="str">
        <f t="shared" ca="1" si="68"/>
        <v/>
      </c>
      <c r="AG282" s="117" t="str">
        <f t="shared" ca="1" si="69"/>
        <v/>
      </c>
      <c r="AH282" s="117" t="str">
        <f t="shared" ca="1" si="70"/>
        <v/>
      </c>
      <c r="AI282" s="117" t="str">
        <f t="shared" si="80"/>
        <v>_EC</v>
      </c>
      <c r="AJ282" s="117" t="str">
        <f t="shared" si="81"/>
        <v>_CAS</v>
      </c>
      <c r="AK282" s="117" t="str">
        <f t="shared" si="82"/>
        <v>_uses</v>
      </c>
      <c r="AL282" s="117" t="str">
        <f t="shared" si="71"/>
        <v/>
      </c>
      <c r="AM282" s="117" t="str">
        <f t="shared" si="72"/>
        <v/>
      </c>
    </row>
    <row r="283" spans="1:39" s="39" customFormat="1" x14ac:dyDescent="0.2">
      <c r="A283" s="37"/>
      <c r="B283" s="37"/>
      <c r="C283" s="37"/>
      <c r="D283" s="70" t="str">
        <f>_xlfn.IFNA(VLOOKUP(A283,'Reference data SID'!$D$2:$Q$673,14,FALSE),"")</f>
        <v/>
      </c>
      <c r="E283" s="70" t="str">
        <f>_xlfn.IFNA(VLOOKUP(D283,'Reference data SID'!$C$3:$E$673,3,FALSE),"")</f>
        <v/>
      </c>
      <c r="F283" s="64" t="str">
        <f>_xlfn.IFNA(IF(E283=FALSE,D283,IF(ISBLANK(B283),VLOOKUP(C283,'Reference data SID'!$N:$P,3,FALSE),VLOOKUP(B283,'Reference data SID'!$M:$P,4,FALSE))),"")</f>
        <v/>
      </c>
      <c r="G283" s="64" t="str">
        <f t="shared" si="83"/>
        <v/>
      </c>
      <c r="H283" s="38" t="str">
        <f>_xlfn.IFNA(VLOOKUP(F283,'Reference data SID'!L:M,2,FALSE),"")</f>
        <v/>
      </c>
      <c r="I283" s="38" t="str">
        <f>_xlfn.IFNA(VLOOKUP(F283,'Reference data SID'!L:N,3,FALSE),"")</f>
        <v/>
      </c>
      <c r="J283" s="38" t="str">
        <f>_xlfn.IFNA(VLOOKUP(F283,'Reference data SID'!L:O,4,FALSE),"")</f>
        <v/>
      </c>
      <c r="K283" s="37"/>
      <c r="L283" s="37"/>
      <c r="M283" s="37"/>
      <c r="N283" s="50"/>
      <c r="O283" s="50"/>
      <c r="P283" s="50"/>
      <c r="Q283" s="50"/>
      <c r="R283" s="50"/>
      <c r="S283" s="50"/>
      <c r="T283" s="47" t="str">
        <f t="shared" ca="1" si="84"/>
        <v/>
      </c>
      <c r="U283" s="117" t="str">
        <f>_xlfn.IFNA(VLOOKUP(A283,'Reference data SID'!D:E,2,FALSE),"")</f>
        <v/>
      </c>
      <c r="V283" s="117" t="str">
        <f t="shared" si="73"/>
        <v>not ok</v>
      </c>
      <c r="W283" s="117" t="str">
        <f t="shared" si="74"/>
        <v>not ok</v>
      </c>
      <c r="X283" s="117" t="str">
        <f t="shared" si="75"/>
        <v>ok</v>
      </c>
      <c r="Y283" s="117" t="str">
        <f t="shared" si="76"/>
        <v>not ok</v>
      </c>
      <c r="Z283" s="117" t="str">
        <f t="shared" si="77"/>
        <v/>
      </c>
      <c r="AA283" s="117" t="str">
        <f>IF(LEN(A283)&gt;1,IF(COUNTIFS($Z$6:Z$502,LEFT(Z283,250))&gt;1,"Duplicate entry: you have two rows for the same substance and year and use",""),"")</f>
        <v/>
      </c>
      <c r="AB283" s="117" t="str">
        <f>IF(LEN(A283)&gt;0,IF(ISNUMBER(MATCH(A283,Annex_I_II_entries,0)),"","The Entry name is not within the dropdown list, make sure that you have not copied and pasted overwritting the cell format (with its correponding dropdown list) in column A"),"")</f>
        <v/>
      </c>
      <c r="AC283" s="117" t="str">
        <f t="shared" ca="1" si="78"/>
        <v/>
      </c>
      <c r="AD283" s="117" t="str">
        <f t="shared" ca="1" si="79"/>
        <v/>
      </c>
      <c r="AE283" s="117" t="str">
        <f>IF(LEN(G283)&lt;1,"",IF(COUNTIFS('1.Mfg and placing on the market'!G$6:G$503,'1.(Optional) tonnage per use'!G283,'1.Mfg and placing on the market'!K$6:K$503,'1.(Optional) tonnage per use'!N283)=0,"You have not provided total tonnage for this substance and year in the sheet 1. Mfg and placing on the market",""))</f>
        <v/>
      </c>
      <c r="AF283" s="117" t="str">
        <f t="shared" ca="1" si="68"/>
        <v/>
      </c>
      <c r="AG283" s="117" t="str">
        <f t="shared" ca="1" si="69"/>
        <v/>
      </c>
      <c r="AH283" s="117" t="str">
        <f t="shared" ca="1" si="70"/>
        <v/>
      </c>
      <c r="AI283" s="117" t="str">
        <f t="shared" si="80"/>
        <v>_EC</v>
      </c>
      <c r="AJ283" s="117" t="str">
        <f t="shared" si="81"/>
        <v>_CAS</v>
      </c>
      <c r="AK283" s="117" t="str">
        <f t="shared" si="82"/>
        <v>_uses</v>
      </c>
      <c r="AL283" s="117" t="str">
        <f t="shared" si="71"/>
        <v/>
      </c>
      <c r="AM283" s="117" t="str">
        <f t="shared" si="72"/>
        <v/>
      </c>
    </row>
    <row r="284" spans="1:39" s="39" customFormat="1" x14ac:dyDescent="0.2">
      <c r="A284" s="37"/>
      <c r="B284" s="37"/>
      <c r="C284" s="37"/>
      <c r="D284" s="70" t="str">
        <f>_xlfn.IFNA(VLOOKUP(A284,'Reference data SID'!$D$2:$Q$673,14,FALSE),"")</f>
        <v/>
      </c>
      <c r="E284" s="70" t="str">
        <f>_xlfn.IFNA(VLOOKUP(D284,'Reference data SID'!$C$3:$E$673,3,FALSE),"")</f>
        <v/>
      </c>
      <c r="F284" s="64" t="str">
        <f>_xlfn.IFNA(IF(E284=FALSE,D284,IF(ISBLANK(B284),VLOOKUP(C284,'Reference data SID'!$N:$P,3,FALSE),VLOOKUP(B284,'Reference data SID'!$M:$P,4,FALSE))),"")</f>
        <v/>
      </c>
      <c r="G284" s="64" t="str">
        <f t="shared" si="83"/>
        <v/>
      </c>
      <c r="H284" s="38" t="str">
        <f>_xlfn.IFNA(VLOOKUP(F284,'Reference data SID'!L:M,2,FALSE),"")</f>
        <v/>
      </c>
      <c r="I284" s="38" t="str">
        <f>_xlfn.IFNA(VLOOKUP(F284,'Reference data SID'!L:N,3,FALSE),"")</f>
        <v/>
      </c>
      <c r="J284" s="38" t="str">
        <f>_xlfn.IFNA(VLOOKUP(F284,'Reference data SID'!L:O,4,FALSE),"")</f>
        <v/>
      </c>
      <c r="K284" s="37"/>
      <c r="L284" s="37"/>
      <c r="M284" s="37"/>
      <c r="N284" s="50"/>
      <c r="O284" s="50"/>
      <c r="P284" s="50"/>
      <c r="Q284" s="50"/>
      <c r="R284" s="50"/>
      <c r="S284" s="50"/>
      <c r="T284" s="47" t="str">
        <f t="shared" ca="1" si="84"/>
        <v/>
      </c>
      <c r="U284" s="117" t="str">
        <f>_xlfn.IFNA(VLOOKUP(A284,'Reference data SID'!D:E,2,FALSE),"")</f>
        <v/>
      </c>
      <c r="V284" s="117" t="str">
        <f t="shared" si="73"/>
        <v>not ok</v>
      </c>
      <c r="W284" s="117" t="str">
        <f t="shared" si="74"/>
        <v>not ok</v>
      </c>
      <c r="X284" s="117" t="str">
        <f t="shared" si="75"/>
        <v>ok</v>
      </c>
      <c r="Y284" s="117" t="str">
        <f t="shared" si="76"/>
        <v>not ok</v>
      </c>
      <c r="Z284" s="117" t="str">
        <f t="shared" si="77"/>
        <v/>
      </c>
      <c r="AA284" s="117" t="str">
        <f>IF(LEN(A284)&gt;1,IF(COUNTIFS($Z$6:Z$502,LEFT(Z284,250))&gt;1,"Duplicate entry: you have two rows for the same substance and year and use",""),"")</f>
        <v/>
      </c>
      <c r="AB284" s="117" t="str">
        <f>IF(LEN(A284)&gt;0,IF(ISNUMBER(MATCH(A284,Annex_I_II_entries,0)),"","The Entry name is not within the dropdown list, make sure that you have not copied and pasted overwritting the cell format (with its correponding dropdown list) in column A"),"")</f>
        <v/>
      </c>
      <c r="AC284" s="117" t="str">
        <f t="shared" ca="1" si="78"/>
        <v/>
      </c>
      <c r="AD284" s="117" t="str">
        <f t="shared" ca="1" si="79"/>
        <v/>
      </c>
      <c r="AE284" s="117" t="str">
        <f>IF(LEN(G284)&lt;1,"",IF(COUNTIFS('1.Mfg and placing on the market'!G$6:G$503,'1.(Optional) tonnage per use'!G284,'1.Mfg and placing on the market'!K$6:K$503,'1.(Optional) tonnage per use'!N284)=0,"You have not provided total tonnage for this substance and year in the sheet 1. Mfg and placing on the market",""))</f>
        <v/>
      </c>
      <c r="AF284" s="117" t="str">
        <f t="shared" ca="1" si="68"/>
        <v/>
      </c>
      <c r="AG284" s="117" t="str">
        <f t="shared" ca="1" si="69"/>
        <v/>
      </c>
      <c r="AH284" s="117" t="str">
        <f t="shared" ca="1" si="70"/>
        <v/>
      </c>
      <c r="AI284" s="117" t="str">
        <f t="shared" si="80"/>
        <v>_EC</v>
      </c>
      <c r="AJ284" s="117" t="str">
        <f t="shared" si="81"/>
        <v>_CAS</v>
      </c>
      <c r="AK284" s="117" t="str">
        <f t="shared" si="82"/>
        <v>_uses</v>
      </c>
      <c r="AL284" s="117" t="str">
        <f t="shared" si="71"/>
        <v/>
      </c>
      <c r="AM284" s="117" t="str">
        <f t="shared" si="72"/>
        <v/>
      </c>
    </row>
    <row r="285" spans="1:39" s="39" customFormat="1" x14ac:dyDescent="0.2">
      <c r="A285" s="37"/>
      <c r="B285" s="37"/>
      <c r="C285" s="37"/>
      <c r="D285" s="70" t="str">
        <f>_xlfn.IFNA(VLOOKUP(A285,'Reference data SID'!$D$2:$Q$673,14,FALSE),"")</f>
        <v/>
      </c>
      <c r="E285" s="70" t="str">
        <f>_xlfn.IFNA(VLOOKUP(D285,'Reference data SID'!$C$3:$E$673,3,FALSE),"")</f>
        <v/>
      </c>
      <c r="F285" s="64" t="str">
        <f>_xlfn.IFNA(IF(E285=FALSE,D285,IF(ISBLANK(B285),VLOOKUP(C285,'Reference data SID'!$N:$P,3,FALSE),VLOOKUP(B285,'Reference data SID'!$M:$P,4,FALSE))),"")</f>
        <v/>
      </c>
      <c r="G285" s="64" t="str">
        <f t="shared" si="83"/>
        <v/>
      </c>
      <c r="H285" s="38" t="str">
        <f>_xlfn.IFNA(VLOOKUP(F285,'Reference data SID'!L:M,2,FALSE),"")</f>
        <v/>
      </c>
      <c r="I285" s="38" t="str">
        <f>_xlfn.IFNA(VLOOKUP(F285,'Reference data SID'!L:N,3,FALSE),"")</f>
        <v/>
      </c>
      <c r="J285" s="38" t="str">
        <f>_xlfn.IFNA(VLOOKUP(F285,'Reference data SID'!L:O,4,FALSE),"")</f>
        <v/>
      </c>
      <c r="K285" s="37"/>
      <c r="L285" s="37"/>
      <c r="M285" s="37"/>
      <c r="N285" s="50"/>
      <c r="O285" s="50"/>
      <c r="P285" s="50"/>
      <c r="Q285" s="50"/>
      <c r="R285" s="50"/>
      <c r="S285" s="50"/>
      <c r="T285" s="47" t="str">
        <f t="shared" ca="1" si="84"/>
        <v/>
      </c>
      <c r="U285" s="117" t="str">
        <f>_xlfn.IFNA(VLOOKUP(A285,'Reference data SID'!D:E,2,FALSE),"")</f>
        <v/>
      </c>
      <c r="V285" s="117" t="str">
        <f t="shared" si="73"/>
        <v>not ok</v>
      </c>
      <c r="W285" s="117" t="str">
        <f t="shared" si="74"/>
        <v>not ok</v>
      </c>
      <c r="X285" s="117" t="str">
        <f t="shared" si="75"/>
        <v>ok</v>
      </c>
      <c r="Y285" s="117" t="str">
        <f t="shared" si="76"/>
        <v>not ok</v>
      </c>
      <c r="Z285" s="117" t="str">
        <f t="shared" si="77"/>
        <v/>
      </c>
      <c r="AA285" s="117" t="str">
        <f>IF(LEN(A285)&gt;1,IF(COUNTIFS($Z$6:Z$502,LEFT(Z285,250))&gt;1,"Duplicate entry: you have two rows for the same substance and year and use",""),"")</f>
        <v/>
      </c>
      <c r="AB285" s="117" t="str">
        <f>IF(LEN(A285)&gt;0,IF(ISNUMBER(MATCH(A285,Annex_I_II_entries,0)),"","The Entry name is not within the dropdown list, make sure that you have not copied and pasted overwritting the cell format (with its correponding dropdown list) in column A"),"")</f>
        <v/>
      </c>
      <c r="AC285" s="117" t="str">
        <f t="shared" ca="1" si="78"/>
        <v/>
      </c>
      <c r="AD285" s="117" t="str">
        <f t="shared" ca="1" si="79"/>
        <v/>
      </c>
      <c r="AE285" s="117" t="str">
        <f>IF(LEN(G285)&lt;1,"",IF(COUNTIFS('1.Mfg and placing on the market'!G$6:G$503,'1.(Optional) tonnage per use'!G285,'1.Mfg and placing on the market'!K$6:K$503,'1.(Optional) tonnage per use'!N285)=0,"You have not provided total tonnage for this substance and year in the sheet 1. Mfg and placing on the market",""))</f>
        <v/>
      </c>
      <c r="AF285" s="117" t="str">
        <f t="shared" ca="1" si="68"/>
        <v/>
      </c>
      <c r="AG285" s="117" t="str">
        <f t="shared" ca="1" si="69"/>
        <v/>
      </c>
      <c r="AH285" s="117" t="str">
        <f t="shared" ca="1" si="70"/>
        <v/>
      </c>
      <c r="AI285" s="117" t="str">
        <f t="shared" si="80"/>
        <v>_EC</v>
      </c>
      <c r="AJ285" s="117" t="str">
        <f t="shared" si="81"/>
        <v>_CAS</v>
      </c>
      <c r="AK285" s="117" t="str">
        <f t="shared" si="82"/>
        <v>_uses</v>
      </c>
      <c r="AL285" s="117" t="str">
        <f t="shared" si="71"/>
        <v/>
      </c>
      <c r="AM285" s="117" t="str">
        <f t="shared" si="72"/>
        <v/>
      </c>
    </row>
    <row r="286" spans="1:39" s="39" customFormat="1" x14ac:dyDescent="0.2">
      <c r="A286" s="37"/>
      <c r="B286" s="37"/>
      <c r="C286" s="37"/>
      <c r="D286" s="70" t="str">
        <f>_xlfn.IFNA(VLOOKUP(A286,'Reference data SID'!$D$2:$Q$673,14,FALSE),"")</f>
        <v/>
      </c>
      <c r="E286" s="70" t="str">
        <f>_xlfn.IFNA(VLOOKUP(D286,'Reference data SID'!$C$3:$E$673,3,FALSE),"")</f>
        <v/>
      </c>
      <c r="F286" s="64" t="str">
        <f>_xlfn.IFNA(IF(E286=FALSE,D286,IF(ISBLANK(B286),VLOOKUP(C286,'Reference data SID'!$N:$P,3,FALSE),VLOOKUP(B286,'Reference data SID'!$M:$P,4,FALSE))),"")</f>
        <v/>
      </c>
      <c r="G286" s="64" t="str">
        <f t="shared" si="83"/>
        <v/>
      </c>
      <c r="H286" s="38" t="str">
        <f>_xlfn.IFNA(VLOOKUP(F286,'Reference data SID'!L:M,2,FALSE),"")</f>
        <v/>
      </c>
      <c r="I286" s="38" t="str">
        <f>_xlfn.IFNA(VLOOKUP(F286,'Reference data SID'!L:N,3,FALSE),"")</f>
        <v/>
      </c>
      <c r="J286" s="38" t="str">
        <f>_xlfn.IFNA(VLOOKUP(F286,'Reference data SID'!L:O,4,FALSE),"")</f>
        <v/>
      </c>
      <c r="K286" s="37"/>
      <c r="L286" s="37"/>
      <c r="M286" s="37"/>
      <c r="N286" s="50"/>
      <c r="O286" s="50"/>
      <c r="P286" s="50"/>
      <c r="Q286" s="50"/>
      <c r="R286" s="50"/>
      <c r="S286" s="50"/>
      <c r="T286" s="47" t="str">
        <f t="shared" ca="1" si="84"/>
        <v/>
      </c>
      <c r="U286" s="117" t="str">
        <f>_xlfn.IFNA(VLOOKUP(A286,'Reference data SID'!D:E,2,FALSE),"")</f>
        <v/>
      </c>
      <c r="V286" s="117" t="str">
        <f t="shared" si="73"/>
        <v>not ok</v>
      </c>
      <c r="W286" s="117" t="str">
        <f t="shared" si="74"/>
        <v>not ok</v>
      </c>
      <c r="X286" s="117" t="str">
        <f t="shared" si="75"/>
        <v>ok</v>
      </c>
      <c r="Y286" s="117" t="str">
        <f t="shared" si="76"/>
        <v>not ok</v>
      </c>
      <c r="Z286" s="117" t="str">
        <f t="shared" si="77"/>
        <v/>
      </c>
      <c r="AA286" s="117" t="str">
        <f>IF(LEN(A286)&gt;1,IF(COUNTIFS($Z$6:Z$502,LEFT(Z286,250))&gt;1,"Duplicate entry: you have two rows for the same substance and year and use",""),"")</f>
        <v/>
      </c>
      <c r="AB286" s="117" t="str">
        <f>IF(LEN(A286)&gt;0,IF(ISNUMBER(MATCH(A286,Annex_I_II_entries,0)),"","The Entry name is not within the dropdown list, make sure that you have not copied and pasted overwritting the cell format (with its correponding dropdown list) in column A"),"")</f>
        <v/>
      </c>
      <c r="AC286" s="117" t="str">
        <f t="shared" ca="1" si="78"/>
        <v/>
      </c>
      <c r="AD286" s="117" t="str">
        <f t="shared" ca="1" si="79"/>
        <v/>
      </c>
      <c r="AE286" s="117" t="str">
        <f>IF(LEN(G286)&lt;1,"",IF(COUNTIFS('1.Mfg and placing on the market'!G$6:G$503,'1.(Optional) tonnage per use'!G286,'1.Mfg and placing on the market'!K$6:K$503,'1.(Optional) tonnage per use'!N286)=0,"You have not provided total tonnage for this substance and year in the sheet 1. Mfg and placing on the market",""))</f>
        <v/>
      </c>
      <c r="AF286" s="117" t="str">
        <f t="shared" ca="1" si="68"/>
        <v/>
      </c>
      <c r="AG286" s="117" t="str">
        <f t="shared" ca="1" si="69"/>
        <v/>
      </c>
      <c r="AH286" s="117" t="str">
        <f t="shared" ca="1" si="70"/>
        <v/>
      </c>
      <c r="AI286" s="117" t="str">
        <f t="shared" si="80"/>
        <v>_EC</v>
      </c>
      <c r="AJ286" s="117" t="str">
        <f t="shared" si="81"/>
        <v>_CAS</v>
      </c>
      <c r="AK286" s="117" t="str">
        <f t="shared" si="82"/>
        <v>_uses</v>
      </c>
      <c r="AL286" s="117" t="str">
        <f t="shared" si="71"/>
        <v/>
      </c>
      <c r="AM286" s="117" t="str">
        <f t="shared" si="72"/>
        <v/>
      </c>
    </row>
    <row r="287" spans="1:39" s="39" customFormat="1" x14ac:dyDescent="0.2">
      <c r="A287" s="37"/>
      <c r="B287" s="37"/>
      <c r="C287" s="37"/>
      <c r="D287" s="70" t="str">
        <f>_xlfn.IFNA(VLOOKUP(A287,'Reference data SID'!$D$2:$Q$673,14,FALSE),"")</f>
        <v/>
      </c>
      <c r="E287" s="70" t="str">
        <f>_xlfn.IFNA(VLOOKUP(D287,'Reference data SID'!$C$3:$E$673,3,FALSE),"")</f>
        <v/>
      </c>
      <c r="F287" s="64" t="str">
        <f>_xlfn.IFNA(IF(E287=FALSE,D287,IF(ISBLANK(B287),VLOOKUP(C287,'Reference data SID'!$N:$P,3,FALSE),VLOOKUP(B287,'Reference data SID'!$M:$P,4,FALSE))),"")</f>
        <v/>
      </c>
      <c r="G287" s="64" t="str">
        <f t="shared" si="83"/>
        <v/>
      </c>
      <c r="H287" s="38" t="str">
        <f>_xlfn.IFNA(VLOOKUP(F287,'Reference data SID'!L:M,2,FALSE),"")</f>
        <v/>
      </c>
      <c r="I287" s="38" t="str">
        <f>_xlfn.IFNA(VLOOKUP(F287,'Reference data SID'!L:N,3,FALSE),"")</f>
        <v/>
      </c>
      <c r="J287" s="38" t="str">
        <f>_xlfn.IFNA(VLOOKUP(F287,'Reference data SID'!L:O,4,FALSE),"")</f>
        <v/>
      </c>
      <c r="K287" s="37"/>
      <c r="L287" s="37"/>
      <c r="M287" s="37"/>
      <c r="N287" s="50"/>
      <c r="O287" s="50"/>
      <c r="P287" s="50"/>
      <c r="Q287" s="50"/>
      <c r="R287" s="50"/>
      <c r="S287" s="50"/>
      <c r="T287" s="47" t="str">
        <f t="shared" ca="1" si="84"/>
        <v/>
      </c>
      <c r="U287" s="117" t="str">
        <f>_xlfn.IFNA(VLOOKUP(A287,'Reference data SID'!D:E,2,FALSE),"")</f>
        <v/>
      </c>
      <c r="V287" s="117" t="str">
        <f t="shared" si="73"/>
        <v>not ok</v>
      </c>
      <c r="W287" s="117" t="str">
        <f t="shared" si="74"/>
        <v>not ok</v>
      </c>
      <c r="X287" s="117" t="str">
        <f t="shared" si="75"/>
        <v>ok</v>
      </c>
      <c r="Y287" s="117" t="str">
        <f t="shared" si="76"/>
        <v>not ok</v>
      </c>
      <c r="Z287" s="117" t="str">
        <f t="shared" si="77"/>
        <v/>
      </c>
      <c r="AA287" s="117" t="str">
        <f>IF(LEN(A287)&gt;1,IF(COUNTIFS($Z$6:Z$502,LEFT(Z287,250))&gt;1,"Duplicate entry: you have two rows for the same substance and year and use",""),"")</f>
        <v/>
      </c>
      <c r="AB287" s="117" t="str">
        <f>IF(LEN(A287)&gt;0,IF(ISNUMBER(MATCH(A287,Annex_I_II_entries,0)),"","The Entry name is not within the dropdown list, make sure that you have not copied and pasted overwritting the cell format (with its correponding dropdown list) in column A"),"")</f>
        <v/>
      </c>
      <c r="AC287" s="117" t="str">
        <f t="shared" ca="1" si="78"/>
        <v/>
      </c>
      <c r="AD287" s="117" t="str">
        <f t="shared" ca="1" si="79"/>
        <v/>
      </c>
      <c r="AE287" s="117" t="str">
        <f>IF(LEN(G287)&lt;1,"",IF(COUNTIFS('1.Mfg and placing on the market'!G$6:G$503,'1.(Optional) tonnage per use'!G287,'1.Mfg and placing on the market'!K$6:K$503,'1.(Optional) tonnage per use'!N287)=0,"You have not provided total tonnage for this substance and year in the sheet 1. Mfg and placing on the market",""))</f>
        <v/>
      </c>
      <c r="AF287" s="117" t="str">
        <f t="shared" ca="1" si="68"/>
        <v/>
      </c>
      <c r="AG287" s="117" t="str">
        <f t="shared" ca="1" si="69"/>
        <v/>
      </c>
      <c r="AH287" s="117" t="str">
        <f t="shared" ca="1" si="70"/>
        <v/>
      </c>
      <c r="AI287" s="117" t="str">
        <f t="shared" si="80"/>
        <v>_EC</v>
      </c>
      <c r="AJ287" s="117" t="str">
        <f t="shared" si="81"/>
        <v>_CAS</v>
      </c>
      <c r="AK287" s="117" t="str">
        <f t="shared" si="82"/>
        <v>_uses</v>
      </c>
      <c r="AL287" s="117" t="str">
        <f t="shared" si="71"/>
        <v/>
      </c>
      <c r="AM287" s="117" t="str">
        <f t="shared" si="72"/>
        <v/>
      </c>
    </row>
    <row r="288" spans="1:39" s="39" customFormat="1" x14ac:dyDescent="0.2">
      <c r="A288" s="37"/>
      <c r="B288" s="37"/>
      <c r="C288" s="37"/>
      <c r="D288" s="70" t="str">
        <f>_xlfn.IFNA(VLOOKUP(A288,'Reference data SID'!$D$2:$Q$673,14,FALSE),"")</f>
        <v/>
      </c>
      <c r="E288" s="70" t="str">
        <f>_xlfn.IFNA(VLOOKUP(D288,'Reference data SID'!$C$3:$E$673,3,FALSE),"")</f>
        <v/>
      </c>
      <c r="F288" s="64" t="str">
        <f>_xlfn.IFNA(IF(E288=FALSE,D288,IF(ISBLANK(B288),VLOOKUP(C288,'Reference data SID'!$N:$P,3,FALSE),VLOOKUP(B288,'Reference data SID'!$M:$P,4,FALSE))),"")</f>
        <v/>
      </c>
      <c r="G288" s="64" t="str">
        <f t="shared" si="83"/>
        <v/>
      </c>
      <c r="H288" s="38" t="str">
        <f>_xlfn.IFNA(VLOOKUP(F288,'Reference data SID'!L:M,2,FALSE),"")</f>
        <v/>
      </c>
      <c r="I288" s="38" t="str">
        <f>_xlfn.IFNA(VLOOKUP(F288,'Reference data SID'!L:N,3,FALSE),"")</f>
        <v/>
      </c>
      <c r="J288" s="38" t="str">
        <f>_xlfn.IFNA(VLOOKUP(F288,'Reference data SID'!L:O,4,FALSE),"")</f>
        <v/>
      </c>
      <c r="K288" s="37"/>
      <c r="L288" s="37"/>
      <c r="M288" s="37"/>
      <c r="N288" s="50"/>
      <c r="O288" s="50"/>
      <c r="P288" s="50"/>
      <c r="Q288" s="50"/>
      <c r="R288" s="50"/>
      <c r="S288" s="50"/>
      <c r="T288" s="47" t="str">
        <f t="shared" ca="1" si="84"/>
        <v/>
      </c>
      <c r="U288" s="117" t="str">
        <f>_xlfn.IFNA(VLOOKUP(A288,'Reference data SID'!D:E,2,FALSE),"")</f>
        <v/>
      </c>
      <c r="V288" s="117" t="str">
        <f t="shared" si="73"/>
        <v>not ok</v>
      </c>
      <c r="W288" s="117" t="str">
        <f t="shared" si="74"/>
        <v>not ok</v>
      </c>
      <c r="X288" s="117" t="str">
        <f t="shared" si="75"/>
        <v>ok</v>
      </c>
      <c r="Y288" s="117" t="str">
        <f t="shared" si="76"/>
        <v>not ok</v>
      </c>
      <c r="Z288" s="117" t="str">
        <f t="shared" si="77"/>
        <v/>
      </c>
      <c r="AA288" s="117" t="str">
        <f>IF(LEN(A288)&gt;1,IF(COUNTIFS($Z$6:Z$502,LEFT(Z288,250))&gt;1,"Duplicate entry: you have two rows for the same substance and year and use",""),"")</f>
        <v/>
      </c>
      <c r="AB288" s="117" t="str">
        <f>IF(LEN(A288)&gt;0,IF(ISNUMBER(MATCH(A288,Annex_I_II_entries,0)),"","The Entry name is not within the dropdown list, make sure that you have not copied and pasted overwritting the cell format (with its correponding dropdown list) in column A"),"")</f>
        <v/>
      </c>
      <c r="AC288" s="117" t="str">
        <f t="shared" ca="1" si="78"/>
        <v/>
      </c>
      <c r="AD288" s="117" t="str">
        <f t="shared" ca="1" si="79"/>
        <v/>
      </c>
      <c r="AE288" s="117" t="str">
        <f>IF(LEN(G288)&lt;1,"",IF(COUNTIFS('1.Mfg and placing on the market'!G$6:G$503,'1.(Optional) tonnage per use'!G288,'1.Mfg and placing on the market'!K$6:K$503,'1.(Optional) tonnage per use'!N288)=0,"You have not provided total tonnage for this substance and year in the sheet 1. Mfg and placing on the market",""))</f>
        <v/>
      </c>
      <c r="AF288" s="117" t="str">
        <f t="shared" ca="1" si="68"/>
        <v/>
      </c>
      <c r="AG288" s="117" t="str">
        <f t="shared" ca="1" si="69"/>
        <v/>
      </c>
      <c r="AH288" s="117" t="str">
        <f t="shared" ca="1" si="70"/>
        <v/>
      </c>
      <c r="AI288" s="117" t="str">
        <f t="shared" si="80"/>
        <v>_EC</v>
      </c>
      <c r="AJ288" s="117" t="str">
        <f t="shared" si="81"/>
        <v>_CAS</v>
      </c>
      <c r="AK288" s="117" t="str">
        <f t="shared" si="82"/>
        <v>_uses</v>
      </c>
      <c r="AL288" s="117" t="str">
        <f t="shared" si="71"/>
        <v/>
      </c>
      <c r="AM288" s="117" t="str">
        <f t="shared" si="72"/>
        <v/>
      </c>
    </row>
    <row r="289" spans="1:39" s="39" customFormat="1" x14ac:dyDescent="0.2">
      <c r="A289" s="37"/>
      <c r="B289" s="37"/>
      <c r="C289" s="37"/>
      <c r="D289" s="70" t="str">
        <f>_xlfn.IFNA(VLOOKUP(A289,'Reference data SID'!$D$2:$Q$673,14,FALSE),"")</f>
        <v/>
      </c>
      <c r="E289" s="70" t="str">
        <f>_xlfn.IFNA(VLOOKUP(D289,'Reference data SID'!$C$3:$E$673,3,FALSE),"")</f>
        <v/>
      </c>
      <c r="F289" s="64" t="str">
        <f>_xlfn.IFNA(IF(E289=FALSE,D289,IF(ISBLANK(B289),VLOOKUP(C289,'Reference data SID'!$N:$P,3,FALSE),VLOOKUP(B289,'Reference data SID'!$M:$P,4,FALSE))),"")</f>
        <v/>
      </c>
      <c r="G289" s="64" t="str">
        <f t="shared" si="83"/>
        <v/>
      </c>
      <c r="H289" s="38" t="str">
        <f>_xlfn.IFNA(VLOOKUP(F289,'Reference data SID'!L:M,2,FALSE),"")</f>
        <v/>
      </c>
      <c r="I289" s="38" t="str">
        <f>_xlfn.IFNA(VLOOKUP(F289,'Reference data SID'!L:N,3,FALSE),"")</f>
        <v/>
      </c>
      <c r="J289" s="38" t="str">
        <f>_xlfn.IFNA(VLOOKUP(F289,'Reference data SID'!L:O,4,FALSE),"")</f>
        <v/>
      </c>
      <c r="K289" s="37"/>
      <c r="L289" s="37"/>
      <c r="M289" s="37"/>
      <c r="N289" s="50"/>
      <c r="O289" s="50"/>
      <c r="P289" s="50"/>
      <c r="Q289" s="50"/>
      <c r="R289" s="50"/>
      <c r="S289" s="50"/>
      <c r="T289" s="47" t="str">
        <f t="shared" ca="1" si="84"/>
        <v/>
      </c>
      <c r="U289" s="117" t="str">
        <f>_xlfn.IFNA(VLOOKUP(A289,'Reference data SID'!D:E,2,FALSE),"")</f>
        <v/>
      </c>
      <c r="V289" s="117" t="str">
        <f t="shared" si="73"/>
        <v>not ok</v>
      </c>
      <c r="W289" s="117" t="str">
        <f t="shared" si="74"/>
        <v>not ok</v>
      </c>
      <c r="X289" s="117" t="str">
        <f t="shared" si="75"/>
        <v>ok</v>
      </c>
      <c r="Y289" s="117" t="str">
        <f t="shared" si="76"/>
        <v>not ok</v>
      </c>
      <c r="Z289" s="117" t="str">
        <f t="shared" si="77"/>
        <v/>
      </c>
      <c r="AA289" s="117" t="str">
        <f>IF(LEN(A289)&gt;1,IF(COUNTIFS($Z$6:Z$502,LEFT(Z289,250))&gt;1,"Duplicate entry: you have two rows for the same substance and year and use",""),"")</f>
        <v/>
      </c>
      <c r="AB289" s="117" t="str">
        <f>IF(LEN(A289)&gt;0,IF(ISNUMBER(MATCH(A289,Annex_I_II_entries,0)),"","The Entry name is not within the dropdown list, make sure that you have not copied and pasted overwritting the cell format (with its correponding dropdown list) in column A"),"")</f>
        <v/>
      </c>
      <c r="AC289" s="117" t="str">
        <f t="shared" ca="1" si="78"/>
        <v/>
      </c>
      <c r="AD289" s="117" t="str">
        <f t="shared" ca="1" si="79"/>
        <v/>
      </c>
      <c r="AE289" s="117" t="str">
        <f>IF(LEN(G289)&lt;1,"",IF(COUNTIFS('1.Mfg and placing on the market'!G$6:G$503,'1.(Optional) tonnage per use'!G289,'1.Mfg and placing on the market'!K$6:K$503,'1.(Optional) tonnage per use'!N289)=0,"You have not provided total tonnage for this substance and year in the sheet 1. Mfg and placing on the market",""))</f>
        <v/>
      </c>
      <c r="AF289" s="117" t="str">
        <f t="shared" ca="1" si="68"/>
        <v/>
      </c>
      <c r="AG289" s="117" t="str">
        <f t="shared" ca="1" si="69"/>
        <v/>
      </c>
      <c r="AH289" s="117" t="str">
        <f t="shared" ca="1" si="70"/>
        <v/>
      </c>
      <c r="AI289" s="117" t="str">
        <f t="shared" si="80"/>
        <v>_EC</v>
      </c>
      <c r="AJ289" s="117" t="str">
        <f t="shared" si="81"/>
        <v>_CAS</v>
      </c>
      <c r="AK289" s="117" t="str">
        <f t="shared" si="82"/>
        <v>_uses</v>
      </c>
      <c r="AL289" s="117" t="str">
        <f t="shared" si="71"/>
        <v/>
      </c>
      <c r="AM289" s="117" t="str">
        <f t="shared" si="72"/>
        <v/>
      </c>
    </row>
    <row r="290" spans="1:39" s="39" customFormat="1" x14ac:dyDescent="0.2">
      <c r="A290" s="37"/>
      <c r="B290" s="37"/>
      <c r="C290" s="37"/>
      <c r="D290" s="70" t="str">
        <f>_xlfn.IFNA(VLOOKUP(A290,'Reference data SID'!$D$2:$Q$673,14,FALSE),"")</f>
        <v/>
      </c>
      <c r="E290" s="70" t="str">
        <f>_xlfn.IFNA(VLOOKUP(D290,'Reference data SID'!$C$3:$E$673,3,FALSE),"")</f>
        <v/>
      </c>
      <c r="F290" s="64" t="str">
        <f>_xlfn.IFNA(IF(E290=FALSE,D290,IF(ISBLANK(B290),VLOOKUP(C290,'Reference data SID'!$N:$P,3,FALSE),VLOOKUP(B290,'Reference data SID'!$M:$P,4,FALSE))),"")</f>
        <v/>
      </c>
      <c r="G290" s="64" t="str">
        <f t="shared" si="83"/>
        <v/>
      </c>
      <c r="H290" s="38" t="str">
        <f>_xlfn.IFNA(VLOOKUP(F290,'Reference data SID'!L:M,2,FALSE),"")</f>
        <v/>
      </c>
      <c r="I290" s="38" t="str">
        <f>_xlfn.IFNA(VLOOKUP(F290,'Reference data SID'!L:N,3,FALSE),"")</f>
        <v/>
      </c>
      <c r="J290" s="38" t="str">
        <f>_xlfn.IFNA(VLOOKUP(F290,'Reference data SID'!L:O,4,FALSE),"")</f>
        <v/>
      </c>
      <c r="K290" s="37"/>
      <c r="L290" s="37"/>
      <c r="M290" s="37"/>
      <c r="N290" s="50"/>
      <c r="O290" s="50"/>
      <c r="P290" s="50"/>
      <c r="Q290" s="50"/>
      <c r="R290" s="50"/>
      <c r="S290" s="50"/>
      <c r="T290" s="47" t="str">
        <f t="shared" ca="1" si="84"/>
        <v/>
      </c>
      <c r="U290" s="117" t="str">
        <f>_xlfn.IFNA(VLOOKUP(A290,'Reference data SID'!D:E,2,FALSE),"")</f>
        <v/>
      </c>
      <c r="V290" s="117" t="str">
        <f t="shared" si="73"/>
        <v>not ok</v>
      </c>
      <c r="W290" s="117" t="str">
        <f t="shared" si="74"/>
        <v>not ok</v>
      </c>
      <c r="X290" s="117" t="str">
        <f t="shared" si="75"/>
        <v>ok</v>
      </c>
      <c r="Y290" s="117" t="str">
        <f t="shared" si="76"/>
        <v>not ok</v>
      </c>
      <c r="Z290" s="117" t="str">
        <f t="shared" si="77"/>
        <v/>
      </c>
      <c r="AA290" s="117" t="str">
        <f>IF(LEN(A290)&gt;1,IF(COUNTIFS($Z$6:Z$502,LEFT(Z290,250))&gt;1,"Duplicate entry: you have two rows for the same substance and year and use",""),"")</f>
        <v/>
      </c>
      <c r="AB290" s="117" t="str">
        <f>IF(LEN(A290)&gt;0,IF(ISNUMBER(MATCH(A290,Annex_I_II_entries,0)),"","The Entry name is not within the dropdown list, make sure that you have not copied and pasted overwritting the cell format (with its correponding dropdown list) in column A"),"")</f>
        <v/>
      </c>
      <c r="AC290" s="117" t="str">
        <f t="shared" ca="1" si="78"/>
        <v/>
      </c>
      <c r="AD290" s="117" t="str">
        <f t="shared" ca="1" si="79"/>
        <v/>
      </c>
      <c r="AE290" s="117" t="str">
        <f>IF(LEN(G290)&lt;1,"",IF(COUNTIFS('1.Mfg and placing on the market'!G$6:G$503,'1.(Optional) tonnage per use'!G290,'1.Mfg and placing on the market'!K$6:K$503,'1.(Optional) tonnage per use'!N290)=0,"You have not provided total tonnage for this substance and year in the sheet 1. Mfg and placing on the market",""))</f>
        <v/>
      </c>
      <c r="AF290" s="117" t="str">
        <f t="shared" ca="1" si="68"/>
        <v/>
      </c>
      <c r="AG290" s="117" t="str">
        <f t="shared" ca="1" si="69"/>
        <v/>
      </c>
      <c r="AH290" s="117" t="str">
        <f t="shared" ca="1" si="70"/>
        <v/>
      </c>
      <c r="AI290" s="117" t="str">
        <f t="shared" si="80"/>
        <v>_EC</v>
      </c>
      <c r="AJ290" s="117" t="str">
        <f t="shared" si="81"/>
        <v>_CAS</v>
      </c>
      <c r="AK290" s="117" t="str">
        <f t="shared" si="82"/>
        <v>_uses</v>
      </c>
      <c r="AL290" s="117" t="str">
        <f t="shared" si="71"/>
        <v/>
      </c>
      <c r="AM290" s="117" t="str">
        <f t="shared" si="72"/>
        <v/>
      </c>
    </row>
    <row r="291" spans="1:39" s="39" customFormat="1" x14ac:dyDescent="0.2">
      <c r="A291" s="37"/>
      <c r="B291" s="37"/>
      <c r="C291" s="37"/>
      <c r="D291" s="70" t="str">
        <f>_xlfn.IFNA(VLOOKUP(A291,'Reference data SID'!$D$2:$Q$673,14,FALSE),"")</f>
        <v/>
      </c>
      <c r="E291" s="70" t="str">
        <f>_xlfn.IFNA(VLOOKUP(D291,'Reference data SID'!$C$3:$E$673,3,FALSE),"")</f>
        <v/>
      </c>
      <c r="F291" s="64" t="str">
        <f>_xlfn.IFNA(IF(E291=FALSE,D291,IF(ISBLANK(B291),VLOOKUP(C291,'Reference data SID'!$N:$P,3,FALSE),VLOOKUP(B291,'Reference data SID'!$M:$P,4,FALSE))),"")</f>
        <v/>
      </c>
      <c r="G291" s="64" t="str">
        <f t="shared" si="83"/>
        <v/>
      </c>
      <c r="H291" s="38" t="str">
        <f>_xlfn.IFNA(VLOOKUP(F291,'Reference data SID'!L:M,2,FALSE),"")</f>
        <v/>
      </c>
      <c r="I291" s="38" t="str">
        <f>_xlfn.IFNA(VLOOKUP(F291,'Reference data SID'!L:N,3,FALSE),"")</f>
        <v/>
      </c>
      <c r="J291" s="38" t="str">
        <f>_xlfn.IFNA(VLOOKUP(F291,'Reference data SID'!L:O,4,FALSE),"")</f>
        <v/>
      </c>
      <c r="K291" s="37"/>
      <c r="L291" s="37"/>
      <c r="M291" s="37"/>
      <c r="N291" s="50"/>
      <c r="O291" s="50"/>
      <c r="P291" s="50"/>
      <c r="Q291" s="50"/>
      <c r="R291" s="50"/>
      <c r="S291" s="50"/>
      <c r="T291" s="47" t="str">
        <f t="shared" ca="1" si="84"/>
        <v/>
      </c>
      <c r="U291" s="117" t="str">
        <f>_xlfn.IFNA(VLOOKUP(A291,'Reference data SID'!D:E,2,FALSE),"")</f>
        <v/>
      </c>
      <c r="V291" s="117" t="str">
        <f t="shared" si="73"/>
        <v>not ok</v>
      </c>
      <c r="W291" s="117" t="str">
        <f t="shared" si="74"/>
        <v>not ok</v>
      </c>
      <c r="X291" s="117" t="str">
        <f t="shared" si="75"/>
        <v>ok</v>
      </c>
      <c r="Y291" s="117" t="str">
        <f t="shared" si="76"/>
        <v>not ok</v>
      </c>
      <c r="Z291" s="117" t="str">
        <f t="shared" si="77"/>
        <v/>
      </c>
      <c r="AA291" s="117" t="str">
        <f>IF(LEN(A291)&gt;1,IF(COUNTIFS($Z$6:Z$502,LEFT(Z291,250))&gt;1,"Duplicate entry: you have two rows for the same substance and year and use",""),"")</f>
        <v/>
      </c>
      <c r="AB291" s="117" t="str">
        <f>IF(LEN(A291)&gt;0,IF(ISNUMBER(MATCH(A291,Annex_I_II_entries,0)),"","The Entry name is not within the dropdown list, make sure that you have not copied and pasted overwritting the cell format (with its correponding dropdown list) in column A"),"")</f>
        <v/>
      </c>
      <c r="AC291" s="117" t="str">
        <f t="shared" ca="1" si="78"/>
        <v/>
      </c>
      <c r="AD291" s="117" t="str">
        <f t="shared" ca="1" si="79"/>
        <v/>
      </c>
      <c r="AE291" s="117" t="str">
        <f>IF(LEN(G291)&lt;1,"",IF(COUNTIFS('1.Mfg and placing on the market'!G$6:G$503,'1.(Optional) tonnage per use'!G291,'1.Mfg and placing on the market'!K$6:K$503,'1.(Optional) tonnage per use'!N291)=0,"You have not provided total tonnage for this substance and year in the sheet 1. Mfg and placing on the market",""))</f>
        <v/>
      </c>
      <c r="AF291" s="117" t="str">
        <f t="shared" ref="AF291:AF354" ca="1" si="85">IF(LEN(K291)&gt;0,IF(ISNUMBER(MATCH(K291,INDIRECT(AK291),0)),"","The derogated use is not within the dropdown list, make sure that you have not copied and pasted overwritting the cell format (with its correponding dropdown list) in columns I - k"),"")</f>
        <v/>
      </c>
      <c r="AG291" s="117" t="str">
        <f t="shared" ref="AG291:AG354" ca="1" si="86">IF(LEN(L291)&gt;0,IF(ISNUMBER(MATCH(L291,INDIRECT(AL291),0)),"","The derogated use is not within the dropdown list, make sure that you have not copied and pasted overwritting the cell format (with its correponding dropdown list) in columns I - k"),"")</f>
        <v/>
      </c>
      <c r="AH291" s="117" t="str">
        <f t="shared" ref="AH291:AH354" ca="1" si="87">IF(LEN(M291)&gt;0,IF(ISNUMBER(MATCH(M291,INDIRECT(AM291),0)),"","The derogated use is not within the dropdown list, make sure that you have not copied and pasted overwritting the cell format (with its correponding dropdown list) in columns I - k"),"")</f>
        <v/>
      </c>
      <c r="AI291" s="117" t="str">
        <f t="shared" si="80"/>
        <v>_EC</v>
      </c>
      <c r="AJ291" s="117" t="str">
        <f t="shared" si="81"/>
        <v>_CAS</v>
      </c>
      <c r="AK291" s="117" t="str">
        <f t="shared" si="82"/>
        <v>_uses</v>
      </c>
      <c r="AL291" s="117" t="str">
        <f t="shared" ref="AL291:AL354" si="88">IF(RIGHT(SUBSTITUTE(SUBSTITUTE(SUBSTITUTE(SUBSTITUTE(SUBSTITUTE(SUBSTITUTE(K291," ","_"),"(","_"),")","_"),"-","_"),";","_"),"/","_"),1)="_",LEFT(SUBSTITUTE(SUBSTITUTE(SUBSTITUTE(SUBSTITUTE(SUBSTITUTE(SUBSTITUTE(K291," ","_"),"(","_"),")","_"),"-","_"),";","_"),"/","_"),LEN(K291)-1),(SUBSTITUTE(SUBSTITUTE(SUBSTITUTE(SUBSTITUTE(SUBSTITUTE(SUBSTITUTE(K291," ","_"),"(","_"),")","_"),"-","_"),";","_"),"/","_")))</f>
        <v/>
      </c>
      <c r="AM291" s="117" t="str">
        <f t="shared" ref="AM291:AM354" si="89">IF(RIGHT(SUBSTITUTE(SUBSTITUTE(SUBSTITUTE(SUBSTITUTE(SUBSTITUTE(SUBSTITUTE(L291," ","_"),"(","_"),")","_"),"-","_"),";","_"),"/","_"),1)="_",LEFT(SUBSTITUTE(SUBSTITUTE(SUBSTITUTE(SUBSTITUTE(SUBSTITUTE(SUBSTITUTE(L291," ","_"),"(","_"),")","_"),"-","_"),";","_"),"/","_"),LEN(L291)-1),(SUBSTITUTE(SUBSTITUTE(SUBSTITUTE(SUBSTITUTE(SUBSTITUTE(SUBSTITUTE(L291," ","_"),"(","_"),")","_"),"-","_"),";","_"),"/","_")))</f>
        <v/>
      </c>
    </row>
    <row r="292" spans="1:39" s="39" customFormat="1" x14ac:dyDescent="0.2">
      <c r="A292" s="37"/>
      <c r="B292" s="37"/>
      <c r="C292" s="37"/>
      <c r="D292" s="70" t="str">
        <f>_xlfn.IFNA(VLOOKUP(A292,'Reference data SID'!$D$2:$Q$673,14,FALSE),"")</f>
        <v/>
      </c>
      <c r="E292" s="70" t="str">
        <f>_xlfn.IFNA(VLOOKUP(D292,'Reference data SID'!$C$3:$E$673,3,FALSE),"")</f>
        <v/>
      </c>
      <c r="F292" s="64" t="str">
        <f>_xlfn.IFNA(IF(E292=FALSE,D292,IF(ISBLANK(B292),VLOOKUP(C292,'Reference data SID'!$N:$P,3,FALSE),VLOOKUP(B292,'Reference data SID'!$M:$P,4,FALSE))),"")</f>
        <v/>
      </c>
      <c r="G292" s="64" t="str">
        <f t="shared" si="83"/>
        <v/>
      </c>
      <c r="H292" s="38" t="str">
        <f>_xlfn.IFNA(VLOOKUP(F292,'Reference data SID'!L:M,2,FALSE),"")</f>
        <v/>
      </c>
      <c r="I292" s="38" t="str">
        <f>_xlfn.IFNA(VLOOKUP(F292,'Reference data SID'!L:N,3,FALSE),"")</f>
        <v/>
      </c>
      <c r="J292" s="38" t="str">
        <f>_xlfn.IFNA(VLOOKUP(F292,'Reference data SID'!L:O,4,FALSE),"")</f>
        <v/>
      </c>
      <c r="K292" s="37"/>
      <c r="L292" s="37"/>
      <c r="M292" s="37"/>
      <c r="N292" s="50"/>
      <c r="O292" s="50"/>
      <c r="P292" s="50"/>
      <c r="Q292" s="50"/>
      <c r="R292" s="50"/>
      <c r="S292" s="50"/>
      <c r="T292" s="47" t="str">
        <f t="shared" ca="1" si="84"/>
        <v/>
      </c>
      <c r="U292" s="117" t="str">
        <f>_xlfn.IFNA(VLOOKUP(A292,'Reference data SID'!D:E,2,FALSE),"")</f>
        <v/>
      </c>
      <c r="V292" s="117" t="str">
        <f t="shared" si="73"/>
        <v>not ok</v>
      </c>
      <c r="W292" s="117" t="str">
        <f t="shared" si="74"/>
        <v>not ok</v>
      </c>
      <c r="X292" s="117" t="str">
        <f t="shared" si="75"/>
        <v>ok</v>
      </c>
      <c r="Y292" s="117" t="str">
        <f t="shared" si="76"/>
        <v>not ok</v>
      </c>
      <c r="Z292" s="117" t="str">
        <f t="shared" si="77"/>
        <v/>
      </c>
      <c r="AA292" s="117" t="str">
        <f>IF(LEN(A292)&gt;1,IF(COUNTIFS($Z$6:Z$502,LEFT(Z292,250))&gt;1,"Duplicate entry: you have two rows for the same substance and year and use",""),"")</f>
        <v/>
      </c>
      <c r="AB292" s="117" t="str">
        <f>IF(LEN(A292)&gt;0,IF(ISNUMBER(MATCH(A292,Annex_I_II_entries,0)),"","The Entry name is not within the dropdown list, make sure that you have not copied and pasted overwritting the cell format (with its correponding dropdown list) in column A"),"")</f>
        <v/>
      </c>
      <c r="AC292" s="117" t="str">
        <f t="shared" ca="1" si="78"/>
        <v/>
      </c>
      <c r="AD292" s="117" t="str">
        <f t="shared" ca="1" si="79"/>
        <v/>
      </c>
      <c r="AE292" s="117" t="str">
        <f>IF(LEN(G292)&lt;1,"",IF(COUNTIFS('1.Mfg and placing on the market'!G$6:G$503,'1.(Optional) tonnage per use'!G292,'1.Mfg and placing on the market'!K$6:K$503,'1.(Optional) tonnage per use'!N292)=0,"You have not provided total tonnage for this substance and year in the sheet 1. Mfg and placing on the market",""))</f>
        <v/>
      </c>
      <c r="AF292" s="117" t="str">
        <f t="shared" ca="1" si="85"/>
        <v/>
      </c>
      <c r="AG292" s="117" t="str">
        <f t="shared" ca="1" si="86"/>
        <v/>
      </c>
      <c r="AH292" s="117" t="str">
        <f t="shared" ca="1" si="87"/>
        <v/>
      </c>
      <c r="AI292" s="117" t="str">
        <f t="shared" si="80"/>
        <v>_EC</v>
      </c>
      <c r="AJ292" s="117" t="str">
        <f t="shared" si="81"/>
        <v>_CAS</v>
      </c>
      <c r="AK292" s="117" t="str">
        <f t="shared" si="82"/>
        <v>_uses</v>
      </c>
      <c r="AL292" s="117" t="str">
        <f t="shared" si="88"/>
        <v/>
      </c>
      <c r="AM292" s="117" t="str">
        <f t="shared" si="89"/>
        <v/>
      </c>
    </row>
    <row r="293" spans="1:39" s="39" customFormat="1" x14ac:dyDescent="0.2">
      <c r="A293" s="37"/>
      <c r="B293" s="37"/>
      <c r="C293" s="37"/>
      <c r="D293" s="70" t="str">
        <f>_xlfn.IFNA(VLOOKUP(A293,'Reference data SID'!$D$2:$Q$673,14,FALSE),"")</f>
        <v/>
      </c>
      <c r="E293" s="70" t="str">
        <f>_xlfn.IFNA(VLOOKUP(D293,'Reference data SID'!$C$3:$E$673,3,FALSE),"")</f>
        <v/>
      </c>
      <c r="F293" s="64" t="str">
        <f>_xlfn.IFNA(IF(E293=FALSE,D293,IF(ISBLANK(B293),VLOOKUP(C293,'Reference data SID'!$N:$P,3,FALSE),VLOOKUP(B293,'Reference data SID'!$M:$P,4,FALSE))),"")</f>
        <v/>
      </c>
      <c r="G293" s="64" t="str">
        <f t="shared" si="83"/>
        <v/>
      </c>
      <c r="H293" s="38" t="str">
        <f>_xlfn.IFNA(VLOOKUP(F293,'Reference data SID'!L:M,2,FALSE),"")</f>
        <v/>
      </c>
      <c r="I293" s="38" t="str">
        <f>_xlfn.IFNA(VLOOKUP(F293,'Reference data SID'!L:N,3,FALSE),"")</f>
        <v/>
      </c>
      <c r="J293" s="38" t="str">
        <f>_xlfn.IFNA(VLOOKUP(F293,'Reference data SID'!L:O,4,FALSE),"")</f>
        <v/>
      </c>
      <c r="K293" s="37"/>
      <c r="L293" s="37"/>
      <c r="M293" s="37"/>
      <c r="N293" s="50"/>
      <c r="O293" s="50"/>
      <c r="P293" s="50"/>
      <c r="Q293" s="50"/>
      <c r="R293" s="50"/>
      <c r="S293" s="50"/>
      <c r="T293" s="47" t="str">
        <f t="shared" ca="1" si="84"/>
        <v/>
      </c>
      <c r="U293" s="117" t="str">
        <f>_xlfn.IFNA(VLOOKUP(A293,'Reference data SID'!D:E,2,FALSE),"")</f>
        <v/>
      </c>
      <c r="V293" s="117" t="str">
        <f t="shared" si="73"/>
        <v>not ok</v>
      </c>
      <c r="W293" s="117" t="str">
        <f t="shared" si="74"/>
        <v>not ok</v>
      </c>
      <c r="X293" s="117" t="str">
        <f t="shared" si="75"/>
        <v>ok</v>
      </c>
      <c r="Y293" s="117" t="str">
        <f t="shared" si="76"/>
        <v>not ok</v>
      </c>
      <c r="Z293" s="117" t="str">
        <f t="shared" si="77"/>
        <v/>
      </c>
      <c r="AA293" s="117" t="str">
        <f>IF(LEN(A293)&gt;1,IF(COUNTIFS($Z$6:Z$502,LEFT(Z293,250))&gt;1,"Duplicate entry: you have two rows for the same substance and year and use",""),"")</f>
        <v/>
      </c>
      <c r="AB293" s="117" t="str">
        <f>IF(LEN(A293)&gt;0,IF(ISNUMBER(MATCH(A293,Annex_I_II_entries,0)),"","The Entry name is not within the dropdown list, make sure that you have not copied and pasted overwritting the cell format (with its correponding dropdown list) in column A"),"")</f>
        <v/>
      </c>
      <c r="AC293" s="117" t="str">
        <f t="shared" ca="1" si="78"/>
        <v/>
      </c>
      <c r="AD293" s="117" t="str">
        <f t="shared" ca="1" si="79"/>
        <v/>
      </c>
      <c r="AE293" s="117" t="str">
        <f>IF(LEN(G293)&lt;1,"",IF(COUNTIFS('1.Mfg and placing on the market'!G$6:G$503,'1.(Optional) tonnage per use'!G293,'1.Mfg and placing on the market'!K$6:K$503,'1.(Optional) tonnage per use'!N293)=0,"You have not provided total tonnage for this substance and year in the sheet 1. Mfg and placing on the market",""))</f>
        <v/>
      </c>
      <c r="AF293" s="117" t="str">
        <f t="shared" ca="1" si="85"/>
        <v/>
      </c>
      <c r="AG293" s="117" t="str">
        <f t="shared" ca="1" si="86"/>
        <v/>
      </c>
      <c r="AH293" s="117" t="str">
        <f t="shared" ca="1" si="87"/>
        <v/>
      </c>
      <c r="AI293" s="117" t="str">
        <f t="shared" si="80"/>
        <v>_EC</v>
      </c>
      <c r="AJ293" s="117" t="str">
        <f t="shared" si="81"/>
        <v>_CAS</v>
      </c>
      <c r="AK293" s="117" t="str">
        <f t="shared" si="82"/>
        <v>_uses</v>
      </c>
      <c r="AL293" s="117" t="str">
        <f t="shared" si="88"/>
        <v/>
      </c>
      <c r="AM293" s="117" t="str">
        <f t="shared" si="89"/>
        <v/>
      </c>
    </row>
    <row r="294" spans="1:39" s="39" customFormat="1" x14ac:dyDescent="0.2">
      <c r="A294" s="37"/>
      <c r="B294" s="37"/>
      <c r="C294" s="37"/>
      <c r="D294" s="70" t="str">
        <f>_xlfn.IFNA(VLOOKUP(A294,'Reference data SID'!$D$2:$Q$673,14,FALSE),"")</f>
        <v/>
      </c>
      <c r="E294" s="70" t="str">
        <f>_xlfn.IFNA(VLOOKUP(D294,'Reference data SID'!$C$3:$E$673,3,FALSE),"")</f>
        <v/>
      </c>
      <c r="F294" s="64" t="str">
        <f>_xlfn.IFNA(IF(E294=FALSE,D294,IF(ISBLANK(B294),VLOOKUP(C294,'Reference data SID'!$N:$P,3,FALSE),VLOOKUP(B294,'Reference data SID'!$M:$P,4,FALSE))),"")</f>
        <v/>
      </c>
      <c r="G294" s="64" t="str">
        <f t="shared" si="83"/>
        <v/>
      </c>
      <c r="H294" s="38" t="str">
        <f>_xlfn.IFNA(VLOOKUP(F294,'Reference data SID'!L:M,2,FALSE),"")</f>
        <v/>
      </c>
      <c r="I294" s="38" t="str">
        <f>_xlfn.IFNA(VLOOKUP(F294,'Reference data SID'!L:N,3,FALSE),"")</f>
        <v/>
      </c>
      <c r="J294" s="38" t="str">
        <f>_xlfn.IFNA(VLOOKUP(F294,'Reference data SID'!L:O,4,FALSE),"")</f>
        <v/>
      </c>
      <c r="K294" s="37"/>
      <c r="L294" s="37"/>
      <c r="M294" s="37"/>
      <c r="N294" s="50"/>
      <c r="O294" s="50"/>
      <c r="P294" s="50"/>
      <c r="Q294" s="50"/>
      <c r="R294" s="50"/>
      <c r="S294" s="50"/>
      <c r="T294" s="47" t="str">
        <f t="shared" ca="1" si="84"/>
        <v/>
      </c>
      <c r="U294" s="117" t="str">
        <f>_xlfn.IFNA(VLOOKUP(A294,'Reference data SID'!D:E,2,FALSE),"")</f>
        <v/>
      </c>
      <c r="V294" s="117" t="str">
        <f t="shared" si="73"/>
        <v>not ok</v>
      </c>
      <c r="W294" s="117" t="str">
        <f t="shared" si="74"/>
        <v>not ok</v>
      </c>
      <c r="X294" s="117" t="str">
        <f t="shared" si="75"/>
        <v>ok</v>
      </c>
      <c r="Y294" s="117" t="str">
        <f t="shared" si="76"/>
        <v>not ok</v>
      </c>
      <c r="Z294" s="117" t="str">
        <f t="shared" si="77"/>
        <v/>
      </c>
      <c r="AA294" s="117" t="str">
        <f>IF(LEN(A294)&gt;1,IF(COUNTIFS($Z$6:Z$502,LEFT(Z294,250))&gt;1,"Duplicate entry: you have two rows for the same substance and year and use",""),"")</f>
        <v/>
      </c>
      <c r="AB294" s="117" t="str">
        <f>IF(LEN(A294)&gt;0,IF(ISNUMBER(MATCH(A294,Annex_I_II_entries,0)),"","The Entry name is not within the dropdown list, make sure that you have not copied and pasted overwritting the cell format (with its correponding dropdown list) in column A"),"")</f>
        <v/>
      </c>
      <c r="AC294" s="117" t="str">
        <f t="shared" ca="1" si="78"/>
        <v/>
      </c>
      <c r="AD294" s="117" t="str">
        <f t="shared" ca="1" si="79"/>
        <v/>
      </c>
      <c r="AE294" s="117" t="str">
        <f>IF(LEN(G294)&lt;1,"",IF(COUNTIFS('1.Mfg and placing on the market'!G$6:G$503,'1.(Optional) tonnage per use'!G294,'1.Mfg and placing on the market'!K$6:K$503,'1.(Optional) tonnage per use'!N294)=0,"You have not provided total tonnage for this substance and year in the sheet 1. Mfg and placing on the market",""))</f>
        <v/>
      </c>
      <c r="AF294" s="117" t="str">
        <f t="shared" ca="1" si="85"/>
        <v/>
      </c>
      <c r="AG294" s="117" t="str">
        <f t="shared" ca="1" si="86"/>
        <v/>
      </c>
      <c r="AH294" s="117" t="str">
        <f t="shared" ca="1" si="87"/>
        <v/>
      </c>
      <c r="AI294" s="117" t="str">
        <f t="shared" si="80"/>
        <v>_EC</v>
      </c>
      <c r="AJ294" s="117" t="str">
        <f t="shared" si="81"/>
        <v>_CAS</v>
      </c>
      <c r="AK294" s="117" t="str">
        <f t="shared" si="82"/>
        <v>_uses</v>
      </c>
      <c r="AL294" s="117" t="str">
        <f t="shared" si="88"/>
        <v/>
      </c>
      <c r="AM294" s="117" t="str">
        <f t="shared" si="89"/>
        <v/>
      </c>
    </row>
    <row r="295" spans="1:39" s="39" customFormat="1" x14ac:dyDescent="0.2">
      <c r="A295" s="37"/>
      <c r="B295" s="37"/>
      <c r="C295" s="37"/>
      <c r="D295" s="70" t="str">
        <f>_xlfn.IFNA(VLOOKUP(A295,'Reference data SID'!$D$2:$Q$673,14,FALSE),"")</f>
        <v/>
      </c>
      <c r="E295" s="70" t="str">
        <f>_xlfn.IFNA(VLOOKUP(D295,'Reference data SID'!$C$3:$E$673,3,FALSE),"")</f>
        <v/>
      </c>
      <c r="F295" s="64" t="str">
        <f>_xlfn.IFNA(IF(E295=FALSE,D295,IF(ISBLANK(B295),VLOOKUP(C295,'Reference data SID'!$N:$P,3,FALSE),VLOOKUP(B295,'Reference data SID'!$M:$P,4,FALSE))),"")</f>
        <v/>
      </c>
      <c r="G295" s="64" t="str">
        <f t="shared" si="83"/>
        <v/>
      </c>
      <c r="H295" s="38" t="str">
        <f>_xlfn.IFNA(VLOOKUP(F295,'Reference data SID'!L:M,2,FALSE),"")</f>
        <v/>
      </c>
      <c r="I295" s="38" t="str">
        <f>_xlfn.IFNA(VLOOKUP(F295,'Reference data SID'!L:N,3,FALSE),"")</f>
        <v/>
      </c>
      <c r="J295" s="38" t="str">
        <f>_xlfn.IFNA(VLOOKUP(F295,'Reference data SID'!L:O,4,FALSE),"")</f>
        <v/>
      </c>
      <c r="K295" s="37"/>
      <c r="L295" s="37"/>
      <c r="M295" s="37"/>
      <c r="N295" s="50"/>
      <c r="O295" s="50"/>
      <c r="P295" s="50"/>
      <c r="Q295" s="50"/>
      <c r="R295" s="50"/>
      <c r="S295" s="50"/>
      <c r="T295" s="47" t="str">
        <f t="shared" ca="1" si="84"/>
        <v/>
      </c>
      <c r="U295" s="117" t="str">
        <f>_xlfn.IFNA(VLOOKUP(A295,'Reference data SID'!D:E,2,FALSE),"")</f>
        <v/>
      </c>
      <c r="V295" s="117" t="str">
        <f t="shared" si="73"/>
        <v>not ok</v>
      </c>
      <c r="W295" s="117" t="str">
        <f t="shared" si="74"/>
        <v>not ok</v>
      </c>
      <c r="X295" s="117" t="str">
        <f t="shared" si="75"/>
        <v>ok</v>
      </c>
      <c r="Y295" s="117" t="str">
        <f t="shared" si="76"/>
        <v>not ok</v>
      </c>
      <c r="Z295" s="117" t="str">
        <f t="shared" si="77"/>
        <v/>
      </c>
      <c r="AA295" s="117" t="str">
        <f>IF(LEN(A295)&gt;1,IF(COUNTIFS($Z$6:Z$502,LEFT(Z295,250))&gt;1,"Duplicate entry: you have two rows for the same substance and year and use",""),"")</f>
        <v/>
      </c>
      <c r="AB295" s="117" t="str">
        <f>IF(LEN(A295)&gt;0,IF(ISNUMBER(MATCH(A295,Annex_I_II_entries,0)),"","The Entry name is not within the dropdown list, make sure that you have not copied and pasted overwritting the cell format (with its correponding dropdown list) in column A"),"")</f>
        <v/>
      </c>
      <c r="AC295" s="117" t="str">
        <f t="shared" ca="1" si="78"/>
        <v/>
      </c>
      <c r="AD295" s="117" t="str">
        <f t="shared" ca="1" si="79"/>
        <v/>
      </c>
      <c r="AE295" s="117" t="str">
        <f>IF(LEN(G295)&lt;1,"",IF(COUNTIFS('1.Mfg and placing on the market'!G$6:G$503,'1.(Optional) tonnage per use'!G295,'1.Mfg and placing on the market'!K$6:K$503,'1.(Optional) tonnage per use'!N295)=0,"You have not provided total tonnage for this substance and year in the sheet 1. Mfg and placing on the market",""))</f>
        <v/>
      </c>
      <c r="AF295" s="117" t="str">
        <f t="shared" ca="1" si="85"/>
        <v/>
      </c>
      <c r="AG295" s="117" t="str">
        <f t="shared" ca="1" si="86"/>
        <v/>
      </c>
      <c r="AH295" s="117" t="str">
        <f t="shared" ca="1" si="87"/>
        <v/>
      </c>
      <c r="AI295" s="117" t="str">
        <f t="shared" si="80"/>
        <v>_EC</v>
      </c>
      <c r="AJ295" s="117" t="str">
        <f t="shared" si="81"/>
        <v>_CAS</v>
      </c>
      <c r="AK295" s="117" t="str">
        <f t="shared" si="82"/>
        <v>_uses</v>
      </c>
      <c r="AL295" s="117" t="str">
        <f t="shared" si="88"/>
        <v/>
      </c>
      <c r="AM295" s="117" t="str">
        <f t="shared" si="89"/>
        <v/>
      </c>
    </row>
    <row r="296" spans="1:39" s="39" customFormat="1" x14ac:dyDescent="0.2">
      <c r="A296" s="37"/>
      <c r="B296" s="37"/>
      <c r="C296" s="37"/>
      <c r="D296" s="70" t="str">
        <f>_xlfn.IFNA(VLOOKUP(A296,'Reference data SID'!$D$2:$Q$673,14,FALSE),"")</f>
        <v/>
      </c>
      <c r="E296" s="70" t="str">
        <f>_xlfn.IFNA(VLOOKUP(D296,'Reference data SID'!$C$3:$E$673,3,FALSE),"")</f>
        <v/>
      </c>
      <c r="F296" s="64" t="str">
        <f>_xlfn.IFNA(IF(E296=FALSE,D296,IF(ISBLANK(B296),VLOOKUP(C296,'Reference data SID'!$N:$P,3,FALSE),VLOOKUP(B296,'Reference data SID'!$M:$P,4,FALSE))),"")</f>
        <v/>
      </c>
      <c r="G296" s="64" t="str">
        <f t="shared" si="83"/>
        <v/>
      </c>
      <c r="H296" s="38" t="str">
        <f>_xlfn.IFNA(VLOOKUP(F296,'Reference data SID'!L:M,2,FALSE),"")</f>
        <v/>
      </c>
      <c r="I296" s="38" t="str">
        <f>_xlfn.IFNA(VLOOKUP(F296,'Reference data SID'!L:N,3,FALSE),"")</f>
        <v/>
      </c>
      <c r="J296" s="38" t="str">
        <f>_xlfn.IFNA(VLOOKUP(F296,'Reference data SID'!L:O,4,FALSE),"")</f>
        <v/>
      </c>
      <c r="K296" s="37"/>
      <c r="L296" s="37"/>
      <c r="M296" s="37"/>
      <c r="N296" s="50"/>
      <c r="O296" s="50"/>
      <c r="P296" s="50"/>
      <c r="Q296" s="50"/>
      <c r="R296" s="50"/>
      <c r="S296" s="50"/>
      <c r="T296" s="47" t="str">
        <f t="shared" ca="1" si="84"/>
        <v/>
      </c>
      <c r="U296" s="117" t="str">
        <f>_xlfn.IFNA(VLOOKUP(A296,'Reference data SID'!D:E,2,FALSE),"")</f>
        <v/>
      </c>
      <c r="V296" s="117" t="str">
        <f t="shared" si="73"/>
        <v>not ok</v>
      </c>
      <c r="W296" s="117" t="str">
        <f t="shared" si="74"/>
        <v>not ok</v>
      </c>
      <c r="X296" s="117" t="str">
        <f t="shared" si="75"/>
        <v>ok</v>
      </c>
      <c r="Y296" s="117" t="str">
        <f t="shared" si="76"/>
        <v>not ok</v>
      </c>
      <c r="Z296" s="117" t="str">
        <f t="shared" si="77"/>
        <v/>
      </c>
      <c r="AA296" s="117" t="str">
        <f>IF(LEN(A296)&gt;1,IF(COUNTIFS($Z$6:Z$502,LEFT(Z296,250))&gt;1,"Duplicate entry: you have two rows for the same substance and year and use",""),"")</f>
        <v/>
      </c>
      <c r="AB296" s="117" t="str">
        <f>IF(LEN(A296)&gt;0,IF(ISNUMBER(MATCH(A296,Annex_I_II_entries,0)),"","The Entry name is not within the dropdown list, make sure that you have not copied and pasted overwritting the cell format (with its correponding dropdown list) in column A"),"")</f>
        <v/>
      </c>
      <c r="AC296" s="117" t="str">
        <f t="shared" ca="1" si="78"/>
        <v/>
      </c>
      <c r="AD296" s="117" t="str">
        <f t="shared" ca="1" si="79"/>
        <v/>
      </c>
      <c r="AE296" s="117" t="str">
        <f>IF(LEN(G296)&lt;1,"",IF(COUNTIFS('1.Mfg and placing on the market'!G$6:G$503,'1.(Optional) tonnage per use'!G296,'1.Mfg and placing on the market'!K$6:K$503,'1.(Optional) tonnage per use'!N296)=0,"You have not provided total tonnage for this substance and year in the sheet 1. Mfg and placing on the market",""))</f>
        <v/>
      </c>
      <c r="AF296" s="117" t="str">
        <f t="shared" ca="1" si="85"/>
        <v/>
      </c>
      <c r="AG296" s="117" t="str">
        <f t="shared" ca="1" si="86"/>
        <v/>
      </c>
      <c r="AH296" s="117" t="str">
        <f t="shared" ca="1" si="87"/>
        <v/>
      </c>
      <c r="AI296" s="117" t="str">
        <f t="shared" si="80"/>
        <v>_EC</v>
      </c>
      <c r="AJ296" s="117" t="str">
        <f t="shared" si="81"/>
        <v>_CAS</v>
      </c>
      <c r="AK296" s="117" t="str">
        <f t="shared" si="82"/>
        <v>_uses</v>
      </c>
      <c r="AL296" s="117" t="str">
        <f t="shared" si="88"/>
        <v/>
      </c>
      <c r="AM296" s="117" t="str">
        <f t="shared" si="89"/>
        <v/>
      </c>
    </row>
    <row r="297" spans="1:39" s="39" customFormat="1" x14ac:dyDescent="0.2">
      <c r="A297" s="37"/>
      <c r="B297" s="37"/>
      <c r="C297" s="37"/>
      <c r="D297" s="70" t="str">
        <f>_xlfn.IFNA(VLOOKUP(A297,'Reference data SID'!$D$2:$Q$673,14,FALSE),"")</f>
        <v/>
      </c>
      <c r="E297" s="70" t="str">
        <f>_xlfn.IFNA(VLOOKUP(D297,'Reference data SID'!$C$3:$E$673,3,FALSE),"")</f>
        <v/>
      </c>
      <c r="F297" s="64" t="str">
        <f>_xlfn.IFNA(IF(E297=FALSE,D297,IF(ISBLANK(B297),VLOOKUP(C297,'Reference data SID'!$N:$P,3,FALSE),VLOOKUP(B297,'Reference data SID'!$M:$P,4,FALSE))),"")</f>
        <v/>
      </c>
      <c r="G297" s="64" t="str">
        <f t="shared" si="83"/>
        <v/>
      </c>
      <c r="H297" s="38" t="str">
        <f>_xlfn.IFNA(VLOOKUP(F297,'Reference data SID'!L:M,2,FALSE),"")</f>
        <v/>
      </c>
      <c r="I297" s="38" t="str">
        <f>_xlfn.IFNA(VLOOKUP(F297,'Reference data SID'!L:N,3,FALSE),"")</f>
        <v/>
      </c>
      <c r="J297" s="38" t="str">
        <f>_xlfn.IFNA(VLOOKUP(F297,'Reference data SID'!L:O,4,FALSE),"")</f>
        <v/>
      </c>
      <c r="K297" s="37"/>
      <c r="L297" s="37"/>
      <c r="M297" s="37"/>
      <c r="N297" s="50"/>
      <c r="O297" s="50"/>
      <c r="P297" s="50"/>
      <c r="Q297" s="50"/>
      <c r="R297" s="50"/>
      <c r="S297" s="50"/>
      <c r="T297" s="47" t="str">
        <f t="shared" ca="1" si="84"/>
        <v/>
      </c>
      <c r="U297" s="117" t="str">
        <f>_xlfn.IFNA(VLOOKUP(A297,'Reference data SID'!D:E,2,FALSE),"")</f>
        <v/>
      </c>
      <c r="V297" s="117" t="str">
        <f t="shared" si="73"/>
        <v>not ok</v>
      </c>
      <c r="W297" s="117" t="str">
        <f t="shared" si="74"/>
        <v>not ok</v>
      </c>
      <c r="X297" s="117" t="str">
        <f t="shared" si="75"/>
        <v>ok</v>
      </c>
      <c r="Y297" s="117" t="str">
        <f t="shared" si="76"/>
        <v>not ok</v>
      </c>
      <c r="Z297" s="117" t="str">
        <f t="shared" si="77"/>
        <v/>
      </c>
      <c r="AA297" s="117" t="str">
        <f>IF(LEN(A297)&gt;1,IF(COUNTIFS($Z$6:Z$502,LEFT(Z297,250))&gt;1,"Duplicate entry: you have two rows for the same substance and year and use",""),"")</f>
        <v/>
      </c>
      <c r="AB297" s="117" t="str">
        <f>IF(LEN(A297)&gt;0,IF(ISNUMBER(MATCH(A297,Annex_I_II_entries,0)),"","The Entry name is not within the dropdown list, make sure that you have not copied and pasted overwritting the cell format (with its correponding dropdown list) in column A"),"")</f>
        <v/>
      </c>
      <c r="AC297" s="117" t="str">
        <f t="shared" ca="1" si="78"/>
        <v/>
      </c>
      <c r="AD297" s="117" t="str">
        <f t="shared" ca="1" si="79"/>
        <v/>
      </c>
      <c r="AE297" s="117" t="str">
        <f>IF(LEN(G297)&lt;1,"",IF(COUNTIFS('1.Mfg and placing on the market'!G$6:G$503,'1.(Optional) tonnage per use'!G297,'1.Mfg and placing on the market'!K$6:K$503,'1.(Optional) tonnage per use'!N297)=0,"You have not provided total tonnage for this substance and year in the sheet 1. Mfg and placing on the market",""))</f>
        <v/>
      </c>
      <c r="AF297" s="117" t="str">
        <f t="shared" ca="1" si="85"/>
        <v/>
      </c>
      <c r="AG297" s="117" t="str">
        <f t="shared" ca="1" si="86"/>
        <v/>
      </c>
      <c r="AH297" s="117" t="str">
        <f t="shared" ca="1" si="87"/>
        <v/>
      </c>
      <c r="AI297" s="117" t="str">
        <f t="shared" si="80"/>
        <v>_EC</v>
      </c>
      <c r="AJ297" s="117" t="str">
        <f t="shared" si="81"/>
        <v>_CAS</v>
      </c>
      <c r="AK297" s="117" t="str">
        <f t="shared" si="82"/>
        <v>_uses</v>
      </c>
      <c r="AL297" s="117" t="str">
        <f t="shared" si="88"/>
        <v/>
      </c>
      <c r="AM297" s="117" t="str">
        <f t="shared" si="89"/>
        <v/>
      </c>
    </row>
    <row r="298" spans="1:39" s="39" customFormat="1" x14ac:dyDescent="0.2">
      <c r="A298" s="37"/>
      <c r="B298" s="37"/>
      <c r="C298" s="37"/>
      <c r="D298" s="70" t="str">
        <f>_xlfn.IFNA(VLOOKUP(A298,'Reference data SID'!$D$2:$Q$673,14,FALSE),"")</f>
        <v/>
      </c>
      <c r="E298" s="70" t="str">
        <f>_xlfn.IFNA(VLOOKUP(D298,'Reference data SID'!$C$3:$E$673,3,FALSE),"")</f>
        <v/>
      </c>
      <c r="F298" s="64" t="str">
        <f>_xlfn.IFNA(IF(E298=FALSE,D298,IF(ISBLANK(B298),VLOOKUP(C298,'Reference data SID'!$N:$P,3,FALSE),VLOOKUP(B298,'Reference data SID'!$M:$P,4,FALSE))),"")</f>
        <v/>
      </c>
      <c r="G298" s="64" t="str">
        <f t="shared" si="83"/>
        <v/>
      </c>
      <c r="H298" s="38" t="str">
        <f>_xlfn.IFNA(VLOOKUP(F298,'Reference data SID'!L:M,2,FALSE),"")</f>
        <v/>
      </c>
      <c r="I298" s="38" t="str">
        <f>_xlfn.IFNA(VLOOKUP(F298,'Reference data SID'!L:N,3,FALSE),"")</f>
        <v/>
      </c>
      <c r="J298" s="38" t="str">
        <f>_xlfn.IFNA(VLOOKUP(F298,'Reference data SID'!L:O,4,FALSE),"")</f>
        <v/>
      </c>
      <c r="K298" s="37"/>
      <c r="L298" s="37"/>
      <c r="M298" s="37"/>
      <c r="N298" s="50"/>
      <c r="O298" s="50"/>
      <c r="P298" s="50"/>
      <c r="Q298" s="50"/>
      <c r="R298" s="50"/>
      <c r="S298" s="50"/>
      <c r="T298" s="47" t="str">
        <f t="shared" ca="1" si="84"/>
        <v/>
      </c>
      <c r="U298" s="117" t="str">
        <f>_xlfn.IFNA(VLOOKUP(A298,'Reference data SID'!D:E,2,FALSE),"")</f>
        <v/>
      </c>
      <c r="V298" s="117" t="str">
        <f t="shared" si="73"/>
        <v>not ok</v>
      </c>
      <c r="W298" s="117" t="str">
        <f t="shared" si="74"/>
        <v>not ok</v>
      </c>
      <c r="X298" s="117" t="str">
        <f t="shared" si="75"/>
        <v>ok</v>
      </c>
      <c r="Y298" s="117" t="str">
        <f t="shared" si="76"/>
        <v>not ok</v>
      </c>
      <c r="Z298" s="117" t="str">
        <f t="shared" si="77"/>
        <v/>
      </c>
      <c r="AA298" s="117" t="str">
        <f>IF(LEN(A298)&gt;1,IF(COUNTIFS($Z$6:Z$502,LEFT(Z298,250))&gt;1,"Duplicate entry: you have two rows for the same substance and year and use",""),"")</f>
        <v/>
      </c>
      <c r="AB298" s="117" t="str">
        <f>IF(LEN(A298)&gt;0,IF(ISNUMBER(MATCH(A298,Annex_I_II_entries,0)),"","The Entry name is not within the dropdown list, make sure that you have not copied and pasted overwritting the cell format (with its correponding dropdown list) in column A"),"")</f>
        <v/>
      </c>
      <c r="AC298" s="117" t="str">
        <f t="shared" ca="1" si="78"/>
        <v/>
      </c>
      <c r="AD298" s="117" t="str">
        <f t="shared" ca="1" si="79"/>
        <v/>
      </c>
      <c r="AE298" s="117" t="str">
        <f>IF(LEN(G298)&lt;1,"",IF(COUNTIFS('1.Mfg and placing on the market'!G$6:G$503,'1.(Optional) tonnage per use'!G298,'1.Mfg and placing on the market'!K$6:K$503,'1.(Optional) tonnage per use'!N298)=0,"You have not provided total tonnage for this substance and year in the sheet 1. Mfg and placing on the market",""))</f>
        <v/>
      </c>
      <c r="AF298" s="117" t="str">
        <f t="shared" ca="1" si="85"/>
        <v/>
      </c>
      <c r="AG298" s="117" t="str">
        <f t="shared" ca="1" si="86"/>
        <v/>
      </c>
      <c r="AH298" s="117" t="str">
        <f t="shared" ca="1" si="87"/>
        <v/>
      </c>
      <c r="AI298" s="117" t="str">
        <f t="shared" si="80"/>
        <v>_EC</v>
      </c>
      <c r="AJ298" s="117" t="str">
        <f t="shared" si="81"/>
        <v>_CAS</v>
      </c>
      <c r="AK298" s="117" t="str">
        <f t="shared" si="82"/>
        <v>_uses</v>
      </c>
      <c r="AL298" s="117" t="str">
        <f t="shared" si="88"/>
        <v/>
      </c>
      <c r="AM298" s="117" t="str">
        <f t="shared" si="89"/>
        <v/>
      </c>
    </row>
    <row r="299" spans="1:39" s="39" customFormat="1" x14ac:dyDescent="0.2">
      <c r="A299" s="37"/>
      <c r="B299" s="37"/>
      <c r="C299" s="37"/>
      <c r="D299" s="70" t="str">
        <f>_xlfn.IFNA(VLOOKUP(A299,'Reference data SID'!$D$2:$Q$673,14,FALSE),"")</f>
        <v/>
      </c>
      <c r="E299" s="70" t="str">
        <f>_xlfn.IFNA(VLOOKUP(D299,'Reference data SID'!$C$3:$E$673,3,FALSE),"")</f>
        <v/>
      </c>
      <c r="F299" s="64" t="str">
        <f>_xlfn.IFNA(IF(E299=FALSE,D299,IF(ISBLANK(B299),VLOOKUP(C299,'Reference data SID'!$N:$P,3,FALSE),VLOOKUP(B299,'Reference data SID'!$M:$P,4,FALSE))),"")</f>
        <v/>
      </c>
      <c r="G299" s="64" t="str">
        <f t="shared" si="83"/>
        <v/>
      </c>
      <c r="H299" s="38" t="str">
        <f>_xlfn.IFNA(VLOOKUP(F299,'Reference data SID'!L:M,2,FALSE),"")</f>
        <v/>
      </c>
      <c r="I299" s="38" t="str">
        <f>_xlfn.IFNA(VLOOKUP(F299,'Reference data SID'!L:N,3,FALSE),"")</f>
        <v/>
      </c>
      <c r="J299" s="38" t="str">
        <f>_xlfn.IFNA(VLOOKUP(F299,'Reference data SID'!L:O,4,FALSE),"")</f>
        <v/>
      </c>
      <c r="K299" s="37"/>
      <c r="L299" s="37"/>
      <c r="M299" s="37"/>
      <c r="N299" s="50"/>
      <c r="O299" s="50"/>
      <c r="P299" s="50"/>
      <c r="Q299" s="50"/>
      <c r="R299" s="50"/>
      <c r="S299" s="50"/>
      <c r="T299" s="47" t="str">
        <f t="shared" ca="1" si="84"/>
        <v/>
      </c>
      <c r="U299" s="117" t="str">
        <f>_xlfn.IFNA(VLOOKUP(A299,'Reference data SID'!D:E,2,FALSE),"")</f>
        <v/>
      </c>
      <c r="V299" s="117" t="str">
        <f t="shared" si="73"/>
        <v>not ok</v>
      </c>
      <c r="W299" s="117" t="str">
        <f t="shared" si="74"/>
        <v>not ok</v>
      </c>
      <c r="X299" s="117" t="str">
        <f t="shared" si="75"/>
        <v>ok</v>
      </c>
      <c r="Y299" s="117" t="str">
        <f t="shared" si="76"/>
        <v>not ok</v>
      </c>
      <c r="Z299" s="117" t="str">
        <f t="shared" si="77"/>
        <v/>
      </c>
      <c r="AA299" s="117" t="str">
        <f>IF(LEN(A299)&gt;1,IF(COUNTIFS($Z$6:Z$502,LEFT(Z299,250))&gt;1,"Duplicate entry: you have two rows for the same substance and year and use",""),"")</f>
        <v/>
      </c>
      <c r="AB299" s="117" t="str">
        <f>IF(LEN(A299)&gt;0,IF(ISNUMBER(MATCH(A299,Annex_I_II_entries,0)),"","The Entry name is not within the dropdown list, make sure that you have not copied and pasted overwritting the cell format (with its correponding dropdown list) in column A"),"")</f>
        <v/>
      </c>
      <c r="AC299" s="117" t="str">
        <f t="shared" ca="1" si="78"/>
        <v/>
      </c>
      <c r="AD299" s="117" t="str">
        <f t="shared" ca="1" si="79"/>
        <v/>
      </c>
      <c r="AE299" s="117" t="str">
        <f>IF(LEN(G299)&lt;1,"",IF(COUNTIFS('1.Mfg and placing on the market'!G$6:G$503,'1.(Optional) tonnage per use'!G299,'1.Mfg and placing on the market'!K$6:K$503,'1.(Optional) tonnage per use'!N299)=0,"You have not provided total tonnage for this substance and year in the sheet 1. Mfg and placing on the market",""))</f>
        <v/>
      </c>
      <c r="AF299" s="117" t="str">
        <f t="shared" ca="1" si="85"/>
        <v/>
      </c>
      <c r="AG299" s="117" t="str">
        <f t="shared" ca="1" si="86"/>
        <v/>
      </c>
      <c r="AH299" s="117" t="str">
        <f t="shared" ca="1" si="87"/>
        <v/>
      </c>
      <c r="AI299" s="117" t="str">
        <f t="shared" si="80"/>
        <v>_EC</v>
      </c>
      <c r="AJ299" s="117" t="str">
        <f t="shared" si="81"/>
        <v>_CAS</v>
      </c>
      <c r="AK299" s="117" t="str">
        <f t="shared" si="82"/>
        <v>_uses</v>
      </c>
      <c r="AL299" s="117" t="str">
        <f t="shared" si="88"/>
        <v/>
      </c>
      <c r="AM299" s="117" t="str">
        <f t="shared" si="89"/>
        <v/>
      </c>
    </row>
    <row r="300" spans="1:39" s="39" customFormat="1" x14ac:dyDescent="0.2">
      <c r="A300" s="37"/>
      <c r="B300" s="37"/>
      <c r="C300" s="37"/>
      <c r="D300" s="70" t="str">
        <f>_xlfn.IFNA(VLOOKUP(A300,'Reference data SID'!$D$2:$Q$673,14,FALSE),"")</f>
        <v/>
      </c>
      <c r="E300" s="70" t="str">
        <f>_xlfn.IFNA(VLOOKUP(D300,'Reference data SID'!$C$3:$E$673,3,FALSE),"")</f>
        <v/>
      </c>
      <c r="F300" s="64" t="str">
        <f>_xlfn.IFNA(IF(E300=FALSE,D300,IF(ISBLANK(B300),VLOOKUP(C300,'Reference data SID'!$N:$P,3,FALSE),VLOOKUP(B300,'Reference data SID'!$M:$P,4,FALSE))),"")</f>
        <v/>
      </c>
      <c r="G300" s="64" t="str">
        <f t="shared" si="83"/>
        <v/>
      </c>
      <c r="H300" s="38" t="str">
        <f>_xlfn.IFNA(VLOOKUP(F300,'Reference data SID'!L:M,2,FALSE),"")</f>
        <v/>
      </c>
      <c r="I300" s="38" t="str">
        <f>_xlfn.IFNA(VLOOKUP(F300,'Reference data SID'!L:N,3,FALSE),"")</f>
        <v/>
      </c>
      <c r="J300" s="38" t="str">
        <f>_xlfn.IFNA(VLOOKUP(F300,'Reference data SID'!L:O,4,FALSE),"")</f>
        <v/>
      </c>
      <c r="K300" s="37"/>
      <c r="L300" s="37"/>
      <c r="M300" s="37"/>
      <c r="N300" s="50"/>
      <c r="O300" s="50"/>
      <c r="P300" s="50"/>
      <c r="Q300" s="50"/>
      <c r="R300" s="50"/>
      <c r="S300" s="50"/>
      <c r="T300" s="47" t="str">
        <f t="shared" ca="1" si="84"/>
        <v/>
      </c>
      <c r="U300" s="117" t="str">
        <f>_xlfn.IFNA(VLOOKUP(A300,'Reference data SID'!D:E,2,FALSE),"")</f>
        <v/>
      </c>
      <c r="V300" s="117" t="str">
        <f t="shared" si="73"/>
        <v>not ok</v>
      </c>
      <c r="W300" s="117" t="str">
        <f t="shared" si="74"/>
        <v>not ok</v>
      </c>
      <c r="X300" s="117" t="str">
        <f t="shared" si="75"/>
        <v>ok</v>
      </c>
      <c r="Y300" s="117" t="str">
        <f t="shared" si="76"/>
        <v>not ok</v>
      </c>
      <c r="Z300" s="117" t="str">
        <f t="shared" si="77"/>
        <v/>
      </c>
      <c r="AA300" s="117" t="str">
        <f>IF(LEN(A300)&gt;1,IF(COUNTIFS($Z$6:Z$502,LEFT(Z300,250))&gt;1,"Duplicate entry: you have two rows for the same substance and year and use",""),"")</f>
        <v/>
      </c>
      <c r="AB300" s="117" t="str">
        <f>IF(LEN(A300)&gt;0,IF(ISNUMBER(MATCH(A300,Annex_I_II_entries,0)),"","The Entry name is not within the dropdown list, make sure that you have not copied and pasted overwritting the cell format (with its correponding dropdown list) in column A"),"")</f>
        <v/>
      </c>
      <c r="AC300" s="117" t="str">
        <f t="shared" ca="1" si="78"/>
        <v/>
      </c>
      <c r="AD300" s="117" t="str">
        <f t="shared" ca="1" si="79"/>
        <v/>
      </c>
      <c r="AE300" s="117" t="str">
        <f>IF(LEN(G300)&lt;1,"",IF(COUNTIFS('1.Mfg and placing on the market'!G$6:G$503,'1.(Optional) tonnage per use'!G300,'1.Mfg and placing on the market'!K$6:K$503,'1.(Optional) tonnage per use'!N300)=0,"You have not provided total tonnage for this substance and year in the sheet 1. Mfg and placing on the market",""))</f>
        <v/>
      </c>
      <c r="AF300" s="117" t="str">
        <f t="shared" ca="1" si="85"/>
        <v/>
      </c>
      <c r="AG300" s="117" t="str">
        <f t="shared" ca="1" si="86"/>
        <v/>
      </c>
      <c r="AH300" s="117" t="str">
        <f t="shared" ca="1" si="87"/>
        <v/>
      </c>
      <c r="AI300" s="117" t="str">
        <f t="shared" si="80"/>
        <v>_EC</v>
      </c>
      <c r="AJ300" s="117" t="str">
        <f t="shared" si="81"/>
        <v>_CAS</v>
      </c>
      <c r="AK300" s="117" t="str">
        <f t="shared" si="82"/>
        <v>_uses</v>
      </c>
      <c r="AL300" s="117" t="str">
        <f t="shared" si="88"/>
        <v/>
      </c>
      <c r="AM300" s="117" t="str">
        <f t="shared" si="89"/>
        <v/>
      </c>
    </row>
    <row r="301" spans="1:39" s="39" customFormat="1" x14ac:dyDescent="0.2">
      <c r="A301" s="37"/>
      <c r="B301" s="37"/>
      <c r="C301" s="37"/>
      <c r="D301" s="70" t="str">
        <f>_xlfn.IFNA(VLOOKUP(A301,'Reference data SID'!$D$2:$Q$673,14,FALSE),"")</f>
        <v/>
      </c>
      <c r="E301" s="70" t="str">
        <f>_xlfn.IFNA(VLOOKUP(D301,'Reference data SID'!$C$3:$E$673,3,FALSE),"")</f>
        <v/>
      </c>
      <c r="F301" s="64" t="str">
        <f>_xlfn.IFNA(IF(E301=FALSE,D301,IF(ISBLANK(B301),VLOOKUP(C301,'Reference data SID'!$N:$P,3,FALSE),VLOOKUP(B301,'Reference data SID'!$M:$P,4,FALSE))),"")</f>
        <v/>
      </c>
      <c r="G301" s="64" t="str">
        <f t="shared" si="83"/>
        <v/>
      </c>
      <c r="H301" s="38" t="str">
        <f>_xlfn.IFNA(VLOOKUP(F301,'Reference data SID'!L:M,2,FALSE),"")</f>
        <v/>
      </c>
      <c r="I301" s="38" t="str">
        <f>_xlfn.IFNA(VLOOKUP(F301,'Reference data SID'!L:N,3,FALSE),"")</f>
        <v/>
      </c>
      <c r="J301" s="38" t="str">
        <f>_xlfn.IFNA(VLOOKUP(F301,'Reference data SID'!L:O,4,FALSE),"")</f>
        <v/>
      </c>
      <c r="K301" s="37"/>
      <c r="L301" s="37"/>
      <c r="M301" s="37"/>
      <c r="N301" s="50"/>
      <c r="O301" s="50"/>
      <c r="P301" s="50"/>
      <c r="Q301" s="50"/>
      <c r="R301" s="50"/>
      <c r="S301" s="50"/>
      <c r="T301" s="47" t="str">
        <f t="shared" ca="1" si="84"/>
        <v/>
      </c>
      <c r="U301" s="117" t="str">
        <f>_xlfn.IFNA(VLOOKUP(A301,'Reference data SID'!D:E,2,FALSE),"")</f>
        <v/>
      </c>
      <c r="V301" s="117" t="str">
        <f t="shared" si="73"/>
        <v>not ok</v>
      </c>
      <c r="W301" s="117" t="str">
        <f t="shared" si="74"/>
        <v>not ok</v>
      </c>
      <c r="X301" s="117" t="str">
        <f t="shared" si="75"/>
        <v>ok</v>
      </c>
      <c r="Y301" s="117" t="str">
        <f t="shared" si="76"/>
        <v>not ok</v>
      </c>
      <c r="Z301" s="117" t="str">
        <f t="shared" si="77"/>
        <v/>
      </c>
      <c r="AA301" s="117" t="str">
        <f>IF(LEN(A301)&gt;1,IF(COUNTIFS($Z$6:Z$502,LEFT(Z301,250))&gt;1,"Duplicate entry: you have two rows for the same substance and year and use",""),"")</f>
        <v/>
      </c>
      <c r="AB301" s="117" t="str">
        <f>IF(LEN(A301)&gt;0,IF(ISNUMBER(MATCH(A301,Annex_I_II_entries,0)),"","The Entry name is not within the dropdown list, make sure that you have not copied and pasted overwritting the cell format (with its correponding dropdown list) in column A"),"")</f>
        <v/>
      </c>
      <c r="AC301" s="117" t="str">
        <f t="shared" ca="1" si="78"/>
        <v/>
      </c>
      <c r="AD301" s="117" t="str">
        <f t="shared" ca="1" si="79"/>
        <v/>
      </c>
      <c r="AE301" s="117" t="str">
        <f>IF(LEN(G301)&lt;1,"",IF(COUNTIFS('1.Mfg and placing on the market'!G$6:G$503,'1.(Optional) tonnage per use'!G301,'1.Mfg and placing on the market'!K$6:K$503,'1.(Optional) tonnage per use'!N301)=0,"You have not provided total tonnage for this substance and year in the sheet 1. Mfg and placing on the market",""))</f>
        <v/>
      </c>
      <c r="AF301" s="117" t="str">
        <f t="shared" ca="1" si="85"/>
        <v/>
      </c>
      <c r="AG301" s="117" t="str">
        <f t="shared" ca="1" si="86"/>
        <v/>
      </c>
      <c r="AH301" s="117" t="str">
        <f t="shared" ca="1" si="87"/>
        <v/>
      </c>
      <c r="AI301" s="117" t="str">
        <f t="shared" si="80"/>
        <v>_EC</v>
      </c>
      <c r="AJ301" s="117" t="str">
        <f t="shared" si="81"/>
        <v>_CAS</v>
      </c>
      <c r="AK301" s="117" t="str">
        <f t="shared" si="82"/>
        <v>_uses</v>
      </c>
      <c r="AL301" s="117" t="str">
        <f t="shared" si="88"/>
        <v/>
      </c>
      <c r="AM301" s="117" t="str">
        <f t="shared" si="89"/>
        <v/>
      </c>
    </row>
    <row r="302" spans="1:39" s="39" customFormat="1" x14ac:dyDescent="0.2">
      <c r="A302" s="37"/>
      <c r="B302" s="37"/>
      <c r="C302" s="37"/>
      <c r="D302" s="70" t="str">
        <f>_xlfn.IFNA(VLOOKUP(A302,'Reference data SID'!$D$2:$Q$673,14,FALSE),"")</f>
        <v/>
      </c>
      <c r="E302" s="70" t="str">
        <f>_xlfn.IFNA(VLOOKUP(D302,'Reference data SID'!$C$3:$E$673,3,FALSE),"")</f>
        <v/>
      </c>
      <c r="F302" s="64" t="str">
        <f>_xlfn.IFNA(IF(E302=FALSE,D302,IF(ISBLANK(B302),VLOOKUP(C302,'Reference data SID'!$N:$P,3,FALSE),VLOOKUP(B302,'Reference data SID'!$M:$P,4,FALSE))),"")</f>
        <v/>
      </c>
      <c r="G302" s="64" t="str">
        <f t="shared" si="83"/>
        <v/>
      </c>
      <c r="H302" s="38" t="str">
        <f>_xlfn.IFNA(VLOOKUP(F302,'Reference data SID'!L:M,2,FALSE),"")</f>
        <v/>
      </c>
      <c r="I302" s="38" t="str">
        <f>_xlfn.IFNA(VLOOKUP(F302,'Reference data SID'!L:N,3,FALSE),"")</f>
        <v/>
      </c>
      <c r="J302" s="38" t="str">
        <f>_xlfn.IFNA(VLOOKUP(F302,'Reference data SID'!L:O,4,FALSE),"")</f>
        <v/>
      </c>
      <c r="K302" s="37"/>
      <c r="L302" s="37"/>
      <c r="M302" s="37"/>
      <c r="N302" s="50"/>
      <c r="O302" s="50"/>
      <c r="P302" s="50"/>
      <c r="Q302" s="50"/>
      <c r="R302" s="50"/>
      <c r="S302" s="50"/>
      <c r="T302" s="47" t="str">
        <f t="shared" ca="1" si="84"/>
        <v/>
      </c>
      <c r="U302" s="117" t="str">
        <f>_xlfn.IFNA(VLOOKUP(A302,'Reference data SID'!D:E,2,FALSE),"")</f>
        <v/>
      </c>
      <c r="V302" s="117" t="str">
        <f t="shared" si="73"/>
        <v>not ok</v>
      </c>
      <c r="W302" s="117" t="str">
        <f t="shared" si="74"/>
        <v>not ok</v>
      </c>
      <c r="X302" s="117" t="str">
        <f t="shared" si="75"/>
        <v>ok</v>
      </c>
      <c r="Y302" s="117" t="str">
        <f t="shared" si="76"/>
        <v>not ok</v>
      </c>
      <c r="Z302" s="117" t="str">
        <f t="shared" si="77"/>
        <v/>
      </c>
      <c r="AA302" s="117" t="str">
        <f>IF(LEN(A302)&gt;1,IF(COUNTIFS($Z$6:Z$502,LEFT(Z302,250))&gt;1,"Duplicate entry: you have two rows for the same substance and year and use",""),"")</f>
        <v/>
      </c>
      <c r="AB302" s="117" t="str">
        <f>IF(LEN(A302)&gt;0,IF(ISNUMBER(MATCH(A302,Annex_I_II_entries,0)),"","The Entry name is not within the dropdown list, make sure that you have not copied and pasted overwritting the cell format (with its correponding dropdown list) in column A"),"")</f>
        <v/>
      </c>
      <c r="AC302" s="117" t="str">
        <f t="shared" ca="1" si="78"/>
        <v/>
      </c>
      <c r="AD302" s="117" t="str">
        <f t="shared" ca="1" si="79"/>
        <v/>
      </c>
      <c r="AE302" s="117" t="str">
        <f>IF(LEN(G302)&lt;1,"",IF(COUNTIFS('1.Mfg and placing on the market'!G$6:G$503,'1.(Optional) tonnage per use'!G302,'1.Mfg and placing on the market'!K$6:K$503,'1.(Optional) tonnage per use'!N302)=0,"You have not provided total tonnage for this substance and year in the sheet 1. Mfg and placing on the market",""))</f>
        <v/>
      </c>
      <c r="AF302" s="117" t="str">
        <f t="shared" ca="1" si="85"/>
        <v/>
      </c>
      <c r="AG302" s="117" t="str">
        <f t="shared" ca="1" si="86"/>
        <v/>
      </c>
      <c r="AH302" s="117" t="str">
        <f t="shared" ca="1" si="87"/>
        <v/>
      </c>
      <c r="AI302" s="117" t="str">
        <f t="shared" si="80"/>
        <v>_EC</v>
      </c>
      <c r="AJ302" s="117" t="str">
        <f t="shared" si="81"/>
        <v>_CAS</v>
      </c>
      <c r="AK302" s="117" t="str">
        <f t="shared" si="82"/>
        <v>_uses</v>
      </c>
      <c r="AL302" s="117" t="str">
        <f t="shared" si="88"/>
        <v/>
      </c>
      <c r="AM302" s="117" t="str">
        <f t="shared" si="89"/>
        <v/>
      </c>
    </row>
    <row r="303" spans="1:39" s="39" customFormat="1" x14ac:dyDescent="0.2">
      <c r="A303" s="37"/>
      <c r="B303" s="37"/>
      <c r="C303" s="37"/>
      <c r="D303" s="70" t="str">
        <f>_xlfn.IFNA(VLOOKUP(A303,'Reference data SID'!$D$2:$Q$673,14,FALSE),"")</f>
        <v/>
      </c>
      <c r="E303" s="70" t="str">
        <f>_xlfn.IFNA(VLOOKUP(D303,'Reference data SID'!$C$3:$E$673,3,FALSE),"")</f>
        <v/>
      </c>
      <c r="F303" s="64" t="str">
        <f>_xlfn.IFNA(IF(E303=FALSE,D303,IF(ISBLANK(B303),VLOOKUP(C303,'Reference data SID'!$N:$P,3,FALSE),VLOOKUP(B303,'Reference data SID'!$M:$P,4,FALSE))),"")</f>
        <v/>
      </c>
      <c r="G303" s="64" t="str">
        <f t="shared" si="83"/>
        <v/>
      </c>
      <c r="H303" s="38" t="str">
        <f>_xlfn.IFNA(VLOOKUP(F303,'Reference data SID'!L:M,2,FALSE),"")</f>
        <v/>
      </c>
      <c r="I303" s="38" t="str">
        <f>_xlfn.IFNA(VLOOKUP(F303,'Reference data SID'!L:N,3,FALSE),"")</f>
        <v/>
      </c>
      <c r="J303" s="38" t="str">
        <f>_xlfn.IFNA(VLOOKUP(F303,'Reference data SID'!L:O,4,FALSE),"")</f>
        <v/>
      </c>
      <c r="K303" s="37"/>
      <c r="L303" s="37"/>
      <c r="M303" s="37"/>
      <c r="N303" s="50"/>
      <c r="O303" s="50"/>
      <c r="P303" s="50"/>
      <c r="Q303" s="50"/>
      <c r="R303" s="50"/>
      <c r="S303" s="50"/>
      <c r="T303" s="47" t="str">
        <f t="shared" ca="1" si="84"/>
        <v/>
      </c>
      <c r="U303" s="117" t="str">
        <f>_xlfn.IFNA(VLOOKUP(A303,'Reference data SID'!D:E,2,FALSE),"")</f>
        <v/>
      </c>
      <c r="V303" s="117" t="str">
        <f t="shared" si="73"/>
        <v>not ok</v>
      </c>
      <c r="W303" s="117" t="str">
        <f t="shared" si="74"/>
        <v>not ok</v>
      </c>
      <c r="X303" s="117" t="str">
        <f t="shared" si="75"/>
        <v>ok</v>
      </c>
      <c r="Y303" s="117" t="str">
        <f t="shared" si="76"/>
        <v>not ok</v>
      </c>
      <c r="Z303" s="117" t="str">
        <f t="shared" si="77"/>
        <v/>
      </c>
      <c r="AA303" s="117" t="str">
        <f>IF(LEN(A303)&gt;1,IF(COUNTIFS($Z$6:Z$502,LEFT(Z303,250))&gt;1,"Duplicate entry: you have two rows for the same substance and year and use",""),"")</f>
        <v/>
      </c>
      <c r="AB303" s="117" t="str">
        <f>IF(LEN(A303)&gt;0,IF(ISNUMBER(MATCH(A303,Annex_I_II_entries,0)),"","The Entry name is not within the dropdown list, make sure that you have not copied and pasted overwritting the cell format (with its correponding dropdown list) in column A"),"")</f>
        <v/>
      </c>
      <c r="AC303" s="117" t="str">
        <f t="shared" ca="1" si="78"/>
        <v/>
      </c>
      <c r="AD303" s="117" t="str">
        <f t="shared" ca="1" si="79"/>
        <v/>
      </c>
      <c r="AE303" s="117" t="str">
        <f>IF(LEN(G303)&lt;1,"",IF(COUNTIFS('1.Mfg and placing on the market'!G$6:G$503,'1.(Optional) tonnage per use'!G303,'1.Mfg and placing on the market'!K$6:K$503,'1.(Optional) tonnage per use'!N303)=0,"You have not provided total tonnage for this substance and year in the sheet 1. Mfg and placing on the market",""))</f>
        <v/>
      </c>
      <c r="AF303" s="117" t="str">
        <f t="shared" ca="1" si="85"/>
        <v/>
      </c>
      <c r="AG303" s="117" t="str">
        <f t="shared" ca="1" si="86"/>
        <v/>
      </c>
      <c r="AH303" s="117" t="str">
        <f t="shared" ca="1" si="87"/>
        <v/>
      </c>
      <c r="AI303" s="117" t="str">
        <f t="shared" si="80"/>
        <v>_EC</v>
      </c>
      <c r="AJ303" s="117" t="str">
        <f t="shared" si="81"/>
        <v>_CAS</v>
      </c>
      <c r="AK303" s="117" t="str">
        <f t="shared" si="82"/>
        <v>_uses</v>
      </c>
      <c r="AL303" s="117" t="str">
        <f t="shared" si="88"/>
        <v/>
      </c>
      <c r="AM303" s="117" t="str">
        <f t="shared" si="89"/>
        <v/>
      </c>
    </row>
    <row r="304" spans="1:39" s="39" customFormat="1" x14ac:dyDescent="0.2">
      <c r="A304" s="37"/>
      <c r="B304" s="37"/>
      <c r="C304" s="37"/>
      <c r="D304" s="70" t="str">
        <f>_xlfn.IFNA(VLOOKUP(A304,'Reference data SID'!$D$2:$Q$673,14,FALSE),"")</f>
        <v/>
      </c>
      <c r="E304" s="70" t="str">
        <f>_xlfn.IFNA(VLOOKUP(D304,'Reference data SID'!$C$3:$E$673,3,FALSE),"")</f>
        <v/>
      </c>
      <c r="F304" s="64" t="str">
        <f>_xlfn.IFNA(IF(E304=FALSE,D304,IF(ISBLANK(B304),VLOOKUP(C304,'Reference data SID'!$N:$P,3,FALSE),VLOOKUP(B304,'Reference data SID'!$M:$P,4,FALSE))),"")</f>
        <v/>
      </c>
      <c r="G304" s="64" t="str">
        <f t="shared" si="83"/>
        <v/>
      </c>
      <c r="H304" s="38" t="str">
        <f>_xlfn.IFNA(VLOOKUP(F304,'Reference data SID'!L:M,2,FALSE),"")</f>
        <v/>
      </c>
      <c r="I304" s="38" t="str">
        <f>_xlfn.IFNA(VLOOKUP(F304,'Reference data SID'!L:N,3,FALSE),"")</f>
        <v/>
      </c>
      <c r="J304" s="38" t="str">
        <f>_xlfn.IFNA(VLOOKUP(F304,'Reference data SID'!L:O,4,FALSE),"")</f>
        <v/>
      </c>
      <c r="K304" s="37"/>
      <c r="L304" s="37"/>
      <c r="M304" s="37"/>
      <c r="N304" s="50"/>
      <c r="O304" s="50"/>
      <c r="P304" s="50"/>
      <c r="Q304" s="50"/>
      <c r="R304" s="50"/>
      <c r="S304" s="50"/>
      <c r="T304" s="47" t="str">
        <f t="shared" ca="1" si="84"/>
        <v/>
      </c>
      <c r="U304" s="117" t="str">
        <f>_xlfn.IFNA(VLOOKUP(A304,'Reference data SID'!D:E,2,FALSE),"")</f>
        <v/>
      </c>
      <c r="V304" s="117" t="str">
        <f t="shared" si="73"/>
        <v>not ok</v>
      </c>
      <c r="W304" s="117" t="str">
        <f t="shared" si="74"/>
        <v>not ok</v>
      </c>
      <c r="X304" s="117" t="str">
        <f t="shared" si="75"/>
        <v>ok</v>
      </c>
      <c r="Y304" s="117" t="str">
        <f t="shared" si="76"/>
        <v>not ok</v>
      </c>
      <c r="Z304" s="117" t="str">
        <f t="shared" si="77"/>
        <v/>
      </c>
      <c r="AA304" s="117" t="str">
        <f>IF(LEN(A304)&gt;1,IF(COUNTIFS($Z$6:Z$502,LEFT(Z304,250))&gt;1,"Duplicate entry: you have two rows for the same substance and year and use",""),"")</f>
        <v/>
      </c>
      <c r="AB304" s="117" t="str">
        <f>IF(LEN(A304)&gt;0,IF(ISNUMBER(MATCH(A304,Annex_I_II_entries,0)),"","The Entry name is not within the dropdown list, make sure that you have not copied and pasted overwritting the cell format (with its correponding dropdown list) in column A"),"")</f>
        <v/>
      </c>
      <c r="AC304" s="117" t="str">
        <f t="shared" ca="1" si="78"/>
        <v/>
      </c>
      <c r="AD304" s="117" t="str">
        <f t="shared" ca="1" si="79"/>
        <v/>
      </c>
      <c r="AE304" s="117" t="str">
        <f>IF(LEN(G304)&lt;1,"",IF(COUNTIFS('1.Mfg and placing on the market'!G$6:G$503,'1.(Optional) tonnage per use'!G304,'1.Mfg and placing on the market'!K$6:K$503,'1.(Optional) tonnage per use'!N304)=0,"You have not provided total tonnage for this substance and year in the sheet 1. Mfg and placing on the market",""))</f>
        <v/>
      </c>
      <c r="AF304" s="117" t="str">
        <f t="shared" ca="1" si="85"/>
        <v/>
      </c>
      <c r="AG304" s="117" t="str">
        <f t="shared" ca="1" si="86"/>
        <v/>
      </c>
      <c r="AH304" s="117" t="str">
        <f t="shared" ca="1" si="87"/>
        <v/>
      </c>
      <c r="AI304" s="117" t="str">
        <f t="shared" si="80"/>
        <v>_EC</v>
      </c>
      <c r="AJ304" s="117" t="str">
        <f t="shared" si="81"/>
        <v>_CAS</v>
      </c>
      <c r="AK304" s="117" t="str">
        <f t="shared" si="82"/>
        <v>_uses</v>
      </c>
      <c r="AL304" s="117" t="str">
        <f t="shared" si="88"/>
        <v/>
      </c>
      <c r="AM304" s="117" t="str">
        <f t="shared" si="89"/>
        <v/>
      </c>
    </row>
    <row r="305" spans="1:39" s="39" customFormat="1" x14ac:dyDescent="0.2">
      <c r="A305" s="37"/>
      <c r="B305" s="37"/>
      <c r="C305" s="37"/>
      <c r="D305" s="70" t="str">
        <f>_xlfn.IFNA(VLOOKUP(A305,'Reference data SID'!$D$2:$Q$673,14,FALSE),"")</f>
        <v/>
      </c>
      <c r="E305" s="70" t="str">
        <f>_xlfn.IFNA(VLOOKUP(D305,'Reference data SID'!$C$3:$E$673,3,FALSE),"")</f>
        <v/>
      </c>
      <c r="F305" s="64" t="str">
        <f>_xlfn.IFNA(IF(E305=FALSE,D305,IF(ISBLANK(B305),VLOOKUP(C305,'Reference data SID'!$N:$P,3,FALSE),VLOOKUP(B305,'Reference data SID'!$M:$P,4,FALSE))),"")</f>
        <v/>
      </c>
      <c r="G305" s="64" t="str">
        <f t="shared" si="83"/>
        <v/>
      </c>
      <c r="H305" s="38" t="str">
        <f>_xlfn.IFNA(VLOOKUP(F305,'Reference data SID'!L:M,2,FALSE),"")</f>
        <v/>
      </c>
      <c r="I305" s="38" t="str">
        <f>_xlfn.IFNA(VLOOKUP(F305,'Reference data SID'!L:N,3,FALSE),"")</f>
        <v/>
      </c>
      <c r="J305" s="38" t="str">
        <f>_xlfn.IFNA(VLOOKUP(F305,'Reference data SID'!L:O,4,FALSE),"")</f>
        <v/>
      </c>
      <c r="K305" s="37"/>
      <c r="L305" s="37"/>
      <c r="M305" s="37"/>
      <c r="N305" s="50"/>
      <c r="O305" s="50"/>
      <c r="P305" s="50"/>
      <c r="Q305" s="50"/>
      <c r="R305" s="50"/>
      <c r="S305" s="50"/>
      <c r="T305" s="47" t="str">
        <f t="shared" ca="1" si="84"/>
        <v/>
      </c>
      <c r="U305" s="117" t="str">
        <f>_xlfn.IFNA(VLOOKUP(A305,'Reference data SID'!D:E,2,FALSE),"")</f>
        <v/>
      </c>
      <c r="V305" s="117" t="str">
        <f t="shared" si="73"/>
        <v>not ok</v>
      </c>
      <c r="W305" s="117" t="str">
        <f t="shared" si="74"/>
        <v>not ok</v>
      </c>
      <c r="X305" s="117" t="str">
        <f t="shared" si="75"/>
        <v>ok</v>
      </c>
      <c r="Y305" s="117" t="str">
        <f t="shared" si="76"/>
        <v>not ok</v>
      </c>
      <c r="Z305" s="117" t="str">
        <f t="shared" si="77"/>
        <v/>
      </c>
      <c r="AA305" s="117" t="str">
        <f>IF(LEN(A305)&gt;1,IF(COUNTIFS($Z$6:Z$502,LEFT(Z305,250))&gt;1,"Duplicate entry: you have two rows for the same substance and year and use",""),"")</f>
        <v/>
      </c>
      <c r="AB305" s="117" t="str">
        <f>IF(LEN(A305)&gt;0,IF(ISNUMBER(MATCH(A305,Annex_I_II_entries,0)),"","The Entry name is not within the dropdown list, make sure that you have not copied and pasted overwritting the cell format (with its correponding dropdown list) in column A"),"")</f>
        <v/>
      </c>
      <c r="AC305" s="117" t="str">
        <f t="shared" ca="1" si="78"/>
        <v/>
      </c>
      <c r="AD305" s="117" t="str">
        <f t="shared" ca="1" si="79"/>
        <v/>
      </c>
      <c r="AE305" s="117" t="str">
        <f>IF(LEN(G305)&lt;1,"",IF(COUNTIFS('1.Mfg and placing on the market'!G$6:G$503,'1.(Optional) tonnage per use'!G305,'1.Mfg and placing on the market'!K$6:K$503,'1.(Optional) tonnage per use'!N305)=0,"You have not provided total tonnage for this substance and year in the sheet 1. Mfg and placing on the market",""))</f>
        <v/>
      </c>
      <c r="AF305" s="117" t="str">
        <f t="shared" ca="1" si="85"/>
        <v/>
      </c>
      <c r="AG305" s="117" t="str">
        <f t="shared" ca="1" si="86"/>
        <v/>
      </c>
      <c r="AH305" s="117" t="str">
        <f t="shared" ca="1" si="87"/>
        <v/>
      </c>
      <c r="AI305" s="117" t="str">
        <f t="shared" si="80"/>
        <v>_EC</v>
      </c>
      <c r="AJ305" s="117" t="str">
        <f t="shared" si="81"/>
        <v>_CAS</v>
      </c>
      <c r="AK305" s="117" t="str">
        <f t="shared" si="82"/>
        <v>_uses</v>
      </c>
      <c r="AL305" s="117" t="str">
        <f t="shared" si="88"/>
        <v/>
      </c>
      <c r="AM305" s="117" t="str">
        <f t="shared" si="89"/>
        <v/>
      </c>
    </row>
    <row r="306" spans="1:39" s="39" customFormat="1" x14ac:dyDescent="0.2">
      <c r="A306" s="37"/>
      <c r="B306" s="37"/>
      <c r="C306" s="37"/>
      <c r="D306" s="70" t="str">
        <f>_xlfn.IFNA(VLOOKUP(A306,'Reference data SID'!$D$2:$Q$673,14,FALSE),"")</f>
        <v/>
      </c>
      <c r="E306" s="70" t="str">
        <f>_xlfn.IFNA(VLOOKUP(D306,'Reference data SID'!$C$3:$E$673,3,FALSE),"")</f>
        <v/>
      </c>
      <c r="F306" s="64" t="str">
        <f>_xlfn.IFNA(IF(E306=FALSE,D306,IF(ISBLANK(B306),VLOOKUP(C306,'Reference data SID'!$N:$P,3,FALSE),VLOOKUP(B306,'Reference data SID'!$M:$P,4,FALSE))),"")</f>
        <v/>
      </c>
      <c r="G306" s="64" t="str">
        <f t="shared" si="83"/>
        <v/>
      </c>
      <c r="H306" s="38" t="str">
        <f>_xlfn.IFNA(VLOOKUP(F306,'Reference data SID'!L:M,2,FALSE),"")</f>
        <v/>
      </c>
      <c r="I306" s="38" t="str">
        <f>_xlfn.IFNA(VLOOKUP(F306,'Reference data SID'!L:N,3,FALSE),"")</f>
        <v/>
      </c>
      <c r="J306" s="38" t="str">
        <f>_xlfn.IFNA(VLOOKUP(F306,'Reference data SID'!L:O,4,FALSE),"")</f>
        <v/>
      </c>
      <c r="K306" s="37"/>
      <c r="L306" s="37"/>
      <c r="M306" s="37"/>
      <c r="N306" s="50"/>
      <c r="O306" s="50"/>
      <c r="P306" s="50"/>
      <c r="Q306" s="50"/>
      <c r="R306" s="50"/>
      <c r="S306" s="50"/>
      <c r="T306" s="47" t="str">
        <f t="shared" ca="1" si="84"/>
        <v/>
      </c>
      <c r="U306" s="117" t="str">
        <f>_xlfn.IFNA(VLOOKUP(A306,'Reference data SID'!D:E,2,FALSE),"")</f>
        <v/>
      </c>
      <c r="V306" s="117" t="str">
        <f t="shared" si="73"/>
        <v>not ok</v>
      </c>
      <c r="W306" s="117" t="str">
        <f t="shared" si="74"/>
        <v>not ok</v>
      </c>
      <c r="X306" s="117" t="str">
        <f t="shared" si="75"/>
        <v>ok</v>
      </c>
      <c r="Y306" s="117" t="str">
        <f t="shared" si="76"/>
        <v>not ok</v>
      </c>
      <c r="Z306" s="117" t="str">
        <f t="shared" si="77"/>
        <v/>
      </c>
      <c r="AA306" s="117" t="str">
        <f>IF(LEN(A306)&gt;1,IF(COUNTIFS($Z$6:Z$502,LEFT(Z306,250))&gt;1,"Duplicate entry: you have two rows for the same substance and year and use",""),"")</f>
        <v/>
      </c>
      <c r="AB306" s="117" t="str">
        <f>IF(LEN(A306)&gt;0,IF(ISNUMBER(MATCH(A306,Annex_I_II_entries,0)),"","The Entry name is not within the dropdown list, make sure that you have not copied and pasted overwritting the cell format (with its correponding dropdown list) in column A"),"")</f>
        <v/>
      </c>
      <c r="AC306" s="117" t="str">
        <f t="shared" ca="1" si="78"/>
        <v/>
      </c>
      <c r="AD306" s="117" t="str">
        <f t="shared" ca="1" si="79"/>
        <v/>
      </c>
      <c r="AE306" s="117" t="str">
        <f>IF(LEN(G306)&lt;1,"",IF(COUNTIFS('1.Mfg and placing on the market'!G$6:G$503,'1.(Optional) tonnage per use'!G306,'1.Mfg and placing on the market'!K$6:K$503,'1.(Optional) tonnage per use'!N306)=0,"You have not provided total tonnage for this substance and year in the sheet 1. Mfg and placing on the market",""))</f>
        <v/>
      </c>
      <c r="AF306" s="117" t="str">
        <f t="shared" ca="1" si="85"/>
        <v/>
      </c>
      <c r="AG306" s="117" t="str">
        <f t="shared" ca="1" si="86"/>
        <v/>
      </c>
      <c r="AH306" s="117" t="str">
        <f t="shared" ca="1" si="87"/>
        <v/>
      </c>
      <c r="AI306" s="117" t="str">
        <f t="shared" si="80"/>
        <v>_EC</v>
      </c>
      <c r="AJ306" s="117" t="str">
        <f t="shared" si="81"/>
        <v>_CAS</v>
      </c>
      <c r="AK306" s="117" t="str">
        <f t="shared" si="82"/>
        <v>_uses</v>
      </c>
      <c r="AL306" s="117" t="str">
        <f t="shared" si="88"/>
        <v/>
      </c>
      <c r="AM306" s="117" t="str">
        <f t="shared" si="89"/>
        <v/>
      </c>
    </row>
    <row r="307" spans="1:39" s="39" customFormat="1" x14ac:dyDescent="0.2">
      <c r="A307" s="37"/>
      <c r="B307" s="37"/>
      <c r="C307" s="37"/>
      <c r="D307" s="70" t="str">
        <f>_xlfn.IFNA(VLOOKUP(A307,'Reference data SID'!$D$2:$Q$673,14,FALSE),"")</f>
        <v/>
      </c>
      <c r="E307" s="70" t="str">
        <f>_xlfn.IFNA(VLOOKUP(D307,'Reference data SID'!$C$3:$E$673,3,FALSE),"")</f>
        <v/>
      </c>
      <c r="F307" s="64" t="str">
        <f>_xlfn.IFNA(IF(E307=FALSE,D307,IF(ISBLANK(B307),VLOOKUP(C307,'Reference data SID'!$N:$P,3,FALSE),VLOOKUP(B307,'Reference data SID'!$M:$P,4,FALSE))),"")</f>
        <v/>
      </c>
      <c r="G307" s="64" t="str">
        <f t="shared" si="83"/>
        <v/>
      </c>
      <c r="H307" s="38" t="str">
        <f>_xlfn.IFNA(VLOOKUP(F307,'Reference data SID'!L:M,2,FALSE),"")</f>
        <v/>
      </c>
      <c r="I307" s="38" t="str">
        <f>_xlfn.IFNA(VLOOKUP(F307,'Reference data SID'!L:N,3,FALSE),"")</f>
        <v/>
      </c>
      <c r="J307" s="38" t="str">
        <f>_xlfn.IFNA(VLOOKUP(F307,'Reference data SID'!L:O,4,FALSE),"")</f>
        <v/>
      </c>
      <c r="K307" s="37"/>
      <c r="L307" s="37"/>
      <c r="M307" s="37"/>
      <c r="N307" s="50"/>
      <c r="O307" s="50"/>
      <c r="P307" s="50"/>
      <c r="Q307" s="50"/>
      <c r="R307" s="50"/>
      <c r="S307" s="50"/>
      <c r="T307" s="47" t="str">
        <f t="shared" ca="1" si="84"/>
        <v/>
      </c>
      <c r="U307" s="117" t="str">
        <f>_xlfn.IFNA(VLOOKUP(A307,'Reference data SID'!D:E,2,FALSE),"")</f>
        <v/>
      </c>
      <c r="V307" s="117" t="str">
        <f t="shared" si="73"/>
        <v>not ok</v>
      </c>
      <c r="W307" s="117" t="str">
        <f t="shared" si="74"/>
        <v>not ok</v>
      </c>
      <c r="X307" s="117" t="str">
        <f t="shared" si="75"/>
        <v>ok</v>
      </c>
      <c r="Y307" s="117" t="str">
        <f t="shared" si="76"/>
        <v>not ok</v>
      </c>
      <c r="Z307" s="117" t="str">
        <f t="shared" si="77"/>
        <v/>
      </c>
      <c r="AA307" s="117" t="str">
        <f>IF(LEN(A307)&gt;1,IF(COUNTIFS($Z$6:Z$502,LEFT(Z307,250))&gt;1,"Duplicate entry: you have two rows for the same substance and year and use",""),"")</f>
        <v/>
      </c>
      <c r="AB307" s="117" t="str">
        <f>IF(LEN(A307)&gt;0,IF(ISNUMBER(MATCH(A307,Annex_I_II_entries,0)),"","The Entry name is not within the dropdown list, make sure that you have not copied and pasted overwritting the cell format (with its correponding dropdown list) in column A"),"")</f>
        <v/>
      </c>
      <c r="AC307" s="117" t="str">
        <f t="shared" ca="1" si="78"/>
        <v/>
      </c>
      <c r="AD307" s="117" t="str">
        <f t="shared" ca="1" si="79"/>
        <v/>
      </c>
      <c r="AE307" s="117" t="str">
        <f>IF(LEN(G307)&lt;1,"",IF(COUNTIFS('1.Mfg and placing on the market'!G$6:G$503,'1.(Optional) tonnage per use'!G307,'1.Mfg and placing on the market'!K$6:K$503,'1.(Optional) tonnage per use'!N307)=0,"You have not provided total tonnage for this substance and year in the sheet 1. Mfg and placing on the market",""))</f>
        <v/>
      </c>
      <c r="AF307" s="117" t="str">
        <f t="shared" ca="1" si="85"/>
        <v/>
      </c>
      <c r="AG307" s="117" t="str">
        <f t="shared" ca="1" si="86"/>
        <v/>
      </c>
      <c r="AH307" s="117" t="str">
        <f t="shared" ca="1" si="87"/>
        <v/>
      </c>
      <c r="AI307" s="117" t="str">
        <f t="shared" si="80"/>
        <v>_EC</v>
      </c>
      <c r="AJ307" s="117" t="str">
        <f t="shared" si="81"/>
        <v>_CAS</v>
      </c>
      <c r="AK307" s="117" t="str">
        <f t="shared" si="82"/>
        <v>_uses</v>
      </c>
      <c r="AL307" s="117" t="str">
        <f t="shared" si="88"/>
        <v/>
      </c>
      <c r="AM307" s="117" t="str">
        <f t="shared" si="89"/>
        <v/>
      </c>
    </row>
    <row r="308" spans="1:39" s="39" customFormat="1" x14ac:dyDescent="0.2">
      <c r="A308" s="37"/>
      <c r="B308" s="37"/>
      <c r="C308" s="37"/>
      <c r="D308" s="70" t="str">
        <f>_xlfn.IFNA(VLOOKUP(A308,'Reference data SID'!$D$2:$Q$673,14,FALSE),"")</f>
        <v/>
      </c>
      <c r="E308" s="70" t="str">
        <f>_xlfn.IFNA(VLOOKUP(D308,'Reference data SID'!$C$3:$E$673,3,FALSE),"")</f>
        <v/>
      </c>
      <c r="F308" s="64" t="str">
        <f>_xlfn.IFNA(IF(E308=FALSE,D308,IF(ISBLANK(B308),VLOOKUP(C308,'Reference data SID'!$N:$P,3,FALSE),VLOOKUP(B308,'Reference data SID'!$M:$P,4,FALSE))),"")</f>
        <v/>
      </c>
      <c r="G308" s="64" t="str">
        <f t="shared" si="83"/>
        <v/>
      </c>
      <c r="H308" s="38" t="str">
        <f>_xlfn.IFNA(VLOOKUP(F308,'Reference data SID'!L:M,2,FALSE),"")</f>
        <v/>
      </c>
      <c r="I308" s="38" t="str">
        <f>_xlfn.IFNA(VLOOKUP(F308,'Reference data SID'!L:N,3,FALSE),"")</f>
        <v/>
      </c>
      <c r="J308" s="38" t="str">
        <f>_xlfn.IFNA(VLOOKUP(F308,'Reference data SID'!L:O,4,FALSE),"")</f>
        <v/>
      </c>
      <c r="K308" s="37"/>
      <c r="L308" s="37"/>
      <c r="M308" s="37"/>
      <c r="N308" s="50"/>
      <c r="O308" s="50"/>
      <c r="P308" s="50"/>
      <c r="Q308" s="50"/>
      <c r="R308" s="50"/>
      <c r="S308" s="50"/>
      <c r="T308" s="47" t="str">
        <f t="shared" ca="1" si="84"/>
        <v/>
      </c>
      <c r="U308" s="117" t="str">
        <f>_xlfn.IFNA(VLOOKUP(A308,'Reference data SID'!D:E,2,FALSE),"")</f>
        <v/>
      </c>
      <c r="V308" s="117" t="str">
        <f t="shared" si="73"/>
        <v>not ok</v>
      </c>
      <c r="W308" s="117" t="str">
        <f t="shared" si="74"/>
        <v>not ok</v>
      </c>
      <c r="X308" s="117" t="str">
        <f t="shared" si="75"/>
        <v>ok</v>
      </c>
      <c r="Y308" s="117" t="str">
        <f t="shared" si="76"/>
        <v>not ok</v>
      </c>
      <c r="Z308" s="117" t="str">
        <f t="shared" si="77"/>
        <v/>
      </c>
      <c r="AA308" s="117" t="str">
        <f>IF(LEN(A308)&gt;1,IF(COUNTIFS($Z$6:Z$502,LEFT(Z308,250))&gt;1,"Duplicate entry: you have two rows for the same substance and year and use",""),"")</f>
        <v/>
      </c>
      <c r="AB308" s="117" t="str">
        <f>IF(LEN(A308)&gt;0,IF(ISNUMBER(MATCH(A308,Annex_I_II_entries,0)),"","The Entry name is not within the dropdown list, make sure that you have not copied and pasted overwritting the cell format (with its correponding dropdown list) in column A"),"")</f>
        <v/>
      </c>
      <c r="AC308" s="117" t="str">
        <f t="shared" ca="1" si="78"/>
        <v/>
      </c>
      <c r="AD308" s="117" t="str">
        <f t="shared" ca="1" si="79"/>
        <v/>
      </c>
      <c r="AE308" s="117" t="str">
        <f>IF(LEN(G308)&lt;1,"",IF(COUNTIFS('1.Mfg and placing on the market'!G$6:G$503,'1.(Optional) tonnage per use'!G308,'1.Mfg and placing on the market'!K$6:K$503,'1.(Optional) tonnage per use'!N308)=0,"You have not provided total tonnage for this substance and year in the sheet 1. Mfg and placing on the market",""))</f>
        <v/>
      </c>
      <c r="AF308" s="117" t="str">
        <f t="shared" ca="1" si="85"/>
        <v/>
      </c>
      <c r="AG308" s="117" t="str">
        <f t="shared" ca="1" si="86"/>
        <v/>
      </c>
      <c r="AH308" s="117" t="str">
        <f t="shared" ca="1" si="87"/>
        <v/>
      </c>
      <c r="AI308" s="117" t="str">
        <f t="shared" si="80"/>
        <v>_EC</v>
      </c>
      <c r="AJ308" s="117" t="str">
        <f t="shared" si="81"/>
        <v>_CAS</v>
      </c>
      <c r="AK308" s="117" t="str">
        <f t="shared" si="82"/>
        <v>_uses</v>
      </c>
      <c r="AL308" s="117" t="str">
        <f t="shared" si="88"/>
        <v/>
      </c>
      <c r="AM308" s="117" t="str">
        <f t="shared" si="89"/>
        <v/>
      </c>
    </row>
    <row r="309" spans="1:39" s="39" customFormat="1" x14ac:dyDescent="0.2">
      <c r="A309" s="37"/>
      <c r="B309" s="37"/>
      <c r="C309" s="37"/>
      <c r="D309" s="70" t="str">
        <f>_xlfn.IFNA(VLOOKUP(A309,'Reference data SID'!$D$2:$Q$673,14,FALSE),"")</f>
        <v/>
      </c>
      <c r="E309" s="70" t="str">
        <f>_xlfn.IFNA(VLOOKUP(D309,'Reference data SID'!$C$3:$E$673,3,FALSE),"")</f>
        <v/>
      </c>
      <c r="F309" s="64" t="str">
        <f>_xlfn.IFNA(IF(E309=FALSE,D309,IF(ISBLANK(B309),VLOOKUP(C309,'Reference data SID'!$N:$P,3,FALSE),VLOOKUP(B309,'Reference data SID'!$M:$P,4,FALSE))),"")</f>
        <v/>
      </c>
      <c r="G309" s="64" t="str">
        <f t="shared" si="83"/>
        <v/>
      </c>
      <c r="H309" s="38" t="str">
        <f>_xlfn.IFNA(VLOOKUP(F309,'Reference data SID'!L:M,2,FALSE),"")</f>
        <v/>
      </c>
      <c r="I309" s="38" t="str">
        <f>_xlfn.IFNA(VLOOKUP(F309,'Reference data SID'!L:N,3,FALSE),"")</f>
        <v/>
      </c>
      <c r="J309" s="38" t="str">
        <f>_xlfn.IFNA(VLOOKUP(F309,'Reference data SID'!L:O,4,FALSE),"")</f>
        <v/>
      </c>
      <c r="K309" s="37"/>
      <c r="L309" s="37"/>
      <c r="M309" s="37"/>
      <c r="N309" s="50"/>
      <c r="O309" s="50"/>
      <c r="P309" s="50"/>
      <c r="Q309" s="50"/>
      <c r="R309" s="50"/>
      <c r="S309" s="50"/>
      <c r="T309" s="47" t="str">
        <f t="shared" ca="1" si="84"/>
        <v/>
      </c>
      <c r="U309" s="117" t="str">
        <f>_xlfn.IFNA(VLOOKUP(A309,'Reference data SID'!D:E,2,FALSE),"")</f>
        <v/>
      </c>
      <c r="V309" s="117" t="str">
        <f t="shared" si="73"/>
        <v>not ok</v>
      </c>
      <c r="W309" s="117" t="str">
        <f t="shared" si="74"/>
        <v>not ok</v>
      </c>
      <c r="X309" s="117" t="str">
        <f t="shared" si="75"/>
        <v>ok</v>
      </c>
      <c r="Y309" s="117" t="str">
        <f t="shared" si="76"/>
        <v>not ok</v>
      </c>
      <c r="Z309" s="117" t="str">
        <f t="shared" si="77"/>
        <v/>
      </c>
      <c r="AA309" s="117" t="str">
        <f>IF(LEN(A309)&gt;1,IF(COUNTIFS($Z$6:Z$502,LEFT(Z309,250))&gt;1,"Duplicate entry: you have two rows for the same substance and year and use",""),"")</f>
        <v/>
      </c>
      <c r="AB309" s="117" t="str">
        <f>IF(LEN(A309)&gt;0,IF(ISNUMBER(MATCH(A309,Annex_I_II_entries,0)),"","The Entry name is not within the dropdown list, make sure that you have not copied and pasted overwritting the cell format (with its correponding dropdown list) in column A"),"")</f>
        <v/>
      </c>
      <c r="AC309" s="117" t="str">
        <f t="shared" ca="1" si="78"/>
        <v/>
      </c>
      <c r="AD309" s="117" t="str">
        <f t="shared" ca="1" si="79"/>
        <v/>
      </c>
      <c r="AE309" s="117" t="str">
        <f>IF(LEN(G309)&lt;1,"",IF(COUNTIFS('1.Mfg and placing on the market'!G$6:G$503,'1.(Optional) tonnage per use'!G309,'1.Mfg and placing on the market'!K$6:K$503,'1.(Optional) tonnage per use'!N309)=0,"You have not provided total tonnage for this substance and year in the sheet 1. Mfg and placing on the market",""))</f>
        <v/>
      </c>
      <c r="AF309" s="117" t="str">
        <f t="shared" ca="1" si="85"/>
        <v/>
      </c>
      <c r="AG309" s="117" t="str">
        <f t="shared" ca="1" si="86"/>
        <v/>
      </c>
      <c r="AH309" s="117" t="str">
        <f t="shared" ca="1" si="87"/>
        <v/>
      </c>
      <c r="AI309" s="117" t="str">
        <f t="shared" si="80"/>
        <v>_EC</v>
      </c>
      <c r="AJ309" s="117" t="str">
        <f t="shared" si="81"/>
        <v>_CAS</v>
      </c>
      <c r="AK309" s="117" t="str">
        <f t="shared" si="82"/>
        <v>_uses</v>
      </c>
      <c r="AL309" s="117" t="str">
        <f t="shared" si="88"/>
        <v/>
      </c>
      <c r="AM309" s="117" t="str">
        <f t="shared" si="89"/>
        <v/>
      </c>
    </row>
    <row r="310" spans="1:39" s="39" customFormat="1" x14ac:dyDescent="0.2">
      <c r="A310" s="37"/>
      <c r="B310" s="37"/>
      <c r="C310" s="37"/>
      <c r="D310" s="70" t="str">
        <f>_xlfn.IFNA(VLOOKUP(A310,'Reference data SID'!$D$2:$Q$673,14,FALSE),"")</f>
        <v/>
      </c>
      <c r="E310" s="70" t="str">
        <f>_xlfn.IFNA(VLOOKUP(D310,'Reference data SID'!$C$3:$E$673,3,FALSE),"")</f>
        <v/>
      </c>
      <c r="F310" s="64" t="str">
        <f>_xlfn.IFNA(IF(E310=FALSE,D310,IF(ISBLANK(B310),VLOOKUP(C310,'Reference data SID'!$N:$P,3,FALSE),VLOOKUP(B310,'Reference data SID'!$M:$P,4,FALSE))),"")</f>
        <v/>
      </c>
      <c r="G310" s="64" t="str">
        <f t="shared" si="83"/>
        <v/>
      </c>
      <c r="H310" s="38" t="str">
        <f>_xlfn.IFNA(VLOOKUP(F310,'Reference data SID'!L:M,2,FALSE),"")</f>
        <v/>
      </c>
      <c r="I310" s="38" t="str">
        <f>_xlfn.IFNA(VLOOKUP(F310,'Reference data SID'!L:N,3,FALSE),"")</f>
        <v/>
      </c>
      <c r="J310" s="38" t="str">
        <f>_xlfn.IFNA(VLOOKUP(F310,'Reference data SID'!L:O,4,FALSE),"")</f>
        <v/>
      </c>
      <c r="K310" s="37"/>
      <c r="L310" s="37"/>
      <c r="M310" s="37"/>
      <c r="N310" s="50"/>
      <c r="O310" s="50"/>
      <c r="P310" s="50"/>
      <c r="Q310" s="50"/>
      <c r="R310" s="50"/>
      <c r="S310" s="50"/>
      <c r="T310" s="47" t="str">
        <f t="shared" ca="1" si="84"/>
        <v/>
      </c>
      <c r="U310" s="117" t="str">
        <f>_xlfn.IFNA(VLOOKUP(A310,'Reference data SID'!D:E,2,FALSE),"")</f>
        <v/>
      </c>
      <c r="V310" s="117" t="str">
        <f t="shared" si="73"/>
        <v>not ok</v>
      </c>
      <c r="W310" s="117" t="str">
        <f t="shared" si="74"/>
        <v>not ok</v>
      </c>
      <c r="X310" s="117" t="str">
        <f t="shared" si="75"/>
        <v>ok</v>
      </c>
      <c r="Y310" s="117" t="str">
        <f t="shared" si="76"/>
        <v>not ok</v>
      </c>
      <c r="Z310" s="117" t="str">
        <f t="shared" si="77"/>
        <v/>
      </c>
      <c r="AA310" s="117" t="str">
        <f>IF(LEN(A310)&gt;1,IF(COUNTIFS($Z$6:Z$502,LEFT(Z310,250))&gt;1,"Duplicate entry: you have two rows for the same substance and year and use",""),"")</f>
        <v/>
      </c>
      <c r="AB310" s="117" t="str">
        <f>IF(LEN(A310)&gt;0,IF(ISNUMBER(MATCH(A310,Annex_I_II_entries,0)),"","The Entry name is not within the dropdown list, make sure that you have not copied and pasted overwritting the cell format (with its correponding dropdown list) in column A"),"")</f>
        <v/>
      </c>
      <c r="AC310" s="117" t="str">
        <f t="shared" ca="1" si="78"/>
        <v/>
      </c>
      <c r="AD310" s="117" t="str">
        <f t="shared" ca="1" si="79"/>
        <v/>
      </c>
      <c r="AE310" s="117" t="str">
        <f>IF(LEN(G310)&lt;1,"",IF(COUNTIFS('1.Mfg and placing on the market'!G$6:G$503,'1.(Optional) tonnage per use'!G310,'1.Mfg and placing on the market'!K$6:K$503,'1.(Optional) tonnage per use'!N310)=0,"You have not provided total tonnage for this substance and year in the sheet 1. Mfg and placing on the market",""))</f>
        <v/>
      </c>
      <c r="AF310" s="117" t="str">
        <f t="shared" ca="1" si="85"/>
        <v/>
      </c>
      <c r="AG310" s="117" t="str">
        <f t="shared" ca="1" si="86"/>
        <v/>
      </c>
      <c r="AH310" s="117" t="str">
        <f t="shared" ca="1" si="87"/>
        <v/>
      </c>
      <c r="AI310" s="117" t="str">
        <f t="shared" si="80"/>
        <v>_EC</v>
      </c>
      <c r="AJ310" s="117" t="str">
        <f t="shared" si="81"/>
        <v>_CAS</v>
      </c>
      <c r="AK310" s="117" t="str">
        <f t="shared" si="82"/>
        <v>_uses</v>
      </c>
      <c r="AL310" s="117" t="str">
        <f t="shared" si="88"/>
        <v/>
      </c>
      <c r="AM310" s="117" t="str">
        <f t="shared" si="89"/>
        <v/>
      </c>
    </row>
    <row r="311" spans="1:39" s="39" customFormat="1" x14ac:dyDescent="0.2">
      <c r="A311" s="37"/>
      <c r="B311" s="37"/>
      <c r="C311" s="37"/>
      <c r="D311" s="70" t="str">
        <f>_xlfn.IFNA(VLOOKUP(A311,'Reference data SID'!$D$2:$Q$673,14,FALSE),"")</f>
        <v/>
      </c>
      <c r="E311" s="70" t="str">
        <f>_xlfn.IFNA(VLOOKUP(D311,'Reference data SID'!$C$3:$E$673,3,FALSE),"")</f>
        <v/>
      </c>
      <c r="F311" s="64" t="str">
        <f>_xlfn.IFNA(IF(E311=FALSE,D311,IF(ISBLANK(B311),VLOOKUP(C311,'Reference data SID'!$N:$P,3,FALSE),VLOOKUP(B311,'Reference data SID'!$M:$P,4,FALSE))),"")</f>
        <v/>
      </c>
      <c r="G311" s="64" t="str">
        <f t="shared" si="83"/>
        <v/>
      </c>
      <c r="H311" s="38" t="str">
        <f>_xlfn.IFNA(VLOOKUP(F311,'Reference data SID'!L:M,2,FALSE),"")</f>
        <v/>
      </c>
      <c r="I311" s="38" t="str">
        <f>_xlfn.IFNA(VLOOKUP(F311,'Reference data SID'!L:N,3,FALSE),"")</f>
        <v/>
      </c>
      <c r="J311" s="38" t="str">
        <f>_xlfn.IFNA(VLOOKUP(F311,'Reference data SID'!L:O,4,FALSE),"")</f>
        <v/>
      </c>
      <c r="K311" s="37"/>
      <c r="L311" s="37"/>
      <c r="M311" s="37"/>
      <c r="N311" s="50"/>
      <c r="O311" s="50"/>
      <c r="P311" s="50"/>
      <c r="Q311" s="50"/>
      <c r="R311" s="50"/>
      <c r="S311" s="50"/>
      <c r="T311" s="47" t="str">
        <f t="shared" ca="1" si="84"/>
        <v/>
      </c>
      <c r="U311" s="117" t="str">
        <f>_xlfn.IFNA(VLOOKUP(A311,'Reference data SID'!D:E,2,FALSE),"")</f>
        <v/>
      </c>
      <c r="V311" s="117" t="str">
        <f t="shared" si="73"/>
        <v>not ok</v>
      </c>
      <c r="W311" s="117" t="str">
        <f t="shared" si="74"/>
        <v>not ok</v>
      </c>
      <c r="X311" s="117" t="str">
        <f t="shared" si="75"/>
        <v>ok</v>
      </c>
      <c r="Y311" s="117" t="str">
        <f t="shared" si="76"/>
        <v>not ok</v>
      </c>
      <c r="Z311" s="117" t="str">
        <f t="shared" si="77"/>
        <v/>
      </c>
      <c r="AA311" s="117" t="str">
        <f>IF(LEN(A311)&gt;1,IF(COUNTIFS($Z$6:Z$502,LEFT(Z311,250))&gt;1,"Duplicate entry: you have two rows for the same substance and year and use",""),"")</f>
        <v/>
      </c>
      <c r="AB311" s="117" t="str">
        <f>IF(LEN(A311)&gt;0,IF(ISNUMBER(MATCH(A311,Annex_I_II_entries,0)),"","The Entry name is not within the dropdown list, make sure that you have not copied and pasted overwritting the cell format (with its correponding dropdown list) in column A"),"")</f>
        <v/>
      </c>
      <c r="AC311" s="117" t="str">
        <f t="shared" ca="1" si="78"/>
        <v/>
      </c>
      <c r="AD311" s="117" t="str">
        <f t="shared" ca="1" si="79"/>
        <v/>
      </c>
      <c r="AE311" s="117" t="str">
        <f>IF(LEN(G311)&lt;1,"",IF(COUNTIFS('1.Mfg and placing on the market'!G$6:G$503,'1.(Optional) tonnage per use'!G311,'1.Mfg and placing on the market'!K$6:K$503,'1.(Optional) tonnage per use'!N311)=0,"You have not provided total tonnage for this substance and year in the sheet 1. Mfg and placing on the market",""))</f>
        <v/>
      </c>
      <c r="AF311" s="117" t="str">
        <f t="shared" ca="1" si="85"/>
        <v/>
      </c>
      <c r="AG311" s="117" t="str">
        <f t="shared" ca="1" si="86"/>
        <v/>
      </c>
      <c r="AH311" s="117" t="str">
        <f t="shared" ca="1" si="87"/>
        <v/>
      </c>
      <c r="AI311" s="117" t="str">
        <f t="shared" si="80"/>
        <v>_EC</v>
      </c>
      <c r="AJ311" s="117" t="str">
        <f t="shared" si="81"/>
        <v>_CAS</v>
      </c>
      <c r="AK311" s="117" t="str">
        <f t="shared" si="82"/>
        <v>_uses</v>
      </c>
      <c r="AL311" s="117" t="str">
        <f t="shared" si="88"/>
        <v/>
      </c>
      <c r="AM311" s="117" t="str">
        <f t="shared" si="89"/>
        <v/>
      </c>
    </row>
    <row r="312" spans="1:39" s="39" customFormat="1" x14ac:dyDescent="0.2">
      <c r="A312" s="37"/>
      <c r="B312" s="37"/>
      <c r="C312" s="37"/>
      <c r="D312" s="70" t="str">
        <f>_xlfn.IFNA(VLOOKUP(A312,'Reference data SID'!$D$2:$Q$673,14,FALSE),"")</f>
        <v/>
      </c>
      <c r="E312" s="70" t="str">
        <f>_xlfn.IFNA(VLOOKUP(D312,'Reference data SID'!$C$3:$E$673,3,FALSE),"")</f>
        <v/>
      </c>
      <c r="F312" s="64" t="str">
        <f>_xlfn.IFNA(IF(E312=FALSE,D312,IF(ISBLANK(B312),VLOOKUP(C312,'Reference data SID'!$N:$P,3,FALSE),VLOOKUP(B312,'Reference data SID'!$M:$P,4,FALSE))),"")</f>
        <v/>
      </c>
      <c r="G312" s="64" t="str">
        <f t="shared" si="83"/>
        <v/>
      </c>
      <c r="H312" s="38" t="str">
        <f>_xlfn.IFNA(VLOOKUP(F312,'Reference data SID'!L:M,2,FALSE),"")</f>
        <v/>
      </c>
      <c r="I312" s="38" t="str">
        <f>_xlfn.IFNA(VLOOKUP(F312,'Reference data SID'!L:N,3,FALSE),"")</f>
        <v/>
      </c>
      <c r="J312" s="38" t="str">
        <f>_xlfn.IFNA(VLOOKUP(F312,'Reference data SID'!L:O,4,FALSE),"")</f>
        <v/>
      </c>
      <c r="K312" s="37"/>
      <c r="L312" s="37"/>
      <c r="M312" s="37"/>
      <c r="N312" s="50"/>
      <c r="O312" s="50"/>
      <c r="P312" s="50"/>
      <c r="Q312" s="50"/>
      <c r="R312" s="50"/>
      <c r="S312" s="50"/>
      <c r="T312" s="47" t="str">
        <f t="shared" ca="1" si="84"/>
        <v/>
      </c>
      <c r="U312" s="117" t="str">
        <f>_xlfn.IFNA(VLOOKUP(A312,'Reference data SID'!D:E,2,FALSE),"")</f>
        <v/>
      </c>
      <c r="V312" s="117" t="str">
        <f t="shared" si="73"/>
        <v>not ok</v>
      </c>
      <c r="W312" s="117" t="str">
        <f t="shared" si="74"/>
        <v>not ok</v>
      </c>
      <c r="X312" s="117" t="str">
        <f t="shared" si="75"/>
        <v>ok</v>
      </c>
      <c r="Y312" s="117" t="str">
        <f t="shared" si="76"/>
        <v>not ok</v>
      </c>
      <c r="Z312" s="117" t="str">
        <f t="shared" si="77"/>
        <v/>
      </c>
      <c r="AA312" s="117" t="str">
        <f>IF(LEN(A312)&gt;1,IF(COUNTIFS($Z$6:Z$502,LEFT(Z312,250))&gt;1,"Duplicate entry: you have two rows for the same substance and year and use",""),"")</f>
        <v/>
      </c>
      <c r="AB312" s="117" t="str">
        <f>IF(LEN(A312)&gt;0,IF(ISNUMBER(MATCH(A312,Annex_I_II_entries,0)),"","The Entry name is not within the dropdown list, make sure that you have not copied and pasted overwritting the cell format (with its correponding dropdown list) in column A"),"")</f>
        <v/>
      </c>
      <c r="AC312" s="117" t="str">
        <f t="shared" ca="1" si="78"/>
        <v/>
      </c>
      <c r="AD312" s="117" t="str">
        <f t="shared" ca="1" si="79"/>
        <v/>
      </c>
      <c r="AE312" s="117" t="str">
        <f>IF(LEN(G312)&lt;1,"",IF(COUNTIFS('1.Mfg and placing on the market'!G$6:G$503,'1.(Optional) tonnage per use'!G312,'1.Mfg and placing on the market'!K$6:K$503,'1.(Optional) tonnage per use'!N312)=0,"You have not provided total tonnage for this substance and year in the sheet 1. Mfg and placing on the market",""))</f>
        <v/>
      </c>
      <c r="AF312" s="117" t="str">
        <f t="shared" ca="1" si="85"/>
        <v/>
      </c>
      <c r="AG312" s="117" t="str">
        <f t="shared" ca="1" si="86"/>
        <v/>
      </c>
      <c r="AH312" s="117" t="str">
        <f t="shared" ca="1" si="87"/>
        <v/>
      </c>
      <c r="AI312" s="117" t="str">
        <f t="shared" si="80"/>
        <v>_EC</v>
      </c>
      <c r="AJ312" s="117" t="str">
        <f t="shared" si="81"/>
        <v>_CAS</v>
      </c>
      <c r="AK312" s="117" t="str">
        <f t="shared" si="82"/>
        <v>_uses</v>
      </c>
      <c r="AL312" s="117" t="str">
        <f t="shared" si="88"/>
        <v/>
      </c>
      <c r="AM312" s="117" t="str">
        <f t="shared" si="89"/>
        <v/>
      </c>
    </row>
    <row r="313" spans="1:39" s="39" customFormat="1" x14ac:dyDescent="0.2">
      <c r="A313" s="37"/>
      <c r="B313" s="37"/>
      <c r="C313" s="37"/>
      <c r="D313" s="70" t="str">
        <f>_xlfn.IFNA(VLOOKUP(A313,'Reference data SID'!$D$2:$Q$673,14,FALSE),"")</f>
        <v/>
      </c>
      <c r="E313" s="70" t="str">
        <f>_xlfn.IFNA(VLOOKUP(D313,'Reference data SID'!$C$3:$E$673,3,FALSE),"")</f>
        <v/>
      </c>
      <c r="F313" s="64" t="str">
        <f>_xlfn.IFNA(IF(E313=FALSE,D313,IF(ISBLANK(B313),VLOOKUP(C313,'Reference data SID'!$N:$P,3,FALSE),VLOOKUP(B313,'Reference data SID'!$M:$P,4,FALSE))),"")</f>
        <v/>
      </c>
      <c r="G313" s="64" t="str">
        <f t="shared" si="83"/>
        <v/>
      </c>
      <c r="H313" s="38" t="str">
        <f>_xlfn.IFNA(VLOOKUP(F313,'Reference data SID'!L:M,2,FALSE),"")</f>
        <v/>
      </c>
      <c r="I313" s="38" t="str">
        <f>_xlfn.IFNA(VLOOKUP(F313,'Reference data SID'!L:N,3,FALSE),"")</f>
        <v/>
      </c>
      <c r="J313" s="38" t="str">
        <f>_xlfn.IFNA(VLOOKUP(F313,'Reference data SID'!L:O,4,FALSE),"")</f>
        <v/>
      </c>
      <c r="K313" s="37"/>
      <c r="L313" s="37"/>
      <c r="M313" s="37"/>
      <c r="N313" s="50"/>
      <c r="O313" s="50"/>
      <c r="P313" s="50"/>
      <c r="Q313" s="50"/>
      <c r="R313" s="50"/>
      <c r="S313" s="50"/>
      <c r="T313" s="47" t="str">
        <f t="shared" ca="1" si="84"/>
        <v/>
      </c>
      <c r="U313" s="117" t="str">
        <f>_xlfn.IFNA(VLOOKUP(A313,'Reference data SID'!D:E,2,FALSE),"")</f>
        <v/>
      </c>
      <c r="V313" s="117" t="str">
        <f t="shared" si="73"/>
        <v>not ok</v>
      </c>
      <c r="W313" s="117" t="str">
        <f t="shared" si="74"/>
        <v>not ok</v>
      </c>
      <c r="X313" s="117" t="str">
        <f t="shared" si="75"/>
        <v>ok</v>
      </c>
      <c r="Y313" s="117" t="str">
        <f t="shared" si="76"/>
        <v>not ok</v>
      </c>
      <c r="Z313" s="117" t="str">
        <f t="shared" si="77"/>
        <v/>
      </c>
      <c r="AA313" s="117" t="str">
        <f>IF(LEN(A313)&gt;1,IF(COUNTIFS($Z$6:Z$502,LEFT(Z313,250))&gt;1,"Duplicate entry: you have two rows for the same substance and year and use",""),"")</f>
        <v/>
      </c>
      <c r="AB313" s="117" t="str">
        <f>IF(LEN(A313)&gt;0,IF(ISNUMBER(MATCH(A313,Annex_I_II_entries,0)),"","The Entry name is not within the dropdown list, make sure that you have not copied and pasted overwritting the cell format (with its correponding dropdown list) in column A"),"")</f>
        <v/>
      </c>
      <c r="AC313" s="117" t="str">
        <f t="shared" ca="1" si="78"/>
        <v/>
      </c>
      <c r="AD313" s="117" t="str">
        <f t="shared" ca="1" si="79"/>
        <v/>
      </c>
      <c r="AE313" s="117" t="str">
        <f>IF(LEN(G313)&lt;1,"",IF(COUNTIFS('1.Mfg and placing on the market'!G$6:G$503,'1.(Optional) tonnage per use'!G313,'1.Mfg and placing on the market'!K$6:K$503,'1.(Optional) tonnage per use'!N313)=0,"You have not provided total tonnage for this substance and year in the sheet 1. Mfg and placing on the market",""))</f>
        <v/>
      </c>
      <c r="AF313" s="117" t="str">
        <f t="shared" ca="1" si="85"/>
        <v/>
      </c>
      <c r="AG313" s="117" t="str">
        <f t="shared" ca="1" si="86"/>
        <v/>
      </c>
      <c r="AH313" s="117" t="str">
        <f t="shared" ca="1" si="87"/>
        <v/>
      </c>
      <c r="AI313" s="117" t="str">
        <f t="shared" si="80"/>
        <v>_EC</v>
      </c>
      <c r="AJ313" s="117" t="str">
        <f t="shared" si="81"/>
        <v>_CAS</v>
      </c>
      <c r="AK313" s="117" t="str">
        <f t="shared" si="82"/>
        <v>_uses</v>
      </c>
      <c r="AL313" s="117" t="str">
        <f t="shared" si="88"/>
        <v/>
      </c>
      <c r="AM313" s="117" t="str">
        <f t="shared" si="89"/>
        <v/>
      </c>
    </row>
    <row r="314" spans="1:39" s="39" customFormat="1" x14ac:dyDescent="0.2">
      <c r="A314" s="37"/>
      <c r="B314" s="37"/>
      <c r="C314" s="37"/>
      <c r="D314" s="70" t="str">
        <f>_xlfn.IFNA(VLOOKUP(A314,'Reference data SID'!$D$2:$Q$673,14,FALSE),"")</f>
        <v/>
      </c>
      <c r="E314" s="70" t="str">
        <f>_xlfn.IFNA(VLOOKUP(D314,'Reference data SID'!$C$3:$E$673,3,FALSE),"")</f>
        <v/>
      </c>
      <c r="F314" s="64" t="str">
        <f>_xlfn.IFNA(IF(E314=FALSE,D314,IF(ISBLANK(B314),VLOOKUP(C314,'Reference data SID'!$N:$P,3,FALSE),VLOOKUP(B314,'Reference data SID'!$M:$P,4,FALSE))),"")</f>
        <v/>
      </c>
      <c r="G314" s="64" t="str">
        <f t="shared" si="83"/>
        <v/>
      </c>
      <c r="H314" s="38" t="str">
        <f>_xlfn.IFNA(VLOOKUP(F314,'Reference data SID'!L:M,2,FALSE),"")</f>
        <v/>
      </c>
      <c r="I314" s="38" t="str">
        <f>_xlfn.IFNA(VLOOKUP(F314,'Reference data SID'!L:N,3,FALSE),"")</f>
        <v/>
      </c>
      <c r="J314" s="38" t="str">
        <f>_xlfn.IFNA(VLOOKUP(F314,'Reference data SID'!L:O,4,FALSE),"")</f>
        <v/>
      </c>
      <c r="K314" s="37"/>
      <c r="L314" s="37"/>
      <c r="M314" s="37"/>
      <c r="N314" s="50"/>
      <c r="O314" s="50"/>
      <c r="P314" s="50"/>
      <c r="Q314" s="50"/>
      <c r="R314" s="50"/>
      <c r="S314" s="50"/>
      <c r="T314" s="47" t="str">
        <f t="shared" ca="1" si="84"/>
        <v/>
      </c>
      <c r="U314" s="117" t="str">
        <f>_xlfn.IFNA(VLOOKUP(A314,'Reference data SID'!D:E,2,FALSE),"")</f>
        <v/>
      </c>
      <c r="V314" s="117" t="str">
        <f t="shared" si="73"/>
        <v>not ok</v>
      </c>
      <c r="W314" s="117" t="str">
        <f t="shared" si="74"/>
        <v>not ok</v>
      </c>
      <c r="X314" s="117" t="str">
        <f t="shared" si="75"/>
        <v>ok</v>
      </c>
      <c r="Y314" s="117" t="str">
        <f t="shared" si="76"/>
        <v>not ok</v>
      </c>
      <c r="Z314" s="117" t="str">
        <f t="shared" si="77"/>
        <v/>
      </c>
      <c r="AA314" s="117" t="str">
        <f>IF(LEN(A314)&gt;1,IF(COUNTIFS($Z$6:Z$502,LEFT(Z314,250))&gt;1,"Duplicate entry: you have two rows for the same substance and year and use",""),"")</f>
        <v/>
      </c>
      <c r="AB314" s="117" t="str">
        <f>IF(LEN(A314)&gt;0,IF(ISNUMBER(MATCH(A314,Annex_I_II_entries,0)),"","The Entry name is not within the dropdown list, make sure that you have not copied and pasted overwritting the cell format (with its correponding dropdown list) in column A"),"")</f>
        <v/>
      </c>
      <c r="AC314" s="117" t="str">
        <f t="shared" ca="1" si="78"/>
        <v/>
      </c>
      <c r="AD314" s="117" t="str">
        <f t="shared" ca="1" si="79"/>
        <v/>
      </c>
      <c r="AE314" s="117" t="str">
        <f>IF(LEN(G314)&lt;1,"",IF(COUNTIFS('1.Mfg and placing on the market'!G$6:G$503,'1.(Optional) tonnage per use'!G314,'1.Mfg and placing on the market'!K$6:K$503,'1.(Optional) tonnage per use'!N314)=0,"You have not provided total tonnage for this substance and year in the sheet 1. Mfg and placing on the market",""))</f>
        <v/>
      </c>
      <c r="AF314" s="117" t="str">
        <f t="shared" ca="1" si="85"/>
        <v/>
      </c>
      <c r="AG314" s="117" t="str">
        <f t="shared" ca="1" si="86"/>
        <v/>
      </c>
      <c r="AH314" s="117" t="str">
        <f t="shared" ca="1" si="87"/>
        <v/>
      </c>
      <c r="AI314" s="117" t="str">
        <f t="shared" si="80"/>
        <v>_EC</v>
      </c>
      <c r="AJ314" s="117" t="str">
        <f t="shared" si="81"/>
        <v>_CAS</v>
      </c>
      <c r="AK314" s="117" t="str">
        <f t="shared" si="82"/>
        <v>_uses</v>
      </c>
      <c r="AL314" s="117" t="str">
        <f t="shared" si="88"/>
        <v/>
      </c>
      <c r="AM314" s="117" t="str">
        <f t="shared" si="89"/>
        <v/>
      </c>
    </row>
    <row r="315" spans="1:39" s="39" customFormat="1" x14ac:dyDescent="0.2">
      <c r="A315" s="37"/>
      <c r="B315" s="37"/>
      <c r="C315" s="37"/>
      <c r="D315" s="70" t="str">
        <f>_xlfn.IFNA(VLOOKUP(A315,'Reference data SID'!$D$2:$Q$673,14,FALSE),"")</f>
        <v/>
      </c>
      <c r="E315" s="70" t="str">
        <f>_xlfn.IFNA(VLOOKUP(D315,'Reference data SID'!$C$3:$E$673,3,FALSE),"")</f>
        <v/>
      </c>
      <c r="F315" s="64" t="str">
        <f>_xlfn.IFNA(IF(E315=FALSE,D315,IF(ISBLANK(B315),VLOOKUP(C315,'Reference data SID'!$N:$P,3,FALSE),VLOOKUP(B315,'Reference data SID'!$M:$P,4,FALSE))),"")</f>
        <v/>
      </c>
      <c r="G315" s="64" t="str">
        <f t="shared" si="83"/>
        <v/>
      </c>
      <c r="H315" s="38" t="str">
        <f>_xlfn.IFNA(VLOOKUP(F315,'Reference data SID'!L:M,2,FALSE),"")</f>
        <v/>
      </c>
      <c r="I315" s="38" t="str">
        <f>_xlfn.IFNA(VLOOKUP(F315,'Reference data SID'!L:N,3,FALSE),"")</f>
        <v/>
      </c>
      <c r="J315" s="38" t="str">
        <f>_xlfn.IFNA(VLOOKUP(F315,'Reference data SID'!L:O,4,FALSE),"")</f>
        <v/>
      </c>
      <c r="K315" s="37"/>
      <c r="L315" s="37"/>
      <c r="M315" s="37"/>
      <c r="N315" s="50"/>
      <c r="O315" s="50"/>
      <c r="P315" s="50"/>
      <c r="Q315" s="50"/>
      <c r="R315" s="50"/>
      <c r="S315" s="50"/>
      <c r="T315" s="47" t="str">
        <f t="shared" ca="1" si="84"/>
        <v/>
      </c>
      <c r="U315" s="117" t="str">
        <f>_xlfn.IFNA(VLOOKUP(A315,'Reference data SID'!D:E,2,FALSE),"")</f>
        <v/>
      </c>
      <c r="V315" s="117" t="str">
        <f t="shared" si="73"/>
        <v>not ok</v>
      </c>
      <c r="W315" s="117" t="str">
        <f t="shared" si="74"/>
        <v>not ok</v>
      </c>
      <c r="X315" s="117" t="str">
        <f t="shared" si="75"/>
        <v>ok</v>
      </c>
      <c r="Y315" s="117" t="str">
        <f t="shared" si="76"/>
        <v>not ok</v>
      </c>
      <c r="Z315" s="117" t="str">
        <f t="shared" si="77"/>
        <v/>
      </c>
      <c r="AA315" s="117" t="str">
        <f>IF(LEN(A315)&gt;1,IF(COUNTIFS($Z$6:Z$502,LEFT(Z315,250))&gt;1,"Duplicate entry: you have two rows for the same substance and year and use",""),"")</f>
        <v/>
      </c>
      <c r="AB315" s="117" t="str">
        <f>IF(LEN(A315)&gt;0,IF(ISNUMBER(MATCH(A315,Annex_I_II_entries,0)),"","The Entry name is not within the dropdown list, make sure that you have not copied and pasted overwritting the cell format (with its correponding dropdown list) in column A"),"")</f>
        <v/>
      </c>
      <c r="AC315" s="117" t="str">
        <f t="shared" ca="1" si="78"/>
        <v/>
      </c>
      <c r="AD315" s="117" t="str">
        <f t="shared" ca="1" si="79"/>
        <v/>
      </c>
      <c r="AE315" s="117" t="str">
        <f>IF(LEN(G315)&lt;1,"",IF(COUNTIFS('1.Mfg and placing on the market'!G$6:G$503,'1.(Optional) tonnage per use'!G315,'1.Mfg and placing on the market'!K$6:K$503,'1.(Optional) tonnage per use'!N315)=0,"You have not provided total tonnage for this substance and year in the sheet 1. Mfg and placing on the market",""))</f>
        <v/>
      </c>
      <c r="AF315" s="117" t="str">
        <f t="shared" ca="1" si="85"/>
        <v/>
      </c>
      <c r="AG315" s="117" t="str">
        <f t="shared" ca="1" si="86"/>
        <v/>
      </c>
      <c r="AH315" s="117" t="str">
        <f t="shared" ca="1" si="87"/>
        <v/>
      </c>
      <c r="AI315" s="117" t="str">
        <f t="shared" si="80"/>
        <v>_EC</v>
      </c>
      <c r="AJ315" s="117" t="str">
        <f t="shared" si="81"/>
        <v>_CAS</v>
      </c>
      <c r="AK315" s="117" t="str">
        <f t="shared" si="82"/>
        <v>_uses</v>
      </c>
      <c r="AL315" s="117" t="str">
        <f t="shared" si="88"/>
        <v/>
      </c>
      <c r="AM315" s="117" t="str">
        <f t="shared" si="89"/>
        <v/>
      </c>
    </row>
    <row r="316" spans="1:39" s="39" customFormat="1" x14ac:dyDescent="0.2">
      <c r="A316" s="37"/>
      <c r="B316" s="37"/>
      <c r="C316" s="37"/>
      <c r="D316" s="70" t="str">
        <f>_xlfn.IFNA(VLOOKUP(A316,'Reference data SID'!$D$2:$Q$673,14,FALSE),"")</f>
        <v/>
      </c>
      <c r="E316" s="70" t="str">
        <f>_xlfn.IFNA(VLOOKUP(D316,'Reference data SID'!$C$3:$E$673,3,FALSE),"")</f>
        <v/>
      </c>
      <c r="F316" s="64" t="str">
        <f>_xlfn.IFNA(IF(E316=FALSE,D316,IF(ISBLANK(B316),VLOOKUP(C316,'Reference data SID'!$N:$P,3,FALSE),VLOOKUP(B316,'Reference data SID'!$M:$P,4,FALSE))),"")</f>
        <v/>
      </c>
      <c r="G316" s="64" t="str">
        <f t="shared" si="83"/>
        <v/>
      </c>
      <c r="H316" s="38" t="str">
        <f>_xlfn.IFNA(VLOOKUP(F316,'Reference data SID'!L:M,2,FALSE),"")</f>
        <v/>
      </c>
      <c r="I316" s="38" t="str">
        <f>_xlfn.IFNA(VLOOKUP(F316,'Reference data SID'!L:N,3,FALSE),"")</f>
        <v/>
      </c>
      <c r="J316" s="38" t="str">
        <f>_xlfn.IFNA(VLOOKUP(F316,'Reference data SID'!L:O,4,FALSE),"")</f>
        <v/>
      </c>
      <c r="K316" s="37"/>
      <c r="L316" s="37"/>
      <c r="M316" s="37"/>
      <c r="N316" s="50"/>
      <c r="O316" s="50"/>
      <c r="P316" s="50"/>
      <c r="Q316" s="50"/>
      <c r="R316" s="50"/>
      <c r="S316" s="50"/>
      <c r="T316" s="47" t="str">
        <f t="shared" ca="1" si="84"/>
        <v/>
      </c>
      <c r="U316" s="117" t="str">
        <f>_xlfn.IFNA(VLOOKUP(A316,'Reference data SID'!D:E,2,FALSE),"")</f>
        <v/>
      </c>
      <c r="V316" s="117" t="str">
        <f t="shared" si="73"/>
        <v>not ok</v>
      </c>
      <c r="W316" s="117" t="str">
        <f t="shared" si="74"/>
        <v>not ok</v>
      </c>
      <c r="X316" s="117" t="str">
        <f t="shared" si="75"/>
        <v>ok</v>
      </c>
      <c r="Y316" s="117" t="str">
        <f t="shared" si="76"/>
        <v>not ok</v>
      </c>
      <c r="Z316" s="117" t="str">
        <f t="shared" si="77"/>
        <v/>
      </c>
      <c r="AA316" s="117" t="str">
        <f>IF(LEN(A316)&gt;1,IF(COUNTIFS($Z$6:Z$502,LEFT(Z316,250))&gt;1,"Duplicate entry: you have two rows for the same substance and year and use",""),"")</f>
        <v/>
      </c>
      <c r="AB316" s="117" t="str">
        <f>IF(LEN(A316)&gt;0,IF(ISNUMBER(MATCH(A316,Annex_I_II_entries,0)),"","The Entry name is not within the dropdown list, make sure that you have not copied and pasted overwritting the cell format (with its correponding dropdown list) in column A"),"")</f>
        <v/>
      </c>
      <c r="AC316" s="117" t="str">
        <f t="shared" ca="1" si="78"/>
        <v/>
      </c>
      <c r="AD316" s="117" t="str">
        <f t="shared" ca="1" si="79"/>
        <v/>
      </c>
      <c r="AE316" s="117" t="str">
        <f>IF(LEN(G316)&lt;1,"",IF(COUNTIFS('1.Mfg and placing on the market'!G$6:G$503,'1.(Optional) tonnage per use'!G316,'1.Mfg and placing on the market'!K$6:K$503,'1.(Optional) tonnage per use'!N316)=0,"You have not provided total tonnage for this substance and year in the sheet 1. Mfg and placing on the market",""))</f>
        <v/>
      </c>
      <c r="AF316" s="117" t="str">
        <f t="shared" ca="1" si="85"/>
        <v/>
      </c>
      <c r="AG316" s="117" t="str">
        <f t="shared" ca="1" si="86"/>
        <v/>
      </c>
      <c r="AH316" s="117" t="str">
        <f t="shared" ca="1" si="87"/>
        <v/>
      </c>
      <c r="AI316" s="117" t="str">
        <f t="shared" si="80"/>
        <v>_EC</v>
      </c>
      <c r="AJ316" s="117" t="str">
        <f t="shared" si="81"/>
        <v>_CAS</v>
      </c>
      <c r="AK316" s="117" t="str">
        <f t="shared" si="82"/>
        <v>_uses</v>
      </c>
      <c r="AL316" s="117" t="str">
        <f t="shared" si="88"/>
        <v/>
      </c>
      <c r="AM316" s="117" t="str">
        <f t="shared" si="89"/>
        <v/>
      </c>
    </row>
    <row r="317" spans="1:39" s="39" customFormat="1" x14ac:dyDescent="0.2">
      <c r="A317" s="37"/>
      <c r="B317" s="37"/>
      <c r="C317" s="37"/>
      <c r="D317" s="70" t="str">
        <f>_xlfn.IFNA(VLOOKUP(A317,'Reference data SID'!$D$2:$Q$673,14,FALSE),"")</f>
        <v/>
      </c>
      <c r="E317" s="70" t="str">
        <f>_xlfn.IFNA(VLOOKUP(D317,'Reference data SID'!$C$3:$E$673,3,FALSE),"")</f>
        <v/>
      </c>
      <c r="F317" s="64" t="str">
        <f>_xlfn.IFNA(IF(E317=FALSE,D317,IF(ISBLANK(B317),VLOOKUP(C317,'Reference data SID'!$N:$P,3,FALSE),VLOOKUP(B317,'Reference data SID'!$M:$P,4,FALSE))),"")</f>
        <v/>
      </c>
      <c r="G317" s="64" t="str">
        <f t="shared" si="83"/>
        <v/>
      </c>
      <c r="H317" s="38" t="str">
        <f>_xlfn.IFNA(VLOOKUP(F317,'Reference data SID'!L:M,2,FALSE),"")</f>
        <v/>
      </c>
      <c r="I317" s="38" t="str">
        <f>_xlfn.IFNA(VLOOKUP(F317,'Reference data SID'!L:N,3,FALSE),"")</f>
        <v/>
      </c>
      <c r="J317" s="38" t="str">
        <f>_xlfn.IFNA(VLOOKUP(F317,'Reference data SID'!L:O,4,FALSE),"")</f>
        <v/>
      </c>
      <c r="K317" s="37"/>
      <c r="L317" s="37"/>
      <c r="M317" s="37"/>
      <c r="N317" s="50"/>
      <c r="O317" s="50"/>
      <c r="P317" s="50"/>
      <c r="Q317" s="50"/>
      <c r="R317" s="50"/>
      <c r="S317" s="50"/>
      <c r="T317" s="47" t="str">
        <f t="shared" ca="1" si="84"/>
        <v/>
      </c>
      <c r="U317" s="117" t="str">
        <f>_xlfn.IFNA(VLOOKUP(A317,'Reference data SID'!D:E,2,FALSE),"")</f>
        <v/>
      </c>
      <c r="V317" s="117" t="str">
        <f t="shared" si="73"/>
        <v>not ok</v>
      </c>
      <c r="W317" s="117" t="str">
        <f t="shared" si="74"/>
        <v>not ok</v>
      </c>
      <c r="X317" s="117" t="str">
        <f t="shared" si="75"/>
        <v>ok</v>
      </c>
      <c r="Y317" s="117" t="str">
        <f t="shared" si="76"/>
        <v>not ok</v>
      </c>
      <c r="Z317" s="117" t="str">
        <f t="shared" si="77"/>
        <v/>
      </c>
      <c r="AA317" s="117" t="str">
        <f>IF(LEN(A317)&gt;1,IF(COUNTIFS($Z$6:Z$502,LEFT(Z317,250))&gt;1,"Duplicate entry: you have two rows for the same substance and year and use",""),"")</f>
        <v/>
      </c>
      <c r="AB317" s="117" t="str">
        <f>IF(LEN(A317)&gt;0,IF(ISNUMBER(MATCH(A317,Annex_I_II_entries,0)),"","The Entry name is not within the dropdown list, make sure that you have not copied and pasted overwritting the cell format (with its correponding dropdown list) in column A"),"")</f>
        <v/>
      </c>
      <c r="AC317" s="117" t="str">
        <f t="shared" ca="1" si="78"/>
        <v/>
      </c>
      <c r="AD317" s="117" t="str">
        <f t="shared" ca="1" si="79"/>
        <v/>
      </c>
      <c r="AE317" s="117" t="str">
        <f>IF(LEN(G317)&lt;1,"",IF(COUNTIFS('1.Mfg and placing on the market'!G$6:G$503,'1.(Optional) tonnage per use'!G317,'1.Mfg and placing on the market'!K$6:K$503,'1.(Optional) tonnage per use'!N317)=0,"You have not provided total tonnage for this substance and year in the sheet 1. Mfg and placing on the market",""))</f>
        <v/>
      </c>
      <c r="AF317" s="117" t="str">
        <f t="shared" ca="1" si="85"/>
        <v/>
      </c>
      <c r="AG317" s="117" t="str">
        <f t="shared" ca="1" si="86"/>
        <v/>
      </c>
      <c r="AH317" s="117" t="str">
        <f t="shared" ca="1" si="87"/>
        <v/>
      </c>
      <c r="AI317" s="117" t="str">
        <f t="shared" si="80"/>
        <v>_EC</v>
      </c>
      <c r="AJ317" s="117" t="str">
        <f t="shared" si="81"/>
        <v>_CAS</v>
      </c>
      <c r="AK317" s="117" t="str">
        <f t="shared" si="82"/>
        <v>_uses</v>
      </c>
      <c r="AL317" s="117" t="str">
        <f t="shared" si="88"/>
        <v/>
      </c>
      <c r="AM317" s="117" t="str">
        <f t="shared" si="89"/>
        <v/>
      </c>
    </row>
    <row r="318" spans="1:39" s="39" customFormat="1" x14ac:dyDescent="0.2">
      <c r="A318" s="37"/>
      <c r="B318" s="37"/>
      <c r="C318" s="37"/>
      <c r="D318" s="70" t="str">
        <f>_xlfn.IFNA(VLOOKUP(A318,'Reference data SID'!$D$2:$Q$673,14,FALSE),"")</f>
        <v/>
      </c>
      <c r="E318" s="70" t="str">
        <f>_xlfn.IFNA(VLOOKUP(D318,'Reference data SID'!$C$3:$E$673,3,FALSE),"")</f>
        <v/>
      </c>
      <c r="F318" s="64" t="str">
        <f>_xlfn.IFNA(IF(E318=FALSE,D318,IF(ISBLANK(B318),VLOOKUP(C318,'Reference data SID'!$N:$P,3,FALSE),VLOOKUP(B318,'Reference data SID'!$M:$P,4,FALSE))),"")</f>
        <v/>
      </c>
      <c r="G318" s="64" t="str">
        <f t="shared" si="83"/>
        <v/>
      </c>
      <c r="H318" s="38" t="str">
        <f>_xlfn.IFNA(VLOOKUP(F318,'Reference data SID'!L:M,2,FALSE),"")</f>
        <v/>
      </c>
      <c r="I318" s="38" t="str">
        <f>_xlfn.IFNA(VLOOKUP(F318,'Reference data SID'!L:N,3,FALSE),"")</f>
        <v/>
      </c>
      <c r="J318" s="38" t="str">
        <f>_xlfn.IFNA(VLOOKUP(F318,'Reference data SID'!L:O,4,FALSE),"")</f>
        <v/>
      </c>
      <c r="K318" s="37"/>
      <c r="L318" s="37"/>
      <c r="M318" s="37"/>
      <c r="N318" s="50"/>
      <c r="O318" s="50"/>
      <c r="P318" s="50"/>
      <c r="Q318" s="50"/>
      <c r="R318" s="50"/>
      <c r="S318" s="50"/>
      <c r="T318" s="47" t="str">
        <f t="shared" ca="1" si="84"/>
        <v/>
      </c>
      <c r="U318" s="117" t="str">
        <f>_xlfn.IFNA(VLOOKUP(A318,'Reference data SID'!D:E,2,FALSE),"")</f>
        <v/>
      </c>
      <c r="V318" s="117" t="str">
        <f t="shared" si="73"/>
        <v>not ok</v>
      </c>
      <c r="W318" s="117" t="str">
        <f t="shared" si="74"/>
        <v>not ok</v>
      </c>
      <c r="X318" s="117" t="str">
        <f t="shared" si="75"/>
        <v>ok</v>
      </c>
      <c r="Y318" s="117" t="str">
        <f t="shared" si="76"/>
        <v>not ok</v>
      </c>
      <c r="Z318" s="117" t="str">
        <f t="shared" si="77"/>
        <v/>
      </c>
      <c r="AA318" s="117" t="str">
        <f>IF(LEN(A318)&gt;1,IF(COUNTIFS($Z$6:Z$502,LEFT(Z318,250))&gt;1,"Duplicate entry: you have two rows for the same substance and year and use",""),"")</f>
        <v/>
      </c>
      <c r="AB318" s="117" t="str">
        <f>IF(LEN(A318)&gt;0,IF(ISNUMBER(MATCH(A318,Annex_I_II_entries,0)),"","The Entry name is not within the dropdown list, make sure that you have not copied and pasted overwritting the cell format (with its correponding dropdown list) in column A"),"")</f>
        <v/>
      </c>
      <c r="AC318" s="117" t="str">
        <f t="shared" ca="1" si="78"/>
        <v/>
      </c>
      <c r="AD318" s="117" t="str">
        <f t="shared" ca="1" si="79"/>
        <v/>
      </c>
      <c r="AE318" s="117" t="str">
        <f>IF(LEN(G318)&lt;1,"",IF(COUNTIFS('1.Mfg and placing on the market'!G$6:G$503,'1.(Optional) tonnage per use'!G318,'1.Mfg and placing on the market'!K$6:K$503,'1.(Optional) tonnage per use'!N318)=0,"You have not provided total tonnage for this substance and year in the sheet 1. Mfg and placing on the market",""))</f>
        <v/>
      </c>
      <c r="AF318" s="117" t="str">
        <f t="shared" ca="1" si="85"/>
        <v/>
      </c>
      <c r="AG318" s="117" t="str">
        <f t="shared" ca="1" si="86"/>
        <v/>
      </c>
      <c r="AH318" s="117" t="str">
        <f t="shared" ca="1" si="87"/>
        <v/>
      </c>
      <c r="AI318" s="117" t="str">
        <f t="shared" si="80"/>
        <v>_EC</v>
      </c>
      <c r="AJ318" s="117" t="str">
        <f t="shared" si="81"/>
        <v>_CAS</v>
      </c>
      <c r="AK318" s="117" t="str">
        <f t="shared" si="82"/>
        <v>_uses</v>
      </c>
      <c r="AL318" s="117" t="str">
        <f t="shared" si="88"/>
        <v/>
      </c>
      <c r="AM318" s="117" t="str">
        <f t="shared" si="89"/>
        <v/>
      </c>
    </row>
    <row r="319" spans="1:39" s="39" customFormat="1" x14ac:dyDescent="0.2">
      <c r="A319" s="37"/>
      <c r="B319" s="37"/>
      <c r="C319" s="37"/>
      <c r="D319" s="70" t="str">
        <f>_xlfn.IFNA(VLOOKUP(A319,'Reference data SID'!$D$2:$Q$673,14,FALSE),"")</f>
        <v/>
      </c>
      <c r="E319" s="70" t="str">
        <f>_xlfn.IFNA(VLOOKUP(D319,'Reference data SID'!$C$3:$E$673,3,FALSE),"")</f>
        <v/>
      </c>
      <c r="F319" s="64" t="str">
        <f>_xlfn.IFNA(IF(E319=FALSE,D319,IF(ISBLANK(B319),VLOOKUP(C319,'Reference data SID'!$N:$P,3,FALSE),VLOOKUP(B319,'Reference data SID'!$M:$P,4,FALSE))),"")</f>
        <v/>
      </c>
      <c r="G319" s="64" t="str">
        <f t="shared" si="83"/>
        <v/>
      </c>
      <c r="H319" s="38" t="str">
        <f>_xlfn.IFNA(VLOOKUP(F319,'Reference data SID'!L:M,2,FALSE),"")</f>
        <v/>
      </c>
      <c r="I319" s="38" t="str">
        <f>_xlfn.IFNA(VLOOKUP(F319,'Reference data SID'!L:N,3,FALSE),"")</f>
        <v/>
      </c>
      <c r="J319" s="38" t="str">
        <f>_xlfn.IFNA(VLOOKUP(F319,'Reference data SID'!L:O,4,FALSE),"")</f>
        <v/>
      </c>
      <c r="K319" s="37"/>
      <c r="L319" s="37"/>
      <c r="M319" s="37"/>
      <c r="N319" s="50"/>
      <c r="O319" s="50"/>
      <c r="P319" s="50"/>
      <c r="Q319" s="50"/>
      <c r="R319" s="50"/>
      <c r="S319" s="50"/>
      <c r="T319" s="47" t="str">
        <f t="shared" ca="1" si="84"/>
        <v/>
      </c>
      <c r="U319" s="117" t="str">
        <f>_xlfn.IFNA(VLOOKUP(A319,'Reference data SID'!D:E,2,FALSE),"")</f>
        <v/>
      </c>
      <c r="V319" s="117" t="str">
        <f t="shared" si="73"/>
        <v>not ok</v>
      </c>
      <c r="W319" s="117" t="str">
        <f t="shared" si="74"/>
        <v>not ok</v>
      </c>
      <c r="X319" s="117" t="str">
        <f t="shared" si="75"/>
        <v>ok</v>
      </c>
      <c r="Y319" s="117" t="str">
        <f t="shared" si="76"/>
        <v>not ok</v>
      </c>
      <c r="Z319" s="117" t="str">
        <f t="shared" si="77"/>
        <v/>
      </c>
      <c r="AA319" s="117" t="str">
        <f>IF(LEN(A319)&gt;1,IF(COUNTIFS($Z$6:Z$502,LEFT(Z319,250))&gt;1,"Duplicate entry: you have two rows for the same substance and year and use",""),"")</f>
        <v/>
      </c>
      <c r="AB319" s="117" t="str">
        <f>IF(LEN(A319)&gt;0,IF(ISNUMBER(MATCH(A319,Annex_I_II_entries,0)),"","The Entry name is not within the dropdown list, make sure that you have not copied and pasted overwritting the cell format (with its correponding dropdown list) in column A"),"")</f>
        <v/>
      </c>
      <c r="AC319" s="117" t="str">
        <f t="shared" ca="1" si="78"/>
        <v/>
      </c>
      <c r="AD319" s="117" t="str">
        <f t="shared" ca="1" si="79"/>
        <v/>
      </c>
      <c r="AE319" s="117" t="str">
        <f>IF(LEN(G319)&lt;1,"",IF(COUNTIFS('1.Mfg and placing on the market'!G$6:G$503,'1.(Optional) tonnage per use'!G319,'1.Mfg and placing on the market'!K$6:K$503,'1.(Optional) tonnage per use'!N319)=0,"You have not provided total tonnage for this substance and year in the sheet 1. Mfg and placing on the market",""))</f>
        <v/>
      </c>
      <c r="AF319" s="117" t="str">
        <f t="shared" ca="1" si="85"/>
        <v/>
      </c>
      <c r="AG319" s="117" t="str">
        <f t="shared" ca="1" si="86"/>
        <v/>
      </c>
      <c r="AH319" s="117" t="str">
        <f t="shared" ca="1" si="87"/>
        <v/>
      </c>
      <c r="AI319" s="117" t="str">
        <f t="shared" si="80"/>
        <v>_EC</v>
      </c>
      <c r="AJ319" s="117" t="str">
        <f t="shared" si="81"/>
        <v>_CAS</v>
      </c>
      <c r="AK319" s="117" t="str">
        <f t="shared" si="82"/>
        <v>_uses</v>
      </c>
      <c r="AL319" s="117" t="str">
        <f t="shared" si="88"/>
        <v/>
      </c>
      <c r="AM319" s="117" t="str">
        <f t="shared" si="89"/>
        <v/>
      </c>
    </row>
    <row r="320" spans="1:39" s="39" customFormat="1" x14ac:dyDescent="0.2">
      <c r="A320" s="37"/>
      <c r="B320" s="37"/>
      <c r="C320" s="37"/>
      <c r="D320" s="70" t="str">
        <f>_xlfn.IFNA(VLOOKUP(A320,'Reference data SID'!$D$2:$Q$673,14,FALSE),"")</f>
        <v/>
      </c>
      <c r="E320" s="70" t="str">
        <f>_xlfn.IFNA(VLOOKUP(D320,'Reference data SID'!$C$3:$E$673,3,FALSE),"")</f>
        <v/>
      </c>
      <c r="F320" s="64" t="str">
        <f>_xlfn.IFNA(IF(E320=FALSE,D320,IF(ISBLANK(B320),VLOOKUP(C320,'Reference data SID'!$N:$P,3,FALSE),VLOOKUP(B320,'Reference data SID'!$M:$P,4,FALSE))),"")</f>
        <v/>
      </c>
      <c r="G320" s="64" t="str">
        <f t="shared" si="83"/>
        <v/>
      </c>
      <c r="H320" s="38" t="str">
        <f>_xlfn.IFNA(VLOOKUP(F320,'Reference data SID'!L:M,2,FALSE),"")</f>
        <v/>
      </c>
      <c r="I320" s="38" t="str">
        <f>_xlfn.IFNA(VLOOKUP(F320,'Reference data SID'!L:N,3,FALSE),"")</f>
        <v/>
      </c>
      <c r="J320" s="38" t="str">
        <f>_xlfn.IFNA(VLOOKUP(F320,'Reference data SID'!L:O,4,FALSE),"")</f>
        <v/>
      </c>
      <c r="K320" s="37"/>
      <c r="L320" s="37"/>
      <c r="M320" s="37"/>
      <c r="N320" s="50"/>
      <c r="O320" s="50"/>
      <c r="P320" s="50"/>
      <c r="Q320" s="50"/>
      <c r="R320" s="50"/>
      <c r="S320" s="50"/>
      <c r="T320" s="47" t="str">
        <f t="shared" ca="1" si="84"/>
        <v/>
      </c>
      <c r="U320" s="117" t="str">
        <f>_xlfn.IFNA(VLOOKUP(A320,'Reference data SID'!D:E,2,FALSE),"")</f>
        <v/>
      </c>
      <c r="V320" s="117" t="str">
        <f t="shared" si="73"/>
        <v>not ok</v>
      </c>
      <c r="W320" s="117" t="str">
        <f t="shared" si="74"/>
        <v>not ok</v>
      </c>
      <c r="X320" s="117" t="str">
        <f t="shared" si="75"/>
        <v>ok</v>
      </c>
      <c r="Y320" s="117" t="str">
        <f t="shared" si="76"/>
        <v>not ok</v>
      </c>
      <c r="Z320" s="117" t="str">
        <f t="shared" si="77"/>
        <v/>
      </c>
      <c r="AA320" s="117" t="str">
        <f>IF(LEN(A320)&gt;1,IF(COUNTIFS($Z$6:Z$502,LEFT(Z320,250))&gt;1,"Duplicate entry: you have two rows for the same substance and year and use",""),"")</f>
        <v/>
      </c>
      <c r="AB320" s="117" t="str">
        <f>IF(LEN(A320)&gt;0,IF(ISNUMBER(MATCH(A320,Annex_I_II_entries,0)),"","The Entry name is not within the dropdown list, make sure that you have not copied and pasted overwritting the cell format (with its correponding dropdown list) in column A"),"")</f>
        <v/>
      </c>
      <c r="AC320" s="117" t="str">
        <f t="shared" ca="1" si="78"/>
        <v/>
      </c>
      <c r="AD320" s="117" t="str">
        <f t="shared" ca="1" si="79"/>
        <v/>
      </c>
      <c r="AE320" s="117" t="str">
        <f>IF(LEN(G320)&lt;1,"",IF(COUNTIFS('1.Mfg and placing on the market'!G$6:G$503,'1.(Optional) tonnage per use'!G320,'1.Mfg and placing on the market'!K$6:K$503,'1.(Optional) tonnage per use'!N320)=0,"You have not provided total tonnage for this substance and year in the sheet 1. Mfg and placing on the market",""))</f>
        <v/>
      </c>
      <c r="AF320" s="117" t="str">
        <f t="shared" ca="1" si="85"/>
        <v/>
      </c>
      <c r="AG320" s="117" t="str">
        <f t="shared" ca="1" si="86"/>
        <v/>
      </c>
      <c r="AH320" s="117" t="str">
        <f t="shared" ca="1" si="87"/>
        <v/>
      </c>
      <c r="AI320" s="117" t="str">
        <f t="shared" si="80"/>
        <v>_EC</v>
      </c>
      <c r="AJ320" s="117" t="str">
        <f t="shared" si="81"/>
        <v>_CAS</v>
      </c>
      <c r="AK320" s="117" t="str">
        <f t="shared" si="82"/>
        <v>_uses</v>
      </c>
      <c r="AL320" s="117" t="str">
        <f t="shared" si="88"/>
        <v/>
      </c>
      <c r="AM320" s="117" t="str">
        <f t="shared" si="89"/>
        <v/>
      </c>
    </row>
    <row r="321" spans="1:39" s="39" customFormat="1" x14ac:dyDescent="0.2">
      <c r="A321" s="37"/>
      <c r="B321" s="37"/>
      <c r="C321" s="37"/>
      <c r="D321" s="70" t="str">
        <f>_xlfn.IFNA(VLOOKUP(A321,'Reference data SID'!$D$2:$Q$673,14,FALSE),"")</f>
        <v/>
      </c>
      <c r="E321" s="70" t="str">
        <f>_xlfn.IFNA(VLOOKUP(D321,'Reference data SID'!$C$3:$E$673,3,FALSE),"")</f>
        <v/>
      </c>
      <c r="F321" s="64" t="str">
        <f>_xlfn.IFNA(IF(E321=FALSE,D321,IF(ISBLANK(B321),VLOOKUP(C321,'Reference data SID'!$N:$P,3,FALSE),VLOOKUP(B321,'Reference data SID'!$M:$P,4,FALSE))),"")</f>
        <v/>
      </c>
      <c r="G321" s="64" t="str">
        <f t="shared" si="83"/>
        <v/>
      </c>
      <c r="H321" s="38" t="str">
        <f>_xlfn.IFNA(VLOOKUP(F321,'Reference data SID'!L:M,2,FALSE),"")</f>
        <v/>
      </c>
      <c r="I321" s="38" t="str">
        <f>_xlfn.IFNA(VLOOKUP(F321,'Reference data SID'!L:N,3,FALSE),"")</f>
        <v/>
      </c>
      <c r="J321" s="38" t="str">
        <f>_xlfn.IFNA(VLOOKUP(F321,'Reference data SID'!L:O,4,FALSE),"")</f>
        <v/>
      </c>
      <c r="K321" s="37"/>
      <c r="L321" s="37"/>
      <c r="M321" s="37"/>
      <c r="N321" s="50"/>
      <c r="O321" s="50"/>
      <c r="P321" s="50"/>
      <c r="Q321" s="50"/>
      <c r="R321" s="50"/>
      <c r="S321" s="50"/>
      <c r="T321" s="47" t="str">
        <f t="shared" ca="1" si="84"/>
        <v/>
      </c>
      <c r="U321" s="117" t="str">
        <f>_xlfn.IFNA(VLOOKUP(A321,'Reference data SID'!D:E,2,FALSE),"")</f>
        <v/>
      </c>
      <c r="V321" s="117" t="str">
        <f t="shared" si="73"/>
        <v>not ok</v>
      </c>
      <c r="W321" s="117" t="str">
        <f t="shared" si="74"/>
        <v>not ok</v>
      </c>
      <c r="X321" s="117" t="str">
        <f t="shared" si="75"/>
        <v>ok</v>
      </c>
      <c r="Y321" s="117" t="str">
        <f t="shared" si="76"/>
        <v>not ok</v>
      </c>
      <c r="Z321" s="117" t="str">
        <f t="shared" si="77"/>
        <v/>
      </c>
      <c r="AA321" s="117" t="str">
        <f>IF(LEN(A321)&gt;1,IF(COUNTIFS($Z$6:Z$502,LEFT(Z321,250))&gt;1,"Duplicate entry: you have two rows for the same substance and year and use",""),"")</f>
        <v/>
      </c>
      <c r="AB321" s="117" t="str">
        <f>IF(LEN(A321)&gt;0,IF(ISNUMBER(MATCH(A321,Annex_I_II_entries,0)),"","The Entry name is not within the dropdown list, make sure that you have not copied and pasted overwritting the cell format (with its correponding dropdown list) in column A"),"")</f>
        <v/>
      </c>
      <c r="AC321" s="117" t="str">
        <f t="shared" ca="1" si="78"/>
        <v/>
      </c>
      <c r="AD321" s="117" t="str">
        <f t="shared" ca="1" si="79"/>
        <v/>
      </c>
      <c r="AE321" s="117" t="str">
        <f>IF(LEN(G321)&lt;1,"",IF(COUNTIFS('1.Mfg and placing on the market'!G$6:G$503,'1.(Optional) tonnage per use'!G321,'1.Mfg and placing on the market'!K$6:K$503,'1.(Optional) tonnage per use'!N321)=0,"You have not provided total tonnage for this substance and year in the sheet 1. Mfg and placing on the market",""))</f>
        <v/>
      </c>
      <c r="AF321" s="117" t="str">
        <f t="shared" ca="1" si="85"/>
        <v/>
      </c>
      <c r="AG321" s="117" t="str">
        <f t="shared" ca="1" si="86"/>
        <v/>
      </c>
      <c r="AH321" s="117" t="str">
        <f t="shared" ca="1" si="87"/>
        <v/>
      </c>
      <c r="AI321" s="117" t="str">
        <f t="shared" si="80"/>
        <v>_EC</v>
      </c>
      <c r="AJ321" s="117" t="str">
        <f t="shared" si="81"/>
        <v>_CAS</v>
      </c>
      <c r="AK321" s="117" t="str">
        <f t="shared" si="82"/>
        <v>_uses</v>
      </c>
      <c r="AL321" s="117" t="str">
        <f t="shared" si="88"/>
        <v/>
      </c>
      <c r="AM321" s="117" t="str">
        <f t="shared" si="89"/>
        <v/>
      </c>
    </row>
    <row r="322" spans="1:39" s="39" customFormat="1" x14ac:dyDescent="0.2">
      <c r="A322" s="37"/>
      <c r="B322" s="37"/>
      <c r="C322" s="37"/>
      <c r="D322" s="70" t="str">
        <f>_xlfn.IFNA(VLOOKUP(A322,'Reference data SID'!$D$2:$Q$673,14,FALSE),"")</f>
        <v/>
      </c>
      <c r="E322" s="70" t="str">
        <f>_xlfn.IFNA(VLOOKUP(D322,'Reference data SID'!$C$3:$E$673,3,FALSE),"")</f>
        <v/>
      </c>
      <c r="F322" s="64" t="str">
        <f>_xlfn.IFNA(IF(E322=FALSE,D322,IF(ISBLANK(B322),VLOOKUP(C322,'Reference data SID'!$N:$P,3,FALSE),VLOOKUP(B322,'Reference data SID'!$M:$P,4,FALSE))),"")</f>
        <v/>
      </c>
      <c r="G322" s="64" t="str">
        <f t="shared" si="83"/>
        <v/>
      </c>
      <c r="H322" s="38" t="str">
        <f>_xlfn.IFNA(VLOOKUP(F322,'Reference data SID'!L:M,2,FALSE),"")</f>
        <v/>
      </c>
      <c r="I322" s="38" t="str">
        <f>_xlfn.IFNA(VLOOKUP(F322,'Reference data SID'!L:N,3,FALSE),"")</f>
        <v/>
      </c>
      <c r="J322" s="38" t="str">
        <f>_xlfn.IFNA(VLOOKUP(F322,'Reference data SID'!L:O,4,FALSE),"")</f>
        <v/>
      </c>
      <c r="K322" s="37"/>
      <c r="L322" s="37"/>
      <c r="M322" s="37"/>
      <c r="N322" s="50"/>
      <c r="O322" s="50"/>
      <c r="P322" s="50"/>
      <c r="Q322" s="50"/>
      <c r="R322" s="50"/>
      <c r="S322" s="50"/>
      <c r="T322" s="47" t="str">
        <f t="shared" ca="1" si="84"/>
        <v/>
      </c>
      <c r="U322" s="117" t="str">
        <f>_xlfn.IFNA(VLOOKUP(A322,'Reference data SID'!D:E,2,FALSE),"")</f>
        <v/>
      </c>
      <c r="V322" s="117" t="str">
        <f t="shared" si="73"/>
        <v>not ok</v>
      </c>
      <c r="W322" s="117" t="str">
        <f t="shared" si="74"/>
        <v>not ok</v>
      </c>
      <c r="X322" s="117" t="str">
        <f t="shared" si="75"/>
        <v>ok</v>
      </c>
      <c r="Y322" s="117" t="str">
        <f t="shared" si="76"/>
        <v>not ok</v>
      </c>
      <c r="Z322" s="117" t="str">
        <f t="shared" si="77"/>
        <v/>
      </c>
      <c r="AA322" s="117" t="str">
        <f>IF(LEN(A322)&gt;1,IF(COUNTIFS($Z$6:Z$502,LEFT(Z322,250))&gt;1,"Duplicate entry: you have two rows for the same substance and year and use",""),"")</f>
        <v/>
      </c>
      <c r="AB322" s="117" t="str">
        <f>IF(LEN(A322)&gt;0,IF(ISNUMBER(MATCH(A322,Annex_I_II_entries,0)),"","The Entry name is not within the dropdown list, make sure that you have not copied and pasted overwritting the cell format (with its correponding dropdown list) in column A"),"")</f>
        <v/>
      </c>
      <c r="AC322" s="117" t="str">
        <f t="shared" ca="1" si="78"/>
        <v/>
      </c>
      <c r="AD322" s="117" t="str">
        <f t="shared" ca="1" si="79"/>
        <v/>
      </c>
      <c r="AE322" s="117" t="str">
        <f>IF(LEN(G322)&lt;1,"",IF(COUNTIFS('1.Mfg and placing on the market'!G$6:G$503,'1.(Optional) tonnage per use'!G322,'1.Mfg and placing on the market'!K$6:K$503,'1.(Optional) tonnage per use'!N322)=0,"You have not provided total tonnage for this substance and year in the sheet 1. Mfg and placing on the market",""))</f>
        <v/>
      </c>
      <c r="AF322" s="117" t="str">
        <f t="shared" ca="1" si="85"/>
        <v/>
      </c>
      <c r="AG322" s="117" t="str">
        <f t="shared" ca="1" si="86"/>
        <v/>
      </c>
      <c r="AH322" s="117" t="str">
        <f t="shared" ca="1" si="87"/>
        <v/>
      </c>
      <c r="AI322" s="117" t="str">
        <f t="shared" si="80"/>
        <v>_EC</v>
      </c>
      <c r="AJ322" s="117" t="str">
        <f t="shared" si="81"/>
        <v>_CAS</v>
      </c>
      <c r="AK322" s="117" t="str">
        <f t="shared" si="82"/>
        <v>_uses</v>
      </c>
      <c r="AL322" s="117" t="str">
        <f t="shared" si="88"/>
        <v/>
      </c>
      <c r="AM322" s="117" t="str">
        <f t="shared" si="89"/>
        <v/>
      </c>
    </row>
    <row r="323" spans="1:39" s="39" customFormat="1" x14ac:dyDescent="0.2">
      <c r="A323" s="37"/>
      <c r="B323" s="37"/>
      <c r="C323" s="37"/>
      <c r="D323" s="70" t="str">
        <f>_xlfn.IFNA(VLOOKUP(A323,'Reference data SID'!$D$2:$Q$673,14,FALSE),"")</f>
        <v/>
      </c>
      <c r="E323" s="70" t="str">
        <f>_xlfn.IFNA(VLOOKUP(D323,'Reference data SID'!$C$3:$E$673,3,FALSE),"")</f>
        <v/>
      </c>
      <c r="F323" s="64" t="str">
        <f>_xlfn.IFNA(IF(E323=FALSE,D323,IF(ISBLANK(B323),VLOOKUP(C323,'Reference data SID'!$N:$P,3,FALSE),VLOOKUP(B323,'Reference data SID'!$M:$P,4,FALSE))),"")</f>
        <v/>
      </c>
      <c r="G323" s="64" t="str">
        <f t="shared" si="83"/>
        <v/>
      </c>
      <c r="H323" s="38" t="str">
        <f>_xlfn.IFNA(VLOOKUP(F323,'Reference data SID'!L:M,2,FALSE),"")</f>
        <v/>
      </c>
      <c r="I323" s="38" t="str">
        <f>_xlfn.IFNA(VLOOKUP(F323,'Reference data SID'!L:N,3,FALSE),"")</f>
        <v/>
      </c>
      <c r="J323" s="38" t="str">
        <f>_xlfn.IFNA(VLOOKUP(F323,'Reference data SID'!L:O,4,FALSE),"")</f>
        <v/>
      </c>
      <c r="K323" s="37"/>
      <c r="L323" s="37"/>
      <c r="M323" s="37"/>
      <c r="N323" s="50"/>
      <c r="O323" s="50"/>
      <c r="P323" s="50"/>
      <c r="Q323" s="50"/>
      <c r="R323" s="50"/>
      <c r="S323" s="50"/>
      <c r="T323" s="47" t="str">
        <f t="shared" ca="1" si="84"/>
        <v/>
      </c>
      <c r="U323" s="117" t="str">
        <f>_xlfn.IFNA(VLOOKUP(A323,'Reference data SID'!D:E,2,FALSE),"")</f>
        <v/>
      </c>
      <c r="V323" s="117" t="str">
        <f t="shared" si="73"/>
        <v>not ok</v>
      </c>
      <c r="W323" s="117" t="str">
        <f t="shared" si="74"/>
        <v>not ok</v>
      </c>
      <c r="X323" s="117" t="str">
        <f t="shared" si="75"/>
        <v>ok</v>
      </c>
      <c r="Y323" s="117" t="str">
        <f t="shared" si="76"/>
        <v>not ok</v>
      </c>
      <c r="Z323" s="117" t="str">
        <f t="shared" si="77"/>
        <v/>
      </c>
      <c r="AA323" s="117" t="str">
        <f>IF(LEN(A323)&gt;1,IF(COUNTIFS($Z$6:Z$502,LEFT(Z323,250))&gt;1,"Duplicate entry: you have two rows for the same substance and year and use",""),"")</f>
        <v/>
      </c>
      <c r="AB323" s="117" t="str">
        <f>IF(LEN(A323)&gt;0,IF(ISNUMBER(MATCH(A323,Annex_I_II_entries,0)),"","The Entry name is not within the dropdown list, make sure that you have not copied and pasted overwritting the cell format (with its correponding dropdown list) in column A"),"")</f>
        <v/>
      </c>
      <c r="AC323" s="117" t="str">
        <f t="shared" ca="1" si="78"/>
        <v/>
      </c>
      <c r="AD323" s="117" t="str">
        <f t="shared" ca="1" si="79"/>
        <v/>
      </c>
      <c r="AE323" s="117" t="str">
        <f>IF(LEN(G323)&lt;1,"",IF(COUNTIFS('1.Mfg and placing on the market'!G$6:G$503,'1.(Optional) tonnage per use'!G323,'1.Mfg and placing on the market'!K$6:K$503,'1.(Optional) tonnage per use'!N323)=0,"You have not provided total tonnage for this substance and year in the sheet 1. Mfg and placing on the market",""))</f>
        <v/>
      </c>
      <c r="AF323" s="117" t="str">
        <f t="shared" ca="1" si="85"/>
        <v/>
      </c>
      <c r="AG323" s="117" t="str">
        <f t="shared" ca="1" si="86"/>
        <v/>
      </c>
      <c r="AH323" s="117" t="str">
        <f t="shared" ca="1" si="87"/>
        <v/>
      </c>
      <c r="AI323" s="117" t="str">
        <f t="shared" si="80"/>
        <v>_EC</v>
      </c>
      <c r="AJ323" s="117" t="str">
        <f t="shared" si="81"/>
        <v>_CAS</v>
      </c>
      <c r="AK323" s="117" t="str">
        <f t="shared" si="82"/>
        <v>_uses</v>
      </c>
      <c r="AL323" s="117" t="str">
        <f t="shared" si="88"/>
        <v/>
      </c>
      <c r="AM323" s="117" t="str">
        <f t="shared" si="89"/>
        <v/>
      </c>
    </row>
    <row r="324" spans="1:39" s="39" customFormat="1" x14ac:dyDescent="0.2">
      <c r="A324" s="37"/>
      <c r="B324" s="37"/>
      <c r="C324" s="37"/>
      <c r="D324" s="70" t="str">
        <f>_xlfn.IFNA(VLOOKUP(A324,'Reference data SID'!$D$2:$Q$673,14,FALSE),"")</f>
        <v/>
      </c>
      <c r="E324" s="70" t="str">
        <f>_xlfn.IFNA(VLOOKUP(D324,'Reference data SID'!$C$3:$E$673,3,FALSE),"")</f>
        <v/>
      </c>
      <c r="F324" s="64" t="str">
        <f>_xlfn.IFNA(IF(E324=FALSE,D324,IF(ISBLANK(B324),VLOOKUP(C324,'Reference data SID'!$N:$P,3,FALSE),VLOOKUP(B324,'Reference data SID'!$M:$P,4,FALSE))),"")</f>
        <v/>
      </c>
      <c r="G324" s="64" t="str">
        <f t="shared" si="83"/>
        <v/>
      </c>
      <c r="H324" s="38" t="str">
        <f>_xlfn.IFNA(VLOOKUP(F324,'Reference data SID'!L:M,2,FALSE),"")</f>
        <v/>
      </c>
      <c r="I324" s="38" t="str">
        <f>_xlfn.IFNA(VLOOKUP(F324,'Reference data SID'!L:N,3,FALSE),"")</f>
        <v/>
      </c>
      <c r="J324" s="38" t="str">
        <f>_xlfn.IFNA(VLOOKUP(F324,'Reference data SID'!L:O,4,FALSE),"")</f>
        <v/>
      </c>
      <c r="K324" s="37"/>
      <c r="L324" s="37"/>
      <c r="M324" s="37"/>
      <c r="N324" s="50"/>
      <c r="O324" s="50"/>
      <c r="P324" s="50"/>
      <c r="Q324" s="50"/>
      <c r="R324" s="50"/>
      <c r="S324" s="50"/>
      <c r="T324" s="47" t="str">
        <f t="shared" ca="1" si="84"/>
        <v/>
      </c>
      <c r="U324" s="117" t="str">
        <f>_xlfn.IFNA(VLOOKUP(A324,'Reference data SID'!D:E,2,FALSE),"")</f>
        <v/>
      </c>
      <c r="V324" s="117" t="str">
        <f t="shared" si="73"/>
        <v>not ok</v>
      </c>
      <c r="W324" s="117" t="str">
        <f t="shared" si="74"/>
        <v>not ok</v>
      </c>
      <c r="X324" s="117" t="str">
        <f t="shared" si="75"/>
        <v>ok</v>
      </c>
      <c r="Y324" s="117" t="str">
        <f t="shared" si="76"/>
        <v>not ok</v>
      </c>
      <c r="Z324" s="117" t="str">
        <f t="shared" si="77"/>
        <v/>
      </c>
      <c r="AA324" s="117" t="str">
        <f>IF(LEN(A324)&gt;1,IF(COUNTIFS($Z$6:Z$502,LEFT(Z324,250))&gt;1,"Duplicate entry: you have two rows for the same substance and year and use",""),"")</f>
        <v/>
      </c>
      <c r="AB324" s="117" t="str">
        <f>IF(LEN(A324)&gt;0,IF(ISNUMBER(MATCH(A324,Annex_I_II_entries,0)),"","The Entry name is not within the dropdown list, make sure that you have not copied and pasted overwritting the cell format (with its correponding dropdown list) in column A"),"")</f>
        <v/>
      </c>
      <c r="AC324" s="117" t="str">
        <f t="shared" ca="1" si="78"/>
        <v/>
      </c>
      <c r="AD324" s="117" t="str">
        <f t="shared" ca="1" si="79"/>
        <v/>
      </c>
      <c r="AE324" s="117" t="str">
        <f>IF(LEN(G324)&lt;1,"",IF(COUNTIFS('1.Mfg and placing on the market'!G$6:G$503,'1.(Optional) tonnage per use'!G324,'1.Mfg and placing on the market'!K$6:K$503,'1.(Optional) tonnage per use'!N324)=0,"You have not provided total tonnage for this substance and year in the sheet 1. Mfg and placing on the market",""))</f>
        <v/>
      </c>
      <c r="AF324" s="117" t="str">
        <f t="shared" ca="1" si="85"/>
        <v/>
      </c>
      <c r="AG324" s="117" t="str">
        <f t="shared" ca="1" si="86"/>
        <v/>
      </c>
      <c r="AH324" s="117" t="str">
        <f t="shared" ca="1" si="87"/>
        <v/>
      </c>
      <c r="AI324" s="117" t="str">
        <f t="shared" si="80"/>
        <v>_EC</v>
      </c>
      <c r="AJ324" s="117" t="str">
        <f t="shared" si="81"/>
        <v>_CAS</v>
      </c>
      <c r="AK324" s="117" t="str">
        <f t="shared" si="82"/>
        <v>_uses</v>
      </c>
      <c r="AL324" s="117" t="str">
        <f t="shared" si="88"/>
        <v/>
      </c>
      <c r="AM324" s="117" t="str">
        <f t="shared" si="89"/>
        <v/>
      </c>
    </row>
    <row r="325" spans="1:39" s="39" customFormat="1" x14ac:dyDescent="0.2">
      <c r="A325" s="37"/>
      <c r="B325" s="37"/>
      <c r="C325" s="37"/>
      <c r="D325" s="70" t="str">
        <f>_xlfn.IFNA(VLOOKUP(A325,'Reference data SID'!$D$2:$Q$673,14,FALSE),"")</f>
        <v/>
      </c>
      <c r="E325" s="70" t="str">
        <f>_xlfn.IFNA(VLOOKUP(D325,'Reference data SID'!$C$3:$E$673,3,FALSE),"")</f>
        <v/>
      </c>
      <c r="F325" s="64" t="str">
        <f>_xlfn.IFNA(IF(E325=FALSE,D325,IF(ISBLANK(B325),VLOOKUP(C325,'Reference data SID'!$N:$P,3,FALSE),VLOOKUP(B325,'Reference data SID'!$M:$P,4,FALSE))),"")</f>
        <v/>
      </c>
      <c r="G325" s="64" t="str">
        <f t="shared" si="83"/>
        <v/>
      </c>
      <c r="H325" s="38" t="str">
        <f>_xlfn.IFNA(VLOOKUP(F325,'Reference data SID'!L:M,2,FALSE),"")</f>
        <v/>
      </c>
      <c r="I325" s="38" t="str">
        <f>_xlfn.IFNA(VLOOKUP(F325,'Reference data SID'!L:N,3,FALSE),"")</f>
        <v/>
      </c>
      <c r="J325" s="38" t="str">
        <f>_xlfn.IFNA(VLOOKUP(F325,'Reference data SID'!L:O,4,FALSE),"")</f>
        <v/>
      </c>
      <c r="K325" s="37"/>
      <c r="L325" s="37"/>
      <c r="M325" s="37"/>
      <c r="N325" s="50"/>
      <c r="O325" s="50"/>
      <c r="P325" s="50"/>
      <c r="Q325" s="50"/>
      <c r="R325" s="50"/>
      <c r="S325" s="50"/>
      <c r="T325" s="47" t="str">
        <f t="shared" ca="1" si="84"/>
        <v/>
      </c>
      <c r="U325" s="117" t="str">
        <f>_xlfn.IFNA(VLOOKUP(A325,'Reference data SID'!D:E,2,FALSE),"")</f>
        <v/>
      </c>
      <c r="V325" s="117" t="str">
        <f t="shared" si="73"/>
        <v>not ok</v>
      </c>
      <c r="W325" s="117" t="str">
        <f t="shared" si="74"/>
        <v>not ok</v>
      </c>
      <c r="X325" s="117" t="str">
        <f t="shared" si="75"/>
        <v>ok</v>
      </c>
      <c r="Y325" s="117" t="str">
        <f t="shared" si="76"/>
        <v>not ok</v>
      </c>
      <c r="Z325" s="117" t="str">
        <f t="shared" si="77"/>
        <v/>
      </c>
      <c r="AA325" s="117" t="str">
        <f>IF(LEN(A325)&gt;1,IF(COUNTIFS($Z$6:Z$502,LEFT(Z325,250))&gt;1,"Duplicate entry: you have two rows for the same substance and year and use",""),"")</f>
        <v/>
      </c>
      <c r="AB325" s="117" t="str">
        <f>IF(LEN(A325)&gt;0,IF(ISNUMBER(MATCH(A325,Annex_I_II_entries,0)),"","The Entry name is not within the dropdown list, make sure that you have not copied and pasted overwritting the cell format (with its correponding dropdown list) in column A"),"")</f>
        <v/>
      </c>
      <c r="AC325" s="117" t="str">
        <f t="shared" ca="1" si="78"/>
        <v/>
      </c>
      <c r="AD325" s="117" t="str">
        <f t="shared" ca="1" si="79"/>
        <v/>
      </c>
      <c r="AE325" s="117" t="str">
        <f>IF(LEN(G325)&lt;1,"",IF(COUNTIFS('1.Mfg and placing on the market'!G$6:G$503,'1.(Optional) tonnage per use'!G325,'1.Mfg and placing on the market'!K$6:K$503,'1.(Optional) tonnage per use'!N325)=0,"You have not provided total tonnage for this substance and year in the sheet 1. Mfg and placing on the market",""))</f>
        <v/>
      </c>
      <c r="AF325" s="117" t="str">
        <f t="shared" ca="1" si="85"/>
        <v/>
      </c>
      <c r="AG325" s="117" t="str">
        <f t="shared" ca="1" si="86"/>
        <v/>
      </c>
      <c r="AH325" s="117" t="str">
        <f t="shared" ca="1" si="87"/>
        <v/>
      </c>
      <c r="AI325" s="117" t="str">
        <f t="shared" si="80"/>
        <v>_EC</v>
      </c>
      <c r="AJ325" s="117" t="str">
        <f t="shared" si="81"/>
        <v>_CAS</v>
      </c>
      <c r="AK325" s="117" t="str">
        <f t="shared" si="82"/>
        <v>_uses</v>
      </c>
      <c r="AL325" s="117" t="str">
        <f t="shared" si="88"/>
        <v/>
      </c>
      <c r="AM325" s="117" t="str">
        <f t="shared" si="89"/>
        <v/>
      </c>
    </row>
    <row r="326" spans="1:39" s="39" customFormat="1" x14ac:dyDescent="0.2">
      <c r="A326" s="37"/>
      <c r="B326" s="37"/>
      <c r="C326" s="37"/>
      <c r="D326" s="70" t="str">
        <f>_xlfn.IFNA(VLOOKUP(A326,'Reference data SID'!$D$2:$Q$673,14,FALSE),"")</f>
        <v/>
      </c>
      <c r="E326" s="70" t="str">
        <f>_xlfn.IFNA(VLOOKUP(D326,'Reference data SID'!$C$3:$E$673,3,FALSE),"")</f>
        <v/>
      </c>
      <c r="F326" s="64" t="str">
        <f>_xlfn.IFNA(IF(E326=FALSE,D326,IF(ISBLANK(B326),VLOOKUP(C326,'Reference data SID'!$N:$P,3,FALSE),VLOOKUP(B326,'Reference data SID'!$M:$P,4,FALSE))),"")</f>
        <v/>
      </c>
      <c r="G326" s="64" t="str">
        <f t="shared" si="83"/>
        <v/>
      </c>
      <c r="H326" s="38" t="str">
        <f>_xlfn.IFNA(VLOOKUP(F326,'Reference data SID'!L:M,2,FALSE),"")</f>
        <v/>
      </c>
      <c r="I326" s="38" t="str">
        <f>_xlfn.IFNA(VLOOKUP(F326,'Reference data SID'!L:N,3,FALSE),"")</f>
        <v/>
      </c>
      <c r="J326" s="38" t="str">
        <f>_xlfn.IFNA(VLOOKUP(F326,'Reference data SID'!L:O,4,FALSE),"")</f>
        <v/>
      </c>
      <c r="K326" s="37"/>
      <c r="L326" s="37"/>
      <c r="M326" s="37"/>
      <c r="N326" s="50"/>
      <c r="O326" s="50"/>
      <c r="P326" s="50"/>
      <c r="Q326" s="50"/>
      <c r="R326" s="50"/>
      <c r="S326" s="50"/>
      <c r="T326" s="47" t="str">
        <f t="shared" ca="1" si="84"/>
        <v/>
      </c>
      <c r="U326" s="117" t="str">
        <f>_xlfn.IFNA(VLOOKUP(A326,'Reference data SID'!D:E,2,FALSE),"")</f>
        <v/>
      </c>
      <c r="V326" s="117" t="str">
        <f t="shared" ref="V326:V389" si="90">IF(AND(U326=TRUE,LEN(C326)&lt;1),"ok","not ok")</f>
        <v>not ok</v>
      </c>
      <c r="W326" s="117" t="str">
        <f t="shared" ref="W326:W389" si="91">IF(AND(U326=TRUE,LEN(B326)&lt;1),"ok", "not ok")</f>
        <v>not ok</v>
      </c>
      <c r="X326" s="117" t="str">
        <f t="shared" ref="X326:X389" si="92">IF(LEN(CONCATENATE(B326,C326))&gt;0,"not ok","ok")</f>
        <v>ok</v>
      </c>
      <c r="Y326" s="117" t="str">
        <f t="shared" ref="Y326:Y389" si="93">IF(OR(B326="other",C326="other"),"ok","not ok")</f>
        <v>not ok</v>
      </c>
      <c r="Z326" s="117" t="str">
        <f t="shared" ref="Z326:Z389" si="94">IF(LEN(A326)&gt;1,CONCATENATE(A326,I326,H326,F326,N326,K326,L326,M326),"")</f>
        <v/>
      </c>
      <c r="AA326" s="117" t="str">
        <f>IF(LEN(A326)&gt;1,IF(COUNTIFS($Z$6:Z$502,LEFT(Z326,250))&gt;1,"Duplicate entry: you have two rows for the same substance and year and use",""),"")</f>
        <v/>
      </c>
      <c r="AB326" s="117" t="str">
        <f>IF(LEN(A326)&gt;0,IF(ISNUMBER(MATCH(A326,Annex_I_II_entries,0)),"","The Entry name is not within the dropdown list, make sure that you have not copied and pasted overwritting the cell format (with its correponding dropdown list) in column A"),"")</f>
        <v/>
      </c>
      <c r="AC326" s="117" t="str">
        <f t="shared" ref="AC326:AC389" ca="1" si="95">IF(LEN(B326)&gt;0,IF(ISNUMBER(MATCH(B326,INDIRECT(AI326),0)),"","The EC number is not within the dropdown list, make sure that you have not copied and pasted overwritting the cell format (with its correponding dropdown list) in column B"),"")</f>
        <v/>
      </c>
      <c r="AD326" s="117" t="str">
        <f t="shared" ref="AD326:AD389" ca="1" si="96">IF(LEN(C326)&gt;0,IF(ISNUMBER(MATCH(C326,INDIRECT(AJ326),0)),"","The CAS number is not within the dropdown list, make sure that you have not copied and pasted overwritting the cell format (with its correponding dropdown list) in column C"),"")</f>
        <v/>
      </c>
      <c r="AE326" s="117" t="str">
        <f>IF(LEN(G326)&lt;1,"",IF(COUNTIFS('1.Mfg and placing on the market'!G$6:G$503,'1.(Optional) tonnage per use'!G326,'1.Mfg and placing on the market'!K$6:K$503,'1.(Optional) tonnage per use'!N326)=0,"You have not provided total tonnage for this substance and year in the sheet 1. Mfg and placing on the market",""))</f>
        <v/>
      </c>
      <c r="AF326" s="117" t="str">
        <f t="shared" ca="1" si="85"/>
        <v/>
      </c>
      <c r="AG326" s="117" t="str">
        <f t="shared" ca="1" si="86"/>
        <v/>
      </c>
      <c r="AH326" s="117" t="str">
        <f t="shared" ca="1" si="87"/>
        <v/>
      </c>
      <c r="AI326" s="117" t="str">
        <f t="shared" ref="AI326:AI389" si="97">CONCATENATE(SUBSTITUTE(SUBSTITUTE(SUBSTITUTE(SUBSTITUTE(SUBSTITUTE(SUBSTITUTE(A326," ","_"),"(","_"),")","_"),"-","_"),";","_"),",","_"),"_EC")</f>
        <v>_EC</v>
      </c>
      <c r="AJ326" s="117" t="str">
        <f t="shared" ref="AJ326:AJ389" si="98">CONCATENATE(SUBSTITUTE(SUBSTITUTE(SUBSTITUTE(SUBSTITUTE(SUBSTITUTE(SUBSTITUTE(A326," ","_"),"(","_"),")","_"),"-","_"),";","_"),",","_"),"_CAS")</f>
        <v>_CAS</v>
      </c>
      <c r="AK326" s="117" t="str">
        <f t="shared" ref="AK326:AK389" si="99">CONCATENATE(SUBSTITUTE(SUBSTITUTE(SUBSTITUTE(SUBSTITUTE(SUBSTITUTE(SUBSTITUTE(A326," ","_"),"(","_"),")","_"),"-","_"),";","_"),",","_"),"_uses")</f>
        <v>_uses</v>
      </c>
      <c r="AL326" s="117" t="str">
        <f t="shared" si="88"/>
        <v/>
      </c>
      <c r="AM326" s="117" t="str">
        <f t="shared" si="89"/>
        <v/>
      </c>
    </row>
    <row r="327" spans="1:39" s="39" customFormat="1" x14ac:dyDescent="0.2">
      <c r="A327" s="37"/>
      <c r="B327" s="37"/>
      <c r="C327" s="37"/>
      <c r="D327" s="70" t="str">
        <f>_xlfn.IFNA(VLOOKUP(A327,'Reference data SID'!$D$2:$Q$673,14,FALSE),"")</f>
        <v/>
      </c>
      <c r="E327" s="70" t="str">
        <f>_xlfn.IFNA(VLOOKUP(D327,'Reference data SID'!$C$3:$E$673,3,FALSE),"")</f>
        <v/>
      </c>
      <c r="F327" s="64" t="str">
        <f>_xlfn.IFNA(IF(E327=FALSE,D327,IF(ISBLANK(B327),VLOOKUP(C327,'Reference data SID'!$N:$P,3,FALSE),VLOOKUP(B327,'Reference data SID'!$M:$P,4,FALSE))),"")</f>
        <v/>
      </c>
      <c r="G327" s="64" t="str">
        <f t="shared" ref="G327:G390" si="100">CONCATENATE(D327,F327)</f>
        <v/>
      </c>
      <c r="H327" s="38" t="str">
        <f>_xlfn.IFNA(VLOOKUP(F327,'Reference data SID'!L:M,2,FALSE),"")</f>
        <v/>
      </c>
      <c r="I327" s="38" t="str">
        <f>_xlfn.IFNA(VLOOKUP(F327,'Reference data SID'!L:N,3,FALSE),"")</f>
        <v/>
      </c>
      <c r="J327" s="38" t="str">
        <f>_xlfn.IFNA(VLOOKUP(F327,'Reference data SID'!L:O,4,FALSE),"")</f>
        <v/>
      </c>
      <c r="K327" s="37"/>
      <c r="L327" s="37"/>
      <c r="M327" s="37"/>
      <c r="N327" s="50"/>
      <c r="O327" s="50"/>
      <c r="P327" s="50"/>
      <c r="Q327" s="50"/>
      <c r="R327" s="50"/>
      <c r="S327" s="50"/>
      <c r="T327" s="47" t="str">
        <f t="shared" ref="T327:T390" ca="1" si="101" xml:space="preserve">
CONCATENATE(AA327,
IF(AND(LEN(AA327)&gt;2,OR(LEN(AB327&gt;2),LEN(AC327&gt;2),LEN(AD327&gt;2),(AE327&gt;2),LEN(AF327&gt;2),LEN(AQ327&gt;2),LEN(AR327&gt;2),LEN(AS327&gt;2))),CONCATENATE("; ",CHAR(10)),""),
AB327,
IF(AND(LEN(AB327)&gt;2,OR(LEN(AC327&gt;2),LEN(AD327&gt;2),(AE327&gt;2),LEN(AF327&gt;2),LEN(AQ327&gt;1),LEN(AR327&gt;2),LEN(AS327&gt;2))),CONCATENATE("; ",CHAR(10)),""),
AC327,
IF(AND(LEN(AC327)&gt;2,OR(LEN(AD327&gt;2),LEN(AE327&gt;2),LEN(AF327&gt;2),LEN(AQ327&gt;2),LEN(AR327&gt;2),LEN(AS327&gt;2))),CONCATENATE("; ",CHAR(10)),""),
AD327,
IF(AND(LEN(AD327)&gt;2,OR(LEN(AE327&gt;2),LEN(AF327&gt;1),LEN(AQ327&gt;2),LEN(AR327&gt;2),LEN(AS327&gt;2))),CONCATENATE("; ",CHAR(10)),""),
AE327,
IF(AND(LEN(AE327)&gt;2,OR(LEN(AF327&gt;2),LEN(AQ327&gt;2),LEN(AR327&gt;2),LEN(AS327&gt;2))),CONCATENATE("; ",CHAR(10)),""),
AF327,
IF(AND(LEN(AF327)&gt;2,OR(,LEN(AQ327&gt;2),LEN(AR327&gt;2),LEN(AS327&gt;2))),CONCATENATE("; ",CHAR(10)),""),
AQ327,
IF(AND(LEN(AQ327)&gt;2,OR(,LEN(AR327&gt;2),LEN(AS327&gt;2))),CONCATENATE("; ",CHAR(10)),""),
AR327,
IF(AND(LEN(AR387)&gt;2,OR(,LEN(AR327&gt;2),LEN(AS327&gt;2))),CONCATENATE("; ",CHAR(10)),""),
AS327,
IF(AND(LEN(AS327)&gt;2,(LEN(AQ327&gt;2))),CONCATENATE("; ",CHAR(10)),""),
AQ327
)</f>
        <v/>
      </c>
      <c r="U327" s="117" t="str">
        <f>_xlfn.IFNA(VLOOKUP(A327,'Reference data SID'!D:E,2,FALSE),"")</f>
        <v/>
      </c>
      <c r="V327" s="117" t="str">
        <f t="shared" si="90"/>
        <v>not ok</v>
      </c>
      <c r="W327" s="117" t="str">
        <f t="shared" si="91"/>
        <v>not ok</v>
      </c>
      <c r="X327" s="117" t="str">
        <f t="shared" si="92"/>
        <v>ok</v>
      </c>
      <c r="Y327" s="117" t="str">
        <f t="shared" si="93"/>
        <v>not ok</v>
      </c>
      <c r="Z327" s="117" t="str">
        <f t="shared" si="94"/>
        <v/>
      </c>
      <c r="AA327" s="117" t="str">
        <f>IF(LEN(A327)&gt;1,IF(COUNTIFS($Z$6:Z$502,LEFT(Z327,250))&gt;1,"Duplicate entry: you have two rows for the same substance and year and use",""),"")</f>
        <v/>
      </c>
      <c r="AB327" s="117" t="str">
        <f>IF(LEN(A327)&gt;0,IF(ISNUMBER(MATCH(A327,Annex_I_II_entries,0)),"","The Entry name is not within the dropdown list, make sure that you have not copied and pasted overwritting the cell format (with its correponding dropdown list) in column A"),"")</f>
        <v/>
      </c>
      <c r="AC327" s="117" t="str">
        <f t="shared" ca="1" si="95"/>
        <v/>
      </c>
      <c r="AD327" s="117" t="str">
        <f t="shared" ca="1" si="96"/>
        <v/>
      </c>
      <c r="AE327" s="117" t="str">
        <f>IF(LEN(G327)&lt;1,"",IF(COUNTIFS('1.Mfg and placing on the market'!G$6:G$503,'1.(Optional) tonnage per use'!G327,'1.Mfg and placing on the market'!K$6:K$503,'1.(Optional) tonnage per use'!N327)=0,"You have not provided total tonnage for this substance and year in the sheet 1. Mfg and placing on the market",""))</f>
        <v/>
      </c>
      <c r="AF327" s="117" t="str">
        <f t="shared" ca="1" si="85"/>
        <v/>
      </c>
      <c r="AG327" s="117" t="str">
        <f t="shared" ca="1" si="86"/>
        <v/>
      </c>
      <c r="AH327" s="117" t="str">
        <f t="shared" ca="1" si="87"/>
        <v/>
      </c>
      <c r="AI327" s="117" t="str">
        <f t="shared" si="97"/>
        <v>_EC</v>
      </c>
      <c r="AJ327" s="117" t="str">
        <f t="shared" si="98"/>
        <v>_CAS</v>
      </c>
      <c r="AK327" s="117" t="str">
        <f t="shared" si="99"/>
        <v>_uses</v>
      </c>
      <c r="AL327" s="117" t="str">
        <f t="shared" si="88"/>
        <v/>
      </c>
      <c r="AM327" s="117" t="str">
        <f t="shared" si="89"/>
        <v/>
      </c>
    </row>
    <row r="328" spans="1:39" s="39" customFormat="1" x14ac:dyDescent="0.2">
      <c r="A328" s="37"/>
      <c r="B328" s="37"/>
      <c r="C328" s="37"/>
      <c r="D328" s="70" t="str">
        <f>_xlfn.IFNA(VLOOKUP(A328,'Reference data SID'!$D$2:$Q$673,14,FALSE),"")</f>
        <v/>
      </c>
      <c r="E328" s="70" t="str">
        <f>_xlfn.IFNA(VLOOKUP(D328,'Reference data SID'!$C$3:$E$673,3,FALSE),"")</f>
        <v/>
      </c>
      <c r="F328" s="64" t="str">
        <f>_xlfn.IFNA(IF(E328=FALSE,D328,IF(ISBLANK(B328),VLOOKUP(C328,'Reference data SID'!$N:$P,3,FALSE),VLOOKUP(B328,'Reference data SID'!$M:$P,4,FALSE))),"")</f>
        <v/>
      </c>
      <c r="G328" s="64" t="str">
        <f t="shared" si="100"/>
        <v/>
      </c>
      <c r="H328" s="38" t="str">
        <f>_xlfn.IFNA(VLOOKUP(F328,'Reference data SID'!L:M,2,FALSE),"")</f>
        <v/>
      </c>
      <c r="I328" s="38" t="str">
        <f>_xlfn.IFNA(VLOOKUP(F328,'Reference data SID'!L:N,3,FALSE),"")</f>
        <v/>
      </c>
      <c r="J328" s="38" t="str">
        <f>_xlfn.IFNA(VLOOKUP(F328,'Reference data SID'!L:O,4,FALSE),"")</f>
        <v/>
      </c>
      <c r="K328" s="37"/>
      <c r="L328" s="37"/>
      <c r="M328" s="37"/>
      <c r="N328" s="50"/>
      <c r="O328" s="50"/>
      <c r="P328" s="50"/>
      <c r="Q328" s="50"/>
      <c r="R328" s="50"/>
      <c r="S328" s="50"/>
      <c r="T328" s="47" t="str">
        <f t="shared" ca="1" si="101"/>
        <v/>
      </c>
      <c r="U328" s="117" t="str">
        <f>_xlfn.IFNA(VLOOKUP(A328,'Reference data SID'!D:E,2,FALSE),"")</f>
        <v/>
      </c>
      <c r="V328" s="117" t="str">
        <f t="shared" si="90"/>
        <v>not ok</v>
      </c>
      <c r="W328" s="117" t="str">
        <f t="shared" si="91"/>
        <v>not ok</v>
      </c>
      <c r="X328" s="117" t="str">
        <f t="shared" si="92"/>
        <v>ok</v>
      </c>
      <c r="Y328" s="117" t="str">
        <f t="shared" si="93"/>
        <v>not ok</v>
      </c>
      <c r="Z328" s="117" t="str">
        <f t="shared" si="94"/>
        <v/>
      </c>
      <c r="AA328" s="117" t="str">
        <f>IF(LEN(A328)&gt;1,IF(COUNTIFS($Z$6:Z$502,LEFT(Z328,250))&gt;1,"Duplicate entry: you have two rows for the same substance and year and use",""),"")</f>
        <v/>
      </c>
      <c r="AB328" s="117" t="str">
        <f>IF(LEN(A328)&gt;0,IF(ISNUMBER(MATCH(A328,Annex_I_II_entries,0)),"","The Entry name is not within the dropdown list, make sure that you have not copied and pasted overwritting the cell format (with its correponding dropdown list) in column A"),"")</f>
        <v/>
      </c>
      <c r="AC328" s="117" t="str">
        <f t="shared" ca="1" si="95"/>
        <v/>
      </c>
      <c r="AD328" s="117" t="str">
        <f t="shared" ca="1" si="96"/>
        <v/>
      </c>
      <c r="AE328" s="117" t="str">
        <f>IF(LEN(G328)&lt;1,"",IF(COUNTIFS('1.Mfg and placing on the market'!G$6:G$503,'1.(Optional) tonnage per use'!G328,'1.Mfg and placing on the market'!K$6:K$503,'1.(Optional) tonnage per use'!N328)=0,"You have not provided total tonnage for this substance and year in the sheet 1. Mfg and placing on the market",""))</f>
        <v/>
      </c>
      <c r="AF328" s="117" t="str">
        <f t="shared" ca="1" si="85"/>
        <v/>
      </c>
      <c r="AG328" s="117" t="str">
        <f t="shared" ca="1" si="86"/>
        <v/>
      </c>
      <c r="AH328" s="117" t="str">
        <f t="shared" ca="1" si="87"/>
        <v/>
      </c>
      <c r="AI328" s="117" t="str">
        <f t="shared" si="97"/>
        <v>_EC</v>
      </c>
      <c r="AJ328" s="117" t="str">
        <f t="shared" si="98"/>
        <v>_CAS</v>
      </c>
      <c r="AK328" s="117" t="str">
        <f t="shared" si="99"/>
        <v>_uses</v>
      </c>
      <c r="AL328" s="117" t="str">
        <f t="shared" si="88"/>
        <v/>
      </c>
      <c r="AM328" s="117" t="str">
        <f t="shared" si="89"/>
        <v/>
      </c>
    </row>
    <row r="329" spans="1:39" s="39" customFormat="1" x14ac:dyDescent="0.2">
      <c r="A329" s="37"/>
      <c r="B329" s="37"/>
      <c r="C329" s="37"/>
      <c r="D329" s="70" t="str">
        <f>_xlfn.IFNA(VLOOKUP(A329,'Reference data SID'!$D$2:$Q$673,14,FALSE),"")</f>
        <v/>
      </c>
      <c r="E329" s="70" t="str">
        <f>_xlfn.IFNA(VLOOKUP(D329,'Reference data SID'!$C$3:$E$673,3,FALSE),"")</f>
        <v/>
      </c>
      <c r="F329" s="64" t="str">
        <f>_xlfn.IFNA(IF(E329=FALSE,D329,IF(ISBLANK(B329),VLOOKUP(C329,'Reference data SID'!$N:$P,3,FALSE),VLOOKUP(B329,'Reference data SID'!$M:$P,4,FALSE))),"")</f>
        <v/>
      </c>
      <c r="G329" s="64" t="str">
        <f t="shared" si="100"/>
        <v/>
      </c>
      <c r="H329" s="38" t="str">
        <f>_xlfn.IFNA(VLOOKUP(F329,'Reference data SID'!L:M,2,FALSE),"")</f>
        <v/>
      </c>
      <c r="I329" s="38" t="str">
        <f>_xlfn.IFNA(VLOOKUP(F329,'Reference data SID'!L:N,3,FALSE),"")</f>
        <v/>
      </c>
      <c r="J329" s="38" t="str">
        <f>_xlfn.IFNA(VLOOKUP(F329,'Reference data SID'!L:O,4,FALSE),"")</f>
        <v/>
      </c>
      <c r="K329" s="37"/>
      <c r="L329" s="37"/>
      <c r="M329" s="37"/>
      <c r="N329" s="50"/>
      <c r="O329" s="50"/>
      <c r="P329" s="50"/>
      <c r="Q329" s="50"/>
      <c r="R329" s="50"/>
      <c r="S329" s="50"/>
      <c r="T329" s="47" t="str">
        <f t="shared" ca="1" si="101"/>
        <v/>
      </c>
      <c r="U329" s="117" t="str">
        <f>_xlfn.IFNA(VLOOKUP(A329,'Reference data SID'!D:E,2,FALSE),"")</f>
        <v/>
      </c>
      <c r="V329" s="117" t="str">
        <f t="shared" si="90"/>
        <v>not ok</v>
      </c>
      <c r="W329" s="117" t="str">
        <f t="shared" si="91"/>
        <v>not ok</v>
      </c>
      <c r="X329" s="117" t="str">
        <f t="shared" si="92"/>
        <v>ok</v>
      </c>
      <c r="Y329" s="117" t="str">
        <f t="shared" si="93"/>
        <v>not ok</v>
      </c>
      <c r="Z329" s="117" t="str">
        <f t="shared" si="94"/>
        <v/>
      </c>
      <c r="AA329" s="117" t="str">
        <f>IF(LEN(A329)&gt;1,IF(COUNTIFS($Z$6:Z$502,LEFT(Z329,250))&gt;1,"Duplicate entry: you have two rows for the same substance and year and use",""),"")</f>
        <v/>
      </c>
      <c r="AB329" s="117" t="str">
        <f>IF(LEN(A329)&gt;0,IF(ISNUMBER(MATCH(A329,Annex_I_II_entries,0)),"","The Entry name is not within the dropdown list, make sure that you have not copied and pasted overwritting the cell format (with its correponding dropdown list) in column A"),"")</f>
        <v/>
      </c>
      <c r="AC329" s="117" t="str">
        <f t="shared" ca="1" si="95"/>
        <v/>
      </c>
      <c r="AD329" s="117" t="str">
        <f t="shared" ca="1" si="96"/>
        <v/>
      </c>
      <c r="AE329" s="117" t="str">
        <f>IF(LEN(G329)&lt;1,"",IF(COUNTIFS('1.Mfg and placing on the market'!G$6:G$503,'1.(Optional) tonnage per use'!G329,'1.Mfg and placing on the market'!K$6:K$503,'1.(Optional) tonnage per use'!N329)=0,"You have not provided total tonnage for this substance and year in the sheet 1. Mfg and placing on the market",""))</f>
        <v/>
      </c>
      <c r="AF329" s="117" t="str">
        <f t="shared" ca="1" si="85"/>
        <v/>
      </c>
      <c r="AG329" s="117" t="str">
        <f t="shared" ca="1" si="86"/>
        <v/>
      </c>
      <c r="AH329" s="117" t="str">
        <f t="shared" ca="1" si="87"/>
        <v/>
      </c>
      <c r="AI329" s="117" t="str">
        <f t="shared" si="97"/>
        <v>_EC</v>
      </c>
      <c r="AJ329" s="117" t="str">
        <f t="shared" si="98"/>
        <v>_CAS</v>
      </c>
      <c r="AK329" s="117" t="str">
        <f t="shared" si="99"/>
        <v>_uses</v>
      </c>
      <c r="AL329" s="117" t="str">
        <f t="shared" si="88"/>
        <v/>
      </c>
      <c r="AM329" s="117" t="str">
        <f t="shared" si="89"/>
        <v/>
      </c>
    </row>
    <row r="330" spans="1:39" s="39" customFormat="1" x14ac:dyDescent="0.2">
      <c r="A330" s="37"/>
      <c r="B330" s="37"/>
      <c r="C330" s="37"/>
      <c r="D330" s="70" t="str">
        <f>_xlfn.IFNA(VLOOKUP(A330,'Reference data SID'!$D$2:$Q$673,14,FALSE),"")</f>
        <v/>
      </c>
      <c r="E330" s="70" t="str">
        <f>_xlfn.IFNA(VLOOKUP(D330,'Reference data SID'!$C$3:$E$673,3,FALSE),"")</f>
        <v/>
      </c>
      <c r="F330" s="64" t="str">
        <f>_xlfn.IFNA(IF(E330=FALSE,D330,IF(ISBLANK(B330),VLOOKUP(C330,'Reference data SID'!$N:$P,3,FALSE),VLOOKUP(B330,'Reference data SID'!$M:$P,4,FALSE))),"")</f>
        <v/>
      </c>
      <c r="G330" s="64" t="str">
        <f t="shared" si="100"/>
        <v/>
      </c>
      <c r="H330" s="38" t="str">
        <f>_xlfn.IFNA(VLOOKUP(F330,'Reference data SID'!L:M,2,FALSE),"")</f>
        <v/>
      </c>
      <c r="I330" s="38" t="str">
        <f>_xlfn.IFNA(VLOOKUP(F330,'Reference data SID'!L:N,3,FALSE),"")</f>
        <v/>
      </c>
      <c r="J330" s="38" t="str">
        <f>_xlfn.IFNA(VLOOKUP(F330,'Reference data SID'!L:O,4,FALSE),"")</f>
        <v/>
      </c>
      <c r="K330" s="37"/>
      <c r="L330" s="37"/>
      <c r="M330" s="37"/>
      <c r="N330" s="50"/>
      <c r="O330" s="50"/>
      <c r="P330" s="50"/>
      <c r="Q330" s="50"/>
      <c r="R330" s="50"/>
      <c r="S330" s="50"/>
      <c r="T330" s="47" t="str">
        <f t="shared" ca="1" si="101"/>
        <v/>
      </c>
      <c r="U330" s="117" t="str">
        <f>_xlfn.IFNA(VLOOKUP(A330,'Reference data SID'!D:E,2,FALSE),"")</f>
        <v/>
      </c>
      <c r="V330" s="117" t="str">
        <f t="shared" si="90"/>
        <v>not ok</v>
      </c>
      <c r="W330" s="117" t="str">
        <f t="shared" si="91"/>
        <v>not ok</v>
      </c>
      <c r="X330" s="117" t="str">
        <f t="shared" si="92"/>
        <v>ok</v>
      </c>
      <c r="Y330" s="117" t="str">
        <f t="shared" si="93"/>
        <v>not ok</v>
      </c>
      <c r="Z330" s="117" t="str">
        <f t="shared" si="94"/>
        <v/>
      </c>
      <c r="AA330" s="117" t="str">
        <f>IF(LEN(A330)&gt;1,IF(COUNTIFS($Z$6:Z$502,LEFT(Z330,250))&gt;1,"Duplicate entry: you have two rows for the same substance and year and use",""),"")</f>
        <v/>
      </c>
      <c r="AB330" s="117" t="str">
        <f>IF(LEN(A330)&gt;0,IF(ISNUMBER(MATCH(A330,Annex_I_II_entries,0)),"","The Entry name is not within the dropdown list, make sure that you have not copied and pasted overwritting the cell format (with its correponding dropdown list) in column A"),"")</f>
        <v/>
      </c>
      <c r="AC330" s="117" t="str">
        <f t="shared" ca="1" si="95"/>
        <v/>
      </c>
      <c r="AD330" s="117" t="str">
        <f t="shared" ca="1" si="96"/>
        <v/>
      </c>
      <c r="AE330" s="117" t="str">
        <f>IF(LEN(G330)&lt;1,"",IF(COUNTIFS('1.Mfg and placing on the market'!G$6:G$503,'1.(Optional) tonnage per use'!G330,'1.Mfg and placing on the market'!K$6:K$503,'1.(Optional) tonnage per use'!N330)=0,"You have not provided total tonnage for this substance and year in the sheet 1. Mfg and placing on the market",""))</f>
        <v/>
      </c>
      <c r="AF330" s="117" t="str">
        <f t="shared" ca="1" si="85"/>
        <v/>
      </c>
      <c r="AG330" s="117" t="str">
        <f t="shared" ca="1" si="86"/>
        <v/>
      </c>
      <c r="AH330" s="117" t="str">
        <f t="shared" ca="1" si="87"/>
        <v/>
      </c>
      <c r="AI330" s="117" t="str">
        <f t="shared" si="97"/>
        <v>_EC</v>
      </c>
      <c r="AJ330" s="117" t="str">
        <f t="shared" si="98"/>
        <v>_CAS</v>
      </c>
      <c r="AK330" s="117" t="str">
        <f t="shared" si="99"/>
        <v>_uses</v>
      </c>
      <c r="AL330" s="117" t="str">
        <f t="shared" si="88"/>
        <v/>
      </c>
      <c r="AM330" s="117" t="str">
        <f t="shared" si="89"/>
        <v/>
      </c>
    </row>
    <row r="331" spans="1:39" s="39" customFormat="1" x14ac:dyDescent="0.2">
      <c r="A331" s="37"/>
      <c r="B331" s="37"/>
      <c r="C331" s="37"/>
      <c r="D331" s="70" t="str">
        <f>_xlfn.IFNA(VLOOKUP(A331,'Reference data SID'!$D$2:$Q$673,14,FALSE),"")</f>
        <v/>
      </c>
      <c r="E331" s="70" t="str">
        <f>_xlfn.IFNA(VLOOKUP(D331,'Reference data SID'!$C$3:$E$673,3,FALSE),"")</f>
        <v/>
      </c>
      <c r="F331" s="64" t="str">
        <f>_xlfn.IFNA(IF(E331=FALSE,D331,IF(ISBLANK(B331),VLOOKUP(C331,'Reference data SID'!$N:$P,3,FALSE),VLOOKUP(B331,'Reference data SID'!$M:$P,4,FALSE))),"")</f>
        <v/>
      </c>
      <c r="G331" s="64" t="str">
        <f t="shared" si="100"/>
        <v/>
      </c>
      <c r="H331" s="38" t="str">
        <f>_xlfn.IFNA(VLOOKUP(F331,'Reference data SID'!L:M,2,FALSE),"")</f>
        <v/>
      </c>
      <c r="I331" s="38" t="str">
        <f>_xlfn.IFNA(VLOOKUP(F331,'Reference data SID'!L:N,3,FALSE),"")</f>
        <v/>
      </c>
      <c r="J331" s="38" t="str">
        <f>_xlfn.IFNA(VLOOKUP(F331,'Reference data SID'!L:O,4,FALSE),"")</f>
        <v/>
      </c>
      <c r="K331" s="37"/>
      <c r="L331" s="37"/>
      <c r="M331" s="37"/>
      <c r="N331" s="50"/>
      <c r="O331" s="50"/>
      <c r="P331" s="50"/>
      <c r="Q331" s="50"/>
      <c r="R331" s="50"/>
      <c r="S331" s="50"/>
      <c r="T331" s="47" t="str">
        <f t="shared" ca="1" si="101"/>
        <v/>
      </c>
      <c r="U331" s="117" t="str">
        <f>_xlfn.IFNA(VLOOKUP(A331,'Reference data SID'!D:E,2,FALSE),"")</f>
        <v/>
      </c>
      <c r="V331" s="117" t="str">
        <f t="shared" si="90"/>
        <v>not ok</v>
      </c>
      <c r="W331" s="117" t="str">
        <f t="shared" si="91"/>
        <v>not ok</v>
      </c>
      <c r="X331" s="117" t="str">
        <f t="shared" si="92"/>
        <v>ok</v>
      </c>
      <c r="Y331" s="117" t="str">
        <f t="shared" si="93"/>
        <v>not ok</v>
      </c>
      <c r="Z331" s="117" t="str">
        <f t="shared" si="94"/>
        <v/>
      </c>
      <c r="AA331" s="117" t="str">
        <f>IF(LEN(A331)&gt;1,IF(COUNTIFS($Z$6:Z$502,LEFT(Z331,250))&gt;1,"Duplicate entry: you have two rows for the same substance and year and use",""),"")</f>
        <v/>
      </c>
      <c r="AB331" s="117" t="str">
        <f>IF(LEN(A331)&gt;0,IF(ISNUMBER(MATCH(A331,Annex_I_II_entries,0)),"","The Entry name is not within the dropdown list, make sure that you have not copied and pasted overwritting the cell format (with its correponding dropdown list) in column A"),"")</f>
        <v/>
      </c>
      <c r="AC331" s="117" t="str">
        <f t="shared" ca="1" si="95"/>
        <v/>
      </c>
      <c r="AD331" s="117" t="str">
        <f t="shared" ca="1" si="96"/>
        <v/>
      </c>
      <c r="AE331" s="117" t="str">
        <f>IF(LEN(G331)&lt;1,"",IF(COUNTIFS('1.Mfg and placing on the market'!G$6:G$503,'1.(Optional) tonnage per use'!G331,'1.Mfg and placing on the market'!K$6:K$503,'1.(Optional) tonnage per use'!N331)=0,"You have not provided total tonnage for this substance and year in the sheet 1. Mfg and placing on the market",""))</f>
        <v/>
      </c>
      <c r="AF331" s="117" t="str">
        <f t="shared" ca="1" si="85"/>
        <v/>
      </c>
      <c r="AG331" s="117" t="str">
        <f t="shared" ca="1" si="86"/>
        <v/>
      </c>
      <c r="AH331" s="117" t="str">
        <f t="shared" ca="1" si="87"/>
        <v/>
      </c>
      <c r="AI331" s="117" t="str">
        <f t="shared" si="97"/>
        <v>_EC</v>
      </c>
      <c r="AJ331" s="117" t="str">
        <f t="shared" si="98"/>
        <v>_CAS</v>
      </c>
      <c r="AK331" s="117" t="str">
        <f t="shared" si="99"/>
        <v>_uses</v>
      </c>
      <c r="AL331" s="117" t="str">
        <f t="shared" si="88"/>
        <v/>
      </c>
      <c r="AM331" s="117" t="str">
        <f t="shared" si="89"/>
        <v/>
      </c>
    </row>
    <row r="332" spans="1:39" s="39" customFormat="1" x14ac:dyDescent="0.2">
      <c r="A332" s="37"/>
      <c r="B332" s="37"/>
      <c r="C332" s="37"/>
      <c r="D332" s="70" t="str">
        <f>_xlfn.IFNA(VLOOKUP(A332,'Reference data SID'!$D$2:$Q$673,14,FALSE),"")</f>
        <v/>
      </c>
      <c r="E332" s="70" t="str">
        <f>_xlfn.IFNA(VLOOKUP(D332,'Reference data SID'!$C$3:$E$673,3,FALSE),"")</f>
        <v/>
      </c>
      <c r="F332" s="64" t="str">
        <f>_xlfn.IFNA(IF(E332=FALSE,D332,IF(ISBLANK(B332),VLOOKUP(C332,'Reference data SID'!$N:$P,3,FALSE),VLOOKUP(B332,'Reference data SID'!$M:$P,4,FALSE))),"")</f>
        <v/>
      </c>
      <c r="G332" s="64" t="str">
        <f t="shared" si="100"/>
        <v/>
      </c>
      <c r="H332" s="38" t="str">
        <f>_xlfn.IFNA(VLOOKUP(F332,'Reference data SID'!L:M,2,FALSE),"")</f>
        <v/>
      </c>
      <c r="I332" s="38" t="str">
        <f>_xlfn.IFNA(VLOOKUP(F332,'Reference data SID'!L:N,3,FALSE),"")</f>
        <v/>
      </c>
      <c r="J332" s="38" t="str">
        <f>_xlfn.IFNA(VLOOKUP(F332,'Reference data SID'!L:O,4,FALSE),"")</f>
        <v/>
      </c>
      <c r="K332" s="37"/>
      <c r="L332" s="37"/>
      <c r="M332" s="37"/>
      <c r="N332" s="50"/>
      <c r="O332" s="50"/>
      <c r="P332" s="50"/>
      <c r="Q332" s="50"/>
      <c r="R332" s="50"/>
      <c r="S332" s="50"/>
      <c r="T332" s="47" t="str">
        <f t="shared" ca="1" si="101"/>
        <v/>
      </c>
      <c r="U332" s="117" t="str">
        <f>_xlfn.IFNA(VLOOKUP(A332,'Reference data SID'!D:E,2,FALSE),"")</f>
        <v/>
      </c>
      <c r="V332" s="117" t="str">
        <f t="shared" si="90"/>
        <v>not ok</v>
      </c>
      <c r="W332" s="117" t="str">
        <f t="shared" si="91"/>
        <v>not ok</v>
      </c>
      <c r="X332" s="117" t="str">
        <f t="shared" si="92"/>
        <v>ok</v>
      </c>
      <c r="Y332" s="117" t="str">
        <f t="shared" si="93"/>
        <v>not ok</v>
      </c>
      <c r="Z332" s="117" t="str">
        <f t="shared" si="94"/>
        <v/>
      </c>
      <c r="AA332" s="117" t="str">
        <f>IF(LEN(A332)&gt;1,IF(COUNTIFS($Z$6:Z$502,LEFT(Z332,250))&gt;1,"Duplicate entry: you have two rows for the same substance and year and use",""),"")</f>
        <v/>
      </c>
      <c r="AB332" s="117" t="str">
        <f>IF(LEN(A332)&gt;0,IF(ISNUMBER(MATCH(A332,Annex_I_II_entries,0)),"","The Entry name is not within the dropdown list, make sure that you have not copied and pasted overwritting the cell format (with its correponding dropdown list) in column A"),"")</f>
        <v/>
      </c>
      <c r="AC332" s="117" t="str">
        <f t="shared" ca="1" si="95"/>
        <v/>
      </c>
      <c r="AD332" s="117" t="str">
        <f t="shared" ca="1" si="96"/>
        <v/>
      </c>
      <c r="AE332" s="117" t="str">
        <f>IF(LEN(G332)&lt;1,"",IF(COUNTIFS('1.Mfg and placing on the market'!G$6:G$503,'1.(Optional) tonnage per use'!G332,'1.Mfg and placing on the market'!K$6:K$503,'1.(Optional) tonnage per use'!N332)=0,"You have not provided total tonnage for this substance and year in the sheet 1. Mfg and placing on the market",""))</f>
        <v/>
      </c>
      <c r="AF332" s="117" t="str">
        <f t="shared" ca="1" si="85"/>
        <v/>
      </c>
      <c r="AG332" s="117" t="str">
        <f t="shared" ca="1" si="86"/>
        <v/>
      </c>
      <c r="AH332" s="117" t="str">
        <f t="shared" ca="1" si="87"/>
        <v/>
      </c>
      <c r="AI332" s="117" t="str">
        <f t="shared" si="97"/>
        <v>_EC</v>
      </c>
      <c r="AJ332" s="117" t="str">
        <f t="shared" si="98"/>
        <v>_CAS</v>
      </c>
      <c r="AK332" s="117" t="str">
        <f t="shared" si="99"/>
        <v>_uses</v>
      </c>
      <c r="AL332" s="117" t="str">
        <f t="shared" si="88"/>
        <v/>
      </c>
      <c r="AM332" s="117" t="str">
        <f t="shared" si="89"/>
        <v/>
      </c>
    </row>
    <row r="333" spans="1:39" s="39" customFormat="1" x14ac:dyDescent="0.2">
      <c r="A333" s="37"/>
      <c r="B333" s="37"/>
      <c r="C333" s="37"/>
      <c r="D333" s="70" t="str">
        <f>_xlfn.IFNA(VLOOKUP(A333,'Reference data SID'!$D$2:$Q$673,14,FALSE),"")</f>
        <v/>
      </c>
      <c r="E333" s="70" t="str">
        <f>_xlfn.IFNA(VLOOKUP(D333,'Reference data SID'!$C$3:$E$673,3,FALSE),"")</f>
        <v/>
      </c>
      <c r="F333" s="64" t="str">
        <f>_xlfn.IFNA(IF(E333=FALSE,D333,IF(ISBLANK(B333),VLOOKUP(C333,'Reference data SID'!$N:$P,3,FALSE),VLOOKUP(B333,'Reference data SID'!$M:$P,4,FALSE))),"")</f>
        <v/>
      </c>
      <c r="G333" s="64" t="str">
        <f t="shared" si="100"/>
        <v/>
      </c>
      <c r="H333" s="38" t="str">
        <f>_xlfn.IFNA(VLOOKUP(F333,'Reference data SID'!L:M,2,FALSE),"")</f>
        <v/>
      </c>
      <c r="I333" s="38" t="str">
        <f>_xlfn.IFNA(VLOOKUP(F333,'Reference data SID'!L:N,3,FALSE),"")</f>
        <v/>
      </c>
      <c r="J333" s="38" t="str">
        <f>_xlfn.IFNA(VLOOKUP(F333,'Reference data SID'!L:O,4,FALSE),"")</f>
        <v/>
      </c>
      <c r="K333" s="37"/>
      <c r="L333" s="37"/>
      <c r="M333" s="37"/>
      <c r="N333" s="50"/>
      <c r="O333" s="50"/>
      <c r="P333" s="50"/>
      <c r="Q333" s="50"/>
      <c r="R333" s="50"/>
      <c r="S333" s="50"/>
      <c r="T333" s="47" t="str">
        <f t="shared" ca="1" si="101"/>
        <v/>
      </c>
      <c r="U333" s="117" t="str">
        <f>_xlfn.IFNA(VLOOKUP(A333,'Reference data SID'!D:E,2,FALSE),"")</f>
        <v/>
      </c>
      <c r="V333" s="117" t="str">
        <f t="shared" si="90"/>
        <v>not ok</v>
      </c>
      <c r="W333" s="117" t="str">
        <f t="shared" si="91"/>
        <v>not ok</v>
      </c>
      <c r="X333" s="117" t="str">
        <f t="shared" si="92"/>
        <v>ok</v>
      </c>
      <c r="Y333" s="117" t="str">
        <f t="shared" si="93"/>
        <v>not ok</v>
      </c>
      <c r="Z333" s="117" t="str">
        <f t="shared" si="94"/>
        <v/>
      </c>
      <c r="AA333" s="117" t="str">
        <f>IF(LEN(A333)&gt;1,IF(COUNTIFS($Z$6:Z$502,LEFT(Z333,250))&gt;1,"Duplicate entry: you have two rows for the same substance and year and use",""),"")</f>
        <v/>
      </c>
      <c r="AB333" s="117" t="str">
        <f>IF(LEN(A333)&gt;0,IF(ISNUMBER(MATCH(A333,Annex_I_II_entries,0)),"","The Entry name is not within the dropdown list, make sure that you have not copied and pasted overwritting the cell format (with its correponding dropdown list) in column A"),"")</f>
        <v/>
      </c>
      <c r="AC333" s="117" t="str">
        <f t="shared" ca="1" si="95"/>
        <v/>
      </c>
      <c r="AD333" s="117" t="str">
        <f t="shared" ca="1" si="96"/>
        <v/>
      </c>
      <c r="AE333" s="117" t="str">
        <f>IF(LEN(G333)&lt;1,"",IF(COUNTIFS('1.Mfg and placing on the market'!G$6:G$503,'1.(Optional) tonnage per use'!G333,'1.Mfg and placing on the market'!K$6:K$503,'1.(Optional) tonnage per use'!N333)=0,"You have not provided total tonnage for this substance and year in the sheet 1. Mfg and placing on the market",""))</f>
        <v/>
      </c>
      <c r="AF333" s="117" t="str">
        <f t="shared" ca="1" si="85"/>
        <v/>
      </c>
      <c r="AG333" s="117" t="str">
        <f t="shared" ca="1" si="86"/>
        <v/>
      </c>
      <c r="AH333" s="117" t="str">
        <f t="shared" ca="1" si="87"/>
        <v/>
      </c>
      <c r="AI333" s="117" t="str">
        <f t="shared" si="97"/>
        <v>_EC</v>
      </c>
      <c r="AJ333" s="117" t="str">
        <f t="shared" si="98"/>
        <v>_CAS</v>
      </c>
      <c r="AK333" s="117" t="str">
        <f t="shared" si="99"/>
        <v>_uses</v>
      </c>
      <c r="AL333" s="117" t="str">
        <f t="shared" si="88"/>
        <v/>
      </c>
      <c r="AM333" s="117" t="str">
        <f t="shared" si="89"/>
        <v/>
      </c>
    </row>
    <row r="334" spans="1:39" s="39" customFormat="1" x14ac:dyDescent="0.2">
      <c r="A334" s="37"/>
      <c r="B334" s="37"/>
      <c r="C334" s="37"/>
      <c r="D334" s="70" t="str">
        <f>_xlfn.IFNA(VLOOKUP(A334,'Reference data SID'!$D$2:$Q$673,14,FALSE),"")</f>
        <v/>
      </c>
      <c r="E334" s="70" t="str">
        <f>_xlfn.IFNA(VLOOKUP(D334,'Reference data SID'!$C$3:$E$673,3,FALSE),"")</f>
        <v/>
      </c>
      <c r="F334" s="64" t="str">
        <f>_xlfn.IFNA(IF(E334=FALSE,D334,IF(ISBLANK(B334),VLOOKUP(C334,'Reference data SID'!$N:$P,3,FALSE),VLOOKUP(B334,'Reference data SID'!$M:$P,4,FALSE))),"")</f>
        <v/>
      </c>
      <c r="G334" s="64" t="str">
        <f t="shared" si="100"/>
        <v/>
      </c>
      <c r="H334" s="38" t="str">
        <f>_xlfn.IFNA(VLOOKUP(F334,'Reference data SID'!L:M,2,FALSE),"")</f>
        <v/>
      </c>
      <c r="I334" s="38" t="str">
        <f>_xlfn.IFNA(VLOOKUP(F334,'Reference data SID'!L:N,3,FALSE),"")</f>
        <v/>
      </c>
      <c r="J334" s="38" t="str">
        <f>_xlfn.IFNA(VLOOKUP(F334,'Reference data SID'!L:O,4,FALSE),"")</f>
        <v/>
      </c>
      <c r="K334" s="37"/>
      <c r="L334" s="37"/>
      <c r="M334" s="37"/>
      <c r="N334" s="50"/>
      <c r="O334" s="50"/>
      <c r="P334" s="50"/>
      <c r="Q334" s="50"/>
      <c r="R334" s="50"/>
      <c r="S334" s="50"/>
      <c r="T334" s="47" t="str">
        <f t="shared" ca="1" si="101"/>
        <v/>
      </c>
      <c r="U334" s="117" t="str">
        <f>_xlfn.IFNA(VLOOKUP(A334,'Reference data SID'!D:E,2,FALSE),"")</f>
        <v/>
      </c>
      <c r="V334" s="117" t="str">
        <f t="shared" si="90"/>
        <v>not ok</v>
      </c>
      <c r="W334" s="117" t="str">
        <f t="shared" si="91"/>
        <v>not ok</v>
      </c>
      <c r="X334" s="117" t="str">
        <f t="shared" si="92"/>
        <v>ok</v>
      </c>
      <c r="Y334" s="117" t="str">
        <f t="shared" si="93"/>
        <v>not ok</v>
      </c>
      <c r="Z334" s="117" t="str">
        <f t="shared" si="94"/>
        <v/>
      </c>
      <c r="AA334" s="117" t="str">
        <f>IF(LEN(A334)&gt;1,IF(COUNTIFS($Z$6:Z$502,LEFT(Z334,250))&gt;1,"Duplicate entry: you have two rows for the same substance and year and use",""),"")</f>
        <v/>
      </c>
      <c r="AB334" s="117" t="str">
        <f>IF(LEN(A334)&gt;0,IF(ISNUMBER(MATCH(A334,Annex_I_II_entries,0)),"","The Entry name is not within the dropdown list, make sure that you have not copied and pasted overwritting the cell format (with its correponding dropdown list) in column A"),"")</f>
        <v/>
      </c>
      <c r="AC334" s="117" t="str">
        <f t="shared" ca="1" si="95"/>
        <v/>
      </c>
      <c r="AD334" s="117" t="str">
        <f t="shared" ca="1" si="96"/>
        <v/>
      </c>
      <c r="AE334" s="117" t="str">
        <f>IF(LEN(G334)&lt;1,"",IF(COUNTIFS('1.Mfg and placing on the market'!G$6:G$503,'1.(Optional) tonnage per use'!G334,'1.Mfg and placing on the market'!K$6:K$503,'1.(Optional) tonnage per use'!N334)=0,"You have not provided total tonnage for this substance and year in the sheet 1. Mfg and placing on the market",""))</f>
        <v/>
      </c>
      <c r="AF334" s="117" t="str">
        <f t="shared" ca="1" si="85"/>
        <v/>
      </c>
      <c r="AG334" s="117" t="str">
        <f t="shared" ca="1" si="86"/>
        <v/>
      </c>
      <c r="AH334" s="117" t="str">
        <f t="shared" ca="1" si="87"/>
        <v/>
      </c>
      <c r="AI334" s="117" t="str">
        <f t="shared" si="97"/>
        <v>_EC</v>
      </c>
      <c r="AJ334" s="117" t="str">
        <f t="shared" si="98"/>
        <v>_CAS</v>
      </c>
      <c r="AK334" s="117" t="str">
        <f t="shared" si="99"/>
        <v>_uses</v>
      </c>
      <c r="AL334" s="117" t="str">
        <f t="shared" si="88"/>
        <v/>
      </c>
      <c r="AM334" s="117" t="str">
        <f t="shared" si="89"/>
        <v/>
      </c>
    </row>
    <row r="335" spans="1:39" s="39" customFormat="1" x14ac:dyDescent="0.2">
      <c r="A335" s="37"/>
      <c r="B335" s="37"/>
      <c r="C335" s="37"/>
      <c r="D335" s="70" t="str">
        <f>_xlfn.IFNA(VLOOKUP(A335,'Reference data SID'!$D$2:$Q$673,14,FALSE),"")</f>
        <v/>
      </c>
      <c r="E335" s="70" t="str">
        <f>_xlfn.IFNA(VLOOKUP(D335,'Reference data SID'!$C$3:$E$673,3,FALSE),"")</f>
        <v/>
      </c>
      <c r="F335" s="64" t="str">
        <f>_xlfn.IFNA(IF(E335=FALSE,D335,IF(ISBLANK(B335),VLOOKUP(C335,'Reference data SID'!$N:$P,3,FALSE),VLOOKUP(B335,'Reference data SID'!$M:$P,4,FALSE))),"")</f>
        <v/>
      </c>
      <c r="G335" s="64" t="str">
        <f t="shared" si="100"/>
        <v/>
      </c>
      <c r="H335" s="38" t="str">
        <f>_xlfn.IFNA(VLOOKUP(F335,'Reference data SID'!L:M,2,FALSE),"")</f>
        <v/>
      </c>
      <c r="I335" s="38" t="str">
        <f>_xlfn.IFNA(VLOOKUP(F335,'Reference data SID'!L:N,3,FALSE),"")</f>
        <v/>
      </c>
      <c r="J335" s="38" t="str">
        <f>_xlfn.IFNA(VLOOKUP(F335,'Reference data SID'!L:O,4,FALSE),"")</f>
        <v/>
      </c>
      <c r="K335" s="37"/>
      <c r="L335" s="37"/>
      <c r="M335" s="37"/>
      <c r="N335" s="50"/>
      <c r="O335" s="50"/>
      <c r="P335" s="50"/>
      <c r="Q335" s="50"/>
      <c r="R335" s="50"/>
      <c r="S335" s="50"/>
      <c r="T335" s="47" t="str">
        <f t="shared" ca="1" si="101"/>
        <v/>
      </c>
      <c r="U335" s="117" t="str">
        <f>_xlfn.IFNA(VLOOKUP(A335,'Reference data SID'!D:E,2,FALSE),"")</f>
        <v/>
      </c>
      <c r="V335" s="117" t="str">
        <f t="shared" si="90"/>
        <v>not ok</v>
      </c>
      <c r="W335" s="117" t="str">
        <f t="shared" si="91"/>
        <v>not ok</v>
      </c>
      <c r="X335" s="117" t="str">
        <f t="shared" si="92"/>
        <v>ok</v>
      </c>
      <c r="Y335" s="117" t="str">
        <f t="shared" si="93"/>
        <v>not ok</v>
      </c>
      <c r="Z335" s="117" t="str">
        <f t="shared" si="94"/>
        <v/>
      </c>
      <c r="AA335" s="117" t="str">
        <f>IF(LEN(A335)&gt;1,IF(COUNTIFS($Z$6:Z$502,LEFT(Z335,250))&gt;1,"Duplicate entry: you have two rows for the same substance and year and use",""),"")</f>
        <v/>
      </c>
      <c r="AB335" s="117" t="str">
        <f>IF(LEN(A335)&gt;0,IF(ISNUMBER(MATCH(A335,Annex_I_II_entries,0)),"","The Entry name is not within the dropdown list, make sure that you have not copied and pasted overwritting the cell format (with its correponding dropdown list) in column A"),"")</f>
        <v/>
      </c>
      <c r="AC335" s="117" t="str">
        <f t="shared" ca="1" si="95"/>
        <v/>
      </c>
      <c r="AD335" s="117" t="str">
        <f t="shared" ca="1" si="96"/>
        <v/>
      </c>
      <c r="AE335" s="117" t="str">
        <f>IF(LEN(G335)&lt;1,"",IF(COUNTIFS('1.Mfg and placing on the market'!G$6:G$503,'1.(Optional) tonnage per use'!G335,'1.Mfg and placing on the market'!K$6:K$503,'1.(Optional) tonnage per use'!N335)=0,"You have not provided total tonnage for this substance and year in the sheet 1. Mfg and placing on the market",""))</f>
        <v/>
      </c>
      <c r="AF335" s="117" t="str">
        <f t="shared" ca="1" si="85"/>
        <v/>
      </c>
      <c r="AG335" s="117" t="str">
        <f t="shared" ca="1" si="86"/>
        <v/>
      </c>
      <c r="AH335" s="117" t="str">
        <f t="shared" ca="1" si="87"/>
        <v/>
      </c>
      <c r="AI335" s="117" t="str">
        <f t="shared" si="97"/>
        <v>_EC</v>
      </c>
      <c r="AJ335" s="117" t="str">
        <f t="shared" si="98"/>
        <v>_CAS</v>
      </c>
      <c r="AK335" s="117" t="str">
        <f t="shared" si="99"/>
        <v>_uses</v>
      </c>
      <c r="AL335" s="117" t="str">
        <f t="shared" si="88"/>
        <v/>
      </c>
      <c r="AM335" s="117" t="str">
        <f t="shared" si="89"/>
        <v/>
      </c>
    </row>
    <row r="336" spans="1:39" s="39" customFormat="1" x14ac:dyDescent="0.2">
      <c r="A336" s="37"/>
      <c r="B336" s="37"/>
      <c r="C336" s="37"/>
      <c r="D336" s="70" t="str">
        <f>_xlfn.IFNA(VLOOKUP(A336,'Reference data SID'!$D$2:$Q$673,14,FALSE),"")</f>
        <v/>
      </c>
      <c r="E336" s="70" t="str">
        <f>_xlfn.IFNA(VLOOKUP(D336,'Reference data SID'!$C$3:$E$673,3,FALSE),"")</f>
        <v/>
      </c>
      <c r="F336" s="64" t="str">
        <f>_xlfn.IFNA(IF(E336=FALSE,D336,IF(ISBLANK(B336),VLOOKUP(C336,'Reference data SID'!$N:$P,3,FALSE),VLOOKUP(B336,'Reference data SID'!$M:$P,4,FALSE))),"")</f>
        <v/>
      </c>
      <c r="G336" s="64" t="str">
        <f t="shared" si="100"/>
        <v/>
      </c>
      <c r="H336" s="38" t="str">
        <f>_xlfn.IFNA(VLOOKUP(F336,'Reference data SID'!L:M,2,FALSE),"")</f>
        <v/>
      </c>
      <c r="I336" s="38" t="str">
        <f>_xlfn.IFNA(VLOOKUP(F336,'Reference data SID'!L:N,3,FALSE),"")</f>
        <v/>
      </c>
      <c r="J336" s="38" t="str">
        <f>_xlfn.IFNA(VLOOKUP(F336,'Reference data SID'!L:O,4,FALSE),"")</f>
        <v/>
      </c>
      <c r="K336" s="37"/>
      <c r="L336" s="37"/>
      <c r="M336" s="37"/>
      <c r="N336" s="50"/>
      <c r="O336" s="50"/>
      <c r="P336" s="50"/>
      <c r="Q336" s="50"/>
      <c r="R336" s="50"/>
      <c r="S336" s="50"/>
      <c r="T336" s="47" t="str">
        <f t="shared" ca="1" si="101"/>
        <v/>
      </c>
      <c r="U336" s="117" t="str">
        <f>_xlfn.IFNA(VLOOKUP(A336,'Reference data SID'!D:E,2,FALSE),"")</f>
        <v/>
      </c>
      <c r="V336" s="117" t="str">
        <f t="shared" si="90"/>
        <v>not ok</v>
      </c>
      <c r="W336" s="117" t="str">
        <f t="shared" si="91"/>
        <v>not ok</v>
      </c>
      <c r="X336" s="117" t="str">
        <f t="shared" si="92"/>
        <v>ok</v>
      </c>
      <c r="Y336" s="117" t="str">
        <f t="shared" si="93"/>
        <v>not ok</v>
      </c>
      <c r="Z336" s="117" t="str">
        <f t="shared" si="94"/>
        <v/>
      </c>
      <c r="AA336" s="117" t="str">
        <f>IF(LEN(A336)&gt;1,IF(COUNTIFS($Z$6:Z$502,LEFT(Z336,250))&gt;1,"Duplicate entry: you have two rows for the same substance and year and use",""),"")</f>
        <v/>
      </c>
      <c r="AB336" s="117" t="str">
        <f>IF(LEN(A336)&gt;0,IF(ISNUMBER(MATCH(A336,Annex_I_II_entries,0)),"","The Entry name is not within the dropdown list, make sure that you have not copied and pasted overwritting the cell format (with its correponding dropdown list) in column A"),"")</f>
        <v/>
      </c>
      <c r="AC336" s="117" t="str">
        <f t="shared" ca="1" si="95"/>
        <v/>
      </c>
      <c r="AD336" s="117" t="str">
        <f t="shared" ca="1" si="96"/>
        <v/>
      </c>
      <c r="AE336" s="117" t="str">
        <f>IF(LEN(G336)&lt;1,"",IF(COUNTIFS('1.Mfg and placing on the market'!G$6:G$503,'1.(Optional) tonnage per use'!G336,'1.Mfg and placing on the market'!K$6:K$503,'1.(Optional) tonnage per use'!N336)=0,"You have not provided total tonnage for this substance and year in the sheet 1. Mfg and placing on the market",""))</f>
        <v/>
      </c>
      <c r="AF336" s="117" t="str">
        <f t="shared" ca="1" si="85"/>
        <v/>
      </c>
      <c r="AG336" s="117" t="str">
        <f t="shared" ca="1" si="86"/>
        <v/>
      </c>
      <c r="AH336" s="117" t="str">
        <f t="shared" ca="1" si="87"/>
        <v/>
      </c>
      <c r="AI336" s="117" t="str">
        <f t="shared" si="97"/>
        <v>_EC</v>
      </c>
      <c r="AJ336" s="117" t="str">
        <f t="shared" si="98"/>
        <v>_CAS</v>
      </c>
      <c r="AK336" s="117" t="str">
        <f t="shared" si="99"/>
        <v>_uses</v>
      </c>
      <c r="AL336" s="117" t="str">
        <f t="shared" si="88"/>
        <v/>
      </c>
      <c r="AM336" s="117" t="str">
        <f t="shared" si="89"/>
        <v/>
      </c>
    </row>
    <row r="337" spans="1:39" s="39" customFormat="1" x14ac:dyDescent="0.2">
      <c r="A337" s="37"/>
      <c r="B337" s="37"/>
      <c r="C337" s="37"/>
      <c r="D337" s="70" t="str">
        <f>_xlfn.IFNA(VLOOKUP(A337,'Reference data SID'!$D$2:$Q$673,14,FALSE),"")</f>
        <v/>
      </c>
      <c r="E337" s="70" t="str">
        <f>_xlfn.IFNA(VLOOKUP(D337,'Reference data SID'!$C$3:$E$673,3,FALSE),"")</f>
        <v/>
      </c>
      <c r="F337" s="64" t="str">
        <f>_xlfn.IFNA(IF(E337=FALSE,D337,IF(ISBLANK(B337),VLOOKUP(C337,'Reference data SID'!$N:$P,3,FALSE),VLOOKUP(B337,'Reference data SID'!$M:$P,4,FALSE))),"")</f>
        <v/>
      </c>
      <c r="G337" s="64" t="str">
        <f t="shared" si="100"/>
        <v/>
      </c>
      <c r="H337" s="38" t="str">
        <f>_xlfn.IFNA(VLOOKUP(F337,'Reference data SID'!L:M,2,FALSE),"")</f>
        <v/>
      </c>
      <c r="I337" s="38" t="str">
        <f>_xlfn.IFNA(VLOOKUP(F337,'Reference data SID'!L:N,3,FALSE),"")</f>
        <v/>
      </c>
      <c r="J337" s="38" t="str">
        <f>_xlfn.IFNA(VLOOKUP(F337,'Reference data SID'!L:O,4,FALSE),"")</f>
        <v/>
      </c>
      <c r="K337" s="37"/>
      <c r="L337" s="37"/>
      <c r="M337" s="37"/>
      <c r="N337" s="50"/>
      <c r="O337" s="50"/>
      <c r="P337" s="50"/>
      <c r="Q337" s="50"/>
      <c r="R337" s="50"/>
      <c r="S337" s="50"/>
      <c r="T337" s="47" t="str">
        <f t="shared" ca="1" si="101"/>
        <v/>
      </c>
      <c r="U337" s="117" t="str">
        <f>_xlfn.IFNA(VLOOKUP(A337,'Reference data SID'!D:E,2,FALSE),"")</f>
        <v/>
      </c>
      <c r="V337" s="117" t="str">
        <f t="shared" si="90"/>
        <v>not ok</v>
      </c>
      <c r="W337" s="117" t="str">
        <f t="shared" si="91"/>
        <v>not ok</v>
      </c>
      <c r="X337" s="117" t="str">
        <f t="shared" si="92"/>
        <v>ok</v>
      </c>
      <c r="Y337" s="117" t="str">
        <f t="shared" si="93"/>
        <v>not ok</v>
      </c>
      <c r="Z337" s="117" t="str">
        <f t="shared" si="94"/>
        <v/>
      </c>
      <c r="AA337" s="117" t="str">
        <f>IF(LEN(A337)&gt;1,IF(COUNTIFS($Z$6:Z$502,LEFT(Z337,250))&gt;1,"Duplicate entry: you have two rows for the same substance and year and use",""),"")</f>
        <v/>
      </c>
      <c r="AB337" s="117" t="str">
        <f>IF(LEN(A337)&gt;0,IF(ISNUMBER(MATCH(A337,Annex_I_II_entries,0)),"","The Entry name is not within the dropdown list, make sure that you have not copied and pasted overwritting the cell format (with its correponding dropdown list) in column A"),"")</f>
        <v/>
      </c>
      <c r="AC337" s="117" t="str">
        <f t="shared" ca="1" si="95"/>
        <v/>
      </c>
      <c r="AD337" s="117" t="str">
        <f t="shared" ca="1" si="96"/>
        <v/>
      </c>
      <c r="AE337" s="117" t="str">
        <f>IF(LEN(G337)&lt;1,"",IF(COUNTIFS('1.Mfg and placing on the market'!G$6:G$503,'1.(Optional) tonnage per use'!G337,'1.Mfg and placing on the market'!K$6:K$503,'1.(Optional) tonnage per use'!N337)=0,"You have not provided total tonnage for this substance and year in the sheet 1. Mfg and placing on the market",""))</f>
        <v/>
      </c>
      <c r="AF337" s="117" t="str">
        <f t="shared" ca="1" si="85"/>
        <v/>
      </c>
      <c r="AG337" s="117" t="str">
        <f t="shared" ca="1" si="86"/>
        <v/>
      </c>
      <c r="AH337" s="117" t="str">
        <f t="shared" ca="1" si="87"/>
        <v/>
      </c>
      <c r="AI337" s="117" t="str">
        <f t="shared" si="97"/>
        <v>_EC</v>
      </c>
      <c r="AJ337" s="117" t="str">
        <f t="shared" si="98"/>
        <v>_CAS</v>
      </c>
      <c r="AK337" s="117" t="str">
        <f t="shared" si="99"/>
        <v>_uses</v>
      </c>
      <c r="AL337" s="117" t="str">
        <f t="shared" si="88"/>
        <v/>
      </c>
      <c r="AM337" s="117" t="str">
        <f t="shared" si="89"/>
        <v/>
      </c>
    </row>
    <row r="338" spans="1:39" s="39" customFormat="1" x14ac:dyDescent="0.2">
      <c r="A338" s="37"/>
      <c r="B338" s="37"/>
      <c r="C338" s="37"/>
      <c r="D338" s="70" t="str">
        <f>_xlfn.IFNA(VLOOKUP(A338,'Reference data SID'!$D$2:$Q$673,14,FALSE),"")</f>
        <v/>
      </c>
      <c r="E338" s="70" t="str">
        <f>_xlfn.IFNA(VLOOKUP(D338,'Reference data SID'!$C$3:$E$673,3,FALSE),"")</f>
        <v/>
      </c>
      <c r="F338" s="64" t="str">
        <f>_xlfn.IFNA(IF(E338=FALSE,D338,IF(ISBLANK(B338),VLOOKUP(C338,'Reference data SID'!$N:$P,3,FALSE),VLOOKUP(B338,'Reference data SID'!$M:$P,4,FALSE))),"")</f>
        <v/>
      </c>
      <c r="G338" s="64" t="str">
        <f t="shared" si="100"/>
        <v/>
      </c>
      <c r="H338" s="38" t="str">
        <f>_xlfn.IFNA(VLOOKUP(F338,'Reference data SID'!L:M,2,FALSE),"")</f>
        <v/>
      </c>
      <c r="I338" s="38" t="str">
        <f>_xlfn.IFNA(VLOOKUP(F338,'Reference data SID'!L:N,3,FALSE),"")</f>
        <v/>
      </c>
      <c r="J338" s="38" t="str">
        <f>_xlfn.IFNA(VLOOKUP(F338,'Reference data SID'!L:O,4,FALSE),"")</f>
        <v/>
      </c>
      <c r="K338" s="37"/>
      <c r="L338" s="37"/>
      <c r="M338" s="37"/>
      <c r="N338" s="50"/>
      <c r="O338" s="50"/>
      <c r="P338" s="50"/>
      <c r="Q338" s="50"/>
      <c r="R338" s="50"/>
      <c r="S338" s="50"/>
      <c r="T338" s="47" t="str">
        <f t="shared" ca="1" si="101"/>
        <v/>
      </c>
      <c r="U338" s="117" t="str">
        <f>_xlfn.IFNA(VLOOKUP(A338,'Reference data SID'!D:E,2,FALSE),"")</f>
        <v/>
      </c>
      <c r="V338" s="117" t="str">
        <f t="shared" si="90"/>
        <v>not ok</v>
      </c>
      <c r="W338" s="117" t="str">
        <f t="shared" si="91"/>
        <v>not ok</v>
      </c>
      <c r="X338" s="117" t="str">
        <f t="shared" si="92"/>
        <v>ok</v>
      </c>
      <c r="Y338" s="117" t="str">
        <f t="shared" si="93"/>
        <v>not ok</v>
      </c>
      <c r="Z338" s="117" t="str">
        <f t="shared" si="94"/>
        <v/>
      </c>
      <c r="AA338" s="117" t="str">
        <f>IF(LEN(A338)&gt;1,IF(COUNTIFS($Z$6:Z$502,LEFT(Z338,250))&gt;1,"Duplicate entry: you have two rows for the same substance and year and use",""),"")</f>
        <v/>
      </c>
      <c r="AB338" s="117" t="str">
        <f>IF(LEN(A338)&gt;0,IF(ISNUMBER(MATCH(A338,Annex_I_II_entries,0)),"","The Entry name is not within the dropdown list, make sure that you have not copied and pasted overwritting the cell format (with its correponding dropdown list) in column A"),"")</f>
        <v/>
      </c>
      <c r="AC338" s="117" t="str">
        <f t="shared" ca="1" si="95"/>
        <v/>
      </c>
      <c r="AD338" s="117" t="str">
        <f t="shared" ca="1" si="96"/>
        <v/>
      </c>
      <c r="AE338" s="117" t="str">
        <f>IF(LEN(G338)&lt;1,"",IF(COUNTIFS('1.Mfg and placing on the market'!G$6:G$503,'1.(Optional) tonnage per use'!G338,'1.Mfg and placing on the market'!K$6:K$503,'1.(Optional) tonnage per use'!N338)=0,"You have not provided total tonnage for this substance and year in the sheet 1. Mfg and placing on the market",""))</f>
        <v/>
      </c>
      <c r="AF338" s="117" t="str">
        <f t="shared" ca="1" si="85"/>
        <v/>
      </c>
      <c r="AG338" s="117" t="str">
        <f t="shared" ca="1" si="86"/>
        <v/>
      </c>
      <c r="AH338" s="117" t="str">
        <f t="shared" ca="1" si="87"/>
        <v/>
      </c>
      <c r="AI338" s="117" t="str">
        <f t="shared" si="97"/>
        <v>_EC</v>
      </c>
      <c r="AJ338" s="117" t="str">
        <f t="shared" si="98"/>
        <v>_CAS</v>
      </c>
      <c r="AK338" s="117" t="str">
        <f t="shared" si="99"/>
        <v>_uses</v>
      </c>
      <c r="AL338" s="117" t="str">
        <f t="shared" si="88"/>
        <v/>
      </c>
      <c r="AM338" s="117" t="str">
        <f t="shared" si="89"/>
        <v/>
      </c>
    </row>
    <row r="339" spans="1:39" s="39" customFormat="1" x14ac:dyDescent="0.2">
      <c r="A339" s="37"/>
      <c r="B339" s="37"/>
      <c r="C339" s="37"/>
      <c r="D339" s="70" t="str">
        <f>_xlfn.IFNA(VLOOKUP(A339,'Reference data SID'!$D$2:$Q$673,14,FALSE),"")</f>
        <v/>
      </c>
      <c r="E339" s="70" t="str">
        <f>_xlfn.IFNA(VLOOKUP(D339,'Reference data SID'!$C$3:$E$673,3,FALSE),"")</f>
        <v/>
      </c>
      <c r="F339" s="64" t="str">
        <f>_xlfn.IFNA(IF(E339=FALSE,D339,IF(ISBLANK(B339),VLOOKUP(C339,'Reference data SID'!$N:$P,3,FALSE),VLOOKUP(B339,'Reference data SID'!$M:$P,4,FALSE))),"")</f>
        <v/>
      </c>
      <c r="G339" s="64" t="str">
        <f t="shared" si="100"/>
        <v/>
      </c>
      <c r="H339" s="38" t="str">
        <f>_xlfn.IFNA(VLOOKUP(F339,'Reference data SID'!L:M,2,FALSE),"")</f>
        <v/>
      </c>
      <c r="I339" s="38" t="str">
        <f>_xlfn.IFNA(VLOOKUP(F339,'Reference data SID'!L:N,3,FALSE),"")</f>
        <v/>
      </c>
      <c r="J339" s="38" t="str">
        <f>_xlfn.IFNA(VLOOKUP(F339,'Reference data SID'!L:O,4,FALSE),"")</f>
        <v/>
      </c>
      <c r="K339" s="37"/>
      <c r="L339" s="37"/>
      <c r="M339" s="37"/>
      <c r="N339" s="50"/>
      <c r="O339" s="50"/>
      <c r="P339" s="50"/>
      <c r="Q339" s="50"/>
      <c r="R339" s="50"/>
      <c r="S339" s="50"/>
      <c r="T339" s="47" t="str">
        <f t="shared" ca="1" si="101"/>
        <v/>
      </c>
      <c r="U339" s="117" t="str">
        <f>_xlfn.IFNA(VLOOKUP(A339,'Reference data SID'!D:E,2,FALSE),"")</f>
        <v/>
      </c>
      <c r="V339" s="117" t="str">
        <f t="shared" si="90"/>
        <v>not ok</v>
      </c>
      <c r="W339" s="117" t="str">
        <f t="shared" si="91"/>
        <v>not ok</v>
      </c>
      <c r="X339" s="117" t="str">
        <f t="shared" si="92"/>
        <v>ok</v>
      </c>
      <c r="Y339" s="117" t="str">
        <f t="shared" si="93"/>
        <v>not ok</v>
      </c>
      <c r="Z339" s="117" t="str">
        <f t="shared" si="94"/>
        <v/>
      </c>
      <c r="AA339" s="117" t="str">
        <f>IF(LEN(A339)&gt;1,IF(COUNTIFS($Z$6:Z$502,LEFT(Z339,250))&gt;1,"Duplicate entry: you have two rows for the same substance and year and use",""),"")</f>
        <v/>
      </c>
      <c r="AB339" s="117" t="str">
        <f>IF(LEN(A339)&gt;0,IF(ISNUMBER(MATCH(A339,Annex_I_II_entries,0)),"","The Entry name is not within the dropdown list, make sure that you have not copied and pasted overwritting the cell format (with its correponding dropdown list) in column A"),"")</f>
        <v/>
      </c>
      <c r="AC339" s="117" t="str">
        <f t="shared" ca="1" si="95"/>
        <v/>
      </c>
      <c r="AD339" s="117" t="str">
        <f t="shared" ca="1" si="96"/>
        <v/>
      </c>
      <c r="AE339" s="117" t="str">
        <f>IF(LEN(G339)&lt;1,"",IF(COUNTIFS('1.Mfg and placing on the market'!G$6:G$503,'1.(Optional) tonnage per use'!G339,'1.Mfg and placing on the market'!K$6:K$503,'1.(Optional) tonnage per use'!N339)=0,"You have not provided total tonnage for this substance and year in the sheet 1. Mfg and placing on the market",""))</f>
        <v/>
      </c>
      <c r="AF339" s="117" t="str">
        <f t="shared" ca="1" si="85"/>
        <v/>
      </c>
      <c r="AG339" s="117" t="str">
        <f t="shared" ca="1" si="86"/>
        <v/>
      </c>
      <c r="AH339" s="117" t="str">
        <f t="shared" ca="1" si="87"/>
        <v/>
      </c>
      <c r="AI339" s="117" t="str">
        <f t="shared" si="97"/>
        <v>_EC</v>
      </c>
      <c r="AJ339" s="117" t="str">
        <f t="shared" si="98"/>
        <v>_CAS</v>
      </c>
      <c r="AK339" s="117" t="str">
        <f t="shared" si="99"/>
        <v>_uses</v>
      </c>
      <c r="AL339" s="117" t="str">
        <f t="shared" si="88"/>
        <v/>
      </c>
      <c r="AM339" s="117" t="str">
        <f t="shared" si="89"/>
        <v/>
      </c>
    </row>
    <row r="340" spans="1:39" s="39" customFormat="1" x14ac:dyDescent="0.2">
      <c r="A340" s="37"/>
      <c r="B340" s="37"/>
      <c r="C340" s="37"/>
      <c r="D340" s="70" t="str">
        <f>_xlfn.IFNA(VLOOKUP(A340,'Reference data SID'!$D$2:$Q$673,14,FALSE),"")</f>
        <v/>
      </c>
      <c r="E340" s="70" t="str">
        <f>_xlfn.IFNA(VLOOKUP(D340,'Reference data SID'!$C$3:$E$673,3,FALSE),"")</f>
        <v/>
      </c>
      <c r="F340" s="64" t="str">
        <f>_xlfn.IFNA(IF(E340=FALSE,D340,IF(ISBLANK(B340),VLOOKUP(C340,'Reference data SID'!$N:$P,3,FALSE),VLOOKUP(B340,'Reference data SID'!$M:$P,4,FALSE))),"")</f>
        <v/>
      </c>
      <c r="G340" s="64" t="str">
        <f t="shared" si="100"/>
        <v/>
      </c>
      <c r="H340" s="38" t="str">
        <f>_xlfn.IFNA(VLOOKUP(F340,'Reference data SID'!L:M,2,FALSE),"")</f>
        <v/>
      </c>
      <c r="I340" s="38" t="str">
        <f>_xlfn.IFNA(VLOOKUP(F340,'Reference data SID'!L:N,3,FALSE),"")</f>
        <v/>
      </c>
      <c r="J340" s="38" t="str">
        <f>_xlfn.IFNA(VLOOKUP(F340,'Reference data SID'!L:O,4,FALSE),"")</f>
        <v/>
      </c>
      <c r="K340" s="37"/>
      <c r="L340" s="37"/>
      <c r="M340" s="37"/>
      <c r="N340" s="50"/>
      <c r="O340" s="50"/>
      <c r="P340" s="50"/>
      <c r="Q340" s="50"/>
      <c r="R340" s="50"/>
      <c r="S340" s="50"/>
      <c r="T340" s="47" t="str">
        <f t="shared" ca="1" si="101"/>
        <v/>
      </c>
      <c r="U340" s="117" t="str">
        <f>_xlfn.IFNA(VLOOKUP(A340,'Reference data SID'!D:E,2,FALSE),"")</f>
        <v/>
      </c>
      <c r="V340" s="117" t="str">
        <f t="shared" si="90"/>
        <v>not ok</v>
      </c>
      <c r="W340" s="117" t="str">
        <f t="shared" si="91"/>
        <v>not ok</v>
      </c>
      <c r="X340" s="117" t="str">
        <f t="shared" si="92"/>
        <v>ok</v>
      </c>
      <c r="Y340" s="117" t="str">
        <f t="shared" si="93"/>
        <v>not ok</v>
      </c>
      <c r="Z340" s="117" t="str">
        <f t="shared" si="94"/>
        <v/>
      </c>
      <c r="AA340" s="117" t="str">
        <f>IF(LEN(A340)&gt;1,IF(COUNTIFS($Z$6:Z$502,LEFT(Z340,250))&gt;1,"Duplicate entry: you have two rows for the same substance and year and use",""),"")</f>
        <v/>
      </c>
      <c r="AB340" s="117" t="str">
        <f>IF(LEN(A340)&gt;0,IF(ISNUMBER(MATCH(A340,Annex_I_II_entries,0)),"","The Entry name is not within the dropdown list, make sure that you have not copied and pasted overwritting the cell format (with its correponding dropdown list) in column A"),"")</f>
        <v/>
      </c>
      <c r="AC340" s="117" t="str">
        <f t="shared" ca="1" si="95"/>
        <v/>
      </c>
      <c r="AD340" s="117" t="str">
        <f t="shared" ca="1" si="96"/>
        <v/>
      </c>
      <c r="AE340" s="117" t="str">
        <f>IF(LEN(G340)&lt;1,"",IF(COUNTIFS('1.Mfg and placing on the market'!G$6:G$503,'1.(Optional) tonnage per use'!G340,'1.Mfg and placing on the market'!K$6:K$503,'1.(Optional) tonnage per use'!N340)=0,"You have not provided total tonnage for this substance and year in the sheet 1. Mfg and placing on the market",""))</f>
        <v/>
      </c>
      <c r="AF340" s="117" t="str">
        <f t="shared" ca="1" si="85"/>
        <v/>
      </c>
      <c r="AG340" s="117" t="str">
        <f t="shared" ca="1" si="86"/>
        <v/>
      </c>
      <c r="AH340" s="117" t="str">
        <f t="shared" ca="1" si="87"/>
        <v/>
      </c>
      <c r="AI340" s="117" t="str">
        <f t="shared" si="97"/>
        <v>_EC</v>
      </c>
      <c r="AJ340" s="117" t="str">
        <f t="shared" si="98"/>
        <v>_CAS</v>
      </c>
      <c r="AK340" s="117" t="str">
        <f t="shared" si="99"/>
        <v>_uses</v>
      </c>
      <c r="AL340" s="117" t="str">
        <f t="shared" si="88"/>
        <v/>
      </c>
      <c r="AM340" s="117" t="str">
        <f t="shared" si="89"/>
        <v/>
      </c>
    </row>
    <row r="341" spans="1:39" s="39" customFormat="1" x14ac:dyDescent="0.2">
      <c r="A341" s="37"/>
      <c r="B341" s="37"/>
      <c r="C341" s="37"/>
      <c r="D341" s="70" t="str">
        <f>_xlfn.IFNA(VLOOKUP(A341,'Reference data SID'!$D$2:$Q$673,14,FALSE),"")</f>
        <v/>
      </c>
      <c r="E341" s="70" t="str">
        <f>_xlfn.IFNA(VLOOKUP(D341,'Reference data SID'!$C$3:$E$673,3,FALSE),"")</f>
        <v/>
      </c>
      <c r="F341" s="64" t="str">
        <f>_xlfn.IFNA(IF(E341=FALSE,D341,IF(ISBLANK(B341),VLOOKUP(C341,'Reference data SID'!$N:$P,3,FALSE),VLOOKUP(B341,'Reference data SID'!$M:$P,4,FALSE))),"")</f>
        <v/>
      </c>
      <c r="G341" s="64" t="str">
        <f t="shared" si="100"/>
        <v/>
      </c>
      <c r="H341" s="38" t="str">
        <f>_xlfn.IFNA(VLOOKUP(F341,'Reference data SID'!L:M,2,FALSE),"")</f>
        <v/>
      </c>
      <c r="I341" s="38" t="str">
        <f>_xlfn.IFNA(VLOOKUP(F341,'Reference data SID'!L:N,3,FALSE),"")</f>
        <v/>
      </c>
      <c r="J341" s="38" t="str">
        <f>_xlfn.IFNA(VLOOKUP(F341,'Reference data SID'!L:O,4,FALSE),"")</f>
        <v/>
      </c>
      <c r="K341" s="37"/>
      <c r="L341" s="37"/>
      <c r="M341" s="37"/>
      <c r="N341" s="50"/>
      <c r="O341" s="50"/>
      <c r="P341" s="50"/>
      <c r="Q341" s="50"/>
      <c r="R341" s="50"/>
      <c r="S341" s="50"/>
      <c r="T341" s="47" t="str">
        <f t="shared" ca="1" si="101"/>
        <v/>
      </c>
      <c r="U341" s="117" t="str">
        <f>_xlfn.IFNA(VLOOKUP(A341,'Reference data SID'!D:E,2,FALSE),"")</f>
        <v/>
      </c>
      <c r="V341" s="117" t="str">
        <f t="shared" si="90"/>
        <v>not ok</v>
      </c>
      <c r="W341" s="117" t="str">
        <f t="shared" si="91"/>
        <v>not ok</v>
      </c>
      <c r="X341" s="117" t="str">
        <f t="shared" si="92"/>
        <v>ok</v>
      </c>
      <c r="Y341" s="117" t="str">
        <f t="shared" si="93"/>
        <v>not ok</v>
      </c>
      <c r="Z341" s="117" t="str">
        <f t="shared" si="94"/>
        <v/>
      </c>
      <c r="AA341" s="117" t="str">
        <f>IF(LEN(A341)&gt;1,IF(COUNTIFS($Z$6:Z$502,LEFT(Z341,250))&gt;1,"Duplicate entry: you have two rows for the same substance and year and use",""),"")</f>
        <v/>
      </c>
      <c r="AB341" s="117" t="str">
        <f>IF(LEN(A341)&gt;0,IF(ISNUMBER(MATCH(A341,Annex_I_II_entries,0)),"","The Entry name is not within the dropdown list, make sure that you have not copied and pasted overwritting the cell format (with its correponding dropdown list) in column A"),"")</f>
        <v/>
      </c>
      <c r="AC341" s="117" t="str">
        <f t="shared" ca="1" si="95"/>
        <v/>
      </c>
      <c r="AD341" s="117" t="str">
        <f t="shared" ca="1" si="96"/>
        <v/>
      </c>
      <c r="AE341" s="117" t="str">
        <f>IF(LEN(G341)&lt;1,"",IF(COUNTIFS('1.Mfg and placing on the market'!G$6:G$503,'1.(Optional) tonnage per use'!G341,'1.Mfg and placing on the market'!K$6:K$503,'1.(Optional) tonnage per use'!N341)=0,"You have not provided total tonnage for this substance and year in the sheet 1. Mfg and placing on the market",""))</f>
        <v/>
      </c>
      <c r="AF341" s="117" t="str">
        <f t="shared" ca="1" si="85"/>
        <v/>
      </c>
      <c r="AG341" s="117" t="str">
        <f t="shared" ca="1" si="86"/>
        <v/>
      </c>
      <c r="AH341" s="117" t="str">
        <f t="shared" ca="1" si="87"/>
        <v/>
      </c>
      <c r="AI341" s="117" t="str">
        <f t="shared" si="97"/>
        <v>_EC</v>
      </c>
      <c r="AJ341" s="117" t="str">
        <f t="shared" si="98"/>
        <v>_CAS</v>
      </c>
      <c r="AK341" s="117" t="str">
        <f t="shared" si="99"/>
        <v>_uses</v>
      </c>
      <c r="AL341" s="117" t="str">
        <f t="shared" si="88"/>
        <v/>
      </c>
      <c r="AM341" s="117" t="str">
        <f t="shared" si="89"/>
        <v/>
      </c>
    </row>
    <row r="342" spans="1:39" s="39" customFormat="1" x14ac:dyDescent="0.2">
      <c r="A342" s="37"/>
      <c r="B342" s="37"/>
      <c r="C342" s="37"/>
      <c r="D342" s="70" t="str">
        <f>_xlfn.IFNA(VLOOKUP(A342,'Reference data SID'!$D$2:$Q$673,14,FALSE),"")</f>
        <v/>
      </c>
      <c r="E342" s="70" t="str">
        <f>_xlfn.IFNA(VLOOKUP(D342,'Reference data SID'!$C$3:$E$673,3,FALSE),"")</f>
        <v/>
      </c>
      <c r="F342" s="64" t="str">
        <f>_xlfn.IFNA(IF(E342=FALSE,D342,IF(ISBLANK(B342),VLOOKUP(C342,'Reference data SID'!$N:$P,3,FALSE),VLOOKUP(B342,'Reference data SID'!$M:$P,4,FALSE))),"")</f>
        <v/>
      </c>
      <c r="G342" s="64" t="str">
        <f t="shared" si="100"/>
        <v/>
      </c>
      <c r="H342" s="38" t="str">
        <f>_xlfn.IFNA(VLOOKUP(F342,'Reference data SID'!L:M,2,FALSE),"")</f>
        <v/>
      </c>
      <c r="I342" s="38" t="str">
        <f>_xlfn.IFNA(VLOOKUP(F342,'Reference data SID'!L:N,3,FALSE),"")</f>
        <v/>
      </c>
      <c r="J342" s="38" t="str">
        <f>_xlfn.IFNA(VLOOKUP(F342,'Reference data SID'!L:O,4,FALSE),"")</f>
        <v/>
      </c>
      <c r="K342" s="37"/>
      <c r="L342" s="37"/>
      <c r="M342" s="37"/>
      <c r="N342" s="50"/>
      <c r="O342" s="50"/>
      <c r="P342" s="50"/>
      <c r="Q342" s="50"/>
      <c r="R342" s="50"/>
      <c r="S342" s="50"/>
      <c r="T342" s="47" t="str">
        <f t="shared" ca="1" si="101"/>
        <v/>
      </c>
      <c r="U342" s="117" t="str">
        <f>_xlfn.IFNA(VLOOKUP(A342,'Reference data SID'!D:E,2,FALSE),"")</f>
        <v/>
      </c>
      <c r="V342" s="117" t="str">
        <f t="shared" si="90"/>
        <v>not ok</v>
      </c>
      <c r="W342" s="117" t="str">
        <f t="shared" si="91"/>
        <v>not ok</v>
      </c>
      <c r="X342" s="117" t="str">
        <f t="shared" si="92"/>
        <v>ok</v>
      </c>
      <c r="Y342" s="117" t="str">
        <f t="shared" si="93"/>
        <v>not ok</v>
      </c>
      <c r="Z342" s="117" t="str">
        <f t="shared" si="94"/>
        <v/>
      </c>
      <c r="AA342" s="117" t="str">
        <f>IF(LEN(A342)&gt;1,IF(COUNTIFS($Z$6:Z$502,LEFT(Z342,250))&gt;1,"Duplicate entry: you have two rows for the same substance and year and use",""),"")</f>
        <v/>
      </c>
      <c r="AB342" s="117" t="str">
        <f>IF(LEN(A342)&gt;0,IF(ISNUMBER(MATCH(A342,Annex_I_II_entries,0)),"","The Entry name is not within the dropdown list, make sure that you have not copied and pasted overwritting the cell format (with its correponding dropdown list) in column A"),"")</f>
        <v/>
      </c>
      <c r="AC342" s="117" t="str">
        <f t="shared" ca="1" si="95"/>
        <v/>
      </c>
      <c r="AD342" s="117" t="str">
        <f t="shared" ca="1" si="96"/>
        <v/>
      </c>
      <c r="AE342" s="117" t="str">
        <f>IF(LEN(G342)&lt;1,"",IF(COUNTIFS('1.Mfg and placing on the market'!G$6:G$503,'1.(Optional) tonnage per use'!G342,'1.Mfg and placing on the market'!K$6:K$503,'1.(Optional) tonnage per use'!N342)=0,"You have not provided total tonnage for this substance and year in the sheet 1. Mfg and placing on the market",""))</f>
        <v/>
      </c>
      <c r="AF342" s="117" t="str">
        <f t="shared" ca="1" si="85"/>
        <v/>
      </c>
      <c r="AG342" s="117" t="str">
        <f t="shared" ca="1" si="86"/>
        <v/>
      </c>
      <c r="AH342" s="117" t="str">
        <f t="shared" ca="1" si="87"/>
        <v/>
      </c>
      <c r="AI342" s="117" t="str">
        <f t="shared" si="97"/>
        <v>_EC</v>
      </c>
      <c r="AJ342" s="117" t="str">
        <f t="shared" si="98"/>
        <v>_CAS</v>
      </c>
      <c r="AK342" s="117" t="str">
        <f t="shared" si="99"/>
        <v>_uses</v>
      </c>
      <c r="AL342" s="117" t="str">
        <f t="shared" si="88"/>
        <v/>
      </c>
      <c r="AM342" s="117" t="str">
        <f t="shared" si="89"/>
        <v/>
      </c>
    </row>
    <row r="343" spans="1:39" s="39" customFormat="1" x14ac:dyDescent="0.2">
      <c r="A343" s="37"/>
      <c r="B343" s="37"/>
      <c r="C343" s="37"/>
      <c r="D343" s="70" t="str">
        <f>_xlfn.IFNA(VLOOKUP(A343,'Reference data SID'!$D$2:$Q$673,14,FALSE),"")</f>
        <v/>
      </c>
      <c r="E343" s="70" t="str">
        <f>_xlfn.IFNA(VLOOKUP(D343,'Reference data SID'!$C$3:$E$673,3,FALSE),"")</f>
        <v/>
      </c>
      <c r="F343" s="64" t="str">
        <f>_xlfn.IFNA(IF(E343=FALSE,D343,IF(ISBLANK(B343),VLOOKUP(C343,'Reference data SID'!$N:$P,3,FALSE),VLOOKUP(B343,'Reference data SID'!$M:$P,4,FALSE))),"")</f>
        <v/>
      </c>
      <c r="G343" s="64" t="str">
        <f t="shared" si="100"/>
        <v/>
      </c>
      <c r="H343" s="38" t="str">
        <f>_xlfn.IFNA(VLOOKUP(F343,'Reference data SID'!L:M,2,FALSE),"")</f>
        <v/>
      </c>
      <c r="I343" s="38" t="str">
        <f>_xlfn.IFNA(VLOOKUP(F343,'Reference data SID'!L:N,3,FALSE),"")</f>
        <v/>
      </c>
      <c r="J343" s="38" t="str">
        <f>_xlfn.IFNA(VLOOKUP(F343,'Reference data SID'!L:O,4,FALSE),"")</f>
        <v/>
      </c>
      <c r="K343" s="37"/>
      <c r="L343" s="37"/>
      <c r="M343" s="37"/>
      <c r="N343" s="50"/>
      <c r="O343" s="50"/>
      <c r="P343" s="50"/>
      <c r="Q343" s="50"/>
      <c r="R343" s="50"/>
      <c r="S343" s="50"/>
      <c r="T343" s="47" t="str">
        <f t="shared" ca="1" si="101"/>
        <v/>
      </c>
      <c r="U343" s="117" t="str">
        <f>_xlfn.IFNA(VLOOKUP(A343,'Reference data SID'!D:E,2,FALSE),"")</f>
        <v/>
      </c>
      <c r="V343" s="117" t="str">
        <f t="shared" si="90"/>
        <v>not ok</v>
      </c>
      <c r="W343" s="117" t="str">
        <f t="shared" si="91"/>
        <v>not ok</v>
      </c>
      <c r="X343" s="117" t="str">
        <f t="shared" si="92"/>
        <v>ok</v>
      </c>
      <c r="Y343" s="117" t="str">
        <f t="shared" si="93"/>
        <v>not ok</v>
      </c>
      <c r="Z343" s="117" t="str">
        <f t="shared" si="94"/>
        <v/>
      </c>
      <c r="AA343" s="117" t="str">
        <f>IF(LEN(A343)&gt;1,IF(COUNTIFS($Z$6:Z$502,LEFT(Z343,250))&gt;1,"Duplicate entry: you have two rows for the same substance and year and use",""),"")</f>
        <v/>
      </c>
      <c r="AB343" s="117" t="str">
        <f>IF(LEN(A343)&gt;0,IF(ISNUMBER(MATCH(A343,Annex_I_II_entries,0)),"","The Entry name is not within the dropdown list, make sure that you have not copied and pasted overwritting the cell format (with its correponding dropdown list) in column A"),"")</f>
        <v/>
      </c>
      <c r="AC343" s="117" t="str">
        <f t="shared" ca="1" si="95"/>
        <v/>
      </c>
      <c r="AD343" s="117" t="str">
        <f t="shared" ca="1" si="96"/>
        <v/>
      </c>
      <c r="AE343" s="117" t="str">
        <f>IF(LEN(G343)&lt;1,"",IF(COUNTIFS('1.Mfg and placing on the market'!G$6:G$503,'1.(Optional) tonnage per use'!G343,'1.Mfg and placing on the market'!K$6:K$503,'1.(Optional) tonnage per use'!N343)=0,"You have not provided total tonnage for this substance and year in the sheet 1. Mfg and placing on the market",""))</f>
        <v/>
      </c>
      <c r="AF343" s="117" t="str">
        <f t="shared" ca="1" si="85"/>
        <v/>
      </c>
      <c r="AG343" s="117" t="str">
        <f t="shared" ca="1" si="86"/>
        <v/>
      </c>
      <c r="AH343" s="117" t="str">
        <f t="shared" ca="1" si="87"/>
        <v/>
      </c>
      <c r="AI343" s="117" t="str">
        <f t="shared" si="97"/>
        <v>_EC</v>
      </c>
      <c r="AJ343" s="117" t="str">
        <f t="shared" si="98"/>
        <v>_CAS</v>
      </c>
      <c r="AK343" s="117" t="str">
        <f t="shared" si="99"/>
        <v>_uses</v>
      </c>
      <c r="AL343" s="117" t="str">
        <f t="shared" si="88"/>
        <v/>
      </c>
      <c r="AM343" s="117" t="str">
        <f t="shared" si="89"/>
        <v/>
      </c>
    </row>
    <row r="344" spans="1:39" s="39" customFormat="1" x14ac:dyDescent="0.2">
      <c r="A344" s="37"/>
      <c r="B344" s="37"/>
      <c r="C344" s="37"/>
      <c r="D344" s="70" t="str">
        <f>_xlfn.IFNA(VLOOKUP(A344,'Reference data SID'!$D$2:$Q$673,14,FALSE),"")</f>
        <v/>
      </c>
      <c r="E344" s="70" t="str">
        <f>_xlfn.IFNA(VLOOKUP(D344,'Reference data SID'!$C$3:$E$673,3,FALSE),"")</f>
        <v/>
      </c>
      <c r="F344" s="64" t="str">
        <f>_xlfn.IFNA(IF(E344=FALSE,D344,IF(ISBLANK(B344),VLOOKUP(C344,'Reference data SID'!$N:$P,3,FALSE),VLOOKUP(B344,'Reference data SID'!$M:$P,4,FALSE))),"")</f>
        <v/>
      </c>
      <c r="G344" s="64" t="str">
        <f t="shared" si="100"/>
        <v/>
      </c>
      <c r="H344" s="38" t="str">
        <f>_xlfn.IFNA(VLOOKUP(F344,'Reference data SID'!L:M,2,FALSE),"")</f>
        <v/>
      </c>
      <c r="I344" s="38" t="str">
        <f>_xlfn.IFNA(VLOOKUP(F344,'Reference data SID'!L:N,3,FALSE),"")</f>
        <v/>
      </c>
      <c r="J344" s="38" t="str">
        <f>_xlfn.IFNA(VLOOKUP(F344,'Reference data SID'!L:O,4,FALSE),"")</f>
        <v/>
      </c>
      <c r="K344" s="37"/>
      <c r="L344" s="37"/>
      <c r="M344" s="37"/>
      <c r="N344" s="50"/>
      <c r="O344" s="50"/>
      <c r="P344" s="50"/>
      <c r="Q344" s="50"/>
      <c r="R344" s="50"/>
      <c r="S344" s="50"/>
      <c r="T344" s="47" t="str">
        <f t="shared" ca="1" si="101"/>
        <v/>
      </c>
      <c r="U344" s="117" t="str">
        <f>_xlfn.IFNA(VLOOKUP(A344,'Reference data SID'!D:E,2,FALSE),"")</f>
        <v/>
      </c>
      <c r="V344" s="117" t="str">
        <f t="shared" si="90"/>
        <v>not ok</v>
      </c>
      <c r="W344" s="117" t="str">
        <f t="shared" si="91"/>
        <v>not ok</v>
      </c>
      <c r="X344" s="117" t="str">
        <f t="shared" si="92"/>
        <v>ok</v>
      </c>
      <c r="Y344" s="117" t="str">
        <f t="shared" si="93"/>
        <v>not ok</v>
      </c>
      <c r="Z344" s="117" t="str">
        <f t="shared" si="94"/>
        <v/>
      </c>
      <c r="AA344" s="117" t="str">
        <f>IF(LEN(A344)&gt;1,IF(COUNTIFS($Z$6:Z$502,LEFT(Z344,250))&gt;1,"Duplicate entry: you have two rows for the same substance and year and use",""),"")</f>
        <v/>
      </c>
      <c r="AB344" s="117" t="str">
        <f>IF(LEN(A344)&gt;0,IF(ISNUMBER(MATCH(A344,Annex_I_II_entries,0)),"","The Entry name is not within the dropdown list, make sure that you have not copied and pasted overwritting the cell format (with its correponding dropdown list) in column A"),"")</f>
        <v/>
      </c>
      <c r="AC344" s="117" t="str">
        <f t="shared" ca="1" si="95"/>
        <v/>
      </c>
      <c r="AD344" s="117" t="str">
        <f t="shared" ca="1" si="96"/>
        <v/>
      </c>
      <c r="AE344" s="117" t="str">
        <f>IF(LEN(G344)&lt;1,"",IF(COUNTIFS('1.Mfg and placing on the market'!G$6:G$503,'1.(Optional) tonnage per use'!G344,'1.Mfg and placing on the market'!K$6:K$503,'1.(Optional) tonnage per use'!N344)=0,"You have not provided total tonnage for this substance and year in the sheet 1. Mfg and placing on the market",""))</f>
        <v/>
      </c>
      <c r="AF344" s="117" t="str">
        <f t="shared" ca="1" si="85"/>
        <v/>
      </c>
      <c r="AG344" s="117" t="str">
        <f t="shared" ca="1" si="86"/>
        <v/>
      </c>
      <c r="AH344" s="117" t="str">
        <f t="shared" ca="1" si="87"/>
        <v/>
      </c>
      <c r="AI344" s="117" t="str">
        <f t="shared" si="97"/>
        <v>_EC</v>
      </c>
      <c r="AJ344" s="117" t="str">
        <f t="shared" si="98"/>
        <v>_CAS</v>
      </c>
      <c r="AK344" s="117" t="str">
        <f t="shared" si="99"/>
        <v>_uses</v>
      </c>
      <c r="AL344" s="117" t="str">
        <f t="shared" si="88"/>
        <v/>
      </c>
      <c r="AM344" s="117" t="str">
        <f t="shared" si="89"/>
        <v/>
      </c>
    </row>
    <row r="345" spans="1:39" s="39" customFormat="1" x14ac:dyDescent="0.2">
      <c r="A345" s="37"/>
      <c r="B345" s="37"/>
      <c r="C345" s="37"/>
      <c r="D345" s="70" t="str">
        <f>_xlfn.IFNA(VLOOKUP(A345,'Reference data SID'!$D$2:$Q$673,14,FALSE),"")</f>
        <v/>
      </c>
      <c r="E345" s="70" t="str">
        <f>_xlfn.IFNA(VLOOKUP(D345,'Reference data SID'!$C$3:$E$673,3,FALSE),"")</f>
        <v/>
      </c>
      <c r="F345" s="64" t="str">
        <f>_xlfn.IFNA(IF(E345=FALSE,D345,IF(ISBLANK(B345),VLOOKUP(C345,'Reference data SID'!$N:$P,3,FALSE),VLOOKUP(B345,'Reference data SID'!$M:$P,4,FALSE))),"")</f>
        <v/>
      </c>
      <c r="G345" s="64" t="str">
        <f t="shared" si="100"/>
        <v/>
      </c>
      <c r="H345" s="38" t="str">
        <f>_xlfn.IFNA(VLOOKUP(F345,'Reference data SID'!L:M,2,FALSE),"")</f>
        <v/>
      </c>
      <c r="I345" s="38" t="str">
        <f>_xlfn.IFNA(VLOOKUP(F345,'Reference data SID'!L:N,3,FALSE),"")</f>
        <v/>
      </c>
      <c r="J345" s="38" t="str">
        <f>_xlfn.IFNA(VLOOKUP(F345,'Reference data SID'!L:O,4,FALSE),"")</f>
        <v/>
      </c>
      <c r="K345" s="37"/>
      <c r="L345" s="37"/>
      <c r="M345" s="37"/>
      <c r="N345" s="50"/>
      <c r="O345" s="50"/>
      <c r="P345" s="50"/>
      <c r="Q345" s="50"/>
      <c r="R345" s="50"/>
      <c r="S345" s="50"/>
      <c r="T345" s="47" t="str">
        <f t="shared" ca="1" si="101"/>
        <v/>
      </c>
      <c r="U345" s="117" t="str">
        <f>_xlfn.IFNA(VLOOKUP(A345,'Reference data SID'!D:E,2,FALSE),"")</f>
        <v/>
      </c>
      <c r="V345" s="117" t="str">
        <f t="shared" si="90"/>
        <v>not ok</v>
      </c>
      <c r="W345" s="117" t="str">
        <f t="shared" si="91"/>
        <v>not ok</v>
      </c>
      <c r="X345" s="117" t="str">
        <f t="shared" si="92"/>
        <v>ok</v>
      </c>
      <c r="Y345" s="117" t="str">
        <f t="shared" si="93"/>
        <v>not ok</v>
      </c>
      <c r="Z345" s="117" t="str">
        <f t="shared" si="94"/>
        <v/>
      </c>
      <c r="AA345" s="117" t="str">
        <f>IF(LEN(A345)&gt;1,IF(COUNTIFS($Z$6:Z$502,LEFT(Z345,250))&gt;1,"Duplicate entry: you have two rows for the same substance and year and use",""),"")</f>
        <v/>
      </c>
      <c r="AB345" s="117" t="str">
        <f>IF(LEN(A345)&gt;0,IF(ISNUMBER(MATCH(A345,Annex_I_II_entries,0)),"","The Entry name is not within the dropdown list, make sure that you have not copied and pasted overwritting the cell format (with its correponding dropdown list) in column A"),"")</f>
        <v/>
      </c>
      <c r="AC345" s="117" t="str">
        <f t="shared" ca="1" si="95"/>
        <v/>
      </c>
      <c r="AD345" s="117" t="str">
        <f t="shared" ca="1" si="96"/>
        <v/>
      </c>
      <c r="AE345" s="117" t="str">
        <f>IF(LEN(G345)&lt;1,"",IF(COUNTIFS('1.Mfg and placing on the market'!G$6:G$503,'1.(Optional) tonnage per use'!G345,'1.Mfg and placing on the market'!K$6:K$503,'1.(Optional) tonnage per use'!N345)=0,"You have not provided total tonnage for this substance and year in the sheet 1. Mfg and placing on the market",""))</f>
        <v/>
      </c>
      <c r="AF345" s="117" t="str">
        <f t="shared" ca="1" si="85"/>
        <v/>
      </c>
      <c r="AG345" s="117" t="str">
        <f t="shared" ca="1" si="86"/>
        <v/>
      </c>
      <c r="AH345" s="117" t="str">
        <f t="shared" ca="1" si="87"/>
        <v/>
      </c>
      <c r="AI345" s="117" t="str">
        <f t="shared" si="97"/>
        <v>_EC</v>
      </c>
      <c r="AJ345" s="117" t="str">
        <f t="shared" si="98"/>
        <v>_CAS</v>
      </c>
      <c r="AK345" s="117" t="str">
        <f t="shared" si="99"/>
        <v>_uses</v>
      </c>
      <c r="AL345" s="117" t="str">
        <f t="shared" si="88"/>
        <v/>
      </c>
      <c r="AM345" s="117" t="str">
        <f t="shared" si="89"/>
        <v/>
      </c>
    </row>
    <row r="346" spans="1:39" s="39" customFormat="1" x14ac:dyDescent="0.2">
      <c r="A346" s="37"/>
      <c r="B346" s="37"/>
      <c r="C346" s="37"/>
      <c r="D346" s="70" t="str">
        <f>_xlfn.IFNA(VLOOKUP(A346,'Reference data SID'!$D$2:$Q$673,14,FALSE),"")</f>
        <v/>
      </c>
      <c r="E346" s="70" t="str">
        <f>_xlfn.IFNA(VLOOKUP(D346,'Reference data SID'!$C$3:$E$673,3,FALSE),"")</f>
        <v/>
      </c>
      <c r="F346" s="64" t="str">
        <f>_xlfn.IFNA(IF(E346=FALSE,D346,IF(ISBLANK(B346),VLOOKUP(C346,'Reference data SID'!$N:$P,3,FALSE),VLOOKUP(B346,'Reference data SID'!$M:$P,4,FALSE))),"")</f>
        <v/>
      </c>
      <c r="G346" s="64" t="str">
        <f t="shared" si="100"/>
        <v/>
      </c>
      <c r="H346" s="38" t="str">
        <f>_xlfn.IFNA(VLOOKUP(F346,'Reference data SID'!L:M,2,FALSE),"")</f>
        <v/>
      </c>
      <c r="I346" s="38" t="str">
        <f>_xlfn.IFNA(VLOOKUP(F346,'Reference data SID'!L:N,3,FALSE),"")</f>
        <v/>
      </c>
      <c r="J346" s="38" t="str">
        <f>_xlfn.IFNA(VLOOKUP(F346,'Reference data SID'!L:O,4,FALSE),"")</f>
        <v/>
      </c>
      <c r="K346" s="37"/>
      <c r="L346" s="37"/>
      <c r="M346" s="37"/>
      <c r="N346" s="50"/>
      <c r="O346" s="50"/>
      <c r="P346" s="50"/>
      <c r="Q346" s="50"/>
      <c r="R346" s="50"/>
      <c r="S346" s="50"/>
      <c r="T346" s="47" t="str">
        <f t="shared" ca="1" si="101"/>
        <v/>
      </c>
      <c r="U346" s="117" t="str">
        <f>_xlfn.IFNA(VLOOKUP(A346,'Reference data SID'!D:E,2,FALSE),"")</f>
        <v/>
      </c>
      <c r="V346" s="117" t="str">
        <f t="shared" si="90"/>
        <v>not ok</v>
      </c>
      <c r="W346" s="117" t="str">
        <f t="shared" si="91"/>
        <v>not ok</v>
      </c>
      <c r="X346" s="117" t="str">
        <f t="shared" si="92"/>
        <v>ok</v>
      </c>
      <c r="Y346" s="117" t="str">
        <f t="shared" si="93"/>
        <v>not ok</v>
      </c>
      <c r="Z346" s="117" t="str">
        <f t="shared" si="94"/>
        <v/>
      </c>
      <c r="AA346" s="117" t="str">
        <f>IF(LEN(A346)&gt;1,IF(COUNTIFS($Z$6:Z$502,LEFT(Z346,250))&gt;1,"Duplicate entry: you have two rows for the same substance and year and use",""),"")</f>
        <v/>
      </c>
      <c r="AB346" s="117" t="str">
        <f>IF(LEN(A346)&gt;0,IF(ISNUMBER(MATCH(A346,Annex_I_II_entries,0)),"","The Entry name is not within the dropdown list, make sure that you have not copied and pasted overwritting the cell format (with its correponding dropdown list) in column A"),"")</f>
        <v/>
      </c>
      <c r="AC346" s="117" t="str">
        <f t="shared" ca="1" si="95"/>
        <v/>
      </c>
      <c r="AD346" s="117" t="str">
        <f t="shared" ca="1" si="96"/>
        <v/>
      </c>
      <c r="AE346" s="117" t="str">
        <f>IF(LEN(G346)&lt;1,"",IF(COUNTIFS('1.Mfg and placing on the market'!G$6:G$503,'1.(Optional) tonnage per use'!G346,'1.Mfg and placing on the market'!K$6:K$503,'1.(Optional) tonnage per use'!N346)=0,"You have not provided total tonnage for this substance and year in the sheet 1. Mfg and placing on the market",""))</f>
        <v/>
      </c>
      <c r="AF346" s="117" t="str">
        <f t="shared" ca="1" si="85"/>
        <v/>
      </c>
      <c r="AG346" s="117" t="str">
        <f t="shared" ca="1" si="86"/>
        <v/>
      </c>
      <c r="AH346" s="117" t="str">
        <f t="shared" ca="1" si="87"/>
        <v/>
      </c>
      <c r="AI346" s="117" t="str">
        <f t="shared" si="97"/>
        <v>_EC</v>
      </c>
      <c r="AJ346" s="117" t="str">
        <f t="shared" si="98"/>
        <v>_CAS</v>
      </c>
      <c r="AK346" s="117" t="str">
        <f t="shared" si="99"/>
        <v>_uses</v>
      </c>
      <c r="AL346" s="117" t="str">
        <f t="shared" si="88"/>
        <v/>
      </c>
      <c r="AM346" s="117" t="str">
        <f t="shared" si="89"/>
        <v/>
      </c>
    </row>
    <row r="347" spans="1:39" s="39" customFormat="1" x14ac:dyDescent="0.2">
      <c r="A347" s="37"/>
      <c r="B347" s="37"/>
      <c r="C347" s="37"/>
      <c r="D347" s="70" t="str">
        <f>_xlfn.IFNA(VLOOKUP(A347,'Reference data SID'!$D$2:$Q$673,14,FALSE),"")</f>
        <v/>
      </c>
      <c r="E347" s="70" t="str">
        <f>_xlfn.IFNA(VLOOKUP(D347,'Reference data SID'!$C$3:$E$673,3,FALSE),"")</f>
        <v/>
      </c>
      <c r="F347" s="64" t="str">
        <f>_xlfn.IFNA(IF(E347=FALSE,D347,IF(ISBLANK(B347),VLOOKUP(C347,'Reference data SID'!$N:$P,3,FALSE),VLOOKUP(B347,'Reference data SID'!$M:$P,4,FALSE))),"")</f>
        <v/>
      </c>
      <c r="G347" s="64" t="str">
        <f t="shared" si="100"/>
        <v/>
      </c>
      <c r="H347" s="38" t="str">
        <f>_xlfn.IFNA(VLOOKUP(F347,'Reference data SID'!L:M,2,FALSE),"")</f>
        <v/>
      </c>
      <c r="I347" s="38" t="str">
        <f>_xlfn.IFNA(VLOOKUP(F347,'Reference data SID'!L:N,3,FALSE),"")</f>
        <v/>
      </c>
      <c r="J347" s="38" t="str">
        <f>_xlfn.IFNA(VLOOKUP(F347,'Reference data SID'!L:O,4,FALSE),"")</f>
        <v/>
      </c>
      <c r="K347" s="37"/>
      <c r="L347" s="37"/>
      <c r="M347" s="37"/>
      <c r="N347" s="50"/>
      <c r="O347" s="50"/>
      <c r="P347" s="50"/>
      <c r="Q347" s="50"/>
      <c r="R347" s="50"/>
      <c r="S347" s="50"/>
      <c r="T347" s="47" t="str">
        <f t="shared" ca="1" si="101"/>
        <v/>
      </c>
      <c r="U347" s="117" t="str">
        <f>_xlfn.IFNA(VLOOKUP(A347,'Reference data SID'!D:E,2,FALSE),"")</f>
        <v/>
      </c>
      <c r="V347" s="117" t="str">
        <f t="shared" si="90"/>
        <v>not ok</v>
      </c>
      <c r="W347" s="117" t="str">
        <f t="shared" si="91"/>
        <v>not ok</v>
      </c>
      <c r="X347" s="117" t="str">
        <f t="shared" si="92"/>
        <v>ok</v>
      </c>
      <c r="Y347" s="117" t="str">
        <f t="shared" si="93"/>
        <v>not ok</v>
      </c>
      <c r="Z347" s="117" t="str">
        <f t="shared" si="94"/>
        <v/>
      </c>
      <c r="AA347" s="117" t="str">
        <f>IF(LEN(A347)&gt;1,IF(COUNTIFS($Z$6:Z$502,LEFT(Z347,250))&gt;1,"Duplicate entry: you have two rows for the same substance and year and use",""),"")</f>
        <v/>
      </c>
      <c r="AB347" s="117" t="str">
        <f>IF(LEN(A347)&gt;0,IF(ISNUMBER(MATCH(A347,Annex_I_II_entries,0)),"","The Entry name is not within the dropdown list, make sure that you have not copied and pasted overwritting the cell format (with its correponding dropdown list) in column A"),"")</f>
        <v/>
      </c>
      <c r="AC347" s="117" t="str">
        <f t="shared" ca="1" si="95"/>
        <v/>
      </c>
      <c r="AD347" s="117" t="str">
        <f t="shared" ca="1" si="96"/>
        <v/>
      </c>
      <c r="AE347" s="117" t="str">
        <f>IF(LEN(G347)&lt;1,"",IF(COUNTIFS('1.Mfg and placing on the market'!G$6:G$503,'1.(Optional) tonnage per use'!G347,'1.Mfg and placing on the market'!K$6:K$503,'1.(Optional) tonnage per use'!N347)=0,"You have not provided total tonnage for this substance and year in the sheet 1. Mfg and placing on the market",""))</f>
        <v/>
      </c>
      <c r="AF347" s="117" t="str">
        <f t="shared" ca="1" si="85"/>
        <v/>
      </c>
      <c r="AG347" s="117" t="str">
        <f t="shared" ca="1" si="86"/>
        <v/>
      </c>
      <c r="AH347" s="117" t="str">
        <f t="shared" ca="1" si="87"/>
        <v/>
      </c>
      <c r="AI347" s="117" t="str">
        <f t="shared" si="97"/>
        <v>_EC</v>
      </c>
      <c r="AJ347" s="117" t="str">
        <f t="shared" si="98"/>
        <v>_CAS</v>
      </c>
      <c r="AK347" s="117" t="str">
        <f t="shared" si="99"/>
        <v>_uses</v>
      </c>
      <c r="AL347" s="117" t="str">
        <f t="shared" si="88"/>
        <v/>
      </c>
      <c r="AM347" s="117" t="str">
        <f t="shared" si="89"/>
        <v/>
      </c>
    </row>
    <row r="348" spans="1:39" s="39" customFormat="1" x14ac:dyDescent="0.2">
      <c r="A348" s="37"/>
      <c r="B348" s="37"/>
      <c r="C348" s="37"/>
      <c r="D348" s="70" t="str">
        <f>_xlfn.IFNA(VLOOKUP(A348,'Reference data SID'!$D$2:$Q$673,14,FALSE),"")</f>
        <v/>
      </c>
      <c r="E348" s="70" t="str">
        <f>_xlfn.IFNA(VLOOKUP(D348,'Reference data SID'!$C$3:$E$673,3,FALSE),"")</f>
        <v/>
      </c>
      <c r="F348" s="64" t="str">
        <f>_xlfn.IFNA(IF(E348=FALSE,D348,IF(ISBLANK(B348),VLOOKUP(C348,'Reference data SID'!$N:$P,3,FALSE),VLOOKUP(B348,'Reference data SID'!$M:$P,4,FALSE))),"")</f>
        <v/>
      </c>
      <c r="G348" s="64" t="str">
        <f t="shared" si="100"/>
        <v/>
      </c>
      <c r="H348" s="38" t="str">
        <f>_xlfn.IFNA(VLOOKUP(F348,'Reference data SID'!L:M,2,FALSE),"")</f>
        <v/>
      </c>
      <c r="I348" s="38" t="str">
        <f>_xlfn.IFNA(VLOOKUP(F348,'Reference data SID'!L:N,3,FALSE),"")</f>
        <v/>
      </c>
      <c r="J348" s="38" t="str">
        <f>_xlfn.IFNA(VLOOKUP(F348,'Reference data SID'!L:O,4,FALSE),"")</f>
        <v/>
      </c>
      <c r="K348" s="37"/>
      <c r="L348" s="37"/>
      <c r="M348" s="37"/>
      <c r="N348" s="50"/>
      <c r="O348" s="50"/>
      <c r="P348" s="50"/>
      <c r="Q348" s="50"/>
      <c r="R348" s="50"/>
      <c r="S348" s="50"/>
      <c r="T348" s="47" t="str">
        <f t="shared" ca="1" si="101"/>
        <v/>
      </c>
      <c r="U348" s="117" t="str">
        <f>_xlfn.IFNA(VLOOKUP(A348,'Reference data SID'!D:E,2,FALSE),"")</f>
        <v/>
      </c>
      <c r="V348" s="117" t="str">
        <f t="shared" si="90"/>
        <v>not ok</v>
      </c>
      <c r="W348" s="117" t="str">
        <f t="shared" si="91"/>
        <v>not ok</v>
      </c>
      <c r="X348" s="117" t="str">
        <f t="shared" si="92"/>
        <v>ok</v>
      </c>
      <c r="Y348" s="117" t="str">
        <f t="shared" si="93"/>
        <v>not ok</v>
      </c>
      <c r="Z348" s="117" t="str">
        <f t="shared" si="94"/>
        <v/>
      </c>
      <c r="AA348" s="117" t="str">
        <f>IF(LEN(A348)&gt;1,IF(COUNTIFS($Z$6:Z$502,LEFT(Z348,250))&gt;1,"Duplicate entry: you have two rows for the same substance and year and use",""),"")</f>
        <v/>
      </c>
      <c r="AB348" s="117" t="str">
        <f>IF(LEN(A348)&gt;0,IF(ISNUMBER(MATCH(A348,Annex_I_II_entries,0)),"","The Entry name is not within the dropdown list, make sure that you have not copied and pasted overwritting the cell format (with its correponding dropdown list) in column A"),"")</f>
        <v/>
      </c>
      <c r="AC348" s="117" t="str">
        <f t="shared" ca="1" si="95"/>
        <v/>
      </c>
      <c r="AD348" s="117" t="str">
        <f t="shared" ca="1" si="96"/>
        <v/>
      </c>
      <c r="AE348" s="117" t="str">
        <f>IF(LEN(G348)&lt;1,"",IF(COUNTIFS('1.Mfg and placing on the market'!G$6:G$503,'1.(Optional) tonnage per use'!G348,'1.Mfg and placing on the market'!K$6:K$503,'1.(Optional) tonnage per use'!N348)=0,"You have not provided total tonnage for this substance and year in the sheet 1. Mfg and placing on the market",""))</f>
        <v/>
      </c>
      <c r="AF348" s="117" t="str">
        <f t="shared" ca="1" si="85"/>
        <v/>
      </c>
      <c r="AG348" s="117" t="str">
        <f t="shared" ca="1" si="86"/>
        <v/>
      </c>
      <c r="AH348" s="117" t="str">
        <f t="shared" ca="1" si="87"/>
        <v/>
      </c>
      <c r="AI348" s="117" t="str">
        <f t="shared" si="97"/>
        <v>_EC</v>
      </c>
      <c r="AJ348" s="117" t="str">
        <f t="shared" si="98"/>
        <v>_CAS</v>
      </c>
      <c r="AK348" s="117" t="str">
        <f t="shared" si="99"/>
        <v>_uses</v>
      </c>
      <c r="AL348" s="117" t="str">
        <f t="shared" si="88"/>
        <v/>
      </c>
      <c r="AM348" s="117" t="str">
        <f t="shared" si="89"/>
        <v/>
      </c>
    </row>
    <row r="349" spans="1:39" s="39" customFormat="1" x14ac:dyDescent="0.2">
      <c r="A349" s="37"/>
      <c r="B349" s="37"/>
      <c r="C349" s="37"/>
      <c r="D349" s="70" t="str">
        <f>_xlfn.IFNA(VLOOKUP(A349,'Reference data SID'!$D$2:$Q$673,14,FALSE),"")</f>
        <v/>
      </c>
      <c r="E349" s="70" t="str">
        <f>_xlfn.IFNA(VLOOKUP(D349,'Reference data SID'!$C$3:$E$673,3,FALSE),"")</f>
        <v/>
      </c>
      <c r="F349" s="64" t="str">
        <f>_xlfn.IFNA(IF(E349=FALSE,D349,IF(ISBLANK(B349),VLOOKUP(C349,'Reference data SID'!$N:$P,3,FALSE),VLOOKUP(B349,'Reference data SID'!$M:$P,4,FALSE))),"")</f>
        <v/>
      </c>
      <c r="G349" s="64" t="str">
        <f t="shared" si="100"/>
        <v/>
      </c>
      <c r="H349" s="38" t="str">
        <f>_xlfn.IFNA(VLOOKUP(F349,'Reference data SID'!L:M,2,FALSE),"")</f>
        <v/>
      </c>
      <c r="I349" s="38" t="str">
        <f>_xlfn.IFNA(VLOOKUP(F349,'Reference data SID'!L:N,3,FALSE),"")</f>
        <v/>
      </c>
      <c r="J349" s="38" t="str">
        <f>_xlfn.IFNA(VLOOKUP(F349,'Reference data SID'!L:O,4,FALSE),"")</f>
        <v/>
      </c>
      <c r="K349" s="37"/>
      <c r="L349" s="37"/>
      <c r="M349" s="37"/>
      <c r="N349" s="50"/>
      <c r="O349" s="50"/>
      <c r="P349" s="50"/>
      <c r="Q349" s="50"/>
      <c r="R349" s="50"/>
      <c r="S349" s="50"/>
      <c r="T349" s="47" t="str">
        <f t="shared" ca="1" si="101"/>
        <v/>
      </c>
      <c r="U349" s="117" t="str">
        <f>_xlfn.IFNA(VLOOKUP(A349,'Reference data SID'!D:E,2,FALSE),"")</f>
        <v/>
      </c>
      <c r="V349" s="117" t="str">
        <f t="shared" si="90"/>
        <v>not ok</v>
      </c>
      <c r="W349" s="117" t="str">
        <f t="shared" si="91"/>
        <v>not ok</v>
      </c>
      <c r="X349" s="117" t="str">
        <f t="shared" si="92"/>
        <v>ok</v>
      </c>
      <c r="Y349" s="117" t="str">
        <f t="shared" si="93"/>
        <v>not ok</v>
      </c>
      <c r="Z349" s="117" t="str">
        <f t="shared" si="94"/>
        <v/>
      </c>
      <c r="AA349" s="117" t="str">
        <f>IF(LEN(A349)&gt;1,IF(COUNTIFS($Z$6:Z$502,LEFT(Z349,250))&gt;1,"Duplicate entry: you have two rows for the same substance and year and use",""),"")</f>
        <v/>
      </c>
      <c r="AB349" s="117" t="str">
        <f>IF(LEN(A349)&gt;0,IF(ISNUMBER(MATCH(A349,Annex_I_II_entries,0)),"","The Entry name is not within the dropdown list, make sure that you have not copied and pasted overwritting the cell format (with its correponding dropdown list) in column A"),"")</f>
        <v/>
      </c>
      <c r="AC349" s="117" t="str">
        <f t="shared" ca="1" si="95"/>
        <v/>
      </c>
      <c r="AD349" s="117" t="str">
        <f t="shared" ca="1" si="96"/>
        <v/>
      </c>
      <c r="AE349" s="117" t="str">
        <f>IF(LEN(G349)&lt;1,"",IF(COUNTIFS('1.Mfg and placing on the market'!G$6:G$503,'1.(Optional) tonnage per use'!G349,'1.Mfg and placing on the market'!K$6:K$503,'1.(Optional) tonnage per use'!N349)=0,"You have not provided total tonnage for this substance and year in the sheet 1. Mfg and placing on the market",""))</f>
        <v/>
      </c>
      <c r="AF349" s="117" t="str">
        <f t="shared" ca="1" si="85"/>
        <v/>
      </c>
      <c r="AG349" s="117" t="str">
        <f t="shared" ca="1" si="86"/>
        <v/>
      </c>
      <c r="AH349" s="117" t="str">
        <f t="shared" ca="1" si="87"/>
        <v/>
      </c>
      <c r="AI349" s="117" t="str">
        <f t="shared" si="97"/>
        <v>_EC</v>
      </c>
      <c r="AJ349" s="117" t="str">
        <f t="shared" si="98"/>
        <v>_CAS</v>
      </c>
      <c r="AK349" s="117" t="str">
        <f t="shared" si="99"/>
        <v>_uses</v>
      </c>
      <c r="AL349" s="117" t="str">
        <f t="shared" si="88"/>
        <v/>
      </c>
      <c r="AM349" s="117" t="str">
        <f t="shared" si="89"/>
        <v/>
      </c>
    </row>
    <row r="350" spans="1:39" s="39" customFormat="1" x14ac:dyDescent="0.2">
      <c r="A350" s="37"/>
      <c r="B350" s="37"/>
      <c r="C350" s="37"/>
      <c r="D350" s="70" t="str">
        <f>_xlfn.IFNA(VLOOKUP(A350,'Reference data SID'!$D$2:$Q$673,14,FALSE),"")</f>
        <v/>
      </c>
      <c r="E350" s="70" t="str">
        <f>_xlfn.IFNA(VLOOKUP(D350,'Reference data SID'!$C$3:$E$673,3,FALSE),"")</f>
        <v/>
      </c>
      <c r="F350" s="64" t="str">
        <f>_xlfn.IFNA(IF(E350=FALSE,D350,IF(ISBLANK(B350),VLOOKUP(C350,'Reference data SID'!$N:$P,3,FALSE),VLOOKUP(B350,'Reference data SID'!$M:$P,4,FALSE))),"")</f>
        <v/>
      </c>
      <c r="G350" s="64" t="str">
        <f t="shared" si="100"/>
        <v/>
      </c>
      <c r="H350" s="38" t="str">
        <f>_xlfn.IFNA(VLOOKUP(F350,'Reference data SID'!L:M,2,FALSE),"")</f>
        <v/>
      </c>
      <c r="I350" s="38" t="str">
        <f>_xlfn.IFNA(VLOOKUP(F350,'Reference data SID'!L:N,3,FALSE),"")</f>
        <v/>
      </c>
      <c r="J350" s="38" t="str">
        <f>_xlfn.IFNA(VLOOKUP(F350,'Reference data SID'!L:O,4,FALSE),"")</f>
        <v/>
      </c>
      <c r="K350" s="37"/>
      <c r="L350" s="37"/>
      <c r="M350" s="37"/>
      <c r="N350" s="50"/>
      <c r="O350" s="50"/>
      <c r="P350" s="50"/>
      <c r="Q350" s="50"/>
      <c r="R350" s="50"/>
      <c r="S350" s="50"/>
      <c r="T350" s="47" t="str">
        <f t="shared" ca="1" si="101"/>
        <v/>
      </c>
      <c r="U350" s="117" t="str">
        <f>_xlfn.IFNA(VLOOKUP(A350,'Reference data SID'!D:E,2,FALSE),"")</f>
        <v/>
      </c>
      <c r="V350" s="117" t="str">
        <f t="shared" si="90"/>
        <v>not ok</v>
      </c>
      <c r="W350" s="117" t="str">
        <f t="shared" si="91"/>
        <v>not ok</v>
      </c>
      <c r="X350" s="117" t="str">
        <f t="shared" si="92"/>
        <v>ok</v>
      </c>
      <c r="Y350" s="117" t="str">
        <f t="shared" si="93"/>
        <v>not ok</v>
      </c>
      <c r="Z350" s="117" t="str">
        <f t="shared" si="94"/>
        <v/>
      </c>
      <c r="AA350" s="117" t="str">
        <f>IF(LEN(A350)&gt;1,IF(COUNTIFS($Z$6:Z$502,LEFT(Z350,250))&gt;1,"Duplicate entry: you have two rows for the same substance and year and use",""),"")</f>
        <v/>
      </c>
      <c r="AB350" s="117" t="str">
        <f>IF(LEN(A350)&gt;0,IF(ISNUMBER(MATCH(A350,Annex_I_II_entries,0)),"","The Entry name is not within the dropdown list, make sure that you have not copied and pasted overwritting the cell format (with its correponding dropdown list) in column A"),"")</f>
        <v/>
      </c>
      <c r="AC350" s="117" t="str">
        <f t="shared" ca="1" si="95"/>
        <v/>
      </c>
      <c r="AD350" s="117" t="str">
        <f t="shared" ca="1" si="96"/>
        <v/>
      </c>
      <c r="AE350" s="117" t="str">
        <f>IF(LEN(G350)&lt;1,"",IF(COUNTIFS('1.Mfg and placing on the market'!G$6:G$503,'1.(Optional) tonnage per use'!G350,'1.Mfg and placing on the market'!K$6:K$503,'1.(Optional) tonnage per use'!N350)=0,"You have not provided total tonnage for this substance and year in the sheet 1. Mfg and placing on the market",""))</f>
        <v/>
      </c>
      <c r="AF350" s="117" t="str">
        <f t="shared" ca="1" si="85"/>
        <v/>
      </c>
      <c r="AG350" s="117" t="str">
        <f t="shared" ca="1" si="86"/>
        <v/>
      </c>
      <c r="AH350" s="117" t="str">
        <f t="shared" ca="1" si="87"/>
        <v/>
      </c>
      <c r="AI350" s="117" t="str">
        <f t="shared" si="97"/>
        <v>_EC</v>
      </c>
      <c r="AJ350" s="117" t="str">
        <f t="shared" si="98"/>
        <v>_CAS</v>
      </c>
      <c r="AK350" s="117" t="str">
        <f t="shared" si="99"/>
        <v>_uses</v>
      </c>
      <c r="AL350" s="117" t="str">
        <f t="shared" si="88"/>
        <v/>
      </c>
      <c r="AM350" s="117" t="str">
        <f t="shared" si="89"/>
        <v/>
      </c>
    </row>
    <row r="351" spans="1:39" s="39" customFormat="1" x14ac:dyDescent="0.2">
      <c r="A351" s="37"/>
      <c r="B351" s="37"/>
      <c r="C351" s="37"/>
      <c r="D351" s="70" t="str">
        <f>_xlfn.IFNA(VLOOKUP(A351,'Reference data SID'!$D$2:$Q$673,14,FALSE),"")</f>
        <v/>
      </c>
      <c r="E351" s="70" t="str">
        <f>_xlfn.IFNA(VLOOKUP(D351,'Reference data SID'!$C$3:$E$673,3,FALSE),"")</f>
        <v/>
      </c>
      <c r="F351" s="64" t="str">
        <f>_xlfn.IFNA(IF(E351=FALSE,D351,IF(ISBLANK(B351),VLOOKUP(C351,'Reference data SID'!$N:$P,3,FALSE),VLOOKUP(B351,'Reference data SID'!$M:$P,4,FALSE))),"")</f>
        <v/>
      </c>
      <c r="G351" s="64" t="str">
        <f t="shared" si="100"/>
        <v/>
      </c>
      <c r="H351" s="38" t="str">
        <f>_xlfn.IFNA(VLOOKUP(F351,'Reference data SID'!L:M,2,FALSE),"")</f>
        <v/>
      </c>
      <c r="I351" s="38" t="str">
        <f>_xlfn.IFNA(VLOOKUP(F351,'Reference data SID'!L:N,3,FALSE),"")</f>
        <v/>
      </c>
      <c r="J351" s="38" t="str">
        <f>_xlfn.IFNA(VLOOKUP(F351,'Reference data SID'!L:O,4,FALSE),"")</f>
        <v/>
      </c>
      <c r="K351" s="37"/>
      <c r="L351" s="37"/>
      <c r="M351" s="37"/>
      <c r="N351" s="50"/>
      <c r="O351" s="50"/>
      <c r="P351" s="50"/>
      <c r="Q351" s="50"/>
      <c r="R351" s="50"/>
      <c r="S351" s="50"/>
      <c r="T351" s="47" t="str">
        <f t="shared" ca="1" si="101"/>
        <v/>
      </c>
      <c r="U351" s="117" t="str">
        <f>_xlfn.IFNA(VLOOKUP(A351,'Reference data SID'!D:E,2,FALSE),"")</f>
        <v/>
      </c>
      <c r="V351" s="117" t="str">
        <f t="shared" si="90"/>
        <v>not ok</v>
      </c>
      <c r="W351" s="117" t="str">
        <f t="shared" si="91"/>
        <v>not ok</v>
      </c>
      <c r="X351" s="117" t="str">
        <f t="shared" si="92"/>
        <v>ok</v>
      </c>
      <c r="Y351" s="117" t="str">
        <f t="shared" si="93"/>
        <v>not ok</v>
      </c>
      <c r="Z351" s="117" t="str">
        <f t="shared" si="94"/>
        <v/>
      </c>
      <c r="AA351" s="117" t="str">
        <f>IF(LEN(A351)&gt;1,IF(COUNTIFS($Z$6:Z$502,LEFT(Z351,250))&gt;1,"Duplicate entry: you have two rows for the same substance and year and use",""),"")</f>
        <v/>
      </c>
      <c r="AB351" s="117" t="str">
        <f>IF(LEN(A351)&gt;0,IF(ISNUMBER(MATCH(A351,Annex_I_II_entries,0)),"","The Entry name is not within the dropdown list, make sure that you have not copied and pasted overwritting the cell format (with its correponding dropdown list) in column A"),"")</f>
        <v/>
      </c>
      <c r="AC351" s="117" t="str">
        <f t="shared" ca="1" si="95"/>
        <v/>
      </c>
      <c r="AD351" s="117" t="str">
        <f t="shared" ca="1" si="96"/>
        <v/>
      </c>
      <c r="AE351" s="117" t="str">
        <f>IF(LEN(G351)&lt;1,"",IF(COUNTIFS('1.Mfg and placing on the market'!G$6:G$503,'1.(Optional) tonnage per use'!G351,'1.Mfg and placing on the market'!K$6:K$503,'1.(Optional) tonnage per use'!N351)=0,"You have not provided total tonnage for this substance and year in the sheet 1. Mfg and placing on the market",""))</f>
        <v/>
      </c>
      <c r="AF351" s="117" t="str">
        <f t="shared" ca="1" si="85"/>
        <v/>
      </c>
      <c r="AG351" s="117" t="str">
        <f t="shared" ca="1" si="86"/>
        <v/>
      </c>
      <c r="AH351" s="117" t="str">
        <f t="shared" ca="1" si="87"/>
        <v/>
      </c>
      <c r="AI351" s="117" t="str">
        <f t="shared" si="97"/>
        <v>_EC</v>
      </c>
      <c r="AJ351" s="117" t="str">
        <f t="shared" si="98"/>
        <v>_CAS</v>
      </c>
      <c r="AK351" s="117" t="str">
        <f t="shared" si="99"/>
        <v>_uses</v>
      </c>
      <c r="AL351" s="117" t="str">
        <f t="shared" si="88"/>
        <v/>
      </c>
      <c r="AM351" s="117" t="str">
        <f t="shared" si="89"/>
        <v/>
      </c>
    </row>
    <row r="352" spans="1:39" s="39" customFormat="1" x14ac:dyDescent="0.2">
      <c r="A352" s="37"/>
      <c r="B352" s="37"/>
      <c r="C352" s="37"/>
      <c r="D352" s="70" t="str">
        <f>_xlfn.IFNA(VLOOKUP(A352,'Reference data SID'!$D$2:$Q$673,14,FALSE),"")</f>
        <v/>
      </c>
      <c r="E352" s="70" t="str">
        <f>_xlfn.IFNA(VLOOKUP(D352,'Reference data SID'!$C$3:$E$673,3,FALSE),"")</f>
        <v/>
      </c>
      <c r="F352" s="64" t="str">
        <f>_xlfn.IFNA(IF(E352=FALSE,D352,IF(ISBLANK(B352),VLOOKUP(C352,'Reference data SID'!$N:$P,3,FALSE),VLOOKUP(B352,'Reference data SID'!$M:$P,4,FALSE))),"")</f>
        <v/>
      </c>
      <c r="G352" s="64" t="str">
        <f t="shared" si="100"/>
        <v/>
      </c>
      <c r="H352" s="38" t="str">
        <f>_xlfn.IFNA(VLOOKUP(F352,'Reference data SID'!L:M,2,FALSE),"")</f>
        <v/>
      </c>
      <c r="I352" s="38" t="str">
        <f>_xlfn.IFNA(VLOOKUP(F352,'Reference data SID'!L:N,3,FALSE),"")</f>
        <v/>
      </c>
      <c r="J352" s="38" t="str">
        <f>_xlfn.IFNA(VLOOKUP(F352,'Reference data SID'!L:O,4,FALSE),"")</f>
        <v/>
      </c>
      <c r="K352" s="37"/>
      <c r="L352" s="37"/>
      <c r="M352" s="37"/>
      <c r="N352" s="50"/>
      <c r="O352" s="50"/>
      <c r="P352" s="50"/>
      <c r="Q352" s="50"/>
      <c r="R352" s="50"/>
      <c r="S352" s="50"/>
      <c r="T352" s="47" t="str">
        <f t="shared" ca="1" si="101"/>
        <v/>
      </c>
      <c r="U352" s="117" t="str">
        <f>_xlfn.IFNA(VLOOKUP(A352,'Reference data SID'!D:E,2,FALSE),"")</f>
        <v/>
      </c>
      <c r="V352" s="117" t="str">
        <f t="shared" si="90"/>
        <v>not ok</v>
      </c>
      <c r="W352" s="117" t="str">
        <f t="shared" si="91"/>
        <v>not ok</v>
      </c>
      <c r="X352" s="117" t="str">
        <f t="shared" si="92"/>
        <v>ok</v>
      </c>
      <c r="Y352" s="117" t="str">
        <f t="shared" si="93"/>
        <v>not ok</v>
      </c>
      <c r="Z352" s="117" t="str">
        <f t="shared" si="94"/>
        <v/>
      </c>
      <c r="AA352" s="117" t="str">
        <f>IF(LEN(A352)&gt;1,IF(COUNTIFS($Z$6:Z$502,LEFT(Z352,250))&gt;1,"Duplicate entry: you have two rows for the same substance and year and use",""),"")</f>
        <v/>
      </c>
      <c r="AB352" s="117" t="str">
        <f>IF(LEN(A352)&gt;0,IF(ISNUMBER(MATCH(A352,Annex_I_II_entries,0)),"","The Entry name is not within the dropdown list, make sure that you have not copied and pasted overwritting the cell format (with its correponding dropdown list) in column A"),"")</f>
        <v/>
      </c>
      <c r="AC352" s="117" t="str">
        <f t="shared" ca="1" si="95"/>
        <v/>
      </c>
      <c r="AD352" s="117" t="str">
        <f t="shared" ca="1" si="96"/>
        <v/>
      </c>
      <c r="AE352" s="117" t="str">
        <f>IF(LEN(G352)&lt;1,"",IF(COUNTIFS('1.Mfg and placing on the market'!G$6:G$503,'1.(Optional) tonnage per use'!G352,'1.Mfg and placing on the market'!K$6:K$503,'1.(Optional) tonnage per use'!N352)=0,"You have not provided total tonnage for this substance and year in the sheet 1. Mfg and placing on the market",""))</f>
        <v/>
      </c>
      <c r="AF352" s="117" t="str">
        <f t="shared" ca="1" si="85"/>
        <v/>
      </c>
      <c r="AG352" s="117" t="str">
        <f t="shared" ca="1" si="86"/>
        <v/>
      </c>
      <c r="AH352" s="117" t="str">
        <f t="shared" ca="1" si="87"/>
        <v/>
      </c>
      <c r="AI352" s="117" t="str">
        <f t="shared" si="97"/>
        <v>_EC</v>
      </c>
      <c r="AJ352" s="117" t="str">
        <f t="shared" si="98"/>
        <v>_CAS</v>
      </c>
      <c r="AK352" s="117" t="str">
        <f t="shared" si="99"/>
        <v>_uses</v>
      </c>
      <c r="AL352" s="117" t="str">
        <f t="shared" si="88"/>
        <v/>
      </c>
      <c r="AM352" s="117" t="str">
        <f t="shared" si="89"/>
        <v/>
      </c>
    </row>
    <row r="353" spans="1:39" s="39" customFormat="1" x14ac:dyDescent="0.2">
      <c r="A353" s="37"/>
      <c r="B353" s="37"/>
      <c r="C353" s="37"/>
      <c r="D353" s="70" t="str">
        <f>_xlfn.IFNA(VLOOKUP(A353,'Reference data SID'!$D$2:$Q$673,14,FALSE),"")</f>
        <v/>
      </c>
      <c r="E353" s="70" t="str">
        <f>_xlfn.IFNA(VLOOKUP(D353,'Reference data SID'!$C$3:$E$673,3,FALSE),"")</f>
        <v/>
      </c>
      <c r="F353" s="64" t="str">
        <f>_xlfn.IFNA(IF(E353=FALSE,D353,IF(ISBLANK(B353),VLOOKUP(C353,'Reference data SID'!$N:$P,3,FALSE),VLOOKUP(B353,'Reference data SID'!$M:$P,4,FALSE))),"")</f>
        <v/>
      </c>
      <c r="G353" s="64" t="str">
        <f t="shared" si="100"/>
        <v/>
      </c>
      <c r="H353" s="38" t="str">
        <f>_xlfn.IFNA(VLOOKUP(F353,'Reference data SID'!L:M,2,FALSE),"")</f>
        <v/>
      </c>
      <c r="I353" s="38" t="str">
        <f>_xlfn.IFNA(VLOOKUP(F353,'Reference data SID'!L:N,3,FALSE),"")</f>
        <v/>
      </c>
      <c r="J353" s="38" t="str">
        <f>_xlfn.IFNA(VLOOKUP(F353,'Reference data SID'!L:O,4,FALSE),"")</f>
        <v/>
      </c>
      <c r="K353" s="37"/>
      <c r="L353" s="37"/>
      <c r="M353" s="37"/>
      <c r="N353" s="50"/>
      <c r="O353" s="50"/>
      <c r="P353" s="50"/>
      <c r="Q353" s="50"/>
      <c r="R353" s="50"/>
      <c r="S353" s="50"/>
      <c r="T353" s="47" t="str">
        <f t="shared" ca="1" si="101"/>
        <v/>
      </c>
      <c r="U353" s="117" t="str">
        <f>_xlfn.IFNA(VLOOKUP(A353,'Reference data SID'!D:E,2,FALSE),"")</f>
        <v/>
      </c>
      <c r="V353" s="117" t="str">
        <f t="shared" si="90"/>
        <v>not ok</v>
      </c>
      <c r="W353" s="117" t="str">
        <f t="shared" si="91"/>
        <v>not ok</v>
      </c>
      <c r="X353" s="117" t="str">
        <f t="shared" si="92"/>
        <v>ok</v>
      </c>
      <c r="Y353" s="117" t="str">
        <f t="shared" si="93"/>
        <v>not ok</v>
      </c>
      <c r="Z353" s="117" t="str">
        <f t="shared" si="94"/>
        <v/>
      </c>
      <c r="AA353" s="117" t="str">
        <f>IF(LEN(A353)&gt;1,IF(COUNTIFS($Z$6:Z$502,LEFT(Z353,250))&gt;1,"Duplicate entry: you have two rows for the same substance and year and use",""),"")</f>
        <v/>
      </c>
      <c r="AB353" s="117" t="str">
        <f>IF(LEN(A353)&gt;0,IF(ISNUMBER(MATCH(A353,Annex_I_II_entries,0)),"","The Entry name is not within the dropdown list, make sure that you have not copied and pasted overwritting the cell format (with its correponding dropdown list) in column A"),"")</f>
        <v/>
      </c>
      <c r="AC353" s="117" t="str">
        <f t="shared" ca="1" si="95"/>
        <v/>
      </c>
      <c r="AD353" s="117" t="str">
        <f t="shared" ca="1" si="96"/>
        <v/>
      </c>
      <c r="AE353" s="117" t="str">
        <f>IF(LEN(G353)&lt;1,"",IF(COUNTIFS('1.Mfg and placing on the market'!G$6:G$503,'1.(Optional) tonnage per use'!G353,'1.Mfg and placing on the market'!K$6:K$503,'1.(Optional) tonnage per use'!N353)=0,"You have not provided total tonnage for this substance and year in the sheet 1. Mfg and placing on the market",""))</f>
        <v/>
      </c>
      <c r="AF353" s="117" t="str">
        <f t="shared" ca="1" si="85"/>
        <v/>
      </c>
      <c r="AG353" s="117" t="str">
        <f t="shared" ca="1" si="86"/>
        <v/>
      </c>
      <c r="AH353" s="117" t="str">
        <f t="shared" ca="1" si="87"/>
        <v/>
      </c>
      <c r="AI353" s="117" t="str">
        <f t="shared" si="97"/>
        <v>_EC</v>
      </c>
      <c r="AJ353" s="117" t="str">
        <f t="shared" si="98"/>
        <v>_CAS</v>
      </c>
      <c r="AK353" s="117" t="str">
        <f t="shared" si="99"/>
        <v>_uses</v>
      </c>
      <c r="AL353" s="117" t="str">
        <f t="shared" si="88"/>
        <v/>
      </c>
      <c r="AM353" s="117" t="str">
        <f t="shared" si="89"/>
        <v/>
      </c>
    </row>
    <row r="354" spans="1:39" s="39" customFormat="1" x14ac:dyDescent="0.2">
      <c r="A354" s="37"/>
      <c r="B354" s="37"/>
      <c r="C354" s="37"/>
      <c r="D354" s="70" t="str">
        <f>_xlfn.IFNA(VLOOKUP(A354,'Reference data SID'!$D$2:$Q$673,14,FALSE),"")</f>
        <v/>
      </c>
      <c r="E354" s="70" t="str">
        <f>_xlfn.IFNA(VLOOKUP(D354,'Reference data SID'!$C$3:$E$673,3,FALSE),"")</f>
        <v/>
      </c>
      <c r="F354" s="64" t="str">
        <f>_xlfn.IFNA(IF(E354=FALSE,D354,IF(ISBLANK(B354),VLOOKUP(C354,'Reference data SID'!$N:$P,3,FALSE),VLOOKUP(B354,'Reference data SID'!$M:$P,4,FALSE))),"")</f>
        <v/>
      </c>
      <c r="G354" s="64" t="str">
        <f t="shared" si="100"/>
        <v/>
      </c>
      <c r="H354" s="38" t="str">
        <f>_xlfn.IFNA(VLOOKUP(F354,'Reference data SID'!L:M,2,FALSE),"")</f>
        <v/>
      </c>
      <c r="I354" s="38" t="str">
        <f>_xlfn.IFNA(VLOOKUP(F354,'Reference data SID'!L:N,3,FALSE),"")</f>
        <v/>
      </c>
      <c r="J354" s="38" t="str">
        <f>_xlfn.IFNA(VLOOKUP(F354,'Reference data SID'!L:O,4,FALSE),"")</f>
        <v/>
      </c>
      <c r="K354" s="37"/>
      <c r="L354" s="37"/>
      <c r="M354" s="37"/>
      <c r="N354" s="50"/>
      <c r="O354" s="50"/>
      <c r="P354" s="50"/>
      <c r="Q354" s="50"/>
      <c r="R354" s="50"/>
      <c r="S354" s="50"/>
      <c r="T354" s="47" t="str">
        <f t="shared" ca="1" si="101"/>
        <v/>
      </c>
      <c r="U354" s="117" t="str">
        <f>_xlfn.IFNA(VLOOKUP(A354,'Reference data SID'!D:E,2,FALSE),"")</f>
        <v/>
      </c>
      <c r="V354" s="117" t="str">
        <f t="shared" si="90"/>
        <v>not ok</v>
      </c>
      <c r="W354" s="117" t="str">
        <f t="shared" si="91"/>
        <v>not ok</v>
      </c>
      <c r="X354" s="117" t="str">
        <f t="shared" si="92"/>
        <v>ok</v>
      </c>
      <c r="Y354" s="117" t="str">
        <f t="shared" si="93"/>
        <v>not ok</v>
      </c>
      <c r="Z354" s="117" t="str">
        <f t="shared" si="94"/>
        <v/>
      </c>
      <c r="AA354" s="117" t="str">
        <f>IF(LEN(A354)&gt;1,IF(COUNTIFS($Z$6:Z$502,LEFT(Z354,250))&gt;1,"Duplicate entry: you have two rows for the same substance and year and use",""),"")</f>
        <v/>
      </c>
      <c r="AB354" s="117" t="str">
        <f>IF(LEN(A354)&gt;0,IF(ISNUMBER(MATCH(A354,Annex_I_II_entries,0)),"","The Entry name is not within the dropdown list, make sure that you have not copied and pasted overwritting the cell format (with its correponding dropdown list) in column A"),"")</f>
        <v/>
      </c>
      <c r="AC354" s="117" t="str">
        <f t="shared" ca="1" si="95"/>
        <v/>
      </c>
      <c r="AD354" s="117" t="str">
        <f t="shared" ca="1" si="96"/>
        <v/>
      </c>
      <c r="AE354" s="117" t="str">
        <f>IF(LEN(G354)&lt;1,"",IF(COUNTIFS('1.Mfg and placing on the market'!G$6:G$503,'1.(Optional) tonnage per use'!G354,'1.Mfg and placing on the market'!K$6:K$503,'1.(Optional) tonnage per use'!N354)=0,"You have not provided total tonnage for this substance and year in the sheet 1. Mfg and placing on the market",""))</f>
        <v/>
      </c>
      <c r="AF354" s="117" t="str">
        <f t="shared" ca="1" si="85"/>
        <v/>
      </c>
      <c r="AG354" s="117" t="str">
        <f t="shared" ca="1" si="86"/>
        <v/>
      </c>
      <c r="AH354" s="117" t="str">
        <f t="shared" ca="1" si="87"/>
        <v/>
      </c>
      <c r="AI354" s="117" t="str">
        <f t="shared" si="97"/>
        <v>_EC</v>
      </c>
      <c r="AJ354" s="117" t="str">
        <f t="shared" si="98"/>
        <v>_CAS</v>
      </c>
      <c r="AK354" s="117" t="str">
        <f t="shared" si="99"/>
        <v>_uses</v>
      </c>
      <c r="AL354" s="117" t="str">
        <f t="shared" si="88"/>
        <v/>
      </c>
      <c r="AM354" s="117" t="str">
        <f t="shared" si="89"/>
        <v/>
      </c>
    </row>
    <row r="355" spans="1:39" s="39" customFormat="1" x14ac:dyDescent="0.2">
      <c r="A355" s="37"/>
      <c r="B355" s="37"/>
      <c r="C355" s="37"/>
      <c r="D355" s="70" t="str">
        <f>_xlfn.IFNA(VLOOKUP(A355,'Reference data SID'!$D$2:$Q$673,14,FALSE),"")</f>
        <v/>
      </c>
      <c r="E355" s="70" t="str">
        <f>_xlfn.IFNA(VLOOKUP(D355,'Reference data SID'!$C$3:$E$673,3,FALSE),"")</f>
        <v/>
      </c>
      <c r="F355" s="64" t="str">
        <f>_xlfn.IFNA(IF(E355=FALSE,D355,IF(ISBLANK(B355),VLOOKUP(C355,'Reference data SID'!$N:$P,3,FALSE),VLOOKUP(B355,'Reference data SID'!$M:$P,4,FALSE))),"")</f>
        <v/>
      </c>
      <c r="G355" s="64" t="str">
        <f t="shared" si="100"/>
        <v/>
      </c>
      <c r="H355" s="38" t="str">
        <f>_xlfn.IFNA(VLOOKUP(F355,'Reference data SID'!L:M,2,FALSE),"")</f>
        <v/>
      </c>
      <c r="I355" s="38" t="str">
        <f>_xlfn.IFNA(VLOOKUP(F355,'Reference data SID'!L:N,3,FALSE),"")</f>
        <v/>
      </c>
      <c r="J355" s="38" t="str">
        <f>_xlfn.IFNA(VLOOKUP(F355,'Reference data SID'!L:O,4,FALSE),"")</f>
        <v/>
      </c>
      <c r="K355" s="37"/>
      <c r="L355" s="37"/>
      <c r="M355" s="37"/>
      <c r="N355" s="50"/>
      <c r="O355" s="50"/>
      <c r="P355" s="50"/>
      <c r="Q355" s="50"/>
      <c r="R355" s="50"/>
      <c r="S355" s="50"/>
      <c r="T355" s="47" t="str">
        <f t="shared" ca="1" si="101"/>
        <v/>
      </c>
      <c r="U355" s="117" t="str">
        <f>_xlfn.IFNA(VLOOKUP(A355,'Reference data SID'!D:E,2,FALSE),"")</f>
        <v/>
      </c>
      <c r="V355" s="117" t="str">
        <f t="shared" si="90"/>
        <v>not ok</v>
      </c>
      <c r="W355" s="117" t="str">
        <f t="shared" si="91"/>
        <v>not ok</v>
      </c>
      <c r="X355" s="117" t="str">
        <f t="shared" si="92"/>
        <v>ok</v>
      </c>
      <c r="Y355" s="117" t="str">
        <f t="shared" si="93"/>
        <v>not ok</v>
      </c>
      <c r="Z355" s="117" t="str">
        <f t="shared" si="94"/>
        <v/>
      </c>
      <c r="AA355" s="117" t="str">
        <f>IF(LEN(A355)&gt;1,IF(COUNTIFS($Z$6:Z$502,LEFT(Z355,250))&gt;1,"Duplicate entry: you have two rows for the same substance and year and use",""),"")</f>
        <v/>
      </c>
      <c r="AB355" s="117" t="str">
        <f>IF(LEN(A355)&gt;0,IF(ISNUMBER(MATCH(A355,Annex_I_II_entries,0)),"","The Entry name is not within the dropdown list, make sure that you have not copied and pasted overwritting the cell format (with its correponding dropdown list) in column A"),"")</f>
        <v/>
      </c>
      <c r="AC355" s="117" t="str">
        <f t="shared" ca="1" si="95"/>
        <v/>
      </c>
      <c r="AD355" s="117" t="str">
        <f t="shared" ca="1" si="96"/>
        <v/>
      </c>
      <c r="AE355" s="117" t="str">
        <f>IF(LEN(G355)&lt;1,"",IF(COUNTIFS('1.Mfg and placing on the market'!G$6:G$503,'1.(Optional) tonnage per use'!G355,'1.Mfg and placing on the market'!K$6:K$503,'1.(Optional) tonnage per use'!N355)=0,"You have not provided total tonnage for this substance and year in the sheet 1. Mfg and placing on the market",""))</f>
        <v/>
      </c>
      <c r="AF355" s="117" t="str">
        <f t="shared" ref="AF355:AF418" ca="1" si="102">IF(LEN(K355)&gt;0,IF(ISNUMBER(MATCH(K355,INDIRECT(AK355),0)),"","The derogated use is not within the dropdown list, make sure that you have not copied and pasted overwritting the cell format (with its correponding dropdown list) in columns I - k"),"")</f>
        <v/>
      </c>
      <c r="AG355" s="117" t="str">
        <f t="shared" ref="AG355:AG418" ca="1" si="103">IF(LEN(L355)&gt;0,IF(ISNUMBER(MATCH(L355,INDIRECT(AL355),0)),"","The derogated use is not within the dropdown list, make sure that you have not copied and pasted overwritting the cell format (with its correponding dropdown list) in columns I - k"),"")</f>
        <v/>
      </c>
      <c r="AH355" s="117" t="str">
        <f t="shared" ref="AH355:AH418" ca="1" si="104">IF(LEN(M355)&gt;0,IF(ISNUMBER(MATCH(M355,INDIRECT(AM355),0)),"","The derogated use is not within the dropdown list, make sure that you have not copied and pasted overwritting the cell format (with its correponding dropdown list) in columns I - k"),"")</f>
        <v/>
      </c>
      <c r="AI355" s="117" t="str">
        <f t="shared" si="97"/>
        <v>_EC</v>
      </c>
      <c r="AJ355" s="117" t="str">
        <f t="shared" si="98"/>
        <v>_CAS</v>
      </c>
      <c r="AK355" s="117" t="str">
        <f t="shared" si="99"/>
        <v>_uses</v>
      </c>
      <c r="AL355" s="117" t="str">
        <f t="shared" ref="AL355:AL418" si="105">IF(RIGHT(SUBSTITUTE(SUBSTITUTE(SUBSTITUTE(SUBSTITUTE(SUBSTITUTE(SUBSTITUTE(K355," ","_"),"(","_"),")","_"),"-","_"),";","_"),"/","_"),1)="_",LEFT(SUBSTITUTE(SUBSTITUTE(SUBSTITUTE(SUBSTITUTE(SUBSTITUTE(SUBSTITUTE(K355," ","_"),"(","_"),")","_"),"-","_"),";","_"),"/","_"),LEN(K355)-1),(SUBSTITUTE(SUBSTITUTE(SUBSTITUTE(SUBSTITUTE(SUBSTITUTE(SUBSTITUTE(K355," ","_"),"(","_"),")","_"),"-","_"),";","_"),"/","_")))</f>
        <v/>
      </c>
      <c r="AM355" s="117" t="str">
        <f t="shared" ref="AM355:AM418" si="106">IF(RIGHT(SUBSTITUTE(SUBSTITUTE(SUBSTITUTE(SUBSTITUTE(SUBSTITUTE(SUBSTITUTE(L355," ","_"),"(","_"),")","_"),"-","_"),";","_"),"/","_"),1)="_",LEFT(SUBSTITUTE(SUBSTITUTE(SUBSTITUTE(SUBSTITUTE(SUBSTITUTE(SUBSTITUTE(L355," ","_"),"(","_"),")","_"),"-","_"),";","_"),"/","_"),LEN(L355)-1),(SUBSTITUTE(SUBSTITUTE(SUBSTITUTE(SUBSTITUTE(SUBSTITUTE(SUBSTITUTE(L355," ","_"),"(","_"),")","_"),"-","_"),";","_"),"/","_")))</f>
        <v/>
      </c>
    </row>
    <row r="356" spans="1:39" s="39" customFormat="1" x14ac:dyDescent="0.2">
      <c r="A356" s="37"/>
      <c r="B356" s="37"/>
      <c r="C356" s="37"/>
      <c r="D356" s="70" t="str">
        <f>_xlfn.IFNA(VLOOKUP(A356,'Reference data SID'!$D$2:$Q$673,14,FALSE),"")</f>
        <v/>
      </c>
      <c r="E356" s="70" t="str">
        <f>_xlfn.IFNA(VLOOKUP(D356,'Reference data SID'!$C$3:$E$673,3,FALSE),"")</f>
        <v/>
      </c>
      <c r="F356" s="64" t="str">
        <f>_xlfn.IFNA(IF(E356=FALSE,D356,IF(ISBLANK(B356),VLOOKUP(C356,'Reference data SID'!$N:$P,3,FALSE),VLOOKUP(B356,'Reference data SID'!$M:$P,4,FALSE))),"")</f>
        <v/>
      </c>
      <c r="G356" s="64" t="str">
        <f t="shared" si="100"/>
        <v/>
      </c>
      <c r="H356" s="38" t="str">
        <f>_xlfn.IFNA(VLOOKUP(F356,'Reference data SID'!L:M,2,FALSE),"")</f>
        <v/>
      </c>
      <c r="I356" s="38" t="str">
        <f>_xlfn.IFNA(VLOOKUP(F356,'Reference data SID'!L:N,3,FALSE),"")</f>
        <v/>
      </c>
      <c r="J356" s="38" t="str">
        <f>_xlfn.IFNA(VLOOKUP(F356,'Reference data SID'!L:O,4,FALSE),"")</f>
        <v/>
      </c>
      <c r="K356" s="37"/>
      <c r="L356" s="37"/>
      <c r="M356" s="37"/>
      <c r="N356" s="50"/>
      <c r="O356" s="50"/>
      <c r="P356" s="50"/>
      <c r="Q356" s="50"/>
      <c r="R356" s="50"/>
      <c r="S356" s="50"/>
      <c r="T356" s="47" t="str">
        <f t="shared" ca="1" si="101"/>
        <v/>
      </c>
      <c r="U356" s="117" t="str">
        <f>_xlfn.IFNA(VLOOKUP(A356,'Reference data SID'!D:E,2,FALSE),"")</f>
        <v/>
      </c>
      <c r="V356" s="117" t="str">
        <f t="shared" si="90"/>
        <v>not ok</v>
      </c>
      <c r="W356" s="117" t="str">
        <f t="shared" si="91"/>
        <v>not ok</v>
      </c>
      <c r="X356" s="117" t="str">
        <f t="shared" si="92"/>
        <v>ok</v>
      </c>
      <c r="Y356" s="117" t="str">
        <f t="shared" si="93"/>
        <v>not ok</v>
      </c>
      <c r="Z356" s="117" t="str">
        <f t="shared" si="94"/>
        <v/>
      </c>
      <c r="AA356" s="117" t="str">
        <f>IF(LEN(A356)&gt;1,IF(COUNTIFS($Z$6:Z$502,LEFT(Z356,250))&gt;1,"Duplicate entry: you have two rows for the same substance and year and use",""),"")</f>
        <v/>
      </c>
      <c r="AB356" s="117" t="str">
        <f>IF(LEN(A356)&gt;0,IF(ISNUMBER(MATCH(A356,Annex_I_II_entries,0)),"","The Entry name is not within the dropdown list, make sure that you have not copied and pasted overwritting the cell format (with its correponding dropdown list) in column A"),"")</f>
        <v/>
      </c>
      <c r="AC356" s="117" t="str">
        <f t="shared" ca="1" si="95"/>
        <v/>
      </c>
      <c r="AD356" s="117" t="str">
        <f t="shared" ca="1" si="96"/>
        <v/>
      </c>
      <c r="AE356" s="117" t="str">
        <f>IF(LEN(G356)&lt;1,"",IF(COUNTIFS('1.Mfg and placing on the market'!G$6:G$503,'1.(Optional) tonnage per use'!G356,'1.Mfg and placing on the market'!K$6:K$503,'1.(Optional) tonnage per use'!N356)=0,"You have not provided total tonnage for this substance and year in the sheet 1. Mfg and placing on the market",""))</f>
        <v/>
      </c>
      <c r="AF356" s="117" t="str">
        <f t="shared" ca="1" si="102"/>
        <v/>
      </c>
      <c r="AG356" s="117" t="str">
        <f t="shared" ca="1" si="103"/>
        <v/>
      </c>
      <c r="AH356" s="117" t="str">
        <f t="shared" ca="1" si="104"/>
        <v/>
      </c>
      <c r="AI356" s="117" t="str">
        <f t="shared" si="97"/>
        <v>_EC</v>
      </c>
      <c r="AJ356" s="117" t="str">
        <f t="shared" si="98"/>
        <v>_CAS</v>
      </c>
      <c r="AK356" s="117" t="str">
        <f t="shared" si="99"/>
        <v>_uses</v>
      </c>
      <c r="AL356" s="117" t="str">
        <f t="shared" si="105"/>
        <v/>
      </c>
      <c r="AM356" s="117" t="str">
        <f t="shared" si="106"/>
        <v/>
      </c>
    </row>
    <row r="357" spans="1:39" s="39" customFormat="1" x14ac:dyDescent="0.2">
      <c r="A357" s="37"/>
      <c r="B357" s="37"/>
      <c r="C357" s="37"/>
      <c r="D357" s="70" t="str">
        <f>_xlfn.IFNA(VLOOKUP(A357,'Reference data SID'!$D$2:$Q$673,14,FALSE),"")</f>
        <v/>
      </c>
      <c r="E357" s="70" t="str">
        <f>_xlfn.IFNA(VLOOKUP(D357,'Reference data SID'!$C$3:$E$673,3,FALSE),"")</f>
        <v/>
      </c>
      <c r="F357" s="64" t="str">
        <f>_xlfn.IFNA(IF(E357=FALSE,D357,IF(ISBLANK(B357),VLOOKUP(C357,'Reference data SID'!$N:$P,3,FALSE),VLOOKUP(B357,'Reference data SID'!$M:$P,4,FALSE))),"")</f>
        <v/>
      </c>
      <c r="G357" s="64" t="str">
        <f t="shared" si="100"/>
        <v/>
      </c>
      <c r="H357" s="38" t="str">
        <f>_xlfn.IFNA(VLOOKUP(F357,'Reference data SID'!L:M,2,FALSE),"")</f>
        <v/>
      </c>
      <c r="I357" s="38" t="str">
        <f>_xlfn.IFNA(VLOOKUP(F357,'Reference data SID'!L:N,3,FALSE),"")</f>
        <v/>
      </c>
      <c r="J357" s="38" t="str">
        <f>_xlfn.IFNA(VLOOKUP(F357,'Reference data SID'!L:O,4,FALSE),"")</f>
        <v/>
      </c>
      <c r="K357" s="37"/>
      <c r="L357" s="37"/>
      <c r="M357" s="37"/>
      <c r="N357" s="50"/>
      <c r="O357" s="50"/>
      <c r="P357" s="50"/>
      <c r="Q357" s="50"/>
      <c r="R357" s="50"/>
      <c r="S357" s="50"/>
      <c r="T357" s="47" t="str">
        <f t="shared" ca="1" si="101"/>
        <v/>
      </c>
      <c r="U357" s="117" t="str">
        <f>_xlfn.IFNA(VLOOKUP(A357,'Reference data SID'!D:E,2,FALSE),"")</f>
        <v/>
      </c>
      <c r="V357" s="117" t="str">
        <f t="shared" si="90"/>
        <v>not ok</v>
      </c>
      <c r="W357" s="117" t="str">
        <f t="shared" si="91"/>
        <v>not ok</v>
      </c>
      <c r="X357" s="117" t="str">
        <f t="shared" si="92"/>
        <v>ok</v>
      </c>
      <c r="Y357" s="117" t="str">
        <f t="shared" si="93"/>
        <v>not ok</v>
      </c>
      <c r="Z357" s="117" t="str">
        <f t="shared" si="94"/>
        <v/>
      </c>
      <c r="AA357" s="117" t="str">
        <f>IF(LEN(A357)&gt;1,IF(COUNTIFS($Z$6:Z$502,LEFT(Z357,250))&gt;1,"Duplicate entry: you have two rows for the same substance and year and use",""),"")</f>
        <v/>
      </c>
      <c r="AB357" s="117" t="str">
        <f>IF(LEN(A357)&gt;0,IF(ISNUMBER(MATCH(A357,Annex_I_II_entries,0)),"","The Entry name is not within the dropdown list, make sure that you have not copied and pasted overwritting the cell format (with its correponding dropdown list) in column A"),"")</f>
        <v/>
      </c>
      <c r="AC357" s="117" t="str">
        <f t="shared" ca="1" si="95"/>
        <v/>
      </c>
      <c r="AD357" s="117" t="str">
        <f t="shared" ca="1" si="96"/>
        <v/>
      </c>
      <c r="AE357" s="117" t="str">
        <f>IF(LEN(G357)&lt;1,"",IF(COUNTIFS('1.Mfg and placing on the market'!G$6:G$503,'1.(Optional) tonnage per use'!G357,'1.Mfg and placing on the market'!K$6:K$503,'1.(Optional) tonnage per use'!N357)=0,"You have not provided total tonnage for this substance and year in the sheet 1. Mfg and placing on the market",""))</f>
        <v/>
      </c>
      <c r="AF357" s="117" t="str">
        <f t="shared" ca="1" si="102"/>
        <v/>
      </c>
      <c r="AG357" s="117" t="str">
        <f t="shared" ca="1" si="103"/>
        <v/>
      </c>
      <c r="AH357" s="117" t="str">
        <f t="shared" ca="1" si="104"/>
        <v/>
      </c>
      <c r="AI357" s="117" t="str">
        <f t="shared" si="97"/>
        <v>_EC</v>
      </c>
      <c r="AJ357" s="117" t="str">
        <f t="shared" si="98"/>
        <v>_CAS</v>
      </c>
      <c r="AK357" s="117" t="str">
        <f t="shared" si="99"/>
        <v>_uses</v>
      </c>
      <c r="AL357" s="117" t="str">
        <f t="shared" si="105"/>
        <v/>
      </c>
      <c r="AM357" s="117" t="str">
        <f t="shared" si="106"/>
        <v/>
      </c>
    </row>
    <row r="358" spans="1:39" s="39" customFormat="1" x14ac:dyDescent="0.2">
      <c r="A358" s="37"/>
      <c r="B358" s="37"/>
      <c r="C358" s="37"/>
      <c r="D358" s="70" t="str">
        <f>_xlfn.IFNA(VLOOKUP(A358,'Reference data SID'!$D$2:$Q$673,14,FALSE),"")</f>
        <v/>
      </c>
      <c r="E358" s="70" t="str">
        <f>_xlfn.IFNA(VLOOKUP(D358,'Reference data SID'!$C$3:$E$673,3,FALSE),"")</f>
        <v/>
      </c>
      <c r="F358" s="64" t="str">
        <f>_xlfn.IFNA(IF(E358=FALSE,D358,IF(ISBLANK(B358),VLOOKUP(C358,'Reference data SID'!$N:$P,3,FALSE),VLOOKUP(B358,'Reference data SID'!$M:$P,4,FALSE))),"")</f>
        <v/>
      </c>
      <c r="G358" s="64" t="str">
        <f t="shared" si="100"/>
        <v/>
      </c>
      <c r="H358" s="38" t="str">
        <f>_xlfn.IFNA(VLOOKUP(F358,'Reference data SID'!L:M,2,FALSE),"")</f>
        <v/>
      </c>
      <c r="I358" s="38" t="str">
        <f>_xlfn.IFNA(VLOOKUP(F358,'Reference data SID'!L:N,3,FALSE),"")</f>
        <v/>
      </c>
      <c r="J358" s="38" t="str">
        <f>_xlfn.IFNA(VLOOKUP(F358,'Reference data SID'!L:O,4,FALSE),"")</f>
        <v/>
      </c>
      <c r="K358" s="37"/>
      <c r="L358" s="37"/>
      <c r="M358" s="37"/>
      <c r="N358" s="50"/>
      <c r="O358" s="50"/>
      <c r="P358" s="50"/>
      <c r="Q358" s="50"/>
      <c r="R358" s="50"/>
      <c r="S358" s="50"/>
      <c r="T358" s="47" t="str">
        <f t="shared" ca="1" si="101"/>
        <v/>
      </c>
      <c r="U358" s="117" t="str">
        <f>_xlfn.IFNA(VLOOKUP(A358,'Reference data SID'!D:E,2,FALSE),"")</f>
        <v/>
      </c>
      <c r="V358" s="117" t="str">
        <f t="shared" si="90"/>
        <v>not ok</v>
      </c>
      <c r="W358" s="117" t="str">
        <f t="shared" si="91"/>
        <v>not ok</v>
      </c>
      <c r="X358" s="117" t="str">
        <f t="shared" si="92"/>
        <v>ok</v>
      </c>
      <c r="Y358" s="117" t="str">
        <f t="shared" si="93"/>
        <v>not ok</v>
      </c>
      <c r="Z358" s="117" t="str">
        <f t="shared" si="94"/>
        <v/>
      </c>
      <c r="AA358" s="117" t="str">
        <f>IF(LEN(A358)&gt;1,IF(COUNTIFS($Z$6:Z$502,LEFT(Z358,250))&gt;1,"Duplicate entry: you have two rows for the same substance and year and use",""),"")</f>
        <v/>
      </c>
      <c r="AB358" s="117" t="str">
        <f>IF(LEN(A358)&gt;0,IF(ISNUMBER(MATCH(A358,Annex_I_II_entries,0)),"","The Entry name is not within the dropdown list, make sure that you have not copied and pasted overwritting the cell format (with its correponding dropdown list) in column A"),"")</f>
        <v/>
      </c>
      <c r="AC358" s="117" t="str">
        <f t="shared" ca="1" si="95"/>
        <v/>
      </c>
      <c r="AD358" s="117" t="str">
        <f t="shared" ca="1" si="96"/>
        <v/>
      </c>
      <c r="AE358" s="117" t="str">
        <f>IF(LEN(G358)&lt;1,"",IF(COUNTIFS('1.Mfg and placing on the market'!G$6:G$503,'1.(Optional) tonnage per use'!G358,'1.Mfg and placing on the market'!K$6:K$503,'1.(Optional) tonnage per use'!N358)=0,"You have not provided total tonnage for this substance and year in the sheet 1. Mfg and placing on the market",""))</f>
        <v/>
      </c>
      <c r="AF358" s="117" t="str">
        <f t="shared" ca="1" si="102"/>
        <v/>
      </c>
      <c r="AG358" s="117" t="str">
        <f t="shared" ca="1" si="103"/>
        <v/>
      </c>
      <c r="AH358" s="117" t="str">
        <f t="shared" ca="1" si="104"/>
        <v/>
      </c>
      <c r="AI358" s="117" t="str">
        <f t="shared" si="97"/>
        <v>_EC</v>
      </c>
      <c r="AJ358" s="117" t="str">
        <f t="shared" si="98"/>
        <v>_CAS</v>
      </c>
      <c r="AK358" s="117" t="str">
        <f t="shared" si="99"/>
        <v>_uses</v>
      </c>
      <c r="AL358" s="117" t="str">
        <f t="shared" si="105"/>
        <v/>
      </c>
      <c r="AM358" s="117" t="str">
        <f t="shared" si="106"/>
        <v/>
      </c>
    </row>
    <row r="359" spans="1:39" s="39" customFormat="1" x14ac:dyDescent="0.2">
      <c r="A359" s="37"/>
      <c r="B359" s="37"/>
      <c r="C359" s="37"/>
      <c r="D359" s="70" t="str">
        <f>_xlfn.IFNA(VLOOKUP(A359,'Reference data SID'!$D$2:$Q$673,14,FALSE),"")</f>
        <v/>
      </c>
      <c r="E359" s="70" t="str">
        <f>_xlfn.IFNA(VLOOKUP(D359,'Reference data SID'!$C$3:$E$673,3,FALSE),"")</f>
        <v/>
      </c>
      <c r="F359" s="64" t="str">
        <f>_xlfn.IFNA(IF(E359=FALSE,D359,IF(ISBLANK(B359),VLOOKUP(C359,'Reference data SID'!$N:$P,3,FALSE),VLOOKUP(B359,'Reference data SID'!$M:$P,4,FALSE))),"")</f>
        <v/>
      </c>
      <c r="G359" s="64" t="str">
        <f t="shared" si="100"/>
        <v/>
      </c>
      <c r="H359" s="38" t="str">
        <f>_xlfn.IFNA(VLOOKUP(F359,'Reference data SID'!L:M,2,FALSE),"")</f>
        <v/>
      </c>
      <c r="I359" s="38" t="str">
        <f>_xlfn.IFNA(VLOOKUP(F359,'Reference data SID'!L:N,3,FALSE),"")</f>
        <v/>
      </c>
      <c r="J359" s="38" t="str">
        <f>_xlfn.IFNA(VLOOKUP(F359,'Reference data SID'!L:O,4,FALSE),"")</f>
        <v/>
      </c>
      <c r="K359" s="37"/>
      <c r="L359" s="37"/>
      <c r="M359" s="37"/>
      <c r="N359" s="50"/>
      <c r="O359" s="50"/>
      <c r="P359" s="50"/>
      <c r="Q359" s="50"/>
      <c r="R359" s="50"/>
      <c r="S359" s="50"/>
      <c r="T359" s="47" t="str">
        <f t="shared" ca="1" si="101"/>
        <v/>
      </c>
      <c r="U359" s="117" t="str">
        <f>_xlfn.IFNA(VLOOKUP(A359,'Reference data SID'!D:E,2,FALSE),"")</f>
        <v/>
      </c>
      <c r="V359" s="117" t="str">
        <f t="shared" si="90"/>
        <v>not ok</v>
      </c>
      <c r="W359" s="117" t="str">
        <f t="shared" si="91"/>
        <v>not ok</v>
      </c>
      <c r="X359" s="117" t="str">
        <f t="shared" si="92"/>
        <v>ok</v>
      </c>
      <c r="Y359" s="117" t="str">
        <f t="shared" si="93"/>
        <v>not ok</v>
      </c>
      <c r="Z359" s="117" t="str">
        <f t="shared" si="94"/>
        <v/>
      </c>
      <c r="AA359" s="117" t="str">
        <f>IF(LEN(A359)&gt;1,IF(COUNTIFS($Z$6:Z$502,LEFT(Z359,250))&gt;1,"Duplicate entry: you have two rows for the same substance and year and use",""),"")</f>
        <v/>
      </c>
      <c r="AB359" s="117" t="str">
        <f>IF(LEN(A359)&gt;0,IF(ISNUMBER(MATCH(A359,Annex_I_II_entries,0)),"","The Entry name is not within the dropdown list, make sure that you have not copied and pasted overwritting the cell format (with its correponding dropdown list) in column A"),"")</f>
        <v/>
      </c>
      <c r="AC359" s="117" t="str">
        <f t="shared" ca="1" si="95"/>
        <v/>
      </c>
      <c r="AD359" s="117" t="str">
        <f t="shared" ca="1" si="96"/>
        <v/>
      </c>
      <c r="AE359" s="117" t="str">
        <f>IF(LEN(G359)&lt;1,"",IF(COUNTIFS('1.Mfg and placing on the market'!G$6:G$503,'1.(Optional) tonnage per use'!G359,'1.Mfg and placing on the market'!K$6:K$503,'1.(Optional) tonnage per use'!N359)=0,"You have not provided total tonnage for this substance and year in the sheet 1. Mfg and placing on the market",""))</f>
        <v/>
      </c>
      <c r="AF359" s="117" t="str">
        <f t="shared" ca="1" si="102"/>
        <v/>
      </c>
      <c r="AG359" s="117" t="str">
        <f t="shared" ca="1" si="103"/>
        <v/>
      </c>
      <c r="AH359" s="117" t="str">
        <f t="shared" ca="1" si="104"/>
        <v/>
      </c>
      <c r="AI359" s="117" t="str">
        <f t="shared" si="97"/>
        <v>_EC</v>
      </c>
      <c r="AJ359" s="117" t="str">
        <f t="shared" si="98"/>
        <v>_CAS</v>
      </c>
      <c r="AK359" s="117" t="str">
        <f t="shared" si="99"/>
        <v>_uses</v>
      </c>
      <c r="AL359" s="117" t="str">
        <f t="shared" si="105"/>
        <v/>
      </c>
      <c r="AM359" s="117" t="str">
        <f t="shared" si="106"/>
        <v/>
      </c>
    </row>
    <row r="360" spans="1:39" s="39" customFormat="1" x14ac:dyDescent="0.2">
      <c r="A360" s="37"/>
      <c r="B360" s="37"/>
      <c r="C360" s="37"/>
      <c r="D360" s="70" t="str">
        <f>_xlfn.IFNA(VLOOKUP(A360,'Reference data SID'!$D$2:$Q$673,14,FALSE),"")</f>
        <v/>
      </c>
      <c r="E360" s="70" t="str">
        <f>_xlfn.IFNA(VLOOKUP(D360,'Reference data SID'!$C$3:$E$673,3,FALSE),"")</f>
        <v/>
      </c>
      <c r="F360" s="64" t="str">
        <f>_xlfn.IFNA(IF(E360=FALSE,D360,IF(ISBLANK(B360),VLOOKUP(C360,'Reference data SID'!$N:$P,3,FALSE),VLOOKUP(B360,'Reference data SID'!$M:$P,4,FALSE))),"")</f>
        <v/>
      </c>
      <c r="G360" s="64" t="str">
        <f t="shared" si="100"/>
        <v/>
      </c>
      <c r="H360" s="38" t="str">
        <f>_xlfn.IFNA(VLOOKUP(F360,'Reference data SID'!L:M,2,FALSE),"")</f>
        <v/>
      </c>
      <c r="I360" s="38" t="str">
        <f>_xlfn.IFNA(VLOOKUP(F360,'Reference data SID'!L:N,3,FALSE),"")</f>
        <v/>
      </c>
      <c r="J360" s="38" t="str">
        <f>_xlfn.IFNA(VLOOKUP(F360,'Reference data SID'!L:O,4,FALSE),"")</f>
        <v/>
      </c>
      <c r="K360" s="37"/>
      <c r="L360" s="37"/>
      <c r="M360" s="37"/>
      <c r="N360" s="50"/>
      <c r="O360" s="50"/>
      <c r="P360" s="50"/>
      <c r="Q360" s="50"/>
      <c r="R360" s="50"/>
      <c r="S360" s="50"/>
      <c r="T360" s="47" t="str">
        <f t="shared" ca="1" si="101"/>
        <v/>
      </c>
      <c r="U360" s="117" t="str">
        <f>_xlfn.IFNA(VLOOKUP(A360,'Reference data SID'!D:E,2,FALSE),"")</f>
        <v/>
      </c>
      <c r="V360" s="117" t="str">
        <f t="shared" si="90"/>
        <v>not ok</v>
      </c>
      <c r="W360" s="117" t="str">
        <f t="shared" si="91"/>
        <v>not ok</v>
      </c>
      <c r="X360" s="117" t="str">
        <f t="shared" si="92"/>
        <v>ok</v>
      </c>
      <c r="Y360" s="117" t="str">
        <f t="shared" si="93"/>
        <v>not ok</v>
      </c>
      <c r="Z360" s="117" t="str">
        <f t="shared" si="94"/>
        <v/>
      </c>
      <c r="AA360" s="117" t="str">
        <f>IF(LEN(A360)&gt;1,IF(COUNTIFS($Z$6:Z$502,LEFT(Z360,250))&gt;1,"Duplicate entry: you have two rows for the same substance and year and use",""),"")</f>
        <v/>
      </c>
      <c r="AB360" s="117" t="str">
        <f>IF(LEN(A360)&gt;0,IF(ISNUMBER(MATCH(A360,Annex_I_II_entries,0)),"","The Entry name is not within the dropdown list, make sure that you have not copied and pasted overwritting the cell format (with its correponding dropdown list) in column A"),"")</f>
        <v/>
      </c>
      <c r="AC360" s="117" t="str">
        <f t="shared" ca="1" si="95"/>
        <v/>
      </c>
      <c r="AD360" s="117" t="str">
        <f t="shared" ca="1" si="96"/>
        <v/>
      </c>
      <c r="AE360" s="117" t="str">
        <f>IF(LEN(G360)&lt;1,"",IF(COUNTIFS('1.Mfg and placing on the market'!G$6:G$503,'1.(Optional) tonnage per use'!G360,'1.Mfg and placing on the market'!K$6:K$503,'1.(Optional) tonnage per use'!N360)=0,"You have not provided total tonnage for this substance and year in the sheet 1. Mfg and placing on the market",""))</f>
        <v/>
      </c>
      <c r="AF360" s="117" t="str">
        <f t="shared" ca="1" si="102"/>
        <v/>
      </c>
      <c r="AG360" s="117" t="str">
        <f t="shared" ca="1" si="103"/>
        <v/>
      </c>
      <c r="AH360" s="117" t="str">
        <f t="shared" ca="1" si="104"/>
        <v/>
      </c>
      <c r="AI360" s="117" t="str">
        <f t="shared" si="97"/>
        <v>_EC</v>
      </c>
      <c r="AJ360" s="117" t="str">
        <f t="shared" si="98"/>
        <v>_CAS</v>
      </c>
      <c r="AK360" s="117" t="str">
        <f t="shared" si="99"/>
        <v>_uses</v>
      </c>
      <c r="AL360" s="117" t="str">
        <f t="shared" si="105"/>
        <v/>
      </c>
      <c r="AM360" s="117" t="str">
        <f t="shared" si="106"/>
        <v/>
      </c>
    </row>
    <row r="361" spans="1:39" s="39" customFormat="1" x14ac:dyDescent="0.2">
      <c r="A361" s="37"/>
      <c r="B361" s="37"/>
      <c r="C361" s="37"/>
      <c r="D361" s="70" t="str">
        <f>_xlfn.IFNA(VLOOKUP(A361,'Reference data SID'!$D$2:$Q$673,14,FALSE),"")</f>
        <v/>
      </c>
      <c r="E361" s="70" t="str">
        <f>_xlfn.IFNA(VLOOKUP(D361,'Reference data SID'!$C$3:$E$673,3,FALSE),"")</f>
        <v/>
      </c>
      <c r="F361" s="64" t="str">
        <f>_xlfn.IFNA(IF(E361=FALSE,D361,IF(ISBLANK(B361),VLOOKUP(C361,'Reference data SID'!$N:$P,3,FALSE),VLOOKUP(B361,'Reference data SID'!$M:$P,4,FALSE))),"")</f>
        <v/>
      </c>
      <c r="G361" s="64" t="str">
        <f t="shared" si="100"/>
        <v/>
      </c>
      <c r="H361" s="38" t="str">
        <f>_xlfn.IFNA(VLOOKUP(F361,'Reference data SID'!L:M,2,FALSE),"")</f>
        <v/>
      </c>
      <c r="I361" s="38" t="str">
        <f>_xlfn.IFNA(VLOOKUP(F361,'Reference data SID'!L:N,3,FALSE),"")</f>
        <v/>
      </c>
      <c r="J361" s="38" t="str">
        <f>_xlfn.IFNA(VLOOKUP(F361,'Reference data SID'!L:O,4,FALSE),"")</f>
        <v/>
      </c>
      <c r="K361" s="37"/>
      <c r="L361" s="37"/>
      <c r="M361" s="37"/>
      <c r="N361" s="50"/>
      <c r="O361" s="50"/>
      <c r="P361" s="50"/>
      <c r="Q361" s="50"/>
      <c r="R361" s="50"/>
      <c r="S361" s="50"/>
      <c r="T361" s="47" t="str">
        <f t="shared" ca="1" si="101"/>
        <v/>
      </c>
      <c r="U361" s="117" t="str">
        <f>_xlfn.IFNA(VLOOKUP(A361,'Reference data SID'!D:E,2,FALSE),"")</f>
        <v/>
      </c>
      <c r="V361" s="117" t="str">
        <f t="shared" si="90"/>
        <v>not ok</v>
      </c>
      <c r="W361" s="117" t="str">
        <f t="shared" si="91"/>
        <v>not ok</v>
      </c>
      <c r="X361" s="117" t="str">
        <f t="shared" si="92"/>
        <v>ok</v>
      </c>
      <c r="Y361" s="117" t="str">
        <f t="shared" si="93"/>
        <v>not ok</v>
      </c>
      <c r="Z361" s="117" t="str">
        <f t="shared" si="94"/>
        <v/>
      </c>
      <c r="AA361" s="117" t="str">
        <f>IF(LEN(A361)&gt;1,IF(COUNTIFS($Z$6:Z$502,LEFT(Z361,250))&gt;1,"Duplicate entry: you have two rows for the same substance and year and use",""),"")</f>
        <v/>
      </c>
      <c r="AB361" s="117" t="str">
        <f>IF(LEN(A361)&gt;0,IF(ISNUMBER(MATCH(A361,Annex_I_II_entries,0)),"","The Entry name is not within the dropdown list, make sure that you have not copied and pasted overwritting the cell format (with its correponding dropdown list) in column A"),"")</f>
        <v/>
      </c>
      <c r="AC361" s="117" t="str">
        <f t="shared" ca="1" si="95"/>
        <v/>
      </c>
      <c r="AD361" s="117" t="str">
        <f t="shared" ca="1" si="96"/>
        <v/>
      </c>
      <c r="AE361" s="117" t="str">
        <f>IF(LEN(G361)&lt;1,"",IF(COUNTIFS('1.Mfg and placing on the market'!G$6:G$503,'1.(Optional) tonnage per use'!G361,'1.Mfg and placing on the market'!K$6:K$503,'1.(Optional) tonnage per use'!N361)=0,"You have not provided total tonnage for this substance and year in the sheet 1. Mfg and placing on the market",""))</f>
        <v/>
      </c>
      <c r="AF361" s="117" t="str">
        <f t="shared" ca="1" si="102"/>
        <v/>
      </c>
      <c r="AG361" s="117" t="str">
        <f t="shared" ca="1" si="103"/>
        <v/>
      </c>
      <c r="AH361" s="117" t="str">
        <f t="shared" ca="1" si="104"/>
        <v/>
      </c>
      <c r="AI361" s="117" t="str">
        <f t="shared" si="97"/>
        <v>_EC</v>
      </c>
      <c r="AJ361" s="117" t="str">
        <f t="shared" si="98"/>
        <v>_CAS</v>
      </c>
      <c r="AK361" s="117" t="str">
        <f t="shared" si="99"/>
        <v>_uses</v>
      </c>
      <c r="AL361" s="117" t="str">
        <f t="shared" si="105"/>
        <v/>
      </c>
      <c r="AM361" s="117" t="str">
        <f t="shared" si="106"/>
        <v/>
      </c>
    </row>
    <row r="362" spans="1:39" s="39" customFormat="1" x14ac:dyDescent="0.2">
      <c r="A362" s="37"/>
      <c r="B362" s="37"/>
      <c r="C362" s="37"/>
      <c r="D362" s="70" t="str">
        <f>_xlfn.IFNA(VLOOKUP(A362,'Reference data SID'!$D$2:$Q$673,14,FALSE),"")</f>
        <v/>
      </c>
      <c r="E362" s="70" t="str">
        <f>_xlfn.IFNA(VLOOKUP(D362,'Reference data SID'!$C$3:$E$673,3,FALSE),"")</f>
        <v/>
      </c>
      <c r="F362" s="64" t="str">
        <f>_xlfn.IFNA(IF(E362=FALSE,D362,IF(ISBLANK(B362),VLOOKUP(C362,'Reference data SID'!$N:$P,3,FALSE),VLOOKUP(B362,'Reference data SID'!$M:$P,4,FALSE))),"")</f>
        <v/>
      </c>
      <c r="G362" s="64" t="str">
        <f t="shared" si="100"/>
        <v/>
      </c>
      <c r="H362" s="38" t="str">
        <f>_xlfn.IFNA(VLOOKUP(F362,'Reference data SID'!L:M,2,FALSE),"")</f>
        <v/>
      </c>
      <c r="I362" s="38" t="str">
        <f>_xlfn.IFNA(VLOOKUP(F362,'Reference data SID'!L:N,3,FALSE),"")</f>
        <v/>
      </c>
      <c r="J362" s="38" t="str">
        <f>_xlfn.IFNA(VLOOKUP(F362,'Reference data SID'!L:O,4,FALSE),"")</f>
        <v/>
      </c>
      <c r="K362" s="37"/>
      <c r="L362" s="37"/>
      <c r="M362" s="37"/>
      <c r="N362" s="50"/>
      <c r="O362" s="50"/>
      <c r="P362" s="50"/>
      <c r="Q362" s="50"/>
      <c r="R362" s="50"/>
      <c r="S362" s="50"/>
      <c r="T362" s="47" t="str">
        <f t="shared" ca="1" si="101"/>
        <v/>
      </c>
      <c r="U362" s="117" t="str">
        <f>_xlfn.IFNA(VLOOKUP(A362,'Reference data SID'!D:E,2,FALSE),"")</f>
        <v/>
      </c>
      <c r="V362" s="117" t="str">
        <f t="shared" si="90"/>
        <v>not ok</v>
      </c>
      <c r="W362" s="117" t="str">
        <f t="shared" si="91"/>
        <v>not ok</v>
      </c>
      <c r="X362" s="117" t="str">
        <f t="shared" si="92"/>
        <v>ok</v>
      </c>
      <c r="Y362" s="117" t="str">
        <f t="shared" si="93"/>
        <v>not ok</v>
      </c>
      <c r="Z362" s="117" t="str">
        <f t="shared" si="94"/>
        <v/>
      </c>
      <c r="AA362" s="117" t="str">
        <f>IF(LEN(A362)&gt;1,IF(COUNTIFS($Z$6:Z$502,LEFT(Z362,250))&gt;1,"Duplicate entry: you have two rows for the same substance and year and use",""),"")</f>
        <v/>
      </c>
      <c r="AB362" s="117" t="str">
        <f>IF(LEN(A362)&gt;0,IF(ISNUMBER(MATCH(A362,Annex_I_II_entries,0)),"","The Entry name is not within the dropdown list, make sure that you have not copied and pasted overwritting the cell format (with its correponding dropdown list) in column A"),"")</f>
        <v/>
      </c>
      <c r="AC362" s="117" t="str">
        <f t="shared" ca="1" si="95"/>
        <v/>
      </c>
      <c r="AD362" s="117" t="str">
        <f t="shared" ca="1" si="96"/>
        <v/>
      </c>
      <c r="AE362" s="117" t="str">
        <f>IF(LEN(G362)&lt;1,"",IF(COUNTIFS('1.Mfg and placing on the market'!G$6:G$503,'1.(Optional) tonnage per use'!G362,'1.Mfg and placing on the market'!K$6:K$503,'1.(Optional) tonnage per use'!N362)=0,"You have not provided total tonnage for this substance and year in the sheet 1. Mfg and placing on the market",""))</f>
        <v/>
      </c>
      <c r="AF362" s="117" t="str">
        <f t="shared" ca="1" si="102"/>
        <v/>
      </c>
      <c r="AG362" s="117" t="str">
        <f t="shared" ca="1" si="103"/>
        <v/>
      </c>
      <c r="AH362" s="117" t="str">
        <f t="shared" ca="1" si="104"/>
        <v/>
      </c>
      <c r="AI362" s="117" t="str">
        <f t="shared" si="97"/>
        <v>_EC</v>
      </c>
      <c r="AJ362" s="117" t="str">
        <f t="shared" si="98"/>
        <v>_CAS</v>
      </c>
      <c r="AK362" s="117" t="str">
        <f t="shared" si="99"/>
        <v>_uses</v>
      </c>
      <c r="AL362" s="117" t="str">
        <f t="shared" si="105"/>
        <v/>
      </c>
      <c r="AM362" s="117" t="str">
        <f t="shared" si="106"/>
        <v/>
      </c>
    </row>
    <row r="363" spans="1:39" s="39" customFormat="1" x14ac:dyDescent="0.2">
      <c r="A363" s="37"/>
      <c r="B363" s="37"/>
      <c r="C363" s="37"/>
      <c r="D363" s="70" t="str">
        <f>_xlfn.IFNA(VLOOKUP(A363,'Reference data SID'!$D$2:$Q$673,14,FALSE),"")</f>
        <v/>
      </c>
      <c r="E363" s="70" t="str">
        <f>_xlfn.IFNA(VLOOKUP(D363,'Reference data SID'!$C$3:$E$673,3,FALSE),"")</f>
        <v/>
      </c>
      <c r="F363" s="64" t="str">
        <f>_xlfn.IFNA(IF(E363=FALSE,D363,IF(ISBLANK(B363),VLOOKUP(C363,'Reference data SID'!$N:$P,3,FALSE),VLOOKUP(B363,'Reference data SID'!$M:$P,4,FALSE))),"")</f>
        <v/>
      </c>
      <c r="G363" s="64" t="str">
        <f t="shared" si="100"/>
        <v/>
      </c>
      <c r="H363" s="38" t="str">
        <f>_xlfn.IFNA(VLOOKUP(F363,'Reference data SID'!L:M,2,FALSE),"")</f>
        <v/>
      </c>
      <c r="I363" s="38" t="str">
        <f>_xlfn.IFNA(VLOOKUP(F363,'Reference data SID'!L:N,3,FALSE),"")</f>
        <v/>
      </c>
      <c r="J363" s="38" t="str">
        <f>_xlfn.IFNA(VLOOKUP(F363,'Reference data SID'!L:O,4,FALSE),"")</f>
        <v/>
      </c>
      <c r="K363" s="37"/>
      <c r="L363" s="37"/>
      <c r="M363" s="37"/>
      <c r="N363" s="50"/>
      <c r="O363" s="50"/>
      <c r="P363" s="50"/>
      <c r="Q363" s="50"/>
      <c r="R363" s="50"/>
      <c r="S363" s="50"/>
      <c r="T363" s="47" t="str">
        <f t="shared" ca="1" si="101"/>
        <v/>
      </c>
      <c r="U363" s="117" t="str">
        <f>_xlfn.IFNA(VLOOKUP(A363,'Reference data SID'!D:E,2,FALSE),"")</f>
        <v/>
      </c>
      <c r="V363" s="117" t="str">
        <f t="shared" si="90"/>
        <v>not ok</v>
      </c>
      <c r="W363" s="117" t="str">
        <f t="shared" si="91"/>
        <v>not ok</v>
      </c>
      <c r="X363" s="117" t="str">
        <f t="shared" si="92"/>
        <v>ok</v>
      </c>
      <c r="Y363" s="117" t="str">
        <f t="shared" si="93"/>
        <v>not ok</v>
      </c>
      <c r="Z363" s="117" t="str">
        <f t="shared" si="94"/>
        <v/>
      </c>
      <c r="AA363" s="117" t="str">
        <f>IF(LEN(A363)&gt;1,IF(COUNTIFS($Z$6:Z$502,LEFT(Z363,250))&gt;1,"Duplicate entry: you have two rows for the same substance and year and use",""),"")</f>
        <v/>
      </c>
      <c r="AB363" s="117" t="str">
        <f>IF(LEN(A363)&gt;0,IF(ISNUMBER(MATCH(A363,Annex_I_II_entries,0)),"","The Entry name is not within the dropdown list, make sure that you have not copied and pasted overwritting the cell format (with its correponding dropdown list) in column A"),"")</f>
        <v/>
      </c>
      <c r="AC363" s="117" t="str">
        <f t="shared" ca="1" si="95"/>
        <v/>
      </c>
      <c r="AD363" s="117" t="str">
        <f t="shared" ca="1" si="96"/>
        <v/>
      </c>
      <c r="AE363" s="117" t="str">
        <f>IF(LEN(G363)&lt;1,"",IF(COUNTIFS('1.Mfg and placing on the market'!G$6:G$503,'1.(Optional) tonnage per use'!G363,'1.Mfg and placing on the market'!K$6:K$503,'1.(Optional) tonnage per use'!N363)=0,"You have not provided total tonnage for this substance and year in the sheet 1. Mfg and placing on the market",""))</f>
        <v/>
      </c>
      <c r="AF363" s="117" t="str">
        <f t="shared" ca="1" si="102"/>
        <v/>
      </c>
      <c r="AG363" s="117" t="str">
        <f t="shared" ca="1" si="103"/>
        <v/>
      </c>
      <c r="AH363" s="117" t="str">
        <f t="shared" ca="1" si="104"/>
        <v/>
      </c>
      <c r="AI363" s="117" t="str">
        <f t="shared" si="97"/>
        <v>_EC</v>
      </c>
      <c r="AJ363" s="117" t="str">
        <f t="shared" si="98"/>
        <v>_CAS</v>
      </c>
      <c r="AK363" s="117" t="str">
        <f t="shared" si="99"/>
        <v>_uses</v>
      </c>
      <c r="AL363" s="117" t="str">
        <f t="shared" si="105"/>
        <v/>
      </c>
      <c r="AM363" s="117" t="str">
        <f t="shared" si="106"/>
        <v/>
      </c>
    </row>
    <row r="364" spans="1:39" s="39" customFormat="1" x14ac:dyDescent="0.2">
      <c r="A364" s="37"/>
      <c r="B364" s="37"/>
      <c r="C364" s="37"/>
      <c r="D364" s="70" t="str">
        <f>_xlfn.IFNA(VLOOKUP(A364,'Reference data SID'!$D$2:$Q$673,14,FALSE),"")</f>
        <v/>
      </c>
      <c r="E364" s="70" t="str">
        <f>_xlfn.IFNA(VLOOKUP(D364,'Reference data SID'!$C$3:$E$673,3,FALSE),"")</f>
        <v/>
      </c>
      <c r="F364" s="64" t="str">
        <f>_xlfn.IFNA(IF(E364=FALSE,D364,IF(ISBLANK(B364),VLOOKUP(C364,'Reference data SID'!$N:$P,3,FALSE),VLOOKUP(B364,'Reference data SID'!$M:$P,4,FALSE))),"")</f>
        <v/>
      </c>
      <c r="G364" s="64" t="str">
        <f t="shared" si="100"/>
        <v/>
      </c>
      <c r="H364" s="38" t="str">
        <f>_xlfn.IFNA(VLOOKUP(F364,'Reference data SID'!L:M,2,FALSE),"")</f>
        <v/>
      </c>
      <c r="I364" s="38" t="str">
        <f>_xlfn.IFNA(VLOOKUP(F364,'Reference data SID'!L:N,3,FALSE),"")</f>
        <v/>
      </c>
      <c r="J364" s="38" t="str">
        <f>_xlfn.IFNA(VLOOKUP(F364,'Reference data SID'!L:O,4,FALSE),"")</f>
        <v/>
      </c>
      <c r="K364" s="37"/>
      <c r="L364" s="37"/>
      <c r="M364" s="37"/>
      <c r="N364" s="50"/>
      <c r="O364" s="50"/>
      <c r="P364" s="50"/>
      <c r="Q364" s="50"/>
      <c r="R364" s="50"/>
      <c r="S364" s="50"/>
      <c r="T364" s="47" t="str">
        <f t="shared" ca="1" si="101"/>
        <v/>
      </c>
      <c r="U364" s="117" t="str">
        <f>_xlfn.IFNA(VLOOKUP(A364,'Reference data SID'!D:E,2,FALSE),"")</f>
        <v/>
      </c>
      <c r="V364" s="117" t="str">
        <f t="shared" si="90"/>
        <v>not ok</v>
      </c>
      <c r="W364" s="117" t="str">
        <f t="shared" si="91"/>
        <v>not ok</v>
      </c>
      <c r="X364" s="117" t="str">
        <f t="shared" si="92"/>
        <v>ok</v>
      </c>
      <c r="Y364" s="117" t="str">
        <f t="shared" si="93"/>
        <v>not ok</v>
      </c>
      <c r="Z364" s="117" t="str">
        <f t="shared" si="94"/>
        <v/>
      </c>
      <c r="AA364" s="117" t="str">
        <f>IF(LEN(A364)&gt;1,IF(COUNTIFS($Z$6:Z$502,LEFT(Z364,250))&gt;1,"Duplicate entry: you have two rows for the same substance and year and use",""),"")</f>
        <v/>
      </c>
      <c r="AB364" s="117" t="str">
        <f>IF(LEN(A364)&gt;0,IF(ISNUMBER(MATCH(A364,Annex_I_II_entries,0)),"","The Entry name is not within the dropdown list, make sure that you have not copied and pasted overwritting the cell format (with its correponding dropdown list) in column A"),"")</f>
        <v/>
      </c>
      <c r="AC364" s="117" t="str">
        <f t="shared" ca="1" si="95"/>
        <v/>
      </c>
      <c r="AD364" s="117" t="str">
        <f t="shared" ca="1" si="96"/>
        <v/>
      </c>
      <c r="AE364" s="117" t="str">
        <f>IF(LEN(G364)&lt;1,"",IF(COUNTIFS('1.Mfg and placing on the market'!G$6:G$503,'1.(Optional) tonnage per use'!G364,'1.Mfg and placing on the market'!K$6:K$503,'1.(Optional) tonnage per use'!N364)=0,"You have not provided total tonnage for this substance and year in the sheet 1. Mfg and placing on the market",""))</f>
        <v/>
      </c>
      <c r="AF364" s="117" t="str">
        <f t="shared" ca="1" si="102"/>
        <v/>
      </c>
      <c r="AG364" s="117" t="str">
        <f t="shared" ca="1" si="103"/>
        <v/>
      </c>
      <c r="AH364" s="117" t="str">
        <f t="shared" ca="1" si="104"/>
        <v/>
      </c>
      <c r="AI364" s="117" t="str">
        <f t="shared" si="97"/>
        <v>_EC</v>
      </c>
      <c r="AJ364" s="117" t="str">
        <f t="shared" si="98"/>
        <v>_CAS</v>
      </c>
      <c r="AK364" s="117" t="str">
        <f t="shared" si="99"/>
        <v>_uses</v>
      </c>
      <c r="AL364" s="117" t="str">
        <f t="shared" si="105"/>
        <v/>
      </c>
      <c r="AM364" s="117" t="str">
        <f t="shared" si="106"/>
        <v/>
      </c>
    </row>
    <row r="365" spans="1:39" s="39" customFormat="1" x14ac:dyDescent="0.2">
      <c r="A365" s="37"/>
      <c r="B365" s="37"/>
      <c r="C365" s="37"/>
      <c r="D365" s="70" t="str">
        <f>_xlfn.IFNA(VLOOKUP(A365,'Reference data SID'!$D$2:$Q$673,14,FALSE),"")</f>
        <v/>
      </c>
      <c r="E365" s="70" t="str">
        <f>_xlfn.IFNA(VLOOKUP(D365,'Reference data SID'!$C$3:$E$673,3,FALSE),"")</f>
        <v/>
      </c>
      <c r="F365" s="64" t="str">
        <f>_xlfn.IFNA(IF(E365=FALSE,D365,IF(ISBLANK(B365),VLOOKUP(C365,'Reference data SID'!$N:$P,3,FALSE),VLOOKUP(B365,'Reference data SID'!$M:$P,4,FALSE))),"")</f>
        <v/>
      </c>
      <c r="G365" s="64" t="str">
        <f t="shared" si="100"/>
        <v/>
      </c>
      <c r="H365" s="38" t="str">
        <f>_xlfn.IFNA(VLOOKUP(F365,'Reference data SID'!L:M,2,FALSE),"")</f>
        <v/>
      </c>
      <c r="I365" s="38" t="str">
        <f>_xlfn.IFNA(VLOOKUP(F365,'Reference data SID'!L:N,3,FALSE),"")</f>
        <v/>
      </c>
      <c r="J365" s="38" t="str">
        <f>_xlfn.IFNA(VLOOKUP(F365,'Reference data SID'!L:O,4,FALSE),"")</f>
        <v/>
      </c>
      <c r="K365" s="37"/>
      <c r="L365" s="37"/>
      <c r="M365" s="37"/>
      <c r="N365" s="50"/>
      <c r="O365" s="50"/>
      <c r="P365" s="50"/>
      <c r="Q365" s="50"/>
      <c r="R365" s="50"/>
      <c r="S365" s="50"/>
      <c r="T365" s="47" t="str">
        <f t="shared" ca="1" si="101"/>
        <v/>
      </c>
      <c r="U365" s="117" t="str">
        <f>_xlfn.IFNA(VLOOKUP(A365,'Reference data SID'!D:E,2,FALSE),"")</f>
        <v/>
      </c>
      <c r="V365" s="117" t="str">
        <f t="shared" si="90"/>
        <v>not ok</v>
      </c>
      <c r="W365" s="117" t="str">
        <f t="shared" si="91"/>
        <v>not ok</v>
      </c>
      <c r="X365" s="117" t="str">
        <f t="shared" si="92"/>
        <v>ok</v>
      </c>
      <c r="Y365" s="117" t="str">
        <f t="shared" si="93"/>
        <v>not ok</v>
      </c>
      <c r="Z365" s="117" t="str">
        <f t="shared" si="94"/>
        <v/>
      </c>
      <c r="AA365" s="117" t="str">
        <f>IF(LEN(A365)&gt;1,IF(COUNTIFS($Z$6:Z$502,LEFT(Z365,250))&gt;1,"Duplicate entry: you have two rows for the same substance and year and use",""),"")</f>
        <v/>
      </c>
      <c r="AB365" s="117" t="str">
        <f>IF(LEN(A365)&gt;0,IF(ISNUMBER(MATCH(A365,Annex_I_II_entries,0)),"","The Entry name is not within the dropdown list, make sure that you have not copied and pasted overwritting the cell format (with its correponding dropdown list) in column A"),"")</f>
        <v/>
      </c>
      <c r="AC365" s="117" t="str">
        <f t="shared" ca="1" si="95"/>
        <v/>
      </c>
      <c r="AD365" s="117" t="str">
        <f t="shared" ca="1" si="96"/>
        <v/>
      </c>
      <c r="AE365" s="117" t="str">
        <f>IF(LEN(G365)&lt;1,"",IF(COUNTIFS('1.Mfg and placing on the market'!G$6:G$503,'1.(Optional) tonnage per use'!G365,'1.Mfg and placing on the market'!K$6:K$503,'1.(Optional) tonnage per use'!N365)=0,"You have not provided total tonnage for this substance and year in the sheet 1. Mfg and placing on the market",""))</f>
        <v/>
      </c>
      <c r="AF365" s="117" t="str">
        <f t="shared" ca="1" si="102"/>
        <v/>
      </c>
      <c r="AG365" s="117" t="str">
        <f t="shared" ca="1" si="103"/>
        <v/>
      </c>
      <c r="AH365" s="117" t="str">
        <f t="shared" ca="1" si="104"/>
        <v/>
      </c>
      <c r="AI365" s="117" t="str">
        <f t="shared" si="97"/>
        <v>_EC</v>
      </c>
      <c r="AJ365" s="117" t="str">
        <f t="shared" si="98"/>
        <v>_CAS</v>
      </c>
      <c r="AK365" s="117" t="str">
        <f t="shared" si="99"/>
        <v>_uses</v>
      </c>
      <c r="AL365" s="117" t="str">
        <f t="shared" si="105"/>
        <v/>
      </c>
      <c r="AM365" s="117" t="str">
        <f t="shared" si="106"/>
        <v/>
      </c>
    </row>
    <row r="366" spans="1:39" s="39" customFormat="1" x14ac:dyDescent="0.2">
      <c r="A366" s="37"/>
      <c r="B366" s="37"/>
      <c r="C366" s="37"/>
      <c r="D366" s="70" t="str">
        <f>_xlfn.IFNA(VLOOKUP(A366,'Reference data SID'!$D$2:$Q$673,14,FALSE),"")</f>
        <v/>
      </c>
      <c r="E366" s="70" t="str">
        <f>_xlfn.IFNA(VLOOKUP(D366,'Reference data SID'!$C$3:$E$673,3,FALSE),"")</f>
        <v/>
      </c>
      <c r="F366" s="64" t="str">
        <f>_xlfn.IFNA(IF(E366=FALSE,D366,IF(ISBLANK(B366),VLOOKUP(C366,'Reference data SID'!$N:$P,3,FALSE),VLOOKUP(B366,'Reference data SID'!$M:$P,4,FALSE))),"")</f>
        <v/>
      </c>
      <c r="G366" s="64" t="str">
        <f t="shared" si="100"/>
        <v/>
      </c>
      <c r="H366" s="38" t="str">
        <f>_xlfn.IFNA(VLOOKUP(F366,'Reference data SID'!L:M,2,FALSE),"")</f>
        <v/>
      </c>
      <c r="I366" s="38" t="str">
        <f>_xlfn.IFNA(VLOOKUP(F366,'Reference data SID'!L:N,3,FALSE),"")</f>
        <v/>
      </c>
      <c r="J366" s="38" t="str">
        <f>_xlfn.IFNA(VLOOKUP(F366,'Reference data SID'!L:O,4,FALSE),"")</f>
        <v/>
      </c>
      <c r="K366" s="37"/>
      <c r="L366" s="37"/>
      <c r="M366" s="37"/>
      <c r="N366" s="50"/>
      <c r="O366" s="50"/>
      <c r="P366" s="50"/>
      <c r="Q366" s="50"/>
      <c r="R366" s="50"/>
      <c r="S366" s="50"/>
      <c r="T366" s="47" t="str">
        <f t="shared" ca="1" si="101"/>
        <v/>
      </c>
      <c r="U366" s="117" t="str">
        <f>_xlfn.IFNA(VLOOKUP(A366,'Reference data SID'!D:E,2,FALSE),"")</f>
        <v/>
      </c>
      <c r="V366" s="117" t="str">
        <f t="shared" si="90"/>
        <v>not ok</v>
      </c>
      <c r="W366" s="117" t="str">
        <f t="shared" si="91"/>
        <v>not ok</v>
      </c>
      <c r="X366" s="117" t="str">
        <f t="shared" si="92"/>
        <v>ok</v>
      </c>
      <c r="Y366" s="117" t="str">
        <f t="shared" si="93"/>
        <v>not ok</v>
      </c>
      <c r="Z366" s="117" t="str">
        <f t="shared" si="94"/>
        <v/>
      </c>
      <c r="AA366" s="117" t="str">
        <f>IF(LEN(A366)&gt;1,IF(COUNTIFS($Z$6:Z$502,LEFT(Z366,250))&gt;1,"Duplicate entry: you have two rows for the same substance and year and use",""),"")</f>
        <v/>
      </c>
      <c r="AB366" s="117" t="str">
        <f>IF(LEN(A366)&gt;0,IF(ISNUMBER(MATCH(A366,Annex_I_II_entries,0)),"","The Entry name is not within the dropdown list, make sure that you have not copied and pasted overwritting the cell format (with its correponding dropdown list) in column A"),"")</f>
        <v/>
      </c>
      <c r="AC366" s="117" t="str">
        <f t="shared" ca="1" si="95"/>
        <v/>
      </c>
      <c r="AD366" s="117" t="str">
        <f t="shared" ca="1" si="96"/>
        <v/>
      </c>
      <c r="AE366" s="117" t="str">
        <f>IF(LEN(G366)&lt;1,"",IF(COUNTIFS('1.Mfg and placing on the market'!G$6:G$503,'1.(Optional) tonnage per use'!G366,'1.Mfg and placing on the market'!K$6:K$503,'1.(Optional) tonnage per use'!N366)=0,"You have not provided total tonnage for this substance and year in the sheet 1. Mfg and placing on the market",""))</f>
        <v/>
      </c>
      <c r="AF366" s="117" t="str">
        <f t="shared" ca="1" si="102"/>
        <v/>
      </c>
      <c r="AG366" s="117" t="str">
        <f t="shared" ca="1" si="103"/>
        <v/>
      </c>
      <c r="AH366" s="117" t="str">
        <f t="shared" ca="1" si="104"/>
        <v/>
      </c>
      <c r="AI366" s="117" t="str">
        <f t="shared" si="97"/>
        <v>_EC</v>
      </c>
      <c r="AJ366" s="117" t="str">
        <f t="shared" si="98"/>
        <v>_CAS</v>
      </c>
      <c r="AK366" s="117" t="str">
        <f t="shared" si="99"/>
        <v>_uses</v>
      </c>
      <c r="AL366" s="117" t="str">
        <f t="shared" si="105"/>
        <v/>
      </c>
      <c r="AM366" s="117" t="str">
        <f t="shared" si="106"/>
        <v/>
      </c>
    </row>
    <row r="367" spans="1:39" s="39" customFormat="1" x14ac:dyDescent="0.2">
      <c r="A367" s="37"/>
      <c r="B367" s="37"/>
      <c r="C367" s="37"/>
      <c r="D367" s="70" t="str">
        <f>_xlfn.IFNA(VLOOKUP(A367,'Reference data SID'!$D$2:$Q$673,14,FALSE),"")</f>
        <v/>
      </c>
      <c r="E367" s="70" t="str">
        <f>_xlfn.IFNA(VLOOKUP(D367,'Reference data SID'!$C$3:$E$673,3,FALSE),"")</f>
        <v/>
      </c>
      <c r="F367" s="64" t="str">
        <f>_xlfn.IFNA(IF(E367=FALSE,D367,IF(ISBLANK(B367),VLOOKUP(C367,'Reference data SID'!$N:$P,3,FALSE),VLOOKUP(B367,'Reference data SID'!$M:$P,4,FALSE))),"")</f>
        <v/>
      </c>
      <c r="G367" s="64" t="str">
        <f t="shared" si="100"/>
        <v/>
      </c>
      <c r="H367" s="38" t="str">
        <f>_xlfn.IFNA(VLOOKUP(F367,'Reference data SID'!L:M,2,FALSE),"")</f>
        <v/>
      </c>
      <c r="I367" s="38" t="str">
        <f>_xlfn.IFNA(VLOOKUP(F367,'Reference data SID'!L:N,3,FALSE),"")</f>
        <v/>
      </c>
      <c r="J367" s="38" t="str">
        <f>_xlfn.IFNA(VLOOKUP(F367,'Reference data SID'!L:O,4,FALSE),"")</f>
        <v/>
      </c>
      <c r="K367" s="37"/>
      <c r="L367" s="37"/>
      <c r="M367" s="37"/>
      <c r="N367" s="50"/>
      <c r="O367" s="50"/>
      <c r="P367" s="50"/>
      <c r="Q367" s="50"/>
      <c r="R367" s="50"/>
      <c r="S367" s="50"/>
      <c r="T367" s="47" t="str">
        <f t="shared" ca="1" si="101"/>
        <v/>
      </c>
      <c r="U367" s="117" t="str">
        <f>_xlfn.IFNA(VLOOKUP(A367,'Reference data SID'!D:E,2,FALSE),"")</f>
        <v/>
      </c>
      <c r="V367" s="117" t="str">
        <f t="shared" si="90"/>
        <v>not ok</v>
      </c>
      <c r="W367" s="117" t="str">
        <f t="shared" si="91"/>
        <v>not ok</v>
      </c>
      <c r="X367" s="117" t="str">
        <f t="shared" si="92"/>
        <v>ok</v>
      </c>
      <c r="Y367" s="117" t="str">
        <f t="shared" si="93"/>
        <v>not ok</v>
      </c>
      <c r="Z367" s="117" t="str">
        <f t="shared" si="94"/>
        <v/>
      </c>
      <c r="AA367" s="117" t="str">
        <f>IF(LEN(A367)&gt;1,IF(COUNTIFS($Z$6:Z$502,LEFT(Z367,250))&gt;1,"Duplicate entry: you have two rows for the same substance and year and use",""),"")</f>
        <v/>
      </c>
      <c r="AB367" s="117" t="str">
        <f>IF(LEN(A367)&gt;0,IF(ISNUMBER(MATCH(A367,Annex_I_II_entries,0)),"","The Entry name is not within the dropdown list, make sure that you have not copied and pasted overwritting the cell format (with its correponding dropdown list) in column A"),"")</f>
        <v/>
      </c>
      <c r="AC367" s="117" t="str">
        <f t="shared" ca="1" si="95"/>
        <v/>
      </c>
      <c r="AD367" s="117" t="str">
        <f t="shared" ca="1" si="96"/>
        <v/>
      </c>
      <c r="AE367" s="117" t="str">
        <f>IF(LEN(G367)&lt;1,"",IF(COUNTIFS('1.Mfg and placing on the market'!G$6:G$503,'1.(Optional) tonnage per use'!G367,'1.Mfg and placing on the market'!K$6:K$503,'1.(Optional) tonnage per use'!N367)=0,"You have not provided total tonnage for this substance and year in the sheet 1. Mfg and placing on the market",""))</f>
        <v/>
      </c>
      <c r="AF367" s="117" t="str">
        <f t="shared" ca="1" si="102"/>
        <v/>
      </c>
      <c r="AG367" s="117" t="str">
        <f t="shared" ca="1" si="103"/>
        <v/>
      </c>
      <c r="AH367" s="117" t="str">
        <f t="shared" ca="1" si="104"/>
        <v/>
      </c>
      <c r="AI367" s="117" t="str">
        <f t="shared" si="97"/>
        <v>_EC</v>
      </c>
      <c r="AJ367" s="117" t="str">
        <f t="shared" si="98"/>
        <v>_CAS</v>
      </c>
      <c r="AK367" s="117" t="str">
        <f t="shared" si="99"/>
        <v>_uses</v>
      </c>
      <c r="AL367" s="117" t="str">
        <f t="shared" si="105"/>
        <v/>
      </c>
      <c r="AM367" s="117" t="str">
        <f t="shared" si="106"/>
        <v/>
      </c>
    </row>
    <row r="368" spans="1:39" s="39" customFormat="1" x14ac:dyDescent="0.2">
      <c r="A368" s="37"/>
      <c r="B368" s="37"/>
      <c r="C368" s="37"/>
      <c r="D368" s="70" t="str">
        <f>_xlfn.IFNA(VLOOKUP(A368,'Reference data SID'!$D$2:$Q$673,14,FALSE),"")</f>
        <v/>
      </c>
      <c r="E368" s="70" t="str">
        <f>_xlfn.IFNA(VLOOKUP(D368,'Reference data SID'!$C$3:$E$673,3,FALSE),"")</f>
        <v/>
      </c>
      <c r="F368" s="64" t="str">
        <f>_xlfn.IFNA(IF(E368=FALSE,D368,IF(ISBLANK(B368),VLOOKUP(C368,'Reference data SID'!$N:$P,3,FALSE),VLOOKUP(B368,'Reference data SID'!$M:$P,4,FALSE))),"")</f>
        <v/>
      </c>
      <c r="G368" s="64" t="str">
        <f t="shared" si="100"/>
        <v/>
      </c>
      <c r="H368" s="38" t="str">
        <f>_xlfn.IFNA(VLOOKUP(F368,'Reference data SID'!L:M,2,FALSE),"")</f>
        <v/>
      </c>
      <c r="I368" s="38" t="str">
        <f>_xlfn.IFNA(VLOOKUP(F368,'Reference data SID'!L:N,3,FALSE),"")</f>
        <v/>
      </c>
      <c r="J368" s="38" t="str">
        <f>_xlfn.IFNA(VLOOKUP(F368,'Reference data SID'!L:O,4,FALSE),"")</f>
        <v/>
      </c>
      <c r="K368" s="37"/>
      <c r="L368" s="37"/>
      <c r="M368" s="37"/>
      <c r="N368" s="50"/>
      <c r="O368" s="50"/>
      <c r="P368" s="50"/>
      <c r="Q368" s="50"/>
      <c r="R368" s="50"/>
      <c r="S368" s="50"/>
      <c r="T368" s="47" t="str">
        <f t="shared" ca="1" si="101"/>
        <v/>
      </c>
      <c r="U368" s="117" t="str">
        <f>_xlfn.IFNA(VLOOKUP(A368,'Reference data SID'!D:E,2,FALSE),"")</f>
        <v/>
      </c>
      <c r="V368" s="117" t="str">
        <f t="shared" si="90"/>
        <v>not ok</v>
      </c>
      <c r="W368" s="117" t="str">
        <f t="shared" si="91"/>
        <v>not ok</v>
      </c>
      <c r="X368" s="117" t="str">
        <f t="shared" si="92"/>
        <v>ok</v>
      </c>
      <c r="Y368" s="117" t="str">
        <f t="shared" si="93"/>
        <v>not ok</v>
      </c>
      <c r="Z368" s="117" t="str">
        <f t="shared" si="94"/>
        <v/>
      </c>
      <c r="AA368" s="117" t="str">
        <f>IF(LEN(A368)&gt;1,IF(COUNTIFS($Z$6:Z$502,LEFT(Z368,250))&gt;1,"Duplicate entry: you have two rows for the same substance and year and use",""),"")</f>
        <v/>
      </c>
      <c r="AB368" s="117" t="str">
        <f>IF(LEN(A368)&gt;0,IF(ISNUMBER(MATCH(A368,Annex_I_II_entries,0)),"","The Entry name is not within the dropdown list, make sure that you have not copied and pasted overwritting the cell format (with its correponding dropdown list) in column A"),"")</f>
        <v/>
      </c>
      <c r="AC368" s="117" t="str">
        <f t="shared" ca="1" si="95"/>
        <v/>
      </c>
      <c r="AD368" s="117" t="str">
        <f t="shared" ca="1" si="96"/>
        <v/>
      </c>
      <c r="AE368" s="117" t="str">
        <f>IF(LEN(G368)&lt;1,"",IF(COUNTIFS('1.Mfg and placing on the market'!G$6:G$503,'1.(Optional) tonnage per use'!G368,'1.Mfg and placing on the market'!K$6:K$503,'1.(Optional) tonnage per use'!N368)=0,"You have not provided total tonnage for this substance and year in the sheet 1. Mfg and placing on the market",""))</f>
        <v/>
      </c>
      <c r="AF368" s="117" t="str">
        <f t="shared" ca="1" si="102"/>
        <v/>
      </c>
      <c r="AG368" s="117" t="str">
        <f t="shared" ca="1" si="103"/>
        <v/>
      </c>
      <c r="AH368" s="117" t="str">
        <f t="shared" ca="1" si="104"/>
        <v/>
      </c>
      <c r="AI368" s="117" t="str">
        <f t="shared" si="97"/>
        <v>_EC</v>
      </c>
      <c r="AJ368" s="117" t="str">
        <f t="shared" si="98"/>
        <v>_CAS</v>
      </c>
      <c r="AK368" s="117" t="str">
        <f t="shared" si="99"/>
        <v>_uses</v>
      </c>
      <c r="AL368" s="117" t="str">
        <f t="shared" si="105"/>
        <v/>
      </c>
      <c r="AM368" s="117" t="str">
        <f t="shared" si="106"/>
        <v/>
      </c>
    </row>
    <row r="369" spans="1:39" s="39" customFormat="1" x14ac:dyDescent="0.2">
      <c r="A369" s="37"/>
      <c r="B369" s="37"/>
      <c r="C369" s="37"/>
      <c r="D369" s="70" t="str">
        <f>_xlfn.IFNA(VLOOKUP(A369,'Reference data SID'!$D$2:$Q$673,14,FALSE),"")</f>
        <v/>
      </c>
      <c r="E369" s="70" t="str">
        <f>_xlfn.IFNA(VLOOKUP(D369,'Reference data SID'!$C$3:$E$673,3,FALSE),"")</f>
        <v/>
      </c>
      <c r="F369" s="64" t="str">
        <f>_xlfn.IFNA(IF(E369=FALSE,D369,IF(ISBLANK(B369),VLOOKUP(C369,'Reference data SID'!$N:$P,3,FALSE),VLOOKUP(B369,'Reference data SID'!$M:$P,4,FALSE))),"")</f>
        <v/>
      </c>
      <c r="G369" s="64" t="str">
        <f t="shared" si="100"/>
        <v/>
      </c>
      <c r="H369" s="38" t="str">
        <f>_xlfn.IFNA(VLOOKUP(F369,'Reference data SID'!L:M,2,FALSE),"")</f>
        <v/>
      </c>
      <c r="I369" s="38" t="str">
        <f>_xlfn.IFNA(VLOOKUP(F369,'Reference data SID'!L:N,3,FALSE),"")</f>
        <v/>
      </c>
      <c r="J369" s="38" t="str">
        <f>_xlfn.IFNA(VLOOKUP(F369,'Reference data SID'!L:O,4,FALSE),"")</f>
        <v/>
      </c>
      <c r="K369" s="37"/>
      <c r="L369" s="37"/>
      <c r="M369" s="37"/>
      <c r="N369" s="50"/>
      <c r="O369" s="50"/>
      <c r="P369" s="50"/>
      <c r="Q369" s="50"/>
      <c r="R369" s="50"/>
      <c r="S369" s="50"/>
      <c r="T369" s="47" t="str">
        <f t="shared" ca="1" si="101"/>
        <v/>
      </c>
      <c r="U369" s="117" t="str">
        <f>_xlfn.IFNA(VLOOKUP(A369,'Reference data SID'!D:E,2,FALSE),"")</f>
        <v/>
      </c>
      <c r="V369" s="117" t="str">
        <f t="shared" si="90"/>
        <v>not ok</v>
      </c>
      <c r="W369" s="117" t="str">
        <f t="shared" si="91"/>
        <v>not ok</v>
      </c>
      <c r="X369" s="117" t="str">
        <f t="shared" si="92"/>
        <v>ok</v>
      </c>
      <c r="Y369" s="117" t="str">
        <f t="shared" si="93"/>
        <v>not ok</v>
      </c>
      <c r="Z369" s="117" t="str">
        <f t="shared" si="94"/>
        <v/>
      </c>
      <c r="AA369" s="117" t="str">
        <f>IF(LEN(A369)&gt;1,IF(COUNTIFS($Z$6:Z$502,LEFT(Z369,250))&gt;1,"Duplicate entry: you have two rows for the same substance and year and use",""),"")</f>
        <v/>
      </c>
      <c r="AB369" s="117" t="str">
        <f>IF(LEN(A369)&gt;0,IF(ISNUMBER(MATCH(A369,Annex_I_II_entries,0)),"","The Entry name is not within the dropdown list, make sure that you have not copied and pasted overwritting the cell format (with its correponding dropdown list) in column A"),"")</f>
        <v/>
      </c>
      <c r="AC369" s="117" t="str">
        <f t="shared" ca="1" si="95"/>
        <v/>
      </c>
      <c r="AD369" s="117" t="str">
        <f t="shared" ca="1" si="96"/>
        <v/>
      </c>
      <c r="AE369" s="117" t="str">
        <f>IF(LEN(G369)&lt;1,"",IF(COUNTIFS('1.Mfg and placing on the market'!G$6:G$503,'1.(Optional) tonnage per use'!G369,'1.Mfg and placing on the market'!K$6:K$503,'1.(Optional) tonnage per use'!N369)=0,"You have not provided total tonnage for this substance and year in the sheet 1. Mfg and placing on the market",""))</f>
        <v/>
      </c>
      <c r="AF369" s="117" t="str">
        <f t="shared" ca="1" si="102"/>
        <v/>
      </c>
      <c r="AG369" s="117" t="str">
        <f t="shared" ca="1" si="103"/>
        <v/>
      </c>
      <c r="AH369" s="117" t="str">
        <f t="shared" ca="1" si="104"/>
        <v/>
      </c>
      <c r="AI369" s="117" t="str">
        <f t="shared" si="97"/>
        <v>_EC</v>
      </c>
      <c r="AJ369" s="117" t="str">
        <f t="shared" si="98"/>
        <v>_CAS</v>
      </c>
      <c r="AK369" s="117" t="str">
        <f t="shared" si="99"/>
        <v>_uses</v>
      </c>
      <c r="AL369" s="117" t="str">
        <f t="shared" si="105"/>
        <v/>
      </c>
      <c r="AM369" s="117" t="str">
        <f t="shared" si="106"/>
        <v/>
      </c>
    </row>
    <row r="370" spans="1:39" s="39" customFormat="1" x14ac:dyDescent="0.2">
      <c r="A370" s="37"/>
      <c r="B370" s="37"/>
      <c r="C370" s="37"/>
      <c r="D370" s="70" t="str">
        <f>_xlfn.IFNA(VLOOKUP(A370,'Reference data SID'!$D$2:$Q$673,14,FALSE),"")</f>
        <v/>
      </c>
      <c r="E370" s="70" t="str">
        <f>_xlfn.IFNA(VLOOKUP(D370,'Reference data SID'!$C$3:$E$673,3,FALSE),"")</f>
        <v/>
      </c>
      <c r="F370" s="64" t="str">
        <f>_xlfn.IFNA(IF(E370=FALSE,D370,IF(ISBLANK(B370),VLOOKUP(C370,'Reference data SID'!$N:$P,3,FALSE),VLOOKUP(B370,'Reference data SID'!$M:$P,4,FALSE))),"")</f>
        <v/>
      </c>
      <c r="G370" s="64" t="str">
        <f t="shared" si="100"/>
        <v/>
      </c>
      <c r="H370" s="38" t="str">
        <f>_xlfn.IFNA(VLOOKUP(F370,'Reference data SID'!L:M,2,FALSE),"")</f>
        <v/>
      </c>
      <c r="I370" s="38" t="str">
        <f>_xlfn.IFNA(VLOOKUP(F370,'Reference data SID'!L:N,3,FALSE),"")</f>
        <v/>
      </c>
      <c r="J370" s="38" t="str">
        <f>_xlfn.IFNA(VLOOKUP(F370,'Reference data SID'!L:O,4,FALSE),"")</f>
        <v/>
      </c>
      <c r="K370" s="37"/>
      <c r="L370" s="37"/>
      <c r="M370" s="37"/>
      <c r="N370" s="50"/>
      <c r="O370" s="50"/>
      <c r="P370" s="50"/>
      <c r="Q370" s="50"/>
      <c r="R370" s="50"/>
      <c r="S370" s="50"/>
      <c r="T370" s="47" t="str">
        <f t="shared" ca="1" si="101"/>
        <v/>
      </c>
      <c r="U370" s="117" t="str">
        <f>_xlfn.IFNA(VLOOKUP(A370,'Reference data SID'!D:E,2,FALSE),"")</f>
        <v/>
      </c>
      <c r="V370" s="117" t="str">
        <f t="shared" si="90"/>
        <v>not ok</v>
      </c>
      <c r="W370" s="117" t="str">
        <f t="shared" si="91"/>
        <v>not ok</v>
      </c>
      <c r="X370" s="117" t="str">
        <f t="shared" si="92"/>
        <v>ok</v>
      </c>
      <c r="Y370" s="117" t="str">
        <f t="shared" si="93"/>
        <v>not ok</v>
      </c>
      <c r="Z370" s="117" t="str">
        <f t="shared" si="94"/>
        <v/>
      </c>
      <c r="AA370" s="117" t="str">
        <f>IF(LEN(A370)&gt;1,IF(COUNTIFS($Z$6:Z$502,LEFT(Z370,250))&gt;1,"Duplicate entry: you have two rows for the same substance and year and use",""),"")</f>
        <v/>
      </c>
      <c r="AB370" s="117" t="str">
        <f>IF(LEN(A370)&gt;0,IF(ISNUMBER(MATCH(A370,Annex_I_II_entries,0)),"","The Entry name is not within the dropdown list, make sure that you have not copied and pasted overwritting the cell format (with its correponding dropdown list) in column A"),"")</f>
        <v/>
      </c>
      <c r="AC370" s="117" t="str">
        <f t="shared" ca="1" si="95"/>
        <v/>
      </c>
      <c r="AD370" s="117" t="str">
        <f t="shared" ca="1" si="96"/>
        <v/>
      </c>
      <c r="AE370" s="117" t="str">
        <f>IF(LEN(G370)&lt;1,"",IF(COUNTIFS('1.Mfg and placing on the market'!G$6:G$503,'1.(Optional) tonnage per use'!G370,'1.Mfg and placing on the market'!K$6:K$503,'1.(Optional) tonnage per use'!N370)=0,"You have not provided total tonnage for this substance and year in the sheet 1. Mfg and placing on the market",""))</f>
        <v/>
      </c>
      <c r="AF370" s="117" t="str">
        <f t="shared" ca="1" si="102"/>
        <v/>
      </c>
      <c r="AG370" s="117" t="str">
        <f t="shared" ca="1" si="103"/>
        <v/>
      </c>
      <c r="AH370" s="117" t="str">
        <f t="shared" ca="1" si="104"/>
        <v/>
      </c>
      <c r="AI370" s="117" t="str">
        <f t="shared" si="97"/>
        <v>_EC</v>
      </c>
      <c r="AJ370" s="117" t="str">
        <f t="shared" si="98"/>
        <v>_CAS</v>
      </c>
      <c r="AK370" s="117" t="str">
        <f t="shared" si="99"/>
        <v>_uses</v>
      </c>
      <c r="AL370" s="117" t="str">
        <f t="shared" si="105"/>
        <v/>
      </c>
      <c r="AM370" s="117" t="str">
        <f t="shared" si="106"/>
        <v/>
      </c>
    </row>
    <row r="371" spans="1:39" s="39" customFormat="1" x14ac:dyDescent="0.2">
      <c r="A371" s="37"/>
      <c r="B371" s="37"/>
      <c r="C371" s="37"/>
      <c r="D371" s="70" t="str">
        <f>_xlfn.IFNA(VLOOKUP(A371,'Reference data SID'!$D$2:$Q$673,14,FALSE),"")</f>
        <v/>
      </c>
      <c r="E371" s="70" t="str">
        <f>_xlfn.IFNA(VLOOKUP(D371,'Reference data SID'!$C$3:$E$673,3,FALSE),"")</f>
        <v/>
      </c>
      <c r="F371" s="64" t="str">
        <f>_xlfn.IFNA(IF(E371=FALSE,D371,IF(ISBLANK(B371),VLOOKUP(C371,'Reference data SID'!$N:$P,3,FALSE),VLOOKUP(B371,'Reference data SID'!$M:$P,4,FALSE))),"")</f>
        <v/>
      </c>
      <c r="G371" s="64" t="str">
        <f t="shared" si="100"/>
        <v/>
      </c>
      <c r="H371" s="38" t="str">
        <f>_xlfn.IFNA(VLOOKUP(F371,'Reference data SID'!L:M,2,FALSE),"")</f>
        <v/>
      </c>
      <c r="I371" s="38" t="str">
        <f>_xlfn.IFNA(VLOOKUP(F371,'Reference data SID'!L:N,3,FALSE),"")</f>
        <v/>
      </c>
      <c r="J371" s="38" t="str">
        <f>_xlfn.IFNA(VLOOKUP(F371,'Reference data SID'!L:O,4,FALSE),"")</f>
        <v/>
      </c>
      <c r="K371" s="37"/>
      <c r="L371" s="37"/>
      <c r="M371" s="37"/>
      <c r="N371" s="50"/>
      <c r="O371" s="50"/>
      <c r="P371" s="50"/>
      <c r="Q371" s="50"/>
      <c r="R371" s="50"/>
      <c r="S371" s="50"/>
      <c r="T371" s="47" t="str">
        <f t="shared" ca="1" si="101"/>
        <v/>
      </c>
      <c r="U371" s="117" t="str">
        <f>_xlfn.IFNA(VLOOKUP(A371,'Reference data SID'!D:E,2,FALSE),"")</f>
        <v/>
      </c>
      <c r="V371" s="117" t="str">
        <f t="shared" si="90"/>
        <v>not ok</v>
      </c>
      <c r="W371" s="117" t="str">
        <f t="shared" si="91"/>
        <v>not ok</v>
      </c>
      <c r="X371" s="117" t="str">
        <f t="shared" si="92"/>
        <v>ok</v>
      </c>
      <c r="Y371" s="117" t="str">
        <f t="shared" si="93"/>
        <v>not ok</v>
      </c>
      <c r="Z371" s="117" t="str">
        <f t="shared" si="94"/>
        <v/>
      </c>
      <c r="AA371" s="117" t="str">
        <f>IF(LEN(A371)&gt;1,IF(COUNTIFS($Z$6:Z$502,LEFT(Z371,250))&gt;1,"Duplicate entry: you have two rows for the same substance and year and use",""),"")</f>
        <v/>
      </c>
      <c r="AB371" s="117" t="str">
        <f>IF(LEN(A371)&gt;0,IF(ISNUMBER(MATCH(A371,Annex_I_II_entries,0)),"","The Entry name is not within the dropdown list, make sure that you have not copied and pasted overwritting the cell format (with its correponding dropdown list) in column A"),"")</f>
        <v/>
      </c>
      <c r="AC371" s="117" t="str">
        <f t="shared" ca="1" si="95"/>
        <v/>
      </c>
      <c r="AD371" s="117" t="str">
        <f t="shared" ca="1" si="96"/>
        <v/>
      </c>
      <c r="AE371" s="117" t="str">
        <f>IF(LEN(G371)&lt;1,"",IF(COUNTIFS('1.Mfg and placing on the market'!G$6:G$503,'1.(Optional) tonnage per use'!G371,'1.Mfg and placing on the market'!K$6:K$503,'1.(Optional) tonnage per use'!N371)=0,"You have not provided total tonnage for this substance and year in the sheet 1. Mfg and placing on the market",""))</f>
        <v/>
      </c>
      <c r="AF371" s="117" t="str">
        <f t="shared" ca="1" si="102"/>
        <v/>
      </c>
      <c r="AG371" s="117" t="str">
        <f t="shared" ca="1" si="103"/>
        <v/>
      </c>
      <c r="AH371" s="117" t="str">
        <f t="shared" ca="1" si="104"/>
        <v/>
      </c>
      <c r="AI371" s="117" t="str">
        <f t="shared" si="97"/>
        <v>_EC</v>
      </c>
      <c r="AJ371" s="117" t="str">
        <f t="shared" si="98"/>
        <v>_CAS</v>
      </c>
      <c r="AK371" s="117" t="str">
        <f t="shared" si="99"/>
        <v>_uses</v>
      </c>
      <c r="AL371" s="117" t="str">
        <f t="shared" si="105"/>
        <v/>
      </c>
      <c r="AM371" s="117" t="str">
        <f t="shared" si="106"/>
        <v/>
      </c>
    </row>
    <row r="372" spans="1:39" s="39" customFormat="1" x14ac:dyDescent="0.2">
      <c r="A372" s="37"/>
      <c r="B372" s="37"/>
      <c r="C372" s="37"/>
      <c r="D372" s="70" t="str">
        <f>_xlfn.IFNA(VLOOKUP(A372,'Reference data SID'!$D$2:$Q$673,14,FALSE),"")</f>
        <v/>
      </c>
      <c r="E372" s="70" t="str">
        <f>_xlfn.IFNA(VLOOKUP(D372,'Reference data SID'!$C$3:$E$673,3,FALSE),"")</f>
        <v/>
      </c>
      <c r="F372" s="64" t="str">
        <f>_xlfn.IFNA(IF(E372=FALSE,D372,IF(ISBLANK(B372),VLOOKUP(C372,'Reference data SID'!$N:$P,3,FALSE),VLOOKUP(B372,'Reference data SID'!$M:$P,4,FALSE))),"")</f>
        <v/>
      </c>
      <c r="G372" s="64" t="str">
        <f t="shared" si="100"/>
        <v/>
      </c>
      <c r="H372" s="38" t="str">
        <f>_xlfn.IFNA(VLOOKUP(F372,'Reference data SID'!L:M,2,FALSE),"")</f>
        <v/>
      </c>
      <c r="I372" s="38" t="str">
        <f>_xlfn.IFNA(VLOOKUP(F372,'Reference data SID'!L:N,3,FALSE),"")</f>
        <v/>
      </c>
      <c r="J372" s="38" t="str">
        <f>_xlfn.IFNA(VLOOKUP(F372,'Reference data SID'!L:O,4,FALSE),"")</f>
        <v/>
      </c>
      <c r="K372" s="37"/>
      <c r="L372" s="37"/>
      <c r="M372" s="37"/>
      <c r="N372" s="50"/>
      <c r="O372" s="50"/>
      <c r="P372" s="50"/>
      <c r="Q372" s="50"/>
      <c r="R372" s="50"/>
      <c r="S372" s="50"/>
      <c r="T372" s="47" t="str">
        <f t="shared" ca="1" si="101"/>
        <v/>
      </c>
      <c r="U372" s="117" t="str">
        <f>_xlfn.IFNA(VLOOKUP(A372,'Reference data SID'!D:E,2,FALSE),"")</f>
        <v/>
      </c>
      <c r="V372" s="117" t="str">
        <f t="shared" si="90"/>
        <v>not ok</v>
      </c>
      <c r="W372" s="117" t="str">
        <f t="shared" si="91"/>
        <v>not ok</v>
      </c>
      <c r="X372" s="117" t="str">
        <f t="shared" si="92"/>
        <v>ok</v>
      </c>
      <c r="Y372" s="117" t="str">
        <f t="shared" si="93"/>
        <v>not ok</v>
      </c>
      <c r="Z372" s="117" t="str">
        <f t="shared" si="94"/>
        <v/>
      </c>
      <c r="AA372" s="117" t="str">
        <f>IF(LEN(A372)&gt;1,IF(COUNTIFS($Z$6:Z$502,LEFT(Z372,250))&gt;1,"Duplicate entry: you have two rows for the same substance and year and use",""),"")</f>
        <v/>
      </c>
      <c r="AB372" s="117" t="str">
        <f>IF(LEN(A372)&gt;0,IF(ISNUMBER(MATCH(A372,Annex_I_II_entries,0)),"","The Entry name is not within the dropdown list, make sure that you have not copied and pasted overwritting the cell format (with its correponding dropdown list) in column A"),"")</f>
        <v/>
      </c>
      <c r="AC372" s="117" t="str">
        <f t="shared" ca="1" si="95"/>
        <v/>
      </c>
      <c r="AD372" s="117" t="str">
        <f t="shared" ca="1" si="96"/>
        <v/>
      </c>
      <c r="AE372" s="117" t="str">
        <f>IF(LEN(G372)&lt;1,"",IF(COUNTIFS('1.Mfg and placing on the market'!G$6:G$503,'1.(Optional) tonnage per use'!G372,'1.Mfg and placing on the market'!K$6:K$503,'1.(Optional) tonnage per use'!N372)=0,"You have not provided total tonnage for this substance and year in the sheet 1. Mfg and placing on the market",""))</f>
        <v/>
      </c>
      <c r="AF372" s="117" t="str">
        <f t="shared" ca="1" si="102"/>
        <v/>
      </c>
      <c r="AG372" s="117" t="str">
        <f t="shared" ca="1" si="103"/>
        <v/>
      </c>
      <c r="AH372" s="117" t="str">
        <f t="shared" ca="1" si="104"/>
        <v/>
      </c>
      <c r="AI372" s="117" t="str">
        <f t="shared" si="97"/>
        <v>_EC</v>
      </c>
      <c r="AJ372" s="117" t="str">
        <f t="shared" si="98"/>
        <v>_CAS</v>
      </c>
      <c r="AK372" s="117" t="str">
        <f t="shared" si="99"/>
        <v>_uses</v>
      </c>
      <c r="AL372" s="117" t="str">
        <f t="shared" si="105"/>
        <v/>
      </c>
      <c r="AM372" s="117" t="str">
        <f t="shared" si="106"/>
        <v/>
      </c>
    </row>
    <row r="373" spans="1:39" s="39" customFormat="1" x14ac:dyDescent="0.2">
      <c r="A373" s="37"/>
      <c r="B373" s="37"/>
      <c r="C373" s="37"/>
      <c r="D373" s="70" t="str">
        <f>_xlfn.IFNA(VLOOKUP(A373,'Reference data SID'!$D$2:$Q$673,14,FALSE),"")</f>
        <v/>
      </c>
      <c r="E373" s="70" t="str">
        <f>_xlfn.IFNA(VLOOKUP(D373,'Reference data SID'!$C$3:$E$673,3,FALSE),"")</f>
        <v/>
      </c>
      <c r="F373" s="64" t="str">
        <f>_xlfn.IFNA(IF(E373=FALSE,D373,IF(ISBLANK(B373),VLOOKUP(C373,'Reference data SID'!$N:$P,3,FALSE),VLOOKUP(B373,'Reference data SID'!$M:$P,4,FALSE))),"")</f>
        <v/>
      </c>
      <c r="G373" s="64" t="str">
        <f t="shared" si="100"/>
        <v/>
      </c>
      <c r="H373" s="38" t="str">
        <f>_xlfn.IFNA(VLOOKUP(F373,'Reference data SID'!L:M,2,FALSE),"")</f>
        <v/>
      </c>
      <c r="I373" s="38" t="str">
        <f>_xlfn.IFNA(VLOOKUP(F373,'Reference data SID'!L:N,3,FALSE),"")</f>
        <v/>
      </c>
      <c r="J373" s="38" t="str">
        <f>_xlfn.IFNA(VLOOKUP(F373,'Reference data SID'!L:O,4,FALSE),"")</f>
        <v/>
      </c>
      <c r="K373" s="37"/>
      <c r="L373" s="37"/>
      <c r="M373" s="37"/>
      <c r="N373" s="50"/>
      <c r="O373" s="50"/>
      <c r="P373" s="50"/>
      <c r="Q373" s="50"/>
      <c r="R373" s="50"/>
      <c r="S373" s="50"/>
      <c r="T373" s="47" t="str">
        <f t="shared" ca="1" si="101"/>
        <v/>
      </c>
      <c r="U373" s="117" t="str">
        <f>_xlfn.IFNA(VLOOKUP(A373,'Reference data SID'!D:E,2,FALSE),"")</f>
        <v/>
      </c>
      <c r="V373" s="117" t="str">
        <f t="shared" si="90"/>
        <v>not ok</v>
      </c>
      <c r="W373" s="117" t="str">
        <f t="shared" si="91"/>
        <v>not ok</v>
      </c>
      <c r="X373" s="117" t="str">
        <f t="shared" si="92"/>
        <v>ok</v>
      </c>
      <c r="Y373" s="117" t="str">
        <f t="shared" si="93"/>
        <v>not ok</v>
      </c>
      <c r="Z373" s="117" t="str">
        <f t="shared" si="94"/>
        <v/>
      </c>
      <c r="AA373" s="117" t="str">
        <f>IF(LEN(A373)&gt;1,IF(COUNTIFS($Z$6:Z$502,LEFT(Z373,250))&gt;1,"Duplicate entry: you have two rows for the same substance and year and use",""),"")</f>
        <v/>
      </c>
      <c r="AB373" s="117" t="str">
        <f>IF(LEN(A373)&gt;0,IF(ISNUMBER(MATCH(A373,Annex_I_II_entries,0)),"","The Entry name is not within the dropdown list, make sure that you have not copied and pasted overwritting the cell format (with its correponding dropdown list) in column A"),"")</f>
        <v/>
      </c>
      <c r="AC373" s="117" t="str">
        <f t="shared" ca="1" si="95"/>
        <v/>
      </c>
      <c r="AD373" s="117" t="str">
        <f t="shared" ca="1" si="96"/>
        <v/>
      </c>
      <c r="AE373" s="117" t="str">
        <f>IF(LEN(G373)&lt;1,"",IF(COUNTIFS('1.Mfg and placing on the market'!G$6:G$503,'1.(Optional) tonnage per use'!G373,'1.Mfg and placing on the market'!K$6:K$503,'1.(Optional) tonnage per use'!N373)=0,"You have not provided total tonnage for this substance and year in the sheet 1. Mfg and placing on the market",""))</f>
        <v/>
      </c>
      <c r="AF373" s="117" t="str">
        <f t="shared" ca="1" si="102"/>
        <v/>
      </c>
      <c r="AG373" s="117" t="str">
        <f t="shared" ca="1" si="103"/>
        <v/>
      </c>
      <c r="AH373" s="117" t="str">
        <f t="shared" ca="1" si="104"/>
        <v/>
      </c>
      <c r="AI373" s="117" t="str">
        <f t="shared" si="97"/>
        <v>_EC</v>
      </c>
      <c r="AJ373" s="117" t="str">
        <f t="shared" si="98"/>
        <v>_CAS</v>
      </c>
      <c r="AK373" s="117" t="str">
        <f t="shared" si="99"/>
        <v>_uses</v>
      </c>
      <c r="AL373" s="117" t="str">
        <f t="shared" si="105"/>
        <v/>
      </c>
      <c r="AM373" s="117" t="str">
        <f t="shared" si="106"/>
        <v/>
      </c>
    </row>
    <row r="374" spans="1:39" s="39" customFormat="1" x14ac:dyDescent="0.2">
      <c r="A374" s="37"/>
      <c r="B374" s="37"/>
      <c r="C374" s="37"/>
      <c r="D374" s="70" t="str">
        <f>_xlfn.IFNA(VLOOKUP(A374,'Reference data SID'!$D$2:$Q$673,14,FALSE),"")</f>
        <v/>
      </c>
      <c r="E374" s="70" t="str">
        <f>_xlfn.IFNA(VLOOKUP(D374,'Reference data SID'!$C$3:$E$673,3,FALSE),"")</f>
        <v/>
      </c>
      <c r="F374" s="64" t="str">
        <f>_xlfn.IFNA(IF(E374=FALSE,D374,IF(ISBLANK(B374),VLOOKUP(C374,'Reference data SID'!$N:$P,3,FALSE),VLOOKUP(B374,'Reference data SID'!$M:$P,4,FALSE))),"")</f>
        <v/>
      </c>
      <c r="G374" s="64" t="str">
        <f t="shared" si="100"/>
        <v/>
      </c>
      <c r="H374" s="38" t="str">
        <f>_xlfn.IFNA(VLOOKUP(F374,'Reference data SID'!L:M,2,FALSE),"")</f>
        <v/>
      </c>
      <c r="I374" s="38" t="str">
        <f>_xlfn.IFNA(VLOOKUP(F374,'Reference data SID'!L:N,3,FALSE),"")</f>
        <v/>
      </c>
      <c r="J374" s="38" t="str">
        <f>_xlfn.IFNA(VLOOKUP(F374,'Reference data SID'!L:O,4,FALSE),"")</f>
        <v/>
      </c>
      <c r="K374" s="37"/>
      <c r="L374" s="37"/>
      <c r="M374" s="37"/>
      <c r="N374" s="50"/>
      <c r="O374" s="50"/>
      <c r="P374" s="50"/>
      <c r="Q374" s="50"/>
      <c r="R374" s="50"/>
      <c r="S374" s="50"/>
      <c r="T374" s="47" t="str">
        <f t="shared" ca="1" si="101"/>
        <v/>
      </c>
      <c r="U374" s="117" t="str">
        <f>_xlfn.IFNA(VLOOKUP(A374,'Reference data SID'!D:E,2,FALSE),"")</f>
        <v/>
      </c>
      <c r="V374" s="117" t="str">
        <f t="shared" si="90"/>
        <v>not ok</v>
      </c>
      <c r="W374" s="117" t="str">
        <f t="shared" si="91"/>
        <v>not ok</v>
      </c>
      <c r="X374" s="117" t="str">
        <f t="shared" si="92"/>
        <v>ok</v>
      </c>
      <c r="Y374" s="117" t="str">
        <f t="shared" si="93"/>
        <v>not ok</v>
      </c>
      <c r="Z374" s="117" t="str">
        <f t="shared" si="94"/>
        <v/>
      </c>
      <c r="AA374" s="117" t="str">
        <f>IF(LEN(A374)&gt;1,IF(COUNTIFS($Z$6:Z$502,LEFT(Z374,250))&gt;1,"Duplicate entry: you have two rows for the same substance and year and use",""),"")</f>
        <v/>
      </c>
      <c r="AB374" s="117" t="str">
        <f>IF(LEN(A374)&gt;0,IF(ISNUMBER(MATCH(A374,Annex_I_II_entries,0)),"","The Entry name is not within the dropdown list, make sure that you have not copied and pasted overwritting the cell format (with its correponding dropdown list) in column A"),"")</f>
        <v/>
      </c>
      <c r="AC374" s="117" t="str">
        <f t="shared" ca="1" si="95"/>
        <v/>
      </c>
      <c r="AD374" s="117" t="str">
        <f t="shared" ca="1" si="96"/>
        <v/>
      </c>
      <c r="AE374" s="117" t="str">
        <f>IF(LEN(G374)&lt;1,"",IF(COUNTIFS('1.Mfg and placing on the market'!G$6:G$503,'1.(Optional) tonnage per use'!G374,'1.Mfg and placing on the market'!K$6:K$503,'1.(Optional) tonnage per use'!N374)=0,"You have not provided total tonnage for this substance and year in the sheet 1. Mfg and placing on the market",""))</f>
        <v/>
      </c>
      <c r="AF374" s="117" t="str">
        <f t="shared" ca="1" si="102"/>
        <v/>
      </c>
      <c r="AG374" s="117" t="str">
        <f t="shared" ca="1" si="103"/>
        <v/>
      </c>
      <c r="AH374" s="117" t="str">
        <f t="shared" ca="1" si="104"/>
        <v/>
      </c>
      <c r="AI374" s="117" t="str">
        <f t="shared" si="97"/>
        <v>_EC</v>
      </c>
      <c r="AJ374" s="117" t="str">
        <f t="shared" si="98"/>
        <v>_CAS</v>
      </c>
      <c r="AK374" s="117" t="str">
        <f t="shared" si="99"/>
        <v>_uses</v>
      </c>
      <c r="AL374" s="117" t="str">
        <f t="shared" si="105"/>
        <v/>
      </c>
      <c r="AM374" s="117" t="str">
        <f t="shared" si="106"/>
        <v/>
      </c>
    </row>
    <row r="375" spans="1:39" s="39" customFormat="1" x14ac:dyDescent="0.2">
      <c r="A375" s="37"/>
      <c r="B375" s="37"/>
      <c r="C375" s="37"/>
      <c r="D375" s="70" t="str">
        <f>_xlfn.IFNA(VLOOKUP(A375,'Reference data SID'!$D$2:$Q$673,14,FALSE),"")</f>
        <v/>
      </c>
      <c r="E375" s="70" t="str">
        <f>_xlfn.IFNA(VLOOKUP(D375,'Reference data SID'!$C$3:$E$673,3,FALSE),"")</f>
        <v/>
      </c>
      <c r="F375" s="64" t="str">
        <f>_xlfn.IFNA(IF(E375=FALSE,D375,IF(ISBLANK(B375),VLOOKUP(C375,'Reference data SID'!$N:$P,3,FALSE),VLOOKUP(B375,'Reference data SID'!$M:$P,4,FALSE))),"")</f>
        <v/>
      </c>
      <c r="G375" s="64" t="str">
        <f t="shared" si="100"/>
        <v/>
      </c>
      <c r="H375" s="38" t="str">
        <f>_xlfn.IFNA(VLOOKUP(F375,'Reference data SID'!L:M,2,FALSE),"")</f>
        <v/>
      </c>
      <c r="I375" s="38" t="str">
        <f>_xlfn.IFNA(VLOOKUP(F375,'Reference data SID'!L:N,3,FALSE),"")</f>
        <v/>
      </c>
      <c r="J375" s="38" t="str">
        <f>_xlfn.IFNA(VLOOKUP(F375,'Reference data SID'!L:O,4,FALSE),"")</f>
        <v/>
      </c>
      <c r="K375" s="37"/>
      <c r="L375" s="37"/>
      <c r="M375" s="37"/>
      <c r="N375" s="50"/>
      <c r="O375" s="50"/>
      <c r="P375" s="50"/>
      <c r="Q375" s="50"/>
      <c r="R375" s="50"/>
      <c r="S375" s="50"/>
      <c r="T375" s="47" t="str">
        <f t="shared" ca="1" si="101"/>
        <v/>
      </c>
      <c r="U375" s="117" t="str">
        <f>_xlfn.IFNA(VLOOKUP(A375,'Reference data SID'!D:E,2,FALSE),"")</f>
        <v/>
      </c>
      <c r="V375" s="117" t="str">
        <f t="shared" si="90"/>
        <v>not ok</v>
      </c>
      <c r="W375" s="117" t="str">
        <f t="shared" si="91"/>
        <v>not ok</v>
      </c>
      <c r="X375" s="117" t="str">
        <f t="shared" si="92"/>
        <v>ok</v>
      </c>
      <c r="Y375" s="117" t="str">
        <f t="shared" si="93"/>
        <v>not ok</v>
      </c>
      <c r="Z375" s="117" t="str">
        <f t="shared" si="94"/>
        <v/>
      </c>
      <c r="AA375" s="117" t="str">
        <f>IF(LEN(A375)&gt;1,IF(COUNTIFS($Z$6:Z$502,LEFT(Z375,250))&gt;1,"Duplicate entry: you have two rows for the same substance and year and use",""),"")</f>
        <v/>
      </c>
      <c r="AB375" s="117" t="str">
        <f>IF(LEN(A375)&gt;0,IF(ISNUMBER(MATCH(A375,Annex_I_II_entries,0)),"","The Entry name is not within the dropdown list, make sure that you have not copied and pasted overwritting the cell format (with its correponding dropdown list) in column A"),"")</f>
        <v/>
      </c>
      <c r="AC375" s="117" t="str">
        <f t="shared" ca="1" si="95"/>
        <v/>
      </c>
      <c r="AD375" s="117" t="str">
        <f t="shared" ca="1" si="96"/>
        <v/>
      </c>
      <c r="AE375" s="117" t="str">
        <f>IF(LEN(G375)&lt;1,"",IF(COUNTIFS('1.Mfg and placing on the market'!G$6:G$503,'1.(Optional) tonnage per use'!G375,'1.Mfg and placing on the market'!K$6:K$503,'1.(Optional) tonnage per use'!N375)=0,"You have not provided total tonnage for this substance and year in the sheet 1. Mfg and placing on the market",""))</f>
        <v/>
      </c>
      <c r="AF375" s="117" t="str">
        <f t="shared" ca="1" si="102"/>
        <v/>
      </c>
      <c r="AG375" s="117" t="str">
        <f t="shared" ca="1" si="103"/>
        <v/>
      </c>
      <c r="AH375" s="117" t="str">
        <f t="shared" ca="1" si="104"/>
        <v/>
      </c>
      <c r="AI375" s="117" t="str">
        <f t="shared" si="97"/>
        <v>_EC</v>
      </c>
      <c r="AJ375" s="117" t="str">
        <f t="shared" si="98"/>
        <v>_CAS</v>
      </c>
      <c r="AK375" s="117" t="str">
        <f t="shared" si="99"/>
        <v>_uses</v>
      </c>
      <c r="AL375" s="117" t="str">
        <f t="shared" si="105"/>
        <v/>
      </c>
      <c r="AM375" s="117" t="str">
        <f t="shared" si="106"/>
        <v/>
      </c>
    </row>
    <row r="376" spans="1:39" s="39" customFormat="1" x14ac:dyDescent="0.2">
      <c r="A376" s="37"/>
      <c r="B376" s="37"/>
      <c r="C376" s="37"/>
      <c r="D376" s="70" t="str">
        <f>_xlfn.IFNA(VLOOKUP(A376,'Reference data SID'!$D$2:$Q$673,14,FALSE),"")</f>
        <v/>
      </c>
      <c r="E376" s="70" t="str">
        <f>_xlfn.IFNA(VLOOKUP(D376,'Reference data SID'!$C$3:$E$673,3,FALSE),"")</f>
        <v/>
      </c>
      <c r="F376" s="64" t="str">
        <f>_xlfn.IFNA(IF(E376=FALSE,D376,IF(ISBLANK(B376),VLOOKUP(C376,'Reference data SID'!$N:$P,3,FALSE),VLOOKUP(B376,'Reference data SID'!$M:$P,4,FALSE))),"")</f>
        <v/>
      </c>
      <c r="G376" s="64" t="str">
        <f t="shared" si="100"/>
        <v/>
      </c>
      <c r="H376" s="38" t="str">
        <f>_xlfn.IFNA(VLOOKUP(F376,'Reference data SID'!L:M,2,FALSE),"")</f>
        <v/>
      </c>
      <c r="I376" s="38" t="str">
        <f>_xlfn.IFNA(VLOOKUP(F376,'Reference data SID'!L:N,3,FALSE),"")</f>
        <v/>
      </c>
      <c r="J376" s="38" t="str">
        <f>_xlfn.IFNA(VLOOKUP(F376,'Reference data SID'!L:O,4,FALSE),"")</f>
        <v/>
      </c>
      <c r="K376" s="37"/>
      <c r="L376" s="37"/>
      <c r="M376" s="37"/>
      <c r="N376" s="50"/>
      <c r="O376" s="50"/>
      <c r="P376" s="50"/>
      <c r="Q376" s="50"/>
      <c r="R376" s="50"/>
      <c r="S376" s="50"/>
      <c r="T376" s="47" t="str">
        <f t="shared" ca="1" si="101"/>
        <v/>
      </c>
      <c r="U376" s="117" t="str">
        <f>_xlfn.IFNA(VLOOKUP(A376,'Reference data SID'!D:E,2,FALSE),"")</f>
        <v/>
      </c>
      <c r="V376" s="117" t="str">
        <f t="shared" si="90"/>
        <v>not ok</v>
      </c>
      <c r="W376" s="117" t="str">
        <f t="shared" si="91"/>
        <v>not ok</v>
      </c>
      <c r="X376" s="117" t="str">
        <f t="shared" si="92"/>
        <v>ok</v>
      </c>
      <c r="Y376" s="117" t="str">
        <f t="shared" si="93"/>
        <v>not ok</v>
      </c>
      <c r="Z376" s="117" t="str">
        <f t="shared" si="94"/>
        <v/>
      </c>
      <c r="AA376" s="117" t="str">
        <f>IF(LEN(A376)&gt;1,IF(COUNTIFS($Z$6:Z$502,LEFT(Z376,250))&gt;1,"Duplicate entry: you have two rows for the same substance and year and use",""),"")</f>
        <v/>
      </c>
      <c r="AB376" s="117" t="str">
        <f>IF(LEN(A376)&gt;0,IF(ISNUMBER(MATCH(A376,Annex_I_II_entries,0)),"","The Entry name is not within the dropdown list, make sure that you have not copied and pasted overwritting the cell format (with its correponding dropdown list) in column A"),"")</f>
        <v/>
      </c>
      <c r="AC376" s="117" t="str">
        <f t="shared" ca="1" si="95"/>
        <v/>
      </c>
      <c r="AD376" s="117" t="str">
        <f t="shared" ca="1" si="96"/>
        <v/>
      </c>
      <c r="AE376" s="117" t="str">
        <f>IF(LEN(G376)&lt;1,"",IF(COUNTIFS('1.Mfg and placing on the market'!G$6:G$503,'1.(Optional) tonnage per use'!G376,'1.Mfg and placing on the market'!K$6:K$503,'1.(Optional) tonnage per use'!N376)=0,"You have not provided total tonnage for this substance and year in the sheet 1. Mfg and placing on the market",""))</f>
        <v/>
      </c>
      <c r="AF376" s="117" t="str">
        <f t="shared" ca="1" si="102"/>
        <v/>
      </c>
      <c r="AG376" s="117" t="str">
        <f t="shared" ca="1" si="103"/>
        <v/>
      </c>
      <c r="AH376" s="117" t="str">
        <f t="shared" ca="1" si="104"/>
        <v/>
      </c>
      <c r="AI376" s="117" t="str">
        <f t="shared" si="97"/>
        <v>_EC</v>
      </c>
      <c r="AJ376" s="117" t="str">
        <f t="shared" si="98"/>
        <v>_CAS</v>
      </c>
      <c r="AK376" s="117" t="str">
        <f t="shared" si="99"/>
        <v>_uses</v>
      </c>
      <c r="AL376" s="117" t="str">
        <f t="shared" si="105"/>
        <v/>
      </c>
      <c r="AM376" s="117" t="str">
        <f t="shared" si="106"/>
        <v/>
      </c>
    </row>
    <row r="377" spans="1:39" s="39" customFormat="1" x14ac:dyDescent="0.2">
      <c r="A377" s="37"/>
      <c r="B377" s="37"/>
      <c r="C377" s="37"/>
      <c r="D377" s="70" t="str">
        <f>_xlfn.IFNA(VLOOKUP(A377,'Reference data SID'!$D$2:$Q$673,14,FALSE),"")</f>
        <v/>
      </c>
      <c r="E377" s="70" t="str">
        <f>_xlfn.IFNA(VLOOKUP(D377,'Reference data SID'!$C$3:$E$673,3,FALSE),"")</f>
        <v/>
      </c>
      <c r="F377" s="64" t="str">
        <f>_xlfn.IFNA(IF(E377=FALSE,D377,IF(ISBLANK(B377),VLOOKUP(C377,'Reference data SID'!$N:$P,3,FALSE),VLOOKUP(B377,'Reference data SID'!$M:$P,4,FALSE))),"")</f>
        <v/>
      </c>
      <c r="G377" s="64" t="str">
        <f t="shared" si="100"/>
        <v/>
      </c>
      <c r="H377" s="38" t="str">
        <f>_xlfn.IFNA(VLOOKUP(F377,'Reference data SID'!L:M,2,FALSE),"")</f>
        <v/>
      </c>
      <c r="I377" s="38" t="str">
        <f>_xlfn.IFNA(VLOOKUP(F377,'Reference data SID'!L:N,3,FALSE),"")</f>
        <v/>
      </c>
      <c r="J377" s="38" t="str">
        <f>_xlfn.IFNA(VLOOKUP(F377,'Reference data SID'!L:O,4,FALSE),"")</f>
        <v/>
      </c>
      <c r="K377" s="37"/>
      <c r="L377" s="37"/>
      <c r="M377" s="37"/>
      <c r="N377" s="50"/>
      <c r="O377" s="50"/>
      <c r="P377" s="50"/>
      <c r="Q377" s="50"/>
      <c r="R377" s="50"/>
      <c r="S377" s="50"/>
      <c r="T377" s="47" t="str">
        <f t="shared" ca="1" si="101"/>
        <v/>
      </c>
      <c r="U377" s="117" t="str">
        <f>_xlfn.IFNA(VLOOKUP(A377,'Reference data SID'!D:E,2,FALSE),"")</f>
        <v/>
      </c>
      <c r="V377" s="117" t="str">
        <f t="shared" si="90"/>
        <v>not ok</v>
      </c>
      <c r="W377" s="117" t="str">
        <f t="shared" si="91"/>
        <v>not ok</v>
      </c>
      <c r="X377" s="117" t="str">
        <f t="shared" si="92"/>
        <v>ok</v>
      </c>
      <c r="Y377" s="117" t="str">
        <f t="shared" si="93"/>
        <v>not ok</v>
      </c>
      <c r="Z377" s="117" t="str">
        <f t="shared" si="94"/>
        <v/>
      </c>
      <c r="AA377" s="117" t="str">
        <f>IF(LEN(A377)&gt;1,IF(COUNTIFS($Z$6:Z$502,LEFT(Z377,250))&gt;1,"Duplicate entry: you have two rows for the same substance and year and use",""),"")</f>
        <v/>
      </c>
      <c r="AB377" s="117" t="str">
        <f>IF(LEN(A377)&gt;0,IF(ISNUMBER(MATCH(A377,Annex_I_II_entries,0)),"","The Entry name is not within the dropdown list, make sure that you have not copied and pasted overwritting the cell format (with its correponding dropdown list) in column A"),"")</f>
        <v/>
      </c>
      <c r="AC377" s="117" t="str">
        <f t="shared" ca="1" si="95"/>
        <v/>
      </c>
      <c r="AD377" s="117" t="str">
        <f t="shared" ca="1" si="96"/>
        <v/>
      </c>
      <c r="AE377" s="117" t="str">
        <f>IF(LEN(G377)&lt;1,"",IF(COUNTIFS('1.Mfg and placing on the market'!G$6:G$503,'1.(Optional) tonnage per use'!G377,'1.Mfg and placing on the market'!K$6:K$503,'1.(Optional) tonnage per use'!N377)=0,"You have not provided total tonnage for this substance and year in the sheet 1. Mfg and placing on the market",""))</f>
        <v/>
      </c>
      <c r="AF377" s="117" t="str">
        <f t="shared" ca="1" si="102"/>
        <v/>
      </c>
      <c r="AG377" s="117" t="str">
        <f t="shared" ca="1" si="103"/>
        <v/>
      </c>
      <c r="AH377" s="117" t="str">
        <f t="shared" ca="1" si="104"/>
        <v/>
      </c>
      <c r="AI377" s="117" t="str">
        <f t="shared" si="97"/>
        <v>_EC</v>
      </c>
      <c r="AJ377" s="117" t="str">
        <f t="shared" si="98"/>
        <v>_CAS</v>
      </c>
      <c r="AK377" s="117" t="str">
        <f t="shared" si="99"/>
        <v>_uses</v>
      </c>
      <c r="AL377" s="117" t="str">
        <f t="shared" si="105"/>
        <v/>
      </c>
      <c r="AM377" s="117" t="str">
        <f t="shared" si="106"/>
        <v/>
      </c>
    </row>
    <row r="378" spans="1:39" s="39" customFormat="1" x14ac:dyDescent="0.2">
      <c r="A378" s="37"/>
      <c r="B378" s="37"/>
      <c r="C378" s="37"/>
      <c r="D378" s="70" t="str">
        <f>_xlfn.IFNA(VLOOKUP(A378,'Reference data SID'!$D$2:$Q$673,14,FALSE),"")</f>
        <v/>
      </c>
      <c r="E378" s="70" t="str">
        <f>_xlfn.IFNA(VLOOKUP(D378,'Reference data SID'!$C$3:$E$673,3,FALSE),"")</f>
        <v/>
      </c>
      <c r="F378" s="64" t="str">
        <f>_xlfn.IFNA(IF(E378=FALSE,D378,IF(ISBLANK(B378),VLOOKUP(C378,'Reference data SID'!$N:$P,3,FALSE),VLOOKUP(B378,'Reference data SID'!$M:$P,4,FALSE))),"")</f>
        <v/>
      </c>
      <c r="G378" s="64" t="str">
        <f t="shared" si="100"/>
        <v/>
      </c>
      <c r="H378" s="38" t="str">
        <f>_xlfn.IFNA(VLOOKUP(F378,'Reference data SID'!L:M,2,FALSE),"")</f>
        <v/>
      </c>
      <c r="I378" s="38" t="str">
        <f>_xlfn.IFNA(VLOOKUP(F378,'Reference data SID'!L:N,3,FALSE),"")</f>
        <v/>
      </c>
      <c r="J378" s="38" t="str">
        <f>_xlfn.IFNA(VLOOKUP(F378,'Reference data SID'!L:O,4,FALSE),"")</f>
        <v/>
      </c>
      <c r="K378" s="37"/>
      <c r="L378" s="37"/>
      <c r="M378" s="37"/>
      <c r="N378" s="50"/>
      <c r="O378" s="50"/>
      <c r="P378" s="50"/>
      <c r="Q378" s="50"/>
      <c r="R378" s="50"/>
      <c r="S378" s="50"/>
      <c r="T378" s="47" t="str">
        <f t="shared" ca="1" si="101"/>
        <v/>
      </c>
      <c r="U378" s="117" t="str">
        <f>_xlfn.IFNA(VLOOKUP(A378,'Reference data SID'!D:E,2,FALSE),"")</f>
        <v/>
      </c>
      <c r="V378" s="117" t="str">
        <f t="shared" si="90"/>
        <v>not ok</v>
      </c>
      <c r="W378" s="117" t="str">
        <f t="shared" si="91"/>
        <v>not ok</v>
      </c>
      <c r="X378" s="117" t="str">
        <f t="shared" si="92"/>
        <v>ok</v>
      </c>
      <c r="Y378" s="117" t="str">
        <f t="shared" si="93"/>
        <v>not ok</v>
      </c>
      <c r="Z378" s="117" t="str">
        <f t="shared" si="94"/>
        <v/>
      </c>
      <c r="AA378" s="117" t="str">
        <f>IF(LEN(A378)&gt;1,IF(COUNTIFS($Z$6:Z$502,LEFT(Z378,250))&gt;1,"Duplicate entry: you have two rows for the same substance and year and use",""),"")</f>
        <v/>
      </c>
      <c r="AB378" s="117" t="str">
        <f>IF(LEN(A378)&gt;0,IF(ISNUMBER(MATCH(A378,Annex_I_II_entries,0)),"","The Entry name is not within the dropdown list, make sure that you have not copied and pasted overwritting the cell format (with its correponding dropdown list) in column A"),"")</f>
        <v/>
      </c>
      <c r="AC378" s="117" t="str">
        <f t="shared" ca="1" si="95"/>
        <v/>
      </c>
      <c r="AD378" s="117" t="str">
        <f t="shared" ca="1" si="96"/>
        <v/>
      </c>
      <c r="AE378" s="117" t="str">
        <f>IF(LEN(G378)&lt;1,"",IF(COUNTIFS('1.Mfg and placing on the market'!G$6:G$503,'1.(Optional) tonnage per use'!G378,'1.Mfg and placing on the market'!K$6:K$503,'1.(Optional) tonnage per use'!N378)=0,"You have not provided total tonnage for this substance and year in the sheet 1. Mfg and placing on the market",""))</f>
        <v/>
      </c>
      <c r="AF378" s="117" t="str">
        <f t="shared" ca="1" si="102"/>
        <v/>
      </c>
      <c r="AG378" s="117" t="str">
        <f t="shared" ca="1" si="103"/>
        <v/>
      </c>
      <c r="AH378" s="117" t="str">
        <f t="shared" ca="1" si="104"/>
        <v/>
      </c>
      <c r="AI378" s="117" t="str">
        <f t="shared" si="97"/>
        <v>_EC</v>
      </c>
      <c r="AJ378" s="117" t="str">
        <f t="shared" si="98"/>
        <v>_CAS</v>
      </c>
      <c r="AK378" s="117" t="str">
        <f t="shared" si="99"/>
        <v>_uses</v>
      </c>
      <c r="AL378" s="117" t="str">
        <f t="shared" si="105"/>
        <v/>
      </c>
      <c r="AM378" s="117" t="str">
        <f t="shared" si="106"/>
        <v/>
      </c>
    </row>
    <row r="379" spans="1:39" s="39" customFormat="1" x14ac:dyDescent="0.2">
      <c r="A379" s="37"/>
      <c r="B379" s="37"/>
      <c r="C379" s="37"/>
      <c r="D379" s="70" t="str">
        <f>_xlfn.IFNA(VLOOKUP(A379,'Reference data SID'!$D$2:$Q$673,14,FALSE),"")</f>
        <v/>
      </c>
      <c r="E379" s="70" t="str">
        <f>_xlfn.IFNA(VLOOKUP(D379,'Reference data SID'!$C$3:$E$673,3,FALSE),"")</f>
        <v/>
      </c>
      <c r="F379" s="64" t="str">
        <f>_xlfn.IFNA(IF(E379=FALSE,D379,IF(ISBLANK(B379),VLOOKUP(C379,'Reference data SID'!$N:$P,3,FALSE),VLOOKUP(B379,'Reference data SID'!$M:$P,4,FALSE))),"")</f>
        <v/>
      </c>
      <c r="G379" s="64" t="str">
        <f t="shared" si="100"/>
        <v/>
      </c>
      <c r="H379" s="38" t="str">
        <f>_xlfn.IFNA(VLOOKUP(F379,'Reference data SID'!L:M,2,FALSE),"")</f>
        <v/>
      </c>
      <c r="I379" s="38" t="str">
        <f>_xlfn.IFNA(VLOOKUP(F379,'Reference data SID'!L:N,3,FALSE),"")</f>
        <v/>
      </c>
      <c r="J379" s="38" t="str">
        <f>_xlfn.IFNA(VLOOKUP(F379,'Reference data SID'!L:O,4,FALSE),"")</f>
        <v/>
      </c>
      <c r="K379" s="37"/>
      <c r="L379" s="37"/>
      <c r="M379" s="37"/>
      <c r="N379" s="50"/>
      <c r="O379" s="50"/>
      <c r="P379" s="50"/>
      <c r="Q379" s="50"/>
      <c r="R379" s="50"/>
      <c r="S379" s="50"/>
      <c r="T379" s="47" t="str">
        <f t="shared" ca="1" si="101"/>
        <v/>
      </c>
      <c r="U379" s="117" t="str">
        <f>_xlfn.IFNA(VLOOKUP(A379,'Reference data SID'!D:E,2,FALSE),"")</f>
        <v/>
      </c>
      <c r="V379" s="117" t="str">
        <f t="shared" si="90"/>
        <v>not ok</v>
      </c>
      <c r="W379" s="117" t="str">
        <f t="shared" si="91"/>
        <v>not ok</v>
      </c>
      <c r="X379" s="117" t="str">
        <f t="shared" si="92"/>
        <v>ok</v>
      </c>
      <c r="Y379" s="117" t="str">
        <f t="shared" si="93"/>
        <v>not ok</v>
      </c>
      <c r="Z379" s="117" t="str">
        <f t="shared" si="94"/>
        <v/>
      </c>
      <c r="AA379" s="117" t="str">
        <f>IF(LEN(A379)&gt;1,IF(COUNTIFS($Z$6:Z$502,LEFT(Z379,250))&gt;1,"Duplicate entry: you have two rows for the same substance and year and use",""),"")</f>
        <v/>
      </c>
      <c r="AB379" s="117" t="str">
        <f>IF(LEN(A379)&gt;0,IF(ISNUMBER(MATCH(A379,Annex_I_II_entries,0)),"","The Entry name is not within the dropdown list, make sure that you have not copied and pasted overwritting the cell format (with its correponding dropdown list) in column A"),"")</f>
        <v/>
      </c>
      <c r="AC379" s="117" t="str">
        <f t="shared" ca="1" si="95"/>
        <v/>
      </c>
      <c r="AD379" s="117" t="str">
        <f t="shared" ca="1" si="96"/>
        <v/>
      </c>
      <c r="AE379" s="117" t="str">
        <f>IF(LEN(G379)&lt;1,"",IF(COUNTIFS('1.Mfg and placing on the market'!G$6:G$503,'1.(Optional) tonnage per use'!G379,'1.Mfg and placing on the market'!K$6:K$503,'1.(Optional) tonnage per use'!N379)=0,"You have not provided total tonnage for this substance and year in the sheet 1. Mfg and placing on the market",""))</f>
        <v/>
      </c>
      <c r="AF379" s="117" t="str">
        <f t="shared" ca="1" si="102"/>
        <v/>
      </c>
      <c r="AG379" s="117" t="str">
        <f t="shared" ca="1" si="103"/>
        <v/>
      </c>
      <c r="AH379" s="117" t="str">
        <f t="shared" ca="1" si="104"/>
        <v/>
      </c>
      <c r="AI379" s="117" t="str">
        <f t="shared" si="97"/>
        <v>_EC</v>
      </c>
      <c r="AJ379" s="117" t="str">
        <f t="shared" si="98"/>
        <v>_CAS</v>
      </c>
      <c r="AK379" s="117" t="str">
        <f t="shared" si="99"/>
        <v>_uses</v>
      </c>
      <c r="AL379" s="117" t="str">
        <f t="shared" si="105"/>
        <v/>
      </c>
      <c r="AM379" s="117" t="str">
        <f t="shared" si="106"/>
        <v/>
      </c>
    </row>
    <row r="380" spans="1:39" s="39" customFormat="1" x14ac:dyDescent="0.2">
      <c r="A380" s="37"/>
      <c r="B380" s="37"/>
      <c r="C380" s="37"/>
      <c r="D380" s="70" t="str">
        <f>_xlfn.IFNA(VLOOKUP(A380,'Reference data SID'!$D$2:$Q$673,14,FALSE),"")</f>
        <v/>
      </c>
      <c r="E380" s="70" t="str">
        <f>_xlfn.IFNA(VLOOKUP(D380,'Reference data SID'!$C$3:$E$673,3,FALSE),"")</f>
        <v/>
      </c>
      <c r="F380" s="64" t="str">
        <f>_xlfn.IFNA(IF(E380=FALSE,D380,IF(ISBLANK(B380),VLOOKUP(C380,'Reference data SID'!$N:$P,3,FALSE),VLOOKUP(B380,'Reference data SID'!$M:$P,4,FALSE))),"")</f>
        <v/>
      </c>
      <c r="G380" s="64" t="str">
        <f t="shared" si="100"/>
        <v/>
      </c>
      <c r="H380" s="38" t="str">
        <f>_xlfn.IFNA(VLOOKUP(F380,'Reference data SID'!L:M,2,FALSE),"")</f>
        <v/>
      </c>
      <c r="I380" s="38" t="str">
        <f>_xlfn.IFNA(VLOOKUP(F380,'Reference data SID'!L:N,3,FALSE),"")</f>
        <v/>
      </c>
      <c r="J380" s="38" t="str">
        <f>_xlfn.IFNA(VLOOKUP(F380,'Reference data SID'!L:O,4,FALSE),"")</f>
        <v/>
      </c>
      <c r="K380" s="37"/>
      <c r="L380" s="37"/>
      <c r="M380" s="37"/>
      <c r="N380" s="50"/>
      <c r="O380" s="50"/>
      <c r="P380" s="50"/>
      <c r="Q380" s="50"/>
      <c r="R380" s="50"/>
      <c r="S380" s="50"/>
      <c r="T380" s="47" t="str">
        <f t="shared" ca="1" si="101"/>
        <v/>
      </c>
      <c r="U380" s="117" t="str">
        <f>_xlfn.IFNA(VLOOKUP(A380,'Reference data SID'!D:E,2,FALSE),"")</f>
        <v/>
      </c>
      <c r="V380" s="117" t="str">
        <f t="shared" si="90"/>
        <v>not ok</v>
      </c>
      <c r="W380" s="117" t="str">
        <f t="shared" si="91"/>
        <v>not ok</v>
      </c>
      <c r="X380" s="117" t="str">
        <f t="shared" si="92"/>
        <v>ok</v>
      </c>
      <c r="Y380" s="117" t="str">
        <f t="shared" si="93"/>
        <v>not ok</v>
      </c>
      <c r="Z380" s="117" t="str">
        <f t="shared" si="94"/>
        <v/>
      </c>
      <c r="AA380" s="117" t="str">
        <f>IF(LEN(A380)&gt;1,IF(COUNTIFS($Z$6:Z$502,LEFT(Z380,250))&gt;1,"Duplicate entry: you have two rows for the same substance and year and use",""),"")</f>
        <v/>
      </c>
      <c r="AB380" s="117" t="str">
        <f>IF(LEN(A380)&gt;0,IF(ISNUMBER(MATCH(A380,Annex_I_II_entries,0)),"","The Entry name is not within the dropdown list, make sure that you have not copied and pasted overwritting the cell format (with its correponding dropdown list) in column A"),"")</f>
        <v/>
      </c>
      <c r="AC380" s="117" t="str">
        <f t="shared" ca="1" si="95"/>
        <v/>
      </c>
      <c r="AD380" s="117" t="str">
        <f t="shared" ca="1" si="96"/>
        <v/>
      </c>
      <c r="AE380" s="117" t="str">
        <f>IF(LEN(G380)&lt;1,"",IF(COUNTIFS('1.Mfg and placing on the market'!G$6:G$503,'1.(Optional) tonnage per use'!G380,'1.Mfg and placing on the market'!K$6:K$503,'1.(Optional) tonnage per use'!N380)=0,"You have not provided total tonnage for this substance and year in the sheet 1. Mfg and placing on the market",""))</f>
        <v/>
      </c>
      <c r="AF380" s="117" t="str">
        <f t="shared" ca="1" si="102"/>
        <v/>
      </c>
      <c r="AG380" s="117" t="str">
        <f t="shared" ca="1" si="103"/>
        <v/>
      </c>
      <c r="AH380" s="117" t="str">
        <f t="shared" ca="1" si="104"/>
        <v/>
      </c>
      <c r="AI380" s="117" t="str">
        <f t="shared" si="97"/>
        <v>_EC</v>
      </c>
      <c r="AJ380" s="117" t="str">
        <f t="shared" si="98"/>
        <v>_CAS</v>
      </c>
      <c r="AK380" s="117" t="str">
        <f t="shared" si="99"/>
        <v>_uses</v>
      </c>
      <c r="AL380" s="117" t="str">
        <f t="shared" si="105"/>
        <v/>
      </c>
      <c r="AM380" s="117" t="str">
        <f t="shared" si="106"/>
        <v/>
      </c>
    </row>
    <row r="381" spans="1:39" s="39" customFormat="1" x14ac:dyDescent="0.2">
      <c r="A381" s="37"/>
      <c r="B381" s="37"/>
      <c r="C381" s="37"/>
      <c r="D381" s="70" t="str">
        <f>_xlfn.IFNA(VLOOKUP(A381,'Reference data SID'!$D$2:$Q$673,14,FALSE),"")</f>
        <v/>
      </c>
      <c r="E381" s="70" t="str">
        <f>_xlfn.IFNA(VLOOKUP(D381,'Reference data SID'!$C$3:$E$673,3,FALSE),"")</f>
        <v/>
      </c>
      <c r="F381" s="64" t="str">
        <f>_xlfn.IFNA(IF(E381=FALSE,D381,IF(ISBLANK(B381),VLOOKUP(C381,'Reference data SID'!$N:$P,3,FALSE),VLOOKUP(B381,'Reference data SID'!$M:$P,4,FALSE))),"")</f>
        <v/>
      </c>
      <c r="G381" s="64" t="str">
        <f t="shared" si="100"/>
        <v/>
      </c>
      <c r="H381" s="38" t="str">
        <f>_xlfn.IFNA(VLOOKUP(F381,'Reference data SID'!L:M,2,FALSE),"")</f>
        <v/>
      </c>
      <c r="I381" s="38" t="str">
        <f>_xlfn.IFNA(VLOOKUP(F381,'Reference data SID'!L:N,3,FALSE),"")</f>
        <v/>
      </c>
      <c r="J381" s="38" t="str">
        <f>_xlfn.IFNA(VLOOKUP(F381,'Reference data SID'!L:O,4,FALSE),"")</f>
        <v/>
      </c>
      <c r="K381" s="37"/>
      <c r="L381" s="37"/>
      <c r="M381" s="37"/>
      <c r="N381" s="50"/>
      <c r="O381" s="50"/>
      <c r="P381" s="50"/>
      <c r="Q381" s="50"/>
      <c r="R381" s="50"/>
      <c r="S381" s="50"/>
      <c r="T381" s="47" t="str">
        <f t="shared" ca="1" si="101"/>
        <v/>
      </c>
      <c r="U381" s="117" t="str">
        <f>_xlfn.IFNA(VLOOKUP(A381,'Reference data SID'!D:E,2,FALSE),"")</f>
        <v/>
      </c>
      <c r="V381" s="117" t="str">
        <f t="shared" si="90"/>
        <v>not ok</v>
      </c>
      <c r="W381" s="117" t="str">
        <f t="shared" si="91"/>
        <v>not ok</v>
      </c>
      <c r="X381" s="117" t="str">
        <f t="shared" si="92"/>
        <v>ok</v>
      </c>
      <c r="Y381" s="117" t="str">
        <f t="shared" si="93"/>
        <v>not ok</v>
      </c>
      <c r="Z381" s="117" t="str">
        <f t="shared" si="94"/>
        <v/>
      </c>
      <c r="AA381" s="117" t="str">
        <f>IF(LEN(A381)&gt;1,IF(COUNTIFS($Z$6:Z$502,LEFT(Z381,250))&gt;1,"Duplicate entry: you have two rows for the same substance and year and use",""),"")</f>
        <v/>
      </c>
      <c r="AB381" s="117" t="str">
        <f>IF(LEN(A381)&gt;0,IF(ISNUMBER(MATCH(A381,Annex_I_II_entries,0)),"","The Entry name is not within the dropdown list, make sure that you have not copied and pasted overwritting the cell format (with its correponding dropdown list) in column A"),"")</f>
        <v/>
      </c>
      <c r="AC381" s="117" t="str">
        <f t="shared" ca="1" si="95"/>
        <v/>
      </c>
      <c r="AD381" s="117" t="str">
        <f t="shared" ca="1" si="96"/>
        <v/>
      </c>
      <c r="AE381" s="117" t="str">
        <f>IF(LEN(G381)&lt;1,"",IF(COUNTIFS('1.Mfg and placing on the market'!G$6:G$503,'1.(Optional) tonnage per use'!G381,'1.Mfg and placing on the market'!K$6:K$503,'1.(Optional) tonnage per use'!N381)=0,"You have not provided total tonnage for this substance and year in the sheet 1. Mfg and placing on the market",""))</f>
        <v/>
      </c>
      <c r="AF381" s="117" t="str">
        <f t="shared" ca="1" si="102"/>
        <v/>
      </c>
      <c r="AG381" s="117" t="str">
        <f t="shared" ca="1" si="103"/>
        <v/>
      </c>
      <c r="AH381" s="117" t="str">
        <f t="shared" ca="1" si="104"/>
        <v/>
      </c>
      <c r="AI381" s="117" t="str">
        <f t="shared" si="97"/>
        <v>_EC</v>
      </c>
      <c r="AJ381" s="117" t="str">
        <f t="shared" si="98"/>
        <v>_CAS</v>
      </c>
      <c r="AK381" s="117" t="str">
        <f t="shared" si="99"/>
        <v>_uses</v>
      </c>
      <c r="AL381" s="117" t="str">
        <f t="shared" si="105"/>
        <v/>
      </c>
      <c r="AM381" s="117" t="str">
        <f t="shared" si="106"/>
        <v/>
      </c>
    </row>
    <row r="382" spans="1:39" s="39" customFormat="1" x14ac:dyDescent="0.2">
      <c r="A382" s="37"/>
      <c r="B382" s="37"/>
      <c r="C382" s="37"/>
      <c r="D382" s="70" t="str">
        <f>_xlfn.IFNA(VLOOKUP(A382,'Reference data SID'!$D$2:$Q$673,14,FALSE),"")</f>
        <v/>
      </c>
      <c r="E382" s="70" t="str">
        <f>_xlfn.IFNA(VLOOKUP(D382,'Reference data SID'!$C$3:$E$673,3,FALSE),"")</f>
        <v/>
      </c>
      <c r="F382" s="64" t="str">
        <f>_xlfn.IFNA(IF(E382=FALSE,D382,IF(ISBLANK(B382),VLOOKUP(C382,'Reference data SID'!$N:$P,3,FALSE),VLOOKUP(B382,'Reference data SID'!$M:$P,4,FALSE))),"")</f>
        <v/>
      </c>
      <c r="G382" s="64" t="str">
        <f t="shared" si="100"/>
        <v/>
      </c>
      <c r="H382" s="38" t="str">
        <f>_xlfn.IFNA(VLOOKUP(F382,'Reference data SID'!L:M,2,FALSE),"")</f>
        <v/>
      </c>
      <c r="I382" s="38" t="str">
        <f>_xlfn.IFNA(VLOOKUP(F382,'Reference data SID'!L:N,3,FALSE),"")</f>
        <v/>
      </c>
      <c r="J382" s="38" t="str">
        <f>_xlfn.IFNA(VLOOKUP(F382,'Reference data SID'!L:O,4,FALSE),"")</f>
        <v/>
      </c>
      <c r="K382" s="37"/>
      <c r="L382" s="37"/>
      <c r="M382" s="37"/>
      <c r="N382" s="50"/>
      <c r="O382" s="50"/>
      <c r="P382" s="50"/>
      <c r="Q382" s="50"/>
      <c r="R382" s="50"/>
      <c r="S382" s="50"/>
      <c r="T382" s="47" t="str">
        <f t="shared" ca="1" si="101"/>
        <v/>
      </c>
      <c r="U382" s="117" t="str">
        <f>_xlfn.IFNA(VLOOKUP(A382,'Reference data SID'!D:E,2,FALSE),"")</f>
        <v/>
      </c>
      <c r="V382" s="117" t="str">
        <f t="shared" si="90"/>
        <v>not ok</v>
      </c>
      <c r="W382" s="117" t="str">
        <f t="shared" si="91"/>
        <v>not ok</v>
      </c>
      <c r="X382" s="117" t="str">
        <f t="shared" si="92"/>
        <v>ok</v>
      </c>
      <c r="Y382" s="117" t="str">
        <f t="shared" si="93"/>
        <v>not ok</v>
      </c>
      <c r="Z382" s="117" t="str">
        <f t="shared" si="94"/>
        <v/>
      </c>
      <c r="AA382" s="117" t="str">
        <f>IF(LEN(A382)&gt;1,IF(COUNTIFS($Z$6:Z$502,LEFT(Z382,250))&gt;1,"Duplicate entry: you have two rows for the same substance and year and use",""),"")</f>
        <v/>
      </c>
      <c r="AB382" s="117" t="str">
        <f>IF(LEN(A382)&gt;0,IF(ISNUMBER(MATCH(A382,Annex_I_II_entries,0)),"","The Entry name is not within the dropdown list, make sure that you have not copied and pasted overwritting the cell format (with its correponding dropdown list) in column A"),"")</f>
        <v/>
      </c>
      <c r="AC382" s="117" t="str">
        <f t="shared" ca="1" si="95"/>
        <v/>
      </c>
      <c r="AD382" s="117" t="str">
        <f t="shared" ca="1" si="96"/>
        <v/>
      </c>
      <c r="AE382" s="117" t="str">
        <f>IF(LEN(G382)&lt;1,"",IF(COUNTIFS('1.Mfg and placing on the market'!G$6:G$503,'1.(Optional) tonnage per use'!G382,'1.Mfg and placing on the market'!K$6:K$503,'1.(Optional) tonnage per use'!N382)=0,"You have not provided total tonnage for this substance and year in the sheet 1. Mfg and placing on the market",""))</f>
        <v/>
      </c>
      <c r="AF382" s="117" t="str">
        <f t="shared" ca="1" si="102"/>
        <v/>
      </c>
      <c r="AG382" s="117" t="str">
        <f t="shared" ca="1" si="103"/>
        <v/>
      </c>
      <c r="AH382" s="117" t="str">
        <f t="shared" ca="1" si="104"/>
        <v/>
      </c>
      <c r="AI382" s="117" t="str">
        <f t="shared" si="97"/>
        <v>_EC</v>
      </c>
      <c r="AJ382" s="117" t="str">
        <f t="shared" si="98"/>
        <v>_CAS</v>
      </c>
      <c r="AK382" s="117" t="str">
        <f t="shared" si="99"/>
        <v>_uses</v>
      </c>
      <c r="AL382" s="117" t="str">
        <f t="shared" si="105"/>
        <v/>
      </c>
      <c r="AM382" s="117" t="str">
        <f t="shared" si="106"/>
        <v/>
      </c>
    </row>
    <row r="383" spans="1:39" s="39" customFormat="1" x14ac:dyDescent="0.2">
      <c r="A383" s="37"/>
      <c r="B383" s="37"/>
      <c r="C383" s="37"/>
      <c r="D383" s="70" t="str">
        <f>_xlfn.IFNA(VLOOKUP(A383,'Reference data SID'!$D$2:$Q$673,14,FALSE),"")</f>
        <v/>
      </c>
      <c r="E383" s="70" t="str">
        <f>_xlfn.IFNA(VLOOKUP(D383,'Reference data SID'!$C$3:$E$673,3,FALSE),"")</f>
        <v/>
      </c>
      <c r="F383" s="64" t="str">
        <f>_xlfn.IFNA(IF(E383=FALSE,D383,IF(ISBLANK(B383),VLOOKUP(C383,'Reference data SID'!$N:$P,3,FALSE),VLOOKUP(B383,'Reference data SID'!$M:$P,4,FALSE))),"")</f>
        <v/>
      </c>
      <c r="G383" s="64" t="str">
        <f t="shared" si="100"/>
        <v/>
      </c>
      <c r="H383" s="38" t="str">
        <f>_xlfn.IFNA(VLOOKUP(F383,'Reference data SID'!L:M,2,FALSE),"")</f>
        <v/>
      </c>
      <c r="I383" s="38" t="str">
        <f>_xlfn.IFNA(VLOOKUP(F383,'Reference data SID'!L:N,3,FALSE),"")</f>
        <v/>
      </c>
      <c r="J383" s="38" t="str">
        <f>_xlfn.IFNA(VLOOKUP(F383,'Reference data SID'!L:O,4,FALSE),"")</f>
        <v/>
      </c>
      <c r="K383" s="37"/>
      <c r="L383" s="37"/>
      <c r="M383" s="37"/>
      <c r="N383" s="50"/>
      <c r="O383" s="50"/>
      <c r="P383" s="50"/>
      <c r="Q383" s="50"/>
      <c r="R383" s="50"/>
      <c r="S383" s="50"/>
      <c r="T383" s="47" t="str">
        <f t="shared" ca="1" si="101"/>
        <v/>
      </c>
      <c r="U383" s="117" t="str">
        <f>_xlfn.IFNA(VLOOKUP(A383,'Reference data SID'!D:E,2,FALSE),"")</f>
        <v/>
      </c>
      <c r="V383" s="117" t="str">
        <f t="shared" si="90"/>
        <v>not ok</v>
      </c>
      <c r="W383" s="117" t="str">
        <f t="shared" si="91"/>
        <v>not ok</v>
      </c>
      <c r="X383" s="117" t="str">
        <f t="shared" si="92"/>
        <v>ok</v>
      </c>
      <c r="Y383" s="117" t="str">
        <f t="shared" si="93"/>
        <v>not ok</v>
      </c>
      <c r="Z383" s="117" t="str">
        <f t="shared" si="94"/>
        <v/>
      </c>
      <c r="AA383" s="117" t="str">
        <f>IF(LEN(A383)&gt;1,IF(COUNTIFS($Z$6:Z$502,LEFT(Z383,250))&gt;1,"Duplicate entry: you have two rows for the same substance and year and use",""),"")</f>
        <v/>
      </c>
      <c r="AB383" s="117" t="str">
        <f>IF(LEN(A383)&gt;0,IF(ISNUMBER(MATCH(A383,Annex_I_II_entries,0)),"","The Entry name is not within the dropdown list, make sure that you have not copied and pasted overwritting the cell format (with its correponding dropdown list) in column A"),"")</f>
        <v/>
      </c>
      <c r="AC383" s="117" t="str">
        <f t="shared" ca="1" si="95"/>
        <v/>
      </c>
      <c r="AD383" s="117" t="str">
        <f t="shared" ca="1" si="96"/>
        <v/>
      </c>
      <c r="AE383" s="117" t="str">
        <f>IF(LEN(G383)&lt;1,"",IF(COUNTIFS('1.Mfg and placing on the market'!G$6:G$503,'1.(Optional) tonnage per use'!G383,'1.Mfg and placing on the market'!K$6:K$503,'1.(Optional) tonnage per use'!N383)=0,"You have not provided total tonnage for this substance and year in the sheet 1. Mfg and placing on the market",""))</f>
        <v/>
      </c>
      <c r="AF383" s="117" t="str">
        <f t="shared" ca="1" si="102"/>
        <v/>
      </c>
      <c r="AG383" s="117" t="str">
        <f t="shared" ca="1" si="103"/>
        <v/>
      </c>
      <c r="AH383" s="117" t="str">
        <f t="shared" ca="1" si="104"/>
        <v/>
      </c>
      <c r="AI383" s="117" t="str">
        <f t="shared" si="97"/>
        <v>_EC</v>
      </c>
      <c r="AJ383" s="117" t="str">
        <f t="shared" si="98"/>
        <v>_CAS</v>
      </c>
      <c r="AK383" s="117" t="str">
        <f t="shared" si="99"/>
        <v>_uses</v>
      </c>
      <c r="AL383" s="117" t="str">
        <f t="shared" si="105"/>
        <v/>
      </c>
      <c r="AM383" s="117" t="str">
        <f t="shared" si="106"/>
        <v/>
      </c>
    </row>
    <row r="384" spans="1:39" s="39" customFormat="1" x14ac:dyDescent="0.2">
      <c r="A384" s="37"/>
      <c r="B384" s="37"/>
      <c r="C384" s="37"/>
      <c r="D384" s="70" t="str">
        <f>_xlfn.IFNA(VLOOKUP(A384,'Reference data SID'!$D$2:$Q$673,14,FALSE),"")</f>
        <v/>
      </c>
      <c r="E384" s="70" t="str">
        <f>_xlfn.IFNA(VLOOKUP(D384,'Reference data SID'!$C$3:$E$673,3,FALSE),"")</f>
        <v/>
      </c>
      <c r="F384" s="64" t="str">
        <f>_xlfn.IFNA(IF(E384=FALSE,D384,IF(ISBLANK(B384),VLOOKUP(C384,'Reference data SID'!$N:$P,3,FALSE),VLOOKUP(B384,'Reference data SID'!$M:$P,4,FALSE))),"")</f>
        <v/>
      </c>
      <c r="G384" s="64" t="str">
        <f t="shared" si="100"/>
        <v/>
      </c>
      <c r="H384" s="38" t="str">
        <f>_xlfn.IFNA(VLOOKUP(F384,'Reference data SID'!L:M,2,FALSE),"")</f>
        <v/>
      </c>
      <c r="I384" s="38" t="str">
        <f>_xlfn.IFNA(VLOOKUP(F384,'Reference data SID'!L:N,3,FALSE),"")</f>
        <v/>
      </c>
      <c r="J384" s="38" t="str">
        <f>_xlfn.IFNA(VLOOKUP(F384,'Reference data SID'!L:O,4,FALSE),"")</f>
        <v/>
      </c>
      <c r="K384" s="37"/>
      <c r="L384" s="37"/>
      <c r="M384" s="37"/>
      <c r="N384" s="50"/>
      <c r="O384" s="50"/>
      <c r="P384" s="50"/>
      <c r="Q384" s="50"/>
      <c r="R384" s="50"/>
      <c r="S384" s="50"/>
      <c r="T384" s="47" t="str">
        <f t="shared" ca="1" si="101"/>
        <v/>
      </c>
      <c r="U384" s="117" t="str">
        <f>_xlfn.IFNA(VLOOKUP(A384,'Reference data SID'!D:E,2,FALSE),"")</f>
        <v/>
      </c>
      <c r="V384" s="117" t="str">
        <f t="shared" si="90"/>
        <v>not ok</v>
      </c>
      <c r="W384" s="117" t="str">
        <f t="shared" si="91"/>
        <v>not ok</v>
      </c>
      <c r="X384" s="117" t="str">
        <f t="shared" si="92"/>
        <v>ok</v>
      </c>
      <c r="Y384" s="117" t="str">
        <f t="shared" si="93"/>
        <v>not ok</v>
      </c>
      <c r="Z384" s="117" t="str">
        <f t="shared" si="94"/>
        <v/>
      </c>
      <c r="AA384" s="117" t="str">
        <f>IF(LEN(A384)&gt;1,IF(COUNTIFS($Z$6:Z$502,LEFT(Z384,250))&gt;1,"Duplicate entry: you have two rows for the same substance and year and use",""),"")</f>
        <v/>
      </c>
      <c r="AB384" s="117" t="str">
        <f>IF(LEN(A384)&gt;0,IF(ISNUMBER(MATCH(A384,Annex_I_II_entries,0)),"","The Entry name is not within the dropdown list, make sure that you have not copied and pasted overwritting the cell format (with its correponding dropdown list) in column A"),"")</f>
        <v/>
      </c>
      <c r="AC384" s="117" t="str">
        <f t="shared" ca="1" si="95"/>
        <v/>
      </c>
      <c r="AD384" s="117" t="str">
        <f t="shared" ca="1" si="96"/>
        <v/>
      </c>
      <c r="AE384" s="117" t="str">
        <f>IF(LEN(G384)&lt;1,"",IF(COUNTIFS('1.Mfg and placing on the market'!G$6:G$503,'1.(Optional) tonnage per use'!G384,'1.Mfg and placing on the market'!K$6:K$503,'1.(Optional) tonnage per use'!N384)=0,"You have not provided total tonnage for this substance and year in the sheet 1. Mfg and placing on the market",""))</f>
        <v/>
      </c>
      <c r="AF384" s="117" t="str">
        <f t="shared" ca="1" si="102"/>
        <v/>
      </c>
      <c r="AG384" s="117" t="str">
        <f t="shared" ca="1" si="103"/>
        <v/>
      </c>
      <c r="AH384" s="117" t="str">
        <f t="shared" ca="1" si="104"/>
        <v/>
      </c>
      <c r="AI384" s="117" t="str">
        <f t="shared" si="97"/>
        <v>_EC</v>
      </c>
      <c r="AJ384" s="117" t="str">
        <f t="shared" si="98"/>
        <v>_CAS</v>
      </c>
      <c r="AK384" s="117" t="str">
        <f t="shared" si="99"/>
        <v>_uses</v>
      </c>
      <c r="AL384" s="117" t="str">
        <f t="shared" si="105"/>
        <v/>
      </c>
      <c r="AM384" s="117" t="str">
        <f t="shared" si="106"/>
        <v/>
      </c>
    </row>
    <row r="385" spans="1:39" s="39" customFormat="1" x14ac:dyDescent="0.2">
      <c r="A385" s="37"/>
      <c r="B385" s="37"/>
      <c r="C385" s="37"/>
      <c r="D385" s="70" t="str">
        <f>_xlfn.IFNA(VLOOKUP(A385,'Reference data SID'!$D$2:$Q$673,14,FALSE),"")</f>
        <v/>
      </c>
      <c r="E385" s="70" t="str">
        <f>_xlfn.IFNA(VLOOKUP(D385,'Reference data SID'!$C$3:$E$673,3,FALSE),"")</f>
        <v/>
      </c>
      <c r="F385" s="64" t="str">
        <f>_xlfn.IFNA(IF(E385=FALSE,D385,IF(ISBLANK(B385),VLOOKUP(C385,'Reference data SID'!$N:$P,3,FALSE),VLOOKUP(B385,'Reference data SID'!$M:$P,4,FALSE))),"")</f>
        <v/>
      </c>
      <c r="G385" s="64" t="str">
        <f t="shared" si="100"/>
        <v/>
      </c>
      <c r="H385" s="38" t="str">
        <f>_xlfn.IFNA(VLOOKUP(F385,'Reference data SID'!L:M,2,FALSE),"")</f>
        <v/>
      </c>
      <c r="I385" s="38" t="str">
        <f>_xlfn.IFNA(VLOOKUP(F385,'Reference data SID'!L:N,3,FALSE),"")</f>
        <v/>
      </c>
      <c r="J385" s="38" t="str">
        <f>_xlfn.IFNA(VLOOKUP(F385,'Reference data SID'!L:O,4,FALSE),"")</f>
        <v/>
      </c>
      <c r="K385" s="37"/>
      <c r="L385" s="37"/>
      <c r="M385" s="37"/>
      <c r="N385" s="50"/>
      <c r="O385" s="50"/>
      <c r="P385" s="50"/>
      <c r="Q385" s="50"/>
      <c r="R385" s="50"/>
      <c r="S385" s="50"/>
      <c r="T385" s="47" t="str">
        <f t="shared" ca="1" si="101"/>
        <v/>
      </c>
      <c r="U385" s="117" t="str">
        <f>_xlfn.IFNA(VLOOKUP(A385,'Reference data SID'!D:E,2,FALSE),"")</f>
        <v/>
      </c>
      <c r="V385" s="117" t="str">
        <f t="shared" si="90"/>
        <v>not ok</v>
      </c>
      <c r="W385" s="117" t="str">
        <f t="shared" si="91"/>
        <v>not ok</v>
      </c>
      <c r="X385" s="117" t="str">
        <f t="shared" si="92"/>
        <v>ok</v>
      </c>
      <c r="Y385" s="117" t="str">
        <f t="shared" si="93"/>
        <v>not ok</v>
      </c>
      <c r="Z385" s="117" t="str">
        <f t="shared" si="94"/>
        <v/>
      </c>
      <c r="AA385" s="117" t="str">
        <f>IF(LEN(A385)&gt;1,IF(COUNTIFS($Z$6:Z$502,LEFT(Z385,250))&gt;1,"Duplicate entry: you have two rows for the same substance and year and use",""),"")</f>
        <v/>
      </c>
      <c r="AB385" s="117" t="str">
        <f>IF(LEN(A385)&gt;0,IF(ISNUMBER(MATCH(A385,Annex_I_II_entries,0)),"","The Entry name is not within the dropdown list, make sure that you have not copied and pasted overwritting the cell format (with its correponding dropdown list) in column A"),"")</f>
        <v/>
      </c>
      <c r="AC385" s="117" t="str">
        <f t="shared" ca="1" si="95"/>
        <v/>
      </c>
      <c r="AD385" s="117" t="str">
        <f t="shared" ca="1" si="96"/>
        <v/>
      </c>
      <c r="AE385" s="117" t="str">
        <f>IF(LEN(G385)&lt;1,"",IF(COUNTIFS('1.Mfg and placing on the market'!G$6:G$503,'1.(Optional) tonnage per use'!G385,'1.Mfg and placing on the market'!K$6:K$503,'1.(Optional) tonnage per use'!N385)=0,"You have not provided total tonnage for this substance and year in the sheet 1. Mfg and placing on the market",""))</f>
        <v/>
      </c>
      <c r="AF385" s="117" t="str">
        <f t="shared" ca="1" si="102"/>
        <v/>
      </c>
      <c r="AG385" s="117" t="str">
        <f t="shared" ca="1" si="103"/>
        <v/>
      </c>
      <c r="AH385" s="117" t="str">
        <f t="shared" ca="1" si="104"/>
        <v/>
      </c>
      <c r="AI385" s="117" t="str">
        <f t="shared" si="97"/>
        <v>_EC</v>
      </c>
      <c r="AJ385" s="117" t="str">
        <f t="shared" si="98"/>
        <v>_CAS</v>
      </c>
      <c r="AK385" s="117" t="str">
        <f t="shared" si="99"/>
        <v>_uses</v>
      </c>
      <c r="AL385" s="117" t="str">
        <f t="shared" si="105"/>
        <v/>
      </c>
      <c r="AM385" s="117" t="str">
        <f t="shared" si="106"/>
        <v/>
      </c>
    </row>
    <row r="386" spans="1:39" s="39" customFormat="1" x14ac:dyDescent="0.2">
      <c r="A386" s="37"/>
      <c r="B386" s="37"/>
      <c r="C386" s="37"/>
      <c r="D386" s="70" t="str">
        <f>_xlfn.IFNA(VLOOKUP(A386,'Reference data SID'!$D$2:$Q$673,14,FALSE),"")</f>
        <v/>
      </c>
      <c r="E386" s="70" t="str">
        <f>_xlfn.IFNA(VLOOKUP(D386,'Reference data SID'!$C$3:$E$673,3,FALSE),"")</f>
        <v/>
      </c>
      <c r="F386" s="64" t="str">
        <f>_xlfn.IFNA(IF(E386=FALSE,D386,IF(ISBLANK(B386),VLOOKUP(C386,'Reference data SID'!$N:$P,3,FALSE),VLOOKUP(B386,'Reference data SID'!$M:$P,4,FALSE))),"")</f>
        <v/>
      </c>
      <c r="G386" s="64" t="str">
        <f t="shared" si="100"/>
        <v/>
      </c>
      <c r="H386" s="38" t="str">
        <f>_xlfn.IFNA(VLOOKUP(F386,'Reference data SID'!L:M,2,FALSE),"")</f>
        <v/>
      </c>
      <c r="I386" s="38" t="str">
        <f>_xlfn.IFNA(VLOOKUP(F386,'Reference data SID'!L:N,3,FALSE),"")</f>
        <v/>
      </c>
      <c r="J386" s="38" t="str">
        <f>_xlfn.IFNA(VLOOKUP(F386,'Reference data SID'!L:O,4,FALSE),"")</f>
        <v/>
      </c>
      <c r="K386" s="37"/>
      <c r="L386" s="37"/>
      <c r="M386" s="37"/>
      <c r="N386" s="50"/>
      <c r="O386" s="50"/>
      <c r="P386" s="50"/>
      <c r="Q386" s="50"/>
      <c r="R386" s="50"/>
      <c r="S386" s="50"/>
      <c r="T386" s="47" t="str">
        <f t="shared" ca="1" si="101"/>
        <v/>
      </c>
      <c r="U386" s="117" t="str">
        <f>_xlfn.IFNA(VLOOKUP(A386,'Reference data SID'!D:E,2,FALSE),"")</f>
        <v/>
      </c>
      <c r="V386" s="117" t="str">
        <f t="shared" si="90"/>
        <v>not ok</v>
      </c>
      <c r="W386" s="117" t="str">
        <f t="shared" si="91"/>
        <v>not ok</v>
      </c>
      <c r="X386" s="117" t="str">
        <f t="shared" si="92"/>
        <v>ok</v>
      </c>
      <c r="Y386" s="117" t="str">
        <f t="shared" si="93"/>
        <v>not ok</v>
      </c>
      <c r="Z386" s="117" t="str">
        <f t="shared" si="94"/>
        <v/>
      </c>
      <c r="AA386" s="117" t="str">
        <f>IF(LEN(A386)&gt;1,IF(COUNTIFS($Z$6:Z$502,LEFT(Z386,250))&gt;1,"Duplicate entry: you have two rows for the same substance and year and use",""),"")</f>
        <v/>
      </c>
      <c r="AB386" s="117" t="str">
        <f>IF(LEN(A386)&gt;0,IF(ISNUMBER(MATCH(A386,Annex_I_II_entries,0)),"","The Entry name is not within the dropdown list, make sure that you have not copied and pasted overwritting the cell format (with its correponding dropdown list) in column A"),"")</f>
        <v/>
      </c>
      <c r="AC386" s="117" t="str">
        <f t="shared" ca="1" si="95"/>
        <v/>
      </c>
      <c r="AD386" s="117" t="str">
        <f t="shared" ca="1" si="96"/>
        <v/>
      </c>
      <c r="AE386" s="117" t="str">
        <f>IF(LEN(G386)&lt;1,"",IF(COUNTIFS('1.Mfg and placing on the market'!G$6:G$503,'1.(Optional) tonnage per use'!G386,'1.Mfg and placing on the market'!K$6:K$503,'1.(Optional) tonnage per use'!N386)=0,"You have not provided total tonnage for this substance and year in the sheet 1. Mfg and placing on the market",""))</f>
        <v/>
      </c>
      <c r="AF386" s="117" t="str">
        <f t="shared" ca="1" si="102"/>
        <v/>
      </c>
      <c r="AG386" s="117" t="str">
        <f t="shared" ca="1" si="103"/>
        <v/>
      </c>
      <c r="AH386" s="117" t="str">
        <f t="shared" ca="1" si="104"/>
        <v/>
      </c>
      <c r="AI386" s="117" t="str">
        <f t="shared" si="97"/>
        <v>_EC</v>
      </c>
      <c r="AJ386" s="117" t="str">
        <f t="shared" si="98"/>
        <v>_CAS</v>
      </c>
      <c r="AK386" s="117" t="str">
        <f t="shared" si="99"/>
        <v>_uses</v>
      </c>
      <c r="AL386" s="117" t="str">
        <f t="shared" si="105"/>
        <v/>
      </c>
      <c r="AM386" s="117" t="str">
        <f t="shared" si="106"/>
        <v/>
      </c>
    </row>
    <row r="387" spans="1:39" s="39" customFormat="1" x14ac:dyDescent="0.2">
      <c r="A387" s="37"/>
      <c r="B387" s="37"/>
      <c r="C387" s="37"/>
      <c r="D387" s="70" t="str">
        <f>_xlfn.IFNA(VLOOKUP(A387,'Reference data SID'!$D$2:$Q$673,14,FALSE),"")</f>
        <v/>
      </c>
      <c r="E387" s="70" t="str">
        <f>_xlfn.IFNA(VLOOKUP(D387,'Reference data SID'!$C$3:$E$673,3,FALSE),"")</f>
        <v/>
      </c>
      <c r="F387" s="64" t="str">
        <f>_xlfn.IFNA(IF(E387=FALSE,D387,IF(ISBLANK(B387),VLOOKUP(C387,'Reference data SID'!$N:$P,3,FALSE),VLOOKUP(B387,'Reference data SID'!$M:$P,4,FALSE))),"")</f>
        <v/>
      </c>
      <c r="G387" s="64" t="str">
        <f t="shared" si="100"/>
        <v/>
      </c>
      <c r="H387" s="38" t="str">
        <f>_xlfn.IFNA(VLOOKUP(F387,'Reference data SID'!L:M,2,FALSE),"")</f>
        <v/>
      </c>
      <c r="I387" s="38" t="str">
        <f>_xlfn.IFNA(VLOOKUP(F387,'Reference data SID'!L:N,3,FALSE),"")</f>
        <v/>
      </c>
      <c r="J387" s="38" t="str">
        <f>_xlfn.IFNA(VLOOKUP(F387,'Reference data SID'!L:O,4,FALSE),"")</f>
        <v/>
      </c>
      <c r="K387" s="37"/>
      <c r="L387" s="37"/>
      <c r="M387" s="37"/>
      <c r="N387" s="50"/>
      <c r="O387" s="50"/>
      <c r="P387" s="50"/>
      <c r="Q387" s="50"/>
      <c r="R387" s="50"/>
      <c r="S387" s="50"/>
      <c r="T387" s="47" t="str">
        <f t="shared" ca="1" si="101"/>
        <v/>
      </c>
      <c r="U387" s="117" t="str">
        <f>_xlfn.IFNA(VLOOKUP(A387,'Reference data SID'!D:E,2,FALSE),"")</f>
        <v/>
      </c>
      <c r="V387" s="117" t="str">
        <f t="shared" si="90"/>
        <v>not ok</v>
      </c>
      <c r="W387" s="117" t="str">
        <f t="shared" si="91"/>
        <v>not ok</v>
      </c>
      <c r="X387" s="117" t="str">
        <f t="shared" si="92"/>
        <v>ok</v>
      </c>
      <c r="Y387" s="117" t="str">
        <f t="shared" si="93"/>
        <v>not ok</v>
      </c>
      <c r="Z387" s="117" t="str">
        <f t="shared" si="94"/>
        <v/>
      </c>
      <c r="AA387" s="117" t="str">
        <f>IF(LEN(A387)&gt;1,IF(COUNTIFS($Z$6:Z$502,LEFT(Z387,250))&gt;1,"Duplicate entry: you have two rows for the same substance and year and use",""),"")</f>
        <v/>
      </c>
      <c r="AB387" s="117" t="str">
        <f>IF(LEN(A387)&gt;0,IF(ISNUMBER(MATCH(A387,Annex_I_II_entries,0)),"","The Entry name is not within the dropdown list, make sure that you have not copied and pasted overwritting the cell format (with its correponding dropdown list) in column A"),"")</f>
        <v/>
      </c>
      <c r="AC387" s="117" t="str">
        <f t="shared" ca="1" si="95"/>
        <v/>
      </c>
      <c r="AD387" s="117" t="str">
        <f t="shared" ca="1" si="96"/>
        <v/>
      </c>
      <c r="AE387" s="117" t="str">
        <f>IF(LEN(G387)&lt;1,"",IF(COUNTIFS('1.Mfg and placing on the market'!G$6:G$503,'1.(Optional) tonnage per use'!G387,'1.Mfg and placing on the market'!K$6:K$503,'1.(Optional) tonnage per use'!N387)=0,"You have not provided total tonnage for this substance and year in the sheet 1. Mfg and placing on the market",""))</f>
        <v/>
      </c>
      <c r="AF387" s="117" t="str">
        <f t="shared" ca="1" si="102"/>
        <v/>
      </c>
      <c r="AG387" s="117" t="str">
        <f t="shared" ca="1" si="103"/>
        <v/>
      </c>
      <c r="AH387" s="117" t="str">
        <f t="shared" ca="1" si="104"/>
        <v/>
      </c>
      <c r="AI387" s="117" t="str">
        <f t="shared" si="97"/>
        <v>_EC</v>
      </c>
      <c r="AJ387" s="117" t="str">
        <f t="shared" si="98"/>
        <v>_CAS</v>
      </c>
      <c r="AK387" s="117" t="str">
        <f t="shared" si="99"/>
        <v>_uses</v>
      </c>
      <c r="AL387" s="117" t="str">
        <f t="shared" si="105"/>
        <v/>
      </c>
      <c r="AM387" s="117" t="str">
        <f t="shared" si="106"/>
        <v/>
      </c>
    </row>
    <row r="388" spans="1:39" s="39" customFormat="1" x14ac:dyDescent="0.2">
      <c r="A388" s="37"/>
      <c r="B388" s="37"/>
      <c r="C388" s="37"/>
      <c r="D388" s="70" t="str">
        <f>_xlfn.IFNA(VLOOKUP(A388,'Reference data SID'!$D$2:$Q$673,14,FALSE),"")</f>
        <v/>
      </c>
      <c r="E388" s="70" t="str">
        <f>_xlfn.IFNA(VLOOKUP(D388,'Reference data SID'!$C$3:$E$673,3,FALSE),"")</f>
        <v/>
      </c>
      <c r="F388" s="64" t="str">
        <f>_xlfn.IFNA(IF(E388=FALSE,D388,IF(ISBLANK(B388),VLOOKUP(C388,'Reference data SID'!$N:$P,3,FALSE),VLOOKUP(B388,'Reference data SID'!$M:$P,4,FALSE))),"")</f>
        <v/>
      </c>
      <c r="G388" s="64" t="str">
        <f t="shared" si="100"/>
        <v/>
      </c>
      <c r="H388" s="38" t="str">
        <f>_xlfn.IFNA(VLOOKUP(F388,'Reference data SID'!L:M,2,FALSE),"")</f>
        <v/>
      </c>
      <c r="I388" s="38" t="str">
        <f>_xlfn.IFNA(VLOOKUP(F388,'Reference data SID'!L:N,3,FALSE),"")</f>
        <v/>
      </c>
      <c r="J388" s="38" t="str">
        <f>_xlfn.IFNA(VLOOKUP(F388,'Reference data SID'!L:O,4,FALSE),"")</f>
        <v/>
      </c>
      <c r="K388" s="37"/>
      <c r="L388" s="37"/>
      <c r="M388" s="37"/>
      <c r="N388" s="50"/>
      <c r="O388" s="50"/>
      <c r="P388" s="50"/>
      <c r="Q388" s="50"/>
      <c r="R388" s="50"/>
      <c r="S388" s="50"/>
      <c r="T388" s="47" t="str">
        <f t="shared" ca="1" si="101"/>
        <v/>
      </c>
      <c r="U388" s="117" t="str">
        <f>_xlfn.IFNA(VLOOKUP(A388,'Reference data SID'!D:E,2,FALSE),"")</f>
        <v/>
      </c>
      <c r="V388" s="117" t="str">
        <f t="shared" si="90"/>
        <v>not ok</v>
      </c>
      <c r="W388" s="117" t="str">
        <f t="shared" si="91"/>
        <v>not ok</v>
      </c>
      <c r="X388" s="117" t="str">
        <f t="shared" si="92"/>
        <v>ok</v>
      </c>
      <c r="Y388" s="117" t="str">
        <f t="shared" si="93"/>
        <v>not ok</v>
      </c>
      <c r="Z388" s="117" t="str">
        <f t="shared" si="94"/>
        <v/>
      </c>
      <c r="AA388" s="117" t="str">
        <f>IF(LEN(A388)&gt;1,IF(COUNTIFS($Z$6:Z$502,LEFT(Z388,250))&gt;1,"Duplicate entry: you have two rows for the same substance and year and use",""),"")</f>
        <v/>
      </c>
      <c r="AB388" s="117" t="str">
        <f>IF(LEN(A388)&gt;0,IF(ISNUMBER(MATCH(A388,Annex_I_II_entries,0)),"","The Entry name is not within the dropdown list, make sure that you have not copied and pasted overwritting the cell format (with its correponding dropdown list) in column A"),"")</f>
        <v/>
      </c>
      <c r="AC388" s="117" t="str">
        <f t="shared" ca="1" si="95"/>
        <v/>
      </c>
      <c r="AD388" s="117" t="str">
        <f t="shared" ca="1" si="96"/>
        <v/>
      </c>
      <c r="AE388" s="117" t="str">
        <f>IF(LEN(G388)&lt;1,"",IF(COUNTIFS('1.Mfg and placing on the market'!G$6:G$503,'1.(Optional) tonnage per use'!G388,'1.Mfg and placing on the market'!K$6:K$503,'1.(Optional) tonnage per use'!N388)=0,"You have not provided total tonnage for this substance and year in the sheet 1. Mfg and placing on the market",""))</f>
        <v/>
      </c>
      <c r="AF388" s="117" t="str">
        <f t="shared" ca="1" si="102"/>
        <v/>
      </c>
      <c r="AG388" s="117" t="str">
        <f t="shared" ca="1" si="103"/>
        <v/>
      </c>
      <c r="AH388" s="117" t="str">
        <f t="shared" ca="1" si="104"/>
        <v/>
      </c>
      <c r="AI388" s="117" t="str">
        <f t="shared" si="97"/>
        <v>_EC</v>
      </c>
      <c r="AJ388" s="117" t="str">
        <f t="shared" si="98"/>
        <v>_CAS</v>
      </c>
      <c r="AK388" s="117" t="str">
        <f t="shared" si="99"/>
        <v>_uses</v>
      </c>
      <c r="AL388" s="117" t="str">
        <f t="shared" si="105"/>
        <v/>
      </c>
      <c r="AM388" s="117" t="str">
        <f t="shared" si="106"/>
        <v/>
      </c>
    </row>
    <row r="389" spans="1:39" s="39" customFormat="1" x14ac:dyDescent="0.2">
      <c r="A389" s="37"/>
      <c r="B389" s="37"/>
      <c r="C389" s="37"/>
      <c r="D389" s="70" t="str">
        <f>_xlfn.IFNA(VLOOKUP(A389,'Reference data SID'!$D$2:$Q$673,14,FALSE),"")</f>
        <v/>
      </c>
      <c r="E389" s="70" t="str">
        <f>_xlfn.IFNA(VLOOKUP(D389,'Reference data SID'!$C$3:$E$673,3,FALSE),"")</f>
        <v/>
      </c>
      <c r="F389" s="64" t="str">
        <f>_xlfn.IFNA(IF(E389=FALSE,D389,IF(ISBLANK(B389),VLOOKUP(C389,'Reference data SID'!$N:$P,3,FALSE),VLOOKUP(B389,'Reference data SID'!$M:$P,4,FALSE))),"")</f>
        <v/>
      </c>
      <c r="G389" s="64" t="str">
        <f t="shared" si="100"/>
        <v/>
      </c>
      <c r="H389" s="38" t="str">
        <f>_xlfn.IFNA(VLOOKUP(F389,'Reference data SID'!L:M,2,FALSE),"")</f>
        <v/>
      </c>
      <c r="I389" s="38" t="str">
        <f>_xlfn.IFNA(VLOOKUP(F389,'Reference data SID'!L:N,3,FALSE),"")</f>
        <v/>
      </c>
      <c r="J389" s="38" t="str">
        <f>_xlfn.IFNA(VLOOKUP(F389,'Reference data SID'!L:O,4,FALSE),"")</f>
        <v/>
      </c>
      <c r="K389" s="37"/>
      <c r="L389" s="37"/>
      <c r="M389" s="37"/>
      <c r="N389" s="50"/>
      <c r="O389" s="50"/>
      <c r="P389" s="50"/>
      <c r="Q389" s="50"/>
      <c r="R389" s="50"/>
      <c r="S389" s="50"/>
      <c r="T389" s="47" t="str">
        <f t="shared" ca="1" si="101"/>
        <v/>
      </c>
      <c r="U389" s="117" t="str">
        <f>_xlfn.IFNA(VLOOKUP(A389,'Reference data SID'!D:E,2,FALSE),"")</f>
        <v/>
      </c>
      <c r="V389" s="117" t="str">
        <f t="shared" si="90"/>
        <v>not ok</v>
      </c>
      <c r="W389" s="117" t="str">
        <f t="shared" si="91"/>
        <v>not ok</v>
      </c>
      <c r="X389" s="117" t="str">
        <f t="shared" si="92"/>
        <v>ok</v>
      </c>
      <c r="Y389" s="117" t="str">
        <f t="shared" si="93"/>
        <v>not ok</v>
      </c>
      <c r="Z389" s="117" t="str">
        <f t="shared" si="94"/>
        <v/>
      </c>
      <c r="AA389" s="117" t="str">
        <f>IF(LEN(A389)&gt;1,IF(COUNTIFS($Z$6:Z$502,LEFT(Z389,250))&gt;1,"Duplicate entry: you have two rows for the same substance and year and use",""),"")</f>
        <v/>
      </c>
      <c r="AB389" s="117" t="str">
        <f>IF(LEN(A389)&gt;0,IF(ISNUMBER(MATCH(A389,Annex_I_II_entries,0)),"","The Entry name is not within the dropdown list, make sure that you have not copied and pasted overwritting the cell format (with its correponding dropdown list) in column A"),"")</f>
        <v/>
      </c>
      <c r="AC389" s="117" t="str">
        <f t="shared" ca="1" si="95"/>
        <v/>
      </c>
      <c r="AD389" s="117" t="str">
        <f t="shared" ca="1" si="96"/>
        <v/>
      </c>
      <c r="AE389" s="117" t="str">
        <f>IF(LEN(G389)&lt;1,"",IF(COUNTIFS('1.Mfg and placing on the market'!G$6:G$503,'1.(Optional) tonnage per use'!G389,'1.Mfg and placing on the market'!K$6:K$503,'1.(Optional) tonnage per use'!N389)=0,"You have not provided total tonnage for this substance and year in the sheet 1. Mfg and placing on the market",""))</f>
        <v/>
      </c>
      <c r="AF389" s="117" t="str">
        <f t="shared" ca="1" si="102"/>
        <v/>
      </c>
      <c r="AG389" s="117" t="str">
        <f t="shared" ca="1" si="103"/>
        <v/>
      </c>
      <c r="AH389" s="117" t="str">
        <f t="shared" ca="1" si="104"/>
        <v/>
      </c>
      <c r="AI389" s="117" t="str">
        <f t="shared" si="97"/>
        <v>_EC</v>
      </c>
      <c r="AJ389" s="117" t="str">
        <f t="shared" si="98"/>
        <v>_CAS</v>
      </c>
      <c r="AK389" s="117" t="str">
        <f t="shared" si="99"/>
        <v>_uses</v>
      </c>
      <c r="AL389" s="117" t="str">
        <f t="shared" si="105"/>
        <v/>
      </c>
      <c r="AM389" s="117" t="str">
        <f t="shared" si="106"/>
        <v/>
      </c>
    </row>
    <row r="390" spans="1:39" s="39" customFormat="1" x14ac:dyDescent="0.2">
      <c r="A390" s="37"/>
      <c r="B390" s="37"/>
      <c r="C390" s="37"/>
      <c r="D390" s="70" t="str">
        <f>_xlfn.IFNA(VLOOKUP(A390,'Reference data SID'!$D$2:$Q$673,14,FALSE),"")</f>
        <v/>
      </c>
      <c r="E390" s="70" t="str">
        <f>_xlfn.IFNA(VLOOKUP(D390,'Reference data SID'!$C$3:$E$673,3,FALSE),"")</f>
        <v/>
      </c>
      <c r="F390" s="64" t="str">
        <f>_xlfn.IFNA(IF(E390=FALSE,D390,IF(ISBLANK(B390),VLOOKUP(C390,'Reference data SID'!$N:$P,3,FALSE),VLOOKUP(B390,'Reference data SID'!$M:$P,4,FALSE))),"")</f>
        <v/>
      </c>
      <c r="G390" s="64" t="str">
        <f t="shared" si="100"/>
        <v/>
      </c>
      <c r="H390" s="38" t="str">
        <f>_xlfn.IFNA(VLOOKUP(F390,'Reference data SID'!L:M,2,FALSE),"")</f>
        <v/>
      </c>
      <c r="I390" s="38" t="str">
        <f>_xlfn.IFNA(VLOOKUP(F390,'Reference data SID'!L:N,3,FALSE),"")</f>
        <v/>
      </c>
      <c r="J390" s="38" t="str">
        <f>_xlfn.IFNA(VLOOKUP(F390,'Reference data SID'!L:O,4,FALSE),"")</f>
        <v/>
      </c>
      <c r="K390" s="37"/>
      <c r="L390" s="37"/>
      <c r="M390" s="37"/>
      <c r="N390" s="50"/>
      <c r="O390" s="50"/>
      <c r="P390" s="50"/>
      <c r="Q390" s="50"/>
      <c r="R390" s="50"/>
      <c r="S390" s="50"/>
      <c r="T390" s="47" t="str">
        <f t="shared" ca="1" si="101"/>
        <v/>
      </c>
      <c r="U390" s="117" t="str">
        <f>_xlfn.IFNA(VLOOKUP(A390,'Reference data SID'!D:E,2,FALSE),"")</f>
        <v/>
      </c>
      <c r="V390" s="117" t="str">
        <f t="shared" ref="V390:V453" si="107">IF(AND(U390=TRUE,LEN(C390)&lt;1),"ok","not ok")</f>
        <v>not ok</v>
      </c>
      <c r="W390" s="117" t="str">
        <f t="shared" ref="W390:W453" si="108">IF(AND(U390=TRUE,LEN(B390)&lt;1),"ok", "not ok")</f>
        <v>not ok</v>
      </c>
      <c r="X390" s="117" t="str">
        <f t="shared" ref="X390:X453" si="109">IF(LEN(CONCATENATE(B390,C390))&gt;0,"not ok","ok")</f>
        <v>ok</v>
      </c>
      <c r="Y390" s="117" t="str">
        <f t="shared" ref="Y390:Y453" si="110">IF(OR(B390="other",C390="other"),"ok","not ok")</f>
        <v>not ok</v>
      </c>
      <c r="Z390" s="117" t="str">
        <f t="shared" ref="Z390:Z453" si="111">IF(LEN(A390)&gt;1,CONCATENATE(A390,I390,H390,F390,N390,K390,L390,M390),"")</f>
        <v/>
      </c>
      <c r="AA390" s="117" t="str">
        <f>IF(LEN(A390)&gt;1,IF(COUNTIFS($Z$6:Z$502,LEFT(Z390,250))&gt;1,"Duplicate entry: you have two rows for the same substance and year and use",""),"")</f>
        <v/>
      </c>
      <c r="AB390" s="117" t="str">
        <f>IF(LEN(A390)&gt;0,IF(ISNUMBER(MATCH(A390,Annex_I_II_entries,0)),"","The Entry name is not within the dropdown list, make sure that you have not copied and pasted overwritting the cell format (with its correponding dropdown list) in column A"),"")</f>
        <v/>
      </c>
      <c r="AC390" s="117" t="str">
        <f t="shared" ref="AC390:AC453" ca="1" si="112">IF(LEN(B390)&gt;0,IF(ISNUMBER(MATCH(B390,INDIRECT(AI390),0)),"","The EC number is not within the dropdown list, make sure that you have not copied and pasted overwritting the cell format (with its correponding dropdown list) in column B"),"")</f>
        <v/>
      </c>
      <c r="AD390" s="117" t="str">
        <f t="shared" ref="AD390:AD453" ca="1" si="113">IF(LEN(C390)&gt;0,IF(ISNUMBER(MATCH(C390,INDIRECT(AJ390),0)),"","The CAS number is not within the dropdown list, make sure that you have not copied and pasted overwritting the cell format (with its correponding dropdown list) in column C"),"")</f>
        <v/>
      </c>
      <c r="AE390" s="117" t="str">
        <f>IF(LEN(G390)&lt;1,"",IF(COUNTIFS('1.Mfg and placing on the market'!G$6:G$503,'1.(Optional) tonnage per use'!G390,'1.Mfg and placing on the market'!K$6:K$503,'1.(Optional) tonnage per use'!N390)=0,"You have not provided total tonnage for this substance and year in the sheet 1. Mfg and placing on the market",""))</f>
        <v/>
      </c>
      <c r="AF390" s="117" t="str">
        <f t="shared" ca="1" si="102"/>
        <v/>
      </c>
      <c r="AG390" s="117" t="str">
        <f t="shared" ca="1" si="103"/>
        <v/>
      </c>
      <c r="AH390" s="117" t="str">
        <f t="shared" ca="1" si="104"/>
        <v/>
      </c>
      <c r="AI390" s="117" t="str">
        <f t="shared" ref="AI390:AI453" si="114">CONCATENATE(SUBSTITUTE(SUBSTITUTE(SUBSTITUTE(SUBSTITUTE(SUBSTITUTE(SUBSTITUTE(A390," ","_"),"(","_"),")","_"),"-","_"),";","_"),",","_"),"_EC")</f>
        <v>_EC</v>
      </c>
      <c r="AJ390" s="117" t="str">
        <f t="shared" ref="AJ390:AJ453" si="115">CONCATENATE(SUBSTITUTE(SUBSTITUTE(SUBSTITUTE(SUBSTITUTE(SUBSTITUTE(SUBSTITUTE(A390," ","_"),"(","_"),")","_"),"-","_"),";","_"),",","_"),"_CAS")</f>
        <v>_CAS</v>
      </c>
      <c r="AK390" s="117" t="str">
        <f t="shared" ref="AK390:AK453" si="116">CONCATENATE(SUBSTITUTE(SUBSTITUTE(SUBSTITUTE(SUBSTITUTE(SUBSTITUTE(SUBSTITUTE(A390," ","_"),"(","_"),")","_"),"-","_"),";","_"),",","_"),"_uses")</f>
        <v>_uses</v>
      </c>
      <c r="AL390" s="117" t="str">
        <f t="shared" si="105"/>
        <v/>
      </c>
      <c r="AM390" s="117" t="str">
        <f t="shared" si="106"/>
        <v/>
      </c>
    </row>
    <row r="391" spans="1:39" s="39" customFormat="1" x14ac:dyDescent="0.2">
      <c r="A391" s="37"/>
      <c r="B391" s="37"/>
      <c r="C391" s="37"/>
      <c r="D391" s="70" t="str">
        <f>_xlfn.IFNA(VLOOKUP(A391,'Reference data SID'!$D$2:$Q$673,14,FALSE),"")</f>
        <v/>
      </c>
      <c r="E391" s="70" t="str">
        <f>_xlfn.IFNA(VLOOKUP(D391,'Reference data SID'!$C$3:$E$673,3,FALSE),"")</f>
        <v/>
      </c>
      <c r="F391" s="64" t="str">
        <f>_xlfn.IFNA(IF(E391=FALSE,D391,IF(ISBLANK(B391),VLOOKUP(C391,'Reference data SID'!$N:$P,3,FALSE),VLOOKUP(B391,'Reference data SID'!$M:$P,4,FALSE))),"")</f>
        <v/>
      </c>
      <c r="G391" s="64" t="str">
        <f t="shared" ref="G391:G454" si="117">CONCATENATE(D391,F391)</f>
        <v/>
      </c>
      <c r="H391" s="38" t="str">
        <f>_xlfn.IFNA(VLOOKUP(F391,'Reference data SID'!L:M,2,FALSE),"")</f>
        <v/>
      </c>
      <c r="I391" s="38" t="str">
        <f>_xlfn.IFNA(VLOOKUP(F391,'Reference data SID'!L:N,3,FALSE),"")</f>
        <v/>
      </c>
      <c r="J391" s="38" t="str">
        <f>_xlfn.IFNA(VLOOKUP(F391,'Reference data SID'!L:O,4,FALSE),"")</f>
        <v/>
      </c>
      <c r="K391" s="37"/>
      <c r="L391" s="37"/>
      <c r="M391" s="37"/>
      <c r="N391" s="50"/>
      <c r="O391" s="50"/>
      <c r="P391" s="50"/>
      <c r="Q391" s="50"/>
      <c r="R391" s="50"/>
      <c r="S391" s="50"/>
      <c r="T391" s="47" t="str">
        <f t="shared" ref="T391:T454" ca="1" si="118" xml:space="preserve">
CONCATENATE(AA391,
IF(AND(LEN(AA391)&gt;2,OR(LEN(AB391&gt;2),LEN(AC391&gt;2),LEN(AD391&gt;2),(AE391&gt;2),LEN(AF391&gt;2),LEN(AQ391&gt;2),LEN(AR391&gt;2),LEN(AS391&gt;2))),CONCATENATE("; ",CHAR(10)),""),
AB391,
IF(AND(LEN(AB391)&gt;2,OR(LEN(AC391&gt;2),LEN(AD391&gt;2),(AE391&gt;2),LEN(AF391&gt;2),LEN(AQ391&gt;1),LEN(AR391&gt;2),LEN(AS391&gt;2))),CONCATENATE("; ",CHAR(10)),""),
AC391,
IF(AND(LEN(AC391)&gt;2,OR(LEN(AD391&gt;2),LEN(AE391&gt;2),LEN(AF391&gt;2),LEN(AQ391&gt;2),LEN(AR391&gt;2),LEN(AS391&gt;2))),CONCATENATE("; ",CHAR(10)),""),
AD391,
IF(AND(LEN(AD391)&gt;2,OR(LEN(AE391&gt;2),LEN(AF391&gt;1),LEN(AQ391&gt;2),LEN(AR391&gt;2),LEN(AS391&gt;2))),CONCATENATE("; ",CHAR(10)),""),
AE391,
IF(AND(LEN(AE391)&gt;2,OR(LEN(AF391&gt;2),LEN(AQ391&gt;2),LEN(AR391&gt;2),LEN(AS391&gt;2))),CONCATENATE("; ",CHAR(10)),""),
AF391,
IF(AND(LEN(AF391)&gt;2,OR(,LEN(AQ391&gt;2),LEN(AR391&gt;2),LEN(AS391&gt;2))),CONCATENATE("; ",CHAR(10)),""),
AQ391,
IF(AND(LEN(AQ391)&gt;2,OR(,LEN(AR391&gt;2),LEN(AS391&gt;2))),CONCATENATE("; ",CHAR(10)),""),
AR391,
IF(AND(LEN(AR451)&gt;2,OR(,LEN(AR391&gt;2),LEN(AS391&gt;2))),CONCATENATE("; ",CHAR(10)),""),
AS391,
IF(AND(LEN(AS391)&gt;2,(LEN(AQ391&gt;2))),CONCATENATE("; ",CHAR(10)),""),
AQ391
)</f>
        <v/>
      </c>
      <c r="U391" s="117" t="str">
        <f>_xlfn.IFNA(VLOOKUP(A391,'Reference data SID'!D:E,2,FALSE),"")</f>
        <v/>
      </c>
      <c r="V391" s="117" t="str">
        <f t="shared" si="107"/>
        <v>not ok</v>
      </c>
      <c r="W391" s="117" t="str">
        <f t="shared" si="108"/>
        <v>not ok</v>
      </c>
      <c r="X391" s="117" t="str">
        <f t="shared" si="109"/>
        <v>ok</v>
      </c>
      <c r="Y391" s="117" t="str">
        <f t="shared" si="110"/>
        <v>not ok</v>
      </c>
      <c r="Z391" s="117" t="str">
        <f t="shared" si="111"/>
        <v/>
      </c>
      <c r="AA391" s="117" t="str">
        <f>IF(LEN(A391)&gt;1,IF(COUNTIFS($Z$6:Z$502,LEFT(Z391,250))&gt;1,"Duplicate entry: you have two rows for the same substance and year and use",""),"")</f>
        <v/>
      </c>
      <c r="AB391" s="117" t="str">
        <f>IF(LEN(A391)&gt;0,IF(ISNUMBER(MATCH(A391,Annex_I_II_entries,0)),"","The Entry name is not within the dropdown list, make sure that you have not copied and pasted overwritting the cell format (with its correponding dropdown list) in column A"),"")</f>
        <v/>
      </c>
      <c r="AC391" s="117" t="str">
        <f t="shared" ca="1" si="112"/>
        <v/>
      </c>
      <c r="AD391" s="117" t="str">
        <f t="shared" ca="1" si="113"/>
        <v/>
      </c>
      <c r="AE391" s="117" t="str">
        <f>IF(LEN(G391)&lt;1,"",IF(COUNTIFS('1.Mfg and placing on the market'!G$6:G$503,'1.(Optional) tonnage per use'!G391,'1.Mfg and placing on the market'!K$6:K$503,'1.(Optional) tonnage per use'!N391)=0,"You have not provided total tonnage for this substance and year in the sheet 1. Mfg and placing on the market",""))</f>
        <v/>
      </c>
      <c r="AF391" s="117" t="str">
        <f t="shared" ca="1" si="102"/>
        <v/>
      </c>
      <c r="AG391" s="117" t="str">
        <f t="shared" ca="1" si="103"/>
        <v/>
      </c>
      <c r="AH391" s="117" t="str">
        <f t="shared" ca="1" si="104"/>
        <v/>
      </c>
      <c r="AI391" s="117" t="str">
        <f t="shared" si="114"/>
        <v>_EC</v>
      </c>
      <c r="AJ391" s="117" t="str">
        <f t="shared" si="115"/>
        <v>_CAS</v>
      </c>
      <c r="AK391" s="117" t="str">
        <f t="shared" si="116"/>
        <v>_uses</v>
      </c>
      <c r="AL391" s="117" t="str">
        <f t="shared" si="105"/>
        <v/>
      </c>
      <c r="AM391" s="117" t="str">
        <f t="shared" si="106"/>
        <v/>
      </c>
    </row>
    <row r="392" spans="1:39" s="39" customFormat="1" x14ac:dyDescent="0.2">
      <c r="A392" s="37"/>
      <c r="B392" s="37"/>
      <c r="C392" s="37"/>
      <c r="D392" s="70" t="str">
        <f>_xlfn.IFNA(VLOOKUP(A392,'Reference data SID'!$D$2:$Q$673,14,FALSE),"")</f>
        <v/>
      </c>
      <c r="E392" s="70" t="str">
        <f>_xlfn.IFNA(VLOOKUP(D392,'Reference data SID'!$C$3:$E$673,3,FALSE),"")</f>
        <v/>
      </c>
      <c r="F392" s="64" t="str">
        <f>_xlfn.IFNA(IF(E392=FALSE,D392,IF(ISBLANK(B392),VLOOKUP(C392,'Reference data SID'!$N:$P,3,FALSE),VLOOKUP(B392,'Reference data SID'!$M:$P,4,FALSE))),"")</f>
        <v/>
      </c>
      <c r="G392" s="64" t="str">
        <f t="shared" si="117"/>
        <v/>
      </c>
      <c r="H392" s="38" t="str">
        <f>_xlfn.IFNA(VLOOKUP(F392,'Reference data SID'!L:M,2,FALSE),"")</f>
        <v/>
      </c>
      <c r="I392" s="38" t="str">
        <f>_xlfn.IFNA(VLOOKUP(F392,'Reference data SID'!L:N,3,FALSE),"")</f>
        <v/>
      </c>
      <c r="J392" s="38" t="str">
        <f>_xlfn.IFNA(VLOOKUP(F392,'Reference data SID'!L:O,4,FALSE),"")</f>
        <v/>
      </c>
      <c r="K392" s="37"/>
      <c r="L392" s="37"/>
      <c r="M392" s="37"/>
      <c r="N392" s="50"/>
      <c r="O392" s="50"/>
      <c r="P392" s="50"/>
      <c r="Q392" s="50"/>
      <c r="R392" s="50"/>
      <c r="S392" s="50"/>
      <c r="T392" s="47" t="str">
        <f t="shared" ca="1" si="118"/>
        <v/>
      </c>
      <c r="U392" s="117" t="str">
        <f>_xlfn.IFNA(VLOOKUP(A392,'Reference data SID'!D:E,2,FALSE),"")</f>
        <v/>
      </c>
      <c r="V392" s="117" t="str">
        <f t="shared" si="107"/>
        <v>not ok</v>
      </c>
      <c r="W392" s="117" t="str">
        <f t="shared" si="108"/>
        <v>not ok</v>
      </c>
      <c r="X392" s="117" t="str">
        <f t="shared" si="109"/>
        <v>ok</v>
      </c>
      <c r="Y392" s="117" t="str">
        <f t="shared" si="110"/>
        <v>not ok</v>
      </c>
      <c r="Z392" s="117" t="str">
        <f t="shared" si="111"/>
        <v/>
      </c>
      <c r="AA392" s="117" t="str">
        <f>IF(LEN(A392)&gt;1,IF(COUNTIFS($Z$6:Z$502,LEFT(Z392,250))&gt;1,"Duplicate entry: you have two rows for the same substance and year and use",""),"")</f>
        <v/>
      </c>
      <c r="AB392" s="117" t="str">
        <f>IF(LEN(A392)&gt;0,IF(ISNUMBER(MATCH(A392,Annex_I_II_entries,0)),"","The Entry name is not within the dropdown list, make sure that you have not copied and pasted overwritting the cell format (with its correponding dropdown list) in column A"),"")</f>
        <v/>
      </c>
      <c r="AC392" s="117" t="str">
        <f t="shared" ca="1" si="112"/>
        <v/>
      </c>
      <c r="AD392" s="117" t="str">
        <f t="shared" ca="1" si="113"/>
        <v/>
      </c>
      <c r="AE392" s="117" t="str">
        <f>IF(LEN(G392)&lt;1,"",IF(COUNTIFS('1.Mfg and placing on the market'!G$6:G$503,'1.(Optional) tonnage per use'!G392,'1.Mfg and placing on the market'!K$6:K$503,'1.(Optional) tonnage per use'!N392)=0,"You have not provided total tonnage for this substance and year in the sheet 1. Mfg and placing on the market",""))</f>
        <v/>
      </c>
      <c r="AF392" s="117" t="str">
        <f t="shared" ca="1" si="102"/>
        <v/>
      </c>
      <c r="AG392" s="117" t="str">
        <f t="shared" ca="1" si="103"/>
        <v/>
      </c>
      <c r="AH392" s="117" t="str">
        <f t="shared" ca="1" si="104"/>
        <v/>
      </c>
      <c r="AI392" s="117" t="str">
        <f t="shared" si="114"/>
        <v>_EC</v>
      </c>
      <c r="AJ392" s="117" t="str">
        <f t="shared" si="115"/>
        <v>_CAS</v>
      </c>
      <c r="AK392" s="117" t="str">
        <f t="shared" si="116"/>
        <v>_uses</v>
      </c>
      <c r="AL392" s="117" t="str">
        <f t="shared" si="105"/>
        <v/>
      </c>
      <c r="AM392" s="117" t="str">
        <f t="shared" si="106"/>
        <v/>
      </c>
    </row>
    <row r="393" spans="1:39" s="39" customFormat="1" x14ac:dyDescent="0.2">
      <c r="A393" s="37"/>
      <c r="B393" s="37"/>
      <c r="C393" s="37"/>
      <c r="D393" s="70" t="str">
        <f>_xlfn.IFNA(VLOOKUP(A393,'Reference data SID'!$D$2:$Q$673,14,FALSE),"")</f>
        <v/>
      </c>
      <c r="E393" s="70" t="str">
        <f>_xlfn.IFNA(VLOOKUP(D393,'Reference data SID'!$C$3:$E$673,3,FALSE),"")</f>
        <v/>
      </c>
      <c r="F393" s="64" t="str">
        <f>_xlfn.IFNA(IF(E393=FALSE,D393,IF(ISBLANK(B393),VLOOKUP(C393,'Reference data SID'!$N:$P,3,FALSE),VLOOKUP(B393,'Reference data SID'!$M:$P,4,FALSE))),"")</f>
        <v/>
      </c>
      <c r="G393" s="64" t="str">
        <f t="shared" si="117"/>
        <v/>
      </c>
      <c r="H393" s="38" t="str">
        <f>_xlfn.IFNA(VLOOKUP(F393,'Reference data SID'!L:M,2,FALSE),"")</f>
        <v/>
      </c>
      <c r="I393" s="38" t="str">
        <f>_xlfn.IFNA(VLOOKUP(F393,'Reference data SID'!L:N,3,FALSE),"")</f>
        <v/>
      </c>
      <c r="J393" s="38" t="str">
        <f>_xlfn.IFNA(VLOOKUP(F393,'Reference data SID'!L:O,4,FALSE),"")</f>
        <v/>
      </c>
      <c r="K393" s="37"/>
      <c r="L393" s="37"/>
      <c r="M393" s="37"/>
      <c r="N393" s="50"/>
      <c r="O393" s="50"/>
      <c r="P393" s="50"/>
      <c r="Q393" s="50"/>
      <c r="R393" s="50"/>
      <c r="S393" s="50"/>
      <c r="T393" s="47" t="str">
        <f t="shared" ca="1" si="118"/>
        <v/>
      </c>
      <c r="U393" s="117" t="str">
        <f>_xlfn.IFNA(VLOOKUP(A393,'Reference data SID'!D:E,2,FALSE),"")</f>
        <v/>
      </c>
      <c r="V393" s="117" t="str">
        <f t="shared" si="107"/>
        <v>not ok</v>
      </c>
      <c r="W393" s="117" t="str">
        <f t="shared" si="108"/>
        <v>not ok</v>
      </c>
      <c r="X393" s="117" t="str">
        <f t="shared" si="109"/>
        <v>ok</v>
      </c>
      <c r="Y393" s="117" t="str">
        <f t="shared" si="110"/>
        <v>not ok</v>
      </c>
      <c r="Z393" s="117" t="str">
        <f t="shared" si="111"/>
        <v/>
      </c>
      <c r="AA393" s="117" t="str">
        <f>IF(LEN(A393)&gt;1,IF(COUNTIFS($Z$6:Z$502,LEFT(Z393,250))&gt;1,"Duplicate entry: you have two rows for the same substance and year and use",""),"")</f>
        <v/>
      </c>
      <c r="AB393" s="117" t="str">
        <f>IF(LEN(A393)&gt;0,IF(ISNUMBER(MATCH(A393,Annex_I_II_entries,0)),"","The Entry name is not within the dropdown list, make sure that you have not copied and pasted overwritting the cell format (with its correponding dropdown list) in column A"),"")</f>
        <v/>
      </c>
      <c r="AC393" s="117" t="str">
        <f t="shared" ca="1" si="112"/>
        <v/>
      </c>
      <c r="AD393" s="117" t="str">
        <f t="shared" ca="1" si="113"/>
        <v/>
      </c>
      <c r="AE393" s="117" t="str">
        <f>IF(LEN(G393)&lt;1,"",IF(COUNTIFS('1.Mfg and placing on the market'!G$6:G$503,'1.(Optional) tonnage per use'!G393,'1.Mfg and placing on the market'!K$6:K$503,'1.(Optional) tonnage per use'!N393)=0,"You have not provided total tonnage for this substance and year in the sheet 1. Mfg and placing on the market",""))</f>
        <v/>
      </c>
      <c r="AF393" s="117" t="str">
        <f t="shared" ca="1" si="102"/>
        <v/>
      </c>
      <c r="AG393" s="117" t="str">
        <f t="shared" ca="1" si="103"/>
        <v/>
      </c>
      <c r="AH393" s="117" t="str">
        <f t="shared" ca="1" si="104"/>
        <v/>
      </c>
      <c r="AI393" s="117" t="str">
        <f t="shared" si="114"/>
        <v>_EC</v>
      </c>
      <c r="AJ393" s="117" t="str">
        <f t="shared" si="115"/>
        <v>_CAS</v>
      </c>
      <c r="AK393" s="117" t="str">
        <f t="shared" si="116"/>
        <v>_uses</v>
      </c>
      <c r="AL393" s="117" t="str">
        <f t="shared" si="105"/>
        <v/>
      </c>
      <c r="AM393" s="117" t="str">
        <f t="shared" si="106"/>
        <v/>
      </c>
    </row>
    <row r="394" spans="1:39" s="39" customFormat="1" x14ac:dyDescent="0.2">
      <c r="A394" s="37"/>
      <c r="B394" s="37"/>
      <c r="C394" s="37"/>
      <c r="D394" s="70" t="str">
        <f>_xlfn.IFNA(VLOOKUP(A394,'Reference data SID'!$D$2:$Q$673,14,FALSE),"")</f>
        <v/>
      </c>
      <c r="E394" s="70" t="str">
        <f>_xlfn.IFNA(VLOOKUP(D394,'Reference data SID'!$C$3:$E$673,3,FALSE),"")</f>
        <v/>
      </c>
      <c r="F394" s="64" t="str">
        <f>_xlfn.IFNA(IF(E394=FALSE,D394,IF(ISBLANK(B394),VLOOKUP(C394,'Reference data SID'!$N:$P,3,FALSE),VLOOKUP(B394,'Reference data SID'!$M:$P,4,FALSE))),"")</f>
        <v/>
      </c>
      <c r="G394" s="64" t="str">
        <f t="shared" si="117"/>
        <v/>
      </c>
      <c r="H394" s="38" t="str">
        <f>_xlfn.IFNA(VLOOKUP(F394,'Reference data SID'!L:M,2,FALSE),"")</f>
        <v/>
      </c>
      <c r="I394" s="38" t="str">
        <f>_xlfn.IFNA(VLOOKUP(F394,'Reference data SID'!L:N,3,FALSE),"")</f>
        <v/>
      </c>
      <c r="J394" s="38" t="str">
        <f>_xlfn.IFNA(VLOOKUP(F394,'Reference data SID'!L:O,4,FALSE),"")</f>
        <v/>
      </c>
      <c r="K394" s="37"/>
      <c r="L394" s="37"/>
      <c r="M394" s="37"/>
      <c r="N394" s="50"/>
      <c r="O394" s="50"/>
      <c r="P394" s="50"/>
      <c r="Q394" s="50"/>
      <c r="R394" s="50"/>
      <c r="S394" s="50"/>
      <c r="T394" s="47" t="str">
        <f t="shared" ca="1" si="118"/>
        <v/>
      </c>
      <c r="U394" s="117" t="str">
        <f>_xlfn.IFNA(VLOOKUP(A394,'Reference data SID'!D:E,2,FALSE),"")</f>
        <v/>
      </c>
      <c r="V394" s="117" t="str">
        <f t="shared" si="107"/>
        <v>not ok</v>
      </c>
      <c r="W394" s="117" t="str">
        <f t="shared" si="108"/>
        <v>not ok</v>
      </c>
      <c r="X394" s="117" t="str">
        <f t="shared" si="109"/>
        <v>ok</v>
      </c>
      <c r="Y394" s="117" t="str">
        <f t="shared" si="110"/>
        <v>not ok</v>
      </c>
      <c r="Z394" s="117" t="str">
        <f t="shared" si="111"/>
        <v/>
      </c>
      <c r="AA394" s="117" t="str">
        <f>IF(LEN(A394)&gt;1,IF(COUNTIFS($Z$6:Z$502,LEFT(Z394,250))&gt;1,"Duplicate entry: you have two rows for the same substance and year and use",""),"")</f>
        <v/>
      </c>
      <c r="AB394" s="117" t="str">
        <f>IF(LEN(A394)&gt;0,IF(ISNUMBER(MATCH(A394,Annex_I_II_entries,0)),"","The Entry name is not within the dropdown list, make sure that you have not copied and pasted overwritting the cell format (with its correponding dropdown list) in column A"),"")</f>
        <v/>
      </c>
      <c r="AC394" s="117" t="str">
        <f t="shared" ca="1" si="112"/>
        <v/>
      </c>
      <c r="AD394" s="117" t="str">
        <f t="shared" ca="1" si="113"/>
        <v/>
      </c>
      <c r="AE394" s="117" t="str">
        <f>IF(LEN(G394)&lt;1,"",IF(COUNTIFS('1.Mfg and placing on the market'!G$6:G$503,'1.(Optional) tonnage per use'!G394,'1.Mfg and placing on the market'!K$6:K$503,'1.(Optional) tonnage per use'!N394)=0,"You have not provided total tonnage for this substance and year in the sheet 1. Mfg and placing on the market",""))</f>
        <v/>
      </c>
      <c r="AF394" s="117" t="str">
        <f t="shared" ca="1" si="102"/>
        <v/>
      </c>
      <c r="AG394" s="117" t="str">
        <f t="shared" ca="1" si="103"/>
        <v/>
      </c>
      <c r="AH394" s="117" t="str">
        <f t="shared" ca="1" si="104"/>
        <v/>
      </c>
      <c r="AI394" s="117" t="str">
        <f t="shared" si="114"/>
        <v>_EC</v>
      </c>
      <c r="AJ394" s="117" t="str">
        <f t="shared" si="115"/>
        <v>_CAS</v>
      </c>
      <c r="AK394" s="117" t="str">
        <f t="shared" si="116"/>
        <v>_uses</v>
      </c>
      <c r="AL394" s="117" t="str">
        <f t="shared" si="105"/>
        <v/>
      </c>
      <c r="AM394" s="117" t="str">
        <f t="shared" si="106"/>
        <v/>
      </c>
    </row>
    <row r="395" spans="1:39" s="39" customFormat="1" x14ac:dyDescent="0.2">
      <c r="A395" s="37"/>
      <c r="B395" s="37"/>
      <c r="C395" s="37"/>
      <c r="D395" s="70" t="str">
        <f>_xlfn.IFNA(VLOOKUP(A395,'Reference data SID'!$D$2:$Q$673,14,FALSE),"")</f>
        <v/>
      </c>
      <c r="E395" s="70" t="str">
        <f>_xlfn.IFNA(VLOOKUP(D395,'Reference data SID'!$C$3:$E$673,3,FALSE),"")</f>
        <v/>
      </c>
      <c r="F395" s="64" t="str">
        <f>_xlfn.IFNA(IF(E395=FALSE,D395,IF(ISBLANK(B395),VLOOKUP(C395,'Reference data SID'!$N:$P,3,FALSE),VLOOKUP(B395,'Reference data SID'!$M:$P,4,FALSE))),"")</f>
        <v/>
      </c>
      <c r="G395" s="64" t="str">
        <f t="shared" si="117"/>
        <v/>
      </c>
      <c r="H395" s="38" t="str">
        <f>_xlfn.IFNA(VLOOKUP(F395,'Reference data SID'!L:M,2,FALSE),"")</f>
        <v/>
      </c>
      <c r="I395" s="38" t="str">
        <f>_xlfn.IFNA(VLOOKUP(F395,'Reference data SID'!L:N,3,FALSE),"")</f>
        <v/>
      </c>
      <c r="J395" s="38" t="str">
        <f>_xlfn.IFNA(VLOOKUP(F395,'Reference data SID'!L:O,4,FALSE),"")</f>
        <v/>
      </c>
      <c r="K395" s="37"/>
      <c r="L395" s="37"/>
      <c r="M395" s="37"/>
      <c r="N395" s="50"/>
      <c r="O395" s="50"/>
      <c r="P395" s="50"/>
      <c r="Q395" s="50"/>
      <c r="R395" s="50"/>
      <c r="S395" s="50"/>
      <c r="T395" s="47" t="str">
        <f t="shared" ca="1" si="118"/>
        <v/>
      </c>
      <c r="U395" s="117" t="str">
        <f>_xlfn.IFNA(VLOOKUP(A395,'Reference data SID'!D:E,2,FALSE),"")</f>
        <v/>
      </c>
      <c r="V395" s="117" t="str">
        <f t="shared" si="107"/>
        <v>not ok</v>
      </c>
      <c r="W395" s="117" t="str">
        <f t="shared" si="108"/>
        <v>not ok</v>
      </c>
      <c r="X395" s="117" t="str">
        <f t="shared" si="109"/>
        <v>ok</v>
      </c>
      <c r="Y395" s="117" t="str">
        <f t="shared" si="110"/>
        <v>not ok</v>
      </c>
      <c r="Z395" s="117" t="str">
        <f t="shared" si="111"/>
        <v/>
      </c>
      <c r="AA395" s="117" t="str">
        <f>IF(LEN(A395)&gt;1,IF(COUNTIFS($Z$6:Z$502,LEFT(Z395,250))&gt;1,"Duplicate entry: you have two rows for the same substance and year and use",""),"")</f>
        <v/>
      </c>
      <c r="AB395" s="117" t="str">
        <f>IF(LEN(A395)&gt;0,IF(ISNUMBER(MATCH(A395,Annex_I_II_entries,0)),"","The Entry name is not within the dropdown list, make sure that you have not copied and pasted overwritting the cell format (with its correponding dropdown list) in column A"),"")</f>
        <v/>
      </c>
      <c r="AC395" s="117" t="str">
        <f t="shared" ca="1" si="112"/>
        <v/>
      </c>
      <c r="AD395" s="117" t="str">
        <f t="shared" ca="1" si="113"/>
        <v/>
      </c>
      <c r="AE395" s="117" t="str">
        <f>IF(LEN(G395)&lt;1,"",IF(COUNTIFS('1.Mfg and placing on the market'!G$6:G$503,'1.(Optional) tonnage per use'!G395,'1.Mfg and placing on the market'!K$6:K$503,'1.(Optional) tonnage per use'!N395)=0,"You have not provided total tonnage for this substance and year in the sheet 1. Mfg and placing on the market",""))</f>
        <v/>
      </c>
      <c r="AF395" s="117" t="str">
        <f t="shared" ca="1" si="102"/>
        <v/>
      </c>
      <c r="AG395" s="117" t="str">
        <f t="shared" ca="1" si="103"/>
        <v/>
      </c>
      <c r="AH395" s="117" t="str">
        <f t="shared" ca="1" si="104"/>
        <v/>
      </c>
      <c r="AI395" s="117" t="str">
        <f t="shared" si="114"/>
        <v>_EC</v>
      </c>
      <c r="AJ395" s="117" t="str">
        <f t="shared" si="115"/>
        <v>_CAS</v>
      </c>
      <c r="AK395" s="117" t="str">
        <f t="shared" si="116"/>
        <v>_uses</v>
      </c>
      <c r="AL395" s="117" t="str">
        <f t="shared" si="105"/>
        <v/>
      </c>
      <c r="AM395" s="117" t="str">
        <f t="shared" si="106"/>
        <v/>
      </c>
    </row>
    <row r="396" spans="1:39" s="39" customFormat="1" x14ac:dyDescent="0.2">
      <c r="A396" s="37"/>
      <c r="B396" s="37"/>
      <c r="C396" s="37"/>
      <c r="D396" s="70" t="str">
        <f>_xlfn.IFNA(VLOOKUP(A396,'Reference data SID'!$D$2:$Q$673,14,FALSE),"")</f>
        <v/>
      </c>
      <c r="E396" s="70" t="str">
        <f>_xlfn.IFNA(VLOOKUP(D396,'Reference data SID'!$C$3:$E$673,3,FALSE),"")</f>
        <v/>
      </c>
      <c r="F396" s="64" t="str">
        <f>_xlfn.IFNA(IF(E396=FALSE,D396,IF(ISBLANK(B396),VLOOKUP(C396,'Reference data SID'!$N:$P,3,FALSE),VLOOKUP(B396,'Reference data SID'!$M:$P,4,FALSE))),"")</f>
        <v/>
      </c>
      <c r="G396" s="64" t="str">
        <f t="shared" si="117"/>
        <v/>
      </c>
      <c r="H396" s="38" t="str">
        <f>_xlfn.IFNA(VLOOKUP(F396,'Reference data SID'!L:M,2,FALSE),"")</f>
        <v/>
      </c>
      <c r="I396" s="38" t="str">
        <f>_xlfn.IFNA(VLOOKUP(F396,'Reference data SID'!L:N,3,FALSE),"")</f>
        <v/>
      </c>
      <c r="J396" s="38" t="str">
        <f>_xlfn.IFNA(VLOOKUP(F396,'Reference data SID'!L:O,4,FALSE),"")</f>
        <v/>
      </c>
      <c r="K396" s="37"/>
      <c r="L396" s="37"/>
      <c r="M396" s="37"/>
      <c r="N396" s="50"/>
      <c r="O396" s="50"/>
      <c r="P396" s="50"/>
      <c r="Q396" s="50"/>
      <c r="R396" s="50"/>
      <c r="S396" s="50"/>
      <c r="T396" s="47" t="str">
        <f t="shared" ca="1" si="118"/>
        <v/>
      </c>
      <c r="U396" s="117" t="str">
        <f>_xlfn.IFNA(VLOOKUP(A396,'Reference data SID'!D:E,2,FALSE),"")</f>
        <v/>
      </c>
      <c r="V396" s="117" t="str">
        <f t="shared" si="107"/>
        <v>not ok</v>
      </c>
      <c r="W396" s="117" t="str">
        <f t="shared" si="108"/>
        <v>not ok</v>
      </c>
      <c r="X396" s="117" t="str">
        <f t="shared" si="109"/>
        <v>ok</v>
      </c>
      <c r="Y396" s="117" t="str">
        <f t="shared" si="110"/>
        <v>not ok</v>
      </c>
      <c r="Z396" s="117" t="str">
        <f t="shared" si="111"/>
        <v/>
      </c>
      <c r="AA396" s="117" t="str">
        <f>IF(LEN(A396)&gt;1,IF(COUNTIFS($Z$6:Z$502,LEFT(Z396,250))&gt;1,"Duplicate entry: you have two rows for the same substance and year and use",""),"")</f>
        <v/>
      </c>
      <c r="AB396" s="117" t="str">
        <f>IF(LEN(A396)&gt;0,IF(ISNUMBER(MATCH(A396,Annex_I_II_entries,0)),"","The Entry name is not within the dropdown list, make sure that you have not copied and pasted overwritting the cell format (with its correponding dropdown list) in column A"),"")</f>
        <v/>
      </c>
      <c r="AC396" s="117" t="str">
        <f t="shared" ca="1" si="112"/>
        <v/>
      </c>
      <c r="AD396" s="117" t="str">
        <f t="shared" ca="1" si="113"/>
        <v/>
      </c>
      <c r="AE396" s="117" t="str">
        <f>IF(LEN(G396)&lt;1,"",IF(COUNTIFS('1.Mfg and placing on the market'!G$6:G$503,'1.(Optional) tonnage per use'!G396,'1.Mfg and placing on the market'!K$6:K$503,'1.(Optional) tonnage per use'!N396)=0,"You have not provided total tonnage for this substance and year in the sheet 1. Mfg and placing on the market",""))</f>
        <v/>
      </c>
      <c r="AF396" s="117" t="str">
        <f t="shared" ca="1" si="102"/>
        <v/>
      </c>
      <c r="AG396" s="117" t="str">
        <f t="shared" ca="1" si="103"/>
        <v/>
      </c>
      <c r="AH396" s="117" t="str">
        <f t="shared" ca="1" si="104"/>
        <v/>
      </c>
      <c r="AI396" s="117" t="str">
        <f t="shared" si="114"/>
        <v>_EC</v>
      </c>
      <c r="AJ396" s="117" t="str">
        <f t="shared" si="115"/>
        <v>_CAS</v>
      </c>
      <c r="AK396" s="117" t="str">
        <f t="shared" si="116"/>
        <v>_uses</v>
      </c>
      <c r="AL396" s="117" t="str">
        <f t="shared" si="105"/>
        <v/>
      </c>
      <c r="AM396" s="117" t="str">
        <f t="shared" si="106"/>
        <v/>
      </c>
    </row>
    <row r="397" spans="1:39" s="39" customFormat="1" x14ac:dyDescent="0.2">
      <c r="A397" s="37"/>
      <c r="B397" s="37"/>
      <c r="C397" s="37"/>
      <c r="D397" s="70" t="str">
        <f>_xlfn.IFNA(VLOOKUP(A397,'Reference data SID'!$D$2:$Q$673,14,FALSE),"")</f>
        <v/>
      </c>
      <c r="E397" s="70" t="str">
        <f>_xlfn.IFNA(VLOOKUP(D397,'Reference data SID'!$C$3:$E$673,3,FALSE),"")</f>
        <v/>
      </c>
      <c r="F397" s="64" t="str">
        <f>_xlfn.IFNA(IF(E397=FALSE,D397,IF(ISBLANK(B397),VLOOKUP(C397,'Reference data SID'!$N:$P,3,FALSE),VLOOKUP(B397,'Reference data SID'!$M:$P,4,FALSE))),"")</f>
        <v/>
      </c>
      <c r="G397" s="64" t="str">
        <f t="shared" si="117"/>
        <v/>
      </c>
      <c r="H397" s="38" t="str">
        <f>_xlfn.IFNA(VLOOKUP(F397,'Reference data SID'!L:M,2,FALSE),"")</f>
        <v/>
      </c>
      <c r="I397" s="38" t="str">
        <f>_xlfn.IFNA(VLOOKUP(F397,'Reference data SID'!L:N,3,FALSE),"")</f>
        <v/>
      </c>
      <c r="J397" s="38" t="str">
        <f>_xlfn.IFNA(VLOOKUP(F397,'Reference data SID'!L:O,4,FALSE),"")</f>
        <v/>
      </c>
      <c r="K397" s="37"/>
      <c r="L397" s="37"/>
      <c r="M397" s="37"/>
      <c r="N397" s="50"/>
      <c r="O397" s="50"/>
      <c r="P397" s="50"/>
      <c r="Q397" s="50"/>
      <c r="R397" s="50"/>
      <c r="S397" s="50"/>
      <c r="T397" s="47" t="str">
        <f t="shared" ca="1" si="118"/>
        <v/>
      </c>
      <c r="U397" s="117" t="str">
        <f>_xlfn.IFNA(VLOOKUP(A397,'Reference data SID'!D:E,2,FALSE),"")</f>
        <v/>
      </c>
      <c r="V397" s="117" t="str">
        <f t="shared" si="107"/>
        <v>not ok</v>
      </c>
      <c r="W397" s="117" t="str">
        <f t="shared" si="108"/>
        <v>not ok</v>
      </c>
      <c r="X397" s="117" t="str">
        <f t="shared" si="109"/>
        <v>ok</v>
      </c>
      <c r="Y397" s="117" t="str">
        <f t="shared" si="110"/>
        <v>not ok</v>
      </c>
      <c r="Z397" s="117" t="str">
        <f t="shared" si="111"/>
        <v/>
      </c>
      <c r="AA397" s="117" t="str">
        <f>IF(LEN(A397)&gt;1,IF(COUNTIFS($Z$6:Z$502,LEFT(Z397,250))&gt;1,"Duplicate entry: you have two rows for the same substance and year and use",""),"")</f>
        <v/>
      </c>
      <c r="AB397" s="117" t="str">
        <f>IF(LEN(A397)&gt;0,IF(ISNUMBER(MATCH(A397,Annex_I_II_entries,0)),"","The Entry name is not within the dropdown list, make sure that you have not copied and pasted overwritting the cell format (with its correponding dropdown list) in column A"),"")</f>
        <v/>
      </c>
      <c r="AC397" s="117" t="str">
        <f t="shared" ca="1" si="112"/>
        <v/>
      </c>
      <c r="AD397" s="117" t="str">
        <f t="shared" ca="1" si="113"/>
        <v/>
      </c>
      <c r="AE397" s="117" t="str">
        <f>IF(LEN(G397)&lt;1,"",IF(COUNTIFS('1.Mfg and placing on the market'!G$6:G$503,'1.(Optional) tonnage per use'!G397,'1.Mfg and placing on the market'!K$6:K$503,'1.(Optional) tonnage per use'!N397)=0,"You have not provided total tonnage for this substance and year in the sheet 1. Mfg and placing on the market",""))</f>
        <v/>
      </c>
      <c r="AF397" s="117" t="str">
        <f t="shared" ca="1" si="102"/>
        <v/>
      </c>
      <c r="AG397" s="117" t="str">
        <f t="shared" ca="1" si="103"/>
        <v/>
      </c>
      <c r="AH397" s="117" t="str">
        <f t="shared" ca="1" si="104"/>
        <v/>
      </c>
      <c r="AI397" s="117" t="str">
        <f t="shared" si="114"/>
        <v>_EC</v>
      </c>
      <c r="AJ397" s="117" t="str">
        <f t="shared" si="115"/>
        <v>_CAS</v>
      </c>
      <c r="AK397" s="117" t="str">
        <f t="shared" si="116"/>
        <v>_uses</v>
      </c>
      <c r="AL397" s="117" t="str">
        <f t="shared" si="105"/>
        <v/>
      </c>
      <c r="AM397" s="117" t="str">
        <f t="shared" si="106"/>
        <v/>
      </c>
    </row>
    <row r="398" spans="1:39" s="39" customFormat="1" x14ac:dyDescent="0.2">
      <c r="A398" s="37"/>
      <c r="B398" s="37"/>
      <c r="C398" s="37"/>
      <c r="D398" s="70" t="str">
        <f>_xlfn.IFNA(VLOOKUP(A398,'Reference data SID'!$D$2:$Q$673,14,FALSE),"")</f>
        <v/>
      </c>
      <c r="E398" s="70" t="str">
        <f>_xlfn.IFNA(VLOOKUP(D398,'Reference data SID'!$C$3:$E$673,3,FALSE),"")</f>
        <v/>
      </c>
      <c r="F398" s="64" t="str">
        <f>_xlfn.IFNA(IF(E398=FALSE,D398,IF(ISBLANK(B398),VLOOKUP(C398,'Reference data SID'!$N:$P,3,FALSE),VLOOKUP(B398,'Reference data SID'!$M:$P,4,FALSE))),"")</f>
        <v/>
      </c>
      <c r="G398" s="64" t="str">
        <f t="shared" si="117"/>
        <v/>
      </c>
      <c r="H398" s="38" t="str">
        <f>_xlfn.IFNA(VLOOKUP(F398,'Reference data SID'!L:M,2,FALSE),"")</f>
        <v/>
      </c>
      <c r="I398" s="38" t="str">
        <f>_xlfn.IFNA(VLOOKUP(F398,'Reference data SID'!L:N,3,FALSE),"")</f>
        <v/>
      </c>
      <c r="J398" s="38" t="str">
        <f>_xlfn.IFNA(VLOOKUP(F398,'Reference data SID'!L:O,4,FALSE),"")</f>
        <v/>
      </c>
      <c r="K398" s="37"/>
      <c r="L398" s="37"/>
      <c r="M398" s="37"/>
      <c r="N398" s="50"/>
      <c r="O398" s="50"/>
      <c r="P398" s="50"/>
      <c r="Q398" s="50"/>
      <c r="R398" s="50"/>
      <c r="S398" s="50"/>
      <c r="T398" s="47" t="str">
        <f t="shared" ca="1" si="118"/>
        <v/>
      </c>
      <c r="U398" s="117" t="str">
        <f>_xlfn.IFNA(VLOOKUP(A398,'Reference data SID'!D:E,2,FALSE),"")</f>
        <v/>
      </c>
      <c r="V398" s="117" t="str">
        <f t="shared" si="107"/>
        <v>not ok</v>
      </c>
      <c r="W398" s="117" t="str">
        <f t="shared" si="108"/>
        <v>not ok</v>
      </c>
      <c r="X398" s="117" t="str">
        <f t="shared" si="109"/>
        <v>ok</v>
      </c>
      <c r="Y398" s="117" t="str">
        <f t="shared" si="110"/>
        <v>not ok</v>
      </c>
      <c r="Z398" s="117" t="str">
        <f t="shared" si="111"/>
        <v/>
      </c>
      <c r="AA398" s="117" t="str">
        <f>IF(LEN(A398)&gt;1,IF(COUNTIFS($Z$6:Z$502,LEFT(Z398,250))&gt;1,"Duplicate entry: you have two rows for the same substance and year and use",""),"")</f>
        <v/>
      </c>
      <c r="AB398" s="117" t="str">
        <f>IF(LEN(A398)&gt;0,IF(ISNUMBER(MATCH(A398,Annex_I_II_entries,0)),"","The Entry name is not within the dropdown list, make sure that you have not copied and pasted overwritting the cell format (with its correponding dropdown list) in column A"),"")</f>
        <v/>
      </c>
      <c r="AC398" s="117" t="str">
        <f t="shared" ca="1" si="112"/>
        <v/>
      </c>
      <c r="AD398" s="117" t="str">
        <f t="shared" ca="1" si="113"/>
        <v/>
      </c>
      <c r="AE398" s="117" t="str">
        <f>IF(LEN(G398)&lt;1,"",IF(COUNTIFS('1.Mfg and placing on the market'!G$6:G$503,'1.(Optional) tonnage per use'!G398,'1.Mfg and placing on the market'!K$6:K$503,'1.(Optional) tonnage per use'!N398)=0,"You have not provided total tonnage for this substance and year in the sheet 1. Mfg and placing on the market",""))</f>
        <v/>
      </c>
      <c r="AF398" s="117" t="str">
        <f t="shared" ca="1" si="102"/>
        <v/>
      </c>
      <c r="AG398" s="117" t="str">
        <f t="shared" ca="1" si="103"/>
        <v/>
      </c>
      <c r="AH398" s="117" t="str">
        <f t="shared" ca="1" si="104"/>
        <v/>
      </c>
      <c r="AI398" s="117" t="str">
        <f t="shared" si="114"/>
        <v>_EC</v>
      </c>
      <c r="AJ398" s="117" t="str">
        <f t="shared" si="115"/>
        <v>_CAS</v>
      </c>
      <c r="AK398" s="117" t="str">
        <f t="shared" si="116"/>
        <v>_uses</v>
      </c>
      <c r="AL398" s="117" t="str">
        <f t="shared" si="105"/>
        <v/>
      </c>
      <c r="AM398" s="117" t="str">
        <f t="shared" si="106"/>
        <v/>
      </c>
    </row>
    <row r="399" spans="1:39" s="39" customFormat="1" x14ac:dyDescent="0.2">
      <c r="A399" s="37"/>
      <c r="B399" s="37"/>
      <c r="C399" s="37"/>
      <c r="D399" s="70" t="str">
        <f>_xlfn.IFNA(VLOOKUP(A399,'Reference data SID'!$D$2:$Q$673,14,FALSE),"")</f>
        <v/>
      </c>
      <c r="E399" s="70" t="str">
        <f>_xlfn.IFNA(VLOOKUP(D399,'Reference data SID'!$C$3:$E$673,3,FALSE),"")</f>
        <v/>
      </c>
      <c r="F399" s="64" t="str">
        <f>_xlfn.IFNA(IF(E399=FALSE,D399,IF(ISBLANK(B399),VLOOKUP(C399,'Reference data SID'!$N:$P,3,FALSE),VLOOKUP(B399,'Reference data SID'!$M:$P,4,FALSE))),"")</f>
        <v/>
      </c>
      <c r="G399" s="64" t="str">
        <f t="shared" si="117"/>
        <v/>
      </c>
      <c r="H399" s="38" t="str">
        <f>_xlfn.IFNA(VLOOKUP(F399,'Reference data SID'!L:M,2,FALSE),"")</f>
        <v/>
      </c>
      <c r="I399" s="38" t="str">
        <f>_xlfn.IFNA(VLOOKUP(F399,'Reference data SID'!L:N,3,FALSE),"")</f>
        <v/>
      </c>
      <c r="J399" s="38" t="str">
        <f>_xlfn.IFNA(VLOOKUP(F399,'Reference data SID'!L:O,4,FALSE),"")</f>
        <v/>
      </c>
      <c r="K399" s="37"/>
      <c r="L399" s="37"/>
      <c r="M399" s="37"/>
      <c r="N399" s="50"/>
      <c r="O399" s="50"/>
      <c r="P399" s="50"/>
      <c r="Q399" s="50"/>
      <c r="R399" s="50"/>
      <c r="S399" s="50"/>
      <c r="T399" s="47" t="str">
        <f t="shared" ca="1" si="118"/>
        <v/>
      </c>
      <c r="U399" s="117" t="str">
        <f>_xlfn.IFNA(VLOOKUP(A399,'Reference data SID'!D:E,2,FALSE),"")</f>
        <v/>
      </c>
      <c r="V399" s="117" t="str">
        <f t="shared" si="107"/>
        <v>not ok</v>
      </c>
      <c r="W399" s="117" t="str">
        <f t="shared" si="108"/>
        <v>not ok</v>
      </c>
      <c r="X399" s="117" t="str">
        <f t="shared" si="109"/>
        <v>ok</v>
      </c>
      <c r="Y399" s="117" t="str">
        <f t="shared" si="110"/>
        <v>not ok</v>
      </c>
      <c r="Z399" s="117" t="str">
        <f t="shared" si="111"/>
        <v/>
      </c>
      <c r="AA399" s="117" t="str">
        <f>IF(LEN(A399)&gt;1,IF(COUNTIFS($Z$6:Z$502,LEFT(Z399,250))&gt;1,"Duplicate entry: you have two rows for the same substance and year and use",""),"")</f>
        <v/>
      </c>
      <c r="AB399" s="117" t="str">
        <f>IF(LEN(A399)&gt;0,IF(ISNUMBER(MATCH(A399,Annex_I_II_entries,0)),"","The Entry name is not within the dropdown list, make sure that you have not copied and pasted overwritting the cell format (with its correponding dropdown list) in column A"),"")</f>
        <v/>
      </c>
      <c r="AC399" s="117" t="str">
        <f t="shared" ca="1" si="112"/>
        <v/>
      </c>
      <c r="AD399" s="117" t="str">
        <f t="shared" ca="1" si="113"/>
        <v/>
      </c>
      <c r="AE399" s="117" t="str">
        <f>IF(LEN(G399)&lt;1,"",IF(COUNTIFS('1.Mfg and placing on the market'!G$6:G$503,'1.(Optional) tonnage per use'!G399,'1.Mfg and placing on the market'!K$6:K$503,'1.(Optional) tonnage per use'!N399)=0,"You have not provided total tonnage for this substance and year in the sheet 1. Mfg and placing on the market",""))</f>
        <v/>
      </c>
      <c r="AF399" s="117" t="str">
        <f t="shared" ca="1" si="102"/>
        <v/>
      </c>
      <c r="AG399" s="117" t="str">
        <f t="shared" ca="1" si="103"/>
        <v/>
      </c>
      <c r="AH399" s="117" t="str">
        <f t="shared" ca="1" si="104"/>
        <v/>
      </c>
      <c r="AI399" s="117" t="str">
        <f t="shared" si="114"/>
        <v>_EC</v>
      </c>
      <c r="AJ399" s="117" t="str">
        <f t="shared" si="115"/>
        <v>_CAS</v>
      </c>
      <c r="AK399" s="117" t="str">
        <f t="shared" si="116"/>
        <v>_uses</v>
      </c>
      <c r="AL399" s="117" t="str">
        <f t="shared" si="105"/>
        <v/>
      </c>
      <c r="AM399" s="117" t="str">
        <f t="shared" si="106"/>
        <v/>
      </c>
    </row>
    <row r="400" spans="1:39" s="39" customFormat="1" x14ac:dyDescent="0.2">
      <c r="A400" s="37"/>
      <c r="B400" s="37"/>
      <c r="C400" s="37"/>
      <c r="D400" s="70" t="str">
        <f>_xlfn.IFNA(VLOOKUP(A400,'Reference data SID'!$D$2:$Q$673,14,FALSE),"")</f>
        <v/>
      </c>
      <c r="E400" s="70" t="str">
        <f>_xlfn.IFNA(VLOOKUP(D400,'Reference data SID'!$C$3:$E$673,3,FALSE),"")</f>
        <v/>
      </c>
      <c r="F400" s="64" t="str">
        <f>_xlfn.IFNA(IF(E400=FALSE,D400,IF(ISBLANK(B400),VLOOKUP(C400,'Reference data SID'!$N:$P,3,FALSE),VLOOKUP(B400,'Reference data SID'!$M:$P,4,FALSE))),"")</f>
        <v/>
      </c>
      <c r="G400" s="64" t="str">
        <f t="shared" si="117"/>
        <v/>
      </c>
      <c r="H400" s="38" t="str">
        <f>_xlfn.IFNA(VLOOKUP(F400,'Reference data SID'!L:M,2,FALSE),"")</f>
        <v/>
      </c>
      <c r="I400" s="38" t="str">
        <f>_xlfn.IFNA(VLOOKUP(F400,'Reference data SID'!L:N,3,FALSE),"")</f>
        <v/>
      </c>
      <c r="J400" s="38" t="str">
        <f>_xlfn.IFNA(VLOOKUP(F400,'Reference data SID'!L:O,4,FALSE),"")</f>
        <v/>
      </c>
      <c r="K400" s="37"/>
      <c r="L400" s="37"/>
      <c r="M400" s="37"/>
      <c r="N400" s="50"/>
      <c r="O400" s="50"/>
      <c r="P400" s="50"/>
      <c r="Q400" s="50"/>
      <c r="R400" s="50"/>
      <c r="S400" s="50"/>
      <c r="T400" s="47" t="str">
        <f t="shared" ca="1" si="118"/>
        <v/>
      </c>
      <c r="U400" s="117" t="str">
        <f>_xlfn.IFNA(VLOOKUP(A400,'Reference data SID'!D:E,2,FALSE),"")</f>
        <v/>
      </c>
      <c r="V400" s="117" t="str">
        <f t="shared" si="107"/>
        <v>not ok</v>
      </c>
      <c r="W400" s="117" t="str">
        <f t="shared" si="108"/>
        <v>not ok</v>
      </c>
      <c r="X400" s="117" t="str">
        <f t="shared" si="109"/>
        <v>ok</v>
      </c>
      <c r="Y400" s="117" t="str">
        <f t="shared" si="110"/>
        <v>not ok</v>
      </c>
      <c r="Z400" s="117" t="str">
        <f t="shared" si="111"/>
        <v/>
      </c>
      <c r="AA400" s="117" t="str">
        <f>IF(LEN(A400)&gt;1,IF(COUNTIFS($Z$6:Z$502,LEFT(Z400,250))&gt;1,"Duplicate entry: you have two rows for the same substance and year and use",""),"")</f>
        <v/>
      </c>
      <c r="AB400" s="117" t="str">
        <f>IF(LEN(A400)&gt;0,IF(ISNUMBER(MATCH(A400,Annex_I_II_entries,0)),"","The Entry name is not within the dropdown list, make sure that you have not copied and pasted overwritting the cell format (with its correponding dropdown list) in column A"),"")</f>
        <v/>
      </c>
      <c r="AC400" s="117" t="str">
        <f t="shared" ca="1" si="112"/>
        <v/>
      </c>
      <c r="AD400" s="117" t="str">
        <f t="shared" ca="1" si="113"/>
        <v/>
      </c>
      <c r="AE400" s="117" t="str">
        <f>IF(LEN(G400)&lt;1,"",IF(COUNTIFS('1.Mfg and placing on the market'!G$6:G$503,'1.(Optional) tonnage per use'!G400,'1.Mfg and placing on the market'!K$6:K$503,'1.(Optional) tonnage per use'!N400)=0,"You have not provided total tonnage for this substance and year in the sheet 1. Mfg and placing on the market",""))</f>
        <v/>
      </c>
      <c r="AF400" s="117" t="str">
        <f t="shared" ca="1" si="102"/>
        <v/>
      </c>
      <c r="AG400" s="117" t="str">
        <f t="shared" ca="1" si="103"/>
        <v/>
      </c>
      <c r="AH400" s="117" t="str">
        <f t="shared" ca="1" si="104"/>
        <v/>
      </c>
      <c r="AI400" s="117" t="str">
        <f t="shared" si="114"/>
        <v>_EC</v>
      </c>
      <c r="AJ400" s="117" t="str">
        <f t="shared" si="115"/>
        <v>_CAS</v>
      </c>
      <c r="AK400" s="117" t="str">
        <f t="shared" si="116"/>
        <v>_uses</v>
      </c>
      <c r="AL400" s="117" t="str">
        <f t="shared" si="105"/>
        <v/>
      </c>
      <c r="AM400" s="117" t="str">
        <f t="shared" si="106"/>
        <v/>
      </c>
    </row>
    <row r="401" spans="1:39" s="39" customFormat="1" x14ac:dyDescent="0.2">
      <c r="A401" s="37"/>
      <c r="B401" s="37"/>
      <c r="C401" s="37"/>
      <c r="D401" s="70" t="str">
        <f>_xlfn.IFNA(VLOOKUP(A401,'Reference data SID'!$D$2:$Q$673,14,FALSE),"")</f>
        <v/>
      </c>
      <c r="E401" s="70" t="str">
        <f>_xlfn.IFNA(VLOOKUP(D401,'Reference data SID'!$C$3:$E$673,3,FALSE),"")</f>
        <v/>
      </c>
      <c r="F401" s="64" t="str">
        <f>_xlfn.IFNA(IF(E401=FALSE,D401,IF(ISBLANK(B401),VLOOKUP(C401,'Reference data SID'!$N:$P,3,FALSE),VLOOKUP(B401,'Reference data SID'!$M:$P,4,FALSE))),"")</f>
        <v/>
      </c>
      <c r="G401" s="64" t="str">
        <f t="shared" si="117"/>
        <v/>
      </c>
      <c r="H401" s="38" t="str">
        <f>_xlfn.IFNA(VLOOKUP(F401,'Reference data SID'!L:M,2,FALSE),"")</f>
        <v/>
      </c>
      <c r="I401" s="38" t="str">
        <f>_xlfn.IFNA(VLOOKUP(F401,'Reference data SID'!L:N,3,FALSE),"")</f>
        <v/>
      </c>
      <c r="J401" s="38" t="str">
        <f>_xlfn.IFNA(VLOOKUP(F401,'Reference data SID'!L:O,4,FALSE),"")</f>
        <v/>
      </c>
      <c r="K401" s="37"/>
      <c r="L401" s="37"/>
      <c r="M401" s="37"/>
      <c r="N401" s="50"/>
      <c r="O401" s="50"/>
      <c r="P401" s="50"/>
      <c r="Q401" s="50"/>
      <c r="R401" s="50"/>
      <c r="S401" s="50"/>
      <c r="T401" s="47" t="str">
        <f t="shared" ca="1" si="118"/>
        <v/>
      </c>
      <c r="U401" s="117" t="str">
        <f>_xlfn.IFNA(VLOOKUP(A401,'Reference data SID'!D:E,2,FALSE),"")</f>
        <v/>
      </c>
      <c r="V401" s="117" t="str">
        <f t="shared" si="107"/>
        <v>not ok</v>
      </c>
      <c r="W401" s="117" t="str">
        <f t="shared" si="108"/>
        <v>not ok</v>
      </c>
      <c r="X401" s="117" t="str">
        <f t="shared" si="109"/>
        <v>ok</v>
      </c>
      <c r="Y401" s="117" t="str">
        <f t="shared" si="110"/>
        <v>not ok</v>
      </c>
      <c r="Z401" s="117" t="str">
        <f t="shared" si="111"/>
        <v/>
      </c>
      <c r="AA401" s="117" t="str">
        <f>IF(LEN(A401)&gt;1,IF(COUNTIFS($Z$6:Z$502,LEFT(Z401,250))&gt;1,"Duplicate entry: you have two rows for the same substance and year and use",""),"")</f>
        <v/>
      </c>
      <c r="AB401" s="117" t="str">
        <f>IF(LEN(A401)&gt;0,IF(ISNUMBER(MATCH(A401,Annex_I_II_entries,0)),"","The Entry name is not within the dropdown list, make sure that you have not copied and pasted overwritting the cell format (with its correponding dropdown list) in column A"),"")</f>
        <v/>
      </c>
      <c r="AC401" s="117" t="str">
        <f t="shared" ca="1" si="112"/>
        <v/>
      </c>
      <c r="AD401" s="117" t="str">
        <f t="shared" ca="1" si="113"/>
        <v/>
      </c>
      <c r="AE401" s="117" t="str">
        <f>IF(LEN(G401)&lt;1,"",IF(COUNTIFS('1.Mfg and placing on the market'!G$6:G$503,'1.(Optional) tonnage per use'!G401,'1.Mfg and placing on the market'!K$6:K$503,'1.(Optional) tonnage per use'!N401)=0,"You have not provided total tonnage for this substance and year in the sheet 1. Mfg and placing on the market",""))</f>
        <v/>
      </c>
      <c r="AF401" s="117" t="str">
        <f t="shared" ca="1" si="102"/>
        <v/>
      </c>
      <c r="AG401" s="117" t="str">
        <f t="shared" ca="1" si="103"/>
        <v/>
      </c>
      <c r="AH401" s="117" t="str">
        <f t="shared" ca="1" si="104"/>
        <v/>
      </c>
      <c r="AI401" s="117" t="str">
        <f t="shared" si="114"/>
        <v>_EC</v>
      </c>
      <c r="AJ401" s="117" t="str">
        <f t="shared" si="115"/>
        <v>_CAS</v>
      </c>
      <c r="AK401" s="117" t="str">
        <f t="shared" si="116"/>
        <v>_uses</v>
      </c>
      <c r="AL401" s="117" t="str">
        <f t="shared" si="105"/>
        <v/>
      </c>
      <c r="AM401" s="117" t="str">
        <f t="shared" si="106"/>
        <v/>
      </c>
    </row>
    <row r="402" spans="1:39" s="39" customFormat="1" x14ac:dyDescent="0.2">
      <c r="A402" s="37"/>
      <c r="B402" s="37"/>
      <c r="C402" s="37"/>
      <c r="D402" s="70" t="str">
        <f>_xlfn.IFNA(VLOOKUP(A402,'Reference data SID'!$D$2:$Q$673,14,FALSE),"")</f>
        <v/>
      </c>
      <c r="E402" s="70" t="str">
        <f>_xlfn.IFNA(VLOOKUP(D402,'Reference data SID'!$C$3:$E$673,3,FALSE),"")</f>
        <v/>
      </c>
      <c r="F402" s="64" t="str">
        <f>_xlfn.IFNA(IF(E402=FALSE,D402,IF(ISBLANK(B402),VLOOKUP(C402,'Reference data SID'!$N:$P,3,FALSE),VLOOKUP(B402,'Reference data SID'!$M:$P,4,FALSE))),"")</f>
        <v/>
      </c>
      <c r="G402" s="64" t="str">
        <f t="shared" si="117"/>
        <v/>
      </c>
      <c r="H402" s="38" t="str">
        <f>_xlfn.IFNA(VLOOKUP(F402,'Reference data SID'!L:M,2,FALSE),"")</f>
        <v/>
      </c>
      <c r="I402" s="38" t="str">
        <f>_xlfn.IFNA(VLOOKUP(F402,'Reference data SID'!L:N,3,FALSE),"")</f>
        <v/>
      </c>
      <c r="J402" s="38" t="str">
        <f>_xlfn.IFNA(VLOOKUP(F402,'Reference data SID'!L:O,4,FALSE),"")</f>
        <v/>
      </c>
      <c r="K402" s="37"/>
      <c r="L402" s="37"/>
      <c r="M402" s="37"/>
      <c r="N402" s="50"/>
      <c r="O402" s="50"/>
      <c r="P402" s="50"/>
      <c r="Q402" s="50"/>
      <c r="R402" s="50"/>
      <c r="S402" s="50"/>
      <c r="T402" s="47" t="str">
        <f t="shared" ca="1" si="118"/>
        <v/>
      </c>
      <c r="U402" s="117" t="str">
        <f>_xlfn.IFNA(VLOOKUP(A402,'Reference data SID'!D:E,2,FALSE),"")</f>
        <v/>
      </c>
      <c r="V402" s="117" t="str">
        <f t="shared" si="107"/>
        <v>not ok</v>
      </c>
      <c r="W402" s="117" t="str">
        <f t="shared" si="108"/>
        <v>not ok</v>
      </c>
      <c r="X402" s="117" t="str">
        <f t="shared" si="109"/>
        <v>ok</v>
      </c>
      <c r="Y402" s="117" t="str">
        <f t="shared" si="110"/>
        <v>not ok</v>
      </c>
      <c r="Z402" s="117" t="str">
        <f t="shared" si="111"/>
        <v/>
      </c>
      <c r="AA402" s="117" t="str">
        <f>IF(LEN(A402)&gt;1,IF(COUNTIFS($Z$6:Z$502,LEFT(Z402,250))&gt;1,"Duplicate entry: you have two rows for the same substance and year and use",""),"")</f>
        <v/>
      </c>
      <c r="AB402" s="117" t="str">
        <f>IF(LEN(A402)&gt;0,IF(ISNUMBER(MATCH(A402,Annex_I_II_entries,0)),"","The Entry name is not within the dropdown list, make sure that you have not copied and pasted overwritting the cell format (with its correponding dropdown list) in column A"),"")</f>
        <v/>
      </c>
      <c r="AC402" s="117" t="str">
        <f t="shared" ca="1" si="112"/>
        <v/>
      </c>
      <c r="AD402" s="117" t="str">
        <f t="shared" ca="1" si="113"/>
        <v/>
      </c>
      <c r="AE402" s="117" t="str">
        <f>IF(LEN(G402)&lt;1,"",IF(COUNTIFS('1.Mfg and placing on the market'!G$6:G$503,'1.(Optional) tonnage per use'!G402,'1.Mfg and placing on the market'!K$6:K$503,'1.(Optional) tonnage per use'!N402)=0,"You have not provided total tonnage for this substance and year in the sheet 1. Mfg and placing on the market",""))</f>
        <v/>
      </c>
      <c r="AF402" s="117" t="str">
        <f t="shared" ca="1" si="102"/>
        <v/>
      </c>
      <c r="AG402" s="117" t="str">
        <f t="shared" ca="1" si="103"/>
        <v/>
      </c>
      <c r="AH402" s="117" t="str">
        <f t="shared" ca="1" si="104"/>
        <v/>
      </c>
      <c r="AI402" s="117" t="str">
        <f t="shared" si="114"/>
        <v>_EC</v>
      </c>
      <c r="AJ402" s="117" t="str">
        <f t="shared" si="115"/>
        <v>_CAS</v>
      </c>
      <c r="AK402" s="117" t="str">
        <f t="shared" si="116"/>
        <v>_uses</v>
      </c>
      <c r="AL402" s="117" t="str">
        <f t="shared" si="105"/>
        <v/>
      </c>
      <c r="AM402" s="117" t="str">
        <f t="shared" si="106"/>
        <v/>
      </c>
    </row>
    <row r="403" spans="1:39" s="39" customFormat="1" x14ac:dyDescent="0.2">
      <c r="A403" s="37"/>
      <c r="B403" s="37"/>
      <c r="C403" s="37"/>
      <c r="D403" s="70" t="str">
        <f>_xlfn.IFNA(VLOOKUP(A403,'Reference data SID'!$D$2:$Q$673,14,FALSE),"")</f>
        <v/>
      </c>
      <c r="E403" s="70" t="str">
        <f>_xlfn.IFNA(VLOOKUP(D403,'Reference data SID'!$C$3:$E$673,3,FALSE),"")</f>
        <v/>
      </c>
      <c r="F403" s="64" t="str">
        <f>_xlfn.IFNA(IF(E403=FALSE,D403,IF(ISBLANK(B403),VLOOKUP(C403,'Reference data SID'!$N:$P,3,FALSE),VLOOKUP(B403,'Reference data SID'!$M:$P,4,FALSE))),"")</f>
        <v/>
      </c>
      <c r="G403" s="64" t="str">
        <f t="shared" si="117"/>
        <v/>
      </c>
      <c r="H403" s="38" t="str">
        <f>_xlfn.IFNA(VLOOKUP(F403,'Reference data SID'!L:M,2,FALSE),"")</f>
        <v/>
      </c>
      <c r="I403" s="38" t="str">
        <f>_xlfn.IFNA(VLOOKUP(F403,'Reference data SID'!L:N,3,FALSE),"")</f>
        <v/>
      </c>
      <c r="J403" s="38" t="str">
        <f>_xlfn.IFNA(VLOOKUP(F403,'Reference data SID'!L:O,4,FALSE),"")</f>
        <v/>
      </c>
      <c r="K403" s="37"/>
      <c r="L403" s="37"/>
      <c r="M403" s="37"/>
      <c r="N403" s="50"/>
      <c r="O403" s="50"/>
      <c r="P403" s="50"/>
      <c r="Q403" s="50"/>
      <c r="R403" s="50"/>
      <c r="S403" s="50"/>
      <c r="T403" s="47" t="str">
        <f t="shared" ca="1" si="118"/>
        <v/>
      </c>
      <c r="U403" s="117" t="str">
        <f>_xlfn.IFNA(VLOOKUP(A403,'Reference data SID'!D:E,2,FALSE),"")</f>
        <v/>
      </c>
      <c r="V403" s="117" t="str">
        <f t="shared" si="107"/>
        <v>not ok</v>
      </c>
      <c r="W403" s="117" t="str">
        <f t="shared" si="108"/>
        <v>not ok</v>
      </c>
      <c r="X403" s="117" t="str">
        <f t="shared" si="109"/>
        <v>ok</v>
      </c>
      <c r="Y403" s="117" t="str">
        <f t="shared" si="110"/>
        <v>not ok</v>
      </c>
      <c r="Z403" s="117" t="str">
        <f t="shared" si="111"/>
        <v/>
      </c>
      <c r="AA403" s="117" t="str">
        <f>IF(LEN(A403)&gt;1,IF(COUNTIFS($Z$6:Z$502,LEFT(Z403,250))&gt;1,"Duplicate entry: you have two rows for the same substance and year and use",""),"")</f>
        <v/>
      </c>
      <c r="AB403" s="117" t="str">
        <f>IF(LEN(A403)&gt;0,IF(ISNUMBER(MATCH(A403,Annex_I_II_entries,0)),"","The Entry name is not within the dropdown list, make sure that you have not copied and pasted overwritting the cell format (with its correponding dropdown list) in column A"),"")</f>
        <v/>
      </c>
      <c r="AC403" s="117" t="str">
        <f t="shared" ca="1" si="112"/>
        <v/>
      </c>
      <c r="AD403" s="117" t="str">
        <f t="shared" ca="1" si="113"/>
        <v/>
      </c>
      <c r="AE403" s="117" t="str">
        <f>IF(LEN(G403)&lt;1,"",IF(COUNTIFS('1.Mfg and placing on the market'!G$6:G$503,'1.(Optional) tonnage per use'!G403,'1.Mfg and placing on the market'!K$6:K$503,'1.(Optional) tonnage per use'!N403)=0,"You have not provided total tonnage for this substance and year in the sheet 1. Mfg and placing on the market",""))</f>
        <v/>
      </c>
      <c r="AF403" s="117" t="str">
        <f t="shared" ca="1" si="102"/>
        <v/>
      </c>
      <c r="AG403" s="117" t="str">
        <f t="shared" ca="1" si="103"/>
        <v/>
      </c>
      <c r="AH403" s="117" t="str">
        <f t="shared" ca="1" si="104"/>
        <v/>
      </c>
      <c r="AI403" s="117" t="str">
        <f t="shared" si="114"/>
        <v>_EC</v>
      </c>
      <c r="AJ403" s="117" t="str">
        <f t="shared" si="115"/>
        <v>_CAS</v>
      </c>
      <c r="AK403" s="117" t="str">
        <f t="shared" si="116"/>
        <v>_uses</v>
      </c>
      <c r="AL403" s="117" t="str">
        <f t="shared" si="105"/>
        <v/>
      </c>
      <c r="AM403" s="117" t="str">
        <f t="shared" si="106"/>
        <v/>
      </c>
    </row>
    <row r="404" spans="1:39" s="39" customFormat="1" x14ac:dyDescent="0.2">
      <c r="A404" s="37"/>
      <c r="B404" s="37"/>
      <c r="C404" s="37"/>
      <c r="D404" s="70" t="str">
        <f>_xlfn.IFNA(VLOOKUP(A404,'Reference data SID'!$D$2:$Q$673,14,FALSE),"")</f>
        <v/>
      </c>
      <c r="E404" s="70" t="str">
        <f>_xlfn.IFNA(VLOOKUP(D404,'Reference data SID'!$C$3:$E$673,3,FALSE),"")</f>
        <v/>
      </c>
      <c r="F404" s="64" t="str">
        <f>_xlfn.IFNA(IF(E404=FALSE,D404,IF(ISBLANK(B404),VLOOKUP(C404,'Reference data SID'!$N:$P,3,FALSE),VLOOKUP(B404,'Reference data SID'!$M:$P,4,FALSE))),"")</f>
        <v/>
      </c>
      <c r="G404" s="64" t="str">
        <f t="shared" si="117"/>
        <v/>
      </c>
      <c r="H404" s="38" t="str">
        <f>_xlfn.IFNA(VLOOKUP(F404,'Reference data SID'!L:M,2,FALSE),"")</f>
        <v/>
      </c>
      <c r="I404" s="38" t="str">
        <f>_xlfn.IFNA(VLOOKUP(F404,'Reference data SID'!L:N,3,FALSE),"")</f>
        <v/>
      </c>
      <c r="J404" s="38" t="str">
        <f>_xlfn.IFNA(VLOOKUP(F404,'Reference data SID'!L:O,4,FALSE),"")</f>
        <v/>
      </c>
      <c r="K404" s="37"/>
      <c r="L404" s="37"/>
      <c r="M404" s="37"/>
      <c r="N404" s="50"/>
      <c r="O404" s="50"/>
      <c r="P404" s="50"/>
      <c r="Q404" s="50"/>
      <c r="R404" s="50"/>
      <c r="S404" s="50"/>
      <c r="T404" s="47" t="str">
        <f t="shared" ca="1" si="118"/>
        <v/>
      </c>
      <c r="U404" s="117" t="str">
        <f>_xlfn.IFNA(VLOOKUP(A404,'Reference data SID'!D:E,2,FALSE),"")</f>
        <v/>
      </c>
      <c r="V404" s="117" t="str">
        <f t="shared" si="107"/>
        <v>not ok</v>
      </c>
      <c r="W404" s="117" t="str">
        <f t="shared" si="108"/>
        <v>not ok</v>
      </c>
      <c r="X404" s="117" t="str">
        <f t="shared" si="109"/>
        <v>ok</v>
      </c>
      <c r="Y404" s="117" t="str">
        <f t="shared" si="110"/>
        <v>not ok</v>
      </c>
      <c r="Z404" s="117" t="str">
        <f t="shared" si="111"/>
        <v/>
      </c>
      <c r="AA404" s="117" t="str">
        <f>IF(LEN(A404)&gt;1,IF(COUNTIFS($Z$6:Z$502,LEFT(Z404,250))&gt;1,"Duplicate entry: you have two rows for the same substance and year and use",""),"")</f>
        <v/>
      </c>
      <c r="AB404" s="117" t="str">
        <f>IF(LEN(A404)&gt;0,IF(ISNUMBER(MATCH(A404,Annex_I_II_entries,0)),"","The Entry name is not within the dropdown list, make sure that you have not copied and pasted overwritting the cell format (with its correponding dropdown list) in column A"),"")</f>
        <v/>
      </c>
      <c r="AC404" s="117" t="str">
        <f t="shared" ca="1" si="112"/>
        <v/>
      </c>
      <c r="AD404" s="117" t="str">
        <f t="shared" ca="1" si="113"/>
        <v/>
      </c>
      <c r="AE404" s="117" t="str">
        <f>IF(LEN(G404)&lt;1,"",IF(COUNTIFS('1.Mfg and placing on the market'!G$6:G$503,'1.(Optional) tonnage per use'!G404,'1.Mfg and placing on the market'!K$6:K$503,'1.(Optional) tonnage per use'!N404)=0,"You have not provided total tonnage for this substance and year in the sheet 1. Mfg and placing on the market",""))</f>
        <v/>
      </c>
      <c r="AF404" s="117" t="str">
        <f t="shared" ca="1" si="102"/>
        <v/>
      </c>
      <c r="AG404" s="117" t="str">
        <f t="shared" ca="1" si="103"/>
        <v/>
      </c>
      <c r="AH404" s="117" t="str">
        <f t="shared" ca="1" si="104"/>
        <v/>
      </c>
      <c r="AI404" s="117" t="str">
        <f t="shared" si="114"/>
        <v>_EC</v>
      </c>
      <c r="AJ404" s="117" t="str">
        <f t="shared" si="115"/>
        <v>_CAS</v>
      </c>
      <c r="AK404" s="117" t="str">
        <f t="shared" si="116"/>
        <v>_uses</v>
      </c>
      <c r="AL404" s="117" t="str">
        <f t="shared" si="105"/>
        <v/>
      </c>
      <c r="AM404" s="117" t="str">
        <f t="shared" si="106"/>
        <v/>
      </c>
    </row>
    <row r="405" spans="1:39" s="39" customFormat="1" x14ac:dyDescent="0.2">
      <c r="A405" s="37"/>
      <c r="B405" s="37"/>
      <c r="C405" s="37"/>
      <c r="D405" s="70" t="str">
        <f>_xlfn.IFNA(VLOOKUP(A405,'Reference data SID'!$D$2:$Q$673,14,FALSE),"")</f>
        <v/>
      </c>
      <c r="E405" s="70" t="str">
        <f>_xlfn.IFNA(VLOOKUP(D405,'Reference data SID'!$C$3:$E$673,3,FALSE),"")</f>
        <v/>
      </c>
      <c r="F405" s="64" t="str">
        <f>_xlfn.IFNA(IF(E405=FALSE,D405,IF(ISBLANK(B405),VLOOKUP(C405,'Reference data SID'!$N:$P,3,FALSE),VLOOKUP(B405,'Reference data SID'!$M:$P,4,FALSE))),"")</f>
        <v/>
      </c>
      <c r="G405" s="64" t="str">
        <f t="shared" si="117"/>
        <v/>
      </c>
      <c r="H405" s="38" t="str">
        <f>_xlfn.IFNA(VLOOKUP(F405,'Reference data SID'!L:M,2,FALSE),"")</f>
        <v/>
      </c>
      <c r="I405" s="38" t="str">
        <f>_xlfn.IFNA(VLOOKUP(F405,'Reference data SID'!L:N,3,FALSE),"")</f>
        <v/>
      </c>
      <c r="J405" s="38" t="str">
        <f>_xlfn.IFNA(VLOOKUP(F405,'Reference data SID'!L:O,4,FALSE),"")</f>
        <v/>
      </c>
      <c r="K405" s="37"/>
      <c r="L405" s="37"/>
      <c r="M405" s="37"/>
      <c r="N405" s="50"/>
      <c r="O405" s="50"/>
      <c r="P405" s="50"/>
      <c r="Q405" s="50"/>
      <c r="R405" s="50"/>
      <c r="S405" s="50"/>
      <c r="T405" s="47" t="str">
        <f t="shared" ca="1" si="118"/>
        <v/>
      </c>
      <c r="U405" s="117" t="str">
        <f>_xlfn.IFNA(VLOOKUP(A405,'Reference data SID'!D:E,2,FALSE),"")</f>
        <v/>
      </c>
      <c r="V405" s="117" t="str">
        <f t="shared" si="107"/>
        <v>not ok</v>
      </c>
      <c r="W405" s="117" t="str">
        <f t="shared" si="108"/>
        <v>not ok</v>
      </c>
      <c r="X405" s="117" t="str">
        <f t="shared" si="109"/>
        <v>ok</v>
      </c>
      <c r="Y405" s="117" t="str">
        <f t="shared" si="110"/>
        <v>not ok</v>
      </c>
      <c r="Z405" s="117" t="str">
        <f t="shared" si="111"/>
        <v/>
      </c>
      <c r="AA405" s="117" t="str">
        <f>IF(LEN(A405)&gt;1,IF(COUNTIFS($Z$6:Z$502,LEFT(Z405,250))&gt;1,"Duplicate entry: you have two rows for the same substance and year and use",""),"")</f>
        <v/>
      </c>
      <c r="AB405" s="117" t="str">
        <f>IF(LEN(A405)&gt;0,IF(ISNUMBER(MATCH(A405,Annex_I_II_entries,0)),"","The Entry name is not within the dropdown list, make sure that you have not copied and pasted overwritting the cell format (with its correponding dropdown list) in column A"),"")</f>
        <v/>
      </c>
      <c r="AC405" s="117" t="str">
        <f t="shared" ca="1" si="112"/>
        <v/>
      </c>
      <c r="AD405" s="117" t="str">
        <f t="shared" ca="1" si="113"/>
        <v/>
      </c>
      <c r="AE405" s="117" t="str">
        <f>IF(LEN(G405)&lt;1,"",IF(COUNTIFS('1.Mfg and placing on the market'!G$6:G$503,'1.(Optional) tonnage per use'!G405,'1.Mfg and placing on the market'!K$6:K$503,'1.(Optional) tonnage per use'!N405)=0,"You have not provided total tonnage for this substance and year in the sheet 1. Mfg and placing on the market",""))</f>
        <v/>
      </c>
      <c r="AF405" s="117" t="str">
        <f t="shared" ca="1" si="102"/>
        <v/>
      </c>
      <c r="AG405" s="117" t="str">
        <f t="shared" ca="1" si="103"/>
        <v/>
      </c>
      <c r="AH405" s="117" t="str">
        <f t="shared" ca="1" si="104"/>
        <v/>
      </c>
      <c r="AI405" s="117" t="str">
        <f t="shared" si="114"/>
        <v>_EC</v>
      </c>
      <c r="AJ405" s="117" t="str">
        <f t="shared" si="115"/>
        <v>_CAS</v>
      </c>
      <c r="AK405" s="117" t="str">
        <f t="shared" si="116"/>
        <v>_uses</v>
      </c>
      <c r="AL405" s="117" t="str">
        <f t="shared" si="105"/>
        <v/>
      </c>
      <c r="AM405" s="117" t="str">
        <f t="shared" si="106"/>
        <v/>
      </c>
    </row>
    <row r="406" spans="1:39" s="39" customFormat="1" x14ac:dyDescent="0.2">
      <c r="A406" s="37"/>
      <c r="B406" s="37"/>
      <c r="C406" s="37"/>
      <c r="D406" s="70" t="str">
        <f>_xlfn.IFNA(VLOOKUP(A406,'Reference data SID'!$D$2:$Q$673,14,FALSE),"")</f>
        <v/>
      </c>
      <c r="E406" s="70" t="str">
        <f>_xlfn.IFNA(VLOOKUP(D406,'Reference data SID'!$C$3:$E$673,3,FALSE),"")</f>
        <v/>
      </c>
      <c r="F406" s="64" t="str">
        <f>_xlfn.IFNA(IF(E406=FALSE,D406,IF(ISBLANK(B406),VLOOKUP(C406,'Reference data SID'!$N:$P,3,FALSE),VLOOKUP(B406,'Reference data SID'!$M:$P,4,FALSE))),"")</f>
        <v/>
      </c>
      <c r="G406" s="64" t="str">
        <f t="shared" si="117"/>
        <v/>
      </c>
      <c r="H406" s="38" t="str">
        <f>_xlfn.IFNA(VLOOKUP(F406,'Reference data SID'!L:M,2,FALSE),"")</f>
        <v/>
      </c>
      <c r="I406" s="38" t="str">
        <f>_xlfn.IFNA(VLOOKUP(F406,'Reference data SID'!L:N,3,FALSE),"")</f>
        <v/>
      </c>
      <c r="J406" s="38" t="str">
        <f>_xlfn.IFNA(VLOOKUP(F406,'Reference data SID'!L:O,4,FALSE),"")</f>
        <v/>
      </c>
      <c r="K406" s="37"/>
      <c r="L406" s="37"/>
      <c r="M406" s="37"/>
      <c r="N406" s="50"/>
      <c r="O406" s="50"/>
      <c r="P406" s="50"/>
      <c r="Q406" s="50"/>
      <c r="R406" s="50"/>
      <c r="S406" s="50"/>
      <c r="T406" s="47" t="str">
        <f t="shared" ca="1" si="118"/>
        <v/>
      </c>
      <c r="U406" s="117" t="str">
        <f>_xlfn.IFNA(VLOOKUP(A406,'Reference data SID'!D:E,2,FALSE),"")</f>
        <v/>
      </c>
      <c r="V406" s="117" t="str">
        <f t="shared" si="107"/>
        <v>not ok</v>
      </c>
      <c r="W406" s="117" t="str">
        <f t="shared" si="108"/>
        <v>not ok</v>
      </c>
      <c r="X406" s="117" t="str">
        <f t="shared" si="109"/>
        <v>ok</v>
      </c>
      <c r="Y406" s="117" t="str">
        <f t="shared" si="110"/>
        <v>not ok</v>
      </c>
      <c r="Z406" s="117" t="str">
        <f t="shared" si="111"/>
        <v/>
      </c>
      <c r="AA406" s="117" t="str">
        <f>IF(LEN(A406)&gt;1,IF(COUNTIFS($Z$6:Z$502,LEFT(Z406,250))&gt;1,"Duplicate entry: you have two rows for the same substance and year and use",""),"")</f>
        <v/>
      </c>
      <c r="AB406" s="117" t="str">
        <f>IF(LEN(A406)&gt;0,IF(ISNUMBER(MATCH(A406,Annex_I_II_entries,0)),"","The Entry name is not within the dropdown list, make sure that you have not copied and pasted overwritting the cell format (with its correponding dropdown list) in column A"),"")</f>
        <v/>
      </c>
      <c r="AC406" s="117" t="str">
        <f t="shared" ca="1" si="112"/>
        <v/>
      </c>
      <c r="AD406" s="117" t="str">
        <f t="shared" ca="1" si="113"/>
        <v/>
      </c>
      <c r="AE406" s="117" t="str">
        <f>IF(LEN(G406)&lt;1,"",IF(COUNTIFS('1.Mfg and placing on the market'!G$6:G$503,'1.(Optional) tonnage per use'!G406,'1.Mfg and placing on the market'!K$6:K$503,'1.(Optional) tonnage per use'!N406)=0,"You have not provided total tonnage for this substance and year in the sheet 1. Mfg and placing on the market",""))</f>
        <v/>
      </c>
      <c r="AF406" s="117" t="str">
        <f t="shared" ca="1" si="102"/>
        <v/>
      </c>
      <c r="AG406" s="117" t="str">
        <f t="shared" ca="1" si="103"/>
        <v/>
      </c>
      <c r="AH406" s="117" t="str">
        <f t="shared" ca="1" si="104"/>
        <v/>
      </c>
      <c r="AI406" s="117" t="str">
        <f t="shared" si="114"/>
        <v>_EC</v>
      </c>
      <c r="AJ406" s="117" t="str">
        <f t="shared" si="115"/>
        <v>_CAS</v>
      </c>
      <c r="AK406" s="117" t="str">
        <f t="shared" si="116"/>
        <v>_uses</v>
      </c>
      <c r="AL406" s="117" t="str">
        <f t="shared" si="105"/>
        <v/>
      </c>
      <c r="AM406" s="117" t="str">
        <f t="shared" si="106"/>
        <v/>
      </c>
    </row>
    <row r="407" spans="1:39" s="39" customFormat="1" x14ac:dyDescent="0.2">
      <c r="A407" s="37"/>
      <c r="B407" s="37"/>
      <c r="C407" s="37"/>
      <c r="D407" s="70" t="str">
        <f>_xlfn.IFNA(VLOOKUP(A407,'Reference data SID'!$D$2:$Q$673,14,FALSE),"")</f>
        <v/>
      </c>
      <c r="E407" s="70" t="str">
        <f>_xlfn.IFNA(VLOOKUP(D407,'Reference data SID'!$C$3:$E$673,3,FALSE),"")</f>
        <v/>
      </c>
      <c r="F407" s="64" t="str">
        <f>_xlfn.IFNA(IF(E407=FALSE,D407,IF(ISBLANK(B407),VLOOKUP(C407,'Reference data SID'!$N:$P,3,FALSE),VLOOKUP(B407,'Reference data SID'!$M:$P,4,FALSE))),"")</f>
        <v/>
      </c>
      <c r="G407" s="64" t="str">
        <f t="shared" si="117"/>
        <v/>
      </c>
      <c r="H407" s="38" t="str">
        <f>_xlfn.IFNA(VLOOKUP(F407,'Reference data SID'!L:M,2,FALSE),"")</f>
        <v/>
      </c>
      <c r="I407" s="38" t="str">
        <f>_xlfn.IFNA(VLOOKUP(F407,'Reference data SID'!L:N,3,FALSE),"")</f>
        <v/>
      </c>
      <c r="J407" s="38" t="str">
        <f>_xlfn.IFNA(VLOOKUP(F407,'Reference data SID'!L:O,4,FALSE),"")</f>
        <v/>
      </c>
      <c r="K407" s="37"/>
      <c r="L407" s="37"/>
      <c r="M407" s="37"/>
      <c r="N407" s="50"/>
      <c r="O407" s="50"/>
      <c r="P407" s="50"/>
      <c r="Q407" s="50"/>
      <c r="R407" s="50"/>
      <c r="S407" s="50"/>
      <c r="T407" s="47" t="str">
        <f t="shared" ca="1" si="118"/>
        <v/>
      </c>
      <c r="U407" s="117" t="str">
        <f>_xlfn.IFNA(VLOOKUP(A407,'Reference data SID'!D:E,2,FALSE),"")</f>
        <v/>
      </c>
      <c r="V407" s="117" t="str">
        <f t="shared" si="107"/>
        <v>not ok</v>
      </c>
      <c r="W407" s="117" t="str">
        <f t="shared" si="108"/>
        <v>not ok</v>
      </c>
      <c r="X407" s="117" t="str">
        <f t="shared" si="109"/>
        <v>ok</v>
      </c>
      <c r="Y407" s="117" t="str">
        <f t="shared" si="110"/>
        <v>not ok</v>
      </c>
      <c r="Z407" s="117" t="str">
        <f t="shared" si="111"/>
        <v/>
      </c>
      <c r="AA407" s="117" t="str">
        <f>IF(LEN(A407)&gt;1,IF(COUNTIFS($Z$6:Z$502,LEFT(Z407,250))&gt;1,"Duplicate entry: you have two rows for the same substance and year and use",""),"")</f>
        <v/>
      </c>
      <c r="AB407" s="117" t="str">
        <f>IF(LEN(A407)&gt;0,IF(ISNUMBER(MATCH(A407,Annex_I_II_entries,0)),"","The Entry name is not within the dropdown list, make sure that you have not copied and pasted overwritting the cell format (with its correponding dropdown list) in column A"),"")</f>
        <v/>
      </c>
      <c r="AC407" s="117" t="str">
        <f t="shared" ca="1" si="112"/>
        <v/>
      </c>
      <c r="AD407" s="117" t="str">
        <f t="shared" ca="1" si="113"/>
        <v/>
      </c>
      <c r="AE407" s="117" t="str">
        <f>IF(LEN(G407)&lt;1,"",IF(COUNTIFS('1.Mfg and placing on the market'!G$6:G$503,'1.(Optional) tonnage per use'!G407,'1.Mfg and placing on the market'!K$6:K$503,'1.(Optional) tonnage per use'!N407)=0,"You have not provided total tonnage for this substance and year in the sheet 1. Mfg and placing on the market",""))</f>
        <v/>
      </c>
      <c r="AF407" s="117" t="str">
        <f t="shared" ca="1" si="102"/>
        <v/>
      </c>
      <c r="AG407" s="117" t="str">
        <f t="shared" ca="1" si="103"/>
        <v/>
      </c>
      <c r="AH407" s="117" t="str">
        <f t="shared" ca="1" si="104"/>
        <v/>
      </c>
      <c r="AI407" s="117" t="str">
        <f t="shared" si="114"/>
        <v>_EC</v>
      </c>
      <c r="AJ407" s="117" t="str">
        <f t="shared" si="115"/>
        <v>_CAS</v>
      </c>
      <c r="AK407" s="117" t="str">
        <f t="shared" si="116"/>
        <v>_uses</v>
      </c>
      <c r="AL407" s="117" t="str">
        <f t="shared" si="105"/>
        <v/>
      </c>
      <c r="AM407" s="117" t="str">
        <f t="shared" si="106"/>
        <v/>
      </c>
    </row>
    <row r="408" spans="1:39" s="39" customFormat="1" x14ac:dyDescent="0.2">
      <c r="A408" s="37"/>
      <c r="B408" s="37"/>
      <c r="C408" s="37"/>
      <c r="D408" s="70" t="str">
        <f>_xlfn.IFNA(VLOOKUP(A408,'Reference data SID'!$D$2:$Q$673,14,FALSE),"")</f>
        <v/>
      </c>
      <c r="E408" s="70" t="str">
        <f>_xlfn.IFNA(VLOOKUP(D408,'Reference data SID'!$C$3:$E$673,3,FALSE),"")</f>
        <v/>
      </c>
      <c r="F408" s="64" t="str">
        <f>_xlfn.IFNA(IF(E408=FALSE,D408,IF(ISBLANK(B408),VLOOKUP(C408,'Reference data SID'!$N:$P,3,FALSE),VLOOKUP(B408,'Reference data SID'!$M:$P,4,FALSE))),"")</f>
        <v/>
      </c>
      <c r="G408" s="64" t="str">
        <f t="shared" si="117"/>
        <v/>
      </c>
      <c r="H408" s="38" t="str">
        <f>_xlfn.IFNA(VLOOKUP(F408,'Reference data SID'!L:M,2,FALSE),"")</f>
        <v/>
      </c>
      <c r="I408" s="38" t="str">
        <f>_xlfn.IFNA(VLOOKUP(F408,'Reference data SID'!L:N,3,FALSE),"")</f>
        <v/>
      </c>
      <c r="J408" s="38" t="str">
        <f>_xlfn.IFNA(VLOOKUP(F408,'Reference data SID'!L:O,4,FALSE),"")</f>
        <v/>
      </c>
      <c r="K408" s="37"/>
      <c r="L408" s="37"/>
      <c r="M408" s="37"/>
      <c r="N408" s="50"/>
      <c r="O408" s="50"/>
      <c r="P408" s="50"/>
      <c r="Q408" s="50"/>
      <c r="R408" s="50"/>
      <c r="S408" s="50"/>
      <c r="T408" s="47" t="str">
        <f t="shared" ca="1" si="118"/>
        <v/>
      </c>
      <c r="U408" s="117" t="str">
        <f>_xlfn.IFNA(VLOOKUP(A408,'Reference data SID'!D:E,2,FALSE),"")</f>
        <v/>
      </c>
      <c r="V408" s="117" t="str">
        <f t="shared" si="107"/>
        <v>not ok</v>
      </c>
      <c r="W408" s="117" t="str">
        <f t="shared" si="108"/>
        <v>not ok</v>
      </c>
      <c r="X408" s="117" t="str">
        <f t="shared" si="109"/>
        <v>ok</v>
      </c>
      <c r="Y408" s="117" t="str">
        <f t="shared" si="110"/>
        <v>not ok</v>
      </c>
      <c r="Z408" s="117" t="str">
        <f t="shared" si="111"/>
        <v/>
      </c>
      <c r="AA408" s="117" t="str">
        <f>IF(LEN(A408)&gt;1,IF(COUNTIFS($Z$6:Z$502,LEFT(Z408,250))&gt;1,"Duplicate entry: you have two rows for the same substance and year and use",""),"")</f>
        <v/>
      </c>
      <c r="AB408" s="117" t="str">
        <f>IF(LEN(A408)&gt;0,IF(ISNUMBER(MATCH(A408,Annex_I_II_entries,0)),"","The Entry name is not within the dropdown list, make sure that you have not copied and pasted overwritting the cell format (with its correponding dropdown list) in column A"),"")</f>
        <v/>
      </c>
      <c r="AC408" s="117" t="str">
        <f t="shared" ca="1" si="112"/>
        <v/>
      </c>
      <c r="AD408" s="117" t="str">
        <f t="shared" ca="1" si="113"/>
        <v/>
      </c>
      <c r="AE408" s="117" t="str">
        <f>IF(LEN(G408)&lt;1,"",IF(COUNTIFS('1.Mfg and placing on the market'!G$6:G$503,'1.(Optional) tonnage per use'!G408,'1.Mfg and placing on the market'!K$6:K$503,'1.(Optional) tonnage per use'!N408)=0,"You have not provided total tonnage for this substance and year in the sheet 1. Mfg and placing on the market",""))</f>
        <v/>
      </c>
      <c r="AF408" s="117" t="str">
        <f t="shared" ca="1" si="102"/>
        <v/>
      </c>
      <c r="AG408" s="117" t="str">
        <f t="shared" ca="1" si="103"/>
        <v/>
      </c>
      <c r="AH408" s="117" t="str">
        <f t="shared" ca="1" si="104"/>
        <v/>
      </c>
      <c r="AI408" s="117" t="str">
        <f t="shared" si="114"/>
        <v>_EC</v>
      </c>
      <c r="AJ408" s="117" t="str">
        <f t="shared" si="115"/>
        <v>_CAS</v>
      </c>
      <c r="AK408" s="117" t="str">
        <f t="shared" si="116"/>
        <v>_uses</v>
      </c>
      <c r="AL408" s="117" t="str">
        <f t="shared" si="105"/>
        <v/>
      </c>
      <c r="AM408" s="117" t="str">
        <f t="shared" si="106"/>
        <v/>
      </c>
    </row>
    <row r="409" spans="1:39" s="39" customFormat="1" x14ac:dyDescent="0.2">
      <c r="A409" s="37"/>
      <c r="B409" s="37"/>
      <c r="C409" s="37"/>
      <c r="D409" s="70" t="str">
        <f>_xlfn.IFNA(VLOOKUP(A409,'Reference data SID'!$D$2:$Q$673,14,FALSE),"")</f>
        <v/>
      </c>
      <c r="E409" s="70" t="str">
        <f>_xlfn.IFNA(VLOOKUP(D409,'Reference data SID'!$C$3:$E$673,3,FALSE),"")</f>
        <v/>
      </c>
      <c r="F409" s="64" t="str">
        <f>_xlfn.IFNA(IF(E409=FALSE,D409,IF(ISBLANK(B409),VLOOKUP(C409,'Reference data SID'!$N:$P,3,FALSE),VLOOKUP(B409,'Reference data SID'!$M:$P,4,FALSE))),"")</f>
        <v/>
      </c>
      <c r="G409" s="64" t="str">
        <f t="shared" si="117"/>
        <v/>
      </c>
      <c r="H409" s="38" t="str">
        <f>_xlfn.IFNA(VLOOKUP(F409,'Reference data SID'!L:M,2,FALSE),"")</f>
        <v/>
      </c>
      <c r="I409" s="38" t="str">
        <f>_xlfn.IFNA(VLOOKUP(F409,'Reference data SID'!L:N,3,FALSE),"")</f>
        <v/>
      </c>
      <c r="J409" s="38" t="str">
        <f>_xlfn.IFNA(VLOOKUP(F409,'Reference data SID'!L:O,4,FALSE),"")</f>
        <v/>
      </c>
      <c r="K409" s="37"/>
      <c r="L409" s="37"/>
      <c r="M409" s="37"/>
      <c r="N409" s="50"/>
      <c r="O409" s="50"/>
      <c r="P409" s="50"/>
      <c r="Q409" s="50"/>
      <c r="R409" s="50"/>
      <c r="S409" s="50"/>
      <c r="T409" s="47" t="str">
        <f t="shared" ca="1" si="118"/>
        <v/>
      </c>
      <c r="U409" s="117" t="str">
        <f>_xlfn.IFNA(VLOOKUP(A409,'Reference data SID'!D:E,2,FALSE),"")</f>
        <v/>
      </c>
      <c r="V409" s="117" t="str">
        <f t="shared" si="107"/>
        <v>not ok</v>
      </c>
      <c r="W409" s="117" t="str">
        <f t="shared" si="108"/>
        <v>not ok</v>
      </c>
      <c r="X409" s="117" t="str">
        <f t="shared" si="109"/>
        <v>ok</v>
      </c>
      <c r="Y409" s="117" t="str">
        <f t="shared" si="110"/>
        <v>not ok</v>
      </c>
      <c r="Z409" s="117" t="str">
        <f t="shared" si="111"/>
        <v/>
      </c>
      <c r="AA409" s="117" t="str">
        <f>IF(LEN(A409)&gt;1,IF(COUNTIFS($Z$6:Z$502,LEFT(Z409,250))&gt;1,"Duplicate entry: you have two rows for the same substance and year and use",""),"")</f>
        <v/>
      </c>
      <c r="AB409" s="117" t="str">
        <f>IF(LEN(A409)&gt;0,IF(ISNUMBER(MATCH(A409,Annex_I_II_entries,0)),"","The Entry name is not within the dropdown list, make sure that you have not copied and pasted overwritting the cell format (with its correponding dropdown list) in column A"),"")</f>
        <v/>
      </c>
      <c r="AC409" s="117" t="str">
        <f t="shared" ca="1" si="112"/>
        <v/>
      </c>
      <c r="AD409" s="117" t="str">
        <f t="shared" ca="1" si="113"/>
        <v/>
      </c>
      <c r="AE409" s="117" t="str">
        <f>IF(LEN(G409)&lt;1,"",IF(COUNTIFS('1.Mfg and placing on the market'!G$6:G$503,'1.(Optional) tonnage per use'!G409,'1.Mfg and placing on the market'!K$6:K$503,'1.(Optional) tonnage per use'!N409)=0,"You have not provided total tonnage for this substance and year in the sheet 1. Mfg and placing on the market",""))</f>
        <v/>
      </c>
      <c r="AF409" s="117" t="str">
        <f t="shared" ca="1" si="102"/>
        <v/>
      </c>
      <c r="AG409" s="117" t="str">
        <f t="shared" ca="1" si="103"/>
        <v/>
      </c>
      <c r="AH409" s="117" t="str">
        <f t="shared" ca="1" si="104"/>
        <v/>
      </c>
      <c r="AI409" s="117" t="str">
        <f t="shared" si="114"/>
        <v>_EC</v>
      </c>
      <c r="AJ409" s="117" t="str">
        <f t="shared" si="115"/>
        <v>_CAS</v>
      </c>
      <c r="AK409" s="117" t="str">
        <f t="shared" si="116"/>
        <v>_uses</v>
      </c>
      <c r="AL409" s="117" t="str">
        <f t="shared" si="105"/>
        <v/>
      </c>
      <c r="AM409" s="117" t="str">
        <f t="shared" si="106"/>
        <v/>
      </c>
    </row>
    <row r="410" spans="1:39" s="39" customFormat="1" x14ac:dyDescent="0.2">
      <c r="A410" s="37"/>
      <c r="B410" s="37"/>
      <c r="C410" s="37"/>
      <c r="D410" s="70" t="str">
        <f>_xlfn.IFNA(VLOOKUP(A410,'Reference data SID'!$D$2:$Q$673,14,FALSE),"")</f>
        <v/>
      </c>
      <c r="E410" s="70" t="str">
        <f>_xlfn.IFNA(VLOOKUP(D410,'Reference data SID'!$C$3:$E$673,3,FALSE),"")</f>
        <v/>
      </c>
      <c r="F410" s="64" t="str">
        <f>_xlfn.IFNA(IF(E410=FALSE,D410,IF(ISBLANK(B410),VLOOKUP(C410,'Reference data SID'!$N:$P,3,FALSE),VLOOKUP(B410,'Reference data SID'!$M:$P,4,FALSE))),"")</f>
        <v/>
      </c>
      <c r="G410" s="64" t="str">
        <f t="shared" si="117"/>
        <v/>
      </c>
      <c r="H410" s="38" t="str">
        <f>_xlfn.IFNA(VLOOKUP(F410,'Reference data SID'!L:M,2,FALSE),"")</f>
        <v/>
      </c>
      <c r="I410" s="38" t="str">
        <f>_xlfn.IFNA(VLOOKUP(F410,'Reference data SID'!L:N,3,FALSE),"")</f>
        <v/>
      </c>
      <c r="J410" s="38" t="str">
        <f>_xlfn.IFNA(VLOOKUP(F410,'Reference data SID'!L:O,4,FALSE),"")</f>
        <v/>
      </c>
      <c r="K410" s="37"/>
      <c r="L410" s="37"/>
      <c r="M410" s="37"/>
      <c r="N410" s="50"/>
      <c r="O410" s="50"/>
      <c r="P410" s="50"/>
      <c r="Q410" s="50"/>
      <c r="R410" s="50"/>
      <c r="S410" s="50"/>
      <c r="T410" s="47" t="str">
        <f t="shared" ca="1" si="118"/>
        <v/>
      </c>
      <c r="U410" s="117" t="str">
        <f>_xlfn.IFNA(VLOOKUP(A410,'Reference data SID'!D:E,2,FALSE),"")</f>
        <v/>
      </c>
      <c r="V410" s="117" t="str">
        <f t="shared" si="107"/>
        <v>not ok</v>
      </c>
      <c r="W410" s="117" t="str">
        <f t="shared" si="108"/>
        <v>not ok</v>
      </c>
      <c r="X410" s="117" t="str">
        <f t="shared" si="109"/>
        <v>ok</v>
      </c>
      <c r="Y410" s="117" t="str">
        <f t="shared" si="110"/>
        <v>not ok</v>
      </c>
      <c r="Z410" s="117" t="str">
        <f t="shared" si="111"/>
        <v/>
      </c>
      <c r="AA410" s="117" t="str">
        <f>IF(LEN(A410)&gt;1,IF(COUNTIFS($Z$6:Z$502,LEFT(Z410,250))&gt;1,"Duplicate entry: you have two rows for the same substance and year and use",""),"")</f>
        <v/>
      </c>
      <c r="AB410" s="117" t="str">
        <f>IF(LEN(A410)&gt;0,IF(ISNUMBER(MATCH(A410,Annex_I_II_entries,0)),"","The Entry name is not within the dropdown list, make sure that you have not copied and pasted overwritting the cell format (with its correponding dropdown list) in column A"),"")</f>
        <v/>
      </c>
      <c r="AC410" s="117" t="str">
        <f t="shared" ca="1" si="112"/>
        <v/>
      </c>
      <c r="AD410" s="117" t="str">
        <f t="shared" ca="1" si="113"/>
        <v/>
      </c>
      <c r="AE410" s="117" t="str">
        <f>IF(LEN(G410)&lt;1,"",IF(COUNTIFS('1.Mfg and placing on the market'!G$6:G$503,'1.(Optional) tonnage per use'!G410,'1.Mfg and placing on the market'!K$6:K$503,'1.(Optional) tonnage per use'!N410)=0,"You have not provided total tonnage for this substance and year in the sheet 1. Mfg and placing on the market",""))</f>
        <v/>
      </c>
      <c r="AF410" s="117" t="str">
        <f t="shared" ca="1" si="102"/>
        <v/>
      </c>
      <c r="AG410" s="117" t="str">
        <f t="shared" ca="1" si="103"/>
        <v/>
      </c>
      <c r="AH410" s="117" t="str">
        <f t="shared" ca="1" si="104"/>
        <v/>
      </c>
      <c r="AI410" s="117" t="str">
        <f t="shared" si="114"/>
        <v>_EC</v>
      </c>
      <c r="AJ410" s="117" t="str">
        <f t="shared" si="115"/>
        <v>_CAS</v>
      </c>
      <c r="AK410" s="117" t="str">
        <f t="shared" si="116"/>
        <v>_uses</v>
      </c>
      <c r="AL410" s="117" t="str">
        <f t="shared" si="105"/>
        <v/>
      </c>
      <c r="AM410" s="117" t="str">
        <f t="shared" si="106"/>
        <v/>
      </c>
    </row>
    <row r="411" spans="1:39" s="39" customFormat="1" x14ac:dyDescent="0.2">
      <c r="A411" s="37"/>
      <c r="B411" s="37"/>
      <c r="C411" s="37"/>
      <c r="D411" s="70" t="str">
        <f>_xlfn.IFNA(VLOOKUP(A411,'Reference data SID'!$D$2:$Q$673,14,FALSE),"")</f>
        <v/>
      </c>
      <c r="E411" s="70" t="str">
        <f>_xlfn.IFNA(VLOOKUP(D411,'Reference data SID'!$C$3:$E$673,3,FALSE),"")</f>
        <v/>
      </c>
      <c r="F411" s="64" t="str">
        <f>_xlfn.IFNA(IF(E411=FALSE,D411,IF(ISBLANK(B411),VLOOKUP(C411,'Reference data SID'!$N:$P,3,FALSE),VLOOKUP(B411,'Reference data SID'!$M:$P,4,FALSE))),"")</f>
        <v/>
      </c>
      <c r="G411" s="64" t="str">
        <f t="shared" si="117"/>
        <v/>
      </c>
      <c r="H411" s="38" t="str">
        <f>_xlfn.IFNA(VLOOKUP(F411,'Reference data SID'!L:M,2,FALSE),"")</f>
        <v/>
      </c>
      <c r="I411" s="38" t="str">
        <f>_xlfn.IFNA(VLOOKUP(F411,'Reference data SID'!L:N,3,FALSE),"")</f>
        <v/>
      </c>
      <c r="J411" s="38" t="str">
        <f>_xlfn.IFNA(VLOOKUP(F411,'Reference data SID'!L:O,4,FALSE),"")</f>
        <v/>
      </c>
      <c r="K411" s="37"/>
      <c r="L411" s="37"/>
      <c r="M411" s="37"/>
      <c r="N411" s="50"/>
      <c r="O411" s="50"/>
      <c r="P411" s="50"/>
      <c r="Q411" s="50"/>
      <c r="R411" s="50"/>
      <c r="S411" s="50"/>
      <c r="T411" s="47" t="str">
        <f t="shared" ca="1" si="118"/>
        <v/>
      </c>
      <c r="U411" s="117" t="str">
        <f>_xlfn.IFNA(VLOOKUP(A411,'Reference data SID'!D:E,2,FALSE),"")</f>
        <v/>
      </c>
      <c r="V411" s="117" t="str">
        <f t="shared" si="107"/>
        <v>not ok</v>
      </c>
      <c r="W411" s="117" t="str">
        <f t="shared" si="108"/>
        <v>not ok</v>
      </c>
      <c r="X411" s="117" t="str">
        <f t="shared" si="109"/>
        <v>ok</v>
      </c>
      <c r="Y411" s="117" t="str">
        <f t="shared" si="110"/>
        <v>not ok</v>
      </c>
      <c r="Z411" s="117" t="str">
        <f t="shared" si="111"/>
        <v/>
      </c>
      <c r="AA411" s="117" t="str">
        <f>IF(LEN(A411)&gt;1,IF(COUNTIFS($Z$6:Z$502,LEFT(Z411,250))&gt;1,"Duplicate entry: you have two rows for the same substance and year and use",""),"")</f>
        <v/>
      </c>
      <c r="AB411" s="117" t="str">
        <f>IF(LEN(A411)&gt;0,IF(ISNUMBER(MATCH(A411,Annex_I_II_entries,0)),"","The Entry name is not within the dropdown list, make sure that you have not copied and pasted overwritting the cell format (with its correponding dropdown list) in column A"),"")</f>
        <v/>
      </c>
      <c r="AC411" s="117" t="str">
        <f t="shared" ca="1" si="112"/>
        <v/>
      </c>
      <c r="AD411" s="117" t="str">
        <f t="shared" ca="1" si="113"/>
        <v/>
      </c>
      <c r="AE411" s="117" t="str">
        <f>IF(LEN(G411)&lt;1,"",IF(COUNTIFS('1.Mfg and placing on the market'!G$6:G$503,'1.(Optional) tonnage per use'!G411,'1.Mfg and placing on the market'!K$6:K$503,'1.(Optional) tonnage per use'!N411)=0,"You have not provided total tonnage for this substance and year in the sheet 1. Mfg and placing on the market",""))</f>
        <v/>
      </c>
      <c r="AF411" s="117" t="str">
        <f t="shared" ca="1" si="102"/>
        <v/>
      </c>
      <c r="AG411" s="117" t="str">
        <f t="shared" ca="1" si="103"/>
        <v/>
      </c>
      <c r="AH411" s="117" t="str">
        <f t="shared" ca="1" si="104"/>
        <v/>
      </c>
      <c r="AI411" s="117" t="str">
        <f t="shared" si="114"/>
        <v>_EC</v>
      </c>
      <c r="AJ411" s="117" t="str">
        <f t="shared" si="115"/>
        <v>_CAS</v>
      </c>
      <c r="AK411" s="117" t="str">
        <f t="shared" si="116"/>
        <v>_uses</v>
      </c>
      <c r="AL411" s="117" t="str">
        <f t="shared" si="105"/>
        <v/>
      </c>
      <c r="AM411" s="117" t="str">
        <f t="shared" si="106"/>
        <v/>
      </c>
    </row>
    <row r="412" spans="1:39" s="39" customFormat="1" x14ac:dyDescent="0.2">
      <c r="A412" s="37"/>
      <c r="B412" s="37"/>
      <c r="C412" s="37"/>
      <c r="D412" s="70" t="str">
        <f>_xlfn.IFNA(VLOOKUP(A412,'Reference data SID'!$D$2:$Q$673,14,FALSE),"")</f>
        <v/>
      </c>
      <c r="E412" s="70" t="str">
        <f>_xlfn.IFNA(VLOOKUP(D412,'Reference data SID'!$C$3:$E$673,3,FALSE),"")</f>
        <v/>
      </c>
      <c r="F412" s="64" t="str">
        <f>_xlfn.IFNA(IF(E412=FALSE,D412,IF(ISBLANK(B412),VLOOKUP(C412,'Reference data SID'!$N:$P,3,FALSE),VLOOKUP(B412,'Reference data SID'!$M:$P,4,FALSE))),"")</f>
        <v/>
      </c>
      <c r="G412" s="64" t="str">
        <f t="shared" si="117"/>
        <v/>
      </c>
      <c r="H412" s="38" t="str">
        <f>_xlfn.IFNA(VLOOKUP(F412,'Reference data SID'!L:M,2,FALSE),"")</f>
        <v/>
      </c>
      <c r="I412" s="38" t="str">
        <f>_xlfn.IFNA(VLOOKUP(F412,'Reference data SID'!L:N,3,FALSE),"")</f>
        <v/>
      </c>
      <c r="J412" s="38" t="str">
        <f>_xlfn.IFNA(VLOOKUP(F412,'Reference data SID'!L:O,4,FALSE),"")</f>
        <v/>
      </c>
      <c r="K412" s="37"/>
      <c r="L412" s="37"/>
      <c r="M412" s="37"/>
      <c r="N412" s="50"/>
      <c r="O412" s="50"/>
      <c r="P412" s="50"/>
      <c r="Q412" s="50"/>
      <c r="R412" s="50"/>
      <c r="S412" s="50"/>
      <c r="T412" s="47" t="str">
        <f t="shared" ca="1" si="118"/>
        <v/>
      </c>
      <c r="U412" s="117" t="str">
        <f>_xlfn.IFNA(VLOOKUP(A412,'Reference data SID'!D:E,2,FALSE),"")</f>
        <v/>
      </c>
      <c r="V412" s="117" t="str">
        <f t="shared" si="107"/>
        <v>not ok</v>
      </c>
      <c r="W412" s="117" t="str">
        <f t="shared" si="108"/>
        <v>not ok</v>
      </c>
      <c r="X412" s="117" t="str">
        <f t="shared" si="109"/>
        <v>ok</v>
      </c>
      <c r="Y412" s="117" t="str">
        <f t="shared" si="110"/>
        <v>not ok</v>
      </c>
      <c r="Z412" s="117" t="str">
        <f t="shared" si="111"/>
        <v/>
      </c>
      <c r="AA412" s="117" t="str">
        <f>IF(LEN(A412)&gt;1,IF(COUNTIFS($Z$6:Z$502,LEFT(Z412,250))&gt;1,"Duplicate entry: you have two rows for the same substance and year and use",""),"")</f>
        <v/>
      </c>
      <c r="AB412" s="117" t="str">
        <f>IF(LEN(A412)&gt;0,IF(ISNUMBER(MATCH(A412,Annex_I_II_entries,0)),"","The Entry name is not within the dropdown list, make sure that you have not copied and pasted overwritting the cell format (with its correponding dropdown list) in column A"),"")</f>
        <v/>
      </c>
      <c r="AC412" s="117" t="str">
        <f t="shared" ca="1" si="112"/>
        <v/>
      </c>
      <c r="AD412" s="117" t="str">
        <f t="shared" ca="1" si="113"/>
        <v/>
      </c>
      <c r="AE412" s="117" t="str">
        <f>IF(LEN(G412)&lt;1,"",IF(COUNTIFS('1.Mfg and placing on the market'!G$6:G$503,'1.(Optional) tonnage per use'!G412,'1.Mfg and placing on the market'!K$6:K$503,'1.(Optional) tonnage per use'!N412)=0,"You have not provided total tonnage for this substance and year in the sheet 1. Mfg and placing on the market",""))</f>
        <v/>
      </c>
      <c r="AF412" s="117" t="str">
        <f t="shared" ca="1" si="102"/>
        <v/>
      </c>
      <c r="AG412" s="117" t="str">
        <f t="shared" ca="1" si="103"/>
        <v/>
      </c>
      <c r="AH412" s="117" t="str">
        <f t="shared" ca="1" si="104"/>
        <v/>
      </c>
      <c r="AI412" s="117" t="str">
        <f t="shared" si="114"/>
        <v>_EC</v>
      </c>
      <c r="AJ412" s="117" t="str">
        <f t="shared" si="115"/>
        <v>_CAS</v>
      </c>
      <c r="AK412" s="117" t="str">
        <f t="shared" si="116"/>
        <v>_uses</v>
      </c>
      <c r="AL412" s="117" t="str">
        <f t="shared" si="105"/>
        <v/>
      </c>
      <c r="AM412" s="117" t="str">
        <f t="shared" si="106"/>
        <v/>
      </c>
    </row>
    <row r="413" spans="1:39" s="39" customFormat="1" x14ac:dyDescent="0.2">
      <c r="A413" s="37"/>
      <c r="B413" s="37"/>
      <c r="C413" s="37"/>
      <c r="D413" s="70" t="str">
        <f>_xlfn.IFNA(VLOOKUP(A413,'Reference data SID'!$D$2:$Q$673,14,FALSE),"")</f>
        <v/>
      </c>
      <c r="E413" s="70" t="str">
        <f>_xlfn.IFNA(VLOOKUP(D413,'Reference data SID'!$C$3:$E$673,3,FALSE),"")</f>
        <v/>
      </c>
      <c r="F413" s="64" t="str">
        <f>_xlfn.IFNA(IF(E413=FALSE,D413,IF(ISBLANK(B413),VLOOKUP(C413,'Reference data SID'!$N:$P,3,FALSE),VLOOKUP(B413,'Reference data SID'!$M:$P,4,FALSE))),"")</f>
        <v/>
      </c>
      <c r="G413" s="64" t="str">
        <f t="shared" si="117"/>
        <v/>
      </c>
      <c r="H413" s="38" t="str">
        <f>_xlfn.IFNA(VLOOKUP(F413,'Reference data SID'!L:M,2,FALSE),"")</f>
        <v/>
      </c>
      <c r="I413" s="38" t="str">
        <f>_xlfn.IFNA(VLOOKUP(F413,'Reference data SID'!L:N,3,FALSE),"")</f>
        <v/>
      </c>
      <c r="J413" s="38" t="str">
        <f>_xlfn.IFNA(VLOOKUP(F413,'Reference data SID'!L:O,4,FALSE),"")</f>
        <v/>
      </c>
      <c r="K413" s="37"/>
      <c r="L413" s="37"/>
      <c r="M413" s="37"/>
      <c r="N413" s="50"/>
      <c r="O413" s="50"/>
      <c r="P413" s="50"/>
      <c r="Q413" s="50"/>
      <c r="R413" s="50"/>
      <c r="S413" s="50"/>
      <c r="T413" s="47" t="str">
        <f t="shared" ca="1" si="118"/>
        <v/>
      </c>
      <c r="U413" s="117" t="str">
        <f>_xlfn.IFNA(VLOOKUP(A413,'Reference data SID'!D:E,2,FALSE),"")</f>
        <v/>
      </c>
      <c r="V413" s="117" t="str">
        <f t="shared" si="107"/>
        <v>not ok</v>
      </c>
      <c r="W413" s="117" t="str">
        <f t="shared" si="108"/>
        <v>not ok</v>
      </c>
      <c r="X413" s="117" t="str">
        <f t="shared" si="109"/>
        <v>ok</v>
      </c>
      <c r="Y413" s="117" t="str">
        <f t="shared" si="110"/>
        <v>not ok</v>
      </c>
      <c r="Z413" s="117" t="str">
        <f t="shared" si="111"/>
        <v/>
      </c>
      <c r="AA413" s="117" t="str">
        <f>IF(LEN(A413)&gt;1,IF(COUNTIFS($Z$6:Z$502,LEFT(Z413,250))&gt;1,"Duplicate entry: you have two rows for the same substance and year and use",""),"")</f>
        <v/>
      </c>
      <c r="AB413" s="117" t="str">
        <f>IF(LEN(A413)&gt;0,IF(ISNUMBER(MATCH(A413,Annex_I_II_entries,0)),"","The Entry name is not within the dropdown list, make sure that you have not copied and pasted overwritting the cell format (with its correponding dropdown list) in column A"),"")</f>
        <v/>
      </c>
      <c r="AC413" s="117" t="str">
        <f t="shared" ca="1" si="112"/>
        <v/>
      </c>
      <c r="AD413" s="117" t="str">
        <f t="shared" ca="1" si="113"/>
        <v/>
      </c>
      <c r="AE413" s="117" t="str">
        <f>IF(LEN(G413)&lt;1,"",IF(COUNTIFS('1.Mfg and placing on the market'!G$6:G$503,'1.(Optional) tonnage per use'!G413,'1.Mfg and placing on the market'!K$6:K$503,'1.(Optional) tonnage per use'!N413)=0,"You have not provided total tonnage for this substance and year in the sheet 1. Mfg and placing on the market",""))</f>
        <v/>
      </c>
      <c r="AF413" s="117" t="str">
        <f t="shared" ca="1" si="102"/>
        <v/>
      </c>
      <c r="AG413" s="117" t="str">
        <f t="shared" ca="1" si="103"/>
        <v/>
      </c>
      <c r="AH413" s="117" t="str">
        <f t="shared" ca="1" si="104"/>
        <v/>
      </c>
      <c r="AI413" s="117" t="str">
        <f t="shared" si="114"/>
        <v>_EC</v>
      </c>
      <c r="AJ413" s="117" t="str">
        <f t="shared" si="115"/>
        <v>_CAS</v>
      </c>
      <c r="AK413" s="117" t="str">
        <f t="shared" si="116"/>
        <v>_uses</v>
      </c>
      <c r="AL413" s="117" t="str">
        <f t="shared" si="105"/>
        <v/>
      </c>
      <c r="AM413" s="117" t="str">
        <f t="shared" si="106"/>
        <v/>
      </c>
    </row>
    <row r="414" spans="1:39" s="39" customFormat="1" x14ac:dyDescent="0.2">
      <c r="A414" s="37"/>
      <c r="B414" s="37"/>
      <c r="C414" s="37"/>
      <c r="D414" s="70" t="str">
        <f>_xlfn.IFNA(VLOOKUP(A414,'Reference data SID'!$D$2:$Q$673,14,FALSE),"")</f>
        <v/>
      </c>
      <c r="E414" s="70" t="str">
        <f>_xlfn.IFNA(VLOOKUP(D414,'Reference data SID'!$C$3:$E$673,3,FALSE),"")</f>
        <v/>
      </c>
      <c r="F414" s="64" t="str">
        <f>_xlfn.IFNA(IF(E414=FALSE,D414,IF(ISBLANK(B414),VLOOKUP(C414,'Reference data SID'!$N:$P,3,FALSE),VLOOKUP(B414,'Reference data SID'!$M:$P,4,FALSE))),"")</f>
        <v/>
      </c>
      <c r="G414" s="64" t="str">
        <f t="shared" si="117"/>
        <v/>
      </c>
      <c r="H414" s="38" t="str">
        <f>_xlfn.IFNA(VLOOKUP(F414,'Reference data SID'!L:M,2,FALSE),"")</f>
        <v/>
      </c>
      <c r="I414" s="38" t="str">
        <f>_xlfn.IFNA(VLOOKUP(F414,'Reference data SID'!L:N,3,FALSE),"")</f>
        <v/>
      </c>
      <c r="J414" s="38" t="str">
        <f>_xlfn.IFNA(VLOOKUP(F414,'Reference data SID'!L:O,4,FALSE),"")</f>
        <v/>
      </c>
      <c r="K414" s="37"/>
      <c r="L414" s="37"/>
      <c r="M414" s="37"/>
      <c r="N414" s="50"/>
      <c r="O414" s="50"/>
      <c r="P414" s="50"/>
      <c r="Q414" s="50"/>
      <c r="R414" s="50"/>
      <c r="S414" s="50"/>
      <c r="T414" s="47" t="str">
        <f t="shared" ca="1" si="118"/>
        <v/>
      </c>
      <c r="U414" s="117" t="str">
        <f>_xlfn.IFNA(VLOOKUP(A414,'Reference data SID'!D:E,2,FALSE),"")</f>
        <v/>
      </c>
      <c r="V414" s="117" t="str">
        <f t="shared" si="107"/>
        <v>not ok</v>
      </c>
      <c r="W414" s="117" t="str">
        <f t="shared" si="108"/>
        <v>not ok</v>
      </c>
      <c r="X414" s="117" t="str">
        <f t="shared" si="109"/>
        <v>ok</v>
      </c>
      <c r="Y414" s="117" t="str">
        <f t="shared" si="110"/>
        <v>not ok</v>
      </c>
      <c r="Z414" s="117" t="str">
        <f t="shared" si="111"/>
        <v/>
      </c>
      <c r="AA414" s="117" t="str">
        <f>IF(LEN(A414)&gt;1,IF(COUNTIFS($Z$6:Z$502,LEFT(Z414,250))&gt;1,"Duplicate entry: you have two rows for the same substance and year and use",""),"")</f>
        <v/>
      </c>
      <c r="AB414" s="117" t="str">
        <f>IF(LEN(A414)&gt;0,IF(ISNUMBER(MATCH(A414,Annex_I_II_entries,0)),"","The Entry name is not within the dropdown list, make sure that you have not copied and pasted overwritting the cell format (with its correponding dropdown list) in column A"),"")</f>
        <v/>
      </c>
      <c r="AC414" s="117" t="str">
        <f t="shared" ca="1" si="112"/>
        <v/>
      </c>
      <c r="AD414" s="117" t="str">
        <f t="shared" ca="1" si="113"/>
        <v/>
      </c>
      <c r="AE414" s="117" t="str">
        <f>IF(LEN(G414)&lt;1,"",IF(COUNTIFS('1.Mfg and placing on the market'!G$6:G$503,'1.(Optional) tonnage per use'!G414,'1.Mfg and placing on the market'!K$6:K$503,'1.(Optional) tonnage per use'!N414)=0,"You have not provided total tonnage for this substance and year in the sheet 1. Mfg and placing on the market",""))</f>
        <v/>
      </c>
      <c r="AF414" s="117" t="str">
        <f t="shared" ca="1" si="102"/>
        <v/>
      </c>
      <c r="AG414" s="117" t="str">
        <f t="shared" ca="1" si="103"/>
        <v/>
      </c>
      <c r="AH414" s="117" t="str">
        <f t="shared" ca="1" si="104"/>
        <v/>
      </c>
      <c r="AI414" s="117" t="str">
        <f t="shared" si="114"/>
        <v>_EC</v>
      </c>
      <c r="AJ414" s="117" t="str">
        <f t="shared" si="115"/>
        <v>_CAS</v>
      </c>
      <c r="AK414" s="117" t="str">
        <f t="shared" si="116"/>
        <v>_uses</v>
      </c>
      <c r="AL414" s="117" t="str">
        <f t="shared" si="105"/>
        <v/>
      </c>
      <c r="AM414" s="117" t="str">
        <f t="shared" si="106"/>
        <v/>
      </c>
    </row>
    <row r="415" spans="1:39" s="39" customFormat="1" x14ac:dyDescent="0.2">
      <c r="A415" s="37"/>
      <c r="B415" s="37"/>
      <c r="C415" s="37"/>
      <c r="D415" s="70" t="str">
        <f>_xlfn.IFNA(VLOOKUP(A415,'Reference data SID'!$D$2:$Q$673,14,FALSE),"")</f>
        <v/>
      </c>
      <c r="E415" s="70" t="str">
        <f>_xlfn.IFNA(VLOOKUP(D415,'Reference data SID'!$C$3:$E$673,3,FALSE),"")</f>
        <v/>
      </c>
      <c r="F415" s="64" t="str">
        <f>_xlfn.IFNA(IF(E415=FALSE,D415,IF(ISBLANK(B415),VLOOKUP(C415,'Reference data SID'!$N:$P,3,FALSE),VLOOKUP(B415,'Reference data SID'!$M:$P,4,FALSE))),"")</f>
        <v/>
      </c>
      <c r="G415" s="64" t="str">
        <f t="shared" si="117"/>
        <v/>
      </c>
      <c r="H415" s="38" t="str">
        <f>_xlfn.IFNA(VLOOKUP(F415,'Reference data SID'!L:M,2,FALSE),"")</f>
        <v/>
      </c>
      <c r="I415" s="38" t="str">
        <f>_xlfn.IFNA(VLOOKUP(F415,'Reference data SID'!L:N,3,FALSE),"")</f>
        <v/>
      </c>
      <c r="J415" s="38" t="str">
        <f>_xlfn.IFNA(VLOOKUP(F415,'Reference data SID'!L:O,4,FALSE),"")</f>
        <v/>
      </c>
      <c r="K415" s="37"/>
      <c r="L415" s="37"/>
      <c r="M415" s="37"/>
      <c r="N415" s="50"/>
      <c r="O415" s="50"/>
      <c r="P415" s="50"/>
      <c r="Q415" s="50"/>
      <c r="R415" s="50"/>
      <c r="S415" s="50"/>
      <c r="T415" s="47" t="str">
        <f t="shared" ca="1" si="118"/>
        <v/>
      </c>
      <c r="U415" s="117" t="str">
        <f>_xlfn.IFNA(VLOOKUP(A415,'Reference data SID'!D:E,2,FALSE),"")</f>
        <v/>
      </c>
      <c r="V415" s="117" t="str">
        <f t="shared" si="107"/>
        <v>not ok</v>
      </c>
      <c r="W415" s="117" t="str">
        <f t="shared" si="108"/>
        <v>not ok</v>
      </c>
      <c r="X415" s="117" t="str">
        <f t="shared" si="109"/>
        <v>ok</v>
      </c>
      <c r="Y415" s="117" t="str">
        <f t="shared" si="110"/>
        <v>not ok</v>
      </c>
      <c r="Z415" s="117" t="str">
        <f t="shared" si="111"/>
        <v/>
      </c>
      <c r="AA415" s="117" t="str">
        <f>IF(LEN(A415)&gt;1,IF(COUNTIFS($Z$6:Z$502,LEFT(Z415,250))&gt;1,"Duplicate entry: you have two rows for the same substance and year and use",""),"")</f>
        <v/>
      </c>
      <c r="AB415" s="117" t="str">
        <f>IF(LEN(A415)&gt;0,IF(ISNUMBER(MATCH(A415,Annex_I_II_entries,0)),"","The Entry name is not within the dropdown list, make sure that you have not copied and pasted overwritting the cell format (with its correponding dropdown list) in column A"),"")</f>
        <v/>
      </c>
      <c r="AC415" s="117" t="str">
        <f t="shared" ca="1" si="112"/>
        <v/>
      </c>
      <c r="AD415" s="117" t="str">
        <f t="shared" ca="1" si="113"/>
        <v/>
      </c>
      <c r="AE415" s="117" t="str">
        <f>IF(LEN(G415)&lt;1,"",IF(COUNTIFS('1.Mfg and placing on the market'!G$6:G$503,'1.(Optional) tonnage per use'!G415,'1.Mfg and placing on the market'!K$6:K$503,'1.(Optional) tonnage per use'!N415)=0,"You have not provided total tonnage for this substance and year in the sheet 1. Mfg and placing on the market",""))</f>
        <v/>
      </c>
      <c r="AF415" s="117" t="str">
        <f t="shared" ca="1" si="102"/>
        <v/>
      </c>
      <c r="AG415" s="117" t="str">
        <f t="shared" ca="1" si="103"/>
        <v/>
      </c>
      <c r="AH415" s="117" t="str">
        <f t="shared" ca="1" si="104"/>
        <v/>
      </c>
      <c r="AI415" s="117" t="str">
        <f t="shared" si="114"/>
        <v>_EC</v>
      </c>
      <c r="AJ415" s="117" t="str">
        <f t="shared" si="115"/>
        <v>_CAS</v>
      </c>
      <c r="AK415" s="117" t="str">
        <f t="shared" si="116"/>
        <v>_uses</v>
      </c>
      <c r="AL415" s="117" t="str">
        <f t="shared" si="105"/>
        <v/>
      </c>
      <c r="AM415" s="117" t="str">
        <f t="shared" si="106"/>
        <v/>
      </c>
    </row>
    <row r="416" spans="1:39" s="39" customFormat="1" x14ac:dyDescent="0.2">
      <c r="A416" s="37"/>
      <c r="B416" s="37"/>
      <c r="C416" s="37"/>
      <c r="D416" s="70" t="str">
        <f>_xlfn.IFNA(VLOOKUP(A416,'Reference data SID'!$D$2:$Q$673,14,FALSE),"")</f>
        <v/>
      </c>
      <c r="E416" s="70" t="str">
        <f>_xlfn.IFNA(VLOOKUP(D416,'Reference data SID'!$C$3:$E$673,3,FALSE),"")</f>
        <v/>
      </c>
      <c r="F416" s="64" t="str">
        <f>_xlfn.IFNA(IF(E416=FALSE,D416,IF(ISBLANK(B416),VLOOKUP(C416,'Reference data SID'!$N:$P,3,FALSE),VLOOKUP(B416,'Reference data SID'!$M:$P,4,FALSE))),"")</f>
        <v/>
      </c>
      <c r="G416" s="64" t="str">
        <f t="shared" si="117"/>
        <v/>
      </c>
      <c r="H416" s="38" t="str">
        <f>_xlfn.IFNA(VLOOKUP(F416,'Reference data SID'!L:M,2,FALSE),"")</f>
        <v/>
      </c>
      <c r="I416" s="38" t="str">
        <f>_xlfn.IFNA(VLOOKUP(F416,'Reference data SID'!L:N,3,FALSE),"")</f>
        <v/>
      </c>
      <c r="J416" s="38" t="str">
        <f>_xlfn.IFNA(VLOOKUP(F416,'Reference data SID'!L:O,4,FALSE),"")</f>
        <v/>
      </c>
      <c r="K416" s="37"/>
      <c r="L416" s="37"/>
      <c r="M416" s="37"/>
      <c r="N416" s="50"/>
      <c r="O416" s="50"/>
      <c r="P416" s="50"/>
      <c r="Q416" s="50"/>
      <c r="R416" s="50"/>
      <c r="S416" s="50"/>
      <c r="T416" s="47" t="str">
        <f t="shared" ca="1" si="118"/>
        <v/>
      </c>
      <c r="U416" s="117" t="str">
        <f>_xlfn.IFNA(VLOOKUP(A416,'Reference data SID'!D:E,2,FALSE),"")</f>
        <v/>
      </c>
      <c r="V416" s="117" t="str">
        <f t="shared" si="107"/>
        <v>not ok</v>
      </c>
      <c r="W416" s="117" t="str">
        <f t="shared" si="108"/>
        <v>not ok</v>
      </c>
      <c r="X416" s="117" t="str">
        <f t="shared" si="109"/>
        <v>ok</v>
      </c>
      <c r="Y416" s="117" t="str">
        <f t="shared" si="110"/>
        <v>not ok</v>
      </c>
      <c r="Z416" s="117" t="str">
        <f t="shared" si="111"/>
        <v/>
      </c>
      <c r="AA416" s="117" t="str">
        <f>IF(LEN(A416)&gt;1,IF(COUNTIFS($Z$6:Z$502,LEFT(Z416,250))&gt;1,"Duplicate entry: you have two rows for the same substance and year and use",""),"")</f>
        <v/>
      </c>
      <c r="AB416" s="117" t="str">
        <f>IF(LEN(A416)&gt;0,IF(ISNUMBER(MATCH(A416,Annex_I_II_entries,0)),"","The Entry name is not within the dropdown list, make sure that you have not copied and pasted overwritting the cell format (with its correponding dropdown list) in column A"),"")</f>
        <v/>
      </c>
      <c r="AC416" s="117" t="str">
        <f t="shared" ca="1" si="112"/>
        <v/>
      </c>
      <c r="AD416" s="117" t="str">
        <f t="shared" ca="1" si="113"/>
        <v/>
      </c>
      <c r="AE416" s="117" t="str">
        <f>IF(LEN(G416)&lt;1,"",IF(COUNTIFS('1.Mfg and placing on the market'!G$6:G$503,'1.(Optional) tonnage per use'!G416,'1.Mfg and placing on the market'!K$6:K$503,'1.(Optional) tonnage per use'!N416)=0,"You have not provided total tonnage for this substance and year in the sheet 1. Mfg and placing on the market",""))</f>
        <v/>
      </c>
      <c r="AF416" s="117" t="str">
        <f t="shared" ca="1" si="102"/>
        <v/>
      </c>
      <c r="AG416" s="117" t="str">
        <f t="shared" ca="1" si="103"/>
        <v/>
      </c>
      <c r="AH416" s="117" t="str">
        <f t="shared" ca="1" si="104"/>
        <v/>
      </c>
      <c r="AI416" s="117" t="str">
        <f t="shared" si="114"/>
        <v>_EC</v>
      </c>
      <c r="AJ416" s="117" t="str">
        <f t="shared" si="115"/>
        <v>_CAS</v>
      </c>
      <c r="AK416" s="117" t="str">
        <f t="shared" si="116"/>
        <v>_uses</v>
      </c>
      <c r="AL416" s="117" t="str">
        <f t="shared" si="105"/>
        <v/>
      </c>
      <c r="AM416" s="117" t="str">
        <f t="shared" si="106"/>
        <v/>
      </c>
    </row>
    <row r="417" spans="1:39" s="39" customFormat="1" x14ac:dyDescent="0.2">
      <c r="A417" s="37"/>
      <c r="B417" s="37"/>
      <c r="C417" s="37"/>
      <c r="D417" s="70" t="str">
        <f>_xlfn.IFNA(VLOOKUP(A417,'Reference data SID'!$D$2:$Q$673,14,FALSE),"")</f>
        <v/>
      </c>
      <c r="E417" s="70" t="str">
        <f>_xlfn.IFNA(VLOOKUP(D417,'Reference data SID'!$C$3:$E$673,3,FALSE),"")</f>
        <v/>
      </c>
      <c r="F417" s="64" t="str">
        <f>_xlfn.IFNA(IF(E417=FALSE,D417,IF(ISBLANK(B417),VLOOKUP(C417,'Reference data SID'!$N:$P,3,FALSE),VLOOKUP(B417,'Reference data SID'!$M:$P,4,FALSE))),"")</f>
        <v/>
      </c>
      <c r="G417" s="64" t="str">
        <f t="shared" si="117"/>
        <v/>
      </c>
      <c r="H417" s="38" t="str">
        <f>_xlfn.IFNA(VLOOKUP(F417,'Reference data SID'!L:M,2,FALSE),"")</f>
        <v/>
      </c>
      <c r="I417" s="38" t="str">
        <f>_xlfn.IFNA(VLOOKUP(F417,'Reference data SID'!L:N,3,FALSE),"")</f>
        <v/>
      </c>
      <c r="J417" s="38" t="str">
        <f>_xlfn.IFNA(VLOOKUP(F417,'Reference data SID'!L:O,4,FALSE),"")</f>
        <v/>
      </c>
      <c r="K417" s="37"/>
      <c r="L417" s="37"/>
      <c r="M417" s="37"/>
      <c r="N417" s="50"/>
      <c r="O417" s="50"/>
      <c r="P417" s="50"/>
      <c r="Q417" s="50"/>
      <c r="R417" s="50"/>
      <c r="S417" s="50"/>
      <c r="T417" s="47" t="str">
        <f t="shared" ca="1" si="118"/>
        <v/>
      </c>
      <c r="U417" s="117" t="str">
        <f>_xlfn.IFNA(VLOOKUP(A417,'Reference data SID'!D:E,2,FALSE),"")</f>
        <v/>
      </c>
      <c r="V417" s="117" t="str">
        <f t="shared" si="107"/>
        <v>not ok</v>
      </c>
      <c r="W417" s="117" t="str">
        <f t="shared" si="108"/>
        <v>not ok</v>
      </c>
      <c r="X417" s="117" t="str">
        <f t="shared" si="109"/>
        <v>ok</v>
      </c>
      <c r="Y417" s="117" t="str">
        <f t="shared" si="110"/>
        <v>not ok</v>
      </c>
      <c r="Z417" s="117" t="str">
        <f t="shared" si="111"/>
        <v/>
      </c>
      <c r="AA417" s="117" t="str">
        <f>IF(LEN(A417)&gt;1,IF(COUNTIFS($Z$6:Z$502,LEFT(Z417,250))&gt;1,"Duplicate entry: you have two rows for the same substance and year and use",""),"")</f>
        <v/>
      </c>
      <c r="AB417" s="117" t="str">
        <f>IF(LEN(A417)&gt;0,IF(ISNUMBER(MATCH(A417,Annex_I_II_entries,0)),"","The Entry name is not within the dropdown list, make sure that you have not copied and pasted overwritting the cell format (with its correponding dropdown list) in column A"),"")</f>
        <v/>
      </c>
      <c r="AC417" s="117" t="str">
        <f t="shared" ca="1" si="112"/>
        <v/>
      </c>
      <c r="AD417" s="117" t="str">
        <f t="shared" ca="1" si="113"/>
        <v/>
      </c>
      <c r="AE417" s="117" t="str">
        <f>IF(LEN(G417)&lt;1,"",IF(COUNTIFS('1.Mfg and placing on the market'!G$6:G$503,'1.(Optional) tonnage per use'!G417,'1.Mfg and placing on the market'!K$6:K$503,'1.(Optional) tonnage per use'!N417)=0,"You have not provided total tonnage for this substance and year in the sheet 1. Mfg and placing on the market",""))</f>
        <v/>
      </c>
      <c r="AF417" s="117" t="str">
        <f t="shared" ca="1" si="102"/>
        <v/>
      </c>
      <c r="AG417" s="117" t="str">
        <f t="shared" ca="1" si="103"/>
        <v/>
      </c>
      <c r="AH417" s="117" t="str">
        <f t="shared" ca="1" si="104"/>
        <v/>
      </c>
      <c r="AI417" s="117" t="str">
        <f t="shared" si="114"/>
        <v>_EC</v>
      </c>
      <c r="AJ417" s="117" t="str">
        <f t="shared" si="115"/>
        <v>_CAS</v>
      </c>
      <c r="AK417" s="117" t="str">
        <f t="shared" si="116"/>
        <v>_uses</v>
      </c>
      <c r="AL417" s="117" t="str">
        <f t="shared" si="105"/>
        <v/>
      </c>
      <c r="AM417" s="117" t="str">
        <f t="shared" si="106"/>
        <v/>
      </c>
    </row>
    <row r="418" spans="1:39" s="39" customFormat="1" x14ac:dyDescent="0.2">
      <c r="A418" s="37"/>
      <c r="B418" s="37"/>
      <c r="C418" s="37"/>
      <c r="D418" s="70" t="str">
        <f>_xlfn.IFNA(VLOOKUP(A418,'Reference data SID'!$D$2:$Q$673,14,FALSE),"")</f>
        <v/>
      </c>
      <c r="E418" s="70" t="str">
        <f>_xlfn.IFNA(VLOOKUP(D418,'Reference data SID'!$C$3:$E$673,3,FALSE),"")</f>
        <v/>
      </c>
      <c r="F418" s="64" t="str">
        <f>_xlfn.IFNA(IF(E418=FALSE,D418,IF(ISBLANK(B418),VLOOKUP(C418,'Reference data SID'!$N:$P,3,FALSE),VLOOKUP(B418,'Reference data SID'!$M:$P,4,FALSE))),"")</f>
        <v/>
      </c>
      <c r="G418" s="64" t="str">
        <f t="shared" si="117"/>
        <v/>
      </c>
      <c r="H418" s="38" t="str">
        <f>_xlfn.IFNA(VLOOKUP(F418,'Reference data SID'!L:M,2,FALSE),"")</f>
        <v/>
      </c>
      <c r="I418" s="38" t="str">
        <f>_xlfn.IFNA(VLOOKUP(F418,'Reference data SID'!L:N,3,FALSE),"")</f>
        <v/>
      </c>
      <c r="J418" s="38" t="str">
        <f>_xlfn.IFNA(VLOOKUP(F418,'Reference data SID'!L:O,4,FALSE),"")</f>
        <v/>
      </c>
      <c r="K418" s="37"/>
      <c r="L418" s="37"/>
      <c r="M418" s="37"/>
      <c r="N418" s="50"/>
      <c r="O418" s="50"/>
      <c r="P418" s="50"/>
      <c r="Q418" s="50"/>
      <c r="R418" s="50"/>
      <c r="S418" s="50"/>
      <c r="T418" s="47" t="str">
        <f t="shared" ca="1" si="118"/>
        <v/>
      </c>
      <c r="U418" s="117" t="str">
        <f>_xlfn.IFNA(VLOOKUP(A418,'Reference data SID'!D:E,2,FALSE),"")</f>
        <v/>
      </c>
      <c r="V418" s="117" t="str">
        <f t="shared" si="107"/>
        <v>not ok</v>
      </c>
      <c r="W418" s="117" t="str">
        <f t="shared" si="108"/>
        <v>not ok</v>
      </c>
      <c r="X418" s="117" t="str">
        <f t="shared" si="109"/>
        <v>ok</v>
      </c>
      <c r="Y418" s="117" t="str">
        <f t="shared" si="110"/>
        <v>not ok</v>
      </c>
      <c r="Z418" s="117" t="str">
        <f t="shared" si="111"/>
        <v/>
      </c>
      <c r="AA418" s="117" t="str">
        <f>IF(LEN(A418)&gt;1,IF(COUNTIFS($Z$6:Z$502,LEFT(Z418,250))&gt;1,"Duplicate entry: you have two rows for the same substance and year and use",""),"")</f>
        <v/>
      </c>
      <c r="AB418" s="117" t="str">
        <f>IF(LEN(A418)&gt;0,IF(ISNUMBER(MATCH(A418,Annex_I_II_entries,0)),"","The Entry name is not within the dropdown list, make sure that you have not copied and pasted overwritting the cell format (with its correponding dropdown list) in column A"),"")</f>
        <v/>
      </c>
      <c r="AC418" s="117" t="str">
        <f t="shared" ca="1" si="112"/>
        <v/>
      </c>
      <c r="AD418" s="117" t="str">
        <f t="shared" ca="1" si="113"/>
        <v/>
      </c>
      <c r="AE418" s="117" t="str">
        <f>IF(LEN(G418)&lt;1,"",IF(COUNTIFS('1.Mfg and placing on the market'!G$6:G$503,'1.(Optional) tonnage per use'!G418,'1.Mfg and placing on the market'!K$6:K$503,'1.(Optional) tonnage per use'!N418)=0,"You have not provided total tonnage for this substance and year in the sheet 1. Mfg and placing on the market",""))</f>
        <v/>
      </c>
      <c r="AF418" s="117" t="str">
        <f t="shared" ca="1" si="102"/>
        <v/>
      </c>
      <c r="AG418" s="117" t="str">
        <f t="shared" ca="1" si="103"/>
        <v/>
      </c>
      <c r="AH418" s="117" t="str">
        <f t="shared" ca="1" si="104"/>
        <v/>
      </c>
      <c r="AI418" s="117" t="str">
        <f t="shared" si="114"/>
        <v>_EC</v>
      </c>
      <c r="AJ418" s="117" t="str">
        <f t="shared" si="115"/>
        <v>_CAS</v>
      </c>
      <c r="AK418" s="117" t="str">
        <f t="shared" si="116"/>
        <v>_uses</v>
      </c>
      <c r="AL418" s="117" t="str">
        <f t="shared" si="105"/>
        <v/>
      </c>
      <c r="AM418" s="117" t="str">
        <f t="shared" si="106"/>
        <v/>
      </c>
    </row>
    <row r="419" spans="1:39" s="39" customFormat="1" x14ac:dyDescent="0.2">
      <c r="A419" s="37"/>
      <c r="B419" s="37"/>
      <c r="C419" s="37"/>
      <c r="D419" s="70" t="str">
        <f>_xlfn.IFNA(VLOOKUP(A419,'Reference data SID'!$D$2:$Q$673,14,FALSE),"")</f>
        <v/>
      </c>
      <c r="E419" s="70" t="str">
        <f>_xlfn.IFNA(VLOOKUP(D419,'Reference data SID'!$C$3:$E$673,3,FALSE),"")</f>
        <v/>
      </c>
      <c r="F419" s="64" t="str">
        <f>_xlfn.IFNA(IF(E419=FALSE,D419,IF(ISBLANK(B419),VLOOKUP(C419,'Reference data SID'!$N:$P,3,FALSE),VLOOKUP(B419,'Reference data SID'!$M:$P,4,FALSE))),"")</f>
        <v/>
      </c>
      <c r="G419" s="64" t="str">
        <f t="shared" si="117"/>
        <v/>
      </c>
      <c r="H419" s="38" t="str">
        <f>_xlfn.IFNA(VLOOKUP(F419,'Reference data SID'!L:M,2,FALSE),"")</f>
        <v/>
      </c>
      <c r="I419" s="38" t="str">
        <f>_xlfn.IFNA(VLOOKUP(F419,'Reference data SID'!L:N,3,FALSE),"")</f>
        <v/>
      </c>
      <c r="J419" s="38" t="str">
        <f>_xlfn.IFNA(VLOOKUP(F419,'Reference data SID'!L:O,4,FALSE),"")</f>
        <v/>
      </c>
      <c r="K419" s="37"/>
      <c r="L419" s="37"/>
      <c r="M419" s="37"/>
      <c r="N419" s="50"/>
      <c r="O419" s="50"/>
      <c r="P419" s="50"/>
      <c r="Q419" s="50"/>
      <c r="R419" s="50"/>
      <c r="S419" s="50"/>
      <c r="T419" s="47" t="str">
        <f t="shared" ca="1" si="118"/>
        <v/>
      </c>
      <c r="U419" s="117" t="str">
        <f>_xlfn.IFNA(VLOOKUP(A419,'Reference data SID'!D:E,2,FALSE),"")</f>
        <v/>
      </c>
      <c r="V419" s="117" t="str">
        <f t="shared" si="107"/>
        <v>not ok</v>
      </c>
      <c r="W419" s="117" t="str">
        <f t="shared" si="108"/>
        <v>not ok</v>
      </c>
      <c r="X419" s="117" t="str">
        <f t="shared" si="109"/>
        <v>ok</v>
      </c>
      <c r="Y419" s="117" t="str">
        <f t="shared" si="110"/>
        <v>not ok</v>
      </c>
      <c r="Z419" s="117" t="str">
        <f t="shared" si="111"/>
        <v/>
      </c>
      <c r="AA419" s="117" t="str">
        <f>IF(LEN(A419)&gt;1,IF(COUNTIFS($Z$6:Z$502,LEFT(Z419,250))&gt;1,"Duplicate entry: you have two rows for the same substance and year and use",""),"")</f>
        <v/>
      </c>
      <c r="AB419" s="117" t="str">
        <f>IF(LEN(A419)&gt;0,IF(ISNUMBER(MATCH(A419,Annex_I_II_entries,0)),"","The Entry name is not within the dropdown list, make sure that you have not copied and pasted overwritting the cell format (with its correponding dropdown list) in column A"),"")</f>
        <v/>
      </c>
      <c r="AC419" s="117" t="str">
        <f t="shared" ca="1" si="112"/>
        <v/>
      </c>
      <c r="AD419" s="117" t="str">
        <f t="shared" ca="1" si="113"/>
        <v/>
      </c>
      <c r="AE419" s="117" t="str">
        <f>IF(LEN(G419)&lt;1,"",IF(COUNTIFS('1.Mfg and placing on the market'!G$6:G$503,'1.(Optional) tonnage per use'!G419,'1.Mfg and placing on the market'!K$6:K$503,'1.(Optional) tonnage per use'!N419)=0,"You have not provided total tonnage for this substance and year in the sheet 1. Mfg and placing on the market",""))</f>
        <v/>
      </c>
      <c r="AF419" s="117" t="str">
        <f t="shared" ref="AF419:AF482" ca="1" si="119">IF(LEN(K419)&gt;0,IF(ISNUMBER(MATCH(K419,INDIRECT(AK419),0)),"","The derogated use is not within the dropdown list, make sure that you have not copied and pasted overwritting the cell format (with its correponding dropdown list) in columns I - k"),"")</f>
        <v/>
      </c>
      <c r="AG419" s="117" t="str">
        <f t="shared" ref="AG419:AG482" ca="1" si="120">IF(LEN(L419)&gt;0,IF(ISNUMBER(MATCH(L419,INDIRECT(AL419),0)),"","The derogated use is not within the dropdown list, make sure that you have not copied and pasted overwritting the cell format (with its correponding dropdown list) in columns I - k"),"")</f>
        <v/>
      </c>
      <c r="AH419" s="117" t="str">
        <f t="shared" ref="AH419:AH482" ca="1" si="121">IF(LEN(M419)&gt;0,IF(ISNUMBER(MATCH(M419,INDIRECT(AM419),0)),"","The derogated use is not within the dropdown list, make sure that you have not copied and pasted overwritting the cell format (with its correponding dropdown list) in columns I - k"),"")</f>
        <v/>
      </c>
      <c r="AI419" s="117" t="str">
        <f t="shared" si="114"/>
        <v>_EC</v>
      </c>
      <c r="AJ419" s="117" t="str">
        <f t="shared" si="115"/>
        <v>_CAS</v>
      </c>
      <c r="AK419" s="117" t="str">
        <f t="shared" si="116"/>
        <v>_uses</v>
      </c>
      <c r="AL419" s="117" t="str">
        <f t="shared" ref="AL419:AL482" si="122">IF(RIGHT(SUBSTITUTE(SUBSTITUTE(SUBSTITUTE(SUBSTITUTE(SUBSTITUTE(SUBSTITUTE(K419," ","_"),"(","_"),")","_"),"-","_"),";","_"),"/","_"),1)="_",LEFT(SUBSTITUTE(SUBSTITUTE(SUBSTITUTE(SUBSTITUTE(SUBSTITUTE(SUBSTITUTE(K419," ","_"),"(","_"),")","_"),"-","_"),";","_"),"/","_"),LEN(K419)-1),(SUBSTITUTE(SUBSTITUTE(SUBSTITUTE(SUBSTITUTE(SUBSTITUTE(SUBSTITUTE(K419," ","_"),"(","_"),")","_"),"-","_"),";","_"),"/","_")))</f>
        <v/>
      </c>
      <c r="AM419" s="117" t="str">
        <f t="shared" ref="AM419:AM482" si="123">IF(RIGHT(SUBSTITUTE(SUBSTITUTE(SUBSTITUTE(SUBSTITUTE(SUBSTITUTE(SUBSTITUTE(L419," ","_"),"(","_"),")","_"),"-","_"),";","_"),"/","_"),1)="_",LEFT(SUBSTITUTE(SUBSTITUTE(SUBSTITUTE(SUBSTITUTE(SUBSTITUTE(SUBSTITUTE(L419," ","_"),"(","_"),")","_"),"-","_"),";","_"),"/","_"),LEN(L419)-1),(SUBSTITUTE(SUBSTITUTE(SUBSTITUTE(SUBSTITUTE(SUBSTITUTE(SUBSTITUTE(L419," ","_"),"(","_"),")","_"),"-","_"),";","_"),"/","_")))</f>
        <v/>
      </c>
    </row>
    <row r="420" spans="1:39" s="39" customFormat="1" x14ac:dyDescent="0.2">
      <c r="A420" s="37"/>
      <c r="B420" s="37"/>
      <c r="C420" s="37"/>
      <c r="D420" s="70" t="str">
        <f>_xlfn.IFNA(VLOOKUP(A420,'Reference data SID'!$D$2:$Q$673,14,FALSE),"")</f>
        <v/>
      </c>
      <c r="E420" s="70" t="str">
        <f>_xlfn.IFNA(VLOOKUP(D420,'Reference data SID'!$C$3:$E$673,3,FALSE),"")</f>
        <v/>
      </c>
      <c r="F420" s="64" t="str">
        <f>_xlfn.IFNA(IF(E420=FALSE,D420,IF(ISBLANK(B420),VLOOKUP(C420,'Reference data SID'!$N:$P,3,FALSE),VLOOKUP(B420,'Reference data SID'!$M:$P,4,FALSE))),"")</f>
        <v/>
      </c>
      <c r="G420" s="64" t="str">
        <f t="shared" si="117"/>
        <v/>
      </c>
      <c r="H420" s="38" t="str">
        <f>_xlfn.IFNA(VLOOKUP(F420,'Reference data SID'!L:M,2,FALSE),"")</f>
        <v/>
      </c>
      <c r="I420" s="38" t="str">
        <f>_xlfn.IFNA(VLOOKUP(F420,'Reference data SID'!L:N,3,FALSE),"")</f>
        <v/>
      </c>
      <c r="J420" s="38" t="str">
        <f>_xlfn.IFNA(VLOOKUP(F420,'Reference data SID'!L:O,4,FALSE),"")</f>
        <v/>
      </c>
      <c r="K420" s="37"/>
      <c r="L420" s="37"/>
      <c r="M420" s="37"/>
      <c r="N420" s="50"/>
      <c r="O420" s="50"/>
      <c r="P420" s="50"/>
      <c r="Q420" s="50"/>
      <c r="R420" s="50"/>
      <c r="S420" s="50"/>
      <c r="T420" s="47" t="str">
        <f t="shared" ca="1" si="118"/>
        <v/>
      </c>
      <c r="U420" s="117" t="str">
        <f>_xlfn.IFNA(VLOOKUP(A420,'Reference data SID'!D:E,2,FALSE),"")</f>
        <v/>
      </c>
      <c r="V420" s="117" t="str">
        <f t="shared" si="107"/>
        <v>not ok</v>
      </c>
      <c r="W420" s="117" t="str">
        <f t="shared" si="108"/>
        <v>not ok</v>
      </c>
      <c r="X420" s="117" t="str">
        <f t="shared" si="109"/>
        <v>ok</v>
      </c>
      <c r="Y420" s="117" t="str">
        <f t="shared" si="110"/>
        <v>not ok</v>
      </c>
      <c r="Z420" s="117" t="str">
        <f t="shared" si="111"/>
        <v/>
      </c>
      <c r="AA420" s="117" t="str">
        <f>IF(LEN(A420)&gt;1,IF(COUNTIFS($Z$6:Z$502,LEFT(Z420,250))&gt;1,"Duplicate entry: you have two rows for the same substance and year and use",""),"")</f>
        <v/>
      </c>
      <c r="AB420" s="117" t="str">
        <f>IF(LEN(A420)&gt;0,IF(ISNUMBER(MATCH(A420,Annex_I_II_entries,0)),"","The Entry name is not within the dropdown list, make sure that you have not copied and pasted overwritting the cell format (with its correponding dropdown list) in column A"),"")</f>
        <v/>
      </c>
      <c r="AC420" s="117" t="str">
        <f t="shared" ca="1" si="112"/>
        <v/>
      </c>
      <c r="AD420" s="117" t="str">
        <f t="shared" ca="1" si="113"/>
        <v/>
      </c>
      <c r="AE420" s="117" t="str">
        <f>IF(LEN(G420)&lt;1,"",IF(COUNTIFS('1.Mfg and placing on the market'!G$6:G$503,'1.(Optional) tonnage per use'!G420,'1.Mfg and placing on the market'!K$6:K$503,'1.(Optional) tonnage per use'!N420)=0,"You have not provided total tonnage for this substance and year in the sheet 1. Mfg and placing on the market",""))</f>
        <v/>
      </c>
      <c r="AF420" s="117" t="str">
        <f t="shared" ca="1" si="119"/>
        <v/>
      </c>
      <c r="AG420" s="117" t="str">
        <f t="shared" ca="1" si="120"/>
        <v/>
      </c>
      <c r="AH420" s="117" t="str">
        <f t="shared" ca="1" si="121"/>
        <v/>
      </c>
      <c r="AI420" s="117" t="str">
        <f t="shared" si="114"/>
        <v>_EC</v>
      </c>
      <c r="AJ420" s="117" t="str">
        <f t="shared" si="115"/>
        <v>_CAS</v>
      </c>
      <c r="AK420" s="117" t="str">
        <f t="shared" si="116"/>
        <v>_uses</v>
      </c>
      <c r="AL420" s="117" t="str">
        <f t="shared" si="122"/>
        <v/>
      </c>
      <c r="AM420" s="117" t="str">
        <f t="shared" si="123"/>
        <v/>
      </c>
    </row>
    <row r="421" spans="1:39" s="39" customFormat="1" x14ac:dyDescent="0.2">
      <c r="A421" s="37"/>
      <c r="B421" s="37"/>
      <c r="C421" s="37"/>
      <c r="D421" s="70" t="str">
        <f>_xlfn.IFNA(VLOOKUP(A421,'Reference data SID'!$D$2:$Q$673,14,FALSE),"")</f>
        <v/>
      </c>
      <c r="E421" s="70" t="str">
        <f>_xlfn.IFNA(VLOOKUP(D421,'Reference data SID'!$C$3:$E$673,3,FALSE),"")</f>
        <v/>
      </c>
      <c r="F421" s="64" t="str">
        <f>_xlfn.IFNA(IF(E421=FALSE,D421,IF(ISBLANK(B421),VLOOKUP(C421,'Reference data SID'!$N:$P,3,FALSE),VLOOKUP(B421,'Reference data SID'!$M:$P,4,FALSE))),"")</f>
        <v/>
      </c>
      <c r="G421" s="64" t="str">
        <f t="shared" si="117"/>
        <v/>
      </c>
      <c r="H421" s="38" t="str">
        <f>_xlfn.IFNA(VLOOKUP(F421,'Reference data SID'!L:M,2,FALSE),"")</f>
        <v/>
      </c>
      <c r="I421" s="38" t="str">
        <f>_xlfn.IFNA(VLOOKUP(F421,'Reference data SID'!L:N,3,FALSE),"")</f>
        <v/>
      </c>
      <c r="J421" s="38" t="str">
        <f>_xlfn.IFNA(VLOOKUP(F421,'Reference data SID'!L:O,4,FALSE),"")</f>
        <v/>
      </c>
      <c r="K421" s="37"/>
      <c r="L421" s="37"/>
      <c r="M421" s="37"/>
      <c r="N421" s="50"/>
      <c r="O421" s="50"/>
      <c r="P421" s="50"/>
      <c r="Q421" s="50"/>
      <c r="R421" s="50"/>
      <c r="S421" s="50"/>
      <c r="T421" s="47" t="str">
        <f t="shared" ca="1" si="118"/>
        <v/>
      </c>
      <c r="U421" s="117" t="str">
        <f>_xlfn.IFNA(VLOOKUP(A421,'Reference data SID'!D:E,2,FALSE),"")</f>
        <v/>
      </c>
      <c r="V421" s="117" t="str">
        <f t="shared" si="107"/>
        <v>not ok</v>
      </c>
      <c r="W421" s="117" t="str">
        <f t="shared" si="108"/>
        <v>not ok</v>
      </c>
      <c r="X421" s="117" t="str">
        <f t="shared" si="109"/>
        <v>ok</v>
      </c>
      <c r="Y421" s="117" t="str">
        <f t="shared" si="110"/>
        <v>not ok</v>
      </c>
      <c r="Z421" s="117" t="str">
        <f t="shared" si="111"/>
        <v/>
      </c>
      <c r="AA421" s="117" t="str">
        <f>IF(LEN(A421)&gt;1,IF(COUNTIFS($Z$6:Z$502,LEFT(Z421,250))&gt;1,"Duplicate entry: you have two rows for the same substance and year and use",""),"")</f>
        <v/>
      </c>
      <c r="AB421" s="117" t="str">
        <f>IF(LEN(A421)&gt;0,IF(ISNUMBER(MATCH(A421,Annex_I_II_entries,0)),"","The Entry name is not within the dropdown list, make sure that you have not copied and pasted overwritting the cell format (with its correponding dropdown list) in column A"),"")</f>
        <v/>
      </c>
      <c r="AC421" s="117" t="str">
        <f t="shared" ca="1" si="112"/>
        <v/>
      </c>
      <c r="AD421" s="117" t="str">
        <f t="shared" ca="1" si="113"/>
        <v/>
      </c>
      <c r="AE421" s="117" t="str">
        <f>IF(LEN(G421)&lt;1,"",IF(COUNTIFS('1.Mfg and placing on the market'!G$6:G$503,'1.(Optional) tonnage per use'!G421,'1.Mfg and placing on the market'!K$6:K$503,'1.(Optional) tonnage per use'!N421)=0,"You have not provided total tonnage for this substance and year in the sheet 1. Mfg and placing on the market",""))</f>
        <v/>
      </c>
      <c r="AF421" s="117" t="str">
        <f t="shared" ca="1" si="119"/>
        <v/>
      </c>
      <c r="AG421" s="117" t="str">
        <f t="shared" ca="1" si="120"/>
        <v/>
      </c>
      <c r="AH421" s="117" t="str">
        <f t="shared" ca="1" si="121"/>
        <v/>
      </c>
      <c r="AI421" s="117" t="str">
        <f t="shared" si="114"/>
        <v>_EC</v>
      </c>
      <c r="AJ421" s="117" t="str">
        <f t="shared" si="115"/>
        <v>_CAS</v>
      </c>
      <c r="AK421" s="117" t="str">
        <f t="shared" si="116"/>
        <v>_uses</v>
      </c>
      <c r="AL421" s="117" t="str">
        <f t="shared" si="122"/>
        <v/>
      </c>
      <c r="AM421" s="117" t="str">
        <f t="shared" si="123"/>
        <v/>
      </c>
    </row>
    <row r="422" spans="1:39" s="39" customFormat="1" x14ac:dyDescent="0.2">
      <c r="A422" s="37"/>
      <c r="B422" s="37"/>
      <c r="C422" s="37"/>
      <c r="D422" s="70" t="str">
        <f>_xlfn.IFNA(VLOOKUP(A422,'Reference data SID'!$D$2:$Q$673,14,FALSE),"")</f>
        <v/>
      </c>
      <c r="E422" s="70" t="str">
        <f>_xlfn.IFNA(VLOOKUP(D422,'Reference data SID'!$C$3:$E$673,3,FALSE),"")</f>
        <v/>
      </c>
      <c r="F422" s="64" t="str">
        <f>_xlfn.IFNA(IF(E422=FALSE,D422,IF(ISBLANK(B422),VLOOKUP(C422,'Reference data SID'!$N:$P,3,FALSE),VLOOKUP(B422,'Reference data SID'!$M:$P,4,FALSE))),"")</f>
        <v/>
      </c>
      <c r="G422" s="64" t="str">
        <f t="shared" si="117"/>
        <v/>
      </c>
      <c r="H422" s="38" t="str">
        <f>_xlfn.IFNA(VLOOKUP(F422,'Reference data SID'!L:M,2,FALSE),"")</f>
        <v/>
      </c>
      <c r="I422" s="38" t="str">
        <f>_xlfn.IFNA(VLOOKUP(F422,'Reference data SID'!L:N,3,FALSE),"")</f>
        <v/>
      </c>
      <c r="J422" s="38" t="str">
        <f>_xlfn.IFNA(VLOOKUP(F422,'Reference data SID'!L:O,4,FALSE),"")</f>
        <v/>
      </c>
      <c r="K422" s="37"/>
      <c r="L422" s="37"/>
      <c r="M422" s="37"/>
      <c r="N422" s="50"/>
      <c r="O422" s="50"/>
      <c r="P422" s="50"/>
      <c r="Q422" s="50"/>
      <c r="R422" s="50"/>
      <c r="S422" s="50"/>
      <c r="T422" s="47" t="str">
        <f t="shared" ca="1" si="118"/>
        <v/>
      </c>
      <c r="U422" s="117" t="str">
        <f>_xlfn.IFNA(VLOOKUP(A422,'Reference data SID'!D:E,2,FALSE),"")</f>
        <v/>
      </c>
      <c r="V422" s="117" t="str">
        <f t="shared" si="107"/>
        <v>not ok</v>
      </c>
      <c r="W422" s="117" t="str">
        <f t="shared" si="108"/>
        <v>not ok</v>
      </c>
      <c r="X422" s="117" t="str">
        <f t="shared" si="109"/>
        <v>ok</v>
      </c>
      <c r="Y422" s="117" t="str">
        <f t="shared" si="110"/>
        <v>not ok</v>
      </c>
      <c r="Z422" s="117" t="str">
        <f t="shared" si="111"/>
        <v/>
      </c>
      <c r="AA422" s="117" t="str">
        <f>IF(LEN(A422)&gt;1,IF(COUNTIFS($Z$6:Z$502,LEFT(Z422,250))&gt;1,"Duplicate entry: you have two rows for the same substance and year and use",""),"")</f>
        <v/>
      </c>
      <c r="AB422" s="117" t="str">
        <f>IF(LEN(A422)&gt;0,IF(ISNUMBER(MATCH(A422,Annex_I_II_entries,0)),"","The Entry name is not within the dropdown list, make sure that you have not copied and pasted overwritting the cell format (with its correponding dropdown list) in column A"),"")</f>
        <v/>
      </c>
      <c r="AC422" s="117" t="str">
        <f t="shared" ca="1" si="112"/>
        <v/>
      </c>
      <c r="AD422" s="117" t="str">
        <f t="shared" ca="1" si="113"/>
        <v/>
      </c>
      <c r="AE422" s="117" t="str">
        <f>IF(LEN(G422)&lt;1,"",IF(COUNTIFS('1.Mfg and placing on the market'!G$6:G$503,'1.(Optional) tonnage per use'!G422,'1.Mfg and placing on the market'!K$6:K$503,'1.(Optional) tonnage per use'!N422)=0,"You have not provided total tonnage for this substance and year in the sheet 1. Mfg and placing on the market",""))</f>
        <v/>
      </c>
      <c r="AF422" s="117" t="str">
        <f t="shared" ca="1" si="119"/>
        <v/>
      </c>
      <c r="AG422" s="117" t="str">
        <f t="shared" ca="1" si="120"/>
        <v/>
      </c>
      <c r="AH422" s="117" t="str">
        <f t="shared" ca="1" si="121"/>
        <v/>
      </c>
      <c r="AI422" s="117" t="str">
        <f t="shared" si="114"/>
        <v>_EC</v>
      </c>
      <c r="AJ422" s="117" t="str">
        <f t="shared" si="115"/>
        <v>_CAS</v>
      </c>
      <c r="AK422" s="117" t="str">
        <f t="shared" si="116"/>
        <v>_uses</v>
      </c>
      <c r="AL422" s="117" t="str">
        <f t="shared" si="122"/>
        <v/>
      </c>
      <c r="AM422" s="117" t="str">
        <f t="shared" si="123"/>
        <v/>
      </c>
    </row>
    <row r="423" spans="1:39" s="39" customFormat="1" x14ac:dyDescent="0.2">
      <c r="A423" s="37"/>
      <c r="B423" s="37"/>
      <c r="C423" s="37"/>
      <c r="D423" s="70" t="str">
        <f>_xlfn.IFNA(VLOOKUP(A423,'Reference data SID'!$D$2:$Q$673,14,FALSE),"")</f>
        <v/>
      </c>
      <c r="E423" s="70" t="str">
        <f>_xlfn.IFNA(VLOOKUP(D423,'Reference data SID'!$C$3:$E$673,3,FALSE),"")</f>
        <v/>
      </c>
      <c r="F423" s="64" t="str">
        <f>_xlfn.IFNA(IF(E423=FALSE,D423,IF(ISBLANK(B423),VLOOKUP(C423,'Reference data SID'!$N:$P,3,FALSE),VLOOKUP(B423,'Reference data SID'!$M:$P,4,FALSE))),"")</f>
        <v/>
      </c>
      <c r="G423" s="64" t="str">
        <f t="shared" si="117"/>
        <v/>
      </c>
      <c r="H423" s="38" t="str">
        <f>_xlfn.IFNA(VLOOKUP(F423,'Reference data SID'!L:M,2,FALSE),"")</f>
        <v/>
      </c>
      <c r="I423" s="38" t="str">
        <f>_xlfn.IFNA(VLOOKUP(F423,'Reference data SID'!L:N,3,FALSE),"")</f>
        <v/>
      </c>
      <c r="J423" s="38" t="str">
        <f>_xlfn.IFNA(VLOOKUP(F423,'Reference data SID'!L:O,4,FALSE),"")</f>
        <v/>
      </c>
      <c r="K423" s="37"/>
      <c r="L423" s="37"/>
      <c r="M423" s="37"/>
      <c r="N423" s="50"/>
      <c r="O423" s="50"/>
      <c r="P423" s="50"/>
      <c r="Q423" s="50"/>
      <c r="R423" s="50"/>
      <c r="S423" s="50"/>
      <c r="T423" s="47" t="str">
        <f t="shared" ca="1" si="118"/>
        <v/>
      </c>
      <c r="U423" s="117" t="str">
        <f>_xlfn.IFNA(VLOOKUP(A423,'Reference data SID'!D:E,2,FALSE),"")</f>
        <v/>
      </c>
      <c r="V423" s="117" t="str">
        <f t="shared" si="107"/>
        <v>not ok</v>
      </c>
      <c r="W423" s="117" t="str">
        <f t="shared" si="108"/>
        <v>not ok</v>
      </c>
      <c r="X423" s="117" t="str">
        <f t="shared" si="109"/>
        <v>ok</v>
      </c>
      <c r="Y423" s="117" t="str">
        <f t="shared" si="110"/>
        <v>not ok</v>
      </c>
      <c r="Z423" s="117" t="str">
        <f t="shared" si="111"/>
        <v/>
      </c>
      <c r="AA423" s="117" t="str">
        <f>IF(LEN(A423)&gt;1,IF(COUNTIFS($Z$6:Z$502,LEFT(Z423,250))&gt;1,"Duplicate entry: you have two rows for the same substance and year and use",""),"")</f>
        <v/>
      </c>
      <c r="AB423" s="117" t="str">
        <f>IF(LEN(A423)&gt;0,IF(ISNUMBER(MATCH(A423,Annex_I_II_entries,0)),"","The Entry name is not within the dropdown list, make sure that you have not copied and pasted overwritting the cell format (with its correponding dropdown list) in column A"),"")</f>
        <v/>
      </c>
      <c r="AC423" s="117" t="str">
        <f t="shared" ca="1" si="112"/>
        <v/>
      </c>
      <c r="AD423" s="117" t="str">
        <f t="shared" ca="1" si="113"/>
        <v/>
      </c>
      <c r="AE423" s="117" t="str">
        <f>IF(LEN(G423)&lt;1,"",IF(COUNTIFS('1.Mfg and placing on the market'!G$6:G$503,'1.(Optional) tonnage per use'!G423,'1.Mfg and placing on the market'!K$6:K$503,'1.(Optional) tonnage per use'!N423)=0,"You have not provided total tonnage for this substance and year in the sheet 1. Mfg and placing on the market",""))</f>
        <v/>
      </c>
      <c r="AF423" s="117" t="str">
        <f t="shared" ca="1" si="119"/>
        <v/>
      </c>
      <c r="AG423" s="117" t="str">
        <f t="shared" ca="1" si="120"/>
        <v/>
      </c>
      <c r="AH423" s="117" t="str">
        <f t="shared" ca="1" si="121"/>
        <v/>
      </c>
      <c r="AI423" s="117" t="str">
        <f t="shared" si="114"/>
        <v>_EC</v>
      </c>
      <c r="AJ423" s="117" t="str">
        <f t="shared" si="115"/>
        <v>_CAS</v>
      </c>
      <c r="AK423" s="117" t="str">
        <f t="shared" si="116"/>
        <v>_uses</v>
      </c>
      <c r="AL423" s="117" t="str">
        <f t="shared" si="122"/>
        <v/>
      </c>
      <c r="AM423" s="117" t="str">
        <f t="shared" si="123"/>
        <v/>
      </c>
    </row>
    <row r="424" spans="1:39" s="39" customFormat="1" x14ac:dyDescent="0.2">
      <c r="A424" s="37"/>
      <c r="B424" s="37"/>
      <c r="C424" s="37"/>
      <c r="D424" s="70" t="str">
        <f>_xlfn.IFNA(VLOOKUP(A424,'Reference data SID'!$D$2:$Q$673,14,FALSE),"")</f>
        <v/>
      </c>
      <c r="E424" s="70" t="str">
        <f>_xlfn.IFNA(VLOOKUP(D424,'Reference data SID'!$C$3:$E$673,3,FALSE),"")</f>
        <v/>
      </c>
      <c r="F424" s="64" t="str">
        <f>_xlfn.IFNA(IF(E424=FALSE,D424,IF(ISBLANK(B424),VLOOKUP(C424,'Reference data SID'!$N:$P,3,FALSE),VLOOKUP(B424,'Reference data SID'!$M:$P,4,FALSE))),"")</f>
        <v/>
      </c>
      <c r="G424" s="64" t="str">
        <f t="shared" si="117"/>
        <v/>
      </c>
      <c r="H424" s="38" t="str">
        <f>_xlfn.IFNA(VLOOKUP(F424,'Reference data SID'!L:M,2,FALSE),"")</f>
        <v/>
      </c>
      <c r="I424" s="38" t="str">
        <f>_xlfn.IFNA(VLOOKUP(F424,'Reference data SID'!L:N,3,FALSE),"")</f>
        <v/>
      </c>
      <c r="J424" s="38" t="str">
        <f>_xlfn.IFNA(VLOOKUP(F424,'Reference data SID'!L:O,4,FALSE),"")</f>
        <v/>
      </c>
      <c r="K424" s="37"/>
      <c r="L424" s="37"/>
      <c r="M424" s="37"/>
      <c r="N424" s="50"/>
      <c r="O424" s="50"/>
      <c r="P424" s="50"/>
      <c r="Q424" s="50"/>
      <c r="R424" s="50"/>
      <c r="S424" s="50"/>
      <c r="T424" s="47" t="str">
        <f t="shared" ca="1" si="118"/>
        <v/>
      </c>
      <c r="U424" s="117" t="str">
        <f>_xlfn.IFNA(VLOOKUP(A424,'Reference data SID'!D:E,2,FALSE),"")</f>
        <v/>
      </c>
      <c r="V424" s="117" t="str">
        <f t="shared" si="107"/>
        <v>not ok</v>
      </c>
      <c r="W424" s="117" t="str">
        <f t="shared" si="108"/>
        <v>not ok</v>
      </c>
      <c r="X424" s="117" t="str">
        <f t="shared" si="109"/>
        <v>ok</v>
      </c>
      <c r="Y424" s="117" t="str">
        <f t="shared" si="110"/>
        <v>not ok</v>
      </c>
      <c r="Z424" s="117" t="str">
        <f t="shared" si="111"/>
        <v/>
      </c>
      <c r="AA424" s="117" t="str">
        <f>IF(LEN(A424)&gt;1,IF(COUNTIFS($Z$6:Z$502,LEFT(Z424,250))&gt;1,"Duplicate entry: you have two rows for the same substance and year and use",""),"")</f>
        <v/>
      </c>
      <c r="AB424" s="117" t="str">
        <f>IF(LEN(A424)&gt;0,IF(ISNUMBER(MATCH(A424,Annex_I_II_entries,0)),"","The Entry name is not within the dropdown list, make sure that you have not copied and pasted overwritting the cell format (with its correponding dropdown list) in column A"),"")</f>
        <v/>
      </c>
      <c r="AC424" s="117" t="str">
        <f t="shared" ca="1" si="112"/>
        <v/>
      </c>
      <c r="AD424" s="117" t="str">
        <f t="shared" ca="1" si="113"/>
        <v/>
      </c>
      <c r="AE424" s="117" t="str">
        <f>IF(LEN(G424)&lt;1,"",IF(COUNTIFS('1.Mfg and placing on the market'!G$6:G$503,'1.(Optional) tonnage per use'!G424,'1.Mfg and placing on the market'!K$6:K$503,'1.(Optional) tonnage per use'!N424)=0,"You have not provided total tonnage for this substance and year in the sheet 1. Mfg and placing on the market",""))</f>
        <v/>
      </c>
      <c r="AF424" s="117" t="str">
        <f t="shared" ca="1" si="119"/>
        <v/>
      </c>
      <c r="AG424" s="117" t="str">
        <f t="shared" ca="1" si="120"/>
        <v/>
      </c>
      <c r="AH424" s="117" t="str">
        <f t="shared" ca="1" si="121"/>
        <v/>
      </c>
      <c r="AI424" s="117" t="str">
        <f t="shared" si="114"/>
        <v>_EC</v>
      </c>
      <c r="AJ424" s="117" t="str">
        <f t="shared" si="115"/>
        <v>_CAS</v>
      </c>
      <c r="AK424" s="117" t="str">
        <f t="shared" si="116"/>
        <v>_uses</v>
      </c>
      <c r="AL424" s="117" t="str">
        <f t="shared" si="122"/>
        <v/>
      </c>
      <c r="AM424" s="117" t="str">
        <f t="shared" si="123"/>
        <v/>
      </c>
    </row>
    <row r="425" spans="1:39" s="39" customFormat="1" x14ac:dyDescent="0.2">
      <c r="A425" s="37"/>
      <c r="B425" s="37"/>
      <c r="C425" s="37"/>
      <c r="D425" s="70" t="str">
        <f>_xlfn.IFNA(VLOOKUP(A425,'Reference data SID'!$D$2:$Q$673,14,FALSE),"")</f>
        <v/>
      </c>
      <c r="E425" s="70" t="str">
        <f>_xlfn.IFNA(VLOOKUP(D425,'Reference data SID'!$C$3:$E$673,3,FALSE),"")</f>
        <v/>
      </c>
      <c r="F425" s="64" t="str">
        <f>_xlfn.IFNA(IF(E425=FALSE,D425,IF(ISBLANK(B425),VLOOKUP(C425,'Reference data SID'!$N:$P,3,FALSE),VLOOKUP(B425,'Reference data SID'!$M:$P,4,FALSE))),"")</f>
        <v/>
      </c>
      <c r="G425" s="64" t="str">
        <f t="shared" si="117"/>
        <v/>
      </c>
      <c r="H425" s="38" t="str">
        <f>_xlfn.IFNA(VLOOKUP(F425,'Reference data SID'!L:M,2,FALSE),"")</f>
        <v/>
      </c>
      <c r="I425" s="38" t="str">
        <f>_xlfn.IFNA(VLOOKUP(F425,'Reference data SID'!L:N,3,FALSE),"")</f>
        <v/>
      </c>
      <c r="J425" s="38" t="str">
        <f>_xlfn.IFNA(VLOOKUP(F425,'Reference data SID'!L:O,4,FALSE),"")</f>
        <v/>
      </c>
      <c r="K425" s="37"/>
      <c r="L425" s="37"/>
      <c r="M425" s="37"/>
      <c r="N425" s="50"/>
      <c r="O425" s="50"/>
      <c r="P425" s="50"/>
      <c r="Q425" s="50"/>
      <c r="R425" s="50"/>
      <c r="S425" s="50"/>
      <c r="T425" s="47" t="str">
        <f t="shared" ca="1" si="118"/>
        <v/>
      </c>
      <c r="U425" s="117" t="str">
        <f>_xlfn.IFNA(VLOOKUP(A425,'Reference data SID'!D:E,2,FALSE),"")</f>
        <v/>
      </c>
      <c r="V425" s="117" t="str">
        <f t="shared" si="107"/>
        <v>not ok</v>
      </c>
      <c r="W425" s="117" t="str">
        <f t="shared" si="108"/>
        <v>not ok</v>
      </c>
      <c r="X425" s="117" t="str">
        <f t="shared" si="109"/>
        <v>ok</v>
      </c>
      <c r="Y425" s="117" t="str">
        <f t="shared" si="110"/>
        <v>not ok</v>
      </c>
      <c r="Z425" s="117" t="str">
        <f t="shared" si="111"/>
        <v/>
      </c>
      <c r="AA425" s="117" t="str">
        <f>IF(LEN(A425)&gt;1,IF(COUNTIFS($Z$6:Z$502,LEFT(Z425,250))&gt;1,"Duplicate entry: you have two rows for the same substance and year and use",""),"")</f>
        <v/>
      </c>
      <c r="AB425" s="117" t="str">
        <f>IF(LEN(A425)&gt;0,IF(ISNUMBER(MATCH(A425,Annex_I_II_entries,0)),"","The Entry name is not within the dropdown list, make sure that you have not copied and pasted overwritting the cell format (with its correponding dropdown list) in column A"),"")</f>
        <v/>
      </c>
      <c r="AC425" s="117" t="str">
        <f t="shared" ca="1" si="112"/>
        <v/>
      </c>
      <c r="AD425" s="117" t="str">
        <f t="shared" ca="1" si="113"/>
        <v/>
      </c>
      <c r="AE425" s="117" t="str">
        <f>IF(LEN(G425)&lt;1,"",IF(COUNTIFS('1.Mfg and placing on the market'!G$6:G$503,'1.(Optional) tonnage per use'!G425,'1.Mfg and placing on the market'!K$6:K$503,'1.(Optional) tonnage per use'!N425)=0,"You have not provided total tonnage for this substance and year in the sheet 1. Mfg and placing on the market",""))</f>
        <v/>
      </c>
      <c r="AF425" s="117" t="str">
        <f t="shared" ca="1" si="119"/>
        <v/>
      </c>
      <c r="AG425" s="117" t="str">
        <f t="shared" ca="1" si="120"/>
        <v/>
      </c>
      <c r="AH425" s="117" t="str">
        <f t="shared" ca="1" si="121"/>
        <v/>
      </c>
      <c r="AI425" s="117" t="str">
        <f t="shared" si="114"/>
        <v>_EC</v>
      </c>
      <c r="AJ425" s="117" t="str">
        <f t="shared" si="115"/>
        <v>_CAS</v>
      </c>
      <c r="AK425" s="117" t="str">
        <f t="shared" si="116"/>
        <v>_uses</v>
      </c>
      <c r="AL425" s="117" t="str">
        <f t="shared" si="122"/>
        <v/>
      </c>
      <c r="AM425" s="117" t="str">
        <f t="shared" si="123"/>
        <v/>
      </c>
    </row>
    <row r="426" spans="1:39" s="39" customFormat="1" x14ac:dyDescent="0.2">
      <c r="A426" s="37"/>
      <c r="B426" s="37"/>
      <c r="C426" s="37"/>
      <c r="D426" s="70" t="str">
        <f>_xlfn.IFNA(VLOOKUP(A426,'Reference data SID'!$D$2:$Q$673,14,FALSE),"")</f>
        <v/>
      </c>
      <c r="E426" s="70" t="str">
        <f>_xlfn.IFNA(VLOOKUP(D426,'Reference data SID'!$C$3:$E$673,3,FALSE),"")</f>
        <v/>
      </c>
      <c r="F426" s="64" t="str">
        <f>_xlfn.IFNA(IF(E426=FALSE,D426,IF(ISBLANK(B426),VLOOKUP(C426,'Reference data SID'!$N:$P,3,FALSE),VLOOKUP(B426,'Reference data SID'!$M:$P,4,FALSE))),"")</f>
        <v/>
      </c>
      <c r="G426" s="64" t="str">
        <f t="shared" si="117"/>
        <v/>
      </c>
      <c r="H426" s="38" t="str">
        <f>_xlfn.IFNA(VLOOKUP(F426,'Reference data SID'!L:M,2,FALSE),"")</f>
        <v/>
      </c>
      <c r="I426" s="38" t="str">
        <f>_xlfn.IFNA(VLOOKUP(F426,'Reference data SID'!L:N,3,FALSE),"")</f>
        <v/>
      </c>
      <c r="J426" s="38" t="str">
        <f>_xlfn.IFNA(VLOOKUP(F426,'Reference data SID'!L:O,4,FALSE),"")</f>
        <v/>
      </c>
      <c r="K426" s="37"/>
      <c r="L426" s="37"/>
      <c r="M426" s="37"/>
      <c r="N426" s="50"/>
      <c r="O426" s="50"/>
      <c r="P426" s="50"/>
      <c r="Q426" s="50"/>
      <c r="R426" s="50"/>
      <c r="S426" s="50"/>
      <c r="T426" s="47" t="str">
        <f t="shared" ca="1" si="118"/>
        <v/>
      </c>
      <c r="U426" s="117" t="str">
        <f>_xlfn.IFNA(VLOOKUP(A426,'Reference data SID'!D:E,2,FALSE),"")</f>
        <v/>
      </c>
      <c r="V426" s="117" t="str">
        <f t="shared" si="107"/>
        <v>not ok</v>
      </c>
      <c r="W426" s="117" t="str">
        <f t="shared" si="108"/>
        <v>not ok</v>
      </c>
      <c r="X426" s="117" t="str">
        <f t="shared" si="109"/>
        <v>ok</v>
      </c>
      <c r="Y426" s="117" t="str">
        <f t="shared" si="110"/>
        <v>not ok</v>
      </c>
      <c r="Z426" s="117" t="str">
        <f t="shared" si="111"/>
        <v/>
      </c>
      <c r="AA426" s="117" t="str">
        <f>IF(LEN(A426)&gt;1,IF(COUNTIFS($Z$6:Z$502,LEFT(Z426,250))&gt;1,"Duplicate entry: you have two rows for the same substance and year and use",""),"")</f>
        <v/>
      </c>
      <c r="AB426" s="117" t="str">
        <f>IF(LEN(A426)&gt;0,IF(ISNUMBER(MATCH(A426,Annex_I_II_entries,0)),"","The Entry name is not within the dropdown list, make sure that you have not copied and pasted overwritting the cell format (with its correponding dropdown list) in column A"),"")</f>
        <v/>
      </c>
      <c r="AC426" s="117" t="str">
        <f t="shared" ca="1" si="112"/>
        <v/>
      </c>
      <c r="AD426" s="117" t="str">
        <f t="shared" ca="1" si="113"/>
        <v/>
      </c>
      <c r="AE426" s="117" t="str">
        <f>IF(LEN(G426)&lt;1,"",IF(COUNTIFS('1.Mfg and placing on the market'!G$6:G$503,'1.(Optional) tonnage per use'!G426,'1.Mfg and placing on the market'!K$6:K$503,'1.(Optional) tonnage per use'!N426)=0,"You have not provided total tonnage for this substance and year in the sheet 1. Mfg and placing on the market",""))</f>
        <v/>
      </c>
      <c r="AF426" s="117" t="str">
        <f t="shared" ca="1" si="119"/>
        <v/>
      </c>
      <c r="AG426" s="117" t="str">
        <f t="shared" ca="1" si="120"/>
        <v/>
      </c>
      <c r="AH426" s="117" t="str">
        <f t="shared" ca="1" si="121"/>
        <v/>
      </c>
      <c r="AI426" s="117" t="str">
        <f t="shared" si="114"/>
        <v>_EC</v>
      </c>
      <c r="AJ426" s="117" t="str">
        <f t="shared" si="115"/>
        <v>_CAS</v>
      </c>
      <c r="AK426" s="117" t="str">
        <f t="shared" si="116"/>
        <v>_uses</v>
      </c>
      <c r="AL426" s="117" t="str">
        <f t="shared" si="122"/>
        <v/>
      </c>
      <c r="AM426" s="117" t="str">
        <f t="shared" si="123"/>
        <v/>
      </c>
    </row>
    <row r="427" spans="1:39" s="39" customFormat="1" x14ac:dyDescent="0.2">
      <c r="A427" s="37"/>
      <c r="B427" s="37"/>
      <c r="C427" s="37"/>
      <c r="D427" s="70" t="str">
        <f>_xlfn.IFNA(VLOOKUP(A427,'Reference data SID'!$D$2:$Q$673,14,FALSE),"")</f>
        <v/>
      </c>
      <c r="E427" s="70" t="str">
        <f>_xlfn.IFNA(VLOOKUP(D427,'Reference data SID'!$C$3:$E$673,3,FALSE),"")</f>
        <v/>
      </c>
      <c r="F427" s="64" t="str">
        <f>_xlfn.IFNA(IF(E427=FALSE,D427,IF(ISBLANK(B427),VLOOKUP(C427,'Reference data SID'!$N:$P,3,FALSE),VLOOKUP(B427,'Reference data SID'!$M:$P,4,FALSE))),"")</f>
        <v/>
      </c>
      <c r="G427" s="64" t="str">
        <f t="shared" si="117"/>
        <v/>
      </c>
      <c r="H427" s="38" t="str">
        <f>_xlfn.IFNA(VLOOKUP(F427,'Reference data SID'!L:M,2,FALSE),"")</f>
        <v/>
      </c>
      <c r="I427" s="38" t="str">
        <f>_xlfn.IFNA(VLOOKUP(F427,'Reference data SID'!L:N,3,FALSE),"")</f>
        <v/>
      </c>
      <c r="J427" s="38" t="str">
        <f>_xlfn.IFNA(VLOOKUP(F427,'Reference data SID'!L:O,4,FALSE),"")</f>
        <v/>
      </c>
      <c r="K427" s="37"/>
      <c r="L427" s="37"/>
      <c r="M427" s="37"/>
      <c r="N427" s="50"/>
      <c r="O427" s="50"/>
      <c r="P427" s="50"/>
      <c r="Q427" s="50"/>
      <c r="R427" s="50"/>
      <c r="S427" s="50"/>
      <c r="T427" s="47" t="str">
        <f t="shared" ca="1" si="118"/>
        <v/>
      </c>
      <c r="U427" s="117" t="str">
        <f>_xlfn.IFNA(VLOOKUP(A427,'Reference data SID'!D:E,2,FALSE),"")</f>
        <v/>
      </c>
      <c r="V427" s="117" t="str">
        <f t="shared" si="107"/>
        <v>not ok</v>
      </c>
      <c r="W427" s="117" t="str">
        <f t="shared" si="108"/>
        <v>not ok</v>
      </c>
      <c r="X427" s="117" t="str">
        <f t="shared" si="109"/>
        <v>ok</v>
      </c>
      <c r="Y427" s="117" t="str">
        <f t="shared" si="110"/>
        <v>not ok</v>
      </c>
      <c r="Z427" s="117" t="str">
        <f t="shared" si="111"/>
        <v/>
      </c>
      <c r="AA427" s="117" t="str">
        <f>IF(LEN(A427)&gt;1,IF(COUNTIFS($Z$6:Z$502,LEFT(Z427,250))&gt;1,"Duplicate entry: you have two rows for the same substance and year and use",""),"")</f>
        <v/>
      </c>
      <c r="AB427" s="117" t="str">
        <f>IF(LEN(A427)&gt;0,IF(ISNUMBER(MATCH(A427,Annex_I_II_entries,0)),"","The Entry name is not within the dropdown list, make sure that you have not copied and pasted overwritting the cell format (with its correponding dropdown list) in column A"),"")</f>
        <v/>
      </c>
      <c r="AC427" s="117" t="str">
        <f t="shared" ca="1" si="112"/>
        <v/>
      </c>
      <c r="AD427" s="117" t="str">
        <f t="shared" ca="1" si="113"/>
        <v/>
      </c>
      <c r="AE427" s="117" t="str">
        <f>IF(LEN(G427)&lt;1,"",IF(COUNTIFS('1.Mfg and placing on the market'!G$6:G$503,'1.(Optional) tonnage per use'!G427,'1.Mfg and placing on the market'!K$6:K$503,'1.(Optional) tonnage per use'!N427)=0,"You have not provided total tonnage for this substance and year in the sheet 1. Mfg and placing on the market",""))</f>
        <v/>
      </c>
      <c r="AF427" s="117" t="str">
        <f t="shared" ca="1" si="119"/>
        <v/>
      </c>
      <c r="AG427" s="117" t="str">
        <f t="shared" ca="1" si="120"/>
        <v/>
      </c>
      <c r="AH427" s="117" t="str">
        <f t="shared" ca="1" si="121"/>
        <v/>
      </c>
      <c r="AI427" s="117" t="str">
        <f t="shared" si="114"/>
        <v>_EC</v>
      </c>
      <c r="AJ427" s="117" t="str">
        <f t="shared" si="115"/>
        <v>_CAS</v>
      </c>
      <c r="AK427" s="117" t="str">
        <f t="shared" si="116"/>
        <v>_uses</v>
      </c>
      <c r="AL427" s="117" t="str">
        <f t="shared" si="122"/>
        <v/>
      </c>
      <c r="AM427" s="117" t="str">
        <f t="shared" si="123"/>
        <v/>
      </c>
    </row>
    <row r="428" spans="1:39" s="39" customFormat="1" x14ac:dyDescent="0.2">
      <c r="A428" s="37"/>
      <c r="B428" s="37"/>
      <c r="C428" s="37"/>
      <c r="D428" s="70" t="str">
        <f>_xlfn.IFNA(VLOOKUP(A428,'Reference data SID'!$D$2:$Q$673,14,FALSE),"")</f>
        <v/>
      </c>
      <c r="E428" s="70" t="str">
        <f>_xlfn.IFNA(VLOOKUP(D428,'Reference data SID'!$C$3:$E$673,3,FALSE),"")</f>
        <v/>
      </c>
      <c r="F428" s="64" t="str">
        <f>_xlfn.IFNA(IF(E428=FALSE,D428,IF(ISBLANK(B428),VLOOKUP(C428,'Reference data SID'!$N:$P,3,FALSE),VLOOKUP(B428,'Reference data SID'!$M:$P,4,FALSE))),"")</f>
        <v/>
      </c>
      <c r="G428" s="64" t="str">
        <f t="shared" si="117"/>
        <v/>
      </c>
      <c r="H428" s="38" t="str">
        <f>_xlfn.IFNA(VLOOKUP(F428,'Reference data SID'!L:M,2,FALSE),"")</f>
        <v/>
      </c>
      <c r="I428" s="38" t="str">
        <f>_xlfn.IFNA(VLOOKUP(F428,'Reference data SID'!L:N,3,FALSE),"")</f>
        <v/>
      </c>
      <c r="J428" s="38" t="str">
        <f>_xlfn.IFNA(VLOOKUP(F428,'Reference data SID'!L:O,4,FALSE),"")</f>
        <v/>
      </c>
      <c r="K428" s="37"/>
      <c r="L428" s="37"/>
      <c r="M428" s="37"/>
      <c r="N428" s="50"/>
      <c r="O428" s="50"/>
      <c r="P428" s="50"/>
      <c r="Q428" s="50"/>
      <c r="R428" s="50"/>
      <c r="S428" s="50"/>
      <c r="T428" s="47" t="str">
        <f t="shared" ca="1" si="118"/>
        <v/>
      </c>
      <c r="U428" s="117" t="str">
        <f>_xlfn.IFNA(VLOOKUP(A428,'Reference data SID'!D:E,2,FALSE),"")</f>
        <v/>
      </c>
      <c r="V428" s="117" t="str">
        <f t="shared" si="107"/>
        <v>not ok</v>
      </c>
      <c r="W428" s="117" t="str">
        <f t="shared" si="108"/>
        <v>not ok</v>
      </c>
      <c r="X428" s="117" t="str">
        <f t="shared" si="109"/>
        <v>ok</v>
      </c>
      <c r="Y428" s="117" t="str">
        <f t="shared" si="110"/>
        <v>not ok</v>
      </c>
      <c r="Z428" s="117" t="str">
        <f t="shared" si="111"/>
        <v/>
      </c>
      <c r="AA428" s="117" t="str">
        <f>IF(LEN(A428)&gt;1,IF(COUNTIFS($Z$6:Z$502,LEFT(Z428,250))&gt;1,"Duplicate entry: you have two rows for the same substance and year and use",""),"")</f>
        <v/>
      </c>
      <c r="AB428" s="117" t="str">
        <f>IF(LEN(A428)&gt;0,IF(ISNUMBER(MATCH(A428,Annex_I_II_entries,0)),"","The Entry name is not within the dropdown list, make sure that you have not copied and pasted overwritting the cell format (with its correponding dropdown list) in column A"),"")</f>
        <v/>
      </c>
      <c r="AC428" s="117" t="str">
        <f t="shared" ca="1" si="112"/>
        <v/>
      </c>
      <c r="AD428" s="117" t="str">
        <f t="shared" ca="1" si="113"/>
        <v/>
      </c>
      <c r="AE428" s="117" t="str">
        <f>IF(LEN(G428)&lt;1,"",IF(COUNTIFS('1.Mfg and placing on the market'!G$6:G$503,'1.(Optional) tonnage per use'!G428,'1.Mfg and placing on the market'!K$6:K$503,'1.(Optional) tonnage per use'!N428)=0,"You have not provided total tonnage for this substance and year in the sheet 1. Mfg and placing on the market",""))</f>
        <v/>
      </c>
      <c r="AF428" s="117" t="str">
        <f t="shared" ca="1" si="119"/>
        <v/>
      </c>
      <c r="AG428" s="117" t="str">
        <f t="shared" ca="1" si="120"/>
        <v/>
      </c>
      <c r="AH428" s="117" t="str">
        <f t="shared" ca="1" si="121"/>
        <v/>
      </c>
      <c r="AI428" s="117" t="str">
        <f t="shared" si="114"/>
        <v>_EC</v>
      </c>
      <c r="AJ428" s="117" t="str">
        <f t="shared" si="115"/>
        <v>_CAS</v>
      </c>
      <c r="AK428" s="117" t="str">
        <f t="shared" si="116"/>
        <v>_uses</v>
      </c>
      <c r="AL428" s="117" t="str">
        <f t="shared" si="122"/>
        <v/>
      </c>
      <c r="AM428" s="117" t="str">
        <f t="shared" si="123"/>
        <v/>
      </c>
    </row>
    <row r="429" spans="1:39" s="39" customFormat="1" x14ac:dyDescent="0.2">
      <c r="A429" s="37"/>
      <c r="B429" s="37"/>
      <c r="C429" s="37"/>
      <c r="D429" s="70" t="str">
        <f>_xlfn.IFNA(VLOOKUP(A429,'Reference data SID'!$D$2:$Q$673,14,FALSE),"")</f>
        <v/>
      </c>
      <c r="E429" s="70" t="str">
        <f>_xlfn.IFNA(VLOOKUP(D429,'Reference data SID'!$C$3:$E$673,3,FALSE),"")</f>
        <v/>
      </c>
      <c r="F429" s="64" t="str">
        <f>_xlfn.IFNA(IF(E429=FALSE,D429,IF(ISBLANK(B429),VLOOKUP(C429,'Reference data SID'!$N:$P,3,FALSE),VLOOKUP(B429,'Reference data SID'!$M:$P,4,FALSE))),"")</f>
        <v/>
      </c>
      <c r="G429" s="64" t="str">
        <f t="shared" si="117"/>
        <v/>
      </c>
      <c r="H429" s="38" t="str">
        <f>_xlfn.IFNA(VLOOKUP(F429,'Reference data SID'!L:M,2,FALSE),"")</f>
        <v/>
      </c>
      <c r="I429" s="38" t="str">
        <f>_xlfn.IFNA(VLOOKUP(F429,'Reference data SID'!L:N,3,FALSE),"")</f>
        <v/>
      </c>
      <c r="J429" s="38" t="str">
        <f>_xlfn.IFNA(VLOOKUP(F429,'Reference data SID'!L:O,4,FALSE),"")</f>
        <v/>
      </c>
      <c r="K429" s="37"/>
      <c r="L429" s="37"/>
      <c r="M429" s="37"/>
      <c r="N429" s="50"/>
      <c r="O429" s="50"/>
      <c r="P429" s="50"/>
      <c r="Q429" s="50"/>
      <c r="R429" s="50"/>
      <c r="S429" s="50"/>
      <c r="T429" s="47" t="str">
        <f t="shared" ca="1" si="118"/>
        <v/>
      </c>
      <c r="U429" s="117" t="str">
        <f>_xlfn.IFNA(VLOOKUP(A429,'Reference data SID'!D:E,2,FALSE),"")</f>
        <v/>
      </c>
      <c r="V429" s="117" t="str">
        <f t="shared" si="107"/>
        <v>not ok</v>
      </c>
      <c r="W429" s="117" t="str">
        <f t="shared" si="108"/>
        <v>not ok</v>
      </c>
      <c r="X429" s="117" t="str">
        <f t="shared" si="109"/>
        <v>ok</v>
      </c>
      <c r="Y429" s="117" t="str">
        <f t="shared" si="110"/>
        <v>not ok</v>
      </c>
      <c r="Z429" s="117" t="str">
        <f t="shared" si="111"/>
        <v/>
      </c>
      <c r="AA429" s="117" t="str">
        <f>IF(LEN(A429)&gt;1,IF(COUNTIFS($Z$6:Z$502,LEFT(Z429,250))&gt;1,"Duplicate entry: you have two rows for the same substance and year and use",""),"")</f>
        <v/>
      </c>
      <c r="AB429" s="117" t="str">
        <f>IF(LEN(A429)&gt;0,IF(ISNUMBER(MATCH(A429,Annex_I_II_entries,0)),"","The Entry name is not within the dropdown list, make sure that you have not copied and pasted overwritting the cell format (with its correponding dropdown list) in column A"),"")</f>
        <v/>
      </c>
      <c r="AC429" s="117" t="str">
        <f t="shared" ca="1" si="112"/>
        <v/>
      </c>
      <c r="AD429" s="117" t="str">
        <f t="shared" ca="1" si="113"/>
        <v/>
      </c>
      <c r="AE429" s="117" t="str">
        <f>IF(LEN(G429)&lt;1,"",IF(COUNTIFS('1.Mfg and placing on the market'!G$6:G$503,'1.(Optional) tonnage per use'!G429,'1.Mfg and placing on the market'!K$6:K$503,'1.(Optional) tonnage per use'!N429)=0,"You have not provided total tonnage for this substance and year in the sheet 1. Mfg and placing on the market",""))</f>
        <v/>
      </c>
      <c r="AF429" s="117" t="str">
        <f t="shared" ca="1" si="119"/>
        <v/>
      </c>
      <c r="AG429" s="117" t="str">
        <f t="shared" ca="1" si="120"/>
        <v/>
      </c>
      <c r="AH429" s="117" t="str">
        <f t="shared" ca="1" si="121"/>
        <v/>
      </c>
      <c r="AI429" s="117" t="str">
        <f t="shared" si="114"/>
        <v>_EC</v>
      </c>
      <c r="AJ429" s="117" t="str">
        <f t="shared" si="115"/>
        <v>_CAS</v>
      </c>
      <c r="AK429" s="117" t="str">
        <f t="shared" si="116"/>
        <v>_uses</v>
      </c>
      <c r="AL429" s="117" t="str">
        <f t="shared" si="122"/>
        <v/>
      </c>
      <c r="AM429" s="117" t="str">
        <f t="shared" si="123"/>
        <v/>
      </c>
    </row>
    <row r="430" spans="1:39" s="39" customFormat="1" x14ac:dyDescent="0.2">
      <c r="A430" s="37"/>
      <c r="B430" s="37"/>
      <c r="C430" s="37"/>
      <c r="D430" s="70" t="str">
        <f>_xlfn.IFNA(VLOOKUP(A430,'Reference data SID'!$D$2:$Q$673,14,FALSE),"")</f>
        <v/>
      </c>
      <c r="E430" s="70" t="str">
        <f>_xlfn.IFNA(VLOOKUP(D430,'Reference data SID'!$C$3:$E$673,3,FALSE),"")</f>
        <v/>
      </c>
      <c r="F430" s="64" t="str">
        <f>_xlfn.IFNA(IF(E430=FALSE,D430,IF(ISBLANK(B430),VLOOKUP(C430,'Reference data SID'!$N:$P,3,FALSE),VLOOKUP(B430,'Reference data SID'!$M:$P,4,FALSE))),"")</f>
        <v/>
      </c>
      <c r="G430" s="64" t="str">
        <f t="shared" si="117"/>
        <v/>
      </c>
      <c r="H430" s="38" t="str">
        <f>_xlfn.IFNA(VLOOKUP(F430,'Reference data SID'!L:M,2,FALSE),"")</f>
        <v/>
      </c>
      <c r="I430" s="38" t="str">
        <f>_xlfn.IFNA(VLOOKUP(F430,'Reference data SID'!L:N,3,FALSE),"")</f>
        <v/>
      </c>
      <c r="J430" s="38" t="str">
        <f>_xlfn.IFNA(VLOOKUP(F430,'Reference data SID'!L:O,4,FALSE),"")</f>
        <v/>
      </c>
      <c r="K430" s="37"/>
      <c r="L430" s="37"/>
      <c r="M430" s="37"/>
      <c r="N430" s="50"/>
      <c r="O430" s="50"/>
      <c r="P430" s="50"/>
      <c r="Q430" s="50"/>
      <c r="R430" s="50"/>
      <c r="S430" s="50"/>
      <c r="T430" s="47" t="str">
        <f t="shared" ca="1" si="118"/>
        <v/>
      </c>
      <c r="U430" s="117" t="str">
        <f>_xlfn.IFNA(VLOOKUP(A430,'Reference data SID'!D:E,2,FALSE),"")</f>
        <v/>
      </c>
      <c r="V430" s="117" t="str">
        <f t="shared" si="107"/>
        <v>not ok</v>
      </c>
      <c r="W430" s="117" t="str">
        <f t="shared" si="108"/>
        <v>not ok</v>
      </c>
      <c r="X430" s="117" t="str">
        <f t="shared" si="109"/>
        <v>ok</v>
      </c>
      <c r="Y430" s="117" t="str">
        <f t="shared" si="110"/>
        <v>not ok</v>
      </c>
      <c r="Z430" s="117" t="str">
        <f t="shared" si="111"/>
        <v/>
      </c>
      <c r="AA430" s="117" t="str">
        <f>IF(LEN(A430)&gt;1,IF(COUNTIFS($Z$6:Z$502,LEFT(Z430,250))&gt;1,"Duplicate entry: you have two rows for the same substance and year and use",""),"")</f>
        <v/>
      </c>
      <c r="AB430" s="117" t="str">
        <f>IF(LEN(A430)&gt;0,IF(ISNUMBER(MATCH(A430,Annex_I_II_entries,0)),"","The Entry name is not within the dropdown list, make sure that you have not copied and pasted overwritting the cell format (with its correponding dropdown list) in column A"),"")</f>
        <v/>
      </c>
      <c r="AC430" s="117" t="str">
        <f t="shared" ca="1" si="112"/>
        <v/>
      </c>
      <c r="AD430" s="117" t="str">
        <f t="shared" ca="1" si="113"/>
        <v/>
      </c>
      <c r="AE430" s="117" t="str">
        <f>IF(LEN(G430)&lt;1,"",IF(COUNTIFS('1.Mfg and placing on the market'!G$6:G$503,'1.(Optional) tonnage per use'!G430,'1.Mfg and placing on the market'!K$6:K$503,'1.(Optional) tonnage per use'!N430)=0,"You have not provided total tonnage for this substance and year in the sheet 1. Mfg and placing on the market",""))</f>
        <v/>
      </c>
      <c r="AF430" s="117" t="str">
        <f t="shared" ca="1" si="119"/>
        <v/>
      </c>
      <c r="AG430" s="117" t="str">
        <f t="shared" ca="1" si="120"/>
        <v/>
      </c>
      <c r="AH430" s="117" t="str">
        <f t="shared" ca="1" si="121"/>
        <v/>
      </c>
      <c r="AI430" s="117" t="str">
        <f t="shared" si="114"/>
        <v>_EC</v>
      </c>
      <c r="AJ430" s="117" t="str">
        <f t="shared" si="115"/>
        <v>_CAS</v>
      </c>
      <c r="AK430" s="117" t="str">
        <f t="shared" si="116"/>
        <v>_uses</v>
      </c>
      <c r="AL430" s="117" t="str">
        <f t="shared" si="122"/>
        <v/>
      </c>
      <c r="AM430" s="117" t="str">
        <f t="shared" si="123"/>
        <v/>
      </c>
    </row>
    <row r="431" spans="1:39" s="39" customFormat="1" x14ac:dyDescent="0.2">
      <c r="A431" s="37"/>
      <c r="B431" s="37"/>
      <c r="C431" s="37"/>
      <c r="D431" s="70" t="str">
        <f>_xlfn.IFNA(VLOOKUP(A431,'Reference data SID'!$D$2:$Q$673,14,FALSE),"")</f>
        <v/>
      </c>
      <c r="E431" s="70" t="str">
        <f>_xlfn.IFNA(VLOOKUP(D431,'Reference data SID'!$C$3:$E$673,3,FALSE),"")</f>
        <v/>
      </c>
      <c r="F431" s="64" t="str">
        <f>_xlfn.IFNA(IF(E431=FALSE,D431,IF(ISBLANK(B431),VLOOKUP(C431,'Reference data SID'!$N:$P,3,FALSE),VLOOKUP(B431,'Reference data SID'!$M:$P,4,FALSE))),"")</f>
        <v/>
      </c>
      <c r="G431" s="64" t="str">
        <f t="shared" si="117"/>
        <v/>
      </c>
      <c r="H431" s="38" t="str">
        <f>_xlfn.IFNA(VLOOKUP(F431,'Reference data SID'!L:M,2,FALSE),"")</f>
        <v/>
      </c>
      <c r="I431" s="38" t="str">
        <f>_xlfn.IFNA(VLOOKUP(F431,'Reference data SID'!L:N,3,FALSE),"")</f>
        <v/>
      </c>
      <c r="J431" s="38" t="str">
        <f>_xlfn.IFNA(VLOOKUP(F431,'Reference data SID'!L:O,4,FALSE),"")</f>
        <v/>
      </c>
      <c r="K431" s="37"/>
      <c r="L431" s="37"/>
      <c r="M431" s="37"/>
      <c r="N431" s="50"/>
      <c r="O431" s="50"/>
      <c r="P431" s="50"/>
      <c r="Q431" s="50"/>
      <c r="R431" s="50"/>
      <c r="S431" s="50"/>
      <c r="T431" s="47" t="str">
        <f t="shared" ca="1" si="118"/>
        <v/>
      </c>
      <c r="U431" s="117" t="str">
        <f>_xlfn.IFNA(VLOOKUP(A431,'Reference data SID'!D:E,2,FALSE),"")</f>
        <v/>
      </c>
      <c r="V431" s="117" t="str">
        <f t="shared" si="107"/>
        <v>not ok</v>
      </c>
      <c r="W431" s="117" t="str">
        <f t="shared" si="108"/>
        <v>not ok</v>
      </c>
      <c r="X431" s="117" t="str">
        <f t="shared" si="109"/>
        <v>ok</v>
      </c>
      <c r="Y431" s="117" t="str">
        <f t="shared" si="110"/>
        <v>not ok</v>
      </c>
      <c r="Z431" s="117" t="str">
        <f t="shared" si="111"/>
        <v/>
      </c>
      <c r="AA431" s="117" t="str">
        <f>IF(LEN(A431)&gt;1,IF(COUNTIFS($Z$6:Z$502,LEFT(Z431,250))&gt;1,"Duplicate entry: you have two rows for the same substance and year and use",""),"")</f>
        <v/>
      </c>
      <c r="AB431" s="117" t="str">
        <f>IF(LEN(A431)&gt;0,IF(ISNUMBER(MATCH(A431,Annex_I_II_entries,0)),"","The Entry name is not within the dropdown list, make sure that you have not copied and pasted overwritting the cell format (with its correponding dropdown list) in column A"),"")</f>
        <v/>
      </c>
      <c r="AC431" s="117" t="str">
        <f t="shared" ca="1" si="112"/>
        <v/>
      </c>
      <c r="AD431" s="117" t="str">
        <f t="shared" ca="1" si="113"/>
        <v/>
      </c>
      <c r="AE431" s="117" t="str">
        <f>IF(LEN(G431)&lt;1,"",IF(COUNTIFS('1.Mfg and placing on the market'!G$6:G$503,'1.(Optional) tonnage per use'!G431,'1.Mfg and placing on the market'!K$6:K$503,'1.(Optional) tonnage per use'!N431)=0,"You have not provided total tonnage for this substance and year in the sheet 1. Mfg and placing on the market",""))</f>
        <v/>
      </c>
      <c r="AF431" s="117" t="str">
        <f t="shared" ca="1" si="119"/>
        <v/>
      </c>
      <c r="AG431" s="117" t="str">
        <f t="shared" ca="1" si="120"/>
        <v/>
      </c>
      <c r="AH431" s="117" t="str">
        <f t="shared" ca="1" si="121"/>
        <v/>
      </c>
      <c r="AI431" s="117" t="str">
        <f t="shared" si="114"/>
        <v>_EC</v>
      </c>
      <c r="AJ431" s="117" t="str">
        <f t="shared" si="115"/>
        <v>_CAS</v>
      </c>
      <c r="AK431" s="117" t="str">
        <f t="shared" si="116"/>
        <v>_uses</v>
      </c>
      <c r="AL431" s="117" t="str">
        <f t="shared" si="122"/>
        <v/>
      </c>
      <c r="AM431" s="117" t="str">
        <f t="shared" si="123"/>
        <v/>
      </c>
    </row>
    <row r="432" spans="1:39" s="39" customFormat="1" x14ac:dyDescent="0.2">
      <c r="A432" s="37"/>
      <c r="B432" s="37"/>
      <c r="C432" s="37"/>
      <c r="D432" s="70" t="str">
        <f>_xlfn.IFNA(VLOOKUP(A432,'Reference data SID'!$D$2:$Q$673,14,FALSE),"")</f>
        <v/>
      </c>
      <c r="E432" s="70" t="str">
        <f>_xlfn.IFNA(VLOOKUP(D432,'Reference data SID'!$C$3:$E$673,3,FALSE),"")</f>
        <v/>
      </c>
      <c r="F432" s="64" t="str">
        <f>_xlfn.IFNA(IF(E432=FALSE,D432,IF(ISBLANK(B432),VLOOKUP(C432,'Reference data SID'!$N:$P,3,FALSE),VLOOKUP(B432,'Reference data SID'!$M:$P,4,FALSE))),"")</f>
        <v/>
      </c>
      <c r="G432" s="64" t="str">
        <f t="shared" si="117"/>
        <v/>
      </c>
      <c r="H432" s="38" t="str">
        <f>_xlfn.IFNA(VLOOKUP(F432,'Reference data SID'!L:M,2,FALSE),"")</f>
        <v/>
      </c>
      <c r="I432" s="38" t="str">
        <f>_xlfn.IFNA(VLOOKUP(F432,'Reference data SID'!L:N,3,FALSE),"")</f>
        <v/>
      </c>
      <c r="J432" s="38" t="str">
        <f>_xlfn.IFNA(VLOOKUP(F432,'Reference data SID'!L:O,4,FALSE),"")</f>
        <v/>
      </c>
      <c r="K432" s="37"/>
      <c r="L432" s="37"/>
      <c r="M432" s="37"/>
      <c r="N432" s="50"/>
      <c r="O432" s="50"/>
      <c r="P432" s="50"/>
      <c r="Q432" s="50"/>
      <c r="R432" s="50"/>
      <c r="S432" s="50"/>
      <c r="T432" s="47" t="str">
        <f t="shared" ca="1" si="118"/>
        <v/>
      </c>
      <c r="U432" s="117" t="str">
        <f>_xlfn.IFNA(VLOOKUP(A432,'Reference data SID'!D:E,2,FALSE),"")</f>
        <v/>
      </c>
      <c r="V432" s="117" t="str">
        <f t="shared" si="107"/>
        <v>not ok</v>
      </c>
      <c r="W432" s="117" t="str">
        <f t="shared" si="108"/>
        <v>not ok</v>
      </c>
      <c r="X432" s="117" t="str">
        <f t="shared" si="109"/>
        <v>ok</v>
      </c>
      <c r="Y432" s="117" t="str">
        <f t="shared" si="110"/>
        <v>not ok</v>
      </c>
      <c r="Z432" s="117" t="str">
        <f t="shared" si="111"/>
        <v/>
      </c>
      <c r="AA432" s="117" t="str">
        <f>IF(LEN(A432)&gt;1,IF(COUNTIFS($Z$6:Z$502,LEFT(Z432,250))&gt;1,"Duplicate entry: you have two rows for the same substance and year and use",""),"")</f>
        <v/>
      </c>
      <c r="AB432" s="117" t="str">
        <f>IF(LEN(A432)&gt;0,IF(ISNUMBER(MATCH(A432,Annex_I_II_entries,0)),"","The Entry name is not within the dropdown list, make sure that you have not copied and pasted overwritting the cell format (with its correponding dropdown list) in column A"),"")</f>
        <v/>
      </c>
      <c r="AC432" s="117" t="str">
        <f t="shared" ca="1" si="112"/>
        <v/>
      </c>
      <c r="AD432" s="117" t="str">
        <f t="shared" ca="1" si="113"/>
        <v/>
      </c>
      <c r="AE432" s="117" t="str">
        <f>IF(LEN(G432)&lt;1,"",IF(COUNTIFS('1.Mfg and placing on the market'!G$6:G$503,'1.(Optional) tonnage per use'!G432,'1.Mfg and placing on the market'!K$6:K$503,'1.(Optional) tonnage per use'!N432)=0,"You have not provided total tonnage for this substance and year in the sheet 1. Mfg and placing on the market",""))</f>
        <v/>
      </c>
      <c r="AF432" s="117" t="str">
        <f t="shared" ca="1" si="119"/>
        <v/>
      </c>
      <c r="AG432" s="117" t="str">
        <f t="shared" ca="1" si="120"/>
        <v/>
      </c>
      <c r="AH432" s="117" t="str">
        <f t="shared" ca="1" si="121"/>
        <v/>
      </c>
      <c r="AI432" s="117" t="str">
        <f t="shared" si="114"/>
        <v>_EC</v>
      </c>
      <c r="AJ432" s="117" t="str">
        <f t="shared" si="115"/>
        <v>_CAS</v>
      </c>
      <c r="AK432" s="117" t="str">
        <f t="shared" si="116"/>
        <v>_uses</v>
      </c>
      <c r="AL432" s="117" t="str">
        <f t="shared" si="122"/>
        <v/>
      </c>
      <c r="AM432" s="117" t="str">
        <f t="shared" si="123"/>
        <v/>
      </c>
    </row>
    <row r="433" spans="1:39" s="39" customFormat="1" x14ac:dyDescent="0.2">
      <c r="A433" s="37"/>
      <c r="B433" s="37"/>
      <c r="C433" s="37"/>
      <c r="D433" s="70" t="str">
        <f>_xlfn.IFNA(VLOOKUP(A433,'Reference data SID'!$D$2:$Q$673,14,FALSE),"")</f>
        <v/>
      </c>
      <c r="E433" s="70" t="str">
        <f>_xlfn.IFNA(VLOOKUP(D433,'Reference data SID'!$C$3:$E$673,3,FALSE),"")</f>
        <v/>
      </c>
      <c r="F433" s="64" t="str">
        <f>_xlfn.IFNA(IF(E433=FALSE,D433,IF(ISBLANK(B433),VLOOKUP(C433,'Reference data SID'!$N:$P,3,FALSE),VLOOKUP(B433,'Reference data SID'!$M:$P,4,FALSE))),"")</f>
        <v/>
      </c>
      <c r="G433" s="64" t="str">
        <f t="shared" si="117"/>
        <v/>
      </c>
      <c r="H433" s="38" t="str">
        <f>_xlfn.IFNA(VLOOKUP(F433,'Reference data SID'!L:M,2,FALSE),"")</f>
        <v/>
      </c>
      <c r="I433" s="38" t="str">
        <f>_xlfn.IFNA(VLOOKUP(F433,'Reference data SID'!L:N,3,FALSE),"")</f>
        <v/>
      </c>
      <c r="J433" s="38" t="str">
        <f>_xlfn.IFNA(VLOOKUP(F433,'Reference data SID'!L:O,4,FALSE),"")</f>
        <v/>
      </c>
      <c r="K433" s="37"/>
      <c r="L433" s="37"/>
      <c r="M433" s="37"/>
      <c r="N433" s="50"/>
      <c r="O433" s="50"/>
      <c r="P433" s="50"/>
      <c r="Q433" s="50"/>
      <c r="R433" s="50"/>
      <c r="S433" s="50"/>
      <c r="T433" s="47" t="str">
        <f t="shared" ca="1" si="118"/>
        <v/>
      </c>
      <c r="U433" s="117" t="str">
        <f>_xlfn.IFNA(VLOOKUP(A433,'Reference data SID'!D:E,2,FALSE),"")</f>
        <v/>
      </c>
      <c r="V433" s="117" t="str">
        <f t="shared" si="107"/>
        <v>not ok</v>
      </c>
      <c r="W433" s="117" t="str">
        <f t="shared" si="108"/>
        <v>not ok</v>
      </c>
      <c r="X433" s="117" t="str">
        <f t="shared" si="109"/>
        <v>ok</v>
      </c>
      <c r="Y433" s="117" t="str">
        <f t="shared" si="110"/>
        <v>not ok</v>
      </c>
      <c r="Z433" s="117" t="str">
        <f t="shared" si="111"/>
        <v/>
      </c>
      <c r="AA433" s="117" t="str">
        <f>IF(LEN(A433)&gt;1,IF(COUNTIFS($Z$6:Z$502,LEFT(Z433,250))&gt;1,"Duplicate entry: you have two rows for the same substance and year and use",""),"")</f>
        <v/>
      </c>
      <c r="AB433" s="117" t="str">
        <f>IF(LEN(A433)&gt;0,IF(ISNUMBER(MATCH(A433,Annex_I_II_entries,0)),"","The Entry name is not within the dropdown list, make sure that you have not copied and pasted overwritting the cell format (with its correponding dropdown list) in column A"),"")</f>
        <v/>
      </c>
      <c r="AC433" s="117" t="str">
        <f t="shared" ca="1" si="112"/>
        <v/>
      </c>
      <c r="AD433" s="117" t="str">
        <f t="shared" ca="1" si="113"/>
        <v/>
      </c>
      <c r="AE433" s="117" t="str">
        <f>IF(LEN(G433)&lt;1,"",IF(COUNTIFS('1.Mfg and placing on the market'!G$6:G$503,'1.(Optional) tonnage per use'!G433,'1.Mfg and placing on the market'!K$6:K$503,'1.(Optional) tonnage per use'!N433)=0,"You have not provided total tonnage for this substance and year in the sheet 1. Mfg and placing on the market",""))</f>
        <v/>
      </c>
      <c r="AF433" s="117" t="str">
        <f t="shared" ca="1" si="119"/>
        <v/>
      </c>
      <c r="AG433" s="117" t="str">
        <f t="shared" ca="1" si="120"/>
        <v/>
      </c>
      <c r="AH433" s="117" t="str">
        <f t="shared" ca="1" si="121"/>
        <v/>
      </c>
      <c r="AI433" s="117" t="str">
        <f t="shared" si="114"/>
        <v>_EC</v>
      </c>
      <c r="AJ433" s="117" t="str">
        <f t="shared" si="115"/>
        <v>_CAS</v>
      </c>
      <c r="AK433" s="117" t="str">
        <f t="shared" si="116"/>
        <v>_uses</v>
      </c>
      <c r="AL433" s="117" t="str">
        <f t="shared" si="122"/>
        <v/>
      </c>
      <c r="AM433" s="117" t="str">
        <f t="shared" si="123"/>
        <v/>
      </c>
    </row>
    <row r="434" spans="1:39" s="39" customFormat="1" x14ac:dyDescent="0.2">
      <c r="A434" s="37"/>
      <c r="B434" s="37"/>
      <c r="C434" s="37"/>
      <c r="D434" s="70" t="str">
        <f>_xlfn.IFNA(VLOOKUP(A434,'Reference data SID'!$D$2:$Q$673,14,FALSE),"")</f>
        <v/>
      </c>
      <c r="E434" s="70" t="str">
        <f>_xlfn.IFNA(VLOOKUP(D434,'Reference data SID'!$C$3:$E$673,3,FALSE),"")</f>
        <v/>
      </c>
      <c r="F434" s="64" t="str">
        <f>_xlfn.IFNA(IF(E434=FALSE,D434,IF(ISBLANK(B434),VLOOKUP(C434,'Reference data SID'!$N:$P,3,FALSE),VLOOKUP(B434,'Reference data SID'!$M:$P,4,FALSE))),"")</f>
        <v/>
      </c>
      <c r="G434" s="64" t="str">
        <f t="shared" si="117"/>
        <v/>
      </c>
      <c r="H434" s="38" t="str">
        <f>_xlfn.IFNA(VLOOKUP(F434,'Reference data SID'!L:M,2,FALSE),"")</f>
        <v/>
      </c>
      <c r="I434" s="38" t="str">
        <f>_xlfn.IFNA(VLOOKUP(F434,'Reference data SID'!L:N,3,FALSE),"")</f>
        <v/>
      </c>
      <c r="J434" s="38" t="str">
        <f>_xlfn.IFNA(VLOOKUP(F434,'Reference data SID'!L:O,4,FALSE),"")</f>
        <v/>
      </c>
      <c r="K434" s="37"/>
      <c r="L434" s="37"/>
      <c r="M434" s="37"/>
      <c r="N434" s="50"/>
      <c r="O434" s="50"/>
      <c r="P434" s="50"/>
      <c r="Q434" s="50"/>
      <c r="R434" s="50"/>
      <c r="S434" s="50"/>
      <c r="T434" s="47" t="str">
        <f t="shared" ca="1" si="118"/>
        <v/>
      </c>
      <c r="U434" s="117" t="str">
        <f>_xlfn.IFNA(VLOOKUP(A434,'Reference data SID'!D:E,2,FALSE),"")</f>
        <v/>
      </c>
      <c r="V434" s="117" t="str">
        <f t="shared" si="107"/>
        <v>not ok</v>
      </c>
      <c r="W434" s="117" t="str">
        <f t="shared" si="108"/>
        <v>not ok</v>
      </c>
      <c r="X434" s="117" t="str">
        <f t="shared" si="109"/>
        <v>ok</v>
      </c>
      <c r="Y434" s="117" t="str">
        <f t="shared" si="110"/>
        <v>not ok</v>
      </c>
      <c r="Z434" s="117" t="str">
        <f t="shared" si="111"/>
        <v/>
      </c>
      <c r="AA434" s="117" t="str">
        <f>IF(LEN(A434)&gt;1,IF(COUNTIFS($Z$6:Z$502,LEFT(Z434,250))&gt;1,"Duplicate entry: you have two rows for the same substance and year and use",""),"")</f>
        <v/>
      </c>
      <c r="AB434" s="117" t="str">
        <f>IF(LEN(A434)&gt;0,IF(ISNUMBER(MATCH(A434,Annex_I_II_entries,0)),"","The Entry name is not within the dropdown list, make sure that you have not copied and pasted overwritting the cell format (with its correponding dropdown list) in column A"),"")</f>
        <v/>
      </c>
      <c r="AC434" s="117" t="str">
        <f t="shared" ca="1" si="112"/>
        <v/>
      </c>
      <c r="AD434" s="117" t="str">
        <f t="shared" ca="1" si="113"/>
        <v/>
      </c>
      <c r="AE434" s="117" t="str">
        <f>IF(LEN(G434)&lt;1,"",IF(COUNTIFS('1.Mfg and placing on the market'!G$6:G$503,'1.(Optional) tonnage per use'!G434,'1.Mfg and placing on the market'!K$6:K$503,'1.(Optional) tonnage per use'!N434)=0,"You have not provided total tonnage for this substance and year in the sheet 1. Mfg and placing on the market",""))</f>
        <v/>
      </c>
      <c r="AF434" s="117" t="str">
        <f t="shared" ca="1" si="119"/>
        <v/>
      </c>
      <c r="AG434" s="117" t="str">
        <f t="shared" ca="1" si="120"/>
        <v/>
      </c>
      <c r="AH434" s="117" t="str">
        <f t="shared" ca="1" si="121"/>
        <v/>
      </c>
      <c r="AI434" s="117" t="str">
        <f t="shared" si="114"/>
        <v>_EC</v>
      </c>
      <c r="AJ434" s="117" t="str">
        <f t="shared" si="115"/>
        <v>_CAS</v>
      </c>
      <c r="AK434" s="117" t="str">
        <f t="shared" si="116"/>
        <v>_uses</v>
      </c>
      <c r="AL434" s="117" t="str">
        <f t="shared" si="122"/>
        <v/>
      </c>
      <c r="AM434" s="117" t="str">
        <f t="shared" si="123"/>
        <v/>
      </c>
    </row>
    <row r="435" spans="1:39" s="39" customFormat="1" x14ac:dyDescent="0.2">
      <c r="A435" s="37"/>
      <c r="B435" s="37"/>
      <c r="C435" s="37"/>
      <c r="D435" s="70" t="str">
        <f>_xlfn.IFNA(VLOOKUP(A435,'Reference data SID'!$D$2:$Q$673,14,FALSE),"")</f>
        <v/>
      </c>
      <c r="E435" s="70" t="str">
        <f>_xlfn.IFNA(VLOOKUP(D435,'Reference data SID'!$C$3:$E$673,3,FALSE),"")</f>
        <v/>
      </c>
      <c r="F435" s="64" t="str">
        <f>_xlfn.IFNA(IF(E435=FALSE,D435,IF(ISBLANK(B435),VLOOKUP(C435,'Reference data SID'!$N:$P,3,FALSE),VLOOKUP(B435,'Reference data SID'!$M:$P,4,FALSE))),"")</f>
        <v/>
      </c>
      <c r="G435" s="64" t="str">
        <f t="shared" si="117"/>
        <v/>
      </c>
      <c r="H435" s="38" t="str">
        <f>_xlfn.IFNA(VLOOKUP(F435,'Reference data SID'!L:M,2,FALSE),"")</f>
        <v/>
      </c>
      <c r="I435" s="38" t="str">
        <f>_xlfn.IFNA(VLOOKUP(F435,'Reference data SID'!L:N,3,FALSE),"")</f>
        <v/>
      </c>
      <c r="J435" s="38" t="str">
        <f>_xlfn.IFNA(VLOOKUP(F435,'Reference data SID'!L:O,4,FALSE),"")</f>
        <v/>
      </c>
      <c r="K435" s="37"/>
      <c r="L435" s="37"/>
      <c r="M435" s="37"/>
      <c r="N435" s="50"/>
      <c r="O435" s="50"/>
      <c r="P435" s="50"/>
      <c r="Q435" s="50"/>
      <c r="R435" s="50"/>
      <c r="S435" s="50"/>
      <c r="T435" s="47" t="str">
        <f t="shared" ca="1" si="118"/>
        <v/>
      </c>
      <c r="U435" s="117" t="str">
        <f>_xlfn.IFNA(VLOOKUP(A435,'Reference data SID'!D:E,2,FALSE),"")</f>
        <v/>
      </c>
      <c r="V435" s="117" t="str">
        <f t="shared" si="107"/>
        <v>not ok</v>
      </c>
      <c r="W435" s="117" t="str">
        <f t="shared" si="108"/>
        <v>not ok</v>
      </c>
      <c r="X435" s="117" t="str">
        <f t="shared" si="109"/>
        <v>ok</v>
      </c>
      <c r="Y435" s="117" t="str">
        <f t="shared" si="110"/>
        <v>not ok</v>
      </c>
      <c r="Z435" s="117" t="str">
        <f t="shared" si="111"/>
        <v/>
      </c>
      <c r="AA435" s="117" t="str">
        <f>IF(LEN(A435)&gt;1,IF(COUNTIFS($Z$6:Z$502,LEFT(Z435,250))&gt;1,"Duplicate entry: you have two rows for the same substance and year and use",""),"")</f>
        <v/>
      </c>
      <c r="AB435" s="117" t="str">
        <f>IF(LEN(A435)&gt;0,IF(ISNUMBER(MATCH(A435,Annex_I_II_entries,0)),"","The Entry name is not within the dropdown list, make sure that you have not copied and pasted overwritting the cell format (with its correponding dropdown list) in column A"),"")</f>
        <v/>
      </c>
      <c r="AC435" s="117" t="str">
        <f t="shared" ca="1" si="112"/>
        <v/>
      </c>
      <c r="AD435" s="117" t="str">
        <f t="shared" ca="1" si="113"/>
        <v/>
      </c>
      <c r="AE435" s="117" t="str">
        <f>IF(LEN(G435)&lt;1,"",IF(COUNTIFS('1.Mfg and placing on the market'!G$6:G$503,'1.(Optional) tonnage per use'!G435,'1.Mfg and placing on the market'!K$6:K$503,'1.(Optional) tonnage per use'!N435)=0,"You have not provided total tonnage for this substance and year in the sheet 1. Mfg and placing on the market",""))</f>
        <v/>
      </c>
      <c r="AF435" s="117" t="str">
        <f t="shared" ca="1" si="119"/>
        <v/>
      </c>
      <c r="AG435" s="117" t="str">
        <f t="shared" ca="1" si="120"/>
        <v/>
      </c>
      <c r="AH435" s="117" t="str">
        <f t="shared" ca="1" si="121"/>
        <v/>
      </c>
      <c r="AI435" s="117" t="str">
        <f t="shared" si="114"/>
        <v>_EC</v>
      </c>
      <c r="AJ435" s="117" t="str">
        <f t="shared" si="115"/>
        <v>_CAS</v>
      </c>
      <c r="AK435" s="117" t="str">
        <f t="shared" si="116"/>
        <v>_uses</v>
      </c>
      <c r="AL435" s="117" t="str">
        <f t="shared" si="122"/>
        <v/>
      </c>
      <c r="AM435" s="117" t="str">
        <f t="shared" si="123"/>
        <v/>
      </c>
    </row>
    <row r="436" spans="1:39" s="39" customFormat="1" x14ac:dyDescent="0.2">
      <c r="A436" s="37"/>
      <c r="B436" s="37"/>
      <c r="C436" s="37"/>
      <c r="D436" s="70" t="str">
        <f>_xlfn.IFNA(VLOOKUP(A436,'Reference data SID'!$D$2:$Q$673,14,FALSE),"")</f>
        <v/>
      </c>
      <c r="E436" s="70" t="str">
        <f>_xlfn.IFNA(VLOOKUP(D436,'Reference data SID'!$C$3:$E$673,3,FALSE),"")</f>
        <v/>
      </c>
      <c r="F436" s="64" t="str">
        <f>_xlfn.IFNA(IF(E436=FALSE,D436,IF(ISBLANK(B436),VLOOKUP(C436,'Reference data SID'!$N:$P,3,FALSE),VLOOKUP(B436,'Reference data SID'!$M:$P,4,FALSE))),"")</f>
        <v/>
      </c>
      <c r="G436" s="64" t="str">
        <f t="shared" si="117"/>
        <v/>
      </c>
      <c r="H436" s="38" t="str">
        <f>_xlfn.IFNA(VLOOKUP(F436,'Reference data SID'!L:M,2,FALSE),"")</f>
        <v/>
      </c>
      <c r="I436" s="38" t="str">
        <f>_xlfn.IFNA(VLOOKUP(F436,'Reference data SID'!L:N,3,FALSE),"")</f>
        <v/>
      </c>
      <c r="J436" s="38" t="str">
        <f>_xlfn.IFNA(VLOOKUP(F436,'Reference data SID'!L:O,4,FALSE),"")</f>
        <v/>
      </c>
      <c r="K436" s="37"/>
      <c r="L436" s="37"/>
      <c r="M436" s="37"/>
      <c r="N436" s="50"/>
      <c r="O436" s="50"/>
      <c r="P436" s="50"/>
      <c r="Q436" s="50"/>
      <c r="R436" s="50"/>
      <c r="S436" s="50"/>
      <c r="T436" s="47" t="str">
        <f t="shared" ca="1" si="118"/>
        <v/>
      </c>
      <c r="U436" s="117" t="str">
        <f>_xlfn.IFNA(VLOOKUP(A436,'Reference data SID'!D:E,2,FALSE),"")</f>
        <v/>
      </c>
      <c r="V436" s="117" t="str">
        <f t="shared" si="107"/>
        <v>not ok</v>
      </c>
      <c r="W436" s="117" t="str">
        <f t="shared" si="108"/>
        <v>not ok</v>
      </c>
      <c r="X436" s="117" t="str">
        <f t="shared" si="109"/>
        <v>ok</v>
      </c>
      <c r="Y436" s="117" t="str">
        <f t="shared" si="110"/>
        <v>not ok</v>
      </c>
      <c r="Z436" s="117" t="str">
        <f t="shared" si="111"/>
        <v/>
      </c>
      <c r="AA436" s="117" t="str">
        <f>IF(LEN(A436)&gt;1,IF(COUNTIFS($Z$6:Z$502,LEFT(Z436,250))&gt;1,"Duplicate entry: you have two rows for the same substance and year and use",""),"")</f>
        <v/>
      </c>
      <c r="AB436" s="117" t="str">
        <f>IF(LEN(A436)&gt;0,IF(ISNUMBER(MATCH(A436,Annex_I_II_entries,0)),"","The Entry name is not within the dropdown list, make sure that you have not copied and pasted overwritting the cell format (with its correponding dropdown list) in column A"),"")</f>
        <v/>
      </c>
      <c r="AC436" s="117" t="str">
        <f t="shared" ca="1" si="112"/>
        <v/>
      </c>
      <c r="AD436" s="117" t="str">
        <f t="shared" ca="1" si="113"/>
        <v/>
      </c>
      <c r="AE436" s="117" t="str">
        <f>IF(LEN(G436)&lt;1,"",IF(COUNTIFS('1.Mfg and placing on the market'!G$6:G$503,'1.(Optional) tonnage per use'!G436,'1.Mfg and placing on the market'!K$6:K$503,'1.(Optional) tonnage per use'!N436)=0,"You have not provided total tonnage for this substance and year in the sheet 1. Mfg and placing on the market",""))</f>
        <v/>
      </c>
      <c r="AF436" s="117" t="str">
        <f t="shared" ca="1" si="119"/>
        <v/>
      </c>
      <c r="AG436" s="117" t="str">
        <f t="shared" ca="1" si="120"/>
        <v/>
      </c>
      <c r="AH436" s="117" t="str">
        <f t="shared" ca="1" si="121"/>
        <v/>
      </c>
      <c r="AI436" s="117" t="str">
        <f t="shared" si="114"/>
        <v>_EC</v>
      </c>
      <c r="AJ436" s="117" t="str">
        <f t="shared" si="115"/>
        <v>_CAS</v>
      </c>
      <c r="AK436" s="117" t="str">
        <f t="shared" si="116"/>
        <v>_uses</v>
      </c>
      <c r="AL436" s="117" t="str">
        <f t="shared" si="122"/>
        <v/>
      </c>
      <c r="AM436" s="117" t="str">
        <f t="shared" si="123"/>
        <v/>
      </c>
    </row>
    <row r="437" spans="1:39" s="39" customFormat="1" x14ac:dyDescent="0.2">
      <c r="A437" s="37"/>
      <c r="B437" s="37"/>
      <c r="C437" s="37"/>
      <c r="D437" s="70" t="str">
        <f>_xlfn.IFNA(VLOOKUP(A437,'Reference data SID'!$D$2:$Q$673,14,FALSE),"")</f>
        <v/>
      </c>
      <c r="E437" s="70" t="str">
        <f>_xlfn.IFNA(VLOOKUP(D437,'Reference data SID'!$C$3:$E$673,3,FALSE),"")</f>
        <v/>
      </c>
      <c r="F437" s="64" t="str">
        <f>_xlfn.IFNA(IF(E437=FALSE,D437,IF(ISBLANK(B437),VLOOKUP(C437,'Reference data SID'!$N:$P,3,FALSE),VLOOKUP(B437,'Reference data SID'!$M:$P,4,FALSE))),"")</f>
        <v/>
      </c>
      <c r="G437" s="64" t="str">
        <f t="shared" si="117"/>
        <v/>
      </c>
      <c r="H437" s="38" t="str">
        <f>_xlfn.IFNA(VLOOKUP(F437,'Reference data SID'!L:M,2,FALSE),"")</f>
        <v/>
      </c>
      <c r="I437" s="38" t="str">
        <f>_xlfn.IFNA(VLOOKUP(F437,'Reference data SID'!L:N,3,FALSE),"")</f>
        <v/>
      </c>
      <c r="J437" s="38" t="str">
        <f>_xlfn.IFNA(VLOOKUP(F437,'Reference data SID'!L:O,4,FALSE),"")</f>
        <v/>
      </c>
      <c r="K437" s="37"/>
      <c r="L437" s="37"/>
      <c r="M437" s="37"/>
      <c r="N437" s="50"/>
      <c r="O437" s="50"/>
      <c r="P437" s="50"/>
      <c r="Q437" s="50"/>
      <c r="R437" s="50"/>
      <c r="S437" s="50"/>
      <c r="T437" s="47" t="str">
        <f t="shared" ca="1" si="118"/>
        <v/>
      </c>
      <c r="U437" s="117" t="str">
        <f>_xlfn.IFNA(VLOOKUP(A437,'Reference data SID'!D:E,2,FALSE),"")</f>
        <v/>
      </c>
      <c r="V437" s="117" t="str">
        <f t="shared" si="107"/>
        <v>not ok</v>
      </c>
      <c r="W437" s="117" t="str">
        <f t="shared" si="108"/>
        <v>not ok</v>
      </c>
      <c r="X437" s="117" t="str">
        <f t="shared" si="109"/>
        <v>ok</v>
      </c>
      <c r="Y437" s="117" t="str">
        <f t="shared" si="110"/>
        <v>not ok</v>
      </c>
      <c r="Z437" s="117" t="str">
        <f t="shared" si="111"/>
        <v/>
      </c>
      <c r="AA437" s="117" t="str">
        <f>IF(LEN(A437)&gt;1,IF(COUNTIFS($Z$6:Z$502,LEFT(Z437,250))&gt;1,"Duplicate entry: you have two rows for the same substance and year and use",""),"")</f>
        <v/>
      </c>
      <c r="AB437" s="117" t="str">
        <f>IF(LEN(A437)&gt;0,IF(ISNUMBER(MATCH(A437,Annex_I_II_entries,0)),"","The Entry name is not within the dropdown list, make sure that you have not copied and pasted overwritting the cell format (with its correponding dropdown list) in column A"),"")</f>
        <v/>
      </c>
      <c r="AC437" s="117" t="str">
        <f t="shared" ca="1" si="112"/>
        <v/>
      </c>
      <c r="AD437" s="117" t="str">
        <f t="shared" ca="1" si="113"/>
        <v/>
      </c>
      <c r="AE437" s="117" t="str">
        <f>IF(LEN(G437)&lt;1,"",IF(COUNTIFS('1.Mfg and placing on the market'!G$6:G$503,'1.(Optional) tonnage per use'!G437,'1.Mfg and placing on the market'!K$6:K$503,'1.(Optional) tonnage per use'!N437)=0,"You have not provided total tonnage for this substance and year in the sheet 1. Mfg and placing on the market",""))</f>
        <v/>
      </c>
      <c r="AF437" s="117" t="str">
        <f t="shared" ca="1" si="119"/>
        <v/>
      </c>
      <c r="AG437" s="117" t="str">
        <f t="shared" ca="1" si="120"/>
        <v/>
      </c>
      <c r="AH437" s="117" t="str">
        <f t="shared" ca="1" si="121"/>
        <v/>
      </c>
      <c r="AI437" s="117" t="str">
        <f t="shared" si="114"/>
        <v>_EC</v>
      </c>
      <c r="AJ437" s="117" t="str">
        <f t="shared" si="115"/>
        <v>_CAS</v>
      </c>
      <c r="AK437" s="117" t="str">
        <f t="shared" si="116"/>
        <v>_uses</v>
      </c>
      <c r="AL437" s="117" t="str">
        <f t="shared" si="122"/>
        <v/>
      </c>
      <c r="AM437" s="117" t="str">
        <f t="shared" si="123"/>
        <v/>
      </c>
    </row>
    <row r="438" spans="1:39" s="39" customFormat="1" x14ac:dyDescent="0.2">
      <c r="A438" s="37"/>
      <c r="B438" s="37"/>
      <c r="C438" s="37"/>
      <c r="D438" s="70" t="str">
        <f>_xlfn.IFNA(VLOOKUP(A438,'Reference data SID'!$D$2:$Q$673,14,FALSE),"")</f>
        <v/>
      </c>
      <c r="E438" s="70" t="str">
        <f>_xlfn.IFNA(VLOOKUP(D438,'Reference data SID'!$C$3:$E$673,3,FALSE),"")</f>
        <v/>
      </c>
      <c r="F438" s="64" t="str">
        <f>_xlfn.IFNA(IF(E438=FALSE,D438,IF(ISBLANK(B438),VLOOKUP(C438,'Reference data SID'!$N:$P,3,FALSE),VLOOKUP(B438,'Reference data SID'!$M:$P,4,FALSE))),"")</f>
        <v/>
      </c>
      <c r="G438" s="64" t="str">
        <f t="shared" si="117"/>
        <v/>
      </c>
      <c r="H438" s="38" t="str">
        <f>_xlfn.IFNA(VLOOKUP(F438,'Reference data SID'!L:M,2,FALSE),"")</f>
        <v/>
      </c>
      <c r="I438" s="38" t="str">
        <f>_xlfn.IFNA(VLOOKUP(F438,'Reference data SID'!L:N,3,FALSE),"")</f>
        <v/>
      </c>
      <c r="J438" s="38" t="str">
        <f>_xlfn.IFNA(VLOOKUP(F438,'Reference data SID'!L:O,4,FALSE),"")</f>
        <v/>
      </c>
      <c r="K438" s="37"/>
      <c r="L438" s="37"/>
      <c r="M438" s="37"/>
      <c r="N438" s="50"/>
      <c r="O438" s="50"/>
      <c r="P438" s="50"/>
      <c r="Q438" s="50"/>
      <c r="R438" s="50"/>
      <c r="S438" s="50"/>
      <c r="T438" s="47" t="str">
        <f t="shared" ca="1" si="118"/>
        <v/>
      </c>
      <c r="U438" s="117" t="str">
        <f>_xlfn.IFNA(VLOOKUP(A438,'Reference data SID'!D:E,2,FALSE),"")</f>
        <v/>
      </c>
      <c r="V438" s="117" t="str">
        <f t="shared" si="107"/>
        <v>not ok</v>
      </c>
      <c r="W438" s="117" t="str">
        <f t="shared" si="108"/>
        <v>not ok</v>
      </c>
      <c r="X438" s="117" t="str">
        <f t="shared" si="109"/>
        <v>ok</v>
      </c>
      <c r="Y438" s="117" t="str">
        <f t="shared" si="110"/>
        <v>not ok</v>
      </c>
      <c r="Z438" s="117" t="str">
        <f t="shared" si="111"/>
        <v/>
      </c>
      <c r="AA438" s="117" t="str">
        <f>IF(LEN(A438)&gt;1,IF(COUNTIFS($Z$6:Z$502,LEFT(Z438,250))&gt;1,"Duplicate entry: you have two rows for the same substance and year and use",""),"")</f>
        <v/>
      </c>
      <c r="AB438" s="117" t="str">
        <f>IF(LEN(A438)&gt;0,IF(ISNUMBER(MATCH(A438,Annex_I_II_entries,0)),"","The Entry name is not within the dropdown list, make sure that you have not copied and pasted overwritting the cell format (with its correponding dropdown list) in column A"),"")</f>
        <v/>
      </c>
      <c r="AC438" s="117" t="str">
        <f t="shared" ca="1" si="112"/>
        <v/>
      </c>
      <c r="AD438" s="117" t="str">
        <f t="shared" ca="1" si="113"/>
        <v/>
      </c>
      <c r="AE438" s="117" t="str">
        <f>IF(LEN(G438)&lt;1,"",IF(COUNTIFS('1.Mfg and placing on the market'!G$6:G$503,'1.(Optional) tonnage per use'!G438,'1.Mfg and placing on the market'!K$6:K$503,'1.(Optional) tonnage per use'!N438)=0,"You have not provided total tonnage for this substance and year in the sheet 1. Mfg and placing on the market",""))</f>
        <v/>
      </c>
      <c r="AF438" s="117" t="str">
        <f t="shared" ca="1" si="119"/>
        <v/>
      </c>
      <c r="AG438" s="117" t="str">
        <f t="shared" ca="1" si="120"/>
        <v/>
      </c>
      <c r="AH438" s="117" t="str">
        <f t="shared" ca="1" si="121"/>
        <v/>
      </c>
      <c r="AI438" s="117" t="str">
        <f t="shared" si="114"/>
        <v>_EC</v>
      </c>
      <c r="AJ438" s="117" t="str">
        <f t="shared" si="115"/>
        <v>_CAS</v>
      </c>
      <c r="AK438" s="117" t="str">
        <f t="shared" si="116"/>
        <v>_uses</v>
      </c>
      <c r="AL438" s="117" t="str">
        <f t="shared" si="122"/>
        <v/>
      </c>
      <c r="AM438" s="117" t="str">
        <f t="shared" si="123"/>
        <v/>
      </c>
    </row>
    <row r="439" spans="1:39" s="39" customFormat="1" x14ac:dyDescent="0.2">
      <c r="A439" s="37"/>
      <c r="B439" s="37"/>
      <c r="C439" s="37"/>
      <c r="D439" s="70" t="str">
        <f>_xlfn.IFNA(VLOOKUP(A439,'Reference data SID'!$D$2:$Q$673,14,FALSE),"")</f>
        <v/>
      </c>
      <c r="E439" s="70" t="str">
        <f>_xlfn.IFNA(VLOOKUP(D439,'Reference data SID'!$C$3:$E$673,3,FALSE),"")</f>
        <v/>
      </c>
      <c r="F439" s="64" t="str">
        <f>_xlfn.IFNA(IF(E439=FALSE,D439,IF(ISBLANK(B439),VLOOKUP(C439,'Reference data SID'!$N:$P,3,FALSE),VLOOKUP(B439,'Reference data SID'!$M:$P,4,FALSE))),"")</f>
        <v/>
      </c>
      <c r="G439" s="64" t="str">
        <f t="shared" si="117"/>
        <v/>
      </c>
      <c r="H439" s="38" t="str">
        <f>_xlfn.IFNA(VLOOKUP(F439,'Reference data SID'!L:M,2,FALSE),"")</f>
        <v/>
      </c>
      <c r="I439" s="38" t="str">
        <f>_xlfn.IFNA(VLOOKUP(F439,'Reference data SID'!L:N,3,FALSE),"")</f>
        <v/>
      </c>
      <c r="J439" s="38" t="str">
        <f>_xlfn.IFNA(VLOOKUP(F439,'Reference data SID'!L:O,4,FALSE),"")</f>
        <v/>
      </c>
      <c r="K439" s="37"/>
      <c r="L439" s="37"/>
      <c r="M439" s="37"/>
      <c r="N439" s="50"/>
      <c r="O439" s="50"/>
      <c r="P439" s="50"/>
      <c r="Q439" s="50"/>
      <c r="R439" s="50"/>
      <c r="S439" s="50"/>
      <c r="T439" s="47" t="str">
        <f t="shared" ca="1" si="118"/>
        <v/>
      </c>
      <c r="U439" s="117" t="str">
        <f>_xlfn.IFNA(VLOOKUP(A439,'Reference data SID'!D:E,2,FALSE),"")</f>
        <v/>
      </c>
      <c r="V439" s="117" t="str">
        <f t="shared" si="107"/>
        <v>not ok</v>
      </c>
      <c r="W439" s="117" t="str">
        <f t="shared" si="108"/>
        <v>not ok</v>
      </c>
      <c r="X439" s="117" t="str">
        <f t="shared" si="109"/>
        <v>ok</v>
      </c>
      <c r="Y439" s="117" t="str">
        <f t="shared" si="110"/>
        <v>not ok</v>
      </c>
      <c r="Z439" s="117" t="str">
        <f t="shared" si="111"/>
        <v/>
      </c>
      <c r="AA439" s="117" t="str">
        <f>IF(LEN(A439)&gt;1,IF(COUNTIFS($Z$6:Z$502,LEFT(Z439,250))&gt;1,"Duplicate entry: you have two rows for the same substance and year and use",""),"")</f>
        <v/>
      </c>
      <c r="AB439" s="117" t="str">
        <f>IF(LEN(A439)&gt;0,IF(ISNUMBER(MATCH(A439,Annex_I_II_entries,0)),"","The Entry name is not within the dropdown list, make sure that you have not copied and pasted overwritting the cell format (with its correponding dropdown list) in column A"),"")</f>
        <v/>
      </c>
      <c r="AC439" s="117" t="str">
        <f t="shared" ca="1" si="112"/>
        <v/>
      </c>
      <c r="AD439" s="117" t="str">
        <f t="shared" ca="1" si="113"/>
        <v/>
      </c>
      <c r="AE439" s="117" t="str">
        <f>IF(LEN(G439)&lt;1,"",IF(COUNTIFS('1.Mfg and placing on the market'!G$6:G$503,'1.(Optional) tonnage per use'!G439,'1.Mfg and placing on the market'!K$6:K$503,'1.(Optional) tonnage per use'!N439)=0,"You have not provided total tonnage for this substance and year in the sheet 1. Mfg and placing on the market",""))</f>
        <v/>
      </c>
      <c r="AF439" s="117" t="str">
        <f t="shared" ca="1" si="119"/>
        <v/>
      </c>
      <c r="AG439" s="117" t="str">
        <f t="shared" ca="1" si="120"/>
        <v/>
      </c>
      <c r="AH439" s="117" t="str">
        <f t="shared" ca="1" si="121"/>
        <v/>
      </c>
      <c r="AI439" s="117" t="str">
        <f t="shared" si="114"/>
        <v>_EC</v>
      </c>
      <c r="AJ439" s="117" t="str">
        <f t="shared" si="115"/>
        <v>_CAS</v>
      </c>
      <c r="AK439" s="117" t="str">
        <f t="shared" si="116"/>
        <v>_uses</v>
      </c>
      <c r="AL439" s="117" t="str">
        <f t="shared" si="122"/>
        <v/>
      </c>
      <c r="AM439" s="117" t="str">
        <f t="shared" si="123"/>
        <v/>
      </c>
    </row>
    <row r="440" spans="1:39" s="39" customFormat="1" x14ac:dyDescent="0.2">
      <c r="A440" s="37"/>
      <c r="B440" s="37"/>
      <c r="C440" s="37"/>
      <c r="D440" s="70" t="str">
        <f>_xlfn.IFNA(VLOOKUP(A440,'Reference data SID'!$D$2:$Q$673,14,FALSE),"")</f>
        <v/>
      </c>
      <c r="E440" s="70" t="str">
        <f>_xlfn.IFNA(VLOOKUP(D440,'Reference data SID'!$C$3:$E$673,3,FALSE),"")</f>
        <v/>
      </c>
      <c r="F440" s="64" t="str">
        <f>_xlfn.IFNA(IF(E440=FALSE,D440,IF(ISBLANK(B440),VLOOKUP(C440,'Reference data SID'!$N:$P,3,FALSE),VLOOKUP(B440,'Reference data SID'!$M:$P,4,FALSE))),"")</f>
        <v/>
      </c>
      <c r="G440" s="64" t="str">
        <f t="shared" si="117"/>
        <v/>
      </c>
      <c r="H440" s="38" t="str">
        <f>_xlfn.IFNA(VLOOKUP(F440,'Reference data SID'!L:M,2,FALSE),"")</f>
        <v/>
      </c>
      <c r="I440" s="38" t="str">
        <f>_xlfn.IFNA(VLOOKUP(F440,'Reference data SID'!L:N,3,FALSE),"")</f>
        <v/>
      </c>
      <c r="J440" s="38" t="str">
        <f>_xlfn.IFNA(VLOOKUP(F440,'Reference data SID'!L:O,4,FALSE),"")</f>
        <v/>
      </c>
      <c r="K440" s="37"/>
      <c r="L440" s="37"/>
      <c r="M440" s="37"/>
      <c r="N440" s="50"/>
      <c r="O440" s="50"/>
      <c r="P440" s="50"/>
      <c r="Q440" s="50"/>
      <c r="R440" s="50"/>
      <c r="S440" s="50"/>
      <c r="T440" s="47" t="str">
        <f t="shared" ca="1" si="118"/>
        <v/>
      </c>
      <c r="U440" s="117" t="str">
        <f>_xlfn.IFNA(VLOOKUP(A440,'Reference data SID'!D:E,2,FALSE),"")</f>
        <v/>
      </c>
      <c r="V440" s="117" t="str">
        <f t="shared" si="107"/>
        <v>not ok</v>
      </c>
      <c r="W440" s="117" t="str">
        <f t="shared" si="108"/>
        <v>not ok</v>
      </c>
      <c r="X440" s="117" t="str">
        <f t="shared" si="109"/>
        <v>ok</v>
      </c>
      <c r="Y440" s="117" t="str">
        <f t="shared" si="110"/>
        <v>not ok</v>
      </c>
      <c r="Z440" s="117" t="str">
        <f t="shared" si="111"/>
        <v/>
      </c>
      <c r="AA440" s="117" t="str">
        <f>IF(LEN(A440)&gt;1,IF(COUNTIFS($Z$6:Z$502,LEFT(Z440,250))&gt;1,"Duplicate entry: you have two rows for the same substance and year and use",""),"")</f>
        <v/>
      </c>
      <c r="AB440" s="117" t="str">
        <f>IF(LEN(A440)&gt;0,IF(ISNUMBER(MATCH(A440,Annex_I_II_entries,0)),"","The Entry name is not within the dropdown list, make sure that you have not copied and pasted overwritting the cell format (with its correponding dropdown list) in column A"),"")</f>
        <v/>
      </c>
      <c r="AC440" s="117" t="str">
        <f t="shared" ca="1" si="112"/>
        <v/>
      </c>
      <c r="AD440" s="117" t="str">
        <f t="shared" ca="1" si="113"/>
        <v/>
      </c>
      <c r="AE440" s="117" t="str">
        <f>IF(LEN(G440)&lt;1,"",IF(COUNTIFS('1.Mfg and placing on the market'!G$6:G$503,'1.(Optional) tonnage per use'!G440,'1.Mfg and placing on the market'!K$6:K$503,'1.(Optional) tonnage per use'!N440)=0,"You have not provided total tonnage for this substance and year in the sheet 1. Mfg and placing on the market",""))</f>
        <v/>
      </c>
      <c r="AF440" s="117" t="str">
        <f t="shared" ca="1" si="119"/>
        <v/>
      </c>
      <c r="AG440" s="117" t="str">
        <f t="shared" ca="1" si="120"/>
        <v/>
      </c>
      <c r="AH440" s="117" t="str">
        <f t="shared" ca="1" si="121"/>
        <v/>
      </c>
      <c r="AI440" s="117" t="str">
        <f t="shared" si="114"/>
        <v>_EC</v>
      </c>
      <c r="AJ440" s="117" t="str">
        <f t="shared" si="115"/>
        <v>_CAS</v>
      </c>
      <c r="AK440" s="117" t="str">
        <f t="shared" si="116"/>
        <v>_uses</v>
      </c>
      <c r="AL440" s="117" t="str">
        <f t="shared" si="122"/>
        <v/>
      </c>
      <c r="AM440" s="117" t="str">
        <f t="shared" si="123"/>
        <v/>
      </c>
    </row>
    <row r="441" spans="1:39" s="39" customFormat="1" x14ac:dyDescent="0.2">
      <c r="A441" s="37"/>
      <c r="B441" s="37"/>
      <c r="C441" s="37"/>
      <c r="D441" s="70" t="str">
        <f>_xlfn.IFNA(VLOOKUP(A441,'Reference data SID'!$D$2:$Q$673,14,FALSE),"")</f>
        <v/>
      </c>
      <c r="E441" s="70" t="str">
        <f>_xlfn.IFNA(VLOOKUP(D441,'Reference data SID'!$C$3:$E$673,3,FALSE),"")</f>
        <v/>
      </c>
      <c r="F441" s="64" t="str">
        <f>_xlfn.IFNA(IF(E441=FALSE,D441,IF(ISBLANK(B441),VLOOKUP(C441,'Reference data SID'!$N:$P,3,FALSE),VLOOKUP(B441,'Reference data SID'!$M:$P,4,FALSE))),"")</f>
        <v/>
      </c>
      <c r="G441" s="64" t="str">
        <f t="shared" si="117"/>
        <v/>
      </c>
      <c r="H441" s="38" t="str">
        <f>_xlfn.IFNA(VLOOKUP(F441,'Reference data SID'!L:M,2,FALSE),"")</f>
        <v/>
      </c>
      <c r="I441" s="38" t="str">
        <f>_xlfn.IFNA(VLOOKUP(F441,'Reference data SID'!L:N,3,FALSE),"")</f>
        <v/>
      </c>
      <c r="J441" s="38" t="str">
        <f>_xlfn.IFNA(VLOOKUP(F441,'Reference data SID'!L:O,4,FALSE),"")</f>
        <v/>
      </c>
      <c r="K441" s="37"/>
      <c r="L441" s="37"/>
      <c r="M441" s="37"/>
      <c r="N441" s="50"/>
      <c r="O441" s="50"/>
      <c r="P441" s="50"/>
      <c r="Q441" s="50"/>
      <c r="R441" s="50"/>
      <c r="S441" s="50"/>
      <c r="T441" s="47" t="str">
        <f t="shared" ca="1" si="118"/>
        <v/>
      </c>
      <c r="U441" s="117" t="str">
        <f>_xlfn.IFNA(VLOOKUP(A441,'Reference data SID'!D:E,2,FALSE),"")</f>
        <v/>
      </c>
      <c r="V441" s="117" t="str">
        <f t="shared" si="107"/>
        <v>not ok</v>
      </c>
      <c r="W441" s="117" t="str">
        <f t="shared" si="108"/>
        <v>not ok</v>
      </c>
      <c r="X441" s="117" t="str">
        <f t="shared" si="109"/>
        <v>ok</v>
      </c>
      <c r="Y441" s="117" t="str">
        <f t="shared" si="110"/>
        <v>not ok</v>
      </c>
      <c r="Z441" s="117" t="str">
        <f t="shared" si="111"/>
        <v/>
      </c>
      <c r="AA441" s="117" t="str">
        <f>IF(LEN(A441)&gt;1,IF(COUNTIFS($Z$6:Z$502,LEFT(Z441,250))&gt;1,"Duplicate entry: you have two rows for the same substance and year and use",""),"")</f>
        <v/>
      </c>
      <c r="AB441" s="117" t="str">
        <f>IF(LEN(A441)&gt;0,IF(ISNUMBER(MATCH(A441,Annex_I_II_entries,0)),"","The Entry name is not within the dropdown list, make sure that you have not copied and pasted overwritting the cell format (with its correponding dropdown list) in column A"),"")</f>
        <v/>
      </c>
      <c r="AC441" s="117" t="str">
        <f t="shared" ca="1" si="112"/>
        <v/>
      </c>
      <c r="AD441" s="117" t="str">
        <f t="shared" ca="1" si="113"/>
        <v/>
      </c>
      <c r="AE441" s="117" t="str">
        <f>IF(LEN(G441)&lt;1,"",IF(COUNTIFS('1.Mfg and placing on the market'!G$6:G$503,'1.(Optional) tonnage per use'!G441,'1.Mfg and placing on the market'!K$6:K$503,'1.(Optional) tonnage per use'!N441)=0,"You have not provided total tonnage for this substance and year in the sheet 1. Mfg and placing on the market",""))</f>
        <v/>
      </c>
      <c r="AF441" s="117" t="str">
        <f t="shared" ca="1" si="119"/>
        <v/>
      </c>
      <c r="AG441" s="117" t="str">
        <f t="shared" ca="1" si="120"/>
        <v/>
      </c>
      <c r="AH441" s="117" t="str">
        <f t="shared" ca="1" si="121"/>
        <v/>
      </c>
      <c r="AI441" s="117" t="str">
        <f t="shared" si="114"/>
        <v>_EC</v>
      </c>
      <c r="AJ441" s="117" t="str">
        <f t="shared" si="115"/>
        <v>_CAS</v>
      </c>
      <c r="AK441" s="117" t="str">
        <f t="shared" si="116"/>
        <v>_uses</v>
      </c>
      <c r="AL441" s="117" t="str">
        <f t="shared" si="122"/>
        <v/>
      </c>
      <c r="AM441" s="117" t="str">
        <f t="shared" si="123"/>
        <v/>
      </c>
    </row>
    <row r="442" spans="1:39" s="39" customFormat="1" x14ac:dyDescent="0.2">
      <c r="A442" s="37"/>
      <c r="B442" s="37"/>
      <c r="C442" s="37"/>
      <c r="D442" s="70" t="str">
        <f>_xlfn.IFNA(VLOOKUP(A442,'Reference data SID'!$D$2:$Q$673,14,FALSE),"")</f>
        <v/>
      </c>
      <c r="E442" s="70" t="str">
        <f>_xlfn.IFNA(VLOOKUP(D442,'Reference data SID'!$C$3:$E$673,3,FALSE),"")</f>
        <v/>
      </c>
      <c r="F442" s="64" t="str">
        <f>_xlfn.IFNA(IF(E442=FALSE,D442,IF(ISBLANK(B442),VLOOKUP(C442,'Reference data SID'!$N:$P,3,FALSE),VLOOKUP(B442,'Reference data SID'!$M:$P,4,FALSE))),"")</f>
        <v/>
      </c>
      <c r="G442" s="64" t="str">
        <f t="shared" si="117"/>
        <v/>
      </c>
      <c r="H442" s="38" t="str">
        <f>_xlfn.IFNA(VLOOKUP(F442,'Reference data SID'!L:M,2,FALSE),"")</f>
        <v/>
      </c>
      <c r="I442" s="38" t="str">
        <f>_xlfn.IFNA(VLOOKUP(F442,'Reference data SID'!L:N,3,FALSE),"")</f>
        <v/>
      </c>
      <c r="J442" s="38" t="str">
        <f>_xlfn.IFNA(VLOOKUP(F442,'Reference data SID'!L:O,4,FALSE),"")</f>
        <v/>
      </c>
      <c r="K442" s="37"/>
      <c r="L442" s="37"/>
      <c r="M442" s="37"/>
      <c r="N442" s="50"/>
      <c r="O442" s="50"/>
      <c r="P442" s="50"/>
      <c r="Q442" s="50"/>
      <c r="R442" s="50"/>
      <c r="S442" s="50"/>
      <c r="T442" s="47" t="str">
        <f t="shared" ca="1" si="118"/>
        <v/>
      </c>
      <c r="U442" s="117" t="str">
        <f>_xlfn.IFNA(VLOOKUP(A442,'Reference data SID'!D:E,2,FALSE),"")</f>
        <v/>
      </c>
      <c r="V442" s="117" t="str">
        <f t="shared" si="107"/>
        <v>not ok</v>
      </c>
      <c r="W442" s="117" t="str">
        <f t="shared" si="108"/>
        <v>not ok</v>
      </c>
      <c r="X442" s="117" t="str">
        <f t="shared" si="109"/>
        <v>ok</v>
      </c>
      <c r="Y442" s="117" t="str">
        <f t="shared" si="110"/>
        <v>not ok</v>
      </c>
      <c r="Z442" s="117" t="str">
        <f t="shared" si="111"/>
        <v/>
      </c>
      <c r="AA442" s="117" t="str">
        <f>IF(LEN(A442)&gt;1,IF(COUNTIFS($Z$6:Z$502,LEFT(Z442,250))&gt;1,"Duplicate entry: you have two rows for the same substance and year and use",""),"")</f>
        <v/>
      </c>
      <c r="AB442" s="117" t="str">
        <f>IF(LEN(A442)&gt;0,IF(ISNUMBER(MATCH(A442,Annex_I_II_entries,0)),"","The Entry name is not within the dropdown list, make sure that you have not copied and pasted overwritting the cell format (with its correponding dropdown list) in column A"),"")</f>
        <v/>
      </c>
      <c r="AC442" s="117" t="str">
        <f t="shared" ca="1" si="112"/>
        <v/>
      </c>
      <c r="AD442" s="117" t="str">
        <f t="shared" ca="1" si="113"/>
        <v/>
      </c>
      <c r="AE442" s="117" t="str">
        <f>IF(LEN(G442)&lt;1,"",IF(COUNTIFS('1.Mfg and placing on the market'!G$6:G$503,'1.(Optional) tonnage per use'!G442,'1.Mfg and placing on the market'!K$6:K$503,'1.(Optional) tonnage per use'!N442)=0,"You have not provided total tonnage for this substance and year in the sheet 1. Mfg and placing on the market",""))</f>
        <v/>
      </c>
      <c r="AF442" s="117" t="str">
        <f t="shared" ca="1" si="119"/>
        <v/>
      </c>
      <c r="AG442" s="117" t="str">
        <f t="shared" ca="1" si="120"/>
        <v/>
      </c>
      <c r="AH442" s="117" t="str">
        <f t="shared" ca="1" si="121"/>
        <v/>
      </c>
      <c r="AI442" s="117" t="str">
        <f t="shared" si="114"/>
        <v>_EC</v>
      </c>
      <c r="AJ442" s="117" t="str">
        <f t="shared" si="115"/>
        <v>_CAS</v>
      </c>
      <c r="AK442" s="117" t="str">
        <f t="shared" si="116"/>
        <v>_uses</v>
      </c>
      <c r="AL442" s="117" t="str">
        <f t="shared" si="122"/>
        <v/>
      </c>
      <c r="AM442" s="117" t="str">
        <f t="shared" si="123"/>
        <v/>
      </c>
    </row>
    <row r="443" spans="1:39" s="39" customFormat="1" x14ac:dyDescent="0.2">
      <c r="A443" s="37"/>
      <c r="B443" s="37"/>
      <c r="C443" s="37"/>
      <c r="D443" s="70" t="str">
        <f>_xlfn.IFNA(VLOOKUP(A443,'Reference data SID'!$D$2:$Q$673,14,FALSE),"")</f>
        <v/>
      </c>
      <c r="E443" s="70" t="str">
        <f>_xlfn.IFNA(VLOOKUP(D443,'Reference data SID'!$C$3:$E$673,3,FALSE),"")</f>
        <v/>
      </c>
      <c r="F443" s="64" t="str">
        <f>_xlfn.IFNA(IF(E443=FALSE,D443,IF(ISBLANK(B443),VLOOKUP(C443,'Reference data SID'!$N:$P,3,FALSE),VLOOKUP(B443,'Reference data SID'!$M:$P,4,FALSE))),"")</f>
        <v/>
      </c>
      <c r="G443" s="64" t="str">
        <f t="shared" si="117"/>
        <v/>
      </c>
      <c r="H443" s="38" t="str">
        <f>_xlfn.IFNA(VLOOKUP(F443,'Reference data SID'!L:M,2,FALSE),"")</f>
        <v/>
      </c>
      <c r="I443" s="38" t="str">
        <f>_xlfn.IFNA(VLOOKUP(F443,'Reference data SID'!L:N,3,FALSE),"")</f>
        <v/>
      </c>
      <c r="J443" s="38" t="str">
        <f>_xlfn.IFNA(VLOOKUP(F443,'Reference data SID'!L:O,4,FALSE),"")</f>
        <v/>
      </c>
      <c r="K443" s="37"/>
      <c r="L443" s="37"/>
      <c r="M443" s="37"/>
      <c r="N443" s="50"/>
      <c r="O443" s="50"/>
      <c r="P443" s="50"/>
      <c r="Q443" s="50"/>
      <c r="R443" s="50"/>
      <c r="S443" s="50"/>
      <c r="T443" s="47" t="str">
        <f t="shared" ca="1" si="118"/>
        <v/>
      </c>
      <c r="U443" s="117" t="str">
        <f>_xlfn.IFNA(VLOOKUP(A443,'Reference data SID'!D:E,2,FALSE),"")</f>
        <v/>
      </c>
      <c r="V443" s="117" t="str">
        <f t="shared" si="107"/>
        <v>not ok</v>
      </c>
      <c r="W443" s="117" t="str">
        <f t="shared" si="108"/>
        <v>not ok</v>
      </c>
      <c r="X443" s="117" t="str">
        <f t="shared" si="109"/>
        <v>ok</v>
      </c>
      <c r="Y443" s="117" t="str">
        <f t="shared" si="110"/>
        <v>not ok</v>
      </c>
      <c r="Z443" s="117" t="str">
        <f t="shared" si="111"/>
        <v/>
      </c>
      <c r="AA443" s="117" t="str">
        <f>IF(LEN(A443)&gt;1,IF(COUNTIFS($Z$6:Z$502,LEFT(Z443,250))&gt;1,"Duplicate entry: you have two rows for the same substance and year and use",""),"")</f>
        <v/>
      </c>
      <c r="AB443" s="117" t="str">
        <f>IF(LEN(A443)&gt;0,IF(ISNUMBER(MATCH(A443,Annex_I_II_entries,0)),"","The Entry name is not within the dropdown list, make sure that you have not copied and pasted overwritting the cell format (with its correponding dropdown list) in column A"),"")</f>
        <v/>
      </c>
      <c r="AC443" s="117" t="str">
        <f t="shared" ca="1" si="112"/>
        <v/>
      </c>
      <c r="AD443" s="117" t="str">
        <f t="shared" ca="1" si="113"/>
        <v/>
      </c>
      <c r="AE443" s="117" t="str">
        <f>IF(LEN(G443)&lt;1,"",IF(COUNTIFS('1.Mfg and placing on the market'!G$6:G$503,'1.(Optional) tonnage per use'!G443,'1.Mfg and placing on the market'!K$6:K$503,'1.(Optional) tonnage per use'!N443)=0,"You have not provided total tonnage for this substance and year in the sheet 1. Mfg and placing on the market",""))</f>
        <v/>
      </c>
      <c r="AF443" s="117" t="str">
        <f t="shared" ca="1" si="119"/>
        <v/>
      </c>
      <c r="AG443" s="117" t="str">
        <f t="shared" ca="1" si="120"/>
        <v/>
      </c>
      <c r="AH443" s="117" t="str">
        <f t="shared" ca="1" si="121"/>
        <v/>
      </c>
      <c r="AI443" s="117" t="str">
        <f t="shared" si="114"/>
        <v>_EC</v>
      </c>
      <c r="AJ443" s="117" t="str">
        <f t="shared" si="115"/>
        <v>_CAS</v>
      </c>
      <c r="AK443" s="117" t="str">
        <f t="shared" si="116"/>
        <v>_uses</v>
      </c>
      <c r="AL443" s="117" t="str">
        <f t="shared" si="122"/>
        <v/>
      </c>
      <c r="AM443" s="117" t="str">
        <f t="shared" si="123"/>
        <v/>
      </c>
    </row>
    <row r="444" spans="1:39" s="39" customFormat="1" x14ac:dyDescent="0.2">
      <c r="A444" s="37"/>
      <c r="B444" s="37"/>
      <c r="C444" s="37"/>
      <c r="D444" s="70" t="str">
        <f>_xlfn.IFNA(VLOOKUP(A444,'Reference data SID'!$D$2:$Q$673,14,FALSE),"")</f>
        <v/>
      </c>
      <c r="E444" s="70" t="str">
        <f>_xlfn.IFNA(VLOOKUP(D444,'Reference data SID'!$C$3:$E$673,3,FALSE),"")</f>
        <v/>
      </c>
      <c r="F444" s="64" t="str">
        <f>_xlfn.IFNA(IF(E444=FALSE,D444,IF(ISBLANK(B444),VLOOKUP(C444,'Reference data SID'!$N:$P,3,FALSE),VLOOKUP(B444,'Reference data SID'!$M:$P,4,FALSE))),"")</f>
        <v/>
      </c>
      <c r="G444" s="64" t="str">
        <f t="shared" si="117"/>
        <v/>
      </c>
      <c r="H444" s="38" t="str">
        <f>_xlfn.IFNA(VLOOKUP(F444,'Reference data SID'!L:M,2,FALSE),"")</f>
        <v/>
      </c>
      <c r="I444" s="38" t="str">
        <f>_xlfn.IFNA(VLOOKUP(F444,'Reference data SID'!L:N,3,FALSE),"")</f>
        <v/>
      </c>
      <c r="J444" s="38" t="str">
        <f>_xlfn.IFNA(VLOOKUP(F444,'Reference data SID'!L:O,4,FALSE),"")</f>
        <v/>
      </c>
      <c r="K444" s="37"/>
      <c r="L444" s="37"/>
      <c r="M444" s="37"/>
      <c r="N444" s="50"/>
      <c r="O444" s="50"/>
      <c r="P444" s="50"/>
      <c r="Q444" s="50"/>
      <c r="R444" s="50"/>
      <c r="S444" s="50"/>
      <c r="T444" s="47" t="str">
        <f t="shared" ca="1" si="118"/>
        <v/>
      </c>
      <c r="U444" s="117" t="str">
        <f>_xlfn.IFNA(VLOOKUP(A444,'Reference data SID'!D:E,2,FALSE),"")</f>
        <v/>
      </c>
      <c r="V444" s="117" t="str">
        <f t="shared" si="107"/>
        <v>not ok</v>
      </c>
      <c r="W444" s="117" t="str">
        <f t="shared" si="108"/>
        <v>not ok</v>
      </c>
      <c r="X444" s="117" t="str">
        <f t="shared" si="109"/>
        <v>ok</v>
      </c>
      <c r="Y444" s="117" t="str">
        <f t="shared" si="110"/>
        <v>not ok</v>
      </c>
      <c r="Z444" s="117" t="str">
        <f t="shared" si="111"/>
        <v/>
      </c>
      <c r="AA444" s="117" t="str">
        <f>IF(LEN(A444)&gt;1,IF(COUNTIFS($Z$6:Z$502,LEFT(Z444,250))&gt;1,"Duplicate entry: you have two rows for the same substance and year and use",""),"")</f>
        <v/>
      </c>
      <c r="AB444" s="117" t="str">
        <f>IF(LEN(A444)&gt;0,IF(ISNUMBER(MATCH(A444,Annex_I_II_entries,0)),"","The Entry name is not within the dropdown list, make sure that you have not copied and pasted overwritting the cell format (with its correponding dropdown list) in column A"),"")</f>
        <v/>
      </c>
      <c r="AC444" s="117" t="str">
        <f t="shared" ca="1" si="112"/>
        <v/>
      </c>
      <c r="AD444" s="117" t="str">
        <f t="shared" ca="1" si="113"/>
        <v/>
      </c>
      <c r="AE444" s="117" t="str">
        <f>IF(LEN(G444)&lt;1,"",IF(COUNTIFS('1.Mfg and placing on the market'!G$6:G$503,'1.(Optional) tonnage per use'!G444,'1.Mfg and placing on the market'!K$6:K$503,'1.(Optional) tonnage per use'!N444)=0,"You have not provided total tonnage for this substance and year in the sheet 1. Mfg and placing on the market",""))</f>
        <v/>
      </c>
      <c r="AF444" s="117" t="str">
        <f t="shared" ca="1" si="119"/>
        <v/>
      </c>
      <c r="AG444" s="117" t="str">
        <f t="shared" ca="1" si="120"/>
        <v/>
      </c>
      <c r="AH444" s="117" t="str">
        <f t="shared" ca="1" si="121"/>
        <v/>
      </c>
      <c r="AI444" s="117" t="str">
        <f t="shared" si="114"/>
        <v>_EC</v>
      </c>
      <c r="AJ444" s="117" t="str">
        <f t="shared" si="115"/>
        <v>_CAS</v>
      </c>
      <c r="AK444" s="117" t="str">
        <f t="shared" si="116"/>
        <v>_uses</v>
      </c>
      <c r="AL444" s="117" t="str">
        <f t="shared" si="122"/>
        <v/>
      </c>
      <c r="AM444" s="117" t="str">
        <f t="shared" si="123"/>
        <v/>
      </c>
    </row>
    <row r="445" spans="1:39" s="39" customFormat="1" x14ac:dyDescent="0.2">
      <c r="A445" s="37"/>
      <c r="B445" s="37"/>
      <c r="C445" s="37"/>
      <c r="D445" s="70" t="str">
        <f>_xlfn.IFNA(VLOOKUP(A445,'Reference data SID'!$D$2:$Q$673,14,FALSE),"")</f>
        <v/>
      </c>
      <c r="E445" s="70" t="str">
        <f>_xlfn.IFNA(VLOOKUP(D445,'Reference data SID'!$C$3:$E$673,3,FALSE),"")</f>
        <v/>
      </c>
      <c r="F445" s="64" t="str">
        <f>_xlfn.IFNA(IF(E445=FALSE,D445,IF(ISBLANK(B445),VLOOKUP(C445,'Reference data SID'!$N:$P,3,FALSE),VLOOKUP(B445,'Reference data SID'!$M:$P,4,FALSE))),"")</f>
        <v/>
      </c>
      <c r="G445" s="64" t="str">
        <f t="shared" si="117"/>
        <v/>
      </c>
      <c r="H445" s="38" t="str">
        <f>_xlfn.IFNA(VLOOKUP(F445,'Reference data SID'!L:M,2,FALSE),"")</f>
        <v/>
      </c>
      <c r="I445" s="38" t="str">
        <f>_xlfn.IFNA(VLOOKUP(F445,'Reference data SID'!L:N,3,FALSE),"")</f>
        <v/>
      </c>
      <c r="J445" s="38" t="str">
        <f>_xlfn.IFNA(VLOOKUP(F445,'Reference data SID'!L:O,4,FALSE),"")</f>
        <v/>
      </c>
      <c r="K445" s="37"/>
      <c r="L445" s="37"/>
      <c r="M445" s="37"/>
      <c r="N445" s="50"/>
      <c r="O445" s="50"/>
      <c r="P445" s="50"/>
      <c r="Q445" s="50"/>
      <c r="R445" s="50"/>
      <c r="S445" s="50"/>
      <c r="T445" s="47" t="str">
        <f t="shared" ca="1" si="118"/>
        <v/>
      </c>
      <c r="U445" s="117" t="str">
        <f>_xlfn.IFNA(VLOOKUP(A445,'Reference data SID'!D:E,2,FALSE),"")</f>
        <v/>
      </c>
      <c r="V445" s="117" t="str">
        <f t="shared" si="107"/>
        <v>not ok</v>
      </c>
      <c r="W445" s="117" t="str">
        <f t="shared" si="108"/>
        <v>not ok</v>
      </c>
      <c r="X445" s="117" t="str">
        <f t="shared" si="109"/>
        <v>ok</v>
      </c>
      <c r="Y445" s="117" t="str">
        <f t="shared" si="110"/>
        <v>not ok</v>
      </c>
      <c r="Z445" s="117" t="str">
        <f t="shared" si="111"/>
        <v/>
      </c>
      <c r="AA445" s="117" t="str">
        <f>IF(LEN(A445)&gt;1,IF(COUNTIFS($Z$6:Z$502,LEFT(Z445,250))&gt;1,"Duplicate entry: you have two rows for the same substance and year and use",""),"")</f>
        <v/>
      </c>
      <c r="AB445" s="117" t="str">
        <f>IF(LEN(A445)&gt;0,IF(ISNUMBER(MATCH(A445,Annex_I_II_entries,0)),"","The Entry name is not within the dropdown list, make sure that you have not copied and pasted overwritting the cell format (with its correponding dropdown list) in column A"),"")</f>
        <v/>
      </c>
      <c r="AC445" s="117" t="str">
        <f t="shared" ca="1" si="112"/>
        <v/>
      </c>
      <c r="AD445" s="117" t="str">
        <f t="shared" ca="1" si="113"/>
        <v/>
      </c>
      <c r="AE445" s="117" t="str">
        <f>IF(LEN(G445)&lt;1,"",IF(COUNTIFS('1.Mfg and placing on the market'!G$6:G$503,'1.(Optional) tonnage per use'!G445,'1.Mfg and placing on the market'!K$6:K$503,'1.(Optional) tonnage per use'!N445)=0,"You have not provided total tonnage for this substance and year in the sheet 1. Mfg and placing on the market",""))</f>
        <v/>
      </c>
      <c r="AF445" s="117" t="str">
        <f t="shared" ca="1" si="119"/>
        <v/>
      </c>
      <c r="AG445" s="117" t="str">
        <f t="shared" ca="1" si="120"/>
        <v/>
      </c>
      <c r="AH445" s="117" t="str">
        <f t="shared" ca="1" si="121"/>
        <v/>
      </c>
      <c r="AI445" s="117" t="str">
        <f t="shared" si="114"/>
        <v>_EC</v>
      </c>
      <c r="AJ445" s="117" t="str">
        <f t="shared" si="115"/>
        <v>_CAS</v>
      </c>
      <c r="AK445" s="117" t="str">
        <f t="shared" si="116"/>
        <v>_uses</v>
      </c>
      <c r="AL445" s="117" t="str">
        <f t="shared" si="122"/>
        <v/>
      </c>
      <c r="AM445" s="117" t="str">
        <f t="shared" si="123"/>
        <v/>
      </c>
    </row>
    <row r="446" spans="1:39" s="39" customFormat="1" x14ac:dyDescent="0.2">
      <c r="A446" s="37"/>
      <c r="B446" s="37"/>
      <c r="C446" s="37"/>
      <c r="D446" s="70" t="str">
        <f>_xlfn.IFNA(VLOOKUP(A446,'Reference data SID'!$D$2:$Q$673,14,FALSE),"")</f>
        <v/>
      </c>
      <c r="E446" s="70" t="str">
        <f>_xlfn.IFNA(VLOOKUP(D446,'Reference data SID'!$C$3:$E$673,3,FALSE),"")</f>
        <v/>
      </c>
      <c r="F446" s="64" t="str">
        <f>_xlfn.IFNA(IF(E446=FALSE,D446,IF(ISBLANK(B446),VLOOKUP(C446,'Reference data SID'!$N:$P,3,FALSE),VLOOKUP(B446,'Reference data SID'!$M:$P,4,FALSE))),"")</f>
        <v/>
      </c>
      <c r="G446" s="64" t="str">
        <f t="shared" si="117"/>
        <v/>
      </c>
      <c r="H446" s="38" t="str">
        <f>_xlfn.IFNA(VLOOKUP(F446,'Reference data SID'!L:M,2,FALSE),"")</f>
        <v/>
      </c>
      <c r="I446" s="38" t="str">
        <f>_xlfn.IFNA(VLOOKUP(F446,'Reference data SID'!L:N,3,FALSE),"")</f>
        <v/>
      </c>
      <c r="J446" s="38" t="str">
        <f>_xlfn.IFNA(VLOOKUP(F446,'Reference data SID'!L:O,4,FALSE),"")</f>
        <v/>
      </c>
      <c r="K446" s="37"/>
      <c r="L446" s="37"/>
      <c r="M446" s="37"/>
      <c r="N446" s="50"/>
      <c r="O446" s="50"/>
      <c r="P446" s="50"/>
      <c r="Q446" s="50"/>
      <c r="R446" s="50"/>
      <c r="S446" s="50"/>
      <c r="T446" s="47" t="str">
        <f t="shared" ca="1" si="118"/>
        <v/>
      </c>
      <c r="U446" s="117" t="str">
        <f>_xlfn.IFNA(VLOOKUP(A446,'Reference data SID'!D:E,2,FALSE),"")</f>
        <v/>
      </c>
      <c r="V446" s="117" t="str">
        <f t="shared" si="107"/>
        <v>not ok</v>
      </c>
      <c r="W446" s="117" t="str">
        <f t="shared" si="108"/>
        <v>not ok</v>
      </c>
      <c r="X446" s="117" t="str">
        <f t="shared" si="109"/>
        <v>ok</v>
      </c>
      <c r="Y446" s="117" t="str">
        <f t="shared" si="110"/>
        <v>not ok</v>
      </c>
      <c r="Z446" s="117" t="str">
        <f t="shared" si="111"/>
        <v/>
      </c>
      <c r="AA446" s="117" t="str">
        <f>IF(LEN(A446)&gt;1,IF(COUNTIFS($Z$6:Z$502,LEFT(Z446,250))&gt;1,"Duplicate entry: you have two rows for the same substance and year and use",""),"")</f>
        <v/>
      </c>
      <c r="AB446" s="117" t="str">
        <f>IF(LEN(A446)&gt;0,IF(ISNUMBER(MATCH(A446,Annex_I_II_entries,0)),"","The Entry name is not within the dropdown list, make sure that you have not copied and pasted overwritting the cell format (with its correponding dropdown list) in column A"),"")</f>
        <v/>
      </c>
      <c r="AC446" s="117" t="str">
        <f t="shared" ca="1" si="112"/>
        <v/>
      </c>
      <c r="AD446" s="117" t="str">
        <f t="shared" ca="1" si="113"/>
        <v/>
      </c>
      <c r="AE446" s="117" t="str">
        <f>IF(LEN(G446)&lt;1,"",IF(COUNTIFS('1.Mfg and placing on the market'!G$6:G$503,'1.(Optional) tonnage per use'!G446,'1.Mfg and placing on the market'!K$6:K$503,'1.(Optional) tonnage per use'!N446)=0,"You have not provided total tonnage for this substance and year in the sheet 1. Mfg and placing on the market",""))</f>
        <v/>
      </c>
      <c r="AF446" s="117" t="str">
        <f t="shared" ca="1" si="119"/>
        <v/>
      </c>
      <c r="AG446" s="117" t="str">
        <f t="shared" ca="1" si="120"/>
        <v/>
      </c>
      <c r="AH446" s="117" t="str">
        <f t="shared" ca="1" si="121"/>
        <v/>
      </c>
      <c r="AI446" s="117" t="str">
        <f t="shared" si="114"/>
        <v>_EC</v>
      </c>
      <c r="AJ446" s="117" t="str">
        <f t="shared" si="115"/>
        <v>_CAS</v>
      </c>
      <c r="AK446" s="117" t="str">
        <f t="shared" si="116"/>
        <v>_uses</v>
      </c>
      <c r="AL446" s="117" t="str">
        <f t="shared" si="122"/>
        <v/>
      </c>
      <c r="AM446" s="117" t="str">
        <f t="shared" si="123"/>
        <v/>
      </c>
    </row>
    <row r="447" spans="1:39" s="39" customFormat="1" x14ac:dyDescent="0.2">
      <c r="A447" s="37"/>
      <c r="B447" s="37"/>
      <c r="C447" s="37"/>
      <c r="D447" s="70" t="str">
        <f>_xlfn.IFNA(VLOOKUP(A447,'Reference data SID'!$D$2:$Q$673,14,FALSE),"")</f>
        <v/>
      </c>
      <c r="E447" s="70" t="str">
        <f>_xlfn.IFNA(VLOOKUP(D447,'Reference data SID'!$C$3:$E$673,3,FALSE),"")</f>
        <v/>
      </c>
      <c r="F447" s="64" t="str">
        <f>_xlfn.IFNA(IF(E447=FALSE,D447,IF(ISBLANK(B447),VLOOKUP(C447,'Reference data SID'!$N:$P,3,FALSE),VLOOKUP(B447,'Reference data SID'!$M:$P,4,FALSE))),"")</f>
        <v/>
      </c>
      <c r="G447" s="64" t="str">
        <f t="shared" si="117"/>
        <v/>
      </c>
      <c r="H447" s="38" t="str">
        <f>_xlfn.IFNA(VLOOKUP(F447,'Reference data SID'!L:M,2,FALSE),"")</f>
        <v/>
      </c>
      <c r="I447" s="38" t="str">
        <f>_xlfn.IFNA(VLOOKUP(F447,'Reference data SID'!L:N,3,FALSE),"")</f>
        <v/>
      </c>
      <c r="J447" s="38" t="str">
        <f>_xlfn.IFNA(VLOOKUP(F447,'Reference data SID'!L:O,4,FALSE),"")</f>
        <v/>
      </c>
      <c r="K447" s="37"/>
      <c r="L447" s="37"/>
      <c r="M447" s="37"/>
      <c r="N447" s="50"/>
      <c r="O447" s="50"/>
      <c r="P447" s="50"/>
      <c r="Q447" s="50"/>
      <c r="R447" s="50"/>
      <c r="S447" s="50"/>
      <c r="T447" s="47" t="str">
        <f t="shared" ca="1" si="118"/>
        <v/>
      </c>
      <c r="U447" s="117" t="str">
        <f>_xlfn.IFNA(VLOOKUP(A447,'Reference data SID'!D:E,2,FALSE),"")</f>
        <v/>
      </c>
      <c r="V447" s="117" t="str">
        <f t="shared" si="107"/>
        <v>not ok</v>
      </c>
      <c r="W447" s="117" t="str">
        <f t="shared" si="108"/>
        <v>not ok</v>
      </c>
      <c r="X447" s="117" t="str">
        <f t="shared" si="109"/>
        <v>ok</v>
      </c>
      <c r="Y447" s="117" t="str">
        <f t="shared" si="110"/>
        <v>not ok</v>
      </c>
      <c r="Z447" s="117" t="str">
        <f t="shared" si="111"/>
        <v/>
      </c>
      <c r="AA447" s="117" t="str">
        <f>IF(LEN(A447)&gt;1,IF(COUNTIFS($Z$6:Z$502,LEFT(Z447,250))&gt;1,"Duplicate entry: you have two rows for the same substance and year and use",""),"")</f>
        <v/>
      </c>
      <c r="AB447" s="117" t="str">
        <f>IF(LEN(A447)&gt;0,IF(ISNUMBER(MATCH(A447,Annex_I_II_entries,0)),"","The Entry name is not within the dropdown list, make sure that you have not copied and pasted overwritting the cell format (with its correponding dropdown list) in column A"),"")</f>
        <v/>
      </c>
      <c r="AC447" s="117" t="str">
        <f t="shared" ca="1" si="112"/>
        <v/>
      </c>
      <c r="AD447" s="117" t="str">
        <f t="shared" ca="1" si="113"/>
        <v/>
      </c>
      <c r="AE447" s="117" t="str">
        <f>IF(LEN(G447)&lt;1,"",IF(COUNTIFS('1.Mfg and placing on the market'!G$6:G$503,'1.(Optional) tonnage per use'!G447,'1.Mfg and placing on the market'!K$6:K$503,'1.(Optional) tonnage per use'!N447)=0,"You have not provided total tonnage for this substance and year in the sheet 1. Mfg and placing on the market",""))</f>
        <v/>
      </c>
      <c r="AF447" s="117" t="str">
        <f t="shared" ca="1" si="119"/>
        <v/>
      </c>
      <c r="AG447" s="117" t="str">
        <f t="shared" ca="1" si="120"/>
        <v/>
      </c>
      <c r="AH447" s="117" t="str">
        <f t="shared" ca="1" si="121"/>
        <v/>
      </c>
      <c r="AI447" s="117" t="str">
        <f t="shared" si="114"/>
        <v>_EC</v>
      </c>
      <c r="AJ447" s="117" t="str">
        <f t="shared" si="115"/>
        <v>_CAS</v>
      </c>
      <c r="AK447" s="117" t="str">
        <f t="shared" si="116"/>
        <v>_uses</v>
      </c>
      <c r="AL447" s="117" t="str">
        <f t="shared" si="122"/>
        <v/>
      </c>
      <c r="AM447" s="117" t="str">
        <f t="shared" si="123"/>
        <v/>
      </c>
    </row>
    <row r="448" spans="1:39" s="39" customFormat="1" x14ac:dyDescent="0.2">
      <c r="A448" s="37"/>
      <c r="B448" s="37"/>
      <c r="C448" s="37"/>
      <c r="D448" s="70" t="str">
        <f>_xlfn.IFNA(VLOOKUP(A448,'Reference data SID'!$D$2:$Q$673,14,FALSE),"")</f>
        <v/>
      </c>
      <c r="E448" s="70" t="str">
        <f>_xlfn.IFNA(VLOOKUP(D448,'Reference data SID'!$C$3:$E$673,3,FALSE),"")</f>
        <v/>
      </c>
      <c r="F448" s="64" t="str">
        <f>_xlfn.IFNA(IF(E448=FALSE,D448,IF(ISBLANK(B448),VLOOKUP(C448,'Reference data SID'!$N:$P,3,FALSE),VLOOKUP(B448,'Reference data SID'!$M:$P,4,FALSE))),"")</f>
        <v/>
      </c>
      <c r="G448" s="64" t="str">
        <f t="shared" si="117"/>
        <v/>
      </c>
      <c r="H448" s="38" t="str">
        <f>_xlfn.IFNA(VLOOKUP(F448,'Reference data SID'!L:M,2,FALSE),"")</f>
        <v/>
      </c>
      <c r="I448" s="38" t="str">
        <f>_xlfn.IFNA(VLOOKUP(F448,'Reference data SID'!L:N,3,FALSE),"")</f>
        <v/>
      </c>
      <c r="J448" s="38" t="str">
        <f>_xlfn.IFNA(VLOOKUP(F448,'Reference data SID'!L:O,4,FALSE),"")</f>
        <v/>
      </c>
      <c r="K448" s="37"/>
      <c r="L448" s="37"/>
      <c r="M448" s="37"/>
      <c r="N448" s="50"/>
      <c r="O448" s="50"/>
      <c r="P448" s="50"/>
      <c r="Q448" s="50"/>
      <c r="R448" s="50"/>
      <c r="S448" s="50"/>
      <c r="T448" s="47" t="str">
        <f t="shared" ca="1" si="118"/>
        <v/>
      </c>
      <c r="U448" s="117" t="str">
        <f>_xlfn.IFNA(VLOOKUP(A448,'Reference data SID'!D:E,2,FALSE),"")</f>
        <v/>
      </c>
      <c r="V448" s="117" t="str">
        <f t="shared" si="107"/>
        <v>not ok</v>
      </c>
      <c r="W448" s="117" t="str">
        <f t="shared" si="108"/>
        <v>not ok</v>
      </c>
      <c r="X448" s="117" t="str">
        <f t="shared" si="109"/>
        <v>ok</v>
      </c>
      <c r="Y448" s="117" t="str">
        <f t="shared" si="110"/>
        <v>not ok</v>
      </c>
      <c r="Z448" s="117" t="str">
        <f t="shared" si="111"/>
        <v/>
      </c>
      <c r="AA448" s="117" t="str">
        <f>IF(LEN(A448)&gt;1,IF(COUNTIFS($Z$6:Z$502,LEFT(Z448,250))&gt;1,"Duplicate entry: you have two rows for the same substance and year and use",""),"")</f>
        <v/>
      </c>
      <c r="AB448" s="117" t="str">
        <f>IF(LEN(A448)&gt;0,IF(ISNUMBER(MATCH(A448,Annex_I_II_entries,0)),"","The Entry name is not within the dropdown list, make sure that you have not copied and pasted overwritting the cell format (with its correponding dropdown list) in column A"),"")</f>
        <v/>
      </c>
      <c r="AC448" s="117" t="str">
        <f t="shared" ca="1" si="112"/>
        <v/>
      </c>
      <c r="AD448" s="117" t="str">
        <f t="shared" ca="1" si="113"/>
        <v/>
      </c>
      <c r="AE448" s="117" t="str">
        <f>IF(LEN(G448)&lt;1,"",IF(COUNTIFS('1.Mfg and placing on the market'!G$6:G$503,'1.(Optional) tonnage per use'!G448,'1.Mfg and placing on the market'!K$6:K$503,'1.(Optional) tonnage per use'!N448)=0,"You have not provided total tonnage for this substance and year in the sheet 1. Mfg and placing on the market",""))</f>
        <v/>
      </c>
      <c r="AF448" s="117" t="str">
        <f t="shared" ca="1" si="119"/>
        <v/>
      </c>
      <c r="AG448" s="117" t="str">
        <f t="shared" ca="1" si="120"/>
        <v/>
      </c>
      <c r="AH448" s="117" t="str">
        <f t="shared" ca="1" si="121"/>
        <v/>
      </c>
      <c r="AI448" s="117" t="str">
        <f t="shared" si="114"/>
        <v>_EC</v>
      </c>
      <c r="AJ448" s="117" t="str">
        <f t="shared" si="115"/>
        <v>_CAS</v>
      </c>
      <c r="AK448" s="117" t="str">
        <f t="shared" si="116"/>
        <v>_uses</v>
      </c>
      <c r="AL448" s="117" t="str">
        <f t="shared" si="122"/>
        <v/>
      </c>
      <c r="AM448" s="117" t="str">
        <f t="shared" si="123"/>
        <v/>
      </c>
    </row>
    <row r="449" spans="1:39" s="39" customFormat="1" x14ac:dyDescent="0.2">
      <c r="A449" s="37"/>
      <c r="B449" s="37"/>
      <c r="C449" s="37"/>
      <c r="D449" s="70" t="str">
        <f>_xlfn.IFNA(VLOOKUP(A449,'Reference data SID'!$D$2:$Q$673,14,FALSE),"")</f>
        <v/>
      </c>
      <c r="E449" s="70" t="str">
        <f>_xlfn.IFNA(VLOOKUP(D449,'Reference data SID'!$C$3:$E$673,3,FALSE),"")</f>
        <v/>
      </c>
      <c r="F449" s="64" t="str">
        <f>_xlfn.IFNA(IF(E449=FALSE,D449,IF(ISBLANK(B449),VLOOKUP(C449,'Reference data SID'!$N:$P,3,FALSE),VLOOKUP(B449,'Reference data SID'!$M:$P,4,FALSE))),"")</f>
        <v/>
      </c>
      <c r="G449" s="64" t="str">
        <f t="shared" si="117"/>
        <v/>
      </c>
      <c r="H449" s="38" t="str">
        <f>_xlfn.IFNA(VLOOKUP(F449,'Reference data SID'!L:M,2,FALSE),"")</f>
        <v/>
      </c>
      <c r="I449" s="38" t="str">
        <f>_xlfn.IFNA(VLOOKUP(F449,'Reference data SID'!L:N,3,FALSE),"")</f>
        <v/>
      </c>
      <c r="J449" s="38" t="str">
        <f>_xlfn.IFNA(VLOOKUP(F449,'Reference data SID'!L:O,4,FALSE),"")</f>
        <v/>
      </c>
      <c r="K449" s="37"/>
      <c r="L449" s="37"/>
      <c r="M449" s="37"/>
      <c r="N449" s="50"/>
      <c r="O449" s="50"/>
      <c r="P449" s="50"/>
      <c r="Q449" s="50"/>
      <c r="R449" s="50"/>
      <c r="S449" s="50"/>
      <c r="T449" s="47" t="str">
        <f t="shared" ca="1" si="118"/>
        <v/>
      </c>
      <c r="U449" s="117" t="str">
        <f>_xlfn.IFNA(VLOOKUP(A449,'Reference data SID'!D:E,2,FALSE),"")</f>
        <v/>
      </c>
      <c r="V449" s="117" t="str">
        <f t="shared" si="107"/>
        <v>not ok</v>
      </c>
      <c r="W449" s="117" t="str">
        <f t="shared" si="108"/>
        <v>not ok</v>
      </c>
      <c r="X449" s="117" t="str">
        <f t="shared" si="109"/>
        <v>ok</v>
      </c>
      <c r="Y449" s="117" t="str">
        <f t="shared" si="110"/>
        <v>not ok</v>
      </c>
      <c r="Z449" s="117" t="str">
        <f t="shared" si="111"/>
        <v/>
      </c>
      <c r="AA449" s="117" t="str">
        <f>IF(LEN(A449)&gt;1,IF(COUNTIFS($Z$6:Z$502,LEFT(Z449,250))&gt;1,"Duplicate entry: you have two rows for the same substance and year and use",""),"")</f>
        <v/>
      </c>
      <c r="AB449" s="117" t="str">
        <f>IF(LEN(A449)&gt;0,IF(ISNUMBER(MATCH(A449,Annex_I_II_entries,0)),"","The Entry name is not within the dropdown list, make sure that you have not copied and pasted overwritting the cell format (with its correponding dropdown list) in column A"),"")</f>
        <v/>
      </c>
      <c r="AC449" s="117" t="str">
        <f t="shared" ca="1" si="112"/>
        <v/>
      </c>
      <c r="AD449" s="117" t="str">
        <f t="shared" ca="1" si="113"/>
        <v/>
      </c>
      <c r="AE449" s="117" t="str">
        <f>IF(LEN(G449)&lt;1,"",IF(COUNTIFS('1.Mfg and placing on the market'!G$6:G$503,'1.(Optional) tonnage per use'!G449,'1.Mfg and placing on the market'!K$6:K$503,'1.(Optional) tonnage per use'!N449)=0,"You have not provided total tonnage for this substance and year in the sheet 1. Mfg and placing on the market",""))</f>
        <v/>
      </c>
      <c r="AF449" s="117" t="str">
        <f t="shared" ca="1" si="119"/>
        <v/>
      </c>
      <c r="AG449" s="117" t="str">
        <f t="shared" ca="1" si="120"/>
        <v/>
      </c>
      <c r="AH449" s="117" t="str">
        <f t="shared" ca="1" si="121"/>
        <v/>
      </c>
      <c r="AI449" s="117" t="str">
        <f t="shared" si="114"/>
        <v>_EC</v>
      </c>
      <c r="AJ449" s="117" t="str">
        <f t="shared" si="115"/>
        <v>_CAS</v>
      </c>
      <c r="AK449" s="117" t="str">
        <f t="shared" si="116"/>
        <v>_uses</v>
      </c>
      <c r="AL449" s="117" t="str">
        <f t="shared" si="122"/>
        <v/>
      </c>
      <c r="AM449" s="117" t="str">
        <f t="shared" si="123"/>
        <v/>
      </c>
    </row>
    <row r="450" spans="1:39" s="39" customFormat="1" x14ac:dyDescent="0.2">
      <c r="A450" s="37"/>
      <c r="B450" s="37"/>
      <c r="C450" s="37"/>
      <c r="D450" s="70" t="str">
        <f>_xlfn.IFNA(VLOOKUP(A450,'Reference data SID'!$D$2:$Q$673,14,FALSE),"")</f>
        <v/>
      </c>
      <c r="E450" s="70" t="str">
        <f>_xlfn.IFNA(VLOOKUP(D450,'Reference data SID'!$C$3:$E$673,3,FALSE),"")</f>
        <v/>
      </c>
      <c r="F450" s="64" t="str">
        <f>_xlfn.IFNA(IF(E450=FALSE,D450,IF(ISBLANK(B450),VLOOKUP(C450,'Reference data SID'!$N:$P,3,FALSE),VLOOKUP(B450,'Reference data SID'!$M:$P,4,FALSE))),"")</f>
        <v/>
      </c>
      <c r="G450" s="64" t="str">
        <f t="shared" si="117"/>
        <v/>
      </c>
      <c r="H450" s="38" t="str">
        <f>_xlfn.IFNA(VLOOKUP(F450,'Reference data SID'!L:M,2,FALSE),"")</f>
        <v/>
      </c>
      <c r="I450" s="38" t="str">
        <f>_xlfn.IFNA(VLOOKUP(F450,'Reference data SID'!L:N,3,FALSE),"")</f>
        <v/>
      </c>
      <c r="J450" s="38" t="str">
        <f>_xlfn.IFNA(VLOOKUP(F450,'Reference data SID'!L:O,4,FALSE),"")</f>
        <v/>
      </c>
      <c r="K450" s="37"/>
      <c r="L450" s="37"/>
      <c r="M450" s="37"/>
      <c r="N450" s="50"/>
      <c r="O450" s="50"/>
      <c r="P450" s="50"/>
      <c r="Q450" s="50"/>
      <c r="R450" s="50"/>
      <c r="S450" s="50"/>
      <c r="T450" s="47" t="str">
        <f t="shared" ca="1" si="118"/>
        <v/>
      </c>
      <c r="U450" s="117" t="str">
        <f>_xlfn.IFNA(VLOOKUP(A450,'Reference data SID'!D:E,2,FALSE),"")</f>
        <v/>
      </c>
      <c r="V450" s="117" t="str">
        <f t="shared" si="107"/>
        <v>not ok</v>
      </c>
      <c r="W450" s="117" t="str">
        <f t="shared" si="108"/>
        <v>not ok</v>
      </c>
      <c r="X450" s="117" t="str">
        <f t="shared" si="109"/>
        <v>ok</v>
      </c>
      <c r="Y450" s="117" t="str">
        <f t="shared" si="110"/>
        <v>not ok</v>
      </c>
      <c r="Z450" s="117" t="str">
        <f t="shared" si="111"/>
        <v/>
      </c>
      <c r="AA450" s="117" t="str">
        <f>IF(LEN(A450)&gt;1,IF(COUNTIFS($Z$6:Z$502,LEFT(Z450,250))&gt;1,"Duplicate entry: you have two rows for the same substance and year and use",""),"")</f>
        <v/>
      </c>
      <c r="AB450" s="117" t="str">
        <f>IF(LEN(A450)&gt;0,IF(ISNUMBER(MATCH(A450,Annex_I_II_entries,0)),"","The Entry name is not within the dropdown list, make sure that you have not copied and pasted overwritting the cell format (with its correponding dropdown list) in column A"),"")</f>
        <v/>
      </c>
      <c r="AC450" s="117" t="str">
        <f t="shared" ca="1" si="112"/>
        <v/>
      </c>
      <c r="AD450" s="117" t="str">
        <f t="shared" ca="1" si="113"/>
        <v/>
      </c>
      <c r="AE450" s="117" t="str">
        <f>IF(LEN(G450)&lt;1,"",IF(COUNTIFS('1.Mfg and placing on the market'!G$6:G$503,'1.(Optional) tonnage per use'!G450,'1.Mfg and placing on the market'!K$6:K$503,'1.(Optional) tonnage per use'!N450)=0,"You have not provided total tonnage for this substance and year in the sheet 1. Mfg and placing on the market",""))</f>
        <v/>
      </c>
      <c r="AF450" s="117" t="str">
        <f t="shared" ca="1" si="119"/>
        <v/>
      </c>
      <c r="AG450" s="117" t="str">
        <f t="shared" ca="1" si="120"/>
        <v/>
      </c>
      <c r="AH450" s="117" t="str">
        <f t="shared" ca="1" si="121"/>
        <v/>
      </c>
      <c r="AI450" s="117" t="str">
        <f t="shared" si="114"/>
        <v>_EC</v>
      </c>
      <c r="AJ450" s="117" t="str">
        <f t="shared" si="115"/>
        <v>_CAS</v>
      </c>
      <c r="AK450" s="117" t="str">
        <f t="shared" si="116"/>
        <v>_uses</v>
      </c>
      <c r="AL450" s="117" t="str">
        <f t="shared" si="122"/>
        <v/>
      </c>
      <c r="AM450" s="117" t="str">
        <f t="shared" si="123"/>
        <v/>
      </c>
    </row>
    <row r="451" spans="1:39" s="39" customFormat="1" x14ac:dyDescent="0.2">
      <c r="A451" s="37"/>
      <c r="B451" s="37"/>
      <c r="C451" s="37"/>
      <c r="D451" s="70" t="str">
        <f>_xlfn.IFNA(VLOOKUP(A451,'Reference data SID'!$D$2:$Q$673,14,FALSE),"")</f>
        <v/>
      </c>
      <c r="E451" s="70" t="str">
        <f>_xlfn.IFNA(VLOOKUP(D451,'Reference data SID'!$C$3:$E$673,3,FALSE),"")</f>
        <v/>
      </c>
      <c r="F451" s="64" t="str">
        <f>_xlfn.IFNA(IF(E451=FALSE,D451,IF(ISBLANK(B451),VLOOKUP(C451,'Reference data SID'!$N:$P,3,FALSE),VLOOKUP(B451,'Reference data SID'!$M:$P,4,FALSE))),"")</f>
        <v/>
      </c>
      <c r="G451" s="64" t="str">
        <f t="shared" si="117"/>
        <v/>
      </c>
      <c r="H451" s="38" t="str">
        <f>_xlfn.IFNA(VLOOKUP(F451,'Reference data SID'!L:M,2,FALSE),"")</f>
        <v/>
      </c>
      <c r="I451" s="38" t="str">
        <f>_xlfn.IFNA(VLOOKUP(F451,'Reference data SID'!L:N,3,FALSE),"")</f>
        <v/>
      </c>
      <c r="J451" s="38" t="str">
        <f>_xlfn.IFNA(VLOOKUP(F451,'Reference data SID'!L:O,4,FALSE),"")</f>
        <v/>
      </c>
      <c r="K451" s="37"/>
      <c r="L451" s="37"/>
      <c r="M451" s="37"/>
      <c r="N451" s="50"/>
      <c r="O451" s="50"/>
      <c r="P451" s="50"/>
      <c r="Q451" s="50"/>
      <c r="R451" s="50"/>
      <c r="S451" s="50"/>
      <c r="T451" s="47" t="str">
        <f t="shared" ca="1" si="118"/>
        <v/>
      </c>
      <c r="U451" s="117" t="str">
        <f>_xlfn.IFNA(VLOOKUP(A451,'Reference data SID'!D:E,2,FALSE),"")</f>
        <v/>
      </c>
      <c r="V451" s="117" t="str">
        <f t="shared" si="107"/>
        <v>not ok</v>
      </c>
      <c r="W451" s="117" t="str">
        <f t="shared" si="108"/>
        <v>not ok</v>
      </c>
      <c r="X451" s="117" t="str">
        <f t="shared" si="109"/>
        <v>ok</v>
      </c>
      <c r="Y451" s="117" t="str">
        <f t="shared" si="110"/>
        <v>not ok</v>
      </c>
      <c r="Z451" s="117" t="str">
        <f t="shared" si="111"/>
        <v/>
      </c>
      <c r="AA451" s="117" t="str">
        <f>IF(LEN(A451)&gt;1,IF(COUNTIFS($Z$6:Z$502,LEFT(Z451,250))&gt;1,"Duplicate entry: you have two rows for the same substance and year and use",""),"")</f>
        <v/>
      </c>
      <c r="AB451" s="117" t="str">
        <f>IF(LEN(A451)&gt;0,IF(ISNUMBER(MATCH(A451,Annex_I_II_entries,0)),"","The Entry name is not within the dropdown list, make sure that you have not copied and pasted overwritting the cell format (with its correponding dropdown list) in column A"),"")</f>
        <v/>
      </c>
      <c r="AC451" s="117" t="str">
        <f t="shared" ca="1" si="112"/>
        <v/>
      </c>
      <c r="AD451" s="117" t="str">
        <f t="shared" ca="1" si="113"/>
        <v/>
      </c>
      <c r="AE451" s="117" t="str">
        <f>IF(LEN(G451)&lt;1,"",IF(COUNTIFS('1.Mfg and placing on the market'!G$6:G$503,'1.(Optional) tonnage per use'!G451,'1.Mfg and placing on the market'!K$6:K$503,'1.(Optional) tonnage per use'!N451)=0,"You have not provided total tonnage for this substance and year in the sheet 1. Mfg and placing on the market",""))</f>
        <v/>
      </c>
      <c r="AF451" s="117" t="str">
        <f t="shared" ca="1" si="119"/>
        <v/>
      </c>
      <c r="AG451" s="117" t="str">
        <f t="shared" ca="1" si="120"/>
        <v/>
      </c>
      <c r="AH451" s="117" t="str">
        <f t="shared" ca="1" si="121"/>
        <v/>
      </c>
      <c r="AI451" s="117" t="str">
        <f t="shared" si="114"/>
        <v>_EC</v>
      </c>
      <c r="AJ451" s="117" t="str">
        <f t="shared" si="115"/>
        <v>_CAS</v>
      </c>
      <c r="AK451" s="117" t="str">
        <f t="shared" si="116"/>
        <v>_uses</v>
      </c>
      <c r="AL451" s="117" t="str">
        <f t="shared" si="122"/>
        <v/>
      </c>
      <c r="AM451" s="117" t="str">
        <f t="shared" si="123"/>
        <v/>
      </c>
    </row>
    <row r="452" spans="1:39" s="39" customFormat="1" x14ac:dyDescent="0.2">
      <c r="A452" s="37"/>
      <c r="B452" s="37"/>
      <c r="C452" s="37"/>
      <c r="D452" s="70" t="str">
        <f>_xlfn.IFNA(VLOOKUP(A452,'Reference data SID'!$D$2:$Q$673,14,FALSE),"")</f>
        <v/>
      </c>
      <c r="E452" s="70" t="str">
        <f>_xlfn.IFNA(VLOOKUP(D452,'Reference data SID'!$C$3:$E$673,3,FALSE),"")</f>
        <v/>
      </c>
      <c r="F452" s="64" t="str">
        <f>_xlfn.IFNA(IF(E452=FALSE,D452,IF(ISBLANK(B452),VLOOKUP(C452,'Reference data SID'!$N:$P,3,FALSE),VLOOKUP(B452,'Reference data SID'!$M:$P,4,FALSE))),"")</f>
        <v/>
      </c>
      <c r="G452" s="64" t="str">
        <f t="shared" si="117"/>
        <v/>
      </c>
      <c r="H452" s="38" t="str">
        <f>_xlfn.IFNA(VLOOKUP(F452,'Reference data SID'!L:M,2,FALSE),"")</f>
        <v/>
      </c>
      <c r="I452" s="38" t="str">
        <f>_xlfn.IFNA(VLOOKUP(F452,'Reference data SID'!L:N,3,FALSE),"")</f>
        <v/>
      </c>
      <c r="J452" s="38" t="str">
        <f>_xlfn.IFNA(VLOOKUP(F452,'Reference data SID'!L:O,4,FALSE),"")</f>
        <v/>
      </c>
      <c r="K452" s="37"/>
      <c r="L452" s="37"/>
      <c r="M452" s="37"/>
      <c r="N452" s="50"/>
      <c r="O452" s="50"/>
      <c r="P452" s="50"/>
      <c r="Q452" s="50"/>
      <c r="R452" s="50"/>
      <c r="S452" s="50"/>
      <c r="T452" s="47" t="str">
        <f t="shared" ca="1" si="118"/>
        <v/>
      </c>
      <c r="U452" s="117" t="str">
        <f>_xlfn.IFNA(VLOOKUP(A452,'Reference data SID'!D:E,2,FALSE),"")</f>
        <v/>
      </c>
      <c r="V452" s="117" t="str">
        <f t="shared" si="107"/>
        <v>not ok</v>
      </c>
      <c r="W452" s="117" t="str">
        <f t="shared" si="108"/>
        <v>not ok</v>
      </c>
      <c r="X452" s="117" t="str">
        <f t="shared" si="109"/>
        <v>ok</v>
      </c>
      <c r="Y452" s="117" t="str">
        <f t="shared" si="110"/>
        <v>not ok</v>
      </c>
      <c r="Z452" s="117" t="str">
        <f t="shared" si="111"/>
        <v/>
      </c>
      <c r="AA452" s="117" t="str">
        <f>IF(LEN(A452)&gt;1,IF(COUNTIFS($Z$6:Z$502,LEFT(Z452,250))&gt;1,"Duplicate entry: you have two rows for the same substance and year and use",""),"")</f>
        <v/>
      </c>
      <c r="AB452" s="117" t="str">
        <f>IF(LEN(A452)&gt;0,IF(ISNUMBER(MATCH(A452,Annex_I_II_entries,0)),"","The Entry name is not within the dropdown list, make sure that you have not copied and pasted overwritting the cell format (with its correponding dropdown list) in column A"),"")</f>
        <v/>
      </c>
      <c r="AC452" s="117" t="str">
        <f t="shared" ca="1" si="112"/>
        <v/>
      </c>
      <c r="AD452" s="117" t="str">
        <f t="shared" ca="1" si="113"/>
        <v/>
      </c>
      <c r="AE452" s="117" t="str">
        <f>IF(LEN(G452)&lt;1,"",IF(COUNTIFS('1.Mfg and placing on the market'!G$6:G$503,'1.(Optional) tonnage per use'!G452,'1.Mfg and placing on the market'!K$6:K$503,'1.(Optional) tonnage per use'!N452)=0,"You have not provided total tonnage for this substance and year in the sheet 1. Mfg and placing on the market",""))</f>
        <v/>
      </c>
      <c r="AF452" s="117" t="str">
        <f t="shared" ca="1" si="119"/>
        <v/>
      </c>
      <c r="AG452" s="117" t="str">
        <f t="shared" ca="1" si="120"/>
        <v/>
      </c>
      <c r="AH452" s="117" t="str">
        <f t="shared" ca="1" si="121"/>
        <v/>
      </c>
      <c r="AI452" s="117" t="str">
        <f t="shared" si="114"/>
        <v>_EC</v>
      </c>
      <c r="AJ452" s="117" t="str">
        <f t="shared" si="115"/>
        <v>_CAS</v>
      </c>
      <c r="AK452" s="117" t="str">
        <f t="shared" si="116"/>
        <v>_uses</v>
      </c>
      <c r="AL452" s="117" t="str">
        <f t="shared" si="122"/>
        <v/>
      </c>
      <c r="AM452" s="117" t="str">
        <f t="shared" si="123"/>
        <v/>
      </c>
    </row>
    <row r="453" spans="1:39" s="39" customFormat="1" x14ac:dyDescent="0.2">
      <c r="A453" s="37"/>
      <c r="B453" s="37"/>
      <c r="C453" s="37"/>
      <c r="D453" s="70" t="str">
        <f>_xlfn.IFNA(VLOOKUP(A453,'Reference data SID'!$D$2:$Q$673,14,FALSE),"")</f>
        <v/>
      </c>
      <c r="E453" s="70" t="str">
        <f>_xlfn.IFNA(VLOOKUP(D453,'Reference data SID'!$C$3:$E$673,3,FALSE),"")</f>
        <v/>
      </c>
      <c r="F453" s="64" t="str">
        <f>_xlfn.IFNA(IF(E453=FALSE,D453,IF(ISBLANK(B453),VLOOKUP(C453,'Reference data SID'!$N:$P,3,FALSE),VLOOKUP(B453,'Reference data SID'!$M:$P,4,FALSE))),"")</f>
        <v/>
      </c>
      <c r="G453" s="64" t="str">
        <f t="shared" si="117"/>
        <v/>
      </c>
      <c r="H453" s="38" t="str">
        <f>_xlfn.IFNA(VLOOKUP(F453,'Reference data SID'!L:M,2,FALSE),"")</f>
        <v/>
      </c>
      <c r="I453" s="38" t="str">
        <f>_xlfn.IFNA(VLOOKUP(F453,'Reference data SID'!L:N,3,FALSE),"")</f>
        <v/>
      </c>
      <c r="J453" s="38" t="str">
        <f>_xlfn.IFNA(VLOOKUP(F453,'Reference data SID'!L:O,4,FALSE),"")</f>
        <v/>
      </c>
      <c r="K453" s="37"/>
      <c r="L453" s="37"/>
      <c r="M453" s="37"/>
      <c r="N453" s="50"/>
      <c r="O453" s="50"/>
      <c r="P453" s="50"/>
      <c r="Q453" s="50"/>
      <c r="R453" s="50"/>
      <c r="S453" s="50"/>
      <c r="T453" s="47" t="str">
        <f t="shared" ca="1" si="118"/>
        <v/>
      </c>
      <c r="U453" s="117" t="str">
        <f>_xlfn.IFNA(VLOOKUP(A453,'Reference data SID'!D:E,2,FALSE),"")</f>
        <v/>
      </c>
      <c r="V453" s="117" t="str">
        <f t="shared" si="107"/>
        <v>not ok</v>
      </c>
      <c r="W453" s="117" t="str">
        <f t="shared" si="108"/>
        <v>not ok</v>
      </c>
      <c r="X453" s="117" t="str">
        <f t="shared" si="109"/>
        <v>ok</v>
      </c>
      <c r="Y453" s="117" t="str">
        <f t="shared" si="110"/>
        <v>not ok</v>
      </c>
      <c r="Z453" s="117" t="str">
        <f t="shared" si="111"/>
        <v/>
      </c>
      <c r="AA453" s="117" t="str">
        <f>IF(LEN(A453)&gt;1,IF(COUNTIFS($Z$6:Z$502,LEFT(Z453,250))&gt;1,"Duplicate entry: you have two rows for the same substance and year and use",""),"")</f>
        <v/>
      </c>
      <c r="AB453" s="117" t="str">
        <f>IF(LEN(A453)&gt;0,IF(ISNUMBER(MATCH(A453,Annex_I_II_entries,0)),"","The Entry name is not within the dropdown list, make sure that you have not copied and pasted overwritting the cell format (with its correponding dropdown list) in column A"),"")</f>
        <v/>
      </c>
      <c r="AC453" s="117" t="str">
        <f t="shared" ca="1" si="112"/>
        <v/>
      </c>
      <c r="AD453" s="117" t="str">
        <f t="shared" ca="1" si="113"/>
        <v/>
      </c>
      <c r="AE453" s="117" t="str">
        <f>IF(LEN(G453)&lt;1,"",IF(COUNTIFS('1.Mfg and placing on the market'!G$6:G$503,'1.(Optional) tonnage per use'!G453,'1.Mfg and placing on the market'!K$6:K$503,'1.(Optional) tonnage per use'!N453)=0,"You have not provided total tonnage for this substance and year in the sheet 1. Mfg and placing on the market",""))</f>
        <v/>
      </c>
      <c r="AF453" s="117" t="str">
        <f t="shared" ca="1" si="119"/>
        <v/>
      </c>
      <c r="AG453" s="117" t="str">
        <f t="shared" ca="1" si="120"/>
        <v/>
      </c>
      <c r="AH453" s="117" t="str">
        <f t="shared" ca="1" si="121"/>
        <v/>
      </c>
      <c r="AI453" s="117" t="str">
        <f t="shared" si="114"/>
        <v>_EC</v>
      </c>
      <c r="AJ453" s="117" t="str">
        <f t="shared" si="115"/>
        <v>_CAS</v>
      </c>
      <c r="AK453" s="117" t="str">
        <f t="shared" si="116"/>
        <v>_uses</v>
      </c>
      <c r="AL453" s="117" t="str">
        <f t="shared" si="122"/>
        <v/>
      </c>
      <c r="AM453" s="117" t="str">
        <f t="shared" si="123"/>
        <v/>
      </c>
    </row>
    <row r="454" spans="1:39" s="39" customFormat="1" x14ac:dyDescent="0.2">
      <c r="A454" s="37"/>
      <c r="B454" s="37"/>
      <c r="C454" s="37"/>
      <c r="D454" s="70" t="str">
        <f>_xlfn.IFNA(VLOOKUP(A454,'Reference data SID'!$D$2:$Q$673,14,FALSE),"")</f>
        <v/>
      </c>
      <c r="E454" s="70" t="str">
        <f>_xlfn.IFNA(VLOOKUP(D454,'Reference data SID'!$C$3:$E$673,3,FALSE),"")</f>
        <v/>
      </c>
      <c r="F454" s="64" t="str">
        <f>_xlfn.IFNA(IF(E454=FALSE,D454,IF(ISBLANK(B454),VLOOKUP(C454,'Reference data SID'!$N:$P,3,FALSE),VLOOKUP(B454,'Reference data SID'!$M:$P,4,FALSE))),"")</f>
        <v/>
      </c>
      <c r="G454" s="64" t="str">
        <f t="shared" si="117"/>
        <v/>
      </c>
      <c r="H454" s="38" t="str">
        <f>_xlfn.IFNA(VLOOKUP(F454,'Reference data SID'!L:M,2,FALSE),"")</f>
        <v/>
      </c>
      <c r="I454" s="38" t="str">
        <f>_xlfn.IFNA(VLOOKUP(F454,'Reference data SID'!L:N,3,FALSE),"")</f>
        <v/>
      </c>
      <c r="J454" s="38" t="str">
        <f>_xlfn.IFNA(VLOOKUP(F454,'Reference data SID'!L:O,4,FALSE),"")</f>
        <v/>
      </c>
      <c r="K454" s="37"/>
      <c r="L454" s="37"/>
      <c r="M454" s="37"/>
      <c r="N454" s="50"/>
      <c r="O454" s="50"/>
      <c r="P454" s="50"/>
      <c r="Q454" s="50"/>
      <c r="R454" s="50"/>
      <c r="S454" s="50"/>
      <c r="T454" s="47" t="str">
        <f t="shared" ca="1" si="118"/>
        <v/>
      </c>
      <c r="U454" s="117" t="str">
        <f>_xlfn.IFNA(VLOOKUP(A454,'Reference data SID'!D:E,2,FALSE),"")</f>
        <v/>
      </c>
      <c r="V454" s="117" t="str">
        <f t="shared" ref="V454:V503" si="124">IF(AND(U454=TRUE,LEN(C454)&lt;1),"ok","not ok")</f>
        <v>not ok</v>
      </c>
      <c r="W454" s="117" t="str">
        <f t="shared" ref="W454:W503" si="125">IF(AND(U454=TRUE,LEN(B454)&lt;1),"ok", "not ok")</f>
        <v>not ok</v>
      </c>
      <c r="X454" s="117" t="str">
        <f t="shared" ref="X454:X503" si="126">IF(LEN(CONCATENATE(B454,C454))&gt;0,"not ok","ok")</f>
        <v>ok</v>
      </c>
      <c r="Y454" s="117" t="str">
        <f t="shared" ref="Y454:Y503" si="127">IF(OR(B454="other",C454="other"),"ok","not ok")</f>
        <v>not ok</v>
      </c>
      <c r="Z454" s="117" t="str">
        <f t="shared" ref="Z454:Z503" si="128">IF(LEN(A454)&gt;1,CONCATENATE(A454,I454,H454,F454,N454,K454,L454,M454),"")</f>
        <v/>
      </c>
      <c r="AA454" s="117" t="str">
        <f>IF(LEN(A454)&gt;1,IF(COUNTIFS($Z$6:Z$502,LEFT(Z454,250))&gt;1,"Duplicate entry: you have two rows for the same substance and year and use",""),"")</f>
        <v/>
      </c>
      <c r="AB454" s="117" t="str">
        <f>IF(LEN(A454)&gt;0,IF(ISNUMBER(MATCH(A454,Annex_I_II_entries,0)),"","The Entry name is not within the dropdown list, make sure that you have not copied and pasted overwritting the cell format (with its correponding dropdown list) in column A"),"")</f>
        <v/>
      </c>
      <c r="AC454" s="117" t="str">
        <f t="shared" ref="AC454:AC503" ca="1" si="129">IF(LEN(B454)&gt;0,IF(ISNUMBER(MATCH(B454,INDIRECT(AI454),0)),"","The EC number is not within the dropdown list, make sure that you have not copied and pasted overwritting the cell format (with its correponding dropdown list) in column B"),"")</f>
        <v/>
      </c>
      <c r="AD454" s="117" t="str">
        <f t="shared" ref="AD454:AD503" ca="1" si="130">IF(LEN(C454)&gt;0,IF(ISNUMBER(MATCH(C454,INDIRECT(AJ454),0)),"","The CAS number is not within the dropdown list, make sure that you have not copied and pasted overwritting the cell format (with its correponding dropdown list) in column C"),"")</f>
        <v/>
      </c>
      <c r="AE454" s="117" t="str">
        <f>IF(LEN(G454)&lt;1,"",IF(COUNTIFS('1.Mfg and placing on the market'!G$6:G$503,'1.(Optional) tonnage per use'!G454,'1.Mfg and placing on the market'!K$6:K$503,'1.(Optional) tonnage per use'!N454)=0,"You have not provided total tonnage for this substance and year in the sheet 1. Mfg and placing on the market",""))</f>
        <v/>
      </c>
      <c r="AF454" s="117" t="str">
        <f t="shared" ca="1" si="119"/>
        <v/>
      </c>
      <c r="AG454" s="117" t="str">
        <f t="shared" ca="1" si="120"/>
        <v/>
      </c>
      <c r="AH454" s="117" t="str">
        <f t="shared" ca="1" si="121"/>
        <v/>
      </c>
      <c r="AI454" s="117" t="str">
        <f t="shared" ref="AI454:AI503" si="131">CONCATENATE(SUBSTITUTE(SUBSTITUTE(SUBSTITUTE(SUBSTITUTE(SUBSTITUTE(SUBSTITUTE(A454," ","_"),"(","_"),")","_"),"-","_"),";","_"),",","_"),"_EC")</f>
        <v>_EC</v>
      </c>
      <c r="AJ454" s="117" t="str">
        <f t="shared" ref="AJ454:AJ503" si="132">CONCATENATE(SUBSTITUTE(SUBSTITUTE(SUBSTITUTE(SUBSTITUTE(SUBSTITUTE(SUBSTITUTE(A454," ","_"),"(","_"),")","_"),"-","_"),";","_"),",","_"),"_CAS")</f>
        <v>_CAS</v>
      </c>
      <c r="AK454" s="117" t="str">
        <f t="shared" ref="AK454:AK503" si="133">CONCATENATE(SUBSTITUTE(SUBSTITUTE(SUBSTITUTE(SUBSTITUTE(SUBSTITUTE(SUBSTITUTE(A454," ","_"),"(","_"),")","_"),"-","_"),";","_"),",","_"),"_uses")</f>
        <v>_uses</v>
      </c>
      <c r="AL454" s="117" t="str">
        <f t="shared" si="122"/>
        <v/>
      </c>
      <c r="AM454" s="117" t="str">
        <f t="shared" si="123"/>
        <v/>
      </c>
    </row>
    <row r="455" spans="1:39" s="39" customFormat="1" x14ac:dyDescent="0.2">
      <c r="A455" s="37"/>
      <c r="B455" s="37"/>
      <c r="C455" s="37"/>
      <c r="D455" s="70" t="str">
        <f>_xlfn.IFNA(VLOOKUP(A455,'Reference data SID'!$D$2:$Q$673,14,FALSE),"")</f>
        <v/>
      </c>
      <c r="E455" s="70" t="str">
        <f>_xlfn.IFNA(VLOOKUP(D455,'Reference data SID'!$C$3:$E$673,3,FALSE),"")</f>
        <v/>
      </c>
      <c r="F455" s="64" t="str">
        <f>_xlfn.IFNA(IF(E455=FALSE,D455,IF(ISBLANK(B455),VLOOKUP(C455,'Reference data SID'!$N:$P,3,FALSE),VLOOKUP(B455,'Reference data SID'!$M:$P,4,FALSE))),"")</f>
        <v/>
      </c>
      <c r="G455" s="64" t="str">
        <f t="shared" ref="G455:G503" si="134">CONCATENATE(D455,F455)</f>
        <v/>
      </c>
      <c r="H455" s="38" t="str">
        <f>_xlfn.IFNA(VLOOKUP(F455,'Reference data SID'!L:M,2,FALSE),"")</f>
        <v/>
      </c>
      <c r="I455" s="38" t="str">
        <f>_xlfn.IFNA(VLOOKUP(F455,'Reference data SID'!L:N,3,FALSE),"")</f>
        <v/>
      </c>
      <c r="J455" s="38" t="str">
        <f>_xlfn.IFNA(VLOOKUP(F455,'Reference data SID'!L:O,4,FALSE),"")</f>
        <v/>
      </c>
      <c r="K455" s="37"/>
      <c r="L455" s="37"/>
      <c r="M455" s="37"/>
      <c r="N455" s="50"/>
      <c r="O455" s="50"/>
      <c r="P455" s="50"/>
      <c r="Q455" s="50"/>
      <c r="R455" s="50"/>
      <c r="S455" s="50"/>
      <c r="T455" s="47" t="str">
        <f t="shared" ref="T455:T503" ca="1" si="135" xml:space="preserve">
CONCATENATE(AA455,
IF(AND(LEN(AA455)&gt;2,OR(LEN(AB455&gt;2),LEN(AC455&gt;2),LEN(AD455&gt;2),(AE455&gt;2),LEN(AF455&gt;2),LEN(AQ455&gt;2),LEN(AR455&gt;2),LEN(AS455&gt;2))),CONCATENATE("; ",CHAR(10)),""),
AB455,
IF(AND(LEN(AB455)&gt;2,OR(LEN(AC455&gt;2),LEN(AD455&gt;2),(AE455&gt;2),LEN(AF455&gt;2),LEN(AQ455&gt;1),LEN(AR455&gt;2),LEN(AS455&gt;2))),CONCATENATE("; ",CHAR(10)),""),
AC455,
IF(AND(LEN(AC455)&gt;2,OR(LEN(AD455&gt;2),LEN(AE455&gt;2),LEN(AF455&gt;2),LEN(AQ455&gt;2),LEN(AR455&gt;2),LEN(AS455&gt;2))),CONCATENATE("; ",CHAR(10)),""),
AD455,
IF(AND(LEN(AD455)&gt;2,OR(LEN(AE455&gt;2),LEN(AF455&gt;1),LEN(AQ455&gt;2),LEN(AR455&gt;2),LEN(AS455&gt;2))),CONCATENATE("; ",CHAR(10)),""),
AE455,
IF(AND(LEN(AE455)&gt;2,OR(LEN(AF455&gt;2),LEN(AQ455&gt;2),LEN(AR455&gt;2),LEN(AS455&gt;2))),CONCATENATE("; ",CHAR(10)),""),
AF455,
IF(AND(LEN(AF455)&gt;2,OR(,LEN(AQ455&gt;2),LEN(AR455&gt;2),LEN(AS455&gt;2))),CONCATENATE("; ",CHAR(10)),""),
AQ455,
IF(AND(LEN(AQ455)&gt;2,OR(,LEN(AR455&gt;2),LEN(AS455&gt;2))),CONCATENATE("; ",CHAR(10)),""),
AR455,
IF(AND(LEN(AR515)&gt;2,OR(,LEN(AR455&gt;2),LEN(AS455&gt;2))),CONCATENATE("; ",CHAR(10)),""),
AS455,
IF(AND(LEN(AS455)&gt;2,(LEN(AQ455&gt;2))),CONCATENATE("; ",CHAR(10)),""),
AQ455
)</f>
        <v/>
      </c>
      <c r="U455" s="117" t="str">
        <f>_xlfn.IFNA(VLOOKUP(A455,'Reference data SID'!D:E,2,FALSE),"")</f>
        <v/>
      </c>
      <c r="V455" s="117" t="str">
        <f t="shared" si="124"/>
        <v>not ok</v>
      </c>
      <c r="W455" s="117" t="str">
        <f t="shared" si="125"/>
        <v>not ok</v>
      </c>
      <c r="X455" s="117" t="str">
        <f t="shared" si="126"/>
        <v>ok</v>
      </c>
      <c r="Y455" s="117" t="str">
        <f t="shared" si="127"/>
        <v>not ok</v>
      </c>
      <c r="Z455" s="117" t="str">
        <f t="shared" si="128"/>
        <v/>
      </c>
      <c r="AA455" s="117" t="str">
        <f>IF(LEN(A455)&gt;1,IF(COUNTIFS($Z$6:Z$502,LEFT(Z455,250))&gt;1,"Duplicate entry: you have two rows for the same substance and year and use",""),"")</f>
        <v/>
      </c>
      <c r="AB455" s="117" t="str">
        <f>IF(LEN(A455)&gt;0,IF(ISNUMBER(MATCH(A455,Annex_I_II_entries,0)),"","The Entry name is not within the dropdown list, make sure that you have not copied and pasted overwritting the cell format (with its correponding dropdown list) in column A"),"")</f>
        <v/>
      </c>
      <c r="AC455" s="117" t="str">
        <f t="shared" ca="1" si="129"/>
        <v/>
      </c>
      <c r="AD455" s="117" t="str">
        <f t="shared" ca="1" si="130"/>
        <v/>
      </c>
      <c r="AE455" s="117" t="str">
        <f>IF(LEN(G455)&lt;1,"",IF(COUNTIFS('1.Mfg and placing on the market'!G$6:G$503,'1.(Optional) tonnage per use'!G455,'1.Mfg and placing on the market'!K$6:K$503,'1.(Optional) tonnage per use'!N455)=0,"You have not provided total tonnage for this substance and year in the sheet 1. Mfg and placing on the market",""))</f>
        <v/>
      </c>
      <c r="AF455" s="117" t="str">
        <f t="shared" ca="1" si="119"/>
        <v/>
      </c>
      <c r="AG455" s="117" t="str">
        <f t="shared" ca="1" si="120"/>
        <v/>
      </c>
      <c r="AH455" s="117" t="str">
        <f t="shared" ca="1" si="121"/>
        <v/>
      </c>
      <c r="AI455" s="117" t="str">
        <f t="shared" si="131"/>
        <v>_EC</v>
      </c>
      <c r="AJ455" s="117" t="str">
        <f t="shared" si="132"/>
        <v>_CAS</v>
      </c>
      <c r="AK455" s="117" t="str">
        <f t="shared" si="133"/>
        <v>_uses</v>
      </c>
      <c r="AL455" s="117" t="str">
        <f t="shared" si="122"/>
        <v/>
      </c>
      <c r="AM455" s="117" t="str">
        <f t="shared" si="123"/>
        <v/>
      </c>
    </row>
    <row r="456" spans="1:39" s="39" customFormat="1" x14ac:dyDescent="0.2">
      <c r="A456" s="37"/>
      <c r="B456" s="37"/>
      <c r="C456" s="37"/>
      <c r="D456" s="70" t="str">
        <f>_xlfn.IFNA(VLOOKUP(A456,'Reference data SID'!$D$2:$Q$673,14,FALSE),"")</f>
        <v/>
      </c>
      <c r="E456" s="70" t="str">
        <f>_xlfn.IFNA(VLOOKUP(D456,'Reference data SID'!$C$3:$E$673,3,FALSE),"")</f>
        <v/>
      </c>
      <c r="F456" s="64" t="str">
        <f>_xlfn.IFNA(IF(E456=FALSE,D456,IF(ISBLANK(B456),VLOOKUP(C456,'Reference data SID'!$N:$P,3,FALSE),VLOOKUP(B456,'Reference data SID'!$M:$P,4,FALSE))),"")</f>
        <v/>
      </c>
      <c r="G456" s="64" t="str">
        <f t="shared" si="134"/>
        <v/>
      </c>
      <c r="H456" s="38" t="str">
        <f>_xlfn.IFNA(VLOOKUP(F456,'Reference data SID'!L:M,2,FALSE),"")</f>
        <v/>
      </c>
      <c r="I456" s="38" t="str">
        <f>_xlfn.IFNA(VLOOKUP(F456,'Reference data SID'!L:N,3,FALSE),"")</f>
        <v/>
      </c>
      <c r="J456" s="38" t="str">
        <f>_xlfn.IFNA(VLOOKUP(F456,'Reference data SID'!L:O,4,FALSE),"")</f>
        <v/>
      </c>
      <c r="K456" s="37"/>
      <c r="L456" s="37"/>
      <c r="M456" s="37"/>
      <c r="N456" s="50"/>
      <c r="O456" s="50"/>
      <c r="P456" s="50"/>
      <c r="Q456" s="50"/>
      <c r="R456" s="50"/>
      <c r="S456" s="50"/>
      <c r="T456" s="47" t="str">
        <f t="shared" ca="1" si="135"/>
        <v/>
      </c>
      <c r="U456" s="117" t="str">
        <f>_xlfn.IFNA(VLOOKUP(A456,'Reference data SID'!D:E,2,FALSE),"")</f>
        <v/>
      </c>
      <c r="V456" s="117" t="str">
        <f t="shared" si="124"/>
        <v>not ok</v>
      </c>
      <c r="W456" s="117" t="str">
        <f t="shared" si="125"/>
        <v>not ok</v>
      </c>
      <c r="X456" s="117" t="str">
        <f t="shared" si="126"/>
        <v>ok</v>
      </c>
      <c r="Y456" s="117" t="str">
        <f t="shared" si="127"/>
        <v>not ok</v>
      </c>
      <c r="Z456" s="117" t="str">
        <f t="shared" si="128"/>
        <v/>
      </c>
      <c r="AA456" s="117" t="str">
        <f>IF(LEN(A456)&gt;1,IF(COUNTIFS($Z$6:Z$502,LEFT(Z456,250))&gt;1,"Duplicate entry: you have two rows for the same substance and year and use",""),"")</f>
        <v/>
      </c>
      <c r="AB456" s="117" t="str">
        <f>IF(LEN(A456)&gt;0,IF(ISNUMBER(MATCH(A456,Annex_I_II_entries,0)),"","The Entry name is not within the dropdown list, make sure that you have not copied and pasted overwritting the cell format (with its correponding dropdown list) in column A"),"")</f>
        <v/>
      </c>
      <c r="AC456" s="117" t="str">
        <f t="shared" ca="1" si="129"/>
        <v/>
      </c>
      <c r="AD456" s="117" t="str">
        <f t="shared" ca="1" si="130"/>
        <v/>
      </c>
      <c r="AE456" s="117" t="str">
        <f>IF(LEN(G456)&lt;1,"",IF(COUNTIFS('1.Mfg and placing on the market'!G$6:G$503,'1.(Optional) tonnage per use'!G456,'1.Mfg and placing on the market'!K$6:K$503,'1.(Optional) tonnage per use'!N456)=0,"You have not provided total tonnage for this substance and year in the sheet 1. Mfg and placing on the market",""))</f>
        <v/>
      </c>
      <c r="AF456" s="117" t="str">
        <f t="shared" ca="1" si="119"/>
        <v/>
      </c>
      <c r="AG456" s="117" t="str">
        <f t="shared" ca="1" si="120"/>
        <v/>
      </c>
      <c r="AH456" s="117" t="str">
        <f t="shared" ca="1" si="121"/>
        <v/>
      </c>
      <c r="AI456" s="117" t="str">
        <f t="shared" si="131"/>
        <v>_EC</v>
      </c>
      <c r="AJ456" s="117" t="str">
        <f t="shared" si="132"/>
        <v>_CAS</v>
      </c>
      <c r="AK456" s="117" t="str">
        <f t="shared" si="133"/>
        <v>_uses</v>
      </c>
      <c r="AL456" s="117" t="str">
        <f t="shared" si="122"/>
        <v/>
      </c>
      <c r="AM456" s="117" t="str">
        <f t="shared" si="123"/>
        <v/>
      </c>
    </row>
    <row r="457" spans="1:39" s="39" customFormat="1" x14ac:dyDescent="0.2">
      <c r="A457" s="37"/>
      <c r="B457" s="37"/>
      <c r="C457" s="37"/>
      <c r="D457" s="70" t="str">
        <f>_xlfn.IFNA(VLOOKUP(A457,'Reference data SID'!$D$2:$Q$673,14,FALSE),"")</f>
        <v/>
      </c>
      <c r="E457" s="70" t="str">
        <f>_xlfn.IFNA(VLOOKUP(D457,'Reference data SID'!$C$3:$E$673,3,FALSE),"")</f>
        <v/>
      </c>
      <c r="F457" s="64" t="str">
        <f>_xlfn.IFNA(IF(E457=FALSE,D457,IF(ISBLANK(B457),VLOOKUP(C457,'Reference data SID'!$N:$P,3,FALSE),VLOOKUP(B457,'Reference data SID'!$M:$P,4,FALSE))),"")</f>
        <v/>
      </c>
      <c r="G457" s="64" t="str">
        <f t="shared" si="134"/>
        <v/>
      </c>
      <c r="H457" s="38" t="str">
        <f>_xlfn.IFNA(VLOOKUP(F457,'Reference data SID'!L:M,2,FALSE),"")</f>
        <v/>
      </c>
      <c r="I457" s="38" t="str">
        <f>_xlfn.IFNA(VLOOKUP(F457,'Reference data SID'!L:N,3,FALSE),"")</f>
        <v/>
      </c>
      <c r="J457" s="38" t="str">
        <f>_xlfn.IFNA(VLOOKUP(F457,'Reference data SID'!L:O,4,FALSE),"")</f>
        <v/>
      </c>
      <c r="K457" s="37"/>
      <c r="L457" s="37"/>
      <c r="M457" s="37"/>
      <c r="N457" s="50"/>
      <c r="O457" s="50"/>
      <c r="P457" s="50"/>
      <c r="Q457" s="50"/>
      <c r="R457" s="50"/>
      <c r="S457" s="50"/>
      <c r="T457" s="47" t="str">
        <f t="shared" ca="1" si="135"/>
        <v/>
      </c>
      <c r="U457" s="117" t="str">
        <f>_xlfn.IFNA(VLOOKUP(A457,'Reference data SID'!D:E,2,FALSE),"")</f>
        <v/>
      </c>
      <c r="V457" s="117" t="str">
        <f t="shared" si="124"/>
        <v>not ok</v>
      </c>
      <c r="W457" s="117" t="str">
        <f t="shared" si="125"/>
        <v>not ok</v>
      </c>
      <c r="X457" s="117" t="str">
        <f t="shared" si="126"/>
        <v>ok</v>
      </c>
      <c r="Y457" s="117" t="str">
        <f t="shared" si="127"/>
        <v>not ok</v>
      </c>
      <c r="Z457" s="117" t="str">
        <f t="shared" si="128"/>
        <v/>
      </c>
      <c r="AA457" s="117" t="str">
        <f>IF(LEN(A457)&gt;1,IF(COUNTIFS($Z$6:Z$502,LEFT(Z457,250))&gt;1,"Duplicate entry: you have two rows for the same substance and year and use",""),"")</f>
        <v/>
      </c>
      <c r="AB457" s="117" t="str">
        <f>IF(LEN(A457)&gt;0,IF(ISNUMBER(MATCH(A457,Annex_I_II_entries,0)),"","The Entry name is not within the dropdown list, make sure that you have not copied and pasted overwritting the cell format (with its correponding dropdown list) in column A"),"")</f>
        <v/>
      </c>
      <c r="AC457" s="117" t="str">
        <f t="shared" ca="1" si="129"/>
        <v/>
      </c>
      <c r="AD457" s="117" t="str">
        <f t="shared" ca="1" si="130"/>
        <v/>
      </c>
      <c r="AE457" s="117" t="str">
        <f>IF(LEN(G457)&lt;1,"",IF(COUNTIFS('1.Mfg and placing on the market'!G$6:G$503,'1.(Optional) tonnage per use'!G457,'1.Mfg and placing on the market'!K$6:K$503,'1.(Optional) tonnage per use'!N457)=0,"You have not provided total tonnage for this substance and year in the sheet 1. Mfg and placing on the market",""))</f>
        <v/>
      </c>
      <c r="AF457" s="117" t="str">
        <f t="shared" ca="1" si="119"/>
        <v/>
      </c>
      <c r="AG457" s="117" t="str">
        <f t="shared" ca="1" si="120"/>
        <v/>
      </c>
      <c r="AH457" s="117" t="str">
        <f t="shared" ca="1" si="121"/>
        <v/>
      </c>
      <c r="AI457" s="117" t="str">
        <f t="shared" si="131"/>
        <v>_EC</v>
      </c>
      <c r="AJ457" s="117" t="str">
        <f t="shared" si="132"/>
        <v>_CAS</v>
      </c>
      <c r="AK457" s="117" t="str">
        <f t="shared" si="133"/>
        <v>_uses</v>
      </c>
      <c r="AL457" s="117" t="str">
        <f t="shared" si="122"/>
        <v/>
      </c>
      <c r="AM457" s="117" t="str">
        <f t="shared" si="123"/>
        <v/>
      </c>
    </row>
    <row r="458" spans="1:39" s="39" customFormat="1" x14ac:dyDescent="0.2">
      <c r="A458" s="37"/>
      <c r="B458" s="37"/>
      <c r="C458" s="37"/>
      <c r="D458" s="70" t="str">
        <f>_xlfn.IFNA(VLOOKUP(A458,'Reference data SID'!$D$2:$Q$673,14,FALSE),"")</f>
        <v/>
      </c>
      <c r="E458" s="70" t="str">
        <f>_xlfn.IFNA(VLOOKUP(D458,'Reference data SID'!$C$3:$E$673,3,FALSE),"")</f>
        <v/>
      </c>
      <c r="F458" s="64" t="str">
        <f>_xlfn.IFNA(IF(E458=FALSE,D458,IF(ISBLANK(B458),VLOOKUP(C458,'Reference data SID'!$N:$P,3,FALSE),VLOOKUP(B458,'Reference data SID'!$M:$P,4,FALSE))),"")</f>
        <v/>
      </c>
      <c r="G458" s="64" t="str">
        <f t="shared" si="134"/>
        <v/>
      </c>
      <c r="H458" s="38" t="str">
        <f>_xlfn.IFNA(VLOOKUP(F458,'Reference data SID'!L:M,2,FALSE),"")</f>
        <v/>
      </c>
      <c r="I458" s="38" t="str">
        <f>_xlfn.IFNA(VLOOKUP(F458,'Reference data SID'!L:N,3,FALSE),"")</f>
        <v/>
      </c>
      <c r="J458" s="38" t="str">
        <f>_xlfn.IFNA(VLOOKUP(F458,'Reference data SID'!L:O,4,FALSE),"")</f>
        <v/>
      </c>
      <c r="K458" s="37"/>
      <c r="L458" s="37"/>
      <c r="M458" s="37"/>
      <c r="N458" s="50"/>
      <c r="O458" s="50"/>
      <c r="P458" s="50"/>
      <c r="Q458" s="50"/>
      <c r="R458" s="50"/>
      <c r="S458" s="50"/>
      <c r="T458" s="47" t="str">
        <f t="shared" ca="1" si="135"/>
        <v/>
      </c>
      <c r="U458" s="117" t="str">
        <f>_xlfn.IFNA(VLOOKUP(A458,'Reference data SID'!D:E,2,FALSE),"")</f>
        <v/>
      </c>
      <c r="V458" s="117" t="str">
        <f t="shared" si="124"/>
        <v>not ok</v>
      </c>
      <c r="W458" s="117" t="str">
        <f t="shared" si="125"/>
        <v>not ok</v>
      </c>
      <c r="X458" s="117" t="str">
        <f t="shared" si="126"/>
        <v>ok</v>
      </c>
      <c r="Y458" s="117" t="str">
        <f t="shared" si="127"/>
        <v>not ok</v>
      </c>
      <c r="Z458" s="117" t="str">
        <f t="shared" si="128"/>
        <v/>
      </c>
      <c r="AA458" s="117" t="str">
        <f>IF(LEN(A458)&gt;1,IF(COUNTIFS($Z$6:Z$502,LEFT(Z458,250))&gt;1,"Duplicate entry: you have two rows for the same substance and year and use",""),"")</f>
        <v/>
      </c>
      <c r="AB458" s="117" t="str">
        <f>IF(LEN(A458)&gt;0,IF(ISNUMBER(MATCH(A458,Annex_I_II_entries,0)),"","The Entry name is not within the dropdown list, make sure that you have not copied and pasted overwritting the cell format (with its correponding dropdown list) in column A"),"")</f>
        <v/>
      </c>
      <c r="AC458" s="117" t="str">
        <f t="shared" ca="1" si="129"/>
        <v/>
      </c>
      <c r="AD458" s="117" t="str">
        <f t="shared" ca="1" si="130"/>
        <v/>
      </c>
      <c r="AE458" s="117" t="str">
        <f>IF(LEN(G458)&lt;1,"",IF(COUNTIFS('1.Mfg and placing on the market'!G$6:G$503,'1.(Optional) tonnage per use'!G458,'1.Mfg and placing on the market'!K$6:K$503,'1.(Optional) tonnage per use'!N458)=0,"You have not provided total tonnage for this substance and year in the sheet 1. Mfg and placing on the market",""))</f>
        <v/>
      </c>
      <c r="AF458" s="117" t="str">
        <f t="shared" ca="1" si="119"/>
        <v/>
      </c>
      <c r="AG458" s="117" t="str">
        <f t="shared" ca="1" si="120"/>
        <v/>
      </c>
      <c r="AH458" s="117" t="str">
        <f t="shared" ca="1" si="121"/>
        <v/>
      </c>
      <c r="AI458" s="117" t="str">
        <f t="shared" si="131"/>
        <v>_EC</v>
      </c>
      <c r="AJ458" s="117" t="str">
        <f t="shared" si="132"/>
        <v>_CAS</v>
      </c>
      <c r="AK458" s="117" t="str">
        <f t="shared" si="133"/>
        <v>_uses</v>
      </c>
      <c r="AL458" s="117" t="str">
        <f t="shared" si="122"/>
        <v/>
      </c>
      <c r="AM458" s="117" t="str">
        <f t="shared" si="123"/>
        <v/>
      </c>
    </row>
    <row r="459" spans="1:39" s="39" customFormat="1" x14ac:dyDescent="0.2">
      <c r="A459" s="37"/>
      <c r="B459" s="37"/>
      <c r="C459" s="37"/>
      <c r="D459" s="70" t="str">
        <f>_xlfn.IFNA(VLOOKUP(A459,'Reference data SID'!$D$2:$Q$673,14,FALSE),"")</f>
        <v/>
      </c>
      <c r="E459" s="70" t="str">
        <f>_xlfn.IFNA(VLOOKUP(D459,'Reference data SID'!$C$3:$E$673,3,FALSE),"")</f>
        <v/>
      </c>
      <c r="F459" s="64" t="str">
        <f>_xlfn.IFNA(IF(E459=FALSE,D459,IF(ISBLANK(B459),VLOOKUP(C459,'Reference data SID'!$N:$P,3,FALSE),VLOOKUP(B459,'Reference data SID'!$M:$P,4,FALSE))),"")</f>
        <v/>
      </c>
      <c r="G459" s="64" t="str">
        <f t="shared" si="134"/>
        <v/>
      </c>
      <c r="H459" s="38" t="str">
        <f>_xlfn.IFNA(VLOOKUP(F459,'Reference data SID'!L:M,2,FALSE),"")</f>
        <v/>
      </c>
      <c r="I459" s="38" t="str">
        <f>_xlfn.IFNA(VLOOKUP(F459,'Reference data SID'!L:N,3,FALSE),"")</f>
        <v/>
      </c>
      <c r="J459" s="38" t="str">
        <f>_xlfn.IFNA(VLOOKUP(F459,'Reference data SID'!L:O,4,FALSE),"")</f>
        <v/>
      </c>
      <c r="K459" s="37"/>
      <c r="L459" s="37"/>
      <c r="M459" s="37"/>
      <c r="N459" s="50"/>
      <c r="O459" s="50"/>
      <c r="P459" s="50"/>
      <c r="Q459" s="50"/>
      <c r="R459" s="50"/>
      <c r="S459" s="50"/>
      <c r="T459" s="47" t="str">
        <f t="shared" ca="1" si="135"/>
        <v/>
      </c>
      <c r="U459" s="117" t="str">
        <f>_xlfn.IFNA(VLOOKUP(A459,'Reference data SID'!D:E,2,FALSE),"")</f>
        <v/>
      </c>
      <c r="V459" s="117" t="str">
        <f t="shared" si="124"/>
        <v>not ok</v>
      </c>
      <c r="W459" s="117" t="str">
        <f t="shared" si="125"/>
        <v>not ok</v>
      </c>
      <c r="X459" s="117" t="str">
        <f t="shared" si="126"/>
        <v>ok</v>
      </c>
      <c r="Y459" s="117" t="str">
        <f t="shared" si="127"/>
        <v>not ok</v>
      </c>
      <c r="Z459" s="117" t="str">
        <f t="shared" si="128"/>
        <v/>
      </c>
      <c r="AA459" s="117" t="str">
        <f>IF(LEN(A459)&gt;1,IF(COUNTIFS($Z$6:Z$502,LEFT(Z459,250))&gt;1,"Duplicate entry: you have two rows for the same substance and year and use",""),"")</f>
        <v/>
      </c>
      <c r="AB459" s="117" t="str">
        <f>IF(LEN(A459)&gt;0,IF(ISNUMBER(MATCH(A459,Annex_I_II_entries,0)),"","The Entry name is not within the dropdown list, make sure that you have not copied and pasted overwritting the cell format (with its correponding dropdown list) in column A"),"")</f>
        <v/>
      </c>
      <c r="AC459" s="117" t="str">
        <f t="shared" ca="1" si="129"/>
        <v/>
      </c>
      <c r="AD459" s="117" t="str">
        <f t="shared" ca="1" si="130"/>
        <v/>
      </c>
      <c r="AE459" s="117" t="str">
        <f>IF(LEN(G459)&lt;1,"",IF(COUNTIFS('1.Mfg and placing on the market'!G$6:G$503,'1.(Optional) tonnage per use'!G459,'1.Mfg and placing on the market'!K$6:K$503,'1.(Optional) tonnage per use'!N459)=0,"You have not provided total tonnage for this substance and year in the sheet 1. Mfg and placing on the market",""))</f>
        <v/>
      </c>
      <c r="AF459" s="117" t="str">
        <f t="shared" ca="1" si="119"/>
        <v/>
      </c>
      <c r="AG459" s="117" t="str">
        <f t="shared" ca="1" si="120"/>
        <v/>
      </c>
      <c r="AH459" s="117" t="str">
        <f t="shared" ca="1" si="121"/>
        <v/>
      </c>
      <c r="AI459" s="117" t="str">
        <f t="shared" si="131"/>
        <v>_EC</v>
      </c>
      <c r="AJ459" s="117" t="str">
        <f t="shared" si="132"/>
        <v>_CAS</v>
      </c>
      <c r="AK459" s="117" t="str">
        <f t="shared" si="133"/>
        <v>_uses</v>
      </c>
      <c r="AL459" s="117" t="str">
        <f t="shared" si="122"/>
        <v/>
      </c>
      <c r="AM459" s="117" t="str">
        <f t="shared" si="123"/>
        <v/>
      </c>
    </row>
    <row r="460" spans="1:39" s="39" customFormat="1" x14ac:dyDescent="0.2">
      <c r="A460" s="37"/>
      <c r="B460" s="37"/>
      <c r="C460" s="37"/>
      <c r="D460" s="70" t="str">
        <f>_xlfn.IFNA(VLOOKUP(A460,'Reference data SID'!$D$2:$Q$673,14,FALSE),"")</f>
        <v/>
      </c>
      <c r="E460" s="70" t="str">
        <f>_xlfn.IFNA(VLOOKUP(D460,'Reference data SID'!$C$3:$E$673,3,FALSE),"")</f>
        <v/>
      </c>
      <c r="F460" s="64" t="str">
        <f>_xlfn.IFNA(IF(E460=FALSE,D460,IF(ISBLANK(B460),VLOOKUP(C460,'Reference data SID'!$N:$P,3,FALSE),VLOOKUP(B460,'Reference data SID'!$M:$P,4,FALSE))),"")</f>
        <v/>
      </c>
      <c r="G460" s="64" t="str">
        <f t="shared" si="134"/>
        <v/>
      </c>
      <c r="H460" s="38" t="str">
        <f>_xlfn.IFNA(VLOOKUP(F460,'Reference data SID'!L:M,2,FALSE),"")</f>
        <v/>
      </c>
      <c r="I460" s="38" t="str">
        <f>_xlfn.IFNA(VLOOKUP(F460,'Reference data SID'!L:N,3,FALSE),"")</f>
        <v/>
      </c>
      <c r="J460" s="38" t="str">
        <f>_xlfn.IFNA(VLOOKUP(F460,'Reference data SID'!L:O,4,FALSE),"")</f>
        <v/>
      </c>
      <c r="K460" s="37"/>
      <c r="L460" s="37"/>
      <c r="M460" s="37"/>
      <c r="N460" s="50"/>
      <c r="O460" s="50"/>
      <c r="P460" s="50"/>
      <c r="Q460" s="50"/>
      <c r="R460" s="50"/>
      <c r="S460" s="50"/>
      <c r="T460" s="47" t="str">
        <f t="shared" ca="1" si="135"/>
        <v/>
      </c>
      <c r="U460" s="117" t="str">
        <f>_xlfn.IFNA(VLOOKUP(A460,'Reference data SID'!D:E,2,FALSE),"")</f>
        <v/>
      </c>
      <c r="V460" s="117" t="str">
        <f t="shared" si="124"/>
        <v>not ok</v>
      </c>
      <c r="W460" s="117" t="str">
        <f t="shared" si="125"/>
        <v>not ok</v>
      </c>
      <c r="X460" s="117" t="str">
        <f t="shared" si="126"/>
        <v>ok</v>
      </c>
      <c r="Y460" s="117" t="str">
        <f t="shared" si="127"/>
        <v>not ok</v>
      </c>
      <c r="Z460" s="117" t="str">
        <f t="shared" si="128"/>
        <v/>
      </c>
      <c r="AA460" s="117" t="str">
        <f>IF(LEN(A460)&gt;1,IF(COUNTIFS($Z$6:Z$502,LEFT(Z460,250))&gt;1,"Duplicate entry: you have two rows for the same substance and year and use",""),"")</f>
        <v/>
      </c>
      <c r="AB460" s="117" t="str">
        <f>IF(LEN(A460)&gt;0,IF(ISNUMBER(MATCH(A460,Annex_I_II_entries,0)),"","The Entry name is not within the dropdown list, make sure that you have not copied and pasted overwritting the cell format (with its correponding dropdown list) in column A"),"")</f>
        <v/>
      </c>
      <c r="AC460" s="117" t="str">
        <f t="shared" ca="1" si="129"/>
        <v/>
      </c>
      <c r="AD460" s="117" t="str">
        <f t="shared" ca="1" si="130"/>
        <v/>
      </c>
      <c r="AE460" s="117" t="str">
        <f>IF(LEN(G460)&lt;1,"",IF(COUNTIFS('1.Mfg and placing on the market'!G$6:G$503,'1.(Optional) tonnage per use'!G460,'1.Mfg and placing on the market'!K$6:K$503,'1.(Optional) tonnage per use'!N460)=0,"You have not provided total tonnage for this substance and year in the sheet 1. Mfg and placing on the market",""))</f>
        <v/>
      </c>
      <c r="AF460" s="117" t="str">
        <f t="shared" ca="1" si="119"/>
        <v/>
      </c>
      <c r="AG460" s="117" t="str">
        <f t="shared" ca="1" si="120"/>
        <v/>
      </c>
      <c r="AH460" s="117" t="str">
        <f t="shared" ca="1" si="121"/>
        <v/>
      </c>
      <c r="AI460" s="117" t="str">
        <f t="shared" si="131"/>
        <v>_EC</v>
      </c>
      <c r="AJ460" s="117" t="str">
        <f t="shared" si="132"/>
        <v>_CAS</v>
      </c>
      <c r="AK460" s="117" t="str">
        <f t="shared" si="133"/>
        <v>_uses</v>
      </c>
      <c r="AL460" s="117" t="str">
        <f t="shared" si="122"/>
        <v/>
      </c>
      <c r="AM460" s="117" t="str">
        <f t="shared" si="123"/>
        <v/>
      </c>
    </row>
    <row r="461" spans="1:39" s="39" customFormat="1" x14ac:dyDescent="0.2">
      <c r="A461" s="37"/>
      <c r="B461" s="37"/>
      <c r="C461" s="37"/>
      <c r="D461" s="70" t="str">
        <f>_xlfn.IFNA(VLOOKUP(A461,'Reference data SID'!$D$2:$Q$673,14,FALSE),"")</f>
        <v/>
      </c>
      <c r="E461" s="70" t="str">
        <f>_xlfn.IFNA(VLOOKUP(D461,'Reference data SID'!$C$3:$E$673,3,FALSE),"")</f>
        <v/>
      </c>
      <c r="F461" s="64" t="str">
        <f>_xlfn.IFNA(IF(E461=FALSE,D461,IF(ISBLANK(B461),VLOOKUP(C461,'Reference data SID'!$N:$P,3,FALSE),VLOOKUP(B461,'Reference data SID'!$M:$P,4,FALSE))),"")</f>
        <v/>
      </c>
      <c r="G461" s="64" t="str">
        <f t="shared" si="134"/>
        <v/>
      </c>
      <c r="H461" s="38" t="str">
        <f>_xlfn.IFNA(VLOOKUP(F461,'Reference data SID'!L:M,2,FALSE),"")</f>
        <v/>
      </c>
      <c r="I461" s="38" t="str">
        <f>_xlfn.IFNA(VLOOKUP(F461,'Reference data SID'!L:N,3,FALSE),"")</f>
        <v/>
      </c>
      <c r="J461" s="38" t="str">
        <f>_xlfn.IFNA(VLOOKUP(F461,'Reference data SID'!L:O,4,FALSE),"")</f>
        <v/>
      </c>
      <c r="K461" s="37"/>
      <c r="L461" s="37"/>
      <c r="M461" s="37"/>
      <c r="N461" s="50"/>
      <c r="O461" s="50"/>
      <c r="P461" s="50"/>
      <c r="Q461" s="50"/>
      <c r="R461" s="50"/>
      <c r="S461" s="50"/>
      <c r="T461" s="47" t="str">
        <f t="shared" ca="1" si="135"/>
        <v/>
      </c>
      <c r="U461" s="117" t="str">
        <f>_xlfn.IFNA(VLOOKUP(A461,'Reference data SID'!D:E,2,FALSE),"")</f>
        <v/>
      </c>
      <c r="V461" s="117" t="str">
        <f t="shared" si="124"/>
        <v>not ok</v>
      </c>
      <c r="W461" s="117" t="str">
        <f t="shared" si="125"/>
        <v>not ok</v>
      </c>
      <c r="X461" s="117" t="str">
        <f t="shared" si="126"/>
        <v>ok</v>
      </c>
      <c r="Y461" s="117" t="str">
        <f t="shared" si="127"/>
        <v>not ok</v>
      </c>
      <c r="Z461" s="117" t="str">
        <f t="shared" si="128"/>
        <v/>
      </c>
      <c r="AA461" s="117" t="str">
        <f>IF(LEN(A461)&gt;1,IF(COUNTIFS($Z$6:Z$502,LEFT(Z461,250))&gt;1,"Duplicate entry: you have two rows for the same substance and year and use",""),"")</f>
        <v/>
      </c>
      <c r="AB461" s="117" t="str">
        <f>IF(LEN(A461)&gt;0,IF(ISNUMBER(MATCH(A461,Annex_I_II_entries,0)),"","The Entry name is not within the dropdown list, make sure that you have not copied and pasted overwritting the cell format (with its correponding dropdown list) in column A"),"")</f>
        <v/>
      </c>
      <c r="AC461" s="117" t="str">
        <f t="shared" ca="1" si="129"/>
        <v/>
      </c>
      <c r="AD461" s="117" t="str">
        <f t="shared" ca="1" si="130"/>
        <v/>
      </c>
      <c r="AE461" s="117" t="str">
        <f>IF(LEN(G461)&lt;1,"",IF(COUNTIFS('1.Mfg and placing on the market'!G$6:G$503,'1.(Optional) tonnage per use'!G461,'1.Mfg and placing on the market'!K$6:K$503,'1.(Optional) tonnage per use'!N461)=0,"You have not provided total tonnage for this substance and year in the sheet 1. Mfg and placing on the market",""))</f>
        <v/>
      </c>
      <c r="AF461" s="117" t="str">
        <f t="shared" ca="1" si="119"/>
        <v/>
      </c>
      <c r="AG461" s="117" t="str">
        <f t="shared" ca="1" si="120"/>
        <v/>
      </c>
      <c r="AH461" s="117" t="str">
        <f t="shared" ca="1" si="121"/>
        <v/>
      </c>
      <c r="AI461" s="117" t="str">
        <f t="shared" si="131"/>
        <v>_EC</v>
      </c>
      <c r="AJ461" s="117" t="str">
        <f t="shared" si="132"/>
        <v>_CAS</v>
      </c>
      <c r="AK461" s="117" t="str">
        <f t="shared" si="133"/>
        <v>_uses</v>
      </c>
      <c r="AL461" s="117" t="str">
        <f t="shared" si="122"/>
        <v/>
      </c>
      <c r="AM461" s="117" t="str">
        <f t="shared" si="123"/>
        <v/>
      </c>
    </row>
    <row r="462" spans="1:39" s="39" customFormat="1" x14ac:dyDescent="0.2">
      <c r="A462" s="37"/>
      <c r="B462" s="37"/>
      <c r="C462" s="37"/>
      <c r="D462" s="70" t="str">
        <f>_xlfn.IFNA(VLOOKUP(A462,'Reference data SID'!$D$2:$Q$673,14,FALSE),"")</f>
        <v/>
      </c>
      <c r="E462" s="70" t="str">
        <f>_xlfn.IFNA(VLOOKUP(D462,'Reference data SID'!$C$3:$E$673,3,FALSE),"")</f>
        <v/>
      </c>
      <c r="F462" s="64" t="str">
        <f>_xlfn.IFNA(IF(E462=FALSE,D462,IF(ISBLANK(B462),VLOOKUP(C462,'Reference data SID'!$N:$P,3,FALSE),VLOOKUP(B462,'Reference data SID'!$M:$P,4,FALSE))),"")</f>
        <v/>
      </c>
      <c r="G462" s="64" t="str">
        <f t="shared" si="134"/>
        <v/>
      </c>
      <c r="H462" s="38" t="str">
        <f>_xlfn.IFNA(VLOOKUP(F462,'Reference data SID'!L:M,2,FALSE),"")</f>
        <v/>
      </c>
      <c r="I462" s="38" t="str">
        <f>_xlfn.IFNA(VLOOKUP(F462,'Reference data SID'!L:N,3,FALSE),"")</f>
        <v/>
      </c>
      <c r="J462" s="38" t="str">
        <f>_xlfn.IFNA(VLOOKUP(F462,'Reference data SID'!L:O,4,FALSE),"")</f>
        <v/>
      </c>
      <c r="K462" s="37"/>
      <c r="L462" s="37"/>
      <c r="M462" s="37"/>
      <c r="N462" s="50"/>
      <c r="O462" s="50"/>
      <c r="P462" s="50"/>
      <c r="Q462" s="50"/>
      <c r="R462" s="50"/>
      <c r="S462" s="50"/>
      <c r="T462" s="47" t="str">
        <f t="shared" ca="1" si="135"/>
        <v/>
      </c>
      <c r="U462" s="117" t="str">
        <f>_xlfn.IFNA(VLOOKUP(A462,'Reference data SID'!D:E,2,FALSE),"")</f>
        <v/>
      </c>
      <c r="V462" s="117" t="str">
        <f t="shared" si="124"/>
        <v>not ok</v>
      </c>
      <c r="W462" s="117" t="str">
        <f t="shared" si="125"/>
        <v>not ok</v>
      </c>
      <c r="X462" s="117" t="str">
        <f t="shared" si="126"/>
        <v>ok</v>
      </c>
      <c r="Y462" s="117" t="str">
        <f t="shared" si="127"/>
        <v>not ok</v>
      </c>
      <c r="Z462" s="117" t="str">
        <f t="shared" si="128"/>
        <v/>
      </c>
      <c r="AA462" s="117" t="str">
        <f>IF(LEN(A462)&gt;1,IF(COUNTIFS($Z$6:Z$502,LEFT(Z462,250))&gt;1,"Duplicate entry: you have two rows for the same substance and year and use",""),"")</f>
        <v/>
      </c>
      <c r="AB462" s="117" t="str">
        <f>IF(LEN(A462)&gt;0,IF(ISNUMBER(MATCH(A462,Annex_I_II_entries,0)),"","The Entry name is not within the dropdown list, make sure that you have not copied and pasted overwritting the cell format (with its correponding dropdown list) in column A"),"")</f>
        <v/>
      </c>
      <c r="AC462" s="117" t="str">
        <f t="shared" ca="1" si="129"/>
        <v/>
      </c>
      <c r="AD462" s="117" t="str">
        <f t="shared" ca="1" si="130"/>
        <v/>
      </c>
      <c r="AE462" s="117" t="str">
        <f>IF(LEN(G462)&lt;1,"",IF(COUNTIFS('1.Mfg and placing on the market'!G$6:G$503,'1.(Optional) tonnage per use'!G462,'1.Mfg and placing on the market'!K$6:K$503,'1.(Optional) tonnage per use'!N462)=0,"You have not provided total tonnage for this substance and year in the sheet 1. Mfg and placing on the market",""))</f>
        <v/>
      </c>
      <c r="AF462" s="117" t="str">
        <f t="shared" ca="1" si="119"/>
        <v/>
      </c>
      <c r="AG462" s="117" t="str">
        <f t="shared" ca="1" si="120"/>
        <v/>
      </c>
      <c r="AH462" s="117" t="str">
        <f t="shared" ca="1" si="121"/>
        <v/>
      </c>
      <c r="AI462" s="117" t="str">
        <f t="shared" si="131"/>
        <v>_EC</v>
      </c>
      <c r="AJ462" s="117" t="str">
        <f t="shared" si="132"/>
        <v>_CAS</v>
      </c>
      <c r="AK462" s="117" t="str">
        <f t="shared" si="133"/>
        <v>_uses</v>
      </c>
      <c r="AL462" s="117" t="str">
        <f t="shared" si="122"/>
        <v/>
      </c>
      <c r="AM462" s="117" t="str">
        <f t="shared" si="123"/>
        <v/>
      </c>
    </row>
    <row r="463" spans="1:39" s="39" customFormat="1" x14ac:dyDescent="0.2">
      <c r="A463" s="37"/>
      <c r="B463" s="37"/>
      <c r="C463" s="37"/>
      <c r="D463" s="70" t="str">
        <f>_xlfn.IFNA(VLOOKUP(A463,'Reference data SID'!$D$2:$Q$673,14,FALSE),"")</f>
        <v/>
      </c>
      <c r="E463" s="70" t="str">
        <f>_xlfn.IFNA(VLOOKUP(D463,'Reference data SID'!$C$3:$E$673,3,FALSE),"")</f>
        <v/>
      </c>
      <c r="F463" s="64" t="str">
        <f>_xlfn.IFNA(IF(E463=FALSE,D463,IF(ISBLANK(B463),VLOOKUP(C463,'Reference data SID'!$N:$P,3,FALSE),VLOOKUP(B463,'Reference data SID'!$M:$P,4,FALSE))),"")</f>
        <v/>
      </c>
      <c r="G463" s="64" t="str">
        <f t="shared" si="134"/>
        <v/>
      </c>
      <c r="H463" s="38" t="str">
        <f>_xlfn.IFNA(VLOOKUP(F463,'Reference data SID'!L:M,2,FALSE),"")</f>
        <v/>
      </c>
      <c r="I463" s="38" t="str">
        <f>_xlfn.IFNA(VLOOKUP(F463,'Reference data SID'!L:N,3,FALSE),"")</f>
        <v/>
      </c>
      <c r="J463" s="38" t="str">
        <f>_xlfn.IFNA(VLOOKUP(F463,'Reference data SID'!L:O,4,FALSE),"")</f>
        <v/>
      </c>
      <c r="K463" s="37"/>
      <c r="L463" s="37"/>
      <c r="M463" s="37"/>
      <c r="N463" s="50"/>
      <c r="O463" s="50"/>
      <c r="P463" s="50"/>
      <c r="Q463" s="50"/>
      <c r="R463" s="50"/>
      <c r="S463" s="50"/>
      <c r="T463" s="47" t="str">
        <f t="shared" ca="1" si="135"/>
        <v/>
      </c>
      <c r="U463" s="117" t="str">
        <f>_xlfn.IFNA(VLOOKUP(A463,'Reference data SID'!D:E,2,FALSE),"")</f>
        <v/>
      </c>
      <c r="V463" s="117" t="str">
        <f t="shared" si="124"/>
        <v>not ok</v>
      </c>
      <c r="W463" s="117" t="str">
        <f t="shared" si="125"/>
        <v>not ok</v>
      </c>
      <c r="X463" s="117" t="str">
        <f t="shared" si="126"/>
        <v>ok</v>
      </c>
      <c r="Y463" s="117" t="str">
        <f t="shared" si="127"/>
        <v>not ok</v>
      </c>
      <c r="Z463" s="117" t="str">
        <f t="shared" si="128"/>
        <v/>
      </c>
      <c r="AA463" s="117" t="str">
        <f>IF(LEN(A463)&gt;1,IF(COUNTIFS($Z$6:Z$502,LEFT(Z463,250))&gt;1,"Duplicate entry: you have two rows for the same substance and year and use",""),"")</f>
        <v/>
      </c>
      <c r="AB463" s="117" t="str">
        <f>IF(LEN(A463)&gt;0,IF(ISNUMBER(MATCH(A463,Annex_I_II_entries,0)),"","The Entry name is not within the dropdown list, make sure that you have not copied and pasted overwritting the cell format (with its correponding dropdown list) in column A"),"")</f>
        <v/>
      </c>
      <c r="AC463" s="117" t="str">
        <f t="shared" ca="1" si="129"/>
        <v/>
      </c>
      <c r="AD463" s="117" t="str">
        <f t="shared" ca="1" si="130"/>
        <v/>
      </c>
      <c r="AE463" s="117" t="str">
        <f>IF(LEN(G463)&lt;1,"",IF(COUNTIFS('1.Mfg and placing on the market'!G$6:G$503,'1.(Optional) tonnage per use'!G463,'1.Mfg and placing on the market'!K$6:K$503,'1.(Optional) tonnage per use'!N463)=0,"You have not provided total tonnage for this substance and year in the sheet 1. Mfg and placing on the market",""))</f>
        <v/>
      </c>
      <c r="AF463" s="117" t="str">
        <f t="shared" ca="1" si="119"/>
        <v/>
      </c>
      <c r="AG463" s="117" t="str">
        <f t="shared" ca="1" si="120"/>
        <v/>
      </c>
      <c r="AH463" s="117" t="str">
        <f t="shared" ca="1" si="121"/>
        <v/>
      </c>
      <c r="AI463" s="117" t="str">
        <f t="shared" si="131"/>
        <v>_EC</v>
      </c>
      <c r="AJ463" s="117" t="str">
        <f t="shared" si="132"/>
        <v>_CAS</v>
      </c>
      <c r="AK463" s="117" t="str">
        <f t="shared" si="133"/>
        <v>_uses</v>
      </c>
      <c r="AL463" s="117" t="str">
        <f t="shared" si="122"/>
        <v/>
      </c>
      <c r="AM463" s="117" t="str">
        <f t="shared" si="123"/>
        <v/>
      </c>
    </row>
    <row r="464" spans="1:39" s="39" customFormat="1" x14ac:dyDescent="0.2">
      <c r="A464" s="37"/>
      <c r="B464" s="37"/>
      <c r="C464" s="37"/>
      <c r="D464" s="70" t="str">
        <f>_xlfn.IFNA(VLOOKUP(A464,'Reference data SID'!$D$2:$Q$673,14,FALSE),"")</f>
        <v/>
      </c>
      <c r="E464" s="70" t="str">
        <f>_xlfn.IFNA(VLOOKUP(D464,'Reference data SID'!$C$3:$E$673,3,FALSE),"")</f>
        <v/>
      </c>
      <c r="F464" s="64" t="str">
        <f>_xlfn.IFNA(IF(E464=FALSE,D464,IF(ISBLANK(B464),VLOOKUP(C464,'Reference data SID'!$N:$P,3,FALSE),VLOOKUP(B464,'Reference data SID'!$M:$P,4,FALSE))),"")</f>
        <v/>
      </c>
      <c r="G464" s="64" t="str">
        <f t="shared" si="134"/>
        <v/>
      </c>
      <c r="H464" s="38" t="str">
        <f>_xlfn.IFNA(VLOOKUP(F464,'Reference data SID'!L:M,2,FALSE),"")</f>
        <v/>
      </c>
      <c r="I464" s="38" t="str">
        <f>_xlfn.IFNA(VLOOKUP(F464,'Reference data SID'!L:N,3,FALSE),"")</f>
        <v/>
      </c>
      <c r="J464" s="38" t="str">
        <f>_xlfn.IFNA(VLOOKUP(F464,'Reference data SID'!L:O,4,FALSE),"")</f>
        <v/>
      </c>
      <c r="K464" s="37"/>
      <c r="L464" s="37"/>
      <c r="M464" s="37"/>
      <c r="N464" s="50"/>
      <c r="O464" s="50"/>
      <c r="P464" s="50"/>
      <c r="Q464" s="50"/>
      <c r="R464" s="50"/>
      <c r="S464" s="50"/>
      <c r="T464" s="47" t="str">
        <f t="shared" ca="1" si="135"/>
        <v/>
      </c>
      <c r="U464" s="117" t="str">
        <f>_xlfn.IFNA(VLOOKUP(A464,'Reference data SID'!D:E,2,FALSE),"")</f>
        <v/>
      </c>
      <c r="V464" s="117" t="str">
        <f t="shared" si="124"/>
        <v>not ok</v>
      </c>
      <c r="W464" s="117" t="str">
        <f t="shared" si="125"/>
        <v>not ok</v>
      </c>
      <c r="X464" s="117" t="str">
        <f t="shared" si="126"/>
        <v>ok</v>
      </c>
      <c r="Y464" s="117" t="str">
        <f t="shared" si="127"/>
        <v>not ok</v>
      </c>
      <c r="Z464" s="117" t="str">
        <f t="shared" si="128"/>
        <v/>
      </c>
      <c r="AA464" s="117" t="str">
        <f>IF(LEN(A464)&gt;1,IF(COUNTIFS($Z$6:Z$502,LEFT(Z464,250))&gt;1,"Duplicate entry: you have two rows for the same substance and year and use",""),"")</f>
        <v/>
      </c>
      <c r="AB464" s="117" t="str">
        <f>IF(LEN(A464)&gt;0,IF(ISNUMBER(MATCH(A464,Annex_I_II_entries,0)),"","The Entry name is not within the dropdown list, make sure that you have not copied and pasted overwritting the cell format (with its correponding dropdown list) in column A"),"")</f>
        <v/>
      </c>
      <c r="AC464" s="117" t="str">
        <f t="shared" ca="1" si="129"/>
        <v/>
      </c>
      <c r="AD464" s="117" t="str">
        <f t="shared" ca="1" si="130"/>
        <v/>
      </c>
      <c r="AE464" s="117" t="str">
        <f>IF(LEN(G464)&lt;1,"",IF(COUNTIFS('1.Mfg and placing on the market'!G$6:G$503,'1.(Optional) tonnage per use'!G464,'1.Mfg and placing on the market'!K$6:K$503,'1.(Optional) tonnage per use'!N464)=0,"You have not provided total tonnage for this substance and year in the sheet 1. Mfg and placing on the market",""))</f>
        <v/>
      </c>
      <c r="AF464" s="117" t="str">
        <f t="shared" ca="1" si="119"/>
        <v/>
      </c>
      <c r="AG464" s="117" t="str">
        <f t="shared" ca="1" si="120"/>
        <v/>
      </c>
      <c r="AH464" s="117" t="str">
        <f t="shared" ca="1" si="121"/>
        <v/>
      </c>
      <c r="AI464" s="117" t="str">
        <f t="shared" si="131"/>
        <v>_EC</v>
      </c>
      <c r="AJ464" s="117" t="str">
        <f t="shared" si="132"/>
        <v>_CAS</v>
      </c>
      <c r="AK464" s="117" t="str">
        <f t="shared" si="133"/>
        <v>_uses</v>
      </c>
      <c r="AL464" s="117" t="str">
        <f t="shared" si="122"/>
        <v/>
      </c>
      <c r="AM464" s="117" t="str">
        <f t="shared" si="123"/>
        <v/>
      </c>
    </row>
    <row r="465" spans="1:39" s="39" customFormat="1" x14ac:dyDescent="0.2">
      <c r="A465" s="37"/>
      <c r="B465" s="37"/>
      <c r="C465" s="37"/>
      <c r="D465" s="70" t="str">
        <f>_xlfn.IFNA(VLOOKUP(A465,'Reference data SID'!$D$2:$Q$673,14,FALSE),"")</f>
        <v/>
      </c>
      <c r="E465" s="70" t="str">
        <f>_xlfn.IFNA(VLOOKUP(D465,'Reference data SID'!$C$3:$E$673,3,FALSE),"")</f>
        <v/>
      </c>
      <c r="F465" s="64" t="str">
        <f>_xlfn.IFNA(IF(E465=FALSE,D465,IF(ISBLANK(B465),VLOOKUP(C465,'Reference data SID'!$N:$P,3,FALSE),VLOOKUP(B465,'Reference data SID'!$M:$P,4,FALSE))),"")</f>
        <v/>
      </c>
      <c r="G465" s="64" t="str">
        <f t="shared" si="134"/>
        <v/>
      </c>
      <c r="H465" s="38" t="str">
        <f>_xlfn.IFNA(VLOOKUP(F465,'Reference data SID'!L:M,2,FALSE),"")</f>
        <v/>
      </c>
      <c r="I465" s="38" t="str">
        <f>_xlfn.IFNA(VLOOKUP(F465,'Reference data SID'!L:N,3,FALSE),"")</f>
        <v/>
      </c>
      <c r="J465" s="38" t="str">
        <f>_xlfn.IFNA(VLOOKUP(F465,'Reference data SID'!L:O,4,FALSE),"")</f>
        <v/>
      </c>
      <c r="K465" s="37"/>
      <c r="L465" s="37"/>
      <c r="M465" s="37"/>
      <c r="N465" s="50"/>
      <c r="O465" s="50"/>
      <c r="P465" s="50"/>
      <c r="Q465" s="50"/>
      <c r="R465" s="50"/>
      <c r="S465" s="50"/>
      <c r="T465" s="47" t="str">
        <f t="shared" ca="1" si="135"/>
        <v/>
      </c>
      <c r="U465" s="117" t="str">
        <f>_xlfn.IFNA(VLOOKUP(A465,'Reference data SID'!D:E,2,FALSE),"")</f>
        <v/>
      </c>
      <c r="V465" s="117" t="str">
        <f t="shared" si="124"/>
        <v>not ok</v>
      </c>
      <c r="W465" s="117" t="str">
        <f t="shared" si="125"/>
        <v>not ok</v>
      </c>
      <c r="X465" s="117" t="str">
        <f t="shared" si="126"/>
        <v>ok</v>
      </c>
      <c r="Y465" s="117" t="str">
        <f t="shared" si="127"/>
        <v>not ok</v>
      </c>
      <c r="Z465" s="117" t="str">
        <f t="shared" si="128"/>
        <v/>
      </c>
      <c r="AA465" s="117" t="str">
        <f>IF(LEN(A465)&gt;1,IF(COUNTIFS($Z$6:Z$502,LEFT(Z465,250))&gt;1,"Duplicate entry: you have two rows for the same substance and year and use",""),"")</f>
        <v/>
      </c>
      <c r="AB465" s="117" t="str">
        <f>IF(LEN(A465)&gt;0,IF(ISNUMBER(MATCH(A465,Annex_I_II_entries,0)),"","The Entry name is not within the dropdown list, make sure that you have not copied and pasted overwritting the cell format (with its correponding dropdown list) in column A"),"")</f>
        <v/>
      </c>
      <c r="AC465" s="117" t="str">
        <f t="shared" ca="1" si="129"/>
        <v/>
      </c>
      <c r="AD465" s="117" t="str">
        <f t="shared" ca="1" si="130"/>
        <v/>
      </c>
      <c r="AE465" s="117" t="str">
        <f>IF(LEN(G465)&lt;1,"",IF(COUNTIFS('1.Mfg and placing on the market'!G$6:G$503,'1.(Optional) tonnage per use'!G465,'1.Mfg and placing on the market'!K$6:K$503,'1.(Optional) tonnage per use'!N465)=0,"You have not provided total tonnage for this substance and year in the sheet 1. Mfg and placing on the market",""))</f>
        <v/>
      </c>
      <c r="AF465" s="117" t="str">
        <f t="shared" ca="1" si="119"/>
        <v/>
      </c>
      <c r="AG465" s="117" t="str">
        <f t="shared" ca="1" si="120"/>
        <v/>
      </c>
      <c r="AH465" s="117" t="str">
        <f t="shared" ca="1" si="121"/>
        <v/>
      </c>
      <c r="AI465" s="117" t="str">
        <f t="shared" si="131"/>
        <v>_EC</v>
      </c>
      <c r="AJ465" s="117" t="str">
        <f t="shared" si="132"/>
        <v>_CAS</v>
      </c>
      <c r="AK465" s="117" t="str">
        <f t="shared" si="133"/>
        <v>_uses</v>
      </c>
      <c r="AL465" s="117" t="str">
        <f t="shared" si="122"/>
        <v/>
      </c>
      <c r="AM465" s="117" t="str">
        <f t="shared" si="123"/>
        <v/>
      </c>
    </row>
    <row r="466" spans="1:39" s="39" customFormat="1" x14ac:dyDescent="0.2">
      <c r="A466" s="37"/>
      <c r="B466" s="37"/>
      <c r="C466" s="37"/>
      <c r="D466" s="70" t="str">
        <f>_xlfn.IFNA(VLOOKUP(A466,'Reference data SID'!$D$2:$Q$673,14,FALSE),"")</f>
        <v/>
      </c>
      <c r="E466" s="70" t="str">
        <f>_xlfn.IFNA(VLOOKUP(D466,'Reference data SID'!$C$3:$E$673,3,FALSE),"")</f>
        <v/>
      </c>
      <c r="F466" s="64" t="str">
        <f>_xlfn.IFNA(IF(E466=FALSE,D466,IF(ISBLANK(B466),VLOOKUP(C466,'Reference data SID'!$N:$P,3,FALSE),VLOOKUP(B466,'Reference data SID'!$M:$P,4,FALSE))),"")</f>
        <v/>
      </c>
      <c r="G466" s="64" t="str">
        <f t="shared" si="134"/>
        <v/>
      </c>
      <c r="H466" s="38" t="str">
        <f>_xlfn.IFNA(VLOOKUP(F466,'Reference data SID'!L:M,2,FALSE),"")</f>
        <v/>
      </c>
      <c r="I466" s="38" t="str">
        <f>_xlfn.IFNA(VLOOKUP(F466,'Reference data SID'!L:N,3,FALSE),"")</f>
        <v/>
      </c>
      <c r="J466" s="38" t="str">
        <f>_xlfn.IFNA(VLOOKUP(F466,'Reference data SID'!L:O,4,FALSE),"")</f>
        <v/>
      </c>
      <c r="K466" s="37"/>
      <c r="L466" s="37"/>
      <c r="M466" s="37"/>
      <c r="N466" s="50"/>
      <c r="O466" s="50"/>
      <c r="P466" s="50"/>
      <c r="Q466" s="50"/>
      <c r="R466" s="50"/>
      <c r="S466" s="50"/>
      <c r="T466" s="47" t="str">
        <f t="shared" ca="1" si="135"/>
        <v/>
      </c>
      <c r="U466" s="117" t="str">
        <f>_xlfn.IFNA(VLOOKUP(A466,'Reference data SID'!D:E,2,FALSE),"")</f>
        <v/>
      </c>
      <c r="V466" s="117" t="str">
        <f t="shared" si="124"/>
        <v>not ok</v>
      </c>
      <c r="W466" s="117" t="str">
        <f t="shared" si="125"/>
        <v>not ok</v>
      </c>
      <c r="X466" s="117" t="str">
        <f t="shared" si="126"/>
        <v>ok</v>
      </c>
      <c r="Y466" s="117" t="str">
        <f t="shared" si="127"/>
        <v>not ok</v>
      </c>
      <c r="Z466" s="117" t="str">
        <f t="shared" si="128"/>
        <v/>
      </c>
      <c r="AA466" s="117" t="str">
        <f>IF(LEN(A466)&gt;1,IF(COUNTIFS($Z$6:Z$502,LEFT(Z466,250))&gt;1,"Duplicate entry: you have two rows for the same substance and year and use",""),"")</f>
        <v/>
      </c>
      <c r="AB466" s="117" t="str">
        <f>IF(LEN(A466)&gt;0,IF(ISNUMBER(MATCH(A466,Annex_I_II_entries,0)),"","The Entry name is not within the dropdown list, make sure that you have not copied and pasted overwritting the cell format (with its correponding dropdown list) in column A"),"")</f>
        <v/>
      </c>
      <c r="AC466" s="117" t="str">
        <f t="shared" ca="1" si="129"/>
        <v/>
      </c>
      <c r="AD466" s="117" t="str">
        <f t="shared" ca="1" si="130"/>
        <v/>
      </c>
      <c r="AE466" s="117" t="str">
        <f>IF(LEN(G466)&lt;1,"",IF(COUNTIFS('1.Mfg and placing on the market'!G$6:G$503,'1.(Optional) tonnage per use'!G466,'1.Mfg and placing on the market'!K$6:K$503,'1.(Optional) tonnage per use'!N466)=0,"You have not provided total tonnage for this substance and year in the sheet 1. Mfg and placing on the market",""))</f>
        <v/>
      </c>
      <c r="AF466" s="117" t="str">
        <f t="shared" ca="1" si="119"/>
        <v/>
      </c>
      <c r="AG466" s="117" t="str">
        <f t="shared" ca="1" si="120"/>
        <v/>
      </c>
      <c r="AH466" s="117" t="str">
        <f t="shared" ca="1" si="121"/>
        <v/>
      </c>
      <c r="AI466" s="117" t="str">
        <f t="shared" si="131"/>
        <v>_EC</v>
      </c>
      <c r="AJ466" s="117" t="str">
        <f t="shared" si="132"/>
        <v>_CAS</v>
      </c>
      <c r="AK466" s="117" t="str">
        <f t="shared" si="133"/>
        <v>_uses</v>
      </c>
      <c r="AL466" s="117" t="str">
        <f t="shared" si="122"/>
        <v/>
      </c>
      <c r="AM466" s="117" t="str">
        <f t="shared" si="123"/>
        <v/>
      </c>
    </row>
    <row r="467" spans="1:39" s="39" customFormat="1" x14ac:dyDescent="0.2">
      <c r="A467" s="37"/>
      <c r="B467" s="37"/>
      <c r="C467" s="37"/>
      <c r="D467" s="70" t="str">
        <f>_xlfn.IFNA(VLOOKUP(A467,'Reference data SID'!$D$2:$Q$673,14,FALSE),"")</f>
        <v/>
      </c>
      <c r="E467" s="70" t="str">
        <f>_xlfn.IFNA(VLOOKUP(D467,'Reference data SID'!$C$3:$E$673,3,FALSE),"")</f>
        <v/>
      </c>
      <c r="F467" s="64" t="str">
        <f>_xlfn.IFNA(IF(E467=FALSE,D467,IF(ISBLANK(B467),VLOOKUP(C467,'Reference data SID'!$N:$P,3,FALSE),VLOOKUP(B467,'Reference data SID'!$M:$P,4,FALSE))),"")</f>
        <v/>
      </c>
      <c r="G467" s="64" t="str">
        <f t="shared" si="134"/>
        <v/>
      </c>
      <c r="H467" s="38" t="str">
        <f>_xlfn.IFNA(VLOOKUP(F467,'Reference data SID'!L:M,2,FALSE),"")</f>
        <v/>
      </c>
      <c r="I467" s="38" t="str">
        <f>_xlfn.IFNA(VLOOKUP(F467,'Reference data SID'!L:N,3,FALSE),"")</f>
        <v/>
      </c>
      <c r="J467" s="38" t="str">
        <f>_xlfn.IFNA(VLOOKUP(F467,'Reference data SID'!L:O,4,FALSE),"")</f>
        <v/>
      </c>
      <c r="K467" s="37"/>
      <c r="L467" s="37"/>
      <c r="M467" s="37"/>
      <c r="N467" s="50"/>
      <c r="O467" s="50"/>
      <c r="P467" s="50"/>
      <c r="Q467" s="50"/>
      <c r="R467" s="50"/>
      <c r="S467" s="50"/>
      <c r="T467" s="47" t="str">
        <f t="shared" ca="1" si="135"/>
        <v/>
      </c>
      <c r="U467" s="117" t="str">
        <f>_xlfn.IFNA(VLOOKUP(A467,'Reference data SID'!D:E,2,FALSE),"")</f>
        <v/>
      </c>
      <c r="V467" s="117" t="str">
        <f t="shared" si="124"/>
        <v>not ok</v>
      </c>
      <c r="W467" s="117" t="str">
        <f t="shared" si="125"/>
        <v>not ok</v>
      </c>
      <c r="X467" s="117" t="str">
        <f t="shared" si="126"/>
        <v>ok</v>
      </c>
      <c r="Y467" s="117" t="str">
        <f t="shared" si="127"/>
        <v>not ok</v>
      </c>
      <c r="Z467" s="117" t="str">
        <f t="shared" si="128"/>
        <v/>
      </c>
      <c r="AA467" s="117" t="str">
        <f>IF(LEN(A467)&gt;1,IF(COUNTIFS($Z$6:Z$502,LEFT(Z467,250))&gt;1,"Duplicate entry: you have two rows for the same substance and year and use",""),"")</f>
        <v/>
      </c>
      <c r="AB467" s="117" t="str">
        <f>IF(LEN(A467)&gt;0,IF(ISNUMBER(MATCH(A467,Annex_I_II_entries,0)),"","The Entry name is not within the dropdown list, make sure that you have not copied and pasted overwritting the cell format (with its correponding dropdown list) in column A"),"")</f>
        <v/>
      </c>
      <c r="AC467" s="117" t="str">
        <f t="shared" ca="1" si="129"/>
        <v/>
      </c>
      <c r="AD467" s="117" t="str">
        <f t="shared" ca="1" si="130"/>
        <v/>
      </c>
      <c r="AE467" s="117" t="str">
        <f>IF(LEN(G467)&lt;1,"",IF(COUNTIFS('1.Mfg and placing on the market'!G$6:G$503,'1.(Optional) tonnage per use'!G467,'1.Mfg and placing on the market'!K$6:K$503,'1.(Optional) tonnage per use'!N467)=0,"You have not provided total tonnage for this substance and year in the sheet 1. Mfg and placing on the market",""))</f>
        <v/>
      </c>
      <c r="AF467" s="117" t="str">
        <f t="shared" ca="1" si="119"/>
        <v/>
      </c>
      <c r="AG467" s="117" t="str">
        <f t="shared" ca="1" si="120"/>
        <v/>
      </c>
      <c r="AH467" s="117" t="str">
        <f t="shared" ca="1" si="121"/>
        <v/>
      </c>
      <c r="AI467" s="117" t="str">
        <f t="shared" si="131"/>
        <v>_EC</v>
      </c>
      <c r="AJ467" s="117" t="str">
        <f t="shared" si="132"/>
        <v>_CAS</v>
      </c>
      <c r="AK467" s="117" t="str">
        <f t="shared" si="133"/>
        <v>_uses</v>
      </c>
      <c r="AL467" s="117" t="str">
        <f t="shared" si="122"/>
        <v/>
      </c>
      <c r="AM467" s="117" t="str">
        <f t="shared" si="123"/>
        <v/>
      </c>
    </row>
    <row r="468" spans="1:39" s="39" customFormat="1" x14ac:dyDescent="0.2">
      <c r="A468" s="37"/>
      <c r="B468" s="37"/>
      <c r="C468" s="37"/>
      <c r="D468" s="70" t="str">
        <f>_xlfn.IFNA(VLOOKUP(A468,'Reference data SID'!$D$2:$Q$673,14,FALSE),"")</f>
        <v/>
      </c>
      <c r="E468" s="70" t="str">
        <f>_xlfn.IFNA(VLOOKUP(D468,'Reference data SID'!$C$3:$E$673,3,FALSE),"")</f>
        <v/>
      </c>
      <c r="F468" s="64" t="str">
        <f>_xlfn.IFNA(IF(E468=FALSE,D468,IF(ISBLANK(B468),VLOOKUP(C468,'Reference data SID'!$N:$P,3,FALSE),VLOOKUP(B468,'Reference data SID'!$M:$P,4,FALSE))),"")</f>
        <v/>
      </c>
      <c r="G468" s="64" t="str">
        <f t="shared" si="134"/>
        <v/>
      </c>
      <c r="H468" s="38" t="str">
        <f>_xlfn.IFNA(VLOOKUP(F468,'Reference data SID'!L:M,2,FALSE),"")</f>
        <v/>
      </c>
      <c r="I468" s="38" t="str">
        <f>_xlfn.IFNA(VLOOKUP(F468,'Reference data SID'!L:N,3,FALSE),"")</f>
        <v/>
      </c>
      <c r="J468" s="38" t="str">
        <f>_xlfn.IFNA(VLOOKUP(F468,'Reference data SID'!L:O,4,FALSE),"")</f>
        <v/>
      </c>
      <c r="K468" s="37"/>
      <c r="L468" s="37"/>
      <c r="M468" s="37"/>
      <c r="N468" s="50"/>
      <c r="O468" s="50"/>
      <c r="P468" s="50"/>
      <c r="Q468" s="50"/>
      <c r="R468" s="50"/>
      <c r="S468" s="50"/>
      <c r="T468" s="47" t="str">
        <f t="shared" ca="1" si="135"/>
        <v/>
      </c>
      <c r="U468" s="117" t="str">
        <f>_xlfn.IFNA(VLOOKUP(A468,'Reference data SID'!D:E,2,FALSE),"")</f>
        <v/>
      </c>
      <c r="V468" s="117" t="str">
        <f t="shared" si="124"/>
        <v>not ok</v>
      </c>
      <c r="W468" s="117" t="str">
        <f t="shared" si="125"/>
        <v>not ok</v>
      </c>
      <c r="X468" s="117" t="str">
        <f t="shared" si="126"/>
        <v>ok</v>
      </c>
      <c r="Y468" s="117" t="str">
        <f t="shared" si="127"/>
        <v>not ok</v>
      </c>
      <c r="Z468" s="117" t="str">
        <f t="shared" si="128"/>
        <v/>
      </c>
      <c r="AA468" s="117" t="str">
        <f>IF(LEN(A468)&gt;1,IF(COUNTIFS($Z$6:Z$502,LEFT(Z468,250))&gt;1,"Duplicate entry: you have two rows for the same substance and year and use",""),"")</f>
        <v/>
      </c>
      <c r="AB468" s="117" t="str">
        <f>IF(LEN(A468)&gt;0,IF(ISNUMBER(MATCH(A468,Annex_I_II_entries,0)),"","The Entry name is not within the dropdown list, make sure that you have not copied and pasted overwritting the cell format (with its correponding dropdown list) in column A"),"")</f>
        <v/>
      </c>
      <c r="AC468" s="117" t="str">
        <f t="shared" ca="1" si="129"/>
        <v/>
      </c>
      <c r="AD468" s="117" t="str">
        <f t="shared" ca="1" si="130"/>
        <v/>
      </c>
      <c r="AE468" s="117" t="str">
        <f>IF(LEN(G468)&lt;1,"",IF(COUNTIFS('1.Mfg and placing on the market'!G$6:G$503,'1.(Optional) tonnage per use'!G468,'1.Mfg and placing on the market'!K$6:K$503,'1.(Optional) tonnage per use'!N468)=0,"You have not provided total tonnage for this substance and year in the sheet 1. Mfg and placing on the market",""))</f>
        <v/>
      </c>
      <c r="AF468" s="117" t="str">
        <f t="shared" ca="1" si="119"/>
        <v/>
      </c>
      <c r="AG468" s="117" t="str">
        <f t="shared" ca="1" si="120"/>
        <v/>
      </c>
      <c r="AH468" s="117" t="str">
        <f t="shared" ca="1" si="121"/>
        <v/>
      </c>
      <c r="AI468" s="117" t="str">
        <f t="shared" si="131"/>
        <v>_EC</v>
      </c>
      <c r="AJ468" s="117" t="str">
        <f t="shared" si="132"/>
        <v>_CAS</v>
      </c>
      <c r="AK468" s="117" t="str">
        <f t="shared" si="133"/>
        <v>_uses</v>
      </c>
      <c r="AL468" s="117" t="str">
        <f t="shared" si="122"/>
        <v/>
      </c>
      <c r="AM468" s="117" t="str">
        <f t="shared" si="123"/>
        <v/>
      </c>
    </row>
    <row r="469" spans="1:39" s="39" customFormat="1" x14ac:dyDescent="0.2">
      <c r="A469" s="37"/>
      <c r="B469" s="37"/>
      <c r="C469" s="37"/>
      <c r="D469" s="70" t="str">
        <f>_xlfn.IFNA(VLOOKUP(A469,'Reference data SID'!$D$2:$Q$673,14,FALSE),"")</f>
        <v/>
      </c>
      <c r="E469" s="70" t="str">
        <f>_xlfn.IFNA(VLOOKUP(D469,'Reference data SID'!$C$3:$E$673,3,FALSE),"")</f>
        <v/>
      </c>
      <c r="F469" s="64" t="str">
        <f>_xlfn.IFNA(IF(E469=FALSE,D469,IF(ISBLANK(B469),VLOOKUP(C469,'Reference data SID'!$N:$P,3,FALSE),VLOOKUP(B469,'Reference data SID'!$M:$P,4,FALSE))),"")</f>
        <v/>
      </c>
      <c r="G469" s="64" t="str">
        <f t="shared" si="134"/>
        <v/>
      </c>
      <c r="H469" s="38" t="str">
        <f>_xlfn.IFNA(VLOOKUP(F469,'Reference data SID'!L:M,2,FALSE),"")</f>
        <v/>
      </c>
      <c r="I469" s="38" t="str">
        <f>_xlfn.IFNA(VLOOKUP(F469,'Reference data SID'!L:N,3,FALSE),"")</f>
        <v/>
      </c>
      <c r="J469" s="38" t="str">
        <f>_xlfn.IFNA(VLOOKUP(F469,'Reference data SID'!L:O,4,FALSE),"")</f>
        <v/>
      </c>
      <c r="K469" s="37"/>
      <c r="L469" s="37"/>
      <c r="M469" s="37"/>
      <c r="N469" s="50"/>
      <c r="O469" s="50"/>
      <c r="P469" s="50"/>
      <c r="Q469" s="50"/>
      <c r="R469" s="50"/>
      <c r="S469" s="50"/>
      <c r="T469" s="47" t="str">
        <f t="shared" ca="1" si="135"/>
        <v/>
      </c>
      <c r="U469" s="117" t="str">
        <f>_xlfn.IFNA(VLOOKUP(A469,'Reference data SID'!D:E,2,FALSE),"")</f>
        <v/>
      </c>
      <c r="V469" s="117" t="str">
        <f t="shared" si="124"/>
        <v>not ok</v>
      </c>
      <c r="W469" s="117" t="str">
        <f t="shared" si="125"/>
        <v>not ok</v>
      </c>
      <c r="X469" s="117" t="str">
        <f t="shared" si="126"/>
        <v>ok</v>
      </c>
      <c r="Y469" s="117" t="str">
        <f t="shared" si="127"/>
        <v>not ok</v>
      </c>
      <c r="Z469" s="117" t="str">
        <f t="shared" si="128"/>
        <v/>
      </c>
      <c r="AA469" s="117" t="str">
        <f>IF(LEN(A469)&gt;1,IF(COUNTIFS($Z$6:Z$502,LEFT(Z469,250))&gt;1,"Duplicate entry: you have two rows for the same substance and year and use",""),"")</f>
        <v/>
      </c>
      <c r="AB469" s="117" t="str">
        <f>IF(LEN(A469)&gt;0,IF(ISNUMBER(MATCH(A469,Annex_I_II_entries,0)),"","The Entry name is not within the dropdown list, make sure that you have not copied and pasted overwritting the cell format (with its correponding dropdown list) in column A"),"")</f>
        <v/>
      </c>
      <c r="AC469" s="117" t="str">
        <f t="shared" ca="1" si="129"/>
        <v/>
      </c>
      <c r="AD469" s="117" t="str">
        <f t="shared" ca="1" si="130"/>
        <v/>
      </c>
      <c r="AE469" s="117" t="str">
        <f>IF(LEN(G469)&lt;1,"",IF(COUNTIFS('1.Mfg and placing on the market'!G$6:G$503,'1.(Optional) tonnage per use'!G469,'1.Mfg and placing on the market'!K$6:K$503,'1.(Optional) tonnage per use'!N469)=0,"You have not provided total tonnage for this substance and year in the sheet 1. Mfg and placing on the market",""))</f>
        <v/>
      </c>
      <c r="AF469" s="117" t="str">
        <f t="shared" ca="1" si="119"/>
        <v/>
      </c>
      <c r="AG469" s="117" t="str">
        <f t="shared" ca="1" si="120"/>
        <v/>
      </c>
      <c r="AH469" s="117" t="str">
        <f t="shared" ca="1" si="121"/>
        <v/>
      </c>
      <c r="AI469" s="117" t="str">
        <f t="shared" si="131"/>
        <v>_EC</v>
      </c>
      <c r="AJ469" s="117" t="str">
        <f t="shared" si="132"/>
        <v>_CAS</v>
      </c>
      <c r="AK469" s="117" t="str">
        <f t="shared" si="133"/>
        <v>_uses</v>
      </c>
      <c r="AL469" s="117" t="str">
        <f t="shared" si="122"/>
        <v/>
      </c>
      <c r="AM469" s="117" t="str">
        <f t="shared" si="123"/>
        <v/>
      </c>
    </row>
    <row r="470" spans="1:39" s="39" customFormat="1" x14ac:dyDescent="0.2">
      <c r="A470" s="37"/>
      <c r="B470" s="37"/>
      <c r="C470" s="37"/>
      <c r="D470" s="70" t="str">
        <f>_xlfn.IFNA(VLOOKUP(A470,'Reference data SID'!$D$2:$Q$673,14,FALSE),"")</f>
        <v/>
      </c>
      <c r="E470" s="70" t="str">
        <f>_xlfn.IFNA(VLOOKUP(D470,'Reference data SID'!$C$3:$E$673,3,FALSE),"")</f>
        <v/>
      </c>
      <c r="F470" s="64" t="str">
        <f>_xlfn.IFNA(IF(E470=FALSE,D470,IF(ISBLANK(B470),VLOOKUP(C470,'Reference data SID'!$N:$P,3,FALSE),VLOOKUP(B470,'Reference data SID'!$M:$P,4,FALSE))),"")</f>
        <v/>
      </c>
      <c r="G470" s="64" t="str">
        <f t="shared" si="134"/>
        <v/>
      </c>
      <c r="H470" s="38" t="str">
        <f>_xlfn.IFNA(VLOOKUP(F470,'Reference data SID'!L:M,2,FALSE),"")</f>
        <v/>
      </c>
      <c r="I470" s="38" t="str">
        <f>_xlfn.IFNA(VLOOKUP(F470,'Reference data SID'!L:N,3,FALSE),"")</f>
        <v/>
      </c>
      <c r="J470" s="38" t="str">
        <f>_xlfn.IFNA(VLOOKUP(F470,'Reference data SID'!L:O,4,FALSE),"")</f>
        <v/>
      </c>
      <c r="K470" s="37"/>
      <c r="L470" s="37"/>
      <c r="M470" s="37"/>
      <c r="N470" s="50"/>
      <c r="O470" s="50"/>
      <c r="P470" s="50"/>
      <c r="Q470" s="50"/>
      <c r="R470" s="50"/>
      <c r="S470" s="50"/>
      <c r="T470" s="47" t="str">
        <f t="shared" ca="1" si="135"/>
        <v/>
      </c>
      <c r="U470" s="117" t="str">
        <f>_xlfn.IFNA(VLOOKUP(A470,'Reference data SID'!D:E,2,FALSE),"")</f>
        <v/>
      </c>
      <c r="V470" s="117" t="str">
        <f t="shared" si="124"/>
        <v>not ok</v>
      </c>
      <c r="W470" s="117" t="str">
        <f t="shared" si="125"/>
        <v>not ok</v>
      </c>
      <c r="X470" s="117" t="str">
        <f t="shared" si="126"/>
        <v>ok</v>
      </c>
      <c r="Y470" s="117" t="str">
        <f t="shared" si="127"/>
        <v>not ok</v>
      </c>
      <c r="Z470" s="117" t="str">
        <f t="shared" si="128"/>
        <v/>
      </c>
      <c r="AA470" s="117" t="str">
        <f>IF(LEN(A470)&gt;1,IF(COUNTIFS($Z$6:Z$502,LEFT(Z470,250))&gt;1,"Duplicate entry: you have two rows for the same substance and year and use",""),"")</f>
        <v/>
      </c>
      <c r="AB470" s="117" t="str">
        <f>IF(LEN(A470)&gt;0,IF(ISNUMBER(MATCH(A470,Annex_I_II_entries,0)),"","The Entry name is not within the dropdown list, make sure that you have not copied and pasted overwritting the cell format (with its correponding dropdown list) in column A"),"")</f>
        <v/>
      </c>
      <c r="AC470" s="117" t="str">
        <f t="shared" ca="1" si="129"/>
        <v/>
      </c>
      <c r="AD470" s="117" t="str">
        <f t="shared" ca="1" si="130"/>
        <v/>
      </c>
      <c r="AE470" s="117" t="str">
        <f>IF(LEN(G470)&lt;1,"",IF(COUNTIFS('1.Mfg and placing on the market'!G$6:G$503,'1.(Optional) tonnage per use'!G470,'1.Mfg and placing on the market'!K$6:K$503,'1.(Optional) tonnage per use'!N470)=0,"You have not provided total tonnage for this substance and year in the sheet 1. Mfg and placing on the market",""))</f>
        <v/>
      </c>
      <c r="AF470" s="117" t="str">
        <f t="shared" ca="1" si="119"/>
        <v/>
      </c>
      <c r="AG470" s="117" t="str">
        <f t="shared" ca="1" si="120"/>
        <v/>
      </c>
      <c r="AH470" s="117" t="str">
        <f t="shared" ca="1" si="121"/>
        <v/>
      </c>
      <c r="AI470" s="117" t="str">
        <f t="shared" si="131"/>
        <v>_EC</v>
      </c>
      <c r="AJ470" s="117" t="str">
        <f t="shared" si="132"/>
        <v>_CAS</v>
      </c>
      <c r="AK470" s="117" t="str">
        <f t="shared" si="133"/>
        <v>_uses</v>
      </c>
      <c r="AL470" s="117" t="str">
        <f t="shared" si="122"/>
        <v/>
      </c>
      <c r="AM470" s="117" t="str">
        <f t="shared" si="123"/>
        <v/>
      </c>
    </row>
    <row r="471" spans="1:39" s="39" customFormat="1" x14ac:dyDescent="0.2">
      <c r="A471" s="37"/>
      <c r="B471" s="37"/>
      <c r="C471" s="37"/>
      <c r="D471" s="70" t="str">
        <f>_xlfn.IFNA(VLOOKUP(A471,'Reference data SID'!$D$2:$Q$673,14,FALSE),"")</f>
        <v/>
      </c>
      <c r="E471" s="70" t="str">
        <f>_xlfn.IFNA(VLOOKUP(D471,'Reference data SID'!$C$3:$E$673,3,FALSE),"")</f>
        <v/>
      </c>
      <c r="F471" s="64" t="str">
        <f>_xlfn.IFNA(IF(E471=FALSE,D471,IF(ISBLANK(B471),VLOOKUP(C471,'Reference data SID'!$N:$P,3,FALSE),VLOOKUP(B471,'Reference data SID'!$M:$P,4,FALSE))),"")</f>
        <v/>
      </c>
      <c r="G471" s="64" t="str">
        <f t="shared" si="134"/>
        <v/>
      </c>
      <c r="H471" s="38" t="str">
        <f>_xlfn.IFNA(VLOOKUP(F471,'Reference data SID'!L:M,2,FALSE),"")</f>
        <v/>
      </c>
      <c r="I471" s="38" t="str">
        <f>_xlfn.IFNA(VLOOKUP(F471,'Reference data SID'!L:N,3,FALSE),"")</f>
        <v/>
      </c>
      <c r="J471" s="38" t="str">
        <f>_xlfn.IFNA(VLOOKUP(F471,'Reference data SID'!L:O,4,FALSE),"")</f>
        <v/>
      </c>
      <c r="K471" s="37"/>
      <c r="L471" s="37"/>
      <c r="M471" s="37"/>
      <c r="N471" s="50"/>
      <c r="O471" s="50"/>
      <c r="P471" s="50"/>
      <c r="Q471" s="50"/>
      <c r="R471" s="50"/>
      <c r="S471" s="50"/>
      <c r="T471" s="47" t="str">
        <f t="shared" ca="1" si="135"/>
        <v/>
      </c>
      <c r="U471" s="117" t="str">
        <f>_xlfn.IFNA(VLOOKUP(A471,'Reference data SID'!D:E,2,FALSE),"")</f>
        <v/>
      </c>
      <c r="V471" s="117" t="str">
        <f t="shared" si="124"/>
        <v>not ok</v>
      </c>
      <c r="W471" s="117" t="str">
        <f t="shared" si="125"/>
        <v>not ok</v>
      </c>
      <c r="X471" s="117" t="str">
        <f t="shared" si="126"/>
        <v>ok</v>
      </c>
      <c r="Y471" s="117" t="str">
        <f t="shared" si="127"/>
        <v>not ok</v>
      </c>
      <c r="Z471" s="117" t="str">
        <f t="shared" si="128"/>
        <v/>
      </c>
      <c r="AA471" s="117" t="str">
        <f>IF(LEN(A471)&gt;1,IF(COUNTIFS($Z$6:Z$502,LEFT(Z471,250))&gt;1,"Duplicate entry: you have two rows for the same substance and year and use",""),"")</f>
        <v/>
      </c>
      <c r="AB471" s="117" t="str">
        <f>IF(LEN(A471)&gt;0,IF(ISNUMBER(MATCH(A471,Annex_I_II_entries,0)),"","The Entry name is not within the dropdown list, make sure that you have not copied and pasted overwritting the cell format (with its correponding dropdown list) in column A"),"")</f>
        <v/>
      </c>
      <c r="AC471" s="117" t="str">
        <f t="shared" ca="1" si="129"/>
        <v/>
      </c>
      <c r="AD471" s="117" t="str">
        <f t="shared" ca="1" si="130"/>
        <v/>
      </c>
      <c r="AE471" s="117" t="str">
        <f>IF(LEN(G471)&lt;1,"",IF(COUNTIFS('1.Mfg and placing on the market'!G$6:G$503,'1.(Optional) tonnage per use'!G471,'1.Mfg and placing on the market'!K$6:K$503,'1.(Optional) tonnage per use'!N471)=0,"You have not provided total tonnage for this substance and year in the sheet 1. Mfg and placing on the market",""))</f>
        <v/>
      </c>
      <c r="AF471" s="117" t="str">
        <f t="shared" ca="1" si="119"/>
        <v/>
      </c>
      <c r="AG471" s="117" t="str">
        <f t="shared" ca="1" si="120"/>
        <v/>
      </c>
      <c r="AH471" s="117" t="str">
        <f t="shared" ca="1" si="121"/>
        <v/>
      </c>
      <c r="AI471" s="117" t="str">
        <f t="shared" si="131"/>
        <v>_EC</v>
      </c>
      <c r="AJ471" s="117" t="str">
        <f t="shared" si="132"/>
        <v>_CAS</v>
      </c>
      <c r="AK471" s="117" t="str">
        <f t="shared" si="133"/>
        <v>_uses</v>
      </c>
      <c r="AL471" s="117" t="str">
        <f t="shared" si="122"/>
        <v/>
      </c>
      <c r="AM471" s="117" t="str">
        <f t="shared" si="123"/>
        <v/>
      </c>
    </row>
    <row r="472" spans="1:39" s="39" customFormat="1" x14ac:dyDescent="0.2">
      <c r="A472" s="37"/>
      <c r="B472" s="37"/>
      <c r="C472" s="37"/>
      <c r="D472" s="70" t="str">
        <f>_xlfn.IFNA(VLOOKUP(A472,'Reference data SID'!$D$2:$Q$673,14,FALSE),"")</f>
        <v/>
      </c>
      <c r="E472" s="70" t="str">
        <f>_xlfn.IFNA(VLOOKUP(D472,'Reference data SID'!$C$3:$E$673,3,FALSE),"")</f>
        <v/>
      </c>
      <c r="F472" s="64" t="str">
        <f>_xlfn.IFNA(IF(E472=FALSE,D472,IF(ISBLANK(B472),VLOOKUP(C472,'Reference data SID'!$N:$P,3,FALSE),VLOOKUP(B472,'Reference data SID'!$M:$P,4,FALSE))),"")</f>
        <v/>
      </c>
      <c r="G472" s="64" t="str">
        <f t="shared" si="134"/>
        <v/>
      </c>
      <c r="H472" s="38" t="str">
        <f>_xlfn.IFNA(VLOOKUP(F472,'Reference data SID'!L:M,2,FALSE),"")</f>
        <v/>
      </c>
      <c r="I472" s="38" t="str">
        <f>_xlfn.IFNA(VLOOKUP(F472,'Reference data SID'!L:N,3,FALSE),"")</f>
        <v/>
      </c>
      <c r="J472" s="38" t="str">
        <f>_xlfn.IFNA(VLOOKUP(F472,'Reference data SID'!L:O,4,FALSE),"")</f>
        <v/>
      </c>
      <c r="K472" s="37"/>
      <c r="L472" s="37"/>
      <c r="M472" s="37"/>
      <c r="N472" s="50"/>
      <c r="O472" s="50"/>
      <c r="P472" s="50"/>
      <c r="Q472" s="50"/>
      <c r="R472" s="50"/>
      <c r="S472" s="50"/>
      <c r="T472" s="47" t="str">
        <f t="shared" ca="1" si="135"/>
        <v/>
      </c>
      <c r="U472" s="117" t="str">
        <f>_xlfn.IFNA(VLOOKUP(A472,'Reference data SID'!D:E,2,FALSE),"")</f>
        <v/>
      </c>
      <c r="V472" s="117" t="str">
        <f t="shared" si="124"/>
        <v>not ok</v>
      </c>
      <c r="W472" s="117" t="str">
        <f t="shared" si="125"/>
        <v>not ok</v>
      </c>
      <c r="X472" s="117" t="str">
        <f t="shared" si="126"/>
        <v>ok</v>
      </c>
      <c r="Y472" s="117" t="str">
        <f t="shared" si="127"/>
        <v>not ok</v>
      </c>
      <c r="Z472" s="117" t="str">
        <f t="shared" si="128"/>
        <v/>
      </c>
      <c r="AA472" s="117" t="str">
        <f>IF(LEN(A472)&gt;1,IF(COUNTIFS($Z$6:Z$502,LEFT(Z472,250))&gt;1,"Duplicate entry: you have two rows for the same substance and year and use",""),"")</f>
        <v/>
      </c>
      <c r="AB472" s="117" t="str">
        <f>IF(LEN(A472)&gt;0,IF(ISNUMBER(MATCH(A472,Annex_I_II_entries,0)),"","The Entry name is not within the dropdown list, make sure that you have not copied and pasted overwritting the cell format (with its correponding dropdown list) in column A"),"")</f>
        <v/>
      </c>
      <c r="AC472" s="117" t="str">
        <f t="shared" ca="1" si="129"/>
        <v/>
      </c>
      <c r="AD472" s="117" t="str">
        <f t="shared" ca="1" si="130"/>
        <v/>
      </c>
      <c r="AE472" s="117" t="str">
        <f>IF(LEN(G472)&lt;1,"",IF(COUNTIFS('1.Mfg and placing on the market'!G$6:G$503,'1.(Optional) tonnage per use'!G472,'1.Mfg and placing on the market'!K$6:K$503,'1.(Optional) tonnage per use'!N472)=0,"You have not provided total tonnage for this substance and year in the sheet 1. Mfg and placing on the market",""))</f>
        <v/>
      </c>
      <c r="AF472" s="117" t="str">
        <f t="shared" ca="1" si="119"/>
        <v/>
      </c>
      <c r="AG472" s="117" t="str">
        <f t="shared" ca="1" si="120"/>
        <v/>
      </c>
      <c r="AH472" s="117" t="str">
        <f t="shared" ca="1" si="121"/>
        <v/>
      </c>
      <c r="AI472" s="117" t="str">
        <f t="shared" si="131"/>
        <v>_EC</v>
      </c>
      <c r="AJ472" s="117" t="str">
        <f t="shared" si="132"/>
        <v>_CAS</v>
      </c>
      <c r="AK472" s="117" t="str">
        <f t="shared" si="133"/>
        <v>_uses</v>
      </c>
      <c r="AL472" s="117" t="str">
        <f t="shared" si="122"/>
        <v/>
      </c>
      <c r="AM472" s="117" t="str">
        <f t="shared" si="123"/>
        <v/>
      </c>
    </row>
    <row r="473" spans="1:39" s="39" customFormat="1" x14ac:dyDescent="0.2">
      <c r="A473" s="37"/>
      <c r="B473" s="37"/>
      <c r="C473" s="37"/>
      <c r="D473" s="70" t="str">
        <f>_xlfn.IFNA(VLOOKUP(A473,'Reference data SID'!$D$2:$Q$673,14,FALSE),"")</f>
        <v/>
      </c>
      <c r="E473" s="70" t="str">
        <f>_xlfn.IFNA(VLOOKUP(D473,'Reference data SID'!$C$3:$E$673,3,FALSE),"")</f>
        <v/>
      </c>
      <c r="F473" s="64" t="str">
        <f>_xlfn.IFNA(IF(E473=FALSE,D473,IF(ISBLANK(B473),VLOOKUP(C473,'Reference data SID'!$N:$P,3,FALSE),VLOOKUP(B473,'Reference data SID'!$M:$P,4,FALSE))),"")</f>
        <v/>
      </c>
      <c r="G473" s="64" t="str">
        <f t="shared" si="134"/>
        <v/>
      </c>
      <c r="H473" s="38" t="str">
        <f>_xlfn.IFNA(VLOOKUP(F473,'Reference data SID'!L:M,2,FALSE),"")</f>
        <v/>
      </c>
      <c r="I473" s="38" t="str">
        <f>_xlfn.IFNA(VLOOKUP(F473,'Reference data SID'!L:N,3,FALSE),"")</f>
        <v/>
      </c>
      <c r="J473" s="38" t="str">
        <f>_xlfn.IFNA(VLOOKUP(F473,'Reference data SID'!L:O,4,FALSE),"")</f>
        <v/>
      </c>
      <c r="K473" s="37"/>
      <c r="L473" s="37"/>
      <c r="M473" s="37"/>
      <c r="N473" s="50"/>
      <c r="O473" s="50"/>
      <c r="P473" s="50"/>
      <c r="Q473" s="50"/>
      <c r="R473" s="50"/>
      <c r="S473" s="50"/>
      <c r="T473" s="47" t="str">
        <f t="shared" ca="1" si="135"/>
        <v/>
      </c>
      <c r="U473" s="117" t="str">
        <f>_xlfn.IFNA(VLOOKUP(A473,'Reference data SID'!D:E,2,FALSE),"")</f>
        <v/>
      </c>
      <c r="V473" s="117" t="str">
        <f t="shared" si="124"/>
        <v>not ok</v>
      </c>
      <c r="W473" s="117" t="str">
        <f t="shared" si="125"/>
        <v>not ok</v>
      </c>
      <c r="X473" s="117" t="str">
        <f t="shared" si="126"/>
        <v>ok</v>
      </c>
      <c r="Y473" s="117" t="str">
        <f t="shared" si="127"/>
        <v>not ok</v>
      </c>
      <c r="Z473" s="117" t="str">
        <f t="shared" si="128"/>
        <v/>
      </c>
      <c r="AA473" s="117" t="str">
        <f>IF(LEN(A473)&gt;1,IF(COUNTIFS($Z$6:Z$502,LEFT(Z473,250))&gt;1,"Duplicate entry: you have two rows for the same substance and year and use",""),"")</f>
        <v/>
      </c>
      <c r="AB473" s="117" t="str">
        <f>IF(LEN(A473)&gt;0,IF(ISNUMBER(MATCH(A473,Annex_I_II_entries,0)),"","The Entry name is not within the dropdown list, make sure that you have not copied and pasted overwritting the cell format (with its correponding dropdown list) in column A"),"")</f>
        <v/>
      </c>
      <c r="AC473" s="117" t="str">
        <f t="shared" ca="1" si="129"/>
        <v/>
      </c>
      <c r="AD473" s="117" t="str">
        <f t="shared" ca="1" si="130"/>
        <v/>
      </c>
      <c r="AE473" s="117" t="str">
        <f>IF(LEN(G473)&lt;1,"",IF(COUNTIFS('1.Mfg and placing on the market'!G$6:G$503,'1.(Optional) tonnage per use'!G473,'1.Mfg and placing on the market'!K$6:K$503,'1.(Optional) tonnage per use'!N473)=0,"You have not provided total tonnage for this substance and year in the sheet 1. Mfg and placing on the market",""))</f>
        <v/>
      </c>
      <c r="AF473" s="117" t="str">
        <f t="shared" ca="1" si="119"/>
        <v/>
      </c>
      <c r="AG473" s="117" t="str">
        <f t="shared" ca="1" si="120"/>
        <v/>
      </c>
      <c r="AH473" s="117" t="str">
        <f t="shared" ca="1" si="121"/>
        <v/>
      </c>
      <c r="AI473" s="117" t="str">
        <f t="shared" si="131"/>
        <v>_EC</v>
      </c>
      <c r="AJ473" s="117" t="str">
        <f t="shared" si="132"/>
        <v>_CAS</v>
      </c>
      <c r="AK473" s="117" t="str">
        <f t="shared" si="133"/>
        <v>_uses</v>
      </c>
      <c r="AL473" s="117" t="str">
        <f t="shared" si="122"/>
        <v/>
      </c>
      <c r="AM473" s="117" t="str">
        <f t="shared" si="123"/>
        <v/>
      </c>
    </row>
    <row r="474" spans="1:39" s="39" customFormat="1" x14ac:dyDescent="0.2">
      <c r="A474" s="37"/>
      <c r="B474" s="37"/>
      <c r="C474" s="37"/>
      <c r="D474" s="70" t="str">
        <f>_xlfn.IFNA(VLOOKUP(A474,'Reference data SID'!$D$2:$Q$673,14,FALSE),"")</f>
        <v/>
      </c>
      <c r="E474" s="70" t="str">
        <f>_xlfn.IFNA(VLOOKUP(D474,'Reference data SID'!$C$3:$E$673,3,FALSE),"")</f>
        <v/>
      </c>
      <c r="F474" s="64" t="str">
        <f>_xlfn.IFNA(IF(E474=FALSE,D474,IF(ISBLANK(B474),VLOOKUP(C474,'Reference data SID'!$N:$P,3,FALSE),VLOOKUP(B474,'Reference data SID'!$M:$P,4,FALSE))),"")</f>
        <v/>
      </c>
      <c r="G474" s="64" t="str">
        <f t="shared" si="134"/>
        <v/>
      </c>
      <c r="H474" s="38" t="str">
        <f>_xlfn.IFNA(VLOOKUP(F474,'Reference data SID'!L:M,2,FALSE),"")</f>
        <v/>
      </c>
      <c r="I474" s="38" t="str">
        <f>_xlfn.IFNA(VLOOKUP(F474,'Reference data SID'!L:N,3,FALSE),"")</f>
        <v/>
      </c>
      <c r="J474" s="38" t="str">
        <f>_xlfn.IFNA(VLOOKUP(F474,'Reference data SID'!L:O,4,FALSE),"")</f>
        <v/>
      </c>
      <c r="K474" s="37"/>
      <c r="L474" s="37"/>
      <c r="M474" s="37"/>
      <c r="N474" s="50"/>
      <c r="O474" s="50"/>
      <c r="P474" s="50"/>
      <c r="Q474" s="50"/>
      <c r="R474" s="50"/>
      <c r="S474" s="50"/>
      <c r="T474" s="47" t="str">
        <f t="shared" ca="1" si="135"/>
        <v/>
      </c>
      <c r="U474" s="117" t="str">
        <f>_xlfn.IFNA(VLOOKUP(A474,'Reference data SID'!D:E,2,FALSE),"")</f>
        <v/>
      </c>
      <c r="V474" s="117" t="str">
        <f t="shared" si="124"/>
        <v>not ok</v>
      </c>
      <c r="W474" s="117" t="str">
        <f t="shared" si="125"/>
        <v>not ok</v>
      </c>
      <c r="X474" s="117" t="str">
        <f t="shared" si="126"/>
        <v>ok</v>
      </c>
      <c r="Y474" s="117" t="str">
        <f t="shared" si="127"/>
        <v>not ok</v>
      </c>
      <c r="Z474" s="117" t="str">
        <f t="shared" si="128"/>
        <v/>
      </c>
      <c r="AA474" s="117" t="str">
        <f>IF(LEN(A474)&gt;1,IF(COUNTIFS($Z$6:Z$502,LEFT(Z474,250))&gt;1,"Duplicate entry: you have two rows for the same substance and year and use",""),"")</f>
        <v/>
      </c>
      <c r="AB474" s="117" t="str">
        <f>IF(LEN(A474)&gt;0,IF(ISNUMBER(MATCH(A474,Annex_I_II_entries,0)),"","The Entry name is not within the dropdown list, make sure that you have not copied and pasted overwritting the cell format (with its correponding dropdown list) in column A"),"")</f>
        <v/>
      </c>
      <c r="AC474" s="117" t="str">
        <f t="shared" ca="1" si="129"/>
        <v/>
      </c>
      <c r="AD474" s="117" t="str">
        <f t="shared" ca="1" si="130"/>
        <v/>
      </c>
      <c r="AE474" s="117" t="str">
        <f>IF(LEN(G474)&lt;1,"",IF(COUNTIFS('1.Mfg and placing on the market'!G$6:G$503,'1.(Optional) tonnage per use'!G474,'1.Mfg and placing on the market'!K$6:K$503,'1.(Optional) tonnage per use'!N474)=0,"You have not provided total tonnage for this substance and year in the sheet 1. Mfg and placing on the market",""))</f>
        <v/>
      </c>
      <c r="AF474" s="117" t="str">
        <f t="shared" ca="1" si="119"/>
        <v/>
      </c>
      <c r="AG474" s="117" t="str">
        <f t="shared" ca="1" si="120"/>
        <v/>
      </c>
      <c r="AH474" s="117" t="str">
        <f t="shared" ca="1" si="121"/>
        <v/>
      </c>
      <c r="AI474" s="117" t="str">
        <f t="shared" si="131"/>
        <v>_EC</v>
      </c>
      <c r="AJ474" s="117" t="str">
        <f t="shared" si="132"/>
        <v>_CAS</v>
      </c>
      <c r="AK474" s="117" t="str">
        <f t="shared" si="133"/>
        <v>_uses</v>
      </c>
      <c r="AL474" s="117" t="str">
        <f t="shared" si="122"/>
        <v/>
      </c>
      <c r="AM474" s="117" t="str">
        <f t="shared" si="123"/>
        <v/>
      </c>
    </row>
    <row r="475" spans="1:39" s="39" customFormat="1" x14ac:dyDescent="0.2">
      <c r="A475" s="37"/>
      <c r="B475" s="37"/>
      <c r="C475" s="37"/>
      <c r="D475" s="70" t="str">
        <f>_xlfn.IFNA(VLOOKUP(A475,'Reference data SID'!$D$2:$Q$673,14,FALSE),"")</f>
        <v/>
      </c>
      <c r="E475" s="70" t="str">
        <f>_xlfn.IFNA(VLOOKUP(D475,'Reference data SID'!$C$3:$E$673,3,FALSE),"")</f>
        <v/>
      </c>
      <c r="F475" s="64" t="str">
        <f>_xlfn.IFNA(IF(E475=FALSE,D475,IF(ISBLANK(B475),VLOOKUP(C475,'Reference data SID'!$N:$P,3,FALSE),VLOOKUP(B475,'Reference data SID'!$M:$P,4,FALSE))),"")</f>
        <v/>
      </c>
      <c r="G475" s="64" t="str">
        <f t="shared" si="134"/>
        <v/>
      </c>
      <c r="H475" s="38" t="str">
        <f>_xlfn.IFNA(VLOOKUP(F475,'Reference data SID'!L:M,2,FALSE),"")</f>
        <v/>
      </c>
      <c r="I475" s="38" t="str">
        <f>_xlfn.IFNA(VLOOKUP(F475,'Reference data SID'!L:N,3,FALSE),"")</f>
        <v/>
      </c>
      <c r="J475" s="38" t="str">
        <f>_xlfn.IFNA(VLOOKUP(F475,'Reference data SID'!L:O,4,FALSE),"")</f>
        <v/>
      </c>
      <c r="K475" s="37"/>
      <c r="L475" s="37"/>
      <c r="M475" s="37"/>
      <c r="N475" s="50"/>
      <c r="O475" s="50"/>
      <c r="P475" s="50"/>
      <c r="Q475" s="50"/>
      <c r="R475" s="50"/>
      <c r="S475" s="50"/>
      <c r="T475" s="47" t="str">
        <f t="shared" ca="1" si="135"/>
        <v/>
      </c>
      <c r="U475" s="117" t="str">
        <f>_xlfn.IFNA(VLOOKUP(A475,'Reference data SID'!D:E,2,FALSE),"")</f>
        <v/>
      </c>
      <c r="V475" s="117" t="str">
        <f t="shared" si="124"/>
        <v>not ok</v>
      </c>
      <c r="W475" s="117" t="str">
        <f t="shared" si="125"/>
        <v>not ok</v>
      </c>
      <c r="X475" s="117" t="str">
        <f t="shared" si="126"/>
        <v>ok</v>
      </c>
      <c r="Y475" s="117" t="str">
        <f t="shared" si="127"/>
        <v>not ok</v>
      </c>
      <c r="Z475" s="117" t="str">
        <f t="shared" si="128"/>
        <v/>
      </c>
      <c r="AA475" s="117" t="str">
        <f>IF(LEN(A475)&gt;1,IF(COUNTIFS($Z$6:Z$502,LEFT(Z475,250))&gt;1,"Duplicate entry: you have two rows for the same substance and year and use",""),"")</f>
        <v/>
      </c>
      <c r="AB475" s="117" t="str">
        <f>IF(LEN(A475)&gt;0,IF(ISNUMBER(MATCH(A475,Annex_I_II_entries,0)),"","The Entry name is not within the dropdown list, make sure that you have not copied and pasted overwritting the cell format (with its correponding dropdown list) in column A"),"")</f>
        <v/>
      </c>
      <c r="AC475" s="117" t="str">
        <f t="shared" ca="1" si="129"/>
        <v/>
      </c>
      <c r="AD475" s="117" t="str">
        <f t="shared" ca="1" si="130"/>
        <v/>
      </c>
      <c r="AE475" s="117" t="str">
        <f>IF(LEN(G475)&lt;1,"",IF(COUNTIFS('1.Mfg and placing on the market'!G$6:G$503,'1.(Optional) tonnage per use'!G475,'1.Mfg and placing on the market'!K$6:K$503,'1.(Optional) tonnage per use'!N475)=0,"You have not provided total tonnage for this substance and year in the sheet 1. Mfg and placing on the market",""))</f>
        <v/>
      </c>
      <c r="AF475" s="117" t="str">
        <f t="shared" ca="1" si="119"/>
        <v/>
      </c>
      <c r="AG475" s="117" t="str">
        <f t="shared" ca="1" si="120"/>
        <v/>
      </c>
      <c r="AH475" s="117" t="str">
        <f t="shared" ca="1" si="121"/>
        <v/>
      </c>
      <c r="AI475" s="117" t="str">
        <f t="shared" si="131"/>
        <v>_EC</v>
      </c>
      <c r="AJ475" s="117" t="str">
        <f t="shared" si="132"/>
        <v>_CAS</v>
      </c>
      <c r="AK475" s="117" t="str">
        <f t="shared" si="133"/>
        <v>_uses</v>
      </c>
      <c r="AL475" s="117" t="str">
        <f t="shared" si="122"/>
        <v/>
      </c>
      <c r="AM475" s="117" t="str">
        <f t="shared" si="123"/>
        <v/>
      </c>
    </row>
    <row r="476" spans="1:39" s="39" customFormat="1" x14ac:dyDescent="0.2">
      <c r="A476" s="37"/>
      <c r="B476" s="37"/>
      <c r="C476" s="37"/>
      <c r="D476" s="70" t="str">
        <f>_xlfn.IFNA(VLOOKUP(A476,'Reference data SID'!$D$2:$Q$673,14,FALSE),"")</f>
        <v/>
      </c>
      <c r="E476" s="70" t="str">
        <f>_xlfn.IFNA(VLOOKUP(D476,'Reference data SID'!$C$3:$E$673,3,FALSE),"")</f>
        <v/>
      </c>
      <c r="F476" s="64" t="str">
        <f>_xlfn.IFNA(IF(E476=FALSE,D476,IF(ISBLANK(B476),VLOOKUP(C476,'Reference data SID'!$N:$P,3,FALSE),VLOOKUP(B476,'Reference data SID'!$M:$P,4,FALSE))),"")</f>
        <v/>
      </c>
      <c r="G476" s="64" t="str">
        <f t="shared" si="134"/>
        <v/>
      </c>
      <c r="H476" s="38" t="str">
        <f>_xlfn.IFNA(VLOOKUP(F476,'Reference data SID'!L:M,2,FALSE),"")</f>
        <v/>
      </c>
      <c r="I476" s="38" t="str">
        <f>_xlfn.IFNA(VLOOKUP(F476,'Reference data SID'!L:N,3,FALSE),"")</f>
        <v/>
      </c>
      <c r="J476" s="38" t="str">
        <f>_xlfn.IFNA(VLOOKUP(F476,'Reference data SID'!L:O,4,FALSE),"")</f>
        <v/>
      </c>
      <c r="K476" s="37"/>
      <c r="L476" s="37"/>
      <c r="M476" s="37"/>
      <c r="N476" s="50"/>
      <c r="O476" s="50"/>
      <c r="P476" s="50"/>
      <c r="Q476" s="50"/>
      <c r="R476" s="50"/>
      <c r="S476" s="50"/>
      <c r="T476" s="47" t="str">
        <f t="shared" ca="1" si="135"/>
        <v/>
      </c>
      <c r="U476" s="117" t="str">
        <f>_xlfn.IFNA(VLOOKUP(A476,'Reference data SID'!D:E,2,FALSE),"")</f>
        <v/>
      </c>
      <c r="V476" s="117" t="str">
        <f t="shared" si="124"/>
        <v>not ok</v>
      </c>
      <c r="W476" s="117" t="str">
        <f t="shared" si="125"/>
        <v>not ok</v>
      </c>
      <c r="X476" s="117" t="str">
        <f t="shared" si="126"/>
        <v>ok</v>
      </c>
      <c r="Y476" s="117" t="str">
        <f t="shared" si="127"/>
        <v>not ok</v>
      </c>
      <c r="Z476" s="117" t="str">
        <f t="shared" si="128"/>
        <v/>
      </c>
      <c r="AA476" s="117" t="str">
        <f>IF(LEN(A476)&gt;1,IF(COUNTIFS($Z$6:Z$502,LEFT(Z476,250))&gt;1,"Duplicate entry: you have two rows for the same substance and year and use",""),"")</f>
        <v/>
      </c>
      <c r="AB476" s="117" t="str">
        <f>IF(LEN(A476)&gt;0,IF(ISNUMBER(MATCH(A476,Annex_I_II_entries,0)),"","The Entry name is not within the dropdown list, make sure that you have not copied and pasted overwritting the cell format (with its correponding dropdown list) in column A"),"")</f>
        <v/>
      </c>
      <c r="AC476" s="117" t="str">
        <f t="shared" ca="1" si="129"/>
        <v/>
      </c>
      <c r="AD476" s="117" t="str">
        <f t="shared" ca="1" si="130"/>
        <v/>
      </c>
      <c r="AE476" s="117" t="str">
        <f>IF(LEN(G476)&lt;1,"",IF(COUNTIFS('1.Mfg and placing on the market'!G$6:G$503,'1.(Optional) tonnage per use'!G476,'1.Mfg and placing on the market'!K$6:K$503,'1.(Optional) tonnage per use'!N476)=0,"You have not provided total tonnage for this substance and year in the sheet 1. Mfg and placing on the market",""))</f>
        <v/>
      </c>
      <c r="AF476" s="117" t="str">
        <f t="shared" ca="1" si="119"/>
        <v/>
      </c>
      <c r="AG476" s="117" t="str">
        <f t="shared" ca="1" si="120"/>
        <v/>
      </c>
      <c r="AH476" s="117" t="str">
        <f t="shared" ca="1" si="121"/>
        <v/>
      </c>
      <c r="AI476" s="117" t="str">
        <f t="shared" si="131"/>
        <v>_EC</v>
      </c>
      <c r="AJ476" s="117" t="str">
        <f t="shared" si="132"/>
        <v>_CAS</v>
      </c>
      <c r="AK476" s="117" t="str">
        <f t="shared" si="133"/>
        <v>_uses</v>
      </c>
      <c r="AL476" s="117" t="str">
        <f t="shared" si="122"/>
        <v/>
      </c>
      <c r="AM476" s="117" t="str">
        <f t="shared" si="123"/>
        <v/>
      </c>
    </row>
    <row r="477" spans="1:39" s="39" customFormat="1" x14ac:dyDescent="0.2">
      <c r="A477" s="37"/>
      <c r="B477" s="37"/>
      <c r="C477" s="37"/>
      <c r="D477" s="70" t="str">
        <f>_xlfn.IFNA(VLOOKUP(A477,'Reference data SID'!$D$2:$Q$673,14,FALSE),"")</f>
        <v/>
      </c>
      <c r="E477" s="70" t="str">
        <f>_xlfn.IFNA(VLOOKUP(D477,'Reference data SID'!$C$3:$E$673,3,FALSE),"")</f>
        <v/>
      </c>
      <c r="F477" s="64" t="str">
        <f>_xlfn.IFNA(IF(E477=FALSE,D477,IF(ISBLANK(B477),VLOOKUP(C477,'Reference data SID'!$N:$P,3,FALSE),VLOOKUP(B477,'Reference data SID'!$M:$P,4,FALSE))),"")</f>
        <v/>
      </c>
      <c r="G477" s="64" t="str">
        <f t="shared" si="134"/>
        <v/>
      </c>
      <c r="H477" s="38" t="str">
        <f>_xlfn.IFNA(VLOOKUP(F477,'Reference data SID'!L:M,2,FALSE),"")</f>
        <v/>
      </c>
      <c r="I477" s="38" t="str">
        <f>_xlfn.IFNA(VLOOKUP(F477,'Reference data SID'!L:N,3,FALSE),"")</f>
        <v/>
      </c>
      <c r="J477" s="38" t="str">
        <f>_xlfn.IFNA(VLOOKUP(F477,'Reference data SID'!L:O,4,FALSE),"")</f>
        <v/>
      </c>
      <c r="K477" s="37"/>
      <c r="L477" s="37"/>
      <c r="M477" s="37"/>
      <c r="N477" s="50"/>
      <c r="O477" s="50"/>
      <c r="P477" s="50"/>
      <c r="Q477" s="50"/>
      <c r="R477" s="50"/>
      <c r="S477" s="50"/>
      <c r="T477" s="47" t="str">
        <f t="shared" ca="1" si="135"/>
        <v/>
      </c>
      <c r="U477" s="117" t="str">
        <f>_xlfn.IFNA(VLOOKUP(A477,'Reference data SID'!D:E,2,FALSE),"")</f>
        <v/>
      </c>
      <c r="V477" s="117" t="str">
        <f t="shared" si="124"/>
        <v>not ok</v>
      </c>
      <c r="W477" s="117" t="str">
        <f t="shared" si="125"/>
        <v>not ok</v>
      </c>
      <c r="X477" s="117" t="str">
        <f t="shared" si="126"/>
        <v>ok</v>
      </c>
      <c r="Y477" s="117" t="str">
        <f t="shared" si="127"/>
        <v>not ok</v>
      </c>
      <c r="Z477" s="117" t="str">
        <f t="shared" si="128"/>
        <v/>
      </c>
      <c r="AA477" s="117" t="str">
        <f>IF(LEN(A477)&gt;1,IF(COUNTIFS($Z$6:Z$502,LEFT(Z477,250))&gt;1,"Duplicate entry: you have two rows for the same substance and year and use",""),"")</f>
        <v/>
      </c>
      <c r="AB477" s="117" t="str">
        <f>IF(LEN(A477)&gt;0,IF(ISNUMBER(MATCH(A477,Annex_I_II_entries,0)),"","The Entry name is not within the dropdown list, make sure that you have not copied and pasted overwritting the cell format (with its correponding dropdown list) in column A"),"")</f>
        <v/>
      </c>
      <c r="AC477" s="117" t="str">
        <f t="shared" ca="1" si="129"/>
        <v/>
      </c>
      <c r="AD477" s="117" t="str">
        <f t="shared" ca="1" si="130"/>
        <v/>
      </c>
      <c r="AE477" s="117" t="str">
        <f>IF(LEN(G477)&lt;1,"",IF(COUNTIFS('1.Mfg and placing on the market'!G$6:G$503,'1.(Optional) tonnage per use'!G477,'1.Mfg and placing on the market'!K$6:K$503,'1.(Optional) tonnage per use'!N477)=0,"You have not provided total tonnage for this substance and year in the sheet 1. Mfg and placing on the market",""))</f>
        <v/>
      </c>
      <c r="AF477" s="117" t="str">
        <f t="shared" ca="1" si="119"/>
        <v/>
      </c>
      <c r="AG477" s="117" t="str">
        <f t="shared" ca="1" si="120"/>
        <v/>
      </c>
      <c r="AH477" s="117" t="str">
        <f t="shared" ca="1" si="121"/>
        <v/>
      </c>
      <c r="AI477" s="117" t="str">
        <f t="shared" si="131"/>
        <v>_EC</v>
      </c>
      <c r="AJ477" s="117" t="str">
        <f t="shared" si="132"/>
        <v>_CAS</v>
      </c>
      <c r="AK477" s="117" t="str">
        <f t="shared" si="133"/>
        <v>_uses</v>
      </c>
      <c r="AL477" s="117" t="str">
        <f t="shared" si="122"/>
        <v/>
      </c>
      <c r="AM477" s="117" t="str">
        <f t="shared" si="123"/>
        <v/>
      </c>
    </row>
    <row r="478" spans="1:39" s="39" customFormat="1" x14ac:dyDescent="0.2">
      <c r="A478" s="37"/>
      <c r="B478" s="37"/>
      <c r="C478" s="37"/>
      <c r="D478" s="70" t="str">
        <f>_xlfn.IFNA(VLOOKUP(A478,'Reference data SID'!$D$2:$Q$673,14,FALSE),"")</f>
        <v/>
      </c>
      <c r="E478" s="70" t="str">
        <f>_xlfn.IFNA(VLOOKUP(D478,'Reference data SID'!$C$3:$E$673,3,FALSE),"")</f>
        <v/>
      </c>
      <c r="F478" s="64" t="str">
        <f>_xlfn.IFNA(IF(E478=FALSE,D478,IF(ISBLANK(B478),VLOOKUP(C478,'Reference data SID'!$N:$P,3,FALSE),VLOOKUP(B478,'Reference data SID'!$M:$P,4,FALSE))),"")</f>
        <v/>
      </c>
      <c r="G478" s="64" t="str">
        <f t="shared" si="134"/>
        <v/>
      </c>
      <c r="H478" s="38" t="str">
        <f>_xlfn.IFNA(VLOOKUP(F478,'Reference data SID'!L:M,2,FALSE),"")</f>
        <v/>
      </c>
      <c r="I478" s="38" t="str">
        <f>_xlfn.IFNA(VLOOKUP(F478,'Reference data SID'!L:N,3,FALSE),"")</f>
        <v/>
      </c>
      <c r="J478" s="38" t="str">
        <f>_xlfn.IFNA(VLOOKUP(F478,'Reference data SID'!L:O,4,FALSE),"")</f>
        <v/>
      </c>
      <c r="K478" s="37"/>
      <c r="L478" s="37"/>
      <c r="M478" s="37"/>
      <c r="N478" s="50"/>
      <c r="O478" s="50"/>
      <c r="P478" s="50"/>
      <c r="Q478" s="50"/>
      <c r="R478" s="50"/>
      <c r="S478" s="50"/>
      <c r="T478" s="47" t="str">
        <f t="shared" ca="1" si="135"/>
        <v/>
      </c>
      <c r="U478" s="117" t="str">
        <f>_xlfn.IFNA(VLOOKUP(A478,'Reference data SID'!D:E,2,FALSE),"")</f>
        <v/>
      </c>
      <c r="V478" s="117" t="str">
        <f t="shared" si="124"/>
        <v>not ok</v>
      </c>
      <c r="W478" s="117" t="str">
        <f t="shared" si="125"/>
        <v>not ok</v>
      </c>
      <c r="X478" s="117" t="str">
        <f t="shared" si="126"/>
        <v>ok</v>
      </c>
      <c r="Y478" s="117" t="str">
        <f t="shared" si="127"/>
        <v>not ok</v>
      </c>
      <c r="Z478" s="117" t="str">
        <f t="shared" si="128"/>
        <v/>
      </c>
      <c r="AA478" s="117" t="str">
        <f>IF(LEN(A478)&gt;1,IF(COUNTIFS($Z$6:Z$502,LEFT(Z478,250))&gt;1,"Duplicate entry: you have two rows for the same substance and year and use",""),"")</f>
        <v/>
      </c>
      <c r="AB478" s="117" t="str">
        <f>IF(LEN(A478)&gt;0,IF(ISNUMBER(MATCH(A478,Annex_I_II_entries,0)),"","The Entry name is not within the dropdown list, make sure that you have not copied and pasted overwritting the cell format (with its correponding dropdown list) in column A"),"")</f>
        <v/>
      </c>
      <c r="AC478" s="117" t="str">
        <f t="shared" ca="1" si="129"/>
        <v/>
      </c>
      <c r="AD478" s="117" t="str">
        <f t="shared" ca="1" si="130"/>
        <v/>
      </c>
      <c r="AE478" s="117" t="str">
        <f>IF(LEN(G478)&lt;1,"",IF(COUNTIFS('1.Mfg and placing on the market'!G$6:G$503,'1.(Optional) tonnage per use'!G478,'1.Mfg and placing on the market'!K$6:K$503,'1.(Optional) tonnage per use'!N478)=0,"You have not provided total tonnage for this substance and year in the sheet 1. Mfg and placing on the market",""))</f>
        <v/>
      </c>
      <c r="AF478" s="117" t="str">
        <f t="shared" ca="1" si="119"/>
        <v/>
      </c>
      <c r="AG478" s="117" t="str">
        <f t="shared" ca="1" si="120"/>
        <v/>
      </c>
      <c r="AH478" s="117" t="str">
        <f t="shared" ca="1" si="121"/>
        <v/>
      </c>
      <c r="AI478" s="117" t="str">
        <f t="shared" si="131"/>
        <v>_EC</v>
      </c>
      <c r="AJ478" s="117" t="str">
        <f t="shared" si="132"/>
        <v>_CAS</v>
      </c>
      <c r="AK478" s="117" t="str">
        <f t="shared" si="133"/>
        <v>_uses</v>
      </c>
      <c r="AL478" s="117" t="str">
        <f t="shared" si="122"/>
        <v/>
      </c>
      <c r="AM478" s="117" t="str">
        <f t="shared" si="123"/>
        <v/>
      </c>
    </row>
    <row r="479" spans="1:39" s="39" customFormat="1" x14ac:dyDescent="0.2">
      <c r="A479" s="37"/>
      <c r="B479" s="37"/>
      <c r="C479" s="37"/>
      <c r="D479" s="70" t="str">
        <f>_xlfn.IFNA(VLOOKUP(A479,'Reference data SID'!$D$2:$Q$673,14,FALSE),"")</f>
        <v/>
      </c>
      <c r="E479" s="70" t="str">
        <f>_xlfn.IFNA(VLOOKUP(D479,'Reference data SID'!$C$3:$E$673,3,FALSE),"")</f>
        <v/>
      </c>
      <c r="F479" s="64" t="str">
        <f>_xlfn.IFNA(IF(E479=FALSE,D479,IF(ISBLANK(B479),VLOOKUP(C479,'Reference data SID'!$N:$P,3,FALSE),VLOOKUP(B479,'Reference data SID'!$M:$P,4,FALSE))),"")</f>
        <v/>
      </c>
      <c r="G479" s="64" t="str">
        <f t="shared" si="134"/>
        <v/>
      </c>
      <c r="H479" s="38" t="str">
        <f>_xlfn.IFNA(VLOOKUP(F479,'Reference data SID'!L:M,2,FALSE),"")</f>
        <v/>
      </c>
      <c r="I479" s="38" t="str">
        <f>_xlfn.IFNA(VLOOKUP(F479,'Reference data SID'!L:N,3,FALSE),"")</f>
        <v/>
      </c>
      <c r="J479" s="38" t="str">
        <f>_xlfn.IFNA(VLOOKUP(F479,'Reference data SID'!L:O,4,FALSE),"")</f>
        <v/>
      </c>
      <c r="K479" s="37"/>
      <c r="L479" s="37"/>
      <c r="M479" s="37"/>
      <c r="N479" s="50"/>
      <c r="O479" s="50"/>
      <c r="P479" s="50"/>
      <c r="Q479" s="50"/>
      <c r="R479" s="50"/>
      <c r="S479" s="50"/>
      <c r="T479" s="47" t="str">
        <f t="shared" ca="1" si="135"/>
        <v/>
      </c>
      <c r="U479" s="117" t="str">
        <f>_xlfn.IFNA(VLOOKUP(A479,'Reference data SID'!D:E,2,FALSE),"")</f>
        <v/>
      </c>
      <c r="V479" s="117" t="str">
        <f t="shared" si="124"/>
        <v>not ok</v>
      </c>
      <c r="W479" s="117" t="str">
        <f t="shared" si="125"/>
        <v>not ok</v>
      </c>
      <c r="X479" s="117" t="str">
        <f t="shared" si="126"/>
        <v>ok</v>
      </c>
      <c r="Y479" s="117" t="str">
        <f t="shared" si="127"/>
        <v>not ok</v>
      </c>
      <c r="Z479" s="117" t="str">
        <f t="shared" si="128"/>
        <v/>
      </c>
      <c r="AA479" s="117" t="str">
        <f>IF(LEN(A479)&gt;1,IF(COUNTIFS($Z$6:Z$502,LEFT(Z479,250))&gt;1,"Duplicate entry: you have two rows for the same substance and year and use",""),"")</f>
        <v/>
      </c>
      <c r="AB479" s="117" t="str">
        <f>IF(LEN(A479)&gt;0,IF(ISNUMBER(MATCH(A479,Annex_I_II_entries,0)),"","The Entry name is not within the dropdown list, make sure that you have not copied and pasted overwritting the cell format (with its correponding dropdown list) in column A"),"")</f>
        <v/>
      </c>
      <c r="AC479" s="117" t="str">
        <f t="shared" ca="1" si="129"/>
        <v/>
      </c>
      <c r="AD479" s="117" t="str">
        <f t="shared" ca="1" si="130"/>
        <v/>
      </c>
      <c r="AE479" s="117" t="str">
        <f>IF(LEN(G479)&lt;1,"",IF(COUNTIFS('1.Mfg and placing on the market'!G$6:G$503,'1.(Optional) tonnage per use'!G479,'1.Mfg and placing on the market'!K$6:K$503,'1.(Optional) tonnage per use'!N479)=0,"You have not provided total tonnage for this substance and year in the sheet 1. Mfg and placing on the market",""))</f>
        <v/>
      </c>
      <c r="AF479" s="117" t="str">
        <f t="shared" ca="1" si="119"/>
        <v/>
      </c>
      <c r="AG479" s="117" t="str">
        <f t="shared" ca="1" si="120"/>
        <v/>
      </c>
      <c r="AH479" s="117" t="str">
        <f t="shared" ca="1" si="121"/>
        <v/>
      </c>
      <c r="AI479" s="117" t="str">
        <f t="shared" si="131"/>
        <v>_EC</v>
      </c>
      <c r="AJ479" s="117" t="str">
        <f t="shared" si="132"/>
        <v>_CAS</v>
      </c>
      <c r="AK479" s="117" t="str">
        <f t="shared" si="133"/>
        <v>_uses</v>
      </c>
      <c r="AL479" s="117" t="str">
        <f t="shared" si="122"/>
        <v/>
      </c>
      <c r="AM479" s="117" t="str">
        <f t="shared" si="123"/>
        <v/>
      </c>
    </row>
    <row r="480" spans="1:39" s="39" customFormat="1" x14ac:dyDescent="0.2">
      <c r="A480" s="37"/>
      <c r="B480" s="37"/>
      <c r="C480" s="37"/>
      <c r="D480" s="70" t="str">
        <f>_xlfn.IFNA(VLOOKUP(A480,'Reference data SID'!$D$2:$Q$673,14,FALSE),"")</f>
        <v/>
      </c>
      <c r="E480" s="70" t="str">
        <f>_xlfn.IFNA(VLOOKUP(D480,'Reference data SID'!$C$3:$E$673,3,FALSE),"")</f>
        <v/>
      </c>
      <c r="F480" s="64" t="str">
        <f>_xlfn.IFNA(IF(E480=FALSE,D480,IF(ISBLANK(B480),VLOOKUP(C480,'Reference data SID'!$N:$P,3,FALSE),VLOOKUP(B480,'Reference data SID'!$M:$P,4,FALSE))),"")</f>
        <v/>
      </c>
      <c r="G480" s="64" t="str">
        <f t="shared" si="134"/>
        <v/>
      </c>
      <c r="H480" s="38" t="str">
        <f>_xlfn.IFNA(VLOOKUP(F480,'Reference data SID'!L:M,2,FALSE),"")</f>
        <v/>
      </c>
      <c r="I480" s="38" t="str">
        <f>_xlfn.IFNA(VLOOKUP(F480,'Reference data SID'!L:N,3,FALSE),"")</f>
        <v/>
      </c>
      <c r="J480" s="38" t="str">
        <f>_xlfn.IFNA(VLOOKUP(F480,'Reference data SID'!L:O,4,FALSE),"")</f>
        <v/>
      </c>
      <c r="K480" s="37"/>
      <c r="L480" s="37"/>
      <c r="M480" s="37"/>
      <c r="N480" s="50"/>
      <c r="O480" s="50"/>
      <c r="P480" s="50"/>
      <c r="Q480" s="50"/>
      <c r="R480" s="50"/>
      <c r="S480" s="50"/>
      <c r="T480" s="47" t="str">
        <f t="shared" ca="1" si="135"/>
        <v/>
      </c>
      <c r="U480" s="117" t="str">
        <f>_xlfn.IFNA(VLOOKUP(A480,'Reference data SID'!D:E,2,FALSE),"")</f>
        <v/>
      </c>
      <c r="V480" s="117" t="str">
        <f t="shared" si="124"/>
        <v>not ok</v>
      </c>
      <c r="W480" s="117" t="str">
        <f t="shared" si="125"/>
        <v>not ok</v>
      </c>
      <c r="X480" s="117" t="str">
        <f t="shared" si="126"/>
        <v>ok</v>
      </c>
      <c r="Y480" s="117" t="str">
        <f t="shared" si="127"/>
        <v>not ok</v>
      </c>
      <c r="Z480" s="117" t="str">
        <f t="shared" si="128"/>
        <v/>
      </c>
      <c r="AA480" s="117" t="str">
        <f>IF(LEN(A480)&gt;1,IF(COUNTIFS($Z$6:Z$502,LEFT(Z480,250))&gt;1,"Duplicate entry: you have two rows for the same substance and year and use",""),"")</f>
        <v/>
      </c>
      <c r="AB480" s="117" t="str">
        <f>IF(LEN(A480)&gt;0,IF(ISNUMBER(MATCH(A480,Annex_I_II_entries,0)),"","The Entry name is not within the dropdown list, make sure that you have not copied and pasted overwritting the cell format (with its correponding dropdown list) in column A"),"")</f>
        <v/>
      </c>
      <c r="AC480" s="117" t="str">
        <f t="shared" ca="1" si="129"/>
        <v/>
      </c>
      <c r="AD480" s="117" t="str">
        <f t="shared" ca="1" si="130"/>
        <v/>
      </c>
      <c r="AE480" s="117" t="str">
        <f>IF(LEN(G480)&lt;1,"",IF(COUNTIFS('1.Mfg and placing on the market'!G$6:G$503,'1.(Optional) tonnage per use'!G480,'1.Mfg and placing on the market'!K$6:K$503,'1.(Optional) tonnage per use'!N480)=0,"You have not provided total tonnage for this substance and year in the sheet 1. Mfg and placing on the market",""))</f>
        <v/>
      </c>
      <c r="AF480" s="117" t="str">
        <f t="shared" ca="1" si="119"/>
        <v/>
      </c>
      <c r="AG480" s="117" t="str">
        <f t="shared" ca="1" si="120"/>
        <v/>
      </c>
      <c r="AH480" s="117" t="str">
        <f t="shared" ca="1" si="121"/>
        <v/>
      </c>
      <c r="AI480" s="117" t="str">
        <f t="shared" si="131"/>
        <v>_EC</v>
      </c>
      <c r="AJ480" s="117" t="str">
        <f t="shared" si="132"/>
        <v>_CAS</v>
      </c>
      <c r="AK480" s="117" t="str">
        <f t="shared" si="133"/>
        <v>_uses</v>
      </c>
      <c r="AL480" s="117" t="str">
        <f t="shared" si="122"/>
        <v/>
      </c>
      <c r="AM480" s="117" t="str">
        <f t="shared" si="123"/>
        <v/>
      </c>
    </row>
    <row r="481" spans="1:39" s="39" customFormat="1" x14ac:dyDescent="0.2">
      <c r="A481" s="37"/>
      <c r="B481" s="37"/>
      <c r="C481" s="37"/>
      <c r="D481" s="70" t="str">
        <f>_xlfn.IFNA(VLOOKUP(A481,'Reference data SID'!$D$2:$Q$673,14,FALSE),"")</f>
        <v/>
      </c>
      <c r="E481" s="70" t="str">
        <f>_xlfn.IFNA(VLOOKUP(D481,'Reference data SID'!$C$3:$E$673,3,FALSE),"")</f>
        <v/>
      </c>
      <c r="F481" s="64" t="str">
        <f>_xlfn.IFNA(IF(E481=FALSE,D481,IF(ISBLANK(B481),VLOOKUP(C481,'Reference data SID'!$N:$P,3,FALSE),VLOOKUP(B481,'Reference data SID'!$M:$P,4,FALSE))),"")</f>
        <v/>
      </c>
      <c r="G481" s="64" t="str">
        <f t="shared" si="134"/>
        <v/>
      </c>
      <c r="H481" s="38" t="str">
        <f>_xlfn.IFNA(VLOOKUP(F481,'Reference data SID'!L:M,2,FALSE),"")</f>
        <v/>
      </c>
      <c r="I481" s="38" t="str">
        <f>_xlfn.IFNA(VLOOKUP(F481,'Reference data SID'!L:N,3,FALSE),"")</f>
        <v/>
      </c>
      <c r="J481" s="38" t="str">
        <f>_xlfn.IFNA(VLOOKUP(F481,'Reference data SID'!L:O,4,FALSE),"")</f>
        <v/>
      </c>
      <c r="K481" s="37"/>
      <c r="L481" s="37"/>
      <c r="M481" s="37"/>
      <c r="N481" s="50"/>
      <c r="O481" s="50"/>
      <c r="P481" s="50"/>
      <c r="Q481" s="50"/>
      <c r="R481" s="50"/>
      <c r="S481" s="50"/>
      <c r="T481" s="47" t="str">
        <f t="shared" ca="1" si="135"/>
        <v/>
      </c>
      <c r="U481" s="117" t="str">
        <f>_xlfn.IFNA(VLOOKUP(A481,'Reference data SID'!D:E,2,FALSE),"")</f>
        <v/>
      </c>
      <c r="V481" s="117" t="str">
        <f t="shared" si="124"/>
        <v>not ok</v>
      </c>
      <c r="W481" s="117" t="str">
        <f t="shared" si="125"/>
        <v>not ok</v>
      </c>
      <c r="X481" s="117" t="str">
        <f t="shared" si="126"/>
        <v>ok</v>
      </c>
      <c r="Y481" s="117" t="str">
        <f t="shared" si="127"/>
        <v>not ok</v>
      </c>
      <c r="Z481" s="117" t="str">
        <f t="shared" si="128"/>
        <v/>
      </c>
      <c r="AA481" s="117" t="str">
        <f>IF(LEN(A481)&gt;1,IF(COUNTIFS($Z$6:Z$502,LEFT(Z481,250))&gt;1,"Duplicate entry: you have two rows for the same substance and year and use",""),"")</f>
        <v/>
      </c>
      <c r="AB481" s="117" t="str">
        <f>IF(LEN(A481)&gt;0,IF(ISNUMBER(MATCH(A481,Annex_I_II_entries,0)),"","The Entry name is not within the dropdown list, make sure that you have not copied and pasted overwritting the cell format (with its correponding dropdown list) in column A"),"")</f>
        <v/>
      </c>
      <c r="AC481" s="117" t="str">
        <f t="shared" ca="1" si="129"/>
        <v/>
      </c>
      <c r="AD481" s="117" t="str">
        <f t="shared" ca="1" si="130"/>
        <v/>
      </c>
      <c r="AE481" s="117" t="str">
        <f>IF(LEN(G481)&lt;1,"",IF(COUNTIFS('1.Mfg and placing on the market'!G$6:G$503,'1.(Optional) tonnage per use'!G481,'1.Mfg and placing on the market'!K$6:K$503,'1.(Optional) tonnage per use'!N481)=0,"You have not provided total tonnage for this substance and year in the sheet 1. Mfg and placing on the market",""))</f>
        <v/>
      </c>
      <c r="AF481" s="117" t="str">
        <f t="shared" ca="1" si="119"/>
        <v/>
      </c>
      <c r="AG481" s="117" t="str">
        <f t="shared" ca="1" si="120"/>
        <v/>
      </c>
      <c r="AH481" s="117" t="str">
        <f t="shared" ca="1" si="121"/>
        <v/>
      </c>
      <c r="AI481" s="117" t="str">
        <f t="shared" si="131"/>
        <v>_EC</v>
      </c>
      <c r="AJ481" s="117" t="str">
        <f t="shared" si="132"/>
        <v>_CAS</v>
      </c>
      <c r="AK481" s="117" t="str">
        <f t="shared" si="133"/>
        <v>_uses</v>
      </c>
      <c r="AL481" s="117" t="str">
        <f t="shared" si="122"/>
        <v/>
      </c>
      <c r="AM481" s="117" t="str">
        <f t="shared" si="123"/>
        <v/>
      </c>
    </row>
    <row r="482" spans="1:39" s="39" customFormat="1" x14ac:dyDescent="0.2">
      <c r="A482" s="37"/>
      <c r="B482" s="37"/>
      <c r="C482" s="37"/>
      <c r="D482" s="70" t="str">
        <f>_xlfn.IFNA(VLOOKUP(A482,'Reference data SID'!$D$2:$Q$673,14,FALSE),"")</f>
        <v/>
      </c>
      <c r="E482" s="70" t="str">
        <f>_xlfn.IFNA(VLOOKUP(D482,'Reference data SID'!$C$3:$E$673,3,FALSE),"")</f>
        <v/>
      </c>
      <c r="F482" s="64" t="str">
        <f>_xlfn.IFNA(IF(E482=FALSE,D482,IF(ISBLANK(B482),VLOOKUP(C482,'Reference data SID'!$N:$P,3,FALSE),VLOOKUP(B482,'Reference data SID'!$M:$P,4,FALSE))),"")</f>
        <v/>
      </c>
      <c r="G482" s="64" t="str">
        <f t="shared" si="134"/>
        <v/>
      </c>
      <c r="H482" s="38" t="str">
        <f>_xlfn.IFNA(VLOOKUP(F482,'Reference data SID'!L:M,2,FALSE),"")</f>
        <v/>
      </c>
      <c r="I482" s="38" t="str">
        <f>_xlfn.IFNA(VLOOKUP(F482,'Reference data SID'!L:N,3,FALSE),"")</f>
        <v/>
      </c>
      <c r="J482" s="38" t="str">
        <f>_xlfn.IFNA(VLOOKUP(F482,'Reference data SID'!L:O,4,FALSE),"")</f>
        <v/>
      </c>
      <c r="K482" s="37"/>
      <c r="L482" s="37"/>
      <c r="M482" s="37"/>
      <c r="N482" s="50"/>
      <c r="O482" s="50"/>
      <c r="P482" s="50"/>
      <c r="Q482" s="50"/>
      <c r="R482" s="50"/>
      <c r="S482" s="50"/>
      <c r="T482" s="47" t="str">
        <f t="shared" ca="1" si="135"/>
        <v/>
      </c>
      <c r="U482" s="117" t="str">
        <f>_xlfn.IFNA(VLOOKUP(A482,'Reference data SID'!D:E,2,FALSE),"")</f>
        <v/>
      </c>
      <c r="V482" s="117" t="str">
        <f t="shared" si="124"/>
        <v>not ok</v>
      </c>
      <c r="W482" s="117" t="str">
        <f t="shared" si="125"/>
        <v>not ok</v>
      </c>
      <c r="X482" s="117" t="str">
        <f t="shared" si="126"/>
        <v>ok</v>
      </c>
      <c r="Y482" s="117" t="str">
        <f t="shared" si="127"/>
        <v>not ok</v>
      </c>
      <c r="Z482" s="117" t="str">
        <f t="shared" si="128"/>
        <v/>
      </c>
      <c r="AA482" s="117" t="str">
        <f>IF(LEN(A482)&gt;1,IF(COUNTIFS($Z$6:Z$502,LEFT(Z482,250))&gt;1,"Duplicate entry: you have two rows for the same substance and year and use",""),"")</f>
        <v/>
      </c>
      <c r="AB482" s="117" t="str">
        <f>IF(LEN(A482)&gt;0,IF(ISNUMBER(MATCH(A482,Annex_I_II_entries,0)),"","The Entry name is not within the dropdown list, make sure that you have not copied and pasted overwritting the cell format (with its correponding dropdown list) in column A"),"")</f>
        <v/>
      </c>
      <c r="AC482" s="117" t="str">
        <f t="shared" ca="1" si="129"/>
        <v/>
      </c>
      <c r="AD482" s="117" t="str">
        <f t="shared" ca="1" si="130"/>
        <v/>
      </c>
      <c r="AE482" s="117" t="str">
        <f>IF(LEN(G482)&lt;1,"",IF(COUNTIFS('1.Mfg and placing on the market'!G$6:G$503,'1.(Optional) tonnage per use'!G482,'1.Mfg and placing on the market'!K$6:K$503,'1.(Optional) tonnage per use'!N482)=0,"You have not provided total tonnage for this substance and year in the sheet 1. Mfg and placing on the market",""))</f>
        <v/>
      </c>
      <c r="AF482" s="117" t="str">
        <f t="shared" ca="1" si="119"/>
        <v/>
      </c>
      <c r="AG482" s="117" t="str">
        <f t="shared" ca="1" si="120"/>
        <v/>
      </c>
      <c r="AH482" s="117" t="str">
        <f t="shared" ca="1" si="121"/>
        <v/>
      </c>
      <c r="AI482" s="117" t="str">
        <f t="shared" si="131"/>
        <v>_EC</v>
      </c>
      <c r="AJ482" s="117" t="str">
        <f t="shared" si="132"/>
        <v>_CAS</v>
      </c>
      <c r="AK482" s="117" t="str">
        <f t="shared" si="133"/>
        <v>_uses</v>
      </c>
      <c r="AL482" s="117" t="str">
        <f t="shared" si="122"/>
        <v/>
      </c>
      <c r="AM482" s="117" t="str">
        <f t="shared" si="123"/>
        <v/>
      </c>
    </row>
    <row r="483" spans="1:39" s="39" customFormat="1" x14ac:dyDescent="0.2">
      <c r="A483" s="37"/>
      <c r="B483" s="37"/>
      <c r="C483" s="37"/>
      <c r="D483" s="70" t="str">
        <f>_xlfn.IFNA(VLOOKUP(A483,'Reference data SID'!$D$2:$Q$673,14,FALSE),"")</f>
        <v/>
      </c>
      <c r="E483" s="70" t="str">
        <f>_xlfn.IFNA(VLOOKUP(D483,'Reference data SID'!$C$3:$E$673,3,FALSE),"")</f>
        <v/>
      </c>
      <c r="F483" s="64" t="str">
        <f>_xlfn.IFNA(IF(E483=FALSE,D483,IF(ISBLANK(B483),VLOOKUP(C483,'Reference data SID'!$N:$P,3,FALSE),VLOOKUP(B483,'Reference data SID'!$M:$P,4,FALSE))),"")</f>
        <v/>
      </c>
      <c r="G483" s="64" t="str">
        <f t="shared" si="134"/>
        <v/>
      </c>
      <c r="H483" s="38" t="str">
        <f>_xlfn.IFNA(VLOOKUP(F483,'Reference data SID'!L:M,2,FALSE),"")</f>
        <v/>
      </c>
      <c r="I483" s="38" t="str">
        <f>_xlfn.IFNA(VLOOKUP(F483,'Reference data SID'!L:N,3,FALSE),"")</f>
        <v/>
      </c>
      <c r="J483" s="38" t="str">
        <f>_xlfn.IFNA(VLOOKUP(F483,'Reference data SID'!L:O,4,FALSE),"")</f>
        <v/>
      </c>
      <c r="K483" s="37"/>
      <c r="L483" s="37"/>
      <c r="M483" s="37"/>
      <c r="N483" s="50"/>
      <c r="O483" s="50"/>
      <c r="P483" s="50"/>
      <c r="Q483" s="50"/>
      <c r="R483" s="50"/>
      <c r="S483" s="50"/>
      <c r="T483" s="47" t="str">
        <f t="shared" ca="1" si="135"/>
        <v/>
      </c>
      <c r="U483" s="117" t="str">
        <f>_xlfn.IFNA(VLOOKUP(A483,'Reference data SID'!D:E,2,FALSE),"")</f>
        <v/>
      </c>
      <c r="V483" s="117" t="str">
        <f t="shared" si="124"/>
        <v>not ok</v>
      </c>
      <c r="W483" s="117" t="str">
        <f t="shared" si="125"/>
        <v>not ok</v>
      </c>
      <c r="X483" s="117" t="str">
        <f t="shared" si="126"/>
        <v>ok</v>
      </c>
      <c r="Y483" s="117" t="str">
        <f t="shared" si="127"/>
        <v>not ok</v>
      </c>
      <c r="Z483" s="117" t="str">
        <f t="shared" si="128"/>
        <v/>
      </c>
      <c r="AA483" s="117" t="str">
        <f>IF(LEN(A483)&gt;1,IF(COUNTIFS($Z$6:Z$502,LEFT(Z483,250))&gt;1,"Duplicate entry: you have two rows for the same substance and year and use",""),"")</f>
        <v/>
      </c>
      <c r="AB483" s="117" t="str">
        <f>IF(LEN(A483)&gt;0,IF(ISNUMBER(MATCH(A483,Annex_I_II_entries,0)),"","The Entry name is not within the dropdown list, make sure that you have not copied and pasted overwritting the cell format (with its correponding dropdown list) in column A"),"")</f>
        <v/>
      </c>
      <c r="AC483" s="117" t="str">
        <f t="shared" ca="1" si="129"/>
        <v/>
      </c>
      <c r="AD483" s="117" t="str">
        <f t="shared" ca="1" si="130"/>
        <v/>
      </c>
      <c r="AE483" s="117" t="str">
        <f>IF(LEN(G483)&lt;1,"",IF(COUNTIFS('1.Mfg and placing on the market'!G$6:G$503,'1.(Optional) tonnage per use'!G483,'1.Mfg and placing on the market'!K$6:K$503,'1.(Optional) tonnage per use'!N483)=0,"You have not provided total tonnage for this substance and year in the sheet 1. Mfg and placing on the market",""))</f>
        <v/>
      </c>
      <c r="AF483" s="117" t="str">
        <f t="shared" ref="AF483:AF503" ca="1" si="136">IF(LEN(K483)&gt;0,IF(ISNUMBER(MATCH(K483,INDIRECT(AK483),0)),"","The derogated use is not within the dropdown list, make sure that you have not copied and pasted overwritting the cell format (with its correponding dropdown list) in columns I - k"),"")</f>
        <v/>
      </c>
      <c r="AG483" s="117" t="str">
        <f t="shared" ref="AG483:AG503" ca="1" si="137">IF(LEN(L483)&gt;0,IF(ISNUMBER(MATCH(L483,INDIRECT(AL483),0)),"","The derogated use is not within the dropdown list, make sure that you have not copied and pasted overwritting the cell format (with its correponding dropdown list) in columns I - k"),"")</f>
        <v/>
      </c>
      <c r="AH483" s="117" t="str">
        <f t="shared" ref="AH483:AH503" ca="1" si="138">IF(LEN(M483)&gt;0,IF(ISNUMBER(MATCH(M483,INDIRECT(AM483),0)),"","The derogated use is not within the dropdown list, make sure that you have not copied and pasted overwritting the cell format (with its correponding dropdown list) in columns I - k"),"")</f>
        <v/>
      </c>
      <c r="AI483" s="117" t="str">
        <f t="shared" si="131"/>
        <v>_EC</v>
      </c>
      <c r="AJ483" s="117" t="str">
        <f t="shared" si="132"/>
        <v>_CAS</v>
      </c>
      <c r="AK483" s="117" t="str">
        <f t="shared" si="133"/>
        <v>_uses</v>
      </c>
      <c r="AL483" s="117" t="str">
        <f t="shared" ref="AL483:AL503" si="139">IF(RIGHT(SUBSTITUTE(SUBSTITUTE(SUBSTITUTE(SUBSTITUTE(SUBSTITUTE(SUBSTITUTE(K483," ","_"),"(","_"),")","_"),"-","_"),";","_"),"/","_"),1)="_",LEFT(SUBSTITUTE(SUBSTITUTE(SUBSTITUTE(SUBSTITUTE(SUBSTITUTE(SUBSTITUTE(K483," ","_"),"(","_"),")","_"),"-","_"),";","_"),"/","_"),LEN(K483)-1),(SUBSTITUTE(SUBSTITUTE(SUBSTITUTE(SUBSTITUTE(SUBSTITUTE(SUBSTITUTE(K483," ","_"),"(","_"),")","_"),"-","_"),";","_"),"/","_")))</f>
        <v/>
      </c>
      <c r="AM483" s="117" t="str">
        <f t="shared" ref="AM483:AM503" si="140">IF(RIGHT(SUBSTITUTE(SUBSTITUTE(SUBSTITUTE(SUBSTITUTE(SUBSTITUTE(SUBSTITUTE(L483," ","_"),"(","_"),")","_"),"-","_"),";","_"),"/","_"),1)="_",LEFT(SUBSTITUTE(SUBSTITUTE(SUBSTITUTE(SUBSTITUTE(SUBSTITUTE(SUBSTITUTE(L483," ","_"),"(","_"),")","_"),"-","_"),";","_"),"/","_"),LEN(L483)-1),(SUBSTITUTE(SUBSTITUTE(SUBSTITUTE(SUBSTITUTE(SUBSTITUTE(SUBSTITUTE(L483," ","_"),"(","_"),")","_"),"-","_"),";","_"),"/","_")))</f>
        <v/>
      </c>
    </row>
    <row r="484" spans="1:39" s="39" customFormat="1" x14ac:dyDescent="0.2">
      <c r="A484" s="37"/>
      <c r="B484" s="37"/>
      <c r="C484" s="37"/>
      <c r="D484" s="70" t="str">
        <f>_xlfn.IFNA(VLOOKUP(A484,'Reference data SID'!$D$2:$Q$673,14,FALSE),"")</f>
        <v/>
      </c>
      <c r="E484" s="70" t="str">
        <f>_xlfn.IFNA(VLOOKUP(D484,'Reference data SID'!$C$3:$E$673,3,FALSE),"")</f>
        <v/>
      </c>
      <c r="F484" s="64" t="str">
        <f>_xlfn.IFNA(IF(E484=FALSE,D484,IF(ISBLANK(B484),VLOOKUP(C484,'Reference data SID'!$N:$P,3,FALSE),VLOOKUP(B484,'Reference data SID'!$M:$P,4,FALSE))),"")</f>
        <v/>
      </c>
      <c r="G484" s="64" t="str">
        <f t="shared" si="134"/>
        <v/>
      </c>
      <c r="H484" s="38" t="str">
        <f>_xlfn.IFNA(VLOOKUP(F484,'Reference data SID'!L:M,2,FALSE),"")</f>
        <v/>
      </c>
      <c r="I484" s="38" t="str">
        <f>_xlfn.IFNA(VLOOKUP(F484,'Reference data SID'!L:N,3,FALSE),"")</f>
        <v/>
      </c>
      <c r="J484" s="38" t="str">
        <f>_xlfn.IFNA(VLOOKUP(F484,'Reference data SID'!L:O,4,FALSE),"")</f>
        <v/>
      </c>
      <c r="K484" s="37"/>
      <c r="L484" s="37"/>
      <c r="M484" s="37"/>
      <c r="N484" s="50"/>
      <c r="O484" s="50"/>
      <c r="P484" s="50"/>
      <c r="Q484" s="50"/>
      <c r="R484" s="50"/>
      <c r="S484" s="50"/>
      <c r="T484" s="47" t="str">
        <f t="shared" ca="1" si="135"/>
        <v/>
      </c>
      <c r="U484" s="117" t="str">
        <f>_xlfn.IFNA(VLOOKUP(A484,'Reference data SID'!D:E,2,FALSE),"")</f>
        <v/>
      </c>
      <c r="V484" s="117" t="str">
        <f t="shared" si="124"/>
        <v>not ok</v>
      </c>
      <c r="W484" s="117" t="str">
        <f t="shared" si="125"/>
        <v>not ok</v>
      </c>
      <c r="X484" s="117" t="str">
        <f t="shared" si="126"/>
        <v>ok</v>
      </c>
      <c r="Y484" s="117" t="str">
        <f t="shared" si="127"/>
        <v>not ok</v>
      </c>
      <c r="Z484" s="117" t="str">
        <f t="shared" si="128"/>
        <v/>
      </c>
      <c r="AA484" s="117" t="str">
        <f>IF(LEN(A484)&gt;1,IF(COUNTIFS($Z$6:Z$502,LEFT(Z484,250))&gt;1,"Duplicate entry: you have two rows for the same substance and year and use",""),"")</f>
        <v/>
      </c>
      <c r="AB484" s="117" t="str">
        <f>IF(LEN(A484)&gt;0,IF(ISNUMBER(MATCH(A484,Annex_I_II_entries,0)),"","The Entry name is not within the dropdown list, make sure that you have not copied and pasted overwritting the cell format (with its correponding dropdown list) in column A"),"")</f>
        <v/>
      </c>
      <c r="AC484" s="117" t="str">
        <f t="shared" ca="1" si="129"/>
        <v/>
      </c>
      <c r="AD484" s="117" t="str">
        <f t="shared" ca="1" si="130"/>
        <v/>
      </c>
      <c r="AE484" s="117" t="str">
        <f>IF(LEN(G484)&lt;1,"",IF(COUNTIFS('1.Mfg and placing on the market'!G$6:G$503,'1.(Optional) tonnage per use'!G484,'1.Mfg and placing on the market'!K$6:K$503,'1.(Optional) tonnage per use'!N484)=0,"You have not provided total tonnage for this substance and year in the sheet 1. Mfg and placing on the market",""))</f>
        <v/>
      </c>
      <c r="AF484" s="117" t="str">
        <f t="shared" ca="1" si="136"/>
        <v/>
      </c>
      <c r="AG484" s="117" t="str">
        <f t="shared" ca="1" si="137"/>
        <v/>
      </c>
      <c r="AH484" s="117" t="str">
        <f t="shared" ca="1" si="138"/>
        <v/>
      </c>
      <c r="AI484" s="117" t="str">
        <f t="shared" si="131"/>
        <v>_EC</v>
      </c>
      <c r="AJ484" s="117" t="str">
        <f t="shared" si="132"/>
        <v>_CAS</v>
      </c>
      <c r="AK484" s="117" t="str">
        <f t="shared" si="133"/>
        <v>_uses</v>
      </c>
      <c r="AL484" s="117" t="str">
        <f t="shared" si="139"/>
        <v/>
      </c>
      <c r="AM484" s="117" t="str">
        <f t="shared" si="140"/>
        <v/>
      </c>
    </row>
    <row r="485" spans="1:39" s="39" customFormat="1" x14ac:dyDescent="0.2">
      <c r="A485" s="37"/>
      <c r="B485" s="37"/>
      <c r="C485" s="37"/>
      <c r="D485" s="70" t="str">
        <f>_xlfn.IFNA(VLOOKUP(A485,'Reference data SID'!$D$2:$Q$673,14,FALSE),"")</f>
        <v/>
      </c>
      <c r="E485" s="70" t="str">
        <f>_xlfn.IFNA(VLOOKUP(D485,'Reference data SID'!$C$3:$E$673,3,FALSE),"")</f>
        <v/>
      </c>
      <c r="F485" s="64" t="str">
        <f>_xlfn.IFNA(IF(E485=FALSE,D485,IF(ISBLANK(B485),VLOOKUP(C485,'Reference data SID'!$N:$P,3,FALSE),VLOOKUP(B485,'Reference data SID'!$M:$P,4,FALSE))),"")</f>
        <v/>
      </c>
      <c r="G485" s="64" t="str">
        <f t="shared" si="134"/>
        <v/>
      </c>
      <c r="H485" s="38" t="str">
        <f>_xlfn.IFNA(VLOOKUP(F485,'Reference data SID'!L:M,2,FALSE),"")</f>
        <v/>
      </c>
      <c r="I485" s="38" t="str">
        <f>_xlfn.IFNA(VLOOKUP(F485,'Reference data SID'!L:N,3,FALSE),"")</f>
        <v/>
      </c>
      <c r="J485" s="38" t="str">
        <f>_xlfn.IFNA(VLOOKUP(F485,'Reference data SID'!L:O,4,FALSE),"")</f>
        <v/>
      </c>
      <c r="K485" s="37"/>
      <c r="L485" s="37"/>
      <c r="M485" s="37"/>
      <c r="N485" s="50"/>
      <c r="O485" s="50"/>
      <c r="P485" s="50"/>
      <c r="Q485" s="50"/>
      <c r="R485" s="50"/>
      <c r="S485" s="50"/>
      <c r="T485" s="47" t="str">
        <f t="shared" ca="1" si="135"/>
        <v/>
      </c>
      <c r="U485" s="117" t="str">
        <f>_xlfn.IFNA(VLOOKUP(A485,'Reference data SID'!D:E,2,FALSE),"")</f>
        <v/>
      </c>
      <c r="V485" s="117" t="str">
        <f t="shared" si="124"/>
        <v>not ok</v>
      </c>
      <c r="W485" s="117" t="str">
        <f t="shared" si="125"/>
        <v>not ok</v>
      </c>
      <c r="X485" s="117" t="str">
        <f t="shared" si="126"/>
        <v>ok</v>
      </c>
      <c r="Y485" s="117" t="str">
        <f t="shared" si="127"/>
        <v>not ok</v>
      </c>
      <c r="Z485" s="117" t="str">
        <f t="shared" si="128"/>
        <v/>
      </c>
      <c r="AA485" s="117" t="str">
        <f>IF(LEN(A485)&gt;1,IF(COUNTIFS($Z$6:Z$502,LEFT(Z485,250))&gt;1,"Duplicate entry: you have two rows for the same substance and year and use",""),"")</f>
        <v/>
      </c>
      <c r="AB485" s="117" t="str">
        <f>IF(LEN(A485)&gt;0,IF(ISNUMBER(MATCH(A485,Annex_I_II_entries,0)),"","The Entry name is not within the dropdown list, make sure that you have not copied and pasted overwritting the cell format (with its correponding dropdown list) in column A"),"")</f>
        <v/>
      </c>
      <c r="AC485" s="117" t="str">
        <f t="shared" ca="1" si="129"/>
        <v/>
      </c>
      <c r="AD485" s="117" t="str">
        <f t="shared" ca="1" si="130"/>
        <v/>
      </c>
      <c r="AE485" s="117" t="str">
        <f>IF(LEN(G485)&lt;1,"",IF(COUNTIFS('1.Mfg and placing on the market'!G$6:G$503,'1.(Optional) tonnage per use'!G485,'1.Mfg and placing on the market'!K$6:K$503,'1.(Optional) tonnage per use'!N485)=0,"You have not provided total tonnage for this substance and year in the sheet 1. Mfg and placing on the market",""))</f>
        <v/>
      </c>
      <c r="AF485" s="117" t="str">
        <f t="shared" ca="1" si="136"/>
        <v/>
      </c>
      <c r="AG485" s="117" t="str">
        <f t="shared" ca="1" si="137"/>
        <v/>
      </c>
      <c r="AH485" s="117" t="str">
        <f t="shared" ca="1" si="138"/>
        <v/>
      </c>
      <c r="AI485" s="117" t="str">
        <f t="shared" si="131"/>
        <v>_EC</v>
      </c>
      <c r="AJ485" s="117" t="str">
        <f t="shared" si="132"/>
        <v>_CAS</v>
      </c>
      <c r="AK485" s="117" t="str">
        <f t="shared" si="133"/>
        <v>_uses</v>
      </c>
      <c r="AL485" s="117" t="str">
        <f t="shared" si="139"/>
        <v/>
      </c>
      <c r="AM485" s="117" t="str">
        <f t="shared" si="140"/>
        <v/>
      </c>
    </row>
    <row r="486" spans="1:39" s="39" customFormat="1" x14ac:dyDescent="0.2">
      <c r="A486" s="37"/>
      <c r="B486" s="37"/>
      <c r="C486" s="37"/>
      <c r="D486" s="70" t="str">
        <f>_xlfn.IFNA(VLOOKUP(A486,'Reference data SID'!$D$2:$Q$673,14,FALSE),"")</f>
        <v/>
      </c>
      <c r="E486" s="70" t="str">
        <f>_xlfn.IFNA(VLOOKUP(D486,'Reference data SID'!$C$3:$E$673,3,FALSE),"")</f>
        <v/>
      </c>
      <c r="F486" s="64" t="str">
        <f>_xlfn.IFNA(IF(E486=FALSE,D486,IF(ISBLANK(B486),VLOOKUP(C486,'Reference data SID'!$N:$P,3,FALSE),VLOOKUP(B486,'Reference data SID'!$M:$P,4,FALSE))),"")</f>
        <v/>
      </c>
      <c r="G486" s="64" t="str">
        <f t="shared" si="134"/>
        <v/>
      </c>
      <c r="H486" s="38" t="str">
        <f>_xlfn.IFNA(VLOOKUP(F486,'Reference data SID'!L:M,2,FALSE),"")</f>
        <v/>
      </c>
      <c r="I486" s="38" t="str">
        <f>_xlfn.IFNA(VLOOKUP(F486,'Reference data SID'!L:N,3,FALSE),"")</f>
        <v/>
      </c>
      <c r="J486" s="38" t="str">
        <f>_xlfn.IFNA(VLOOKUP(F486,'Reference data SID'!L:O,4,FALSE),"")</f>
        <v/>
      </c>
      <c r="K486" s="37"/>
      <c r="L486" s="37"/>
      <c r="M486" s="37"/>
      <c r="N486" s="50"/>
      <c r="O486" s="50"/>
      <c r="P486" s="50"/>
      <c r="Q486" s="50"/>
      <c r="R486" s="50"/>
      <c r="S486" s="50"/>
      <c r="T486" s="47" t="str">
        <f t="shared" ca="1" si="135"/>
        <v/>
      </c>
      <c r="U486" s="117" t="str">
        <f>_xlfn.IFNA(VLOOKUP(A486,'Reference data SID'!D:E,2,FALSE),"")</f>
        <v/>
      </c>
      <c r="V486" s="117" t="str">
        <f t="shared" si="124"/>
        <v>not ok</v>
      </c>
      <c r="W486" s="117" t="str">
        <f t="shared" si="125"/>
        <v>not ok</v>
      </c>
      <c r="X486" s="117" t="str">
        <f t="shared" si="126"/>
        <v>ok</v>
      </c>
      <c r="Y486" s="117" t="str">
        <f t="shared" si="127"/>
        <v>not ok</v>
      </c>
      <c r="Z486" s="117" t="str">
        <f t="shared" si="128"/>
        <v/>
      </c>
      <c r="AA486" s="117" t="str">
        <f>IF(LEN(A486)&gt;1,IF(COUNTIFS($Z$6:Z$502,LEFT(Z486,250))&gt;1,"Duplicate entry: you have two rows for the same substance and year and use",""),"")</f>
        <v/>
      </c>
      <c r="AB486" s="117" t="str">
        <f>IF(LEN(A486)&gt;0,IF(ISNUMBER(MATCH(A486,Annex_I_II_entries,0)),"","The Entry name is not within the dropdown list, make sure that you have not copied and pasted overwritting the cell format (with its correponding dropdown list) in column A"),"")</f>
        <v/>
      </c>
      <c r="AC486" s="117" t="str">
        <f t="shared" ca="1" si="129"/>
        <v/>
      </c>
      <c r="AD486" s="117" t="str">
        <f t="shared" ca="1" si="130"/>
        <v/>
      </c>
      <c r="AE486" s="117" t="str">
        <f>IF(LEN(G486)&lt;1,"",IF(COUNTIFS('1.Mfg and placing on the market'!G$6:G$503,'1.(Optional) tonnage per use'!G486,'1.Mfg and placing on the market'!K$6:K$503,'1.(Optional) tonnage per use'!N486)=0,"You have not provided total tonnage for this substance and year in the sheet 1. Mfg and placing on the market",""))</f>
        <v/>
      </c>
      <c r="AF486" s="117" t="str">
        <f t="shared" ca="1" si="136"/>
        <v/>
      </c>
      <c r="AG486" s="117" t="str">
        <f t="shared" ca="1" si="137"/>
        <v/>
      </c>
      <c r="AH486" s="117" t="str">
        <f t="shared" ca="1" si="138"/>
        <v/>
      </c>
      <c r="AI486" s="117" t="str">
        <f t="shared" si="131"/>
        <v>_EC</v>
      </c>
      <c r="AJ486" s="117" t="str">
        <f t="shared" si="132"/>
        <v>_CAS</v>
      </c>
      <c r="AK486" s="117" t="str">
        <f t="shared" si="133"/>
        <v>_uses</v>
      </c>
      <c r="AL486" s="117" t="str">
        <f t="shared" si="139"/>
        <v/>
      </c>
      <c r="AM486" s="117" t="str">
        <f t="shared" si="140"/>
        <v/>
      </c>
    </row>
    <row r="487" spans="1:39" s="39" customFormat="1" x14ac:dyDescent="0.2">
      <c r="A487" s="37"/>
      <c r="B487" s="37"/>
      <c r="C487" s="37"/>
      <c r="D487" s="70" t="str">
        <f>_xlfn.IFNA(VLOOKUP(A487,'Reference data SID'!$D$2:$Q$673,14,FALSE),"")</f>
        <v/>
      </c>
      <c r="E487" s="70" t="str">
        <f>_xlfn.IFNA(VLOOKUP(D487,'Reference data SID'!$C$3:$E$673,3,FALSE),"")</f>
        <v/>
      </c>
      <c r="F487" s="64" t="str">
        <f>_xlfn.IFNA(IF(E487=FALSE,D487,IF(ISBLANK(B487),VLOOKUP(C487,'Reference data SID'!$N:$P,3,FALSE),VLOOKUP(B487,'Reference data SID'!$M:$P,4,FALSE))),"")</f>
        <v/>
      </c>
      <c r="G487" s="64" t="str">
        <f t="shared" si="134"/>
        <v/>
      </c>
      <c r="H487" s="38" t="str">
        <f>_xlfn.IFNA(VLOOKUP(F487,'Reference data SID'!L:M,2,FALSE),"")</f>
        <v/>
      </c>
      <c r="I487" s="38" t="str">
        <f>_xlfn.IFNA(VLOOKUP(F487,'Reference data SID'!L:N,3,FALSE),"")</f>
        <v/>
      </c>
      <c r="J487" s="38" t="str">
        <f>_xlfn.IFNA(VLOOKUP(F487,'Reference data SID'!L:O,4,FALSE),"")</f>
        <v/>
      </c>
      <c r="K487" s="37"/>
      <c r="L487" s="37"/>
      <c r="M487" s="37"/>
      <c r="N487" s="50"/>
      <c r="O487" s="50"/>
      <c r="P487" s="50"/>
      <c r="Q487" s="50"/>
      <c r="R487" s="50"/>
      <c r="S487" s="50"/>
      <c r="T487" s="47" t="str">
        <f t="shared" ca="1" si="135"/>
        <v/>
      </c>
      <c r="U487" s="117" t="str">
        <f>_xlfn.IFNA(VLOOKUP(A487,'Reference data SID'!D:E,2,FALSE),"")</f>
        <v/>
      </c>
      <c r="V487" s="117" t="str">
        <f t="shared" si="124"/>
        <v>not ok</v>
      </c>
      <c r="W487" s="117" t="str">
        <f t="shared" si="125"/>
        <v>not ok</v>
      </c>
      <c r="X487" s="117" t="str">
        <f t="shared" si="126"/>
        <v>ok</v>
      </c>
      <c r="Y487" s="117" t="str">
        <f t="shared" si="127"/>
        <v>not ok</v>
      </c>
      <c r="Z487" s="117" t="str">
        <f t="shared" si="128"/>
        <v/>
      </c>
      <c r="AA487" s="117" t="str">
        <f>IF(LEN(A487)&gt;1,IF(COUNTIFS($Z$6:Z$502,LEFT(Z487,250))&gt;1,"Duplicate entry: you have two rows for the same substance and year and use",""),"")</f>
        <v/>
      </c>
      <c r="AB487" s="117" t="str">
        <f>IF(LEN(A487)&gt;0,IF(ISNUMBER(MATCH(A487,Annex_I_II_entries,0)),"","The Entry name is not within the dropdown list, make sure that you have not copied and pasted overwritting the cell format (with its correponding dropdown list) in column A"),"")</f>
        <v/>
      </c>
      <c r="AC487" s="117" t="str">
        <f t="shared" ca="1" si="129"/>
        <v/>
      </c>
      <c r="AD487" s="117" t="str">
        <f t="shared" ca="1" si="130"/>
        <v/>
      </c>
      <c r="AE487" s="117" t="str">
        <f>IF(LEN(G487)&lt;1,"",IF(COUNTIFS('1.Mfg and placing on the market'!G$6:G$503,'1.(Optional) tonnage per use'!G487,'1.Mfg and placing on the market'!K$6:K$503,'1.(Optional) tonnage per use'!N487)=0,"You have not provided total tonnage for this substance and year in the sheet 1. Mfg and placing on the market",""))</f>
        <v/>
      </c>
      <c r="AF487" s="117" t="str">
        <f t="shared" ca="1" si="136"/>
        <v/>
      </c>
      <c r="AG487" s="117" t="str">
        <f t="shared" ca="1" si="137"/>
        <v/>
      </c>
      <c r="AH487" s="117" t="str">
        <f t="shared" ca="1" si="138"/>
        <v/>
      </c>
      <c r="AI487" s="117" t="str">
        <f t="shared" si="131"/>
        <v>_EC</v>
      </c>
      <c r="AJ487" s="117" t="str">
        <f t="shared" si="132"/>
        <v>_CAS</v>
      </c>
      <c r="AK487" s="117" t="str">
        <f t="shared" si="133"/>
        <v>_uses</v>
      </c>
      <c r="AL487" s="117" t="str">
        <f t="shared" si="139"/>
        <v/>
      </c>
      <c r="AM487" s="117" t="str">
        <f t="shared" si="140"/>
        <v/>
      </c>
    </row>
    <row r="488" spans="1:39" s="39" customFormat="1" x14ac:dyDescent="0.2">
      <c r="A488" s="37"/>
      <c r="B488" s="37"/>
      <c r="C488" s="37"/>
      <c r="D488" s="70" t="str">
        <f>_xlfn.IFNA(VLOOKUP(A488,'Reference data SID'!$D$2:$Q$673,14,FALSE),"")</f>
        <v/>
      </c>
      <c r="E488" s="70" t="str">
        <f>_xlfn.IFNA(VLOOKUP(D488,'Reference data SID'!$C$3:$E$673,3,FALSE),"")</f>
        <v/>
      </c>
      <c r="F488" s="64" t="str">
        <f>_xlfn.IFNA(IF(E488=FALSE,D488,IF(ISBLANK(B488),VLOOKUP(C488,'Reference data SID'!$N:$P,3,FALSE),VLOOKUP(B488,'Reference data SID'!$M:$P,4,FALSE))),"")</f>
        <v/>
      </c>
      <c r="G488" s="64" t="str">
        <f t="shared" si="134"/>
        <v/>
      </c>
      <c r="H488" s="38" t="str">
        <f>_xlfn.IFNA(VLOOKUP(F488,'Reference data SID'!L:M,2,FALSE),"")</f>
        <v/>
      </c>
      <c r="I488" s="38" t="str">
        <f>_xlfn.IFNA(VLOOKUP(F488,'Reference data SID'!L:N,3,FALSE),"")</f>
        <v/>
      </c>
      <c r="J488" s="38" t="str">
        <f>_xlfn.IFNA(VLOOKUP(F488,'Reference data SID'!L:O,4,FALSE),"")</f>
        <v/>
      </c>
      <c r="K488" s="37"/>
      <c r="L488" s="37"/>
      <c r="M488" s="37"/>
      <c r="N488" s="50"/>
      <c r="O488" s="50"/>
      <c r="P488" s="50"/>
      <c r="Q488" s="50"/>
      <c r="R488" s="50"/>
      <c r="S488" s="50"/>
      <c r="T488" s="47" t="str">
        <f t="shared" ca="1" si="135"/>
        <v/>
      </c>
      <c r="U488" s="117" t="str">
        <f>_xlfn.IFNA(VLOOKUP(A488,'Reference data SID'!D:E,2,FALSE),"")</f>
        <v/>
      </c>
      <c r="V488" s="117" t="str">
        <f t="shared" si="124"/>
        <v>not ok</v>
      </c>
      <c r="W488" s="117" t="str">
        <f t="shared" si="125"/>
        <v>not ok</v>
      </c>
      <c r="X488" s="117" t="str">
        <f t="shared" si="126"/>
        <v>ok</v>
      </c>
      <c r="Y488" s="117" t="str">
        <f t="shared" si="127"/>
        <v>not ok</v>
      </c>
      <c r="Z488" s="117" t="str">
        <f t="shared" si="128"/>
        <v/>
      </c>
      <c r="AA488" s="117" t="str">
        <f>IF(LEN(A488)&gt;1,IF(COUNTIFS($Z$6:Z$502,LEFT(Z488,250))&gt;1,"Duplicate entry: you have two rows for the same substance and year and use",""),"")</f>
        <v/>
      </c>
      <c r="AB488" s="117" t="str">
        <f>IF(LEN(A488)&gt;0,IF(ISNUMBER(MATCH(A488,Annex_I_II_entries,0)),"","The Entry name is not within the dropdown list, make sure that you have not copied and pasted overwritting the cell format (with its correponding dropdown list) in column A"),"")</f>
        <v/>
      </c>
      <c r="AC488" s="117" t="str">
        <f t="shared" ca="1" si="129"/>
        <v/>
      </c>
      <c r="AD488" s="117" t="str">
        <f t="shared" ca="1" si="130"/>
        <v/>
      </c>
      <c r="AE488" s="117" t="str">
        <f>IF(LEN(G488)&lt;1,"",IF(COUNTIFS('1.Mfg and placing on the market'!G$6:G$503,'1.(Optional) tonnage per use'!G488,'1.Mfg and placing on the market'!K$6:K$503,'1.(Optional) tonnage per use'!N488)=0,"You have not provided total tonnage for this substance and year in the sheet 1. Mfg and placing on the market",""))</f>
        <v/>
      </c>
      <c r="AF488" s="117" t="str">
        <f t="shared" ca="1" si="136"/>
        <v/>
      </c>
      <c r="AG488" s="117" t="str">
        <f t="shared" ca="1" si="137"/>
        <v/>
      </c>
      <c r="AH488" s="117" t="str">
        <f t="shared" ca="1" si="138"/>
        <v/>
      </c>
      <c r="AI488" s="117" t="str">
        <f t="shared" si="131"/>
        <v>_EC</v>
      </c>
      <c r="AJ488" s="117" t="str">
        <f t="shared" si="132"/>
        <v>_CAS</v>
      </c>
      <c r="AK488" s="117" t="str">
        <f t="shared" si="133"/>
        <v>_uses</v>
      </c>
      <c r="AL488" s="117" t="str">
        <f t="shared" si="139"/>
        <v/>
      </c>
      <c r="AM488" s="117" t="str">
        <f t="shared" si="140"/>
        <v/>
      </c>
    </row>
    <row r="489" spans="1:39" s="39" customFormat="1" x14ac:dyDescent="0.2">
      <c r="A489" s="37"/>
      <c r="B489" s="37"/>
      <c r="C489" s="37"/>
      <c r="D489" s="70" t="str">
        <f>_xlfn.IFNA(VLOOKUP(A489,'Reference data SID'!$D$2:$Q$673,14,FALSE),"")</f>
        <v/>
      </c>
      <c r="E489" s="70" t="str">
        <f>_xlfn.IFNA(VLOOKUP(D489,'Reference data SID'!$C$3:$E$673,3,FALSE),"")</f>
        <v/>
      </c>
      <c r="F489" s="64" t="str">
        <f>_xlfn.IFNA(IF(E489=FALSE,D489,IF(ISBLANK(B489),VLOOKUP(C489,'Reference data SID'!$N:$P,3,FALSE),VLOOKUP(B489,'Reference data SID'!$M:$P,4,FALSE))),"")</f>
        <v/>
      </c>
      <c r="G489" s="64" t="str">
        <f t="shared" si="134"/>
        <v/>
      </c>
      <c r="H489" s="38" t="str">
        <f>_xlfn.IFNA(VLOOKUP(F489,'Reference data SID'!L:M,2,FALSE),"")</f>
        <v/>
      </c>
      <c r="I489" s="38" t="str">
        <f>_xlfn.IFNA(VLOOKUP(F489,'Reference data SID'!L:N,3,FALSE),"")</f>
        <v/>
      </c>
      <c r="J489" s="38" t="str">
        <f>_xlfn.IFNA(VLOOKUP(F489,'Reference data SID'!L:O,4,FALSE),"")</f>
        <v/>
      </c>
      <c r="K489" s="37"/>
      <c r="L489" s="37"/>
      <c r="M489" s="37"/>
      <c r="N489" s="50"/>
      <c r="O489" s="50"/>
      <c r="P489" s="50"/>
      <c r="Q489" s="50"/>
      <c r="R489" s="50"/>
      <c r="S489" s="50"/>
      <c r="T489" s="47" t="str">
        <f t="shared" ca="1" si="135"/>
        <v/>
      </c>
      <c r="U489" s="117" t="str">
        <f>_xlfn.IFNA(VLOOKUP(A489,'Reference data SID'!D:E,2,FALSE),"")</f>
        <v/>
      </c>
      <c r="V489" s="117" t="str">
        <f t="shared" si="124"/>
        <v>not ok</v>
      </c>
      <c r="W489" s="117" t="str">
        <f t="shared" si="125"/>
        <v>not ok</v>
      </c>
      <c r="X489" s="117" t="str">
        <f t="shared" si="126"/>
        <v>ok</v>
      </c>
      <c r="Y489" s="117" t="str">
        <f t="shared" si="127"/>
        <v>not ok</v>
      </c>
      <c r="Z489" s="117" t="str">
        <f t="shared" si="128"/>
        <v/>
      </c>
      <c r="AA489" s="117" t="str">
        <f>IF(LEN(A489)&gt;1,IF(COUNTIFS($Z$6:Z$502,LEFT(Z489,250))&gt;1,"Duplicate entry: you have two rows for the same substance and year and use",""),"")</f>
        <v/>
      </c>
      <c r="AB489" s="117" t="str">
        <f>IF(LEN(A489)&gt;0,IF(ISNUMBER(MATCH(A489,Annex_I_II_entries,0)),"","The Entry name is not within the dropdown list, make sure that you have not copied and pasted overwritting the cell format (with its correponding dropdown list) in column A"),"")</f>
        <v/>
      </c>
      <c r="AC489" s="117" t="str">
        <f t="shared" ca="1" si="129"/>
        <v/>
      </c>
      <c r="AD489" s="117" t="str">
        <f t="shared" ca="1" si="130"/>
        <v/>
      </c>
      <c r="AE489" s="117" t="str">
        <f>IF(LEN(G489)&lt;1,"",IF(COUNTIFS('1.Mfg and placing on the market'!G$6:G$503,'1.(Optional) tonnage per use'!G489,'1.Mfg and placing on the market'!K$6:K$503,'1.(Optional) tonnage per use'!N489)=0,"You have not provided total tonnage for this substance and year in the sheet 1. Mfg and placing on the market",""))</f>
        <v/>
      </c>
      <c r="AF489" s="117" t="str">
        <f t="shared" ca="1" si="136"/>
        <v/>
      </c>
      <c r="AG489" s="117" t="str">
        <f t="shared" ca="1" si="137"/>
        <v/>
      </c>
      <c r="AH489" s="117" t="str">
        <f t="shared" ca="1" si="138"/>
        <v/>
      </c>
      <c r="AI489" s="117" t="str">
        <f t="shared" si="131"/>
        <v>_EC</v>
      </c>
      <c r="AJ489" s="117" t="str">
        <f t="shared" si="132"/>
        <v>_CAS</v>
      </c>
      <c r="AK489" s="117" t="str">
        <f t="shared" si="133"/>
        <v>_uses</v>
      </c>
      <c r="AL489" s="117" t="str">
        <f t="shared" si="139"/>
        <v/>
      </c>
      <c r="AM489" s="117" t="str">
        <f t="shared" si="140"/>
        <v/>
      </c>
    </row>
    <row r="490" spans="1:39" s="39" customFormat="1" x14ac:dyDescent="0.2">
      <c r="A490" s="37"/>
      <c r="B490" s="37"/>
      <c r="C490" s="37"/>
      <c r="D490" s="70" t="str">
        <f>_xlfn.IFNA(VLOOKUP(A490,'Reference data SID'!$D$2:$Q$673,14,FALSE),"")</f>
        <v/>
      </c>
      <c r="E490" s="70" t="str">
        <f>_xlfn.IFNA(VLOOKUP(D490,'Reference data SID'!$C$3:$E$673,3,FALSE),"")</f>
        <v/>
      </c>
      <c r="F490" s="64" t="str">
        <f>_xlfn.IFNA(IF(E490=FALSE,D490,IF(ISBLANK(B490),VLOOKUP(C490,'Reference data SID'!$N:$P,3,FALSE),VLOOKUP(B490,'Reference data SID'!$M:$P,4,FALSE))),"")</f>
        <v/>
      </c>
      <c r="G490" s="64" t="str">
        <f t="shared" si="134"/>
        <v/>
      </c>
      <c r="H490" s="38" t="str">
        <f>_xlfn.IFNA(VLOOKUP(F490,'Reference data SID'!L:M,2,FALSE),"")</f>
        <v/>
      </c>
      <c r="I490" s="38" t="str">
        <f>_xlfn.IFNA(VLOOKUP(F490,'Reference data SID'!L:N,3,FALSE),"")</f>
        <v/>
      </c>
      <c r="J490" s="38" t="str">
        <f>_xlfn.IFNA(VLOOKUP(F490,'Reference data SID'!L:O,4,FALSE),"")</f>
        <v/>
      </c>
      <c r="K490" s="37"/>
      <c r="L490" s="37"/>
      <c r="M490" s="37"/>
      <c r="N490" s="50"/>
      <c r="O490" s="50"/>
      <c r="P490" s="50"/>
      <c r="Q490" s="50"/>
      <c r="R490" s="50"/>
      <c r="S490" s="50"/>
      <c r="T490" s="47" t="str">
        <f t="shared" ca="1" si="135"/>
        <v/>
      </c>
      <c r="U490" s="117" t="str">
        <f>_xlfn.IFNA(VLOOKUP(A490,'Reference data SID'!D:E,2,FALSE),"")</f>
        <v/>
      </c>
      <c r="V490" s="117" t="str">
        <f t="shared" si="124"/>
        <v>not ok</v>
      </c>
      <c r="W490" s="117" t="str">
        <f t="shared" si="125"/>
        <v>not ok</v>
      </c>
      <c r="X490" s="117" t="str">
        <f t="shared" si="126"/>
        <v>ok</v>
      </c>
      <c r="Y490" s="117" t="str">
        <f t="shared" si="127"/>
        <v>not ok</v>
      </c>
      <c r="Z490" s="117" t="str">
        <f t="shared" si="128"/>
        <v/>
      </c>
      <c r="AA490" s="117" t="str">
        <f>IF(LEN(A490)&gt;1,IF(COUNTIFS($Z$6:Z$502,LEFT(Z490,250))&gt;1,"Duplicate entry: you have two rows for the same substance and year and use",""),"")</f>
        <v/>
      </c>
      <c r="AB490" s="117" t="str">
        <f>IF(LEN(A490)&gt;0,IF(ISNUMBER(MATCH(A490,Annex_I_II_entries,0)),"","The Entry name is not within the dropdown list, make sure that you have not copied and pasted overwritting the cell format (with its correponding dropdown list) in column A"),"")</f>
        <v/>
      </c>
      <c r="AC490" s="117" t="str">
        <f t="shared" ca="1" si="129"/>
        <v/>
      </c>
      <c r="AD490" s="117" t="str">
        <f t="shared" ca="1" si="130"/>
        <v/>
      </c>
      <c r="AE490" s="117" t="str">
        <f>IF(LEN(G490)&lt;1,"",IF(COUNTIFS('1.Mfg and placing on the market'!G$6:G$503,'1.(Optional) tonnage per use'!G490,'1.Mfg and placing on the market'!K$6:K$503,'1.(Optional) tonnage per use'!N490)=0,"You have not provided total tonnage for this substance and year in the sheet 1. Mfg and placing on the market",""))</f>
        <v/>
      </c>
      <c r="AF490" s="117" t="str">
        <f t="shared" ca="1" si="136"/>
        <v/>
      </c>
      <c r="AG490" s="117" t="str">
        <f t="shared" ca="1" si="137"/>
        <v/>
      </c>
      <c r="AH490" s="117" t="str">
        <f t="shared" ca="1" si="138"/>
        <v/>
      </c>
      <c r="AI490" s="117" t="str">
        <f t="shared" si="131"/>
        <v>_EC</v>
      </c>
      <c r="AJ490" s="117" t="str">
        <f t="shared" si="132"/>
        <v>_CAS</v>
      </c>
      <c r="AK490" s="117" t="str">
        <f t="shared" si="133"/>
        <v>_uses</v>
      </c>
      <c r="AL490" s="117" t="str">
        <f t="shared" si="139"/>
        <v/>
      </c>
      <c r="AM490" s="117" t="str">
        <f t="shared" si="140"/>
        <v/>
      </c>
    </row>
    <row r="491" spans="1:39" s="39" customFormat="1" x14ac:dyDescent="0.2">
      <c r="A491" s="37"/>
      <c r="B491" s="37"/>
      <c r="C491" s="37"/>
      <c r="D491" s="70" t="str">
        <f>_xlfn.IFNA(VLOOKUP(A491,'Reference data SID'!$D$2:$Q$673,14,FALSE),"")</f>
        <v/>
      </c>
      <c r="E491" s="70" t="str">
        <f>_xlfn.IFNA(VLOOKUP(D491,'Reference data SID'!$C$3:$E$673,3,FALSE),"")</f>
        <v/>
      </c>
      <c r="F491" s="64" t="str">
        <f>_xlfn.IFNA(IF(E491=FALSE,D491,IF(ISBLANK(B491),VLOOKUP(C491,'Reference data SID'!$N:$P,3,FALSE),VLOOKUP(B491,'Reference data SID'!$M:$P,4,FALSE))),"")</f>
        <v/>
      </c>
      <c r="G491" s="64" t="str">
        <f t="shared" si="134"/>
        <v/>
      </c>
      <c r="H491" s="38" t="str">
        <f>_xlfn.IFNA(VLOOKUP(F491,'Reference data SID'!L:M,2,FALSE),"")</f>
        <v/>
      </c>
      <c r="I491" s="38" t="str">
        <f>_xlfn.IFNA(VLOOKUP(F491,'Reference data SID'!L:N,3,FALSE),"")</f>
        <v/>
      </c>
      <c r="J491" s="38" t="str">
        <f>_xlfn.IFNA(VLOOKUP(F491,'Reference data SID'!L:O,4,FALSE),"")</f>
        <v/>
      </c>
      <c r="K491" s="37"/>
      <c r="L491" s="37"/>
      <c r="M491" s="37"/>
      <c r="N491" s="50"/>
      <c r="O491" s="50"/>
      <c r="P491" s="50"/>
      <c r="Q491" s="50"/>
      <c r="R491" s="50"/>
      <c r="S491" s="50"/>
      <c r="T491" s="47" t="str">
        <f t="shared" ca="1" si="135"/>
        <v/>
      </c>
      <c r="U491" s="117" t="str">
        <f>_xlfn.IFNA(VLOOKUP(A491,'Reference data SID'!D:E,2,FALSE),"")</f>
        <v/>
      </c>
      <c r="V491" s="117" t="str">
        <f t="shared" si="124"/>
        <v>not ok</v>
      </c>
      <c r="W491" s="117" t="str">
        <f t="shared" si="125"/>
        <v>not ok</v>
      </c>
      <c r="X491" s="117" t="str">
        <f t="shared" si="126"/>
        <v>ok</v>
      </c>
      <c r="Y491" s="117" t="str">
        <f t="shared" si="127"/>
        <v>not ok</v>
      </c>
      <c r="Z491" s="117" t="str">
        <f t="shared" si="128"/>
        <v/>
      </c>
      <c r="AA491" s="117" t="str">
        <f>IF(LEN(A491)&gt;1,IF(COUNTIFS($Z$6:Z$502,LEFT(Z491,250))&gt;1,"Duplicate entry: you have two rows for the same substance and year and use",""),"")</f>
        <v/>
      </c>
      <c r="AB491" s="117" t="str">
        <f>IF(LEN(A491)&gt;0,IF(ISNUMBER(MATCH(A491,Annex_I_II_entries,0)),"","The Entry name is not within the dropdown list, make sure that you have not copied and pasted overwritting the cell format (with its correponding dropdown list) in column A"),"")</f>
        <v/>
      </c>
      <c r="AC491" s="117" t="str">
        <f t="shared" ca="1" si="129"/>
        <v/>
      </c>
      <c r="AD491" s="117" t="str">
        <f t="shared" ca="1" si="130"/>
        <v/>
      </c>
      <c r="AE491" s="117" t="str">
        <f>IF(LEN(G491)&lt;1,"",IF(COUNTIFS('1.Mfg and placing on the market'!G$6:G$503,'1.(Optional) tonnage per use'!G491,'1.Mfg and placing on the market'!K$6:K$503,'1.(Optional) tonnage per use'!N491)=0,"You have not provided total tonnage for this substance and year in the sheet 1. Mfg and placing on the market",""))</f>
        <v/>
      </c>
      <c r="AF491" s="117" t="str">
        <f t="shared" ca="1" si="136"/>
        <v/>
      </c>
      <c r="AG491" s="117" t="str">
        <f t="shared" ca="1" si="137"/>
        <v/>
      </c>
      <c r="AH491" s="117" t="str">
        <f t="shared" ca="1" si="138"/>
        <v/>
      </c>
      <c r="AI491" s="117" t="str">
        <f t="shared" si="131"/>
        <v>_EC</v>
      </c>
      <c r="AJ491" s="117" t="str">
        <f t="shared" si="132"/>
        <v>_CAS</v>
      </c>
      <c r="AK491" s="117" t="str">
        <f t="shared" si="133"/>
        <v>_uses</v>
      </c>
      <c r="AL491" s="117" t="str">
        <f t="shared" si="139"/>
        <v/>
      </c>
      <c r="AM491" s="117" t="str">
        <f t="shared" si="140"/>
        <v/>
      </c>
    </row>
    <row r="492" spans="1:39" s="39" customFormat="1" x14ac:dyDescent="0.2">
      <c r="A492" s="37"/>
      <c r="B492" s="37"/>
      <c r="C492" s="37"/>
      <c r="D492" s="70" t="str">
        <f>_xlfn.IFNA(VLOOKUP(A492,'Reference data SID'!$D$2:$Q$673,14,FALSE),"")</f>
        <v/>
      </c>
      <c r="E492" s="70" t="str">
        <f>_xlfn.IFNA(VLOOKUP(D492,'Reference data SID'!$C$3:$E$673,3,FALSE),"")</f>
        <v/>
      </c>
      <c r="F492" s="64" t="str">
        <f>_xlfn.IFNA(IF(E492=FALSE,D492,IF(ISBLANK(B492),VLOOKUP(C492,'Reference data SID'!$N:$P,3,FALSE),VLOOKUP(B492,'Reference data SID'!$M:$P,4,FALSE))),"")</f>
        <v/>
      </c>
      <c r="G492" s="64" t="str">
        <f t="shared" si="134"/>
        <v/>
      </c>
      <c r="H492" s="38" t="str">
        <f>_xlfn.IFNA(VLOOKUP(F492,'Reference data SID'!L:M,2,FALSE),"")</f>
        <v/>
      </c>
      <c r="I492" s="38" t="str">
        <f>_xlfn.IFNA(VLOOKUP(F492,'Reference data SID'!L:N,3,FALSE),"")</f>
        <v/>
      </c>
      <c r="J492" s="38" t="str">
        <f>_xlfn.IFNA(VLOOKUP(F492,'Reference data SID'!L:O,4,FALSE),"")</f>
        <v/>
      </c>
      <c r="K492" s="37"/>
      <c r="L492" s="37"/>
      <c r="M492" s="37"/>
      <c r="N492" s="50"/>
      <c r="O492" s="50"/>
      <c r="P492" s="50"/>
      <c r="Q492" s="50"/>
      <c r="R492" s="50"/>
      <c r="S492" s="50"/>
      <c r="T492" s="47" t="str">
        <f t="shared" ca="1" si="135"/>
        <v/>
      </c>
      <c r="U492" s="117" t="str">
        <f>_xlfn.IFNA(VLOOKUP(A492,'Reference data SID'!D:E,2,FALSE),"")</f>
        <v/>
      </c>
      <c r="V492" s="117" t="str">
        <f t="shared" si="124"/>
        <v>not ok</v>
      </c>
      <c r="W492" s="117" t="str">
        <f t="shared" si="125"/>
        <v>not ok</v>
      </c>
      <c r="X492" s="117" t="str">
        <f t="shared" si="126"/>
        <v>ok</v>
      </c>
      <c r="Y492" s="117" t="str">
        <f t="shared" si="127"/>
        <v>not ok</v>
      </c>
      <c r="Z492" s="117" t="str">
        <f t="shared" si="128"/>
        <v/>
      </c>
      <c r="AA492" s="117" t="str">
        <f>IF(LEN(A492)&gt;1,IF(COUNTIFS($Z$6:Z$502,LEFT(Z492,250))&gt;1,"Duplicate entry: you have two rows for the same substance and year and use",""),"")</f>
        <v/>
      </c>
      <c r="AB492" s="117" t="str">
        <f>IF(LEN(A492)&gt;0,IF(ISNUMBER(MATCH(A492,Annex_I_II_entries,0)),"","The Entry name is not within the dropdown list, make sure that you have not copied and pasted overwritting the cell format (with its correponding dropdown list) in column A"),"")</f>
        <v/>
      </c>
      <c r="AC492" s="117" t="str">
        <f t="shared" ca="1" si="129"/>
        <v/>
      </c>
      <c r="AD492" s="117" t="str">
        <f t="shared" ca="1" si="130"/>
        <v/>
      </c>
      <c r="AE492" s="117" t="str">
        <f>IF(LEN(G492)&lt;1,"",IF(COUNTIFS('1.Mfg and placing on the market'!G$6:G$503,'1.(Optional) tonnage per use'!G492,'1.Mfg and placing on the market'!K$6:K$503,'1.(Optional) tonnage per use'!N492)=0,"You have not provided total tonnage for this substance and year in the sheet 1. Mfg and placing on the market",""))</f>
        <v/>
      </c>
      <c r="AF492" s="117" t="str">
        <f t="shared" ca="1" si="136"/>
        <v/>
      </c>
      <c r="AG492" s="117" t="str">
        <f t="shared" ca="1" si="137"/>
        <v/>
      </c>
      <c r="AH492" s="117" t="str">
        <f t="shared" ca="1" si="138"/>
        <v/>
      </c>
      <c r="AI492" s="117" t="str">
        <f t="shared" si="131"/>
        <v>_EC</v>
      </c>
      <c r="AJ492" s="117" t="str">
        <f t="shared" si="132"/>
        <v>_CAS</v>
      </c>
      <c r="AK492" s="117" t="str">
        <f t="shared" si="133"/>
        <v>_uses</v>
      </c>
      <c r="AL492" s="117" t="str">
        <f t="shared" si="139"/>
        <v/>
      </c>
      <c r="AM492" s="117" t="str">
        <f t="shared" si="140"/>
        <v/>
      </c>
    </row>
    <row r="493" spans="1:39" s="39" customFormat="1" x14ac:dyDescent="0.2">
      <c r="A493" s="37"/>
      <c r="B493" s="37"/>
      <c r="C493" s="37"/>
      <c r="D493" s="70" t="str">
        <f>_xlfn.IFNA(VLOOKUP(A493,'Reference data SID'!$D$2:$Q$673,14,FALSE),"")</f>
        <v/>
      </c>
      <c r="E493" s="70" t="str">
        <f>_xlfn.IFNA(VLOOKUP(D493,'Reference data SID'!$C$3:$E$673,3,FALSE),"")</f>
        <v/>
      </c>
      <c r="F493" s="64" t="str">
        <f>_xlfn.IFNA(IF(E493=FALSE,D493,IF(ISBLANK(B493),VLOOKUP(C493,'Reference data SID'!$N:$P,3,FALSE),VLOOKUP(B493,'Reference data SID'!$M:$P,4,FALSE))),"")</f>
        <v/>
      </c>
      <c r="G493" s="64" t="str">
        <f t="shared" si="134"/>
        <v/>
      </c>
      <c r="H493" s="38" t="str">
        <f>_xlfn.IFNA(VLOOKUP(F493,'Reference data SID'!L:M,2,FALSE),"")</f>
        <v/>
      </c>
      <c r="I493" s="38" t="str">
        <f>_xlfn.IFNA(VLOOKUP(F493,'Reference data SID'!L:N,3,FALSE),"")</f>
        <v/>
      </c>
      <c r="J493" s="38" t="str">
        <f>_xlfn.IFNA(VLOOKUP(F493,'Reference data SID'!L:O,4,FALSE),"")</f>
        <v/>
      </c>
      <c r="K493" s="37"/>
      <c r="L493" s="37"/>
      <c r="M493" s="37"/>
      <c r="N493" s="50"/>
      <c r="O493" s="50"/>
      <c r="P493" s="50"/>
      <c r="Q493" s="50"/>
      <c r="R493" s="50"/>
      <c r="S493" s="50"/>
      <c r="T493" s="47" t="str">
        <f t="shared" ca="1" si="135"/>
        <v/>
      </c>
      <c r="U493" s="117" t="str">
        <f>_xlfn.IFNA(VLOOKUP(A493,'Reference data SID'!D:E,2,FALSE),"")</f>
        <v/>
      </c>
      <c r="V493" s="117" t="str">
        <f t="shared" si="124"/>
        <v>not ok</v>
      </c>
      <c r="W493" s="117" t="str">
        <f t="shared" si="125"/>
        <v>not ok</v>
      </c>
      <c r="X493" s="117" t="str">
        <f t="shared" si="126"/>
        <v>ok</v>
      </c>
      <c r="Y493" s="117" t="str">
        <f t="shared" si="127"/>
        <v>not ok</v>
      </c>
      <c r="Z493" s="117" t="str">
        <f t="shared" si="128"/>
        <v/>
      </c>
      <c r="AA493" s="117" t="str">
        <f>IF(LEN(A493)&gt;1,IF(COUNTIFS($Z$6:Z$502,LEFT(Z493,250))&gt;1,"Duplicate entry: you have two rows for the same substance and year and use",""),"")</f>
        <v/>
      </c>
      <c r="AB493" s="117" t="str">
        <f>IF(LEN(A493)&gt;0,IF(ISNUMBER(MATCH(A493,Annex_I_II_entries,0)),"","The Entry name is not within the dropdown list, make sure that you have not copied and pasted overwritting the cell format (with its correponding dropdown list) in column A"),"")</f>
        <v/>
      </c>
      <c r="AC493" s="117" t="str">
        <f t="shared" ca="1" si="129"/>
        <v/>
      </c>
      <c r="AD493" s="117" t="str">
        <f t="shared" ca="1" si="130"/>
        <v/>
      </c>
      <c r="AE493" s="117" t="str">
        <f>IF(LEN(G493)&lt;1,"",IF(COUNTIFS('1.Mfg and placing on the market'!G$6:G$503,'1.(Optional) tonnage per use'!G493,'1.Mfg and placing on the market'!K$6:K$503,'1.(Optional) tonnage per use'!N493)=0,"You have not provided total tonnage for this substance and year in the sheet 1. Mfg and placing on the market",""))</f>
        <v/>
      </c>
      <c r="AF493" s="117" t="str">
        <f t="shared" ca="1" si="136"/>
        <v/>
      </c>
      <c r="AG493" s="117" t="str">
        <f t="shared" ca="1" si="137"/>
        <v/>
      </c>
      <c r="AH493" s="117" t="str">
        <f t="shared" ca="1" si="138"/>
        <v/>
      </c>
      <c r="AI493" s="117" t="str">
        <f t="shared" si="131"/>
        <v>_EC</v>
      </c>
      <c r="AJ493" s="117" t="str">
        <f t="shared" si="132"/>
        <v>_CAS</v>
      </c>
      <c r="AK493" s="117" t="str">
        <f t="shared" si="133"/>
        <v>_uses</v>
      </c>
      <c r="AL493" s="117" t="str">
        <f t="shared" si="139"/>
        <v/>
      </c>
      <c r="AM493" s="117" t="str">
        <f t="shared" si="140"/>
        <v/>
      </c>
    </row>
    <row r="494" spans="1:39" s="39" customFormat="1" x14ac:dyDescent="0.2">
      <c r="A494" s="37"/>
      <c r="B494" s="37"/>
      <c r="C494" s="37"/>
      <c r="D494" s="70" t="str">
        <f>_xlfn.IFNA(VLOOKUP(A494,'Reference data SID'!$D$2:$Q$673,14,FALSE),"")</f>
        <v/>
      </c>
      <c r="E494" s="70" t="str">
        <f>_xlfn.IFNA(VLOOKUP(D494,'Reference data SID'!$C$3:$E$673,3,FALSE),"")</f>
        <v/>
      </c>
      <c r="F494" s="64" t="str">
        <f>_xlfn.IFNA(IF(E494=FALSE,D494,IF(ISBLANK(B494),VLOOKUP(C494,'Reference data SID'!$N:$P,3,FALSE),VLOOKUP(B494,'Reference data SID'!$M:$P,4,FALSE))),"")</f>
        <v/>
      </c>
      <c r="G494" s="64" t="str">
        <f t="shared" si="134"/>
        <v/>
      </c>
      <c r="H494" s="38" t="str">
        <f>_xlfn.IFNA(VLOOKUP(F494,'Reference data SID'!L:M,2,FALSE),"")</f>
        <v/>
      </c>
      <c r="I494" s="38" t="str">
        <f>_xlfn.IFNA(VLOOKUP(F494,'Reference data SID'!L:N,3,FALSE),"")</f>
        <v/>
      </c>
      <c r="J494" s="38" t="str">
        <f>_xlfn.IFNA(VLOOKUP(F494,'Reference data SID'!L:O,4,FALSE),"")</f>
        <v/>
      </c>
      <c r="K494" s="37"/>
      <c r="L494" s="37"/>
      <c r="M494" s="37"/>
      <c r="N494" s="50"/>
      <c r="O494" s="50"/>
      <c r="P494" s="50"/>
      <c r="Q494" s="50"/>
      <c r="R494" s="50"/>
      <c r="S494" s="50"/>
      <c r="T494" s="47" t="str">
        <f t="shared" ca="1" si="135"/>
        <v/>
      </c>
      <c r="U494" s="117" t="str">
        <f>_xlfn.IFNA(VLOOKUP(A494,'Reference data SID'!D:E,2,FALSE),"")</f>
        <v/>
      </c>
      <c r="V494" s="117" t="str">
        <f t="shared" si="124"/>
        <v>not ok</v>
      </c>
      <c r="W494" s="117" t="str">
        <f t="shared" si="125"/>
        <v>not ok</v>
      </c>
      <c r="X494" s="117" t="str">
        <f t="shared" si="126"/>
        <v>ok</v>
      </c>
      <c r="Y494" s="117" t="str">
        <f t="shared" si="127"/>
        <v>not ok</v>
      </c>
      <c r="Z494" s="117" t="str">
        <f t="shared" si="128"/>
        <v/>
      </c>
      <c r="AA494" s="117" t="str">
        <f>IF(LEN(A494)&gt;1,IF(COUNTIFS($Z$6:Z$502,LEFT(Z494,250))&gt;1,"Duplicate entry: you have two rows for the same substance and year and use",""),"")</f>
        <v/>
      </c>
      <c r="AB494" s="117" t="str">
        <f>IF(LEN(A494)&gt;0,IF(ISNUMBER(MATCH(A494,Annex_I_II_entries,0)),"","The Entry name is not within the dropdown list, make sure that you have not copied and pasted overwritting the cell format (with its correponding dropdown list) in column A"),"")</f>
        <v/>
      </c>
      <c r="AC494" s="117" t="str">
        <f t="shared" ca="1" si="129"/>
        <v/>
      </c>
      <c r="AD494" s="117" t="str">
        <f t="shared" ca="1" si="130"/>
        <v/>
      </c>
      <c r="AE494" s="117" t="str">
        <f>IF(LEN(G494)&lt;1,"",IF(COUNTIFS('1.Mfg and placing on the market'!G$6:G$503,'1.(Optional) tonnage per use'!G494,'1.Mfg and placing on the market'!K$6:K$503,'1.(Optional) tonnage per use'!N494)=0,"You have not provided total tonnage for this substance and year in the sheet 1. Mfg and placing on the market",""))</f>
        <v/>
      </c>
      <c r="AF494" s="117" t="str">
        <f t="shared" ca="1" si="136"/>
        <v/>
      </c>
      <c r="AG494" s="117" t="str">
        <f t="shared" ca="1" si="137"/>
        <v/>
      </c>
      <c r="AH494" s="117" t="str">
        <f t="shared" ca="1" si="138"/>
        <v/>
      </c>
      <c r="AI494" s="117" t="str">
        <f t="shared" si="131"/>
        <v>_EC</v>
      </c>
      <c r="AJ494" s="117" t="str">
        <f t="shared" si="132"/>
        <v>_CAS</v>
      </c>
      <c r="AK494" s="117" t="str">
        <f t="shared" si="133"/>
        <v>_uses</v>
      </c>
      <c r="AL494" s="117" t="str">
        <f t="shared" si="139"/>
        <v/>
      </c>
      <c r="AM494" s="117" t="str">
        <f t="shared" si="140"/>
        <v/>
      </c>
    </row>
    <row r="495" spans="1:39" s="39" customFormat="1" x14ac:dyDescent="0.2">
      <c r="A495" s="37"/>
      <c r="B495" s="37"/>
      <c r="C495" s="37"/>
      <c r="D495" s="70" t="str">
        <f>_xlfn.IFNA(VLOOKUP(A495,'Reference data SID'!$D$2:$Q$673,14,FALSE),"")</f>
        <v/>
      </c>
      <c r="E495" s="70" t="str">
        <f>_xlfn.IFNA(VLOOKUP(D495,'Reference data SID'!$C$3:$E$673,3,FALSE),"")</f>
        <v/>
      </c>
      <c r="F495" s="64" t="str">
        <f>_xlfn.IFNA(IF(E495=FALSE,D495,IF(ISBLANK(B495),VLOOKUP(C495,'Reference data SID'!$N:$P,3,FALSE),VLOOKUP(B495,'Reference data SID'!$M:$P,4,FALSE))),"")</f>
        <v/>
      </c>
      <c r="G495" s="64" t="str">
        <f t="shared" si="134"/>
        <v/>
      </c>
      <c r="H495" s="38" t="str">
        <f>_xlfn.IFNA(VLOOKUP(F495,'Reference data SID'!L:M,2,FALSE),"")</f>
        <v/>
      </c>
      <c r="I495" s="38" t="str">
        <f>_xlfn.IFNA(VLOOKUP(F495,'Reference data SID'!L:N,3,FALSE),"")</f>
        <v/>
      </c>
      <c r="J495" s="38" t="str">
        <f>_xlfn.IFNA(VLOOKUP(F495,'Reference data SID'!L:O,4,FALSE),"")</f>
        <v/>
      </c>
      <c r="K495" s="37"/>
      <c r="L495" s="37"/>
      <c r="M495" s="37"/>
      <c r="N495" s="50"/>
      <c r="O495" s="50"/>
      <c r="P495" s="50"/>
      <c r="Q495" s="50"/>
      <c r="R495" s="50"/>
      <c r="S495" s="50"/>
      <c r="T495" s="47" t="str">
        <f t="shared" ca="1" si="135"/>
        <v/>
      </c>
      <c r="U495" s="117" t="str">
        <f>_xlfn.IFNA(VLOOKUP(A495,'Reference data SID'!D:E,2,FALSE),"")</f>
        <v/>
      </c>
      <c r="V495" s="117" t="str">
        <f t="shared" si="124"/>
        <v>not ok</v>
      </c>
      <c r="W495" s="117" t="str">
        <f t="shared" si="125"/>
        <v>not ok</v>
      </c>
      <c r="X495" s="117" t="str">
        <f t="shared" si="126"/>
        <v>ok</v>
      </c>
      <c r="Y495" s="117" t="str">
        <f t="shared" si="127"/>
        <v>not ok</v>
      </c>
      <c r="Z495" s="117" t="str">
        <f t="shared" si="128"/>
        <v/>
      </c>
      <c r="AA495" s="117" t="str">
        <f>IF(LEN(A495)&gt;1,IF(COUNTIFS($Z$6:Z$502,LEFT(Z495,250))&gt;1,"Duplicate entry: you have two rows for the same substance and year and use",""),"")</f>
        <v/>
      </c>
      <c r="AB495" s="117" t="str">
        <f>IF(LEN(A495)&gt;0,IF(ISNUMBER(MATCH(A495,Annex_I_II_entries,0)),"","The Entry name is not within the dropdown list, make sure that you have not copied and pasted overwritting the cell format (with its correponding dropdown list) in column A"),"")</f>
        <v/>
      </c>
      <c r="AC495" s="117" t="str">
        <f t="shared" ca="1" si="129"/>
        <v/>
      </c>
      <c r="AD495" s="117" t="str">
        <f t="shared" ca="1" si="130"/>
        <v/>
      </c>
      <c r="AE495" s="117" t="str">
        <f>IF(LEN(G495)&lt;1,"",IF(COUNTIFS('1.Mfg and placing on the market'!G$6:G$503,'1.(Optional) tonnage per use'!G495,'1.Mfg and placing on the market'!K$6:K$503,'1.(Optional) tonnage per use'!N495)=0,"You have not provided total tonnage for this substance and year in the sheet 1. Mfg and placing on the market",""))</f>
        <v/>
      </c>
      <c r="AF495" s="117" t="str">
        <f t="shared" ca="1" si="136"/>
        <v/>
      </c>
      <c r="AG495" s="117" t="str">
        <f t="shared" ca="1" si="137"/>
        <v/>
      </c>
      <c r="AH495" s="117" t="str">
        <f t="shared" ca="1" si="138"/>
        <v/>
      </c>
      <c r="AI495" s="117" t="str">
        <f t="shared" si="131"/>
        <v>_EC</v>
      </c>
      <c r="AJ495" s="117" t="str">
        <f t="shared" si="132"/>
        <v>_CAS</v>
      </c>
      <c r="AK495" s="117" t="str">
        <f t="shared" si="133"/>
        <v>_uses</v>
      </c>
      <c r="AL495" s="117" t="str">
        <f t="shared" si="139"/>
        <v/>
      </c>
      <c r="AM495" s="117" t="str">
        <f t="shared" si="140"/>
        <v/>
      </c>
    </row>
    <row r="496" spans="1:39" s="39" customFormat="1" x14ac:dyDescent="0.2">
      <c r="A496" s="37"/>
      <c r="B496" s="37"/>
      <c r="C496" s="37"/>
      <c r="D496" s="70" t="str">
        <f>_xlfn.IFNA(VLOOKUP(A496,'Reference data SID'!$D$2:$Q$673,14,FALSE),"")</f>
        <v/>
      </c>
      <c r="E496" s="70" t="str">
        <f>_xlfn.IFNA(VLOOKUP(D496,'Reference data SID'!$C$3:$E$673,3,FALSE),"")</f>
        <v/>
      </c>
      <c r="F496" s="64" t="str">
        <f>_xlfn.IFNA(IF(E496=FALSE,D496,IF(ISBLANK(B496),VLOOKUP(C496,'Reference data SID'!$N:$P,3,FALSE),VLOOKUP(B496,'Reference data SID'!$M:$P,4,FALSE))),"")</f>
        <v/>
      </c>
      <c r="G496" s="64" t="str">
        <f t="shared" si="134"/>
        <v/>
      </c>
      <c r="H496" s="38" t="str">
        <f>_xlfn.IFNA(VLOOKUP(F496,'Reference data SID'!L:M,2,FALSE),"")</f>
        <v/>
      </c>
      <c r="I496" s="38" t="str">
        <f>_xlfn.IFNA(VLOOKUP(F496,'Reference data SID'!L:N,3,FALSE),"")</f>
        <v/>
      </c>
      <c r="J496" s="38" t="str">
        <f>_xlfn.IFNA(VLOOKUP(F496,'Reference data SID'!L:O,4,FALSE),"")</f>
        <v/>
      </c>
      <c r="K496" s="37"/>
      <c r="L496" s="37"/>
      <c r="M496" s="37"/>
      <c r="N496" s="50"/>
      <c r="O496" s="50"/>
      <c r="P496" s="50"/>
      <c r="Q496" s="50"/>
      <c r="R496" s="50"/>
      <c r="S496" s="50"/>
      <c r="T496" s="47" t="str">
        <f t="shared" ca="1" si="135"/>
        <v/>
      </c>
      <c r="U496" s="117" t="str">
        <f>_xlfn.IFNA(VLOOKUP(A496,'Reference data SID'!D:E,2,FALSE),"")</f>
        <v/>
      </c>
      <c r="V496" s="117" t="str">
        <f t="shared" si="124"/>
        <v>not ok</v>
      </c>
      <c r="W496" s="117" t="str">
        <f t="shared" si="125"/>
        <v>not ok</v>
      </c>
      <c r="X496" s="117" t="str">
        <f t="shared" si="126"/>
        <v>ok</v>
      </c>
      <c r="Y496" s="117" t="str">
        <f t="shared" si="127"/>
        <v>not ok</v>
      </c>
      <c r="Z496" s="117" t="str">
        <f t="shared" si="128"/>
        <v/>
      </c>
      <c r="AA496" s="117" t="str">
        <f>IF(LEN(A496)&gt;1,IF(COUNTIFS($Z$6:Z$502,LEFT(Z496,250))&gt;1,"Duplicate entry: you have two rows for the same substance and year and use",""),"")</f>
        <v/>
      </c>
      <c r="AB496" s="117" t="str">
        <f>IF(LEN(A496)&gt;0,IF(ISNUMBER(MATCH(A496,Annex_I_II_entries,0)),"","The Entry name is not within the dropdown list, make sure that you have not copied and pasted overwritting the cell format (with its correponding dropdown list) in column A"),"")</f>
        <v/>
      </c>
      <c r="AC496" s="117" t="str">
        <f t="shared" ca="1" si="129"/>
        <v/>
      </c>
      <c r="AD496" s="117" t="str">
        <f t="shared" ca="1" si="130"/>
        <v/>
      </c>
      <c r="AE496" s="117" t="str">
        <f>IF(LEN(G496)&lt;1,"",IF(COUNTIFS('1.Mfg and placing on the market'!G$6:G$503,'1.(Optional) tonnage per use'!G496,'1.Mfg and placing on the market'!K$6:K$503,'1.(Optional) tonnage per use'!N496)=0,"You have not provided total tonnage for this substance and year in the sheet 1. Mfg and placing on the market",""))</f>
        <v/>
      </c>
      <c r="AF496" s="117" t="str">
        <f t="shared" ca="1" si="136"/>
        <v/>
      </c>
      <c r="AG496" s="117" t="str">
        <f t="shared" ca="1" si="137"/>
        <v/>
      </c>
      <c r="AH496" s="117" t="str">
        <f t="shared" ca="1" si="138"/>
        <v/>
      </c>
      <c r="AI496" s="117" t="str">
        <f t="shared" si="131"/>
        <v>_EC</v>
      </c>
      <c r="AJ496" s="117" t="str">
        <f t="shared" si="132"/>
        <v>_CAS</v>
      </c>
      <c r="AK496" s="117" t="str">
        <f t="shared" si="133"/>
        <v>_uses</v>
      </c>
      <c r="AL496" s="117" t="str">
        <f t="shared" si="139"/>
        <v/>
      </c>
      <c r="AM496" s="117" t="str">
        <f t="shared" si="140"/>
        <v/>
      </c>
    </row>
    <row r="497" spans="1:39" s="39" customFormat="1" x14ac:dyDescent="0.2">
      <c r="A497" s="37"/>
      <c r="B497" s="37"/>
      <c r="C497" s="37"/>
      <c r="D497" s="70" t="str">
        <f>_xlfn.IFNA(VLOOKUP(A497,'Reference data SID'!$D$2:$Q$673,14,FALSE),"")</f>
        <v/>
      </c>
      <c r="E497" s="70" t="str">
        <f>_xlfn.IFNA(VLOOKUP(D497,'Reference data SID'!$C$3:$E$673,3,FALSE),"")</f>
        <v/>
      </c>
      <c r="F497" s="64" t="str">
        <f>_xlfn.IFNA(IF(E497=FALSE,D497,IF(ISBLANK(B497),VLOOKUP(C497,'Reference data SID'!$N:$P,3,FALSE),VLOOKUP(B497,'Reference data SID'!$M:$P,4,FALSE))),"")</f>
        <v/>
      </c>
      <c r="G497" s="64" t="str">
        <f t="shared" si="134"/>
        <v/>
      </c>
      <c r="H497" s="38" t="str">
        <f>_xlfn.IFNA(VLOOKUP(F497,'Reference data SID'!L:M,2,FALSE),"")</f>
        <v/>
      </c>
      <c r="I497" s="38" t="str">
        <f>_xlfn.IFNA(VLOOKUP(F497,'Reference data SID'!L:N,3,FALSE),"")</f>
        <v/>
      </c>
      <c r="J497" s="38" t="str">
        <f>_xlfn.IFNA(VLOOKUP(F497,'Reference data SID'!L:O,4,FALSE),"")</f>
        <v/>
      </c>
      <c r="K497" s="37"/>
      <c r="L497" s="37"/>
      <c r="M497" s="37"/>
      <c r="N497" s="50"/>
      <c r="O497" s="50"/>
      <c r="P497" s="50"/>
      <c r="Q497" s="50"/>
      <c r="R497" s="50"/>
      <c r="S497" s="50"/>
      <c r="T497" s="47" t="str">
        <f t="shared" ca="1" si="135"/>
        <v/>
      </c>
      <c r="U497" s="117" t="str">
        <f>_xlfn.IFNA(VLOOKUP(A497,'Reference data SID'!D:E,2,FALSE),"")</f>
        <v/>
      </c>
      <c r="V497" s="117" t="str">
        <f t="shared" si="124"/>
        <v>not ok</v>
      </c>
      <c r="W497" s="117" t="str">
        <f t="shared" si="125"/>
        <v>not ok</v>
      </c>
      <c r="X497" s="117" t="str">
        <f t="shared" si="126"/>
        <v>ok</v>
      </c>
      <c r="Y497" s="117" t="str">
        <f t="shared" si="127"/>
        <v>not ok</v>
      </c>
      <c r="Z497" s="117" t="str">
        <f t="shared" si="128"/>
        <v/>
      </c>
      <c r="AA497" s="117" t="str">
        <f>IF(LEN(A497)&gt;1,IF(COUNTIFS($Z$6:Z$502,LEFT(Z497,250))&gt;1,"Duplicate entry: you have two rows for the same substance and year and use",""),"")</f>
        <v/>
      </c>
      <c r="AB497" s="117" t="str">
        <f>IF(LEN(A497)&gt;0,IF(ISNUMBER(MATCH(A497,Annex_I_II_entries,0)),"","The Entry name is not within the dropdown list, make sure that you have not copied and pasted overwritting the cell format (with its correponding dropdown list) in column A"),"")</f>
        <v/>
      </c>
      <c r="AC497" s="117" t="str">
        <f t="shared" ca="1" si="129"/>
        <v/>
      </c>
      <c r="AD497" s="117" t="str">
        <f t="shared" ca="1" si="130"/>
        <v/>
      </c>
      <c r="AE497" s="117" t="str">
        <f>IF(LEN(G497)&lt;1,"",IF(COUNTIFS('1.Mfg and placing on the market'!G$6:G$503,'1.(Optional) tonnage per use'!G497,'1.Mfg and placing on the market'!K$6:K$503,'1.(Optional) tonnage per use'!N497)=0,"You have not provided total tonnage for this substance and year in the sheet 1. Mfg and placing on the market",""))</f>
        <v/>
      </c>
      <c r="AF497" s="117" t="str">
        <f t="shared" ca="1" si="136"/>
        <v/>
      </c>
      <c r="AG497" s="117" t="str">
        <f t="shared" ca="1" si="137"/>
        <v/>
      </c>
      <c r="AH497" s="117" t="str">
        <f t="shared" ca="1" si="138"/>
        <v/>
      </c>
      <c r="AI497" s="117" t="str">
        <f t="shared" si="131"/>
        <v>_EC</v>
      </c>
      <c r="AJ497" s="117" t="str">
        <f t="shared" si="132"/>
        <v>_CAS</v>
      </c>
      <c r="AK497" s="117" t="str">
        <f t="shared" si="133"/>
        <v>_uses</v>
      </c>
      <c r="AL497" s="117" t="str">
        <f t="shared" si="139"/>
        <v/>
      </c>
      <c r="AM497" s="117" t="str">
        <f t="shared" si="140"/>
        <v/>
      </c>
    </row>
    <row r="498" spans="1:39" s="39" customFormat="1" x14ac:dyDescent="0.2">
      <c r="A498" s="37"/>
      <c r="B498" s="37"/>
      <c r="C498" s="37"/>
      <c r="D498" s="70" t="str">
        <f>_xlfn.IFNA(VLOOKUP(A498,'Reference data SID'!$D$2:$Q$673,14,FALSE),"")</f>
        <v/>
      </c>
      <c r="E498" s="70" t="str">
        <f>_xlfn.IFNA(VLOOKUP(D498,'Reference data SID'!$C$3:$E$673,3,FALSE),"")</f>
        <v/>
      </c>
      <c r="F498" s="64" t="str">
        <f>_xlfn.IFNA(IF(E498=FALSE,D498,IF(ISBLANK(B498),VLOOKUP(C498,'Reference data SID'!$N:$P,3,FALSE),VLOOKUP(B498,'Reference data SID'!$M:$P,4,FALSE))),"")</f>
        <v/>
      </c>
      <c r="G498" s="64" t="str">
        <f t="shared" si="134"/>
        <v/>
      </c>
      <c r="H498" s="38" t="str">
        <f>_xlfn.IFNA(VLOOKUP(F498,'Reference data SID'!L:M,2,FALSE),"")</f>
        <v/>
      </c>
      <c r="I498" s="38" t="str">
        <f>_xlfn.IFNA(VLOOKUP(F498,'Reference data SID'!L:N,3,FALSE),"")</f>
        <v/>
      </c>
      <c r="J498" s="38" t="str">
        <f>_xlfn.IFNA(VLOOKUP(F498,'Reference data SID'!L:O,4,FALSE),"")</f>
        <v/>
      </c>
      <c r="K498" s="37"/>
      <c r="L498" s="37"/>
      <c r="M498" s="37"/>
      <c r="N498" s="50"/>
      <c r="O498" s="50"/>
      <c r="P498" s="50"/>
      <c r="Q498" s="50"/>
      <c r="R498" s="50"/>
      <c r="S498" s="50"/>
      <c r="T498" s="47" t="str">
        <f t="shared" ca="1" si="135"/>
        <v/>
      </c>
      <c r="U498" s="117" t="str">
        <f>_xlfn.IFNA(VLOOKUP(A498,'Reference data SID'!D:E,2,FALSE),"")</f>
        <v/>
      </c>
      <c r="V498" s="117" t="str">
        <f t="shared" si="124"/>
        <v>not ok</v>
      </c>
      <c r="W498" s="117" t="str">
        <f t="shared" si="125"/>
        <v>not ok</v>
      </c>
      <c r="X498" s="117" t="str">
        <f t="shared" si="126"/>
        <v>ok</v>
      </c>
      <c r="Y498" s="117" t="str">
        <f t="shared" si="127"/>
        <v>not ok</v>
      </c>
      <c r="Z498" s="117" t="str">
        <f t="shared" si="128"/>
        <v/>
      </c>
      <c r="AA498" s="117" t="str">
        <f>IF(LEN(A498)&gt;1,IF(COUNTIFS($Z$6:Z$502,LEFT(Z498,250))&gt;1,"Duplicate entry: you have two rows for the same substance and year and use",""),"")</f>
        <v/>
      </c>
      <c r="AB498" s="117" t="str">
        <f>IF(LEN(A498)&gt;0,IF(ISNUMBER(MATCH(A498,Annex_I_II_entries,0)),"","The Entry name is not within the dropdown list, make sure that you have not copied and pasted overwritting the cell format (with its correponding dropdown list) in column A"),"")</f>
        <v/>
      </c>
      <c r="AC498" s="117" t="str">
        <f t="shared" ca="1" si="129"/>
        <v/>
      </c>
      <c r="AD498" s="117" t="str">
        <f t="shared" ca="1" si="130"/>
        <v/>
      </c>
      <c r="AE498" s="117" t="str">
        <f>IF(LEN(G498)&lt;1,"",IF(COUNTIFS('1.Mfg and placing on the market'!G$6:G$503,'1.(Optional) tonnage per use'!G498,'1.Mfg and placing on the market'!K$6:K$503,'1.(Optional) tonnage per use'!N498)=0,"You have not provided total tonnage for this substance and year in the sheet 1. Mfg and placing on the market",""))</f>
        <v/>
      </c>
      <c r="AF498" s="117" t="str">
        <f t="shared" ca="1" si="136"/>
        <v/>
      </c>
      <c r="AG498" s="117" t="str">
        <f t="shared" ca="1" si="137"/>
        <v/>
      </c>
      <c r="AH498" s="117" t="str">
        <f t="shared" ca="1" si="138"/>
        <v/>
      </c>
      <c r="AI498" s="117" t="str">
        <f t="shared" si="131"/>
        <v>_EC</v>
      </c>
      <c r="AJ498" s="117" t="str">
        <f t="shared" si="132"/>
        <v>_CAS</v>
      </c>
      <c r="AK498" s="117" t="str">
        <f t="shared" si="133"/>
        <v>_uses</v>
      </c>
      <c r="AL498" s="117" t="str">
        <f t="shared" si="139"/>
        <v/>
      </c>
      <c r="AM498" s="117" t="str">
        <f t="shared" si="140"/>
        <v/>
      </c>
    </row>
    <row r="499" spans="1:39" s="39" customFormat="1" x14ac:dyDescent="0.2">
      <c r="A499" s="37"/>
      <c r="B499" s="37"/>
      <c r="C499" s="37"/>
      <c r="D499" s="70" t="str">
        <f>_xlfn.IFNA(VLOOKUP(A499,'Reference data SID'!$D$2:$Q$673,14,FALSE),"")</f>
        <v/>
      </c>
      <c r="E499" s="70" t="str">
        <f>_xlfn.IFNA(VLOOKUP(D499,'Reference data SID'!$C$3:$E$673,3,FALSE),"")</f>
        <v/>
      </c>
      <c r="F499" s="64" t="str">
        <f>_xlfn.IFNA(IF(E499=FALSE,D499,IF(ISBLANK(B499),VLOOKUP(C499,'Reference data SID'!$N:$P,3,FALSE),VLOOKUP(B499,'Reference data SID'!$M:$P,4,FALSE))),"")</f>
        <v/>
      </c>
      <c r="G499" s="64" t="str">
        <f t="shared" si="134"/>
        <v/>
      </c>
      <c r="H499" s="38" t="str">
        <f>_xlfn.IFNA(VLOOKUP(F499,'Reference data SID'!L:M,2,FALSE),"")</f>
        <v/>
      </c>
      <c r="I499" s="38" t="str">
        <f>_xlfn.IFNA(VLOOKUP(F499,'Reference data SID'!L:N,3,FALSE),"")</f>
        <v/>
      </c>
      <c r="J499" s="38" t="str">
        <f>_xlfn.IFNA(VLOOKUP(F499,'Reference data SID'!L:O,4,FALSE),"")</f>
        <v/>
      </c>
      <c r="K499" s="37"/>
      <c r="L499" s="37"/>
      <c r="M499" s="37"/>
      <c r="N499" s="50"/>
      <c r="O499" s="50"/>
      <c r="P499" s="50"/>
      <c r="Q499" s="50"/>
      <c r="R499" s="50"/>
      <c r="S499" s="50"/>
      <c r="T499" s="47" t="str">
        <f t="shared" ca="1" si="135"/>
        <v/>
      </c>
      <c r="U499" s="117" t="str">
        <f>_xlfn.IFNA(VLOOKUP(A499,'Reference data SID'!D:E,2,FALSE),"")</f>
        <v/>
      </c>
      <c r="V499" s="117" t="str">
        <f t="shared" si="124"/>
        <v>not ok</v>
      </c>
      <c r="W499" s="117" t="str">
        <f t="shared" si="125"/>
        <v>not ok</v>
      </c>
      <c r="X499" s="117" t="str">
        <f t="shared" si="126"/>
        <v>ok</v>
      </c>
      <c r="Y499" s="117" t="str">
        <f t="shared" si="127"/>
        <v>not ok</v>
      </c>
      <c r="Z499" s="117" t="str">
        <f t="shared" si="128"/>
        <v/>
      </c>
      <c r="AA499" s="117" t="str">
        <f>IF(LEN(A499)&gt;1,IF(COUNTIFS($Z$6:Z$502,LEFT(Z499,250))&gt;1,"Duplicate entry: you have two rows for the same substance and year and use",""),"")</f>
        <v/>
      </c>
      <c r="AB499" s="117" t="str">
        <f>IF(LEN(A499)&gt;0,IF(ISNUMBER(MATCH(A499,Annex_I_II_entries,0)),"","The Entry name is not within the dropdown list, make sure that you have not copied and pasted overwritting the cell format (with its correponding dropdown list) in column A"),"")</f>
        <v/>
      </c>
      <c r="AC499" s="117" t="str">
        <f t="shared" ca="1" si="129"/>
        <v/>
      </c>
      <c r="AD499" s="117" t="str">
        <f t="shared" ca="1" si="130"/>
        <v/>
      </c>
      <c r="AE499" s="117" t="str">
        <f>IF(LEN(G499)&lt;1,"",IF(COUNTIFS('1.Mfg and placing on the market'!G$6:G$503,'1.(Optional) tonnage per use'!G499,'1.Mfg and placing on the market'!K$6:K$503,'1.(Optional) tonnage per use'!N499)=0,"You have not provided total tonnage for this substance and year in the sheet 1. Mfg and placing on the market",""))</f>
        <v/>
      </c>
      <c r="AF499" s="117" t="str">
        <f t="shared" ca="1" si="136"/>
        <v/>
      </c>
      <c r="AG499" s="117" t="str">
        <f t="shared" ca="1" si="137"/>
        <v/>
      </c>
      <c r="AH499" s="117" t="str">
        <f t="shared" ca="1" si="138"/>
        <v/>
      </c>
      <c r="AI499" s="117" t="str">
        <f t="shared" si="131"/>
        <v>_EC</v>
      </c>
      <c r="AJ499" s="117" t="str">
        <f t="shared" si="132"/>
        <v>_CAS</v>
      </c>
      <c r="AK499" s="117" t="str">
        <f t="shared" si="133"/>
        <v>_uses</v>
      </c>
      <c r="AL499" s="117" t="str">
        <f t="shared" si="139"/>
        <v/>
      </c>
      <c r="AM499" s="117" t="str">
        <f t="shared" si="140"/>
        <v/>
      </c>
    </row>
    <row r="500" spans="1:39" s="39" customFormat="1" x14ac:dyDescent="0.2">
      <c r="A500" s="37"/>
      <c r="B500" s="37"/>
      <c r="C500" s="37"/>
      <c r="D500" s="70" t="str">
        <f>_xlfn.IFNA(VLOOKUP(A500,'Reference data SID'!$D$2:$Q$673,14,FALSE),"")</f>
        <v/>
      </c>
      <c r="E500" s="70" t="str">
        <f>_xlfn.IFNA(VLOOKUP(D500,'Reference data SID'!$C$3:$E$673,3,FALSE),"")</f>
        <v/>
      </c>
      <c r="F500" s="64" t="str">
        <f>_xlfn.IFNA(IF(E500=FALSE,D500,IF(ISBLANK(B500),VLOOKUP(C500,'Reference data SID'!$N:$P,3,FALSE),VLOOKUP(B500,'Reference data SID'!$M:$P,4,FALSE))),"")</f>
        <v/>
      </c>
      <c r="G500" s="64" t="str">
        <f t="shared" si="134"/>
        <v/>
      </c>
      <c r="H500" s="38" t="str">
        <f>_xlfn.IFNA(VLOOKUP(F500,'Reference data SID'!L:M,2,FALSE),"")</f>
        <v/>
      </c>
      <c r="I500" s="38" t="str">
        <f>_xlfn.IFNA(VLOOKUP(F500,'Reference data SID'!L:N,3,FALSE),"")</f>
        <v/>
      </c>
      <c r="J500" s="38" t="str">
        <f>_xlfn.IFNA(VLOOKUP(F500,'Reference data SID'!L:O,4,FALSE),"")</f>
        <v/>
      </c>
      <c r="K500" s="37"/>
      <c r="L500" s="37"/>
      <c r="M500" s="37"/>
      <c r="N500" s="50"/>
      <c r="O500" s="50"/>
      <c r="P500" s="50"/>
      <c r="Q500" s="50"/>
      <c r="R500" s="50"/>
      <c r="S500" s="50"/>
      <c r="T500" s="47" t="str">
        <f t="shared" ca="1" si="135"/>
        <v/>
      </c>
      <c r="U500" s="117" t="str">
        <f>_xlfn.IFNA(VLOOKUP(A500,'Reference data SID'!D:E,2,FALSE),"")</f>
        <v/>
      </c>
      <c r="V500" s="117" t="str">
        <f t="shared" si="124"/>
        <v>not ok</v>
      </c>
      <c r="W500" s="117" t="str">
        <f t="shared" si="125"/>
        <v>not ok</v>
      </c>
      <c r="X500" s="117" t="str">
        <f t="shared" si="126"/>
        <v>ok</v>
      </c>
      <c r="Y500" s="117" t="str">
        <f t="shared" si="127"/>
        <v>not ok</v>
      </c>
      <c r="Z500" s="117" t="str">
        <f t="shared" si="128"/>
        <v/>
      </c>
      <c r="AA500" s="117" t="str">
        <f>IF(LEN(A500)&gt;1,IF(COUNTIFS($Z$6:Z$502,LEFT(Z500,250))&gt;1,"Duplicate entry: you have two rows for the same substance and year and use",""),"")</f>
        <v/>
      </c>
      <c r="AB500" s="117" t="str">
        <f>IF(LEN(A500)&gt;0,IF(ISNUMBER(MATCH(A500,Annex_I_II_entries,0)),"","The Entry name is not within the dropdown list, make sure that you have not copied and pasted overwritting the cell format (with its correponding dropdown list) in column A"),"")</f>
        <v/>
      </c>
      <c r="AC500" s="117" t="str">
        <f t="shared" ca="1" si="129"/>
        <v/>
      </c>
      <c r="AD500" s="117" t="str">
        <f t="shared" ca="1" si="130"/>
        <v/>
      </c>
      <c r="AE500" s="117" t="str">
        <f>IF(LEN(G500)&lt;1,"",IF(COUNTIFS('1.Mfg and placing on the market'!G$6:G$503,'1.(Optional) tonnage per use'!G500,'1.Mfg and placing on the market'!K$6:K$503,'1.(Optional) tonnage per use'!N500)=0,"You have not provided total tonnage for this substance and year in the sheet 1. Mfg and placing on the market",""))</f>
        <v/>
      </c>
      <c r="AF500" s="117" t="str">
        <f t="shared" ca="1" si="136"/>
        <v/>
      </c>
      <c r="AG500" s="117" t="str">
        <f t="shared" ca="1" si="137"/>
        <v/>
      </c>
      <c r="AH500" s="117" t="str">
        <f t="shared" ca="1" si="138"/>
        <v/>
      </c>
      <c r="AI500" s="117" t="str">
        <f t="shared" si="131"/>
        <v>_EC</v>
      </c>
      <c r="AJ500" s="117" t="str">
        <f t="shared" si="132"/>
        <v>_CAS</v>
      </c>
      <c r="AK500" s="117" t="str">
        <f t="shared" si="133"/>
        <v>_uses</v>
      </c>
      <c r="AL500" s="117" t="str">
        <f t="shared" si="139"/>
        <v/>
      </c>
      <c r="AM500" s="117" t="str">
        <f t="shared" si="140"/>
        <v/>
      </c>
    </row>
    <row r="501" spans="1:39" s="39" customFormat="1" x14ac:dyDescent="0.2">
      <c r="A501" s="37"/>
      <c r="B501" s="37"/>
      <c r="C501" s="37"/>
      <c r="D501" s="70" t="str">
        <f>_xlfn.IFNA(VLOOKUP(A501,'Reference data SID'!$D$2:$Q$673,14,FALSE),"")</f>
        <v/>
      </c>
      <c r="E501" s="70" t="str">
        <f>_xlfn.IFNA(VLOOKUP(D501,'Reference data SID'!$C$3:$E$673,3,FALSE),"")</f>
        <v/>
      </c>
      <c r="F501" s="64" t="str">
        <f>_xlfn.IFNA(IF(E501=FALSE,D501,IF(ISBLANK(B501),VLOOKUP(C501,'Reference data SID'!$N:$P,3,FALSE),VLOOKUP(B501,'Reference data SID'!$M:$P,4,FALSE))),"")</f>
        <v/>
      </c>
      <c r="G501" s="64" t="str">
        <f t="shared" si="134"/>
        <v/>
      </c>
      <c r="H501" s="38" t="str">
        <f>_xlfn.IFNA(VLOOKUP(F501,'Reference data SID'!L:M,2,FALSE),"")</f>
        <v/>
      </c>
      <c r="I501" s="38" t="str">
        <f>_xlfn.IFNA(VLOOKUP(F501,'Reference data SID'!L:N,3,FALSE),"")</f>
        <v/>
      </c>
      <c r="J501" s="38" t="str">
        <f>_xlfn.IFNA(VLOOKUP(F501,'Reference data SID'!L:O,4,FALSE),"")</f>
        <v/>
      </c>
      <c r="K501" s="37"/>
      <c r="L501" s="37"/>
      <c r="M501" s="37"/>
      <c r="N501" s="50"/>
      <c r="O501" s="50"/>
      <c r="P501" s="50"/>
      <c r="Q501" s="50"/>
      <c r="R501" s="50"/>
      <c r="S501" s="50"/>
      <c r="T501" s="47" t="str">
        <f t="shared" ca="1" si="135"/>
        <v/>
      </c>
      <c r="U501" s="117" t="str">
        <f>_xlfn.IFNA(VLOOKUP(A501,'Reference data SID'!D:E,2,FALSE),"")</f>
        <v/>
      </c>
      <c r="V501" s="117" t="str">
        <f t="shared" si="124"/>
        <v>not ok</v>
      </c>
      <c r="W501" s="117" t="str">
        <f t="shared" si="125"/>
        <v>not ok</v>
      </c>
      <c r="X501" s="117" t="str">
        <f t="shared" si="126"/>
        <v>ok</v>
      </c>
      <c r="Y501" s="117" t="str">
        <f t="shared" si="127"/>
        <v>not ok</v>
      </c>
      <c r="Z501" s="117" t="str">
        <f t="shared" si="128"/>
        <v/>
      </c>
      <c r="AA501" s="117" t="str">
        <f>IF(LEN(A501)&gt;1,IF(COUNTIFS($Z$6:Z$502,LEFT(Z501,250))&gt;1,"Duplicate entry: you have two rows for the same substance and year and use",""),"")</f>
        <v/>
      </c>
      <c r="AB501" s="117" t="str">
        <f>IF(LEN(A501)&gt;0,IF(ISNUMBER(MATCH(A501,Annex_I_II_entries,0)),"","The Entry name is not within the dropdown list, make sure that you have not copied and pasted overwritting the cell format (with its correponding dropdown list) in column A"),"")</f>
        <v/>
      </c>
      <c r="AC501" s="117" t="str">
        <f t="shared" ca="1" si="129"/>
        <v/>
      </c>
      <c r="AD501" s="117" t="str">
        <f t="shared" ca="1" si="130"/>
        <v/>
      </c>
      <c r="AE501" s="117" t="str">
        <f>IF(LEN(G501)&lt;1,"",IF(COUNTIFS('1.Mfg and placing on the market'!G$6:G$503,'1.(Optional) tonnage per use'!G501,'1.Mfg and placing on the market'!K$6:K$503,'1.(Optional) tonnage per use'!N501)=0,"You have not provided total tonnage for this substance and year in the sheet 1. Mfg and placing on the market",""))</f>
        <v/>
      </c>
      <c r="AF501" s="117" t="str">
        <f t="shared" ca="1" si="136"/>
        <v/>
      </c>
      <c r="AG501" s="117" t="str">
        <f t="shared" ca="1" si="137"/>
        <v/>
      </c>
      <c r="AH501" s="117" t="str">
        <f t="shared" ca="1" si="138"/>
        <v/>
      </c>
      <c r="AI501" s="117" t="str">
        <f t="shared" si="131"/>
        <v>_EC</v>
      </c>
      <c r="AJ501" s="117" t="str">
        <f t="shared" si="132"/>
        <v>_CAS</v>
      </c>
      <c r="AK501" s="117" t="str">
        <f t="shared" si="133"/>
        <v>_uses</v>
      </c>
      <c r="AL501" s="117" t="str">
        <f t="shared" si="139"/>
        <v/>
      </c>
      <c r="AM501" s="117" t="str">
        <f t="shared" si="140"/>
        <v/>
      </c>
    </row>
    <row r="502" spans="1:39" s="39" customFormat="1" x14ac:dyDescent="0.2">
      <c r="A502" s="37"/>
      <c r="B502" s="37"/>
      <c r="C502" s="37"/>
      <c r="D502" s="70" t="str">
        <f>_xlfn.IFNA(VLOOKUP(A502,'Reference data SID'!$D$2:$Q$673,14,FALSE),"")</f>
        <v/>
      </c>
      <c r="E502" s="70" t="str">
        <f>_xlfn.IFNA(VLOOKUP(D502,'Reference data SID'!$C$3:$E$673,3,FALSE),"")</f>
        <v/>
      </c>
      <c r="F502" s="64" t="str">
        <f>_xlfn.IFNA(IF(E502=FALSE,D502,IF(ISBLANK(B502),VLOOKUP(C502,'Reference data SID'!$N:$P,3,FALSE),VLOOKUP(B502,'Reference data SID'!$M:$P,4,FALSE))),"")</f>
        <v/>
      </c>
      <c r="G502" s="64" t="str">
        <f t="shared" si="134"/>
        <v/>
      </c>
      <c r="H502" s="38" t="str">
        <f>_xlfn.IFNA(VLOOKUP(F502,'Reference data SID'!L:M,2,FALSE),"")</f>
        <v/>
      </c>
      <c r="I502" s="38" t="str">
        <f>_xlfn.IFNA(VLOOKUP(F502,'Reference data SID'!L:N,3,FALSE),"")</f>
        <v/>
      </c>
      <c r="J502" s="38" t="str">
        <f>_xlfn.IFNA(VLOOKUP(F502,'Reference data SID'!L:O,4,FALSE),"")</f>
        <v/>
      </c>
      <c r="K502" s="37"/>
      <c r="L502" s="37"/>
      <c r="M502" s="37"/>
      <c r="N502" s="50"/>
      <c r="O502" s="50"/>
      <c r="P502" s="50"/>
      <c r="Q502" s="50"/>
      <c r="R502" s="50"/>
      <c r="S502" s="50"/>
      <c r="T502" s="47" t="str">
        <f t="shared" ca="1" si="135"/>
        <v/>
      </c>
      <c r="U502" s="117" t="str">
        <f>_xlfn.IFNA(VLOOKUP(A502,'Reference data SID'!D:E,2,FALSE),"")</f>
        <v/>
      </c>
      <c r="V502" s="117" t="str">
        <f t="shared" si="124"/>
        <v>not ok</v>
      </c>
      <c r="W502" s="117" t="str">
        <f t="shared" si="125"/>
        <v>not ok</v>
      </c>
      <c r="X502" s="117" t="str">
        <f t="shared" si="126"/>
        <v>ok</v>
      </c>
      <c r="Y502" s="117" t="str">
        <f t="shared" si="127"/>
        <v>not ok</v>
      </c>
      <c r="Z502" s="117" t="str">
        <f t="shared" si="128"/>
        <v/>
      </c>
      <c r="AA502" s="117" t="str">
        <f>IF(LEN(A502)&gt;1,IF(COUNTIFS($Z$6:Z$502,LEFT(Z502,250))&gt;1,"Duplicate entry: you have two rows for the same substance and year and use",""),"")</f>
        <v/>
      </c>
      <c r="AB502" s="117" t="str">
        <f>IF(LEN(A502)&gt;0,IF(ISNUMBER(MATCH(A502,Annex_I_II_entries,0)),"","The Entry name is not within the dropdown list, make sure that you have not copied and pasted overwritting the cell format (with its correponding dropdown list) in column A"),"")</f>
        <v/>
      </c>
      <c r="AC502" s="117" t="str">
        <f t="shared" ca="1" si="129"/>
        <v/>
      </c>
      <c r="AD502" s="117" t="str">
        <f t="shared" ca="1" si="130"/>
        <v/>
      </c>
      <c r="AE502" s="117" t="str">
        <f>IF(LEN(G502)&lt;1,"",IF(COUNTIFS('1.Mfg and placing on the market'!G$6:G$503,'1.(Optional) tonnage per use'!G502,'1.Mfg and placing on the market'!K$6:K$503,'1.(Optional) tonnage per use'!N502)=0,"You have not provided total tonnage for this substance and year in the sheet 1. Mfg and placing on the market",""))</f>
        <v/>
      </c>
      <c r="AF502" s="117" t="str">
        <f t="shared" ca="1" si="136"/>
        <v/>
      </c>
      <c r="AG502" s="117" t="str">
        <f t="shared" ca="1" si="137"/>
        <v/>
      </c>
      <c r="AH502" s="117" t="str">
        <f t="shared" ca="1" si="138"/>
        <v/>
      </c>
      <c r="AI502" s="117" t="str">
        <f t="shared" si="131"/>
        <v>_EC</v>
      </c>
      <c r="AJ502" s="117" t="str">
        <f t="shared" si="132"/>
        <v>_CAS</v>
      </c>
      <c r="AK502" s="117" t="str">
        <f t="shared" si="133"/>
        <v>_uses</v>
      </c>
      <c r="AL502" s="117" t="str">
        <f t="shared" si="139"/>
        <v/>
      </c>
      <c r="AM502" s="117" t="str">
        <f t="shared" si="140"/>
        <v/>
      </c>
    </row>
    <row r="503" spans="1:39" s="39" customFormat="1" x14ac:dyDescent="0.2">
      <c r="A503" s="37"/>
      <c r="B503" s="37"/>
      <c r="C503" s="37"/>
      <c r="D503" s="70" t="str">
        <f>_xlfn.IFNA(VLOOKUP(A503,'Reference data SID'!$D$2:$Q$673,14,FALSE),"")</f>
        <v/>
      </c>
      <c r="E503" s="70" t="str">
        <f>_xlfn.IFNA(VLOOKUP(D503,'Reference data SID'!$C$3:$E$673,3,FALSE),"")</f>
        <v/>
      </c>
      <c r="F503" s="64" t="str">
        <f>_xlfn.IFNA(IF(E503=FALSE,D503,IF(ISBLANK(B503),VLOOKUP(C503,'Reference data SID'!$N:$P,3,FALSE),VLOOKUP(B503,'Reference data SID'!$M:$P,4,FALSE))),"")</f>
        <v/>
      </c>
      <c r="G503" s="64" t="str">
        <f t="shared" si="134"/>
        <v/>
      </c>
      <c r="H503" s="38" t="str">
        <f>_xlfn.IFNA(VLOOKUP(F503,'Reference data SID'!L:M,2,FALSE),"")</f>
        <v/>
      </c>
      <c r="I503" s="38" t="str">
        <f>_xlfn.IFNA(VLOOKUP(F503,'Reference data SID'!L:N,3,FALSE),"")</f>
        <v/>
      </c>
      <c r="J503" s="38" t="str">
        <f>_xlfn.IFNA(VLOOKUP(F503,'Reference data SID'!L:O,4,FALSE),"")</f>
        <v/>
      </c>
      <c r="K503" s="37"/>
      <c r="L503" s="37"/>
      <c r="M503" s="37"/>
      <c r="N503" s="50"/>
      <c r="O503" s="50"/>
      <c r="P503" s="50"/>
      <c r="Q503" s="50"/>
      <c r="R503" s="50"/>
      <c r="S503" s="50"/>
      <c r="T503" s="47" t="str">
        <f t="shared" ca="1" si="135"/>
        <v/>
      </c>
      <c r="U503" s="117" t="str">
        <f>_xlfn.IFNA(VLOOKUP(A503,'Reference data SID'!D:E,2,FALSE),"")</f>
        <v/>
      </c>
      <c r="V503" s="117" t="str">
        <f t="shared" si="124"/>
        <v>not ok</v>
      </c>
      <c r="W503" s="117" t="str">
        <f t="shared" si="125"/>
        <v>not ok</v>
      </c>
      <c r="X503" s="117" t="str">
        <f t="shared" si="126"/>
        <v>ok</v>
      </c>
      <c r="Y503" s="117" t="str">
        <f t="shared" si="127"/>
        <v>not ok</v>
      </c>
      <c r="Z503" s="117" t="str">
        <f t="shared" si="128"/>
        <v/>
      </c>
      <c r="AA503" s="117" t="str">
        <f>IF(LEN(A503)&gt;1,IF(COUNTIFS($Z$6:Z$502,LEFT(Z503,250))&gt;1,"Duplicate entry: you have two rows for the same substance and year and use",""),"")</f>
        <v/>
      </c>
      <c r="AB503" s="117" t="str">
        <f>IF(LEN(A503)&gt;0,IF(ISNUMBER(MATCH(A503,Annex_I_II_entries,0)),"","The Entry name is not within the dropdown list, make sure that you have not copied and pasted overwritting the cell format (with its correponding dropdown list) in column A"),"")</f>
        <v/>
      </c>
      <c r="AC503" s="117" t="str">
        <f t="shared" ca="1" si="129"/>
        <v/>
      </c>
      <c r="AD503" s="117" t="str">
        <f t="shared" ca="1" si="130"/>
        <v/>
      </c>
      <c r="AE503" s="117" t="str">
        <f>IF(LEN(G503)&lt;1,"",IF(COUNTIFS('1.Mfg and placing on the market'!G$6:G$503,'1.(Optional) tonnage per use'!G503,'1.Mfg and placing on the market'!K$6:K$503,'1.(Optional) tonnage per use'!N503)=0,"You have not provided total tonnage for this substance and year in the sheet 1. Mfg and placing on the market",""))</f>
        <v/>
      </c>
      <c r="AF503" s="117" t="str">
        <f t="shared" ca="1" si="136"/>
        <v/>
      </c>
      <c r="AG503" s="117" t="str">
        <f t="shared" ca="1" si="137"/>
        <v/>
      </c>
      <c r="AH503" s="117" t="str">
        <f t="shared" ca="1" si="138"/>
        <v/>
      </c>
      <c r="AI503" s="117" t="str">
        <f t="shared" si="131"/>
        <v>_EC</v>
      </c>
      <c r="AJ503" s="117" t="str">
        <f t="shared" si="132"/>
        <v>_CAS</v>
      </c>
      <c r="AK503" s="117" t="str">
        <f t="shared" si="133"/>
        <v>_uses</v>
      </c>
      <c r="AL503" s="117" t="str">
        <f t="shared" si="139"/>
        <v/>
      </c>
      <c r="AM503" s="117" t="str">
        <f t="shared" si="140"/>
        <v/>
      </c>
    </row>
    <row r="504" spans="1:39" x14ac:dyDescent="0.2">
      <c r="K504" s="90"/>
      <c r="L504" s="90"/>
      <c r="M504" s="90"/>
    </row>
    <row r="505" spans="1:39" x14ac:dyDescent="0.2">
      <c r="K505" s="90"/>
      <c r="L505" s="90"/>
      <c r="M505" s="90"/>
    </row>
    <row r="506" spans="1:39" x14ac:dyDescent="0.2">
      <c r="K506" s="90"/>
      <c r="L506" s="90"/>
      <c r="M506" s="90"/>
    </row>
    <row r="507" spans="1:39" x14ac:dyDescent="0.2">
      <c r="K507" s="90"/>
      <c r="L507" s="90"/>
      <c r="M507" s="90"/>
    </row>
  </sheetData>
  <sheetProtection algorithmName="SHA-512" hashValue="Gz3b4TpJaDpQwTtcaVK2BcphUDqOA3xv3ojSmdU3OhXRylCdwcI9dQSC6VCW5FPIMG0yZY9oLhSoYHvRkeJg5Q==" saltValue="7bnitCdh/6d49PMOed9ryA==" spinCount="100000" sheet="1" objects="1" scenarios="1" selectLockedCells="1" sort="0" autoFilter="0"/>
  <autoFilter ref="A5:AM503">
    <sortState ref="A7:AK503">
      <sortCondition ref="A5:A503"/>
    </sortState>
  </autoFilter>
  <mergeCells count="25">
    <mergeCell ref="K1:M1"/>
    <mergeCell ref="T2:T3"/>
    <mergeCell ref="T4:T5"/>
    <mergeCell ref="K4:M4"/>
    <mergeCell ref="A2:J2"/>
    <mergeCell ref="K2:M3"/>
    <mergeCell ref="S4:S5"/>
    <mergeCell ref="R4:R5"/>
    <mergeCell ref="J4:J5"/>
    <mergeCell ref="N4:N5"/>
    <mergeCell ref="S2:S3"/>
    <mergeCell ref="R2:R3"/>
    <mergeCell ref="A3:C3"/>
    <mergeCell ref="I4:I5"/>
    <mergeCell ref="H4:H5"/>
    <mergeCell ref="H3:J3"/>
    <mergeCell ref="A4:A5"/>
    <mergeCell ref="B4:B5"/>
    <mergeCell ref="C4:C5"/>
    <mergeCell ref="N2:Q3"/>
    <mergeCell ref="F4:F5"/>
    <mergeCell ref="D4:D5"/>
    <mergeCell ref="E4:E5"/>
    <mergeCell ref="G4:G5"/>
    <mergeCell ref="D3:F3"/>
  </mergeCells>
  <conditionalFormatting sqref="N1:S1 B1:J1">
    <cfRule type="expression" dxfId="92" priority="37">
      <formula>LEN(B$1)&gt;1</formula>
    </cfRule>
  </conditionalFormatting>
  <conditionalFormatting sqref="B6:B503">
    <cfRule type="expression" dxfId="91" priority="39">
      <formula>$V6&lt;&gt;"OK"</formula>
    </cfRule>
  </conditionalFormatting>
  <conditionalFormatting sqref="C6:E503">
    <cfRule type="expression" dxfId="90" priority="38">
      <formula>$W6&lt;&gt;"ok"</formula>
    </cfRule>
  </conditionalFormatting>
  <conditionalFormatting sqref="C1:E1">
    <cfRule type="expression" dxfId="89" priority="36">
      <formula>LEN($C$1)&gt;1</formula>
    </cfRule>
  </conditionalFormatting>
  <conditionalFormatting sqref="A1">
    <cfRule type="expression" dxfId="88" priority="35">
      <formula>LEN($A$1)&gt;1</formula>
    </cfRule>
  </conditionalFormatting>
  <conditionalFormatting sqref="T6:T503">
    <cfRule type="expression" dxfId="87" priority="34">
      <formula>LEN($T6)&gt;0</formula>
    </cfRule>
  </conditionalFormatting>
  <conditionalFormatting sqref="N6:R503">
    <cfRule type="expression" dxfId="86" priority="32">
      <formula>ISBLANK($A6)</formula>
    </cfRule>
  </conditionalFormatting>
  <conditionalFormatting sqref="K7:K503">
    <cfRule type="expression" dxfId="85" priority="12">
      <formula>LEN($A7)=0</formula>
    </cfRule>
  </conditionalFormatting>
  <conditionalFormatting sqref="K1">
    <cfRule type="expression" dxfId="84" priority="11">
      <formula>LEN(K$1)&gt;1</formula>
    </cfRule>
  </conditionalFormatting>
  <conditionalFormatting sqref="K1">
    <cfRule type="expression" dxfId="83" priority="10">
      <formula>LEN($L$1)&gt;1</formula>
    </cfRule>
  </conditionalFormatting>
  <conditionalFormatting sqref="L6:M503">
    <cfRule type="expression" dxfId="82" priority="9">
      <formula>LEN($A6)=0</formula>
    </cfRule>
  </conditionalFormatting>
  <conditionalFormatting sqref="K6">
    <cfRule type="expression" dxfId="81" priority="3">
      <formula>LEN($A6)=0</formula>
    </cfRule>
  </conditionalFormatting>
  <conditionalFormatting sqref="A6:A503">
    <cfRule type="expression" dxfId="80" priority="1">
      <formula>$X6&lt;&gt;"ok"</formula>
    </cfRule>
  </conditionalFormatting>
  <dataValidations xWindow="330" yWindow="560" count="13">
    <dataValidation type="list" allowBlank="1" showInputMessage="1" showErrorMessage="1" sqref="R6:R503">
      <formula1>TRUE_FALSE</formula1>
    </dataValidation>
    <dataValidation allowBlank="1" showInputMessage="1" showErrorMessage="1" error="EC number in the wrong format" prompt="Inster EC number in the right format" sqref="H4 H6:H1048576"/>
    <dataValidation type="whole" allowBlank="1" showInputMessage="1" showErrorMessage="1" error="Select a year from the dropdown list. The substance information needs to be filled first." sqref="N6">
      <formula1>1990</formula1>
      <formula2>2100</formula2>
    </dataValidation>
    <dataValidation type="whole" allowBlank="1" showInputMessage="1" showErrorMessage="1" error="The substance information needs to be filled" sqref="N7:N503">
      <formula1>1990</formula1>
      <formula2>2100</formula2>
    </dataValidation>
    <dataValidation type="list" allowBlank="1" showInputMessage="1" showErrorMessage="1" sqref="M6:M503">
      <formula1>INDIRECT($AM6)</formula1>
    </dataValidation>
    <dataValidation type="list" allowBlank="1" showInputMessage="1" showErrorMessage="1" sqref="L6:L503">
      <formula1>INDIRECT($AL6)</formula1>
    </dataValidation>
    <dataValidation type="custom" showInputMessage="1" showErrorMessage="1" error="This field only accepts numeric values or &quot;NA&quot;. If you have provided a tonnage range but you want to provide a numeric value, please delate the tonnage range before." sqref="O6:O503">
      <formula1>AND(OR(ISNUMBER(O6),(O6="NA")))</formula1>
    </dataValidation>
    <dataValidation type="custom" showInputMessage="1" showErrorMessage="1" error="This field only accepts numeric values or &quot;NA&quot;. If you have provided a tonnage range but you want to provide a numeric value, please delate the tonnage range before." sqref="P6:Q503">
      <formula1>OR(ISNUMBER(P6),(P6="NA"))</formula1>
    </dataValidation>
    <dataValidation type="list" allowBlank="1" showInputMessage="1" showErrorMessage="1" sqref="K6:K503">
      <formula1>IF(LEN($A6)&gt;1,INDIRECT($AK6),Fakelist)</formula1>
    </dataValidation>
    <dataValidation showInputMessage="1" showErrorMessage="1" error="Chose an entry in column A and then select the CAS number from the dropdown list. The CAS is only needed for group entries." prompt="Only needed for group entries._x000a_Please select the relevant CAS number from the dropdown list." sqref="D6:E503"/>
    <dataValidation type="list" showInputMessage="1" showErrorMessage="1" error="Select a a substance entry as listed in the POPs Regulation.  If you want to remove the value is &quot;delete&quot; in your keyboard, not the backspace." prompt="Select an entry from the Annex I and II of the POPs Regulation" sqref="A6:A503">
      <formula1>IF($X6="ok",Annex_I_II_entries,Fakelist)</formula1>
    </dataValidation>
    <dataValidation type="list" showInputMessage="1" showErrorMessage="1" error="Chose an entry in column A and then select the EC number from the dropdown list. The EC is only needed for group entries.  If you want to remove the value is &quot;delete&quot; in your keyboard, not the backspace." prompt="Only needed for group entries._x000a_Please select the relevant EC number/List number from the dropdown list." sqref="B6:B503">
      <formula1>IF($V6="OK",INDIRECT(AI6),Fakelist)</formula1>
    </dataValidation>
    <dataValidation type="list" showInputMessage="1" showErrorMessage="1" error="Chose an entry in column A and then select the CAS number from the dropdown list. The CAS is only needed for group entries.  If you want to remove the value is &quot;delete&quot; in your keyboard, not the backspace." prompt="Only needed for group entries._x000a_Please select the relevant CAS number from the dropdown list." sqref="C6:C503">
      <formula1>IF($W6="OK",INDIRECT(AJ6),Fakelist)</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8" id="{5FCC69F0-FE44-4B4A-9BB1-28D46CC52349}">
            <xm:f>NOT(ISNUMBER(MATCH($K6,'use info (level2)'!$2:$2,0)))</xm:f>
            <x14:dxf>
              <fill>
                <patternFill>
                  <bgColor theme="3" tint="0.79998168889431442"/>
                </patternFill>
              </fill>
            </x14:dxf>
          </x14:cfRule>
          <xm:sqref>L6:L503</xm:sqref>
        </x14:conditionalFormatting>
        <x14:conditionalFormatting xmlns:xm="http://schemas.microsoft.com/office/excel/2006/main">
          <x14:cfRule type="expression" priority="7" id="{4E59B6CD-0AEC-4ADF-BEFA-3AAC60055BD7}">
            <xm:f>NOT(ISNUMBER(MATCH(L6,'use info (level3)'!$2:$2,0)))</xm:f>
            <x14:dxf>
              <fill>
                <patternFill>
                  <bgColor theme="3" tint="0.79998168889431442"/>
                </patternFill>
              </fill>
            </x14:dxf>
          </x14:cfRule>
          <xm:sqref>M6:M503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AR568"/>
  <sheetViews>
    <sheetView zoomScale="55" zoomScaleNormal="55" workbookViewId="0">
      <selection activeCell="A5" sqref="A5"/>
    </sheetView>
  </sheetViews>
  <sheetFormatPr defaultColWidth="9.140625" defaultRowHeight="15" x14ac:dyDescent="0.25"/>
  <cols>
    <col min="1" max="1" width="43.28515625" style="31" customWidth="1"/>
    <col min="2" max="2" width="8.28515625" style="31" customWidth="1"/>
    <col min="3" max="3" width="43.140625" style="24" customWidth="1"/>
    <col min="4" max="4" width="42.5703125" style="24" customWidth="1"/>
    <col min="5" max="5" width="31.140625" style="24" customWidth="1"/>
    <col min="6" max="6" width="38.140625" style="24" customWidth="1"/>
    <col min="7" max="7" width="16.5703125" style="24" customWidth="1"/>
    <col min="8" max="8" width="15.42578125" style="88" customWidth="1"/>
    <col min="9" max="10" width="13.42578125" style="88" hidden="1" customWidth="1"/>
    <col min="11" max="11" width="19.42578125" style="88" hidden="1" customWidth="1"/>
    <col min="12" max="12" width="16.42578125" style="24" customWidth="1"/>
    <col min="13" max="13" width="14.42578125" style="24" customWidth="1"/>
    <col min="14" max="14" width="55" style="24" customWidth="1"/>
    <col min="15" max="15" width="22.140625" style="24" customWidth="1"/>
    <col min="16" max="16" width="22.85546875" style="24" customWidth="1"/>
    <col min="17" max="17" width="24.28515625" style="24" customWidth="1"/>
    <col min="18" max="18" width="22.140625" style="24" customWidth="1"/>
    <col min="19" max="19" width="70.42578125" style="24" customWidth="1"/>
    <col min="20" max="20" width="43.7109375" style="39" customWidth="1"/>
    <col min="21" max="21" width="40.28515625" style="39" customWidth="1"/>
    <col min="22" max="22" width="46.7109375" style="39" customWidth="1"/>
    <col min="23" max="23" width="55" style="24" customWidth="1"/>
    <col min="24" max="24" width="70.5703125" style="24" customWidth="1"/>
    <col min="25" max="25" width="19.28515625" style="181" hidden="1" customWidth="1"/>
    <col min="26" max="26" width="40.140625" style="181" hidden="1" customWidth="1"/>
    <col min="27" max="27" width="38.85546875" style="181" hidden="1" customWidth="1"/>
    <col min="28" max="28" width="39" style="181" hidden="1" customWidth="1"/>
    <col min="29" max="29" width="116.28515625" style="181" hidden="1" customWidth="1"/>
    <col min="30" max="30" width="37.28515625" style="181" hidden="1" customWidth="1"/>
    <col min="31" max="31" width="72.5703125" style="48" hidden="1" customWidth="1"/>
    <col min="32" max="32" width="45.42578125" style="48" hidden="1" customWidth="1"/>
    <col min="33" max="34" width="46.140625" style="48" hidden="1" customWidth="1"/>
    <col min="35" max="35" width="52" style="48" hidden="1" customWidth="1"/>
    <col min="36" max="36" width="49.85546875" style="48" hidden="1" customWidth="1"/>
    <col min="37" max="37" width="38.7109375" style="181" hidden="1" customWidth="1"/>
    <col min="38" max="38" width="37.28515625" style="181" hidden="1" customWidth="1"/>
    <col min="39" max="39" width="70" style="181" hidden="1" customWidth="1"/>
    <col min="40" max="40" width="50.7109375" style="181" hidden="1" customWidth="1"/>
    <col min="41" max="41" width="51.85546875" style="181" hidden="1" customWidth="1"/>
    <col min="42" max="42" width="56.5703125" style="48" hidden="1" customWidth="1"/>
    <col min="43" max="44" width="87.42578125" style="213" hidden="1" customWidth="1"/>
    <col min="45" max="16384" width="9.140625" style="31"/>
  </cols>
  <sheetData>
    <row r="1" spans="1:44" s="30" customFormat="1" ht="41.25" customHeight="1" x14ac:dyDescent="0.3">
      <c r="B1" s="86"/>
      <c r="C1" s="29"/>
      <c r="D1" s="29"/>
      <c r="E1" s="29"/>
      <c r="F1" s="28" t="str">
        <f ca="1">IF(COUNTIF(X3:X501,"*The Entry name is not within the dropdown list*")&gt;0,"The substance name is not valid, for more info see column X","")</f>
        <v/>
      </c>
      <c r="G1" s="28" t="str">
        <f ca="1">IF(COUNTIF(X6:X502,"*The EC number is not within the dropdown list*")&gt;0,"The EC number is not valid. For more info see column X","")</f>
        <v/>
      </c>
      <c r="H1" s="28" t="str">
        <f ca="1">IF(COUNTIF(X6:AO502,"*The CAS number is not within the dropdown list*")&gt;0,"The CAS number is valid, for more info see column X","")</f>
        <v/>
      </c>
      <c r="I1" s="28"/>
      <c r="J1" s="28"/>
      <c r="K1" s="184"/>
      <c r="L1" s="193"/>
      <c r="M1" s="193"/>
      <c r="N1" s="193"/>
      <c r="O1" s="29"/>
      <c r="P1" s="29"/>
      <c r="Q1" s="33"/>
      <c r="R1" s="33"/>
      <c r="S1" s="29" t="b">
        <f>IF(O6&lt;&gt;"article",NOT(ISNUMBER(MATCH($U6,'use info (level3)'!$2:$2,0))),IF(O6="article",(NOT(ISNUMBER(MATCH($U6,'article info (level 3)'!$2:$2,0))))))</f>
        <v>1</v>
      </c>
      <c r="T1" s="316" t="str">
        <f ca="1">IF(COUNTIF(AP6:AP502,"*The derogated use*")&gt;0,"Use description not within the dropdown list, check validation messages in column X","")</f>
        <v/>
      </c>
      <c r="U1" s="316"/>
      <c r="V1" s="316"/>
      <c r="W1" s="29"/>
      <c r="Y1" s="198"/>
      <c r="Z1" s="199" t="s">
        <v>418</v>
      </c>
      <c r="AA1" s="198"/>
      <c r="AB1" s="198"/>
      <c r="AC1" s="198"/>
      <c r="AD1" s="198"/>
      <c r="AE1" s="200"/>
      <c r="AF1" s="200"/>
      <c r="AG1" s="200"/>
      <c r="AH1" s="200"/>
      <c r="AI1" s="200"/>
      <c r="AJ1" s="200"/>
      <c r="AK1" s="198"/>
      <c r="AL1" s="198"/>
      <c r="AM1" s="198"/>
      <c r="AN1" s="198"/>
      <c r="AO1" s="198"/>
      <c r="AP1" s="200"/>
      <c r="AQ1" s="201"/>
      <c r="AR1" s="201"/>
    </row>
    <row r="2" spans="1:44" s="30" customFormat="1" ht="26.25" customHeight="1" x14ac:dyDescent="0.3">
      <c r="A2" s="185" t="s">
        <v>488</v>
      </c>
      <c r="B2" s="86"/>
      <c r="C2" s="312" t="s">
        <v>489</v>
      </c>
      <c r="D2" s="313"/>
      <c r="E2" s="313"/>
      <c r="F2" s="313"/>
      <c r="G2" s="313"/>
      <c r="H2" s="313"/>
      <c r="I2" s="313"/>
      <c r="J2" s="313"/>
      <c r="K2" s="313"/>
      <c r="L2" s="313"/>
      <c r="M2" s="313"/>
      <c r="N2" s="313"/>
      <c r="O2" s="313"/>
      <c r="P2" s="313"/>
      <c r="Q2" s="313"/>
      <c r="R2" s="313"/>
      <c r="S2" s="313"/>
      <c r="T2" s="313"/>
      <c r="U2" s="313"/>
      <c r="V2" s="313"/>
      <c r="W2" s="313"/>
      <c r="X2" s="313"/>
      <c r="Y2" s="199"/>
      <c r="Z2" s="199"/>
      <c r="AA2" s="198"/>
      <c r="AB2" s="198"/>
      <c r="AC2" s="198"/>
      <c r="AD2" s="198"/>
      <c r="AE2" s="200"/>
      <c r="AF2" s="200"/>
      <c r="AG2" s="200"/>
      <c r="AH2" s="200"/>
      <c r="AI2" s="200"/>
      <c r="AJ2" s="200"/>
      <c r="AK2" s="198"/>
      <c r="AL2" s="198"/>
      <c r="AM2" s="198"/>
      <c r="AN2" s="198"/>
      <c r="AO2" s="198"/>
      <c r="AP2" s="200"/>
      <c r="AQ2" s="201"/>
      <c r="AR2" s="201"/>
    </row>
    <row r="3" spans="1:44" s="30" customFormat="1" ht="24.75" customHeight="1" x14ac:dyDescent="0.2">
      <c r="A3" s="314" t="s">
        <v>490</v>
      </c>
      <c r="B3" s="86"/>
      <c r="C3" s="260" t="s">
        <v>491</v>
      </c>
      <c r="D3" s="261"/>
      <c r="E3" s="262"/>
      <c r="F3" s="281" t="s">
        <v>492</v>
      </c>
      <c r="G3" s="282"/>
      <c r="H3" s="282"/>
      <c r="I3" s="282"/>
      <c r="J3" s="282"/>
      <c r="K3" s="282"/>
      <c r="L3" s="282"/>
      <c r="M3" s="282"/>
      <c r="N3" s="283"/>
      <c r="O3" s="260" t="s">
        <v>493</v>
      </c>
      <c r="P3" s="261"/>
      <c r="Q3" s="261"/>
      <c r="R3" s="262"/>
      <c r="S3" s="323" t="s">
        <v>494</v>
      </c>
      <c r="T3" s="260" t="s">
        <v>495</v>
      </c>
      <c r="U3" s="261"/>
      <c r="V3" s="262"/>
      <c r="W3" s="323" t="s">
        <v>496</v>
      </c>
      <c r="X3" s="325" t="s">
        <v>466</v>
      </c>
      <c r="Y3" s="318" t="s">
        <v>497</v>
      </c>
      <c r="Z3" s="319"/>
      <c r="AA3" s="319"/>
      <c r="AB3" s="319"/>
      <c r="AC3" s="319"/>
      <c r="AD3" s="319"/>
      <c r="AE3" s="319"/>
      <c r="AF3" s="319"/>
      <c r="AG3" s="319"/>
      <c r="AH3" s="319"/>
      <c r="AI3" s="319"/>
      <c r="AJ3" s="319"/>
      <c r="AK3" s="319"/>
      <c r="AL3" s="319"/>
      <c r="AM3" s="319"/>
      <c r="AN3" s="319"/>
      <c r="AO3" s="319"/>
      <c r="AP3" s="202"/>
      <c r="AQ3" s="202"/>
      <c r="AR3" s="202"/>
    </row>
    <row r="4" spans="1:44" s="30" customFormat="1" ht="27" customHeight="1" x14ac:dyDescent="0.2">
      <c r="A4" s="315"/>
      <c r="B4" s="86"/>
      <c r="C4" s="320"/>
      <c r="D4" s="321"/>
      <c r="E4" s="322"/>
      <c r="F4" s="260" t="s">
        <v>422</v>
      </c>
      <c r="G4" s="261"/>
      <c r="H4" s="262"/>
      <c r="I4" s="309" t="s">
        <v>498</v>
      </c>
      <c r="J4" s="310"/>
      <c r="K4" s="311"/>
      <c r="L4" s="325" t="s">
        <v>499</v>
      </c>
      <c r="M4" s="325"/>
      <c r="N4" s="325"/>
      <c r="O4" s="320"/>
      <c r="P4" s="321"/>
      <c r="Q4" s="321"/>
      <c r="R4" s="322"/>
      <c r="S4" s="324"/>
      <c r="T4" s="320"/>
      <c r="U4" s="321"/>
      <c r="V4" s="322"/>
      <c r="W4" s="324"/>
      <c r="X4" s="326"/>
      <c r="Y4" s="317" t="s">
        <v>467</v>
      </c>
      <c r="Z4" s="317"/>
      <c r="AA4" s="317"/>
      <c r="AB4" s="317"/>
      <c r="AC4" s="317"/>
      <c r="AD4" s="317"/>
      <c r="AE4" s="317"/>
      <c r="AF4" s="317"/>
      <c r="AG4" s="317"/>
      <c r="AH4" s="233"/>
      <c r="AI4" s="233"/>
      <c r="AJ4" s="233"/>
      <c r="AK4" s="317" t="s">
        <v>440</v>
      </c>
      <c r="AL4" s="317"/>
      <c r="AM4" s="317"/>
      <c r="AN4" s="317"/>
      <c r="AO4" s="317"/>
      <c r="AP4" s="203"/>
      <c r="AQ4" s="203"/>
      <c r="AR4" s="203"/>
    </row>
    <row r="5" spans="1:44" s="77" customFormat="1" ht="60.75" customHeight="1" x14ac:dyDescent="0.25">
      <c r="A5" s="150" t="s">
        <v>651</v>
      </c>
      <c r="B5" s="86"/>
      <c r="C5" s="186" t="s">
        <v>500</v>
      </c>
      <c r="D5" s="186" t="s">
        <v>501</v>
      </c>
      <c r="E5" s="186" t="s">
        <v>502</v>
      </c>
      <c r="F5" s="187" t="s">
        <v>424</v>
      </c>
      <c r="G5" s="187" t="s">
        <v>503</v>
      </c>
      <c r="H5" s="188" t="s">
        <v>426</v>
      </c>
      <c r="I5" s="190" t="s">
        <v>504</v>
      </c>
      <c r="J5" s="190" t="s">
        <v>5</v>
      </c>
      <c r="K5" s="190" t="s">
        <v>12</v>
      </c>
      <c r="L5" s="189" t="s">
        <v>425</v>
      </c>
      <c r="M5" s="189" t="s">
        <v>505</v>
      </c>
      <c r="N5" s="189" t="s">
        <v>15</v>
      </c>
      <c r="O5" s="188" t="s">
        <v>506</v>
      </c>
      <c r="P5" s="188" t="s">
        <v>507</v>
      </c>
      <c r="Q5" s="188" t="s">
        <v>508</v>
      </c>
      <c r="R5" s="188" t="s">
        <v>509</v>
      </c>
      <c r="S5" s="188" t="s">
        <v>510</v>
      </c>
      <c r="T5" s="188" t="s">
        <v>511</v>
      </c>
      <c r="U5" s="188" t="s">
        <v>512</v>
      </c>
      <c r="V5" s="188" t="s">
        <v>513</v>
      </c>
      <c r="W5" s="188" t="s">
        <v>514</v>
      </c>
      <c r="X5" s="189" t="s">
        <v>436</v>
      </c>
      <c r="Y5" s="204" t="s">
        <v>515</v>
      </c>
      <c r="Z5" s="204" t="s">
        <v>473</v>
      </c>
      <c r="AA5" s="204" t="s">
        <v>474</v>
      </c>
      <c r="AB5" s="204" t="s">
        <v>475</v>
      </c>
      <c r="AC5" s="204" t="s">
        <v>451</v>
      </c>
      <c r="AD5" s="204" t="s">
        <v>452</v>
      </c>
      <c r="AE5" s="205" t="s">
        <v>485</v>
      </c>
      <c r="AF5" s="205" t="s">
        <v>486</v>
      </c>
      <c r="AG5" s="206" t="s">
        <v>487</v>
      </c>
      <c r="AH5" s="206" t="s">
        <v>516</v>
      </c>
      <c r="AI5" s="206" t="s">
        <v>517</v>
      </c>
      <c r="AJ5" s="206" t="s">
        <v>518</v>
      </c>
      <c r="AK5" s="204" t="s">
        <v>453</v>
      </c>
      <c r="AL5" s="204" t="s">
        <v>477</v>
      </c>
      <c r="AM5" s="204" t="s">
        <v>455</v>
      </c>
      <c r="AN5" s="204" t="s">
        <v>456</v>
      </c>
      <c r="AO5" s="204" t="s">
        <v>457</v>
      </c>
      <c r="AP5" s="207" t="s">
        <v>482</v>
      </c>
      <c r="AQ5" s="208" t="s">
        <v>519</v>
      </c>
      <c r="AR5" s="209" t="s">
        <v>520</v>
      </c>
    </row>
    <row r="6" spans="1:44" s="86" customFormat="1" x14ac:dyDescent="0.25">
      <c r="C6" s="144"/>
      <c r="D6" s="145"/>
      <c r="E6" s="144"/>
      <c r="F6" s="144"/>
      <c r="G6" s="144"/>
      <c r="H6" s="144"/>
      <c r="I6" s="191" t="str">
        <f>_xlfn.IFNA(VLOOKUP(F6,'Reference data SID'!$D$2:$Q$673,14,FALSE),"")</f>
        <v/>
      </c>
      <c r="J6" s="191" t="str">
        <f>_xlfn.IFNA(VLOOKUP(I6,'Reference data SID'!$C$3:$E$673,3,FALSE),"")</f>
        <v/>
      </c>
      <c r="K6" s="64" t="str">
        <f>_xlfn.IFNA(IF(J6=FALSE,I6,IF(ISBLANK(G6),VLOOKUP(H6,'Reference data SID'!$N:$P,3,FALSE),VLOOKUP(G6,'Reference data SID'!$M:$P,4,FALSE))),"")</f>
        <v/>
      </c>
      <c r="L6" s="148" t="str">
        <f>_xlfn.IFNA(VLOOKUP(K6,'Reference data SID'!L:M,2,FALSE),"")</f>
        <v/>
      </c>
      <c r="M6" s="148" t="str">
        <f>_xlfn.IFNA(VLOOKUP(K6,'Reference data SID'!L:N,3,FALSE),"")</f>
        <v/>
      </c>
      <c r="N6" s="148" t="str">
        <f>_xlfn.IFNA(VLOOKUP(K6,'Reference data SID'!L:O,4,FALSE),"")</f>
        <v/>
      </c>
      <c r="O6" s="144"/>
      <c r="P6" s="144"/>
      <c r="Q6" s="144"/>
      <c r="R6" s="144"/>
      <c r="S6" s="144"/>
      <c r="T6" s="146"/>
      <c r="U6" s="146"/>
      <c r="V6" s="146"/>
      <c r="W6" s="144"/>
      <c r="X6" s="149" t="str">
        <f t="shared" ref="X6:X69" ca="1" si="0" xml:space="preserve">
CONCATENATE(AL6,
IF(AND(LEN(AL6)&gt;2,OR(LEN(AM6&gt;2),LEN(AN6&gt;2),LEN(AO6&gt;2),(AP6&gt;2),LEN(AQ6&gt;2),LEN(AR6&gt;2))),CONCATENATE("; ",CHAR(10)),""),
AM6,
IF(AND(LEN(AM6)&gt;2,OR(LEN(AN6&gt;2),LEN(AO6&gt;2),(AP6&gt;2),LEN(AQ6&gt;2),LEN(AR6&gt;1))),CONCATENATE("; ",CHAR(10)),""),
AN6,
IF(AND(LEN(AN6)&gt;2,OR(LEN(AO6&gt;2),(AP6&gt;2),LEN(AQ6&gt;2),LEN(AR6&gt;2))),CONCATENATE("; ",CHAR(10)),""),
AO6,
IF(AND(LEN(AO6)&gt;2,OR((AP6&gt;2),LEN(AQ6&gt;1),LEN(AR6&gt;2))),CONCATENATE("; ",CHAR(10)),""),
AP6,
IF(AND(LEN(AP6)&gt;2,OR((AQ6&gt;2),LEN(AR6&gt;2))),CONCATENATE("; ",CHAR(10)),""),
AQ6,
IF(AND(LEN(AQ6)&gt;2,(LEN(AR6&gt;2))),CONCATENATE("; ",CHAR(10)),""),
AR6
)</f>
        <v/>
      </c>
      <c r="Y6" s="210" t="str">
        <f>_xlfn.IFNA(VLOOKUP(F6,'Reference data SID'!D:E,2,FALSE),"")</f>
        <v/>
      </c>
      <c r="Z6" s="210" t="str">
        <f>IF(AND(Y6=TRUE,LEN(H6)&lt;1),"ok","not ok")</f>
        <v>not ok</v>
      </c>
      <c r="AA6" s="210" t="str">
        <f>IF(AND(Y6=TRUE, LEN(G6)&lt;1),"ok","not ok")</f>
        <v>not ok</v>
      </c>
      <c r="AB6" s="210" t="str">
        <f>IF(LEN(CONCATENATE(G6,H6))&gt;0, "not ok", "ok")</f>
        <v>ok</v>
      </c>
      <c r="AC6" s="210" t="str">
        <f>CONCATENATE(SUBSTITUTE(SUBSTITUTE(SUBSTITUTE(SUBSTITUTE(SUBSTITUTE(SUBSTITUTE(F6," ","_"),"(","_"),")","_"),"-","_"),";","_"),",","_"),"_EC")</f>
        <v>_EC</v>
      </c>
      <c r="AD6" s="210" t="str">
        <f>CONCATENATE(SUBSTITUTE(SUBSTITUTE(SUBSTITUTE(SUBSTITUTE(SUBSTITUTE(SUBSTITUTE(F6," ","_"),"(","_"),")","_"),"-","_"),";","_"),",","_"),"_CAS")</f>
        <v>_CAS</v>
      </c>
      <c r="AE6" s="210" t="str">
        <f>CONCATENATE(SUBSTITUTE(SUBSTITUTE(SUBSTITUTE(SUBSTITUTE(SUBSTITUTE(SUBSTITUTE(F6," ","_"),"(","_"),")","_"),"-","_"),";","_"),",","_"),"_uses")</f>
        <v>_uses</v>
      </c>
      <c r="AF6" s="210" t="str">
        <f>IF(RIGHT(SUBSTITUTE(SUBSTITUTE(SUBSTITUTE(SUBSTITUTE(SUBSTITUTE(SUBSTITUTE(T6," ","_"),"(","_"),")","_"),"-","_"),";","_"),"/","_"),1)="_",LEFT(SUBSTITUTE(SUBSTITUTE(SUBSTITUTE(SUBSTITUTE(SUBSTITUTE(SUBSTITUTE(T6," ","_"),"(","_"),")","_"),"-","_"),";","_"),"/","_"),LEN(T6)-1),(SUBSTITUTE(SUBSTITUTE(SUBSTITUTE(SUBSTITUTE(SUBSTITUTE(SUBSTITUTE(T6," ","_"),"(","_"),")","_"),"-","_"),";","_"),"/","_")))</f>
        <v/>
      </c>
      <c r="AG6" s="210" t="str">
        <f>IF(RIGHT(SUBSTITUTE(SUBSTITUTE(SUBSTITUTE(SUBSTITUTE(SUBSTITUTE(SUBSTITUTE(U6," ","_"),"(","_"),")","_"),"-","_"),";","_"),"/","_"),1)="_",LEFT(SUBSTITUTE(SUBSTITUTE(SUBSTITUTE(SUBSTITUTE(SUBSTITUTE(SUBSTITUTE(U6," ","_"),"(","_"),")","_"),"-","_"),";","_"),"/","_"),LEN(U6)-1),(SUBSTITUTE(SUBSTITUTE(SUBSTITUTE(SUBSTITUTE(SUBSTITUTE(SUBSTITUTE(U6," ","_"),"(","_"),")","_"),"-","_"),";","_"),"/","_")))</f>
        <v/>
      </c>
      <c r="AH6" s="210" t="str">
        <f>CONCATENATE(SUBSTITUTE(SUBSTITUTE(SUBSTITUTE(SUBSTITUTE(SUBSTITUTE(SUBSTITUTE(F6," ","_"),"(","_"),")","_"),"-","_"),";","_"),",","_"),"_articles")</f>
        <v>_articles</v>
      </c>
      <c r="AI6" s="210" t="str">
        <f>IF(RIGHT(SUBSTITUTE(SUBSTITUTE(SUBSTITUTE(SUBSTITUTE(SUBSTITUTE(SUBSTITUTE(T6," ","_"),"(","_"),")","_"),"-","_"),";","_"),"/","_"),1)="_",LEFT(SUBSTITUTE(SUBSTITUTE(SUBSTITUTE(SUBSTITUTE(SUBSTITUTE(SUBSTITUTE(T6," ","_"),"(","_"),")","_"),"-","_"),";","_"),"/","_"),LEN(T6)-1),(SUBSTITUTE(SUBSTITUTE(SUBSTITUTE(SUBSTITUTE(SUBSTITUTE(SUBSTITUTE(T6," ","_"),"(","_"),")","_"),"-","_"),";","_"),"/","_")))</f>
        <v/>
      </c>
      <c r="AJ6" s="210" t="str">
        <f>IF(RIGHT(SUBSTITUTE(SUBSTITUTE(SUBSTITUTE(SUBSTITUTE(SUBSTITUTE(SUBSTITUTE(U6," ","_"),"(","_"),")","_"),"-","_"),";","_"),"/","_"),1)="_",LEFT(SUBSTITUTE(SUBSTITUTE(SUBSTITUTE(SUBSTITUTE(SUBSTITUTE(SUBSTITUTE(U6," ","_"),"(","_"),")","_"),"-","_"),";","_"),"/","_"),LEN(U6)-1),(SUBSTITUTE(SUBSTITUTE(SUBSTITUTE(SUBSTITUTE(SUBSTITUTE(SUBSTITUTE(U6," ","_"),"(","_"),")","_"),"-","_"),";","_"),"/","_")))</f>
        <v/>
      </c>
      <c r="AK6" s="210" t="str">
        <f>IF(LEN(F6)&gt;1,CONCATENATE(Table6[[#This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 s="210" t="str">
        <f>IF(LEN(F6)&gt;1,IF(COUNTIFS($AK$6:AK$502,LEFT(AK6,250))&gt;1,"Duplicate entry: it seems that you have two rows reporting the same stockpile, please verify that it is not a duplicate",""),"")</f>
        <v/>
      </c>
      <c r="AM6" s="210" t="str">
        <f>IF(LEN(F6)&gt;0,IF(ISNUMBER(MATCH(F6,Annex_I_II_entries,0)),"","The Entry name is not within the dropdown list, make sure that you have not copied and pasted overwritting the cell format (with its correponding dropdown list) in column A"),"")</f>
        <v/>
      </c>
      <c r="AN6" s="210" t="str">
        <f ca="1">IF(LEN(G6)&gt;0,IF(ISNUMBER(MATCH(G6,INDIRECT(AC6),0)),"","The EC number is not within the dropdown list, make sure that you have not copied and pasted overwritting the cell format (with its correponding dropdown list) in column B or that you have not removed/modified the name of the entry in column E"),"")</f>
        <v/>
      </c>
      <c r="AO6" s="210" t="str">
        <f ca="1">IF(LEN(H6)&gt;0,IF(ISNUMBER(MATCH(H6,INDIRECT(AD6),0)),"","The CAS number is not within the dropdown list, make sure that you have not copied and pasted overwritting the cell format (with its correponding dropdown list) in column C, or that you have not removed/modified the name of the entry in column E"),"")</f>
        <v/>
      </c>
      <c r="AP6" s="211" t="str">
        <f ca="1">IF(AND(LEN(T6)&gt;0,O6&lt;&gt;"article"),IF(ISNUMBER(MATCH(T6,INDIRECT(AE6),0)),"","The derogated use is not within the dropdown list, make sure that you have not copied and pasted overwritting the cell format (with its correponding dropdown list) in column R"),IF(AND(LEN(T6)&gt;0,O6="article"),IF(ISNUMBER(MATCH(T6,INDIRECT(AH6),0)),"","The derogated use is not within the dropdown list, make sure that you have not copied and pasted overwritting the cell format (with its correponding dropdown list) in column R"),""))</f>
        <v/>
      </c>
      <c r="AQ6" s="211" t="str">
        <f ca="1">IF(LEN(U6)&gt;0,IF(ISNUMBER(MATCH(U6,INDIRECT(AF6),0)),"","The derogated use is not within the dropdown list, make sure that you have not copied and pasted overwritting the cell format (with its correponding dropdown list) in column S"),"")</f>
        <v/>
      </c>
      <c r="AR6" s="212" t="str">
        <f ca="1">IF(LEN(V6)&gt;0,IF(ISNUMBER(MATCH(V6,INDIRECT(AG6),0)),"","The derogated use is not within the dropdown list, make sure that you have not copied and pasted overwritting the cell format (with its correponding dropdown list) in column T"),"")</f>
        <v/>
      </c>
    </row>
    <row r="7" spans="1:44" s="86" customFormat="1" x14ac:dyDescent="0.25">
      <c r="C7" s="147"/>
      <c r="D7" s="176"/>
      <c r="E7" s="147"/>
      <c r="F7" s="147"/>
      <c r="G7" s="144"/>
      <c r="H7" s="144"/>
      <c r="I7" s="192" t="str">
        <f>_xlfn.IFNA(VLOOKUP(F7,'Reference data SID'!$D$2:$Q$673,14,FALSE),"")</f>
        <v/>
      </c>
      <c r="J7" s="192" t="str">
        <f>_xlfn.IFNA(VLOOKUP(I7,'Reference data SID'!$C$3:$E$673,3,FALSE),"")</f>
        <v/>
      </c>
      <c r="K7" s="64" t="str">
        <f>_xlfn.IFNA(IF(J7=FALSE,I7,IF(ISBLANK(G7),VLOOKUP(H7,'Reference data SID'!$N:$P,3,FALSE),VLOOKUP(G7,'Reference data SID'!$M:$P,4,FALSE))),"")</f>
        <v/>
      </c>
      <c r="L7" s="148" t="str">
        <f>_xlfn.IFNA(VLOOKUP(K7,'Reference data SID'!L:M,2,FALSE),"")</f>
        <v/>
      </c>
      <c r="M7" s="148" t="str">
        <f>_xlfn.IFNA(VLOOKUP(K7,'Reference data SID'!L:N,3,FALSE),"")</f>
        <v/>
      </c>
      <c r="N7" s="148" t="str">
        <f>_xlfn.IFNA(VLOOKUP(K7,'Reference data SID'!L:O,4,FALSE),"")</f>
        <v/>
      </c>
      <c r="O7" s="147"/>
      <c r="P7" s="147"/>
      <c r="Q7" s="147"/>
      <c r="R7" s="147"/>
      <c r="S7" s="147"/>
      <c r="T7" s="146"/>
      <c r="U7" s="146"/>
      <c r="V7" s="146"/>
      <c r="W7" s="147"/>
      <c r="X7" s="149" t="str">
        <f t="shared" ca="1" si="0"/>
        <v/>
      </c>
      <c r="Y7" s="210" t="str">
        <f>_xlfn.IFNA(VLOOKUP(F7,'Reference data SID'!D:E,2,FALSE),"")</f>
        <v/>
      </c>
      <c r="Z7" s="210" t="str">
        <f t="shared" ref="Z7:Z70" si="1">IF(AND(Y7=TRUE,LEN(H7)&lt;1),"ok","not ok")</f>
        <v>not ok</v>
      </c>
      <c r="AA7" s="210" t="str">
        <f t="shared" ref="AA7:AA70" si="2">IF(AND(Y7=TRUE, LEN(G7)&lt;1),"ok","not ok")</f>
        <v>not ok</v>
      </c>
      <c r="AB7" s="210" t="str">
        <f t="shared" ref="AB7:AB70" si="3">IF(LEN(CONCATENATE(G7,H7))&gt;0, "not ok", "ok")</f>
        <v>ok</v>
      </c>
      <c r="AC7" s="210" t="str">
        <f t="shared" ref="AC7:AC70" si="4">CONCATENATE(SUBSTITUTE(SUBSTITUTE(SUBSTITUTE(SUBSTITUTE(SUBSTITUTE(SUBSTITUTE(F7," ","_"),"(","_"),")","_"),"-","_"),";","_"),",","_"),"_EC")</f>
        <v>_EC</v>
      </c>
      <c r="AD7" s="210" t="str">
        <f t="shared" ref="AD7:AD70" si="5">CONCATENATE(SUBSTITUTE(SUBSTITUTE(SUBSTITUTE(SUBSTITUTE(SUBSTITUTE(SUBSTITUTE(F7," ","_"),"(","_"),")","_"),"-","_"),";","_"),",","_"),"_CAS")</f>
        <v>_CAS</v>
      </c>
      <c r="AE7" s="210" t="str">
        <f t="shared" ref="AE7:AE70" si="6">CONCATENATE(SUBSTITUTE(SUBSTITUTE(SUBSTITUTE(SUBSTITUTE(SUBSTITUTE(SUBSTITUTE(F7," ","_"),"(","_"),")","_"),"-","_"),";","_"),",","_"),"_uses")</f>
        <v>_uses</v>
      </c>
      <c r="AF7" s="210" t="str">
        <f t="shared" ref="AF7:AF70" si="7">IF(RIGHT(SUBSTITUTE(SUBSTITUTE(SUBSTITUTE(SUBSTITUTE(SUBSTITUTE(SUBSTITUTE(T7," ","_"),"(","_"),")","_"),"-","_"),";","_"),"/","_"),1)="_",LEFT(SUBSTITUTE(SUBSTITUTE(SUBSTITUTE(SUBSTITUTE(SUBSTITUTE(SUBSTITUTE(T7," ","_"),"(","_"),")","_"),"-","_"),";","_"),"/","_"),LEN(T7)-1),(SUBSTITUTE(SUBSTITUTE(SUBSTITUTE(SUBSTITUTE(SUBSTITUTE(SUBSTITUTE(T7," ","_"),"(","_"),")","_"),"-","_"),";","_"),"/","_")))</f>
        <v/>
      </c>
      <c r="AG7" s="210" t="str">
        <f t="shared" ref="AG7:AG70" si="8">IF(RIGHT(SUBSTITUTE(SUBSTITUTE(SUBSTITUTE(SUBSTITUTE(SUBSTITUTE(SUBSTITUTE(U7," ","_"),"(","_"),")","_"),"-","_"),";","_"),"/","_"),1)="_",LEFT(SUBSTITUTE(SUBSTITUTE(SUBSTITUTE(SUBSTITUTE(SUBSTITUTE(SUBSTITUTE(U7," ","_"),"(","_"),")","_"),"-","_"),";","_"),"/","_"),LEN(U7)-1),(SUBSTITUTE(SUBSTITUTE(SUBSTITUTE(SUBSTITUTE(SUBSTITUTE(SUBSTITUTE(U7," ","_"),"(","_"),")","_"),"-","_"),";","_"),"/","_")))</f>
        <v/>
      </c>
      <c r="AH7" s="210" t="str">
        <f t="shared" ref="AH7:AH70" si="9">CONCATENATE(SUBSTITUTE(SUBSTITUTE(SUBSTITUTE(SUBSTITUTE(SUBSTITUTE(SUBSTITUTE(F7," ","_"),"(","_"),")","_"),"-","_"),";","_"),",","_"),"_articles")</f>
        <v>_articles</v>
      </c>
      <c r="AI7" s="210" t="str">
        <f t="shared" ref="AI7:AI70" si="10">IF(RIGHT(SUBSTITUTE(SUBSTITUTE(SUBSTITUTE(SUBSTITUTE(SUBSTITUTE(SUBSTITUTE(T7," ","_"),"(","_"),")","_"),"-","_"),";","_"),"/","_"),1)="_",LEFT(SUBSTITUTE(SUBSTITUTE(SUBSTITUTE(SUBSTITUTE(SUBSTITUTE(SUBSTITUTE(T7," ","_"),"(","_"),")","_"),"-","_"),";","_"),"/","_"),LEN(T7)-1),(SUBSTITUTE(SUBSTITUTE(SUBSTITUTE(SUBSTITUTE(SUBSTITUTE(SUBSTITUTE(T7," ","_"),"(","_"),")","_"),"-","_"),";","_"),"/","_")))</f>
        <v/>
      </c>
      <c r="AJ7" s="210" t="str">
        <f t="shared" ref="AJ7:AJ70" si="11">IF(RIGHT(SUBSTITUTE(SUBSTITUTE(SUBSTITUTE(SUBSTITUTE(SUBSTITUTE(SUBSTITUTE(U7," ","_"),"(","_"),")","_"),"-","_"),";","_"),"/","_"),1)="_",LEFT(SUBSTITUTE(SUBSTITUTE(SUBSTITUTE(SUBSTITUTE(SUBSTITUTE(SUBSTITUTE(U7," ","_"),"(","_"),")","_"),"-","_"),";","_"),"/","_"),LEN(U7)-1),(SUBSTITUTE(SUBSTITUTE(SUBSTITUTE(SUBSTITUTE(SUBSTITUTE(SUBSTITUTE(U7," ","_"),"(","_"),")","_"),"-","_"),";","_"),"/","_")))</f>
        <v/>
      </c>
      <c r="AK7" s="210" t="str">
        <f>IF(LEN(F7)&gt;1,CONCATENATE(Table6[[#This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 s="210" t="str">
        <f>IF(LEN(F7)&gt;1,IF(COUNTIFS($AK$6:AK$502,LEFT(AK7,250))&gt;1,"Duplicate entry: it seems that you have two rows reporting the same stockpile, please verify that it is not a duplicate",""),"")</f>
        <v/>
      </c>
      <c r="AM7" s="210" t="str">
        <f>IF(LEN(F7)&gt;0,IF(ISNUMBER(MATCH(F7,Annex_I_II_entries,0)),"","The Entry name is not within the dropdown list, make sure that you have not copied and pasted overwritting the cell format (with its correponding dropdown list) in column A"),"")</f>
        <v/>
      </c>
      <c r="AN7" s="210" t="str">
        <f t="shared" ref="AN7:AN70" ca="1" si="12">IF(LEN(G7)&gt;0,IF(ISNUMBER(MATCH(G7,INDIRECT(AC7),0)),"","The EC number is not within the dropdown list, make sure that you have not copied and pasted overwritting the cell format (with its correponding dropdown list) in column B or that you have not removed/modified the name of the entry in column E"),"")</f>
        <v/>
      </c>
      <c r="AO7" s="210" t="str">
        <f t="shared" ref="AO7:AO70" ca="1" si="13">IF(LEN(H7)&gt;0,IF(ISNUMBER(MATCH(H7,INDIRECT(AD7),0)),"","The CAS number is not within the dropdown list, make sure that you have not copied and pasted overwritting the cell format (with its correponding dropdown list) in column C, or that you have not removed/modified the name of the entry in column E"),"")</f>
        <v/>
      </c>
      <c r="AP7" s="211" t="str">
        <f t="shared" ref="AP7:AP70" ca="1" si="14">IF(AND(LEN(T7)&gt;0,O7&lt;&gt;"article"),IF(ISNUMBER(MATCH(T7,INDIRECT(AE7),0)),"","The derogated use is not within the dropdown list, make sure that you have not copied and pasted overwritting the cell format (with its correponding dropdown list) in column R"),IF(AND(LEN(T7)&gt;0,O7="article"),IF(ISNUMBER(MATCH(T7,INDIRECT(AH7),0)),"","The derogated use is not within the dropdown list, make sure that you have not copied and pasted overwritting the cell format (with its correponding dropdown list) in column R"),""))</f>
        <v/>
      </c>
      <c r="AQ7" s="211" t="str">
        <f t="shared" ref="AQ7:AQ70" ca="1" si="15">IF(LEN(U7)&gt;0,IF(ISNUMBER(MATCH(U7,INDIRECT(AF7),0)),"","The derogated use is not within the dropdown list, make sure that you have not copied and pasted overwritting the cell format (with its correponding dropdown list) in column S"),"")</f>
        <v/>
      </c>
      <c r="AR7" s="212" t="str">
        <f t="shared" ref="AR7:AR70" ca="1" si="16">IF(LEN(V7)&gt;0,IF(ISNUMBER(MATCH(V7,INDIRECT(AG7),0)),"","The derogated use is not within the dropdown list, make sure that you have not copied and pasted overwritting the cell format (with its correponding dropdown list) in column T"),"")</f>
        <v/>
      </c>
    </row>
    <row r="8" spans="1:44" s="86" customFormat="1" x14ac:dyDescent="0.25">
      <c r="C8" s="144"/>
      <c r="D8" s="145"/>
      <c r="E8" s="144"/>
      <c r="F8" s="144"/>
      <c r="G8" s="144"/>
      <c r="H8" s="144"/>
      <c r="I8" s="191" t="str">
        <f>_xlfn.IFNA(VLOOKUP(F8,'Reference data SID'!$D$2:$Q$673,14,FALSE),"")</f>
        <v/>
      </c>
      <c r="J8" s="191" t="str">
        <f>_xlfn.IFNA(VLOOKUP(I8,'Reference data SID'!$C$3:$E$673,3,FALSE),"")</f>
        <v/>
      </c>
      <c r="K8" s="64" t="str">
        <f>_xlfn.IFNA(IF(J8=FALSE,I8,IF(ISBLANK(G8),VLOOKUP(H8,'Reference data SID'!$N:$P,3,FALSE),VLOOKUP(G8,'Reference data SID'!$M:$P,4,FALSE))),"")</f>
        <v/>
      </c>
      <c r="L8" s="148" t="str">
        <f>_xlfn.IFNA(VLOOKUP(K8,'Reference data SID'!L:M,2,FALSE),"")</f>
        <v/>
      </c>
      <c r="M8" s="148" t="str">
        <f>_xlfn.IFNA(VLOOKUP(K8,'Reference data SID'!L:N,3,FALSE),"")</f>
        <v/>
      </c>
      <c r="N8" s="148" t="str">
        <f>_xlfn.IFNA(VLOOKUP(K8,'Reference data SID'!L:O,4,FALSE),"")</f>
        <v/>
      </c>
      <c r="O8" s="144"/>
      <c r="P8" s="144"/>
      <c r="Q8" s="144"/>
      <c r="R8" s="144"/>
      <c r="S8" s="144"/>
      <c r="T8" s="146"/>
      <c r="U8" s="146"/>
      <c r="V8" s="146"/>
      <c r="W8" s="144"/>
      <c r="X8" s="149" t="str">
        <f t="shared" ca="1" si="0"/>
        <v/>
      </c>
      <c r="Y8" s="210" t="str">
        <f>_xlfn.IFNA(VLOOKUP(F8,'Reference data SID'!D:E,2,FALSE),"")</f>
        <v/>
      </c>
      <c r="Z8" s="210" t="str">
        <f t="shared" si="1"/>
        <v>not ok</v>
      </c>
      <c r="AA8" s="210" t="str">
        <f t="shared" si="2"/>
        <v>not ok</v>
      </c>
      <c r="AB8" s="210" t="str">
        <f t="shared" si="3"/>
        <v>ok</v>
      </c>
      <c r="AC8" s="210" t="str">
        <f t="shared" si="4"/>
        <v>_EC</v>
      </c>
      <c r="AD8" s="210" t="str">
        <f t="shared" si="5"/>
        <v>_CAS</v>
      </c>
      <c r="AE8" s="210" t="str">
        <f t="shared" si="6"/>
        <v>_uses</v>
      </c>
      <c r="AF8" s="210" t="str">
        <f t="shared" si="7"/>
        <v/>
      </c>
      <c r="AG8" s="210" t="str">
        <f t="shared" si="8"/>
        <v/>
      </c>
      <c r="AH8" s="210" t="str">
        <f t="shared" si="9"/>
        <v>_articles</v>
      </c>
      <c r="AI8" s="210" t="str">
        <f t="shared" si="10"/>
        <v/>
      </c>
      <c r="AJ8" s="210" t="str">
        <f t="shared" si="11"/>
        <v/>
      </c>
      <c r="AK8" s="210" t="str">
        <f>IF(LEN(F8)&gt;1,CONCATENATE(Table6[[#This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 s="210" t="str">
        <f>IF(LEN(F8)&gt;1,IF(COUNTIFS($AK$6:AK$502,LEFT(AK8,250))&gt;1,"Duplicate entry: it seems that you have two rows reporting the same stockpile, please verify that it is not a duplicate",""),"")</f>
        <v/>
      </c>
      <c r="AM8" s="210" t="str">
        <f>IF(LEN(F8)&gt;0,IF(ISNUMBER(MATCH(F8,Annex_I_II_entries,0)),"","The Entry name is not within the dropdown list, make sure that you have not copied and pasted overwritting the cell format (with its correponding dropdown list) in column A"),"")</f>
        <v/>
      </c>
      <c r="AN8" s="210" t="str">
        <f t="shared" ca="1" si="12"/>
        <v/>
      </c>
      <c r="AO8" s="210" t="str">
        <f t="shared" ca="1" si="13"/>
        <v/>
      </c>
      <c r="AP8" s="211" t="str">
        <f t="shared" ca="1" si="14"/>
        <v/>
      </c>
      <c r="AQ8" s="211" t="str">
        <f t="shared" ca="1" si="15"/>
        <v/>
      </c>
      <c r="AR8" s="212" t="str">
        <f t="shared" ca="1" si="16"/>
        <v/>
      </c>
    </row>
    <row r="9" spans="1:44" s="86" customFormat="1" x14ac:dyDescent="0.25">
      <c r="C9" s="147"/>
      <c r="D9" s="176"/>
      <c r="E9" s="147"/>
      <c r="F9" s="147"/>
      <c r="G9" s="144"/>
      <c r="H9" s="144"/>
      <c r="I9" s="192" t="str">
        <f>_xlfn.IFNA(VLOOKUP(F9,'Reference data SID'!$D$2:$Q$673,14,FALSE),"")</f>
        <v/>
      </c>
      <c r="J9" s="192" t="str">
        <f>_xlfn.IFNA(VLOOKUP(I9,'Reference data SID'!$C$3:$E$673,3,FALSE),"")</f>
        <v/>
      </c>
      <c r="K9" s="64" t="str">
        <f>_xlfn.IFNA(IF(J9=FALSE,I9,IF(ISBLANK(G9),VLOOKUP(H9,'Reference data SID'!$N:$P,3,FALSE),VLOOKUP(G9,'Reference data SID'!$M:$P,4,FALSE))),"")</f>
        <v/>
      </c>
      <c r="L9" s="148" t="str">
        <f>_xlfn.IFNA(VLOOKUP(K9,'Reference data SID'!L:M,2,FALSE),"")</f>
        <v/>
      </c>
      <c r="M9" s="148" t="str">
        <f>_xlfn.IFNA(VLOOKUP(K9,'Reference data SID'!L:N,3,FALSE),"")</f>
        <v/>
      </c>
      <c r="N9" s="148" t="str">
        <f>_xlfn.IFNA(VLOOKUP(K9,'Reference data SID'!L:O,4,FALSE),"")</f>
        <v/>
      </c>
      <c r="O9" s="147"/>
      <c r="P9" s="147"/>
      <c r="Q9" s="147"/>
      <c r="R9" s="147"/>
      <c r="S9" s="147"/>
      <c r="T9" s="146"/>
      <c r="U9" s="146"/>
      <c r="V9" s="146"/>
      <c r="W9" s="147"/>
      <c r="X9" s="149" t="str">
        <f t="shared" ca="1" si="0"/>
        <v/>
      </c>
      <c r="Y9" s="210" t="str">
        <f>_xlfn.IFNA(VLOOKUP(F9,'Reference data SID'!D:E,2,FALSE),"")</f>
        <v/>
      </c>
      <c r="Z9" s="210" t="str">
        <f t="shared" si="1"/>
        <v>not ok</v>
      </c>
      <c r="AA9" s="210" t="str">
        <f t="shared" si="2"/>
        <v>not ok</v>
      </c>
      <c r="AB9" s="210" t="str">
        <f t="shared" si="3"/>
        <v>ok</v>
      </c>
      <c r="AC9" s="210" t="str">
        <f t="shared" si="4"/>
        <v>_EC</v>
      </c>
      <c r="AD9" s="210" t="str">
        <f t="shared" si="5"/>
        <v>_CAS</v>
      </c>
      <c r="AE9" s="210" t="str">
        <f t="shared" si="6"/>
        <v>_uses</v>
      </c>
      <c r="AF9" s="210" t="str">
        <f t="shared" si="7"/>
        <v/>
      </c>
      <c r="AG9" s="210" t="str">
        <f t="shared" si="8"/>
        <v/>
      </c>
      <c r="AH9" s="210" t="str">
        <f t="shared" si="9"/>
        <v>_articles</v>
      </c>
      <c r="AI9" s="210" t="str">
        <f t="shared" si="10"/>
        <v/>
      </c>
      <c r="AJ9" s="210" t="str">
        <f t="shared" si="11"/>
        <v/>
      </c>
      <c r="AK9" s="210" t="str">
        <f>IF(LEN(F9)&gt;1,CONCATENATE(Table6[[#This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 s="210" t="str">
        <f>IF(LEN(F9)&gt;1,IF(COUNTIFS($AK$6:AK$502,LEFT(AK9,250))&gt;1,"Duplicate entry: it seems that you have two rows reporting the same stockpile, please verify that it is not a duplicate",""),"")</f>
        <v/>
      </c>
      <c r="AM9" s="210" t="str">
        <f>IF(LEN(F9)&gt;0,IF(ISNUMBER(MATCH(F9,Annex_I_II_entries,0)),"","The Entry name is not within the dropdown list, make sure that you have not copied and pasted overwritting the cell format (with its correponding dropdown list) in column A"),"")</f>
        <v/>
      </c>
      <c r="AN9" s="210" t="str">
        <f t="shared" ca="1" si="12"/>
        <v/>
      </c>
      <c r="AO9" s="210" t="str">
        <f t="shared" ca="1" si="13"/>
        <v/>
      </c>
      <c r="AP9" s="211" t="str">
        <f t="shared" ca="1" si="14"/>
        <v/>
      </c>
      <c r="AQ9" s="211" t="str">
        <f t="shared" ca="1" si="15"/>
        <v/>
      </c>
      <c r="AR9" s="212" t="str">
        <f t="shared" ca="1" si="16"/>
        <v/>
      </c>
    </row>
    <row r="10" spans="1:44" x14ac:dyDescent="0.25">
      <c r="A10" s="86"/>
      <c r="B10" s="86"/>
      <c r="C10" s="144"/>
      <c r="D10" s="145"/>
      <c r="E10" s="144"/>
      <c r="F10" s="144"/>
      <c r="G10" s="144"/>
      <c r="H10" s="144"/>
      <c r="I10" s="191" t="str">
        <f>_xlfn.IFNA(VLOOKUP(F10,'Reference data SID'!$D$2:$Q$673,14,FALSE),"")</f>
        <v/>
      </c>
      <c r="J10" s="191" t="str">
        <f>_xlfn.IFNA(VLOOKUP(I10,'Reference data SID'!$C$3:$E$673,3,FALSE),"")</f>
        <v/>
      </c>
      <c r="K10" s="64" t="str">
        <f>_xlfn.IFNA(IF(J10=FALSE,I10,IF(ISBLANK(G10),VLOOKUP(H10,'Reference data SID'!$N:$P,3,FALSE),VLOOKUP(G10,'Reference data SID'!$M:$P,4,FALSE))),"")</f>
        <v/>
      </c>
      <c r="L10" s="148" t="str">
        <f>_xlfn.IFNA(VLOOKUP(K10,'Reference data SID'!L:M,2,FALSE),"")</f>
        <v/>
      </c>
      <c r="M10" s="148" t="str">
        <f>_xlfn.IFNA(VLOOKUP(K10,'Reference data SID'!L:N,3,FALSE),"")</f>
        <v/>
      </c>
      <c r="N10" s="148" t="str">
        <f>_xlfn.IFNA(VLOOKUP(K10,'Reference data SID'!L:O,4,FALSE),"")</f>
        <v/>
      </c>
      <c r="O10" s="144"/>
      <c r="P10" s="144"/>
      <c r="Q10" s="144"/>
      <c r="R10" s="144"/>
      <c r="S10" s="144"/>
      <c r="T10" s="146"/>
      <c r="U10" s="146"/>
      <c r="V10" s="146"/>
      <c r="W10" s="144"/>
      <c r="X10" s="149" t="str">
        <f t="shared" ca="1" si="0"/>
        <v/>
      </c>
      <c r="Y10" s="210" t="str">
        <f>_xlfn.IFNA(VLOOKUP(F10,'Reference data SID'!D:E,2,FALSE),"")</f>
        <v/>
      </c>
      <c r="Z10" s="210" t="str">
        <f t="shared" si="1"/>
        <v>not ok</v>
      </c>
      <c r="AA10" s="210" t="str">
        <f t="shared" si="2"/>
        <v>not ok</v>
      </c>
      <c r="AB10" s="210" t="str">
        <f t="shared" si="3"/>
        <v>ok</v>
      </c>
      <c r="AC10" s="210" t="str">
        <f t="shared" si="4"/>
        <v>_EC</v>
      </c>
      <c r="AD10" s="210" t="str">
        <f t="shared" si="5"/>
        <v>_CAS</v>
      </c>
      <c r="AE10" s="210" t="str">
        <f t="shared" si="6"/>
        <v>_uses</v>
      </c>
      <c r="AF10" s="210" t="str">
        <f t="shared" si="7"/>
        <v/>
      </c>
      <c r="AG10" s="210" t="str">
        <f t="shared" si="8"/>
        <v/>
      </c>
      <c r="AH10" s="210" t="str">
        <f t="shared" si="9"/>
        <v>_articles</v>
      </c>
      <c r="AI10" s="210" t="str">
        <f t="shared" si="10"/>
        <v/>
      </c>
      <c r="AJ10" s="210" t="str">
        <f t="shared" si="11"/>
        <v/>
      </c>
      <c r="AK10" s="210" t="str">
        <f>IF(LEN(F10)&gt;1,CONCATENATE(Table6[[#This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 s="210" t="str">
        <f>IF(LEN(F10)&gt;1,IF(COUNTIFS($AK$6:AK$502,LEFT(AK10,250))&gt;1,"Duplicate entry: it seems that you have two rows reporting the same stockpile, please verify that it is not a duplicate",""),"")</f>
        <v/>
      </c>
      <c r="AM10" s="210" t="str">
        <f>IF(LEN(F10)&gt;0,IF(ISNUMBER(MATCH(F10,Annex_I_II_entries,0)),"","The Entry name is not within the dropdown list, make sure that you have not copied and pasted overwritting the cell format (with its correponding dropdown list) in column A"),"")</f>
        <v/>
      </c>
      <c r="AN10" s="210" t="str">
        <f t="shared" ca="1" si="12"/>
        <v/>
      </c>
      <c r="AO10" s="210" t="str">
        <f t="shared" ca="1" si="13"/>
        <v/>
      </c>
      <c r="AP10" s="211" t="str">
        <f t="shared" ca="1" si="14"/>
        <v/>
      </c>
      <c r="AQ10" s="211" t="str">
        <f t="shared" ca="1" si="15"/>
        <v/>
      </c>
      <c r="AR10" s="212" t="str">
        <f t="shared" ca="1" si="16"/>
        <v/>
      </c>
    </row>
    <row r="11" spans="1:44" x14ac:dyDescent="0.25">
      <c r="A11" s="86"/>
      <c r="B11" s="86"/>
      <c r="C11" s="147"/>
      <c r="D11" s="176"/>
      <c r="E11" s="147"/>
      <c r="F11" s="147"/>
      <c r="G11" s="144"/>
      <c r="H11" s="144"/>
      <c r="I11" s="192" t="str">
        <f>_xlfn.IFNA(VLOOKUP(F11,'Reference data SID'!$D$2:$Q$673,14,FALSE),"")</f>
        <v/>
      </c>
      <c r="J11" s="192" t="str">
        <f>_xlfn.IFNA(VLOOKUP(I11,'Reference data SID'!$C$3:$E$673,3,FALSE),"")</f>
        <v/>
      </c>
      <c r="K11" s="64" t="str">
        <f>_xlfn.IFNA(IF(J11=FALSE,I11,IF(ISBLANK(G11),VLOOKUP(H11,'Reference data SID'!$N:$P,3,FALSE),VLOOKUP(G11,'Reference data SID'!$M:$P,4,FALSE))),"")</f>
        <v/>
      </c>
      <c r="L11" s="148" t="str">
        <f>_xlfn.IFNA(VLOOKUP(K11,'Reference data SID'!L:M,2,FALSE),"")</f>
        <v/>
      </c>
      <c r="M11" s="148" t="str">
        <f>_xlfn.IFNA(VLOOKUP(K11,'Reference data SID'!L:N,3,FALSE),"")</f>
        <v/>
      </c>
      <c r="N11" s="148" t="str">
        <f>_xlfn.IFNA(VLOOKUP(K11,'Reference data SID'!L:O,4,FALSE),"")</f>
        <v/>
      </c>
      <c r="O11" s="147"/>
      <c r="P11" s="147"/>
      <c r="Q11" s="147"/>
      <c r="R11" s="147"/>
      <c r="S11" s="147"/>
      <c r="T11" s="146"/>
      <c r="U11" s="146"/>
      <c r="V11" s="146"/>
      <c r="W11" s="147"/>
      <c r="X11" s="149" t="str">
        <f t="shared" ca="1" si="0"/>
        <v/>
      </c>
      <c r="Y11" s="210" t="str">
        <f>_xlfn.IFNA(VLOOKUP(F11,'Reference data SID'!D:E,2,FALSE),"")</f>
        <v/>
      </c>
      <c r="Z11" s="210" t="str">
        <f t="shared" si="1"/>
        <v>not ok</v>
      </c>
      <c r="AA11" s="210" t="str">
        <f t="shared" si="2"/>
        <v>not ok</v>
      </c>
      <c r="AB11" s="210" t="str">
        <f t="shared" si="3"/>
        <v>ok</v>
      </c>
      <c r="AC11" s="210" t="str">
        <f t="shared" si="4"/>
        <v>_EC</v>
      </c>
      <c r="AD11" s="210" t="str">
        <f t="shared" si="5"/>
        <v>_CAS</v>
      </c>
      <c r="AE11" s="210" t="str">
        <f t="shared" si="6"/>
        <v>_uses</v>
      </c>
      <c r="AF11" s="210" t="str">
        <f t="shared" si="7"/>
        <v/>
      </c>
      <c r="AG11" s="210" t="str">
        <f t="shared" si="8"/>
        <v/>
      </c>
      <c r="AH11" s="210" t="str">
        <f t="shared" si="9"/>
        <v>_articles</v>
      </c>
      <c r="AI11" s="210" t="str">
        <f t="shared" si="10"/>
        <v/>
      </c>
      <c r="AJ11" s="210" t="str">
        <f t="shared" si="11"/>
        <v/>
      </c>
      <c r="AK11" s="210" t="str">
        <f>IF(LEN(F11)&gt;1,CONCATENATE(Table6[[#This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 s="210" t="str">
        <f>IF(LEN(F11)&gt;1,IF(COUNTIFS($AK$6:AK$502,LEFT(AK11,250))&gt;1,"Duplicate entry: it seems that you have two rows reporting the same stockpile, please verify that it is not a duplicate",""),"")</f>
        <v/>
      </c>
      <c r="AM11" s="210" t="str">
        <f>IF(LEN(F11)&gt;0,IF(ISNUMBER(MATCH(F11,Annex_I_II_entries,0)),"","The Entry name is not within the dropdown list, make sure that you have not copied and pasted overwritting the cell format (with its correponding dropdown list) in column A"),"")</f>
        <v/>
      </c>
      <c r="AN11" s="210" t="str">
        <f t="shared" ca="1" si="12"/>
        <v/>
      </c>
      <c r="AO11" s="210" t="str">
        <f t="shared" ca="1" si="13"/>
        <v/>
      </c>
      <c r="AP11" s="211" t="str">
        <f t="shared" ca="1" si="14"/>
        <v/>
      </c>
      <c r="AQ11" s="211" t="str">
        <f t="shared" ca="1" si="15"/>
        <v/>
      </c>
      <c r="AR11" s="212" t="str">
        <f t="shared" ca="1" si="16"/>
        <v/>
      </c>
    </row>
    <row r="12" spans="1:44" x14ac:dyDescent="0.25">
      <c r="A12" s="86"/>
      <c r="B12" s="86"/>
      <c r="C12" s="144"/>
      <c r="D12" s="145"/>
      <c r="E12" s="144"/>
      <c r="F12" s="144"/>
      <c r="G12" s="144"/>
      <c r="H12" s="144"/>
      <c r="I12" s="191" t="str">
        <f>_xlfn.IFNA(VLOOKUP(F12,'Reference data SID'!$D$2:$Q$673,14,FALSE),"")</f>
        <v/>
      </c>
      <c r="J12" s="191" t="str">
        <f>_xlfn.IFNA(VLOOKUP(I12,'Reference data SID'!$C$3:$E$673,3,FALSE),"")</f>
        <v/>
      </c>
      <c r="K12" s="64" t="str">
        <f>_xlfn.IFNA(IF(J12=FALSE,I12,IF(ISBLANK(G12),VLOOKUP(H12,'Reference data SID'!$N:$P,3,FALSE),VLOOKUP(G12,'Reference data SID'!$M:$P,4,FALSE))),"")</f>
        <v/>
      </c>
      <c r="L12" s="148" t="str">
        <f>_xlfn.IFNA(VLOOKUP(K12,'Reference data SID'!L:M,2,FALSE),"")</f>
        <v/>
      </c>
      <c r="M12" s="148" t="str">
        <f>_xlfn.IFNA(VLOOKUP(K12,'Reference data SID'!L:N,3,FALSE),"")</f>
        <v/>
      </c>
      <c r="N12" s="148" t="str">
        <f>_xlfn.IFNA(VLOOKUP(K12,'Reference data SID'!L:O,4,FALSE),"")</f>
        <v/>
      </c>
      <c r="O12" s="144"/>
      <c r="P12" s="144"/>
      <c r="Q12" s="144"/>
      <c r="R12" s="144"/>
      <c r="S12" s="144"/>
      <c r="T12" s="146"/>
      <c r="U12" s="146"/>
      <c r="V12" s="146"/>
      <c r="W12" s="144"/>
      <c r="X12" s="149" t="str">
        <f t="shared" ca="1" si="0"/>
        <v/>
      </c>
      <c r="Y12" s="210" t="str">
        <f>_xlfn.IFNA(VLOOKUP(F12,'Reference data SID'!D:E,2,FALSE),"")</f>
        <v/>
      </c>
      <c r="Z12" s="210" t="str">
        <f t="shared" si="1"/>
        <v>not ok</v>
      </c>
      <c r="AA12" s="210" t="str">
        <f t="shared" si="2"/>
        <v>not ok</v>
      </c>
      <c r="AB12" s="210" t="str">
        <f t="shared" si="3"/>
        <v>ok</v>
      </c>
      <c r="AC12" s="210" t="str">
        <f t="shared" si="4"/>
        <v>_EC</v>
      </c>
      <c r="AD12" s="210" t="str">
        <f t="shared" si="5"/>
        <v>_CAS</v>
      </c>
      <c r="AE12" s="210" t="str">
        <f t="shared" si="6"/>
        <v>_uses</v>
      </c>
      <c r="AF12" s="210" t="str">
        <f t="shared" si="7"/>
        <v/>
      </c>
      <c r="AG12" s="210" t="str">
        <f t="shared" si="8"/>
        <v/>
      </c>
      <c r="AH12" s="210" t="str">
        <f t="shared" si="9"/>
        <v>_articles</v>
      </c>
      <c r="AI12" s="210" t="str">
        <f t="shared" si="10"/>
        <v/>
      </c>
      <c r="AJ12" s="210" t="str">
        <f t="shared" si="11"/>
        <v/>
      </c>
      <c r="AK12" s="210" t="str">
        <f>IF(LEN(F12)&gt;1,CONCATENATE(Table6[[#This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 s="210" t="str">
        <f>IF(LEN(F12)&gt;1,IF(COUNTIFS($AK$6:AK$502,LEFT(AK12,250))&gt;1,"Duplicate entry: it seems that you have two rows reporting the same stockpile, please verify that it is not a duplicate",""),"")</f>
        <v/>
      </c>
      <c r="AM12" s="210" t="str">
        <f>IF(LEN(F12)&gt;0,IF(ISNUMBER(MATCH(F12,Annex_I_II_entries,0)),"","The Entry name is not within the dropdown list, make sure that you have not copied and pasted overwritting the cell format (with its correponding dropdown list) in column A"),"")</f>
        <v/>
      </c>
      <c r="AN12" s="210" t="str">
        <f t="shared" ca="1" si="12"/>
        <v/>
      </c>
      <c r="AO12" s="210" t="str">
        <f t="shared" ca="1" si="13"/>
        <v/>
      </c>
      <c r="AP12" s="211" t="str">
        <f t="shared" ca="1" si="14"/>
        <v/>
      </c>
      <c r="AQ12" s="211" t="str">
        <f t="shared" ca="1" si="15"/>
        <v/>
      </c>
      <c r="AR12" s="212" t="str">
        <f t="shared" ca="1" si="16"/>
        <v/>
      </c>
    </row>
    <row r="13" spans="1:44" x14ac:dyDescent="0.25">
      <c r="A13" s="86"/>
      <c r="B13" s="86"/>
      <c r="C13" s="147"/>
      <c r="D13" s="176"/>
      <c r="E13" s="147"/>
      <c r="F13" s="147"/>
      <c r="G13" s="144"/>
      <c r="H13" s="144"/>
      <c r="I13" s="192" t="str">
        <f>_xlfn.IFNA(VLOOKUP(F13,'Reference data SID'!$D$2:$Q$673,14,FALSE),"")</f>
        <v/>
      </c>
      <c r="J13" s="192" t="str">
        <f>_xlfn.IFNA(VLOOKUP(I13,'Reference data SID'!$C$3:$E$673,3,FALSE),"")</f>
        <v/>
      </c>
      <c r="K13" s="64" t="str">
        <f>_xlfn.IFNA(IF(J13=FALSE,I13,IF(ISBLANK(G13),VLOOKUP(H13,'Reference data SID'!$N:$P,3,FALSE),VLOOKUP(G13,'Reference data SID'!$M:$P,4,FALSE))),"")</f>
        <v/>
      </c>
      <c r="L13" s="148" t="str">
        <f>_xlfn.IFNA(VLOOKUP(K13,'Reference data SID'!L:M,2,FALSE),"")</f>
        <v/>
      </c>
      <c r="M13" s="148" t="str">
        <f>_xlfn.IFNA(VLOOKUP(K13,'Reference data SID'!L:N,3,FALSE),"")</f>
        <v/>
      </c>
      <c r="N13" s="148" t="str">
        <f>_xlfn.IFNA(VLOOKUP(K13,'Reference data SID'!L:O,4,FALSE),"")</f>
        <v/>
      </c>
      <c r="O13" s="147"/>
      <c r="P13" s="147"/>
      <c r="Q13" s="147"/>
      <c r="R13" s="147"/>
      <c r="S13" s="147"/>
      <c r="T13" s="146"/>
      <c r="U13" s="146"/>
      <c r="V13" s="146"/>
      <c r="W13" s="147"/>
      <c r="X13" s="149" t="str">
        <f t="shared" ca="1" si="0"/>
        <v/>
      </c>
      <c r="Y13" s="210" t="str">
        <f>_xlfn.IFNA(VLOOKUP(F13,'Reference data SID'!D:E,2,FALSE),"")</f>
        <v/>
      </c>
      <c r="Z13" s="210" t="str">
        <f t="shared" si="1"/>
        <v>not ok</v>
      </c>
      <c r="AA13" s="210" t="str">
        <f t="shared" si="2"/>
        <v>not ok</v>
      </c>
      <c r="AB13" s="210" t="str">
        <f t="shared" si="3"/>
        <v>ok</v>
      </c>
      <c r="AC13" s="210" t="str">
        <f t="shared" si="4"/>
        <v>_EC</v>
      </c>
      <c r="AD13" s="210" t="str">
        <f t="shared" si="5"/>
        <v>_CAS</v>
      </c>
      <c r="AE13" s="210" t="str">
        <f t="shared" si="6"/>
        <v>_uses</v>
      </c>
      <c r="AF13" s="210" t="str">
        <f t="shared" si="7"/>
        <v/>
      </c>
      <c r="AG13" s="210" t="str">
        <f t="shared" si="8"/>
        <v/>
      </c>
      <c r="AH13" s="210" t="str">
        <f t="shared" si="9"/>
        <v>_articles</v>
      </c>
      <c r="AI13" s="210" t="str">
        <f t="shared" si="10"/>
        <v/>
      </c>
      <c r="AJ13" s="210" t="str">
        <f t="shared" si="11"/>
        <v/>
      </c>
      <c r="AK13" s="210" t="str">
        <f>IF(LEN(F13)&gt;1,CONCATENATE(Table6[[#This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 s="210" t="str">
        <f>IF(LEN(F13)&gt;1,IF(COUNTIFS($AK$6:AK$502,LEFT(AK13,250))&gt;1,"Duplicate entry: it seems that you have two rows reporting the same stockpile, please verify that it is not a duplicate",""),"")</f>
        <v/>
      </c>
      <c r="AM13" s="210" t="str">
        <f>IF(LEN(F13)&gt;0,IF(ISNUMBER(MATCH(F13,Annex_I_II_entries,0)),"","The Entry name is not within the dropdown list, make sure that you have not copied and pasted overwritting the cell format (with its correponding dropdown list) in column A"),"")</f>
        <v/>
      </c>
      <c r="AN13" s="210" t="str">
        <f t="shared" ca="1" si="12"/>
        <v/>
      </c>
      <c r="AO13" s="210" t="str">
        <f t="shared" ca="1" si="13"/>
        <v/>
      </c>
      <c r="AP13" s="211" t="str">
        <f t="shared" ca="1" si="14"/>
        <v/>
      </c>
      <c r="AQ13" s="211" t="str">
        <f t="shared" ca="1" si="15"/>
        <v/>
      </c>
      <c r="AR13" s="212" t="str">
        <f t="shared" ca="1" si="16"/>
        <v/>
      </c>
    </row>
    <row r="14" spans="1:44" x14ac:dyDescent="0.25">
      <c r="A14" s="86"/>
      <c r="B14" s="86"/>
      <c r="C14" s="144"/>
      <c r="D14" s="145"/>
      <c r="E14" s="144"/>
      <c r="F14" s="144"/>
      <c r="G14" s="144"/>
      <c r="H14" s="144"/>
      <c r="I14" s="191" t="str">
        <f>_xlfn.IFNA(VLOOKUP(F14,'Reference data SID'!$D$2:$Q$673,14,FALSE),"")</f>
        <v/>
      </c>
      <c r="J14" s="191" t="str">
        <f>_xlfn.IFNA(VLOOKUP(I14,'Reference data SID'!$C$3:$E$673,3,FALSE),"")</f>
        <v/>
      </c>
      <c r="K14" s="64" t="str">
        <f>_xlfn.IFNA(IF(J14=FALSE,I14,IF(ISBLANK(G14),VLOOKUP(H14,'Reference data SID'!$N:$P,3,FALSE),VLOOKUP(G14,'Reference data SID'!$M:$P,4,FALSE))),"")</f>
        <v/>
      </c>
      <c r="L14" s="148" t="str">
        <f>_xlfn.IFNA(VLOOKUP(K14,'Reference data SID'!L:M,2,FALSE),"")</f>
        <v/>
      </c>
      <c r="M14" s="148" t="str">
        <f>_xlfn.IFNA(VLOOKUP(K14,'Reference data SID'!L:N,3,FALSE),"")</f>
        <v/>
      </c>
      <c r="N14" s="148" t="str">
        <f>_xlfn.IFNA(VLOOKUP(K14,'Reference data SID'!L:O,4,FALSE),"")</f>
        <v/>
      </c>
      <c r="O14" s="144"/>
      <c r="P14" s="144"/>
      <c r="Q14" s="144"/>
      <c r="R14" s="144"/>
      <c r="S14" s="144"/>
      <c r="T14" s="146"/>
      <c r="U14" s="146"/>
      <c r="V14" s="146"/>
      <c r="W14" s="144"/>
      <c r="X14" s="149" t="str">
        <f t="shared" ca="1" si="0"/>
        <v/>
      </c>
      <c r="Y14" s="210" t="str">
        <f>_xlfn.IFNA(VLOOKUP(F14,'Reference data SID'!D:E,2,FALSE),"")</f>
        <v/>
      </c>
      <c r="Z14" s="210" t="str">
        <f t="shared" si="1"/>
        <v>not ok</v>
      </c>
      <c r="AA14" s="210" t="str">
        <f t="shared" si="2"/>
        <v>not ok</v>
      </c>
      <c r="AB14" s="210" t="str">
        <f t="shared" si="3"/>
        <v>ok</v>
      </c>
      <c r="AC14" s="210" t="str">
        <f t="shared" si="4"/>
        <v>_EC</v>
      </c>
      <c r="AD14" s="210" t="str">
        <f t="shared" si="5"/>
        <v>_CAS</v>
      </c>
      <c r="AE14" s="210" t="str">
        <f t="shared" si="6"/>
        <v>_uses</v>
      </c>
      <c r="AF14" s="210" t="str">
        <f t="shared" si="7"/>
        <v/>
      </c>
      <c r="AG14" s="210" t="str">
        <f t="shared" si="8"/>
        <v/>
      </c>
      <c r="AH14" s="210" t="str">
        <f t="shared" si="9"/>
        <v>_articles</v>
      </c>
      <c r="AI14" s="210" t="str">
        <f t="shared" si="10"/>
        <v/>
      </c>
      <c r="AJ14" s="210" t="str">
        <f t="shared" si="11"/>
        <v/>
      </c>
      <c r="AK14" s="210" t="str">
        <f>IF(LEN(F14)&gt;1,CONCATENATE(Table6[[#This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 s="210" t="str">
        <f>IF(LEN(F14)&gt;1,IF(COUNTIFS($AK$6:AK$502,LEFT(AK14,250))&gt;1,"Duplicate entry: it seems that you have two rows reporting the same stockpile, please verify that it is not a duplicate",""),"")</f>
        <v/>
      </c>
      <c r="AM14" s="210" t="str">
        <f>IF(LEN(F14)&gt;0,IF(ISNUMBER(MATCH(F14,Annex_I_II_entries,0)),"","The Entry name is not within the dropdown list, make sure that you have not copied and pasted overwritting the cell format (with its correponding dropdown list) in column A"),"")</f>
        <v/>
      </c>
      <c r="AN14" s="210" t="str">
        <f t="shared" ca="1" si="12"/>
        <v/>
      </c>
      <c r="AO14" s="210" t="str">
        <f t="shared" ca="1" si="13"/>
        <v/>
      </c>
      <c r="AP14" s="211" t="str">
        <f t="shared" ca="1" si="14"/>
        <v/>
      </c>
      <c r="AQ14" s="211" t="str">
        <f t="shared" ca="1" si="15"/>
        <v/>
      </c>
      <c r="AR14" s="212" t="str">
        <f t="shared" ca="1" si="16"/>
        <v/>
      </c>
    </row>
    <row r="15" spans="1:44" x14ac:dyDescent="0.25">
      <c r="A15" s="86"/>
      <c r="B15" s="86"/>
      <c r="C15" s="147"/>
      <c r="D15" s="176"/>
      <c r="E15" s="147"/>
      <c r="F15" s="147"/>
      <c r="G15" s="144"/>
      <c r="H15" s="144"/>
      <c r="I15" s="192" t="str">
        <f>_xlfn.IFNA(VLOOKUP(F15,'Reference data SID'!$D$2:$Q$673,14,FALSE),"")</f>
        <v/>
      </c>
      <c r="J15" s="192" t="str">
        <f>_xlfn.IFNA(VLOOKUP(I15,'Reference data SID'!$C$3:$E$673,3,FALSE),"")</f>
        <v/>
      </c>
      <c r="K15" s="64" t="str">
        <f>_xlfn.IFNA(IF(J15=FALSE,I15,IF(ISBLANK(G15),VLOOKUP(H15,'Reference data SID'!$N:$P,3,FALSE),VLOOKUP(G15,'Reference data SID'!$M:$P,4,FALSE))),"")</f>
        <v/>
      </c>
      <c r="L15" s="148" t="str">
        <f>_xlfn.IFNA(VLOOKUP(K15,'Reference data SID'!L:M,2,FALSE),"")</f>
        <v/>
      </c>
      <c r="M15" s="148" t="str">
        <f>_xlfn.IFNA(VLOOKUP(K15,'Reference data SID'!L:N,3,FALSE),"")</f>
        <v/>
      </c>
      <c r="N15" s="148" t="str">
        <f>_xlfn.IFNA(VLOOKUP(K15,'Reference data SID'!L:O,4,FALSE),"")</f>
        <v/>
      </c>
      <c r="O15" s="147"/>
      <c r="P15" s="147"/>
      <c r="Q15" s="147"/>
      <c r="R15" s="147"/>
      <c r="S15" s="147"/>
      <c r="T15" s="146"/>
      <c r="U15" s="146"/>
      <c r="V15" s="146"/>
      <c r="W15" s="147"/>
      <c r="X15" s="149" t="str">
        <f t="shared" ca="1" si="0"/>
        <v/>
      </c>
      <c r="Y15" s="210" t="str">
        <f>_xlfn.IFNA(VLOOKUP(F15,'Reference data SID'!D:E,2,FALSE),"")</f>
        <v/>
      </c>
      <c r="Z15" s="210" t="str">
        <f t="shared" si="1"/>
        <v>not ok</v>
      </c>
      <c r="AA15" s="210" t="str">
        <f t="shared" si="2"/>
        <v>not ok</v>
      </c>
      <c r="AB15" s="210" t="str">
        <f t="shared" si="3"/>
        <v>ok</v>
      </c>
      <c r="AC15" s="210" t="str">
        <f t="shared" si="4"/>
        <v>_EC</v>
      </c>
      <c r="AD15" s="210" t="str">
        <f t="shared" si="5"/>
        <v>_CAS</v>
      </c>
      <c r="AE15" s="210" t="str">
        <f t="shared" si="6"/>
        <v>_uses</v>
      </c>
      <c r="AF15" s="210" t="str">
        <f t="shared" si="7"/>
        <v/>
      </c>
      <c r="AG15" s="210" t="str">
        <f t="shared" si="8"/>
        <v/>
      </c>
      <c r="AH15" s="210" t="str">
        <f t="shared" si="9"/>
        <v>_articles</v>
      </c>
      <c r="AI15" s="210" t="str">
        <f t="shared" si="10"/>
        <v/>
      </c>
      <c r="AJ15" s="210" t="str">
        <f t="shared" si="11"/>
        <v/>
      </c>
      <c r="AK15" s="210" t="str">
        <f>IF(LEN(F15)&gt;1,CONCATENATE(Table6[[#This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 s="210" t="str">
        <f>IF(LEN(F15)&gt;1,IF(COUNTIFS($AK$6:AK$502,LEFT(AK15,250))&gt;1,"Duplicate entry: it seems that you have two rows reporting the same stockpile, please verify that it is not a duplicate",""),"")</f>
        <v/>
      </c>
      <c r="AM15" s="210" t="str">
        <f>IF(LEN(F15)&gt;0,IF(ISNUMBER(MATCH(F15,Annex_I_II_entries,0)),"","The Entry name is not within the dropdown list, make sure that you have not copied and pasted overwritting the cell format (with its correponding dropdown list) in column A"),"")</f>
        <v/>
      </c>
      <c r="AN15" s="210" t="str">
        <f t="shared" ca="1" si="12"/>
        <v/>
      </c>
      <c r="AO15" s="210" t="str">
        <f t="shared" ca="1" si="13"/>
        <v/>
      </c>
      <c r="AP15" s="211" t="str">
        <f t="shared" ca="1" si="14"/>
        <v/>
      </c>
      <c r="AQ15" s="211" t="str">
        <f t="shared" ca="1" si="15"/>
        <v/>
      </c>
      <c r="AR15" s="212" t="str">
        <f t="shared" ca="1" si="16"/>
        <v/>
      </c>
    </row>
    <row r="16" spans="1:44" x14ac:dyDescent="0.25">
      <c r="A16" s="86"/>
      <c r="B16" s="86"/>
      <c r="C16" s="144"/>
      <c r="D16" s="145"/>
      <c r="E16" s="144"/>
      <c r="F16" s="144"/>
      <c r="G16" s="144"/>
      <c r="H16" s="144"/>
      <c r="I16" s="191" t="str">
        <f>_xlfn.IFNA(VLOOKUP(F16,'Reference data SID'!$D$2:$Q$673,14,FALSE),"")</f>
        <v/>
      </c>
      <c r="J16" s="191" t="str">
        <f>_xlfn.IFNA(VLOOKUP(I16,'Reference data SID'!$C$3:$E$673,3,FALSE),"")</f>
        <v/>
      </c>
      <c r="K16" s="64" t="str">
        <f>_xlfn.IFNA(IF(J16=FALSE,I16,IF(ISBLANK(G16),VLOOKUP(H16,'Reference data SID'!$N:$P,3,FALSE),VLOOKUP(G16,'Reference data SID'!$M:$P,4,FALSE))),"")</f>
        <v/>
      </c>
      <c r="L16" s="148" t="str">
        <f>_xlfn.IFNA(VLOOKUP(K16,'Reference data SID'!L:M,2,FALSE),"")</f>
        <v/>
      </c>
      <c r="M16" s="148" t="str">
        <f>_xlfn.IFNA(VLOOKUP(K16,'Reference data SID'!L:N,3,FALSE),"")</f>
        <v/>
      </c>
      <c r="N16" s="148" t="str">
        <f>_xlfn.IFNA(VLOOKUP(K16,'Reference data SID'!L:O,4,FALSE),"")</f>
        <v/>
      </c>
      <c r="O16" s="144"/>
      <c r="P16" s="144"/>
      <c r="Q16" s="144"/>
      <c r="R16" s="144"/>
      <c r="S16" s="144"/>
      <c r="T16" s="146"/>
      <c r="U16" s="146"/>
      <c r="V16" s="146"/>
      <c r="W16" s="144"/>
      <c r="X16" s="149" t="str">
        <f t="shared" ca="1" si="0"/>
        <v/>
      </c>
      <c r="Y16" s="210" t="str">
        <f>_xlfn.IFNA(VLOOKUP(F16,'Reference data SID'!D:E,2,FALSE),"")</f>
        <v/>
      </c>
      <c r="Z16" s="210" t="str">
        <f t="shared" si="1"/>
        <v>not ok</v>
      </c>
      <c r="AA16" s="210" t="str">
        <f t="shared" si="2"/>
        <v>not ok</v>
      </c>
      <c r="AB16" s="210" t="str">
        <f t="shared" si="3"/>
        <v>ok</v>
      </c>
      <c r="AC16" s="210" t="str">
        <f t="shared" si="4"/>
        <v>_EC</v>
      </c>
      <c r="AD16" s="210" t="str">
        <f t="shared" si="5"/>
        <v>_CAS</v>
      </c>
      <c r="AE16" s="210" t="str">
        <f t="shared" si="6"/>
        <v>_uses</v>
      </c>
      <c r="AF16" s="210" t="str">
        <f t="shared" si="7"/>
        <v/>
      </c>
      <c r="AG16" s="210" t="str">
        <f t="shared" si="8"/>
        <v/>
      </c>
      <c r="AH16" s="210" t="str">
        <f t="shared" si="9"/>
        <v>_articles</v>
      </c>
      <c r="AI16" s="210" t="str">
        <f t="shared" si="10"/>
        <v/>
      </c>
      <c r="AJ16" s="210" t="str">
        <f t="shared" si="11"/>
        <v/>
      </c>
      <c r="AK16" s="210" t="str">
        <f>IF(LEN(F16)&gt;1,CONCATENATE(Table6[[#This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 s="210" t="str">
        <f>IF(LEN(F16)&gt;1,IF(COUNTIFS($AK$6:AK$502,LEFT(AK16,250))&gt;1,"Duplicate entry: it seems that you have two rows reporting the same stockpile, please verify that it is not a duplicate",""),"")</f>
        <v/>
      </c>
      <c r="AM16" s="210" t="str">
        <f>IF(LEN(F16)&gt;0,IF(ISNUMBER(MATCH(F16,Annex_I_II_entries,0)),"","The Entry name is not within the dropdown list, make sure that you have not copied and pasted overwritting the cell format (with its correponding dropdown list) in column A"),"")</f>
        <v/>
      </c>
      <c r="AN16" s="210" t="str">
        <f t="shared" ca="1" si="12"/>
        <v/>
      </c>
      <c r="AO16" s="210" t="str">
        <f t="shared" ca="1" si="13"/>
        <v/>
      </c>
      <c r="AP16" s="211" t="str">
        <f t="shared" ca="1" si="14"/>
        <v/>
      </c>
      <c r="AQ16" s="211" t="str">
        <f t="shared" ca="1" si="15"/>
        <v/>
      </c>
      <c r="AR16" s="212" t="str">
        <f t="shared" ca="1" si="16"/>
        <v/>
      </c>
    </row>
    <row r="17" spans="1:44" x14ac:dyDescent="0.25">
      <c r="A17" s="86"/>
      <c r="B17" s="86"/>
      <c r="C17" s="147"/>
      <c r="D17" s="176"/>
      <c r="E17" s="147"/>
      <c r="F17" s="147"/>
      <c r="G17" s="144"/>
      <c r="H17" s="144"/>
      <c r="I17" s="192" t="str">
        <f>_xlfn.IFNA(VLOOKUP(F17,'Reference data SID'!$D$2:$Q$673,14,FALSE),"")</f>
        <v/>
      </c>
      <c r="J17" s="192" t="str">
        <f>_xlfn.IFNA(VLOOKUP(I17,'Reference data SID'!$C$3:$E$673,3,FALSE),"")</f>
        <v/>
      </c>
      <c r="K17" s="64" t="str">
        <f>_xlfn.IFNA(IF(J17=FALSE,I17,IF(ISBLANK(G17),VLOOKUP(H17,'Reference data SID'!$N:$P,3,FALSE),VLOOKUP(G17,'Reference data SID'!$M:$P,4,FALSE))),"")</f>
        <v/>
      </c>
      <c r="L17" s="148" t="str">
        <f>_xlfn.IFNA(VLOOKUP(K17,'Reference data SID'!L:M,2,FALSE),"")</f>
        <v/>
      </c>
      <c r="M17" s="148" t="str">
        <f>_xlfn.IFNA(VLOOKUP(K17,'Reference data SID'!L:N,3,FALSE),"")</f>
        <v/>
      </c>
      <c r="N17" s="148" t="str">
        <f>_xlfn.IFNA(VLOOKUP(K17,'Reference data SID'!L:O,4,FALSE),"")</f>
        <v/>
      </c>
      <c r="O17" s="147"/>
      <c r="P17" s="147"/>
      <c r="Q17" s="147"/>
      <c r="R17" s="147"/>
      <c r="S17" s="147"/>
      <c r="T17" s="146"/>
      <c r="U17" s="146"/>
      <c r="V17" s="146"/>
      <c r="W17" s="147"/>
      <c r="X17" s="149" t="str">
        <f t="shared" ca="1" si="0"/>
        <v/>
      </c>
      <c r="Y17" s="210" t="str">
        <f>_xlfn.IFNA(VLOOKUP(F17,'Reference data SID'!D:E,2,FALSE),"")</f>
        <v/>
      </c>
      <c r="Z17" s="210" t="str">
        <f t="shared" si="1"/>
        <v>not ok</v>
      </c>
      <c r="AA17" s="210" t="str">
        <f t="shared" si="2"/>
        <v>not ok</v>
      </c>
      <c r="AB17" s="210" t="str">
        <f t="shared" si="3"/>
        <v>ok</v>
      </c>
      <c r="AC17" s="210" t="str">
        <f t="shared" si="4"/>
        <v>_EC</v>
      </c>
      <c r="AD17" s="210" t="str">
        <f t="shared" si="5"/>
        <v>_CAS</v>
      </c>
      <c r="AE17" s="210" t="str">
        <f t="shared" si="6"/>
        <v>_uses</v>
      </c>
      <c r="AF17" s="210" t="str">
        <f t="shared" si="7"/>
        <v/>
      </c>
      <c r="AG17" s="210" t="str">
        <f t="shared" si="8"/>
        <v/>
      </c>
      <c r="AH17" s="210" t="str">
        <f t="shared" si="9"/>
        <v>_articles</v>
      </c>
      <c r="AI17" s="210" t="str">
        <f t="shared" si="10"/>
        <v/>
      </c>
      <c r="AJ17" s="210" t="str">
        <f t="shared" si="11"/>
        <v/>
      </c>
      <c r="AK17" s="210" t="str">
        <f>IF(LEN(F17)&gt;1,CONCATENATE(Table6[[#This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 s="210" t="str">
        <f>IF(LEN(F17)&gt;1,IF(COUNTIFS($AK$6:AK$502,LEFT(AK17,250))&gt;1,"Duplicate entry: it seems that you have two rows reporting the same stockpile, please verify that it is not a duplicate",""),"")</f>
        <v/>
      </c>
      <c r="AM17" s="210" t="str">
        <f>IF(LEN(F17)&gt;0,IF(ISNUMBER(MATCH(F17,Annex_I_II_entries,0)),"","The Entry name is not within the dropdown list, make sure that you have not copied and pasted overwritting the cell format (with its correponding dropdown list) in column A"),"")</f>
        <v/>
      </c>
      <c r="AN17" s="210" t="str">
        <f t="shared" ca="1" si="12"/>
        <v/>
      </c>
      <c r="AO17" s="210" t="str">
        <f t="shared" ca="1" si="13"/>
        <v/>
      </c>
      <c r="AP17" s="211" t="str">
        <f t="shared" ca="1" si="14"/>
        <v/>
      </c>
      <c r="AQ17" s="211" t="str">
        <f t="shared" ca="1" si="15"/>
        <v/>
      </c>
      <c r="AR17" s="212" t="str">
        <f t="shared" ca="1" si="16"/>
        <v/>
      </c>
    </row>
    <row r="18" spans="1:44" x14ac:dyDescent="0.25">
      <c r="A18" s="86"/>
      <c r="B18" s="86"/>
      <c r="C18" s="144"/>
      <c r="D18" s="145"/>
      <c r="E18" s="144"/>
      <c r="F18" s="144"/>
      <c r="G18" s="144"/>
      <c r="H18" s="144"/>
      <c r="I18" s="191" t="str">
        <f>_xlfn.IFNA(VLOOKUP(F18,'Reference data SID'!$D$2:$Q$673,14,FALSE),"")</f>
        <v/>
      </c>
      <c r="J18" s="191" t="str">
        <f>_xlfn.IFNA(VLOOKUP(I18,'Reference data SID'!$C$3:$E$673,3,FALSE),"")</f>
        <v/>
      </c>
      <c r="K18" s="64" t="str">
        <f>_xlfn.IFNA(IF(J18=FALSE,I18,IF(ISBLANK(G18),VLOOKUP(H18,'Reference data SID'!$N:$P,3,FALSE),VLOOKUP(G18,'Reference data SID'!$M:$P,4,FALSE))),"")</f>
        <v/>
      </c>
      <c r="L18" s="148" t="str">
        <f>_xlfn.IFNA(VLOOKUP(K18,'Reference data SID'!L:M,2,FALSE),"")</f>
        <v/>
      </c>
      <c r="M18" s="148" t="str">
        <f>_xlfn.IFNA(VLOOKUP(K18,'Reference data SID'!L:N,3,FALSE),"")</f>
        <v/>
      </c>
      <c r="N18" s="148" t="str">
        <f>_xlfn.IFNA(VLOOKUP(K18,'Reference data SID'!L:O,4,FALSE),"")</f>
        <v/>
      </c>
      <c r="O18" s="144"/>
      <c r="P18" s="144"/>
      <c r="Q18" s="144"/>
      <c r="R18" s="144"/>
      <c r="S18" s="144"/>
      <c r="T18" s="146"/>
      <c r="U18" s="146"/>
      <c r="V18" s="146"/>
      <c r="W18" s="144"/>
      <c r="X18" s="149" t="str">
        <f t="shared" ca="1" si="0"/>
        <v/>
      </c>
      <c r="Y18" s="210" t="str">
        <f>_xlfn.IFNA(VLOOKUP(F18,'Reference data SID'!D:E,2,FALSE),"")</f>
        <v/>
      </c>
      <c r="Z18" s="210" t="str">
        <f t="shared" si="1"/>
        <v>not ok</v>
      </c>
      <c r="AA18" s="210" t="str">
        <f t="shared" si="2"/>
        <v>not ok</v>
      </c>
      <c r="AB18" s="210" t="str">
        <f t="shared" si="3"/>
        <v>ok</v>
      </c>
      <c r="AC18" s="210" t="str">
        <f t="shared" si="4"/>
        <v>_EC</v>
      </c>
      <c r="AD18" s="210" t="str">
        <f t="shared" si="5"/>
        <v>_CAS</v>
      </c>
      <c r="AE18" s="210" t="str">
        <f t="shared" si="6"/>
        <v>_uses</v>
      </c>
      <c r="AF18" s="210" t="str">
        <f t="shared" si="7"/>
        <v/>
      </c>
      <c r="AG18" s="210" t="str">
        <f t="shared" si="8"/>
        <v/>
      </c>
      <c r="AH18" s="210" t="str">
        <f t="shared" si="9"/>
        <v>_articles</v>
      </c>
      <c r="AI18" s="210" t="str">
        <f t="shared" si="10"/>
        <v/>
      </c>
      <c r="AJ18" s="210" t="str">
        <f t="shared" si="11"/>
        <v/>
      </c>
      <c r="AK18" s="210" t="str">
        <f>IF(LEN(F18)&gt;1,CONCATENATE(Table6[[#This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 s="210" t="str">
        <f>IF(LEN(F18)&gt;1,IF(COUNTIFS($AK$6:AK$502,LEFT(AK18,250))&gt;1,"Duplicate entry: it seems that you have two rows reporting the same stockpile, please verify that it is not a duplicate",""),"")</f>
        <v/>
      </c>
      <c r="AM18" s="210" t="str">
        <f>IF(LEN(F18)&gt;0,IF(ISNUMBER(MATCH(F18,Annex_I_II_entries,0)),"","The Entry name is not within the dropdown list, make sure that you have not copied and pasted overwritting the cell format (with its correponding dropdown list) in column A"),"")</f>
        <v/>
      </c>
      <c r="AN18" s="210" t="str">
        <f t="shared" ca="1" si="12"/>
        <v/>
      </c>
      <c r="AO18" s="210" t="str">
        <f t="shared" ca="1" si="13"/>
        <v/>
      </c>
      <c r="AP18" s="211" t="str">
        <f t="shared" ca="1" si="14"/>
        <v/>
      </c>
      <c r="AQ18" s="211" t="str">
        <f t="shared" ca="1" si="15"/>
        <v/>
      </c>
      <c r="AR18" s="212" t="str">
        <f t="shared" ca="1" si="16"/>
        <v/>
      </c>
    </row>
    <row r="19" spans="1:44" x14ac:dyDescent="0.25">
      <c r="A19" s="86"/>
      <c r="B19" s="86"/>
      <c r="C19" s="147"/>
      <c r="D19" s="176"/>
      <c r="E19" s="147"/>
      <c r="F19" s="147"/>
      <c r="G19" s="144"/>
      <c r="H19" s="144"/>
      <c r="I19" s="192" t="str">
        <f>_xlfn.IFNA(VLOOKUP(F19,'Reference data SID'!$D$2:$Q$673,14,FALSE),"")</f>
        <v/>
      </c>
      <c r="J19" s="192" t="str">
        <f>_xlfn.IFNA(VLOOKUP(I19,'Reference data SID'!$C$3:$E$673,3,FALSE),"")</f>
        <v/>
      </c>
      <c r="K19" s="64" t="str">
        <f>_xlfn.IFNA(IF(J19=FALSE,I19,IF(ISBLANK(G19),VLOOKUP(H19,'Reference data SID'!$N:$P,3,FALSE),VLOOKUP(G19,'Reference data SID'!$M:$P,4,FALSE))),"")</f>
        <v/>
      </c>
      <c r="L19" s="148" t="str">
        <f>_xlfn.IFNA(VLOOKUP(K19,'Reference data SID'!L:M,2,FALSE),"")</f>
        <v/>
      </c>
      <c r="M19" s="148" t="str">
        <f>_xlfn.IFNA(VLOOKUP(K19,'Reference data SID'!L:N,3,FALSE),"")</f>
        <v/>
      </c>
      <c r="N19" s="148" t="str">
        <f>_xlfn.IFNA(VLOOKUP(K19,'Reference data SID'!L:O,4,FALSE),"")</f>
        <v/>
      </c>
      <c r="O19" s="147"/>
      <c r="P19" s="147"/>
      <c r="Q19" s="147"/>
      <c r="R19" s="147"/>
      <c r="S19" s="147"/>
      <c r="T19" s="146"/>
      <c r="U19" s="146"/>
      <c r="V19" s="146"/>
      <c r="W19" s="147"/>
      <c r="X19" s="149" t="str">
        <f t="shared" ca="1" si="0"/>
        <v/>
      </c>
      <c r="Y19" s="210" t="str">
        <f>_xlfn.IFNA(VLOOKUP(F19,'Reference data SID'!D:E,2,FALSE),"")</f>
        <v/>
      </c>
      <c r="Z19" s="210" t="str">
        <f t="shared" si="1"/>
        <v>not ok</v>
      </c>
      <c r="AA19" s="210" t="str">
        <f t="shared" si="2"/>
        <v>not ok</v>
      </c>
      <c r="AB19" s="210" t="str">
        <f t="shared" si="3"/>
        <v>ok</v>
      </c>
      <c r="AC19" s="210" t="str">
        <f t="shared" si="4"/>
        <v>_EC</v>
      </c>
      <c r="AD19" s="210" t="str">
        <f t="shared" si="5"/>
        <v>_CAS</v>
      </c>
      <c r="AE19" s="210" t="str">
        <f t="shared" si="6"/>
        <v>_uses</v>
      </c>
      <c r="AF19" s="210" t="str">
        <f t="shared" si="7"/>
        <v/>
      </c>
      <c r="AG19" s="210" t="str">
        <f t="shared" si="8"/>
        <v/>
      </c>
      <c r="AH19" s="210" t="str">
        <f t="shared" si="9"/>
        <v>_articles</v>
      </c>
      <c r="AI19" s="210" t="str">
        <f t="shared" si="10"/>
        <v/>
      </c>
      <c r="AJ19" s="210" t="str">
        <f t="shared" si="11"/>
        <v/>
      </c>
      <c r="AK19" s="210" t="str">
        <f>IF(LEN(F19)&gt;1,CONCATENATE(Table6[[#This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 s="210" t="str">
        <f>IF(LEN(F19)&gt;1,IF(COUNTIFS($AK$6:AK$502,LEFT(AK19,250))&gt;1,"Duplicate entry: it seems that you have two rows reporting the same stockpile, please verify that it is not a duplicate",""),"")</f>
        <v/>
      </c>
      <c r="AM19" s="210" t="str">
        <f>IF(LEN(F19)&gt;0,IF(ISNUMBER(MATCH(F19,Annex_I_II_entries,0)),"","The Entry name is not within the dropdown list, make sure that you have not copied and pasted overwritting the cell format (with its correponding dropdown list) in column A"),"")</f>
        <v/>
      </c>
      <c r="AN19" s="210" t="str">
        <f t="shared" ca="1" si="12"/>
        <v/>
      </c>
      <c r="AO19" s="210" t="str">
        <f t="shared" ca="1" si="13"/>
        <v/>
      </c>
      <c r="AP19" s="211" t="str">
        <f t="shared" ca="1" si="14"/>
        <v/>
      </c>
      <c r="AQ19" s="211" t="str">
        <f t="shared" ca="1" si="15"/>
        <v/>
      </c>
      <c r="AR19" s="212" t="str">
        <f t="shared" ca="1" si="16"/>
        <v/>
      </c>
    </row>
    <row r="20" spans="1:44" x14ac:dyDescent="0.25">
      <c r="A20" s="86"/>
      <c r="B20" s="86"/>
      <c r="C20" s="144"/>
      <c r="D20" s="145"/>
      <c r="E20" s="144"/>
      <c r="F20" s="144"/>
      <c r="G20" s="144"/>
      <c r="H20" s="144"/>
      <c r="I20" s="191" t="str">
        <f>_xlfn.IFNA(VLOOKUP(F20,'Reference data SID'!$D$2:$Q$673,14,FALSE),"")</f>
        <v/>
      </c>
      <c r="J20" s="191" t="str">
        <f>_xlfn.IFNA(VLOOKUP(I20,'Reference data SID'!$C$3:$E$673,3,FALSE),"")</f>
        <v/>
      </c>
      <c r="K20" s="64" t="str">
        <f>_xlfn.IFNA(IF(J20=FALSE,I20,IF(ISBLANK(G20),VLOOKUP(H20,'Reference data SID'!$N:$P,3,FALSE),VLOOKUP(G20,'Reference data SID'!$M:$P,4,FALSE))),"")</f>
        <v/>
      </c>
      <c r="L20" s="148" t="str">
        <f>_xlfn.IFNA(VLOOKUP(K20,'Reference data SID'!L:M,2,FALSE),"")</f>
        <v/>
      </c>
      <c r="M20" s="148" t="str">
        <f>_xlfn.IFNA(VLOOKUP(K20,'Reference data SID'!L:N,3,FALSE),"")</f>
        <v/>
      </c>
      <c r="N20" s="148" t="str">
        <f>_xlfn.IFNA(VLOOKUP(K20,'Reference data SID'!L:O,4,FALSE),"")</f>
        <v/>
      </c>
      <c r="O20" s="144"/>
      <c r="P20" s="144"/>
      <c r="Q20" s="144"/>
      <c r="R20" s="144"/>
      <c r="S20" s="144"/>
      <c r="T20" s="146"/>
      <c r="U20" s="146"/>
      <c r="V20" s="146"/>
      <c r="W20" s="144"/>
      <c r="X20" s="149" t="str">
        <f t="shared" ca="1" si="0"/>
        <v/>
      </c>
      <c r="Y20" s="210" t="str">
        <f>_xlfn.IFNA(VLOOKUP(F20,'Reference data SID'!D:E,2,FALSE),"")</f>
        <v/>
      </c>
      <c r="Z20" s="210" t="str">
        <f t="shared" si="1"/>
        <v>not ok</v>
      </c>
      <c r="AA20" s="210" t="str">
        <f t="shared" si="2"/>
        <v>not ok</v>
      </c>
      <c r="AB20" s="210" t="str">
        <f t="shared" si="3"/>
        <v>ok</v>
      </c>
      <c r="AC20" s="210" t="str">
        <f t="shared" si="4"/>
        <v>_EC</v>
      </c>
      <c r="AD20" s="210" t="str">
        <f t="shared" si="5"/>
        <v>_CAS</v>
      </c>
      <c r="AE20" s="210" t="str">
        <f t="shared" si="6"/>
        <v>_uses</v>
      </c>
      <c r="AF20" s="210" t="str">
        <f t="shared" si="7"/>
        <v/>
      </c>
      <c r="AG20" s="210" t="str">
        <f t="shared" si="8"/>
        <v/>
      </c>
      <c r="AH20" s="210" t="str">
        <f t="shared" si="9"/>
        <v>_articles</v>
      </c>
      <c r="AI20" s="210" t="str">
        <f t="shared" si="10"/>
        <v/>
      </c>
      <c r="AJ20" s="210" t="str">
        <f t="shared" si="11"/>
        <v/>
      </c>
      <c r="AK20" s="210" t="str">
        <f>IF(LEN(F20)&gt;1,CONCATENATE(Table6[[#This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 s="210" t="str">
        <f>IF(LEN(F20)&gt;1,IF(COUNTIFS($AK$6:AK$502,LEFT(AK20,250))&gt;1,"Duplicate entry: it seems that you have two rows reporting the same stockpile, please verify that it is not a duplicate",""),"")</f>
        <v/>
      </c>
      <c r="AM20" s="210" t="str">
        <f>IF(LEN(F20)&gt;0,IF(ISNUMBER(MATCH(F20,Annex_I_II_entries,0)),"","The Entry name is not within the dropdown list, make sure that you have not copied and pasted overwritting the cell format (with its correponding dropdown list) in column A"),"")</f>
        <v/>
      </c>
      <c r="AN20" s="210" t="str">
        <f t="shared" ca="1" si="12"/>
        <v/>
      </c>
      <c r="AO20" s="210" t="str">
        <f t="shared" ca="1" si="13"/>
        <v/>
      </c>
      <c r="AP20" s="211" t="str">
        <f t="shared" ca="1" si="14"/>
        <v/>
      </c>
      <c r="AQ20" s="211" t="str">
        <f t="shared" ca="1" si="15"/>
        <v/>
      </c>
      <c r="AR20" s="212" t="str">
        <f t="shared" ca="1" si="16"/>
        <v/>
      </c>
    </row>
    <row r="21" spans="1:44" x14ac:dyDescent="0.25">
      <c r="A21" s="86"/>
      <c r="B21" s="86"/>
      <c r="C21" s="147"/>
      <c r="D21" s="176"/>
      <c r="E21" s="147"/>
      <c r="F21" s="147"/>
      <c r="G21" s="144"/>
      <c r="H21" s="144"/>
      <c r="I21" s="192" t="str">
        <f>_xlfn.IFNA(VLOOKUP(F21,'Reference data SID'!$D$2:$Q$673,14,FALSE),"")</f>
        <v/>
      </c>
      <c r="J21" s="192" t="str">
        <f>_xlfn.IFNA(VLOOKUP(I21,'Reference data SID'!$C$3:$E$673,3,FALSE),"")</f>
        <v/>
      </c>
      <c r="K21" s="64" t="str">
        <f>_xlfn.IFNA(IF(J21=FALSE,I21,IF(ISBLANK(G21),VLOOKUP(H21,'Reference data SID'!$N:$P,3,FALSE),VLOOKUP(G21,'Reference data SID'!$M:$P,4,FALSE))),"")</f>
        <v/>
      </c>
      <c r="L21" s="148" t="str">
        <f>_xlfn.IFNA(VLOOKUP(K21,'Reference data SID'!L:M,2,FALSE),"")</f>
        <v/>
      </c>
      <c r="M21" s="148" t="str">
        <f>_xlfn.IFNA(VLOOKUP(K21,'Reference data SID'!L:N,3,FALSE),"")</f>
        <v/>
      </c>
      <c r="N21" s="148" t="str">
        <f>_xlfn.IFNA(VLOOKUP(K21,'Reference data SID'!L:O,4,FALSE),"")</f>
        <v/>
      </c>
      <c r="O21" s="147"/>
      <c r="P21" s="147"/>
      <c r="Q21" s="147"/>
      <c r="R21" s="147"/>
      <c r="S21" s="147"/>
      <c r="T21" s="146"/>
      <c r="U21" s="146"/>
      <c r="V21" s="146"/>
      <c r="W21" s="147"/>
      <c r="X21" s="149" t="str">
        <f t="shared" ca="1" si="0"/>
        <v/>
      </c>
      <c r="Y21" s="210" t="str">
        <f>_xlfn.IFNA(VLOOKUP(F21,'Reference data SID'!D:E,2,FALSE),"")</f>
        <v/>
      </c>
      <c r="Z21" s="210" t="str">
        <f t="shared" si="1"/>
        <v>not ok</v>
      </c>
      <c r="AA21" s="210" t="str">
        <f t="shared" si="2"/>
        <v>not ok</v>
      </c>
      <c r="AB21" s="210" t="str">
        <f t="shared" si="3"/>
        <v>ok</v>
      </c>
      <c r="AC21" s="210" t="str">
        <f t="shared" si="4"/>
        <v>_EC</v>
      </c>
      <c r="AD21" s="210" t="str">
        <f t="shared" si="5"/>
        <v>_CAS</v>
      </c>
      <c r="AE21" s="210" t="str">
        <f t="shared" si="6"/>
        <v>_uses</v>
      </c>
      <c r="AF21" s="210" t="str">
        <f t="shared" si="7"/>
        <v/>
      </c>
      <c r="AG21" s="210" t="str">
        <f t="shared" si="8"/>
        <v/>
      </c>
      <c r="AH21" s="210" t="str">
        <f t="shared" si="9"/>
        <v>_articles</v>
      </c>
      <c r="AI21" s="210" t="str">
        <f t="shared" si="10"/>
        <v/>
      </c>
      <c r="AJ21" s="210" t="str">
        <f t="shared" si="11"/>
        <v/>
      </c>
      <c r="AK21" s="210" t="str">
        <f>IF(LEN(F21)&gt;1,CONCATENATE(Table6[[#This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 s="210" t="str">
        <f>IF(LEN(F21)&gt;1,IF(COUNTIFS($AK$6:AK$502,LEFT(AK21,250))&gt;1,"Duplicate entry: it seems that you have two rows reporting the same stockpile, please verify that it is not a duplicate",""),"")</f>
        <v/>
      </c>
      <c r="AM21" s="210" t="str">
        <f>IF(LEN(F21)&gt;0,IF(ISNUMBER(MATCH(F21,Annex_I_II_entries,0)),"","The Entry name is not within the dropdown list, make sure that you have not copied and pasted overwritting the cell format (with its correponding dropdown list) in column A"),"")</f>
        <v/>
      </c>
      <c r="AN21" s="210" t="str">
        <f t="shared" ca="1" si="12"/>
        <v/>
      </c>
      <c r="AO21" s="210" t="str">
        <f t="shared" ca="1" si="13"/>
        <v/>
      </c>
      <c r="AP21" s="211" t="str">
        <f t="shared" ca="1" si="14"/>
        <v/>
      </c>
      <c r="AQ21" s="211" t="str">
        <f t="shared" ca="1" si="15"/>
        <v/>
      </c>
      <c r="AR21" s="212" t="str">
        <f t="shared" ca="1" si="16"/>
        <v/>
      </c>
    </row>
    <row r="22" spans="1:44" x14ac:dyDescent="0.25">
      <c r="A22" s="86"/>
      <c r="B22" s="86"/>
      <c r="C22" s="144"/>
      <c r="D22" s="145"/>
      <c r="E22" s="144"/>
      <c r="F22" s="144"/>
      <c r="G22" s="144"/>
      <c r="H22" s="144"/>
      <c r="I22" s="191" t="str">
        <f>_xlfn.IFNA(VLOOKUP(F22,'Reference data SID'!$D$2:$Q$673,14,FALSE),"")</f>
        <v/>
      </c>
      <c r="J22" s="191" t="str">
        <f>_xlfn.IFNA(VLOOKUP(I22,'Reference data SID'!$C$3:$E$673,3,FALSE),"")</f>
        <v/>
      </c>
      <c r="K22" s="64" t="str">
        <f>_xlfn.IFNA(IF(J22=FALSE,I22,IF(ISBLANK(G22),VLOOKUP(H22,'Reference data SID'!$N:$P,3,FALSE),VLOOKUP(G22,'Reference data SID'!$M:$P,4,FALSE))),"")</f>
        <v/>
      </c>
      <c r="L22" s="148" t="str">
        <f>_xlfn.IFNA(VLOOKUP(K22,'Reference data SID'!L:M,2,FALSE),"")</f>
        <v/>
      </c>
      <c r="M22" s="148" t="str">
        <f>_xlfn.IFNA(VLOOKUP(K22,'Reference data SID'!L:N,3,FALSE),"")</f>
        <v/>
      </c>
      <c r="N22" s="148" t="str">
        <f>_xlfn.IFNA(VLOOKUP(K22,'Reference data SID'!L:O,4,FALSE),"")</f>
        <v/>
      </c>
      <c r="O22" s="144"/>
      <c r="P22" s="144"/>
      <c r="Q22" s="144"/>
      <c r="R22" s="144"/>
      <c r="S22" s="144"/>
      <c r="T22" s="146"/>
      <c r="U22" s="146"/>
      <c r="V22" s="146"/>
      <c r="W22" s="144"/>
      <c r="X22" s="149" t="str">
        <f t="shared" ca="1" si="0"/>
        <v/>
      </c>
      <c r="Y22" s="210" t="str">
        <f>_xlfn.IFNA(VLOOKUP(F22,'Reference data SID'!D:E,2,FALSE),"")</f>
        <v/>
      </c>
      <c r="Z22" s="210" t="str">
        <f t="shared" si="1"/>
        <v>not ok</v>
      </c>
      <c r="AA22" s="210" t="str">
        <f t="shared" si="2"/>
        <v>not ok</v>
      </c>
      <c r="AB22" s="210" t="str">
        <f t="shared" si="3"/>
        <v>ok</v>
      </c>
      <c r="AC22" s="210" t="str">
        <f t="shared" si="4"/>
        <v>_EC</v>
      </c>
      <c r="AD22" s="210" t="str">
        <f t="shared" si="5"/>
        <v>_CAS</v>
      </c>
      <c r="AE22" s="210" t="str">
        <f t="shared" si="6"/>
        <v>_uses</v>
      </c>
      <c r="AF22" s="210" t="str">
        <f t="shared" si="7"/>
        <v/>
      </c>
      <c r="AG22" s="210" t="str">
        <f t="shared" si="8"/>
        <v/>
      </c>
      <c r="AH22" s="210" t="str">
        <f t="shared" si="9"/>
        <v>_articles</v>
      </c>
      <c r="AI22" s="210" t="str">
        <f t="shared" si="10"/>
        <v/>
      </c>
      <c r="AJ22" s="210" t="str">
        <f t="shared" si="11"/>
        <v/>
      </c>
      <c r="AK22" s="210" t="str">
        <f>IF(LEN(F22)&gt;1,CONCATENATE(Table6[[#This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 s="210" t="str">
        <f>IF(LEN(F22)&gt;1,IF(COUNTIFS($AK$6:AK$502,LEFT(AK22,250))&gt;1,"Duplicate entry: it seems that you have two rows reporting the same stockpile, please verify that it is not a duplicate",""),"")</f>
        <v/>
      </c>
      <c r="AM22" s="210" t="str">
        <f>IF(LEN(F22)&gt;0,IF(ISNUMBER(MATCH(F22,Annex_I_II_entries,0)),"","The Entry name is not within the dropdown list, make sure that you have not copied and pasted overwritting the cell format (with its correponding dropdown list) in column A"),"")</f>
        <v/>
      </c>
      <c r="AN22" s="210" t="str">
        <f t="shared" ca="1" si="12"/>
        <v/>
      </c>
      <c r="AO22" s="210" t="str">
        <f t="shared" ca="1" si="13"/>
        <v/>
      </c>
      <c r="AP22" s="211" t="str">
        <f t="shared" ca="1" si="14"/>
        <v/>
      </c>
      <c r="AQ22" s="211" t="str">
        <f t="shared" ca="1" si="15"/>
        <v/>
      </c>
      <c r="AR22" s="212" t="str">
        <f t="shared" ca="1" si="16"/>
        <v/>
      </c>
    </row>
    <row r="23" spans="1:44" x14ac:dyDescent="0.25">
      <c r="A23" s="86"/>
      <c r="B23" s="86"/>
      <c r="C23" s="147"/>
      <c r="D23" s="176"/>
      <c r="E23" s="147"/>
      <c r="F23" s="147"/>
      <c r="G23" s="144"/>
      <c r="H23" s="144"/>
      <c r="I23" s="192" t="str">
        <f>_xlfn.IFNA(VLOOKUP(F23,'Reference data SID'!$D$2:$Q$673,14,FALSE),"")</f>
        <v/>
      </c>
      <c r="J23" s="192" t="str">
        <f>_xlfn.IFNA(VLOOKUP(I23,'Reference data SID'!$C$3:$E$673,3,FALSE),"")</f>
        <v/>
      </c>
      <c r="K23" s="64" t="str">
        <f>_xlfn.IFNA(IF(J23=FALSE,I23,IF(ISBLANK(G23),VLOOKUP(H23,'Reference data SID'!$N:$P,3,FALSE),VLOOKUP(G23,'Reference data SID'!$M:$P,4,FALSE))),"")</f>
        <v/>
      </c>
      <c r="L23" s="148" t="str">
        <f>_xlfn.IFNA(VLOOKUP(K23,'Reference data SID'!L:M,2,FALSE),"")</f>
        <v/>
      </c>
      <c r="M23" s="148" t="str">
        <f>_xlfn.IFNA(VLOOKUP(K23,'Reference data SID'!L:N,3,FALSE),"")</f>
        <v/>
      </c>
      <c r="N23" s="148" t="str">
        <f>_xlfn.IFNA(VLOOKUP(K23,'Reference data SID'!L:O,4,FALSE),"")</f>
        <v/>
      </c>
      <c r="O23" s="147"/>
      <c r="P23" s="147"/>
      <c r="Q23" s="147"/>
      <c r="R23" s="147"/>
      <c r="S23" s="147"/>
      <c r="T23" s="146"/>
      <c r="U23" s="146"/>
      <c r="V23" s="146"/>
      <c r="W23" s="147"/>
      <c r="X23" s="149" t="str">
        <f t="shared" ca="1" si="0"/>
        <v/>
      </c>
      <c r="Y23" s="210" t="str">
        <f>_xlfn.IFNA(VLOOKUP(F23,'Reference data SID'!D:E,2,FALSE),"")</f>
        <v/>
      </c>
      <c r="Z23" s="210" t="str">
        <f t="shared" si="1"/>
        <v>not ok</v>
      </c>
      <c r="AA23" s="210" t="str">
        <f t="shared" si="2"/>
        <v>not ok</v>
      </c>
      <c r="AB23" s="210" t="str">
        <f t="shared" si="3"/>
        <v>ok</v>
      </c>
      <c r="AC23" s="210" t="str">
        <f t="shared" si="4"/>
        <v>_EC</v>
      </c>
      <c r="AD23" s="210" t="str">
        <f t="shared" si="5"/>
        <v>_CAS</v>
      </c>
      <c r="AE23" s="210" t="str">
        <f t="shared" si="6"/>
        <v>_uses</v>
      </c>
      <c r="AF23" s="210" t="str">
        <f t="shared" si="7"/>
        <v/>
      </c>
      <c r="AG23" s="210" t="str">
        <f t="shared" si="8"/>
        <v/>
      </c>
      <c r="AH23" s="210" t="str">
        <f t="shared" si="9"/>
        <v>_articles</v>
      </c>
      <c r="AI23" s="210" t="str">
        <f t="shared" si="10"/>
        <v/>
      </c>
      <c r="AJ23" s="210" t="str">
        <f t="shared" si="11"/>
        <v/>
      </c>
      <c r="AK23" s="210" t="str">
        <f>IF(LEN(F23)&gt;1,CONCATENATE(Table6[[#This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 s="210" t="str">
        <f>IF(LEN(F23)&gt;1,IF(COUNTIFS($AK$6:AK$502,LEFT(AK23,250))&gt;1,"Duplicate entry: it seems that you have two rows reporting the same stockpile, please verify that it is not a duplicate",""),"")</f>
        <v/>
      </c>
      <c r="AM23" s="210" t="str">
        <f>IF(LEN(F23)&gt;0,IF(ISNUMBER(MATCH(F23,Annex_I_II_entries,0)),"","The Entry name is not within the dropdown list, make sure that you have not copied and pasted overwritting the cell format (with its correponding dropdown list) in column A"),"")</f>
        <v/>
      </c>
      <c r="AN23" s="210" t="str">
        <f t="shared" ca="1" si="12"/>
        <v/>
      </c>
      <c r="AO23" s="210" t="str">
        <f t="shared" ca="1" si="13"/>
        <v/>
      </c>
      <c r="AP23" s="211" t="str">
        <f t="shared" ca="1" si="14"/>
        <v/>
      </c>
      <c r="AQ23" s="211" t="str">
        <f t="shared" ca="1" si="15"/>
        <v/>
      </c>
      <c r="AR23" s="212" t="str">
        <f t="shared" ca="1" si="16"/>
        <v/>
      </c>
    </row>
    <row r="24" spans="1:44" x14ac:dyDescent="0.25">
      <c r="A24" s="86"/>
      <c r="B24" s="86"/>
      <c r="C24" s="144"/>
      <c r="D24" s="145"/>
      <c r="E24" s="144"/>
      <c r="F24" s="144"/>
      <c r="G24" s="144"/>
      <c r="H24" s="144"/>
      <c r="I24" s="191" t="str">
        <f>_xlfn.IFNA(VLOOKUP(F24,'Reference data SID'!$D$2:$Q$673,14,FALSE),"")</f>
        <v/>
      </c>
      <c r="J24" s="191" t="str">
        <f>_xlfn.IFNA(VLOOKUP(I24,'Reference data SID'!$C$3:$E$673,3,FALSE),"")</f>
        <v/>
      </c>
      <c r="K24" s="64" t="str">
        <f>_xlfn.IFNA(IF(J24=FALSE,I24,IF(ISBLANK(G24),VLOOKUP(H24,'Reference data SID'!$N:$P,3,FALSE),VLOOKUP(G24,'Reference data SID'!$M:$P,4,FALSE))),"")</f>
        <v/>
      </c>
      <c r="L24" s="148" t="str">
        <f>_xlfn.IFNA(VLOOKUP(K24,'Reference data SID'!L:M,2,FALSE),"")</f>
        <v/>
      </c>
      <c r="M24" s="148" t="str">
        <f>_xlfn.IFNA(VLOOKUP(K24,'Reference data SID'!L:N,3,FALSE),"")</f>
        <v/>
      </c>
      <c r="N24" s="148" t="str">
        <f>_xlfn.IFNA(VLOOKUP(K24,'Reference data SID'!L:O,4,FALSE),"")</f>
        <v/>
      </c>
      <c r="O24" s="144"/>
      <c r="P24" s="144"/>
      <c r="Q24" s="144"/>
      <c r="R24" s="144"/>
      <c r="S24" s="144"/>
      <c r="T24" s="146"/>
      <c r="U24" s="146"/>
      <c r="V24" s="146"/>
      <c r="W24" s="144"/>
      <c r="X24" s="149" t="str">
        <f t="shared" ca="1" si="0"/>
        <v/>
      </c>
      <c r="Y24" s="210" t="str">
        <f>_xlfn.IFNA(VLOOKUP(F24,'Reference data SID'!D:E,2,FALSE),"")</f>
        <v/>
      </c>
      <c r="Z24" s="210" t="str">
        <f t="shared" si="1"/>
        <v>not ok</v>
      </c>
      <c r="AA24" s="210" t="str">
        <f t="shared" si="2"/>
        <v>not ok</v>
      </c>
      <c r="AB24" s="210" t="str">
        <f t="shared" si="3"/>
        <v>ok</v>
      </c>
      <c r="AC24" s="210" t="str">
        <f t="shared" si="4"/>
        <v>_EC</v>
      </c>
      <c r="AD24" s="210" t="str">
        <f t="shared" si="5"/>
        <v>_CAS</v>
      </c>
      <c r="AE24" s="210" t="str">
        <f t="shared" si="6"/>
        <v>_uses</v>
      </c>
      <c r="AF24" s="210" t="str">
        <f t="shared" si="7"/>
        <v/>
      </c>
      <c r="AG24" s="210" t="str">
        <f t="shared" si="8"/>
        <v/>
      </c>
      <c r="AH24" s="210" t="str">
        <f t="shared" si="9"/>
        <v>_articles</v>
      </c>
      <c r="AI24" s="210" t="str">
        <f t="shared" si="10"/>
        <v/>
      </c>
      <c r="AJ24" s="210" t="str">
        <f t="shared" si="11"/>
        <v/>
      </c>
      <c r="AK24" s="210" t="str">
        <f>IF(LEN(F24)&gt;1,CONCATENATE(Table6[[#This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 s="210" t="str">
        <f>IF(LEN(F24)&gt;1,IF(COUNTIFS($AK$6:AK$502,LEFT(AK24,250))&gt;1,"Duplicate entry: it seems that you have two rows reporting the same stockpile, please verify that it is not a duplicate",""),"")</f>
        <v/>
      </c>
      <c r="AM24" s="210" t="str">
        <f>IF(LEN(F24)&gt;0,IF(ISNUMBER(MATCH(F24,Annex_I_II_entries,0)),"","The Entry name is not within the dropdown list, make sure that you have not copied and pasted overwritting the cell format (with its correponding dropdown list) in column A"),"")</f>
        <v/>
      </c>
      <c r="AN24" s="210" t="str">
        <f t="shared" ca="1" si="12"/>
        <v/>
      </c>
      <c r="AO24" s="210" t="str">
        <f t="shared" ca="1" si="13"/>
        <v/>
      </c>
      <c r="AP24" s="211" t="str">
        <f t="shared" ca="1" si="14"/>
        <v/>
      </c>
      <c r="AQ24" s="211" t="str">
        <f t="shared" ca="1" si="15"/>
        <v/>
      </c>
      <c r="AR24" s="212" t="str">
        <f t="shared" ca="1" si="16"/>
        <v/>
      </c>
    </row>
    <row r="25" spans="1:44" x14ac:dyDescent="0.25">
      <c r="A25" s="86"/>
      <c r="B25" s="86"/>
      <c r="C25" s="147"/>
      <c r="D25" s="176"/>
      <c r="E25" s="147"/>
      <c r="F25" s="147"/>
      <c r="G25" s="144"/>
      <c r="H25" s="144"/>
      <c r="I25" s="192" t="str">
        <f>_xlfn.IFNA(VLOOKUP(F25,'Reference data SID'!$D$2:$Q$673,14,FALSE),"")</f>
        <v/>
      </c>
      <c r="J25" s="192" t="str">
        <f>_xlfn.IFNA(VLOOKUP(I25,'Reference data SID'!$C$3:$E$673,3,FALSE),"")</f>
        <v/>
      </c>
      <c r="K25" s="64" t="str">
        <f>_xlfn.IFNA(IF(J25=FALSE,I25,IF(ISBLANK(G25),VLOOKUP(H25,'Reference data SID'!$N:$P,3,FALSE),VLOOKUP(G25,'Reference data SID'!$M:$P,4,FALSE))),"")</f>
        <v/>
      </c>
      <c r="L25" s="148" t="str">
        <f>_xlfn.IFNA(VLOOKUP(K25,'Reference data SID'!L:M,2,FALSE),"")</f>
        <v/>
      </c>
      <c r="M25" s="148" t="str">
        <f>_xlfn.IFNA(VLOOKUP(K25,'Reference data SID'!L:N,3,FALSE),"")</f>
        <v/>
      </c>
      <c r="N25" s="148" t="str">
        <f>_xlfn.IFNA(VLOOKUP(K25,'Reference data SID'!L:O,4,FALSE),"")</f>
        <v/>
      </c>
      <c r="O25" s="147"/>
      <c r="P25" s="147"/>
      <c r="Q25" s="147"/>
      <c r="R25" s="147"/>
      <c r="S25" s="147"/>
      <c r="T25" s="146"/>
      <c r="U25" s="146"/>
      <c r="V25" s="146"/>
      <c r="W25" s="147"/>
      <c r="X25" s="149" t="str">
        <f t="shared" ca="1" si="0"/>
        <v/>
      </c>
      <c r="Y25" s="210" t="str">
        <f>_xlfn.IFNA(VLOOKUP(F25,'Reference data SID'!D:E,2,FALSE),"")</f>
        <v/>
      </c>
      <c r="Z25" s="210" t="str">
        <f t="shared" si="1"/>
        <v>not ok</v>
      </c>
      <c r="AA25" s="210" t="str">
        <f t="shared" si="2"/>
        <v>not ok</v>
      </c>
      <c r="AB25" s="210" t="str">
        <f t="shared" si="3"/>
        <v>ok</v>
      </c>
      <c r="AC25" s="210" t="str">
        <f t="shared" si="4"/>
        <v>_EC</v>
      </c>
      <c r="AD25" s="210" t="str">
        <f t="shared" si="5"/>
        <v>_CAS</v>
      </c>
      <c r="AE25" s="210" t="str">
        <f t="shared" si="6"/>
        <v>_uses</v>
      </c>
      <c r="AF25" s="210" t="str">
        <f t="shared" si="7"/>
        <v/>
      </c>
      <c r="AG25" s="210" t="str">
        <f t="shared" si="8"/>
        <v/>
      </c>
      <c r="AH25" s="210" t="str">
        <f t="shared" si="9"/>
        <v>_articles</v>
      </c>
      <c r="AI25" s="210" t="str">
        <f t="shared" si="10"/>
        <v/>
      </c>
      <c r="AJ25" s="210" t="str">
        <f t="shared" si="11"/>
        <v/>
      </c>
      <c r="AK25" s="210" t="str">
        <f>IF(LEN(F25)&gt;1,CONCATENATE(Table6[[#This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 s="210" t="str">
        <f>IF(LEN(F25)&gt;1,IF(COUNTIFS($AK$6:AK$502,LEFT(AK25,250))&gt;1,"Duplicate entry: it seems that you have two rows reporting the same stockpile, please verify that it is not a duplicate",""),"")</f>
        <v/>
      </c>
      <c r="AM25" s="210" t="str">
        <f>IF(LEN(F25)&gt;0,IF(ISNUMBER(MATCH(F25,Annex_I_II_entries,0)),"","The Entry name is not within the dropdown list, make sure that you have not copied and pasted overwritting the cell format (with its correponding dropdown list) in column A"),"")</f>
        <v/>
      </c>
      <c r="AN25" s="210" t="str">
        <f t="shared" ca="1" si="12"/>
        <v/>
      </c>
      <c r="AO25" s="210" t="str">
        <f t="shared" ca="1" si="13"/>
        <v/>
      </c>
      <c r="AP25" s="211" t="str">
        <f t="shared" ca="1" si="14"/>
        <v/>
      </c>
      <c r="AQ25" s="211" t="str">
        <f t="shared" ca="1" si="15"/>
        <v/>
      </c>
      <c r="AR25" s="212" t="str">
        <f t="shared" ca="1" si="16"/>
        <v/>
      </c>
    </row>
    <row r="26" spans="1:44" x14ac:dyDescent="0.25">
      <c r="A26" s="86"/>
      <c r="B26" s="86"/>
      <c r="C26" s="144"/>
      <c r="D26" s="145"/>
      <c r="E26" s="144"/>
      <c r="F26" s="144"/>
      <c r="G26" s="144"/>
      <c r="H26" s="144"/>
      <c r="I26" s="191" t="str">
        <f>_xlfn.IFNA(VLOOKUP(F26,'Reference data SID'!$D$2:$Q$673,14,FALSE),"")</f>
        <v/>
      </c>
      <c r="J26" s="191" t="str">
        <f>_xlfn.IFNA(VLOOKUP(I26,'Reference data SID'!$C$3:$E$673,3,FALSE),"")</f>
        <v/>
      </c>
      <c r="K26" s="64" t="str">
        <f>_xlfn.IFNA(IF(J26=FALSE,I26,IF(ISBLANK(G26),VLOOKUP(H26,'Reference data SID'!$N:$P,3,FALSE),VLOOKUP(G26,'Reference data SID'!$M:$P,4,FALSE))),"")</f>
        <v/>
      </c>
      <c r="L26" s="148" t="str">
        <f>_xlfn.IFNA(VLOOKUP(K26,'Reference data SID'!L:M,2,FALSE),"")</f>
        <v/>
      </c>
      <c r="M26" s="148" t="str">
        <f>_xlfn.IFNA(VLOOKUP(K26,'Reference data SID'!L:N,3,FALSE),"")</f>
        <v/>
      </c>
      <c r="N26" s="148" t="str">
        <f>_xlfn.IFNA(VLOOKUP(K26,'Reference data SID'!L:O,4,FALSE),"")</f>
        <v/>
      </c>
      <c r="O26" s="144"/>
      <c r="P26" s="144"/>
      <c r="Q26" s="144"/>
      <c r="R26" s="144"/>
      <c r="S26" s="144"/>
      <c r="T26" s="146"/>
      <c r="U26" s="146"/>
      <c r="V26" s="146"/>
      <c r="W26" s="144"/>
      <c r="X26" s="149" t="str">
        <f t="shared" ca="1" si="0"/>
        <v/>
      </c>
      <c r="Y26" s="210" t="str">
        <f>_xlfn.IFNA(VLOOKUP(F26,'Reference data SID'!D:E,2,FALSE),"")</f>
        <v/>
      </c>
      <c r="Z26" s="210" t="str">
        <f t="shared" si="1"/>
        <v>not ok</v>
      </c>
      <c r="AA26" s="210" t="str">
        <f t="shared" si="2"/>
        <v>not ok</v>
      </c>
      <c r="AB26" s="210" t="str">
        <f t="shared" si="3"/>
        <v>ok</v>
      </c>
      <c r="AC26" s="210" t="str">
        <f t="shared" si="4"/>
        <v>_EC</v>
      </c>
      <c r="AD26" s="210" t="str">
        <f t="shared" si="5"/>
        <v>_CAS</v>
      </c>
      <c r="AE26" s="210" t="str">
        <f t="shared" si="6"/>
        <v>_uses</v>
      </c>
      <c r="AF26" s="210" t="str">
        <f t="shared" si="7"/>
        <v/>
      </c>
      <c r="AG26" s="210" t="str">
        <f t="shared" si="8"/>
        <v/>
      </c>
      <c r="AH26" s="210" t="str">
        <f t="shared" si="9"/>
        <v>_articles</v>
      </c>
      <c r="AI26" s="210" t="str">
        <f t="shared" si="10"/>
        <v/>
      </c>
      <c r="AJ26" s="210" t="str">
        <f t="shared" si="11"/>
        <v/>
      </c>
      <c r="AK26" s="210" t="str">
        <f>IF(LEN(F26)&gt;1,CONCATENATE(Table6[[#This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 s="210" t="str">
        <f>IF(LEN(F26)&gt;1,IF(COUNTIFS($AK$6:AK$502,LEFT(AK26,250))&gt;1,"Duplicate entry: it seems that you have two rows reporting the same stockpile, please verify that it is not a duplicate",""),"")</f>
        <v/>
      </c>
      <c r="AM26" s="210" t="str">
        <f>IF(LEN(F26)&gt;0,IF(ISNUMBER(MATCH(F26,Annex_I_II_entries,0)),"","The Entry name is not within the dropdown list, make sure that you have not copied and pasted overwritting the cell format (with its correponding dropdown list) in column A"),"")</f>
        <v/>
      </c>
      <c r="AN26" s="210" t="str">
        <f t="shared" ca="1" si="12"/>
        <v/>
      </c>
      <c r="AO26" s="210" t="str">
        <f t="shared" ca="1" si="13"/>
        <v/>
      </c>
      <c r="AP26" s="211" t="str">
        <f t="shared" ca="1" si="14"/>
        <v/>
      </c>
      <c r="AQ26" s="211" t="str">
        <f t="shared" ca="1" si="15"/>
        <v/>
      </c>
      <c r="AR26" s="212" t="str">
        <f t="shared" ca="1" si="16"/>
        <v/>
      </c>
    </row>
    <row r="27" spans="1:44" x14ac:dyDescent="0.25">
      <c r="A27" s="86"/>
      <c r="B27" s="86"/>
      <c r="C27" s="147"/>
      <c r="D27" s="176"/>
      <c r="E27" s="147"/>
      <c r="F27" s="147"/>
      <c r="G27" s="144"/>
      <c r="H27" s="144"/>
      <c r="I27" s="192" t="str">
        <f>_xlfn.IFNA(VLOOKUP(F27,'Reference data SID'!$D$2:$Q$673,14,FALSE),"")</f>
        <v/>
      </c>
      <c r="J27" s="192" t="str">
        <f>_xlfn.IFNA(VLOOKUP(I27,'Reference data SID'!$C$3:$E$673,3,FALSE),"")</f>
        <v/>
      </c>
      <c r="K27" s="64" t="str">
        <f>_xlfn.IFNA(IF(J27=FALSE,I27,IF(ISBLANK(G27),VLOOKUP(H27,'Reference data SID'!$N:$P,3,FALSE),VLOOKUP(G27,'Reference data SID'!$M:$P,4,FALSE))),"")</f>
        <v/>
      </c>
      <c r="L27" s="148" t="str">
        <f>_xlfn.IFNA(VLOOKUP(K27,'Reference data SID'!L:M,2,FALSE),"")</f>
        <v/>
      </c>
      <c r="M27" s="148" t="str">
        <f>_xlfn.IFNA(VLOOKUP(K27,'Reference data SID'!L:N,3,FALSE),"")</f>
        <v/>
      </c>
      <c r="N27" s="148" t="str">
        <f>_xlfn.IFNA(VLOOKUP(K27,'Reference data SID'!L:O,4,FALSE),"")</f>
        <v/>
      </c>
      <c r="O27" s="147"/>
      <c r="P27" s="147"/>
      <c r="Q27" s="147"/>
      <c r="R27" s="147"/>
      <c r="S27" s="147"/>
      <c r="T27" s="146"/>
      <c r="U27" s="146"/>
      <c r="V27" s="146"/>
      <c r="W27" s="147"/>
      <c r="X27" s="149" t="str">
        <f t="shared" ca="1" si="0"/>
        <v/>
      </c>
      <c r="Y27" s="210" t="str">
        <f>_xlfn.IFNA(VLOOKUP(F27,'Reference data SID'!D:E,2,FALSE),"")</f>
        <v/>
      </c>
      <c r="Z27" s="210" t="str">
        <f t="shared" si="1"/>
        <v>not ok</v>
      </c>
      <c r="AA27" s="210" t="str">
        <f t="shared" si="2"/>
        <v>not ok</v>
      </c>
      <c r="AB27" s="210" t="str">
        <f t="shared" si="3"/>
        <v>ok</v>
      </c>
      <c r="AC27" s="210" t="str">
        <f t="shared" si="4"/>
        <v>_EC</v>
      </c>
      <c r="AD27" s="210" t="str">
        <f t="shared" si="5"/>
        <v>_CAS</v>
      </c>
      <c r="AE27" s="210" t="str">
        <f t="shared" si="6"/>
        <v>_uses</v>
      </c>
      <c r="AF27" s="210" t="str">
        <f t="shared" si="7"/>
        <v/>
      </c>
      <c r="AG27" s="210" t="str">
        <f t="shared" si="8"/>
        <v/>
      </c>
      <c r="AH27" s="210" t="str">
        <f t="shared" si="9"/>
        <v>_articles</v>
      </c>
      <c r="AI27" s="210" t="str">
        <f t="shared" si="10"/>
        <v/>
      </c>
      <c r="AJ27" s="210" t="str">
        <f t="shared" si="11"/>
        <v/>
      </c>
      <c r="AK27" s="210" t="str">
        <f>IF(LEN(F27)&gt;1,CONCATENATE(Table6[[#This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 s="210" t="str">
        <f>IF(LEN(F27)&gt;1,IF(COUNTIFS($AK$6:AK$502,LEFT(AK27,250))&gt;1,"Duplicate entry: it seems that you have two rows reporting the same stockpile, please verify that it is not a duplicate",""),"")</f>
        <v/>
      </c>
      <c r="AM27" s="210" t="str">
        <f>IF(LEN(F27)&gt;0,IF(ISNUMBER(MATCH(F27,Annex_I_II_entries,0)),"","The Entry name is not within the dropdown list, make sure that you have not copied and pasted overwritting the cell format (with its correponding dropdown list) in column A"),"")</f>
        <v/>
      </c>
      <c r="AN27" s="210" t="str">
        <f t="shared" ca="1" si="12"/>
        <v/>
      </c>
      <c r="AO27" s="210" t="str">
        <f t="shared" ca="1" si="13"/>
        <v/>
      </c>
      <c r="AP27" s="211" t="str">
        <f t="shared" ca="1" si="14"/>
        <v/>
      </c>
      <c r="AQ27" s="211" t="str">
        <f t="shared" ca="1" si="15"/>
        <v/>
      </c>
      <c r="AR27" s="212" t="str">
        <f t="shared" ca="1" si="16"/>
        <v/>
      </c>
    </row>
    <row r="28" spans="1:44" x14ac:dyDescent="0.25">
      <c r="A28" s="86"/>
      <c r="B28" s="86"/>
      <c r="C28" s="144"/>
      <c r="D28" s="145"/>
      <c r="E28" s="144"/>
      <c r="F28" s="144"/>
      <c r="G28" s="144"/>
      <c r="H28" s="144"/>
      <c r="I28" s="191" t="str">
        <f>_xlfn.IFNA(VLOOKUP(F28,'Reference data SID'!$D$2:$Q$673,14,FALSE),"")</f>
        <v/>
      </c>
      <c r="J28" s="191" t="str">
        <f>_xlfn.IFNA(VLOOKUP(I28,'Reference data SID'!$C$3:$E$673,3,FALSE),"")</f>
        <v/>
      </c>
      <c r="K28" s="64" t="str">
        <f>_xlfn.IFNA(IF(J28=FALSE,I28,IF(ISBLANK(G28),VLOOKUP(H28,'Reference data SID'!$N:$P,3,FALSE),VLOOKUP(G28,'Reference data SID'!$M:$P,4,FALSE))),"")</f>
        <v/>
      </c>
      <c r="L28" s="148" t="str">
        <f>_xlfn.IFNA(VLOOKUP(K28,'Reference data SID'!L:M,2,FALSE),"")</f>
        <v/>
      </c>
      <c r="M28" s="148" t="str">
        <f>_xlfn.IFNA(VLOOKUP(K28,'Reference data SID'!L:N,3,FALSE),"")</f>
        <v/>
      </c>
      <c r="N28" s="148" t="str">
        <f>_xlfn.IFNA(VLOOKUP(K28,'Reference data SID'!L:O,4,FALSE),"")</f>
        <v/>
      </c>
      <c r="O28" s="144"/>
      <c r="P28" s="144"/>
      <c r="Q28" s="144"/>
      <c r="R28" s="144"/>
      <c r="S28" s="144"/>
      <c r="T28" s="146"/>
      <c r="U28" s="146"/>
      <c r="V28" s="146"/>
      <c r="W28" s="144"/>
      <c r="X28" s="149" t="str">
        <f t="shared" ca="1" si="0"/>
        <v/>
      </c>
      <c r="Y28" s="210" t="str">
        <f>_xlfn.IFNA(VLOOKUP(F28,'Reference data SID'!D:E,2,FALSE),"")</f>
        <v/>
      </c>
      <c r="Z28" s="210" t="str">
        <f t="shared" si="1"/>
        <v>not ok</v>
      </c>
      <c r="AA28" s="210" t="str">
        <f t="shared" si="2"/>
        <v>not ok</v>
      </c>
      <c r="AB28" s="210" t="str">
        <f t="shared" si="3"/>
        <v>ok</v>
      </c>
      <c r="AC28" s="210" t="str">
        <f t="shared" si="4"/>
        <v>_EC</v>
      </c>
      <c r="AD28" s="210" t="str">
        <f t="shared" si="5"/>
        <v>_CAS</v>
      </c>
      <c r="AE28" s="210" t="str">
        <f t="shared" si="6"/>
        <v>_uses</v>
      </c>
      <c r="AF28" s="210" t="str">
        <f t="shared" si="7"/>
        <v/>
      </c>
      <c r="AG28" s="210" t="str">
        <f t="shared" si="8"/>
        <v/>
      </c>
      <c r="AH28" s="210" t="str">
        <f t="shared" si="9"/>
        <v>_articles</v>
      </c>
      <c r="AI28" s="210" t="str">
        <f t="shared" si="10"/>
        <v/>
      </c>
      <c r="AJ28" s="210" t="str">
        <f t="shared" si="11"/>
        <v/>
      </c>
      <c r="AK28" s="210" t="str">
        <f>IF(LEN(F28)&gt;1,CONCATENATE(Table6[[#This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 s="210" t="str">
        <f>IF(LEN(F28)&gt;1,IF(COUNTIFS($AK$6:AK$502,LEFT(AK28,250))&gt;1,"Duplicate entry: it seems that you have two rows reporting the same stockpile, please verify that it is not a duplicate",""),"")</f>
        <v/>
      </c>
      <c r="AM28" s="210" t="str">
        <f>IF(LEN(F28)&gt;0,IF(ISNUMBER(MATCH(F28,Annex_I_II_entries,0)),"","The Entry name is not within the dropdown list, make sure that you have not copied and pasted overwritting the cell format (with its correponding dropdown list) in column A"),"")</f>
        <v/>
      </c>
      <c r="AN28" s="210" t="str">
        <f t="shared" ca="1" si="12"/>
        <v/>
      </c>
      <c r="AO28" s="210" t="str">
        <f t="shared" ca="1" si="13"/>
        <v/>
      </c>
      <c r="AP28" s="211" t="str">
        <f t="shared" ca="1" si="14"/>
        <v/>
      </c>
      <c r="AQ28" s="211" t="str">
        <f t="shared" ca="1" si="15"/>
        <v/>
      </c>
      <c r="AR28" s="212" t="str">
        <f t="shared" ca="1" si="16"/>
        <v/>
      </c>
    </row>
    <row r="29" spans="1:44" x14ac:dyDescent="0.25">
      <c r="A29" s="86"/>
      <c r="B29" s="86"/>
      <c r="C29" s="147"/>
      <c r="D29" s="176"/>
      <c r="E29" s="147"/>
      <c r="F29" s="147"/>
      <c r="G29" s="144"/>
      <c r="H29" s="144"/>
      <c r="I29" s="192" t="str">
        <f>_xlfn.IFNA(VLOOKUP(F29,'Reference data SID'!$D$2:$Q$673,14,FALSE),"")</f>
        <v/>
      </c>
      <c r="J29" s="192" t="str">
        <f>_xlfn.IFNA(VLOOKUP(I29,'Reference data SID'!$C$3:$E$673,3,FALSE),"")</f>
        <v/>
      </c>
      <c r="K29" s="64" t="str">
        <f>_xlfn.IFNA(IF(J29=FALSE,I29,IF(ISBLANK(G29),VLOOKUP(H29,'Reference data SID'!$N:$P,3,FALSE),VLOOKUP(G29,'Reference data SID'!$M:$P,4,FALSE))),"")</f>
        <v/>
      </c>
      <c r="L29" s="148" t="str">
        <f>_xlfn.IFNA(VLOOKUP(K29,'Reference data SID'!L:M,2,FALSE),"")</f>
        <v/>
      </c>
      <c r="M29" s="148" t="str">
        <f>_xlfn.IFNA(VLOOKUP(K29,'Reference data SID'!L:N,3,FALSE),"")</f>
        <v/>
      </c>
      <c r="N29" s="148" t="str">
        <f>_xlfn.IFNA(VLOOKUP(K29,'Reference data SID'!L:O,4,FALSE),"")</f>
        <v/>
      </c>
      <c r="O29" s="147"/>
      <c r="P29" s="147"/>
      <c r="Q29" s="147"/>
      <c r="R29" s="147"/>
      <c r="S29" s="147"/>
      <c r="T29" s="146"/>
      <c r="U29" s="146"/>
      <c r="V29" s="146"/>
      <c r="W29" s="147"/>
      <c r="X29" s="149" t="str">
        <f t="shared" ca="1" si="0"/>
        <v/>
      </c>
      <c r="Y29" s="210" t="str">
        <f>_xlfn.IFNA(VLOOKUP(F29,'Reference data SID'!D:E,2,FALSE),"")</f>
        <v/>
      </c>
      <c r="Z29" s="210" t="str">
        <f t="shared" si="1"/>
        <v>not ok</v>
      </c>
      <c r="AA29" s="210" t="str">
        <f t="shared" si="2"/>
        <v>not ok</v>
      </c>
      <c r="AB29" s="210" t="str">
        <f t="shared" si="3"/>
        <v>ok</v>
      </c>
      <c r="AC29" s="210" t="str">
        <f t="shared" si="4"/>
        <v>_EC</v>
      </c>
      <c r="AD29" s="210" t="str">
        <f t="shared" si="5"/>
        <v>_CAS</v>
      </c>
      <c r="AE29" s="210" t="str">
        <f t="shared" si="6"/>
        <v>_uses</v>
      </c>
      <c r="AF29" s="210" t="str">
        <f t="shared" si="7"/>
        <v/>
      </c>
      <c r="AG29" s="210" t="str">
        <f t="shared" si="8"/>
        <v/>
      </c>
      <c r="AH29" s="210" t="str">
        <f t="shared" si="9"/>
        <v>_articles</v>
      </c>
      <c r="AI29" s="210" t="str">
        <f t="shared" si="10"/>
        <v/>
      </c>
      <c r="AJ29" s="210" t="str">
        <f t="shared" si="11"/>
        <v/>
      </c>
      <c r="AK29" s="210" t="str">
        <f>IF(LEN(F29)&gt;1,CONCATENATE(Table6[[#This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 s="210" t="str">
        <f>IF(LEN(F29)&gt;1,IF(COUNTIFS($AK$6:AK$502,LEFT(AK29,250))&gt;1,"Duplicate entry: it seems that you have two rows reporting the same stockpile, please verify that it is not a duplicate",""),"")</f>
        <v/>
      </c>
      <c r="AM29" s="210" t="str">
        <f>IF(LEN(F29)&gt;0,IF(ISNUMBER(MATCH(F29,Annex_I_II_entries,0)),"","The Entry name is not within the dropdown list, make sure that you have not copied and pasted overwritting the cell format (with its correponding dropdown list) in column A"),"")</f>
        <v/>
      </c>
      <c r="AN29" s="210" t="str">
        <f t="shared" ca="1" si="12"/>
        <v/>
      </c>
      <c r="AO29" s="210" t="str">
        <f t="shared" ca="1" si="13"/>
        <v/>
      </c>
      <c r="AP29" s="211" t="str">
        <f t="shared" ca="1" si="14"/>
        <v/>
      </c>
      <c r="AQ29" s="211" t="str">
        <f t="shared" ca="1" si="15"/>
        <v/>
      </c>
      <c r="AR29" s="212" t="str">
        <f t="shared" ca="1" si="16"/>
        <v/>
      </c>
    </row>
    <row r="30" spans="1:44" x14ac:dyDescent="0.25">
      <c r="A30" s="86"/>
      <c r="B30" s="86"/>
      <c r="C30" s="144"/>
      <c r="D30" s="145"/>
      <c r="E30" s="144"/>
      <c r="F30" s="144"/>
      <c r="G30" s="144"/>
      <c r="H30" s="144"/>
      <c r="I30" s="191" t="str">
        <f>_xlfn.IFNA(VLOOKUP(F30,'Reference data SID'!$D$2:$Q$673,14,FALSE),"")</f>
        <v/>
      </c>
      <c r="J30" s="191" t="str">
        <f>_xlfn.IFNA(VLOOKUP(I30,'Reference data SID'!$C$3:$E$673,3,FALSE),"")</f>
        <v/>
      </c>
      <c r="K30" s="64" t="str">
        <f>_xlfn.IFNA(IF(J30=FALSE,I30,IF(ISBLANK(G30),VLOOKUP(H30,'Reference data SID'!$N:$P,3,FALSE),VLOOKUP(G30,'Reference data SID'!$M:$P,4,FALSE))),"")</f>
        <v/>
      </c>
      <c r="L30" s="148" t="str">
        <f>_xlfn.IFNA(VLOOKUP(K30,'Reference data SID'!L:M,2,FALSE),"")</f>
        <v/>
      </c>
      <c r="M30" s="148" t="str">
        <f>_xlfn.IFNA(VLOOKUP(K30,'Reference data SID'!L:N,3,FALSE),"")</f>
        <v/>
      </c>
      <c r="N30" s="148" t="str">
        <f>_xlfn.IFNA(VLOOKUP(K30,'Reference data SID'!L:O,4,FALSE),"")</f>
        <v/>
      </c>
      <c r="O30" s="144"/>
      <c r="P30" s="144"/>
      <c r="Q30" s="144"/>
      <c r="R30" s="144"/>
      <c r="S30" s="144"/>
      <c r="T30" s="146"/>
      <c r="U30" s="146"/>
      <c r="V30" s="146"/>
      <c r="W30" s="144"/>
      <c r="X30" s="149" t="str">
        <f t="shared" ca="1" si="0"/>
        <v/>
      </c>
      <c r="Y30" s="210" t="str">
        <f>_xlfn.IFNA(VLOOKUP(F30,'Reference data SID'!D:E,2,FALSE),"")</f>
        <v/>
      </c>
      <c r="Z30" s="210" t="str">
        <f t="shared" si="1"/>
        <v>not ok</v>
      </c>
      <c r="AA30" s="210" t="str">
        <f t="shared" si="2"/>
        <v>not ok</v>
      </c>
      <c r="AB30" s="210" t="str">
        <f t="shared" si="3"/>
        <v>ok</v>
      </c>
      <c r="AC30" s="210" t="str">
        <f t="shared" si="4"/>
        <v>_EC</v>
      </c>
      <c r="AD30" s="210" t="str">
        <f t="shared" si="5"/>
        <v>_CAS</v>
      </c>
      <c r="AE30" s="210" t="str">
        <f t="shared" si="6"/>
        <v>_uses</v>
      </c>
      <c r="AF30" s="210" t="str">
        <f t="shared" si="7"/>
        <v/>
      </c>
      <c r="AG30" s="210" t="str">
        <f t="shared" si="8"/>
        <v/>
      </c>
      <c r="AH30" s="210" t="str">
        <f t="shared" si="9"/>
        <v>_articles</v>
      </c>
      <c r="AI30" s="210" t="str">
        <f t="shared" si="10"/>
        <v/>
      </c>
      <c r="AJ30" s="210" t="str">
        <f t="shared" si="11"/>
        <v/>
      </c>
      <c r="AK30" s="210" t="str">
        <f>IF(LEN(F30)&gt;1,CONCATENATE(Table6[[#This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 s="210" t="str">
        <f>IF(LEN(F30)&gt;1,IF(COUNTIFS($AK$6:AK$502,LEFT(AK30,250))&gt;1,"Duplicate entry: it seems that you have two rows reporting the same stockpile, please verify that it is not a duplicate",""),"")</f>
        <v/>
      </c>
      <c r="AM30" s="210" t="str">
        <f>IF(LEN(F30)&gt;0,IF(ISNUMBER(MATCH(F30,Annex_I_II_entries,0)),"","The Entry name is not within the dropdown list, make sure that you have not copied and pasted overwritting the cell format (with its correponding dropdown list) in column A"),"")</f>
        <v/>
      </c>
      <c r="AN30" s="210" t="str">
        <f t="shared" ca="1" si="12"/>
        <v/>
      </c>
      <c r="AO30" s="210" t="str">
        <f t="shared" ca="1" si="13"/>
        <v/>
      </c>
      <c r="AP30" s="211" t="str">
        <f t="shared" ca="1" si="14"/>
        <v/>
      </c>
      <c r="AQ30" s="211" t="str">
        <f t="shared" ca="1" si="15"/>
        <v/>
      </c>
      <c r="AR30" s="212" t="str">
        <f t="shared" ca="1" si="16"/>
        <v/>
      </c>
    </row>
    <row r="31" spans="1:44" x14ac:dyDescent="0.25">
      <c r="A31" s="86"/>
      <c r="B31" s="86"/>
      <c r="C31" s="147"/>
      <c r="D31" s="176"/>
      <c r="E31" s="147"/>
      <c r="F31" s="147"/>
      <c r="G31" s="144"/>
      <c r="H31" s="144"/>
      <c r="I31" s="192" t="str">
        <f>_xlfn.IFNA(VLOOKUP(F31,'Reference data SID'!$D$2:$Q$673,14,FALSE),"")</f>
        <v/>
      </c>
      <c r="J31" s="192" t="str">
        <f>_xlfn.IFNA(VLOOKUP(I31,'Reference data SID'!$C$3:$E$673,3,FALSE),"")</f>
        <v/>
      </c>
      <c r="K31" s="64" t="str">
        <f>_xlfn.IFNA(IF(J31=FALSE,I31,IF(ISBLANK(G31),VLOOKUP(H31,'Reference data SID'!$N:$P,3,FALSE),VLOOKUP(G31,'Reference data SID'!$M:$P,4,FALSE))),"")</f>
        <v/>
      </c>
      <c r="L31" s="148" t="str">
        <f>_xlfn.IFNA(VLOOKUP(K31,'Reference data SID'!L:M,2,FALSE),"")</f>
        <v/>
      </c>
      <c r="M31" s="148" t="str">
        <f>_xlfn.IFNA(VLOOKUP(K31,'Reference data SID'!L:N,3,FALSE),"")</f>
        <v/>
      </c>
      <c r="N31" s="148" t="str">
        <f>_xlfn.IFNA(VLOOKUP(K31,'Reference data SID'!L:O,4,FALSE),"")</f>
        <v/>
      </c>
      <c r="O31" s="147"/>
      <c r="P31" s="147"/>
      <c r="Q31" s="147"/>
      <c r="R31" s="147"/>
      <c r="S31" s="147"/>
      <c r="T31" s="146"/>
      <c r="U31" s="146"/>
      <c r="V31" s="146"/>
      <c r="W31" s="147"/>
      <c r="X31" s="149" t="str">
        <f t="shared" ca="1" si="0"/>
        <v/>
      </c>
      <c r="Y31" s="210" t="str">
        <f>_xlfn.IFNA(VLOOKUP(F31,'Reference data SID'!D:E,2,FALSE),"")</f>
        <v/>
      </c>
      <c r="Z31" s="210" t="str">
        <f t="shared" si="1"/>
        <v>not ok</v>
      </c>
      <c r="AA31" s="210" t="str">
        <f t="shared" si="2"/>
        <v>not ok</v>
      </c>
      <c r="AB31" s="210" t="str">
        <f t="shared" si="3"/>
        <v>ok</v>
      </c>
      <c r="AC31" s="210" t="str">
        <f t="shared" si="4"/>
        <v>_EC</v>
      </c>
      <c r="AD31" s="210" t="str">
        <f t="shared" si="5"/>
        <v>_CAS</v>
      </c>
      <c r="AE31" s="210" t="str">
        <f t="shared" si="6"/>
        <v>_uses</v>
      </c>
      <c r="AF31" s="210" t="str">
        <f t="shared" si="7"/>
        <v/>
      </c>
      <c r="AG31" s="210" t="str">
        <f t="shared" si="8"/>
        <v/>
      </c>
      <c r="AH31" s="210" t="str">
        <f t="shared" si="9"/>
        <v>_articles</v>
      </c>
      <c r="AI31" s="210" t="str">
        <f t="shared" si="10"/>
        <v/>
      </c>
      <c r="AJ31" s="210" t="str">
        <f t="shared" si="11"/>
        <v/>
      </c>
      <c r="AK31" s="210" t="str">
        <f>IF(LEN(F31)&gt;1,CONCATENATE(Table6[[#This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 s="210" t="str">
        <f>IF(LEN(F31)&gt;1,IF(COUNTIFS($AK$6:AK$502,LEFT(AK31,250))&gt;1,"Duplicate entry: it seems that you have two rows reporting the same stockpile, please verify that it is not a duplicate",""),"")</f>
        <v/>
      </c>
      <c r="AM31" s="210" t="str">
        <f>IF(LEN(F31)&gt;0,IF(ISNUMBER(MATCH(F31,Annex_I_II_entries,0)),"","The Entry name is not within the dropdown list, make sure that you have not copied and pasted overwritting the cell format (with its correponding dropdown list) in column A"),"")</f>
        <v/>
      </c>
      <c r="AN31" s="210" t="str">
        <f t="shared" ca="1" si="12"/>
        <v/>
      </c>
      <c r="AO31" s="210" t="str">
        <f t="shared" ca="1" si="13"/>
        <v/>
      </c>
      <c r="AP31" s="211" t="str">
        <f t="shared" ca="1" si="14"/>
        <v/>
      </c>
      <c r="AQ31" s="211" t="str">
        <f t="shared" ca="1" si="15"/>
        <v/>
      </c>
      <c r="AR31" s="212" t="str">
        <f t="shared" ca="1" si="16"/>
        <v/>
      </c>
    </row>
    <row r="32" spans="1:44" x14ac:dyDescent="0.25">
      <c r="A32" s="86"/>
      <c r="B32" s="86"/>
      <c r="C32" s="144"/>
      <c r="D32" s="145"/>
      <c r="E32" s="144"/>
      <c r="F32" s="144"/>
      <c r="G32" s="144"/>
      <c r="H32" s="144"/>
      <c r="I32" s="191" t="str">
        <f>_xlfn.IFNA(VLOOKUP(F32,'Reference data SID'!$D$2:$Q$673,14,FALSE),"")</f>
        <v/>
      </c>
      <c r="J32" s="191" t="str">
        <f>_xlfn.IFNA(VLOOKUP(I32,'Reference data SID'!$C$3:$E$673,3,FALSE),"")</f>
        <v/>
      </c>
      <c r="K32" s="64" t="str">
        <f>_xlfn.IFNA(IF(J32=FALSE,I32,IF(ISBLANK(G32),VLOOKUP(H32,'Reference data SID'!$N:$P,3,FALSE),VLOOKUP(G32,'Reference data SID'!$M:$P,4,FALSE))),"")</f>
        <v/>
      </c>
      <c r="L32" s="148" t="str">
        <f>_xlfn.IFNA(VLOOKUP(K32,'Reference data SID'!L:M,2,FALSE),"")</f>
        <v/>
      </c>
      <c r="M32" s="148" t="str">
        <f>_xlfn.IFNA(VLOOKUP(K32,'Reference data SID'!L:N,3,FALSE),"")</f>
        <v/>
      </c>
      <c r="N32" s="148" t="str">
        <f>_xlfn.IFNA(VLOOKUP(K32,'Reference data SID'!L:O,4,FALSE),"")</f>
        <v/>
      </c>
      <c r="O32" s="144"/>
      <c r="P32" s="144"/>
      <c r="Q32" s="144"/>
      <c r="R32" s="144"/>
      <c r="S32" s="144"/>
      <c r="T32" s="146"/>
      <c r="U32" s="146"/>
      <c r="V32" s="146"/>
      <c r="W32" s="144"/>
      <c r="X32" s="149" t="str">
        <f t="shared" ca="1" si="0"/>
        <v/>
      </c>
      <c r="Y32" s="210" t="str">
        <f>_xlfn.IFNA(VLOOKUP(F32,'Reference data SID'!D:E,2,FALSE),"")</f>
        <v/>
      </c>
      <c r="Z32" s="210" t="str">
        <f t="shared" si="1"/>
        <v>not ok</v>
      </c>
      <c r="AA32" s="210" t="str">
        <f t="shared" si="2"/>
        <v>not ok</v>
      </c>
      <c r="AB32" s="210" t="str">
        <f t="shared" si="3"/>
        <v>ok</v>
      </c>
      <c r="AC32" s="210" t="str">
        <f t="shared" si="4"/>
        <v>_EC</v>
      </c>
      <c r="AD32" s="210" t="str">
        <f t="shared" si="5"/>
        <v>_CAS</v>
      </c>
      <c r="AE32" s="210" t="str">
        <f t="shared" si="6"/>
        <v>_uses</v>
      </c>
      <c r="AF32" s="210" t="str">
        <f t="shared" si="7"/>
        <v/>
      </c>
      <c r="AG32" s="210" t="str">
        <f t="shared" si="8"/>
        <v/>
      </c>
      <c r="AH32" s="210" t="str">
        <f t="shared" si="9"/>
        <v>_articles</v>
      </c>
      <c r="AI32" s="210" t="str">
        <f t="shared" si="10"/>
        <v/>
      </c>
      <c r="AJ32" s="210" t="str">
        <f t="shared" si="11"/>
        <v/>
      </c>
      <c r="AK32" s="210" t="str">
        <f>IF(LEN(F32)&gt;1,CONCATENATE(Table6[[#This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 s="210" t="str">
        <f>IF(LEN(F32)&gt;1,IF(COUNTIFS($AK$6:AK$502,LEFT(AK32,250))&gt;1,"Duplicate entry: it seems that you have two rows reporting the same stockpile, please verify that it is not a duplicate",""),"")</f>
        <v/>
      </c>
      <c r="AM32" s="210" t="str">
        <f>IF(LEN(F32)&gt;0,IF(ISNUMBER(MATCH(F32,Annex_I_II_entries,0)),"","The Entry name is not within the dropdown list, make sure that you have not copied and pasted overwritting the cell format (with its correponding dropdown list) in column A"),"")</f>
        <v/>
      </c>
      <c r="AN32" s="210" t="str">
        <f t="shared" ca="1" si="12"/>
        <v/>
      </c>
      <c r="AO32" s="210" t="str">
        <f t="shared" ca="1" si="13"/>
        <v/>
      </c>
      <c r="AP32" s="211" t="str">
        <f t="shared" ca="1" si="14"/>
        <v/>
      </c>
      <c r="AQ32" s="211" t="str">
        <f t="shared" ca="1" si="15"/>
        <v/>
      </c>
      <c r="AR32" s="212" t="str">
        <f t="shared" ca="1" si="16"/>
        <v/>
      </c>
    </row>
    <row r="33" spans="1:44" x14ac:dyDescent="0.25">
      <c r="A33" s="86"/>
      <c r="B33" s="86"/>
      <c r="C33" s="147"/>
      <c r="D33" s="176"/>
      <c r="E33" s="147"/>
      <c r="F33" s="147"/>
      <c r="G33" s="144"/>
      <c r="H33" s="144"/>
      <c r="I33" s="192" t="str">
        <f>_xlfn.IFNA(VLOOKUP(F33,'Reference data SID'!$D$2:$Q$673,14,FALSE),"")</f>
        <v/>
      </c>
      <c r="J33" s="192" t="str">
        <f>_xlfn.IFNA(VLOOKUP(I33,'Reference data SID'!$C$3:$E$673,3,FALSE),"")</f>
        <v/>
      </c>
      <c r="K33" s="64" t="str">
        <f>_xlfn.IFNA(IF(J33=FALSE,I33,IF(ISBLANK(G33),VLOOKUP(H33,'Reference data SID'!$N:$P,3,FALSE),VLOOKUP(G33,'Reference data SID'!$M:$P,4,FALSE))),"")</f>
        <v/>
      </c>
      <c r="L33" s="148" t="str">
        <f>_xlfn.IFNA(VLOOKUP(K33,'Reference data SID'!L:M,2,FALSE),"")</f>
        <v/>
      </c>
      <c r="M33" s="148" t="str">
        <f>_xlfn.IFNA(VLOOKUP(K33,'Reference data SID'!L:N,3,FALSE),"")</f>
        <v/>
      </c>
      <c r="N33" s="148" t="str">
        <f>_xlfn.IFNA(VLOOKUP(K33,'Reference data SID'!L:O,4,FALSE),"")</f>
        <v/>
      </c>
      <c r="O33" s="147"/>
      <c r="P33" s="147"/>
      <c r="Q33" s="147"/>
      <c r="R33" s="147"/>
      <c r="S33" s="147"/>
      <c r="T33" s="146"/>
      <c r="U33" s="146"/>
      <c r="V33" s="146"/>
      <c r="W33" s="147"/>
      <c r="X33" s="149" t="str">
        <f t="shared" ca="1" si="0"/>
        <v/>
      </c>
      <c r="Y33" s="210" t="str">
        <f>_xlfn.IFNA(VLOOKUP(F33,'Reference data SID'!D:E,2,FALSE),"")</f>
        <v/>
      </c>
      <c r="Z33" s="210" t="str">
        <f t="shared" si="1"/>
        <v>not ok</v>
      </c>
      <c r="AA33" s="210" t="str">
        <f t="shared" si="2"/>
        <v>not ok</v>
      </c>
      <c r="AB33" s="210" t="str">
        <f t="shared" si="3"/>
        <v>ok</v>
      </c>
      <c r="AC33" s="210" t="str">
        <f t="shared" si="4"/>
        <v>_EC</v>
      </c>
      <c r="AD33" s="210" t="str">
        <f t="shared" si="5"/>
        <v>_CAS</v>
      </c>
      <c r="AE33" s="210" t="str">
        <f t="shared" si="6"/>
        <v>_uses</v>
      </c>
      <c r="AF33" s="210" t="str">
        <f t="shared" si="7"/>
        <v/>
      </c>
      <c r="AG33" s="210" t="str">
        <f t="shared" si="8"/>
        <v/>
      </c>
      <c r="AH33" s="210" t="str">
        <f t="shared" si="9"/>
        <v>_articles</v>
      </c>
      <c r="AI33" s="210" t="str">
        <f t="shared" si="10"/>
        <v/>
      </c>
      <c r="AJ33" s="210" t="str">
        <f t="shared" si="11"/>
        <v/>
      </c>
      <c r="AK33" s="210" t="str">
        <f>IF(LEN(F33)&gt;1,CONCATENATE(Table6[[#This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 s="210" t="str">
        <f>IF(LEN(F33)&gt;1,IF(COUNTIFS($AK$6:AK$502,LEFT(AK33,250))&gt;1,"Duplicate entry: it seems that you have two rows reporting the same stockpile, please verify that it is not a duplicate",""),"")</f>
        <v/>
      </c>
      <c r="AM33" s="210" t="str">
        <f>IF(LEN(F33)&gt;0,IF(ISNUMBER(MATCH(F33,Annex_I_II_entries,0)),"","The Entry name is not within the dropdown list, make sure that you have not copied and pasted overwritting the cell format (with its correponding dropdown list) in column A"),"")</f>
        <v/>
      </c>
      <c r="AN33" s="210" t="str">
        <f t="shared" ca="1" si="12"/>
        <v/>
      </c>
      <c r="AO33" s="210" t="str">
        <f t="shared" ca="1" si="13"/>
        <v/>
      </c>
      <c r="AP33" s="211" t="str">
        <f t="shared" ca="1" si="14"/>
        <v/>
      </c>
      <c r="AQ33" s="211" t="str">
        <f t="shared" ca="1" si="15"/>
        <v/>
      </c>
      <c r="AR33" s="212" t="str">
        <f t="shared" ca="1" si="16"/>
        <v/>
      </c>
    </row>
    <row r="34" spans="1:44" x14ac:dyDescent="0.25">
      <c r="A34" s="86"/>
      <c r="B34" s="86"/>
      <c r="C34" s="144"/>
      <c r="D34" s="145"/>
      <c r="E34" s="144"/>
      <c r="F34" s="144"/>
      <c r="G34" s="144"/>
      <c r="H34" s="144"/>
      <c r="I34" s="191" t="str">
        <f>_xlfn.IFNA(VLOOKUP(F34,'Reference data SID'!$D$2:$Q$673,14,FALSE),"")</f>
        <v/>
      </c>
      <c r="J34" s="191" t="str">
        <f>_xlfn.IFNA(VLOOKUP(I34,'Reference data SID'!$C$3:$E$673,3,FALSE),"")</f>
        <v/>
      </c>
      <c r="K34" s="64" t="str">
        <f>_xlfn.IFNA(IF(J34=FALSE,I34,IF(ISBLANK(G34),VLOOKUP(H34,'Reference data SID'!$N:$P,3,FALSE),VLOOKUP(G34,'Reference data SID'!$M:$P,4,FALSE))),"")</f>
        <v/>
      </c>
      <c r="L34" s="148" t="str">
        <f>_xlfn.IFNA(VLOOKUP(K34,'Reference data SID'!L:M,2,FALSE),"")</f>
        <v/>
      </c>
      <c r="M34" s="148" t="str">
        <f>_xlfn.IFNA(VLOOKUP(K34,'Reference data SID'!L:N,3,FALSE),"")</f>
        <v/>
      </c>
      <c r="N34" s="148" t="str">
        <f>_xlfn.IFNA(VLOOKUP(K34,'Reference data SID'!L:O,4,FALSE),"")</f>
        <v/>
      </c>
      <c r="O34" s="144"/>
      <c r="P34" s="144"/>
      <c r="Q34" s="144"/>
      <c r="R34" s="144"/>
      <c r="S34" s="144"/>
      <c r="T34" s="146"/>
      <c r="U34" s="146"/>
      <c r="V34" s="146"/>
      <c r="W34" s="144"/>
      <c r="X34" s="149" t="str">
        <f t="shared" ca="1" si="0"/>
        <v/>
      </c>
      <c r="Y34" s="210" t="str">
        <f>_xlfn.IFNA(VLOOKUP(F34,'Reference data SID'!D:E,2,FALSE),"")</f>
        <v/>
      </c>
      <c r="Z34" s="210" t="str">
        <f t="shared" si="1"/>
        <v>not ok</v>
      </c>
      <c r="AA34" s="210" t="str">
        <f t="shared" si="2"/>
        <v>not ok</v>
      </c>
      <c r="AB34" s="210" t="str">
        <f t="shared" si="3"/>
        <v>ok</v>
      </c>
      <c r="AC34" s="210" t="str">
        <f t="shared" si="4"/>
        <v>_EC</v>
      </c>
      <c r="AD34" s="210" t="str">
        <f t="shared" si="5"/>
        <v>_CAS</v>
      </c>
      <c r="AE34" s="210" t="str">
        <f t="shared" si="6"/>
        <v>_uses</v>
      </c>
      <c r="AF34" s="210" t="str">
        <f t="shared" si="7"/>
        <v/>
      </c>
      <c r="AG34" s="210" t="str">
        <f t="shared" si="8"/>
        <v/>
      </c>
      <c r="AH34" s="210" t="str">
        <f t="shared" si="9"/>
        <v>_articles</v>
      </c>
      <c r="AI34" s="210" t="str">
        <f t="shared" si="10"/>
        <v/>
      </c>
      <c r="AJ34" s="210" t="str">
        <f t="shared" si="11"/>
        <v/>
      </c>
      <c r="AK34" s="210" t="str">
        <f>IF(LEN(F34)&gt;1,CONCATENATE(Table6[[#This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 s="210" t="str">
        <f>IF(LEN(F34)&gt;1,IF(COUNTIFS($AK$6:AK$502,LEFT(AK34,250))&gt;1,"Duplicate entry: it seems that you have two rows reporting the same stockpile, please verify that it is not a duplicate",""),"")</f>
        <v/>
      </c>
      <c r="AM34" s="210" t="str">
        <f>IF(LEN(F34)&gt;0,IF(ISNUMBER(MATCH(F34,Annex_I_II_entries,0)),"","The Entry name is not within the dropdown list, make sure that you have not copied and pasted overwritting the cell format (with its correponding dropdown list) in column A"),"")</f>
        <v/>
      </c>
      <c r="AN34" s="210" t="str">
        <f t="shared" ca="1" si="12"/>
        <v/>
      </c>
      <c r="AO34" s="210" t="str">
        <f t="shared" ca="1" si="13"/>
        <v/>
      </c>
      <c r="AP34" s="211" t="str">
        <f t="shared" ca="1" si="14"/>
        <v/>
      </c>
      <c r="AQ34" s="211" t="str">
        <f t="shared" ca="1" si="15"/>
        <v/>
      </c>
      <c r="AR34" s="212" t="str">
        <f t="shared" ca="1" si="16"/>
        <v/>
      </c>
    </row>
    <row r="35" spans="1:44" x14ac:dyDescent="0.25">
      <c r="A35" s="86"/>
      <c r="B35" s="86"/>
      <c r="C35" s="147"/>
      <c r="D35" s="176"/>
      <c r="E35" s="147"/>
      <c r="F35" s="147"/>
      <c r="G35" s="144"/>
      <c r="H35" s="144"/>
      <c r="I35" s="192" t="str">
        <f>_xlfn.IFNA(VLOOKUP(F35,'Reference data SID'!$D$2:$Q$673,14,FALSE),"")</f>
        <v/>
      </c>
      <c r="J35" s="192" t="str">
        <f>_xlfn.IFNA(VLOOKUP(I35,'Reference data SID'!$C$3:$E$673,3,FALSE),"")</f>
        <v/>
      </c>
      <c r="K35" s="64" t="str">
        <f>_xlfn.IFNA(IF(J35=FALSE,I35,IF(ISBLANK(G35),VLOOKUP(H35,'Reference data SID'!$N:$P,3,FALSE),VLOOKUP(G35,'Reference data SID'!$M:$P,4,FALSE))),"")</f>
        <v/>
      </c>
      <c r="L35" s="148" t="str">
        <f>_xlfn.IFNA(VLOOKUP(K35,'Reference data SID'!L:M,2,FALSE),"")</f>
        <v/>
      </c>
      <c r="M35" s="148" t="str">
        <f>_xlfn.IFNA(VLOOKUP(K35,'Reference data SID'!L:N,3,FALSE),"")</f>
        <v/>
      </c>
      <c r="N35" s="148" t="str">
        <f>_xlfn.IFNA(VLOOKUP(K35,'Reference data SID'!L:O,4,FALSE),"")</f>
        <v/>
      </c>
      <c r="O35" s="147"/>
      <c r="P35" s="147"/>
      <c r="Q35" s="147"/>
      <c r="R35" s="147"/>
      <c r="S35" s="147"/>
      <c r="T35" s="146"/>
      <c r="U35" s="146"/>
      <c r="V35" s="146"/>
      <c r="W35" s="147"/>
      <c r="X35" s="149" t="str">
        <f t="shared" ca="1" si="0"/>
        <v/>
      </c>
      <c r="Y35" s="210" t="str">
        <f>_xlfn.IFNA(VLOOKUP(F35,'Reference data SID'!D:E,2,FALSE),"")</f>
        <v/>
      </c>
      <c r="Z35" s="210" t="str">
        <f t="shared" si="1"/>
        <v>not ok</v>
      </c>
      <c r="AA35" s="210" t="str">
        <f t="shared" si="2"/>
        <v>not ok</v>
      </c>
      <c r="AB35" s="210" t="str">
        <f t="shared" si="3"/>
        <v>ok</v>
      </c>
      <c r="AC35" s="210" t="str">
        <f t="shared" si="4"/>
        <v>_EC</v>
      </c>
      <c r="AD35" s="210" t="str">
        <f t="shared" si="5"/>
        <v>_CAS</v>
      </c>
      <c r="AE35" s="210" t="str">
        <f t="shared" si="6"/>
        <v>_uses</v>
      </c>
      <c r="AF35" s="210" t="str">
        <f t="shared" si="7"/>
        <v/>
      </c>
      <c r="AG35" s="210" t="str">
        <f t="shared" si="8"/>
        <v/>
      </c>
      <c r="AH35" s="210" t="str">
        <f t="shared" si="9"/>
        <v>_articles</v>
      </c>
      <c r="AI35" s="210" t="str">
        <f t="shared" si="10"/>
        <v/>
      </c>
      <c r="AJ35" s="210" t="str">
        <f t="shared" si="11"/>
        <v/>
      </c>
      <c r="AK35" s="210" t="str">
        <f>IF(LEN(F35)&gt;1,CONCATENATE(Table6[[#This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 s="210" t="str">
        <f>IF(LEN(F35)&gt;1,IF(COUNTIFS($AK$6:AK$502,LEFT(AK35,250))&gt;1,"Duplicate entry: it seems that you have two rows reporting the same stockpile, please verify that it is not a duplicate",""),"")</f>
        <v/>
      </c>
      <c r="AM35" s="210" t="str">
        <f>IF(LEN(F35)&gt;0,IF(ISNUMBER(MATCH(F35,Annex_I_II_entries,0)),"","The Entry name is not within the dropdown list, make sure that you have not copied and pasted overwritting the cell format (with its correponding dropdown list) in column A"),"")</f>
        <v/>
      </c>
      <c r="AN35" s="210" t="str">
        <f t="shared" ca="1" si="12"/>
        <v/>
      </c>
      <c r="AO35" s="210" t="str">
        <f t="shared" ca="1" si="13"/>
        <v/>
      </c>
      <c r="AP35" s="211" t="str">
        <f t="shared" ca="1" si="14"/>
        <v/>
      </c>
      <c r="AQ35" s="211" t="str">
        <f t="shared" ca="1" si="15"/>
        <v/>
      </c>
      <c r="AR35" s="212" t="str">
        <f t="shared" ca="1" si="16"/>
        <v/>
      </c>
    </row>
    <row r="36" spans="1:44" x14ac:dyDescent="0.25">
      <c r="A36" s="86"/>
      <c r="B36" s="86"/>
      <c r="C36" s="144"/>
      <c r="D36" s="145"/>
      <c r="E36" s="144"/>
      <c r="F36" s="144"/>
      <c r="G36" s="144"/>
      <c r="H36" s="144"/>
      <c r="I36" s="191" t="str">
        <f>_xlfn.IFNA(VLOOKUP(F36,'Reference data SID'!$D$2:$Q$673,14,FALSE),"")</f>
        <v/>
      </c>
      <c r="J36" s="191" t="str">
        <f>_xlfn.IFNA(VLOOKUP(I36,'Reference data SID'!$C$3:$E$673,3,FALSE),"")</f>
        <v/>
      </c>
      <c r="K36" s="64" t="str">
        <f>_xlfn.IFNA(IF(J36=FALSE,I36,IF(ISBLANK(G36),VLOOKUP(H36,'Reference data SID'!$N:$P,3,FALSE),VLOOKUP(G36,'Reference data SID'!$M:$P,4,FALSE))),"")</f>
        <v/>
      </c>
      <c r="L36" s="148" t="str">
        <f>_xlfn.IFNA(VLOOKUP(K36,'Reference data SID'!L:M,2,FALSE),"")</f>
        <v/>
      </c>
      <c r="M36" s="148" t="str">
        <f>_xlfn.IFNA(VLOOKUP(K36,'Reference data SID'!L:N,3,FALSE),"")</f>
        <v/>
      </c>
      <c r="N36" s="148" t="str">
        <f>_xlfn.IFNA(VLOOKUP(K36,'Reference data SID'!L:O,4,FALSE),"")</f>
        <v/>
      </c>
      <c r="O36" s="144"/>
      <c r="P36" s="144"/>
      <c r="Q36" s="144"/>
      <c r="R36" s="144"/>
      <c r="S36" s="144"/>
      <c r="T36" s="146"/>
      <c r="U36" s="146"/>
      <c r="V36" s="146"/>
      <c r="W36" s="144"/>
      <c r="X36" s="149" t="str">
        <f t="shared" ca="1" si="0"/>
        <v/>
      </c>
      <c r="Y36" s="210" t="str">
        <f>_xlfn.IFNA(VLOOKUP(F36,'Reference data SID'!D:E,2,FALSE),"")</f>
        <v/>
      </c>
      <c r="Z36" s="210" t="str">
        <f t="shared" si="1"/>
        <v>not ok</v>
      </c>
      <c r="AA36" s="210" t="str">
        <f t="shared" si="2"/>
        <v>not ok</v>
      </c>
      <c r="AB36" s="210" t="str">
        <f t="shared" si="3"/>
        <v>ok</v>
      </c>
      <c r="AC36" s="210" t="str">
        <f t="shared" si="4"/>
        <v>_EC</v>
      </c>
      <c r="AD36" s="210" t="str">
        <f t="shared" si="5"/>
        <v>_CAS</v>
      </c>
      <c r="AE36" s="210" t="str">
        <f t="shared" si="6"/>
        <v>_uses</v>
      </c>
      <c r="AF36" s="210" t="str">
        <f t="shared" si="7"/>
        <v/>
      </c>
      <c r="AG36" s="210" t="str">
        <f t="shared" si="8"/>
        <v/>
      </c>
      <c r="AH36" s="210" t="str">
        <f t="shared" si="9"/>
        <v>_articles</v>
      </c>
      <c r="AI36" s="210" t="str">
        <f t="shared" si="10"/>
        <v/>
      </c>
      <c r="AJ36" s="210" t="str">
        <f t="shared" si="11"/>
        <v/>
      </c>
      <c r="AK36" s="210" t="str">
        <f>IF(LEN(F36)&gt;1,CONCATENATE(Table6[[#This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 s="210" t="str">
        <f>IF(LEN(F36)&gt;1,IF(COUNTIFS($AK$6:AK$502,LEFT(AK36,250))&gt;1,"Duplicate entry: it seems that you have two rows reporting the same stockpile, please verify that it is not a duplicate",""),"")</f>
        <v/>
      </c>
      <c r="AM36" s="210" t="str">
        <f>IF(LEN(F36)&gt;0,IF(ISNUMBER(MATCH(F36,Annex_I_II_entries,0)),"","The Entry name is not within the dropdown list, make sure that you have not copied and pasted overwritting the cell format (with its correponding dropdown list) in column A"),"")</f>
        <v/>
      </c>
      <c r="AN36" s="210" t="str">
        <f t="shared" ca="1" si="12"/>
        <v/>
      </c>
      <c r="AO36" s="210" t="str">
        <f t="shared" ca="1" si="13"/>
        <v/>
      </c>
      <c r="AP36" s="211" t="str">
        <f t="shared" ca="1" si="14"/>
        <v/>
      </c>
      <c r="AQ36" s="211" t="str">
        <f t="shared" ca="1" si="15"/>
        <v/>
      </c>
      <c r="AR36" s="212" t="str">
        <f t="shared" ca="1" si="16"/>
        <v/>
      </c>
    </row>
    <row r="37" spans="1:44" x14ac:dyDescent="0.25">
      <c r="A37" s="86"/>
      <c r="B37" s="86"/>
      <c r="C37" s="147"/>
      <c r="D37" s="176"/>
      <c r="E37" s="147"/>
      <c r="F37" s="147"/>
      <c r="G37" s="144"/>
      <c r="H37" s="144"/>
      <c r="I37" s="192" t="str">
        <f>_xlfn.IFNA(VLOOKUP(F37,'Reference data SID'!$D$2:$Q$673,14,FALSE),"")</f>
        <v/>
      </c>
      <c r="J37" s="192" t="str">
        <f>_xlfn.IFNA(VLOOKUP(I37,'Reference data SID'!$C$3:$E$673,3,FALSE),"")</f>
        <v/>
      </c>
      <c r="K37" s="64" t="str">
        <f>_xlfn.IFNA(IF(J37=FALSE,I37,IF(ISBLANK(G37),VLOOKUP(H37,'Reference data SID'!$N:$P,3,FALSE),VLOOKUP(G37,'Reference data SID'!$M:$P,4,FALSE))),"")</f>
        <v/>
      </c>
      <c r="L37" s="148" t="str">
        <f>_xlfn.IFNA(VLOOKUP(K37,'Reference data SID'!L:M,2,FALSE),"")</f>
        <v/>
      </c>
      <c r="M37" s="148" t="str">
        <f>_xlfn.IFNA(VLOOKUP(K37,'Reference data SID'!L:N,3,FALSE),"")</f>
        <v/>
      </c>
      <c r="N37" s="148" t="str">
        <f>_xlfn.IFNA(VLOOKUP(K37,'Reference data SID'!L:O,4,FALSE),"")</f>
        <v/>
      </c>
      <c r="O37" s="147"/>
      <c r="P37" s="147"/>
      <c r="Q37" s="147"/>
      <c r="R37" s="147"/>
      <c r="S37" s="147"/>
      <c r="T37" s="146"/>
      <c r="U37" s="146"/>
      <c r="V37" s="146"/>
      <c r="W37" s="147"/>
      <c r="X37" s="149" t="str">
        <f t="shared" ca="1" si="0"/>
        <v/>
      </c>
      <c r="Y37" s="210" t="str">
        <f>_xlfn.IFNA(VLOOKUP(F37,'Reference data SID'!D:E,2,FALSE),"")</f>
        <v/>
      </c>
      <c r="Z37" s="210" t="str">
        <f t="shared" si="1"/>
        <v>not ok</v>
      </c>
      <c r="AA37" s="210" t="str">
        <f t="shared" si="2"/>
        <v>not ok</v>
      </c>
      <c r="AB37" s="210" t="str">
        <f t="shared" si="3"/>
        <v>ok</v>
      </c>
      <c r="AC37" s="210" t="str">
        <f t="shared" si="4"/>
        <v>_EC</v>
      </c>
      <c r="AD37" s="210" t="str">
        <f t="shared" si="5"/>
        <v>_CAS</v>
      </c>
      <c r="AE37" s="210" t="str">
        <f t="shared" si="6"/>
        <v>_uses</v>
      </c>
      <c r="AF37" s="210" t="str">
        <f t="shared" si="7"/>
        <v/>
      </c>
      <c r="AG37" s="210" t="str">
        <f t="shared" si="8"/>
        <v/>
      </c>
      <c r="AH37" s="210" t="str">
        <f t="shared" si="9"/>
        <v>_articles</v>
      </c>
      <c r="AI37" s="210" t="str">
        <f t="shared" si="10"/>
        <v/>
      </c>
      <c r="AJ37" s="210" t="str">
        <f t="shared" si="11"/>
        <v/>
      </c>
      <c r="AK37" s="210" t="str">
        <f>IF(LEN(F37)&gt;1,CONCATENATE(Table6[[#This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 s="210" t="str">
        <f>IF(LEN(F37)&gt;1,IF(COUNTIFS($AK$6:AK$502,LEFT(AK37,250))&gt;1,"Duplicate entry: it seems that you have two rows reporting the same stockpile, please verify that it is not a duplicate",""),"")</f>
        <v/>
      </c>
      <c r="AM37" s="210" t="str">
        <f>IF(LEN(F37)&gt;0,IF(ISNUMBER(MATCH(F37,Annex_I_II_entries,0)),"","The Entry name is not within the dropdown list, make sure that you have not copied and pasted overwritting the cell format (with its correponding dropdown list) in column A"),"")</f>
        <v/>
      </c>
      <c r="AN37" s="210" t="str">
        <f t="shared" ca="1" si="12"/>
        <v/>
      </c>
      <c r="AO37" s="210" t="str">
        <f t="shared" ca="1" si="13"/>
        <v/>
      </c>
      <c r="AP37" s="211" t="str">
        <f t="shared" ca="1" si="14"/>
        <v/>
      </c>
      <c r="AQ37" s="211" t="str">
        <f t="shared" ca="1" si="15"/>
        <v/>
      </c>
      <c r="AR37" s="212" t="str">
        <f t="shared" ca="1" si="16"/>
        <v/>
      </c>
    </row>
    <row r="38" spans="1:44" x14ac:dyDescent="0.25">
      <c r="A38" s="86"/>
      <c r="B38" s="86"/>
      <c r="C38" s="144"/>
      <c r="D38" s="145"/>
      <c r="E38" s="144"/>
      <c r="F38" s="144"/>
      <c r="G38" s="144"/>
      <c r="H38" s="144"/>
      <c r="I38" s="191" t="str">
        <f>_xlfn.IFNA(VLOOKUP(F38,'Reference data SID'!$D$2:$Q$673,14,FALSE),"")</f>
        <v/>
      </c>
      <c r="J38" s="191" t="str">
        <f>_xlfn.IFNA(VLOOKUP(I38,'Reference data SID'!$C$3:$E$673,3,FALSE),"")</f>
        <v/>
      </c>
      <c r="K38" s="64" t="str">
        <f>_xlfn.IFNA(IF(J38=FALSE,I38,IF(ISBLANK(G38),VLOOKUP(H38,'Reference data SID'!$N:$P,3,FALSE),VLOOKUP(G38,'Reference data SID'!$M:$P,4,FALSE))),"")</f>
        <v/>
      </c>
      <c r="L38" s="148" t="str">
        <f>_xlfn.IFNA(VLOOKUP(K38,'Reference data SID'!L:M,2,FALSE),"")</f>
        <v/>
      </c>
      <c r="M38" s="148" t="str">
        <f>_xlfn.IFNA(VLOOKUP(K38,'Reference data SID'!L:N,3,FALSE),"")</f>
        <v/>
      </c>
      <c r="N38" s="148" t="str">
        <f>_xlfn.IFNA(VLOOKUP(K38,'Reference data SID'!L:O,4,FALSE),"")</f>
        <v/>
      </c>
      <c r="O38" s="144"/>
      <c r="P38" s="144"/>
      <c r="Q38" s="144"/>
      <c r="R38" s="144"/>
      <c r="S38" s="144"/>
      <c r="T38" s="146"/>
      <c r="U38" s="146"/>
      <c r="V38" s="146"/>
      <c r="W38" s="144"/>
      <c r="X38" s="149" t="str">
        <f t="shared" ca="1" si="0"/>
        <v/>
      </c>
      <c r="Y38" s="210" t="str">
        <f>_xlfn.IFNA(VLOOKUP(F38,'Reference data SID'!D:E,2,FALSE),"")</f>
        <v/>
      </c>
      <c r="Z38" s="210" t="str">
        <f t="shared" si="1"/>
        <v>not ok</v>
      </c>
      <c r="AA38" s="210" t="str">
        <f t="shared" si="2"/>
        <v>not ok</v>
      </c>
      <c r="AB38" s="210" t="str">
        <f t="shared" si="3"/>
        <v>ok</v>
      </c>
      <c r="AC38" s="210" t="str">
        <f t="shared" si="4"/>
        <v>_EC</v>
      </c>
      <c r="AD38" s="210" t="str">
        <f t="shared" si="5"/>
        <v>_CAS</v>
      </c>
      <c r="AE38" s="210" t="str">
        <f t="shared" si="6"/>
        <v>_uses</v>
      </c>
      <c r="AF38" s="210" t="str">
        <f t="shared" si="7"/>
        <v/>
      </c>
      <c r="AG38" s="210" t="str">
        <f t="shared" si="8"/>
        <v/>
      </c>
      <c r="AH38" s="210" t="str">
        <f t="shared" si="9"/>
        <v>_articles</v>
      </c>
      <c r="AI38" s="210" t="str">
        <f t="shared" si="10"/>
        <v/>
      </c>
      <c r="AJ38" s="210" t="str">
        <f t="shared" si="11"/>
        <v/>
      </c>
      <c r="AK38" s="210" t="str">
        <f>IF(LEN(F38)&gt;1,CONCATENATE(Table6[[#This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 s="210" t="str">
        <f>IF(LEN(F38)&gt;1,IF(COUNTIFS($AK$6:AK$502,LEFT(AK38,250))&gt;1,"Duplicate entry: it seems that you have two rows reporting the same stockpile, please verify that it is not a duplicate",""),"")</f>
        <v/>
      </c>
      <c r="AM38" s="210" t="str">
        <f>IF(LEN(F38)&gt;0,IF(ISNUMBER(MATCH(F38,Annex_I_II_entries,0)),"","The Entry name is not within the dropdown list, make sure that you have not copied and pasted overwritting the cell format (with its correponding dropdown list) in column A"),"")</f>
        <v/>
      </c>
      <c r="AN38" s="210" t="str">
        <f t="shared" ca="1" si="12"/>
        <v/>
      </c>
      <c r="AO38" s="210" t="str">
        <f t="shared" ca="1" si="13"/>
        <v/>
      </c>
      <c r="AP38" s="211" t="str">
        <f t="shared" ca="1" si="14"/>
        <v/>
      </c>
      <c r="AQ38" s="211" t="str">
        <f t="shared" ca="1" si="15"/>
        <v/>
      </c>
      <c r="AR38" s="212" t="str">
        <f t="shared" ca="1" si="16"/>
        <v/>
      </c>
    </row>
    <row r="39" spans="1:44" x14ac:dyDescent="0.25">
      <c r="A39" s="86"/>
      <c r="B39" s="86"/>
      <c r="C39" s="147"/>
      <c r="D39" s="176"/>
      <c r="E39" s="147"/>
      <c r="F39" s="147"/>
      <c r="G39" s="144"/>
      <c r="H39" s="144"/>
      <c r="I39" s="192" t="str">
        <f>_xlfn.IFNA(VLOOKUP(F39,'Reference data SID'!$D$2:$Q$673,14,FALSE),"")</f>
        <v/>
      </c>
      <c r="J39" s="192" t="str">
        <f>_xlfn.IFNA(VLOOKUP(I39,'Reference data SID'!$C$3:$E$673,3,FALSE),"")</f>
        <v/>
      </c>
      <c r="K39" s="64" t="str">
        <f>_xlfn.IFNA(IF(J39=FALSE,I39,IF(ISBLANK(G39),VLOOKUP(H39,'Reference data SID'!$N:$P,3,FALSE),VLOOKUP(G39,'Reference data SID'!$M:$P,4,FALSE))),"")</f>
        <v/>
      </c>
      <c r="L39" s="148" t="str">
        <f>_xlfn.IFNA(VLOOKUP(K39,'Reference data SID'!L:M,2,FALSE),"")</f>
        <v/>
      </c>
      <c r="M39" s="148" t="str">
        <f>_xlfn.IFNA(VLOOKUP(K39,'Reference data SID'!L:N,3,FALSE),"")</f>
        <v/>
      </c>
      <c r="N39" s="148" t="str">
        <f>_xlfn.IFNA(VLOOKUP(K39,'Reference data SID'!L:O,4,FALSE),"")</f>
        <v/>
      </c>
      <c r="O39" s="147"/>
      <c r="P39" s="147"/>
      <c r="Q39" s="147"/>
      <c r="R39" s="147"/>
      <c r="S39" s="147"/>
      <c r="T39" s="146"/>
      <c r="U39" s="146"/>
      <c r="V39" s="146"/>
      <c r="W39" s="147"/>
      <c r="X39" s="149" t="str">
        <f t="shared" ca="1" si="0"/>
        <v/>
      </c>
      <c r="Y39" s="210" t="str">
        <f>_xlfn.IFNA(VLOOKUP(F39,'Reference data SID'!D:E,2,FALSE),"")</f>
        <v/>
      </c>
      <c r="Z39" s="210" t="str">
        <f t="shared" si="1"/>
        <v>not ok</v>
      </c>
      <c r="AA39" s="210" t="str">
        <f t="shared" si="2"/>
        <v>not ok</v>
      </c>
      <c r="AB39" s="210" t="str">
        <f t="shared" si="3"/>
        <v>ok</v>
      </c>
      <c r="AC39" s="210" t="str">
        <f t="shared" si="4"/>
        <v>_EC</v>
      </c>
      <c r="AD39" s="210" t="str">
        <f t="shared" si="5"/>
        <v>_CAS</v>
      </c>
      <c r="AE39" s="210" t="str">
        <f t="shared" si="6"/>
        <v>_uses</v>
      </c>
      <c r="AF39" s="210" t="str">
        <f t="shared" si="7"/>
        <v/>
      </c>
      <c r="AG39" s="210" t="str">
        <f t="shared" si="8"/>
        <v/>
      </c>
      <c r="AH39" s="210" t="str">
        <f t="shared" si="9"/>
        <v>_articles</v>
      </c>
      <c r="AI39" s="210" t="str">
        <f t="shared" si="10"/>
        <v/>
      </c>
      <c r="AJ39" s="210" t="str">
        <f t="shared" si="11"/>
        <v/>
      </c>
      <c r="AK39" s="210" t="str">
        <f>IF(LEN(F39)&gt;1,CONCATENATE(Table6[[#This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 s="210" t="str">
        <f>IF(LEN(F39)&gt;1,IF(COUNTIFS($AK$6:AK$502,LEFT(AK39,250))&gt;1,"Duplicate entry: it seems that you have two rows reporting the same stockpile, please verify that it is not a duplicate",""),"")</f>
        <v/>
      </c>
      <c r="AM39" s="210" t="str">
        <f>IF(LEN(F39)&gt;0,IF(ISNUMBER(MATCH(F39,Annex_I_II_entries,0)),"","The Entry name is not within the dropdown list, make sure that you have not copied and pasted overwritting the cell format (with its correponding dropdown list) in column A"),"")</f>
        <v/>
      </c>
      <c r="AN39" s="210" t="str">
        <f t="shared" ca="1" si="12"/>
        <v/>
      </c>
      <c r="AO39" s="210" t="str">
        <f t="shared" ca="1" si="13"/>
        <v/>
      </c>
      <c r="AP39" s="211" t="str">
        <f t="shared" ca="1" si="14"/>
        <v/>
      </c>
      <c r="AQ39" s="211" t="str">
        <f t="shared" ca="1" si="15"/>
        <v/>
      </c>
      <c r="AR39" s="212" t="str">
        <f t="shared" ca="1" si="16"/>
        <v/>
      </c>
    </row>
    <row r="40" spans="1:44" x14ac:dyDescent="0.25">
      <c r="A40" s="86"/>
      <c r="B40" s="86"/>
      <c r="C40" s="144"/>
      <c r="D40" s="145"/>
      <c r="E40" s="144"/>
      <c r="F40" s="144"/>
      <c r="G40" s="144"/>
      <c r="H40" s="144"/>
      <c r="I40" s="191" t="str">
        <f>_xlfn.IFNA(VLOOKUP(F40,'Reference data SID'!$D$2:$Q$673,14,FALSE),"")</f>
        <v/>
      </c>
      <c r="J40" s="191" t="str">
        <f>_xlfn.IFNA(VLOOKUP(I40,'Reference data SID'!$C$3:$E$673,3,FALSE),"")</f>
        <v/>
      </c>
      <c r="K40" s="64" t="str">
        <f>_xlfn.IFNA(IF(J40=FALSE,I40,IF(ISBLANK(G40),VLOOKUP(H40,'Reference data SID'!$N:$P,3,FALSE),VLOOKUP(G40,'Reference data SID'!$M:$P,4,FALSE))),"")</f>
        <v/>
      </c>
      <c r="L40" s="148" t="str">
        <f>_xlfn.IFNA(VLOOKUP(K40,'Reference data SID'!L:M,2,FALSE),"")</f>
        <v/>
      </c>
      <c r="M40" s="148" t="str">
        <f>_xlfn.IFNA(VLOOKUP(K40,'Reference data SID'!L:N,3,FALSE),"")</f>
        <v/>
      </c>
      <c r="N40" s="148" t="str">
        <f>_xlfn.IFNA(VLOOKUP(K40,'Reference data SID'!L:O,4,FALSE),"")</f>
        <v/>
      </c>
      <c r="O40" s="144"/>
      <c r="P40" s="144"/>
      <c r="Q40" s="144"/>
      <c r="R40" s="144"/>
      <c r="S40" s="144"/>
      <c r="T40" s="146"/>
      <c r="U40" s="146"/>
      <c r="V40" s="146"/>
      <c r="W40" s="144"/>
      <c r="X40" s="149" t="str">
        <f t="shared" ca="1" si="0"/>
        <v/>
      </c>
      <c r="Y40" s="210" t="str">
        <f>_xlfn.IFNA(VLOOKUP(F40,'Reference data SID'!D:E,2,FALSE),"")</f>
        <v/>
      </c>
      <c r="Z40" s="210" t="str">
        <f t="shared" si="1"/>
        <v>not ok</v>
      </c>
      <c r="AA40" s="210" t="str">
        <f t="shared" si="2"/>
        <v>not ok</v>
      </c>
      <c r="AB40" s="210" t="str">
        <f t="shared" si="3"/>
        <v>ok</v>
      </c>
      <c r="AC40" s="210" t="str">
        <f t="shared" si="4"/>
        <v>_EC</v>
      </c>
      <c r="AD40" s="210" t="str">
        <f t="shared" si="5"/>
        <v>_CAS</v>
      </c>
      <c r="AE40" s="210" t="str">
        <f t="shared" si="6"/>
        <v>_uses</v>
      </c>
      <c r="AF40" s="210" t="str">
        <f t="shared" si="7"/>
        <v/>
      </c>
      <c r="AG40" s="210" t="str">
        <f t="shared" si="8"/>
        <v/>
      </c>
      <c r="AH40" s="210" t="str">
        <f t="shared" si="9"/>
        <v>_articles</v>
      </c>
      <c r="AI40" s="210" t="str">
        <f t="shared" si="10"/>
        <v/>
      </c>
      <c r="AJ40" s="210" t="str">
        <f t="shared" si="11"/>
        <v/>
      </c>
      <c r="AK40" s="210" t="str">
        <f>IF(LEN(F40)&gt;1,CONCATENATE(Table6[[#This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 s="210" t="str">
        <f>IF(LEN(F40)&gt;1,IF(COUNTIFS($AK$6:AK$502,LEFT(AK40,250))&gt;1,"Duplicate entry: it seems that you have two rows reporting the same stockpile, please verify that it is not a duplicate",""),"")</f>
        <v/>
      </c>
      <c r="AM40" s="210" t="str">
        <f>IF(LEN(F40)&gt;0,IF(ISNUMBER(MATCH(F40,Annex_I_II_entries,0)),"","The Entry name is not within the dropdown list, make sure that you have not copied and pasted overwritting the cell format (with its correponding dropdown list) in column A"),"")</f>
        <v/>
      </c>
      <c r="AN40" s="210" t="str">
        <f t="shared" ca="1" si="12"/>
        <v/>
      </c>
      <c r="AO40" s="210" t="str">
        <f t="shared" ca="1" si="13"/>
        <v/>
      </c>
      <c r="AP40" s="211" t="str">
        <f t="shared" ca="1" si="14"/>
        <v/>
      </c>
      <c r="AQ40" s="211" t="str">
        <f t="shared" ca="1" si="15"/>
        <v/>
      </c>
      <c r="AR40" s="212" t="str">
        <f t="shared" ca="1" si="16"/>
        <v/>
      </c>
    </row>
    <row r="41" spans="1:44" x14ac:dyDescent="0.25">
      <c r="A41" s="86"/>
      <c r="B41" s="86"/>
      <c r="C41" s="147"/>
      <c r="D41" s="176"/>
      <c r="E41" s="147"/>
      <c r="F41" s="147"/>
      <c r="G41" s="144"/>
      <c r="H41" s="144"/>
      <c r="I41" s="192" t="str">
        <f>_xlfn.IFNA(VLOOKUP(F41,'Reference data SID'!$D$2:$Q$673,14,FALSE),"")</f>
        <v/>
      </c>
      <c r="J41" s="192" t="str">
        <f>_xlfn.IFNA(VLOOKUP(I41,'Reference data SID'!$C$3:$E$673,3,FALSE),"")</f>
        <v/>
      </c>
      <c r="K41" s="64" t="str">
        <f>_xlfn.IFNA(IF(J41=FALSE,I41,IF(ISBLANK(G41),VLOOKUP(H41,'Reference data SID'!$N:$P,3,FALSE),VLOOKUP(G41,'Reference data SID'!$M:$P,4,FALSE))),"")</f>
        <v/>
      </c>
      <c r="L41" s="148" t="str">
        <f>_xlfn.IFNA(VLOOKUP(K41,'Reference data SID'!L:M,2,FALSE),"")</f>
        <v/>
      </c>
      <c r="M41" s="148" t="str">
        <f>_xlfn.IFNA(VLOOKUP(K41,'Reference data SID'!L:N,3,FALSE),"")</f>
        <v/>
      </c>
      <c r="N41" s="148" t="str">
        <f>_xlfn.IFNA(VLOOKUP(K41,'Reference data SID'!L:O,4,FALSE),"")</f>
        <v/>
      </c>
      <c r="O41" s="147"/>
      <c r="P41" s="147"/>
      <c r="Q41" s="147"/>
      <c r="R41" s="147"/>
      <c r="S41" s="147"/>
      <c r="T41" s="146"/>
      <c r="U41" s="146"/>
      <c r="V41" s="146"/>
      <c r="W41" s="147"/>
      <c r="X41" s="149" t="str">
        <f t="shared" ca="1" si="0"/>
        <v/>
      </c>
      <c r="Y41" s="210" t="str">
        <f>_xlfn.IFNA(VLOOKUP(F41,'Reference data SID'!D:E,2,FALSE),"")</f>
        <v/>
      </c>
      <c r="Z41" s="210" t="str">
        <f t="shared" si="1"/>
        <v>not ok</v>
      </c>
      <c r="AA41" s="210" t="str">
        <f t="shared" si="2"/>
        <v>not ok</v>
      </c>
      <c r="AB41" s="210" t="str">
        <f t="shared" si="3"/>
        <v>ok</v>
      </c>
      <c r="AC41" s="210" t="str">
        <f t="shared" si="4"/>
        <v>_EC</v>
      </c>
      <c r="AD41" s="210" t="str">
        <f t="shared" si="5"/>
        <v>_CAS</v>
      </c>
      <c r="AE41" s="210" t="str">
        <f t="shared" si="6"/>
        <v>_uses</v>
      </c>
      <c r="AF41" s="210" t="str">
        <f t="shared" si="7"/>
        <v/>
      </c>
      <c r="AG41" s="210" t="str">
        <f t="shared" si="8"/>
        <v/>
      </c>
      <c r="AH41" s="210" t="str">
        <f t="shared" si="9"/>
        <v>_articles</v>
      </c>
      <c r="AI41" s="210" t="str">
        <f t="shared" si="10"/>
        <v/>
      </c>
      <c r="AJ41" s="210" t="str">
        <f t="shared" si="11"/>
        <v/>
      </c>
      <c r="AK41" s="210" t="str">
        <f>IF(LEN(F41)&gt;1,CONCATENATE(Table6[[#This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 s="210" t="str">
        <f>IF(LEN(F41)&gt;1,IF(COUNTIFS($AK$6:AK$502,LEFT(AK41,250))&gt;1,"Duplicate entry: it seems that you have two rows reporting the same stockpile, please verify that it is not a duplicate",""),"")</f>
        <v/>
      </c>
      <c r="AM41" s="210" t="str">
        <f>IF(LEN(F41)&gt;0,IF(ISNUMBER(MATCH(F41,Annex_I_II_entries,0)),"","The Entry name is not within the dropdown list, make sure that you have not copied and pasted overwritting the cell format (with its correponding dropdown list) in column A"),"")</f>
        <v/>
      </c>
      <c r="AN41" s="210" t="str">
        <f t="shared" ca="1" si="12"/>
        <v/>
      </c>
      <c r="AO41" s="210" t="str">
        <f t="shared" ca="1" si="13"/>
        <v/>
      </c>
      <c r="AP41" s="211" t="str">
        <f t="shared" ca="1" si="14"/>
        <v/>
      </c>
      <c r="AQ41" s="211" t="str">
        <f t="shared" ca="1" si="15"/>
        <v/>
      </c>
      <c r="AR41" s="212" t="str">
        <f t="shared" ca="1" si="16"/>
        <v/>
      </c>
    </row>
    <row r="42" spans="1:44" x14ac:dyDescent="0.25">
      <c r="A42" s="86"/>
      <c r="B42" s="86"/>
      <c r="C42" s="144"/>
      <c r="D42" s="145"/>
      <c r="E42" s="144"/>
      <c r="F42" s="144"/>
      <c r="G42" s="144"/>
      <c r="H42" s="144"/>
      <c r="I42" s="191" t="str">
        <f>_xlfn.IFNA(VLOOKUP(F42,'Reference data SID'!$D$2:$Q$673,14,FALSE),"")</f>
        <v/>
      </c>
      <c r="J42" s="191" t="str">
        <f>_xlfn.IFNA(VLOOKUP(I42,'Reference data SID'!$C$3:$E$673,3,FALSE),"")</f>
        <v/>
      </c>
      <c r="K42" s="64" t="str">
        <f>_xlfn.IFNA(IF(J42=FALSE,I42,IF(ISBLANK(G42),VLOOKUP(H42,'Reference data SID'!$N:$P,3,FALSE),VLOOKUP(G42,'Reference data SID'!$M:$P,4,FALSE))),"")</f>
        <v/>
      </c>
      <c r="L42" s="148" t="str">
        <f>_xlfn.IFNA(VLOOKUP(K42,'Reference data SID'!L:M,2,FALSE),"")</f>
        <v/>
      </c>
      <c r="M42" s="148" t="str">
        <f>_xlfn.IFNA(VLOOKUP(K42,'Reference data SID'!L:N,3,FALSE),"")</f>
        <v/>
      </c>
      <c r="N42" s="148" t="str">
        <f>_xlfn.IFNA(VLOOKUP(K42,'Reference data SID'!L:O,4,FALSE),"")</f>
        <v/>
      </c>
      <c r="O42" s="144"/>
      <c r="P42" s="144"/>
      <c r="Q42" s="144"/>
      <c r="R42" s="144"/>
      <c r="S42" s="144"/>
      <c r="T42" s="146"/>
      <c r="U42" s="146"/>
      <c r="V42" s="146"/>
      <c r="W42" s="144"/>
      <c r="X42" s="149" t="str">
        <f t="shared" ca="1" si="0"/>
        <v/>
      </c>
      <c r="Y42" s="210" t="str">
        <f>_xlfn.IFNA(VLOOKUP(F42,'Reference data SID'!D:E,2,FALSE),"")</f>
        <v/>
      </c>
      <c r="Z42" s="210" t="str">
        <f t="shared" si="1"/>
        <v>not ok</v>
      </c>
      <c r="AA42" s="210" t="str">
        <f t="shared" si="2"/>
        <v>not ok</v>
      </c>
      <c r="AB42" s="210" t="str">
        <f t="shared" si="3"/>
        <v>ok</v>
      </c>
      <c r="AC42" s="210" t="str">
        <f t="shared" si="4"/>
        <v>_EC</v>
      </c>
      <c r="AD42" s="210" t="str">
        <f t="shared" si="5"/>
        <v>_CAS</v>
      </c>
      <c r="AE42" s="210" t="str">
        <f t="shared" si="6"/>
        <v>_uses</v>
      </c>
      <c r="AF42" s="210" t="str">
        <f t="shared" si="7"/>
        <v/>
      </c>
      <c r="AG42" s="210" t="str">
        <f t="shared" si="8"/>
        <v/>
      </c>
      <c r="AH42" s="210" t="str">
        <f t="shared" si="9"/>
        <v>_articles</v>
      </c>
      <c r="AI42" s="210" t="str">
        <f t="shared" si="10"/>
        <v/>
      </c>
      <c r="AJ42" s="210" t="str">
        <f t="shared" si="11"/>
        <v/>
      </c>
      <c r="AK42" s="210" t="str">
        <f>IF(LEN(F42)&gt;1,CONCATENATE(Table6[[#This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 s="210" t="str">
        <f>IF(LEN(F42)&gt;1,IF(COUNTIFS($AK$6:AK$502,LEFT(AK42,250))&gt;1,"Duplicate entry: it seems that you have two rows reporting the same stockpile, please verify that it is not a duplicate",""),"")</f>
        <v/>
      </c>
      <c r="AM42" s="210" t="str">
        <f>IF(LEN(F42)&gt;0,IF(ISNUMBER(MATCH(F42,Annex_I_II_entries,0)),"","The Entry name is not within the dropdown list, make sure that you have not copied and pasted overwritting the cell format (with its correponding dropdown list) in column A"),"")</f>
        <v/>
      </c>
      <c r="AN42" s="210" t="str">
        <f t="shared" ca="1" si="12"/>
        <v/>
      </c>
      <c r="AO42" s="210" t="str">
        <f t="shared" ca="1" si="13"/>
        <v/>
      </c>
      <c r="AP42" s="211" t="str">
        <f t="shared" ca="1" si="14"/>
        <v/>
      </c>
      <c r="AQ42" s="211" t="str">
        <f t="shared" ca="1" si="15"/>
        <v/>
      </c>
      <c r="AR42" s="212" t="str">
        <f t="shared" ca="1" si="16"/>
        <v/>
      </c>
    </row>
    <row r="43" spans="1:44" x14ac:dyDescent="0.25">
      <c r="A43" s="86"/>
      <c r="B43" s="86"/>
      <c r="C43" s="147"/>
      <c r="D43" s="176"/>
      <c r="E43" s="147"/>
      <c r="F43" s="147"/>
      <c r="G43" s="144"/>
      <c r="H43" s="144"/>
      <c r="I43" s="192" t="str">
        <f>_xlfn.IFNA(VLOOKUP(F43,'Reference data SID'!$D$2:$Q$673,14,FALSE),"")</f>
        <v/>
      </c>
      <c r="J43" s="192" t="str">
        <f>_xlfn.IFNA(VLOOKUP(I43,'Reference data SID'!$C$3:$E$673,3,FALSE),"")</f>
        <v/>
      </c>
      <c r="K43" s="64" t="str">
        <f>_xlfn.IFNA(IF(J43=FALSE,I43,IF(ISBLANK(G43),VLOOKUP(H43,'Reference data SID'!$N:$P,3,FALSE),VLOOKUP(G43,'Reference data SID'!$M:$P,4,FALSE))),"")</f>
        <v/>
      </c>
      <c r="L43" s="148" t="str">
        <f>_xlfn.IFNA(VLOOKUP(K43,'Reference data SID'!L:M,2,FALSE),"")</f>
        <v/>
      </c>
      <c r="M43" s="148" t="str">
        <f>_xlfn.IFNA(VLOOKUP(K43,'Reference data SID'!L:N,3,FALSE),"")</f>
        <v/>
      </c>
      <c r="N43" s="148" t="str">
        <f>_xlfn.IFNA(VLOOKUP(K43,'Reference data SID'!L:O,4,FALSE),"")</f>
        <v/>
      </c>
      <c r="O43" s="147"/>
      <c r="P43" s="147"/>
      <c r="Q43" s="147"/>
      <c r="R43" s="147"/>
      <c r="S43" s="147"/>
      <c r="T43" s="146"/>
      <c r="U43" s="146"/>
      <c r="V43" s="146"/>
      <c r="W43" s="147"/>
      <c r="X43" s="149" t="str">
        <f t="shared" ca="1" si="0"/>
        <v/>
      </c>
      <c r="Y43" s="210" t="str">
        <f>_xlfn.IFNA(VLOOKUP(F43,'Reference data SID'!D:E,2,FALSE),"")</f>
        <v/>
      </c>
      <c r="Z43" s="210" t="str">
        <f t="shared" si="1"/>
        <v>not ok</v>
      </c>
      <c r="AA43" s="210" t="str">
        <f t="shared" si="2"/>
        <v>not ok</v>
      </c>
      <c r="AB43" s="210" t="str">
        <f t="shared" si="3"/>
        <v>ok</v>
      </c>
      <c r="AC43" s="210" t="str">
        <f t="shared" si="4"/>
        <v>_EC</v>
      </c>
      <c r="AD43" s="210" t="str">
        <f t="shared" si="5"/>
        <v>_CAS</v>
      </c>
      <c r="AE43" s="210" t="str">
        <f t="shared" si="6"/>
        <v>_uses</v>
      </c>
      <c r="AF43" s="210" t="str">
        <f t="shared" si="7"/>
        <v/>
      </c>
      <c r="AG43" s="210" t="str">
        <f t="shared" si="8"/>
        <v/>
      </c>
      <c r="AH43" s="210" t="str">
        <f t="shared" si="9"/>
        <v>_articles</v>
      </c>
      <c r="AI43" s="210" t="str">
        <f t="shared" si="10"/>
        <v/>
      </c>
      <c r="AJ43" s="210" t="str">
        <f t="shared" si="11"/>
        <v/>
      </c>
      <c r="AK43" s="210" t="str">
        <f>IF(LEN(F43)&gt;1,CONCATENATE(Table6[[#This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 s="210" t="str">
        <f>IF(LEN(F43)&gt;1,IF(COUNTIFS($AK$6:AK$502,LEFT(AK43,250))&gt;1,"Duplicate entry: it seems that you have two rows reporting the same stockpile, please verify that it is not a duplicate",""),"")</f>
        <v/>
      </c>
      <c r="AM43" s="210" t="str">
        <f>IF(LEN(F43)&gt;0,IF(ISNUMBER(MATCH(F43,Annex_I_II_entries,0)),"","The Entry name is not within the dropdown list, make sure that you have not copied and pasted overwritting the cell format (with its correponding dropdown list) in column A"),"")</f>
        <v/>
      </c>
      <c r="AN43" s="210" t="str">
        <f t="shared" ca="1" si="12"/>
        <v/>
      </c>
      <c r="AO43" s="210" t="str">
        <f t="shared" ca="1" si="13"/>
        <v/>
      </c>
      <c r="AP43" s="211" t="str">
        <f t="shared" ca="1" si="14"/>
        <v/>
      </c>
      <c r="AQ43" s="211" t="str">
        <f t="shared" ca="1" si="15"/>
        <v/>
      </c>
      <c r="AR43" s="212" t="str">
        <f t="shared" ca="1" si="16"/>
        <v/>
      </c>
    </row>
    <row r="44" spans="1:44" x14ac:dyDescent="0.25">
      <c r="A44" s="86"/>
      <c r="B44" s="86"/>
      <c r="C44" s="144"/>
      <c r="D44" s="145"/>
      <c r="E44" s="144"/>
      <c r="F44" s="144"/>
      <c r="G44" s="144"/>
      <c r="H44" s="144"/>
      <c r="I44" s="191" t="str">
        <f>_xlfn.IFNA(VLOOKUP(F44,'Reference data SID'!$D$2:$Q$673,14,FALSE),"")</f>
        <v/>
      </c>
      <c r="J44" s="191" t="str">
        <f>_xlfn.IFNA(VLOOKUP(I44,'Reference data SID'!$C$3:$E$673,3,FALSE),"")</f>
        <v/>
      </c>
      <c r="K44" s="64" t="str">
        <f>_xlfn.IFNA(IF(J44=FALSE,I44,IF(ISBLANK(G44),VLOOKUP(H44,'Reference data SID'!$N:$P,3,FALSE),VLOOKUP(G44,'Reference data SID'!$M:$P,4,FALSE))),"")</f>
        <v/>
      </c>
      <c r="L44" s="148" t="str">
        <f>_xlfn.IFNA(VLOOKUP(K44,'Reference data SID'!L:M,2,FALSE),"")</f>
        <v/>
      </c>
      <c r="M44" s="148" t="str">
        <f>_xlfn.IFNA(VLOOKUP(K44,'Reference data SID'!L:N,3,FALSE),"")</f>
        <v/>
      </c>
      <c r="N44" s="148" t="str">
        <f>_xlfn.IFNA(VLOOKUP(K44,'Reference data SID'!L:O,4,FALSE),"")</f>
        <v/>
      </c>
      <c r="O44" s="144"/>
      <c r="P44" s="144"/>
      <c r="Q44" s="144"/>
      <c r="R44" s="144"/>
      <c r="S44" s="144"/>
      <c r="T44" s="146"/>
      <c r="U44" s="146"/>
      <c r="V44" s="146"/>
      <c r="W44" s="144"/>
      <c r="X44" s="149" t="str">
        <f t="shared" ca="1" si="0"/>
        <v/>
      </c>
      <c r="Y44" s="210" t="str">
        <f>_xlfn.IFNA(VLOOKUP(F44,'Reference data SID'!D:E,2,FALSE),"")</f>
        <v/>
      </c>
      <c r="Z44" s="210" t="str">
        <f t="shared" si="1"/>
        <v>not ok</v>
      </c>
      <c r="AA44" s="210" t="str">
        <f t="shared" si="2"/>
        <v>not ok</v>
      </c>
      <c r="AB44" s="210" t="str">
        <f t="shared" si="3"/>
        <v>ok</v>
      </c>
      <c r="AC44" s="210" t="str">
        <f t="shared" si="4"/>
        <v>_EC</v>
      </c>
      <c r="AD44" s="210" t="str">
        <f t="shared" si="5"/>
        <v>_CAS</v>
      </c>
      <c r="AE44" s="210" t="str">
        <f t="shared" si="6"/>
        <v>_uses</v>
      </c>
      <c r="AF44" s="210" t="str">
        <f t="shared" si="7"/>
        <v/>
      </c>
      <c r="AG44" s="210" t="str">
        <f t="shared" si="8"/>
        <v/>
      </c>
      <c r="AH44" s="210" t="str">
        <f t="shared" si="9"/>
        <v>_articles</v>
      </c>
      <c r="AI44" s="210" t="str">
        <f t="shared" si="10"/>
        <v/>
      </c>
      <c r="AJ44" s="210" t="str">
        <f t="shared" si="11"/>
        <v/>
      </c>
      <c r="AK44" s="210" t="str">
        <f>IF(LEN(F44)&gt;1,CONCATENATE(Table6[[#This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 s="210" t="str">
        <f>IF(LEN(F44)&gt;1,IF(COUNTIFS($AK$6:AK$502,LEFT(AK44,250))&gt;1,"Duplicate entry: it seems that you have two rows reporting the same stockpile, please verify that it is not a duplicate",""),"")</f>
        <v/>
      </c>
      <c r="AM44" s="210" t="str">
        <f>IF(LEN(F44)&gt;0,IF(ISNUMBER(MATCH(F44,Annex_I_II_entries,0)),"","The Entry name is not within the dropdown list, make sure that you have not copied and pasted overwritting the cell format (with its correponding dropdown list) in column A"),"")</f>
        <v/>
      </c>
      <c r="AN44" s="210" t="str">
        <f t="shared" ca="1" si="12"/>
        <v/>
      </c>
      <c r="AO44" s="210" t="str">
        <f t="shared" ca="1" si="13"/>
        <v/>
      </c>
      <c r="AP44" s="211" t="str">
        <f t="shared" ca="1" si="14"/>
        <v/>
      </c>
      <c r="AQ44" s="211" t="str">
        <f t="shared" ca="1" si="15"/>
        <v/>
      </c>
      <c r="AR44" s="212" t="str">
        <f t="shared" ca="1" si="16"/>
        <v/>
      </c>
    </row>
    <row r="45" spans="1:44" x14ac:dyDescent="0.25">
      <c r="A45" s="86"/>
      <c r="B45" s="86"/>
      <c r="C45" s="147"/>
      <c r="D45" s="176"/>
      <c r="E45" s="147"/>
      <c r="F45" s="147"/>
      <c r="G45" s="144"/>
      <c r="H45" s="144"/>
      <c r="I45" s="192" t="str">
        <f>_xlfn.IFNA(VLOOKUP(F45,'Reference data SID'!$D$2:$Q$673,14,FALSE),"")</f>
        <v/>
      </c>
      <c r="J45" s="192" t="str">
        <f>_xlfn.IFNA(VLOOKUP(I45,'Reference data SID'!$C$3:$E$673,3,FALSE),"")</f>
        <v/>
      </c>
      <c r="K45" s="64" t="str">
        <f>_xlfn.IFNA(IF(J45=FALSE,I45,IF(ISBLANK(G45),VLOOKUP(H45,'Reference data SID'!$N:$P,3,FALSE),VLOOKUP(G45,'Reference data SID'!$M:$P,4,FALSE))),"")</f>
        <v/>
      </c>
      <c r="L45" s="148" t="str">
        <f>_xlfn.IFNA(VLOOKUP(K45,'Reference data SID'!L:M,2,FALSE),"")</f>
        <v/>
      </c>
      <c r="M45" s="148" t="str">
        <f>_xlfn.IFNA(VLOOKUP(K45,'Reference data SID'!L:N,3,FALSE),"")</f>
        <v/>
      </c>
      <c r="N45" s="148" t="str">
        <f>_xlfn.IFNA(VLOOKUP(K45,'Reference data SID'!L:O,4,FALSE),"")</f>
        <v/>
      </c>
      <c r="O45" s="147"/>
      <c r="P45" s="147"/>
      <c r="Q45" s="147"/>
      <c r="R45" s="147"/>
      <c r="S45" s="147"/>
      <c r="T45" s="146"/>
      <c r="U45" s="146"/>
      <c r="V45" s="146"/>
      <c r="W45" s="147"/>
      <c r="X45" s="149" t="str">
        <f t="shared" ca="1" si="0"/>
        <v/>
      </c>
      <c r="Y45" s="210" t="str">
        <f>_xlfn.IFNA(VLOOKUP(F45,'Reference data SID'!D:E,2,FALSE),"")</f>
        <v/>
      </c>
      <c r="Z45" s="210" t="str">
        <f t="shared" si="1"/>
        <v>not ok</v>
      </c>
      <c r="AA45" s="210" t="str">
        <f t="shared" si="2"/>
        <v>not ok</v>
      </c>
      <c r="AB45" s="210" t="str">
        <f t="shared" si="3"/>
        <v>ok</v>
      </c>
      <c r="AC45" s="210" t="str">
        <f t="shared" si="4"/>
        <v>_EC</v>
      </c>
      <c r="AD45" s="210" t="str">
        <f t="shared" si="5"/>
        <v>_CAS</v>
      </c>
      <c r="AE45" s="210" t="str">
        <f t="shared" si="6"/>
        <v>_uses</v>
      </c>
      <c r="AF45" s="210" t="str">
        <f t="shared" si="7"/>
        <v/>
      </c>
      <c r="AG45" s="210" t="str">
        <f t="shared" si="8"/>
        <v/>
      </c>
      <c r="AH45" s="210" t="str">
        <f t="shared" si="9"/>
        <v>_articles</v>
      </c>
      <c r="AI45" s="210" t="str">
        <f t="shared" si="10"/>
        <v/>
      </c>
      <c r="AJ45" s="210" t="str">
        <f t="shared" si="11"/>
        <v/>
      </c>
      <c r="AK45" s="210" t="str">
        <f>IF(LEN(F45)&gt;1,CONCATENATE(Table6[[#This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 s="210" t="str">
        <f>IF(LEN(F45)&gt;1,IF(COUNTIFS($AK$6:AK$502,LEFT(AK45,250))&gt;1,"Duplicate entry: it seems that you have two rows reporting the same stockpile, please verify that it is not a duplicate",""),"")</f>
        <v/>
      </c>
      <c r="AM45" s="210" t="str">
        <f>IF(LEN(F45)&gt;0,IF(ISNUMBER(MATCH(F45,Annex_I_II_entries,0)),"","The Entry name is not within the dropdown list, make sure that you have not copied and pasted overwritting the cell format (with its correponding dropdown list) in column A"),"")</f>
        <v/>
      </c>
      <c r="AN45" s="210" t="str">
        <f t="shared" ca="1" si="12"/>
        <v/>
      </c>
      <c r="AO45" s="210" t="str">
        <f t="shared" ca="1" si="13"/>
        <v/>
      </c>
      <c r="AP45" s="211" t="str">
        <f t="shared" ca="1" si="14"/>
        <v/>
      </c>
      <c r="AQ45" s="211" t="str">
        <f t="shared" ca="1" si="15"/>
        <v/>
      </c>
      <c r="AR45" s="212" t="str">
        <f t="shared" ca="1" si="16"/>
        <v/>
      </c>
    </row>
    <row r="46" spans="1:44" x14ac:dyDescent="0.25">
      <c r="A46" s="86"/>
      <c r="B46" s="86"/>
      <c r="C46" s="144"/>
      <c r="D46" s="145"/>
      <c r="E46" s="144"/>
      <c r="F46" s="144"/>
      <c r="G46" s="144"/>
      <c r="H46" s="144"/>
      <c r="I46" s="191" t="str">
        <f>_xlfn.IFNA(VLOOKUP(F46,'Reference data SID'!$D$2:$Q$673,14,FALSE),"")</f>
        <v/>
      </c>
      <c r="J46" s="191" t="str">
        <f>_xlfn.IFNA(VLOOKUP(I46,'Reference data SID'!$C$3:$E$673,3,FALSE),"")</f>
        <v/>
      </c>
      <c r="K46" s="64" t="str">
        <f>_xlfn.IFNA(IF(J46=FALSE,I46,IF(ISBLANK(G46),VLOOKUP(H46,'Reference data SID'!$N:$P,3,FALSE),VLOOKUP(G46,'Reference data SID'!$M:$P,4,FALSE))),"")</f>
        <v/>
      </c>
      <c r="L46" s="148" t="str">
        <f>_xlfn.IFNA(VLOOKUP(K46,'Reference data SID'!L:M,2,FALSE),"")</f>
        <v/>
      </c>
      <c r="M46" s="148" t="str">
        <f>_xlfn.IFNA(VLOOKUP(K46,'Reference data SID'!L:N,3,FALSE),"")</f>
        <v/>
      </c>
      <c r="N46" s="148" t="str">
        <f>_xlfn.IFNA(VLOOKUP(K46,'Reference data SID'!L:O,4,FALSE),"")</f>
        <v/>
      </c>
      <c r="O46" s="144"/>
      <c r="P46" s="144"/>
      <c r="Q46" s="144"/>
      <c r="R46" s="144"/>
      <c r="S46" s="144"/>
      <c r="T46" s="146"/>
      <c r="U46" s="146"/>
      <c r="V46" s="146"/>
      <c r="W46" s="144"/>
      <c r="X46" s="149" t="str">
        <f t="shared" ca="1" si="0"/>
        <v/>
      </c>
      <c r="Y46" s="210" t="str">
        <f>_xlfn.IFNA(VLOOKUP(F46,'Reference data SID'!D:E,2,FALSE),"")</f>
        <v/>
      </c>
      <c r="Z46" s="210" t="str">
        <f t="shared" si="1"/>
        <v>not ok</v>
      </c>
      <c r="AA46" s="210" t="str">
        <f t="shared" si="2"/>
        <v>not ok</v>
      </c>
      <c r="AB46" s="210" t="str">
        <f t="shared" si="3"/>
        <v>ok</v>
      </c>
      <c r="AC46" s="210" t="str">
        <f t="shared" si="4"/>
        <v>_EC</v>
      </c>
      <c r="AD46" s="210" t="str">
        <f t="shared" si="5"/>
        <v>_CAS</v>
      </c>
      <c r="AE46" s="210" t="str">
        <f t="shared" si="6"/>
        <v>_uses</v>
      </c>
      <c r="AF46" s="210" t="str">
        <f t="shared" si="7"/>
        <v/>
      </c>
      <c r="AG46" s="210" t="str">
        <f t="shared" si="8"/>
        <v/>
      </c>
      <c r="AH46" s="210" t="str">
        <f t="shared" si="9"/>
        <v>_articles</v>
      </c>
      <c r="AI46" s="210" t="str">
        <f t="shared" si="10"/>
        <v/>
      </c>
      <c r="AJ46" s="210" t="str">
        <f t="shared" si="11"/>
        <v/>
      </c>
      <c r="AK46" s="210" t="str">
        <f>IF(LEN(F46)&gt;1,CONCATENATE(Table6[[#This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 s="210" t="str">
        <f>IF(LEN(F46)&gt;1,IF(COUNTIFS($AK$6:AK$502,LEFT(AK46,250))&gt;1,"Duplicate entry: it seems that you have two rows reporting the same stockpile, please verify that it is not a duplicate",""),"")</f>
        <v/>
      </c>
      <c r="AM46" s="210" t="str">
        <f>IF(LEN(F46)&gt;0,IF(ISNUMBER(MATCH(F46,Annex_I_II_entries,0)),"","The Entry name is not within the dropdown list, make sure that you have not copied and pasted overwritting the cell format (with its correponding dropdown list) in column A"),"")</f>
        <v/>
      </c>
      <c r="AN46" s="210" t="str">
        <f t="shared" ca="1" si="12"/>
        <v/>
      </c>
      <c r="AO46" s="210" t="str">
        <f t="shared" ca="1" si="13"/>
        <v/>
      </c>
      <c r="AP46" s="211" t="str">
        <f t="shared" ca="1" si="14"/>
        <v/>
      </c>
      <c r="AQ46" s="211" t="str">
        <f t="shared" ca="1" si="15"/>
        <v/>
      </c>
      <c r="AR46" s="212" t="str">
        <f t="shared" ca="1" si="16"/>
        <v/>
      </c>
    </row>
    <row r="47" spans="1:44" x14ac:dyDescent="0.25">
      <c r="A47" s="86"/>
      <c r="B47" s="86"/>
      <c r="C47" s="147"/>
      <c r="D47" s="176"/>
      <c r="E47" s="147"/>
      <c r="F47" s="147"/>
      <c r="G47" s="144"/>
      <c r="H47" s="144"/>
      <c r="I47" s="192" t="str">
        <f>_xlfn.IFNA(VLOOKUP(F47,'Reference data SID'!$D$2:$Q$673,14,FALSE),"")</f>
        <v/>
      </c>
      <c r="J47" s="192" t="str">
        <f>_xlfn.IFNA(VLOOKUP(I47,'Reference data SID'!$C$3:$E$673,3,FALSE),"")</f>
        <v/>
      </c>
      <c r="K47" s="64" t="str">
        <f>_xlfn.IFNA(IF(J47=FALSE,I47,IF(ISBLANK(G47),VLOOKUP(H47,'Reference data SID'!$N:$P,3,FALSE),VLOOKUP(G47,'Reference data SID'!$M:$P,4,FALSE))),"")</f>
        <v/>
      </c>
      <c r="L47" s="148" t="str">
        <f>_xlfn.IFNA(VLOOKUP(K47,'Reference data SID'!L:M,2,FALSE),"")</f>
        <v/>
      </c>
      <c r="M47" s="148" t="str">
        <f>_xlfn.IFNA(VLOOKUP(K47,'Reference data SID'!L:N,3,FALSE),"")</f>
        <v/>
      </c>
      <c r="N47" s="148" t="str">
        <f>_xlfn.IFNA(VLOOKUP(K47,'Reference data SID'!L:O,4,FALSE),"")</f>
        <v/>
      </c>
      <c r="O47" s="147"/>
      <c r="P47" s="147"/>
      <c r="Q47" s="147"/>
      <c r="R47" s="147"/>
      <c r="S47" s="147"/>
      <c r="T47" s="146"/>
      <c r="U47" s="146"/>
      <c r="V47" s="146"/>
      <c r="W47" s="147"/>
      <c r="X47" s="149" t="str">
        <f t="shared" ca="1" si="0"/>
        <v/>
      </c>
      <c r="Y47" s="210" t="str">
        <f>_xlfn.IFNA(VLOOKUP(F47,'Reference data SID'!D:E,2,FALSE),"")</f>
        <v/>
      </c>
      <c r="Z47" s="210" t="str">
        <f t="shared" si="1"/>
        <v>not ok</v>
      </c>
      <c r="AA47" s="210" t="str">
        <f t="shared" si="2"/>
        <v>not ok</v>
      </c>
      <c r="AB47" s="210" t="str">
        <f t="shared" si="3"/>
        <v>ok</v>
      </c>
      <c r="AC47" s="210" t="str">
        <f t="shared" si="4"/>
        <v>_EC</v>
      </c>
      <c r="AD47" s="210" t="str">
        <f t="shared" si="5"/>
        <v>_CAS</v>
      </c>
      <c r="AE47" s="210" t="str">
        <f t="shared" si="6"/>
        <v>_uses</v>
      </c>
      <c r="AF47" s="210" t="str">
        <f t="shared" si="7"/>
        <v/>
      </c>
      <c r="AG47" s="210" t="str">
        <f t="shared" si="8"/>
        <v/>
      </c>
      <c r="AH47" s="210" t="str">
        <f t="shared" si="9"/>
        <v>_articles</v>
      </c>
      <c r="AI47" s="210" t="str">
        <f t="shared" si="10"/>
        <v/>
      </c>
      <c r="AJ47" s="210" t="str">
        <f t="shared" si="11"/>
        <v/>
      </c>
      <c r="AK47" s="210" t="str">
        <f>IF(LEN(F47)&gt;1,CONCATENATE(Table6[[#This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 s="210" t="str">
        <f>IF(LEN(F47)&gt;1,IF(COUNTIFS($AK$6:AK$502,LEFT(AK47,250))&gt;1,"Duplicate entry: it seems that you have two rows reporting the same stockpile, please verify that it is not a duplicate",""),"")</f>
        <v/>
      </c>
      <c r="AM47" s="210" t="str">
        <f>IF(LEN(F47)&gt;0,IF(ISNUMBER(MATCH(F47,Annex_I_II_entries,0)),"","The Entry name is not within the dropdown list, make sure that you have not copied and pasted overwritting the cell format (with its correponding dropdown list) in column A"),"")</f>
        <v/>
      </c>
      <c r="AN47" s="210" t="str">
        <f t="shared" ca="1" si="12"/>
        <v/>
      </c>
      <c r="AO47" s="210" t="str">
        <f t="shared" ca="1" si="13"/>
        <v/>
      </c>
      <c r="AP47" s="211" t="str">
        <f t="shared" ca="1" si="14"/>
        <v/>
      </c>
      <c r="AQ47" s="211" t="str">
        <f t="shared" ca="1" si="15"/>
        <v/>
      </c>
      <c r="AR47" s="212" t="str">
        <f t="shared" ca="1" si="16"/>
        <v/>
      </c>
    </row>
    <row r="48" spans="1:44" x14ac:dyDescent="0.25">
      <c r="A48" s="86"/>
      <c r="B48" s="86"/>
      <c r="C48" s="144"/>
      <c r="D48" s="145"/>
      <c r="E48" s="144"/>
      <c r="F48" s="144"/>
      <c r="G48" s="144"/>
      <c r="H48" s="144"/>
      <c r="I48" s="191" t="str">
        <f>_xlfn.IFNA(VLOOKUP(F48,'Reference data SID'!$D$2:$Q$673,14,FALSE),"")</f>
        <v/>
      </c>
      <c r="J48" s="191" t="str">
        <f>_xlfn.IFNA(VLOOKUP(I48,'Reference data SID'!$C$3:$E$673,3,FALSE),"")</f>
        <v/>
      </c>
      <c r="K48" s="64" t="str">
        <f>_xlfn.IFNA(IF(J48=FALSE,I48,IF(ISBLANK(G48),VLOOKUP(H48,'Reference data SID'!$N:$P,3,FALSE),VLOOKUP(G48,'Reference data SID'!$M:$P,4,FALSE))),"")</f>
        <v/>
      </c>
      <c r="L48" s="148" t="str">
        <f>_xlfn.IFNA(VLOOKUP(K48,'Reference data SID'!L:M,2,FALSE),"")</f>
        <v/>
      </c>
      <c r="M48" s="148" t="str">
        <f>_xlfn.IFNA(VLOOKUP(K48,'Reference data SID'!L:N,3,FALSE),"")</f>
        <v/>
      </c>
      <c r="N48" s="148" t="str">
        <f>_xlfn.IFNA(VLOOKUP(K48,'Reference data SID'!L:O,4,FALSE),"")</f>
        <v/>
      </c>
      <c r="O48" s="144"/>
      <c r="P48" s="144"/>
      <c r="Q48" s="144"/>
      <c r="R48" s="144"/>
      <c r="S48" s="144"/>
      <c r="T48" s="146"/>
      <c r="U48" s="146"/>
      <c r="V48" s="146"/>
      <c r="W48" s="144"/>
      <c r="X48" s="149" t="str">
        <f t="shared" ca="1" si="0"/>
        <v/>
      </c>
      <c r="Y48" s="210" t="str">
        <f>_xlfn.IFNA(VLOOKUP(F48,'Reference data SID'!D:E,2,FALSE),"")</f>
        <v/>
      </c>
      <c r="Z48" s="210" t="str">
        <f t="shared" si="1"/>
        <v>not ok</v>
      </c>
      <c r="AA48" s="210" t="str">
        <f t="shared" si="2"/>
        <v>not ok</v>
      </c>
      <c r="AB48" s="210" t="str">
        <f t="shared" si="3"/>
        <v>ok</v>
      </c>
      <c r="AC48" s="210" t="str">
        <f t="shared" si="4"/>
        <v>_EC</v>
      </c>
      <c r="AD48" s="210" t="str">
        <f t="shared" si="5"/>
        <v>_CAS</v>
      </c>
      <c r="AE48" s="210" t="str">
        <f t="shared" si="6"/>
        <v>_uses</v>
      </c>
      <c r="AF48" s="210" t="str">
        <f t="shared" si="7"/>
        <v/>
      </c>
      <c r="AG48" s="210" t="str">
        <f t="shared" si="8"/>
        <v/>
      </c>
      <c r="AH48" s="210" t="str">
        <f t="shared" si="9"/>
        <v>_articles</v>
      </c>
      <c r="AI48" s="210" t="str">
        <f t="shared" si="10"/>
        <v/>
      </c>
      <c r="AJ48" s="210" t="str">
        <f t="shared" si="11"/>
        <v/>
      </c>
      <c r="AK48" s="210" t="str">
        <f>IF(LEN(F48)&gt;1,CONCATENATE(Table6[[#This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 s="210" t="str">
        <f>IF(LEN(F48)&gt;1,IF(COUNTIFS($AK$6:AK$502,LEFT(AK48,250))&gt;1,"Duplicate entry: it seems that you have two rows reporting the same stockpile, please verify that it is not a duplicate",""),"")</f>
        <v/>
      </c>
      <c r="AM48" s="210" t="str">
        <f>IF(LEN(F48)&gt;0,IF(ISNUMBER(MATCH(F48,Annex_I_II_entries,0)),"","The Entry name is not within the dropdown list, make sure that you have not copied and pasted overwritting the cell format (with its correponding dropdown list) in column A"),"")</f>
        <v/>
      </c>
      <c r="AN48" s="210" t="str">
        <f t="shared" ca="1" si="12"/>
        <v/>
      </c>
      <c r="AO48" s="210" t="str">
        <f t="shared" ca="1" si="13"/>
        <v/>
      </c>
      <c r="AP48" s="211" t="str">
        <f t="shared" ca="1" si="14"/>
        <v/>
      </c>
      <c r="AQ48" s="211" t="str">
        <f t="shared" ca="1" si="15"/>
        <v/>
      </c>
      <c r="AR48" s="212" t="str">
        <f t="shared" ca="1" si="16"/>
        <v/>
      </c>
    </row>
    <row r="49" spans="1:44" x14ac:dyDescent="0.25">
      <c r="A49" s="86"/>
      <c r="B49" s="86"/>
      <c r="C49" s="147"/>
      <c r="D49" s="176"/>
      <c r="E49" s="147"/>
      <c r="F49" s="147"/>
      <c r="G49" s="144"/>
      <c r="H49" s="144"/>
      <c r="I49" s="192" t="str">
        <f>_xlfn.IFNA(VLOOKUP(F49,'Reference data SID'!$D$2:$Q$673,14,FALSE),"")</f>
        <v/>
      </c>
      <c r="J49" s="192" t="str">
        <f>_xlfn.IFNA(VLOOKUP(I49,'Reference data SID'!$C$3:$E$673,3,FALSE),"")</f>
        <v/>
      </c>
      <c r="K49" s="64" t="str">
        <f>_xlfn.IFNA(IF(J49=FALSE,I49,IF(ISBLANK(G49),VLOOKUP(H49,'Reference data SID'!$N:$P,3,FALSE),VLOOKUP(G49,'Reference data SID'!$M:$P,4,FALSE))),"")</f>
        <v/>
      </c>
      <c r="L49" s="148" t="str">
        <f>_xlfn.IFNA(VLOOKUP(K49,'Reference data SID'!L:M,2,FALSE),"")</f>
        <v/>
      </c>
      <c r="M49" s="148" t="str">
        <f>_xlfn.IFNA(VLOOKUP(K49,'Reference data SID'!L:N,3,FALSE),"")</f>
        <v/>
      </c>
      <c r="N49" s="148" t="str">
        <f>_xlfn.IFNA(VLOOKUP(K49,'Reference data SID'!L:O,4,FALSE),"")</f>
        <v/>
      </c>
      <c r="O49" s="147"/>
      <c r="P49" s="147"/>
      <c r="Q49" s="147"/>
      <c r="R49" s="147"/>
      <c r="S49" s="147"/>
      <c r="T49" s="146"/>
      <c r="U49" s="146"/>
      <c r="V49" s="146"/>
      <c r="W49" s="147"/>
      <c r="X49" s="149" t="str">
        <f t="shared" ca="1" si="0"/>
        <v/>
      </c>
      <c r="Y49" s="210" t="str">
        <f>_xlfn.IFNA(VLOOKUP(F49,'Reference data SID'!D:E,2,FALSE),"")</f>
        <v/>
      </c>
      <c r="Z49" s="210" t="str">
        <f t="shared" si="1"/>
        <v>not ok</v>
      </c>
      <c r="AA49" s="210" t="str">
        <f t="shared" si="2"/>
        <v>not ok</v>
      </c>
      <c r="AB49" s="210" t="str">
        <f t="shared" si="3"/>
        <v>ok</v>
      </c>
      <c r="AC49" s="210" t="str">
        <f t="shared" si="4"/>
        <v>_EC</v>
      </c>
      <c r="AD49" s="210" t="str">
        <f t="shared" si="5"/>
        <v>_CAS</v>
      </c>
      <c r="AE49" s="210" t="str">
        <f t="shared" si="6"/>
        <v>_uses</v>
      </c>
      <c r="AF49" s="210" t="str">
        <f t="shared" si="7"/>
        <v/>
      </c>
      <c r="AG49" s="210" t="str">
        <f t="shared" si="8"/>
        <v/>
      </c>
      <c r="AH49" s="210" t="str">
        <f t="shared" si="9"/>
        <v>_articles</v>
      </c>
      <c r="AI49" s="210" t="str">
        <f t="shared" si="10"/>
        <v/>
      </c>
      <c r="AJ49" s="210" t="str">
        <f t="shared" si="11"/>
        <v/>
      </c>
      <c r="AK49" s="210" t="str">
        <f>IF(LEN(F49)&gt;1,CONCATENATE(Table6[[#This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 s="210" t="str">
        <f>IF(LEN(F49)&gt;1,IF(COUNTIFS($AK$6:AK$502,LEFT(AK49,250))&gt;1,"Duplicate entry: it seems that you have two rows reporting the same stockpile, please verify that it is not a duplicate",""),"")</f>
        <v/>
      </c>
      <c r="AM49" s="210" t="str">
        <f>IF(LEN(F49)&gt;0,IF(ISNUMBER(MATCH(F49,Annex_I_II_entries,0)),"","The Entry name is not within the dropdown list, make sure that you have not copied and pasted overwritting the cell format (with its correponding dropdown list) in column A"),"")</f>
        <v/>
      </c>
      <c r="AN49" s="210" t="str">
        <f t="shared" ca="1" si="12"/>
        <v/>
      </c>
      <c r="AO49" s="210" t="str">
        <f t="shared" ca="1" si="13"/>
        <v/>
      </c>
      <c r="AP49" s="211" t="str">
        <f t="shared" ca="1" si="14"/>
        <v/>
      </c>
      <c r="AQ49" s="211" t="str">
        <f t="shared" ca="1" si="15"/>
        <v/>
      </c>
      <c r="AR49" s="212" t="str">
        <f t="shared" ca="1" si="16"/>
        <v/>
      </c>
    </row>
    <row r="50" spans="1:44" x14ac:dyDescent="0.25">
      <c r="A50" s="86"/>
      <c r="B50" s="86"/>
      <c r="C50" s="144"/>
      <c r="D50" s="145"/>
      <c r="E50" s="144"/>
      <c r="F50" s="144"/>
      <c r="G50" s="144"/>
      <c r="H50" s="144"/>
      <c r="I50" s="191" t="str">
        <f>_xlfn.IFNA(VLOOKUP(F50,'Reference data SID'!$D$2:$Q$673,14,FALSE),"")</f>
        <v/>
      </c>
      <c r="J50" s="191" t="str">
        <f>_xlfn.IFNA(VLOOKUP(I50,'Reference data SID'!$C$3:$E$673,3,FALSE),"")</f>
        <v/>
      </c>
      <c r="K50" s="64" t="str">
        <f>_xlfn.IFNA(IF(J50=FALSE,I50,IF(ISBLANK(G50),VLOOKUP(H50,'Reference data SID'!$N:$P,3,FALSE),VLOOKUP(G50,'Reference data SID'!$M:$P,4,FALSE))),"")</f>
        <v/>
      </c>
      <c r="L50" s="148" t="str">
        <f>_xlfn.IFNA(VLOOKUP(K50,'Reference data SID'!L:M,2,FALSE),"")</f>
        <v/>
      </c>
      <c r="M50" s="148" t="str">
        <f>_xlfn.IFNA(VLOOKUP(K50,'Reference data SID'!L:N,3,FALSE),"")</f>
        <v/>
      </c>
      <c r="N50" s="148" t="str">
        <f>_xlfn.IFNA(VLOOKUP(K50,'Reference data SID'!L:O,4,FALSE),"")</f>
        <v/>
      </c>
      <c r="O50" s="144"/>
      <c r="P50" s="144"/>
      <c r="Q50" s="144"/>
      <c r="R50" s="144"/>
      <c r="S50" s="144"/>
      <c r="T50" s="146"/>
      <c r="U50" s="146"/>
      <c r="V50" s="146"/>
      <c r="W50" s="144"/>
      <c r="X50" s="149" t="str">
        <f t="shared" ca="1" si="0"/>
        <v/>
      </c>
      <c r="Y50" s="210" t="str">
        <f>_xlfn.IFNA(VLOOKUP(F50,'Reference data SID'!D:E,2,FALSE),"")</f>
        <v/>
      </c>
      <c r="Z50" s="210" t="str">
        <f t="shared" si="1"/>
        <v>not ok</v>
      </c>
      <c r="AA50" s="210" t="str">
        <f t="shared" si="2"/>
        <v>not ok</v>
      </c>
      <c r="AB50" s="210" t="str">
        <f t="shared" si="3"/>
        <v>ok</v>
      </c>
      <c r="AC50" s="210" t="str">
        <f t="shared" si="4"/>
        <v>_EC</v>
      </c>
      <c r="AD50" s="210" t="str">
        <f t="shared" si="5"/>
        <v>_CAS</v>
      </c>
      <c r="AE50" s="210" t="str">
        <f t="shared" si="6"/>
        <v>_uses</v>
      </c>
      <c r="AF50" s="210" t="str">
        <f t="shared" si="7"/>
        <v/>
      </c>
      <c r="AG50" s="210" t="str">
        <f t="shared" si="8"/>
        <v/>
      </c>
      <c r="AH50" s="210" t="str">
        <f t="shared" si="9"/>
        <v>_articles</v>
      </c>
      <c r="AI50" s="210" t="str">
        <f t="shared" si="10"/>
        <v/>
      </c>
      <c r="AJ50" s="210" t="str">
        <f t="shared" si="11"/>
        <v/>
      </c>
      <c r="AK50" s="210" t="str">
        <f>IF(LEN(F50)&gt;1,CONCATENATE(Table6[[#This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0" s="210" t="str">
        <f>IF(LEN(F50)&gt;1,IF(COUNTIFS($AK$6:AK$502,LEFT(AK50,250))&gt;1,"Duplicate entry: it seems that you have two rows reporting the same stockpile, please verify that it is not a duplicate",""),"")</f>
        <v/>
      </c>
      <c r="AM50" s="210" t="str">
        <f>IF(LEN(F50)&gt;0,IF(ISNUMBER(MATCH(F50,Annex_I_II_entries,0)),"","The Entry name is not within the dropdown list, make sure that you have not copied and pasted overwritting the cell format (with its correponding dropdown list) in column A"),"")</f>
        <v/>
      </c>
      <c r="AN50" s="210" t="str">
        <f t="shared" ca="1" si="12"/>
        <v/>
      </c>
      <c r="AO50" s="210" t="str">
        <f t="shared" ca="1" si="13"/>
        <v/>
      </c>
      <c r="AP50" s="211" t="str">
        <f t="shared" ca="1" si="14"/>
        <v/>
      </c>
      <c r="AQ50" s="211" t="str">
        <f t="shared" ca="1" si="15"/>
        <v/>
      </c>
      <c r="AR50" s="212" t="str">
        <f t="shared" ca="1" si="16"/>
        <v/>
      </c>
    </row>
    <row r="51" spans="1:44" x14ac:dyDescent="0.25">
      <c r="A51" s="86"/>
      <c r="B51" s="86"/>
      <c r="C51" s="147"/>
      <c r="D51" s="176"/>
      <c r="E51" s="147"/>
      <c r="F51" s="147"/>
      <c r="G51" s="144"/>
      <c r="H51" s="144"/>
      <c r="I51" s="192" t="str">
        <f>_xlfn.IFNA(VLOOKUP(F51,'Reference data SID'!$D$2:$Q$673,14,FALSE),"")</f>
        <v/>
      </c>
      <c r="J51" s="192" t="str">
        <f>_xlfn.IFNA(VLOOKUP(I51,'Reference data SID'!$C$3:$E$673,3,FALSE),"")</f>
        <v/>
      </c>
      <c r="K51" s="64" t="str">
        <f>_xlfn.IFNA(IF(J51=FALSE,I51,IF(ISBLANK(G51),VLOOKUP(H51,'Reference data SID'!$N:$P,3,FALSE),VLOOKUP(G51,'Reference data SID'!$M:$P,4,FALSE))),"")</f>
        <v/>
      </c>
      <c r="L51" s="148" t="str">
        <f>_xlfn.IFNA(VLOOKUP(K51,'Reference data SID'!L:M,2,FALSE),"")</f>
        <v/>
      </c>
      <c r="M51" s="148" t="str">
        <f>_xlfn.IFNA(VLOOKUP(K51,'Reference data SID'!L:N,3,FALSE),"")</f>
        <v/>
      </c>
      <c r="N51" s="148" t="str">
        <f>_xlfn.IFNA(VLOOKUP(K51,'Reference data SID'!L:O,4,FALSE),"")</f>
        <v/>
      </c>
      <c r="O51" s="147"/>
      <c r="P51" s="147"/>
      <c r="Q51" s="147"/>
      <c r="R51" s="147"/>
      <c r="S51" s="147"/>
      <c r="T51" s="146"/>
      <c r="U51" s="146"/>
      <c r="V51" s="146"/>
      <c r="W51" s="147"/>
      <c r="X51" s="149" t="str">
        <f t="shared" ca="1" si="0"/>
        <v/>
      </c>
      <c r="Y51" s="210" t="str">
        <f>_xlfn.IFNA(VLOOKUP(F51,'Reference data SID'!D:E,2,FALSE),"")</f>
        <v/>
      </c>
      <c r="Z51" s="210" t="str">
        <f t="shared" si="1"/>
        <v>not ok</v>
      </c>
      <c r="AA51" s="210" t="str">
        <f t="shared" si="2"/>
        <v>not ok</v>
      </c>
      <c r="AB51" s="210" t="str">
        <f t="shared" si="3"/>
        <v>ok</v>
      </c>
      <c r="AC51" s="210" t="str">
        <f t="shared" si="4"/>
        <v>_EC</v>
      </c>
      <c r="AD51" s="210" t="str">
        <f t="shared" si="5"/>
        <v>_CAS</v>
      </c>
      <c r="AE51" s="210" t="str">
        <f t="shared" si="6"/>
        <v>_uses</v>
      </c>
      <c r="AF51" s="210" t="str">
        <f t="shared" si="7"/>
        <v/>
      </c>
      <c r="AG51" s="210" t="str">
        <f t="shared" si="8"/>
        <v/>
      </c>
      <c r="AH51" s="210" t="str">
        <f t="shared" si="9"/>
        <v>_articles</v>
      </c>
      <c r="AI51" s="210" t="str">
        <f t="shared" si="10"/>
        <v/>
      </c>
      <c r="AJ51" s="210" t="str">
        <f t="shared" si="11"/>
        <v/>
      </c>
      <c r="AK51" s="210" t="str">
        <f>IF(LEN(F51)&gt;1,CONCATENATE(Table6[[#This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1" s="210" t="str">
        <f>IF(LEN(F51)&gt;1,IF(COUNTIFS($AK$6:AK$502,LEFT(AK51,250))&gt;1,"Duplicate entry: it seems that you have two rows reporting the same stockpile, please verify that it is not a duplicate",""),"")</f>
        <v/>
      </c>
      <c r="AM51" s="210" t="str">
        <f>IF(LEN(F51)&gt;0,IF(ISNUMBER(MATCH(F51,Annex_I_II_entries,0)),"","The Entry name is not within the dropdown list, make sure that you have not copied and pasted overwritting the cell format (with its correponding dropdown list) in column A"),"")</f>
        <v/>
      </c>
      <c r="AN51" s="210" t="str">
        <f t="shared" ca="1" si="12"/>
        <v/>
      </c>
      <c r="AO51" s="210" t="str">
        <f t="shared" ca="1" si="13"/>
        <v/>
      </c>
      <c r="AP51" s="211" t="str">
        <f t="shared" ca="1" si="14"/>
        <v/>
      </c>
      <c r="AQ51" s="211" t="str">
        <f t="shared" ca="1" si="15"/>
        <v/>
      </c>
      <c r="AR51" s="212" t="str">
        <f t="shared" ca="1" si="16"/>
        <v/>
      </c>
    </row>
    <row r="52" spans="1:44" x14ac:dyDescent="0.25">
      <c r="A52" s="86"/>
      <c r="B52" s="86"/>
      <c r="C52" s="144"/>
      <c r="D52" s="145"/>
      <c r="E52" s="144"/>
      <c r="F52" s="144"/>
      <c r="G52" s="144"/>
      <c r="H52" s="144"/>
      <c r="I52" s="191" t="str">
        <f>_xlfn.IFNA(VLOOKUP(F52,'Reference data SID'!$D$2:$Q$673,14,FALSE),"")</f>
        <v/>
      </c>
      <c r="J52" s="191" t="str">
        <f>_xlfn.IFNA(VLOOKUP(I52,'Reference data SID'!$C$3:$E$673,3,FALSE),"")</f>
        <v/>
      </c>
      <c r="K52" s="64" t="str">
        <f>_xlfn.IFNA(IF(J52=FALSE,I52,IF(ISBLANK(G52),VLOOKUP(H52,'Reference data SID'!$N:$P,3,FALSE),VLOOKUP(G52,'Reference data SID'!$M:$P,4,FALSE))),"")</f>
        <v/>
      </c>
      <c r="L52" s="148" t="str">
        <f>_xlfn.IFNA(VLOOKUP(K52,'Reference data SID'!L:M,2,FALSE),"")</f>
        <v/>
      </c>
      <c r="M52" s="148" t="str">
        <f>_xlfn.IFNA(VLOOKUP(K52,'Reference data SID'!L:N,3,FALSE),"")</f>
        <v/>
      </c>
      <c r="N52" s="148" t="str">
        <f>_xlfn.IFNA(VLOOKUP(K52,'Reference data SID'!L:O,4,FALSE),"")</f>
        <v/>
      </c>
      <c r="O52" s="144"/>
      <c r="P52" s="144"/>
      <c r="Q52" s="144"/>
      <c r="R52" s="144"/>
      <c r="S52" s="144"/>
      <c r="T52" s="146"/>
      <c r="U52" s="146"/>
      <c r="V52" s="146"/>
      <c r="W52" s="144"/>
      <c r="X52" s="149" t="str">
        <f t="shared" ca="1" si="0"/>
        <v/>
      </c>
      <c r="Y52" s="210" t="str">
        <f>_xlfn.IFNA(VLOOKUP(F52,'Reference data SID'!D:E,2,FALSE),"")</f>
        <v/>
      </c>
      <c r="Z52" s="210" t="str">
        <f t="shared" si="1"/>
        <v>not ok</v>
      </c>
      <c r="AA52" s="210" t="str">
        <f t="shared" si="2"/>
        <v>not ok</v>
      </c>
      <c r="AB52" s="210" t="str">
        <f t="shared" si="3"/>
        <v>ok</v>
      </c>
      <c r="AC52" s="210" t="str">
        <f t="shared" si="4"/>
        <v>_EC</v>
      </c>
      <c r="AD52" s="210" t="str">
        <f t="shared" si="5"/>
        <v>_CAS</v>
      </c>
      <c r="AE52" s="210" t="str">
        <f t="shared" si="6"/>
        <v>_uses</v>
      </c>
      <c r="AF52" s="210" t="str">
        <f t="shared" si="7"/>
        <v/>
      </c>
      <c r="AG52" s="210" t="str">
        <f t="shared" si="8"/>
        <v/>
      </c>
      <c r="AH52" s="210" t="str">
        <f t="shared" si="9"/>
        <v>_articles</v>
      </c>
      <c r="AI52" s="210" t="str">
        <f t="shared" si="10"/>
        <v/>
      </c>
      <c r="AJ52" s="210" t="str">
        <f t="shared" si="11"/>
        <v/>
      </c>
      <c r="AK52" s="210" t="str">
        <f>IF(LEN(F52)&gt;1,CONCATENATE(Table6[[#This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2" s="210" t="str">
        <f>IF(LEN(F52)&gt;1,IF(COUNTIFS($AK$6:AK$502,LEFT(AK52,250))&gt;1,"Duplicate entry: it seems that you have two rows reporting the same stockpile, please verify that it is not a duplicate",""),"")</f>
        <v/>
      </c>
      <c r="AM52" s="210" t="str">
        <f>IF(LEN(F52)&gt;0,IF(ISNUMBER(MATCH(F52,Annex_I_II_entries,0)),"","The Entry name is not within the dropdown list, make sure that you have not copied and pasted overwritting the cell format (with its correponding dropdown list) in column A"),"")</f>
        <v/>
      </c>
      <c r="AN52" s="210" t="str">
        <f t="shared" ca="1" si="12"/>
        <v/>
      </c>
      <c r="AO52" s="210" t="str">
        <f t="shared" ca="1" si="13"/>
        <v/>
      </c>
      <c r="AP52" s="211" t="str">
        <f t="shared" ca="1" si="14"/>
        <v/>
      </c>
      <c r="AQ52" s="211" t="str">
        <f t="shared" ca="1" si="15"/>
        <v/>
      </c>
      <c r="AR52" s="212" t="str">
        <f t="shared" ca="1" si="16"/>
        <v/>
      </c>
    </row>
    <row r="53" spans="1:44" x14ac:dyDescent="0.25">
      <c r="A53" s="86"/>
      <c r="B53" s="86"/>
      <c r="C53" s="147"/>
      <c r="D53" s="176"/>
      <c r="E53" s="147"/>
      <c r="F53" s="147"/>
      <c r="G53" s="144"/>
      <c r="H53" s="144"/>
      <c r="I53" s="192" t="str">
        <f>_xlfn.IFNA(VLOOKUP(F53,'Reference data SID'!$D$2:$Q$673,14,FALSE),"")</f>
        <v/>
      </c>
      <c r="J53" s="192" t="str">
        <f>_xlfn.IFNA(VLOOKUP(I53,'Reference data SID'!$C$3:$E$673,3,FALSE),"")</f>
        <v/>
      </c>
      <c r="K53" s="64" t="str">
        <f>_xlfn.IFNA(IF(J53=FALSE,I53,IF(ISBLANK(G53),VLOOKUP(H53,'Reference data SID'!$N:$P,3,FALSE),VLOOKUP(G53,'Reference data SID'!$M:$P,4,FALSE))),"")</f>
        <v/>
      </c>
      <c r="L53" s="148" t="str">
        <f>_xlfn.IFNA(VLOOKUP(K53,'Reference data SID'!L:M,2,FALSE),"")</f>
        <v/>
      </c>
      <c r="M53" s="148" t="str">
        <f>_xlfn.IFNA(VLOOKUP(K53,'Reference data SID'!L:N,3,FALSE),"")</f>
        <v/>
      </c>
      <c r="N53" s="148" t="str">
        <f>_xlfn.IFNA(VLOOKUP(K53,'Reference data SID'!L:O,4,FALSE),"")</f>
        <v/>
      </c>
      <c r="O53" s="147"/>
      <c r="P53" s="147"/>
      <c r="Q53" s="147"/>
      <c r="R53" s="147"/>
      <c r="S53" s="147"/>
      <c r="T53" s="146"/>
      <c r="U53" s="146"/>
      <c r="V53" s="146"/>
      <c r="W53" s="147"/>
      <c r="X53" s="149" t="str">
        <f t="shared" ca="1" si="0"/>
        <v/>
      </c>
      <c r="Y53" s="210" t="str">
        <f>_xlfn.IFNA(VLOOKUP(F53,'Reference data SID'!D:E,2,FALSE),"")</f>
        <v/>
      </c>
      <c r="Z53" s="210" t="str">
        <f t="shared" si="1"/>
        <v>not ok</v>
      </c>
      <c r="AA53" s="210" t="str">
        <f t="shared" si="2"/>
        <v>not ok</v>
      </c>
      <c r="AB53" s="210" t="str">
        <f t="shared" si="3"/>
        <v>ok</v>
      </c>
      <c r="AC53" s="210" t="str">
        <f t="shared" si="4"/>
        <v>_EC</v>
      </c>
      <c r="AD53" s="210" t="str">
        <f t="shared" si="5"/>
        <v>_CAS</v>
      </c>
      <c r="AE53" s="210" t="str">
        <f t="shared" si="6"/>
        <v>_uses</v>
      </c>
      <c r="AF53" s="210" t="str">
        <f t="shared" si="7"/>
        <v/>
      </c>
      <c r="AG53" s="210" t="str">
        <f t="shared" si="8"/>
        <v/>
      </c>
      <c r="AH53" s="210" t="str">
        <f t="shared" si="9"/>
        <v>_articles</v>
      </c>
      <c r="AI53" s="210" t="str">
        <f t="shared" si="10"/>
        <v/>
      </c>
      <c r="AJ53" s="210" t="str">
        <f t="shared" si="11"/>
        <v/>
      </c>
      <c r="AK53" s="210" t="str">
        <f>IF(LEN(F53)&gt;1,CONCATENATE(Table6[[#This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3" s="210" t="str">
        <f>IF(LEN(F53)&gt;1,IF(COUNTIFS($AK$6:AK$502,LEFT(AK53,250))&gt;1,"Duplicate entry: it seems that you have two rows reporting the same stockpile, please verify that it is not a duplicate",""),"")</f>
        <v/>
      </c>
      <c r="AM53" s="210" t="str">
        <f>IF(LEN(F53)&gt;0,IF(ISNUMBER(MATCH(F53,Annex_I_II_entries,0)),"","The Entry name is not within the dropdown list, make sure that you have not copied and pasted overwritting the cell format (with its correponding dropdown list) in column A"),"")</f>
        <v/>
      </c>
      <c r="AN53" s="210" t="str">
        <f t="shared" ca="1" si="12"/>
        <v/>
      </c>
      <c r="AO53" s="210" t="str">
        <f t="shared" ca="1" si="13"/>
        <v/>
      </c>
      <c r="AP53" s="211" t="str">
        <f t="shared" ca="1" si="14"/>
        <v/>
      </c>
      <c r="AQ53" s="211" t="str">
        <f t="shared" ca="1" si="15"/>
        <v/>
      </c>
      <c r="AR53" s="212" t="str">
        <f t="shared" ca="1" si="16"/>
        <v/>
      </c>
    </row>
    <row r="54" spans="1:44" x14ac:dyDescent="0.25">
      <c r="A54" s="86"/>
      <c r="B54" s="86"/>
      <c r="C54" s="144"/>
      <c r="D54" s="145"/>
      <c r="E54" s="144"/>
      <c r="F54" s="144"/>
      <c r="G54" s="144"/>
      <c r="H54" s="144"/>
      <c r="I54" s="191" t="str">
        <f>_xlfn.IFNA(VLOOKUP(F54,'Reference data SID'!$D$2:$Q$673,14,FALSE),"")</f>
        <v/>
      </c>
      <c r="J54" s="191" t="str">
        <f>_xlfn.IFNA(VLOOKUP(I54,'Reference data SID'!$C$3:$E$673,3,FALSE),"")</f>
        <v/>
      </c>
      <c r="K54" s="64" t="str">
        <f>_xlfn.IFNA(IF(J54=FALSE,I54,IF(ISBLANK(G54),VLOOKUP(H54,'Reference data SID'!$N:$P,3,FALSE),VLOOKUP(G54,'Reference data SID'!$M:$P,4,FALSE))),"")</f>
        <v/>
      </c>
      <c r="L54" s="148" t="str">
        <f>_xlfn.IFNA(VLOOKUP(K54,'Reference data SID'!L:M,2,FALSE),"")</f>
        <v/>
      </c>
      <c r="M54" s="148" t="str">
        <f>_xlfn.IFNA(VLOOKUP(K54,'Reference data SID'!L:N,3,FALSE),"")</f>
        <v/>
      </c>
      <c r="N54" s="148" t="str">
        <f>_xlfn.IFNA(VLOOKUP(K54,'Reference data SID'!L:O,4,FALSE),"")</f>
        <v/>
      </c>
      <c r="O54" s="144"/>
      <c r="P54" s="144"/>
      <c r="Q54" s="144"/>
      <c r="R54" s="144"/>
      <c r="S54" s="144"/>
      <c r="T54" s="146"/>
      <c r="U54" s="146"/>
      <c r="V54" s="146"/>
      <c r="W54" s="144"/>
      <c r="X54" s="149" t="str">
        <f t="shared" ca="1" si="0"/>
        <v/>
      </c>
      <c r="Y54" s="210" t="str">
        <f>_xlfn.IFNA(VLOOKUP(F54,'Reference data SID'!D:E,2,FALSE),"")</f>
        <v/>
      </c>
      <c r="Z54" s="210" t="str">
        <f t="shared" si="1"/>
        <v>not ok</v>
      </c>
      <c r="AA54" s="210" t="str">
        <f t="shared" si="2"/>
        <v>not ok</v>
      </c>
      <c r="AB54" s="210" t="str">
        <f t="shared" si="3"/>
        <v>ok</v>
      </c>
      <c r="AC54" s="210" t="str">
        <f t="shared" si="4"/>
        <v>_EC</v>
      </c>
      <c r="AD54" s="210" t="str">
        <f t="shared" si="5"/>
        <v>_CAS</v>
      </c>
      <c r="AE54" s="210" t="str">
        <f t="shared" si="6"/>
        <v>_uses</v>
      </c>
      <c r="AF54" s="210" t="str">
        <f t="shared" si="7"/>
        <v/>
      </c>
      <c r="AG54" s="210" t="str">
        <f t="shared" si="8"/>
        <v/>
      </c>
      <c r="AH54" s="210" t="str">
        <f t="shared" si="9"/>
        <v>_articles</v>
      </c>
      <c r="AI54" s="210" t="str">
        <f t="shared" si="10"/>
        <v/>
      </c>
      <c r="AJ54" s="210" t="str">
        <f t="shared" si="11"/>
        <v/>
      </c>
      <c r="AK54" s="210" t="str">
        <f>IF(LEN(F54)&gt;1,CONCATENATE(Table6[[#This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4" s="210" t="str">
        <f>IF(LEN(F54)&gt;1,IF(COUNTIFS($AK$6:AK$502,LEFT(AK54,250))&gt;1,"Duplicate entry: it seems that you have two rows reporting the same stockpile, please verify that it is not a duplicate",""),"")</f>
        <v/>
      </c>
      <c r="AM54" s="210" t="str">
        <f>IF(LEN(F54)&gt;0,IF(ISNUMBER(MATCH(F54,Annex_I_II_entries,0)),"","The Entry name is not within the dropdown list, make sure that you have not copied and pasted overwritting the cell format (with its correponding dropdown list) in column A"),"")</f>
        <v/>
      </c>
      <c r="AN54" s="210" t="str">
        <f t="shared" ca="1" si="12"/>
        <v/>
      </c>
      <c r="AO54" s="210" t="str">
        <f t="shared" ca="1" si="13"/>
        <v/>
      </c>
      <c r="AP54" s="211" t="str">
        <f t="shared" ca="1" si="14"/>
        <v/>
      </c>
      <c r="AQ54" s="211" t="str">
        <f t="shared" ca="1" si="15"/>
        <v/>
      </c>
      <c r="AR54" s="212" t="str">
        <f t="shared" ca="1" si="16"/>
        <v/>
      </c>
    </row>
    <row r="55" spans="1:44" x14ac:dyDescent="0.25">
      <c r="A55" s="86"/>
      <c r="B55" s="86"/>
      <c r="C55" s="147"/>
      <c r="D55" s="176"/>
      <c r="E55" s="147"/>
      <c r="F55" s="147"/>
      <c r="G55" s="144"/>
      <c r="H55" s="144"/>
      <c r="I55" s="192" t="str">
        <f>_xlfn.IFNA(VLOOKUP(F55,'Reference data SID'!$D$2:$Q$673,14,FALSE),"")</f>
        <v/>
      </c>
      <c r="J55" s="192" t="str">
        <f>_xlfn.IFNA(VLOOKUP(I55,'Reference data SID'!$C$3:$E$673,3,FALSE),"")</f>
        <v/>
      </c>
      <c r="K55" s="64" t="str">
        <f>_xlfn.IFNA(IF(J55=FALSE,I55,IF(ISBLANK(G55),VLOOKUP(H55,'Reference data SID'!$N:$P,3,FALSE),VLOOKUP(G55,'Reference data SID'!$M:$P,4,FALSE))),"")</f>
        <v/>
      </c>
      <c r="L55" s="148" t="str">
        <f>_xlfn.IFNA(VLOOKUP(K55,'Reference data SID'!L:M,2,FALSE),"")</f>
        <v/>
      </c>
      <c r="M55" s="148" t="str">
        <f>_xlfn.IFNA(VLOOKUP(K55,'Reference data SID'!L:N,3,FALSE),"")</f>
        <v/>
      </c>
      <c r="N55" s="148" t="str">
        <f>_xlfn.IFNA(VLOOKUP(K55,'Reference data SID'!L:O,4,FALSE),"")</f>
        <v/>
      </c>
      <c r="O55" s="147"/>
      <c r="P55" s="147"/>
      <c r="Q55" s="147"/>
      <c r="R55" s="147"/>
      <c r="S55" s="147"/>
      <c r="T55" s="146"/>
      <c r="U55" s="146"/>
      <c r="V55" s="146"/>
      <c r="W55" s="147"/>
      <c r="X55" s="149" t="str">
        <f t="shared" ca="1" si="0"/>
        <v/>
      </c>
      <c r="Y55" s="210" t="str">
        <f>_xlfn.IFNA(VLOOKUP(F55,'Reference data SID'!D:E,2,FALSE),"")</f>
        <v/>
      </c>
      <c r="Z55" s="210" t="str">
        <f t="shared" si="1"/>
        <v>not ok</v>
      </c>
      <c r="AA55" s="210" t="str">
        <f t="shared" si="2"/>
        <v>not ok</v>
      </c>
      <c r="AB55" s="210" t="str">
        <f t="shared" si="3"/>
        <v>ok</v>
      </c>
      <c r="AC55" s="210" t="str">
        <f t="shared" si="4"/>
        <v>_EC</v>
      </c>
      <c r="AD55" s="210" t="str">
        <f t="shared" si="5"/>
        <v>_CAS</v>
      </c>
      <c r="AE55" s="210" t="str">
        <f t="shared" si="6"/>
        <v>_uses</v>
      </c>
      <c r="AF55" s="210" t="str">
        <f t="shared" si="7"/>
        <v/>
      </c>
      <c r="AG55" s="210" t="str">
        <f t="shared" si="8"/>
        <v/>
      </c>
      <c r="AH55" s="210" t="str">
        <f t="shared" si="9"/>
        <v>_articles</v>
      </c>
      <c r="AI55" s="210" t="str">
        <f t="shared" si="10"/>
        <v/>
      </c>
      <c r="AJ55" s="210" t="str">
        <f t="shared" si="11"/>
        <v/>
      </c>
      <c r="AK55" s="210" t="str">
        <f>IF(LEN(F55)&gt;1,CONCATENATE(Table6[[#This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5" s="210" t="str">
        <f>IF(LEN(F55)&gt;1,IF(COUNTIFS($AK$6:AK$502,LEFT(AK55,250))&gt;1,"Duplicate entry: it seems that you have two rows reporting the same stockpile, please verify that it is not a duplicate",""),"")</f>
        <v/>
      </c>
      <c r="AM55" s="210" t="str">
        <f>IF(LEN(F55)&gt;0,IF(ISNUMBER(MATCH(F55,Annex_I_II_entries,0)),"","The Entry name is not within the dropdown list, make sure that you have not copied and pasted overwritting the cell format (with its correponding dropdown list) in column A"),"")</f>
        <v/>
      </c>
      <c r="AN55" s="210" t="str">
        <f t="shared" ca="1" si="12"/>
        <v/>
      </c>
      <c r="AO55" s="210" t="str">
        <f t="shared" ca="1" si="13"/>
        <v/>
      </c>
      <c r="AP55" s="211" t="str">
        <f t="shared" ca="1" si="14"/>
        <v/>
      </c>
      <c r="AQ55" s="211" t="str">
        <f t="shared" ca="1" si="15"/>
        <v/>
      </c>
      <c r="AR55" s="212" t="str">
        <f t="shared" ca="1" si="16"/>
        <v/>
      </c>
    </row>
    <row r="56" spans="1:44" x14ac:dyDescent="0.25">
      <c r="A56" s="86"/>
      <c r="B56" s="86"/>
      <c r="C56" s="144"/>
      <c r="D56" s="145"/>
      <c r="E56" s="144"/>
      <c r="F56" s="144"/>
      <c r="G56" s="144"/>
      <c r="H56" s="144"/>
      <c r="I56" s="191" t="str">
        <f>_xlfn.IFNA(VLOOKUP(F56,'Reference data SID'!$D$2:$Q$673,14,FALSE),"")</f>
        <v/>
      </c>
      <c r="J56" s="191" t="str">
        <f>_xlfn.IFNA(VLOOKUP(I56,'Reference data SID'!$C$3:$E$673,3,FALSE),"")</f>
        <v/>
      </c>
      <c r="K56" s="64" t="str">
        <f>_xlfn.IFNA(IF(J56=FALSE,I56,IF(ISBLANK(G56),VLOOKUP(H56,'Reference data SID'!$N:$P,3,FALSE),VLOOKUP(G56,'Reference data SID'!$M:$P,4,FALSE))),"")</f>
        <v/>
      </c>
      <c r="L56" s="148" t="str">
        <f>_xlfn.IFNA(VLOOKUP(K56,'Reference data SID'!L:M,2,FALSE),"")</f>
        <v/>
      </c>
      <c r="M56" s="148" t="str">
        <f>_xlfn.IFNA(VLOOKUP(K56,'Reference data SID'!L:N,3,FALSE),"")</f>
        <v/>
      </c>
      <c r="N56" s="148" t="str">
        <f>_xlfn.IFNA(VLOOKUP(K56,'Reference data SID'!L:O,4,FALSE),"")</f>
        <v/>
      </c>
      <c r="O56" s="144"/>
      <c r="P56" s="144"/>
      <c r="Q56" s="144"/>
      <c r="R56" s="144"/>
      <c r="S56" s="144"/>
      <c r="T56" s="146"/>
      <c r="U56" s="146"/>
      <c r="V56" s="146"/>
      <c r="W56" s="144"/>
      <c r="X56" s="149" t="str">
        <f t="shared" ca="1" si="0"/>
        <v/>
      </c>
      <c r="Y56" s="210" t="str">
        <f>_xlfn.IFNA(VLOOKUP(F56,'Reference data SID'!D:E,2,FALSE),"")</f>
        <v/>
      </c>
      <c r="Z56" s="210" t="str">
        <f t="shared" si="1"/>
        <v>not ok</v>
      </c>
      <c r="AA56" s="210" t="str">
        <f t="shared" si="2"/>
        <v>not ok</v>
      </c>
      <c r="AB56" s="210" t="str">
        <f t="shared" si="3"/>
        <v>ok</v>
      </c>
      <c r="AC56" s="210" t="str">
        <f t="shared" si="4"/>
        <v>_EC</v>
      </c>
      <c r="AD56" s="210" t="str">
        <f t="shared" si="5"/>
        <v>_CAS</v>
      </c>
      <c r="AE56" s="210" t="str">
        <f t="shared" si="6"/>
        <v>_uses</v>
      </c>
      <c r="AF56" s="210" t="str">
        <f t="shared" si="7"/>
        <v/>
      </c>
      <c r="AG56" s="210" t="str">
        <f t="shared" si="8"/>
        <v/>
      </c>
      <c r="AH56" s="210" t="str">
        <f t="shared" si="9"/>
        <v>_articles</v>
      </c>
      <c r="AI56" s="210" t="str">
        <f t="shared" si="10"/>
        <v/>
      </c>
      <c r="AJ56" s="210" t="str">
        <f t="shared" si="11"/>
        <v/>
      </c>
      <c r="AK56" s="210" t="str">
        <f>IF(LEN(F56)&gt;1,CONCATENATE(Table6[[#This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6" s="210" t="str">
        <f>IF(LEN(F56)&gt;1,IF(COUNTIFS($AK$6:AK$502,LEFT(AK56,250))&gt;1,"Duplicate entry: it seems that you have two rows reporting the same stockpile, please verify that it is not a duplicate",""),"")</f>
        <v/>
      </c>
      <c r="AM56" s="210" t="str">
        <f>IF(LEN(F56)&gt;0,IF(ISNUMBER(MATCH(F56,Annex_I_II_entries,0)),"","The Entry name is not within the dropdown list, make sure that you have not copied and pasted overwritting the cell format (with its correponding dropdown list) in column A"),"")</f>
        <v/>
      </c>
      <c r="AN56" s="210" t="str">
        <f t="shared" ca="1" si="12"/>
        <v/>
      </c>
      <c r="AO56" s="210" t="str">
        <f t="shared" ca="1" si="13"/>
        <v/>
      </c>
      <c r="AP56" s="211" t="str">
        <f t="shared" ca="1" si="14"/>
        <v/>
      </c>
      <c r="AQ56" s="211" t="str">
        <f t="shared" ca="1" si="15"/>
        <v/>
      </c>
      <c r="AR56" s="212" t="str">
        <f t="shared" ca="1" si="16"/>
        <v/>
      </c>
    </row>
    <row r="57" spans="1:44" x14ac:dyDescent="0.25">
      <c r="A57" s="86"/>
      <c r="B57" s="86"/>
      <c r="C57" s="147"/>
      <c r="D57" s="176"/>
      <c r="E57" s="147"/>
      <c r="F57" s="147"/>
      <c r="G57" s="144"/>
      <c r="H57" s="144"/>
      <c r="I57" s="192" t="str">
        <f>_xlfn.IFNA(VLOOKUP(F57,'Reference data SID'!$D$2:$Q$673,14,FALSE),"")</f>
        <v/>
      </c>
      <c r="J57" s="192" t="str">
        <f>_xlfn.IFNA(VLOOKUP(I57,'Reference data SID'!$C$3:$E$673,3,FALSE),"")</f>
        <v/>
      </c>
      <c r="K57" s="64" t="str">
        <f>_xlfn.IFNA(IF(J57=FALSE,I57,IF(ISBLANK(G57),VLOOKUP(H57,'Reference data SID'!$N:$P,3,FALSE),VLOOKUP(G57,'Reference data SID'!$M:$P,4,FALSE))),"")</f>
        <v/>
      </c>
      <c r="L57" s="148" t="str">
        <f>_xlfn.IFNA(VLOOKUP(K57,'Reference data SID'!L:M,2,FALSE),"")</f>
        <v/>
      </c>
      <c r="M57" s="148" t="str">
        <f>_xlfn.IFNA(VLOOKUP(K57,'Reference data SID'!L:N,3,FALSE),"")</f>
        <v/>
      </c>
      <c r="N57" s="148" t="str">
        <f>_xlfn.IFNA(VLOOKUP(K57,'Reference data SID'!L:O,4,FALSE),"")</f>
        <v/>
      </c>
      <c r="O57" s="147"/>
      <c r="P57" s="147"/>
      <c r="Q57" s="147"/>
      <c r="R57" s="147"/>
      <c r="S57" s="147"/>
      <c r="T57" s="146"/>
      <c r="U57" s="146"/>
      <c r="V57" s="146"/>
      <c r="W57" s="147"/>
      <c r="X57" s="149" t="str">
        <f t="shared" ca="1" si="0"/>
        <v/>
      </c>
      <c r="Y57" s="210" t="str">
        <f>_xlfn.IFNA(VLOOKUP(F57,'Reference data SID'!D:E,2,FALSE),"")</f>
        <v/>
      </c>
      <c r="Z57" s="210" t="str">
        <f t="shared" si="1"/>
        <v>not ok</v>
      </c>
      <c r="AA57" s="210" t="str">
        <f t="shared" si="2"/>
        <v>not ok</v>
      </c>
      <c r="AB57" s="210" t="str">
        <f t="shared" si="3"/>
        <v>ok</v>
      </c>
      <c r="AC57" s="210" t="str">
        <f t="shared" si="4"/>
        <v>_EC</v>
      </c>
      <c r="AD57" s="210" t="str">
        <f t="shared" si="5"/>
        <v>_CAS</v>
      </c>
      <c r="AE57" s="210" t="str">
        <f t="shared" si="6"/>
        <v>_uses</v>
      </c>
      <c r="AF57" s="210" t="str">
        <f t="shared" si="7"/>
        <v/>
      </c>
      <c r="AG57" s="210" t="str">
        <f t="shared" si="8"/>
        <v/>
      </c>
      <c r="AH57" s="210" t="str">
        <f t="shared" si="9"/>
        <v>_articles</v>
      </c>
      <c r="AI57" s="210" t="str">
        <f t="shared" si="10"/>
        <v/>
      </c>
      <c r="AJ57" s="210" t="str">
        <f t="shared" si="11"/>
        <v/>
      </c>
      <c r="AK57" s="210" t="str">
        <f>IF(LEN(F57)&gt;1,CONCATENATE(Table6[[#This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7" s="210" t="str">
        <f>IF(LEN(F57)&gt;1,IF(COUNTIFS($AK$6:AK$502,LEFT(AK57,250))&gt;1,"Duplicate entry: it seems that you have two rows reporting the same stockpile, please verify that it is not a duplicate",""),"")</f>
        <v/>
      </c>
      <c r="AM57" s="210" t="str">
        <f>IF(LEN(F57)&gt;0,IF(ISNUMBER(MATCH(F57,Annex_I_II_entries,0)),"","The Entry name is not within the dropdown list, make sure that you have not copied and pasted overwritting the cell format (with its correponding dropdown list) in column A"),"")</f>
        <v/>
      </c>
      <c r="AN57" s="210" t="str">
        <f t="shared" ca="1" si="12"/>
        <v/>
      </c>
      <c r="AO57" s="210" t="str">
        <f t="shared" ca="1" si="13"/>
        <v/>
      </c>
      <c r="AP57" s="211" t="str">
        <f t="shared" ca="1" si="14"/>
        <v/>
      </c>
      <c r="AQ57" s="211" t="str">
        <f t="shared" ca="1" si="15"/>
        <v/>
      </c>
      <c r="AR57" s="212" t="str">
        <f t="shared" ca="1" si="16"/>
        <v/>
      </c>
    </row>
    <row r="58" spans="1:44" x14ac:dyDescent="0.25">
      <c r="A58" s="86"/>
      <c r="B58" s="86"/>
      <c r="C58" s="144"/>
      <c r="D58" s="145"/>
      <c r="E58" s="144"/>
      <c r="F58" s="144"/>
      <c r="G58" s="144"/>
      <c r="H58" s="144"/>
      <c r="I58" s="191" t="str">
        <f>_xlfn.IFNA(VLOOKUP(F58,'Reference data SID'!$D$2:$Q$673,14,FALSE),"")</f>
        <v/>
      </c>
      <c r="J58" s="191" t="str">
        <f>_xlfn.IFNA(VLOOKUP(I58,'Reference data SID'!$C$3:$E$673,3,FALSE),"")</f>
        <v/>
      </c>
      <c r="K58" s="64" t="str">
        <f>_xlfn.IFNA(IF(J58=FALSE,I58,IF(ISBLANK(G58),VLOOKUP(H58,'Reference data SID'!$N:$P,3,FALSE),VLOOKUP(G58,'Reference data SID'!$M:$P,4,FALSE))),"")</f>
        <v/>
      </c>
      <c r="L58" s="148" t="str">
        <f>_xlfn.IFNA(VLOOKUP(K58,'Reference data SID'!L:M,2,FALSE),"")</f>
        <v/>
      </c>
      <c r="M58" s="148" t="str">
        <f>_xlfn.IFNA(VLOOKUP(K58,'Reference data SID'!L:N,3,FALSE),"")</f>
        <v/>
      </c>
      <c r="N58" s="148" t="str">
        <f>_xlfn.IFNA(VLOOKUP(K58,'Reference data SID'!L:O,4,FALSE),"")</f>
        <v/>
      </c>
      <c r="O58" s="144"/>
      <c r="P58" s="144"/>
      <c r="Q58" s="144"/>
      <c r="R58" s="144"/>
      <c r="S58" s="144"/>
      <c r="T58" s="146"/>
      <c r="U58" s="146"/>
      <c r="V58" s="146"/>
      <c r="W58" s="144"/>
      <c r="X58" s="149" t="str">
        <f t="shared" ca="1" si="0"/>
        <v/>
      </c>
      <c r="Y58" s="210" t="str">
        <f>_xlfn.IFNA(VLOOKUP(F58,'Reference data SID'!D:E,2,FALSE),"")</f>
        <v/>
      </c>
      <c r="Z58" s="210" t="str">
        <f t="shared" si="1"/>
        <v>not ok</v>
      </c>
      <c r="AA58" s="210" t="str">
        <f t="shared" si="2"/>
        <v>not ok</v>
      </c>
      <c r="AB58" s="210" t="str">
        <f t="shared" si="3"/>
        <v>ok</v>
      </c>
      <c r="AC58" s="210" t="str">
        <f t="shared" si="4"/>
        <v>_EC</v>
      </c>
      <c r="AD58" s="210" t="str">
        <f t="shared" si="5"/>
        <v>_CAS</v>
      </c>
      <c r="AE58" s="210" t="str">
        <f t="shared" si="6"/>
        <v>_uses</v>
      </c>
      <c r="AF58" s="210" t="str">
        <f t="shared" si="7"/>
        <v/>
      </c>
      <c r="AG58" s="210" t="str">
        <f t="shared" si="8"/>
        <v/>
      </c>
      <c r="AH58" s="210" t="str">
        <f t="shared" si="9"/>
        <v>_articles</v>
      </c>
      <c r="AI58" s="210" t="str">
        <f t="shared" si="10"/>
        <v/>
      </c>
      <c r="AJ58" s="210" t="str">
        <f t="shared" si="11"/>
        <v/>
      </c>
      <c r="AK58" s="210" t="str">
        <f>IF(LEN(F58)&gt;1,CONCATENATE(Table6[[#This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8" s="210" t="str">
        <f>IF(LEN(F58)&gt;1,IF(COUNTIFS($AK$6:AK$502,LEFT(AK58,250))&gt;1,"Duplicate entry: it seems that you have two rows reporting the same stockpile, please verify that it is not a duplicate",""),"")</f>
        <v/>
      </c>
      <c r="AM58" s="210" t="str">
        <f>IF(LEN(F58)&gt;0,IF(ISNUMBER(MATCH(F58,Annex_I_II_entries,0)),"","The Entry name is not within the dropdown list, make sure that you have not copied and pasted overwritting the cell format (with its correponding dropdown list) in column A"),"")</f>
        <v/>
      </c>
      <c r="AN58" s="210" t="str">
        <f t="shared" ca="1" si="12"/>
        <v/>
      </c>
      <c r="AO58" s="210" t="str">
        <f t="shared" ca="1" si="13"/>
        <v/>
      </c>
      <c r="AP58" s="211" t="str">
        <f t="shared" ca="1" si="14"/>
        <v/>
      </c>
      <c r="AQ58" s="211" t="str">
        <f t="shared" ca="1" si="15"/>
        <v/>
      </c>
      <c r="AR58" s="212" t="str">
        <f t="shared" ca="1" si="16"/>
        <v/>
      </c>
    </row>
    <row r="59" spans="1:44" x14ac:dyDescent="0.25">
      <c r="A59" s="86"/>
      <c r="B59" s="86"/>
      <c r="C59" s="147"/>
      <c r="D59" s="176"/>
      <c r="E59" s="147"/>
      <c r="F59" s="147"/>
      <c r="G59" s="144"/>
      <c r="H59" s="144"/>
      <c r="I59" s="192" t="str">
        <f>_xlfn.IFNA(VLOOKUP(F59,'Reference data SID'!$D$2:$Q$673,14,FALSE),"")</f>
        <v/>
      </c>
      <c r="J59" s="192" t="str">
        <f>_xlfn.IFNA(VLOOKUP(I59,'Reference data SID'!$C$3:$E$673,3,FALSE),"")</f>
        <v/>
      </c>
      <c r="K59" s="64" t="str">
        <f>_xlfn.IFNA(IF(J59=FALSE,I59,IF(ISBLANK(G59),VLOOKUP(H59,'Reference data SID'!$N:$P,3,FALSE),VLOOKUP(G59,'Reference data SID'!$M:$P,4,FALSE))),"")</f>
        <v/>
      </c>
      <c r="L59" s="148" t="str">
        <f>_xlfn.IFNA(VLOOKUP(K59,'Reference data SID'!L:M,2,FALSE),"")</f>
        <v/>
      </c>
      <c r="M59" s="148" t="str">
        <f>_xlfn.IFNA(VLOOKUP(K59,'Reference data SID'!L:N,3,FALSE),"")</f>
        <v/>
      </c>
      <c r="N59" s="148" t="str">
        <f>_xlfn.IFNA(VLOOKUP(K59,'Reference data SID'!L:O,4,FALSE),"")</f>
        <v/>
      </c>
      <c r="O59" s="147"/>
      <c r="P59" s="147"/>
      <c r="Q59" s="147"/>
      <c r="R59" s="147"/>
      <c r="S59" s="147"/>
      <c r="T59" s="146"/>
      <c r="U59" s="146"/>
      <c r="V59" s="146"/>
      <c r="W59" s="147"/>
      <c r="X59" s="149" t="str">
        <f t="shared" ca="1" si="0"/>
        <v/>
      </c>
      <c r="Y59" s="210" t="str">
        <f>_xlfn.IFNA(VLOOKUP(F59,'Reference data SID'!D:E,2,FALSE),"")</f>
        <v/>
      </c>
      <c r="Z59" s="210" t="str">
        <f t="shared" si="1"/>
        <v>not ok</v>
      </c>
      <c r="AA59" s="210" t="str">
        <f t="shared" si="2"/>
        <v>not ok</v>
      </c>
      <c r="AB59" s="210" t="str">
        <f t="shared" si="3"/>
        <v>ok</v>
      </c>
      <c r="AC59" s="210" t="str">
        <f t="shared" si="4"/>
        <v>_EC</v>
      </c>
      <c r="AD59" s="210" t="str">
        <f t="shared" si="5"/>
        <v>_CAS</v>
      </c>
      <c r="AE59" s="210" t="str">
        <f t="shared" si="6"/>
        <v>_uses</v>
      </c>
      <c r="AF59" s="210" t="str">
        <f t="shared" si="7"/>
        <v/>
      </c>
      <c r="AG59" s="210" t="str">
        <f t="shared" si="8"/>
        <v/>
      </c>
      <c r="AH59" s="210" t="str">
        <f t="shared" si="9"/>
        <v>_articles</v>
      </c>
      <c r="AI59" s="210" t="str">
        <f t="shared" si="10"/>
        <v/>
      </c>
      <c r="AJ59" s="210" t="str">
        <f t="shared" si="11"/>
        <v/>
      </c>
      <c r="AK59" s="210" t="str">
        <f>IF(LEN(F59)&gt;1,CONCATENATE(Table6[[#This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9" s="210" t="str">
        <f>IF(LEN(F59)&gt;1,IF(COUNTIFS($AK$6:AK$502,LEFT(AK59,250))&gt;1,"Duplicate entry: it seems that you have two rows reporting the same stockpile, please verify that it is not a duplicate",""),"")</f>
        <v/>
      </c>
      <c r="AM59" s="210" t="str">
        <f>IF(LEN(F59)&gt;0,IF(ISNUMBER(MATCH(F59,Annex_I_II_entries,0)),"","The Entry name is not within the dropdown list, make sure that you have not copied and pasted overwritting the cell format (with its correponding dropdown list) in column A"),"")</f>
        <v/>
      </c>
      <c r="AN59" s="210" t="str">
        <f t="shared" ca="1" si="12"/>
        <v/>
      </c>
      <c r="AO59" s="210" t="str">
        <f t="shared" ca="1" si="13"/>
        <v/>
      </c>
      <c r="AP59" s="211" t="str">
        <f t="shared" ca="1" si="14"/>
        <v/>
      </c>
      <c r="AQ59" s="211" t="str">
        <f t="shared" ca="1" si="15"/>
        <v/>
      </c>
      <c r="AR59" s="212" t="str">
        <f t="shared" ca="1" si="16"/>
        <v/>
      </c>
    </row>
    <row r="60" spans="1:44" x14ac:dyDescent="0.25">
      <c r="A60" s="86"/>
      <c r="B60" s="86"/>
      <c r="C60" s="144"/>
      <c r="D60" s="145"/>
      <c r="E60" s="144"/>
      <c r="F60" s="144"/>
      <c r="G60" s="144"/>
      <c r="H60" s="144"/>
      <c r="I60" s="191" t="str">
        <f>_xlfn.IFNA(VLOOKUP(F60,'Reference data SID'!$D$2:$Q$673,14,FALSE),"")</f>
        <v/>
      </c>
      <c r="J60" s="191" t="str">
        <f>_xlfn.IFNA(VLOOKUP(I60,'Reference data SID'!$C$3:$E$673,3,FALSE),"")</f>
        <v/>
      </c>
      <c r="K60" s="64" t="str">
        <f>_xlfn.IFNA(IF(J60=FALSE,I60,IF(ISBLANK(G60),VLOOKUP(H60,'Reference data SID'!$N:$P,3,FALSE),VLOOKUP(G60,'Reference data SID'!$M:$P,4,FALSE))),"")</f>
        <v/>
      </c>
      <c r="L60" s="148" t="str">
        <f>_xlfn.IFNA(VLOOKUP(K60,'Reference data SID'!L:M,2,FALSE),"")</f>
        <v/>
      </c>
      <c r="M60" s="148" t="str">
        <f>_xlfn.IFNA(VLOOKUP(K60,'Reference data SID'!L:N,3,FALSE),"")</f>
        <v/>
      </c>
      <c r="N60" s="148" t="str">
        <f>_xlfn.IFNA(VLOOKUP(K60,'Reference data SID'!L:O,4,FALSE),"")</f>
        <v/>
      </c>
      <c r="O60" s="144"/>
      <c r="P60" s="144"/>
      <c r="Q60" s="144"/>
      <c r="R60" s="144"/>
      <c r="S60" s="144"/>
      <c r="T60" s="146"/>
      <c r="U60" s="146"/>
      <c r="V60" s="146"/>
      <c r="W60" s="144"/>
      <c r="X60" s="149" t="str">
        <f t="shared" ca="1" si="0"/>
        <v/>
      </c>
      <c r="Y60" s="210" t="str">
        <f>_xlfn.IFNA(VLOOKUP(F60,'Reference data SID'!D:E,2,FALSE),"")</f>
        <v/>
      </c>
      <c r="Z60" s="210" t="str">
        <f t="shared" si="1"/>
        <v>not ok</v>
      </c>
      <c r="AA60" s="210" t="str">
        <f t="shared" si="2"/>
        <v>not ok</v>
      </c>
      <c r="AB60" s="210" t="str">
        <f t="shared" si="3"/>
        <v>ok</v>
      </c>
      <c r="AC60" s="210" t="str">
        <f t="shared" si="4"/>
        <v>_EC</v>
      </c>
      <c r="AD60" s="210" t="str">
        <f t="shared" si="5"/>
        <v>_CAS</v>
      </c>
      <c r="AE60" s="210" t="str">
        <f t="shared" si="6"/>
        <v>_uses</v>
      </c>
      <c r="AF60" s="210" t="str">
        <f t="shared" si="7"/>
        <v/>
      </c>
      <c r="AG60" s="210" t="str">
        <f t="shared" si="8"/>
        <v/>
      </c>
      <c r="AH60" s="210" t="str">
        <f t="shared" si="9"/>
        <v>_articles</v>
      </c>
      <c r="AI60" s="210" t="str">
        <f t="shared" si="10"/>
        <v/>
      </c>
      <c r="AJ60" s="210" t="str">
        <f t="shared" si="11"/>
        <v/>
      </c>
      <c r="AK60" s="210" t="str">
        <f>IF(LEN(F60)&gt;1,CONCATENATE(Table6[[#This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0" s="210" t="str">
        <f>IF(LEN(F60)&gt;1,IF(COUNTIFS($AK$6:AK$502,LEFT(AK60,250))&gt;1,"Duplicate entry: it seems that you have two rows reporting the same stockpile, please verify that it is not a duplicate",""),"")</f>
        <v/>
      </c>
      <c r="AM60" s="210" t="str">
        <f>IF(LEN(F60)&gt;0,IF(ISNUMBER(MATCH(F60,Annex_I_II_entries,0)),"","The Entry name is not within the dropdown list, make sure that you have not copied and pasted overwritting the cell format (with its correponding dropdown list) in column A"),"")</f>
        <v/>
      </c>
      <c r="AN60" s="210" t="str">
        <f t="shared" ca="1" si="12"/>
        <v/>
      </c>
      <c r="AO60" s="210" t="str">
        <f t="shared" ca="1" si="13"/>
        <v/>
      </c>
      <c r="AP60" s="211" t="str">
        <f t="shared" ca="1" si="14"/>
        <v/>
      </c>
      <c r="AQ60" s="211" t="str">
        <f t="shared" ca="1" si="15"/>
        <v/>
      </c>
      <c r="AR60" s="212" t="str">
        <f t="shared" ca="1" si="16"/>
        <v/>
      </c>
    </row>
    <row r="61" spans="1:44" x14ac:dyDescent="0.25">
      <c r="A61" s="86"/>
      <c r="B61" s="86"/>
      <c r="C61" s="147"/>
      <c r="D61" s="176"/>
      <c r="E61" s="147"/>
      <c r="F61" s="147"/>
      <c r="G61" s="144"/>
      <c r="H61" s="144"/>
      <c r="I61" s="192" t="str">
        <f>_xlfn.IFNA(VLOOKUP(F61,'Reference data SID'!$D$2:$Q$673,14,FALSE),"")</f>
        <v/>
      </c>
      <c r="J61" s="192" t="str">
        <f>_xlfn.IFNA(VLOOKUP(I61,'Reference data SID'!$C$3:$E$673,3,FALSE),"")</f>
        <v/>
      </c>
      <c r="K61" s="64" t="str">
        <f>_xlfn.IFNA(IF(J61=FALSE,I61,IF(ISBLANK(G61),VLOOKUP(H61,'Reference data SID'!$N:$P,3,FALSE),VLOOKUP(G61,'Reference data SID'!$M:$P,4,FALSE))),"")</f>
        <v/>
      </c>
      <c r="L61" s="148" t="str">
        <f>_xlfn.IFNA(VLOOKUP(K61,'Reference data SID'!L:M,2,FALSE),"")</f>
        <v/>
      </c>
      <c r="M61" s="148" t="str">
        <f>_xlfn.IFNA(VLOOKUP(K61,'Reference data SID'!L:N,3,FALSE),"")</f>
        <v/>
      </c>
      <c r="N61" s="148" t="str">
        <f>_xlfn.IFNA(VLOOKUP(K61,'Reference data SID'!L:O,4,FALSE),"")</f>
        <v/>
      </c>
      <c r="O61" s="147"/>
      <c r="P61" s="147"/>
      <c r="Q61" s="147"/>
      <c r="R61" s="147"/>
      <c r="S61" s="147"/>
      <c r="T61" s="146"/>
      <c r="U61" s="146"/>
      <c r="V61" s="146"/>
      <c r="W61" s="147"/>
      <c r="X61" s="149" t="str">
        <f t="shared" ca="1" si="0"/>
        <v/>
      </c>
      <c r="Y61" s="210" t="str">
        <f>_xlfn.IFNA(VLOOKUP(F61,'Reference data SID'!D:E,2,FALSE),"")</f>
        <v/>
      </c>
      <c r="Z61" s="210" t="str">
        <f t="shared" si="1"/>
        <v>not ok</v>
      </c>
      <c r="AA61" s="210" t="str">
        <f t="shared" si="2"/>
        <v>not ok</v>
      </c>
      <c r="AB61" s="210" t="str">
        <f t="shared" si="3"/>
        <v>ok</v>
      </c>
      <c r="AC61" s="210" t="str">
        <f t="shared" si="4"/>
        <v>_EC</v>
      </c>
      <c r="AD61" s="210" t="str">
        <f t="shared" si="5"/>
        <v>_CAS</v>
      </c>
      <c r="AE61" s="210" t="str">
        <f t="shared" si="6"/>
        <v>_uses</v>
      </c>
      <c r="AF61" s="210" t="str">
        <f t="shared" si="7"/>
        <v/>
      </c>
      <c r="AG61" s="210" t="str">
        <f t="shared" si="8"/>
        <v/>
      </c>
      <c r="AH61" s="210" t="str">
        <f t="shared" si="9"/>
        <v>_articles</v>
      </c>
      <c r="AI61" s="210" t="str">
        <f t="shared" si="10"/>
        <v/>
      </c>
      <c r="AJ61" s="210" t="str">
        <f t="shared" si="11"/>
        <v/>
      </c>
      <c r="AK61" s="210" t="str">
        <f>IF(LEN(F61)&gt;1,CONCATENATE(Table6[[#This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1" s="210" t="str">
        <f>IF(LEN(F61)&gt;1,IF(COUNTIFS($AK$6:AK$502,LEFT(AK61,250))&gt;1,"Duplicate entry: it seems that you have two rows reporting the same stockpile, please verify that it is not a duplicate",""),"")</f>
        <v/>
      </c>
      <c r="AM61" s="210" t="str">
        <f>IF(LEN(F61)&gt;0,IF(ISNUMBER(MATCH(F61,Annex_I_II_entries,0)),"","The Entry name is not within the dropdown list, make sure that you have not copied and pasted overwritting the cell format (with its correponding dropdown list) in column A"),"")</f>
        <v/>
      </c>
      <c r="AN61" s="210" t="str">
        <f t="shared" ca="1" si="12"/>
        <v/>
      </c>
      <c r="AO61" s="210" t="str">
        <f t="shared" ca="1" si="13"/>
        <v/>
      </c>
      <c r="AP61" s="211" t="str">
        <f t="shared" ca="1" si="14"/>
        <v/>
      </c>
      <c r="AQ61" s="211" t="str">
        <f t="shared" ca="1" si="15"/>
        <v/>
      </c>
      <c r="AR61" s="212" t="str">
        <f t="shared" ca="1" si="16"/>
        <v/>
      </c>
    </row>
    <row r="62" spans="1:44" x14ac:dyDescent="0.25">
      <c r="A62" s="86"/>
      <c r="B62" s="86"/>
      <c r="C62" s="144"/>
      <c r="D62" s="145"/>
      <c r="E62" s="144"/>
      <c r="F62" s="144"/>
      <c r="G62" s="144"/>
      <c r="H62" s="144"/>
      <c r="I62" s="191" t="str">
        <f>_xlfn.IFNA(VLOOKUP(F62,'Reference data SID'!$D$2:$Q$673,14,FALSE),"")</f>
        <v/>
      </c>
      <c r="J62" s="191" t="str">
        <f>_xlfn.IFNA(VLOOKUP(I62,'Reference data SID'!$C$3:$E$673,3,FALSE),"")</f>
        <v/>
      </c>
      <c r="K62" s="64" t="str">
        <f>_xlfn.IFNA(IF(J62=FALSE,I62,IF(ISBLANK(G62),VLOOKUP(H62,'Reference data SID'!$N:$P,3,FALSE),VLOOKUP(G62,'Reference data SID'!$M:$P,4,FALSE))),"")</f>
        <v/>
      </c>
      <c r="L62" s="148" t="str">
        <f>_xlfn.IFNA(VLOOKUP(K62,'Reference data SID'!L:M,2,FALSE),"")</f>
        <v/>
      </c>
      <c r="M62" s="148" t="str">
        <f>_xlfn.IFNA(VLOOKUP(K62,'Reference data SID'!L:N,3,FALSE),"")</f>
        <v/>
      </c>
      <c r="N62" s="148" t="str">
        <f>_xlfn.IFNA(VLOOKUP(K62,'Reference data SID'!L:O,4,FALSE),"")</f>
        <v/>
      </c>
      <c r="O62" s="144"/>
      <c r="P62" s="144"/>
      <c r="Q62" s="144"/>
      <c r="R62" s="144"/>
      <c r="S62" s="144"/>
      <c r="T62" s="146"/>
      <c r="U62" s="146"/>
      <c r="V62" s="146"/>
      <c r="W62" s="144"/>
      <c r="X62" s="149" t="str">
        <f t="shared" ca="1" si="0"/>
        <v/>
      </c>
      <c r="Y62" s="210" t="str">
        <f>_xlfn.IFNA(VLOOKUP(F62,'Reference data SID'!D:E,2,FALSE),"")</f>
        <v/>
      </c>
      <c r="Z62" s="210" t="str">
        <f t="shared" si="1"/>
        <v>not ok</v>
      </c>
      <c r="AA62" s="210" t="str">
        <f t="shared" si="2"/>
        <v>not ok</v>
      </c>
      <c r="AB62" s="210" t="str">
        <f t="shared" si="3"/>
        <v>ok</v>
      </c>
      <c r="AC62" s="210" t="str">
        <f t="shared" si="4"/>
        <v>_EC</v>
      </c>
      <c r="AD62" s="210" t="str">
        <f t="shared" si="5"/>
        <v>_CAS</v>
      </c>
      <c r="AE62" s="210" t="str">
        <f t="shared" si="6"/>
        <v>_uses</v>
      </c>
      <c r="AF62" s="210" t="str">
        <f t="shared" si="7"/>
        <v/>
      </c>
      <c r="AG62" s="210" t="str">
        <f t="shared" si="8"/>
        <v/>
      </c>
      <c r="AH62" s="210" t="str">
        <f t="shared" si="9"/>
        <v>_articles</v>
      </c>
      <c r="AI62" s="210" t="str">
        <f t="shared" si="10"/>
        <v/>
      </c>
      <c r="AJ62" s="210" t="str">
        <f t="shared" si="11"/>
        <v/>
      </c>
      <c r="AK62" s="210" t="str">
        <f>IF(LEN(F62)&gt;1,CONCATENATE(Table6[[#This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2" s="210" t="str">
        <f>IF(LEN(F62)&gt;1,IF(COUNTIFS($AK$6:AK$502,LEFT(AK62,250))&gt;1,"Duplicate entry: it seems that you have two rows reporting the same stockpile, please verify that it is not a duplicate",""),"")</f>
        <v/>
      </c>
      <c r="AM62" s="210" t="str">
        <f>IF(LEN(F62)&gt;0,IF(ISNUMBER(MATCH(F62,Annex_I_II_entries,0)),"","The Entry name is not within the dropdown list, make sure that you have not copied and pasted overwritting the cell format (with its correponding dropdown list) in column A"),"")</f>
        <v/>
      </c>
      <c r="AN62" s="210" t="str">
        <f t="shared" ca="1" si="12"/>
        <v/>
      </c>
      <c r="AO62" s="210" t="str">
        <f t="shared" ca="1" si="13"/>
        <v/>
      </c>
      <c r="AP62" s="211" t="str">
        <f t="shared" ca="1" si="14"/>
        <v/>
      </c>
      <c r="AQ62" s="211" t="str">
        <f t="shared" ca="1" si="15"/>
        <v/>
      </c>
      <c r="AR62" s="212" t="str">
        <f t="shared" ca="1" si="16"/>
        <v/>
      </c>
    </row>
    <row r="63" spans="1:44" x14ac:dyDescent="0.25">
      <c r="A63" s="86"/>
      <c r="B63" s="86"/>
      <c r="C63" s="147"/>
      <c r="D63" s="176"/>
      <c r="E63" s="147"/>
      <c r="F63" s="147"/>
      <c r="G63" s="144"/>
      <c r="H63" s="144"/>
      <c r="I63" s="192" t="str">
        <f>_xlfn.IFNA(VLOOKUP(F63,'Reference data SID'!$D$2:$Q$673,14,FALSE),"")</f>
        <v/>
      </c>
      <c r="J63" s="192" t="str">
        <f>_xlfn.IFNA(VLOOKUP(I63,'Reference data SID'!$C$3:$E$673,3,FALSE),"")</f>
        <v/>
      </c>
      <c r="K63" s="64" t="str">
        <f>_xlfn.IFNA(IF(J63=FALSE,I63,IF(ISBLANK(G63),VLOOKUP(H63,'Reference data SID'!$N:$P,3,FALSE),VLOOKUP(G63,'Reference data SID'!$M:$P,4,FALSE))),"")</f>
        <v/>
      </c>
      <c r="L63" s="148" t="str">
        <f>_xlfn.IFNA(VLOOKUP(K63,'Reference data SID'!L:M,2,FALSE),"")</f>
        <v/>
      </c>
      <c r="M63" s="148" t="str">
        <f>_xlfn.IFNA(VLOOKUP(K63,'Reference data SID'!L:N,3,FALSE),"")</f>
        <v/>
      </c>
      <c r="N63" s="148" t="str">
        <f>_xlfn.IFNA(VLOOKUP(K63,'Reference data SID'!L:O,4,FALSE),"")</f>
        <v/>
      </c>
      <c r="O63" s="147"/>
      <c r="P63" s="147"/>
      <c r="Q63" s="147"/>
      <c r="R63" s="147"/>
      <c r="S63" s="147"/>
      <c r="T63" s="146"/>
      <c r="U63" s="146"/>
      <c r="V63" s="146"/>
      <c r="W63" s="147"/>
      <c r="X63" s="149" t="str">
        <f t="shared" ca="1" si="0"/>
        <v/>
      </c>
      <c r="Y63" s="210" t="str">
        <f>_xlfn.IFNA(VLOOKUP(F63,'Reference data SID'!D:E,2,FALSE),"")</f>
        <v/>
      </c>
      <c r="Z63" s="210" t="str">
        <f t="shared" si="1"/>
        <v>not ok</v>
      </c>
      <c r="AA63" s="210" t="str">
        <f t="shared" si="2"/>
        <v>not ok</v>
      </c>
      <c r="AB63" s="210" t="str">
        <f t="shared" si="3"/>
        <v>ok</v>
      </c>
      <c r="AC63" s="210" t="str">
        <f t="shared" si="4"/>
        <v>_EC</v>
      </c>
      <c r="AD63" s="210" t="str">
        <f t="shared" si="5"/>
        <v>_CAS</v>
      </c>
      <c r="AE63" s="210" t="str">
        <f t="shared" si="6"/>
        <v>_uses</v>
      </c>
      <c r="AF63" s="210" t="str">
        <f t="shared" si="7"/>
        <v/>
      </c>
      <c r="AG63" s="210" t="str">
        <f t="shared" si="8"/>
        <v/>
      </c>
      <c r="AH63" s="210" t="str">
        <f t="shared" si="9"/>
        <v>_articles</v>
      </c>
      <c r="AI63" s="210" t="str">
        <f t="shared" si="10"/>
        <v/>
      </c>
      <c r="AJ63" s="210" t="str">
        <f t="shared" si="11"/>
        <v/>
      </c>
      <c r="AK63" s="210" t="str">
        <f>IF(LEN(F63)&gt;1,CONCATENATE(Table6[[#This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3" s="210" t="str">
        <f>IF(LEN(F63)&gt;1,IF(COUNTIFS($AK$6:AK$502,LEFT(AK63,250))&gt;1,"Duplicate entry: it seems that you have two rows reporting the same stockpile, please verify that it is not a duplicate",""),"")</f>
        <v/>
      </c>
      <c r="AM63" s="210" t="str">
        <f>IF(LEN(F63)&gt;0,IF(ISNUMBER(MATCH(F63,Annex_I_II_entries,0)),"","The Entry name is not within the dropdown list, make sure that you have not copied and pasted overwritting the cell format (with its correponding dropdown list) in column A"),"")</f>
        <v/>
      </c>
      <c r="AN63" s="210" t="str">
        <f t="shared" ca="1" si="12"/>
        <v/>
      </c>
      <c r="AO63" s="210" t="str">
        <f t="shared" ca="1" si="13"/>
        <v/>
      </c>
      <c r="AP63" s="211" t="str">
        <f t="shared" ca="1" si="14"/>
        <v/>
      </c>
      <c r="AQ63" s="211" t="str">
        <f t="shared" ca="1" si="15"/>
        <v/>
      </c>
      <c r="AR63" s="212" t="str">
        <f t="shared" ca="1" si="16"/>
        <v/>
      </c>
    </row>
    <row r="64" spans="1:44" x14ac:dyDescent="0.25">
      <c r="A64" s="86"/>
      <c r="B64" s="86"/>
      <c r="C64" s="144"/>
      <c r="D64" s="145"/>
      <c r="E64" s="144"/>
      <c r="F64" s="144"/>
      <c r="G64" s="144"/>
      <c r="H64" s="144"/>
      <c r="I64" s="191" t="str">
        <f>_xlfn.IFNA(VLOOKUP(F64,'Reference data SID'!$D$2:$Q$673,14,FALSE),"")</f>
        <v/>
      </c>
      <c r="J64" s="191" t="str">
        <f>_xlfn.IFNA(VLOOKUP(I64,'Reference data SID'!$C$3:$E$673,3,FALSE),"")</f>
        <v/>
      </c>
      <c r="K64" s="64" t="str">
        <f>_xlfn.IFNA(IF(J64=FALSE,I64,IF(ISBLANK(G64),VLOOKUP(H64,'Reference data SID'!$N:$P,3,FALSE),VLOOKUP(G64,'Reference data SID'!$M:$P,4,FALSE))),"")</f>
        <v/>
      </c>
      <c r="L64" s="148" t="str">
        <f>_xlfn.IFNA(VLOOKUP(K64,'Reference data SID'!L:M,2,FALSE),"")</f>
        <v/>
      </c>
      <c r="M64" s="148" t="str">
        <f>_xlfn.IFNA(VLOOKUP(K64,'Reference data SID'!L:N,3,FALSE),"")</f>
        <v/>
      </c>
      <c r="N64" s="148" t="str">
        <f>_xlfn.IFNA(VLOOKUP(K64,'Reference data SID'!L:O,4,FALSE),"")</f>
        <v/>
      </c>
      <c r="O64" s="144"/>
      <c r="P64" s="144"/>
      <c r="Q64" s="144"/>
      <c r="R64" s="144"/>
      <c r="S64" s="144"/>
      <c r="T64" s="146"/>
      <c r="U64" s="146"/>
      <c r="V64" s="146"/>
      <c r="W64" s="144"/>
      <c r="X64" s="149" t="str">
        <f t="shared" ca="1" si="0"/>
        <v/>
      </c>
      <c r="Y64" s="210" t="str">
        <f>_xlfn.IFNA(VLOOKUP(F64,'Reference data SID'!D:E,2,FALSE),"")</f>
        <v/>
      </c>
      <c r="Z64" s="210" t="str">
        <f t="shared" si="1"/>
        <v>not ok</v>
      </c>
      <c r="AA64" s="210" t="str">
        <f t="shared" si="2"/>
        <v>not ok</v>
      </c>
      <c r="AB64" s="210" t="str">
        <f t="shared" si="3"/>
        <v>ok</v>
      </c>
      <c r="AC64" s="210" t="str">
        <f t="shared" si="4"/>
        <v>_EC</v>
      </c>
      <c r="AD64" s="210" t="str">
        <f t="shared" si="5"/>
        <v>_CAS</v>
      </c>
      <c r="AE64" s="210" t="str">
        <f t="shared" si="6"/>
        <v>_uses</v>
      </c>
      <c r="AF64" s="210" t="str">
        <f t="shared" si="7"/>
        <v/>
      </c>
      <c r="AG64" s="210" t="str">
        <f t="shared" si="8"/>
        <v/>
      </c>
      <c r="AH64" s="210" t="str">
        <f t="shared" si="9"/>
        <v>_articles</v>
      </c>
      <c r="AI64" s="210" t="str">
        <f t="shared" si="10"/>
        <v/>
      </c>
      <c r="AJ64" s="210" t="str">
        <f t="shared" si="11"/>
        <v/>
      </c>
      <c r="AK64" s="210" t="str">
        <f>IF(LEN(F64)&gt;1,CONCATENATE(Table6[[#This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4" s="210" t="str">
        <f>IF(LEN(F64)&gt;1,IF(COUNTIFS($AK$6:AK$502,LEFT(AK64,250))&gt;1,"Duplicate entry: it seems that you have two rows reporting the same stockpile, please verify that it is not a duplicate",""),"")</f>
        <v/>
      </c>
      <c r="AM64" s="210" t="str">
        <f>IF(LEN(F64)&gt;0,IF(ISNUMBER(MATCH(F64,Annex_I_II_entries,0)),"","The Entry name is not within the dropdown list, make sure that you have not copied and pasted overwritting the cell format (with its correponding dropdown list) in column A"),"")</f>
        <v/>
      </c>
      <c r="AN64" s="210" t="str">
        <f t="shared" ca="1" si="12"/>
        <v/>
      </c>
      <c r="AO64" s="210" t="str">
        <f t="shared" ca="1" si="13"/>
        <v/>
      </c>
      <c r="AP64" s="211" t="str">
        <f t="shared" ca="1" si="14"/>
        <v/>
      </c>
      <c r="AQ64" s="211" t="str">
        <f t="shared" ca="1" si="15"/>
        <v/>
      </c>
      <c r="AR64" s="212" t="str">
        <f t="shared" ca="1" si="16"/>
        <v/>
      </c>
    </row>
    <row r="65" spans="1:44" x14ac:dyDescent="0.25">
      <c r="A65" s="86"/>
      <c r="B65" s="86"/>
      <c r="C65" s="147"/>
      <c r="D65" s="176"/>
      <c r="E65" s="147"/>
      <c r="F65" s="147"/>
      <c r="G65" s="144"/>
      <c r="H65" s="144"/>
      <c r="I65" s="192" t="str">
        <f>_xlfn.IFNA(VLOOKUP(F65,'Reference data SID'!$D$2:$Q$673,14,FALSE),"")</f>
        <v/>
      </c>
      <c r="J65" s="192" t="str">
        <f>_xlfn.IFNA(VLOOKUP(I65,'Reference data SID'!$C$3:$E$673,3,FALSE),"")</f>
        <v/>
      </c>
      <c r="K65" s="64" t="str">
        <f>_xlfn.IFNA(IF(J65=FALSE,I65,IF(ISBLANK(G65),VLOOKUP(H65,'Reference data SID'!$N:$P,3,FALSE),VLOOKUP(G65,'Reference data SID'!$M:$P,4,FALSE))),"")</f>
        <v/>
      </c>
      <c r="L65" s="148" t="str">
        <f>_xlfn.IFNA(VLOOKUP(K65,'Reference data SID'!L:M,2,FALSE),"")</f>
        <v/>
      </c>
      <c r="M65" s="148" t="str">
        <f>_xlfn.IFNA(VLOOKUP(K65,'Reference data SID'!L:N,3,FALSE),"")</f>
        <v/>
      </c>
      <c r="N65" s="148" t="str">
        <f>_xlfn.IFNA(VLOOKUP(K65,'Reference data SID'!L:O,4,FALSE),"")</f>
        <v/>
      </c>
      <c r="O65" s="147"/>
      <c r="P65" s="147"/>
      <c r="Q65" s="147"/>
      <c r="R65" s="147"/>
      <c r="S65" s="147"/>
      <c r="T65" s="146"/>
      <c r="U65" s="146"/>
      <c r="V65" s="146"/>
      <c r="W65" s="147"/>
      <c r="X65" s="149" t="str">
        <f t="shared" ca="1" si="0"/>
        <v/>
      </c>
      <c r="Y65" s="210" t="str">
        <f>_xlfn.IFNA(VLOOKUP(F65,'Reference data SID'!D:E,2,FALSE),"")</f>
        <v/>
      </c>
      <c r="Z65" s="210" t="str">
        <f t="shared" si="1"/>
        <v>not ok</v>
      </c>
      <c r="AA65" s="210" t="str">
        <f t="shared" si="2"/>
        <v>not ok</v>
      </c>
      <c r="AB65" s="210" t="str">
        <f t="shared" si="3"/>
        <v>ok</v>
      </c>
      <c r="AC65" s="210" t="str">
        <f t="shared" si="4"/>
        <v>_EC</v>
      </c>
      <c r="AD65" s="210" t="str">
        <f t="shared" si="5"/>
        <v>_CAS</v>
      </c>
      <c r="AE65" s="210" t="str">
        <f t="shared" si="6"/>
        <v>_uses</v>
      </c>
      <c r="AF65" s="210" t="str">
        <f t="shared" si="7"/>
        <v/>
      </c>
      <c r="AG65" s="210" t="str">
        <f t="shared" si="8"/>
        <v/>
      </c>
      <c r="AH65" s="210" t="str">
        <f t="shared" si="9"/>
        <v>_articles</v>
      </c>
      <c r="AI65" s="210" t="str">
        <f t="shared" si="10"/>
        <v/>
      </c>
      <c r="AJ65" s="210" t="str">
        <f t="shared" si="11"/>
        <v/>
      </c>
      <c r="AK65" s="210" t="str">
        <f>IF(LEN(F65)&gt;1,CONCATENATE(Table6[[#This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5" s="210" t="str">
        <f>IF(LEN(F65)&gt;1,IF(COUNTIFS($AK$6:AK$502,LEFT(AK65,250))&gt;1,"Duplicate entry: it seems that you have two rows reporting the same stockpile, please verify that it is not a duplicate",""),"")</f>
        <v/>
      </c>
      <c r="AM65" s="210" t="str">
        <f>IF(LEN(F65)&gt;0,IF(ISNUMBER(MATCH(F65,Annex_I_II_entries,0)),"","The Entry name is not within the dropdown list, make sure that you have not copied and pasted overwritting the cell format (with its correponding dropdown list) in column A"),"")</f>
        <v/>
      </c>
      <c r="AN65" s="210" t="str">
        <f t="shared" ca="1" si="12"/>
        <v/>
      </c>
      <c r="AO65" s="210" t="str">
        <f t="shared" ca="1" si="13"/>
        <v/>
      </c>
      <c r="AP65" s="211" t="str">
        <f t="shared" ca="1" si="14"/>
        <v/>
      </c>
      <c r="AQ65" s="211" t="str">
        <f t="shared" ca="1" si="15"/>
        <v/>
      </c>
      <c r="AR65" s="212" t="str">
        <f t="shared" ca="1" si="16"/>
        <v/>
      </c>
    </row>
    <row r="66" spans="1:44" x14ac:dyDescent="0.25">
      <c r="A66" s="86"/>
      <c r="B66" s="86"/>
      <c r="C66" s="144"/>
      <c r="D66" s="145"/>
      <c r="E66" s="144"/>
      <c r="F66" s="144"/>
      <c r="G66" s="144"/>
      <c r="H66" s="144"/>
      <c r="I66" s="191" t="str">
        <f>_xlfn.IFNA(VLOOKUP(F66,'Reference data SID'!$D$2:$Q$673,14,FALSE),"")</f>
        <v/>
      </c>
      <c r="J66" s="191" t="str">
        <f>_xlfn.IFNA(VLOOKUP(I66,'Reference data SID'!$C$3:$E$673,3,FALSE),"")</f>
        <v/>
      </c>
      <c r="K66" s="64" t="str">
        <f>_xlfn.IFNA(IF(J66=FALSE,I66,IF(ISBLANK(G66),VLOOKUP(H66,'Reference data SID'!$N:$P,3,FALSE),VLOOKUP(G66,'Reference data SID'!$M:$P,4,FALSE))),"")</f>
        <v/>
      </c>
      <c r="L66" s="148" t="str">
        <f>_xlfn.IFNA(VLOOKUP(K66,'Reference data SID'!L:M,2,FALSE),"")</f>
        <v/>
      </c>
      <c r="M66" s="148" t="str">
        <f>_xlfn.IFNA(VLOOKUP(K66,'Reference data SID'!L:N,3,FALSE),"")</f>
        <v/>
      </c>
      <c r="N66" s="148" t="str">
        <f>_xlfn.IFNA(VLOOKUP(K66,'Reference data SID'!L:O,4,FALSE),"")</f>
        <v/>
      </c>
      <c r="O66" s="144"/>
      <c r="P66" s="144"/>
      <c r="Q66" s="144"/>
      <c r="R66" s="144"/>
      <c r="S66" s="144"/>
      <c r="T66" s="146"/>
      <c r="U66" s="146"/>
      <c r="V66" s="146"/>
      <c r="W66" s="144"/>
      <c r="X66" s="149" t="str">
        <f t="shared" ca="1" si="0"/>
        <v/>
      </c>
      <c r="Y66" s="210" t="str">
        <f>_xlfn.IFNA(VLOOKUP(F66,'Reference data SID'!D:E,2,FALSE),"")</f>
        <v/>
      </c>
      <c r="Z66" s="210" t="str">
        <f t="shared" si="1"/>
        <v>not ok</v>
      </c>
      <c r="AA66" s="210" t="str">
        <f t="shared" si="2"/>
        <v>not ok</v>
      </c>
      <c r="AB66" s="210" t="str">
        <f t="shared" si="3"/>
        <v>ok</v>
      </c>
      <c r="AC66" s="210" t="str">
        <f t="shared" si="4"/>
        <v>_EC</v>
      </c>
      <c r="AD66" s="210" t="str">
        <f t="shared" si="5"/>
        <v>_CAS</v>
      </c>
      <c r="AE66" s="210" t="str">
        <f t="shared" si="6"/>
        <v>_uses</v>
      </c>
      <c r="AF66" s="210" t="str">
        <f t="shared" si="7"/>
        <v/>
      </c>
      <c r="AG66" s="210" t="str">
        <f t="shared" si="8"/>
        <v/>
      </c>
      <c r="AH66" s="210" t="str">
        <f t="shared" si="9"/>
        <v>_articles</v>
      </c>
      <c r="AI66" s="210" t="str">
        <f t="shared" si="10"/>
        <v/>
      </c>
      <c r="AJ66" s="210" t="str">
        <f t="shared" si="11"/>
        <v/>
      </c>
      <c r="AK66" s="210" t="str">
        <f>IF(LEN(F66)&gt;1,CONCATENATE(Table6[[#This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6" s="210" t="str">
        <f>IF(LEN(F66)&gt;1,IF(COUNTIFS($AK$6:AK$502,LEFT(AK66,250))&gt;1,"Duplicate entry: it seems that you have two rows reporting the same stockpile, please verify that it is not a duplicate",""),"")</f>
        <v/>
      </c>
      <c r="AM66" s="210" t="str">
        <f>IF(LEN(F66)&gt;0,IF(ISNUMBER(MATCH(F66,Annex_I_II_entries,0)),"","The Entry name is not within the dropdown list, make sure that you have not copied and pasted overwritting the cell format (with its correponding dropdown list) in column A"),"")</f>
        <v/>
      </c>
      <c r="AN66" s="210" t="str">
        <f t="shared" ca="1" si="12"/>
        <v/>
      </c>
      <c r="AO66" s="210" t="str">
        <f t="shared" ca="1" si="13"/>
        <v/>
      </c>
      <c r="AP66" s="211" t="str">
        <f t="shared" ca="1" si="14"/>
        <v/>
      </c>
      <c r="AQ66" s="211" t="str">
        <f t="shared" ca="1" si="15"/>
        <v/>
      </c>
      <c r="AR66" s="212" t="str">
        <f t="shared" ca="1" si="16"/>
        <v/>
      </c>
    </row>
    <row r="67" spans="1:44" x14ac:dyDescent="0.25">
      <c r="A67" s="86"/>
      <c r="B67" s="86"/>
      <c r="C67" s="147"/>
      <c r="D67" s="176"/>
      <c r="E67" s="147"/>
      <c r="F67" s="147"/>
      <c r="G67" s="144"/>
      <c r="H67" s="144"/>
      <c r="I67" s="192" t="str">
        <f>_xlfn.IFNA(VLOOKUP(F67,'Reference data SID'!$D$2:$Q$673,14,FALSE),"")</f>
        <v/>
      </c>
      <c r="J67" s="192" t="str">
        <f>_xlfn.IFNA(VLOOKUP(I67,'Reference data SID'!$C$3:$E$673,3,FALSE),"")</f>
        <v/>
      </c>
      <c r="K67" s="64" t="str">
        <f>_xlfn.IFNA(IF(J67=FALSE,I67,IF(ISBLANK(G67),VLOOKUP(H67,'Reference data SID'!$N:$P,3,FALSE),VLOOKUP(G67,'Reference data SID'!$M:$P,4,FALSE))),"")</f>
        <v/>
      </c>
      <c r="L67" s="148" t="str">
        <f>_xlfn.IFNA(VLOOKUP(K67,'Reference data SID'!L:M,2,FALSE),"")</f>
        <v/>
      </c>
      <c r="M67" s="148" t="str">
        <f>_xlfn.IFNA(VLOOKUP(K67,'Reference data SID'!L:N,3,FALSE),"")</f>
        <v/>
      </c>
      <c r="N67" s="148" t="str">
        <f>_xlfn.IFNA(VLOOKUP(K67,'Reference data SID'!L:O,4,FALSE),"")</f>
        <v/>
      </c>
      <c r="O67" s="147"/>
      <c r="P67" s="147"/>
      <c r="Q67" s="147"/>
      <c r="R67" s="147"/>
      <c r="S67" s="147"/>
      <c r="T67" s="146"/>
      <c r="U67" s="146"/>
      <c r="V67" s="146"/>
      <c r="W67" s="147"/>
      <c r="X67" s="149" t="str">
        <f t="shared" ca="1" si="0"/>
        <v/>
      </c>
      <c r="Y67" s="210" t="str">
        <f>_xlfn.IFNA(VLOOKUP(F67,'Reference data SID'!D:E,2,FALSE),"")</f>
        <v/>
      </c>
      <c r="Z67" s="210" t="str">
        <f t="shared" si="1"/>
        <v>not ok</v>
      </c>
      <c r="AA67" s="210" t="str">
        <f t="shared" si="2"/>
        <v>not ok</v>
      </c>
      <c r="AB67" s="210" t="str">
        <f t="shared" si="3"/>
        <v>ok</v>
      </c>
      <c r="AC67" s="210" t="str">
        <f t="shared" si="4"/>
        <v>_EC</v>
      </c>
      <c r="AD67" s="210" t="str">
        <f t="shared" si="5"/>
        <v>_CAS</v>
      </c>
      <c r="AE67" s="210" t="str">
        <f t="shared" si="6"/>
        <v>_uses</v>
      </c>
      <c r="AF67" s="210" t="str">
        <f t="shared" si="7"/>
        <v/>
      </c>
      <c r="AG67" s="210" t="str">
        <f t="shared" si="8"/>
        <v/>
      </c>
      <c r="AH67" s="210" t="str">
        <f t="shared" si="9"/>
        <v>_articles</v>
      </c>
      <c r="AI67" s="210" t="str">
        <f t="shared" si="10"/>
        <v/>
      </c>
      <c r="AJ67" s="210" t="str">
        <f t="shared" si="11"/>
        <v/>
      </c>
      <c r="AK67" s="210" t="str">
        <f>IF(LEN(F67)&gt;1,CONCATENATE(Table6[[#This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7" s="210" t="str">
        <f>IF(LEN(F67)&gt;1,IF(COUNTIFS($AK$6:AK$502,LEFT(AK67,250))&gt;1,"Duplicate entry: it seems that you have two rows reporting the same stockpile, please verify that it is not a duplicate",""),"")</f>
        <v/>
      </c>
      <c r="AM67" s="210" t="str">
        <f>IF(LEN(F67)&gt;0,IF(ISNUMBER(MATCH(F67,Annex_I_II_entries,0)),"","The Entry name is not within the dropdown list, make sure that you have not copied and pasted overwritting the cell format (with its correponding dropdown list) in column A"),"")</f>
        <v/>
      </c>
      <c r="AN67" s="210" t="str">
        <f t="shared" ca="1" si="12"/>
        <v/>
      </c>
      <c r="AO67" s="210" t="str">
        <f t="shared" ca="1" si="13"/>
        <v/>
      </c>
      <c r="AP67" s="211" t="str">
        <f t="shared" ca="1" si="14"/>
        <v/>
      </c>
      <c r="AQ67" s="211" t="str">
        <f t="shared" ca="1" si="15"/>
        <v/>
      </c>
      <c r="AR67" s="212" t="str">
        <f t="shared" ca="1" si="16"/>
        <v/>
      </c>
    </row>
    <row r="68" spans="1:44" x14ac:dyDescent="0.25">
      <c r="A68" s="86"/>
      <c r="B68" s="86"/>
      <c r="C68" s="144"/>
      <c r="D68" s="145"/>
      <c r="E68" s="144"/>
      <c r="F68" s="144"/>
      <c r="G68" s="144"/>
      <c r="H68" s="144"/>
      <c r="I68" s="191" t="str">
        <f>_xlfn.IFNA(VLOOKUP(F68,'Reference data SID'!$D$2:$Q$673,14,FALSE),"")</f>
        <v/>
      </c>
      <c r="J68" s="191" t="str">
        <f>_xlfn.IFNA(VLOOKUP(I68,'Reference data SID'!$C$3:$E$673,3,FALSE),"")</f>
        <v/>
      </c>
      <c r="K68" s="64" t="str">
        <f>_xlfn.IFNA(IF(J68=FALSE,I68,IF(ISBLANK(G68),VLOOKUP(H68,'Reference data SID'!$N:$P,3,FALSE),VLOOKUP(G68,'Reference data SID'!$M:$P,4,FALSE))),"")</f>
        <v/>
      </c>
      <c r="L68" s="148" t="str">
        <f>_xlfn.IFNA(VLOOKUP(K68,'Reference data SID'!L:M,2,FALSE),"")</f>
        <v/>
      </c>
      <c r="M68" s="148" t="str">
        <f>_xlfn.IFNA(VLOOKUP(K68,'Reference data SID'!L:N,3,FALSE),"")</f>
        <v/>
      </c>
      <c r="N68" s="148" t="str">
        <f>_xlfn.IFNA(VLOOKUP(K68,'Reference data SID'!L:O,4,FALSE),"")</f>
        <v/>
      </c>
      <c r="O68" s="144"/>
      <c r="P68" s="144"/>
      <c r="Q68" s="144"/>
      <c r="R68" s="144"/>
      <c r="S68" s="144"/>
      <c r="T68" s="146"/>
      <c r="U68" s="146"/>
      <c r="V68" s="146"/>
      <c r="W68" s="144"/>
      <c r="X68" s="149" t="str">
        <f t="shared" ca="1" si="0"/>
        <v/>
      </c>
      <c r="Y68" s="210" t="str">
        <f>_xlfn.IFNA(VLOOKUP(F68,'Reference data SID'!D:E,2,FALSE),"")</f>
        <v/>
      </c>
      <c r="Z68" s="210" t="str">
        <f t="shared" si="1"/>
        <v>not ok</v>
      </c>
      <c r="AA68" s="210" t="str">
        <f t="shared" si="2"/>
        <v>not ok</v>
      </c>
      <c r="AB68" s="210" t="str">
        <f t="shared" si="3"/>
        <v>ok</v>
      </c>
      <c r="AC68" s="210" t="str">
        <f t="shared" si="4"/>
        <v>_EC</v>
      </c>
      <c r="AD68" s="210" t="str">
        <f t="shared" si="5"/>
        <v>_CAS</v>
      </c>
      <c r="AE68" s="210" t="str">
        <f t="shared" si="6"/>
        <v>_uses</v>
      </c>
      <c r="AF68" s="210" t="str">
        <f t="shared" si="7"/>
        <v/>
      </c>
      <c r="AG68" s="210" t="str">
        <f t="shared" si="8"/>
        <v/>
      </c>
      <c r="AH68" s="210" t="str">
        <f t="shared" si="9"/>
        <v>_articles</v>
      </c>
      <c r="AI68" s="210" t="str">
        <f t="shared" si="10"/>
        <v/>
      </c>
      <c r="AJ68" s="210" t="str">
        <f t="shared" si="11"/>
        <v/>
      </c>
      <c r="AK68" s="210" t="str">
        <f>IF(LEN(F68)&gt;1,CONCATENATE(Table6[[#This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8" s="210" t="str">
        <f>IF(LEN(F68)&gt;1,IF(COUNTIFS($AK$6:AK$502,LEFT(AK68,250))&gt;1,"Duplicate entry: it seems that you have two rows reporting the same stockpile, please verify that it is not a duplicate",""),"")</f>
        <v/>
      </c>
      <c r="AM68" s="210" t="str">
        <f>IF(LEN(F68)&gt;0,IF(ISNUMBER(MATCH(F68,Annex_I_II_entries,0)),"","The Entry name is not within the dropdown list, make sure that you have not copied and pasted overwritting the cell format (with its correponding dropdown list) in column A"),"")</f>
        <v/>
      </c>
      <c r="AN68" s="210" t="str">
        <f t="shared" ca="1" si="12"/>
        <v/>
      </c>
      <c r="AO68" s="210" t="str">
        <f t="shared" ca="1" si="13"/>
        <v/>
      </c>
      <c r="AP68" s="211" t="str">
        <f t="shared" ca="1" si="14"/>
        <v/>
      </c>
      <c r="AQ68" s="211" t="str">
        <f t="shared" ca="1" si="15"/>
        <v/>
      </c>
      <c r="AR68" s="212" t="str">
        <f t="shared" ca="1" si="16"/>
        <v/>
      </c>
    </row>
    <row r="69" spans="1:44" x14ac:dyDescent="0.25">
      <c r="A69" s="86"/>
      <c r="B69" s="86"/>
      <c r="C69" s="147"/>
      <c r="D69" s="176"/>
      <c r="E69" s="147"/>
      <c r="F69" s="147"/>
      <c r="G69" s="144"/>
      <c r="H69" s="144"/>
      <c r="I69" s="192" t="str">
        <f>_xlfn.IFNA(VLOOKUP(F69,'Reference data SID'!$D$2:$Q$673,14,FALSE),"")</f>
        <v/>
      </c>
      <c r="J69" s="192" t="str">
        <f>_xlfn.IFNA(VLOOKUP(I69,'Reference data SID'!$C$3:$E$673,3,FALSE),"")</f>
        <v/>
      </c>
      <c r="K69" s="64" t="str">
        <f>_xlfn.IFNA(IF(J69=FALSE,I69,IF(ISBLANK(G69),VLOOKUP(H69,'Reference data SID'!$N:$P,3,FALSE),VLOOKUP(G69,'Reference data SID'!$M:$P,4,FALSE))),"")</f>
        <v/>
      </c>
      <c r="L69" s="148" t="str">
        <f>_xlfn.IFNA(VLOOKUP(K69,'Reference data SID'!L:M,2,FALSE),"")</f>
        <v/>
      </c>
      <c r="M69" s="148" t="str">
        <f>_xlfn.IFNA(VLOOKUP(K69,'Reference data SID'!L:N,3,FALSE),"")</f>
        <v/>
      </c>
      <c r="N69" s="148" t="str">
        <f>_xlfn.IFNA(VLOOKUP(K69,'Reference data SID'!L:O,4,FALSE),"")</f>
        <v/>
      </c>
      <c r="O69" s="147"/>
      <c r="P69" s="147"/>
      <c r="Q69" s="147"/>
      <c r="R69" s="147"/>
      <c r="S69" s="147"/>
      <c r="T69" s="146"/>
      <c r="U69" s="146"/>
      <c r="V69" s="146"/>
      <c r="W69" s="147"/>
      <c r="X69" s="149" t="str">
        <f t="shared" ca="1" si="0"/>
        <v/>
      </c>
      <c r="Y69" s="210" t="str">
        <f>_xlfn.IFNA(VLOOKUP(F69,'Reference data SID'!D:E,2,FALSE),"")</f>
        <v/>
      </c>
      <c r="Z69" s="210" t="str">
        <f t="shared" si="1"/>
        <v>not ok</v>
      </c>
      <c r="AA69" s="210" t="str">
        <f t="shared" si="2"/>
        <v>not ok</v>
      </c>
      <c r="AB69" s="210" t="str">
        <f t="shared" si="3"/>
        <v>ok</v>
      </c>
      <c r="AC69" s="210" t="str">
        <f t="shared" si="4"/>
        <v>_EC</v>
      </c>
      <c r="AD69" s="210" t="str">
        <f t="shared" si="5"/>
        <v>_CAS</v>
      </c>
      <c r="AE69" s="210" t="str">
        <f t="shared" si="6"/>
        <v>_uses</v>
      </c>
      <c r="AF69" s="210" t="str">
        <f t="shared" si="7"/>
        <v/>
      </c>
      <c r="AG69" s="210" t="str">
        <f t="shared" si="8"/>
        <v/>
      </c>
      <c r="AH69" s="210" t="str">
        <f t="shared" si="9"/>
        <v>_articles</v>
      </c>
      <c r="AI69" s="210" t="str">
        <f t="shared" si="10"/>
        <v/>
      </c>
      <c r="AJ69" s="210" t="str">
        <f t="shared" si="11"/>
        <v/>
      </c>
      <c r="AK69" s="210" t="str">
        <f>IF(LEN(F69)&gt;1,CONCATENATE(Table6[[#This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69" s="210" t="str">
        <f>IF(LEN(F69)&gt;1,IF(COUNTIFS($AK$6:AK$502,LEFT(AK69,250))&gt;1,"Duplicate entry: it seems that you have two rows reporting the same stockpile, please verify that it is not a duplicate",""),"")</f>
        <v/>
      </c>
      <c r="AM69" s="210" t="str">
        <f>IF(LEN(F69)&gt;0,IF(ISNUMBER(MATCH(F69,Annex_I_II_entries,0)),"","The Entry name is not within the dropdown list, make sure that you have not copied and pasted overwritting the cell format (with its correponding dropdown list) in column A"),"")</f>
        <v/>
      </c>
      <c r="AN69" s="210" t="str">
        <f t="shared" ca="1" si="12"/>
        <v/>
      </c>
      <c r="AO69" s="210" t="str">
        <f t="shared" ca="1" si="13"/>
        <v/>
      </c>
      <c r="AP69" s="211" t="str">
        <f t="shared" ca="1" si="14"/>
        <v/>
      </c>
      <c r="AQ69" s="211" t="str">
        <f t="shared" ca="1" si="15"/>
        <v/>
      </c>
      <c r="AR69" s="212" t="str">
        <f t="shared" ca="1" si="16"/>
        <v/>
      </c>
    </row>
    <row r="70" spans="1:44" x14ac:dyDescent="0.25">
      <c r="A70" s="86"/>
      <c r="B70" s="86"/>
      <c r="C70" s="144"/>
      <c r="D70" s="145"/>
      <c r="E70" s="144"/>
      <c r="F70" s="144"/>
      <c r="G70" s="144"/>
      <c r="H70" s="144"/>
      <c r="I70" s="191" t="str">
        <f>_xlfn.IFNA(VLOOKUP(F70,'Reference data SID'!$D$2:$Q$673,14,FALSE),"")</f>
        <v/>
      </c>
      <c r="J70" s="191" t="str">
        <f>_xlfn.IFNA(VLOOKUP(I70,'Reference data SID'!$C$3:$E$673,3,FALSE),"")</f>
        <v/>
      </c>
      <c r="K70" s="64" t="str">
        <f>_xlfn.IFNA(IF(J70=FALSE,I70,IF(ISBLANK(G70),VLOOKUP(H70,'Reference data SID'!$N:$P,3,FALSE),VLOOKUP(G70,'Reference data SID'!$M:$P,4,FALSE))),"")</f>
        <v/>
      </c>
      <c r="L70" s="148" t="str">
        <f>_xlfn.IFNA(VLOOKUP(K70,'Reference data SID'!L:M,2,FALSE),"")</f>
        <v/>
      </c>
      <c r="M70" s="148" t="str">
        <f>_xlfn.IFNA(VLOOKUP(K70,'Reference data SID'!L:N,3,FALSE),"")</f>
        <v/>
      </c>
      <c r="N70" s="148" t="str">
        <f>_xlfn.IFNA(VLOOKUP(K70,'Reference data SID'!L:O,4,FALSE),"")</f>
        <v/>
      </c>
      <c r="O70" s="144"/>
      <c r="P70" s="144"/>
      <c r="Q70" s="144"/>
      <c r="R70" s="144"/>
      <c r="S70" s="144"/>
      <c r="T70" s="146"/>
      <c r="U70" s="146"/>
      <c r="V70" s="146"/>
      <c r="W70" s="144"/>
      <c r="X70" s="149" t="str">
        <f t="shared" ref="X70:X133" ca="1" si="17" xml:space="preserve">
CONCATENATE(AL70,
IF(AND(LEN(AL70)&gt;2,OR(LEN(AM70&gt;2),LEN(AN70&gt;2),LEN(AO70&gt;2),(AP70&gt;2),LEN(AQ70&gt;2),LEN(AR70&gt;2))),CONCATENATE("; ",CHAR(10)),""),
AM70,
IF(AND(LEN(AM70)&gt;2,OR(LEN(AN70&gt;2),LEN(AO70&gt;2),(AP70&gt;2),LEN(AQ70&gt;2),LEN(AR70&gt;1))),CONCATENATE("; ",CHAR(10)),""),
AN70,
IF(AND(LEN(AN70)&gt;2,OR(LEN(AO70&gt;2),(AP70&gt;2),LEN(AQ70&gt;2),LEN(AR70&gt;2))),CONCATENATE("; ",CHAR(10)),""),
AO70,
IF(AND(LEN(AO70)&gt;2,OR((AP70&gt;2),LEN(AQ70&gt;1),LEN(AR70&gt;2))),CONCATENATE("; ",CHAR(10)),""),
AP70,
IF(AND(LEN(AP70)&gt;2,OR((AQ70&gt;2),LEN(AR70&gt;2))),CONCATENATE("; ",CHAR(10)),""),
AQ70,
IF(AND(LEN(AQ70)&gt;2,(LEN(AR70&gt;2))),CONCATENATE("; ",CHAR(10)),""),
AR70
)</f>
        <v/>
      </c>
      <c r="Y70" s="210" t="str">
        <f>_xlfn.IFNA(VLOOKUP(F70,'Reference data SID'!D:E,2,FALSE),"")</f>
        <v/>
      </c>
      <c r="Z70" s="210" t="str">
        <f t="shared" si="1"/>
        <v>not ok</v>
      </c>
      <c r="AA70" s="210" t="str">
        <f t="shared" si="2"/>
        <v>not ok</v>
      </c>
      <c r="AB70" s="210" t="str">
        <f t="shared" si="3"/>
        <v>ok</v>
      </c>
      <c r="AC70" s="210" t="str">
        <f t="shared" si="4"/>
        <v>_EC</v>
      </c>
      <c r="AD70" s="210" t="str">
        <f t="shared" si="5"/>
        <v>_CAS</v>
      </c>
      <c r="AE70" s="210" t="str">
        <f t="shared" si="6"/>
        <v>_uses</v>
      </c>
      <c r="AF70" s="210" t="str">
        <f t="shared" si="7"/>
        <v/>
      </c>
      <c r="AG70" s="210" t="str">
        <f t="shared" si="8"/>
        <v/>
      </c>
      <c r="AH70" s="210" t="str">
        <f t="shared" si="9"/>
        <v>_articles</v>
      </c>
      <c r="AI70" s="210" t="str">
        <f t="shared" si="10"/>
        <v/>
      </c>
      <c r="AJ70" s="210" t="str">
        <f t="shared" si="11"/>
        <v/>
      </c>
      <c r="AK70" s="210" t="str">
        <f>IF(LEN(F70)&gt;1,CONCATENATE(Table6[[#This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0" s="210" t="str">
        <f>IF(LEN(F70)&gt;1,IF(COUNTIFS($AK$6:AK$502,LEFT(AK70,250))&gt;1,"Duplicate entry: it seems that you have two rows reporting the same stockpile, please verify that it is not a duplicate",""),"")</f>
        <v/>
      </c>
      <c r="AM70" s="210" t="str">
        <f>IF(LEN(F70)&gt;0,IF(ISNUMBER(MATCH(F70,Annex_I_II_entries,0)),"","The Entry name is not within the dropdown list, make sure that you have not copied and pasted overwritting the cell format (with its correponding dropdown list) in column A"),"")</f>
        <v/>
      </c>
      <c r="AN70" s="210" t="str">
        <f t="shared" ca="1" si="12"/>
        <v/>
      </c>
      <c r="AO70" s="210" t="str">
        <f t="shared" ca="1" si="13"/>
        <v/>
      </c>
      <c r="AP70" s="211" t="str">
        <f t="shared" ca="1" si="14"/>
        <v/>
      </c>
      <c r="AQ70" s="211" t="str">
        <f t="shared" ca="1" si="15"/>
        <v/>
      </c>
      <c r="AR70" s="212" t="str">
        <f t="shared" ca="1" si="16"/>
        <v/>
      </c>
    </row>
    <row r="71" spans="1:44" x14ac:dyDescent="0.25">
      <c r="A71" s="86"/>
      <c r="B71" s="86"/>
      <c r="C71" s="147"/>
      <c r="D71" s="176"/>
      <c r="E71" s="147"/>
      <c r="F71" s="147"/>
      <c r="G71" s="144"/>
      <c r="H71" s="144"/>
      <c r="I71" s="192" t="str">
        <f>_xlfn.IFNA(VLOOKUP(F71,'Reference data SID'!$D$2:$Q$673,14,FALSE),"")</f>
        <v/>
      </c>
      <c r="J71" s="192" t="str">
        <f>_xlfn.IFNA(VLOOKUP(I71,'Reference data SID'!$C$3:$E$673,3,FALSE),"")</f>
        <v/>
      </c>
      <c r="K71" s="64" t="str">
        <f>_xlfn.IFNA(IF(J71=FALSE,I71,IF(ISBLANK(G71),VLOOKUP(H71,'Reference data SID'!$N:$P,3,FALSE),VLOOKUP(G71,'Reference data SID'!$M:$P,4,FALSE))),"")</f>
        <v/>
      </c>
      <c r="L71" s="148" t="str">
        <f>_xlfn.IFNA(VLOOKUP(K71,'Reference data SID'!L:M,2,FALSE),"")</f>
        <v/>
      </c>
      <c r="M71" s="148" t="str">
        <f>_xlfn.IFNA(VLOOKUP(K71,'Reference data SID'!L:N,3,FALSE),"")</f>
        <v/>
      </c>
      <c r="N71" s="148" t="str">
        <f>_xlfn.IFNA(VLOOKUP(K71,'Reference data SID'!L:O,4,FALSE),"")</f>
        <v/>
      </c>
      <c r="O71" s="147"/>
      <c r="P71" s="147"/>
      <c r="Q71" s="147"/>
      <c r="R71" s="147"/>
      <c r="S71" s="147"/>
      <c r="T71" s="146"/>
      <c r="U71" s="146"/>
      <c r="V71" s="146"/>
      <c r="W71" s="147"/>
      <c r="X71" s="149" t="str">
        <f t="shared" ca="1" si="17"/>
        <v/>
      </c>
      <c r="Y71" s="210" t="str">
        <f>_xlfn.IFNA(VLOOKUP(F71,'Reference data SID'!D:E,2,FALSE),"")</f>
        <v/>
      </c>
      <c r="Z71" s="210" t="str">
        <f t="shared" ref="Z71:Z134" si="18">IF(AND(Y71=TRUE,LEN(H71)&lt;1),"ok","not ok")</f>
        <v>not ok</v>
      </c>
      <c r="AA71" s="210" t="str">
        <f t="shared" ref="AA71:AA134" si="19">IF(AND(Y71=TRUE, LEN(G71)&lt;1),"ok","not ok")</f>
        <v>not ok</v>
      </c>
      <c r="AB71" s="210" t="str">
        <f t="shared" ref="AB71:AB134" si="20">IF(LEN(CONCATENATE(G71,H71))&gt;0, "not ok", "ok")</f>
        <v>ok</v>
      </c>
      <c r="AC71" s="210" t="str">
        <f t="shared" ref="AC71:AC134" si="21">CONCATENATE(SUBSTITUTE(SUBSTITUTE(SUBSTITUTE(SUBSTITUTE(SUBSTITUTE(SUBSTITUTE(F71," ","_"),"(","_"),")","_"),"-","_"),";","_"),",","_"),"_EC")</f>
        <v>_EC</v>
      </c>
      <c r="AD71" s="210" t="str">
        <f t="shared" ref="AD71:AD134" si="22">CONCATENATE(SUBSTITUTE(SUBSTITUTE(SUBSTITUTE(SUBSTITUTE(SUBSTITUTE(SUBSTITUTE(F71," ","_"),"(","_"),")","_"),"-","_"),";","_"),",","_"),"_CAS")</f>
        <v>_CAS</v>
      </c>
      <c r="AE71" s="210" t="str">
        <f t="shared" ref="AE71:AE134" si="23">CONCATENATE(SUBSTITUTE(SUBSTITUTE(SUBSTITUTE(SUBSTITUTE(SUBSTITUTE(SUBSTITUTE(F71," ","_"),"(","_"),")","_"),"-","_"),";","_"),",","_"),"_uses")</f>
        <v>_uses</v>
      </c>
      <c r="AF71" s="210" t="str">
        <f t="shared" ref="AF71:AF134" si="24">IF(RIGHT(SUBSTITUTE(SUBSTITUTE(SUBSTITUTE(SUBSTITUTE(SUBSTITUTE(SUBSTITUTE(T71," ","_"),"(","_"),")","_"),"-","_"),";","_"),"/","_"),1)="_",LEFT(SUBSTITUTE(SUBSTITUTE(SUBSTITUTE(SUBSTITUTE(SUBSTITUTE(SUBSTITUTE(T71," ","_"),"(","_"),")","_"),"-","_"),";","_"),"/","_"),LEN(T71)-1),(SUBSTITUTE(SUBSTITUTE(SUBSTITUTE(SUBSTITUTE(SUBSTITUTE(SUBSTITUTE(T71," ","_"),"(","_"),")","_"),"-","_"),";","_"),"/","_")))</f>
        <v/>
      </c>
      <c r="AG71" s="210" t="str">
        <f t="shared" ref="AG71:AG134" si="25">IF(RIGHT(SUBSTITUTE(SUBSTITUTE(SUBSTITUTE(SUBSTITUTE(SUBSTITUTE(SUBSTITUTE(U71," ","_"),"(","_"),")","_"),"-","_"),";","_"),"/","_"),1)="_",LEFT(SUBSTITUTE(SUBSTITUTE(SUBSTITUTE(SUBSTITUTE(SUBSTITUTE(SUBSTITUTE(U71," ","_"),"(","_"),")","_"),"-","_"),";","_"),"/","_"),LEN(U71)-1),(SUBSTITUTE(SUBSTITUTE(SUBSTITUTE(SUBSTITUTE(SUBSTITUTE(SUBSTITUTE(U71," ","_"),"(","_"),")","_"),"-","_"),";","_"),"/","_")))</f>
        <v/>
      </c>
      <c r="AH71" s="210" t="str">
        <f t="shared" ref="AH71:AH134" si="26">CONCATENATE(SUBSTITUTE(SUBSTITUTE(SUBSTITUTE(SUBSTITUTE(SUBSTITUTE(SUBSTITUTE(F71," ","_"),"(","_"),")","_"),"-","_"),";","_"),",","_"),"_articles")</f>
        <v>_articles</v>
      </c>
      <c r="AI71" s="210" t="str">
        <f t="shared" ref="AI71:AI134" si="27">IF(RIGHT(SUBSTITUTE(SUBSTITUTE(SUBSTITUTE(SUBSTITUTE(SUBSTITUTE(SUBSTITUTE(T71," ","_"),"(","_"),")","_"),"-","_"),";","_"),"/","_"),1)="_",LEFT(SUBSTITUTE(SUBSTITUTE(SUBSTITUTE(SUBSTITUTE(SUBSTITUTE(SUBSTITUTE(T71," ","_"),"(","_"),")","_"),"-","_"),";","_"),"/","_"),LEN(T71)-1),(SUBSTITUTE(SUBSTITUTE(SUBSTITUTE(SUBSTITUTE(SUBSTITUTE(SUBSTITUTE(T71," ","_"),"(","_"),")","_"),"-","_"),";","_"),"/","_")))</f>
        <v/>
      </c>
      <c r="AJ71" s="210" t="str">
        <f t="shared" ref="AJ71:AJ134" si="28">IF(RIGHT(SUBSTITUTE(SUBSTITUTE(SUBSTITUTE(SUBSTITUTE(SUBSTITUTE(SUBSTITUTE(U71," ","_"),"(","_"),")","_"),"-","_"),";","_"),"/","_"),1)="_",LEFT(SUBSTITUTE(SUBSTITUTE(SUBSTITUTE(SUBSTITUTE(SUBSTITUTE(SUBSTITUTE(U71," ","_"),"(","_"),")","_"),"-","_"),";","_"),"/","_"),LEN(U71)-1),(SUBSTITUTE(SUBSTITUTE(SUBSTITUTE(SUBSTITUTE(SUBSTITUTE(SUBSTITUTE(U71," ","_"),"(","_"),")","_"),"-","_"),";","_"),"/","_")))</f>
        <v/>
      </c>
      <c r="AK71" s="210" t="str">
        <f>IF(LEN(F71)&gt;1,CONCATENATE(Table6[[#This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1" s="210" t="str">
        <f>IF(LEN(F71)&gt;1,IF(COUNTIFS($AK$6:AK$502,LEFT(AK71,250))&gt;1,"Duplicate entry: it seems that you have two rows reporting the same stockpile, please verify that it is not a duplicate",""),"")</f>
        <v/>
      </c>
      <c r="AM71" s="210" t="str">
        <f>IF(LEN(F71)&gt;0,IF(ISNUMBER(MATCH(F71,Annex_I_II_entries,0)),"","The Entry name is not within the dropdown list, make sure that you have not copied and pasted overwritting the cell format (with its correponding dropdown list) in column A"),"")</f>
        <v/>
      </c>
      <c r="AN71" s="210" t="str">
        <f t="shared" ref="AN71:AN134" ca="1" si="29">IF(LEN(G71)&gt;0,IF(ISNUMBER(MATCH(G71,INDIRECT(AC71),0)),"","The EC number is not within the dropdown list, make sure that you have not copied and pasted overwritting the cell format (with its correponding dropdown list) in column B or that you have not removed/modified the name of the entry in column E"),"")</f>
        <v/>
      </c>
      <c r="AO71" s="210" t="str">
        <f t="shared" ref="AO71:AO134" ca="1" si="30">IF(LEN(H71)&gt;0,IF(ISNUMBER(MATCH(H71,INDIRECT(AD71),0)),"","The CAS number is not within the dropdown list, make sure that you have not copied and pasted overwritting the cell format (with its correponding dropdown list) in column C, or that you have not removed/modified the name of the entry in column E"),"")</f>
        <v/>
      </c>
      <c r="AP71" s="211" t="str">
        <f t="shared" ref="AP71:AP134" ca="1" si="31">IF(AND(LEN(T71)&gt;0,O71&lt;&gt;"article"),IF(ISNUMBER(MATCH(T71,INDIRECT(AE71),0)),"","The derogated use is not within the dropdown list, make sure that you have not copied and pasted overwritting the cell format (with its correponding dropdown list) in column R"),IF(AND(LEN(T71)&gt;0,O71="article"),IF(ISNUMBER(MATCH(T71,INDIRECT(AH71),0)),"","The derogated use is not within the dropdown list, make sure that you have not copied and pasted overwritting the cell format (with its correponding dropdown list) in column R"),""))</f>
        <v/>
      </c>
      <c r="AQ71" s="211" t="str">
        <f t="shared" ref="AQ71:AQ134" ca="1" si="32">IF(LEN(U71)&gt;0,IF(ISNUMBER(MATCH(U71,INDIRECT(AF71),0)),"","The derogated use is not within the dropdown list, make sure that you have not copied and pasted overwritting the cell format (with its correponding dropdown list) in column S"),"")</f>
        <v/>
      </c>
      <c r="AR71" s="212" t="str">
        <f t="shared" ref="AR71:AR134" ca="1" si="33">IF(LEN(V71)&gt;0,IF(ISNUMBER(MATCH(V71,INDIRECT(AG71),0)),"","The derogated use is not within the dropdown list, make sure that you have not copied and pasted overwritting the cell format (with its correponding dropdown list) in column T"),"")</f>
        <v/>
      </c>
    </row>
    <row r="72" spans="1:44" x14ac:dyDescent="0.25">
      <c r="A72" s="86"/>
      <c r="B72" s="86"/>
      <c r="C72" s="144"/>
      <c r="D72" s="145"/>
      <c r="E72" s="144"/>
      <c r="F72" s="144"/>
      <c r="G72" s="144"/>
      <c r="H72" s="144"/>
      <c r="I72" s="191" t="str">
        <f>_xlfn.IFNA(VLOOKUP(F72,'Reference data SID'!$D$2:$Q$673,14,FALSE),"")</f>
        <v/>
      </c>
      <c r="J72" s="191" t="str">
        <f>_xlfn.IFNA(VLOOKUP(I72,'Reference data SID'!$C$3:$E$673,3,FALSE),"")</f>
        <v/>
      </c>
      <c r="K72" s="64" t="str">
        <f>_xlfn.IFNA(IF(J72=FALSE,I72,IF(ISBLANK(G72),VLOOKUP(H72,'Reference data SID'!$N:$P,3,FALSE),VLOOKUP(G72,'Reference data SID'!$M:$P,4,FALSE))),"")</f>
        <v/>
      </c>
      <c r="L72" s="148" t="str">
        <f>_xlfn.IFNA(VLOOKUP(K72,'Reference data SID'!L:M,2,FALSE),"")</f>
        <v/>
      </c>
      <c r="M72" s="148" t="str">
        <f>_xlfn.IFNA(VLOOKUP(K72,'Reference data SID'!L:N,3,FALSE),"")</f>
        <v/>
      </c>
      <c r="N72" s="148" t="str">
        <f>_xlfn.IFNA(VLOOKUP(K72,'Reference data SID'!L:O,4,FALSE),"")</f>
        <v/>
      </c>
      <c r="O72" s="144"/>
      <c r="P72" s="144"/>
      <c r="Q72" s="144"/>
      <c r="R72" s="144"/>
      <c r="S72" s="144"/>
      <c r="T72" s="146"/>
      <c r="U72" s="146"/>
      <c r="V72" s="146"/>
      <c r="W72" s="144"/>
      <c r="X72" s="149" t="str">
        <f t="shared" ca="1" si="17"/>
        <v/>
      </c>
      <c r="Y72" s="210" t="str">
        <f>_xlfn.IFNA(VLOOKUP(F72,'Reference data SID'!D:E,2,FALSE),"")</f>
        <v/>
      </c>
      <c r="Z72" s="210" t="str">
        <f t="shared" si="18"/>
        <v>not ok</v>
      </c>
      <c r="AA72" s="210" t="str">
        <f t="shared" si="19"/>
        <v>not ok</v>
      </c>
      <c r="AB72" s="210" t="str">
        <f t="shared" si="20"/>
        <v>ok</v>
      </c>
      <c r="AC72" s="210" t="str">
        <f t="shared" si="21"/>
        <v>_EC</v>
      </c>
      <c r="AD72" s="210" t="str">
        <f t="shared" si="22"/>
        <v>_CAS</v>
      </c>
      <c r="AE72" s="210" t="str">
        <f t="shared" si="23"/>
        <v>_uses</v>
      </c>
      <c r="AF72" s="210" t="str">
        <f t="shared" si="24"/>
        <v/>
      </c>
      <c r="AG72" s="210" t="str">
        <f t="shared" si="25"/>
        <v/>
      </c>
      <c r="AH72" s="210" t="str">
        <f t="shared" si="26"/>
        <v>_articles</v>
      </c>
      <c r="AI72" s="210" t="str">
        <f t="shared" si="27"/>
        <v/>
      </c>
      <c r="AJ72" s="210" t="str">
        <f t="shared" si="28"/>
        <v/>
      </c>
      <c r="AK72" s="210" t="str">
        <f>IF(LEN(F72)&gt;1,CONCATENATE(Table6[[#This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2" s="210" t="str">
        <f>IF(LEN(F72)&gt;1,IF(COUNTIFS($AK$6:AK$502,LEFT(AK72,250))&gt;1,"Duplicate entry: it seems that you have two rows reporting the same stockpile, please verify that it is not a duplicate",""),"")</f>
        <v/>
      </c>
      <c r="AM72" s="210" t="str">
        <f>IF(LEN(F72)&gt;0,IF(ISNUMBER(MATCH(F72,Annex_I_II_entries,0)),"","The Entry name is not within the dropdown list, make sure that you have not copied and pasted overwritting the cell format (with its correponding dropdown list) in column A"),"")</f>
        <v/>
      </c>
      <c r="AN72" s="210" t="str">
        <f t="shared" ca="1" si="29"/>
        <v/>
      </c>
      <c r="AO72" s="210" t="str">
        <f t="shared" ca="1" si="30"/>
        <v/>
      </c>
      <c r="AP72" s="211" t="str">
        <f t="shared" ca="1" si="31"/>
        <v/>
      </c>
      <c r="AQ72" s="211" t="str">
        <f t="shared" ca="1" si="32"/>
        <v/>
      </c>
      <c r="AR72" s="212" t="str">
        <f t="shared" ca="1" si="33"/>
        <v/>
      </c>
    </row>
    <row r="73" spans="1:44" x14ac:dyDescent="0.25">
      <c r="A73" s="86"/>
      <c r="B73" s="86"/>
      <c r="C73" s="147"/>
      <c r="D73" s="176"/>
      <c r="E73" s="147"/>
      <c r="F73" s="147"/>
      <c r="G73" s="144"/>
      <c r="H73" s="144"/>
      <c r="I73" s="192" t="str">
        <f>_xlfn.IFNA(VLOOKUP(F73,'Reference data SID'!$D$2:$Q$673,14,FALSE),"")</f>
        <v/>
      </c>
      <c r="J73" s="192" t="str">
        <f>_xlfn.IFNA(VLOOKUP(I73,'Reference data SID'!$C$3:$E$673,3,FALSE),"")</f>
        <v/>
      </c>
      <c r="K73" s="64" t="str">
        <f>_xlfn.IFNA(IF(J73=FALSE,I73,IF(ISBLANK(G73),VLOOKUP(H73,'Reference data SID'!$N:$P,3,FALSE),VLOOKUP(G73,'Reference data SID'!$M:$P,4,FALSE))),"")</f>
        <v/>
      </c>
      <c r="L73" s="148" t="str">
        <f>_xlfn.IFNA(VLOOKUP(K73,'Reference data SID'!L:M,2,FALSE),"")</f>
        <v/>
      </c>
      <c r="M73" s="148" t="str">
        <f>_xlfn.IFNA(VLOOKUP(K73,'Reference data SID'!L:N,3,FALSE),"")</f>
        <v/>
      </c>
      <c r="N73" s="148" t="str">
        <f>_xlfn.IFNA(VLOOKUP(K73,'Reference data SID'!L:O,4,FALSE),"")</f>
        <v/>
      </c>
      <c r="O73" s="147"/>
      <c r="P73" s="147"/>
      <c r="Q73" s="147"/>
      <c r="R73" s="147"/>
      <c r="S73" s="147"/>
      <c r="T73" s="146"/>
      <c r="U73" s="146"/>
      <c r="V73" s="146"/>
      <c r="W73" s="147"/>
      <c r="X73" s="149" t="str">
        <f t="shared" ca="1" si="17"/>
        <v/>
      </c>
      <c r="Y73" s="210" t="str">
        <f>_xlfn.IFNA(VLOOKUP(F73,'Reference data SID'!D:E,2,FALSE),"")</f>
        <v/>
      </c>
      <c r="Z73" s="210" t="str">
        <f t="shared" si="18"/>
        <v>not ok</v>
      </c>
      <c r="AA73" s="210" t="str">
        <f t="shared" si="19"/>
        <v>not ok</v>
      </c>
      <c r="AB73" s="210" t="str">
        <f t="shared" si="20"/>
        <v>ok</v>
      </c>
      <c r="AC73" s="210" t="str">
        <f t="shared" si="21"/>
        <v>_EC</v>
      </c>
      <c r="AD73" s="210" t="str">
        <f t="shared" si="22"/>
        <v>_CAS</v>
      </c>
      <c r="AE73" s="210" t="str">
        <f t="shared" si="23"/>
        <v>_uses</v>
      </c>
      <c r="AF73" s="210" t="str">
        <f t="shared" si="24"/>
        <v/>
      </c>
      <c r="AG73" s="210" t="str">
        <f t="shared" si="25"/>
        <v/>
      </c>
      <c r="AH73" s="210" t="str">
        <f t="shared" si="26"/>
        <v>_articles</v>
      </c>
      <c r="AI73" s="210" t="str">
        <f t="shared" si="27"/>
        <v/>
      </c>
      <c r="AJ73" s="210" t="str">
        <f t="shared" si="28"/>
        <v/>
      </c>
      <c r="AK73" s="210" t="str">
        <f>IF(LEN(F73)&gt;1,CONCATENATE(Table6[[#This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3" s="210" t="str">
        <f>IF(LEN(F73)&gt;1,IF(COUNTIFS($AK$6:AK$502,LEFT(AK73,250))&gt;1,"Duplicate entry: it seems that you have two rows reporting the same stockpile, please verify that it is not a duplicate",""),"")</f>
        <v/>
      </c>
      <c r="AM73" s="210" t="str">
        <f>IF(LEN(F73)&gt;0,IF(ISNUMBER(MATCH(F73,Annex_I_II_entries,0)),"","The Entry name is not within the dropdown list, make sure that you have not copied and pasted overwritting the cell format (with its correponding dropdown list) in column A"),"")</f>
        <v/>
      </c>
      <c r="AN73" s="210" t="str">
        <f t="shared" ca="1" si="29"/>
        <v/>
      </c>
      <c r="AO73" s="210" t="str">
        <f t="shared" ca="1" si="30"/>
        <v/>
      </c>
      <c r="AP73" s="211" t="str">
        <f t="shared" ca="1" si="31"/>
        <v/>
      </c>
      <c r="AQ73" s="211" t="str">
        <f t="shared" ca="1" si="32"/>
        <v/>
      </c>
      <c r="AR73" s="212" t="str">
        <f t="shared" ca="1" si="33"/>
        <v/>
      </c>
    </row>
    <row r="74" spans="1:44" x14ac:dyDescent="0.25">
      <c r="A74" s="86"/>
      <c r="B74" s="86"/>
      <c r="C74" s="144"/>
      <c r="D74" s="145"/>
      <c r="E74" s="144"/>
      <c r="F74" s="144"/>
      <c r="G74" s="144"/>
      <c r="H74" s="144"/>
      <c r="I74" s="191" t="str">
        <f>_xlfn.IFNA(VLOOKUP(F74,'Reference data SID'!$D$2:$Q$673,14,FALSE),"")</f>
        <v/>
      </c>
      <c r="J74" s="191" t="str">
        <f>_xlfn.IFNA(VLOOKUP(I74,'Reference data SID'!$C$3:$E$673,3,FALSE),"")</f>
        <v/>
      </c>
      <c r="K74" s="64" t="str">
        <f>_xlfn.IFNA(IF(J74=FALSE,I74,IF(ISBLANK(G74),VLOOKUP(H74,'Reference data SID'!$N:$P,3,FALSE),VLOOKUP(G74,'Reference data SID'!$M:$P,4,FALSE))),"")</f>
        <v/>
      </c>
      <c r="L74" s="148" t="str">
        <f>_xlfn.IFNA(VLOOKUP(K74,'Reference data SID'!L:M,2,FALSE),"")</f>
        <v/>
      </c>
      <c r="M74" s="148" t="str">
        <f>_xlfn.IFNA(VLOOKUP(K74,'Reference data SID'!L:N,3,FALSE),"")</f>
        <v/>
      </c>
      <c r="N74" s="148" t="str">
        <f>_xlfn.IFNA(VLOOKUP(K74,'Reference data SID'!L:O,4,FALSE),"")</f>
        <v/>
      </c>
      <c r="O74" s="144"/>
      <c r="P74" s="144"/>
      <c r="Q74" s="144"/>
      <c r="R74" s="144"/>
      <c r="S74" s="144"/>
      <c r="T74" s="146"/>
      <c r="U74" s="146"/>
      <c r="V74" s="146"/>
      <c r="W74" s="144"/>
      <c r="X74" s="149" t="str">
        <f t="shared" ca="1" si="17"/>
        <v/>
      </c>
      <c r="Y74" s="210" t="str">
        <f>_xlfn.IFNA(VLOOKUP(F74,'Reference data SID'!D:E,2,FALSE),"")</f>
        <v/>
      </c>
      <c r="Z74" s="210" t="str">
        <f t="shared" si="18"/>
        <v>not ok</v>
      </c>
      <c r="AA74" s="210" t="str">
        <f t="shared" si="19"/>
        <v>not ok</v>
      </c>
      <c r="AB74" s="210" t="str">
        <f t="shared" si="20"/>
        <v>ok</v>
      </c>
      <c r="AC74" s="210" t="str">
        <f t="shared" si="21"/>
        <v>_EC</v>
      </c>
      <c r="AD74" s="210" t="str">
        <f t="shared" si="22"/>
        <v>_CAS</v>
      </c>
      <c r="AE74" s="210" t="str">
        <f t="shared" si="23"/>
        <v>_uses</v>
      </c>
      <c r="AF74" s="210" t="str">
        <f t="shared" si="24"/>
        <v/>
      </c>
      <c r="AG74" s="210" t="str">
        <f t="shared" si="25"/>
        <v/>
      </c>
      <c r="AH74" s="210" t="str">
        <f t="shared" si="26"/>
        <v>_articles</v>
      </c>
      <c r="AI74" s="210" t="str">
        <f t="shared" si="27"/>
        <v/>
      </c>
      <c r="AJ74" s="210" t="str">
        <f t="shared" si="28"/>
        <v/>
      </c>
      <c r="AK74" s="210" t="str">
        <f>IF(LEN(F74)&gt;1,CONCATENATE(Table6[[#This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4" s="210" t="str">
        <f>IF(LEN(F74)&gt;1,IF(COUNTIFS($AK$6:AK$502,LEFT(AK74,250))&gt;1,"Duplicate entry: it seems that you have two rows reporting the same stockpile, please verify that it is not a duplicate",""),"")</f>
        <v/>
      </c>
      <c r="AM74" s="210" t="str">
        <f>IF(LEN(F74)&gt;0,IF(ISNUMBER(MATCH(F74,Annex_I_II_entries,0)),"","The Entry name is not within the dropdown list, make sure that you have not copied and pasted overwritting the cell format (with its correponding dropdown list) in column A"),"")</f>
        <v/>
      </c>
      <c r="AN74" s="210" t="str">
        <f t="shared" ca="1" si="29"/>
        <v/>
      </c>
      <c r="AO74" s="210" t="str">
        <f t="shared" ca="1" si="30"/>
        <v/>
      </c>
      <c r="AP74" s="211" t="str">
        <f t="shared" ca="1" si="31"/>
        <v/>
      </c>
      <c r="AQ74" s="211" t="str">
        <f t="shared" ca="1" si="32"/>
        <v/>
      </c>
      <c r="AR74" s="212" t="str">
        <f t="shared" ca="1" si="33"/>
        <v/>
      </c>
    </row>
    <row r="75" spans="1:44" x14ac:dyDescent="0.25">
      <c r="A75" s="86"/>
      <c r="B75" s="86"/>
      <c r="C75" s="147"/>
      <c r="D75" s="176"/>
      <c r="E75" s="147"/>
      <c r="F75" s="147"/>
      <c r="G75" s="144"/>
      <c r="H75" s="144"/>
      <c r="I75" s="192" t="str">
        <f>_xlfn.IFNA(VLOOKUP(F75,'Reference data SID'!$D$2:$Q$673,14,FALSE),"")</f>
        <v/>
      </c>
      <c r="J75" s="192" t="str">
        <f>_xlfn.IFNA(VLOOKUP(I75,'Reference data SID'!$C$3:$E$673,3,FALSE),"")</f>
        <v/>
      </c>
      <c r="K75" s="64" t="str">
        <f>_xlfn.IFNA(IF(J75=FALSE,I75,IF(ISBLANK(G75),VLOOKUP(H75,'Reference data SID'!$N:$P,3,FALSE),VLOOKUP(G75,'Reference data SID'!$M:$P,4,FALSE))),"")</f>
        <v/>
      </c>
      <c r="L75" s="148" t="str">
        <f>_xlfn.IFNA(VLOOKUP(K75,'Reference data SID'!L:M,2,FALSE),"")</f>
        <v/>
      </c>
      <c r="M75" s="148" t="str">
        <f>_xlfn.IFNA(VLOOKUP(K75,'Reference data SID'!L:N,3,FALSE),"")</f>
        <v/>
      </c>
      <c r="N75" s="148" t="str">
        <f>_xlfn.IFNA(VLOOKUP(K75,'Reference data SID'!L:O,4,FALSE),"")</f>
        <v/>
      </c>
      <c r="O75" s="147"/>
      <c r="P75" s="147"/>
      <c r="Q75" s="147"/>
      <c r="R75" s="147"/>
      <c r="S75" s="147"/>
      <c r="T75" s="146"/>
      <c r="U75" s="146"/>
      <c r="V75" s="146"/>
      <c r="W75" s="147"/>
      <c r="X75" s="149" t="str">
        <f t="shared" ca="1" si="17"/>
        <v/>
      </c>
      <c r="Y75" s="210" t="str">
        <f>_xlfn.IFNA(VLOOKUP(F75,'Reference data SID'!D:E,2,FALSE),"")</f>
        <v/>
      </c>
      <c r="Z75" s="210" t="str">
        <f t="shared" si="18"/>
        <v>not ok</v>
      </c>
      <c r="AA75" s="210" t="str">
        <f t="shared" si="19"/>
        <v>not ok</v>
      </c>
      <c r="AB75" s="210" t="str">
        <f t="shared" si="20"/>
        <v>ok</v>
      </c>
      <c r="AC75" s="210" t="str">
        <f t="shared" si="21"/>
        <v>_EC</v>
      </c>
      <c r="AD75" s="210" t="str">
        <f t="shared" si="22"/>
        <v>_CAS</v>
      </c>
      <c r="AE75" s="210" t="str">
        <f t="shared" si="23"/>
        <v>_uses</v>
      </c>
      <c r="AF75" s="210" t="str">
        <f t="shared" si="24"/>
        <v/>
      </c>
      <c r="AG75" s="210" t="str">
        <f t="shared" si="25"/>
        <v/>
      </c>
      <c r="AH75" s="210" t="str">
        <f t="shared" si="26"/>
        <v>_articles</v>
      </c>
      <c r="AI75" s="210" t="str">
        <f t="shared" si="27"/>
        <v/>
      </c>
      <c r="AJ75" s="210" t="str">
        <f t="shared" si="28"/>
        <v/>
      </c>
      <c r="AK75" s="210" t="str">
        <f>IF(LEN(F75)&gt;1,CONCATENATE(Table6[[#This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5" s="210" t="str">
        <f>IF(LEN(F75)&gt;1,IF(COUNTIFS($AK$6:AK$502,LEFT(AK75,250))&gt;1,"Duplicate entry: it seems that you have two rows reporting the same stockpile, please verify that it is not a duplicate",""),"")</f>
        <v/>
      </c>
      <c r="AM75" s="210" t="str">
        <f>IF(LEN(F75)&gt;0,IF(ISNUMBER(MATCH(F75,Annex_I_II_entries,0)),"","The Entry name is not within the dropdown list, make sure that you have not copied and pasted overwritting the cell format (with its correponding dropdown list) in column A"),"")</f>
        <v/>
      </c>
      <c r="AN75" s="210" t="str">
        <f t="shared" ca="1" si="29"/>
        <v/>
      </c>
      <c r="AO75" s="210" t="str">
        <f t="shared" ca="1" si="30"/>
        <v/>
      </c>
      <c r="AP75" s="211" t="str">
        <f t="shared" ca="1" si="31"/>
        <v/>
      </c>
      <c r="AQ75" s="211" t="str">
        <f t="shared" ca="1" si="32"/>
        <v/>
      </c>
      <c r="AR75" s="212" t="str">
        <f t="shared" ca="1" si="33"/>
        <v/>
      </c>
    </row>
    <row r="76" spans="1:44" x14ac:dyDescent="0.25">
      <c r="A76" s="86"/>
      <c r="B76" s="86"/>
      <c r="C76" s="144"/>
      <c r="D76" s="145"/>
      <c r="E76" s="144"/>
      <c r="F76" s="144"/>
      <c r="G76" s="144"/>
      <c r="H76" s="144"/>
      <c r="I76" s="191" t="str">
        <f>_xlfn.IFNA(VLOOKUP(F76,'Reference data SID'!$D$2:$Q$673,14,FALSE),"")</f>
        <v/>
      </c>
      <c r="J76" s="191" t="str">
        <f>_xlfn.IFNA(VLOOKUP(I76,'Reference data SID'!$C$3:$E$673,3,FALSE),"")</f>
        <v/>
      </c>
      <c r="K76" s="64" t="str">
        <f>_xlfn.IFNA(IF(J76=FALSE,I76,IF(ISBLANK(G76),VLOOKUP(H76,'Reference data SID'!$N:$P,3,FALSE),VLOOKUP(G76,'Reference data SID'!$M:$P,4,FALSE))),"")</f>
        <v/>
      </c>
      <c r="L76" s="148" t="str">
        <f>_xlfn.IFNA(VLOOKUP(K76,'Reference data SID'!L:M,2,FALSE),"")</f>
        <v/>
      </c>
      <c r="M76" s="148" t="str">
        <f>_xlfn.IFNA(VLOOKUP(K76,'Reference data SID'!L:N,3,FALSE),"")</f>
        <v/>
      </c>
      <c r="N76" s="148" t="str">
        <f>_xlfn.IFNA(VLOOKUP(K76,'Reference data SID'!L:O,4,FALSE),"")</f>
        <v/>
      </c>
      <c r="O76" s="144"/>
      <c r="P76" s="144"/>
      <c r="Q76" s="144"/>
      <c r="R76" s="144"/>
      <c r="S76" s="144"/>
      <c r="T76" s="146"/>
      <c r="U76" s="146"/>
      <c r="V76" s="146"/>
      <c r="W76" s="144"/>
      <c r="X76" s="149" t="str">
        <f t="shared" ca="1" si="17"/>
        <v/>
      </c>
      <c r="Y76" s="210" t="str">
        <f>_xlfn.IFNA(VLOOKUP(F76,'Reference data SID'!D:E,2,FALSE),"")</f>
        <v/>
      </c>
      <c r="Z76" s="210" t="str">
        <f t="shared" si="18"/>
        <v>not ok</v>
      </c>
      <c r="AA76" s="210" t="str">
        <f t="shared" si="19"/>
        <v>not ok</v>
      </c>
      <c r="AB76" s="210" t="str">
        <f t="shared" si="20"/>
        <v>ok</v>
      </c>
      <c r="AC76" s="210" t="str">
        <f t="shared" si="21"/>
        <v>_EC</v>
      </c>
      <c r="AD76" s="210" t="str">
        <f t="shared" si="22"/>
        <v>_CAS</v>
      </c>
      <c r="AE76" s="210" t="str">
        <f t="shared" si="23"/>
        <v>_uses</v>
      </c>
      <c r="AF76" s="210" t="str">
        <f t="shared" si="24"/>
        <v/>
      </c>
      <c r="AG76" s="210" t="str">
        <f t="shared" si="25"/>
        <v/>
      </c>
      <c r="AH76" s="210" t="str">
        <f t="shared" si="26"/>
        <v>_articles</v>
      </c>
      <c r="AI76" s="210" t="str">
        <f t="shared" si="27"/>
        <v/>
      </c>
      <c r="AJ76" s="210" t="str">
        <f t="shared" si="28"/>
        <v/>
      </c>
      <c r="AK76" s="210" t="str">
        <f>IF(LEN(F76)&gt;1,CONCATENATE(Table6[[#This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6" s="210" t="str">
        <f>IF(LEN(F76)&gt;1,IF(COUNTIFS($AK$6:AK$502,LEFT(AK76,250))&gt;1,"Duplicate entry: it seems that you have two rows reporting the same stockpile, please verify that it is not a duplicate",""),"")</f>
        <v/>
      </c>
      <c r="AM76" s="210" t="str">
        <f>IF(LEN(F76)&gt;0,IF(ISNUMBER(MATCH(F76,Annex_I_II_entries,0)),"","The Entry name is not within the dropdown list, make sure that you have not copied and pasted overwritting the cell format (with its correponding dropdown list) in column A"),"")</f>
        <v/>
      </c>
      <c r="AN76" s="210" t="str">
        <f t="shared" ca="1" si="29"/>
        <v/>
      </c>
      <c r="AO76" s="210" t="str">
        <f t="shared" ca="1" si="30"/>
        <v/>
      </c>
      <c r="AP76" s="211" t="str">
        <f t="shared" ca="1" si="31"/>
        <v/>
      </c>
      <c r="AQ76" s="211" t="str">
        <f t="shared" ca="1" si="32"/>
        <v/>
      </c>
      <c r="AR76" s="212" t="str">
        <f t="shared" ca="1" si="33"/>
        <v/>
      </c>
    </row>
    <row r="77" spans="1:44" x14ac:dyDescent="0.25">
      <c r="A77" s="86"/>
      <c r="B77" s="86"/>
      <c r="C77" s="147"/>
      <c r="D77" s="176"/>
      <c r="E77" s="147"/>
      <c r="F77" s="147"/>
      <c r="G77" s="144"/>
      <c r="H77" s="144"/>
      <c r="I77" s="192" t="str">
        <f>_xlfn.IFNA(VLOOKUP(F77,'Reference data SID'!$D$2:$Q$673,14,FALSE),"")</f>
        <v/>
      </c>
      <c r="J77" s="192" t="str">
        <f>_xlfn.IFNA(VLOOKUP(I77,'Reference data SID'!$C$3:$E$673,3,FALSE),"")</f>
        <v/>
      </c>
      <c r="K77" s="64" t="str">
        <f>_xlfn.IFNA(IF(J77=FALSE,I77,IF(ISBLANK(G77),VLOOKUP(H77,'Reference data SID'!$N:$P,3,FALSE),VLOOKUP(G77,'Reference data SID'!$M:$P,4,FALSE))),"")</f>
        <v/>
      </c>
      <c r="L77" s="148" t="str">
        <f>_xlfn.IFNA(VLOOKUP(K77,'Reference data SID'!L:M,2,FALSE),"")</f>
        <v/>
      </c>
      <c r="M77" s="148" t="str">
        <f>_xlfn.IFNA(VLOOKUP(K77,'Reference data SID'!L:N,3,FALSE),"")</f>
        <v/>
      </c>
      <c r="N77" s="148" t="str">
        <f>_xlfn.IFNA(VLOOKUP(K77,'Reference data SID'!L:O,4,FALSE),"")</f>
        <v/>
      </c>
      <c r="O77" s="147"/>
      <c r="P77" s="147"/>
      <c r="Q77" s="147"/>
      <c r="R77" s="147"/>
      <c r="S77" s="147"/>
      <c r="T77" s="146"/>
      <c r="U77" s="146"/>
      <c r="V77" s="146"/>
      <c r="W77" s="147"/>
      <c r="X77" s="149" t="str">
        <f t="shared" ca="1" si="17"/>
        <v/>
      </c>
      <c r="Y77" s="210" t="str">
        <f>_xlfn.IFNA(VLOOKUP(F77,'Reference data SID'!D:E,2,FALSE),"")</f>
        <v/>
      </c>
      <c r="Z77" s="210" t="str">
        <f t="shared" si="18"/>
        <v>not ok</v>
      </c>
      <c r="AA77" s="210" t="str">
        <f t="shared" si="19"/>
        <v>not ok</v>
      </c>
      <c r="AB77" s="210" t="str">
        <f t="shared" si="20"/>
        <v>ok</v>
      </c>
      <c r="AC77" s="210" t="str">
        <f t="shared" si="21"/>
        <v>_EC</v>
      </c>
      <c r="AD77" s="210" t="str">
        <f t="shared" si="22"/>
        <v>_CAS</v>
      </c>
      <c r="AE77" s="210" t="str">
        <f t="shared" si="23"/>
        <v>_uses</v>
      </c>
      <c r="AF77" s="210" t="str">
        <f t="shared" si="24"/>
        <v/>
      </c>
      <c r="AG77" s="210" t="str">
        <f t="shared" si="25"/>
        <v/>
      </c>
      <c r="AH77" s="210" t="str">
        <f t="shared" si="26"/>
        <v>_articles</v>
      </c>
      <c r="AI77" s="210" t="str">
        <f t="shared" si="27"/>
        <v/>
      </c>
      <c r="AJ77" s="210" t="str">
        <f t="shared" si="28"/>
        <v/>
      </c>
      <c r="AK77" s="210" t="str">
        <f>IF(LEN(F77)&gt;1,CONCATENATE(Table6[[#This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7" s="210" t="str">
        <f>IF(LEN(F77)&gt;1,IF(COUNTIFS($AK$6:AK$502,LEFT(AK77,250))&gt;1,"Duplicate entry: it seems that you have two rows reporting the same stockpile, please verify that it is not a duplicate",""),"")</f>
        <v/>
      </c>
      <c r="AM77" s="210" t="str">
        <f>IF(LEN(F77)&gt;0,IF(ISNUMBER(MATCH(F77,Annex_I_II_entries,0)),"","The Entry name is not within the dropdown list, make sure that you have not copied and pasted overwritting the cell format (with its correponding dropdown list) in column A"),"")</f>
        <v/>
      </c>
      <c r="AN77" s="210" t="str">
        <f t="shared" ca="1" si="29"/>
        <v/>
      </c>
      <c r="AO77" s="210" t="str">
        <f t="shared" ca="1" si="30"/>
        <v/>
      </c>
      <c r="AP77" s="211" t="str">
        <f t="shared" ca="1" si="31"/>
        <v/>
      </c>
      <c r="AQ77" s="211" t="str">
        <f t="shared" ca="1" si="32"/>
        <v/>
      </c>
      <c r="AR77" s="212" t="str">
        <f t="shared" ca="1" si="33"/>
        <v/>
      </c>
    </row>
    <row r="78" spans="1:44" x14ac:dyDescent="0.25">
      <c r="A78" s="86"/>
      <c r="B78" s="86"/>
      <c r="C78" s="144"/>
      <c r="D78" s="145"/>
      <c r="E78" s="144"/>
      <c r="F78" s="144"/>
      <c r="G78" s="144"/>
      <c r="H78" s="144"/>
      <c r="I78" s="191" t="str">
        <f>_xlfn.IFNA(VLOOKUP(F78,'Reference data SID'!$D$2:$Q$673,14,FALSE),"")</f>
        <v/>
      </c>
      <c r="J78" s="191" t="str">
        <f>_xlfn.IFNA(VLOOKUP(I78,'Reference data SID'!$C$3:$E$673,3,FALSE),"")</f>
        <v/>
      </c>
      <c r="K78" s="64" t="str">
        <f>_xlfn.IFNA(IF(J78=FALSE,I78,IF(ISBLANK(G78),VLOOKUP(H78,'Reference data SID'!$N:$P,3,FALSE),VLOOKUP(G78,'Reference data SID'!$M:$P,4,FALSE))),"")</f>
        <v/>
      </c>
      <c r="L78" s="148" t="str">
        <f>_xlfn.IFNA(VLOOKUP(K78,'Reference data SID'!L:M,2,FALSE),"")</f>
        <v/>
      </c>
      <c r="M78" s="148" t="str">
        <f>_xlfn.IFNA(VLOOKUP(K78,'Reference data SID'!L:N,3,FALSE),"")</f>
        <v/>
      </c>
      <c r="N78" s="148" t="str">
        <f>_xlfn.IFNA(VLOOKUP(K78,'Reference data SID'!L:O,4,FALSE),"")</f>
        <v/>
      </c>
      <c r="O78" s="144"/>
      <c r="P78" s="144"/>
      <c r="Q78" s="144"/>
      <c r="R78" s="144"/>
      <c r="S78" s="144"/>
      <c r="T78" s="146"/>
      <c r="U78" s="146"/>
      <c r="V78" s="146"/>
      <c r="W78" s="144"/>
      <c r="X78" s="149" t="str">
        <f t="shared" ca="1" si="17"/>
        <v/>
      </c>
      <c r="Y78" s="210" t="str">
        <f>_xlfn.IFNA(VLOOKUP(F78,'Reference data SID'!D:E,2,FALSE),"")</f>
        <v/>
      </c>
      <c r="Z78" s="210" t="str">
        <f t="shared" si="18"/>
        <v>not ok</v>
      </c>
      <c r="AA78" s="210" t="str">
        <f t="shared" si="19"/>
        <v>not ok</v>
      </c>
      <c r="AB78" s="210" t="str">
        <f t="shared" si="20"/>
        <v>ok</v>
      </c>
      <c r="AC78" s="210" t="str">
        <f t="shared" si="21"/>
        <v>_EC</v>
      </c>
      <c r="AD78" s="210" t="str">
        <f t="shared" si="22"/>
        <v>_CAS</v>
      </c>
      <c r="AE78" s="210" t="str">
        <f t="shared" si="23"/>
        <v>_uses</v>
      </c>
      <c r="AF78" s="210" t="str">
        <f t="shared" si="24"/>
        <v/>
      </c>
      <c r="AG78" s="210" t="str">
        <f t="shared" si="25"/>
        <v/>
      </c>
      <c r="AH78" s="210" t="str">
        <f t="shared" si="26"/>
        <v>_articles</v>
      </c>
      <c r="AI78" s="210" t="str">
        <f t="shared" si="27"/>
        <v/>
      </c>
      <c r="AJ78" s="210" t="str">
        <f t="shared" si="28"/>
        <v/>
      </c>
      <c r="AK78" s="210" t="str">
        <f>IF(LEN(F78)&gt;1,CONCATENATE(Table6[[#This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8" s="210" t="str">
        <f>IF(LEN(F78)&gt;1,IF(COUNTIFS($AK$6:AK$502,LEFT(AK78,250))&gt;1,"Duplicate entry: it seems that you have two rows reporting the same stockpile, please verify that it is not a duplicate",""),"")</f>
        <v/>
      </c>
      <c r="AM78" s="210" t="str">
        <f>IF(LEN(F78)&gt;0,IF(ISNUMBER(MATCH(F78,Annex_I_II_entries,0)),"","The Entry name is not within the dropdown list, make sure that you have not copied and pasted overwritting the cell format (with its correponding dropdown list) in column A"),"")</f>
        <v/>
      </c>
      <c r="AN78" s="210" t="str">
        <f t="shared" ca="1" si="29"/>
        <v/>
      </c>
      <c r="AO78" s="210" t="str">
        <f t="shared" ca="1" si="30"/>
        <v/>
      </c>
      <c r="AP78" s="211" t="str">
        <f t="shared" ca="1" si="31"/>
        <v/>
      </c>
      <c r="AQ78" s="211" t="str">
        <f t="shared" ca="1" si="32"/>
        <v/>
      </c>
      <c r="AR78" s="212" t="str">
        <f t="shared" ca="1" si="33"/>
        <v/>
      </c>
    </row>
    <row r="79" spans="1:44" x14ac:dyDescent="0.25">
      <c r="A79" s="86"/>
      <c r="B79" s="86"/>
      <c r="C79" s="147"/>
      <c r="D79" s="176"/>
      <c r="E79" s="147"/>
      <c r="F79" s="147"/>
      <c r="G79" s="144"/>
      <c r="H79" s="144"/>
      <c r="I79" s="192" t="str">
        <f>_xlfn.IFNA(VLOOKUP(F79,'Reference data SID'!$D$2:$Q$673,14,FALSE),"")</f>
        <v/>
      </c>
      <c r="J79" s="192" t="str">
        <f>_xlfn.IFNA(VLOOKUP(I79,'Reference data SID'!$C$3:$E$673,3,FALSE),"")</f>
        <v/>
      </c>
      <c r="K79" s="64" t="str">
        <f>_xlfn.IFNA(IF(J79=FALSE,I79,IF(ISBLANK(G79),VLOOKUP(H79,'Reference data SID'!$N:$P,3,FALSE),VLOOKUP(G79,'Reference data SID'!$M:$P,4,FALSE))),"")</f>
        <v/>
      </c>
      <c r="L79" s="148" t="str">
        <f>_xlfn.IFNA(VLOOKUP(K79,'Reference data SID'!L:M,2,FALSE),"")</f>
        <v/>
      </c>
      <c r="M79" s="148" t="str">
        <f>_xlfn.IFNA(VLOOKUP(K79,'Reference data SID'!L:N,3,FALSE),"")</f>
        <v/>
      </c>
      <c r="N79" s="148" t="str">
        <f>_xlfn.IFNA(VLOOKUP(K79,'Reference data SID'!L:O,4,FALSE),"")</f>
        <v/>
      </c>
      <c r="O79" s="147"/>
      <c r="P79" s="147"/>
      <c r="Q79" s="147"/>
      <c r="R79" s="147"/>
      <c r="S79" s="147"/>
      <c r="T79" s="146"/>
      <c r="U79" s="146"/>
      <c r="V79" s="146"/>
      <c r="W79" s="147"/>
      <c r="X79" s="149" t="str">
        <f t="shared" ca="1" si="17"/>
        <v/>
      </c>
      <c r="Y79" s="210" t="str">
        <f>_xlfn.IFNA(VLOOKUP(F79,'Reference data SID'!D:E,2,FALSE),"")</f>
        <v/>
      </c>
      <c r="Z79" s="210" t="str">
        <f t="shared" si="18"/>
        <v>not ok</v>
      </c>
      <c r="AA79" s="210" t="str">
        <f t="shared" si="19"/>
        <v>not ok</v>
      </c>
      <c r="AB79" s="210" t="str">
        <f t="shared" si="20"/>
        <v>ok</v>
      </c>
      <c r="AC79" s="210" t="str">
        <f t="shared" si="21"/>
        <v>_EC</v>
      </c>
      <c r="AD79" s="210" t="str">
        <f t="shared" si="22"/>
        <v>_CAS</v>
      </c>
      <c r="AE79" s="210" t="str">
        <f t="shared" si="23"/>
        <v>_uses</v>
      </c>
      <c r="AF79" s="210" t="str">
        <f t="shared" si="24"/>
        <v/>
      </c>
      <c r="AG79" s="210" t="str">
        <f t="shared" si="25"/>
        <v/>
      </c>
      <c r="AH79" s="210" t="str">
        <f t="shared" si="26"/>
        <v>_articles</v>
      </c>
      <c r="AI79" s="210" t="str">
        <f t="shared" si="27"/>
        <v/>
      </c>
      <c r="AJ79" s="210" t="str">
        <f t="shared" si="28"/>
        <v/>
      </c>
      <c r="AK79" s="210" t="str">
        <f>IF(LEN(F79)&gt;1,CONCATENATE(Table6[[#This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79" s="210" t="str">
        <f>IF(LEN(F79)&gt;1,IF(COUNTIFS($AK$6:AK$502,LEFT(AK79,250))&gt;1,"Duplicate entry: it seems that you have two rows reporting the same stockpile, please verify that it is not a duplicate",""),"")</f>
        <v/>
      </c>
      <c r="AM79" s="210" t="str">
        <f>IF(LEN(F79)&gt;0,IF(ISNUMBER(MATCH(F79,Annex_I_II_entries,0)),"","The Entry name is not within the dropdown list, make sure that you have not copied and pasted overwritting the cell format (with its correponding dropdown list) in column A"),"")</f>
        <v/>
      </c>
      <c r="AN79" s="210" t="str">
        <f t="shared" ca="1" si="29"/>
        <v/>
      </c>
      <c r="AO79" s="210" t="str">
        <f t="shared" ca="1" si="30"/>
        <v/>
      </c>
      <c r="AP79" s="211" t="str">
        <f t="shared" ca="1" si="31"/>
        <v/>
      </c>
      <c r="AQ79" s="211" t="str">
        <f t="shared" ca="1" si="32"/>
        <v/>
      </c>
      <c r="AR79" s="212" t="str">
        <f t="shared" ca="1" si="33"/>
        <v/>
      </c>
    </row>
    <row r="80" spans="1:44" x14ac:dyDescent="0.25">
      <c r="A80" s="86"/>
      <c r="B80" s="86"/>
      <c r="C80" s="144"/>
      <c r="D80" s="145"/>
      <c r="E80" s="144"/>
      <c r="F80" s="144"/>
      <c r="G80" s="144"/>
      <c r="H80" s="144"/>
      <c r="I80" s="191" t="str">
        <f>_xlfn.IFNA(VLOOKUP(F80,'Reference data SID'!$D$2:$Q$673,14,FALSE),"")</f>
        <v/>
      </c>
      <c r="J80" s="191" t="str">
        <f>_xlfn.IFNA(VLOOKUP(I80,'Reference data SID'!$C$3:$E$673,3,FALSE),"")</f>
        <v/>
      </c>
      <c r="K80" s="64" t="str">
        <f>_xlfn.IFNA(IF(J80=FALSE,I80,IF(ISBLANK(G80),VLOOKUP(H80,'Reference data SID'!$N:$P,3,FALSE),VLOOKUP(G80,'Reference data SID'!$M:$P,4,FALSE))),"")</f>
        <v/>
      </c>
      <c r="L80" s="148" t="str">
        <f>_xlfn.IFNA(VLOOKUP(K80,'Reference data SID'!L:M,2,FALSE),"")</f>
        <v/>
      </c>
      <c r="M80" s="148" t="str">
        <f>_xlfn.IFNA(VLOOKUP(K80,'Reference data SID'!L:N,3,FALSE),"")</f>
        <v/>
      </c>
      <c r="N80" s="148" t="str">
        <f>_xlfn.IFNA(VLOOKUP(K80,'Reference data SID'!L:O,4,FALSE),"")</f>
        <v/>
      </c>
      <c r="O80" s="144"/>
      <c r="P80" s="144"/>
      <c r="Q80" s="144"/>
      <c r="R80" s="144"/>
      <c r="S80" s="144"/>
      <c r="T80" s="146"/>
      <c r="U80" s="146"/>
      <c r="V80" s="146"/>
      <c r="W80" s="144"/>
      <c r="X80" s="149" t="str">
        <f t="shared" ca="1" si="17"/>
        <v/>
      </c>
      <c r="Y80" s="210" t="str">
        <f>_xlfn.IFNA(VLOOKUP(F80,'Reference data SID'!D:E,2,FALSE),"")</f>
        <v/>
      </c>
      <c r="Z80" s="210" t="str">
        <f t="shared" si="18"/>
        <v>not ok</v>
      </c>
      <c r="AA80" s="210" t="str">
        <f t="shared" si="19"/>
        <v>not ok</v>
      </c>
      <c r="AB80" s="210" t="str">
        <f t="shared" si="20"/>
        <v>ok</v>
      </c>
      <c r="AC80" s="210" t="str">
        <f t="shared" si="21"/>
        <v>_EC</v>
      </c>
      <c r="AD80" s="210" t="str">
        <f t="shared" si="22"/>
        <v>_CAS</v>
      </c>
      <c r="AE80" s="210" t="str">
        <f t="shared" si="23"/>
        <v>_uses</v>
      </c>
      <c r="AF80" s="210" t="str">
        <f t="shared" si="24"/>
        <v/>
      </c>
      <c r="AG80" s="210" t="str">
        <f t="shared" si="25"/>
        <v/>
      </c>
      <c r="AH80" s="210" t="str">
        <f t="shared" si="26"/>
        <v>_articles</v>
      </c>
      <c r="AI80" s="210" t="str">
        <f t="shared" si="27"/>
        <v/>
      </c>
      <c r="AJ80" s="210" t="str">
        <f t="shared" si="28"/>
        <v/>
      </c>
      <c r="AK80" s="210" t="str">
        <f>IF(LEN(F80)&gt;1,CONCATENATE(Table6[[#This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0" s="210" t="str">
        <f>IF(LEN(F80)&gt;1,IF(COUNTIFS($AK$6:AK$502,LEFT(AK80,250))&gt;1,"Duplicate entry: it seems that you have two rows reporting the same stockpile, please verify that it is not a duplicate",""),"")</f>
        <v/>
      </c>
      <c r="AM80" s="210" t="str">
        <f>IF(LEN(F80)&gt;0,IF(ISNUMBER(MATCH(F80,Annex_I_II_entries,0)),"","The Entry name is not within the dropdown list, make sure that you have not copied and pasted overwritting the cell format (with its correponding dropdown list) in column A"),"")</f>
        <v/>
      </c>
      <c r="AN80" s="210" t="str">
        <f t="shared" ca="1" si="29"/>
        <v/>
      </c>
      <c r="AO80" s="210" t="str">
        <f t="shared" ca="1" si="30"/>
        <v/>
      </c>
      <c r="AP80" s="211" t="str">
        <f t="shared" ca="1" si="31"/>
        <v/>
      </c>
      <c r="AQ80" s="211" t="str">
        <f t="shared" ca="1" si="32"/>
        <v/>
      </c>
      <c r="AR80" s="212" t="str">
        <f t="shared" ca="1" si="33"/>
        <v/>
      </c>
    </row>
    <row r="81" spans="1:44" x14ac:dyDescent="0.25">
      <c r="A81" s="86"/>
      <c r="B81" s="86"/>
      <c r="C81" s="147"/>
      <c r="D81" s="176"/>
      <c r="E81" s="147"/>
      <c r="F81" s="147"/>
      <c r="G81" s="144"/>
      <c r="H81" s="144"/>
      <c r="I81" s="192" t="str">
        <f>_xlfn.IFNA(VLOOKUP(F81,'Reference data SID'!$D$2:$Q$673,14,FALSE),"")</f>
        <v/>
      </c>
      <c r="J81" s="192" t="str">
        <f>_xlfn.IFNA(VLOOKUP(I81,'Reference data SID'!$C$3:$E$673,3,FALSE),"")</f>
        <v/>
      </c>
      <c r="K81" s="64" t="str">
        <f>_xlfn.IFNA(IF(J81=FALSE,I81,IF(ISBLANK(G81),VLOOKUP(H81,'Reference data SID'!$N:$P,3,FALSE),VLOOKUP(G81,'Reference data SID'!$M:$P,4,FALSE))),"")</f>
        <v/>
      </c>
      <c r="L81" s="148" t="str">
        <f>_xlfn.IFNA(VLOOKUP(K81,'Reference data SID'!L:M,2,FALSE),"")</f>
        <v/>
      </c>
      <c r="M81" s="148" t="str">
        <f>_xlfn.IFNA(VLOOKUP(K81,'Reference data SID'!L:N,3,FALSE),"")</f>
        <v/>
      </c>
      <c r="N81" s="148" t="str">
        <f>_xlfn.IFNA(VLOOKUP(K81,'Reference data SID'!L:O,4,FALSE),"")</f>
        <v/>
      </c>
      <c r="O81" s="147"/>
      <c r="P81" s="147"/>
      <c r="Q81" s="147"/>
      <c r="R81" s="147"/>
      <c r="S81" s="147"/>
      <c r="T81" s="146"/>
      <c r="U81" s="146"/>
      <c r="V81" s="146"/>
      <c r="W81" s="147"/>
      <c r="X81" s="149" t="str">
        <f t="shared" ca="1" si="17"/>
        <v/>
      </c>
      <c r="Y81" s="210" t="str">
        <f>_xlfn.IFNA(VLOOKUP(F81,'Reference data SID'!D:E,2,FALSE),"")</f>
        <v/>
      </c>
      <c r="Z81" s="210" t="str">
        <f t="shared" si="18"/>
        <v>not ok</v>
      </c>
      <c r="AA81" s="210" t="str">
        <f t="shared" si="19"/>
        <v>not ok</v>
      </c>
      <c r="AB81" s="210" t="str">
        <f t="shared" si="20"/>
        <v>ok</v>
      </c>
      <c r="AC81" s="210" t="str">
        <f t="shared" si="21"/>
        <v>_EC</v>
      </c>
      <c r="AD81" s="210" t="str">
        <f t="shared" si="22"/>
        <v>_CAS</v>
      </c>
      <c r="AE81" s="210" t="str">
        <f t="shared" si="23"/>
        <v>_uses</v>
      </c>
      <c r="AF81" s="210" t="str">
        <f t="shared" si="24"/>
        <v/>
      </c>
      <c r="AG81" s="210" t="str">
        <f t="shared" si="25"/>
        <v/>
      </c>
      <c r="AH81" s="210" t="str">
        <f t="shared" si="26"/>
        <v>_articles</v>
      </c>
      <c r="AI81" s="210" t="str">
        <f t="shared" si="27"/>
        <v/>
      </c>
      <c r="AJ81" s="210" t="str">
        <f t="shared" si="28"/>
        <v/>
      </c>
      <c r="AK81" s="210" t="str">
        <f>IF(LEN(F81)&gt;1,CONCATENATE(Table6[[#This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1" s="210" t="str">
        <f>IF(LEN(F81)&gt;1,IF(COUNTIFS($AK$6:AK$502,LEFT(AK81,250))&gt;1,"Duplicate entry: it seems that you have two rows reporting the same stockpile, please verify that it is not a duplicate",""),"")</f>
        <v/>
      </c>
      <c r="AM81" s="210" t="str">
        <f>IF(LEN(F81)&gt;0,IF(ISNUMBER(MATCH(F81,Annex_I_II_entries,0)),"","The Entry name is not within the dropdown list, make sure that you have not copied and pasted overwritting the cell format (with its correponding dropdown list) in column A"),"")</f>
        <v/>
      </c>
      <c r="AN81" s="210" t="str">
        <f t="shared" ca="1" si="29"/>
        <v/>
      </c>
      <c r="AO81" s="210" t="str">
        <f t="shared" ca="1" si="30"/>
        <v/>
      </c>
      <c r="AP81" s="211" t="str">
        <f t="shared" ca="1" si="31"/>
        <v/>
      </c>
      <c r="AQ81" s="211" t="str">
        <f t="shared" ca="1" si="32"/>
        <v/>
      </c>
      <c r="AR81" s="212" t="str">
        <f t="shared" ca="1" si="33"/>
        <v/>
      </c>
    </row>
    <row r="82" spans="1:44" x14ac:dyDescent="0.25">
      <c r="A82" s="86"/>
      <c r="B82" s="86"/>
      <c r="C82" s="144"/>
      <c r="D82" s="145"/>
      <c r="E82" s="144"/>
      <c r="F82" s="144"/>
      <c r="G82" s="144"/>
      <c r="H82" s="144"/>
      <c r="I82" s="191" t="str">
        <f>_xlfn.IFNA(VLOOKUP(F82,'Reference data SID'!$D$2:$Q$673,14,FALSE),"")</f>
        <v/>
      </c>
      <c r="J82" s="191" t="str">
        <f>_xlfn.IFNA(VLOOKUP(I82,'Reference data SID'!$C$3:$E$673,3,FALSE),"")</f>
        <v/>
      </c>
      <c r="K82" s="64" t="str">
        <f>_xlfn.IFNA(IF(J82=FALSE,I82,IF(ISBLANK(G82),VLOOKUP(H82,'Reference data SID'!$N:$P,3,FALSE),VLOOKUP(G82,'Reference data SID'!$M:$P,4,FALSE))),"")</f>
        <v/>
      </c>
      <c r="L82" s="148" t="str">
        <f>_xlfn.IFNA(VLOOKUP(K82,'Reference data SID'!L:M,2,FALSE),"")</f>
        <v/>
      </c>
      <c r="M82" s="148" t="str">
        <f>_xlfn.IFNA(VLOOKUP(K82,'Reference data SID'!L:N,3,FALSE),"")</f>
        <v/>
      </c>
      <c r="N82" s="148" t="str">
        <f>_xlfn.IFNA(VLOOKUP(K82,'Reference data SID'!L:O,4,FALSE),"")</f>
        <v/>
      </c>
      <c r="O82" s="144"/>
      <c r="P82" s="144"/>
      <c r="Q82" s="144"/>
      <c r="R82" s="144"/>
      <c r="S82" s="144"/>
      <c r="T82" s="146"/>
      <c r="U82" s="146"/>
      <c r="V82" s="146"/>
      <c r="W82" s="144"/>
      <c r="X82" s="149" t="str">
        <f t="shared" ca="1" si="17"/>
        <v/>
      </c>
      <c r="Y82" s="210" t="str">
        <f>_xlfn.IFNA(VLOOKUP(F82,'Reference data SID'!D:E,2,FALSE),"")</f>
        <v/>
      </c>
      <c r="Z82" s="210" t="str">
        <f t="shared" si="18"/>
        <v>not ok</v>
      </c>
      <c r="AA82" s="210" t="str">
        <f t="shared" si="19"/>
        <v>not ok</v>
      </c>
      <c r="AB82" s="210" t="str">
        <f t="shared" si="20"/>
        <v>ok</v>
      </c>
      <c r="AC82" s="210" t="str">
        <f t="shared" si="21"/>
        <v>_EC</v>
      </c>
      <c r="AD82" s="210" t="str">
        <f t="shared" si="22"/>
        <v>_CAS</v>
      </c>
      <c r="AE82" s="210" t="str">
        <f t="shared" si="23"/>
        <v>_uses</v>
      </c>
      <c r="AF82" s="210" t="str">
        <f t="shared" si="24"/>
        <v/>
      </c>
      <c r="AG82" s="210" t="str">
        <f t="shared" si="25"/>
        <v/>
      </c>
      <c r="AH82" s="210" t="str">
        <f t="shared" si="26"/>
        <v>_articles</v>
      </c>
      <c r="AI82" s="210" t="str">
        <f t="shared" si="27"/>
        <v/>
      </c>
      <c r="AJ82" s="210" t="str">
        <f t="shared" si="28"/>
        <v/>
      </c>
      <c r="AK82" s="210" t="str">
        <f>IF(LEN(F82)&gt;1,CONCATENATE(Table6[[#This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2" s="210" t="str">
        <f>IF(LEN(F82)&gt;1,IF(COUNTIFS($AK$6:AK$502,LEFT(AK82,250))&gt;1,"Duplicate entry: it seems that you have two rows reporting the same stockpile, please verify that it is not a duplicate",""),"")</f>
        <v/>
      </c>
      <c r="AM82" s="210" t="str">
        <f>IF(LEN(F82)&gt;0,IF(ISNUMBER(MATCH(F82,Annex_I_II_entries,0)),"","The Entry name is not within the dropdown list, make sure that you have not copied and pasted overwritting the cell format (with its correponding dropdown list) in column A"),"")</f>
        <v/>
      </c>
      <c r="AN82" s="210" t="str">
        <f t="shared" ca="1" si="29"/>
        <v/>
      </c>
      <c r="AO82" s="210" t="str">
        <f t="shared" ca="1" si="30"/>
        <v/>
      </c>
      <c r="AP82" s="211" t="str">
        <f t="shared" ca="1" si="31"/>
        <v/>
      </c>
      <c r="AQ82" s="211" t="str">
        <f t="shared" ca="1" si="32"/>
        <v/>
      </c>
      <c r="AR82" s="212" t="str">
        <f t="shared" ca="1" si="33"/>
        <v/>
      </c>
    </row>
    <row r="83" spans="1:44" x14ac:dyDescent="0.25">
      <c r="A83" s="86"/>
      <c r="B83" s="86"/>
      <c r="C83" s="147"/>
      <c r="D83" s="176"/>
      <c r="E83" s="147"/>
      <c r="F83" s="147"/>
      <c r="G83" s="144"/>
      <c r="H83" s="144"/>
      <c r="I83" s="192" t="str">
        <f>_xlfn.IFNA(VLOOKUP(F83,'Reference data SID'!$D$2:$Q$673,14,FALSE),"")</f>
        <v/>
      </c>
      <c r="J83" s="192" t="str">
        <f>_xlfn.IFNA(VLOOKUP(I83,'Reference data SID'!$C$3:$E$673,3,FALSE),"")</f>
        <v/>
      </c>
      <c r="K83" s="64" t="str">
        <f>_xlfn.IFNA(IF(J83=FALSE,I83,IF(ISBLANK(G83),VLOOKUP(H83,'Reference data SID'!$N:$P,3,FALSE),VLOOKUP(G83,'Reference data SID'!$M:$P,4,FALSE))),"")</f>
        <v/>
      </c>
      <c r="L83" s="148" t="str">
        <f>_xlfn.IFNA(VLOOKUP(K83,'Reference data SID'!L:M,2,FALSE),"")</f>
        <v/>
      </c>
      <c r="M83" s="148" t="str">
        <f>_xlfn.IFNA(VLOOKUP(K83,'Reference data SID'!L:N,3,FALSE),"")</f>
        <v/>
      </c>
      <c r="N83" s="148" t="str">
        <f>_xlfn.IFNA(VLOOKUP(K83,'Reference data SID'!L:O,4,FALSE),"")</f>
        <v/>
      </c>
      <c r="O83" s="147"/>
      <c r="P83" s="147"/>
      <c r="Q83" s="147"/>
      <c r="R83" s="147"/>
      <c r="S83" s="147"/>
      <c r="T83" s="146"/>
      <c r="U83" s="146"/>
      <c r="V83" s="146"/>
      <c r="W83" s="147"/>
      <c r="X83" s="149" t="str">
        <f t="shared" ca="1" si="17"/>
        <v/>
      </c>
      <c r="Y83" s="210" t="str">
        <f>_xlfn.IFNA(VLOOKUP(F83,'Reference data SID'!D:E,2,FALSE),"")</f>
        <v/>
      </c>
      <c r="Z83" s="210" t="str">
        <f t="shared" si="18"/>
        <v>not ok</v>
      </c>
      <c r="AA83" s="210" t="str">
        <f t="shared" si="19"/>
        <v>not ok</v>
      </c>
      <c r="AB83" s="210" t="str">
        <f t="shared" si="20"/>
        <v>ok</v>
      </c>
      <c r="AC83" s="210" t="str">
        <f t="shared" si="21"/>
        <v>_EC</v>
      </c>
      <c r="AD83" s="210" t="str">
        <f t="shared" si="22"/>
        <v>_CAS</v>
      </c>
      <c r="AE83" s="210" t="str">
        <f t="shared" si="23"/>
        <v>_uses</v>
      </c>
      <c r="AF83" s="210" t="str">
        <f t="shared" si="24"/>
        <v/>
      </c>
      <c r="AG83" s="210" t="str">
        <f t="shared" si="25"/>
        <v/>
      </c>
      <c r="AH83" s="210" t="str">
        <f t="shared" si="26"/>
        <v>_articles</v>
      </c>
      <c r="AI83" s="210" t="str">
        <f t="shared" si="27"/>
        <v/>
      </c>
      <c r="AJ83" s="210" t="str">
        <f t="shared" si="28"/>
        <v/>
      </c>
      <c r="AK83" s="210" t="str">
        <f>IF(LEN(F83)&gt;1,CONCATENATE(Table6[[#This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3" s="210" t="str">
        <f>IF(LEN(F83)&gt;1,IF(COUNTIFS($AK$6:AK$502,LEFT(AK83,250))&gt;1,"Duplicate entry: it seems that you have two rows reporting the same stockpile, please verify that it is not a duplicate",""),"")</f>
        <v/>
      </c>
      <c r="AM83" s="210" t="str">
        <f>IF(LEN(F83)&gt;0,IF(ISNUMBER(MATCH(F83,Annex_I_II_entries,0)),"","The Entry name is not within the dropdown list, make sure that you have not copied and pasted overwritting the cell format (with its correponding dropdown list) in column A"),"")</f>
        <v/>
      </c>
      <c r="AN83" s="210" t="str">
        <f t="shared" ca="1" si="29"/>
        <v/>
      </c>
      <c r="AO83" s="210" t="str">
        <f t="shared" ca="1" si="30"/>
        <v/>
      </c>
      <c r="AP83" s="211" t="str">
        <f t="shared" ca="1" si="31"/>
        <v/>
      </c>
      <c r="AQ83" s="211" t="str">
        <f t="shared" ca="1" si="32"/>
        <v/>
      </c>
      <c r="AR83" s="212" t="str">
        <f t="shared" ca="1" si="33"/>
        <v/>
      </c>
    </row>
    <row r="84" spans="1:44" x14ac:dyDescent="0.25">
      <c r="A84" s="86"/>
      <c r="B84" s="86"/>
      <c r="C84" s="144"/>
      <c r="D84" s="145"/>
      <c r="E84" s="144"/>
      <c r="F84" s="144"/>
      <c r="G84" s="144"/>
      <c r="H84" s="144"/>
      <c r="I84" s="191" t="str">
        <f>_xlfn.IFNA(VLOOKUP(F84,'Reference data SID'!$D$2:$Q$673,14,FALSE),"")</f>
        <v/>
      </c>
      <c r="J84" s="191" t="str">
        <f>_xlfn.IFNA(VLOOKUP(I84,'Reference data SID'!$C$3:$E$673,3,FALSE),"")</f>
        <v/>
      </c>
      <c r="K84" s="64" t="str">
        <f>_xlfn.IFNA(IF(J84=FALSE,I84,IF(ISBLANK(G84),VLOOKUP(H84,'Reference data SID'!$N:$P,3,FALSE),VLOOKUP(G84,'Reference data SID'!$M:$P,4,FALSE))),"")</f>
        <v/>
      </c>
      <c r="L84" s="148" t="str">
        <f>_xlfn.IFNA(VLOOKUP(K84,'Reference data SID'!L:M,2,FALSE),"")</f>
        <v/>
      </c>
      <c r="M84" s="148" t="str">
        <f>_xlfn.IFNA(VLOOKUP(K84,'Reference data SID'!L:N,3,FALSE),"")</f>
        <v/>
      </c>
      <c r="N84" s="148" t="str">
        <f>_xlfn.IFNA(VLOOKUP(K84,'Reference data SID'!L:O,4,FALSE),"")</f>
        <v/>
      </c>
      <c r="O84" s="144"/>
      <c r="P84" s="144"/>
      <c r="Q84" s="144"/>
      <c r="R84" s="144"/>
      <c r="S84" s="144"/>
      <c r="T84" s="146"/>
      <c r="U84" s="146"/>
      <c r="V84" s="146"/>
      <c r="W84" s="144"/>
      <c r="X84" s="149" t="str">
        <f t="shared" ca="1" si="17"/>
        <v/>
      </c>
      <c r="Y84" s="210" t="str">
        <f>_xlfn.IFNA(VLOOKUP(F84,'Reference data SID'!D:E,2,FALSE),"")</f>
        <v/>
      </c>
      <c r="Z84" s="210" t="str">
        <f t="shared" si="18"/>
        <v>not ok</v>
      </c>
      <c r="AA84" s="210" t="str">
        <f t="shared" si="19"/>
        <v>not ok</v>
      </c>
      <c r="AB84" s="210" t="str">
        <f t="shared" si="20"/>
        <v>ok</v>
      </c>
      <c r="AC84" s="210" t="str">
        <f t="shared" si="21"/>
        <v>_EC</v>
      </c>
      <c r="AD84" s="210" t="str">
        <f t="shared" si="22"/>
        <v>_CAS</v>
      </c>
      <c r="AE84" s="210" t="str">
        <f t="shared" si="23"/>
        <v>_uses</v>
      </c>
      <c r="AF84" s="210" t="str">
        <f t="shared" si="24"/>
        <v/>
      </c>
      <c r="AG84" s="210" t="str">
        <f t="shared" si="25"/>
        <v/>
      </c>
      <c r="AH84" s="210" t="str">
        <f t="shared" si="26"/>
        <v>_articles</v>
      </c>
      <c r="AI84" s="210" t="str">
        <f t="shared" si="27"/>
        <v/>
      </c>
      <c r="AJ84" s="210" t="str">
        <f t="shared" si="28"/>
        <v/>
      </c>
      <c r="AK84" s="210" t="str">
        <f>IF(LEN(F84)&gt;1,CONCATENATE(Table6[[#This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4" s="210" t="str">
        <f>IF(LEN(F84)&gt;1,IF(COUNTIFS($AK$6:AK$502,LEFT(AK84,250))&gt;1,"Duplicate entry: it seems that you have two rows reporting the same stockpile, please verify that it is not a duplicate",""),"")</f>
        <v/>
      </c>
      <c r="AM84" s="210" t="str">
        <f>IF(LEN(F84)&gt;0,IF(ISNUMBER(MATCH(F84,Annex_I_II_entries,0)),"","The Entry name is not within the dropdown list, make sure that you have not copied and pasted overwritting the cell format (with its correponding dropdown list) in column A"),"")</f>
        <v/>
      </c>
      <c r="AN84" s="210" t="str">
        <f t="shared" ca="1" si="29"/>
        <v/>
      </c>
      <c r="AO84" s="210" t="str">
        <f t="shared" ca="1" si="30"/>
        <v/>
      </c>
      <c r="AP84" s="211" t="str">
        <f t="shared" ca="1" si="31"/>
        <v/>
      </c>
      <c r="AQ84" s="211" t="str">
        <f t="shared" ca="1" si="32"/>
        <v/>
      </c>
      <c r="AR84" s="212" t="str">
        <f t="shared" ca="1" si="33"/>
        <v/>
      </c>
    </row>
    <row r="85" spans="1:44" x14ac:dyDescent="0.25">
      <c r="A85" s="86"/>
      <c r="B85" s="86"/>
      <c r="C85" s="147"/>
      <c r="D85" s="176"/>
      <c r="E85" s="147"/>
      <c r="F85" s="147"/>
      <c r="G85" s="144"/>
      <c r="H85" s="144"/>
      <c r="I85" s="192" t="str">
        <f>_xlfn.IFNA(VLOOKUP(F85,'Reference data SID'!$D$2:$Q$673,14,FALSE),"")</f>
        <v/>
      </c>
      <c r="J85" s="192" t="str">
        <f>_xlfn.IFNA(VLOOKUP(I85,'Reference data SID'!$C$3:$E$673,3,FALSE),"")</f>
        <v/>
      </c>
      <c r="K85" s="64" t="str">
        <f>_xlfn.IFNA(IF(J85=FALSE,I85,IF(ISBLANK(G85),VLOOKUP(H85,'Reference data SID'!$N:$P,3,FALSE),VLOOKUP(G85,'Reference data SID'!$M:$P,4,FALSE))),"")</f>
        <v/>
      </c>
      <c r="L85" s="148" t="str">
        <f>_xlfn.IFNA(VLOOKUP(K85,'Reference data SID'!L:M,2,FALSE),"")</f>
        <v/>
      </c>
      <c r="M85" s="148" t="str">
        <f>_xlfn.IFNA(VLOOKUP(K85,'Reference data SID'!L:N,3,FALSE),"")</f>
        <v/>
      </c>
      <c r="N85" s="148" t="str">
        <f>_xlfn.IFNA(VLOOKUP(K85,'Reference data SID'!L:O,4,FALSE),"")</f>
        <v/>
      </c>
      <c r="O85" s="147"/>
      <c r="P85" s="147"/>
      <c r="Q85" s="147"/>
      <c r="R85" s="147"/>
      <c r="S85" s="147"/>
      <c r="T85" s="146"/>
      <c r="U85" s="146"/>
      <c r="V85" s="146"/>
      <c r="W85" s="147"/>
      <c r="X85" s="149" t="str">
        <f t="shared" ca="1" si="17"/>
        <v/>
      </c>
      <c r="Y85" s="210" t="str">
        <f>_xlfn.IFNA(VLOOKUP(F85,'Reference data SID'!D:E,2,FALSE),"")</f>
        <v/>
      </c>
      <c r="Z85" s="210" t="str">
        <f t="shared" si="18"/>
        <v>not ok</v>
      </c>
      <c r="AA85" s="210" t="str">
        <f t="shared" si="19"/>
        <v>not ok</v>
      </c>
      <c r="AB85" s="210" t="str">
        <f t="shared" si="20"/>
        <v>ok</v>
      </c>
      <c r="AC85" s="210" t="str">
        <f t="shared" si="21"/>
        <v>_EC</v>
      </c>
      <c r="AD85" s="210" t="str">
        <f t="shared" si="22"/>
        <v>_CAS</v>
      </c>
      <c r="AE85" s="210" t="str">
        <f t="shared" si="23"/>
        <v>_uses</v>
      </c>
      <c r="AF85" s="210" t="str">
        <f t="shared" si="24"/>
        <v/>
      </c>
      <c r="AG85" s="210" t="str">
        <f t="shared" si="25"/>
        <v/>
      </c>
      <c r="AH85" s="210" t="str">
        <f t="shared" si="26"/>
        <v>_articles</v>
      </c>
      <c r="AI85" s="210" t="str">
        <f t="shared" si="27"/>
        <v/>
      </c>
      <c r="AJ85" s="210" t="str">
        <f t="shared" si="28"/>
        <v/>
      </c>
      <c r="AK85" s="210" t="str">
        <f>IF(LEN(F85)&gt;1,CONCATENATE(Table6[[#This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5" s="210" t="str">
        <f>IF(LEN(F85)&gt;1,IF(COUNTIFS($AK$6:AK$502,LEFT(AK85,250))&gt;1,"Duplicate entry: it seems that you have two rows reporting the same stockpile, please verify that it is not a duplicate",""),"")</f>
        <v/>
      </c>
      <c r="AM85" s="210" t="str">
        <f>IF(LEN(F85)&gt;0,IF(ISNUMBER(MATCH(F85,Annex_I_II_entries,0)),"","The Entry name is not within the dropdown list, make sure that you have not copied and pasted overwritting the cell format (with its correponding dropdown list) in column A"),"")</f>
        <v/>
      </c>
      <c r="AN85" s="210" t="str">
        <f t="shared" ca="1" si="29"/>
        <v/>
      </c>
      <c r="AO85" s="210" t="str">
        <f t="shared" ca="1" si="30"/>
        <v/>
      </c>
      <c r="AP85" s="211" t="str">
        <f t="shared" ca="1" si="31"/>
        <v/>
      </c>
      <c r="AQ85" s="211" t="str">
        <f t="shared" ca="1" si="32"/>
        <v/>
      </c>
      <c r="AR85" s="212" t="str">
        <f t="shared" ca="1" si="33"/>
        <v/>
      </c>
    </row>
    <row r="86" spans="1:44" x14ac:dyDescent="0.25">
      <c r="A86" s="86"/>
      <c r="B86" s="86"/>
      <c r="C86" s="144"/>
      <c r="D86" s="145"/>
      <c r="E86" s="144"/>
      <c r="F86" s="144"/>
      <c r="G86" s="144"/>
      <c r="H86" s="144"/>
      <c r="I86" s="191" t="str">
        <f>_xlfn.IFNA(VLOOKUP(F86,'Reference data SID'!$D$2:$Q$673,14,FALSE),"")</f>
        <v/>
      </c>
      <c r="J86" s="191" t="str">
        <f>_xlfn.IFNA(VLOOKUP(I86,'Reference data SID'!$C$3:$E$673,3,FALSE),"")</f>
        <v/>
      </c>
      <c r="K86" s="64" t="str">
        <f>_xlfn.IFNA(IF(J86=FALSE,I86,IF(ISBLANK(G86),VLOOKUP(H86,'Reference data SID'!$N:$P,3,FALSE),VLOOKUP(G86,'Reference data SID'!$M:$P,4,FALSE))),"")</f>
        <v/>
      </c>
      <c r="L86" s="148" t="str">
        <f>_xlfn.IFNA(VLOOKUP(K86,'Reference data SID'!L:M,2,FALSE),"")</f>
        <v/>
      </c>
      <c r="M86" s="148" t="str">
        <f>_xlfn.IFNA(VLOOKUP(K86,'Reference data SID'!L:N,3,FALSE),"")</f>
        <v/>
      </c>
      <c r="N86" s="148" t="str">
        <f>_xlfn.IFNA(VLOOKUP(K86,'Reference data SID'!L:O,4,FALSE),"")</f>
        <v/>
      </c>
      <c r="O86" s="144"/>
      <c r="P86" s="144"/>
      <c r="Q86" s="144"/>
      <c r="R86" s="144"/>
      <c r="S86" s="144"/>
      <c r="T86" s="146"/>
      <c r="U86" s="146"/>
      <c r="V86" s="146"/>
      <c r="W86" s="144"/>
      <c r="X86" s="149" t="str">
        <f t="shared" ca="1" si="17"/>
        <v/>
      </c>
      <c r="Y86" s="210" t="str">
        <f>_xlfn.IFNA(VLOOKUP(F86,'Reference data SID'!D:E,2,FALSE),"")</f>
        <v/>
      </c>
      <c r="Z86" s="210" t="str">
        <f t="shared" si="18"/>
        <v>not ok</v>
      </c>
      <c r="AA86" s="210" t="str">
        <f t="shared" si="19"/>
        <v>not ok</v>
      </c>
      <c r="AB86" s="210" t="str">
        <f t="shared" si="20"/>
        <v>ok</v>
      </c>
      <c r="AC86" s="210" t="str">
        <f t="shared" si="21"/>
        <v>_EC</v>
      </c>
      <c r="AD86" s="210" t="str">
        <f t="shared" si="22"/>
        <v>_CAS</v>
      </c>
      <c r="AE86" s="210" t="str">
        <f t="shared" si="23"/>
        <v>_uses</v>
      </c>
      <c r="AF86" s="210" t="str">
        <f t="shared" si="24"/>
        <v/>
      </c>
      <c r="AG86" s="210" t="str">
        <f t="shared" si="25"/>
        <v/>
      </c>
      <c r="AH86" s="210" t="str">
        <f t="shared" si="26"/>
        <v>_articles</v>
      </c>
      <c r="AI86" s="210" t="str">
        <f t="shared" si="27"/>
        <v/>
      </c>
      <c r="AJ86" s="210" t="str">
        <f t="shared" si="28"/>
        <v/>
      </c>
      <c r="AK86" s="210" t="str">
        <f>IF(LEN(F86)&gt;1,CONCATENATE(Table6[[#This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6" s="210" t="str">
        <f>IF(LEN(F86)&gt;1,IF(COUNTIFS($AK$6:AK$502,LEFT(AK86,250))&gt;1,"Duplicate entry: it seems that you have two rows reporting the same stockpile, please verify that it is not a duplicate",""),"")</f>
        <v/>
      </c>
      <c r="AM86" s="210" t="str">
        <f>IF(LEN(F86)&gt;0,IF(ISNUMBER(MATCH(F86,Annex_I_II_entries,0)),"","The Entry name is not within the dropdown list, make sure that you have not copied and pasted overwritting the cell format (with its correponding dropdown list) in column A"),"")</f>
        <v/>
      </c>
      <c r="AN86" s="210" t="str">
        <f t="shared" ca="1" si="29"/>
        <v/>
      </c>
      <c r="AO86" s="210" t="str">
        <f t="shared" ca="1" si="30"/>
        <v/>
      </c>
      <c r="AP86" s="211" t="str">
        <f t="shared" ca="1" si="31"/>
        <v/>
      </c>
      <c r="AQ86" s="211" t="str">
        <f t="shared" ca="1" si="32"/>
        <v/>
      </c>
      <c r="AR86" s="212" t="str">
        <f t="shared" ca="1" si="33"/>
        <v/>
      </c>
    </row>
    <row r="87" spans="1:44" x14ac:dyDescent="0.25">
      <c r="A87" s="86"/>
      <c r="B87" s="86"/>
      <c r="C87" s="147"/>
      <c r="D87" s="176"/>
      <c r="E87" s="147"/>
      <c r="F87" s="147"/>
      <c r="G87" s="144"/>
      <c r="H87" s="144"/>
      <c r="I87" s="192" t="str">
        <f>_xlfn.IFNA(VLOOKUP(F87,'Reference data SID'!$D$2:$Q$673,14,FALSE),"")</f>
        <v/>
      </c>
      <c r="J87" s="192" t="str">
        <f>_xlfn.IFNA(VLOOKUP(I87,'Reference data SID'!$C$3:$E$673,3,FALSE),"")</f>
        <v/>
      </c>
      <c r="K87" s="64" t="str">
        <f>_xlfn.IFNA(IF(J87=FALSE,I87,IF(ISBLANK(G87),VLOOKUP(H87,'Reference data SID'!$N:$P,3,FALSE),VLOOKUP(G87,'Reference data SID'!$M:$P,4,FALSE))),"")</f>
        <v/>
      </c>
      <c r="L87" s="148" t="str">
        <f>_xlfn.IFNA(VLOOKUP(K87,'Reference data SID'!L:M,2,FALSE),"")</f>
        <v/>
      </c>
      <c r="M87" s="148" t="str">
        <f>_xlfn.IFNA(VLOOKUP(K87,'Reference data SID'!L:N,3,FALSE),"")</f>
        <v/>
      </c>
      <c r="N87" s="148" t="str">
        <f>_xlfn.IFNA(VLOOKUP(K87,'Reference data SID'!L:O,4,FALSE),"")</f>
        <v/>
      </c>
      <c r="O87" s="147"/>
      <c r="P87" s="147"/>
      <c r="Q87" s="147"/>
      <c r="R87" s="147"/>
      <c r="S87" s="147"/>
      <c r="T87" s="146"/>
      <c r="U87" s="146"/>
      <c r="V87" s="146"/>
      <c r="W87" s="147"/>
      <c r="X87" s="149" t="str">
        <f t="shared" ca="1" si="17"/>
        <v/>
      </c>
      <c r="Y87" s="210" t="str">
        <f>_xlfn.IFNA(VLOOKUP(F87,'Reference data SID'!D:E,2,FALSE),"")</f>
        <v/>
      </c>
      <c r="Z87" s="210" t="str">
        <f t="shared" si="18"/>
        <v>not ok</v>
      </c>
      <c r="AA87" s="210" t="str">
        <f t="shared" si="19"/>
        <v>not ok</v>
      </c>
      <c r="AB87" s="210" t="str">
        <f t="shared" si="20"/>
        <v>ok</v>
      </c>
      <c r="AC87" s="210" t="str">
        <f t="shared" si="21"/>
        <v>_EC</v>
      </c>
      <c r="AD87" s="210" t="str">
        <f t="shared" si="22"/>
        <v>_CAS</v>
      </c>
      <c r="AE87" s="210" t="str">
        <f t="shared" si="23"/>
        <v>_uses</v>
      </c>
      <c r="AF87" s="210" t="str">
        <f t="shared" si="24"/>
        <v/>
      </c>
      <c r="AG87" s="210" t="str">
        <f t="shared" si="25"/>
        <v/>
      </c>
      <c r="AH87" s="210" t="str">
        <f t="shared" si="26"/>
        <v>_articles</v>
      </c>
      <c r="AI87" s="210" t="str">
        <f t="shared" si="27"/>
        <v/>
      </c>
      <c r="AJ87" s="210" t="str">
        <f t="shared" si="28"/>
        <v/>
      </c>
      <c r="AK87" s="210" t="str">
        <f>IF(LEN(F87)&gt;1,CONCATENATE(Table6[[#This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7" s="210" t="str">
        <f>IF(LEN(F87)&gt;1,IF(COUNTIFS($AK$6:AK$502,LEFT(AK87,250))&gt;1,"Duplicate entry: it seems that you have two rows reporting the same stockpile, please verify that it is not a duplicate",""),"")</f>
        <v/>
      </c>
      <c r="AM87" s="210" t="str">
        <f>IF(LEN(F87)&gt;0,IF(ISNUMBER(MATCH(F87,Annex_I_II_entries,0)),"","The Entry name is not within the dropdown list, make sure that you have not copied and pasted overwritting the cell format (with its correponding dropdown list) in column A"),"")</f>
        <v/>
      </c>
      <c r="AN87" s="210" t="str">
        <f t="shared" ca="1" si="29"/>
        <v/>
      </c>
      <c r="AO87" s="210" t="str">
        <f t="shared" ca="1" si="30"/>
        <v/>
      </c>
      <c r="AP87" s="211" t="str">
        <f t="shared" ca="1" si="31"/>
        <v/>
      </c>
      <c r="AQ87" s="211" t="str">
        <f t="shared" ca="1" si="32"/>
        <v/>
      </c>
      <c r="AR87" s="212" t="str">
        <f t="shared" ca="1" si="33"/>
        <v/>
      </c>
    </row>
    <row r="88" spans="1:44" x14ac:dyDescent="0.25">
      <c r="A88" s="86"/>
      <c r="B88" s="86"/>
      <c r="C88" s="144"/>
      <c r="D88" s="145"/>
      <c r="E88" s="144"/>
      <c r="F88" s="144"/>
      <c r="G88" s="144"/>
      <c r="H88" s="144"/>
      <c r="I88" s="191" t="str">
        <f>_xlfn.IFNA(VLOOKUP(F88,'Reference data SID'!$D$2:$Q$673,14,FALSE),"")</f>
        <v/>
      </c>
      <c r="J88" s="191" t="str">
        <f>_xlfn.IFNA(VLOOKUP(I88,'Reference data SID'!$C$3:$E$673,3,FALSE),"")</f>
        <v/>
      </c>
      <c r="K88" s="64" t="str">
        <f>_xlfn.IFNA(IF(J88=FALSE,I88,IF(ISBLANK(G88),VLOOKUP(H88,'Reference data SID'!$N:$P,3,FALSE),VLOOKUP(G88,'Reference data SID'!$M:$P,4,FALSE))),"")</f>
        <v/>
      </c>
      <c r="L88" s="148" t="str">
        <f>_xlfn.IFNA(VLOOKUP(K88,'Reference data SID'!L:M,2,FALSE),"")</f>
        <v/>
      </c>
      <c r="M88" s="148" t="str">
        <f>_xlfn.IFNA(VLOOKUP(K88,'Reference data SID'!L:N,3,FALSE),"")</f>
        <v/>
      </c>
      <c r="N88" s="148" t="str">
        <f>_xlfn.IFNA(VLOOKUP(K88,'Reference data SID'!L:O,4,FALSE),"")</f>
        <v/>
      </c>
      <c r="O88" s="144"/>
      <c r="P88" s="144"/>
      <c r="Q88" s="144"/>
      <c r="R88" s="144"/>
      <c r="S88" s="144"/>
      <c r="T88" s="146"/>
      <c r="U88" s="146"/>
      <c r="V88" s="146"/>
      <c r="W88" s="144"/>
      <c r="X88" s="149" t="str">
        <f t="shared" ca="1" si="17"/>
        <v/>
      </c>
      <c r="Y88" s="210" t="str">
        <f>_xlfn.IFNA(VLOOKUP(F88,'Reference data SID'!D:E,2,FALSE),"")</f>
        <v/>
      </c>
      <c r="Z88" s="210" t="str">
        <f t="shared" si="18"/>
        <v>not ok</v>
      </c>
      <c r="AA88" s="210" t="str">
        <f t="shared" si="19"/>
        <v>not ok</v>
      </c>
      <c r="AB88" s="210" t="str">
        <f t="shared" si="20"/>
        <v>ok</v>
      </c>
      <c r="AC88" s="210" t="str">
        <f t="shared" si="21"/>
        <v>_EC</v>
      </c>
      <c r="AD88" s="210" t="str">
        <f t="shared" si="22"/>
        <v>_CAS</v>
      </c>
      <c r="AE88" s="210" t="str">
        <f t="shared" si="23"/>
        <v>_uses</v>
      </c>
      <c r="AF88" s="210" t="str">
        <f t="shared" si="24"/>
        <v/>
      </c>
      <c r="AG88" s="210" t="str">
        <f t="shared" si="25"/>
        <v/>
      </c>
      <c r="AH88" s="210" t="str">
        <f t="shared" si="26"/>
        <v>_articles</v>
      </c>
      <c r="AI88" s="210" t="str">
        <f t="shared" si="27"/>
        <v/>
      </c>
      <c r="AJ88" s="210" t="str">
        <f t="shared" si="28"/>
        <v/>
      </c>
      <c r="AK88" s="210" t="str">
        <f>IF(LEN(F88)&gt;1,CONCATENATE(Table6[[#This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8" s="210" t="str">
        <f>IF(LEN(F88)&gt;1,IF(COUNTIFS($AK$6:AK$502,LEFT(AK88,250))&gt;1,"Duplicate entry: it seems that you have two rows reporting the same stockpile, please verify that it is not a duplicate",""),"")</f>
        <v/>
      </c>
      <c r="AM88" s="210" t="str">
        <f>IF(LEN(F88)&gt;0,IF(ISNUMBER(MATCH(F88,Annex_I_II_entries,0)),"","The Entry name is not within the dropdown list, make sure that you have not copied and pasted overwritting the cell format (with its correponding dropdown list) in column A"),"")</f>
        <v/>
      </c>
      <c r="AN88" s="210" t="str">
        <f t="shared" ca="1" si="29"/>
        <v/>
      </c>
      <c r="AO88" s="210" t="str">
        <f t="shared" ca="1" si="30"/>
        <v/>
      </c>
      <c r="AP88" s="211" t="str">
        <f t="shared" ca="1" si="31"/>
        <v/>
      </c>
      <c r="AQ88" s="211" t="str">
        <f t="shared" ca="1" si="32"/>
        <v/>
      </c>
      <c r="AR88" s="212" t="str">
        <f t="shared" ca="1" si="33"/>
        <v/>
      </c>
    </row>
    <row r="89" spans="1:44" x14ac:dyDescent="0.25">
      <c r="A89" s="86"/>
      <c r="B89" s="86"/>
      <c r="C89" s="147"/>
      <c r="D89" s="176"/>
      <c r="E89" s="147"/>
      <c r="F89" s="147"/>
      <c r="G89" s="144"/>
      <c r="H89" s="144"/>
      <c r="I89" s="192" t="str">
        <f>_xlfn.IFNA(VLOOKUP(F89,'Reference data SID'!$D$2:$Q$673,14,FALSE),"")</f>
        <v/>
      </c>
      <c r="J89" s="192" t="str">
        <f>_xlfn.IFNA(VLOOKUP(I89,'Reference data SID'!$C$3:$E$673,3,FALSE),"")</f>
        <v/>
      </c>
      <c r="K89" s="64" t="str">
        <f>_xlfn.IFNA(IF(J89=FALSE,I89,IF(ISBLANK(G89),VLOOKUP(H89,'Reference data SID'!$N:$P,3,FALSE),VLOOKUP(G89,'Reference data SID'!$M:$P,4,FALSE))),"")</f>
        <v/>
      </c>
      <c r="L89" s="148" t="str">
        <f>_xlfn.IFNA(VLOOKUP(K89,'Reference data SID'!L:M,2,FALSE),"")</f>
        <v/>
      </c>
      <c r="M89" s="148" t="str">
        <f>_xlfn.IFNA(VLOOKUP(K89,'Reference data SID'!L:N,3,FALSE),"")</f>
        <v/>
      </c>
      <c r="N89" s="148" t="str">
        <f>_xlfn.IFNA(VLOOKUP(K89,'Reference data SID'!L:O,4,FALSE),"")</f>
        <v/>
      </c>
      <c r="O89" s="147"/>
      <c r="P89" s="147"/>
      <c r="Q89" s="147"/>
      <c r="R89" s="147"/>
      <c r="S89" s="147"/>
      <c r="T89" s="146"/>
      <c r="U89" s="146"/>
      <c r="V89" s="146"/>
      <c r="W89" s="147"/>
      <c r="X89" s="149" t="str">
        <f t="shared" ca="1" si="17"/>
        <v/>
      </c>
      <c r="Y89" s="210" t="str">
        <f>_xlfn.IFNA(VLOOKUP(F89,'Reference data SID'!D:E,2,FALSE),"")</f>
        <v/>
      </c>
      <c r="Z89" s="210" t="str">
        <f t="shared" si="18"/>
        <v>not ok</v>
      </c>
      <c r="AA89" s="210" t="str">
        <f t="shared" si="19"/>
        <v>not ok</v>
      </c>
      <c r="AB89" s="210" t="str">
        <f t="shared" si="20"/>
        <v>ok</v>
      </c>
      <c r="AC89" s="210" t="str">
        <f t="shared" si="21"/>
        <v>_EC</v>
      </c>
      <c r="AD89" s="210" t="str">
        <f t="shared" si="22"/>
        <v>_CAS</v>
      </c>
      <c r="AE89" s="210" t="str">
        <f t="shared" si="23"/>
        <v>_uses</v>
      </c>
      <c r="AF89" s="210" t="str">
        <f t="shared" si="24"/>
        <v/>
      </c>
      <c r="AG89" s="210" t="str">
        <f t="shared" si="25"/>
        <v/>
      </c>
      <c r="AH89" s="210" t="str">
        <f t="shared" si="26"/>
        <v>_articles</v>
      </c>
      <c r="AI89" s="210" t="str">
        <f t="shared" si="27"/>
        <v/>
      </c>
      <c r="AJ89" s="210" t="str">
        <f t="shared" si="28"/>
        <v/>
      </c>
      <c r="AK89" s="210" t="str">
        <f>IF(LEN(F89)&gt;1,CONCATENATE(Table6[[#This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89" s="210" t="str">
        <f>IF(LEN(F89)&gt;1,IF(COUNTIFS($AK$6:AK$502,LEFT(AK89,250))&gt;1,"Duplicate entry: it seems that you have two rows reporting the same stockpile, please verify that it is not a duplicate",""),"")</f>
        <v/>
      </c>
      <c r="AM89" s="210" t="str">
        <f>IF(LEN(F89)&gt;0,IF(ISNUMBER(MATCH(F89,Annex_I_II_entries,0)),"","The Entry name is not within the dropdown list, make sure that you have not copied and pasted overwritting the cell format (with its correponding dropdown list) in column A"),"")</f>
        <v/>
      </c>
      <c r="AN89" s="210" t="str">
        <f t="shared" ca="1" si="29"/>
        <v/>
      </c>
      <c r="AO89" s="210" t="str">
        <f t="shared" ca="1" si="30"/>
        <v/>
      </c>
      <c r="AP89" s="211" t="str">
        <f t="shared" ca="1" si="31"/>
        <v/>
      </c>
      <c r="AQ89" s="211" t="str">
        <f t="shared" ca="1" si="32"/>
        <v/>
      </c>
      <c r="AR89" s="212" t="str">
        <f t="shared" ca="1" si="33"/>
        <v/>
      </c>
    </row>
    <row r="90" spans="1:44" x14ac:dyDescent="0.25">
      <c r="A90" s="86"/>
      <c r="B90" s="86"/>
      <c r="C90" s="144"/>
      <c r="D90" s="145"/>
      <c r="E90" s="144"/>
      <c r="F90" s="144"/>
      <c r="G90" s="144"/>
      <c r="H90" s="144"/>
      <c r="I90" s="191" t="str">
        <f>_xlfn.IFNA(VLOOKUP(F90,'Reference data SID'!$D$2:$Q$673,14,FALSE),"")</f>
        <v/>
      </c>
      <c r="J90" s="191" t="str">
        <f>_xlfn.IFNA(VLOOKUP(I90,'Reference data SID'!$C$3:$E$673,3,FALSE),"")</f>
        <v/>
      </c>
      <c r="K90" s="64" t="str">
        <f>_xlfn.IFNA(IF(J90=FALSE,I90,IF(ISBLANK(G90),VLOOKUP(H90,'Reference data SID'!$N:$P,3,FALSE),VLOOKUP(G90,'Reference data SID'!$M:$P,4,FALSE))),"")</f>
        <v/>
      </c>
      <c r="L90" s="148" t="str">
        <f>_xlfn.IFNA(VLOOKUP(K90,'Reference data SID'!L:M,2,FALSE),"")</f>
        <v/>
      </c>
      <c r="M90" s="148" t="str">
        <f>_xlfn.IFNA(VLOOKUP(K90,'Reference data SID'!L:N,3,FALSE),"")</f>
        <v/>
      </c>
      <c r="N90" s="148" t="str">
        <f>_xlfn.IFNA(VLOOKUP(K90,'Reference data SID'!L:O,4,FALSE),"")</f>
        <v/>
      </c>
      <c r="O90" s="144"/>
      <c r="P90" s="144"/>
      <c r="Q90" s="144"/>
      <c r="R90" s="144"/>
      <c r="S90" s="144"/>
      <c r="T90" s="146"/>
      <c r="U90" s="146"/>
      <c r="V90" s="146"/>
      <c r="W90" s="144"/>
      <c r="X90" s="149" t="str">
        <f t="shared" ca="1" si="17"/>
        <v/>
      </c>
      <c r="Y90" s="210" t="str">
        <f>_xlfn.IFNA(VLOOKUP(F90,'Reference data SID'!D:E,2,FALSE),"")</f>
        <v/>
      </c>
      <c r="Z90" s="210" t="str">
        <f t="shared" si="18"/>
        <v>not ok</v>
      </c>
      <c r="AA90" s="210" t="str">
        <f t="shared" si="19"/>
        <v>not ok</v>
      </c>
      <c r="AB90" s="210" t="str">
        <f t="shared" si="20"/>
        <v>ok</v>
      </c>
      <c r="AC90" s="210" t="str">
        <f t="shared" si="21"/>
        <v>_EC</v>
      </c>
      <c r="AD90" s="210" t="str">
        <f t="shared" si="22"/>
        <v>_CAS</v>
      </c>
      <c r="AE90" s="210" t="str">
        <f t="shared" si="23"/>
        <v>_uses</v>
      </c>
      <c r="AF90" s="210" t="str">
        <f t="shared" si="24"/>
        <v/>
      </c>
      <c r="AG90" s="210" t="str">
        <f t="shared" si="25"/>
        <v/>
      </c>
      <c r="AH90" s="210" t="str">
        <f t="shared" si="26"/>
        <v>_articles</v>
      </c>
      <c r="AI90" s="210" t="str">
        <f t="shared" si="27"/>
        <v/>
      </c>
      <c r="AJ90" s="210" t="str">
        <f t="shared" si="28"/>
        <v/>
      </c>
      <c r="AK90" s="210" t="str">
        <f>IF(LEN(F90)&gt;1,CONCATENATE(Table6[[#This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0" s="210" t="str">
        <f>IF(LEN(F90)&gt;1,IF(COUNTIFS($AK$6:AK$502,LEFT(AK90,250))&gt;1,"Duplicate entry: it seems that you have two rows reporting the same stockpile, please verify that it is not a duplicate",""),"")</f>
        <v/>
      </c>
      <c r="AM90" s="210" t="str">
        <f>IF(LEN(F90)&gt;0,IF(ISNUMBER(MATCH(F90,Annex_I_II_entries,0)),"","The Entry name is not within the dropdown list, make sure that you have not copied and pasted overwritting the cell format (with its correponding dropdown list) in column A"),"")</f>
        <v/>
      </c>
      <c r="AN90" s="210" t="str">
        <f t="shared" ca="1" si="29"/>
        <v/>
      </c>
      <c r="AO90" s="210" t="str">
        <f t="shared" ca="1" si="30"/>
        <v/>
      </c>
      <c r="AP90" s="211" t="str">
        <f t="shared" ca="1" si="31"/>
        <v/>
      </c>
      <c r="AQ90" s="211" t="str">
        <f t="shared" ca="1" si="32"/>
        <v/>
      </c>
      <c r="AR90" s="212" t="str">
        <f t="shared" ca="1" si="33"/>
        <v/>
      </c>
    </row>
    <row r="91" spans="1:44" x14ac:dyDescent="0.25">
      <c r="A91" s="86"/>
      <c r="B91" s="86"/>
      <c r="C91" s="147"/>
      <c r="D91" s="176"/>
      <c r="E91" s="147"/>
      <c r="F91" s="147"/>
      <c r="G91" s="144"/>
      <c r="H91" s="144"/>
      <c r="I91" s="192" t="str">
        <f>_xlfn.IFNA(VLOOKUP(F91,'Reference data SID'!$D$2:$Q$673,14,FALSE),"")</f>
        <v/>
      </c>
      <c r="J91" s="192" t="str">
        <f>_xlfn.IFNA(VLOOKUP(I91,'Reference data SID'!$C$3:$E$673,3,FALSE),"")</f>
        <v/>
      </c>
      <c r="K91" s="64" t="str">
        <f>_xlfn.IFNA(IF(J91=FALSE,I91,IF(ISBLANK(G91),VLOOKUP(H91,'Reference data SID'!$N:$P,3,FALSE),VLOOKUP(G91,'Reference data SID'!$M:$P,4,FALSE))),"")</f>
        <v/>
      </c>
      <c r="L91" s="148" t="str">
        <f>_xlfn.IFNA(VLOOKUP(K91,'Reference data SID'!L:M,2,FALSE),"")</f>
        <v/>
      </c>
      <c r="M91" s="148" t="str">
        <f>_xlfn.IFNA(VLOOKUP(K91,'Reference data SID'!L:N,3,FALSE),"")</f>
        <v/>
      </c>
      <c r="N91" s="148" t="str">
        <f>_xlfn.IFNA(VLOOKUP(K91,'Reference data SID'!L:O,4,FALSE),"")</f>
        <v/>
      </c>
      <c r="O91" s="147"/>
      <c r="P91" s="147"/>
      <c r="Q91" s="147"/>
      <c r="R91" s="147"/>
      <c r="S91" s="147"/>
      <c r="T91" s="146"/>
      <c r="U91" s="146"/>
      <c r="V91" s="146"/>
      <c r="W91" s="147"/>
      <c r="X91" s="149" t="str">
        <f t="shared" ca="1" si="17"/>
        <v/>
      </c>
      <c r="Y91" s="210" t="str">
        <f>_xlfn.IFNA(VLOOKUP(F91,'Reference data SID'!D:E,2,FALSE),"")</f>
        <v/>
      </c>
      <c r="Z91" s="210" t="str">
        <f t="shared" si="18"/>
        <v>not ok</v>
      </c>
      <c r="AA91" s="210" t="str">
        <f t="shared" si="19"/>
        <v>not ok</v>
      </c>
      <c r="AB91" s="210" t="str">
        <f t="shared" si="20"/>
        <v>ok</v>
      </c>
      <c r="AC91" s="210" t="str">
        <f t="shared" si="21"/>
        <v>_EC</v>
      </c>
      <c r="AD91" s="210" t="str">
        <f t="shared" si="22"/>
        <v>_CAS</v>
      </c>
      <c r="AE91" s="210" t="str">
        <f t="shared" si="23"/>
        <v>_uses</v>
      </c>
      <c r="AF91" s="210" t="str">
        <f t="shared" si="24"/>
        <v/>
      </c>
      <c r="AG91" s="210" t="str">
        <f t="shared" si="25"/>
        <v/>
      </c>
      <c r="AH91" s="210" t="str">
        <f t="shared" si="26"/>
        <v>_articles</v>
      </c>
      <c r="AI91" s="210" t="str">
        <f t="shared" si="27"/>
        <v/>
      </c>
      <c r="AJ91" s="210" t="str">
        <f t="shared" si="28"/>
        <v/>
      </c>
      <c r="AK91" s="210" t="str">
        <f>IF(LEN(F91)&gt;1,CONCATENATE(Table6[[#This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1" s="210" t="str">
        <f>IF(LEN(F91)&gt;1,IF(COUNTIFS($AK$6:AK$502,LEFT(AK91,250))&gt;1,"Duplicate entry: it seems that you have two rows reporting the same stockpile, please verify that it is not a duplicate",""),"")</f>
        <v/>
      </c>
      <c r="AM91" s="210" t="str">
        <f>IF(LEN(F91)&gt;0,IF(ISNUMBER(MATCH(F91,Annex_I_II_entries,0)),"","The Entry name is not within the dropdown list, make sure that you have not copied and pasted overwritting the cell format (with its correponding dropdown list) in column A"),"")</f>
        <v/>
      </c>
      <c r="AN91" s="210" t="str">
        <f t="shared" ca="1" si="29"/>
        <v/>
      </c>
      <c r="AO91" s="210" t="str">
        <f t="shared" ca="1" si="30"/>
        <v/>
      </c>
      <c r="AP91" s="211" t="str">
        <f t="shared" ca="1" si="31"/>
        <v/>
      </c>
      <c r="AQ91" s="211" t="str">
        <f t="shared" ca="1" si="32"/>
        <v/>
      </c>
      <c r="AR91" s="212" t="str">
        <f t="shared" ca="1" si="33"/>
        <v/>
      </c>
    </row>
    <row r="92" spans="1:44" x14ac:dyDescent="0.25">
      <c r="A92" s="86"/>
      <c r="B92" s="86"/>
      <c r="C92" s="144"/>
      <c r="D92" s="145"/>
      <c r="E92" s="144"/>
      <c r="F92" s="144"/>
      <c r="G92" s="144"/>
      <c r="H92" s="144"/>
      <c r="I92" s="191" t="str">
        <f>_xlfn.IFNA(VLOOKUP(F92,'Reference data SID'!$D$2:$Q$673,14,FALSE),"")</f>
        <v/>
      </c>
      <c r="J92" s="191" t="str">
        <f>_xlfn.IFNA(VLOOKUP(I92,'Reference data SID'!$C$3:$E$673,3,FALSE),"")</f>
        <v/>
      </c>
      <c r="K92" s="64" t="str">
        <f>_xlfn.IFNA(IF(J92=FALSE,I92,IF(ISBLANK(G92),VLOOKUP(H92,'Reference data SID'!$N:$P,3,FALSE),VLOOKUP(G92,'Reference data SID'!$M:$P,4,FALSE))),"")</f>
        <v/>
      </c>
      <c r="L92" s="148" t="str">
        <f>_xlfn.IFNA(VLOOKUP(K92,'Reference data SID'!L:M,2,FALSE),"")</f>
        <v/>
      </c>
      <c r="M92" s="148" t="str">
        <f>_xlfn.IFNA(VLOOKUP(K92,'Reference data SID'!L:N,3,FALSE),"")</f>
        <v/>
      </c>
      <c r="N92" s="148" t="str">
        <f>_xlfn.IFNA(VLOOKUP(K92,'Reference data SID'!L:O,4,FALSE),"")</f>
        <v/>
      </c>
      <c r="O92" s="144"/>
      <c r="P92" s="144"/>
      <c r="Q92" s="144"/>
      <c r="R92" s="144"/>
      <c r="S92" s="144"/>
      <c r="T92" s="146"/>
      <c r="U92" s="146"/>
      <c r="V92" s="146"/>
      <c r="W92" s="144"/>
      <c r="X92" s="149" t="str">
        <f t="shared" ca="1" si="17"/>
        <v/>
      </c>
      <c r="Y92" s="210" t="str">
        <f>_xlfn.IFNA(VLOOKUP(F92,'Reference data SID'!D:E,2,FALSE),"")</f>
        <v/>
      </c>
      <c r="Z92" s="210" t="str">
        <f t="shared" si="18"/>
        <v>not ok</v>
      </c>
      <c r="AA92" s="210" t="str">
        <f t="shared" si="19"/>
        <v>not ok</v>
      </c>
      <c r="AB92" s="210" t="str">
        <f t="shared" si="20"/>
        <v>ok</v>
      </c>
      <c r="AC92" s="210" t="str">
        <f t="shared" si="21"/>
        <v>_EC</v>
      </c>
      <c r="AD92" s="210" t="str">
        <f t="shared" si="22"/>
        <v>_CAS</v>
      </c>
      <c r="AE92" s="210" t="str">
        <f t="shared" si="23"/>
        <v>_uses</v>
      </c>
      <c r="AF92" s="210" t="str">
        <f t="shared" si="24"/>
        <v/>
      </c>
      <c r="AG92" s="210" t="str">
        <f t="shared" si="25"/>
        <v/>
      </c>
      <c r="AH92" s="210" t="str">
        <f t="shared" si="26"/>
        <v>_articles</v>
      </c>
      <c r="AI92" s="210" t="str">
        <f t="shared" si="27"/>
        <v/>
      </c>
      <c r="AJ92" s="210" t="str">
        <f t="shared" si="28"/>
        <v/>
      </c>
      <c r="AK92" s="210" t="str">
        <f>IF(LEN(F92)&gt;1,CONCATENATE(Table6[[#This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2" s="210" t="str">
        <f>IF(LEN(F92)&gt;1,IF(COUNTIFS($AK$6:AK$502,LEFT(AK92,250))&gt;1,"Duplicate entry: it seems that you have two rows reporting the same stockpile, please verify that it is not a duplicate",""),"")</f>
        <v/>
      </c>
      <c r="AM92" s="210" t="str">
        <f>IF(LEN(F92)&gt;0,IF(ISNUMBER(MATCH(F92,Annex_I_II_entries,0)),"","The Entry name is not within the dropdown list, make sure that you have not copied and pasted overwritting the cell format (with its correponding dropdown list) in column A"),"")</f>
        <v/>
      </c>
      <c r="AN92" s="210" t="str">
        <f t="shared" ca="1" si="29"/>
        <v/>
      </c>
      <c r="AO92" s="210" t="str">
        <f t="shared" ca="1" si="30"/>
        <v/>
      </c>
      <c r="AP92" s="211" t="str">
        <f t="shared" ca="1" si="31"/>
        <v/>
      </c>
      <c r="AQ92" s="211" t="str">
        <f t="shared" ca="1" si="32"/>
        <v/>
      </c>
      <c r="AR92" s="212" t="str">
        <f t="shared" ca="1" si="33"/>
        <v/>
      </c>
    </row>
    <row r="93" spans="1:44" x14ac:dyDescent="0.25">
      <c r="A93" s="86"/>
      <c r="B93" s="86"/>
      <c r="C93" s="147"/>
      <c r="D93" s="176"/>
      <c r="E93" s="147"/>
      <c r="F93" s="147"/>
      <c r="G93" s="144"/>
      <c r="H93" s="144"/>
      <c r="I93" s="192" t="str">
        <f>_xlfn.IFNA(VLOOKUP(F93,'Reference data SID'!$D$2:$Q$673,14,FALSE),"")</f>
        <v/>
      </c>
      <c r="J93" s="192" t="str">
        <f>_xlfn.IFNA(VLOOKUP(I93,'Reference data SID'!$C$3:$E$673,3,FALSE),"")</f>
        <v/>
      </c>
      <c r="K93" s="64" t="str">
        <f>_xlfn.IFNA(IF(J93=FALSE,I93,IF(ISBLANK(G93),VLOOKUP(H93,'Reference data SID'!$N:$P,3,FALSE),VLOOKUP(G93,'Reference data SID'!$M:$P,4,FALSE))),"")</f>
        <v/>
      </c>
      <c r="L93" s="148" t="str">
        <f>_xlfn.IFNA(VLOOKUP(K93,'Reference data SID'!L:M,2,FALSE),"")</f>
        <v/>
      </c>
      <c r="M93" s="148" t="str">
        <f>_xlfn.IFNA(VLOOKUP(K93,'Reference data SID'!L:N,3,FALSE),"")</f>
        <v/>
      </c>
      <c r="N93" s="148" t="str">
        <f>_xlfn.IFNA(VLOOKUP(K93,'Reference data SID'!L:O,4,FALSE),"")</f>
        <v/>
      </c>
      <c r="O93" s="147"/>
      <c r="P93" s="147"/>
      <c r="Q93" s="147"/>
      <c r="R93" s="147"/>
      <c r="S93" s="147"/>
      <c r="T93" s="146"/>
      <c r="U93" s="146"/>
      <c r="V93" s="146"/>
      <c r="W93" s="147"/>
      <c r="X93" s="149" t="str">
        <f t="shared" ca="1" si="17"/>
        <v/>
      </c>
      <c r="Y93" s="210" t="str">
        <f>_xlfn.IFNA(VLOOKUP(F93,'Reference data SID'!D:E,2,FALSE),"")</f>
        <v/>
      </c>
      <c r="Z93" s="210" t="str">
        <f t="shared" si="18"/>
        <v>not ok</v>
      </c>
      <c r="AA93" s="210" t="str">
        <f t="shared" si="19"/>
        <v>not ok</v>
      </c>
      <c r="AB93" s="210" t="str">
        <f t="shared" si="20"/>
        <v>ok</v>
      </c>
      <c r="AC93" s="210" t="str">
        <f t="shared" si="21"/>
        <v>_EC</v>
      </c>
      <c r="AD93" s="210" t="str">
        <f t="shared" si="22"/>
        <v>_CAS</v>
      </c>
      <c r="AE93" s="210" t="str">
        <f t="shared" si="23"/>
        <v>_uses</v>
      </c>
      <c r="AF93" s="210" t="str">
        <f t="shared" si="24"/>
        <v/>
      </c>
      <c r="AG93" s="210" t="str">
        <f t="shared" si="25"/>
        <v/>
      </c>
      <c r="AH93" s="210" t="str">
        <f t="shared" si="26"/>
        <v>_articles</v>
      </c>
      <c r="AI93" s="210" t="str">
        <f t="shared" si="27"/>
        <v/>
      </c>
      <c r="AJ93" s="210" t="str">
        <f t="shared" si="28"/>
        <v/>
      </c>
      <c r="AK93" s="210" t="str">
        <f>IF(LEN(F93)&gt;1,CONCATENATE(Table6[[#This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3" s="210" t="str">
        <f>IF(LEN(F93)&gt;1,IF(COUNTIFS($AK$6:AK$502,LEFT(AK93,250))&gt;1,"Duplicate entry: it seems that you have two rows reporting the same stockpile, please verify that it is not a duplicate",""),"")</f>
        <v/>
      </c>
      <c r="AM93" s="210" t="str">
        <f>IF(LEN(F93)&gt;0,IF(ISNUMBER(MATCH(F93,Annex_I_II_entries,0)),"","The Entry name is not within the dropdown list, make sure that you have not copied and pasted overwritting the cell format (with its correponding dropdown list) in column A"),"")</f>
        <v/>
      </c>
      <c r="AN93" s="210" t="str">
        <f t="shared" ca="1" si="29"/>
        <v/>
      </c>
      <c r="AO93" s="210" t="str">
        <f t="shared" ca="1" si="30"/>
        <v/>
      </c>
      <c r="AP93" s="211" t="str">
        <f t="shared" ca="1" si="31"/>
        <v/>
      </c>
      <c r="AQ93" s="211" t="str">
        <f t="shared" ca="1" si="32"/>
        <v/>
      </c>
      <c r="AR93" s="212" t="str">
        <f t="shared" ca="1" si="33"/>
        <v/>
      </c>
    </row>
    <row r="94" spans="1:44" x14ac:dyDescent="0.25">
      <c r="A94" s="86"/>
      <c r="B94" s="86"/>
      <c r="C94" s="144"/>
      <c r="D94" s="145"/>
      <c r="E94" s="144"/>
      <c r="F94" s="144"/>
      <c r="G94" s="144"/>
      <c r="H94" s="144"/>
      <c r="I94" s="191" t="str">
        <f>_xlfn.IFNA(VLOOKUP(F94,'Reference data SID'!$D$2:$Q$673,14,FALSE),"")</f>
        <v/>
      </c>
      <c r="J94" s="191" t="str">
        <f>_xlfn.IFNA(VLOOKUP(I94,'Reference data SID'!$C$3:$E$673,3,FALSE),"")</f>
        <v/>
      </c>
      <c r="K94" s="64" t="str">
        <f>_xlfn.IFNA(IF(J94=FALSE,I94,IF(ISBLANK(G94),VLOOKUP(H94,'Reference data SID'!$N:$P,3,FALSE),VLOOKUP(G94,'Reference data SID'!$M:$P,4,FALSE))),"")</f>
        <v/>
      </c>
      <c r="L94" s="148" t="str">
        <f>_xlfn.IFNA(VLOOKUP(K94,'Reference data SID'!L:M,2,FALSE),"")</f>
        <v/>
      </c>
      <c r="M94" s="148" t="str">
        <f>_xlfn.IFNA(VLOOKUP(K94,'Reference data SID'!L:N,3,FALSE),"")</f>
        <v/>
      </c>
      <c r="N94" s="148" t="str">
        <f>_xlfn.IFNA(VLOOKUP(K94,'Reference data SID'!L:O,4,FALSE),"")</f>
        <v/>
      </c>
      <c r="O94" s="144"/>
      <c r="P94" s="144"/>
      <c r="Q94" s="144"/>
      <c r="R94" s="144"/>
      <c r="S94" s="144"/>
      <c r="T94" s="146"/>
      <c r="U94" s="146"/>
      <c r="V94" s="146"/>
      <c r="W94" s="144"/>
      <c r="X94" s="149" t="str">
        <f t="shared" ca="1" si="17"/>
        <v/>
      </c>
      <c r="Y94" s="210" t="str">
        <f>_xlfn.IFNA(VLOOKUP(F94,'Reference data SID'!D:E,2,FALSE),"")</f>
        <v/>
      </c>
      <c r="Z94" s="210" t="str">
        <f t="shared" si="18"/>
        <v>not ok</v>
      </c>
      <c r="AA94" s="210" t="str">
        <f t="shared" si="19"/>
        <v>not ok</v>
      </c>
      <c r="AB94" s="210" t="str">
        <f t="shared" si="20"/>
        <v>ok</v>
      </c>
      <c r="AC94" s="210" t="str">
        <f t="shared" si="21"/>
        <v>_EC</v>
      </c>
      <c r="AD94" s="210" t="str">
        <f t="shared" si="22"/>
        <v>_CAS</v>
      </c>
      <c r="AE94" s="210" t="str">
        <f t="shared" si="23"/>
        <v>_uses</v>
      </c>
      <c r="AF94" s="210" t="str">
        <f t="shared" si="24"/>
        <v/>
      </c>
      <c r="AG94" s="210" t="str">
        <f t="shared" si="25"/>
        <v/>
      </c>
      <c r="AH94" s="210" t="str">
        <f t="shared" si="26"/>
        <v>_articles</v>
      </c>
      <c r="AI94" s="210" t="str">
        <f t="shared" si="27"/>
        <v/>
      </c>
      <c r="AJ94" s="210" t="str">
        <f t="shared" si="28"/>
        <v/>
      </c>
      <c r="AK94" s="210" t="str">
        <f>IF(LEN(F94)&gt;1,CONCATENATE(Table6[[#This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4" s="210" t="str">
        <f>IF(LEN(F94)&gt;1,IF(COUNTIFS($AK$6:AK$502,LEFT(AK94,250))&gt;1,"Duplicate entry: it seems that you have two rows reporting the same stockpile, please verify that it is not a duplicate",""),"")</f>
        <v/>
      </c>
      <c r="AM94" s="210" t="str">
        <f>IF(LEN(F94)&gt;0,IF(ISNUMBER(MATCH(F94,Annex_I_II_entries,0)),"","The Entry name is not within the dropdown list, make sure that you have not copied and pasted overwritting the cell format (with its correponding dropdown list) in column A"),"")</f>
        <v/>
      </c>
      <c r="AN94" s="210" t="str">
        <f t="shared" ca="1" si="29"/>
        <v/>
      </c>
      <c r="AO94" s="210" t="str">
        <f t="shared" ca="1" si="30"/>
        <v/>
      </c>
      <c r="AP94" s="211" t="str">
        <f t="shared" ca="1" si="31"/>
        <v/>
      </c>
      <c r="AQ94" s="211" t="str">
        <f t="shared" ca="1" si="32"/>
        <v/>
      </c>
      <c r="AR94" s="212" t="str">
        <f t="shared" ca="1" si="33"/>
        <v/>
      </c>
    </row>
    <row r="95" spans="1:44" x14ac:dyDescent="0.25">
      <c r="A95" s="86"/>
      <c r="B95" s="86"/>
      <c r="C95" s="147"/>
      <c r="D95" s="176"/>
      <c r="E95" s="147"/>
      <c r="F95" s="147"/>
      <c r="G95" s="144"/>
      <c r="H95" s="144"/>
      <c r="I95" s="192" t="str">
        <f>_xlfn.IFNA(VLOOKUP(F95,'Reference data SID'!$D$2:$Q$673,14,FALSE),"")</f>
        <v/>
      </c>
      <c r="J95" s="192" t="str">
        <f>_xlfn.IFNA(VLOOKUP(I95,'Reference data SID'!$C$3:$E$673,3,FALSE),"")</f>
        <v/>
      </c>
      <c r="K95" s="64" t="str">
        <f>_xlfn.IFNA(IF(J95=FALSE,I95,IF(ISBLANK(G95),VLOOKUP(H95,'Reference data SID'!$N:$P,3,FALSE),VLOOKUP(G95,'Reference data SID'!$M:$P,4,FALSE))),"")</f>
        <v/>
      </c>
      <c r="L95" s="148" t="str">
        <f>_xlfn.IFNA(VLOOKUP(K95,'Reference data SID'!L:M,2,FALSE),"")</f>
        <v/>
      </c>
      <c r="M95" s="148" t="str">
        <f>_xlfn.IFNA(VLOOKUP(K95,'Reference data SID'!L:N,3,FALSE),"")</f>
        <v/>
      </c>
      <c r="N95" s="148" t="str">
        <f>_xlfn.IFNA(VLOOKUP(K95,'Reference data SID'!L:O,4,FALSE),"")</f>
        <v/>
      </c>
      <c r="O95" s="147"/>
      <c r="P95" s="147"/>
      <c r="Q95" s="147"/>
      <c r="R95" s="147"/>
      <c r="S95" s="147"/>
      <c r="T95" s="146"/>
      <c r="U95" s="146"/>
      <c r="V95" s="146"/>
      <c r="W95" s="147"/>
      <c r="X95" s="149" t="str">
        <f t="shared" ca="1" si="17"/>
        <v/>
      </c>
      <c r="Y95" s="210" t="str">
        <f>_xlfn.IFNA(VLOOKUP(F95,'Reference data SID'!D:E,2,FALSE),"")</f>
        <v/>
      </c>
      <c r="Z95" s="210" t="str">
        <f t="shared" si="18"/>
        <v>not ok</v>
      </c>
      <c r="AA95" s="210" t="str">
        <f t="shared" si="19"/>
        <v>not ok</v>
      </c>
      <c r="AB95" s="210" t="str">
        <f t="shared" si="20"/>
        <v>ok</v>
      </c>
      <c r="AC95" s="210" t="str">
        <f t="shared" si="21"/>
        <v>_EC</v>
      </c>
      <c r="AD95" s="210" t="str">
        <f t="shared" si="22"/>
        <v>_CAS</v>
      </c>
      <c r="AE95" s="210" t="str">
        <f t="shared" si="23"/>
        <v>_uses</v>
      </c>
      <c r="AF95" s="210" t="str">
        <f t="shared" si="24"/>
        <v/>
      </c>
      <c r="AG95" s="210" t="str">
        <f t="shared" si="25"/>
        <v/>
      </c>
      <c r="AH95" s="210" t="str">
        <f t="shared" si="26"/>
        <v>_articles</v>
      </c>
      <c r="AI95" s="210" t="str">
        <f t="shared" si="27"/>
        <v/>
      </c>
      <c r="AJ95" s="210" t="str">
        <f t="shared" si="28"/>
        <v/>
      </c>
      <c r="AK95" s="210" t="str">
        <f>IF(LEN(F95)&gt;1,CONCATENATE(Table6[[#This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5" s="210" t="str">
        <f>IF(LEN(F95)&gt;1,IF(COUNTIFS($AK$6:AK$502,LEFT(AK95,250))&gt;1,"Duplicate entry: it seems that you have two rows reporting the same stockpile, please verify that it is not a duplicate",""),"")</f>
        <v/>
      </c>
      <c r="AM95" s="210" t="str">
        <f>IF(LEN(F95)&gt;0,IF(ISNUMBER(MATCH(F95,Annex_I_II_entries,0)),"","The Entry name is not within the dropdown list, make sure that you have not copied and pasted overwritting the cell format (with its correponding dropdown list) in column A"),"")</f>
        <v/>
      </c>
      <c r="AN95" s="210" t="str">
        <f t="shared" ca="1" si="29"/>
        <v/>
      </c>
      <c r="AO95" s="210" t="str">
        <f t="shared" ca="1" si="30"/>
        <v/>
      </c>
      <c r="AP95" s="211" t="str">
        <f t="shared" ca="1" si="31"/>
        <v/>
      </c>
      <c r="AQ95" s="211" t="str">
        <f t="shared" ca="1" si="32"/>
        <v/>
      </c>
      <c r="AR95" s="212" t="str">
        <f t="shared" ca="1" si="33"/>
        <v/>
      </c>
    </row>
    <row r="96" spans="1:44" x14ac:dyDescent="0.25">
      <c r="A96" s="86"/>
      <c r="B96" s="86"/>
      <c r="C96" s="144"/>
      <c r="D96" s="145"/>
      <c r="E96" s="144"/>
      <c r="F96" s="144"/>
      <c r="G96" s="144"/>
      <c r="H96" s="144"/>
      <c r="I96" s="191" t="str">
        <f>_xlfn.IFNA(VLOOKUP(F96,'Reference data SID'!$D$2:$Q$673,14,FALSE),"")</f>
        <v/>
      </c>
      <c r="J96" s="191" t="str">
        <f>_xlfn.IFNA(VLOOKUP(I96,'Reference data SID'!$C$3:$E$673,3,FALSE),"")</f>
        <v/>
      </c>
      <c r="K96" s="64" t="str">
        <f>_xlfn.IFNA(IF(J96=FALSE,I96,IF(ISBLANK(G96),VLOOKUP(H96,'Reference data SID'!$N:$P,3,FALSE),VLOOKUP(G96,'Reference data SID'!$M:$P,4,FALSE))),"")</f>
        <v/>
      </c>
      <c r="L96" s="148" t="str">
        <f>_xlfn.IFNA(VLOOKUP(K96,'Reference data SID'!L:M,2,FALSE),"")</f>
        <v/>
      </c>
      <c r="M96" s="148" t="str">
        <f>_xlfn.IFNA(VLOOKUP(K96,'Reference data SID'!L:N,3,FALSE),"")</f>
        <v/>
      </c>
      <c r="N96" s="148" t="str">
        <f>_xlfn.IFNA(VLOOKUP(K96,'Reference data SID'!L:O,4,FALSE),"")</f>
        <v/>
      </c>
      <c r="O96" s="144"/>
      <c r="P96" s="144"/>
      <c r="Q96" s="144"/>
      <c r="R96" s="144"/>
      <c r="S96" s="144"/>
      <c r="T96" s="146"/>
      <c r="U96" s="146"/>
      <c r="V96" s="146"/>
      <c r="W96" s="144"/>
      <c r="X96" s="149" t="str">
        <f t="shared" ca="1" si="17"/>
        <v/>
      </c>
      <c r="Y96" s="210" t="str">
        <f>_xlfn.IFNA(VLOOKUP(F96,'Reference data SID'!D:E,2,FALSE),"")</f>
        <v/>
      </c>
      <c r="Z96" s="210" t="str">
        <f t="shared" si="18"/>
        <v>not ok</v>
      </c>
      <c r="AA96" s="210" t="str">
        <f t="shared" si="19"/>
        <v>not ok</v>
      </c>
      <c r="AB96" s="210" t="str">
        <f t="shared" si="20"/>
        <v>ok</v>
      </c>
      <c r="AC96" s="210" t="str">
        <f t="shared" si="21"/>
        <v>_EC</v>
      </c>
      <c r="AD96" s="210" t="str">
        <f t="shared" si="22"/>
        <v>_CAS</v>
      </c>
      <c r="AE96" s="210" t="str">
        <f t="shared" si="23"/>
        <v>_uses</v>
      </c>
      <c r="AF96" s="210" t="str">
        <f t="shared" si="24"/>
        <v/>
      </c>
      <c r="AG96" s="210" t="str">
        <f t="shared" si="25"/>
        <v/>
      </c>
      <c r="AH96" s="210" t="str">
        <f t="shared" si="26"/>
        <v>_articles</v>
      </c>
      <c r="AI96" s="210" t="str">
        <f t="shared" si="27"/>
        <v/>
      </c>
      <c r="AJ96" s="210" t="str">
        <f t="shared" si="28"/>
        <v/>
      </c>
      <c r="AK96" s="210" t="str">
        <f>IF(LEN(F96)&gt;1,CONCATENATE(Table6[[#This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6" s="210" t="str">
        <f>IF(LEN(F96)&gt;1,IF(COUNTIFS($AK$6:AK$502,LEFT(AK96,250))&gt;1,"Duplicate entry: it seems that you have two rows reporting the same stockpile, please verify that it is not a duplicate",""),"")</f>
        <v/>
      </c>
      <c r="AM96" s="210" t="str">
        <f>IF(LEN(F96)&gt;0,IF(ISNUMBER(MATCH(F96,Annex_I_II_entries,0)),"","The Entry name is not within the dropdown list, make sure that you have not copied and pasted overwritting the cell format (with its correponding dropdown list) in column A"),"")</f>
        <v/>
      </c>
      <c r="AN96" s="210" t="str">
        <f t="shared" ca="1" si="29"/>
        <v/>
      </c>
      <c r="AO96" s="210" t="str">
        <f t="shared" ca="1" si="30"/>
        <v/>
      </c>
      <c r="AP96" s="211" t="str">
        <f t="shared" ca="1" si="31"/>
        <v/>
      </c>
      <c r="AQ96" s="211" t="str">
        <f t="shared" ca="1" si="32"/>
        <v/>
      </c>
      <c r="AR96" s="212" t="str">
        <f t="shared" ca="1" si="33"/>
        <v/>
      </c>
    </row>
    <row r="97" spans="1:44" x14ac:dyDescent="0.25">
      <c r="A97" s="86"/>
      <c r="B97" s="86"/>
      <c r="C97" s="147"/>
      <c r="D97" s="176"/>
      <c r="E97" s="147"/>
      <c r="F97" s="147"/>
      <c r="G97" s="144"/>
      <c r="H97" s="144"/>
      <c r="I97" s="192" t="str">
        <f>_xlfn.IFNA(VLOOKUP(F97,'Reference data SID'!$D$2:$Q$673,14,FALSE),"")</f>
        <v/>
      </c>
      <c r="J97" s="192" t="str">
        <f>_xlfn.IFNA(VLOOKUP(I97,'Reference data SID'!$C$3:$E$673,3,FALSE),"")</f>
        <v/>
      </c>
      <c r="K97" s="64" t="str">
        <f>_xlfn.IFNA(IF(J97=FALSE,I97,IF(ISBLANK(G97),VLOOKUP(H97,'Reference data SID'!$N:$P,3,FALSE),VLOOKUP(G97,'Reference data SID'!$M:$P,4,FALSE))),"")</f>
        <v/>
      </c>
      <c r="L97" s="148" t="str">
        <f>_xlfn.IFNA(VLOOKUP(K97,'Reference data SID'!L:M,2,FALSE),"")</f>
        <v/>
      </c>
      <c r="M97" s="148" t="str">
        <f>_xlfn.IFNA(VLOOKUP(K97,'Reference data SID'!L:N,3,FALSE),"")</f>
        <v/>
      </c>
      <c r="N97" s="148" t="str">
        <f>_xlfn.IFNA(VLOOKUP(K97,'Reference data SID'!L:O,4,FALSE),"")</f>
        <v/>
      </c>
      <c r="O97" s="147"/>
      <c r="P97" s="147"/>
      <c r="Q97" s="147"/>
      <c r="R97" s="147"/>
      <c r="S97" s="147"/>
      <c r="T97" s="146"/>
      <c r="U97" s="146"/>
      <c r="V97" s="146"/>
      <c r="W97" s="147"/>
      <c r="X97" s="149" t="str">
        <f t="shared" ca="1" si="17"/>
        <v/>
      </c>
      <c r="Y97" s="210" t="str">
        <f>_xlfn.IFNA(VLOOKUP(F97,'Reference data SID'!D:E,2,FALSE),"")</f>
        <v/>
      </c>
      <c r="Z97" s="210" t="str">
        <f t="shared" si="18"/>
        <v>not ok</v>
      </c>
      <c r="AA97" s="210" t="str">
        <f t="shared" si="19"/>
        <v>not ok</v>
      </c>
      <c r="AB97" s="210" t="str">
        <f t="shared" si="20"/>
        <v>ok</v>
      </c>
      <c r="AC97" s="210" t="str">
        <f t="shared" si="21"/>
        <v>_EC</v>
      </c>
      <c r="AD97" s="210" t="str">
        <f t="shared" si="22"/>
        <v>_CAS</v>
      </c>
      <c r="AE97" s="210" t="str">
        <f t="shared" si="23"/>
        <v>_uses</v>
      </c>
      <c r="AF97" s="210" t="str">
        <f t="shared" si="24"/>
        <v/>
      </c>
      <c r="AG97" s="210" t="str">
        <f t="shared" si="25"/>
        <v/>
      </c>
      <c r="AH97" s="210" t="str">
        <f t="shared" si="26"/>
        <v>_articles</v>
      </c>
      <c r="AI97" s="210" t="str">
        <f t="shared" si="27"/>
        <v/>
      </c>
      <c r="AJ97" s="210" t="str">
        <f t="shared" si="28"/>
        <v/>
      </c>
      <c r="AK97" s="210" t="str">
        <f>IF(LEN(F97)&gt;1,CONCATENATE(Table6[[#This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7" s="210" t="str">
        <f>IF(LEN(F97)&gt;1,IF(COUNTIFS($AK$6:AK$502,LEFT(AK97,250))&gt;1,"Duplicate entry: it seems that you have two rows reporting the same stockpile, please verify that it is not a duplicate",""),"")</f>
        <v/>
      </c>
      <c r="AM97" s="210" t="str">
        <f>IF(LEN(F97)&gt;0,IF(ISNUMBER(MATCH(F97,Annex_I_II_entries,0)),"","The Entry name is not within the dropdown list, make sure that you have not copied and pasted overwritting the cell format (with its correponding dropdown list) in column A"),"")</f>
        <v/>
      </c>
      <c r="AN97" s="210" t="str">
        <f t="shared" ca="1" si="29"/>
        <v/>
      </c>
      <c r="AO97" s="210" t="str">
        <f t="shared" ca="1" si="30"/>
        <v/>
      </c>
      <c r="AP97" s="211" t="str">
        <f t="shared" ca="1" si="31"/>
        <v/>
      </c>
      <c r="AQ97" s="211" t="str">
        <f t="shared" ca="1" si="32"/>
        <v/>
      </c>
      <c r="AR97" s="212" t="str">
        <f t="shared" ca="1" si="33"/>
        <v/>
      </c>
    </row>
    <row r="98" spans="1:44" x14ac:dyDescent="0.25">
      <c r="A98" s="86"/>
      <c r="B98" s="86"/>
      <c r="C98" s="144"/>
      <c r="D98" s="145"/>
      <c r="E98" s="144"/>
      <c r="F98" s="144"/>
      <c r="G98" s="144"/>
      <c r="H98" s="144"/>
      <c r="I98" s="191" t="str">
        <f>_xlfn.IFNA(VLOOKUP(F98,'Reference data SID'!$D$2:$Q$673,14,FALSE),"")</f>
        <v/>
      </c>
      <c r="J98" s="191" t="str">
        <f>_xlfn.IFNA(VLOOKUP(I98,'Reference data SID'!$C$3:$E$673,3,FALSE),"")</f>
        <v/>
      </c>
      <c r="K98" s="64" t="str">
        <f>_xlfn.IFNA(IF(J98=FALSE,I98,IF(ISBLANK(G98),VLOOKUP(H98,'Reference data SID'!$N:$P,3,FALSE),VLOOKUP(G98,'Reference data SID'!$M:$P,4,FALSE))),"")</f>
        <v/>
      </c>
      <c r="L98" s="148" t="str">
        <f>_xlfn.IFNA(VLOOKUP(K98,'Reference data SID'!L:M,2,FALSE),"")</f>
        <v/>
      </c>
      <c r="M98" s="148" t="str">
        <f>_xlfn.IFNA(VLOOKUP(K98,'Reference data SID'!L:N,3,FALSE),"")</f>
        <v/>
      </c>
      <c r="N98" s="148" t="str">
        <f>_xlfn.IFNA(VLOOKUP(K98,'Reference data SID'!L:O,4,FALSE),"")</f>
        <v/>
      </c>
      <c r="O98" s="144"/>
      <c r="P98" s="144"/>
      <c r="Q98" s="144"/>
      <c r="R98" s="144"/>
      <c r="S98" s="144"/>
      <c r="T98" s="146"/>
      <c r="U98" s="146"/>
      <c r="V98" s="146"/>
      <c r="W98" s="144"/>
      <c r="X98" s="149" t="str">
        <f t="shared" ca="1" si="17"/>
        <v/>
      </c>
      <c r="Y98" s="210" t="str">
        <f>_xlfn.IFNA(VLOOKUP(F98,'Reference data SID'!D:E,2,FALSE),"")</f>
        <v/>
      </c>
      <c r="Z98" s="210" t="str">
        <f t="shared" si="18"/>
        <v>not ok</v>
      </c>
      <c r="AA98" s="210" t="str">
        <f t="shared" si="19"/>
        <v>not ok</v>
      </c>
      <c r="AB98" s="210" t="str">
        <f t="shared" si="20"/>
        <v>ok</v>
      </c>
      <c r="AC98" s="210" t="str">
        <f t="shared" si="21"/>
        <v>_EC</v>
      </c>
      <c r="AD98" s="210" t="str">
        <f t="shared" si="22"/>
        <v>_CAS</v>
      </c>
      <c r="AE98" s="210" t="str">
        <f t="shared" si="23"/>
        <v>_uses</v>
      </c>
      <c r="AF98" s="210" t="str">
        <f t="shared" si="24"/>
        <v/>
      </c>
      <c r="AG98" s="210" t="str">
        <f t="shared" si="25"/>
        <v/>
      </c>
      <c r="AH98" s="210" t="str">
        <f t="shared" si="26"/>
        <v>_articles</v>
      </c>
      <c r="AI98" s="210" t="str">
        <f t="shared" si="27"/>
        <v/>
      </c>
      <c r="AJ98" s="210" t="str">
        <f t="shared" si="28"/>
        <v/>
      </c>
      <c r="AK98" s="210" t="str">
        <f>IF(LEN(F98)&gt;1,CONCATENATE(Table6[[#This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8" s="210" t="str">
        <f>IF(LEN(F98)&gt;1,IF(COUNTIFS($AK$6:AK$502,LEFT(AK98,250))&gt;1,"Duplicate entry: it seems that you have two rows reporting the same stockpile, please verify that it is not a duplicate",""),"")</f>
        <v/>
      </c>
      <c r="AM98" s="210" t="str">
        <f>IF(LEN(F98)&gt;0,IF(ISNUMBER(MATCH(F98,Annex_I_II_entries,0)),"","The Entry name is not within the dropdown list, make sure that you have not copied and pasted overwritting the cell format (with its correponding dropdown list) in column A"),"")</f>
        <v/>
      </c>
      <c r="AN98" s="210" t="str">
        <f t="shared" ca="1" si="29"/>
        <v/>
      </c>
      <c r="AO98" s="210" t="str">
        <f t="shared" ca="1" si="30"/>
        <v/>
      </c>
      <c r="AP98" s="211" t="str">
        <f t="shared" ca="1" si="31"/>
        <v/>
      </c>
      <c r="AQ98" s="211" t="str">
        <f t="shared" ca="1" si="32"/>
        <v/>
      </c>
      <c r="AR98" s="212" t="str">
        <f t="shared" ca="1" si="33"/>
        <v/>
      </c>
    </row>
    <row r="99" spans="1:44" x14ac:dyDescent="0.25">
      <c r="A99" s="86"/>
      <c r="B99" s="86"/>
      <c r="C99" s="147"/>
      <c r="D99" s="176"/>
      <c r="E99" s="147"/>
      <c r="F99" s="147"/>
      <c r="G99" s="144"/>
      <c r="H99" s="144"/>
      <c r="I99" s="192" t="str">
        <f>_xlfn.IFNA(VLOOKUP(F99,'Reference data SID'!$D$2:$Q$673,14,FALSE),"")</f>
        <v/>
      </c>
      <c r="J99" s="192" t="str">
        <f>_xlfn.IFNA(VLOOKUP(I99,'Reference data SID'!$C$3:$E$673,3,FALSE),"")</f>
        <v/>
      </c>
      <c r="K99" s="64" t="str">
        <f>_xlfn.IFNA(IF(J99=FALSE,I99,IF(ISBLANK(G99),VLOOKUP(H99,'Reference data SID'!$N:$P,3,FALSE),VLOOKUP(G99,'Reference data SID'!$M:$P,4,FALSE))),"")</f>
        <v/>
      </c>
      <c r="L99" s="148" t="str">
        <f>_xlfn.IFNA(VLOOKUP(K99,'Reference data SID'!L:M,2,FALSE),"")</f>
        <v/>
      </c>
      <c r="M99" s="148" t="str">
        <f>_xlfn.IFNA(VLOOKUP(K99,'Reference data SID'!L:N,3,FALSE),"")</f>
        <v/>
      </c>
      <c r="N99" s="148" t="str">
        <f>_xlfn.IFNA(VLOOKUP(K99,'Reference data SID'!L:O,4,FALSE),"")</f>
        <v/>
      </c>
      <c r="O99" s="147"/>
      <c r="P99" s="147"/>
      <c r="Q99" s="147"/>
      <c r="R99" s="147"/>
      <c r="S99" s="147"/>
      <c r="T99" s="146"/>
      <c r="U99" s="146"/>
      <c r="V99" s="146"/>
      <c r="W99" s="147"/>
      <c r="X99" s="149" t="str">
        <f t="shared" ca="1" si="17"/>
        <v/>
      </c>
      <c r="Y99" s="210" t="str">
        <f>_xlfn.IFNA(VLOOKUP(F99,'Reference data SID'!D:E,2,FALSE),"")</f>
        <v/>
      </c>
      <c r="Z99" s="210" t="str">
        <f t="shared" si="18"/>
        <v>not ok</v>
      </c>
      <c r="AA99" s="210" t="str">
        <f t="shared" si="19"/>
        <v>not ok</v>
      </c>
      <c r="AB99" s="210" t="str">
        <f t="shared" si="20"/>
        <v>ok</v>
      </c>
      <c r="AC99" s="210" t="str">
        <f t="shared" si="21"/>
        <v>_EC</v>
      </c>
      <c r="AD99" s="210" t="str">
        <f t="shared" si="22"/>
        <v>_CAS</v>
      </c>
      <c r="AE99" s="210" t="str">
        <f t="shared" si="23"/>
        <v>_uses</v>
      </c>
      <c r="AF99" s="210" t="str">
        <f t="shared" si="24"/>
        <v/>
      </c>
      <c r="AG99" s="210" t="str">
        <f t="shared" si="25"/>
        <v/>
      </c>
      <c r="AH99" s="210" t="str">
        <f t="shared" si="26"/>
        <v>_articles</v>
      </c>
      <c r="AI99" s="210" t="str">
        <f t="shared" si="27"/>
        <v/>
      </c>
      <c r="AJ99" s="210" t="str">
        <f t="shared" si="28"/>
        <v/>
      </c>
      <c r="AK99" s="210" t="str">
        <f>IF(LEN(F99)&gt;1,CONCATENATE(Table6[[#This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99" s="210" t="str">
        <f>IF(LEN(F99)&gt;1,IF(COUNTIFS($AK$6:AK$502,LEFT(AK99,250))&gt;1,"Duplicate entry: it seems that you have two rows reporting the same stockpile, please verify that it is not a duplicate",""),"")</f>
        <v/>
      </c>
      <c r="AM99" s="210" t="str">
        <f>IF(LEN(F99)&gt;0,IF(ISNUMBER(MATCH(F99,Annex_I_II_entries,0)),"","The Entry name is not within the dropdown list, make sure that you have not copied and pasted overwritting the cell format (with its correponding dropdown list) in column A"),"")</f>
        <v/>
      </c>
      <c r="AN99" s="210" t="str">
        <f t="shared" ca="1" si="29"/>
        <v/>
      </c>
      <c r="AO99" s="210" t="str">
        <f t="shared" ca="1" si="30"/>
        <v/>
      </c>
      <c r="AP99" s="211" t="str">
        <f t="shared" ca="1" si="31"/>
        <v/>
      </c>
      <c r="AQ99" s="211" t="str">
        <f t="shared" ca="1" si="32"/>
        <v/>
      </c>
      <c r="AR99" s="212" t="str">
        <f t="shared" ca="1" si="33"/>
        <v/>
      </c>
    </row>
    <row r="100" spans="1:44" x14ac:dyDescent="0.25">
      <c r="A100" s="86"/>
      <c r="B100" s="86"/>
      <c r="C100" s="144"/>
      <c r="D100" s="145"/>
      <c r="E100" s="144"/>
      <c r="F100" s="144"/>
      <c r="G100" s="144"/>
      <c r="H100" s="144"/>
      <c r="I100" s="191" t="str">
        <f>_xlfn.IFNA(VLOOKUP(F100,'Reference data SID'!$D$2:$Q$673,14,FALSE),"")</f>
        <v/>
      </c>
      <c r="J100" s="191" t="str">
        <f>_xlfn.IFNA(VLOOKUP(I100,'Reference data SID'!$C$3:$E$673,3,FALSE),"")</f>
        <v/>
      </c>
      <c r="K100" s="64" t="str">
        <f>_xlfn.IFNA(IF(J100=FALSE,I100,IF(ISBLANK(G100),VLOOKUP(H100,'Reference data SID'!$N:$P,3,FALSE),VLOOKUP(G100,'Reference data SID'!$M:$P,4,FALSE))),"")</f>
        <v/>
      </c>
      <c r="L100" s="148" t="str">
        <f>_xlfn.IFNA(VLOOKUP(K100,'Reference data SID'!L:M,2,FALSE),"")</f>
        <v/>
      </c>
      <c r="M100" s="148" t="str">
        <f>_xlfn.IFNA(VLOOKUP(K100,'Reference data SID'!L:N,3,FALSE),"")</f>
        <v/>
      </c>
      <c r="N100" s="148" t="str">
        <f>_xlfn.IFNA(VLOOKUP(K100,'Reference data SID'!L:O,4,FALSE),"")</f>
        <v/>
      </c>
      <c r="O100" s="144"/>
      <c r="P100" s="144"/>
      <c r="Q100" s="144"/>
      <c r="R100" s="144"/>
      <c r="S100" s="144"/>
      <c r="T100" s="146"/>
      <c r="U100" s="146"/>
      <c r="V100" s="146"/>
      <c r="W100" s="144"/>
      <c r="X100" s="149" t="str">
        <f t="shared" ca="1" si="17"/>
        <v/>
      </c>
      <c r="Y100" s="210" t="str">
        <f>_xlfn.IFNA(VLOOKUP(F100,'Reference data SID'!D:E,2,FALSE),"")</f>
        <v/>
      </c>
      <c r="Z100" s="210" t="str">
        <f t="shared" si="18"/>
        <v>not ok</v>
      </c>
      <c r="AA100" s="210" t="str">
        <f t="shared" si="19"/>
        <v>not ok</v>
      </c>
      <c r="AB100" s="210" t="str">
        <f t="shared" si="20"/>
        <v>ok</v>
      </c>
      <c r="AC100" s="210" t="str">
        <f t="shared" si="21"/>
        <v>_EC</v>
      </c>
      <c r="AD100" s="210" t="str">
        <f t="shared" si="22"/>
        <v>_CAS</v>
      </c>
      <c r="AE100" s="210" t="str">
        <f t="shared" si="23"/>
        <v>_uses</v>
      </c>
      <c r="AF100" s="210" t="str">
        <f t="shared" si="24"/>
        <v/>
      </c>
      <c r="AG100" s="210" t="str">
        <f t="shared" si="25"/>
        <v/>
      </c>
      <c r="AH100" s="210" t="str">
        <f t="shared" si="26"/>
        <v>_articles</v>
      </c>
      <c r="AI100" s="210" t="str">
        <f t="shared" si="27"/>
        <v/>
      </c>
      <c r="AJ100" s="210" t="str">
        <f t="shared" si="28"/>
        <v/>
      </c>
      <c r="AK100" s="210" t="str">
        <f>IF(LEN(F100)&gt;1,CONCATENATE(Table6[[#This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0" s="210" t="str">
        <f>IF(LEN(F100)&gt;1,IF(COUNTIFS($AK$6:AK$502,LEFT(AK100,250))&gt;1,"Duplicate entry: it seems that you have two rows reporting the same stockpile, please verify that it is not a duplicate",""),"")</f>
        <v/>
      </c>
      <c r="AM100" s="210" t="str">
        <f>IF(LEN(F100)&gt;0,IF(ISNUMBER(MATCH(F100,Annex_I_II_entries,0)),"","The Entry name is not within the dropdown list, make sure that you have not copied and pasted overwritting the cell format (with its correponding dropdown list) in column A"),"")</f>
        <v/>
      </c>
      <c r="AN100" s="210" t="str">
        <f t="shared" ca="1" si="29"/>
        <v/>
      </c>
      <c r="AO100" s="210" t="str">
        <f t="shared" ca="1" si="30"/>
        <v/>
      </c>
      <c r="AP100" s="211" t="str">
        <f t="shared" ca="1" si="31"/>
        <v/>
      </c>
      <c r="AQ100" s="211" t="str">
        <f t="shared" ca="1" si="32"/>
        <v/>
      </c>
      <c r="AR100" s="212" t="str">
        <f t="shared" ca="1" si="33"/>
        <v/>
      </c>
    </row>
    <row r="101" spans="1:44" x14ac:dyDescent="0.25">
      <c r="A101" s="86"/>
      <c r="B101" s="86"/>
      <c r="C101" s="147"/>
      <c r="D101" s="176"/>
      <c r="E101" s="147"/>
      <c r="F101" s="147"/>
      <c r="G101" s="144"/>
      <c r="H101" s="144"/>
      <c r="I101" s="192" t="str">
        <f>_xlfn.IFNA(VLOOKUP(F101,'Reference data SID'!$D$2:$Q$673,14,FALSE),"")</f>
        <v/>
      </c>
      <c r="J101" s="192" t="str">
        <f>_xlfn.IFNA(VLOOKUP(I101,'Reference data SID'!$C$3:$E$673,3,FALSE),"")</f>
        <v/>
      </c>
      <c r="K101" s="64" t="str">
        <f>_xlfn.IFNA(IF(J101=FALSE,I101,IF(ISBLANK(G101),VLOOKUP(H101,'Reference data SID'!$N:$P,3,FALSE),VLOOKUP(G101,'Reference data SID'!$M:$P,4,FALSE))),"")</f>
        <v/>
      </c>
      <c r="L101" s="148" t="str">
        <f>_xlfn.IFNA(VLOOKUP(K101,'Reference data SID'!L:M,2,FALSE),"")</f>
        <v/>
      </c>
      <c r="M101" s="148" t="str">
        <f>_xlfn.IFNA(VLOOKUP(K101,'Reference data SID'!L:N,3,FALSE),"")</f>
        <v/>
      </c>
      <c r="N101" s="148" t="str">
        <f>_xlfn.IFNA(VLOOKUP(K101,'Reference data SID'!L:O,4,FALSE),"")</f>
        <v/>
      </c>
      <c r="O101" s="147"/>
      <c r="P101" s="147"/>
      <c r="Q101" s="147"/>
      <c r="R101" s="147"/>
      <c r="S101" s="147"/>
      <c r="T101" s="146"/>
      <c r="U101" s="146"/>
      <c r="V101" s="146"/>
      <c r="W101" s="147"/>
      <c r="X101" s="149" t="str">
        <f t="shared" ca="1" si="17"/>
        <v/>
      </c>
      <c r="Y101" s="210" t="str">
        <f>_xlfn.IFNA(VLOOKUP(F101,'Reference data SID'!D:E,2,FALSE),"")</f>
        <v/>
      </c>
      <c r="Z101" s="210" t="str">
        <f t="shared" si="18"/>
        <v>not ok</v>
      </c>
      <c r="AA101" s="210" t="str">
        <f t="shared" si="19"/>
        <v>not ok</v>
      </c>
      <c r="AB101" s="210" t="str">
        <f t="shared" si="20"/>
        <v>ok</v>
      </c>
      <c r="AC101" s="210" t="str">
        <f t="shared" si="21"/>
        <v>_EC</v>
      </c>
      <c r="AD101" s="210" t="str">
        <f t="shared" si="22"/>
        <v>_CAS</v>
      </c>
      <c r="AE101" s="210" t="str">
        <f t="shared" si="23"/>
        <v>_uses</v>
      </c>
      <c r="AF101" s="210" t="str">
        <f t="shared" si="24"/>
        <v/>
      </c>
      <c r="AG101" s="210" t="str">
        <f t="shared" si="25"/>
        <v/>
      </c>
      <c r="AH101" s="210" t="str">
        <f t="shared" si="26"/>
        <v>_articles</v>
      </c>
      <c r="AI101" s="210" t="str">
        <f t="shared" si="27"/>
        <v/>
      </c>
      <c r="AJ101" s="210" t="str">
        <f t="shared" si="28"/>
        <v/>
      </c>
      <c r="AK101" s="210" t="str">
        <f>IF(LEN(F101)&gt;1,CONCATENATE(Table6[[#This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1" s="210" t="str">
        <f>IF(LEN(F101)&gt;1,IF(COUNTIFS($AK$6:AK$502,LEFT(AK101,250))&gt;1,"Duplicate entry: it seems that you have two rows reporting the same stockpile, please verify that it is not a duplicate",""),"")</f>
        <v/>
      </c>
      <c r="AM101" s="210" t="str">
        <f>IF(LEN(F101)&gt;0,IF(ISNUMBER(MATCH(F101,Annex_I_II_entries,0)),"","The Entry name is not within the dropdown list, make sure that you have not copied and pasted overwritting the cell format (with its correponding dropdown list) in column A"),"")</f>
        <v/>
      </c>
      <c r="AN101" s="210" t="str">
        <f t="shared" ca="1" si="29"/>
        <v/>
      </c>
      <c r="AO101" s="210" t="str">
        <f t="shared" ca="1" si="30"/>
        <v/>
      </c>
      <c r="AP101" s="211" t="str">
        <f t="shared" ca="1" si="31"/>
        <v/>
      </c>
      <c r="AQ101" s="211" t="str">
        <f t="shared" ca="1" si="32"/>
        <v/>
      </c>
      <c r="AR101" s="212" t="str">
        <f t="shared" ca="1" si="33"/>
        <v/>
      </c>
    </row>
    <row r="102" spans="1:44" x14ac:dyDescent="0.25">
      <c r="A102" s="86"/>
      <c r="B102" s="86"/>
      <c r="C102" s="144"/>
      <c r="D102" s="145"/>
      <c r="E102" s="144"/>
      <c r="F102" s="144"/>
      <c r="G102" s="144"/>
      <c r="H102" s="144"/>
      <c r="I102" s="191" t="str">
        <f>_xlfn.IFNA(VLOOKUP(F102,'Reference data SID'!$D$2:$Q$673,14,FALSE),"")</f>
        <v/>
      </c>
      <c r="J102" s="191" t="str">
        <f>_xlfn.IFNA(VLOOKUP(I102,'Reference data SID'!$C$3:$E$673,3,FALSE),"")</f>
        <v/>
      </c>
      <c r="K102" s="64" t="str">
        <f>_xlfn.IFNA(IF(J102=FALSE,I102,IF(ISBLANK(G102),VLOOKUP(H102,'Reference data SID'!$N:$P,3,FALSE),VLOOKUP(G102,'Reference data SID'!$M:$P,4,FALSE))),"")</f>
        <v/>
      </c>
      <c r="L102" s="148" t="str">
        <f>_xlfn.IFNA(VLOOKUP(K102,'Reference data SID'!L:M,2,FALSE),"")</f>
        <v/>
      </c>
      <c r="M102" s="148" t="str">
        <f>_xlfn.IFNA(VLOOKUP(K102,'Reference data SID'!L:N,3,FALSE),"")</f>
        <v/>
      </c>
      <c r="N102" s="148" t="str">
        <f>_xlfn.IFNA(VLOOKUP(K102,'Reference data SID'!L:O,4,FALSE),"")</f>
        <v/>
      </c>
      <c r="O102" s="144"/>
      <c r="P102" s="144"/>
      <c r="Q102" s="144"/>
      <c r="R102" s="144"/>
      <c r="S102" s="144"/>
      <c r="T102" s="146"/>
      <c r="U102" s="146"/>
      <c r="V102" s="146"/>
      <c r="W102" s="144"/>
      <c r="X102" s="149" t="str">
        <f t="shared" ca="1" si="17"/>
        <v/>
      </c>
      <c r="Y102" s="210" t="str">
        <f>_xlfn.IFNA(VLOOKUP(F102,'Reference data SID'!D:E,2,FALSE),"")</f>
        <v/>
      </c>
      <c r="Z102" s="210" t="str">
        <f t="shared" si="18"/>
        <v>not ok</v>
      </c>
      <c r="AA102" s="210" t="str">
        <f t="shared" si="19"/>
        <v>not ok</v>
      </c>
      <c r="AB102" s="210" t="str">
        <f t="shared" si="20"/>
        <v>ok</v>
      </c>
      <c r="AC102" s="210" t="str">
        <f t="shared" si="21"/>
        <v>_EC</v>
      </c>
      <c r="AD102" s="210" t="str">
        <f t="shared" si="22"/>
        <v>_CAS</v>
      </c>
      <c r="AE102" s="210" t="str">
        <f t="shared" si="23"/>
        <v>_uses</v>
      </c>
      <c r="AF102" s="210" t="str">
        <f t="shared" si="24"/>
        <v/>
      </c>
      <c r="AG102" s="210" t="str">
        <f t="shared" si="25"/>
        <v/>
      </c>
      <c r="AH102" s="210" t="str">
        <f t="shared" si="26"/>
        <v>_articles</v>
      </c>
      <c r="AI102" s="210" t="str">
        <f t="shared" si="27"/>
        <v/>
      </c>
      <c r="AJ102" s="210" t="str">
        <f t="shared" si="28"/>
        <v/>
      </c>
      <c r="AK102" s="210" t="str">
        <f>IF(LEN(F102)&gt;1,CONCATENATE(Table6[[#This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2" s="210" t="str">
        <f>IF(LEN(F102)&gt;1,IF(COUNTIFS($AK$6:AK$502,LEFT(AK102,250))&gt;1,"Duplicate entry: it seems that you have two rows reporting the same stockpile, please verify that it is not a duplicate",""),"")</f>
        <v/>
      </c>
      <c r="AM102" s="210" t="str">
        <f>IF(LEN(F102)&gt;0,IF(ISNUMBER(MATCH(F102,Annex_I_II_entries,0)),"","The Entry name is not within the dropdown list, make sure that you have not copied and pasted overwritting the cell format (with its correponding dropdown list) in column A"),"")</f>
        <v/>
      </c>
      <c r="AN102" s="210" t="str">
        <f t="shared" ca="1" si="29"/>
        <v/>
      </c>
      <c r="AO102" s="210" t="str">
        <f t="shared" ca="1" si="30"/>
        <v/>
      </c>
      <c r="AP102" s="211" t="str">
        <f t="shared" ca="1" si="31"/>
        <v/>
      </c>
      <c r="AQ102" s="211" t="str">
        <f t="shared" ca="1" si="32"/>
        <v/>
      </c>
      <c r="AR102" s="212" t="str">
        <f t="shared" ca="1" si="33"/>
        <v/>
      </c>
    </row>
    <row r="103" spans="1:44" x14ac:dyDescent="0.25">
      <c r="A103" s="86"/>
      <c r="B103" s="86"/>
      <c r="C103" s="147"/>
      <c r="D103" s="176"/>
      <c r="E103" s="147"/>
      <c r="F103" s="147"/>
      <c r="G103" s="144"/>
      <c r="H103" s="144"/>
      <c r="I103" s="192" t="str">
        <f>_xlfn.IFNA(VLOOKUP(F103,'Reference data SID'!$D$2:$Q$673,14,FALSE),"")</f>
        <v/>
      </c>
      <c r="J103" s="192" t="str">
        <f>_xlfn.IFNA(VLOOKUP(I103,'Reference data SID'!$C$3:$E$673,3,FALSE),"")</f>
        <v/>
      </c>
      <c r="K103" s="64" t="str">
        <f>_xlfn.IFNA(IF(J103=FALSE,I103,IF(ISBLANK(G103),VLOOKUP(H103,'Reference data SID'!$N:$P,3,FALSE),VLOOKUP(G103,'Reference data SID'!$M:$P,4,FALSE))),"")</f>
        <v/>
      </c>
      <c r="L103" s="148" t="str">
        <f>_xlfn.IFNA(VLOOKUP(K103,'Reference data SID'!L:M,2,FALSE),"")</f>
        <v/>
      </c>
      <c r="M103" s="148" t="str">
        <f>_xlfn.IFNA(VLOOKUP(K103,'Reference data SID'!L:N,3,FALSE),"")</f>
        <v/>
      </c>
      <c r="N103" s="148" t="str">
        <f>_xlfn.IFNA(VLOOKUP(K103,'Reference data SID'!L:O,4,FALSE),"")</f>
        <v/>
      </c>
      <c r="O103" s="147"/>
      <c r="P103" s="147"/>
      <c r="Q103" s="147"/>
      <c r="R103" s="147"/>
      <c r="S103" s="147"/>
      <c r="T103" s="146"/>
      <c r="U103" s="146"/>
      <c r="V103" s="146"/>
      <c r="W103" s="147"/>
      <c r="X103" s="149" t="str">
        <f t="shared" ca="1" si="17"/>
        <v/>
      </c>
      <c r="Y103" s="210" t="str">
        <f>_xlfn.IFNA(VLOOKUP(F103,'Reference data SID'!D:E,2,FALSE),"")</f>
        <v/>
      </c>
      <c r="Z103" s="210" t="str">
        <f t="shared" si="18"/>
        <v>not ok</v>
      </c>
      <c r="AA103" s="210" t="str">
        <f t="shared" si="19"/>
        <v>not ok</v>
      </c>
      <c r="AB103" s="210" t="str">
        <f t="shared" si="20"/>
        <v>ok</v>
      </c>
      <c r="AC103" s="210" t="str">
        <f t="shared" si="21"/>
        <v>_EC</v>
      </c>
      <c r="AD103" s="210" t="str">
        <f t="shared" si="22"/>
        <v>_CAS</v>
      </c>
      <c r="AE103" s="210" t="str">
        <f t="shared" si="23"/>
        <v>_uses</v>
      </c>
      <c r="AF103" s="210" t="str">
        <f t="shared" si="24"/>
        <v/>
      </c>
      <c r="AG103" s="210" t="str">
        <f t="shared" si="25"/>
        <v/>
      </c>
      <c r="AH103" s="210" t="str">
        <f t="shared" si="26"/>
        <v>_articles</v>
      </c>
      <c r="AI103" s="210" t="str">
        <f t="shared" si="27"/>
        <v/>
      </c>
      <c r="AJ103" s="210" t="str">
        <f t="shared" si="28"/>
        <v/>
      </c>
      <c r="AK103" s="210" t="str">
        <f>IF(LEN(F103)&gt;1,CONCATENATE(Table6[[#This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3" s="210" t="str">
        <f>IF(LEN(F103)&gt;1,IF(COUNTIFS($AK$6:AK$502,LEFT(AK103,250))&gt;1,"Duplicate entry: it seems that you have two rows reporting the same stockpile, please verify that it is not a duplicate",""),"")</f>
        <v/>
      </c>
      <c r="AM103" s="210" t="str">
        <f>IF(LEN(F103)&gt;0,IF(ISNUMBER(MATCH(F103,Annex_I_II_entries,0)),"","The Entry name is not within the dropdown list, make sure that you have not copied and pasted overwritting the cell format (with its correponding dropdown list) in column A"),"")</f>
        <v/>
      </c>
      <c r="AN103" s="210" t="str">
        <f t="shared" ca="1" si="29"/>
        <v/>
      </c>
      <c r="AO103" s="210" t="str">
        <f t="shared" ca="1" si="30"/>
        <v/>
      </c>
      <c r="AP103" s="211" t="str">
        <f t="shared" ca="1" si="31"/>
        <v/>
      </c>
      <c r="AQ103" s="211" t="str">
        <f t="shared" ca="1" si="32"/>
        <v/>
      </c>
      <c r="AR103" s="212" t="str">
        <f t="shared" ca="1" si="33"/>
        <v/>
      </c>
    </row>
    <row r="104" spans="1:44" x14ac:dyDescent="0.25">
      <c r="A104" s="86"/>
      <c r="B104" s="86"/>
      <c r="C104" s="144"/>
      <c r="D104" s="145"/>
      <c r="E104" s="144"/>
      <c r="F104" s="144"/>
      <c r="G104" s="144"/>
      <c r="H104" s="144"/>
      <c r="I104" s="191" t="str">
        <f>_xlfn.IFNA(VLOOKUP(F104,'Reference data SID'!$D$2:$Q$673,14,FALSE),"")</f>
        <v/>
      </c>
      <c r="J104" s="191" t="str">
        <f>_xlfn.IFNA(VLOOKUP(I104,'Reference data SID'!$C$3:$E$673,3,FALSE),"")</f>
        <v/>
      </c>
      <c r="K104" s="64" t="str">
        <f>_xlfn.IFNA(IF(J104=FALSE,I104,IF(ISBLANK(G104),VLOOKUP(H104,'Reference data SID'!$N:$P,3,FALSE),VLOOKUP(G104,'Reference data SID'!$M:$P,4,FALSE))),"")</f>
        <v/>
      </c>
      <c r="L104" s="148" t="str">
        <f>_xlfn.IFNA(VLOOKUP(K104,'Reference data SID'!L:M,2,FALSE),"")</f>
        <v/>
      </c>
      <c r="M104" s="148" t="str">
        <f>_xlfn.IFNA(VLOOKUP(K104,'Reference data SID'!L:N,3,FALSE),"")</f>
        <v/>
      </c>
      <c r="N104" s="148" t="str">
        <f>_xlfn.IFNA(VLOOKUP(K104,'Reference data SID'!L:O,4,FALSE),"")</f>
        <v/>
      </c>
      <c r="O104" s="144"/>
      <c r="P104" s="144"/>
      <c r="Q104" s="144"/>
      <c r="R104" s="144"/>
      <c r="S104" s="144"/>
      <c r="T104" s="146"/>
      <c r="U104" s="146"/>
      <c r="V104" s="146"/>
      <c r="W104" s="144"/>
      <c r="X104" s="149" t="str">
        <f t="shared" ca="1" si="17"/>
        <v/>
      </c>
      <c r="Y104" s="210" t="str">
        <f>_xlfn.IFNA(VLOOKUP(F104,'Reference data SID'!D:E,2,FALSE),"")</f>
        <v/>
      </c>
      <c r="Z104" s="210" t="str">
        <f t="shared" si="18"/>
        <v>not ok</v>
      </c>
      <c r="AA104" s="210" t="str">
        <f t="shared" si="19"/>
        <v>not ok</v>
      </c>
      <c r="AB104" s="210" t="str">
        <f t="shared" si="20"/>
        <v>ok</v>
      </c>
      <c r="AC104" s="210" t="str">
        <f t="shared" si="21"/>
        <v>_EC</v>
      </c>
      <c r="AD104" s="210" t="str">
        <f t="shared" si="22"/>
        <v>_CAS</v>
      </c>
      <c r="AE104" s="210" t="str">
        <f t="shared" si="23"/>
        <v>_uses</v>
      </c>
      <c r="AF104" s="210" t="str">
        <f t="shared" si="24"/>
        <v/>
      </c>
      <c r="AG104" s="210" t="str">
        <f t="shared" si="25"/>
        <v/>
      </c>
      <c r="AH104" s="210" t="str">
        <f t="shared" si="26"/>
        <v>_articles</v>
      </c>
      <c r="AI104" s="210" t="str">
        <f t="shared" si="27"/>
        <v/>
      </c>
      <c r="AJ104" s="210" t="str">
        <f t="shared" si="28"/>
        <v/>
      </c>
      <c r="AK104" s="210" t="str">
        <f>IF(LEN(F104)&gt;1,CONCATENATE(Table6[[#This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4" s="210" t="str">
        <f>IF(LEN(F104)&gt;1,IF(COUNTIFS($AK$6:AK$502,LEFT(AK104,250))&gt;1,"Duplicate entry: it seems that you have two rows reporting the same stockpile, please verify that it is not a duplicate",""),"")</f>
        <v/>
      </c>
      <c r="AM104" s="210" t="str">
        <f>IF(LEN(F104)&gt;0,IF(ISNUMBER(MATCH(F104,Annex_I_II_entries,0)),"","The Entry name is not within the dropdown list, make sure that you have not copied and pasted overwritting the cell format (with its correponding dropdown list) in column A"),"")</f>
        <v/>
      </c>
      <c r="AN104" s="210" t="str">
        <f t="shared" ca="1" si="29"/>
        <v/>
      </c>
      <c r="AO104" s="210" t="str">
        <f t="shared" ca="1" si="30"/>
        <v/>
      </c>
      <c r="AP104" s="211" t="str">
        <f t="shared" ca="1" si="31"/>
        <v/>
      </c>
      <c r="AQ104" s="211" t="str">
        <f t="shared" ca="1" si="32"/>
        <v/>
      </c>
      <c r="AR104" s="212" t="str">
        <f t="shared" ca="1" si="33"/>
        <v/>
      </c>
    </row>
    <row r="105" spans="1:44" x14ac:dyDescent="0.25">
      <c r="A105" s="86"/>
      <c r="B105" s="86"/>
      <c r="C105" s="147"/>
      <c r="D105" s="176"/>
      <c r="E105" s="147"/>
      <c r="F105" s="147"/>
      <c r="G105" s="144"/>
      <c r="H105" s="144"/>
      <c r="I105" s="192" t="str">
        <f>_xlfn.IFNA(VLOOKUP(F105,'Reference data SID'!$D$2:$Q$673,14,FALSE),"")</f>
        <v/>
      </c>
      <c r="J105" s="192" t="str">
        <f>_xlfn.IFNA(VLOOKUP(I105,'Reference data SID'!$C$3:$E$673,3,FALSE),"")</f>
        <v/>
      </c>
      <c r="K105" s="64" t="str">
        <f>_xlfn.IFNA(IF(J105=FALSE,I105,IF(ISBLANK(G105),VLOOKUP(H105,'Reference data SID'!$N:$P,3,FALSE),VLOOKUP(G105,'Reference data SID'!$M:$P,4,FALSE))),"")</f>
        <v/>
      </c>
      <c r="L105" s="148" t="str">
        <f>_xlfn.IFNA(VLOOKUP(K105,'Reference data SID'!L:M,2,FALSE),"")</f>
        <v/>
      </c>
      <c r="M105" s="148" t="str">
        <f>_xlfn.IFNA(VLOOKUP(K105,'Reference data SID'!L:N,3,FALSE),"")</f>
        <v/>
      </c>
      <c r="N105" s="148" t="str">
        <f>_xlfn.IFNA(VLOOKUP(K105,'Reference data SID'!L:O,4,FALSE),"")</f>
        <v/>
      </c>
      <c r="O105" s="147"/>
      <c r="P105" s="147"/>
      <c r="Q105" s="147"/>
      <c r="R105" s="147"/>
      <c r="S105" s="147"/>
      <c r="T105" s="146"/>
      <c r="U105" s="146"/>
      <c r="V105" s="146"/>
      <c r="W105" s="147"/>
      <c r="X105" s="149" t="str">
        <f t="shared" ca="1" si="17"/>
        <v/>
      </c>
      <c r="Y105" s="210" t="str">
        <f>_xlfn.IFNA(VLOOKUP(F105,'Reference data SID'!D:E,2,FALSE),"")</f>
        <v/>
      </c>
      <c r="Z105" s="210" t="str">
        <f t="shared" si="18"/>
        <v>not ok</v>
      </c>
      <c r="AA105" s="210" t="str">
        <f t="shared" si="19"/>
        <v>not ok</v>
      </c>
      <c r="AB105" s="210" t="str">
        <f t="shared" si="20"/>
        <v>ok</v>
      </c>
      <c r="AC105" s="210" t="str">
        <f t="shared" si="21"/>
        <v>_EC</v>
      </c>
      <c r="AD105" s="210" t="str">
        <f t="shared" si="22"/>
        <v>_CAS</v>
      </c>
      <c r="AE105" s="210" t="str">
        <f t="shared" si="23"/>
        <v>_uses</v>
      </c>
      <c r="AF105" s="210" t="str">
        <f t="shared" si="24"/>
        <v/>
      </c>
      <c r="AG105" s="210" t="str">
        <f t="shared" si="25"/>
        <v/>
      </c>
      <c r="AH105" s="210" t="str">
        <f t="shared" si="26"/>
        <v>_articles</v>
      </c>
      <c r="AI105" s="210" t="str">
        <f t="shared" si="27"/>
        <v/>
      </c>
      <c r="AJ105" s="210" t="str">
        <f t="shared" si="28"/>
        <v/>
      </c>
      <c r="AK105" s="210" t="str">
        <f>IF(LEN(F105)&gt;1,CONCATENATE(Table6[[#This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5" s="210" t="str">
        <f>IF(LEN(F105)&gt;1,IF(COUNTIFS($AK$6:AK$502,LEFT(AK105,250))&gt;1,"Duplicate entry: it seems that you have two rows reporting the same stockpile, please verify that it is not a duplicate",""),"")</f>
        <v/>
      </c>
      <c r="AM105" s="210" t="str">
        <f>IF(LEN(F105)&gt;0,IF(ISNUMBER(MATCH(F105,Annex_I_II_entries,0)),"","The Entry name is not within the dropdown list, make sure that you have not copied and pasted overwritting the cell format (with its correponding dropdown list) in column A"),"")</f>
        <v/>
      </c>
      <c r="AN105" s="210" t="str">
        <f t="shared" ca="1" si="29"/>
        <v/>
      </c>
      <c r="AO105" s="210" t="str">
        <f t="shared" ca="1" si="30"/>
        <v/>
      </c>
      <c r="AP105" s="211" t="str">
        <f t="shared" ca="1" si="31"/>
        <v/>
      </c>
      <c r="AQ105" s="211" t="str">
        <f t="shared" ca="1" si="32"/>
        <v/>
      </c>
      <c r="AR105" s="212" t="str">
        <f t="shared" ca="1" si="33"/>
        <v/>
      </c>
    </row>
    <row r="106" spans="1:44" x14ac:dyDescent="0.25">
      <c r="A106" s="86"/>
      <c r="B106" s="86"/>
      <c r="C106" s="144"/>
      <c r="D106" s="145"/>
      <c r="E106" s="144"/>
      <c r="F106" s="144"/>
      <c r="G106" s="144"/>
      <c r="H106" s="144"/>
      <c r="I106" s="191" t="str">
        <f>_xlfn.IFNA(VLOOKUP(F106,'Reference data SID'!$D$2:$Q$673,14,FALSE),"")</f>
        <v/>
      </c>
      <c r="J106" s="191" t="str">
        <f>_xlfn.IFNA(VLOOKUP(I106,'Reference data SID'!$C$3:$E$673,3,FALSE),"")</f>
        <v/>
      </c>
      <c r="K106" s="64" t="str">
        <f>_xlfn.IFNA(IF(J106=FALSE,I106,IF(ISBLANK(G106),VLOOKUP(H106,'Reference data SID'!$N:$P,3,FALSE),VLOOKUP(G106,'Reference data SID'!$M:$P,4,FALSE))),"")</f>
        <v/>
      </c>
      <c r="L106" s="148" t="str">
        <f>_xlfn.IFNA(VLOOKUP(K106,'Reference data SID'!L:M,2,FALSE),"")</f>
        <v/>
      </c>
      <c r="M106" s="148" t="str">
        <f>_xlfn.IFNA(VLOOKUP(K106,'Reference data SID'!L:N,3,FALSE),"")</f>
        <v/>
      </c>
      <c r="N106" s="148" t="str">
        <f>_xlfn.IFNA(VLOOKUP(K106,'Reference data SID'!L:O,4,FALSE),"")</f>
        <v/>
      </c>
      <c r="O106" s="144"/>
      <c r="P106" s="144"/>
      <c r="Q106" s="144"/>
      <c r="R106" s="144"/>
      <c r="S106" s="144"/>
      <c r="T106" s="146"/>
      <c r="U106" s="146"/>
      <c r="V106" s="146"/>
      <c r="W106" s="144"/>
      <c r="X106" s="149" t="str">
        <f t="shared" ca="1" si="17"/>
        <v/>
      </c>
      <c r="Y106" s="210" t="str">
        <f>_xlfn.IFNA(VLOOKUP(F106,'Reference data SID'!D:E,2,FALSE),"")</f>
        <v/>
      </c>
      <c r="Z106" s="210" t="str">
        <f t="shared" si="18"/>
        <v>not ok</v>
      </c>
      <c r="AA106" s="210" t="str">
        <f t="shared" si="19"/>
        <v>not ok</v>
      </c>
      <c r="AB106" s="210" t="str">
        <f t="shared" si="20"/>
        <v>ok</v>
      </c>
      <c r="AC106" s="210" t="str">
        <f t="shared" si="21"/>
        <v>_EC</v>
      </c>
      <c r="AD106" s="210" t="str">
        <f t="shared" si="22"/>
        <v>_CAS</v>
      </c>
      <c r="AE106" s="210" t="str">
        <f t="shared" si="23"/>
        <v>_uses</v>
      </c>
      <c r="AF106" s="210" t="str">
        <f t="shared" si="24"/>
        <v/>
      </c>
      <c r="AG106" s="210" t="str">
        <f t="shared" si="25"/>
        <v/>
      </c>
      <c r="AH106" s="210" t="str">
        <f t="shared" si="26"/>
        <v>_articles</v>
      </c>
      <c r="AI106" s="210" t="str">
        <f t="shared" si="27"/>
        <v/>
      </c>
      <c r="AJ106" s="210" t="str">
        <f t="shared" si="28"/>
        <v/>
      </c>
      <c r="AK106" s="210" t="str">
        <f>IF(LEN(F106)&gt;1,CONCATENATE(Table6[[#This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6" s="210" t="str">
        <f>IF(LEN(F106)&gt;1,IF(COUNTIFS($AK$6:AK$502,LEFT(AK106,250))&gt;1,"Duplicate entry: it seems that you have two rows reporting the same stockpile, please verify that it is not a duplicate",""),"")</f>
        <v/>
      </c>
      <c r="AM106" s="210" t="str">
        <f>IF(LEN(F106)&gt;0,IF(ISNUMBER(MATCH(F106,Annex_I_II_entries,0)),"","The Entry name is not within the dropdown list, make sure that you have not copied and pasted overwritting the cell format (with its correponding dropdown list) in column A"),"")</f>
        <v/>
      </c>
      <c r="AN106" s="210" t="str">
        <f t="shared" ca="1" si="29"/>
        <v/>
      </c>
      <c r="AO106" s="210" t="str">
        <f t="shared" ca="1" si="30"/>
        <v/>
      </c>
      <c r="AP106" s="211" t="str">
        <f t="shared" ca="1" si="31"/>
        <v/>
      </c>
      <c r="AQ106" s="211" t="str">
        <f t="shared" ca="1" si="32"/>
        <v/>
      </c>
      <c r="AR106" s="212" t="str">
        <f t="shared" ca="1" si="33"/>
        <v/>
      </c>
    </row>
    <row r="107" spans="1:44" x14ac:dyDescent="0.25">
      <c r="A107" s="86"/>
      <c r="B107" s="86"/>
      <c r="C107" s="147"/>
      <c r="D107" s="176"/>
      <c r="E107" s="147"/>
      <c r="F107" s="147"/>
      <c r="G107" s="144"/>
      <c r="H107" s="144"/>
      <c r="I107" s="192" t="str">
        <f>_xlfn.IFNA(VLOOKUP(F107,'Reference data SID'!$D$2:$Q$673,14,FALSE),"")</f>
        <v/>
      </c>
      <c r="J107" s="192" t="str">
        <f>_xlfn.IFNA(VLOOKUP(I107,'Reference data SID'!$C$3:$E$673,3,FALSE),"")</f>
        <v/>
      </c>
      <c r="K107" s="64" t="str">
        <f>_xlfn.IFNA(IF(J107=FALSE,I107,IF(ISBLANK(G107),VLOOKUP(H107,'Reference data SID'!$N:$P,3,FALSE),VLOOKUP(G107,'Reference data SID'!$M:$P,4,FALSE))),"")</f>
        <v/>
      </c>
      <c r="L107" s="148" t="str">
        <f>_xlfn.IFNA(VLOOKUP(K107,'Reference data SID'!L:M,2,FALSE),"")</f>
        <v/>
      </c>
      <c r="M107" s="148" t="str">
        <f>_xlfn.IFNA(VLOOKUP(K107,'Reference data SID'!L:N,3,FALSE),"")</f>
        <v/>
      </c>
      <c r="N107" s="148" t="str">
        <f>_xlfn.IFNA(VLOOKUP(K107,'Reference data SID'!L:O,4,FALSE),"")</f>
        <v/>
      </c>
      <c r="O107" s="147"/>
      <c r="P107" s="147"/>
      <c r="Q107" s="147"/>
      <c r="R107" s="147"/>
      <c r="S107" s="147"/>
      <c r="T107" s="146"/>
      <c r="U107" s="146"/>
      <c r="V107" s="146"/>
      <c r="W107" s="147"/>
      <c r="X107" s="149" t="str">
        <f t="shared" ca="1" si="17"/>
        <v/>
      </c>
      <c r="Y107" s="210" t="str">
        <f>_xlfn.IFNA(VLOOKUP(F107,'Reference data SID'!D:E,2,FALSE),"")</f>
        <v/>
      </c>
      <c r="Z107" s="210" t="str">
        <f t="shared" si="18"/>
        <v>not ok</v>
      </c>
      <c r="AA107" s="210" t="str">
        <f t="shared" si="19"/>
        <v>not ok</v>
      </c>
      <c r="AB107" s="210" t="str">
        <f t="shared" si="20"/>
        <v>ok</v>
      </c>
      <c r="AC107" s="210" t="str">
        <f t="shared" si="21"/>
        <v>_EC</v>
      </c>
      <c r="AD107" s="210" t="str">
        <f t="shared" si="22"/>
        <v>_CAS</v>
      </c>
      <c r="AE107" s="210" t="str">
        <f t="shared" si="23"/>
        <v>_uses</v>
      </c>
      <c r="AF107" s="210" t="str">
        <f t="shared" si="24"/>
        <v/>
      </c>
      <c r="AG107" s="210" t="str">
        <f t="shared" si="25"/>
        <v/>
      </c>
      <c r="AH107" s="210" t="str">
        <f t="shared" si="26"/>
        <v>_articles</v>
      </c>
      <c r="AI107" s="210" t="str">
        <f t="shared" si="27"/>
        <v/>
      </c>
      <c r="AJ107" s="210" t="str">
        <f t="shared" si="28"/>
        <v/>
      </c>
      <c r="AK107" s="210" t="str">
        <f>IF(LEN(F107)&gt;1,CONCATENATE(Table6[[#This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7" s="210" t="str">
        <f>IF(LEN(F107)&gt;1,IF(COUNTIFS($AK$6:AK$502,LEFT(AK107,250))&gt;1,"Duplicate entry: it seems that you have two rows reporting the same stockpile, please verify that it is not a duplicate",""),"")</f>
        <v/>
      </c>
      <c r="AM107" s="210" t="str">
        <f>IF(LEN(F107)&gt;0,IF(ISNUMBER(MATCH(F107,Annex_I_II_entries,0)),"","The Entry name is not within the dropdown list, make sure that you have not copied and pasted overwritting the cell format (with its correponding dropdown list) in column A"),"")</f>
        <v/>
      </c>
      <c r="AN107" s="210" t="str">
        <f t="shared" ca="1" si="29"/>
        <v/>
      </c>
      <c r="AO107" s="210" t="str">
        <f t="shared" ca="1" si="30"/>
        <v/>
      </c>
      <c r="AP107" s="211" t="str">
        <f t="shared" ca="1" si="31"/>
        <v/>
      </c>
      <c r="AQ107" s="211" t="str">
        <f t="shared" ca="1" si="32"/>
        <v/>
      </c>
      <c r="AR107" s="212" t="str">
        <f t="shared" ca="1" si="33"/>
        <v/>
      </c>
    </row>
    <row r="108" spans="1:44" x14ac:dyDescent="0.25">
      <c r="A108" s="86"/>
      <c r="B108" s="86"/>
      <c r="C108" s="144"/>
      <c r="D108" s="145"/>
      <c r="E108" s="144"/>
      <c r="F108" s="144"/>
      <c r="G108" s="144"/>
      <c r="H108" s="144"/>
      <c r="I108" s="191" t="str">
        <f>_xlfn.IFNA(VLOOKUP(F108,'Reference data SID'!$D$2:$Q$673,14,FALSE),"")</f>
        <v/>
      </c>
      <c r="J108" s="191" t="str">
        <f>_xlfn.IFNA(VLOOKUP(I108,'Reference data SID'!$C$3:$E$673,3,FALSE),"")</f>
        <v/>
      </c>
      <c r="K108" s="64" t="str">
        <f>_xlfn.IFNA(IF(J108=FALSE,I108,IF(ISBLANK(G108),VLOOKUP(H108,'Reference data SID'!$N:$P,3,FALSE),VLOOKUP(G108,'Reference data SID'!$M:$P,4,FALSE))),"")</f>
        <v/>
      </c>
      <c r="L108" s="148" t="str">
        <f>_xlfn.IFNA(VLOOKUP(K108,'Reference data SID'!L:M,2,FALSE),"")</f>
        <v/>
      </c>
      <c r="M108" s="148" t="str">
        <f>_xlfn.IFNA(VLOOKUP(K108,'Reference data SID'!L:N,3,FALSE),"")</f>
        <v/>
      </c>
      <c r="N108" s="148" t="str">
        <f>_xlfn.IFNA(VLOOKUP(K108,'Reference data SID'!L:O,4,FALSE),"")</f>
        <v/>
      </c>
      <c r="O108" s="144"/>
      <c r="P108" s="144"/>
      <c r="Q108" s="144"/>
      <c r="R108" s="144"/>
      <c r="S108" s="144"/>
      <c r="T108" s="146"/>
      <c r="U108" s="146"/>
      <c r="V108" s="146"/>
      <c r="W108" s="144"/>
      <c r="X108" s="149" t="str">
        <f t="shared" ca="1" si="17"/>
        <v/>
      </c>
      <c r="Y108" s="210" t="str">
        <f>_xlfn.IFNA(VLOOKUP(F108,'Reference data SID'!D:E,2,FALSE),"")</f>
        <v/>
      </c>
      <c r="Z108" s="210" t="str">
        <f t="shared" si="18"/>
        <v>not ok</v>
      </c>
      <c r="AA108" s="210" t="str">
        <f t="shared" si="19"/>
        <v>not ok</v>
      </c>
      <c r="AB108" s="210" t="str">
        <f t="shared" si="20"/>
        <v>ok</v>
      </c>
      <c r="AC108" s="210" t="str">
        <f t="shared" si="21"/>
        <v>_EC</v>
      </c>
      <c r="AD108" s="210" t="str">
        <f t="shared" si="22"/>
        <v>_CAS</v>
      </c>
      <c r="AE108" s="210" t="str">
        <f t="shared" si="23"/>
        <v>_uses</v>
      </c>
      <c r="AF108" s="210" t="str">
        <f t="shared" si="24"/>
        <v/>
      </c>
      <c r="AG108" s="210" t="str">
        <f t="shared" si="25"/>
        <v/>
      </c>
      <c r="AH108" s="210" t="str">
        <f t="shared" si="26"/>
        <v>_articles</v>
      </c>
      <c r="AI108" s="210" t="str">
        <f t="shared" si="27"/>
        <v/>
      </c>
      <c r="AJ108" s="210" t="str">
        <f t="shared" si="28"/>
        <v/>
      </c>
      <c r="AK108" s="210" t="str">
        <f>IF(LEN(F108)&gt;1,CONCATENATE(Table6[[#This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8" s="210" t="str">
        <f>IF(LEN(F108)&gt;1,IF(COUNTIFS($AK$6:AK$502,LEFT(AK108,250))&gt;1,"Duplicate entry: it seems that you have two rows reporting the same stockpile, please verify that it is not a duplicate",""),"")</f>
        <v/>
      </c>
      <c r="AM108" s="210" t="str">
        <f>IF(LEN(F108)&gt;0,IF(ISNUMBER(MATCH(F108,Annex_I_II_entries,0)),"","The Entry name is not within the dropdown list, make sure that you have not copied and pasted overwritting the cell format (with its correponding dropdown list) in column A"),"")</f>
        <v/>
      </c>
      <c r="AN108" s="210" t="str">
        <f t="shared" ca="1" si="29"/>
        <v/>
      </c>
      <c r="AO108" s="210" t="str">
        <f t="shared" ca="1" si="30"/>
        <v/>
      </c>
      <c r="AP108" s="211" t="str">
        <f t="shared" ca="1" si="31"/>
        <v/>
      </c>
      <c r="AQ108" s="211" t="str">
        <f t="shared" ca="1" si="32"/>
        <v/>
      </c>
      <c r="AR108" s="212" t="str">
        <f t="shared" ca="1" si="33"/>
        <v/>
      </c>
    </row>
    <row r="109" spans="1:44" x14ac:dyDescent="0.25">
      <c r="A109" s="86"/>
      <c r="B109" s="86"/>
      <c r="C109" s="147"/>
      <c r="D109" s="176"/>
      <c r="E109" s="147"/>
      <c r="F109" s="147"/>
      <c r="G109" s="144"/>
      <c r="H109" s="144"/>
      <c r="I109" s="192" t="str">
        <f>_xlfn.IFNA(VLOOKUP(F109,'Reference data SID'!$D$2:$Q$673,14,FALSE),"")</f>
        <v/>
      </c>
      <c r="J109" s="192" t="str">
        <f>_xlfn.IFNA(VLOOKUP(I109,'Reference data SID'!$C$3:$E$673,3,FALSE),"")</f>
        <v/>
      </c>
      <c r="K109" s="64" t="str">
        <f>_xlfn.IFNA(IF(J109=FALSE,I109,IF(ISBLANK(G109),VLOOKUP(H109,'Reference data SID'!$N:$P,3,FALSE),VLOOKUP(G109,'Reference data SID'!$M:$P,4,FALSE))),"")</f>
        <v/>
      </c>
      <c r="L109" s="148" t="str">
        <f>_xlfn.IFNA(VLOOKUP(K109,'Reference data SID'!L:M,2,FALSE),"")</f>
        <v/>
      </c>
      <c r="M109" s="148" t="str">
        <f>_xlfn.IFNA(VLOOKUP(K109,'Reference data SID'!L:N,3,FALSE),"")</f>
        <v/>
      </c>
      <c r="N109" s="148" t="str">
        <f>_xlfn.IFNA(VLOOKUP(K109,'Reference data SID'!L:O,4,FALSE),"")</f>
        <v/>
      </c>
      <c r="O109" s="147"/>
      <c r="P109" s="147"/>
      <c r="Q109" s="147"/>
      <c r="R109" s="147"/>
      <c r="S109" s="147"/>
      <c r="T109" s="146"/>
      <c r="U109" s="146"/>
      <c r="V109" s="146"/>
      <c r="W109" s="147"/>
      <c r="X109" s="149" t="str">
        <f t="shared" ca="1" si="17"/>
        <v/>
      </c>
      <c r="Y109" s="210" t="str">
        <f>_xlfn.IFNA(VLOOKUP(F109,'Reference data SID'!D:E,2,FALSE),"")</f>
        <v/>
      </c>
      <c r="Z109" s="210" t="str">
        <f t="shared" si="18"/>
        <v>not ok</v>
      </c>
      <c r="AA109" s="210" t="str">
        <f t="shared" si="19"/>
        <v>not ok</v>
      </c>
      <c r="AB109" s="210" t="str">
        <f t="shared" si="20"/>
        <v>ok</v>
      </c>
      <c r="AC109" s="210" t="str">
        <f t="shared" si="21"/>
        <v>_EC</v>
      </c>
      <c r="AD109" s="210" t="str">
        <f t="shared" si="22"/>
        <v>_CAS</v>
      </c>
      <c r="AE109" s="210" t="str">
        <f t="shared" si="23"/>
        <v>_uses</v>
      </c>
      <c r="AF109" s="210" t="str">
        <f t="shared" si="24"/>
        <v/>
      </c>
      <c r="AG109" s="210" t="str">
        <f t="shared" si="25"/>
        <v/>
      </c>
      <c r="AH109" s="210" t="str">
        <f t="shared" si="26"/>
        <v>_articles</v>
      </c>
      <c r="AI109" s="210" t="str">
        <f t="shared" si="27"/>
        <v/>
      </c>
      <c r="AJ109" s="210" t="str">
        <f t="shared" si="28"/>
        <v/>
      </c>
      <c r="AK109" s="210" t="str">
        <f>IF(LEN(F109)&gt;1,CONCATENATE(Table6[[#This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09" s="210" t="str">
        <f>IF(LEN(F109)&gt;1,IF(COUNTIFS($AK$6:AK$502,LEFT(AK109,250))&gt;1,"Duplicate entry: it seems that you have two rows reporting the same stockpile, please verify that it is not a duplicate",""),"")</f>
        <v/>
      </c>
      <c r="AM109" s="210" t="str">
        <f>IF(LEN(F109)&gt;0,IF(ISNUMBER(MATCH(F109,Annex_I_II_entries,0)),"","The Entry name is not within the dropdown list, make sure that you have not copied and pasted overwritting the cell format (with its correponding dropdown list) in column A"),"")</f>
        <v/>
      </c>
      <c r="AN109" s="210" t="str">
        <f t="shared" ca="1" si="29"/>
        <v/>
      </c>
      <c r="AO109" s="210" t="str">
        <f t="shared" ca="1" si="30"/>
        <v/>
      </c>
      <c r="AP109" s="211" t="str">
        <f t="shared" ca="1" si="31"/>
        <v/>
      </c>
      <c r="AQ109" s="211" t="str">
        <f t="shared" ca="1" si="32"/>
        <v/>
      </c>
      <c r="AR109" s="212" t="str">
        <f t="shared" ca="1" si="33"/>
        <v/>
      </c>
    </row>
    <row r="110" spans="1:44" x14ac:dyDescent="0.25">
      <c r="A110" s="86"/>
      <c r="B110" s="86"/>
      <c r="C110" s="144"/>
      <c r="D110" s="145"/>
      <c r="E110" s="144"/>
      <c r="F110" s="144"/>
      <c r="G110" s="144"/>
      <c r="H110" s="144"/>
      <c r="I110" s="191" t="str">
        <f>_xlfn.IFNA(VLOOKUP(F110,'Reference data SID'!$D$2:$Q$673,14,FALSE),"")</f>
        <v/>
      </c>
      <c r="J110" s="191" t="str">
        <f>_xlfn.IFNA(VLOOKUP(I110,'Reference data SID'!$C$3:$E$673,3,FALSE),"")</f>
        <v/>
      </c>
      <c r="K110" s="64" t="str">
        <f>_xlfn.IFNA(IF(J110=FALSE,I110,IF(ISBLANK(G110),VLOOKUP(H110,'Reference data SID'!$N:$P,3,FALSE),VLOOKUP(G110,'Reference data SID'!$M:$P,4,FALSE))),"")</f>
        <v/>
      </c>
      <c r="L110" s="148" t="str">
        <f>_xlfn.IFNA(VLOOKUP(K110,'Reference data SID'!L:M,2,FALSE),"")</f>
        <v/>
      </c>
      <c r="M110" s="148" t="str">
        <f>_xlfn.IFNA(VLOOKUP(K110,'Reference data SID'!L:N,3,FALSE),"")</f>
        <v/>
      </c>
      <c r="N110" s="148" t="str">
        <f>_xlfn.IFNA(VLOOKUP(K110,'Reference data SID'!L:O,4,FALSE),"")</f>
        <v/>
      </c>
      <c r="O110" s="144"/>
      <c r="P110" s="144"/>
      <c r="Q110" s="144"/>
      <c r="R110" s="144"/>
      <c r="S110" s="144"/>
      <c r="T110" s="146"/>
      <c r="U110" s="146"/>
      <c r="V110" s="146"/>
      <c r="W110" s="144"/>
      <c r="X110" s="149" t="str">
        <f t="shared" ca="1" si="17"/>
        <v/>
      </c>
      <c r="Y110" s="210" t="str">
        <f>_xlfn.IFNA(VLOOKUP(F110,'Reference data SID'!D:E,2,FALSE),"")</f>
        <v/>
      </c>
      <c r="Z110" s="210" t="str">
        <f t="shared" si="18"/>
        <v>not ok</v>
      </c>
      <c r="AA110" s="210" t="str">
        <f t="shared" si="19"/>
        <v>not ok</v>
      </c>
      <c r="AB110" s="210" t="str">
        <f t="shared" si="20"/>
        <v>ok</v>
      </c>
      <c r="AC110" s="210" t="str">
        <f t="shared" si="21"/>
        <v>_EC</v>
      </c>
      <c r="AD110" s="210" t="str">
        <f t="shared" si="22"/>
        <v>_CAS</v>
      </c>
      <c r="AE110" s="210" t="str">
        <f t="shared" si="23"/>
        <v>_uses</v>
      </c>
      <c r="AF110" s="210" t="str">
        <f t="shared" si="24"/>
        <v/>
      </c>
      <c r="AG110" s="210" t="str">
        <f t="shared" si="25"/>
        <v/>
      </c>
      <c r="AH110" s="210" t="str">
        <f t="shared" si="26"/>
        <v>_articles</v>
      </c>
      <c r="AI110" s="210" t="str">
        <f t="shared" si="27"/>
        <v/>
      </c>
      <c r="AJ110" s="210" t="str">
        <f t="shared" si="28"/>
        <v/>
      </c>
      <c r="AK110" s="210" t="str">
        <f>IF(LEN(F110)&gt;1,CONCATENATE(Table6[[#This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0" s="210" t="str">
        <f>IF(LEN(F110)&gt;1,IF(COUNTIFS($AK$6:AK$502,LEFT(AK110,250))&gt;1,"Duplicate entry: it seems that you have two rows reporting the same stockpile, please verify that it is not a duplicate",""),"")</f>
        <v/>
      </c>
      <c r="AM110" s="210" t="str">
        <f>IF(LEN(F110)&gt;0,IF(ISNUMBER(MATCH(F110,Annex_I_II_entries,0)),"","The Entry name is not within the dropdown list, make sure that you have not copied and pasted overwritting the cell format (with its correponding dropdown list) in column A"),"")</f>
        <v/>
      </c>
      <c r="AN110" s="210" t="str">
        <f t="shared" ca="1" si="29"/>
        <v/>
      </c>
      <c r="AO110" s="210" t="str">
        <f t="shared" ca="1" si="30"/>
        <v/>
      </c>
      <c r="AP110" s="211" t="str">
        <f t="shared" ca="1" si="31"/>
        <v/>
      </c>
      <c r="AQ110" s="211" t="str">
        <f t="shared" ca="1" si="32"/>
        <v/>
      </c>
      <c r="AR110" s="212" t="str">
        <f t="shared" ca="1" si="33"/>
        <v/>
      </c>
    </row>
    <row r="111" spans="1:44" x14ac:dyDescent="0.25">
      <c r="A111" s="86"/>
      <c r="B111" s="86"/>
      <c r="C111" s="147"/>
      <c r="D111" s="176"/>
      <c r="E111" s="147"/>
      <c r="F111" s="147"/>
      <c r="G111" s="144"/>
      <c r="H111" s="144"/>
      <c r="I111" s="192" t="str">
        <f>_xlfn.IFNA(VLOOKUP(F111,'Reference data SID'!$D$2:$Q$673,14,FALSE),"")</f>
        <v/>
      </c>
      <c r="J111" s="192" t="str">
        <f>_xlfn.IFNA(VLOOKUP(I111,'Reference data SID'!$C$3:$E$673,3,FALSE),"")</f>
        <v/>
      </c>
      <c r="K111" s="64" t="str">
        <f>_xlfn.IFNA(IF(J111=FALSE,I111,IF(ISBLANK(G111),VLOOKUP(H111,'Reference data SID'!$N:$P,3,FALSE),VLOOKUP(G111,'Reference data SID'!$M:$P,4,FALSE))),"")</f>
        <v/>
      </c>
      <c r="L111" s="148" t="str">
        <f>_xlfn.IFNA(VLOOKUP(K111,'Reference data SID'!L:M,2,FALSE),"")</f>
        <v/>
      </c>
      <c r="M111" s="148" t="str">
        <f>_xlfn.IFNA(VLOOKUP(K111,'Reference data SID'!L:N,3,FALSE),"")</f>
        <v/>
      </c>
      <c r="N111" s="148" t="str">
        <f>_xlfn.IFNA(VLOOKUP(K111,'Reference data SID'!L:O,4,FALSE),"")</f>
        <v/>
      </c>
      <c r="O111" s="147"/>
      <c r="P111" s="147"/>
      <c r="Q111" s="147"/>
      <c r="R111" s="147"/>
      <c r="S111" s="147"/>
      <c r="T111" s="146"/>
      <c r="U111" s="146"/>
      <c r="V111" s="146"/>
      <c r="W111" s="147"/>
      <c r="X111" s="149" t="str">
        <f t="shared" ca="1" si="17"/>
        <v/>
      </c>
      <c r="Y111" s="210" t="str">
        <f>_xlfn.IFNA(VLOOKUP(F111,'Reference data SID'!D:E,2,FALSE),"")</f>
        <v/>
      </c>
      <c r="Z111" s="210" t="str">
        <f t="shared" si="18"/>
        <v>not ok</v>
      </c>
      <c r="AA111" s="210" t="str">
        <f t="shared" si="19"/>
        <v>not ok</v>
      </c>
      <c r="AB111" s="210" t="str">
        <f t="shared" si="20"/>
        <v>ok</v>
      </c>
      <c r="AC111" s="210" t="str">
        <f t="shared" si="21"/>
        <v>_EC</v>
      </c>
      <c r="AD111" s="210" t="str">
        <f t="shared" si="22"/>
        <v>_CAS</v>
      </c>
      <c r="AE111" s="210" t="str">
        <f t="shared" si="23"/>
        <v>_uses</v>
      </c>
      <c r="AF111" s="210" t="str">
        <f t="shared" si="24"/>
        <v/>
      </c>
      <c r="AG111" s="210" t="str">
        <f t="shared" si="25"/>
        <v/>
      </c>
      <c r="AH111" s="210" t="str">
        <f t="shared" si="26"/>
        <v>_articles</v>
      </c>
      <c r="AI111" s="210" t="str">
        <f t="shared" si="27"/>
        <v/>
      </c>
      <c r="AJ111" s="210" t="str">
        <f t="shared" si="28"/>
        <v/>
      </c>
      <c r="AK111" s="210" t="str">
        <f>IF(LEN(F111)&gt;1,CONCATENATE(Table6[[#This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1" s="210" t="str">
        <f>IF(LEN(F111)&gt;1,IF(COUNTIFS($AK$6:AK$502,LEFT(AK111,250))&gt;1,"Duplicate entry: it seems that you have two rows reporting the same stockpile, please verify that it is not a duplicate",""),"")</f>
        <v/>
      </c>
      <c r="AM111" s="210" t="str">
        <f>IF(LEN(F111)&gt;0,IF(ISNUMBER(MATCH(F111,Annex_I_II_entries,0)),"","The Entry name is not within the dropdown list, make sure that you have not copied and pasted overwritting the cell format (with its correponding dropdown list) in column A"),"")</f>
        <v/>
      </c>
      <c r="AN111" s="210" t="str">
        <f t="shared" ca="1" si="29"/>
        <v/>
      </c>
      <c r="AO111" s="210" t="str">
        <f t="shared" ca="1" si="30"/>
        <v/>
      </c>
      <c r="AP111" s="211" t="str">
        <f t="shared" ca="1" si="31"/>
        <v/>
      </c>
      <c r="AQ111" s="211" t="str">
        <f t="shared" ca="1" si="32"/>
        <v/>
      </c>
      <c r="AR111" s="212" t="str">
        <f t="shared" ca="1" si="33"/>
        <v/>
      </c>
    </row>
    <row r="112" spans="1:44" x14ac:dyDescent="0.25">
      <c r="A112" s="86"/>
      <c r="B112" s="86"/>
      <c r="C112" s="144"/>
      <c r="D112" s="145"/>
      <c r="E112" s="144"/>
      <c r="F112" s="144"/>
      <c r="G112" s="144"/>
      <c r="H112" s="144"/>
      <c r="I112" s="191" t="str">
        <f>_xlfn.IFNA(VLOOKUP(F112,'Reference data SID'!$D$2:$Q$673,14,FALSE),"")</f>
        <v/>
      </c>
      <c r="J112" s="191" t="str">
        <f>_xlfn.IFNA(VLOOKUP(I112,'Reference data SID'!$C$3:$E$673,3,FALSE),"")</f>
        <v/>
      </c>
      <c r="K112" s="64" t="str">
        <f>_xlfn.IFNA(IF(J112=FALSE,I112,IF(ISBLANK(G112),VLOOKUP(H112,'Reference data SID'!$N:$P,3,FALSE),VLOOKUP(G112,'Reference data SID'!$M:$P,4,FALSE))),"")</f>
        <v/>
      </c>
      <c r="L112" s="148" t="str">
        <f>_xlfn.IFNA(VLOOKUP(K112,'Reference data SID'!L:M,2,FALSE),"")</f>
        <v/>
      </c>
      <c r="M112" s="148" t="str">
        <f>_xlfn.IFNA(VLOOKUP(K112,'Reference data SID'!L:N,3,FALSE),"")</f>
        <v/>
      </c>
      <c r="N112" s="148" t="str">
        <f>_xlfn.IFNA(VLOOKUP(K112,'Reference data SID'!L:O,4,FALSE),"")</f>
        <v/>
      </c>
      <c r="O112" s="144"/>
      <c r="P112" s="144"/>
      <c r="Q112" s="144"/>
      <c r="R112" s="144"/>
      <c r="S112" s="144"/>
      <c r="T112" s="146"/>
      <c r="U112" s="146"/>
      <c r="V112" s="146"/>
      <c r="W112" s="144"/>
      <c r="X112" s="149" t="str">
        <f t="shared" ca="1" si="17"/>
        <v/>
      </c>
      <c r="Y112" s="210" t="str">
        <f>_xlfn.IFNA(VLOOKUP(F112,'Reference data SID'!D:E,2,FALSE),"")</f>
        <v/>
      </c>
      <c r="Z112" s="210" t="str">
        <f t="shared" si="18"/>
        <v>not ok</v>
      </c>
      <c r="AA112" s="210" t="str">
        <f t="shared" si="19"/>
        <v>not ok</v>
      </c>
      <c r="AB112" s="210" t="str">
        <f t="shared" si="20"/>
        <v>ok</v>
      </c>
      <c r="AC112" s="210" t="str">
        <f t="shared" si="21"/>
        <v>_EC</v>
      </c>
      <c r="AD112" s="210" t="str">
        <f t="shared" si="22"/>
        <v>_CAS</v>
      </c>
      <c r="AE112" s="210" t="str">
        <f t="shared" si="23"/>
        <v>_uses</v>
      </c>
      <c r="AF112" s="210" t="str">
        <f t="shared" si="24"/>
        <v/>
      </c>
      <c r="AG112" s="210" t="str">
        <f t="shared" si="25"/>
        <v/>
      </c>
      <c r="AH112" s="210" t="str">
        <f t="shared" si="26"/>
        <v>_articles</v>
      </c>
      <c r="AI112" s="210" t="str">
        <f t="shared" si="27"/>
        <v/>
      </c>
      <c r="AJ112" s="210" t="str">
        <f t="shared" si="28"/>
        <v/>
      </c>
      <c r="AK112" s="210" t="str">
        <f>IF(LEN(F112)&gt;1,CONCATENATE(Table6[[#This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2" s="210" t="str">
        <f>IF(LEN(F112)&gt;1,IF(COUNTIFS($AK$6:AK$502,LEFT(AK112,250))&gt;1,"Duplicate entry: it seems that you have two rows reporting the same stockpile, please verify that it is not a duplicate",""),"")</f>
        <v/>
      </c>
      <c r="AM112" s="210" t="str">
        <f>IF(LEN(F112)&gt;0,IF(ISNUMBER(MATCH(F112,Annex_I_II_entries,0)),"","The Entry name is not within the dropdown list, make sure that you have not copied and pasted overwritting the cell format (with its correponding dropdown list) in column A"),"")</f>
        <v/>
      </c>
      <c r="AN112" s="210" t="str">
        <f t="shared" ca="1" si="29"/>
        <v/>
      </c>
      <c r="AO112" s="210" t="str">
        <f t="shared" ca="1" si="30"/>
        <v/>
      </c>
      <c r="AP112" s="211" t="str">
        <f t="shared" ca="1" si="31"/>
        <v/>
      </c>
      <c r="AQ112" s="211" t="str">
        <f t="shared" ca="1" si="32"/>
        <v/>
      </c>
      <c r="AR112" s="212" t="str">
        <f t="shared" ca="1" si="33"/>
        <v/>
      </c>
    </row>
    <row r="113" spans="1:44" x14ac:dyDescent="0.25">
      <c r="A113" s="86"/>
      <c r="B113" s="86"/>
      <c r="C113" s="147"/>
      <c r="D113" s="176"/>
      <c r="E113" s="147"/>
      <c r="F113" s="147"/>
      <c r="G113" s="144"/>
      <c r="H113" s="144"/>
      <c r="I113" s="192" t="str">
        <f>_xlfn.IFNA(VLOOKUP(F113,'Reference data SID'!$D$2:$Q$673,14,FALSE),"")</f>
        <v/>
      </c>
      <c r="J113" s="192" t="str">
        <f>_xlfn.IFNA(VLOOKUP(I113,'Reference data SID'!$C$3:$E$673,3,FALSE),"")</f>
        <v/>
      </c>
      <c r="K113" s="64" t="str">
        <f>_xlfn.IFNA(IF(J113=FALSE,I113,IF(ISBLANK(G113),VLOOKUP(H113,'Reference data SID'!$N:$P,3,FALSE),VLOOKUP(G113,'Reference data SID'!$M:$P,4,FALSE))),"")</f>
        <v/>
      </c>
      <c r="L113" s="148" t="str">
        <f>_xlfn.IFNA(VLOOKUP(K113,'Reference data SID'!L:M,2,FALSE),"")</f>
        <v/>
      </c>
      <c r="M113" s="148" t="str">
        <f>_xlfn.IFNA(VLOOKUP(K113,'Reference data SID'!L:N,3,FALSE),"")</f>
        <v/>
      </c>
      <c r="N113" s="148" t="str">
        <f>_xlfn.IFNA(VLOOKUP(K113,'Reference data SID'!L:O,4,FALSE),"")</f>
        <v/>
      </c>
      <c r="O113" s="147"/>
      <c r="P113" s="147"/>
      <c r="Q113" s="147"/>
      <c r="R113" s="147"/>
      <c r="S113" s="147"/>
      <c r="T113" s="146"/>
      <c r="U113" s="146"/>
      <c r="V113" s="146"/>
      <c r="W113" s="147"/>
      <c r="X113" s="149" t="str">
        <f t="shared" ca="1" si="17"/>
        <v/>
      </c>
      <c r="Y113" s="210" t="str">
        <f>_xlfn.IFNA(VLOOKUP(F113,'Reference data SID'!D:E,2,FALSE),"")</f>
        <v/>
      </c>
      <c r="Z113" s="210" t="str">
        <f t="shared" si="18"/>
        <v>not ok</v>
      </c>
      <c r="AA113" s="210" t="str">
        <f t="shared" si="19"/>
        <v>not ok</v>
      </c>
      <c r="AB113" s="210" t="str">
        <f t="shared" si="20"/>
        <v>ok</v>
      </c>
      <c r="AC113" s="210" t="str">
        <f t="shared" si="21"/>
        <v>_EC</v>
      </c>
      <c r="AD113" s="210" t="str">
        <f t="shared" si="22"/>
        <v>_CAS</v>
      </c>
      <c r="AE113" s="210" t="str">
        <f t="shared" si="23"/>
        <v>_uses</v>
      </c>
      <c r="AF113" s="210" t="str">
        <f t="shared" si="24"/>
        <v/>
      </c>
      <c r="AG113" s="210" t="str">
        <f t="shared" si="25"/>
        <v/>
      </c>
      <c r="AH113" s="210" t="str">
        <f t="shared" si="26"/>
        <v>_articles</v>
      </c>
      <c r="AI113" s="210" t="str">
        <f t="shared" si="27"/>
        <v/>
      </c>
      <c r="AJ113" s="210" t="str">
        <f t="shared" si="28"/>
        <v/>
      </c>
      <c r="AK113" s="210" t="str">
        <f>IF(LEN(F113)&gt;1,CONCATENATE(Table6[[#This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3" s="210" t="str">
        <f>IF(LEN(F113)&gt;1,IF(COUNTIFS($AK$6:AK$502,LEFT(AK113,250))&gt;1,"Duplicate entry: it seems that you have two rows reporting the same stockpile, please verify that it is not a duplicate",""),"")</f>
        <v/>
      </c>
      <c r="AM113" s="210" t="str">
        <f>IF(LEN(F113)&gt;0,IF(ISNUMBER(MATCH(F113,Annex_I_II_entries,0)),"","The Entry name is not within the dropdown list, make sure that you have not copied and pasted overwritting the cell format (with its correponding dropdown list) in column A"),"")</f>
        <v/>
      </c>
      <c r="AN113" s="210" t="str">
        <f t="shared" ca="1" si="29"/>
        <v/>
      </c>
      <c r="AO113" s="210" t="str">
        <f t="shared" ca="1" si="30"/>
        <v/>
      </c>
      <c r="AP113" s="211" t="str">
        <f t="shared" ca="1" si="31"/>
        <v/>
      </c>
      <c r="AQ113" s="211" t="str">
        <f t="shared" ca="1" si="32"/>
        <v/>
      </c>
      <c r="AR113" s="212" t="str">
        <f t="shared" ca="1" si="33"/>
        <v/>
      </c>
    </row>
    <row r="114" spans="1:44" x14ac:dyDescent="0.25">
      <c r="A114" s="86"/>
      <c r="B114" s="86"/>
      <c r="C114" s="144"/>
      <c r="D114" s="145"/>
      <c r="E114" s="144"/>
      <c r="F114" s="144"/>
      <c r="G114" s="144"/>
      <c r="H114" s="144"/>
      <c r="I114" s="191" t="str">
        <f>_xlfn.IFNA(VLOOKUP(F114,'Reference data SID'!$D$2:$Q$673,14,FALSE),"")</f>
        <v/>
      </c>
      <c r="J114" s="191" t="str">
        <f>_xlfn.IFNA(VLOOKUP(I114,'Reference data SID'!$C$3:$E$673,3,FALSE),"")</f>
        <v/>
      </c>
      <c r="K114" s="64" t="str">
        <f>_xlfn.IFNA(IF(J114=FALSE,I114,IF(ISBLANK(G114),VLOOKUP(H114,'Reference data SID'!$N:$P,3,FALSE),VLOOKUP(G114,'Reference data SID'!$M:$P,4,FALSE))),"")</f>
        <v/>
      </c>
      <c r="L114" s="148" t="str">
        <f>_xlfn.IFNA(VLOOKUP(K114,'Reference data SID'!L:M,2,FALSE),"")</f>
        <v/>
      </c>
      <c r="M114" s="148" t="str">
        <f>_xlfn.IFNA(VLOOKUP(K114,'Reference data SID'!L:N,3,FALSE),"")</f>
        <v/>
      </c>
      <c r="N114" s="148" t="str">
        <f>_xlfn.IFNA(VLOOKUP(K114,'Reference data SID'!L:O,4,FALSE),"")</f>
        <v/>
      </c>
      <c r="O114" s="144"/>
      <c r="P114" s="144"/>
      <c r="Q114" s="144"/>
      <c r="R114" s="144"/>
      <c r="S114" s="144"/>
      <c r="T114" s="146"/>
      <c r="U114" s="146"/>
      <c r="V114" s="146"/>
      <c r="W114" s="144"/>
      <c r="X114" s="149" t="str">
        <f t="shared" ca="1" si="17"/>
        <v/>
      </c>
      <c r="Y114" s="210" t="str">
        <f>_xlfn.IFNA(VLOOKUP(F114,'Reference data SID'!D:E,2,FALSE),"")</f>
        <v/>
      </c>
      <c r="Z114" s="210" t="str">
        <f t="shared" si="18"/>
        <v>not ok</v>
      </c>
      <c r="AA114" s="210" t="str">
        <f t="shared" si="19"/>
        <v>not ok</v>
      </c>
      <c r="AB114" s="210" t="str">
        <f t="shared" si="20"/>
        <v>ok</v>
      </c>
      <c r="AC114" s="210" t="str">
        <f t="shared" si="21"/>
        <v>_EC</v>
      </c>
      <c r="AD114" s="210" t="str">
        <f t="shared" si="22"/>
        <v>_CAS</v>
      </c>
      <c r="AE114" s="210" t="str">
        <f t="shared" si="23"/>
        <v>_uses</v>
      </c>
      <c r="AF114" s="210" t="str">
        <f t="shared" si="24"/>
        <v/>
      </c>
      <c r="AG114" s="210" t="str">
        <f t="shared" si="25"/>
        <v/>
      </c>
      <c r="AH114" s="210" t="str">
        <f t="shared" si="26"/>
        <v>_articles</v>
      </c>
      <c r="AI114" s="210" t="str">
        <f t="shared" si="27"/>
        <v/>
      </c>
      <c r="AJ114" s="210" t="str">
        <f t="shared" si="28"/>
        <v/>
      </c>
      <c r="AK114" s="210" t="str">
        <f>IF(LEN(F114)&gt;1,CONCATENATE(Table6[[#This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4" s="210" t="str">
        <f>IF(LEN(F114)&gt;1,IF(COUNTIFS($AK$6:AK$502,LEFT(AK114,250))&gt;1,"Duplicate entry: it seems that you have two rows reporting the same stockpile, please verify that it is not a duplicate",""),"")</f>
        <v/>
      </c>
      <c r="AM114" s="210" t="str">
        <f>IF(LEN(F114)&gt;0,IF(ISNUMBER(MATCH(F114,Annex_I_II_entries,0)),"","The Entry name is not within the dropdown list, make sure that you have not copied and pasted overwritting the cell format (with its correponding dropdown list) in column A"),"")</f>
        <v/>
      </c>
      <c r="AN114" s="210" t="str">
        <f t="shared" ca="1" si="29"/>
        <v/>
      </c>
      <c r="AO114" s="210" t="str">
        <f t="shared" ca="1" si="30"/>
        <v/>
      </c>
      <c r="AP114" s="211" t="str">
        <f t="shared" ca="1" si="31"/>
        <v/>
      </c>
      <c r="AQ114" s="211" t="str">
        <f t="shared" ca="1" si="32"/>
        <v/>
      </c>
      <c r="AR114" s="212" t="str">
        <f t="shared" ca="1" si="33"/>
        <v/>
      </c>
    </row>
    <row r="115" spans="1:44" x14ac:dyDescent="0.25">
      <c r="A115" s="86"/>
      <c r="B115" s="86"/>
      <c r="C115" s="147"/>
      <c r="D115" s="176"/>
      <c r="E115" s="147"/>
      <c r="F115" s="147"/>
      <c r="G115" s="144"/>
      <c r="H115" s="144"/>
      <c r="I115" s="192" t="str">
        <f>_xlfn.IFNA(VLOOKUP(F115,'Reference data SID'!$D$2:$Q$673,14,FALSE),"")</f>
        <v/>
      </c>
      <c r="J115" s="192" t="str">
        <f>_xlfn.IFNA(VLOOKUP(I115,'Reference data SID'!$C$3:$E$673,3,FALSE),"")</f>
        <v/>
      </c>
      <c r="K115" s="64" t="str">
        <f>_xlfn.IFNA(IF(J115=FALSE,I115,IF(ISBLANK(G115),VLOOKUP(H115,'Reference data SID'!$N:$P,3,FALSE),VLOOKUP(G115,'Reference data SID'!$M:$P,4,FALSE))),"")</f>
        <v/>
      </c>
      <c r="L115" s="148" t="str">
        <f>_xlfn.IFNA(VLOOKUP(K115,'Reference data SID'!L:M,2,FALSE),"")</f>
        <v/>
      </c>
      <c r="M115" s="148" t="str">
        <f>_xlfn.IFNA(VLOOKUP(K115,'Reference data SID'!L:N,3,FALSE),"")</f>
        <v/>
      </c>
      <c r="N115" s="148" t="str">
        <f>_xlfn.IFNA(VLOOKUP(K115,'Reference data SID'!L:O,4,FALSE),"")</f>
        <v/>
      </c>
      <c r="O115" s="147"/>
      <c r="P115" s="147"/>
      <c r="Q115" s="147"/>
      <c r="R115" s="147"/>
      <c r="S115" s="147"/>
      <c r="T115" s="146"/>
      <c r="U115" s="146"/>
      <c r="V115" s="146"/>
      <c r="W115" s="147"/>
      <c r="X115" s="149" t="str">
        <f t="shared" ca="1" si="17"/>
        <v/>
      </c>
      <c r="Y115" s="210" t="str">
        <f>_xlfn.IFNA(VLOOKUP(F115,'Reference data SID'!D:E,2,FALSE),"")</f>
        <v/>
      </c>
      <c r="Z115" s="210" t="str">
        <f t="shared" si="18"/>
        <v>not ok</v>
      </c>
      <c r="AA115" s="210" t="str">
        <f t="shared" si="19"/>
        <v>not ok</v>
      </c>
      <c r="AB115" s="210" t="str">
        <f t="shared" si="20"/>
        <v>ok</v>
      </c>
      <c r="AC115" s="210" t="str">
        <f t="shared" si="21"/>
        <v>_EC</v>
      </c>
      <c r="AD115" s="210" t="str">
        <f t="shared" si="22"/>
        <v>_CAS</v>
      </c>
      <c r="AE115" s="210" t="str">
        <f t="shared" si="23"/>
        <v>_uses</v>
      </c>
      <c r="AF115" s="210" t="str">
        <f t="shared" si="24"/>
        <v/>
      </c>
      <c r="AG115" s="210" t="str">
        <f t="shared" si="25"/>
        <v/>
      </c>
      <c r="AH115" s="210" t="str">
        <f t="shared" si="26"/>
        <v>_articles</v>
      </c>
      <c r="AI115" s="210" t="str">
        <f t="shared" si="27"/>
        <v/>
      </c>
      <c r="AJ115" s="210" t="str">
        <f t="shared" si="28"/>
        <v/>
      </c>
      <c r="AK115" s="210" t="str">
        <f>IF(LEN(F115)&gt;1,CONCATENATE(Table6[[#This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5" s="210" t="str">
        <f>IF(LEN(F115)&gt;1,IF(COUNTIFS($AK$6:AK$502,LEFT(AK115,250))&gt;1,"Duplicate entry: it seems that you have two rows reporting the same stockpile, please verify that it is not a duplicate",""),"")</f>
        <v/>
      </c>
      <c r="AM115" s="210" t="str">
        <f>IF(LEN(F115)&gt;0,IF(ISNUMBER(MATCH(F115,Annex_I_II_entries,0)),"","The Entry name is not within the dropdown list, make sure that you have not copied and pasted overwritting the cell format (with its correponding dropdown list) in column A"),"")</f>
        <v/>
      </c>
      <c r="AN115" s="210" t="str">
        <f t="shared" ca="1" si="29"/>
        <v/>
      </c>
      <c r="AO115" s="210" t="str">
        <f t="shared" ca="1" si="30"/>
        <v/>
      </c>
      <c r="AP115" s="211" t="str">
        <f t="shared" ca="1" si="31"/>
        <v/>
      </c>
      <c r="AQ115" s="211" t="str">
        <f t="shared" ca="1" si="32"/>
        <v/>
      </c>
      <c r="AR115" s="212" t="str">
        <f t="shared" ca="1" si="33"/>
        <v/>
      </c>
    </row>
    <row r="116" spans="1:44" x14ac:dyDescent="0.25">
      <c r="A116" s="86"/>
      <c r="B116" s="86"/>
      <c r="C116" s="144"/>
      <c r="D116" s="145"/>
      <c r="E116" s="144"/>
      <c r="F116" s="144"/>
      <c r="G116" s="144"/>
      <c r="H116" s="144"/>
      <c r="I116" s="191" t="str">
        <f>_xlfn.IFNA(VLOOKUP(F116,'Reference data SID'!$D$2:$Q$673,14,FALSE),"")</f>
        <v/>
      </c>
      <c r="J116" s="191" t="str">
        <f>_xlfn.IFNA(VLOOKUP(I116,'Reference data SID'!$C$3:$E$673,3,FALSE),"")</f>
        <v/>
      </c>
      <c r="K116" s="64" t="str">
        <f>_xlfn.IFNA(IF(J116=FALSE,I116,IF(ISBLANK(G116),VLOOKUP(H116,'Reference data SID'!$N:$P,3,FALSE),VLOOKUP(G116,'Reference data SID'!$M:$P,4,FALSE))),"")</f>
        <v/>
      </c>
      <c r="L116" s="148" t="str">
        <f>_xlfn.IFNA(VLOOKUP(K116,'Reference data SID'!L:M,2,FALSE),"")</f>
        <v/>
      </c>
      <c r="M116" s="148" t="str">
        <f>_xlfn.IFNA(VLOOKUP(K116,'Reference data SID'!L:N,3,FALSE),"")</f>
        <v/>
      </c>
      <c r="N116" s="148" t="str">
        <f>_xlfn.IFNA(VLOOKUP(K116,'Reference data SID'!L:O,4,FALSE),"")</f>
        <v/>
      </c>
      <c r="O116" s="144"/>
      <c r="P116" s="144"/>
      <c r="Q116" s="144"/>
      <c r="R116" s="144"/>
      <c r="S116" s="144"/>
      <c r="T116" s="146"/>
      <c r="U116" s="146"/>
      <c r="V116" s="146"/>
      <c r="W116" s="144"/>
      <c r="X116" s="149" t="str">
        <f t="shared" ca="1" si="17"/>
        <v/>
      </c>
      <c r="Y116" s="210" t="str">
        <f>_xlfn.IFNA(VLOOKUP(F116,'Reference data SID'!D:E,2,FALSE),"")</f>
        <v/>
      </c>
      <c r="Z116" s="210" t="str">
        <f t="shared" si="18"/>
        <v>not ok</v>
      </c>
      <c r="AA116" s="210" t="str">
        <f t="shared" si="19"/>
        <v>not ok</v>
      </c>
      <c r="AB116" s="210" t="str">
        <f t="shared" si="20"/>
        <v>ok</v>
      </c>
      <c r="AC116" s="210" t="str">
        <f t="shared" si="21"/>
        <v>_EC</v>
      </c>
      <c r="AD116" s="210" t="str">
        <f t="shared" si="22"/>
        <v>_CAS</v>
      </c>
      <c r="AE116" s="210" t="str">
        <f t="shared" si="23"/>
        <v>_uses</v>
      </c>
      <c r="AF116" s="210" t="str">
        <f t="shared" si="24"/>
        <v/>
      </c>
      <c r="AG116" s="210" t="str">
        <f t="shared" si="25"/>
        <v/>
      </c>
      <c r="AH116" s="210" t="str">
        <f t="shared" si="26"/>
        <v>_articles</v>
      </c>
      <c r="AI116" s="210" t="str">
        <f t="shared" si="27"/>
        <v/>
      </c>
      <c r="AJ116" s="210" t="str">
        <f t="shared" si="28"/>
        <v/>
      </c>
      <c r="AK116" s="210" t="str">
        <f>IF(LEN(F116)&gt;1,CONCATENATE(Table6[[#This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6" s="210" t="str">
        <f>IF(LEN(F116)&gt;1,IF(COUNTIFS($AK$6:AK$502,LEFT(AK116,250))&gt;1,"Duplicate entry: it seems that you have two rows reporting the same stockpile, please verify that it is not a duplicate",""),"")</f>
        <v/>
      </c>
      <c r="AM116" s="210" t="str">
        <f>IF(LEN(F116)&gt;0,IF(ISNUMBER(MATCH(F116,Annex_I_II_entries,0)),"","The Entry name is not within the dropdown list, make sure that you have not copied and pasted overwritting the cell format (with its correponding dropdown list) in column A"),"")</f>
        <v/>
      </c>
      <c r="AN116" s="210" t="str">
        <f t="shared" ca="1" si="29"/>
        <v/>
      </c>
      <c r="AO116" s="210" t="str">
        <f t="shared" ca="1" si="30"/>
        <v/>
      </c>
      <c r="AP116" s="211" t="str">
        <f t="shared" ca="1" si="31"/>
        <v/>
      </c>
      <c r="AQ116" s="211" t="str">
        <f t="shared" ca="1" si="32"/>
        <v/>
      </c>
      <c r="AR116" s="212" t="str">
        <f t="shared" ca="1" si="33"/>
        <v/>
      </c>
    </row>
    <row r="117" spans="1:44" x14ac:dyDescent="0.25">
      <c r="A117" s="86"/>
      <c r="B117" s="86"/>
      <c r="C117" s="147"/>
      <c r="D117" s="176"/>
      <c r="E117" s="147"/>
      <c r="F117" s="147"/>
      <c r="G117" s="144"/>
      <c r="H117" s="144"/>
      <c r="I117" s="192" t="str">
        <f>_xlfn.IFNA(VLOOKUP(F117,'Reference data SID'!$D$2:$Q$673,14,FALSE),"")</f>
        <v/>
      </c>
      <c r="J117" s="192" t="str">
        <f>_xlfn.IFNA(VLOOKUP(I117,'Reference data SID'!$C$3:$E$673,3,FALSE),"")</f>
        <v/>
      </c>
      <c r="K117" s="64" t="str">
        <f>_xlfn.IFNA(IF(J117=FALSE,I117,IF(ISBLANK(G117),VLOOKUP(H117,'Reference data SID'!$N:$P,3,FALSE),VLOOKUP(G117,'Reference data SID'!$M:$P,4,FALSE))),"")</f>
        <v/>
      </c>
      <c r="L117" s="148" t="str">
        <f>_xlfn.IFNA(VLOOKUP(K117,'Reference data SID'!L:M,2,FALSE),"")</f>
        <v/>
      </c>
      <c r="M117" s="148" t="str">
        <f>_xlfn.IFNA(VLOOKUP(K117,'Reference data SID'!L:N,3,FALSE),"")</f>
        <v/>
      </c>
      <c r="N117" s="148" t="str">
        <f>_xlfn.IFNA(VLOOKUP(K117,'Reference data SID'!L:O,4,FALSE),"")</f>
        <v/>
      </c>
      <c r="O117" s="147"/>
      <c r="P117" s="147"/>
      <c r="Q117" s="147"/>
      <c r="R117" s="147"/>
      <c r="S117" s="147"/>
      <c r="T117" s="146"/>
      <c r="U117" s="146"/>
      <c r="V117" s="146"/>
      <c r="W117" s="147"/>
      <c r="X117" s="149" t="str">
        <f t="shared" ca="1" si="17"/>
        <v/>
      </c>
      <c r="Y117" s="210" t="str">
        <f>_xlfn.IFNA(VLOOKUP(F117,'Reference data SID'!D:E,2,FALSE),"")</f>
        <v/>
      </c>
      <c r="Z117" s="210" t="str">
        <f t="shared" si="18"/>
        <v>not ok</v>
      </c>
      <c r="AA117" s="210" t="str">
        <f t="shared" si="19"/>
        <v>not ok</v>
      </c>
      <c r="AB117" s="210" t="str">
        <f t="shared" si="20"/>
        <v>ok</v>
      </c>
      <c r="AC117" s="210" t="str">
        <f t="shared" si="21"/>
        <v>_EC</v>
      </c>
      <c r="AD117" s="210" t="str">
        <f t="shared" si="22"/>
        <v>_CAS</v>
      </c>
      <c r="AE117" s="210" t="str">
        <f t="shared" si="23"/>
        <v>_uses</v>
      </c>
      <c r="AF117" s="210" t="str">
        <f t="shared" si="24"/>
        <v/>
      </c>
      <c r="AG117" s="210" t="str">
        <f t="shared" si="25"/>
        <v/>
      </c>
      <c r="AH117" s="210" t="str">
        <f t="shared" si="26"/>
        <v>_articles</v>
      </c>
      <c r="AI117" s="210" t="str">
        <f t="shared" si="27"/>
        <v/>
      </c>
      <c r="AJ117" s="210" t="str">
        <f t="shared" si="28"/>
        <v/>
      </c>
      <c r="AK117" s="210" t="str">
        <f>IF(LEN(F117)&gt;1,CONCATENATE(Table6[[#This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7" s="210" t="str">
        <f>IF(LEN(F117)&gt;1,IF(COUNTIFS($AK$6:AK$502,LEFT(AK117,250))&gt;1,"Duplicate entry: it seems that you have two rows reporting the same stockpile, please verify that it is not a duplicate",""),"")</f>
        <v/>
      </c>
      <c r="AM117" s="210" t="str">
        <f>IF(LEN(F117)&gt;0,IF(ISNUMBER(MATCH(F117,Annex_I_II_entries,0)),"","The Entry name is not within the dropdown list, make sure that you have not copied and pasted overwritting the cell format (with its correponding dropdown list) in column A"),"")</f>
        <v/>
      </c>
      <c r="AN117" s="210" t="str">
        <f t="shared" ca="1" si="29"/>
        <v/>
      </c>
      <c r="AO117" s="210" t="str">
        <f t="shared" ca="1" si="30"/>
        <v/>
      </c>
      <c r="AP117" s="211" t="str">
        <f t="shared" ca="1" si="31"/>
        <v/>
      </c>
      <c r="AQ117" s="211" t="str">
        <f t="shared" ca="1" si="32"/>
        <v/>
      </c>
      <c r="AR117" s="212" t="str">
        <f t="shared" ca="1" si="33"/>
        <v/>
      </c>
    </row>
    <row r="118" spans="1:44" x14ac:dyDescent="0.25">
      <c r="A118" s="86"/>
      <c r="B118" s="86"/>
      <c r="C118" s="144"/>
      <c r="D118" s="145"/>
      <c r="E118" s="144"/>
      <c r="F118" s="144"/>
      <c r="G118" s="144"/>
      <c r="H118" s="144"/>
      <c r="I118" s="191" t="str">
        <f>_xlfn.IFNA(VLOOKUP(F118,'Reference data SID'!$D$2:$Q$673,14,FALSE),"")</f>
        <v/>
      </c>
      <c r="J118" s="191" t="str">
        <f>_xlfn.IFNA(VLOOKUP(I118,'Reference data SID'!$C$3:$E$673,3,FALSE),"")</f>
        <v/>
      </c>
      <c r="K118" s="64" t="str">
        <f>_xlfn.IFNA(IF(J118=FALSE,I118,IF(ISBLANK(G118),VLOOKUP(H118,'Reference data SID'!$N:$P,3,FALSE),VLOOKUP(G118,'Reference data SID'!$M:$P,4,FALSE))),"")</f>
        <v/>
      </c>
      <c r="L118" s="148" t="str">
        <f>_xlfn.IFNA(VLOOKUP(K118,'Reference data SID'!L:M,2,FALSE),"")</f>
        <v/>
      </c>
      <c r="M118" s="148" t="str">
        <f>_xlfn.IFNA(VLOOKUP(K118,'Reference data SID'!L:N,3,FALSE),"")</f>
        <v/>
      </c>
      <c r="N118" s="148" t="str">
        <f>_xlfn.IFNA(VLOOKUP(K118,'Reference data SID'!L:O,4,FALSE),"")</f>
        <v/>
      </c>
      <c r="O118" s="144"/>
      <c r="P118" s="144"/>
      <c r="Q118" s="144"/>
      <c r="R118" s="144"/>
      <c r="S118" s="144"/>
      <c r="T118" s="146"/>
      <c r="U118" s="146"/>
      <c r="V118" s="146"/>
      <c r="W118" s="144"/>
      <c r="X118" s="149" t="str">
        <f t="shared" ca="1" si="17"/>
        <v/>
      </c>
      <c r="Y118" s="210" t="str">
        <f>_xlfn.IFNA(VLOOKUP(F118,'Reference data SID'!D:E,2,FALSE),"")</f>
        <v/>
      </c>
      <c r="Z118" s="210" t="str">
        <f t="shared" si="18"/>
        <v>not ok</v>
      </c>
      <c r="AA118" s="210" t="str">
        <f t="shared" si="19"/>
        <v>not ok</v>
      </c>
      <c r="AB118" s="210" t="str">
        <f t="shared" si="20"/>
        <v>ok</v>
      </c>
      <c r="AC118" s="210" t="str">
        <f t="shared" si="21"/>
        <v>_EC</v>
      </c>
      <c r="AD118" s="210" t="str">
        <f t="shared" si="22"/>
        <v>_CAS</v>
      </c>
      <c r="AE118" s="210" t="str">
        <f t="shared" si="23"/>
        <v>_uses</v>
      </c>
      <c r="AF118" s="210" t="str">
        <f t="shared" si="24"/>
        <v/>
      </c>
      <c r="AG118" s="210" t="str">
        <f t="shared" si="25"/>
        <v/>
      </c>
      <c r="AH118" s="210" t="str">
        <f t="shared" si="26"/>
        <v>_articles</v>
      </c>
      <c r="AI118" s="210" t="str">
        <f t="shared" si="27"/>
        <v/>
      </c>
      <c r="AJ118" s="210" t="str">
        <f t="shared" si="28"/>
        <v/>
      </c>
      <c r="AK118" s="210" t="str">
        <f>IF(LEN(F118)&gt;1,CONCATENATE(Table6[[#This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8" s="210" t="str">
        <f>IF(LEN(F118)&gt;1,IF(COUNTIFS($AK$6:AK$502,LEFT(AK118,250))&gt;1,"Duplicate entry: it seems that you have two rows reporting the same stockpile, please verify that it is not a duplicate",""),"")</f>
        <v/>
      </c>
      <c r="AM118" s="210" t="str">
        <f>IF(LEN(F118)&gt;0,IF(ISNUMBER(MATCH(F118,Annex_I_II_entries,0)),"","The Entry name is not within the dropdown list, make sure that you have not copied and pasted overwritting the cell format (with its correponding dropdown list) in column A"),"")</f>
        <v/>
      </c>
      <c r="AN118" s="210" t="str">
        <f t="shared" ca="1" si="29"/>
        <v/>
      </c>
      <c r="AO118" s="210" t="str">
        <f t="shared" ca="1" si="30"/>
        <v/>
      </c>
      <c r="AP118" s="211" t="str">
        <f t="shared" ca="1" si="31"/>
        <v/>
      </c>
      <c r="AQ118" s="211" t="str">
        <f t="shared" ca="1" si="32"/>
        <v/>
      </c>
      <c r="AR118" s="212" t="str">
        <f t="shared" ca="1" si="33"/>
        <v/>
      </c>
    </row>
    <row r="119" spans="1:44" x14ac:dyDescent="0.25">
      <c r="A119" s="86"/>
      <c r="B119" s="86"/>
      <c r="C119" s="147"/>
      <c r="D119" s="176"/>
      <c r="E119" s="147"/>
      <c r="F119" s="147"/>
      <c r="G119" s="144"/>
      <c r="H119" s="144"/>
      <c r="I119" s="192" t="str">
        <f>_xlfn.IFNA(VLOOKUP(F119,'Reference data SID'!$D$2:$Q$673,14,FALSE),"")</f>
        <v/>
      </c>
      <c r="J119" s="192" t="str">
        <f>_xlfn.IFNA(VLOOKUP(I119,'Reference data SID'!$C$3:$E$673,3,FALSE),"")</f>
        <v/>
      </c>
      <c r="K119" s="64" t="str">
        <f>_xlfn.IFNA(IF(J119=FALSE,I119,IF(ISBLANK(G119),VLOOKUP(H119,'Reference data SID'!$N:$P,3,FALSE),VLOOKUP(G119,'Reference data SID'!$M:$P,4,FALSE))),"")</f>
        <v/>
      </c>
      <c r="L119" s="148" t="str">
        <f>_xlfn.IFNA(VLOOKUP(K119,'Reference data SID'!L:M,2,FALSE),"")</f>
        <v/>
      </c>
      <c r="M119" s="148" t="str">
        <f>_xlfn.IFNA(VLOOKUP(K119,'Reference data SID'!L:N,3,FALSE),"")</f>
        <v/>
      </c>
      <c r="N119" s="148" t="str">
        <f>_xlfn.IFNA(VLOOKUP(K119,'Reference data SID'!L:O,4,FALSE),"")</f>
        <v/>
      </c>
      <c r="O119" s="147"/>
      <c r="P119" s="147"/>
      <c r="Q119" s="147"/>
      <c r="R119" s="147"/>
      <c r="S119" s="147"/>
      <c r="T119" s="146"/>
      <c r="U119" s="146"/>
      <c r="V119" s="146"/>
      <c r="W119" s="147"/>
      <c r="X119" s="149" t="str">
        <f t="shared" ca="1" si="17"/>
        <v/>
      </c>
      <c r="Y119" s="210" t="str">
        <f>_xlfn.IFNA(VLOOKUP(F119,'Reference data SID'!D:E,2,FALSE),"")</f>
        <v/>
      </c>
      <c r="Z119" s="210" t="str">
        <f t="shared" si="18"/>
        <v>not ok</v>
      </c>
      <c r="AA119" s="210" t="str">
        <f t="shared" si="19"/>
        <v>not ok</v>
      </c>
      <c r="AB119" s="210" t="str">
        <f t="shared" si="20"/>
        <v>ok</v>
      </c>
      <c r="AC119" s="210" t="str">
        <f t="shared" si="21"/>
        <v>_EC</v>
      </c>
      <c r="AD119" s="210" t="str">
        <f t="shared" si="22"/>
        <v>_CAS</v>
      </c>
      <c r="AE119" s="210" t="str">
        <f t="shared" si="23"/>
        <v>_uses</v>
      </c>
      <c r="AF119" s="210" t="str">
        <f t="shared" si="24"/>
        <v/>
      </c>
      <c r="AG119" s="210" t="str">
        <f t="shared" si="25"/>
        <v/>
      </c>
      <c r="AH119" s="210" t="str">
        <f t="shared" si="26"/>
        <v>_articles</v>
      </c>
      <c r="AI119" s="210" t="str">
        <f t="shared" si="27"/>
        <v/>
      </c>
      <c r="AJ119" s="210" t="str">
        <f t="shared" si="28"/>
        <v/>
      </c>
      <c r="AK119" s="210" t="str">
        <f>IF(LEN(F119)&gt;1,CONCATENATE(Table6[[#This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19" s="210" t="str">
        <f>IF(LEN(F119)&gt;1,IF(COUNTIFS($AK$6:AK$502,LEFT(AK119,250))&gt;1,"Duplicate entry: it seems that you have two rows reporting the same stockpile, please verify that it is not a duplicate",""),"")</f>
        <v/>
      </c>
      <c r="AM119" s="210" t="str">
        <f>IF(LEN(F119)&gt;0,IF(ISNUMBER(MATCH(F119,Annex_I_II_entries,0)),"","The Entry name is not within the dropdown list, make sure that you have not copied and pasted overwritting the cell format (with its correponding dropdown list) in column A"),"")</f>
        <v/>
      </c>
      <c r="AN119" s="210" t="str">
        <f t="shared" ca="1" si="29"/>
        <v/>
      </c>
      <c r="AO119" s="210" t="str">
        <f t="shared" ca="1" si="30"/>
        <v/>
      </c>
      <c r="AP119" s="211" t="str">
        <f t="shared" ca="1" si="31"/>
        <v/>
      </c>
      <c r="AQ119" s="211" t="str">
        <f t="shared" ca="1" si="32"/>
        <v/>
      </c>
      <c r="AR119" s="212" t="str">
        <f t="shared" ca="1" si="33"/>
        <v/>
      </c>
    </row>
    <row r="120" spans="1:44" x14ac:dyDescent="0.25">
      <c r="A120" s="86"/>
      <c r="B120" s="86"/>
      <c r="C120" s="144"/>
      <c r="D120" s="145"/>
      <c r="E120" s="144"/>
      <c r="F120" s="144"/>
      <c r="G120" s="144"/>
      <c r="H120" s="144"/>
      <c r="I120" s="191" t="str">
        <f>_xlfn.IFNA(VLOOKUP(F120,'Reference data SID'!$D$2:$Q$673,14,FALSE),"")</f>
        <v/>
      </c>
      <c r="J120" s="191" t="str">
        <f>_xlfn.IFNA(VLOOKUP(I120,'Reference data SID'!$C$3:$E$673,3,FALSE),"")</f>
        <v/>
      </c>
      <c r="K120" s="64" t="str">
        <f>_xlfn.IFNA(IF(J120=FALSE,I120,IF(ISBLANK(G120),VLOOKUP(H120,'Reference data SID'!$N:$P,3,FALSE),VLOOKUP(G120,'Reference data SID'!$M:$P,4,FALSE))),"")</f>
        <v/>
      </c>
      <c r="L120" s="148" t="str">
        <f>_xlfn.IFNA(VLOOKUP(K120,'Reference data SID'!L:M,2,FALSE),"")</f>
        <v/>
      </c>
      <c r="M120" s="148" t="str">
        <f>_xlfn.IFNA(VLOOKUP(K120,'Reference data SID'!L:N,3,FALSE),"")</f>
        <v/>
      </c>
      <c r="N120" s="148" t="str">
        <f>_xlfn.IFNA(VLOOKUP(K120,'Reference data SID'!L:O,4,FALSE),"")</f>
        <v/>
      </c>
      <c r="O120" s="144"/>
      <c r="P120" s="144"/>
      <c r="Q120" s="144"/>
      <c r="R120" s="144"/>
      <c r="S120" s="144"/>
      <c r="T120" s="146"/>
      <c r="U120" s="146"/>
      <c r="V120" s="146"/>
      <c r="W120" s="144"/>
      <c r="X120" s="149" t="str">
        <f t="shared" ca="1" si="17"/>
        <v/>
      </c>
      <c r="Y120" s="210" t="str">
        <f>_xlfn.IFNA(VLOOKUP(F120,'Reference data SID'!D:E,2,FALSE),"")</f>
        <v/>
      </c>
      <c r="Z120" s="210" t="str">
        <f t="shared" si="18"/>
        <v>not ok</v>
      </c>
      <c r="AA120" s="210" t="str">
        <f t="shared" si="19"/>
        <v>not ok</v>
      </c>
      <c r="AB120" s="210" t="str">
        <f t="shared" si="20"/>
        <v>ok</v>
      </c>
      <c r="AC120" s="210" t="str">
        <f t="shared" si="21"/>
        <v>_EC</v>
      </c>
      <c r="AD120" s="210" t="str">
        <f t="shared" si="22"/>
        <v>_CAS</v>
      </c>
      <c r="AE120" s="210" t="str">
        <f t="shared" si="23"/>
        <v>_uses</v>
      </c>
      <c r="AF120" s="210" t="str">
        <f t="shared" si="24"/>
        <v/>
      </c>
      <c r="AG120" s="210" t="str">
        <f t="shared" si="25"/>
        <v/>
      </c>
      <c r="AH120" s="210" t="str">
        <f t="shared" si="26"/>
        <v>_articles</v>
      </c>
      <c r="AI120" s="210" t="str">
        <f t="shared" si="27"/>
        <v/>
      </c>
      <c r="AJ120" s="210" t="str">
        <f t="shared" si="28"/>
        <v/>
      </c>
      <c r="AK120" s="210" t="str">
        <f>IF(LEN(F120)&gt;1,CONCATENATE(Table6[[#This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0" s="210" t="str">
        <f>IF(LEN(F120)&gt;1,IF(COUNTIFS($AK$6:AK$502,LEFT(AK120,250))&gt;1,"Duplicate entry: it seems that you have two rows reporting the same stockpile, please verify that it is not a duplicate",""),"")</f>
        <v/>
      </c>
      <c r="AM120" s="210" t="str">
        <f>IF(LEN(F120)&gt;0,IF(ISNUMBER(MATCH(F120,Annex_I_II_entries,0)),"","The Entry name is not within the dropdown list, make sure that you have not copied and pasted overwritting the cell format (with its correponding dropdown list) in column A"),"")</f>
        <v/>
      </c>
      <c r="AN120" s="210" t="str">
        <f t="shared" ca="1" si="29"/>
        <v/>
      </c>
      <c r="AO120" s="210" t="str">
        <f t="shared" ca="1" si="30"/>
        <v/>
      </c>
      <c r="AP120" s="211" t="str">
        <f t="shared" ca="1" si="31"/>
        <v/>
      </c>
      <c r="AQ120" s="211" t="str">
        <f t="shared" ca="1" si="32"/>
        <v/>
      </c>
      <c r="AR120" s="212" t="str">
        <f t="shared" ca="1" si="33"/>
        <v/>
      </c>
    </row>
    <row r="121" spans="1:44" x14ac:dyDescent="0.25">
      <c r="A121" s="86"/>
      <c r="B121" s="86"/>
      <c r="C121" s="147"/>
      <c r="D121" s="176"/>
      <c r="E121" s="147"/>
      <c r="F121" s="147"/>
      <c r="G121" s="144"/>
      <c r="H121" s="144"/>
      <c r="I121" s="192" t="str">
        <f>_xlfn.IFNA(VLOOKUP(F121,'Reference data SID'!$D$2:$Q$673,14,FALSE),"")</f>
        <v/>
      </c>
      <c r="J121" s="192" t="str">
        <f>_xlfn.IFNA(VLOOKUP(I121,'Reference data SID'!$C$3:$E$673,3,FALSE),"")</f>
        <v/>
      </c>
      <c r="K121" s="64" t="str">
        <f>_xlfn.IFNA(IF(J121=FALSE,I121,IF(ISBLANK(G121),VLOOKUP(H121,'Reference data SID'!$N:$P,3,FALSE),VLOOKUP(G121,'Reference data SID'!$M:$P,4,FALSE))),"")</f>
        <v/>
      </c>
      <c r="L121" s="148" t="str">
        <f>_xlfn.IFNA(VLOOKUP(K121,'Reference data SID'!L:M,2,FALSE),"")</f>
        <v/>
      </c>
      <c r="M121" s="148" t="str">
        <f>_xlfn.IFNA(VLOOKUP(K121,'Reference data SID'!L:N,3,FALSE),"")</f>
        <v/>
      </c>
      <c r="N121" s="148" t="str">
        <f>_xlfn.IFNA(VLOOKUP(K121,'Reference data SID'!L:O,4,FALSE),"")</f>
        <v/>
      </c>
      <c r="O121" s="147"/>
      <c r="P121" s="147"/>
      <c r="Q121" s="147"/>
      <c r="R121" s="147"/>
      <c r="S121" s="147"/>
      <c r="T121" s="146"/>
      <c r="U121" s="146"/>
      <c r="V121" s="146"/>
      <c r="W121" s="147"/>
      <c r="X121" s="149" t="str">
        <f t="shared" ca="1" si="17"/>
        <v/>
      </c>
      <c r="Y121" s="210" t="str">
        <f>_xlfn.IFNA(VLOOKUP(F121,'Reference data SID'!D:E,2,FALSE),"")</f>
        <v/>
      </c>
      <c r="Z121" s="210" t="str">
        <f t="shared" si="18"/>
        <v>not ok</v>
      </c>
      <c r="AA121" s="210" t="str">
        <f t="shared" si="19"/>
        <v>not ok</v>
      </c>
      <c r="AB121" s="210" t="str">
        <f t="shared" si="20"/>
        <v>ok</v>
      </c>
      <c r="AC121" s="210" t="str">
        <f t="shared" si="21"/>
        <v>_EC</v>
      </c>
      <c r="AD121" s="210" t="str">
        <f t="shared" si="22"/>
        <v>_CAS</v>
      </c>
      <c r="AE121" s="210" t="str">
        <f t="shared" si="23"/>
        <v>_uses</v>
      </c>
      <c r="AF121" s="210" t="str">
        <f t="shared" si="24"/>
        <v/>
      </c>
      <c r="AG121" s="210" t="str">
        <f t="shared" si="25"/>
        <v/>
      </c>
      <c r="AH121" s="210" t="str">
        <f t="shared" si="26"/>
        <v>_articles</v>
      </c>
      <c r="AI121" s="210" t="str">
        <f t="shared" si="27"/>
        <v/>
      </c>
      <c r="AJ121" s="210" t="str">
        <f t="shared" si="28"/>
        <v/>
      </c>
      <c r="AK121" s="210" t="str">
        <f>IF(LEN(F121)&gt;1,CONCATENATE(Table6[[#This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1" s="210" t="str">
        <f>IF(LEN(F121)&gt;1,IF(COUNTIFS($AK$6:AK$502,LEFT(AK121,250))&gt;1,"Duplicate entry: it seems that you have two rows reporting the same stockpile, please verify that it is not a duplicate",""),"")</f>
        <v/>
      </c>
      <c r="AM121" s="210" t="str">
        <f>IF(LEN(F121)&gt;0,IF(ISNUMBER(MATCH(F121,Annex_I_II_entries,0)),"","The Entry name is not within the dropdown list, make sure that you have not copied and pasted overwritting the cell format (with its correponding dropdown list) in column A"),"")</f>
        <v/>
      </c>
      <c r="AN121" s="210" t="str">
        <f t="shared" ca="1" si="29"/>
        <v/>
      </c>
      <c r="AO121" s="210" t="str">
        <f t="shared" ca="1" si="30"/>
        <v/>
      </c>
      <c r="AP121" s="211" t="str">
        <f t="shared" ca="1" si="31"/>
        <v/>
      </c>
      <c r="AQ121" s="211" t="str">
        <f t="shared" ca="1" si="32"/>
        <v/>
      </c>
      <c r="AR121" s="212" t="str">
        <f t="shared" ca="1" si="33"/>
        <v/>
      </c>
    </row>
    <row r="122" spans="1:44" x14ac:dyDescent="0.25">
      <c r="A122" s="86"/>
      <c r="B122" s="86"/>
      <c r="C122" s="144"/>
      <c r="D122" s="145"/>
      <c r="E122" s="144"/>
      <c r="F122" s="144"/>
      <c r="G122" s="144"/>
      <c r="H122" s="144"/>
      <c r="I122" s="191" t="str">
        <f>_xlfn.IFNA(VLOOKUP(F122,'Reference data SID'!$D$2:$Q$673,14,FALSE),"")</f>
        <v/>
      </c>
      <c r="J122" s="191" t="str">
        <f>_xlfn.IFNA(VLOOKUP(I122,'Reference data SID'!$C$3:$E$673,3,FALSE),"")</f>
        <v/>
      </c>
      <c r="K122" s="64" t="str">
        <f>_xlfn.IFNA(IF(J122=FALSE,I122,IF(ISBLANK(G122),VLOOKUP(H122,'Reference data SID'!$N:$P,3,FALSE),VLOOKUP(G122,'Reference data SID'!$M:$P,4,FALSE))),"")</f>
        <v/>
      </c>
      <c r="L122" s="148" t="str">
        <f>_xlfn.IFNA(VLOOKUP(K122,'Reference data SID'!L:M,2,FALSE),"")</f>
        <v/>
      </c>
      <c r="M122" s="148" t="str">
        <f>_xlfn.IFNA(VLOOKUP(K122,'Reference data SID'!L:N,3,FALSE),"")</f>
        <v/>
      </c>
      <c r="N122" s="148" t="str">
        <f>_xlfn.IFNA(VLOOKUP(K122,'Reference data SID'!L:O,4,FALSE),"")</f>
        <v/>
      </c>
      <c r="O122" s="144"/>
      <c r="P122" s="144"/>
      <c r="Q122" s="144"/>
      <c r="R122" s="144"/>
      <c r="S122" s="144"/>
      <c r="T122" s="146"/>
      <c r="U122" s="146"/>
      <c r="V122" s="146"/>
      <c r="W122" s="144"/>
      <c r="X122" s="149" t="str">
        <f t="shared" ca="1" si="17"/>
        <v/>
      </c>
      <c r="Y122" s="210" t="str">
        <f>_xlfn.IFNA(VLOOKUP(F122,'Reference data SID'!D:E,2,FALSE),"")</f>
        <v/>
      </c>
      <c r="Z122" s="210" t="str">
        <f t="shared" si="18"/>
        <v>not ok</v>
      </c>
      <c r="AA122" s="210" t="str">
        <f t="shared" si="19"/>
        <v>not ok</v>
      </c>
      <c r="AB122" s="210" t="str">
        <f t="shared" si="20"/>
        <v>ok</v>
      </c>
      <c r="AC122" s="210" t="str">
        <f t="shared" si="21"/>
        <v>_EC</v>
      </c>
      <c r="AD122" s="210" t="str">
        <f t="shared" si="22"/>
        <v>_CAS</v>
      </c>
      <c r="AE122" s="210" t="str">
        <f t="shared" si="23"/>
        <v>_uses</v>
      </c>
      <c r="AF122" s="210" t="str">
        <f t="shared" si="24"/>
        <v/>
      </c>
      <c r="AG122" s="210" t="str">
        <f t="shared" si="25"/>
        <v/>
      </c>
      <c r="AH122" s="210" t="str">
        <f t="shared" si="26"/>
        <v>_articles</v>
      </c>
      <c r="AI122" s="210" t="str">
        <f t="shared" si="27"/>
        <v/>
      </c>
      <c r="AJ122" s="210" t="str">
        <f t="shared" si="28"/>
        <v/>
      </c>
      <c r="AK122" s="210" t="str">
        <f>IF(LEN(F122)&gt;1,CONCATENATE(Table6[[#This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2" s="210" t="str">
        <f>IF(LEN(F122)&gt;1,IF(COUNTIFS($AK$6:AK$502,LEFT(AK122,250))&gt;1,"Duplicate entry: it seems that you have two rows reporting the same stockpile, please verify that it is not a duplicate",""),"")</f>
        <v/>
      </c>
      <c r="AM122" s="210" t="str">
        <f>IF(LEN(F122)&gt;0,IF(ISNUMBER(MATCH(F122,Annex_I_II_entries,0)),"","The Entry name is not within the dropdown list, make sure that you have not copied and pasted overwritting the cell format (with its correponding dropdown list) in column A"),"")</f>
        <v/>
      </c>
      <c r="AN122" s="210" t="str">
        <f t="shared" ca="1" si="29"/>
        <v/>
      </c>
      <c r="AO122" s="210" t="str">
        <f t="shared" ca="1" si="30"/>
        <v/>
      </c>
      <c r="AP122" s="211" t="str">
        <f t="shared" ca="1" si="31"/>
        <v/>
      </c>
      <c r="AQ122" s="211" t="str">
        <f t="shared" ca="1" si="32"/>
        <v/>
      </c>
      <c r="AR122" s="212" t="str">
        <f t="shared" ca="1" si="33"/>
        <v/>
      </c>
    </row>
    <row r="123" spans="1:44" x14ac:dyDescent="0.25">
      <c r="A123" s="86"/>
      <c r="B123" s="86"/>
      <c r="C123" s="147"/>
      <c r="D123" s="176"/>
      <c r="E123" s="147"/>
      <c r="F123" s="147"/>
      <c r="G123" s="144"/>
      <c r="H123" s="144"/>
      <c r="I123" s="192" t="str">
        <f>_xlfn.IFNA(VLOOKUP(F123,'Reference data SID'!$D$2:$Q$673,14,FALSE),"")</f>
        <v/>
      </c>
      <c r="J123" s="192" t="str">
        <f>_xlfn.IFNA(VLOOKUP(I123,'Reference data SID'!$C$3:$E$673,3,FALSE),"")</f>
        <v/>
      </c>
      <c r="K123" s="64" t="str">
        <f>_xlfn.IFNA(IF(J123=FALSE,I123,IF(ISBLANK(G123),VLOOKUP(H123,'Reference data SID'!$N:$P,3,FALSE),VLOOKUP(G123,'Reference data SID'!$M:$P,4,FALSE))),"")</f>
        <v/>
      </c>
      <c r="L123" s="148" t="str">
        <f>_xlfn.IFNA(VLOOKUP(K123,'Reference data SID'!L:M,2,FALSE),"")</f>
        <v/>
      </c>
      <c r="M123" s="148" t="str">
        <f>_xlfn.IFNA(VLOOKUP(K123,'Reference data SID'!L:N,3,FALSE),"")</f>
        <v/>
      </c>
      <c r="N123" s="148" t="str">
        <f>_xlfn.IFNA(VLOOKUP(K123,'Reference data SID'!L:O,4,FALSE),"")</f>
        <v/>
      </c>
      <c r="O123" s="147"/>
      <c r="P123" s="147"/>
      <c r="Q123" s="147"/>
      <c r="R123" s="147"/>
      <c r="S123" s="147"/>
      <c r="T123" s="146"/>
      <c r="U123" s="146"/>
      <c r="V123" s="146"/>
      <c r="W123" s="147"/>
      <c r="X123" s="149" t="str">
        <f t="shared" ca="1" si="17"/>
        <v/>
      </c>
      <c r="Y123" s="210" t="str">
        <f>_xlfn.IFNA(VLOOKUP(F123,'Reference data SID'!D:E,2,FALSE),"")</f>
        <v/>
      </c>
      <c r="Z123" s="210" t="str">
        <f t="shared" si="18"/>
        <v>not ok</v>
      </c>
      <c r="AA123" s="210" t="str">
        <f t="shared" si="19"/>
        <v>not ok</v>
      </c>
      <c r="AB123" s="210" t="str">
        <f t="shared" si="20"/>
        <v>ok</v>
      </c>
      <c r="AC123" s="210" t="str">
        <f t="shared" si="21"/>
        <v>_EC</v>
      </c>
      <c r="AD123" s="210" t="str">
        <f t="shared" si="22"/>
        <v>_CAS</v>
      </c>
      <c r="AE123" s="210" t="str">
        <f t="shared" si="23"/>
        <v>_uses</v>
      </c>
      <c r="AF123" s="210" t="str">
        <f t="shared" si="24"/>
        <v/>
      </c>
      <c r="AG123" s="210" t="str">
        <f t="shared" si="25"/>
        <v/>
      </c>
      <c r="AH123" s="210" t="str">
        <f t="shared" si="26"/>
        <v>_articles</v>
      </c>
      <c r="AI123" s="210" t="str">
        <f t="shared" si="27"/>
        <v/>
      </c>
      <c r="AJ123" s="210" t="str">
        <f t="shared" si="28"/>
        <v/>
      </c>
      <c r="AK123" s="210" t="str">
        <f>IF(LEN(F123)&gt;1,CONCATENATE(Table6[[#This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3" s="210" t="str">
        <f>IF(LEN(F123)&gt;1,IF(COUNTIFS($AK$6:AK$502,LEFT(AK123,250))&gt;1,"Duplicate entry: it seems that you have two rows reporting the same stockpile, please verify that it is not a duplicate",""),"")</f>
        <v/>
      </c>
      <c r="AM123" s="210" t="str">
        <f>IF(LEN(F123)&gt;0,IF(ISNUMBER(MATCH(F123,Annex_I_II_entries,0)),"","The Entry name is not within the dropdown list, make sure that you have not copied and pasted overwritting the cell format (with its correponding dropdown list) in column A"),"")</f>
        <v/>
      </c>
      <c r="AN123" s="210" t="str">
        <f t="shared" ca="1" si="29"/>
        <v/>
      </c>
      <c r="AO123" s="210" t="str">
        <f t="shared" ca="1" si="30"/>
        <v/>
      </c>
      <c r="AP123" s="211" t="str">
        <f t="shared" ca="1" si="31"/>
        <v/>
      </c>
      <c r="AQ123" s="211" t="str">
        <f t="shared" ca="1" si="32"/>
        <v/>
      </c>
      <c r="AR123" s="212" t="str">
        <f t="shared" ca="1" si="33"/>
        <v/>
      </c>
    </row>
    <row r="124" spans="1:44" x14ac:dyDescent="0.25">
      <c r="A124" s="86"/>
      <c r="B124" s="86"/>
      <c r="C124" s="144"/>
      <c r="D124" s="145"/>
      <c r="E124" s="144"/>
      <c r="F124" s="144"/>
      <c r="G124" s="144"/>
      <c r="H124" s="144"/>
      <c r="I124" s="191" t="str">
        <f>_xlfn.IFNA(VLOOKUP(F124,'Reference data SID'!$D$2:$Q$673,14,FALSE),"")</f>
        <v/>
      </c>
      <c r="J124" s="191" t="str">
        <f>_xlfn.IFNA(VLOOKUP(I124,'Reference data SID'!$C$3:$E$673,3,FALSE),"")</f>
        <v/>
      </c>
      <c r="K124" s="64" t="str">
        <f>_xlfn.IFNA(IF(J124=FALSE,I124,IF(ISBLANK(G124),VLOOKUP(H124,'Reference data SID'!$N:$P,3,FALSE),VLOOKUP(G124,'Reference data SID'!$M:$P,4,FALSE))),"")</f>
        <v/>
      </c>
      <c r="L124" s="148" t="str">
        <f>_xlfn.IFNA(VLOOKUP(K124,'Reference data SID'!L:M,2,FALSE),"")</f>
        <v/>
      </c>
      <c r="M124" s="148" t="str">
        <f>_xlfn.IFNA(VLOOKUP(K124,'Reference data SID'!L:N,3,FALSE),"")</f>
        <v/>
      </c>
      <c r="N124" s="148" t="str">
        <f>_xlfn.IFNA(VLOOKUP(K124,'Reference data SID'!L:O,4,FALSE),"")</f>
        <v/>
      </c>
      <c r="O124" s="144"/>
      <c r="P124" s="144"/>
      <c r="Q124" s="144"/>
      <c r="R124" s="144"/>
      <c r="S124" s="144"/>
      <c r="T124" s="146"/>
      <c r="U124" s="146"/>
      <c r="V124" s="146"/>
      <c r="W124" s="144"/>
      <c r="X124" s="149" t="str">
        <f t="shared" ca="1" si="17"/>
        <v/>
      </c>
      <c r="Y124" s="210" t="str">
        <f>_xlfn.IFNA(VLOOKUP(F124,'Reference data SID'!D:E,2,FALSE),"")</f>
        <v/>
      </c>
      <c r="Z124" s="210" t="str">
        <f t="shared" si="18"/>
        <v>not ok</v>
      </c>
      <c r="AA124" s="210" t="str">
        <f t="shared" si="19"/>
        <v>not ok</v>
      </c>
      <c r="AB124" s="210" t="str">
        <f t="shared" si="20"/>
        <v>ok</v>
      </c>
      <c r="AC124" s="210" t="str">
        <f t="shared" si="21"/>
        <v>_EC</v>
      </c>
      <c r="AD124" s="210" t="str">
        <f t="shared" si="22"/>
        <v>_CAS</v>
      </c>
      <c r="AE124" s="210" t="str">
        <f t="shared" si="23"/>
        <v>_uses</v>
      </c>
      <c r="AF124" s="210" t="str">
        <f t="shared" si="24"/>
        <v/>
      </c>
      <c r="AG124" s="210" t="str">
        <f t="shared" si="25"/>
        <v/>
      </c>
      <c r="AH124" s="210" t="str">
        <f t="shared" si="26"/>
        <v>_articles</v>
      </c>
      <c r="AI124" s="210" t="str">
        <f t="shared" si="27"/>
        <v/>
      </c>
      <c r="AJ124" s="210" t="str">
        <f t="shared" si="28"/>
        <v/>
      </c>
      <c r="AK124" s="210" t="str">
        <f>IF(LEN(F124)&gt;1,CONCATENATE(Table6[[#This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4" s="210" t="str">
        <f>IF(LEN(F124)&gt;1,IF(COUNTIFS($AK$6:AK$502,LEFT(AK124,250))&gt;1,"Duplicate entry: it seems that you have two rows reporting the same stockpile, please verify that it is not a duplicate",""),"")</f>
        <v/>
      </c>
      <c r="AM124" s="210" t="str">
        <f>IF(LEN(F124)&gt;0,IF(ISNUMBER(MATCH(F124,Annex_I_II_entries,0)),"","The Entry name is not within the dropdown list, make sure that you have not copied and pasted overwritting the cell format (with its correponding dropdown list) in column A"),"")</f>
        <v/>
      </c>
      <c r="AN124" s="210" t="str">
        <f t="shared" ca="1" si="29"/>
        <v/>
      </c>
      <c r="AO124" s="210" t="str">
        <f t="shared" ca="1" si="30"/>
        <v/>
      </c>
      <c r="AP124" s="211" t="str">
        <f t="shared" ca="1" si="31"/>
        <v/>
      </c>
      <c r="AQ124" s="211" t="str">
        <f t="shared" ca="1" si="32"/>
        <v/>
      </c>
      <c r="AR124" s="212" t="str">
        <f t="shared" ca="1" si="33"/>
        <v/>
      </c>
    </row>
    <row r="125" spans="1:44" x14ac:dyDescent="0.25">
      <c r="A125" s="86"/>
      <c r="B125" s="86"/>
      <c r="C125" s="147"/>
      <c r="D125" s="176"/>
      <c r="E125" s="147"/>
      <c r="F125" s="147"/>
      <c r="G125" s="144"/>
      <c r="H125" s="144"/>
      <c r="I125" s="192" t="str">
        <f>_xlfn.IFNA(VLOOKUP(F125,'Reference data SID'!$D$2:$Q$673,14,FALSE),"")</f>
        <v/>
      </c>
      <c r="J125" s="192" t="str">
        <f>_xlfn.IFNA(VLOOKUP(I125,'Reference data SID'!$C$3:$E$673,3,FALSE),"")</f>
        <v/>
      </c>
      <c r="K125" s="64" t="str">
        <f>_xlfn.IFNA(IF(J125=FALSE,I125,IF(ISBLANK(G125),VLOOKUP(H125,'Reference data SID'!$N:$P,3,FALSE),VLOOKUP(G125,'Reference data SID'!$M:$P,4,FALSE))),"")</f>
        <v/>
      </c>
      <c r="L125" s="148" t="str">
        <f>_xlfn.IFNA(VLOOKUP(K125,'Reference data SID'!L:M,2,FALSE),"")</f>
        <v/>
      </c>
      <c r="M125" s="148" t="str">
        <f>_xlfn.IFNA(VLOOKUP(K125,'Reference data SID'!L:N,3,FALSE),"")</f>
        <v/>
      </c>
      <c r="N125" s="148" t="str">
        <f>_xlfn.IFNA(VLOOKUP(K125,'Reference data SID'!L:O,4,FALSE),"")</f>
        <v/>
      </c>
      <c r="O125" s="147"/>
      <c r="P125" s="147"/>
      <c r="Q125" s="147"/>
      <c r="R125" s="147"/>
      <c r="S125" s="147"/>
      <c r="T125" s="146"/>
      <c r="U125" s="146"/>
      <c r="V125" s="146"/>
      <c r="W125" s="147"/>
      <c r="X125" s="149" t="str">
        <f t="shared" ca="1" si="17"/>
        <v/>
      </c>
      <c r="Y125" s="210" t="str">
        <f>_xlfn.IFNA(VLOOKUP(F125,'Reference data SID'!D:E,2,FALSE),"")</f>
        <v/>
      </c>
      <c r="Z125" s="210" t="str">
        <f t="shared" si="18"/>
        <v>not ok</v>
      </c>
      <c r="AA125" s="210" t="str">
        <f t="shared" si="19"/>
        <v>not ok</v>
      </c>
      <c r="AB125" s="210" t="str">
        <f t="shared" si="20"/>
        <v>ok</v>
      </c>
      <c r="AC125" s="210" t="str">
        <f t="shared" si="21"/>
        <v>_EC</v>
      </c>
      <c r="AD125" s="210" t="str">
        <f t="shared" si="22"/>
        <v>_CAS</v>
      </c>
      <c r="AE125" s="210" t="str">
        <f t="shared" si="23"/>
        <v>_uses</v>
      </c>
      <c r="AF125" s="210" t="str">
        <f t="shared" si="24"/>
        <v/>
      </c>
      <c r="AG125" s="210" t="str">
        <f t="shared" si="25"/>
        <v/>
      </c>
      <c r="AH125" s="210" t="str">
        <f t="shared" si="26"/>
        <v>_articles</v>
      </c>
      <c r="AI125" s="210" t="str">
        <f t="shared" si="27"/>
        <v/>
      </c>
      <c r="AJ125" s="210" t="str">
        <f t="shared" si="28"/>
        <v/>
      </c>
      <c r="AK125" s="210" t="str">
        <f>IF(LEN(F125)&gt;1,CONCATENATE(Table6[[#This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5" s="210" t="str">
        <f>IF(LEN(F125)&gt;1,IF(COUNTIFS($AK$6:AK$502,LEFT(AK125,250))&gt;1,"Duplicate entry: it seems that you have two rows reporting the same stockpile, please verify that it is not a duplicate",""),"")</f>
        <v/>
      </c>
      <c r="AM125" s="210" t="str">
        <f>IF(LEN(F125)&gt;0,IF(ISNUMBER(MATCH(F125,Annex_I_II_entries,0)),"","The Entry name is not within the dropdown list, make sure that you have not copied and pasted overwritting the cell format (with its correponding dropdown list) in column A"),"")</f>
        <v/>
      </c>
      <c r="AN125" s="210" t="str">
        <f t="shared" ca="1" si="29"/>
        <v/>
      </c>
      <c r="AO125" s="210" t="str">
        <f t="shared" ca="1" si="30"/>
        <v/>
      </c>
      <c r="AP125" s="211" t="str">
        <f t="shared" ca="1" si="31"/>
        <v/>
      </c>
      <c r="AQ125" s="211" t="str">
        <f t="shared" ca="1" si="32"/>
        <v/>
      </c>
      <c r="AR125" s="212" t="str">
        <f t="shared" ca="1" si="33"/>
        <v/>
      </c>
    </row>
    <row r="126" spans="1:44" x14ac:dyDescent="0.25">
      <c r="A126" s="86"/>
      <c r="B126" s="86"/>
      <c r="C126" s="144"/>
      <c r="D126" s="145"/>
      <c r="E126" s="144"/>
      <c r="F126" s="144"/>
      <c r="G126" s="144"/>
      <c r="H126" s="144"/>
      <c r="I126" s="191" t="str">
        <f>_xlfn.IFNA(VLOOKUP(F126,'Reference data SID'!$D$2:$Q$673,14,FALSE),"")</f>
        <v/>
      </c>
      <c r="J126" s="191" t="str">
        <f>_xlfn.IFNA(VLOOKUP(I126,'Reference data SID'!$C$3:$E$673,3,FALSE),"")</f>
        <v/>
      </c>
      <c r="K126" s="64" t="str">
        <f>_xlfn.IFNA(IF(J126=FALSE,I126,IF(ISBLANK(G126),VLOOKUP(H126,'Reference data SID'!$N:$P,3,FALSE),VLOOKUP(G126,'Reference data SID'!$M:$P,4,FALSE))),"")</f>
        <v/>
      </c>
      <c r="L126" s="148" t="str">
        <f>_xlfn.IFNA(VLOOKUP(K126,'Reference data SID'!L:M,2,FALSE),"")</f>
        <v/>
      </c>
      <c r="M126" s="148" t="str">
        <f>_xlfn.IFNA(VLOOKUP(K126,'Reference data SID'!L:N,3,FALSE),"")</f>
        <v/>
      </c>
      <c r="N126" s="148" t="str">
        <f>_xlfn.IFNA(VLOOKUP(K126,'Reference data SID'!L:O,4,FALSE),"")</f>
        <v/>
      </c>
      <c r="O126" s="144"/>
      <c r="P126" s="144"/>
      <c r="Q126" s="144"/>
      <c r="R126" s="144"/>
      <c r="S126" s="144"/>
      <c r="T126" s="146"/>
      <c r="U126" s="146"/>
      <c r="V126" s="146"/>
      <c r="W126" s="144"/>
      <c r="X126" s="149" t="str">
        <f t="shared" ca="1" si="17"/>
        <v/>
      </c>
      <c r="Y126" s="210" t="str">
        <f>_xlfn.IFNA(VLOOKUP(F126,'Reference data SID'!D:E,2,FALSE),"")</f>
        <v/>
      </c>
      <c r="Z126" s="210" t="str">
        <f t="shared" si="18"/>
        <v>not ok</v>
      </c>
      <c r="AA126" s="210" t="str">
        <f t="shared" si="19"/>
        <v>not ok</v>
      </c>
      <c r="AB126" s="210" t="str">
        <f t="shared" si="20"/>
        <v>ok</v>
      </c>
      <c r="AC126" s="210" t="str">
        <f t="shared" si="21"/>
        <v>_EC</v>
      </c>
      <c r="AD126" s="210" t="str">
        <f t="shared" si="22"/>
        <v>_CAS</v>
      </c>
      <c r="AE126" s="210" t="str">
        <f t="shared" si="23"/>
        <v>_uses</v>
      </c>
      <c r="AF126" s="210" t="str">
        <f t="shared" si="24"/>
        <v/>
      </c>
      <c r="AG126" s="210" t="str">
        <f t="shared" si="25"/>
        <v/>
      </c>
      <c r="AH126" s="210" t="str">
        <f t="shared" si="26"/>
        <v>_articles</v>
      </c>
      <c r="AI126" s="210" t="str">
        <f t="shared" si="27"/>
        <v/>
      </c>
      <c r="AJ126" s="210" t="str">
        <f t="shared" si="28"/>
        <v/>
      </c>
      <c r="AK126" s="210" t="str">
        <f>IF(LEN(F126)&gt;1,CONCATENATE(Table6[[#This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6" s="210" t="str">
        <f>IF(LEN(F126)&gt;1,IF(COUNTIFS($AK$6:AK$502,LEFT(AK126,250))&gt;1,"Duplicate entry: it seems that you have two rows reporting the same stockpile, please verify that it is not a duplicate",""),"")</f>
        <v/>
      </c>
      <c r="AM126" s="210" t="str">
        <f>IF(LEN(F126)&gt;0,IF(ISNUMBER(MATCH(F126,Annex_I_II_entries,0)),"","The Entry name is not within the dropdown list, make sure that you have not copied and pasted overwritting the cell format (with its correponding dropdown list) in column A"),"")</f>
        <v/>
      </c>
      <c r="AN126" s="210" t="str">
        <f t="shared" ca="1" si="29"/>
        <v/>
      </c>
      <c r="AO126" s="210" t="str">
        <f t="shared" ca="1" si="30"/>
        <v/>
      </c>
      <c r="AP126" s="211" t="str">
        <f t="shared" ca="1" si="31"/>
        <v/>
      </c>
      <c r="AQ126" s="211" t="str">
        <f t="shared" ca="1" si="32"/>
        <v/>
      </c>
      <c r="AR126" s="212" t="str">
        <f t="shared" ca="1" si="33"/>
        <v/>
      </c>
    </row>
    <row r="127" spans="1:44" x14ac:dyDescent="0.25">
      <c r="A127" s="86"/>
      <c r="B127" s="86"/>
      <c r="C127" s="147"/>
      <c r="D127" s="176"/>
      <c r="E127" s="147"/>
      <c r="F127" s="147"/>
      <c r="G127" s="144"/>
      <c r="H127" s="144"/>
      <c r="I127" s="192" t="str">
        <f>_xlfn.IFNA(VLOOKUP(F127,'Reference data SID'!$D$2:$Q$673,14,FALSE),"")</f>
        <v/>
      </c>
      <c r="J127" s="192" t="str">
        <f>_xlfn.IFNA(VLOOKUP(I127,'Reference data SID'!$C$3:$E$673,3,FALSE),"")</f>
        <v/>
      </c>
      <c r="K127" s="64" t="str">
        <f>_xlfn.IFNA(IF(J127=FALSE,I127,IF(ISBLANK(G127),VLOOKUP(H127,'Reference data SID'!$N:$P,3,FALSE),VLOOKUP(G127,'Reference data SID'!$M:$P,4,FALSE))),"")</f>
        <v/>
      </c>
      <c r="L127" s="148" t="str">
        <f>_xlfn.IFNA(VLOOKUP(K127,'Reference data SID'!L:M,2,FALSE),"")</f>
        <v/>
      </c>
      <c r="M127" s="148" t="str">
        <f>_xlfn.IFNA(VLOOKUP(K127,'Reference data SID'!L:N,3,FALSE),"")</f>
        <v/>
      </c>
      <c r="N127" s="148" t="str">
        <f>_xlfn.IFNA(VLOOKUP(K127,'Reference data SID'!L:O,4,FALSE),"")</f>
        <v/>
      </c>
      <c r="O127" s="147"/>
      <c r="P127" s="147"/>
      <c r="Q127" s="147"/>
      <c r="R127" s="147"/>
      <c r="S127" s="147"/>
      <c r="T127" s="146"/>
      <c r="U127" s="146"/>
      <c r="V127" s="146"/>
      <c r="W127" s="147"/>
      <c r="X127" s="149" t="str">
        <f t="shared" ca="1" si="17"/>
        <v/>
      </c>
      <c r="Y127" s="210" t="str">
        <f>_xlfn.IFNA(VLOOKUP(F127,'Reference data SID'!D:E,2,FALSE),"")</f>
        <v/>
      </c>
      <c r="Z127" s="210" t="str">
        <f t="shared" si="18"/>
        <v>not ok</v>
      </c>
      <c r="AA127" s="210" t="str">
        <f t="shared" si="19"/>
        <v>not ok</v>
      </c>
      <c r="AB127" s="210" t="str">
        <f t="shared" si="20"/>
        <v>ok</v>
      </c>
      <c r="AC127" s="210" t="str">
        <f t="shared" si="21"/>
        <v>_EC</v>
      </c>
      <c r="AD127" s="210" t="str">
        <f t="shared" si="22"/>
        <v>_CAS</v>
      </c>
      <c r="AE127" s="210" t="str">
        <f t="shared" si="23"/>
        <v>_uses</v>
      </c>
      <c r="AF127" s="210" t="str">
        <f t="shared" si="24"/>
        <v/>
      </c>
      <c r="AG127" s="210" t="str">
        <f t="shared" si="25"/>
        <v/>
      </c>
      <c r="AH127" s="210" t="str">
        <f t="shared" si="26"/>
        <v>_articles</v>
      </c>
      <c r="AI127" s="210" t="str">
        <f t="shared" si="27"/>
        <v/>
      </c>
      <c r="AJ127" s="210" t="str">
        <f t="shared" si="28"/>
        <v/>
      </c>
      <c r="AK127" s="210" t="str">
        <f>IF(LEN(F127)&gt;1,CONCATENATE(Table6[[#This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7" s="210" t="str">
        <f>IF(LEN(F127)&gt;1,IF(COUNTIFS($AK$6:AK$502,LEFT(AK127,250))&gt;1,"Duplicate entry: it seems that you have two rows reporting the same stockpile, please verify that it is not a duplicate",""),"")</f>
        <v/>
      </c>
      <c r="AM127" s="210" t="str">
        <f>IF(LEN(F127)&gt;0,IF(ISNUMBER(MATCH(F127,Annex_I_II_entries,0)),"","The Entry name is not within the dropdown list, make sure that you have not copied and pasted overwritting the cell format (with its correponding dropdown list) in column A"),"")</f>
        <v/>
      </c>
      <c r="AN127" s="210" t="str">
        <f t="shared" ca="1" si="29"/>
        <v/>
      </c>
      <c r="AO127" s="210" t="str">
        <f t="shared" ca="1" si="30"/>
        <v/>
      </c>
      <c r="AP127" s="211" t="str">
        <f t="shared" ca="1" si="31"/>
        <v/>
      </c>
      <c r="AQ127" s="211" t="str">
        <f t="shared" ca="1" si="32"/>
        <v/>
      </c>
      <c r="AR127" s="212" t="str">
        <f t="shared" ca="1" si="33"/>
        <v/>
      </c>
    </row>
    <row r="128" spans="1:44" x14ac:dyDescent="0.25">
      <c r="A128" s="86"/>
      <c r="B128" s="86"/>
      <c r="C128" s="144"/>
      <c r="D128" s="145"/>
      <c r="E128" s="144"/>
      <c r="F128" s="144"/>
      <c r="G128" s="144"/>
      <c r="H128" s="144"/>
      <c r="I128" s="191" t="str">
        <f>_xlfn.IFNA(VLOOKUP(F128,'Reference data SID'!$D$2:$Q$673,14,FALSE),"")</f>
        <v/>
      </c>
      <c r="J128" s="191" t="str">
        <f>_xlfn.IFNA(VLOOKUP(I128,'Reference data SID'!$C$3:$E$673,3,FALSE),"")</f>
        <v/>
      </c>
      <c r="K128" s="64" t="str">
        <f>_xlfn.IFNA(IF(J128=FALSE,I128,IF(ISBLANK(G128),VLOOKUP(H128,'Reference data SID'!$N:$P,3,FALSE),VLOOKUP(G128,'Reference data SID'!$M:$P,4,FALSE))),"")</f>
        <v/>
      </c>
      <c r="L128" s="148" t="str">
        <f>_xlfn.IFNA(VLOOKUP(K128,'Reference data SID'!L:M,2,FALSE),"")</f>
        <v/>
      </c>
      <c r="M128" s="148" t="str">
        <f>_xlfn.IFNA(VLOOKUP(K128,'Reference data SID'!L:N,3,FALSE),"")</f>
        <v/>
      </c>
      <c r="N128" s="148" t="str">
        <f>_xlfn.IFNA(VLOOKUP(K128,'Reference data SID'!L:O,4,FALSE),"")</f>
        <v/>
      </c>
      <c r="O128" s="144"/>
      <c r="P128" s="144"/>
      <c r="Q128" s="144"/>
      <c r="R128" s="144"/>
      <c r="S128" s="144"/>
      <c r="T128" s="146"/>
      <c r="U128" s="146"/>
      <c r="V128" s="146"/>
      <c r="W128" s="144"/>
      <c r="X128" s="149" t="str">
        <f t="shared" ca="1" si="17"/>
        <v/>
      </c>
      <c r="Y128" s="210" t="str">
        <f>_xlfn.IFNA(VLOOKUP(F128,'Reference data SID'!D:E,2,FALSE),"")</f>
        <v/>
      </c>
      <c r="Z128" s="210" t="str">
        <f t="shared" si="18"/>
        <v>not ok</v>
      </c>
      <c r="AA128" s="210" t="str">
        <f t="shared" si="19"/>
        <v>not ok</v>
      </c>
      <c r="AB128" s="210" t="str">
        <f t="shared" si="20"/>
        <v>ok</v>
      </c>
      <c r="AC128" s="210" t="str">
        <f t="shared" si="21"/>
        <v>_EC</v>
      </c>
      <c r="AD128" s="210" t="str">
        <f t="shared" si="22"/>
        <v>_CAS</v>
      </c>
      <c r="AE128" s="210" t="str">
        <f t="shared" si="23"/>
        <v>_uses</v>
      </c>
      <c r="AF128" s="210" t="str">
        <f t="shared" si="24"/>
        <v/>
      </c>
      <c r="AG128" s="210" t="str">
        <f t="shared" si="25"/>
        <v/>
      </c>
      <c r="AH128" s="210" t="str">
        <f t="shared" si="26"/>
        <v>_articles</v>
      </c>
      <c r="AI128" s="210" t="str">
        <f t="shared" si="27"/>
        <v/>
      </c>
      <c r="AJ128" s="210" t="str">
        <f t="shared" si="28"/>
        <v/>
      </c>
      <c r="AK128" s="210" t="str">
        <f>IF(LEN(F128)&gt;1,CONCATENATE(Table6[[#This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8" s="210" t="str">
        <f>IF(LEN(F128)&gt;1,IF(COUNTIFS($AK$6:AK$502,LEFT(AK128,250))&gt;1,"Duplicate entry: it seems that you have two rows reporting the same stockpile, please verify that it is not a duplicate",""),"")</f>
        <v/>
      </c>
      <c r="AM128" s="210" t="str">
        <f>IF(LEN(F128)&gt;0,IF(ISNUMBER(MATCH(F128,Annex_I_II_entries,0)),"","The Entry name is not within the dropdown list, make sure that you have not copied and pasted overwritting the cell format (with its correponding dropdown list) in column A"),"")</f>
        <v/>
      </c>
      <c r="AN128" s="210" t="str">
        <f t="shared" ca="1" si="29"/>
        <v/>
      </c>
      <c r="AO128" s="210" t="str">
        <f t="shared" ca="1" si="30"/>
        <v/>
      </c>
      <c r="AP128" s="211" t="str">
        <f t="shared" ca="1" si="31"/>
        <v/>
      </c>
      <c r="AQ128" s="211" t="str">
        <f t="shared" ca="1" si="32"/>
        <v/>
      </c>
      <c r="AR128" s="212" t="str">
        <f t="shared" ca="1" si="33"/>
        <v/>
      </c>
    </row>
    <row r="129" spans="1:44" x14ac:dyDescent="0.25">
      <c r="A129" s="86"/>
      <c r="B129" s="86"/>
      <c r="C129" s="147"/>
      <c r="D129" s="176"/>
      <c r="E129" s="147"/>
      <c r="F129" s="147"/>
      <c r="G129" s="144"/>
      <c r="H129" s="144"/>
      <c r="I129" s="192" t="str">
        <f>_xlfn.IFNA(VLOOKUP(F129,'Reference data SID'!$D$2:$Q$673,14,FALSE),"")</f>
        <v/>
      </c>
      <c r="J129" s="192" t="str">
        <f>_xlfn.IFNA(VLOOKUP(I129,'Reference data SID'!$C$3:$E$673,3,FALSE),"")</f>
        <v/>
      </c>
      <c r="K129" s="64" t="str">
        <f>_xlfn.IFNA(IF(J129=FALSE,I129,IF(ISBLANK(G129),VLOOKUP(H129,'Reference data SID'!$N:$P,3,FALSE),VLOOKUP(G129,'Reference data SID'!$M:$P,4,FALSE))),"")</f>
        <v/>
      </c>
      <c r="L129" s="148" t="str">
        <f>_xlfn.IFNA(VLOOKUP(K129,'Reference data SID'!L:M,2,FALSE),"")</f>
        <v/>
      </c>
      <c r="M129" s="148" t="str">
        <f>_xlfn.IFNA(VLOOKUP(K129,'Reference data SID'!L:N,3,FALSE),"")</f>
        <v/>
      </c>
      <c r="N129" s="148" t="str">
        <f>_xlfn.IFNA(VLOOKUP(K129,'Reference data SID'!L:O,4,FALSE),"")</f>
        <v/>
      </c>
      <c r="O129" s="147"/>
      <c r="P129" s="147"/>
      <c r="Q129" s="147"/>
      <c r="R129" s="147"/>
      <c r="S129" s="147"/>
      <c r="T129" s="146"/>
      <c r="U129" s="146"/>
      <c r="V129" s="146"/>
      <c r="W129" s="147"/>
      <c r="X129" s="149" t="str">
        <f t="shared" ca="1" si="17"/>
        <v/>
      </c>
      <c r="Y129" s="210" t="str">
        <f>_xlfn.IFNA(VLOOKUP(F129,'Reference data SID'!D:E,2,FALSE),"")</f>
        <v/>
      </c>
      <c r="Z129" s="210" t="str">
        <f t="shared" si="18"/>
        <v>not ok</v>
      </c>
      <c r="AA129" s="210" t="str">
        <f t="shared" si="19"/>
        <v>not ok</v>
      </c>
      <c r="AB129" s="210" t="str">
        <f t="shared" si="20"/>
        <v>ok</v>
      </c>
      <c r="AC129" s="210" t="str">
        <f t="shared" si="21"/>
        <v>_EC</v>
      </c>
      <c r="AD129" s="210" t="str">
        <f t="shared" si="22"/>
        <v>_CAS</v>
      </c>
      <c r="AE129" s="210" t="str">
        <f t="shared" si="23"/>
        <v>_uses</v>
      </c>
      <c r="AF129" s="210" t="str">
        <f t="shared" si="24"/>
        <v/>
      </c>
      <c r="AG129" s="210" t="str">
        <f t="shared" si="25"/>
        <v/>
      </c>
      <c r="AH129" s="210" t="str">
        <f t="shared" si="26"/>
        <v>_articles</v>
      </c>
      <c r="AI129" s="210" t="str">
        <f t="shared" si="27"/>
        <v/>
      </c>
      <c r="AJ129" s="210" t="str">
        <f t="shared" si="28"/>
        <v/>
      </c>
      <c r="AK129" s="210" t="str">
        <f>IF(LEN(F129)&gt;1,CONCATENATE(Table6[[#This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29" s="210" t="str">
        <f>IF(LEN(F129)&gt;1,IF(COUNTIFS($AK$6:AK$502,LEFT(AK129,250))&gt;1,"Duplicate entry: it seems that you have two rows reporting the same stockpile, please verify that it is not a duplicate",""),"")</f>
        <v/>
      </c>
      <c r="AM129" s="210" t="str">
        <f>IF(LEN(F129)&gt;0,IF(ISNUMBER(MATCH(F129,Annex_I_II_entries,0)),"","The Entry name is not within the dropdown list, make sure that you have not copied and pasted overwritting the cell format (with its correponding dropdown list) in column A"),"")</f>
        <v/>
      </c>
      <c r="AN129" s="210" t="str">
        <f t="shared" ca="1" si="29"/>
        <v/>
      </c>
      <c r="AO129" s="210" t="str">
        <f t="shared" ca="1" si="30"/>
        <v/>
      </c>
      <c r="AP129" s="211" t="str">
        <f t="shared" ca="1" si="31"/>
        <v/>
      </c>
      <c r="AQ129" s="211" t="str">
        <f t="shared" ca="1" si="32"/>
        <v/>
      </c>
      <c r="AR129" s="212" t="str">
        <f t="shared" ca="1" si="33"/>
        <v/>
      </c>
    </row>
    <row r="130" spans="1:44" x14ac:dyDescent="0.25">
      <c r="A130" s="86"/>
      <c r="B130" s="86"/>
      <c r="C130" s="144"/>
      <c r="D130" s="145"/>
      <c r="E130" s="144"/>
      <c r="F130" s="144"/>
      <c r="G130" s="144"/>
      <c r="H130" s="144"/>
      <c r="I130" s="191" t="str">
        <f>_xlfn.IFNA(VLOOKUP(F130,'Reference data SID'!$D$2:$Q$673,14,FALSE),"")</f>
        <v/>
      </c>
      <c r="J130" s="191" t="str">
        <f>_xlfn.IFNA(VLOOKUP(I130,'Reference data SID'!$C$3:$E$673,3,FALSE),"")</f>
        <v/>
      </c>
      <c r="K130" s="64" t="str">
        <f>_xlfn.IFNA(IF(J130=FALSE,I130,IF(ISBLANK(G130),VLOOKUP(H130,'Reference data SID'!$N:$P,3,FALSE),VLOOKUP(G130,'Reference data SID'!$M:$P,4,FALSE))),"")</f>
        <v/>
      </c>
      <c r="L130" s="148" t="str">
        <f>_xlfn.IFNA(VLOOKUP(K130,'Reference data SID'!L:M,2,FALSE),"")</f>
        <v/>
      </c>
      <c r="M130" s="148" t="str">
        <f>_xlfn.IFNA(VLOOKUP(K130,'Reference data SID'!L:N,3,FALSE),"")</f>
        <v/>
      </c>
      <c r="N130" s="148" t="str">
        <f>_xlfn.IFNA(VLOOKUP(K130,'Reference data SID'!L:O,4,FALSE),"")</f>
        <v/>
      </c>
      <c r="O130" s="144"/>
      <c r="P130" s="144"/>
      <c r="Q130" s="144"/>
      <c r="R130" s="144"/>
      <c r="S130" s="144"/>
      <c r="T130" s="146"/>
      <c r="U130" s="146"/>
      <c r="V130" s="146"/>
      <c r="W130" s="144"/>
      <c r="X130" s="149" t="str">
        <f t="shared" ca="1" si="17"/>
        <v/>
      </c>
      <c r="Y130" s="210" t="str">
        <f>_xlfn.IFNA(VLOOKUP(F130,'Reference data SID'!D:E,2,FALSE),"")</f>
        <v/>
      </c>
      <c r="Z130" s="210" t="str">
        <f t="shared" si="18"/>
        <v>not ok</v>
      </c>
      <c r="AA130" s="210" t="str">
        <f t="shared" si="19"/>
        <v>not ok</v>
      </c>
      <c r="AB130" s="210" t="str">
        <f t="shared" si="20"/>
        <v>ok</v>
      </c>
      <c r="AC130" s="210" t="str">
        <f t="shared" si="21"/>
        <v>_EC</v>
      </c>
      <c r="AD130" s="210" t="str">
        <f t="shared" si="22"/>
        <v>_CAS</v>
      </c>
      <c r="AE130" s="210" t="str">
        <f t="shared" si="23"/>
        <v>_uses</v>
      </c>
      <c r="AF130" s="210" t="str">
        <f t="shared" si="24"/>
        <v/>
      </c>
      <c r="AG130" s="210" t="str">
        <f t="shared" si="25"/>
        <v/>
      </c>
      <c r="AH130" s="210" t="str">
        <f t="shared" si="26"/>
        <v>_articles</v>
      </c>
      <c r="AI130" s="210" t="str">
        <f t="shared" si="27"/>
        <v/>
      </c>
      <c r="AJ130" s="210" t="str">
        <f t="shared" si="28"/>
        <v/>
      </c>
      <c r="AK130" s="210" t="str">
        <f>IF(LEN(F130)&gt;1,CONCATENATE(Table6[[#This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0" s="210" t="str">
        <f>IF(LEN(F130)&gt;1,IF(COUNTIFS($AK$6:AK$502,LEFT(AK130,250))&gt;1,"Duplicate entry: it seems that you have two rows reporting the same stockpile, please verify that it is not a duplicate",""),"")</f>
        <v/>
      </c>
      <c r="AM130" s="210" t="str">
        <f>IF(LEN(F130)&gt;0,IF(ISNUMBER(MATCH(F130,Annex_I_II_entries,0)),"","The Entry name is not within the dropdown list, make sure that you have not copied and pasted overwritting the cell format (with its correponding dropdown list) in column A"),"")</f>
        <v/>
      </c>
      <c r="AN130" s="210" t="str">
        <f t="shared" ca="1" si="29"/>
        <v/>
      </c>
      <c r="AO130" s="210" t="str">
        <f t="shared" ca="1" si="30"/>
        <v/>
      </c>
      <c r="AP130" s="211" t="str">
        <f t="shared" ca="1" si="31"/>
        <v/>
      </c>
      <c r="AQ130" s="211" t="str">
        <f t="shared" ca="1" si="32"/>
        <v/>
      </c>
      <c r="AR130" s="212" t="str">
        <f t="shared" ca="1" si="33"/>
        <v/>
      </c>
    </row>
    <row r="131" spans="1:44" x14ac:dyDescent="0.25">
      <c r="A131" s="86"/>
      <c r="B131" s="86"/>
      <c r="C131" s="147"/>
      <c r="D131" s="176"/>
      <c r="E131" s="147"/>
      <c r="F131" s="147"/>
      <c r="G131" s="144"/>
      <c r="H131" s="144"/>
      <c r="I131" s="192" t="str">
        <f>_xlfn.IFNA(VLOOKUP(F131,'Reference data SID'!$D$2:$Q$673,14,FALSE),"")</f>
        <v/>
      </c>
      <c r="J131" s="192" t="str">
        <f>_xlfn.IFNA(VLOOKUP(I131,'Reference data SID'!$C$3:$E$673,3,FALSE),"")</f>
        <v/>
      </c>
      <c r="K131" s="64" t="str">
        <f>_xlfn.IFNA(IF(J131=FALSE,I131,IF(ISBLANK(G131),VLOOKUP(H131,'Reference data SID'!$N:$P,3,FALSE),VLOOKUP(G131,'Reference data SID'!$M:$P,4,FALSE))),"")</f>
        <v/>
      </c>
      <c r="L131" s="148" t="str">
        <f>_xlfn.IFNA(VLOOKUP(K131,'Reference data SID'!L:M,2,FALSE),"")</f>
        <v/>
      </c>
      <c r="M131" s="148" t="str">
        <f>_xlfn.IFNA(VLOOKUP(K131,'Reference data SID'!L:N,3,FALSE),"")</f>
        <v/>
      </c>
      <c r="N131" s="148" t="str">
        <f>_xlfn.IFNA(VLOOKUP(K131,'Reference data SID'!L:O,4,FALSE),"")</f>
        <v/>
      </c>
      <c r="O131" s="147"/>
      <c r="P131" s="147"/>
      <c r="Q131" s="147"/>
      <c r="R131" s="147"/>
      <c r="S131" s="147"/>
      <c r="T131" s="146"/>
      <c r="U131" s="146"/>
      <c r="V131" s="146"/>
      <c r="W131" s="147"/>
      <c r="X131" s="149" t="str">
        <f t="shared" ca="1" si="17"/>
        <v/>
      </c>
      <c r="Y131" s="210" t="str">
        <f>_xlfn.IFNA(VLOOKUP(F131,'Reference data SID'!D:E,2,FALSE),"")</f>
        <v/>
      </c>
      <c r="Z131" s="210" t="str">
        <f t="shared" si="18"/>
        <v>not ok</v>
      </c>
      <c r="AA131" s="210" t="str">
        <f t="shared" si="19"/>
        <v>not ok</v>
      </c>
      <c r="AB131" s="210" t="str">
        <f t="shared" si="20"/>
        <v>ok</v>
      </c>
      <c r="AC131" s="210" t="str">
        <f t="shared" si="21"/>
        <v>_EC</v>
      </c>
      <c r="AD131" s="210" t="str">
        <f t="shared" si="22"/>
        <v>_CAS</v>
      </c>
      <c r="AE131" s="210" t="str">
        <f t="shared" si="23"/>
        <v>_uses</v>
      </c>
      <c r="AF131" s="210" t="str">
        <f t="shared" si="24"/>
        <v/>
      </c>
      <c r="AG131" s="210" t="str">
        <f t="shared" si="25"/>
        <v/>
      </c>
      <c r="AH131" s="210" t="str">
        <f t="shared" si="26"/>
        <v>_articles</v>
      </c>
      <c r="AI131" s="210" t="str">
        <f t="shared" si="27"/>
        <v/>
      </c>
      <c r="AJ131" s="210" t="str">
        <f t="shared" si="28"/>
        <v/>
      </c>
      <c r="AK131" s="210" t="str">
        <f>IF(LEN(F131)&gt;1,CONCATENATE(Table6[[#This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1" s="210" t="str">
        <f>IF(LEN(F131)&gt;1,IF(COUNTIFS($AK$6:AK$502,LEFT(AK131,250))&gt;1,"Duplicate entry: it seems that you have two rows reporting the same stockpile, please verify that it is not a duplicate",""),"")</f>
        <v/>
      </c>
      <c r="AM131" s="210" t="str">
        <f>IF(LEN(F131)&gt;0,IF(ISNUMBER(MATCH(F131,Annex_I_II_entries,0)),"","The Entry name is not within the dropdown list, make sure that you have not copied and pasted overwritting the cell format (with its correponding dropdown list) in column A"),"")</f>
        <v/>
      </c>
      <c r="AN131" s="210" t="str">
        <f t="shared" ca="1" si="29"/>
        <v/>
      </c>
      <c r="AO131" s="210" t="str">
        <f t="shared" ca="1" si="30"/>
        <v/>
      </c>
      <c r="AP131" s="211" t="str">
        <f t="shared" ca="1" si="31"/>
        <v/>
      </c>
      <c r="AQ131" s="211" t="str">
        <f t="shared" ca="1" si="32"/>
        <v/>
      </c>
      <c r="AR131" s="212" t="str">
        <f t="shared" ca="1" si="33"/>
        <v/>
      </c>
    </row>
    <row r="132" spans="1:44" x14ac:dyDescent="0.25">
      <c r="A132" s="86"/>
      <c r="B132" s="86"/>
      <c r="C132" s="144"/>
      <c r="D132" s="145"/>
      <c r="E132" s="144"/>
      <c r="F132" s="144"/>
      <c r="G132" s="144"/>
      <c r="H132" s="144"/>
      <c r="I132" s="191" t="str">
        <f>_xlfn.IFNA(VLOOKUP(F132,'Reference data SID'!$D$2:$Q$673,14,FALSE),"")</f>
        <v/>
      </c>
      <c r="J132" s="191" t="str">
        <f>_xlfn.IFNA(VLOOKUP(I132,'Reference data SID'!$C$3:$E$673,3,FALSE),"")</f>
        <v/>
      </c>
      <c r="K132" s="64" t="str">
        <f>_xlfn.IFNA(IF(J132=FALSE,I132,IF(ISBLANK(G132),VLOOKUP(H132,'Reference data SID'!$N:$P,3,FALSE),VLOOKUP(G132,'Reference data SID'!$M:$P,4,FALSE))),"")</f>
        <v/>
      </c>
      <c r="L132" s="148" t="str">
        <f>_xlfn.IFNA(VLOOKUP(K132,'Reference data SID'!L:M,2,FALSE),"")</f>
        <v/>
      </c>
      <c r="M132" s="148" t="str">
        <f>_xlfn.IFNA(VLOOKUP(K132,'Reference data SID'!L:N,3,FALSE),"")</f>
        <v/>
      </c>
      <c r="N132" s="148" t="str">
        <f>_xlfn.IFNA(VLOOKUP(K132,'Reference data SID'!L:O,4,FALSE),"")</f>
        <v/>
      </c>
      <c r="O132" s="144"/>
      <c r="P132" s="144"/>
      <c r="Q132" s="144"/>
      <c r="R132" s="144"/>
      <c r="S132" s="144"/>
      <c r="T132" s="146"/>
      <c r="U132" s="146"/>
      <c r="V132" s="146"/>
      <c r="W132" s="144"/>
      <c r="X132" s="149" t="str">
        <f t="shared" ca="1" si="17"/>
        <v/>
      </c>
      <c r="Y132" s="210" t="str">
        <f>_xlfn.IFNA(VLOOKUP(F132,'Reference data SID'!D:E,2,FALSE),"")</f>
        <v/>
      </c>
      <c r="Z132" s="210" t="str">
        <f t="shared" si="18"/>
        <v>not ok</v>
      </c>
      <c r="AA132" s="210" t="str">
        <f t="shared" si="19"/>
        <v>not ok</v>
      </c>
      <c r="AB132" s="210" t="str">
        <f t="shared" si="20"/>
        <v>ok</v>
      </c>
      <c r="AC132" s="210" t="str">
        <f t="shared" si="21"/>
        <v>_EC</v>
      </c>
      <c r="AD132" s="210" t="str">
        <f t="shared" si="22"/>
        <v>_CAS</v>
      </c>
      <c r="AE132" s="210" t="str">
        <f t="shared" si="23"/>
        <v>_uses</v>
      </c>
      <c r="AF132" s="210" t="str">
        <f t="shared" si="24"/>
        <v/>
      </c>
      <c r="AG132" s="210" t="str">
        <f t="shared" si="25"/>
        <v/>
      </c>
      <c r="AH132" s="210" t="str">
        <f t="shared" si="26"/>
        <v>_articles</v>
      </c>
      <c r="AI132" s="210" t="str">
        <f t="shared" si="27"/>
        <v/>
      </c>
      <c r="AJ132" s="210" t="str">
        <f t="shared" si="28"/>
        <v/>
      </c>
      <c r="AK132" s="210" t="str">
        <f>IF(LEN(F132)&gt;1,CONCATENATE(Table6[[#This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2" s="210" t="str">
        <f>IF(LEN(F132)&gt;1,IF(COUNTIFS($AK$6:AK$502,LEFT(AK132,250))&gt;1,"Duplicate entry: it seems that you have two rows reporting the same stockpile, please verify that it is not a duplicate",""),"")</f>
        <v/>
      </c>
      <c r="AM132" s="210" t="str">
        <f>IF(LEN(F132)&gt;0,IF(ISNUMBER(MATCH(F132,Annex_I_II_entries,0)),"","The Entry name is not within the dropdown list, make sure that you have not copied and pasted overwritting the cell format (with its correponding dropdown list) in column A"),"")</f>
        <v/>
      </c>
      <c r="AN132" s="210" t="str">
        <f t="shared" ca="1" si="29"/>
        <v/>
      </c>
      <c r="AO132" s="210" t="str">
        <f t="shared" ca="1" si="30"/>
        <v/>
      </c>
      <c r="AP132" s="211" t="str">
        <f t="shared" ca="1" si="31"/>
        <v/>
      </c>
      <c r="AQ132" s="211" t="str">
        <f t="shared" ca="1" si="32"/>
        <v/>
      </c>
      <c r="AR132" s="212" t="str">
        <f t="shared" ca="1" si="33"/>
        <v/>
      </c>
    </row>
    <row r="133" spans="1:44" x14ac:dyDescent="0.25">
      <c r="A133" s="86"/>
      <c r="B133" s="86"/>
      <c r="C133" s="147"/>
      <c r="D133" s="176"/>
      <c r="E133" s="147"/>
      <c r="F133" s="147"/>
      <c r="G133" s="144"/>
      <c r="H133" s="144"/>
      <c r="I133" s="192" t="str">
        <f>_xlfn.IFNA(VLOOKUP(F133,'Reference data SID'!$D$2:$Q$673,14,FALSE),"")</f>
        <v/>
      </c>
      <c r="J133" s="192" t="str">
        <f>_xlfn.IFNA(VLOOKUP(I133,'Reference data SID'!$C$3:$E$673,3,FALSE),"")</f>
        <v/>
      </c>
      <c r="K133" s="64" t="str">
        <f>_xlfn.IFNA(IF(J133=FALSE,I133,IF(ISBLANK(G133),VLOOKUP(H133,'Reference data SID'!$N:$P,3,FALSE),VLOOKUP(G133,'Reference data SID'!$M:$P,4,FALSE))),"")</f>
        <v/>
      </c>
      <c r="L133" s="148" t="str">
        <f>_xlfn.IFNA(VLOOKUP(K133,'Reference data SID'!L:M,2,FALSE),"")</f>
        <v/>
      </c>
      <c r="M133" s="148" t="str">
        <f>_xlfn.IFNA(VLOOKUP(K133,'Reference data SID'!L:N,3,FALSE),"")</f>
        <v/>
      </c>
      <c r="N133" s="148" t="str">
        <f>_xlfn.IFNA(VLOOKUP(K133,'Reference data SID'!L:O,4,FALSE),"")</f>
        <v/>
      </c>
      <c r="O133" s="147"/>
      <c r="P133" s="147"/>
      <c r="Q133" s="147"/>
      <c r="R133" s="147"/>
      <c r="S133" s="147"/>
      <c r="T133" s="146"/>
      <c r="U133" s="146"/>
      <c r="V133" s="146"/>
      <c r="W133" s="147"/>
      <c r="X133" s="149" t="str">
        <f t="shared" ca="1" si="17"/>
        <v/>
      </c>
      <c r="Y133" s="210" t="str">
        <f>_xlfn.IFNA(VLOOKUP(F133,'Reference data SID'!D:E,2,FALSE),"")</f>
        <v/>
      </c>
      <c r="Z133" s="210" t="str">
        <f t="shared" si="18"/>
        <v>not ok</v>
      </c>
      <c r="AA133" s="210" t="str">
        <f t="shared" si="19"/>
        <v>not ok</v>
      </c>
      <c r="AB133" s="210" t="str">
        <f t="shared" si="20"/>
        <v>ok</v>
      </c>
      <c r="AC133" s="210" t="str">
        <f t="shared" si="21"/>
        <v>_EC</v>
      </c>
      <c r="AD133" s="210" t="str">
        <f t="shared" si="22"/>
        <v>_CAS</v>
      </c>
      <c r="AE133" s="210" t="str">
        <f t="shared" si="23"/>
        <v>_uses</v>
      </c>
      <c r="AF133" s="210" t="str">
        <f t="shared" si="24"/>
        <v/>
      </c>
      <c r="AG133" s="210" t="str">
        <f t="shared" si="25"/>
        <v/>
      </c>
      <c r="AH133" s="210" t="str">
        <f t="shared" si="26"/>
        <v>_articles</v>
      </c>
      <c r="AI133" s="210" t="str">
        <f t="shared" si="27"/>
        <v/>
      </c>
      <c r="AJ133" s="210" t="str">
        <f t="shared" si="28"/>
        <v/>
      </c>
      <c r="AK133" s="210" t="str">
        <f>IF(LEN(F133)&gt;1,CONCATENATE(Table6[[#This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3" s="210" t="str">
        <f>IF(LEN(F133)&gt;1,IF(COUNTIFS($AK$6:AK$502,LEFT(AK133,250))&gt;1,"Duplicate entry: it seems that you have two rows reporting the same stockpile, please verify that it is not a duplicate",""),"")</f>
        <v/>
      </c>
      <c r="AM133" s="210" t="str">
        <f>IF(LEN(F133)&gt;0,IF(ISNUMBER(MATCH(F133,Annex_I_II_entries,0)),"","The Entry name is not within the dropdown list, make sure that you have not copied and pasted overwritting the cell format (with its correponding dropdown list) in column A"),"")</f>
        <v/>
      </c>
      <c r="AN133" s="210" t="str">
        <f t="shared" ca="1" si="29"/>
        <v/>
      </c>
      <c r="AO133" s="210" t="str">
        <f t="shared" ca="1" si="30"/>
        <v/>
      </c>
      <c r="AP133" s="211" t="str">
        <f t="shared" ca="1" si="31"/>
        <v/>
      </c>
      <c r="AQ133" s="211" t="str">
        <f t="shared" ca="1" si="32"/>
        <v/>
      </c>
      <c r="AR133" s="212" t="str">
        <f t="shared" ca="1" si="33"/>
        <v/>
      </c>
    </row>
    <row r="134" spans="1:44" x14ac:dyDescent="0.25">
      <c r="A134" s="86"/>
      <c r="B134" s="86"/>
      <c r="C134" s="144"/>
      <c r="D134" s="145"/>
      <c r="E134" s="144"/>
      <c r="F134" s="144"/>
      <c r="G134" s="144"/>
      <c r="H134" s="144"/>
      <c r="I134" s="191" t="str">
        <f>_xlfn.IFNA(VLOOKUP(F134,'Reference data SID'!$D$2:$Q$673,14,FALSE),"")</f>
        <v/>
      </c>
      <c r="J134" s="191" t="str">
        <f>_xlfn.IFNA(VLOOKUP(I134,'Reference data SID'!$C$3:$E$673,3,FALSE),"")</f>
        <v/>
      </c>
      <c r="K134" s="64" t="str">
        <f>_xlfn.IFNA(IF(J134=FALSE,I134,IF(ISBLANK(G134),VLOOKUP(H134,'Reference data SID'!$N:$P,3,FALSE),VLOOKUP(G134,'Reference data SID'!$M:$P,4,FALSE))),"")</f>
        <v/>
      </c>
      <c r="L134" s="148" t="str">
        <f>_xlfn.IFNA(VLOOKUP(K134,'Reference data SID'!L:M,2,FALSE),"")</f>
        <v/>
      </c>
      <c r="M134" s="148" t="str">
        <f>_xlfn.IFNA(VLOOKUP(K134,'Reference data SID'!L:N,3,FALSE),"")</f>
        <v/>
      </c>
      <c r="N134" s="148" t="str">
        <f>_xlfn.IFNA(VLOOKUP(K134,'Reference data SID'!L:O,4,FALSE),"")</f>
        <v/>
      </c>
      <c r="O134" s="144"/>
      <c r="P134" s="144"/>
      <c r="Q134" s="144"/>
      <c r="R134" s="144"/>
      <c r="S134" s="144"/>
      <c r="T134" s="146"/>
      <c r="U134" s="146"/>
      <c r="V134" s="146"/>
      <c r="W134" s="144"/>
      <c r="X134" s="149" t="str">
        <f t="shared" ref="X134:X197" ca="1" si="34" xml:space="preserve">
CONCATENATE(AL134,
IF(AND(LEN(AL134)&gt;2,OR(LEN(AM134&gt;2),LEN(AN134&gt;2),LEN(AO134&gt;2),(AP134&gt;2),LEN(AQ134&gt;2),LEN(AR134&gt;2))),CONCATENATE("; ",CHAR(10)),""),
AM134,
IF(AND(LEN(AM134)&gt;2,OR(LEN(AN134&gt;2),LEN(AO134&gt;2),(AP134&gt;2),LEN(AQ134&gt;2),LEN(AR134&gt;1))),CONCATENATE("; ",CHAR(10)),""),
AN134,
IF(AND(LEN(AN134)&gt;2,OR(LEN(AO134&gt;2),(AP134&gt;2),LEN(AQ134&gt;2),LEN(AR134&gt;2))),CONCATENATE("; ",CHAR(10)),""),
AO134,
IF(AND(LEN(AO134)&gt;2,OR((AP134&gt;2),LEN(AQ134&gt;1),LEN(AR134&gt;2))),CONCATENATE("; ",CHAR(10)),""),
AP134,
IF(AND(LEN(AP134)&gt;2,OR((AQ134&gt;2),LEN(AR134&gt;2))),CONCATENATE("; ",CHAR(10)),""),
AQ134,
IF(AND(LEN(AQ134)&gt;2,(LEN(AR134&gt;2))),CONCATENATE("; ",CHAR(10)),""),
AR134
)</f>
        <v/>
      </c>
      <c r="Y134" s="210" t="str">
        <f>_xlfn.IFNA(VLOOKUP(F134,'Reference data SID'!D:E,2,FALSE),"")</f>
        <v/>
      </c>
      <c r="Z134" s="210" t="str">
        <f t="shared" si="18"/>
        <v>not ok</v>
      </c>
      <c r="AA134" s="210" t="str">
        <f t="shared" si="19"/>
        <v>not ok</v>
      </c>
      <c r="AB134" s="210" t="str">
        <f t="shared" si="20"/>
        <v>ok</v>
      </c>
      <c r="AC134" s="210" t="str">
        <f t="shared" si="21"/>
        <v>_EC</v>
      </c>
      <c r="AD134" s="210" t="str">
        <f t="shared" si="22"/>
        <v>_CAS</v>
      </c>
      <c r="AE134" s="210" t="str">
        <f t="shared" si="23"/>
        <v>_uses</v>
      </c>
      <c r="AF134" s="210" t="str">
        <f t="shared" si="24"/>
        <v/>
      </c>
      <c r="AG134" s="210" t="str">
        <f t="shared" si="25"/>
        <v/>
      </c>
      <c r="AH134" s="210" t="str">
        <f t="shared" si="26"/>
        <v>_articles</v>
      </c>
      <c r="AI134" s="210" t="str">
        <f t="shared" si="27"/>
        <v/>
      </c>
      <c r="AJ134" s="210" t="str">
        <f t="shared" si="28"/>
        <v/>
      </c>
      <c r="AK134" s="210" t="str">
        <f>IF(LEN(F134)&gt;1,CONCATENATE(Table6[[#This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4" s="210" t="str">
        <f>IF(LEN(F134)&gt;1,IF(COUNTIFS($AK$6:AK$502,LEFT(AK134,250))&gt;1,"Duplicate entry: it seems that you have two rows reporting the same stockpile, please verify that it is not a duplicate",""),"")</f>
        <v/>
      </c>
      <c r="AM134" s="210" t="str">
        <f>IF(LEN(F134)&gt;0,IF(ISNUMBER(MATCH(F134,Annex_I_II_entries,0)),"","The Entry name is not within the dropdown list, make sure that you have not copied and pasted overwritting the cell format (with its correponding dropdown list) in column A"),"")</f>
        <v/>
      </c>
      <c r="AN134" s="210" t="str">
        <f t="shared" ca="1" si="29"/>
        <v/>
      </c>
      <c r="AO134" s="210" t="str">
        <f t="shared" ca="1" si="30"/>
        <v/>
      </c>
      <c r="AP134" s="211" t="str">
        <f t="shared" ca="1" si="31"/>
        <v/>
      </c>
      <c r="AQ134" s="211" t="str">
        <f t="shared" ca="1" si="32"/>
        <v/>
      </c>
      <c r="AR134" s="212" t="str">
        <f t="shared" ca="1" si="33"/>
        <v/>
      </c>
    </row>
    <row r="135" spans="1:44" x14ac:dyDescent="0.25">
      <c r="A135" s="86"/>
      <c r="B135" s="86"/>
      <c r="C135" s="147"/>
      <c r="D135" s="176"/>
      <c r="E135" s="147"/>
      <c r="F135" s="147"/>
      <c r="G135" s="144"/>
      <c r="H135" s="144"/>
      <c r="I135" s="192" t="str">
        <f>_xlfn.IFNA(VLOOKUP(F135,'Reference data SID'!$D$2:$Q$673,14,FALSE),"")</f>
        <v/>
      </c>
      <c r="J135" s="192" t="str">
        <f>_xlfn.IFNA(VLOOKUP(I135,'Reference data SID'!$C$3:$E$673,3,FALSE),"")</f>
        <v/>
      </c>
      <c r="K135" s="64" t="str">
        <f>_xlfn.IFNA(IF(J135=FALSE,I135,IF(ISBLANK(G135),VLOOKUP(H135,'Reference data SID'!$N:$P,3,FALSE),VLOOKUP(G135,'Reference data SID'!$M:$P,4,FALSE))),"")</f>
        <v/>
      </c>
      <c r="L135" s="148" t="str">
        <f>_xlfn.IFNA(VLOOKUP(K135,'Reference data SID'!L:M,2,FALSE),"")</f>
        <v/>
      </c>
      <c r="M135" s="148" t="str">
        <f>_xlfn.IFNA(VLOOKUP(K135,'Reference data SID'!L:N,3,FALSE),"")</f>
        <v/>
      </c>
      <c r="N135" s="148" t="str">
        <f>_xlfn.IFNA(VLOOKUP(K135,'Reference data SID'!L:O,4,FALSE),"")</f>
        <v/>
      </c>
      <c r="O135" s="147"/>
      <c r="P135" s="147"/>
      <c r="Q135" s="147"/>
      <c r="R135" s="147"/>
      <c r="S135" s="147"/>
      <c r="T135" s="146"/>
      <c r="U135" s="146"/>
      <c r="V135" s="146"/>
      <c r="W135" s="147"/>
      <c r="X135" s="149" t="str">
        <f t="shared" ca="1" si="34"/>
        <v/>
      </c>
      <c r="Y135" s="210" t="str">
        <f>_xlfn.IFNA(VLOOKUP(F135,'Reference data SID'!D:E,2,FALSE),"")</f>
        <v/>
      </c>
      <c r="Z135" s="210" t="str">
        <f t="shared" ref="Z135:Z198" si="35">IF(AND(Y135=TRUE,LEN(H135)&lt;1),"ok","not ok")</f>
        <v>not ok</v>
      </c>
      <c r="AA135" s="210" t="str">
        <f t="shared" ref="AA135:AA198" si="36">IF(AND(Y135=TRUE, LEN(G135)&lt;1),"ok","not ok")</f>
        <v>not ok</v>
      </c>
      <c r="AB135" s="210" t="str">
        <f t="shared" ref="AB135:AB198" si="37">IF(LEN(CONCATENATE(G135,H135))&gt;0, "not ok", "ok")</f>
        <v>ok</v>
      </c>
      <c r="AC135" s="210" t="str">
        <f t="shared" ref="AC135:AC198" si="38">CONCATENATE(SUBSTITUTE(SUBSTITUTE(SUBSTITUTE(SUBSTITUTE(SUBSTITUTE(SUBSTITUTE(F135," ","_"),"(","_"),")","_"),"-","_"),";","_"),",","_"),"_EC")</f>
        <v>_EC</v>
      </c>
      <c r="AD135" s="210" t="str">
        <f t="shared" ref="AD135:AD198" si="39">CONCATENATE(SUBSTITUTE(SUBSTITUTE(SUBSTITUTE(SUBSTITUTE(SUBSTITUTE(SUBSTITUTE(F135," ","_"),"(","_"),")","_"),"-","_"),";","_"),",","_"),"_CAS")</f>
        <v>_CAS</v>
      </c>
      <c r="AE135" s="210" t="str">
        <f t="shared" ref="AE135:AE198" si="40">CONCATENATE(SUBSTITUTE(SUBSTITUTE(SUBSTITUTE(SUBSTITUTE(SUBSTITUTE(SUBSTITUTE(F135," ","_"),"(","_"),")","_"),"-","_"),";","_"),",","_"),"_uses")</f>
        <v>_uses</v>
      </c>
      <c r="AF135" s="210" t="str">
        <f t="shared" ref="AF135:AF198" si="41">IF(RIGHT(SUBSTITUTE(SUBSTITUTE(SUBSTITUTE(SUBSTITUTE(SUBSTITUTE(SUBSTITUTE(T135," ","_"),"(","_"),")","_"),"-","_"),";","_"),"/","_"),1)="_",LEFT(SUBSTITUTE(SUBSTITUTE(SUBSTITUTE(SUBSTITUTE(SUBSTITUTE(SUBSTITUTE(T135," ","_"),"(","_"),")","_"),"-","_"),";","_"),"/","_"),LEN(T135)-1),(SUBSTITUTE(SUBSTITUTE(SUBSTITUTE(SUBSTITUTE(SUBSTITUTE(SUBSTITUTE(T135," ","_"),"(","_"),")","_"),"-","_"),";","_"),"/","_")))</f>
        <v/>
      </c>
      <c r="AG135" s="210" t="str">
        <f t="shared" ref="AG135:AG198" si="42">IF(RIGHT(SUBSTITUTE(SUBSTITUTE(SUBSTITUTE(SUBSTITUTE(SUBSTITUTE(SUBSTITUTE(U135," ","_"),"(","_"),")","_"),"-","_"),";","_"),"/","_"),1)="_",LEFT(SUBSTITUTE(SUBSTITUTE(SUBSTITUTE(SUBSTITUTE(SUBSTITUTE(SUBSTITUTE(U135," ","_"),"(","_"),")","_"),"-","_"),";","_"),"/","_"),LEN(U135)-1),(SUBSTITUTE(SUBSTITUTE(SUBSTITUTE(SUBSTITUTE(SUBSTITUTE(SUBSTITUTE(U135," ","_"),"(","_"),")","_"),"-","_"),";","_"),"/","_")))</f>
        <v/>
      </c>
      <c r="AH135" s="210" t="str">
        <f t="shared" ref="AH135:AH198" si="43">CONCATENATE(SUBSTITUTE(SUBSTITUTE(SUBSTITUTE(SUBSTITUTE(SUBSTITUTE(SUBSTITUTE(F135," ","_"),"(","_"),")","_"),"-","_"),";","_"),",","_"),"_articles")</f>
        <v>_articles</v>
      </c>
      <c r="AI135" s="210" t="str">
        <f t="shared" ref="AI135:AI198" si="44">IF(RIGHT(SUBSTITUTE(SUBSTITUTE(SUBSTITUTE(SUBSTITUTE(SUBSTITUTE(SUBSTITUTE(T135," ","_"),"(","_"),")","_"),"-","_"),";","_"),"/","_"),1)="_",LEFT(SUBSTITUTE(SUBSTITUTE(SUBSTITUTE(SUBSTITUTE(SUBSTITUTE(SUBSTITUTE(T135," ","_"),"(","_"),")","_"),"-","_"),";","_"),"/","_"),LEN(T135)-1),(SUBSTITUTE(SUBSTITUTE(SUBSTITUTE(SUBSTITUTE(SUBSTITUTE(SUBSTITUTE(T135," ","_"),"(","_"),")","_"),"-","_"),";","_"),"/","_")))</f>
        <v/>
      </c>
      <c r="AJ135" s="210" t="str">
        <f t="shared" ref="AJ135:AJ198" si="45">IF(RIGHT(SUBSTITUTE(SUBSTITUTE(SUBSTITUTE(SUBSTITUTE(SUBSTITUTE(SUBSTITUTE(U135," ","_"),"(","_"),")","_"),"-","_"),";","_"),"/","_"),1)="_",LEFT(SUBSTITUTE(SUBSTITUTE(SUBSTITUTE(SUBSTITUTE(SUBSTITUTE(SUBSTITUTE(U135," ","_"),"(","_"),")","_"),"-","_"),";","_"),"/","_"),LEN(U135)-1),(SUBSTITUTE(SUBSTITUTE(SUBSTITUTE(SUBSTITUTE(SUBSTITUTE(SUBSTITUTE(U135," ","_"),"(","_"),")","_"),"-","_"),";","_"),"/","_")))</f>
        <v/>
      </c>
      <c r="AK135" s="210" t="str">
        <f>IF(LEN(F135)&gt;1,CONCATENATE(Table6[[#This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5" s="210" t="str">
        <f>IF(LEN(F135)&gt;1,IF(COUNTIFS($AK$6:AK$502,LEFT(AK135,250))&gt;1,"Duplicate entry: it seems that you have two rows reporting the same stockpile, please verify that it is not a duplicate",""),"")</f>
        <v/>
      </c>
      <c r="AM135" s="210" t="str">
        <f>IF(LEN(F135)&gt;0,IF(ISNUMBER(MATCH(F135,Annex_I_II_entries,0)),"","The Entry name is not within the dropdown list, make sure that you have not copied and pasted overwritting the cell format (with its correponding dropdown list) in column A"),"")</f>
        <v/>
      </c>
      <c r="AN135" s="210" t="str">
        <f t="shared" ref="AN135:AN198" ca="1" si="46">IF(LEN(G135)&gt;0,IF(ISNUMBER(MATCH(G135,INDIRECT(AC135),0)),"","The EC number is not within the dropdown list, make sure that you have not copied and pasted overwritting the cell format (with its correponding dropdown list) in column B or that you have not removed/modified the name of the entry in column E"),"")</f>
        <v/>
      </c>
      <c r="AO135" s="210" t="str">
        <f t="shared" ref="AO135:AO198" ca="1" si="47">IF(LEN(H135)&gt;0,IF(ISNUMBER(MATCH(H135,INDIRECT(AD135),0)),"","The CAS number is not within the dropdown list, make sure that you have not copied and pasted overwritting the cell format (with its correponding dropdown list) in column C, or that you have not removed/modified the name of the entry in column E"),"")</f>
        <v/>
      </c>
      <c r="AP135" s="211" t="str">
        <f t="shared" ref="AP135:AP198" ca="1" si="48">IF(AND(LEN(T135)&gt;0,O135&lt;&gt;"article"),IF(ISNUMBER(MATCH(T135,INDIRECT(AE135),0)),"","The derogated use is not within the dropdown list, make sure that you have not copied and pasted overwritting the cell format (with its correponding dropdown list) in column R"),IF(AND(LEN(T135)&gt;0,O135="article"),IF(ISNUMBER(MATCH(T135,INDIRECT(AH135),0)),"","The derogated use is not within the dropdown list, make sure that you have not copied and pasted overwritting the cell format (with its correponding dropdown list) in column R"),""))</f>
        <v/>
      </c>
      <c r="AQ135" s="211" t="str">
        <f t="shared" ref="AQ135:AQ198" ca="1" si="49">IF(LEN(U135)&gt;0,IF(ISNUMBER(MATCH(U135,INDIRECT(AF135),0)),"","The derogated use is not within the dropdown list, make sure that you have not copied and pasted overwritting the cell format (with its correponding dropdown list) in column S"),"")</f>
        <v/>
      </c>
      <c r="AR135" s="212" t="str">
        <f t="shared" ref="AR135:AR198" ca="1" si="50">IF(LEN(V135)&gt;0,IF(ISNUMBER(MATCH(V135,INDIRECT(AG135),0)),"","The derogated use is not within the dropdown list, make sure that you have not copied and pasted overwritting the cell format (with its correponding dropdown list) in column T"),"")</f>
        <v/>
      </c>
    </row>
    <row r="136" spans="1:44" x14ac:dyDescent="0.25">
      <c r="A136" s="86"/>
      <c r="B136" s="86"/>
      <c r="C136" s="144"/>
      <c r="D136" s="145"/>
      <c r="E136" s="144"/>
      <c r="F136" s="144"/>
      <c r="G136" s="144"/>
      <c r="H136" s="144"/>
      <c r="I136" s="191" t="str">
        <f>_xlfn.IFNA(VLOOKUP(F136,'Reference data SID'!$D$2:$Q$673,14,FALSE),"")</f>
        <v/>
      </c>
      <c r="J136" s="191" t="str">
        <f>_xlfn.IFNA(VLOOKUP(I136,'Reference data SID'!$C$3:$E$673,3,FALSE),"")</f>
        <v/>
      </c>
      <c r="K136" s="64" t="str">
        <f>_xlfn.IFNA(IF(J136=FALSE,I136,IF(ISBLANK(G136),VLOOKUP(H136,'Reference data SID'!$N:$P,3,FALSE),VLOOKUP(G136,'Reference data SID'!$M:$P,4,FALSE))),"")</f>
        <v/>
      </c>
      <c r="L136" s="148" t="str">
        <f>_xlfn.IFNA(VLOOKUP(K136,'Reference data SID'!L:M,2,FALSE),"")</f>
        <v/>
      </c>
      <c r="M136" s="148" t="str">
        <f>_xlfn.IFNA(VLOOKUP(K136,'Reference data SID'!L:N,3,FALSE),"")</f>
        <v/>
      </c>
      <c r="N136" s="148" t="str">
        <f>_xlfn.IFNA(VLOOKUP(K136,'Reference data SID'!L:O,4,FALSE),"")</f>
        <v/>
      </c>
      <c r="O136" s="144"/>
      <c r="P136" s="144"/>
      <c r="Q136" s="144"/>
      <c r="R136" s="144"/>
      <c r="S136" s="144"/>
      <c r="T136" s="146"/>
      <c r="U136" s="146"/>
      <c r="V136" s="146"/>
      <c r="W136" s="144"/>
      <c r="X136" s="149" t="str">
        <f t="shared" ca="1" si="34"/>
        <v/>
      </c>
      <c r="Y136" s="210" t="str">
        <f>_xlfn.IFNA(VLOOKUP(F136,'Reference data SID'!D:E,2,FALSE),"")</f>
        <v/>
      </c>
      <c r="Z136" s="210" t="str">
        <f t="shared" si="35"/>
        <v>not ok</v>
      </c>
      <c r="AA136" s="210" t="str">
        <f t="shared" si="36"/>
        <v>not ok</v>
      </c>
      <c r="AB136" s="210" t="str">
        <f t="shared" si="37"/>
        <v>ok</v>
      </c>
      <c r="AC136" s="210" t="str">
        <f t="shared" si="38"/>
        <v>_EC</v>
      </c>
      <c r="AD136" s="210" t="str">
        <f t="shared" si="39"/>
        <v>_CAS</v>
      </c>
      <c r="AE136" s="210" t="str">
        <f t="shared" si="40"/>
        <v>_uses</v>
      </c>
      <c r="AF136" s="210" t="str">
        <f t="shared" si="41"/>
        <v/>
      </c>
      <c r="AG136" s="210" t="str">
        <f t="shared" si="42"/>
        <v/>
      </c>
      <c r="AH136" s="210" t="str">
        <f t="shared" si="43"/>
        <v>_articles</v>
      </c>
      <c r="AI136" s="210" t="str">
        <f t="shared" si="44"/>
        <v/>
      </c>
      <c r="AJ136" s="210" t="str">
        <f t="shared" si="45"/>
        <v/>
      </c>
      <c r="AK136" s="210" t="str">
        <f>IF(LEN(F136)&gt;1,CONCATENATE(Table6[[#This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6" s="210" t="str">
        <f>IF(LEN(F136)&gt;1,IF(COUNTIFS($AK$6:AK$502,LEFT(AK136,250))&gt;1,"Duplicate entry: it seems that you have two rows reporting the same stockpile, please verify that it is not a duplicate",""),"")</f>
        <v/>
      </c>
      <c r="AM136" s="210" t="str">
        <f>IF(LEN(F136)&gt;0,IF(ISNUMBER(MATCH(F136,Annex_I_II_entries,0)),"","The Entry name is not within the dropdown list, make sure that you have not copied and pasted overwritting the cell format (with its correponding dropdown list) in column A"),"")</f>
        <v/>
      </c>
      <c r="AN136" s="210" t="str">
        <f t="shared" ca="1" si="46"/>
        <v/>
      </c>
      <c r="AO136" s="210" t="str">
        <f t="shared" ca="1" si="47"/>
        <v/>
      </c>
      <c r="AP136" s="211" t="str">
        <f t="shared" ca="1" si="48"/>
        <v/>
      </c>
      <c r="AQ136" s="211" t="str">
        <f t="shared" ca="1" si="49"/>
        <v/>
      </c>
      <c r="AR136" s="212" t="str">
        <f t="shared" ca="1" si="50"/>
        <v/>
      </c>
    </row>
    <row r="137" spans="1:44" x14ac:dyDescent="0.25">
      <c r="A137" s="86"/>
      <c r="B137" s="86"/>
      <c r="C137" s="147"/>
      <c r="D137" s="176"/>
      <c r="E137" s="147"/>
      <c r="F137" s="147"/>
      <c r="G137" s="144"/>
      <c r="H137" s="144"/>
      <c r="I137" s="192" t="str">
        <f>_xlfn.IFNA(VLOOKUP(F137,'Reference data SID'!$D$2:$Q$673,14,FALSE),"")</f>
        <v/>
      </c>
      <c r="J137" s="192" t="str">
        <f>_xlfn.IFNA(VLOOKUP(I137,'Reference data SID'!$C$3:$E$673,3,FALSE),"")</f>
        <v/>
      </c>
      <c r="K137" s="64" t="str">
        <f>_xlfn.IFNA(IF(J137=FALSE,I137,IF(ISBLANK(G137),VLOOKUP(H137,'Reference data SID'!$N:$P,3,FALSE),VLOOKUP(G137,'Reference data SID'!$M:$P,4,FALSE))),"")</f>
        <v/>
      </c>
      <c r="L137" s="148" t="str">
        <f>_xlfn.IFNA(VLOOKUP(K137,'Reference data SID'!L:M,2,FALSE),"")</f>
        <v/>
      </c>
      <c r="M137" s="148" t="str">
        <f>_xlfn.IFNA(VLOOKUP(K137,'Reference data SID'!L:N,3,FALSE),"")</f>
        <v/>
      </c>
      <c r="N137" s="148" t="str">
        <f>_xlfn.IFNA(VLOOKUP(K137,'Reference data SID'!L:O,4,FALSE),"")</f>
        <v/>
      </c>
      <c r="O137" s="147"/>
      <c r="P137" s="147"/>
      <c r="Q137" s="147"/>
      <c r="R137" s="147"/>
      <c r="S137" s="147"/>
      <c r="T137" s="146"/>
      <c r="U137" s="146"/>
      <c r="V137" s="146"/>
      <c r="W137" s="147"/>
      <c r="X137" s="149" t="str">
        <f t="shared" ca="1" si="34"/>
        <v/>
      </c>
      <c r="Y137" s="210" t="str">
        <f>_xlfn.IFNA(VLOOKUP(F137,'Reference data SID'!D:E,2,FALSE),"")</f>
        <v/>
      </c>
      <c r="Z137" s="210" t="str">
        <f t="shared" si="35"/>
        <v>not ok</v>
      </c>
      <c r="AA137" s="210" t="str">
        <f t="shared" si="36"/>
        <v>not ok</v>
      </c>
      <c r="AB137" s="210" t="str">
        <f t="shared" si="37"/>
        <v>ok</v>
      </c>
      <c r="AC137" s="210" t="str">
        <f t="shared" si="38"/>
        <v>_EC</v>
      </c>
      <c r="AD137" s="210" t="str">
        <f t="shared" si="39"/>
        <v>_CAS</v>
      </c>
      <c r="AE137" s="210" t="str">
        <f t="shared" si="40"/>
        <v>_uses</v>
      </c>
      <c r="AF137" s="210" t="str">
        <f t="shared" si="41"/>
        <v/>
      </c>
      <c r="AG137" s="210" t="str">
        <f t="shared" si="42"/>
        <v/>
      </c>
      <c r="AH137" s="210" t="str">
        <f t="shared" si="43"/>
        <v>_articles</v>
      </c>
      <c r="AI137" s="210" t="str">
        <f t="shared" si="44"/>
        <v/>
      </c>
      <c r="AJ137" s="210" t="str">
        <f t="shared" si="45"/>
        <v/>
      </c>
      <c r="AK137" s="210" t="str">
        <f>IF(LEN(F137)&gt;1,CONCATENATE(Table6[[#This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7" s="210" t="str">
        <f>IF(LEN(F137)&gt;1,IF(COUNTIFS($AK$6:AK$502,LEFT(AK137,250))&gt;1,"Duplicate entry: it seems that you have two rows reporting the same stockpile, please verify that it is not a duplicate",""),"")</f>
        <v/>
      </c>
      <c r="AM137" s="210" t="str">
        <f>IF(LEN(F137)&gt;0,IF(ISNUMBER(MATCH(F137,Annex_I_II_entries,0)),"","The Entry name is not within the dropdown list, make sure that you have not copied and pasted overwritting the cell format (with its correponding dropdown list) in column A"),"")</f>
        <v/>
      </c>
      <c r="AN137" s="210" t="str">
        <f t="shared" ca="1" si="46"/>
        <v/>
      </c>
      <c r="AO137" s="210" t="str">
        <f t="shared" ca="1" si="47"/>
        <v/>
      </c>
      <c r="AP137" s="211" t="str">
        <f t="shared" ca="1" si="48"/>
        <v/>
      </c>
      <c r="AQ137" s="211" t="str">
        <f t="shared" ca="1" si="49"/>
        <v/>
      </c>
      <c r="AR137" s="212" t="str">
        <f t="shared" ca="1" si="50"/>
        <v/>
      </c>
    </row>
    <row r="138" spans="1:44" x14ac:dyDescent="0.25">
      <c r="A138" s="86"/>
      <c r="B138" s="86"/>
      <c r="C138" s="144"/>
      <c r="D138" s="145"/>
      <c r="E138" s="144"/>
      <c r="F138" s="144"/>
      <c r="G138" s="144"/>
      <c r="H138" s="144"/>
      <c r="I138" s="191" t="str">
        <f>_xlfn.IFNA(VLOOKUP(F138,'Reference data SID'!$D$2:$Q$673,14,FALSE),"")</f>
        <v/>
      </c>
      <c r="J138" s="191" t="str">
        <f>_xlfn.IFNA(VLOOKUP(I138,'Reference data SID'!$C$3:$E$673,3,FALSE),"")</f>
        <v/>
      </c>
      <c r="K138" s="64" t="str">
        <f>_xlfn.IFNA(IF(J138=FALSE,I138,IF(ISBLANK(G138),VLOOKUP(H138,'Reference data SID'!$N:$P,3,FALSE),VLOOKUP(G138,'Reference data SID'!$M:$P,4,FALSE))),"")</f>
        <v/>
      </c>
      <c r="L138" s="148" t="str">
        <f>_xlfn.IFNA(VLOOKUP(K138,'Reference data SID'!L:M,2,FALSE),"")</f>
        <v/>
      </c>
      <c r="M138" s="148" t="str">
        <f>_xlfn.IFNA(VLOOKUP(K138,'Reference data SID'!L:N,3,FALSE),"")</f>
        <v/>
      </c>
      <c r="N138" s="148" t="str">
        <f>_xlfn.IFNA(VLOOKUP(K138,'Reference data SID'!L:O,4,FALSE),"")</f>
        <v/>
      </c>
      <c r="O138" s="144"/>
      <c r="P138" s="144"/>
      <c r="Q138" s="144"/>
      <c r="R138" s="144"/>
      <c r="S138" s="144"/>
      <c r="T138" s="146"/>
      <c r="U138" s="146"/>
      <c r="V138" s="146"/>
      <c r="W138" s="144"/>
      <c r="X138" s="149" t="str">
        <f t="shared" ca="1" si="34"/>
        <v/>
      </c>
      <c r="Y138" s="210" t="str">
        <f>_xlfn.IFNA(VLOOKUP(F138,'Reference data SID'!D:E,2,FALSE),"")</f>
        <v/>
      </c>
      <c r="Z138" s="210" t="str">
        <f t="shared" si="35"/>
        <v>not ok</v>
      </c>
      <c r="AA138" s="210" t="str">
        <f t="shared" si="36"/>
        <v>not ok</v>
      </c>
      <c r="AB138" s="210" t="str">
        <f t="shared" si="37"/>
        <v>ok</v>
      </c>
      <c r="AC138" s="210" t="str">
        <f t="shared" si="38"/>
        <v>_EC</v>
      </c>
      <c r="AD138" s="210" t="str">
        <f t="shared" si="39"/>
        <v>_CAS</v>
      </c>
      <c r="AE138" s="210" t="str">
        <f t="shared" si="40"/>
        <v>_uses</v>
      </c>
      <c r="AF138" s="210" t="str">
        <f t="shared" si="41"/>
        <v/>
      </c>
      <c r="AG138" s="210" t="str">
        <f t="shared" si="42"/>
        <v/>
      </c>
      <c r="AH138" s="210" t="str">
        <f t="shared" si="43"/>
        <v>_articles</v>
      </c>
      <c r="AI138" s="210" t="str">
        <f t="shared" si="44"/>
        <v/>
      </c>
      <c r="AJ138" s="210" t="str">
        <f t="shared" si="45"/>
        <v/>
      </c>
      <c r="AK138" s="210" t="str">
        <f>IF(LEN(F138)&gt;1,CONCATENATE(Table6[[#This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8" s="210" t="str">
        <f>IF(LEN(F138)&gt;1,IF(COUNTIFS($AK$6:AK$502,LEFT(AK138,250))&gt;1,"Duplicate entry: it seems that you have two rows reporting the same stockpile, please verify that it is not a duplicate",""),"")</f>
        <v/>
      </c>
      <c r="AM138" s="210" t="str">
        <f>IF(LEN(F138)&gt;0,IF(ISNUMBER(MATCH(F138,Annex_I_II_entries,0)),"","The Entry name is not within the dropdown list, make sure that you have not copied and pasted overwritting the cell format (with its correponding dropdown list) in column A"),"")</f>
        <v/>
      </c>
      <c r="AN138" s="210" t="str">
        <f t="shared" ca="1" si="46"/>
        <v/>
      </c>
      <c r="AO138" s="210" t="str">
        <f t="shared" ca="1" si="47"/>
        <v/>
      </c>
      <c r="AP138" s="211" t="str">
        <f t="shared" ca="1" si="48"/>
        <v/>
      </c>
      <c r="AQ138" s="211" t="str">
        <f t="shared" ca="1" si="49"/>
        <v/>
      </c>
      <c r="AR138" s="212" t="str">
        <f t="shared" ca="1" si="50"/>
        <v/>
      </c>
    </row>
    <row r="139" spans="1:44" x14ac:dyDescent="0.25">
      <c r="A139" s="86"/>
      <c r="B139" s="86"/>
      <c r="C139" s="147"/>
      <c r="D139" s="176"/>
      <c r="E139" s="147"/>
      <c r="F139" s="147"/>
      <c r="G139" s="144"/>
      <c r="H139" s="144"/>
      <c r="I139" s="192" t="str">
        <f>_xlfn.IFNA(VLOOKUP(F139,'Reference data SID'!$D$2:$Q$673,14,FALSE),"")</f>
        <v/>
      </c>
      <c r="J139" s="192" t="str">
        <f>_xlfn.IFNA(VLOOKUP(I139,'Reference data SID'!$C$3:$E$673,3,FALSE),"")</f>
        <v/>
      </c>
      <c r="K139" s="64" t="str">
        <f>_xlfn.IFNA(IF(J139=FALSE,I139,IF(ISBLANK(G139),VLOOKUP(H139,'Reference data SID'!$N:$P,3,FALSE),VLOOKUP(G139,'Reference data SID'!$M:$P,4,FALSE))),"")</f>
        <v/>
      </c>
      <c r="L139" s="148" t="str">
        <f>_xlfn.IFNA(VLOOKUP(K139,'Reference data SID'!L:M,2,FALSE),"")</f>
        <v/>
      </c>
      <c r="M139" s="148" t="str">
        <f>_xlfn.IFNA(VLOOKUP(K139,'Reference data SID'!L:N,3,FALSE),"")</f>
        <v/>
      </c>
      <c r="N139" s="148" t="str">
        <f>_xlfn.IFNA(VLOOKUP(K139,'Reference data SID'!L:O,4,FALSE),"")</f>
        <v/>
      </c>
      <c r="O139" s="147"/>
      <c r="P139" s="147"/>
      <c r="Q139" s="147"/>
      <c r="R139" s="147"/>
      <c r="S139" s="147"/>
      <c r="T139" s="146"/>
      <c r="U139" s="146"/>
      <c r="V139" s="146"/>
      <c r="W139" s="147"/>
      <c r="X139" s="149" t="str">
        <f t="shared" ca="1" si="34"/>
        <v/>
      </c>
      <c r="Y139" s="210" t="str">
        <f>_xlfn.IFNA(VLOOKUP(F139,'Reference data SID'!D:E,2,FALSE),"")</f>
        <v/>
      </c>
      <c r="Z139" s="210" t="str">
        <f t="shared" si="35"/>
        <v>not ok</v>
      </c>
      <c r="AA139" s="210" t="str">
        <f t="shared" si="36"/>
        <v>not ok</v>
      </c>
      <c r="AB139" s="210" t="str">
        <f t="shared" si="37"/>
        <v>ok</v>
      </c>
      <c r="AC139" s="210" t="str">
        <f t="shared" si="38"/>
        <v>_EC</v>
      </c>
      <c r="AD139" s="210" t="str">
        <f t="shared" si="39"/>
        <v>_CAS</v>
      </c>
      <c r="AE139" s="210" t="str">
        <f t="shared" si="40"/>
        <v>_uses</v>
      </c>
      <c r="AF139" s="210" t="str">
        <f t="shared" si="41"/>
        <v/>
      </c>
      <c r="AG139" s="210" t="str">
        <f t="shared" si="42"/>
        <v/>
      </c>
      <c r="AH139" s="210" t="str">
        <f t="shared" si="43"/>
        <v>_articles</v>
      </c>
      <c r="AI139" s="210" t="str">
        <f t="shared" si="44"/>
        <v/>
      </c>
      <c r="AJ139" s="210" t="str">
        <f t="shared" si="45"/>
        <v/>
      </c>
      <c r="AK139" s="210" t="str">
        <f>IF(LEN(F139)&gt;1,CONCATENATE(Table6[[#This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39" s="210" t="str">
        <f>IF(LEN(F139)&gt;1,IF(COUNTIFS($AK$6:AK$502,LEFT(AK139,250))&gt;1,"Duplicate entry: it seems that you have two rows reporting the same stockpile, please verify that it is not a duplicate",""),"")</f>
        <v/>
      </c>
      <c r="AM139" s="210" t="str">
        <f>IF(LEN(F139)&gt;0,IF(ISNUMBER(MATCH(F139,Annex_I_II_entries,0)),"","The Entry name is not within the dropdown list, make sure that you have not copied and pasted overwritting the cell format (with its correponding dropdown list) in column A"),"")</f>
        <v/>
      </c>
      <c r="AN139" s="210" t="str">
        <f t="shared" ca="1" si="46"/>
        <v/>
      </c>
      <c r="AO139" s="210" t="str">
        <f t="shared" ca="1" si="47"/>
        <v/>
      </c>
      <c r="AP139" s="211" t="str">
        <f t="shared" ca="1" si="48"/>
        <v/>
      </c>
      <c r="AQ139" s="211" t="str">
        <f t="shared" ca="1" si="49"/>
        <v/>
      </c>
      <c r="AR139" s="212" t="str">
        <f t="shared" ca="1" si="50"/>
        <v/>
      </c>
    </row>
    <row r="140" spans="1:44" x14ac:dyDescent="0.25">
      <c r="A140" s="86"/>
      <c r="B140" s="86"/>
      <c r="C140" s="144"/>
      <c r="D140" s="145"/>
      <c r="E140" s="144"/>
      <c r="F140" s="144"/>
      <c r="G140" s="144"/>
      <c r="H140" s="144"/>
      <c r="I140" s="191" t="str">
        <f>_xlfn.IFNA(VLOOKUP(F140,'Reference data SID'!$D$2:$Q$673,14,FALSE),"")</f>
        <v/>
      </c>
      <c r="J140" s="191" t="str">
        <f>_xlfn.IFNA(VLOOKUP(I140,'Reference data SID'!$C$3:$E$673,3,FALSE),"")</f>
        <v/>
      </c>
      <c r="K140" s="64" t="str">
        <f>_xlfn.IFNA(IF(J140=FALSE,I140,IF(ISBLANK(G140),VLOOKUP(H140,'Reference data SID'!$N:$P,3,FALSE),VLOOKUP(G140,'Reference data SID'!$M:$P,4,FALSE))),"")</f>
        <v/>
      </c>
      <c r="L140" s="148" t="str">
        <f>_xlfn.IFNA(VLOOKUP(K140,'Reference data SID'!L:M,2,FALSE),"")</f>
        <v/>
      </c>
      <c r="M140" s="148" t="str">
        <f>_xlfn.IFNA(VLOOKUP(K140,'Reference data SID'!L:N,3,FALSE),"")</f>
        <v/>
      </c>
      <c r="N140" s="148" t="str">
        <f>_xlfn.IFNA(VLOOKUP(K140,'Reference data SID'!L:O,4,FALSE),"")</f>
        <v/>
      </c>
      <c r="O140" s="144"/>
      <c r="P140" s="144"/>
      <c r="Q140" s="144"/>
      <c r="R140" s="144"/>
      <c r="S140" s="144"/>
      <c r="T140" s="146"/>
      <c r="U140" s="146"/>
      <c r="V140" s="146"/>
      <c r="W140" s="144"/>
      <c r="X140" s="149" t="str">
        <f t="shared" ca="1" si="34"/>
        <v/>
      </c>
      <c r="Y140" s="210" t="str">
        <f>_xlfn.IFNA(VLOOKUP(F140,'Reference data SID'!D:E,2,FALSE),"")</f>
        <v/>
      </c>
      <c r="Z140" s="210" t="str">
        <f t="shared" si="35"/>
        <v>not ok</v>
      </c>
      <c r="AA140" s="210" t="str">
        <f t="shared" si="36"/>
        <v>not ok</v>
      </c>
      <c r="AB140" s="210" t="str">
        <f t="shared" si="37"/>
        <v>ok</v>
      </c>
      <c r="AC140" s="210" t="str">
        <f t="shared" si="38"/>
        <v>_EC</v>
      </c>
      <c r="AD140" s="210" t="str">
        <f t="shared" si="39"/>
        <v>_CAS</v>
      </c>
      <c r="AE140" s="210" t="str">
        <f t="shared" si="40"/>
        <v>_uses</v>
      </c>
      <c r="AF140" s="210" t="str">
        <f t="shared" si="41"/>
        <v/>
      </c>
      <c r="AG140" s="210" t="str">
        <f t="shared" si="42"/>
        <v/>
      </c>
      <c r="AH140" s="210" t="str">
        <f t="shared" si="43"/>
        <v>_articles</v>
      </c>
      <c r="AI140" s="210" t="str">
        <f t="shared" si="44"/>
        <v/>
      </c>
      <c r="AJ140" s="210" t="str">
        <f t="shared" si="45"/>
        <v/>
      </c>
      <c r="AK140" s="210" t="str">
        <f>IF(LEN(F140)&gt;1,CONCATENATE(Table6[[#This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0" s="210" t="str">
        <f>IF(LEN(F140)&gt;1,IF(COUNTIFS($AK$6:AK$502,LEFT(AK140,250))&gt;1,"Duplicate entry: it seems that you have two rows reporting the same stockpile, please verify that it is not a duplicate",""),"")</f>
        <v/>
      </c>
      <c r="AM140" s="210" t="str">
        <f>IF(LEN(F140)&gt;0,IF(ISNUMBER(MATCH(F140,Annex_I_II_entries,0)),"","The Entry name is not within the dropdown list, make sure that you have not copied and pasted overwritting the cell format (with its correponding dropdown list) in column A"),"")</f>
        <v/>
      </c>
      <c r="AN140" s="210" t="str">
        <f t="shared" ca="1" si="46"/>
        <v/>
      </c>
      <c r="AO140" s="210" t="str">
        <f t="shared" ca="1" si="47"/>
        <v/>
      </c>
      <c r="AP140" s="211" t="str">
        <f t="shared" ca="1" si="48"/>
        <v/>
      </c>
      <c r="AQ140" s="211" t="str">
        <f t="shared" ca="1" si="49"/>
        <v/>
      </c>
      <c r="AR140" s="212" t="str">
        <f t="shared" ca="1" si="50"/>
        <v/>
      </c>
    </row>
    <row r="141" spans="1:44" x14ac:dyDescent="0.25">
      <c r="A141" s="86"/>
      <c r="B141" s="86"/>
      <c r="C141" s="147"/>
      <c r="D141" s="176"/>
      <c r="E141" s="147"/>
      <c r="F141" s="147"/>
      <c r="G141" s="144"/>
      <c r="H141" s="144"/>
      <c r="I141" s="192" t="str">
        <f>_xlfn.IFNA(VLOOKUP(F141,'Reference data SID'!$D$2:$Q$673,14,FALSE),"")</f>
        <v/>
      </c>
      <c r="J141" s="192" t="str">
        <f>_xlfn.IFNA(VLOOKUP(I141,'Reference data SID'!$C$3:$E$673,3,FALSE),"")</f>
        <v/>
      </c>
      <c r="K141" s="64" t="str">
        <f>_xlfn.IFNA(IF(J141=FALSE,I141,IF(ISBLANK(G141),VLOOKUP(H141,'Reference data SID'!$N:$P,3,FALSE),VLOOKUP(G141,'Reference data SID'!$M:$P,4,FALSE))),"")</f>
        <v/>
      </c>
      <c r="L141" s="148" t="str">
        <f>_xlfn.IFNA(VLOOKUP(K141,'Reference data SID'!L:M,2,FALSE),"")</f>
        <v/>
      </c>
      <c r="M141" s="148" t="str">
        <f>_xlfn.IFNA(VLOOKUP(K141,'Reference data SID'!L:N,3,FALSE),"")</f>
        <v/>
      </c>
      <c r="N141" s="148" t="str">
        <f>_xlfn.IFNA(VLOOKUP(K141,'Reference data SID'!L:O,4,FALSE),"")</f>
        <v/>
      </c>
      <c r="O141" s="147"/>
      <c r="P141" s="147"/>
      <c r="Q141" s="147"/>
      <c r="R141" s="147"/>
      <c r="S141" s="147"/>
      <c r="T141" s="146"/>
      <c r="U141" s="146"/>
      <c r="V141" s="146"/>
      <c r="W141" s="147"/>
      <c r="X141" s="149" t="str">
        <f t="shared" ca="1" si="34"/>
        <v/>
      </c>
      <c r="Y141" s="210" t="str">
        <f>_xlfn.IFNA(VLOOKUP(F141,'Reference data SID'!D:E,2,FALSE),"")</f>
        <v/>
      </c>
      <c r="Z141" s="210" t="str">
        <f t="shared" si="35"/>
        <v>not ok</v>
      </c>
      <c r="AA141" s="210" t="str">
        <f t="shared" si="36"/>
        <v>not ok</v>
      </c>
      <c r="AB141" s="210" t="str">
        <f t="shared" si="37"/>
        <v>ok</v>
      </c>
      <c r="AC141" s="210" t="str">
        <f t="shared" si="38"/>
        <v>_EC</v>
      </c>
      <c r="AD141" s="210" t="str">
        <f t="shared" si="39"/>
        <v>_CAS</v>
      </c>
      <c r="AE141" s="210" t="str">
        <f t="shared" si="40"/>
        <v>_uses</v>
      </c>
      <c r="AF141" s="210" t="str">
        <f t="shared" si="41"/>
        <v/>
      </c>
      <c r="AG141" s="210" t="str">
        <f t="shared" si="42"/>
        <v/>
      </c>
      <c r="AH141" s="210" t="str">
        <f t="shared" si="43"/>
        <v>_articles</v>
      </c>
      <c r="AI141" s="210" t="str">
        <f t="shared" si="44"/>
        <v/>
      </c>
      <c r="AJ141" s="210" t="str">
        <f t="shared" si="45"/>
        <v/>
      </c>
      <c r="AK141" s="210" t="str">
        <f>IF(LEN(F141)&gt;1,CONCATENATE(Table6[[#This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1" s="210" t="str">
        <f>IF(LEN(F141)&gt;1,IF(COUNTIFS($AK$6:AK$502,LEFT(AK141,250))&gt;1,"Duplicate entry: it seems that you have two rows reporting the same stockpile, please verify that it is not a duplicate",""),"")</f>
        <v/>
      </c>
      <c r="AM141" s="210" t="str">
        <f>IF(LEN(F141)&gt;0,IF(ISNUMBER(MATCH(F141,Annex_I_II_entries,0)),"","The Entry name is not within the dropdown list, make sure that you have not copied and pasted overwritting the cell format (with its correponding dropdown list) in column A"),"")</f>
        <v/>
      </c>
      <c r="AN141" s="210" t="str">
        <f t="shared" ca="1" si="46"/>
        <v/>
      </c>
      <c r="AO141" s="210" t="str">
        <f t="shared" ca="1" si="47"/>
        <v/>
      </c>
      <c r="AP141" s="211" t="str">
        <f t="shared" ca="1" si="48"/>
        <v/>
      </c>
      <c r="AQ141" s="211" t="str">
        <f t="shared" ca="1" si="49"/>
        <v/>
      </c>
      <c r="AR141" s="212" t="str">
        <f t="shared" ca="1" si="50"/>
        <v/>
      </c>
    </row>
    <row r="142" spans="1:44" x14ac:dyDescent="0.25">
      <c r="A142" s="86"/>
      <c r="B142" s="86"/>
      <c r="C142" s="144"/>
      <c r="D142" s="145"/>
      <c r="E142" s="144"/>
      <c r="F142" s="144"/>
      <c r="G142" s="144"/>
      <c r="H142" s="144"/>
      <c r="I142" s="191" t="str">
        <f>_xlfn.IFNA(VLOOKUP(F142,'Reference data SID'!$D$2:$Q$673,14,FALSE),"")</f>
        <v/>
      </c>
      <c r="J142" s="191" t="str">
        <f>_xlfn.IFNA(VLOOKUP(I142,'Reference data SID'!$C$3:$E$673,3,FALSE),"")</f>
        <v/>
      </c>
      <c r="K142" s="64" t="str">
        <f>_xlfn.IFNA(IF(J142=FALSE,I142,IF(ISBLANK(G142),VLOOKUP(H142,'Reference data SID'!$N:$P,3,FALSE),VLOOKUP(G142,'Reference data SID'!$M:$P,4,FALSE))),"")</f>
        <v/>
      </c>
      <c r="L142" s="148" t="str">
        <f>_xlfn.IFNA(VLOOKUP(K142,'Reference data SID'!L:M,2,FALSE),"")</f>
        <v/>
      </c>
      <c r="M142" s="148" t="str">
        <f>_xlfn.IFNA(VLOOKUP(K142,'Reference data SID'!L:N,3,FALSE),"")</f>
        <v/>
      </c>
      <c r="N142" s="148" t="str">
        <f>_xlfn.IFNA(VLOOKUP(K142,'Reference data SID'!L:O,4,FALSE),"")</f>
        <v/>
      </c>
      <c r="O142" s="144"/>
      <c r="P142" s="144"/>
      <c r="Q142" s="144"/>
      <c r="R142" s="144"/>
      <c r="S142" s="144"/>
      <c r="T142" s="146"/>
      <c r="U142" s="146"/>
      <c r="V142" s="146"/>
      <c r="W142" s="144"/>
      <c r="X142" s="149" t="str">
        <f t="shared" ca="1" si="34"/>
        <v/>
      </c>
      <c r="Y142" s="210" t="str">
        <f>_xlfn.IFNA(VLOOKUP(F142,'Reference data SID'!D:E,2,FALSE),"")</f>
        <v/>
      </c>
      <c r="Z142" s="210" t="str">
        <f t="shared" si="35"/>
        <v>not ok</v>
      </c>
      <c r="AA142" s="210" t="str">
        <f t="shared" si="36"/>
        <v>not ok</v>
      </c>
      <c r="AB142" s="210" t="str">
        <f t="shared" si="37"/>
        <v>ok</v>
      </c>
      <c r="AC142" s="210" t="str">
        <f t="shared" si="38"/>
        <v>_EC</v>
      </c>
      <c r="AD142" s="210" t="str">
        <f t="shared" si="39"/>
        <v>_CAS</v>
      </c>
      <c r="AE142" s="210" t="str">
        <f t="shared" si="40"/>
        <v>_uses</v>
      </c>
      <c r="AF142" s="210" t="str">
        <f t="shared" si="41"/>
        <v/>
      </c>
      <c r="AG142" s="210" t="str">
        <f t="shared" si="42"/>
        <v/>
      </c>
      <c r="AH142" s="210" t="str">
        <f t="shared" si="43"/>
        <v>_articles</v>
      </c>
      <c r="AI142" s="210" t="str">
        <f t="shared" si="44"/>
        <v/>
      </c>
      <c r="AJ142" s="210" t="str">
        <f t="shared" si="45"/>
        <v/>
      </c>
      <c r="AK142" s="210" t="str">
        <f>IF(LEN(F142)&gt;1,CONCATENATE(Table6[[#This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2" s="210" t="str">
        <f>IF(LEN(F142)&gt;1,IF(COUNTIFS($AK$6:AK$502,LEFT(AK142,250))&gt;1,"Duplicate entry: it seems that you have two rows reporting the same stockpile, please verify that it is not a duplicate",""),"")</f>
        <v/>
      </c>
      <c r="AM142" s="210" t="str">
        <f>IF(LEN(F142)&gt;0,IF(ISNUMBER(MATCH(F142,Annex_I_II_entries,0)),"","The Entry name is not within the dropdown list, make sure that you have not copied and pasted overwritting the cell format (with its correponding dropdown list) in column A"),"")</f>
        <v/>
      </c>
      <c r="AN142" s="210" t="str">
        <f t="shared" ca="1" si="46"/>
        <v/>
      </c>
      <c r="AO142" s="210" t="str">
        <f t="shared" ca="1" si="47"/>
        <v/>
      </c>
      <c r="AP142" s="211" t="str">
        <f t="shared" ca="1" si="48"/>
        <v/>
      </c>
      <c r="AQ142" s="211" t="str">
        <f t="shared" ca="1" si="49"/>
        <v/>
      </c>
      <c r="AR142" s="212" t="str">
        <f t="shared" ca="1" si="50"/>
        <v/>
      </c>
    </row>
    <row r="143" spans="1:44" x14ac:dyDescent="0.25">
      <c r="A143" s="86"/>
      <c r="B143" s="86"/>
      <c r="C143" s="147"/>
      <c r="D143" s="176"/>
      <c r="E143" s="147"/>
      <c r="F143" s="147"/>
      <c r="G143" s="144"/>
      <c r="H143" s="144"/>
      <c r="I143" s="192" t="str">
        <f>_xlfn.IFNA(VLOOKUP(F143,'Reference data SID'!$D$2:$Q$673,14,FALSE),"")</f>
        <v/>
      </c>
      <c r="J143" s="192" t="str">
        <f>_xlfn.IFNA(VLOOKUP(I143,'Reference data SID'!$C$3:$E$673,3,FALSE),"")</f>
        <v/>
      </c>
      <c r="K143" s="64" t="str">
        <f>_xlfn.IFNA(IF(J143=FALSE,I143,IF(ISBLANK(G143),VLOOKUP(H143,'Reference data SID'!$N:$P,3,FALSE),VLOOKUP(G143,'Reference data SID'!$M:$P,4,FALSE))),"")</f>
        <v/>
      </c>
      <c r="L143" s="148" t="str">
        <f>_xlfn.IFNA(VLOOKUP(K143,'Reference data SID'!L:M,2,FALSE),"")</f>
        <v/>
      </c>
      <c r="M143" s="148" t="str">
        <f>_xlfn.IFNA(VLOOKUP(K143,'Reference data SID'!L:N,3,FALSE),"")</f>
        <v/>
      </c>
      <c r="N143" s="148" t="str">
        <f>_xlfn.IFNA(VLOOKUP(K143,'Reference data SID'!L:O,4,FALSE),"")</f>
        <v/>
      </c>
      <c r="O143" s="147"/>
      <c r="P143" s="147"/>
      <c r="Q143" s="147"/>
      <c r="R143" s="147"/>
      <c r="S143" s="147"/>
      <c r="T143" s="146"/>
      <c r="U143" s="146"/>
      <c r="V143" s="146"/>
      <c r="W143" s="147"/>
      <c r="X143" s="149" t="str">
        <f t="shared" ca="1" si="34"/>
        <v/>
      </c>
      <c r="Y143" s="210" t="str">
        <f>_xlfn.IFNA(VLOOKUP(F143,'Reference data SID'!D:E,2,FALSE),"")</f>
        <v/>
      </c>
      <c r="Z143" s="210" t="str">
        <f t="shared" si="35"/>
        <v>not ok</v>
      </c>
      <c r="AA143" s="210" t="str">
        <f t="shared" si="36"/>
        <v>not ok</v>
      </c>
      <c r="AB143" s="210" t="str">
        <f t="shared" si="37"/>
        <v>ok</v>
      </c>
      <c r="AC143" s="210" t="str">
        <f t="shared" si="38"/>
        <v>_EC</v>
      </c>
      <c r="AD143" s="210" t="str">
        <f t="shared" si="39"/>
        <v>_CAS</v>
      </c>
      <c r="AE143" s="210" t="str">
        <f t="shared" si="40"/>
        <v>_uses</v>
      </c>
      <c r="AF143" s="210" t="str">
        <f t="shared" si="41"/>
        <v/>
      </c>
      <c r="AG143" s="210" t="str">
        <f t="shared" si="42"/>
        <v/>
      </c>
      <c r="AH143" s="210" t="str">
        <f t="shared" si="43"/>
        <v>_articles</v>
      </c>
      <c r="AI143" s="210" t="str">
        <f t="shared" si="44"/>
        <v/>
      </c>
      <c r="AJ143" s="210" t="str">
        <f t="shared" si="45"/>
        <v/>
      </c>
      <c r="AK143" s="210" t="str">
        <f>IF(LEN(F143)&gt;1,CONCATENATE(Table6[[#This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3" s="210" t="str">
        <f>IF(LEN(F143)&gt;1,IF(COUNTIFS($AK$6:AK$502,LEFT(AK143,250))&gt;1,"Duplicate entry: it seems that you have two rows reporting the same stockpile, please verify that it is not a duplicate",""),"")</f>
        <v/>
      </c>
      <c r="AM143" s="210" t="str">
        <f>IF(LEN(F143)&gt;0,IF(ISNUMBER(MATCH(F143,Annex_I_II_entries,0)),"","The Entry name is not within the dropdown list, make sure that you have not copied and pasted overwritting the cell format (with its correponding dropdown list) in column A"),"")</f>
        <v/>
      </c>
      <c r="AN143" s="210" t="str">
        <f t="shared" ca="1" si="46"/>
        <v/>
      </c>
      <c r="AO143" s="210" t="str">
        <f t="shared" ca="1" si="47"/>
        <v/>
      </c>
      <c r="AP143" s="211" t="str">
        <f t="shared" ca="1" si="48"/>
        <v/>
      </c>
      <c r="AQ143" s="211" t="str">
        <f t="shared" ca="1" si="49"/>
        <v/>
      </c>
      <c r="AR143" s="212" t="str">
        <f t="shared" ca="1" si="50"/>
        <v/>
      </c>
    </row>
    <row r="144" spans="1:44" x14ac:dyDescent="0.25">
      <c r="A144" s="86"/>
      <c r="B144" s="86"/>
      <c r="C144" s="144"/>
      <c r="D144" s="145"/>
      <c r="E144" s="144"/>
      <c r="F144" s="144"/>
      <c r="G144" s="144"/>
      <c r="H144" s="144"/>
      <c r="I144" s="191" t="str">
        <f>_xlfn.IFNA(VLOOKUP(F144,'Reference data SID'!$D$2:$Q$673,14,FALSE),"")</f>
        <v/>
      </c>
      <c r="J144" s="191" t="str">
        <f>_xlfn.IFNA(VLOOKUP(I144,'Reference data SID'!$C$3:$E$673,3,FALSE),"")</f>
        <v/>
      </c>
      <c r="K144" s="64" t="str">
        <f>_xlfn.IFNA(IF(J144=FALSE,I144,IF(ISBLANK(G144),VLOOKUP(H144,'Reference data SID'!$N:$P,3,FALSE),VLOOKUP(G144,'Reference data SID'!$M:$P,4,FALSE))),"")</f>
        <v/>
      </c>
      <c r="L144" s="148" t="str">
        <f>_xlfn.IFNA(VLOOKUP(K144,'Reference data SID'!L:M,2,FALSE),"")</f>
        <v/>
      </c>
      <c r="M144" s="148" t="str">
        <f>_xlfn.IFNA(VLOOKUP(K144,'Reference data SID'!L:N,3,FALSE),"")</f>
        <v/>
      </c>
      <c r="N144" s="148" t="str">
        <f>_xlfn.IFNA(VLOOKUP(K144,'Reference data SID'!L:O,4,FALSE),"")</f>
        <v/>
      </c>
      <c r="O144" s="144"/>
      <c r="P144" s="144"/>
      <c r="Q144" s="144"/>
      <c r="R144" s="144"/>
      <c r="S144" s="144"/>
      <c r="T144" s="146"/>
      <c r="U144" s="146"/>
      <c r="V144" s="146"/>
      <c r="W144" s="144"/>
      <c r="X144" s="149" t="str">
        <f t="shared" ca="1" si="34"/>
        <v/>
      </c>
      <c r="Y144" s="210" t="str">
        <f>_xlfn.IFNA(VLOOKUP(F144,'Reference data SID'!D:E,2,FALSE),"")</f>
        <v/>
      </c>
      <c r="Z144" s="210" t="str">
        <f t="shared" si="35"/>
        <v>not ok</v>
      </c>
      <c r="AA144" s="210" t="str">
        <f t="shared" si="36"/>
        <v>not ok</v>
      </c>
      <c r="AB144" s="210" t="str">
        <f t="shared" si="37"/>
        <v>ok</v>
      </c>
      <c r="AC144" s="210" t="str">
        <f t="shared" si="38"/>
        <v>_EC</v>
      </c>
      <c r="AD144" s="210" t="str">
        <f t="shared" si="39"/>
        <v>_CAS</v>
      </c>
      <c r="AE144" s="210" t="str">
        <f t="shared" si="40"/>
        <v>_uses</v>
      </c>
      <c r="AF144" s="210" t="str">
        <f t="shared" si="41"/>
        <v/>
      </c>
      <c r="AG144" s="210" t="str">
        <f t="shared" si="42"/>
        <v/>
      </c>
      <c r="AH144" s="210" t="str">
        <f t="shared" si="43"/>
        <v>_articles</v>
      </c>
      <c r="AI144" s="210" t="str">
        <f t="shared" si="44"/>
        <v/>
      </c>
      <c r="AJ144" s="210" t="str">
        <f t="shared" si="45"/>
        <v/>
      </c>
      <c r="AK144" s="210" t="str">
        <f>IF(LEN(F144)&gt;1,CONCATENATE(Table6[[#This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4" s="210" t="str">
        <f>IF(LEN(F144)&gt;1,IF(COUNTIFS($AK$6:AK$502,LEFT(AK144,250))&gt;1,"Duplicate entry: it seems that you have two rows reporting the same stockpile, please verify that it is not a duplicate",""),"")</f>
        <v/>
      </c>
      <c r="AM144" s="210" t="str">
        <f>IF(LEN(F144)&gt;0,IF(ISNUMBER(MATCH(F144,Annex_I_II_entries,0)),"","The Entry name is not within the dropdown list, make sure that you have not copied and pasted overwritting the cell format (with its correponding dropdown list) in column A"),"")</f>
        <v/>
      </c>
      <c r="AN144" s="210" t="str">
        <f t="shared" ca="1" si="46"/>
        <v/>
      </c>
      <c r="AO144" s="210" t="str">
        <f t="shared" ca="1" si="47"/>
        <v/>
      </c>
      <c r="AP144" s="211" t="str">
        <f t="shared" ca="1" si="48"/>
        <v/>
      </c>
      <c r="AQ144" s="211" t="str">
        <f t="shared" ca="1" si="49"/>
        <v/>
      </c>
      <c r="AR144" s="212" t="str">
        <f t="shared" ca="1" si="50"/>
        <v/>
      </c>
    </row>
    <row r="145" spans="1:44" x14ac:dyDescent="0.25">
      <c r="A145" s="86"/>
      <c r="B145" s="86"/>
      <c r="C145" s="147"/>
      <c r="D145" s="176"/>
      <c r="E145" s="147"/>
      <c r="F145" s="147"/>
      <c r="G145" s="144"/>
      <c r="H145" s="144"/>
      <c r="I145" s="192" t="str">
        <f>_xlfn.IFNA(VLOOKUP(F145,'Reference data SID'!$D$2:$Q$673,14,FALSE),"")</f>
        <v/>
      </c>
      <c r="J145" s="192" t="str">
        <f>_xlfn.IFNA(VLOOKUP(I145,'Reference data SID'!$C$3:$E$673,3,FALSE),"")</f>
        <v/>
      </c>
      <c r="K145" s="64" t="str">
        <f>_xlfn.IFNA(IF(J145=FALSE,I145,IF(ISBLANK(G145),VLOOKUP(H145,'Reference data SID'!$N:$P,3,FALSE),VLOOKUP(G145,'Reference data SID'!$M:$P,4,FALSE))),"")</f>
        <v/>
      </c>
      <c r="L145" s="148" t="str">
        <f>_xlfn.IFNA(VLOOKUP(K145,'Reference data SID'!L:M,2,FALSE),"")</f>
        <v/>
      </c>
      <c r="M145" s="148" t="str">
        <f>_xlfn.IFNA(VLOOKUP(K145,'Reference data SID'!L:N,3,FALSE),"")</f>
        <v/>
      </c>
      <c r="N145" s="148" t="str">
        <f>_xlfn.IFNA(VLOOKUP(K145,'Reference data SID'!L:O,4,FALSE),"")</f>
        <v/>
      </c>
      <c r="O145" s="147"/>
      <c r="P145" s="147"/>
      <c r="Q145" s="147"/>
      <c r="R145" s="147"/>
      <c r="S145" s="147"/>
      <c r="T145" s="146"/>
      <c r="U145" s="146"/>
      <c r="V145" s="146"/>
      <c r="W145" s="147"/>
      <c r="X145" s="149" t="str">
        <f t="shared" ca="1" si="34"/>
        <v/>
      </c>
      <c r="Y145" s="210" t="str">
        <f>_xlfn.IFNA(VLOOKUP(F145,'Reference data SID'!D:E,2,FALSE),"")</f>
        <v/>
      </c>
      <c r="Z145" s="210" t="str">
        <f t="shared" si="35"/>
        <v>not ok</v>
      </c>
      <c r="AA145" s="210" t="str">
        <f t="shared" si="36"/>
        <v>not ok</v>
      </c>
      <c r="AB145" s="210" t="str">
        <f t="shared" si="37"/>
        <v>ok</v>
      </c>
      <c r="AC145" s="210" t="str">
        <f t="shared" si="38"/>
        <v>_EC</v>
      </c>
      <c r="AD145" s="210" t="str">
        <f t="shared" si="39"/>
        <v>_CAS</v>
      </c>
      <c r="AE145" s="210" t="str">
        <f t="shared" si="40"/>
        <v>_uses</v>
      </c>
      <c r="AF145" s="210" t="str">
        <f t="shared" si="41"/>
        <v/>
      </c>
      <c r="AG145" s="210" t="str">
        <f t="shared" si="42"/>
        <v/>
      </c>
      <c r="AH145" s="210" t="str">
        <f t="shared" si="43"/>
        <v>_articles</v>
      </c>
      <c r="AI145" s="210" t="str">
        <f t="shared" si="44"/>
        <v/>
      </c>
      <c r="AJ145" s="210" t="str">
        <f t="shared" si="45"/>
        <v/>
      </c>
      <c r="AK145" s="210" t="str">
        <f>IF(LEN(F145)&gt;1,CONCATENATE(Table6[[#This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5" s="210" t="str">
        <f>IF(LEN(F145)&gt;1,IF(COUNTIFS($AK$6:AK$502,LEFT(AK145,250))&gt;1,"Duplicate entry: it seems that you have two rows reporting the same stockpile, please verify that it is not a duplicate",""),"")</f>
        <v/>
      </c>
      <c r="AM145" s="210" t="str">
        <f>IF(LEN(F145)&gt;0,IF(ISNUMBER(MATCH(F145,Annex_I_II_entries,0)),"","The Entry name is not within the dropdown list, make sure that you have not copied and pasted overwritting the cell format (with its correponding dropdown list) in column A"),"")</f>
        <v/>
      </c>
      <c r="AN145" s="210" t="str">
        <f t="shared" ca="1" si="46"/>
        <v/>
      </c>
      <c r="AO145" s="210" t="str">
        <f t="shared" ca="1" si="47"/>
        <v/>
      </c>
      <c r="AP145" s="211" t="str">
        <f t="shared" ca="1" si="48"/>
        <v/>
      </c>
      <c r="AQ145" s="211" t="str">
        <f t="shared" ca="1" si="49"/>
        <v/>
      </c>
      <c r="AR145" s="212" t="str">
        <f t="shared" ca="1" si="50"/>
        <v/>
      </c>
    </row>
    <row r="146" spans="1:44" x14ac:dyDescent="0.25">
      <c r="A146" s="86"/>
      <c r="B146" s="86"/>
      <c r="C146" s="144"/>
      <c r="D146" s="145"/>
      <c r="E146" s="144"/>
      <c r="F146" s="144"/>
      <c r="G146" s="144"/>
      <c r="H146" s="144"/>
      <c r="I146" s="191" t="str">
        <f>_xlfn.IFNA(VLOOKUP(F146,'Reference data SID'!$D$2:$Q$673,14,FALSE),"")</f>
        <v/>
      </c>
      <c r="J146" s="191" t="str">
        <f>_xlfn.IFNA(VLOOKUP(I146,'Reference data SID'!$C$3:$E$673,3,FALSE),"")</f>
        <v/>
      </c>
      <c r="K146" s="64" t="str">
        <f>_xlfn.IFNA(IF(J146=FALSE,I146,IF(ISBLANK(G146),VLOOKUP(H146,'Reference data SID'!$N:$P,3,FALSE),VLOOKUP(G146,'Reference data SID'!$M:$P,4,FALSE))),"")</f>
        <v/>
      </c>
      <c r="L146" s="148" t="str">
        <f>_xlfn.IFNA(VLOOKUP(K146,'Reference data SID'!L:M,2,FALSE),"")</f>
        <v/>
      </c>
      <c r="M146" s="148" t="str">
        <f>_xlfn.IFNA(VLOOKUP(K146,'Reference data SID'!L:N,3,FALSE),"")</f>
        <v/>
      </c>
      <c r="N146" s="148" t="str">
        <f>_xlfn.IFNA(VLOOKUP(K146,'Reference data SID'!L:O,4,FALSE),"")</f>
        <v/>
      </c>
      <c r="O146" s="144"/>
      <c r="P146" s="144"/>
      <c r="Q146" s="144"/>
      <c r="R146" s="144"/>
      <c r="S146" s="144"/>
      <c r="T146" s="146"/>
      <c r="U146" s="146"/>
      <c r="V146" s="146"/>
      <c r="W146" s="144"/>
      <c r="X146" s="149" t="str">
        <f t="shared" ca="1" si="34"/>
        <v/>
      </c>
      <c r="Y146" s="210" t="str">
        <f>_xlfn.IFNA(VLOOKUP(F146,'Reference data SID'!D:E,2,FALSE),"")</f>
        <v/>
      </c>
      <c r="Z146" s="210" t="str">
        <f t="shared" si="35"/>
        <v>not ok</v>
      </c>
      <c r="AA146" s="210" t="str">
        <f t="shared" si="36"/>
        <v>not ok</v>
      </c>
      <c r="AB146" s="210" t="str">
        <f t="shared" si="37"/>
        <v>ok</v>
      </c>
      <c r="AC146" s="210" t="str">
        <f t="shared" si="38"/>
        <v>_EC</v>
      </c>
      <c r="AD146" s="210" t="str">
        <f t="shared" si="39"/>
        <v>_CAS</v>
      </c>
      <c r="AE146" s="210" t="str">
        <f t="shared" si="40"/>
        <v>_uses</v>
      </c>
      <c r="AF146" s="210" t="str">
        <f t="shared" si="41"/>
        <v/>
      </c>
      <c r="AG146" s="210" t="str">
        <f t="shared" si="42"/>
        <v/>
      </c>
      <c r="AH146" s="210" t="str">
        <f t="shared" si="43"/>
        <v>_articles</v>
      </c>
      <c r="AI146" s="210" t="str">
        <f t="shared" si="44"/>
        <v/>
      </c>
      <c r="AJ146" s="210" t="str">
        <f t="shared" si="45"/>
        <v/>
      </c>
      <c r="AK146" s="210" t="str">
        <f>IF(LEN(F146)&gt;1,CONCATENATE(Table6[[#This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6" s="210" t="str">
        <f>IF(LEN(F146)&gt;1,IF(COUNTIFS($AK$6:AK$502,LEFT(AK146,250))&gt;1,"Duplicate entry: it seems that you have two rows reporting the same stockpile, please verify that it is not a duplicate",""),"")</f>
        <v/>
      </c>
      <c r="AM146" s="210" t="str">
        <f>IF(LEN(F146)&gt;0,IF(ISNUMBER(MATCH(F146,Annex_I_II_entries,0)),"","The Entry name is not within the dropdown list, make sure that you have not copied and pasted overwritting the cell format (with its correponding dropdown list) in column A"),"")</f>
        <v/>
      </c>
      <c r="AN146" s="210" t="str">
        <f t="shared" ca="1" si="46"/>
        <v/>
      </c>
      <c r="AO146" s="210" t="str">
        <f t="shared" ca="1" si="47"/>
        <v/>
      </c>
      <c r="AP146" s="211" t="str">
        <f t="shared" ca="1" si="48"/>
        <v/>
      </c>
      <c r="AQ146" s="211" t="str">
        <f t="shared" ca="1" si="49"/>
        <v/>
      </c>
      <c r="AR146" s="212" t="str">
        <f t="shared" ca="1" si="50"/>
        <v/>
      </c>
    </row>
    <row r="147" spans="1:44" x14ac:dyDescent="0.25">
      <c r="A147" s="86"/>
      <c r="B147" s="86"/>
      <c r="C147" s="147"/>
      <c r="D147" s="176"/>
      <c r="E147" s="147"/>
      <c r="F147" s="147"/>
      <c r="G147" s="144"/>
      <c r="H147" s="144"/>
      <c r="I147" s="192" t="str">
        <f>_xlfn.IFNA(VLOOKUP(F147,'Reference data SID'!$D$2:$Q$673,14,FALSE),"")</f>
        <v/>
      </c>
      <c r="J147" s="192" t="str">
        <f>_xlfn.IFNA(VLOOKUP(I147,'Reference data SID'!$C$3:$E$673,3,FALSE),"")</f>
        <v/>
      </c>
      <c r="K147" s="64" t="str">
        <f>_xlfn.IFNA(IF(J147=FALSE,I147,IF(ISBLANK(G147),VLOOKUP(H147,'Reference data SID'!$N:$P,3,FALSE),VLOOKUP(G147,'Reference data SID'!$M:$P,4,FALSE))),"")</f>
        <v/>
      </c>
      <c r="L147" s="148" t="str">
        <f>_xlfn.IFNA(VLOOKUP(K147,'Reference data SID'!L:M,2,FALSE),"")</f>
        <v/>
      </c>
      <c r="M147" s="148" t="str">
        <f>_xlfn.IFNA(VLOOKUP(K147,'Reference data SID'!L:N,3,FALSE),"")</f>
        <v/>
      </c>
      <c r="N147" s="148" t="str">
        <f>_xlfn.IFNA(VLOOKUP(K147,'Reference data SID'!L:O,4,FALSE),"")</f>
        <v/>
      </c>
      <c r="O147" s="147"/>
      <c r="P147" s="147"/>
      <c r="Q147" s="147"/>
      <c r="R147" s="147"/>
      <c r="S147" s="147"/>
      <c r="T147" s="146"/>
      <c r="U147" s="146"/>
      <c r="V147" s="146"/>
      <c r="W147" s="147"/>
      <c r="X147" s="149" t="str">
        <f t="shared" ca="1" si="34"/>
        <v/>
      </c>
      <c r="Y147" s="210" t="str">
        <f>_xlfn.IFNA(VLOOKUP(F147,'Reference data SID'!D:E,2,FALSE),"")</f>
        <v/>
      </c>
      <c r="Z147" s="210" t="str">
        <f t="shared" si="35"/>
        <v>not ok</v>
      </c>
      <c r="AA147" s="210" t="str">
        <f t="shared" si="36"/>
        <v>not ok</v>
      </c>
      <c r="AB147" s="210" t="str">
        <f t="shared" si="37"/>
        <v>ok</v>
      </c>
      <c r="AC147" s="210" t="str">
        <f t="shared" si="38"/>
        <v>_EC</v>
      </c>
      <c r="AD147" s="210" t="str">
        <f t="shared" si="39"/>
        <v>_CAS</v>
      </c>
      <c r="AE147" s="210" t="str">
        <f t="shared" si="40"/>
        <v>_uses</v>
      </c>
      <c r="AF147" s="210" t="str">
        <f t="shared" si="41"/>
        <v/>
      </c>
      <c r="AG147" s="210" t="str">
        <f t="shared" si="42"/>
        <v/>
      </c>
      <c r="AH147" s="210" t="str">
        <f t="shared" si="43"/>
        <v>_articles</v>
      </c>
      <c r="AI147" s="210" t="str">
        <f t="shared" si="44"/>
        <v/>
      </c>
      <c r="AJ147" s="210" t="str">
        <f t="shared" si="45"/>
        <v/>
      </c>
      <c r="AK147" s="210" t="str">
        <f>IF(LEN(F147)&gt;1,CONCATENATE(Table6[[#This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7" s="210" t="str">
        <f>IF(LEN(F147)&gt;1,IF(COUNTIFS($AK$6:AK$502,LEFT(AK147,250))&gt;1,"Duplicate entry: it seems that you have two rows reporting the same stockpile, please verify that it is not a duplicate",""),"")</f>
        <v/>
      </c>
      <c r="AM147" s="210" t="str">
        <f>IF(LEN(F147)&gt;0,IF(ISNUMBER(MATCH(F147,Annex_I_II_entries,0)),"","The Entry name is not within the dropdown list, make sure that you have not copied and pasted overwritting the cell format (with its correponding dropdown list) in column A"),"")</f>
        <v/>
      </c>
      <c r="AN147" s="210" t="str">
        <f t="shared" ca="1" si="46"/>
        <v/>
      </c>
      <c r="AO147" s="210" t="str">
        <f t="shared" ca="1" si="47"/>
        <v/>
      </c>
      <c r="AP147" s="211" t="str">
        <f t="shared" ca="1" si="48"/>
        <v/>
      </c>
      <c r="AQ147" s="211" t="str">
        <f t="shared" ca="1" si="49"/>
        <v/>
      </c>
      <c r="AR147" s="212" t="str">
        <f t="shared" ca="1" si="50"/>
        <v/>
      </c>
    </row>
    <row r="148" spans="1:44" x14ac:dyDescent="0.25">
      <c r="A148" s="86"/>
      <c r="B148" s="86"/>
      <c r="C148" s="144"/>
      <c r="D148" s="145"/>
      <c r="E148" s="144"/>
      <c r="F148" s="144"/>
      <c r="G148" s="144"/>
      <c r="H148" s="144"/>
      <c r="I148" s="191" t="str">
        <f>_xlfn.IFNA(VLOOKUP(F148,'Reference data SID'!$D$2:$Q$673,14,FALSE),"")</f>
        <v/>
      </c>
      <c r="J148" s="191" t="str">
        <f>_xlfn.IFNA(VLOOKUP(I148,'Reference data SID'!$C$3:$E$673,3,FALSE),"")</f>
        <v/>
      </c>
      <c r="K148" s="64" t="str">
        <f>_xlfn.IFNA(IF(J148=FALSE,I148,IF(ISBLANK(G148),VLOOKUP(H148,'Reference data SID'!$N:$P,3,FALSE),VLOOKUP(G148,'Reference data SID'!$M:$P,4,FALSE))),"")</f>
        <v/>
      </c>
      <c r="L148" s="148" t="str">
        <f>_xlfn.IFNA(VLOOKUP(K148,'Reference data SID'!L:M,2,FALSE),"")</f>
        <v/>
      </c>
      <c r="M148" s="148" t="str">
        <f>_xlfn.IFNA(VLOOKUP(K148,'Reference data SID'!L:N,3,FALSE),"")</f>
        <v/>
      </c>
      <c r="N148" s="148" t="str">
        <f>_xlfn.IFNA(VLOOKUP(K148,'Reference data SID'!L:O,4,FALSE),"")</f>
        <v/>
      </c>
      <c r="O148" s="144"/>
      <c r="P148" s="144"/>
      <c r="Q148" s="144"/>
      <c r="R148" s="144"/>
      <c r="S148" s="144"/>
      <c r="T148" s="146"/>
      <c r="U148" s="146"/>
      <c r="V148" s="146"/>
      <c r="W148" s="144"/>
      <c r="X148" s="149" t="str">
        <f t="shared" ca="1" si="34"/>
        <v/>
      </c>
      <c r="Y148" s="210" t="str">
        <f>_xlfn.IFNA(VLOOKUP(F148,'Reference data SID'!D:E,2,FALSE),"")</f>
        <v/>
      </c>
      <c r="Z148" s="210" t="str">
        <f t="shared" si="35"/>
        <v>not ok</v>
      </c>
      <c r="AA148" s="210" t="str">
        <f t="shared" si="36"/>
        <v>not ok</v>
      </c>
      <c r="AB148" s="210" t="str">
        <f t="shared" si="37"/>
        <v>ok</v>
      </c>
      <c r="AC148" s="210" t="str">
        <f t="shared" si="38"/>
        <v>_EC</v>
      </c>
      <c r="AD148" s="210" t="str">
        <f t="shared" si="39"/>
        <v>_CAS</v>
      </c>
      <c r="AE148" s="210" t="str">
        <f t="shared" si="40"/>
        <v>_uses</v>
      </c>
      <c r="AF148" s="210" t="str">
        <f t="shared" si="41"/>
        <v/>
      </c>
      <c r="AG148" s="210" t="str">
        <f t="shared" si="42"/>
        <v/>
      </c>
      <c r="AH148" s="210" t="str">
        <f t="shared" si="43"/>
        <v>_articles</v>
      </c>
      <c r="AI148" s="210" t="str">
        <f t="shared" si="44"/>
        <v/>
      </c>
      <c r="AJ148" s="210" t="str">
        <f t="shared" si="45"/>
        <v/>
      </c>
      <c r="AK148" s="210" t="str">
        <f>IF(LEN(F148)&gt;1,CONCATENATE(Table6[[#This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8" s="210" t="str">
        <f>IF(LEN(F148)&gt;1,IF(COUNTIFS($AK$6:AK$502,LEFT(AK148,250))&gt;1,"Duplicate entry: it seems that you have two rows reporting the same stockpile, please verify that it is not a duplicate",""),"")</f>
        <v/>
      </c>
      <c r="AM148" s="210" t="str">
        <f>IF(LEN(F148)&gt;0,IF(ISNUMBER(MATCH(F148,Annex_I_II_entries,0)),"","The Entry name is not within the dropdown list, make sure that you have not copied and pasted overwritting the cell format (with its correponding dropdown list) in column A"),"")</f>
        <v/>
      </c>
      <c r="AN148" s="210" t="str">
        <f t="shared" ca="1" si="46"/>
        <v/>
      </c>
      <c r="AO148" s="210" t="str">
        <f t="shared" ca="1" si="47"/>
        <v/>
      </c>
      <c r="AP148" s="211" t="str">
        <f t="shared" ca="1" si="48"/>
        <v/>
      </c>
      <c r="AQ148" s="211" t="str">
        <f t="shared" ca="1" si="49"/>
        <v/>
      </c>
      <c r="AR148" s="212" t="str">
        <f t="shared" ca="1" si="50"/>
        <v/>
      </c>
    </row>
    <row r="149" spans="1:44" x14ac:dyDescent="0.25">
      <c r="A149" s="86"/>
      <c r="B149" s="86"/>
      <c r="C149" s="147"/>
      <c r="D149" s="176"/>
      <c r="E149" s="147"/>
      <c r="F149" s="147"/>
      <c r="G149" s="144"/>
      <c r="H149" s="144"/>
      <c r="I149" s="192" t="str">
        <f>_xlfn.IFNA(VLOOKUP(F149,'Reference data SID'!$D$2:$Q$673,14,FALSE),"")</f>
        <v/>
      </c>
      <c r="J149" s="192" t="str">
        <f>_xlfn.IFNA(VLOOKUP(I149,'Reference data SID'!$C$3:$E$673,3,FALSE),"")</f>
        <v/>
      </c>
      <c r="K149" s="64" t="str">
        <f>_xlfn.IFNA(IF(J149=FALSE,I149,IF(ISBLANK(G149),VLOOKUP(H149,'Reference data SID'!$N:$P,3,FALSE),VLOOKUP(G149,'Reference data SID'!$M:$P,4,FALSE))),"")</f>
        <v/>
      </c>
      <c r="L149" s="148" t="str">
        <f>_xlfn.IFNA(VLOOKUP(K149,'Reference data SID'!L:M,2,FALSE),"")</f>
        <v/>
      </c>
      <c r="M149" s="148" t="str">
        <f>_xlfn.IFNA(VLOOKUP(K149,'Reference data SID'!L:N,3,FALSE),"")</f>
        <v/>
      </c>
      <c r="N149" s="148" t="str">
        <f>_xlfn.IFNA(VLOOKUP(K149,'Reference data SID'!L:O,4,FALSE),"")</f>
        <v/>
      </c>
      <c r="O149" s="147"/>
      <c r="P149" s="147"/>
      <c r="Q149" s="147"/>
      <c r="R149" s="147"/>
      <c r="S149" s="147"/>
      <c r="T149" s="146"/>
      <c r="U149" s="146"/>
      <c r="V149" s="146"/>
      <c r="W149" s="147"/>
      <c r="X149" s="149" t="str">
        <f t="shared" ca="1" si="34"/>
        <v/>
      </c>
      <c r="Y149" s="210" t="str">
        <f>_xlfn.IFNA(VLOOKUP(F149,'Reference data SID'!D:E,2,FALSE),"")</f>
        <v/>
      </c>
      <c r="Z149" s="210" t="str">
        <f t="shared" si="35"/>
        <v>not ok</v>
      </c>
      <c r="AA149" s="210" t="str">
        <f t="shared" si="36"/>
        <v>not ok</v>
      </c>
      <c r="AB149" s="210" t="str">
        <f t="shared" si="37"/>
        <v>ok</v>
      </c>
      <c r="AC149" s="210" t="str">
        <f t="shared" si="38"/>
        <v>_EC</v>
      </c>
      <c r="AD149" s="210" t="str">
        <f t="shared" si="39"/>
        <v>_CAS</v>
      </c>
      <c r="AE149" s="210" t="str">
        <f t="shared" si="40"/>
        <v>_uses</v>
      </c>
      <c r="AF149" s="210" t="str">
        <f t="shared" si="41"/>
        <v/>
      </c>
      <c r="AG149" s="210" t="str">
        <f t="shared" si="42"/>
        <v/>
      </c>
      <c r="AH149" s="210" t="str">
        <f t="shared" si="43"/>
        <v>_articles</v>
      </c>
      <c r="AI149" s="210" t="str">
        <f t="shared" si="44"/>
        <v/>
      </c>
      <c r="AJ149" s="210" t="str">
        <f t="shared" si="45"/>
        <v/>
      </c>
      <c r="AK149" s="210" t="str">
        <f>IF(LEN(F149)&gt;1,CONCATENATE(Table6[[#This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49" s="210" t="str">
        <f>IF(LEN(F149)&gt;1,IF(COUNTIFS($AK$6:AK$502,LEFT(AK149,250))&gt;1,"Duplicate entry: it seems that you have two rows reporting the same stockpile, please verify that it is not a duplicate",""),"")</f>
        <v/>
      </c>
      <c r="AM149" s="210" t="str">
        <f>IF(LEN(F149)&gt;0,IF(ISNUMBER(MATCH(F149,Annex_I_II_entries,0)),"","The Entry name is not within the dropdown list, make sure that you have not copied and pasted overwritting the cell format (with its correponding dropdown list) in column A"),"")</f>
        <v/>
      </c>
      <c r="AN149" s="210" t="str">
        <f t="shared" ca="1" si="46"/>
        <v/>
      </c>
      <c r="AO149" s="210" t="str">
        <f t="shared" ca="1" si="47"/>
        <v/>
      </c>
      <c r="AP149" s="211" t="str">
        <f t="shared" ca="1" si="48"/>
        <v/>
      </c>
      <c r="AQ149" s="211" t="str">
        <f t="shared" ca="1" si="49"/>
        <v/>
      </c>
      <c r="AR149" s="212" t="str">
        <f t="shared" ca="1" si="50"/>
        <v/>
      </c>
    </row>
    <row r="150" spans="1:44" x14ac:dyDescent="0.25">
      <c r="A150" s="86"/>
      <c r="B150" s="86"/>
      <c r="C150" s="144"/>
      <c r="D150" s="145"/>
      <c r="E150" s="144"/>
      <c r="F150" s="144"/>
      <c r="G150" s="144"/>
      <c r="H150" s="144"/>
      <c r="I150" s="191" t="str">
        <f>_xlfn.IFNA(VLOOKUP(F150,'Reference data SID'!$D$2:$Q$673,14,FALSE),"")</f>
        <v/>
      </c>
      <c r="J150" s="191" t="str">
        <f>_xlfn.IFNA(VLOOKUP(I150,'Reference data SID'!$C$3:$E$673,3,FALSE),"")</f>
        <v/>
      </c>
      <c r="K150" s="64" t="str">
        <f>_xlfn.IFNA(IF(J150=FALSE,I150,IF(ISBLANK(G150),VLOOKUP(H150,'Reference data SID'!$N:$P,3,FALSE),VLOOKUP(G150,'Reference data SID'!$M:$P,4,FALSE))),"")</f>
        <v/>
      </c>
      <c r="L150" s="148" t="str">
        <f>_xlfn.IFNA(VLOOKUP(K150,'Reference data SID'!L:M,2,FALSE),"")</f>
        <v/>
      </c>
      <c r="M150" s="148" t="str">
        <f>_xlfn.IFNA(VLOOKUP(K150,'Reference data SID'!L:N,3,FALSE),"")</f>
        <v/>
      </c>
      <c r="N150" s="148" t="str">
        <f>_xlfn.IFNA(VLOOKUP(K150,'Reference data SID'!L:O,4,FALSE),"")</f>
        <v/>
      </c>
      <c r="O150" s="144"/>
      <c r="P150" s="144"/>
      <c r="Q150" s="144"/>
      <c r="R150" s="144"/>
      <c r="S150" s="144"/>
      <c r="T150" s="146"/>
      <c r="U150" s="146"/>
      <c r="V150" s="146"/>
      <c r="W150" s="144"/>
      <c r="X150" s="149" t="str">
        <f t="shared" ca="1" si="34"/>
        <v/>
      </c>
      <c r="Y150" s="210" t="str">
        <f>_xlfn.IFNA(VLOOKUP(F150,'Reference data SID'!D:E,2,FALSE),"")</f>
        <v/>
      </c>
      <c r="Z150" s="210" t="str">
        <f t="shared" si="35"/>
        <v>not ok</v>
      </c>
      <c r="AA150" s="210" t="str">
        <f t="shared" si="36"/>
        <v>not ok</v>
      </c>
      <c r="AB150" s="210" t="str">
        <f t="shared" si="37"/>
        <v>ok</v>
      </c>
      <c r="AC150" s="210" t="str">
        <f t="shared" si="38"/>
        <v>_EC</v>
      </c>
      <c r="AD150" s="210" t="str">
        <f t="shared" si="39"/>
        <v>_CAS</v>
      </c>
      <c r="AE150" s="210" t="str">
        <f t="shared" si="40"/>
        <v>_uses</v>
      </c>
      <c r="AF150" s="210" t="str">
        <f t="shared" si="41"/>
        <v/>
      </c>
      <c r="AG150" s="210" t="str">
        <f t="shared" si="42"/>
        <v/>
      </c>
      <c r="AH150" s="210" t="str">
        <f t="shared" si="43"/>
        <v>_articles</v>
      </c>
      <c r="AI150" s="210" t="str">
        <f t="shared" si="44"/>
        <v/>
      </c>
      <c r="AJ150" s="210" t="str">
        <f t="shared" si="45"/>
        <v/>
      </c>
      <c r="AK150" s="210" t="str">
        <f>IF(LEN(F150)&gt;1,CONCATENATE(Table6[[#This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0" s="210" t="str">
        <f>IF(LEN(F150)&gt;1,IF(COUNTIFS($AK$6:AK$502,LEFT(AK150,250))&gt;1,"Duplicate entry: it seems that you have two rows reporting the same stockpile, please verify that it is not a duplicate",""),"")</f>
        <v/>
      </c>
      <c r="AM150" s="210" t="str">
        <f>IF(LEN(F150)&gt;0,IF(ISNUMBER(MATCH(F150,Annex_I_II_entries,0)),"","The Entry name is not within the dropdown list, make sure that you have not copied and pasted overwritting the cell format (with its correponding dropdown list) in column A"),"")</f>
        <v/>
      </c>
      <c r="AN150" s="210" t="str">
        <f t="shared" ca="1" si="46"/>
        <v/>
      </c>
      <c r="AO150" s="210" t="str">
        <f t="shared" ca="1" si="47"/>
        <v/>
      </c>
      <c r="AP150" s="211" t="str">
        <f t="shared" ca="1" si="48"/>
        <v/>
      </c>
      <c r="AQ150" s="211" t="str">
        <f t="shared" ca="1" si="49"/>
        <v/>
      </c>
      <c r="AR150" s="212" t="str">
        <f t="shared" ca="1" si="50"/>
        <v/>
      </c>
    </row>
    <row r="151" spans="1:44" x14ac:dyDescent="0.25">
      <c r="A151" s="86"/>
      <c r="B151" s="86"/>
      <c r="C151" s="147"/>
      <c r="D151" s="176"/>
      <c r="E151" s="147"/>
      <c r="F151" s="147"/>
      <c r="G151" s="144"/>
      <c r="H151" s="144"/>
      <c r="I151" s="192" t="str">
        <f>_xlfn.IFNA(VLOOKUP(F151,'Reference data SID'!$D$2:$Q$673,14,FALSE),"")</f>
        <v/>
      </c>
      <c r="J151" s="192" t="str">
        <f>_xlfn.IFNA(VLOOKUP(I151,'Reference data SID'!$C$3:$E$673,3,FALSE),"")</f>
        <v/>
      </c>
      <c r="K151" s="64" t="str">
        <f>_xlfn.IFNA(IF(J151=FALSE,I151,IF(ISBLANK(G151),VLOOKUP(H151,'Reference data SID'!$N:$P,3,FALSE),VLOOKUP(G151,'Reference data SID'!$M:$P,4,FALSE))),"")</f>
        <v/>
      </c>
      <c r="L151" s="148" t="str">
        <f>_xlfn.IFNA(VLOOKUP(K151,'Reference data SID'!L:M,2,FALSE),"")</f>
        <v/>
      </c>
      <c r="M151" s="148" t="str">
        <f>_xlfn.IFNA(VLOOKUP(K151,'Reference data SID'!L:N,3,FALSE),"")</f>
        <v/>
      </c>
      <c r="N151" s="148" t="str">
        <f>_xlfn.IFNA(VLOOKUP(K151,'Reference data SID'!L:O,4,FALSE),"")</f>
        <v/>
      </c>
      <c r="O151" s="147"/>
      <c r="P151" s="147"/>
      <c r="Q151" s="147"/>
      <c r="R151" s="147"/>
      <c r="S151" s="147"/>
      <c r="T151" s="146"/>
      <c r="U151" s="146"/>
      <c r="V151" s="146"/>
      <c r="W151" s="147"/>
      <c r="X151" s="149" t="str">
        <f t="shared" ca="1" si="34"/>
        <v/>
      </c>
      <c r="Y151" s="210" t="str">
        <f>_xlfn.IFNA(VLOOKUP(F151,'Reference data SID'!D:E,2,FALSE),"")</f>
        <v/>
      </c>
      <c r="Z151" s="210" t="str">
        <f t="shared" si="35"/>
        <v>not ok</v>
      </c>
      <c r="AA151" s="210" t="str">
        <f t="shared" si="36"/>
        <v>not ok</v>
      </c>
      <c r="AB151" s="210" t="str">
        <f t="shared" si="37"/>
        <v>ok</v>
      </c>
      <c r="AC151" s="210" t="str">
        <f t="shared" si="38"/>
        <v>_EC</v>
      </c>
      <c r="AD151" s="210" t="str">
        <f t="shared" si="39"/>
        <v>_CAS</v>
      </c>
      <c r="AE151" s="210" t="str">
        <f t="shared" si="40"/>
        <v>_uses</v>
      </c>
      <c r="AF151" s="210" t="str">
        <f t="shared" si="41"/>
        <v/>
      </c>
      <c r="AG151" s="210" t="str">
        <f t="shared" si="42"/>
        <v/>
      </c>
      <c r="AH151" s="210" t="str">
        <f t="shared" si="43"/>
        <v>_articles</v>
      </c>
      <c r="AI151" s="210" t="str">
        <f t="shared" si="44"/>
        <v/>
      </c>
      <c r="AJ151" s="210" t="str">
        <f t="shared" si="45"/>
        <v/>
      </c>
      <c r="AK151" s="210" t="str">
        <f>IF(LEN(F151)&gt;1,CONCATENATE(Table6[[#This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1" s="210" t="str">
        <f>IF(LEN(F151)&gt;1,IF(COUNTIFS($AK$6:AK$502,LEFT(AK151,250))&gt;1,"Duplicate entry: it seems that you have two rows reporting the same stockpile, please verify that it is not a duplicate",""),"")</f>
        <v/>
      </c>
      <c r="AM151" s="210" t="str">
        <f>IF(LEN(F151)&gt;0,IF(ISNUMBER(MATCH(F151,Annex_I_II_entries,0)),"","The Entry name is not within the dropdown list, make sure that you have not copied and pasted overwritting the cell format (with its correponding dropdown list) in column A"),"")</f>
        <v/>
      </c>
      <c r="AN151" s="210" t="str">
        <f t="shared" ca="1" si="46"/>
        <v/>
      </c>
      <c r="AO151" s="210" t="str">
        <f t="shared" ca="1" si="47"/>
        <v/>
      </c>
      <c r="AP151" s="211" t="str">
        <f t="shared" ca="1" si="48"/>
        <v/>
      </c>
      <c r="AQ151" s="211" t="str">
        <f t="shared" ca="1" si="49"/>
        <v/>
      </c>
      <c r="AR151" s="212" t="str">
        <f t="shared" ca="1" si="50"/>
        <v/>
      </c>
    </row>
    <row r="152" spans="1:44" x14ac:dyDescent="0.25">
      <c r="A152" s="86"/>
      <c r="B152" s="86"/>
      <c r="C152" s="144"/>
      <c r="D152" s="145"/>
      <c r="E152" s="144"/>
      <c r="F152" s="144"/>
      <c r="G152" s="144"/>
      <c r="H152" s="144"/>
      <c r="I152" s="191" t="str">
        <f>_xlfn.IFNA(VLOOKUP(F152,'Reference data SID'!$D$2:$Q$673,14,FALSE),"")</f>
        <v/>
      </c>
      <c r="J152" s="191" t="str">
        <f>_xlfn.IFNA(VLOOKUP(I152,'Reference data SID'!$C$3:$E$673,3,FALSE),"")</f>
        <v/>
      </c>
      <c r="K152" s="64" t="str">
        <f>_xlfn.IFNA(IF(J152=FALSE,I152,IF(ISBLANK(G152),VLOOKUP(H152,'Reference data SID'!$N:$P,3,FALSE),VLOOKUP(G152,'Reference data SID'!$M:$P,4,FALSE))),"")</f>
        <v/>
      </c>
      <c r="L152" s="148" t="str">
        <f>_xlfn.IFNA(VLOOKUP(K152,'Reference data SID'!L:M,2,FALSE),"")</f>
        <v/>
      </c>
      <c r="M152" s="148" t="str">
        <f>_xlfn.IFNA(VLOOKUP(K152,'Reference data SID'!L:N,3,FALSE),"")</f>
        <v/>
      </c>
      <c r="N152" s="148" t="str">
        <f>_xlfn.IFNA(VLOOKUP(K152,'Reference data SID'!L:O,4,FALSE),"")</f>
        <v/>
      </c>
      <c r="O152" s="144"/>
      <c r="P152" s="144"/>
      <c r="Q152" s="144"/>
      <c r="R152" s="144"/>
      <c r="S152" s="144"/>
      <c r="T152" s="146"/>
      <c r="U152" s="146"/>
      <c r="V152" s="146"/>
      <c r="W152" s="144"/>
      <c r="X152" s="149" t="str">
        <f t="shared" ca="1" si="34"/>
        <v/>
      </c>
      <c r="Y152" s="210" t="str">
        <f>_xlfn.IFNA(VLOOKUP(F152,'Reference data SID'!D:E,2,FALSE),"")</f>
        <v/>
      </c>
      <c r="Z152" s="210" t="str">
        <f t="shared" si="35"/>
        <v>not ok</v>
      </c>
      <c r="AA152" s="210" t="str">
        <f t="shared" si="36"/>
        <v>not ok</v>
      </c>
      <c r="AB152" s="210" t="str">
        <f t="shared" si="37"/>
        <v>ok</v>
      </c>
      <c r="AC152" s="210" t="str">
        <f t="shared" si="38"/>
        <v>_EC</v>
      </c>
      <c r="AD152" s="210" t="str">
        <f t="shared" si="39"/>
        <v>_CAS</v>
      </c>
      <c r="AE152" s="210" t="str">
        <f t="shared" si="40"/>
        <v>_uses</v>
      </c>
      <c r="AF152" s="210" t="str">
        <f t="shared" si="41"/>
        <v/>
      </c>
      <c r="AG152" s="210" t="str">
        <f t="shared" si="42"/>
        <v/>
      </c>
      <c r="AH152" s="210" t="str">
        <f t="shared" si="43"/>
        <v>_articles</v>
      </c>
      <c r="AI152" s="210" t="str">
        <f t="shared" si="44"/>
        <v/>
      </c>
      <c r="AJ152" s="210" t="str">
        <f t="shared" si="45"/>
        <v/>
      </c>
      <c r="AK152" s="210" t="str">
        <f>IF(LEN(F152)&gt;1,CONCATENATE(Table6[[#This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2" s="210" t="str">
        <f>IF(LEN(F152)&gt;1,IF(COUNTIFS($AK$6:AK$502,LEFT(AK152,250))&gt;1,"Duplicate entry: it seems that you have two rows reporting the same stockpile, please verify that it is not a duplicate",""),"")</f>
        <v/>
      </c>
      <c r="AM152" s="210" t="str">
        <f>IF(LEN(F152)&gt;0,IF(ISNUMBER(MATCH(F152,Annex_I_II_entries,0)),"","The Entry name is not within the dropdown list, make sure that you have not copied and pasted overwritting the cell format (with its correponding dropdown list) in column A"),"")</f>
        <v/>
      </c>
      <c r="AN152" s="210" t="str">
        <f t="shared" ca="1" si="46"/>
        <v/>
      </c>
      <c r="AO152" s="210" t="str">
        <f t="shared" ca="1" si="47"/>
        <v/>
      </c>
      <c r="AP152" s="211" t="str">
        <f t="shared" ca="1" si="48"/>
        <v/>
      </c>
      <c r="AQ152" s="211" t="str">
        <f t="shared" ca="1" si="49"/>
        <v/>
      </c>
      <c r="AR152" s="212" t="str">
        <f t="shared" ca="1" si="50"/>
        <v/>
      </c>
    </row>
    <row r="153" spans="1:44" x14ac:dyDescent="0.25">
      <c r="A153" s="86"/>
      <c r="B153" s="86"/>
      <c r="C153" s="147"/>
      <c r="D153" s="176"/>
      <c r="E153" s="147"/>
      <c r="F153" s="147"/>
      <c r="G153" s="144"/>
      <c r="H153" s="144"/>
      <c r="I153" s="192" t="str">
        <f>_xlfn.IFNA(VLOOKUP(F153,'Reference data SID'!$D$2:$Q$673,14,FALSE),"")</f>
        <v/>
      </c>
      <c r="J153" s="192" t="str">
        <f>_xlfn.IFNA(VLOOKUP(I153,'Reference data SID'!$C$3:$E$673,3,FALSE),"")</f>
        <v/>
      </c>
      <c r="K153" s="64" t="str">
        <f>_xlfn.IFNA(IF(J153=FALSE,I153,IF(ISBLANK(G153),VLOOKUP(H153,'Reference data SID'!$N:$P,3,FALSE),VLOOKUP(G153,'Reference data SID'!$M:$P,4,FALSE))),"")</f>
        <v/>
      </c>
      <c r="L153" s="148" t="str">
        <f>_xlfn.IFNA(VLOOKUP(K153,'Reference data SID'!L:M,2,FALSE),"")</f>
        <v/>
      </c>
      <c r="M153" s="148" t="str">
        <f>_xlfn.IFNA(VLOOKUP(K153,'Reference data SID'!L:N,3,FALSE),"")</f>
        <v/>
      </c>
      <c r="N153" s="148" t="str">
        <f>_xlfn.IFNA(VLOOKUP(K153,'Reference data SID'!L:O,4,FALSE),"")</f>
        <v/>
      </c>
      <c r="O153" s="147"/>
      <c r="P153" s="147"/>
      <c r="Q153" s="147"/>
      <c r="R153" s="147"/>
      <c r="S153" s="147"/>
      <c r="T153" s="146"/>
      <c r="U153" s="146"/>
      <c r="V153" s="146"/>
      <c r="W153" s="147"/>
      <c r="X153" s="149" t="str">
        <f t="shared" ca="1" si="34"/>
        <v/>
      </c>
      <c r="Y153" s="210" t="str">
        <f>_xlfn.IFNA(VLOOKUP(F153,'Reference data SID'!D:E,2,FALSE),"")</f>
        <v/>
      </c>
      <c r="Z153" s="210" t="str">
        <f t="shared" si="35"/>
        <v>not ok</v>
      </c>
      <c r="AA153" s="210" t="str">
        <f t="shared" si="36"/>
        <v>not ok</v>
      </c>
      <c r="AB153" s="210" t="str">
        <f t="shared" si="37"/>
        <v>ok</v>
      </c>
      <c r="AC153" s="210" t="str">
        <f t="shared" si="38"/>
        <v>_EC</v>
      </c>
      <c r="AD153" s="210" t="str">
        <f t="shared" si="39"/>
        <v>_CAS</v>
      </c>
      <c r="AE153" s="210" t="str">
        <f t="shared" si="40"/>
        <v>_uses</v>
      </c>
      <c r="AF153" s="210" t="str">
        <f t="shared" si="41"/>
        <v/>
      </c>
      <c r="AG153" s="210" t="str">
        <f t="shared" si="42"/>
        <v/>
      </c>
      <c r="AH153" s="210" t="str">
        <f t="shared" si="43"/>
        <v>_articles</v>
      </c>
      <c r="AI153" s="210" t="str">
        <f t="shared" si="44"/>
        <v/>
      </c>
      <c r="AJ153" s="210" t="str">
        <f t="shared" si="45"/>
        <v/>
      </c>
      <c r="AK153" s="210" t="str">
        <f>IF(LEN(F153)&gt;1,CONCATENATE(Table6[[#This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3" s="210" t="str">
        <f>IF(LEN(F153)&gt;1,IF(COUNTIFS($AK$6:AK$502,LEFT(AK153,250))&gt;1,"Duplicate entry: it seems that you have two rows reporting the same stockpile, please verify that it is not a duplicate",""),"")</f>
        <v/>
      </c>
      <c r="AM153" s="210" t="str">
        <f>IF(LEN(F153)&gt;0,IF(ISNUMBER(MATCH(F153,Annex_I_II_entries,0)),"","The Entry name is not within the dropdown list, make sure that you have not copied and pasted overwritting the cell format (with its correponding dropdown list) in column A"),"")</f>
        <v/>
      </c>
      <c r="AN153" s="210" t="str">
        <f t="shared" ca="1" si="46"/>
        <v/>
      </c>
      <c r="AO153" s="210" t="str">
        <f t="shared" ca="1" si="47"/>
        <v/>
      </c>
      <c r="AP153" s="211" t="str">
        <f t="shared" ca="1" si="48"/>
        <v/>
      </c>
      <c r="AQ153" s="211" t="str">
        <f t="shared" ca="1" si="49"/>
        <v/>
      </c>
      <c r="AR153" s="212" t="str">
        <f t="shared" ca="1" si="50"/>
        <v/>
      </c>
    </row>
    <row r="154" spans="1:44" x14ac:dyDescent="0.25">
      <c r="A154" s="86"/>
      <c r="B154" s="86"/>
      <c r="C154" s="144"/>
      <c r="D154" s="145"/>
      <c r="E154" s="144"/>
      <c r="F154" s="144"/>
      <c r="G154" s="144"/>
      <c r="H154" s="144"/>
      <c r="I154" s="191" t="str">
        <f>_xlfn.IFNA(VLOOKUP(F154,'Reference data SID'!$D$2:$Q$673,14,FALSE),"")</f>
        <v/>
      </c>
      <c r="J154" s="191" t="str">
        <f>_xlfn.IFNA(VLOOKUP(I154,'Reference data SID'!$C$3:$E$673,3,FALSE),"")</f>
        <v/>
      </c>
      <c r="K154" s="64" t="str">
        <f>_xlfn.IFNA(IF(J154=FALSE,I154,IF(ISBLANK(G154),VLOOKUP(H154,'Reference data SID'!$N:$P,3,FALSE),VLOOKUP(G154,'Reference data SID'!$M:$P,4,FALSE))),"")</f>
        <v/>
      </c>
      <c r="L154" s="148" t="str">
        <f>_xlfn.IFNA(VLOOKUP(K154,'Reference data SID'!L:M,2,FALSE),"")</f>
        <v/>
      </c>
      <c r="M154" s="148" t="str">
        <f>_xlfn.IFNA(VLOOKUP(K154,'Reference data SID'!L:N,3,FALSE),"")</f>
        <v/>
      </c>
      <c r="N154" s="148" t="str">
        <f>_xlfn.IFNA(VLOOKUP(K154,'Reference data SID'!L:O,4,FALSE),"")</f>
        <v/>
      </c>
      <c r="O154" s="144"/>
      <c r="P154" s="144"/>
      <c r="Q154" s="144"/>
      <c r="R154" s="144"/>
      <c r="S154" s="144"/>
      <c r="T154" s="146"/>
      <c r="U154" s="146"/>
      <c r="V154" s="146"/>
      <c r="W154" s="144"/>
      <c r="X154" s="149" t="str">
        <f t="shared" ca="1" si="34"/>
        <v/>
      </c>
      <c r="Y154" s="210" t="str">
        <f>_xlfn.IFNA(VLOOKUP(F154,'Reference data SID'!D:E,2,FALSE),"")</f>
        <v/>
      </c>
      <c r="Z154" s="210" t="str">
        <f t="shared" si="35"/>
        <v>not ok</v>
      </c>
      <c r="AA154" s="210" t="str">
        <f t="shared" si="36"/>
        <v>not ok</v>
      </c>
      <c r="AB154" s="210" t="str">
        <f t="shared" si="37"/>
        <v>ok</v>
      </c>
      <c r="AC154" s="210" t="str">
        <f t="shared" si="38"/>
        <v>_EC</v>
      </c>
      <c r="AD154" s="210" t="str">
        <f t="shared" si="39"/>
        <v>_CAS</v>
      </c>
      <c r="AE154" s="210" t="str">
        <f t="shared" si="40"/>
        <v>_uses</v>
      </c>
      <c r="AF154" s="210" t="str">
        <f t="shared" si="41"/>
        <v/>
      </c>
      <c r="AG154" s="210" t="str">
        <f t="shared" si="42"/>
        <v/>
      </c>
      <c r="AH154" s="210" t="str">
        <f t="shared" si="43"/>
        <v>_articles</v>
      </c>
      <c r="AI154" s="210" t="str">
        <f t="shared" si="44"/>
        <v/>
      </c>
      <c r="AJ154" s="210" t="str">
        <f t="shared" si="45"/>
        <v/>
      </c>
      <c r="AK154" s="210" t="str">
        <f>IF(LEN(F154)&gt;1,CONCATENATE(Table6[[#This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4" s="210" t="str">
        <f>IF(LEN(F154)&gt;1,IF(COUNTIFS($AK$6:AK$502,LEFT(AK154,250))&gt;1,"Duplicate entry: it seems that you have two rows reporting the same stockpile, please verify that it is not a duplicate",""),"")</f>
        <v/>
      </c>
      <c r="AM154" s="210" t="str">
        <f>IF(LEN(F154)&gt;0,IF(ISNUMBER(MATCH(F154,Annex_I_II_entries,0)),"","The Entry name is not within the dropdown list, make sure that you have not copied and pasted overwritting the cell format (with its correponding dropdown list) in column A"),"")</f>
        <v/>
      </c>
      <c r="AN154" s="210" t="str">
        <f t="shared" ca="1" si="46"/>
        <v/>
      </c>
      <c r="AO154" s="210" t="str">
        <f t="shared" ca="1" si="47"/>
        <v/>
      </c>
      <c r="AP154" s="211" t="str">
        <f t="shared" ca="1" si="48"/>
        <v/>
      </c>
      <c r="AQ154" s="211" t="str">
        <f t="shared" ca="1" si="49"/>
        <v/>
      </c>
      <c r="AR154" s="212" t="str">
        <f t="shared" ca="1" si="50"/>
        <v/>
      </c>
    </row>
    <row r="155" spans="1:44" x14ac:dyDescent="0.25">
      <c r="A155" s="86"/>
      <c r="B155" s="86"/>
      <c r="C155" s="147"/>
      <c r="D155" s="176"/>
      <c r="E155" s="147"/>
      <c r="F155" s="147"/>
      <c r="G155" s="144"/>
      <c r="H155" s="144"/>
      <c r="I155" s="192" t="str">
        <f>_xlfn.IFNA(VLOOKUP(F155,'Reference data SID'!$D$2:$Q$673,14,FALSE),"")</f>
        <v/>
      </c>
      <c r="J155" s="192" t="str">
        <f>_xlfn.IFNA(VLOOKUP(I155,'Reference data SID'!$C$3:$E$673,3,FALSE),"")</f>
        <v/>
      </c>
      <c r="K155" s="64" t="str">
        <f>_xlfn.IFNA(IF(J155=FALSE,I155,IF(ISBLANK(G155),VLOOKUP(H155,'Reference data SID'!$N:$P,3,FALSE),VLOOKUP(G155,'Reference data SID'!$M:$P,4,FALSE))),"")</f>
        <v/>
      </c>
      <c r="L155" s="148" t="str">
        <f>_xlfn.IFNA(VLOOKUP(K155,'Reference data SID'!L:M,2,FALSE),"")</f>
        <v/>
      </c>
      <c r="M155" s="148" t="str">
        <f>_xlfn.IFNA(VLOOKUP(K155,'Reference data SID'!L:N,3,FALSE),"")</f>
        <v/>
      </c>
      <c r="N155" s="148" t="str">
        <f>_xlfn.IFNA(VLOOKUP(K155,'Reference data SID'!L:O,4,FALSE),"")</f>
        <v/>
      </c>
      <c r="O155" s="147"/>
      <c r="P155" s="147"/>
      <c r="Q155" s="147"/>
      <c r="R155" s="147"/>
      <c r="S155" s="147"/>
      <c r="T155" s="146"/>
      <c r="U155" s="146"/>
      <c r="V155" s="146"/>
      <c r="W155" s="147"/>
      <c r="X155" s="149" t="str">
        <f t="shared" ca="1" si="34"/>
        <v/>
      </c>
      <c r="Y155" s="210" t="str">
        <f>_xlfn.IFNA(VLOOKUP(F155,'Reference data SID'!D:E,2,FALSE),"")</f>
        <v/>
      </c>
      <c r="Z155" s="210" t="str">
        <f t="shared" si="35"/>
        <v>not ok</v>
      </c>
      <c r="AA155" s="210" t="str">
        <f t="shared" si="36"/>
        <v>not ok</v>
      </c>
      <c r="AB155" s="210" t="str">
        <f t="shared" si="37"/>
        <v>ok</v>
      </c>
      <c r="AC155" s="210" t="str">
        <f t="shared" si="38"/>
        <v>_EC</v>
      </c>
      <c r="AD155" s="210" t="str">
        <f t="shared" si="39"/>
        <v>_CAS</v>
      </c>
      <c r="AE155" s="210" t="str">
        <f t="shared" si="40"/>
        <v>_uses</v>
      </c>
      <c r="AF155" s="210" t="str">
        <f t="shared" si="41"/>
        <v/>
      </c>
      <c r="AG155" s="210" t="str">
        <f t="shared" si="42"/>
        <v/>
      </c>
      <c r="AH155" s="210" t="str">
        <f t="shared" si="43"/>
        <v>_articles</v>
      </c>
      <c r="AI155" s="210" t="str">
        <f t="shared" si="44"/>
        <v/>
      </c>
      <c r="AJ155" s="210" t="str">
        <f t="shared" si="45"/>
        <v/>
      </c>
      <c r="AK155" s="210" t="str">
        <f>IF(LEN(F155)&gt;1,CONCATENATE(Table6[[#This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5" s="210" t="str">
        <f>IF(LEN(F155)&gt;1,IF(COUNTIFS($AK$6:AK$502,LEFT(AK155,250))&gt;1,"Duplicate entry: it seems that you have two rows reporting the same stockpile, please verify that it is not a duplicate",""),"")</f>
        <v/>
      </c>
      <c r="AM155" s="210" t="str">
        <f>IF(LEN(F155)&gt;0,IF(ISNUMBER(MATCH(F155,Annex_I_II_entries,0)),"","The Entry name is not within the dropdown list, make sure that you have not copied and pasted overwritting the cell format (with its correponding dropdown list) in column A"),"")</f>
        <v/>
      </c>
      <c r="AN155" s="210" t="str">
        <f t="shared" ca="1" si="46"/>
        <v/>
      </c>
      <c r="AO155" s="210" t="str">
        <f t="shared" ca="1" si="47"/>
        <v/>
      </c>
      <c r="AP155" s="211" t="str">
        <f t="shared" ca="1" si="48"/>
        <v/>
      </c>
      <c r="AQ155" s="211" t="str">
        <f t="shared" ca="1" si="49"/>
        <v/>
      </c>
      <c r="AR155" s="212" t="str">
        <f t="shared" ca="1" si="50"/>
        <v/>
      </c>
    </row>
    <row r="156" spans="1:44" x14ac:dyDescent="0.25">
      <c r="A156" s="86"/>
      <c r="B156" s="86"/>
      <c r="C156" s="144"/>
      <c r="D156" s="145"/>
      <c r="E156" s="144"/>
      <c r="F156" s="144"/>
      <c r="G156" s="144"/>
      <c r="H156" s="144"/>
      <c r="I156" s="191" t="str">
        <f>_xlfn.IFNA(VLOOKUP(F156,'Reference data SID'!$D$2:$Q$673,14,FALSE),"")</f>
        <v/>
      </c>
      <c r="J156" s="191" t="str">
        <f>_xlfn.IFNA(VLOOKUP(I156,'Reference data SID'!$C$3:$E$673,3,FALSE),"")</f>
        <v/>
      </c>
      <c r="K156" s="64" t="str">
        <f>_xlfn.IFNA(IF(J156=FALSE,I156,IF(ISBLANK(G156),VLOOKUP(H156,'Reference data SID'!$N:$P,3,FALSE),VLOOKUP(G156,'Reference data SID'!$M:$P,4,FALSE))),"")</f>
        <v/>
      </c>
      <c r="L156" s="148" t="str">
        <f>_xlfn.IFNA(VLOOKUP(K156,'Reference data SID'!L:M,2,FALSE),"")</f>
        <v/>
      </c>
      <c r="M156" s="148" t="str">
        <f>_xlfn.IFNA(VLOOKUP(K156,'Reference data SID'!L:N,3,FALSE),"")</f>
        <v/>
      </c>
      <c r="N156" s="148" t="str">
        <f>_xlfn.IFNA(VLOOKUP(K156,'Reference data SID'!L:O,4,FALSE),"")</f>
        <v/>
      </c>
      <c r="O156" s="144"/>
      <c r="P156" s="144"/>
      <c r="Q156" s="144"/>
      <c r="R156" s="144"/>
      <c r="S156" s="144"/>
      <c r="T156" s="146"/>
      <c r="U156" s="146"/>
      <c r="V156" s="146"/>
      <c r="W156" s="144"/>
      <c r="X156" s="149" t="str">
        <f t="shared" ca="1" si="34"/>
        <v/>
      </c>
      <c r="Y156" s="210" t="str">
        <f>_xlfn.IFNA(VLOOKUP(F156,'Reference data SID'!D:E,2,FALSE),"")</f>
        <v/>
      </c>
      <c r="Z156" s="210" t="str">
        <f t="shared" si="35"/>
        <v>not ok</v>
      </c>
      <c r="AA156" s="210" t="str">
        <f t="shared" si="36"/>
        <v>not ok</v>
      </c>
      <c r="AB156" s="210" t="str">
        <f t="shared" si="37"/>
        <v>ok</v>
      </c>
      <c r="AC156" s="210" t="str">
        <f t="shared" si="38"/>
        <v>_EC</v>
      </c>
      <c r="AD156" s="210" t="str">
        <f t="shared" si="39"/>
        <v>_CAS</v>
      </c>
      <c r="AE156" s="210" t="str">
        <f t="shared" si="40"/>
        <v>_uses</v>
      </c>
      <c r="AF156" s="210" t="str">
        <f t="shared" si="41"/>
        <v/>
      </c>
      <c r="AG156" s="210" t="str">
        <f t="shared" si="42"/>
        <v/>
      </c>
      <c r="AH156" s="210" t="str">
        <f t="shared" si="43"/>
        <v>_articles</v>
      </c>
      <c r="AI156" s="210" t="str">
        <f t="shared" si="44"/>
        <v/>
      </c>
      <c r="AJ156" s="210" t="str">
        <f t="shared" si="45"/>
        <v/>
      </c>
      <c r="AK156" s="210" t="str">
        <f>IF(LEN(F156)&gt;1,CONCATENATE(Table6[[#This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6" s="210" t="str">
        <f>IF(LEN(F156)&gt;1,IF(COUNTIFS($AK$6:AK$502,LEFT(AK156,250))&gt;1,"Duplicate entry: it seems that you have two rows reporting the same stockpile, please verify that it is not a duplicate",""),"")</f>
        <v/>
      </c>
      <c r="AM156" s="210" t="str">
        <f>IF(LEN(F156)&gt;0,IF(ISNUMBER(MATCH(F156,Annex_I_II_entries,0)),"","The Entry name is not within the dropdown list, make sure that you have not copied and pasted overwritting the cell format (with its correponding dropdown list) in column A"),"")</f>
        <v/>
      </c>
      <c r="AN156" s="210" t="str">
        <f t="shared" ca="1" si="46"/>
        <v/>
      </c>
      <c r="AO156" s="210" t="str">
        <f t="shared" ca="1" si="47"/>
        <v/>
      </c>
      <c r="AP156" s="211" t="str">
        <f t="shared" ca="1" si="48"/>
        <v/>
      </c>
      <c r="AQ156" s="211" t="str">
        <f t="shared" ca="1" si="49"/>
        <v/>
      </c>
      <c r="AR156" s="212" t="str">
        <f t="shared" ca="1" si="50"/>
        <v/>
      </c>
    </row>
    <row r="157" spans="1:44" x14ac:dyDescent="0.25">
      <c r="A157" s="86"/>
      <c r="B157" s="86"/>
      <c r="C157" s="147"/>
      <c r="D157" s="176"/>
      <c r="E157" s="147"/>
      <c r="F157" s="147"/>
      <c r="G157" s="144"/>
      <c r="H157" s="144"/>
      <c r="I157" s="192" t="str">
        <f>_xlfn.IFNA(VLOOKUP(F157,'Reference data SID'!$D$2:$Q$673,14,FALSE),"")</f>
        <v/>
      </c>
      <c r="J157" s="192" t="str">
        <f>_xlfn.IFNA(VLOOKUP(I157,'Reference data SID'!$C$3:$E$673,3,FALSE),"")</f>
        <v/>
      </c>
      <c r="K157" s="64" t="str">
        <f>_xlfn.IFNA(IF(J157=FALSE,I157,IF(ISBLANK(G157),VLOOKUP(H157,'Reference data SID'!$N:$P,3,FALSE),VLOOKUP(G157,'Reference data SID'!$M:$P,4,FALSE))),"")</f>
        <v/>
      </c>
      <c r="L157" s="148" t="str">
        <f>_xlfn.IFNA(VLOOKUP(K157,'Reference data SID'!L:M,2,FALSE),"")</f>
        <v/>
      </c>
      <c r="M157" s="148" t="str">
        <f>_xlfn.IFNA(VLOOKUP(K157,'Reference data SID'!L:N,3,FALSE),"")</f>
        <v/>
      </c>
      <c r="N157" s="148" t="str">
        <f>_xlfn.IFNA(VLOOKUP(K157,'Reference data SID'!L:O,4,FALSE),"")</f>
        <v/>
      </c>
      <c r="O157" s="147"/>
      <c r="P157" s="147"/>
      <c r="Q157" s="147"/>
      <c r="R157" s="147"/>
      <c r="S157" s="147"/>
      <c r="T157" s="146"/>
      <c r="U157" s="146"/>
      <c r="V157" s="146"/>
      <c r="W157" s="147"/>
      <c r="X157" s="149" t="str">
        <f t="shared" ca="1" si="34"/>
        <v/>
      </c>
      <c r="Y157" s="210" t="str">
        <f>_xlfn.IFNA(VLOOKUP(F157,'Reference data SID'!D:E,2,FALSE),"")</f>
        <v/>
      </c>
      <c r="Z157" s="210" t="str">
        <f t="shared" si="35"/>
        <v>not ok</v>
      </c>
      <c r="AA157" s="210" t="str">
        <f t="shared" si="36"/>
        <v>not ok</v>
      </c>
      <c r="AB157" s="210" t="str">
        <f t="shared" si="37"/>
        <v>ok</v>
      </c>
      <c r="AC157" s="210" t="str">
        <f t="shared" si="38"/>
        <v>_EC</v>
      </c>
      <c r="AD157" s="210" t="str">
        <f t="shared" si="39"/>
        <v>_CAS</v>
      </c>
      <c r="AE157" s="210" t="str">
        <f t="shared" si="40"/>
        <v>_uses</v>
      </c>
      <c r="AF157" s="210" t="str">
        <f t="shared" si="41"/>
        <v/>
      </c>
      <c r="AG157" s="210" t="str">
        <f t="shared" si="42"/>
        <v/>
      </c>
      <c r="AH157" s="210" t="str">
        <f t="shared" si="43"/>
        <v>_articles</v>
      </c>
      <c r="AI157" s="210" t="str">
        <f t="shared" si="44"/>
        <v/>
      </c>
      <c r="AJ157" s="210" t="str">
        <f t="shared" si="45"/>
        <v/>
      </c>
      <c r="AK157" s="210" t="str">
        <f>IF(LEN(F157)&gt;1,CONCATENATE(Table6[[#This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7" s="210" t="str">
        <f>IF(LEN(F157)&gt;1,IF(COUNTIFS($AK$6:AK$502,LEFT(AK157,250))&gt;1,"Duplicate entry: it seems that you have two rows reporting the same stockpile, please verify that it is not a duplicate",""),"")</f>
        <v/>
      </c>
      <c r="AM157" s="210" t="str">
        <f>IF(LEN(F157)&gt;0,IF(ISNUMBER(MATCH(F157,Annex_I_II_entries,0)),"","The Entry name is not within the dropdown list, make sure that you have not copied and pasted overwritting the cell format (with its correponding dropdown list) in column A"),"")</f>
        <v/>
      </c>
      <c r="AN157" s="210" t="str">
        <f t="shared" ca="1" si="46"/>
        <v/>
      </c>
      <c r="AO157" s="210" t="str">
        <f t="shared" ca="1" si="47"/>
        <v/>
      </c>
      <c r="AP157" s="211" t="str">
        <f t="shared" ca="1" si="48"/>
        <v/>
      </c>
      <c r="AQ157" s="211" t="str">
        <f t="shared" ca="1" si="49"/>
        <v/>
      </c>
      <c r="AR157" s="212" t="str">
        <f t="shared" ca="1" si="50"/>
        <v/>
      </c>
    </row>
    <row r="158" spans="1:44" x14ac:dyDescent="0.25">
      <c r="A158" s="86"/>
      <c r="B158" s="86"/>
      <c r="C158" s="144"/>
      <c r="D158" s="145"/>
      <c r="E158" s="144"/>
      <c r="F158" s="144"/>
      <c r="G158" s="144"/>
      <c r="H158" s="144"/>
      <c r="I158" s="191" t="str">
        <f>_xlfn.IFNA(VLOOKUP(F158,'Reference data SID'!$D$2:$Q$673,14,FALSE),"")</f>
        <v/>
      </c>
      <c r="J158" s="191" t="str">
        <f>_xlfn.IFNA(VLOOKUP(I158,'Reference data SID'!$C$3:$E$673,3,FALSE),"")</f>
        <v/>
      </c>
      <c r="K158" s="64" t="str">
        <f>_xlfn.IFNA(IF(J158=FALSE,I158,IF(ISBLANK(G158),VLOOKUP(H158,'Reference data SID'!$N:$P,3,FALSE),VLOOKUP(G158,'Reference data SID'!$M:$P,4,FALSE))),"")</f>
        <v/>
      </c>
      <c r="L158" s="148" t="str">
        <f>_xlfn.IFNA(VLOOKUP(K158,'Reference data SID'!L:M,2,FALSE),"")</f>
        <v/>
      </c>
      <c r="M158" s="148" t="str">
        <f>_xlfn.IFNA(VLOOKUP(K158,'Reference data SID'!L:N,3,FALSE),"")</f>
        <v/>
      </c>
      <c r="N158" s="148" t="str">
        <f>_xlfn.IFNA(VLOOKUP(K158,'Reference data SID'!L:O,4,FALSE),"")</f>
        <v/>
      </c>
      <c r="O158" s="144"/>
      <c r="P158" s="144"/>
      <c r="Q158" s="144"/>
      <c r="R158" s="144"/>
      <c r="S158" s="144"/>
      <c r="T158" s="146"/>
      <c r="U158" s="146"/>
      <c r="V158" s="146"/>
      <c r="W158" s="144"/>
      <c r="X158" s="149" t="str">
        <f t="shared" ca="1" si="34"/>
        <v/>
      </c>
      <c r="Y158" s="210" t="str">
        <f>_xlfn.IFNA(VLOOKUP(F158,'Reference data SID'!D:E,2,FALSE),"")</f>
        <v/>
      </c>
      <c r="Z158" s="210" t="str">
        <f t="shared" si="35"/>
        <v>not ok</v>
      </c>
      <c r="AA158" s="210" t="str">
        <f t="shared" si="36"/>
        <v>not ok</v>
      </c>
      <c r="AB158" s="210" t="str">
        <f t="shared" si="37"/>
        <v>ok</v>
      </c>
      <c r="AC158" s="210" t="str">
        <f t="shared" si="38"/>
        <v>_EC</v>
      </c>
      <c r="AD158" s="210" t="str">
        <f t="shared" si="39"/>
        <v>_CAS</v>
      </c>
      <c r="AE158" s="210" t="str">
        <f t="shared" si="40"/>
        <v>_uses</v>
      </c>
      <c r="AF158" s="210" t="str">
        <f t="shared" si="41"/>
        <v/>
      </c>
      <c r="AG158" s="210" t="str">
        <f t="shared" si="42"/>
        <v/>
      </c>
      <c r="AH158" s="210" t="str">
        <f t="shared" si="43"/>
        <v>_articles</v>
      </c>
      <c r="AI158" s="210" t="str">
        <f t="shared" si="44"/>
        <v/>
      </c>
      <c r="AJ158" s="210" t="str">
        <f t="shared" si="45"/>
        <v/>
      </c>
      <c r="AK158" s="210" t="str">
        <f>IF(LEN(F158)&gt;1,CONCATENATE(Table6[[#This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8" s="210" t="str">
        <f>IF(LEN(F158)&gt;1,IF(COUNTIFS($AK$6:AK$502,LEFT(AK158,250))&gt;1,"Duplicate entry: it seems that you have two rows reporting the same stockpile, please verify that it is not a duplicate",""),"")</f>
        <v/>
      </c>
      <c r="AM158" s="210" t="str">
        <f>IF(LEN(F158)&gt;0,IF(ISNUMBER(MATCH(F158,Annex_I_II_entries,0)),"","The Entry name is not within the dropdown list, make sure that you have not copied and pasted overwritting the cell format (with its correponding dropdown list) in column A"),"")</f>
        <v/>
      </c>
      <c r="AN158" s="210" t="str">
        <f t="shared" ca="1" si="46"/>
        <v/>
      </c>
      <c r="AO158" s="210" t="str">
        <f t="shared" ca="1" si="47"/>
        <v/>
      </c>
      <c r="AP158" s="211" t="str">
        <f t="shared" ca="1" si="48"/>
        <v/>
      </c>
      <c r="AQ158" s="211" t="str">
        <f t="shared" ca="1" si="49"/>
        <v/>
      </c>
      <c r="AR158" s="212" t="str">
        <f t="shared" ca="1" si="50"/>
        <v/>
      </c>
    </row>
    <row r="159" spans="1:44" x14ac:dyDescent="0.25">
      <c r="A159" s="86"/>
      <c r="B159" s="86"/>
      <c r="C159" s="147"/>
      <c r="D159" s="176"/>
      <c r="E159" s="147"/>
      <c r="F159" s="147"/>
      <c r="G159" s="144"/>
      <c r="H159" s="144"/>
      <c r="I159" s="192" t="str">
        <f>_xlfn.IFNA(VLOOKUP(F159,'Reference data SID'!$D$2:$Q$673,14,FALSE),"")</f>
        <v/>
      </c>
      <c r="J159" s="192" t="str">
        <f>_xlfn.IFNA(VLOOKUP(I159,'Reference data SID'!$C$3:$E$673,3,FALSE),"")</f>
        <v/>
      </c>
      <c r="K159" s="64" t="str">
        <f>_xlfn.IFNA(IF(J159=FALSE,I159,IF(ISBLANK(G159),VLOOKUP(H159,'Reference data SID'!$N:$P,3,FALSE),VLOOKUP(G159,'Reference data SID'!$M:$P,4,FALSE))),"")</f>
        <v/>
      </c>
      <c r="L159" s="148" t="str">
        <f>_xlfn.IFNA(VLOOKUP(K159,'Reference data SID'!L:M,2,FALSE),"")</f>
        <v/>
      </c>
      <c r="M159" s="148" t="str">
        <f>_xlfn.IFNA(VLOOKUP(K159,'Reference data SID'!L:N,3,FALSE),"")</f>
        <v/>
      </c>
      <c r="N159" s="148" t="str">
        <f>_xlfn.IFNA(VLOOKUP(K159,'Reference data SID'!L:O,4,FALSE),"")</f>
        <v/>
      </c>
      <c r="O159" s="147"/>
      <c r="P159" s="147"/>
      <c r="Q159" s="147"/>
      <c r="R159" s="147"/>
      <c r="S159" s="147"/>
      <c r="T159" s="146"/>
      <c r="U159" s="146"/>
      <c r="V159" s="146"/>
      <c r="W159" s="147"/>
      <c r="X159" s="149" t="str">
        <f t="shared" ca="1" si="34"/>
        <v/>
      </c>
      <c r="Y159" s="210" t="str">
        <f>_xlfn.IFNA(VLOOKUP(F159,'Reference data SID'!D:E,2,FALSE),"")</f>
        <v/>
      </c>
      <c r="Z159" s="210" t="str">
        <f t="shared" si="35"/>
        <v>not ok</v>
      </c>
      <c r="AA159" s="210" t="str">
        <f t="shared" si="36"/>
        <v>not ok</v>
      </c>
      <c r="AB159" s="210" t="str">
        <f t="shared" si="37"/>
        <v>ok</v>
      </c>
      <c r="AC159" s="210" t="str">
        <f t="shared" si="38"/>
        <v>_EC</v>
      </c>
      <c r="AD159" s="210" t="str">
        <f t="shared" si="39"/>
        <v>_CAS</v>
      </c>
      <c r="AE159" s="210" t="str">
        <f t="shared" si="40"/>
        <v>_uses</v>
      </c>
      <c r="AF159" s="210" t="str">
        <f t="shared" si="41"/>
        <v/>
      </c>
      <c r="AG159" s="210" t="str">
        <f t="shared" si="42"/>
        <v/>
      </c>
      <c r="AH159" s="210" t="str">
        <f t="shared" si="43"/>
        <v>_articles</v>
      </c>
      <c r="AI159" s="210" t="str">
        <f t="shared" si="44"/>
        <v/>
      </c>
      <c r="AJ159" s="210" t="str">
        <f t="shared" si="45"/>
        <v/>
      </c>
      <c r="AK159" s="210" t="str">
        <f>IF(LEN(F159)&gt;1,CONCATENATE(Table6[[#This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59" s="210" t="str">
        <f>IF(LEN(F159)&gt;1,IF(COUNTIFS($AK$6:AK$502,LEFT(AK159,250))&gt;1,"Duplicate entry: it seems that you have two rows reporting the same stockpile, please verify that it is not a duplicate",""),"")</f>
        <v/>
      </c>
      <c r="AM159" s="210" t="str">
        <f>IF(LEN(F159)&gt;0,IF(ISNUMBER(MATCH(F159,Annex_I_II_entries,0)),"","The Entry name is not within the dropdown list, make sure that you have not copied and pasted overwritting the cell format (with its correponding dropdown list) in column A"),"")</f>
        <v/>
      </c>
      <c r="AN159" s="210" t="str">
        <f t="shared" ca="1" si="46"/>
        <v/>
      </c>
      <c r="AO159" s="210" t="str">
        <f t="shared" ca="1" si="47"/>
        <v/>
      </c>
      <c r="AP159" s="211" t="str">
        <f t="shared" ca="1" si="48"/>
        <v/>
      </c>
      <c r="AQ159" s="211" t="str">
        <f t="shared" ca="1" si="49"/>
        <v/>
      </c>
      <c r="AR159" s="212" t="str">
        <f t="shared" ca="1" si="50"/>
        <v/>
      </c>
    </row>
    <row r="160" spans="1:44" x14ac:dyDescent="0.25">
      <c r="A160" s="86"/>
      <c r="B160" s="86"/>
      <c r="C160" s="144"/>
      <c r="D160" s="145"/>
      <c r="E160" s="144"/>
      <c r="F160" s="144"/>
      <c r="G160" s="144"/>
      <c r="H160" s="144"/>
      <c r="I160" s="191" t="str">
        <f>_xlfn.IFNA(VLOOKUP(F160,'Reference data SID'!$D$2:$Q$673,14,FALSE),"")</f>
        <v/>
      </c>
      <c r="J160" s="191" t="str">
        <f>_xlfn.IFNA(VLOOKUP(I160,'Reference data SID'!$C$3:$E$673,3,FALSE),"")</f>
        <v/>
      </c>
      <c r="K160" s="64" t="str">
        <f>_xlfn.IFNA(IF(J160=FALSE,I160,IF(ISBLANK(G160),VLOOKUP(H160,'Reference data SID'!$N:$P,3,FALSE),VLOOKUP(G160,'Reference data SID'!$M:$P,4,FALSE))),"")</f>
        <v/>
      </c>
      <c r="L160" s="148" t="str">
        <f>_xlfn.IFNA(VLOOKUP(K160,'Reference data SID'!L:M,2,FALSE),"")</f>
        <v/>
      </c>
      <c r="M160" s="148" t="str">
        <f>_xlfn.IFNA(VLOOKUP(K160,'Reference data SID'!L:N,3,FALSE),"")</f>
        <v/>
      </c>
      <c r="N160" s="148" t="str">
        <f>_xlfn.IFNA(VLOOKUP(K160,'Reference data SID'!L:O,4,FALSE),"")</f>
        <v/>
      </c>
      <c r="O160" s="144"/>
      <c r="P160" s="144"/>
      <c r="Q160" s="144"/>
      <c r="R160" s="144"/>
      <c r="S160" s="144"/>
      <c r="T160" s="146"/>
      <c r="U160" s="146"/>
      <c r="V160" s="146"/>
      <c r="W160" s="144"/>
      <c r="X160" s="149" t="str">
        <f t="shared" ca="1" si="34"/>
        <v/>
      </c>
      <c r="Y160" s="210" t="str">
        <f>_xlfn.IFNA(VLOOKUP(F160,'Reference data SID'!D:E,2,FALSE),"")</f>
        <v/>
      </c>
      <c r="Z160" s="210" t="str">
        <f t="shared" si="35"/>
        <v>not ok</v>
      </c>
      <c r="AA160" s="210" t="str">
        <f t="shared" si="36"/>
        <v>not ok</v>
      </c>
      <c r="AB160" s="210" t="str">
        <f t="shared" si="37"/>
        <v>ok</v>
      </c>
      <c r="AC160" s="210" t="str">
        <f t="shared" si="38"/>
        <v>_EC</v>
      </c>
      <c r="AD160" s="210" t="str">
        <f t="shared" si="39"/>
        <v>_CAS</v>
      </c>
      <c r="AE160" s="210" t="str">
        <f t="shared" si="40"/>
        <v>_uses</v>
      </c>
      <c r="AF160" s="210" t="str">
        <f t="shared" si="41"/>
        <v/>
      </c>
      <c r="AG160" s="210" t="str">
        <f t="shared" si="42"/>
        <v/>
      </c>
      <c r="AH160" s="210" t="str">
        <f t="shared" si="43"/>
        <v>_articles</v>
      </c>
      <c r="AI160" s="210" t="str">
        <f t="shared" si="44"/>
        <v/>
      </c>
      <c r="AJ160" s="210" t="str">
        <f t="shared" si="45"/>
        <v/>
      </c>
      <c r="AK160" s="210" t="str">
        <f>IF(LEN(F160)&gt;1,CONCATENATE(Table6[[#This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0" s="210" t="str">
        <f>IF(LEN(F160)&gt;1,IF(COUNTIFS($AK$6:AK$502,LEFT(AK160,250))&gt;1,"Duplicate entry: it seems that you have two rows reporting the same stockpile, please verify that it is not a duplicate",""),"")</f>
        <v/>
      </c>
      <c r="AM160" s="210" t="str">
        <f>IF(LEN(F160)&gt;0,IF(ISNUMBER(MATCH(F160,Annex_I_II_entries,0)),"","The Entry name is not within the dropdown list, make sure that you have not copied and pasted overwritting the cell format (with its correponding dropdown list) in column A"),"")</f>
        <v/>
      </c>
      <c r="AN160" s="210" t="str">
        <f t="shared" ca="1" si="46"/>
        <v/>
      </c>
      <c r="AO160" s="210" t="str">
        <f t="shared" ca="1" si="47"/>
        <v/>
      </c>
      <c r="AP160" s="211" t="str">
        <f t="shared" ca="1" si="48"/>
        <v/>
      </c>
      <c r="AQ160" s="211" t="str">
        <f t="shared" ca="1" si="49"/>
        <v/>
      </c>
      <c r="AR160" s="212" t="str">
        <f t="shared" ca="1" si="50"/>
        <v/>
      </c>
    </row>
    <row r="161" spans="1:44" x14ac:dyDescent="0.25">
      <c r="A161" s="86"/>
      <c r="B161" s="86"/>
      <c r="C161" s="147"/>
      <c r="D161" s="176"/>
      <c r="E161" s="147"/>
      <c r="F161" s="147"/>
      <c r="G161" s="144"/>
      <c r="H161" s="144"/>
      <c r="I161" s="192" t="str">
        <f>_xlfn.IFNA(VLOOKUP(F161,'Reference data SID'!$D$2:$Q$673,14,FALSE),"")</f>
        <v/>
      </c>
      <c r="J161" s="192" t="str">
        <f>_xlfn.IFNA(VLOOKUP(I161,'Reference data SID'!$C$3:$E$673,3,FALSE),"")</f>
        <v/>
      </c>
      <c r="K161" s="64" t="str">
        <f>_xlfn.IFNA(IF(J161=FALSE,I161,IF(ISBLANK(G161),VLOOKUP(H161,'Reference data SID'!$N:$P,3,FALSE),VLOOKUP(G161,'Reference data SID'!$M:$P,4,FALSE))),"")</f>
        <v/>
      </c>
      <c r="L161" s="148" t="str">
        <f>_xlfn.IFNA(VLOOKUP(K161,'Reference data SID'!L:M,2,FALSE),"")</f>
        <v/>
      </c>
      <c r="M161" s="148" t="str">
        <f>_xlfn.IFNA(VLOOKUP(K161,'Reference data SID'!L:N,3,FALSE),"")</f>
        <v/>
      </c>
      <c r="N161" s="148" t="str">
        <f>_xlfn.IFNA(VLOOKUP(K161,'Reference data SID'!L:O,4,FALSE),"")</f>
        <v/>
      </c>
      <c r="O161" s="147"/>
      <c r="P161" s="147"/>
      <c r="Q161" s="147"/>
      <c r="R161" s="147"/>
      <c r="S161" s="147"/>
      <c r="T161" s="146"/>
      <c r="U161" s="146"/>
      <c r="V161" s="146"/>
      <c r="W161" s="147"/>
      <c r="X161" s="149" t="str">
        <f t="shared" ca="1" si="34"/>
        <v/>
      </c>
      <c r="Y161" s="210" t="str">
        <f>_xlfn.IFNA(VLOOKUP(F161,'Reference data SID'!D:E,2,FALSE),"")</f>
        <v/>
      </c>
      <c r="Z161" s="210" t="str">
        <f t="shared" si="35"/>
        <v>not ok</v>
      </c>
      <c r="AA161" s="210" t="str">
        <f t="shared" si="36"/>
        <v>not ok</v>
      </c>
      <c r="AB161" s="210" t="str">
        <f t="shared" si="37"/>
        <v>ok</v>
      </c>
      <c r="AC161" s="210" t="str">
        <f t="shared" si="38"/>
        <v>_EC</v>
      </c>
      <c r="AD161" s="210" t="str">
        <f t="shared" si="39"/>
        <v>_CAS</v>
      </c>
      <c r="AE161" s="210" t="str">
        <f t="shared" si="40"/>
        <v>_uses</v>
      </c>
      <c r="AF161" s="210" t="str">
        <f t="shared" si="41"/>
        <v/>
      </c>
      <c r="AG161" s="210" t="str">
        <f t="shared" si="42"/>
        <v/>
      </c>
      <c r="AH161" s="210" t="str">
        <f t="shared" si="43"/>
        <v>_articles</v>
      </c>
      <c r="AI161" s="210" t="str">
        <f t="shared" si="44"/>
        <v/>
      </c>
      <c r="AJ161" s="210" t="str">
        <f t="shared" si="45"/>
        <v/>
      </c>
      <c r="AK161" s="210" t="str">
        <f>IF(LEN(F161)&gt;1,CONCATENATE(Table6[[#This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1" s="210" t="str">
        <f>IF(LEN(F161)&gt;1,IF(COUNTIFS($AK$6:AK$502,LEFT(AK161,250))&gt;1,"Duplicate entry: it seems that you have two rows reporting the same stockpile, please verify that it is not a duplicate",""),"")</f>
        <v/>
      </c>
      <c r="AM161" s="210" t="str">
        <f>IF(LEN(F161)&gt;0,IF(ISNUMBER(MATCH(F161,Annex_I_II_entries,0)),"","The Entry name is not within the dropdown list, make sure that you have not copied and pasted overwritting the cell format (with its correponding dropdown list) in column A"),"")</f>
        <v/>
      </c>
      <c r="AN161" s="210" t="str">
        <f t="shared" ca="1" si="46"/>
        <v/>
      </c>
      <c r="AO161" s="210" t="str">
        <f t="shared" ca="1" si="47"/>
        <v/>
      </c>
      <c r="AP161" s="211" t="str">
        <f t="shared" ca="1" si="48"/>
        <v/>
      </c>
      <c r="AQ161" s="211" t="str">
        <f t="shared" ca="1" si="49"/>
        <v/>
      </c>
      <c r="AR161" s="212" t="str">
        <f t="shared" ca="1" si="50"/>
        <v/>
      </c>
    </row>
    <row r="162" spans="1:44" x14ac:dyDescent="0.25">
      <c r="A162" s="86"/>
      <c r="B162" s="86"/>
      <c r="C162" s="144"/>
      <c r="D162" s="145"/>
      <c r="E162" s="144"/>
      <c r="F162" s="144"/>
      <c r="G162" s="144"/>
      <c r="H162" s="144"/>
      <c r="I162" s="191" t="str">
        <f>_xlfn.IFNA(VLOOKUP(F162,'Reference data SID'!$D$2:$Q$673,14,FALSE),"")</f>
        <v/>
      </c>
      <c r="J162" s="191" t="str">
        <f>_xlfn.IFNA(VLOOKUP(I162,'Reference data SID'!$C$3:$E$673,3,FALSE),"")</f>
        <v/>
      </c>
      <c r="K162" s="64" t="str">
        <f>_xlfn.IFNA(IF(J162=FALSE,I162,IF(ISBLANK(G162),VLOOKUP(H162,'Reference data SID'!$N:$P,3,FALSE),VLOOKUP(G162,'Reference data SID'!$M:$P,4,FALSE))),"")</f>
        <v/>
      </c>
      <c r="L162" s="148" t="str">
        <f>_xlfn.IFNA(VLOOKUP(K162,'Reference data SID'!L:M,2,FALSE),"")</f>
        <v/>
      </c>
      <c r="M162" s="148" t="str">
        <f>_xlfn.IFNA(VLOOKUP(K162,'Reference data SID'!L:N,3,FALSE),"")</f>
        <v/>
      </c>
      <c r="N162" s="148" t="str">
        <f>_xlfn.IFNA(VLOOKUP(K162,'Reference data SID'!L:O,4,FALSE),"")</f>
        <v/>
      </c>
      <c r="O162" s="144"/>
      <c r="P162" s="144"/>
      <c r="Q162" s="144"/>
      <c r="R162" s="144"/>
      <c r="S162" s="144"/>
      <c r="T162" s="146"/>
      <c r="U162" s="146"/>
      <c r="V162" s="146"/>
      <c r="W162" s="144"/>
      <c r="X162" s="149" t="str">
        <f t="shared" ca="1" si="34"/>
        <v/>
      </c>
      <c r="Y162" s="210" t="str">
        <f>_xlfn.IFNA(VLOOKUP(F162,'Reference data SID'!D:E,2,FALSE),"")</f>
        <v/>
      </c>
      <c r="Z162" s="210" t="str">
        <f t="shared" si="35"/>
        <v>not ok</v>
      </c>
      <c r="AA162" s="210" t="str">
        <f t="shared" si="36"/>
        <v>not ok</v>
      </c>
      <c r="AB162" s="210" t="str">
        <f t="shared" si="37"/>
        <v>ok</v>
      </c>
      <c r="AC162" s="210" t="str">
        <f t="shared" si="38"/>
        <v>_EC</v>
      </c>
      <c r="AD162" s="210" t="str">
        <f t="shared" si="39"/>
        <v>_CAS</v>
      </c>
      <c r="AE162" s="210" t="str">
        <f t="shared" si="40"/>
        <v>_uses</v>
      </c>
      <c r="AF162" s="210" t="str">
        <f t="shared" si="41"/>
        <v/>
      </c>
      <c r="AG162" s="210" t="str">
        <f t="shared" si="42"/>
        <v/>
      </c>
      <c r="AH162" s="210" t="str">
        <f t="shared" si="43"/>
        <v>_articles</v>
      </c>
      <c r="AI162" s="210" t="str">
        <f t="shared" si="44"/>
        <v/>
      </c>
      <c r="AJ162" s="210" t="str">
        <f t="shared" si="45"/>
        <v/>
      </c>
      <c r="AK162" s="210" t="str">
        <f>IF(LEN(F162)&gt;1,CONCATENATE(Table6[[#This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2" s="210" t="str">
        <f>IF(LEN(F162)&gt;1,IF(COUNTIFS($AK$6:AK$502,LEFT(AK162,250))&gt;1,"Duplicate entry: it seems that you have two rows reporting the same stockpile, please verify that it is not a duplicate",""),"")</f>
        <v/>
      </c>
      <c r="AM162" s="210" t="str">
        <f>IF(LEN(F162)&gt;0,IF(ISNUMBER(MATCH(F162,Annex_I_II_entries,0)),"","The Entry name is not within the dropdown list, make sure that you have not copied and pasted overwritting the cell format (with its correponding dropdown list) in column A"),"")</f>
        <v/>
      </c>
      <c r="AN162" s="210" t="str">
        <f t="shared" ca="1" si="46"/>
        <v/>
      </c>
      <c r="AO162" s="210" t="str">
        <f t="shared" ca="1" si="47"/>
        <v/>
      </c>
      <c r="AP162" s="211" t="str">
        <f t="shared" ca="1" si="48"/>
        <v/>
      </c>
      <c r="AQ162" s="211" t="str">
        <f t="shared" ca="1" si="49"/>
        <v/>
      </c>
      <c r="AR162" s="212" t="str">
        <f t="shared" ca="1" si="50"/>
        <v/>
      </c>
    </row>
    <row r="163" spans="1:44" x14ac:dyDescent="0.25">
      <c r="A163" s="86"/>
      <c r="B163" s="86"/>
      <c r="C163" s="147"/>
      <c r="D163" s="176"/>
      <c r="E163" s="147"/>
      <c r="F163" s="147"/>
      <c r="G163" s="144"/>
      <c r="H163" s="144"/>
      <c r="I163" s="192" t="str">
        <f>_xlfn.IFNA(VLOOKUP(F163,'Reference data SID'!$D$2:$Q$673,14,FALSE),"")</f>
        <v/>
      </c>
      <c r="J163" s="192" t="str">
        <f>_xlfn.IFNA(VLOOKUP(I163,'Reference data SID'!$C$3:$E$673,3,FALSE),"")</f>
        <v/>
      </c>
      <c r="K163" s="64" t="str">
        <f>_xlfn.IFNA(IF(J163=FALSE,I163,IF(ISBLANK(G163),VLOOKUP(H163,'Reference data SID'!$N:$P,3,FALSE),VLOOKUP(G163,'Reference data SID'!$M:$P,4,FALSE))),"")</f>
        <v/>
      </c>
      <c r="L163" s="148" t="str">
        <f>_xlfn.IFNA(VLOOKUP(K163,'Reference data SID'!L:M,2,FALSE),"")</f>
        <v/>
      </c>
      <c r="M163" s="148" t="str">
        <f>_xlfn.IFNA(VLOOKUP(K163,'Reference data SID'!L:N,3,FALSE),"")</f>
        <v/>
      </c>
      <c r="N163" s="148" t="str">
        <f>_xlfn.IFNA(VLOOKUP(K163,'Reference data SID'!L:O,4,FALSE),"")</f>
        <v/>
      </c>
      <c r="O163" s="147"/>
      <c r="P163" s="147"/>
      <c r="Q163" s="147"/>
      <c r="R163" s="147"/>
      <c r="S163" s="147"/>
      <c r="T163" s="146"/>
      <c r="U163" s="146"/>
      <c r="V163" s="146"/>
      <c r="W163" s="147"/>
      <c r="X163" s="149" t="str">
        <f t="shared" ca="1" si="34"/>
        <v/>
      </c>
      <c r="Y163" s="210" t="str">
        <f>_xlfn.IFNA(VLOOKUP(F163,'Reference data SID'!D:E,2,FALSE),"")</f>
        <v/>
      </c>
      <c r="Z163" s="210" t="str">
        <f t="shared" si="35"/>
        <v>not ok</v>
      </c>
      <c r="AA163" s="210" t="str">
        <f t="shared" si="36"/>
        <v>not ok</v>
      </c>
      <c r="AB163" s="210" t="str">
        <f t="shared" si="37"/>
        <v>ok</v>
      </c>
      <c r="AC163" s="210" t="str">
        <f t="shared" si="38"/>
        <v>_EC</v>
      </c>
      <c r="AD163" s="210" t="str">
        <f t="shared" si="39"/>
        <v>_CAS</v>
      </c>
      <c r="AE163" s="210" t="str">
        <f t="shared" si="40"/>
        <v>_uses</v>
      </c>
      <c r="AF163" s="210" t="str">
        <f t="shared" si="41"/>
        <v/>
      </c>
      <c r="AG163" s="210" t="str">
        <f t="shared" si="42"/>
        <v/>
      </c>
      <c r="AH163" s="210" t="str">
        <f t="shared" si="43"/>
        <v>_articles</v>
      </c>
      <c r="AI163" s="210" t="str">
        <f t="shared" si="44"/>
        <v/>
      </c>
      <c r="AJ163" s="210" t="str">
        <f t="shared" si="45"/>
        <v/>
      </c>
      <c r="AK163" s="210" t="str">
        <f>IF(LEN(F163)&gt;1,CONCATENATE(Table6[[#This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3" s="210" t="str">
        <f>IF(LEN(F163)&gt;1,IF(COUNTIFS($AK$6:AK$502,LEFT(AK163,250))&gt;1,"Duplicate entry: it seems that you have two rows reporting the same stockpile, please verify that it is not a duplicate",""),"")</f>
        <v/>
      </c>
      <c r="AM163" s="210" t="str">
        <f>IF(LEN(F163)&gt;0,IF(ISNUMBER(MATCH(F163,Annex_I_II_entries,0)),"","The Entry name is not within the dropdown list, make sure that you have not copied and pasted overwritting the cell format (with its correponding dropdown list) in column A"),"")</f>
        <v/>
      </c>
      <c r="AN163" s="210" t="str">
        <f t="shared" ca="1" si="46"/>
        <v/>
      </c>
      <c r="AO163" s="210" t="str">
        <f t="shared" ca="1" si="47"/>
        <v/>
      </c>
      <c r="AP163" s="211" t="str">
        <f t="shared" ca="1" si="48"/>
        <v/>
      </c>
      <c r="AQ163" s="211" t="str">
        <f t="shared" ca="1" si="49"/>
        <v/>
      </c>
      <c r="AR163" s="212" t="str">
        <f t="shared" ca="1" si="50"/>
        <v/>
      </c>
    </row>
    <row r="164" spans="1:44" x14ac:dyDescent="0.25">
      <c r="A164" s="86"/>
      <c r="B164" s="86"/>
      <c r="C164" s="144"/>
      <c r="D164" s="145"/>
      <c r="E164" s="144"/>
      <c r="F164" s="144"/>
      <c r="G164" s="144"/>
      <c r="H164" s="144"/>
      <c r="I164" s="191" t="str">
        <f>_xlfn.IFNA(VLOOKUP(F164,'Reference data SID'!$D$2:$Q$673,14,FALSE),"")</f>
        <v/>
      </c>
      <c r="J164" s="191" t="str">
        <f>_xlfn.IFNA(VLOOKUP(I164,'Reference data SID'!$C$3:$E$673,3,FALSE),"")</f>
        <v/>
      </c>
      <c r="K164" s="64" t="str">
        <f>_xlfn.IFNA(IF(J164=FALSE,I164,IF(ISBLANK(G164),VLOOKUP(H164,'Reference data SID'!$N:$P,3,FALSE),VLOOKUP(G164,'Reference data SID'!$M:$P,4,FALSE))),"")</f>
        <v/>
      </c>
      <c r="L164" s="148" t="str">
        <f>_xlfn.IFNA(VLOOKUP(K164,'Reference data SID'!L:M,2,FALSE),"")</f>
        <v/>
      </c>
      <c r="M164" s="148" t="str">
        <f>_xlfn.IFNA(VLOOKUP(K164,'Reference data SID'!L:N,3,FALSE),"")</f>
        <v/>
      </c>
      <c r="N164" s="148" t="str">
        <f>_xlfn.IFNA(VLOOKUP(K164,'Reference data SID'!L:O,4,FALSE),"")</f>
        <v/>
      </c>
      <c r="O164" s="144"/>
      <c r="P164" s="144"/>
      <c r="Q164" s="144"/>
      <c r="R164" s="144"/>
      <c r="S164" s="144"/>
      <c r="T164" s="146"/>
      <c r="U164" s="146"/>
      <c r="V164" s="146"/>
      <c r="W164" s="144"/>
      <c r="X164" s="149" t="str">
        <f t="shared" ca="1" si="34"/>
        <v/>
      </c>
      <c r="Y164" s="210" t="str">
        <f>_xlfn.IFNA(VLOOKUP(F164,'Reference data SID'!D:E,2,FALSE),"")</f>
        <v/>
      </c>
      <c r="Z164" s="210" t="str">
        <f t="shared" si="35"/>
        <v>not ok</v>
      </c>
      <c r="AA164" s="210" t="str">
        <f t="shared" si="36"/>
        <v>not ok</v>
      </c>
      <c r="AB164" s="210" t="str">
        <f t="shared" si="37"/>
        <v>ok</v>
      </c>
      <c r="AC164" s="210" t="str">
        <f t="shared" si="38"/>
        <v>_EC</v>
      </c>
      <c r="AD164" s="210" t="str">
        <f t="shared" si="39"/>
        <v>_CAS</v>
      </c>
      <c r="AE164" s="210" t="str">
        <f t="shared" si="40"/>
        <v>_uses</v>
      </c>
      <c r="AF164" s="210" t="str">
        <f t="shared" si="41"/>
        <v/>
      </c>
      <c r="AG164" s="210" t="str">
        <f t="shared" si="42"/>
        <v/>
      </c>
      <c r="AH164" s="210" t="str">
        <f t="shared" si="43"/>
        <v>_articles</v>
      </c>
      <c r="AI164" s="210" t="str">
        <f t="shared" si="44"/>
        <v/>
      </c>
      <c r="AJ164" s="210" t="str">
        <f t="shared" si="45"/>
        <v/>
      </c>
      <c r="AK164" s="210" t="str">
        <f>IF(LEN(F164)&gt;1,CONCATENATE(Table6[[#This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4" s="210" t="str">
        <f>IF(LEN(F164)&gt;1,IF(COUNTIFS($AK$6:AK$502,LEFT(AK164,250))&gt;1,"Duplicate entry: it seems that you have two rows reporting the same stockpile, please verify that it is not a duplicate",""),"")</f>
        <v/>
      </c>
      <c r="AM164" s="210" t="str">
        <f>IF(LEN(F164)&gt;0,IF(ISNUMBER(MATCH(F164,Annex_I_II_entries,0)),"","The Entry name is not within the dropdown list, make sure that you have not copied and pasted overwritting the cell format (with its correponding dropdown list) in column A"),"")</f>
        <v/>
      </c>
      <c r="AN164" s="210" t="str">
        <f t="shared" ca="1" si="46"/>
        <v/>
      </c>
      <c r="AO164" s="210" t="str">
        <f t="shared" ca="1" si="47"/>
        <v/>
      </c>
      <c r="AP164" s="211" t="str">
        <f t="shared" ca="1" si="48"/>
        <v/>
      </c>
      <c r="AQ164" s="211" t="str">
        <f t="shared" ca="1" si="49"/>
        <v/>
      </c>
      <c r="AR164" s="212" t="str">
        <f t="shared" ca="1" si="50"/>
        <v/>
      </c>
    </row>
    <row r="165" spans="1:44" x14ac:dyDescent="0.25">
      <c r="A165" s="86"/>
      <c r="B165" s="86"/>
      <c r="C165" s="147"/>
      <c r="D165" s="176"/>
      <c r="E165" s="147"/>
      <c r="F165" s="147"/>
      <c r="G165" s="144"/>
      <c r="H165" s="144"/>
      <c r="I165" s="192" t="str">
        <f>_xlfn.IFNA(VLOOKUP(F165,'Reference data SID'!$D$2:$Q$673,14,FALSE),"")</f>
        <v/>
      </c>
      <c r="J165" s="192" t="str">
        <f>_xlfn.IFNA(VLOOKUP(I165,'Reference data SID'!$C$3:$E$673,3,FALSE),"")</f>
        <v/>
      </c>
      <c r="K165" s="64" t="str">
        <f>_xlfn.IFNA(IF(J165=FALSE,I165,IF(ISBLANK(G165),VLOOKUP(H165,'Reference data SID'!$N:$P,3,FALSE),VLOOKUP(G165,'Reference data SID'!$M:$P,4,FALSE))),"")</f>
        <v/>
      </c>
      <c r="L165" s="148" t="str">
        <f>_xlfn.IFNA(VLOOKUP(K165,'Reference data SID'!L:M,2,FALSE),"")</f>
        <v/>
      </c>
      <c r="M165" s="148" t="str">
        <f>_xlfn.IFNA(VLOOKUP(K165,'Reference data SID'!L:N,3,FALSE),"")</f>
        <v/>
      </c>
      <c r="N165" s="148" t="str">
        <f>_xlfn.IFNA(VLOOKUP(K165,'Reference data SID'!L:O,4,FALSE),"")</f>
        <v/>
      </c>
      <c r="O165" s="147"/>
      <c r="P165" s="147"/>
      <c r="Q165" s="147"/>
      <c r="R165" s="147"/>
      <c r="S165" s="147"/>
      <c r="T165" s="146"/>
      <c r="U165" s="146"/>
      <c r="V165" s="146"/>
      <c r="W165" s="147"/>
      <c r="X165" s="149" t="str">
        <f t="shared" ca="1" si="34"/>
        <v/>
      </c>
      <c r="Y165" s="210" t="str">
        <f>_xlfn.IFNA(VLOOKUP(F165,'Reference data SID'!D:E,2,FALSE),"")</f>
        <v/>
      </c>
      <c r="Z165" s="210" t="str">
        <f t="shared" si="35"/>
        <v>not ok</v>
      </c>
      <c r="AA165" s="210" t="str">
        <f t="shared" si="36"/>
        <v>not ok</v>
      </c>
      <c r="AB165" s="210" t="str">
        <f t="shared" si="37"/>
        <v>ok</v>
      </c>
      <c r="AC165" s="210" t="str">
        <f t="shared" si="38"/>
        <v>_EC</v>
      </c>
      <c r="AD165" s="210" t="str">
        <f t="shared" si="39"/>
        <v>_CAS</v>
      </c>
      <c r="AE165" s="210" t="str">
        <f t="shared" si="40"/>
        <v>_uses</v>
      </c>
      <c r="AF165" s="210" t="str">
        <f t="shared" si="41"/>
        <v/>
      </c>
      <c r="AG165" s="210" t="str">
        <f t="shared" si="42"/>
        <v/>
      </c>
      <c r="AH165" s="210" t="str">
        <f t="shared" si="43"/>
        <v>_articles</v>
      </c>
      <c r="AI165" s="210" t="str">
        <f t="shared" si="44"/>
        <v/>
      </c>
      <c r="AJ165" s="210" t="str">
        <f t="shared" si="45"/>
        <v/>
      </c>
      <c r="AK165" s="210" t="str">
        <f>IF(LEN(F165)&gt;1,CONCATENATE(Table6[[#This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5" s="210" t="str">
        <f>IF(LEN(F165)&gt;1,IF(COUNTIFS($AK$6:AK$502,LEFT(AK165,250))&gt;1,"Duplicate entry: it seems that you have two rows reporting the same stockpile, please verify that it is not a duplicate",""),"")</f>
        <v/>
      </c>
      <c r="AM165" s="210" t="str">
        <f>IF(LEN(F165)&gt;0,IF(ISNUMBER(MATCH(F165,Annex_I_II_entries,0)),"","The Entry name is not within the dropdown list, make sure that you have not copied and pasted overwritting the cell format (with its correponding dropdown list) in column A"),"")</f>
        <v/>
      </c>
      <c r="AN165" s="210" t="str">
        <f t="shared" ca="1" si="46"/>
        <v/>
      </c>
      <c r="AO165" s="210" t="str">
        <f t="shared" ca="1" si="47"/>
        <v/>
      </c>
      <c r="AP165" s="211" t="str">
        <f t="shared" ca="1" si="48"/>
        <v/>
      </c>
      <c r="AQ165" s="211" t="str">
        <f t="shared" ca="1" si="49"/>
        <v/>
      </c>
      <c r="AR165" s="212" t="str">
        <f t="shared" ca="1" si="50"/>
        <v/>
      </c>
    </row>
    <row r="166" spans="1:44" x14ac:dyDescent="0.25">
      <c r="A166" s="86"/>
      <c r="B166" s="86"/>
      <c r="C166" s="144"/>
      <c r="D166" s="145"/>
      <c r="E166" s="144"/>
      <c r="F166" s="144"/>
      <c r="G166" s="144"/>
      <c r="H166" s="144"/>
      <c r="I166" s="191" t="str">
        <f>_xlfn.IFNA(VLOOKUP(F166,'Reference data SID'!$D$2:$Q$673,14,FALSE),"")</f>
        <v/>
      </c>
      <c r="J166" s="191" t="str">
        <f>_xlfn.IFNA(VLOOKUP(I166,'Reference data SID'!$C$3:$E$673,3,FALSE),"")</f>
        <v/>
      </c>
      <c r="K166" s="64" t="str">
        <f>_xlfn.IFNA(IF(J166=FALSE,I166,IF(ISBLANK(G166),VLOOKUP(H166,'Reference data SID'!$N:$P,3,FALSE),VLOOKUP(G166,'Reference data SID'!$M:$P,4,FALSE))),"")</f>
        <v/>
      </c>
      <c r="L166" s="148" t="str">
        <f>_xlfn.IFNA(VLOOKUP(K166,'Reference data SID'!L:M,2,FALSE),"")</f>
        <v/>
      </c>
      <c r="M166" s="148" t="str">
        <f>_xlfn.IFNA(VLOOKUP(K166,'Reference data SID'!L:N,3,FALSE),"")</f>
        <v/>
      </c>
      <c r="N166" s="148" t="str">
        <f>_xlfn.IFNA(VLOOKUP(K166,'Reference data SID'!L:O,4,FALSE),"")</f>
        <v/>
      </c>
      <c r="O166" s="144"/>
      <c r="P166" s="144"/>
      <c r="Q166" s="144"/>
      <c r="R166" s="144"/>
      <c r="S166" s="144"/>
      <c r="T166" s="146"/>
      <c r="U166" s="146"/>
      <c r="V166" s="146"/>
      <c r="W166" s="144"/>
      <c r="X166" s="149" t="str">
        <f t="shared" ca="1" si="34"/>
        <v/>
      </c>
      <c r="Y166" s="210" t="str">
        <f>_xlfn.IFNA(VLOOKUP(F166,'Reference data SID'!D:E,2,FALSE),"")</f>
        <v/>
      </c>
      <c r="Z166" s="210" t="str">
        <f t="shared" si="35"/>
        <v>not ok</v>
      </c>
      <c r="AA166" s="210" t="str">
        <f t="shared" si="36"/>
        <v>not ok</v>
      </c>
      <c r="AB166" s="210" t="str">
        <f t="shared" si="37"/>
        <v>ok</v>
      </c>
      <c r="AC166" s="210" t="str">
        <f t="shared" si="38"/>
        <v>_EC</v>
      </c>
      <c r="AD166" s="210" t="str">
        <f t="shared" si="39"/>
        <v>_CAS</v>
      </c>
      <c r="AE166" s="210" t="str">
        <f t="shared" si="40"/>
        <v>_uses</v>
      </c>
      <c r="AF166" s="210" t="str">
        <f t="shared" si="41"/>
        <v/>
      </c>
      <c r="AG166" s="210" t="str">
        <f t="shared" si="42"/>
        <v/>
      </c>
      <c r="AH166" s="210" t="str">
        <f t="shared" si="43"/>
        <v>_articles</v>
      </c>
      <c r="AI166" s="210" t="str">
        <f t="shared" si="44"/>
        <v/>
      </c>
      <c r="AJ166" s="210" t="str">
        <f t="shared" si="45"/>
        <v/>
      </c>
      <c r="AK166" s="210" t="str">
        <f>IF(LEN(F166)&gt;1,CONCATENATE(Table6[[#This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6" s="210" t="str">
        <f>IF(LEN(F166)&gt;1,IF(COUNTIFS($AK$6:AK$502,LEFT(AK166,250))&gt;1,"Duplicate entry: it seems that you have two rows reporting the same stockpile, please verify that it is not a duplicate",""),"")</f>
        <v/>
      </c>
      <c r="AM166" s="210" t="str">
        <f>IF(LEN(F166)&gt;0,IF(ISNUMBER(MATCH(F166,Annex_I_II_entries,0)),"","The Entry name is not within the dropdown list, make sure that you have not copied and pasted overwritting the cell format (with its correponding dropdown list) in column A"),"")</f>
        <v/>
      </c>
      <c r="AN166" s="210" t="str">
        <f t="shared" ca="1" si="46"/>
        <v/>
      </c>
      <c r="AO166" s="210" t="str">
        <f t="shared" ca="1" si="47"/>
        <v/>
      </c>
      <c r="AP166" s="211" t="str">
        <f t="shared" ca="1" si="48"/>
        <v/>
      </c>
      <c r="AQ166" s="211" t="str">
        <f t="shared" ca="1" si="49"/>
        <v/>
      </c>
      <c r="AR166" s="212" t="str">
        <f t="shared" ca="1" si="50"/>
        <v/>
      </c>
    </row>
    <row r="167" spans="1:44" x14ac:dyDescent="0.25">
      <c r="A167" s="86"/>
      <c r="B167" s="86"/>
      <c r="C167" s="147"/>
      <c r="D167" s="176"/>
      <c r="E167" s="147"/>
      <c r="F167" s="147"/>
      <c r="G167" s="144"/>
      <c r="H167" s="144"/>
      <c r="I167" s="192" t="str">
        <f>_xlfn.IFNA(VLOOKUP(F167,'Reference data SID'!$D$2:$Q$673,14,FALSE),"")</f>
        <v/>
      </c>
      <c r="J167" s="192" t="str">
        <f>_xlfn.IFNA(VLOOKUP(I167,'Reference data SID'!$C$3:$E$673,3,FALSE),"")</f>
        <v/>
      </c>
      <c r="K167" s="64" t="str">
        <f>_xlfn.IFNA(IF(J167=FALSE,I167,IF(ISBLANK(G167),VLOOKUP(H167,'Reference data SID'!$N:$P,3,FALSE),VLOOKUP(G167,'Reference data SID'!$M:$P,4,FALSE))),"")</f>
        <v/>
      </c>
      <c r="L167" s="148" t="str">
        <f>_xlfn.IFNA(VLOOKUP(K167,'Reference data SID'!L:M,2,FALSE),"")</f>
        <v/>
      </c>
      <c r="M167" s="148" t="str">
        <f>_xlfn.IFNA(VLOOKUP(K167,'Reference data SID'!L:N,3,FALSE),"")</f>
        <v/>
      </c>
      <c r="N167" s="148" t="str">
        <f>_xlfn.IFNA(VLOOKUP(K167,'Reference data SID'!L:O,4,FALSE),"")</f>
        <v/>
      </c>
      <c r="O167" s="147"/>
      <c r="P167" s="147"/>
      <c r="Q167" s="147"/>
      <c r="R167" s="147"/>
      <c r="S167" s="147"/>
      <c r="T167" s="146"/>
      <c r="U167" s="146"/>
      <c r="V167" s="146"/>
      <c r="W167" s="147"/>
      <c r="X167" s="149" t="str">
        <f t="shared" ca="1" si="34"/>
        <v/>
      </c>
      <c r="Y167" s="210" t="str">
        <f>_xlfn.IFNA(VLOOKUP(F167,'Reference data SID'!D:E,2,FALSE),"")</f>
        <v/>
      </c>
      <c r="Z167" s="210" t="str">
        <f t="shared" si="35"/>
        <v>not ok</v>
      </c>
      <c r="AA167" s="210" t="str">
        <f t="shared" si="36"/>
        <v>not ok</v>
      </c>
      <c r="AB167" s="210" t="str">
        <f t="shared" si="37"/>
        <v>ok</v>
      </c>
      <c r="AC167" s="210" t="str">
        <f t="shared" si="38"/>
        <v>_EC</v>
      </c>
      <c r="AD167" s="210" t="str">
        <f t="shared" si="39"/>
        <v>_CAS</v>
      </c>
      <c r="AE167" s="210" t="str">
        <f t="shared" si="40"/>
        <v>_uses</v>
      </c>
      <c r="AF167" s="210" t="str">
        <f t="shared" si="41"/>
        <v/>
      </c>
      <c r="AG167" s="210" t="str">
        <f t="shared" si="42"/>
        <v/>
      </c>
      <c r="AH167" s="210" t="str">
        <f t="shared" si="43"/>
        <v>_articles</v>
      </c>
      <c r="AI167" s="210" t="str">
        <f t="shared" si="44"/>
        <v/>
      </c>
      <c r="AJ167" s="210" t="str">
        <f t="shared" si="45"/>
        <v/>
      </c>
      <c r="AK167" s="210" t="str">
        <f>IF(LEN(F167)&gt;1,CONCATENATE(Table6[[#This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7" s="210" t="str">
        <f>IF(LEN(F167)&gt;1,IF(COUNTIFS($AK$6:AK$502,LEFT(AK167,250))&gt;1,"Duplicate entry: it seems that you have two rows reporting the same stockpile, please verify that it is not a duplicate",""),"")</f>
        <v/>
      </c>
      <c r="AM167" s="210" t="str">
        <f>IF(LEN(F167)&gt;0,IF(ISNUMBER(MATCH(F167,Annex_I_II_entries,0)),"","The Entry name is not within the dropdown list, make sure that you have not copied and pasted overwritting the cell format (with its correponding dropdown list) in column A"),"")</f>
        <v/>
      </c>
      <c r="AN167" s="210" t="str">
        <f t="shared" ca="1" si="46"/>
        <v/>
      </c>
      <c r="AO167" s="210" t="str">
        <f t="shared" ca="1" si="47"/>
        <v/>
      </c>
      <c r="AP167" s="211" t="str">
        <f t="shared" ca="1" si="48"/>
        <v/>
      </c>
      <c r="AQ167" s="211" t="str">
        <f t="shared" ca="1" si="49"/>
        <v/>
      </c>
      <c r="AR167" s="212" t="str">
        <f t="shared" ca="1" si="50"/>
        <v/>
      </c>
    </row>
    <row r="168" spans="1:44" x14ac:dyDescent="0.25">
      <c r="A168" s="86"/>
      <c r="B168" s="86"/>
      <c r="C168" s="144"/>
      <c r="D168" s="145"/>
      <c r="E168" s="144"/>
      <c r="F168" s="144"/>
      <c r="G168" s="144"/>
      <c r="H168" s="144"/>
      <c r="I168" s="191" t="str">
        <f>_xlfn.IFNA(VLOOKUP(F168,'Reference data SID'!$D$2:$Q$673,14,FALSE),"")</f>
        <v/>
      </c>
      <c r="J168" s="191" t="str">
        <f>_xlfn.IFNA(VLOOKUP(I168,'Reference data SID'!$C$3:$E$673,3,FALSE),"")</f>
        <v/>
      </c>
      <c r="K168" s="64" t="str">
        <f>_xlfn.IFNA(IF(J168=FALSE,I168,IF(ISBLANK(G168),VLOOKUP(H168,'Reference data SID'!$N:$P,3,FALSE),VLOOKUP(G168,'Reference data SID'!$M:$P,4,FALSE))),"")</f>
        <v/>
      </c>
      <c r="L168" s="148" t="str">
        <f>_xlfn.IFNA(VLOOKUP(K168,'Reference data SID'!L:M,2,FALSE),"")</f>
        <v/>
      </c>
      <c r="M168" s="148" t="str">
        <f>_xlfn.IFNA(VLOOKUP(K168,'Reference data SID'!L:N,3,FALSE),"")</f>
        <v/>
      </c>
      <c r="N168" s="148" t="str">
        <f>_xlfn.IFNA(VLOOKUP(K168,'Reference data SID'!L:O,4,FALSE),"")</f>
        <v/>
      </c>
      <c r="O168" s="144"/>
      <c r="P168" s="144"/>
      <c r="Q168" s="144"/>
      <c r="R168" s="144"/>
      <c r="S168" s="144"/>
      <c r="T168" s="146"/>
      <c r="U168" s="146"/>
      <c r="V168" s="146"/>
      <c r="W168" s="144"/>
      <c r="X168" s="149" t="str">
        <f t="shared" ca="1" si="34"/>
        <v/>
      </c>
      <c r="Y168" s="210" t="str">
        <f>_xlfn.IFNA(VLOOKUP(F168,'Reference data SID'!D:E,2,FALSE),"")</f>
        <v/>
      </c>
      <c r="Z168" s="210" t="str">
        <f t="shared" si="35"/>
        <v>not ok</v>
      </c>
      <c r="AA168" s="210" t="str">
        <f t="shared" si="36"/>
        <v>not ok</v>
      </c>
      <c r="AB168" s="210" t="str">
        <f t="shared" si="37"/>
        <v>ok</v>
      </c>
      <c r="AC168" s="210" t="str">
        <f t="shared" si="38"/>
        <v>_EC</v>
      </c>
      <c r="AD168" s="210" t="str">
        <f t="shared" si="39"/>
        <v>_CAS</v>
      </c>
      <c r="AE168" s="210" t="str">
        <f t="shared" si="40"/>
        <v>_uses</v>
      </c>
      <c r="AF168" s="210" t="str">
        <f t="shared" si="41"/>
        <v/>
      </c>
      <c r="AG168" s="210" t="str">
        <f t="shared" si="42"/>
        <v/>
      </c>
      <c r="AH168" s="210" t="str">
        <f t="shared" si="43"/>
        <v>_articles</v>
      </c>
      <c r="AI168" s="210" t="str">
        <f t="shared" si="44"/>
        <v/>
      </c>
      <c r="AJ168" s="210" t="str">
        <f t="shared" si="45"/>
        <v/>
      </c>
      <c r="AK168" s="210" t="str">
        <f>IF(LEN(F168)&gt;1,CONCATENATE(Table6[[#This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8" s="210" t="str">
        <f>IF(LEN(F168)&gt;1,IF(COUNTIFS($AK$6:AK$502,LEFT(AK168,250))&gt;1,"Duplicate entry: it seems that you have two rows reporting the same stockpile, please verify that it is not a duplicate",""),"")</f>
        <v/>
      </c>
      <c r="AM168" s="210" t="str">
        <f>IF(LEN(F168)&gt;0,IF(ISNUMBER(MATCH(F168,Annex_I_II_entries,0)),"","The Entry name is not within the dropdown list, make sure that you have not copied and pasted overwritting the cell format (with its correponding dropdown list) in column A"),"")</f>
        <v/>
      </c>
      <c r="AN168" s="210" t="str">
        <f t="shared" ca="1" si="46"/>
        <v/>
      </c>
      <c r="AO168" s="210" t="str">
        <f t="shared" ca="1" si="47"/>
        <v/>
      </c>
      <c r="AP168" s="211" t="str">
        <f t="shared" ca="1" si="48"/>
        <v/>
      </c>
      <c r="AQ168" s="211" t="str">
        <f t="shared" ca="1" si="49"/>
        <v/>
      </c>
      <c r="AR168" s="212" t="str">
        <f t="shared" ca="1" si="50"/>
        <v/>
      </c>
    </row>
    <row r="169" spans="1:44" x14ac:dyDescent="0.25">
      <c r="A169" s="86"/>
      <c r="B169" s="86"/>
      <c r="C169" s="147"/>
      <c r="D169" s="176"/>
      <c r="E169" s="147"/>
      <c r="F169" s="147"/>
      <c r="G169" s="144"/>
      <c r="H169" s="144"/>
      <c r="I169" s="192" t="str">
        <f>_xlfn.IFNA(VLOOKUP(F169,'Reference data SID'!$D$2:$Q$673,14,FALSE),"")</f>
        <v/>
      </c>
      <c r="J169" s="192" t="str">
        <f>_xlfn.IFNA(VLOOKUP(I169,'Reference data SID'!$C$3:$E$673,3,FALSE),"")</f>
        <v/>
      </c>
      <c r="K169" s="64" t="str">
        <f>_xlfn.IFNA(IF(J169=FALSE,I169,IF(ISBLANK(G169),VLOOKUP(H169,'Reference data SID'!$N:$P,3,FALSE),VLOOKUP(G169,'Reference data SID'!$M:$P,4,FALSE))),"")</f>
        <v/>
      </c>
      <c r="L169" s="148" t="str">
        <f>_xlfn.IFNA(VLOOKUP(K169,'Reference data SID'!L:M,2,FALSE),"")</f>
        <v/>
      </c>
      <c r="M169" s="148" t="str">
        <f>_xlfn.IFNA(VLOOKUP(K169,'Reference data SID'!L:N,3,FALSE),"")</f>
        <v/>
      </c>
      <c r="N169" s="148" t="str">
        <f>_xlfn.IFNA(VLOOKUP(K169,'Reference data SID'!L:O,4,FALSE),"")</f>
        <v/>
      </c>
      <c r="O169" s="147"/>
      <c r="P169" s="147"/>
      <c r="Q169" s="147"/>
      <c r="R169" s="147"/>
      <c r="S169" s="147"/>
      <c r="T169" s="146"/>
      <c r="U169" s="146"/>
      <c r="V169" s="146"/>
      <c r="W169" s="147"/>
      <c r="X169" s="149" t="str">
        <f t="shared" ca="1" si="34"/>
        <v/>
      </c>
      <c r="Y169" s="210" t="str">
        <f>_xlfn.IFNA(VLOOKUP(F169,'Reference data SID'!D:E,2,FALSE),"")</f>
        <v/>
      </c>
      <c r="Z169" s="210" t="str">
        <f t="shared" si="35"/>
        <v>not ok</v>
      </c>
      <c r="AA169" s="210" t="str">
        <f t="shared" si="36"/>
        <v>not ok</v>
      </c>
      <c r="AB169" s="210" t="str">
        <f t="shared" si="37"/>
        <v>ok</v>
      </c>
      <c r="AC169" s="210" t="str">
        <f t="shared" si="38"/>
        <v>_EC</v>
      </c>
      <c r="AD169" s="210" t="str">
        <f t="shared" si="39"/>
        <v>_CAS</v>
      </c>
      <c r="AE169" s="210" t="str">
        <f t="shared" si="40"/>
        <v>_uses</v>
      </c>
      <c r="AF169" s="210" t="str">
        <f t="shared" si="41"/>
        <v/>
      </c>
      <c r="AG169" s="210" t="str">
        <f t="shared" si="42"/>
        <v/>
      </c>
      <c r="AH169" s="210" t="str">
        <f t="shared" si="43"/>
        <v>_articles</v>
      </c>
      <c r="AI169" s="210" t="str">
        <f t="shared" si="44"/>
        <v/>
      </c>
      <c r="AJ169" s="210" t="str">
        <f t="shared" si="45"/>
        <v/>
      </c>
      <c r="AK169" s="210" t="str">
        <f>IF(LEN(F169)&gt;1,CONCATENATE(Table6[[#This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69" s="210" t="str">
        <f>IF(LEN(F169)&gt;1,IF(COUNTIFS($AK$6:AK$502,LEFT(AK169,250))&gt;1,"Duplicate entry: it seems that you have two rows reporting the same stockpile, please verify that it is not a duplicate",""),"")</f>
        <v/>
      </c>
      <c r="AM169" s="210" t="str">
        <f>IF(LEN(F169)&gt;0,IF(ISNUMBER(MATCH(F169,Annex_I_II_entries,0)),"","The Entry name is not within the dropdown list, make sure that you have not copied and pasted overwritting the cell format (with its correponding dropdown list) in column A"),"")</f>
        <v/>
      </c>
      <c r="AN169" s="210" t="str">
        <f t="shared" ca="1" si="46"/>
        <v/>
      </c>
      <c r="AO169" s="210" t="str">
        <f t="shared" ca="1" si="47"/>
        <v/>
      </c>
      <c r="AP169" s="211" t="str">
        <f t="shared" ca="1" si="48"/>
        <v/>
      </c>
      <c r="AQ169" s="211" t="str">
        <f t="shared" ca="1" si="49"/>
        <v/>
      </c>
      <c r="AR169" s="212" t="str">
        <f t="shared" ca="1" si="50"/>
        <v/>
      </c>
    </row>
    <row r="170" spans="1:44" x14ac:dyDescent="0.25">
      <c r="A170" s="86"/>
      <c r="B170" s="86"/>
      <c r="C170" s="144"/>
      <c r="D170" s="145"/>
      <c r="E170" s="144"/>
      <c r="F170" s="144"/>
      <c r="G170" s="144"/>
      <c r="H170" s="144"/>
      <c r="I170" s="191" t="str">
        <f>_xlfn.IFNA(VLOOKUP(F170,'Reference data SID'!$D$2:$Q$673,14,FALSE),"")</f>
        <v/>
      </c>
      <c r="J170" s="191" t="str">
        <f>_xlfn.IFNA(VLOOKUP(I170,'Reference data SID'!$C$3:$E$673,3,FALSE),"")</f>
        <v/>
      </c>
      <c r="K170" s="64" t="str">
        <f>_xlfn.IFNA(IF(J170=FALSE,I170,IF(ISBLANK(G170),VLOOKUP(H170,'Reference data SID'!$N:$P,3,FALSE),VLOOKUP(G170,'Reference data SID'!$M:$P,4,FALSE))),"")</f>
        <v/>
      </c>
      <c r="L170" s="148" t="str">
        <f>_xlfn.IFNA(VLOOKUP(K170,'Reference data SID'!L:M,2,FALSE),"")</f>
        <v/>
      </c>
      <c r="M170" s="148" t="str">
        <f>_xlfn.IFNA(VLOOKUP(K170,'Reference data SID'!L:N,3,FALSE),"")</f>
        <v/>
      </c>
      <c r="N170" s="148" t="str">
        <f>_xlfn.IFNA(VLOOKUP(K170,'Reference data SID'!L:O,4,FALSE),"")</f>
        <v/>
      </c>
      <c r="O170" s="144"/>
      <c r="P170" s="144"/>
      <c r="Q170" s="144"/>
      <c r="R170" s="144"/>
      <c r="S170" s="144"/>
      <c r="T170" s="146"/>
      <c r="U170" s="146"/>
      <c r="V170" s="146"/>
      <c r="W170" s="144"/>
      <c r="X170" s="149" t="str">
        <f t="shared" ca="1" si="34"/>
        <v/>
      </c>
      <c r="Y170" s="210" t="str">
        <f>_xlfn.IFNA(VLOOKUP(F170,'Reference data SID'!D:E,2,FALSE),"")</f>
        <v/>
      </c>
      <c r="Z170" s="210" t="str">
        <f t="shared" si="35"/>
        <v>not ok</v>
      </c>
      <c r="AA170" s="210" t="str">
        <f t="shared" si="36"/>
        <v>not ok</v>
      </c>
      <c r="AB170" s="210" t="str">
        <f t="shared" si="37"/>
        <v>ok</v>
      </c>
      <c r="AC170" s="210" t="str">
        <f t="shared" si="38"/>
        <v>_EC</v>
      </c>
      <c r="AD170" s="210" t="str">
        <f t="shared" si="39"/>
        <v>_CAS</v>
      </c>
      <c r="AE170" s="210" t="str">
        <f t="shared" si="40"/>
        <v>_uses</v>
      </c>
      <c r="AF170" s="210" t="str">
        <f t="shared" si="41"/>
        <v/>
      </c>
      <c r="AG170" s="210" t="str">
        <f t="shared" si="42"/>
        <v/>
      </c>
      <c r="AH170" s="210" t="str">
        <f t="shared" si="43"/>
        <v>_articles</v>
      </c>
      <c r="AI170" s="210" t="str">
        <f t="shared" si="44"/>
        <v/>
      </c>
      <c r="AJ170" s="210" t="str">
        <f t="shared" si="45"/>
        <v/>
      </c>
      <c r="AK170" s="210" t="str">
        <f>IF(LEN(F170)&gt;1,CONCATENATE(Table6[[#This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0" s="210" t="str">
        <f>IF(LEN(F170)&gt;1,IF(COUNTIFS($AK$6:AK$502,LEFT(AK170,250))&gt;1,"Duplicate entry: it seems that you have two rows reporting the same stockpile, please verify that it is not a duplicate",""),"")</f>
        <v/>
      </c>
      <c r="AM170" s="210" t="str">
        <f>IF(LEN(F170)&gt;0,IF(ISNUMBER(MATCH(F170,Annex_I_II_entries,0)),"","The Entry name is not within the dropdown list, make sure that you have not copied and pasted overwritting the cell format (with its correponding dropdown list) in column A"),"")</f>
        <v/>
      </c>
      <c r="AN170" s="210" t="str">
        <f t="shared" ca="1" si="46"/>
        <v/>
      </c>
      <c r="AO170" s="210" t="str">
        <f t="shared" ca="1" si="47"/>
        <v/>
      </c>
      <c r="AP170" s="211" t="str">
        <f t="shared" ca="1" si="48"/>
        <v/>
      </c>
      <c r="AQ170" s="211" t="str">
        <f t="shared" ca="1" si="49"/>
        <v/>
      </c>
      <c r="AR170" s="212" t="str">
        <f t="shared" ca="1" si="50"/>
        <v/>
      </c>
    </row>
    <row r="171" spans="1:44" x14ac:dyDescent="0.25">
      <c r="A171" s="86"/>
      <c r="B171" s="86"/>
      <c r="C171" s="147"/>
      <c r="D171" s="176"/>
      <c r="E171" s="147"/>
      <c r="F171" s="147"/>
      <c r="G171" s="144"/>
      <c r="H171" s="144"/>
      <c r="I171" s="192" t="str">
        <f>_xlfn.IFNA(VLOOKUP(F171,'Reference data SID'!$D$2:$Q$673,14,FALSE),"")</f>
        <v/>
      </c>
      <c r="J171" s="192" t="str">
        <f>_xlfn.IFNA(VLOOKUP(I171,'Reference data SID'!$C$3:$E$673,3,FALSE),"")</f>
        <v/>
      </c>
      <c r="K171" s="64" t="str">
        <f>_xlfn.IFNA(IF(J171=FALSE,I171,IF(ISBLANK(G171),VLOOKUP(H171,'Reference data SID'!$N:$P,3,FALSE),VLOOKUP(G171,'Reference data SID'!$M:$P,4,FALSE))),"")</f>
        <v/>
      </c>
      <c r="L171" s="148" t="str">
        <f>_xlfn.IFNA(VLOOKUP(K171,'Reference data SID'!L:M,2,FALSE),"")</f>
        <v/>
      </c>
      <c r="M171" s="148" t="str">
        <f>_xlfn.IFNA(VLOOKUP(K171,'Reference data SID'!L:N,3,FALSE),"")</f>
        <v/>
      </c>
      <c r="N171" s="148" t="str">
        <f>_xlfn.IFNA(VLOOKUP(K171,'Reference data SID'!L:O,4,FALSE),"")</f>
        <v/>
      </c>
      <c r="O171" s="147"/>
      <c r="P171" s="147"/>
      <c r="Q171" s="147"/>
      <c r="R171" s="147"/>
      <c r="S171" s="147"/>
      <c r="T171" s="146"/>
      <c r="U171" s="146"/>
      <c r="V171" s="146"/>
      <c r="W171" s="147"/>
      <c r="X171" s="149" t="str">
        <f t="shared" ca="1" si="34"/>
        <v/>
      </c>
      <c r="Y171" s="210" t="str">
        <f>_xlfn.IFNA(VLOOKUP(F171,'Reference data SID'!D:E,2,FALSE),"")</f>
        <v/>
      </c>
      <c r="Z171" s="210" t="str">
        <f t="shared" si="35"/>
        <v>not ok</v>
      </c>
      <c r="AA171" s="210" t="str">
        <f t="shared" si="36"/>
        <v>not ok</v>
      </c>
      <c r="AB171" s="210" t="str">
        <f t="shared" si="37"/>
        <v>ok</v>
      </c>
      <c r="AC171" s="210" t="str">
        <f t="shared" si="38"/>
        <v>_EC</v>
      </c>
      <c r="AD171" s="210" t="str">
        <f t="shared" si="39"/>
        <v>_CAS</v>
      </c>
      <c r="AE171" s="210" t="str">
        <f t="shared" si="40"/>
        <v>_uses</v>
      </c>
      <c r="AF171" s="210" t="str">
        <f t="shared" si="41"/>
        <v/>
      </c>
      <c r="AG171" s="210" t="str">
        <f t="shared" si="42"/>
        <v/>
      </c>
      <c r="AH171" s="210" t="str">
        <f t="shared" si="43"/>
        <v>_articles</v>
      </c>
      <c r="AI171" s="210" t="str">
        <f t="shared" si="44"/>
        <v/>
      </c>
      <c r="AJ171" s="210" t="str">
        <f t="shared" si="45"/>
        <v/>
      </c>
      <c r="AK171" s="210" t="str">
        <f>IF(LEN(F171)&gt;1,CONCATENATE(Table6[[#This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1" s="210" t="str">
        <f>IF(LEN(F171)&gt;1,IF(COUNTIFS($AK$6:AK$502,LEFT(AK171,250))&gt;1,"Duplicate entry: it seems that you have two rows reporting the same stockpile, please verify that it is not a duplicate",""),"")</f>
        <v/>
      </c>
      <c r="AM171" s="210" t="str">
        <f>IF(LEN(F171)&gt;0,IF(ISNUMBER(MATCH(F171,Annex_I_II_entries,0)),"","The Entry name is not within the dropdown list, make sure that you have not copied and pasted overwritting the cell format (with its correponding dropdown list) in column A"),"")</f>
        <v/>
      </c>
      <c r="AN171" s="210" t="str">
        <f t="shared" ca="1" si="46"/>
        <v/>
      </c>
      <c r="AO171" s="210" t="str">
        <f t="shared" ca="1" si="47"/>
        <v/>
      </c>
      <c r="AP171" s="211" t="str">
        <f t="shared" ca="1" si="48"/>
        <v/>
      </c>
      <c r="AQ171" s="211" t="str">
        <f t="shared" ca="1" si="49"/>
        <v/>
      </c>
      <c r="AR171" s="212" t="str">
        <f t="shared" ca="1" si="50"/>
        <v/>
      </c>
    </row>
    <row r="172" spans="1:44" x14ac:dyDescent="0.25">
      <c r="A172" s="86"/>
      <c r="B172" s="86"/>
      <c r="C172" s="144"/>
      <c r="D172" s="145"/>
      <c r="E172" s="144"/>
      <c r="F172" s="144"/>
      <c r="G172" s="144"/>
      <c r="H172" s="144"/>
      <c r="I172" s="191" t="str">
        <f>_xlfn.IFNA(VLOOKUP(F172,'Reference data SID'!$D$2:$Q$673,14,FALSE),"")</f>
        <v/>
      </c>
      <c r="J172" s="191" t="str">
        <f>_xlfn.IFNA(VLOOKUP(I172,'Reference data SID'!$C$3:$E$673,3,FALSE),"")</f>
        <v/>
      </c>
      <c r="K172" s="64" t="str">
        <f>_xlfn.IFNA(IF(J172=FALSE,I172,IF(ISBLANK(G172),VLOOKUP(H172,'Reference data SID'!$N:$P,3,FALSE),VLOOKUP(G172,'Reference data SID'!$M:$P,4,FALSE))),"")</f>
        <v/>
      </c>
      <c r="L172" s="148" t="str">
        <f>_xlfn.IFNA(VLOOKUP(K172,'Reference data SID'!L:M,2,FALSE),"")</f>
        <v/>
      </c>
      <c r="M172" s="148" t="str">
        <f>_xlfn.IFNA(VLOOKUP(K172,'Reference data SID'!L:N,3,FALSE),"")</f>
        <v/>
      </c>
      <c r="N172" s="148" t="str">
        <f>_xlfn.IFNA(VLOOKUP(K172,'Reference data SID'!L:O,4,FALSE),"")</f>
        <v/>
      </c>
      <c r="O172" s="144"/>
      <c r="P172" s="144"/>
      <c r="Q172" s="144"/>
      <c r="R172" s="144"/>
      <c r="S172" s="144"/>
      <c r="T172" s="146"/>
      <c r="U172" s="146"/>
      <c r="V172" s="146"/>
      <c r="W172" s="144"/>
      <c r="X172" s="149" t="str">
        <f t="shared" ca="1" si="34"/>
        <v/>
      </c>
      <c r="Y172" s="210" t="str">
        <f>_xlfn.IFNA(VLOOKUP(F172,'Reference data SID'!D:E,2,FALSE),"")</f>
        <v/>
      </c>
      <c r="Z172" s="210" t="str">
        <f t="shared" si="35"/>
        <v>not ok</v>
      </c>
      <c r="AA172" s="210" t="str">
        <f t="shared" si="36"/>
        <v>not ok</v>
      </c>
      <c r="AB172" s="210" t="str">
        <f t="shared" si="37"/>
        <v>ok</v>
      </c>
      <c r="AC172" s="210" t="str">
        <f t="shared" si="38"/>
        <v>_EC</v>
      </c>
      <c r="AD172" s="210" t="str">
        <f t="shared" si="39"/>
        <v>_CAS</v>
      </c>
      <c r="AE172" s="210" t="str">
        <f t="shared" si="40"/>
        <v>_uses</v>
      </c>
      <c r="AF172" s="210" t="str">
        <f t="shared" si="41"/>
        <v/>
      </c>
      <c r="AG172" s="210" t="str">
        <f t="shared" si="42"/>
        <v/>
      </c>
      <c r="AH172" s="210" t="str">
        <f t="shared" si="43"/>
        <v>_articles</v>
      </c>
      <c r="AI172" s="210" t="str">
        <f t="shared" si="44"/>
        <v/>
      </c>
      <c r="AJ172" s="210" t="str">
        <f t="shared" si="45"/>
        <v/>
      </c>
      <c r="AK172" s="210" t="str">
        <f>IF(LEN(F172)&gt;1,CONCATENATE(Table6[[#This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2" s="210" t="str">
        <f>IF(LEN(F172)&gt;1,IF(COUNTIFS($AK$6:AK$502,LEFT(AK172,250))&gt;1,"Duplicate entry: it seems that you have two rows reporting the same stockpile, please verify that it is not a duplicate",""),"")</f>
        <v/>
      </c>
      <c r="AM172" s="210" t="str">
        <f>IF(LEN(F172)&gt;0,IF(ISNUMBER(MATCH(F172,Annex_I_II_entries,0)),"","The Entry name is not within the dropdown list, make sure that you have not copied and pasted overwritting the cell format (with its correponding dropdown list) in column A"),"")</f>
        <v/>
      </c>
      <c r="AN172" s="210" t="str">
        <f t="shared" ca="1" si="46"/>
        <v/>
      </c>
      <c r="AO172" s="210" t="str">
        <f t="shared" ca="1" si="47"/>
        <v/>
      </c>
      <c r="AP172" s="211" t="str">
        <f t="shared" ca="1" si="48"/>
        <v/>
      </c>
      <c r="AQ172" s="211" t="str">
        <f t="shared" ca="1" si="49"/>
        <v/>
      </c>
      <c r="AR172" s="212" t="str">
        <f t="shared" ca="1" si="50"/>
        <v/>
      </c>
    </row>
    <row r="173" spans="1:44" x14ac:dyDescent="0.25">
      <c r="A173" s="86"/>
      <c r="B173" s="86"/>
      <c r="C173" s="147"/>
      <c r="D173" s="176"/>
      <c r="E173" s="147"/>
      <c r="F173" s="147"/>
      <c r="G173" s="144"/>
      <c r="H173" s="144"/>
      <c r="I173" s="192" t="str">
        <f>_xlfn.IFNA(VLOOKUP(F173,'Reference data SID'!$D$2:$Q$673,14,FALSE),"")</f>
        <v/>
      </c>
      <c r="J173" s="192" t="str">
        <f>_xlfn.IFNA(VLOOKUP(I173,'Reference data SID'!$C$3:$E$673,3,FALSE),"")</f>
        <v/>
      </c>
      <c r="K173" s="64" t="str">
        <f>_xlfn.IFNA(IF(J173=FALSE,I173,IF(ISBLANK(G173),VLOOKUP(H173,'Reference data SID'!$N:$P,3,FALSE),VLOOKUP(G173,'Reference data SID'!$M:$P,4,FALSE))),"")</f>
        <v/>
      </c>
      <c r="L173" s="148" t="str">
        <f>_xlfn.IFNA(VLOOKUP(K173,'Reference data SID'!L:M,2,FALSE),"")</f>
        <v/>
      </c>
      <c r="M173" s="148" t="str">
        <f>_xlfn.IFNA(VLOOKUP(K173,'Reference data SID'!L:N,3,FALSE),"")</f>
        <v/>
      </c>
      <c r="N173" s="148" t="str">
        <f>_xlfn.IFNA(VLOOKUP(K173,'Reference data SID'!L:O,4,FALSE),"")</f>
        <v/>
      </c>
      <c r="O173" s="147"/>
      <c r="P173" s="147"/>
      <c r="Q173" s="147"/>
      <c r="R173" s="147"/>
      <c r="S173" s="147"/>
      <c r="T173" s="146"/>
      <c r="U173" s="146"/>
      <c r="V173" s="146"/>
      <c r="W173" s="147"/>
      <c r="X173" s="149" t="str">
        <f t="shared" ca="1" si="34"/>
        <v/>
      </c>
      <c r="Y173" s="210" t="str">
        <f>_xlfn.IFNA(VLOOKUP(F173,'Reference data SID'!D:E,2,FALSE),"")</f>
        <v/>
      </c>
      <c r="Z173" s="210" t="str">
        <f t="shared" si="35"/>
        <v>not ok</v>
      </c>
      <c r="AA173" s="210" t="str">
        <f t="shared" si="36"/>
        <v>not ok</v>
      </c>
      <c r="AB173" s="210" t="str">
        <f t="shared" si="37"/>
        <v>ok</v>
      </c>
      <c r="AC173" s="210" t="str">
        <f t="shared" si="38"/>
        <v>_EC</v>
      </c>
      <c r="AD173" s="210" t="str">
        <f t="shared" si="39"/>
        <v>_CAS</v>
      </c>
      <c r="AE173" s="210" t="str">
        <f t="shared" si="40"/>
        <v>_uses</v>
      </c>
      <c r="AF173" s="210" t="str">
        <f t="shared" si="41"/>
        <v/>
      </c>
      <c r="AG173" s="210" t="str">
        <f t="shared" si="42"/>
        <v/>
      </c>
      <c r="AH173" s="210" t="str">
        <f t="shared" si="43"/>
        <v>_articles</v>
      </c>
      <c r="AI173" s="210" t="str">
        <f t="shared" si="44"/>
        <v/>
      </c>
      <c r="AJ173" s="210" t="str">
        <f t="shared" si="45"/>
        <v/>
      </c>
      <c r="AK173" s="210" t="str">
        <f>IF(LEN(F173)&gt;1,CONCATENATE(Table6[[#This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3" s="210" t="str">
        <f>IF(LEN(F173)&gt;1,IF(COUNTIFS($AK$6:AK$502,LEFT(AK173,250))&gt;1,"Duplicate entry: it seems that you have two rows reporting the same stockpile, please verify that it is not a duplicate",""),"")</f>
        <v/>
      </c>
      <c r="AM173" s="210" t="str">
        <f>IF(LEN(F173)&gt;0,IF(ISNUMBER(MATCH(F173,Annex_I_II_entries,0)),"","The Entry name is not within the dropdown list, make sure that you have not copied and pasted overwritting the cell format (with its correponding dropdown list) in column A"),"")</f>
        <v/>
      </c>
      <c r="AN173" s="210" t="str">
        <f t="shared" ca="1" si="46"/>
        <v/>
      </c>
      <c r="AO173" s="210" t="str">
        <f t="shared" ca="1" si="47"/>
        <v/>
      </c>
      <c r="AP173" s="211" t="str">
        <f t="shared" ca="1" si="48"/>
        <v/>
      </c>
      <c r="AQ173" s="211" t="str">
        <f t="shared" ca="1" si="49"/>
        <v/>
      </c>
      <c r="AR173" s="212" t="str">
        <f t="shared" ca="1" si="50"/>
        <v/>
      </c>
    </row>
    <row r="174" spans="1:44" x14ac:dyDescent="0.25">
      <c r="A174" s="86"/>
      <c r="B174" s="86"/>
      <c r="C174" s="144"/>
      <c r="D174" s="145"/>
      <c r="E174" s="144"/>
      <c r="F174" s="144"/>
      <c r="G174" s="144"/>
      <c r="H174" s="144"/>
      <c r="I174" s="191" t="str">
        <f>_xlfn.IFNA(VLOOKUP(F174,'Reference data SID'!$D$2:$Q$673,14,FALSE),"")</f>
        <v/>
      </c>
      <c r="J174" s="191" t="str">
        <f>_xlfn.IFNA(VLOOKUP(I174,'Reference data SID'!$C$3:$E$673,3,FALSE),"")</f>
        <v/>
      </c>
      <c r="K174" s="64" t="str">
        <f>_xlfn.IFNA(IF(J174=FALSE,I174,IF(ISBLANK(G174),VLOOKUP(H174,'Reference data SID'!$N:$P,3,FALSE),VLOOKUP(G174,'Reference data SID'!$M:$P,4,FALSE))),"")</f>
        <v/>
      </c>
      <c r="L174" s="148" t="str">
        <f>_xlfn.IFNA(VLOOKUP(K174,'Reference data SID'!L:M,2,FALSE),"")</f>
        <v/>
      </c>
      <c r="M174" s="148" t="str">
        <f>_xlfn.IFNA(VLOOKUP(K174,'Reference data SID'!L:N,3,FALSE),"")</f>
        <v/>
      </c>
      <c r="N174" s="148" t="str">
        <f>_xlfn.IFNA(VLOOKUP(K174,'Reference data SID'!L:O,4,FALSE),"")</f>
        <v/>
      </c>
      <c r="O174" s="144"/>
      <c r="P174" s="144"/>
      <c r="Q174" s="144"/>
      <c r="R174" s="144"/>
      <c r="S174" s="144"/>
      <c r="T174" s="146"/>
      <c r="U174" s="146"/>
      <c r="V174" s="146"/>
      <c r="W174" s="144"/>
      <c r="X174" s="149" t="str">
        <f t="shared" ca="1" si="34"/>
        <v/>
      </c>
      <c r="Y174" s="210" t="str">
        <f>_xlfn.IFNA(VLOOKUP(F174,'Reference data SID'!D:E,2,FALSE),"")</f>
        <v/>
      </c>
      <c r="Z174" s="210" t="str">
        <f t="shared" si="35"/>
        <v>not ok</v>
      </c>
      <c r="AA174" s="210" t="str">
        <f t="shared" si="36"/>
        <v>not ok</v>
      </c>
      <c r="AB174" s="210" t="str">
        <f t="shared" si="37"/>
        <v>ok</v>
      </c>
      <c r="AC174" s="210" t="str">
        <f t="shared" si="38"/>
        <v>_EC</v>
      </c>
      <c r="AD174" s="210" t="str">
        <f t="shared" si="39"/>
        <v>_CAS</v>
      </c>
      <c r="AE174" s="210" t="str">
        <f t="shared" si="40"/>
        <v>_uses</v>
      </c>
      <c r="AF174" s="210" t="str">
        <f t="shared" si="41"/>
        <v/>
      </c>
      <c r="AG174" s="210" t="str">
        <f t="shared" si="42"/>
        <v/>
      </c>
      <c r="AH174" s="210" t="str">
        <f t="shared" si="43"/>
        <v>_articles</v>
      </c>
      <c r="AI174" s="210" t="str">
        <f t="shared" si="44"/>
        <v/>
      </c>
      <c r="AJ174" s="210" t="str">
        <f t="shared" si="45"/>
        <v/>
      </c>
      <c r="AK174" s="210" t="str">
        <f>IF(LEN(F174)&gt;1,CONCATENATE(Table6[[#This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4" s="210" t="str">
        <f>IF(LEN(F174)&gt;1,IF(COUNTIFS($AK$6:AK$502,LEFT(AK174,250))&gt;1,"Duplicate entry: it seems that you have two rows reporting the same stockpile, please verify that it is not a duplicate",""),"")</f>
        <v/>
      </c>
      <c r="AM174" s="210" t="str">
        <f>IF(LEN(F174)&gt;0,IF(ISNUMBER(MATCH(F174,Annex_I_II_entries,0)),"","The Entry name is not within the dropdown list, make sure that you have not copied and pasted overwritting the cell format (with its correponding dropdown list) in column A"),"")</f>
        <v/>
      </c>
      <c r="AN174" s="210" t="str">
        <f t="shared" ca="1" si="46"/>
        <v/>
      </c>
      <c r="AO174" s="210" t="str">
        <f t="shared" ca="1" si="47"/>
        <v/>
      </c>
      <c r="AP174" s="211" t="str">
        <f t="shared" ca="1" si="48"/>
        <v/>
      </c>
      <c r="AQ174" s="211" t="str">
        <f t="shared" ca="1" si="49"/>
        <v/>
      </c>
      <c r="AR174" s="212" t="str">
        <f t="shared" ca="1" si="50"/>
        <v/>
      </c>
    </row>
    <row r="175" spans="1:44" x14ac:dyDescent="0.25">
      <c r="A175" s="86"/>
      <c r="B175" s="86"/>
      <c r="C175" s="147"/>
      <c r="D175" s="176"/>
      <c r="E175" s="147"/>
      <c r="F175" s="147"/>
      <c r="G175" s="144"/>
      <c r="H175" s="144"/>
      <c r="I175" s="192" t="str">
        <f>_xlfn.IFNA(VLOOKUP(F175,'Reference data SID'!$D$2:$Q$673,14,FALSE),"")</f>
        <v/>
      </c>
      <c r="J175" s="192" t="str">
        <f>_xlfn.IFNA(VLOOKUP(I175,'Reference data SID'!$C$3:$E$673,3,FALSE),"")</f>
        <v/>
      </c>
      <c r="K175" s="64" t="str">
        <f>_xlfn.IFNA(IF(J175=FALSE,I175,IF(ISBLANK(G175),VLOOKUP(H175,'Reference data SID'!$N:$P,3,FALSE),VLOOKUP(G175,'Reference data SID'!$M:$P,4,FALSE))),"")</f>
        <v/>
      </c>
      <c r="L175" s="148" t="str">
        <f>_xlfn.IFNA(VLOOKUP(K175,'Reference data SID'!L:M,2,FALSE),"")</f>
        <v/>
      </c>
      <c r="M175" s="148" t="str">
        <f>_xlfn.IFNA(VLOOKUP(K175,'Reference data SID'!L:N,3,FALSE),"")</f>
        <v/>
      </c>
      <c r="N175" s="148" t="str">
        <f>_xlfn.IFNA(VLOOKUP(K175,'Reference data SID'!L:O,4,FALSE),"")</f>
        <v/>
      </c>
      <c r="O175" s="147"/>
      <c r="P175" s="147"/>
      <c r="Q175" s="147"/>
      <c r="R175" s="147"/>
      <c r="S175" s="147"/>
      <c r="T175" s="146"/>
      <c r="U175" s="146"/>
      <c r="V175" s="146"/>
      <c r="W175" s="147"/>
      <c r="X175" s="149" t="str">
        <f t="shared" ca="1" si="34"/>
        <v/>
      </c>
      <c r="Y175" s="210" t="str">
        <f>_xlfn.IFNA(VLOOKUP(F175,'Reference data SID'!D:E,2,FALSE),"")</f>
        <v/>
      </c>
      <c r="Z175" s="210" t="str">
        <f t="shared" si="35"/>
        <v>not ok</v>
      </c>
      <c r="AA175" s="210" t="str">
        <f t="shared" si="36"/>
        <v>not ok</v>
      </c>
      <c r="AB175" s="210" t="str">
        <f t="shared" si="37"/>
        <v>ok</v>
      </c>
      <c r="AC175" s="210" t="str">
        <f t="shared" si="38"/>
        <v>_EC</v>
      </c>
      <c r="AD175" s="210" t="str">
        <f t="shared" si="39"/>
        <v>_CAS</v>
      </c>
      <c r="AE175" s="210" t="str">
        <f t="shared" si="40"/>
        <v>_uses</v>
      </c>
      <c r="AF175" s="210" t="str">
        <f t="shared" si="41"/>
        <v/>
      </c>
      <c r="AG175" s="210" t="str">
        <f t="shared" si="42"/>
        <v/>
      </c>
      <c r="AH175" s="210" t="str">
        <f t="shared" si="43"/>
        <v>_articles</v>
      </c>
      <c r="AI175" s="210" t="str">
        <f t="shared" si="44"/>
        <v/>
      </c>
      <c r="AJ175" s="210" t="str">
        <f t="shared" si="45"/>
        <v/>
      </c>
      <c r="AK175" s="210" t="str">
        <f>IF(LEN(F175)&gt;1,CONCATENATE(Table6[[#This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5" s="210" t="str">
        <f>IF(LEN(F175)&gt;1,IF(COUNTIFS($AK$6:AK$502,LEFT(AK175,250))&gt;1,"Duplicate entry: it seems that you have two rows reporting the same stockpile, please verify that it is not a duplicate",""),"")</f>
        <v/>
      </c>
      <c r="AM175" s="210" t="str">
        <f>IF(LEN(F175)&gt;0,IF(ISNUMBER(MATCH(F175,Annex_I_II_entries,0)),"","The Entry name is not within the dropdown list, make sure that you have not copied and pasted overwritting the cell format (with its correponding dropdown list) in column A"),"")</f>
        <v/>
      </c>
      <c r="AN175" s="210" t="str">
        <f t="shared" ca="1" si="46"/>
        <v/>
      </c>
      <c r="AO175" s="210" t="str">
        <f t="shared" ca="1" si="47"/>
        <v/>
      </c>
      <c r="AP175" s="211" t="str">
        <f t="shared" ca="1" si="48"/>
        <v/>
      </c>
      <c r="AQ175" s="211" t="str">
        <f t="shared" ca="1" si="49"/>
        <v/>
      </c>
      <c r="AR175" s="212" t="str">
        <f t="shared" ca="1" si="50"/>
        <v/>
      </c>
    </row>
    <row r="176" spans="1:44" x14ac:dyDescent="0.25">
      <c r="A176" s="86"/>
      <c r="B176" s="86"/>
      <c r="C176" s="144"/>
      <c r="D176" s="145"/>
      <c r="E176" s="144"/>
      <c r="F176" s="144"/>
      <c r="G176" s="144"/>
      <c r="H176" s="144"/>
      <c r="I176" s="191" t="str">
        <f>_xlfn.IFNA(VLOOKUP(F176,'Reference data SID'!$D$2:$Q$673,14,FALSE),"")</f>
        <v/>
      </c>
      <c r="J176" s="191" t="str">
        <f>_xlfn.IFNA(VLOOKUP(I176,'Reference data SID'!$C$3:$E$673,3,FALSE),"")</f>
        <v/>
      </c>
      <c r="K176" s="64" t="str">
        <f>_xlfn.IFNA(IF(J176=FALSE,I176,IF(ISBLANK(G176),VLOOKUP(H176,'Reference data SID'!$N:$P,3,FALSE),VLOOKUP(G176,'Reference data SID'!$M:$P,4,FALSE))),"")</f>
        <v/>
      </c>
      <c r="L176" s="148" t="str">
        <f>_xlfn.IFNA(VLOOKUP(K176,'Reference data SID'!L:M,2,FALSE),"")</f>
        <v/>
      </c>
      <c r="M176" s="148" t="str">
        <f>_xlfn.IFNA(VLOOKUP(K176,'Reference data SID'!L:N,3,FALSE),"")</f>
        <v/>
      </c>
      <c r="N176" s="148" t="str">
        <f>_xlfn.IFNA(VLOOKUP(K176,'Reference data SID'!L:O,4,FALSE),"")</f>
        <v/>
      </c>
      <c r="O176" s="144"/>
      <c r="P176" s="144"/>
      <c r="Q176" s="144"/>
      <c r="R176" s="144"/>
      <c r="S176" s="144"/>
      <c r="T176" s="146"/>
      <c r="U176" s="146"/>
      <c r="V176" s="146"/>
      <c r="W176" s="144"/>
      <c r="X176" s="149" t="str">
        <f t="shared" ca="1" si="34"/>
        <v/>
      </c>
      <c r="Y176" s="210" t="str">
        <f>_xlfn.IFNA(VLOOKUP(F176,'Reference data SID'!D:E,2,FALSE),"")</f>
        <v/>
      </c>
      <c r="Z176" s="210" t="str">
        <f t="shared" si="35"/>
        <v>not ok</v>
      </c>
      <c r="AA176" s="210" t="str">
        <f t="shared" si="36"/>
        <v>not ok</v>
      </c>
      <c r="AB176" s="210" t="str">
        <f t="shared" si="37"/>
        <v>ok</v>
      </c>
      <c r="AC176" s="210" t="str">
        <f t="shared" si="38"/>
        <v>_EC</v>
      </c>
      <c r="AD176" s="210" t="str">
        <f t="shared" si="39"/>
        <v>_CAS</v>
      </c>
      <c r="AE176" s="210" t="str">
        <f t="shared" si="40"/>
        <v>_uses</v>
      </c>
      <c r="AF176" s="210" t="str">
        <f t="shared" si="41"/>
        <v/>
      </c>
      <c r="AG176" s="210" t="str">
        <f t="shared" si="42"/>
        <v/>
      </c>
      <c r="AH176" s="210" t="str">
        <f t="shared" si="43"/>
        <v>_articles</v>
      </c>
      <c r="AI176" s="210" t="str">
        <f t="shared" si="44"/>
        <v/>
      </c>
      <c r="AJ176" s="210" t="str">
        <f t="shared" si="45"/>
        <v/>
      </c>
      <c r="AK176" s="210" t="str">
        <f>IF(LEN(F176)&gt;1,CONCATENATE(Table6[[#This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6" s="210" t="str">
        <f>IF(LEN(F176)&gt;1,IF(COUNTIFS($AK$6:AK$502,LEFT(AK176,250))&gt;1,"Duplicate entry: it seems that you have two rows reporting the same stockpile, please verify that it is not a duplicate",""),"")</f>
        <v/>
      </c>
      <c r="AM176" s="210" t="str">
        <f>IF(LEN(F176)&gt;0,IF(ISNUMBER(MATCH(F176,Annex_I_II_entries,0)),"","The Entry name is not within the dropdown list, make sure that you have not copied and pasted overwritting the cell format (with its correponding dropdown list) in column A"),"")</f>
        <v/>
      </c>
      <c r="AN176" s="210" t="str">
        <f t="shared" ca="1" si="46"/>
        <v/>
      </c>
      <c r="AO176" s="210" t="str">
        <f t="shared" ca="1" si="47"/>
        <v/>
      </c>
      <c r="AP176" s="211" t="str">
        <f t="shared" ca="1" si="48"/>
        <v/>
      </c>
      <c r="AQ176" s="211" t="str">
        <f t="shared" ca="1" si="49"/>
        <v/>
      </c>
      <c r="AR176" s="212" t="str">
        <f t="shared" ca="1" si="50"/>
        <v/>
      </c>
    </row>
    <row r="177" spans="1:44" x14ac:dyDescent="0.25">
      <c r="A177" s="86"/>
      <c r="B177" s="86"/>
      <c r="C177" s="147"/>
      <c r="D177" s="176"/>
      <c r="E177" s="147"/>
      <c r="F177" s="147"/>
      <c r="G177" s="144"/>
      <c r="H177" s="144"/>
      <c r="I177" s="192" t="str">
        <f>_xlfn.IFNA(VLOOKUP(F177,'Reference data SID'!$D$2:$Q$673,14,FALSE),"")</f>
        <v/>
      </c>
      <c r="J177" s="192" t="str">
        <f>_xlfn.IFNA(VLOOKUP(I177,'Reference data SID'!$C$3:$E$673,3,FALSE),"")</f>
        <v/>
      </c>
      <c r="K177" s="64" t="str">
        <f>_xlfn.IFNA(IF(J177=FALSE,I177,IF(ISBLANK(G177),VLOOKUP(H177,'Reference data SID'!$N:$P,3,FALSE),VLOOKUP(G177,'Reference data SID'!$M:$P,4,FALSE))),"")</f>
        <v/>
      </c>
      <c r="L177" s="148" t="str">
        <f>_xlfn.IFNA(VLOOKUP(K177,'Reference data SID'!L:M,2,FALSE),"")</f>
        <v/>
      </c>
      <c r="M177" s="148" t="str">
        <f>_xlfn.IFNA(VLOOKUP(K177,'Reference data SID'!L:N,3,FALSE),"")</f>
        <v/>
      </c>
      <c r="N177" s="148" t="str">
        <f>_xlfn.IFNA(VLOOKUP(K177,'Reference data SID'!L:O,4,FALSE),"")</f>
        <v/>
      </c>
      <c r="O177" s="147"/>
      <c r="P177" s="147"/>
      <c r="Q177" s="147"/>
      <c r="R177" s="147"/>
      <c r="S177" s="147"/>
      <c r="T177" s="146"/>
      <c r="U177" s="146"/>
      <c r="V177" s="146"/>
      <c r="W177" s="147"/>
      <c r="X177" s="149" t="str">
        <f t="shared" ca="1" si="34"/>
        <v/>
      </c>
      <c r="Y177" s="210" t="str">
        <f>_xlfn.IFNA(VLOOKUP(F177,'Reference data SID'!D:E,2,FALSE),"")</f>
        <v/>
      </c>
      <c r="Z177" s="210" t="str">
        <f t="shared" si="35"/>
        <v>not ok</v>
      </c>
      <c r="AA177" s="210" t="str">
        <f t="shared" si="36"/>
        <v>not ok</v>
      </c>
      <c r="AB177" s="210" t="str">
        <f t="shared" si="37"/>
        <v>ok</v>
      </c>
      <c r="AC177" s="210" t="str">
        <f t="shared" si="38"/>
        <v>_EC</v>
      </c>
      <c r="AD177" s="210" t="str">
        <f t="shared" si="39"/>
        <v>_CAS</v>
      </c>
      <c r="AE177" s="210" t="str">
        <f t="shared" si="40"/>
        <v>_uses</v>
      </c>
      <c r="AF177" s="210" t="str">
        <f t="shared" si="41"/>
        <v/>
      </c>
      <c r="AG177" s="210" t="str">
        <f t="shared" si="42"/>
        <v/>
      </c>
      <c r="AH177" s="210" t="str">
        <f t="shared" si="43"/>
        <v>_articles</v>
      </c>
      <c r="AI177" s="210" t="str">
        <f t="shared" si="44"/>
        <v/>
      </c>
      <c r="AJ177" s="210" t="str">
        <f t="shared" si="45"/>
        <v/>
      </c>
      <c r="AK177" s="210" t="str">
        <f>IF(LEN(F177)&gt;1,CONCATENATE(Table6[[#This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7" s="210" t="str">
        <f>IF(LEN(F177)&gt;1,IF(COUNTIFS($AK$6:AK$502,LEFT(AK177,250))&gt;1,"Duplicate entry: it seems that you have two rows reporting the same stockpile, please verify that it is not a duplicate",""),"")</f>
        <v/>
      </c>
      <c r="AM177" s="210" t="str">
        <f>IF(LEN(F177)&gt;0,IF(ISNUMBER(MATCH(F177,Annex_I_II_entries,0)),"","The Entry name is not within the dropdown list, make sure that you have not copied and pasted overwritting the cell format (with its correponding dropdown list) in column A"),"")</f>
        <v/>
      </c>
      <c r="AN177" s="210" t="str">
        <f t="shared" ca="1" si="46"/>
        <v/>
      </c>
      <c r="AO177" s="210" t="str">
        <f t="shared" ca="1" si="47"/>
        <v/>
      </c>
      <c r="AP177" s="211" t="str">
        <f t="shared" ca="1" si="48"/>
        <v/>
      </c>
      <c r="AQ177" s="211" t="str">
        <f t="shared" ca="1" si="49"/>
        <v/>
      </c>
      <c r="AR177" s="212" t="str">
        <f t="shared" ca="1" si="50"/>
        <v/>
      </c>
    </row>
    <row r="178" spans="1:44" x14ac:dyDescent="0.25">
      <c r="A178" s="86"/>
      <c r="B178" s="86"/>
      <c r="C178" s="144"/>
      <c r="D178" s="145"/>
      <c r="E178" s="144"/>
      <c r="F178" s="144"/>
      <c r="G178" s="144"/>
      <c r="H178" s="144"/>
      <c r="I178" s="191" t="str">
        <f>_xlfn.IFNA(VLOOKUP(F178,'Reference data SID'!$D$2:$Q$673,14,FALSE),"")</f>
        <v/>
      </c>
      <c r="J178" s="191" t="str">
        <f>_xlfn.IFNA(VLOOKUP(I178,'Reference data SID'!$C$3:$E$673,3,FALSE),"")</f>
        <v/>
      </c>
      <c r="K178" s="64" t="str">
        <f>_xlfn.IFNA(IF(J178=FALSE,I178,IF(ISBLANK(G178),VLOOKUP(H178,'Reference data SID'!$N:$P,3,FALSE),VLOOKUP(G178,'Reference data SID'!$M:$P,4,FALSE))),"")</f>
        <v/>
      </c>
      <c r="L178" s="148" t="str">
        <f>_xlfn.IFNA(VLOOKUP(K178,'Reference data SID'!L:M,2,FALSE),"")</f>
        <v/>
      </c>
      <c r="M178" s="148" t="str">
        <f>_xlfn.IFNA(VLOOKUP(K178,'Reference data SID'!L:N,3,FALSE),"")</f>
        <v/>
      </c>
      <c r="N178" s="148" t="str">
        <f>_xlfn.IFNA(VLOOKUP(K178,'Reference data SID'!L:O,4,FALSE),"")</f>
        <v/>
      </c>
      <c r="O178" s="144"/>
      <c r="P178" s="144"/>
      <c r="Q178" s="144"/>
      <c r="R178" s="144"/>
      <c r="S178" s="144"/>
      <c r="T178" s="146"/>
      <c r="U178" s="146"/>
      <c r="V178" s="146"/>
      <c r="W178" s="144"/>
      <c r="X178" s="149" t="str">
        <f t="shared" ca="1" si="34"/>
        <v/>
      </c>
      <c r="Y178" s="210" t="str">
        <f>_xlfn.IFNA(VLOOKUP(F178,'Reference data SID'!D:E,2,FALSE),"")</f>
        <v/>
      </c>
      <c r="Z178" s="210" t="str">
        <f t="shared" si="35"/>
        <v>not ok</v>
      </c>
      <c r="AA178" s="210" t="str">
        <f t="shared" si="36"/>
        <v>not ok</v>
      </c>
      <c r="AB178" s="210" t="str">
        <f t="shared" si="37"/>
        <v>ok</v>
      </c>
      <c r="AC178" s="210" t="str">
        <f t="shared" si="38"/>
        <v>_EC</v>
      </c>
      <c r="AD178" s="210" t="str">
        <f t="shared" si="39"/>
        <v>_CAS</v>
      </c>
      <c r="AE178" s="210" t="str">
        <f t="shared" si="40"/>
        <v>_uses</v>
      </c>
      <c r="AF178" s="210" t="str">
        <f t="shared" si="41"/>
        <v/>
      </c>
      <c r="AG178" s="210" t="str">
        <f t="shared" si="42"/>
        <v/>
      </c>
      <c r="AH178" s="210" t="str">
        <f t="shared" si="43"/>
        <v>_articles</v>
      </c>
      <c r="AI178" s="210" t="str">
        <f t="shared" si="44"/>
        <v/>
      </c>
      <c r="AJ178" s="210" t="str">
        <f t="shared" si="45"/>
        <v/>
      </c>
      <c r="AK178" s="210" t="str">
        <f>IF(LEN(F178)&gt;1,CONCATENATE(Table6[[#This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8" s="210" t="str">
        <f>IF(LEN(F178)&gt;1,IF(COUNTIFS($AK$6:AK$502,LEFT(AK178,250))&gt;1,"Duplicate entry: it seems that you have two rows reporting the same stockpile, please verify that it is not a duplicate",""),"")</f>
        <v/>
      </c>
      <c r="AM178" s="210" t="str">
        <f>IF(LEN(F178)&gt;0,IF(ISNUMBER(MATCH(F178,Annex_I_II_entries,0)),"","The Entry name is not within the dropdown list, make sure that you have not copied and pasted overwritting the cell format (with its correponding dropdown list) in column A"),"")</f>
        <v/>
      </c>
      <c r="AN178" s="210" t="str">
        <f t="shared" ca="1" si="46"/>
        <v/>
      </c>
      <c r="AO178" s="210" t="str">
        <f t="shared" ca="1" si="47"/>
        <v/>
      </c>
      <c r="AP178" s="211" t="str">
        <f t="shared" ca="1" si="48"/>
        <v/>
      </c>
      <c r="AQ178" s="211" t="str">
        <f t="shared" ca="1" si="49"/>
        <v/>
      </c>
      <c r="AR178" s="212" t="str">
        <f t="shared" ca="1" si="50"/>
        <v/>
      </c>
    </row>
    <row r="179" spans="1:44" x14ac:dyDescent="0.25">
      <c r="A179" s="86"/>
      <c r="B179" s="86"/>
      <c r="C179" s="147"/>
      <c r="D179" s="176"/>
      <c r="E179" s="147"/>
      <c r="F179" s="147"/>
      <c r="G179" s="144"/>
      <c r="H179" s="144"/>
      <c r="I179" s="192" t="str">
        <f>_xlfn.IFNA(VLOOKUP(F179,'Reference data SID'!$D$2:$Q$673,14,FALSE),"")</f>
        <v/>
      </c>
      <c r="J179" s="192" t="str">
        <f>_xlfn.IFNA(VLOOKUP(I179,'Reference data SID'!$C$3:$E$673,3,FALSE),"")</f>
        <v/>
      </c>
      <c r="K179" s="64" t="str">
        <f>_xlfn.IFNA(IF(J179=FALSE,I179,IF(ISBLANK(G179),VLOOKUP(H179,'Reference data SID'!$N:$P,3,FALSE),VLOOKUP(G179,'Reference data SID'!$M:$P,4,FALSE))),"")</f>
        <v/>
      </c>
      <c r="L179" s="148" t="str">
        <f>_xlfn.IFNA(VLOOKUP(K179,'Reference data SID'!L:M,2,FALSE),"")</f>
        <v/>
      </c>
      <c r="M179" s="148" t="str">
        <f>_xlfn.IFNA(VLOOKUP(K179,'Reference data SID'!L:N,3,FALSE),"")</f>
        <v/>
      </c>
      <c r="N179" s="148" t="str">
        <f>_xlfn.IFNA(VLOOKUP(K179,'Reference data SID'!L:O,4,FALSE),"")</f>
        <v/>
      </c>
      <c r="O179" s="147"/>
      <c r="P179" s="147"/>
      <c r="Q179" s="147"/>
      <c r="R179" s="147"/>
      <c r="S179" s="147"/>
      <c r="T179" s="146"/>
      <c r="U179" s="146"/>
      <c r="V179" s="146"/>
      <c r="W179" s="147"/>
      <c r="X179" s="149" t="str">
        <f t="shared" ca="1" si="34"/>
        <v/>
      </c>
      <c r="Y179" s="210" t="str">
        <f>_xlfn.IFNA(VLOOKUP(F179,'Reference data SID'!D:E,2,FALSE),"")</f>
        <v/>
      </c>
      <c r="Z179" s="210" t="str">
        <f t="shared" si="35"/>
        <v>not ok</v>
      </c>
      <c r="AA179" s="210" t="str">
        <f t="shared" si="36"/>
        <v>not ok</v>
      </c>
      <c r="AB179" s="210" t="str">
        <f t="shared" si="37"/>
        <v>ok</v>
      </c>
      <c r="AC179" s="210" t="str">
        <f t="shared" si="38"/>
        <v>_EC</v>
      </c>
      <c r="AD179" s="210" t="str">
        <f t="shared" si="39"/>
        <v>_CAS</v>
      </c>
      <c r="AE179" s="210" t="str">
        <f t="shared" si="40"/>
        <v>_uses</v>
      </c>
      <c r="AF179" s="210" t="str">
        <f t="shared" si="41"/>
        <v/>
      </c>
      <c r="AG179" s="210" t="str">
        <f t="shared" si="42"/>
        <v/>
      </c>
      <c r="AH179" s="210" t="str">
        <f t="shared" si="43"/>
        <v>_articles</v>
      </c>
      <c r="AI179" s="210" t="str">
        <f t="shared" si="44"/>
        <v/>
      </c>
      <c r="AJ179" s="210" t="str">
        <f t="shared" si="45"/>
        <v/>
      </c>
      <c r="AK179" s="210" t="str">
        <f>IF(LEN(F179)&gt;1,CONCATENATE(Table6[[#This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79" s="210" t="str">
        <f>IF(LEN(F179)&gt;1,IF(COUNTIFS($AK$6:AK$502,LEFT(AK179,250))&gt;1,"Duplicate entry: it seems that you have two rows reporting the same stockpile, please verify that it is not a duplicate",""),"")</f>
        <v/>
      </c>
      <c r="AM179" s="210" t="str">
        <f>IF(LEN(F179)&gt;0,IF(ISNUMBER(MATCH(F179,Annex_I_II_entries,0)),"","The Entry name is not within the dropdown list, make sure that you have not copied and pasted overwritting the cell format (with its correponding dropdown list) in column A"),"")</f>
        <v/>
      </c>
      <c r="AN179" s="210" t="str">
        <f t="shared" ca="1" si="46"/>
        <v/>
      </c>
      <c r="AO179" s="210" t="str">
        <f t="shared" ca="1" si="47"/>
        <v/>
      </c>
      <c r="AP179" s="211" t="str">
        <f t="shared" ca="1" si="48"/>
        <v/>
      </c>
      <c r="AQ179" s="211" t="str">
        <f t="shared" ca="1" si="49"/>
        <v/>
      </c>
      <c r="AR179" s="212" t="str">
        <f t="shared" ca="1" si="50"/>
        <v/>
      </c>
    </row>
    <row r="180" spans="1:44" x14ac:dyDescent="0.25">
      <c r="A180" s="86"/>
      <c r="B180" s="86"/>
      <c r="C180" s="144"/>
      <c r="D180" s="145"/>
      <c r="E180" s="144"/>
      <c r="F180" s="144"/>
      <c r="G180" s="144"/>
      <c r="H180" s="144"/>
      <c r="I180" s="191" t="str">
        <f>_xlfn.IFNA(VLOOKUP(F180,'Reference data SID'!$D$2:$Q$673,14,FALSE),"")</f>
        <v/>
      </c>
      <c r="J180" s="191" t="str">
        <f>_xlfn.IFNA(VLOOKUP(I180,'Reference data SID'!$C$3:$E$673,3,FALSE),"")</f>
        <v/>
      </c>
      <c r="K180" s="64" t="str">
        <f>_xlfn.IFNA(IF(J180=FALSE,I180,IF(ISBLANK(G180),VLOOKUP(H180,'Reference data SID'!$N:$P,3,FALSE),VLOOKUP(G180,'Reference data SID'!$M:$P,4,FALSE))),"")</f>
        <v/>
      </c>
      <c r="L180" s="148" t="str">
        <f>_xlfn.IFNA(VLOOKUP(K180,'Reference data SID'!L:M,2,FALSE),"")</f>
        <v/>
      </c>
      <c r="M180" s="148" t="str">
        <f>_xlfn.IFNA(VLOOKUP(K180,'Reference data SID'!L:N,3,FALSE),"")</f>
        <v/>
      </c>
      <c r="N180" s="148" t="str">
        <f>_xlfn.IFNA(VLOOKUP(K180,'Reference data SID'!L:O,4,FALSE),"")</f>
        <v/>
      </c>
      <c r="O180" s="144"/>
      <c r="P180" s="144"/>
      <c r="Q180" s="144"/>
      <c r="R180" s="144"/>
      <c r="S180" s="144"/>
      <c r="T180" s="146"/>
      <c r="U180" s="146"/>
      <c r="V180" s="146"/>
      <c r="W180" s="144"/>
      <c r="X180" s="149" t="str">
        <f t="shared" ca="1" si="34"/>
        <v/>
      </c>
      <c r="Y180" s="210" t="str">
        <f>_xlfn.IFNA(VLOOKUP(F180,'Reference data SID'!D:E,2,FALSE),"")</f>
        <v/>
      </c>
      <c r="Z180" s="210" t="str">
        <f t="shared" si="35"/>
        <v>not ok</v>
      </c>
      <c r="AA180" s="210" t="str">
        <f t="shared" si="36"/>
        <v>not ok</v>
      </c>
      <c r="AB180" s="210" t="str">
        <f t="shared" si="37"/>
        <v>ok</v>
      </c>
      <c r="AC180" s="210" t="str">
        <f t="shared" si="38"/>
        <v>_EC</v>
      </c>
      <c r="AD180" s="210" t="str">
        <f t="shared" si="39"/>
        <v>_CAS</v>
      </c>
      <c r="AE180" s="210" t="str">
        <f t="shared" si="40"/>
        <v>_uses</v>
      </c>
      <c r="AF180" s="210" t="str">
        <f t="shared" si="41"/>
        <v/>
      </c>
      <c r="AG180" s="210" t="str">
        <f t="shared" si="42"/>
        <v/>
      </c>
      <c r="AH180" s="210" t="str">
        <f t="shared" si="43"/>
        <v>_articles</v>
      </c>
      <c r="AI180" s="210" t="str">
        <f t="shared" si="44"/>
        <v/>
      </c>
      <c r="AJ180" s="210" t="str">
        <f t="shared" si="45"/>
        <v/>
      </c>
      <c r="AK180" s="210" t="str">
        <f>IF(LEN(F180)&gt;1,CONCATENATE(Table6[[#This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0" s="210" t="str">
        <f>IF(LEN(F180)&gt;1,IF(COUNTIFS($AK$6:AK$502,LEFT(AK180,250))&gt;1,"Duplicate entry: it seems that you have two rows reporting the same stockpile, please verify that it is not a duplicate",""),"")</f>
        <v/>
      </c>
      <c r="AM180" s="210" t="str">
        <f>IF(LEN(F180)&gt;0,IF(ISNUMBER(MATCH(F180,Annex_I_II_entries,0)),"","The Entry name is not within the dropdown list, make sure that you have not copied and pasted overwritting the cell format (with its correponding dropdown list) in column A"),"")</f>
        <v/>
      </c>
      <c r="AN180" s="210" t="str">
        <f t="shared" ca="1" si="46"/>
        <v/>
      </c>
      <c r="AO180" s="210" t="str">
        <f t="shared" ca="1" si="47"/>
        <v/>
      </c>
      <c r="AP180" s="211" t="str">
        <f t="shared" ca="1" si="48"/>
        <v/>
      </c>
      <c r="AQ180" s="211" t="str">
        <f t="shared" ca="1" si="49"/>
        <v/>
      </c>
      <c r="AR180" s="212" t="str">
        <f t="shared" ca="1" si="50"/>
        <v/>
      </c>
    </row>
    <row r="181" spans="1:44" x14ac:dyDescent="0.25">
      <c r="A181" s="86"/>
      <c r="B181" s="86"/>
      <c r="C181" s="147"/>
      <c r="D181" s="176"/>
      <c r="E181" s="147"/>
      <c r="F181" s="147"/>
      <c r="G181" s="144"/>
      <c r="H181" s="144"/>
      <c r="I181" s="192" t="str">
        <f>_xlfn.IFNA(VLOOKUP(F181,'Reference data SID'!$D$2:$Q$673,14,FALSE),"")</f>
        <v/>
      </c>
      <c r="J181" s="192" t="str">
        <f>_xlfn.IFNA(VLOOKUP(I181,'Reference data SID'!$C$3:$E$673,3,FALSE),"")</f>
        <v/>
      </c>
      <c r="K181" s="64" t="str">
        <f>_xlfn.IFNA(IF(J181=FALSE,I181,IF(ISBLANK(G181),VLOOKUP(H181,'Reference data SID'!$N:$P,3,FALSE),VLOOKUP(G181,'Reference data SID'!$M:$P,4,FALSE))),"")</f>
        <v/>
      </c>
      <c r="L181" s="148" t="str">
        <f>_xlfn.IFNA(VLOOKUP(K181,'Reference data SID'!L:M,2,FALSE),"")</f>
        <v/>
      </c>
      <c r="M181" s="148" t="str">
        <f>_xlfn.IFNA(VLOOKUP(K181,'Reference data SID'!L:N,3,FALSE),"")</f>
        <v/>
      </c>
      <c r="N181" s="148" t="str">
        <f>_xlfn.IFNA(VLOOKUP(K181,'Reference data SID'!L:O,4,FALSE),"")</f>
        <v/>
      </c>
      <c r="O181" s="147"/>
      <c r="P181" s="147"/>
      <c r="Q181" s="147"/>
      <c r="R181" s="147"/>
      <c r="S181" s="147"/>
      <c r="T181" s="146"/>
      <c r="U181" s="146"/>
      <c r="V181" s="146"/>
      <c r="W181" s="147"/>
      <c r="X181" s="149" t="str">
        <f t="shared" ca="1" si="34"/>
        <v/>
      </c>
      <c r="Y181" s="210" t="str">
        <f>_xlfn.IFNA(VLOOKUP(F181,'Reference data SID'!D:E,2,FALSE),"")</f>
        <v/>
      </c>
      <c r="Z181" s="210" t="str">
        <f t="shared" si="35"/>
        <v>not ok</v>
      </c>
      <c r="AA181" s="210" t="str">
        <f t="shared" si="36"/>
        <v>not ok</v>
      </c>
      <c r="AB181" s="210" t="str">
        <f t="shared" si="37"/>
        <v>ok</v>
      </c>
      <c r="AC181" s="210" t="str">
        <f t="shared" si="38"/>
        <v>_EC</v>
      </c>
      <c r="AD181" s="210" t="str">
        <f t="shared" si="39"/>
        <v>_CAS</v>
      </c>
      <c r="AE181" s="210" t="str">
        <f t="shared" si="40"/>
        <v>_uses</v>
      </c>
      <c r="AF181" s="210" t="str">
        <f t="shared" si="41"/>
        <v/>
      </c>
      <c r="AG181" s="210" t="str">
        <f t="shared" si="42"/>
        <v/>
      </c>
      <c r="AH181" s="210" t="str">
        <f t="shared" si="43"/>
        <v>_articles</v>
      </c>
      <c r="AI181" s="210" t="str">
        <f t="shared" si="44"/>
        <v/>
      </c>
      <c r="AJ181" s="210" t="str">
        <f t="shared" si="45"/>
        <v/>
      </c>
      <c r="AK181" s="210" t="str">
        <f>IF(LEN(F181)&gt;1,CONCATENATE(Table6[[#This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1" s="210" t="str">
        <f>IF(LEN(F181)&gt;1,IF(COUNTIFS($AK$6:AK$502,LEFT(AK181,250))&gt;1,"Duplicate entry: it seems that you have two rows reporting the same stockpile, please verify that it is not a duplicate",""),"")</f>
        <v/>
      </c>
      <c r="AM181" s="210" t="str">
        <f>IF(LEN(F181)&gt;0,IF(ISNUMBER(MATCH(F181,Annex_I_II_entries,0)),"","The Entry name is not within the dropdown list, make sure that you have not copied and pasted overwritting the cell format (with its correponding dropdown list) in column A"),"")</f>
        <v/>
      </c>
      <c r="AN181" s="210" t="str">
        <f t="shared" ca="1" si="46"/>
        <v/>
      </c>
      <c r="AO181" s="210" t="str">
        <f t="shared" ca="1" si="47"/>
        <v/>
      </c>
      <c r="AP181" s="211" t="str">
        <f t="shared" ca="1" si="48"/>
        <v/>
      </c>
      <c r="AQ181" s="211" t="str">
        <f t="shared" ca="1" si="49"/>
        <v/>
      </c>
      <c r="AR181" s="212" t="str">
        <f t="shared" ca="1" si="50"/>
        <v/>
      </c>
    </row>
    <row r="182" spans="1:44" x14ac:dyDescent="0.25">
      <c r="A182" s="86"/>
      <c r="B182" s="86"/>
      <c r="C182" s="144"/>
      <c r="D182" s="145"/>
      <c r="E182" s="144"/>
      <c r="F182" s="144"/>
      <c r="G182" s="144"/>
      <c r="H182" s="144"/>
      <c r="I182" s="191" t="str">
        <f>_xlfn.IFNA(VLOOKUP(F182,'Reference data SID'!$D$2:$Q$673,14,FALSE),"")</f>
        <v/>
      </c>
      <c r="J182" s="191" t="str">
        <f>_xlfn.IFNA(VLOOKUP(I182,'Reference data SID'!$C$3:$E$673,3,FALSE),"")</f>
        <v/>
      </c>
      <c r="K182" s="64" t="str">
        <f>_xlfn.IFNA(IF(J182=FALSE,I182,IF(ISBLANK(G182),VLOOKUP(H182,'Reference data SID'!$N:$P,3,FALSE),VLOOKUP(G182,'Reference data SID'!$M:$P,4,FALSE))),"")</f>
        <v/>
      </c>
      <c r="L182" s="148" t="str">
        <f>_xlfn.IFNA(VLOOKUP(K182,'Reference data SID'!L:M,2,FALSE),"")</f>
        <v/>
      </c>
      <c r="M182" s="148" t="str">
        <f>_xlfn.IFNA(VLOOKUP(K182,'Reference data SID'!L:N,3,FALSE),"")</f>
        <v/>
      </c>
      <c r="N182" s="148" t="str">
        <f>_xlfn.IFNA(VLOOKUP(K182,'Reference data SID'!L:O,4,FALSE),"")</f>
        <v/>
      </c>
      <c r="O182" s="144"/>
      <c r="P182" s="144"/>
      <c r="Q182" s="144"/>
      <c r="R182" s="144"/>
      <c r="S182" s="144"/>
      <c r="T182" s="146"/>
      <c r="U182" s="146"/>
      <c r="V182" s="146"/>
      <c r="W182" s="144"/>
      <c r="X182" s="149" t="str">
        <f t="shared" ca="1" si="34"/>
        <v/>
      </c>
      <c r="Y182" s="210" t="str">
        <f>_xlfn.IFNA(VLOOKUP(F182,'Reference data SID'!D:E,2,FALSE),"")</f>
        <v/>
      </c>
      <c r="Z182" s="210" t="str">
        <f t="shared" si="35"/>
        <v>not ok</v>
      </c>
      <c r="AA182" s="210" t="str">
        <f t="shared" si="36"/>
        <v>not ok</v>
      </c>
      <c r="AB182" s="210" t="str">
        <f t="shared" si="37"/>
        <v>ok</v>
      </c>
      <c r="AC182" s="210" t="str">
        <f t="shared" si="38"/>
        <v>_EC</v>
      </c>
      <c r="AD182" s="210" t="str">
        <f t="shared" si="39"/>
        <v>_CAS</v>
      </c>
      <c r="AE182" s="210" t="str">
        <f t="shared" si="40"/>
        <v>_uses</v>
      </c>
      <c r="AF182" s="210" t="str">
        <f t="shared" si="41"/>
        <v/>
      </c>
      <c r="AG182" s="210" t="str">
        <f t="shared" si="42"/>
        <v/>
      </c>
      <c r="AH182" s="210" t="str">
        <f t="shared" si="43"/>
        <v>_articles</v>
      </c>
      <c r="AI182" s="210" t="str">
        <f t="shared" si="44"/>
        <v/>
      </c>
      <c r="AJ182" s="210" t="str">
        <f t="shared" si="45"/>
        <v/>
      </c>
      <c r="AK182" s="210" t="str">
        <f>IF(LEN(F182)&gt;1,CONCATENATE(Table6[[#This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2" s="210" t="str">
        <f>IF(LEN(F182)&gt;1,IF(COUNTIFS($AK$6:AK$502,LEFT(AK182,250))&gt;1,"Duplicate entry: it seems that you have two rows reporting the same stockpile, please verify that it is not a duplicate",""),"")</f>
        <v/>
      </c>
      <c r="AM182" s="210" t="str">
        <f>IF(LEN(F182)&gt;0,IF(ISNUMBER(MATCH(F182,Annex_I_II_entries,0)),"","The Entry name is not within the dropdown list, make sure that you have not copied and pasted overwritting the cell format (with its correponding dropdown list) in column A"),"")</f>
        <v/>
      </c>
      <c r="AN182" s="210" t="str">
        <f t="shared" ca="1" si="46"/>
        <v/>
      </c>
      <c r="AO182" s="210" t="str">
        <f t="shared" ca="1" si="47"/>
        <v/>
      </c>
      <c r="AP182" s="211" t="str">
        <f t="shared" ca="1" si="48"/>
        <v/>
      </c>
      <c r="AQ182" s="211" t="str">
        <f t="shared" ca="1" si="49"/>
        <v/>
      </c>
      <c r="AR182" s="212" t="str">
        <f t="shared" ca="1" si="50"/>
        <v/>
      </c>
    </row>
    <row r="183" spans="1:44" x14ac:dyDescent="0.25">
      <c r="A183" s="86"/>
      <c r="B183" s="86"/>
      <c r="C183" s="147"/>
      <c r="D183" s="176"/>
      <c r="E183" s="147"/>
      <c r="F183" s="147"/>
      <c r="G183" s="144"/>
      <c r="H183" s="144"/>
      <c r="I183" s="192" t="str">
        <f>_xlfn.IFNA(VLOOKUP(F183,'Reference data SID'!$D$2:$Q$673,14,FALSE),"")</f>
        <v/>
      </c>
      <c r="J183" s="192" t="str">
        <f>_xlfn.IFNA(VLOOKUP(I183,'Reference data SID'!$C$3:$E$673,3,FALSE),"")</f>
        <v/>
      </c>
      <c r="K183" s="64" t="str">
        <f>_xlfn.IFNA(IF(J183=FALSE,I183,IF(ISBLANK(G183),VLOOKUP(H183,'Reference data SID'!$N:$P,3,FALSE),VLOOKUP(G183,'Reference data SID'!$M:$P,4,FALSE))),"")</f>
        <v/>
      </c>
      <c r="L183" s="148" t="str">
        <f>_xlfn.IFNA(VLOOKUP(K183,'Reference data SID'!L:M,2,FALSE),"")</f>
        <v/>
      </c>
      <c r="M183" s="148" t="str">
        <f>_xlfn.IFNA(VLOOKUP(K183,'Reference data SID'!L:N,3,FALSE),"")</f>
        <v/>
      </c>
      <c r="N183" s="148" t="str">
        <f>_xlfn.IFNA(VLOOKUP(K183,'Reference data SID'!L:O,4,FALSE),"")</f>
        <v/>
      </c>
      <c r="O183" s="147"/>
      <c r="P183" s="147"/>
      <c r="Q183" s="147"/>
      <c r="R183" s="147"/>
      <c r="S183" s="147"/>
      <c r="T183" s="146"/>
      <c r="U183" s="146"/>
      <c r="V183" s="146"/>
      <c r="W183" s="147"/>
      <c r="X183" s="149" t="str">
        <f t="shared" ca="1" si="34"/>
        <v/>
      </c>
      <c r="Y183" s="210" t="str">
        <f>_xlfn.IFNA(VLOOKUP(F183,'Reference data SID'!D:E,2,FALSE),"")</f>
        <v/>
      </c>
      <c r="Z183" s="210" t="str">
        <f t="shared" si="35"/>
        <v>not ok</v>
      </c>
      <c r="AA183" s="210" t="str">
        <f t="shared" si="36"/>
        <v>not ok</v>
      </c>
      <c r="AB183" s="210" t="str">
        <f t="shared" si="37"/>
        <v>ok</v>
      </c>
      <c r="AC183" s="210" t="str">
        <f t="shared" si="38"/>
        <v>_EC</v>
      </c>
      <c r="AD183" s="210" t="str">
        <f t="shared" si="39"/>
        <v>_CAS</v>
      </c>
      <c r="AE183" s="210" t="str">
        <f t="shared" si="40"/>
        <v>_uses</v>
      </c>
      <c r="AF183" s="210" t="str">
        <f t="shared" si="41"/>
        <v/>
      </c>
      <c r="AG183" s="210" t="str">
        <f t="shared" si="42"/>
        <v/>
      </c>
      <c r="AH183" s="210" t="str">
        <f t="shared" si="43"/>
        <v>_articles</v>
      </c>
      <c r="AI183" s="210" t="str">
        <f t="shared" si="44"/>
        <v/>
      </c>
      <c r="AJ183" s="210" t="str">
        <f t="shared" si="45"/>
        <v/>
      </c>
      <c r="AK183" s="210" t="str">
        <f>IF(LEN(F183)&gt;1,CONCATENATE(Table6[[#This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3" s="210" t="str">
        <f>IF(LEN(F183)&gt;1,IF(COUNTIFS($AK$6:AK$502,LEFT(AK183,250))&gt;1,"Duplicate entry: it seems that you have two rows reporting the same stockpile, please verify that it is not a duplicate",""),"")</f>
        <v/>
      </c>
      <c r="AM183" s="210" t="str">
        <f>IF(LEN(F183)&gt;0,IF(ISNUMBER(MATCH(F183,Annex_I_II_entries,0)),"","The Entry name is not within the dropdown list, make sure that you have not copied and pasted overwritting the cell format (with its correponding dropdown list) in column A"),"")</f>
        <v/>
      </c>
      <c r="AN183" s="210" t="str">
        <f t="shared" ca="1" si="46"/>
        <v/>
      </c>
      <c r="AO183" s="210" t="str">
        <f t="shared" ca="1" si="47"/>
        <v/>
      </c>
      <c r="AP183" s="211" t="str">
        <f t="shared" ca="1" si="48"/>
        <v/>
      </c>
      <c r="AQ183" s="211" t="str">
        <f t="shared" ca="1" si="49"/>
        <v/>
      </c>
      <c r="AR183" s="212" t="str">
        <f t="shared" ca="1" si="50"/>
        <v/>
      </c>
    </row>
    <row r="184" spans="1:44" x14ac:dyDescent="0.25">
      <c r="A184" s="86"/>
      <c r="B184" s="86"/>
      <c r="C184" s="144"/>
      <c r="D184" s="145"/>
      <c r="E184" s="144"/>
      <c r="F184" s="144"/>
      <c r="G184" s="144"/>
      <c r="H184" s="144"/>
      <c r="I184" s="191" t="str">
        <f>_xlfn.IFNA(VLOOKUP(F184,'Reference data SID'!$D$2:$Q$673,14,FALSE),"")</f>
        <v/>
      </c>
      <c r="J184" s="191" t="str">
        <f>_xlfn.IFNA(VLOOKUP(I184,'Reference data SID'!$C$3:$E$673,3,FALSE),"")</f>
        <v/>
      </c>
      <c r="K184" s="64" t="str">
        <f>_xlfn.IFNA(IF(J184=FALSE,I184,IF(ISBLANK(G184),VLOOKUP(H184,'Reference data SID'!$N:$P,3,FALSE),VLOOKUP(G184,'Reference data SID'!$M:$P,4,FALSE))),"")</f>
        <v/>
      </c>
      <c r="L184" s="148" t="str">
        <f>_xlfn.IFNA(VLOOKUP(K184,'Reference data SID'!L:M,2,FALSE),"")</f>
        <v/>
      </c>
      <c r="M184" s="148" t="str">
        <f>_xlfn.IFNA(VLOOKUP(K184,'Reference data SID'!L:N,3,FALSE),"")</f>
        <v/>
      </c>
      <c r="N184" s="148" t="str">
        <f>_xlfn.IFNA(VLOOKUP(K184,'Reference data SID'!L:O,4,FALSE),"")</f>
        <v/>
      </c>
      <c r="O184" s="144"/>
      <c r="P184" s="144"/>
      <c r="Q184" s="144"/>
      <c r="R184" s="144"/>
      <c r="S184" s="144"/>
      <c r="T184" s="146"/>
      <c r="U184" s="146"/>
      <c r="V184" s="146"/>
      <c r="W184" s="144"/>
      <c r="X184" s="149" t="str">
        <f t="shared" ca="1" si="34"/>
        <v/>
      </c>
      <c r="Y184" s="210" t="str">
        <f>_xlfn.IFNA(VLOOKUP(F184,'Reference data SID'!D:E,2,FALSE),"")</f>
        <v/>
      </c>
      <c r="Z184" s="210" t="str">
        <f t="shared" si="35"/>
        <v>not ok</v>
      </c>
      <c r="AA184" s="210" t="str">
        <f t="shared" si="36"/>
        <v>not ok</v>
      </c>
      <c r="AB184" s="210" t="str">
        <f t="shared" si="37"/>
        <v>ok</v>
      </c>
      <c r="AC184" s="210" t="str">
        <f t="shared" si="38"/>
        <v>_EC</v>
      </c>
      <c r="AD184" s="210" t="str">
        <f t="shared" si="39"/>
        <v>_CAS</v>
      </c>
      <c r="AE184" s="210" t="str">
        <f t="shared" si="40"/>
        <v>_uses</v>
      </c>
      <c r="AF184" s="210" t="str">
        <f t="shared" si="41"/>
        <v/>
      </c>
      <c r="AG184" s="210" t="str">
        <f t="shared" si="42"/>
        <v/>
      </c>
      <c r="AH184" s="210" t="str">
        <f t="shared" si="43"/>
        <v>_articles</v>
      </c>
      <c r="AI184" s="210" t="str">
        <f t="shared" si="44"/>
        <v/>
      </c>
      <c r="AJ184" s="210" t="str">
        <f t="shared" si="45"/>
        <v/>
      </c>
      <c r="AK184" s="210" t="str">
        <f>IF(LEN(F184)&gt;1,CONCATENATE(Table6[[#This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4" s="210" t="str">
        <f>IF(LEN(F184)&gt;1,IF(COUNTIFS($AK$6:AK$502,LEFT(AK184,250))&gt;1,"Duplicate entry: it seems that you have two rows reporting the same stockpile, please verify that it is not a duplicate",""),"")</f>
        <v/>
      </c>
      <c r="AM184" s="210" t="str">
        <f>IF(LEN(F184)&gt;0,IF(ISNUMBER(MATCH(F184,Annex_I_II_entries,0)),"","The Entry name is not within the dropdown list, make sure that you have not copied and pasted overwritting the cell format (with its correponding dropdown list) in column A"),"")</f>
        <v/>
      </c>
      <c r="AN184" s="210" t="str">
        <f t="shared" ca="1" si="46"/>
        <v/>
      </c>
      <c r="AO184" s="210" t="str">
        <f t="shared" ca="1" si="47"/>
        <v/>
      </c>
      <c r="AP184" s="211" t="str">
        <f t="shared" ca="1" si="48"/>
        <v/>
      </c>
      <c r="AQ184" s="211" t="str">
        <f t="shared" ca="1" si="49"/>
        <v/>
      </c>
      <c r="AR184" s="212" t="str">
        <f t="shared" ca="1" si="50"/>
        <v/>
      </c>
    </row>
    <row r="185" spans="1:44" x14ac:dyDescent="0.25">
      <c r="A185" s="86"/>
      <c r="B185" s="86"/>
      <c r="C185" s="147"/>
      <c r="D185" s="176"/>
      <c r="E185" s="147"/>
      <c r="F185" s="147"/>
      <c r="G185" s="144"/>
      <c r="H185" s="144"/>
      <c r="I185" s="192" t="str">
        <f>_xlfn.IFNA(VLOOKUP(F185,'Reference data SID'!$D$2:$Q$673,14,FALSE),"")</f>
        <v/>
      </c>
      <c r="J185" s="192" t="str">
        <f>_xlfn.IFNA(VLOOKUP(I185,'Reference data SID'!$C$3:$E$673,3,FALSE),"")</f>
        <v/>
      </c>
      <c r="K185" s="64" t="str">
        <f>_xlfn.IFNA(IF(J185=FALSE,I185,IF(ISBLANK(G185),VLOOKUP(H185,'Reference data SID'!$N:$P,3,FALSE),VLOOKUP(G185,'Reference data SID'!$M:$P,4,FALSE))),"")</f>
        <v/>
      </c>
      <c r="L185" s="148" t="str">
        <f>_xlfn.IFNA(VLOOKUP(K185,'Reference data SID'!L:M,2,FALSE),"")</f>
        <v/>
      </c>
      <c r="M185" s="148" t="str">
        <f>_xlfn.IFNA(VLOOKUP(K185,'Reference data SID'!L:N,3,FALSE),"")</f>
        <v/>
      </c>
      <c r="N185" s="148" t="str">
        <f>_xlfn.IFNA(VLOOKUP(K185,'Reference data SID'!L:O,4,FALSE),"")</f>
        <v/>
      </c>
      <c r="O185" s="147"/>
      <c r="P185" s="147"/>
      <c r="Q185" s="147"/>
      <c r="R185" s="147"/>
      <c r="S185" s="147"/>
      <c r="T185" s="146"/>
      <c r="U185" s="146"/>
      <c r="V185" s="146"/>
      <c r="W185" s="147"/>
      <c r="X185" s="149" t="str">
        <f t="shared" ca="1" si="34"/>
        <v/>
      </c>
      <c r="Y185" s="210" t="str">
        <f>_xlfn.IFNA(VLOOKUP(F185,'Reference data SID'!D:E,2,FALSE),"")</f>
        <v/>
      </c>
      <c r="Z185" s="210" t="str">
        <f t="shared" si="35"/>
        <v>not ok</v>
      </c>
      <c r="AA185" s="210" t="str">
        <f t="shared" si="36"/>
        <v>not ok</v>
      </c>
      <c r="AB185" s="210" t="str">
        <f t="shared" si="37"/>
        <v>ok</v>
      </c>
      <c r="AC185" s="210" t="str">
        <f t="shared" si="38"/>
        <v>_EC</v>
      </c>
      <c r="AD185" s="210" t="str">
        <f t="shared" si="39"/>
        <v>_CAS</v>
      </c>
      <c r="AE185" s="210" t="str">
        <f t="shared" si="40"/>
        <v>_uses</v>
      </c>
      <c r="AF185" s="210" t="str">
        <f t="shared" si="41"/>
        <v/>
      </c>
      <c r="AG185" s="210" t="str">
        <f t="shared" si="42"/>
        <v/>
      </c>
      <c r="AH185" s="210" t="str">
        <f t="shared" si="43"/>
        <v>_articles</v>
      </c>
      <c r="AI185" s="210" t="str">
        <f t="shared" si="44"/>
        <v/>
      </c>
      <c r="AJ185" s="210" t="str">
        <f t="shared" si="45"/>
        <v/>
      </c>
      <c r="AK185" s="210" t="str">
        <f>IF(LEN(F185)&gt;1,CONCATENATE(Table6[[#This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5" s="210" t="str">
        <f>IF(LEN(F185)&gt;1,IF(COUNTIFS($AK$6:AK$502,LEFT(AK185,250))&gt;1,"Duplicate entry: it seems that you have two rows reporting the same stockpile, please verify that it is not a duplicate",""),"")</f>
        <v/>
      </c>
      <c r="AM185" s="210" t="str">
        <f>IF(LEN(F185)&gt;0,IF(ISNUMBER(MATCH(F185,Annex_I_II_entries,0)),"","The Entry name is not within the dropdown list, make sure that you have not copied and pasted overwritting the cell format (with its correponding dropdown list) in column A"),"")</f>
        <v/>
      </c>
      <c r="AN185" s="210" t="str">
        <f t="shared" ca="1" si="46"/>
        <v/>
      </c>
      <c r="AO185" s="210" t="str">
        <f t="shared" ca="1" si="47"/>
        <v/>
      </c>
      <c r="AP185" s="211" t="str">
        <f t="shared" ca="1" si="48"/>
        <v/>
      </c>
      <c r="AQ185" s="211" t="str">
        <f t="shared" ca="1" si="49"/>
        <v/>
      </c>
      <c r="AR185" s="212" t="str">
        <f t="shared" ca="1" si="50"/>
        <v/>
      </c>
    </row>
    <row r="186" spans="1:44" x14ac:dyDescent="0.25">
      <c r="A186" s="86"/>
      <c r="B186" s="86"/>
      <c r="C186" s="144"/>
      <c r="D186" s="145"/>
      <c r="E186" s="144"/>
      <c r="F186" s="144"/>
      <c r="G186" s="144"/>
      <c r="H186" s="144"/>
      <c r="I186" s="191" t="str">
        <f>_xlfn.IFNA(VLOOKUP(F186,'Reference data SID'!$D$2:$Q$673,14,FALSE),"")</f>
        <v/>
      </c>
      <c r="J186" s="191" t="str">
        <f>_xlfn.IFNA(VLOOKUP(I186,'Reference data SID'!$C$3:$E$673,3,FALSE),"")</f>
        <v/>
      </c>
      <c r="K186" s="64" t="str">
        <f>_xlfn.IFNA(IF(J186=FALSE,I186,IF(ISBLANK(G186),VLOOKUP(H186,'Reference data SID'!$N:$P,3,FALSE),VLOOKUP(G186,'Reference data SID'!$M:$P,4,FALSE))),"")</f>
        <v/>
      </c>
      <c r="L186" s="148" t="str">
        <f>_xlfn.IFNA(VLOOKUP(K186,'Reference data SID'!L:M,2,FALSE),"")</f>
        <v/>
      </c>
      <c r="M186" s="148" t="str">
        <f>_xlfn.IFNA(VLOOKUP(K186,'Reference data SID'!L:N,3,FALSE),"")</f>
        <v/>
      </c>
      <c r="N186" s="148" t="str">
        <f>_xlfn.IFNA(VLOOKUP(K186,'Reference data SID'!L:O,4,FALSE),"")</f>
        <v/>
      </c>
      <c r="O186" s="144"/>
      <c r="P186" s="144"/>
      <c r="Q186" s="144"/>
      <c r="R186" s="144"/>
      <c r="S186" s="144"/>
      <c r="T186" s="146"/>
      <c r="U186" s="146"/>
      <c r="V186" s="146"/>
      <c r="W186" s="144"/>
      <c r="X186" s="149" t="str">
        <f t="shared" ca="1" si="34"/>
        <v/>
      </c>
      <c r="Y186" s="210" t="str">
        <f>_xlfn.IFNA(VLOOKUP(F186,'Reference data SID'!D:E,2,FALSE),"")</f>
        <v/>
      </c>
      <c r="Z186" s="210" t="str">
        <f t="shared" si="35"/>
        <v>not ok</v>
      </c>
      <c r="AA186" s="210" t="str">
        <f t="shared" si="36"/>
        <v>not ok</v>
      </c>
      <c r="AB186" s="210" t="str">
        <f t="shared" si="37"/>
        <v>ok</v>
      </c>
      <c r="AC186" s="210" t="str">
        <f t="shared" si="38"/>
        <v>_EC</v>
      </c>
      <c r="AD186" s="210" t="str">
        <f t="shared" si="39"/>
        <v>_CAS</v>
      </c>
      <c r="AE186" s="210" t="str">
        <f t="shared" si="40"/>
        <v>_uses</v>
      </c>
      <c r="AF186" s="210" t="str">
        <f t="shared" si="41"/>
        <v/>
      </c>
      <c r="AG186" s="210" t="str">
        <f t="shared" si="42"/>
        <v/>
      </c>
      <c r="AH186" s="210" t="str">
        <f t="shared" si="43"/>
        <v>_articles</v>
      </c>
      <c r="AI186" s="210" t="str">
        <f t="shared" si="44"/>
        <v/>
      </c>
      <c r="AJ186" s="210" t="str">
        <f t="shared" si="45"/>
        <v/>
      </c>
      <c r="AK186" s="210" t="str">
        <f>IF(LEN(F186)&gt;1,CONCATENATE(Table6[[#This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6" s="210" t="str">
        <f>IF(LEN(F186)&gt;1,IF(COUNTIFS($AK$6:AK$502,LEFT(AK186,250))&gt;1,"Duplicate entry: it seems that you have two rows reporting the same stockpile, please verify that it is not a duplicate",""),"")</f>
        <v/>
      </c>
      <c r="AM186" s="210" t="str">
        <f>IF(LEN(F186)&gt;0,IF(ISNUMBER(MATCH(F186,Annex_I_II_entries,0)),"","The Entry name is not within the dropdown list, make sure that you have not copied and pasted overwritting the cell format (with its correponding dropdown list) in column A"),"")</f>
        <v/>
      </c>
      <c r="AN186" s="210" t="str">
        <f t="shared" ca="1" si="46"/>
        <v/>
      </c>
      <c r="AO186" s="210" t="str">
        <f t="shared" ca="1" si="47"/>
        <v/>
      </c>
      <c r="AP186" s="211" t="str">
        <f t="shared" ca="1" si="48"/>
        <v/>
      </c>
      <c r="AQ186" s="211" t="str">
        <f t="shared" ca="1" si="49"/>
        <v/>
      </c>
      <c r="AR186" s="212" t="str">
        <f t="shared" ca="1" si="50"/>
        <v/>
      </c>
    </row>
    <row r="187" spans="1:44" x14ac:dyDescent="0.25">
      <c r="A187" s="86"/>
      <c r="B187" s="86"/>
      <c r="C187" s="147"/>
      <c r="D187" s="176"/>
      <c r="E187" s="147"/>
      <c r="F187" s="147"/>
      <c r="G187" s="144"/>
      <c r="H187" s="144"/>
      <c r="I187" s="192" t="str">
        <f>_xlfn.IFNA(VLOOKUP(F187,'Reference data SID'!$D$2:$Q$673,14,FALSE),"")</f>
        <v/>
      </c>
      <c r="J187" s="192" t="str">
        <f>_xlfn.IFNA(VLOOKUP(I187,'Reference data SID'!$C$3:$E$673,3,FALSE),"")</f>
        <v/>
      </c>
      <c r="K187" s="64" t="str">
        <f>_xlfn.IFNA(IF(J187=FALSE,I187,IF(ISBLANK(G187),VLOOKUP(H187,'Reference data SID'!$N:$P,3,FALSE),VLOOKUP(G187,'Reference data SID'!$M:$P,4,FALSE))),"")</f>
        <v/>
      </c>
      <c r="L187" s="148" t="str">
        <f>_xlfn.IFNA(VLOOKUP(K187,'Reference data SID'!L:M,2,FALSE),"")</f>
        <v/>
      </c>
      <c r="M187" s="148" t="str">
        <f>_xlfn.IFNA(VLOOKUP(K187,'Reference data SID'!L:N,3,FALSE),"")</f>
        <v/>
      </c>
      <c r="N187" s="148" t="str">
        <f>_xlfn.IFNA(VLOOKUP(K187,'Reference data SID'!L:O,4,FALSE),"")</f>
        <v/>
      </c>
      <c r="O187" s="147"/>
      <c r="P187" s="147"/>
      <c r="Q187" s="147"/>
      <c r="R187" s="147"/>
      <c r="S187" s="147"/>
      <c r="T187" s="146"/>
      <c r="U187" s="146"/>
      <c r="V187" s="146"/>
      <c r="W187" s="147"/>
      <c r="X187" s="149" t="str">
        <f t="shared" ca="1" si="34"/>
        <v/>
      </c>
      <c r="Y187" s="210" t="str">
        <f>_xlfn.IFNA(VLOOKUP(F187,'Reference data SID'!D:E,2,FALSE),"")</f>
        <v/>
      </c>
      <c r="Z187" s="210" t="str">
        <f t="shared" si="35"/>
        <v>not ok</v>
      </c>
      <c r="AA187" s="210" t="str">
        <f t="shared" si="36"/>
        <v>not ok</v>
      </c>
      <c r="AB187" s="210" t="str">
        <f t="shared" si="37"/>
        <v>ok</v>
      </c>
      <c r="AC187" s="210" t="str">
        <f t="shared" si="38"/>
        <v>_EC</v>
      </c>
      <c r="AD187" s="210" t="str">
        <f t="shared" si="39"/>
        <v>_CAS</v>
      </c>
      <c r="AE187" s="210" t="str">
        <f t="shared" si="40"/>
        <v>_uses</v>
      </c>
      <c r="AF187" s="210" t="str">
        <f t="shared" si="41"/>
        <v/>
      </c>
      <c r="AG187" s="210" t="str">
        <f t="shared" si="42"/>
        <v/>
      </c>
      <c r="AH187" s="210" t="str">
        <f t="shared" si="43"/>
        <v>_articles</v>
      </c>
      <c r="AI187" s="210" t="str">
        <f t="shared" si="44"/>
        <v/>
      </c>
      <c r="AJ187" s="210" t="str">
        <f t="shared" si="45"/>
        <v/>
      </c>
      <c r="AK187" s="210" t="str">
        <f>IF(LEN(F187)&gt;1,CONCATENATE(Table6[[#This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7" s="210" t="str">
        <f>IF(LEN(F187)&gt;1,IF(COUNTIFS($AK$6:AK$502,LEFT(AK187,250))&gt;1,"Duplicate entry: it seems that you have two rows reporting the same stockpile, please verify that it is not a duplicate",""),"")</f>
        <v/>
      </c>
      <c r="AM187" s="210" t="str">
        <f>IF(LEN(F187)&gt;0,IF(ISNUMBER(MATCH(F187,Annex_I_II_entries,0)),"","The Entry name is not within the dropdown list, make sure that you have not copied and pasted overwritting the cell format (with its correponding dropdown list) in column A"),"")</f>
        <v/>
      </c>
      <c r="AN187" s="210" t="str">
        <f t="shared" ca="1" si="46"/>
        <v/>
      </c>
      <c r="AO187" s="210" t="str">
        <f t="shared" ca="1" si="47"/>
        <v/>
      </c>
      <c r="AP187" s="211" t="str">
        <f t="shared" ca="1" si="48"/>
        <v/>
      </c>
      <c r="AQ187" s="211" t="str">
        <f t="shared" ca="1" si="49"/>
        <v/>
      </c>
      <c r="AR187" s="212" t="str">
        <f t="shared" ca="1" si="50"/>
        <v/>
      </c>
    </row>
    <row r="188" spans="1:44" x14ac:dyDescent="0.25">
      <c r="A188" s="86"/>
      <c r="B188" s="86"/>
      <c r="C188" s="144"/>
      <c r="D188" s="145"/>
      <c r="E188" s="144"/>
      <c r="F188" s="144"/>
      <c r="G188" s="144"/>
      <c r="H188" s="144"/>
      <c r="I188" s="191" t="str">
        <f>_xlfn.IFNA(VLOOKUP(F188,'Reference data SID'!$D$2:$Q$673,14,FALSE),"")</f>
        <v/>
      </c>
      <c r="J188" s="191" t="str">
        <f>_xlfn.IFNA(VLOOKUP(I188,'Reference data SID'!$C$3:$E$673,3,FALSE),"")</f>
        <v/>
      </c>
      <c r="K188" s="64" t="str">
        <f>_xlfn.IFNA(IF(J188=FALSE,I188,IF(ISBLANK(G188),VLOOKUP(H188,'Reference data SID'!$N:$P,3,FALSE),VLOOKUP(G188,'Reference data SID'!$M:$P,4,FALSE))),"")</f>
        <v/>
      </c>
      <c r="L188" s="148" t="str">
        <f>_xlfn.IFNA(VLOOKUP(K188,'Reference data SID'!L:M,2,FALSE),"")</f>
        <v/>
      </c>
      <c r="M188" s="148" t="str">
        <f>_xlfn.IFNA(VLOOKUP(K188,'Reference data SID'!L:N,3,FALSE),"")</f>
        <v/>
      </c>
      <c r="N188" s="148" t="str">
        <f>_xlfn.IFNA(VLOOKUP(K188,'Reference data SID'!L:O,4,FALSE),"")</f>
        <v/>
      </c>
      <c r="O188" s="144"/>
      <c r="P188" s="144"/>
      <c r="Q188" s="144"/>
      <c r="R188" s="144"/>
      <c r="S188" s="144"/>
      <c r="T188" s="146"/>
      <c r="U188" s="146"/>
      <c r="V188" s="146"/>
      <c r="W188" s="144"/>
      <c r="X188" s="149" t="str">
        <f t="shared" ca="1" si="34"/>
        <v/>
      </c>
      <c r="Y188" s="210" t="str">
        <f>_xlfn.IFNA(VLOOKUP(F188,'Reference data SID'!D:E,2,FALSE),"")</f>
        <v/>
      </c>
      <c r="Z188" s="210" t="str">
        <f t="shared" si="35"/>
        <v>not ok</v>
      </c>
      <c r="AA188" s="210" t="str">
        <f t="shared" si="36"/>
        <v>not ok</v>
      </c>
      <c r="AB188" s="210" t="str">
        <f t="shared" si="37"/>
        <v>ok</v>
      </c>
      <c r="AC188" s="210" t="str">
        <f t="shared" si="38"/>
        <v>_EC</v>
      </c>
      <c r="AD188" s="210" t="str">
        <f t="shared" si="39"/>
        <v>_CAS</v>
      </c>
      <c r="AE188" s="210" t="str">
        <f t="shared" si="40"/>
        <v>_uses</v>
      </c>
      <c r="AF188" s="210" t="str">
        <f t="shared" si="41"/>
        <v/>
      </c>
      <c r="AG188" s="210" t="str">
        <f t="shared" si="42"/>
        <v/>
      </c>
      <c r="AH188" s="210" t="str">
        <f t="shared" si="43"/>
        <v>_articles</v>
      </c>
      <c r="AI188" s="210" t="str">
        <f t="shared" si="44"/>
        <v/>
      </c>
      <c r="AJ188" s="210" t="str">
        <f t="shared" si="45"/>
        <v/>
      </c>
      <c r="AK188" s="210" t="str">
        <f>IF(LEN(F188)&gt;1,CONCATENATE(Table6[[#This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8" s="210" t="str">
        <f>IF(LEN(F188)&gt;1,IF(COUNTIFS($AK$6:AK$502,LEFT(AK188,250))&gt;1,"Duplicate entry: it seems that you have two rows reporting the same stockpile, please verify that it is not a duplicate",""),"")</f>
        <v/>
      </c>
      <c r="AM188" s="210" t="str">
        <f>IF(LEN(F188)&gt;0,IF(ISNUMBER(MATCH(F188,Annex_I_II_entries,0)),"","The Entry name is not within the dropdown list, make sure that you have not copied and pasted overwritting the cell format (with its correponding dropdown list) in column A"),"")</f>
        <v/>
      </c>
      <c r="AN188" s="210" t="str">
        <f t="shared" ca="1" si="46"/>
        <v/>
      </c>
      <c r="AO188" s="210" t="str">
        <f t="shared" ca="1" si="47"/>
        <v/>
      </c>
      <c r="AP188" s="211" t="str">
        <f t="shared" ca="1" si="48"/>
        <v/>
      </c>
      <c r="AQ188" s="211" t="str">
        <f t="shared" ca="1" si="49"/>
        <v/>
      </c>
      <c r="AR188" s="212" t="str">
        <f t="shared" ca="1" si="50"/>
        <v/>
      </c>
    </row>
    <row r="189" spans="1:44" x14ac:dyDescent="0.25">
      <c r="A189" s="86"/>
      <c r="B189" s="86"/>
      <c r="C189" s="147"/>
      <c r="D189" s="176"/>
      <c r="E189" s="147"/>
      <c r="F189" s="147"/>
      <c r="G189" s="144"/>
      <c r="H189" s="144"/>
      <c r="I189" s="192" t="str">
        <f>_xlfn.IFNA(VLOOKUP(F189,'Reference data SID'!$D$2:$Q$673,14,FALSE),"")</f>
        <v/>
      </c>
      <c r="J189" s="192" t="str">
        <f>_xlfn.IFNA(VLOOKUP(I189,'Reference data SID'!$C$3:$E$673,3,FALSE),"")</f>
        <v/>
      </c>
      <c r="K189" s="64" t="str">
        <f>_xlfn.IFNA(IF(J189=FALSE,I189,IF(ISBLANK(G189),VLOOKUP(H189,'Reference data SID'!$N:$P,3,FALSE),VLOOKUP(G189,'Reference data SID'!$M:$P,4,FALSE))),"")</f>
        <v/>
      </c>
      <c r="L189" s="148" t="str">
        <f>_xlfn.IFNA(VLOOKUP(K189,'Reference data SID'!L:M,2,FALSE),"")</f>
        <v/>
      </c>
      <c r="M189" s="148" t="str">
        <f>_xlfn.IFNA(VLOOKUP(K189,'Reference data SID'!L:N,3,FALSE),"")</f>
        <v/>
      </c>
      <c r="N189" s="148" t="str">
        <f>_xlfn.IFNA(VLOOKUP(K189,'Reference data SID'!L:O,4,FALSE),"")</f>
        <v/>
      </c>
      <c r="O189" s="147"/>
      <c r="P189" s="147"/>
      <c r="Q189" s="147"/>
      <c r="R189" s="147"/>
      <c r="S189" s="147"/>
      <c r="T189" s="146"/>
      <c r="U189" s="146"/>
      <c r="V189" s="146"/>
      <c r="W189" s="147"/>
      <c r="X189" s="149" t="str">
        <f t="shared" ca="1" si="34"/>
        <v/>
      </c>
      <c r="Y189" s="210" t="str">
        <f>_xlfn.IFNA(VLOOKUP(F189,'Reference data SID'!D:E,2,FALSE),"")</f>
        <v/>
      </c>
      <c r="Z189" s="210" t="str">
        <f t="shared" si="35"/>
        <v>not ok</v>
      </c>
      <c r="AA189" s="210" t="str">
        <f t="shared" si="36"/>
        <v>not ok</v>
      </c>
      <c r="AB189" s="210" t="str">
        <f t="shared" si="37"/>
        <v>ok</v>
      </c>
      <c r="AC189" s="210" t="str">
        <f t="shared" si="38"/>
        <v>_EC</v>
      </c>
      <c r="AD189" s="210" t="str">
        <f t="shared" si="39"/>
        <v>_CAS</v>
      </c>
      <c r="AE189" s="210" t="str">
        <f t="shared" si="40"/>
        <v>_uses</v>
      </c>
      <c r="AF189" s="210" t="str">
        <f t="shared" si="41"/>
        <v/>
      </c>
      <c r="AG189" s="210" t="str">
        <f t="shared" si="42"/>
        <v/>
      </c>
      <c r="AH189" s="210" t="str">
        <f t="shared" si="43"/>
        <v>_articles</v>
      </c>
      <c r="AI189" s="210" t="str">
        <f t="shared" si="44"/>
        <v/>
      </c>
      <c r="AJ189" s="210" t="str">
        <f t="shared" si="45"/>
        <v/>
      </c>
      <c r="AK189" s="210" t="str">
        <f>IF(LEN(F189)&gt;1,CONCATENATE(Table6[[#This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89" s="210" t="str">
        <f>IF(LEN(F189)&gt;1,IF(COUNTIFS($AK$6:AK$502,LEFT(AK189,250))&gt;1,"Duplicate entry: it seems that you have two rows reporting the same stockpile, please verify that it is not a duplicate",""),"")</f>
        <v/>
      </c>
      <c r="AM189" s="210" t="str">
        <f>IF(LEN(F189)&gt;0,IF(ISNUMBER(MATCH(F189,Annex_I_II_entries,0)),"","The Entry name is not within the dropdown list, make sure that you have not copied and pasted overwritting the cell format (with its correponding dropdown list) in column A"),"")</f>
        <v/>
      </c>
      <c r="AN189" s="210" t="str">
        <f t="shared" ca="1" si="46"/>
        <v/>
      </c>
      <c r="AO189" s="210" t="str">
        <f t="shared" ca="1" si="47"/>
        <v/>
      </c>
      <c r="AP189" s="211" t="str">
        <f t="shared" ca="1" si="48"/>
        <v/>
      </c>
      <c r="AQ189" s="211" t="str">
        <f t="shared" ca="1" si="49"/>
        <v/>
      </c>
      <c r="AR189" s="212" t="str">
        <f t="shared" ca="1" si="50"/>
        <v/>
      </c>
    </row>
    <row r="190" spans="1:44" x14ac:dyDescent="0.25">
      <c r="A190" s="86"/>
      <c r="B190" s="86"/>
      <c r="C190" s="144"/>
      <c r="D190" s="145"/>
      <c r="E190" s="144"/>
      <c r="F190" s="144"/>
      <c r="G190" s="144"/>
      <c r="H190" s="144"/>
      <c r="I190" s="191" t="str">
        <f>_xlfn.IFNA(VLOOKUP(F190,'Reference data SID'!$D$2:$Q$673,14,FALSE),"")</f>
        <v/>
      </c>
      <c r="J190" s="191" t="str">
        <f>_xlfn.IFNA(VLOOKUP(I190,'Reference data SID'!$C$3:$E$673,3,FALSE),"")</f>
        <v/>
      </c>
      <c r="K190" s="64" t="str">
        <f>_xlfn.IFNA(IF(J190=FALSE,I190,IF(ISBLANK(G190),VLOOKUP(H190,'Reference data SID'!$N:$P,3,FALSE),VLOOKUP(G190,'Reference data SID'!$M:$P,4,FALSE))),"")</f>
        <v/>
      </c>
      <c r="L190" s="148" t="str">
        <f>_xlfn.IFNA(VLOOKUP(K190,'Reference data SID'!L:M,2,FALSE),"")</f>
        <v/>
      </c>
      <c r="M190" s="148" t="str">
        <f>_xlfn.IFNA(VLOOKUP(K190,'Reference data SID'!L:N,3,FALSE),"")</f>
        <v/>
      </c>
      <c r="N190" s="148" t="str">
        <f>_xlfn.IFNA(VLOOKUP(K190,'Reference data SID'!L:O,4,FALSE),"")</f>
        <v/>
      </c>
      <c r="O190" s="144"/>
      <c r="P190" s="144"/>
      <c r="Q190" s="144"/>
      <c r="R190" s="144"/>
      <c r="S190" s="144"/>
      <c r="T190" s="146"/>
      <c r="U190" s="146"/>
      <c r="V190" s="146"/>
      <c r="W190" s="144"/>
      <c r="X190" s="149" t="str">
        <f t="shared" ca="1" si="34"/>
        <v/>
      </c>
      <c r="Y190" s="210" t="str">
        <f>_xlfn.IFNA(VLOOKUP(F190,'Reference data SID'!D:E,2,FALSE),"")</f>
        <v/>
      </c>
      <c r="Z190" s="210" t="str">
        <f t="shared" si="35"/>
        <v>not ok</v>
      </c>
      <c r="AA190" s="210" t="str">
        <f t="shared" si="36"/>
        <v>not ok</v>
      </c>
      <c r="AB190" s="210" t="str">
        <f t="shared" si="37"/>
        <v>ok</v>
      </c>
      <c r="AC190" s="210" t="str">
        <f t="shared" si="38"/>
        <v>_EC</v>
      </c>
      <c r="AD190" s="210" t="str">
        <f t="shared" si="39"/>
        <v>_CAS</v>
      </c>
      <c r="AE190" s="210" t="str">
        <f t="shared" si="40"/>
        <v>_uses</v>
      </c>
      <c r="AF190" s="210" t="str">
        <f t="shared" si="41"/>
        <v/>
      </c>
      <c r="AG190" s="210" t="str">
        <f t="shared" si="42"/>
        <v/>
      </c>
      <c r="AH190" s="210" t="str">
        <f t="shared" si="43"/>
        <v>_articles</v>
      </c>
      <c r="AI190" s="210" t="str">
        <f t="shared" si="44"/>
        <v/>
      </c>
      <c r="AJ190" s="210" t="str">
        <f t="shared" si="45"/>
        <v/>
      </c>
      <c r="AK190" s="210" t="str">
        <f>IF(LEN(F190)&gt;1,CONCATENATE(Table6[[#This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0" s="210" t="str">
        <f>IF(LEN(F190)&gt;1,IF(COUNTIFS($AK$6:AK$502,LEFT(AK190,250))&gt;1,"Duplicate entry: it seems that you have two rows reporting the same stockpile, please verify that it is not a duplicate",""),"")</f>
        <v/>
      </c>
      <c r="AM190" s="210" t="str">
        <f>IF(LEN(F190)&gt;0,IF(ISNUMBER(MATCH(F190,Annex_I_II_entries,0)),"","The Entry name is not within the dropdown list, make sure that you have not copied and pasted overwritting the cell format (with its correponding dropdown list) in column A"),"")</f>
        <v/>
      </c>
      <c r="AN190" s="210" t="str">
        <f t="shared" ca="1" si="46"/>
        <v/>
      </c>
      <c r="AO190" s="210" t="str">
        <f t="shared" ca="1" si="47"/>
        <v/>
      </c>
      <c r="AP190" s="211" t="str">
        <f t="shared" ca="1" si="48"/>
        <v/>
      </c>
      <c r="AQ190" s="211" t="str">
        <f t="shared" ca="1" si="49"/>
        <v/>
      </c>
      <c r="AR190" s="212" t="str">
        <f t="shared" ca="1" si="50"/>
        <v/>
      </c>
    </row>
    <row r="191" spans="1:44" x14ac:dyDescent="0.25">
      <c r="A191" s="86"/>
      <c r="B191" s="86"/>
      <c r="C191" s="147"/>
      <c r="D191" s="176"/>
      <c r="E191" s="147"/>
      <c r="F191" s="147"/>
      <c r="G191" s="144"/>
      <c r="H191" s="144"/>
      <c r="I191" s="192" t="str">
        <f>_xlfn.IFNA(VLOOKUP(F191,'Reference data SID'!$D$2:$Q$673,14,FALSE),"")</f>
        <v/>
      </c>
      <c r="J191" s="192" t="str">
        <f>_xlfn.IFNA(VLOOKUP(I191,'Reference data SID'!$C$3:$E$673,3,FALSE),"")</f>
        <v/>
      </c>
      <c r="K191" s="64" t="str">
        <f>_xlfn.IFNA(IF(J191=FALSE,I191,IF(ISBLANK(G191),VLOOKUP(H191,'Reference data SID'!$N:$P,3,FALSE),VLOOKUP(G191,'Reference data SID'!$M:$P,4,FALSE))),"")</f>
        <v/>
      </c>
      <c r="L191" s="148" t="str">
        <f>_xlfn.IFNA(VLOOKUP(K191,'Reference data SID'!L:M,2,FALSE),"")</f>
        <v/>
      </c>
      <c r="M191" s="148" t="str">
        <f>_xlfn.IFNA(VLOOKUP(K191,'Reference data SID'!L:N,3,FALSE),"")</f>
        <v/>
      </c>
      <c r="N191" s="148" t="str">
        <f>_xlfn.IFNA(VLOOKUP(K191,'Reference data SID'!L:O,4,FALSE),"")</f>
        <v/>
      </c>
      <c r="O191" s="147"/>
      <c r="P191" s="147"/>
      <c r="Q191" s="147"/>
      <c r="R191" s="147"/>
      <c r="S191" s="147"/>
      <c r="T191" s="146"/>
      <c r="U191" s="146"/>
      <c r="V191" s="146"/>
      <c r="W191" s="147"/>
      <c r="X191" s="149" t="str">
        <f t="shared" ca="1" si="34"/>
        <v/>
      </c>
      <c r="Y191" s="210" t="str">
        <f>_xlfn.IFNA(VLOOKUP(F191,'Reference data SID'!D:E,2,FALSE),"")</f>
        <v/>
      </c>
      <c r="Z191" s="210" t="str">
        <f t="shared" si="35"/>
        <v>not ok</v>
      </c>
      <c r="AA191" s="210" t="str">
        <f t="shared" si="36"/>
        <v>not ok</v>
      </c>
      <c r="AB191" s="210" t="str">
        <f t="shared" si="37"/>
        <v>ok</v>
      </c>
      <c r="AC191" s="210" t="str">
        <f t="shared" si="38"/>
        <v>_EC</v>
      </c>
      <c r="AD191" s="210" t="str">
        <f t="shared" si="39"/>
        <v>_CAS</v>
      </c>
      <c r="AE191" s="210" t="str">
        <f t="shared" si="40"/>
        <v>_uses</v>
      </c>
      <c r="AF191" s="210" t="str">
        <f t="shared" si="41"/>
        <v/>
      </c>
      <c r="AG191" s="210" t="str">
        <f t="shared" si="42"/>
        <v/>
      </c>
      <c r="AH191" s="210" t="str">
        <f t="shared" si="43"/>
        <v>_articles</v>
      </c>
      <c r="AI191" s="210" t="str">
        <f t="shared" si="44"/>
        <v/>
      </c>
      <c r="AJ191" s="210" t="str">
        <f t="shared" si="45"/>
        <v/>
      </c>
      <c r="AK191" s="210" t="str">
        <f>IF(LEN(F191)&gt;1,CONCATENATE(Table6[[#This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1" s="210" t="str">
        <f>IF(LEN(F191)&gt;1,IF(COUNTIFS($AK$6:AK$502,LEFT(AK191,250))&gt;1,"Duplicate entry: it seems that you have two rows reporting the same stockpile, please verify that it is not a duplicate",""),"")</f>
        <v/>
      </c>
      <c r="AM191" s="210" t="str">
        <f>IF(LEN(F191)&gt;0,IF(ISNUMBER(MATCH(F191,Annex_I_II_entries,0)),"","The Entry name is not within the dropdown list, make sure that you have not copied and pasted overwritting the cell format (with its correponding dropdown list) in column A"),"")</f>
        <v/>
      </c>
      <c r="AN191" s="210" t="str">
        <f t="shared" ca="1" si="46"/>
        <v/>
      </c>
      <c r="AO191" s="210" t="str">
        <f t="shared" ca="1" si="47"/>
        <v/>
      </c>
      <c r="AP191" s="211" t="str">
        <f t="shared" ca="1" si="48"/>
        <v/>
      </c>
      <c r="AQ191" s="211" t="str">
        <f t="shared" ca="1" si="49"/>
        <v/>
      </c>
      <c r="AR191" s="212" t="str">
        <f t="shared" ca="1" si="50"/>
        <v/>
      </c>
    </row>
    <row r="192" spans="1:44" x14ac:dyDescent="0.25">
      <c r="A192" s="86"/>
      <c r="B192" s="86"/>
      <c r="C192" s="144"/>
      <c r="D192" s="145"/>
      <c r="E192" s="144"/>
      <c r="F192" s="144"/>
      <c r="G192" s="144"/>
      <c r="H192" s="144"/>
      <c r="I192" s="191" t="str">
        <f>_xlfn.IFNA(VLOOKUP(F192,'Reference data SID'!$D$2:$Q$673,14,FALSE),"")</f>
        <v/>
      </c>
      <c r="J192" s="191" t="str">
        <f>_xlfn.IFNA(VLOOKUP(I192,'Reference data SID'!$C$3:$E$673,3,FALSE),"")</f>
        <v/>
      </c>
      <c r="K192" s="64" t="str">
        <f>_xlfn.IFNA(IF(J192=FALSE,I192,IF(ISBLANK(G192),VLOOKUP(H192,'Reference data SID'!$N:$P,3,FALSE),VLOOKUP(G192,'Reference data SID'!$M:$P,4,FALSE))),"")</f>
        <v/>
      </c>
      <c r="L192" s="148" t="str">
        <f>_xlfn.IFNA(VLOOKUP(K192,'Reference data SID'!L:M,2,FALSE),"")</f>
        <v/>
      </c>
      <c r="M192" s="148" t="str">
        <f>_xlfn.IFNA(VLOOKUP(K192,'Reference data SID'!L:N,3,FALSE),"")</f>
        <v/>
      </c>
      <c r="N192" s="148" t="str">
        <f>_xlfn.IFNA(VLOOKUP(K192,'Reference data SID'!L:O,4,FALSE),"")</f>
        <v/>
      </c>
      <c r="O192" s="144"/>
      <c r="P192" s="144"/>
      <c r="Q192" s="144"/>
      <c r="R192" s="144"/>
      <c r="S192" s="144"/>
      <c r="T192" s="146"/>
      <c r="U192" s="146"/>
      <c r="V192" s="146"/>
      <c r="W192" s="144"/>
      <c r="X192" s="149" t="str">
        <f t="shared" ca="1" si="34"/>
        <v/>
      </c>
      <c r="Y192" s="210" t="str">
        <f>_xlfn.IFNA(VLOOKUP(F192,'Reference data SID'!D:E,2,FALSE),"")</f>
        <v/>
      </c>
      <c r="Z192" s="210" t="str">
        <f t="shared" si="35"/>
        <v>not ok</v>
      </c>
      <c r="AA192" s="210" t="str">
        <f t="shared" si="36"/>
        <v>not ok</v>
      </c>
      <c r="AB192" s="210" t="str">
        <f t="shared" si="37"/>
        <v>ok</v>
      </c>
      <c r="AC192" s="210" t="str">
        <f t="shared" si="38"/>
        <v>_EC</v>
      </c>
      <c r="AD192" s="210" t="str">
        <f t="shared" si="39"/>
        <v>_CAS</v>
      </c>
      <c r="AE192" s="210" t="str">
        <f t="shared" si="40"/>
        <v>_uses</v>
      </c>
      <c r="AF192" s="210" t="str">
        <f t="shared" si="41"/>
        <v/>
      </c>
      <c r="AG192" s="210" t="str">
        <f t="shared" si="42"/>
        <v/>
      </c>
      <c r="AH192" s="210" t="str">
        <f t="shared" si="43"/>
        <v>_articles</v>
      </c>
      <c r="AI192" s="210" t="str">
        <f t="shared" si="44"/>
        <v/>
      </c>
      <c r="AJ192" s="210" t="str">
        <f t="shared" si="45"/>
        <v/>
      </c>
      <c r="AK192" s="210" t="str">
        <f>IF(LEN(F192)&gt;1,CONCATENATE(Table6[[#This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2" s="210" t="str">
        <f>IF(LEN(F192)&gt;1,IF(COUNTIFS($AK$6:AK$502,LEFT(AK192,250))&gt;1,"Duplicate entry: it seems that you have two rows reporting the same stockpile, please verify that it is not a duplicate",""),"")</f>
        <v/>
      </c>
      <c r="AM192" s="210" t="str">
        <f>IF(LEN(F192)&gt;0,IF(ISNUMBER(MATCH(F192,Annex_I_II_entries,0)),"","The Entry name is not within the dropdown list, make sure that you have not copied and pasted overwritting the cell format (with its correponding dropdown list) in column A"),"")</f>
        <v/>
      </c>
      <c r="AN192" s="210" t="str">
        <f t="shared" ca="1" si="46"/>
        <v/>
      </c>
      <c r="AO192" s="210" t="str">
        <f t="shared" ca="1" si="47"/>
        <v/>
      </c>
      <c r="AP192" s="211" t="str">
        <f t="shared" ca="1" si="48"/>
        <v/>
      </c>
      <c r="AQ192" s="211" t="str">
        <f t="shared" ca="1" si="49"/>
        <v/>
      </c>
      <c r="AR192" s="212" t="str">
        <f t="shared" ca="1" si="50"/>
        <v/>
      </c>
    </row>
    <row r="193" spans="1:44" x14ac:dyDescent="0.25">
      <c r="A193" s="86"/>
      <c r="B193" s="86"/>
      <c r="C193" s="147"/>
      <c r="D193" s="176"/>
      <c r="E193" s="147"/>
      <c r="F193" s="147"/>
      <c r="G193" s="144"/>
      <c r="H193" s="144"/>
      <c r="I193" s="192" t="str">
        <f>_xlfn.IFNA(VLOOKUP(F193,'Reference data SID'!$D$2:$Q$673,14,FALSE),"")</f>
        <v/>
      </c>
      <c r="J193" s="192" t="str">
        <f>_xlfn.IFNA(VLOOKUP(I193,'Reference data SID'!$C$3:$E$673,3,FALSE),"")</f>
        <v/>
      </c>
      <c r="K193" s="64" t="str">
        <f>_xlfn.IFNA(IF(J193=FALSE,I193,IF(ISBLANK(G193),VLOOKUP(H193,'Reference data SID'!$N:$P,3,FALSE),VLOOKUP(G193,'Reference data SID'!$M:$P,4,FALSE))),"")</f>
        <v/>
      </c>
      <c r="L193" s="148" t="str">
        <f>_xlfn.IFNA(VLOOKUP(K193,'Reference data SID'!L:M,2,FALSE),"")</f>
        <v/>
      </c>
      <c r="M193" s="148" t="str">
        <f>_xlfn.IFNA(VLOOKUP(K193,'Reference data SID'!L:N,3,FALSE),"")</f>
        <v/>
      </c>
      <c r="N193" s="148" t="str">
        <f>_xlfn.IFNA(VLOOKUP(K193,'Reference data SID'!L:O,4,FALSE),"")</f>
        <v/>
      </c>
      <c r="O193" s="147"/>
      <c r="P193" s="147"/>
      <c r="Q193" s="147"/>
      <c r="R193" s="147"/>
      <c r="S193" s="147"/>
      <c r="T193" s="146"/>
      <c r="U193" s="146"/>
      <c r="V193" s="146"/>
      <c r="W193" s="147"/>
      <c r="X193" s="149" t="str">
        <f t="shared" ca="1" si="34"/>
        <v/>
      </c>
      <c r="Y193" s="210" t="str">
        <f>_xlfn.IFNA(VLOOKUP(F193,'Reference data SID'!D:E,2,FALSE),"")</f>
        <v/>
      </c>
      <c r="Z193" s="210" t="str">
        <f t="shared" si="35"/>
        <v>not ok</v>
      </c>
      <c r="AA193" s="210" t="str">
        <f t="shared" si="36"/>
        <v>not ok</v>
      </c>
      <c r="AB193" s="210" t="str">
        <f t="shared" si="37"/>
        <v>ok</v>
      </c>
      <c r="AC193" s="210" t="str">
        <f t="shared" si="38"/>
        <v>_EC</v>
      </c>
      <c r="AD193" s="210" t="str">
        <f t="shared" si="39"/>
        <v>_CAS</v>
      </c>
      <c r="AE193" s="210" t="str">
        <f t="shared" si="40"/>
        <v>_uses</v>
      </c>
      <c r="AF193" s="210" t="str">
        <f t="shared" si="41"/>
        <v/>
      </c>
      <c r="AG193" s="210" t="str">
        <f t="shared" si="42"/>
        <v/>
      </c>
      <c r="AH193" s="210" t="str">
        <f t="shared" si="43"/>
        <v>_articles</v>
      </c>
      <c r="AI193" s="210" t="str">
        <f t="shared" si="44"/>
        <v/>
      </c>
      <c r="AJ193" s="210" t="str">
        <f t="shared" si="45"/>
        <v/>
      </c>
      <c r="AK193" s="210" t="str">
        <f>IF(LEN(F193)&gt;1,CONCATENATE(Table6[[#This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3" s="210" t="str">
        <f>IF(LEN(F193)&gt;1,IF(COUNTIFS($AK$6:AK$502,LEFT(AK193,250))&gt;1,"Duplicate entry: it seems that you have two rows reporting the same stockpile, please verify that it is not a duplicate",""),"")</f>
        <v/>
      </c>
      <c r="AM193" s="210" t="str">
        <f>IF(LEN(F193)&gt;0,IF(ISNUMBER(MATCH(F193,Annex_I_II_entries,0)),"","The Entry name is not within the dropdown list, make sure that you have not copied and pasted overwritting the cell format (with its correponding dropdown list) in column A"),"")</f>
        <v/>
      </c>
      <c r="AN193" s="210" t="str">
        <f t="shared" ca="1" si="46"/>
        <v/>
      </c>
      <c r="AO193" s="210" t="str">
        <f t="shared" ca="1" si="47"/>
        <v/>
      </c>
      <c r="AP193" s="211" t="str">
        <f t="shared" ca="1" si="48"/>
        <v/>
      </c>
      <c r="AQ193" s="211" t="str">
        <f t="shared" ca="1" si="49"/>
        <v/>
      </c>
      <c r="AR193" s="212" t="str">
        <f t="shared" ca="1" si="50"/>
        <v/>
      </c>
    </row>
    <row r="194" spans="1:44" x14ac:dyDescent="0.25">
      <c r="A194" s="86"/>
      <c r="B194" s="86"/>
      <c r="C194" s="144"/>
      <c r="D194" s="145"/>
      <c r="E194" s="144"/>
      <c r="F194" s="144"/>
      <c r="G194" s="144"/>
      <c r="H194" s="144"/>
      <c r="I194" s="191" t="str">
        <f>_xlfn.IFNA(VLOOKUP(F194,'Reference data SID'!$D$2:$Q$673,14,FALSE),"")</f>
        <v/>
      </c>
      <c r="J194" s="191" t="str">
        <f>_xlfn.IFNA(VLOOKUP(I194,'Reference data SID'!$C$3:$E$673,3,FALSE),"")</f>
        <v/>
      </c>
      <c r="K194" s="64" t="str">
        <f>_xlfn.IFNA(IF(J194=FALSE,I194,IF(ISBLANK(G194),VLOOKUP(H194,'Reference data SID'!$N:$P,3,FALSE),VLOOKUP(G194,'Reference data SID'!$M:$P,4,FALSE))),"")</f>
        <v/>
      </c>
      <c r="L194" s="148" t="str">
        <f>_xlfn.IFNA(VLOOKUP(K194,'Reference data SID'!L:M,2,FALSE),"")</f>
        <v/>
      </c>
      <c r="M194" s="148" t="str">
        <f>_xlfn.IFNA(VLOOKUP(K194,'Reference data SID'!L:N,3,FALSE),"")</f>
        <v/>
      </c>
      <c r="N194" s="148" t="str">
        <f>_xlfn.IFNA(VLOOKUP(K194,'Reference data SID'!L:O,4,FALSE),"")</f>
        <v/>
      </c>
      <c r="O194" s="144"/>
      <c r="P194" s="144"/>
      <c r="Q194" s="144"/>
      <c r="R194" s="144"/>
      <c r="S194" s="144"/>
      <c r="T194" s="146"/>
      <c r="U194" s="146"/>
      <c r="V194" s="146"/>
      <c r="W194" s="144"/>
      <c r="X194" s="149" t="str">
        <f t="shared" ca="1" si="34"/>
        <v/>
      </c>
      <c r="Y194" s="210" t="str">
        <f>_xlfn.IFNA(VLOOKUP(F194,'Reference data SID'!D:E,2,FALSE),"")</f>
        <v/>
      </c>
      <c r="Z194" s="210" t="str">
        <f t="shared" si="35"/>
        <v>not ok</v>
      </c>
      <c r="AA194" s="210" t="str">
        <f t="shared" si="36"/>
        <v>not ok</v>
      </c>
      <c r="AB194" s="210" t="str">
        <f t="shared" si="37"/>
        <v>ok</v>
      </c>
      <c r="AC194" s="210" t="str">
        <f t="shared" si="38"/>
        <v>_EC</v>
      </c>
      <c r="AD194" s="210" t="str">
        <f t="shared" si="39"/>
        <v>_CAS</v>
      </c>
      <c r="AE194" s="210" t="str">
        <f t="shared" si="40"/>
        <v>_uses</v>
      </c>
      <c r="AF194" s="210" t="str">
        <f t="shared" si="41"/>
        <v/>
      </c>
      <c r="AG194" s="210" t="str">
        <f t="shared" si="42"/>
        <v/>
      </c>
      <c r="AH194" s="210" t="str">
        <f t="shared" si="43"/>
        <v>_articles</v>
      </c>
      <c r="AI194" s="210" t="str">
        <f t="shared" si="44"/>
        <v/>
      </c>
      <c r="AJ194" s="210" t="str">
        <f t="shared" si="45"/>
        <v/>
      </c>
      <c r="AK194" s="210" t="str">
        <f>IF(LEN(F194)&gt;1,CONCATENATE(Table6[[#This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4" s="210" t="str">
        <f>IF(LEN(F194)&gt;1,IF(COUNTIFS($AK$6:AK$502,LEFT(AK194,250))&gt;1,"Duplicate entry: it seems that you have two rows reporting the same stockpile, please verify that it is not a duplicate",""),"")</f>
        <v/>
      </c>
      <c r="AM194" s="210" t="str">
        <f>IF(LEN(F194)&gt;0,IF(ISNUMBER(MATCH(F194,Annex_I_II_entries,0)),"","The Entry name is not within the dropdown list, make sure that you have not copied and pasted overwritting the cell format (with its correponding dropdown list) in column A"),"")</f>
        <v/>
      </c>
      <c r="AN194" s="210" t="str">
        <f t="shared" ca="1" si="46"/>
        <v/>
      </c>
      <c r="AO194" s="210" t="str">
        <f t="shared" ca="1" si="47"/>
        <v/>
      </c>
      <c r="AP194" s="211" t="str">
        <f t="shared" ca="1" si="48"/>
        <v/>
      </c>
      <c r="AQ194" s="211" t="str">
        <f t="shared" ca="1" si="49"/>
        <v/>
      </c>
      <c r="AR194" s="212" t="str">
        <f t="shared" ca="1" si="50"/>
        <v/>
      </c>
    </row>
    <row r="195" spans="1:44" x14ac:dyDescent="0.25">
      <c r="A195" s="86"/>
      <c r="B195" s="86"/>
      <c r="C195" s="147"/>
      <c r="D195" s="176"/>
      <c r="E195" s="147"/>
      <c r="F195" s="147"/>
      <c r="G195" s="144"/>
      <c r="H195" s="144"/>
      <c r="I195" s="192" t="str">
        <f>_xlfn.IFNA(VLOOKUP(F195,'Reference data SID'!$D$2:$Q$673,14,FALSE),"")</f>
        <v/>
      </c>
      <c r="J195" s="192" t="str">
        <f>_xlfn.IFNA(VLOOKUP(I195,'Reference data SID'!$C$3:$E$673,3,FALSE),"")</f>
        <v/>
      </c>
      <c r="K195" s="64" t="str">
        <f>_xlfn.IFNA(IF(J195=FALSE,I195,IF(ISBLANK(G195),VLOOKUP(H195,'Reference data SID'!$N:$P,3,FALSE),VLOOKUP(G195,'Reference data SID'!$M:$P,4,FALSE))),"")</f>
        <v/>
      </c>
      <c r="L195" s="148" t="str">
        <f>_xlfn.IFNA(VLOOKUP(K195,'Reference data SID'!L:M,2,FALSE),"")</f>
        <v/>
      </c>
      <c r="M195" s="148" t="str">
        <f>_xlfn.IFNA(VLOOKUP(K195,'Reference data SID'!L:N,3,FALSE),"")</f>
        <v/>
      </c>
      <c r="N195" s="148" t="str">
        <f>_xlfn.IFNA(VLOOKUP(K195,'Reference data SID'!L:O,4,FALSE),"")</f>
        <v/>
      </c>
      <c r="O195" s="147"/>
      <c r="P195" s="147"/>
      <c r="Q195" s="147"/>
      <c r="R195" s="147"/>
      <c r="S195" s="147"/>
      <c r="T195" s="146"/>
      <c r="U195" s="146"/>
      <c r="V195" s="146"/>
      <c r="W195" s="147"/>
      <c r="X195" s="149" t="str">
        <f t="shared" ca="1" si="34"/>
        <v/>
      </c>
      <c r="Y195" s="210" t="str">
        <f>_xlfn.IFNA(VLOOKUP(F195,'Reference data SID'!D:E,2,FALSE),"")</f>
        <v/>
      </c>
      <c r="Z195" s="210" t="str">
        <f t="shared" si="35"/>
        <v>not ok</v>
      </c>
      <c r="AA195" s="210" t="str">
        <f t="shared" si="36"/>
        <v>not ok</v>
      </c>
      <c r="AB195" s="210" t="str">
        <f t="shared" si="37"/>
        <v>ok</v>
      </c>
      <c r="AC195" s="210" t="str">
        <f t="shared" si="38"/>
        <v>_EC</v>
      </c>
      <c r="AD195" s="210" t="str">
        <f t="shared" si="39"/>
        <v>_CAS</v>
      </c>
      <c r="AE195" s="210" t="str">
        <f t="shared" si="40"/>
        <v>_uses</v>
      </c>
      <c r="AF195" s="210" t="str">
        <f t="shared" si="41"/>
        <v/>
      </c>
      <c r="AG195" s="210" t="str">
        <f t="shared" si="42"/>
        <v/>
      </c>
      <c r="AH195" s="210" t="str">
        <f t="shared" si="43"/>
        <v>_articles</v>
      </c>
      <c r="AI195" s="210" t="str">
        <f t="shared" si="44"/>
        <v/>
      </c>
      <c r="AJ195" s="210" t="str">
        <f t="shared" si="45"/>
        <v/>
      </c>
      <c r="AK195" s="210" t="str">
        <f>IF(LEN(F195)&gt;1,CONCATENATE(Table6[[#This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5" s="210" t="str">
        <f>IF(LEN(F195)&gt;1,IF(COUNTIFS($AK$6:AK$502,LEFT(AK195,250))&gt;1,"Duplicate entry: it seems that you have two rows reporting the same stockpile, please verify that it is not a duplicate",""),"")</f>
        <v/>
      </c>
      <c r="AM195" s="210" t="str">
        <f>IF(LEN(F195)&gt;0,IF(ISNUMBER(MATCH(F195,Annex_I_II_entries,0)),"","The Entry name is not within the dropdown list, make sure that you have not copied and pasted overwritting the cell format (with its correponding dropdown list) in column A"),"")</f>
        <v/>
      </c>
      <c r="AN195" s="210" t="str">
        <f t="shared" ca="1" si="46"/>
        <v/>
      </c>
      <c r="AO195" s="210" t="str">
        <f t="shared" ca="1" si="47"/>
        <v/>
      </c>
      <c r="AP195" s="211" t="str">
        <f t="shared" ca="1" si="48"/>
        <v/>
      </c>
      <c r="AQ195" s="211" t="str">
        <f t="shared" ca="1" si="49"/>
        <v/>
      </c>
      <c r="AR195" s="212" t="str">
        <f t="shared" ca="1" si="50"/>
        <v/>
      </c>
    </row>
    <row r="196" spans="1:44" x14ac:dyDescent="0.25">
      <c r="A196" s="86"/>
      <c r="B196" s="86"/>
      <c r="C196" s="144"/>
      <c r="D196" s="145"/>
      <c r="E196" s="144"/>
      <c r="F196" s="144"/>
      <c r="G196" s="144"/>
      <c r="H196" s="144"/>
      <c r="I196" s="191" t="str">
        <f>_xlfn.IFNA(VLOOKUP(F196,'Reference data SID'!$D$2:$Q$673,14,FALSE),"")</f>
        <v/>
      </c>
      <c r="J196" s="191" t="str">
        <f>_xlfn.IFNA(VLOOKUP(I196,'Reference data SID'!$C$3:$E$673,3,FALSE),"")</f>
        <v/>
      </c>
      <c r="K196" s="64" t="str">
        <f>_xlfn.IFNA(IF(J196=FALSE,I196,IF(ISBLANK(G196),VLOOKUP(H196,'Reference data SID'!$N:$P,3,FALSE),VLOOKUP(G196,'Reference data SID'!$M:$P,4,FALSE))),"")</f>
        <v/>
      </c>
      <c r="L196" s="148" t="str">
        <f>_xlfn.IFNA(VLOOKUP(K196,'Reference data SID'!L:M,2,FALSE),"")</f>
        <v/>
      </c>
      <c r="M196" s="148" t="str">
        <f>_xlfn.IFNA(VLOOKUP(K196,'Reference data SID'!L:N,3,FALSE),"")</f>
        <v/>
      </c>
      <c r="N196" s="148" t="str">
        <f>_xlfn.IFNA(VLOOKUP(K196,'Reference data SID'!L:O,4,FALSE),"")</f>
        <v/>
      </c>
      <c r="O196" s="144"/>
      <c r="P196" s="144"/>
      <c r="Q196" s="144"/>
      <c r="R196" s="144"/>
      <c r="S196" s="144"/>
      <c r="T196" s="146"/>
      <c r="U196" s="146"/>
      <c r="V196" s="146"/>
      <c r="W196" s="144"/>
      <c r="X196" s="149" t="str">
        <f t="shared" ca="1" si="34"/>
        <v/>
      </c>
      <c r="Y196" s="210" t="str">
        <f>_xlfn.IFNA(VLOOKUP(F196,'Reference data SID'!D:E,2,FALSE),"")</f>
        <v/>
      </c>
      <c r="Z196" s="210" t="str">
        <f t="shared" si="35"/>
        <v>not ok</v>
      </c>
      <c r="AA196" s="210" t="str">
        <f t="shared" si="36"/>
        <v>not ok</v>
      </c>
      <c r="AB196" s="210" t="str">
        <f t="shared" si="37"/>
        <v>ok</v>
      </c>
      <c r="AC196" s="210" t="str">
        <f t="shared" si="38"/>
        <v>_EC</v>
      </c>
      <c r="AD196" s="210" t="str">
        <f t="shared" si="39"/>
        <v>_CAS</v>
      </c>
      <c r="AE196" s="210" t="str">
        <f t="shared" si="40"/>
        <v>_uses</v>
      </c>
      <c r="AF196" s="210" t="str">
        <f t="shared" si="41"/>
        <v/>
      </c>
      <c r="AG196" s="210" t="str">
        <f t="shared" si="42"/>
        <v/>
      </c>
      <c r="AH196" s="210" t="str">
        <f t="shared" si="43"/>
        <v>_articles</v>
      </c>
      <c r="AI196" s="210" t="str">
        <f t="shared" si="44"/>
        <v/>
      </c>
      <c r="AJ196" s="210" t="str">
        <f t="shared" si="45"/>
        <v/>
      </c>
      <c r="AK196" s="210" t="str">
        <f>IF(LEN(F196)&gt;1,CONCATENATE(Table6[[#This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6" s="210" t="str">
        <f>IF(LEN(F196)&gt;1,IF(COUNTIFS($AK$6:AK$502,LEFT(AK196,250))&gt;1,"Duplicate entry: it seems that you have two rows reporting the same stockpile, please verify that it is not a duplicate",""),"")</f>
        <v/>
      </c>
      <c r="AM196" s="210" t="str">
        <f>IF(LEN(F196)&gt;0,IF(ISNUMBER(MATCH(F196,Annex_I_II_entries,0)),"","The Entry name is not within the dropdown list, make sure that you have not copied and pasted overwritting the cell format (with its correponding dropdown list) in column A"),"")</f>
        <v/>
      </c>
      <c r="AN196" s="210" t="str">
        <f t="shared" ca="1" si="46"/>
        <v/>
      </c>
      <c r="AO196" s="210" t="str">
        <f t="shared" ca="1" si="47"/>
        <v/>
      </c>
      <c r="AP196" s="211" t="str">
        <f t="shared" ca="1" si="48"/>
        <v/>
      </c>
      <c r="AQ196" s="211" t="str">
        <f t="shared" ca="1" si="49"/>
        <v/>
      </c>
      <c r="AR196" s="212" t="str">
        <f t="shared" ca="1" si="50"/>
        <v/>
      </c>
    </row>
    <row r="197" spans="1:44" x14ac:dyDescent="0.25">
      <c r="A197" s="86"/>
      <c r="B197" s="86"/>
      <c r="C197" s="147"/>
      <c r="D197" s="176"/>
      <c r="E197" s="147"/>
      <c r="F197" s="147"/>
      <c r="G197" s="144"/>
      <c r="H197" s="144"/>
      <c r="I197" s="192" t="str">
        <f>_xlfn.IFNA(VLOOKUP(F197,'Reference data SID'!$D$2:$Q$673,14,FALSE),"")</f>
        <v/>
      </c>
      <c r="J197" s="192" t="str">
        <f>_xlfn.IFNA(VLOOKUP(I197,'Reference data SID'!$C$3:$E$673,3,FALSE),"")</f>
        <v/>
      </c>
      <c r="K197" s="64" t="str">
        <f>_xlfn.IFNA(IF(J197=FALSE,I197,IF(ISBLANK(G197),VLOOKUP(H197,'Reference data SID'!$N:$P,3,FALSE),VLOOKUP(G197,'Reference data SID'!$M:$P,4,FALSE))),"")</f>
        <v/>
      </c>
      <c r="L197" s="148" t="str">
        <f>_xlfn.IFNA(VLOOKUP(K197,'Reference data SID'!L:M,2,FALSE),"")</f>
        <v/>
      </c>
      <c r="M197" s="148" t="str">
        <f>_xlfn.IFNA(VLOOKUP(K197,'Reference data SID'!L:N,3,FALSE),"")</f>
        <v/>
      </c>
      <c r="N197" s="148" t="str">
        <f>_xlfn.IFNA(VLOOKUP(K197,'Reference data SID'!L:O,4,FALSE),"")</f>
        <v/>
      </c>
      <c r="O197" s="147"/>
      <c r="P197" s="147"/>
      <c r="Q197" s="147"/>
      <c r="R197" s="147"/>
      <c r="S197" s="147"/>
      <c r="T197" s="146"/>
      <c r="U197" s="146"/>
      <c r="V197" s="146"/>
      <c r="W197" s="147"/>
      <c r="X197" s="149" t="str">
        <f t="shared" ca="1" si="34"/>
        <v/>
      </c>
      <c r="Y197" s="210" t="str">
        <f>_xlfn.IFNA(VLOOKUP(F197,'Reference data SID'!D:E,2,FALSE),"")</f>
        <v/>
      </c>
      <c r="Z197" s="210" t="str">
        <f t="shared" si="35"/>
        <v>not ok</v>
      </c>
      <c r="AA197" s="210" t="str">
        <f t="shared" si="36"/>
        <v>not ok</v>
      </c>
      <c r="AB197" s="210" t="str">
        <f t="shared" si="37"/>
        <v>ok</v>
      </c>
      <c r="AC197" s="210" t="str">
        <f t="shared" si="38"/>
        <v>_EC</v>
      </c>
      <c r="AD197" s="210" t="str">
        <f t="shared" si="39"/>
        <v>_CAS</v>
      </c>
      <c r="AE197" s="210" t="str">
        <f t="shared" si="40"/>
        <v>_uses</v>
      </c>
      <c r="AF197" s="210" t="str">
        <f t="shared" si="41"/>
        <v/>
      </c>
      <c r="AG197" s="210" t="str">
        <f t="shared" si="42"/>
        <v/>
      </c>
      <c r="AH197" s="210" t="str">
        <f t="shared" si="43"/>
        <v>_articles</v>
      </c>
      <c r="AI197" s="210" t="str">
        <f t="shared" si="44"/>
        <v/>
      </c>
      <c r="AJ197" s="210" t="str">
        <f t="shared" si="45"/>
        <v/>
      </c>
      <c r="AK197" s="210" t="str">
        <f>IF(LEN(F197)&gt;1,CONCATENATE(Table6[[#This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7" s="210" t="str">
        <f>IF(LEN(F197)&gt;1,IF(COUNTIFS($AK$6:AK$502,LEFT(AK197,250))&gt;1,"Duplicate entry: it seems that you have two rows reporting the same stockpile, please verify that it is not a duplicate",""),"")</f>
        <v/>
      </c>
      <c r="AM197" s="210" t="str">
        <f>IF(LEN(F197)&gt;0,IF(ISNUMBER(MATCH(F197,Annex_I_II_entries,0)),"","The Entry name is not within the dropdown list, make sure that you have not copied and pasted overwritting the cell format (with its correponding dropdown list) in column A"),"")</f>
        <v/>
      </c>
      <c r="AN197" s="210" t="str">
        <f t="shared" ca="1" si="46"/>
        <v/>
      </c>
      <c r="AO197" s="210" t="str">
        <f t="shared" ca="1" si="47"/>
        <v/>
      </c>
      <c r="AP197" s="211" t="str">
        <f t="shared" ca="1" si="48"/>
        <v/>
      </c>
      <c r="AQ197" s="211" t="str">
        <f t="shared" ca="1" si="49"/>
        <v/>
      </c>
      <c r="AR197" s="212" t="str">
        <f t="shared" ca="1" si="50"/>
        <v/>
      </c>
    </row>
    <row r="198" spans="1:44" x14ac:dyDescent="0.25">
      <c r="A198" s="86"/>
      <c r="B198" s="86"/>
      <c r="C198" s="144"/>
      <c r="D198" s="145"/>
      <c r="E198" s="144"/>
      <c r="F198" s="144"/>
      <c r="G198" s="144"/>
      <c r="H198" s="144"/>
      <c r="I198" s="191" t="str">
        <f>_xlfn.IFNA(VLOOKUP(F198,'Reference data SID'!$D$2:$Q$673,14,FALSE),"")</f>
        <v/>
      </c>
      <c r="J198" s="191" t="str">
        <f>_xlfn.IFNA(VLOOKUP(I198,'Reference data SID'!$C$3:$E$673,3,FALSE),"")</f>
        <v/>
      </c>
      <c r="K198" s="64" t="str">
        <f>_xlfn.IFNA(IF(J198=FALSE,I198,IF(ISBLANK(G198),VLOOKUP(H198,'Reference data SID'!$N:$P,3,FALSE),VLOOKUP(G198,'Reference data SID'!$M:$P,4,FALSE))),"")</f>
        <v/>
      </c>
      <c r="L198" s="148" t="str">
        <f>_xlfn.IFNA(VLOOKUP(K198,'Reference data SID'!L:M,2,FALSE),"")</f>
        <v/>
      </c>
      <c r="M198" s="148" t="str">
        <f>_xlfn.IFNA(VLOOKUP(K198,'Reference data SID'!L:N,3,FALSE),"")</f>
        <v/>
      </c>
      <c r="N198" s="148" t="str">
        <f>_xlfn.IFNA(VLOOKUP(K198,'Reference data SID'!L:O,4,FALSE),"")</f>
        <v/>
      </c>
      <c r="O198" s="144"/>
      <c r="P198" s="144"/>
      <c r="Q198" s="144"/>
      <c r="R198" s="144"/>
      <c r="S198" s="144"/>
      <c r="T198" s="146"/>
      <c r="U198" s="146"/>
      <c r="V198" s="146"/>
      <c r="W198" s="144"/>
      <c r="X198" s="149" t="str">
        <f t="shared" ref="X198:X261" ca="1" si="51" xml:space="preserve">
CONCATENATE(AL198,
IF(AND(LEN(AL198)&gt;2,OR(LEN(AM198&gt;2),LEN(AN198&gt;2),LEN(AO198&gt;2),(AP198&gt;2),LEN(AQ198&gt;2),LEN(AR198&gt;2))),CONCATENATE("; ",CHAR(10)),""),
AM198,
IF(AND(LEN(AM198)&gt;2,OR(LEN(AN198&gt;2),LEN(AO198&gt;2),(AP198&gt;2),LEN(AQ198&gt;2),LEN(AR198&gt;1))),CONCATENATE("; ",CHAR(10)),""),
AN198,
IF(AND(LEN(AN198)&gt;2,OR(LEN(AO198&gt;2),(AP198&gt;2),LEN(AQ198&gt;2),LEN(AR198&gt;2))),CONCATENATE("; ",CHAR(10)),""),
AO198,
IF(AND(LEN(AO198)&gt;2,OR((AP198&gt;2),LEN(AQ198&gt;1),LEN(AR198&gt;2))),CONCATENATE("; ",CHAR(10)),""),
AP198,
IF(AND(LEN(AP198)&gt;2,OR((AQ198&gt;2),LEN(AR198&gt;2))),CONCATENATE("; ",CHAR(10)),""),
AQ198,
IF(AND(LEN(AQ198)&gt;2,(LEN(AR198&gt;2))),CONCATENATE("; ",CHAR(10)),""),
AR198
)</f>
        <v/>
      </c>
      <c r="Y198" s="210" t="str">
        <f>_xlfn.IFNA(VLOOKUP(F198,'Reference data SID'!D:E,2,FALSE),"")</f>
        <v/>
      </c>
      <c r="Z198" s="210" t="str">
        <f t="shared" si="35"/>
        <v>not ok</v>
      </c>
      <c r="AA198" s="210" t="str">
        <f t="shared" si="36"/>
        <v>not ok</v>
      </c>
      <c r="AB198" s="210" t="str">
        <f t="shared" si="37"/>
        <v>ok</v>
      </c>
      <c r="AC198" s="210" t="str">
        <f t="shared" si="38"/>
        <v>_EC</v>
      </c>
      <c r="AD198" s="210" t="str">
        <f t="shared" si="39"/>
        <v>_CAS</v>
      </c>
      <c r="AE198" s="210" t="str">
        <f t="shared" si="40"/>
        <v>_uses</v>
      </c>
      <c r="AF198" s="210" t="str">
        <f t="shared" si="41"/>
        <v/>
      </c>
      <c r="AG198" s="210" t="str">
        <f t="shared" si="42"/>
        <v/>
      </c>
      <c r="AH198" s="210" t="str">
        <f t="shared" si="43"/>
        <v>_articles</v>
      </c>
      <c r="AI198" s="210" t="str">
        <f t="shared" si="44"/>
        <v/>
      </c>
      <c r="AJ198" s="210" t="str">
        <f t="shared" si="45"/>
        <v/>
      </c>
      <c r="AK198" s="210" t="str">
        <f>IF(LEN(F198)&gt;1,CONCATENATE(Table6[[#This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8" s="210" t="str">
        <f>IF(LEN(F198)&gt;1,IF(COUNTIFS($AK$6:AK$502,LEFT(AK198,250))&gt;1,"Duplicate entry: it seems that you have two rows reporting the same stockpile, please verify that it is not a duplicate",""),"")</f>
        <v/>
      </c>
      <c r="AM198" s="210" t="str">
        <f>IF(LEN(F198)&gt;0,IF(ISNUMBER(MATCH(F198,Annex_I_II_entries,0)),"","The Entry name is not within the dropdown list, make sure that you have not copied and pasted overwritting the cell format (with its correponding dropdown list) in column A"),"")</f>
        <v/>
      </c>
      <c r="AN198" s="210" t="str">
        <f t="shared" ca="1" si="46"/>
        <v/>
      </c>
      <c r="AO198" s="210" t="str">
        <f t="shared" ca="1" si="47"/>
        <v/>
      </c>
      <c r="AP198" s="211" t="str">
        <f t="shared" ca="1" si="48"/>
        <v/>
      </c>
      <c r="AQ198" s="211" t="str">
        <f t="shared" ca="1" si="49"/>
        <v/>
      </c>
      <c r="AR198" s="212" t="str">
        <f t="shared" ca="1" si="50"/>
        <v/>
      </c>
    </row>
    <row r="199" spans="1:44" x14ac:dyDescent="0.25">
      <c r="A199" s="86"/>
      <c r="B199" s="86"/>
      <c r="C199" s="147"/>
      <c r="D199" s="176"/>
      <c r="E199" s="147"/>
      <c r="F199" s="147"/>
      <c r="G199" s="144"/>
      <c r="H199" s="144"/>
      <c r="I199" s="192" t="str">
        <f>_xlfn.IFNA(VLOOKUP(F199,'Reference data SID'!$D$2:$Q$673,14,FALSE),"")</f>
        <v/>
      </c>
      <c r="J199" s="192" t="str">
        <f>_xlfn.IFNA(VLOOKUP(I199,'Reference data SID'!$C$3:$E$673,3,FALSE),"")</f>
        <v/>
      </c>
      <c r="K199" s="64" t="str">
        <f>_xlfn.IFNA(IF(J199=FALSE,I199,IF(ISBLANK(G199),VLOOKUP(H199,'Reference data SID'!$N:$P,3,FALSE),VLOOKUP(G199,'Reference data SID'!$M:$P,4,FALSE))),"")</f>
        <v/>
      </c>
      <c r="L199" s="148" t="str">
        <f>_xlfn.IFNA(VLOOKUP(K199,'Reference data SID'!L:M,2,FALSE),"")</f>
        <v/>
      </c>
      <c r="M199" s="148" t="str">
        <f>_xlfn.IFNA(VLOOKUP(K199,'Reference data SID'!L:N,3,FALSE),"")</f>
        <v/>
      </c>
      <c r="N199" s="148" t="str">
        <f>_xlfn.IFNA(VLOOKUP(K199,'Reference data SID'!L:O,4,FALSE),"")</f>
        <v/>
      </c>
      <c r="O199" s="147"/>
      <c r="P199" s="147"/>
      <c r="Q199" s="147"/>
      <c r="R199" s="147"/>
      <c r="S199" s="147"/>
      <c r="T199" s="146"/>
      <c r="U199" s="146"/>
      <c r="V199" s="146"/>
      <c r="W199" s="147"/>
      <c r="X199" s="149" t="str">
        <f t="shared" ca="1" si="51"/>
        <v/>
      </c>
      <c r="Y199" s="210" t="str">
        <f>_xlfn.IFNA(VLOOKUP(F199,'Reference data SID'!D:E,2,FALSE),"")</f>
        <v/>
      </c>
      <c r="Z199" s="210" t="str">
        <f t="shared" ref="Z199:Z262" si="52">IF(AND(Y199=TRUE,LEN(H199)&lt;1),"ok","not ok")</f>
        <v>not ok</v>
      </c>
      <c r="AA199" s="210" t="str">
        <f t="shared" ref="AA199:AA262" si="53">IF(AND(Y199=TRUE, LEN(G199)&lt;1),"ok","not ok")</f>
        <v>not ok</v>
      </c>
      <c r="AB199" s="210" t="str">
        <f t="shared" ref="AB199:AB262" si="54">IF(LEN(CONCATENATE(G199,H199))&gt;0, "not ok", "ok")</f>
        <v>ok</v>
      </c>
      <c r="AC199" s="210" t="str">
        <f t="shared" ref="AC199:AC262" si="55">CONCATENATE(SUBSTITUTE(SUBSTITUTE(SUBSTITUTE(SUBSTITUTE(SUBSTITUTE(SUBSTITUTE(F199," ","_"),"(","_"),")","_"),"-","_"),";","_"),",","_"),"_EC")</f>
        <v>_EC</v>
      </c>
      <c r="AD199" s="210" t="str">
        <f t="shared" ref="AD199:AD262" si="56">CONCATENATE(SUBSTITUTE(SUBSTITUTE(SUBSTITUTE(SUBSTITUTE(SUBSTITUTE(SUBSTITUTE(F199," ","_"),"(","_"),")","_"),"-","_"),";","_"),",","_"),"_CAS")</f>
        <v>_CAS</v>
      </c>
      <c r="AE199" s="210" t="str">
        <f t="shared" ref="AE199:AE262" si="57">CONCATENATE(SUBSTITUTE(SUBSTITUTE(SUBSTITUTE(SUBSTITUTE(SUBSTITUTE(SUBSTITUTE(F199," ","_"),"(","_"),")","_"),"-","_"),";","_"),",","_"),"_uses")</f>
        <v>_uses</v>
      </c>
      <c r="AF199" s="210" t="str">
        <f t="shared" ref="AF199:AF262" si="58">IF(RIGHT(SUBSTITUTE(SUBSTITUTE(SUBSTITUTE(SUBSTITUTE(SUBSTITUTE(SUBSTITUTE(T199," ","_"),"(","_"),")","_"),"-","_"),";","_"),"/","_"),1)="_",LEFT(SUBSTITUTE(SUBSTITUTE(SUBSTITUTE(SUBSTITUTE(SUBSTITUTE(SUBSTITUTE(T199," ","_"),"(","_"),")","_"),"-","_"),";","_"),"/","_"),LEN(T199)-1),(SUBSTITUTE(SUBSTITUTE(SUBSTITUTE(SUBSTITUTE(SUBSTITUTE(SUBSTITUTE(T199," ","_"),"(","_"),")","_"),"-","_"),";","_"),"/","_")))</f>
        <v/>
      </c>
      <c r="AG199" s="210" t="str">
        <f t="shared" ref="AG199:AG262" si="59">IF(RIGHT(SUBSTITUTE(SUBSTITUTE(SUBSTITUTE(SUBSTITUTE(SUBSTITUTE(SUBSTITUTE(U199," ","_"),"(","_"),")","_"),"-","_"),";","_"),"/","_"),1)="_",LEFT(SUBSTITUTE(SUBSTITUTE(SUBSTITUTE(SUBSTITUTE(SUBSTITUTE(SUBSTITUTE(U199," ","_"),"(","_"),")","_"),"-","_"),";","_"),"/","_"),LEN(U199)-1),(SUBSTITUTE(SUBSTITUTE(SUBSTITUTE(SUBSTITUTE(SUBSTITUTE(SUBSTITUTE(U199," ","_"),"(","_"),")","_"),"-","_"),";","_"),"/","_")))</f>
        <v/>
      </c>
      <c r="AH199" s="210" t="str">
        <f t="shared" ref="AH199:AH262" si="60">CONCATENATE(SUBSTITUTE(SUBSTITUTE(SUBSTITUTE(SUBSTITUTE(SUBSTITUTE(SUBSTITUTE(F199," ","_"),"(","_"),")","_"),"-","_"),";","_"),",","_"),"_articles")</f>
        <v>_articles</v>
      </c>
      <c r="AI199" s="210" t="str">
        <f t="shared" ref="AI199:AI262" si="61">IF(RIGHT(SUBSTITUTE(SUBSTITUTE(SUBSTITUTE(SUBSTITUTE(SUBSTITUTE(SUBSTITUTE(T199," ","_"),"(","_"),")","_"),"-","_"),";","_"),"/","_"),1)="_",LEFT(SUBSTITUTE(SUBSTITUTE(SUBSTITUTE(SUBSTITUTE(SUBSTITUTE(SUBSTITUTE(T199," ","_"),"(","_"),")","_"),"-","_"),";","_"),"/","_"),LEN(T199)-1),(SUBSTITUTE(SUBSTITUTE(SUBSTITUTE(SUBSTITUTE(SUBSTITUTE(SUBSTITUTE(T199," ","_"),"(","_"),")","_"),"-","_"),";","_"),"/","_")))</f>
        <v/>
      </c>
      <c r="AJ199" s="210" t="str">
        <f t="shared" ref="AJ199:AJ262" si="62">IF(RIGHT(SUBSTITUTE(SUBSTITUTE(SUBSTITUTE(SUBSTITUTE(SUBSTITUTE(SUBSTITUTE(U199," ","_"),"(","_"),")","_"),"-","_"),";","_"),"/","_"),1)="_",LEFT(SUBSTITUTE(SUBSTITUTE(SUBSTITUTE(SUBSTITUTE(SUBSTITUTE(SUBSTITUTE(U199," ","_"),"(","_"),")","_"),"-","_"),";","_"),"/","_"),LEN(U199)-1),(SUBSTITUTE(SUBSTITUTE(SUBSTITUTE(SUBSTITUTE(SUBSTITUTE(SUBSTITUTE(U199," ","_"),"(","_"),")","_"),"-","_"),";","_"),"/","_")))</f>
        <v/>
      </c>
      <c r="AK199" s="210" t="str">
        <f>IF(LEN(F199)&gt;1,CONCATENATE(Table6[[#This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199" s="210" t="str">
        <f>IF(LEN(F199)&gt;1,IF(COUNTIFS($AK$6:AK$502,LEFT(AK199,250))&gt;1,"Duplicate entry: it seems that you have two rows reporting the same stockpile, please verify that it is not a duplicate",""),"")</f>
        <v/>
      </c>
      <c r="AM199" s="210" t="str">
        <f>IF(LEN(F199)&gt;0,IF(ISNUMBER(MATCH(F199,Annex_I_II_entries,0)),"","The Entry name is not within the dropdown list, make sure that you have not copied and pasted overwritting the cell format (with its correponding dropdown list) in column A"),"")</f>
        <v/>
      </c>
      <c r="AN199" s="210" t="str">
        <f t="shared" ref="AN199:AN262" ca="1" si="63">IF(LEN(G199)&gt;0,IF(ISNUMBER(MATCH(G199,INDIRECT(AC199),0)),"","The EC number is not within the dropdown list, make sure that you have not copied and pasted overwritting the cell format (with its correponding dropdown list) in column B or that you have not removed/modified the name of the entry in column E"),"")</f>
        <v/>
      </c>
      <c r="AO199" s="210" t="str">
        <f t="shared" ref="AO199:AO262" ca="1" si="64">IF(LEN(H199)&gt;0,IF(ISNUMBER(MATCH(H199,INDIRECT(AD199),0)),"","The CAS number is not within the dropdown list, make sure that you have not copied and pasted overwritting the cell format (with its correponding dropdown list) in column C, or that you have not removed/modified the name of the entry in column E"),"")</f>
        <v/>
      </c>
      <c r="AP199" s="211" t="str">
        <f t="shared" ref="AP199:AP262" ca="1" si="65">IF(AND(LEN(T199)&gt;0,O199&lt;&gt;"article"),IF(ISNUMBER(MATCH(T199,INDIRECT(AE199),0)),"","The derogated use is not within the dropdown list, make sure that you have not copied and pasted overwritting the cell format (with its correponding dropdown list) in column R"),IF(AND(LEN(T199)&gt;0,O199="article"),IF(ISNUMBER(MATCH(T199,INDIRECT(AH199),0)),"","The derogated use is not within the dropdown list, make sure that you have not copied and pasted overwritting the cell format (with its correponding dropdown list) in column R"),""))</f>
        <v/>
      </c>
      <c r="AQ199" s="211" t="str">
        <f t="shared" ref="AQ199:AQ262" ca="1" si="66">IF(LEN(U199)&gt;0,IF(ISNUMBER(MATCH(U199,INDIRECT(AF199),0)),"","The derogated use is not within the dropdown list, make sure that you have not copied and pasted overwritting the cell format (with its correponding dropdown list) in column S"),"")</f>
        <v/>
      </c>
      <c r="AR199" s="212" t="str">
        <f t="shared" ref="AR199:AR262" ca="1" si="67">IF(LEN(V199)&gt;0,IF(ISNUMBER(MATCH(V199,INDIRECT(AG199),0)),"","The derogated use is not within the dropdown list, make sure that you have not copied and pasted overwritting the cell format (with its correponding dropdown list) in column T"),"")</f>
        <v/>
      </c>
    </row>
    <row r="200" spans="1:44" x14ac:dyDescent="0.25">
      <c r="A200" s="86"/>
      <c r="B200" s="86"/>
      <c r="C200" s="144"/>
      <c r="D200" s="145"/>
      <c r="E200" s="144"/>
      <c r="F200" s="144"/>
      <c r="G200" s="144"/>
      <c r="H200" s="144"/>
      <c r="I200" s="191" t="str">
        <f>_xlfn.IFNA(VLOOKUP(F200,'Reference data SID'!$D$2:$Q$673,14,FALSE),"")</f>
        <v/>
      </c>
      <c r="J200" s="191" t="str">
        <f>_xlfn.IFNA(VLOOKUP(I200,'Reference data SID'!$C$3:$E$673,3,FALSE),"")</f>
        <v/>
      </c>
      <c r="K200" s="64" t="str">
        <f>_xlfn.IFNA(IF(J200=FALSE,I200,IF(ISBLANK(G200),VLOOKUP(H200,'Reference data SID'!$N:$P,3,FALSE),VLOOKUP(G200,'Reference data SID'!$M:$P,4,FALSE))),"")</f>
        <v/>
      </c>
      <c r="L200" s="148" t="str">
        <f>_xlfn.IFNA(VLOOKUP(K200,'Reference data SID'!L:M,2,FALSE),"")</f>
        <v/>
      </c>
      <c r="M200" s="148" t="str">
        <f>_xlfn.IFNA(VLOOKUP(K200,'Reference data SID'!L:N,3,FALSE),"")</f>
        <v/>
      </c>
      <c r="N200" s="148" t="str">
        <f>_xlfn.IFNA(VLOOKUP(K200,'Reference data SID'!L:O,4,FALSE),"")</f>
        <v/>
      </c>
      <c r="O200" s="144"/>
      <c r="P200" s="144"/>
      <c r="Q200" s="144"/>
      <c r="R200" s="144"/>
      <c r="S200" s="144"/>
      <c r="T200" s="146"/>
      <c r="U200" s="146"/>
      <c r="V200" s="146"/>
      <c r="W200" s="144"/>
      <c r="X200" s="149" t="str">
        <f t="shared" ca="1" si="51"/>
        <v/>
      </c>
      <c r="Y200" s="210" t="str">
        <f>_xlfn.IFNA(VLOOKUP(F200,'Reference data SID'!D:E,2,FALSE),"")</f>
        <v/>
      </c>
      <c r="Z200" s="210" t="str">
        <f t="shared" si="52"/>
        <v>not ok</v>
      </c>
      <c r="AA200" s="210" t="str">
        <f t="shared" si="53"/>
        <v>not ok</v>
      </c>
      <c r="AB200" s="210" t="str">
        <f t="shared" si="54"/>
        <v>ok</v>
      </c>
      <c r="AC200" s="210" t="str">
        <f t="shared" si="55"/>
        <v>_EC</v>
      </c>
      <c r="AD200" s="210" t="str">
        <f t="shared" si="56"/>
        <v>_CAS</v>
      </c>
      <c r="AE200" s="210" t="str">
        <f t="shared" si="57"/>
        <v>_uses</v>
      </c>
      <c r="AF200" s="210" t="str">
        <f t="shared" si="58"/>
        <v/>
      </c>
      <c r="AG200" s="210" t="str">
        <f t="shared" si="59"/>
        <v/>
      </c>
      <c r="AH200" s="210" t="str">
        <f t="shared" si="60"/>
        <v>_articles</v>
      </c>
      <c r="AI200" s="210" t="str">
        <f t="shared" si="61"/>
        <v/>
      </c>
      <c r="AJ200" s="210" t="str">
        <f t="shared" si="62"/>
        <v/>
      </c>
      <c r="AK200" s="210" t="str">
        <f>IF(LEN(F200)&gt;1,CONCATENATE(Table6[[#This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0" s="210" t="str">
        <f>IF(LEN(F200)&gt;1,IF(COUNTIFS($AK$6:AK$502,LEFT(AK200,250))&gt;1,"Duplicate entry: it seems that you have two rows reporting the same stockpile, please verify that it is not a duplicate",""),"")</f>
        <v/>
      </c>
      <c r="AM200" s="210" t="str">
        <f>IF(LEN(F200)&gt;0,IF(ISNUMBER(MATCH(F200,Annex_I_II_entries,0)),"","The Entry name is not within the dropdown list, make sure that you have not copied and pasted overwritting the cell format (with its correponding dropdown list) in column A"),"")</f>
        <v/>
      </c>
      <c r="AN200" s="210" t="str">
        <f t="shared" ca="1" si="63"/>
        <v/>
      </c>
      <c r="AO200" s="210" t="str">
        <f t="shared" ca="1" si="64"/>
        <v/>
      </c>
      <c r="AP200" s="211" t="str">
        <f t="shared" ca="1" si="65"/>
        <v/>
      </c>
      <c r="AQ200" s="211" t="str">
        <f t="shared" ca="1" si="66"/>
        <v/>
      </c>
      <c r="AR200" s="212" t="str">
        <f t="shared" ca="1" si="67"/>
        <v/>
      </c>
    </row>
    <row r="201" spans="1:44" x14ac:dyDescent="0.25">
      <c r="A201" s="86"/>
      <c r="B201" s="86"/>
      <c r="C201" s="147"/>
      <c r="D201" s="176"/>
      <c r="E201" s="147"/>
      <c r="F201" s="147"/>
      <c r="G201" s="144"/>
      <c r="H201" s="144"/>
      <c r="I201" s="192" t="str">
        <f>_xlfn.IFNA(VLOOKUP(F201,'Reference data SID'!$D$2:$Q$673,14,FALSE),"")</f>
        <v/>
      </c>
      <c r="J201" s="192" t="str">
        <f>_xlfn.IFNA(VLOOKUP(I201,'Reference data SID'!$C$3:$E$673,3,FALSE),"")</f>
        <v/>
      </c>
      <c r="K201" s="64" t="str">
        <f>_xlfn.IFNA(IF(J201=FALSE,I201,IF(ISBLANK(G201),VLOOKUP(H201,'Reference data SID'!$N:$P,3,FALSE),VLOOKUP(G201,'Reference data SID'!$M:$P,4,FALSE))),"")</f>
        <v/>
      </c>
      <c r="L201" s="148" t="str">
        <f>_xlfn.IFNA(VLOOKUP(K201,'Reference data SID'!L:M,2,FALSE),"")</f>
        <v/>
      </c>
      <c r="M201" s="148" t="str">
        <f>_xlfn.IFNA(VLOOKUP(K201,'Reference data SID'!L:N,3,FALSE),"")</f>
        <v/>
      </c>
      <c r="N201" s="148" t="str">
        <f>_xlfn.IFNA(VLOOKUP(K201,'Reference data SID'!L:O,4,FALSE),"")</f>
        <v/>
      </c>
      <c r="O201" s="147"/>
      <c r="P201" s="147"/>
      <c r="Q201" s="147"/>
      <c r="R201" s="147"/>
      <c r="S201" s="147"/>
      <c r="T201" s="146"/>
      <c r="U201" s="146"/>
      <c r="V201" s="146"/>
      <c r="W201" s="147"/>
      <c r="X201" s="149" t="str">
        <f t="shared" ca="1" si="51"/>
        <v/>
      </c>
      <c r="Y201" s="210" t="str">
        <f>_xlfn.IFNA(VLOOKUP(F201,'Reference data SID'!D:E,2,FALSE),"")</f>
        <v/>
      </c>
      <c r="Z201" s="210" t="str">
        <f t="shared" si="52"/>
        <v>not ok</v>
      </c>
      <c r="AA201" s="210" t="str">
        <f t="shared" si="53"/>
        <v>not ok</v>
      </c>
      <c r="AB201" s="210" t="str">
        <f t="shared" si="54"/>
        <v>ok</v>
      </c>
      <c r="AC201" s="210" t="str">
        <f t="shared" si="55"/>
        <v>_EC</v>
      </c>
      <c r="AD201" s="210" t="str">
        <f t="shared" si="56"/>
        <v>_CAS</v>
      </c>
      <c r="AE201" s="210" t="str">
        <f t="shared" si="57"/>
        <v>_uses</v>
      </c>
      <c r="AF201" s="210" t="str">
        <f t="shared" si="58"/>
        <v/>
      </c>
      <c r="AG201" s="210" t="str">
        <f t="shared" si="59"/>
        <v/>
      </c>
      <c r="AH201" s="210" t="str">
        <f t="shared" si="60"/>
        <v>_articles</v>
      </c>
      <c r="AI201" s="210" t="str">
        <f t="shared" si="61"/>
        <v/>
      </c>
      <c r="AJ201" s="210" t="str">
        <f t="shared" si="62"/>
        <v/>
      </c>
      <c r="AK201" s="210" t="str">
        <f>IF(LEN(F201)&gt;1,CONCATENATE(Table6[[#This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1" s="210" t="str">
        <f>IF(LEN(F201)&gt;1,IF(COUNTIFS($AK$6:AK$502,LEFT(AK201,250))&gt;1,"Duplicate entry: it seems that you have two rows reporting the same stockpile, please verify that it is not a duplicate",""),"")</f>
        <v/>
      </c>
      <c r="AM201" s="210" t="str">
        <f>IF(LEN(F201)&gt;0,IF(ISNUMBER(MATCH(F201,Annex_I_II_entries,0)),"","The Entry name is not within the dropdown list, make sure that you have not copied and pasted overwritting the cell format (with its correponding dropdown list) in column A"),"")</f>
        <v/>
      </c>
      <c r="AN201" s="210" t="str">
        <f t="shared" ca="1" si="63"/>
        <v/>
      </c>
      <c r="AO201" s="210" t="str">
        <f t="shared" ca="1" si="64"/>
        <v/>
      </c>
      <c r="AP201" s="211" t="str">
        <f t="shared" ca="1" si="65"/>
        <v/>
      </c>
      <c r="AQ201" s="211" t="str">
        <f t="shared" ca="1" si="66"/>
        <v/>
      </c>
      <c r="AR201" s="212" t="str">
        <f t="shared" ca="1" si="67"/>
        <v/>
      </c>
    </row>
    <row r="202" spans="1:44" x14ac:dyDescent="0.25">
      <c r="A202" s="86"/>
      <c r="B202" s="86"/>
      <c r="C202" s="144"/>
      <c r="D202" s="145"/>
      <c r="E202" s="144"/>
      <c r="F202" s="144"/>
      <c r="G202" s="144"/>
      <c r="H202" s="144"/>
      <c r="I202" s="191" t="str">
        <f>_xlfn.IFNA(VLOOKUP(F202,'Reference data SID'!$D$2:$Q$673,14,FALSE),"")</f>
        <v/>
      </c>
      <c r="J202" s="191" t="str">
        <f>_xlfn.IFNA(VLOOKUP(I202,'Reference data SID'!$C$3:$E$673,3,FALSE),"")</f>
        <v/>
      </c>
      <c r="K202" s="64" t="str">
        <f>_xlfn.IFNA(IF(J202=FALSE,I202,IF(ISBLANK(G202),VLOOKUP(H202,'Reference data SID'!$N:$P,3,FALSE),VLOOKUP(G202,'Reference data SID'!$M:$P,4,FALSE))),"")</f>
        <v/>
      </c>
      <c r="L202" s="148" t="str">
        <f>_xlfn.IFNA(VLOOKUP(K202,'Reference data SID'!L:M,2,FALSE),"")</f>
        <v/>
      </c>
      <c r="M202" s="148" t="str">
        <f>_xlfn.IFNA(VLOOKUP(K202,'Reference data SID'!L:N,3,FALSE),"")</f>
        <v/>
      </c>
      <c r="N202" s="148" t="str">
        <f>_xlfn.IFNA(VLOOKUP(K202,'Reference data SID'!L:O,4,FALSE),"")</f>
        <v/>
      </c>
      <c r="O202" s="144"/>
      <c r="P202" s="144"/>
      <c r="Q202" s="144"/>
      <c r="R202" s="144"/>
      <c r="S202" s="144"/>
      <c r="T202" s="146"/>
      <c r="U202" s="146"/>
      <c r="V202" s="146"/>
      <c r="W202" s="144"/>
      <c r="X202" s="149" t="str">
        <f t="shared" ca="1" si="51"/>
        <v/>
      </c>
      <c r="Y202" s="210" t="str">
        <f>_xlfn.IFNA(VLOOKUP(F202,'Reference data SID'!D:E,2,FALSE),"")</f>
        <v/>
      </c>
      <c r="Z202" s="210" t="str">
        <f t="shared" si="52"/>
        <v>not ok</v>
      </c>
      <c r="AA202" s="210" t="str">
        <f t="shared" si="53"/>
        <v>not ok</v>
      </c>
      <c r="AB202" s="210" t="str">
        <f t="shared" si="54"/>
        <v>ok</v>
      </c>
      <c r="AC202" s="210" t="str">
        <f t="shared" si="55"/>
        <v>_EC</v>
      </c>
      <c r="AD202" s="210" t="str">
        <f t="shared" si="56"/>
        <v>_CAS</v>
      </c>
      <c r="AE202" s="210" t="str">
        <f t="shared" si="57"/>
        <v>_uses</v>
      </c>
      <c r="AF202" s="210" t="str">
        <f t="shared" si="58"/>
        <v/>
      </c>
      <c r="AG202" s="210" t="str">
        <f t="shared" si="59"/>
        <v/>
      </c>
      <c r="AH202" s="210" t="str">
        <f t="shared" si="60"/>
        <v>_articles</v>
      </c>
      <c r="AI202" s="210" t="str">
        <f t="shared" si="61"/>
        <v/>
      </c>
      <c r="AJ202" s="210" t="str">
        <f t="shared" si="62"/>
        <v/>
      </c>
      <c r="AK202" s="210" t="str">
        <f>IF(LEN(F202)&gt;1,CONCATENATE(Table6[[#This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2" s="210" t="str">
        <f>IF(LEN(F202)&gt;1,IF(COUNTIFS($AK$6:AK$502,LEFT(AK202,250))&gt;1,"Duplicate entry: it seems that you have two rows reporting the same stockpile, please verify that it is not a duplicate",""),"")</f>
        <v/>
      </c>
      <c r="AM202" s="210" t="str">
        <f>IF(LEN(F202)&gt;0,IF(ISNUMBER(MATCH(F202,Annex_I_II_entries,0)),"","The Entry name is not within the dropdown list, make sure that you have not copied and pasted overwritting the cell format (with its correponding dropdown list) in column A"),"")</f>
        <v/>
      </c>
      <c r="AN202" s="210" t="str">
        <f t="shared" ca="1" si="63"/>
        <v/>
      </c>
      <c r="AO202" s="210" t="str">
        <f t="shared" ca="1" si="64"/>
        <v/>
      </c>
      <c r="AP202" s="211" t="str">
        <f t="shared" ca="1" si="65"/>
        <v/>
      </c>
      <c r="AQ202" s="211" t="str">
        <f t="shared" ca="1" si="66"/>
        <v/>
      </c>
      <c r="AR202" s="212" t="str">
        <f t="shared" ca="1" si="67"/>
        <v/>
      </c>
    </row>
    <row r="203" spans="1:44" x14ac:dyDescent="0.25">
      <c r="A203" s="86"/>
      <c r="B203" s="86"/>
      <c r="C203" s="147"/>
      <c r="D203" s="176"/>
      <c r="E203" s="147"/>
      <c r="F203" s="147"/>
      <c r="G203" s="144"/>
      <c r="H203" s="144"/>
      <c r="I203" s="192" t="str">
        <f>_xlfn.IFNA(VLOOKUP(F203,'Reference data SID'!$D$2:$Q$673,14,FALSE),"")</f>
        <v/>
      </c>
      <c r="J203" s="192" t="str">
        <f>_xlfn.IFNA(VLOOKUP(I203,'Reference data SID'!$C$3:$E$673,3,FALSE),"")</f>
        <v/>
      </c>
      <c r="K203" s="64" t="str">
        <f>_xlfn.IFNA(IF(J203=FALSE,I203,IF(ISBLANK(G203),VLOOKUP(H203,'Reference data SID'!$N:$P,3,FALSE),VLOOKUP(G203,'Reference data SID'!$M:$P,4,FALSE))),"")</f>
        <v/>
      </c>
      <c r="L203" s="148" t="str">
        <f>_xlfn.IFNA(VLOOKUP(K203,'Reference data SID'!L:M,2,FALSE),"")</f>
        <v/>
      </c>
      <c r="M203" s="148" t="str">
        <f>_xlfn.IFNA(VLOOKUP(K203,'Reference data SID'!L:N,3,FALSE),"")</f>
        <v/>
      </c>
      <c r="N203" s="148" t="str">
        <f>_xlfn.IFNA(VLOOKUP(K203,'Reference data SID'!L:O,4,FALSE),"")</f>
        <v/>
      </c>
      <c r="O203" s="147"/>
      <c r="P203" s="147"/>
      <c r="Q203" s="147"/>
      <c r="R203" s="147"/>
      <c r="S203" s="147"/>
      <c r="T203" s="146"/>
      <c r="U203" s="146"/>
      <c r="V203" s="146"/>
      <c r="W203" s="147"/>
      <c r="X203" s="149" t="str">
        <f t="shared" ca="1" si="51"/>
        <v/>
      </c>
      <c r="Y203" s="210" t="str">
        <f>_xlfn.IFNA(VLOOKUP(F203,'Reference data SID'!D:E,2,FALSE),"")</f>
        <v/>
      </c>
      <c r="Z203" s="210" t="str">
        <f t="shared" si="52"/>
        <v>not ok</v>
      </c>
      <c r="AA203" s="210" t="str">
        <f t="shared" si="53"/>
        <v>not ok</v>
      </c>
      <c r="AB203" s="210" t="str">
        <f t="shared" si="54"/>
        <v>ok</v>
      </c>
      <c r="AC203" s="210" t="str">
        <f t="shared" si="55"/>
        <v>_EC</v>
      </c>
      <c r="AD203" s="210" t="str">
        <f t="shared" si="56"/>
        <v>_CAS</v>
      </c>
      <c r="AE203" s="210" t="str">
        <f t="shared" si="57"/>
        <v>_uses</v>
      </c>
      <c r="AF203" s="210" t="str">
        <f t="shared" si="58"/>
        <v/>
      </c>
      <c r="AG203" s="210" t="str">
        <f t="shared" si="59"/>
        <v/>
      </c>
      <c r="AH203" s="210" t="str">
        <f t="shared" si="60"/>
        <v>_articles</v>
      </c>
      <c r="AI203" s="210" t="str">
        <f t="shared" si="61"/>
        <v/>
      </c>
      <c r="AJ203" s="210" t="str">
        <f t="shared" si="62"/>
        <v/>
      </c>
      <c r="AK203" s="210" t="str">
        <f>IF(LEN(F203)&gt;1,CONCATENATE(Table6[[#This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3" s="210" t="str">
        <f>IF(LEN(F203)&gt;1,IF(COUNTIFS($AK$6:AK$502,LEFT(AK203,250))&gt;1,"Duplicate entry: it seems that you have two rows reporting the same stockpile, please verify that it is not a duplicate",""),"")</f>
        <v/>
      </c>
      <c r="AM203" s="210" t="str">
        <f>IF(LEN(F203)&gt;0,IF(ISNUMBER(MATCH(F203,Annex_I_II_entries,0)),"","The Entry name is not within the dropdown list, make sure that you have not copied and pasted overwritting the cell format (with its correponding dropdown list) in column A"),"")</f>
        <v/>
      </c>
      <c r="AN203" s="210" t="str">
        <f t="shared" ca="1" si="63"/>
        <v/>
      </c>
      <c r="AO203" s="210" t="str">
        <f t="shared" ca="1" si="64"/>
        <v/>
      </c>
      <c r="AP203" s="211" t="str">
        <f t="shared" ca="1" si="65"/>
        <v/>
      </c>
      <c r="AQ203" s="211" t="str">
        <f t="shared" ca="1" si="66"/>
        <v/>
      </c>
      <c r="AR203" s="212" t="str">
        <f t="shared" ca="1" si="67"/>
        <v/>
      </c>
    </row>
    <row r="204" spans="1:44" x14ac:dyDescent="0.25">
      <c r="A204" s="86"/>
      <c r="B204" s="86"/>
      <c r="C204" s="144"/>
      <c r="D204" s="145"/>
      <c r="E204" s="144"/>
      <c r="F204" s="144"/>
      <c r="G204" s="144"/>
      <c r="H204" s="144"/>
      <c r="I204" s="191" t="str">
        <f>_xlfn.IFNA(VLOOKUP(F204,'Reference data SID'!$D$2:$Q$673,14,FALSE),"")</f>
        <v/>
      </c>
      <c r="J204" s="191" t="str">
        <f>_xlfn.IFNA(VLOOKUP(I204,'Reference data SID'!$C$3:$E$673,3,FALSE),"")</f>
        <v/>
      </c>
      <c r="K204" s="64" t="str">
        <f>_xlfn.IFNA(IF(J204=FALSE,I204,IF(ISBLANK(G204),VLOOKUP(H204,'Reference data SID'!$N:$P,3,FALSE),VLOOKUP(G204,'Reference data SID'!$M:$P,4,FALSE))),"")</f>
        <v/>
      </c>
      <c r="L204" s="148" t="str">
        <f>_xlfn.IFNA(VLOOKUP(K204,'Reference data SID'!L:M,2,FALSE),"")</f>
        <v/>
      </c>
      <c r="M204" s="148" t="str">
        <f>_xlfn.IFNA(VLOOKUP(K204,'Reference data SID'!L:N,3,FALSE),"")</f>
        <v/>
      </c>
      <c r="N204" s="148" t="str">
        <f>_xlfn.IFNA(VLOOKUP(K204,'Reference data SID'!L:O,4,FALSE),"")</f>
        <v/>
      </c>
      <c r="O204" s="144"/>
      <c r="P204" s="144"/>
      <c r="Q204" s="144"/>
      <c r="R204" s="144"/>
      <c r="S204" s="144"/>
      <c r="T204" s="146"/>
      <c r="U204" s="146"/>
      <c r="V204" s="146"/>
      <c r="W204" s="144"/>
      <c r="X204" s="149" t="str">
        <f t="shared" ca="1" si="51"/>
        <v/>
      </c>
      <c r="Y204" s="210" t="str">
        <f>_xlfn.IFNA(VLOOKUP(F204,'Reference data SID'!D:E,2,FALSE),"")</f>
        <v/>
      </c>
      <c r="Z204" s="210" t="str">
        <f t="shared" si="52"/>
        <v>not ok</v>
      </c>
      <c r="AA204" s="210" t="str">
        <f t="shared" si="53"/>
        <v>not ok</v>
      </c>
      <c r="AB204" s="210" t="str">
        <f t="shared" si="54"/>
        <v>ok</v>
      </c>
      <c r="AC204" s="210" t="str">
        <f t="shared" si="55"/>
        <v>_EC</v>
      </c>
      <c r="AD204" s="210" t="str">
        <f t="shared" si="56"/>
        <v>_CAS</v>
      </c>
      <c r="AE204" s="210" t="str">
        <f t="shared" si="57"/>
        <v>_uses</v>
      </c>
      <c r="AF204" s="210" t="str">
        <f t="shared" si="58"/>
        <v/>
      </c>
      <c r="AG204" s="210" t="str">
        <f t="shared" si="59"/>
        <v/>
      </c>
      <c r="AH204" s="210" t="str">
        <f t="shared" si="60"/>
        <v>_articles</v>
      </c>
      <c r="AI204" s="210" t="str">
        <f t="shared" si="61"/>
        <v/>
      </c>
      <c r="AJ204" s="210" t="str">
        <f t="shared" si="62"/>
        <v/>
      </c>
      <c r="AK204" s="210" t="str">
        <f>IF(LEN(F204)&gt;1,CONCATENATE(Table6[[#This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4" s="210" t="str">
        <f>IF(LEN(F204)&gt;1,IF(COUNTIFS($AK$6:AK$502,LEFT(AK204,250))&gt;1,"Duplicate entry: it seems that you have two rows reporting the same stockpile, please verify that it is not a duplicate",""),"")</f>
        <v/>
      </c>
      <c r="AM204" s="210" t="str">
        <f>IF(LEN(F204)&gt;0,IF(ISNUMBER(MATCH(F204,Annex_I_II_entries,0)),"","The Entry name is not within the dropdown list, make sure that you have not copied and pasted overwritting the cell format (with its correponding dropdown list) in column A"),"")</f>
        <v/>
      </c>
      <c r="AN204" s="210" t="str">
        <f t="shared" ca="1" si="63"/>
        <v/>
      </c>
      <c r="AO204" s="210" t="str">
        <f t="shared" ca="1" si="64"/>
        <v/>
      </c>
      <c r="AP204" s="211" t="str">
        <f t="shared" ca="1" si="65"/>
        <v/>
      </c>
      <c r="AQ204" s="211" t="str">
        <f t="shared" ca="1" si="66"/>
        <v/>
      </c>
      <c r="AR204" s="212" t="str">
        <f t="shared" ca="1" si="67"/>
        <v/>
      </c>
    </row>
    <row r="205" spans="1:44" x14ac:dyDescent="0.25">
      <c r="A205" s="86"/>
      <c r="B205" s="86"/>
      <c r="C205" s="147"/>
      <c r="D205" s="176"/>
      <c r="E205" s="147"/>
      <c r="F205" s="147"/>
      <c r="G205" s="144"/>
      <c r="H205" s="144"/>
      <c r="I205" s="192" t="str">
        <f>_xlfn.IFNA(VLOOKUP(F205,'Reference data SID'!$D$2:$Q$673,14,FALSE),"")</f>
        <v/>
      </c>
      <c r="J205" s="192" t="str">
        <f>_xlfn.IFNA(VLOOKUP(I205,'Reference data SID'!$C$3:$E$673,3,FALSE),"")</f>
        <v/>
      </c>
      <c r="K205" s="64" t="str">
        <f>_xlfn.IFNA(IF(J205=FALSE,I205,IF(ISBLANK(G205),VLOOKUP(H205,'Reference data SID'!$N:$P,3,FALSE),VLOOKUP(G205,'Reference data SID'!$M:$P,4,FALSE))),"")</f>
        <v/>
      </c>
      <c r="L205" s="148" t="str">
        <f>_xlfn.IFNA(VLOOKUP(K205,'Reference data SID'!L:M,2,FALSE),"")</f>
        <v/>
      </c>
      <c r="M205" s="148" t="str">
        <f>_xlfn.IFNA(VLOOKUP(K205,'Reference data SID'!L:N,3,FALSE),"")</f>
        <v/>
      </c>
      <c r="N205" s="148" t="str">
        <f>_xlfn.IFNA(VLOOKUP(K205,'Reference data SID'!L:O,4,FALSE),"")</f>
        <v/>
      </c>
      <c r="O205" s="147"/>
      <c r="P205" s="147"/>
      <c r="Q205" s="147"/>
      <c r="R205" s="147"/>
      <c r="S205" s="147"/>
      <c r="T205" s="146"/>
      <c r="U205" s="146"/>
      <c r="V205" s="146"/>
      <c r="W205" s="147"/>
      <c r="X205" s="149" t="str">
        <f t="shared" ca="1" si="51"/>
        <v/>
      </c>
      <c r="Y205" s="210" t="str">
        <f>_xlfn.IFNA(VLOOKUP(F205,'Reference data SID'!D:E,2,FALSE),"")</f>
        <v/>
      </c>
      <c r="Z205" s="210" t="str">
        <f t="shared" si="52"/>
        <v>not ok</v>
      </c>
      <c r="AA205" s="210" t="str">
        <f t="shared" si="53"/>
        <v>not ok</v>
      </c>
      <c r="AB205" s="210" t="str">
        <f t="shared" si="54"/>
        <v>ok</v>
      </c>
      <c r="AC205" s="210" t="str">
        <f t="shared" si="55"/>
        <v>_EC</v>
      </c>
      <c r="AD205" s="210" t="str">
        <f t="shared" si="56"/>
        <v>_CAS</v>
      </c>
      <c r="AE205" s="210" t="str">
        <f t="shared" si="57"/>
        <v>_uses</v>
      </c>
      <c r="AF205" s="210" t="str">
        <f t="shared" si="58"/>
        <v/>
      </c>
      <c r="AG205" s="210" t="str">
        <f t="shared" si="59"/>
        <v/>
      </c>
      <c r="AH205" s="210" t="str">
        <f t="shared" si="60"/>
        <v>_articles</v>
      </c>
      <c r="AI205" s="210" t="str">
        <f t="shared" si="61"/>
        <v/>
      </c>
      <c r="AJ205" s="210" t="str">
        <f t="shared" si="62"/>
        <v/>
      </c>
      <c r="AK205" s="210" t="str">
        <f>IF(LEN(F205)&gt;1,CONCATENATE(Table6[[#This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5" s="210" t="str">
        <f>IF(LEN(F205)&gt;1,IF(COUNTIFS($AK$6:AK$502,LEFT(AK205,250))&gt;1,"Duplicate entry: it seems that you have two rows reporting the same stockpile, please verify that it is not a duplicate",""),"")</f>
        <v/>
      </c>
      <c r="AM205" s="210" t="str">
        <f>IF(LEN(F205)&gt;0,IF(ISNUMBER(MATCH(F205,Annex_I_II_entries,0)),"","The Entry name is not within the dropdown list, make sure that you have not copied and pasted overwritting the cell format (with its correponding dropdown list) in column A"),"")</f>
        <v/>
      </c>
      <c r="AN205" s="210" t="str">
        <f t="shared" ca="1" si="63"/>
        <v/>
      </c>
      <c r="AO205" s="210" t="str">
        <f t="shared" ca="1" si="64"/>
        <v/>
      </c>
      <c r="AP205" s="211" t="str">
        <f t="shared" ca="1" si="65"/>
        <v/>
      </c>
      <c r="AQ205" s="211" t="str">
        <f t="shared" ca="1" si="66"/>
        <v/>
      </c>
      <c r="AR205" s="212" t="str">
        <f t="shared" ca="1" si="67"/>
        <v/>
      </c>
    </row>
    <row r="206" spans="1:44" x14ac:dyDescent="0.25">
      <c r="A206" s="86"/>
      <c r="B206" s="86"/>
      <c r="C206" s="144"/>
      <c r="D206" s="145"/>
      <c r="E206" s="144"/>
      <c r="F206" s="144"/>
      <c r="G206" s="144"/>
      <c r="H206" s="144"/>
      <c r="I206" s="191" t="str">
        <f>_xlfn.IFNA(VLOOKUP(F206,'Reference data SID'!$D$2:$Q$673,14,FALSE),"")</f>
        <v/>
      </c>
      <c r="J206" s="191" t="str">
        <f>_xlfn.IFNA(VLOOKUP(I206,'Reference data SID'!$C$3:$E$673,3,FALSE),"")</f>
        <v/>
      </c>
      <c r="K206" s="64" t="str">
        <f>_xlfn.IFNA(IF(J206=FALSE,I206,IF(ISBLANK(G206),VLOOKUP(H206,'Reference data SID'!$N:$P,3,FALSE),VLOOKUP(G206,'Reference data SID'!$M:$P,4,FALSE))),"")</f>
        <v/>
      </c>
      <c r="L206" s="148" t="str">
        <f>_xlfn.IFNA(VLOOKUP(K206,'Reference data SID'!L:M,2,FALSE),"")</f>
        <v/>
      </c>
      <c r="M206" s="148" t="str">
        <f>_xlfn.IFNA(VLOOKUP(K206,'Reference data SID'!L:N,3,FALSE),"")</f>
        <v/>
      </c>
      <c r="N206" s="148" t="str">
        <f>_xlfn.IFNA(VLOOKUP(K206,'Reference data SID'!L:O,4,FALSE),"")</f>
        <v/>
      </c>
      <c r="O206" s="144"/>
      <c r="P206" s="144"/>
      <c r="Q206" s="144"/>
      <c r="R206" s="144"/>
      <c r="S206" s="144"/>
      <c r="T206" s="146"/>
      <c r="U206" s="146"/>
      <c r="V206" s="146"/>
      <c r="W206" s="144"/>
      <c r="X206" s="149" t="str">
        <f t="shared" ca="1" si="51"/>
        <v/>
      </c>
      <c r="Y206" s="210" t="str">
        <f>_xlfn.IFNA(VLOOKUP(F206,'Reference data SID'!D:E,2,FALSE),"")</f>
        <v/>
      </c>
      <c r="Z206" s="210" t="str">
        <f t="shared" si="52"/>
        <v>not ok</v>
      </c>
      <c r="AA206" s="210" t="str">
        <f t="shared" si="53"/>
        <v>not ok</v>
      </c>
      <c r="AB206" s="210" t="str">
        <f t="shared" si="54"/>
        <v>ok</v>
      </c>
      <c r="AC206" s="210" t="str">
        <f t="shared" si="55"/>
        <v>_EC</v>
      </c>
      <c r="AD206" s="210" t="str">
        <f t="shared" si="56"/>
        <v>_CAS</v>
      </c>
      <c r="AE206" s="210" t="str">
        <f t="shared" si="57"/>
        <v>_uses</v>
      </c>
      <c r="AF206" s="210" t="str">
        <f t="shared" si="58"/>
        <v/>
      </c>
      <c r="AG206" s="210" t="str">
        <f t="shared" si="59"/>
        <v/>
      </c>
      <c r="AH206" s="210" t="str">
        <f t="shared" si="60"/>
        <v>_articles</v>
      </c>
      <c r="AI206" s="210" t="str">
        <f t="shared" si="61"/>
        <v/>
      </c>
      <c r="AJ206" s="210" t="str">
        <f t="shared" si="62"/>
        <v/>
      </c>
      <c r="AK206" s="210" t="str">
        <f>IF(LEN(F206)&gt;1,CONCATENATE(Table6[[#This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6" s="210" t="str">
        <f>IF(LEN(F206)&gt;1,IF(COUNTIFS($AK$6:AK$502,LEFT(AK206,250))&gt;1,"Duplicate entry: it seems that you have two rows reporting the same stockpile, please verify that it is not a duplicate",""),"")</f>
        <v/>
      </c>
      <c r="AM206" s="210" t="str">
        <f>IF(LEN(F206)&gt;0,IF(ISNUMBER(MATCH(F206,Annex_I_II_entries,0)),"","The Entry name is not within the dropdown list, make sure that you have not copied and pasted overwritting the cell format (with its correponding dropdown list) in column A"),"")</f>
        <v/>
      </c>
      <c r="AN206" s="210" t="str">
        <f t="shared" ca="1" si="63"/>
        <v/>
      </c>
      <c r="AO206" s="210" t="str">
        <f t="shared" ca="1" si="64"/>
        <v/>
      </c>
      <c r="AP206" s="211" t="str">
        <f t="shared" ca="1" si="65"/>
        <v/>
      </c>
      <c r="AQ206" s="211" t="str">
        <f t="shared" ca="1" si="66"/>
        <v/>
      </c>
      <c r="AR206" s="212" t="str">
        <f t="shared" ca="1" si="67"/>
        <v/>
      </c>
    </row>
    <row r="207" spans="1:44" x14ac:dyDescent="0.25">
      <c r="A207" s="86"/>
      <c r="B207" s="86"/>
      <c r="C207" s="147"/>
      <c r="D207" s="176"/>
      <c r="E207" s="147"/>
      <c r="F207" s="147"/>
      <c r="G207" s="144"/>
      <c r="H207" s="144"/>
      <c r="I207" s="192" t="str">
        <f>_xlfn.IFNA(VLOOKUP(F207,'Reference data SID'!$D$2:$Q$673,14,FALSE),"")</f>
        <v/>
      </c>
      <c r="J207" s="192" t="str">
        <f>_xlfn.IFNA(VLOOKUP(I207,'Reference data SID'!$C$3:$E$673,3,FALSE),"")</f>
        <v/>
      </c>
      <c r="K207" s="64" t="str">
        <f>_xlfn.IFNA(IF(J207=FALSE,I207,IF(ISBLANK(G207),VLOOKUP(H207,'Reference data SID'!$N:$P,3,FALSE),VLOOKUP(G207,'Reference data SID'!$M:$P,4,FALSE))),"")</f>
        <v/>
      </c>
      <c r="L207" s="148" t="str">
        <f>_xlfn.IFNA(VLOOKUP(K207,'Reference data SID'!L:M,2,FALSE),"")</f>
        <v/>
      </c>
      <c r="M207" s="148" t="str">
        <f>_xlfn.IFNA(VLOOKUP(K207,'Reference data SID'!L:N,3,FALSE),"")</f>
        <v/>
      </c>
      <c r="N207" s="148" t="str">
        <f>_xlfn.IFNA(VLOOKUP(K207,'Reference data SID'!L:O,4,FALSE),"")</f>
        <v/>
      </c>
      <c r="O207" s="147"/>
      <c r="P207" s="147"/>
      <c r="Q207" s="147"/>
      <c r="R207" s="147"/>
      <c r="S207" s="147"/>
      <c r="T207" s="146"/>
      <c r="U207" s="146"/>
      <c r="V207" s="146"/>
      <c r="W207" s="147"/>
      <c r="X207" s="149" t="str">
        <f t="shared" ca="1" si="51"/>
        <v/>
      </c>
      <c r="Y207" s="210" t="str">
        <f>_xlfn.IFNA(VLOOKUP(F207,'Reference data SID'!D:E,2,FALSE),"")</f>
        <v/>
      </c>
      <c r="Z207" s="210" t="str">
        <f t="shared" si="52"/>
        <v>not ok</v>
      </c>
      <c r="AA207" s="210" t="str">
        <f t="shared" si="53"/>
        <v>not ok</v>
      </c>
      <c r="AB207" s="210" t="str">
        <f t="shared" si="54"/>
        <v>ok</v>
      </c>
      <c r="AC207" s="210" t="str">
        <f t="shared" si="55"/>
        <v>_EC</v>
      </c>
      <c r="AD207" s="210" t="str">
        <f t="shared" si="56"/>
        <v>_CAS</v>
      </c>
      <c r="AE207" s="210" t="str">
        <f t="shared" si="57"/>
        <v>_uses</v>
      </c>
      <c r="AF207" s="210" t="str">
        <f t="shared" si="58"/>
        <v/>
      </c>
      <c r="AG207" s="210" t="str">
        <f t="shared" si="59"/>
        <v/>
      </c>
      <c r="AH207" s="210" t="str">
        <f t="shared" si="60"/>
        <v>_articles</v>
      </c>
      <c r="AI207" s="210" t="str">
        <f t="shared" si="61"/>
        <v/>
      </c>
      <c r="AJ207" s="210" t="str">
        <f t="shared" si="62"/>
        <v/>
      </c>
      <c r="AK207" s="210" t="str">
        <f>IF(LEN(F207)&gt;1,CONCATENATE(Table6[[#This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7" s="210" t="str">
        <f>IF(LEN(F207)&gt;1,IF(COUNTIFS($AK$6:AK$502,LEFT(AK207,250))&gt;1,"Duplicate entry: it seems that you have two rows reporting the same stockpile, please verify that it is not a duplicate",""),"")</f>
        <v/>
      </c>
      <c r="AM207" s="210" t="str">
        <f>IF(LEN(F207)&gt;0,IF(ISNUMBER(MATCH(F207,Annex_I_II_entries,0)),"","The Entry name is not within the dropdown list, make sure that you have not copied and pasted overwritting the cell format (with its correponding dropdown list) in column A"),"")</f>
        <v/>
      </c>
      <c r="AN207" s="210" t="str">
        <f t="shared" ca="1" si="63"/>
        <v/>
      </c>
      <c r="AO207" s="210" t="str">
        <f t="shared" ca="1" si="64"/>
        <v/>
      </c>
      <c r="AP207" s="211" t="str">
        <f t="shared" ca="1" si="65"/>
        <v/>
      </c>
      <c r="AQ207" s="211" t="str">
        <f t="shared" ca="1" si="66"/>
        <v/>
      </c>
      <c r="AR207" s="212" t="str">
        <f t="shared" ca="1" si="67"/>
        <v/>
      </c>
    </row>
    <row r="208" spans="1:44" x14ac:dyDescent="0.25">
      <c r="A208" s="86"/>
      <c r="B208" s="86"/>
      <c r="C208" s="144"/>
      <c r="D208" s="145"/>
      <c r="E208" s="144"/>
      <c r="F208" s="144"/>
      <c r="G208" s="144"/>
      <c r="H208" s="144"/>
      <c r="I208" s="191" t="str">
        <f>_xlfn.IFNA(VLOOKUP(F208,'Reference data SID'!$D$2:$Q$673,14,FALSE),"")</f>
        <v/>
      </c>
      <c r="J208" s="191" t="str">
        <f>_xlfn.IFNA(VLOOKUP(I208,'Reference data SID'!$C$3:$E$673,3,FALSE),"")</f>
        <v/>
      </c>
      <c r="K208" s="64" t="str">
        <f>_xlfn.IFNA(IF(J208=FALSE,I208,IF(ISBLANK(G208),VLOOKUP(H208,'Reference data SID'!$N:$P,3,FALSE),VLOOKUP(G208,'Reference data SID'!$M:$P,4,FALSE))),"")</f>
        <v/>
      </c>
      <c r="L208" s="148" t="str">
        <f>_xlfn.IFNA(VLOOKUP(K208,'Reference data SID'!L:M,2,FALSE),"")</f>
        <v/>
      </c>
      <c r="M208" s="148" t="str">
        <f>_xlfn.IFNA(VLOOKUP(K208,'Reference data SID'!L:N,3,FALSE),"")</f>
        <v/>
      </c>
      <c r="N208" s="148" t="str">
        <f>_xlfn.IFNA(VLOOKUP(K208,'Reference data SID'!L:O,4,FALSE),"")</f>
        <v/>
      </c>
      <c r="O208" s="144"/>
      <c r="P208" s="144"/>
      <c r="Q208" s="144"/>
      <c r="R208" s="144"/>
      <c r="S208" s="144"/>
      <c r="T208" s="146"/>
      <c r="U208" s="146"/>
      <c r="V208" s="146"/>
      <c r="W208" s="144"/>
      <c r="X208" s="149" t="str">
        <f t="shared" ca="1" si="51"/>
        <v/>
      </c>
      <c r="Y208" s="210" t="str">
        <f>_xlfn.IFNA(VLOOKUP(F208,'Reference data SID'!D:E,2,FALSE),"")</f>
        <v/>
      </c>
      <c r="Z208" s="210" t="str">
        <f t="shared" si="52"/>
        <v>not ok</v>
      </c>
      <c r="AA208" s="210" t="str">
        <f t="shared" si="53"/>
        <v>not ok</v>
      </c>
      <c r="AB208" s="210" t="str">
        <f t="shared" si="54"/>
        <v>ok</v>
      </c>
      <c r="AC208" s="210" t="str">
        <f t="shared" si="55"/>
        <v>_EC</v>
      </c>
      <c r="AD208" s="210" t="str">
        <f t="shared" si="56"/>
        <v>_CAS</v>
      </c>
      <c r="AE208" s="210" t="str">
        <f t="shared" si="57"/>
        <v>_uses</v>
      </c>
      <c r="AF208" s="210" t="str">
        <f t="shared" si="58"/>
        <v/>
      </c>
      <c r="AG208" s="210" t="str">
        <f t="shared" si="59"/>
        <v/>
      </c>
      <c r="AH208" s="210" t="str">
        <f t="shared" si="60"/>
        <v>_articles</v>
      </c>
      <c r="AI208" s="210" t="str">
        <f t="shared" si="61"/>
        <v/>
      </c>
      <c r="AJ208" s="210" t="str">
        <f t="shared" si="62"/>
        <v/>
      </c>
      <c r="AK208" s="210" t="str">
        <f>IF(LEN(F208)&gt;1,CONCATENATE(Table6[[#This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8" s="210" t="str">
        <f>IF(LEN(F208)&gt;1,IF(COUNTIFS($AK$6:AK$502,LEFT(AK208,250))&gt;1,"Duplicate entry: it seems that you have two rows reporting the same stockpile, please verify that it is not a duplicate",""),"")</f>
        <v/>
      </c>
      <c r="AM208" s="210" t="str">
        <f>IF(LEN(F208)&gt;0,IF(ISNUMBER(MATCH(F208,Annex_I_II_entries,0)),"","The Entry name is not within the dropdown list, make sure that you have not copied and pasted overwritting the cell format (with its correponding dropdown list) in column A"),"")</f>
        <v/>
      </c>
      <c r="AN208" s="210" t="str">
        <f t="shared" ca="1" si="63"/>
        <v/>
      </c>
      <c r="AO208" s="210" t="str">
        <f t="shared" ca="1" si="64"/>
        <v/>
      </c>
      <c r="AP208" s="211" t="str">
        <f t="shared" ca="1" si="65"/>
        <v/>
      </c>
      <c r="AQ208" s="211" t="str">
        <f t="shared" ca="1" si="66"/>
        <v/>
      </c>
      <c r="AR208" s="212" t="str">
        <f t="shared" ca="1" si="67"/>
        <v/>
      </c>
    </row>
    <row r="209" spans="1:44" x14ac:dyDescent="0.25">
      <c r="A209" s="86"/>
      <c r="B209" s="86"/>
      <c r="C209" s="147"/>
      <c r="D209" s="176"/>
      <c r="E209" s="147"/>
      <c r="F209" s="147"/>
      <c r="G209" s="144"/>
      <c r="H209" s="144"/>
      <c r="I209" s="192" t="str">
        <f>_xlfn.IFNA(VLOOKUP(F209,'Reference data SID'!$D$2:$Q$673,14,FALSE),"")</f>
        <v/>
      </c>
      <c r="J209" s="192" t="str">
        <f>_xlfn.IFNA(VLOOKUP(I209,'Reference data SID'!$C$3:$E$673,3,FALSE),"")</f>
        <v/>
      </c>
      <c r="K209" s="64" t="str">
        <f>_xlfn.IFNA(IF(J209=FALSE,I209,IF(ISBLANK(G209),VLOOKUP(H209,'Reference data SID'!$N:$P,3,FALSE),VLOOKUP(G209,'Reference data SID'!$M:$P,4,FALSE))),"")</f>
        <v/>
      </c>
      <c r="L209" s="148" t="str">
        <f>_xlfn.IFNA(VLOOKUP(K209,'Reference data SID'!L:M,2,FALSE),"")</f>
        <v/>
      </c>
      <c r="M209" s="148" t="str">
        <f>_xlfn.IFNA(VLOOKUP(K209,'Reference data SID'!L:N,3,FALSE),"")</f>
        <v/>
      </c>
      <c r="N209" s="148" t="str">
        <f>_xlfn.IFNA(VLOOKUP(K209,'Reference data SID'!L:O,4,FALSE),"")</f>
        <v/>
      </c>
      <c r="O209" s="147"/>
      <c r="P209" s="147"/>
      <c r="Q209" s="147"/>
      <c r="R209" s="147"/>
      <c r="S209" s="147"/>
      <c r="T209" s="146"/>
      <c r="U209" s="146"/>
      <c r="V209" s="146"/>
      <c r="W209" s="147"/>
      <c r="X209" s="149" t="str">
        <f t="shared" ca="1" si="51"/>
        <v/>
      </c>
      <c r="Y209" s="210" t="str">
        <f>_xlfn.IFNA(VLOOKUP(F209,'Reference data SID'!D:E,2,FALSE),"")</f>
        <v/>
      </c>
      <c r="Z209" s="210" t="str">
        <f t="shared" si="52"/>
        <v>not ok</v>
      </c>
      <c r="AA209" s="210" t="str">
        <f t="shared" si="53"/>
        <v>not ok</v>
      </c>
      <c r="AB209" s="210" t="str">
        <f t="shared" si="54"/>
        <v>ok</v>
      </c>
      <c r="AC209" s="210" t="str">
        <f t="shared" si="55"/>
        <v>_EC</v>
      </c>
      <c r="AD209" s="210" t="str">
        <f t="shared" si="56"/>
        <v>_CAS</v>
      </c>
      <c r="AE209" s="210" t="str">
        <f t="shared" si="57"/>
        <v>_uses</v>
      </c>
      <c r="AF209" s="210" t="str">
        <f t="shared" si="58"/>
        <v/>
      </c>
      <c r="AG209" s="210" t="str">
        <f t="shared" si="59"/>
        <v/>
      </c>
      <c r="AH209" s="210" t="str">
        <f t="shared" si="60"/>
        <v>_articles</v>
      </c>
      <c r="AI209" s="210" t="str">
        <f t="shared" si="61"/>
        <v/>
      </c>
      <c r="AJ209" s="210" t="str">
        <f t="shared" si="62"/>
        <v/>
      </c>
      <c r="AK209" s="210" t="str">
        <f>IF(LEN(F209)&gt;1,CONCATENATE(Table6[[#This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09" s="210" t="str">
        <f>IF(LEN(F209)&gt;1,IF(COUNTIFS($AK$6:AK$502,LEFT(AK209,250))&gt;1,"Duplicate entry: it seems that you have two rows reporting the same stockpile, please verify that it is not a duplicate",""),"")</f>
        <v/>
      </c>
      <c r="AM209" s="210" t="str">
        <f>IF(LEN(F209)&gt;0,IF(ISNUMBER(MATCH(F209,Annex_I_II_entries,0)),"","The Entry name is not within the dropdown list, make sure that you have not copied and pasted overwritting the cell format (with its correponding dropdown list) in column A"),"")</f>
        <v/>
      </c>
      <c r="AN209" s="210" t="str">
        <f t="shared" ca="1" si="63"/>
        <v/>
      </c>
      <c r="AO209" s="210" t="str">
        <f t="shared" ca="1" si="64"/>
        <v/>
      </c>
      <c r="AP209" s="211" t="str">
        <f t="shared" ca="1" si="65"/>
        <v/>
      </c>
      <c r="AQ209" s="211" t="str">
        <f t="shared" ca="1" si="66"/>
        <v/>
      </c>
      <c r="AR209" s="212" t="str">
        <f t="shared" ca="1" si="67"/>
        <v/>
      </c>
    </row>
    <row r="210" spans="1:44" x14ac:dyDescent="0.25">
      <c r="A210" s="86"/>
      <c r="B210" s="86"/>
      <c r="C210" s="144"/>
      <c r="D210" s="145"/>
      <c r="E210" s="144"/>
      <c r="F210" s="144"/>
      <c r="G210" s="144"/>
      <c r="H210" s="144"/>
      <c r="I210" s="191" t="str">
        <f>_xlfn.IFNA(VLOOKUP(F210,'Reference data SID'!$D$2:$Q$673,14,FALSE),"")</f>
        <v/>
      </c>
      <c r="J210" s="191" t="str">
        <f>_xlfn.IFNA(VLOOKUP(I210,'Reference data SID'!$C$3:$E$673,3,FALSE),"")</f>
        <v/>
      </c>
      <c r="K210" s="64" t="str">
        <f>_xlfn.IFNA(IF(J210=FALSE,I210,IF(ISBLANK(G210),VLOOKUP(H210,'Reference data SID'!$N:$P,3,FALSE),VLOOKUP(G210,'Reference data SID'!$M:$P,4,FALSE))),"")</f>
        <v/>
      </c>
      <c r="L210" s="148" t="str">
        <f>_xlfn.IFNA(VLOOKUP(K210,'Reference data SID'!L:M,2,FALSE),"")</f>
        <v/>
      </c>
      <c r="M210" s="148" t="str">
        <f>_xlfn.IFNA(VLOOKUP(K210,'Reference data SID'!L:N,3,FALSE),"")</f>
        <v/>
      </c>
      <c r="N210" s="148" t="str">
        <f>_xlfn.IFNA(VLOOKUP(K210,'Reference data SID'!L:O,4,FALSE),"")</f>
        <v/>
      </c>
      <c r="O210" s="144"/>
      <c r="P210" s="144"/>
      <c r="Q210" s="144"/>
      <c r="R210" s="144"/>
      <c r="S210" s="144"/>
      <c r="T210" s="146"/>
      <c r="U210" s="146"/>
      <c r="V210" s="146"/>
      <c r="W210" s="144"/>
      <c r="X210" s="149" t="str">
        <f t="shared" ca="1" si="51"/>
        <v/>
      </c>
      <c r="Y210" s="210" t="str">
        <f>_xlfn.IFNA(VLOOKUP(F210,'Reference data SID'!D:E,2,FALSE),"")</f>
        <v/>
      </c>
      <c r="Z210" s="210" t="str">
        <f t="shared" si="52"/>
        <v>not ok</v>
      </c>
      <c r="AA210" s="210" t="str">
        <f t="shared" si="53"/>
        <v>not ok</v>
      </c>
      <c r="AB210" s="210" t="str">
        <f t="shared" si="54"/>
        <v>ok</v>
      </c>
      <c r="AC210" s="210" t="str">
        <f t="shared" si="55"/>
        <v>_EC</v>
      </c>
      <c r="AD210" s="210" t="str">
        <f t="shared" si="56"/>
        <v>_CAS</v>
      </c>
      <c r="AE210" s="210" t="str">
        <f t="shared" si="57"/>
        <v>_uses</v>
      </c>
      <c r="AF210" s="210" t="str">
        <f t="shared" si="58"/>
        <v/>
      </c>
      <c r="AG210" s="210" t="str">
        <f t="shared" si="59"/>
        <v/>
      </c>
      <c r="AH210" s="210" t="str">
        <f t="shared" si="60"/>
        <v>_articles</v>
      </c>
      <c r="AI210" s="210" t="str">
        <f t="shared" si="61"/>
        <v/>
      </c>
      <c r="AJ210" s="210" t="str">
        <f t="shared" si="62"/>
        <v/>
      </c>
      <c r="AK210" s="210" t="str">
        <f>IF(LEN(F210)&gt;1,CONCATENATE(Table6[[#This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0" s="210" t="str">
        <f>IF(LEN(F210)&gt;1,IF(COUNTIFS($AK$6:AK$502,LEFT(AK210,250))&gt;1,"Duplicate entry: it seems that you have two rows reporting the same stockpile, please verify that it is not a duplicate",""),"")</f>
        <v/>
      </c>
      <c r="AM210" s="210" t="str">
        <f>IF(LEN(F210)&gt;0,IF(ISNUMBER(MATCH(F210,Annex_I_II_entries,0)),"","The Entry name is not within the dropdown list, make sure that you have not copied and pasted overwritting the cell format (with its correponding dropdown list) in column A"),"")</f>
        <v/>
      </c>
      <c r="AN210" s="210" t="str">
        <f t="shared" ca="1" si="63"/>
        <v/>
      </c>
      <c r="AO210" s="210" t="str">
        <f t="shared" ca="1" si="64"/>
        <v/>
      </c>
      <c r="AP210" s="211" t="str">
        <f t="shared" ca="1" si="65"/>
        <v/>
      </c>
      <c r="AQ210" s="211" t="str">
        <f t="shared" ca="1" si="66"/>
        <v/>
      </c>
      <c r="AR210" s="212" t="str">
        <f t="shared" ca="1" si="67"/>
        <v/>
      </c>
    </row>
    <row r="211" spans="1:44" x14ac:dyDescent="0.25">
      <c r="A211" s="86"/>
      <c r="B211" s="86"/>
      <c r="C211" s="147"/>
      <c r="D211" s="176"/>
      <c r="E211" s="147"/>
      <c r="F211" s="147"/>
      <c r="G211" s="144"/>
      <c r="H211" s="144"/>
      <c r="I211" s="192" t="str">
        <f>_xlfn.IFNA(VLOOKUP(F211,'Reference data SID'!$D$2:$Q$673,14,FALSE),"")</f>
        <v/>
      </c>
      <c r="J211" s="192" t="str">
        <f>_xlfn.IFNA(VLOOKUP(I211,'Reference data SID'!$C$3:$E$673,3,FALSE),"")</f>
        <v/>
      </c>
      <c r="K211" s="64" t="str">
        <f>_xlfn.IFNA(IF(J211=FALSE,I211,IF(ISBLANK(G211),VLOOKUP(H211,'Reference data SID'!$N:$P,3,FALSE),VLOOKUP(G211,'Reference data SID'!$M:$P,4,FALSE))),"")</f>
        <v/>
      </c>
      <c r="L211" s="148" t="str">
        <f>_xlfn.IFNA(VLOOKUP(K211,'Reference data SID'!L:M,2,FALSE),"")</f>
        <v/>
      </c>
      <c r="M211" s="148" t="str">
        <f>_xlfn.IFNA(VLOOKUP(K211,'Reference data SID'!L:N,3,FALSE),"")</f>
        <v/>
      </c>
      <c r="N211" s="148" t="str">
        <f>_xlfn.IFNA(VLOOKUP(K211,'Reference data SID'!L:O,4,FALSE),"")</f>
        <v/>
      </c>
      <c r="O211" s="147"/>
      <c r="P211" s="147"/>
      <c r="Q211" s="147"/>
      <c r="R211" s="147"/>
      <c r="S211" s="147"/>
      <c r="T211" s="146"/>
      <c r="U211" s="146"/>
      <c r="V211" s="146"/>
      <c r="W211" s="147"/>
      <c r="X211" s="149" t="str">
        <f t="shared" ca="1" si="51"/>
        <v/>
      </c>
      <c r="Y211" s="210" t="str">
        <f>_xlfn.IFNA(VLOOKUP(F211,'Reference data SID'!D:E,2,FALSE),"")</f>
        <v/>
      </c>
      <c r="Z211" s="210" t="str">
        <f t="shared" si="52"/>
        <v>not ok</v>
      </c>
      <c r="AA211" s="210" t="str">
        <f t="shared" si="53"/>
        <v>not ok</v>
      </c>
      <c r="AB211" s="210" t="str">
        <f t="shared" si="54"/>
        <v>ok</v>
      </c>
      <c r="AC211" s="210" t="str">
        <f t="shared" si="55"/>
        <v>_EC</v>
      </c>
      <c r="AD211" s="210" t="str">
        <f t="shared" si="56"/>
        <v>_CAS</v>
      </c>
      <c r="AE211" s="210" t="str">
        <f t="shared" si="57"/>
        <v>_uses</v>
      </c>
      <c r="AF211" s="210" t="str">
        <f t="shared" si="58"/>
        <v/>
      </c>
      <c r="AG211" s="210" t="str">
        <f t="shared" si="59"/>
        <v/>
      </c>
      <c r="AH211" s="210" t="str">
        <f t="shared" si="60"/>
        <v>_articles</v>
      </c>
      <c r="AI211" s="210" t="str">
        <f t="shared" si="61"/>
        <v/>
      </c>
      <c r="AJ211" s="210" t="str">
        <f t="shared" si="62"/>
        <v/>
      </c>
      <c r="AK211" s="210" t="str">
        <f>IF(LEN(F211)&gt;1,CONCATENATE(Table6[[#This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1" s="210" t="str">
        <f>IF(LEN(F211)&gt;1,IF(COUNTIFS($AK$6:AK$502,LEFT(AK211,250))&gt;1,"Duplicate entry: it seems that you have two rows reporting the same stockpile, please verify that it is not a duplicate",""),"")</f>
        <v/>
      </c>
      <c r="AM211" s="210" t="str">
        <f>IF(LEN(F211)&gt;0,IF(ISNUMBER(MATCH(F211,Annex_I_II_entries,0)),"","The Entry name is not within the dropdown list, make sure that you have not copied and pasted overwritting the cell format (with its correponding dropdown list) in column A"),"")</f>
        <v/>
      </c>
      <c r="AN211" s="210" t="str">
        <f t="shared" ca="1" si="63"/>
        <v/>
      </c>
      <c r="AO211" s="210" t="str">
        <f t="shared" ca="1" si="64"/>
        <v/>
      </c>
      <c r="AP211" s="211" t="str">
        <f t="shared" ca="1" si="65"/>
        <v/>
      </c>
      <c r="AQ211" s="211" t="str">
        <f t="shared" ca="1" si="66"/>
        <v/>
      </c>
      <c r="AR211" s="212" t="str">
        <f t="shared" ca="1" si="67"/>
        <v/>
      </c>
    </row>
    <row r="212" spans="1:44" x14ac:dyDescent="0.25">
      <c r="A212" s="86"/>
      <c r="B212" s="86"/>
      <c r="C212" s="144"/>
      <c r="D212" s="145"/>
      <c r="E212" s="144"/>
      <c r="F212" s="144"/>
      <c r="G212" s="144"/>
      <c r="H212" s="144"/>
      <c r="I212" s="191" t="str">
        <f>_xlfn.IFNA(VLOOKUP(F212,'Reference data SID'!$D$2:$Q$673,14,FALSE),"")</f>
        <v/>
      </c>
      <c r="J212" s="191" t="str">
        <f>_xlfn.IFNA(VLOOKUP(I212,'Reference data SID'!$C$3:$E$673,3,FALSE),"")</f>
        <v/>
      </c>
      <c r="K212" s="64" t="str">
        <f>_xlfn.IFNA(IF(J212=FALSE,I212,IF(ISBLANK(G212),VLOOKUP(H212,'Reference data SID'!$N:$P,3,FALSE),VLOOKUP(G212,'Reference data SID'!$M:$P,4,FALSE))),"")</f>
        <v/>
      </c>
      <c r="L212" s="148" t="str">
        <f>_xlfn.IFNA(VLOOKUP(K212,'Reference data SID'!L:M,2,FALSE),"")</f>
        <v/>
      </c>
      <c r="M212" s="148" t="str">
        <f>_xlfn.IFNA(VLOOKUP(K212,'Reference data SID'!L:N,3,FALSE),"")</f>
        <v/>
      </c>
      <c r="N212" s="148" t="str">
        <f>_xlfn.IFNA(VLOOKUP(K212,'Reference data SID'!L:O,4,FALSE),"")</f>
        <v/>
      </c>
      <c r="O212" s="144"/>
      <c r="P212" s="144"/>
      <c r="Q212" s="144"/>
      <c r="R212" s="144"/>
      <c r="S212" s="144"/>
      <c r="T212" s="146"/>
      <c r="U212" s="146"/>
      <c r="V212" s="146"/>
      <c r="W212" s="144"/>
      <c r="X212" s="149" t="str">
        <f t="shared" ca="1" si="51"/>
        <v/>
      </c>
      <c r="Y212" s="210" t="str">
        <f>_xlfn.IFNA(VLOOKUP(F212,'Reference data SID'!D:E,2,FALSE),"")</f>
        <v/>
      </c>
      <c r="Z212" s="210" t="str">
        <f t="shared" si="52"/>
        <v>not ok</v>
      </c>
      <c r="AA212" s="210" t="str">
        <f t="shared" si="53"/>
        <v>not ok</v>
      </c>
      <c r="AB212" s="210" t="str">
        <f t="shared" si="54"/>
        <v>ok</v>
      </c>
      <c r="AC212" s="210" t="str">
        <f t="shared" si="55"/>
        <v>_EC</v>
      </c>
      <c r="AD212" s="210" t="str">
        <f t="shared" si="56"/>
        <v>_CAS</v>
      </c>
      <c r="AE212" s="210" t="str">
        <f t="shared" si="57"/>
        <v>_uses</v>
      </c>
      <c r="AF212" s="210" t="str">
        <f t="shared" si="58"/>
        <v/>
      </c>
      <c r="AG212" s="210" t="str">
        <f t="shared" si="59"/>
        <v/>
      </c>
      <c r="AH212" s="210" t="str">
        <f t="shared" si="60"/>
        <v>_articles</v>
      </c>
      <c r="AI212" s="210" t="str">
        <f t="shared" si="61"/>
        <v/>
      </c>
      <c r="AJ212" s="210" t="str">
        <f t="shared" si="62"/>
        <v/>
      </c>
      <c r="AK212" s="210" t="str">
        <f>IF(LEN(F212)&gt;1,CONCATENATE(Table6[[#This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2" s="210" t="str">
        <f>IF(LEN(F212)&gt;1,IF(COUNTIFS($AK$6:AK$502,LEFT(AK212,250))&gt;1,"Duplicate entry: it seems that you have two rows reporting the same stockpile, please verify that it is not a duplicate",""),"")</f>
        <v/>
      </c>
      <c r="AM212" s="210" t="str">
        <f>IF(LEN(F212)&gt;0,IF(ISNUMBER(MATCH(F212,Annex_I_II_entries,0)),"","The Entry name is not within the dropdown list, make sure that you have not copied and pasted overwritting the cell format (with its correponding dropdown list) in column A"),"")</f>
        <v/>
      </c>
      <c r="AN212" s="210" t="str">
        <f t="shared" ca="1" si="63"/>
        <v/>
      </c>
      <c r="AO212" s="210" t="str">
        <f t="shared" ca="1" si="64"/>
        <v/>
      </c>
      <c r="AP212" s="211" t="str">
        <f t="shared" ca="1" si="65"/>
        <v/>
      </c>
      <c r="AQ212" s="211" t="str">
        <f t="shared" ca="1" si="66"/>
        <v/>
      </c>
      <c r="AR212" s="212" t="str">
        <f t="shared" ca="1" si="67"/>
        <v/>
      </c>
    </row>
    <row r="213" spans="1:44" x14ac:dyDescent="0.25">
      <c r="A213" s="86"/>
      <c r="B213" s="86"/>
      <c r="C213" s="147"/>
      <c r="D213" s="176"/>
      <c r="E213" s="147"/>
      <c r="F213" s="147"/>
      <c r="G213" s="144"/>
      <c r="H213" s="144"/>
      <c r="I213" s="192" t="str">
        <f>_xlfn.IFNA(VLOOKUP(F213,'Reference data SID'!$D$2:$Q$673,14,FALSE),"")</f>
        <v/>
      </c>
      <c r="J213" s="192" t="str">
        <f>_xlfn.IFNA(VLOOKUP(I213,'Reference data SID'!$C$3:$E$673,3,FALSE),"")</f>
        <v/>
      </c>
      <c r="K213" s="64" t="str">
        <f>_xlfn.IFNA(IF(J213=FALSE,I213,IF(ISBLANK(G213),VLOOKUP(H213,'Reference data SID'!$N:$P,3,FALSE),VLOOKUP(G213,'Reference data SID'!$M:$P,4,FALSE))),"")</f>
        <v/>
      </c>
      <c r="L213" s="148" t="str">
        <f>_xlfn.IFNA(VLOOKUP(K213,'Reference data SID'!L:M,2,FALSE),"")</f>
        <v/>
      </c>
      <c r="M213" s="148" t="str">
        <f>_xlfn.IFNA(VLOOKUP(K213,'Reference data SID'!L:N,3,FALSE),"")</f>
        <v/>
      </c>
      <c r="N213" s="148" t="str">
        <f>_xlfn.IFNA(VLOOKUP(K213,'Reference data SID'!L:O,4,FALSE),"")</f>
        <v/>
      </c>
      <c r="O213" s="147"/>
      <c r="P213" s="147"/>
      <c r="Q213" s="147"/>
      <c r="R213" s="147"/>
      <c r="S213" s="147"/>
      <c r="T213" s="146"/>
      <c r="U213" s="146"/>
      <c r="V213" s="146"/>
      <c r="W213" s="147"/>
      <c r="X213" s="149" t="str">
        <f t="shared" ca="1" si="51"/>
        <v/>
      </c>
      <c r="Y213" s="210" t="str">
        <f>_xlfn.IFNA(VLOOKUP(F213,'Reference data SID'!D:E,2,FALSE),"")</f>
        <v/>
      </c>
      <c r="Z213" s="210" t="str">
        <f t="shared" si="52"/>
        <v>not ok</v>
      </c>
      <c r="AA213" s="210" t="str">
        <f t="shared" si="53"/>
        <v>not ok</v>
      </c>
      <c r="AB213" s="210" t="str">
        <f t="shared" si="54"/>
        <v>ok</v>
      </c>
      <c r="AC213" s="210" t="str">
        <f t="shared" si="55"/>
        <v>_EC</v>
      </c>
      <c r="AD213" s="210" t="str">
        <f t="shared" si="56"/>
        <v>_CAS</v>
      </c>
      <c r="AE213" s="210" t="str">
        <f t="shared" si="57"/>
        <v>_uses</v>
      </c>
      <c r="AF213" s="210" t="str">
        <f t="shared" si="58"/>
        <v/>
      </c>
      <c r="AG213" s="210" t="str">
        <f t="shared" si="59"/>
        <v/>
      </c>
      <c r="AH213" s="210" t="str">
        <f t="shared" si="60"/>
        <v>_articles</v>
      </c>
      <c r="AI213" s="210" t="str">
        <f t="shared" si="61"/>
        <v/>
      </c>
      <c r="AJ213" s="210" t="str">
        <f t="shared" si="62"/>
        <v/>
      </c>
      <c r="AK213" s="210" t="str">
        <f>IF(LEN(F213)&gt;1,CONCATENATE(Table6[[#This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3" s="210" t="str">
        <f>IF(LEN(F213)&gt;1,IF(COUNTIFS($AK$6:AK$502,LEFT(AK213,250))&gt;1,"Duplicate entry: it seems that you have two rows reporting the same stockpile, please verify that it is not a duplicate",""),"")</f>
        <v/>
      </c>
      <c r="AM213" s="210" t="str">
        <f>IF(LEN(F213)&gt;0,IF(ISNUMBER(MATCH(F213,Annex_I_II_entries,0)),"","The Entry name is not within the dropdown list, make sure that you have not copied and pasted overwritting the cell format (with its correponding dropdown list) in column A"),"")</f>
        <v/>
      </c>
      <c r="AN213" s="210" t="str">
        <f t="shared" ca="1" si="63"/>
        <v/>
      </c>
      <c r="AO213" s="210" t="str">
        <f t="shared" ca="1" si="64"/>
        <v/>
      </c>
      <c r="AP213" s="211" t="str">
        <f t="shared" ca="1" si="65"/>
        <v/>
      </c>
      <c r="AQ213" s="211" t="str">
        <f t="shared" ca="1" si="66"/>
        <v/>
      </c>
      <c r="AR213" s="212" t="str">
        <f t="shared" ca="1" si="67"/>
        <v/>
      </c>
    </row>
    <row r="214" spans="1:44" x14ac:dyDescent="0.25">
      <c r="A214" s="86"/>
      <c r="B214" s="86"/>
      <c r="C214" s="144"/>
      <c r="D214" s="145"/>
      <c r="E214" s="144"/>
      <c r="F214" s="144"/>
      <c r="G214" s="144"/>
      <c r="H214" s="144"/>
      <c r="I214" s="191" t="str">
        <f>_xlfn.IFNA(VLOOKUP(F214,'Reference data SID'!$D$2:$Q$673,14,FALSE),"")</f>
        <v/>
      </c>
      <c r="J214" s="191" t="str">
        <f>_xlfn.IFNA(VLOOKUP(I214,'Reference data SID'!$C$3:$E$673,3,FALSE),"")</f>
        <v/>
      </c>
      <c r="K214" s="64" t="str">
        <f>_xlfn.IFNA(IF(J214=FALSE,I214,IF(ISBLANK(G214),VLOOKUP(H214,'Reference data SID'!$N:$P,3,FALSE),VLOOKUP(G214,'Reference data SID'!$M:$P,4,FALSE))),"")</f>
        <v/>
      </c>
      <c r="L214" s="148" t="str">
        <f>_xlfn.IFNA(VLOOKUP(K214,'Reference data SID'!L:M,2,FALSE),"")</f>
        <v/>
      </c>
      <c r="M214" s="148" t="str">
        <f>_xlfn.IFNA(VLOOKUP(K214,'Reference data SID'!L:N,3,FALSE),"")</f>
        <v/>
      </c>
      <c r="N214" s="148" t="str">
        <f>_xlfn.IFNA(VLOOKUP(K214,'Reference data SID'!L:O,4,FALSE),"")</f>
        <v/>
      </c>
      <c r="O214" s="144"/>
      <c r="P214" s="144"/>
      <c r="Q214" s="144"/>
      <c r="R214" s="144"/>
      <c r="S214" s="144"/>
      <c r="T214" s="146"/>
      <c r="U214" s="146"/>
      <c r="V214" s="146"/>
      <c r="W214" s="144"/>
      <c r="X214" s="149" t="str">
        <f t="shared" ca="1" si="51"/>
        <v/>
      </c>
      <c r="Y214" s="210" t="str">
        <f>_xlfn.IFNA(VLOOKUP(F214,'Reference data SID'!D:E,2,FALSE),"")</f>
        <v/>
      </c>
      <c r="Z214" s="210" t="str">
        <f t="shared" si="52"/>
        <v>not ok</v>
      </c>
      <c r="AA214" s="210" t="str">
        <f t="shared" si="53"/>
        <v>not ok</v>
      </c>
      <c r="AB214" s="210" t="str">
        <f t="shared" si="54"/>
        <v>ok</v>
      </c>
      <c r="AC214" s="210" t="str">
        <f t="shared" si="55"/>
        <v>_EC</v>
      </c>
      <c r="AD214" s="210" t="str">
        <f t="shared" si="56"/>
        <v>_CAS</v>
      </c>
      <c r="AE214" s="210" t="str">
        <f t="shared" si="57"/>
        <v>_uses</v>
      </c>
      <c r="AF214" s="210" t="str">
        <f t="shared" si="58"/>
        <v/>
      </c>
      <c r="AG214" s="210" t="str">
        <f t="shared" si="59"/>
        <v/>
      </c>
      <c r="AH214" s="210" t="str">
        <f t="shared" si="60"/>
        <v>_articles</v>
      </c>
      <c r="AI214" s="210" t="str">
        <f t="shared" si="61"/>
        <v/>
      </c>
      <c r="AJ214" s="210" t="str">
        <f t="shared" si="62"/>
        <v/>
      </c>
      <c r="AK214" s="210" t="str">
        <f>IF(LEN(F214)&gt;1,CONCATENATE(Table6[[#This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4" s="210" t="str">
        <f>IF(LEN(F214)&gt;1,IF(COUNTIFS($AK$6:AK$502,LEFT(AK214,250))&gt;1,"Duplicate entry: it seems that you have two rows reporting the same stockpile, please verify that it is not a duplicate",""),"")</f>
        <v/>
      </c>
      <c r="AM214" s="210" t="str">
        <f>IF(LEN(F214)&gt;0,IF(ISNUMBER(MATCH(F214,Annex_I_II_entries,0)),"","The Entry name is not within the dropdown list, make sure that you have not copied and pasted overwritting the cell format (with its correponding dropdown list) in column A"),"")</f>
        <v/>
      </c>
      <c r="AN214" s="210" t="str">
        <f t="shared" ca="1" si="63"/>
        <v/>
      </c>
      <c r="AO214" s="210" t="str">
        <f t="shared" ca="1" si="64"/>
        <v/>
      </c>
      <c r="AP214" s="211" t="str">
        <f t="shared" ca="1" si="65"/>
        <v/>
      </c>
      <c r="AQ214" s="211" t="str">
        <f t="shared" ca="1" si="66"/>
        <v/>
      </c>
      <c r="AR214" s="212" t="str">
        <f t="shared" ca="1" si="67"/>
        <v/>
      </c>
    </row>
    <row r="215" spans="1:44" x14ac:dyDescent="0.25">
      <c r="A215" s="86"/>
      <c r="B215" s="86"/>
      <c r="C215" s="147"/>
      <c r="D215" s="176"/>
      <c r="E215" s="147"/>
      <c r="F215" s="147"/>
      <c r="G215" s="144"/>
      <c r="H215" s="144"/>
      <c r="I215" s="192" t="str">
        <f>_xlfn.IFNA(VLOOKUP(F215,'Reference data SID'!$D$2:$Q$673,14,FALSE),"")</f>
        <v/>
      </c>
      <c r="J215" s="192" t="str">
        <f>_xlfn.IFNA(VLOOKUP(I215,'Reference data SID'!$C$3:$E$673,3,FALSE),"")</f>
        <v/>
      </c>
      <c r="K215" s="64" t="str">
        <f>_xlfn.IFNA(IF(J215=FALSE,I215,IF(ISBLANK(G215),VLOOKUP(H215,'Reference data SID'!$N:$P,3,FALSE),VLOOKUP(G215,'Reference data SID'!$M:$P,4,FALSE))),"")</f>
        <v/>
      </c>
      <c r="L215" s="148" t="str">
        <f>_xlfn.IFNA(VLOOKUP(K215,'Reference data SID'!L:M,2,FALSE),"")</f>
        <v/>
      </c>
      <c r="M215" s="148" t="str">
        <f>_xlfn.IFNA(VLOOKUP(K215,'Reference data SID'!L:N,3,FALSE),"")</f>
        <v/>
      </c>
      <c r="N215" s="148" t="str">
        <f>_xlfn.IFNA(VLOOKUP(K215,'Reference data SID'!L:O,4,FALSE),"")</f>
        <v/>
      </c>
      <c r="O215" s="147"/>
      <c r="P215" s="147"/>
      <c r="Q215" s="147"/>
      <c r="R215" s="147"/>
      <c r="S215" s="147"/>
      <c r="T215" s="146"/>
      <c r="U215" s="146"/>
      <c r="V215" s="146"/>
      <c r="W215" s="147"/>
      <c r="X215" s="149" t="str">
        <f t="shared" ca="1" si="51"/>
        <v/>
      </c>
      <c r="Y215" s="210" t="str">
        <f>_xlfn.IFNA(VLOOKUP(F215,'Reference data SID'!D:E,2,FALSE),"")</f>
        <v/>
      </c>
      <c r="Z215" s="210" t="str">
        <f t="shared" si="52"/>
        <v>not ok</v>
      </c>
      <c r="AA215" s="210" t="str">
        <f t="shared" si="53"/>
        <v>not ok</v>
      </c>
      <c r="AB215" s="210" t="str">
        <f t="shared" si="54"/>
        <v>ok</v>
      </c>
      <c r="AC215" s="210" t="str">
        <f t="shared" si="55"/>
        <v>_EC</v>
      </c>
      <c r="AD215" s="210" t="str">
        <f t="shared" si="56"/>
        <v>_CAS</v>
      </c>
      <c r="AE215" s="210" t="str">
        <f t="shared" si="57"/>
        <v>_uses</v>
      </c>
      <c r="AF215" s="210" t="str">
        <f t="shared" si="58"/>
        <v/>
      </c>
      <c r="AG215" s="210" t="str">
        <f t="shared" si="59"/>
        <v/>
      </c>
      <c r="AH215" s="210" t="str">
        <f t="shared" si="60"/>
        <v>_articles</v>
      </c>
      <c r="AI215" s="210" t="str">
        <f t="shared" si="61"/>
        <v/>
      </c>
      <c r="AJ215" s="210" t="str">
        <f t="shared" si="62"/>
        <v/>
      </c>
      <c r="AK215" s="210" t="str">
        <f>IF(LEN(F215)&gt;1,CONCATENATE(Table6[[#This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5" s="210" t="str">
        <f>IF(LEN(F215)&gt;1,IF(COUNTIFS($AK$6:AK$502,LEFT(AK215,250))&gt;1,"Duplicate entry: it seems that you have two rows reporting the same stockpile, please verify that it is not a duplicate",""),"")</f>
        <v/>
      </c>
      <c r="AM215" s="210" t="str">
        <f>IF(LEN(F215)&gt;0,IF(ISNUMBER(MATCH(F215,Annex_I_II_entries,0)),"","The Entry name is not within the dropdown list, make sure that you have not copied and pasted overwritting the cell format (with its correponding dropdown list) in column A"),"")</f>
        <v/>
      </c>
      <c r="AN215" s="210" t="str">
        <f t="shared" ca="1" si="63"/>
        <v/>
      </c>
      <c r="AO215" s="210" t="str">
        <f t="shared" ca="1" si="64"/>
        <v/>
      </c>
      <c r="AP215" s="211" t="str">
        <f t="shared" ca="1" si="65"/>
        <v/>
      </c>
      <c r="AQ215" s="211" t="str">
        <f t="shared" ca="1" si="66"/>
        <v/>
      </c>
      <c r="AR215" s="212" t="str">
        <f t="shared" ca="1" si="67"/>
        <v/>
      </c>
    </row>
    <row r="216" spans="1:44" x14ac:dyDescent="0.25">
      <c r="A216" s="86"/>
      <c r="B216" s="86"/>
      <c r="C216" s="144"/>
      <c r="D216" s="145"/>
      <c r="E216" s="144"/>
      <c r="F216" s="144"/>
      <c r="G216" s="144"/>
      <c r="H216" s="144"/>
      <c r="I216" s="191" t="str">
        <f>_xlfn.IFNA(VLOOKUP(F216,'Reference data SID'!$D$2:$Q$673,14,FALSE),"")</f>
        <v/>
      </c>
      <c r="J216" s="191" t="str">
        <f>_xlfn.IFNA(VLOOKUP(I216,'Reference data SID'!$C$3:$E$673,3,FALSE),"")</f>
        <v/>
      </c>
      <c r="K216" s="64" t="str">
        <f>_xlfn.IFNA(IF(J216=FALSE,I216,IF(ISBLANK(G216),VLOOKUP(H216,'Reference data SID'!$N:$P,3,FALSE),VLOOKUP(G216,'Reference data SID'!$M:$P,4,FALSE))),"")</f>
        <v/>
      </c>
      <c r="L216" s="148" t="str">
        <f>_xlfn.IFNA(VLOOKUP(K216,'Reference data SID'!L:M,2,FALSE),"")</f>
        <v/>
      </c>
      <c r="M216" s="148" t="str">
        <f>_xlfn.IFNA(VLOOKUP(K216,'Reference data SID'!L:N,3,FALSE),"")</f>
        <v/>
      </c>
      <c r="N216" s="148" t="str">
        <f>_xlfn.IFNA(VLOOKUP(K216,'Reference data SID'!L:O,4,FALSE),"")</f>
        <v/>
      </c>
      <c r="O216" s="144"/>
      <c r="P216" s="144"/>
      <c r="Q216" s="144"/>
      <c r="R216" s="144"/>
      <c r="S216" s="144"/>
      <c r="T216" s="146"/>
      <c r="U216" s="146"/>
      <c r="V216" s="146"/>
      <c r="W216" s="144"/>
      <c r="X216" s="149" t="str">
        <f t="shared" ca="1" si="51"/>
        <v/>
      </c>
      <c r="Y216" s="210" t="str">
        <f>_xlfn.IFNA(VLOOKUP(F216,'Reference data SID'!D:E,2,FALSE),"")</f>
        <v/>
      </c>
      <c r="Z216" s="210" t="str">
        <f t="shared" si="52"/>
        <v>not ok</v>
      </c>
      <c r="AA216" s="210" t="str">
        <f t="shared" si="53"/>
        <v>not ok</v>
      </c>
      <c r="AB216" s="210" t="str">
        <f t="shared" si="54"/>
        <v>ok</v>
      </c>
      <c r="AC216" s="210" t="str">
        <f t="shared" si="55"/>
        <v>_EC</v>
      </c>
      <c r="AD216" s="210" t="str">
        <f t="shared" si="56"/>
        <v>_CAS</v>
      </c>
      <c r="AE216" s="210" t="str">
        <f t="shared" si="57"/>
        <v>_uses</v>
      </c>
      <c r="AF216" s="210" t="str">
        <f t="shared" si="58"/>
        <v/>
      </c>
      <c r="AG216" s="210" t="str">
        <f t="shared" si="59"/>
        <v/>
      </c>
      <c r="AH216" s="210" t="str">
        <f t="shared" si="60"/>
        <v>_articles</v>
      </c>
      <c r="AI216" s="210" t="str">
        <f t="shared" si="61"/>
        <v/>
      </c>
      <c r="AJ216" s="210" t="str">
        <f t="shared" si="62"/>
        <v/>
      </c>
      <c r="AK216" s="210" t="str">
        <f>IF(LEN(F216)&gt;1,CONCATENATE(Table6[[#This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6" s="210" t="str">
        <f>IF(LEN(F216)&gt;1,IF(COUNTIFS($AK$6:AK$502,LEFT(AK216,250))&gt;1,"Duplicate entry: it seems that you have two rows reporting the same stockpile, please verify that it is not a duplicate",""),"")</f>
        <v/>
      </c>
      <c r="AM216" s="210" t="str">
        <f>IF(LEN(F216)&gt;0,IF(ISNUMBER(MATCH(F216,Annex_I_II_entries,0)),"","The Entry name is not within the dropdown list, make sure that you have not copied and pasted overwritting the cell format (with its correponding dropdown list) in column A"),"")</f>
        <v/>
      </c>
      <c r="AN216" s="210" t="str">
        <f t="shared" ca="1" si="63"/>
        <v/>
      </c>
      <c r="AO216" s="210" t="str">
        <f t="shared" ca="1" si="64"/>
        <v/>
      </c>
      <c r="AP216" s="211" t="str">
        <f t="shared" ca="1" si="65"/>
        <v/>
      </c>
      <c r="AQ216" s="211" t="str">
        <f t="shared" ca="1" si="66"/>
        <v/>
      </c>
      <c r="AR216" s="212" t="str">
        <f t="shared" ca="1" si="67"/>
        <v/>
      </c>
    </row>
    <row r="217" spans="1:44" x14ac:dyDescent="0.25">
      <c r="A217" s="86"/>
      <c r="B217" s="86"/>
      <c r="C217" s="147"/>
      <c r="D217" s="176"/>
      <c r="E217" s="147"/>
      <c r="F217" s="147"/>
      <c r="G217" s="144"/>
      <c r="H217" s="144"/>
      <c r="I217" s="192" t="str">
        <f>_xlfn.IFNA(VLOOKUP(F217,'Reference data SID'!$D$2:$Q$673,14,FALSE),"")</f>
        <v/>
      </c>
      <c r="J217" s="192" t="str">
        <f>_xlfn.IFNA(VLOOKUP(I217,'Reference data SID'!$C$3:$E$673,3,FALSE),"")</f>
        <v/>
      </c>
      <c r="K217" s="64" t="str">
        <f>_xlfn.IFNA(IF(J217=FALSE,I217,IF(ISBLANK(G217),VLOOKUP(H217,'Reference data SID'!$N:$P,3,FALSE),VLOOKUP(G217,'Reference data SID'!$M:$P,4,FALSE))),"")</f>
        <v/>
      </c>
      <c r="L217" s="148" t="str">
        <f>_xlfn.IFNA(VLOOKUP(K217,'Reference data SID'!L:M,2,FALSE),"")</f>
        <v/>
      </c>
      <c r="M217" s="148" t="str">
        <f>_xlfn.IFNA(VLOOKUP(K217,'Reference data SID'!L:N,3,FALSE),"")</f>
        <v/>
      </c>
      <c r="N217" s="148" t="str">
        <f>_xlfn.IFNA(VLOOKUP(K217,'Reference data SID'!L:O,4,FALSE),"")</f>
        <v/>
      </c>
      <c r="O217" s="147"/>
      <c r="P217" s="147"/>
      <c r="Q217" s="147"/>
      <c r="R217" s="147"/>
      <c r="S217" s="147"/>
      <c r="T217" s="146"/>
      <c r="U217" s="146"/>
      <c r="V217" s="146"/>
      <c r="W217" s="147"/>
      <c r="X217" s="149" t="str">
        <f t="shared" ca="1" si="51"/>
        <v/>
      </c>
      <c r="Y217" s="210" t="str">
        <f>_xlfn.IFNA(VLOOKUP(F217,'Reference data SID'!D:E,2,FALSE),"")</f>
        <v/>
      </c>
      <c r="Z217" s="210" t="str">
        <f t="shared" si="52"/>
        <v>not ok</v>
      </c>
      <c r="AA217" s="210" t="str">
        <f t="shared" si="53"/>
        <v>not ok</v>
      </c>
      <c r="AB217" s="210" t="str">
        <f t="shared" si="54"/>
        <v>ok</v>
      </c>
      <c r="AC217" s="210" t="str">
        <f t="shared" si="55"/>
        <v>_EC</v>
      </c>
      <c r="AD217" s="210" t="str">
        <f t="shared" si="56"/>
        <v>_CAS</v>
      </c>
      <c r="AE217" s="210" t="str">
        <f t="shared" si="57"/>
        <v>_uses</v>
      </c>
      <c r="AF217" s="210" t="str">
        <f t="shared" si="58"/>
        <v/>
      </c>
      <c r="AG217" s="210" t="str">
        <f t="shared" si="59"/>
        <v/>
      </c>
      <c r="AH217" s="210" t="str">
        <f t="shared" si="60"/>
        <v>_articles</v>
      </c>
      <c r="AI217" s="210" t="str">
        <f t="shared" si="61"/>
        <v/>
      </c>
      <c r="AJ217" s="210" t="str">
        <f t="shared" si="62"/>
        <v/>
      </c>
      <c r="AK217" s="210" t="str">
        <f>IF(LEN(F217)&gt;1,CONCATENATE(Table6[[#This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7" s="210" t="str">
        <f>IF(LEN(F217)&gt;1,IF(COUNTIFS($AK$6:AK$502,LEFT(AK217,250))&gt;1,"Duplicate entry: it seems that you have two rows reporting the same stockpile, please verify that it is not a duplicate",""),"")</f>
        <v/>
      </c>
      <c r="AM217" s="210" t="str">
        <f>IF(LEN(F217)&gt;0,IF(ISNUMBER(MATCH(F217,Annex_I_II_entries,0)),"","The Entry name is not within the dropdown list, make sure that you have not copied and pasted overwritting the cell format (with its correponding dropdown list) in column A"),"")</f>
        <v/>
      </c>
      <c r="AN217" s="210" t="str">
        <f t="shared" ca="1" si="63"/>
        <v/>
      </c>
      <c r="AO217" s="210" t="str">
        <f t="shared" ca="1" si="64"/>
        <v/>
      </c>
      <c r="AP217" s="211" t="str">
        <f t="shared" ca="1" si="65"/>
        <v/>
      </c>
      <c r="AQ217" s="211" t="str">
        <f t="shared" ca="1" si="66"/>
        <v/>
      </c>
      <c r="AR217" s="212" t="str">
        <f t="shared" ca="1" si="67"/>
        <v/>
      </c>
    </row>
    <row r="218" spans="1:44" x14ac:dyDescent="0.25">
      <c r="A218" s="86"/>
      <c r="B218" s="86"/>
      <c r="C218" s="144"/>
      <c r="D218" s="145"/>
      <c r="E218" s="144"/>
      <c r="F218" s="144"/>
      <c r="G218" s="144"/>
      <c r="H218" s="144"/>
      <c r="I218" s="191" t="str">
        <f>_xlfn.IFNA(VLOOKUP(F218,'Reference data SID'!$D$2:$Q$673,14,FALSE),"")</f>
        <v/>
      </c>
      <c r="J218" s="191" t="str">
        <f>_xlfn.IFNA(VLOOKUP(I218,'Reference data SID'!$C$3:$E$673,3,FALSE),"")</f>
        <v/>
      </c>
      <c r="K218" s="64" t="str">
        <f>_xlfn.IFNA(IF(J218=FALSE,I218,IF(ISBLANK(G218),VLOOKUP(H218,'Reference data SID'!$N:$P,3,FALSE),VLOOKUP(G218,'Reference data SID'!$M:$P,4,FALSE))),"")</f>
        <v/>
      </c>
      <c r="L218" s="148" t="str">
        <f>_xlfn.IFNA(VLOOKUP(K218,'Reference data SID'!L:M,2,FALSE),"")</f>
        <v/>
      </c>
      <c r="M218" s="148" t="str">
        <f>_xlfn.IFNA(VLOOKUP(K218,'Reference data SID'!L:N,3,FALSE),"")</f>
        <v/>
      </c>
      <c r="N218" s="148" t="str">
        <f>_xlfn.IFNA(VLOOKUP(K218,'Reference data SID'!L:O,4,FALSE),"")</f>
        <v/>
      </c>
      <c r="O218" s="144"/>
      <c r="P218" s="144"/>
      <c r="Q218" s="144"/>
      <c r="R218" s="144"/>
      <c r="S218" s="144"/>
      <c r="T218" s="146"/>
      <c r="U218" s="146"/>
      <c r="V218" s="146"/>
      <c r="W218" s="144"/>
      <c r="X218" s="149" t="str">
        <f t="shared" ca="1" si="51"/>
        <v/>
      </c>
      <c r="Y218" s="210" t="str">
        <f>_xlfn.IFNA(VLOOKUP(F218,'Reference data SID'!D:E,2,FALSE),"")</f>
        <v/>
      </c>
      <c r="Z218" s="210" t="str">
        <f t="shared" si="52"/>
        <v>not ok</v>
      </c>
      <c r="AA218" s="210" t="str">
        <f t="shared" si="53"/>
        <v>not ok</v>
      </c>
      <c r="AB218" s="210" t="str">
        <f t="shared" si="54"/>
        <v>ok</v>
      </c>
      <c r="AC218" s="210" t="str">
        <f t="shared" si="55"/>
        <v>_EC</v>
      </c>
      <c r="AD218" s="210" t="str">
        <f t="shared" si="56"/>
        <v>_CAS</v>
      </c>
      <c r="AE218" s="210" t="str">
        <f t="shared" si="57"/>
        <v>_uses</v>
      </c>
      <c r="AF218" s="210" t="str">
        <f t="shared" si="58"/>
        <v/>
      </c>
      <c r="AG218" s="210" t="str">
        <f t="shared" si="59"/>
        <v/>
      </c>
      <c r="AH218" s="210" t="str">
        <f t="shared" si="60"/>
        <v>_articles</v>
      </c>
      <c r="AI218" s="210" t="str">
        <f t="shared" si="61"/>
        <v/>
      </c>
      <c r="AJ218" s="210" t="str">
        <f t="shared" si="62"/>
        <v/>
      </c>
      <c r="AK218" s="210" t="str">
        <f>IF(LEN(F218)&gt;1,CONCATENATE(Table6[[#This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8" s="210" t="str">
        <f>IF(LEN(F218)&gt;1,IF(COUNTIFS($AK$6:AK$502,LEFT(AK218,250))&gt;1,"Duplicate entry: it seems that you have two rows reporting the same stockpile, please verify that it is not a duplicate",""),"")</f>
        <v/>
      </c>
      <c r="AM218" s="210" t="str">
        <f>IF(LEN(F218)&gt;0,IF(ISNUMBER(MATCH(F218,Annex_I_II_entries,0)),"","The Entry name is not within the dropdown list, make sure that you have not copied and pasted overwritting the cell format (with its correponding dropdown list) in column A"),"")</f>
        <v/>
      </c>
      <c r="AN218" s="210" t="str">
        <f t="shared" ca="1" si="63"/>
        <v/>
      </c>
      <c r="AO218" s="210" t="str">
        <f t="shared" ca="1" si="64"/>
        <v/>
      </c>
      <c r="AP218" s="211" t="str">
        <f t="shared" ca="1" si="65"/>
        <v/>
      </c>
      <c r="AQ218" s="211" t="str">
        <f t="shared" ca="1" si="66"/>
        <v/>
      </c>
      <c r="AR218" s="212" t="str">
        <f t="shared" ca="1" si="67"/>
        <v/>
      </c>
    </row>
    <row r="219" spans="1:44" x14ac:dyDescent="0.25">
      <c r="A219" s="86"/>
      <c r="B219" s="86"/>
      <c r="C219" s="147"/>
      <c r="D219" s="176"/>
      <c r="E219" s="147"/>
      <c r="F219" s="147"/>
      <c r="G219" s="144"/>
      <c r="H219" s="144"/>
      <c r="I219" s="192" t="str">
        <f>_xlfn.IFNA(VLOOKUP(F219,'Reference data SID'!$D$2:$Q$673,14,FALSE),"")</f>
        <v/>
      </c>
      <c r="J219" s="192" t="str">
        <f>_xlfn.IFNA(VLOOKUP(I219,'Reference data SID'!$C$3:$E$673,3,FALSE),"")</f>
        <v/>
      </c>
      <c r="K219" s="64" t="str">
        <f>_xlfn.IFNA(IF(J219=FALSE,I219,IF(ISBLANK(G219),VLOOKUP(H219,'Reference data SID'!$N:$P,3,FALSE),VLOOKUP(G219,'Reference data SID'!$M:$P,4,FALSE))),"")</f>
        <v/>
      </c>
      <c r="L219" s="148" t="str">
        <f>_xlfn.IFNA(VLOOKUP(K219,'Reference data SID'!L:M,2,FALSE),"")</f>
        <v/>
      </c>
      <c r="M219" s="148" t="str">
        <f>_xlfn.IFNA(VLOOKUP(K219,'Reference data SID'!L:N,3,FALSE),"")</f>
        <v/>
      </c>
      <c r="N219" s="148" t="str">
        <f>_xlfn.IFNA(VLOOKUP(K219,'Reference data SID'!L:O,4,FALSE),"")</f>
        <v/>
      </c>
      <c r="O219" s="147"/>
      <c r="P219" s="147"/>
      <c r="Q219" s="147"/>
      <c r="R219" s="147"/>
      <c r="S219" s="147"/>
      <c r="T219" s="146"/>
      <c r="U219" s="146"/>
      <c r="V219" s="146"/>
      <c r="W219" s="147"/>
      <c r="X219" s="149" t="str">
        <f t="shared" ca="1" si="51"/>
        <v/>
      </c>
      <c r="Y219" s="210" t="str">
        <f>_xlfn.IFNA(VLOOKUP(F219,'Reference data SID'!D:E,2,FALSE),"")</f>
        <v/>
      </c>
      <c r="Z219" s="210" t="str">
        <f t="shared" si="52"/>
        <v>not ok</v>
      </c>
      <c r="AA219" s="210" t="str">
        <f t="shared" si="53"/>
        <v>not ok</v>
      </c>
      <c r="AB219" s="210" t="str">
        <f t="shared" si="54"/>
        <v>ok</v>
      </c>
      <c r="AC219" s="210" t="str">
        <f t="shared" si="55"/>
        <v>_EC</v>
      </c>
      <c r="AD219" s="210" t="str">
        <f t="shared" si="56"/>
        <v>_CAS</v>
      </c>
      <c r="AE219" s="210" t="str">
        <f t="shared" si="57"/>
        <v>_uses</v>
      </c>
      <c r="AF219" s="210" t="str">
        <f t="shared" si="58"/>
        <v/>
      </c>
      <c r="AG219" s="210" t="str">
        <f t="shared" si="59"/>
        <v/>
      </c>
      <c r="AH219" s="210" t="str">
        <f t="shared" si="60"/>
        <v>_articles</v>
      </c>
      <c r="AI219" s="210" t="str">
        <f t="shared" si="61"/>
        <v/>
      </c>
      <c r="AJ219" s="210" t="str">
        <f t="shared" si="62"/>
        <v/>
      </c>
      <c r="AK219" s="210" t="str">
        <f>IF(LEN(F219)&gt;1,CONCATENATE(Table6[[#This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19" s="210" t="str">
        <f>IF(LEN(F219)&gt;1,IF(COUNTIFS($AK$6:AK$502,LEFT(AK219,250))&gt;1,"Duplicate entry: it seems that you have two rows reporting the same stockpile, please verify that it is not a duplicate",""),"")</f>
        <v/>
      </c>
      <c r="AM219" s="210" t="str">
        <f>IF(LEN(F219)&gt;0,IF(ISNUMBER(MATCH(F219,Annex_I_II_entries,0)),"","The Entry name is not within the dropdown list, make sure that you have not copied and pasted overwritting the cell format (with its correponding dropdown list) in column A"),"")</f>
        <v/>
      </c>
      <c r="AN219" s="210" t="str">
        <f t="shared" ca="1" si="63"/>
        <v/>
      </c>
      <c r="AO219" s="210" t="str">
        <f t="shared" ca="1" si="64"/>
        <v/>
      </c>
      <c r="AP219" s="211" t="str">
        <f t="shared" ca="1" si="65"/>
        <v/>
      </c>
      <c r="AQ219" s="211" t="str">
        <f t="shared" ca="1" si="66"/>
        <v/>
      </c>
      <c r="AR219" s="212" t="str">
        <f t="shared" ca="1" si="67"/>
        <v/>
      </c>
    </row>
    <row r="220" spans="1:44" x14ac:dyDescent="0.25">
      <c r="A220" s="86"/>
      <c r="B220" s="86"/>
      <c r="C220" s="144"/>
      <c r="D220" s="145"/>
      <c r="E220" s="144"/>
      <c r="F220" s="144"/>
      <c r="G220" s="144"/>
      <c r="H220" s="144"/>
      <c r="I220" s="191" t="str">
        <f>_xlfn.IFNA(VLOOKUP(F220,'Reference data SID'!$D$2:$Q$673,14,FALSE),"")</f>
        <v/>
      </c>
      <c r="J220" s="191" t="str">
        <f>_xlfn.IFNA(VLOOKUP(I220,'Reference data SID'!$C$3:$E$673,3,FALSE),"")</f>
        <v/>
      </c>
      <c r="K220" s="64" t="str">
        <f>_xlfn.IFNA(IF(J220=FALSE,I220,IF(ISBLANK(G220),VLOOKUP(H220,'Reference data SID'!$N:$P,3,FALSE),VLOOKUP(G220,'Reference data SID'!$M:$P,4,FALSE))),"")</f>
        <v/>
      </c>
      <c r="L220" s="148" t="str">
        <f>_xlfn.IFNA(VLOOKUP(K220,'Reference data SID'!L:M,2,FALSE),"")</f>
        <v/>
      </c>
      <c r="M220" s="148" t="str">
        <f>_xlfn.IFNA(VLOOKUP(K220,'Reference data SID'!L:N,3,FALSE),"")</f>
        <v/>
      </c>
      <c r="N220" s="148" t="str">
        <f>_xlfn.IFNA(VLOOKUP(K220,'Reference data SID'!L:O,4,FALSE),"")</f>
        <v/>
      </c>
      <c r="O220" s="144"/>
      <c r="P220" s="144"/>
      <c r="Q220" s="144"/>
      <c r="R220" s="144"/>
      <c r="S220" s="144"/>
      <c r="T220" s="146"/>
      <c r="U220" s="146"/>
      <c r="V220" s="146"/>
      <c r="W220" s="144"/>
      <c r="X220" s="149" t="str">
        <f t="shared" ca="1" si="51"/>
        <v/>
      </c>
      <c r="Y220" s="210" t="str">
        <f>_xlfn.IFNA(VLOOKUP(F220,'Reference data SID'!D:E,2,FALSE),"")</f>
        <v/>
      </c>
      <c r="Z220" s="210" t="str">
        <f t="shared" si="52"/>
        <v>not ok</v>
      </c>
      <c r="AA220" s="210" t="str">
        <f t="shared" si="53"/>
        <v>not ok</v>
      </c>
      <c r="AB220" s="210" t="str">
        <f t="shared" si="54"/>
        <v>ok</v>
      </c>
      <c r="AC220" s="210" t="str">
        <f t="shared" si="55"/>
        <v>_EC</v>
      </c>
      <c r="AD220" s="210" t="str">
        <f t="shared" si="56"/>
        <v>_CAS</v>
      </c>
      <c r="AE220" s="210" t="str">
        <f t="shared" si="57"/>
        <v>_uses</v>
      </c>
      <c r="AF220" s="210" t="str">
        <f t="shared" si="58"/>
        <v/>
      </c>
      <c r="AG220" s="210" t="str">
        <f t="shared" si="59"/>
        <v/>
      </c>
      <c r="AH220" s="210" t="str">
        <f t="shared" si="60"/>
        <v>_articles</v>
      </c>
      <c r="AI220" s="210" t="str">
        <f t="shared" si="61"/>
        <v/>
      </c>
      <c r="AJ220" s="210" t="str">
        <f t="shared" si="62"/>
        <v/>
      </c>
      <c r="AK220" s="210" t="str">
        <f>IF(LEN(F220)&gt;1,CONCATENATE(Table6[[#This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0" s="210" t="str">
        <f>IF(LEN(F220)&gt;1,IF(COUNTIFS($AK$6:AK$502,LEFT(AK220,250))&gt;1,"Duplicate entry: it seems that you have two rows reporting the same stockpile, please verify that it is not a duplicate",""),"")</f>
        <v/>
      </c>
      <c r="AM220" s="210" t="str">
        <f>IF(LEN(F220)&gt;0,IF(ISNUMBER(MATCH(F220,Annex_I_II_entries,0)),"","The Entry name is not within the dropdown list, make sure that you have not copied and pasted overwritting the cell format (with its correponding dropdown list) in column A"),"")</f>
        <v/>
      </c>
      <c r="AN220" s="210" t="str">
        <f t="shared" ca="1" si="63"/>
        <v/>
      </c>
      <c r="AO220" s="210" t="str">
        <f t="shared" ca="1" si="64"/>
        <v/>
      </c>
      <c r="AP220" s="211" t="str">
        <f t="shared" ca="1" si="65"/>
        <v/>
      </c>
      <c r="AQ220" s="211" t="str">
        <f t="shared" ca="1" si="66"/>
        <v/>
      </c>
      <c r="AR220" s="212" t="str">
        <f t="shared" ca="1" si="67"/>
        <v/>
      </c>
    </row>
    <row r="221" spans="1:44" x14ac:dyDescent="0.25">
      <c r="A221" s="86"/>
      <c r="B221" s="86"/>
      <c r="C221" s="147"/>
      <c r="D221" s="176"/>
      <c r="E221" s="147"/>
      <c r="F221" s="147"/>
      <c r="G221" s="144"/>
      <c r="H221" s="144"/>
      <c r="I221" s="192" t="str">
        <f>_xlfn.IFNA(VLOOKUP(F221,'Reference data SID'!$D$2:$Q$673,14,FALSE),"")</f>
        <v/>
      </c>
      <c r="J221" s="192" t="str">
        <f>_xlfn.IFNA(VLOOKUP(I221,'Reference data SID'!$C$3:$E$673,3,FALSE),"")</f>
        <v/>
      </c>
      <c r="K221" s="64" t="str">
        <f>_xlfn.IFNA(IF(J221=FALSE,I221,IF(ISBLANK(G221),VLOOKUP(H221,'Reference data SID'!$N:$P,3,FALSE),VLOOKUP(G221,'Reference data SID'!$M:$P,4,FALSE))),"")</f>
        <v/>
      </c>
      <c r="L221" s="148" t="str">
        <f>_xlfn.IFNA(VLOOKUP(K221,'Reference data SID'!L:M,2,FALSE),"")</f>
        <v/>
      </c>
      <c r="M221" s="148" t="str">
        <f>_xlfn.IFNA(VLOOKUP(K221,'Reference data SID'!L:N,3,FALSE),"")</f>
        <v/>
      </c>
      <c r="N221" s="148" t="str">
        <f>_xlfn.IFNA(VLOOKUP(K221,'Reference data SID'!L:O,4,FALSE),"")</f>
        <v/>
      </c>
      <c r="O221" s="147"/>
      <c r="P221" s="147"/>
      <c r="Q221" s="147"/>
      <c r="R221" s="147"/>
      <c r="S221" s="147"/>
      <c r="T221" s="146"/>
      <c r="U221" s="146"/>
      <c r="V221" s="146"/>
      <c r="W221" s="147"/>
      <c r="X221" s="149" t="str">
        <f t="shared" ca="1" si="51"/>
        <v/>
      </c>
      <c r="Y221" s="210" t="str">
        <f>_xlfn.IFNA(VLOOKUP(F221,'Reference data SID'!D:E,2,FALSE),"")</f>
        <v/>
      </c>
      <c r="Z221" s="210" t="str">
        <f t="shared" si="52"/>
        <v>not ok</v>
      </c>
      <c r="AA221" s="210" t="str">
        <f t="shared" si="53"/>
        <v>not ok</v>
      </c>
      <c r="AB221" s="210" t="str">
        <f t="shared" si="54"/>
        <v>ok</v>
      </c>
      <c r="AC221" s="210" t="str">
        <f t="shared" si="55"/>
        <v>_EC</v>
      </c>
      <c r="AD221" s="210" t="str">
        <f t="shared" si="56"/>
        <v>_CAS</v>
      </c>
      <c r="AE221" s="210" t="str">
        <f t="shared" si="57"/>
        <v>_uses</v>
      </c>
      <c r="AF221" s="210" t="str">
        <f t="shared" si="58"/>
        <v/>
      </c>
      <c r="AG221" s="210" t="str">
        <f t="shared" si="59"/>
        <v/>
      </c>
      <c r="AH221" s="210" t="str">
        <f t="shared" si="60"/>
        <v>_articles</v>
      </c>
      <c r="AI221" s="210" t="str">
        <f t="shared" si="61"/>
        <v/>
      </c>
      <c r="AJ221" s="210" t="str">
        <f t="shared" si="62"/>
        <v/>
      </c>
      <c r="AK221" s="210" t="str">
        <f>IF(LEN(F221)&gt;1,CONCATENATE(Table6[[#This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1" s="210" t="str">
        <f>IF(LEN(F221)&gt;1,IF(COUNTIFS($AK$6:AK$502,LEFT(AK221,250))&gt;1,"Duplicate entry: it seems that you have two rows reporting the same stockpile, please verify that it is not a duplicate",""),"")</f>
        <v/>
      </c>
      <c r="AM221" s="210" t="str">
        <f>IF(LEN(F221)&gt;0,IF(ISNUMBER(MATCH(F221,Annex_I_II_entries,0)),"","The Entry name is not within the dropdown list, make sure that you have not copied and pasted overwritting the cell format (with its correponding dropdown list) in column A"),"")</f>
        <v/>
      </c>
      <c r="AN221" s="210" t="str">
        <f t="shared" ca="1" si="63"/>
        <v/>
      </c>
      <c r="AO221" s="210" t="str">
        <f t="shared" ca="1" si="64"/>
        <v/>
      </c>
      <c r="AP221" s="211" t="str">
        <f t="shared" ca="1" si="65"/>
        <v/>
      </c>
      <c r="AQ221" s="211" t="str">
        <f t="shared" ca="1" si="66"/>
        <v/>
      </c>
      <c r="AR221" s="212" t="str">
        <f t="shared" ca="1" si="67"/>
        <v/>
      </c>
    </row>
    <row r="222" spans="1:44" x14ac:dyDescent="0.25">
      <c r="A222" s="86"/>
      <c r="B222" s="86"/>
      <c r="C222" s="144"/>
      <c r="D222" s="145"/>
      <c r="E222" s="144"/>
      <c r="F222" s="144"/>
      <c r="G222" s="144"/>
      <c r="H222" s="144"/>
      <c r="I222" s="191" t="str">
        <f>_xlfn.IFNA(VLOOKUP(F222,'Reference data SID'!$D$2:$Q$673,14,FALSE),"")</f>
        <v/>
      </c>
      <c r="J222" s="191" t="str">
        <f>_xlfn.IFNA(VLOOKUP(I222,'Reference data SID'!$C$3:$E$673,3,FALSE),"")</f>
        <v/>
      </c>
      <c r="K222" s="64" t="str">
        <f>_xlfn.IFNA(IF(J222=FALSE,I222,IF(ISBLANK(G222),VLOOKUP(H222,'Reference data SID'!$N:$P,3,FALSE),VLOOKUP(G222,'Reference data SID'!$M:$P,4,FALSE))),"")</f>
        <v/>
      </c>
      <c r="L222" s="148" t="str">
        <f>_xlfn.IFNA(VLOOKUP(K222,'Reference data SID'!L:M,2,FALSE),"")</f>
        <v/>
      </c>
      <c r="M222" s="148" t="str">
        <f>_xlfn.IFNA(VLOOKUP(K222,'Reference data SID'!L:N,3,FALSE),"")</f>
        <v/>
      </c>
      <c r="N222" s="148" t="str">
        <f>_xlfn.IFNA(VLOOKUP(K222,'Reference data SID'!L:O,4,FALSE),"")</f>
        <v/>
      </c>
      <c r="O222" s="144"/>
      <c r="P222" s="144"/>
      <c r="Q222" s="144"/>
      <c r="R222" s="144"/>
      <c r="S222" s="144"/>
      <c r="T222" s="146"/>
      <c r="U222" s="146"/>
      <c r="V222" s="146"/>
      <c r="W222" s="144"/>
      <c r="X222" s="149" t="str">
        <f t="shared" ca="1" si="51"/>
        <v/>
      </c>
      <c r="Y222" s="210" t="str">
        <f>_xlfn.IFNA(VLOOKUP(F222,'Reference data SID'!D:E,2,FALSE),"")</f>
        <v/>
      </c>
      <c r="Z222" s="210" t="str">
        <f t="shared" si="52"/>
        <v>not ok</v>
      </c>
      <c r="AA222" s="210" t="str">
        <f t="shared" si="53"/>
        <v>not ok</v>
      </c>
      <c r="AB222" s="210" t="str">
        <f t="shared" si="54"/>
        <v>ok</v>
      </c>
      <c r="AC222" s="210" t="str">
        <f t="shared" si="55"/>
        <v>_EC</v>
      </c>
      <c r="AD222" s="210" t="str">
        <f t="shared" si="56"/>
        <v>_CAS</v>
      </c>
      <c r="AE222" s="210" t="str">
        <f t="shared" si="57"/>
        <v>_uses</v>
      </c>
      <c r="AF222" s="210" t="str">
        <f t="shared" si="58"/>
        <v/>
      </c>
      <c r="AG222" s="210" t="str">
        <f t="shared" si="59"/>
        <v/>
      </c>
      <c r="AH222" s="210" t="str">
        <f t="shared" si="60"/>
        <v>_articles</v>
      </c>
      <c r="AI222" s="210" t="str">
        <f t="shared" si="61"/>
        <v/>
      </c>
      <c r="AJ222" s="210" t="str">
        <f t="shared" si="62"/>
        <v/>
      </c>
      <c r="AK222" s="210" t="str">
        <f>IF(LEN(F222)&gt;1,CONCATENATE(Table6[[#This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2" s="210" t="str">
        <f>IF(LEN(F222)&gt;1,IF(COUNTIFS($AK$6:AK$502,LEFT(AK222,250))&gt;1,"Duplicate entry: it seems that you have two rows reporting the same stockpile, please verify that it is not a duplicate",""),"")</f>
        <v/>
      </c>
      <c r="AM222" s="210" t="str">
        <f>IF(LEN(F222)&gt;0,IF(ISNUMBER(MATCH(F222,Annex_I_II_entries,0)),"","The Entry name is not within the dropdown list, make sure that you have not copied and pasted overwritting the cell format (with its correponding dropdown list) in column A"),"")</f>
        <v/>
      </c>
      <c r="AN222" s="210" t="str">
        <f t="shared" ca="1" si="63"/>
        <v/>
      </c>
      <c r="AO222" s="210" t="str">
        <f t="shared" ca="1" si="64"/>
        <v/>
      </c>
      <c r="AP222" s="211" t="str">
        <f t="shared" ca="1" si="65"/>
        <v/>
      </c>
      <c r="AQ222" s="211" t="str">
        <f t="shared" ca="1" si="66"/>
        <v/>
      </c>
      <c r="AR222" s="212" t="str">
        <f t="shared" ca="1" si="67"/>
        <v/>
      </c>
    </row>
    <row r="223" spans="1:44" x14ac:dyDescent="0.25">
      <c r="A223" s="86"/>
      <c r="B223" s="86"/>
      <c r="C223" s="147"/>
      <c r="D223" s="176"/>
      <c r="E223" s="147"/>
      <c r="F223" s="147"/>
      <c r="G223" s="144"/>
      <c r="H223" s="144"/>
      <c r="I223" s="192" t="str">
        <f>_xlfn.IFNA(VLOOKUP(F223,'Reference data SID'!$D$2:$Q$673,14,FALSE),"")</f>
        <v/>
      </c>
      <c r="J223" s="192" t="str">
        <f>_xlfn.IFNA(VLOOKUP(I223,'Reference data SID'!$C$3:$E$673,3,FALSE),"")</f>
        <v/>
      </c>
      <c r="K223" s="64" t="str">
        <f>_xlfn.IFNA(IF(J223=FALSE,I223,IF(ISBLANK(G223),VLOOKUP(H223,'Reference data SID'!$N:$P,3,FALSE),VLOOKUP(G223,'Reference data SID'!$M:$P,4,FALSE))),"")</f>
        <v/>
      </c>
      <c r="L223" s="148" t="str">
        <f>_xlfn.IFNA(VLOOKUP(K223,'Reference data SID'!L:M,2,FALSE),"")</f>
        <v/>
      </c>
      <c r="M223" s="148" t="str">
        <f>_xlfn.IFNA(VLOOKUP(K223,'Reference data SID'!L:N,3,FALSE),"")</f>
        <v/>
      </c>
      <c r="N223" s="148" t="str">
        <f>_xlfn.IFNA(VLOOKUP(K223,'Reference data SID'!L:O,4,FALSE),"")</f>
        <v/>
      </c>
      <c r="O223" s="147"/>
      <c r="P223" s="147"/>
      <c r="Q223" s="147"/>
      <c r="R223" s="147"/>
      <c r="S223" s="147"/>
      <c r="T223" s="146"/>
      <c r="U223" s="146"/>
      <c r="V223" s="146"/>
      <c r="W223" s="147"/>
      <c r="X223" s="149" t="str">
        <f t="shared" ca="1" si="51"/>
        <v/>
      </c>
      <c r="Y223" s="210" t="str">
        <f>_xlfn.IFNA(VLOOKUP(F223,'Reference data SID'!D:E,2,FALSE),"")</f>
        <v/>
      </c>
      <c r="Z223" s="210" t="str">
        <f t="shared" si="52"/>
        <v>not ok</v>
      </c>
      <c r="AA223" s="210" t="str">
        <f t="shared" si="53"/>
        <v>not ok</v>
      </c>
      <c r="AB223" s="210" t="str">
        <f t="shared" si="54"/>
        <v>ok</v>
      </c>
      <c r="AC223" s="210" t="str">
        <f t="shared" si="55"/>
        <v>_EC</v>
      </c>
      <c r="AD223" s="210" t="str">
        <f t="shared" si="56"/>
        <v>_CAS</v>
      </c>
      <c r="AE223" s="210" t="str">
        <f t="shared" si="57"/>
        <v>_uses</v>
      </c>
      <c r="AF223" s="210" t="str">
        <f t="shared" si="58"/>
        <v/>
      </c>
      <c r="AG223" s="210" t="str">
        <f t="shared" si="59"/>
        <v/>
      </c>
      <c r="AH223" s="210" t="str">
        <f t="shared" si="60"/>
        <v>_articles</v>
      </c>
      <c r="AI223" s="210" t="str">
        <f t="shared" si="61"/>
        <v/>
      </c>
      <c r="AJ223" s="210" t="str">
        <f t="shared" si="62"/>
        <v/>
      </c>
      <c r="AK223" s="210" t="str">
        <f>IF(LEN(F223)&gt;1,CONCATENATE(Table6[[#This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3" s="210" t="str">
        <f>IF(LEN(F223)&gt;1,IF(COUNTIFS($AK$6:AK$502,LEFT(AK223,250))&gt;1,"Duplicate entry: it seems that you have two rows reporting the same stockpile, please verify that it is not a duplicate",""),"")</f>
        <v/>
      </c>
      <c r="AM223" s="210" t="str">
        <f>IF(LEN(F223)&gt;0,IF(ISNUMBER(MATCH(F223,Annex_I_II_entries,0)),"","The Entry name is not within the dropdown list, make sure that you have not copied and pasted overwritting the cell format (with its correponding dropdown list) in column A"),"")</f>
        <v/>
      </c>
      <c r="AN223" s="210" t="str">
        <f t="shared" ca="1" si="63"/>
        <v/>
      </c>
      <c r="AO223" s="210" t="str">
        <f t="shared" ca="1" si="64"/>
        <v/>
      </c>
      <c r="AP223" s="211" t="str">
        <f t="shared" ca="1" si="65"/>
        <v/>
      </c>
      <c r="AQ223" s="211" t="str">
        <f t="shared" ca="1" si="66"/>
        <v/>
      </c>
      <c r="AR223" s="212" t="str">
        <f t="shared" ca="1" si="67"/>
        <v/>
      </c>
    </row>
    <row r="224" spans="1:44" x14ac:dyDescent="0.25">
      <c r="A224" s="86"/>
      <c r="B224" s="86"/>
      <c r="C224" s="144"/>
      <c r="D224" s="145"/>
      <c r="E224" s="144"/>
      <c r="F224" s="144"/>
      <c r="G224" s="144"/>
      <c r="H224" s="144"/>
      <c r="I224" s="191" t="str">
        <f>_xlfn.IFNA(VLOOKUP(F224,'Reference data SID'!$D$2:$Q$673,14,FALSE),"")</f>
        <v/>
      </c>
      <c r="J224" s="191" t="str">
        <f>_xlfn.IFNA(VLOOKUP(I224,'Reference data SID'!$C$3:$E$673,3,FALSE),"")</f>
        <v/>
      </c>
      <c r="K224" s="64" t="str">
        <f>_xlfn.IFNA(IF(J224=FALSE,I224,IF(ISBLANK(G224),VLOOKUP(H224,'Reference data SID'!$N:$P,3,FALSE),VLOOKUP(G224,'Reference data SID'!$M:$P,4,FALSE))),"")</f>
        <v/>
      </c>
      <c r="L224" s="148" t="str">
        <f>_xlfn.IFNA(VLOOKUP(K224,'Reference data SID'!L:M,2,FALSE),"")</f>
        <v/>
      </c>
      <c r="M224" s="148" t="str">
        <f>_xlfn.IFNA(VLOOKUP(K224,'Reference data SID'!L:N,3,FALSE),"")</f>
        <v/>
      </c>
      <c r="N224" s="148" t="str">
        <f>_xlfn.IFNA(VLOOKUP(K224,'Reference data SID'!L:O,4,FALSE),"")</f>
        <v/>
      </c>
      <c r="O224" s="144"/>
      <c r="P224" s="144"/>
      <c r="Q224" s="144"/>
      <c r="R224" s="144"/>
      <c r="S224" s="144"/>
      <c r="T224" s="146"/>
      <c r="U224" s="146"/>
      <c r="V224" s="146"/>
      <c r="W224" s="144"/>
      <c r="X224" s="149" t="str">
        <f t="shared" ca="1" si="51"/>
        <v/>
      </c>
      <c r="Y224" s="210" t="str">
        <f>_xlfn.IFNA(VLOOKUP(F224,'Reference data SID'!D:E,2,FALSE),"")</f>
        <v/>
      </c>
      <c r="Z224" s="210" t="str">
        <f t="shared" si="52"/>
        <v>not ok</v>
      </c>
      <c r="AA224" s="210" t="str">
        <f t="shared" si="53"/>
        <v>not ok</v>
      </c>
      <c r="AB224" s="210" t="str">
        <f t="shared" si="54"/>
        <v>ok</v>
      </c>
      <c r="AC224" s="210" t="str">
        <f t="shared" si="55"/>
        <v>_EC</v>
      </c>
      <c r="AD224" s="210" t="str">
        <f t="shared" si="56"/>
        <v>_CAS</v>
      </c>
      <c r="AE224" s="210" t="str">
        <f t="shared" si="57"/>
        <v>_uses</v>
      </c>
      <c r="AF224" s="210" t="str">
        <f t="shared" si="58"/>
        <v/>
      </c>
      <c r="AG224" s="210" t="str">
        <f t="shared" si="59"/>
        <v/>
      </c>
      <c r="AH224" s="210" t="str">
        <f t="shared" si="60"/>
        <v>_articles</v>
      </c>
      <c r="AI224" s="210" t="str">
        <f t="shared" si="61"/>
        <v/>
      </c>
      <c r="AJ224" s="210" t="str">
        <f t="shared" si="62"/>
        <v/>
      </c>
      <c r="AK224" s="210" t="str">
        <f>IF(LEN(F224)&gt;1,CONCATENATE(Table6[[#This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4" s="210" t="str">
        <f>IF(LEN(F224)&gt;1,IF(COUNTIFS($AK$6:AK$502,LEFT(AK224,250))&gt;1,"Duplicate entry: it seems that you have two rows reporting the same stockpile, please verify that it is not a duplicate",""),"")</f>
        <v/>
      </c>
      <c r="AM224" s="210" t="str">
        <f>IF(LEN(F224)&gt;0,IF(ISNUMBER(MATCH(F224,Annex_I_II_entries,0)),"","The Entry name is not within the dropdown list, make sure that you have not copied and pasted overwritting the cell format (with its correponding dropdown list) in column A"),"")</f>
        <v/>
      </c>
      <c r="AN224" s="210" t="str">
        <f t="shared" ca="1" si="63"/>
        <v/>
      </c>
      <c r="AO224" s="210" t="str">
        <f t="shared" ca="1" si="64"/>
        <v/>
      </c>
      <c r="AP224" s="211" t="str">
        <f t="shared" ca="1" si="65"/>
        <v/>
      </c>
      <c r="AQ224" s="211" t="str">
        <f t="shared" ca="1" si="66"/>
        <v/>
      </c>
      <c r="AR224" s="212" t="str">
        <f t="shared" ca="1" si="67"/>
        <v/>
      </c>
    </row>
    <row r="225" spans="1:44" x14ac:dyDescent="0.25">
      <c r="A225" s="86"/>
      <c r="B225" s="86"/>
      <c r="C225" s="147"/>
      <c r="D225" s="176"/>
      <c r="E225" s="147"/>
      <c r="F225" s="147"/>
      <c r="G225" s="144"/>
      <c r="H225" s="144"/>
      <c r="I225" s="192" t="str">
        <f>_xlfn.IFNA(VLOOKUP(F225,'Reference data SID'!$D$2:$Q$673,14,FALSE),"")</f>
        <v/>
      </c>
      <c r="J225" s="192" t="str">
        <f>_xlfn.IFNA(VLOOKUP(I225,'Reference data SID'!$C$3:$E$673,3,FALSE),"")</f>
        <v/>
      </c>
      <c r="K225" s="64" t="str">
        <f>_xlfn.IFNA(IF(J225=FALSE,I225,IF(ISBLANK(G225),VLOOKUP(H225,'Reference data SID'!$N:$P,3,FALSE),VLOOKUP(G225,'Reference data SID'!$M:$P,4,FALSE))),"")</f>
        <v/>
      </c>
      <c r="L225" s="148" t="str">
        <f>_xlfn.IFNA(VLOOKUP(K225,'Reference data SID'!L:M,2,FALSE),"")</f>
        <v/>
      </c>
      <c r="M225" s="148" t="str">
        <f>_xlfn.IFNA(VLOOKUP(K225,'Reference data SID'!L:N,3,FALSE),"")</f>
        <v/>
      </c>
      <c r="N225" s="148" t="str">
        <f>_xlfn.IFNA(VLOOKUP(K225,'Reference data SID'!L:O,4,FALSE),"")</f>
        <v/>
      </c>
      <c r="O225" s="147"/>
      <c r="P225" s="147"/>
      <c r="Q225" s="147"/>
      <c r="R225" s="147"/>
      <c r="S225" s="147"/>
      <c r="T225" s="146"/>
      <c r="U225" s="146"/>
      <c r="V225" s="146"/>
      <c r="W225" s="147"/>
      <c r="X225" s="149" t="str">
        <f t="shared" ca="1" si="51"/>
        <v/>
      </c>
      <c r="Y225" s="210" t="str">
        <f>_xlfn.IFNA(VLOOKUP(F225,'Reference data SID'!D:E,2,FALSE),"")</f>
        <v/>
      </c>
      <c r="Z225" s="210" t="str">
        <f t="shared" si="52"/>
        <v>not ok</v>
      </c>
      <c r="AA225" s="210" t="str">
        <f t="shared" si="53"/>
        <v>not ok</v>
      </c>
      <c r="AB225" s="210" t="str">
        <f t="shared" si="54"/>
        <v>ok</v>
      </c>
      <c r="AC225" s="210" t="str">
        <f t="shared" si="55"/>
        <v>_EC</v>
      </c>
      <c r="AD225" s="210" t="str">
        <f t="shared" si="56"/>
        <v>_CAS</v>
      </c>
      <c r="AE225" s="210" t="str">
        <f t="shared" si="57"/>
        <v>_uses</v>
      </c>
      <c r="AF225" s="210" t="str">
        <f t="shared" si="58"/>
        <v/>
      </c>
      <c r="AG225" s="210" t="str">
        <f t="shared" si="59"/>
        <v/>
      </c>
      <c r="AH225" s="210" t="str">
        <f t="shared" si="60"/>
        <v>_articles</v>
      </c>
      <c r="AI225" s="210" t="str">
        <f t="shared" si="61"/>
        <v/>
      </c>
      <c r="AJ225" s="210" t="str">
        <f t="shared" si="62"/>
        <v/>
      </c>
      <c r="AK225" s="210" t="str">
        <f>IF(LEN(F225)&gt;1,CONCATENATE(Table6[[#This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5" s="210" t="str">
        <f>IF(LEN(F225)&gt;1,IF(COUNTIFS($AK$6:AK$502,LEFT(AK225,250))&gt;1,"Duplicate entry: it seems that you have two rows reporting the same stockpile, please verify that it is not a duplicate",""),"")</f>
        <v/>
      </c>
      <c r="AM225" s="210" t="str">
        <f>IF(LEN(F225)&gt;0,IF(ISNUMBER(MATCH(F225,Annex_I_II_entries,0)),"","The Entry name is not within the dropdown list, make sure that you have not copied and pasted overwritting the cell format (with its correponding dropdown list) in column A"),"")</f>
        <v/>
      </c>
      <c r="AN225" s="210" t="str">
        <f t="shared" ca="1" si="63"/>
        <v/>
      </c>
      <c r="AO225" s="210" t="str">
        <f t="shared" ca="1" si="64"/>
        <v/>
      </c>
      <c r="AP225" s="211" t="str">
        <f t="shared" ca="1" si="65"/>
        <v/>
      </c>
      <c r="AQ225" s="211" t="str">
        <f t="shared" ca="1" si="66"/>
        <v/>
      </c>
      <c r="AR225" s="212" t="str">
        <f t="shared" ca="1" si="67"/>
        <v/>
      </c>
    </row>
    <row r="226" spans="1:44" x14ac:dyDescent="0.25">
      <c r="A226" s="86"/>
      <c r="B226" s="86"/>
      <c r="C226" s="144"/>
      <c r="D226" s="145"/>
      <c r="E226" s="144"/>
      <c r="F226" s="144"/>
      <c r="G226" s="144"/>
      <c r="H226" s="144"/>
      <c r="I226" s="191" t="str">
        <f>_xlfn.IFNA(VLOOKUP(F226,'Reference data SID'!$D$2:$Q$673,14,FALSE),"")</f>
        <v/>
      </c>
      <c r="J226" s="191" t="str">
        <f>_xlfn.IFNA(VLOOKUP(I226,'Reference data SID'!$C$3:$E$673,3,FALSE),"")</f>
        <v/>
      </c>
      <c r="K226" s="64" t="str">
        <f>_xlfn.IFNA(IF(J226=FALSE,I226,IF(ISBLANK(G226),VLOOKUP(H226,'Reference data SID'!$N:$P,3,FALSE),VLOOKUP(G226,'Reference data SID'!$M:$P,4,FALSE))),"")</f>
        <v/>
      </c>
      <c r="L226" s="148" t="str">
        <f>_xlfn.IFNA(VLOOKUP(K226,'Reference data SID'!L:M,2,FALSE),"")</f>
        <v/>
      </c>
      <c r="M226" s="148" t="str">
        <f>_xlfn.IFNA(VLOOKUP(K226,'Reference data SID'!L:N,3,FALSE),"")</f>
        <v/>
      </c>
      <c r="N226" s="148" t="str">
        <f>_xlfn.IFNA(VLOOKUP(K226,'Reference data SID'!L:O,4,FALSE),"")</f>
        <v/>
      </c>
      <c r="O226" s="144"/>
      <c r="P226" s="144"/>
      <c r="Q226" s="144"/>
      <c r="R226" s="144"/>
      <c r="S226" s="144"/>
      <c r="T226" s="146"/>
      <c r="U226" s="146"/>
      <c r="V226" s="146"/>
      <c r="W226" s="144"/>
      <c r="X226" s="149" t="str">
        <f t="shared" ca="1" si="51"/>
        <v/>
      </c>
      <c r="Y226" s="210" t="str">
        <f>_xlfn.IFNA(VLOOKUP(F226,'Reference data SID'!D:E,2,FALSE),"")</f>
        <v/>
      </c>
      <c r="Z226" s="210" t="str">
        <f t="shared" si="52"/>
        <v>not ok</v>
      </c>
      <c r="AA226" s="210" t="str">
        <f t="shared" si="53"/>
        <v>not ok</v>
      </c>
      <c r="AB226" s="210" t="str">
        <f t="shared" si="54"/>
        <v>ok</v>
      </c>
      <c r="AC226" s="210" t="str">
        <f t="shared" si="55"/>
        <v>_EC</v>
      </c>
      <c r="AD226" s="210" t="str">
        <f t="shared" si="56"/>
        <v>_CAS</v>
      </c>
      <c r="AE226" s="210" t="str">
        <f t="shared" si="57"/>
        <v>_uses</v>
      </c>
      <c r="AF226" s="210" t="str">
        <f t="shared" si="58"/>
        <v/>
      </c>
      <c r="AG226" s="210" t="str">
        <f t="shared" si="59"/>
        <v/>
      </c>
      <c r="AH226" s="210" t="str">
        <f t="shared" si="60"/>
        <v>_articles</v>
      </c>
      <c r="AI226" s="210" t="str">
        <f t="shared" si="61"/>
        <v/>
      </c>
      <c r="AJ226" s="210" t="str">
        <f t="shared" si="62"/>
        <v/>
      </c>
      <c r="AK226" s="210" t="str">
        <f>IF(LEN(F226)&gt;1,CONCATENATE(Table6[[#This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6" s="210" t="str">
        <f>IF(LEN(F226)&gt;1,IF(COUNTIFS($AK$6:AK$502,LEFT(AK226,250))&gt;1,"Duplicate entry: it seems that you have two rows reporting the same stockpile, please verify that it is not a duplicate",""),"")</f>
        <v/>
      </c>
      <c r="AM226" s="210" t="str">
        <f>IF(LEN(F226)&gt;0,IF(ISNUMBER(MATCH(F226,Annex_I_II_entries,0)),"","The Entry name is not within the dropdown list, make sure that you have not copied and pasted overwritting the cell format (with its correponding dropdown list) in column A"),"")</f>
        <v/>
      </c>
      <c r="AN226" s="210" t="str">
        <f t="shared" ca="1" si="63"/>
        <v/>
      </c>
      <c r="AO226" s="210" t="str">
        <f t="shared" ca="1" si="64"/>
        <v/>
      </c>
      <c r="AP226" s="211" t="str">
        <f t="shared" ca="1" si="65"/>
        <v/>
      </c>
      <c r="AQ226" s="211" t="str">
        <f t="shared" ca="1" si="66"/>
        <v/>
      </c>
      <c r="AR226" s="212" t="str">
        <f t="shared" ca="1" si="67"/>
        <v/>
      </c>
    </row>
    <row r="227" spans="1:44" x14ac:dyDescent="0.25">
      <c r="A227" s="86"/>
      <c r="B227" s="86"/>
      <c r="C227" s="147"/>
      <c r="D227" s="176"/>
      <c r="E227" s="147"/>
      <c r="F227" s="147"/>
      <c r="G227" s="144"/>
      <c r="H227" s="144"/>
      <c r="I227" s="192" t="str">
        <f>_xlfn.IFNA(VLOOKUP(F227,'Reference data SID'!$D$2:$Q$673,14,FALSE),"")</f>
        <v/>
      </c>
      <c r="J227" s="192" t="str">
        <f>_xlfn.IFNA(VLOOKUP(I227,'Reference data SID'!$C$3:$E$673,3,FALSE),"")</f>
        <v/>
      </c>
      <c r="K227" s="64" t="str">
        <f>_xlfn.IFNA(IF(J227=FALSE,I227,IF(ISBLANK(G227),VLOOKUP(H227,'Reference data SID'!$N:$P,3,FALSE),VLOOKUP(G227,'Reference data SID'!$M:$P,4,FALSE))),"")</f>
        <v/>
      </c>
      <c r="L227" s="148" t="str">
        <f>_xlfn.IFNA(VLOOKUP(K227,'Reference data SID'!L:M,2,FALSE),"")</f>
        <v/>
      </c>
      <c r="M227" s="148" t="str">
        <f>_xlfn.IFNA(VLOOKUP(K227,'Reference data SID'!L:N,3,FALSE),"")</f>
        <v/>
      </c>
      <c r="N227" s="148" t="str">
        <f>_xlfn.IFNA(VLOOKUP(K227,'Reference data SID'!L:O,4,FALSE),"")</f>
        <v/>
      </c>
      <c r="O227" s="147"/>
      <c r="P227" s="147"/>
      <c r="Q227" s="147"/>
      <c r="R227" s="147"/>
      <c r="S227" s="147"/>
      <c r="T227" s="146"/>
      <c r="U227" s="146"/>
      <c r="V227" s="146"/>
      <c r="W227" s="147"/>
      <c r="X227" s="149" t="str">
        <f t="shared" ca="1" si="51"/>
        <v/>
      </c>
      <c r="Y227" s="210" t="str">
        <f>_xlfn.IFNA(VLOOKUP(F227,'Reference data SID'!D:E,2,FALSE),"")</f>
        <v/>
      </c>
      <c r="Z227" s="210" t="str">
        <f t="shared" si="52"/>
        <v>not ok</v>
      </c>
      <c r="AA227" s="210" t="str">
        <f t="shared" si="53"/>
        <v>not ok</v>
      </c>
      <c r="AB227" s="210" t="str">
        <f t="shared" si="54"/>
        <v>ok</v>
      </c>
      <c r="AC227" s="210" t="str">
        <f t="shared" si="55"/>
        <v>_EC</v>
      </c>
      <c r="AD227" s="210" t="str">
        <f t="shared" si="56"/>
        <v>_CAS</v>
      </c>
      <c r="AE227" s="210" t="str">
        <f t="shared" si="57"/>
        <v>_uses</v>
      </c>
      <c r="AF227" s="210" t="str">
        <f t="shared" si="58"/>
        <v/>
      </c>
      <c r="AG227" s="210" t="str">
        <f t="shared" si="59"/>
        <v/>
      </c>
      <c r="AH227" s="210" t="str">
        <f t="shared" si="60"/>
        <v>_articles</v>
      </c>
      <c r="AI227" s="210" t="str">
        <f t="shared" si="61"/>
        <v/>
      </c>
      <c r="AJ227" s="210" t="str">
        <f t="shared" si="62"/>
        <v/>
      </c>
      <c r="AK227" s="210" t="str">
        <f>IF(LEN(F227)&gt;1,CONCATENATE(Table6[[#This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7" s="210" t="str">
        <f>IF(LEN(F227)&gt;1,IF(COUNTIFS($AK$6:AK$502,LEFT(AK227,250))&gt;1,"Duplicate entry: it seems that you have two rows reporting the same stockpile, please verify that it is not a duplicate",""),"")</f>
        <v/>
      </c>
      <c r="AM227" s="210" t="str">
        <f>IF(LEN(F227)&gt;0,IF(ISNUMBER(MATCH(F227,Annex_I_II_entries,0)),"","The Entry name is not within the dropdown list, make sure that you have not copied and pasted overwritting the cell format (with its correponding dropdown list) in column A"),"")</f>
        <v/>
      </c>
      <c r="AN227" s="210" t="str">
        <f t="shared" ca="1" si="63"/>
        <v/>
      </c>
      <c r="AO227" s="210" t="str">
        <f t="shared" ca="1" si="64"/>
        <v/>
      </c>
      <c r="AP227" s="211" t="str">
        <f t="shared" ca="1" si="65"/>
        <v/>
      </c>
      <c r="AQ227" s="211" t="str">
        <f t="shared" ca="1" si="66"/>
        <v/>
      </c>
      <c r="AR227" s="212" t="str">
        <f t="shared" ca="1" si="67"/>
        <v/>
      </c>
    </row>
    <row r="228" spans="1:44" x14ac:dyDescent="0.25">
      <c r="A228" s="86"/>
      <c r="B228" s="86"/>
      <c r="C228" s="144"/>
      <c r="D228" s="145"/>
      <c r="E228" s="144"/>
      <c r="F228" s="144"/>
      <c r="G228" s="144"/>
      <c r="H228" s="144"/>
      <c r="I228" s="191" t="str">
        <f>_xlfn.IFNA(VLOOKUP(F228,'Reference data SID'!$D$2:$Q$673,14,FALSE),"")</f>
        <v/>
      </c>
      <c r="J228" s="191" t="str">
        <f>_xlfn.IFNA(VLOOKUP(I228,'Reference data SID'!$C$3:$E$673,3,FALSE),"")</f>
        <v/>
      </c>
      <c r="K228" s="64" t="str">
        <f>_xlfn.IFNA(IF(J228=FALSE,I228,IF(ISBLANK(G228),VLOOKUP(H228,'Reference data SID'!$N:$P,3,FALSE),VLOOKUP(G228,'Reference data SID'!$M:$P,4,FALSE))),"")</f>
        <v/>
      </c>
      <c r="L228" s="148" t="str">
        <f>_xlfn.IFNA(VLOOKUP(K228,'Reference data SID'!L:M,2,FALSE),"")</f>
        <v/>
      </c>
      <c r="M228" s="148" t="str">
        <f>_xlfn.IFNA(VLOOKUP(K228,'Reference data SID'!L:N,3,FALSE),"")</f>
        <v/>
      </c>
      <c r="N228" s="148" t="str">
        <f>_xlfn.IFNA(VLOOKUP(K228,'Reference data SID'!L:O,4,FALSE),"")</f>
        <v/>
      </c>
      <c r="O228" s="144"/>
      <c r="P228" s="144"/>
      <c r="Q228" s="144"/>
      <c r="R228" s="144"/>
      <c r="S228" s="144"/>
      <c r="T228" s="146"/>
      <c r="U228" s="146"/>
      <c r="V228" s="146"/>
      <c r="W228" s="144"/>
      <c r="X228" s="149" t="str">
        <f t="shared" ca="1" si="51"/>
        <v/>
      </c>
      <c r="Y228" s="210" t="str">
        <f>_xlfn.IFNA(VLOOKUP(F228,'Reference data SID'!D:E,2,FALSE),"")</f>
        <v/>
      </c>
      <c r="Z228" s="210" t="str">
        <f t="shared" si="52"/>
        <v>not ok</v>
      </c>
      <c r="AA228" s="210" t="str">
        <f t="shared" si="53"/>
        <v>not ok</v>
      </c>
      <c r="AB228" s="210" t="str">
        <f t="shared" si="54"/>
        <v>ok</v>
      </c>
      <c r="AC228" s="210" t="str">
        <f t="shared" si="55"/>
        <v>_EC</v>
      </c>
      <c r="AD228" s="210" t="str">
        <f t="shared" si="56"/>
        <v>_CAS</v>
      </c>
      <c r="AE228" s="210" t="str">
        <f t="shared" si="57"/>
        <v>_uses</v>
      </c>
      <c r="AF228" s="210" t="str">
        <f t="shared" si="58"/>
        <v/>
      </c>
      <c r="AG228" s="210" t="str">
        <f t="shared" si="59"/>
        <v/>
      </c>
      <c r="AH228" s="210" t="str">
        <f t="shared" si="60"/>
        <v>_articles</v>
      </c>
      <c r="AI228" s="210" t="str">
        <f t="shared" si="61"/>
        <v/>
      </c>
      <c r="AJ228" s="210" t="str">
        <f t="shared" si="62"/>
        <v/>
      </c>
      <c r="AK228" s="210" t="str">
        <f>IF(LEN(F228)&gt;1,CONCATENATE(Table6[[#This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8" s="210" t="str">
        <f>IF(LEN(F228)&gt;1,IF(COUNTIFS($AK$6:AK$502,LEFT(AK228,250))&gt;1,"Duplicate entry: it seems that you have two rows reporting the same stockpile, please verify that it is not a duplicate",""),"")</f>
        <v/>
      </c>
      <c r="AM228" s="210" t="str">
        <f>IF(LEN(F228)&gt;0,IF(ISNUMBER(MATCH(F228,Annex_I_II_entries,0)),"","The Entry name is not within the dropdown list, make sure that you have not copied and pasted overwritting the cell format (with its correponding dropdown list) in column A"),"")</f>
        <v/>
      </c>
      <c r="AN228" s="210" t="str">
        <f t="shared" ca="1" si="63"/>
        <v/>
      </c>
      <c r="AO228" s="210" t="str">
        <f t="shared" ca="1" si="64"/>
        <v/>
      </c>
      <c r="AP228" s="211" t="str">
        <f t="shared" ca="1" si="65"/>
        <v/>
      </c>
      <c r="AQ228" s="211" t="str">
        <f t="shared" ca="1" si="66"/>
        <v/>
      </c>
      <c r="AR228" s="212" t="str">
        <f t="shared" ca="1" si="67"/>
        <v/>
      </c>
    </row>
    <row r="229" spans="1:44" x14ac:dyDescent="0.25">
      <c r="A229" s="86"/>
      <c r="B229" s="86"/>
      <c r="C229" s="147"/>
      <c r="D229" s="176"/>
      <c r="E229" s="147"/>
      <c r="F229" s="147"/>
      <c r="G229" s="144"/>
      <c r="H229" s="144"/>
      <c r="I229" s="192" t="str">
        <f>_xlfn.IFNA(VLOOKUP(F229,'Reference data SID'!$D$2:$Q$673,14,FALSE),"")</f>
        <v/>
      </c>
      <c r="J229" s="192" t="str">
        <f>_xlfn.IFNA(VLOOKUP(I229,'Reference data SID'!$C$3:$E$673,3,FALSE),"")</f>
        <v/>
      </c>
      <c r="K229" s="64" t="str">
        <f>_xlfn.IFNA(IF(J229=FALSE,I229,IF(ISBLANK(G229),VLOOKUP(H229,'Reference data SID'!$N:$P,3,FALSE),VLOOKUP(G229,'Reference data SID'!$M:$P,4,FALSE))),"")</f>
        <v/>
      </c>
      <c r="L229" s="148" t="str">
        <f>_xlfn.IFNA(VLOOKUP(K229,'Reference data SID'!L:M,2,FALSE),"")</f>
        <v/>
      </c>
      <c r="M229" s="148" t="str">
        <f>_xlfn.IFNA(VLOOKUP(K229,'Reference data SID'!L:N,3,FALSE),"")</f>
        <v/>
      </c>
      <c r="N229" s="148" t="str">
        <f>_xlfn.IFNA(VLOOKUP(K229,'Reference data SID'!L:O,4,FALSE),"")</f>
        <v/>
      </c>
      <c r="O229" s="147"/>
      <c r="P229" s="147"/>
      <c r="Q229" s="147"/>
      <c r="R229" s="147"/>
      <c r="S229" s="147"/>
      <c r="T229" s="146"/>
      <c r="U229" s="146"/>
      <c r="V229" s="146"/>
      <c r="W229" s="147"/>
      <c r="X229" s="149" t="str">
        <f t="shared" ca="1" si="51"/>
        <v/>
      </c>
      <c r="Y229" s="210" t="str">
        <f>_xlfn.IFNA(VLOOKUP(F229,'Reference data SID'!D:E,2,FALSE),"")</f>
        <v/>
      </c>
      <c r="Z229" s="210" t="str">
        <f t="shared" si="52"/>
        <v>not ok</v>
      </c>
      <c r="AA229" s="210" t="str">
        <f t="shared" si="53"/>
        <v>not ok</v>
      </c>
      <c r="AB229" s="210" t="str">
        <f t="shared" si="54"/>
        <v>ok</v>
      </c>
      <c r="AC229" s="210" t="str">
        <f t="shared" si="55"/>
        <v>_EC</v>
      </c>
      <c r="AD229" s="210" t="str">
        <f t="shared" si="56"/>
        <v>_CAS</v>
      </c>
      <c r="AE229" s="210" t="str">
        <f t="shared" si="57"/>
        <v>_uses</v>
      </c>
      <c r="AF229" s="210" t="str">
        <f t="shared" si="58"/>
        <v/>
      </c>
      <c r="AG229" s="210" t="str">
        <f t="shared" si="59"/>
        <v/>
      </c>
      <c r="AH229" s="210" t="str">
        <f t="shared" si="60"/>
        <v>_articles</v>
      </c>
      <c r="AI229" s="210" t="str">
        <f t="shared" si="61"/>
        <v/>
      </c>
      <c r="AJ229" s="210" t="str">
        <f t="shared" si="62"/>
        <v/>
      </c>
      <c r="AK229" s="210" t="str">
        <f>IF(LEN(F229)&gt;1,CONCATENATE(Table6[[#This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29" s="210" t="str">
        <f>IF(LEN(F229)&gt;1,IF(COUNTIFS($AK$6:AK$502,LEFT(AK229,250))&gt;1,"Duplicate entry: it seems that you have two rows reporting the same stockpile, please verify that it is not a duplicate",""),"")</f>
        <v/>
      </c>
      <c r="AM229" s="210" t="str">
        <f>IF(LEN(F229)&gt;0,IF(ISNUMBER(MATCH(F229,Annex_I_II_entries,0)),"","The Entry name is not within the dropdown list, make sure that you have not copied and pasted overwritting the cell format (with its correponding dropdown list) in column A"),"")</f>
        <v/>
      </c>
      <c r="AN229" s="210" t="str">
        <f t="shared" ca="1" si="63"/>
        <v/>
      </c>
      <c r="AO229" s="210" t="str">
        <f t="shared" ca="1" si="64"/>
        <v/>
      </c>
      <c r="AP229" s="211" t="str">
        <f t="shared" ca="1" si="65"/>
        <v/>
      </c>
      <c r="AQ229" s="211" t="str">
        <f t="shared" ca="1" si="66"/>
        <v/>
      </c>
      <c r="AR229" s="212" t="str">
        <f t="shared" ca="1" si="67"/>
        <v/>
      </c>
    </row>
    <row r="230" spans="1:44" x14ac:dyDescent="0.25">
      <c r="A230" s="86"/>
      <c r="B230" s="86"/>
      <c r="C230" s="144"/>
      <c r="D230" s="145"/>
      <c r="E230" s="144"/>
      <c r="F230" s="144"/>
      <c r="G230" s="144"/>
      <c r="H230" s="144"/>
      <c r="I230" s="191" t="str">
        <f>_xlfn.IFNA(VLOOKUP(F230,'Reference data SID'!$D$2:$Q$673,14,FALSE),"")</f>
        <v/>
      </c>
      <c r="J230" s="191" t="str">
        <f>_xlfn.IFNA(VLOOKUP(I230,'Reference data SID'!$C$3:$E$673,3,FALSE),"")</f>
        <v/>
      </c>
      <c r="K230" s="64" t="str">
        <f>_xlfn.IFNA(IF(J230=FALSE,I230,IF(ISBLANK(G230),VLOOKUP(H230,'Reference data SID'!$N:$P,3,FALSE),VLOOKUP(G230,'Reference data SID'!$M:$P,4,FALSE))),"")</f>
        <v/>
      </c>
      <c r="L230" s="148" t="str">
        <f>_xlfn.IFNA(VLOOKUP(K230,'Reference data SID'!L:M,2,FALSE),"")</f>
        <v/>
      </c>
      <c r="M230" s="148" t="str">
        <f>_xlfn.IFNA(VLOOKUP(K230,'Reference data SID'!L:N,3,FALSE),"")</f>
        <v/>
      </c>
      <c r="N230" s="148" t="str">
        <f>_xlfn.IFNA(VLOOKUP(K230,'Reference data SID'!L:O,4,FALSE),"")</f>
        <v/>
      </c>
      <c r="O230" s="144"/>
      <c r="P230" s="144"/>
      <c r="Q230" s="144"/>
      <c r="R230" s="144"/>
      <c r="S230" s="144"/>
      <c r="T230" s="146"/>
      <c r="U230" s="146"/>
      <c r="V230" s="146"/>
      <c r="W230" s="144"/>
      <c r="X230" s="149" t="str">
        <f t="shared" ca="1" si="51"/>
        <v/>
      </c>
      <c r="Y230" s="210" t="str">
        <f>_xlfn.IFNA(VLOOKUP(F230,'Reference data SID'!D:E,2,FALSE),"")</f>
        <v/>
      </c>
      <c r="Z230" s="210" t="str">
        <f t="shared" si="52"/>
        <v>not ok</v>
      </c>
      <c r="AA230" s="210" t="str">
        <f t="shared" si="53"/>
        <v>not ok</v>
      </c>
      <c r="AB230" s="210" t="str">
        <f t="shared" si="54"/>
        <v>ok</v>
      </c>
      <c r="AC230" s="210" t="str">
        <f t="shared" si="55"/>
        <v>_EC</v>
      </c>
      <c r="AD230" s="210" t="str">
        <f t="shared" si="56"/>
        <v>_CAS</v>
      </c>
      <c r="AE230" s="210" t="str">
        <f t="shared" si="57"/>
        <v>_uses</v>
      </c>
      <c r="AF230" s="210" t="str">
        <f t="shared" si="58"/>
        <v/>
      </c>
      <c r="AG230" s="210" t="str">
        <f t="shared" si="59"/>
        <v/>
      </c>
      <c r="AH230" s="210" t="str">
        <f t="shared" si="60"/>
        <v>_articles</v>
      </c>
      <c r="AI230" s="210" t="str">
        <f t="shared" si="61"/>
        <v/>
      </c>
      <c r="AJ230" s="210" t="str">
        <f t="shared" si="62"/>
        <v/>
      </c>
      <c r="AK230" s="210" t="str">
        <f>IF(LEN(F230)&gt;1,CONCATENATE(Table6[[#This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0" s="210" t="str">
        <f>IF(LEN(F230)&gt;1,IF(COUNTIFS($AK$6:AK$502,LEFT(AK230,250))&gt;1,"Duplicate entry: it seems that you have two rows reporting the same stockpile, please verify that it is not a duplicate",""),"")</f>
        <v/>
      </c>
      <c r="AM230" s="210" t="str">
        <f>IF(LEN(F230)&gt;0,IF(ISNUMBER(MATCH(F230,Annex_I_II_entries,0)),"","The Entry name is not within the dropdown list, make sure that you have not copied and pasted overwritting the cell format (with its correponding dropdown list) in column A"),"")</f>
        <v/>
      </c>
      <c r="AN230" s="210" t="str">
        <f t="shared" ca="1" si="63"/>
        <v/>
      </c>
      <c r="AO230" s="210" t="str">
        <f t="shared" ca="1" si="64"/>
        <v/>
      </c>
      <c r="AP230" s="211" t="str">
        <f t="shared" ca="1" si="65"/>
        <v/>
      </c>
      <c r="AQ230" s="211" t="str">
        <f t="shared" ca="1" si="66"/>
        <v/>
      </c>
      <c r="AR230" s="212" t="str">
        <f t="shared" ca="1" si="67"/>
        <v/>
      </c>
    </row>
    <row r="231" spans="1:44" x14ac:dyDescent="0.25">
      <c r="A231" s="86"/>
      <c r="B231" s="86"/>
      <c r="C231" s="147"/>
      <c r="D231" s="176"/>
      <c r="E231" s="147"/>
      <c r="F231" s="147"/>
      <c r="G231" s="144"/>
      <c r="H231" s="144"/>
      <c r="I231" s="192" t="str">
        <f>_xlfn.IFNA(VLOOKUP(F231,'Reference data SID'!$D$2:$Q$673,14,FALSE),"")</f>
        <v/>
      </c>
      <c r="J231" s="192" t="str">
        <f>_xlfn.IFNA(VLOOKUP(I231,'Reference data SID'!$C$3:$E$673,3,FALSE),"")</f>
        <v/>
      </c>
      <c r="K231" s="64" t="str">
        <f>_xlfn.IFNA(IF(J231=FALSE,I231,IF(ISBLANK(G231),VLOOKUP(H231,'Reference data SID'!$N:$P,3,FALSE),VLOOKUP(G231,'Reference data SID'!$M:$P,4,FALSE))),"")</f>
        <v/>
      </c>
      <c r="L231" s="148" t="str">
        <f>_xlfn.IFNA(VLOOKUP(K231,'Reference data SID'!L:M,2,FALSE),"")</f>
        <v/>
      </c>
      <c r="M231" s="148" t="str">
        <f>_xlfn.IFNA(VLOOKUP(K231,'Reference data SID'!L:N,3,FALSE),"")</f>
        <v/>
      </c>
      <c r="N231" s="148" t="str">
        <f>_xlfn.IFNA(VLOOKUP(K231,'Reference data SID'!L:O,4,FALSE),"")</f>
        <v/>
      </c>
      <c r="O231" s="147"/>
      <c r="P231" s="147"/>
      <c r="Q231" s="147"/>
      <c r="R231" s="147"/>
      <c r="S231" s="147"/>
      <c r="T231" s="146"/>
      <c r="U231" s="146"/>
      <c r="V231" s="146"/>
      <c r="W231" s="147"/>
      <c r="X231" s="149" t="str">
        <f t="shared" ca="1" si="51"/>
        <v/>
      </c>
      <c r="Y231" s="210" t="str">
        <f>_xlfn.IFNA(VLOOKUP(F231,'Reference data SID'!D:E,2,FALSE),"")</f>
        <v/>
      </c>
      <c r="Z231" s="210" t="str">
        <f t="shared" si="52"/>
        <v>not ok</v>
      </c>
      <c r="AA231" s="210" t="str">
        <f t="shared" si="53"/>
        <v>not ok</v>
      </c>
      <c r="AB231" s="210" t="str">
        <f t="shared" si="54"/>
        <v>ok</v>
      </c>
      <c r="AC231" s="210" t="str">
        <f t="shared" si="55"/>
        <v>_EC</v>
      </c>
      <c r="AD231" s="210" t="str">
        <f t="shared" si="56"/>
        <v>_CAS</v>
      </c>
      <c r="AE231" s="210" t="str">
        <f t="shared" si="57"/>
        <v>_uses</v>
      </c>
      <c r="AF231" s="210" t="str">
        <f t="shared" si="58"/>
        <v/>
      </c>
      <c r="AG231" s="210" t="str">
        <f t="shared" si="59"/>
        <v/>
      </c>
      <c r="AH231" s="210" t="str">
        <f t="shared" si="60"/>
        <v>_articles</v>
      </c>
      <c r="AI231" s="210" t="str">
        <f t="shared" si="61"/>
        <v/>
      </c>
      <c r="AJ231" s="210" t="str">
        <f t="shared" si="62"/>
        <v/>
      </c>
      <c r="AK231" s="210" t="str">
        <f>IF(LEN(F231)&gt;1,CONCATENATE(Table6[[#This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1" s="210" t="str">
        <f>IF(LEN(F231)&gt;1,IF(COUNTIFS($AK$6:AK$502,LEFT(AK231,250))&gt;1,"Duplicate entry: it seems that you have two rows reporting the same stockpile, please verify that it is not a duplicate",""),"")</f>
        <v/>
      </c>
      <c r="AM231" s="210" t="str">
        <f>IF(LEN(F231)&gt;0,IF(ISNUMBER(MATCH(F231,Annex_I_II_entries,0)),"","The Entry name is not within the dropdown list, make sure that you have not copied and pasted overwritting the cell format (with its correponding dropdown list) in column A"),"")</f>
        <v/>
      </c>
      <c r="AN231" s="210" t="str">
        <f t="shared" ca="1" si="63"/>
        <v/>
      </c>
      <c r="AO231" s="210" t="str">
        <f t="shared" ca="1" si="64"/>
        <v/>
      </c>
      <c r="AP231" s="211" t="str">
        <f t="shared" ca="1" si="65"/>
        <v/>
      </c>
      <c r="AQ231" s="211" t="str">
        <f t="shared" ca="1" si="66"/>
        <v/>
      </c>
      <c r="AR231" s="212" t="str">
        <f t="shared" ca="1" si="67"/>
        <v/>
      </c>
    </row>
    <row r="232" spans="1:44" x14ac:dyDescent="0.25">
      <c r="A232" s="86"/>
      <c r="B232" s="86"/>
      <c r="C232" s="144"/>
      <c r="D232" s="145"/>
      <c r="E232" s="144"/>
      <c r="F232" s="144"/>
      <c r="G232" s="144"/>
      <c r="H232" s="144"/>
      <c r="I232" s="191" t="str">
        <f>_xlfn.IFNA(VLOOKUP(F232,'Reference data SID'!$D$2:$Q$673,14,FALSE),"")</f>
        <v/>
      </c>
      <c r="J232" s="191" t="str">
        <f>_xlfn.IFNA(VLOOKUP(I232,'Reference data SID'!$C$3:$E$673,3,FALSE),"")</f>
        <v/>
      </c>
      <c r="K232" s="64" t="str">
        <f>_xlfn.IFNA(IF(J232=FALSE,I232,IF(ISBLANK(G232),VLOOKUP(H232,'Reference data SID'!$N:$P,3,FALSE),VLOOKUP(G232,'Reference data SID'!$M:$P,4,FALSE))),"")</f>
        <v/>
      </c>
      <c r="L232" s="148" t="str">
        <f>_xlfn.IFNA(VLOOKUP(K232,'Reference data SID'!L:M,2,FALSE),"")</f>
        <v/>
      </c>
      <c r="M232" s="148" t="str">
        <f>_xlfn.IFNA(VLOOKUP(K232,'Reference data SID'!L:N,3,FALSE),"")</f>
        <v/>
      </c>
      <c r="N232" s="148" t="str">
        <f>_xlfn.IFNA(VLOOKUP(K232,'Reference data SID'!L:O,4,FALSE),"")</f>
        <v/>
      </c>
      <c r="O232" s="144"/>
      <c r="P232" s="144"/>
      <c r="Q232" s="144"/>
      <c r="R232" s="144"/>
      <c r="S232" s="144"/>
      <c r="T232" s="146"/>
      <c r="U232" s="146"/>
      <c r="V232" s="146"/>
      <c r="W232" s="144"/>
      <c r="X232" s="149" t="str">
        <f t="shared" ca="1" si="51"/>
        <v/>
      </c>
      <c r="Y232" s="210" t="str">
        <f>_xlfn.IFNA(VLOOKUP(F232,'Reference data SID'!D:E,2,FALSE),"")</f>
        <v/>
      </c>
      <c r="Z232" s="210" t="str">
        <f t="shared" si="52"/>
        <v>not ok</v>
      </c>
      <c r="AA232" s="210" t="str">
        <f t="shared" si="53"/>
        <v>not ok</v>
      </c>
      <c r="AB232" s="210" t="str">
        <f t="shared" si="54"/>
        <v>ok</v>
      </c>
      <c r="AC232" s="210" t="str">
        <f t="shared" si="55"/>
        <v>_EC</v>
      </c>
      <c r="AD232" s="210" t="str">
        <f t="shared" si="56"/>
        <v>_CAS</v>
      </c>
      <c r="AE232" s="210" t="str">
        <f t="shared" si="57"/>
        <v>_uses</v>
      </c>
      <c r="AF232" s="210" t="str">
        <f t="shared" si="58"/>
        <v/>
      </c>
      <c r="AG232" s="210" t="str">
        <f t="shared" si="59"/>
        <v/>
      </c>
      <c r="AH232" s="210" t="str">
        <f t="shared" si="60"/>
        <v>_articles</v>
      </c>
      <c r="AI232" s="210" t="str">
        <f t="shared" si="61"/>
        <v/>
      </c>
      <c r="AJ232" s="210" t="str">
        <f t="shared" si="62"/>
        <v/>
      </c>
      <c r="AK232" s="210" t="str">
        <f>IF(LEN(F232)&gt;1,CONCATENATE(Table6[[#This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2" s="210" t="str">
        <f>IF(LEN(F232)&gt;1,IF(COUNTIFS($AK$6:AK$502,LEFT(AK232,250))&gt;1,"Duplicate entry: it seems that you have two rows reporting the same stockpile, please verify that it is not a duplicate",""),"")</f>
        <v/>
      </c>
      <c r="AM232" s="210" t="str">
        <f>IF(LEN(F232)&gt;0,IF(ISNUMBER(MATCH(F232,Annex_I_II_entries,0)),"","The Entry name is not within the dropdown list, make sure that you have not copied and pasted overwritting the cell format (with its correponding dropdown list) in column A"),"")</f>
        <v/>
      </c>
      <c r="AN232" s="210" t="str">
        <f t="shared" ca="1" si="63"/>
        <v/>
      </c>
      <c r="AO232" s="210" t="str">
        <f t="shared" ca="1" si="64"/>
        <v/>
      </c>
      <c r="AP232" s="211" t="str">
        <f t="shared" ca="1" si="65"/>
        <v/>
      </c>
      <c r="AQ232" s="211" t="str">
        <f t="shared" ca="1" si="66"/>
        <v/>
      </c>
      <c r="AR232" s="212" t="str">
        <f t="shared" ca="1" si="67"/>
        <v/>
      </c>
    </row>
    <row r="233" spans="1:44" x14ac:dyDescent="0.25">
      <c r="A233" s="86"/>
      <c r="B233" s="86"/>
      <c r="C233" s="147"/>
      <c r="D233" s="176"/>
      <c r="E233" s="147"/>
      <c r="F233" s="147"/>
      <c r="G233" s="144"/>
      <c r="H233" s="144"/>
      <c r="I233" s="192" t="str">
        <f>_xlfn.IFNA(VLOOKUP(F233,'Reference data SID'!$D$2:$Q$673,14,FALSE),"")</f>
        <v/>
      </c>
      <c r="J233" s="192" t="str">
        <f>_xlfn.IFNA(VLOOKUP(I233,'Reference data SID'!$C$3:$E$673,3,FALSE),"")</f>
        <v/>
      </c>
      <c r="K233" s="64" t="str">
        <f>_xlfn.IFNA(IF(J233=FALSE,I233,IF(ISBLANK(G233),VLOOKUP(H233,'Reference data SID'!$N:$P,3,FALSE),VLOOKUP(G233,'Reference data SID'!$M:$P,4,FALSE))),"")</f>
        <v/>
      </c>
      <c r="L233" s="148" t="str">
        <f>_xlfn.IFNA(VLOOKUP(K233,'Reference data SID'!L:M,2,FALSE),"")</f>
        <v/>
      </c>
      <c r="M233" s="148" t="str">
        <f>_xlfn.IFNA(VLOOKUP(K233,'Reference data SID'!L:N,3,FALSE),"")</f>
        <v/>
      </c>
      <c r="N233" s="148" t="str">
        <f>_xlfn.IFNA(VLOOKUP(K233,'Reference data SID'!L:O,4,FALSE),"")</f>
        <v/>
      </c>
      <c r="O233" s="147"/>
      <c r="P233" s="147"/>
      <c r="Q233" s="147"/>
      <c r="R233" s="147"/>
      <c r="S233" s="147"/>
      <c r="T233" s="146"/>
      <c r="U233" s="146"/>
      <c r="V233" s="146"/>
      <c r="W233" s="147"/>
      <c r="X233" s="149" t="str">
        <f t="shared" ca="1" si="51"/>
        <v/>
      </c>
      <c r="Y233" s="210" t="str">
        <f>_xlfn.IFNA(VLOOKUP(F233,'Reference data SID'!D:E,2,FALSE),"")</f>
        <v/>
      </c>
      <c r="Z233" s="210" t="str">
        <f t="shared" si="52"/>
        <v>not ok</v>
      </c>
      <c r="AA233" s="210" t="str">
        <f t="shared" si="53"/>
        <v>not ok</v>
      </c>
      <c r="AB233" s="210" t="str">
        <f t="shared" si="54"/>
        <v>ok</v>
      </c>
      <c r="AC233" s="210" t="str">
        <f t="shared" si="55"/>
        <v>_EC</v>
      </c>
      <c r="AD233" s="210" t="str">
        <f t="shared" si="56"/>
        <v>_CAS</v>
      </c>
      <c r="AE233" s="210" t="str">
        <f t="shared" si="57"/>
        <v>_uses</v>
      </c>
      <c r="AF233" s="210" t="str">
        <f t="shared" si="58"/>
        <v/>
      </c>
      <c r="AG233" s="210" t="str">
        <f t="shared" si="59"/>
        <v/>
      </c>
      <c r="AH233" s="210" t="str">
        <f t="shared" si="60"/>
        <v>_articles</v>
      </c>
      <c r="AI233" s="210" t="str">
        <f t="shared" si="61"/>
        <v/>
      </c>
      <c r="AJ233" s="210" t="str">
        <f t="shared" si="62"/>
        <v/>
      </c>
      <c r="AK233" s="210" t="str">
        <f>IF(LEN(F233)&gt;1,CONCATENATE(Table6[[#This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3" s="210" t="str">
        <f>IF(LEN(F233)&gt;1,IF(COUNTIFS($AK$6:AK$502,LEFT(AK233,250))&gt;1,"Duplicate entry: it seems that you have two rows reporting the same stockpile, please verify that it is not a duplicate",""),"")</f>
        <v/>
      </c>
      <c r="AM233" s="210" t="str">
        <f>IF(LEN(F233)&gt;0,IF(ISNUMBER(MATCH(F233,Annex_I_II_entries,0)),"","The Entry name is not within the dropdown list, make sure that you have not copied and pasted overwritting the cell format (with its correponding dropdown list) in column A"),"")</f>
        <v/>
      </c>
      <c r="AN233" s="210" t="str">
        <f t="shared" ca="1" si="63"/>
        <v/>
      </c>
      <c r="AO233" s="210" t="str">
        <f t="shared" ca="1" si="64"/>
        <v/>
      </c>
      <c r="AP233" s="211" t="str">
        <f t="shared" ca="1" si="65"/>
        <v/>
      </c>
      <c r="AQ233" s="211" t="str">
        <f t="shared" ca="1" si="66"/>
        <v/>
      </c>
      <c r="AR233" s="212" t="str">
        <f t="shared" ca="1" si="67"/>
        <v/>
      </c>
    </row>
    <row r="234" spans="1:44" x14ac:dyDescent="0.25">
      <c r="A234" s="86"/>
      <c r="B234" s="86"/>
      <c r="C234" s="144"/>
      <c r="D234" s="145"/>
      <c r="E234" s="144"/>
      <c r="F234" s="144"/>
      <c r="G234" s="144"/>
      <c r="H234" s="144"/>
      <c r="I234" s="191" t="str">
        <f>_xlfn.IFNA(VLOOKUP(F234,'Reference data SID'!$D$2:$Q$673,14,FALSE),"")</f>
        <v/>
      </c>
      <c r="J234" s="191" t="str">
        <f>_xlfn.IFNA(VLOOKUP(I234,'Reference data SID'!$C$3:$E$673,3,FALSE),"")</f>
        <v/>
      </c>
      <c r="K234" s="64" t="str">
        <f>_xlfn.IFNA(IF(J234=FALSE,I234,IF(ISBLANK(G234),VLOOKUP(H234,'Reference data SID'!$N:$P,3,FALSE),VLOOKUP(G234,'Reference data SID'!$M:$P,4,FALSE))),"")</f>
        <v/>
      </c>
      <c r="L234" s="148" t="str">
        <f>_xlfn.IFNA(VLOOKUP(K234,'Reference data SID'!L:M,2,FALSE),"")</f>
        <v/>
      </c>
      <c r="M234" s="148" t="str">
        <f>_xlfn.IFNA(VLOOKUP(K234,'Reference data SID'!L:N,3,FALSE),"")</f>
        <v/>
      </c>
      <c r="N234" s="148" t="str">
        <f>_xlfn.IFNA(VLOOKUP(K234,'Reference data SID'!L:O,4,FALSE),"")</f>
        <v/>
      </c>
      <c r="O234" s="144"/>
      <c r="P234" s="144"/>
      <c r="Q234" s="144"/>
      <c r="R234" s="144"/>
      <c r="S234" s="144"/>
      <c r="T234" s="146"/>
      <c r="U234" s="146"/>
      <c r="V234" s="146"/>
      <c r="W234" s="144"/>
      <c r="X234" s="149" t="str">
        <f t="shared" ca="1" si="51"/>
        <v/>
      </c>
      <c r="Y234" s="210" t="str">
        <f>_xlfn.IFNA(VLOOKUP(F234,'Reference data SID'!D:E,2,FALSE),"")</f>
        <v/>
      </c>
      <c r="Z234" s="210" t="str">
        <f t="shared" si="52"/>
        <v>not ok</v>
      </c>
      <c r="AA234" s="210" t="str">
        <f t="shared" si="53"/>
        <v>not ok</v>
      </c>
      <c r="AB234" s="210" t="str">
        <f t="shared" si="54"/>
        <v>ok</v>
      </c>
      <c r="AC234" s="210" t="str">
        <f t="shared" si="55"/>
        <v>_EC</v>
      </c>
      <c r="AD234" s="210" t="str">
        <f t="shared" si="56"/>
        <v>_CAS</v>
      </c>
      <c r="AE234" s="210" t="str">
        <f t="shared" si="57"/>
        <v>_uses</v>
      </c>
      <c r="AF234" s="210" t="str">
        <f t="shared" si="58"/>
        <v/>
      </c>
      <c r="AG234" s="210" t="str">
        <f t="shared" si="59"/>
        <v/>
      </c>
      <c r="AH234" s="210" t="str">
        <f t="shared" si="60"/>
        <v>_articles</v>
      </c>
      <c r="AI234" s="210" t="str">
        <f t="shared" si="61"/>
        <v/>
      </c>
      <c r="AJ234" s="210" t="str">
        <f t="shared" si="62"/>
        <v/>
      </c>
      <c r="AK234" s="210" t="str">
        <f>IF(LEN(F234)&gt;1,CONCATENATE(Table6[[#This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4" s="210" t="str">
        <f>IF(LEN(F234)&gt;1,IF(COUNTIFS($AK$6:AK$502,LEFT(AK234,250))&gt;1,"Duplicate entry: it seems that you have two rows reporting the same stockpile, please verify that it is not a duplicate",""),"")</f>
        <v/>
      </c>
      <c r="AM234" s="210" t="str">
        <f>IF(LEN(F234)&gt;0,IF(ISNUMBER(MATCH(F234,Annex_I_II_entries,0)),"","The Entry name is not within the dropdown list, make sure that you have not copied and pasted overwritting the cell format (with its correponding dropdown list) in column A"),"")</f>
        <v/>
      </c>
      <c r="AN234" s="210" t="str">
        <f t="shared" ca="1" si="63"/>
        <v/>
      </c>
      <c r="AO234" s="210" t="str">
        <f t="shared" ca="1" si="64"/>
        <v/>
      </c>
      <c r="AP234" s="211" t="str">
        <f t="shared" ca="1" si="65"/>
        <v/>
      </c>
      <c r="AQ234" s="211" t="str">
        <f t="shared" ca="1" si="66"/>
        <v/>
      </c>
      <c r="AR234" s="212" t="str">
        <f t="shared" ca="1" si="67"/>
        <v/>
      </c>
    </row>
    <row r="235" spans="1:44" x14ac:dyDescent="0.25">
      <c r="A235" s="86"/>
      <c r="B235" s="86"/>
      <c r="C235" s="147"/>
      <c r="D235" s="176"/>
      <c r="E235" s="147"/>
      <c r="F235" s="147"/>
      <c r="G235" s="144"/>
      <c r="H235" s="144"/>
      <c r="I235" s="192" t="str">
        <f>_xlfn.IFNA(VLOOKUP(F235,'Reference data SID'!$D$2:$Q$673,14,FALSE),"")</f>
        <v/>
      </c>
      <c r="J235" s="192" t="str">
        <f>_xlfn.IFNA(VLOOKUP(I235,'Reference data SID'!$C$3:$E$673,3,FALSE),"")</f>
        <v/>
      </c>
      <c r="K235" s="64" t="str">
        <f>_xlfn.IFNA(IF(J235=FALSE,I235,IF(ISBLANK(G235),VLOOKUP(H235,'Reference data SID'!$N:$P,3,FALSE),VLOOKUP(G235,'Reference data SID'!$M:$P,4,FALSE))),"")</f>
        <v/>
      </c>
      <c r="L235" s="148" t="str">
        <f>_xlfn.IFNA(VLOOKUP(K235,'Reference data SID'!L:M,2,FALSE),"")</f>
        <v/>
      </c>
      <c r="M235" s="148" t="str">
        <f>_xlfn.IFNA(VLOOKUP(K235,'Reference data SID'!L:N,3,FALSE),"")</f>
        <v/>
      </c>
      <c r="N235" s="148" t="str">
        <f>_xlfn.IFNA(VLOOKUP(K235,'Reference data SID'!L:O,4,FALSE),"")</f>
        <v/>
      </c>
      <c r="O235" s="147"/>
      <c r="P235" s="147"/>
      <c r="Q235" s="147"/>
      <c r="R235" s="147"/>
      <c r="S235" s="147"/>
      <c r="T235" s="146"/>
      <c r="U235" s="146"/>
      <c r="V235" s="146"/>
      <c r="W235" s="147"/>
      <c r="X235" s="149" t="str">
        <f t="shared" ca="1" si="51"/>
        <v/>
      </c>
      <c r="Y235" s="210" t="str">
        <f>_xlfn.IFNA(VLOOKUP(F235,'Reference data SID'!D:E,2,FALSE),"")</f>
        <v/>
      </c>
      <c r="Z235" s="210" t="str">
        <f t="shared" si="52"/>
        <v>not ok</v>
      </c>
      <c r="AA235" s="210" t="str">
        <f t="shared" si="53"/>
        <v>not ok</v>
      </c>
      <c r="AB235" s="210" t="str">
        <f t="shared" si="54"/>
        <v>ok</v>
      </c>
      <c r="AC235" s="210" t="str">
        <f t="shared" si="55"/>
        <v>_EC</v>
      </c>
      <c r="AD235" s="210" t="str">
        <f t="shared" si="56"/>
        <v>_CAS</v>
      </c>
      <c r="AE235" s="210" t="str">
        <f t="shared" si="57"/>
        <v>_uses</v>
      </c>
      <c r="AF235" s="210" t="str">
        <f t="shared" si="58"/>
        <v/>
      </c>
      <c r="AG235" s="210" t="str">
        <f t="shared" si="59"/>
        <v/>
      </c>
      <c r="AH235" s="210" t="str">
        <f t="shared" si="60"/>
        <v>_articles</v>
      </c>
      <c r="AI235" s="210" t="str">
        <f t="shared" si="61"/>
        <v/>
      </c>
      <c r="AJ235" s="210" t="str">
        <f t="shared" si="62"/>
        <v/>
      </c>
      <c r="AK235" s="210" t="str">
        <f>IF(LEN(F235)&gt;1,CONCATENATE(Table6[[#This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5" s="210" t="str">
        <f>IF(LEN(F235)&gt;1,IF(COUNTIFS($AK$6:AK$502,LEFT(AK235,250))&gt;1,"Duplicate entry: it seems that you have two rows reporting the same stockpile, please verify that it is not a duplicate",""),"")</f>
        <v/>
      </c>
      <c r="AM235" s="210" t="str">
        <f>IF(LEN(F235)&gt;0,IF(ISNUMBER(MATCH(F235,Annex_I_II_entries,0)),"","The Entry name is not within the dropdown list, make sure that you have not copied and pasted overwritting the cell format (with its correponding dropdown list) in column A"),"")</f>
        <v/>
      </c>
      <c r="AN235" s="210" t="str">
        <f t="shared" ca="1" si="63"/>
        <v/>
      </c>
      <c r="AO235" s="210" t="str">
        <f t="shared" ca="1" si="64"/>
        <v/>
      </c>
      <c r="AP235" s="211" t="str">
        <f t="shared" ca="1" si="65"/>
        <v/>
      </c>
      <c r="AQ235" s="211" t="str">
        <f t="shared" ca="1" si="66"/>
        <v/>
      </c>
      <c r="AR235" s="212" t="str">
        <f t="shared" ca="1" si="67"/>
        <v/>
      </c>
    </row>
    <row r="236" spans="1:44" x14ac:dyDescent="0.25">
      <c r="A236" s="86"/>
      <c r="B236" s="86"/>
      <c r="C236" s="144"/>
      <c r="D236" s="145"/>
      <c r="E236" s="144"/>
      <c r="F236" s="144"/>
      <c r="G236" s="144"/>
      <c r="H236" s="144"/>
      <c r="I236" s="191" t="str">
        <f>_xlfn.IFNA(VLOOKUP(F236,'Reference data SID'!$D$2:$Q$673,14,FALSE),"")</f>
        <v/>
      </c>
      <c r="J236" s="191" t="str">
        <f>_xlfn.IFNA(VLOOKUP(I236,'Reference data SID'!$C$3:$E$673,3,FALSE),"")</f>
        <v/>
      </c>
      <c r="K236" s="64" t="str">
        <f>_xlfn.IFNA(IF(J236=FALSE,I236,IF(ISBLANK(G236),VLOOKUP(H236,'Reference data SID'!$N:$P,3,FALSE),VLOOKUP(G236,'Reference data SID'!$M:$P,4,FALSE))),"")</f>
        <v/>
      </c>
      <c r="L236" s="148" t="str">
        <f>_xlfn.IFNA(VLOOKUP(K236,'Reference data SID'!L:M,2,FALSE),"")</f>
        <v/>
      </c>
      <c r="M236" s="148" t="str">
        <f>_xlfn.IFNA(VLOOKUP(K236,'Reference data SID'!L:N,3,FALSE),"")</f>
        <v/>
      </c>
      <c r="N236" s="148" t="str">
        <f>_xlfn.IFNA(VLOOKUP(K236,'Reference data SID'!L:O,4,FALSE),"")</f>
        <v/>
      </c>
      <c r="O236" s="144"/>
      <c r="P236" s="144"/>
      <c r="Q236" s="144"/>
      <c r="R236" s="144"/>
      <c r="S236" s="144"/>
      <c r="T236" s="146"/>
      <c r="U236" s="146"/>
      <c r="V236" s="146"/>
      <c r="W236" s="144"/>
      <c r="X236" s="149" t="str">
        <f t="shared" ca="1" si="51"/>
        <v/>
      </c>
      <c r="Y236" s="210" t="str">
        <f>_xlfn.IFNA(VLOOKUP(F236,'Reference data SID'!D:E,2,FALSE),"")</f>
        <v/>
      </c>
      <c r="Z236" s="210" t="str">
        <f t="shared" si="52"/>
        <v>not ok</v>
      </c>
      <c r="AA236" s="210" t="str">
        <f t="shared" si="53"/>
        <v>not ok</v>
      </c>
      <c r="AB236" s="210" t="str">
        <f t="shared" si="54"/>
        <v>ok</v>
      </c>
      <c r="AC236" s="210" t="str">
        <f t="shared" si="55"/>
        <v>_EC</v>
      </c>
      <c r="AD236" s="210" t="str">
        <f t="shared" si="56"/>
        <v>_CAS</v>
      </c>
      <c r="AE236" s="210" t="str">
        <f t="shared" si="57"/>
        <v>_uses</v>
      </c>
      <c r="AF236" s="210" t="str">
        <f t="shared" si="58"/>
        <v/>
      </c>
      <c r="AG236" s="210" t="str">
        <f t="shared" si="59"/>
        <v/>
      </c>
      <c r="AH236" s="210" t="str">
        <f t="shared" si="60"/>
        <v>_articles</v>
      </c>
      <c r="AI236" s="210" t="str">
        <f t="shared" si="61"/>
        <v/>
      </c>
      <c r="AJ236" s="210" t="str">
        <f t="shared" si="62"/>
        <v/>
      </c>
      <c r="AK236" s="210" t="str">
        <f>IF(LEN(F236)&gt;1,CONCATENATE(Table6[[#This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6" s="210" t="str">
        <f>IF(LEN(F236)&gt;1,IF(COUNTIFS($AK$6:AK$502,LEFT(AK236,250))&gt;1,"Duplicate entry: it seems that you have two rows reporting the same stockpile, please verify that it is not a duplicate",""),"")</f>
        <v/>
      </c>
      <c r="AM236" s="210" t="str">
        <f>IF(LEN(F236)&gt;0,IF(ISNUMBER(MATCH(F236,Annex_I_II_entries,0)),"","The Entry name is not within the dropdown list, make sure that you have not copied and pasted overwritting the cell format (with its correponding dropdown list) in column A"),"")</f>
        <v/>
      </c>
      <c r="AN236" s="210" t="str">
        <f t="shared" ca="1" si="63"/>
        <v/>
      </c>
      <c r="AO236" s="210" t="str">
        <f t="shared" ca="1" si="64"/>
        <v/>
      </c>
      <c r="AP236" s="211" t="str">
        <f t="shared" ca="1" si="65"/>
        <v/>
      </c>
      <c r="AQ236" s="211" t="str">
        <f t="shared" ca="1" si="66"/>
        <v/>
      </c>
      <c r="AR236" s="212" t="str">
        <f t="shared" ca="1" si="67"/>
        <v/>
      </c>
    </row>
    <row r="237" spans="1:44" x14ac:dyDescent="0.25">
      <c r="A237" s="86"/>
      <c r="B237" s="86"/>
      <c r="C237" s="147"/>
      <c r="D237" s="176"/>
      <c r="E237" s="147"/>
      <c r="F237" s="147"/>
      <c r="G237" s="144"/>
      <c r="H237" s="144"/>
      <c r="I237" s="192" t="str">
        <f>_xlfn.IFNA(VLOOKUP(F237,'Reference data SID'!$D$2:$Q$673,14,FALSE),"")</f>
        <v/>
      </c>
      <c r="J237" s="192" t="str">
        <f>_xlfn.IFNA(VLOOKUP(I237,'Reference data SID'!$C$3:$E$673,3,FALSE),"")</f>
        <v/>
      </c>
      <c r="K237" s="64" t="str">
        <f>_xlfn.IFNA(IF(J237=FALSE,I237,IF(ISBLANK(G237),VLOOKUP(H237,'Reference data SID'!$N:$P,3,FALSE),VLOOKUP(G237,'Reference data SID'!$M:$P,4,FALSE))),"")</f>
        <v/>
      </c>
      <c r="L237" s="148" t="str">
        <f>_xlfn.IFNA(VLOOKUP(K237,'Reference data SID'!L:M,2,FALSE),"")</f>
        <v/>
      </c>
      <c r="M237" s="148" t="str">
        <f>_xlfn.IFNA(VLOOKUP(K237,'Reference data SID'!L:N,3,FALSE),"")</f>
        <v/>
      </c>
      <c r="N237" s="148" t="str">
        <f>_xlfn.IFNA(VLOOKUP(K237,'Reference data SID'!L:O,4,FALSE),"")</f>
        <v/>
      </c>
      <c r="O237" s="147"/>
      <c r="P237" s="147"/>
      <c r="Q237" s="147"/>
      <c r="R237" s="147"/>
      <c r="S237" s="147"/>
      <c r="T237" s="146"/>
      <c r="U237" s="146"/>
      <c r="V237" s="146"/>
      <c r="W237" s="147"/>
      <c r="X237" s="149" t="str">
        <f t="shared" ca="1" si="51"/>
        <v/>
      </c>
      <c r="Y237" s="210" t="str">
        <f>_xlfn.IFNA(VLOOKUP(F237,'Reference data SID'!D:E,2,FALSE),"")</f>
        <v/>
      </c>
      <c r="Z237" s="210" t="str">
        <f t="shared" si="52"/>
        <v>not ok</v>
      </c>
      <c r="AA237" s="210" t="str">
        <f t="shared" si="53"/>
        <v>not ok</v>
      </c>
      <c r="AB237" s="210" t="str">
        <f t="shared" si="54"/>
        <v>ok</v>
      </c>
      <c r="AC237" s="210" t="str">
        <f t="shared" si="55"/>
        <v>_EC</v>
      </c>
      <c r="AD237" s="210" t="str">
        <f t="shared" si="56"/>
        <v>_CAS</v>
      </c>
      <c r="AE237" s="210" t="str">
        <f t="shared" si="57"/>
        <v>_uses</v>
      </c>
      <c r="AF237" s="210" t="str">
        <f t="shared" si="58"/>
        <v/>
      </c>
      <c r="AG237" s="210" t="str">
        <f t="shared" si="59"/>
        <v/>
      </c>
      <c r="AH237" s="210" t="str">
        <f t="shared" si="60"/>
        <v>_articles</v>
      </c>
      <c r="AI237" s="210" t="str">
        <f t="shared" si="61"/>
        <v/>
      </c>
      <c r="AJ237" s="210" t="str">
        <f t="shared" si="62"/>
        <v/>
      </c>
      <c r="AK237" s="210" t="str">
        <f>IF(LEN(F237)&gt;1,CONCATENATE(Table6[[#This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7" s="210" t="str">
        <f>IF(LEN(F237)&gt;1,IF(COUNTIFS($AK$6:AK$502,LEFT(AK237,250))&gt;1,"Duplicate entry: it seems that you have two rows reporting the same stockpile, please verify that it is not a duplicate",""),"")</f>
        <v/>
      </c>
      <c r="AM237" s="210" t="str">
        <f>IF(LEN(F237)&gt;0,IF(ISNUMBER(MATCH(F237,Annex_I_II_entries,0)),"","The Entry name is not within the dropdown list, make sure that you have not copied and pasted overwritting the cell format (with its correponding dropdown list) in column A"),"")</f>
        <v/>
      </c>
      <c r="AN237" s="210" t="str">
        <f t="shared" ca="1" si="63"/>
        <v/>
      </c>
      <c r="AO237" s="210" t="str">
        <f t="shared" ca="1" si="64"/>
        <v/>
      </c>
      <c r="AP237" s="211" t="str">
        <f t="shared" ca="1" si="65"/>
        <v/>
      </c>
      <c r="AQ237" s="211" t="str">
        <f t="shared" ca="1" si="66"/>
        <v/>
      </c>
      <c r="AR237" s="212" t="str">
        <f t="shared" ca="1" si="67"/>
        <v/>
      </c>
    </row>
    <row r="238" spans="1:44" x14ac:dyDescent="0.25">
      <c r="A238" s="86"/>
      <c r="B238" s="86"/>
      <c r="C238" s="144"/>
      <c r="D238" s="145"/>
      <c r="E238" s="144"/>
      <c r="F238" s="144"/>
      <c r="G238" s="144"/>
      <c r="H238" s="144"/>
      <c r="I238" s="191" t="str">
        <f>_xlfn.IFNA(VLOOKUP(F238,'Reference data SID'!$D$2:$Q$673,14,FALSE),"")</f>
        <v/>
      </c>
      <c r="J238" s="191" t="str">
        <f>_xlfn.IFNA(VLOOKUP(I238,'Reference data SID'!$C$3:$E$673,3,FALSE),"")</f>
        <v/>
      </c>
      <c r="K238" s="64" t="str">
        <f>_xlfn.IFNA(IF(J238=FALSE,I238,IF(ISBLANK(G238),VLOOKUP(H238,'Reference data SID'!$N:$P,3,FALSE),VLOOKUP(G238,'Reference data SID'!$M:$P,4,FALSE))),"")</f>
        <v/>
      </c>
      <c r="L238" s="148" t="str">
        <f>_xlfn.IFNA(VLOOKUP(K238,'Reference data SID'!L:M,2,FALSE),"")</f>
        <v/>
      </c>
      <c r="M238" s="148" t="str">
        <f>_xlfn.IFNA(VLOOKUP(K238,'Reference data SID'!L:N,3,FALSE),"")</f>
        <v/>
      </c>
      <c r="N238" s="148" t="str">
        <f>_xlfn.IFNA(VLOOKUP(K238,'Reference data SID'!L:O,4,FALSE),"")</f>
        <v/>
      </c>
      <c r="O238" s="144"/>
      <c r="P238" s="144"/>
      <c r="Q238" s="144"/>
      <c r="R238" s="144"/>
      <c r="S238" s="144"/>
      <c r="T238" s="146"/>
      <c r="U238" s="146"/>
      <c r="V238" s="146"/>
      <c r="W238" s="144"/>
      <c r="X238" s="149" t="str">
        <f t="shared" ca="1" si="51"/>
        <v/>
      </c>
      <c r="Y238" s="210" t="str">
        <f>_xlfn.IFNA(VLOOKUP(F238,'Reference data SID'!D:E,2,FALSE),"")</f>
        <v/>
      </c>
      <c r="Z238" s="210" t="str">
        <f t="shared" si="52"/>
        <v>not ok</v>
      </c>
      <c r="AA238" s="210" t="str">
        <f t="shared" si="53"/>
        <v>not ok</v>
      </c>
      <c r="AB238" s="210" t="str">
        <f t="shared" si="54"/>
        <v>ok</v>
      </c>
      <c r="AC238" s="210" t="str">
        <f t="shared" si="55"/>
        <v>_EC</v>
      </c>
      <c r="AD238" s="210" t="str">
        <f t="shared" si="56"/>
        <v>_CAS</v>
      </c>
      <c r="AE238" s="210" t="str">
        <f t="shared" si="57"/>
        <v>_uses</v>
      </c>
      <c r="AF238" s="210" t="str">
        <f t="shared" si="58"/>
        <v/>
      </c>
      <c r="AG238" s="210" t="str">
        <f t="shared" si="59"/>
        <v/>
      </c>
      <c r="AH238" s="210" t="str">
        <f t="shared" si="60"/>
        <v>_articles</v>
      </c>
      <c r="AI238" s="210" t="str">
        <f t="shared" si="61"/>
        <v/>
      </c>
      <c r="AJ238" s="210" t="str">
        <f t="shared" si="62"/>
        <v/>
      </c>
      <c r="AK238" s="210" t="str">
        <f>IF(LEN(F238)&gt;1,CONCATENATE(Table6[[#This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8" s="210" t="str">
        <f>IF(LEN(F238)&gt;1,IF(COUNTIFS($AK$6:AK$502,LEFT(AK238,250))&gt;1,"Duplicate entry: it seems that you have two rows reporting the same stockpile, please verify that it is not a duplicate",""),"")</f>
        <v/>
      </c>
      <c r="AM238" s="210" t="str">
        <f>IF(LEN(F238)&gt;0,IF(ISNUMBER(MATCH(F238,Annex_I_II_entries,0)),"","The Entry name is not within the dropdown list, make sure that you have not copied and pasted overwritting the cell format (with its correponding dropdown list) in column A"),"")</f>
        <v/>
      </c>
      <c r="AN238" s="210" t="str">
        <f t="shared" ca="1" si="63"/>
        <v/>
      </c>
      <c r="AO238" s="210" t="str">
        <f t="shared" ca="1" si="64"/>
        <v/>
      </c>
      <c r="AP238" s="211" t="str">
        <f t="shared" ca="1" si="65"/>
        <v/>
      </c>
      <c r="AQ238" s="211" t="str">
        <f t="shared" ca="1" si="66"/>
        <v/>
      </c>
      <c r="AR238" s="212" t="str">
        <f t="shared" ca="1" si="67"/>
        <v/>
      </c>
    </row>
    <row r="239" spans="1:44" x14ac:dyDescent="0.25">
      <c r="A239" s="86"/>
      <c r="B239" s="86"/>
      <c r="C239" s="147"/>
      <c r="D239" s="176"/>
      <c r="E239" s="147"/>
      <c r="F239" s="147"/>
      <c r="G239" s="144"/>
      <c r="H239" s="144"/>
      <c r="I239" s="192" t="str">
        <f>_xlfn.IFNA(VLOOKUP(F239,'Reference data SID'!$D$2:$Q$673,14,FALSE),"")</f>
        <v/>
      </c>
      <c r="J239" s="192" t="str">
        <f>_xlfn.IFNA(VLOOKUP(I239,'Reference data SID'!$C$3:$E$673,3,FALSE),"")</f>
        <v/>
      </c>
      <c r="K239" s="64" t="str">
        <f>_xlfn.IFNA(IF(J239=FALSE,I239,IF(ISBLANK(G239),VLOOKUP(H239,'Reference data SID'!$N:$P,3,FALSE),VLOOKUP(G239,'Reference data SID'!$M:$P,4,FALSE))),"")</f>
        <v/>
      </c>
      <c r="L239" s="148" t="str">
        <f>_xlfn.IFNA(VLOOKUP(K239,'Reference data SID'!L:M,2,FALSE),"")</f>
        <v/>
      </c>
      <c r="M239" s="148" t="str">
        <f>_xlfn.IFNA(VLOOKUP(K239,'Reference data SID'!L:N,3,FALSE),"")</f>
        <v/>
      </c>
      <c r="N239" s="148" t="str">
        <f>_xlfn.IFNA(VLOOKUP(K239,'Reference data SID'!L:O,4,FALSE),"")</f>
        <v/>
      </c>
      <c r="O239" s="147"/>
      <c r="P239" s="147"/>
      <c r="Q239" s="147"/>
      <c r="R239" s="147"/>
      <c r="S239" s="147"/>
      <c r="T239" s="146"/>
      <c r="U239" s="146"/>
      <c r="V239" s="146"/>
      <c r="W239" s="147"/>
      <c r="X239" s="149" t="str">
        <f t="shared" ca="1" si="51"/>
        <v/>
      </c>
      <c r="Y239" s="210" t="str">
        <f>_xlfn.IFNA(VLOOKUP(F239,'Reference data SID'!D:E,2,FALSE),"")</f>
        <v/>
      </c>
      <c r="Z239" s="210" t="str">
        <f t="shared" si="52"/>
        <v>not ok</v>
      </c>
      <c r="AA239" s="210" t="str">
        <f t="shared" si="53"/>
        <v>not ok</v>
      </c>
      <c r="AB239" s="210" t="str">
        <f t="shared" si="54"/>
        <v>ok</v>
      </c>
      <c r="AC239" s="210" t="str">
        <f t="shared" si="55"/>
        <v>_EC</v>
      </c>
      <c r="AD239" s="210" t="str">
        <f t="shared" si="56"/>
        <v>_CAS</v>
      </c>
      <c r="AE239" s="210" t="str">
        <f t="shared" si="57"/>
        <v>_uses</v>
      </c>
      <c r="AF239" s="210" t="str">
        <f t="shared" si="58"/>
        <v/>
      </c>
      <c r="AG239" s="210" t="str">
        <f t="shared" si="59"/>
        <v/>
      </c>
      <c r="AH239" s="210" t="str">
        <f t="shared" si="60"/>
        <v>_articles</v>
      </c>
      <c r="AI239" s="210" t="str">
        <f t="shared" si="61"/>
        <v/>
      </c>
      <c r="AJ239" s="210" t="str">
        <f t="shared" si="62"/>
        <v/>
      </c>
      <c r="AK239" s="210" t="str">
        <f>IF(LEN(F239)&gt;1,CONCATENATE(Table6[[#This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39" s="210" t="str">
        <f>IF(LEN(F239)&gt;1,IF(COUNTIFS($AK$6:AK$502,LEFT(AK239,250))&gt;1,"Duplicate entry: it seems that you have two rows reporting the same stockpile, please verify that it is not a duplicate",""),"")</f>
        <v/>
      </c>
      <c r="AM239" s="210" t="str">
        <f>IF(LEN(F239)&gt;0,IF(ISNUMBER(MATCH(F239,Annex_I_II_entries,0)),"","The Entry name is not within the dropdown list, make sure that you have not copied and pasted overwritting the cell format (with its correponding dropdown list) in column A"),"")</f>
        <v/>
      </c>
      <c r="AN239" s="210" t="str">
        <f t="shared" ca="1" si="63"/>
        <v/>
      </c>
      <c r="AO239" s="210" t="str">
        <f t="shared" ca="1" si="64"/>
        <v/>
      </c>
      <c r="AP239" s="211" t="str">
        <f t="shared" ca="1" si="65"/>
        <v/>
      </c>
      <c r="AQ239" s="211" t="str">
        <f t="shared" ca="1" si="66"/>
        <v/>
      </c>
      <c r="AR239" s="212" t="str">
        <f t="shared" ca="1" si="67"/>
        <v/>
      </c>
    </row>
    <row r="240" spans="1:44" x14ac:dyDescent="0.25">
      <c r="A240" s="86"/>
      <c r="B240" s="86"/>
      <c r="C240" s="144"/>
      <c r="D240" s="145"/>
      <c r="E240" s="144"/>
      <c r="F240" s="144"/>
      <c r="G240" s="144"/>
      <c r="H240" s="144"/>
      <c r="I240" s="191" t="str">
        <f>_xlfn.IFNA(VLOOKUP(F240,'Reference data SID'!$D$2:$Q$673,14,FALSE),"")</f>
        <v/>
      </c>
      <c r="J240" s="191" t="str">
        <f>_xlfn.IFNA(VLOOKUP(I240,'Reference data SID'!$C$3:$E$673,3,FALSE),"")</f>
        <v/>
      </c>
      <c r="K240" s="64" t="str">
        <f>_xlfn.IFNA(IF(J240=FALSE,I240,IF(ISBLANK(G240),VLOOKUP(H240,'Reference data SID'!$N:$P,3,FALSE),VLOOKUP(G240,'Reference data SID'!$M:$P,4,FALSE))),"")</f>
        <v/>
      </c>
      <c r="L240" s="148" t="str">
        <f>_xlfn.IFNA(VLOOKUP(K240,'Reference data SID'!L:M,2,FALSE),"")</f>
        <v/>
      </c>
      <c r="M240" s="148" t="str">
        <f>_xlfn.IFNA(VLOOKUP(K240,'Reference data SID'!L:N,3,FALSE),"")</f>
        <v/>
      </c>
      <c r="N240" s="148" t="str">
        <f>_xlfn.IFNA(VLOOKUP(K240,'Reference data SID'!L:O,4,FALSE),"")</f>
        <v/>
      </c>
      <c r="O240" s="144"/>
      <c r="P240" s="144"/>
      <c r="Q240" s="144"/>
      <c r="R240" s="144"/>
      <c r="S240" s="144"/>
      <c r="T240" s="146"/>
      <c r="U240" s="146"/>
      <c r="V240" s="146"/>
      <c r="W240" s="144"/>
      <c r="X240" s="149" t="str">
        <f t="shared" ca="1" si="51"/>
        <v/>
      </c>
      <c r="Y240" s="210" t="str">
        <f>_xlfn.IFNA(VLOOKUP(F240,'Reference data SID'!D:E,2,FALSE),"")</f>
        <v/>
      </c>
      <c r="Z240" s="210" t="str">
        <f t="shared" si="52"/>
        <v>not ok</v>
      </c>
      <c r="AA240" s="210" t="str">
        <f t="shared" si="53"/>
        <v>not ok</v>
      </c>
      <c r="AB240" s="210" t="str">
        <f t="shared" si="54"/>
        <v>ok</v>
      </c>
      <c r="AC240" s="210" t="str">
        <f t="shared" si="55"/>
        <v>_EC</v>
      </c>
      <c r="AD240" s="210" t="str">
        <f t="shared" si="56"/>
        <v>_CAS</v>
      </c>
      <c r="AE240" s="210" t="str">
        <f t="shared" si="57"/>
        <v>_uses</v>
      </c>
      <c r="AF240" s="210" t="str">
        <f t="shared" si="58"/>
        <v/>
      </c>
      <c r="AG240" s="210" t="str">
        <f t="shared" si="59"/>
        <v/>
      </c>
      <c r="AH240" s="210" t="str">
        <f t="shared" si="60"/>
        <v>_articles</v>
      </c>
      <c r="AI240" s="210" t="str">
        <f t="shared" si="61"/>
        <v/>
      </c>
      <c r="AJ240" s="210" t="str">
        <f t="shared" si="62"/>
        <v/>
      </c>
      <c r="AK240" s="210" t="str">
        <f>IF(LEN(F240)&gt;1,CONCATENATE(Table6[[#This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0" s="210" t="str">
        <f>IF(LEN(F240)&gt;1,IF(COUNTIFS($AK$6:AK$502,LEFT(AK240,250))&gt;1,"Duplicate entry: it seems that you have two rows reporting the same stockpile, please verify that it is not a duplicate",""),"")</f>
        <v/>
      </c>
      <c r="AM240" s="210" t="str">
        <f>IF(LEN(F240)&gt;0,IF(ISNUMBER(MATCH(F240,Annex_I_II_entries,0)),"","The Entry name is not within the dropdown list, make sure that you have not copied and pasted overwritting the cell format (with its correponding dropdown list) in column A"),"")</f>
        <v/>
      </c>
      <c r="AN240" s="210" t="str">
        <f t="shared" ca="1" si="63"/>
        <v/>
      </c>
      <c r="AO240" s="210" t="str">
        <f t="shared" ca="1" si="64"/>
        <v/>
      </c>
      <c r="AP240" s="211" t="str">
        <f t="shared" ca="1" si="65"/>
        <v/>
      </c>
      <c r="AQ240" s="211" t="str">
        <f t="shared" ca="1" si="66"/>
        <v/>
      </c>
      <c r="AR240" s="212" t="str">
        <f t="shared" ca="1" si="67"/>
        <v/>
      </c>
    </row>
    <row r="241" spans="1:44" x14ac:dyDescent="0.25">
      <c r="A241" s="86"/>
      <c r="B241" s="86"/>
      <c r="C241" s="147"/>
      <c r="D241" s="176"/>
      <c r="E241" s="147"/>
      <c r="F241" s="147"/>
      <c r="G241" s="144"/>
      <c r="H241" s="144"/>
      <c r="I241" s="192" t="str">
        <f>_xlfn.IFNA(VLOOKUP(F241,'Reference data SID'!$D$2:$Q$673,14,FALSE),"")</f>
        <v/>
      </c>
      <c r="J241" s="192" t="str">
        <f>_xlfn.IFNA(VLOOKUP(I241,'Reference data SID'!$C$3:$E$673,3,FALSE),"")</f>
        <v/>
      </c>
      <c r="K241" s="64" t="str">
        <f>_xlfn.IFNA(IF(J241=FALSE,I241,IF(ISBLANK(G241),VLOOKUP(H241,'Reference data SID'!$N:$P,3,FALSE),VLOOKUP(G241,'Reference data SID'!$M:$P,4,FALSE))),"")</f>
        <v/>
      </c>
      <c r="L241" s="148" t="str">
        <f>_xlfn.IFNA(VLOOKUP(K241,'Reference data SID'!L:M,2,FALSE),"")</f>
        <v/>
      </c>
      <c r="M241" s="148" t="str">
        <f>_xlfn.IFNA(VLOOKUP(K241,'Reference data SID'!L:N,3,FALSE),"")</f>
        <v/>
      </c>
      <c r="N241" s="148" t="str">
        <f>_xlfn.IFNA(VLOOKUP(K241,'Reference data SID'!L:O,4,FALSE),"")</f>
        <v/>
      </c>
      <c r="O241" s="147"/>
      <c r="P241" s="147"/>
      <c r="Q241" s="147"/>
      <c r="R241" s="147"/>
      <c r="S241" s="147"/>
      <c r="T241" s="146"/>
      <c r="U241" s="146"/>
      <c r="V241" s="146"/>
      <c r="W241" s="147"/>
      <c r="X241" s="149" t="str">
        <f t="shared" ca="1" si="51"/>
        <v/>
      </c>
      <c r="Y241" s="210" t="str">
        <f>_xlfn.IFNA(VLOOKUP(F241,'Reference data SID'!D:E,2,FALSE),"")</f>
        <v/>
      </c>
      <c r="Z241" s="210" t="str">
        <f t="shared" si="52"/>
        <v>not ok</v>
      </c>
      <c r="AA241" s="210" t="str">
        <f t="shared" si="53"/>
        <v>not ok</v>
      </c>
      <c r="AB241" s="210" t="str">
        <f t="shared" si="54"/>
        <v>ok</v>
      </c>
      <c r="AC241" s="210" t="str">
        <f t="shared" si="55"/>
        <v>_EC</v>
      </c>
      <c r="AD241" s="210" t="str">
        <f t="shared" si="56"/>
        <v>_CAS</v>
      </c>
      <c r="AE241" s="210" t="str">
        <f t="shared" si="57"/>
        <v>_uses</v>
      </c>
      <c r="AF241" s="210" t="str">
        <f t="shared" si="58"/>
        <v/>
      </c>
      <c r="AG241" s="210" t="str">
        <f t="shared" si="59"/>
        <v/>
      </c>
      <c r="AH241" s="210" t="str">
        <f t="shared" si="60"/>
        <v>_articles</v>
      </c>
      <c r="AI241" s="210" t="str">
        <f t="shared" si="61"/>
        <v/>
      </c>
      <c r="AJ241" s="210" t="str">
        <f t="shared" si="62"/>
        <v/>
      </c>
      <c r="AK241" s="210" t="str">
        <f>IF(LEN(F241)&gt;1,CONCATENATE(Table6[[#This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1" s="210" t="str">
        <f>IF(LEN(F241)&gt;1,IF(COUNTIFS($AK$6:AK$502,LEFT(AK241,250))&gt;1,"Duplicate entry: it seems that you have two rows reporting the same stockpile, please verify that it is not a duplicate",""),"")</f>
        <v/>
      </c>
      <c r="AM241" s="210" t="str">
        <f>IF(LEN(F241)&gt;0,IF(ISNUMBER(MATCH(F241,Annex_I_II_entries,0)),"","The Entry name is not within the dropdown list, make sure that you have not copied and pasted overwritting the cell format (with its correponding dropdown list) in column A"),"")</f>
        <v/>
      </c>
      <c r="AN241" s="210" t="str">
        <f t="shared" ca="1" si="63"/>
        <v/>
      </c>
      <c r="AO241" s="210" t="str">
        <f t="shared" ca="1" si="64"/>
        <v/>
      </c>
      <c r="AP241" s="211" t="str">
        <f t="shared" ca="1" si="65"/>
        <v/>
      </c>
      <c r="AQ241" s="211" t="str">
        <f t="shared" ca="1" si="66"/>
        <v/>
      </c>
      <c r="AR241" s="212" t="str">
        <f t="shared" ca="1" si="67"/>
        <v/>
      </c>
    </row>
    <row r="242" spans="1:44" x14ac:dyDescent="0.25">
      <c r="A242" s="86"/>
      <c r="B242" s="86"/>
      <c r="C242" s="144"/>
      <c r="D242" s="145"/>
      <c r="E242" s="144"/>
      <c r="F242" s="144"/>
      <c r="G242" s="144"/>
      <c r="H242" s="144"/>
      <c r="I242" s="191" t="str">
        <f>_xlfn.IFNA(VLOOKUP(F242,'Reference data SID'!$D$2:$Q$673,14,FALSE),"")</f>
        <v/>
      </c>
      <c r="J242" s="191" t="str">
        <f>_xlfn.IFNA(VLOOKUP(I242,'Reference data SID'!$C$3:$E$673,3,FALSE),"")</f>
        <v/>
      </c>
      <c r="K242" s="64" t="str">
        <f>_xlfn.IFNA(IF(J242=FALSE,I242,IF(ISBLANK(G242),VLOOKUP(H242,'Reference data SID'!$N:$P,3,FALSE),VLOOKUP(G242,'Reference data SID'!$M:$P,4,FALSE))),"")</f>
        <v/>
      </c>
      <c r="L242" s="148" t="str">
        <f>_xlfn.IFNA(VLOOKUP(K242,'Reference data SID'!L:M,2,FALSE),"")</f>
        <v/>
      </c>
      <c r="M242" s="148" t="str">
        <f>_xlfn.IFNA(VLOOKUP(K242,'Reference data SID'!L:N,3,FALSE),"")</f>
        <v/>
      </c>
      <c r="N242" s="148" t="str">
        <f>_xlfn.IFNA(VLOOKUP(K242,'Reference data SID'!L:O,4,FALSE),"")</f>
        <v/>
      </c>
      <c r="O242" s="144"/>
      <c r="P242" s="144"/>
      <c r="Q242" s="144"/>
      <c r="R242" s="144"/>
      <c r="S242" s="144"/>
      <c r="T242" s="146"/>
      <c r="U242" s="146"/>
      <c r="V242" s="146"/>
      <c r="W242" s="144"/>
      <c r="X242" s="149" t="str">
        <f t="shared" ca="1" si="51"/>
        <v/>
      </c>
      <c r="Y242" s="210" t="str">
        <f>_xlfn.IFNA(VLOOKUP(F242,'Reference data SID'!D:E,2,FALSE),"")</f>
        <v/>
      </c>
      <c r="Z242" s="210" t="str">
        <f t="shared" si="52"/>
        <v>not ok</v>
      </c>
      <c r="AA242" s="210" t="str">
        <f t="shared" si="53"/>
        <v>not ok</v>
      </c>
      <c r="AB242" s="210" t="str">
        <f t="shared" si="54"/>
        <v>ok</v>
      </c>
      <c r="AC242" s="210" t="str">
        <f t="shared" si="55"/>
        <v>_EC</v>
      </c>
      <c r="AD242" s="210" t="str">
        <f t="shared" si="56"/>
        <v>_CAS</v>
      </c>
      <c r="AE242" s="210" t="str">
        <f t="shared" si="57"/>
        <v>_uses</v>
      </c>
      <c r="AF242" s="210" t="str">
        <f t="shared" si="58"/>
        <v/>
      </c>
      <c r="AG242" s="210" t="str">
        <f t="shared" si="59"/>
        <v/>
      </c>
      <c r="AH242" s="210" t="str">
        <f t="shared" si="60"/>
        <v>_articles</v>
      </c>
      <c r="AI242" s="210" t="str">
        <f t="shared" si="61"/>
        <v/>
      </c>
      <c r="AJ242" s="210" t="str">
        <f t="shared" si="62"/>
        <v/>
      </c>
      <c r="AK242" s="210" t="str">
        <f>IF(LEN(F242)&gt;1,CONCATENATE(Table6[[#This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2" s="210" t="str">
        <f>IF(LEN(F242)&gt;1,IF(COUNTIFS($AK$6:AK$502,LEFT(AK242,250))&gt;1,"Duplicate entry: it seems that you have two rows reporting the same stockpile, please verify that it is not a duplicate",""),"")</f>
        <v/>
      </c>
      <c r="AM242" s="210" t="str">
        <f>IF(LEN(F242)&gt;0,IF(ISNUMBER(MATCH(F242,Annex_I_II_entries,0)),"","The Entry name is not within the dropdown list, make sure that you have not copied and pasted overwritting the cell format (with its correponding dropdown list) in column A"),"")</f>
        <v/>
      </c>
      <c r="AN242" s="210" t="str">
        <f t="shared" ca="1" si="63"/>
        <v/>
      </c>
      <c r="AO242" s="210" t="str">
        <f t="shared" ca="1" si="64"/>
        <v/>
      </c>
      <c r="AP242" s="211" t="str">
        <f t="shared" ca="1" si="65"/>
        <v/>
      </c>
      <c r="AQ242" s="211" t="str">
        <f t="shared" ca="1" si="66"/>
        <v/>
      </c>
      <c r="AR242" s="212" t="str">
        <f t="shared" ca="1" si="67"/>
        <v/>
      </c>
    </row>
    <row r="243" spans="1:44" x14ac:dyDescent="0.25">
      <c r="A243" s="86"/>
      <c r="B243" s="86"/>
      <c r="C243" s="147"/>
      <c r="D243" s="176"/>
      <c r="E243" s="147"/>
      <c r="F243" s="147"/>
      <c r="G243" s="144"/>
      <c r="H243" s="144"/>
      <c r="I243" s="192" t="str">
        <f>_xlfn.IFNA(VLOOKUP(F243,'Reference data SID'!$D$2:$Q$673,14,FALSE),"")</f>
        <v/>
      </c>
      <c r="J243" s="192" t="str">
        <f>_xlfn.IFNA(VLOOKUP(I243,'Reference data SID'!$C$3:$E$673,3,FALSE),"")</f>
        <v/>
      </c>
      <c r="K243" s="64" t="str">
        <f>_xlfn.IFNA(IF(J243=FALSE,I243,IF(ISBLANK(G243),VLOOKUP(H243,'Reference data SID'!$N:$P,3,FALSE),VLOOKUP(G243,'Reference data SID'!$M:$P,4,FALSE))),"")</f>
        <v/>
      </c>
      <c r="L243" s="148" t="str">
        <f>_xlfn.IFNA(VLOOKUP(K243,'Reference data SID'!L:M,2,FALSE),"")</f>
        <v/>
      </c>
      <c r="M243" s="148" t="str">
        <f>_xlfn.IFNA(VLOOKUP(K243,'Reference data SID'!L:N,3,FALSE),"")</f>
        <v/>
      </c>
      <c r="N243" s="148" t="str">
        <f>_xlfn.IFNA(VLOOKUP(K243,'Reference data SID'!L:O,4,FALSE),"")</f>
        <v/>
      </c>
      <c r="O243" s="147"/>
      <c r="P243" s="147"/>
      <c r="Q243" s="147"/>
      <c r="R243" s="147"/>
      <c r="S243" s="147"/>
      <c r="T243" s="146"/>
      <c r="U243" s="146"/>
      <c r="V243" s="146"/>
      <c r="W243" s="147"/>
      <c r="X243" s="149" t="str">
        <f t="shared" ca="1" si="51"/>
        <v/>
      </c>
      <c r="Y243" s="210" t="str">
        <f>_xlfn.IFNA(VLOOKUP(F243,'Reference data SID'!D:E,2,FALSE),"")</f>
        <v/>
      </c>
      <c r="Z243" s="210" t="str">
        <f t="shared" si="52"/>
        <v>not ok</v>
      </c>
      <c r="AA243" s="210" t="str">
        <f t="shared" si="53"/>
        <v>not ok</v>
      </c>
      <c r="AB243" s="210" t="str">
        <f t="shared" si="54"/>
        <v>ok</v>
      </c>
      <c r="AC243" s="210" t="str">
        <f t="shared" si="55"/>
        <v>_EC</v>
      </c>
      <c r="AD243" s="210" t="str">
        <f t="shared" si="56"/>
        <v>_CAS</v>
      </c>
      <c r="AE243" s="210" t="str">
        <f t="shared" si="57"/>
        <v>_uses</v>
      </c>
      <c r="AF243" s="210" t="str">
        <f t="shared" si="58"/>
        <v/>
      </c>
      <c r="AG243" s="210" t="str">
        <f t="shared" si="59"/>
        <v/>
      </c>
      <c r="AH243" s="210" t="str">
        <f t="shared" si="60"/>
        <v>_articles</v>
      </c>
      <c r="AI243" s="210" t="str">
        <f t="shared" si="61"/>
        <v/>
      </c>
      <c r="AJ243" s="210" t="str">
        <f t="shared" si="62"/>
        <v/>
      </c>
      <c r="AK243" s="210" t="str">
        <f>IF(LEN(F243)&gt;1,CONCATENATE(Table6[[#This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3" s="210" t="str">
        <f>IF(LEN(F243)&gt;1,IF(COUNTIFS($AK$6:AK$502,LEFT(AK243,250))&gt;1,"Duplicate entry: it seems that you have two rows reporting the same stockpile, please verify that it is not a duplicate",""),"")</f>
        <v/>
      </c>
      <c r="AM243" s="210" t="str">
        <f>IF(LEN(F243)&gt;0,IF(ISNUMBER(MATCH(F243,Annex_I_II_entries,0)),"","The Entry name is not within the dropdown list, make sure that you have not copied and pasted overwritting the cell format (with its correponding dropdown list) in column A"),"")</f>
        <v/>
      </c>
      <c r="AN243" s="210" t="str">
        <f t="shared" ca="1" si="63"/>
        <v/>
      </c>
      <c r="AO243" s="210" t="str">
        <f t="shared" ca="1" si="64"/>
        <v/>
      </c>
      <c r="AP243" s="211" t="str">
        <f t="shared" ca="1" si="65"/>
        <v/>
      </c>
      <c r="AQ243" s="211" t="str">
        <f t="shared" ca="1" si="66"/>
        <v/>
      </c>
      <c r="AR243" s="212" t="str">
        <f t="shared" ca="1" si="67"/>
        <v/>
      </c>
    </row>
    <row r="244" spans="1:44" x14ac:dyDescent="0.25">
      <c r="A244" s="86"/>
      <c r="B244" s="86"/>
      <c r="C244" s="144"/>
      <c r="D244" s="145"/>
      <c r="E244" s="144"/>
      <c r="F244" s="144"/>
      <c r="G244" s="144"/>
      <c r="H244" s="144"/>
      <c r="I244" s="191" t="str">
        <f>_xlfn.IFNA(VLOOKUP(F244,'Reference data SID'!$D$2:$Q$673,14,FALSE),"")</f>
        <v/>
      </c>
      <c r="J244" s="191" t="str">
        <f>_xlfn.IFNA(VLOOKUP(I244,'Reference data SID'!$C$3:$E$673,3,FALSE),"")</f>
        <v/>
      </c>
      <c r="K244" s="64" t="str">
        <f>_xlfn.IFNA(IF(J244=FALSE,I244,IF(ISBLANK(G244),VLOOKUP(H244,'Reference data SID'!$N:$P,3,FALSE),VLOOKUP(G244,'Reference data SID'!$M:$P,4,FALSE))),"")</f>
        <v/>
      </c>
      <c r="L244" s="148" t="str">
        <f>_xlfn.IFNA(VLOOKUP(K244,'Reference data SID'!L:M,2,FALSE),"")</f>
        <v/>
      </c>
      <c r="M244" s="148" t="str">
        <f>_xlfn.IFNA(VLOOKUP(K244,'Reference data SID'!L:N,3,FALSE),"")</f>
        <v/>
      </c>
      <c r="N244" s="148" t="str">
        <f>_xlfn.IFNA(VLOOKUP(K244,'Reference data SID'!L:O,4,FALSE),"")</f>
        <v/>
      </c>
      <c r="O244" s="144"/>
      <c r="P244" s="144"/>
      <c r="Q244" s="144"/>
      <c r="R244" s="144"/>
      <c r="S244" s="144"/>
      <c r="T244" s="146"/>
      <c r="U244" s="146"/>
      <c r="V244" s="146"/>
      <c r="W244" s="144"/>
      <c r="X244" s="149" t="str">
        <f t="shared" ca="1" si="51"/>
        <v/>
      </c>
      <c r="Y244" s="210" t="str">
        <f>_xlfn.IFNA(VLOOKUP(F244,'Reference data SID'!D:E,2,FALSE),"")</f>
        <v/>
      </c>
      <c r="Z244" s="210" t="str">
        <f t="shared" si="52"/>
        <v>not ok</v>
      </c>
      <c r="AA244" s="210" t="str">
        <f t="shared" si="53"/>
        <v>not ok</v>
      </c>
      <c r="AB244" s="210" t="str">
        <f t="shared" si="54"/>
        <v>ok</v>
      </c>
      <c r="AC244" s="210" t="str">
        <f t="shared" si="55"/>
        <v>_EC</v>
      </c>
      <c r="AD244" s="210" t="str">
        <f t="shared" si="56"/>
        <v>_CAS</v>
      </c>
      <c r="AE244" s="210" t="str">
        <f t="shared" si="57"/>
        <v>_uses</v>
      </c>
      <c r="AF244" s="210" t="str">
        <f t="shared" si="58"/>
        <v/>
      </c>
      <c r="AG244" s="210" t="str">
        <f t="shared" si="59"/>
        <v/>
      </c>
      <c r="AH244" s="210" t="str">
        <f t="shared" si="60"/>
        <v>_articles</v>
      </c>
      <c r="AI244" s="210" t="str">
        <f t="shared" si="61"/>
        <v/>
      </c>
      <c r="AJ244" s="210" t="str">
        <f t="shared" si="62"/>
        <v/>
      </c>
      <c r="AK244" s="210" t="str">
        <f>IF(LEN(F244)&gt;1,CONCATENATE(Table6[[#This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4" s="210" t="str">
        <f>IF(LEN(F244)&gt;1,IF(COUNTIFS($AK$6:AK$502,LEFT(AK244,250))&gt;1,"Duplicate entry: it seems that you have two rows reporting the same stockpile, please verify that it is not a duplicate",""),"")</f>
        <v/>
      </c>
      <c r="AM244" s="210" t="str">
        <f>IF(LEN(F244)&gt;0,IF(ISNUMBER(MATCH(F244,Annex_I_II_entries,0)),"","The Entry name is not within the dropdown list, make sure that you have not copied and pasted overwritting the cell format (with its correponding dropdown list) in column A"),"")</f>
        <v/>
      </c>
      <c r="AN244" s="210" t="str">
        <f t="shared" ca="1" si="63"/>
        <v/>
      </c>
      <c r="AO244" s="210" t="str">
        <f t="shared" ca="1" si="64"/>
        <v/>
      </c>
      <c r="AP244" s="211" t="str">
        <f t="shared" ca="1" si="65"/>
        <v/>
      </c>
      <c r="AQ244" s="211" t="str">
        <f t="shared" ca="1" si="66"/>
        <v/>
      </c>
      <c r="AR244" s="212" t="str">
        <f t="shared" ca="1" si="67"/>
        <v/>
      </c>
    </row>
    <row r="245" spans="1:44" x14ac:dyDescent="0.25">
      <c r="A245" s="86"/>
      <c r="B245" s="86"/>
      <c r="C245" s="147"/>
      <c r="D245" s="176"/>
      <c r="E245" s="147"/>
      <c r="F245" s="147"/>
      <c r="G245" s="144"/>
      <c r="H245" s="144"/>
      <c r="I245" s="192" t="str">
        <f>_xlfn.IFNA(VLOOKUP(F245,'Reference data SID'!$D$2:$Q$673,14,FALSE),"")</f>
        <v/>
      </c>
      <c r="J245" s="192" t="str">
        <f>_xlfn.IFNA(VLOOKUP(I245,'Reference data SID'!$C$3:$E$673,3,FALSE),"")</f>
        <v/>
      </c>
      <c r="K245" s="64" t="str">
        <f>_xlfn.IFNA(IF(J245=FALSE,I245,IF(ISBLANK(G245),VLOOKUP(H245,'Reference data SID'!$N:$P,3,FALSE),VLOOKUP(G245,'Reference data SID'!$M:$P,4,FALSE))),"")</f>
        <v/>
      </c>
      <c r="L245" s="148" t="str">
        <f>_xlfn.IFNA(VLOOKUP(K245,'Reference data SID'!L:M,2,FALSE),"")</f>
        <v/>
      </c>
      <c r="M245" s="148" t="str">
        <f>_xlfn.IFNA(VLOOKUP(K245,'Reference data SID'!L:N,3,FALSE),"")</f>
        <v/>
      </c>
      <c r="N245" s="148" t="str">
        <f>_xlfn.IFNA(VLOOKUP(K245,'Reference data SID'!L:O,4,FALSE),"")</f>
        <v/>
      </c>
      <c r="O245" s="147"/>
      <c r="P245" s="147"/>
      <c r="Q245" s="147"/>
      <c r="R245" s="147"/>
      <c r="S245" s="147"/>
      <c r="T245" s="146"/>
      <c r="U245" s="146"/>
      <c r="V245" s="146"/>
      <c r="W245" s="147"/>
      <c r="X245" s="149" t="str">
        <f t="shared" ca="1" si="51"/>
        <v/>
      </c>
      <c r="Y245" s="210" t="str">
        <f>_xlfn.IFNA(VLOOKUP(F245,'Reference data SID'!D:E,2,FALSE),"")</f>
        <v/>
      </c>
      <c r="Z245" s="210" t="str">
        <f t="shared" si="52"/>
        <v>not ok</v>
      </c>
      <c r="AA245" s="210" t="str">
        <f t="shared" si="53"/>
        <v>not ok</v>
      </c>
      <c r="AB245" s="210" t="str">
        <f t="shared" si="54"/>
        <v>ok</v>
      </c>
      <c r="AC245" s="210" t="str">
        <f t="shared" si="55"/>
        <v>_EC</v>
      </c>
      <c r="AD245" s="210" t="str">
        <f t="shared" si="56"/>
        <v>_CAS</v>
      </c>
      <c r="AE245" s="210" t="str">
        <f t="shared" si="57"/>
        <v>_uses</v>
      </c>
      <c r="AF245" s="210" t="str">
        <f t="shared" si="58"/>
        <v/>
      </c>
      <c r="AG245" s="210" t="str">
        <f t="shared" si="59"/>
        <v/>
      </c>
      <c r="AH245" s="210" t="str">
        <f t="shared" si="60"/>
        <v>_articles</v>
      </c>
      <c r="AI245" s="210" t="str">
        <f t="shared" si="61"/>
        <v/>
      </c>
      <c r="AJ245" s="210" t="str">
        <f t="shared" si="62"/>
        <v/>
      </c>
      <c r="AK245" s="210" t="str">
        <f>IF(LEN(F245)&gt;1,CONCATENATE(Table6[[#This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5" s="210" t="str">
        <f>IF(LEN(F245)&gt;1,IF(COUNTIFS($AK$6:AK$502,LEFT(AK245,250))&gt;1,"Duplicate entry: it seems that you have two rows reporting the same stockpile, please verify that it is not a duplicate",""),"")</f>
        <v/>
      </c>
      <c r="AM245" s="210" t="str">
        <f>IF(LEN(F245)&gt;0,IF(ISNUMBER(MATCH(F245,Annex_I_II_entries,0)),"","The Entry name is not within the dropdown list, make sure that you have not copied and pasted overwritting the cell format (with its correponding dropdown list) in column A"),"")</f>
        <v/>
      </c>
      <c r="AN245" s="210" t="str">
        <f t="shared" ca="1" si="63"/>
        <v/>
      </c>
      <c r="AO245" s="210" t="str">
        <f t="shared" ca="1" si="64"/>
        <v/>
      </c>
      <c r="AP245" s="211" t="str">
        <f t="shared" ca="1" si="65"/>
        <v/>
      </c>
      <c r="AQ245" s="211" t="str">
        <f t="shared" ca="1" si="66"/>
        <v/>
      </c>
      <c r="AR245" s="212" t="str">
        <f t="shared" ca="1" si="67"/>
        <v/>
      </c>
    </row>
    <row r="246" spans="1:44" x14ac:dyDescent="0.25">
      <c r="A246" s="86"/>
      <c r="B246" s="86"/>
      <c r="C246" s="144"/>
      <c r="D246" s="145"/>
      <c r="E246" s="144"/>
      <c r="F246" s="144"/>
      <c r="G246" s="144"/>
      <c r="H246" s="144"/>
      <c r="I246" s="191" t="str">
        <f>_xlfn.IFNA(VLOOKUP(F246,'Reference data SID'!$D$2:$Q$673,14,FALSE),"")</f>
        <v/>
      </c>
      <c r="J246" s="191" t="str">
        <f>_xlfn.IFNA(VLOOKUP(I246,'Reference data SID'!$C$3:$E$673,3,FALSE),"")</f>
        <v/>
      </c>
      <c r="K246" s="64" t="str">
        <f>_xlfn.IFNA(IF(J246=FALSE,I246,IF(ISBLANK(G246),VLOOKUP(H246,'Reference data SID'!$N:$P,3,FALSE),VLOOKUP(G246,'Reference data SID'!$M:$P,4,FALSE))),"")</f>
        <v/>
      </c>
      <c r="L246" s="148" t="str">
        <f>_xlfn.IFNA(VLOOKUP(K246,'Reference data SID'!L:M,2,FALSE),"")</f>
        <v/>
      </c>
      <c r="M246" s="148" t="str">
        <f>_xlfn.IFNA(VLOOKUP(K246,'Reference data SID'!L:N,3,FALSE),"")</f>
        <v/>
      </c>
      <c r="N246" s="148" t="str">
        <f>_xlfn.IFNA(VLOOKUP(K246,'Reference data SID'!L:O,4,FALSE),"")</f>
        <v/>
      </c>
      <c r="O246" s="144"/>
      <c r="P246" s="144"/>
      <c r="Q246" s="144"/>
      <c r="R246" s="144"/>
      <c r="S246" s="144"/>
      <c r="T246" s="146"/>
      <c r="U246" s="146"/>
      <c r="V246" s="146"/>
      <c r="W246" s="144"/>
      <c r="X246" s="149" t="str">
        <f t="shared" ca="1" si="51"/>
        <v/>
      </c>
      <c r="Y246" s="210" t="str">
        <f>_xlfn.IFNA(VLOOKUP(F246,'Reference data SID'!D:E,2,FALSE),"")</f>
        <v/>
      </c>
      <c r="Z246" s="210" t="str">
        <f t="shared" si="52"/>
        <v>not ok</v>
      </c>
      <c r="AA246" s="210" t="str">
        <f t="shared" si="53"/>
        <v>not ok</v>
      </c>
      <c r="AB246" s="210" t="str">
        <f t="shared" si="54"/>
        <v>ok</v>
      </c>
      <c r="AC246" s="210" t="str">
        <f t="shared" si="55"/>
        <v>_EC</v>
      </c>
      <c r="AD246" s="210" t="str">
        <f t="shared" si="56"/>
        <v>_CAS</v>
      </c>
      <c r="AE246" s="210" t="str">
        <f t="shared" si="57"/>
        <v>_uses</v>
      </c>
      <c r="AF246" s="210" t="str">
        <f t="shared" si="58"/>
        <v/>
      </c>
      <c r="AG246" s="210" t="str">
        <f t="shared" si="59"/>
        <v/>
      </c>
      <c r="AH246" s="210" t="str">
        <f t="shared" si="60"/>
        <v>_articles</v>
      </c>
      <c r="AI246" s="210" t="str">
        <f t="shared" si="61"/>
        <v/>
      </c>
      <c r="AJ246" s="210" t="str">
        <f t="shared" si="62"/>
        <v/>
      </c>
      <c r="AK246" s="210" t="str">
        <f>IF(LEN(F246)&gt;1,CONCATENATE(Table6[[#This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6" s="210" t="str">
        <f>IF(LEN(F246)&gt;1,IF(COUNTIFS($AK$6:AK$502,LEFT(AK246,250))&gt;1,"Duplicate entry: it seems that you have two rows reporting the same stockpile, please verify that it is not a duplicate",""),"")</f>
        <v/>
      </c>
      <c r="AM246" s="210" t="str">
        <f>IF(LEN(F246)&gt;0,IF(ISNUMBER(MATCH(F246,Annex_I_II_entries,0)),"","The Entry name is not within the dropdown list, make sure that you have not copied and pasted overwritting the cell format (with its correponding dropdown list) in column A"),"")</f>
        <v/>
      </c>
      <c r="AN246" s="210" t="str">
        <f t="shared" ca="1" si="63"/>
        <v/>
      </c>
      <c r="AO246" s="210" t="str">
        <f t="shared" ca="1" si="64"/>
        <v/>
      </c>
      <c r="AP246" s="211" t="str">
        <f t="shared" ca="1" si="65"/>
        <v/>
      </c>
      <c r="AQ246" s="211" t="str">
        <f t="shared" ca="1" si="66"/>
        <v/>
      </c>
      <c r="AR246" s="212" t="str">
        <f t="shared" ca="1" si="67"/>
        <v/>
      </c>
    </row>
    <row r="247" spans="1:44" x14ac:dyDescent="0.25">
      <c r="A247" s="86"/>
      <c r="B247" s="86"/>
      <c r="C247" s="147"/>
      <c r="D247" s="176"/>
      <c r="E247" s="147"/>
      <c r="F247" s="147"/>
      <c r="G247" s="144"/>
      <c r="H247" s="144"/>
      <c r="I247" s="192" t="str">
        <f>_xlfn.IFNA(VLOOKUP(F247,'Reference data SID'!$D$2:$Q$673,14,FALSE),"")</f>
        <v/>
      </c>
      <c r="J247" s="192" t="str">
        <f>_xlfn.IFNA(VLOOKUP(I247,'Reference data SID'!$C$3:$E$673,3,FALSE),"")</f>
        <v/>
      </c>
      <c r="K247" s="64" t="str">
        <f>_xlfn.IFNA(IF(J247=FALSE,I247,IF(ISBLANK(G247),VLOOKUP(H247,'Reference data SID'!$N:$P,3,FALSE),VLOOKUP(G247,'Reference data SID'!$M:$P,4,FALSE))),"")</f>
        <v/>
      </c>
      <c r="L247" s="148" t="str">
        <f>_xlfn.IFNA(VLOOKUP(K247,'Reference data SID'!L:M,2,FALSE),"")</f>
        <v/>
      </c>
      <c r="M247" s="148" t="str">
        <f>_xlfn.IFNA(VLOOKUP(K247,'Reference data SID'!L:N,3,FALSE),"")</f>
        <v/>
      </c>
      <c r="N247" s="148" t="str">
        <f>_xlfn.IFNA(VLOOKUP(K247,'Reference data SID'!L:O,4,FALSE),"")</f>
        <v/>
      </c>
      <c r="O247" s="147"/>
      <c r="P247" s="147"/>
      <c r="Q247" s="147"/>
      <c r="R247" s="147"/>
      <c r="S247" s="147"/>
      <c r="T247" s="146"/>
      <c r="U247" s="146"/>
      <c r="V247" s="146"/>
      <c r="W247" s="147"/>
      <c r="X247" s="149" t="str">
        <f t="shared" ca="1" si="51"/>
        <v/>
      </c>
      <c r="Y247" s="210" t="str">
        <f>_xlfn.IFNA(VLOOKUP(F247,'Reference data SID'!D:E,2,FALSE),"")</f>
        <v/>
      </c>
      <c r="Z247" s="210" t="str">
        <f t="shared" si="52"/>
        <v>not ok</v>
      </c>
      <c r="AA247" s="210" t="str">
        <f t="shared" si="53"/>
        <v>not ok</v>
      </c>
      <c r="AB247" s="210" t="str">
        <f t="shared" si="54"/>
        <v>ok</v>
      </c>
      <c r="AC247" s="210" t="str">
        <f t="shared" si="55"/>
        <v>_EC</v>
      </c>
      <c r="AD247" s="210" t="str">
        <f t="shared" si="56"/>
        <v>_CAS</v>
      </c>
      <c r="AE247" s="210" t="str">
        <f t="shared" si="57"/>
        <v>_uses</v>
      </c>
      <c r="AF247" s="210" t="str">
        <f t="shared" si="58"/>
        <v/>
      </c>
      <c r="AG247" s="210" t="str">
        <f t="shared" si="59"/>
        <v/>
      </c>
      <c r="AH247" s="210" t="str">
        <f t="shared" si="60"/>
        <v>_articles</v>
      </c>
      <c r="AI247" s="210" t="str">
        <f t="shared" si="61"/>
        <v/>
      </c>
      <c r="AJ247" s="210" t="str">
        <f t="shared" si="62"/>
        <v/>
      </c>
      <c r="AK247" s="210" t="str">
        <f>IF(LEN(F247)&gt;1,CONCATENATE(Table6[[#This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7" s="210" t="str">
        <f>IF(LEN(F247)&gt;1,IF(COUNTIFS($AK$6:AK$502,LEFT(AK247,250))&gt;1,"Duplicate entry: it seems that you have two rows reporting the same stockpile, please verify that it is not a duplicate",""),"")</f>
        <v/>
      </c>
      <c r="AM247" s="210" t="str">
        <f>IF(LEN(F247)&gt;0,IF(ISNUMBER(MATCH(F247,Annex_I_II_entries,0)),"","The Entry name is not within the dropdown list, make sure that you have not copied and pasted overwritting the cell format (with its correponding dropdown list) in column A"),"")</f>
        <v/>
      </c>
      <c r="AN247" s="210" t="str">
        <f t="shared" ca="1" si="63"/>
        <v/>
      </c>
      <c r="AO247" s="210" t="str">
        <f t="shared" ca="1" si="64"/>
        <v/>
      </c>
      <c r="AP247" s="211" t="str">
        <f t="shared" ca="1" si="65"/>
        <v/>
      </c>
      <c r="AQ247" s="211" t="str">
        <f t="shared" ca="1" si="66"/>
        <v/>
      </c>
      <c r="AR247" s="212" t="str">
        <f t="shared" ca="1" si="67"/>
        <v/>
      </c>
    </row>
    <row r="248" spans="1:44" x14ac:dyDescent="0.25">
      <c r="A248" s="86"/>
      <c r="B248" s="86"/>
      <c r="C248" s="144"/>
      <c r="D248" s="145"/>
      <c r="E248" s="144"/>
      <c r="F248" s="144"/>
      <c r="G248" s="144"/>
      <c r="H248" s="144"/>
      <c r="I248" s="191" t="str">
        <f>_xlfn.IFNA(VLOOKUP(F248,'Reference data SID'!$D$2:$Q$673,14,FALSE),"")</f>
        <v/>
      </c>
      <c r="J248" s="191" t="str">
        <f>_xlfn.IFNA(VLOOKUP(I248,'Reference data SID'!$C$3:$E$673,3,FALSE),"")</f>
        <v/>
      </c>
      <c r="K248" s="64" t="str">
        <f>_xlfn.IFNA(IF(J248=FALSE,I248,IF(ISBLANK(G248),VLOOKUP(H248,'Reference data SID'!$N:$P,3,FALSE),VLOOKUP(G248,'Reference data SID'!$M:$P,4,FALSE))),"")</f>
        <v/>
      </c>
      <c r="L248" s="148" t="str">
        <f>_xlfn.IFNA(VLOOKUP(K248,'Reference data SID'!L:M,2,FALSE),"")</f>
        <v/>
      </c>
      <c r="M248" s="148" t="str">
        <f>_xlfn.IFNA(VLOOKUP(K248,'Reference data SID'!L:N,3,FALSE),"")</f>
        <v/>
      </c>
      <c r="N248" s="148" t="str">
        <f>_xlfn.IFNA(VLOOKUP(K248,'Reference data SID'!L:O,4,FALSE),"")</f>
        <v/>
      </c>
      <c r="O248" s="144"/>
      <c r="P248" s="144"/>
      <c r="Q248" s="144"/>
      <c r="R248" s="144"/>
      <c r="S248" s="144"/>
      <c r="T248" s="146"/>
      <c r="U248" s="146"/>
      <c r="V248" s="146"/>
      <c r="W248" s="144"/>
      <c r="X248" s="149" t="str">
        <f t="shared" ca="1" si="51"/>
        <v/>
      </c>
      <c r="Y248" s="210" t="str">
        <f>_xlfn.IFNA(VLOOKUP(F248,'Reference data SID'!D:E,2,FALSE),"")</f>
        <v/>
      </c>
      <c r="Z248" s="210" t="str">
        <f t="shared" si="52"/>
        <v>not ok</v>
      </c>
      <c r="AA248" s="210" t="str">
        <f t="shared" si="53"/>
        <v>not ok</v>
      </c>
      <c r="AB248" s="210" t="str">
        <f t="shared" si="54"/>
        <v>ok</v>
      </c>
      <c r="AC248" s="210" t="str">
        <f t="shared" si="55"/>
        <v>_EC</v>
      </c>
      <c r="AD248" s="210" t="str">
        <f t="shared" si="56"/>
        <v>_CAS</v>
      </c>
      <c r="AE248" s="210" t="str">
        <f t="shared" si="57"/>
        <v>_uses</v>
      </c>
      <c r="AF248" s="210" t="str">
        <f t="shared" si="58"/>
        <v/>
      </c>
      <c r="AG248" s="210" t="str">
        <f t="shared" si="59"/>
        <v/>
      </c>
      <c r="AH248" s="210" t="str">
        <f t="shared" si="60"/>
        <v>_articles</v>
      </c>
      <c r="AI248" s="210" t="str">
        <f t="shared" si="61"/>
        <v/>
      </c>
      <c r="AJ248" s="210" t="str">
        <f t="shared" si="62"/>
        <v/>
      </c>
      <c r="AK248" s="210" t="str">
        <f>IF(LEN(F248)&gt;1,CONCATENATE(Table6[[#This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8" s="210" t="str">
        <f>IF(LEN(F248)&gt;1,IF(COUNTIFS($AK$6:AK$502,LEFT(AK248,250))&gt;1,"Duplicate entry: it seems that you have two rows reporting the same stockpile, please verify that it is not a duplicate",""),"")</f>
        <v/>
      </c>
      <c r="AM248" s="210" t="str">
        <f>IF(LEN(F248)&gt;0,IF(ISNUMBER(MATCH(F248,Annex_I_II_entries,0)),"","The Entry name is not within the dropdown list, make sure that you have not copied and pasted overwritting the cell format (with its correponding dropdown list) in column A"),"")</f>
        <v/>
      </c>
      <c r="AN248" s="210" t="str">
        <f t="shared" ca="1" si="63"/>
        <v/>
      </c>
      <c r="AO248" s="210" t="str">
        <f t="shared" ca="1" si="64"/>
        <v/>
      </c>
      <c r="AP248" s="211" t="str">
        <f t="shared" ca="1" si="65"/>
        <v/>
      </c>
      <c r="AQ248" s="211" t="str">
        <f t="shared" ca="1" si="66"/>
        <v/>
      </c>
      <c r="AR248" s="212" t="str">
        <f t="shared" ca="1" si="67"/>
        <v/>
      </c>
    </row>
    <row r="249" spans="1:44" x14ac:dyDescent="0.25">
      <c r="A249" s="86"/>
      <c r="B249" s="86"/>
      <c r="C249" s="147"/>
      <c r="D249" s="176"/>
      <c r="E249" s="147"/>
      <c r="F249" s="147"/>
      <c r="G249" s="144"/>
      <c r="H249" s="144"/>
      <c r="I249" s="192" t="str">
        <f>_xlfn.IFNA(VLOOKUP(F249,'Reference data SID'!$D$2:$Q$673,14,FALSE),"")</f>
        <v/>
      </c>
      <c r="J249" s="192" t="str">
        <f>_xlfn.IFNA(VLOOKUP(I249,'Reference data SID'!$C$3:$E$673,3,FALSE),"")</f>
        <v/>
      </c>
      <c r="K249" s="64" t="str">
        <f>_xlfn.IFNA(IF(J249=FALSE,I249,IF(ISBLANK(G249),VLOOKUP(H249,'Reference data SID'!$N:$P,3,FALSE),VLOOKUP(G249,'Reference data SID'!$M:$P,4,FALSE))),"")</f>
        <v/>
      </c>
      <c r="L249" s="148" t="str">
        <f>_xlfn.IFNA(VLOOKUP(K249,'Reference data SID'!L:M,2,FALSE),"")</f>
        <v/>
      </c>
      <c r="M249" s="148" t="str">
        <f>_xlfn.IFNA(VLOOKUP(K249,'Reference data SID'!L:N,3,FALSE),"")</f>
        <v/>
      </c>
      <c r="N249" s="148" t="str">
        <f>_xlfn.IFNA(VLOOKUP(K249,'Reference data SID'!L:O,4,FALSE),"")</f>
        <v/>
      </c>
      <c r="O249" s="147"/>
      <c r="P249" s="147"/>
      <c r="Q249" s="147"/>
      <c r="R249" s="147"/>
      <c r="S249" s="147"/>
      <c r="T249" s="146"/>
      <c r="U249" s="146"/>
      <c r="V249" s="146"/>
      <c r="W249" s="147"/>
      <c r="X249" s="149" t="str">
        <f t="shared" ca="1" si="51"/>
        <v/>
      </c>
      <c r="Y249" s="210" t="str">
        <f>_xlfn.IFNA(VLOOKUP(F249,'Reference data SID'!D:E,2,FALSE),"")</f>
        <v/>
      </c>
      <c r="Z249" s="210" t="str">
        <f t="shared" si="52"/>
        <v>not ok</v>
      </c>
      <c r="AA249" s="210" t="str">
        <f t="shared" si="53"/>
        <v>not ok</v>
      </c>
      <c r="AB249" s="210" t="str">
        <f t="shared" si="54"/>
        <v>ok</v>
      </c>
      <c r="AC249" s="210" t="str">
        <f t="shared" si="55"/>
        <v>_EC</v>
      </c>
      <c r="AD249" s="210" t="str">
        <f t="shared" si="56"/>
        <v>_CAS</v>
      </c>
      <c r="AE249" s="210" t="str">
        <f t="shared" si="57"/>
        <v>_uses</v>
      </c>
      <c r="AF249" s="210" t="str">
        <f t="shared" si="58"/>
        <v/>
      </c>
      <c r="AG249" s="210" t="str">
        <f t="shared" si="59"/>
        <v/>
      </c>
      <c r="AH249" s="210" t="str">
        <f t="shared" si="60"/>
        <v>_articles</v>
      </c>
      <c r="AI249" s="210" t="str">
        <f t="shared" si="61"/>
        <v/>
      </c>
      <c r="AJ249" s="210" t="str">
        <f t="shared" si="62"/>
        <v/>
      </c>
      <c r="AK249" s="210" t="str">
        <f>IF(LEN(F249)&gt;1,CONCATENATE(Table6[[#This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49" s="210" t="str">
        <f>IF(LEN(F249)&gt;1,IF(COUNTIFS($AK$6:AK$502,LEFT(AK249,250))&gt;1,"Duplicate entry: it seems that you have two rows reporting the same stockpile, please verify that it is not a duplicate",""),"")</f>
        <v/>
      </c>
      <c r="AM249" s="210" t="str">
        <f>IF(LEN(F249)&gt;0,IF(ISNUMBER(MATCH(F249,Annex_I_II_entries,0)),"","The Entry name is not within the dropdown list, make sure that you have not copied and pasted overwritting the cell format (with its correponding dropdown list) in column A"),"")</f>
        <v/>
      </c>
      <c r="AN249" s="210" t="str">
        <f t="shared" ca="1" si="63"/>
        <v/>
      </c>
      <c r="AO249" s="210" t="str">
        <f t="shared" ca="1" si="64"/>
        <v/>
      </c>
      <c r="AP249" s="211" t="str">
        <f t="shared" ca="1" si="65"/>
        <v/>
      </c>
      <c r="AQ249" s="211" t="str">
        <f t="shared" ca="1" si="66"/>
        <v/>
      </c>
      <c r="AR249" s="212" t="str">
        <f t="shared" ca="1" si="67"/>
        <v/>
      </c>
    </row>
    <row r="250" spans="1:44" x14ac:dyDescent="0.25">
      <c r="A250" s="86"/>
      <c r="B250" s="86"/>
      <c r="C250" s="144"/>
      <c r="D250" s="145"/>
      <c r="E250" s="144"/>
      <c r="F250" s="144"/>
      <c r="G250" s="144"/>
      <c r="H250" s="144"/>
      <c r="I250" s="191" t="str">
        <f>_xlfn.IFNA(VLOOKUP(F250,'Reference data SID'!$D$2:$Q$673,14,FALSE),"")</f>
        <v/>
      </c>
      <c r="J250" s="191" t="str">
        <f>_xlfn.IFNA(VLOOKUP(I250,'Reference data SID'!$C$3:$E$673,3,FALSE),"")</f>
        <v/>
      </c>
      <c r="K250" s="64" t="str">
        <f>_xlfn.IFNA(IF(J250=FALSE,I250,IF(ISBLANK(G250),VLOOKUP(H250,'Reference data SID'!$N:$P,3,FALSE),VLOOKUP(G250,'Reference data SID'!$M:$P,4,FALSE))),"")</f>
        <v/>
      </c>
      <c r="L250" s="148" t="str">
        <f>_xlfn.IFNA(VLOOKUP(K250,'Reference data SID'!L:M,2,FALSE),"")</f>
        <v/>
      </c>
      <c r="M250" s="148" t="str">
        <f>_xlfn.IFNA(VLOOKUP(K250,'Reference data SID'!L:N,3,FALSE),"")</f>
        <v/>
      </c>
      <c r="N250" s="148" t="str">
        <f>_xlfn.IFNA(VLOOKUP(K250,'Reference data SID'!L:O,4,FALSE),"")</f>
        <v/>
      </c>
      <c r="O250" s="144"/>
      <c r="P250" s="144"/>
      <c r="Q250" s="144"/>
      <c r="R250" s="144"/>
      <c r="S250" s="144"/>
      <c r="T250" s="146"/>
      <c r="U250" s="146"/>
      <c r="V250" s="146"/>
      <c r="W250" s="144"/>
      <c r="X250" s="149" t="str">
        <f t="shared" ca="1" si="51"/>
        <v/>
      </c>
      <c r="Y250" s="210" t="str">
        <f>_xlfn.IFNA(VLOOKUP(F250,'Reference data SID'!D:E,2,FALSE),"")</f>
        <v/>
      </c>
      <c r="Z250" s="210" t="str">
        <f t="shared" si="52"/>
        <v>not ok</v>
      </c>
      <c r="AA250" s="210" t="str">
        <f t="shared" si="53"/>
        <v>not ok</v>
      </c>
      <c r="AB250" s="210" t="str">
        <f t="shared" si="54"/>
        <v>ok</v>
      </c>
      <c r="AC250" s="210" t="str">
        <f t="shared" si="55"/>
        <v>_EC</v>
      </c>
      <c r="AD250" s="210" t="str">
        <f t="shared" si="56"/>
        <v>_CAS</v>
      </c>
      <c r="AE250" s="210" t="str">
        <f t="shared" si="57"/>
        <v>_uses</v>
      </c>
      <c r="AF250" s="210" t="str">
        <f t="shared" si="58"/>
        <v/>
      </c>
      <c r="AG250" s="210" t="str">
        <f t="shared" si="59"/>
        <v/>
      </c>
      <c r="AH250" s="210" t="str">
        <f t="shared" si="60"/>
        <v>_articles</v>
      </c>
      <c r="AI250" s="210" t="str">
        <f t="shared" si="61"/>
        <v/>
      </c>
      <c r="AJ250" s="210" t="str">
        <f t="shared" si="62"/>
        <v/>
      </c>
      <c r="AK250" s="210" t="str">
        <f>IF(LEN(F250)&gt;1,CONCATENATE(Table6[[#This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0" s="210" t="str">
        <f>IF(LEN(F250)&gt;1,IF(COUNTIFS($AK$6:AK$502,LEFT(AK250,250))&gt;1,"Duplicate entry: it seems that you have two rows reporting the same stockpile, please verify that it is not a duplicate",""),"")</f>
        <v/>
      </c>
      <c r="AM250" s="210" t="str">
        <f>IF(LEN(F250)&gt;0,IF(ISNUMBER(MATCH(F250,Annex_I_II_entries,0)),"","The Entry name is not within the dropdown list, make sure that you have not copied and pasted overwritting the cell format (with its correponding dropdown list) in column A"),"")</f>
        <v/>
      </c>
      <c r="AN250" s="210" t="str">
        <f t="shared" ca="1" si="63"/>
        <v/>
      </c>
      <c r="AO250" s="210" t="str">
        <f t="shared" ca="1" si="64"/>
        <v/>
      </c>
      <c r="AP250" s="211" t="str">
        <f t="shared" ca="1" si="65"/>
        <v/>
      </c>
      <c r="AQ250" s="211" t="str">
        <f t="shared" ca="1" si="66"/>
        <v/>
      </c>
      <c r="AR250" s="212" t="str">
        <f t="shared" ca="1" si="67"/>
        <v/>
      </c>
    </row>
    <row r="251" spans="1:44" x14ac:dyDescent="0.25">
      <c r="A251" s="86"/>
      <c r="B251" s="86"/>
      <c r="C251" s="147"/>
      <c r="D251" s="176"/>
      <c r="E251" s="147"/>
      <c r="F251" s="147"/>
      <c r="G251" s="144"/>
      <c r="H251" s="144"/>
      <c r="I251" s="192" t="str">
        <f>_xlfn.IFNA(VLOOKUP(F251,'Reference data SID'!$D$2:$Q$673,14,FALSE),"")</f>
        <v/>
      </c>
      <c r="J251" s="192" t="str">
        <f>_xlfn.IFNA(VLOOKUP(I251,'Reference data SID'!$C$3:$E$673,3,FALSE),"")</f>
        <v/>
      </c>
      <c r="K251" s="64" t="str">
        <f>_xlfn.IFNA(IF(J251=FALSE,I251,IF(ISBLANK(G251),VLOOKUP(H251,'Reference data SID'!$N:$P,3,FALSE),VLOOKUP(G251,'Reference data SID'!$M:$P,4,FALSE))),"")</f>
        <v/>
      </c>
      <c r="L251" s="148" t="str">
        <f>_xlfn.IFNA(VLOOKUP(K251,'Reference data SID'!L:M,2,FALSE),"")</f>
        <v/>
      </c>
      <c r="M251" s="148" t="str">
        <f>_xlfn.IFNA(VLOOKUP(K251,'Reference data SID'!L:N,3,FALSE),"")</f>
        <v/>
      </c>
      <c r="N251" s="148" t="str">
        <f>_xlfn.IFNA(VLOOKUP(K251,'Reference data SID'!L:O,4,FALSE),"")</f>
        <v/>
      </c>
      <c r="O251" s="147"/>
      <c r="P251" s="147"/>
      <c r="Q251" s="147"/>
      <c r="R251" s="147"/>
      <c r="S251" s="147"/>
      <c r="T251" s="146"/>
      <c r="U251" s="146"/>
      <c r="V251" s="146"/>
      <c r="W251" s="147"/>
      <c r="X251" s="149" t="str">
        <f t="shared" ca="1" si="51"/>
        <v/>
      </c>
      <c r="Y251" s="210" t="str">
        <f>_xlfn.IFNA(VLOOKUP(F251,'Reference data SID'!D:E,2,FALSE),"")</f>
        <v/>
      </c>
      <c r="Z251" s="210" t="str">
        <f t="shared" si="52"/>
        <v>not ok</v>
      </c>
      <c r="AA251" s="210" t="str">
        <f t="shared" si="53"/>
        <v>not ok</v>
      </c>
      <c r="AB251" s="210" t="str">
        <f t="shared" si="54"/>
        <v>ok</v>
      </c>
      <c r="AC251" s="210" t="str">
        <f t="shared" si="55"/>
        <v>_EC</v>
      </c>
      <c r="AD251" s="210" t="str">
        <f t="shared" si="56"/>
        <v>_CAS</v>
      </c>
      <c r="AE251" s="210" t="str">
        <f t="shared" si="57"/>
        <v>_uses</v>
      </c>
      <c r="AF251" s="210" t="str">
        <f t="shared" si="58"/>
        <v/>
      </c>
      <c r="AG251" s="210" t="str">
        <f t="shared" si="59"/>
        <v/>
      </c>
      <c r="AH251" s="210" t="str">
        <f t="shared" si="60"/>
        <v>_articles</v>
      </c>
      <c r="AI251" s="210" t="str">
        <f t="shared" si="61"/>
        <v/>
      </c>
      <c r="AJ251" s="210" t="str">
        <f t="shared" si="62"/>
        <v/>
      </c>
      <c r="AK251" s="210" t="str">
        <f>IF(LEN(F251)&gt;1,CONCATENATE(Table6[[#This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1" s="210" t="str">
        <f>IF(LEN(F251)&gt;1,IF(COUNTIFS($AK$6:AK$502,LEFT(AK251,250))&gt;1,"Duplicate entry: it seems that you have two rows reporting the same stockpile, please verify that it is not a duplicate",""),"")</f>
        <v/>
      </c>
      <c r="AM251" s="210" t="str">
        <f>IF(LEN(F251)&gt;0,IF(ISNUMBER(MATCH(F251,Annex_I_II_entries,0)),"","The Entry name is not within the dropdown list, make sure that you have not copied and pasted overwritting the cell format (with its correponding dropdown list) in column A"),"")</f>
        <v/>
      </c>
      <c r="AN251" s="210" t="str">
        <f t="shared" ca="1" si="63"/>
        <v/>
      </c>
      <c r="AO251" s="210" t="str">
        <f t="shared" ca="1" si="64"/>
        <v/>
      </c>
      <c r="AP251" s="211" t="str">
        <f t="shared" ca="1" si="65"/>
        <v/>
      </c>
      <c r="AQ251" s="211" t="str">
        <f t="shared" ca="1" si="66"/>
        <v/>
      </c>
      <c r="AR251" s="212" t="str">
        <f t="shared" ca="1" si="67"/>
        <v/>
      </c>
    </row>
    <row r="252" spans="1:44" x14ac:dyDescent="0.25">
      <c r="A252" s="86"/>
      <c r="B252" s="86"/>
      <c r="C252" s="144"/>
      <c r="D252" s="145"/>
      <c r="E252" s="144"/>
      <c r="F252" s="144"/>
      <c r="G252" s="144"/>
      <c r="H252" s="144"/>
      <c r="I252" s="191" t="str">
        <f>_xlfn.IFNA(VLOOKUP(F252,'Reference data SID'!$D$2:$Q$673,14,FALSE),"")</f>
        <v/>
      </c>
      <c r="J252" s="191" t="str">
        <f>_xlfn.IFNA(VLOOKUP(I252,'Reference data SID'!$C$3:$E$673,3,FALSE),"")</f>
        <v/>
      </c>
      <c r="K252" s="64" t="str">
        <f>_xlfn.IFNA(IF(J252=FALSE,I252,IF(ISBLANK(G252),VLOOKUP(H252,'Reference data SID'!$N:$P,3,FALSE),VLOOKUP(G252,'Reference data SID'!$M:$P,4,FALSE))),"")</f>
        <v/>
      </c>
      <c r="L252" s="148" t="str">
        <f>_xlfn.IFNA(VLOOKUP(K252,'Reference data SID'!L:M,2,FALSE),"")</f>
        <v/>
      </c>
      <c r="M252" s="148" t="str">
        <f>_xlfn.IFNA(VLOOKUP(K252,'Reference data SID'!L:N,3,FALSE),"")</f>
        <v/>
      </c>
      <c r="N252" s="148" t="str">
        <f>_xlfn.IFNA(VLOOKUP(K252,'Reference data SID'!L:O,4,FALSE),"")</f>
        <v/>
      </c>
      <c r="O252" s="144"/>
      <c r="P252" s="144"/>
      <c r="Q252" s="144"/>
      <c r="R252" s="144"/>
      <c r="S252" s="144"/>
      <c r="T252" s="146"/>
      <c r="U252" s="146"/>
      <c r="V252" s="146"/>
      <c r="W252" s="144"/>
      <c r="X252" s="149" t="str">
        <f t="shared" ca="1" si="51"/>
        <v/>
      </c>
      <c r="Y252" s="210" t="str">
        <f>_xlfn.IFNA(VLOOKUP(F252,'Reference data SID'!D:E,2,FALSE),"")</f>
        <v/>
      </c>
      <c r="Z252" s="210" t="str">
        <f t="shared" si="52"/>
        <v>not ok</v>
      </c>
      <c r="AA252" s="210" t="str">
        <f t="shared" si="53"/>
        <v>not ok</v>
      </c>
      <c r="AB252" s="210" t="str">
        <f t="shared" si="54"/>
        <v>ok</v>
      </c>
      <c r="AC252" s="210" t="str">
        <f t="shared" si="55"/>
        <v>_EC</v>
      </c>
      <c r="AD252" s="210" t="str">
        <f t="shared" si="56"/>
        <v>_CAS</v>
      </c>
      <c r="AE252" s="210" t="str">
        <f t="shared" si="57"/>
        <v>_uses</v>
      </c>
      <c r="AF252" s="210" t="str">
        <f t="shared" si="58"/>
        <v/>
      </c>
      <c r="AG252" s="210" t="str">
        <f t="shared" si="59"/>
        <v/>
      </c>
      <c r="AH252" s="210" t="str">
        <f t="shared" si="60"/>
        <v>_articles</v>
      </c>
      <c r="AI252" s="210" t="str">
        <f t="shared" si="61"/>
        <v/>
      </c>
      <c r="AJ252" s="210" t="str">
        <f t="shared" si="62"/>
        <v/>
      </c>
      <c r="AK252" s="210" t="str">
        <f>IF(LEN(F252)&gt;1,CONCATENATE(Table6[[#This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2" s="210" t="str">
        <f>IF(LEN(F252)&gt;1,IF(COUNTIFS($AK$6:AK$502,LEFT(AK252,250))&gt;1,"Duplicate entry: it seems that you have two rows reporting the same stockpile, please verify that it is not a duplicate",""),"")</f>
        <v/>
      </c>
      <c r="AM252" s="210" t="str">
        <f>IF(LEN(F252)&gt;0,IF(ISNUMBER(MATCH(F252,Annex_I_II_entries,0)),"","The Entry name is not within the dropdown list, make sure that you have not copied and pasted overwritting the cell format (with its correponding dropdown list) in column A"),"")</f>
        <v/>
      </c>
      <c r="AN252" s="210" t="str">
        <f t="shared" ca="1" si="63"/>
        <v/>
      </c>
      <c r="AO252" s="210" t="str">
        <f t="shared" ca="1" si="64"/>
        <v/>
      </c>
      <c r="AP252" s="211" t="str">
        <f t="shared" ca="1" si="65"/>
        <v/>
      </c>
      <c r="AQ252" s="211" t="str">
        <f t="shared" ca="1" si="66"/>
        <v/>
      </c>
      <c r="AR252" s="212" t="str">
        <f t="shared" ca="1" si="67"/>
        <v/>
      </c>
    </row>
    <row r="253" spans="1:44" x14ac:dyDescent="0.25">
      <c r="A253" s="86"/>
      <c r="B253" s="86"/>
      <c r="C253" s="147"/>
      <c r="D253" s="176"/>
      <c r="E253" s="147"/>
      <c r="F253" s="147"/>
      <c r="G253" s="144"/>
      <c r="H253" s="144"/>
      <c r="I253" s="192" t="str">
        <f>_xlfn.IFNA(VLOOKUP(F253,'Reference data SID'!$D$2:$Q$673,14,FALSE),"")</f>
        <v/>
      </c>
      <c r="J253" s="192" t="str">
        <f>_xlfn.IFNA(VLOOKUP(I253,'Reference data SID'!$C$3:$E$673,3,FALSE),"")</f>
        <v/>
      </c>
      <c r="K253" s="64" t="str">
        <f>_xlfn.IFNA(IF(J253=FALSE,I253,IF(ISBLANK(G253),VLOOKUP(H253,'Reference data SID'!$N:$P,3,FALSE),VLOOKUP(G253,'Reference data SID'!$M:$P,4,FALSE))),"")</f>
        <v/>
      </c>
      <c r="L253" s="148" t="str">
        <f>_xlfn.IFNA(VLOOKUP(K253,'Reference data SID'!L:M,2,FALSE),"")</f>
        <v/>
      </c>
      <c r="M253" s="148" t="str">
        <f>_xlfn.IFNA(VLOOKUP(K253,'Reference data SID'!L:N,3,FALSE),"")</f>
        <v/>
      </c>
      <c r="N253" s="148" t="str">
        <f>_xlfn.IFNA(VLOOKUP(K253,'Reference data SID'!L:O,4,FALSE),"")</f>
        <v/>
      </c>
      <c r="O253" s="147"/>
      <c r="P253" s="147"/>
      <c r="Q253" s="147"/>
      <c r="R253" s="147"/>
      <c r="S253" s="147"/>
      <c r="T253" s="146"/>
      <c r="U253" s="146"/>
      <c r="V253" s="146"/>
      <c r="W253" s="147"/>
      <c r="X253" s="149" t="str">
        <f t="shared" ca="1" si="51"/>
        <v/>
      </c>
      <c r="Y253" s="210" t="str">
        <f>_xlfn.IFNA(VLOOKUP(F253,'Reference data SID'!D:E,2,FALSE),"")</f>
        <v/>
      </c>
      <c r="Z253" s="210" t="str">
        <f t="shared" si="52"/>
        <v>not ok</v>
      </c>
      <c r="AA253" s="210" t="str">
        <f t="shared" si="53"/>
        <v>not ok</v>
      </c>
      <c r="AB253" s="210" t="str">
        <f t="shared" si="54"/>
        <v>ok</v>
      </c>
      <c r="AC253" s="210" t="str">
        <f t="shared" si="55"/>
        <v>_EC</v>
      </c>
      <c r="AD253" s="210" t="str">
        <f t="shared" si="56"/>
        <v>_CAS</v>
      </c>
      <c r="AE253" s="210" t="str">
        <f t="shared" si="57"/>
        <v>_uses</v>
      </c>
      <c r="AF253" s="210" t="str">
        <f t="shared" si="58"/>
        <v/>
      </c>
      <c r="AG253" s="210" t="str">
        <f t="shared" si="59"/>
        <v/>
      </c>
      <c r="AH253" s="210" t="str">
        <f t="shared" si="60"/>
        <v>_articles</v>
      </c>
      <c r="AI253" s="210" t="str">
        <f t="shared" si="61"/>
        <v/>
      </c>
      <c r="AJ253" s="210" t="str">
        <f t="shared" si="62"/>
        <v/>
      </c>
      <c r="AK253" s="210" t="str">
        <f>IF(LEN(F253)&gt;1,CONCATENATE(Table6[[#This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3" s="210" t="str">
        <f>IF(LEN(F253)&gt;1,IF(COUNTIFS($AK$6:AK$502,LEFT(AK253,250))&gt;1,"Duplicate entry: it seems that you have two rows reporting the same stockpile, please verify that it is not a duplicate",""),"")</f>
        <v/>
      </c>
      <c r="AM253" s="210" t="str">
        <f>IF(LEN(F253)&gt;0,IF(ISNUMBER(MATCH(F253,Annex_I_II_entries,0)),"","The Entry name is not within the dropdown list, make sure that you have not copied and pasted overwritting the cell format (with its correponding dropdown list) in column A"),"")</f>
        <v/>
      </c>
      <c r="AN253" s="210" t="str">
        <f t="shared" ca="1" si="63"/>
        <v/>
      </c>
      <c r="AO253" s="210" t="str">
        <f t="shared" ca="1" si="64"/>
        <v/>
      </c>
      <c r="AP253" s="211" t="str">
        <f t="shared" ca="1" si="65"/>
        <v/>
      </c>
      <c r="AQ253" s="211" t="str">
        <f t="shared" ca="1" si="66"/>
        <v/>
      </c>
      <c r="AR253" s="212" t="str">
        <f t="shared" ca="1" si="67"/>
        <v/>
      </c>
    </row>
    <row r="254" spans="1:44" x14ac:dyDescent="0.25">
      <c r="A254" s="86"/>
      <c r="B254" s="86"/>
      <c r="C254" s="144"/>
      <c r="D254" s="145"/>
      <c r="E254" s="144"/>
      <c r="F254" s="144"/>
      <c r="G254" s="144"/>
      <c r="H254" s="144"/>
      <c r="I254" s="191" t="str">
        <f>_xlfn.IFNA(VLOOKUP(F254,'Reference data SID'!$D$2:$Q$673,14,FALSE),"")</f>
        <v/>
      </c>
      <c r="J254" s="191" t="str">
        <f>_xlfn.IFNA(VLOOKUP(I254,'Reference data SID'!$C$3:$E$673,3,FALSE),"")</f>
        <v/>
      </c>
      <c r="K254" s="64" t="str">
        <f>_xlfn.IFNA(IF(J254=FALSE,I254,IF(ISBLANK(G254),VLOOKUP(H254,'Reference data SID'!$N:$P,3,FALSE),VLOOKUP(G254,'Reference data SID'!$M:$P,4,FALSE))),"")</f>
        <v/>
      </c>
      <c r="L254" s="148" t="str">
        <f>_xlfn.IFNA(VLOOKUP(K254,'Reference data SID'!L:M,2,FALSE),"")</f>
        <v/>
      </c>
      <c r="M254" s="148" t="str">
        <f>_xlfn.IFNA(VLOOKUP(K254,'Reference data SID'!L:N,3,FALSE),"")</f>
        <v/>
      </c>
      <c r="N254" s="148" t="str">
        <f>_xlfn.IFNA(VLOOKUP(K254,'Reference data SID'!L:O,4,FALSE),"")</f>
        <v/>
      </c>
      <c r="O254" s="144"/>
      <c r="P254" s="144"/>
      <c r="Q254" s="144"/>
      <c r="R254" s="144"/>
      <c r="S254" s="144"/>
      <c r="T254" s="146"/>
      <c r="U254" s="146"/>
      <c r="V254" s="146"/>
      <c r="W254" s="144"/>
      <c r="X254" s="149" t="str">
        <f t="shared" ca="1" si="51"/>
        <v/>
      </c>
      <c r="Y254" s="210" t="str">
        <f>_xlfn.IFNA(VLOOKUP(F254,'Reference data SID'!D:E,2,FALSE),"")</f>
        <v/>
      </c>
      <c r="Z254" s="210" t="str">
        <f t="shared" si="52"/>
        <v>not ok</v>
      </c>
      <c r="AA254" s="210" t="str">
        <f t="shared" si="53"/>
        <v>not ok</v>
      </c>
      <c r="AB254" s="210" t="str">
        <f t="shared" si="54"/>
        <v>ok</v>
      </c>
      <c r="AC254" s="210" t="str">
        <f t="shared" si="55"/>
        <v>_EC</v>
      </c>
      <c r="AD254" s="210" t="str">
        <f t="shared" si="56"/>
        <v>_CAS</v>
      </c>
      <c r="AE254" s="210" t="str">
        <f t="shared" si="57"/>
        <v>_uses</v>
      </c>
      <c r="AF254" s="210" t="str">
        <f t="shared" si="58"/>
        <v/>
      </c>
      <c r="AG254" s="210" t="str">
        <f t="shared" si="59"/>
        <v/>
      </c>
      <c r="AH254" s="210" t="str">
        <f t="shared" si="60"/>
        <v>_articles</v>
      </c>
      <c r="AI254" s="210" t="str">
        <f t="shared" si="61"/>
        <v/>
      </c>
      <c r="AJ254" s="210" t="str">
        <f t="shared" si="62"/>
        <v/>
      </c>
      <c r="AK254" s="210" t="str">
        <f>IF(LEN(F254)&gt;1,CONCATENATE(Table6[[#This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4" s="210" t="str">
        <f>IF(LEN(F254)&gt;1,IF(COUNTIFS($AK$6:AK$502,LEFT(AK254,250))&gt;1,"Duplicate entry: it seems that you have two rows reporting the same stockpile, please verify that it is not a duplicate",""),"")</f>
        <v/>
      </c>
      <c r="AM254" s="210" t="str">
        <f>IF(LEN(F254)&gt;0,IF(ISNUMBER(MATCH(F254,Annex_I_II_entries,0)),"","The Entry name is not within the dropdown list, make sure that you have not copied and pasted overwritting the cell format (with its correponding dropdown list) in column A"),"")</f>
        <v/>
      </c>
      <c r="AN254" s="210" t="str">
        <f t="shared" ca="1" si="63"/>
        <v/>
      </c>
      <c r="AO254" s="210" t="str">
        <f t="shared" ca="1" si="64"/>
        <v/>
      </c>
      <c r="AP254" s="211" t="str">
        <f t="shared" ca="1" si="65"/>
        <v/>
      </c>
      <c r="AQ254" s="211" t="str">
        <f t="shared" ca="1" si="66"/>
        <v/>
      </c>
      <c r="AR254" s="212" t="str">
        <f t="shared" ca="1" si="67"/>
        <v/>
      </c>
    </row>
    <row r="255" spans="1:44" x14ac:dyDescent="0.25">
      <c r="A255" s="86"/>
      <c r="B255" s="86"/>
      <c r="C255" s="147"/>
      <c r="D255" s="176"/>
      <c r="E255" s="147"/>
      <c r="F255" s="147"/>
      <c r="G255" s="144"/>
      <c r="H255" s="144"/>
      <c r="I255" s="192" t="str">
        <f>_xlfn.IFNA(VLOOKUP(F255,'Reference data SID'!$D$2:$Q$673,14,FALSE),"")</f>
        <v/>
      </c>
      <c r="J255" s="192" t="str">
        <f>_xlfn.IFNA(VLOOKUP(I255,'Reference data SID'!$C$3:$E$673,3,FALSE),"")</f>
        <v/>
      </c>
      <c r="K255" s="64" t="str">
        <f>_xlfn.IFNA(IF(J255=FALSE,I255,IF(ISBLANK(G255),VLOOKUP(H255,'Reference data SID'!$N:$P,3,FALSE),VLOOKUP(G255,'Reference data SID'!$M:$P,4,FALSE))),"")</f>
        <v/>
      </c>
      <c r="L255" s="148" t="str">
        <f>_xlfn.IFNA(VLOOKUP(K255,'Reference data SID'!L:M,2,FALSE),"")</f>
        <v/>
      </c>
      <c r="M255" s="148" t="str">
        <f>_xlfn.IFNA(VLOOKUP(K255,'Reference data SID'!L:N,3,FALSE),"")</f>
        <v/>
      </c>
      <c r="N255" s="148" t="str">
        <f>_xlfn.IFNA(VLOOKUP(K255,'Reference data SID'!L:O,4,FALSE),"")</f>
        <v/>
      </c>
      <c r="O255" s="147"/>
      <c r="P255" s="147"/>
      <c r="Q255" s="147"/>
      <c r="R255" s="147"/>
      <c r="S255" s="147"/>
      <c r="T255" s="146"/>
      <c r="U255" s="146"/>
      <c r="V255" s="146"/>
      <c r="W255" s="147"/>
      <c r="X255" s="149" t="str">
        <f t="shared" ca="1" si="51"/>
        <v/>
      </c>
      <c r="Y255" s="210" t="str">
        <f>_xlfn.IFNA(VLOOKUP(F255,'Reference data SID'!D:E,2,FALSE),"")</f>
        <v/>
      </c>
      <c r="Z255" s="210" t="str">
        <f t="shared" si="52"/>
        <v>not ok</v>
      </c>
      <c r="AA255" s="210" t="str">
        <f t="shared" si="53"/>
        <v>not ok</v>
      </c>
      <c r="AB255" s="210" t="str">
        <f t="shared" si="54"/>
        <v>ok</v>
      </c>
      <c r="AC255" s="210" t="str">
        <f t="shared" si="55"/>
        <v>_EC</v>
      </c>
      <c r="AD255" s="210" t="str">
        <f t="shared" si="56"/>
        <v>_CAS</v>
      </c>
      <c r="AE255" s="210" t="str">
        <f t="shared" si="57"/>
        <v>_uses</v>
      </c>
      <c r="AF255" s="210" t="str">
        <f t="shared" si="58"/>
        <v/>
      </c>
      <c r="AG255" s="210" t="str">
        <f t="shared" si="59"/>
        <v/>
      </c>
      <c r="AH255" s="210" t="str">
        <f t="shared" si="60"/>
        <v>_articles</v>
      </c>
      <c r="AI255" s="210" t="str">
        <f t="shared" si="61"/>
        <v/>
      </c>
      <c r="AJ255" s="210" t="str">
        <f t="shared" si="62"/>
        <v/>
      </c>
      <c r="AK255" s="210" t="str">
        <f>IF(LEN(F255)&gt;1,CONCATENATE(Table6[[#This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5" s="210" t="str">
        <f>IF(LEN(F255)&gt;1,IF(COUNTIFS($AK$6:AK$502,LEFT(AK255,250))&gt;1,"Duplicate entry: it seems that you have two rows reporting the same stockpile, please verify that it is not a duplicate",""),"")</f>
        <v/>
      </c>
      <c r="AM255" s="210" t="str">
        <f>IF(LEN(F255)&gt;0,IF(ISNUMBER(MATCH(F255,Annex_I_II_entries,0)),"","The Entry name is not within the dropdown list, make sure that you have not copied and pasted overwritting the cell format (with its correponding dropdown list) in column A"),"")</f>
        <v/>
      </c>
      <c r="AN255" s="210" t="str">
        <f t="shared" ca="1" si="63"/>
        <v/>
      </c>
      <c r="AO255" s="210" t="str">
        <f t="shared" ca="1" si="64"/>
        <v/>
      </c>
      <c r="AP255" s="211" t="str">
        <f t="shared" ca="1" si="65"/>
        <v/>
      </c>
      <c r="AQ255" s="211" t="str">
        <f t="shared" ca="1" si="66"/>
        <v/>
      </c>
      <c r="AR255" s="212" t="str">
        <f t="shared" ca="1" si="67"/>
        <v/>
      </c>
    </row>
    <row r="256" spans="1:44" x14ac:dyDescent="0.25">
      <c r="A256" s="86"/>
      <c r="B256" s="86"/>
      <c r="C256" s="144"/>
      <c r="D256" s="145"/>
      <c r="E256" s="144"/>
      <c r="F256" s="144"/>
      <c r="G256" s="144"/>
      <c r="H256" s="144"/>
      <c r="I256" s="191" t="str">
        <f>_xlfn.IFNA(VLOOKUP(F256,'Reference data SID'!$D$2:$Q$673,14,FALSE),"")</f>
        <v/>
      </c>
      <c r="J256" s="191" t="str">
        <f>_xlfn.IFNA(VLOOKUP(I256,'Reference data SID'!$C$3:$E$673,3,FALSE),"")</f>
        <v/>
      </c>
      <c r="K256" s="64" t="str">
        <f>_xlfn.IFNA(IF(J256=FALSE,I256,IF(ISBLANK(G256),VLOOKUP(H256,'Reference data SID'!$N:$P,3,FALSE),VLOOKUP(G256,'Reference data SID'!$M:$P,4,FALSE))),"")</f>
        <v/>
      </c>
      <c r="L256" s="148" t="str">
        <f>_xlfn.IFNA(VLOOKUP(K256,'Reference data SID'!L:M,2,FALSE),"")</f>
        <v/>
      </c>
      <c r="M256" s="148" t="str">
        <f>_xlfn.IFNA(VLOOKUP(K256,'Reference data SID'!L:N,3,FALSE),"")</f>
        <v/>
      </c>
      <c r="N256" s="148" t="str">
        <f>_xlfn.IFNA(VLOOKUP(K256,'Reference data SID'!L:O,4,FALSE),"")</f>
        <v/>
      </c>
      <c r="O256" s="144"/>
      <c r="P256" s="144"/>
      <c r="Q256" s="144"/>
      <c r="R256" s="144"/>
      <c r="S256" s="144"/>
      <c r="T256" s="146"/>
      <c r="U256" s="146"/>
      <c r="V256" s="146"/>
      <c r="W256" s="144"/>
      <c r="X256" s="149" t="str">
        <f t="shared" ca="1" si="51"/>
        <v/>
      </c>
      <c r="Y256" s="210" t="str">
        <f>_xlfn.IFNA(VLOOKUP(F256,'Reference data SID'!D:E,2,FALSE),"")</f>
        <v/>
      </c>
      <c r="Z256" s="210" t="str">
        <f t="shared" si="52"/>
        <v>not ok</v>
      </c>
      <c r="AA256" s="210" t="str">
        <f t="shared" si="53"/>
        <v>not ok</v>
      </c>
      <c r="AB256" s="210" t="str">
        <f t="shared" si="54"/>
        <v>ok</v>
      </c>
      <c r="AC256" s="210" t="str">
        <f t="shared" si="55"/>
        <v>_EC</v>
      </c>
      <c r="AD256" s="210" t="str">
        <f t="shared" si="56"/>
        <v>_CAS</v>
      </c>
      <c r="AE256" s="210" t="str">
        <f t="shared" si="57"/>
        <v>_uses</v>
      </c>
      <c r="AF256" s="210" t="str">
        <f t="shared" si="58"/>
        <v/>
      </c>
      <c r="AG256" s="210" t="str">
        <f t="shared" si="59"/>
        <v/>
      </c>
      <c r="AH256" s="210" t="str">
        <f t="shared" si="60"/>
        <v>_articles</v>
      </c>
      <c r="AI256" s="210" t="str">
        <f t="shared" si="61"/>
        <v/>
      </c>
      <c r="AJ256" s="210" t="str">
        <f t="shared" si="62"/>
        <v/>
      </c>
      <c r="AK256" s="210" t="str">
        <f>IF(LEN(F256)&gt;1,CONCATENATE(Table6[[#This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6" s="210" t="str">
        <f>IF(LEN(F256)&gt;1,IF(COUNTIFS($AK$6:AK$502,LEFT(AK256,250))&gt;1,"Duplicate entry: it seems that you have two rows reporting the same stockpile, please verify that it is not a duplicate",""),"")</f>
        <v/>
      </c>
      <c r="AM256" s="210" t="str">
        <f>IF(LEN(F256)&gt;0,IF(ISNUMBER(MATCH(F256,Annex_I_II_entries,0)),"","The Entry name is not within the dropdown list, make sure that you have not copied and pasted overwritting the cell format (with its correponding dropdown list) in column A"),"")</f>
        <v/>
      </c>
      <c r="AN256" s="210" t="str">
        <f t="shared" ca="1" si="63"/>
        <v/>
      </c>
      <c r="AO256" s="210" t="str">
        <f t="shared" ca="1" si="64"/>
        <v/>
      </c>
      <c r="AP256" s="211" t="str">
        <f t="shared" ca="1" si="65"/>
        <v/>
      </c>
      <c r="AQ256" s="211" t="str">
        <f t="shared" ca="1" si="66"/>
        <v/>
      </c>
      <c r="AR256" s="212" t="str">
        <f t="shared" ca="1" si="67"/>
        <v/>
      </c>
    </row>
    <row r="257" spans="1:44" x14ac:dyDescent="0.25">
      <c r="A257" s="86"/>
      <c r="B257" s="86"/>
      <c r="C257" s="147"/>
      <c r="D257" s="176"/>
      <c r="E257" s="147"/>
      <c r="F257" s="147"/>
      <c r="G257" s="144"/>
      <c r="H257" s="144"/>
      <c r="I257" s="192" t="str">
        <f>_xlfn.IFNA(VLOOKUP(F257,'Reference data SID'!$D$2:$Q$673,14,FALSE),"")</f>
        <v/>
      </c>
      <c r="J257" s="192" t="str">
        <f>_xlfn.IFNA(VLOOKUP(I257,'Reference data SID'!$C$3:$E$673,3,FALSE),"")</f>
        <v/>
      </c>
      <c r="K257" s="64" t="str">
        <f>_xlfn.IFNA(IF(J257=FALSE,I257,IF(ISBLANK(G257),VLOOKUP(H257,'Reference data SID'!$N:$P,3,FALSE),VLOOKUP(G257,'Reference data SID'!$M:$P,4,FALSE))),"")</f>
        <v/>
      </c>
      <c r="L257" s="148" t="str">
        <f>_xlfn.IFNA(VLOOKUP(K257,'Reference data SID'!L:M,2,FALSE),"")</f>
        <v/>
      </c>
      <c r="M257" s="148" t="str">
        <f>_xlfn.IFNA(VLOOKUP(K257,'Reference data SID'!L:N,3,FALSE),"")</f>
        <v/>
      </c>
      <c r="N257" s="148" t="str">
        <f>_xlfn.IFNA(VLOOKUP(K257,'Reference data SID'!L:O,4,FALSE),"")</f>
        <v/>
      </c>
      <c r="O257" s="147"/>
      <c r="P257" s="147"/>
      <c r="Q257" s="147"/>
      <c r="R257" s="147"/>
      <c r="S257" s="147"/>
      <c r="T257" s="146"/>
      <c r="U257" s="146"/>
      <c r="V257" s="146"/>
      <c r="W257" s="147"/>
      <c r="X257" s="149" t="str">
        <f t="shared" ca="1" si="51"/>
        <v/>
      </c>
      <c r="Y257" s="210" t="str">
        <f>_xlfn.IFNA(VLOOKUP(F257,'Reference data SID'!D:E,2,FALSE),"")</f>
        <v/>
      </c>
      <c r="Z257" s="210" t="str">
        <f t="shared" si="52"/>
        <v>not ok</v>
      </c>
      <c r="AA257" s="210" t="str">
        <f t="shared" si="53"/>
        <v>not ok</v>
      </c>
      <c r="AB257" s="210" t="str">
        <f t="shared" si="54"/>
        <v>ok</v>
      </c>
      <c r="AC257" s="210" t="str">
        <f t="shared" si="55"/>
        <v>_EC</v>
      </c>
      <c r="AD257" s="210" t="str">
        <f t="shared" si="56"/>
        <v>_CAS</v>
      </c>
      <c r="AE257" s="210" t="str">
        <f t="shared" si="57"/>
        <v>_uses</v>
      </c>
      <c r="AF257" s="210" t="str">
        <f t="shared" si="58"/>
        <v/>
      </c>
      <c r="AG257" s="210" t="str">
        <f t="shared" si="59"/>
        <v/>
      </c>
      <c r="AH257" s="210" t="str">
        <f t="shared" si="60"/>
        <v>_articles</v>
      </c>
      <c r="AI257" s="210" t="str">
        <f t="shared" si="61"/>
        <v/>
      </c>
      <c r="AJ257" s="210" t="str">
        <f t="shared" si="62"/>
        <v/>
      </c>
      <c r="AK257" s="210" t="str">
        <f>IF(LEN(F257)&gt;1,CONCATENATE(Table6[[#This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7" s="210" t="str">
        <f>IF(LEN(F257)&gt;1,IF(COUNTIFS($AK$6:AK$502,LEFT(AK257,250))&gt;1,"Duplicate entry: it seems that you have two rows reporting the same stockpile, please verify that it is not a duplicate",""),"")</f>
        <v/>
      </c>
      <c r="AM257" s="210" t="str">
        <f>IF(LEN(F257)&gt;0,IF(ISNUMBER(MATCH(F257,Annex_I_II_entries,0)),"","The Entry name is not within the dropdown list, make sure that you have not copied and pasted overwritting the cell format (with its correponding dropdown list) in column A"),"")</f>
        <v/>
      </c>
      <c r="AN257" s="210" t="str">
        <f t="shared" ca="1" si="63"/>
        <v/>
      </c>
      <c r="AO257" s="210" t="str">
        <f t="shared" ca="1" si="64"/>
        <v/>
      </c>
      <c r="AP257" s="211" t="str">
        <f t="shared" ca="1" si="65"/>
        <v/>
      </c>
      <c r="AQ257" s="211" t="str">
        <f t="shared" ca="1" si="66"/>
        <v/>
      </c>
      <c r="AR257" s="212" t="str">
        <f t="shared" ca="1" si="67"/>
        <v/>
      </c>
    </row>
    <row r="258" spans="1:44" x14ac:dyDescent="0.25">
      <c r="A258" s="86"/>
      <c r="B258" s="86"/>
      <c r="C258" s="144"/>
      <c r="D258" s="145"/>
      <c r="E258" s="144"/>
      <c r="F258" s="144"/>
      <c r="G258" s="144"/>
      <c r="H258" s="144"/>
      <c r="I258" s="191" t="str">
        <f>_xlfn.IFNA(VLOOKUP(F258,'Reference data SID'!$D$2:$Q$673,14,FALSE),"")</f>
        <v/>
      </c>
      <c r="J258" s="191" t="str">
        <f>_xlfn.IFNA(VLOOKUP(I258,'Reference data SID'!$C$3:$E$673,3,FALSE),"")</f>
        <v/>
      </c>
      <c r="K258" s="64" t="str">
        <f>_xlfn.IFNA(IF(J258=FALSE,I258,IF(ISBLANK(G258),VLOOKUP(H258,'Reference data SID'!$N:$P,3,FALSE),VLOOKUP(G258,'Reference data SID'!$M:$P,4,FALSE))),"")</f>
        <v/>
      </c>
      <c r="L258" s="148" t="str">
        <f>_xlfn.IFNA(VLOOKUP(K258,'Reference data SID'!L:M,2,FALSE),"")</f>
        <v/>
      </c>
      <c r="M258" s="148" t="str">
        <f>_xlfn.IFNA(VLOOKUP(K258,'Reference data SID'!L:N,3,FALSE),"")</f>
        <v/>
      </c>
      <c r="N258" s="148" t="str">
        <f>_xlfn.IFNA(VLOOKUP(K258,'Reference data SID'!L:O,4,FALSE),"")</f>
        <v/>
      </c>
      <c r="O258" s="144"/>
      <c r="P258" s="144"/>
      <c r="Q258" s="144"/>
      <c r="R258" s="144"/>
      <c r="S258" s="144"/>
      <c r="T258" s="146"/>
      <c r="U258" s="146"/>
      <c r="V258" s="146"/>
      <c r="W258" s="144"/>
      <c r="X258" s="149" t="str">
        <f t="shared" ca="1" si="51"/>
        <v/>
      </c>
      <c r="Y258" s="210" t="str">
        <f>_xlfn.IFNA(VLOOKUP(F258,'Reference data SID'!D:E,2,FALSE),"")</f>
        <v/>
      </c>
      <c r="Z258" s="210" t="str">
        <f t="shared" si="52"/>
        <v>not ok</v>
      </c>
      <c r="AA258" s="210" t="str">
        <f t="shared" si="53"/>
        <v>not ok</v>
      </c>
      <c r="AB258" s="210" t="str">
        <f t="shared" si="54"/>
        <v>ok</v>
      </c>
      <c r="AC258" s="210" t="str">
        <f t="shared" si="55"/>
        <v>_EC</v>
      </c>
      <c r="AD258" s="210" t="str">
        <f t="shared" si="56"/>
        <v>_CAS</v>
      </c>
      <c r="AE258" s="210" t="str">
        <f t="shared" si="57"/>
        <v>_uses</v>
      </c>
      <c r="AF258" s="210" t="str">
        <f t="shared" si="58"/>
        <v/>
      </c>
      <c r="AG258" s="210" t="str">
        <f t="shared" si="59"/>
        <v/>
      </c>
      <c r="AH258" s="210" t="str">
        <f t="shared" si="60"/>
        <v>_articles</v>
      </c>
      <c r="AI258" s="210" t="str">
        <f t="shared" si="61"/>
        <v/>
      </c>
      <c r="AJ258" s="210" t="str">
        <f t="shared" si="62"/>
        <v/>
      </c>
      <c r="AK258" s="210" t="str">
        <f>IF(LEN(F258)&gt;1,CONCATENATE(Table6[[#This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8" s="210" t="str">
        <f>IF(LEN(F258)&gt;1,IF(COUNTIFS($AK$6:AK$502,LEFT(AK258,250))&gt;1,"Duplicate entry: it seems that you have two rows reporting the same stockpile, please verify that it is not a duplicate",""),"")</f>
        <v/>
      </c>
      <c r="AM258" s="210" t="str">
        <f>IF(LEN(F258)&gt;0,IF(ISNUMBER(MATCH(F258,Annex_I_II_entries,0)),"","The Entry name is not within the dropdown list, make sure that you have not copied and pasted overwritting the cell format (with its correponding dropdown list) in column A"),"")</f>
        <v/>
      </c>
      <c r="AN258" s="210" t="str">
        <f t="shared" ca="1" si="63"/>
        <v/>
      </c>
      <c r="AO258" s="210" t="str">
        <f t="shared" ca="1" si="64"/>
        <v/>
      </c>
      <c r="AP258" s="211" t="str">
        <f t="shared" ca="1" si="65"/>
        <v/>
      </c>
      <c r="AQ258" s="211" t="str">
        <f t="shared" ca="1" si="66"/>
        <v/>
      </c>
      <c r="AR258" s="212" t="str">
        <f t="shared" ca="1" si="67"/>
        <v/>
      </c>
    </row>
    <row r="259" spans="1:44" x14ac:dyDescent="0.25">
      <c r="A259" s="86"/>
      <c r="B259" s="86"/>
      <c r="C259" s="147"/>
      <c r="D259" s="176"/>
      <c r="E259" s="147"/>
      <c r="F259" s="147"/>
      <c r="G259" s="144"/>
      <c r="H259" s="144"/>
      <c r="I259" s="192" t="str">
        <f>_xlfn.IFNA(VLOOKUP(F259,'Reference data SID'!$D$2:$Q$673,14,FALSE),"")</f>
        <v/>
      </c>
      <c r="J259" s="192" t="str">
        <f>_xlfn.IFNA(VLOOKUP(I259,'Reference data SID'!$C$3:$E$673,3,FALSE),"")</f>
        <v/>
      </c>
      <c r="K259" s="64" t="str">
        <f>_xlfn.IFNA(IF(J259=FALSE,I259,IF(ISBLANK(G259),VLOOKUP(H259,'Reference data SID'!$N:$P,3,FALSE),VLOOKUP(G259,'Reference data SID'!$M:$P,4,FALSE))),"")</f>
        <v/>
      </c>
      <c r="L259" s="148" t="str">
        <f>_xlfn.IFNA(VLOOKUP(K259,'Reference data SID'!L:M,2,FALSE),"")</f>
        <v/>
      </c>
      <c r="M259" s="148" t="str">
        <f>_xlfn.IFNA(VLOOKUP(K259,'Reference data SID'!L:N,3,FALSE),"")</f>
        <v/>
      </c>
      <c r="N259" s="148" t="str">
        <f>_xlfn.IFNA(VLOOKUP(K259,'Reference data SID'!L:O,4,FALSE),"")</f>
        <v/>
      </c>
      <c r="O259" s="147"/>
      <c r="P259" s="147"/>
      <c r="Q259" s="147"/>
      <c r="R259" s="147"/>
      <c r="S259" s="147"/>
      <c r="T259" s="146"/>
      <c r="U259" s="146"/>
      <c r="V259" s="146"/>
      <c r="W259" s="147"/>
      <c r="X259" s="149" t="str">
        <f t="shared" ca="1" si="51"/>
        <v/>
      </c>
      <c r="Y259" s="210" t="str">
        <f>_xlfn.IFNA(VLOOKUP(F259,'Reference data SID'!D:E,2,FALSE),"")</f>
        <v/>
      </c>
      <c r="Z259" s="210" t="str">
        <f t="shared" si="52"/>
        <v>not ok</v>
      </c>
      <c r="AA259" s="210" t="str">
        <f t="shared" si="53"/>
        <v>not ok</v>
      </c>
      <c r="AB259" s="210" t="str">
        <f t="shared" si="54"/>
        <v>ok</v>
      </c>
      <c r="AC259" s="210" t="str">
        <f t="shared" si="55"/>
        <v>_EC</v>
      </c>
      <c r="AD259" s="210" t="str">
        <f t="shared" si="56"/>
        <v>_CAS</v>
      </c>
      <c r="AE259" s="210" t="str">
        <f t="shared" si="57"/>
        <v>_uses</v>
      </c>
      <c r="AF259" s="210" t="str">
        <f t="shared" si="58"/>
        <v/>
      </c>
      <c r="AG259" s="210" t="str">
        <f t="shared" si="59"/>
        <v/>
      </c>
      <c r="AH259" s="210" t="str">
        <f t="shared" si="60"/>
        <v>_articles</v>
      </c>
      <c r="AI259" s="210" t="str">
        <f t="shared" si="61"/>
        <v/>
      </c>
      <c r="AJ259" s="210" t="str">
        <f t="shared" si="62"/>
        <v/>
      </c>
      <c r="AK259" s="210" t="str">
        <f>IF(LEN(F259)&gt;1,CONCATENATE(Table6[[#This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59" s="210" t="str">
        <f>IF(LEN(F259)&gt;1,IF(COUNTIFS($AK$6:AK$502,LEFT(AK259,250))&gt;1,"Duplicate entry: it seems that you have two rows reporting the same stockpile, please verify that it is not a duplicate",""),"")</f>
        <v/>
      </c>
      <c r="AM259" s="210" t="str">
        <f>IF(LEN(F259)&gt;0,IF(ISNUMBER(MATCH(F259,Annex_I_II_entries,0)),"","The Entry name is not within the dropdown list, make sure that you have not copied and pasted overwritting the cell format (with its correponding dropdown list) in column A"),"")</f>
        <v/>
      </c>
      <c r="AN259" s="210" t="str">
        <f t="shared" ca="1" si="63"/>
        <v/>
      </c>
      <c r="AO259" s="210" t="str">
        <f t="shared" ca="1" si="64"/>
        <v/>
      </c>
      <c r="AP259" s="211" t="str">
        <f t="shared" ca="1" si="65"/>
        <v/>
      </c>
      <c r="AQ259" s="211" t="str">
        <f t="shared" ca="1" si="66"/>
        <v/>
      </c>
      <c r="AR259" s="212" t="str">
        <f t="shared" ca="1" si="67"/>
        <v/>
      </c>
    </row>
    <row r="260" spans="1:44" x14ac:dyDescent="0.25">
      <c r="A260" s="86"/>
      <c r="B260" s="86"/>
      <c r="C260" s="144"/>
      <c r="D260" s="145"/>
      <c r="E260" s="144"/>
      <c r="F260" s="144"/>
      <c r="G260" s="144"/>
      <c r="H260" s="144"/>
      <c r="I260" s="191" t="str">
        <f>_xlfn.IFNA(VLOOKUP(F260,'Reference data SID'!$D$2:$Q$673,14,FALSE),"")</f>
        <v/>
      </c>
      <c r="J260" s="191" t="str">
        <f>_xlfn.IFNA(VLOOKUP(I260,'Reference data SID'!$C$3:$E$673,3,FALSE),"")</f>
        <v/>
      </c>
      <c r="K260" s="64" t="str">
        <f>_xlfn.IFNA(IF(J260=FALSE,I260,IF(ISBLANK(G260),VLOOKUP(H260,'Reference data SID'!$N:$P,3,FALSE),VLOOKUP(G260,'Reference data SID'!$M:$P,4,FALSE))),"")</f>
        <v/>
      </c>
      <c r="L260" s="148" t="str">
        <f>_xlfn.IFNA(VLOOKUP(K260,'Reference data SID'!L:M,2,FALSE),"")</f>
        <v/>
      </c>
      <c r="M260" s="148" t="str">
        <f>_xlfn.IFNA(VLOOKUP(K260,'Reference data SID'!L:N,3,FALSE),"")</f>
        <v/>
      </c>
      <c r="N260" s="148" t="str">
        <f>_xlfn.IFNA(VLOOKUP(K260,'Reference data SID'!L:O,4,FALSE),"")</f>
        <v/>
      </c>
      <c r="O260" s="144"/>
      <c r="P260" s="144"/>
      <c r="Q260" s="144"/>
      <c r="R260" s="144"/>
      <c r="S260" s="144"/>
      <c r="T260" s="146"/>
      <c r="U260" s="146"/>
      <c r="V260" s="146"/>
      <c r="W260" s="144"/>
      <c r="X260" s="149" t="str">
        <f t="shared" ca="1" si="51"/>
        <v/>
      </c>
      <c r="Y260" s="210" t="str">
        <f>_xlfn.IFNA(VLOOKUP(F260,'Reference data SID'!D:E,2,FALSE),"")</f>
        <v/>
      </c>
      <c r="Z260" s="210" t="str">
        <f t="shared" si="52"/>
        <v>not ok</v>
      </c>
      <c r="AA260" s="210" t="str">
        <f t="shared" si="53"/>
        <v>not ok</v>
      </c>
      <c r="AB260" s="210" t="str">
        <f t="shared" si="54"/>
        <v>ok</v>
      </c>
      <c r="AC260" s="210" t="str">
        <f t="shared" si="55"/>
        <v>_EC</v>
      </c>
      <c r="AD260" s="210" t="str">
        <f t="shared" si="56"/>
        <v>_CAS</v>
      </c>
      <c r="AE260" s="210" t="str">
        <f t="shared" si="57"/>
        <v>_uses</v>
      </c>
      <c r="AF260" s="210" t="str">
        <f t="shared" si="58"/>
        <v/>
      </c>
      <c r="AG260" s="210" t="str">
        <f t="shared" si="59"/>
        <v/>
      </c>
      <c r="AH260" s="210" t="str">
        <f t="shared" si="60"/>
        <v>_articles</v>
      </c>
      <c r="AI260" s="210" t="str">
        <f t="shared" si="61"/>
        <v/>
      </c>
      <c r="AJ260" s="210" t="str">
        <f t="shared" si="62"/>
        <v/>
      </c>
      <c r="AK260" s="210" t="str">
        <f>IF(LEN(F260)&gt;1,CONCATENATE(Table6[[#This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0" s="210" t="str">
        <f>IF(LEN(F260)&gt;1,IF(COUNTIFS($AK$6:AK$502,LEFT(AK260,250))&gt;1,"Duplicate entry: it seems that you have two rows reporting the same stockpile, please verify that it is not a duplicate",""),"")</f>
        <v/>
      </c>
      <c r="AM260" s="210" t="str">
        <f>IF(LEN(F260)&gt;0,IF(ISNUMBER(MATCH(F260,Annex_I_II_entries,0)),"","The Entry name is not within the dropdown list, make sure that you have not copied and pasted overwritting the cell format (with its correponding dropdown list) in column A"),"")</f>
        <v/>
      </c>
      <c r="AN260" s="210" t="str">
        <f t="shared" ca="1" si="63"/>
        <v/>
      </c>
      <c r="AO260" s="210" t="str">
        <f t="shared" ca="1" si="64"/>
        <v/>
      </c>
      <c r="AP260" s="211" t="str">
        <f t="shared" ca="1" si="65"/>
        <v/>
      </c>
      <c r="AQ260" s="211" t="str">
        <f t="shared" ca="1" si="66"/>
        <v/>
      </c>
      <c r="AR260" s="212" t="str">
        <f t="shared" ca="1" si="67"/>
        <v/>
      </c>
    </row>
    <row r="261" spans="1:44" x14ac:dyDescent="0.25">
      <c r="A261" s="86"/>
      <c r="B261" s="86"/>
      <c r="C261" s="147"/>
      <c r="D261" s="176"/>
      <c r="E261" s="147"/>
      <c r="F261" s="147"/>
      <c r="G261" s="144"/>
      <c r="H261" s="144"/>
      <c r="I261" s="192" t="str">
        <f>_xlfn.IFNA(VLOOKUP(F261,'Reference data SID'!$D$2:$Q$673,14,FALSE),"")</f>
        <v/>
      </c>
      <c r="J261" s="192" t="str">
        <f>_xlfn.IFNA(VLOOKUP(I261,'Reference data SID'!$C$3:$E$673,3,FALSE),"")</f>
        <v/>
      </c>
      <c r="K261" s="64" t="str">
        <f>_xlfn.IFNA(IF(J261=FALSE,I261,IF(ISBLANK(G261),VLOOKUP(H261,'Reference data SID'!$N:$P,3,FALSE),VLOOKUP(G261,'Reference data SID'!$M:$P,4,FALSE))),"")</f>
        <v/>
      </c>
      <c r="L261" s="148" t="str">
        <f>_xlfn.IFNA(VLOOKUP(K261,'Reference data SID'!L:M,2,FALSE),"")</f>
        <v/>
      </c>
      <c r="M261" s="148" t="str">
        <f>_xlfn.IFNA(VLOOKUP(K261,'Reference data SID'!L:N,3,FALSE),"")</f>
        <v/>
      </c>
      <c r="N261" s="148" t="str">
        <f>_xlfn.IFNA(VLOOKUP(K261,'Reference data SID'!L:O,4,FALSE),"")</f>
        <v/>
      </c>
      <c r="O261" s="147"/>
      <c r="P261" s="147"/>
      <c r="Q261" s="147"/>
      <c r="R261" s="147"/>
      <c r="S261" s="147"/>
      <c r="T261" s="146"/>
      <c r="U261" s="146"/>
      <c r="V261" s="146"/>
      <c r="W261" s="147"/>
      <c r="X261" s="149" t="str">
        <f t="shared" ca="1" si="51"/>
        <v/>
      </c>
      <c r="Y261" s="210" t="str">
        <f>_xlfn.IFNA(VLOOKUP(F261,'Reference data SID'!D:E,2,FALSE),"")</f>
        <v/>
      </c>
      <c r="Z261" s="210" t="str">
        <f t="shared" si="52"/>
        <v>not ok</v>
      </c>
      <c r="AA261" s="210" t="str">
        <f t="shared" si="53"/>
        <v>not ok</v>
      </c>
      <c r="AB261" s="210" t="str">
        <f t="shared" si="54"/>
        <v>ok</v>
      </c>
      <c r="AC261" s="210" t="str">
        <f t="shared" si="55"/>
        <v>_EC</v>
      </c>
      <c r="AD261" s="210" t="str">
        <f t="shared" si="56"/>
        <v>_CAS</v>
      </c>
      <c r="AE261" s="210" t="str">
        <f t="shared" si="57"/>
        <v>_uses</v>
      </c>
      <c r="AF261" s="210" t="str">
        <f t="shared" si="58"/>
        <v/>
      </c>
      <c r="AG261" s="210" t="str">
        <f t="shared" si="59"/>
        <v/>
      </c>
      <c r="AH261" s="210" t="str">
        <f t="shared" si="60"/>
        <v>_articles</v>
      </c>
      <c r="AI261" s="210" t="str">
        <f t="shared" si="61"/>
        <v/>
      </c>
      <c r="AJ261" s="210" t="str">
        <f t="shared" si="62"/>
        <v/>
      </c>
      <c r="AK261" s="210" t="str">
        <f>IF(LEN(F261)&gt;1,CONCATENATE(Table6[[#This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1" s="210" t="str">
        <f>IF(LEN(F261)&gt;1,IF(COUNTIFS($AK$6:AK$502,LEFT(AK261,250))&gt;1,"Duplicate entry: it seems that you have two rows reporting the same stockpile, please verify that it is not a duplicate",""),"")</f>
        <v/>
      </c>
      <c r="AM261" s="210" t="str">
        <f>IF(LEN(F261)&gt;0,IF(ISNUMBER(MATCH(F261,Annex_I_II_entries,0)),"","The Entry name is not within the dropdown list, make sure that you have not copied and pasted overwritting the cell format (with its correponding dropdown list) in column A"),"")</f>
        <v/>
      </c>
      <c r="AN261" s="210" t="str">
        <f t="shared" ca="1" si="63"/>
        <v/>
      </c>
      <c r="AO261" s="210" t="str">
        <f t="shared" ca="1" si="64"/>
        <v/>
      </c>
      <c r="AP261" s="211" t="str">
        <f t="shared" ca="1" si="65"/>
        <v/>
      </c>
      <c r="AQ261" s="211" t="str">
        <f t="shared" ca="1" si="66"/>
        <v/>
      </c>
      <c r="AR261" s="212" t="str">
        <f t="shared" ca="1" si="67"/>
        <v/>
      </c>
    </row>
    <row r="262" spans="1:44" x14ac:dyDescent="0.25">
      <c r="A262" s="86"/>
      <c r="B262" s="86"/>
      <c r="C262" s="144"/>
      <c r="D262" s="145"/>
      <c r="E262" s="144"/>
      <c r="F262" s="144"/>
      <c r="G262" s="144"/>
      <c r="H262" s="144"/>
      <c r="I262" s="191" t="str">
        <f>_xlfn.IFNA(VLOOKUP(F262,'Reference data SID'!$D$2:$Q$673,14,FALSE),"")</f>
        <v/>
      </c>
      <c r="J262" s="191" t="str">
        <f>_xlfn.IFNA(VLOOKUP(I262,'Reference data SID'!$C$3:$E$673,3,FALSE),"")</f>
        <v/>
      </c>
      <c r="K262" s="64" t="str">
        <f>_xlfn.IFNA(IF(J262=FALSE,I262,IF(ISBLANK(G262),VLOOKUP(H262,'Reference data SID'!$N:$P,3,FALSE),VLOOKUP(G262,'Reference data SID'!$M:$P,4,FALSE))),"")</f>
        <v/>
      </c>
      <c r="L262" s="148" t="str">
        <f>_xlfn.IFNA(VLOOKUP(K262,'Reference data SID'!L:M,2,FALSE),"")</f>
        <v/>
      </c>
      <c r="M262" s="148" t="str">
        <f>_xlfn.IFNA(VLOOKUP(K262,'Reference data SID'!L:N,3,FALSE),"")</f>
        <v/>
      </c>
      <c r="N262" s="148" t="str">
        <f>_xlfn.IFNA(VLOOKUP(K262,'Reference data SID'!L:O,4,FALSE),"")</f>
        <v/>
      </c>
      <c r="O262" s="144"/>
      <c r="P262" s="144"/>
      <c r="Q262" s="144"/>
      <c r="R262" s="144"/>
      <c r="S262" s="144"/>
      <c r="T262" s="146"/>
      <c r="U262" s="146"/>
      <c r="V262" s="146"/>
      <c r="W262" s="144"/>
      <c r="X262" s="149" t="str">
        <f t="shared" ref="X262:X325" ca="1" si="68" xml:space="preserve">
CONCATENATE(AL262,
IF(AND(LEN(AL262)&gt;2,OR(LEN(AM262&gt;2),LEN(AN262&gt;2),LEN(AO262&gt;2),(AP262&gt;2),LEN(AQ262&gt;2),LEN(AR262&gt;2))),CONCATENATE("; ",CHAR(10)),""),
AM262,
IF(AND(LEN(AM262)&gt;2,OR(LEN(AN262&gt;2),LEN(AO262&gt;2),(AP262&gt;2),LEN(AQ262&gt;2),LEN(AR262&gt;1))),CONCATENATE("; ",CHAR(10)),""),
AN262,
IF(AND(LEN(AN262)&gt;2,OR(LEN(AO262&gt;2),(AP262&gt;2),LEN(AQ262&gt;2),LEN(AR262&gt;2))),CONCATENATE("; ",CHAR(10)),""),
AO262,
IF(AND(LEN(AO262)&gt;2,OR((AP262&gt;2),LEN(AQ262&gt;1),LEN(AR262&gt;2))),CONCATENATE("; ",CHAR(10)),""),
AP262,
IF(AND(LEN(AP262)&gt;2,OR((AQ262&gt;2),LEN(AR262&gt;2))),CONCATENATE("; ",CHAR(10)),""),
AQ262,
IF(AND(LEN(AQ262)&gt;2,(LEN(AR262&gt;2))),CONCATENATE("; ",CHAR(10)),""),
AR262
)</f>
        <v/>
      </c>
      <c r="Y262" s="210" t="str">
        <f>_xlfn.IFNA(VLOOKUP(F262,'Reference data SID'!D:E,2,FALSE),"")</f>
        <v/>
      </c>
      <c r="Z262" s="210" t="str">
        <f t="shared" si="52"/>
        <v>not ok</v>
      </c>
      <c r="AA262" s="210" t="str">
        <f t="shared" si="53"/>
        <v>not ok</v>
      </c>
      <c r="AB262" s="210" t="str">
        <f t="shared" si="54"/>
        <v>ok</v>
      </c>
      <c r="AC262" s="210" t="str">
        <f t="shared" si="55"/>
        <v>_EC</v>
      </c>
      <c r="AD262" s="210" t="str">
        <f t="shared" si="56"/>
        <v>_CAS</v>
      </c>
      <c r="AE262" s="210" t="str">
        <f t="shared" si="57"/>
        <v>_uses</v>
      </c>
      <c r="AF262" s="210" t="str">
        <f t="shared" si="58"/>
        <v/>
      </c>
      <c r="AG262" s="210" t="str">
        <f t="shared" si="59"/>
        <v/>
      </c>
      <c r="AH262" s="210" t="str">
        <f t="shared" si="60"/>
        <v>_articles</v>
      </c>
      <c r="AI262" s="210" t="str">
        <f t="shared" si="61"/>
        <v/>
      </c>
      <c r="AJ262" s="210" t="str">
        <f t="shared" si="62"/>
        <v/>
      </c>
      <c r="AK262" s="210" t="str">
        <f>IF(LEN(F262)&gt;1,CONCATENATE(Table6[[#This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2" s="210" t="str">
        <f>IF(LEN(F262)&gt;1,IF(COUNTIFS($AK$6:AK$502,LEFT(AK262,250))&gt;1,"Duplicate entry: it seems that you have two rows reporting the same stockpile, please verify that it is not a duplicate",""),"")</f>
        <v/>
      </c>
      <c r="AM262" s="210" t="str">
        <f>IF(LEN(F262)&gt;0,IF(ISNUMBER(MATCH(F262,Annex_I_II_entries,0)),"","The Entry name is not within the dropdown list, make sure that you have not copied and pasted overwritting the cell format (with its correponding dropdown list) in column A"),"")</f>
        <v/>
      </c>
      <c r="AN262" s="210" t="str">
        <f t="shared" ca="1" si="63"/>
        <v/>
      </c>
      <c r="AO262" s="210" t="str">
        <f t="shared" ca="1" si="64"/>
        <v/>
      </c>
      <c r="AP262" s="211" t="str">
        <f t="shared" ca="1" si="65"/>
        <v/>
      </c>
      <c r="AQ262" s="211" t="str">
        <f t="shared" ca="1" si="66"/>
        <v/>
      </c>
      <c r="AR262" s="212" t="str">
        <f t="shared" ca="1" si="67"/>
        <v/>
      </c>
    </row>
    <row r="263" spans="1:44" x14ac:dyDescent="0.25">
      <c r="A263" s="86"/>
      <c r="B263" s="86"/>
      <c r="C263" s="147"/>
      <c r="D263" s="176"/>
      <c r="E263" s="147"/>
      <c r="F263" s="147"/>
      <c r="G263" s="144"/>
      <c r="H263" s="144"/>
      <c r="I263" s="192" t="str">
        <f>_xlfn.IFNA(VLOOKUP(F263,'Reference data SID'!$D$2:$Q$673,14,FALSE),"")</f>
        <v/>
      </c>
      <c r="J263" s="192" t="str">
        <f>_xlfn.IFNA(VLOOKUP(I263,'Reference data SID'!$C$3:$E$673,3,FALSE),"")</f>
        <v/>
      </c>
      <c r="K263" s="64" t="str">
        <f>_xlfn.IFNA(IF(J263=FALSE,I263,IF(ISBLANK(G263),VLOOKUP(H263,'Reference data SID'!$N:$P,3,FALSE),VLOOKUP(G263,'Reference data SID'!$M:$P,4,FALSE))),"")</f>
        <v/>
      </c>
      <c r="L263" s="148" t="str">
        <f>_xlfn.IFNA(VLOOKUP(K263,'Reference data SID'!L:M,2,FALSE),"")</f>
        <v/>
      </c>
      <c r="M263" s="148" t="str">
        <f>_xlfn.IFNA(VLOOKUP(K263,'Reference data SID'!L:N,3,FALSE),"")</f>
        <v/>
      </c>
      <c r="N263" s="148" t="str">
        <f>_xlfn.IFNA(VLOOKUP(K263,'Reference data SID'!L:O,4,FALSE),"")</f>
        <v/>
      </c>
      <c r="O263" s="147"/>
      <c r="P263" s="147"/>
      <c r="Q263" s="147"/>
      <c r="R263" s="147"/>
      <c r="S263" s="147"/>
      <c r="T263" s="146"/>
      <c r="U263" s="146"/>
      <c r="V263" s="146"/>
      <c r="W263" s="147"/>
      <c r="X263" s="149" t="str">
        <f t="shared" ca="1" si="68"/>
        <v/>
      </c>
      <c r="Y263" s="210" t="str">
        <f>_xlfn.IFNA(VLOOKUP(F263,'Reference data SID'!D:E,2,FALSE),"")</f>
        <v/>
      </c>
      <c r="Z263" s="210" t="str">
        <f t="shared" ref="Z263:Z326" si="69">IF(AND(Y263=TRUE,LEN(H263)&lt;1),"ok","not ok")</f>
        <v>not ok</v>
      </c>
      <c r="AA263" s="210" t="str">
        <f t="shared" ref="AA263:AA326" si="70">IF(AND(Y263=TRUE, LEN(G263)&lt;1),"ok","not ok")</f>
        <v>not ok</v>
      </c>
      <c r="AB263" s="210" t="str">
        <f t="shared" ref="AB263:AB326" si="71">IF(LEN(CONCATENATE(G263,H263))&gt;0, "not ok", "ok")</f>
        <v>ok</v>
      </c>
      <c r="AC263" s="210" t="str">
        <f t="shared" ref="AC263:AC326" si="72">CONCATENATE(SUBSTITUTE(SUBSTITUTE(SUBSTITUTE(SUBSTITUTE(SUBSTITUTE(SUBSTITUTE(F263," ","_"),"(","_"),")","_"),"-","_"),";","_"),",","_"),"_EC")</f>
        <v>_EC</v>
      </c>
      <c r="AD263" s="210" t="str">
        <f t="shared" ref="AD263:AD326" si="73">CONCATENATE(SUBSTITUTE(SUBSTITUTE(SUBSTITUTE(SUBSTITUTE(SUBSTITUTE(SUBSTITUTE(F263," ","_"),"(","_"),")","_"),"-","_"),";","_"),",","_"),"_CAS")</f>
        <v>_CAS</v>
      </c>
      <c r="AE263" s="210" t="str">
        <f t="shared" ref="AE263:AE326" si="74">CONCATENATE(SUBSTITUTE(SUBSTITUTE(SUBSTITUTE(SUBSTITUTE(SUBSTITUTE(SUBSTITUTE(F263," ","_"),"(","_"),")","_"),"-","_"),";","_"),",","_"),"_uses")</f>
        <v>_uses</v>
      </c>
      <c r="AF263" s="210" t="str">
        <f t="shared" ref="AF263:AF326" si="75">IF(RIGHT(SUBSTITUTE(SUBSTITUTE(SUBSTITUTE(SUBSTITUTE(SUBSTITUTE(SUBSTITUTE(T263," ","_"),"(","_"),")","_"),"-","_"),";","_"),"/","_"),1)="_",LEFT(SUBSTITUTE(SUBSTITUTE(SUBSTITUTE(SUBSTITUTE(SUBSTITUTE(SUBSTITUTE(T263," ","_"),"(","_"),")","_"),"-","_"),";","_"),"/","_"),LEN(T263)-1),(SUBSTITUTE(SUBSTITUTE(SUBSTITUTE(SUBSTITUTE(SUBSTITUTE(SUBSTITUTE(T263," ","_"),"(","_"),")","_"),"-","_"),";","_"),"/","_")))</f>
        <v/>
      </c>
      <c r="AG263" s="210" t="str">
        <f t="shared" ref="AG263:AG326" si="76">IF(RIGHT(SUBSTITUTE(SUBSTITUTE(SUBSTITUTE(SUBSTITUTE(SUBSTITUTE(SUBSTITUTE(U263," ","_"),"(","_"),")","_"),"-","_"),";","_"),"/","_"),1)="_",LEFT(SUBSTITUTE(SUBSTITUTE(SUBSTITUTE(SUBSTITUTE(SUBSTITUTE(SUBSTITUTE(U263," ","_"),"(","_"),")","_"),"-","_"),";","_"),"/","_"),LEN(U263)-1),(SUBSTITUTE(SUBSTITUTE(SUBSTITUTE(SUBSTITUTE(SUBSTITUTE(SUBSTITUTE(U263," ","_"),"(","_"),")","_"),"-","_"),";","_"),"/","_")))</f>
        <v/>
      </c>
      <c r="AH263" s="210" t="str">
        <f t="shared" ref="AH263:AH326" si="77">CONCATENATE(SUBSTITUTE(SUBSTITUTE(SUBSTITUTE(SUBSTITUTE(SUBSTITUTE(SUBSTITUTE(F263," ","_"),"(","_"),")","_"),"-","_"),";","_"),",","_"),"_articles")</f>
        <v>_articles</v>
      </c>
      <c r="AI263" s="210" t="str">
        <f t="shared" ref="AI263:AI326" si="78">IF(RIGHT(SUBSTITUTE(SUBSTITUTE(SUBSTITUTE(SUBSTITUTE(SUBSTITUTE(SUBSTITUTE(T263," ","_"),"(","_"),")","_"),"-","_"),";","_"),"/","_"),1)="_",LEFT(SUBSTITUTE(SUBSTITUTE(SUBSTITUTE(SUBSTITUTE(SUBSTITUTE(SUBSTITUTE(T263," ","_"),"(","_"),")","_"),"-","_"),";","_"),"/","_"),LEN(T263)-1),(SUBSTITUTE(SUBSTITUTE(SUBSTITUTE(SUBSTITUTE(SUBSTITUTE(SUBSTITUTE(T263," ","_"),"(","_"),")","_"),"-","_"),";","_"),"/","_")))</f>
        <v/>
      </c>
      <c r="AJ263" s="210" t="str">
        <f t="shared" ref="AJ263:AJ326" si="79">IF(RIGHT(SUBSTITUTE(SUBSTITUTE(SUBSTITUTE(SUBSTITUTE(SUBSTITUTE(SUBSTITUTE(U263," ","_"),"(","_"),")","_"),"-","_"),";","_"),"/","_"),1)="_",LEFT(SUBSTITUTE(SUBSTITUTE(SUBSTITUTE(SUBSTITUTE(SUBSTITUTE(SUBSTITUTE(U263," ","_"),"(","_"),")","_"),"-","_"),";","_"),"/","_"),LEN(U263)-1),(SUBSTITUTE(SUBSTITUTE(SUBSTITUTE(SUBSTITUTE(SUBSTITUTE(SUBSTITUTE(U263," ","_"),"(","_"),")","_"),"-","_"),";","_"),"/","_")))</f>
        <v/>
      </c>
      <c r="AK263" s="210" t="str">
        <f>IF(LEN(F263)&gt;1,CONCATENATE(Table6[[#This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3" s="210" t="str">
        <f>IF(LEN(F263)&gt;1,IF(COUNTIFS($AK$6:AK$502,LEFT(AK263,250))&gt;1,"Duplicate entry: it seems that you have two rows reporting the same stockpile, please verify that it is not a duplicate",""),"")</f>
        <v/>
      </c>
      <c r="AM263" s="210" t="str">
        <f>IF(LEN(F263)&gt;0,IF(ISNUMBER(MATCH(F263,Annex_I_II_entries,0)),"","The Entry name is not within the dropdown list, make sure that you have not copied and pasted overwritting the cell format (with its correponding dropdown list) in column A"),"")</f>
        <v/>
      </c>
      <c r="AN263" s="210" t="str">
        <f t="shared" ref="AN263:AN326" ca="1" si="80">IF(LEN(G263)&gt;0,IF(ISNUMBER(MATCH(G263,INDIRECT(AC263),0)),"","The EC number is not within the dropdown list, make sure that you have not copied and pasted overwritting the cell format (with its correponding dropdown list) in column B or that you have not removed/modified the name of the entry in column E"),"")</f>
        <v/>
      </c>
      <c r="AO263" s="210" t="str">
        <f t="shared" ref="AO263:AO326" ca="1" si="81">IF(LEN(H263)&gt;0,IF(ISNUMBER(MATCH(H263,INDIRECT(AD263),0)),"","The CAS number is not within the dropdown list, make sure that you have not copied and pasted overwritting the cell format (with its correponding dropdown list) in column C, or that you have not removed/modified the name of the entry in column E"),"")</f>
        <v/>
      </c>
      <c r="AP263" s="211" t="str">
        <f t="shared" ref="AP263:AP326" ca="1" si="82">IF(AND(LEN(T263)&gt;0,O263&lt;&gt;"article"),IF(ISNUMBER(MATCH(T263,INDIRECT(AE263),0)),"","The derogated use is not within the dropdown list, make sure that you have not copied and pasted overwritting the cell format (with its correponding dropdown list) in column R"),IF(AND(LEN(T263)&gt;0,O263="article"),IF(ISNUMBER(MATCH(T263,INDIRECT(AH263),0)),"","The derogated use is not within the dropdown list, make sure that you have not copied and pasted overwritting the cell format (with its correponding dropdown list) in column R"),""))</f>
        <v/>
      </c>
      <c r="AQ263" s="211" t="str">
        <f t="shared" ref="AQ263:AQ326" ca="1" si="83">IF(LEN(U263)&gt;0,IF(ISNUMBER(MATCH(U263,INDIRECT(AF263),0)),"","The derogated use is not within the dropdown list, make sure that you have not copied and pasted overwritting the cell format (with its correponding dropdown list) in column S"),"")</f>
        <v/>
      </c>
      <c r="AR263" s="212" t="str">
        <f t="shared" ref="AR263:AR326" ca="1" si="84">IF(LEN(V263)&gt;0,IF(ISNUMBER(MATCH(V263,INDIRECT(AG263),0)),"","The derogated use is not within the dropdown list, make sure that you have not copied and pasted overwritting the cell format (with its correponding dropdown list) in column T"),"")</f>
        <v/>
      </c>
    </row>
    <row r="264" spans="1:44" x14ac:dyDescent="0.25">
      <c r="A264" s="86"/>
      <c r="B264" s="86"/>
      <c r="C264" s="144"/>
      <c r="D264" s="145"/>
      <c r="E264" s="144"/>
      <c r="F264" s="144"/>
      <c r="G264" s="144"/>
      <c r="H264" s="144"/>
      <c r="I264" s="191" t="str">
        <f>_xlfn.IFNA(VLOOKUP(F264,'Reference data SID'!$D$2:$Q$673,14,FALSE),"")</f>
        <v/>
      </c>
      <c r="J264" s="191" t="str">
        <f>_xlfn.IFNA(VLOOKUP(I264,'Reference data SID'!$C$3:$E$673,3,FALSE),"")</f>
        <v/>
      </c>
      <c r="K264" s="64" t="str">
        <f>_xlfn.IFNA(IF(J264=FALSE,I264,IF(ISBLANK(G264),VLOOKUP(H264,'Reference data SID'!$N:$P,3,FALSE),VLOOKUP(G264,'Reference data SID'!$M:$P,4,FALSE))),"")</f>
        <v/>
      </c>
      <c r="L264" s="148" t="str">
        <f>_xlfn.IFNA(VLOOKUP(K264,'Reference data SID'!L:M,2,FALSE),"")</f>
        <v/>
      </c>
      <c r="M264" s="148" t="str">
        <f>_xlfn.IFNA(VLOOKUP(K264,'Reference data SID'!L:N,3,FALSE),"")</f>
        <v/>
      </c>
      <c r="N264" s="148" t="str">
        <f>_xlfn.IFNA(VLOOKUP(K264,'Reference data SID'!L:O,4,FALSE),"")</f>
        <v/>
      </c>
      <c r="O264" s="144"/>
      <c r="P264" s="144"/>
      <c r="Q264" s="144"/>
      <c r="R264" s="144"/>
      <c r="S264" s="144"/>
      <c r="T264" s="146"/>
      <c r="U264" s="146"/>
      <c r="V264" s="146"/>
      <c r="W264" s="144"/>
      <c r="X264" s="149" t="str">
        <f t="shared" ca="1" si="68"/>
        <v/>
      </c>
      <c r="Y264" s="210" t="str">
        <f>_xlfn.IFNA(VLOOKUP(F264,'Reference data SID'!D:E,2,FALSE),"")</f>
        <v/>
      </c>
      <c r="Z264" s="210" t="str">
        <f t="shared" si="69"/>
        <v>not ok</v>
      </c>
      <c r="AA264" s="210" t="str">
        <f t="shared" si="70"/>
        <v>not ok</v>
      </c>
      <c r="AB264" s="210" t="str">
        <f t="shared" si="71"/>
        <v>ok</v>
      </c>
      <c r="AC264" s="210" t="str">
        <f t="shared" si="72"/>
        <v>_EC</v>
      </c>
      <c r="AD264" s="210" t="str">
        <f t="shared" si="73"/>
        <v>_CAS</v>
      </c>
      <c r="AE264" s="210" t="str">
        <f t="shared" si="74"/>
        <v>_uses</v>
      </c>
      <c r="AF264" s="210" t="str">
        <f t="shared" si="75"/>
        <v/>
      </c>
      <c r="AG264" s="210" t="str">
        <f t="shared" si="76"/>
        <v/>
      </c>
      <c r="AH264" s="210" t="str">
        <f t="shared" si="77"/>
        <v>_articles</v>
      </c>
      <c r="AI264" s="210" t="str">
        <f t="shared" si="78"/>
        <v/>
      </c>
      <c r="AJ264" s="210" t="str">
        <f t="shared" si="79"/>
        <v/>
      </c>
      <c r="AK264" s="210" t="str">
        <f>IF(LEN(F264)&gt;1,CONCATENATE(Table6[[#This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4" s="210" t="str">
        <f>IF(LEN(F264)&gt;1,IF(COUNTIFS($AK$6:AK$502,LEFT(AK264,250))&gt;1,"Duplicate entry: it seems that you have two rows reporting the same stockpile, please verify that it is not a duplicate",""),"")</f>
        <v/>
      </c>
      <c r="AM264" s="210" t="str">
        <f>IF(LEN(F264)&gt;0,IF(ISNUMBER(MATCH(F264,Annex_I_II_entries,0)),"","The Entry name is not within the dropdown list, make sure that you have not copied and pasted overwritting the cell format (with its correponding dropdown list) in column A"),"")</f>
        <v/>
      </c>
      <c r="AN264" s="210" t="str">
        <f t="shared" ca="1" si="80"/>
        <v/>
      </c>
      <c r="AO264" s="210" t="str">
        <f t="shared" ca="1" si="81"/>
        <v/>
      </c>
      <c r="AP264" s="211" t="str">
        <f t="shared" ca="1" si="82"/>
        <v/>
      </c>
      <c r="AQ264" s="211" t="str">
        <f t="shared" ca="1" si="83"/>
        <v/>
      </c>
      <c r="AR264" s="212" t="str">
        <f t="shared" ca="1" si="84"/>
        <v/>
      </c>
    </row>
    <row r="265" spans="1:44" x14ac:dyDescent="0.25">
      <c r="A265" s="86"/>
      <c r="B265" s="86"/>
      <c r="C265" s="147"/>
      <c r="D265" s="176"/>
      <c r="E265" s="147"/>
      <c r="F265" s="147"/>
      <c r="G265" s="144"/>
      <c r="H265" s="144"/>
      <c r="I265" s="192" t="str">
        <f>_xlfn.IFNA(VLOOKUP(F265,'Reference data SID'!$D$2:$Q$673,14,FALSE),"")</f>
        <v/>
      </c>
      <c r="J265" s="192" t="str">
        <f>_xlfn.IFNA(VLOOKUP(I265,'Reference data SID'!$C$3:$E$673,3,FALSE),"")</f>
        <v/>
      </c>
      <c r="K265" s="64" t="str">
        <f>_xlfn.IFNA(IF(J265=FALSE,I265,IF(ISBLANK(G265),VLOOKUP(H265,'Reference data SID'!$N:$P,3,FALSE),VLOOKUP(G265,'Reference data SID'!$M:$P,4,FALSE))),"")</f>
        <v/>
      </c>
      <c r="L265" s="148" t="str">
        <f>_xlfn.IFNA(VLOOKUP(K265,'Reference data SID'!L:M,2,FALSE),"")</f>
        <v/>
      </c>
      <c r="M265" s="148" t="str">
        <f>_xlfn.IFNA(VLOOKUP(K265,'Reference data SID'!L:N,3,FALSE),"")</f>
        <v/>
      </c>
      <c r="N265" s="148" t="str">
        <f>_xlfn.IFNA(VLOOKUP(K265,'Reference data SID'!L:O,4,FALSE),"")</f>
        <v/>
      </c>
      <c r="O265" s="147"/>
      <c r="P265" s="147"/>
      <c r="Q265" s="147"/>
      <c r="R265" s="147"/>
      <c r="S265" s="147"/>
      <c r="T265" s="146"/>
      <c r="U265" s="146"/>
      <c r="V265" s="146"/>
      <c r="W265" s="147"/>
      <c r="X265" s="149" t="str">
        <f t="shared" ca="1" si="68"/>
        <v/>
      </c>
      <c r="Y265" s="210" t="str">
        <f>_xlfn.IFNA(VLOOKUP(F265,'Reference data SID'!D:E,2,FALSE),"")</f>
        <v/>
      </c>
      <c r="Z265" s="210" t="str">
        <f t="shared" si="69"/>
        <v>not ok</v>
      </c>
      <c r="AA265" s="210" t="str">
        <f t="shared" si="70"/>
        <v>not ok</v>
      </c>
      <c r="AB265" s="210" t="str">
        <f t="shared" si="71"/>
        <v>ok</v>
      </c>
      <c r="AC265" s="210" t="str">
        <f t="shared" si="72"/>
        <v>_EC</v>
      </c>
      <c r="AD265" s="210" t="str">
        <f t="shared" si="73"/>
        <v>_CAS</v>
      </c>
      <c r="AE265" s="210" t="str">
        <f t="shared" si="74"/>
        <v>_uses</v>
      </c>
      <c r="AF265" s="210" t="str">
        <f t="shared" si="75"/>
        <v/>
      </c>
      <c r="AG265" s="210" t="str">
        <f t="shared" si="76"/>
        <v/>
      </c>
      <c r="AH265" s="210" t="str">
        <f t="shared" si="77"/>
        <v>_articles</v>
      </c>
      <c r="AI265" s="210" t="str">
        <f t="shared" si="78"/>
        <v/>
      </c>
      <c r="AJ265" s="210" t="str">
        <f t="shared" si="79"/>
        <v/>
      </c>
      <c r="AK265" s="210" t="str">
        <f>IF(LEN(F265)&gt;1,CONCATENATE(Table6[[#This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5" s="210" t="str">
        <f>IF(LEN(F265)&gt;1,IF(COUNTIFS($AK$6:AK$502,LEFT(AK265,250))&gt;1,"Duplicate entry: it seems that you have two rows reporting the same stockpile, please verify that it is not a duplicate",""),"")</f>
        <v/>
      </c>
      <c r="AM265" s="210" t="str">
        <f>IF(LEN(F265)&gt;0,IF(ISNUMBER(MATCH(F265,Annex_I_II_entries,0)),"","The Entry name is not within the dropdown list, make sure that you have not copied and pasted overwritting the cell format (with its correponding dropdown list) in column A"),"")</f>
        <v/>
      </c>
      <c r="AN265" s="210" t="str">
        <f t="shared" ca="1" si="80"/>
        <v/>
      </c>
      <c r="AO265" s="210" t="str">
        <f t="shared" ca="1" si="81"/>
        <v/>
      </c>
      <c r="AP265" s="211" t="str">
        <f t="shared" ca="1" si="82"/>
        <v/>
      </c>
      <c r="AQ265" s="211" t="str">
        <f t="shared" ca="1" si="83"/>
        <v/>
      </c>
      <c r="AR265" s="212" t="str">
        <f t="shared" ca="1" si="84"/>
        <v/>
      </c>
    </row>
    <row r="266" spans="1:44" x14ac:dyDescent="0.25">
      <c r="A266" s="86"/>
      <c r="B266" s="86"/>
      <c r="C266" s="144"/>
      <c r="D266" s="145"/>
      <c r="E266" s="144"/>
      <c r="F266" s="144"/>
      <c r="G266" s="144"/>
      <c r="H266" s="144"/>
      <c r="I266" s="191" t="str">
        <f>_xlfn.IFNA(VLOOKUP(F266,'Reference data SID'!$D$2:$Q$673,14,FALSE),"")</f>
        <v/>
      </c>
      <c r="J266" s="191" t="str">
        <f>_xlfn.IFNA(VLOOKUP(I266,'Reference data SID'!$C$3:$E$673,3,FALSE),"")</f>
        <v/>
      </c>
      <c r="K266" s="64" t="str">
        <f>_xlfn.IFNA(IF(J266=FALSE,I266,IF(ISBLANK(G266),VLOOKUP(H266,'Reference data SID'!$N:$P,3,FALSE),VLOOKUP(G266,'Reference data SID'!$M:$P,4,FALSE))),"")</f>
        <v/>
      </c>
      <c r="L266" s="148" t="str">
        <f>_xlfn.IFNA(VLOOKUP(K266,'Reference data SID'!L:M,2,FALSE),"")</f>
        <v/>
      </c>
      <c r="M266" s="148" t="str">
        <f>_xlfn.IFNA(VLOOKUP(K266,'Reference data SID'!L:N,3,FALSE),"")</f>
        <v/>
      </c>
      <c r="N266" s="148" t="str">
        <f>_xlfn.IFNA(VLOOKUP(K266,'Reference data SID'!L:O,4,FALSE),"")</f>
        <v/>
      </c>
      <c r="O266" s="144"/>
      <c r="P266" s="144"/>
      <c r="Q266" s="144"/>
      <c r="R266" s="144"/>
      <c r="S266" s="144"/>
      <c r="T266" s="146"/>
      <c r="U266" s="146"/>
      <c r="V266" s="146"/>
      <c r="W266" s="144"/>
      <c r="X266" s="149" t="str">
        <f t="shared" ca="1" si="68"/>
        <v/>
      </c>
      <c r="Y266" s="210" t="str">
        <f>_xlfn.IFNA(VLOOKUP(F266,'Reference data SID'!D:E,2,FALSE),"")</f>
        <v/>
      </c>
      <c r="Z266" s="210" t="str">
        <f t="shared" si="69"/>
        <v>not ok</v>
      </c>
      <c r="AA266" s="210" t="str">
        <f t="shared" si="70"/>
        <v>not ok</v>
      </c>
      <c r="AB266" s="210" t="str">
        <f t="shared" si="71"/>
        <v>ok</v>
      </c>
      <c r="AC266" s="210" t="str">
        <f t="shared" si="72"/>
        <v>_EC</v>
      </c>
      <c r="AD266" s="210" t="str">
        <f t="shared" si="73"/>
        <v>_CAS</v>
      </c>
      <c r="AE266" s="210" t="str">
        <f t="shared" si="74"/>
        <v>_uses</v>
      </c>
      <c r="AF266" s="210" t="str">
        <f t="shared" si="75"/>
        <v/>
      </c>
      <c r="AG266" s="210" t="str">
        <f t="shared" si="76"/>
        <v/>
      </c>
      <c r="AH266" s="210" t="str">
        <f t="shared" si="77"/>
        <v>_articles</v>
      </c>
      <c r="AI266" s="210" t="str">
        <f t="shared" si="78"/>
        <v/>
      </c>
      <c r="AJ266" s="210" t="str">
        <f t="shared" si="79"/>
        <v/>
      </c>
      <c r="AK266" s="210" t="str">
        <f>IF(LEN(F266)&gt;1,CONCATENATE(Table6[[#This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6" s="210" t="str">
        <f>IF(LEN(F266)&gt;1,IF(COUNTIFS($AK$6:AK$502,LEFT(AK266,250))&gt;1,"Duplicate entry: it seems that you have two rows reporting the same stockpile, please verify that it is not a duplicate",""),"")</f>
        <v/>
      </c>
      <c r="AM266" s="210" t="str">
        <f>IF(LEN(F266)&gt;0,IF(ISNUMBER(MATCH(F266,Annex_I_II_entries,0)),"","The Entry name is not within the dropdown list, make sure that you have not copied and pasted overwritting the cell format (with its correponding dropdown list) in column A"),"")</f>
        <v/>
      </c>
      <c r="AN266" s="210" t="str">
        <f t="shared" ca="1" si="80"/>
        <v/>
      </c>
      <c r="AO266" s="210" t="str">
        <f t="shared" ca="1" si="81"/>
        <v/>
      </c>
      <c r="AP266" s="211" t="str">
        <f t="shared" ca="1" si="82"/>
        <v/>
      </c>
      <c r="AQ266" s="211" t="str">
        <f t="shared" ca="1" si="83"/>
        <v/>
      </c>
      <c r="AR266" s="212" t="str">
        <f t="shared" ca="1" si="84"/>
        <v/>
      </c>
    </row>
    <row r="267" spans="1:44" x14ac:dyDescent="0.25">
      <c r="A267" s="86"/>
      <c r="B267" s="86"/>
      <c r="C267" s="147"/>
      <c r="D267" s="176"/>
      <c r="E267" s="147"/>
      <c r="F267" s="147"/>
      <c r="G267" s="144"/>
      <c r="H267" s="144"/>
      <c r="I267" s="192" t="str">
        <f>_xlfn.IFNA(VLOOKUP(F267,'Reference data SID'!$D$2:$Q$673,14,FALSE),"")</f>
        <v/>
      </c>
      <c r="J267" s="192" t="str">
        <f>_xlfn.IFNA(VLOOKUP(I267,'Reference data SID'!$C$3:$E$673,3,FALSE),"")</f>
        <v/>
      </c>
      <c r="K267" s="64" t="str">
        <f>_xlfn.IFNA(IF(J267=FALSE,I267,IF(ISBLANK(G267),VLOOKUP(H267,'Reference data SID'!$N:$P,3,FALSE),VLOOKUP(G267,'Reference data SID'!$M:$P,4,FALSE))),"")</f>
        <v/>
      </c>
      <c r="L267" s="148" t="str">
        <f>_xlfn.IFNA(VLOOKUP(K267,'Reference data SID'!L:M,2,FALSE),"")</f>
        <v/>
      </c>
      <c r="M267" s="148" t="str">
        <f>_xlfn.IFNA(VLOOKUP(K267,'Reference data SID'!L:N,3,FALSE),"")</f>
        <v/>
      </c>
      <c r="N267" s="148" t="str">
        <f>_xlfn.IFNA(VLOOKUP(K267,'Reference data SID'!L:O,4,FALSE),"")</f>
        <v/>
      </c>
      <c r="O267" s="147"/>
      <c r="P267" s="147"/>
      <c r="Q267" s="147"/>
      <c r="R267" s="147"/>
      <c r="S267" s="147"/>
      <c r="T267" s="146"/>
      <c r="U267" s="146"/>
      <c r="V267" s="146"/>
      <c r="W267" s="147"/>
      <c r="X267" s="149" t="str">
        <f t="shared" ca="1" si="68"/>
        <v/>
      </c>
      <c r="Y267" s="210" t="str">
        <f>_xlfn.IFNA(VLOOKUP(F267,'Reference data SID'!D:E,2,FALSE),"")</f>
        <v/>
      </c>
      <c r="Z267" s="210" t="str">
        <f t="shared" si="69"/>
        <v>not ok</v>
      </c>
      <c r="AA267" s="210" t="str">
        <f t="shared" si="70"/>
        <v>not ok</v>
      </c>
      <c r="AB267" s="210" t="str">
        <f t="shared" si="71"/>
        <v>ok</v>
      </c>
      <c r="AC267" s="210" t="str">
        <f t="shared" si="72"/>
        <v>_EC</v>
      </c>
      <c r="AD267" s="210" t="str">
        <f t="shared" si="73"/>
        <v>_CAS</v>
      </c>
      <c r="AE267" s="210" t="str">
        <f t="shared" si="74"/>
        <v>_uses</v>
      </c>
      <c r="AF267" s="210" t="str">
        <f t="shared" si="75"/>
        <v/>
      </c>
      <c r="AG267" s="210" t="str">
        <f t="shared" si="76"/>
        <v/>
      </c>
      <c r="AH267" s="210" t="str">
        <f t="shared" si="77"/>
        <v>_articles</v>
      </c>
      <c r="AI267" s="210" t="str">
        <f t="shared" si="78"/>
        <v/>
      </c>
      <c r="AJ267" s="210" t="str">
        <f t="shared" si="79"/>
        <v/>
      </c>
      <c r="AK267" s="210" t="str">
        <f>IF(LEN(F267)&gt;1,CONCATENATE(Table6[[#This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7" s="210" t="str">
        <f>IF(LEN(F267)&gt;1,IF(COUNTIFS($AK$6:AK$502,LEFT(AK267,250))&gt;1,"Duplicate entry: it seems that you have two rows reporting the same stockpile, please verify that it is not a duplicate",""),"")</f>
        <v/>
      </c>
      <c r="AM267" s="210" t="str">
        <f>IF(LEN(F267)&gt;0,IF(ISNUMBER(MATCH(F267,Annex_I_II_entries,0)),"","The Entry name is not within the dropdown list, make sure that you have not copied and pasted overwritting the cell format (with its correponding dropdown list) in column A"),"")</f>
        <v/>
      </c>
      <c r="AN267" s="210" t="str">
        <f t="shared" ca="1" si="80"/>
        <v/>
      </c>
      <c r="AO267" s="210" t="str">
        <f t="shared" ca="1" si="81"/>
        <v/>
      </c>
      <c r="AP267" s="211" t="str">
        <f t="shared" ca="1" si="82"/>
        <v/>
      </c>
      <c r="AQ267" s="211" t="str">
        <f t="shared" ca="1" si="83"/>
        <v/>
      </c>
      <c r="AR267" s="212" t="str">
        <f t="shared" ca="1" si="84"/>
        <v/>
      </c>
    </row>
    <row r="268" spans="1:44" x14ac:dyDescent="0.25">
      <c r="A268" s="86"/>
      <c r="B268" s="86"/>
      <c r="C268" s="144"/>
      <c r="D268" s="145"/>
      <c r="E268" s="144"/>
      <c r="F268" s="144"/>
      <c r="G268" s="144"/>
      <c r="H268" s="144"/>
      <c r="I268" s="191" t="str">
        <f>_xlfn.IFNA(VLOOKUP(F268,'Reference data SID'!$D$2:$Q$673,14,FALSE),"")</f>
        <v/>
      </c>
      <c r="J268" s="191" t="str">
        <f>_xlfn.IFNA(VLOOKUP(I268,'Reference data SID'!$C$3:$E$673,3,FALSE),"")</f>
        <v/>
      </c>
      <c r="K268" s="64" t="str">
        <f>_xlfn.IFNA(IF(J268=FALSE,I268,IF(ISBLANK(G268),VLOOKUP(H268,'Reference data SID'!$N:$P,3,FALSE),VLOOKUP(G268,'Reference data SID'!$M:$P,4,FALSE))),"")</f>
        <v/>
      </c>
      <c r="L268" s="148" t="str">
        <f>_xlfn.IFNA(VLOOKUP(K268,'Reference data SID'!L:M,2,FALSE),"")</f>
        <v/>
      </c>
      <c r="M268" s="148" t="str">
        <f>_xlfn.IFNA(VLOOKUP(K268,'Reference data SID'!L:N,3,FALSE),"")</f>
        <v/>
      </c>
      <c r="N268" s="148" t="str">
        <f>_xlfn.IFNA(VLOOKUP(K268,'Reference data SID'!L:O,4,FALSE),"")</f>
        <v/>
      </c>
      <c r="O268" s="144"/>
      <c r="P268" s="144"/>
      <c r="Q268" s="144"/>
      <c r="R268" s="144"/>
      <c r="S268" s="144"/>
      <c r="T268" s="146"/>
      <c r="U268" s="146"/>
      <c r="V268" s="146"/>
      <c r="W268" s="144"/>
      <c r="X268" s="149" t="str">
        <f t="shared" ca="1" si="68"/>
        <v/>
      </c>
      <c r="Y268" s="210" t="str">
        <f>_xlfn.IFNA(VLOOKUP(F268,'Reference data SID'!D:E,2,FALSE),"")</f>
        <v/>
      </c>
      <c r="Z268" s="210" t="str">
        <f t="shared" si="69"/>
        <v>not ok</v>
      </c>
      <c r="AA268" s="210" t="str">
        <f t="shared" si="70"/>
        <v>not ok</v>
      </c>
      <c r="AB268" s="210" t="str">
        <f t="shared" si="71"/>
        <v>ok</v>
      </c>
      <c r="AC268" s="210" t="str">
        <f t="shared" si="72"/>
        <v>_EC</v>
      </c>
      <c r="AD268" s="210" t="str">
        <f t="shared" si="73"/>
        <v>_CAS</v>
      </c>
      <c r="AE268" s="210" t="str">
        <f t="shared" si="74"/>
        <v>_uses</v>
      </c>
      <c r="AF268" s="210" t="str">
        <f t="shared" si="75"/>
        <v/>
      </c>
      <c r="AG268" s="210" t="str">
        <f t="shared" si="76"/>
        <v/>
      </c>
      <c r="AH268" s="210" t="str">
        <f t="shared" si="77"/>
        <v>_articles</v>
      </c>
      <c r="AI268" s="210" t="str">
        <f t="shared" si="78"/>
        <v/>
      </c>
      <c r="AJ268" s="210" t="str">
        <f t="shared" si="79"/>
        <v/>
      </c>
      <c r="AK268" s="210" t="str">
        <f>IF(LEN(F268)&gt;1,CONCATENATE(Table6[[#This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8" s="210" t="str">
        <f>IF(LEN(F268)&gt;1,IF(COUNTIFS($AK$6:AK$502,LEFT(AK268,250))&gt;1,"Duplicate entry: it seems that you have two rows reporting the same stockpile, please verify that it is not a duplicate",""),"")</f>
        <v/>
      </c>
      <c r="AM268" s="210" t="str">
        <f>IF(LEN(F268)&gt;0,IF(ISNUMBER(MATCH(F268,Annex_I_II_entries,0)),"","The Entry name is not within the dropdown list, make sure that you have not copied and pasted overwritting the cell format (with its correponding dropdown list) in column A"),"")</f>
        <v/>
      </c>
      <c r="AN268" s="210" t="str">
        <f t="shared" ca="1" si="80"/>
        <v/>
      </c>
      <c r="AO268" s="210" t="str">
        <f t="shared" ca="1" si="81"/>
        <v/>
      </c>
      <c r="AP268" s="211" t="str">
        <f t="shared" ca="1" si="82"/>
        <v/>
      </c>
      <c r="AQ268" s="211" t="str">
        <f t="shared" ca="1" si="83"/>
        <v/>
      </c>
      <c r="AR268" s="212" t="str">
        <f t="shared" ca="1" si="84"/>
        <v/>
      </c>
    </row>
    <row r="269" spans="1:44" x14ac:dyDescent="0.25">
      <c r="A269" s="86"/>
      <c r="B269" s="86"/>
      <c r="C269" s="147"/>
      <c r="D269" s="176"/>
      <c r="E269" s="147"/>
      <c r="F269" s="147"/>
      <c r="G269" s="144"/>
      <c r="H269" s="144"/>
      <c r="I269" s="192" t="str">
        <f>_xlfn.IFNA(VLOOKUP(F269,'Reference data SID'!$D$2:$Q$673,14,FALSE),"")</f>
        <v/>
      </c>
      <c r="J269" s="192" t="str">
        <f>_xlfn.IFNA(VLOOKUP(I269,'Reference data SID'!$C$3:$E$673,3,FALSE),"")</f>
        <v/>
      </c>
      <c r="K269" s="64" t="str">
        <f>_xlfn.IFNA(IF(J269=FALSE,I269,IF(ISBLANK(G269),VLOOKUP(H269,'Reference data SID'!$N:$P,3,FALSE),VLOOKUP(G269,'Reference data SID'!$M:$P,4,FALSE))),"")</f>
        <v/>
      </c>
      <c r="L269" s="148" t="str">
        <f>_xlfn.IFNA(VLOOKUP(K269,'Reference data SID'!L:M,2,FALSE),"")</f>
        <v/>
      </c>
      <c r="M269" s="148" t="str">
        <f>_xlfn.IFNA(VLOOKUP(K269,'Reference data SID'!L:N,3,FALSE),"")</f>
        <v/>
      </c>
      <c r="N269" s="148" t="str">
        <f>_xlfn.IFNA(VLOOKUP(K269,'Reference data SID'!L:O,4,FALSE),"")</f>
        <v/>
      </c>
      <c r="O269" s="147"/>
      <c r="P269" s="147"/>
      <c r="Q269" s="147"/>
      <c r="R269" s="147"/>
      <c r="S269" s="147"/>
      <c r="T269" s="146"/>
      <c r="U269" s="146"/>
      <c r="V269" s="146"/>
      <c r="W269" s="147"/>
      <c r="X269" s="149" t="str">
        <f t="shared" ca="1" si="68"/>
        <v/>
      </c>
      <c r="Y269" s="210" t="str">
        <f>_xlfn.IFNA(VLOOKUP(F269,'Reference data SID'!D:E,2,FALSE),"")</f>
        <v/>
      </c>
      <c r="Z269" s="210" t="str">
        <f t="shared" si="69"/>
        <v>not ok</v>
      </c>
      <c r="AA269" s="210" t="str">
        <f t="shared" si="70"/>
        <v>not ok</v>
      </c>
      <c r="AB269" s="210" t="str">
        <f t="shared" si="71"/>
        <v>ok</v>
      </c>
      <c r="AC269" s="210" t="str">
        <f t="shared" si="72"/>
        <v>_EC</v>
      </c>
      <c r="AD269" s="210" t="str">
        <f t="shared" si="73"/>
        <v>_CAS</v>
      </c>
      <c r="AE269" s="210" t="str">
        <f t="shared" si="74"/>
        <v>_uses</v>
      </c>
      <c r="AF269" s="210" t="str">
        <f t="shared" si="75"/>
        <v/>
      </c>
      <c r="AG269" s="210" t="str">
        <f t="shared" si="76"/>
        <v/>
      </c>
      <c r="AH269" s="210" t="str">
        <f t="shared" si="77"/>
        <v>_articles</v>
      </c>
      <c r="AI269" s="210" t="str">
        <f t="shared" si="78"/>
        <v/>
      </c>
      <c r="AJ269" s="210" t="str">
        <f t="shared" si="79"/>
        <v/>
      </c>
      <c r="AK269" s="210" t="str">
        <f>IF(LEN(F269)&gt;1,CONCATENATE(Table6[[#This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69" s="210" t="str">
        <f>IF(LEN(F269)&gt;1,IF(COUNTIFS($AK$6:AK$502,LEFT(AK269,250))&gt;1,"Duplicate entry: it seems that you have two rows reporting the same stockpile, please verify that it is not a duplicate",""),"")</f>
        <v/>
      </c>
      <c r="AM269" s="210" t="str">
        <f>IF(LEN(F269)&gt;0,IF(ISNUMBER(MATCH(F269,Annex_I_II_entries,0)),"","The Entry name is not within the dropdown list, make sure that you have not copied and pasted overwritting the cell format (with its correponding dropdown list) in column A"),"")</f>
        <v/>
      </c>
      <c r="AN269" s="210" t="str">
        <f t="shared" ca="1" si="80"/>
        <v/>
      </c>
      <c r="AO269" s="210" t="str">
        <f t="shared" ca="1" si="81"/>
        <v/>
      </c>
      <c r="AP269" s="211" t="str">
        <f t="shared" ca="1" si="82"/>
        <v/>
      </c>
      <c r="AQ269" s="211" t="str">
        <f t="shared" ca="1" si="83"/>
        <v/>
      </c>
      <c r="AR269" s="212" t="str">
        <f t="shared" ca="1" si="84"/>
        <v/>
      </c>
    </row>
    <row r="270" spans="1:44" x14ac:dyDescent="0.25">
      <c r="A270" s="86"/>
      <c r="B270" s="86"/>
      <c r="C270" s="144"/>
      <c r="D270" s="145"/>
      <c r="E270" s="144"/>
      <c r="F270" s="144"/>
      <c r="G270" s="144"/>
      <c r="H270" s="144"/>
      <c r="I270" s="191" t="str">
        <f>_xlfn.IFNA(VLOOKUP(F270,'Reference data SID'!$D$2:$Q$673,14,FALSE),"")</f>
        <v/>
      </c>
      <c r="J270" s="191" t="str">
        <f>_xlfn.IFNA(VLOOKUP(I270,'Reference data SID'!$C$3:$E$673,3,FALSE),"")</f>
        <v/>
      </c>
      <c r="K270" s="64" t="str">
        <f>_xlfn.IFNA(IF(J270=FALSE,I270,IF(ISBLANK(G270),VLOOKUP(H270,'Reference data SID'!$N:$P,3,FALSE),VLOOKUP(G270,'Reference data SID'!$M:$P,4,FALSE))),"")</f>
        <v/>
      </c>
      <c r="L270" s="148" t="str">
        <f>_xlfn.IFNA(VLOOKUP(K270,'Reference data SID'!L:M,2,FALSE),"")</f>
        <v/>
      </c>
      <c r="M270" s="148" t="str">
        <f>_xlfn.IFNA(VLOOKUP(K270,'Reference data SID'!L:N,3,FALSE),"")</f>
        <v/>
      </c>
      <c r="N270" s="148" t="str">
        <f>_xlfn.IFNA(VLOOKUP(K270,'Reference data SID'!L:O,4,FALSE),"")</f>
        <v/>
      </c>
      <c r="O270" s="144"/>
      <c r="P270" s="144"/>
      <c r="Q270" s="144"/>
      <c r="R270" s="144"/>
      <c r="S270" s="144"/>
      <c r="T270" s="146"/>
      <c r="U270" s="146"/>
      <c r="V270" s="146"/>
      <c r="W270" s="144"/>
      <c r="X270" s="149" t="str">
        <f t="shared" ca="1" si="68"/>
        <v/>
      </c>
      <c r="Y270" s="210" t="str">
        <f>_xlfn.IFNA(VLOOKUP(F270,'Reference data SID'!D:E,2,FALSE),"")</f>
        <v/>
      </c>
      <c r="Z270" s="210" t="str">
        <f t="shared" si="69"/>
        <v>not ok</v>
      </c>
      <c r="AA270" s="210" t="str">
        <f t="shared" si="70"/>
        <v>not ok</v>
      </c>
      <c r="AB270" s="210" t="str">
        <f t="shared" si="71"/>
        <v>ok</v>
      </c>
      <c r="AC270" s="210" t="str">
        <f t="shared" si="72"/>
        <v>_EC</v>
      </c>
      <c r="AD270" s="210" t="str">
        <f t="shared" si="73"/>
        <v>_CAS</v>
      </c>
      <c r="AE270" s="210" t="str">
        <f t="shared" si="74"/>
        <v>_uses</v>
      </c>
      <c r="AF270" s="210" t="str">
        <f t="shared" si="75"/>
        <v/>
      </c>
      <c r="AG270" s="210" t="str">
        <f t="shared" si="76"/>
        <v/>
      </c>
      <c r="AH270" s="210" t="str">
        <f t="shared" si="77"/>
        <v>_articles</v>
      </c>
      <c r="AI270" s="210" t="str">
        <f t="shared" si="78"/>
        <v/>
      </c>
      <c r="AJ270" s="210" t="str">
        <f t="shared" si="79"/>
        <v/>
      </c>
      <c r="AK270" s="210" t="str">
        <f>IF(LEN(F270)&gt;1,CONCATENATE(Table6[[#This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0" s="210" t="str">
        <f>IF(LEN(F270)&gt;1,IF(COUNTIFS($AK$6:AK$502,LEFT(AK270,250))&gt;1,"Duplicate entry: it seems that you have two rows reporting the same stockpile, please verify that it is not a duplicate",""),"")</f>
        <v/>
      </c>
      <c r="AM270" s="210" t="str">
        <f>IF(LEN(F270)&gt;0,IF(ISNUMBER(MATCH(F270,Annex_I_II_entries,0)),"","The Entry name is not within the dropdown list, make sure that you have not copied and pasted overwritting the cell format (with its correponding dropdown list) in column A"),"")</f>
        <v/>
      </c>
      <c r="AN270" s="210" t="str">
        <f t="shared" ca="1" si="80"/>
        <v/>
      </c>
      <c r="AO270" s="210" t="str">
        <f t="shared" ca="1" si="81"/>
        <v/>
      </c>
      <c r="AP270" s="211" t="str">
        <f t="shared" ca="1" si="82"/>
        <v/>
      </c>
      <c r="AQ270" s="211" t="str">
        <f t="shared" ca="1" si="83"/>
        <v/>
      </c>
      <c r="AR270" s="212" t="str">
        <f t="shared" ca="1" si="84"/>
        <v/>
      </c>
    </row>
    <row r="271" spans="1:44" x14ac:dyDescent="0.25">
      <c r="A271" s="86"/>
      <c r="B271" s="86"/>
      <c r="C271" s="147"/>
      <c r="D271" s="176"/>
      <c r="E271" s="147"/>
      <c r="F271" s="147"/>
      <c r="G271" s="144"/>
      <c r="H271" s="144"/>
      <c r="I271" s="192" t="str">
        <f>_xlfn.IFNA(VLOOKUP(F271,'Reference data SID'!$D$2:$Q$673,14,FALSE),"")</f>
        <v/>
      </c>
      <c r="J271" s="192" t="str">
        <f>_xlfn.IFNA(VLOOKUP(I271,'Reference data SID'!$C$3:$E$673,3,FALSE),"")</f>
        <v/>
      </c>
      <c r="K271" s="64" t="str">
        <f>_xlfn.IFNA(IF(J271=FALSE,I271,IF(ISBLANK(G271),VLOOKUP(H271,'Reference data SID'!$N:$P,3,FALSE),VLOOKUP(G271,'Reference data SID'!$M:$P,4,FALSE))),"")</f>
        <v/>
      </c>
      <c r="L271" s="148" t="str">
        <f>_xlfn.IFNA(VLOOKUP(K271,'Reference data SID'!L:M,2,FALSE),"")</f>
        <v/>
      </c>
      <c r="M271" s="148" t="str">
        <f>_xlfn.IFNA(VLOOKUP(K271,'Reference data SID'!L:N,3,FALSE),"")</f>
        <v/>
      </c>
      <c r="N271" s="148" t="str">
        <f>_xlfn.IFNA(VLOOKUP(K271,'Reference data SID'!L:O,4,FALSE),"")</f>
        <v/>
      </c>
      <c r="O271" s="147"/>
      <c r="P271" s="147"/>
      <c r="Q271" s="147"/>
      <c r="R271" s="147"/>
      <c r="S271" s="147"/>
      <c r="T271" s="146"/>
      <c r="U271" s="146"/>
      <c r="V271" s="146"/>
      <c r="W271" s="147"/>
      <c r="X271" s="149" t="str">
        <f t="shared" ca="1" si="68"/>
        <v/>
      </c>
      <c r="Y271" s="210" t="str">
        <f>_xlfn.IFNA(VLOOKUP(F271,'Reference data SID'!D:E,2,FALSE),"")</f>
        <v/>
      </c>
      <c r="Z271" s="210" t="str">
        <f t="shared" si="69"/>
        <v>not ok</v>
      </c>
      <c r="AA271" s="210" t="str">
        <f t="shared" si="70"/>
        <v>not ok</v>
      </c>
      <c r="AB271" s="210" t="str">
        <f t="shared" si="71"/>
        <v>ok</v>
      </c>
      <c r="AC271" s="210" t="str">
        <f t="shared" si="72"/>
        <v>_EC</v>
      </c>
      <c r="AD271" s="210" t="str">
        <f t="shared" si="73"/>
        <v>_CAS</v>
      </c>
      <c r="AE271" s="210" t="str">
        <f t="shared" si="74"/>
        <v>_uses</v>
      </c>
      <c r="AF271" s="210" t="str">
        <f t="shared" si="75"/>
        <v/>
      </c>
      <c r="AG271" s="210" t="str">
        <f t="shared" si="76"/>
        <v/>
      </c>
      <c r="AH271" s="210" t="str">
        <f t="shared" si="77"/>
        <v>_articles</v>
      </c>
      <c r="AI271" s="210" t="str">
        <f t="shared" si="78"/>
        <v/>
      </c>
      <c r="AJ271" s="210" t="str">
        <f t="shared" si="79"/>
        <v/>
      </c>
      <c r="AK271" s="210" t="str">
        <f>IF(LEN(F271)&gt;1,CONCATENATE(Table6[[#This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1" s="210" t="str">
        <f>IF(LEN(F271)&gt;1,IF(COUNTIFS($AK$6:AK$502,LEFT(AK271,250))&gt;1,"Duplicate entry: it seems that you have two rows reporting the same stockpile, please verify that it is not a duplicate",""),"")</f>
        <v/>
      </c>
      <c r="AM271" s="210" t="str">
        <f>IF(LEN(F271)&gt;0,IF(ISNUMBER(MATCH(F271,Annex_I_II_entries,0)),"","The Entry name is not within the dropdown list, make sure that you have not copied and pasted overwritting the cell format (with its correponding dropdown list) in column A"),"")</f>
        <v/>
      </c>
      <c r="AN271" s="210" t="str">
        <f t="shared" ca="1" si="80"/>
        <v/>
      </c>
      <c r="AO271" s="210" t="str">
        <f t="shared" ca="1" si="81"/>
        <v/>
      </c>
      <c r="AP271" s="211" t="str">
        <f t="shared" ca="1" si="82"/>
        <v/>
      </c>
      <c r="AQ271" s="211" t="str">
        <f t="shared" ca="1" si="83"/>
        <v/>
      </c>
      <c r="AR271" s="212" t="str">
        <f t="shared" ca="1" si="84"/>
        <v/>
      </c>
    </row>
    <row r="272" spans="1:44" x14ac:dyDescent="0.25">
      <c r="A272" s="86"/>
      <c r="B272" s="86"/>
      <c r="C272" s="144"/>
      <c r="D272" s="145"/>
      <c r="E272" s="144"/>
      <c r="F272" s="144"/>
      <c r="G272" s="144"/>
      <c r="H272" s="144"/>
      <c r="I272" s="191" t="str">
        <f>_xlfn.IFNA(VLOOKUP(F272,'Reference data SID'!$D$2:$Q$673,14,FALSE),"")</f>
        <v/>
      </c>
      <c r="J272" s="191" t="str">
        <f>_xlfn.IFNA(VLOOKUP(I272,'Reference data SID'!$C$3:$E$673,3,FALSE),"")</f>
        <v/>
      </c>
      <c r="K272" s="64" t="str">
        <f>_xlfn.IFNA(IF(J272=FALSE,I272,IF(ISBLANK(G272),VLOOKUP(H272,'Reference data SID'!$N:$P,3,FALSE),VLOOKUP(G272,'Reference data SID'!$M:$P,4,FALSE))),"")</f>
        <v/>
      </c>
      <c r="L272" s="148" t="str">
        <f>_xlfn.IFNA(VLOOKUP(K272,'Reference data SID'!L:M,2,FALSE),"")</f>
        <v/>
      </c>
      <c r="M272" s="148" t="str">
        <f>_xlfn.IFNA(VLOOKUP(K272,'Reference data SID'!L:N,3,FALSE),"")</f>
        <v/>
      </c>
      <c r="N272" s="148" t="str">
        <f>_xlfn.IFNA(VLOOKUP(K272,'Reference data SID'!L:O,4,FALSE),"")</f>
        <v/>
      </c>
      <c r="O272" s="144"/>
      <c r="P272" s="144"/>
      <c r="Q272" s="144"/>
      <c r="R272" s="144"/>
      <c r="S272" s="144"/>
      <c r="T272" s="146"/>
      <c r="U272" s="146"/>
      <c r="V272" s="146"/>
      <c r="W272" s="144"/>
      <c r="X272" s="149" t="str">
        <f t="shared" ca="1" si="68"/>
        <v/>
      </c>
      <c r="Y272" s="210" t="str">
        <f>_xlfn.IFNA(VLOOKUP(F272,'Reference data SID'!D:E,2,FALSE),"")</f>
        <v/>
      </c>
      <c r="Z272" s="210" t="str">
        <f t="shared" si="69"/>
        <v>not ok</v>
      </c>
      <c r="AA272" s="210" t="str">
        <f t="shared" si="70"/>
        <v>not ok</v>
      </c>
      <c r="AB272" s="210" t="str">
        <f t="shared" si="71"/>
        <v>ok</v>
      </c>
      <c r="AC272" s="210" t="str">
        <f t="shared" si="72"/>
        <v>_EC</v>
      </c>
      <c r="AD272" s="210" t="str">
        <f t="shared" si="73"/>
        <v>_CAS</v>
      </c>
      <c r="AE272" s="210" t="str">
        <f t="shared" si="74"/>
        <v>_uses</v>
      </c>
      <c r="AF272" s="210" t="str">
        <f t="shared" si="75"/>
        <v/>
      </c>
      <c r="AG272" s="210" t="str">
        <f t="shared" si="76"/>
        <v/>
      </c>
      <c r="AH272" s="210" t="str">
        <f t="shared" si="77"/>
        <v>_articles</v>
      </c>
      <c r="AI272" s="210" t="str">
        <f t="shared" si="78"/>
        <v/>
      </c>
      <c r="AJ272" s="210" t="str">
        <f t="shared" si="79"/>
        <v/>
      </c>
      <c r="AK272" s="210" t="str">
        <f>IF(LEN(F272)&gt;1,CONCATENATE(Table6[[#This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2" s="210" t="str">
        <f>IF(LEN(F272)&gt;1,IF(COUNTIFS($AK$6:AK$502,LEFT(AK272,250))&gt;1,"Duplicate entry: it seems that you have two rows reporting the same stockpile, please verify that it is not a duplicate",""),"")</f>
        <v/>
      </c>
      <c r="AM272" s="210" t="str">
        <f>IF(LEN(F272)&gt;0,IF(ISNUMBER(MATCH(F272,Annex_I_II_entries,0)),"","The Entry name is not within the dropdown list, make sure that you have not copied and pasted overwritting the cell format (with its correponding dropdown list) in column A"),"")</f>
        <v/>
      </c>
      <c r="AN272" s="210" t="str">
        <f t="shared" ca="1" si="80"/>
        <v/>
      </c>
      <c r="AO272" s="210" t="str">
        <f t="shared" ca="1" si="81"/>
        <v/>
      </c>
      <c r="AP272" s="211" t="str">
        <f t="shared" ca="1" si="82"/>
        <v/>
      </c>
      <c r="AQ272" s="211" t="str">
        <f t="shared" ca="1" si="83"/>
        <v/>
      </c>
      <c r="AR272" s="212" t="str">
        <f t="shared" ca="1" si="84"/>
        <v/>
      </c>
    </row>
    <row r="273" spans="1:44" x14ac:dyDescent="0.25">
      <c r="A273" s="86"/>
      <c r="B273" s="86"/>
      <c r="C273" s="147"/>
      <c r="D273" s="176"/>
      <c r="E273" s="147"/>
      <c r="F273" s="147"/>
      <c r="G273" s="144"/>
      <c r="H273" s="144"/>
      <c r="I273" s="192" t="str">
        <f>_xlfn.IFNA(VLOOKUP(F273,'Reference data SID'!$D$2:$Q$673,14,FALSE),"")</f>
        <v/>
      </c>
      <c r="J273" s="192" t="str">
        <f>_xlfn.IFNA(VLOOKUP(I273,'Reference data SID'!$C$3:$E$673,3,FALSE),"")</f>
        <v/>
      </c>
      <c r="K273" s="64" t="str">
        <f>_xlfn.IFNA(IF(J273=FALSE,I273,IF(ISBLANK(G273),VLOOKUP(H273,'Reference data SID'!$N:$P,3,FALSE),VLOOKUP(G273,'Reference data SID'!$M:$P,4,FALSE))),"")</f>
        <v/>
      </c>
      <c r="L273" s="148" t="str">
        <f>_xlfn.IFNA(VLOOKUP(K273,'Reference data SID'!L:M,2,FALSE),"")</f>
        <v/>
      </c>
      <c r="M273" s="148" t="str">
        <f>_xlfn.IFNA(VLOOKUP(K273,'Reference data SID'!L:N,3,FALSE),"")</f>
        <v/>
      </c>
      <c r="N273" s="148" t="str">
        <f>_xlfn.IFNA(VLOOKUP(K273,'Reference data SID'!L:O,4,FALSE),"")</f>
        <v/>
      </c>
      <c r="O273" s="147"/>
      <c r="P273" s="147"/>
      <c r="Q273" s="147"/>
      <c r="R273" s="147"/>
      <c r="S273" s="147"/>
      <c r="T273" s="146"/>
      <c r="U273" s="146"/>
      <c r="V273" s="146"/>
      <c r="W273" s="147"/>
      <c r="X273" s="149" t="str">
        <f t="shared" ca="1" si="68"/>
        <v/>
      </c>
      <c r="Y273" s="210" t="str">
        <f>_xlfn.IFNA(VLOOKUP(F273,'Reference data SID'!D:E,2,FALSE),"")</f>
        <v/>
      </c>
      <c r="Z273" s="210" t="str">
        <f t="shared" si="69"/>
        <v>not ok</v>
      </c>
      <c r="AA273" s="210" t="str">
        <f t="shared" si="70"/>
        <v>not ok</v>
      </c>
      <c r="AB273" s="210" t="str">
        <f t="shared" si="71"/>
        <v>ok</v>
      </c>
      <c r="AC273" s="210" t="str">
        <f t="shared" si="72"/>
        <v>_EC</v>
      </c>
      <c r="AD273" s="210" t="str">
        <f t="shared" si="73"/>
        <v>_CAS</v>
      </c>
      <c r="AE273" s="210" t="str">
        <f t="shared" si="74"/>
        <v>_uses</v>
      </c>
      <c r="AF273" s="210" t="str">
        <f t="shared" si="75"/>
        <v/>
      </c>
      <c r="AG273" s="210" t="str">
        <f t="shared" si="76"/>
        <v/>
      </c>
      <c r="AH273" s="210" t="str">
        <f t="shared" si="77"/>
        <v>_articles</v>
      </c>
      <c r="AI273" s="210" t="str">
        <f t="shared" si="78"/>
        <v/>
      </c>
      <c r="AJ273" s="210" t="str">
        <f t="shared" si="79"/>
        <v/>
      </c>
      <c r="AK273" s="210" t="str">
        <f>IF(LEN(F273)&gt;1,CONCATENATE(Table6[[#This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3" s="210" t="str">
        <f>IF(LEN(F273)&gt;1,IF(COUNTIFS($AK$6:AK$502,LEFT(AK273,250))&gt;1,"Duplicate entry: it seems that you have two rows reporting the same stockpile, please verify that it is not a duplicate",""),"")</f>
        <v/>
      </c>
      <c r="AM273" s="210" t="str">
        <f>IF(LEN(F273)&gt;0,IF(ISNUMBER(MATCH(F273,Annex_I_II_entries,0)),"","The Entry name is not within the dropdown list, make sure that you have not copied and pasted overwritting the cell format (with its correponding dropdown list) in column A"),"")</f>
        <v/>
      </c>
      <c r="AN273" s="210" t="str">
        <f t="shared" ca="1" si="80"/>
        <v/>
      </c>
      <c r="AO273" s="210" t="str">
        <f t="shared" ca="1" si="81"/>
        <v/>
      </c>
      <c r="AP273" s="211" t="str">
        <f t="shared" ca="1" si="82"/>
        <v/>
      </c>
      <c r="AQ273" s="211" t="str">
        <f t="shared" ca="1" si="83"/>
        <v/>
      </c>
      <c r="AR273" s="212" t="str">
        <f t="shared" ca="1" si="84"/>
        <v/>
      </c>
    </row>
    <row r="274" spans="1:44" x14ac:dyDescent="0.25">
      <c r="A274" s="86"/>
      <c r="B274" s="86"/>
      <c r="C274" s="144"/>
      <c r="D274" s="145"/>
      <c r="E274" s="144"/>
      <c r="F274" s="144"/>
      <c r="G274" s="144"/>
      <c r="H274" s="144"/>
      <c r="I274" s="191" t="str">
        <f>_xlfn.IFNA(VLOOKUP(F274,'Reference data SID'!$D$2:$Q$673,14,FALSE),"")</f>
        <v/>
      </c>
      <c r="J274" s="191" t="str">
        <f>_xlfn.IFNA(VLOOKUP(I274,'Reference data SID'!$C$3:$E$673,3,FALSE),"")</f>
        <v/>
      </c>
      <c r="K274" s="64" t="str">
        <f>_xlfn.IFNA(IF(J274=FALSE,I274,IF(ISBLANK(G274),VLOOKUP(H274,'Reference data SID'!$N:$P,3,FALSE),VLOOKUP(G274,'Reference data SID'!$M:$P,4,FALSE))),"")</f>
        <v/>
      </c>
      <c r="L274" s="148" t="str">
        <f>_xlfn.IFNA(VLOOKUP(K274,'Reference data SID'!L:M,2,FALSE),"")</f>
        <v/>
      </c>
      <c r="M274" s="148" t="str">
        <f>_xlfn.IFNA(VLOOKUP(K274,'Reference data SID'!L:N,3,FALSE),"")</f>
        <v/>
      </c>
      <c r="N274" s="148" t="str">
        <f>_xlfn.IFNA(VLOOKUP(K274,'Reference data SID'!L:O,4,FALSE),"")</f>
        <v/>
      </c>
      <c r="O274" s="144"/>
      <c r="P274" s="144"/>
      <c r="Q274" s="144"/>
      <c r="R274" s="144"/>
      <c r="S274" s="144"/>
      <c r="T274" s="146"/>
      <c r="U274" s="146"/>
      <c r="V274" s="146"/>
      <c r="W274" s="144"/>
      <c r="X274" s="149" t="str">
        <f t="shared" ca="1" si="68"/>
        <v/>
      </c>
      <c r="Y274" s="210" t="str">
        <f>_xlfn.IFNA(VLOOKUP(F274,'Reference data SID'!D:E,2,FALSE),"")</f>
        <v/>
      </c>
      <c r="Z274" s="210" t="str">
        <f t="shared" si="69"/>
        <v>not ok</v>
      </c>
      <c r="AA274" s="210" t="str">
        <f t="shared" si="70"/>
        <v>not ok</v>
      </c>
      <c r="AB274" s="210" t="str">
        <f t="shared" si="71"/>
        <v>ok</v>
      </c>
      <c r="AC274" s="210" t="str">
        <f t="shared" si="72"/>
        <v>_EC</v>
      </c>
      <c r="AD274" s="210" t="str">
        <f t="shared" si="73"/>
        <v>_CAS</v>
      </c>
      <c r="AE274" s="210" t="str">
        <f t="shared" si="74"/>
        <v>_uses</v>
      </c>
      <c r="AF274" s="210" t="str">
        <f t="shared" si="75"/>
        <v/>
      </c>
      <c r="AG274" s="210" t="str">
        <f t="shared" si="76"/>
        <v/>
      </c>
      <c r="AH274" s="210" t="str">
        <f t="shared" si="77"/>
        <v>_articles</v>
      </c>
      <c r="AI274" s="210" t="str">
        <f t="shared" si="78"/>
        <v/>
      </c>
      <c r="AJ274" s="210" t="str">
        <f t="shared" si="79"/>
        <v/>
      </c>
      <c r="AK274" s="210" t="str">
        <f>IF(LEN(F274)&gt;1,CONCATENATE(Table6[[#This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4" s="210" t="str">
        <f>IF(LEN(F274)&gt;1,IF(COUNTIFS($AK$6:AK$502,LEFT(AK274,250))&gt;1,"Duplicate entry: it seems that you have two rows reporting the same stockpile, please verify that it is not a duplicate",""),"")</f>
        <v/>
      </c>
      <c r="AM274" s="210" t="str">
        <f>IF(LEN(F274)&gt;0,IF(ISNUMBER(MATCH(F274,Annex_I_II_entries,0)),"","The Entry name is not within the dropdown list, make sure that you have not copied and pasted overwritting the cell format (with its correponding dropdown list) in column A"),"")</f>
        <v/>
      </c>
      <c r="AN274" s="210" t="str">
        <f t="shared" ca="1" si="80"/>
        <v/>
      </c>
      <c r="AO274" s="210" t="str">
        <f t="shared" ca="1" si="81"/>
        <v/>
      </c>
      <c r="AP274" s="211" t="str">
        <f t="shared" ca="1" si="82"/>
        <v/>
      </c>
      <c r="AQ274" s="211" t="str">
        <f t="shared" ca="1" si="83"/>
        <v/>
      </c>
      <c r="AR274" s="212" t="str">
        <f t="shared" ca="1" si="84"/>
        <v/>
      </c>
    </row>
    <row r="275" spans="1:44" x14ac:dyDescent="0.25">
      <c r="A275" s="86"/>
      <c r="B275" s="86"/>
      <c r="C275" s="147"/>
      <c r="D275" s="176"/>
      <c r="E275" s="147"/>
      <c r="F275" s="147"/>
      <c r="G275" s="144"/>
      <c r="H275" s="144"/>
      <c r="I275" s="192" t="str">
        <f>_xlfn.IFNA(VLOOKUP(F275,'Reference data SID'!$D$2:$Q$673,14,FALSE),"")</f>
        <v/>
      </c>
      <c r="J275" s="192" t="str">
        <f>_xlfn.IFNA(VLOOKUP(I275,'Reference data SID'!$C$3:$E$673,3,FALSE),"")</f>
        <v/>
      </c>
      <c r="K275" s="64" t="str">
        <f>_xlfn.IFNA(IF(J275=FALSE,I275,IF(ISBLANK(G275),VLOOKUP(H275,'Reference data SID'!$N:$P,3,FALSE),VLOOKUP(G275,'Reference data SID'!$M:$P,4,FALSE))),"")</f>
        <v/>
      </c>
      <c r="L275" s="148" t="str">
        <f>_xlfn.IFNA(VLOOKUP(K275,'Reference data SID'!L:M,2,FALSE),"")</f>
        <v/>
      </c>
      <c r="M275" s="148" t="str">
        <f>_xlfn.IFNA(VLOOKUP(K275,'Reference data SID'!L:N,3,FALSE),"")</f>
        <v/>
      </c>
      <c r="N275" s="148" t="str">
        <f>_xlfn.IFNA(VLOOKUP(K275,'Reference data SID'!L:O,4,FALSE),"")</f>
        <v/>
      </c>
      <c r="O275" s="147"/>
      <c r="P275" s="147"/>
      <c r="Q275" s="147"/>
      <c r="R275" s="147"/>
      <c r="S275" s="147"/>
      <c r="T275" s="146"/>
      <c r="U275" s="146"/>
      <c r="V275" s="146"/>
      <c r="W275" s="147"/>
      <c r="X275" s="149" t="str">
        <f t="shared" ca="1" si="68"/>
        <v/>
      </c>
      <c r="Y275" s="210" t="str">
        <f>_xlfn.IFNA(VLOOKUP(F275,'Reference data SID'!D:E,2,FALSE),"")</f>
        <v/>
      </c>
      <c r="Z275" s="210" t="str">
        <f t="shared" si="69"/>
        <v>not ok</v>
      </c>
      <c r="AA275" s="210" t="str">
        <f t="shared" si="70"/>
        <v>not ok</v>
      </c>
      <c r="AB275" s="210" t="str">
        <f t="shared" si="71"/>
        <v>ok</v>
      </c>
      <c r="AC275" s="210" t="str">
        <f t="shared" si="72"/>
        <v>_EC</v>
      </c>
      <c r="AD275" s="210" t="str">
        <f t="shared" si="73"/>
        <v>_CAS</v>
      </c>
      <c r="AE275" s="210" t="str">
        <f t="shared" si="74"/>
        <v>_uses</v>
      </c>
      <c r="AF275" s="210" t="str">
        <f t="shared" si="75"/>
        <v/>
      </c>
      <c r="AG275" s="210" t="str">
        <f t="shared" si="76"/>
        <v/>
      </c>
      <c r="AH275" s="210" t="str">
        <f t="shared" si="77"/>
        <v>_articles</v>
      </c>
      <c r="AI275" s="210" t="str">
        <f t="shared" si="78"/>
        <v/>
      </c>
      <c r="AJ275" s="210" t="str">
        <f t="shared" si="79"/>
        <v/>
      </c>
      <c r="AK275" s="210" t="str">
        <f>IF(LEN(F275)&gt;1,CONCATENATE(Table6[[#This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5" s="210" t="str">
        <f>IF(LEN(F275)&gt;1,IF(COUNTIFS($AK$6:AK$502,LEFT(AK275,250))&gt;1,"Duplicate entry: it seems that you have two rows reporting the same stockpile, please verify that it is not a duplicate",""),"")</f>
        <v/>
      </c>
      <c r="AM275" s="210" t="str">
        <f>IF(LEN(F275)&gt;0,IF(ISNUMBER(MATCH(F275,Annex_I_II_entries,0)),"","The Entry name is not within the dropdown list, make sure that you have not copied and pasted overwritting the cell format (with its correponding dropdown list) in column A"),"")</f>
        <v/>
      </c>
      <c r="AN275" s="210" t="str">
        <f t="shared" ca="1" si="80"/>
        <v/>
      </c>
      <c r="AO275" s="210" t="str">
        <f t="shared" ca="1" si="81"/>
        <v/>
      </c>
      <c r="AP275" s="211" t="str">
        <f t="shared" ca="1" si="82"/>
        <v/>
      </c>
      <c r="AQ275" s="211" t="str">
        <f t="shared" ca="1" si="83"/>
        <v/>
      </c>
      <c r="AR275" s="212" t="str">
        <f t="shared" ca="1" si="84"/>
        <v/>
      </c>
    </row>
    <row r="276" spans="1:44" x14ac:dyDescent="0.25">
      <c r="A276" s="86"/>
      <c r="B276" s="86"/>
      <c r="C276" s="144"/>
      <c r="D276" s="145"/>
      <c r="E276" s="144"/>
      <c r="F276" s="144"/>
      <c r="G276" s="144"/>
      <c r="H276" s="144"/>
      <c r="I276" s="191" t="str">
        <f>_xlfn.IFNA(VLOOKUP(F276,'Reference data SID'!$D$2:$Q$673,14,FALSE),"")</f>
        <v/>
      </c>
      <c r="J276" s="191" t="str">
        <f>_xlfn.IFNA(VLOOKUP(I276,'Reference data SID'!$C$3:$E$673,3,FALSE),"")</f>
        <v/>
      </c>
      <c r="K276" s="64" t="str">
        <f>_xlfn.IFNA(IF(J276=FALSE,I276,IF(ISBLANK(G276),VLOOKUP(H276,'Reference data SID'!$N:$P,3,FALSE),VLOOKUP(G276,'Reference data SID'!$M:$P,4,FALSE))),"")</f>
        <v/>
      </c>
      <c r="L276" s="148" t="str">
        <f>_xlfn.IFNA(VLOOKUP(K276,'Reference data SID'!L:M,2,FALSE),"")</f>
        <v/>
      </c>
      <c r="M276" s="148" t="str">
        <f>_xlfn.IFNA(VLOOKUP(K276,'Reference data SID'!L:N,3,FALSE),"")</f>
        <v/>
      </c>
      <c r="N276" s="148" t="str">
        <f>_xlfn.IFNA(VLOOKUP(K276,'Reference data SID'!L:O,4,FALSE),"")</f>
        <v/>
      </c>
      <c r="O276" s="144"/>
      <c r="P276" s="144"/>
      <c r="Q276" s="144"/>
      <c r="R276" s="144"/>
      <c r="S276" s="144"/>
      <c r="T276" s="146"/>
      <c r="U276" s="146"/>
      <c r="V276" s="146"/>
      <c r="W276" s="144"/>
      <c r="X276" s="149" t="str">
        <f t="shared" ca="1" si="68"/>
        <v/>
      </c>
      <c r="Y276" s="210" t="str">
        <f>_xlfn.IFNA(VLOOKUP(F276,'Reference data SID'!D:E,2,FALSE),"")</f>
        <v/>
      </c>
      <c r="Z276" s="210" t="str">
        <f t="shared" si="69"/>
        <v>not ok</v>
      </c>
      <c r="AA276" s="210" t="str">
        <f t="shared" si="70"/>
        <v>not ok</v>
      </c>
      <c r="AB276" s="210" t="str">
        <f t="shared" si="71"/>
        <v>ok</v>
      </c>
      <c r="AC276" s="210" t="str">
        <f t="shared" si="72"/>
        <v>_EC</v>
      </c>
      <c r="AD276" s="210" t="str">
        <f t="shared" si="73"/>
        <v>_CAS</v>
      </c>
      <c r="AE276" s="210" t="str">
        <f t="shared" si="74"/>
        <v>_uses</v>
      </c>
      <c r="AF276" s="210" t="str">
        <f t="shared" si="75"/>
        <v/>
      </c>
      <c r="AG276" s="210" t="str">
        <f t="shared" si="76"/>
        <v/>
      </c>
      <c r="AH276" s="210" t="str">
        <f t="shared" si="77"/>
        <v>_articles</v>
      </c>
      <c r="AI276" s="210" t="str">
        <f t="shared" si="78"/>
        <v/>
      </c>
      <c r="AJ276" s="210" t="str">
        <f t="shared" si="79"/>
        <v/>
      </c>
      <c r="AK276" s="210" t="str">
        <f>IF(LEN(F276)&gt;1,CONCATENATE(Table6[[#This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6" s="210" t="str">
        <f>IF(LEN(F276)&gt;1,IF(COUNTIFS($AK$6:AK$502,LEFT(AK276,250))&gt;1,"Duplicate entry: it seems that you have two rows reporting the same stockpile, please verify that it is not a duplicate",""),"")</f>
        <v/>
      </c>
      <c r="AM276" s="210" t="str">
        <f>IF(LEN(F276)&gt;0,IF(ISNUMBER(MATCH(F276,Annex_I_II_entries,0)),"","The Entry name is not within the dropdown list, make sure that you have not copied and pasted overwritting the cell format (with its correponding dropdown list) in column A"),"")</f>
        <v/>
      </c>
      <c r="AN276" s="210" t="str">
        <f t="shared" ca="1" si="80"/>
        <v/>
      </c>
      <c r="AO276" s="210" t="str">
        <f t="shared" ca="1" si="81"/>
        <v/>
      </c>
      <c r="AP276" s="211" t="str">
        <f t="shared" ca="1" si="82"/>
        <v/>
      </c>
      <c r="AQ276" s="211" t="str">
        <f t="shared" ca="1" si="83"/>
        <v/>
      </c>
      <c r="AR276" s="212" t="str">
        <f t="shared" ca="1" si="84"/>
        <v/>
      </c>
    </row>
    <row r="277" spans="1:44" x14ac:dyDescent="0.25">
      <c r="A277" s="86"/>
      <c r="B277" s="86"/>
      <c r="C277" s="147"/>
      <c r="D277" s="176"/>
      <c r="E277" s="147"/>
      <c r="F277" s="147"/>
      <c r="G277" s="144"/>
      <c r="H277" s="144"/>
      <c r="I277" s="192" t="str">
        <f>_xlfn.IFNA(VLOOKUP(F277,'Reference data SID'!$D$2:$Q$673,14,FALSE),"")</f>
        <v/>
      </c>
      <c r="J277" s="192" t="str">
        <f>_xlfn.IFNA(VLOOKUP(I277,'Reference data SID'!$C$3:$E$673,3,FALSE),"")</f>
        <v/>
      </c>
      <c r="K277" s="64" t="str">
        <f>_xlfn.IFNA(IF(J277=FALSE,I277,IF(ISBLANK(G277),VLOOKUP(H277,'Reference data SID'!$N:$P,3,FALSE),VLOOKUP(G277,'Reference data SID'!$M:$P,4,FALSE))),"")</f>
        <v/>
      </c>
      <c r="L277" s="148" t="str">
        <f>_xlfn.IFNA(VLOOKUP(K277,'Reference data SID'!L:M,2,FALSE),"")</f>
        <v/>
      </c>
      <c r="M277" s="148" t="str">
        <f>_xlfn.IFNA(VLOOKUP(K277,'Reference data SID'!L:N,3,FALSE),"")</f>
        <v/>
      </c>
      <c r="N277" s="148" t="str">
        <f>_xlfn.IFNA(VLOOKUP(K277,'Reference data SID'!L:O,4,FALSE),"")</f>
        <v/>
      </c>
      <c r="O277" s="147"/>
      <c r="P277" s="147"/>
      <c r="Q277" s="147"/>
      <c r="R277" s="147"/>
      <c r="S277" s="147"/>
      <c r="T277" s="146"/>
      <c r="U277" s="146"/>
      <c r="V277" s="146"/>
      <c r="W277" s="147"/>
      <c r="X277" s="149" t="str">
        <f t="shared" ca="1" si="68"/>
        <v/>
      </c>
      <c r="Y277" s="210" t="str">
        <f>_xlfn.IFNA(VLOOKUP(F277,'Reference data SID'!D:E,2,FALSE),"")</f>
        <v/>
      </c>
      <c r="Z277" s="210" t="str">
        <f t="shared" si="69"/>
        <v>not ok</v>
      </c>
      <c r="AA277" s="210" t="str">
        <f t="shared" si="70"/>
        <v>not ok</v>
      </c>
      <c r="AB277" s="210" t="str">
        <f t="shared" si="71"/>
        <v>ok</v>
      </c>
      <c r="AC277" s="210" t="str">
        <f t="shared" si="72"/>
        <v>_EC</v>
      </c>
      <c r="AD277" s="210" t="str">
        <f t="shared" si="73"/>
        <v>_CAS</v>
      </c>
      <c r="AE277" s="210" t="str">
        <f t="shared" si="74"/>
        <v>_uses</v>
      </c>
      <c r="AF277" s="210" t="str">
        <f t="shared" si="75"/>
        <v/>
      </c>
      <c r="AG277" s="210" t="str">
        <f t="shared" si="76"/>
        <v/>
      </c>
      <c r="AH277" s="210" t="str">
        <f t="shared" si="77"/>
        <v>_articles</v>
      </c>
      <c r="AI277" s="210" t="str">
        <f t="shared" si="78"/>
        <v/>
      </c>
      <c r="AJ277" s="210" t="str">
        <f t="shared" si="79"/>
        <v/>
      </c>
      <c r="AK277" s="210" t="str">
        <f>IF(LEN(F277)&gt;1,CONCATENATE(Table6[[#This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7" s="210" t="str">
        <f>IF(LEN(F277)&gt;1,IF(COUNTIFS($AK$6:AK$502,LEFT(AK277,250))&gt;1,"Duplicate entry: it seems that you have two rows reporting the same stockpile, please verify that it is not a duplicate",""),"")</f>
        <v/>
      </c>
      <c r="AM277" s="210" t="str">
        <f>IF(LEN(F277)&gt;0,IF(ISNUMBER(MATCH(F277,Annex_I_II_entries,0)),"","The Entry name is not within the dropdown list, make sure that you have not copied and pasted overwritting the cell format (with its correponding dropdown list) in column A"),"")</f>
        <v/>
      </c>
      <c r="AN277" s="210" t="str">
        <f t="shared" ca="1" si="80"/>
        <v/>
      </c>
      <c r="AO277" s="210" t="str">
        <f t="shared" ca="1" si="81"/>
        <v/>
      </c>
      <c r="AP277" s="211" t="str">
        <f t="shared" ca="1" si="82"/>
        <v/>
      </c>
      <c r="AQ277" s="211" t="str">
        <f t="shared" ca="1" si="83"/>
        <v/>
      </c>
      <c r="AR277" s="212" t="str">
        <f t="shared" ca="1" si="84"/>
        <v/>
      </c>
    </row>
    <row r="278" spans="1:44" x14ac:dyDescent="0.25">
      <c r="A278" s="86"/>
      <c r="B278" s="86"/>
      <c r="C278" s="144"/>
      <c r="D278" s="145"/>
      <c r="E278" s="144"/>
      <c r="F278" s="144"/>
      <c r="G278" s="144"/>
      <c r="H278" s="144"/>
      <c r="I278" s="191" t="str">
        <f>_xlfn.IFNA(VLOOKUP(F278,'Reference data SID'!$D$2:$Q$673,14,FALSE),"")</f>
        <v/>
      </c>
      <c r="J278" s="191" t="str">
        <f>_xlfn.IFNA(VLOOKUP(I278,'Reference data SID'!$C$3:$E$673,3,FALSE),"")</f>
        <v/>
      </c>
      <c r="K278" s="64" t="str">
        <f>_xlfn.IFNA(IF(J278=FALSE,I278,IF(ISBLANK(G278),VLOOKUP(H278,'Reference data SID'!$N:$P,3,FALSE),VLOOKUP(G278,'Reference data SID'!$M:$P,4,FALSE))),"")</f>
        <v/>
      </c>
      <c r="L278" s="148" t="str">
        <f>_xlfn.IFNA(VLOOKUP(K278,'Reference data SID'!L:M,2,FALSE),"")</f>
        <v/>
      </c>
      <c r="M278" s="148" t="str">
        <f>_xlfn.IFNA(VLOOKUP(K278,'Reference data SID'!L:N,3,FALSE),"")</f>
        <v/>
      </c>
      <c r="N278" s="148" t="str">
        <f>_xlfn.IFNA(VLOOKUP(K278,'Reference data SID'!L:O,4,FALSE),"")</f>
        <v/>
      </c>
      <c r="O278" s="144"/>
      <c r="P278" s="144"/>
      <c r="Q278" s="144"/>
      <c r="R278" s="144"/>
      <c r="S278" s="144"/>
      <c r="T278" s="146"/>
      <c r="U278" s="146"/>
      <c r="V278" s="146"/>
      <c r="W278" s="144"/>
      <c r="X278" s="149" t="str">
        <f t="shared" ca="1" si="68"/>
        <v/>
      </c>
      <c r="Y278" s="210" t="str">
        <f>_xlfn.IFNA(VLOOKUP(F278,'Reference data SID'!D:E,2,FALSE),"")</f>
        <v/>
      </c>
      <c r="Z278" s="210" t="str">
        <f t="shared" si="69"/>
        <v>not ok</v>
      </c>
      <c r="AA278" s="210" t="str">
        <f t="shared" si="70"/>
        <v>not ok</v>
      </c>
      <c r="AB278" s="210" t="str">
        <f t="shared" si="71"/>
        <v>ok</v>
      </c>
      <c r="AC278" s="210" t="str">
        <f t="shared" si="72"/>
        <v>_EC</v>
      </c>
      <c r="AD278" s="210" t="str">
        <f t="shared" si="73"/>
        <v>_CAS</v>
      </c>
      <c r="AE278" s="210" t="str">
        <f t="shared" si="74"/>
        <v>_uses</v>
      </c>
      <c r="AF278" s="210" t="str">
        <f t="shared" si="75"/>
        <v/>
      </c>
      <c r="AG278" s="210" t="str">
        <f t="shared" si="76"/>
        <v/>
      </c>
      <c r="AH278" s="210" t="str">
        <f t="shared" si="77"/>
        <v>_articles</v>
      </c>
      <c r="AI278" s="210" t="str">
        <f t="shared" si="78"/>
        <v/>
      </c>
      <c r="AJ278" s="210" t="str">
        <f t="shared" si="79"/>
        <v/>
      </c>
      <c r="AK278" s="210" t="str">
        <f>IF(LEN(F278)&gt;1,CONCATENATE(Table6[[#This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8" s="210" t="str">
        <f>IF(LEN(F278)&gt;1,IF(COUNTIFS($AK$6:AK$502,LEFT(AK278,250))&gt;1,"Duplicate entry: it seems that you have two rows reporting the same stockpile, please verify that it is not a duplicate",""),"")</f>
        <v/>
      </c>
      <c r="AM278" s="210" t="str">
        <f>IF(LEN(F278)&gt;0,IF(ISNUMBER(MATCH(F278,Annex_I_II_entries,0)),"","The Entry name is not within the dropdown list, make sure that you have not copied and pasted overwritting the cell format (with its correponding dropdown list) in column A"),"")</f>
        <v/>
      </c>
      <c r="AN278" s="210" t="str">
        <f t="shared" ca="1" si="80"/>
        <v/>
      </c>
      <c r="AO278" s="210" t="str">
        <f t="shared" ca="1" si="81"/>
        <v/>
      </c>
      <c r="AP278" s="211" t="str">
        <f t="shared" ca="1" si="82"/>
        <v/>
      </c>
      <c r="AQ278" s="211" t="str">
        <f t="shared" ca="1" si="83"/>
        <v/>
      </c>
      <c r="AR278" s="212" t="str">
        <f t="shared" ca="1" si="84"/>
        <v/>
      </c>
    </row>
    <row r="279" spans="1:44" x14ac:dyDescent="0.25">
      <c r="A279" s="86"/>
      <c r="B279" s="86"/>
      <c r="C279" s="147"/>
      <c r="D279" s="176"/>
      <c r="E279" s="147"/>
      <c r="F279" s="147"/>
      <c r="G279" s="144"/>
      <c r="H279" s="144"/>
      <c r="I279" s="192" t="str">
        <f>_xlfn.IFNA(VLOOKUP(F279,'Reference data SID'!$D$2:$Q$673,14,FALSE),"")</f>
        <v/>
      </c>
      <c r="J279" s="192" t="str">
        <f>_xlfn.IFNA(VLOOKUP(I279,'Reference data SID'!$C$3:$E$673,3,FALSE),"")</f>
        <v/>
      </c>
      <c r="K279" s="64" t="str">
        <f>_xlfn.IFNA(IF(J279=FALSE,I279,IF(ISBLANK(G279),VLOOKUP(H279,'Reference data SID'!$N:$P,3,FALSE),VLOOKUP(G279,'Reference data SID'!$M:$P,4,FALSE))),"")</f>
        <v/>
      </c>
      <c r="L279" s="148" t="str">
        <f>_xlfn.IFNA(VLOOKUP(K279,'Reference data SID'!L:M,2,FALSE),"")</f>
        <v/>
      </c>
      <c r="M279" s="148" t="str">
        <f>_xlfn.IFNA(VLOOKUP(K279,'Reference data SID'!L:N,3,FALSE),"")</f>
        <v/>
      </c>
      <c r="N279" s="148" t="str">
        <f>_xlfn.IFNA(VLOOKUP(K279,'Reference data SID'!L:O,4,FALSE),"")</f>
        <v/>
      </c>
      <c r="O279" s="147"/>
      <c r="P279" s="147"/>
      <c r="Q279" s="147"/>
      <c r="R279" s="147"/>
      <c r="S279" s="147"/>
      <c r="T279" s="146"/>
      <c r="U279" s="146"/>
      <c r="V279" s="146"/>
      <c r="W279" s="147"/>
      <c r="X279" s="149" t="str">
        <f t="shared" ca="1" si="68"/>
        <v/>
      </c>
      <c r="Y279" s="210" t="str">
        <f>_xlfn.IFNA(VLOOKUP(F279,'Reference data SID'!D:E,2,FALSE),"")</f>
        <v/>
      </c>
      <c r="Z279" s="210" t="str">
        <f t="shared" si="69"/>
        <v>not ok</v>
      </c>
      <c r="AA279" s="210" t="str">
        <f t="shared" si="70"/>
        <v>not ok</v>
      </c>
      <c r="AB279" s="210" t="str">
        <f t="shared" si="71"/>
        <v>ok</v>
      </c>
      <c r="AC279" s="210" t="str">
        <f t="shared" si="72"/>
        <v>_EC</v>
      </c>
      <c r="AD279" s="210" t="str">
        <f t="shared" si="73"/>
        <v>_CAS</v>
      </c>
      <c r="AE279" s="210" t="str">
        <f t="shared" si="74"/>
        <v>_uses</v>
      </c>
      <c r="AF279" s="210" t="str">
        <f t="shared" si="75"/>
        <v/>
      </c>
      <c r="AG279" s="210" t="str">
        <f t="shared" si="76"/>
        <v/>
      </c>
      <c r="AH279" s="210" t="str">
        <f t="shared" si="77"/>
        <v>_articles</v>
      </c>
      <c r="AI279" s="210" t="str">
        <f t="shared" si="78"/>
        <v/>
      </c>
      <c r="AJ279" s="210" t="str">
        <f t="shared" si="79"/>
        <v/>
      </c>
      <c r="AK279" s="210" t="str">
        <f>IF(LEN(F279)&gt;1,CONCATENATE(Table6[[#This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79" s="210" t="str">
        <f>IF(LEN(F279)&gt;1,IF(COUNTIFS($AK$6:AK$502,LEFT(AK279,250))&gt;1,"Duplicate entry: it seems that you have two rows reporting the same stockpile, please verify that it is not a duplicate",""),"")</f>
        <v/>
      </c>
      <c r="AM279" s="210" t="str">
        <f>IF(LEN(F279)&gt;0,IF(ISNUMBER(MATCH(F279,Annex_I_II_entries,0)),"","The Entry name is not within the dropdown list, make sure that you have not copied and pasted overwritting the cell format (with its correponding dropdown list) in column A"),"")</f>
        <v/>
      </c>
      <c r="AN279" s="210" t="str">
        <f t="shared" ca="1" si="80"/>
        <v/>
      </c>
      <c r="AO279" s="210" t="str">
        <f t="shared" ca="1" si="81"/>
        <v/>
      </c>
      <c r="AP279" s="211" t="str">
        <f t="shared" ca="1" si="82"/>
        <v/>
      </c>
      <c r="AQ279" s="211" t="str">
        <f t="shared" ca="1" si="83"/>
        <v/>
      </c>
      <c r="AR279" s="212" t="str">
        <f t="shared" ca="1" si="84"/>
        <v/>
      </c>
    </row>
    <row r="280" spans="1:44" x14ac:dyDescent="0.25">
      <c r="A280" s="86"/>
      <c r="B280" s="86"/>
      <c r="C280" s="144"/>
      <c r="D280" s="145"/>
      <c r="E280" s="144"/>
      <c r="F280" s="144"/>
      <c r="G280" s="144"/>
      <c r="H280" s="144"/>
      <c r="I280" s="191" t="str">
        <f>_xlfn.IFNA(VLOOKUP(F280,'Reference data SID'!$D$2:$Q$673,14,FALSE),"")</f>
        <v/>
      </c>
      <c r="J280" s="191" t="str">
        <f>_xlfn.IFNA(VLOOKUP(I280,'Reference data SID'!$C$3:$E$673,3,FALSE),"")</f>
        <v/>
      </c>
      <c r="K280" s="64" t="str">
        <f>_xlfn.IFNA(IF(J280=FALSE,I280,IF(ISBLANK(G280),VLOOKUP(H280,'Reference data SID'!$N:$P,3,FALSE),VLOOKUP(G280,'Reference data SID'!$M:$P,4,FALSE))),"")</f>
        <v/>
      </c>
      <c r="L280" s="148" t="str">
        <f>_xlfn.IFNA(VLOOKUP(K280,'Reference data SID'!L:M,2,FALSE),"")</f>
        <v/>
      </c>
      <c r="M280" s="148" t="str">
        <f>_xlfn.IFNA(VLOOKUP(K280,'Reference data SID'!L:N,3,FALSE),"")</f>
        <v/>
      </c>
      <c r="N280" s="148" t="str">
        <f>_xlfn.IFNA(VLOOKUP(K280,'Reference data SID'!L:O,4,FALSE),"")</f>
        <v/>
      </c>
      <c r="O280" s="144"/>
      <c r="P280" s="144"/>
      <c r="Q280" s="144"/>
      <c r="R280" s="144"/>
      <c r="S280" s="144"/>
      <c r="T280" s="146"/>
      <c r="U280" s="146"/>
      <c r="V280" s="146"/>
      <c r="W280" s="144"/>
      <c r="X280" s="149" t="str">
        <f t="shared" ca="1" si="68"/>
        <v/>
      </c>
      <c r="Y280" s="210" t="str">
        <f>_xlfn.IFNA(VLOOKUP(F280,'Reference data SID'!D:E,2,FALSE),"")</f>
        <v/>
      </c>
      <c r="Z280" s="210" t="str">
        <f t="shared" si="69"/>
        <v>not ok</v>
      </c>
      <c r="AA280" s="210" t="str">
        <f t="shared" si="70"/>
        <v>not ok</v>
      </c>
      <c r="AB280" s="210" t="str">
        <f t="shared" si="71"/>
        <v>ok</v>
      </c>
      <c r="AC280" s="210" t="str">
        <f t="shared" si="72"/>
        <v>_EC</v>
      </c>
      <c r="AD280" s="210" t="str">
        <f t="shared" si="73"/>
        <v>_CAS</v>
      </c>
      <c r="AE280" s="210" t="str">
        <f t="shared" si="74"/>
        <v>_uses</v>
      </c>
      <c r="AF280" s="210" t="str">
        <f t="shared" si="75"/>
        <v/>
      </c>
      <c r="AG280" s="210" t="str">
        <f t="shared" si="76"/>
        <v/>
      </c>
      <c r="AH280" s="210" t="str">
        <f t="shared" si="77"/>
        <v>_articles</v>
      </c>
      <c r="AI280" s="210" t="str">
        <f t="shared" si="78"/>
        <v/>
      </c>
      <c r="AJ280" s="210" t="str">
        <f t="shared" si="79"/>
        <v/>
      </c>
      <c r="AK280" s="210" t="str">
        <f>IF(LEN(F280)&gt;1,CONCATENATE(Table6[[#This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0" s="210" t="str">
        <f>IF(LEN(F280)&gt;1,IF(COUNTIFS($AK$6:AK$502,LEFT(AK280,250))&gt;1,"Duplicate entry: it seems that you have two rows reporting the same stockpile, please verify that it is not a duplicate",""),"")</f>
        <v/>
      </c>
      <c r="AM280" s="210" t="str">
        <f>IF(LEN(F280)&gt;0,IF(ISNUMBER(MATCH(F280,Annex_I_II_entries,0)),"","The Entry name is not within the dropdown list, make sure that you have not copied and pasted overwritting the cell format (with its correponding dropdown list) in column A"),"")</f>
        <v/>
      </c>
      <c r="AN280" s="210" t="str">
        <f t="shared" ca="1" si="80"/>
        <v/>
      </c>
      <c r="AO280" s="210" t="str">
        <f t="shared" ca="1" si="81"/>
        <v/>
      </c>
      <c r="AP280" s="211" t="str">
        <f t="shared" ca="1" si="82"/>
        <v/>
      </c>
      <c r="AQ280" s="211" t="str">
        <f t="shared" ca="1" si="83"/>
        <v/>
      </c>
      <c r="AR280" s="212" t="str">
        <f t="shared" ca="1" si="84"/>
        <v/>
      </c>
    </row>
    <row r="281" spans="1:44" x14ac:dyDescent="0.25">
      <c r="A281" s="86"/>
      <c r="B281" s="86"/>
      <c r="C281" s="147"/>
      <c r="D281" s="176"/>
      <c r="E281" s="147"/>
      <c r="F281" s="147"/>
      <c r="G281" s="144"/>
      <c r="H281" s="144"/>
      <c r="I281" s="192" t="str">
        <f>_xlfn.IFNA(VLOOKUP(F281,'Reference data SID'!$D$2:$Q$673,14,FALSE),"")</f>
        <v/>
      </c>
      <c r="J281" s="192" t="str">
        <f>_xlfn.IFNA(VLOOKUP(I281,'Reference data SID'!$C$3:$E$673,3,FALSE),"")</f>
        <v/>
      </c>
      <c r="K281" s="64" t="str">
        <f>_xlfn.IFNA(IF(J281=FALSE,I281,IF(ISBLANK(G281),VLOOKUP(H281,'Reference data SID'!$N:$P,3,FALSE),VLOOKUP(G281,'Reference data SID'!$M:$P,4,FALSE))),"")</f>
        <v/>
      </c>
      <c r="L281" s="148" t="str">
        <f>_xlfn.IFNA(VLOOKUP(K281,'Reference data SID'!L:M,2,FALSE),"")</f>
        <v/>
      </c>
      <c r="M281" s="148" t="str">
        <f>_xlfn.IFNA(VLOOKUP(K281,'Reference data SID'!L:N,3,FALSE),"")</f>
        <v/>
      </c>
      <c r="N281" s="148" t="str">
        <f>_xlfn.IFNA(VLOOKUP(K281,'Reference data SID'!L:O,4,FALSE),"")</f>
        <v/>
      </c>
      <c r="O281" s="147"/>
      <c r="P281" s="147"/>
      <c r="Q281" s="147"/>
      <c r="R281" s="147"/>
      <c r="S281" s="147"/>
      <c r="T281" s="146"/>
      <c r="U281" s="146"/>
      <c r="V281" s="146"/>
      <c r="W281" s="147"/>
      <c r="X281" s="149" t="str">
        <f t="shared" ca="1" si="68"/>
        <v/>
      </c>
      <c r="Y281" s="210" t="str">
        <f>_xlfn.IFNA(VLOOKUP(F281,'Reference data SID'!D:E,2,FALSE),"")</f>
        <v/>
      </c>
      <c r="Z281" s="210" t="str">
        <f t="shared" si="69"/>
        <v>not ok</v>
      </c>
      <c r="AA281" s="210" t="str">
        <f t="shared" si="70"/>
        <v>not ok</v>
      </c>
      <c r="AB281" s="210" t="str">
        <f t="shared" si="71"/>
        <v>ok</v>
      </c>
      <c r="AC281" s="210" t="str">
        <f t="shared" si="72"/>
        <v>_EC</v>
      </c>
      <c r="AD281" s="210" t="str">
        <f t="shared" si="73"/>
        <v>_CAS</v>
      </c>
      <c r="AE281" s="210" t="str">
        <f t="shared" si="74"/>
        <v>_uses</v>
      </c>
      <c r="AF281" s="210" t="str">
        <f t="shared" si="75"/>
        <v/>
      </c>
      <c r="AG281" s="210" t="str">
        <f t="shared" si="76"/>
        <v/>
      </c>
      <c r="AH281" s="210" t="str">
        <f t="shared" si="77"/>
        <v>_articles</v>
      </c>
      <c r="AI281" s="210" t="str">
        <f t="shared" si="78"/>
        <v/>
      </c>
      <c r="AJ281" s="210" t="str">
        <f t="shared" si="79"/>
        <v/>
      </c>
      <c r="AK281" s="210" t="str">
        <f>IF(LEN(F281)&gt;1,CONCATENATE(Table6[[#This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1" s="210" t="str">
        <f>IF(LEN(F281)&gt;1,IF(COUNTIFS($AK$6:AK$502,LEFT(AK281,250))&gt;1,"Duplicate entry: it seems that you have two rows reporting the same stockpile, please verify that it is not a duplicate",""),"")</f>
        <v/>
      </c>
      <c r="AM281" s="210" t="str">
        <f>IF(LEN(F281)&gt;0,IF(ISNUMBER(MATCH(F281,Annex_I_II_entries,0)),"","The Entry name is not within the dropdown list, make sure that you have not copied and pasted overwritting the cell format (with its correponding dropdown list) in column A"),"")</f>
        <v/>
      </c>
      <c r="AN281" s="210" t="str">
        <f t="shared" ca="1" si="80"/>
        <v/>
      </c>
      <c r="AO281" s="210" t="str">
        <f t="shared" ca="1" si="81"/>
        <v/>
      </c>
      <c r="AP281" s="211" t="str">
        <f t="shared" ca="1" si="82"/>
        <v/>
      </c>
      <c r="AQ281" s="211" t="str">
        <f t="shared" ca="1" si="83"/>
        <v/>
      </c>
      <c r="AR281" s="212" t="str">
        <f t="shared" ca="1" si="84"/>
        <v/>
      </c>
    </row>
    <row r="282" spans="1:44" x14ac:dyDescent="0.25">
      <c r="A282" s="86"/>
      <c r="B282" s="86"/>
      <c r="C282" s="144"/>
      <c r="D282" s="145"/>
      <c r="E282" s="144"/>
      <c r="F282" s="144"/>
      <c r="G282" s="144"/>
      <c r="H282" s="144"/>
      <c r="I282" s="191" t="str">
        <f>_xlfn.IFNA(VLOOKUP(F282,'Reference data SID'!$D$2:$Q$673,14,FALSE),"")</f>
        <v/>
      </c>
      <c r="J282" s="191" t="str">
        <f>_xlfn.IFNA(VLOOKUP(I282,'Reference data SID'!$C$3:$E$673,3,FALSE),"")</f>
        <v/>
      </c>
      <c r="K282" s="64" t="str">
        <f>_xlfn.IFNA(IF(J282=FALSE,I282,IF(ISBLANK(G282),VLOOKUP(H282,'Reference data SID'!$N:$P,3,FALSE),VLOOKUP(G282,'Reference data SID'!$M:$P,4,FALSE))),"")</f>
        <v/>
      </c>
      <c r="L282" s="148" t="str">
        <f>_xlfn.IFNA(VLOOKUP(K282,'Reference data SID'!L:M,2,FALSE),"")</f>
        <v/>
      </c>
      <c r="M282" s="148" t="str">
        <f>_xlfn.IFNA(VLOOKUP(K282,'Reference data SID'!L:N,3,FALSE),"")</f>
        <v/>
      </c>
      <c r="N282" s="148" t="str">
        <f>_xlfn.IFNA(VLOOKUP(K282,'Reference data SID'!L:O,4,FALSE),"")</f>
        <v/>
      </c>
      <c r="O282" s="144"/>
      <c r="P282" s="144"/>
      <c r="Q282" s="144"/>
      <c r="R282" s="144"/>
      <c r="S282" s="144"/>
      <c r="T282" s="146"/>
      <c r="U282" s="146"/>
      <c r="V282" s="146"/>
      <c r="W282" s="144"/>
      <c r="X282" s="149" t="str">
        <f t="shared" ca="1" si="68"/>
        <v/>
      </c>
      <c r="Y282" s="210" t="str">
        <f>_xlfn.IFNA(VLOOKUP(F282,'Reference data SID'!D:E,2,FALSE),"")</f>
        <v/>
      </c>
      <c r="Z282" s="210" t="str">
        <f t="shared" si="69"/>
        <v>not ok</v>
      </c>
      <c r="AA282" s="210" t="str">
        <f t="shared" si="70"/>
        <v>not ok</v>
      </c>
      <c r="AB282" s="210" t="str">
        <f t="shared" si="71"/>
        <v>ok</v>
      </c>
      <c r="AC282" s="210" t="str">
        <f t="shared" si="72"/>
        <v>_EC</v>
      </c>
      <c r="AD282" s="210" t="str">
        <f t="shared" si="73"/>
        <v>_CAS</v>
      </c>
      <c r="AE282" s="210" t="str">
        <f t="shared" si="74"/>
        <v>_uses</v>
      </c>
      <c r="AF282" s="210" t="str">
        <f t="shared" si="75"/>
        <v/>
      </c>
      <c r="AG282" s="210" t="str">
        <f t="shared" si="76"/>
        <v/>
      </c>
      <c r="AH282" s="210" t="str">
        <f t="shared" si="77"/>
        <v>_articles</v>
      </c>
      <c r="AI282" s="210" t="str">
        <f t="shared" si="78"/>
        <v/>
      </c>
      <c r="AJ282" s="210" t="str">
        <f t="shared" si="79"/>
        <v/>
      </c>
      <c r="AK282" s="210" t="str">
        <f>IF(LEN(F282)&gt;1,CONCATENATE(Table6[[#This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2" s="210" t="str">
        <f>IF(LEN(F282)&gt;1,IF(COUNTIFS($AK$6:AK$502,LEFT(AK282,250))&gt;1,"Duplicate entry: it seems that you have two rows reporting the same stockpile, please verify that it is not a duplicate",""),"")</f>
        <v/>
      </c>
      <c r="AM282" s="210" t="str">
        <f>IF(LEN(F282)&gt;0,IF(ISNUMBER(MATCH(F282,Annex_I_II_entries,0)),"","The Entry name is not within the dropdown list, make sure that you have not copied and pasted overwritting the cell format (with its correponding dropdown list) in column A"),"")</f>
        <v/>
      </c>
      <c r="AN282" s="210" t="str">
        <f t="shared" ca="1" si="80"/>
        <v/>
      </c>
      <c r="AO282" s="210" t="str">
        <f t="shared" ca="1" si="81"/>
        <v/>
      </c>
      <c r="AP282" s="211" t="str">
        <f t="shared" ca="1" si="82"/>
        <v/>
      </c>
      <c r="AQ282" s="211" t="str">
        <f t="shared" ca="1" si="83"/>
        <v/>
      </c>
      <c r="AR282" s="212" t="str">
        <f t="shared" ca="1" si="84"/>
        <v/>
      </c>
    </row>
    <row r="283" spans="1:44" x14ac:dyDescent="0.25">
      <c r="A283" s="86"/>
      <c r="B283" s="86"/>
      <c r="C283" s="147"/>
      <c r="D283" s="176"/>
      <c r="E283" s="147"/>
      <c r="F283" s="147"/>
      <c r="G283" s="144"/>
      <c r="H283" s="144"/>
      <c r="I283" s="192" t="str">
        <f>_xlfn.IFNA(VLOOKUP(F283,'Reference data SID'!$D$2:$Q$673,14,FALSE),"")</f>
        <v/>
      </c>
      <c r="J283" s="192" t="str">
        <f>_xlfn.IFNA(VLOOKUP(I283,'Reference data SID'!$C$3:$E$673,3,FALSE),"")</f>
        <v/>
      </c>
      <c r="K283" s="64" t="str">
        <f>_xlfn.IFNA(IF(J283=FALSE,I283,IF(ISBLANK(G283),VLOOKUP(H283,'Reference data SID'!$N:$P,3,FALSE),VLOOKUP(G283,'Reference data SID'!$M:$P,4,FALSE))),"")</f>
        <v/>
      </c>
      <c r="L283" s="148" t="str">
        <f>_xlfn.IFNA(VLOOKUP(K283,'Reference data SID'!L:M,2,FALSE),"")</f>
        <v/>
      </c>
      <c r="M283" s="148" t="str">
        <f>_xlfn.IFNA(VLOOKUP(K283,'Reference data SID'!L:N,3,FALSE),"")</f>
        <v/>
      </c>
      <c r="N283" s="148" t="str">
        <f>_xlfn.IFNA(VLOOKUP(K283,'Reference data SID'!L:O,4,FALSE),"")</f>
        <v/>
      </c>
      <c r="O283" s="147"/>
      <c r="P283" s="147"/>
      <c r="Q283" s="147"/>
      <c r="R283" s="147"/>
      <c r="S283" s="147"/>
      <c r="T283" s="146"/>
      <c r="U283" s="146"/>
      <c r="V283" s="146"/>
      <c r="W283" s="147"/>
      <c r="X283" s="149" t="str">
        <f t="shared" ca="1" si="68"/>
        <v/>
      </c>
      <c r="Y283" s="210" t="str">
        <f>_xlfn.IFNA(VLOOKUP(F283,'Reference data SID'!D:E,2,FALSE),"")</f>
        <v/>
      </c>
      <c r="Z283" s="210" t="str">
        <f t="shared" si="69"/>
        <v>not ok</v>
      </c>
      <c r="AA283" s="210" t="str">
        <f t="shared" si="70"/>
        <v>not ok</v>
      </c>
      <c r="AB283" s="210" t="str">
        <f t="shared" si="71"/>
        <v>ok</v>
      </c>
      <c r="AC283" s="210" t="str">
        <f t="shared" si="72"/>
        <v>_EC</v>
      </c>
      <c r="AD283" s="210" t="str">
        <f t="shared" si="73"/>
        <v>_CAS</v>
      </c>
      <c r="AE283" s="210" t="str">
        <f t="shared" si="74"/>
        <v>_uses</v>
      </c>
      <c r="AF283" s="210" t="str">
        <f t="shared" si="75"/>
        <v/>
      </c>
      <c r="AG283" s="210" t="str">
        <f t="shared" si="76"/>
        <v/>
      </c>
      <c r="AH283" s="210" t="str">
        <f t="shared" si="77"/>
        <v>_articles</v>
      </c>
      <c r="AI283" s="210" t="str">
        <f t="shared" si="78"/>
        <v/>
      </c>
      <c r="AJ283" s="210" t="str">
        <f t="shared" si="79"/>
        <v/>
      </c>
      <c r="AK283" s="210" t="str">
        <f>IF(LEN(F283)&gt;1,CONCATENATE(Table6[[#This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3" s="210" t="str">
        <f>IF(LEN(F283)&gt;1,IF(COUNTIFS($AK$6:AK$502,LEFT(AK283,250))&gt;1,"Duplicate entry: it seems that you have two rows reporting the same stockpile, please verify that it is not a duplicate",""),"")</f>
        <v/>
      </c>
      <c r="AM283" s="210" t="str">
        <f>IF(LEN(F283)&gt;0,IF(ISNUMBER(MATCH(F283,Annex_I_II_entries,0)),"","The Entry name is not within the dropdown list, make sure that you have not copied and pasted overwritting the cell format (with its correponding dropdown list) in column A"),"")</f>
        <v/>
      </c>
      <c r="AN283" s="210" t="str">
        <f t="shared" ca="1" si="80"/>
        <v/>
      </c>
      <c r="AO283" s="210" t="str">
        <f t="shared" ca="1" si="81"/>
        <v/>
      </c>
      <c r="AP283" s="211" t="str">
        <f t="shared" ca="1" si="82"/>
        <v/>
      </c>
      <c r="AQ283" s="211" t="str">
        <f t="shared" ca="1" si="83"/>
        <v/>
      </c>
      <c r="AR283" s="212" t="str">
        <f t="shared" ca="1" si="84"/>
        <v/>
      </c>
    </row>
    <row r="284" spans="1:44" x14ac:dyDescent="0.25">
      <c r="A284" s="86"/>
      <c r="B284" s="86"/>
      <c r="C284" s="144"/>
      <c r="D284" s="145"/>
      <c r="E284" s="144"/>
      <c r="F284" s="144"/>
      <c r="G284" s="144"/>
      <c r="H284" s="144"/>
      <c r="I284" s="191" t="str">
        <f>_xlfn.IFNA(VLOOKUP(F284,'Reference data SID'!$D$2:$Q$673,14,FALSE),"")</f>
        <v/>
      </c>
      <c r="J284" s="191" t="str">
        <f>_xlfn.IFNA(VLOOKUP(I284,'Reference data SID'!$C$3:$E$673,3,FALSE),"")</f>
        <v/>
      </c>
      <c r="K284" s="64" t="str">
        <f>_xlfn.IFNA(IF(J284=FALSE,I284,IF(ISBLANK(G284),VLOOKUP(H284,'Reference data SID'!$N:$P,3,FALSE),VLOOKUP(G284,'Reference data SID'!$M:$P,4,FALSE))),"")</f>
        <v/>
      </c>
      <c r="L284" s="148" t="str">
        <f>_xlfn.IFNA(VLOOKUP(K284,'Reference data SID'!L:M,2,FALSE),"")</f>
        <v/>
      </c>
      <c r="M284" s="148" t="str">
        <f>_xlfn.IFNA(VLOOKUP(K284,'Reference data SID'!L:N,3,FALSE),"")</f>
        <v/>
      </c>
      <c r="N284" s="148" t="str">
        <f>_xlfn.IFNA(VLOOKUP(K284,'Reference data SID'!L:O,4,FALSE),"")</f>
        <v/>
      </c>
      <c r="O284" s="144"/>
      <c r="P284" s="144"/>
      <c r="Q284" s="144"/>
      <c r="R284" s="144"/>
      <c r="S284" s="144"/>
      <c r="T284" s="146"/>
      <c r="U284" s="146"/>
      <c r="V284" s="146"/>
      <c r="W284" s="144"/>
      <c r="X284" s="149" t="str">
        <f t="shared" ca="1" si="68"/>
        <v/>
      </c>
      <c r="Y284" s="210" t="str">
        <f>_xlfn.IFNA(VLOOKUP(F284,'Reference data SID'!D:E,2,FALSE),"")</f>
        <v/>
      </c>
      <c r="Z284" s="210" t="str">
        <f t="shared" si="69"/>
        <v>not ok</v>
      </c>
      <c r="AA284" s="210" t="str">
        <f t="shared" si="70"/>
        <v>not ok</v>
      </c>
      <c r="AB284" s="210" t="str">
        <f t="shared" si="71"/>
        <v>ok</v>
      </c>
      <c r="AC284" s="210" t="str">
        <f t="shared" si="72"/>
        <v>_EC</v>
      </c>
      <c r="AD284" s="210" t="str">
        <f t="shared" si="73"/>
        <v>_CAS</v>
      </c>
      <c r="AE284" s="210" t="str">
        <f t="shared" si="74"/>
        <v>_uses</v>
      </c>
      <c r="AF284" s="210" t="str">
        <f t="shared" si="75"/>
        <v/>
      </c>
      <c r="AG284" s="210" t="str">
        <f t="shared" si="76"/>
        <v/>
      </c>
      <c r="AH284" s="210" t="str">
        <f t="shared" si="77"/>
        <v>_articles</v>
      </c>
      <c r="AI284" s="210" t="str">
        <f t="shared" si="78"/>
        <v/>
      </c>
      <c r="AJ284" s="210" t="str">
        <f t="shared" si="79"/>
        <v/>
      </c>
      <c r="AK284" s="210" t="str">
        <f>IF(LEN(F284)&gt;1,CONCATENATE(Table6[[#This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4" s="210" t="str">
        <f>IF(LEN(F284)&gt;1,IF(COUNTIFS($AK$6:AK$502,LEFT(AK284,250))&gt;1,"Duplicate entry: it seems that you have two rows reporting the same stockpile, please verify that it is not a duplicate",""),"")</f>
        <v/>
      </c>
      <c r="AM284" s="210" t="str">
        <f>IF(LEN(F284)&gt;0,IF(ISNUMBER(MATCH(F284,Annex_I_II_entries,0)),"","The Entry name is not within the dropdown list, make sure that you have not copied and pasted overwritting the cell format (with its correponding dropdown list) in column A"),"")</f>
        <v/>
      </c>
      <c r="AN284" s="210" t="str">
        <f t="shared" ca="1" si="80"/>
        <v/>
      </c>
      <c r="AO284" s="210" t="str">
        <f t="shared" ca="1" si="81"/>
        <v/>
      </c>
      <c r="AP284" s="211" t="str">
        <f t="shared" ca="1" si="82"/>
        <v/>
      </c>
      <c r="AQ284" s="211" t="str">
        <f t="shared" ca="1" si="83"/>
        <v/>
      </c>
      <c r="AR284" s="212" t="str">
        <f t="shared" ca="1" si="84"/>
        <v/>
      </c>
    </row>
    <row r="285" spans="1:44" x14ac:dyDescent="0.25">
      <c r="A285" s="86"/>
      <c r="B285" s="86"/>
      <c r="C285" s="147"/>
      <c r="D285" s="176"/>
      <c r="E285" s="147"/>
      <c r="F285" s="147"/>
      <c r="G285" s="144"/>
      <c r="H285" s="144"/>
      <c r="I285" s="192" t="str">
        <f>_xlfn.IFNA(VLOOKUP(F285,'Reference data SID'!$D$2:$Q$673,14,FALSE),"")</f>
        <v/>
      </c>
      <c r="J285" s="192" t="str">
        <f>_xlfn.IFNA(VLOOKUP(I285,'Reference data SID'!$C$3:$E$673,3,FALSE),"")</f>
        <v/>
      </c>
      <c r="K285" s="64" t="str">
        <f>_xlfn.IFNA(IF(J285=FALSE,I285,IF(ISBLANK(G285),VLOOKUP(H285,'Reference data SID'!$N:$P,3,FALSE),VLOOKUP(G285,'Reference data SID'!$M:$P,4,FALSE))),"")</f>
        <v/>
      </c>
      <c r="L285" s="148" t="str">
        <f>_xlfn.IFNA(VLOOKUP(K285,'Reference data SID'!L:M,2,FALSE),"")</f>
        <v/>
      </c>
      <c r="M285" s="148" t="str">
        <f>_xlfn.IFNA(VLOOKUP(K285,'Reference data SID'!L:N,3,FALSE),"")</f>
        <v/>
      </c>
      <c r="N285" s="148" t="str">
        <f>_xlfn.IFNA(VLOOKUP(K285,'Reference data SID'!L:O,4,FALSE),"")</f>
        <v/>
      </c>
      <c r="O285" s="147"/>
      <c r="P285" s="147"/>
      <c r="Q285" s="147"/>
      <c r="R285" s="147"/>
      <c r="S285" s="147"/>
      <c r="T285" s="146"/>
      <c r="U285" s="146"/>
      <c r="V285" s="146"/>
      <c r="W285" s="147"/>
      <c r="X285" s="149" t="str">
        <f t="shared" ca="1" si="68"/>
        <v/>
      </c>
      <c r="Y285" s="210" t="str">
        <f>_xlfn.IFNA(VLOOKUP(F285,'Reference data SID'!D:E,2,FALSE),"")</f>
        <v/>
      </c>
      <c r="Z285" s="210" t="str">
        <f t="shared" si="69"/>
        <v>not ok</v>
      </c>
      <c r="AA285" s="210" t="str">
        <f t="shared" si="70"/>
        <v>not ok</v>
      </c>
      <c r="AB285" s="210" t="str">
        <f t="shared" si="71"/>
        <v>ok</v>
      </c>
      <c r="AC285" s="210" t="str">
        <f t="shared" si="72"/>
        <v>_EC</v>
      </c>
      <c r="AD285" s="210" t="str">
        <f t="shared" si="73"/>
        <v>_CAS</v>
      </c>
      <c r="AE285" s="210" t="str">
        <f t="shared" si="74"/>
        <v>_uses</v>
      </c>
      <c r="AF285" s="210" t="str">
        <f t="shared" si="75"/>
        <v/>
      </c>
      <c r="AG285" s="210" t="str">
        <f t="shared" si="76"/>
        <v/>
      </c>
      <c r="AH285" s="210" t="str">
        <f t="shared" si="77"/>
        <v>_articles</v>
      </c>
      <c r="AI285" s="210" t="str">
        <f t="shared" si="78"/>
        <v/>
      </c>
      <c r="AJ285" s="210" t="str">
        <f t="shared" si="79"/>
        <v/>
      </c>
      <c r="AK285" s="210" t="str">
        <f>IF(LEN(F285)&gt;1,CONCATENATE(Table6[[#This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5" s="210" t="str">
        <f>IF(LEN(F285)&gt;1,IF(COUNTIFS($AK$6:AK$502,LEFT(AK285,250))&gt;1,"Duplicate entry: it seems that you have two rows reporting the same stockpile, please verify that it is not a duplicate",""),"")</f>
        <v/>
      </c>
      <c r="AM285" s="210" t="str">
        <f>IF(LEN(F285)&gt;0,IF(ISNUMBER(MATCH(F285,Annex_I_II_entries,0)),"","The Entry name is not within the dropdown list, make sure that you have not copied and pasted overwritting the cell format (with its correponding dropdown list) in column A"),"")</f>
        <v/>
      </c>
      <c r="AN285" s="210" t="str">
        <f t="shared" ca="1" si="80"/>
        <v/>
      </c>
      <c r="AO285" s="210" t="str">
        <f t="shared" ca="1" si="81"/>
        <v/>
      </c>
      <c r="AP285" s="211" t="str">
        <f t="shared" ca="1" si="82"/>
        <v/>
      </c>
      <c r="AQ285" s="211" t="str">
        <f t="shared" ca="1" si="83"/>
        <v/>
      </c>
      <c r="AR285" s="212" t="str">
        <f t="shared" ca="1" si="84"/>
        <v/>
      </c>
    </row>
    <row r="286" spans="1:44" x14ac:dyDescent="0.25">
      <c r="A286" s="86"/>
      <c r="B286" s="86"/>
      <c r="C286" s="144"/>
      <c r="D286" s="145"/>
      <c r="E286" s="144"/>
      <c r="F286" s="144"/>
      <c r="G286" s="144"/>
      <c r="H286" s="144"/>
      <c r="I286" s="191" t="str">
        <f>_xlfn.IFNA(VLOOKUP(F286,'Reference data SID'!$D$2:$Q$673,14,FALSE),"")</f>
        <v/>
      </c>
      <c r="J286" s="191" t="str">
        <f>_xlfn.IFNA(VLOOKUP(I286,'Reference data SID'!$C$3:$E$673,3,FALSE),"")</f>
        <v/>
      </c>
      <c r="K286" s="64" t="str">
        <f>_xlfn.IFNA(IF(J286=FALSE,I286,IF(ISBLANK(G286),VLOOKUP(H286,'Reference data SID'!$N:$P,3,FALSE),VLOOKUP(G286,'Reference data SID'!$M:$P,4,FALSE))),"")</f>
        <v/>
      </c>
      <c r="L286" s="148" t="str">
        <f>_xlfn.IFNA(VLOOKUP(K286,'Reference data SID'!L:M,2,FALSE),"")</f>
        <v/>
      </c>
      <c r="M286" s="148" t="str">
        <f>_xlfn.IFNA(VLOOKUP(K286,'Reference data SID'!L:N,3,FALSE),"")</f>
        <v/>
      </c>
      <c r="N286" s="148" t="str">
        <f>_xlfn.IFNA(VLOOKUP(K286,'Reference data SID'!L:O,4,FALSE),"")</f>
        <v/>
      </c>
      <c r="O286" s="144"/>
      <c r="P286" s="144"/>
      <c r="Q286" s="144"/>
      <c r="R286" s="144"/>
      <c r="S286" s="144"/>
      <c r="T286" s="146"/>
      <c r="U286" s="146"/>
      <c r="V286" s="146"/>
      <c r="W286" s="144"/>
      <c r="X286" s="149" t="str">
        <f t="shared" ca="1" si="68"/>
        <v/>
      </c>
      <c r="Y286" s="210" t="str">
        <f>_xlfn.IFNA(VLOOKUP(F286,'Reference data SID'!D:E,2,FALSE),"")</f>
        <v/>
      </c>
      <c r="Z286" s="210" t="str">
        <f t="shared" si="69"/>
        <v>not ok</v>
      </c>
      <c r="AA286" s="210" t="str">
        <f t="shared" si="70"/>
        <v>not ok</v>
      </c>
      <c r="AB286" s="210" t="str">
        <f t="shared" si="71"/>
        <v>ok</v>
      </c>
      <c r="AC286" s="210" t="str">
        <f t="shared" si="72"/>
        <v>_EC</v>
      </c>
      <c r="AD286" s="210" t="str">
        <f t="shared" si="73"/>
        <v>_CAS</v>
      </c>
      <c r="AE286" s="210" t="str">
        <f t="shared" si="74"/>
        <v>_uses</v>
      </c>
      <c r="AF286" s="210" t="str">
        <f t="shared" si="75"/>
        <v/>
      </c>
      <c r="AG286" s="210" t="str">
        <f t="shared" si="76"/>
        <v/>
      </c>
      <c r="AH286" s="210" t="str">
        <f t="shared" si="77"/>
        <v>_articles</v>
      </c>
      <c r="AI286" s="210" t="str">
        <f t="shared" si="78"/>
        <v/>
      </c>
      <c r="AJ286" s="210" t="str">
        <f t="shared" si="79"/>
        <v/>
      </c>
      <c r="AK286" s="210" t="str">
        <f>IF(LEN(F286)&gt;1,CONCATENATE(Table6[[#This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6" s="210" t="str">
        <f>IF(LEN(F286)&gt;1,IF(COUNTIFS($AK$6:AK$502,LEFT(AK286,250))&gt;1,"Duplicate entry: it seems that you have two rows reporting the same stockpile, please verify that it is not a duplicate",""),"")</f>
        <v/>
      </c>
      <c r="AM286" s="210" t="str">
        <f>IF(LEN(F286)&gt;0,IF(ISNUMBER(MATCH(F286,Annex_I_II_entries,0)),"","The Entry name is not within the dropdown list, make sure that you have not copied and pasted overwritting the cell format (with its correponding dropdown list) in column A"),"")</f>
        <v/>
      </c>
      <c r="AN286" s="210" t="str">
        <f t="shared" ca="1" si="80"/>
        <v/>
      </c>
      <c r="AO286" s="210" t="str">
        <f t="shared" ca="1" si="81"/>
        <v/>
      </c>
      <c r="AP286" s="211" t="str">
        <f t="shared" ca="1" si="82"/>
        <v/>
      </c>
      <c r="AQ286" s="211" t="str">
        <f t="shared" ca="1" si="83"/>
        <v/>
      </c>
      <c r="AR286" s="212" t="str">
        <f t="shared" ca="1" si="84"/>
        <v/>
      </c>
    </row>
    <row r="287" spans="1:44" x14ac:dyDescent="0.25">
      <c r="A287" s="86"/>
      <c r="B287" s="86"/>
      <c r="C287" s="147"/>
      <c r="D287" s="176"/>
      <c r="E287" s="147"/>
      <c r="F287" s="147"/>
      <c r="G287" s="144"/>
      <c r="H287" s="144"/>
      <c r="I287" s="192" t="str">
        <f>_xlfn.IFNA(VLOOKUP(F287,'Reference data SID'!$D$2:$Q$673,14,FALSE),"")</f>
        <v/>
      </c>
      <c r="J287" s="192" t="str">
        <f>_xlfn.IFNA(VLOOKUP(I287,'Reference data SID'!$C$3:$E$673,3,FALSE),"")</f>
        <v/>
      </c>
      <c r="K287" s="64" t="str">
        <f>_xlfn.IFNA(IF(J287=FALSE,I287,IF(ISBLANK(G287),VLOOKUP(H287,'Reference data SID'!$N:$P,3,FALSE),VLOOKUP(G287,'Reference data SID'!$M:$P,4,FALSE))),"")</f>
        <v/>
      </c>
      <c r="L287" s="148" t="str">
        <f>_xlfn.IFNA(VLOOKUP(K287,'Reference data SID'!L:M,2,FALSE),"")</f>
        <v/>
      </c>
      <c r="M287" s="148" t="str">
        <f>_xlfn.IFNA(VLOOKUP(K287,'Reference data SID'!L:N,3,FALSE),"")</f>
        <v/>
      </c>
      <c r="N287" s="148" t="str">
        <f>_xlfn.IFNA(VLOOKUP(K287,'Reference data SID'!L:O,4,FALSE),"")</f>
        <v/>
      </c>
      <c r="O287" s="147"/>
      <c r="P287" s="147"/>
      <c r="Q287" s="147"/>
      <c r="R287" s="147"/>
      <c r="S287" s="147"/>
      <c r="T287" s="146"/>
      <c r="U287" s="146"/>
      <c r="V287" s="146"/>
      <c r="W287" s="147"/>
      <c r="X287" s="149" t="str">
        <f t="shared" ca="1" si="68"/>
        <v/>
      </c>
      <c r="Y287" s="210" t="str">
        <f>_xlfn.IFNA(VLOOKUP(F287,'Reference data SID'!D:E,2,FALSE),"")</f>
        <v/>
      </c>
      <c r="Z287" s="210" t="str">
        <f t="shared" si="69"/>
        <v>not ok</v>
      </c>
      <c r="AA287" s="210" t="str">
        <f t="shared" si="70"/>
        <v>not ok</v>
      </c>
      <c r="AB287" s="210" t="str">
        <f t="shared" si="71"/>
        <v>ok</v>
      </c>
      <c r="AC287" s="210" t="str">
        <f t="shared" si="72"/>
        <v>_EC</v>
      </c>
      <c r="AD287" s="210" t="str">
        <f t="shared" si="73"/>
        <v>_CAS</v>
      </c>
      <c r="AE287" s="210" t="str">
        <f t="shared" si="74"/>
        <v>_uses</v>
      </c>
      <c r="AF287" s="210" t="str">
        <f t="shared" si="75"/>
        <v/>
      </c>
      <c r="AG287" s="210" t="str">
        <f t="shared" si="76"/>
        <v/>
      </c>
      <c r="AH287" s="210" t="str">
        <f t="shared" si="77"/>
        <v>_articles</v>
      </c>
      <c r="AI287" s="210" t="str">
        <f t="shared" si="78"/>
        <v/>
      </c>
      <c r="AJ287" s="210" t="str">
        <f t="shared" si="79"/>
        <v/>
      </c>
      <c r="AK287" s="210" t="str">
        <f>IF(LEN(F287)&gt;1,CONCATENATE(Table6[[#This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7" s="210" t="str">
        <f>IF(LEN(F287)&gt;1,IF(COUNTIFS($AK$6:AK$502,LEFT(AK287,250))&gt;1,"Duplicate entry: it seems that you have two rows reporting the same stockpile, please verify that it is not a duplicate",""),"")</f>
        <v/>
      </c>
      <c r="AM287" s="210" t="str">
        <f>IF(LEN(F287)&gt;0,IF(ISNUMBER(MATCH(F287,Annex_I_II_entries,0)),"","The Entry name is not within the dropdown list, make sure that you have not copied and pasted overwritting the cell format (with its correponding dropdown list) in column A"),"")</f>
        <v/>
      </c>
      <c r="AN287" s="210" t="str">
        <f t="shared" ca="1" si="80"/>
        <v/>
      </c>
      <c r="AO287" s="210" t="str">
        <f t="shared" ca="1" si="81"/>
        <v/>
      </c>
      <c r="AP287" s="211" t="str">
        <f t="shared" ca="1" si="82"/>
        <v/>
      </c>
      <c r="AQ287" s="211" t="str">
        <f t="shared" ca="1" si="83"/>
        <v/>
      </c>
      <c r="AR287" s="212" t="str">
        <f t="shared" ca="1" si="84"/>
        <v/>
      </c>
    </row>
    <row r="288" spans="1:44" x14ac:dyDescent="0.25">
      <c r="A288" s="86"/>
      <c r="B288" s="86"/>
      <c r="C288" s="144"/>
      <c r="D288" s="145"/>
      <c r="E288" s="144"/>
      <c r="F288" s="144"/>
      <c r="G288" s="144"/>
      <c r="H288" s="144"/>
      <c r="I288" s="191" t="str">
        <f>_xlfn.IFNA(VLOOKUP(F288,'Reference data SID'!$D$2:$Q$673,14,FALSE),"")</f>
        <v/>
      </c>
      <c r="J288" s="191" t="str">
        <f>_xlfn.IFNA(VLOOKUP(I288,'Reference data SID'!$C$3:$E$673,3,FALSE),"")</f>
        <v/>
      </c>
      <c r="K288" s="64" t="str">
        <f>_xlfn.IFNA(IF(J288=FALSE,I288,IF(ISBLANK(G288),VLOOKUP(H288,'Reference data SID'!$N:$P,3,FALSE),VLOOKUP(G288,'Reference data SID'!$M:$P,4,FALSE))),"")</f>
        <v/>
      </c>
      <c r="L288" s="148" t="str">
        <f>_xlfn.IFNA(VLOOKUP(K288,'Reference data SID'!L:M,2,FALSE),"")</f>
        <v/>
      </c>
      <c r="M288" s="148" t="str">
        <f>_xlfn.IFNA(VLOOKUP(K288,'Reference data SID'!L:N,3,FALSE),"")</f>
        <v/>
      </c>
      <c r="N288" s="148" t="str">
        <f>_xlfn.IFNA(VLOOKUP(K288,'Reference data SID'!L:O,4,FALSE),"")</f>
        <v/>
      </c>
      <c r="O288" s="144"/>
      <c r="P288" s="144"/>
      <c r="Q288" s="144"/>
      <c r="R288" s="144"/>
      <c r="S288" s="144"/>
      <c r="T288" s="146"/>
      <c r="U288" s="146"/>
      <c r="V288" s="146"/>
      <c r="W288" s="144"/>
      <c r="X288" s="149" t="str">
        <f t="shared" ca="1" si="68"/>
        <v/>
      </c>
      <c r="Y288" s="210" t="str">
        <f>_xlfn.IFNA(VLOOKUP(F288,'Reference data SID'!D:E,2,FALSE),"")</f>
        <v/>
      </c>
      <c r="Z288" s="210" t="str">
        <f t="shared" si="69"/>
        <v>not ok</v>
      </c>
      <c r="AA288" s="210" t="str">
        <f t="shared" si="70"/>
        <v>not ok</v>
      </c>
      <c r="AB288" s="210" t="str">
        <f t="shared" si="71"/>
        <v>ok</v>
      </c>
      <c r="AC288" s="210" t="str">
        <f t="shared" si="72"/>
        <v>_EC</v>
      </c>
      <c r="AD288" s="210" t="str">
        <f t="shared" si="73"/>
        <v>_CAS</v>
      </c>
      <c r="AE288" s="210" t="str">
        <f t="shared" si="74"/>
        <v>_uses</v>
      </c>
      <c r="AF288" s="210" t="str">
        <f t="shared" si="75"/>
        <v/>
      </c>
      <c r="AG288" s="210" t="str">
        <f t="shared" si="76"/>
        <v/>
      </c>
      <c r="AH288" s="210" t="str">
        <f t="shared" si="77"/>
        <v>_articles</v>
      </c>
      <c r="AI288" s="210" t="str">
        <f t="shared" si="78"/>
        <v/>
      </c>
      <c r="AJ288" s="210" t="str">
        <f t="shared" si="79"/>
        <v/>
      </c>
      <c r="AK288" s="210" t="str">
        <f>IF(LEN(F288)&gt;1,CONCATENATE(Table6[[#This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8" s="210" t="str">
        <f>IF(LEN(F288)&gt;1,IF(COUNTIFS($AK$6:AK$502,LEFT(AK288,250))&gt;1,"Duplicate entry: it seems that you have two rows reporting the same stockpile, please verify that it is not a duplicate",""),"")</f>
        <v/>
      </c>
      <c r="AM288" s="210" t="str">
        <f>IF(LEN(F288)&gt;0,IF(ISNUMBER(MATCH(F288,Annex_I_II_entries,0)),"","The Entry name is not within the dropdown list, make sure that you have not copied and pasted overwritting the cell format (with its correponding dropdown list) in column A"),"")</f>
        <v/>
      </c>
      <c r="AN288" s="210" t="str">
        <f t="shared" ca="1" si="80"/>
        <v/>
      </c>
      <c r="AO288" s="210" t="str">
        <f t="shared" ca="1" si="81"/>
        <v/>
      </c>
      <c r="AP288" s="211" t="str">
        <f t="shared" ca="1" si="82"/>
        <v/>
      </c>
      <c r="AQ288" s="211" t="str">
        <f t="shared" ca="1" si="83"/>
        <v/>
      </c>
      <c r="AR288" s="212" t="str">
        <f t="shared" ca="1" si="84"/>
        <v/>
      </c>
    </row>
    <row r="289" spans="1:44" x14ac:dyDescent="0.25">
      <c r="A289" s="86"/>
      <c r="B289" s="86"/>
      <c r="C289" s="147"/>
      <c r="D289" s="176"/>
      <c r="E289" s="147"/>
      <c r="F289" s="147"/>
      <c r="G289" s="144"/>
      <c r="H289" s="144"/>
      <c r="I289" s="192" t="str">
        <f>_xlfn.IFNA(VLOOKUP(F289,'Reference data SID'!$D$2:$Q$673,14,FALSE),"")</f>
        <v/>
      </c>
      <c r="J289" s="192" t="str">
        <f>_xlfn.IFNA(VLOOKUP(I289,'Reference data SID'!$C$3:$E$673,3,FALSE),"")</f>
        <v/>
      </c>
      <c r="K289" s="64" t="str">
        <f>_xlfn.IFNA(IF(J289=FALSE,I289,IF(ISBLANK(G289),VLOOKUP(H289,'Reference data SID'!$N:$P,3,FALSE),VLOOKUP(G289,'Reference data SID'!$M:$P,4,FALSE))),"")</f>
        <v/>
      </c>
      <c r="L289" s="148" t="str">
        <f>_xlfn.IFNA(VLOOKUP(K289,'Reference data SID'!L:M,2,FALSE),"")</f>
        <v/>
      </c>
      <c r="M289" s="148" t="str">
        <f>_xlfn.IFNA(VLOOKUP(K289,'Reference data SID'!L:N,3,FALSE),"")</f>
        <v/>
      </c>
      <c r="N289" s="148" t="str">
        <f>_xlfn.IFNA(VLOOKUP(K289,'Reference data SID'!L:O,4,FALSE),"")</f>
        <v/>
      </c>
      <c r="O289" s="147"/>
      <c r="P289" s="147"/>
      <c r="Q289" s="147"/>
      <c r="R289" s="147"/>
      <c r="S289" s="147"/>
      <c r="T289" s="146"/>
      <c r="U289" s="146"/>
      <c r="V289" s="146"/>
      <c r="W289" s="147"/>
      <c r="X289" s="149" t="str">
        <f t="shared" ca="1" si="68"/>
        <v/>
      </c>
      <c r="Y289" s="210" t="str">
        <f>_xlfn.IFNA(VLOOKUP(F289,'Reference data SID'!D:E,2,FALSE),"")</f>
        <v/>
      </c>
      <c r="Z289" s="210" t="str">
        <f t="shared" si="69"/>
        <v>not ok</v>
      </c>
      <c r="AA289" s="210" t="str">
        <f t="shared" si="70"/>
        <v>not ok</v>
      </c>
      <c r="AB289" s="210" t="str">
        <f t="shared" si="71"/>
        <v>ok</v>
      </c>
      <c r="AC289" s="210" t="str">
        <f t="shared" si="72"/>
        <v>_EC</v>
      </c>
      <c r="AD289" s="210" t="str">
        <f t="shared" si="73"/>
        <v>_CAS</v>
      </c>
      <c r="AE289" s="210" t="str">
        <f t="shared" si="74"/>
        <v>_uses</v>
      </c>
      <c r="AF289" s="210" t="str">
        <f t="shared" si="75"/>
        <v/>
      </c>
      <c r="AG289" s="210" t="str">
        <f t="shared" si="76"/>
        <v/>
      </c>
      <c r="AH289" s="210" t="str">
        <f t="shared" si="77"/>
        <v>_articles</v>
      </c>
      <c r="AI289" s="210" t="str">
        <f t="shared" si="78"/>
        <v/>
      </c>
      <c r="AJ289" s="210" t="str">
        <f t="shared" si="79"/>
        <v/>
      </c>
      <c r="AK289" s="210" t="str">
        <f>IF(LEN(F289)&gt;1,CONCATENATE(Table6[[#This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89" s="210" t="str">
        <f>IF(LEN(F289)&gt;1,IF(COUNTIFS($AK$6:AK$502,LEFT(AK289,250))&gt;1,"Duplicate entry: it seems that you have two rows reporting the same stockpile, please verify that it is not a duplicate",""),"")</f>
        <v/>
      </c>
      <c r="AM289" s="210" t="str">
        <f>IF(LEN(F289)&gt;0,IF(ISNUMBER(MATCH(F289,Annex_I_II_entries,0)),"","The Entry name is not within the dropdown list, make sure that you have not copied and pasted overwritting the cell format (with its correponding dropdown list) in column A"),"")</f>
        <v/>
      </c>
      <c r="AN289" s="210" t="str">
        <f t="shared" ca="1" si="80"/>
        <v/>
      </c>
      <c r="AO289" s="210" t="str">
        <f t="shared" ca="1" si="81"/>
        <v/>
      </c>
      <c r="AP289" s="211" t="str">
        <f t="shared" ca="1" si="82"/>
        <v/>
      </c>
      <c r="AQ289" s="211" t="str">
        <f t="shared" ca="1" si="83"/>
        <v/>
      </c>
      <c r="AR289" s="212" t="str">
        <f t="shared" ca="1" si="84"/>
        <v/>
      </c>
    </row>
    <row r="290" spans="1:44" x14ac:dyDescent="0.25">
      <c r="A290" s="86"/>
      <c r="B290" s="86"/>
      <c r="C290" s="144"/>
      <c r="D290" s="145"/>
      <c r="E290" s="144"/>
      <c r="F290" s="144"/>
      <c r="G290" s="144"/>
      <c r="H290" s="144"/>
      <c r="I290" s="191" t="str">
        <f>_xlfn.IFNA(VLOOKUP(F290,'Reference data SID'!$D$2:$Q$673,14,FALSE),"")</f>
        <v/>
      </c>
      <c r="J290" s="191" t="str">
        <f>_xlfn.IFNA(VLOOKUP(I290,'Reference data SID'!$C$3:$E$673,3,FALSE),"")</f>
        <v/>
      </c>
      <c r="K290" s="64" t="str">
        <f>_xlfn.IFNA(IF(J290=FALSE,I290,IF(ISBLANK(G290),VLOOKUP(H290,'Reference data SID'!$N:$P,3,FALSE),VLOOKUP(G290,'Reference data SID'!$M:$P,4,FALSE))),"")</f>
        <v/>
      </c>
      <c r="L290" s="148" t="str">
        <f>_xlfn.IFNA(VLOOKUP(K290,'Reference data SID'!L:M,2,FALSE),"")</f>
        <v/>
      </c>
      <c r="M290" s="148" t="str">
        <f>_xlfn.IFNA(VLOOKUP(K290,'Reference data SID'!L:N,3,FALSE),"")</f>
        <v/>
      </c>
      <c r="N290" s="148" t="str">
        <f>_xlfn.IFNA(VLOOKUP(K290,'Reference data SID'!L:O,4,FALSE),"")</f>
        <v/>
      </c>
      <c r="O290" s="144"/>
      <c r="P290" s="144"/>
      <c r="Q290" s="144"/>
      <c r="R290" s="144"/>
      <c r="S290" s="144"/>
      <c r="T290" s="146"/>
      <c r="U290" s="146"/>
      <c r="V290" s="146"/>
      <c r="W290" s="144"/>
      <c r="X290" s="149" t="str">
        <f t="shared" ca="1" si="68"/>
        <v/>
      </c>
      <c r="Y290" s="210" t="str">
        <f>_xlfn.IFNA(VLOOKUP(F290,'Reference data SID'!D:E,2,FALSE),"")</f>
        <v/>
      </c>
      <c r="Z290" s="210" t="str">
        <f t="shared" si="69"/>
        <v>not ok</v>
      </c>
      <c r="AA290" s="210" t="str">
        <f t="shared" si="70"/>
        <v>not ok</v>
      </c>
      <c r="AB290" s="210" t="str">
        <f t="shared" si="71"/>
        <v>ok</v>
      </c>
      <c r="AC290" s="210" t="str">
        <f t="shared" si="72"/>
        <v>_EC</v>
      </c>
      <c r="AD290" s="210" t="str">
        <f t="shared" si="73"/>
        <v>_CAS</v>
      </c>
      <c r="AE290" s="210" t="str">
        <f t="shared" si="74"/>
        <v>_uses</v>
      </c>
      <c r="AF290" s="210" t="str">
        <f t="shared" si="75"/>
        <v/>
      </c>
      <c r="AG290" s="210" t="str">
        <f t="shared" si="76"/>
        <v/>
      </c>
      <c r="AH290" s="210" t="str">
        <f t="shared" si="77"/>
        <v>_articles</v>
      </c>
      <c r="AI290" s="210" t="str">
        <f t="shared" si="78"/>
        <v/>
      </c>
      <c r="AJ290" s="210" t="str">
        <f t="shared" si="79"/>
        <v/>
      </c>
      <c r="AK290" s="210" t="str">
        <f>IF(LEN(F290)&gt;1,CONCATENATE(Table6[[#This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0" s="210" t="str">
        <f>IF(LEN(F290)&gt;1,IF(COUNTIFS($AK$6:AK$502,LEFT(AK290,250))&gt;1,"Duplicate entry: it seems that you have two rows reporting the same stockpile, please verify that it is not a duplicate",""),"")</f>
        <v/>
      </c>
      <c r="AM290" s="210" t="str">
        <f>IF(LEN(F290)&gt;0,IF(ISNUMBER(MATCH(F290,Annex_I_II_entries,0)),"","The Entry name is not within the dropdown list, make sure that you have not copied and pasted overwritting the cell format (with its correponding dropdown list) in column A"),"")</f>
        <v/>
      </c>
      <c r="AN290" s="210" t="str">
        <f t="shared" ca="1" si="80"/>
        <v/>
      </c>
      <c r="AO290" s="210" t="str">
        <f t="shared" ca="1" si="81"/>
        <v/>
      </c>
      <c r="AP290" s="211" t="str">
        <f t="shared" ca="1" si="82"/>
        <v/>
      </c>
      <c r="AQ290" s="211" t="str">
        <f t="shared" ca="1" si="83"/>
        <v/>
      </c>
      <c r="AR290" s="212" t="str">
        <f t="shared" ca="1" si="84"/>
        <v/>
      </c>
    </row>
    <row r="291" spans="1:44" x14ac:dyDescent="0.25">
      <c r="A291" s="86"/>
      <c r="B291" s="86"/>
      <c r="C291" s="147"/>
      <c r="D291" s="176"/>
      <c r="E291" s="147"/>
      <c r="F291" s="147"/>
      <c r="G291" s="144"/>
      <c r="H291" s="144"/>
      <c r="I291" s="192" t="str">
        <f>_xlfn.IFNA(VLOOKUP(F291,'Reference data SID'!$D$2:$Q$673,14,FALSE),"")</f>
        <v/>
      </c>
      <c r="J291" s="192" t="str">
        <f>_xlfn.IFNA(VLOOKUP(I291,'Reference data SID'!$C$3:$E$673,3,FALSE),"")</f>
        <v/>
      </c>
      <c r="K291" s="64" t="str">
        <f>_xlfn.IFNA(IF(J291=FALSE,I291,IF(ISBLANK(G291),VLOOKUP(H291,'Reference data SID'!$N:$P,3,FALSE),VLOOKUP(G291,'Reference data SID'!$M:$P,4,FALSE))),"")</f>
        <v/>
      </c>
      <c r="L291" s="148" t="str">
        <f>_xlfn.IFNA(VLOOKUP(K291,'Reference data SID'!L:M,2,FALSE),"")</f>
        <v/>
      </c>
      <c r="M291" s="148" t="str">
        <f>_xlfn.IFNA(VLOOKUP(K291,'Reference data SID'!L:N,3,FALSE),"")</f>
        <v/>
      </c>
      <c r="N291" s="148" t="str">
        <f>_xlfn.IFNA(VLOOKUP(K291,'Reference data SID'!L:O,4,FALSE),"")</f>
        <v/>
      </c>
      <c r="O291" s="147"/>
      <c r="P291" s="147"/>
      <c r="Q291" s="147"/>
      <c r="R291" s="147"/>
      <c r="S291" s="147"/>
      <c r="T291" s="146"/>
      <c r="U291" s="146"/>
      <c r="V291" s="146"/>
      <c r="W291" s="147"/>
      <c r="X291" s="149" t="str">
        <f t="shared" ca="1" si="68"/>
        <v/>
      </c>
      <c r="Y291" s="210" t="str">
        <f>_xlfn.IFNA(VLOOKUP(F291,'Reference data SID'!D:E,2,FALSE),"")</f>
        <v/>
      </c>
      <c r="Z291" s="210" t="str">
        <f t="shared" si="69"/>
        <v>not ok</v>
      </c>
      <c r="AA291" s="210" t="str">
        <f t="shared" si="70"/>
        <v>not ok</v>
      </c>
      <c r="AB291" s="210" t="str">
        <f t="shared" si="71"/>
        <v>ok</v>
      </c>
      <c r="AC291" s="210" t="str">
        <f t="shared" si="72"/>
        <v>_EC</v>
      </c>
      <c r="AD291" s="210" t="str">
        <f t="shared" si="73"/>
        <v>_CAS</v>
      </c>
      <c r="AE291" s="210" t="str">
        <f t="shared" si="74"/>
        <v>_uses</v>
      </c>
      <c r="AF291" s="210" t="str">
        <f t="shared" si="75"/>
        <v/>
      </c>
      <c r="AG291" s="210" t="str">
        <f t="shared" si="76"/>
        <v/>
      </c>
      <c r="AH291" s="210" t="str">
        <f t="shared" si="77"/>
        <v>_articles</v>
      </c>
      <c r="AI291" s="210" t="str">
        <f t="shared" si="78"/>
        <v/>
      </c>
      <c r="AJ291" s="210" t="str">
        <f t="shared" si="79"/>
        <v/>
      </c>
      <c r="AK291" s="210" t="str">
        <f>IF(LEN(F291)&gt;1,CONCATENATE(Table6[[#This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1" s="210" t="str">
        <f>IF(LEN(F291)&gt;1,IF(COUNTIFS($AK$6:AK$502,LEFT(AK291,250))&gt;1,"Duplicate entry: it seems that you have two rows reporting the same stockpile, please verify that it is not a duplicate",""),"")</f>
        <v/>
      </c>
      <c r="AM291" s="210" t="str">
        <f>IF(LEN(F291)&gt;0,IF(ISNUMBER(MATCH(F291,Annex_I_II_entries,0)),"","The Entry name is not within the dropdown list, make sure that you have not copied and pasted overwritting the cell format (with its correponding dropdown list) in column A"),"")</f>
        <v/>
      </c>
      <c r="AN291" s="210" t="str">
        <f t="shared" ca="1" si="80"/>
        <v/>
      </c>
      <c r="AO291" s="210" t="str">
        <f t="shared" ca="1" si="81"/>
        <v/>
      </c>
      <c r="AP291" s="211" t="str">
        <f t="shared" ca="1" si="82"/>
        <v/>
      </c>
      <c r="AQ291" s="211" t="str">
        <f t="shared" ca="1" si="83"/>
        <v/>
      </c>
      <c r="AR291" s="212" t="str">
        <f t="shared" ca="1" si="84"/>
        <v/>
      </c>
    </row>
    <row r="292" spans="1:44" x14ac:dyDescent="0.25">
      <c r="A292" s="86"/>
      <c r="B292" s="86"/>
      <c r="C292" s="144"/>
      <c r="D292" s="145"/>
      <c r="E292" s="144"/>
      <c r="F292" s="144"/>
      <c r="G292" s="144"/>
      <c r="H292" s="144"/>
      <c r="I292" s="191" t="str">
        <f>_xlfn.IFNA(VLOOKUP(F292,'Reference data SID'!$D$2:$Q$673,14,FALSE),"")</f>
        <v/>
      </c>
      <c r="J292" s="191" t="str">
        <f>_xlfn.IFNA(VLOOKUP(I292,'Reference data SID'!$C$3:$E$673,3,FALSE),"")</f>
        <v/>
      </c>
      <c r="K292" s="64" t="str">
        <f>_xlfn.IFNA(IF(J292=FALSE,I292,IF(ISBLANK(G292),VLOOKUP(H292,'Reference data SID'!$N:$P,3,FALSE),VLOOKUP(G292,'Reference data SID'!$M:$P,4,FALSE))),"")</f>
        <v/>
      </c>
      <c r="L292" s="148" t="str">
        <f>_xlfn.IFNA(VLOOKUP(K292,'Reference data SID'!L:M,2,FALSE),"")</f>
        <v/>
      </c>
      <c r="M292" s="148" t="str">
        <f>_xlfn.IFNA(VLOOKUP(K292,'Reference data SID'!L:N,3,FALSE),"")</f>
        <v/>
      </c>
      <c r="N292" s="148" t="str">
        <f>_xlfn.IFNA(VLOOKUP(K292,'Reference data SID'!L:O,4,FALSE),"")</f>
        <v/>
      </c>
      <c r="O292" s="144"/>
      <c r="P292" s="144"/>
      <c r="Q292" s="144"/>
      <c r="R292" s="144"/>
      <c r="S292" s="144"/>
      <c r="T292" s="146"/>
      <c r="U292" s="146"/>
      <c r="V292" s="146"/>
      <c r="W292" s="144"/>
      <c r="X292" s="149" t="str">
        <f t="shared" ca="1" si="68"/>
        <v/>
      </c>
      <c r="Y292" s="210" t="str">
        <f>_xlfn.IFNA(VLOOKUP(F292,'Reference data SID'!D:E,2,FALSE),"")</f>
        <v/>
      </c>
      <c r="Z292" s="210" t="str">
        <f t="shared" si="69"/>
        <v>not ok</v>
      </c>
      <c r="AA292" s="210" t="str">
        <f t="shared" si="70"/>
        <v>not ok</v>
      </c>
      <c r="AB292" s="210" t="str">
        <f t="shared" si="71"/>
        <v>ok</v>
      </c>
      <c r="AC292" s="210" t="str">
        <f t="shared" si="72"/>
        <v>_EC</v>
      </c>
      <c r="AD292" s="210" t="str">
        <f t="shared" si="73"/>
        <v>_CAS</v>
      </c>
      <c r="AE292" s="210" t="str">
        <f t="shared" si="74"/>
        <v>_uses</v>
      </c>
      <c r="AF292" s="210" t="str">
        <f t="shared" si="75"/>
        <v/>
      </c>
      <c r="AG292" s="210" t="str">
        <f t="shared" si="76"/>
        <v/>
      </c>
      <c r="AH292" s="210" t="str">
        <f t="shared" si="77"/>
        <v>_articles</v>
      </c>
      <c r="AI292" s="210" t="str">
        <f t="shared" si="78"/>
        <v/>
      </c>
      <c r="AJ292" s="210" t="str">
        <f t="shared" si="79"/>
        <v/>
      </c>
      <c r="AK292" s="210" t="str">
        <f>IF(LEN(F292)&gt;1,CONCATENATE(Table6[[#This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2" s="210" t="str">
        <f>IF(LEN(F292)&gt;1,IF(COUNTIFS($AK$6:AK$502,LEFT(AK292,250))&gt;1,"Duplicate entry: it seems that you have two rows reporting the same stockpile, please verify that it is not a duplicate",""),"")</f>
        <v/>
      </c>
      <c r="AM292" s="210" t="str">
        <f>IF(LEN(F292)&gt;0,IF(ISNUMBER(MATCH(F292,Annex_I_II_entries,0)),"","The Entry name is not within the dropdown list, make sure that you have not copied and pasted overwritting the cell format (with its correponding dropdown list) in column A"),"")</f>
        <v/>
      </c>
      <c r="AN292" s="210" t="str">
        <f t="shared" ca="1" si="80"/>
        <v/>
      </c>
      <c r="AO292" s="210" t="str">
        <f t="shared" ca="1" si="81"/>
        <v/>
      </c>
      <c r="AP292" s="211" t="str">
        <f t="shared" ca="1" si="82"/>
        <v/>
      </c>
      <c r="AQ292" s="211" t="str">
        <f t="shared" ca="1" si="83"/>
        <v/>
      </c>
      <c r="AR292" s="212" t="str">
        <f t="shared" ca="1" si="84"/>
        <v/>
      </c>
    </row>
    <row r="293" spans="1:44" x14ac:dyDescent="0.25">
      <c r="A293" s="86"/>
      <c r="B293" s="86"/>
      <c r="C293" s="147"/>
      <c r="D293" s="176"/>
      <c r="E293" s="147"/>
      <c r="F293" s="147"/>
      <c r="G293" s="144"/>
      <c r="H293" s="144"/>
      <c r="I293" s="192" t="str">
        <f>_xlfn.IFNA(VLOOKUP(F293,'Reference data SID'!$D$2:$Q$673,14,FALSE),"")</f>
        <v/>
      </c>
      <c r="J293" s="192" t="str">
        <f>_xlfn.IFNA(VLOOKUP(I293,'Reference data SID'!$C$3:$E$673,3,FALSE),"")</f>
        <v/>
      </c>
      <c r="K293" s="64" t="str">
        <f>_xlfn.IFNA(IF(J293=FALSE,I293,IF(ISBLANK(G293),VLOOKUP(H293,'Reference data SID'!$N:$P,3,FALSE),VLOOKUP(G293,'Reference data SID'!$M:$P,4,FALSE))),"")</f>
        <v/>
      </c>
      <c r="L293" s="148" t="str">
        <f>_xlfn.IFNA(VLOOKUP(K293,'Reference data SID'!L:M,2,FALSE),"")</f>
        <v/>
      </c>
      <c r="M293" s="148" t="str">
        <f>_xlfn.IFNA(VLOOKUP(K293,'Reference data SID'!L:N,3,FALSE),"")</f>
        <v/>
      </c>
      <c r="N293" s="148" t="str">
        <f>_xlfn.IFNA(VLOOKUP(K293,'Reference data SID'!L:O,4,FALSE),"")</f>
        <v/>
      </c>
      <c r="O293" s="147"/>
      <c r="P293" s="147"/>
      <c r="Q293" s="147"/>
      <c r="R293" s="147"/>
      <c r="S293" s="147"/>
      <c r="T293" s="146"/>
      <c r="U293" s="146"/>
      <c r="V293" s="146"/>
      <c r="W293" s="147"/>
      <c r="X293" s="149" t="str">
        <f t="shared" ca="1" si="68"/>
        <v/>
      </c>
      <c r="Y293" s="210" t="str">
        <f>_xlfn.IFNA(VLOOKUP(F293,'Reference data SID'!D:E,2,FALSE),"")</f>
        <v/>
      </c>
      <c r="Z293" s="210" t="str">
        <f t="shared" si="69"/>
        <v>not ok</v>
      </c>
      <c r="AA293" s="210" t="str">
        <f t="shared" si="70"/>
        <v>not ok</v>
      </c>
      <c r="AB293" s="210" t="str">
        <f t="shared" si="71"/>
        <v>ok</v>
      </c>
      <c r="AC293" s="210" t="str">
        <f t="shared" si="72"/>
        <v>_EC</v>
      </c>
      <c r="AD293" s="210" t="str">
        <f t="shared" si="73"/>
        <v>_CAS</v>
      </c>
      <c r="AE293" s="210" t="str">
        <f t="shared" si="74"/>
        <v>_uses</v>
      </c>
      <c r="AF293" s="210" t="str">
        <f t="shared" si="75"/>
        <v/>
      </c>
      <c r="AG293" s="210" t="str">
        <f t="shared" si="76"/>
        <v/>
      </c>
      <c r="AH293" s="210" t="str">
        <f t="shared" si="77"/>
        <v>_articles</v>
      </c>
      <c r="AI293" s="210" t="str">
        <f t="shared" si="78"/>
        <v/>
      </c>
      <c r="AJ293" s="210" t="str">
        <f t="shared" si="79"/>
        <v/>
      </c>
      <c r="AK293" s="210" t="str">
        <f>IF(LEN(F293)&gt;1,CONCATENATE(Table6[[#This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3" s="210" t="str">
        <f>IF(LEN(F293)&gt;1,IF(COUNTIFS($AK$6:AK$502,LEFT(AK293,250))&gt;1,"Duplicate entry: it seems that you have two rows reporting the same stockpile, please verify that it is not a duplicate",""),"")</f>
        <v/>
      </c>
      <c r="AM293" s="210" t="str">
        <f>IF(LEN(F293)&gt;0,IF(ISNUMBER(MATCH(F293,Annex_I_II_entries,0)),"","The Entry name is not within the dropdown list, make sure that you have not copied and pasted overwritting the cell format (with its correponding dropdown list) in column A"),"")</f>
        <v/>
      </c>
      <c r="AN293" s="210" t="str">
        <f t="shared" ca="1" si="80"/>
        <v/>
      </c>
      <c r="AO293" s="210" t="str">
        <f t="shared" ca="1" si="81"/>
        <v/>
      </c>
      <c r="AP293" s="211" t="str">
        <f t="shared" ca="1" si="82"/>
        <v/>
      </c>
      <c r="AQ293" s="211" t="str">
        <f t="shared" ca="1" si="83"/>
        <v/>
      </c>
      <c r="AR293" s="212" t="str">
        <f t="shared" ca="1" si="84"/>
        <v/>
      </c>
    </row>
    <row r="294" spans="1:44" x14ac:dyDescent="0.25">
      <c r="A294" s="86"/>
      <c r="B294" s="86"/>
      <c r="C294" s="144"/>
      <c r="D294" s="145"/>
      <c r="E294" s="144"/>
      <c r="F294" s="144"/>
      <c r="G294" s="144"/>
      <c r="H294" s="144"/>
      <c r="I294" s="191" t="str">
        <f>_xlfn.IFNA(VLOOKUP(F294,'Reference data SID'!$D$2:$Q$673,14,FALSE),"")</f>
        <v/>
      </c>
      <c r="J294" s="191" t="str">
        <f>_xlfn.IFNA(VLOOKUP(I294,'Reference data SID'!$C$3:$E$673,3,FALSE),"")</f>
        <v/>
      </c>
      <c r="K294" s="64" t="str">
        <f>_xlfn.IFNA(IF(J294=FALSE,I294,IF(ISBLANK(G294),VLOOKUP(H294,'Reference data SID'!$N:$P,3,FALSE),VLOOKUP(G294,'Reference data SID'!$M:$P,4,FALSE))),"")</f>
        <v/>
      </c>
      <c r="L294" s="148" t="str">
        <f>_xlfn.IFNA(VLOOKUP(K294,'Reference data SID'!L:M,2,FALSE),"")</f>
        <v/>
      </c>
      <c r="M294" s="148" t="str">
        <f>_xlfn.IFNA(VLOOKUP(K294,'Reference data SID'!L:N,3,FALSE),"")</f>
        <v/>
      </c>
      <c r="N294" s="148" t="str">
        <f>_xlfn.IFNA(VLOOKUP(K294,'Reference data SID'!L:O,4,FALSE),"")</f>
        <v/>
      </c>
      <c r="O294" s="144"/>
      <c r="P294" s="144"/>
      <c r="Q294" s="144"/>
      <c r="R294" s="144"/>
      <c r="S294" s="144"/>
      <c r="T294" s="146"/>
      <c r="U294" s="146"/>
      <c r="V294" s="146"/>
      <c r="W294" s="144"/>
      <c r="X294" s="149" t="str">
        <f t="shared" ca="1" si="68"/>
        <v/>
      </c>
      <c r="Y294" s="210" t="str">
        <f>_xlfn.IFNA(VLOOKUP(F294,'Reference data SID'!D:E,2,FALSE),"")</f>
        <v/>
      </c>
      <c r="Z294" s="210" t="str">
        <f t="shared" si="69"/>
        <v>not ok</v>
      </c>
      <c r="AA294" s="210" t="str">
        <f t="shared" si="70"/>
        <v>not ok</v>
      </c>
      <c r="AB294" s="210" t="str">
        <f t="shared" si="71"/>
        <v>ok</v>
      </c>
      <c r="AC294" s="210" t="str">
        <f t="shared" si="72"/>
        <v>_EC</v>
      </c>
      <c r="AD294" s="210" t="str">
        <f t="shared" si="73"/>
        <v>_CAS</v>
      </c>
      <c r="AE294" s="210" t="str">
        <f t="shared" si="74"/>
        <v>_uses</v>
      </c>
      <c r="AF294" s="210" t="str">
        <f t="shared" si="75"/>
        <v/>
      </c>
      <c r="AG294" s="210" t="str">
        <f t="shared" si="76"/>
        <v/>
      </c>
      <c r="AH294" s="210" t="str">
        <f t="shared" si="77"/>
        <v>_articles</v>
      </c>
      <c r="AI294" s="210" t="str">
        <f t="shared" si="78"/>
        <v/>
      </c>
      <c r="AJ294" s="210" t="str">
        <f t="shared" si="79"/>
        <v/>
      </c>
      <c r="AK294" s="210" t="str">
        <f>IF(LEN(F294)&gt;1,CONCATENATE(Table6[[#This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4" s="210" t="str">
        <f>IF(LEN(F294)&gt;1,IF(COUNTIFS($AK$6:AK$502,LEFT(AK294,250))&gt;1,"Duplicate entry: it seems that you have two rows reporting the same stockpile, please verify that it is not a duplicate",""),"")</f>
        <v/>
      </c>
      <c r="AM294" s="210" t="str">
        <f>IF(LEN(F294)&gt;0,IF(ISNUMBER(MATCH(F294,Annex_I_II_entries,0)),"","The Entry name is not within the dropdown list, make sure that you have not copied and pasted overwritting the cell format (with its correponding dropdown list) in column A"),"")</f>
        <v/>
      </c>
      <c r="AN294" s="210" t="str">
        <f t="shared" ca="1" si="80"/>
        <v/>
      </c>
      <c r="AO294" s="210" t="str">
        <f t="shared" ca="1" si="81"/>
        <v/>
      </c>
      <c r="AP294" s="211" t="str">
        <f t="shared" ca="1" si="82"/>
        <v/>
      </c>
      <c r="AQ294" s="211" t="str">
        <f t="shared" ca="1" si="83"/>
        <v/>
      </c>
      <c r="AR294" s="212" t="str">
        <f t="shared" ca="1" si="84"/>
        <v/>
      </c>
    </row>
    <row r="295" spans="1:44" x14ac:dyDescent="0.25">
      <c r="A295" s="86"/>
      <c r="B295" s="86"/>
      <c r="C295" s="147"/>
      <c r="D295" s="176"/>
      <c r="E295" s="147"/>
      <c r="F295" s="147"/>
      <c r="G295" s="144"/>
      <c r="H295" s="144"/>
      <c r="I295" s="192" t="str">
        <f>_xlfn.IFNA(VLOOKUP(F295,'Reference data SID'!$D$2:$Q$673,14,FALSE),"")</f>
        <v/>
      </c>
      <c r="J295" s="192" t="str">
        <f>_xlfn.IFNA(VLOOKUP(I295,'Reference data SID'!$C$3:$E$673,3,FALSE),"")</f>
        <v/>
      </c>
      <c r="K295" s="64" t="str">
        <f>_xlfn.IFNA(IF(J295=FALSE,I295,IF(ISBLANK(G295),VLOOKUP(H295,'Reference data SID'!$N:$P,3,FALSE),VLOOKUP(G295,'Reference data SID'!$M:$P,4,FALSE))),"")</f>
        <v/>
      </c>
      <c r="L295" s="148" t="str">
        <f>_xlfn.IFNA(VLOOKUP(K295,'Reference data SID'!L:M,2,FALSE),"")</f>
        <v/>
      </c>
      <c r="M295" s="148" t="str">
        <f>_xlfn.IFNA(VLOOKUP(K295,'Reference data SID'!L:N,3,FALSE),"")</f>
        <v/>
      </c>
      <c r="N295" s="148" t="str">
        <f>_xlfn.IFNA(VLOOKUP(K295,'Reference data SID'!L:O,4,FALSE),"")</f>
        <v/>
      </c>
      <c r="O295" s="147"/>
      <c r="P295" s="147"/>
      <c r="Q295" s="147"/>
      <c r="R295" s="147"/>
      <c r="S295" s="147"/>
      <c r="T295" s="146"/>
      <c r="U295" s="146"/>
      <c r="V295" s="146"/>
      <c r="W295" s="147"/>
      <c r="X295" s="149" t="str">
        <f t="shared" ca="1" si="68"/>
        <v/>
      </c>
      <c r="Y295" s="210" t="str">
        <f>_xlfn.IFNA(VLOOKUP(F295,'Reference data SID'!D:E,2,FALSE),"")</f>
        <v/>
      </c>
      <c r="Z295" s="210" t="str">
        <f t="shared" si="69"/>
        <v>not ok</v>
      </c>
      <c r="AA295" s="210" t="str">
        <f t="shared" si="70"/>
        <v>not ok</v>
      </c>
      <c r="AB295" s="210" t="str">
        <f t="shared" si="71"/>
        <v>ok</v>
      </c>
      <c r="AC295" s="210" t="str">
        <f t="shared" si="72"/>
        <v>_EC</v>
      </c>
      <c r="AD295" s="210" t="str">
        <f t="shared" si="73"/>
        <v>_CAS</v>
      </c>
      <c r="AE295" s="210" t="str">
        <f t="shared" si="74"/>
        <v>_uses</v>
      </c>
      <c r="AF295" s="210" t="str">
        <f t="shared" si="75"/>
        <v/>
      </c>
      <c r="AG295" s="210" t="str">
        <f t="shared" si="76"/>
        <v/>
      </c>
      <c r="AH295" s="210" t="str">
        <f t="shared" si="77"/>
        <v>_articles</v>
      </c>
      <c r="AI295" s="210" t="str">
        <f t="shared" si="78"/>
        <v/>
      </c>
      <c r="AJ295" s="210" t="str">
        <f t="shared" si="79"/>
        <v/>
      </c>
      <c r="AK295" s="210" t="str">
        <f>IF(LEN(F295)&gt;1,CONCATENATE(Table6[[#This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5" s="210" t="str">
        <f>IF(LEN(F295)&gt;1,IF(COUNTIFS($AK$6:AK$502,LEFT(AK295,250))&gt;1,"Duplicate entry: it seems that you have two rows reporting the same stockpile, please verify that it is not a duplicate",""),"")</f>
        <v/>
      </c>
      <c r="AM295" s="210" t="str">
        <f>IF(LEN(F295)&gt;0,IF(ISNUMBER(MATCH(F295,Annex_I_II_entries,0)),"","The Entry name is not within the dropdown list, make sure that you have not copied and pasted overwritting the cell format (with its correponding dropdown list) in column A"),"")</f>
        <v/>
      </c>
      <c r="AN295" s="210" t="str">
        <f t="shared" ca="1" si="80"/>
        <v/>
      </c>
      <c r="AO295" s="210" t="str">
        <f t="shared" ca="1" si="81"/>
        <v/>
      </c>
      <c r="AP295" s="211" t="str">
        <f t="shared" ca="1" si="82"/>
        <v/>
      </c>
      <c r="AQ295" s="211" t="str">
        <f t="shared" ca="1" si="83"/>
        <v/>
      </c>
      <c r="AR295" s="212" t="str">
        <f t="shared" ca="1" si="84"/>
        <v/>
      </c>
    </row>
    <row r="296" spans="1:44" x14ac:dyDescent="0.25">
      <c r="A296" s="86"/>
      <c r="B296" s="86"/>
      <c r="C296" s="144"/>
      <c r="D296" s="145"/>
      <c r="E296" s="144"/>
      <c r="F296" s="144"/>
      <c r="G296" s="144"/>
      <c r="H296" s="144"/>
      <c r="I296" s="191" t="str">
        <f>_xlfn.IFNA(VLOOKUP(F296,'Reference data SID'!$D$2:$Q$673,14,FALSE),"")</f>
        <v/>
      </c>
      <c r="J296" s="191" t="str">
        <f>_xlfn.IFNA(VLOOKUP(I296,'Reference data SID'!$C$3:$E$673,3,FALSE),"")</f>
        <v/>
      </c>
      <c r="K296" s="64" t="str">
        <f>_xlfn.IFNA(IF(J296=FALSE,I296,IF(ISBLANK(G296),VLOOKUP(H296,'Reference data SID'!$N:$P,3,FALSE),VLOOKUP(G296,'Reference data SID'!$M:$P,4,FALSE))),"")</f>
        <v/>
      </c>
      <c r="L296" s="148" t="str">
        <f>_xlfn.IFNA(VLOOKUP(K296,'Reference data SID'!L:M,2,FALSE),"")</f>
        <v/>
      </c>
      <c r="M296" s="148" t="str">
        <f>_xlfn.IFNA(VLOOKUP(K296,'Reference data SID'!L:N,3,FALSE),"")</f>
        <v/>
      </c>
      <c r="N296" s="148" t="str">
        <f>_xlfn.IFNA(VLOOKUP(K296,'Reference data SID'!L:O,4,FALSE),"")</f>
        <v/>
      </c>
      <c r="O296" s="144"/>
      <c r="P296" s="144"/>
      <c r="Q296" s="144"/>
      <c r="R296" s="144"/>
      <c r="S296" s="144"/>
      <c r="T296" s="146"/>
      <c r="U296" s="146"/>
      <c r="V296" s="146"/>
      <c r="W296" s="144"/>
      <c r="X296" s="149" t="str">
        <f t="shared" ca="1" si="68"/>
        <v/>
      </c>
      <c r="Y296" s="210" t="str">
        <f>_xlfn.IFNA(VLOOKUP(F296,'Reference data SID'!D:E,2,FALSE),"")</f>
        <v/>
      </c>
      <c r="Z296" s="210" t="str">
        <f t="shared" si="69"/>
        <v>not ok</v>
      </c>
      <c r="AA296" s="210" t="str">
        <f t="shared" si="70"/>
        <v>not ok</v>
      </c>
      <c r="AB296" s="210" t="str">
        <f t="shared" si="71"/>
        <v>ok</v>
      </c>
      <c r="AC296" s="210" t="str">
        <f t="shared" si="72"/>
        <v>_EC</v>
      </c>
      <c r="AD296" s="210" t="str">
        <f t="shared" si="73"/>
        <v>_CAS</v>
      </c>
      <c r="AE296" s="210" t="str">
        <f t="shared" si="74"/>
        <v>_uses</v>
      </c>
      <c r="AF296" s="210" t="str">
        <f t="shared" si="75"/>
        <v/>
      </c>
      <c r="AG296" s="210" t="str">
        <f t="shared" si="76"/>
        <v/>
      </c>
      <c r="AH296" s="210" t="str">
        <f t="shared" si="77"/>
        <v>_articles</v>
      </c>
      <c r="AI296" s="210" t="str">
        <f t="shared" si="78"/>
        <v/>
      </c>
      <c r="AJ296" s="210" t="str">
        <f t="shared" si="79"/>
        <v/>
      </c>
      <c r="AK296" s="210" t="str">
        <f>IF(LEN(F296)&gt;1,CONCATENATE(Table6[[#This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6" s="210" t="str">
        <f>IF(LEN(F296)&gt;1,IF(COUNTIFS($AK$6:AK$502,LEFT(AK296,250))&gt;1,"Duplicate entry: it seems that you have two rows reporting the same stockpile, please verify that it is not a duplicate",""),"")</f>
        <v/>
      </c>
      <c r="AM296" s="210" t="str">
        <f>IF(LEN(F296)&gt;0,IF(ISNUMBER(MATCH(F296,Annex_I_II_entries,0)),"","The Entry name is not within the dropdown list, make sure that you have not copied and pasted overwritting the cell format (with its correponding dropdown list) in column A"),"")</f>
        <v/>
      </c>
      <c r="AN296" s="210" t="str">
        <f t="shared" ca="1" si="80"/>
        <v/>
      </c>
      <c r="AO296" s="210" t="str">
        <f t="shared" ca="1" si="81"/>
        <v/>
      </c>
      <c r="AP296" s="211" t="str">
        <f t="shared" ca="1" si="82"/>
        <v/>
      </c>
      <c r="AQ296" s="211" t="str">
        <f t="shared" ca="1" si="83"/>
        <v/>
      </c>
      <c r="AR296" s="212" t="str">
        <f t="shared" ca="1" si="84"/>
        <v/>
      </c>
    </row>
    <row r="297" spans="1:44" x14ac:dyDescent="0.25">
      <c r="A297" s="86"/>
      <c r="B297" s="86"/>
      <c r="C297" s="147"/>
      <c r="D297" s="176"/>
      <c r="E297" s="147"/>
      <c r="F297" s="147"/>
      <c r="G297" s="144"/>
      <c r="H297" s="144"/>
      <c r="I297" s="192" t="str">
        <f>_xlfn.IFNA(VLOOKUP(F297,'Reference data SID'!$D$2:$Q$673,14,FALSE),"")</f>
        <v/>
      </c>
      <c r="J297" s="192" t="str">
        <f>_xlfn.IFNA(VLOOKUP(I297,'Reference data SID'!$C$3:$E$673,3,FALSE),"")</f>
        <v/>
      </c>
      <c r="K297" s="64" t="str">
        <f>_xlfn.IFNA(IF(J297=FALSE,I297,IF(ISBLANK(G297),VLOOKUP(H297,'Reference data SID'!$N:$P,3,FALSE),VLOOKUP(G297,'Reference data SID'!$M:$P,4,FALSE))),"")</f>
        <v/>
      </c>
      <c r="L297" s="148" t="str">
        <f>_xlfn.IFNA(VLOOKUP(K297,'Reference data SID'!L:M,2,FALSE),"")</f>
        <v/>
      </c>
      <c r="M297" s="148" t="str">
        <f>_xlfn.IFNA(VLOOKUP(K297,'Reference data SID'!L:N,3,FALSE),"")</f>
        <v/>
      </c>
      <c r="N297" s="148" t="str">
        <f>_xlfn.IFNA(VLOOKUP(K297,'Reference data SID'!L:O,4,FALSE),"")</f>
        <v/>
      </c>
      <c r="O297" s="147"/>
      <c r="P297" s="147"/>
      <c r="Q297" s="147"/>
      <c r="R297" s="147"/>
      <c r="S297" s="147"/>
      <c r="T297" s="146"/>
      <c r="U297" s="146"/>
      <c r="V297" s="146"/>
      <c r="W297" s="147"/>
      <c r="X297" s="149" t="str">
        <f t="shared" ca="1" si="68"/>
        <v/>
      </c>
      <c r="Y297" s="210" t="str">
        <f>_xlfn.IFNA(VLOOKUP(F297,'Reference data SID'!D:E,2,FALSE),"")</f>
        <v/>
      </c>
      <c r="Z297" s="210" t="str">
        <f t="shared" si="69"/>
        <v>not ok</v>
      </c>
      <c r="AA297" s="210" t="str">
        <f t="shared" si="70"/>
        <v>not ok</v>
      </c>
      <c r="AB297" s="210" t="str">
        <f t="shared" si="71"/>
        <v>ok</v>
      </c>
      <c r="AC297" s="210" t="str">
        <f t="shared" si="72"/>
        <v>_EC</v>
      </c>
      <c r="AD297" s="210" t="str">
        <f t="shared" si="73"/>
        <v>_CAS</v>
      </c>
      <c r="AE297" s="210" t="str">
        <f t="shared" si="74"/>
        <v>_uses</v>
      </c>
      <c r="AF297" s="210" t="str">
        <f t="shared" si="75"/>
        <v/>
      </c>
      <c r="AG297" s="210" t="str">
        <f t="shared" si="76"/>
        <v/>
      </c>
      <c r="AH297" s="210" t="str">
        <f t="shared" si="77"/>
        <v>_articles</v>
      </c>
      <c r="AI297" s="210" t="str">
        <f t="shared" si="78"/>
        <v/>
      </c>
      <c r="AJ297" s="210" t="str">
        <f t="shared" si="79"/>
        <v/>
      </c>
      <c r="AK297" s="210" t="str">
        <f>IF(LEN(F297)&gt;1,CONCATENATE(Table6[[#This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7" s="210" t="str">
        <f>IF(LEN(F297)&gt;1,IF(COUNTIFS($AK$6:AK$502,LEFT(AK297,250))&gt;1,"Duplicate entry: it seems that you have two rows reporting the same stockpile, please verify that it is not a duplicate",""),"")</f>
        <v/>
      </c>
      <c r="AM297" s="210" t="str">
        <f>IF(LEN(F297)&gt;0,IF(ISNUMBER(MATCH(F297,Annex_I_II_entries,0)),"","The Entry name is not within the dropdown list, make sure that you have not copied and pasted overwritting the cell format (with its correponding dropdown list) in column A"),"")</f>
        <v/>
      </c>
      <c r="AN297" s="210" t="str">
        <f t="shared" ca="1" si="80"/>
        <v/>
      </c>
      <c r="AO297" s="210" t="str">
        <f t="shared" ca="1" si="81"/>
        <v/>
      </c>
      <c r="AP297" s="211" t="str">
        <f t="shared" ca="1" si="82"/>
        <v/>
      </c>
      <c r="AQ297" s="211" t="str">
        <f t="shared" ca="1" si="83"/>
        <v/>
      </c>
      <c r="AR297" s="212" t="str">
        <f t="shared" ca="1" si="84"/>
        <v/>
      </c>
    </row>
    <row r="298" spans="1:44" x14ac:dyDescent="0.25">
      <c r="A298" s="86"/>
      <c r="B298" s="86"/>
      <c r="C298" s="144"/>
      <c r="D298" s="145"/>
      <c r="E298" s="144"/>
      <c r="F298" s="144"/>
      <c r="G298" s="144"/>
      <c r="H298" s="144"/>
      <c r="I298" s="191" t="str">
        <f>_xlfn.IFNA(VLOOKUP(F298,'Reference data SID'!$D$2:$Q$673,14,FALSE),"")</f>
        <v/>
      </c>
      <c r="J298" s="191" t="str">
        <f>_xlfn.IFNA(VLOOKUP(I298,'Reference data SID'!$C$3:$E$673,3,FALSE),"")</f>
        <v/>
      </c>
      <c r="K298" s="64" t="str">
        <f>_xlfn.IFNA(IF(J298=FALSE,I298,IF(ISBLANK(G298),VLOOKUP(H298,'Reference data SID'!$N:$P,3,FALSE),VLOOKUP(G298,'Reference data SID'!$M:$P,4,FALSE))),"")</f>
        <v/>
      </c>
      <c r="L298" s="148" t="str">
        <f>_xlfn.IFNA(VLOOKUP(K298,'Reference data SID'!L:M,2,FALSE),"")</f>
        <v/>
      </c>
      <c r="M298" s="148" t="str">
        <f>_xlfn.IFNA(VLOOKUP(K298,'Reference data SID'!L:N,3,FALSE),"")</f>
        <v/>
      </c>
      <c r="N298" s="148" t="str">
        <f>_xlfn.IFNA(VLOOKUP(K298,'Reference data SID'!L:O,4,FALSE),"")</f>
        <v/>
      </c>
      <c r="O298" s="144"/>
      <c r="P298" s="144"/>
      <c r="Q298" s="144"/>
      <c r="R298" s="144"/>
      <c r="S298" s="144"/>
      <c r="T298" s="146"/>
      <c r="U298" s="146"/>
      <c r="V298" s="146"/>
      <c r="W298" s="144"/>
      <c r="X298" s="149" t="str">
        <f t="shared" ca="1" si="68"/>
        <v/>
      </c>
      <c r="Y298" s="210" t="str">
        <f>_xlfn.IFNA(VLOOKUP(F298,'Reference data SID'!D:E,2,FALSE),"")</f>
        <v/>
      </c>
      <c r="Z298" s="210" t="str">
        <f t="shared" si="69"/>
        <v>not ok</v>
      </c>
      <c r="AA298" s="210" t="str">
        <f t="shared" si="70"/>
        <v>not ok</v>
      </c>
      <c r="AB298" s="210" t="str">
        <f t="shared" si="71"/>
        <v>ok</v>
      </c>
      <c r="AC298" s="210" t="str">
        <f t="shared" si="72"/>
        <v>_EC</v>
      </c>
      <c r="AD298" s="210" t="str">
        <f t="shared" si="73"/>
        <v>_CAS</v>
      </c>
      <c r="AE298" s="210" t="str">
        <f t="shared" si="74"/>
        <v>_uses</v>
      </c>
      <c r="AF298" s="210" t="str">
        <f t="shared" si="75"/>
        <v/>
      </c>
      <c r="AG298" s="210" t="str">
        <f t="shared" si="76"/>
        <v/>
      </c>
      <c r="AH298" s="210" t="str">
        <f t="shared" si="77"/>
        <v>_articles</v>
      </c>
      <c r="AI298" s="210" t="str">
        <f t="shared" si="78"/>
        <v/>
      </c>
      <c r="AJ298" s="210" t="str">
        <f t="shared" si="79"/>
        <v/>
      </c>
      <c r="AK298" s="210" t="str">
        <f>IF(LEN(F298)&gt;1,CONCATENATE(Table6[[#This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8" s="210" t="str">
        <f>IF(LEN(F298)&gt;1,IF(COUNTIFS($AK$6:AK$502,LEFT(AK298,250))&gt;1,"Duplicate entry: it seems that you have two rows reporting the same stockpile, please verify that it is not a duplicate",""),"")</f>
        <v/>
      </c>
      <c r="AM298" s="210" t="str">
        <f>IF(LEN(F298)&gt;0,IF(ISNUMBER(MATCH(F298,Annex_I_II_entries,0)),"","The Entry name is not within the dropdown list, make sure that you have not copied and pasted overwritting the cell format (with its correponding dropdown list) in column A"),"")</f>
        <v/>
      </c>
      <c r="AN298" s="210" t="str">
        <f t="shared" ca="1" si="80"/>
        <v/>
      </c>
      <c r="AO298" s="210" t="str">
        <f t="shared" ca="1" si="81"/>
        <v/>
      </c>
      <c r="AP298" s="211" t="str">
        <f t="shared" ca="1" si="82"/>
        <v/>
      </c>
      <c r="AQ298" s="211" t="str">
        <f t="shared" ca="1" si="83"/>
        <v/>
      </c>
      <c r="AR298" s="212" t="str">
        <f t="shared" ca="1" si="84"/>
        <v/>
      </c>
    </row>
    <row r="299" spans="1:44" x14ac:dyDescent="0.25">
      <c r="A299" s="86"/>
      <c r="B299" s="86"/>
      <c r="C299" s="147"/>
      <c r="D299" s="176"/>
      <c r="E299" s="147"/>
      <c r="F299" s="147"/>
      <c r="G299" s="144"/>
      <c r="H299" s="144"/>
      <c r="I299" s="192" t="str">
        <f>_xlfn.IFNA(VLOOKUP(F299,'Reference data SID'!$D$2:$Q$673,14,FALSE),"")</f>
        <v/>
      </c>
      <c r="J299" s="192" t="str">
        <f>_xlfn.IFNA(VLOOKUP(I299,'Reference data SID'!$C$3:$E$673,3,FALSE),"")</f>
        <v/>
      </c>
      <c r="K299" s="64" t="str">
        <f>_xlfn.IFNA(IF(J299=FALSE,I299,IF(ISBLANK(G299),VLOOKUP(H299,'Reference data SID'!$N:$P,3,FALSE),VLOOKUP(G299,'Reference data SID'!$M:$P,4,FALSE))),"")</f>
        <v/>
      </c>
      <c r="L299" s="148" t="str">
        <f>_xlfn.IFNA(VLOOKUP(K299,'Reference data SID'!L:M,2,FALSE),"")</f>
        <v/>
      </c>
      <c r="M299" s="148" t="str">
        <f>_xlfn.IFNA(VLOOKUP(K299,'Reference data SID'!L:N,3,FALSE),"")</f>
        <v/>
      </c>
      <c r="N299" s="148" t="str">
        <f>_xlfn.IFNA(VLOOKUP(K299,'Reference data SID'!L:O,4,FALSE),"")</f>
        <v/>
      </c>
      <c r="O299" s="147"/>
      <c r="P299" s="147"/>
      <c r="Q299" s="147"/>
      <c r="R299" s="147"/>
      <c r="S299" s="147"/>
      <c r="T299" s="146"/>
      <c r="U299" s="146"/>
      <c r="V299" s="146"/>
      <c r="W299" s="147"/>
      <c r="X299" s="149" t="str">
        <f t="shared" ca="1" si="68"/>
        <v/>
      </c>
      <c r="Y299" s="210" t="str">
        <f>_xlfn.IFNA(VLOOKUP(F299,'Reference data SID'!D:E,2,FALSE),"")</f>
        <v/>
      </c>
      <c r="Z299" s="210" t="str">
        <f t="shared" si="69"/>
        <v>not ok</v>
      </c>
      <c r="AA299" s="210" t="str">
        <f t="shared" si="70"/>
        <v>not ok</v>
      </c>
      <c r="AB299" s="210" t="str">
        <f t="shared" si="71"/>
        <v>ok</v>
      </c>
      <c r="AC299" s="210" t="str">
        <f t="shared" si="72"/>
        <v>_EC</v>
      </c>
      <c r="AD299" s="210" t="str">
        <f t="shared" si="73"/>
        <v>_CAS</v>
      </c>
      <c r="AE299" s="210" t="str">
        <f t="shared" si="74"/>
        <v>_uses</v>
      </c>
      <c r="AF299" s="210" t="str">
        <f t="shared" si="75"/>
        <v/>
      </c>
      <c r="AG299" s="210" t="str">
        <f t="shared" si="76"/>
        <v/>
      </c>
      <c r="AH299" s="210" t="str">
        <f t="shared" si="77"/>
        <v>_articles</v>
      </c>
      <c r="AI299" s="210" t="str">
        <f t="shared" si="78"/>
        <v/>
      </c>
      <c r="AJ299" s="210" t="str">
        <f t="shared" si="79"/>
        <v/>
      </c>
      <c r="AK299" s="210" t="str">
        <f>IF(LEN(F299)&gt;1,CONCATENATE(Table6[[#This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299" s="210" t="str">
        <f>IF(LEN(F299)&gt;1,IF(COUNTIFS($AK$6:AK$502,LEFT(AK299,250))&gt;1,"Duplicate entry: it seems that you have two rows reporting the same stockpile, please verify that it is not a duplicate",""),"")</f>
        <v/>
      </c>
      <c r="AM299" s="210" t="str">
        <f>IF(LEN(F299)&gt;0,IF(ISNUMBER(MATCH(F299,Annex_I_II_entries,0)),"","The Entry name is not within the dropdown list, make sure that you have not copied and pasted overwritting the cell format (with its correponding dropdown list) in column A"),"")</f>
        <v/>
      </c>
      <c r="AN299" s="210" t="str">
        <f t="shared" ca="1" si="80"/>
        <v/>
      </c>
      <c r="AO299" s="210" t="str">
        <f t="shared" ca="1" si="81"/>
        <v/>
      </c>
      <c r="AP299" s="211" t="str">
        <f t="shared" ca="1" si="82"/>
        <v/>
      </c>
      <c r="AQ299" s="211" t="str">
        <f t="shared" ca="1" si="83"/>
        <v/>
      </c>
      <c r="AR299" s="212" t="str">
        <f t="shared" ca="1" si="84"/>
        <v/>
      </c>
    </row>
    <row r="300" spans="1:44" x14ac:dyDescent="0.25">
      <c r="A300" s="86"/>
      <c r="B300" s="86"/>
      <c r="C300" s="144"/>
      <c r="D300" s="145"/>
      <c r="E300" s="144"/>
      <c r="F300" s="144"/>
      <c r="G300" s="144"/>
      <c r="H300" s="144"/>
      <c r="I300" s="191" t="str">
        <f>_xlfn.IFNA(VLOOKUP(F300,'Reference data SID'!$D$2:$Q$673,14,FALSE),"")</f>
        <v/>
      </c>
      <c r="J300" s="191" t="str">
        <f>_xlfn.IFNA(VLOOKUP(I300,'Reference data SID'!$C$3:$E$673,3,FALSE),"")</f>
        <v/>
      </c>
      <c r="K300" s="64" t="str">
        <f>_xlfn.IFNA(IF(J300=FALSE,I300,IF(ISBLANK(G300),VLOOKUP(H300,'Reference data SID'!$N:$P,3,FALSE),VLOOKUP(G300,'Reference data SID'!$M:$P,4,FALSE))),"")</f>
        <v/>
      </c>
      <c r="L300" s="148" t="str">
        <f>_xlfn.IFNA(VLOOKUP(K300,'Reference data SID'!L:M,2,FALSE),"")</f>
        <v/>
      </c>
      <c r="M300" s="148" t="str">
        <f>_xlfn.IFNA(VLOOKUP(K300,'Reference data SID'!L:N,3,FALSE),"")</f>
        <v/>
      </c>
      <c r="N300" s="148" t="str">
        <f>_xlfn.IFNA(VLOOKUP(K300,'Reference data SID'!L:O,4,FALSE),"")</f>
        <v/>
      </c>
      <c r="O300" s="144"/>
      <c r="P300" s="144"/>
      <c r="Q300" s="144"/>
      <c r="R300" s="144"/>
      <c r="S300" s="144"/>
      <c r="T300" s="146"/>
      <c r="U300" s="146"/>
      <c r="V300" s="146"/>
      <c r="W300" s="144"/>
      <c r="X300" s="149" t="str">
        <f t="shared" ca="1" si="68"/>
        <v/>
      </c>
      <c r="Y300" s="210" t="str">
        <f>_xlfn.IFNA(VLOOKUP(F300,'Reference data SID'!D:E,2,FALSE),"")</f>
        <v/>
      </c>
      <c r="Z300" s="210" t="str">
        <f t="shared" si="69"/>
        <v>not ok</v>
      </c>
      <c r="AA300" s="210" t="str">
        <f t="shared" si="70"/>
        <v>not ok</v>
      </c>
      <c r="AB300" s="210" t="str">
        <f t="shared" si="71"/>
        <v>ok</v>
      </c>
      <c r="AC300" s="210" t="str">
        <f t="shared" si="72"/>
        <v>_EC</v>
      </c>
      <c r="AD300" s="210" t="str">
        <f t="shared" si="73"/>
        <v>_CAS</v>
      </c>
      <c r="AE300" s="210" t="str">
        <f t="shared" si="74"/>
        <v>_uses</v>
      </c>
      <c r="AF300" s="210" t="str">
        <f t="shared" si="75"/>
        <v/>
      </c>
      <c r="AG300" s="210" t="str">
        <f t="shared" si="76"/>
        <v/>
      </c>
      <c r="AH300" s="210" t="str">
        <f t="shared" si="77"/>
        <v>_articles</v>
      </c>
      <c r="AI300" s="210" t="str">
        <f t="shared" si="78"/>
        <v/>
      </c>
      <c r="AJ300" s="210" t="str">
        <f t="shared" si="79"/>
        <v/>
      </c>
      <c r="AK300" s="210" t="str">
        <f>IF(LEN(F300)&gt;1,CONCATENATE(Table6[[#This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0" s="210" t="str">
        <f>IF(LEN(F300)&gt;1,IF(COUNTIFS($AK$6:AK$502,LEFT(AK300,250))&gt;1,"Duplicate entry: it seems that you have two rows reporting the same stockpile, please verify that it is not a duplicate",""),"")</f>
        <v/>
      </c>
      <c r="AM300" s="210" t="str">
        <f>IF(LEN(F300)&gt;0,IF(ISNUMBER(MATCH(F300,Annex_I_II_entries,0)),"","The Entry name is not within the dropdown list, make sure that you have not copied and pasted overwritting the cell format (with its correponding dropdown list) in column A"),"")</f>
        <v/>
      </c>
      <c r="AN300" s="210" t="str">
        <f t="shared" ca="1" si="80"/>
        <v/>
      </c>
      <c r="AO300" s="210" t="str">
        <f t="shared" ca="1" si="81"/>
        <v/>
      </c>
      <c r="AP300" s="211" t="str">
        <f t="shared" ca="1" si="82"/>
        <v/>
      </c>
      <c r="AQ300" s="211" t="str">
        <f t="shared" ca="1" si="83"/>
        <v/>
      </c>
      <c r="AR300" s="212" t="str">
        <f t="shared" ca="1" si="84"/>
        <v/>
      </c>
    </row>
    <row r="301" spans="1:44" x14ac:dyDescent="0.25">
      <c r="A301" s="86"/>
      <c r="B301" s="86"/>
      <c r="C301" s="147"/>
      <c r="D301" s="176"/>
      <c r="E301" s="147"/>
      <c r="F301" s="147"/>
      <c r="G301" s="144"/>
      <c r="H301" s="144"/>
      <c r="I301" s="192" t="str">
        <f>_xlfn.IFNA(VLOOKUP(F301,'Reference data SID'!$D$2:$Q$673,14,FALSE),"")</f>
        <v/>
      </c>
      <c r="J301" s="192" t="str">
        <f>_xlfn.IFNA(VLOOKUP(I301,'Reference data SID'!$C$3:$E$673,3,FALSE),"")</f>
        <v/>
      </c>
      <c r="K301" s="64" t="str">
        <f>_xlfn.IFNA(IF(J301=FALSE,I301,IF(ISBLANK(G301),VLOOKUP(H301,'Reference data SID'!$N:$P,3,FALSE),VLOOKUP(G301,'Reference data SID'!$M:$P,4,FALSE))),"")</f>
        <v/>
      </c>
      <c r="L301" s="148" t="str">
        <f>_xlfn.IFNA(VLOOKUP(K301,'Reference data SID'!L:M,2,FALSE),"")</f>
        <v/>
      </c>
      <c r="M301" s="148" t="str">
        <f>_xlfn.IFNA(VLOOKUP(K301,'Reference data SID'!L:N,3,FALSE),"")</f>
        <v/>
      </c>
      <c r="N301" s="148" t="str">
        <f>_xlfn.IFNA(VLOOKUP(K301,'Reference data SID'!L:O,4,FALSE),"")</f>
        <v/>
      </c>
      <c r="O301" s="147"/>
      <c r="P301" s="147"/>
      <c r="Q301" s="147"/>
      <c r="R301" s="147"/>
      <c r="S301" s="147"/>
      <c r="T301" s="146"/>
      <c r="U301" s="146"/>
      <c r="V301" s="146"/>
      <c r="W301" s="147"/>
      <c r="X301" s="149" t="str">
        <f t="shared" ca="1" si="68"/>
        <v/>
      </c>
      <c r="Y301" s="210" t="str">
        <f>_xlfn.IFNA(VLOOKUP(F301,'Reference data SID'!D:E,2,FALSE),"")</f>
        <v/>
      </c>
      <c r="Z301" s="210" t="str">
        <f t="shared" si="69"/>
        <v>not ok</v>
      </c>
      <c r="AA301" s="210" t="str">
        <f t="shared" si="70"/>
        <v>not ok</v>
      </c>
      <c r="AB301" s="210" t="str">
        <f t="shared" si="71"/>
        <v>ok</v>
      </c>
      <c r="AC301" s="210" t="str">
        <f t="shared" si="72"/>
        <v>_EC</v>
      </c>
      <c r="AD301" s="210" t="str">
        <f t="shared" si="73"/>
        <v>_CAS</v>
      </c>
      <c r="AE301" s="210" t="str">
        <f t="shared" si="74"/>
        <v>_uses</v>
      </c>
      <c r="AF301" s="210" t="str">
        <f t="shared" si="75"/>
        <v/>
      </c>
      <c r="AG301" s="210" t="str">
        <f t="shared" si="76"/>
        <v/>
      </c>
      <c r="AH301" s="210" t="str">
        <f t="shared" si="77"/>
        <v>_articles</v>
      </c>
      <c r="AI301" s="210" t="str">
        <f t="shared" si="78"/>
        <v/>
      </c>
      <c r="AJ301" s="210" t="str">
        <f t="shared" si="79"/>
        <v/>
      </c>
      <c r="AK301" s="210" t="str">
        <f>IF(LEN(F301)&gt;1,CONCATENATE(Table6[[#This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1" s="210" t="str">
        <f>IF(LEN(F301)&gt;1,IF(COUNTIFS($AK$6:AK$502,LEFT(AK301,250))&gt;1,"Duplicate entry: it seems that you have two rows reporting the same stockpile, please verify that it is not a duplicate",""),"")</f>
        <v/>
      </c>
      <c r="AM301" s="210" t="str">
        <f>IF(LEN(F301)&gt;0,IF(ISNUMBER(MATCH(F301,Annex_I_II_entries,0)),"","The Entry name is not within the dropdown list, make sure that you have not copied and pasted overwritting the cell format (with its correponding dropdown list) in column A"),"")</f>
        <v/>
      </c>
      <c r="AN301" s="210" t="str">
        <f t="shared" ca="1" si="80"/>
        <v/>
      </c>
      <c r="AO301" s="210" t="str">
        <f t="shared" ca="1" si="81"/>
        <v/>
      </c>
      <c r="AP301" s="211" t="str">
        <f t="shared" ca="1" si="82"/>
        <v/>
      </c>
      <c r="AQ301" s="211" t="str">
        <f t="shared" ca="1" si="83"/>
        <v/>
      </c>
      <c r="AR301" s="212" t="str">
        <f t="shared" ca="1" si="84"/>
        <v/>
      </c>
    </row>
    <row r="302" spans="1:44" x14ac:dyDescent="0.25">
      <c r="A302" s="86"/>
      <c r="B302" s="86"/>
      <c r="C302" s="144"/>
      <c r="D302" s="145"/>
      <c r="E302" s="144"/>
      <c r="F302" s="144"/>
      <c r="G302" s="144"/>
      <c r="H302" s="144"/>
      <c r="I302" s="191" t="str">
        <f>_xlfn.IFNA(VLOOKUP(F302,'Reference data SID'!$D$2:$Q$673,14,FALSE),"")</f>
        <v/>
      </c>
      <c r="J302" s="191" t="str">
        <f>_xlfn.IFNA(VLOOKUP(I302,'Reference data SID'!$C$3:$E$673,3,FALSE),"")</f>
        <v/>
      </c>
      <c r="K302" s="64" t="str">
        <f>_xlfn.IFNA(IF(J302=FALSE,I302,IF(ISBLANK(G302),VLOOKUP(H302,'Reference data SID'!$N:$P,3,FALSE),VLOOKUP(G302,'Reference data SID'!$M:$P,4,FALSE))),"")</f>
        <v/>
      </c>
      <c r="L302" s="148" t="str">
        <f>_xlfn.IFNA(VLOOKUP(K302,'Reference data SID'!L:M,2,FALSE),"")</f>
        <v/>
      </c>
      <c r="M302" s="148" t="str">
        <f>_xlfn.IFNA(VLOOKUP(K302,'Reference data SID'!L:N,3,FALSE),"")</f>
        <v/>
      </c>
      <c r="N302" s="148" t="str">
        <f>_xlfn.IFNA(VLOOKUP(K302,'Reference data SID'!L:O,4,FALSE),"")</f>
        <v/>
      </c>
      <c r="O302" s="144"/>
      <c r="P302" s="144"/>
      <c r="Q302" s="144"/>
      <c r="R302" s="144"/>
      <c r="S302" s="144"/>
      <c r="T302" s="146"/>
      <c r="U302" s="146"/>
      <c r="V302" s="146"/>
      <c r="W302" s="144"/>
      <c r="X302" s="149" t="str">
        <f t="shared" ca="1" si="68"/>
        <v/>
      </c>
      <c r="Y302" s="210" t="str">
        <f>_xlfn.IFNA(VLOOKUP(F302,'Reference data SID'!D:E,2,FALSE),"")</f>
        <v/>
      </c>
      <c r="Z302" s="210" t="str">
        <f t="shared" si="69"/>
        <v>not ok</v>
      </c>
      <c r="AA302" s="210" t="str">
        <f t="shared" si="70"/>
        <v>not ok</v>
      </c>
      <c r="AB302" s="210" t="str">
        <f t="shared" si="71"/>
        <v>ok</v>
      </c>
      <c r="AC302" s="210" t="str">
        <f t="shared" si="72"/>
        <v>_EC</v>
      </c>
      <c r="AD302" s="210" t="str">
        <f t="shared" si="73"/>
        <v>_CAS</v>
      </c>
      <c r="AE302" s="210" t="str">
        <f t="shared" si="74"/>
        <v>_uses</v>
      </c>
      <c r="AF302" s="210" t="str">
        <f t="shared" si="75"/>
        <v/>
      </c>
      <c r="AG302" s="210" t="str">
        <f t="shared" si="76"/>
        <v/>
      </c>
      <c r="AH302" s="210" t="str">
        <f t="shared" si="77"/>
        <v>_articles</v>
      </c>
      <c r="AI302" s="210" t="str">
        <f t="shared" si="78"/>
        <v/>
      </c>
      <c r="AJ302" s="210" t="str">
        <f t="shared" si="79"/>
        <v/>
      </c>
      <c r="AK302" s="210" t="str">
        <f>IF(LEN(F302)&gt;1,CONCATENATE(Table6[[#This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2" s="210" t="str">
        <f>IF(LEN(F302)&gt;1,IF(COUNTIFS($AK$6:AK$502,LEFT(AK302,250))&gt;1,"Duplicate entry: it seems that you have two rows reporting the same stockpile, please verify that it is not a duplicate",""),"")</f>
        <v/>
      </c>
      <c r="AM302" s="210" t="str">
        <f>IF(LEN(F302)&gt;0,IF(ISNUMBER(MATCH(F302,Annex_I_II_entries,0)),"","The Entry name is not within the dropdown list, make sure that you have not copied and pasted overwritting the cell format (with its correponding dropdown list) in column A"),"")</f>
        <v/>
      </c>
      <c r="AN302" s="210" t="str">
        <f t="shared" ca="1" si="80"/>
        <v/>
      </c>
      <c r="AO302" s="210" t="str">
        <f t="shared" ca="1" si="81"/>
        <v/>
      </c>
      <c r="AP302" s="211" t="str">
        <f t="shared" ca="1" si="82"/>
        <v/>
      </c>
      <c r="AQ302" s="211" t="str">
        <f t="shared" ca="1" si="83"/>
        <v/>
      </c>
      <c r="AR302" s="212" t="str">
        <f t="shared" ca="1" si="84"/>
        <v/>
      </c>
    </row>
    <row r="303" spans="1:44" x14ac:dyDescent="0.25">
      <c r="A303" s="86"/>
      <c r="B303" s="86"/>
      <c r="C303" s="147"/>
      <c r="D303" s="176"/>
      <c r="E303" s="147"/>
      <c r="F303" s="147"/>
      <c r="G303" s="144"/>
      <c r="H303" s="144"/>
      <c r="I303" s="192" t="str">
        <f>_xlfn.IFNA(VLOOKUP(F303,'Reference data SID'!$D$2:$Q$673,14,FALSE),"")</f>
        <v/>
      </c>
      <c r="J303" s="192" t="str">
        <f>_xlfn.IFNA(VLOOKUP(I303,'Reference data SID'!$C$3:$E$673,3,FALSE),"")</f>
        <v/>
      </c>
      <c r="K303" s="64" t="str">
        <f>_xlfn.IFNA(IF(J303=FALSE,I303,IF(ISBLANK(G303),VLOOKUP(H303,'Reference data SID'!$N:$P,3,FALSE),VLOOKUP(G303,'Reference data SID'!$M:$P,4,FALSE))),"")</f>
        <v/>
      </c>
      <c r="L303" s="148" t="str">
        <f>_xlfn.IFNA(VLOOKUP(K303,'Reference data SID'!L:M,2,FALSE),"")</f>
        <v/>
      </c>
      <c r="M303" s="148" t="str">
        <f>_xlfn.IFNA(VLOOKUP(K303,'Reference data SID'!L:N,3,FALSE),"")</f>
        <v/>
      </c>
      <c r="N303" s="148" t="str">
        <f>_xlfn.IFNA(VLOOKUP(K303,'Reference data SID'!L:O,4,FALSE),"")</f>
        <v/>
      </c>
      <c r="O303" s="147"/>
      <c r="P303" s="147"/>
      <c r="Q303" s="147"/>
      <c r="R303" s="147"/>
      <c r="S303" s="147"/>
      <c r="T303" s="146"/>
      <c r="U303" s="146"/>
      <c r="V303" s="146"/>
      <c r="W303" s="147"/>
      <c r="X303" s="149" t="str">
        <f t="shared" ca="1" si="68"/>
        <v/>
      </c>
      <c r="Y303" s="210" t="str">
        <f>_xlfn.IFNA(VLOOKUP(F303,'Reference data SID'!D:E,2,FALSE),"")</f>
        <v/>
      </c>
      <c r="Z303" s="210" t="str">
        <f t="shared" si="69"/>
        <v>not ok</v>
      </c>
      <c r="AA303" s="210" t="str">
        <f t="shared" si="70"/>
        <v>not ok</v>
      </c>
      <c r="AB303" s="210" t="str">
        <f t="shared" si="71"/>
        <v>ok</v>
      </c>
      <c r="AC303" s="210" t="str">
        <f t="shared" si="72"/>
        <v>_EC</v>
      </c>
      <c r="AD303" s="210" t="str">
        <f t="shared" si="73"/>
        <v>_CAS</v>
      </c>
      <c r="AE303" s="210" t="str">
        <f t="shared" si="74"/>
        <v>_uses</v>
      </c>
      <c r="AF303" s="210" t="str">
        <f t="shared" si="75"/>
        <v/>
      </c>
      <c r="AG303" s="210" t="str">
        <f t="shared" si="76"/>
        <v/>
      </c>
      <c r="AH303" s="210" t="str">
        <f t="shared" si="77"/>
        <v>_articles</v>
      </c>
      <c r="AI303" s="210" t="str">
        <f t="shared" si="78"/>
        <v/>
      </c>
      <c r="AJ303" s="210" t="str">
        <f t="shared" si="79"/>
        <v/>
      </c>
      <c r="AK303" s="210" t="str">
        <f>IF(LEN(F303)&gt;1,CONCATENATE(Table6[[#This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3" s="210" t="str">
        <f>IF(LEN(F303)&gt;1,IF(COUNTIFS($AK$6:AK$502,LEFT(AK303,250))&gt;1,"Duplicate entry: it seems that you have two rows reporting the same stockpile, please verify that it is not a duplicate",""),"")</f>
        <v/>
      </c>
      <c r="AM303" s="210" t="str">
        <f>IF(LEN(F303)&gt;0,IF(ISNUMBER(MATCH(F303,Annex_I_II_entries,0)),"","The Entry name is not within the dropdown list, make sure that you have not copied and pasted overwritting the cell format (with its correponding dropdown list) in column A"),"")</f>
        <v/>
      </c>
      <c r="AN303" s="210" t="str">
        <f t="shared" ca="1" si="80"/>
        <v/>
      </c>
      <c r="AO303" s="210" t="str">
        <f t="shared" ca="1" si="81"/>
        <v/>
      </c>
      <c r="AP303" s="211" t="str">
        <f t="shared" ca="1" si="82"/>
        <v/>
      </c>
      <c r="AQ303" s="211" t="str">
        <f t="shared" ca="1" si="83"/>
        <v/>
      </c>
      <c r="AR303" s="212" t="str">
        <f t="shared" ca="1" si="84"/>
        <v/>
      </c>
    </row>
    <row r="304" spans="1:44" x14ac:dyDescent="0.25">
      <c r="A304" s="86"/>
      <c r="B304" s="86"/>
      <c r="C304" s="144"/>
      <c r="D304" s="145"/>
      <c r="E304" s="144"/>
      <c r="F304" s="144"/>
      <c r="G304" s="144"/>
      <c r="H304" s="144"/>
      <c r="I304" s="191" t="str">
        <f>_xlfn.IFNA(VLOOKUP(F304,'Reference data SID'!$D$2:$Q$673,14,FALSE),"")</f>
        <v/>
      </c>
      <c r="J304" s="191" t="str">
        <f>_xlfn.IFNA(VLOOKUP(I304,'Reference data SID'!$C$3:$E$673,3,FALSE),"")</f>
        <v/>
      </c>
      <c r="K304" s="64" t="str">
        <f>_xlfn.IFNA(IF(J304=FALSE,I304,IF(ISBLANK(G304),VLOOKUP(H304,'Reference data SID'!$N:$P,3,FALSE),VLOOKUP(G304,'Reference data SID'!$M:$P,4,FALSE))),"")</f>
        <v/>
      </c>
      <c r="L304" s="148" t="str">
        <f>_xlfn.IFNA(VLOOKUP(K304,'Reference data SID'!L:M,2,FALSE),"")</f>
        <v/>
      </c>
      <c r="M304" s="148" t="str">
        <f>_xlfn.IFNA(VLOOKUP(K304,'Reference data SID'!L:N,3,FALSE),"")</f>
        <v/>
      </c>
      <c r="N304" s="148" t="str">
        <f>_xlfn.IFNA(VLOOKUP(K304,'Reference data SID'!L:O,4,FALSE),"")</f>
        <v/>
      </c>
      <c r="O304" s="144"/>
      <c r="P304" s="144"/>
      <c r="Q304" s="144"/>
      <c r="R304" s="144"/>
      <c r="S304" s="144"/>
      <c r="T304" s="146"/>
      <c r="U304" s="146"/>
      <c r="V304" s="146"/>
      <c r="W304" s="144"/>
      <c r="X304" s="149" t="str">
        <f t="shared" ca="1" si="68"/>
        <v/>
      </c>
      <c r="Y304" s="210" t="str">
        <f>_xlfn.IFNA(VLOOKUP(F304,'Reference data SID'!D:E,2,FALSE),"")</f>
        <v/>
      </c>
      <c r="Z304" s="210" t="str">
        <f t="shared" si="69"/>
        <v>not ok</v>
      </c>
      <c r="AA304" s="210" t="str">
        <f t="shared" si="70"/>
        <v>not ok</v>
      </c>
      <c r="AB304" s="210" t="str">
        <f t="shared" si="71"/>
        <v>ok</v>
      </c>
      <c r="AC304" s="210" t="str">
        <f t="shared" si="72"/>
        <v>_EC</v>
      </c>
      <c r="AD304" s="210" t="str">
        <f t="shared" si="73"/>
        <v>_CAS</v>
      </c>
      <c r="AE304" s="210" t="str">
        <f t="shared" si="74"/>
        <v>_uses</v>
      </c>
      <c r="AF304" s="210" t="str">
        <f t="shared" si="75"/>
        <v/>
      </c>
      <c r="AG304" s="210" t="str">
        <f t="shared" si="76"/>
        <v/>
      </c>
      <c r="AH304" s="210" t="str">
        <f t="shared" si="77"/>
        <v>_articles</v>
      </c>
      <c r="AI304" s="210" t="str">
        <f t="shared" si="78"/>
        <v/>
      </c>
      <c r="AJ304" s="210" t="str">
        <f t="shared" si="79"/>
        <v/>
      </c>
      <c r="AK304" s="210" t="str">
        <f>IF(LEN(F304)&gt;1,CONCATENATE(Table6[[#This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4" s="210" t="str">
        <f>IF(LEN(F304)&gt;1,IF(COUNTIFS($AK$6:AK$502,LEFT(AK304,250))&gt;1,"Duplicate entry: it seems that you have two rows reporting the same stockpile, please verify that it is not a duplicate",""),"")</f>
        <v/>
      </c>
      <c r="AM304" s="210" t="str">
        <f>IF(LEN(F304)&gt;0,IF(ISNUMBER(MATCH(F304,Annex_I_II_entries,0)),"","The Entry name is not within the dropdown list, make sure that you have not copied and pasted overwritting the cell format (with its correponding dropdown list) in column A"),"")</f>
        <v/>
      </c>
      <c r="AN304" s="210" t="str">
        <f t="shared" ca="1" si="80"/>
        <v/>
      </c>
      <c r="AO304" s="210" t="str">
        <f t="shared" ca="1" si="81"/>
        <v/>
      </c>
      <c r="AP304" s="211" t="str">
        <f t="shared" ca="1" si="82"/>
        <v/>
      </c>
      <c r="AQ304" s="211" t="str">
        <f t="shared" ca="1" si="83"/>
        <v/>
      </c>
      <c r="AR304" s="212" t="str">
        <f t="shared" ca="1" si="84"/>
        <v/>
      </c>
    </row>
    <row r="305" spans="1:44" x14ac:dyDescent="0.25">
      <c r="A305" s="86"/>
      <c r="B305" s="86"/>
      <c r="C305" s="147"/>
      <c r="D305" s="176"/>
      <c r="E305" s="147"/>
      <c r="F305" s="147"/>
      <c r="G305" s="144"/>
      <c r="H305" s="144"/>
      <c r="I305" s="192" t="str">
        <f>_xlfn.IFNA(VLOOKUP(F305,'Reference data SID'!$D$2:$Q$673,14,FALSE),"")</f>
        <v/>
      </c>
      <c r="J305" s="192" t="str">
        <f>_xlfn.IFNA(VLOOKUP(I305,'Reference data SID'!$C$3:$E$673,3,FALSE),"")</f>
        <v/>
      </c>
      <c r="K305" s="64" t="str">
        <f>_xlfn.IFNA(IF(J305=FALSE,I305,IF(ISBLANK(G305),VLOOKUP(H305,'Reference data SID'!$N:$P,3,FALSE),VLOOKUP(G305,'Reference data SID'!$M:$P,4,FALSE))),"")</f>
        <v/>
      </c>
      <c r="L305" s="148" t="str">
        <f>_xlfn.IFNA(VLOOKUP(K305,'Reference data SID'!L:M,2,FALSE),"")</f>
        <v/>
      </c>
      <c r="M305" s="148" t="str">
        <f>_xlfn.IFNA(VLOOKUP(K305,'Reference data SID'!L:N,3,FALSE),"")</f>
        <v/>
      </c>
      <c r="N305" s="148" t="str">
        <f>_xlfn.IFNA(VLOOKUP(K305,'Reference data SID'!L:O,4,FALSE),"")</f>
        <v/>
      </c>
      <c r="O305" s="147"/>
      <c r="P305" s="147"/>
      <c r="Q305" s="147"/>
      <c r="R305" s="147"/>
      <c r="S305" s="147"/>
      <c r="T305" s="146"/>
      <c r="U305" s="146"/>
      <c r="V305" s="146"/>
      <c r="W305" s="147"/>
      <c r="X305" s="149" t="str">
        <f t="shared" ca="1" si="68"/>
        <v/>
      </c>
      <c r="Y305" s="210" t="str">
        <f>_xlfn.IFNA(VLOOKUP(F305,'Reference data SID'!D:E,2,FALSE),"")</f>
        <v/>
      </c>
      <c r="Z305" s="210" t="str">
        <f t="shared" si="69"/>
        <v>not ok</v>
      </c>
      <c r="AA305" s="210" t="str">
        <f t="shared" si="70"/>
        <v>not ok</v>
      </c>
      <c r="AB305" s="210" t="str">
        <f t="shared" si="71"/>
        <v>ok</v>
      </c>
      <c r="AC305" s="210" t="str">
        <f t="shared" si="72"/>
        <v>_EC</v>
      </c>
      <c r="AD305" s="210" t="str">
        <f t="shared" si="73"/>
        <v>_CAS</v>
      </c>
      <c r="AE305" s="210" t="str">
        <f t="shared" si="74"/>
        <v>_uses</v>
      </c>
      <c r="AF305" s="210" t="str">
        <f t="shared" si="75"/>
        <v/>
      </c>
      <c r="AG305" s="210" t="str">
        <f t="shared" si="76"/>
        <v/>
      </c>
      <c r="AH305" s="210" t="str">
        <f t="shared" si="77"/>
        <v>_articles</v>
      </c>
      <c r="AI305" s="210" t="str">
        <f t="shared" si="78"/>
        <v/>
      </c>
      <c r="AJ305" s="210" t="str">
        <f t="shared" si="79"/>
        <v/>
      </c>
      <c r="AK305" s="210" t="str">
        <f>IF(LEN(F305)&gt;1,CONCATENATE(Table6[[#This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5" s="210" t="str">
        <f>IF(LEN(F305)&gt;1,IF(COUNTIFS($AK$6:AK$502,LEFT(AK305,250))&gt;1,"Duplicate entry: it seems that you have two rows reporting the same stockpile, please verify that it is not a duplicate",""),"")</f>
        <v/>
      </c>
      <c r="AM305" s="210" t="str">
        <f>IF(LEN(F305)&gt;0,IF(ISNUMBER(MATCH(F305,Annex_I_II_entries,0)),"","The Entry name is not within the dropdown list, make sure that you have not copied and pasted overwritting the cell format (with its correponding dropdown list) in column A"),"")</f>
        <v/>
      </c>
      <c r="AN305" s="210" t="str">
        <f t="shared" ca="1" si="80"/>
        <v/>
      </c>
      <c r="AO305" s="210" t="str">
        <f t="shared" ca="1" si="81"/>
        <v/>
      </c>
      <c r="AP305" s="211" t="str">
        <f t="shared" ca="1" si="82"/>
        <v/>
      </c>
      <c r="AQ305" s="211" t="str">
        <f t="shared" ca="1" si="83"/>
        <v/>
      </c>
      <c r="AR305" s="212" t="str">
        <f t="shared" ca="1" si="84"/>
        <v/>
      </c>
    </row>
    <row r="306" spans="1:44" x14ac:dyDescent="0.25">
      <c r="A306" s="86"/>
      <c r="B306" s="86"/>
      <c r="C306" s="144"/>
      <c r="D306" s="145"/>
      <c r="E306" s="144"/>
      <c r="F306" s="144"/>
      <c r="G306" s="144"/>
      <c r="H306" s="144"/>
      <c r="I306" s="191" t="str">
        <f>_xlfn.IFNA(VLOOKUP(F306,'Reference data SID'!$D$2:$Q$673,14,FALSE),"")</f>
        <v/>
      </c>
      <c r="J306" s="191" t="str">
        <f>_xlfn.IFNA(VLOOKUP(I306,'Reference data SID'!$C$3:$E$673,3,FALSE),"")</f>
        <v/>
      </c>
      <c r="K306" s="64" t="str">
        <f>_xlfn.IFNA(IF(J306=FALSE,I306,IF(ISBLANK(G306),VLOOKUP(H306,'Reference data SID'!$N:$P,3,FALSE),VLOOKUP(G306,'Reference data SID'!$M:$P,4,FALSE))),"")</f>
        <v/>
      </c>
      <c r="L306" s="148" t="str">
        <f>_xlfn.IFNA(VLOOKUP(K306,'Reference data SID'!L:M,2,FALSE),"")</f>
        <v/>
      </c>
      <c r="M306" s="148" t="str">
        <f>_xlfn.IFNA(VLOOKUP(K306,'Reference data SID'!L:N,3,FALSE),"")</f>
        <v/>
      </c>
      <c r="N306" s="148" t="str">
        <f>_xlfn.IFNA(VLOOKUP(K306,'Reference data SID'!L:O,4,FALSE),"")</f>
        <v/>
      </c>
      <c r="O306" s="144"/>
      <c r="P306" s="144"/>
      <c r="Q306" s="144"/>
      <c r="R306" s="144"/>
      <c r="S306" s="144"/>
      <c r="T306" s="146"/>
      <c r="U306" s="146"/>
      <c r="V306" s="146"/>
      <c r="W306" s="144"/>
      <c r="X306" s="149" t="str">
        <f t="shared" ca="1" si="68"/>
        <v/>
      </c>
      <c r="Y306" s="210" t="str">
        <f>_xlfn.IFNA(VLOOKUP(F306,'Reference data SID'!D:E,2,FALSE),"")</f>
        <v/>
      </c>
      <c r="Z306" s="210" t="str">
        <f t="shared" si="69"/>
        <v>not ok</v>
      </c>
      <c r="AA306" s="210" t="str">
        <f t="shared" si="70"/>
        <v>not ok</v>
      </c>
      <c r="AB306" s="210" t="str">
        <f t="shared" si="71"/>
        <v>ok</v>
      </c>
      <c r="AC306" s="210" t="str">
        <f t="shared" si="72"/>
        <v>_EC</v>
      </c>
      <c r="AD306" s="210" t="str">
        <f t="shared" si="73"/>
        <v>_CAS</v>
      </c>
      <c r="AE306" s="210" t="str">
        <f t="shared" si="74"/>
        <v>_uses</v>
      </c>
      <c r="AF306" s="210" t="str">
        <f t="shared" si="75"/>
        <v/>
      </c>
      <c r="AG306" s="210" t="str">
        <f t="shared" si="76"/>
        <v/>
      </c>
      <c r="AH306" s="210" t="str">
        <f t="shared" si="77"/>
        <v>_articles</v>
      </c>
      <c r="AI306" s="210" t="str">
        <f t="shared" si="78"/>
        <v/>
      </c>
      <c r="AJ306" s="210" t="str">
        <f t="shared" si="79"/>
        <v/>
      </c>
      <c r="AK306" s="210" t="str">
        <f>IF(LEN(F306)&gt;1,CONCATENATE(Table6[[#This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6" s="210" t="str">
        <f>IF(LEN(F306)&gt;1,IF(COUNTIFS($AK$6:AK$502,LEFT(AK306,250))&gt;1,"Duplicate entry: it seems that you have two rows reporting the same stockpile, please verify that it is not a duplicate",""),"")</f>
        <v/>
      </c>
      <c r="AM306" s="210" t="str">
        <f>IF(LEN(F306)&gt;0,IF(ISNUMBER(MATCH(F306,Annex_I_II_entries,0)),"","The Entry name is not within the dropdown list, make sure that you have not copied and pasted overwritting the cell format (with its correponding dropdown list) in column A"),"")</f>
        <v/>
      </c>
      <c r="AN306" s="210" t="str">
        <f t="shared" ca="1" si="80"/>
        <v/>
      </c>
      <c r="AO306" s="210" t="str">
        <f t="shared" ca="1" si="81"/>
        <v/>
      </c>
      <c r="AP306" s="211" t="str">
        <f t="shared" ca="1" si="82"/>
        <v/>
      </c>
      <c r="AQ306" s="211" t="str">
        <f t="shared" ca="1" si="83"/>
        <v/>
      </c>
      <c r="AR306" s="212" t="str">
        <f t="shared" ca="1" si="84"/>
        <v/>
      </c>
    </row>
    <row r="307" spans="1:44" x14ac:dyDescent="0.25">
      <c r="A307" s="86"/>
      <c r="B307" s="86"/>
      <c r="C307" s="147"/>
      <c r="D307" s="176"/>
      <c r="E307" s="147"/>
      <c r="F307" s="147"/>
      <c r="G307" s="144"/>
      <c r="H307" s="144"/>
      <c r="I307" s="192" t="str">
        <f>_xlfn.IFNA(VLOOKUP(F307,'Reference data SID'!$D$2:$Q$673,14,FALSE),"")</f>
        <v/>
      </c>
      <c r="J307" s="192" t="str">
        <f>_xlfn.IFNA(VLOOKUP(I307,'Reference data SID'!$C$3:$E$673,3,FALSE),"")</f>
        <v/>
      </c>
      <c r="K307" s="64" t="str">
        <f>_xlfn.IFNA(IF(J307=FALSE,I307,IF(ISBLANK(G307),VLOOKUP(H307,'Reference data SID'!$N:$P,3,FALSE),VLOOKUP(G307,'Reference data SID'!$M:$P,4,FALSE))),"")</f>
        <v/>
      </c>
      <c r="L307" s="148" t="str">
        <f>_xlfn.IFNA(VLOOKUP(K307,'Reference data SID'!L:M,2,FALSE),"")</f>
        <v/>
      </c>
      <c r="M307" s="148" t="str">
        <f>_xlfn.IFNA(VLOOKUP(K307,'Reference data SID'!L:N,3,FALSE),"")</f>
        <v/>
      </c>
      <c r="N307" s="148" t="str">
        <f>_xlfn.IFNA(VLOOKUP(K307,'Reference data SID'!L:O,4,FALSE),"")</f>
        <v/>
      </c>
      <c r="O307" s="147"/>
      <c r="P307" s="147"/>
      <c r="Q307" s="147"/>
      <c r="R307" s="147"/>
      <c r="S307" s="147"/>
      <c r="T307" s="146"/>
      <c r="U307" s="146"/>
      <c r="V307" s="146"/>
      <c r="W307" s="147"/>
      <c r="X307" s="149" t="str">
        <f t="shared" ca="1" si="68"/>
        <v/>
      </c>
      <c r="Y307" s="210" t="str">
        <f>_xlfn.IFNA(VLOOKUP(F307,'Reference data SID'!D:E,2,FALSE),"")</f>
        <v/>
      </c>
      <c r="Z307" s="210" t="str">
        <f t="shared" si="69"/>
        <v>not ok</v>
      </c>
      <c r="AA307" s="210" t="str">
        <f t="shared" si="70"/>
        <v>not ok</v>
      </c>
      <c r="AB307" s="210" t="str">
        <f t="shared" si="71"/>
        <v>ok</v>
      </c>
      <c r="AC307" s="210" t="str">
        <f t="shared" si="72"/>
        <v>_EC</v>
      </c>
      <c r="AD307" s="210" t="str">
        <f t="shared" si="73"/>
        <v>_CAS</v>
      </c>
      <c r="AE307" s="210" t="str">
        <f t="shared" si="74"/>
        <v>_uses</v>
      </c>
      <c r="AF307" s="210" t="str">
        <f t="shared" si="75"/>
        <v/>
      </c>
      <c r="AG307" s="210" t="str">
        <f t="shared" si="76"/>
        <v/>
      </c>
      <c r="AH307" s="210" t="str">
        <f t="shared" si="77"/>
        <v>_articles</v>
      </c>
      <c r="AI307" s="210" t="str">
        <f t="shared" si="78"/>
        <v/>
      </c>
      <c r="AJ307" s="210" t="str">
        <f t="shared" si="79"/>
        <v/>
      </c>
      <c r="AK307" s="210" t="str">
        <f>IF(LEN(F307)&gt;1,CONCATENATE(Table6[[#This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7" s="210" t="str">
        <f>IF(LEN(F307)&gt;1,IF(COUNTIFS($AK$6:AK$502,LEFT(AK307,250))&gt;1,"Duplicate entry: it seems that you have two rows reporting the same stockpile, please verify that it is not a duplicate",""),"")</f>
        <v/>
      </c>
      <c r="AM307" s="210" t="str">
        <f>IF(LEN(F307)&gt;0,IF(ISNUMBER(MATCH(F307,Annex_I_II_entries,0)),"","The Entry name is not within the dropdown list, make sure that you have not copied and pasted overwritting the cell format (with its correponding dropdown list) in column A"),"")</f>
        <v/>
      </c>
      <c r="AN307" s="210" t="str">
        <f t="shared" ca="1" si="80"/>
        <v/>
      </c>
      <c r="AO307" s="210" t="str">
        <f t="shared" ca="1" si="81"/>
        <v/>
      </c>
      <c r="AP307" s="211" t="str">
        <f t="shared" ca="1" si="82"/>
        <v/>
      </c>
      <c r="AQ307" s="211" t="str">
        <f t="shared" ca="1" si="83"/>
        <v/>
      </c>
      <c r="AR307" s="212" t="str">
        <f t="shared" ca="1" si="84"/>
        <v/>
      </c>
    </row>
    <row r="308" spans="1:44" x14ac:dyDescent="0.25">
      <c r="A308" s="86"/>
      <c r="B308" s="86"/>
      <c r="C308" s="144"/>
      <c r="D308" s="145"/>
      <c r="E308" s="144"/>
      <c r="F308" s="144"/>
      <c r="G308" s="144"/>
      <c r="H308" s="144"/>
      <c r="I308" s="191" t="str">
        <f>_xlfn.IFNA(VLOOKUP(F308,'Reference data SID'!$D$2:$Q$673,14,FALSE),"")</f>
        <v/>
      </c>
      <c r="J308" s="191" t="str">
        <f>_xlfn.IFNA(VLOOKUP(I308,'Reference data SID'!$C$3:$E$673,3,FALSE),"")</f>
        <v/>
      </c>
      <c r="K308" s="64" t="str">
        <f>_xlfn.IFNA(IF(J308=FALSE,I308,IF(ISBLANK(G308),VLOOKUP(H308,'Reference data SID'!$N:$P,3,FALSE),VLOOKUP(G308,'Reference data SID'!$M:$P,4,FALSE))),"")</f>
        <v/>
      </c>
      <c r="L308" s="148" t="str">
        <f>_xlfn.IFNA(VLOOKUP(K308,'Reference data SID'!L:M,2,FALSE),"")</f>
        <v/>
      </c>
      <c r="M308" s="148" t="str">
        <f>_xlfn.IFNA(VLOOKUP(K308,'Reference data SID'!L:N,3,FALSE),"")</f>
        <v/>
      </c>
      <c r="N308" s="148" t="str">
        <f>_xlfn.IFNA(VLOOKUP(K308,'Reference data SID'!L:O,4,FALSE),"")</f>
        <v/>
      </c>
      <c r="O308" s="144"/>
      <c r="P308" s="144"/>
      <c r="Q308" s="144"/>
      <c r="R308" s="144"/>
      <c r="S308" s="144"/>
      <c r="T308" s="146"/>
      <c r="U308" s="146"/>
      <c r="V308" s="146"/>
      <c r="W308" s="144"/>
      <c r="X308" s="149" t="str">
        <f t="shared" ca="1" si="68"/>
        <v/>
      </c>
      <c r="Y308" s="210" t="str">
        <f>_xlfn.IFNA(VLOOKUP(F308,'Reference data SID'!D:E,2,FALSE),"")</f>
        <v/>
      </c>
      <c r="Z308" s="210" t="str">
        <f t="shared" si="69"/>
        <v>not ok</v>
      </c>
      <c r="AA308" s="210" t="str">
        <f t="shared" si="70"/>
        <v>not ok</v>
      </c>
      <c r="AB308" s="210" t="str">
        <f t="shared" si="71"/>
        <v>ok</v>
      </c>
      <c r="AC308" s="210" t="str">
        <f t="shared" si="72"/>
        <v>_EC</v>
      </c>
      <c r="AD308" s="210" t="str">
        <f t="shared" si="73"/>
        <v>_CAS</v>
      </c>
      <c r="AE308" s="210" t="str">
        <f t="shared" si="74"/>
        <v>_uses</v>
      </c>
      <c r="AF308" s="210" t="str">
        <f t="shared" si="75"/>
        <v/>
      </c>
      <c r="AG308" s="210" t="str">
        <f t="shared" si="76"/>
        <v/>
      </c>
      <c r="AH308" s="210" t="str">
        <f t="shared" si="77"/>
        <v>_articles</v>
      </c>
      <c r="AI308" s="210" t="str">
        <f t="shared" si="78"/>
        <v/>
      </c>
      <c r="AJ308" s="210" t="str">
        <f t="shared" si="79"/>
        <v/>
      </c>
      <c r="AK308" s="210" t="str">
        <f>IF(LEN(F308)&gt;1,CONCATENATE(Table6[[#This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8" s="210" t="str">
        <f>IF(LEN(F308)&gt;1,IF(COUNTIFS($AK$6:AK$502,LEFT(AK308,250))&gt;1,"Duplicate entry: it seems that you have two rows reporting the same stockpile, please verify that it is not a duplicate",""),"")</f>
        <v/>
      </c>
      <c r="AM308" s="210" t="str">
        <f>IF(LEN(F308)&gt;0,IF(ISNUMBER(MATCH(F308,Annex_I_II_entries,0)),"","The Entry name is not within the dropdown list, make sure that you have not copied and pasted overwritting the cell format (with its correponding dropdown list) in column A"),"")</f>
        <v/>
      </c>
      <c r="AN308" s="210" t="str">
        <f t="shared" ca="1" si="80"/>
        <v/>
      </c>
      <c r="AO308" s="210" t="str">
        <f t="shared" ca="1" si="81"/>
        <v/>
      </c>
      <c r="AP308" s="211" t="str">
        <f t="shared" ca="1" si="82"/>
        <v/>
      </c>
      <c r="AQ308" s="211" t="str">
        <f t="shared" ca="1" si="83"/>
        <v/>
      </c>
      <c r="AR308" s="212" t="str">
        <f t="shared" ca="1" si="84"/>
        <v/>
      </c>
    </row>
    <row r="309" spans="1:44" x14ac:dyDescent="0.25">
      <c r="A309" s="86"/>
      <c r="B309" s="86"/>
      <c r="C309" s="147"/>
      <c r="D309" s="176"/>
      <c r="E309" s="147"/>
      <c r="F309" s="147"/>
      <c r="G309" s="144"/>
      <c r="H309" s="144"/>
      <c r="I309" s="192" t="str">
        <f>_xlfn.IFNA(VLOOKUP(F309,'Reference data SID'!$D$2:$Q$673,14,FALSE),"")</f>
        <v/>
      </c>
      <c r="J309" s="192" t="str">
        <f>_xlfn.IFNA(VLOOKUP(I309,'Reference data SID'!$C$3:$E$673,3,FALSE),"")</f>
        <v/>
      </c>
      <c r="K309" s="64" t="str">
        <f>_xlfn.IFNA(IF(J309=FALSE,I309,IF(ISBLANK(G309),VLOOKUP(H309,'Reference data SID'!$N:$P,3,FALSE),VLOOKUP(G309,'Reference data SID'!$M:$P,4,FALSE))),"")</f>
        <v/>
      </c>
      <c r="L309" s="148" t="str">
        <f>_xlfn.IFNA(VLOOKUP(K309,'Reference data SID'!L:M,2,FALSE),"")</f>
        <v/>
      </c>
      <c r="M309" s="148" t="str">
        <f>_xlfn.IFNA(VLOOKUP(K309,'Reference data SID'!L:N,3,FALSE),"")</f>
        <v/>
      </c>
      <c r="N309" s="148" t="str">
        <f>_xlfn.IFNA(VLOOKUP(K309,'Reference data SID'!L:O,4,FALSE),"")</f>
        <v/>
      </c>
      <c r="O309" s="147"/>
      <c r="P309" s="147"/>
      <c r="Q309" s="147"/>
      <c r="R309" s="147"/>
      <c r="S309" s="147"/>
      <c r="T309" s="146"/>
      <c r="U309" s="146"/>
      <c r="V309" s="146"/>
      <c r="W309" s="147"/>
      <c r="X309" s="149" t="str">
        <f t="shared" ca="1" si="68"/>
        <v/>
      </c>
      <c r="Y309" s="210" t="str">
        <f>_xlfn.IFNA(VLOOKUP(F309,'Reference data SID'!D:E,2,FALSE),"")</f>
        <v/>
      </c>
      <c r="Z309" s="210" t="str">
        <f t="shared" si="69"/>
        <v>not ok</v>
      </c>
      <c r="AA309" s="210" t="str">
        <f t="shared" si="70"/>
        <v>not ok</v>
      </c>
      <c r="AB309" s="210" t="str">
        <f t="shared" si="71"/>
        <v>ok</v>
      </c>
      <c r="AC309" s="210" t="str">
        <f t="shared" si="72"/>
        <v>_EC</v>
      </c>
      <c r="AD309" s="210" t="str">
        <f t="shared" si="73"/>
        <v>_CAS</v>
      </c>
      <c r="AE309" s="210" t="str">
        <f t="shared" si="74"/>
        <v>_uses</v>
      </c>
      <c r="AF309" s="210" t="str">
        <f t="shared" si="75"/>
        <v/>
      </c>
      <c r="AG309" s="210" t="str">
        <f t="shared" si="76"/>
        <v/>
      </c>
      <c r="AH309" s="210" t="str">
        <f t="shared" si="77"/>
        <v>_articles</v>
      </c>
      <c r="AI309" s="210" t="str">
        <f t="shared" si="78"/>
        <v/>
      </c>
      <c r="AJ309" s="210" t="str">
        <f t="shared" si="79"/>
        <v/>
      </c>
      <c r="AK309" s="210" t="str">
        <f>IF(LEN(F309)&gt;1,CONCATENATE(Table6[[#This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09" s="210" t="str">
        <f>IF(LEN(F309)&gt;1,IF(COUNTIFS($AK$6:AK$502,LEFT(AK309,250))&gt;1,"Duplicate entry: it seems that you have two rows reporting the same stockpile, please verify that it is not a duplicate",""),"")</f>
        <v/>
      </c>
      <c r="AM309" s="210" t="str">
        <f>IF(LEN(F309)&gt;0,IF(ISNUMBER(MATCH(F309,Annex_I_II_entries,0)),"","The Entry name is not within the dropdown list, make sure that you have not copied and pasted overwritting the cell format (with its correponding dropdown list) in column A"),"")</f>
        <v/>
      </c>
      <c r="AN309" s="210" t="str">
        <f t="shared" ca="1" si="80"/>
        <v/>
      </c>
      <c r="AO309" s="210" t="str">
        <f t="shared" ca="1" si="81"/>
        <v/>
      </c>
      <c r="AP309" s="211" t="str">
        <f t="shared" ca="1" si="82"/>
        <v/>
      </c>
      <c r="AQ309" s="211" t="str">
        <f t="shared" ca="1" si="83"/>
        <v/>
      </c>
      <c r="AR309" s="212" t="str">
        <f t="shared" ca="1" si="84"/>
        <v/>
      </c>
    </row>
    <row r="310" spans="1:44" x14ac:dyDescent="0.25">
      <c r="A310" s="86"/>
      <c r="B310" s="86"/>
      <c r="C310" s="144"/>
      <c r="D310" s="145"/>
      <c r="E310" s="144"/>
      <c r="F310" s="144"/>
      <c r="G310" s="144"/>
      <c r="H310" s="144"/>
      <c r="I310" s="191" t="str">
        <f>_xlfn.IFNA(VLOOKUP(F310,'Reference data SID'!$D$2:$Q$673,14,FALSE),"")</f>
        <v/>
      </c>
      <c r="J310" s="191" t="str">
        <f>_xlfn.IFNA(VLOOKUP(I310,'Reference data SID'!$C$3:$E$673,3,FALSE),"")</f>
        <v/>
      </c>
      <c r="K310" s="64" t="str">
        <f>_xlfn.IFNA(IF(J310=FALSE,I310,IF(ISBLANK(G310),VLOOKUP(H310,'Reference data SID'!$N:$P,3,FALSE),VLOOKUP(G310,'Reference data SID'!$M:$P,4,FALSE))),"")</f>
        <v/>
      </c>
      <c r="L310" s="148" t="str">
        <f>_xlfn.IFNA(VLOOKUP(K310,'Reference data SID'!L:M,2,FALSE),"")</f>
        <v/>
      </c>
      <c r="M310" s="148" t="str">
        <f>_xlfn.IFNA(VLOOKUP(K310,'Reference data SID'!L:N,3,FALSE),"")</f>
        <v/>
      </c>
      <c r="N310" s="148" t="str">
        <f>_xlfn.IFNA(VLOOKUP(K310,'Reference data SID'!L:O,4,FALSE),"")</f>
        <v/>
      </c>
      <c r="O310" s="144"/>
      <c r="P310" s="144"/>
      <c r="Q310" s="144"/>
      <c r="R310" s="144"/>
      <c r="S310" s="144"/>
      <c r="T310" s="146"/>
      <c r="U310" s="146"/>
      <c r="V310" s="146"/>
      <c r="W310" s="144"/>
      <c r="X310" s="149" t="str">
        <f t="shared" ca="1" si="68"/>
        <v/>
      </c>
      <c r="Y310" s="210" t="str">
        <f>_xlfn.IFNA(VLOOKUP(F310,'Reference data SID'!D:E,2,FALSE),"")</f>
        <v/>
      </c>
      <c r="Z310" s="210" t="str">
        <f t="shared" si="69"/>
        <v>not ok</v>
      </c>
      <c r="AA310" s="210" t="str">
        <f t="shared" si="70"/>
        <v>not ok</v>
      </c>
      <c r="AB310" s="210" t="str">
        <f t="shared" si="71"/>
        <v>ok</v>
      </c>
      <c r="AC310" s="210" t="str">
        <f t="shared" si="72"/>
        <v>_EC</v>
      </c>
      <c r="AD310" s="210" t="str">
        <f t="shared" si="73"/>
        <v>_CAS</v>
      </c>
      <c r="AE310" s="210" t="str">
        <f t="shared" si="74"/>
        <v>_uses</v>
      </c>
      <c r="AF310" s="210" t="str">
        <f t="shared" si="75"/>
        <v/>
      </c>
      <c r="AG310" s="210" t="str">
        <f t="shared" si="76"/>
        <v/>
      </c>
      <c r="AH310" s="210" t="str">
        <f t="shared" si="77"/>
        <v>_articles</v>
      </c>
      <c r="AI310" s="210" t="str">
        <f t="shared" si="78"/>
        <v/>
      </c>
      <c r="AJ310" s="210" t="str">
        <f t="shared" si="79"/>
        <v/>
      </c>
      <c r="AK310" s="210" t="str">
        <f>IF(LEN(F310)&gt;1,CONCATENATE(Table6[[#This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0" s="210" t="str">
        <f>IF(LEN(F310)&gt;1,IF(COUNTIFS($AK$6:AK$502,LEFT(AK310,250))&gt;1,"Duplicate entry: it seems that you have two rows reporting the same stockpile, please verify that it is not a duplicate",""),"")</f>
        <v/>
      </c>
      <c r="AM310" s="210" t="str">
        <f>IF(LEN(F310)&gt;0,IF(ISNUMBER(MATCH(F310,Annex_I_II_entries,0)),"","The Entry name is not within the dropdown list, make sure that you have not copied and pasted overwritting the cell format (with its correponding dropdown list) in column A"),"")</f>
        <v/>
      </c>
      <c r="AN310" s="210" t="str">
        <f t="shared" ca="1" si="80"/>
        <v/>
      </c>
      <c r="AO310" s="210" t="str">
        <f t="shared" ca="1" si="81"/>
        <v/>
      </c>
      <c r="AP310" s="211" t="str">
        <f t="shared" ca="1" si="82"/>
        <v/>
      </c>
      <c r="AQ310" s="211" t="str">
        <f t="shared" ca="1" si="83"/>
        <v/>
      </c>
      <c r="AR310" s="212" t="str">
        <f t="shared" ca="1" si="84"/>
        <v/>
      </c>
    </row>
    <row r="311" spans="1:44" x14ac:dyDescent="0.25">
      <c r="A311" s="86"/>
      <c r="B311" s="86"/>
      <c r="C311" s="147"/>
      <c r="D311" s="176"/>
      <c r="E311" s="147"/>
      <c r="F311" s="147"/>
      <c r="G311" s="144"/>
      <c r="H311" s="144"/>
      <c r="I311" s="192" t="str">
        <f>_xlfn.IFNA(VLOOKUP(F311,'Reference data SID'!$D$2:$Q$673,14,FALSE),"")</f>
        <v/>
      </c>
      <c r="J311" s="192" t="str">
        <f>_xlfn.IFNA(VLOOKUP(I311,'Reference data SID'!$C$3:$E$673,3,FALSE),"")</f>
        <v/>
      </c>
      <c r="K311" s="64" t="str">
        <f>_xlfn.IFNA(IF(J311=FALSE,I311,IF(ISBLANK(G311),VLOOKUP(H311,'Reference data SID'!$N:$P,3,FALSE),VLOOKUP(G311,'Reference data SID'!$M:$P,4,FALSE))),"")</f>
        <v/>
      </c>
      <c r="L311" s="148" t="str">
        <f>_xlfn.IFNA(VLOOKUP(K311,'Reference data SID'!L:M,2,FALSE),"")</f>
        <v/>
      </c>
      <c r="M311" s="148" t="str">
        <f>_xlfn.IFNA(VLOOKUP(K311,'Reference data SID'!L:N,3,FALSE),"")</f>
        <v/>
      </c>
      <c r="N311" s="148" t="str">
        <f>_xlfn.IFNA(VLOOKUP(K311,'Reference data SID'!L:O,4,FALSE),"")</f>
        <v/>
      </c>
      <c r="O311" s="147"/>
      <c r="P311" s="147"/>
      <c r="Q311" s="147"/>
      <c r="R311" s="147"/>
      <c r="S311" s="147"/>
      <c r="T311" s="146"/>
      <c r="U311" s="146"/>
      <c r="V311" s="146"/>
      <c r="W311" s="147"/>
      <c r="X311" s="149" t="str">
        <f t="shared" ca="1" si="68"/>
        <v/>
      </c>
      <c r="Y311" s="210" t="str">
        <f>_xlfn.IFNA(VLOOKUP(F311,'Reference data SID'!D:E,2,FALSE),"")</f>
        <v/>
      </c>
      <c r="Z311" s="210" t="str">
        <f t="shared" si="69"/>
        <v>not ok</v>
      </c>
      <c r="AA311" s="210" t="str">
        <f t="shared" si="70"/>
        <v>not ok</v>
      </c>
      <c r="AB311" s="210" t="str">
        <f t="shared" si="71"/>
        <v>ok</v>
      </c>
      <c r="AC311" s="210" t="str">
        <f t="shared" si="72"/>
        <v>_EC</v>
      </c>
      <c r="AD311" s="210" t="str">
        <f t="shared" si="73"/>
        <v>_CAS</v>
      </c>
      <c r="AE311" s="210" t="str">
        <f t="shared" si="74"/>
        <v>_uses</v>
      </c>
      <c r="AF311" s="210" t="str">
        <f t="shared" si="75"/>
        <v/>
      </c>
      <c r="AG311" s="210" t="str">
        <f t="shared" si="76"/>
        <v/>
      </c>
      <c r="AH311" s="210" t="str">
        <f t="shared" si="77"/>
        <v>_articles</v>
      </c>
      <c r="AI311" s="210" t="str">
        <f t="shared" si="78"/>
        <v/>
      </c>
      <c r="AJ311" s="210" t="str">
        <f t="shared" si="79"/>
        <v/>
      </c>
      <c r="AK311" s="210" t="str">
        <f>IF(LEN(F311)&gt;1,CONCATENATE(Table6[[#This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1" s="210" t="str">
        <f>IF(LEN(F311)&gt;1,IF(COUNTIFS($AK$6:AK$502,LEFT(AK311,250))&gt;1,"Duplicate entry: it seems that you have two rows reporting the same stockpile, please verify that it is not a duplicate",""),"")</f>
        <v/>
      </c>
      <c r="AM311" s="210" t="str">
        <f>IF(LEN(F311)&gt;0,IF(ISNUMBER(MATCH(F311,Annex_I_II_entries,0)),"","The Entry name is not within the dropdown list, make sure that you have not copied and pasted overwritting the cell format (with its correponding dropdown list) in column A"),"")</f>
        <v/>
      </c>
      <c r="AN311" s="210" t="str">
        <f t="shared" ca="1" si="80"/>
        <v/>
      </c>
      <c r="AO311" s="210" t="str">
        <f t="shared" ca="1" si="81"/>
        <v/>
      </c>
      <c r="AP311" s="211" t="str">
        <f t="shared" ca="1" si="82"/>
        <v/>
      </c>
      <c r="AQ311" s="211" t="str">
        <f t="shared" ca="1" si="83"/>
        <v/>
      </c>
      <c r="AR311" s="212" t="str">
        <f t="shared" ca="1" si="84"/>
        <v/>
      </c>
    </row>
    <row r="312" spans="1:44" x14ac:dyDescent="0.25">
      <c r="A312" s="86"/>
      <c r="B312" s="86"/>
      <c r="C312" s="144"/>
      <c r="D312" s="145"/>
      <c r="E312" s="144"/>
      <c r="F312" s="144"/>
      <c r="G312" s="144"/>
      <c r="H312" s="144"/>
      <c r="I312" s="191" t="str">
        <f>_xlfn.IFNA(VLOOKUP(F312,'Reference data SID'!$D$2:$Q$673,14,FALSE),"")</f>
        <v/>
      </c>
      <c r="J312" s="191" t="str">
        <f>_xlfn.IFNA(VLOOKUP(I312,'Reference data SID'!$C$3:$E$673,3,FALSE),"")</f>
        <v/>
      </c>
      <c r="K312" s="64" t="str">
        <f>_xlfn.IFNA(IF(J312=FALSE,I312,IF(ISBLANK(G312),VLOOKUP(H312,'Reference data SID'!$N:$P,3,FALSE),VLOOKUP(G312,'Reference data SID'!$M:$P,4,FALSE))),"")</f>
        <v/>
      </c>
      <c r="L312" s="148" t="str">
        <f>_xlfn.IFNA(VLOOKUP(K312,'Reference data SID'!L:M,2,FALSE),"")</f>
        <v/>
      </c>
      <c r="M312" s="148" t="str">
        <f>_xlfn.IFNA(VLOOKUP(K312,'Reference data SID'!L:N,3,FALSE),"")</f>
        <v/>
      </c>
      <c r="N312" s="148" t="str">
        <f>_xlfn.IFNA(VLOOKUP(K312,'Reference data SID'!L:O,4,FALSE),"")</f>
        <v/>
      </c>
      <c r="O312" s="144"/>
      <c r="P312" s="144"/>
      <c r="Q312" s="144"/>
      <c r="R312" s="144"/>
      <c r="S312" s="144"/>
      <c r="T312" s="146"/>
      <c r="U312" s="146"/>
      <c r="V312" s="146"/>
      <c r="W312" s="144"/>
      <c r="X312" s="149" t="str">
        <f t="shared" ca="1" si="68"/>
        <v/>
      </c>
      <c r="Y312" s="210" t="str">
        <f>_xlfn.IFNA(VLOOKUP(F312,'Reference data SID'!D:E,2,FALSE),"")</f>
        <v/>
      </c>
      <c r="Z312" s="210" t="str">
        <f t="shared" si="69"/>
        <v>not ok</v>
      </c>
      <c r="AA312" s="210" t="str">
        <f t="shared" si="70"/>
        <v>not ok</v>
      </c>
      <c r="AB312" s="210" t="str">
        <f t="shared" si="71"/>
        <v>ok</v>
      </c>
      <c r="AC312" s="210" t="str">
        <f t="shared" si="72"/>
        <v>_EC</v>
      </c>
      <c r="AD312" s="210" t="str">
        <f t="shared" si="73"/>
        <v>_CAS</v>
      </c>
      <c r="AE312" s="210" t="str">
        <f t="shared" si="74"/>
        <v>_uses</v>
      </c>
      <c r="AF312" s="210" t="str">
        <f t="shared" si="75"/>
        <v/>
      </c>
      <c r="AG312" s="210" t="str">
        <f t="shared" si="76"/>
        <v/>
      </c>
      <c r="AH312" s="210" t="str">
        <f t="shared" si="77"/>
        <v>_articles</v>
      </c>
      <c r="AI312" s="210" t="str">
        <f t="shared" si="78"/>
        <v/>
      </c>
      <c r="AJ312" s="210" t="str">
        <f t="shared" si="79"/>
        <v/>
      </c>
      <c r="AK312" s="210" t="str">
        <f>IF(LEN(F312)&gt;1,CONCATENATE(Table6[[#This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2" s="210" t="str">
        <f>IF(LEN(F312)&gt;1,IF(COUNTIFS($AK$6:AK$502,LEFT(AK312,250))&gt;1,"Duplicate entry: it seems that you have two rows reporting the same stockpile, please verify that it is not a duplicate",""),"")</f>
        <v/>
      </c>
      <c r="AM312" s="210" t="str">
        <f>IF(LEN(F312)&gt;0,IF(ISNUMBER(MATCH(F312,Annex_I_II_entries,0)),"","The Entry name is not within the dropdown list, make sure that you have not copied and pasted overwritting the cell format (with its correponding dropdown list) in column A"),"")</f>
        <v/>
      </c>
      <c r="AN312" s="210" t="str">
        <f t="shared" ca="1" si="80"/>
        <v/>
      </c>
      <c r="AO312" s="210" t="str">
        <f t="shared" ca="1" si="81"/>
        <v/>
      </c>
      <c r="AP312" s="211" t="str">
        <f t="shared" ca="1" si="82"/>
        <v/>
      </c>
      <c r="AQ312" s="211" t="str">
        <f t="shared" ca="1" si="83"/>
        <v/>
      </c>
      <c r="AR312" s="212" t="str">
        <f t="shared" ca="1" si="84"/>
        <v/>
      </c>
    </row>
    <row r="313" spans="1:44" x14ac:dyDescent="0.25">
      <c r="A313" s="86"/>
      <c r="B313" s="86"/>
      <c r="C313" s="147"/>
      <c r="D313" s="176"/>
      <c r="E313" s="147"/>
      <c r="F313" s="147"/>
      <c r="G313" s="144"/>
      <c r="H313" s="144"/>
      <c r="I313" s="192" t="str">
        <f>_xlfn.IFNA(VLOOKUP(F313,'Reference data SID'!$D$2:$Q$673,14,FALSE),"")</f>
        <v/>
      </c>
      <c r="J313" s="192" t="str">
        <f>_xlfn.IFNA(VLOOKUP(I313,'Reference data SID'!$C$3:$E$673,3,FALSE),"")</f>
        <v/>
      </c>
      <c r="K313" s="64" t="str">
        <f>_xlfn.IFNA(IF(J313=FALSE,I313,IF(ISBLANK(G313),VLOOKUP(H313,'Reference data SID'!$N:$P,3,FALSE),VLOOKUP(G313,'Reference data SID'!$M:$P,4,FALSE))),"")</f>
        <v/>
      </c>
      <c r="L313" s="148" t="str">
        <f>_xlfn.IFNA(VLOOKUP(K313,'Reference data SID'!L:M,2,FALSE),"")</f>
        <v/>
      </c>
      <c r="M313" s="148" t="str">
        <f>_xlfn.IFNA(VLOOKUP(K313,'Reference data SID'!L:N,3,FALSE),"")</f>
        <v/>
      </c>
      <c r="N313" s="148" t="str">
        <f>_xlfn.IFNA(VLOOKUP(K313,'Reference data SID'!L:O,4,FALSE),"")</f>
        <v/>
      </c>
      <c r="O313" s="147"/>
      <c r="P313" s="147"/>
      <c r="Q313" s="147"/>
      <c r="R313" s="147"/>
      <c r="S313" s="147"/>
      <c r="T313" s="146"/>
      <c r="U313" s="146"/>
      <c r="V313" s="146"/>
      <c r="W313" s="147"/>
      <c r="X313" s="149" t="str">
        <f t="shared" ca="1" si="68"/>
        <v/>
      </c>
      <c r="Y313" s="210" t="str">
        <f>_xlfn.IFNA(VLOOKUP(F313,'Reference data SID'!D:E,2,FALSE),"")</f>
        <v/>
      </c>
      <c r="Z313" s="210" t="str">
        <f t="shared" si="69"/>
        <v>not ok</v>
      </c>
      <c r="AA313" s="210" t="str">
        <f t="shared" si="70"/>
        <v>not ok</v>
      </c>
      <c r="AB313" s="210" t="str">
        <f t="shared" si="71"/>
        <v>ok</v>
      </c>
      <c r="AC313" s="210" t="str">
        <f t="shared" si="72"/>
        <v>_EC</v>
      </c>
      <c r="AD313" s="210" t="str">
        <f t="shared" si="73"/>
        <v>_CAS</v>
      </c>
      <c r="AE313" s="210" t="str">
        <f t="shared" si="74"/>
        <v>_uses</v>
      </c>
      <c r="AF313" s="210" t="str">
        <f t="shared" si="75"/>
        <v/>
      </c>
      <c r="AG313" s="210" t="str">
        <f t="shared" si="76"/>
        <v/>
      </c>
      <c r="AH313" s="210" t="str">
        <f t="shared" si="77"/>
        <v>_articles</v>
      </c>
      <c r="AI313" s="210" t="str">
        <f t="shared" si="78"/>
        <v/>
      </c>
      <c r="AJ313" s="210" t="str">
        <f t="shared" si="79"/>
        <v/>
      </c>
      <c r="AK313" s="210" t="str">
        <f>IF(LEN(F313)&gt;1,CONCATENATE(Table6[[#This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3" s="210" t="str">
        <f>IF(LEN(F313)&gt;1,IF(COUNTIFS($AK$6:AK$502,LEFT(AK313,250))&gt;1,"Duplicate entry: it seems that you have two rows reporting the same stockpile, please verify that it is not a duplicate",""),"")</f>
        <v/>
      </c>
      <c r="AM313" s="210" t="str">
        <f>IF(LEN(F313)&gt;0,IF(ISNUMBER(MATCH(F313,Annex_I_II_entries,0)),"","The Entry name is not within the dropdown list, make sure that you have not copied and pasted overwritting the cell format (with its correponding dropdown list) in column A"),"")</f>
        <v/>
      </c>
      <c r="AN313" s="210" t="str">
        <f t="shared" ca="1" si="80"/>
        <v/>
      </c>
      <c r="AO313" s="210" t="str">
        <f t="shared" ca="1" si="81"/>
        <v/>
      </c>
      <c r="AP313" s="211" t="str">
        <f t="shared" ca="1" si="82"/>
        <v/>
      </c>
      <c r="AQ313" s="211" t="str">
        <f t="shared" ca="1" si="83"/>
        <v/>
      </c>
      <c r="AR313" s="212" t="str">
        <f t="shared" ca="1" si="84"/>
        <v/>
      </c>
    </row>
    <row r="314" spans="1:44" x14ac:dyDescent="0.25">
      <c r="A314" s="86"/>
      <c r="B314" s="86"/>
      <c r="C314" s="144"/>
      <c r="D314" s="145"/>
      <c r="E314" s="144"/>
      <c r="F314" s="144"/>
      <c r="G314" s="144"/>
      <c r="H314" s="144"/>
      <c r="I314" s="191" t="str">
        <f>_xlfn.IFNA(VLOOKUP(F314,'Reference data SID'!$D$2:$Q$673,14,FALSE),"")</f>
        <v/>
      </c>
      <c r="J314" s="191" t="str">
        <f>_xlfn.IFNA(VLOOKUP(I314,'Reference data SID'!$C$3:$E$673,3,FALSE),"")</f>
        <v/>
      </c>
      <c r="K314" s="64" t="str">
        <f>_xlfn.IFNA(IF(J314=FALSE,I314,IF(ISBLANK(G314),VLOOKUP(H314,'Reference data SID'!$N:$P,3,FALSE),VLOOKUP(G314,'Reference data SID'!$M:$P,4,FALSE))),"")</f>
        <v/>
      </c>
      <c r="L314" s="148" t="str">
        <f>_xlfn.IFNA(VLOOKUP(K314,'Reference data SID'!L:M,2,FALSE),"")</f>
        <v/>
      </c>
      <c r="M314" s="148" t="str">
        <f>_xlfn.IFNA(VLOOKUP(K314,'Reference data SID'!L:N,3,FALSE),"")</f>
        <v/>
      </c>
      <c r="N314" s="148" t="str">
        <f>_xlfn.IFNA(VLOOKUP(K314,'Reference data SID'!L:O,4,FALSE),"")</f>
        <v/>
      </c>
      <c r="O314" s="144"/>
      <c r="P314" s="144"/>
      <c r="Q314" s="144"/>
      <c r="R314" s="144"/>
      <c r="S314" s="144"/>
      <c r="T314" s="146"/>
      <c r="U314" s="146"/>
      <c r="V314" s="146"/>
      <c r="W314" s="144"/>
      <c r="X314" s="149" t="str">
        <f t="shared" ca="1" si="68"/>
        <v/>
      </c>
      <c r="Y314" s="210" t="str">
        <f>_xlfn.IFNA(VLOOKUP(F314,'Reference data SID'!D:E,2,FALSE),"")</f>
        <v/>
      </c>
      <c r="Z314" s="210" t="str">
        <f t="shared" si="69"/>
        <v>not ok</v>
      </c>
      <c r="AA314" s="210" t="str">
        <f t="shared" si="70"/>
        <v>not ok</v>
      </c>
      <c r="AB314" s="210" t="str">
        <f t="shared" si="71"/>
        <v>ok</v>
      </c>
      <c r="AC314" s="210" t="str">
        <f t="shared" si="72"/>
        <v>_EC</v>
      </c>
      <c r="AD314" s="210" t="str">
        <f t="shared" si="73"/>
        <v>_CAS</v>
      </c>
      <c r="AE314" s="210" t="str">
        <f t="shared" si="74"/>
        <v>_uses</v>
      </c>
      <c r="AF314" s="210" t="str">
        <f t="shared" si="75"/>
        <v/>
      </c>
      <c r="AG314" s="210" t="str">
        <f t="shared" si="76"/>
        <v/>
      </c>
      <c r="AH314" s="210" t="str">
        <f t="shared" si="77"/>
        <v>_articles</v>
      </c>
      <c r="AI314" s="210" t="str">
        <f t="shared" si="78"/>
        <v/>
      </c>
      <c r="AJ314" s="210" t="str">
        <f t="shared" si="79"/>
        <v/>
      </c>
      <c r="AK314" s="210" t="str">
        <f>IF(LEN(F314)&gt;1,CONCATENATE(Table6[[#This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4" s="210" t="str">
        <f>IF(LEN(F314)&gt;1,IF(COUNTIFS($AK$6:AK$502,LEFT(AK314,250))&gt;1,"Duplicate entry: it seems that you have two rows reporting the same stockpile, please verify that it is not a duplicate",""),"")</f>
        <v/>
      </c>
      <c r="AM314" s="210" t="str">
        <f>IF(LEN(F314)&gt;0,IF(ISNUMBER(MATCH(F314,Annex_I_II_entries,0)),"","The Entry name is not within the dropdown list, make sure that you have not copied and pasted overwritting the cell format (with its correponding dropdown list) in column A"),"")</f>
        <v/>
      </c>
      <c r="AN314" s="210" t="str">
        <f t="shared" ca="1" si="80"/>
        <v/>
      </c>
      <c r="AO314" s="210" t="str">
        <f t="shared" ca="1" si="81"/>
        <v/>
      </c>
      <c r="AP314" s="211" t="str">
        <f t="shared" ca="1" si="82"/>
        <v/>
      </c>
      <c r="AQ314" s="211" t="str">
        <f t="shared" ca="1" si="83"/>
        <v/>
      </c>
      <c r="AR314" s="212" t="str">
        <f t="shared" ca="1" si="84"/>
        <v/>
      </c>
    </row>
    <row r="315" spans="1:44" x14ac:dyDescent="0.25">
      <c r="A315" s="86"/>
      <c r="B315" s="86"/>
      <c r="C315" s="147"/>
      <c r="D315" s="176"/>
      <c r="E315" s="147"/>
      <c r="F315" s="147"/>
      <c r="G315" s="144"/>
      <c r="H315" s="144"/>
      <c r="I315" s="192" t="str">
        <f>_xlfn.IFNA(VLOOKUP(F315,'Reference data SID'!$D$2:$Q$673,14,FALSE),"")</f>
        <v/>
      </c>
      <c r="J315" s="192" t="str">
        <f>_xlfn.IFNA(VLOOKUP(I315,'Reference data SID'!$C$3:$E$673,3,FALSE),"")</f>
        <v/>
      </c>
      <c r="K315" s="64" t="str">
        <f>_xlfn.IFNA(IF(J315=FALSE,I315,IF(ISBLANK(G315),VLOOKUP(H315,'Reference data SID'!$N:$P,3,FALSE),VLOOKUP(G315,'Reference data SID'!$M:$P,4,FALSE))),"")</f>
        <v/>
      </c>
      <c r="L315" s="148" t="str">
        <f>_xlfn.IFNA(VLOOKUP(K315,'Reference data SID'!L:M,2,FALSE),"")</f>
        <v/>
      </c>
      <c r="M315" s="148" t="str">
        <f>_xlfn.IFNA(VLOOKUP(K315,'Reference data SID'!L:N,3,FALSE),"")</f>
        <v/>
      </c>
      <c r="N315" s="148" t="str">
        <f>_xlfn.IFNA(VLOOKUP(K315,'Reference data SID'!L:O,4,FALSE),"")</f>
        <v/>
      </c>
      <c r="O315" s="147"/>
      <c r="P315" s="147"/>
      <c r="Q315" s="147"/>
      <c r="R315" s="147"/>
      <c r="S315" s="147"/>
      <c r="T315" s="146"/>
      <c r="U315" s="146"/>
      <c r="V315" s="146"/>
      <c r="W315" s="147"/>
      <c r="X315" s="149" t="str">
        <f t="shared" ca="1" si="68"/>
        <v/>
      </c>
      <c r="Y315" s="210" t="str">
        <f>_xlfn.IFNA(VLOOKUP(F315,'Reference data SID'!D:E,2,FALSE),"")</f>
        <v/>
      </c>
      <c r="Z315" s="210" t="str">
        <f t="shared" si="69"/>
        <v>not ok</v>
      </c>
      <c r="AA315" s="210" t="str">
        <f t="shared" si="70"/>
        <v>not ok</v>
      </c>
      <c r="AB315" s="210" t="str">
        <f t="shared" si="71"/>
        <v>ok</v>
      </c>
      <c r="AC315" s="210" t="str">
        <f t="shared" si="72"/>
        <v>_EC</v>
      </c>
      <c r="AD315" s="210" t="str">
        <f t="shared" si="73"/>
        <v>_CAS</v>
      </c>
      <c r="AE315" s="210" t="str">
        <f t="shared" si="74"/>
        <v>_uses</v>
      </c>
      <c r="AF315" s="210" t="str">
        <f t="shared" si="75"/>
        <v/>
      </c>
      <c r="AG315" s="210" t="str">
        <f t="shared" si="76"/>
        <v/>
      </c>
      <c r="AH315" s="210" t="str">
        <f t="shared" si="77"/>
        <v>_articles</v>
      </c>
      <c r="AI315" s="210" t="str">
        <f t="shared" si="78"/>
        <v/>
      </c>
      <c r="AJ315" s="210" t="str">
        <f t="shared" si="79"/>
        <v/>
      </c>
      <c r="AK315" s="210" t="str">
        <f>IF(LEN(F315)&gt;1,CONCATENATE(Table6[[#This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5" s="210" t="str">
        <f>IF(LEN(F315)&gt;1,IF(COUNTIFS($AK$6:AK$502,LEFT(AK315,250))&gt;1,"Duplicate entry: it seems that you have two rows reporting the same stockpile, please verify that it is not a duplicate",""),"")</f>
        <v/>
      </c>
      <c r="AM315" s="210" t="str">
        <f>IF(LEN(F315)&gt;0,IF(ISNUMBER(MATCH(F315,Annex_I_II_entries,0)),"","The Entry name is not within the dropdown list, make sure that you have not copied and pasted overwritting the cell format (with its correponding dropdown list) in column A"),"")</f>
        <v/>
      </c>
      <c r="AN315" s="210" t="str">
        <f t="shared" ca="1" si="80"/>
        <v/>
      </c>
      <c r="AO315" s="210" t="str">
        <f t="shared" ca="1" si="81"/>
        <v/>
      </c>
      <c r="AP315" s="211" t="str">
        <f t="shared" ca="1" si="82"/>
        <v/>
      </c>
      <c r="AQ315" s="211" t="str">
        <f t="shared" ca="1" si="83"/>
        <v/>
      </c>
      <c r="AR315" s="212" t="str">
        <f t="shared" ca="1" si="84"/>
        <v/>
      </c>
    </row>
    <row r="316" spans="1:44" x14ac:dyDescent="0.25">
      <c r="A316" s="86"/>
      <c r="B316" s="86"/>
      <c r="C316" s="144"/>
      <c r="D316" s="145"/>
      <c r="E316" s="144"/>
      <c r="F316" s="144"/>
      <c r="G316" s="144"/>
      <c r="H316" s="144"/>
      <c r="I316" s="191" t="str">
        <f>_xlfn.IFNA(VLOOKUP(F316,'Reference data SID'!$D$2:$Q$673,14,FALSE),"")</f>
        <v/>
      </c>
      <c r="J316" s="191" t="str">
        <f>_xlfn.IFNA(VLOOKUP(I316,'Reference data SID'!$C$3:$E$673,3,FALSE),"")</f>
        <v/>
      </c>
      <c r="K316" s="64" t="str">
        <f>_xlfn.IFNA(IF(J316=FALSE,I316,IF(ISBLANK(G316),VLOOKUP(H316,'Reference data SID'!$N:$P,3,FALSE),VLOOKUP(G316,'Reference data SID'!$M:$P,4,FALSE))),"")</f>
        <v/>
      </c>
      <c r="L316" s="148" t="str">
        <f>_xlfn.IFNA(VLOOKUP(K316,'Reference data SID'!L:M,2,FALSE),"")</f>
        <v/>
      </c>
      <c r="M316" s="148" t="str">
        <f>_xlfn.IFNA(VLOOKUP(K316,'Reference data SID'!L:N,3,FALSE),"")</f>
        <v/>
      </c>
      <c r="N316" s="148" t="str">
        <f>_xlfn.IFNA(VLOOKUP(K316,'Reference data SID'!L:O,4,FALSE),"")</f>
        <v/>
      </c>
      <c r="O316" s="144"/>
      <c r="P316" s="144"/>
      <c r="Q316" s="144"/>
      <c r="R316" s="144"/>
      <c r="S316" s="144"/>
      <c r="T316" s="146"/>
      <c r="U316" s="146"/>
      <c r="V316" s="146"/>
      <c r="W316" s="144"/>
      <c r="X316" s="149" t="str">
        <f t="shared" ca="1" si="68"/>
        <v/>
      </c>
      <c r="Y316" s="210" t="str">
        <f>_xlfn.IFNA(VLOOKUP(F316,'Reference data SID'!D:E,2,FALSE),"")</f>
        <v/>
      </c>
      <c r="Z316" s="210" t="str">
        <f t="shared" si="69"/>
        <v>not ok</v>
      </c>
      <c r="AA316" s="210" t="str">
        <f t="shared" si="70"/>
        <v>not ok</v>
      </c>
      <c r="AB316" s="210" t="str">
        <f t="shared" si="71"/>
        <v>ok</v>
      </c>
      <c r="AC316" s="210" t="str">
        <f t="shared" si="72"/>
        <v>_EC</v>
      </c>
      <c r="AD316" s="210" t="str">
        <f t="shared" si="73"/>
        <v>_CAS</v>
      </c>
      <c r="AE316" s="210" t="str">
        <f t="shared" si="74"/>
        <v>_uses</v>
      </c>
      <c r="AF316" s="210" t="str">
        <f t="shared" si="75"/>
        <v/>
      </c>
      <c r="AG316" s="210" t="str">
        <f t="shared" si="76"/>
        <v/>
      </c>
      <c r="AH316" s="210" t="str">
        <f t="shared" si="77"/>
        <v>_articles</v>
      </c>
      <c r="AI316" s="210" t="str">
        <f t="shared" si="78"/>
        <v/>
      </c>
      <c r="AJ316" s="210" t="str">
        <f t="shared" si="79"/>
        <v/>
      </c>
      <c r="AK316" s="210" t="str">
        <f>IF(LEN(F316)&gt;1,CONCATENATE(Table6[[#This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6" s="210" t="str">
        <f>IF(LEN(F316)&gt;1,IF(COUNTIFS($AK$6:AK$502,LEFT(AK316,250))&gt;1,"Duplicate entry: it seems that you have two rows reporting the same stockpile, please verify that it is not a duplicate",""),"")</f>
        <v/>
      </c>
      <c r="AM316" s="210" t="str">
        <f>IF(LEN(F316)&gt;0,IF(ISNUMBER(MATCH(F316,Annex_I_II_entries,0)),"","The Entry name is not within the dropdown list, make sure that you have not copied and pasted overwritting the cell format (with its correponding dropdown list) in column A"),"")</f>
        <v/>
      </c>
      <c r="AN316" s="210" t="str">
        <f t="shared" ca="1" si="80"/>
        <v/>
      </c>
      <c r="AO316" s="210" t="str">
        <f t="shared" ca="1" si="81"/>
        <v/>
      </c>
      <c r="AP316" s="211" t="str">
        <f t="shared" ca="1" si="82"/>
        <v/>
      </c>
      <c r="AQ316" s="211" t="str">
        <f t="shared" ca="1" si="83"/>
        <v/>
      </c>
      <c r="AR316" s="212" t="str">
        <f t="shared" ca="1" si="84"/>
        <v/>
      </c>
    </row>
    <row r="317" spans="1:44" x14ac:dyDescent="0.25">
      <c r="A317" s="86"/>
      <c r="B317" s="86"/>
      <c r="C317" s="147"/>
      <c r="D317" s="176"/>
      <c r="E317" s="147"/>
      <c r="F317" s="147"/>
      <c r="G317" s="144"/>
      <c r="H317" s="144"/>
      <c r="I317" s="192" t="str">
        <f>_xlfn.IFNA(VLOOKUP(F317,'Reference data SID'!$D$2:$Q$673,14,FALSE),"")</f>
        <v/>
      </c>
      <c r="J317" s="192" t="str">
        <f>_xlfn.IFNA(VLOOKUP(I317,'Reference data SID'!$C$3:$E$673,3,FALSE),"")</f>
        <v/>
      </c>
      <c r="K317" s="64" t="str">
        <f>_xlfn.IFNA(IF(J317=FALSE,I317,IF(ISBLANK(G317),VLOOKUP(H317,'Reference data SID'!$N:$P,3,FALSE),VLOOKUP(G317,'Reference data SID'!$M:$P,4,FALSE))),"")</f>
        <v/>
      </c>
      <c r="L317" s="148" t="str">
        <f>_xlfn.IFNA(VLOOKUP(K317,'Reference data SID'!L:M,2,FALSE),"")</f>
        <v/>
      </c>
      <c r="M317" s="148" t="str">
        <f>_xlfn.IFNA(VLOOKUP(K317,'Reference data SID'!L:N,3,FALSE),"")</f>
        <v/>
      </c>
      <c r="N317" s="148" t="str">
        <f>_xlfn.IFNA(VLOOKUP(K317,'Reference data SID'!L:O,4,FALSE),"")</f>
        <v/>
      </c>
      <c r="O317" s="147"/>
      <c r="P317" s="147"/>
      <c r="Q317" s="147"/>
      <c r="R317" s="147"/>
      <c r="S317" s="147"/>
      <c r="T317" s="146"/>
      <c r="U317" s="146"/>
      <c r="V317" s="146"/>
      <c r="W317" s="147"/>
      <c r="X317" s="149" t="str">
        <f t="shared" ca="1" si="68"/>
        <v/>
      </c>
      <c r="Y317" s="210" t="str">
        <f>_xlfn.IFNA(VLOOKUP(F317,'Reference data SID'!D:E,2,FALSE),"")</f>
        <v/>
      </c>
      <c r="Z317" s="210" t="str">
        <f t="shared" si="69"/>
        <v>not ok</v>
      </c>
      <c r="AA317" s="210" t="str">
        <f t="shared" si="70"/>
        <v>not ok</v>
      </c>
      <c r="AB317" s="210" t="str">
        <f t="shared" si="71"/>
        <v>ok</v>
      </c>
      <c r="AC317" s="210" t="str">
        <f t="shared" si="72"/>
        <v>_EC</v>
      </c>
      <c r="AD317" s="210" t="str">
        <f t="shared" si="73"/>
        <v>_CAS</v>
      </c>
      <c r="AE317" s="210" t="str">
        <f t="shared" si="74"/>
        <v>_uses</v>
      </c>
      <c r="AF317" s="210" t="str">
        <f t="shared" si="75"/>
        <v/>
      </c>
      <c r="AG317" s="210" t="str">
        <f t="shared" si="76"/>
        <v/>
      </c>
      <c r="AH317" s="210" t="str">
        <f t="shared" si="77"/>
        <v>_articles</v>
      </c>
      <c r="AI317" s="210" t="str">
        <f t="shared" si="78"/>
        <v/>
      </c>
      <c r="AJ317" s="210" t="str">
        <f t="shared" si="79"/>
        <v/>
      </c>
      <c r="AK317" s="210" t="str">
        <f>IF(LEN(F317)&gt;1,CONCATENATE(Table6[[#This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7" s="210" t="str">
        <f>IF(LEN(F317)&gt;1,IF(COUNTIFS($AK$6:AK$502,LEFT(AK317,250))&gt;1,"Duplicate entry: it seems that you have two rows reporting the same stockpile, please verify that it is not a duplicate",""),"")</f>
        <v/>
      </c>
      <c r="AM317" s="210" t="str">
        <f>IF(LEN(F317)&gt;0,IF(ISNUMBER(MATCH(F317,Annex_I_II_entries,0)),"","The Entry name is not within the dropdown list, make sure that you have not copied and pasted overwritting the cell format (with its correponding dropdown list) in column A"),"")</f>
        <v/>
      </c>
      <c r="AN317" s="210" t="str">
        <f t="shared" ca="1" si="80"/>
        <v/>
      </c>
      <c r="AO317" s="210" t="str">
        <f t="shared" ca="1" si="81"/>
        <v/>
      </c>
      <c r="AP317" s="211" t="str">
        <f t="shared" ca="1" si="82"/>
        <v/>
      </c>
      <c r="AQ317" s="211" t="str">
        <f t="shared" ca="1" si="83"/>
        <v/>
      </c>
      <c r="AR317" s="212" t="str">
        <f t="shared" ca="1" si="84"/>
        <v/>
      </c>
    </row>
    <row r="318" spans="1:44" x14ac:dyDescent="0.25">
      <c r="A318" s="86"/>
      <c r="B318" s="86"/>
      <c r="C318" s="144"/>
      <c r="D318" s="145"/>
      <c r="E318" s="144"/>
      <c r="F318" s="144"/>
      <c r="G318" s="144"/>
      <c r="H318" s="144"/>
      <c r="I318" s="191" t="str">
        <f>_xlfn.IFNA(VLOOKUP(F318,'Reference data SID'!$D$2:$Q$673,14,FALSE),"")</f>
        <v/>
      </c>
      <c r="J318" s="191" t="str">
        <f>_xlfn.IFNA(VLOOKUP(I318,'Reference data SID'!$C$3:$E$673,3,FALSE),"")</f>
        <v/>
      </c>
      <c r="K318" s="64" t="str">
        <f>_xlfn.IFNA(IF(J318=FALSE,I318,IF(ISBLANK(G318),VLOOKUP(H318,'Reference data SID'!$N:$P,3,FALSE),VLOOKUP(G318,'Reference data SID'!$M:$P,4,FALSE))),"")</f>
        <v/>
      </c>
      <c r="L318" s="148" t="str">
        <f>_xlfn.IFNA(VLOOKUP(K318,'Reference data SID'!L:M,2,FALSE),"")</f>
        <v/>
      </c>
      <c r="M318" s="148" t="str">
        <f>_xlfn.IFNA(VLOOKUP(K318,'Reference data SID'!L:N,3,FALSE),"")</f>
        <v/>
      </c>
      <c r="N318" s="148" t="str">
        <f>_xlfn.IFNA(VLOOKUP(K318,'Reference data SID'!L:O,4,FALSE),"")</f>
        <v/>
      </c>
      <c r="O318" s="144"/>
      <c r="P318" s="144"/>
      <c r="Q318" s="144"/>
      <c r="R318" s="144"/>
      <c r="S318" s="144"/>
      <c r="T318" s="146"/>
      <c r="U318" s="146"/>
      <c r="V318" s="146"/>
      <c r="W318" s="144"/>
      <c r="X318" s="149" t="str">
        <f t="shared" ca="1" si="68"/>
        <v/>
      </c>
      <c r="Y318" s="210" t="str">
        <f>_xlfn.IFNA(VLOOKUP(F318,'Reference data SID'!D:E,2,FALSE),"")</f>
        <v/>
      </c>
      <c r="Z318" s="210" t="str">
        <f t="shared" si="69"/>
        <v>not ok</v>
      </c>
      <c r="AA318" s="210" t="str">
        <f t="shared" si="70"/>
        <v>not ok</v>
      </c>
      <c r="AB318" s="210" t="str">
        <f t="shared" si="71"/>
        <v>ok</v>
      </c>
      <c r="AC318" s="210" t="str">
        <f t="shared" si="72"/>
        <v>_EC</v>
      </c>
      <c r="AD318" s="210" t="str">
        <f t="shared" si="73"/>
        <v>_CAS</v>
      </c>
      <c r="AE318" s="210" t="str">
        <f t="shared" si="74"/>
        <v>_uses</v>
      </c>
      <c r="AF318" s="210" t="str">
        <f t="shared" si="75"/>
        <v/>
      </c>
      <c r="AG318" s="210" t="str">
        <f t="shared" si="76"/>
        <v/>
      </c>
      <c r="AH318" s="210" t="str">
        <f t="shared" si="77"/>
        <v>_articles</v>
      </c>
      <c r="AI318" s="210" t="str">
        <f t="shared" si="78"/>
        <v/>
      </c>
      <c r="AJ318" s="210" t="str">
        <f t="shared" si="79"/>
        <v/>
      </c>
      <c r="AK318" s="210" t="str">
        <f>IF(LEN(F318)&gt;1,CONCATENATE(Table6[[#This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8" s="210" t="str">
        <f>IF(LEN(F318)&gt;1,IF(COUNTIFS($AK$6:AK$502,LEFT(AK318,250))&gt;1,"Duplicate entry: it seems that you have two rows reporting the same stockpile, please verify that it is not a duplicate",""),"")</f>
        <v/>
      </c>
      <c r="AM318" s="210" t="str">
        <f>IF(LEN(F318)&gt;0,IF(ISNUMBER(MATCH(F318,Annex_I_II_entries,0)),"","The Entry name is not within the dropdown list, make sure that you have not copied and pasted overwritting the cell format (with its correponding dropdown list) in column A"),"")</f>
        <v/>
      </c>
      <c r="AN318" s="210" t="str">
        <f t="shared" ca="1" si="80"/>
        <v/>
      </c>
      <c r="AO318" s="210" t="str">
        <f t="shared" ca="1" si="81"/>
        <v/>
      </c>
      <c r="AP318" s="211" t="str">
        <f t="shared" ca="1" si="82"/>
        <v/>
      </c>
      <c r="AQ318" s="211" t="str">
        <f t="shared" ca="1" si="83"/>
        <v/>
      </c>
      <c r="AR318" s="212" t="str">
        <f t="shared" ca="1" si="84"/>
        <v/>
      </c>
    </row>
    <row r="319" spans="1:44" x14ac:dyDescent="0.25">
      <c r="A319" s="86"/>
      <c r="B319" s="86"/>
      <c r="C319" s="147"/>
      <c r="D319" s="176"/>
      <c r="E319" s="147"/>
      <c r="F319" s="147"/>
      <c r="G319" s="144"/>
      <c r="H319" s="144"/>
      <c r="I319" s="192" t="str">
        <f>_xlfn.IFNA(VLOOKUP(F319,'Reference data SID'!$D$2:$Q$673,14,FALSE),"")</f>
        <v/>
      </c>
      <c r="J319" s="192" t="str">
        <f>_xlfn.IFNA(VLOOKUP(I319,'Reference data SID'!$C$3:$E$673,3,FALSE),"")</f>
        <v/>
      </c>
      <c r="K319" s="64" t="str">
        <f>_xlfn.IFNA(IF(J319=FALSE,I319,IF(ISBLANK(G319),VLOOKUP(H319,'Reference data SID'!$N:$P,3,FALSE),VLOOKUP(G319,'Reference data SID'!$M:$P,4,FALSE))),"")</f>
        <v/>
      </c>
      <c r="L319" s="148" t="str">
        <f>_xlfn.IFNA(VLOOKUP(K319,'Reference data SID'!L:M,2,FALSE),"")</f>
        <v/>
      </c>
      <c r="M319" s="148" t="str">
        <f>_xlfn.IFNA(VLOOKUP(K319,'Reference data SID'!L:N,3,FALSE),"")</f>
        <v/>
      </c>
      <c r="N319" s="148" t="str">
        <f>_xlfn.IFNA(VLOOKUP(K319,'Reference data SID'!L:O,4,FALSE),"")</f>
        <v/>
      </c>
      <c r="O319" s="147"/>
      <c r="P319" s="147"/>
      <c r="Q319" s="147"/>
      <c r="R319" s="147"/>
      <c r="S319" s="147"/>
      <c r="T319" s="146"/>
      <c r="U319" s="146"/>
      <c r="V319" s="146"/>
      <c r="W319" s="147"/>
      <c r="X319" s="149" t="str">
        <f t="shared" ca="1" si="68"/>
        <v/>
      </c>
      <c r="Y319" s="210" t="str">
        <f>_xlfn.IFNA(VLOOKUP(F319,'Reference data SID'!D:E,2,FALSE),"")</f>
        <v/>
      </c>
      <c r="Z319" s="210" t="str">
        <f t="shared" si="69"/>
        <v>not ok</v>
      </c>
      <c r="AA319" s="210" t="str">
        <f t="shared" si="70"/>
        <v>not ok</v>
      </c>
      <c r="AB319" s="210" t="str">
        <f t="shared" si="71"/>
        <v>ok</v>
      </c>
      <c r="AC319" s="210" t="str">
        <f t="shared" si="72"/>
        <v>_EC</v>
      </c>
      <c r="AD319" s="210" t="str">
        <f t="shared" si="73"/>
        <v>_CAS</v>
      </c>
      <c r="AE319" s="210" t="str">
        <f t="shared" si="74"/>
        <v>_uses</v>
      </c>
      <c r="AF319" s="210" t="str">
        <f t="shared" si="75"/>
        <v/>
      </c>
      <c r="AG319" s="210" t="str">
        <f t="shared" si="76"/>
        <v/>
      </c>
      <c r="AH319" s="210" t="str">
        <f t="shared" si="77"/>
        <v>_articles</v>
      </c>
      <c r="AI319" s="210" t="str">
        <f t="shared" si="78"/>
        <v/>
      </c>
      <c r="AJ319" s="210" t="str">
        <f t="shared" si="79"/>
        <v/>
      </c>
      <c r="AK319" s="210" t="str">
        <f>IF(LEN(F319)&gt;1,CONCATENATE(Table6[[#This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19" s="210" t="str">
        <f>IF(LEN(F319)&gt;1,IF(COUNTIFS($AK$6:AK$502,LEFT(AK319,250))&gt;1,"Duplicate entry: it seems that you have two rows reporting the same stockpile, please verify that it is not a duplicate",""),"")</f>
        <v/>
      </c>
      <c r="AM319" s="210" t="str">
        <f>IF(LEN(F319)&gt;0,IF(ISNUMBER(MATCH(F319,Annex_I_II_entries,0)),"","The Entry name is not within the dropdown list, make sure that you have not copied and pasted overwritting the cell format (with its correponding dropdown list) in column A"),"")</f>
        <v/>
      </c>
      <c r="AN319" s="210" t="str">
        <f t="shared" ca="1" si="80"/>
        <v/>
      </c>
      <c r="AO319" s="210" t="str">
        <f t="shared" ca="1" si="81"/>
        <v/>
      </c>
      <c r="AP319" s="211" t="str">
        <f t="shared" ca="1" si="82"/>
        <v/>
      </c>
      <c r="AQ319" s="211" t="str">
        <f t="shared" ca="1" si="83"/>
        <v/>
      </c>
      <c r="AR319" s="212" t="str">
        <f t="shared" ca="1" si="84"/>
        <v/>
      </c>
    </row>
    <row r="320" spans="1:44" x14ac:dyDescent="0.25">
      <c r="A320" s="86"/>
      <c r="B320" s="86"/>
      <c r="C320" s="144"/>
      <c r="D320" s="145"/>
      <c r="E320" s="144"/>
      <c r="F320" s="144"/>
      <c r="G320" s="144"/>
      <c r="H320" s="144"/>
      <c r="I320" s="191" t="str">
        <f>_xlfn.IFNA(VLOOKUP(F320,'Reference data SID'!$D$2:$Q$673,14,FALSE),"")</f>
        <v/>
      </c>
      <c r="J320" s="191" t="str">
        <f>_xlfn.IFNA(VLOOKUP(I320,'Reference data SID'!$C$3:$E$673,3,FALSE),"")</f>
        <v/>
      </c>
      <c r="K320" s="64" t="str">
        <f>_xlfn.IFNA(IF(J320=FALSE,I320,IF(ISBLANK(G320),VLOOKUP(H320,'Reference data SID'!$N:$P,3,FALSE),VLOOKUP(G320,'Reference data SID'!$M:$P,4,FALSE))),"")</f>
        <v/>
      </c>
      <c r="L320" s="148" t="str">
        <f>_xlfn.IFNA(VLOOKUP(K320,'Reference data SID'!L:M,2,FALSE),"")</f>
        <v/>
      </c>
      <c r="M320" s="148" t="str">
        <f>_xlfn.IFNA(VLOOKUP(K320,'Reference data SID'!L:N,3,FALSE),"")</f>
        <v/>
      </c>
      <c r="N320" s="148" t="str">
        <f>_xlfn.IFNA(VLOOKUP(K320,'Reference data SID'!L:O,4,FALSE),"")</f>
        <v/>
      </c>
      <c r="O320" s="144"/>
      <c r="P320" s="144"/>
      <c r="Q320" s="144"/>
      <c r="R320" s="144"/>
      <c r="S320" s="144"/>
      <c r="T320" s="146"/>
      <c r="U320" s="146"/>
      <c r="V320" s="146"/>
      <c r="W320" s="144"/>
      <c r="X320" s="149" t="str">
        <f t="shared" ca="1" si="68"/>
        <v/>
      </c>
      <c r="Y320" s="210" t="str">
        <f>_xlfn.IFNA(VLOOKUP(F320,'Reference data SID'!D:E,2,FALSE),"")</f>
        <v/>
      </c>
      <c r="Z320" s="210" t="str">
        <f t="shared" si="69"/>
        <v>not ok</v>
      </c>
      <c r="AA320" s="210" t="str">
        <f t="shared" si="70"/>
        <v>not ok</v>
      </c>
      <c r="AB320" s="210" t="str">
        <f t="shared" si="71"/>
        <v>ok</v>
      </c>
      <c r="AC320" s="210" t="str">
        <f t="shared" si="72"/>
        <v>_EC</v>
      </c>
      <c r="AD320" s="210" t="str">
        <f t="shared" si="73"/>
        <v>_CAS</v>
      </c>
      <c r="AE320" s="210" t="str">
        <f t="shared" si="74"/>
        <v>_uses</v>
      </c>
      <c r="AF320" s="210" t="str">
        <f t="shared" si="75"/>
        <v/>
      </c>
      <c r="AG320" s="210" t="str">
        <f t="shared" si="76"/>
        <v/>
      </c>
      <c r="AH320" s="210" t="str">
        <f t="shared" si="77"/>
        <v>_articles</v>
      </c>
      <c r="AI320" s="210" t="str">
        <f t="shared" si="78"/>
        <v/>
      </c>
      <c r="AJ320" s="210" t="str">
        <f t="shared" si="79"/>
        <v/>
      </c>
      <c r="AK320" s="210" t="str">
        <f>IF(LEN(F320)&gt;1,CONCATENATE(Table6[[#This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0" s="210" t="str">
        <f>IF(LEN(F320)&gt;1,IF(COUNTIFS($AK$6:AK$502,LEFT(AK320,250))&gt;1,"Duplicate entry: it seems that you have two rows reporting the same stockpile, please verify that it is not a duplicate",""),"")</f>
        <v/>
      </c>
      <c r="AM320" s="210" t="str">
        <f>IF(LEN(F320)&gt;0,IF(ISNUMBER(MATCH(F320,Annex_I_II_entries,0)),"","The Entry name is not within the dropdown list, make sure that you have not copied and pasted overwritting the cell format (with its correponding dropdown list) in column A"),"")</f>
        <v/>
      </c>
      <c r="AN320" s="210" t="str">
        <f t="shared" ca="1" si="80"/>
        <v/>
      </c>
      <c r="AO320" s="210" t="str">
        <f t="shared" ca="1" si="81"/>
        <v/>
      </c>
      <c r="AP320" s="211" t="str">
        <f t="shared" ca="1" si="82"/>
        <v/>
      </c>
      <c r="AQ320" s="211" t="str">
        <f t="shared" ca="1" si="83"/>
        <v/>
      </c>
      <c r="AR320" s="212" t="str">
        <f t="shared" ca="1" si="84"/>
        <v/>
      </c>
    </row>
    <row r="321" spans="1:44" x14ac:dyDescent="0.25">
      <c r="A321" s="86"/>
      <c r="B321" s="86"/>
      <c r="C321" s="147"/>
      <c r="D321" s="176"/>
      <c r="E321" s="147"/>
      <c r="F321" s="147"/>
      <c r="G321" s="144"/>
      <c r="H321" s="144"/>
      <c r="I321" s="192" t="str">
        <f>_xlfn.IFNA(VLOOKUP(F321,'Reference data SID'!$D$2:$Q$673,14,FALSE),"")</f>
        <v/>
      </c>
      <c r="J321" s="192" t="str">
        <f>_xlfn.IFNA(VLOOKUP(I321,'Reference data SID'!$C$3:$E$673,3,FALSE),"")</f>
        <v/>
      </c>
      <c r="K321" s="64" t="str">
        <f>_xlfn.IFNA(IF(J321=FALSE,I321,IF(ISBLANK(G321),VLOOKUP(H321,'Reference data SID'!$N:$P,3,FALSE),VLOOKUP(G321,'Reference data SID'!$M:$P,4,FALSE))),"")</f>
        <v/>
      </c>
      <c r="L321" s="148" t="str">
        <f>_xlfn.IFNA(VLOOKUP(K321,'Reference data SID'!L:M,2,FALSE),"")</f>
        <v/>
      </c>
      <c r="M321" s="148" t="str">
        <f>_xlfn.IFNA(VLOOKUP(K321,'Reference data SID'!L:N,3,FALSE),"")</f>
        <v/>
      </c>
      <c r="N321" s="148" t="str">
        <f>_xlfn.IFNA(VLOOKUP(K321,'Reference data SID'!L:O,4,FALSE),"")</f>
        <v/>
      </c>
      <c r="O321" s="147"/>
      <c r="P321" s="147"/>
      <c r="Q321" s="147"/>
      <c r="R321" s="147"/>
      <c r="S321" s="147"/>
      <c r="T321" s="146"/>
      <c r="U321" s="146"/>
      <c r="V321" s="146"/>
      <c r="W321" s="147"/>
      <c r="X321" s="149" t="str">
        <f t="shared" ca="1" si="68"/>
        <v/>
      </c>
      <c r="Y321" s="210" t="str">
        <f>_xlfn.IFNA(VLOOKUP(F321,'Reference data SID'!D:E,2,FALSE),"")</f>
        <v/>
      </c>
      <c r="Z321" s="210" t="str">
        <f t="shared" si="69"/>
        <v>not ok</v>
      </c>
      <c r="AA321" s="210" t="str">
        <f t="shared" si="70"/>
        <v>not ok</v>
      </c>
      <c r="AB321" s="210" t="str">
        <f t="shared" si="71"/>
        <v>ok</v>
      </c>
      <c r="AC321" s="210" t="str">
        <f t="shared" si="72"/>
        <v>_EC</v>
      </c>
      <c r="AD321" s="210" t="str">
        <f t="shared" si="73"/>
        <v>_CAS</v>
      </c>
      <c r="AE321" s="210" t="str">
        <f t="shared" si="74"/>
        <v>_uses</v>
      </c>
      <c r="AF321" s="210" t="str">
        <f t="shared" si="75"/>
        <v/>
      </c>
      <c r="AG321" s="210" t="str">
        <f t="shared" si="76"/>
        <v/>
      </c>
      <c r="AH321" s="210" t="str">
        <f t="shared" si="77"/>
        <v>_articles</v>
      </c>
      <c r="AI321" s="210" t="str">
        <f t="shared" si="78"/>
        <v/>
      </c>
      <c r="AJ321" s="210" t="str">
        <f t="shared" si="79"/>
        <v/>
      </c>
      <c r="AK321" s="210" t="str">
        <f>IF(LEN(F321)&gt;1,CONCATENATE(Table6[[#This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1" s="210" t="str">
        <f>IF(LEN(F321)&gt;1,IF(COUNTIFS($AK$6:AK$502,LEFT(AK321,250))&gt;1,"Duplicate entry: it seems that you have two rows reporting the same stockpile, please verify that it is not a duplicate",""),"")</f>
        <v/>
      </c>
      <c r="AM321" s="210" t="str">
        <f>IF(LEN(F321)&gt;0,IF(ISNUMBER(MATCH(F321,Annex_I_II_entries,0)),"","The Entry name is not within the dropdown list, make sure that you have not copied and pasted overwritting the cell format (with its correponding dropdown list) in column A"),"")</f>
        <v/>
      </c>
      <c r="AN321" s="210" t="str">
        <f t="shared" ca="1" si="80"/>
        <v/>
      </c>
      <c r="AO321" s="210" t="str">
        <f t="shared" ca="1" si="81"/>
        <v/>
      </c>
      <c r="AP321" s="211" t="str">
        <f t="shared" ca="1" si="82"/>
        <v/>
      </c>
      <c r="AQ321" s="211" t="str">
        <f t="shared" ca="1" si="83"/>
        <v/>
      </c>
      <c r="AR321" s="212" t="str">
        <f t="shared" ca="1" si="84"/>
        <v/>
      </c>
    </row>
    <row r="322" spans="1:44" x14ac:dyDescent="0.25">
      <c r="A322" s="86"/>
      <c r="B322" s="86"/>
      <c r="C322" s="144"/>
      <c r="D322" s="145"/>
      <c r="E322" s="144"/>
      <c r="F322" s="144"/>
      <c r="G322" s="144"/>
      <c r="H322" s="144"/>
      <c r="I322" s="191" t="str">
        <f>_xlfn.IFNA(VLOOKUP(F322,'Reference data SID'!$D$2:$Q$673,14,FALSE),"")</f>
        <v/>
      </c>
      <c r="J322" s="191" t="str">
        <f>_xlfn.IFNA(VLOOKUP(I322,'Reference data SID'!$C$3:$E$673,3,FALSE),"")</f>
        <v/>
      </c>
      <c r="K322" s="64" t="str">
        <f>_xlfn.IFNA(IF(J322=FALSE,I322,IF(ISBLANK(G322),VLOOKUP(H322,'Reference data SID'!$N:$P,3,FALSE),VLOOKUP(G322,'Reference data SID'!$M:$P,4,FALSE))),"")</f>
        <v/>
      </c>
      <c r="L322" s="148" t="str">
        <f>_xlfn.IFNA(VLOOKUP(K322,'Reference data SID'!L:M,2,FALSE),"")</f>
        <v/>
      </c>
      <c r="M322" s="148" t="str">
        <f>_xlfn.IFNA(VLOOKUP(K322,'Reference data SID'!L:N,3,FALSE),"")</f>
        <v/>
      </c>
      <c r="N322" s="148" t="str">
        <f>_xlfn.IFNA(VLOOKUP(K322,'Reference data SID'!L:O,4,FALSE),"")</f>
        <v/>
      </c>
      <c r="O322" s="144"/>
      <c r="P322" s="144"/>
      <c r="Q322" s="144"/>
      <c r="R322" s="144"/>
      <c r="S322" s="144"/>
      <c r="T322" s="146"/>
      <c r="U322" s="146"/>
      <c r="V322" s="146"/>
      <c r="W322" s="144"/>
      <c r="X322" s="149" t="str">
        <f t="shared" ca="1" si="68"/>
        <v/>
      </c>
      <c r="Y322" s="210" t="str">
        <f>_xlfn.IFNA(VLOOKUP(F322,'Reference data SID'!D:E,2,FALSE),"")</f>
        <v/>
      </c>
      <c r="Z322" s="210" t="str">
        <f t="shared" si="69"/>
        <v>not ok</v>
      </c>
      <c r="AA322" s="210" t="str">
        <f t="shared" si="70"/>
        <v>not ok</v>
      </c>
      <c r="AB322" s="210" t="str">
        <f t="shared" si="71"/>
        <v>ok</v>
      </c>
      <c r="AC322" s="210" t="str">
        <f t="shared" si="72"/>
        <v>_EC</v>
      </c>
      <c r="AD322" s="210" t="str">
        <f t="shared" si="73"/>
        <v>_CAS</v>
      </c>
      <c r="AE322" s="210" t="str">
        <f t="shared" si="74"/>
        <v>_uses</v>
      </c>
      <c r="AF322" s="210" t="str">
        <f t="shared" si="75"/>
        <v/>
      </c>
      <c r="AG322" s="210" t="str">
        <f t="shared" si="76"/>
        <v/>
      </c>
      <c r="AH322" s="210" t="str">
        <f t="shared" si="77"/>
        <v>_articles</v>
      </c>
      <c r="AI322" s="210" t="str">
        <f t="shared" si="78"/>
        <v/>
      </c>
      <c r="AJ322" s="210" t="str">
        <f t="shared" si="79"/>
        <v/>
      </c>
      <c r="AK322" s="210" t="str">
        <f>IF(LEN(F322)&gt;1,CONCATENATE(Table6[[#This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2" s="210" t="str">
        <f>IF(LEN(F322)&gt;1,IF(COUNTIFS($AK$6:AK$502,LEFT(AK322,250))&gt;1,"Duplicate entry: it seems that you have two rows reporting the same stockpile, please verify that it is not a duplicate",""),"")</f>
        <v/>
      </c>
      <c r="AM322" s="210" t="str">
        <f>IF(LEN(F322)&gt;0,IF(ISNUMBER(MATCH(F322,Annex_I_II_entries,0)),"","The Entry name is not within the dropdown list, make sure that you have not copied and pasted overwritting the cell format (with its correponding dropdown list) in column A"),"")</f>
        <v/>
      </c>
      <c r="AN322" s="210" t="str">
        <f t="shared" ca="1" si="80"/>
        <v/>
      </c>
      <c r="AO322" s="210" t="str">
        <f t="shared" ca="1" si="81"/>
        <v/>
      </c>
      <c r="AP322" s="211" t="str">
        <f t="shared" ca="1" si="82"/>
        <v/>
      </c>
      <c r="AQ322" s="211" t="str">
        <f t="shared" ca="1" si="83"/>
        <v/>
      </c>
      <c r="AR322" s="212" t="str">
        <f t="shared" ca="1" si="84"/>
        <v/>
      </c>
    </row>
    <row r="323" spans="1:44" x14ac:dyDescent="0.25">
      <c r="A323" s="86"/>
      <c r="B323" s="86"/>
      <c r="C323" s="147"/>
      <c r="D323" s="176"/>
      <c r="E323" s="147"/>
      <c r="F323" s="147"/>
      <c r="G323" s="144"/>
      <c r="H323" s="144"/>
      <c r="I323" s="192" t="str">
        <f>_xlfn.IFNA(VLOOKUP(F323,'Reference data SID'!$D$2:$Q$673,14,FALSE),"")</f>
        <v/>
      </c>
      <c r="J323" s="192" t="str">
        <f>_xlfn.IFNA(VLOOKUP(I323,'Reference data SID'!$C$3:$E$673,3,FALSE),"")</f>
        <v/>
      </c>
      <c r="K323" s="64" t="str">
        <f>_xlfn.IFNA(IF(J323=FALSE,I323,IF(ISBLANK(G323),VLOOKUP(H323,'Reference data SID'!$N:$P,3,FALSE),VLOOKUP(G323,'Reference data SID'!$M:$P,4,FALSE))),"")</f>
        <v/>
      </c>
      <c r="L323" s="148" t="str">
        <f>_xlfn.IFNA(VLOOKUP(K323,'Reference data SID'!L:M,2,FALSE),"")</f>
        <v/>
      </c>
      <c r="M323" s="148" t="str">
        <f>_xlfn.IFNA(VLOOKUP(K323,'Reference data SID'!L:N,3,FALSE),"")</f>
        <v/>
      </c>
      <c r="N323" s="148" t="str">
        <f>_xlfn.IFNA(VLOOKUP(K323,'Reference data SID'!L:O,4,FALSE),"")</f>
        <v/>
      </c>
      <c r="O323" s="147"/>
      <c r="P323" s="147"/>
      <c r="Q323" s="147"/>
      <c r="R323" s="147"/>
      <c r="S323" s="147"/>
      <c r="T323" s="146"/>
      <c r="U323" s="146"/>
      <c r="V323" s="146"/>
      <c r="W323" s="147"/>
      <c r="X323" s="149" t="str">
        <f t="shared" ca="1" si="68"/>
        <v/>
      </c>
      <c r="Y323" s="210" t="str">
        <f>_xlfn.IFNA(VLOOKUP(F323,'Reference data SID'!D:E,2,FALSE),"")</f>
        <v/>
      </c>
      <c r="Z323" s="210" t="str">
        <f t="shared" si="69"/>
        <v>not ok</v>
      </c>
      <c r="AA323" s="210" t="str">
        <f t="shared" si="70"/>
        <v>not ok</v>
      </c>
      <c r="AB323" s="210" t="str">
        <f t="shared" si="71"/>
        <v>ok</v>
      </c>
      <c r="AC323" s="210" t="str">
        <f t="shared" si="72"/>
        <v>_EC</v>
      </c>
      <c r="AD323" s="210" t="str">
        <f t="shared" si="73"/>
        <v>_CAS</v>
      </c>
      <c r="AE323" s="210" t="str">
        <f t="shared" si="74"/>
        <v>_uses</v>
      </c>
      <c r="AF323" s="210" t="str">
        <f t="shared" si="75"/>
        <v/>
      </c>
      <c r="AG323" s="210" t="str">
        <f t="shared" si="76"/>
        <v/>
      </c>
      <c r="AH323" s="210" t="str">
        <f t="shared" si="77"/>
        <v>_articles</v>
      </c>
      <c r="AI323" s="210" t="str">
        <f t="shared" si="78"/>
        <v/>
      </c>
      <c r="AJ323" s="210" t="str">
        <f t="shared" si="79"/>
        <v/>
      </c>
      <c r="AK323" s="210" t="str">
        <f>IF(LEN(F323)&gt;1,CONCATENATE(Table6[[#This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3" s="210" t="str">
        <f>IF(LEN(F323)&gt;1,IF(COUNTIFS($AK$6:AK$502,LEFT(AK323,250))&gt;1,"Duplicate entry: it seems that you have two rows reporting the same stockpile, please verify that it is not a duplicate",""),"")</f>
        <v/>
      </c>
      <c r="AM323" s="210" t="str">
        <f>IF(LEN(F323)&gt;0,IF(ISNUMBER(MATCH(F323,Annex_I_II_entries,0)),"","The Entry name is not within the dropdown list, make sure that you have not copied and pasted overwritting the cell format (with its correponding dropdown list) in column A"),"")</f>
        <v/>
      </c>
      <c r="AN323" s="210" t="str">
        <f t="shared" ca="1" si="80"/>
        <v/>
      </c>
      <c r="AO323" s="210" t="str">
        <f t="shared" ca="1" si="81"/>
        <v/>
      </c>
      <c r="AP323" s="211" t="str">
        <f t="shared" ca="1" si="82"/>
        <v/>
      </c>
      <c r="AQ323" s="211" t="str">
        <f t="shared" ca="1" si="83"/>
        <v/>
      </c>
      <c r="AR323" s="212" t="str">
        <f t="shared" ca="1" si="84"/>
        <v/>
      </c>
    </row>
    <row r="324" spans="1:44" x14ac:dyDescent="0.25">
      <c r="A324" s="86"/>
      <c r="B324" s="86"/>
      <c r="C324" s="144"/>
      <c r="D324" s="145"/>
      <c r="E324" s="144"/>
      <c r="F324" s="144"/>
      <c r="G324" s="144"/>
      <c r="H324" s="144"/>
      <c r="I324" s="191" t="str">
        <f>_xlfn.IFNA(VLOOKUP(F324,'Reference data SID'!$D$2:$Q$673,14,FALSE),"")</f>
        <v/>
      </c>
      <c r="J324" s="191" t="str">
        <f>_xlfn.IFNA(VLOOKUP(I324,'Reference data SID'!$C$3:$E$673,3,FALSE),"")</f>
        <v/>
      </c>
      <c r="K324" s="64" t="str">
        <f>_xlfn.IFNA(IF(J324=FALSE,I324,IF(ISBLANK(G324),VLOOKUP(H324,'Reference data SID'!$N:$P,3,FALSE),VLOOKUP(G324,'Reference data SID'!$M:$P,4,FALSE))),"")</f>
        <v/>
      </c>
      <c r="L324" s="148" t="str">
        <f>_xlfn.IFNA(VLOOKUP(K324,'Reference data SID'!L:M,2,FALSE),"")</f>
        <v/>
      </c>
      <c r="M324" s="148" t="str">
        <f>_xlfn.IFNA(VLOOKUP(K324,'Reference data SID'!L:N,3,FALSE),"")</f>
        <v/>
      </c>
      <c r="N324" s="148" t="str">
        <f>_xlfn.IFNA(VLOOKUP(K324,'Reference data SID'!L:O,4,FALSE),"")</f>
        <v/>
      </c>
      <c r="O324" s="144"/>
      <c r="P324" s="144"/>
      <c r="Q324" s="144"/>
      <c r="R324" s="144"/>
      <c r="S324" s="144"/>
      <c r="T324" s="146"/>
      <c r="U324" s="146"/>
      <c r="V324" s="146"/>
      <c r="W324" s="144"/>
      <c r="X324" s="149" t="str">
        <f t="shared" ca="1" si="68"/>
        <v/>
      </c>
      <c r="Y324" s="210" t="str">
        <f>_xlfn.IFNA(VLOOKUP(F324,'Reference data SID'!D:E,2,FALSE),"")</f>
        <v/>
      </c>
      <c r="Z324" s="210" t="str">
        <f t="shared" si="69"/>
        <v>not ok</v>
      </c>
      <c r="AA324" s="210" t="str">
        <f t="shared" si="70"/>
        <v>not ok</v>
      </c>
      <c r="AB324" s="210" t="str">
        <f t="shared" si="71"/>
        <v>ok</v>
      </c>
      <c r="AC324" s="210" t="str">
        <f t="shared" si="72"/>
        <v>_EC</v>
      </c>
      <c r="AD324" s="210" t="str">
        <f t="shared" si="73"/>
        <v>_CAS</v>
      </c>
      <c r="AE324" s="210" t="str">
        <f t="shared" si="74"/>
        <v>_uses</v>
      </c>
      <c r="AF324" s="210" t="str">
        <f t="shared" si="75"/>
        <v/>
      </c>
      <c r="AG324" s="210" t="str">
        <f t="shared" si="76"/>
        <v/>
      </c>
      <c r="AH324" s="210" t="str">
        <f t="shared" si="77"/>
        <v>_articles</v>
      </c>
      <c r="AI324" s="210" t="str">
        <f t="shared" si="78"/>
        <v/>
      </c>
      <c r="AJ324" s="210" t="str">
        <f t="shared" si="79"/>
        <v/>
      </c>
      <c r="AK324" s="210" t="str">
        <f>IF(LEN(F324)&gt;1,CONCATENATE(Table6[[#This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4" s="210" t="str">
        <f>IF(LEN(F324)&gt;1,IF(COUNTIFS($AK$6:AK$502,LEFT(AK324,250))&gt;1,"Duplicate entry: it seems that you have two rows reporting the same stockpile, please verify that it is not a duplicate",""),"")</f>
        <v/>
      </c>
      <c r="AM324" s="210" t="str">
        <f>IF(LEN(F324)&gt;0,IF(ISNUMBER(MATCH(F324,Annex_I_II_entries,0)),"","The Entry name is not within the dropdown list, make sure that you have not copied and pasted overwritting the cell format (with its correponding dropdown list) in column A"),"")</f>
        <v/>
      </c>
      <c r="AN324" s="210" t="str">
        <f t="shared" ca="1" si="80"/>
        <v/>
      </c>
      <c r="AO324" s="210" t="str">
        <f t="shared" ca="1" si="81"/>
        <v/>
      </c>
      <c r="AP324" s="211" t="str">
        <f t="shared" ca="1" si="82"/>
        <v/>
      </c>
      <c r="AQ324" s="211" t="str">
        <f t="shared" ca="1" si="83"/>
        <v/>
      </c>
      <c r="AR324" s="212" t="str">
        <f t="shared" ca="1" si="84"/>
        <v/>
      </c>
    </row>
    <row r="325" spans="1:44" x14ac:dyDescent="0.25">
      <c r="A325" s="86"/>
      <c r="B325" s="86"/>
      <c r="C325" s="147"/>
      <c r="D325" s="176"/>
      <c r="E325" s="147"/>
      <c r="F325" s="147"/>
      <c r="G325" s="144"/>
      <c r="H325" s="144"/>
      <c r="I325" s="192" t="str">
        <f>_xlfn.IFNA(VLOOKUP(F325,'Reference data SID'!$D$2:$Q$673,14,FALSE),"")</f>
        <v/>
      </c>
      <c r="J325" s="192" t="str">
        <f>_xlfn.IFNA(VLOOKUP(I325,'Reference data SID'!$C$3:$E$673,3,FALSE),"")</f>
        <v/>
      </c>
      <c r="K325" s="64" t="str">
        <f>_xlfn.IFNA(IF(J325=FALSE,I325,IF(ISBLANK(G325),VLOOKUP(H325,'Reference data SID'!$N:$P,3,FALSE),VLOOKUP(G325,'Reference data SID'!$M:$P,4,FALSE))),"")</f>
        <v/>
      </c>
      <c r="L325" s="148" t="str">
        <f>_xlfn.IFNA(VLOOKUP(K325,'Reference data SID'!L:M,2,FALSE),"")</f>
        <v/>
      </c>
      <c r="M325" s="148" t="str">
        <f>_xlfn.IFNA(VLOOKUP(K325,'Reference data SID'!L:N,3,FALSE),"")</f>
        <v/>
      </c>
      <c r="N325" s="148" t="str">
        <f>_xlfn.IFNA(VLOOKUP(K325,'Reference data SID'!L:O,4,FALSE),"")</f>
        <v/>
      </c>
      <c r="O325" s="147"/>
      <c r="P325" s="147"/>
      <c r="Q325" s="147"/>
      <c r="R325" s="147"/>
      <c r="S325" s="147"/>
      <c r="T325" s="146"/>
      <c r="U325" s="146"/>
      <c r="V325" s="146"/>
      <c r="W325" s="147"/>
      <c r="X325" s="149" t="str">
        <f t="shared" ca="1" si="68"/>
        <v/>
      </c>
      <c r="Y325" s="210" t="str">
        <f>_xlfn.IFNA(VLOOKUP(F325,'Reference data SID'!D:E,2,FALSE),"")</f>
        <v/>
      </c>
      <c r="Z325" s="210" t="str">
        <f t="shared" si="69"/>
        <v>not ok</v>
      </c>
      <c r="AA325" s="210" t="str">
        <f t="shared" si="70"/>
        <v>not ok</v>
      </c>
      <c r="AB325" s="210" t="str">
        <f t="shared" si="71"/>
        <v>ok</v>
      </c>
      <c r="AC325" s="210" t="str">
        <f t="shared" si="72"/>
        <v>_EC</v>
      </c>
      <c r="AD325" s="210" t="str">
        <f t="shared" si="73"/>
        <v>_CAS</v>
      </c>
      <c r="AE325" s="210" t="str">
        <f t="shared" si="74"/>
        <v>_uses</v>
      </c>
      <c r="AF325" s="210" t="str">
        <f t="shared" si="75"/>
        <v/>
      </c>
      <c r="AG325" s="210" t="str">
        <f t="shared" si="76"/>
        <v/>
      </c>
      <c r="AH325" s="210" t="str">
        <f t="shared" si="77"/>
        <v>_articles</v>
      </c>
      <c r="AI325" s="210" t="str">
        <f t="shared" si="78"/>
        <v/>
      </c>
      <c r="AJ325" s="210" t="str">
        <f t="shared" si="79"/>
        <v/>
      </c>
      <c r="AK325" s="210" t="str">
        <f>IF(LEN(F325)&gt;1,CONCATENATE(Table6[[#This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5" s="210" t="str">
        <f>IF(LEN(F325)&gt;1,IF(COUNTIFS($AK$6:AK$502,LEFT(AK325,250))&gt;1,"Duplicate entry: it seems that you have two rows reporting the same stockpile, please verify that it is not a duplicate",""),"")</f>
        <v/>
      </c>
      <c r="AM325" s="210" t="str">
        <f>IF(LEN(F325)&gt;0,IF(ISNUMBER(MATCH(F325,Annex_I_II_entries,0)),"","The Entry name is not within the dropdown list, make sure that you have not copied and pasted overwritting the cell format (with its correponding dropdown list) in column A"),"")</f>
        <v/>
      </c>
      <c r="AN325" s="210" t="str">
        <f t="shared" ca="1" si="80"/>
        <v/>
      </c>
      <c r="AO325" s="210" t="str">
        <f t="shared" ca="1" si="81"/>
        <v/>
      </c>
      <c r="AP325" s="211" t="str">
        <f t="shared" ca="1" si="82"/>
        <v/>
      </c>
      <c r="AQ325" s="211" t="str">
        <f t="shared" ca="1" si="83"/>
        <v/>
      </c>
      <c r="AR325" s="212" t="str">
        <f t="shared" ca="1" si="84"/>
        <v/>
      </c>
    </row>
    <row r="326" spans="1:44" x14ac:dyDescent="0.25">
      <c r="A326" s="86"/>
      <c r="B326" s="86"/>
      <c r="C326" s="144"/>
      <c r="D326" s="145"/>
      <c r="E326" s="144"/>
      <c r="F326" s="144"/>
      <c r="G326" s="144"/>
      <c r="H326" s="144"/>
      <c r="I326" s="191" t="str">
        <f>_xlfn.IFNA(VLOOKUP(F326,'Reference data SID'!$D$2:$Q$673,14,FALSE),"")</f>
        <v/>
      </c>
      <c r="J326" s="191" t="str">
        <f>_xlfn.IFNA(VLOOKUP(I326,'Reference data SID'!$C$3:$E$673,3,FALSE),"")</f>
        <v/>
      </c>
      <c r="K326" s="64" t="str">
        <f>_xlfn.IFNA(IF(J326=FALSE,I326,IF(ISBLANK(G326),VLOOKUP(H326,'Reference data SID'!$N:$P,3,FALSE),VLOOKUP(G326,'Reference data SID'!$M:$P,4,FALSE))),"")</f>
        <v/>
      </c>
      <c r="L326" s="148" t="str">
        <f>_xlfn.IFNA(VLOOKUP(K326,'Reference data SID'!L:M,2,FALSE),"")</f>
        <v/>
      </c>
      <c r="M326" s="148" t="str">
        <f>_xlfn.IFNA(VLOOKUP(K326,'Reference data SID'!L:N,3,FALSE),"")</f>
        <v/>
      </c>
      <c r="N326" s="148" t="str">
        <f>_xlfn.IFNA(VLOOKUP(K326,'Reference data SID'!L:O,4,FALSE),"")</f>
        <v/>
      </c>
      <c r="O326" s="144"/>
      <c r="P326" s="144"/>
      <c r="Q326" s="144"/>
      <c r="R326" s="144"/>
      <c r="S326" s="144"/>
      <c r="T326" s="146"/>
      <c r="U326" s="146"/>
      <c r="V326" s="146"/>
      <c r="W326" s="144"/>
      <c r="X326" s="149" t="str">
        <f t="shared" ref="X326:X389" ca="1" si="85" xml:space="preserve">
CONCATENATE(AL326,
IF(AND(LEN(AL326)&gt;2,OR(LEN(AM326&gt;2),LEN(AN326&gt;2),LEN(AO326&gt;2),(AP326&gt;2),LEN(AQ326&gt;2),LEN(AR326&gt;2))),CONCATENATE("; ",CHAR(10)),""),
AM326,
IF(AND(LEN(AM326)&gt;2,OR(LEN(AN326&gt;2),LEN(AO326&gt;2),(AP326&gt;2),LEN(AQ326&gt;2),LEN(AR326&gt;1))),CONCATENATE("; ",CHAR(10)),""),
AN326,
IF(AND(LEN(AN326)&gt;2,OR(LEN(AO326&gt;2),(AP326&gt;2),LEN(AQ326&gt;2),LEN(AR326&gt;2))),CONCATENATE("; ",CHAR(10)),""),
AO326,
IF(AND(LEN(AO326)&gt;2,OR((AP326&gt;2),LEN(AQ326&gt;1),LEN(AR326&gt;2))),CONCATENATE("; ",CHAR(10)),""),
AP326,
IF(AND(LEN(AP326)&gt;2,OR((AQ326&gt;2),LEN(AR326&gt;2))),CONCATENATE("; ",CHAR(10)),""),
AQ326,
IF(AND(LEN(AQ326)&gt;2,(LEN(AR326&gt;2))),CONCATENATE("; ",CHAR(10)),""),
AR326
)</f>
        <v/>
      </c>
      <c r="Y326" s="210" t="str">
        <f>_xlfn.IFNA(VLOOKUP(F326,'Reference data SID'!D:E,2,FALSE),"")</f>
        <v/>
      </c>
      <c r="Z326" s="210" t="str">
        <f t="shared" si="69"/>
        <v>not ok</v>
      </c>
      <c r="AA326" s="210" t="str">
        <f t="shared" si="70"/>
        <v>not ok</v>
      </c>
      <c r="AB326" s="210" t="str">
        <f t="shared" si="71"/>
        <v>ok</v>
      </c>
      <c r="AC326" s="210" t="str">
        <f t="shared" si="72"/>
        <v>_EC</v>
      </c>
      <c r="AD326" s="210" t="str">
        <f t="shared" si="73"/>
        <v>_CAS</v>
      </c>
      <c r="AE326" s="210" t="str">
        <f t="shared" si="74"/>
        <v>_uses</v>
      </c>
      <c r="AF326" s="210" t="str">
        <f t="shared" si="75"/>
        <v/>
      </c>
      <c r="AG326" s="210" t="str">
        <f t="shared" si="76"/>
        <v/>
      </c>
      <c r="AH326" s="210" t="str">
        <f t="shared" si="77"/>
        <v>_articles</v>
      </c>
      <c r="AI326" s="210" t="str">
        <f t="shared" si="78"/>
        <v/>
      </c>
      <c r="AJ326" s="210" t="str">
        <f t="shared" si="79"/>
        <v/>
      </c>
      <c r="AK326" s="210" t="str">
        <f>IF(LEN(F326)&gt;1,CONCATENATE(Table6[[#This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6" s="210" t="str">
        <f>IF(LEN(F326)&gt;1,IF(COUNTIFS($AK$6:AK$502,LEFT(AK326,250))&gt;1,"Duplicate entry: it seems that you have two rows reporting the same stockpile, please verify that it is not a duplicate",""),"")</f>
        <v/>
      </c>
      <c r="AM326" s="210" t="str">
        <f>IF(LEN(F326)&gt;0,IF(ISNUMBER(MATCH(F326,Annex_I_II_entries,0)),"","The Entry name is not within the dropdown list, make sure that you have not copied and pasted overwritting the cell format (with its correponding dropdown list) in column A"),"")</f>
        <v/>
      </c>
      <c r="AN326" s="210" t="str">
        <f t="shared" ca="1" si="80"/>
        <v/>
      </c>
      <c r="AO326" s="210" t="str">
        <f t="shared" ca="1" si="81"/>
        <v/>
      </c>
      <c r="AP326" s="211" t="str">
        <f t="shared" ca="1" si="82"/>
        <v/>
      </c>
      <c r="AQ326" s="211" t="str">
        <f t="shared" ca="1" si="83"/>
        <v/>
      </c>
      <c r="AR326" s="212" t="str">
        <f t="shared" ca="1" si="84"/>
        <v/>
      </c>
    </row>
    <row r="327" spans="1:44" x14ac:dyDescent="0.25">
      <c r="A327" s="86"/>
      <c r="B327" s="86"/>
      <c r="C327" s="147"/>
      <c r="D327" s="176"/>
      <c r="E327" s="147"/>
      <c r="F327" s="147"/>
      <c r="G327" s="144"/>
      <c r="H327" s="144"/>
      <c r="I327" s="192" t="str">
        <f>_xlfn.IFNA(VLOOKUP(F327,'Reference data SID'!$D$2:$Q$673,14,FALSE),"")</f>
        <v/>
      </c>
      <c r="J327" s="192" t="str">
        <f>_xlfn.IFNA(VLOOKUP(I327,'Reference data SID'!$C$3:$E$673,3,FALSE),"")</f>
        <v/>
      </c>
      <c r="K327" s="64" t="str">
        <f>_xlfn.IFNA(IF(J327=FALSE,I327,IF(ISBLANK(G327),VLOOKUP(H327,'Reference data SID'!$N:$P,3,FALSE),VLOOKUP(G327,'Reference data SID'!$M:$P,4,FALSE))),"")</f>
        <v/>
      </c>
      <c r="L327" s="148" t="str">
        <f>_xlfn.IFNA(VLOOKUP(K327,'Reference data SID'!L:M,2,FALSE),"")</f>
        <v/>
      </c>
      <c r="M327" s="148" t="str">
        <f>_xlfn.IFNA(VLOOKUP(K327,'Reference data SID'!L:N,3,FALSE),"")</f>
        <v/>
      </c>
      <c r="N327" s="148" t="str">
        <f>_xlfn.IFNA(VLOOKUP(K327,'Reference data SID'!L:O,4,FALSE),"")</f>
        <v/>
      </c>
      <c r="O327" s="147"/>
      <c r="P327" s="147"/>
      <c r="Q327" s="147"/>
      <c r="R327" s="147"/>
      <c r="S327" s="147"/>
      <c r="T327" s="146"/>
      <c r="U327" s="146"/>
      <c r="V327" s="146"/>
      <c r="W327" s="147"/>
      <c r="X327" s="149" t="str">
        <f t="shared" ca="1" si="85"/>
        <v/>
      </c>
      <c r="Y327" s="210" t="str">
        <f>_xlfn.IFNA(VLOOKUP(F327,'Reference data SID'!D:E,2,FALSE),"")</f>
        <v/>
      </c>
      <c r="Z327" s="210" t="str">
        <f t="shared" ref="Z327:Z390" si="86">IF(AND(Y327=TRUE,LEN(H327)&lt;1),"ok","not ok")</f>
        <v>not ok</v>
      </c>
      <c r="AA327" s="210" t="str">
        <f t="shared" ref="AA327:AA390" si="87">IF(AND(Y327=TRUE, LEN(G327)&lt;1),"ok","not ok")</f>
        <v>not ok</v>
      </c>
      <c r="AB327" s="210" t="str">
        <f t="shared" ref="AB327:AB390" si="88">IF(LEN(CONCATENATE(G327,H327))&gt;0, "not ok", "ok")</f>
        <v>ok</v>
      </c>
      <c r="AC327" s="210" t="str">
        <f t="shared" ref="AC327:AC390" si="89">CONCATENATE(SUBSTITUTE(SUBSTITUTE(SUBSTITUTE(SUBSTITUTE(SUBSTITUTE(SUBSTITUTE(F327," ","_"),"(","_"),")","_"),"-","_"),";","_"),",","_"),"_EC")</f>
        <v>_EC</v>
      </c>
      <c r="AD327" s="210" t="str">
        <f t="shared" ref="AD327:AD390" si="90">CONCATENATE(SUBSTITUTE(SUBSTITUTE(SUBSTITUTE(SUBSTITUTE(SUBSTITUTE(SUBSTITUTE(F327," ","_"),"(","_"),")","_"),"-","_"),";","_"),",","_"),"_CAS")</f>
        <v>_CAS</v>
      </c>
      <c r="AE327" s="210" t="str">
        <f t="shared" ref="AE327:AE390" si="91">CONCATENATE(SUBSTITUTE(SUBSTITUTE(SUBSTITUTE(SUBSTITUTE(SUBSTITUTE(SUBSTITUTE(F327," ","_"),"(","_"),")","_"),"-","_"),";","_"),",","_"),"_uses")</f>
        <v>_uses</v>
      </c>
      <c r="AF327" s="210" t="str">
        <f t="shared" ref="AF327:AF390" si="92">IF(RIGHT(SUBSTITUTE(SUBSTITUTE(SUBSTITUTE(SUBSTITUTE(SUBSTITUTE(SUBSTITUTE(T327," ","_"),"(","_"),")","_"),"-","_"),";","_"),"/","_"),1)="_",LEFT(SUBSTITUTE(SUBSTITUTE(SUBSTITUTE(SUBSTITUTE(SUBSTITUTE(SUBSTITUTE(T327," ","_"),"(","_"),")","_"),"-","_"),";","_"),"/","_"),LEN(T327)-1),(SUBSTITUTE(SUBSTITUTE(SUBSTITUTE(SUBSTITUTE(SUBSTITUTE(SUBSTITUTE(T327," ","_"),"(","_"),")","_"),"-","_"),";","_"),"/","_")))</f>
        <v/>
      </c>
      <c r="AG327" s="210" t="str">
        <f t="shared" ref="AG327:AG390" si="93">IF(RIGHT(SUBSTITUTE(SUBSTITUTE(SUBSTITUTE(SUBSTITUTE(SUBSTITUTE(SUBSTITUTE(U327," ","_"),"(","_"),")","_"),"-","_"),";","_"),"/","_"),1)="_",LEFT(SUBSTITUTE(SUBSTITUTE(SUBSTITUTE(SUBSTITUTE(SUBSTITUTE(SUBSTITUTE(U327," ","_"),"(","_"),")","_"),"-","_"),";","_"),"/","_"),LEN(U327)-1),(SUBSTITUTE(SUBSTITUTE(SUBSTITUTE(SUBSTITUTE(SUBSTITUTE(SUBSTITUTE(U327," ","_"),"(","_"),")","_"),"-","_"),";","_"),"/","_")))</f>
        <v/>
      </c>
      <c r="AH327" s="210" t="str">
        <f t="shared" ref="AH327:AH390" si="94">CONCATENATE(SUBSTITUTE(SUBSTITUTE(SUBSTITUTE(SUBSTITUTE(SUBSTITUTE(SUBSTITUTE(F327," ","_"),"(","_"),")","_"),"-","_"),";","_"),",","_"),"_articles")</f>
        <v>_articles</v>
      </c>
      <c r="AI327" s="210" t="str">
        <f t="shared" ref="AI327:AI390" si="95">IF(RIGHT(SUBSTITUTE(SUBSTITUTE(SUBSTITUTE(SUBSTITUTE(SUBSTITUTE(SUBSTITUTE(T327," ","_"),"(","_"),")","_"),"-","_"),";","_"),"/","_"),1)="_",LEFT(SUBSTITUTE(SUBSTITUTE(SUBSTITUTE(SUBSTITUTE(SUBSTITUTE(SUBSTITUTE(T327," ","_"),"(","_"),")","_"),"-","_"),";","_"),"/","_"),LEN(T327)-1),(SUBSTITUTE(SUBSTITUTE(SUBSTITUTE(SUBSTITUTE(SUBSTITUTE(SUBSTITUTE(T327," ","_"),"(","_"),")","_"),"-","_"),";","_"),"/","_")))</f>
        <v/>
      </c>
      <c r="AJ327" s="210" t="str">
        <f t="shared" ref="AJ327:AJ390" si="96">IF(RIGHT(SUBSTITUTE(SUBSTITUTE(SUBSTITUTE(SUBSTITUTE(SUBSTITUTE(SUBSTITUTE(U327," ","_"),"(","_"),")","_"),"-","_"),";","_"),"/","_"),1)="_",LEFT(SUBSTITUTE(SUBSTITUTE(SUBSTITUTE(SUBSTITUTE(SUBSTITUTE(SUBSTITUTE(U327," ","_"),"(","_"),")","_"),"-","_"),";","_"),"/","_"),LEN(U327)-1),(SUBSTITUTE(SUBSTITUTE(SUBSTITUTE(SUBSTITUTE(SUBSTITUTE(SUBSTITUTE(U327," ","_"),"(","_"),")","_"),"-","_"),";","_"),"/","_")))</f>
        <v/>
      </c>
      <c r="AK327" s="210" t="str">
        <f>IF(LEN(F327)&gt;1,CONCATENATE(Table6[[#This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7" s="210" t="str">
        <f>IF(LEN(F327)&gt;1,IF(COUNTIFS($AK$6:AK$502,LEFT(AK327,250))&gt;1,"Duplicate entry: it seems that you have two rows reporting the same stockpile, please verify that it is not a duplicate",""),"")</f>
        <v/>
      </c>
      <c r="AM327" s="210" t="str">
        <f>IF(LEN(F327)&gt;0,IF(ISNUMBER(MATCH(F327,Annex_I_II_entries,0)),"","The Entry name is not within the dropdown list, make sure that you have not copied and pasted overwritting the cell format (with its correponding dropdown list) in column A"),"")</f>
        <v/>
      </c>
      <c r="AN327" s="210" t="str">
        <f t="shared" ref="AN327:AN390" ca="1" si="97">IF(LEN(G327)&gt;0,IF(ISNUMBER(MATCH(G327,INDIRECT(AC327),0)),"","The EC number is not within the dropdown list, make sure that you have not copied and pasted overwritting the cell format (with its correponding dropdown list) in column B or that you have not removed/modified the name of the entry in column E"),"")</f>
        <v/>
      </c>
      <c r="AO327" s="210" t="str">
        <f t="shared" ref="AO327:AO390" ca="1" si="98">IF(LEN(H327)&gt;0,IF(ISNUMBER(MATCH(H327,INDIRECT(AD327),0)),"","The CAS number is not within the dropdown list, make sure that you have not copied and pasted overwritting the cell format (with its correponding dropdown list) in column C, or that you have not removed/modified the name of the entry in column E"),"")</f>
        <v/>
      </c>
      <c r="AP327" s="211" t="str">
        <f t="shared" ref="AP327:AP390" ca="1" si="99">IF(AND(LEN(T327)&gt;0,O327&lt;&gt;"article"),IF(ISNUMBER(MATCH(T327,INDIRECT(AE327),0)),"","The derogated use is not within the dropdown list, make sure that you have not copied and pasted overwritting the cell format (with its correponding dropdown list) in column R"),IF(AND(LEN(T327)&gt;0,O327="article"),IF(ISNUMBER(MATCH(T327,INDIRECT(AH327),0)),"","The derogated use is not within the dropdown list, make sure that you have not copied and pasted overwritting the cell format (with its correponding dropdown list) in column R"),""))</f>
        <v/>
      </c>
      <c r="AQ327" s="211" t="str">
        <f t="shared" ref="AQ327:AQ390" ca="1" si="100">IF(LEN(U327)&gt;0,IF(ISNUMBER(MATCH(U327,INDIRECT(AF327),0)),"","The derogated use is not within the dropdown list, make sure that you have not copied and pasted overwritting the cell format (with its correponding dropdown list) in column S"),"")</f>
        <v/>
      </c>
      <c r="AR327" s="212" t="str">
        <f t="shared" ref="AR327:AR390" ca="1" si="101">IF(LEN(V327)&gt;0,IF(ISNUMBER(MATCH(V327,INDIRECT(AG327),0)),"","The derogated use is not within the dropdown list, make sure that you have not copied and pasted overwritting the cell format (with its correponding dropdown list) in column T"),"")</f>
        <v/>
      </c>
    </row>
    <row r="328" spans="1:44" x14ac:dyDescent="0.25">
      <c r="A328" s="86"/>
      <c r="B328" s="86"/>
      <c r="C328" s="144"/>
      <c r="D328" s="145"/>
      <c r="E328" s="144"/>
      <c r="F328" s="144"/>
      <c r="G328" s="144"/>
      <c r="H328" s="144"/>
      <c r="I328" s="191" t="str">
        <f>_xlfn.IFNA(VLOOKUP(F328,'Reference data SID'!$D$2:$Q$673,14,FALSE),"")</f>
        <v/>
      </c>
      <c r="J328" s="191" t="str">
        <f>_xlfn.IFNA(VLOOKUP(I328,'Reference data SID'!$C$3:$E$673,3,FALSE),"")</f>
        <v/>
      </c>
      <c r="K328" s="64" t="str">
        <f>_xlfn.IFNA(IF(J328=FALSE,I328,IF(ISBLANK(G328),VLOOKUP(H328,'Reference data SID'!$N:$P,3,FALSE),VLOOKUP(G328,'Reference data SID'!$M:$P,4,FALSE))),"")</f>
        <v/>
      </c>
      <c r="L328" s="148" t="str">
        <f>_xlfn.IFNA(VLOOKUP(K328,'Reference data SID'!L:M,2,FALSE),"")</f>
        <v/>
      </c>
      <c r="M328" s="148" t="str">
        <f>_xlfn.IFNA(VLOOKUP(K328,'Reference data SID'!L:N,3,FALSE),"")</f>
        <v/>
      </c>
      <c r="N328" s="148" t="str">
        <f>_xlfn.IFNA(VLOOKUP(K328,'Reference data SID'!L:O,4,FALSE),"")</f>
        <v/>
      </c>
      <c r="O328" s="144"/>
      <c r="P328" s="144"/>
      <c r="Q328" s="144"/>
      <c r="R328" s="144"/>
      <c r="S328" s="144"/>
      <c r="T328" s="146"/>
      <c r="U328" s="146"/>
      <c r="V328" s="146"/>
      <c r="W328" s="144"/>
      <c r="X328" s="149" t="str">
        <f t="shared" ca="1" si="85"/>
        <v/>
      </c>
      <c r="Y328" s="210" t="str">
        <f>_xlfn.IFNA(VLOOKUP(F328,'Reference data SID'!D:E,2,FALSE),"")</f>
        <v/>
      </c>
      <c r="Z328" s="210" t="str">
        <f t="shared" si="86"/>
        <v>not ok</v>
      </c>
      <c r="AA328" s="210" t="str">
        <f t="shared" si="87"/>
        <v>not ok</v>
      </c>
      <c r="AB328" s="210" t="str">
        <f t="shared" si="88"/>
        <v>ok</v>
      </c>
      <c r="AC328" s="210" t="str">
        <f t="shared" si="89"/>
        <v>_EC</v>
      </c>
      <c r="AD328" s="210" t="str">
        <f t="shared" si="90"/>
        <v>_CAS</v>
      </c>
      <c r="AE328" s="210" t="str">
        <f t="shared" si="91"/>
        <v>_uses</v>
      </c>
      <c r="AF328" s="210" t="str">
        <f t="shared" si="92"/>
        <v/>
      </c>
      <c r="AG328" s="210" t="str">
        <f t="shared" si="93"/>
        <v/>
      </c>
      <c r="AH328" s="210" t="str">
        <f t="shared" si="94"/>
        <v>_articles</v>
      </c>
      <c r="AI328" s="210" t="str">
        <f t="shared" si="95"/>
        <v/>
      </c>
      <c r="AJ328" s="210" t="str">
        <f t="shared" si="96"/>
        <v/>
      </c>
      <c r="AK328" s="210" t="str">
        <f>IF(LEN(F328)&gt;1,CONCATENATE(Table6[[#This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8" s="210" t="str">
        <f>IF(LEN(F328)&gt;1,IF(COUNTIFS($AK$6:AK$502,LEFT(AK328,250))&gt;1,"Duplicate entry: it seems that you have two rows reporting the same stockpile, please verify that it is not a duplicate",""),"")</f>
        <v/>
      </c>
      <c r="AM328" s="210" t="str">
        <f>IF(LEN(F328)&gt;0,IF(ISNUMBER(MATCH(F328,Annex_I_II_entries,0)),"","The Entry name is not within the dropdown list, make sure that you have not copied and pasted overwritting the cell format (with its correponding dropdown list) in column A"),"")</f>
        <v/>
      </c>
      <c r="AN328" s="210" t="str">
        <f t="shared" ca="1" si="97"/>
        <v/>
      </c>
      <c r="AO328" s="210" t="str">
        <f t="shared" ca="1" si="98"/>
        <v/>
      </c>
      <c r="AP328" s="211" t="str">
        <f t="shared" ca="1" si="99"/>
        <v/>
      </c>
      <c r="AQ328" s="211" t="str">
        <f t="shared" ca="1" si="100"/>
        <v/>
      </c>
      <c r="AR328" s="212" t="str">
        <f t="shared" ca="1" si="101"/>
        <v/>
      </c>
    </row>
    <row r="329" spans="1:44" x14ac:dyDescent="0.25">
      <c r="A329" s="86"/>
      <c r="B329" s="86"/>
      <c r="C329" s="147"/>
      <c r="D329" s="176"/>
      <c r="E329" s="147"/>
      <c r="F329" s="147"/>
      <c r="G329" s="144"/>
      <c r="H329" s="144"/>
      <c r="I329" s="192" t="str">
        <f>_xlfn.IFNA(VLOOKUP(F329,'Reference data SID'!$D$2:$Q$673,14,FALSE),"")</f>
        <v/>
      </c>
      <c r="J329" s="192" t="str">
        <f>_xlfn.IFNA(VLOOKUP(I329,'Reference data SID'!$C$3:$E$673,3,FALSE),"")</f>
        <v/>
      </c>
      <c r="K329" s="64" t="str">
        <f>_xlfn.IFNA(IF(J329=FALSE,I329,IF(ISBLANK(G329),VLOOKUP(H329,'Reference data SID'!$N:$P,3,FALSE),VLOOKUP(G329,'Reference data SID'!$M:$P,4,FALSE))),"")</f>
        <v/>
      </c>
      <c r="L329" s="148" t="str">
        <f>_xlfn.IFNA(VLOOKUP(K329,'Reference data SID'!L:M,2,FALSE),"")</f>
        <v/>
      </c>
      <c r="M329" s="148" t="str">
        <f>_xlfn.IFNA(VLOOKUP(K329,'Reference data SID'!L:N,3,FALSE),"")</f>
        <v/>
      </c>
      <c r="N329" s="148" t="str">
        <f>_xlfn.IFNA(VLOOKUP(K329,'Reference data SID'!L:O,4,FALSE),"")</f>
        <v/>
      </c>
      <c r="O329" s="147"/>
      <c r="P329" s="147"/>
      <c r="Q329" s="147"/>
      <c r="R329" s="147"/>
      <c r="S329" s="147"/>
      <c r="T329" s="146"/>
      <c r="U329" s="146"/>
      <c r="V329" s="146"/>
      <c r="W329" s="147"/>
      <c r="X329" s="149" t="str">
        <f t="shared" ca="1" si="85"/>
        <v/>
      </c>
      <c r="Y329" s="210" t="str">
        <f>_xlfn.IFNA(VLOOKUP(F329,'Reference data SID'!D:E,2,FALSE),"")</f>
        <v/>
      </c>
      <c r="Z329" s="210" t="str">
        <f t="shared" si="86"/>
        <v>not ok</v>
      </c>
      <c r="AA329" s="210" t="str">
        <f t="shared" si="87"/>
        <v>not ok</v>
      </c>
      <c r="AB329" s="210" t="str">
        <f t="shared" si="88"/>
        <v>ok</v>
      </c>
      <c r="AC329" s="210" t="str">
        <f t="shared" si="89"/>
        <v>_EC</v>
      </c>
      <c r="AD329" s="210" t="str">
        <f t="shared" si="90"/>
        <v>_CAS</v>
      </c>
      <c r="AE329" s="210" t="str">
        <f t="shared" si="91"/>
        <v>_uses</v>
      </c>
      <c r="AF329" s="210" t="str">
        <f t="shared" si="92"/>
        <v/>
      </c>
      <c r="AG329" s="210" t="str">
        <f t="shared" si="93"/>
        <v/>
      </c>
      <c r="AH329" s="210" t="str">
        <f t="shared" si="94"/>
        <v>_articles</v>
      </c>
      <c r="AI329" s="210" t="str">
        <f t="shared" si="95"/>
        <v/>
      </c>
      <c r="AJ329" s="210" t="str">
        <f t="shared" si="96"/>
        <v/>
      </c>
      <c r="AK329" s="210" t="str">
        <f>IF(LEN(F329)&gt;1,CONCATENATE(Table6[[#This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29" s="210" t="str">
        <f>IF(LEN(F329)&gt;1,IF(COUNTIFS($AK$6:AK$502,LEFT(AK329,250))&gt;1,"Duplicate entry: it seems that you have two rows reporting the same stockpile, please verify that it is not a duplicate",""),"")</f>
        <v/>
      </c>
      <c r="AM329" s="210" t="str">
        <f>IF(LEN(F329)&gt;0,IF(ISNUMBER(MATCH(F329,Annex_I_II_entries,0)),"","The Entry name is not within the dropdown list, make sure that you have not copied and pasted overwritting the cell format (with its correponding dropdown list) in column A"),"")</f>
        <v/>
      </c>
      <c r="AN329" s="210" t="str">
        <f t="shared" ca="1" si="97"/>
        <v/>
      </c>
      <c r="AO329" s="210" t="str">
        <f t="shared" ca="1" si="98"/>
        <v/>
      </c>
      <c r="AP329" s="211" t="str">
        <f t="shared" ca="1" si="99"/>
        <v/>
      </c>
      <c r="AQ329" s="211" t="str">
        <f t="shared" ca="1" si="100"/>
        <v/>
      </c>
      <c r="AR329" s="212" t="str">
        <f t="shared" ca="1" si="101"/>
        <v/>
      </c>
    </row>
    <row r="330" spans="1:44" x14ac:dyDescent="0.25">
      <c r="A330" s="86"/>
      <c r="B330" s="86"/>
      <c r="C330" s="144"/>
      <c r="D330" s="145"/>
      <c r="E330" s="144"/>
      <c r="F330" s="144"/>
      <c r="G330" s="144"/>
      <c r="H330" s="144"/>
      <c r="I330" s="191" t="str">
        <f>_xlfn.IFNA(VLOOKUP(F330,'Reference data SID'!$D$2:$Q$673,14,FALSE),"")</f>
        <v/>
      </c>
      <c r="J330" s="191" t="str">
        <f>_xlfn.IFNA(VLOOKUP(I330,'Reference data SID'!$C$3:$E$673,3,FALSE),"")</f>
        <v/>
      </c>
      <c r="K330" s="64" t="str">
        <f>_xlfn.IFNA(IF(J330=FALSE,I330,IF(ISBLANK(G330),VLOOKUP(H330,'Reference data SID'!$N:$P,3,FALSE),VLOOKUP(G330,'Reference data SID'!$M:$P,4,FALSE))),"")</f>
        <v/>
      </c>
      <c r="L330" s="148" t="str">
        <f>_xlfn.IFNA(VLOOKUP(K330,'Reference data SID'!L:M,2,FALSE),"")</f>
        <v/>
      </c>
      <c r="M330" s="148" t="str">
        <f>_xlfn.IFNA(VLOOKUP(K330,'Reference data SID'!L:N,3,FALSE),"")</f>
        <v/>
      </c>
      <c r="N330" s="148" t="str">
        <f>_xlfn.IFNA(VLOOKUP(K330,'Reference data SID'!L:O,4,FALSE),"")</f>
        <v/>
      </c>
      <c r="O330" s="144"/>
      <c r="P330" s="144"/>
      <c r="Q330" s="144"/>
      <c r="R330" s="144"/>
      <c r="S330" s="144"/>
      <c r="T330" s="146"/>
      <c r="U330" s="146"/>
      <c r="V330" s="146"/>
      <c r="W330" s="144"/>
      <c r="X330" s="149" t="str">
        <f t="shared" ca="1" si="85"/>
        <v/>
      </c>
      <c r="Y330" s="210" t="str">
        <f>_xlfn.IFNA(VLOOKUP(F330,'Reference data SID'!D:E,2,FALSE),"")</f>
        <v/>
      </c>
      <c r="Z330" s="210" t="str">
        <f t="shared" si="86"/>
        <v>not ok</v>
      </c>
      <c r="AA330" s="210" t="str">
        <f t="shared" si="87"/>
        <v>not ok</v>
      </c>
      <c r="AB330" s="210" t="str">
        <f t="shared" si="88"/>
        <v>ok</v>
      </c>
      <c r="AC330" s="210" t="str">
        <f t="shared" si="89"/>
        <v>_EC</v>
      </c>
      <c r="AD330" s="210" t="str">
        <f t="shared" si="90"/>
        <v>_CAS</v>
      </c>
      <c r="AE330" s="210" t="str">
        <f t="shared" si="91"/>
        <v>_uses</v>
      </c>
      <c r="AF330" s="210" t="str">
        <f t="shared" si="92"/>
        <v/>
      </c>
      <c r="AG330" s="210" t="str">
        <f t="shared" si="93"/>
        <v/>
      </c>
      <c r="AH330" s="210" t="str">
        <f t="shared" si="94"/>
        <v>_articles</v>
      </c>
      <c r="AI330" s="210" t="str">
        <f t="shared" si="95"/>
        <v/>
      </c>
      <c r="AJ330" s="210" t="str">
        <f t="shared" si="96"/>
        <v/>
      </c>
      <c r="AK330" s="210" t="str">
        <f>IF(LEN(F330)&gt;1,CONCATENATE(Table6[[#This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0" s="210" t="str">
        <f>IF(LEN(F330)&gt;1,IF(COUNTIFS($AK$6:AK$502,LEFT(AK330,250))&gt;1,"Duplicate entry: it seems that you have two rows reporting the same stockpile, please verify that it is not a duplicate",""),"")</f>
        <v/>
      </c>
      <c r="AM330" s="210" t="str">
        <f>IF(LEN(F330)&gt;0,IF(ISNUMBER(MATCH(F330,Annex_I_II_entries,0)),"","The Entry name is not within the dropdown list, make sure that you have not copied and pasted overwritting the cell format (with its correponding dropdown list) in column A"),"")</f>
        <v/>
      </c>
      <c r="AN330" s="210" t="str">
        <f t="shared" ca="1" si="97"/>
        <v/>
      </c>
      <c r="AO330" s="210" t="str">
        <f t="shared" ca="1" si="98"/>
        <v/>
      </c>
      <c r="AP330" s="211" t="str">
        <f t="shared" ca="1" si="99"/>
        <v/>
      </c>
      <c r="AQ330" s="211" t="str">
        <f t="shared" ca="1" si="100"/>
        <v/>
      </c>
      <c r="AR330" s="212" t="str">
        <f t="shared" ca="1" si="101"/>
        <v/>
      </c>
    </row>
    <row r="331" spans="1:44" x14ac:dyDescent="0.25">
      <c r="A331" s="86"/>
      <c r="B331" s="86"/>
      <c r="C331" s="147"/>
      <c r="D331" s="176"/>
      <c r="E331" s="147"/>
      <c r="F331" s="147"/>
      <c r="G331" s="144"/>
      <c r="H331" s="144"/>
      <c r="I331" s="192" t="str">
        <f>_xlfn.IFNA(VLOOKUP(F331,'Reference data SID'!$D$2:$Q$673,14,FALSE),"")</f>
        <v/>
      </c>
      <c r="J331" s="192" t="str">
        <f>_xlfn.IFNA(VLOOKUP(I331,'Reference data SID'!$C$3:$E$673,3,FALSE),"")</f>
        <v/>
      </c>
      <c r="K331" s="64" t="str">
        <f>_xlfn.IFNA(IF(J331=FALSE,I331,IF(ISBLANK(G331),VLOOKUP(H331,'Reference data SID'!$N:$P,3,FALSE),VLOOKUP(G331,'Reference data SID'!$M:$P,4,FALSE))),"")</f>
        <v/>
      </c>
      <c r="L331" s="148" t="str">
        <f>_xlfn.IFNA(VLOOKUP(K331,'Reference data SID'!L:M,2,FALSE),"")</f>
        <v/>
      </c>
      <c r="M331" s="148" t="str">
        <f>_xlfn.IFNA(VLOOKUP(K331,'Reference data SID'!L:N,3,FALSE),"")</f>
        <v/>
      </c>
      <c r="N331" s="148" t="str">
        <f>_xlfn.IFNA(VLOOKUP(K331,'Reference data SID'!L:O,4,FALSE),"")</f>
        <v/>
      </c>
      <c r="O331" s="147"/>
      <c r="P331" s="147"/>
      <c r="Q331" s="147"/>
      <c r="R331" s="147"/>
      <c r="S331" s="147"/>
      <c r="T331" s="146"/>
      <c r="U331" s="146"/>
      <c r="V331" s="146"/>
      <c r="W331" s="147"/>
      <c r="X331" s="149" t="str">
        <f t="shared" ca="1" si="85"/>
        <v/>
      </c>
      <c r="Y331" s="210" t="str">
        <f>_xlfn.IFNA(VLOOKUP(F331,'Reference data SID'!D:E,2,FALSE),"")</f>
        <v/>
      </c>
      <c r="Z331" s="210" t="str">
        <f t="shared" si="86"/>
        <v>not ok</v>
      </c>
      <c r="AA331" s="210" t="str">
        <f t="shared" si="87"/>
        <v>not ok</v>
      </c>
      <c r="AB331" s="210" t="str">
        <f t="shared" si="88"/>
        <v>ok</v>
      </c>
      <c r="AC331" s="210" t="str">
        <f t="shared" si="89"/>
        <v>_EC</v>
      </c>
      <c r="AD331" s="210" t="str">
        <f t="shared" si="90"/>
        <v>_CAS</v>
      </c>
      <c r="AE331" s="210" t="str">
        <f t="shared" si="91"/>
        <v>_uses</v>
      </c>
      <c r="AF331" s="210" t="str">
        <f t="shared" si="92"/>
        <v/>
      </c>
      <c r="AG331" s="210" t="str">
        <f t="shared" si="93"/>
        <v/>
      </c>
      <c r="AH331" s="210" t="str">
        <f t="shared" si="94"/>
        <v>_articles</v>
      </c>
      <c r="AI331" s="210" t="str">
        <f t="shared" si="95"/>
        <v/>
      </c>
      <c r="AJ331" s="210" t="str">
        <f t="shared" si="96"/>
        <v/>
      </c>
      <c r="AK331" s="210" t="str">
        <f>IF(LEN(F331)&gt;1,CONCATENATE(Table6[[#This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1" s="210" t="str">
        <f>IF(LEN(F331)&gt;1,IF(COUNTIFS($AK$6:AK$502,LEFT(AK331,250))&gt;1,"Duplicate entry: it seems that you have two rows reporting the same stockpile, please verify that it is not a duplicate",""),"")</f>
        <v/>
      </c>
      <c r="AM331" s="210" t="str">
        <f>IF(LEN(F331)&gt;0,IF(ISNUMBER(MATCH(F331,Annex_I_II_entries,0)),"","The Entry name is not within the dropdown list, make sure that you have not copied and pasted overwritting the cell format (with its correponding dropdown list) in column A"),"")</f>
        <v/>
      </c>
      <c r="AN331" s="210" t="str">
        <f t="shared" ca="1" si="97"/>
        <v/>
      </c>
      <c r="AO331" s="210" t="str">
        <f t="shared" ca="1" si="98"/>
        <v/>
      </c>
      <c r="AP331" s="211" t="str">
        <f t="shared" ca="1" si="99"/>
        <v/>
      </c>
      <c r="AQ331" s="211" t="str">
        <f t="shared" ca="1" si="100"/>
        <v/>
      </c>
      <c r="AR331" s="212" t="str">
        <f t="shared" ca="1" si="101"/>
        <v/>
      </c>
    </row>
    <row r="332" spans="1:44" x14ac:dyDescent="0.25">
      <c r="A332" s="86"/>
      <c r="B332" s="86"/>
      <c r="C332" s="144"/>
      <c r="D332" s="145"/>
      <c r="E332" s="144"/>
      <c r="F332" s="144"/>
      <c r="G332" s="144"/>
      <c r="H332" s="144"/>
      <c r="I332" s="191" t="str">
        <f>_xlfn.IFNA(VLOOKUP(F332,'Reference data SID'!$D$2:$Q$673,14,FALSE),"")</f>
        <v/>
      </c>
      <c r="J332" s="191" t="str">
        <f>_xlfn.IFNA(VLOOKUP(I332,'Reference data SID'!$C$3:$E$673,3,FALSE),"")</f>
        <v/>
      </c>
      <c r="K332" s="64" t="str">
        <f>_xlfn.IFNA(IF(J332=FALSE,I332,IF(ISBLANK(G332),VLOOKUP(H332,'Reference data SID'!$N:$P,3,FALSE),VLOOKUP(G332,'Reference data SID'!$M:$P,4,FALSE))),"")</f>
        <v/>
      </c>
      <c r="L332" s="148" t="str">
        <f>_xlfn.IFNA(VLOOKUP(K332,'Reference data SID'!L:M,2,FALSE),"")</f>
        <v/>
      </c>
      <c r="M332" s="148" t="str">
        <f>_xlfn.IFNA(VLOOKUP(K332,'Reference data SID'!L:N,3,FALSE),"")</f>
        <v/>
      </c>
      <c r="N332" s="148" t="str">
        <f>_xlfn.IFNA(VLOOKUP(K332,'Reference data SID'!L:O,4,FALSE),"")</f>
        <v/>
      </c>
      <c r="O332" s="144"/>
      <c r="P332" s="144"/>
      <c r="Q332" s="144"/>
      <c r="R332" s="144"/>
      <c r="S332" s="144"/>
      <c r="T332" s="146"/>
      <c r="U332" s="146"/>
      <c r="V332" s="146"/>
      <c r="W332" s="144"/>
      <c r="X332" s="149" t="str">
        <f t="shared" ca="1" si="85"/>
        <v/>
      </c>
      <c r="Y332" s="210" t="str">
        <f>_xlfn.IFNA(VLOOKUP(F332,'Reference data SID'!D:E,2,FALSE),"")</f>
        <v/>
      </c>
      <c r="Z332" s="210" t="str">
        <f t="shared" si="86"/>
        <v>not ok</v>
      </c>
      <c r="AA332" s="210" t="str">
        <f t="shared" si="87"/>
        <v>not ok</v>
      </c>
      <c r="AB332" s="210" t="str">
        <f t="shared" si="88"/>
        <v>ok</v>
      </c>
      <c r="AC332" s="210" t="str">
        <f t="shared" si="89"/>
        <v>_EC</v>
      </c>
      <c r="AD332" s="210" t="str">
        <f t="shared" si="90"/>
        <v>_CAS</v>
      </c>
      <c r="AE332" s="210" t="str">
        <f t="shared" si="91"/>
        <v>_uses</v>
      </c>
      <c r="AF332" s="210" t="str">
        <f t="shared" si="92"/>
        <v/>
      </c>
      <c r="AG332" s="210" t="str">
        <f t="shared" si="93"/>
        <v/>
      </c>
      <c r="AH332" s="210" t="str">
        <f t="shared" si="94"/>
        <v>_articles</v>
      </c>
      <c r="AI332" s="210" t="str">
        <f t="shared" si="95"/>
        <v/>
      </c>
      <c r="AJ332" s="210" t="str">
        <f t="shared" si="96"/>
        <v/>
      </c>
      <c r="AK332" s="210" t="str">
        <f>IF(LEN(F332)&gt;1,CONCATENATE(Table6[[#This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2" s="210" t="str">
        <f>IF(LEN(F332)&gt;1,IF(COUNTIFS($AK$6:AK$502,LEFT(AK332,250))&gt;1,"Duplicate entry: it seems that you have two rows reporting the same stockpile, please verify that it is not a duplicate",""),"")</f>
        <v/>
      </c>
      <c r="AM332" s="210" t="str">
        <f>IF(LEN(F332)&gt;0,IF(ISNUMBER(MATCH(F332,Annex_I_II_entries,0)),"","The Entry name is not within the dropdown list, make sure that you have not copied and pasted overwritting the cell format (with its correponding dropdown list) in column A"),"")</f>
        <v/>
      </c>
      <c r="AN332" s="210" t="str">
        <f t="shared" ca="1" si="97"/>
        <v/>
      </c>
      <c r="AO332" s="210" t="str">
        <f t="shared" ca="1" si="98"/>
        <v/>
      </c>
      <c r="AP332" s="211" t="str">
        <f t="shared" ca="1" si="99"/>
        <v/>
      </c>
      <c r="AQ332" s="211" t="str">
        <f t="shared" ca="1" si="100"/>
        <v/>
      </c>
      <c r="AR332" s="212" t="str">
        <f t="shared" ca="1" si="101"/>
        <v/>
      </c>
    </row>
    <row r="333" spans="1:44" x14ac:dyDescent="0.25">
      <c r="A333" s="86"/>
      <c r="B333" s="86"/>
      <c r="C333" s="147"/>
      <c r="D333" s="176"/>
      <c r="E333" s="147"/>
      <c r="F333" s="147"/>
      <c r="G333" s="144"/>
      <c r="H333" s="144"/>
      <c r="I333" s="192" t="str">
        <f>_xlfn.IFNA(VLOOKUP(F333,'Reference data SID'!$D$2:$Q$673,14,FALSE),"")</f>
        <v/>
      </c>
      <c r="J333" s="192" t="str">
        <f>_xlfn.IFNA(VLOOKUP(I333,'Reference data SID'!$C$3:$E$673,3,FALSE),"")</f>
        <v/>
      </c>
      <c r="K333" s="64" t="str">
        <f>_xlfn.IFNA(IF(J333=FALSE,I333,IF(ISBLANK(G333),VLOOKUP(H333,'Reference data SID'!$N:$P,3,FALSE),VLOOKUP(G333,'Reference data SID'!$M:$P,4,FALSE))),"")</f>
        <v/>
      </c>
      <c r="L333" s="148" t="str">
        <f>_xlfn.IFNA(VLOOKUP(K333,'Reference data SID'!L:M,2,FALSE),"")</f>
        <v/>
      </c>
      <c r="M333" s="148" t="str">
        <f>_xlfn.IFNA(VLOOKUP(K333,'Reference data SID'!L:N,3,FALSE),"")</f>
        <v/>
      </c>
      <c r="N333" s="148" t="str">
        <f>_xlfn.IFNA(VLOOKUP(K333,'Reference data SID'!L:O,4,FALSE),"")</f>
        <v/>
      </c>
      <c r="O333" s="147"/>
      <c r="P333" s="147"/>
      <c r="Q333" s="147"/>
      <c r="R333" s="147"/>
      <c r="S333" s="147"/>
      <c r="T333" s="146"/>
      <c r="U333" s="146"/>
      <c r="V333" s="146"/>
      <c r="W333" s="147"/>
      <c r="X333" s="149" t="str">
        <f t="shared" ca="1" si="85"/>
        <v/>
      </c>
      <c r="Y333" s="210" t="str">
        <f>_xlfn.IFNA(VLOOKUP(F333,'Reference data SID'!D:E,2,FALSE),"")</f>
        <v/>
      </c>
      <c r="Z333" s="210" t="str">
        <f t="shared" si="86"/>
        <v>not ok</v>
      </c>
      <c r="AA333" s="210" t="str">
        <f t="shared" si="87"/>
        <v>not ok</v>
      </c>
      <c r="AB333" s="210" t="str">
        <f t="shared" si="88"/>
        <v>ok</v>
      </c>
      <c r="AC333" s="210" t="str">
        <f t="shared" si="89"/>
        <v>_EC</v>
      </c>
      <c r="AD333" s="210" t="str">
        <f t="shared" si="90"/>
        <v>_CAS</v>
      </c>
      <c r="AE333" s="210" t="str">
        <f t="shared" si="91"/>
        <v>_uses</v>
      </c>
      <c r="AF333" s="210" t="str">
        <f t="shared" si="92"/>
        <v/>
      </c>
      <c r="AG333" s="210" t="str">
        <f t="shared" si="93"/>
        <v/>
      </c>
      <c r="AH333" s="210" t="str">
        <f t="shared" si="94"/>
        <v>_articles</v>
      </c>
      <c r="AI333" s="210" t="str">
        <f t="shared" si="95"/>
        <v/>
      </c>
      <c r="AJ333" s="210" t="str">
        <f t="shared" si="96"/>
        <v/>
      </c>
      <c r="AK333" s="210" t="str">
        <f>IF(LEN(F333)&gt;1,CONCATENATE(Table6[[#This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3" s="210" t="str">
        <f>IF(LEN(F333)&gt;1,IF(COUNTIFS($AK$6:AK$502,LEFT(AK333,250))&gt;1,"Duplicate entry: it seems that you have two rows reporting the same stockpile, please verify that it is not a duplicate",""),"")</f>
        <v/>
      </c>
      <c r="AM333" s="210" t="str">
        <f>IF(LEN(F333)&gt;0,IF(ISNUMBER(MATCH(F333,Annex_I_II_entries,0)),"","The Entry name is not within the dropdown list, make sure that you have not copied and pasted overwritting the cell format (with its correponding dropdown list) in column A"),"")</f>
        <v/>
      </c>
      <c r="AN333" s="210" t="str">
        <f t="shared" ca="1" si="97"/>
        <v/>
      </c>
      <c r="AO333" s="210" t="str">
        <f t="shared" ca="1" si="98"/>
        <v/>
      </c>
      <c r="AP333" s="211" t="str">
        <f t="shared" ca="1" si="99"/>
        <v/>
      </c>
      <c r="AQ333" s="211" t="str">
        <f t="shared" ca="1" si="100"/>
        <v/>
      </c>
      <c r="AR333" s="212" t="str">
        <f t="shared" ca="1" si="101"/>
        <v/>
      </c>
    </row>
    <row r="334" spans="1:44" x14ac:dyDescent="0.25">
      <c r="A334" s="86"/>
      <c r="B334" s="86"/>
      <c r="C334" s="144"/>
      <c r="D334" s="145"/>
      <c r="E334" s="144"/>
      <c r="F334" s="144"/>
      <c r="G334" s="144"/>
      <c r="H334" s="144"/>
      <c r="I334" s="191" t="str">
        <f>_xlfn.IFNA(VLOOKUP(F334,'Reference data SID'!$D$2:$Q$673,14,FALSE),"")</f>
        <v/>
      </c>
      <c r="J334" s="191" t="str">
        <f>_xlfn.IFNA(VLOOKUP(I334,'Reference data SID'!$C$3:$E$673,3,FALSE),"")</f>
        <v/>
      </c>
      <c r="K334" s="64" t="str">
        <f>_xlfn.IFNA(IF(J334=FALSE,I334,IF(ISBLANK(G334),VLOOKUP(H334,'Reference data SID'!$N:$P,3,FALSE),VLOOKUP(G334,'Reference data SID'!$M:$P,4,FALSE))),"")</f>
        <v/>
      </c>
      <c r="L334" s="148" t="str">
        <f>_xlfn.IFNA(VLOOKUP(K334,'Reference data SID'!L:M,2,FALSE),"")</f>
        <v/>
      </c>
      <c r="M334" s="148" t="str">
        <f>_xlfn.IFNA(VLOOKUP(K334,'Reference data SID'!L:N,3,FALSE),"")</f>
        <v/>
      </c>
      <c r="N334" s="148" t="str">
        <f>_xlfn.IFNA(VLOOKUP(K334,'Reference data SID'!L:O,4,FALSE),"")</f>
        <v/>
      </c>
      <c r="O334" s="144"/>
      <c r="P334" s="144"/>
      <c r="Q334" s="144"/>
      <c r="R334" s="144"/>
      <c r="S334" s="144"/>
      <c r="T334" s="146"/>
      <c r="U334" s="146"/>
      <c r="V334" s="146"/>
      <c r="W334" s="144"/>
      <c r="X334" s="149" t="str">
        <f t="shared" ca="1" si="85"/>
        <v/>
      </c>
      <c r="Y334" s="210" t="str">
        <f>_xlfn.IFNA(VLOOKUP(F334,'Reference data SID'!D:E,2,FALSE),"")</f>
        <v/>
      </c>
      <c r="Z334" s="210" t="str">
        <f t="shared" si="86"/>
        <v>not ok</v>
      </c>
      <c r="AA334" s="210" t="str">
        <f t="shared" si="87"/>
        <v>not ok</v>
      </c>
      <c r="AB334" s="210" t="str">
        <f t="shared" si="88"/>
        <v>ok</v>
      </c>
      <c r="AC334" s="210" t="str">
        <f t="shared" si="89"/>
        <v>_EC</v>
      </c>
      <c r="AD334" s="210" t="str">
        <f t="shared" si="90"/>
        <v>_CAS</v>
      </c>
      <c r="AE334" s="210" t="str">
        <f t="shared" si="91"/>
        <v>_uses</v>
      </c>
      <c r="AF334" s="210" t="str">
        <f t="shared" si="92"/>
        <v/>
      </c>
      <c r="AG334" s="210" t="str">
        <f t="shared" si="93"/>
        <v/>
      </c>
      <c r="AH334" s="210" t="str">
        <f t="shared" si="94"/>
        <v>_articles</v>
      </c>
      <c r="AI334" s="210" t="str">
        <f t="shared" si="95"/>
        <v/>
      </c>
      <c r="AJ334" s="210" t="str">
        <f t="shared" si="96"/>
        <v/>
      </c>
      <c r="AK334" s="210" t="str">
        <f>IF(LEN(F334)&gt;1,CONCATENATE(Table6[[#This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4" s="210" t="str">
        <f>IF(LEN(F334)&gt;1,IF(COUNTIFS($AK$6:AK$502,LEFT(AK334,250))&gt;1,"Duplicate entry: it seems that you have two rows reporting the same stockpile, please verify that it is not a duplicate",""),"")</f>
        <v/>
      </c>
      <c r="AM334" s="210" t="str">
        <f>IF(LEN(F334)&gt;0,IF(ISNUMBER(MATCH(F334,Annex_I_II_entries,0)),"","The Entry name is not within the dropdown list, make sure that you have not copied and pasted overwritting the cell format (with its correponding dropdown list) in column A"),"")</f>
        <v/>
      </c>
      <c r="AN334" s="210" t="str">
        <f t="shared" ca="1" si="97"/>
        <v/>
      </c>
      <c r="AO334" s="210" t="str">
        <f t="shared" ca="1" si="98"/>
        <v/>
      </c>
      <c r="AP334" s="211" t="str">
        <f t="shared" ca="1" si="99"/>
        <v/>
      </c>
      <c r="AQ334" s="211" t="str">
        <f t="shared" ca="1" si="100"/>
        <v/>
      </c>
      <c r="AR334" s="212" t="str">
        <f t="shared" ca="1" si="101"/>
        <v/>
      </c>
    </row>
    <row r="335" spans="1:44" x14ac:dyDescent="0.25">
      <c r="A335" s="86"/>
      <c r="B335" s="86"/>
      <c r="C335" s="147"/>
      <c r="D335" s="176"/>
      <c r="E335" s="147"/>
      <c r="F335" s="147"/>
      <c r="G335" s="144"/>
      <c r="H335" s="144"/>
      <c r="I335" s="192" t="str">
        <f>_xlfn.IFNA(VLOOKUP(F335,'Reference data SID'!$D$2:$Q$673,14,FALSE),"")</f>
        <v/>
      </c>
      <c r="J335" s="192" t="str">
        <f>_xlfn.IFNA(VLOOKUP(I335,'Reference data SID'!$C$3:$E$673,3,FALSE),"")</f>
        <v/>
      </c>
      <c r="K335" s="64" t="str">
        <f>_xlfn.IFNA(IF(J335=FALSE,I335,IF(ISBLANK(G335),VLOOKUP(H335,'Reference data SID'!$N:$P,3,FALSE),VLOOKUP(G335,'Reference data SID'!$M:$P,4,FALSE))),"")</f>
        <v/>
      </c>
      <c r="L335" s="148" t="str">
        <f>_xlfn.IFNA(VLOOKUP(K335,'Reference data SID'!L:M,2,FALSE),"")</f>
        <v/>
      </c>
      <c r="M335" s="148" t="str">
        <f>_xlfn.IFNA(VLOOKUP(K335,'Reference data SID'!L:N,3,FALSE),"")</f>
        <v/>
      </c>
      <c r="N335" s="148" t="str">
        <f>_xlfn.IFNA(VLOOKUP(K335,'Reference data SID'!L:O,4,FALSE),"")</f>
        <v/>
      </c>
      <c r="O335" s="147"/>
      <c r="P335" s="147"/>
      <c r="Q335" s="147"/>
      <c r="R335" s="147"/>
      <c r="S335" s="147"/>
      <c r="T335" s="146"/>
      <c r="U335" s="146"/>
      <c r="V335" s="146"/>
      <c r="W335" s="147"/>
      <c r="X335" s="149" t="str">
        <f t="shared" ca="1" si="85"/>
        <v/>
      </c>
      <c r="Y335" s="210" t="str">
        <f>_xlfn.IFNA(VLOOKUP(F335,'Reference data SID'!D:E,2,FALSE),"")</f>
        <v/>
      </c>
      <c r="Z335" s="210" t="str">
        <f t="shared" si="86"/>
        <v>not ok</v>
      </c>
      <c r="AA335" s="210" t="str">
        <f t="shared" si="87"/>
        <v>not ok</v>
      </c>
      <c r="AB335" s="210" t="str">
        <f t="shared" si="88"/>
        <v>ok</v>
      </c>
      <c r="AC335" s="210" t="str">
        <f t="shared" si="89"/>
        <v>_EC</v>
      </c>
      <c r="AD335" s="210" t="str">
        <f t="shared" si="90"/>
        <v>_CAS</v>
      </c>
      <c r="AE335" s="210" t="str">
        <f t="shared" si="91"/>
        <v>_uses</v>
      </c>
      <c r="AF335" s="210" t="str">
        <f t="shared" si="92"/>
        <v/>
      </c>
      <c r="AG335" s="210" t="str">
        <f t="shared" si="93"/>
        <v/>
      </c>
      <c r="AH335" s="210" t="str">
        <f t="shared" si="94"/>
        <v>_articles</v>
      </c>
      <c r="AI335" s="210" t="str">
        <f t="shared" si="95"/>
        <v/>
      </c>
      <c r="AJ335" s="210" t="str">
        <f t="shared" si="96"/>
        <v/>
      </c>
      <c r="AK335" s="210" t="str">
        <f>IF(LEN(F335)&gt;1,CONCATENATE(Table6[[#This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5" s="210" t="str">
        <f>IF(LEN(F335)&gt;1,IF(COUNTIFS($AK$6:AK$502,LEFT(AK335,250))&gt;1,"Duplicate entry: it seems that you have two rows reporting the same stockpile, please verify that it is not a duplicate",""),"")</f>
        <v/>
      </c>
      <c r="AM335" s="210" t="str">
        <f>IF(LEN(F335)&gt;0,IF(ISNUMBER(MATCH(F335,Annex_I_II_entries,0)),"","The Entry name is not within the dropdown list, make sure that you have not copied and pasted overwritting the cell format (with its correponding dropdown list) in column A"),"")</f>
        <v/>
      </c>
      <c r="AN335" s="210" t="str">
        <f t="shared" ca="1" si="97"/>
        <v/>
      </c>
      <c r="AO335" s="210" t="str">
        <f t="shared" ca="1" si="98"/>
        <v/>
      </c>
      <c r="AP335" s="211" t="str">
        <f t="shared" ca="1" si="99"/>
        <v/>
      </c>
      <c r="AQ335" s="211" t="str">
        <f t="shared" ca="1" si="100"/>
        <v/>
      </c>
      <c r="AR335" s="212" t="str">
        <f t="shared" ca="1" si="101"/>
        <v/>
      </c>
    </row>
    <row r="336" spans="1:44" x14ac:dyDescent="0.25">
      <c r="A336" s="86"/>
      <c r="B336" s="86"/>
      <c r="C336" s="144"/>
      <c r="D336" s="145"/>
      <c r="E336" s="144"/>
      <c r="F336" s="144"/>
      <c r="G336" s="144"/>
      <c r="H336" s="144"/>
      <c r="I336" s="191" t="str">
        <f>_xlfn.IFNA(VLOOKUP(F336,'Reference data SID'!$D$2:$Q$673,14,FALSE),"")</f>
        <v/>
      </c>
      <c r="J336" s="191" t="str">
        <f>_xlfn.IFNA(VLOOKUP(I336,'Reference data SID'!$C$3:$E$673,3,FALSE),"")</f>
        <v/>
      </c>
      <c r="K336" s="64" t="str">
        <f>_xlfn.IFNA(IF(J336=FALSE,I336,IF(ISBLANK(G336),VLOOKUP(H336,'Reference data SID'!$N:$P,3,FALSE),VLOOKUP(G336,'Reference data SID'!$M:$P,4,FALSE))),"")</f>
        <v/>
      </c>
      <c r="L336" s="148" t="str">
        <f>_xlfn.IFNA(VLOOKUP(K336,'Reference data SID'!L:M,2,FALSE),"")</f>
        <v/>
      </c>
      <c r="M336" s="148" t="str">
        <f>_xlfn.IFNA(VLOOKUP(K336,'Reference data SID'!L:N,3,FALSE),"")</f>
        <v/>
      </c>
      <c r="N336" s="148" t="str">
        <f>_xlfn.IFNA(VLOOKUP(K336,'Reference data SID'!L:O,4,FALSE),"")</f>
        <v/>
      </c>
      <c r="O336" s="144"/>
      <c r="P336" s="144"/>
      <c r="Q336" s="144"/>
      <c r="R336" s="144"/>
      <c r="S336" s="144"/>
      <c r="T336" s="146"/>
      <c r="U336" s="146"/>
      <c r="V336" s="146"/>
      <c r="W336" s="144"/>
      <c r="X336" s="149" t="str">
        <f t="shared" ca="1" si="85"/>
        <v/>
      </c>
      <c r="Y336" s="210" t="str">
        <f>_xlfn.IFNA(VLOOKUP(F336,'Reference data SID'!D:E,2,FALSE),"")</f>
        <v/>
      </c>
      <c r="Z336" s="210" t="str">
        <f t="shared" si="86"/>
        <v>not ok</v>
      </c>
      <c r="AA336" s="210" t="str">
        <f t="shared" si="87"/>
        <v>not ok</v>
      </c>
      <c r="AB336" s="210" t="str">
        <f t="shared" si="88"/>
        <v>ok</v>
      </c>
      <c r="AC336" s="210" t="str">
        <f t="shared" si="89"/>
        <v>_EC</v>
      </c>
      <c r="AD336" s="210" t="str">
        <f t="shared" si="90"/>
        <v>_CAS</v>
      </c>
      <c r="AE336" s="210" t="str">
        <f t="shared" si="91"/>
        <v>_uses</v>
      </c>
      <c r="AF336" s="210" t="str">
        <f t="shared" si="92"/>
        <v/>
      </c>
      <c r="AG336" s="210" t="str">
        <f t="shared" si="93"/>
        <v/>
      </c>
      <c r="AH336" s="210" t="str">
        <f t="shared" si="94"/>
        <v>_articles</v>
      </c>
      <c r="AI336" s="210" t="str">
        <f t="shared" si="95"/>
        <v/>
      </c>
      <c r="AJ336" s="210" t="str">
        <f t="shared" si="96"/>
        <v/>
      </c>
      <c r="AK336" s="210" t="str">
        <f>IF(LEN(F336)&gt;1,CONCATENATE(Table6[[#This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6" s="210" t="str">
        <f>IF(LEN(F336)&gt;1,IF(COUNTIFS($AK$6:AK$502,LEFT(AK336,250))&gt;1,"Duplicate entry: it seems that you have two rows reporting the same stockpile, please verify that it is not a duplicate",""),"")</f>
        <v/>
      </c>
      <c r="AM336" s="210" t="str">
        <f>IF(LEN(F336)&gt;0,IF(ISNUMBER(MATCH(F336,Annex_I_II_entries,0)),"","The Entry name is not within the dropdown list, make sure that you have not copied and pasted overwritting the cell format (with its correponding dropdown list) in column A"),"")</f>
        <v/>
      </c>
      <c r="AN336" s="210" t="str">
        <f t="shared" ca="1" si="97"/>
        <v/>
      </c>
      <c r="AO336" s="210" t="str">
        <f t="shared" ca="1" si="98"/>
        <v/>
      </c>
      <c r="AP336" s="211" t="str">
        <f t="shared" ca="1" si="99"/>
        <v/>
      </c>
      <c r="AQ336" s="211" t="str">
        <f t="shared" ca="1" si="100"/>
        <v/>
      </c>
      <c r="AR336" s="212" t="str">
        <f t="shared" ca="1" si="101"/>
        <v/>
      </c>
    </row>
    <row r="337" spans="1:44" x14ac:dyDescent="0.25">
      <c r="A337" s="86"/>
      <c r="B337" s="86"/>
      <c r="C337" s="147"/>
      <c r="D337" s="176"/>
      <c r="E337" s="147"/>
      <c r="F337" s="147"/>
      <c r="G337" s="144"/>
      <c r="H337" s="144"/>
      <c r="I337" s="192" t="str">
        <f>_xlfn.IFNA(VLOOKUP(F337,'Reference data SID'!$D$2:$Q$673,14,FALSE),"")</f>
        <v/>
      </c>
      <c r="J337" s="192" t="str">
        <f>_xlfn.IFNA(VLOOKUP(I337,'Reference data SID'!$C$3:$E$673,3,FALSE),"")</f>
        <v/>
      </c>
      <c r="K337" s="64" t="str">
        <f>_xlfn.IFNA(IF(J337=FALSE,I337,IF(ISBLANK(G337),VLOOKUP(H337,'Reference data SID'!$N:$P,3,FALSE),VLOOKUP(G337,'Reference data SID'!$M:$P,4,FALSE))),"")</f>
        <v/>
      </c>
      <c r="L337" s="148" t="str">
        <f>_xlfn.IFNA(VLOOKUP(K337,'Reference data SID'!L:M,2,FALSE),"")</f>
        <v/>
      </c>
      <c r="M337" s="148" t="str">
        <f>_xlfn.IFNA(VLOOKUP(K337,'Reference data SID'!L:N,3,FALSE),"")</f>
        <v/>
      </c>
      <c r="N337" s="148" t="str">
        <f>_xlfn.IFNA(VLOOKUP(K337,'Reference data SID'!L:O,4,FALSE),"")</f>
        <v/>
      </c>
      <c r="O337" s="147"/>
      <c r="P337" s="147"/>
      <c r="Q337" s="147"/>
      <c r="R337" s="147"/>
      <c r="S337" s="147"/>
      <c r="T337" s="146"/>
      <c r="U337" s="146"/>
      <c r="V337" s="146"/>
      <c r="W337" s="147"/>
      <c r="X337" s="149" t="str">
        <f t="shared" ca="1" si="85"/>
        <v/>
      </c>
      <c r="Y337" s="210" t="str">
        <f>_xlfn.IFNA(VLOOKUP(F337,'Reference data SID'!D:E,2,FALSE),"")</f>
        <v/>
      </c>
      <c r="Z337" s="210" t="str">
        <f t="shared" si="86"/>
        <v>not ok</v>
      </c>
      <c r="AA337" s="210" t="str">
        <f t="shared" si="87"/>
        <v>not ok</v>
      </c>
      <c r="AB337" s="210" t="str">
        <f t="shared" si="88"/>
        <v>ok</v>
      </c>
      <c r="AC337" s="210" t="str">
        <f t="shared" si="89"/>
        <v>_EC</v>
      </c>
      <c r="AD337" s="210" t="str">
        <f t="shared" si="90"/>
        <v>_CAS</v>
      </c>
      <c r="AE337" s="210" t="str">
        <f t="shared" si="91"/>
        <v>_uses</v>
      </c>
      <c r="AF337" s="210" t="str">
        <f t="shared" si="92"/>
        <v/>
      </c>
      <c r="AG337" s="210" t="str">
        <f t="shared" si="93"/>
        <v/>
      </c>
      <c r="AH337" s="210" t="str">
        <f t="shared" si="94"/>
        <v>_articles</v>
      </c>
      <c r="AI337" s="210" t="str">
        <f t="shared" si="95"/>
        <v/>
      </c>
      <c r="AJ337" s="210" t="str">
        <f t="shared" si="96"/>
        <v/>
      </c>
      <c r="AK337" s="210" t="str">
        <f>IF(LEN(F337)&gt;1,CONCATENATE(Table6[[#This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7" s="210" t="str">
        <f>IF(LEN(F337)&gt;1,IF(COUNTIFS($AK$6:AK$502,LEFT(AK337,250))&gt;1,"Duplicate entry: it seems that you have two rows reporting the same stockpile, please verify that it is not a duplicate",""),"")</f>
        <v/>
      </c>
      <c r="AM337" s="210" t="str">
        <f>IF(LEN(F337)&gt;0,IF(ISNUMBER(MATCH(F337,Annex_I_II_entries,0)),"","The Entry name is not within the dropdown list, make sure that you have not copied and pasted overwritting the cell format (with its correponding dropdown list) in column A"),"")</f>
        <v/>
      </c>
      <c r="AN337" s="210" t="str">
        <f t="shared" ca="1" si="97"/>
        <v/>
      </c>
      <c r="AO337" s="210" t="str">
        <f t="shared" ca="1" si="98"/>
        <v/>
      </c>
      <c r="AP337" s="211" t="str">
        <f t="shared" ca="1" si="99"/>
        <v/>
      </c>
      <c r="AQ337" s="211" t="str">
        <f t="shared" ca="1" si="100"/>
        <v/>
      </c>
      <c r="AR337" s="212" t="str">
        <f t="shared" ca="1" si="101"/>
        <v/>
      </c>
    </row>
    <row r="338" spans="1:44" x14ac:dyDescent="0.25">
      <c r="A338" s="86"/>
      <c r="B338" s="86"/>
      <c r="C338" s="144"/>
      <c r="D338" s="145"/>
      <c r="E338" s="144"/>
      <c r="F338" s="144"/>
      <c r="G338" s="144"/>
      <c r="H338" s="144"/>
      <c r="I338" s="191" t="str">
        <f>_xlfn.IFNA(VLOOKUP(F338,'Reference data SID'!$D$2:$Q$673,14,FALSE),"")</f>
        <v/>
      </c>
      <c r="J338" s="191" t="str">
        <f>_xlfn.IFNA(VLOOKUP(I338,'Reference data SID'!$C$3:$E$673,3,FALSE),"")</f>
        <v/>
      </c>
      <c r="K338" s="64" t="str">
        <f>_xlfn.IFNA(IF(J338=FALSE,I338,IF(ISBLANK(G338),VLOOKUP(H338,'Reference data SID'!$N:$P,3,FALSE),VLOOKUP(G338,'Reference data SID'!$M:$P,4,FALSE))),"")</f>
        <v/>
      </c>
      <c r="L338" s="148" t="str">
        <f>_xlfn.IFNA(VLOOKUP(K338,'Reference data SID'!L:M,2,FALSE),"")</f>
        <v/>
      </c>
      <c r="M338" s="148" t="str">
        <f>_xlfn.IFNA(VLOOKUP(K338,'Reference data SID'!L:N,3,FALSE),"")</f>
        <v/>
      </c>
      <c r="N338" s="148" t="str">
        <f>_xlfn.IFNA(VLOOKUP(K338,'Reference data SID'!L:O,4,FALSE),"")</f>
        <v/>
      </c>
      <c r="O338" s="144"/>
      <c r="P338" s="144"/>
      <c r="Q338" s="144"/>
      <c r="R338" s="144"/>
      <c r="S338" s="144"/>
      <c r="T338" s="146"/>
      <c r="U338" s="146"/>
      <c r="V338" s="146"/>
      <c r="W338" s="144"/>
      <c r="X338" s="149" t="str">
        <f t="shared" ca="1" si="85"/>
        <v/>
      </c>
      <c r="Y338" s="210" t="str">
        <f>_xlfn.IFNA(VLOOKUP(F338,'Reference data SID'!D:E,2,FALSE),"")</f>
        <v/>
      </c>
      <c r="Z338" s="210" t="str">
        <f t="shared" si="86"/>
        <v>not ok</v>
      </c>
      <c r="AA338" s="210" t="str">
        <f t="shared" si="87"/>
        <v>not ok</v>
      </c>
      <c r="AB338" s="210" t="str">
        <f t="shared" si="88"/>
        <v>ok</v>
      </c>
      <c r="AC338" s="210" t="str">
        <f t="shared" si="89"/>
        <v>_EC</v>
      </c>
      <c r="AD338" s="210" t="str">
        <f t="shared" si="90"/>
        <v>_CAS</v>
      </c>
      <c r="AE338" s="210" t="str">
        <f t="shared" si="91"/>
        <v>_uses</v>
      </c>
      <c r="AF338" s="210" t="str">
        <f t="shared" si="92"/>
        <v/>
      </c>
      <c r="AG338" s="210" t="str">
        <f t="shared" si="93"/>
        <v/>
      </c>
      <c r="AH338" s="210" t="str">
        <f t="shared" si="94"/>
        <v>_articles</v>
      </c>
      <c r="AI338" s="210" t="str">
        <f t="shared" si="95"/>
        <v/>
      </c>
      <c r="AJ338" s="210" t="str">
        <f t="shared" si="96"/>
        <v/>
      </c>
      <c r="AK338" s="210" t="str">
        <f>IF(LEN(F338)&gt;1,CONCATENATE(Table6[[#This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8" s="210" t="str">
        <f>IF(LEN(F338)&gt;1,IF(COUNTIFS($AK$6:AK$502,LEFT(AK338,250))&gt;1,"Duplicate entry: it seems that you have two rows reporting the same stockpile, please verify that it is not a duplicate",""),"")</f>
        <v/>
      </c>
      <c r="AM338" s="210" t="str">
        <f>IF(LEN(F338)&gt;0,IF(ISNUMBER(MATCH(F338,Annex_I_II_entries,0)),"","The Entry name is not within the dropdown list, make sure that you have not copied and pasted overwritting the cell format (with its correponding dropdown list) in column A"),"")</f>
        <v/>
      </c>
      <c r="AN338" s="210" t="str">
        <f t="shared" ca="1" si="97"/>
        <v/>
      </c>
      <c r="AO338" s="210" t="str">
        <f t="shared" ca="1" si="98"/>
        <v/>
      </c>
      <c r="AP338" s="211" t="str">
        <f t="shared" ca="1" si="99"/>
        <v/>
      </c>
      <c r="AQ338" s="211" t="str">
        <f t="shared" ca="1" si="100"/>
        <v/>
      </c>
      <c r="AR338" s="212" t="str">
        <f t="shared" ca="1" si="101"/>
        <v/>
      </c>
    </row>
    <row r="339" spans="1:44" x14ac:dyDescent="0.25">
      <c r="A339" s="86"/>
      <c r="B339" s="86"/>
      <c r="C339" s="147"/>
      <c r="D339" s="176"/>
      <c r="E339" s="147"/>
      <c r="F339" s="147"/>
      <c r="G339" s="144"/>
      <c r="H339" s="144"/>
      <c r="I339" s="192" t="str">
        <f>_xlfn.IFNA(VLOOKUP(F339,'Reference data SID'!$D$2:$Q$673,14,FALSE),"")</f>
        <v/>
      </c>
      <c r="J339" s="192" t="str">
        <f>_xlfn.IFNA(VLOOKUP(I339,'Reference data SID'!$C$3:$E$673,3,FALSE),"")</f>
        <v/>
      </c>
      <c r="K339" s="64" t="str">
        <f>_xlfn.IFNA(IF(J339=FALSE,I339,IF(ISBLANK(G339),VLOOKUP(H339,'Reference data SID'!$N:$P,3,FALSE),VLOOKUP(G339,'Reference data SID'!$M:$P,4,FALSE))),"")</f>
        <v/>
      </c>
      <c r="L339" s="148" t="str">
        <f>_xlfn.IFNA(VLOOKUP(K339,'Reference data SID'!L:M,2,FALSE),"")</f>
        <v/>
      </c>
      <c r="M339" s="148" t="str">
        <f>_xlfn.IFNA(VLOOKUP(K339,'Reference data SID'!L:N,3,FALSE),"")</f>
        <v/>
      </c>
      <c r="N339" s="148" t="str">
        <f>_xlfn.IFNA(VLOOKUP(K339,'Reference data SID'!L:O,4,FALSE),"")</f>
        <v/>
      </c>
      <c r="O339" s="147"/>
      <c r="P339" s="147"/>
      <c r="Q339" s="147"/>
      <c r="R339" s="147"/>
      <c r="S339" s="147"/>
      <c r="T339" s="146"/>
      <c r="U339" s="146"/>
      <c r="V339" s="146"/>
      <c r="W339" s="147"/>
      <c r="X339" s="149" t="str">
        <f t="shared" ca="1" si="85"/>
        <v/>
      </c>
      <c r="Y339" s="210" t="str">
        <f>_xlfn.IFNA(VLOOKUP(F339,'Reference data SID'!D:E,2,FALSE),"")</f>
        <v/>
      </c>
      <c r="Z339" s="210" t="str">
        <f t="shared" si="86"/>
        <v>not ok</v>
      </c>
      <c r="AA339" s="210" t="str">
        <f t="shared" si="87"/>
        <v>not ok</v>
      </c>
      <c r="AB339" s="210" t="str">
        <f t="shared" si="88"/>
        <v>ok</v>
      </c>
      <c r="AC339" s="210" t="str">
        <f t="shared" si="89"/>
        <v>_EC</v>
      </c>
      <c r="AD339" s="210" t="str">
        <f t="shared" si="90"/>
        <v>_CAS</v>
      </c>
      <c r="AE339" s="210" t="str">
        <f t="shared" si="91"/>
        <v>_uses</v>
      </c>
      <c r="AF339" s="210" t="str">
        <f t="shared" si="92"/>
        <v/>
      </c>
      <c r="AG339" s="210" t="str">
        <f t="shared" si="93"/>
        <v/>
      </c>
      <c r="AH339" s="210" t="str">
        <f t="shared" si="94"/>
        <v>_articles</v>
      </c>
      <c r="AI339" s="210" t="str">
        <f t="shared" si="95"/>
        <v/>
      </c>
      <c r="AJ339" s="210" t="str">
        <f t="shared" si="96"/>
        <v/>
      </c>
      <c r="AK339" s="210" t="str">
        <f>IF(LEN(F339)&gt;1,CONCATENATE(Table6[[#This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39" s="210" t="str">
        <f>IF(LEN(F339)&gt;1,IF(COUNTIFS($AK$6:AK$502,LEFT(AK339,250))&gt;1,"Duplicate entry: it seems that you have two rows reporting the same stockpile, please verify that it is not a duplicate",""),"")</f>
        <v/>
      </c>
      <c r="AM339" s="210" t="str">
        <f>IF(LEN(F339)&gt;0,IF(ISNUMBER(MATCH(F339,Annex_I_II_entries,0)),"","The Entry name is not within the dropdown list, make sure that you have not copied and pasted overwritting the cell format (with its correponding dropdown list) in column A"),"")</f>
        <v/>
      </c>
      <c r="AN339" s="210" t="str">
        <f t="shared" ca="1" si="97"/>
        <v/>
      </c>
      <c r="AO339" s="210" t="str">
        <f t="shared" ca="1" si="98"/>
        <v/>
      </c>
      <c r="AP339" s="211" t="str">
        <f t="shared" ca="1" si="99"/>
        <v/>
      </c>
      <c r="AQ339" s="211" t="str">
        <f t="shared" ca="1" si="100"/>
        <v/>
      </c>
      <c r="AR339" s="212" t="str">
        <f t="shared" ca="1" si="101"/>
        <v/>
      </c>
    </row>
    <row r="340" spans="1:44" x14ac:dyDescent="0.25">
      <c r="A340" s="86"/>
      <c r="B340" s="86"/>
      <c r="C340" s="144"/>
      <c r="D340" s="145"/>
      <c r="E340" s="144"/>
      <c r="F340" s="144"/>
      <c r="G340" s="144"/>
      <c r="H340" s="144"/>
      <c r="I340" s="191" t="str">
        <f>_xlfn.IFNA(VLOOKUP(F340,'Reference data SID'!$D$2:$Q$673,14,FALSE),"")</f>
        <v/>
      </c>
      <c r="J340" s="191" t="str">
        <f>_xlfn.IFNA(VLOOKUP(I340,'Reference data SID'!$C$3:$E$673,3,FALSE),"")</f>
        <v/>
      </c>
      <c r="K340" s="64" t="str">
        <f>_xlfn.IFNA(IF(J340=FALSE,I340,IF(ISBLANK(G340),VLOOKUP(H340,'Reference data SID'!$N:$P,3,FALSE),VLOOKUP(G340,'Reference data SID'!$M:$P,4,FALSE))),"")</f>
        <v/>
      </c>
      <c r="L340" s="148" t="str">
        <f>_xlfn.IFNA(VLOOKUP(K340,'Reference data SID'!L:M,2,FALSE),"")</f>
        <v/>
      </c>
      <c r="M340" s="148" t="str">
        <f>_xlfn.IFNA(VLOOKUP(K340,'Reference data SID'!L:N,3,FALSE),"")</f>
        <v/>
      </c>
      <c r="N340" s="148" t="str">
        <f>_xlfn.IFNA(VLOOKUP(K340,'Reference data SID'!L:O,4,FALSE),"")</f>
        <v/>
      </c>
      <c r="O340" s="144"/>
      <c r="P340" s="144"/>
      <c r="Q340" s="144"/>
      <c r="R340" s="144"/>
      <c r="S340" s="144"/>
      <c r="T340" s="146"/>
      <c r="U340" s="146"/>
      <c r="V340" s="146"/>
      <c r="W340" s="144"/>
      <c r="X340" s="149" t="str">
        <f t="shared" ca="1" si="85"/>
        <v/>
      </c>
      <c r="Y340" s="210" t="str">
        <f>_xlfn.IFNA(VLOOKUP(F340,'Reference data SID'!D:E,2,FALSE),"")</f>
        <v/>
      </c>
      <c r="Z340" s="210" t="str">
        <f t="shared" si="86"/>
        <v>not ok</v>
      </c>
      <c r="AA340" s="210" t="str">
        <f t="shared" si="87"/>
        <v>not ok</v>
      </c>
      <c r="AB340" s="210" t="str">
        <f t="shared" si="88"/>
        <v>ok</v>
      </c>
      <c r="AC340" s="210" t="str">
        <f t="shared" si="89"/>
        <v>_EC</v>
      </c>
      <c r="AD340" s="210" t="str">
        <f t="shared" si="90"/>
        <v>_CAS</v>
      </c>
      <c r="AE340" s="210" t="str">
        <f t="shared" si="91"/>
        <v>_uses</v>
      </c>
      <c r="AF340" s="210" t="str">
        <f t="shared" si="92"/>
        <v/>
      </c>
      <c r="AG340" s="210" t="str">
        <f t="shared" si="93"/>
        <v/>
      </c>
      <c r="AH340" s="210" t="str">
        <f t="shared" si="94"/>
        <v>_articles</v>
      </c>
      <c r="AI340" s="210" t="str">
        <f t="shared" si="95"/>
        <v/>
      </c>
      <c r="AJ340" s="210" t="str">
        <f t="shared" si="96"/>
        <v/>
      </c>
      <c r="AK340" s="210" t="str">
        <f>IF(LEN(F340)&gt;1,CONCATENATE(Table6[[#This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0" s="210" t="str">
        <f>IF(LEN(F340)&gt;1,IF(COUNTIFS($AK$6:AK$502,LEFT(AK340,250))&gt;1,"Duplicate entry: it seems that you have two rows reporting the same stockpile, please verify that it is not a duplicate",""),"")</f>
        <v/>
      </c>
      <c r="AM340" s="210" t="str">
        <f>IF(LEN(F340)&gt;0,IF(ISNUMBER(MATCH(F340,Annex_I_II_entries,0)),"","The Entry name is not within the dropdown list, make sure that you have not copied and pasted overwritting the cell format (with its correponding dropdown list) in column A"),"")</f>
        <v/>
      </c>
      <c r="AN340" s="210" t="str">
        <f t="shared" ca="1" si="97"/>
        <v/>
      </c>
      <c r="AO340" s="210" t="str">
        <f t="shared" ca="1" si="98"/>
        <v/>
      </c>
      <c r="AP340" s="211" t="str">
        <f t="shared" ca="1" si="99"/>
        <v/>
      </c>
      <c r="AQ340" s="211" t="str">
        <f t="shared" ca="1" si="100"/>
        <v/>
      </c>
      <c r="AR340" s="212" t="str">
        <f t="shared" ca="1" si="101"/>
        <v/>
      </c>
    </row>
    <row r="341" spans="1:44" x14ac:dyDescent="0.25">
      <c r="A341" s="86"/>
      <c r="B341" s="86"/>
      <c r="C341" s="147"/>
      <c r="D341" s="176"/>
      <c r="E341" s="147"/>
      <c r="F341" s="147"/>
      <c r="G341" s="144"/>
      <c r="H341" s="144"/>
      <c r="I341" s="192" t="str">
        <f>_xlfn.IFNA(VLOOKUP(F341,'Reference data SID'!$D$2:$Q$673,14,FALSE),"")</f>
        <v/>
      </c>
      <c r="J341" s="192" t="str">
        <f>_xlfn.IFNA(VLOOKUP(I341,'Reference data SID'!$C$3:$E$673,3,FALSE),"")</f>
        <v/>
      </c>
      <c r="K341" s="64" t="str">
        <f>_xlfn.IFNA(IF(J341=FALSE,I341,IF(ISBLANK(G341),VLOOKUP(H341,'Reference data SID'!$N:$P,3,FALSE),VLOOKUP(G341,'Reference data SID'!$M:$P,4,FALSE))),"")</f>
        <v/>
      </c>
      <c r="L341" s="148" t="str">
        <f>_xlfn.IFNA(VLOOKUP(K341,'Reference data SID'!L:M,2,FALSE),"")</f>
        <v/>
      </c>
      <c r="M341" s="148" t="str">
        <f>_xlfn.IFNA(VLOOKUP(K341,'Reference data SID'!L:N,3,FALSE),"")</f>
        <v/>
      </c>
      <c r="N341" s="148" t="str">
        <f>_xlfn.IFNA(VLOOKUP(K341,'Reference data SID'!L:O,4,FALSE),"")</f>
        <v/>
      </c>
      <c r="O341" s="147"/>
      <c r="P341" s="147"/>
      <c r="Q341" s="147"/>
      <c r="R341" s="147"/>
      <c r="S341" s="147"/>
      <c r="T341" s="146"/>
      <c r="U341" s="146"/>
      <c r="V341" s="146"/>
      <c r="W341" s="147"/>
      <c r="X341" s="149" t="str">
        <f t="shared" ca="1" si="85"/>
        <v/>
      </c>
      <c r="Y341" s="210" t="str">
        <f>_xlfn.IFNA(VLOOKUP(F341,'Reference data SID'!D:E,2,FALSE),"")</f>
        <v/>
      </c>
      <c r="Z341" s="210" t="str">
        <f t="shared" si="86"/>
        <v>not ok</v>
      </c>
      <c r="AA341" s="210" t="str">
        <f t="shared" si="87"/>
        <v>not ok</v>
      </c>
      <c r="AB341" s="210" t="str">
        <f t="shared" si="88"/>
        <v>ok</v>
      </c>
      <c r="AC341" s="210" t="str">
        <f t="shared" si="89"/>
        <v>_EC</v>
      </c>
      <c r="AD341" s="210" t="str">
        <f t="shared" si="90"/>
        <v>_CAS</v>
      </c>
      <c r="AE341" s="210" t="str">
        <f t="shared" si="91"/>
        <v>_uses</v>
      </c>
      <c r="AF341" s="210" t="str">
        <f t="shared" si="92"/>
        <v/>
      </c>
      <c r="AG341" s="210" t="str">
        <f t="shared" si="93"/>
        <v/>
      </c>
      <c r="AH341" s="210" t="str">
        <f t="shared" si="94"/>
        <v>_articles</v>
      </c>
      <c r="AI341" s="210" t="str">
        <f t="shared" si="95"/>
        <v/>
      </c>
      <c r="AJ341" s="210" t="str">
        <f t="shared" si="96"/>
        <v/>
      </c>
      <c r="AK341" s="210" t="str">
        <f>IF(LEN(F341)&gt;1,CONCATENATE(Table6[[#This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1" s="210" t="str">
        <f>IF(LEN(F341)&gt;1,IF(COUNTIFS($AK$6:AK$502,LEFT(AK341,250))&gt;1,"Duplicate entry: it seems that you have two rows reporting the same stockpile, please verify that it is not a duplicate",""),"")</f>
        <v/>
      </c>
      <c r="AM341" s="210" t="str">
        <f>IF(LEN(F341)&gt;0,IF(ISNUMBER(MATCH(F341,Annex_I_II_entries,0)),"","The Entry name is not within the dropdown list, make sure that you have not copied and pasted overwritting the cell format (with its correponding dropdown list) in column A"),"")</f>
        <v/>
      </c>
      <c r="AN341" s="210" t="str">
        <f t="shared" ca="1" si="97"/>
        <v/>
      </c>
      <c r="AO341" s="210" t="str">
        <f t="shared" ca="1" si="98"/>
        <v/>
      </c>
      <c r="AP341" s="211" t="str">
        <f t="shared" ca="1" si="99"/>
        <v/>
      </c>
      <c r="AQ341" s="211" t="str">
        <f t="shared" ca="1" si="100"/>
        <v/>
      </c>
      <c r="AR341" s="212" t="str">
        <f t="shared" ca="1" si="101"/>
        <v/>
      </c>
    </row>
    <row r="342" spans="1:44" x14ac:dyDescent="0.25">
      <c r="A342" s="86"/>
      <c r="B342" s="86"/>
      <c r="C342" s="144"/>
      <c r="D342" s="145"/>
      <c r="E342" s="144"/>
      <c r="F342" s="144"/>
      <c r="G342" s="144"/>
      <c r="H342" s="144"/>
      <c r="I342" s="191" t="str">
        <f>_xlfn.IFNA(VLOOKUP(F342,'Reference data SID'!$D$2:$Q$673,14,FALSE),"")</f>
        <v/>
      </c>
      <c r="J342" s="191" t="str">
        <f>_xlfn.IFNA(VLOOKUP(I342,'Reference data SID'!$C$3:$E$673,3,FALSE),"")</f>
        <v/>
      </c>
      <c r="K342" s="64" t="str">
        <f>_xlfn.IFNA(IF(J342=FALSE,I342,IF(ISBLANK(G342),VLOOKUP(H342,'Reference data SID'!$N:$P,3,FALSE),VLOOKUP(G342,'Reference data SID'!$M:$P,4,FALSE))),"")</f>
        <v/>
      </c>
      <c r="L342" s="148" t="str">
        <f>_xlfn.IFNA(VLOOKUP(K342,'Reference data SID'!L:M,2,FALSE),"")</f>
        <v/>
      </c>
      <c r="M342" s="148" t="str">
        <f>_xlfn.IFNA(VLOOKUP(K342,'Reference data SID'!L:N,3,FALSE),"")</f>
        <v/>
      </c>
      <c r="N342" s="148" t="str">
        <f>_xlfn.IFNA(VLOOKUP(K342,'Reference data SID'!L:O,4,FALSE),"")</f>
        <v/>
      </c>
      <c r="O342" s="144"/>
      <c r="P342" s="144"/>
      <c r="Q342" s="144"/>
      <c r="R342" s="144"/>
      <c r="S342" s="144"/>
      <c r="T342" s="146"/>
      <c r="U342" s="146"/>
      <c r="V342" s="146"/>
      <c r="W342" s="144"/>
      <c r="X342" s="149" t="str">
        <f t="shared" ca="1" si="85"/>
        <v/>
      </c>
      <c r="Y342" s="210" t="str">
        <f>_xlfn.IFNA(VLOOKUP(F342,'Reference data SID'!D:E,2,FALSE),"")</f>
        <v/>
      </c>
      <c r="Z342" s="210" t="str">
        <f t="shared" si="86"/>
        <v>not ok</v>
      </c>
      <c r="AA342" s="210" t="str">
        <f t="shared" si="87"/>
        <v>not ok</v>
      </c>
      <c r="AB342" s="210" t="str">
        <f t="shared" si="88"/>
        <v>ok</v>
      </c>
      <c r="AC342" s="210" t="str">
        <f t="shared" si="89"/>
        <v>_EC</v>
      </c>
      <c r="AD342" s="210" t="str">
        <f t="shared" si="90"/>
        <v>_CAS</v>
      </c>
      <c r="AE342" s="210" t="str">
        <f t="shared" si="91"/>
        <v>_uses</v>
      </c>
      <c r="AF342" s="210" t="str">
        <f t="shared" si="92"/>
        <v/>
      </c>
      <c r="AG342" s="210" t="str">
        <f t="shared" si="93"/>
        <v/>
      </c>
      <c r="AH342" s="210" t="str">
        <f t="shared" si="94"/>
        <v>_articles</v>
      </c>
      <c r="AI342" s="210" t="str">
        <f t="shared" si="95"/>
        <v/>
      </c>
      <c r="AJ342" s="210" t="str">
        <f t="shared" si="96"/>
        <v/>
      </c>
      <c r="AK342" s="210" t="str">
        <f>IF(LEN(F342)&gt;1,CONCATENATE(Table6[[#This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2" s="210" t="str">
        <f>IF(LEN(F342)&gt;1,IF(COUNTIFS($AK$6:AK$502,LEFT(AK342,250))&gt;1,"Duplicate entry: it seems that you have two rows reporting the same stockpile, please verify that it is not a duplicate",""),"")</f>
        <v/>
      </c>
      <c r="AM342" s="210" t="str">
        <f>IF(LEN(F342)&gt;0,IF(ISNUMBER(MATCH(F342,Annex_I_II_entries,0)),"","The Entry name is not within the dropdown list, make sure that you have not copied and pasted overwritting the cell format (with its correponding dropdown list) in column A"),"")</f>
        <v/>
      </c>
      <c r="AN342" s="210" t="str">
        <f t="shared" ca="1" si="97"/>
        <v/>
      </c>
      <c r="AO342" s="210" t="str">
        <f t="shared" ca="1" si="98"/>
        <v/>
      </c>
      <c r="AP342" s="211" t="str">
        <f t="shared" ca="1" si="99"/>
        <v/>
      </c>
      <c r="AQ342" s="211" t="str">
        <f t="shared" ca="1" si="100"/>
        <v/>
      </c>
      <c r="AR342" s="212" t="str">
        <f t="shared" ca="1" si="101"/>
        <v/>
      </c>
    </row>
    <row r="343" spans="1:44" x14ac:dyDescent="0.25">
      <c r="A343" s="86"/>
      <c r="B343" s="86"/>
      <c r="C343" s="147"/>
      <c r="D343" s="176"/>
      <c r="E343" s="147"/>
      <c r="F343" s="147"/>
      <c r="G343" s="144"/>
      <c r="H343" s="144"/>
      <c r="I343" s="192" t="str">
        <f>_xlfn.IFNA(VLOOKUP(F343,'Reference data SID'!$D$2:$Q$673,14,FALSE),"")</f>
        <v/>
      </c>
      <c r="J343" s="192" t="str">
        <f>_xlfn.IFNA(VLOOKUP(I343,'Reference data SID'!$C$3:$E$673,3,FALSE),"")</f>
        <v/>
      </c>
      <c r="K343" s="64" t="str">
        <f>_xlfn.IFNA(IF(J343=FALSE,I343,IF(ISBLANK(G343),VLOOKUP(H343,'Reference data SID'!$N:$P,3,FALSE),VLOOKUP(G343,'Reference data SID'!$M:$P,4,FALSE))),"")</f>
        <v/>
      </c>
      <c r="L343" s="148" t="str">
        <f>_xlfn.IFNA(VLOOKUP(K343,'Reference data SID'!L:M,2,FALSE),"")</f>
        <v/>
      </c>
      <c r="M343" s="148" t="str">
        <f>_xlfn.IFNA(VLOOKUP(K343,'Reference data SID'!L:N,3,FALSE),"")</f>
        <v/>
      </c>
      <c r="N343" s="148" t="str">
        <f>_xlfn.IFNA(VLOOKUP(K343,'Reference data SID'!L:O,4,FALSE),"")</f>
        <v/>
      </c>
      <c r="O343" s="147"/>
      <c r="P343" s="147"/>
      <c r="Q343" s="147"/>
      <c r="R343" s="147"/>
      <c r="S343" s="147"/>
      <c r="T343" s="146"/>
      <c r="U343" s="146"/>
      <c r="V343" s="146"/>
      <c r="W343" s="147"/>
      <c r="X343" s="149" t="str">
        <f t="shared" ca="1" si="85"/>
        <v/>
      </c>
      <c r="Y343" s="210" t="str">
        <f>_xlfn.IFNA(VLOOKUP(F343,'Reference data SID'!D:E,2,FALSE),"")</f>
        <v/>
      </c>
      <c r="Z343" s="210" t="str">
        <f t="shared" si="86"/>
        <v>not ok</v>
      </c>
      <c r="AA343" s="210" t="str">
        <f t="shared" si="87"/>
        <v>not ok</v>
      </c>
      <c r="AB343" s="210" t="str">
        <f t="shared" si="88"/>
        <v>ok</v>
      </c>
      <c r="AC343" s="210" t="str">
        <f t="shared" si="89"/>
        <v>_EC</v>
      </c>
      <c r="AD343" s="210" t="str">
        <f t="shared" si="90"/>
        <v>_CAS</v>
      </c>
      <c r="AE343" s="210" t="str">
        <f t="shared" si="91"/>
        <v>_uses</v>
      </c>
      <c r="AF343" s="210" t="str">
        <f t="shared" si="92"/>
        <v/>
      </c>
      <c r="AG343" s="210" t="str">
        <f t="shared" si="93"/>
        <v/>
      </c>
      <c r="AH343" s="210" t="str">
        <f t="shared" si="94"/>
        <v>_articles</v>
      </c>
      <c r="AI343" s="210" t="str">
        <f t="shared" si="95"/>
        <v/>
      </c>
      <c r="AJ343" s="210" t="str">
        <f t="shared" si="96"/>
        <v/>
      </c>
      <c r="AK343" s="210" t="str">
        <f>IF(LEN(F343)&gt;1,CONCATENATE(Table6[[#This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3" s="210" t="str">
        <f>IF(LEN(F343)&gt;1,IF(COUNTIFS($AK$6:AK$502,LEFT(AK343,250))&gt;1,"Duplicate entry: it seems that you have two rows reporting the same stockpile, please verify that it is not a duplicate",""),"")</f>
        <v/>
      </c>
      <c r="AM343" s="210" t="str">
        <f>IF(LEN(F343)&gt;0,IF(ISNUMBER(MATCH(F343,Annex_I_II_entries,0)),"","The Entry name is not within the dropdown list, make sure that you have not copied and pasted overwritting the cell format (with its correponding dropdown list) in column A"),"")</f>
        <v/>
      </c>
      <c r="AN343" s="210" t="str">
        <f t="shared" ca="1" si="97"/>
        <v/>
      </c>
      <c r="AO343" s="210" t="str">
        <f t="shared" ca="1" si="98"/>
        <v/>
      </c>
      <c r="AP343" s="211" t="str">
        <f t="shared" ca="1" si="99"/>
        <v/>
      </c>
      <c r="AQ343" s="211" t="str">
        <f t="shared" ca="1" si="100"/>
        <v/>
      </c>
      <c r="AR343" s="212" t="str">
        <f t="shared" ca="1" si="101"/>
        <v/>
      </c>
    </row>
    <row r="344" spans="1:44" x14ac:dyDescent="0.25">
      <c r="A344" s="86"/>
      <c r="B344" s="86"/>
      <c r="C344" s="144"/>
      <c r="D344" s="145"/>
      <c r="E344" s="144"/>
      <c r="F344" s="144"/>
      <c r="G344" s="144"/>
      <c r="H344" s="144"/>
      <c r="I344" s="191" t="str">
        <f>_xlfn.IFNA(VLOOKUP(F344,'Reference data SID'!$D$2:$Q$673,14,FALSE),"")</f>
        <v/>
      </c>
      <c r="J344" s="191" t="str">
        <f>_xlfn.IFNA(VLOOKUP(I344,'Reference data SID'!$C$3:$E$673,3,FALSE),"")</f>
        <v/>
      </c>
      <c r="K344" s="64" t="str">
        <f>_xlfn.IFNA(IF(J344=FALSE,I344,IF(ISBLANK(G344),VLOOKUP(H344,'Reference data SID'!$N:$P,3,FALSE),VLOOKUP(G344,'Reference data SID'!$M:$P,4,FALSE))),"")</f>
        <v/>
      </c>
      <c r="L344" s="148" t="str">
        <f>_xlfn.IFNA(VLOOKUP(K344,'Reference data SID'!L:M,2,FALSE),"")</f>
        <v/>
      </c>
      <c r="M344" s="148" t="str">
        <f>_xlfn.IFNA(VLOOKUP(K344,'Reference data SID'!L:N,3,FALSE),"")</f>
        <v/>
      </c>
      <c r="N344" s="148" t="str">
        <f>_xlfn.IFNA(VLOOKUP(K344,'Reference data SID'!L:O,4,FALSE),"")</f>
        <v/>
      </c>
      <c r="O344" s="144"/>
      <c r="P344" s="144"/>
      <c r="Q344" s="144"/>
      <c r="R344" s="144"/>
      <c r="S344" s="144"/>
      <c r="T344" s="146"/>
      <c r="U344" s="146"/>
      <c r="V344" s="146"/>
      <c r="W344" s="144"/>
      <c r="X344" s="149" t="str">
        <f t="shared" ca="1" si="85"/>
        <v/>
      </c>
      <c r="Y344" s="210" t="str">
        <f>_xlfn.IFNA(VLOOKUP(F344,'Reference data SID'!D:E,2,FALSE),"")</f>
        <v/>
      </c>
      <c r="Z344" s="210" t="str">
        <f t="shared" si="86"/>
        <v>not ok</v>
      </c>
      <c r="AA344" s="210" t="str">
        <f t="shared" si="87"/>
        <v>not ok</v>
      </c>
      <c r="AB344" s="210" t="str">
        <f t="shared" si="88"/>
        <v>ok</v>
      </c>
      <c r="AC344" s="210" t="str">
        <f t="shared" si="89"/>
        <v>_EC</v>
      </c>
      <c r="AD344" s="210" t="str">
        <f t="shared" si="90"/>
        <v>_CAS</v>
      </c>
      <c r="AE344" s="210" t="str">
        <f t="shared" si="91"/>
        <v>_uses</v>
      </c>
      <c r="AF344" s="210" t="str">
        <f t="shared" si="92"/>
        <v/>
      </c>
      <c r="AG344" s="210" t="str">
        <f t="shared" si="93"/>
        <v/>
      </c>
      <c r="AH344" s="210" t="str">
        <f t="shared" si="94"/>
        <v>_articles</v>
      </c>
      <c r="AI344" s="210" t="str">
        <f t="shared" si="95"/>
        <v/>
      </c>
      <c r="AJ344" s="210" t="str">
        <f t="shared" si="96"/>
        <v/>
      </c>
      <c r="AK344" s="210" t="str">
        <f>IF(LEN(F344)&gt;1,CONCATENATE(Table6[[#This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4" s="210" t="str">
        <f>IF(LEN(F344)&gt;1,IF(COUNTIFS($AK$6:AK$502,LEFT(AK344,250))&gt;1,"Duplicate entry: it seems that you have two rows reporting the same stockpile, please verify that it is not a duplicate",""),"")</f>
        <v/>
      </c>
      <c r="AM344" s="210" t="str">
        <f>IF(LEN(F344)&gt;0,IF(ISNUMBER(MATCH(F344,Annex_I_II_entries,0)),"","The Entry name is not within the dropdown list, make sure that you have not copied and pasted overwritting the cell format (with its correponding dropdown list) in column A"),"")</f>
        <v/>
      </c>
      <c r="AN344" s="210" t="str">
        <f t="shared" ca="1" si="97"/>
        <v/>
      </c>
      <c r="AO344" s="210" t="str">
        <f t="shared" ca="1" si="98"/>
        <v/>
      </c>
      <c r="AP344" s="211" t="str">
        <f t="shared" ca="1" si="99"/>
        <v/>
      </c>
      <c r="AQ344" s="211" t="str">
        <f t="shared" ca="1" si="100"/>
        <v/>
      </c>
      <c r="AR344" s="212" t="str">
        <f t="shared" ca="1" si="101"/>
        <v/>
      </c>
    </row>
    <row r="345" spans="1:44" x14ac:dyDescent="0.25">
      <c r="A345" s="86"/>
      <c r="B345" s="86"/>
      <c r="C345" s="147"/>
      <c r="D345" s="176"/>
      <c r="E345" s="147"/>
      <c r="F345" s="147"/>
      <c r="G345" s="144"/>
      <c r="H345" s="144"/>
      <c r="I345" s="192" t="str">
        <f>_xlfn.IFNA(VLOOKUP(F345,'Reference data SID'!$D$2:$Q$673,14,FALSE),"")</f>
        <v/>
      </c>
      <c r="J345" s="192" t="str">
        <f>_xlfn.IFNA(VLOOKUP(I345,'Reference data SID'!$C$3:$E$673,3,FALSE),"")</f>
        <v/>
      </c>
      <c r="K345" s="64" t="str">
        <f>_xlfn.IFNA(IF(J345=FALSE,I345,IF(ISBLANK(G345),VLOOKUP(H345,'Reference data SID'!$N:$P,3,FALSE),VLOOKUP(G345,'Reference data SID'!$M:$P,4,FALSE))),"")</f>
        <v/>
      </c>
      <c r="L345" s="148" t="str">
        <f>_xlfn.IFNA(VLOOKUP(K345,'Reference data SID'!L:M,2,FALSE),"")</f>
        <v/>
      </c>
      <c r="M345" s="148" t="str">
        <f>_xlfn.IFNA(VLOOKUP(K345,'Reference data SID'!L:N,3,FALSE),"")</f>
        <v/>
      </c>
      <c r="N345" s="148" t="str">
        <f>_xlfn.IFNA(VLOOKUP(K345,'Reference data SID'!L:O,4,FALSE),"")</f>
        <v/>
      </c>
      <c r="O345" s="147"/>
      <c r="P345" s="147"/>
      <c r="Q345" s="147"/>
      <c r="R345" s="147"/>
      <c r="S345" s="147"/>
      <c r="T345" s="146"/>
      <c r="U345" s="146"/>
      <c r="V345" s="146"/>
      <c r="W345" s="147"/>
      <c r="X345" s="149" t="str">
        <f t="shared" ca="1" si="85"/>
        <v/>
      </c>
      <c r="Y345" s="210" t="str">
        <f>_xlfn.IFNA(VLOOKUP(F345,'Reference data SID'!D:E,2,FALSE),"")</f>
        <v/>
      </c>
      <c r="Z345" s="210" t="str">
        <f t="shared" si="86"/>
        <v>not ok</v>
      </c>
      <c r="AA345" s="210" t="str">
        <f t="shared" si="87"/>
        <v>not ok</v>
      </c>
      <c r="AB345" s="210" t="str">
        <f t="shared" si="88"/>
        <v>ok</v>
      </c>
      <c r="AC345" s="210" t="str">
        <f t="shared" si="89"/>
        <v>_EC</v>
      </c>
      <c r="AD345" s="210" t="str">
        <f t="shared" si="90"/>
        <v>_CAS</v>
      </c>
      <c r="AE345" s="210" t="str">
        <f t="shared" si="91"/>
        <v>_uses</v>
      </c>
      <c r="AF345" s="210" t="str">
        <f t="shared" si="92"/>
        <v/>
      </c>
      <c r="AG345" s="210" t="str">
        <f t="shared" si="93"/>
        <v/>
      </c>
      <c r="AH345" s="210" t="str">
        <f t="shared" si="94"/>
        <v>_articles</v>
      </c>
      <c r="AI345" s="210" t="str">
        <f t="shared" si="95"/>
        <v/>
      </c>
      <c r="AJ345" s="210" t="str">
        <f t="shared" si="96"/>
        <v/>
      </c>
      <c r="AK345" s="210" t="str">
        <f>IF(LEN(F345)&gt;1,CONCATENATE(Table6[[#This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5" s="210" t="str">
        <f>IF(LEN(F345)&gt;1,IF(COUNTIFS($AK$6:AK$502,LEFT(AK345,250))&gt;1,"Duplicate entry: it seems that you have two rows reporting the same stockpile, please verify that it is not a duplicate",""),"")</f>
        <v/>
      </c>
      <c r="AM345" s="210" t="str">
        <f>IF(LEN(F345)&gt;0,IF(ISNUMBER(MATCH(F345,Annex_I_II_entries,0)),"","The Entry name is not within the dropdown list, make sure that you have not copied and pasted overwritting the cell format (with its correponding dropdown list) in column A"),"")</f>
        <v/>
      </c>
      <c r="AN345" s="210" t="str">
        <f t="shared" ca="1" si="97"/>
        <v/>
      </c>
      <c r="AO345" s="210" t="str">
        <f t="shared" ca="1" si="98"/>
        <v/>
      </c>
      <c r="AP345" s="211" t="str">
        <f t="shared" ca="1" si="99"/>
        <v/>
      </c>
      <c r="AQ345" s="211" t="str">
        <f t="shared" ca="1" si="100"/>
        <v/>
      </c>
      <c r="AR345" s="212" t="str">
        <f t="shared" ca="1" si="101"/>
        <v/>
      </c>
    </row>
    <row r="346" spans="1:44" x14ac:dyDescent="0.25">
      <c r="A346" s="86"/>
      <c r="B346" s="86"/>
      <c r="C346" s="144"/>
      <c r="D346" s="145"/>
      <c r="E346" s="144"/>
      <c r="F346" s="144"/>
      <c r="G346" s="144"/>
      <c r="H346" s="144"/>
      <c r="I346" s="191" t="str">
        <f>_xlfn.IFNA(VLOOKUP(F346,'Reference data SID'!$D$2:$Q$673,14,FALSE),"")</f>
        <v/>
      </c>
      <c r="J346" s="191" t="str">
        <f>_xlfn.IFNA(VLOOKUP(I346,'Reference data SID'!$C$3:$E$673,3,FALSE),"")</f>
        <v/>
      </c>
      <c r="K346" s="64" t="str">
        <f>_xlfn.IFNA(IF(J346=FALSE,I346,IF(ISBLANK(G346),VLOOKUP(H346,'Reference data SID'!$N:$P,3,FALSE),VLOOKUP(G346,'Reference data SID'!$M:$P,4,FALSE))),"")</f>
        <v/>
      </c>
      <c r="L346" s="148" t="str">
        <f>_xlfn.IFNA(VLOOKUP(K346,'Reference data SID'!L:M,2,FALSE),"")</f>
        <v/>
      </c>
      <c r="M346" s="148" t="str">
        <f>_xlfn.IFNA(VLOOKUP(K346,'Reference data SID'!L:N,3,FALSE),"")</f>
        <v/>
      </c>
      <c r="N346" s="148" t="str">
        <f>_xlfn.IFNA(VLOOKUP(K346,'Reference data SID'!L:O,4,FALSE),"")</f>
        <v/>
      </c>
      <c r="O346" s="144"/>
      <c r="P346" s="144"/>
      <c r="Q346" s="144"/>
      <c r="R346" s="144"/>
      <c r="S346" s="144"/>
      <c r="T346" s="146"/>
      <c r="U346" s="146"/>
      <c r="V346" s="146"/>
      <c r="W346" s="144"/>
      <c r="X346" s="149" t="str">
        <f t="shared" ca="1" si="85"/>
        <v/>
      </c>
      <c r="Y346" s="210" t="str">
        <f>_xlfn.IFNA(VLOOKUP(F346,'Reference data SID'!D:E,2,FALSE),"")</f>
        <v/>
      </c>
      <c r="Z346" s="210" t="str">
        <f t="shared" si="86"/>
        <v>not ok</v>
      </c>
      <c r="AA346" s="210" t="str">
        <f t="shared" si="87"/>
        <v>not ok</v>
      </c>
      <c r="AB346" s="210" t="str">
        <f t="shared" si="88"/>
        <v>ok</v>
      </c>
      <c r="AC346" s="210" t="str">
        <f t="shared" si="89"/>
        <v>_EC</v>
      </c>
      <c r="AD346" s="210" t="str">
        <f t="shared" si="90"/>
        <v>_CAS</v>
      </c>
      <c r="AE346" s="210" t="str">
        <f t="shared" si="91"/>
        <v>_uses</v>
      </c>
      <c r="AF346" s="210" t="str">
        <f t="shared" si="92"/>
        <v/>
      </c>
      <c r="AG346" s="210" t="str">
        <f t="shared" si="93"/>
        <v/>
      </c>
      <c r="AH346" s="210" t="str">
        <f t="shared" si="94"/>
        <v>_articles</v>
      </c>
      <c r="AI346" s="210" t="str">
        <f t="shared" si="95"/>
        <v/>
      </c>
      <c r="AJ346" s="210" t="str">
        <f t="shared" si="96"/>
        <v/>
      </c>
      <c r="AK346" s="210" t="str">
        <f>IF(LEN(F346)&gt;1,CONCATENATE(Table6[[#This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6" s="210" t="str">
        <f>IF(LEN(F346)&gt;1,IF(COUNTIFS($AK$6:AK$502,LEFT(AK346,250))&gt;1,"Duplicate entry: it seems that you have two rows reporting the same stockpile, please verify that it is not a duplicate",""),"")</f>
        <v/>
      </c>
      <c r="AM346" s="210" t="str">
        <f>IF(LEN(F346)&gt;0,IF(ISNUMBER(MATCH(F346,Annex_I_II_entries,0)),"","The Entry name is not within the dropdown list, make sure that you have not copied and pasted overwritting the cell format (with its correponding dropdown list) in column A"),"")</f>
        <v/>
      </c>
      <c r="AN346" s="210" t="str">
        <f t="shared" ca="1" si="97"/>
        <v/>
      </c>
      <c r="AO346" s="210" t="str">
        <f t="shared" ca="1" si="98"/>
        <v/>
      </c>
      <c r="AP346" s="211" t="str">
        <f t="shared" ca="1" si="99"/>
        <v/>
      </c>
      <c r="AQ346" s="211" t="str">
        <f t="shared" ca="1" si="100"/>
        <v/>
      </c>
      <c r="AR346" s="212" t="str">
        <f t="shared" ca="1" si="101"/>
        <v/>
      </c>
    </row>
    <row r="347" spans="1:44" x14ac:dyDescent="0.25">
      <c r="A347" s="86"/>
      <c r="B347" s="86"/>
      <c r="C347" s="147"/>
      <c r="D347" s="176"/>
      <c r="E347" s="147"/>
      <c r="F347" s="147"/>
      <c r="G347" s="144"/>
      <c r="H347" s="144"/>
      <c r="I347" s="192" t="str">
        <f>_xlfn.IFNA(VLOOKUP(F347,'Reference data SID'!$D$2:$Q$673,14,FALSE),"")</f>
        <v/>
      </c>
      <c r="J347" s="192" t="str">
        <f>_xlfn.IFNA(VLOOKUP(I347,'Reference data SID'!$C$3:$E$673,3,FALSE),"")</f>
        <v/>
      </c>
      <c r="K347" s="64" t="str">
        <f>_xlfn.IFNA(IF(J347=FALSE,I347,IF(ISBLANK(G347),VLOOKUP(H347,'Reference data SID'!$N:$P,3,FALSE),VLOOKUP(G347,'Reference data SID'!$M:$P,4,FALSE))),"")</f>
        <v/>
      </c>
      <c r="L347" s="148" t="str">
        <f>_xlfn.IFNA(VLOOKUP(K347,'Reference data SID'!L:M,2,FALSE),"")</f>
        <v/>
      </c>
      <c r="M347" s="148" t="str">
        <f>_xlfn.IFNA(VLOOKUP(K347,'Reference data SID'!L:N,3,FALSE),"")</f>
        <v/>
      </c>
      <c r="N347" s="148" t="str">
        <f>_xlfn.IFNA(VLOOKUP(K347,'Reference data SID'!L:O,4,FALSE),"")</f>
        <v/>
      </c>
      <c r="O347" s="147"/>
      <c r="P347" s="147"/>
      <c r="Q347" s="147"/>
      <c r="R347" s="147"/>
      <c r="S347" s="147"/>
      <c r="T347" s="146"/>
      <c r="U347" s="146"/>
      <c r="V347" s="146"/>
      <c r="W347" s="147"/>
      <c r="X347" s="149" t="str">
        <f t="shared" ca="1" si="85"/>
        <v/>
      </c>
      <c r="Y347" s="210" t="str">
        <f>_xlfn.IFNA(VLOOKUP(F347,'Reference data SID'!D:E,2,FALSE),"")</f>
        <v/>
      </c>
      <c r="Z347" s="210" t="str">
        <f t="shared" si="86"/>
        <v>not ok</v>
      </c>
      <c r="AA347" s="210" t="str">
        <f t="shared" si="87"/>
        <v>not ok</v>
      </c>
      <c r="AB347" s="210" t="str">
        <f t="shared" si="88"/>
        <v>ok</v>
      </c>
      <c r="AC347" s="210" t="str">
        <f t="shared" si="89"/>
        <v>_EC</v>
      </c>
      <c r="AD347" s="210" t="str">
        <f t="shared" si="90"/>
        <v>_CAS</v>
      </c>
      <c r="AE347" s="210" t="str">
        <f t="shared" si="91"/>
        <v>_uses</v>
      </c>
      <c r="AF347" s="210" t="str">
        <f t="shared" si="92"/>
        <v/>
      </c>
      <c r="AG347" s="210" t="str">
        <f t="shared" si="93"/>
        <v/>
      </c>
      <c r="AH347" s="210" t="str">
        <f t="shared" si="94"/>
        <v>_articles</v>
      </c>
      <c r="AI347" s="210" t="str">
        <f t="shared" si="95"/>
        <v/>
      </c>
      <c r="AJ347" s="210" t="str">
        <f t="shared" si="96"/>
        <v/>
      </c>
      <c r="AK347" s="210" t="str">
        <f>IF(LEN(F347)&gt;1,CONCATENATE(Table6[[#This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7" s="210" t="str">
        <f>IF(LEN(F347)&gt;1,IF(COUNTIFS($AK$6:AK$502,LEFT(AK347,250))&gt;1,"Duplicate entry: it seems that you have two rows reporting the same stockpile, please verify that it is not a duplicate",""),"")</f>
        <v/>
      </c>
      <c r="AM347" s="210" t="str">
        <f>IF(LEN(F347)&gt;0,IF(ISNUMBER(MATCH(F347,Annex_I_II_entries,0)),"","The Entry name is not within the dropdown list, make sure that you have not copied and pasted overwritting the cell format (with its correponding dropdown list) in column A"),"")</f>
        <v/>
      </c>
      <c r="AN347" s="210" t="str">
        <f t="shared" ca="1" si="97"/>
        <v/>
      </c>
      <c r="AO347" s="210" t="str">
        <f t="shared" ca="1" si="98"/>
        <v/>
      </c>
      <c r="AP347" s="211" t="str">
        <f t="shared" ca="1" si="99"/>
        <v/>
      </c>
      <c r="AQ347" s="211" t="str">
        <f t="shared" ca="1" si="100"/>
        <v/>
      </c>
      <c r="AR347" s="212" t="str">
        <f t="shared" ca="1" si="101"/>
        <v/>
      </c>
    </row>
    <row r="348" spans="1:44" x14ac:dyDescent="0.25">
      <c r="A348" s="86"/>
      <c r="B348" s="86"/>
      <c r="C348" s="144"/>
      <c r="D348" s="145"/>
      <c r="E348" s="144"/>
      <c r="F348" s="144"/>
      <c r="G348" s="144"/>
      <c r="H348" s="144"/>
      <c r="I348" s="191" t="str">
        <f>_xlfn.IFNA(VLOOKUP(F348,'Reference data SID'!$D$2:$Q$673,14,FALSE),"")</f>
        <v/>
      </c>
      <c r="J348" s="191" t="str">
        <f>_xlfn.IFNA(VLOOKUP(I348,'Reference data SID'!$C$3:$E$673,3,FALSE),"")</f>
        <v/>
      </c>
      <c r="K348" s="64" t="str">
        <f>_xlfn.IFNA(IF(J348=FALSE,I348,IF(ISBLANK(G348),VLOOKUP(H348,'Reference data SID'!$N:$P,3,FALSE),VLOOKUP(G348,'Reference data SID'!$M:$P,4,FALSE))),"")</f>
        <v/>
      </c>
      <c r="L348" s="148" t="str">
        <f>_xlfn.IFNA(VLOOKUP(K348,'Reference data SID'!L:M,2,FALSE),"")</f>
        <v/>
      </c>
      <c r="M348" s="148" t="str">
        <f>_xlfn.IFNA(VLOOKUP(K348,'Reference data SID'!L:N,3,FALSE),"")</f>
        <v/>
      </c>
      <c r="N348" s="148" t="str">
        <f>_xlfn.IFNA(VLOOKUP(K348,'Reference data SID'!L:O,4,FALSE),"")</f>
        <v/>
      </c>
      <c r="O348" s="144"/>
      <c r="P348" s="144"/>
      <c r="Q348" s="144"/>
      <c r="R348" s="144"/>
      <c r="S348" s="144"/>
      <c r="T348" s="146"/>
      <c r="U348" s="146"/>
      <c r="V348" s="146"/>
      <c r="W348" s="144"/>
      <c r="X348" s="149" t="str">
        <f t="shared" ca="1" si="85"/>
        <v/>
      </c>
      <c r="Y348" s="210" t="str">
        <f>_xlfn.IFNA(VLOOKUP(F348,'Reference data SID'!D:E,2,FALSE),"")</f>
        <v/>
      </c>
      <c r="Z348" s="210" t="str">
        <f t="shared" si="86"/>
        <v>not ok</v>
      </c>
      <c r="AA348" s="210" t="str">
        <f t="shared" si="87"/>
        <v>not ok</v>
      </c>
      <c r="AB348" s="210" t="str">
        <f t="shared" si="88"/>
        <v>ok</v>
      </c>
      <c r="AC348" s="210" t="str">
        <f t="shared" si="89"/>
        <v>_EC</v>
      </c>
      <c r="AD348" s="210" t="str">
        <f t="shared" si="90"/>
        <v>_CAS</v>
      </c>
      <c r="AE348" s="210" t="str">
        <f t="shared" si="91"/>
        <v>_uses</v>
      </c>
      <c r="AF348" s="210" t="str">
        <f t="shared" si="92"/>
        <v/>
      </c>
      <c r="AG348" s="210" t="str">
        <f t="shared" si="93"/>
        <v/>
      </c>
      <c r="AH348" s="210" t="str">
        <f t="shared" si="94"/>
        <v>_articles</v>
      </c>
      <c r="AI348" s="210" t="str">
        <f t="shared" si="95"/>
        <v/>
      </c>
      <c r="AJ348" s="210" t="str">
        <f t="shared" si="96"/>
        <v/>
      </c>
      <c r="AK348" s="210" t="str">
        <f>IF(LEN(F348)&gt;1,CONCATENATE(Table6[[#This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8" s="210" t="str">
        <f>IF(LEN(F348)&gt;1,IF(COUNTIFS($AK$6:AK$502,LEFT(AK348,250))&gt;1,"Duplicate entry: it seems that you have two rows reporting the same stockpile, please verify that it is not a duplicate",""),"")</f>
        <v/>
      </c>
      <c r="AM348" s="210" t="str">
        <f>IF(LEN(F348)&gt;0,IF(ISNUMBER(MATCH(F348,Annex_I_II_entries,0)),"","The Entry name is not within the dropdown list, make sure that you have not copied and pasted overwritting the cell format (with its correponding dropdown list) in column A"),"")</f>
        <v/>
      </c>
      <c r="AN348" s="210" t="str">
        <f t="shared" ca="1" si="97"/>
        <v/>
      </c>
      <c r="AO348" s="210" t="str">
        <f t="shared" ca="1" si="98"/>
        <v/>
      </c>
      <c r="AP348" s="211" t="str">
        <f t="shared" ca="1" si="99"/>
        <v/>
      </c>
      <c r="AQ348" s="211" t="str">
        <f t="shared" ca="1" si="100"/>
        <v/>
      </c>
      <c r="AR348" s="212" t="str">
        <f t="shared" ca="1" si="101"/>
        <v/>
      </c>
    </row>
    <row r="349" spans="1:44" x14ac:dyDescent="0.25">
      <c r="A349" s="86"/>
      <c r="B349" s="86"/>
      <c r="C349" s="147"/>
      <c r="D349" s="176"/>
      <c r="E349" s="147"/>
      <c r="F349" s="147"/>
      <c r="G349" s="144"/>
      <c r="H349" s="144"/>
      <c r="I349" s="192" t="str">
        <f>_xlfn.IFNA(VLOOKUP(F349,'Reference data SID'!$D$2:$Q$673,14,FALSE),"")</f>
        <v/>
      </c>
      <c r="J349" s="192" t="str">
        <f>_xlfn.IFNA(VLOOKUP(I349,'Reference data SID'!$C$3:$E$673,3,FALSE),"")</f>
        <v/>
      </c>
      <c r="K349" s="64" t="str">
        <f>_xlfn.IFNA(IF(J349=FALSE,I349,IF(ISBLANK(G349),VLOOKUP(H349,'Reference data SID'!$N:$P,3,FALSE),VLOOKUP(G349,'Reference data SID'!$M:$P,4,FALSE))),"")</f>
        <v/>
      </c>
      <c r="L349" s="148" t="str">
        <f>_xlfn.IFNA(VLOOKUP(K349,'Reference data SID'!L:M,2,FALSE),"")</f>
        <v/>
      </c>
      <c r="M349" s="148" t="str">
        <f>_xlfn.IFNA(VLOOKUP(K349,'Reference data SID'!L:N,3,FALSE),"")</f>
        <v/>
      </c>
      <c r="N349" s="148" t="str">
        <f>_xlfn.IFNA(VLOOKUP(K349,'Reference data SID'!L:O,4,FALSE),"")</f>
        <v/>
      </c>
      <c r="O349" s="147"/>
      <c r="P349" s="147"/>
      <c r="Q349" s="147"/>
      <c r="R349" s="147"/>
      <c r="S349" s="147"/>
      <c r="T349" s="146"/>
      <c r="U349" s="146"/>
      <c r="V349" s="146"/>
      <c r="W349" s="147"/>
      <c r="X349" s="149" t="str">
        <f t="shared" ca="1" si="85"/>
        <v/>
      </c>
      <c r="Y349" s="210" t="str">
        <f>_xlfn.IFNA(VLOOKUP(F349,'Reference data SID'!D:E,2,FALSE),"")</f>
        <v/>
      </c>
      <c r="Z349" s="210" t="str">
        <f t="shared" si="86"/>
        <v>not ok</v>
      </c>
      <c r="AA349" s="210" t="str">
        <f t="shared" si="87"/>
        <v>not ok</v>
      </c>
      <c r="AB349" s="210" t="str">
        <f t="shared" si="88"/>
        <v>ok</v>
      </c>
      <c r="AC349" s="210" t="str">
        <f t="shared" si="89"/>
        <v>_EC</v>
      </c>
      <c r="AD349" s="210" t="str">
        <f t="shared" si="90"/>
        <v>_CAS</v>
      </c>
      <c r="AE349" s="210" t="str">
        <f t="shared" si="91"/>
        <v>_uses</v>
      </c>
      <c r="AF349" s="210" t="str">
        <f t="shared" si="92"/>
        <v/>
      </c>
      <c r="AG349" s="210" t="str">
        <f t="shared" si="93"/>
        <v/>
      </c>
      <c r="AH349" s="210" t="str">
        <f t="shared" si="94"/>
        <v>_articles</v>
      </c>
      <c r="AI349" s="210" t="str">
        <f t="shared" si="95"/>
        <v/>
      </c>
      <c r="AJ349" s="210" t="str">
        <f t="shared" si="96"/>
        <v/>
      </c>
      <c r="AK349" s="210" t="str">
        <f>IF(LEN(F349)&gt;1,CONCATENATE(Table6[[#This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49" s="210" t="str">
        <f>IF(LEN(F349)&gt;1,IF(COUNTIFS($AK$6:AK$502,LEFT(AK349,250))&gt;1,"Duplicate entry: it seems that you have two rows reporting the same stockpile, please verify that it is not a duplicate",""),"")</f>
        <v/>
      </c>
      <c r="AM349" s="210" t="str">
        <f>IF(LEN(F349)&gt;0,IF(ISNUMBER(MATCH(F349,Annex_I_II_entries,0)),"","The Entry name is not within the dropdown list, make sure that you have not copied and pasted overwritting the cell format (with its correponding dropdown list) in column A"),"")</f>
        <v/>
      </c>
      <c r="AN349" s="210" t="str">
        <f t="shared" ca="1" si="97"/>
        <v/>
      </c>
      <c r="AO349" s="210" t="str">
        <f t="shared" ca="1" si="98"/>
        <v/>
      </c>
      <c r="AP349" s="211" t="str">
        <f t="shared" ca="1" si="99"/>
        <v/>
      </c>
      <c r="AQ349" s="211" t="str">
        <f t="shared" ca="1" si="100"/>
        <v/>
      </c>
      <c r="AR349" s="212" t="str">
        <f t="shared" ca="1" si="101"/>
        <v/>
      </c>
    </row>
    <row r="350" spans="1:44" x14ac:dyDescent="0.25">
      <c r="A350" s="86"/>
      <c r="B350" s="86"/>
      <c r="C350" s="144"/>
      <c r="D350" s="145"/>
      <c r="E350" s="144"/>
      <c r="F350" s="144"/>
      <c r="G350" s="144"/>
      <c r="H350" s="144"/>
      <c r="I350" s="191" t="str">
        <f>_xlfn.IFNA(VLOOKUP(F350,'Reference data SID'!$D$2:$Q$673,14,FALSE),"")</f>
        <v/>
      </c>
      <c r="J350" s="191" t="str">
        <f>_xlfn.IFNA(VLOOKUP(I350,'Reference data SID'!$C$3:$E$673,3,FALSE),"")</f>
        <v/>
      </c>
      <c r="K350" s="64" t="str">
        <f>_xlfn.IFNA(IF(J350=FALSE,I350,IF(ISBLANK(G350),VLOOKUP(H350,'Reference data SID'!$N:$P,3,FALSE),VLOOKUP(G350,'Reference data SID'!$M:$P,4,FALSE))),"")</f>
        <v/>
      </c>
      <c r="L350" s="148" t="str">
        <f>_xlfn.IFNA(VLOOKUP(K350,'Reference data SID'!L:M,2,FALSE),"")</f>
        <v/>
      </c>
      <c r="M350" s="148" t="str">
        <f>_xlfn.IFNA(VLOOKUP(K350,'Reference data SID'!L:N,3,FALSE),"")</f>
        <v/>
      </c>
      <c r="N350" s="148" t="str">
        <f>_xlfn.IFNA(VLOOKUP(K350,'Reference data SID'!L:O,4,FALSE),"")</f>
        <v/>
      </c>
      <c r="O350" s="144"/>
      <c r="P350" s="144"/>
      <c r="Q350" s="144"/>
      <c r="R350" s="144"/>
      <c r="S350" s="144"/>
      <c r="T350" s="146"/>
      <c r="U350" s="146"/>
      <c r="V350" s="146"/>
      <c r="W350" s="144"/>
      <c r="X350" s="149" t="str">
        <f t="shared" ca="1" si="85"/>
        <v/>
      </c>
      <c r="Y350" s="210" t="str">
        <f>_xlfn.IFNA(VLOOKUP(F350,'Reference data SID'!D:E,2,FALSE),"")</f>
        <v/>
      </c>
      <c r="Z350" s="210" t="str">
        <f t="shared" si="86"/>
        <v>not ok</v>
      </c>
      <c r="AA350" s="210" t="str">
        <f t="shared" si="87"/>
        <v>not ok</v>
      </c>
      <c r="AB350" s="210" t="str">
        <f t="shared" si="88"/>
        <v>ok</v>
      </c>
      <c r="AC350" s="210" t="str">
        <f t="shared" si="89"/>
        <v>_EC</v>
      </c>
      <c r="AD350" s="210" t="str">
        <f t="shared" si="90"/>
        <v>_CAS</v>
      </c>
      <c r="AE350" s="210" t="str">
        <f t="shared" si="91"/>
        <v>_uses</v>
      </c>
      <c r="AF350" s="210" t="str">
        <f t="shared" si="92"/>
        <v/>
      </c>
      <c r="AG350" s="210" t="str">
        <f t="shared" si="93"/>
        <v/>
      </c>
      <c r="AH350" s="210" t="str">
        <f t="shared" si="94"/>
        <v>_articles</v>
      </c>
      <c r="AI350" s="210" t="str">
        <f t="shared" si="95"/>
        <v/>
      </c>
      <c r="AJ350" s="210" t="str">
        <f t="shared" si="96"/>
        <v/>
      </c>
      <c r="AK350" s="210" t="str">
        <f>IF(LEN(F350)&gt;1,CONCATENATE(Table6[[#This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0" s="210" t="str">
        <f>IF(LEN(F350)&gt;1,IF(COUNTIFS($AK$6:AK$502,LEFT(AK350,250))&gt;1,"Duplicate entry: it seems that you have two rows reporting the same stockpile, please verify that it is not a duplicate",""),"")</f>
        <v/>
      </c>
      <c r="AM350" s="210" t="str">
        <f>IF(LEN(F350)&gt;0,IF(ISNUMBER(MATCH(F350,Annex_I_II_entries,0)),"","The Entry name is not within the dropdown list, make sure that you have not copied and pasted overwritting the cell format (with its correponding dropdown list) in column A"),"")</f>
        <v/>
      </c>
      <c r="AN350" s="210" t="str">
        <f t="shared" ca="1" si="97"/>
        <v/>
      </c>
      <c r="AO350" s="210" t="str">
        <f t="shared" ca="1" si="98"/>
        <v/>
      </c>
      <c r="AP350" s="211" t="str">
        <f t="shared" ca="1" si="99"/>
        <v/>
      </c>
      <c r="AQ350" s="211" t="str">
        <f t="shared" ca="1" si="100"/>
        <v/>
      </c>
      <c r="AR350" s="212" t="str">
        <f t="shared" ca="1" si="101"/>
        <v/>
      </c>
    </row>
    <row r="351" spans="1:44" x14ac:dyDescent="0.25">
      <c r="A351" s="86"/>
      <c r="B351" s="86"/>
      <c r="C351" s="147"/>
      <c r="D351" s="176"/>
      <c r="E351" s="147"/>
      <c r="F351" s="147"/>
      <c r="G351" s="144"/>
      <c r="H351" s="144"/>
      <c r="I351" s="192" t="str">
        <f>_xlfn.IFNA(VLOOKUP(F351,'Reference data SID'!$D$2:$Q$673,14,FALSE),"")</f>
        <v/>
      </c>
      <c r="J351" s="192" t="str">
        <f>_xlfn.IFNA(VLOOKUP(I351,'Reference data SID'!$C$3:$E$673,3,FALSE),"")</f>
        <v/>
      </c>
      <c r="K351" s="64" t="str">
        <f>_xlfn.IFNA(IF(J351=FALSE,I351,IF(ISBLANK(G351),VLOOKUP(H351,'Reference data SID'!$N:$P,3,FALSE),VLOOKUP(G351,'Reference data SID'!$M:$P,4,FALSE))),"")</f>
        <v/>
      </c>
      <c r="L351" s="148" t="str">
        <f>_xlfn.IFNA(VLOOKUP(K351,'Reference data SID'!L:M,2,FALSE),"")</f>
        <v/>
      </c>
      <c r="M351" s="148" t="str">
        <f>_xlfn.IFNA(VLOOKUP(K351,'Reference data SID'!L:N,3,FALSE),"")</f>
        <v/>
      </c>
      <c r="N351" s="148" t="str">
        <f>_xlfn.IFNA(VLOOKUP(K351,'Reference data SID'!L:O,4,FALSE),"")</f>
        <v/>
      </c>
      <c r="O351" s="147"/>
      <c r="P351" s="147"/>
      <c r="Q351" s="147"/>
      <c r="R351" s="147"/>
      <c r="S351" s="147"/>
      <c r="T351" s="146"/>
      <c r="U351" s="146"/>
      <c r="V351" s="146"/>
      <c r="W351" s="147"/>
      <c r="X351" s="149" t="str">
        <f t="shared" ca="1" si="85"/>
        <v/>
      </c>
      <c r="Y351" s="210" t="str">
        <f>_xlfn.IFNA(VLOOKUP(F351,'Reference data SID'!D:E,2,FALSE),"")</f>
        <v/>
      </c>
      <c r="Z351" s="210" t="str">
        <f t="shared" si="86"/>
        <v>not ok</v>
      </c>
      <c r="AA351" s="210" t="str">
        <f t="shared" si="87"/>
        <v>not ok</v>
      </c>
      <c r="AB351" s="210" t="str">
        <f t="shared" si="88"/>
        <v>ok</v>
      </c>
      <c r="AC351" s="210" t="str">
        <f t="shared" si="89"/>
        <v>_EC</v>
      </c>
      <c r="AD351" s="210" t="str">
        <f t="shared" si="90"/>
        <v>_CAS</v>
      </c>
      <c r="AE351" s="210" t="str">
        <f t="shared" si="91"/>
        <v>_uses</v>
      </c>
      <c r="AF351" s="210" t="str">
        <f t="shared" si="92"/>
        <v/>
      </c>
      <c r="AG351" s="210" t="str">
        <f t="shared" si="93"/>
        <v/>
      </c>
      <c r="AH351" s="210" t="str">
        <f t="shared" si="94"/>
        <v>_articles</v>
      </c>
      <c r="AI351" s="210" t="str">
        <f t="shared" si="95"/>
        <v/>
      </c>
      <c r="AJ351" s="210" t="str">
        <f t="shared" si="96"/>
        <v/>
      </c>
      <c r="AK351" s="210" t="str">
        <f>IF(LEN(F351)&gt;1,CONCATENATE(Table6[[#This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1" s="210" t="str">
        <f>IF(LEN(F351)&gt;1,IF(COUNTIFS($AK$6:AK$502,LEFT(AK351,250))&gt;1,"Duplicate entry: it seems that you have two rows reporting the same stockpile, please verify that it is not a duplicate",""),"")</f>
        <v/>
      </c>
      <c r="AM351" s="210" t="str">
        <f>IF(LEN(F351)&gt;0,IF(ISNUMBER(MATCH(F351,Annex_I_II_entries,0)),"","The Entry name is not within the dropdown list, make sure that you have not copied and pasted overwritting the cell format (with its correponding dropdown list) in column A"),"")</f>
        <v/>
      </c>
      <c r="AN351" s="210" t="str">
        <f t="shared" ca="1" si="97"/>
        <v/>
      </c>
      <c r="AO351" s="210" t="str">
        <f t="shared" ca="1" si="98"/>
        <v/>
      </c>
      <c r="AP351" s="211" t="str">
        <f t="shared" ca="1" si="99"/>
        <v/>
      </c>
      <c r="AQ351" s="211" t="str">
        <f t="shared" ca="1" si="100"/>
        <v/>
      </c>
      <c r="AR351" s="212" t="str">
        <f t="shared" ca="1" si="101"/>
        <v/>
      </c>
    </row>
    <row r="352" spans="1:44" x14ac:dyDescent="0.25">
      <c r="A352" s="86"/>
      <c r="B352" s="86"/>
      <c r="C352" s="144"/>
      <c r="D352" s="145"/>
      <c r="E352" s="144"/>
      <c r="F352" s="144"/>
      <c r="G352" s="144"/>
      <c r="H352" s="144"/>
      <c r="I352" s="191" t="str">
        <f>_xlfn.IFNA(VLOOKUP(F352,'Reference data SID'!$D$2:$Q$673,14,FALSE),"")</f>
        <v/>
      </c>
      <c r="J352" s="191" t="str">
        <f>_xlfn.IFNA(VLOOKUP(I352,'Reference data SID'!$C$3:$E$673,3,FALSE),"")</f>
        <v/>
      </c>
      <c r="K352" s="64" t="str">
        <f>_xlfn.IFNA(IF(J352=FALSE,I352,IF(ISBLANK(G352),VLOOKUP(H352,'Reference data SID'!$N:$P,3,FALSE),VLOOKUP(G352,'Reference data SID'!$M:$P,4,FALSE))),"")</f>
        <v/>
      </c>
      <c r="L352" s="148" t="str">
        <f>_xlfn.IFNA(VLOOKUP(K352,'Reference data SID'!L:M,2,FALSE),"")</f>
        <v/>
      </c>
      <c r="M352" s="148" t="str">
        <f>_xlfn.IFNA(VLOOKUP(K352,'Reference data SID'!L:N,3,FALSE),"")</f>
        <v/>
      </c>
      <c r="N352" s="148" t="str">
        <f>_xlfn.IFNA(VLOOKUP(K352,'Reference data SID'!L:O,4,FALSE),"")</f>
        <v/>
      </c>
      <c r="O352" s="144"/>
      <c r="P352" s="144"/>
      <c r="Q352" s="144"/>
      <c r="R352" s="144"/>
      <c r="S352" s="144"/>
      <c r="T352" s="146"/>
      <c r="U352" s="146"/>
      <c r="V352" s="146"/>
      <c r="W352" s="144"/>
      <c r="X352" s="149" t="str">
        <f t="shared" ca="1" si="85"/>
        <v/>
      </c>
      <c r="Y352" s="210" t="str">
        <f>_xlfn.IFNA(VLOOKUP(F352,'Reference data SID'!D:E,2,FALSE),"")</f>
        <v/>
      </c>
      <c r="Z352" s="210" t="str">
        <f t="shared" si="86"/>
        <v>not ok</v>
      </c>
      <c r="AA352" s="210" t="str">
        <f t="shared" si="87"/>
        <v>not ok</v>
      </c>
      <c r="AB352" s="210" t="str">
        <f t="shared" si="88"/>
        <v>ok</v>
      </c>
      <c r="AC352" s="210" t="str">
        <f t="shared" si="89"/>
        <v>_EC</v>
      </c>
      <c r="AD352" s="210" t="str">
        <f t="shared" si="90"/>
        <v>_CAS</v>
      </c>
      <c r="AE352" s="210" t="str">
        <f t="shared" si="91"/>
        <v>_uses</v>
      </c>
      <c r="AF352" s="210" t="str">
        <f t="shared" si="92"/>
        <v/>
      </c>
      <c r="AG352" s="210" t="str">
        <f t="shared" si="93"/>
        <v/>
      </c>
      <c r="AH352" s="210" t="str">
        <f t="shared" si="94"/>
        <v>_articles</v>
      </c>
      <c r="AI352" s="210" t="str">
        <f t="shared" si="95"/>
        <v/>
      </c>
      <c r="AJ352" s="210" t="str">
        <f t="shared" si="96"/>
        <v/>
      </c>
      <c r="AK352" s="210" t="str">
        <f>IF(LEN(F352)&gt;1,CONCATENATE(Table6[[#This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2" s="210" t="str">
        <f>IF(LEN(F352)&gt;1,IF(COUNTIFS($AK$6:AK$502,LEFT(AK352,250))&gt;1,"Duplicate entry: it seems that you have two rows reporting the same stockpile, please verify that it is not a duplicate",""),"")</f>
        <v/>
      </c>
      <c r="AM352" s="210" t="str">
        <f>IF(LEN(F352)&gt;0,IF(ISNUMBER(MATCH(F352,Annex_I_II_entries,0)),"","The Entry name is not within the dropdown list, make sure that you have not copied and pasted overwritting the cell format (with its correponding dropdown list) in column A"),"")</f>
        <v/>
      </c>
      <c r="AN352" s="210" t="str">
        <f t="shared" ca="1" si="97"/>
        <v/>
      </c>
      <c r="AO352" s="210" t="str">
        <f t="shared" ca="1" si="98"/>
        <v/>
      </c>
      <c r="AP352" s="211" t="str">
        <f t="shared" ca="1" si="99"/>
        <v/>
      </c>
      <c r="AQ352" s="211" t="str">
        <f t="shared" ca="1" si="100"/>
        <v/>
      </c>
      <c r="AR352" s="212" t="str">
        <f t="shared" ca="1" si="101"/>
        <v/>
      </c>
    </row>
    <row r="353" spans="1:44" x14ac:dyDescent="0.25">
      <c r="A353" s="86"/>
      <c r="B353" s="86"/>
      <c r="C353" s="147"/>
      <c r="D353" s="176"/>
      <c r="E353" s="147"/>
      <c r="F353" s="147"/>
      <c r="G353" s="144"/>
      <c r="H353" s="144"/>
      <c r="I353" s="192" t="str">
        <f>_xlfn.IFNA(VLOOKUP(F353,'Reference data SID'!$D$2:$Q$673,14,FALSE),"")</f>
        <v/>
      </c>
      <c r="J353" s="192" t="str">
        <f>_xlfn.IFNA(VLOOKUP(I353,'Reference data SID'!$C$3:$E$673,3,FALSE),"")</f>
        <v/>
      </c>
      <c r="K353" s="64" t="str">
        <f>_xlfn.IFNA(IF(J353=FALSE,I353,IF(ISBLANK(G353),VLOOKUP(H353,'Reference data SID'!$N:$P,3,FALSE),VLOOKUP(G353,'Reference data SID'!$M:$P,4,FALSE))),"")</f>
        <v/>
      </c>
      <c r="L353" s="148" t="str">
        <f>_xlfn.IFNA(VLOOKUP(K353,'Reference data SID'!L:M,2,FALSE),"")</f>
        <v/>
      </c>
      <c r="M353" s="148" t="str">
        <f>_xlfn.IFNA(VLOOKUP(K353,'Reference data SID'!L:N,3,FALSE),"")</f>
        <v/>
      </c>
      <c r="N353" s="148" t="str">
        <f>_xlfn.IFNA(VLOOKUP(K353,'Reference data SID'!L:O,4,FALSE),"")</f>
        <v/>
      </c>
      <c r="O353" s="147"/>
      <c r="P353" s="147"/>
      <c r="Q353" s="147"/>
      <c r="R353" s="147"/>
      <c r="S353" s="147"/>
      <c r="T353" s="146"/>
      <c r="U353" s="146"/>
      <c r="V353" s="146"/>
      <c r="W353" s="147"/>
      <c r="X353" s="149" t="str">
        <f t="shared" ca="1" si="85"/>
        <v/>
      </c>
      <c r="Y353" s="210" t="str">
        <f>_xlfn.IFNA(VLOOKUP(F353,'Reference data SID'!D:E,2,FALSE),"")</f>
        <v/>
      </c>
      <c r="Z353" s="210" t="str">
        <f t="shared" si="86"/>
        <v>not ok</v>
      </c>
      <c r="AA353" s="210" t="str">
        <f t="shared" si="87"/>
        <v>not ok</v>
      </c>
      <c r="AB353" s="210" t="str">
        <f t="shared" si="88"/>
        <v>ok</v>
      </c>
      <c r="AC353" s="210" t="str">
        <f t="shared" si="89"/>
        <v>_EC</v>
      </c>
      <c r="AD353" s="210" t="str">
        <f t="shared" si="90"/>
        <v>_CAS</v>
      </c>
      <c r="AE353" s="210" t="str">
        <f t="shared" si="91"/>
        <v>_uses</v>
      </c>
      <c r="AF353" s="210" t="str">
        <f t="shared" si="92"/>
        <v/>
      </c>
      <c r="AG353" s="210" t="str">
        <f t="shared" si="93"/>
        <v/>
      </c>
      <c r="AH353" s="210" t="str">
        <f t="shared" si="94"/>
        <v>_articles</v>
      </c>
      <c r="AI353" s="210" t="str">
        <f t="shared" si="95"/>
        <v/>
      </c>
      <c r="AJ353" s="210" t="str">
        <f t="shared" si="96"/>
        <v/>
      </c>
      <c r="AK353" s="210" t="str">
        <f>IF(LEN(F353)&gt;1,CONCATENATE(Table6[[#This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3" s="210" t="str">
        <f>IF(LEN(F353)&gt;1,IF(COUNTIFS($AK$6:AK$502,LEFT(AK353,250))&gt;1,"Duplicate entry: it seems that you have two rows reporting the same stockpile, please verify that it is not a duplicate",""),"")</f>
        <v/>
      </c>
      <c r="AM353" s="210" t="str">
        <f>IF(LEN(F353)&gt;0,IF(ISNUMBER(MATCH(F353,Annex_I_II_entries,0)),"","The Entry name is not within the dropdown list, make sure that you have not copied and pasted overwritting the cell format (with its correponding dropdown list) in column A"),"")</f>
        <v/>
      </c>
      <c r="AN353" s="210" t="str">
        <f t="shared" ca="1" si="97"/>
        <v/>
      </c>
      <c r="AO353" s="210" t="str">
        <f t="shared" ca="1" si="98"/>
        <v/>
      </c>
      <c r="AP353" s="211" t="str">
        <f t="shared" ca="1" si="99"/>
        <v/>
      </c>
      <c r="AQ353" s="211" t="str">
        <f t="shared" ca="1" si="100"/>
        <v/>
      </c>
      <c r="AR353" s="212" t="str">
        <f t="shared" ca="1" si="101"/>
        <v/>
      </c>
    </row>
    <row r="354" spans="1:44" x14ac:dyDescent="0.25">
      <c r="A354" s="86"/>
      <c r="B354" s="86"/>
      <c r="C354" s="144"/>
      <c r="D354" s="145"/>
      <c r="E354" s="144"/>
      <c r="F354" s="144"/>
      <c r="G354" s="144"/>
      <c r="H354" s="144"/>
      <c r="I354" s="191" t="str">
        <f>_xlfn.IFNA(VLOOKUP(F354,'Reference data SID'!$D$2:$Q$673,14,FALSE),"")</f>
        <v/>
      </c>
      <c r="J354" s="191" t="str">
        <f>_xlfn.IFNA(VLOOKUP(I354,'Reference data SID'!$C$3:$E$673,3,FALSE),"")</f>
        <v/>
      </c>
      <c r="K354" s="64" t="str">
        <f>_xlfn.IFNA(IF(J354=FALSE,I354,IF(ISBLANK(G354),VLOOKUP(H354,'Reference data SID'!$N:$P,3,FALSE),VLOOKUP(G354,'Reference data SID'!$M:$P,4,FALSE))),"")</f>
        <v/>
      </c>
      <c r="L354" s="148" t="str">
        <f>_xlfn.IFNA(VLOOKUP(K354,'Reference data SID'!L:M,2,FALSE),"")</f>
        <v/>
      </c>
      <c r="M354" s="148" t="str">
        <f>_xlfn.IFNA(VLOOKUP(K354,'Reference data SID'!L:N,3,FALSE),"")</f>
        <v/>
      </c>
      <c r="N354" s="148" t="str">
        <f>_xlfn.IFNA(VLOOKUP(K354,'Reference data SID'!L:O,4,FALSE),"")</f>
        <v/>
      </c>
      <c r="O354" s="144"/>
      <c r="P354" s="144"/>
      <c r="Q354" s="144"/>
      <c r="R354" s="144"/>
      <c r="S354" s="144"/>
      <c r="T354" s="146"/>
      <c r="U354" s="146"/>
      <c r="V354" s="146"/>
      <c r="W354" s="144"/>
      <c r="X354" s="149" t="str">
        <f t="shared" ca="1" si="85"/>
        <v/>
      </c>
      <c r="Y354" s="210" t="str">
        <f>_xlfn.IFNA(VLOOKUP(F354,'Reference data SID'!D:E,2,FALSE),"")</f>
        <v/>
      </c>
      <c r="Z354" s="210" t="str">
        <f t="shared" si="86"/>
        <v>not ok</v>
      </c>
      <c r="AA354" s="210" t="str">
        <f t="shared" si="87"/>
        <v>not ok</v>
      </c>
      <c r="AB354" s="210" t="str">
        <f t="shared" si="88"/>
        <v>ok</v>
      </c>
      <c r="AC354" s="210" t="str">
        <f t="shared" si="89"/>
        <v>_EC</v>
      </c>
      <c r="AD354" s="210" t="str">
        <f t="shared" si="90"/>
        <v>_CAS</v>
      </c>
      <c r="AE354" s="210" t="str">
        <f t="shared" si="91"/>
        <v>_uses</v>
      </c>
      <c r="AF354" s="210" t="str">
        <f t="shared" si="92"/>
        <v/>
      </c>
      <c r="AG354" s="210" t="str">
        <f t="shared" si="93"/>
        <v/>
      </c>
      <c r="AH354" s="210" t="str">
        <f t="shared" si="94"/>
        <v>_articles</v>
      </c>
      <c r="AI354" s="210" t="str">
        <f t="shared" si="95"/>
        <v/>
      </c>
      <c r="AJ354" s="210" t="str">
        <f t="shared" si="96"/>
        <v/>
      </c>
      <c r="AK354" s="210" t="str">
        <f>IF(LEN(F354)&gt;1,CONCATENATE(Table6[[#This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4" s="210" t="str">
        <f>IF(LEN(F354)&gt;1,IF(COUNTIFS($AK$6:AK$502,LEFT(AK354,250))&gt;1,"Duplicate entry: it seems that you have two rows reporting the same stockpile, please verify that it is not a duplicate",""),"")</f>
        <v/>
      </c>
      <c r="AM354" s="210" t="str">
        <f>IF(LEN(F354)&gt;0,IF(ISNUMBER(MATCH(F354,Annex_I_II_entries,0)),"","The Entry name is not within the dropdown list, make sure that you have not copied and pasted overwritting the cell format (with its correponding dropdown list) in column A"),"")</f>
        <v/>
      </c>
      <c r="AN354" s="210" t="str">
        <f t="shared" ca="1" si="97"/>
        <v/>
      </c>
      <c r="AO354" s="210" t="str">
        <f t="shared" ca="1" si="98"/>
        <v/>
      </c>
      <c r="AP354" s="211" t="str">
        <f t="shared" ca="1" si="99"/>
        <v/>
      </c>
      <c r="AQ354" s="211" t="str">
        <f t="shared" ca="1" si="100"/>
        <v/>
      </c>
      <c r="AR354" s="212" t="str">
        <f t="shared" ca="1" si="101"/>
        <v/>
      </c>
    </row>
    <row r="355" spans="1:44" x14ac:dyDescent="0.25">
      <c r="A355" s="86"/>
      <c r="B355" s="86"/>
      <c r="C355" s="147"/>
      <c r="D355" s="176"/>
      <c r="E355" s="147"/>
      <c r="F355" s="147"/>
      <c r="G355" s="144"/>
      <c r="H355" s="144"/>
      <c r="I355" s="192" t="str">
        <f>_xlfn.IFNA(VLOOKUP(F355,'Reference data SID'!$D$2:$Q$673,14,FALSE),"")</f>
        <v/>
      </c>
      <c r="J355" s="192" t="str">
        <f>_xlfn.IFNA(VLOOKUP(I355,'Reference data SID'!$C$3:$E$673,3,FALSE),"")</f>
        <v/>
      </c>
      <c r="K355" s="64" t="str">
        <f>_xlfn.IFNA(IF(J355=FALSE,I355,IF(ISBLANK(G355),VLOOKUP(H355,'Reference data SID'!$N:$P,3,FALSE),VLOOKUP(G355,'Reference data SID'!$M:$P,4,FALSE))),"")</f>
        <v/>
      </c>
      <c r="L355" s="148" t="str">
        <f>_xlfn.IFNA(VLOOKUP(K355,'Reference data SID'!L:M,2,FALSE),"")</f>
        <v/>
      </c>
      <c r="M355" s="148" t="str">
        <f>_xlfn.IFNA(VLOOKUP(K355,'Reference data SID'!L:N,3,FALSE),"")</f>
        <v/>
      </c>
      <c r="N355" s="148" t="str">
        <f>_xlfn.IFNA(VLOOKUP(K355,'Reference data SID'!L:O,4,FALSE),"")</f>
        <v/>
      </c>
      <c r="O355" s="147"/>
      <c r="P355" s="147"/>
      <c r="Q355" s="147"/>
      <c r="R355" s="147"/>
      <c r="S355" s="147"/>
      <c r="T355" s="146"/>
      <c r="U355" s="146"/>
      <c r="V355" s="146"/>
      <c r="W355" s="147"/>
      <c r="X355" s="149" t="str">
        <f t="shared" ca="1" si="85"/>
        <v/>
      </c>
      <c r="Y355" s="210" t="str">
        <f>_xlfn.IFNA(VLOOKUP(F355,'Reference data SID'!D:E,2,FALSE),"")</f>
        <v/>
      </c>
      <c r="Z355" s="210" t="str">
        <f t="shared" si="86"/>
        <v>not ok</v>
      </c>
      <c r="AA355" s="210" t="str">
        <f t="shared" si="87"/>
        <v>not ok</v>
      </c>
      <c r="AB355" s="210" t="str">
        <f t="shared" si="88"/>
        <v>ok</v>
      </c>
      <c r="AC355" s="210" t="str">
        <f t="shared" si="89"/>
        <v>_EC</v>
      </c>
      <c r="AD355" s="210" t="str">
        <f t="shared" si="90"/>
        <v>_CAS</v>
      </c>
      <c r="AE355" s="210" t="str">
        <f t="shared" si="91"/>
        <v>_uses</v>
      </c>
      <c r="AF355" s="210" t="str">
        <f t="shared" si="92"/>
        <v/>
      </c>
      <c r="AG355" s="210" t="str">
        <f t="shared" si="93"/>
        <v/>
      </c>
      <c r="AH355" s="210" t="str">
        <f t="shared" si="94"/>
        <v>_articles</v>
      </c>
      <c r="AI355" s="210" t="str">
        <f t="shared" si="95"/>
        <v/>
      </c>
      <c r="AJ355" s="210" t="str">
        <f t="shared" si="96"/>
        <v/>
      </c>
      <c r="AK355" s="210" t="str">
        <f>IF(LEN(F355)&gt;1,CONCATENATE(Table6[[#This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5" s="210" t="str">
        <f>IF(LEN(F355)&gt;1,IF(COUNTIFS($AK$6:AK$502,LEFT(AK355,250))&gt;1,"Duplicate entry: it seems that you have two rows reporting the same stockpile, please verify that it is not a duplicate",""),"")</f>
        <v/>
      </c>
      <c r="AM355" s="210" t="str">
        <f>IF(LEN(F355)&gt;0,IF(ISNUMBER(MATCH(F355,Annex_I_II_entries,0)),"","The Entry name is not within the dropdown list, make sure that you have not copied and pasted overwritting the cell format (with its correponding dropdown list) in column A"),"")</f>
        <v/>
      </c>
      <c r="AN355" s="210" t="str">
        <f t="shared" ca="1" si="97"/>
        <v/>
      </c>
      <c r="AO355" s="210" t="str">
        <f t="shared" ca="1" si="98"/>
        <v/>
      </c>
      <c r="AP355" s="211" t="str">
        <f t="shared" ca="1" si="99"/>
        <v/>
      </c>
      <c r="AQ355" s="211" t="str">
        <f t="shared" ca="1" si="100"/>
        <v/>
      </c>
      <c r="AR355" s="212" t="str">
        <f t="shared" ca="1" si="101"/>
        <v/>
      </c>
    </row>
    <row r="356" spans="1:44" x14ac:dyDescent="0.25">
      <c r="A356" s="86"/>
      <c r="B356" s="86"/>
      <c r="C356" s="144"/>
      <c r="D356" s="145"/>
      <c r="E356" s="144"/>
      <c r="F356" s="144"/>
      <c r="G356" s="144"/>
      <c r="H356" s="144"/>
      <c r="I356" s="191" t="str">
        <f>_xlfn.IFNA(VLOOKUP(F356,'Reference data SID'!$D$2:$Q$673,14,FALSE),"")</f>
        <v/>
      </c>
      <c r="J356" s="191" t="str">
        <f>_xlfn.IFNA(VLOOKUP(I356,'Reference data SID'!$C$3:$E$673,3,FALSE),"")</f>
        <v/>
      </c>
      <c r="K356" s="64" t="str">
        <f>_xlfn.IFNA(IF(J356=FALSE,I356,IF(ISBLANK(G356),VLOOKUP(H356,'Reference data SID'!$N:$P,3,FALSE),VLOOKUP(G356,'Reference data SID'!$M:$P,4,FALSE))),"")</f>
        <v/>
      </c>
      <c r="L356" s="148" t="str">
        <f>_xlfn.IFNA(VLOOKUP(K356,'Reference data SID'!L:M,2,FALSE),"")</f>
        <v/>
      </c>
      <c r="M356" s="148" t="str">
        <f>_xlfn.IFNA(VLOOKUP(K356,'Reference data SID'!L:N,3,FALSE),"")</f>
        <v/>
      </c>
      <c r="N356" s="148" t="str">
        <f>_xlfn.IFNA(VLOOKUP(K356,'Reference data SID'!L:O,4,FALSE),"")</f>
        <v/>
      </c>
      <c r="O356" s="144"/>
      <c r="P356" s="144"/>
      <c r="Q356" s="144"/>
      <c r="R356" s="144"/>
      <c r="S356" s="144"/>
      <c r="T356" s="146"/>
      <c r="U356" s="146"/>
      <c r="V356" s="146"/>
      <c r="W356" s="144"/>
      <c r="X356" s="149" t="str">
        <f t="shared" ca="1" si="85"/>
        <v/>
      </c>
      <c r="Y356" s="210" t="str">
        <f>_xlfn.IFNA(VLOOKUP(F356,'Reference data SID'!D:E,2,FALSE),"")</f>
        <v/>
      </c>
      <c r="Z356" s="210" t="str">
        <f t="shared" si="86"/>
        <v>not ok</v>
      </c>
      <c r="AA356" s="210" t="str">
        <f t="shared" si="87"/>
        <v>not ok</v>
      </c>
      <c r="AB356" s="210" t="str">
        <f t="shared" si="88"/>
        <v>ok</v>
      </c>
      <c r="AC356" s="210" t="str">
        <f t="shared" si="89"/>
        <v>_EC</v>
      </c>
      <c r="AD356" s="210" t="str">
        <f t="shared" si="90"/>
        <v>_CAS</v>
      </c>
      <c r="AE356" s="210" t="str">
        <f t="shared" si="91"/>
        <v>_uses</v>
      </c>
      <c r="AF356" s="210" t="str">
        <f t="shared" si="92"/>
        <v/>
      </c>
      <c r="AG356" s="210" t="str">
        <f t="shared" si="93"/>
        <v/>
      </c>
      <c r="AH356" s="210" t="str">
        <f t="shared" si="94"/>
        <v>_articles</v>
      </c>
      <c r="AI356" s="210" t="str">
        <f t="shared" si="95"/>
        <v/>
      </c>
      <c r="AJ356" s="210" t="str">
        <f t="shared" si="96"/>
        <v/>
      </c>
      <c r="AK356" s="210" t="str">
        <f>IF(LEN(F356)&gt;1,CONCATENATE(Table6[[#This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6" s="210" t="str">
        <f>IF(LEN(F356)&gt;1,IF(COUNTIFS($AK$6:AK$502,LEFT(AK356,250))&gt;1,"Duplicate entry: it seems that you have two rows reporting the same stockpile, please verify that it is not a duplicate",""),"")</f>
        <v/>
      </c>
      <c r="AM356" s="210" t="str">
        <f>IF(LEN(F356)&gt;0,IF(ISNUMBER(MATCH(F356,Annex_I_II_entries,0)),"","The Entry name is not within the dropdown list, make sure that you have not copied and pasted overwritting the cell format (with its correponding dropdown list) in column A"),"")</f>
        <v/>
      </c>
      <c r="AN356" s="210" t="str">
        <f t="shared" ca="1" si="97"/>
        <v/>
      </c>
      <c r="AO356" s="210" t="str">
        <f t="shared" ca="1" si="98"/>
        <v/>
      </c>
      <c r="AP356" s="211" t="str">
        <f t="shared" ca="1" si="99"/>
        <v/>
      </c>
      <c r="AQ356" s="211" t="str">
        <f t="shared" ca="1" si="100"/>
        <v/>
      </c>
      <c r="AR356" s="212" t="str">
        <f t="shared" ca="1" si="101"/>
        <v/>
      </c>
    </row>
    <row r="357" spans="1:44" x14ac:dyDescent="0.25">
      <c r="A357" s="86"/>
      <c r="B357" s="86"/>
      <c r="C357" s="147"/>
      <c r="D357" s="176"/>
      <c r="E357" s="147"/>
      <c r="F357" s="147"/>
      <c r="G357" s="144"/>
      <c r="H357" s="144"/>
      <c r="I357" s="192" t="str">
        <f>_xlfn.IFNA(VLOOKUP(F357,'Reference data SID'!$D$2:$Q$673,14,FALSE),"")</f>
        <v/>
      </c>
      <c r="J357" s="192" t="str">
        <f>_xlfn.IFNA(VLOOKUP(I357,'Reference data SID'!$C$3:$E$673,3,FALSE),"")</f>
        <v/>
      </c>
      <c r="K357" s="64" t="str">
        <f>_xlfn.IFNA(IF(J357=FALSE,I357,IF(ISBLANK(G357),VLOOKUP(H357,'Reference data SID'!$N:$P,3,FALSE),VLOOKUP(G357,'Reference data SID'!$M:$P,4,FALSE))),"")</f>
        <v/>
      </c>
      <c r="L357" s="148" t="str">
        <f>_xlfn.IFNA(VLOOKUP(K357,'Reference data SID'!L:M,2,FALSE),"")</f>
        <v/>
      </c>
      <c r="M357" s="148" t="str">
        <f>_xlfn.IFNA(VLOOKUP(K357,'Reference data SID'!L:N,3,FALSE),"")</f>
        <v/>
      </c>
      <c r="N357" s="148" t="str">
        <f>_xlfn.IFNA(VLOOKUP(K357,'Reference data SID'!L:O,4,FALSE),"")</f>
        <v/>
      </c>
      <c r="O357" s="147"/>
      <c r="P357" s="147"/>
      <c r="Q357" s="147"/>
      <c r="R357" s="147"/>
      <c r="S357" s="147"/>
      <c r="T357" s="146"/>
      <c r="U357" s="146"/>
      <c r="V357" s="146"/>
      <c r="W357" s="147"/>
      <c r="X357" s="149" t="str">
        <f t="shared" ca="1" si="85"/>
        <v/>
      </c>
      <c r="Y357" s="210" t="str">
        <f>_xlfn.IFNA(VLOOKUP(F357,'Reference data SID'!D:E,2,FALSE),"")</f>
        <v/>
      </c>
      <c r="Z357" s="210" t="str">
        <f t="shared" si="86"/>
        <v>not ok</v>
      </c>
      <c r="AA357" s="210" t="str">
        <f t="shared" si="87"/>
        <v>not ok</v>
      </c>
      <c r="AB357" s="210" t="str">
        <f t="shared" si="88"/>
        <v>ok</v>
      </c>
      <c r="AC357" s="210" t="str">
        <f t="shared" si="89"/>
        <v>_EC</v>
      </c>
      <c r="AD357" s="210" t="str">
        <f t="shared" si="90"/>
        <v>_CAS</v>
      </c>
      <c r="AE357" s="210" t="str">
        <f t="shared" si="91"/>
        <v>_uses</v>
      </c>
      <c r="AF357" s="210" t="str">
        <f t="shared" si="92"/>
        <v/>
      </c>
      <c r="AG357" s="210" t="str">
        <f t="shared" si="93"/>
        <v/>
      </c>
      <c r="AH357" s="210" t="str">
        <f t="shared" si="94"/>
        <v>_articles</v>
      </c>
      <c r="AI357" s="210" t="str">
        <f t="shared" si="95"/>
        <v/>
      </c>
      <c r="AJ357" s="210" t="str">
        <f t="shared" si="96"/>
        <v/>
      </c>
      <c r="AK357" s="210" t="str">
        <f>IF(LEN(F357)&gt;1,CONCATENATE(Table6[[#This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7" s="210" t="str">
        <f>IF(LEN(F357)&gt;1,IF(COUNTIFS($AK$6:AK$502,LEFT(AK357,250))&gt;1,"Duplicate entry: it seems that you have two rows reporting the same stockpile, please verify that it is not a duplicate",""),"")</f>
        <v/>
      </c>
      <c r="AM357" s="210" t="str">
        <f>IF(LEN(F357)&gt;0,IF(ISNUMBER(MATCH(F357,Annex_I_II_entries,0)),"","The Entry name is not within the dropdown list, make sure that you have not copied and pasted overwritting the cell format (with its correponding dropdown list) in column A"),"")</f>
        <v/>
      </c>
      <c r="AN357" s="210" t="str">
        <f t="shared" ca="1" si="97"/>
        <v/>
      </c>
      <c r="AO357" s="210" t="str">
        <f t="shared" ca="1" si="98"/>
        <v/>
      </c>
      <c r="AP357" s="211" t="str">
        <f t="shared" ca="1" si="99"/>
        <v/>
      </c>
      <c r="AQ357" s="211" t="str">
        <f t="shared" ca="1" si="100"/>
        <v/>
      </c>
      <c r="AR357" s="212" t="str">
        <f t="shared" ca="1" si="101"/>
        <v/>
      </c>
    </row>
    <row r="358" spans="1:44" x14ac:dyDescent="0.25">
      <c r="A358" s="86"/>
      <c r="B358" s="86"/>
      <c r="C358" s="144"/>
      <c r="D358" s="145"/>
      <c r="E358" s="144"/>
      <c r="F358" s="144"/>
      <c r="G358" s="144"/>
      <c r="H358" s="144"/>
      <c r="I358" s="191" t="str">
        <f>_xlfn.IFNA(VLOOKUP(F358,'Reference data SID'!$D$2:$Q$673,14,FALSE),"")</f>
        <v/>
      </c>
      <c r="J358" s="191" t="str">
        <f>_xlfn.IFNA(VLOOKUP(I358,'Reference data SID'!$C$3:$E$673,3,FALSE),"")</f>
        <v/>
      </c>
      <c r="K358" s="64" t="str">
        <f>_xlfn.IFNA(IF(J358=FALSE,I358,IF(ISBLANK(G358),VLOOKUP(H358,'Reference data SID'!$N:$P,3,FALSE),VLOOKUP(G358,'Reference data SID'!$M:$P,4,FALSE))),"")</f>
        <v/>
      </c>
      <c r="L358" s="148" t="str">
        <f>_xlfn.IFNA(VLOOKUP(K358,'Reference data SID'!L:M,2,FALSE),"")</f>
        <v/>
      </c>
      <c r="M358" s="148" t="str">
        <f>_xlfn.IFNA(VLOOKUP(K358,'Reference data SID'!L:N,3,FALSE),"")</f>
        <v/>
      </c>
      <c r="N358" s="148" t="str">
        <f>_xlfn.IFNA(VLOOKUP(K358,'Reference data SID'!L:O,4,FALSE),"")</f>
        <v/>
      </c>
      <c r="O358" s="144"/>
      <c r="P358" s="144"/>
      <c r="Q358" s="144"/>
      <c r="R358" s="144"/>
      <c r="S358" s="144"/>
      <c r="T358" s="146"/>
      <c r="U358" s="146"/>
      <c r="V358" s="146"/>
      <c r="W358" s="144"/>
      <c r="X358" s="149" t="str">
        <f t="shared" ca="1" si="85"/>
        <v/>
      </c>
      <c r="Y358" s="210" t="str">
        <f>_xlfn.IFNA(VLOOKUP(F358,'Reference data SID'!D:E,2,FALSE),"")</f>
        <v/>
      </c>
      <c r="Z358" s="210" t="str">
        <f t="shared" si="86"/>
        <v>not ok</v>
      </c>
      <c r="AA358" s="210" t="str">
        <f t="shared" si="87"/>
        <v>not ok</v>
      </c>
      <c r="AB358" s="210" t="str">
        <f t="shared" si="88"/>
        <v>ok</v>
      </c>
      <c r="AC358" s="210" t="str">
        <f t="shared" si="89"/>
        <v>_EC</v>
      </c>
      <c r="AD358" s="210" t="str">
        <f t="shared" si="90"/>
        <v>_CAS</v>
      </c>
      <c r="AE358" s="210" t="str">
        <f t="shared" si="91"/>
        <v>_uses</v>
      </c>
      <c r="AF358" s="210" t="str">
        <f t="shared" si="92"/>
        <v/>
      </c>
      <c r="AG358" s="210" t="str">
        <f t="shared" si="93"/>
        <v/>
      </c>
      <c r="AH358" s="210" t="str">
        <f t="shared" si="94"/>
        <v>_articles</v>
      </c>
      <c r="AI358" s="210" t="str">
        <f t="shared" si="95"/>
        <v/>
      </c>
      <c r="AJ358" s="210" t="str">
        <f t="shared" si="96"/>
        <v/>
      </c>
      <c r="AK358" s="210" t="str">
        <f>IF(LEN(F358)&gt;1,CONCATENATE(Table6[[#This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8" s="210" t="str">
        <f>IF(LEN(F358)&gt;1,IF(COUNTIFS($AK$6:AK$502,LEFT(AK358,250))&gt;1,"Duplicate entry: it seems that you have two rows reporting the same stockpile, please verify that it is not a duplicate",""),"")</f>
        <v/>
      </c>
      <c r="AM358" s="210" t="str">
        <f>IF(LEN(F358)&gt;0,IF(ISNUMBER(MATCH(F358,Annex_I_II_entries,0)),"","The Entry name is not within the dropdown list, make sure that you have not copied and pasted overwritting the cell format (with its correponding dropdown list) in column A"),"")</f>
        <v/>
      </c>
      <c r="AN358" s="210" t="str">
        <f t="shared" ca="1" si="97"/>
        <v/>
      </c>
      <c r="AO358" s="210" t="str">
        <f t="shared" ca="1" si="98"/>
        <v/>
      </c>
      <c r="AP358" s="211" t="str">
        <f t="shared" ca="1" si="99"/>
        <v/>
      </c>
      <c r="AQ358" s="211" t="str">
        <f t="shared" ca="1" si="100"/>
        <v/>
      </c>
      <c r="AR358" s="212" t="str">
        <f t="shared" ca="1" si="101"/>
        <v/>
      </c>
    </row>
    <row r="359" spans="1:44" x14ac:dyDescent="0.25">
      <c r="A359" s="86"/>
      <c r="B359" s="86"/>
      <c r="C359" s="147"/>
      <c r="D359" s="176"/>
      <c r="E359" s="147"/>
      <c r="F359" s="147"/>
      <c r="G359" s="144"/>
      <c r="H359" s="144"/>
      <c r="I359" s="192" t="str">
        <f>_xlfn.IFNA(VLOOKUP(F359,'Reference data SID'!$D$2:$Q$673,14,FALSE),"")</f>
        <v/>
      </c>
      <c r="J359" s="192" t="str">
        <f>_xlfn.IFNA(VLOOKUP(I359,'Reference data SID'!$C$3:$E$673,3,FALSE),"")</f>
        <v/>
      </c>
      <c r="K359" s="64" t="str">
        <f>_xlfn.IFNA(IF(J359=FALSE,I359,IF(ISBLANK(G359),VLOOKUP(H359,'Reference data SID'!$N:$P,3,FALSE),VLOOKUP(G359,'Reference data SID'!$M:$P,4,FALSE))),"")</f>
        <v/>
      </c>
      <c r="L359" s="148" t="str">
        <f>_xlfn.IFNA(VLOOKUP(K359,'Reference data SID'!L:M,2,FALSE),"")</f>
        <v/>
      </c>
      <c r="M359" s="148" t="str">
        <f>_xlfn.IFNA(VLOOKUP(K359,'Reference data SID'!L:N,3,FALSE),"")</f>
        <v/>
      </c>
      <c r="N359" s="148" t="str">
        <f>_xlfn.IFNA(VLOOKUP(K359,'Reference data SID'!L:O,4,FALSE),"")</f>
        <v/>
      </c>
      <c r="O359" s="147"/>
      <c r="P359" s="147"/>
      <c r="Q359" s="147"/>
      <c r="R359" s="147"/>
      <c r="S359" s="147"/>
      <c r="T359" s="146"/>
      <c r="U359" s="146"/>
      <c r="V359" s="146"/>
      <c r="W359" s="147"/>
      <c r="X359" s="149" t="str">
        <f t="shared" ca="1" si="85"/>
        <v/>
      </c>
      <c r="Y359" s="210" t="str">
        <f>_xlfn.IFNA(VLOOKUP(F359,'Reference data SID'!D:E,2,FALSE),"")</f>
        <v/>
      </c>
      <c r="Z359" s="210" t="str">
        <f t="shared" si="86"/>
        <v>not ok</v>
      </c>
      <c r="AA359" s="210" t="str">
        <f t="shared" si="87"/>
        <v>not ok</v>
      </c>
      <c r="AB359" s="210" t="str">
        <f t="shared" si="88"/>
        <v>ok</v>
      </c>
      <c r="AC359" s="210" t="str">
        <f t="shared" si="89"/>
        <v>_EC</v>
      </c>
      <c r="AD359" s="210" t="str">
        <f t="shared" si="90"/>
        <v>_CAS</v>
      </c>
      <c r="AE359" s="210" t="str">
        <f t="shared" si="91"/>
        <v>_uses</v>
      </c>
      <c r="AF359" s="210" t="str">
        <f t="shared" si="92"/>
        <v/>
      </c>
      <c r="AG359" s="210" t="str">
        <f t="shared" si="93"/>
        <v/>
      </c>
      <c r="AH359" s="210" t="str">
        <f t="shared" si="94"/>
        <v>_articles</v>
      </c>
      <c r="AI359" s="210" t="str">
        <f t="shared" si="95"/>
        <v/>
      </c>
      <c r="AJ359" s="210" t="str">
        <f t="shared" si="96"/>
        <v/>
      </c>
      <c r="AK359" s="210" t="str">
        <f>IF(LEN(F359)&gt;1,CONCATENATE(Table6[[#This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59" s="210" t="str">
        <f>IF(LEN(F359)&gt;1,IF(COUNTIFS($AK$6:AK$502,LEFT(AK359,250))&gt;1,"Duplicate entry: it seems that you have two rows reporting the same stockpile, please verify that it is not a duplicate",""),"")</f>
        <v/>
      </c>
      <c r="AM359" s="210" t="str">
        <f>IF(LEN(F359)&gt;0,IF(ISNUMBER(MATCH(F359,Annex_I_II_entries,0)),"","The Entry name is not within the dropdown list, make sure that you have not copied and pasted overwritting the cell format (with its correponding dropdown list) in column A"),"")</f>
        <v/>
      </c>
      <c r="AN359" s="210" t="str">
        <f t="shared" ca="1" si="97"/>
        <v/>
      </c>
      <c r="AO359" s="210" t="str">
        <f t="shared" ca="1" si="98"/>
        <v/>
      </c>
      <c r="AP359" s="211" t="str">
        <f t="shared" ca="1" si="99"/>
        <v/>
      </c>
      <c r="AQ359" s="211" t="str">
        <f t="shared" ca="1" si="100"/>
        <v/>
      </c>
      <c r="AR359" s="212" t="str">
        <f t="shared" ca="1" si="101"/>
        <v/>
      </c>
    </row>
    <row r="360" spans="1:44" x14ac:dyDescent="0.25">
      <c r="A360" s="86"/>
      <c r="B360" s="86"/>
      <c r="C360" s="144"/>
      <c r="D360" s="145"/>
      <c r="E360" s="144"/>
      <c r="F360" s="144"/>
      <c r="G360" s="144"/>
      <c r="H360" s="144"/>
      <c r="I360" s="191" t="str">
        <f>_xlfn.IFNA(VLOOKUP(F360,'Reference data SID'!$D$2:$Q$673,14,FALSE),"")</f>
        <v/>
      </c>
      <c r="J360" s="191" t="str">
        <f>_xlfn.IFNA(VLOOKUP(I360,'Reference data SID'!$C$3:$E$673,3,FALSE),"")</f>
        <v/>
      </c>
      <c r="K360" s="64" t="str">
        <f>_xlfn.IFNA(IF(J360=FALSE,I360,IF(ISBLANK(G360),VLOOKUP(H360,'Reference data SID'!$N:$P,3,FALSE),VLOOKUP(G360,'Reference data SID'!$M:$P,4,FALSE))),"")</f>
        <v/>
      </c>
      <c r="L360" s="148" t="str">
        <f>_xlfn.IFNA(VLOOKUP(K360,'Reference data SID'!L:M,2,FALSE),"")</f>
        <v/>
      </c>
      <c r="M360" s="148" t="str">
        <f>_xlfn.IFNA(VLOOKUP(K360,'Reference data SID'!L:N,3,FALSE),"")</f>
        <v/>
      </c>
      <c r="N360" s="148" t="str">
        <f>_xlfn.IFNA(VLOOKUP(K360,'Reference data SID'!L:O,4,FALSE),"")</f>
        <v/>
      </c>
      <c r="O360" s="144"/>
      <c r="P360" s="144"/>
      <c r="Q360" s="144"/>
      <c r="R360" s="144"/>
      <c r="S360" s="144"/>
      <c r="T360" s="146"/>
      <c r="U360" s="146"/>
      <c r="V360" s="146"/>
      <c r="W360" s="144"/>
      <c r="X360" s="149" t="str">
        <f t="shared" ca="1" si="85"/>
        <v/>
      </c>
      <c r="Y360" s="210" t="str">
        <f>_xlfn.IFNA(VLOOKUP(F360,'Reference data SID'!D:E,2,FALSE),"")</f>
        <v/>
      </c>
      <c r="Z360" s="210" t="str">
        <f t="shared" si="86"/>
        <v>not ok</v>
      </c>
      <c r="AA360" s="210" t="str">
        <f t="shared" si="87"/>
        <v>not ok</v>
      </c>
      <c r="AB360" s="210" t="str">
        <f t="shared" si="88"/>
        <v>ok</v>
      </c>
      <c r="AC360" s="210" t="str">
        <f t="shared" si="89"/>
        <v>_EC</v>
      </c>
      <c r="AD360" s="210" t="str">
        <f t="shared" si="90"/>
        <v>_CAS</v>
      </c>
      <c r="AE360" s="210" t="str">
        <f t="shared" si="91"/>
        <v>_uses</v>
      </c>
      <c r="AF360" s="210" t="str">
        <f t="shared" si="92"/>
        <v/>
      </c>
      <c r="AG360" s="210" t="str">
        <f t="shared" si="93"/>
        <v/>
      </c>
      <c r="AH360" s="210" t="str">
        <f t="shared" si="94"/>
        <v>_articles</v>
      </c>
      <c r="AI360" s="210" t="str">
        <f t="shared" si="95"/>
        <v/>
      </c>
      <c r="AJ360" s="210" t="str">
        <f t="shared" si="96"/>
        <v/>
      </c>
      <c r="AK360" s="210" t="str">
        <f>IF(LEN(F360)&gt;1,CONCATENATE(Table6[[#This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0" s="210" t="str">
        <f>IF(LEN(F360)&gt;1,IF(COUNTIFS($AK$6:AK$502,LEFT(AK360,250))&gt;1,"Duplicate entry: it seems that you have two rows reporting the same stockpile, please verify that it is not a duplicate",""),"")</f>
        <v/>
      </c>
      <c r="AM360" s="210" t="str">
        <f>IF(LEN(F360)&gt;0,IF(ISNUMBER(MATCH(F360,Annex_I_II_entries,0)),"","The Entry name is not within the dropdown list, make sure that you have not copied and pasted overwritting the cell format (with its correponding dropdown list) in column A"),"")</f>
        <v/>
      </c>
      <c r="AN360" s="210" t="str">
        <f t="shared" ca="1" si="97"/>
        <v/>
      </c>
      <c r="AO360" s="210" t="str">
        <f t="shared" ca="1" si="98"/>
        <v/>
      </c>
      <c r="AP360" s="211" t="str">
        <f t="shared" ca="1" si="99"/>
        <v/>
      </c>
      <c r="AQ360" s="211" t="str">
        <f t="shared" ca="1" si="100"/>
        <v/>
      </c>
      <c r="AR360" s="212" t="str">
        <f t="shared" ca="1" si="101"/>
        <v/>
      </c>
    </row>
    <row r="361" spans="1:44" x14ac:dyDescent="0.25">
      <c r="A361" s="86"/>
      <c r="B361" s="86"/>
      <c r="C361" s="147"/>
      <c r="D361" s="176"/>
      <c r="E361" s="147"/>
      <c r="F361" s="147"/>
      <c r="G361" s="144"/>
      <c r="H361" s="144"/>
      <c r="I361" s="192" t="str">
        <f>_xlfn.IFNA(VLOOKUP(F361,'Reference data SID'!$D$2:$Q$673,14,FALSE),"")</f>
        <v/>
      </c>
      <c r="J361" s="192" t="str">
        <f>_xlfn.IFNA(VLOOKUP(I361,'Reference data SID'!$C$3:$E$673,3,FALSE),"")</f>
        <v/>
      </c>
      <c r="K361" s="64" t="str">
        <f>_xlfn.IFNA(IF(J361=FALSE,I361,IF(ISBLANK(G361),VLOOKUP(H361,'Reference data SID'!$N:$P,3,FALSE),VLOOKUP(G361,'Reference data SID'!$M:$P,4,FALSE))),"")</f>
        <v/>
      </c>
      <c r="L361" s="148" t="str">
        <f>_xlfn.IFNA(VLOOKUP(K361,'Reference data SID'!L:M,2,FALSE),"")</f>
        <v/>
      </c>
      <c r="M361" s="148" t="str">
        <f>_xlfn.IFNA(VLOOKUP(K361,'Reference data SID'!L:N,3,FALSE),"")</f>
        <v/>
      </c>
      <c r="N361" s="148" t="str">
        <f>_xlfn.IFNA(VLOOKUP(K361,'Reference data SID'!L:O,4,FALSE),"")</f>
        <v/>
      </c>
      <c r="O361" s="147"/>
      <c r="P361" s="147"/>
      <c r="Q361" s="147"/>
      <c r="R361" s="147"/>
      <c r="S361" s="147"/>
      <c r="T361" s="146"/>
      <c r="U361" s="146"/>
      <c r="V361" s="146"/>
      <c r="W361" s="147"/>
      <c r="X361" s="149" t="str">
        <f t="shared" ca="1" si="85"/>
        <v/>
      </c>
      <c r="Y361" s="210" t="str">
        <f>_xlfn.IFNA(VLOOKUP(F361,'Reference data SID'!D:E,2,FALSE),"")</f>
        <v/>
      </c>
      <c r="Z361" s="210" t="str">
        <f t="shared" si="86"/>
        <v>not ok</v>
      </c>
      <c r="AA361" s="210" t="str">
        <f t="shared" si="87"/>
        <v>not ok</v>
      </c>
      <c r="AB361" s="210" t="str">
        <f t="shared" si="88"/>
        <v>ok</v>
      </c>
      <c r="AC361" s="210" t="str">
        <f t="shared" si="89"/>
        <v>_EC</v>
      </c>
      <c r="AD361" s="210" t="str">
        <f t="shared" si="90"/>
        <v>_CAS</v>
      </c>
      <c r="AE361" s="210" t="str">
        <f t="shared" si="91"/>
        <v>_uses</v>
      </c>
      <c r="AF361" s="210" t="str">
        <f t="shared" si="92"/>
        <v/>
      </c>
      <c r="AG361" s="210" t="str">
        <f t="shared" si="93"/>
        <v/>
      </c>
      <c r="AH361" s="210" t="str">
        <f t="shared" si="94"/>
        <v>_articles</v>
      </c>
      <c r="AI361" s="210" t="str">
        <f t="shared" si="95"/>
        <v/>
      </c>
      <c r="AJ361" s="210" t="str">
        <f t="shared" si="96"/>
        <v/>
      </c>
      <c r="AK361" s="210" t="str">
        <f>IF(LEN(F361)&gt;1,CONCATENATE(Table6[[#This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1" s="210" t="str">
        <f>IF(LEN(F361)&gt;1,IF(COUNTIFS($AK$6:AK$502,LEFT(AK361,250))&gt;1,"Duplicate entry: it seems that you have two rows reporting the same stockpile, please verify that it is not a duplicate",""),"")</f>
        <v/>
      </c>
      <c r="AM361" s="210" t="str">
        <f>IF(LEN(F361)&gt;0,IF(ISNUMBER(MATCH(F361,Annex_I_II_entries,0)),"","The Entry name is not within the dropdown list, make sure that you have not copied and pasted overwritting the cell format (with its correponding dropdown list) in column A"),"")</f>
        <v/>
      </c>
      <c r="AN361" s="210" t="str">
        <f t="shared" ca="1" si="97"/>
        <v/>
      </c>
      <c r="AO361" s="210" t="str">
        <f t="shared" ca="1" si="98"/>
        <v/>
      </c>
      <c r="AP361" s="211" t="str">
        <f t="shared" ca="1" si="99"/>
        <v/>
      </c>
      <c r="AQ361" s="211" t="str">
        <f t="shared" ca="1" si="100"/>
        <v/>
      </c>
      <c r="AR361" s="212" t="str">
        <f t="shared" ca="1" si="101"/>
        <v/>
      </c>
    </row>
    <row r="362" spans="1:44" x14ac:dyDescent="0.25">
      <c r="A362" s="86"/>
      <c r="B362" s="86"/>
      <c r="C362" s="144"/>
      <c r="D362" s="145"/>
      <c r="E362" s="144"/>
      <c r="F362" s="144"/>
      <c r="G362" s="144"/>
      <c r="H362" s="144"/>
      <c r="I362" s="191" t="str">
        <f>_xlfn.IFNA(VLOOKUP(F362,'Reference data SID'!$D$2:$Q$673,14,FALSE),"")</f>
        <v/>
      </c>
      <c r="J362" s="191" t="str">
        <f>_xlfn.IFNA(VLOOKUP(I362,'Reference data SID'!$C$3:$E$673,3,FALSE),"")</f>
        <v/>
      </c>
      <c r="K362" s="64" t="str">
        <f>_xlfn.IFNA(IF(J362=FALSE,I362,IF(ISBLANK(G362),VLOOKUP(H362,'Reference data SID'!$N:$P,3,FALSE),VLOOKUP(G362,'Reference data SID'!$M:$P,4,FALSE))),"")</f>
        <v/>
      </c>
      <c r="L362" s="148" t="str">
        <f>_xlfn.IFNA(VLOOKUP(K362,'Reference data SID'!L:M,2,FALSE),"")</f>
        <v/>
      </c>
      <c r="M362" s="148" t="str">
        <f>_xlfn.IFNA(VLOOKUP(K362,'Reference data SID'!L:N,3,FALSE),"")</f>
        <v/>
      </c>
      <c r="N362" s="148" t="str">
        <f>_xlfn.IFNA(VLOOKUP(K362,'Reference data SID'!L:O,4,FALSE),"")</f>
        <v/>
      </c>
      <c r="O362" s="144"/>
      <c r="P362" s="144"/>
      <c r="Q362" s="144"/>
      <c r="R362" s="144"/>
      <c r="S362" s="144"/>
      <c r="T362" s="146"/>
      <c r="U362" s="146"/>
      <c r="V362" s="146"/>
      <c r="W362" s="144"/>
      <c r="X362" s="149" t="str">
        <f t="shared" ca="1" si="85"/>
        <v/>
      </c>
      <c r="Y362" s="210" t="str">
        <f>_xlfn.IFNA(VLOOKUP(F362,'Reference data SID'!D:E,2,FALSE),"")</f>
        <v/>
      </c>
      <c r="Z362" s="210" t="str">
        <f t="shared" si="86"/>
        <v>not ok</v>
      </c>
      <c r="AA362" s="210" t="str">
        <f t="shared" si="87"/>
        <v>not ok</v>
      </c>
      <c r="AB362" s="210" t="str">
        <f t="shared" si="88"/>
        <v>ok</v>
      </c>
      <c r="AC362" s="210" t="str">
        <f t="shared" si="89"/>
        <v>_EC</v>
      </c>
      <c r="AD362" s="210" t="str">
        <f t="shared" si="90"/>
        <v>_CAS</v>
      </c>
      <c r="AE362" s="210" t="str">
        <f t="shared" si="91"/>
        <v>_uses</v>
      </c>
      <c r="AF362" s="210" t="str">
        <f t="shared" si="92"/>
        <v/>
      </c>
      <c r="AG362" s="210" t="str">
        <f t="shared" si="93"/>
        <v/>
      </c>
      <c r="AH362" s="210" t="str">
        <f t="shared" si="94"/>
        <v>_articles</v>
      </c>
      <c r="AI362" s="210" t="str">
        <f t="shared" si="95"/>
        <v/>
      </c>
      <c r="AJ362" s="210" t="str">
        <f t="shared" si="96"/>
        <v/>
      </c>
      <c r="AK362" s="210" t="str">
        <f>IF(LEN(F362)&gt;1,CONCATENATE(Table6[[#This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2" s="210" t="str">
        <f>IF(LEN(F362)&gt;1,IF(COUNTIFS($AK$6:AK$502,LEFT(AK362,250))&gt;1,"Duplicate entry: it seems that you have two rows reporting the same stockpile, please verify that it is not a duplicate",""),"")</f>
        <v/>
      </c>
      <c r="AM362" s="210" t="str">
        <f>IF(LEN(F362)&gt;0,IF(ISNUMBER(MATCH(F362,Annex_I_II_entries,0)),"","The Entry name is not within the dropdown list, make sure that you have not copied and pasted overwritting the cell format (with its correponding dropdown list) in column A"),"")</f>
        <v/>
      </c>
      <c r="AN362" s="210" t="str">
        <f t="shared" ca="1" si="97"/>
        <v/>
      </c>
      <c r="AO362" s="210" t="str">
        <f t="shared" ca="1" si="98"/>
        <v/>
      </c>
      <c r="AP362" s="211" t="str">
        <f t="shared" ca="1" si="99"/>
        <v/>
      </c>
      <c r="AQ362" s="211" t="str">
        <f t="shared" ca="1" si="100"/>
        <v/>
      </c>
      <c r="AR362" s="212" t="str">
        <f t="shared" ca="1" si="101"/>
        <v/>
      </c>
    </row>
    <row r="363" spans="1:44" x14ac:dyDescent="0.25">
      <c r="A363" s="86"/>
      <c r="B363" s="86"/>
      <c r="C363" s="147"/>
      <c r="D363" s="176"/>
      <c r="E363" s="147"/>
      <c r="F363" s="147"/>
      <c r="G363" s="144"/>
      <c r="H363" s="144"/>
      <c r="I363" s="192" t="str">
        <f>_xlfn.IFNA(VLOOKUP(F363,'Reference data SID'!$D$2:$Q$673,14,FALSE),"")</f>
        <v/>
      </c>
      <c r="J363" s="192" t="str">
        <f>_xlfn.IFNA(VLOOKUP(I363,'Reference data SID'!$C$3:$E$673,3,FALSE),"")</f>
        <v/>
      </c>
      <c r="K363" s="64" t="str">
        <f>_xlfn.IFNA(IF(J363=FALSE,I363,IF(ISBLANK(G363),VLOOKUP(H363,'Reference data SID'!$N:$P,3,FALSE),VLOOKUP(G363,'Reference data SID'!$M:$P,4,FALSE))),"")</f>
        <v/>
      </c>
      <c r="L363" s="148" t="str">
        <f>_xlfn.IFNA(VLOOKUP(K363,'Reference data SID'!L:M,2,FALSE),"")</f>
        <v/>
      </c>
      <c r="M363" s="148" t="str">
        <f>_xlfn.IFNA(VLOOKUP(K363,'Reference data SID'!L:N,3,FALSE),"")</f>
        <v/>
      </c>
      <c r="N363" s="148" t="str">
        <f>_xlfn.IFNA(VLOOKUP(K363,'Reference data SID'!L:O,4,FALSE),"")</f>
        <v/>
      </c>
      <c r="O363" s="147"/>
      <c r="P363" s="147"/>
      <c r="Q363" s="147"/>
      <c r="R363" s="147"/>
      <c r="S363" s="147"/>
      <c r="T363" s="146"/>
      <c r="U363" s="146"/>
      <c r="V363" s="146"/>
      <c r="W363" s="147"/>
      <c r="X363" s="149" t="str">
        <f t="shared" ca="1" si="85"/>
        <v/>
      </c>
      <c r="Y363" s="210" t="str">
        <f>_xlfn.IFNA(VLOOKUP(F363,'Reference data SID'!D:E,2,FALSE),"")</f>
        <v/>
      </c>
      <c r="Z363" s="210" t="str">
        <f t="shared" si="86"/>
        <v>not ok</v>
      </c>
      <c r="AA363" s="210" t="str">
        <f t="shared" si="87"/>
        <v>not ok</v>
      </c>
      <c r="AB363" s="210" t="str">
        <f t="shared" si="88"/>
        <v>ok</v>
      </c>
      <c r="AC363" s="210" t="str">
        <f t="shared" si="89"/>
        <v>_EC</v>
      </c>
      <c r="AD363" s="210" t="str">
        <f t="shared" si="90"/>
        <v>_CAS</v>
      </c>
      <c r="AE363" s="210" t="str">
        <f t="shared" si="91"/>
        <v>_uses</v>
      </c>
      <c r="AF363" s="210" t="str">
        <f t="shared" si="92"/>
        <v/>
      </c>
      <c r="AG363" s="210" t="str">
        <f t="shared" si="93"/>
        <v/>
      </c>
      <c r="AH363" s="210" t="str">
        <f t="shared" si="94"/>
        <v>_articles</v>
      </c>
      <c r="AI363" s="210" t="str">
        <f t="shared" si="95"/>
        <v/>
      </c>
      <c r="AJ363" s="210" t="str">
        <f t="shared" si="96"/>
        <v/>
      </c>
      <c r="AK363" s="210" t="str">
        <f>IF(LEN(F363)&gt;1,CONCATENATE(Table6[[#This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3" s="210" t="str">
        <f>IF(LEN(F363)&gt;1,IF(COUNTIFS($AK$6:AK$502,LEFT(AK363,250))&gt;1,"Duplicate entry: it seems that you have two rows reporting the same stockpile, please verify that it is not a duplicate",""),"")</f>
        <v/>
      </c>
      <c r="AM363" s="210" t="str">
        <f>IF(LEN(F363)&gt;0,IF(ISNUMBER(MATCH(F363,Annex_I_II_entries,0)),"","The Entry name is not within the dropdown list, make sure that you have not copied and pasted overwritting the cell format (with its correponding dropdown list) in column A"),"")</f>
        <v/>
      </c>
      <c r="AN363" s="210" t="str">
        <f t="shared" ca="1" si="97"/>
        <v/>
      </c>
      <c r="AO363" s="210" t="str">
        <f t="shared" ca="1" si="98"/>
        <v/>
      </c>
      <c r="AP363" s="211" t="str">
        <f t="shared" ca="1" si="99"/>
        <v/>
      </c>
      <c r="AQ363" s="211" t="str">
        <f t="shared" ca="1" si="100"/>
        <v/>
      </c>
      <c r="AR363" s="212" t="str">
        <f t="shared" ca="1" si="101"/>
        <v/>
      </c>
    </row>
    <row r="364" spans="1:44" x14ac:dyDescent="0.25">
      <c r="A364" s="86"/>
      <c r="B364" s="86"/>
      <c r="C364" s="144"/>
      <c r="D364" s="145"/>
      <c r="E364" s="144"/>
      <c r="F364" s="144"/>
      <c r="G364" s="144"/>
      <c r="H364" s="144"/>
      <c r="I364" s="191" t="str">
        <f>_xlfn.IFNA(VLOOKUP(F364,'Reference data SID'!$D$2:$Q$673,14,FALSE),"")</f>
        <v/>
      </c>
      <c r="J364" s="191" t="str">
        <f>_xlfn.IFNA(VLOOKUP(I364,'Reference data SID'!$C$3:$E$673,3,FALSE),"")</f>
        <v/>
      </c>
      <c r="K364" s="64" t="str">
        <f>_xlfn.IFNA(IF(J364=FALSE,I364,IF(ISBLANK(G364),VLOOKUP(H364,'Reference data SID'!$N:$P,3,FALSE),VLOOKUP(G364,'Reference data SID'!$M:$P,4,FALSE))),"")</f>
        <v/>
      </c>
      <c r="L364" s="148" t="str">
        <f>_xlfn.IFNA(VLOOKUP(K364,'Reference data SID'!L:M,2,FALSE),"")</f>
        <v/>
      </c>
      <c r="M364" s="148" t="str">
        <f>_xlfn.IFNA(VLOOKUP(K364,'Reference data SID'!L:N,3,FALSE),"")</f>
        <v/>
      </c>
      <c r="N364" s="148" t="str">
        <f>_xlfn.IFNA(VLOOKUP(K364,'Reference data SID'!L:O,4,FALSE),"")</f>
        <v/>
      </c>
      <c r="O364" s="144"/>
      <c r="P364" s="144"/>
      <c r="Q364" s="144"/>
      <c r="R364" s="144"/>
      <c r="S364" s="144"/>
      <c r="T364" s="146"/>
      <c r="U364" s="146"/>
      <c r="V364" s="146"/>
      <c r="W364" s="144"/>
      <c r="X364" s="149" t="str">
        <f t="shared" ca="1" si="85"/>
        <v/>
      </c>
      <c r="Y364" s="210" t="str">
        <f>_xlfn.IFNA(VLOOKUP(F364,'Reference data SID'!D:E,2,FALSE),"")</f>
        <v/>
      </c>
      <c r="Z364" s="210" t="str">
        <f t="shared" si="86"/>
        <v>not ok</v>
      </c>
      <c r="AA364" s="210" t="str">
        <f t="shared" si="87"/>
        <v>not ok</v>
      </c>
      <c r="AB364" s="210" t="str">
        <f t="shared" si="88"/>
        <v>ok</v>
      </c>
      <c r="AC364" s="210" t="str">
        <f t="shared" si="89"/>
        <v>_EC</v>
      </c>
      <c r="AD364" s="210" t="str">
        <f t="shared" si="90"/>
        <v>_CAS</v>
      </c>
      <c r="AE364" s="210" t="str">
        <f t="shared" si="91"/>
        <v>_uses</v>
      </c>
      <c r="AF364" s="210" t="str">
        <f t="shared" si="92"/>
        <v/>
      </c>
      <c r="AG364" s="210" t="str">
        <f t="shared" si="93"/>
        <v/>
      </c>
      <c r="AH364" s="210" t="str">
        <f t="shared" si="94"/>
        <v>_articles</v>
      </c>
      <c r="AI364" s="210" t="str">
        <f t="shared" si="95"/>
        <v/>
      </c>
      <c r="AJ364" s="210" t="str">
        <f t="shared" si="96"/>
        <v/>
      </c>
      <c r="AK364" s="210" t="str">
        <f>IF(LEN(F364)&gt;1,CONCATENATE(Table6[[#This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4" s="210" t="str">
        <f>IF(LEN(F364)&gt;1,IF(COUNTIFS($AK$6:AK$502,LEFT(AK364,250))&gt;1,"Duplicate entry: it seems that you have two rows reporting the same stockpile, please verify that it is not a duplicate",""),"")</f>
        <v/>
      </c>
      <c r="AM364" s="210" t="str">
        <f>IF(LEN(F364)&gt;0,IF(ISNUMBER(MATCH(F364,Annex_I_II_entries,0)),"","The Entry name is not within the dropdown list, make sure that you have not copied and pasted overwritting the cell format (with its correponding dropdown list) in column A"),"")</f>
        <v/>
      </c>
      <c r="AN364" s="210" t="str">
        <f t="shared" ca="1" si="97"/>
        <v/>
      </c>
      <c r="AO364" s="210" t="str">
        <f t="shared" ca="1" si="98"/>
        <v/>
      </c>
      <c r="AP364" s="211" t="str">
        <f t="shared" ca="1" si="99"/>
        <v/>
      </c>
      <c r="AQ364" s="211" t="str">
        <f t="shared" ca="1" si="100"/>
        <v/>
      </c>
      <c r="AR364" s="212" t="str">
        <f t="shared" ca="1" si="101"/>
        <v/>
      </c>
    </row>
    <row r="365" spans="1:44" x14ac:dyDescent="0.25">
      <c r="A365" s="86"/>
      <c r="B365" s="86"/>
      <c r="C365" s="147"/>
      <c r="D365" s="176"/>
      <c r="E365" s="147"/>
      <c r="F365" s="147"/>
      <c r="G365" s="144"/>
      <c r="H365" s="144"/>
      <c r="I365" s="192" t="str">
        <f>_xlfn.IFNA(VLOOKUP(F365,'Reference data SID'!$D$2:$Q$673,14,FALSE),"")</f>
        <v/>
      </c>
      <c r="J365" s="192" t="str">
        <f>_xlfn.IFNA(VLOOKUP(I365,'Reference data SID'!$C$3:$E$673,3,FALSE),"")</f>
        <v/>
      </c>
      <c r="K365" s="64" t="str">
        <f>_xlfn.IFNA(IF(J365=FALSE,I365,IF(ISBLANK(G365),VLOOKUP(H365,'Reference data SID'!$N:$P,3,FALSE),VLOOKUP(G365,'Reference data SID'!$M:$P,4,FALSE))),"")</f>
        <v/>
      </c>
      <c r="L365" s="148" t="str">
        <f>_xlfn.IFNA(VLOOKUP(K365,'Reference data SID'!L:M,2,FALSE),"")</f>
        <v/>
      </c>
      <c r="M365" s="148" t="str">
        <f>_xlfn.IFNA(VLOOKUP(K365,'Reference data SID'!L:N,3,FALSE),"")</f>
        <v/>
      </c>
      <c r="N365" s="148" t="str">
        <f>_xlfn.IFNA(VLOOKUP(K365,'Reference data SID'!L:O,4,FALSE),"")</f>
        <v/>
      </c>
      <c r="O365" s="147"/>
      <c r="P365" s="147"/>
      <c r="Q365" s="147"/>
      <c r="R365" s="147"/>
      <c r="S365" s="147"/>
      <c r="T365" s="146"/>
      <c r="U365" s="146"/>
      <c r="V365" s="146"/>
      <c r="W365" s="147"/>
      <c r="X365" s="149" t="str">
        <f t="shared" ca="1" si="85"/>
        <v/>
      </c>
      <c r="Y365" s="210" t="str">
        <f>_xlfn.IFNA(VLOOKUP(F365,'Reference data SID'!D:E,2,FALSE),"")</f>
        <v/>
      </c>
      <c r="Z365" s="210" t="str">
        <f t="shared" si="86"/>
        <v>not ok</v>
      </c>
      <c r="AA365" s="210" t="str">
        <f t="shared" si="87"/>
        <v>not ok</v>
      </c>
      <c r="AB365" s="210" t="str">
        <f t="shared" si="88"/>
        <v>ok</v>
      </c>
      <c r="AC365" s="210" t="str">
        <f t="shared" si="89"/>
        <v>_EC</v>
      </c>
      <c r="AD365" s="210" t="str">
        <f t="shared" si="90"/>
        <v>_CAS</v>
      </c>
      <c r="AE365" s="210" t="str">
        <f t="shared" si="91"/>
        <v>_uses</v>
      </c>
      <c r="AF365" s="210" t="str">
        <f t="shared" si="92"/>
        <v/>
      </c>
      <c r="AG365" s="210" t="str">
        <f t="shared" si="93"/>
        <v/>
      </c>
      <c r="AH365" s="210" t="str">
        <f t="shared" si="94"/>
        <v>_articles</v>
      </c>
      <c r="AI365" s="210" t="str">
        <f t="shared" si="95"/>
        <v/>
      </c>
      <c r="AJ365" s="210" t="str">
        <f t="shared" si="96"/>
        <v/>
      </c>
      <c r="AK365" s="210" t="str">
        <f>IF(LEN(F365)&gt;1,CONCATENATE(Table6[[#This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5" s="210" t="str">
        <f>IF(LEN(F365)&gt;1,IF(COUNTIFS($AK$6:AK$502,LEFT(AK365,250))&gt;1,"Duplicate entry: it seems that you have two rows reporting the same stockpile, please verify that it is not a duplicate",""),"")</f>
        <v/>
      </c>
      <c r="AM365" s="210" t="str">
        <f>IF(LEN(F365)&gt;0,IF(ISNUMBER(MATCH(F365,Annex_I_II_entries,0)),"","The Entry name is not within the dropdown list, make sure that you have not copied and pasted overwritting the cell format (with its correponding dropdown list) in column A"),"")</f>
        <v/>
      </c>
      <c r="AN365" s="210" t="str">
        <f t="shared" ca="1" si="97"/>
        <v/>
      </c>
      <c r="AO365" s="210" t="str">
        <f t="shared" ca="1" si="98"/>
        <v/>
      </c>
      <c r="AP365" s="211" t="str">
        <f t="shared" ca="1" si="99"/>
        <v/>
      </c>
      <c r="AQ365" s="211" t="str">
        <f t="shared" ca="1" si="100"/>
        <v/>
      </c>
      <c r="AR365" s="212" t="str">
        <f t="shared" ca="1" si="101"/>
        <v/>
      </c>
    </row>
    <row r="366" spans="1:44" x14ac:dyDescent="0.25">
      <c r="A366" s="86"/>
      <c r="B366" s="86"/>
      <c r="C366" s="144"/>
      <c r="D366" s="145"/>
      <c r="E366" s="144"/>
      <c r="F366" s="144"/>
      <c r="G366" s="144"/>
      <c r="H366" s="144"/>
      <c r="I366" s="191" t="str">
        <f>_xlfn.IFNA(VLOOKUP(F366,'Reference data SID'!$D$2:$Q$673,14,FALSE),"")</f>
        <v/>
      </c>
      <c r="J366" s="191" t="str">
        <f>_xlfn.IFNA(VLOOKUP(I366,'Reference data SID'!$C$3:$E$673,3,FALSE),"")</f>
        <v/>
      </c>
      <c r="K366" s="64" t="str">
        <f>_xlfn.IFNA(IF(J366=FALSE,I366,IF(ISBLANK(G366),VLOOKUP(H366,'Reference data SID'!$N:$P,3,FALSE),VLOOKUP(G366,'Reference data SID'!$M:$P,4,FALSE))),"")</f>
        <v/>
      </c>
      <c r="L366" s="148" t="str">
        <f>_xlfn.IFNA(VLOOKUP(K366,'Reference data SID'!L:M,2,FALSE),"")</f>
        <v/>
      </c>
      <c r="M366" s="148" t="str">
        <f>_xlfn.IFNA(VLOOKUP(K366,'Reference data SID'!L:N,3,FALSE),"")</f>
        <v/>
      </c>
      <c r="N366" s="148" t="str">
        <f>_xlfn.IFNA(VLOOKUP(K366,'Reference data SID'!L:O,4,FALSE),"")</f>
        <v/>
      </c>
      <c r="O366" s="144"/>
      <c r="P366" s="144"/>
      <c r="Q366" s="144"/>
      <c r="R366" s="144"/>
      <c r="S366" s="144"/>
      <c r="T366" s="146"/>
      <c r="U366" s="146"/>
      <c r="V366" s="146"/>
      <c r="W366" s="144"/>
      <c r="X366" s="149" t="str">
        <f t="shared" ca="1" si="85"/>
        <v/>
      </c>
      <c r="Y366" s="210" t="str">
        <f>_xlfn.IFNA(VLOOKUP(F366,'Reference data SID'!D:E,2,FALSE),"")</f>
        <v/>
      </c>
      <c r="Z366" s="210" t="str">
        <f t="shared" si="86"/>
        <v>not ok</v>
      </c>
      <c r="AA366" s="210" t="str">
        <f t="shared" si="87"/>
        <v>not ok</v>
      </c>
      <c r="AB366" s="210" t="str">
        <f t="shared" si="88"/>
        <v>ok</v>
      </c>
      <c r="AC366" s="210" t="str">
        <f t="shared" si="89"/>
        <v>_EC</v>
      </c>
      <c r="AD366" s="210" t="str">
        <f t="shared" si="90"/>
        <v>_CAS</v>
      </c>
      <c r="AE366" s="210" t="str">
        <f t="shared" si="91"/>
        <v>_uses</v>
      </c>
      <c r="AF366" s="210" t="str">
        <f t="shared" si="92"/>
        <v/>
      </c>
      <c r="AG366" s="210" t="str">
        <f t="shared" si="93"/>
        <v/>
      </c>
      <c r="AH366" s="210" t="str">
        <f t="shared" si="94"/>
        <v>_articles</v>
      </c>
      <c r="AI366" s="210" t="str">
        <f t="shared" si="95"/>
        <v/>
      </c>
      <c r="AJ366" s="210" t="str">
        <f t="shared" si="96"/>
        <v/>
      </c>
      <c r="AK366" s="210" t="str">
        <f>IF(LEN(F366)&gt;1,CONCATENATE(Table6[[#This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6" s="210" t="str">
        <f>IF(LEN(F366)&gt;1,IF(COUNTIFS($AK$6:AK$502,LEFT(AK366,250))&gt;1,"Duplicate entry: it seems that you have two rows reporting the same stockpile, please verify that it is not a duplicate",""),"")</f>
        <v/>
      </c>
      <c r="AM366" s="210" t="str">
        <f>IF(LEN(F366)&gt;0,IF(ISNUMBER(MATCH(F366,Annex_I_II_entries,0)),"","The Entry name is not within the dropdown list, make sure that you have not copied and pasted overwritting the cell format (with its correponding dropdown list) in column A"),"")</f>
        <v/>
      </c>
      <c r="AN366" s="210" t="str">
        <f t="shared" ca="1" si="97"/>
        <v/>
      </c>
      <c r="AO366" s="210" t="str">
        <f t="shared" ca="1" si="98"/>
        <v/>
      </c>
      <c r="AP366" s="211" t="str">
        <f t="shared" ca="1" si="99"/>
        <v/>
      </c>
      <c r="AQ366" s="211" t="str">
        <f t="shared" ca="1" si="100"/>
        <v/>
      </c>
      <c r="AR366" s="212" t="str">
        <f t="shared" ca="1" si="101"/>
        <v/>
      </c>
    </row>
    <row r="367" spans="1:44" x14ac:dyDescent="0.25">
      <c r="A367" s="86"/>
      <c r="B367" s="86"/>
      <c r="C367" s="147"/>
      <c r="D367" s="176"/>
      <c r="E367" s="147"/>
      <c r="F367" s="147"/>
      <c r="G367" s="144"/>
      <c r="H367" s="144"/>
      <c r="I367" s="192" t="str">
        <f>_xlfn.IFNA(VLOOKUP(F367,'Reference data SID'!$D$2:$Q$673,14,FALSE),"")</f>
        <v/>
      </c>
      <c r="J367" s="192" t="str">
        <f>_xlfn.IFNA(VLOOKUP(I367,'Reference data SID'!$C$3:$E$673,3,FALSE),"")</f>
        <v/>
      </c>
      <c r="K367" s="64" t="str">
        <f>_xlfn.IFNA(IF(J367=FALSE,I367,IF(ISBLANK(G367),VLOOKUP(H367,'Reference data SID'!$N:$P,3,FALSE),VLOOKUP(G367,'Reference data SID'!$M:$P,4,FALSE))),"")</f>
        <v/>
      </c>
      <c r="L367" s="148" t="str">
        <f>_xlfn.IFNA(VLOOKUP(K367,'Reference data SID'!L:M,2,FALSE),"")</f>
        <v/>
      </c>
      <c r="M367" s="148" t="str">
        <f>_xlfn.IFNA(VLOOKUP(K367,'Reference data SID'!L:N,3,FALSE),"")</f>
        <v/>
      </c>
      <c r="N367" s="148" t="str">
        <f>_xlfn.IFNA(VLOOKUP(K367,'Reference data SID'!L:O,4,FALSE),"")</f>
        <v/>
      </c>
      <c r="O367" s="147"/>
      <c r="P367" s="147"/>
      <c r="Q367" s="147"/>
      <c r="R367" s="147"/>
      <c r="S367" s="147"/>
      <c r="T367" s="146"/>
      <c r="U367" s="146"/>
      <c r="V367" s="146"/>
      <c r="W367" s="147"/>
      <c r="X367" s="149" t="str">
        <f t="shared" ca="1" si="85"/>
        <v/>
      </c>
      <c r="Y367" s="210" t="str">
        <f>_xlfn.IFNA(VLOOKUP(F367,'Reference data SID'!D:E,2,FALSE),"")</f>
        <v/>
      </c>
      <c r="Z367" s="210" t="str">
        <f t="shared" si="86"/>
        <v>not ok</v>
      </c>
      <c r="AA367" s="210" t="str">
        <f t="shared" si="87"/>
        <v>not ok</v>
      </c>
      <c r="AB367" s="210" t="str">
        <f t="shared" si="88"/>
        <v>ok</v>
      </c>
      <c r="AC367" s="210" t="str">
        <f t="shared" si="89"/>
        <v>_EC</v>
      </c>
      <c r="AD367" s="210" t="str">
        <f t="shared" si="90"/>
        <v>_CAS</v>
      </c>
      <c r="AE367" s="210" t="str">
        <f t="shared" si="91"/>
        <v>_uses</v>
      </c>
      <c r="AF367" s="210" t="str">
        <f t="shared" si="92"/>
        <v/>
      </c>
      <c r="AG367" s="210" t="str">
        <f t="shared" si="93"/>
        <v/>
      </c>
      <c r="AH367" s="210" t="str">
        <f t="shared" si="94"/>
        <v>_articles</v>
      </c>
      <c r="AI367" s="210" t="str">
        <f t="shared" si="95"/>
        <v/>
      </c>
      <c r="AJ367" s="210" t="str">
        <f t="shared" si="96"/>
        <v/>
      </c>
      <c r="AK367" s="210" t="str">
        <f>IF(LEN(F367)&gt;1,CONCATENATE(Table6[[#This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7" s="210" t="str">
        <f>IF(LEN(F367)&gt;1,IF(COUNTIFS($AK$6:AK$502,LEFT(AK367,250))&gt;1,"Duplicate entry: it seems that you have two rows reporting the same stockpile, please verify that it is not a duplicate",""),"")</f>
        <v/>
      </c>
      <c r="AM367" s="210" t="str">
        <f>IF(LEN(F367)&gt;0,IF(ISNUMBER(MATCH(F367,Annex_I_II_entries,0)),"","The Entry name is not within the dropdown list, make sure that you have not copied and pasted overwritting the cell format (with its correponding dropdown list) in column A"),"")</f>
        <v/>
      </c>
      <c r="AN367" s="210" t="str">
        <f t="shared" ca="1" si="97"/>
        <v/>
      </c>
      <c r="AO367" s="210" t="str">
        <f t="shared" ca="1" si="98"/>
        <v/>
      </c>
      <c r="AP367" s="211" t="str">
        <f t="shared" ca="1" si="99"/>
        <v/>
      </c>
      <c r="AQ367" s="211" t="str">
        <f t="shared" ca="1" si="100"/>
        <v/>
      </c>
      <c r="AR367" s="212" t="str">
        <f t="shared" ca="1" si="101"/>
        <v/>
      </c>
    </row>
    <row r="368" spans="1:44" x14ac:dyDescent="0.25">
      <c r="A368" s="86"/>
      <c r="B368" s="86"/>
      <c r="C368" s="144"/>
      <c r="D368" s="145"/>
      <c r="E368" s="144"/>
      <c r="F368" s="144"/>
      <c r="G368" s="144"/>
      <c r="H368" s="144"/>
      <c r="I368" s="191" t="str">
        <f>_xlfn.IFNA(VLOOKUP(F368,'Reference data SID'!$D$2:$Q$673,14,FALSE),"")</f>
        <v/>
      </c>
      <c r="J368" s="191" t="str">
        <f>_xlfn.IFNA(VLOOKUP(I368,'Reference data SID'!$C$3:$E$673,3,FALSE),"")</f>
        <v/>
      </c>
      <c r="K368" s="64" t="str">
        <f>_xlfn.IFNA(IF(J368=FALSE,I368,IF(ISBLANK(G368),VLOOKUP(H368,'Reference data SID'!$N:$P,3,FALSE),VLOOKUP(G368,'Reference data SID'!$M:$P,4,FALSE))),"")</f>
        <v/>
      </c>
      <c r="L368" s="148" t="str">
        <f>_xlfn.IFNA(VLOOKUP(K368,'Reference data SID'!L:M,2,FALSE),"")</f>
        <v/>
      </c>
      <c r="M368" s="148" t="str">
        <f>_xlfn.IFNA(VLOOKUP(K368,'Reference data SID'!L:N,3,FALSE),"")</f>
        <v/>
      </c>
      <c r="N368" s="148" t="str">
        <f>_xlfn.IFNA(VLOOKUP(K368,'Reference data SID'!L:O,4,FALSE),"")</f>
        <v/>
      </c>
      <c r="O368" s="144"/>
      <c r="P368" s="144"/>
      <c r="Q368" s="144"/>
      <c r="R368" s="144"/>
      <c r="S368" s="144"/>
      <c r="T368" s="146"/>
      <c r="U368" s="146"/>
      <c r="V368" s="146"/>
      <c r="W368" s="144"/>
      <c r="X368" s="149" t="str">
        <f t="shared" ca="1" si="85"/>
        <v/>
      </c>
      <c r="Y368" s="210" t="str">
        <f>_xlfn.IFNA(VLOOKUP(F368,'Reference data SID'!D:E,2,FALSE),"")</f>
        <v/>
      </c>
      <c r="Z368" s="210" t="str">
        <f t="shared" si="86"/>
        <v>not ok</v>
      </c>
      <c r="AA368" s="210" t="str">
        <f t="shared" si="87"/>
        <v>not ok</v>
      </c>
      <c r="AB368" s="210" t="str">
        <f t="shared" si="88"/>
        <v>ok</v>
      </c>
      <c r="AC368" s="210" t="str">
        <f t="shared" si="89"/>
        <v>_EC</v>
      </c>
      <c r="AD368" s="210" t="str">
        <f t="shared" si="90"/>
        <v>_CAS</v>
      </c>
      <c r="AE368" s="210" t="str">
        <f t="shared" si="91"/>
        <v>_uses</v>
      </c>
      <c r="AF368" s="210" t="str">
        <f t="shared" si="92"/>
        <v/>
      </c>
      <c r="AG368" s="210" t="str">
        <f t="shared" si="93"/>
        <v/>
      </c>
      <c r="AH368" s="210" t="str">
        <f t="shared" si="94"/>
        <v>_articles</v>
      </c>
      <c r="AI368" s="210" t="str">
        <f t="shared" si="95"/>
        <v/>
      </c>
      <c r="AJ368" s="210" t="str">
        <f t="shared" si="96"/>
        <v/>
      </c>
      <c r="AK368" s="210" t="str">
        <f>IF(LEN(F368)&gt;1,CONCATENATE(Table6[[#This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8" s="210" t="str">
        <f>IF(LEN(F368)&gt;1,IF(COUNTIFS($AK$6:AK$502,LEFT(AK368,250))&gt;1,"Duplicate entry: it seems that you have two rows reporting the same stockpile, please verify that it is not a duplicate",""),"")</f>
        <v/>
      </c>
      <c r="AM368" s="210" t="str">
        <f>IF(LEN(F368)&gt;0,IF(ISNUMBER(MATCH(F368,Annex_I_II_entries,0)),"","The Entry name is not within the dropdown list, make sure that you have not copied and pasted overwritting the cell format (with its correponding dropdown list) in column A"),"")</f>
        <v/>
      </c>
      <c r="AN368" s="210" t="str">
        <f t="shared" ca="1" si="97"/>
        <v/>
      </c>
      <c r="AO368" s="210" t="str">
        <f t="shared" ca="1" si="98"/>
        <v/>
      </c>
      <c r="AP368" s="211" t="str">
        <f t="shared" ca="1" si="99"/>
        <v/>
      </c>
      <c r="AQ368" s="211" t="str">
        <f t="shared" ca="1" si="100"/>
        <v/>
      </c>
      <c r="AR368" s="212" t="str">
        <f t="shared" ca="1" si="101"/>
        <v/>
      </c>
    </row>
    <row r="369" spans="1:44" x14ac:dyDescent="0.25">
      <c r="A369" s="86"/>
      <c r="B369" s="86"/>
      <c r="C369" s="147"/>
      <c r="D369" s="176"/>
      <c r="E369" s="147"/>
      <c r="F369" s="147"/>
      <c r="G369" s="144"/>
      <c r="H369" s="144"/>
      <c r="I369" s="192" t="str">
        <f>_xlfn.IFNA(VLOOKUP(F369,'Reference data SID'!$D$2:$Q$673,14,FALSE),"")</f>
        <v/>
      </c>
      <c r="J369" s="192" t="str">
        <f>_xlfn.IFNA(VLOOKUP(I369,'Reference data SID'!$C$3:$E$673,3,FALSE),"")</f>
        <v/>
      </c>
      <c r="K369" s="64" t="str">
        <f>_xlfn.IFNA(IF(J369=FALSE,I369,IF(ISBLANK(G369),VLOOKUP(H369,'Reference data SID'!$N:$P,3,FALSE),VLOOKUP(G369,'Reference data SID'!$M:$P,4,FALSE))),"")</f>
        <v/>
      </c>
      <c r="L369" s="148" t="str">
        <f>_xlfn.IFNA(VLOOKUP(K369,'Reference data SID'!L:M,2,FALSE),"")</f>
        <v/>
      </c>
      <c r="M369" s="148" t="str">
        <f>_xlfn.IFNA(VLOOKUP(K369,'Reference data SID'!L:N,3,FALSE),"")</f>
        <v/>
      </c>
      <c r="N369" s="148" t="str">
        <f>_xlfn.IFNA(VLOOKUP(K369,'Reference data SID'!L:O,4,FALSE),"")</f>
        <v/>
      </c>
      <c r="O369" s="147"/>
      <c r="P369" s="147"/>
      <c r="Q369" s="147"/>
      <c r="R369" s="147"/>
      <c r="S369" s="147"/>
      <c r="T369" s="146"/>
      <c r="U369" s="146"/>
      <c r="V369" s="146"/>
      <c r="W369" s="147"/>
      <c r="X369" s="149" t="str">
        <f t="shared" ca="1" si="85"/>
        <v/>
      </c>
      <c r="Y369" s="210" t="str">
        <f>_xlfn.IFNA(VLOOKUP(F369,'Reference data SID'!D:E,2,FALSE),"")</f>
        <v/>
      </c>
      <c r="Z369" s="210" t="str">
        <f t="shared" si="86"/>
        <v>not ok</v>
      </c>
      <c r="AA369" s="210" t="str">
        <f t="shared" si="87"/>
        <v>not ok</v>
      </c>
      <c r="AB369" s="210" t="str">
        <f t="shared" si="88"/>
        <v>ok</v>
      </c>
      <c r="AC369" s="210" t="str">
        <f t="shared" si="89"/>
        <v>_EC</v>
      </c>
      <c r="AD369" s="210" t="str">
        <f t="shared" si="90"/>
        <v>_CAS</v>
      </c>
      <c r="AE369" s="210" t="str">
        <f t="shared" si="91"/>
        <v>_uses</v>
      </c>
      <c r="AF369" s="210" t="str">
        <f t="shared" si="92"/>
        <v/>
      </c>
      <c r="AG369" s="210" t="str">
        <f t="shared" si="93"/>
        <v/>
      </c>
      <c r="AH369" s="210" t="str">
        <f t="shared" si="94"/>
        <v>_articles</v>
      </c>
      <c r="AI369" s="210" t="str">
        <f t="shared" si="95"/>
        <v/>
      </c>
      <c r="AJ369" s="210" t="str">
        <f t="shared" si="96"/>
        <v/>
      </c>
      <c r="AK369" s="210" t="str">
        <f>IF(LEN(F369)&gt;1,CONCATENATE(Table6[[#This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69" s="210" t="str">
        <f>IF(LEN(F369)&gt;1,IF(COUNTIFS($AK$6:AK$502,LEFT(AK369,250))&gt;1,"Duplicate entry: it seems that you have two rows reporting the same stockpile, please verify that it is not a duplicate",""),"")</f>
        <v/>
      </c>
      <c r="AM369" s="210" t="str">
        <f>IF(LEN(F369)&gt;0,IF(ISNUMBER(MATCH(F369,Annex_I_II_entries,0)),"","The Entry name is not within the dropdown list, make sure that you have not copied and pasted overwritting the cell format (with its correponding dropdown list) in column A"),"")</f>
        <v/>
      </c>
      <c r="AN369" s="210" t="str">
        <f t="shared" ca="1" si="97"/>
        <v/>
      </c>
      <c r="AO369" s="210" t="str">
        <f t="shared" ca="1" si="98"/>
        <v/>
      </c>
      <c r="AP369" s="211" t="str">
        <f t="shared" ca="1" si="99"/>
        <v/>
      </c>
      <c r="AQ369" s="211" t="str">
        <f t="shared" ca="1" si="100"/>
        <v/>
      </c>
      <c r="AR369" s="212" t="str">
        <f t="shared" ca="1" si="101"/>
        <v/>
      </c>
    </row>
    <row r="370" spans="1:44" x14ac:dyDescent="0.25">
      <c r="A370" s="86"/>
      <c r="B370" s="86"/>
      <c r="C370" s="144"/>
      <c r="D370" s="145"/>
      <c r="E370" s="144"/>
      <c r="F370" s="144"/>
      <c r="G370" s="144"/>
      <c r="H370" s="144"/>
      <c r="I370" s="191" t="str">
        <f>_xlfn.IFNA(VLOOKUP(F370,'Reference data SID'!$D$2:$Q$673,14,FALSE),"")</f>
        <v/>
      </c>
      <c r="J370" s="191" t="str">
        <f>_xlfn.IFNA(VLOOKUP(I370,'Reference data SID'!$C$3:$E$673,3,FALSE),"")</f>
        <v/>
      </c>
      <c r="K370" s="64" t="str">
        <f>_xlfn.IFNA(IF(J370=FALSE,I370,IF(ISBLANK(G370),VLOOKUP(H370,'Reference data SID'!$N:$P,3,FALSE),VLOOKUP(G370,'Reference data SID'!$M:$P,4,FALSE))),"")</f>
        <v/>
      </c>
      <c r="L370" s="148" t="str">
        <f>_xlfn.IFNA(VLOOKUP(K370,'Reference data SID'!L:M,2,FALSE),"")</f>
        <v/>
      </c>
      <c r="M370" s="148" t="str">
        <f>_xlfn.IFNA(VLOOKUP(K370,'Reference data SID'!L:N,3,FALSE),"")</f>
        <v/>
      </c>
      <c r="N370" s="148" t="str">
        <f>_xlfn.IFNA(VLOOKUP(K370,'Reference data SID'!L:O,4,FALSE),"")</f>
        <v/>
      </c>
      <c r="O370" s="144"/>
      <c r="P370" s="144"/>
      <c r="Q370" s="144"/>
      <c r="R370" s="144"/>
      <c r="S370" s="144"/>
      <c r="T370" s="146"/>
      <c r="U370" s="146"/>
      <c r="V370" s="146"/>
      <c r="W370" s="144"/>
      <c r="X370" s="149" t="str">
        <f t="shared" ca="1" si="85"/>
        <v/>
      </c>
      <c r="Y370" s="210" t="str">
        <f>_xlfn.IFNA(VLOOKUP(F370,'Reference data SID'!D:E,2,FALSE),"")</f>
        <v/>
      </c>
      <c r="Z370" s="210" t="str">
        <f t="shared" si="86"/>
        <v>not ok</v>
      </c>
      <c r="AA370" s="210" t="str">
        <f t="shared" si="87"/>
        <v>not ok</v>
      </c>
      <c r="AB370" s="210" t="str">
        <f t="shared" si="88"/>
        <v>ok</v>
      </c>
      <c r="AC370" s="210" t="str">
        <f t="shared" si="89"/>
        <v>_EC</v>
      </c>
      <c r="AD370" s="210" t="str">
        <f t="shared" si="90"/>
        <v>_CAS</v>
      </c>
      <c r="AE370" s="210" t="str">
        <f t="shared" si="91"/>
        <v>_uses</v>
      </c>
      <c r="AF370" s="210" t="str">
        <f t="shared" si="92"/>
        <v/>
      </c>
      <c r="AG370" s="210" t="str">
        <f t="shared" si="93"/>
        <v/>
      </c>
      <c r="AH370" s="210" t="str">
        <f t="shared" si="94"/>
        <v>_articles</v>
      </c>
      <c r="AI370" s="210" t="str">
        <f t="shared" si="95"/>
        <v/>
      </c>
      <c r="AJ370" s="210" t="str">
        <f t="shared" si="96"/>
        <v/>
      </c>
      <c r="AK370" s="210" t="str">
        <f>IF(LEN(F370)&gt;1,CONCATENATE(Table6[[#This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0" s="210" t="str">
        <f>IF(LEN(F370)&gt;1,IF(COUNTIFS($AK$6:AK$502,LEFT(AK370,250))&gt;1,"Duplicate entry: it seems that you have two rows reporting the same stockpile, please verify that it is not a duplicate",""),"")</f>
        <v/>
      </c>
      <c r="AM370" s="210" t="str">
        <f>IF(LEN(F370)&gt;0,IF(ISNUMBER(MATCH(F370,Annex_I_II_entries,0)),"","The Entry name is not within the dropdown list, make sure that you have not copied and pasted overwritting the cell format (with its correponding dropdown list) in column A"),"")</f>
        <v/>
      </c>
      <c r="AN370" s="210" t="str">
        <f t="shared" ca="1" si="97"/>
        <v/>
      </c>
      <c r="AO370" s="210" t="str">
        <f t="shared" ca="1" si="98"/>
        <v/>
      </c>
      <c r="AP370" s="211" t="str">
        <f t="shared" ca="1" si="99"/>
        <v/>
      </c>
      <c r="AQ370" s="211" t="str">
        <f t="shared" ca="1" si="100"/>
        <v/>
      </c>
      <c r="AR370" s="212" t="str">
        <f t="shared" ca="1" si="101"/>
        <v/>
      </c>
    </row>
    <row r="371" spans="1:44" x14ac:dyDescent="0.25">
      <c r="A371" s="86"/>
      <c r="B371" s="86"/>
      <c r="C371" s="147"/>
      <c r="D371" s="176"/>
      <c r="E371" s="147"/>
      <c r="F371" s="147"/>
      <c r="G371" s="144"/>
      <c r="H371" s="144"/>
      <c r="I371" s="192" t="str">
        <f>_xlfn.IFNA(VLOOKUP(F371,'Reference data SID'!$D$2:$Q$673,14,FALSE),"")</f>
        <v/>
      </c>
      <c r="J371" s="192" t="str">
        <f>_xlfn.IFNA(VLOOKUP(I371,'Reference data SID'!$C$3:$E$673,3,FALSE),"")</f>
        <v/>
      </c>
      <c r="K371" s="64" t="str">
        <f>_xlfn.IFNA(IF(J371=FALSE,I371,IF(ISBLANK(G371),VLOOKUP(H371,'Reference data SID'!$N:$P,3,FALSE),VLOOKUP(G371,'Reference data SID'!$M:$P,4,FALSE))),"")</f>
        <v/>
      </c>
      <c r="L371" s="148" t="str">
        <f>_xlfn.IFNA(VLOOKUP(K371,'Reference data SID'!L:M,2,FALSE),"")</f>
        <v/>
      </c>
      <c r="M371" s="148" t="str">
        <f>_xlfn.IFNA(VLOOKUP(K371,'Reference data SID'!L:N,3,FALSE),"")</f>
        <v/>
      </c>
      <c r="N371" s="148" t="str">
        <f>_xlfn.IFNA(VLOOKUP(K371,'Reference data SID'!L:O,4,FALSE),"")</f>
        <v/>
      </c>
      <c r="O371" s="147"/>
      <c r="P371" s="147"/>
      <c r="Q371" s="147"/>
      <c r="R371" s="147"/>
      <c r="S371" s="147"/>
      <c r="T371" s="146"/>
      <c r="U371" s="146"/>
      <c r="V371" s="146"/>
      <c r="W371" s="147"/>
      <c r="X371" s="149" t="str">
        <f t="shared" ca="1" si="85"/>
        <v/>
      </c>
      <c r="Y371" s="210" t="str">
        <f>_xlfn.IFNA(VLOOKUP(F371,'Reference data SID'!D:E,2,FALSE),"")</f>
        <v/>
      </c>
      <c r="Z371" s="210" t="str">
        <f t="shared" si="86"/>
        <v>not ok</v>
      </c>
      <c r="AA371" s="210" t="str">
        <f t="shared" si="87"/>
        <v>not ok</v>
      </c>
      <c r="AB371" s="210" t="str">
        <f t="shared" si="88"/>
        <v>ok</v>
      </c>
      <c r="AC371" s="210" t="str">
        <f t="shared" si="89"/>
        <v>_EC</v>
      </c>
      <c r="AD371" s="210" t="str">
        <f t="shared" si="90"/>
        <v>_CAS</v>
      </c>
      <c r="AE371" s="210" t="str">
        <f t="shared" si="91"/>
        <v>_uses</v>
      </c>
      <c r="AF371" s="210" t="str">
        <f t="shared" si="92"/>
        <v/>
      </c>
      <c r="AG371" s="210" t="str">
        <f t="shared" si="93"/>
        <v/>
      </c>
      <c r="AH371" s="210" t="str">
        <f t="shared" si="94"/>
        <v>_articles</v>
      </c>
      <c r="AI371" s="210" t="str">
        <f t="shared" si="95"/>
        <v/>
      </c>
      <c r="AJ371" s="210" t="str">
        <f t="shared" si="96"/>
        <v/>
      </c>
      <c r="AK371" s="210" t="str">
        <f>IF(LEN(F371)&gt;1,CONCATENATE(Table6[[#This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1" s="210" t="str">
        <f>IF(LEN(F371)&gt;1,IF(COUNTIFS($AK$6:AK$502,LEFT(AK371,250))&gt;1,"Duplicate entry: it seems that you have two rows reporting the same stockpile, please verify that it is not a duplicate",""),"")</f>
        <v/>
      </c>
      <c r="AM371" s="210" t="str">
        <f>IF(LEN(F371)&gt;0,IF(ISNUMBER(MATCH(F371,Annex_I_II_entries,0)),"","The Entry name is not within the dropdown list, make sure that you have not copied and pasted overwritting the cell format (with its correponding dropdown list) in column A"),"")</f>
        <v/>
      </c>
      <c r="AN371" s="210" t="str">
        <f t="shared" ca="1" si="97"/>
        <v/>
      </c>
      <c r="AO371" s="210" t="str">
        <f t="shared" ca="1" si="98"/>
        <v/>
      </c>
      <c r="AP371" s="211" t="str">
        <f t="shared" ca="1" si="99"/>
        <v/>
      </c>
      <c r="AQ371" s="211" t="str">
        <f t="shared" ca="1" si="100"/>
        <v/>
      </c>
      <c r="AR371" s="212" t="str">
        <f t="shared" ca="1" si="101"/>
        <v/>
      </c>
    </row>
    <row r="372" spans="1:44" x14ac:dyDescent="0.25">
      <c r="A372" s="86"/>
      <c r="B372" s="86"/>
      <c r="C372" s="144"/>
      <c r="D372" s="145"/>
      <c r="E372" s="144"/>
      <c r="F372" s="144"/>
      <c r="G372" s="144"/>
      <c r="H372" s="144"/>
      <c r="I372" s="191" t="str">
        <f>_xlfn.IFNA(VLOOKUP(F372,'Reference data SID'!$D$2:$Q$673,14,FALSE),"")</f>
        <v/>
      </c>
      <c r="J372" s="191" t="str">
        <f>_xlfn.IFNA(VLOOKUP(I372,'Reference data SID'!$C$3:$E$673,3,FALSE),"")</f>
        <v/>
      </c>
      <c r="K372" s="64" t="str">
        <f>_xlfn.IFNA(IF(J372=FALSE,I372,IF(ISBLANK(G372),VLOOKUP(H372,'Reference data SID'!$N:$P,3,FALSE),VLOOKUP(G372,'Reference data SID'!$M:$P,4,FALSE))),"")</f>
        <v/>
      </c>
      <c r="L372" s="148" t="str">
        <f>_xlfn.IFNA(VLOOKUP(K372,'Reference data SID'!L:M,2,FALSE),"")</f>
        <v/>
      </c>
      <c r="M372" s="148" t="str">
        <f>_xlfn.IFNA(VLOOKUP(K372,'Reference data SID'!L:N,3,FALSE),"")</f>
        <v/>
      </c>
      <c r="N372" s="148" t="str">
        <f>_xlfn.IFNA(VLOOKUP(K372,'Reference data SID'!L:O,4,FALSE),"")</f>
        <v/>
      </c>
      <c r="O372" s="144"/>
      <c r="P372" s="144"/>
      <c r="Q372" s="144"/>
      <c r="R372" s="144"/>
      <c r="S372" s="144"/>
      <c r="T372" s="146"/>
      <c r="U372" s="146"/>
      <c r="V372" s="146"/>
      <c r="W372" s="144"/>
      <c r="X372" s="149" t="str">
        <f t="shared" ca="1" si="85"/>
        <v/>
      </c>
      <c r="Y372" s="210" t="str">
        <f>_xlfn.IFNA(VLOOKUP(F372,'Reference data SID'!D:E,2,FALSE),"")</f>
        <v/>
      </c>
      <c r="Z372" s="210" t="str">
        <f t="shared" si="86"/>
        <v>not ok</v>
      </c>
      <c r="AA372" s="210" t="str">
        <f t="shared" si="87"/>
        <v>not ok</v>
      </c>
      <c r="AB372" s="210" t="str">
        <f t="shared" si="88"/>
        <v>ok</v>
      </c>
      <c r="AC372" s="210" t="str">
        <f t="shared" si="89"/>
        <v>_EC</v>
      </c>
      <c r="AD372" s="210" t="str">
        <f t="shared" si="90"/>
        <v>_CAS</v>
      </c>
      <c r="AE372" s="210" t="str">
        <f t="shared" si="91"/>
        <v>_uses</v>
      </c>
      <c r="AF372" s="210" t="str">
        <f t="shared" si="92"/>
        <v/>
      </c>
      <c r="AG372" s="210" t="str">
        <f t="shared" si="93"/>
        <v/>
      </c>
      <c r="AH372" s="210" t="str">
        <f t="shared" si="94"/>
        <v>_articles</v>
      </c>
      <c r="AI372" s="210" t="str">
        <f t="shared" si="95"/>
        <v/>
      </c>
      <c r="AJ372" s="210" t="str">
        <f t="shared" si="96"/>
        <v/>
      </c>
      <c r="AK372" s="210" t="str">
        <f>IF(LEN(F372)&gt;1,CONCATENATE(Table6[[#This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2" s="210" t="str">
        <f>IF(LEN(F372)&gt;1,IF(COUNTIFS($AK$6:AK$502,LEFT(AK372,250))&gt;1,"Duplicate entry: it seems that you have two rows reporting the same stockpile, please verify that it is not a duplicate",""),"")</f>
        <v/>
      </c>
      <c r="AM372" s="210" t="str">
        <f>IF(LEN(F372)&gt;0,IF(ISNUMBER(MATCH(F372,Annex_I_II_entries,0)),"","The Entry name is not within the dropdown list, make sure that you have not copied and pasted overwritting the cell format (with its correponding dropdown list) in column A"),"")</f>
        <v/>
      </c>
      <c r="AN372" s="210" t="str">
        <f t="shared" ca="1" si="97"/>
        <v/>
      </c>
      <c r="AO372" s="210" t="str">
        <f t="shared" ca="1" si="98"/>
        <v/>
      </c>
      <c r="AP372" s="211" t="str">
        <f t="shared" ca="1" si="99"/>
        <v/>
      </c>
      <c r="AQ372" s="211" t="str">
        <f t="shared" ca="1" si="100"/>
        <v/>
      </c>
      <c r="AR372" s="212" t="str">
        <f t="shared" ca="1" si="101"/>
        <v/>
      </c>
    </row>
    <row r="373" spans="1:44" x14ac:dyDescent="0.25">
      <c r="A373" s="86"/>
      <c r="B373" s="86"/>
      <c r="C373" s="147"/>
      <c r="D373" s="176"/>
      <c r="E373" s="147"/>
      <c r="F373" s="147"/>
      <c r="G373" s="144"/>
      <c r="H373" s="144"/>
      <c r="I373" s="192" t="str">
        <f>_xlfn.IFNA(VLOOKUP(F373,'Reference data SID'!$D$2:$Q$673,14,FALSE),"")</f>
        <v/>
      </c>
      <c r="J373" s="192" t="str">
        <f>_xlfn.IFNA(VLOOKUP(I373,'Reference data SID'!$C$3:$E$673,3,FALSE),"")</f>
        <v/>
      </c>
      <c r="K373" s="64" t="str">
        <f>_xlfn.IFNA(IF(J373=FALSE,I373,IF(ISBLANK(G373),VLOOKUP(H373,'Reference data SID'!$N:$P,3,FALSE),VLOOKUP(G373,'Reference data SID'!$M:$P,4,FALSE))),"")</f>
        <v/>
      </c>
      <c r="L373" s="148" t="str">
        <f>_xlfn.IFNA(VLOOKUP(K373,'Reference data SID'!L:M,2,FALSE),"")</f>
        <v/>
      </c>
      <c r="M373" s="148" t="str">
        <f>_xlfn.IFNA(VLOOKUP(K373,'Reference data SID'!L:N,3,FALSE),"")</f>
        <v/>
      </c>
      <c r="N373" s="148" t="str">
        <f>_xlfn.IFNA(VLOOKUP(K373,'Reference data SID'!L:O,4,FALSE),"")</f>
        <v/>
      </c>
      <c r="O373" s="147"/>
      <c r="P373" s="147"/>
      <c r="Q373" s="147"/>
      <c r="R373" s="147"/>
      <c r="S373" s="147"/>
      <c r="T373" s="146"/>
      <c r="U373" s="146"/>
      <c r="V373" s="146"/>
      <c r="W373" s="147"/>
      <c r="X373" s="149" t="str">
        <f t="shared" ca="1" si="85"/>
        <v/>
      </c>
      <c r="Y373" s="210" t="str">
        <f>_xlfn.IFNA(VLOOKUP(F373,'Reference data SID'!D:E,2,FALSE),"")</f>
        <v/>
      </c>
      <c r="Z373" s="210" t="str">
        <f t="shared" si="86"/>
        <v>not ok</v>
      </c>
      <c r="AA373" s="210" t="str">
        <f t="shared" si="87"/>
        <v>not ok</v>
      </c>
      <c r="AB373" s="210" t="str">
        <f t="shared" si="88"/>
        <v>ok</v>
      </c>
      <c r="AC373" s="210" t="str">
        <f t="shared" si="89"/>
        <v>_EC</v>
      </c>
      <c r="AD373" s="210" t="str">
        <f t="shared" si="90"/>
        <v>_CAS</v>
      </c>
      <c r="AE373" s="210" t="str">
        <f t="shared" si="91"/>
        <v>_uses</v>
      </c>
      <c r="AF373" s="210" t="str">
        <f t="shared" si="92"/>
        <v/>
      </c>
      <c r="AG373" s="210" t="str">
        <f t="shared" si="93"/>
        <v/>
      </c>
      <c r="AH373" s="210" t="str">
        <f t="shared" si="94"/>
        <v>_articles</v>
      </c>
      <c r="AI373" s="210" t="str">
        <f t="shared" si="95"/>
        <v/>
      </c>
      <c r="AJ373" s="210" t="str">
        <f t="shared" si="96"/>
        <v/>
      </c>
      <c r="AK373" s="210" t="str">
        <f>IF(LEN(F373)&gt;1,CONCATENATE(Table6[[#This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3" s="210" t="str">
        <f>IF(LEN(F373)&gt;1,IF(COUNTIFS($AK$6:AK$502,LEFT(AK373,250))&gt;1,"Duplicate entry: it seems that you have two rows reporting the same stockpile, please verify that it is not a duplicate",""),"")</f>
        <v/>
      </c>
      <c r="AM373" s="210" t="str">
        <f>IF(LEN(F373)&gt;0,IF(ISNUMBER(MATCH(F373,Annex_I_II_entries,0)),"","The Entry name is not within the dropdown list, make sure that you have not copied and pasted overwritting the cell format (with its correponding dropdown list) in column A"),"")</f>
        <v/>
      </c>
      <c r="AN373" s="210" t="str">
        <f t="shared" ca="1" si="97"/>
        <v/>
      </c>
      <c r="AO373" s="210" t="str">
        <f t="shared" ca="1" si="98"/>
        <v/>
      </c>
      <c r="AP373" s="211" t="str">
        <f t="shared" ca="1" si="99"/>
        <v/>
      </c>
      <c r="AQ373" s="211" t="str">
        <f t="shared" ca="1" si="100"/>
        <v/>
      </c>
      <c r="AR373" s="212" t="str">
        <f t="shared" ca="1" si="101"/>
        <v/>
      </c>
    </row>
    <row r="374" spans="1:44" x14ac:dyDescent="0.25">
      <c r="A374" s="86"/>
      <c r="B374" s="86"/>
      <c r="C374" s="144"/>
      <c r="D374" s="145"/>
      <c r="E374" s="144"/>
      <c r="F374" s="144"/>
      <c r="G374" s="144"/>
      <c r="H374" s="144"/>
      <c r="I374" s="191" t="str">
        <f>_xlfn.IFNA(VLOOKUP(F374,'Reference data SID'!$D$2:$Q$673,14,FALSE),"")</f>
        <v/>
      </c>
      <c r="J374" s="191" t="str">
        <f>_xlfn.IFNA(VLOOKUP(I374,'Reference data SID'!$C$3:$E$673,3,FALSE),"")</f>
        <v/>
      </c>
      <c r="K374" s="64" t="str">
        <f>_xlfn.IFNA(IF(J374=FALSE,I374,IF(ISBLANK(G374),VLOOKUP(H374,'Reference data SID'!$N:$P,3,FALSE),VLOOKUP(G374,'Reference data SID'!$M:$P,4,FALSE))),"")</f>
        <v/>
      </c>
      <c r="L374" s="148" t="str">
        <f>_xlfn.IFNA(VLOOKUP(K374,'Reference data SID'!L:M,2,FALSE),"")</f>
        <v/>
      </c>
      <c r="M374" s="148" t="str">
        <f>_xlfn.IFNA(VLOOKUP(K374,'Reference data SID'!L:N,3,FALSE),"")</f>
        <v/>
      </c>
      <c r="N374" s="148" t="str">
        <f>_xlfn.IFNA(VLOOKUP(K374,'Reference data SID'!L:O,4,FALSE),"")</f>
        <v/>
      </c>
      <c r="O374" s="144"/>
      <c r="P374" s="144"/>
      <c r="Q374" s="144"/>
      <c r="R374" s="144"/>
      <c r="S374" s="144"/>
      <c r="T374" s="146"/>
      <c r="U374" s="146"/>
      <c r="V374" s="146"/>
      <c r="W374" s="144"/>
      <c r="X374" s="149" t="str">
        <f t="shared" ca="1" si="85"/>
        <v/>
      </c>
      <c r="Y374" s="210" t="str">
        <f>_xlfn.IFNA(VLOOKUP(F374,'Reference data SID'!D:E,2,FALSE),"")</f>
        <v/>
      </c>
      <c r="Z374" s="210" t="str">
        <f t="shared" si="86"/>
        <v>not ok</v>
      </c>
      <c r="AA374" s="210" t="str">
        <f t="shared" si="87"/>
        <v>not ok</v>
      </c>
      <c r="AB374" s="210" t="str">
        <f t="shared" si="88"/>
        <v>ok</v>
      </c>
      <c r="AC374" s="210" t="str">
        <f t="shared" si="89"/>
        <v>_EC</v>
      </c>
      <c r="AD374" s="210" t="str">
        <f t="shared" si="90"/>
        <v>_CAS</v>
      </c>
      <c r="AE374" s="210" t="str">
        <f t="shared" si="91"/>
        <v>_uses</v>
      </c>
      <c r="AF374" s="210" t="str">
        <f t="shared" si="92"/>
        <v/>
      </c>
      <c r="AG374" s="210" t="str">
        <f t="shared" si="93"/>
        <v/>
      </c>
      <c r="AH374" s="210" t="str">
        <f t="shared" si="94"/>
        <v>_articles</v>
      </c>
      <c r="AI374" s="210" t="str">
        <f t="shared" si="95"/>
        <v/>
      </c>
      <c r="AJ374" s="210" t="str">
        <f t="shared" si="96"/>
        <v/>
      </c>
      <c r="AK374" s="210" t="str">
        <f>IF(LEN(F374)&gt;1,CONCATENATE(Table6[[#This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4" s="210" t="str">
        <f>IF(LEN(F374)&gt;1,IF(COUNTIFS($AK$6:AK$502,LEFT(AK374,250))&gt;1,"Duplicate entry: it seems that you have two rows reporting the same stockpile, please verify that it is not a duplicate",""),"")</f>
        <v/>
      </c>
      <c r="AM374" s="210" t="str">
        <f>IF(LEN(F374)&gt;0,IF(ISNUMBER(MATCH(F374,Annex_I_II_entries,0)),"","The Entry name is not within the dropdown list, make sure that you have not copied and pasted overwritting the cell format (with its correponding dropdown list) in column A"),"")</f>
        <v/>
      </c>
      <c r="AN374" s="210" t="str">
        <f t="shared" ca="1" si="97"/>
        <v/>
      </c>
      <c r="AO374" s="210" t="str">
        <f t="shared" ca="1" si="98"/>
        <v/>
      </c>
      <c r="AP374" s="211" t="str">
        <f t="shared" ca="1" si="99"/>
        <v/>
      </c>
      <c r="AQ374" s="211" t="str">
        <f t="shared" ca="1" si="100"/>
        <v/>
      </c>
      <c r="AR374" s="212" t="str">
        <f t="shared" ca="1" si="101"/>
        <v/>
      </c>
    </row>
    <row r="375" spans="1:44" x14ac:dyDescent="0.25">
      <c r="A375" s="86"/>
      <c r="B375" s="86"/>
      <c r="C375" s="147"/>
      <c r="D375" s="176"/>
      <c r="E375" s="147"/>
      <c r="F375" s="147"/>
      <c r="G375" s="144"/>
      <c r="H375" s="144"/>
      <c r="I375" s="192" t="str">
        <f>_xlfn.IFNA(VLOOKUP(F375,'Reference data SID'!$D$2:$Q$673,14,FALSE),"")</f>
        <v/>
      </c>
      <c r="J375" s="192" t="str">
        <f>_xlfn.IFNA(VLOOKUP(I375,'Reference data SID'!$C$3:$E$673,3,FALSE),"")</f>
        <v/>
      </c>
      <c r="K375" s="64" t="str">
        <f>_xlfn.IFNA(IF(J375=FALSE,I375,IF(ISBLANK(G375),VLOOKUP(H375,'Reference data SID'!$N:$P,3,FALSE),VLOOKUP(G375,'Reference data SID'!$M:$P,4,FALSE))),"")</f>
        <v/>
      </c>
      <c r="L375" s="148" t="str">
        <f>_xlfn.IFNA(VLOOKUP(K375,'Reference data SID'!L:M,2,FALSE),"")</f>
        <v/>
      </c>
      <c r="M375" s="148" t="str">
        <f>_xlfn.IFNA(VLOOKUP(K375,'Reference data SID'!L:N,3,FALSE),"")</f>
        <v/>
      </c>
      <c r="N375" s="148" t="str">
        <f>_xlfn.IFNA(VLOOKUP(K375,'Reference data SID'!L:O,4,FALSE),"")</f>
        <v/>
      </c>
      <c r="O375" s="147"/>
      <c r="P375" s="147"/>
      <c r="Q375" s="147"/>
      <c r="R375" s="147"/>
      <c r="S375" s="147"/>
      <c r="T375" s="146"/>
      <c r="U375" s="146"/>
      <c r="V375" s="146"/>
      <c r="W375" s="147"/>
      <c r="X375" s="149" t="str">
        <f t="shared" ca="1" si="85"/>
        <v/>
      </c>
      <c r="Y375" s="210" t="str">
        <f>_xlfn.IFNA(VLOOKUP(F375,'Reference data SID'!D:E,2,FALSE),"")</f>
        <v/>
      </c>
      <c r="Z375" s="210" t="str">
        <f t="shared" si="86"/>
        <v>not ok</v>
      </c>
      <c r="AA375" s="210" t="str">
        <f t="shared" si="87"/>
        <v>not ok</v>
      </c>
      <c r="AB375" s="210" t="str">
        <f t="shared" si="88"/>
        <v>ok</v>
      </c>
      <c r="AC375" s="210" t="str">
        <f t="shared" si="89"/>
        <v>_EC</v>
      </c>
      <c r="AD375" s="210" t="str">
        <f t="shared" si="90"/>
        <v>_CAS</v>
      </c>
      <c r="AE375" s="210" t="str">
        <f t="shared" si="91"/>
        <v>_uses</v>
      </c>
      <c r="AF375" s="210" t="str">
        <f t="shared" si="92"/>
        <v/>
      </c>
      <c r="AG375" s="210" t="str">
        <f t="shared" si="93"/>
        <v/>
      </c>
      <c r="AH375" s="210" t="str">
        <f t="shared" si="94"/>
        <v>_articles</v>
      </c>
      <c r="AI375" s="210" t="str">
        <f t="shared" si="95"/>
        <v/>
      </c>
      <c r="AJ375" s="210" t="str">
        <f t="shared" si="96"/>
        <v/>
      </c>
      <c r="AK375" s="210" t="str">
        <f>IF(LEN(F375)&gt;1,CONCATENATE(Table6[[#This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5" s="210" t="str">
        <f>IF(LEN(F375)&gt;1,IF(COUNTIFS($AK$6:AK$502,LEFT(AK375,250))&gt;1,"Duplicate entry: it seems that you have two rows reporting the same stockpile, please verify that it is not a duplicate",""),"")</f>
        <v/>
      </c>
      <c r="AM375" s="210" t="str">
        <f>IF(LEN(F375)&gt;0,IF(ISNUMBER(MATCH(F375,Annex_I_II_entries,0)),"","The Entry name is not within the dropdown list, make sure that you have not copied and pasted overwritting the cell format (with its correponding dropdown list) in column A"),"")</f>
        <v/>
      </c>
      <c r="AN375" s="210" t="str">
        <f t="shared" ca="1" si="97"/>
        <v/>
      </c>
      <c r="AO375" s="210" t="str">
        <f t="shared" ca="1" si="98"/>
        <v/>
      </c>
      <c r="AP375" s="211" t="str">
        <f t="shared" ca="1" si="99"/>
        <v/>
      </c>
      <c r="AQ375" s="211" t="str">
        <f t="shared" ca="1" si="100"/>
        <v/>
      </c>
      <c r="AR375" s="212" t="str">
        <f t="shared" ca="1" si="101"/>
        <v/>
      </c>
    </row>
    <row r="376" spans="1:44" x14ac:dyDescent="0.25">
      <c r="A376" s="86"/>
      <c r="B376" s="86"/>
      <c r="C376" s="144"/>
      <c r="D376" s="145"/>
      <c r="E376" s="144"/>
      <c r="F376" s="144"/>
      <c r="G376" s="144"/>
      <c r="H376" s="144"/>
      <c r="I376" s="191" t="str">
        <f>_xlfn.IFNA(VLOOKUP(F376,'Reference data SID'!$D$2:$Q$673,14,FALSE),"")</f>
        <v/>
      </c>
      <c r="J376" s="191" t="str">
        <f>_xlfn.IFNA(VLOOKUP(I376,'Reference data SID'!$C$3:$E$673,3,FALSE),"")</f>
        <v/>
      </c>
      <c r="K376" s="64" t="str">
        <f>_xlfn.IFNA(IF(J376=FALSE,I376,IF(ISBLANK(G376),VLOOKUP(H376,'Reference data SID'!$N:$P,3,FALSE),VLOOKUP(G376,'Reference data SID'!$M:$P,4,FALSE))),"")</f>
        <v/>
      </c>
      <c r="L376" s="148" t="str">
        <f>_xlfn.IFNA(VLOOKUP(K376,'Reference data SID'!L:M,2,FALSE),"")</f>
        <v/>
      </c>
      <c r="M376" s="148" t="str">
        <f>_xlfn.IFNA(VLOOKUP(K376,'Reference data SID'!L:N,3,FALSE),"")</f>
        <v/>
      </c>
      <c r="N376" s="148" t="str">
        <f>_xlfn.IFNA(VLOOKUP(K376,'Reference data SID'!L:O,4,FALSE),"")</f>
        <v/>
      </c>
      <c r="O376" s="144"/>
      <c r="P376" s="144"/>
      <c r="Q376" s="144"/>
      <c r="R376" s="144"/>
      <c r="S376" s="144"/>
      <c r="T376" s="146"/>
      <c r="U376" s="146"/>
      <c r="V376" s="146"/>
      <c r="W376" s="144"/>
      <c r="X376" s="149" t="str">
        <f t="shared" ca="1" si="85"/>
        <v/>
      </c>
      <c r="Y376" s="210" t="str">
        <f>_xlfn.IFNA(VLOOKUP(F376,'Reference data SID'!D:E,2,FALSE),"")</f>
        <v/>
      </c>
      <c r="Z376" s="210" t="str">
        <f t="shared" si="86"/>
        <v>not ok</v>
      </c>
      <c r="AA376" s="210" t="str">
        <f t="shared" si="87"/>
        <v>not ok</v>
      </c>
      <c r="AB376" s="210" t="str">
        <f t="shared" si="88"/>
        <v>ok</v>
      </c>
      <c r="AC376" s="210" t="str">
        <f t="shared" si="89"/>
        <v>_EC</v>
      </c>
      <c r="AD376" s="210" t="str">
        <f t="shared" si="90"/>
        <v>_CAS</v>
      </c>
      <c r="AE376" s="210" t="str">
        <f t="shared" si="91"/>
        <v>_uses</v>
      </c>
      <c r="AF376" s="210" t="str">
        <f t="shared" si="92"/>
        <v/>
      </c>
      <c r="AG376" s="210" t="str">
        <f t="shared" si="93"/>
        <v/>
      </c>
      <c r="AH376" s="210" t="str">
        <f t="shared" si="94"/>
        <v>_articles</v>
      </c>
      <c r="AI376" s="210" t="str">
        <f t="shared" si="95"/>
        <v/>
      </c>
      <c r="AJ376" s="210" t="str">
        <f t="shared" si="96"/>
        <v/>
      </c>
      <c r="AK376" s="210" t="str">
        <f>IF(LEN(F376)&gt;1,CONCATENATE(Table6[[#This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6" s="210" t="str">
        <f>IF(LEN(F376)&gt;1,IF(COUNTIFS($AK$6:AK$502,LEFT(AK376,250))&gt;1,"Duplicate entry: it seems that you have two rows reporting the same stockpile, please verify that it is not a duplicate",""),"")</f>
        <v/>
      </c>
      <c r="AM376" s="210" t="str">
        <f>IF(LEN(F376)&gt;0,IF(ISNUMBER(MATCH(F376,Annex_I_II_entries,0)),"","The Entry name is not within the dropdown list, make sure that you have not copied and pasted overwritting the cell format (with its correponding dropdown list) in column A"),"")</f>
        <v/>
      </c>
      <c r="AN376" s="210" t="str">
        <f t="shared" ca="1" si="97"/>
        <v/>
      </c>
      <c r="AO376" s="210" t="str">
        <f t="shared" ca="1" si="98"/>
        <v/>
      </c>
      <c r="AP376" s="211" t="str">
        <f t="shared" ca="1" si="99"/>
        <v/>
      </c>
      <c r="AQ376" s="211" t="str">
        <f t="shared" ca="1" si="100"/>
        <v/>
      </c>
      <c r="AR376" s="212" t="str">
        <f t="shared" ca="1" si="101"/>
        <v/>
      </c>
    </row>
    <row r="377" spans="1:44" x14ac:dyDescent="0.25">
      <c r="A377" s="86"/>
      <c r="B377" s="86"/>
      <c r="C377" s="147"/>
      <c r="D377" s="176"/>
      <c r="E377" s="147"/>
      <c r="F377" s="147"/>
      <c r="G377" s="144"/>
      <c r="H377" s="144"/>
      <c r="I377" s="192" t="str">
        <f>_xlfn.IFNA(VLOOKUP(F377,'Reference data SID'!$D$2:$Q$673,14,FALSE),"")</f>
        <v/>
      </c>
      <c r="J377" s="192" t="str">
        <f>_xlfn.IFNA(VLOOKUP(I377,'Reference data SID'!$C$3:$E$673,3,FALSE),"")</f>
        <v/>
      </c>
      <c r="K377" s="64" t="str">
        <f>_xlfn.IFNA(IF(J377=FALSE,I377,IF(ISBLANK(G377),VLOOKUP(H377,'Reference data SID'!$N:$P,3,FALSE),VLOOKUP(G377,'Reference data SID'!$M:$P,4,FALSE))),"")</f>
        <v/>
      </c>
      <c r="L377" s="148" t="str">
        <f>_xlfn.IFNA(VLOOKUP(K377,'Reference data SID'!L:M,2,FALSE),"")</f>
        <v/>
      </c>
      <c r="M377" s="148" t="str">
        <f>_xlfn.IFNA(VLOOKUP(K377,'Reference data SID'!L:N,3,FALSE),"")</f>
        <v/>
      </c>
      <c r="N377" s="148" t="str">
        <f>_xlfn.IFNA(VLOOKUP(K377,'Reference data SID'!L:O,4,FALSE),"")</f>
        <v/>
      </c>
      <c r="O377" s="147"/>
      <c r="P377" s="147"/>
      <c r="Q377" s="147"/>
      <c r="R377" s="147"/>
      <c r="S377" s="147"/>
      <c r="T377" s="146"/>
      <c r="U377" s="146"/>
      <c r="V377" s="146"/>
      <c r="W377" s="147"/>
      <c r="X377" s="149" t="str">
        <f t="shared" ca="1" si="85"/>
        <v/>
      </c>
      <c r="Y377" s="210" t="str">
        <f>_xlfn.IFNA(VLOOKUP(F377,'Reference data SID'!D:E,2,FALSE),"")</f>
        <v/>
      </c>
      <c r="Z377" s="210" t="str">
        <f t="shared" si="86"/>
        <v>not ok</v>
      </c>
      <c r="AA377" s="210" t="str">
        <f t="shared" si="87"/>
        <v>not ok</v>
      </c>
      <c r="AB377" s="210" t="str">
        <f t="shared" si="88"/>
        <v>ok</v>
      </c>
      <c r="AC377" s="210" t="str">
        <f t="shared" si="89"/>
        <v>_EC</v>
      </c>
      <c r="AD377" s="210" t="str">
        <f t="shared" si="90"/>
        <v>_CAS</v>
      </c>
      <c r="AE377" s="210" t="str">
        <f t="shared" si="91"/>
        <v>_uses</v>
      </c>
      <c r="AF377" s="210" t="str">
        <f t="shared" si="92"/>
        <v/>
      </c>
      <c r="AG377" s="210" t="str">
        <f t="shared" si="93"/>
        <v/>
      </c>
      <c r="AH377" s="210" t="str">
        <f t="shared" si="94"/>
        <v>_articles</v>
      </c>
      <c r="AI377" s="210" t="str">
        <f t="shared" si="95"/>
        <v/>
      </c>
      <c r="AJ377" s="210" t="str">
        <f t="shared" si="96"/>
        <v/>
      </c>
      <c r="AK377" s="210" t="str">
        <f>IF(LEN(F377)&gt;1,CONCATENATE(Table6[[#This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7" s="210" t="str">
        <f>IF(LEN(F377)&gt;1,IF(COUNTIFS($AK$6:AK$502,LEFT(AK377,250))&gt;1,"Duplicate entry: it seems that you have two rows reporting the same stockpile, please verify that it is not a duplicate",""),"")</f>
        <v/>
      </c>
      <c r="AM377" s="210" t="str">
        <f>IF(LEN(F377)&gt;0,IF(ISNUMBER(MATCH(F377,Annex_I_II_entries,0)),"","The Entry name is not within the dropdown list, make sure that you have not copied and pasted overwritting the cell format (with its correponding dropdown list) in column A"),"")</f>
        <v/>
      </c>
      <c r="AN377" s="210" t="str">
        <f t="shared" ca="1" si="97"/>
        <v/>
      </c>
      <c r="AO377" s="210" t="str">
        <f t="shared" ca="1" si="98"/>
        <v/>
      </c>
      <c r="AP377" s="211" t="str">
        <f t="shared" ca="1" si="99"/>
        <v/>
      </c>
      <c r="AQ377" s="211" t="str">
        <f t="shared" ca="1" si="100"/>
        <v/>
      </c>
      <c r="AR377" s="212" t="str">
        <f t="shared" ca="1" si="101"/>
        <v/>
      </c>
    </row>
    <row r="378" spans="1:44" x14ac:dyDescent="0.25">
      <c r="A378" s="86"/>
      <c r="B378" s="86"/>
      <c r="C378" s="144"/>
      <c r="D378" s="145"/>
      <c r="E378" s="144"/>
      <c r="F378" s="144"/>
      <c r="G378" s="144"/>
      <c r="H378" s="144"/>
      <c r="I378" s="191" t="str">
        <f>_xlfn.IFNA(VLOOKUP(F378,'Reference data SID'!$D$2:$Q$673,14,FALSE),"")</f>
        <v/>
      </c>
      <c r="J378" s="191" t="str">
        <f>_xlfn.IFNA(VLOOKUP(I378,'Reference data SID'!$C$3:$E$673,3,FALSE),"")</f>
        <v/>
      </c>
      <c r="K378" s="64" t="str">
        <f>_xlfn.IFNA(IF(J378=FALSE,I378,IF(ISBLANK(G378),VLOOKUP(H378,'Reference data SID'!$N:$P,3,FALSE),VLOOKUP(G378,'Reference data SID'!$M:$P,4,FALSE))),"")</f>
        <v/>
      </c>
      <c r="L378" s="148" t="str">
        <f>_xlfn.IFNA(VLOOKUP(K378,'Reference data SID'!L:M,2,FALSE),"")</f>
        <v/>
      </c>
      <c r="M378" s="148" t="str">
        <f>_xlfn.IFNA(VLOOKUP(K378,'Reference data SID'!L:N,3,FALSE),"")</f>
        <v/>
      </c>
      <c r="N378" s="148" t="str">
        <f>_xlfn.IFNA(VLOOKUP(K378,'Reference data SID'!L:O,4,FALSE),"")</f>
        <v/>
      </c>
      <c r="O378" s="144"/>
      <c r="P378" s="144"/>
      <c r="Q378" s="144"/>
      <c r="R378" s="144"/>
      <c r="S378" s="144"/>
      <c r="T378" s="146"/>
      <c r="U378" s="146"/>
      <c r="V378" s="146"/>
      <c r="W378" s="144"/>
      <c r="X378" s="149" t="str">
        <f t="shared" ca="1" si="85"/>
        <v/>
      </c>
      <c r="Y378" s="210" t="str">
        <f>_xlfn.IFNA(VLOOKUP(F378,'Reference data SID'!D:E,2,FALSE),"")</f>
        <v/>
      </c>
      <c r="Z378" s="210" t="str">
        <f t="shared" si="86"/>
        <v>not ok</v>
      </c>
      <c r="AA378" s="210" t="str">
        <f t="shared" si="87"/>
        <v>not ok</v>
      </c>
      <c r="AB378" s="210" t="str">
        <f t="shared" si="88"/>
        <v>ok</v>
      </c>
      <c r="AC378" s="210" t="str">
        <f t="shared" si="89"/>
        <v>_EC</v>
      </c>
      <c r="AD378" s="210" t="str">
        <f t="shared" si="90"/>
        <v>_CAS</v>
      </c>
      <c r="AE378" s="210" t="str">
        <f t="shared" si="91"/>
        <v>_uses</v>
      </c>
      <c r="AF378" s="210" t="str">
        <f t="shared" si="92"/>
        <v/>
      </c>
      <c r="AG378" s="210" t="str">
        <f t="shared" si="93"/>
        <v/>
      </c>
      <c r="AH378" s="210" t="str">
        <f t="shared" si="94"/>
        <v>_articles</v>
      </c>
      <c r="AI378" s="210" t="str">
        <f t="shared" si="95"/>
        <v/>
      </c>
      <c r="AJ378" s="210" t="str">
        <f t="shared" si="96"/>
        <v/>
      </c>
      <c r="AK378" s="210" t="str">
        <f>IF(LEN(F378)&gt;1,CONCATENATE(Table6[[#This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8" s="210" t="str">
        <f>IF(LEN(F378)&gt;1,IF(COUNTIFS($AK$6:AK$502,LEFT(AK378,250))&gt;1,"Duplicate entry: it seems that you have two rows reporting the same stockpile, please verify that it is not a duplicate",""),"")</f>
        <v/>
      </c>
      <c r="AM378" s="210" t="str">
        <f>IF(LEN(F378)&gt;0,IF(ISNUMBER(MATCH(F378,Annex_I_II_entries,0)),"","The Entry name is not within the dropdown list, make sure that you have not copied and pasted overwritting the cell format (with its correponding dropdown list) in column A"),"")</f>
        <v/>
      </c>
      <c r="AN378" s="210" t="str">
        <f t="shared" ca="1" si="97"/>
        <v/>
      </c>
      <c r="AO378" s="210" t="str">
        <f t="shared" ca="1" si="98"/>
        <v/>
      </c>
      <c r="AP378" s="211" t="str">
        <f t="shared" ca="1" si="99"/>
        <v/>
      </c>
      <c r="AQ378" s="211" t="str">
        <f t="shared" ca="1" si="100"/>
        <v/>
      </c>
      <c r="AR378" s="212" t="str">
        <f t="shared" ca="1" si="101"/>
        <v/>
      </c>
    </row>
    <row r="379" spans="1:44" x14ac:dyDescent="0.25">
      <c r="A379" s="86"/>
      <c r="B379" s="86"/>
      <c r="C379" s="147"/>
      <c r="D379" s="176"/>
      <c r="E379" s="147"/>
      <c r="F379" s="147"/>
      <c r="G379" s="144"/>
      <c r="H379" s="144"/>
      <c r="I379" s="192" t="str">
        <f>_xlfn.IFNA(VLOOKUP(F379,'Reference data SID'!$D$2:$Q$673,14,FALSE),"")</f>
        <v/>
      </c>
      <c r="J379" s="192" t="str">
        <f>_xlfn.IFNA(VLOOKUP(I379,'Reference data SID'!$C$3:$E$673,3,FALSE),"")</f>
        <v/>
      </c>
      <c r="K379" s="64" t="str">
        <f>_xlfn.IFNA(IF(J379=FALSE,I379,IF(ISBLANK(G379),VLOOKUP(H379,'Reference data SID'!$N:$P,3,FALSE),VLOOKUP(G379,'Reference data SID'!$M:$P,4,FALSE))),"")</f>
        <v/>
      </c>
      <c r="L379" s="148" t="str">
        <f>_xlfn.IFNA(VLOOKUP(K379,'Reference data SID'!L:M,2,FALSE),"")</f>
        <v/>
      </c>
      <c r="M379" s="148" t="str">
        <f>_xlfn.IFNA(VLOOKUP(K379,'Reference data SID'!L:N,3,FALSE),"")</f>
        <v/>
      </c>
      <c r="N379" s="148" t="str">
        <f>_xlfn.IFNA(VLOOKUP(K379,'Reference data SID'!L:O,4,FALSE),"")</f>
        <v/>
      </c>
      <c r="O379" s="147"/>
      <c r="P379" s="147"/>
      <c r="Q379" s="147"/>
      <c r="R379" s="147"/>
      <c r="S379" s="147"/>
      <c r="T379" s="146"/>
      <c r="U379" s="146"/>
      <c r="V379" s="146"/>
      <c r="W379" s="147"/>
      <c r="X379" s="149" t="str">
        <f t="shared" ca="1" si="85"/>
        <v/>
      </c>
      <c r="Y379" s="210" t="str">
        <f>_xlfn.IFNA(VLOOKUP(F379,'Reference data SID'!D:E,2,FALSE),"")</f>
        <v/>
      </c>
      <c r="Z379" s="210" t="str">
        <f t="shared" si="86"/>
        <v>not ok</v>
      </c>
      <c r="AA379" s="210" t="str">
        <f t="shared" si="87"/>
        <v>not ok</v>
      </c>
      <c r="AB379" s="210" t="str">
        <f t="shared" si="88"/>
        <v>ok</v>
      </c>
      <c r="AC379" s="210" t="str">
        <f t="shared" si="89"/>
        <v>_EC</v>
      </c>
      <c r="AD379" s="210" t="str">
        <f t="shared" si="90"/>
        <v>_CAS</v>
      </c>
      <c r="AE379" s="210" t="str">
        <f t="shared" si="91"/>
        <v>_uses</v>
      </c>
      <c r="AF379" s="210" t="str">
        <f t="shared" si="92"/>
        <v/>
      </c>
      <c r="AG379" s="210" t="str">
        <f t="shared" si="93"/>
        <v/>
      </c>
      <c r="AH379" s="210" t="str">
        <f t="shared" si="94"/>
        <v>_articles</v>
      </c>
      <c r="AI379" s="210" t="str">
        <f t="shared" si="95"/>
        <v/>
      </c>
      <c r="AJ379" s="210" t="str">
        <f t="shared" si="96"/>
        <v/>
      </c>
      <c r="AK379" s="210" t="str">
        <f>IF(LEN(F379)&gt;1,CONCATENATE(Table6[[#This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79" s="210" t="str">
        <f>IF(LEN(F379)&gt;1,IF(COUNTIFS($AK$6:AK$502,LEFT(AK379,250))&gt;1,"Duplicate entry: it seems that you have two rows reporting the same stockpile, please verify that it is not a duplicate",""),"")</f>
        <v/>
      </c>
      <c r="AM379" s="210" t="str">
        <f>IF(LEN(F379)&gt;0,IF(ISNUMBER(MATCH(F379,Annex_I_II_entries,0)),"","The Entry name is not within the dropdown list, make sure that you have not copied and pasted overwritting the cell format (with its correponding dropdown list) in column A"),"")</f>
        <v/>
      </c>
      <c r="AN379" s="210" t="str">
        <f t="shared" ca="1" si="97"/>
        <v/>
      </c>
      <c r="AO379" s="210" t="str">
        <f t="shared" ca="1" si="98"/>
        <v/>
      </c>
      <c r="AP379" s="211" t="str">
        <f t="shared" ca="1" si="99"/>
        <v/>
      </c>
      <c r="AQ379" s="211" t="str">
        <f t="shared" ca="1" si="100"/>
        <v/>
      </c>
      <c r="AR379" s="212" t="str">
        <f t="shared" ca="1" si="101"/>
        <v/>
      </c>
    </row>
    <row r="380" spans="1:44" x14ac:dyDescent="0.25">
      <c r="A380" s="86"/>
      <c r="B380" s="86"/>
      <c r="C380" s="144"/>
      <c r="D380" s="145"/>
      <c r="E380" s="144"/>
      <c r="F380" s="144"/>
      <c r="G380" s="144"/>
      <c r="H380" s="144"/>
      <c r="I380" s="191" t="str">
        <f>_xlfn.IFNA(VLOOKUP(F380,'Reference data SID'!$D$2:$Q$673,14,FALSE),"")</f>
        <v/>
      </c>
      <c r="J380" s="191" t="str">
        <f>_xlfn.IFNA(VLOOKUP(I380,'Reference data SID'!$C$3:$E$673,3,FALSE),"")</f>
        <v/>
      </c>
      <c r="K380" s="64" t="str">
        <f>_xlfn.IFNA(IF(J380=FALSE,I380,IF(ISBLANK(G380),VLOOKUP(H380,'Reference data SID'!$N:$P,3,FALSE),VLOOKUP(G380,'Reference data SID'!$M:$P,4,FALSE))),"")</f>
        <v/>
      </c>
      <c r="L380" s="148" t="str">
        <f>_xlfn.IFNA(VLOOKUP(K380,'Reference data SID'!L:M,2,FALSE),"")</f>
        <v/>
      </c>
      <c r="M380" s="148" t="str">
        <f>_xlfn.IFNA(VLOOKUP(K380,'Reference data SID'!L:N,3,FALSE),"")</f>
        <v/>
      </c>
      <c r="N380" s="148" t="str">
        <f>_xlfn.IFNA(VLOOKUP(K380,'Reference data SID'!L:O,4,FALSE),"")</f>
        <v/>
      </c>
      <c r="O380" s="144"/>
      <c r="P380" s="144"/>
      <c r="Q380" s="144"/>
      <c r="R380" s="144"/>
      <c r="S380" s="144"/>
      <c r="T380" s="146"/>
      <c r="U380" s="146"/>
      <c r="V380" s="146"/>
      <c r="W380" s="144"/>
      <c r="X380" s="149" t="str">
        <f t="shared" ca="1" si="85"/>
        <v/>
      </c>
      <c r="Y380" s="210" t="str">
        <f>_xlfn.IFNA(VLOOKUP(F380,'Reference data SID'!D:E,2,FALSE),"")</f>
        <v/>
      </c>
      <c r="Z380" s="210" t="str">
        <f t="shared" si="86"/>
        <v>not ok</v>
      </c>
      <c r="AA380" s="210" t="str">
        <f t="shared" si="87"/>
        <v>not ok</v>
      </c>
      <c r="AB380" s="210" t="str">
        <f t="shared" si="88"/>
        <v>ok</v>
      </c>
      <c r="AC380" s="210" t="str">
        <f t="shared" si="89"/>
        <v>_EC</v>
      </c>
      <c r="AD380" s="210" t="str">
        <f t="shared" si="90"/>
        <v>_CAS</v>
      </c>
      <c r="AE380" s="210" t="str">
        <f t="shared" si="91"/>
        <v>_uses</v>
      </c>
      <c r="AF380" s="210" t="str">
        <f t="shared" si="92"/>
        <v/>
      </c>
      <c r="AG380" s="210" t="str">
        <f t="shared" si="93"/>
        <v/>
      </c>
      <c r="AH380" s="210" t="str">
        <f t="shared" si="94"/>
        <v>_articles</v>
      </c>
      <c r="AI380" s="210" t="str">
        <f t="shared" si="95"/>
        <v/>
      </c>
      <c r="AJ380" s="210" t="str">
        <f t="shared" si="96"/>
        <v/>
      </c>
      <c r="AK380" s="210" t="str">
        <f>IF(LEN(F380)&gt;1,CONCATENATE(Table6[[#This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0" s="210" t="str">
        <f>IF(LEN(F380)&gt;1,IF(COUNTIFS($AK$6:AK$502,LEFT(AK380,250))&gt;1,"Duplicate entry: it seems that you have two rows reporting the same stockpile, please verify that it is not a duplicate",""),"")</f>
        <v/>
      </c>
      <c r="AM380" s="210" t="str">
        <f>IF(LEN(F380)&gt;0,IF(ISNUMBER(MATCH(F380,Annex_I_II_entries,0)),"","The Entry name is not within the dropdown list, make sure that you have not copied and pasted overwritting the cell format (with its correponding dropdown list) in column A"),"")</f>
        <v/>
      </c>
      <c r="AN380" s="210" t="str">
        <f t="shared" ca="1" si="97"/>
        <v/>
      </c>
      <c r="AO380" s="210" t="str">
        <f t="shared" ca="1" si="98"/>
        <v/>
      </c>
      <c r="AP380" s="211" t="str">
        <f t="shared" ca="1" si="99"/>
        <v/>
      </c>
      <c r="AQ380" s="211" t="str">
        <f t="shared" ca="1" si="100"/>
        <v/>
      </c>
      <c r="AR380" s="212" t="str">
        <f t="shared" ca="1" si="101"/>
        <v/>
      </c>
    </row>
    <row r="381" spans="1:44" x14ac:dyDescent="0.25">
      <c r="A381" s="86"/>
      <c r="B381" s="86"/>
      <c r="C381" s="147"/>
      <c r="D381" s="176"/>
      <c r="E381" s="147"/>
      <c r="F381" s="147"/>
      <c r="G381" s="144"/>
      <c r="H381" s="144"/>
      <c r="I381" s="192" t="str">
        <f>_xlfn.IFNA(VLOOKUP(F381,'Reference data SID'!$D$2:$Q$673,14,FALSE),"")</f>
        <v/>
      </c>
      <c r="J381" s="192" t="str">
        <f>_xlfn.IFNA(VLOOKUP(I381,'Reference data SID'!$C$3:$E$673,3,FALSE),"")</f>
        <v/>
      </c>
      <c r="K381" s="64" t="str">
        <f>_xlfn.IFNA(IF(J381=FALSE,I381,IF(ISBLANK(G381),VLOOKUP(H381,'Reference data SID'!$N:$P,3,FALSE),VLOOKUP(G381,'Reference data SID'!$M:$P,4,FALSE))),"")</f>
        <v/>
      </c>
      <c r="L381" s="148" t="str">
        <f>_xlfn.IFNA(VLOOKUP(K381,'Reference data SID'!L:M,2,FALSE),"")</f>
        <v/>
      </c>
      <c r="M381" s="148" t="str">
        <f>_xlfn.IFNA(VLOOKUP(K381,'Reference data SID'!L:N,3,FALSE),"")</f>
        <v/>
      </c>
      <c r="N381" s="148" t="str">
        <f>_xlfn.IFNA(VLOOKUP(K381,'Reference data SID'!L:O,4,FALSE),"")</f>
        <v/>
      </c>
      <c r="O381" s="147"/>
      <c r="P381" s="147"/>
      <c r="Q381" s="147"/>
      <c r="R381" s="147"/>
      <c r="S381" s="147"/>
      <c r="T381" s="146"/>
      <c r="U381" s="146"/>
      <c r="V381" s="146"/>
      <c r="W381" s="147"/>
      <c r="X381" s="149" t="str">
        <f t="shared" ca="1" si="85"/>
        <v/>
      </c>
      <c r="Y381" s="210" t="str">
        <f>_xlfn.IFNA(VLOOKUP(F381,'Reference data SID'!D:E,2,FALSE),"")</f>
        <v/>
      </c>
      <c r="Z381" s="210" t="str">
        <f t="shared" si="86"/>
        <v>not ok</v>
      </c>
      <c r="AA381" s="210" t="str">
        <f t="shared" si="87"/>
        <v>not ok</v>
      </c>
      <c r="AB381" s="210" t="str">
        <f t="shared" si="88"/>
        <v>ok</v>
      </c>
      <c r="AC381" s="210" t="str">
        <f t="shared" si="89"/>
        <v>_EC</v>
      </c>
      <c r="AD381" s="210" t="str">
        <f t="shared" si="90"/>
        <v>_CAS</v>
      </c>
      <c r="AE381" s="210" t="str">
        <f t="shared" si="91"/>
        <v>_uses</v>
      </c>
      <c r="AF381" s="210" t="str">
        <f t="shared" si="92"/>
        <v/>
      </c>
      <c r="AG381" s="210" t="str">
        <f t="shared" si="93"/>
        <v/>
      </c>
      <c r="AH381" s="210" t="str">
        <f t="shared" si="94"/>
        <v>_articles</v>
      </c>
      <c r="AI381" s="210" t="str">
        <f t="shared" si="95"/>
        <v/>
      </c>
      <c r="AJ381" s="210" t="str">
        <f t="shared" si="96"/>
        <v/>
      </c>
      <c r="AK381" s="210" t="str">
        <f>IF(LEN(F381)&gt;1,CONCATENATE(Table6[[#This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1" s="210" t="str">
        <f>IF(LEN(F381)&gt;1,IF(COUNTIFS($AK$6:AK$502,LEFT(AK381,250))&gt;1,"Duplicate entry: it seems that you have two rows reporting the same stockpile, please verify that it is not a duplicate",""),"")</f>
        <v/>
      </c>
      <c r="AM381" s="210" t="str">
        <f>IF(LEN(F381)&gt;0,IF(ISNUMBER(MATCH(F381,Annex_I_II_entries,0)),"","The Entry name is not within the dropdown list, make sure that you have not copied and pasted overwritting the cell format (with its correponding dropdown list) in column A"),"")</f>
        <v/>
      </c>
      <c r="AN381" s="210" t="str">
        <f t="shared" ca="1" si="97"/>
        <v/>
      </c>
      <c r="AO381" s="210" t="str">
        <f t="shared" ca="1" si="98"/>
        <v/>
      </c>
      <c r="AP381" s="211" t="str">
        <f t="shared" ca="1" si="99"/>
        <v/>
      </c>
      <c r="AQ381" s="211" t="str">
        <f t="shared" ca="1" si="100"/>
        <v/>
      </c>
      <c r="AR381" s="212" t="str">
        <f t="shared" ca="1" si="101"/>
        <v/>
      </c>
    </row>
    <row r="382" spans="1:44" x14ac:dyDescent="0.25">
      <c r="A382" s="86"/>
      <c r="B382" s="86"/>
      <c r="C382" s="144"/>
      <c r="D382" s="145"/>
      <c r="E382" s="144"/>
      <c r="F382" s="144"/>
      <c r="G382" s="144"/>
      <c r="H382" s="144"/>
      <c r="I382" s="191" t="str">
        <f>_xlfn.IFNA(VLOOKUP(F382,'Reference data SID'!$D$2:$Q$673,14,FALSE),"")</f>
        <v/>
      </c>
      <c r="J382" s="191" t="str">
        <f>_xlfn.IFNA(VLOOKUP(I382,'Reference data SID'!$C$3:$E$673,3,FALSE),"")</f>
        <v/>
      </c>
      <c r="K382" s="64" t="str">
        <f>_xlfn.IFNA(IF(J382=FALSE,I382,IF(ISBLANK(G382),VLOOKUP(H382,'Reference data SID'!$N:$P,3,FALSE),VLOOKUP(G382,'Reference data SID'!$M:$P,4,FALSE))),"")</f>
        <v/>
      </c>
      <c r="L382" s="148" t="str">
        <f>_xlfn.IFNA(VLOOKUP(K382,'Reference data SID'!L:M,2,FALSE),"")</f>
        <v/>
      </c>
      <c r="M382" s="148" t="str">
        <f>_xlfn.IFNA(VLOOKUP(K382,'Reference data SID'!L:N,3,FALSE),"")</f>
        <v/>
      </c>
      <c r="N382" s="148" t="str">
        <f>_xlfn.IFNA(VLOOKUP(K382,'Reference data SID'!L:O,4,FALSE),"")</f>
        <v/>
      </c>
      <c r="O382" s="144"/>
      <c r="P382" s="144"/>
      <c r="Q382" s="144"/>
      <c r="R382" s="144"/>
      <c r="S382" s="144"/>
      <c r="T382" s="146"/>
      <c r="U382" s="146"/>
      <c r="V382" s="146"/>
      <c r="W382" s="144"/>
      <c r="X382" s="149" t="str">
        <f t="shared" ca="1" si="85"/>
        <v/>
      </c>
      <c r="Y382" s="210" t="str">
        <f>_xlfn.IFNA(VLOOKUP(F382,'Reference data SID'!D:E,2,FALSE),"")</f>
        <v/>
      </c>
      <c r="Z382" s="210" t="str">
        <f t="shared" si="86"/>
        <v>not ok</v>
      </c>
      <c r="AA382" s="210" t="str">
        <f t="shared" si="87"/>
        <v>not ok</v>
      </c>
      <c r="AB382" s="210" t="str">
        <f t="shared" si="88"/>
        <v>ok</v>
      </c>
      <c r="AC382" s="210" t="str">
        <f t="shared" si="89"/>
        <v>_EC</v>
      </c>
      <c r="AD382" s="210" t="str">
        <f t="shared" si="90"/>
        <v>_CAS</v>
      </c>
      <c r="AE382" s="210" t="str">
        <f t="shared" si="91"/>
        <v>_uses</v>
      </c>
      <c r="AF382" s="210" t="str">
        <f t="shared" si="92"/>
        <v/>
      </c>
      <c r="AG382" s="210" t="str">
        <f t="shared" si="93"/>
        <v/>
      </c>
      <c r="AH382" s="210" t="str">
        <f t="shared" si="94"/>
        <v>_articles</v>
      </c>
      <c r="AI382" s="210" t="str">
        <f t="shared" si="95"/>
        <v/>
      </c>
      <c r="AJ382" s="210" t="str">
        <f t="shared" si="96"/>
        <v/>
      </c>
      <c r="AK382" s="210" t="str">
        <f>IF(LEN(F382)&gt;1,CONCATENATE(Table6[[#This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2" s="210" t="str">
        <f>IF(LEN(F382)&gt;1,IF(COUNTIFS($AK$6:AK$502,LEFT(AK382,250))&gt;1,"Duplicate entry: it seems that you have two rows reporting the same stockpile, please verify that it is not a duplicate",""),"")</f>
        <v/>
      </c>
      <c r="AM382" s="210" t="str">
        <f>IF(LEN(F382)&gt;0,IF(ISNUMBER(MATCH(F382,Annex_I_II_entries,0)),"","The Entry name is not within the dropdown list, make sure that you have not copied and pasted overwritting the cell format (with its correponding dropdown list) in column A"),"")</f>
        <v/>
      </c>
      <c r="AN382" s="210" t="str">
        <f t="shared" ca="1" si="97"/>
        <v/>
      </c>
      <c r="AO382" s="210" t="str">
        <f t="shared" ca="1" si="98"/>
        <v/>
      </c>
      <c r="AP382" s="211" t="str">
        <f t="shared" ca="1" si="99"/>
        <v/>
      </c>
      <c r="AQ382" s="211" t="str">
        <f t="shared" ca="1" si="100"/>
        <v/>
      </c>
      <c r="AR382" s="212" t="str">
        <f t="shared" ca="1" si="101"/>
        <v/>
      </c>
    </row>
    <row r="383" spans="1:44" x14ac:dyDescent="0.25">
      <c r="A383" s="86"/>
      <c r="B383" s="86"/>
      <c r="C383" s="147"/>
      <c r="D383" s="176"/>
      <c r="E383" s="147"/>
      <c r="F383" s="147"/>
      <c r="G383" s="144"/>
      <c r="H383" s="144"/>
      <c r="I383" s="192" t="str">
        <f>_xlfn.IFNA(VLOOKUP(F383,'Reference data SID'!$D$2:$Q$673,14,FALSE),"")</f>
        <v/>
      </c>
      <c r="J383" s="192" t="str">
        <f>_xlfn.IFNA(VLOOKUP(I383,'Reference data SID'!$C$3:$E$673,3,FALSE),"")</f>
        <v/>
      </c>
      <c r="K383" s="64" t="str">
        <f>_xlfn.IFNA(IF(J383=FALSE,I383,IF(ISBLANK(G383),VLOOKUP(H383,'Reference data SID'!$N:$P,3,FALSE),VLOOKUP(G383,'Reference data SID'!$M:$P,4,FALSE))),"")</f>
        <v/>
      </c>
      <c r="L383" s="148" t="str">
        <f>_xlfn.IFNA(VLOOKUP(K383,'Reference data SID'!L:M,2,FALSE),"")</f>
        <v/>
      </c>
      <c r="M383" s="148" t="str">
        <f>_xlfn.IFNA(VLOOKUP(K383,'Reference data SID'!L:N,3,FALSE),"")</f>
        <v/>
      </c>
      <c r="N383" s="148" t="str">
        <f>_xlfn.IFNA(VLOOKUP(K383,'Reference data SID'!L:O,4,FALSE),"")</f>
        <v/>
      </c>
      <c r="O383" s="147"/>
      <c r="P383" s="147"/>
      <c r="Q383" s="147"/>
      <c r="R383" s="147"/>
      <c r="S383" s="147"/>
      <c r="T383" s="146"/>
      <c r="U383" s="146"/>
      <c r="V383" s="146"/>
      <c r="W383" s="147"/>
      <c r="X383" s="149" t="str">
        <f t="shared" ca="1" si="85"/>
        <v/>
      </c>
      <c r="Y383" s="210" t="str">
        <f>_xlfn.IFNA(VLOOKUP(F383,'Reference data SID'!D:E,2,FALSE),"")</f>
        <v/>
      </c>
      <c r="Z383" s="210" t="str">
        <f t="shared" si="86"/>
        <v>not ok</v>
      </c>
      <c r="AA383" s="210" t="str">
        <f t="shared" si="87"/>
        <v>not ok</v>
      </c>
      <c r="AB383" s="210" t="str">
        <f t="shared" si="88"/>
        <v>ok</v>
      </c>
      <c r="AC383" s="210" t="str">
        <f t="shared" si="89"/>
        <v>_EC</v>
      </c>
      <c r="AD383" s="210" t="str">
        <f t="shared" si="90"/>
        <v>_CAS</v>
      </c>
      <c r="AE383" s="210" t="str">
        <f t="shared" si="91"/>
        <v>_uses</v>
      </c>
      <c r="AF383" s="210" t="str">
        <f t="shared" si="92"/>
        <v/>
      </c>
      <c r="AG383" s="210" t="str">
        <f t="shared" si="93"/>
        <v/>
      </c>
      <c r="AH383" s="210" t="str">
        <f t="shared" si="94"/>
        <v>_articles</v>
      </c>
      <c r="AI383" s="210" t="str">
        <f t="shared" si="95"/>
        <v/>
      </c>
      <c r="AJ383" s="210" t="str">
        <f t="shared" si="96"/>
        <v/>
      </c>
      <c r="AK383" s="210" t="str">
        <f>IF(LEN(F383)&gt;1,CONCATENATE(Table6[[#This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3" s="210" t="str">
        <f>IF(LEN(F383)&gt;1,IF(COUNTIFS($AK$6:AK$502,LEFT(AK383,250))&gt;1,"Duplicate entry: it seems that you have two rows reporting the same stockpile, please verify that it is not a duplicate",""),"")</f>
        <v/>
      </c>
      <c r="AM383" s="210" t="str">
        <f>IF(LEN(F383)&gt;0,IF(ISNUMBER(MATCH(F383,Annex_I_II_entries,0)),"","The Entry name is not within the dropdown list, make sure that you have not copied and pasted overwritting the cell format (with its correponding dropdown list) in column A"),"")</f>
        <v/>
      </c>
      <c r="AN383" s="210" t="str">
        <f t="shared" ca="1" si="97"/>
        <v/>
      </c>
      <c r="AO383" s="210" t="str">
        <f t="shared" ca="1" si="98"/>
        <v/>
      </c>
      <c r="AP383" s="211" t="str">
        <f t="shared" ca="1" si="99"/>
        <v/>
      </c>
      <c r="AQ383" s="211" t="str">
        <f t="shared" ca="1" si="100"/>
        <v/>
      </c>
      <c r="AR383" s="212" t="str">
        <f t="shared" ca="1" si="101"/>
        <v/>
      </c>
    </row>
    <row r="384" spans="1:44" x14ac:dyDescent="0.25">
      <c r="A384" s="86"/>
      <c r="B384" s="86"/>
      <c r="C384" s="144"/>
      <c r="D384" s="145"/>
      <c r="E384" s="144"/>
      <c r="F384" s="144"/>
      <c r="G384" s="144"/>
      <c r="H384" s="144"/>
      <c r="I384" s="191" t="str">
        <f>_xlfn.IFNA(VLOOKUP(F384,'Reference data SID'!$D$2:$Q$673,14,FALSE),"")</f>
        <v/>
      </c>
      <c r="J384" s="191" t="str">
        <f>_xlfn.IFNA(VLOOKUP(I384,'Reference data SID'!$C$3:$E$673,3,FALSE),"")</f>
        <v/>
      </c>
      <c r="K384" s="64" t="str">
        <f>_xlfn.IFNA(IF(J384=FALSE,I384,IF(ISBLANK(G384),VLOOKUP(H384,'Reference data SID'!$N:$P,3,FALSE),VLOOKUP(G384,'Reference data SID'!$M:$P,4,FALSE))),"")</f>
        <v/>
      </c>
      <c r="L384" s="148" t="str">
        <f>_xlfn.IFNA(VLOOKUP(K384,'Reference data SID'!L:M,2,FALSE),"")</f>
        <v/>
      </c>
      <c r="M384" s="148" t="str">
        <f>_xlfn.IFNA(VLOOKUP(K384,'Reference data SID'!L:N,3,FALSE),"")</f>
        <v/>
      </c>
      <c r="N384" s="148" t="str">
        <f>_xlfn.IFNA(VLOOKUP(K384,'Reference data SID'!L:O,4,FALSE),"")</f>
        <v/>
      </c>
      <c r="O384" s="144"/>
      <c r="P384" s="144"/>
      <c r="Q384" s="144"/>
      <c r="R384" s="144"/>
      <c r="S384" s="144"/>
      <c r="T384" s="146"/>
      <c r="U384" s="146"/>
      <c r="V384" s="146"/>
      <c r="W384" s="144"/>
      <c r="X384" s="149" t="str">
        <f t="shared" ca="1" si="85"/>
        <v/>
      </c>
      <c r="Y384" s="210" t="str">
        <f>_xlfn.IFNA(VLOOKUP(F384,'Reference data SID'!D:E,2,FALSE),"")</f>
        <v/>
      </c>
      <c r="Z384" s="210" t="str">
        <f t="shared" si="86"/>
        <v>not ok</v>
      </c>
      <c r="AA384" s="210" t="str">
        <f t="shared" si="87"/>
        <v>not ok</v>
      </c>
      <c r="AB384" s="210" t="str">
        <f t="shared" si="88"/>
        <v>ok</v>
      </c>
      <c r="AC384" s="210" t="str">
        <f t="shared" si="89"/>
        <v>_EC</v>
      </c>
      <c r="AD384" s="210" t="str">
        <f t="shared" si="90"/>
        <v>_CAS</v>
      </c>
      <c r="AE384" s="210" t="str">
        <f t="shared" si="91"/>
        <v>_uses</v>
      </c>
      <c r="AF384" s="210" t="str">
        <f t="shared" si="92"/>
        <v/>
      </c>
      <c r="AG384" s="210" t="str">
        <f t="shared" si="93"/>
        <v/>
      </c>
      <c r="AH384" s="210" t="str">
        <f t="shared" si="94"/>
        <v>_articles</v>
      </c>
      <c r="AI384" s="210" t="str">
        <f t="shared" si="95"/>
        <v/>
      </c>
      <c r="AJ384" s="210" t="str">
        <f t="shared" si="96"/>
        <v/>
      </c>
      <c r="AK384" s="210" t="str">
        <f>IF(LEN(F384)&gt;1,CONCATENATE(Table6[[#This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4" s="210" t="str">
        <f>IF(LEN(F384)&gt;1,IF(COUNTIFS($AK$6:AK$502,LEFT(AK384,250))&gt;1,"Duplicate entry: it seems that you have two rows reporting the same stockpile, please verify that it is not a duplicate",""),"")</f>
        <v/>
      </c>
      <c r="AM384" s="210" t="str">
        <f>IF(LEN(F384)&gt;0,IF(ISNUMBER(MATCH(F384,Annex_I_II_entries,0)),"","The Entry name is not within the dropdown list, make sure that you have not copied and pasted overwritting the cell format (with its correponding dropdown list) in column A"),"")</f>
        <v/>
      </c>
      <c r="AN384" s="210" t="str">
        <f t="shared" ca="1" si="97"/>
        <v/>
      </c>
      <c r="AO384" s="210" t="str">
        <f t="shared" ca="1" si="98"/>
        <v/>
      </c>
      <c r="AP384" s="211" t="str">
        <f t="shared" ca="1" si="99"/>
        <v/>
      </c>
      <c r="AQ384" s="211" t="str">
        <f t="shared" ca="1" si="100"/>
        <v/>
      </c>
      <c r="AR384" s="212" t="str">
        <f t="shared" ca="1" si="101"/>
        <v/>
      </c>
    </row>
    <row r="385" spans="1:44" x14ac:dyDescent="0.25">
      <c r="A385" s="86"/>
      <c r="B385" s="86"/>
      <c r="C385" s="147"/>
      <c r="D385" s="176"/>
      <c r="E385" s="147"/>
      <c r="F385" s="147"/>
      <c r="G385" s="144"/>
      <c r="H385" s="144"/>
      <c r="I385" s="192" t="str">
        <f>_xlfn.IFNA(VLOOKUP(F385,'Reference data SID'!$D$2:$Q$673,14,FALSE),"")</f>
        <v/>
      </c>
      <c r="J385" s="192" t="str">
        <f>_xlfn.IFNA(VLOOKUP(I385,'Reference data SID'!$C$3:$E$673,3,FALSE),"")</f>
        <v/>
      </c>
      <c r="K385" s="64" t="str">
        <f>_xlfn.IFNA(IF(J385=FALSE,I385,IF(ISBLANK(G385),VLOOKUP(H385,'Reference data SID'!$N:$P,3,FALSE),VLOOKUP(G385,'Reference data SID'!$M:$P,4,FALSE))),"")</f>
        <v/>
      </c>
      <c r="L385" s="148" t="str">
        <f>_xlfn.IFNA(VLOOKUP(K385,'Reference data SID'!L:M,2,FALSE),"")</f>
        <v/>
      </c>
      <c r="M385" s="148" t="str">
        <f>_xlfn.IFNA(VLOOKUP(K385,'Reference data SID'!L:N,3,FALSE),"")</f>
        <v/>
      </c>
      <c r="N385" s="148" t="str">
        <f>_xlfn.IFNA(VLOOKUP(K385,'Reference data SID'!L:O,4,FALSE),"")</f>
        <v/>
      </c>
      <c r="O385" s="147"/>
      <c r="P385" s="147"/>
      <c r="Q385" s="147"/>
      <c r="R385" s="147"/>
      <c r="S385" s="147"/>
      <c r="T385" s="146"/>
      <c r="U385" s="146"/>
      <c r="V385" s="146"/>
      <c r="W385" s="147"/>
      <c r="X385" s="149" t="str">
        <f t="shared" ca="1" si="85"/>
        <v/>
      </c>
      <c r="Y385" s="210" t="str">
        <f>_xlfn.IFNA(VLOOKUP(F385,'Reference data SID'!D:E,2,FALSE),"")</f>
        <v/>
      </c>
      <c r="Z385" s="210" t="str">
        <f t="shared" si="86"/>
        <v>not ok</v>
      </c>
      <c r="AA385" s="210" t="str">
        <f t="shared" si="87"/>
        <v>not ok</v>
      </c>
      <c r="AB385" s="210" t="str">
        <f t="shared" si="88"/>
        <v>ok</v>
      </c>
      <c r="AC385" s="210" t="str">
        <f t="shared" si="89"/>
        <v>_EC</v>
      </c>
      <c r="AD385" s="210" t="str">
        <f t="shared" si="90"/>
        <v>_CAS</v>
      </c>
      <c r="AE385" s="210" t="str">
        <f t="shared" si="91"/>
        <v>_uses</v>
      </c>
      <c r="AF385" s="210" t="str">
        <f t="shared" si="92"/>
        <v/>
      </c>
      <c r="AG385" s="210" t="str">
        <f t="shared" si="93"/>
        <v/>
      </c>
      <c r="AH385" s="210" t="str">
        <f t="shared" si="94"/>
        <v>_articles</v>
      </c>
      <c r="AI385" s="210" t="str">
        <f t="shared" si="95"/>
        <v/>
      </c>
      <c r="AJ385" s="210" t="str">
        <f t="shared" si="96"/>
        <v/>
      </c>
      <c r="AK385" s="210" t="str">
        <f>IF(LEN(F385)&gt;1,CONCATENATE(Table6[[#This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5" s="210" t="str">
        <f>IF(LEN(F385)&gt;1,IF(COUNTIFS($AK$6:AK$502,LEFT(AK385,250))&gt;1,"Duplicate entry: it seems that you have two rows reporting the same stockpile, please verify that it is not a duplicate",""),"")</f>
        <v/>
      </c>
      <c r="AM385" s="210" t="str">
        <f>IF(LEN(F385)&gt;0,IF(ISNUMBER(MATCH(F385,Annex_I_II_entries,0)),"","The Entry name is not within the dropdown list, make sure that you have not copied and pasted overwritting the cell format (with its correponding dropdown list) in column A"),"")</f>
        <v/>
      </c>
      <c r="AN385" s="210" t="str">
        <f t="shared" ca="1" si="97"/>
        <v/>
      </c>
      <c r="AO385" s="210" t="str">
        <f t="shared" ca="1" si="98"/>
        <v/>
      </c>
      <c r="AP385" s="211" t="str">
        <f t="shared" ca="1" si="99"/>
        <v/>
      </c>
      <c r="AQ385" s="211" t="str">
        <f t="shared" ca="1" si="100"/>
        <v/>
      </c>
      <c r="AR385" s="212" t="str">
        <f t="shared" ca="1" si="101"/>
        <v/>
      </c>
    </row>
    <row r="386" spans="1:44" x14ac:dyDescent="0.25">
      <c r="A386" s="86"/>
      <c r="B386" s="86"/>
      <c r="C386" s="144"/>
      <c r="D386" s="145"/>
      <c r="E386" s="144"/>
      <c r="F386" s="144"/>
      <c r="G386" s="144"/>
      <c r="H386" s="144"/>
      <c r="I386" s="191" t="str">
        <f>_xlfn.IFNA(VLOOKUP(F386,'Reference data SID'!$D$2:$Q$673,14,FALSE),"")</f>
        <v/>
      </c>
      <c r="J386" s="191" t="str">
        <f>_xlfn.IFNA(VLOOKUP(I386,'Reference data SID'!$C$3:$E$673,3,FALSE),"")</f>
        <v/>
      </c>
      <c r="K386" s="64" t="str">
        <f>_xlfn.IFNA(IF(J386=FALSE,I386,IF(ISBLANK(G386),VLOOKUP(H386,'Reference data SID'!$N:$P,3,FALSE),VLOOKUP(G386,'Reference data SID'!$M:$P,4,FALSE))),"")</f>
        <v/>
      </c>
      <c r="L386" s="148" t="str">
        <f>_xlfn.IFNA(VLOOKUP(K386,'Reference data SID'!L:M,2,FALSE),"")</f>
        <v/>
      </c>
      <c r="M386" s="148" t="str">
        <f>_xlfn.IFNA(VLOOKUP(K386,'Reference data SID'!L:N,3,FALSE),"")</f>
        <v/>
      </c>
      <c r="N386" s="148" t="str">
        <f>_xlfn.IFNA(VLOOKUP(K386,'Reference data SID'!L:O,4,FALSE),"")</f>
        <v/>
      </c>
      <c r="O386" s="144"/>
      <c r="P386" s="144"/>
      <c r="Q386" s="144"/>
      <c r="R386" s="144"/>
      <c r="S386" s="144"/>
      <c r="T386" s="146"/>
      <c r="U386" s="146"/>
      <c r="V386" s="146"/>
      <c r="W386" s="144"/>
      <c r="X386" s="149" t="str">
        <f t="shared" ca="1" si="85"/>
        <v/>
      </c>
      <c r="Y386" s="210" t="str">
        <f>_xlfn.IFNA(VLOOKUP(F386,'Reference data SID'!D:E,2,FALSE),"")</f>
        <v/>
      </c>
      <c r="Z386" s="210" t="str">
        <f t="shared" si="86"/>
        <v>not ok</v>
      </c>
      <c r="AA386" s="210" t="str">
        <f t="shared" si="87"/>
        <v>not ok</v>
      </c>
      <c r="AB386" s="210" t="str">
        <f t="shared" si="88"/>
        <v>ok</v>
      </c>
      <c r="AC386" s="210" t="str">
        <f t="shared" si="89"/>
        <v>_EC</v>
      </c>
      <c r="AD386" s="210" t="str">
        <f t="shared" si="90"/>
        <v>_CAS</v>
      </c>
      <c r="AE386" s="210" t="str">
        <f t="shared" si="91"/>
        <v>_uses</v>
      </c>
      <c r="AF386" s="210" t="str">
        <f t="shared" si="92"/>
        <v/>
      </c>
      <c r="AG386" s="210" t="str">
        <f t="shared" si="93"/>
        <v/>
      </c>
      <c r="AH386" s="210" t="str">
        <f t="shared" si="94"/>
        <v>_articles</v>
      </c>
      <c r="AI386" s="210" t="str">
        <f t="shared" si="95"/>
        <v/>
      </c>
      <c r="AJ386" s="210" t="str">
        <f t="shared" si="96"/>
        <v/>
      </c>
      <c r="AK386" s="210" t="str">
        <f>IF(LEN(F386)&gt;1,CONCATENATE(Table6[[#This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6" s="210" t="str">
        <f>IF(LEN(F386)&gt;1,IF(COUNTIFS($AK$6:AK$502,LEFT(AK386,250))&gt;1,"Duplicate entry: it seems that you have two rows reporting the same stockpile, please verify that it is not a duplicate",""),"")</f>
        <v/>
      </c>
      <c r="AM386" s="210" t="str">
        <f>IF(LEN(F386)&gt;0,IF(ISNUMBER(MATCH(F386,Annex_I_II_entries,0)),"","The Entry name is not within the dropdown list, make sure that you have not copied and pasted overwritting the cell format (with its correponding dropdown list) in column A"),"")</f>
        <v/>
      </c>
      <c r="AN386" s="210" t="str">
        <f t="shared" ca="1" si="97"/>
        <v/>
      </c>
      <c r="AO386" s="210" t="str">
        <f t="shared" ca="1" si="98"/>
        <v/>
      </c>
      <c r="AP386" s="211" t="str">
        <f t="shared" ca="1" si="99"/>
        <v/>
      </c>
      <c r="AQ386" s="211" t="str">
        <f t="shared" ca="1" si="100"/>
        <v/>
      </c>
      <c r="AR386" s="212" t="str">
        <f t="shared" ca="1" si="101"/>
        <v/>
      </c>
    </row>
    <row r="387" spans="1:44" x14ac:dyDescent="0.25">
      <c r="A387" s="86"/>
      <c r="B387" s="86"/>
      <c r="C387" s="147"/>
      <c r="D387" s="176"/>
      <c r="E387" s="147"/>
      <c r="F387" s="147"/>
      <c r="G387" s="144"/>
      <c r="H387" s="144"/>
      <c r="I387" s="192" t="str">
        <f>_xlfn.IFNA(VLOOKUP(F387,'Reference data SID'!$D$2:$Q$673,14,FALSE),"")</f>
        <v/>
      </c>
      <c r="J387" s="192" t="str">
        <f>_xlfn.IFNA(VLOOKUP(I387,'Reference data SID'!$C$3:$E$673,3,FALSE),"")</f>
        <v/>
      </c>
      <c r="K387" s="64" t="str">
        <f>_xlfn.IFNA(IF(J387=FALSE,I387,IF(ISBLANK(G387),VLOOKUP(H387,'Reference data SID'!$N:$P,3,FALSE),VLOOKUP(G387,'Reference data SID'!$M:$P,4,FALSE))),"")</f>
        <v/>
      </c>
      <c r="L387" s="148" t="str">
        <f>_xlfn.IFNA(VLOOKUP(K387,'Reference data SID'!L:M,2,FALSE),"")</f>
        <v/>
      </c>
      <c r="M387" s="148" t="str">
        <f>_xlfn.IFNA(VLOOKUP(K387,'Reference data SID'!L:N,3,FALSE),"")</f>
        <v/>
      </c>
      <c r="N387" s="148" t="str">
        <f>_xlfn.IFNA(VLOOKUP(K387,'Reference data SID'!L:O,4,FALSE),"")</f>
        <v/>
      </c>
      <c r="O387" s="147"/>
      <c r="P387" s="147"/>
      <c r="Q387" s="147"/>
      <c r="R387" s="147"/>
      <c r="S387" s="147"/>
      <c r="T387" s="146"/>
      <c r="U387" s="146"/>
      <c r="V387" s="146"/>
      <c r="W387" s="147"/>
      <c r="X387" s="149" t="str">
        <f t="shared" ca="1" si="85"/>
        <v/>
      </c>
      <c r="Y387" s="210" t="str">
        <f>_xlfn.IFNA(VLOOKUP(F387,'Reference data SID'!D:E,2,FALSE),"")</f>
        <v/>
      </c>
      <c r="Z387" s="210" t="str">
        <f t="shared" si="86"/>
        <v>not ok</v>
      </c>
      <c r="AA387" s="210" t="str">
        <f t="shared" si="87"/>
        <v>not ok</v>
      </c>
      <c r="AB387" s="210" t="str">
        <f t="shared" si="88"/>
        <v>ok</v>
      </c>
      <c r="AC387" s="210" t="str">
        <f t="shared" si="89"/>
        <v>_EC</v>
      </c>
      <c r="AD387" s="210" t="str">
        <f t="shared" si="90"/>
        <v>_CAS</v>
      </c>
      <c r="AE387" s="210" t="str">
        <f t="shared" si="91"/>
        <v>_uses</v>
      </c>
      <c r="AF387" s="210" t="str">
        <f t="shared" si="92"/>
        <v/>
      </c>
      <c r="AG387" s="210" t="str">
        <f t="shared" si="93"/>
        <v/>
      </c>
      <c r="AH387" s="210" t="str">
        <f t="shared" si="94"/>
        <v>_articles</v>
      </c>
      <c r="AI387" s="210" t="str">
        <f t="shared" si="95"/>
        <v/>
      </c>
      <c r="AJ387" s="210" t="str">
        <f t="shared" si="96"/>
        <v/>
      </c>
      <c r="AK387" s="210" t="str">
        <f>IF(LEN(F387)&gt;1,CONCATENATE(Table6[[#This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7" s="210" t="str">
        <f>IF(LEN(F387)&gt;1,IF(COUNTIFS($AK$6:AK$502,LEFT(AK387,250))&gt;1,"Duplicate entry: it seems that you have two rows reporting the same stockpile, please verify that it is not a duplicate",""),"")</f>
        <v/>
      </c>
      <c r="AM387" s="210" t="str">
        <f>IF(LEN(F387)&gt;0,IF(ISNUMBER(MATCH(F387,Annex_I_II_entries,0)),"","The Entry name is not within the dropdown list, make sure that you have not copied and pasted overwritting the cell format (with its correponding dropdown list) in column A"),"")</f>
        <v/>
      </c>
      <c r="AN387" s="210" t="str">
        <f t="shared" ca="1" si="97"/>
        <v/>
      </c>
      <c r="AO387" s="210" t="str">
        <f t="shared" ca="1" si="98"/>
        <v/>
      </c>
      <c r="AP387" s="211" t="str">
        <f t="shared" ca="1" si="99"/>
        <v/>
      </c>
      <c r="AQ387" s="211" t="str">
        <f t="shared" ca="1" si="100"/>
        <v/>
      </c>
      <c r="AR387" s="212" t="str">
        <f t="shared" ca="1" si="101"/>
        <v/>
      </c>
    </row>
    <row r="388" spans="1:44" x14ac:dyDescent="0.25">
      <c r="A388" s="86"/>
      <c r="B388" s="86"/>
      <c r="C388" s="144"/>
      <c r="D388" s="145"/>
      <c r="E388" s="144"/>
      <c r="F388" s="144"/>
      <c r="G388" s="144"/>
      <c r="H388" s="144"/>
      <c r="I388" s="191" t="str">
        <f>_xlfn.IFNA(VLOOKUP(F388,'Reference data SID'!$D$2:$Q$673,14,FALSE),"")</f>
        <v/>
      </c>
      <c r="J388" s="191" t="str">
        <f>_xlfn.IFNA(VLOOKUP(I388,'Reference data SID'!$C$3:$E$673,3,FALSE),"")</f>
        <v/>
      </c>
      <c r="K388" s="64" t="str">
        <f>_xlfn.IFNA(IF(J388=FALSE,I388,IF(ISBLANK(G388),VLOOKUP(H388,'Reference data SID'!$N:$P,3,FALSE),VLOOKUP(G388,'Reference data SID'!$M:$P,4,FALSE))),"")</f>
        <v/>
      </c>
      <c r="L388" s="148" t="str">
        <f>_xlfn.IFNA(VLOOKUP(K388,'Reference data SID'!L:M,2,FALSE),"")</f>
        <v/>
      </c>
      <c r="M388" s="148" t="str">
        <f>_xlfn.IFNA(VLOOKUP(K388,'Reference data SID'!L:N,3,FALSE),"")</f>
        <v/>
      </c>
      <c r="N388" s="148" t="str">
        <f>_xlfn.IFNA(VLOOKUP(K388,'Reference data SID'!L:O,4,FALSE),"")</f>
        <v/>
      </c>
      <c r="O388" s="144"/>
      <c r="P388" s="144"/>
      <c r="Q388" s="144"/>
      <c r="R388" s="144"/>
      <c r="S388" s="144"/>
      <c r="T388" s="146"/>
      <c r="U388" s="146"/>
      <c r="V388" s="146"/>
      <c r="W388" s="144"/>
      <c r="X388" s="149" t="str">
        <f t="shared" ca="1" si="85"/>
        <v/>
      </c>
      <c r="Y388" s="210" t="str">
        <f>_xlfn.IFNA(VLOOKUP(F388,'Reference data SID'!D:E,2,FALSE),"")</f>
        <v/>
      </c>
      <c r="Z388" s="210" t="str">
        <f t="shared" si="86"/>
        <v>not ok</v>
      </c>
      <c r="AA388" s="210" t="str">
        <f t="shared" si="87"/>
        <v>not ok</v>
      </c>
      <c r="AB388" s="210" t="str">
        <f t="shared" si="88"/>
        <v>ok</v>
      </c>
      <c r="AC388" s="210" t="str">
        <f t="shared" si="89"/>
        <v>_EC</v>
      </c>
      <c r="AD388" s="210" t="str">
        <f t="shared" si="90"/>
        <v>_CAS</v>
      </c>
      <c r="AE388" s="210" t="str">
        <f t="shared" si="91"/>
        <v>_uses</v>
      </c>
      <c r="AF388" s="210" t="str">
        <f t="shared" si="92"/>
        <v/>
      </c>
      <c r="AG388" s="210" t="str">
        <f t="shared" si="93"/>
        <v/>
      </c>
      <c r="AH388" s="210" t="str">
        <f t="shared" si="94"/>
        <v>_articles</v>
      </c>
      <c r="AI388" s="210" t="str">
        <f t="shared" si="95"/>
        <v/>
      </c>
      <c r="AJ388" s="210" t="str">
        <f t="shared" si="96"/>
        <v/>
      </c>
      <c r="AK388" s="210" t="str">
        <f>IF(LEN(F388)&gt;1,CONCATENATE(Table6[[#This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8" s="210" t="str">
        <f>IF(LEN(F388)&gt;1,IF(COUNTIFS($AK$6:AK$502,LEFT(AK388,250))&gt;1,"Duplicate entry: it seems that you have two rows reporting the same stockpile, please verify that it is not a duplicate",""),"")</f>
        <v/>
      </c>
      <c r="AM388" s="210" t="str">
        <f>IF(LEN(F388)&gt;0,IF(ISNUMBER(MATCH(F388,Annex_I_II_entries,0)),"","The Entry name is not within the dropdown list, make sure that you have not copied and pasted overwritting the cell format (with its correponding dropdown list) in column A"),"")</f>
        <v/>
      </c>
      <c r="AN388" s="210" t="str">
        <f t="shared" ca="1" si="97"/>
        <v/>
      </c>
      <c r="AO388" s="210" t="str">
        <f t="shared" ca="1" si="98"/>
        <v/>
      </c>
      <c r="AP388" s="211" t="str">
        <f t="shared" ca="1" si="99"/>
        <v/>
      </c>
      <c r="AQ388" s="211" t="str">
        <f t="shared" ca="1" si="100"/>
        <v/>
      </c>
      <c r="AR388" s="212" t="str">
        <f t="shared" ca="1" si="101"/>
        <v/>
      </c>
    </row>
    <row r="389" spans="1:44" x14ac:dyDescent="0.25">
      <c r="A389" s="86"/>
      <c r="B389" s="86"/>
      <c r="C389" s="147"/>
      <c r="D389" s="176"/>
      <c r="E389" s="147"/>
      <c r="F389" s="147"/>
      <c r="G389" s="144"/>
      <c r="H389" s="144"/>
      <c r="I389" s="192" t="str">
        <f>_xlfn.IFNA(VLOOKUP(F389,'Reference data SID'!$D$2:$Q$673,14,FALSE),"")</f>
        <v/>
      </c>
      <c r="J389" s="192" t="str">
        <f>_xlfn.IFNA(VLOOKUP(I389,'Reference data SID'!$C$3:$E$673,3,FALSE),"")</f>
        <v/>
      </c>
      <c r="K389" s="64" t="str">
        <f>_xlfn.IFNA(IF(J389=FALSE,I389,IF(ISBLANK(G389),VLOOKUP(H389,'Reference data SID'!$N:$P,3,FALSE),VLOOKUP(G389,'Reference data SID'!$M:$P,4,FALSE))),"")</f>
        <v/>
      </c>
      <c r="L389" s="148" t="str">
        <f>_xlfn.IFNA(VLOOKUP(K389,'Reference data SID'!L:M,2,FALSE),"")</f>
        <v/>
      </c>
      <c r="M389" s="148" t="str">
        <f>_xlfn.IFNA(VLOOKUP(K389,'Reference data SID'!L:N,3,FALSE),"")</f>
        <v/>
      </c>
      <c r="N389" s="148" t="str">
        <f>_xlfn.IFNA(VLOOKUP(K389,'Reference data SID'!L:O,4,FALSE),"")</f>
        <v/>
      </c>
      <c r="O389" s="147"/>
      <c r="P389" s="147"/>
      <c r="Q389" s="147"/>
      <c r="R389" s="147"/>
      <c r="S389" s="147"/>
      <c r="T389" s="146"/>
      <c r="U389" s="146"/>
      <c r="V389" s="146"/>
      <c r="W389" s="147"/>
      <c r="X389" s="149" t="str">
        <f t="shared" ca="1" si="85"/>
        <v/>
      </c>
      <c r="Y389" s="210" t="str">
        <f>_xlfn.IFNA(VLOOKUP(F389,'Reference data SID'!D:E,2,FALSE),"")</f>
        <v/>
      </c>
      <c r="Z389" s="210" t="str">
        <f t="shared" si="86"/>
        <v>not ok</v>
      </c>
      <c r="AA389" s="210" t="str">
        <f t="shared" si="87"/>
        <v>not ok</v>
      </c>
      <c r="AB389" s="210" t="str">
        <f t="shared" si="88"/>
        <v>ok</v>
      </c>
      <c r="AC389" s="210" t="str">
        <f t="shared" si="89"/>
        <v>_EC</v>
      </c>
      <c r="AD389" s="210" t="str">
        <f t="shared" si="90"/>
        <v>_CAS</v>
      </c>
      <c r="AE389" s="210" t="str">
        <f t="shared" si="91"/>
        <v>_uses</v>
      </c>
      <c r="AF389" s="210" t="str">
        <f t="shared" si="92"/>
        <v/>
      </c>
      <c r="AG389" s="210" t="str">
        <f t="shared" si="93"/>
        <v/>
      </c>
      <c r="AH389" s="210" t="str">
        <f t="shared" si="94"/>
        <v>_articles</v>
      </c>
      <c r="AI389" s="210" t="str">
        <f t="shared" si="95"/>
        <v/>
      </c>
      <c r="AJ389" s="210" t="str">
        <f t="shared" si="96"/>
        <v/>
      </c>
      <c r="AK389" s="210" t="str">
        <f>IF(LEN(F389)&gt;1,CONCATENATE(Table6[[#This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89" s="210" t="str">
        <f>IF(LEN(F389)&gt;1,IF(COUNTIFS($AK$6:AK$502,LEFT(AK389,250))&gt;1,"Duplicate entry: it seems that you have two rows reporting the same stockpile, please verify that it is not a duplicate",""),"")</f>
        <v/>
      </c>
      <c r="AM389" s="210" t="str">
        <f>IF(LEN(F389)&gt;0,IF(ISNUMBER(MATCH(F389,Annex_I_II_entries,0)),"","The Entry name is not within the dropdown list, make sure that you have not copied and pasted overwritting the cell format (with its correponding dropdown list) in column A"),"")</f>
        <v/>
      </c>
      <c r="AN389" s="210" t="str">
        <f t="shared" ca="1" si="97"/>
        <v/>
      </c>
      <c r="AO389" s="210" t="str">
        <f t="shared" ca="1" si="98"/>
        <v/>
      </c>
      <c r="AP389" s="211" t="str">
        <f t="shared" ca="1" si="99"/>
        <v/>
      </c>
      <c r="AQ389" s="211" t="str">
        <f t="shared" ca="1" si="100"/>
        <v/>
      </c>
      <c r="AR389" s="212" t="str">
        <f t="shared" ca="1" si="101"/>
        <v/>
      </c>
    </row>
    <row r="390" spans="1:44" x14ac:dyDescent="0.25">
      <c r="A390" s="86"/>
      <c r="B390" s="86"/>
      <c r="C390" s="144"/>
      <c r="D390" s="145"/>
      <c r="E390" s="144"/>
      <c r="F390" s="144"/>
      <c r="G390" s="144"/>
      <c r="H390" s="144"/>
      <c r="I390" s="191" t="str">
        <f>_xlfn.IFNA(VLOOKUP(F390,'Reference data SID'!$D$2:$Q$673,14,FALSE),"")</f>
        <v/>
      </c>
      <c r="J390" s="191" t="str">
        <f>_xlfn.IFNA(VLOOKUP(I390,'Reference data SID'!$C$3:$E$673,3,FALSE),"")</f>
        <v/>
      </c>
      <c r="K390" s="64" t="str">
        <f>_xlfn.IFNA(IF(J390=FALSE,I390,IF(ISBLANK(G390),VLOOKUP(H390,'Reference data SID'!$N:$P,3,FALSE),VLOOKUP(G390,'Reference data SID'!$M:$P,4,FALSE))),"")</f>
        <v/>
      </c>
      <c r="L390" s="148" t="str">
        <f>_xlfn.IFNA(VLOOKUP(K390,'Reference data SID'!L:M,2,FALSE),"")</f>
        <v/>
      </c>
      <c r="M390" s="148" t="str">
        <f>_xlfn.IFNA(VLOOKUP(K390,'Reference data SID'!L:N,3,FALSE),"")</f>
        <v/>
      </c>
      <c r="N390" s="148" t="str">
        <f>_xlfn.IFNA(VLOOKUP(K390,'Reference data SID'!L:O,4,FALSE),"")</f>
        <v/>
      </c>
      <c r="O390" s="144"/>
      <c r="P390" s="144"/>
      <c r="Q390" s="144"/>
      <c r="R390" s="144"/>
      <c r="S390" s="144"/>
      <c r="T390" s="146"/>
      <c r="U390" s="146"/>
      <c r="V390" s="146"/>
      <c r="W390" s="144"/>
      <c r="X390" s="149" t="str">
        <f t="shared" ref="X390:X453" ca="1" si="102" xml:space="preserve">
CONCATENATE(AL390,
IF(AND(LEN(AL390)&gt;2,OR(LEN(AM390&gt;2),LEN(AN390&gt;2),LEN(AO390&gt;2),(AP390&gt;2),LEN(AQ390&gt;2),LEN(AR390&gt;2))),CONCATENATE("; ",CHAR(10)),""),
AM390,
IF(AND(LEN(AM390)&gt;2,OR(LEN(AN390&gt;2),LEN(AO390&gt;2),(AP390&gt;2),LEN(AQ390&gt;2),LEN(AR390&gt;1))),CONCATENATE("; ",CHAR(10)),""),
AN390,
IF(AND(LEN(AN390)&gt;2,OR(LEN(AO390&gt;2),(AP390&gt;2),LEN(AQ390&gt;2),LEN(AR390&gt;2))),CONCATENATE("; ",CHAR(10)),""),
AO390,
IF(AND(LEN(AO390)&gt;2,OR((AP390&gt;2),LEN(AQ390&gt;1),LEN(AR390&gt;2))),CONCATENATE("; ",CHAR(10)),""),
AP390,
IF(AND(LEN(AP390)&gt;2,OR((AQ390&gt;2),LEN(AR390&gt;2))),CONCATENATE("; ",CHAR(10)),""),
AQ390,
IF(AND(LEN(AQ390)&gt;2,(LEN(AR390&gt;2))),CONCATENATE("; ",CHAR(10)),""),
AR390
)</f>
        <v/>
      </c>
      <c r="Y390" s="210" t="str">
        <f>_xlfn.IFNA(VLOOKUP(F390,'Reference data SID'!D:E,2,FALSE),"")</f>
        <v/>
      </c>
      <c r="Z390" s="210" t="str">
        <f t="shared" si="86"/>
        <v>not ok</v>
      </c>
      <c r="AA390" s="210" t="str">
        <f t="shared" si="87"/>
        <v>not ok</v>
      </c>
      <c r="AB390" s="210" t="str">
        <f t="shared" si="88"/>
        <v>ok</v>
      </c>
      <c r="AC390" s="210" t="str">
        <f t="shared" si="89"/>
        <v>_EC</v>
      </c>
      <c r="AD390" s="210" t="str">
        <f t="shared" si="90"/>
        <v>_CAS</v>
      </c>
      <c r="AE390" s="210" t="str">
        <f t="shared" si="91"/>
        <v>_uses</v>
      </c>
      <c r="AF390" s="210" t="str">
        <f t="shared" si="92"/>
        <v/>
      </c>
      <c r="AG390" s="210" t="str">
        <f t="shared" si="93"/>
        <v/>
      </c>
      <c r="AH390" s="210" t="str">
        <f t="shared" si="94"/>
        <v>_articles</v>
      </c>
      <c r="AI390" s="210" t="str">
        <f t="shared" si="95"/>
        <v/>
      </c>
      <c r="AJ390" s="210" t="str">
        <f t="shared" si="96"/>
        <v/>
      </c>
      <c r="AK390" s="210" t="str">
        <f>IF(LEN(F390)&gt;1,CONCATENATE(Table6[[#This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0" s="210" t="str">
        <f>IF(LEN(F390)&gt;1,IF(COUNTIFS($AK$6:AK$502,LEFT(AK390,250))&gt;1,"Duplicate entry: it seems that you have two rows reporting the same stockpile, please verify that it is not a duplicate",""),"")</f>
        <v/>
      </c>
      <c r="AM390" s="210" t="str">
        <f>IF(LEN(F390)&gt;0,IF(ISNUMBER(MATCH(F390,Annex_I_II_entries,0)),"","The Entry name is not within the dropdown list, make sure that you have not copied and pasted overwritting the cell format (with its correponding dropdown list) in column A"),"")</f>
        <v/>
      </c>
      <c r="AN390" s="210" t="str">
        <f t="shared" ca="1" si="97"/>
        <v/>
      </c>
      <c r="AO390" s="210" t="str">
        <f t="shared" ca="1" si="98"/>
        <v/>
      </c>
      <c r="AP390" s="211" t="str">
        <f t="shared" ca="1" si="99"/>
        <v/>
      </c>
      <c r="AQ390" s="211" t="str">
        <f t="shared" ca="1" si="100"/>
        <v/>
      </c>
      <c r="AR390" s="212" t="str">
        <f t="shared" ca="1" si="101"/>
        <v/>
      </c>
    </row>
    <row r="391" spans="1:44" x14ac:dyDescent="0.25">
      <c r="A391" s="86"/>
      <c r="B391" s="86"/>
      <c r="C391" s="147"/>
      <c r="D391" s="176"/>
      <c r="E391" s="147"/>
      <c r="F391" s="147"/>
      <c r="G391" s="144"/>
      <c r="H391" s="144"/>
      <c r="I391" s="192" t="str">
        <f>_xlfn.IFNA(VLOOKUP(F391,'Reference data SID'!$D$2:$Q$673,14,FALSE),"")</f>
        <v/>
      </c>
      <c r="J391" s="192" t="str">
        <f>_xlfn.IFNA(VLOOKUP(I391,'Reference data SID'!$C$3:$E$673,3,FALSE),"")</f>
        <v/>
      </c>
      <c r="K391" s="64" t="str">
        <f>_xlfn.IFNA(IF(J391=FALSE,I391,IF(ISBLANK(G391),VLOOKUP(H391,'Reference data SID'!$N:$P,3,FALSE),VLOOKUP(G391,'Reference data SID'!$M:$P,4,FALSE))),"")</f>
        <v/>
      </c>
      <c r="L391" s="148" t="str">
        <f>_xlfn.IFNA(VLOOKUP(K391,'Reference data SID'!L:M,2,FALSE),"")</f>
        <v/>
      </c>
      <c r="M391" s="148" t="str">
        <f>_xlfn.IFNA(VLOOKUP(K391,'Reference data SID'!L:N,3,FALSE),"")</f>
        <v/>
      </c>
      <c r="N391" s="148" t="str">
        <f>_xlfn.IFNA(VLOOKUP(K391,'Reference data SID'!L:O,4,FALSE),"")</f>
        <v/>
      </c>
      <c r="O391" s="147"/>
      <c r="P391" s="147"/>
      <c r="Q391" s="147"/>
      <c r="R391" s="147"/>
      <c r="S391" s="147"/>
      <c r="T391" s="146"/>
      <c r="U391" s="146"/>
      <c r="V391" s="146"/>
      <c r="W391" s="147"/>
      <c r="X391" s="149" t="str">
        <f t="shared" ca="1" si="102"/>
        <v/>
      </c>
      <c r="Y391" s="210" t="str">
        <f>_xlfn.IFNA(VLOOKUP(F391,'Reference data SID'!D:E,2,FALSE),"")</f>
        <v/>
      </c>
      <c r="Z391" s="210" t="str">
        <f t="shared" ref="Z391:Z454" si="103">IF(AND(Y391=TRUE,LEN(H391)&lt;1),"ok","not ok")</f>
        <v>not ok</v>
      </c>
      <c r="AA391" s="210" t="str">
        <f t="shared" ref="AA391:AA454" si="104">IF(AND(Y391=TRUE, LEN(G391)&lt;1),"ok","not ok")</f>
        <v>not ok</v>
      </c>
      <c r="AB391" s="210" t="str">
        <f t="shared" ref="AB391:AB454" si="105">IF(LEN(CONCATENATE(G391,H391))&gt;0, "not ok", "ok")</f>
        <v>ok</v>
      </c>
      <c r="AC391" s="210" t="str">
        <f t="shared" ref="AC391:AC454" si="106">CONCATENATE(SUBSTITUTE(SUBSTITUTE(SUBSTITUTE(SUBSTITUTE(SUBSTITUTE(SUBSTITUTE(F391," ","_"),"(","_"),")","_"),"-","_"),";","_"),",","_"),"_EC")</f>
        <v>_EC</v>
      </c>
      <c r="AD391" s="210" t="str">
        <f t="shared" ref="AD391:AD454" si="107">CONCATENATE(SUBSTITUTE(SUBSTITUTE(SUBSTITUTE(SUBSTITUTE(SUBSTITUTE(SUBSTITUTE(F391," ","_"),"(","_"),")","_"),"-","_"),";","_"),",","_"),"_CAS")</f>
        <v>_CAS</v>
      </c>
      <c r="AE391" s="210" t="str">
        <f t="shared" ref="AE391:AE454" si="108">CONCATENATE(SUBSTITUTE(SUBSTITUTE(SUBSTITUTE(SUBSTITUTE(SUBSTITUTE(SUBSTITUTE(F391," ","_"),"(","_"),")","_"),"-","_"),";","_"),",","_"),"_uses")</f>
        <v>_uses</v>
      </c>
      <c r="AF391" s="210" t="str">
        <f t="shared" ref="AF391:AF454" si="109">IF(RIGHT(SUBSTITUTE(SUBSTITUTE(SUBSTITUTE(SUBSTITUTE(SUBSTITUTE(SUBSTITUTE(T391," ","_"),"(","_"),")","_"),"-","_"),";","_"),"/","_"),1)="_",LEFT(SUBSTITUTE(SUBSTITUTE(SUBSTITUTE(SUBSTITUTE(SUBSTITUTE(SUBSTITUTE(T391," ","_"),"(","_"),")","_"),"-","_"),";","_"),"/","_"),LEN(T391)-1),(SUBSTITUTE(SUBSTITUTE(SUBSTITUTE(SUBSTITUTE(SUBSTITUTE(SUBSTITUTE(T391," ","_"),"(","_"),")","_"),"-","_"),";","_"),"/","_")))</f>
        <v/>
      </c>
      <c r="AG391" s="210" t="str">
        <f t="shared" ref="AG391:AG454" si="110">IF(RIGHT(SUBSTITUTE(SUBSTITUTE(SUBSTITUTE(SUBSTITUTE(SUBSTITUTE(SUBSTITUTE(U391," ","_"),"(","_"),")","_"),"-","_"),";","_"),"/","_"),1)="_",LEFT(SUBSTITUTE(SUBSTITUTE(SUBSTITUTE(SUBSTITUTE(SUBSTITUTE(SUBSTITUTE(U391," ","_"),"(","_"),")","_"),"-","_"),";","_"),"/","_"),LEN(U391)-1),(SUBSTITUTE(SUBSTITUTE(SUBSTITUTE(SUBSTITUTE(SUBSTITUTE(SUBSTITUTE(U391," ","_"),"(","_"),")","_"),"-","_"),";","_"),"/","_")))</f>
        <v/>
      </c>
      <c r="AH391" s="210" t="str">
        <f t="shared" ref="AH391:AH454" si="111">CONCATENATE(SUBSTITUTE(SUBSTITUTE(SUBSTITUTE(SUBSTITUTE(SUBSTITUTE(SUBSTITUTE(F391," ","_"),"(","_"),")","_"),"-","_"),";","_"),",","_"),"_articles")</f>
        <v>_articles</v>
      </c>
      <c r="AI391" s="210" t="str">
        <f t="shared" ref="AI391:AI454" si="112">IF(RIGHT(SUBSTITUTE(SUBSTITUTE(SUBSTITUTE(SUBSTITUTE(SUBSTITUTE(SUBSTITUTE(T391," ","_"),"(","_"),")","_"),"-","_"),";","_"),"/","_"),1)="_",LEFT(SUBSTITUTE(SUBSTITUTE(SUBSTITUTE(SUBSTITUTE(SUBSTITUTE(SUBSTITUTE(T391," ","_"),"(","_"),")","_"),"-","_"),";","_"),"/","_"),LEN(T391)-1),(SUBSTITUTE(SUBSTITUTE(SUBSTITUTE(SUBSTITUTE(SUBSTITUTE(SUBSTITUTE(T391," ","_"),"(","_"),")","_"),"-","_"),";","_"),"/","_")))</f>
        <v/>
      </c>
      <c r="AJ391" s="210" t="str">
        <f t="shared" ref="AJ391:AJ454" si="113">IF(RIGHT(SUBSTITUTE(SUBSTITUTE(SUBSTITUTE(SUBSTITUTE(SUBSTITUTE(SUBSTITUTE(U391," ","_"),"(","_"),")","_"),"-","_"),";","_"),"/","_"),1)="_",LEFT(SUBSTITUTE(SUBSTITUTE(SUBSTITUTE(SUBSTITUTE(SUBSTITUTE(SUBSTITUTE(U391," ","_"),"(","_"),")","_"),"-","_"),";","_"),"/","_"),LEN(U391)-1),(SUBSTITUTE(SUBSTITUTE(SUBSTITUTE(SUBSTITUTE(SUBSTITUTE(SUBSTITUTE(U391," ","_"),"(","_"),")","_"),"-","_"),";","_"),"/","_")))</f>
        <v/>
      </c>
      <c r="AK391" s="210" t="str">
        <f>IF(LEN(F391)&gt;1,CONCATENATE(Table6[[#This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1" s="210" t="str">
        <f>IF(LEN(F391)&gt;1,IF(COUNTIFS($AK$6:AK$502,LEFT(AK391,250))&gt;1,"Duplicate entry: it seems that you have two rows reporting the same stockpile, please verify that it is not a duplicate",""),"")</f>
        <v/>
      </c>
      <c r="AM391" s="210" t="str">
        <f>IF(LEN(F391)&gt;0,IF(ISNUMBER(MATCH(F391,Annex_I_II_entries,0)),"","The Entry name is not within the dropdown list, make sure that you have not copied and pasted overwritting the cell format (with its correponding dropdown list) in column A"),"")</f>
        <v/>
      </c>
      <c r="AN391" s="210" t="str">
        <f t="shared" ref="AN391:AN454" ca="1" si="114">IF(LEN(G391)&gt;0,IF(ISNUMBER(MATCH(G391,INDIRECT(AC391),0)),"","The EC number is not within the dropdown list, make sure that you have not copied and pasted overwritting the cell format (with its correponding dropdown list) in column B or that you have not removed/modified the name of the entry in column E"),"")</f>
        <v/>
      </c>
      <c r="AO391" s="210" t="str">
        <f t="shared" ref="AO391:AO454" ca="1" si="115">IF(LEN(H391)&gt;0,IF(ISNUMBER(MATCH(H391,INDIRECT(AD391),0)),"","The CAS number is not within the dropdown list, make sure that you have not copied and pasted overwritting the cell format (with its correponding dropdown list) in column C, or that you have not removed/modified the name of the entry in column E"),"")</f>
        <v/>
      </c>
      <c r="AP391" s="211" t="str">
        <f t="shared" ref="AP391:AP454" ca="1" si="116">IF(AND(LEN(T391)&gt;0,O391&lt;&gt;"article"),IF(ISNUMBER(MATCH(T391,INDIRECT(AE391),0)),"","The derogated use is not within the dropdown list, make sure that you have not copied and pasted overwritting the cell format (with its correponding dropdown list) in column R"),IF(AND(LEN(T391)&gt;0,O391="article"),IF(ISNUMBER(MATCH(T391,INDIRECT(AH391),0)),"","The derogated use is not within the dropdown list, make sure that you have not copied and pasted overwritting the cell format (with its correponding dropdown list) in column R"),""))</f>
        <v/>
      </c>
      <c r="AQ391" s="211" t="str">
        <f t="shared" ref="AQ391:AQ454" ca="1" si="117">IF(LEN(U391)&gt;0,IF(ISNUMBER(MATCH(U391,INDIRECT(AF391),0)),"","The derogated use is not within the dropdown list, make sure that you have not copied and pasted overwritting the cell format (with its correponding dropdown list) in column S"),"")</f>
        <v/>
      </c>
      <c r="AR391" s="212" t="str">
        <f t="shared" ref="AR391:AR454" ca="1" si="118">IF(LEN(V391)&gt;0,IF(ISNUMBER(MATCH(V391,INDIRECT(AG391),0)),"","The derogated use is not within the dropdown list, make sure that you have not copied and pasted overwritting the cell format (with its correponding dropdown list) in column T"),"")</f>
        <v/>
      </c>
    </row>
    <row r="392" spans="1:44" x14ac:dyDescent="0.25">
      <c r="A392" s="86"/>
      <c r="B392" s="86"/>
      <c r="C392" s="144"/>
      <c r="D392" s="145"/>
      <c r="E392" s="144"/>
      <c r="F392" s="144"/>
      <c r="G392" s="144"/>
      <c r="H392" s="144"/>
      <c r="I392" s="191" t="str">
        <f>_xlfn.IFNA(VLOOKUP(F392,'Reference data SID'!$D$2:$Q$673,14,FALSE),"")</f>
        <v/>
      </c>
      <c r="J392" s="191" t="str">
        <f>_xlfn.IFNA(VLOOKUP(I392,'Reference data SID'!$C$3:$E$673,3,FALSE),"")</f>
        <v/>
      </c>
      <c r="K392" s="64" t="str">
        <f>_xlfn.IFNA(IF(J392=FALSE,I392,IF(ISBLANK(G392),VLOOKUP(H392,'Reference data SID'!$N:$P,3,FALSE),VLOOKUP(G392,'Reference data SID'!$M:$P,4,FALSE))),"")</f>
        <v/>
      </c>
      <c r="L392" s="148" t="str">
        <f>_xlfn.IFNA(VLOOKUP(K392,'Reference data SID'!L:M,2,FALSE),"")</f>
        <v/>
      </c>
      <c r="M392" s="148" t="str">
        <f>_xlfn.IFNA(VLOOKUP(K392,'Reference data SID'!L:N,3,FALSE),"")</f>
        <v/>
      </c>
      <c r="N392" s="148" t="str">
        <f>_xlfn.IFNA(VLOOKUP(K392,'Reference data SID'!L:O,4,FALSE),"")</f>
        <v/>
      </c>
      <c r="O392" s="144"/>
      <c r="P392" s="144"/>
      <c r="Q392" s="144"/>
      <c r="R392" s="144"/>
      <c r="S392" s="144"/>
      <c r="T392" s="146"/>
      <c r="U392" s="146"/>
      <c r="V392" s="146"/>
      <c r="W392" s="144"/>
      <c r="X392" s="149" t="str">
        <f t="shared" ca="1" si="102"/>
        <v/>
      </c>
      <c r="Y392" s="210" t="str">
        <f>_xlfn.IFNA(VLOOKUP(F392,'Reference data SID'!D:E,2,FALSE),"")</f>
        <v/>
      </c>
      <c r="Z392" s="210" t="str">
        <f t="shared" si="103"/>
        <v>not ok</v>
      </c>
      <c r="AA392" s="210" t="str">
        <f t="shared" si="104"/>
        <v>not ok</v>
      </c>
      <c r="AB392" s="210" t="str">
        <f t="shared" si="105"/>
        <v>ok</v>
      </c>
      <c r="AC392" s="210" t="str">
        <f t="shared" si="106"/>
        <v>_EC</v>
      </c>
      <c r="AD392" s="210" t="str">
        <f t="shared" si="107"/>
        <v>_CAS</v>
      </c>
      <c r="AE392" s="210" t="str">
        <f t="shared" si="108"/>
        <v>_uses</v>
      </c>
      <c r="AF392" s="210" t="str">
        <f t="shared" si="109"/>
        <v/>
      </c>
      <c r="AG392" s="210" t="str">
        <f t="shared" si="110"/>
        <v/>
      </c>
      <c r="AH392" s="210" t="str">
        <f t="shared" si="111"/>
        <v>_articles</v>
      </c>
      <c r="AI392" s="210" t="str">
        <f t="shared" si="112"/>
        <v/>
      </c>
      <c r="AJ392" s="210" t="str">
        <f t="shared" si="113"/>
        <v/>
      </c>
      <c r="AK392" s="210" t="str">
        <f>IF(LEN(F392)&gt;1,CONCATENATE(Table6[[#This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2" s="210" t="str">
        <f>IF(LEN(F392)&gt;1,IF(COUNTIFS($AK$6:AK$502,LEFT(AK392,250))&gt;1,"Duplicate entry: it seems that you have two rows reporting the same stockpile, please verify that it is not a duplicate",""),"")</f>
        <v/>
      </c>
      <c r="AM392" s="210" t="str">
        <f>IF(LEN(F392)&gt;0,IF(ISNUMBER(MATCH(F392,Annex_I_II_entries,0)),"","The Entry name is not within the dropdown list, make sure that you have not copied and pasted overwritting the cell format (with its correponding dropdown list) in column A"),"")</f>
        <v/>
      </c>
      <c r="AN392" s="210" t="str">
        <f t="shared" ca="1" si="114"/>
        <v/>
      </c>
      <c r="AO392" s="210" t="str">
        <f t="shared" ca="1" si="115"/>
        <v/>
      </c>
      <c r="AP392" s="211" t="str">
        <f t="shared" ca="1" si="116"/>
        <v/>
      </c>
      <c r="AQ392" s="211" t="str">
        <f t="shared" ca="1" si="117"/>
        <v/>
      </c>
      <c r="AR392" s="212" t="str">
        <f t="shared" ca="1" si="118"/>
        <v/>
      </c>
    </row>
    <row r="393" spans="1:44" x14ac:dyDescent="0.25">
      <c r="A393" s="86"/>
      <c r="B393" s="86"/>
      <c r="C393" s="147"/>
      <c r="D393" s="176"/>
      <c r="E393" s="147"/>
      <c r="F393" s="147"/>
      <c r="G393" s="144"/>
      <c r="H393" s="144"/>
      <c r="I393" s="192" t="str">
        <f>_xlfn.IFNA(VLOOKUP(F393,'Reference data SID'!$D$2:$Q$673,14,FALSE),"")</f>
        <v/>
      </c>
      <c r="J393" s="192" t="str">
        <f>_xlfn.IFNA(VLOOKUP(I393,'Reference data SID'!$C$3:$E$673,3,FALSE),"")</f>
        <v/>
      </c>
      <c r="K393" s="64" t="str">
        <f>_xlfn.IFNA(IF(J393=FALSE,I393,IF(ISBLANK(G393),VLOOKUP(H393,'Reference data SID'!$N:$P,3,FALSE),VLOOKUP(G393,'Reference data SID'!$M:$P,4,FALSE))),"")</f>
        <v/>
      </c>
      <c r="L393" s="148" t="str">
        <f>_xlfn.IFNA(VLOOKUP(K393,'Reference data SID'!L:M,2,FALSE),"")</f>
        <v/>
      </c>
      <c r="M393" s="148" t="str">
        <f>_xlfn.IFNA(VLOOKUP(K393,'Reference data SID'!L:N,3,FALSE),"")</f>
        <v/>
      </c>
      <c r="N393" s="148" t="str">
        <f>_xlfn.IFNA(VLOOKUP(K393,'Reference data SID'!L:O,4,FALSE),"")</f>
        <v/>
      </c>
      <c r="O393" s="147"/>
      <c r="P393" s="147"/>
      <c r="Q393" s="147"/>
      <c r="R393" s="147"/>
      <c r="S393" s="147"/>
      <c r="T393" s="146"/>
      <c r="U393" s="146"/>
      <c r="V393" s="146"/>
      <c r="W393" s="147"/>
      <c r="X393" s="149" t="str">
        <f t="shared" ca="1" si="102"/>
        <v/>
      </c>
      <c r="Y393" s="210" t="str">
        <f>_xlfn.IFNA(VLOOKUP(F393,'Reference data SID'!D:E,2,FALSE),"")</f>
        <v/>
      </c>
      <c r="Z393" s="210" t="str">
        <f t="shared" si="103"/>
        <v>not ok</v>
      </c>
      <c r="AA393" s="210" t="str">
        <f t="shared" si="104"/>
        <v>not ok</v>
      </c>
      <c r="AB393" s="210" t="str">
        <f t="shared" si="105"/>
        <v>ok</v>
      </c>
      <c r="AC393" s="210" t="str">
        <f t="shared" si="106"/>
        <v>_EC</v>
      </c>
      <c r="AD393" s="210" t="str">
        <f t="shared" si="107"/>
        <v>_CAS</v>
      </c>
      <c r="AE393" s="210" t="str">
        <f t="shared" si="108"/>
        <v>_uses</v>
      </c>
      <c r="AF393" s="210" t="str">
        <f t="shared" si="109"/>
        <v/>
      </c>
      <c r="AG393" s="210" t="str">
        <f t="shared" si="110"/>
        <v/>
      </c>
      <c r="AH393" s="210" t="str">
        <f t="shared" si="111"/>
        <v>_articles</v>
      </c>
      <c r="AI393" s="210" t="str">
        <f t="shared" si="112"/>
        <v/>
      </c>
      <c r="AJ393" s="210" t="str">
        <f t="shared" si="113"/>
        <v/>
      </c>
      <c r="AK393" s="210" t="str">
        <f>IF(LEN(F393)&gt;1,CONCATENATE(Table6[[#This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3" s="210" t="str">
        <f>IF(LEN(F393)&gt;1,IF(COUNTIFS($AK$6:AK$502,LEFT(AK393,250))&gt;1,"Duplicate entry: it seems that you have two rows reporting the same stockpile, please verify that it is not a duplicate",""),"")</f>
        <v/>
      </c>
      <c r="AM393" s="210" t="str">
        <f>IF(LEN(F393)&gt;0,IF(ISNUMBER(MATCH(F393,Annex_I_II_entries,0)),"","The Entry name is not within the dropdown list, make sure that you have not copied and pasted overwritting the cell format (with its correponding dropdown list) in column A"),"")</f>
        <v/>
      </c>
      <c r="AN393" s="210" t="str">
        <f t="shared" ca="1" si="114"/>
        <v/>
      </c>
      <c r="AO393" s="210" t="str">
        <f t="shared" ca="1" si="115"/>
        <v/>
      </c>
      <c r="AP393" s="211" t="str">
        <f t="shared" ca="1" si="116"/>
        <v/>
      </c>
      <c r="AQ393" s="211" t="str">
        <f t="shared" ca="1" si="117"/>
        <v/>
      </c>
      <c r="AR393" s="212" t="str">
        <f t="shared" ca="1" si="118"/>
        <v/>
      </c>
    </row>
    <row r="394" spans="1:44" x14ac:dyDescent="0.25">
      <c r="A394" s="86"/>
      <c r="B394" s="86"/>
      <c r="C394" s="144"/>
      <c r="D394" s="145"/>
      <c r="E394" s="144"/>
      <c r="F394" s="144"/>
      <c r="G394" s="144"/>
      <c r="H394" s="144"/>
      <c r="I394" s="191" t="str">
        <f>_xlfn.IFNA(VLOOKUP(F394,'Reference data SID'!$D$2:$Q$673,14,FALSE),"")</f>
        <v/>
      </c>
      <c r="J394" s="191" t="str">
        <f>_xlfn.IFNA(VLOOKUP(I394,'Reference data SID'!$C$3:$E$673,3,FALSE),"")</f>
        <v/>
      </c>
      <c r="K394" s="64" t="str">
        <f>_xlfn.IFNA(IF(J394=FALSE,I394,IF(ISBLANK(G394),VLOOKUP(H394,'Reference data SID'!$N:$P,3,FALSE),VLOOKUP(G394,'Reference data SID'!$M:$P,4,FALSE))),"")</f>
        <v/>
      </c>
      <c r="L394" s="148" t="str">
        <f>_xlfn.IFNA(VLOOKUP(K394,'Reference data SID'!L:M,2,FALSE),"")</f>
        <v/>
      </c>
      <c r="M394" s="148" t="str">
        <f>_xlfn.IFNA(VLOOKUP(K394,'Reference data SID'!L:N,3,FALSE),"")</f>
        <v/>
      </c>
      <c r="N394" s="148" t="str">
        <f>_xlfn.IFNA(VLOOKUP(K394,'Reference data SID'!L:O,4,FALSE),"")</f>
        <v/>
      </c>
      <c r="O394" s="144"/>
      <c r="P394" s="144"/>
      <c r="Q394" s="144"/>
      <c r="R394" s="144"/>
      <c r="S394" s="144"/>
      <c r="T394" s="146"/>
      <c r="U394" s="146"/>
      <c r="V394" s="146"/>
      <c r="W394" s="144"/>
      <c r="X394" s="149" t="str">
        <f t="shared" ca="1" si="102"/>
        <v/>
      </c>
      <c r="Y394" s="210" t="str">
        <f>_xlfn.IFNA(VLOOKUP(F394,'Reference data SID'!D:E,2,FALSE),"")</f>
        <v/>
      </c>
      <c r="Z394" s="210" t="str">
        <f t="shared" si="103"/>
        <v>not ok</v>
      </c>
      <c r="AA394" s="210" t="str">
        <f t="shared" si="104"/>
        <v>not ok</v>
      </c>
      <c r="AB394" s="210" t="str">
        <f t="shared" si="105"/>
        <v>ok</v>
      </c>
      <c r="AC394" s="210" t="str">
        <f t="shared" si="106"/>
        <v>_EC</v>
      </c>
      <c r="AD394" s="210" t="str">
        <f t="shared" si="107"/>
        <v>_CAS</v>
      </c>
      <c r="AE394" s="210" t="str">
        <f t="shared" si="108"/>
        <v>_uses</v>
      </c>
      <c r="AF394" s="210" t="str">
        <f t="shared" si="109"/>
        <v/>
      </c>
      <c r="AG394" s="210" t="str">
        <f t="shared" si="110"/>
        <v/>
      </c>
      <c r="AH394" s="210" t="str">
        <f t="shared" si="111"/>
        <v>_articles</v>
      </c>
      <c r="AI394" s="210" t="str">
        <f t="shared" si="112"/>
        <v/>
      </c>
      <c r="AJ394" s="210" t="str">
        <f t="shared" si="113"/>
        <v/>
      </c>
      <c r="AK394" s="210" t="str">
        <f>IF(LEN(F394)&gt;1,CONCATENATE(Table6[[#This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4" s="210" t="str">
        <f>IF(LEN(F394)&gt;1,IF(COUNTIFS($AK$6:AK$502,LEFT(AK394,250))&gt;1,"Duplicate entry: it seems that you have two rows reporting the same stockpile, please verify that it is not a duplicate",""),"")</f>
        <v/>
      </c>
      <c r="AM394" s="210" t="str">
        <f>IF(LEN(F394)&gt;0,IF(ISNUMBER(MATCH(F394,Annex_I_II_entries,0)),"","The Entry name is not within the dropdown list, make sure that you have not copied and pasted overwritting the cell format (with its correponding dropdown list) in column A"),"")</f>
        <v/>
      </c>
      <c r="AN394" s="210" t="str">
        <f t="shared" ca="1" si="114"/>
        <v/>
      </c>
      <c r="AO394" s="210" t="str">
        <f t="shared" ca="1" si="115"/>
        <v/>
      </c>
      <c r="AP394" s="211" t="str">
        <f t="shared" ca="1" si="116"/>
        <v/>
      </c>
      <c r="AQ394" s="211" t="str">
        <f t="shared" ca="1" si="117"/>
        <v/>
      </c>
      <c r="AR394" s="212" t="str">
        <f t="shared" ca="1" si="118"/>
        <v/>
      </c>
    </row>
    <row r="395" spans="1:44" x14ac:dyDescent="0.25">
      <c r="A395" s="86"/>
      <c r="B395" s="86"/>
      <c r="C395" s="147"/>
      <c r="D395" s="176"/>
      <c r="E395" s="147"/>
      <c r="F395" s="147"/>
      <c r="G395" s="144"/>
      <c r="H395" s="144"/>
      <c r="I395" s="192" t="str">
        <f>_xlfn.IFNA(VLOOKUP(F395,'Reference data SID'!$D$2:$Q$673,14,FALSE),"")</f>
        <v/>
      </c>
      <c r="J395" s="192" t="str">
        <f>_xlfn.IFNA(VLOOKUP(I395,'Reference data SID'!$C$3:$E$673,3,FALSE),"")</f>
        <v/>
      </c>
      <c r="K395" s="64" t="str">
        <f>_xlfn.IFNA(IF(J395=FALSE,I395,IF(ISBLANK(G395),VLOOKUP(H395,'Reference data SID'!$N:$P,3,FALSE),VLOOKUP(G395,'Reference data SID'!$M:$P,4,FALSE))),"")</f>
        <v/>
      </c>
      <c r="L395" s="148" t="str">
        <f>_xlfn.IFNA(VLOOKUP(K395,'Reference data SID'!L:M,2,FALSE),"")</f>
        <v/>
      </c>
      <c r="M395" s="148" t="str">
        <f>_xlfn.IFNA(VLOOKUP(K395,'Reference data SID'!L:N,3,FALSE),"")</f>
        <v/>
      </c>
      <c r="N395" s="148" t="str">
        <f>_xlfn.IFNA(VLOOKUP(K395,'Reference data SID'!L:O,4,FALSE),"")</f>
        <v/>
      </c>
      <c r="O395" s="147"/>
      <c r="P395" s="147"/>
      <c r="Q395" s="147"/>
      <c r="R395" s="147"/>
      <c r="S395" s="147"/>
      <c r="T395" s="146"/>
      <c r="U395" s="146"/>
      <c r="V395" s="146"/>
      <c r="W395" s="147"/>
      <c r="X395" s="149" t="str">
        <f t="shared" ca="1" si="102"/>
        <v/>
      </c>
      <c r="Y395" s="210" t="str">
        <f>_xlfn.IFNA(VLOOKUP(F395,'Reference data SID'!D:E,2,FALSE),"")</f>
        <v/>
      </c>
      <c r="Z395" s="210" t="str">
        <f t="shared" si="103"/>
        <v>not ok</v>
      </c>
      <c r="AA395" s="210" t="str">
        <f t="shared" si="104"/>
        <v>not ok</v>
      </c>
      <c r="AB395" s="210" t="str">
        <f t="shared" si="105"/>
        <v>ok</v>
      </c>
      <c r="AC395" s="210" t="str">
        <f t="shared" si="106"/>
        <v>_EC</v>
      </c>
      <c r="AD395" s="210" t="str">
        <f t="shared" si="107"/>
        <v>_CAS</v>
      </c>
      <c r="AE395" s="210" t="str">
        <f t="shared" si="108"/>
        <v>_uses</v>
      </c>
      <c r="AF395" s="210" t="str">
        <f t="shared" si="109"/>
        <v/>
      </c>
      <c r="AG395" s="210" t="str">
        <f t="shared" si="110"/>
        <v/>
      </c>
      <c r="AH395" s="210" t="str">
        <f t="shared" si="111"/>
        <v>_articles</v>
      </c>
      <c r="AI395" s="210" t="str">
        <f t="shared" si="112"/>
        <v/>
      </c>
      <c r="AJ395" s="210" t="str">
        <f t="shared" si="113"/>
        <v/>
      </c>
      <c r="AK395" s="210" t="str">
        <f>IF(LEN(F395)&gt;1,CONCATENATE(Table6[[#This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5" s="210" t="str">
        <f>IF(LEN(F395)&gt;1,IF(COUNTIFS($AK$6:AK$502,LEFT(AK395,250))&gt;1,"Duplicate entry: it seems that you have two rows reporting the same stockpile, please verify that it is not a duplicate",""),"")</f>
        <v/>
      </c>
      <c r="AM395" s="210" t="str">
        <f>IF(LEN(F395)&gt;0,IF(ISNUMBER(MATCH(F395,Annex_I_II_entries,0)),"","The Entry name is not within the dropdown list, make sure that you have not copied and pasted overwritting the cell format (with its correponding dropdown list) in column A"),"")</f>
        <v/>
      </c>
      <c r="AN395" s="210" t="str">
        <f t="shared" ca="1" si="114"/>
        <v/>
      </c>
      <c r="AO395" s="210" t="str">
        <f t="shared" ca="1" si="115"/>
        <v/>
      </c>
      <c r="AP395" s="211" t="str">
        <f t="shared" ca="1" si="116"/>
        <v/>
      </c>
      <c r="AQ395" s="211" t="str">
        <f t="shared" ca="1" si="117"/>
        <v/>
      </c>
      <c r="AR395" s="212" t="str">
        <f t="shared" ca="1" si="118"/>
        <v/>
      </c>
    </row>
    <row r="396" spans="1:44" x14ac:dyDescent="0.25">
      <c r="A396" s="86"/>
      <c r="B396" s="86"/>
      <c r="C396" s="144"/>
      <c r="D396" s="145"/>
      <c r="E396" s="144"/>
      <c r="F396" s="144"/>
      <c r="G396" s="144"/>
      <c r="H396" s="144"/>
      <c r="I396" s="191" t="str">
        <f>_xlfn.IFNA(VLOOKUP(F396,'Reference data SID'!$D$2:$Q$673,14,FALSE),"")</f>
        <v/>
      </c>
      <c r="J396" s="191" t="str">
        <f>_xlfn.IFNA(VLOOKUP(I396,'Reference data SID'!$C$3:$E$673,3,FALSE),"")</f>
        <v/>
      </c>
      <c r="K396" s="64" t="str">
        <f>_xlfn.IFNA(IF(J396=FALSE,I396,IF(ISBLANK(G396),VLOOKUP(H396,'Reference data SID'!$N:$P,3,FALSE),VLOOKUP(G396,'Reference data SID'!$M:$P,4,FALSE))),"")</f>
        <v/>
      </c>
      <c r="L396" s="148" t="str">
        <f>_xlfn.IFNA(VLOOKUP(K396,'Reference data SID'!L:M,2,FALSE),"")</f>
        <v/>
      </c>
      <c r="M396" s="148" t="str">
        <f>_xlfn.IFNA(VLOOKUP(K396,'Reference data SID'!L:N,3,FALSE),"")</f>
        <v/>
      </c>
      <c r="N396" s="148" t="str">
        <f>_xlfn.IFNA(VLOOKUP(K396,'Reference data SID'!L:O,4,FALSE),"")</f>
        <v/>
      </c>
      <c r="O396" s="144"/>
      <c r="P396" s="144"/>
      <c r="Q396" s="144"/>
      <c r="R396" s="144"/>
      <c r="S396" s="144"/>
      <c r="T396" s="146"/>
      <c r="U396" s="146"/>
      <c r="V396" s="146"/>
      <c r="W396" s="144"/>
      <c r="X396" s="149" t="str">
        <f t="shared" ca="1" si="102"/>
        <v/>
      </c>
      <c r="Y396" s="210" t="str">
        <f>_xlfn.IFNA(VLOOKUP(F396,'Reference data SID'!D:E,2,FALSE),"")</f>
        <v/>
      </c>
      <c r="Z396" s="210" t="str">
        <f t="shared" si="103"/>
        <v>not ok</v>
      </c>
      <c r="AA396" s="210" t="str">
        <f t="shared" si="104"/>
        <v>not ok</v>
      </c>
      <c r="AB396" s="210" t="str">
        <f t="shared" si="105"/>
        <v>ok</v>
      </c>
      <c r="AC396" s="210" t="str">
        <f t="shared" si="106"/>
        <v>_EC</v>
      </c>
      <c r="AD396" s="210" t="str">
        <f t="shared" si="107"/>
        <v>_CAS</v>
      </c>
      <c r="AE396" s="210" t="str">
        <f t="shared" si="108"/>
        <v>_uses</v>
      </c>
      <c r="AF396" s="210" t="str">
        <f t="shared" si="109"/>
        <v/>
      </c>
      <c r="AG396" s="210" t="str">
        <f t="shared" si="110"/>
        <v/>
      </c>
      <c r="AH396" s="210" t="str">
        <f t="shared" si="111"/>
        <v>_articles</v>
      </c>
      <c r="AI396" s="210" t="str">
        <f t="shared" si="112"/>
        <v/>
      </c>
      <c r="AJ396" s="210" t="str">
        <f t="shared" si="113"/>
        <v/>
      </c>
      <c r="AK396" s="210" t="str">
        <f>IF(LEN(F396)&gt;1,CONCATENATE(Table6[[#This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6" s="210" t="str">
        <f>IF(LEN(F396)&gt;1,IF(COUNTIFS($AK$6:AK$502,LEFT(AK396,250))&gt;1,"Duplicate entry: it seems that you have two rows reporting the same stockpile, please verify that it is not a duplicate",""),"")</f>
        <v/>
      </c>
      <c r="AM396" s="210" t="str">
        <f>IF(LEN(F396)&gt;0,IF(ISNUMBER(MATCH(F396,Annex_I_II_entries,0)),"","The Entry name is not within the dropdown list, make sure that you have not copied and pasted overwritting the cell format (with its correponding dropdown list) in column A"),"")</f>
        <v/>
      </c>
      <c r="AN396" s="210" t="str">
        <f t="shared" ca="1" si="114"/>
        <v/>
      </c>
      <c r="AO396" s="210" t="str">
        <f t="shared" ca="1" si="115"/>
        <v/>
      </c>
      <c r="AP396" s="211" t="str">
        <f t="shared" ca="1" si="116"/>
        <v/>
      </c>
      <c r="AQ396" s="211" t="str">
        <f t="shared" ca="1" si="117"/>
        <v/>
      </c>
      <c r="AR396" s="212" t="str">
        <f t="shared" ca="1" si="118"/>
        <v/>
      </c>
    </row>
    <row r="397" spans="1:44" x14ac:dyDescent="0.25">
      <c r="A397" s="86"/>
      <c r="B397" s="86"/>
      <c r="C397" s="147"/>
      <c r="D397" s="176"/>
      <c r="E397" s="147"/>
      <c r="F397" s="147"/>
      <c r="G397" s="144"/>
      <c r="H397" s="144"/>
      <c r="I397" s="192" t="str">
        <f>_xlfn.IFNA(VLOOKUP(F397,'Reference data SID'!$D$2:$Q$673,14,FALSE),"")</f>
        <v/>
      </c>
      <c r="J397" s="192" t="str">
        <f>_xlfn.IFNA(VLOOKUP(I397,'Reference data SID'!$C$3:$E$673,3,FALSE),"")</f>
        <v/>
      </c>
      <c r="K397" s="64" t="str">
        <f>_xlfn.IFNA(IF(J397=FALSE,I397,IF(ISBLANK(G397),VLOOKUP(H397,'Reference data SID'!$N:$P,3,FALSE),VLOOKUP(G397,'Reference data SID'!$M:$P,4,FALSE))),"")</f>
        <v/>
      </c>
      <c r="L397" s="148" t="str">
        <f>_xlfn.IFNA(VLOOKUP(K397,'Reference data SID'!L:M,2,FALSE),"")</f>
        <v/>
      </c>
      <c r="M397" s="148" t="str">
        <f>_xlfn.IFNA(VLOOKUP(K397,'Reference data SID'!L:N,3,FALSE),"")</f>
        <v/>
      </c>
      <c r="N397" s="148" t="str">
        <f>_xlfn.IFNA(VLOOKUP(K397,'Reference data SID'!L:O,4,FALSE),"")</f>
        <v/>
      </c>
      <c r="O397" s="147"/>
      <c r="P397" s="147"/>
      <c r="Q397" s="147"/>
      <c r="R397" s="147"/>
      <c r="S397" s="147"/>
      <c r="T397" s="146"/>
      <c r="U397" s="146"/>
      <c r="V397" s="146"/>
      <c r="W397" s="147"/>
      <c r="X397" s="149" t="str">
        <f t="shared" ca="1" si="102"/>
        <v/>
      </c>
      <c r="Y397" s="210" t="str">
        <f>_xlfn.IFNA(VLOOKUP(F397,'Reference data SID'!D:E,2,FALSE),"")</f>
        <v/>
      </c>
      <c r="Z397" s="210" t="str">
        <f t="shared" si="103"/>
        <v>not ok</v>
      </c>
      <c r="AA397" s="210" t="str">
        <f t="shared" si="104"/>
        <v>not ok</v>
      </c>
      <c r="AB397" s="210" t="str">
        <f t="shared" si="105"/>
        <v>ok</v>
      </c>
      <c r="AC397" s="210" t="str">
        <f t="shared" si="106"/>
        <v>_EC</v>
      </c>
      <c r="AD397" s="210" t="str">
        <f t="shared" si="107"/>
        <v>_CAS</v>
      </c>
      <c r="AE397" s="210" t="str">
        <f t="shared" si="108"/>
        <v>_uses</v>
      </c>
      <c r="AF397" s="210" t="str">
        <f t="shared" si="109"/>
        <v/>
      </c>
      <c r="AG397" s="210" t="str">
        <f t="shared" si="110"/>
        <v/>
      </c>
      <c r="AH397" s="210" t="str">
        <f t="shared" si="111"/>
        <v>_articles</v>
      </c>
      <c r="AI397" s="210" t="str">
        <f t="shared" si="112"/>
        <v/>
      </c>
      <c r="AJ397" s="210" t="str">
        <f t="shared" si="113"/>
        <v/>
      </c>
      <c r="AK397" s="210" t="str">
        <f>IF(LEN(F397)&gt;1,CONCATENATE(Table6[[#This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7" s="210" t="str">
        <f>IF(LEN(F397)&gt;1,IF(COUNTIFS($AK$6:AK$502,LEFT(AK397,250))&gt;1,"Duplicate entry: it seems that you have two rows reporting the same stockpile, please verify that it is not a duplicate",""),"")</f>
        <v/>
      </c>
      <c r="AM397" s="210" t="str">
        <f>IF(LEN(F397)&gt;0,IF(ISNUMBER(MATCH(F397,Annex_I_II_entries,0)),"","The Entry name is not within the dropdown list, make sure that you have not copied and pasted overwritting the cell format (with its correponding dropdown list) in column A"),"")</f>
        <v/>
      </c>
      <c r="AN397" s="210" t="str">
        <f t="shared" ca="1" si="114"/>
        <v/>
      </c>
      <c r="AO397" s="210" t="str">
        <f t="shared" ca="1" si="115"/>
        <v/>
      </c>
      <c r="AP397" s="211" t="str">
        <f t="shared" ca="1" si="116"/>
        <v/>
      </c>
      <c r="AQ397" s="211" t="str">
        <f t="shared" ca="1" si="117"/>
        <v/>
      </c>
      <c r="AR397" s="212" t="str">
        <f t="shared" ca="1" si="118"/>
        <v/>
      </c>
    </row>
    <row r="398" spans="1:44" x14ac:dyDescent="0.25">
      <c r="A398" s="86"/>
      <c r="B398" s="86"/>
      <c r="C398" s="144"/>
      <c r="D398" s="145"/>
      <c r="E398" s="144"/>
      <c r="F398" s="144"/>
      <c r="G398" s="144"/>
      <c r="H398" s="144"/>
      <c r="I398" s="191" t="str">
        <f>_xlfn.IFNA(VLOOKUP(F398,'Reference data SID'!$D$2:$Q$673,14,FALSE),"")</f>
        <v/>
      </c>
      <c r="J398" s="191" t="str">
        <f>_xlfn.IFNA(VLOOKUP(I398,'Reference data SID'!$C$3:$E$673,3,FALSE),"")</f>
        <v/>
      </c>
      <c r="K398" s="64" t="str">
        <f>_xlfn.IFNA(IF(J398=FALSE,I398,IF(ISBLANK(G398),VLOOKUP(H398,'Reference data SID'!$N:$P,3,FALSE),VLOOKUP(G398,'Reference data SID'!$M:$P,4,FALSE))),"")</f>
        <v/>
      </c>
      <c r="L398" s="148" t="str">
        <f>_xlfn.IFNA(VLOOKUP(K398,'Reference data SID'!L:M,2,FALSE),"")</f>
        <v/>
      </c>
      <c r="M398" s="148" t="str">
        <f>_xlfn.IFNA(VLOOKUP(K398,'Reference data SID'!L:N,3,FALSE),"")</f>
        <v/>
      </c>
      <c r="N398" s="148" t="str">
        <f>_xlfn.IFNA(VLOOKUP(K398,'Reference data SID'!L:O,4,FALSE),"")</f>
        <v/>
      </c>
      <c r="O398" s="144"/>
      <c r="P398" s="144"/>
      <c r="Q398" s="144"/>
      <c r="R398" s="144"/>
      <c r="S398" s="144"/>
      <c r="T398" s="146"/>
      <c r="U398" s="146"/>
      <c r="V398" s="146"/>
      <c r="W398" s="144"/>
      <c r="X398" s="149" t="str">
        <f t="shared" ca="1" si="102"/>
        <v/>
      </c>
      <c r="Y398" s="210" t="str">
        <f>_xlfn.IFNA(VLOOKUP(F398,'Reference data SID'!D:E,2,FALSE),"")</f>
        <v/>
      </c>
      <c r="Z398" s="210" t="str">
        <f t="shared" si="103"/>
        <v>not ok</v>
      </c>
      <c r="AA398" s="210" t="str">
        <f t="shared" si="104"/>
        <v>not ok</v>
      </c>
      <c r="AB398" s="210" t="str">
        <f t="shared" si="105"/>
        <v>ok</v>
      </c>
      <c r="AC398" s="210" t="str">
        <f t="shared" si="106"/>
        <v>_EC</v>
      </c>
      <c r="AD398" s="210" t="str">
        <f t="shared" si="107"/>
        <v>_CAS</v>
      </c>
      <c r="AE398" s="210" t="str">
        <f t="shared" si="108"/>
        <v>_uses</v>
      </c>
      <c r="AF398" s="210" t="str">
        <f t="shared" si="109"/>
        <v/>
      </c>
      <c r="AG398" s="210" t="str">
        <f t="shared" si="110"/>
        <v/>
      </c>
      <c r="AH398" s="210" t="str">
        <f t="shared" si="111"/>
        <v>_articles</v>
      </c>
      <c r="AI398" s="210" t="str">
        <f t="shared" si="112"/>
        <v/>
      </c>
      <c r="AJ398" s="210" t="str">
        <f t="shared" si="113"/>
        <v/>
      </c>
      <c r="AK398" s="210" t="str">
        <f>IF(LEN(F398)&gt;1,CONCATENATE(Table6[[#This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8" s="210" t="str">
        <f>IF(LEN(F398)&gt;1,IF(COUNTIFS($AK$6:AK$502,LEFT(AK398,250))&gt;1,"Duplicate entry: it seems that you have two rows reporting the same stockpile, please verify that it is not a duplicate",""),"")</f>
        <v/>
      </c>
      <c r="AM398" s="210" t="str">
        <f>IF(LEN(F398)&gt;0,IF(ISNUMBER(MATCH(F398,Annex_I_II_entries,0)),"","The Entry name is not within the dropdown list, make sure that you have not copied and pasted overwritting the cell format (with its correponding dropdown list) in column A"),"")</f>
        <v/>
      </c>
      <c r="AN398" s="210" t="str">
        <f t="shared" ca="1" si="114"/>
        <v/>
      </c>
      <c r="AO398" s="210" t="str">
        <f t="shared" ca="1" si="115"/>
        <v/>
      </c>
      <c r="AP398" s="211" t="str">
        <f t="shared" ca="1" si="116"/>
        <v/>
      </c>
      <c r="AQ398" s="211" t="str">
        <f t="shared" ca="1" si="117"/>
        <v/>
      </c>
      <c r="AR398" s="212" t="str">
        <f t="shared" ca="1" si="118"/>
        <v/>
      </c>
    </row>
    <row r="399" spans="1:44" x14ac:dyDescent="0.25">
      <c r="A399" s="86"/>
      <c r="B399" s="86"/>
      <c r="C399" s="147"/>
      <c r="D399" s="176"/>
      <c r="E399" s="147"/>
      <c r="F399" s="147"/>
      <c r="G399" s="144"/>
      <c r="H399" s="144"/>
      <c r="I399" s="192" t="str">
        <f>_xlfn.IFNA(VLOOKUP(F399,'Reference data SID'!$D$2:$Q$673,14,FALSE),"")</f>
        <v/>
      </c>
      <c r="J399" s="192" t="str">
        <f>_xlfn.IFNA(VLOOKUP(I399,'Reference data SID'!$C$3:$E$673,3,FALSE),"")</f>
        <v/>
      </c>
      <c r="K399" s="64" t="str">
        <f>_xlfn.IFNA(IF(J399=FALSE,I399,IF(ISBLANK(G399),VLOOKUP(H399,'Reference data SID'!$N:$P,3,FALSE),VLOOKUP(G399,'Reference data SID'!$M:$P,4,FALSE))),"")</f>
        <v/>
      </c>
      <c r="L399" s="148" t="str">
        <f>_xlfn.IFNA(VLOOKUP(K399,'Reference data SID'!L:M,2,FALSE),"")</f>
        <v/>
      </c>
      <c r="M399" s="148" t="str">
        <f>_xlfn.IFNA(VLOOKUP(K399,'Reference data SID'!L:N,3,FALSE),"")</f>
        <v/>
      </c>
      <c r="N399" s="148" t="str">
        <f>_xlfn.IFNA(VLOOKUP(K399,'Reference data SID'!L:O,4,FALSE),"")</f>
        <v/>
      </c>
      <c r="O399" s="147"/>
      <c r="P399" s="147"/>
      <c r="Q399" s="147"/>
      <c r="R399" s="147"/>
      <c r="S399" s="147"/>
      <c r="T399" s="146"/>
      <c r="U399" s="146"/>
      <c r="V399" s="146"/>
      <c r="W399" s="147"/>
      <c r="X399" s="149" t="str">
        <f t="shared" ca="1" si="102"/>
        <v/>
      </c>
      <c r="Y399" s="210" t="str">
        <f>_xlfn.IFNA(VLOOKUP(F399,'Reference data SID'!D:E,2,FALSE),"")</f>
        <v/>
      </c>
      <c r="Z399" s="210" t="str">
        <f t="shared" si="103"/>
        <v>not ok</v>
      </c>
      <c r="AA399" s="210" t="str">
        <f t="shared" si="104"/>
        <v>not ok</v>
      </c>
      <c r="AB399" s="210" t="str">
        <f t="shared" si="105"/>
        <v>ok</v>
      </c>
      <c r="AC399" s="210" t="str">
        <f t="shared" si="106"/>
        <v>_EC</v>
      </c>
      <c r="AD399" s="210" t="str">
        <f t="shared" si="107"/>
        <v>_CAS</v>
      </c>
      <c r="AE399" s="210" t="str">
        <f t="shared" si="108"/>
        <v>_uses</v>
      </c>
      <c r="AF399" s="210" t="str">
        <f t="shared" si="109"/>
        <v/>
      </c>
      <c r="AG399" s="210" t="str">
        <f t="shared" si="110"/>
        <v/>
      </c>
      <c r="AH399" s="210" t="str">
        <f t="shared" si="111"/>
        <v>_articles</v>
      </c>
      <c r="AI399" s="210" t="str">
        <f t="shared" si="112"/>
        <v/>
      </c>
      <c r="AJ399" s="210" t="str">
        <f t="shared" si="113"/>
        <v/>
      </c>
      <c r="AK399" s="210" t="str">
        <f>IF(LEN(F399)&gt;1,CONCATENATE(Table6[[#This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399" s="210" t="str">
        <f>IF(LEN(F399)&gt;1,IF(COUNTIFS($AK$6:AK$502,LEFT(AK399,250))&gt;1,"Duplicate entry: it seems that you have two rows reporting the same stockpile, please verify that it is not a duplicate",""),"")</f>
        <v/>
      </c>
      <c r="AM399" s="210" t="str">
        <f>IF(LEN(F399)&gt;0,IF(ISNUMBER(MATCH(F399,Annex_I_II_entries,0)),"","The Entry name is not within the dropdown list, make sure that you have not copied and pasted overwritting the cell format (with its correponding dropdown list) in column A"),"")</f>
        <v/>
      </c>
      <c r="AN399" s="210" t="str">
        <f t="shared" ca="1" si="114"/>
        <v/>
      </c>
      <c r="AO399" s="210" t="str">
        <f t="shared" ca="1" si="115"/>
        <v/>
      </c>
      <c r="AP399" s="211" t="str">
        <f t="shared" ca="1" si="116"/>
        <v/>
      </c>
      <c r="AQ399" s="211" t="str">
        <f t="shared" ca="1" si="117"/>
        <v/>
      </c>
      <c r="AR399" s="212" t="str">
        <f t="shared" ca="1" si="118"/>
        <v/>
      </c>
    </row>
    <row r="400" spans="1:44" x14ac:dyDescent="0.25">
      <c r="A400" s="86"/>
      <c r="B400" s="86"/>
      <c r="C400" s="144"/>
      <c r="D400" s="145"/>
      <c r="E400" s="144"/>
      <c r="F400" s="144"/>
      <c r="G400" s="144"/>
      <c r="H400" s="144"/>
      <c r="I400" s="191" t="str">
        <f>_xlfn.IFNA(VLOOKUP(F400,'Reference data SID'!$D$2:$Q$673,14,FALSE),"")</f>
        <v/>
      </c>
      <c r="J400" s="191" t="str">
        <f>_xlfn.IFNA(VLOOKUP(I400,'Reference data SID'!$C$3:$E$673,3,FALSE),"")</f>
        <v/>
      </c>
      <c r="K400" s="64" t="str">
        <f>_xlfn.IFNA(IF(J400=FALSE,I400,IF(ISBLANK(G400),VLOOKUP(H400,'Reference data SID'!$N:$P,3,FALSE),VLOOKUP(G400,'Reference data SID'!$M:$P,4,FALSE))),"")</f>
        <v/>
      </c>
      <c r="L400" s="148" t="str">
        <f>_xlfn.IFNA(VLOOKUP(K400,'Reference data SID'!L:M,2,FALSE),"")</f>
        <v/>
      </c>
      <c r="M400" s="148" t="str">
        <f>_xlfn.IFNA(VLOOKUP(K400,'Reference data SID'!L:N,3,FALSE),"")</f>
        <v/>
      </c>
      <c r="N400" s="148" t="str">
        <f>_xlfn.IFNA(VLOOKUP(K400,'Reference data SID'!L:O,4,FALSE),"")</f>
        <v/>
      </c>
      <c r="O400" s="144"/>
      <c r="P400" s="144"/>
      <c r="Q400" s="144"/>
      <c r="R400" s="144"/>
      <c r="S400" s="144"/>
      <c r="T400" s="146"/>
      <c r="U400" s="146"/>
      <c r="V400" s="146"/>
      <c r="W400" s="144"/>
      <c r="X400" s="149" t="str">
        <f t="shared" ca="1" si="102"/>
        <v/>
      </c>
      <c r="Y400" s="210" t="str">
        <f>_xlfn.IFNA(VLOOKUP(F400,'Reference data SID'!D:E,2,FALSE),"")</f>
        <v/>
      </c>
      <c r="Z400" s="210" t="str">
        <f t="shared" si="103"/>
        <v>not ok</v>
      </c>
      <c r="AA400" s="210" t="str">
        <f t="shared" si="104"/>
        <v>not ok</v>
      </c>
      <c r="AB400" s="210" t="str">
        <f t="shared" si="105"/>
        <v>ok</v>
      </c>
      <c r="AC400" s="210" t="str">
        <f t="shared" si="106"/>
        <v>_EC</v>
      </c>
      <c r="AD400" s="210" t="str">
        <f t="shared" si="107"/>
        <v>_CAS</v>
      </c>
      <c r="AE400" s="210" t="str">
        <f t="shared" si="108"/>
        <v>_uses</v>
      </c>
      <c r="AF400" s="210" t="str">
        <f t="shared" si="109"/>
        <v/>
      </c>
      <c r="AG400" s="210" t="str">
        <f t="shared" si="110"/>
        <v/>
      </c>
      <c r="AH400" s="210" t="str">
        <f t="shared" si="111"/>
        <v>_articles</v>
      </c>
      <c r="AI400" s="210" t="str">
        <f t="shared" si="112"/>
        <v/>
      </c>
      <c r="AJ400" s="210" t="str">
        <f t="shared" si="113"/>
        <v/>
      </c>
      <c r="AK400" s="210" t="str">
        <f>IF(LEN(F400)&gt;1,CONCATENATE(Table6[[#This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0" s="210" t="str">
        <f>IF(LEN(F400)&gt;1,IF(COUNTIFS($AK$6:AK$502,LEFT(AK400,250))&gt;1,"Duplicate entry: it seems that you have two rows reporting the same stockpile, please verify that it is not a duplicate",""),"")</f>
        <v/>
      </c>
      <c r="AM400" s="210" t="str">
        <f>IF(LEN(F400)&gt;0,IF(ISNUMBER(MATCH(F400,Annex_I_II_entries,0)),"","The Entry name is not within the dropdown list, make sure that you have not copied and pasted overwritting the cell format (with its correponding dropdown list) in column A"),"")</f>
        <v/>
      </c>
      <c r="AN400" s="210" t="str">
        <f t="shared" ca="1" si="114"/>
        <v/>
      </c>
      <c r="AO400" s="210" t="str">
        <f t="shared" ca="1" si="115"/>
        <v/>
      </c>
      <c r="AP400" s="211" t="str">
        <f t="shared" ca="1" si="116"/>
        <v/>
      </c>
      <c r="AQ400" s="211" t="str">
        <f t="shared" ca="1" si="117"/>
        <v/>
      </c>
      <c r="AR400" s="212" t="str">
        <f t="shared" ca="1" si="118"/>
        <v/>
      </c>
    </row>
    <row r="401" spans="1:44" x14ac:dyDescent="0.25">
      <c r="A401" s="86"/>
      <c r="B401" s="86"/>
      <c r="C401" s="147"/>
      <c r="D401" s="176"/>
      <c r="E401" s="147"/>
      <c r="F401" s="147"/>
      <c r="G401" s="144"/>
      <c r="H401" s="144"/>
      <c r="I401" s="192" t="str">
        <f>_xlfn.IFNA(VLOOKUP(F401,'Reference data SID'!$D$2:$Q$673,14,FALSE),"")</f>
        <v/>
      </c>
      <c r="J401" s="192" t="str">
        <f>_xlfn.IFNA(VLOOKUP(I401,'Reference data SID'!$C$3:$E$673,3,FALSE),"")</f>
        <v/>
      </c>
      <c r="K401" s="64" t="str">
        <f>_xlfn.IFNA(IF(J401=FALSE,I401,IF(ISBLANK(G401),VLOOKUP(H401,'Reference data SID'!$N:$P,3,FALSE),VLOOKUP(G401,'Reference data SID'!$M:$P,4,FALSE))),"")</f>
        <v/>
      </c>
      <c r="L401" s="148" t="str">
        <f>_xlfn.IFNA(VLOOKUP(K401,'Reference data SID'!L:M,2,FALSE),"")</f>
        <v/>
      </c>
      <c r="M401" s="148" t="str">
        <f>_xlfn.IFNA(VLOOKUP(K401,'Reference data SID'!L:N,3,FALSE),"")</f>
        <v/>
      </c>
      <c r="N401" s="148" t="str">
        <f>_xlfn.IFNA(VLOOKUP(K401,'Reference data SID'!L:O,4,FALSE),"")</f>
        <v/>
      </c>
      <c r="O401" s="147"/>
      <c r="P401" s="147"/>
      <c r="Q401" s="147"/>
      <c r="R401" s="147"/>
      <c r="S401" s="147"/>
      <c r="T401" s="146"/>
      <c r="U401" s="146"/>
      <c r="V401" s="146"/>
      <c r="W401" s="147"/>
      <c r="X401" s="149" t="str">
        <f t="shared" ca="1" si="102"/>
        <v/>
      </c>
      <c r="Y401" s="210" t="str">
        <f>_xlfn.IFNA(VLOOKUP(F401,'Reference data SID'!D:E,2,FALSE),"")</f>
        <v/>
      </c>
      <c r="Z401" s="210" t="str">
        <f t="shared" si="103"/>
        <v>not ok</v>
      </c>
      <c r="AA401" s="210" t="str">
        <f t="shared" si="104"/>
        <v>not ok</v>
      </c>
      <c r="AB401" s="210" t="str">
        <f t="shared" si="105"/>
        <v>ok</v>
      </c>
      <c r="AC401" s="210" t="str">
        <f t="shared" si="106"/>
        <v>_EC</v>
      </c>
      <c r="AD401" s="210" t="str">
        <f t="shared" si="107"/>
        <v>_CAS</v>
      </c>
      <c r="AE401" s="210" t="str">
        <f t="shared" si="108"/>
        <v>_uses</v>
      </c>
      <c r="AF401" s="210" t="str">
        <f t="shared" si="109"/>
        <v/>
      </c>
      <c r="AG401" s="210" t="str">
        <f t="shared" si="110"/>
        <v/>
      </c>
      <c r="AH401" s="210" t="str">
        <f t="shared" si="111"/>
        <v>_articles</v>
      </c>
      <c r="AI401" s="210" t="str">
        <f t="shared" si="112"/>
        <v/>
      </c>
      <c r="AJ401" s="210" t="str">
        <f t="shared" si="113"/>
        <v/>
      </c>
      <c r="AK401" s="210" t="str">
        <f>IF(LEN(F401)&gt;1,CONCATENATE(Table6[[#This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1" s="210" t="str">
        <f>IF(LEN(F401)&gt;1,IF(COUNTIFS($AK$6:AK$502,LEFT(AK401,250))&gt;1,"Duplicate entry: it seems that you have two rows reporting the same stockpile, please verify that it is not a duplicate",""),"")</f>
        <v/>
      </c>
      <c r="AM401" s="210" t="str">
        <f>IF(LEN(F401)&gt;0,IF(ISNUMBER(MATCH(F401,Annex_I_II_entries,0)),"","The Entry name is not within the dropdown list, make sure that you have not copied and pasted overwritting the cell format (with its correponding dropdown list) in column A"),"")</f>
        <v/>
      </c>
      <c r="AN401" s="210" t="str">
        <f t="shared" ca="1" si="114"/>
        <v/>
      </c>
      <c r="AO401" s="210" t="str">
        <f t="shared" ca="1" si="115"/>
        <v/>
      </c>
      <c r="AP401" s="211" t="str">
        <f t="shared" ca="1" si="116"/>
        <v/>
      </c>
      <c r="AQ401" s="211" t="str">
        <f t="shared" ca="1" si="117"/>
        <v/>
      </c>
      <c r="AR401" s="212" t="str">
        <f t="shared" ca="1" si="118"/>
        <v/>
      </c>
    </row>
    <row r="402" spans="1:44" x14ac:dyDescent="0.25">
      <c r="A402" s="86"/>
      <c r="B402" s="86"/>
      <c r="C402" s="144"/>
      <c r="D402" s="145"/>
      <c r="E402" s="144"/>
      <c r="F402" s="144"/>
      <c r="G402" s="144"/>
      <c r="H402" s="144"/>
      <c r="I402" s="191" t="str">
        <f>_xlfn.IFNA(VLOOKUP(F402,'Reference data SID'!$D$2:$Q$673,14,FALSE),"")</f>
        <v/>
      </c>
      <c r="J402" s="191" t="str">
        <f>_xlfn.IFNA(VLOOKUP(I402,'Reference data SID'!$C$3:$E$673,3,FALSE),"")</f>
        <v/>
      </c>
      <c r="K402" s="64" t="str">
        <f>_xlfn.IFNA(IF(J402=FALSE,I402,IF(ISBLANK(G402),VLOOKUP(H402,'Reference data SID'!$N:$P,3,FALSE),VLOOKUP(G402,'Reference data SID'!$M:$P,4,FALSE))),"")</f>
        <v/>
      </c>
      <c r="L402" s="148" t="str">
        <f>_xlfn.IFNA(VLOOKUP(K402,'Reference data SID'!L:M,2,FALSE),"")</f>
        <v/>
      </c>
      <c r="M402" s="148" t="str">
        <f>_xlfn.IFNA(VLOOKUP(K402,'Reference data SID'!L:N,3,FALSE),"")</f>
        <v/>
      </c>
      <c r="N402" s="148" t="str">
        <f>_xlfn.IFNA(VLOOKUP(K402,'Reference data SID'!L:O,4,FALSE),"")</f>
        <v/>
      </c>
      <c r="O402" s="144"/>
      <c r="P402" s="144"/>
      <c r="Q402" s="144"/>
      <c r="R402" s="144"/>
      <c r="S402" s="144"/>
      <c r="T402" s="146"/>
      <c r="U402" s="146"/>
      <c r="V402" s="146"/>
      <c r="W402" s="144"/>
      <c r="X402" s="149" t="str">
        <f t="shared" ca="1" si="102"/>
        <v/>
      </c>
      <c r="Y402" s="210" t="str">
        <f>_xlfn.IFNA(VLOOKUP(F402,'Reference data SID'!D:E,2,FALSE),"")</f>
        <v/>
      </c>
      <c r="Z402" s="210" t="str">
        <f t="shared" si="103"/>
        <v>not ok</v>
      </c>
      <c r="AA402" s="210" t="str">
        <f t="shared" si="104"/>
        <v>not ok</v>
      </c>
      <c r="AB402" s="210" t="str">
        <f t="shared" si="105"/>
        <v>ok</v>
      </c>
      <c r="AC402" s="210" t="str">
        <f t="shared" si="106"/>
        <v>_EC</v>
      </c>
      <c r="AD402" s="210" t="str">
        <f t="shared" si="107"/>
        <v>_CAS</v>
      </c>
      <c r="AE402" s="210" t="str">
        <f t="shared" si="108"/>
        <v>_uses</v>
      </c>
      <c r="AF402" s="210" t="str">
        <f t="shared" si="109"/>
        <v/>
      </c>
      <c r="AG402" s="210" t="str">
        <f t="shared" si="110"/>
        <v/>
      </c>
      <c r="AH402" s="210" t="str">
        <f t="shared" si="111"/>
        <v>_articles</v>
      </c>
      <c r="AI402" s="210" t="str">
        <f t="shared" si="112"/>
        <v/>
      </c>
      <c r="AJ402" s="210" t="str">
        <f t="shared" si="113"/>
        <v/>
      </c>
      <c r="AK402" s="210" t="str">
        <f>IF(LEN(F402)&gt;1,CONCATENATE(Table6[[#This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2" s="210" t="str">
        <f>IF(LEN(F402)&gt;1,IF(COUNTIFS($AK$6:AK$502,LEFT(AK402,250))&gt;1,"Duplicate entry: it seems that you have two rows reporting the same stockpile, please verify that it is not a duplicate",""),"")</f>
        <v/>
      </c>
      <c r="AM402" s="210" t="str">
        <f>IF(LEN(F402)&gt;0,IF(ISNUMBER(MATCH(F402,Annex_I_II_entries,0)),"","The Entry name is not within the dropdown list, make sure that you have not copied and pasted overwritting the cell format (with its correponding dropdown list) in column A"),"")</f>
        <v/>
      </c>
      <c r="AN402" s="210" t="str">
        <f t="shared" ca="1" si="114"/>
        <v/>
      </c>
      <c r="AO402" s="210" t="str">
        <f t="shared" ca="1" si="115"/>
        <v/>
      </c>
      <c r="AP402" s="211" t="str">
        <f t="shared" ca="1" si="116"/>
        <v/>
      </c>
      <c r="AQ402" s="211" t="str">
        <f t="shared" ca="1" si="117"/>
        <v/>
      </c>
      <c r="AR402" s="212" t="str">
        <f t="shared" ca="1" si="118"/>
        <v/>
      </c>
    </row>
    <row r="403" spans="1:44" x14ac:dyDescent="0.25">
      <c r="A403" s="86"/>
      <c r="B403" s="86"/>
      <c r="C403" s="147"/>
      <c r="D403" s="176"/>
      <c r="E403" s="147"/>
      <c r="F403" s="147"/>
      <c r="G403" s="144"/>
      <c r="H403" s="144"/>
      <c r="I403" s="192" t="str">
        <f>_xlfn.IFNA(VLOOKUP(F403,'Reference data SID'!$D$2:$Q$673,14,FALSE),"")</f>
        <v/>
      </c>
      <c r="J403" s="192" t="str">
        <f>_xlfn.IFNA(VLOOKUP(I403,'Reference data SID'!$C$3:$E$673,3,FALSE),"")</f>
        <v/>
      </c>
      <c r="K403" s="64" t="str">
        <f>_xlfn.IFNA(IF(J403=FALSE,I403,IF(ISBLANK(G403),VLOOKUP(H403,'Reference data SID'!$N:$P,3,FALSE),VLOOKUP(G403,'Reference data SID'!$M:$P,4,FALSE))),"")</f>
        <v/>
      </c>
      <c r="L403" s="148" t="str">
        <f>_xlfn.IFNA(VLOOKUP(K403,'Reference data SID'!L:M,2,FALSE),"")</f>
        <v/>
      </c>
      <c r="M403" s="148" t="str">
        <f>_xlfn.IFNA(VLOOKUP(K403,'Reference data SID'!L:N,3,FALSE),"")</f>
        <v/>
      </c>
      <c r="N403" s="148" t="str">
        <f>_xlfn.IFNA(VLOOKUP(K403,'Reference data SID'!L:O,4,FALSE),"")</f>
        <v/>
      </c>
      <c r="O403" s="147"/>
      <c r="P403" s="147"/>
      <c r="Q403" s="147"/>
      <c r="R403" s="147"/>
      <c r="S403" s="147"/>
      <c r="T403" s="146"/>
      <c r="U403" s="146"/>
      <c r="V403" s="146"/>
      <c r="W403" s="147"/>
      <c r="X403" s="149" t="str">
        <f t="shared" ca="1" si="102"/>
        <v/>
      </c>
      <c r="Y403" s="210" t="str">
        <f>_xlfn.IFNA(VLOOKUP(F403,'Reference data SID'!D:E,2,FALSE),"")</f>
        <v/>
      </c>
      <c r="Z403" s="210" t="str">
        <f t="shared" si="103"/>
        <v>not ok</v>
      </c>
      <c r="AA403" s="210" t="str">
        <f t="shared" si="104"/>
        <v>not ok</v>
      </c>
      <c r="AB403" s="210" t="str">
        <f t="shared" si="105"/>
        <v>ok</v>
      </c>
      <c r="AC403" s="210" t="str">
        <f t="shared" si="106"/>
        <v>_EC</v>
      </c>
      <c r="AD403" s="210" t="str">
        <f t="shared" si="107"/>
        <v>_CAS</v>
      </c>
      <c r="AE403" s="210" t="str">
        <f t="shared" si="108"/>
        <v>_uses</v>
      </c>
      <c r="AF403" s="210" t="str">
        <f t="shared" si="109"/>
        <v/>
      </c>
      <c r="AG403" s="210" t="str">
        <f t="shared" si="110"/>
        <v/>
      </c>
      <c r="AH403" s="210" t="str">
        <f t="shared" si="111"/>
        <v>_articles</v>
      </c>
      <c r="AI403" s="210" t="str">
        <f t="shared" si="112"/>
        <v/>
      </c>
      <c r="AJ403" s="210" t="str">
        <f t="shared" si="113"/>
        <v/>
      </c>
      <c r="AK403" s="210" t="str">
        <f>IF(LEN(F403)&gt;1,CONCATENATE(Table6[[#This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3" s="210" t="str">
        <f>IF(LEN(F403)&gt;1,IF(COUNTIFS($AK$6:AK$502,LEFT(AK403,250))&gt;1,"Duplicate entry: it seems that you have two rows reporting the same stockpile, please verify that it is not a duplicate",""),"")</f>
        <v/>
      </c>
      <c r="AM403" s="210" t="str">
        <f>IF(LEN(F403)&gt;0,IF(ISNUMBER(MATCH(F403,Annex_I_II_entries,0)),"","The Entry name is not within the dropdown list, make sure that you have not copied and pasted overwritting the cell format (with its correponding dropdown list) in column A"),"")</f>
        <v/>
      </c>
      <c r="AN403" s="210" t="str">
        <f t="shared" ca="1" si="114"/>
        <v/>
      </c>
      <c r="AO403" s="210" t="str">
        <f t="shared" ca="1" si="115"/>
        <v/>
      </c>
      <c r="AP403" s="211" t="str">
        <f t="shared" ca="1" si="116"/>
        <v/>
      </c>
      <c r="AQ403" s="211" t="str">
        <f t="shared" ca="1" si="117"/>
        <v/>
      </c>
      <c r="AR403" s="212" t="str">
        <f t="shared" ca="1" si="118"/>
        <v/>
      </c>
    </row>
    <row r="404" spans="1:44" x14ac:dyDescent="0.25">
      <c r="A404" s="86"/>
      <c r="B404" s="86"/>
      <c r="C404" s="144"/>
      <c r="D404" s="145"/>
      <c r="E404" s="144"/>
      <c r="F404" s="144"/>
      <c r="G404" s="144"/>
      <c r="H404" s="144"/>
      <c r="I404" s="191" t="str">
        <f>_xlfn.IFNA(VLOOKUP(F404,'Reference data SID'!$D$2:$Q$673,14,FALSE),"")</f>
        <v/>
      </c>
      <c r="J404" s="191" t="str">
        <f>_xlfn.IFNA(VLOOKUP(I404,'Reference data SID'!$C$3:$E$673,3,FALSE),"")</f>
        <v/>
      </c>
      <c r="K404" s="64" t="str">
        <f>_xlfn.IFNA(IF(J404=FALSE,I404,IF(ISBLANK(G404),VLOOKUP(H404,'Reference data SID'!$N:$P,3,FALSE),VLOOKUP(G404,'Reference data SID'!$M:$P,4,FALSE))),"")</f>
        <v/>
      </c>
      <c r="L404" s="148" t="str">
        <f>_xlfn.IFNA(VLOOKUP(K404,'Reference data SID'!L:M,2,FALSE),"")</f>
        <v/>
      </c>
      <c r="M404" s="148" t="str">
        <f>_xlfn.IFNA(VLOOKUP(K404,'Reference data SID'!L:N,3,FALSE),"")</f>
        <v/>
      </c>
      <c r="N404" s="148" t="str">
        <f>_xlfn.IFNA(VLOOKUP(K404,'Reference data SID'!L:O,4,FALSE),"")</f>
        <v/>
      </c>
      <c r="O404" s="144"/>
      <c r="P404" s="144"/>
      <c r="Q404" s="144"/>
      <c r="R404" s="144"/>
      <c r="S404" s="144"/>
      <c r="T404" s="146"/>
      <c r="U404" s="146"/>
      <c r="V404" s="146"/>
      <c r="W404" s="144"/>
      <c r="X404" s="149" t="str">
        <f t="shared" ca="1" si="102"/>
        <v/>
      </c>
      <c r="Y404" s="210" t="str">
        <f>_xlfn.IFNA(VLOOKUP(F404,'Reference data SID'!D:E,2,FALSE),"")</f>
        <v/>
      </c>
      <c r="Z404" s="210" t="str">
        <f t="shared" si="103"/>
        <v>not ok</v>
      </c>
      <c r="AA404" s="210" t="str">
        <f t="shared" si="104"/>
        <v>not ok</v>
      </c>
      <c r="AB404" s="210" t="str">
        <f t="shared" si="105"/>
        <v>ok</v>
      </c>
      <c r="AC404" s="210" t="str">
        <f t="shared" si="106"/>
        <v>_EC</v>
      </c>
      <c r="AD404" s="210" t="str">
        <f t="shared" si="107"/>
        <v>_CAS</v>
      </c>
      <c r="AE404" s="210" t="str">
        <f t="shared" si="108"/>
        <v>_uses</v>
      </c>
      <c r="AF404" s="210" t="str">
        <f t="shared" si="109"/>
        <v/>
      </c>
      <c r="AG404" s="210" t="str">
        <f t="shared" si="110"/>
        <v/>
      </c>
      <c r="AH404" s="210" t="str">
        <f t="shared" si="111"/>
        <v>_articles</v>
      </c>
      <c r="AI404" s="210" t="str">
        <f t="shared" si="112"/>
        <v/>
      </c>
      <c r="AJ404" s="210" t="str">
        <f t="shared" si="113"/>
        <v/>
      </c>
      <c r="AK404" s="210" t="str">
        <f>IF(LEN(F404)&gt;1,CONCATENATE(Table6[[#This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4" s="210" t="str">
        <f>IF(LEN(F404)&gt;1,IF(COUNTIFS($AK$6:AK$502,LEFT(AK404,250))&gt;1,"Duplicate entry: it seems that you have two rows reporting the same stockpile, please verify that it is not a duplicate",""),"")</f>
        <v/>
      </c>
      <c r="AM404" s="210" t="str">
        <f>IF(LEN(F404)&gt;0,IF(ISNUMBER(MATCH(F404,Annex_I_II_entries,0)),"","The Entry name is not within the dropdown list, make sure that you have not copied and pasted overwritting the cell format (with its correponding dropdown list) in column A"),"")</f>
        <v/>
      </c>
      <c r="AN404" s="210" t="str">
        <f t="shared" ca="1" si="114"/>
        <v/>
      </c>
      <c r="AO404" s="210" t="str">
        <f t="shared" ca="1" si="115"/>
        <v/>
      </c>
      <c r="AP404" s="211" t="str">
        <f t="shared" ca="1" si="116"/>
        <v/>
      </c>
      <c r="AQ404" s="211" t="str">
        <f t="shared" ca="1" si="117"/>
        <v/>
      </c>
      <c r="AR404" s="212" t="str">
        <f t="shared" ca="1" si="118"/>
        <v/>
      </c>
    </row>
    <row r="405" spans="1:44" x14ac:dyDescent="0.25">
      <c r="A405" s="86"/>
      <c r="B405" s="86"/>
      <c r="C405" s="147"/>
      <c r="D405" s="176"/>
      <c r="E405" s="147"/>
      <c r="F405" s="147"/>
      <c r="G405" s="144"/>
      <c r="H405" s="144"/>
      <c r="I405" s="192" t="str">
        <f>_xlfn.IFNA(VLOOKUP(F405,'Reference data SID'!$D$2:$Q$673,14,FALSE),"")</f>
        <v/>
      </c>
      <c r="J405" s="192" t="str">
        <f>_xlfn.IFNA(VLOOKUP(I405,'Reference data SID'!$C$3:$E$673,3,FALSE),"")</f>
        <v/>
      </c>
      <c r="K405" s="64" t="str">
        <f>_xlfn.IFNA(IF(J405=FALSE,I405,IF(ISBLANK(G405),VLOOKUP(H405,'Reference data SID'!$N:$P,3,FALSE),VLOOKUP(G405,'Reference data SID'!$M:$P,4,FALSE))),"")</f>
        <v/>
      </c>
      <c r="L405" s="148" t="str">
        <f>_xlfn.IFNA(VLOOKUP(K405,'Reference data SID'!L:M,2,FALSE),"")</f>
        <v/>
      </c>
      <c r="M405" s="148" t="str">
        <f>_xlfn.IFNA(VLOOKUP(K405,'Reference data SID'!L:N,3,FALSE),"")</f>
        <v/>
      </c>
      <c r="N405" s="148" t="str">
        <f>_xlfn.IFNA(VLOOKUP(K405,'Reference data SID'!L:O,4,FALSE),"")</f>
        <v/>
      </c>
      <c r="O405" s="147"/>
      <c r="P405" s="147"/>
      <c r="Q405" s="147"/>
      <c r="R405" s="147"/>
      <c r="S405" s="147"/>
      <c r="T405" s="146"/>
      <c r="U405" s="146"/>
      <c r="V405" s="146"/>
      <c r="W405" s="147"/>
      <c r="X405" s="149" t="str">
        <f t="shared" ca="1" si="102"/>
        <v/>
      </c>
      <c r="Y405" s="210" t="str">
        <f>_xlfn.IFNA(VLOOKUP(F405,'Reference data SID'!D:E,2,FALSE),"")</f>
        <v/>
      </c>
      <c r="Z405" s="210" t="str">
        <f t="shared" si="103"/>
        <v>not ok</v>
      </c>
      <c r="AA405" s="210" t="str">
        <f t="shared" si="104"/>
        <v>not ok</v>
      </c>
      <c r="AB405" s="210" t="str">
        <f t="shared" si="105"/>
        <v>ok</v>
      </c>
      <c r="AC405" s="210" t="str">
        <f t="shared" si="106"/>
        <v>_EC</v>
      </c>
      <c r="AD405" s="210" t="str">
        <f t="shared" si="107"/>
        <v>_CAS</v>
      </c>
      <c r="AE405" s="210" t="str">
        <f t="shared" si="108"/>
        <v>_uses</v>
      </c>
      <c r="AF405" s="210" t="str">
        <f t="shared" si="109"/>
        <v/>
      </c>
      <c r="AG405" s="210" t="str">
        <f t="shared" si="110"/>
        <v/>
      </c>
      <c r="AH405" s="210" t="str">
        <f t="shared" si="111"/>
        <v>_articles</v>
      </c>
      <c r="AI405" s="210" t="str">
        <f t="shared" si="112"/>
        <v/>
      </c>
      <c r="AJ405" s="210" t="str">
        <f t="shared" si="113"/>
        <v/>
      </c>
      <c r="AK405" s="210" t="str">
        <f>IF(LEN(F405)&gt;1,CONCATENATE(Table6[[#This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5" s="210" t="str">
        <f>IF(LEN(F405)&gt;1,IF(COUNTIFS($AK$6:AK$502,LEFT(AK405,250))&gt;1,"Duplicate entry: it seems that you have two rows reporting the same stockpile, please verify that it is not a duplicate",""),"")</f>
        <v/>
      </c>
      <c r="AM405" s="210" t="str">
        <f>IF(LEN(F405)&gt;0,IF(ISNUMBER(MATCH(F405,Annex_I_II_entries,0)),"","The Entry name is not within the dropdown list, make sure that you have not copied and pasted overwritting the cell format (with its correponding dropdown list) in column A"),"")</f>
        <v/>
      </c>
      <c r="AN405" s="210" t="str">
        <f t="shared" ca="1" si="114"/>
        <v/>
      </c>
      <c r="AO405" s="210" t="str">
        <f t="shared" ca="1" si="115"/>
        <v/>
      </c>
      <c r="AP405" s="211" t="str">
        <f t="shared" ca="1" si="116"/>
        <v/>
      </c>
      <c r="AQ405" s="211" t="str">
        <f t="shared" ca="1" si="117"/>
        <v/>
      </c>
      <c r="AR405" s="212" t="str">
        <f t="shared" ca="1" si="118"/>
        <v/>
      </c>
    </row>
    <row r="406" spans="1:44" x14ac:dyDescent="0.25">
      <c r="A406" s="86"/>
      <c r="B406" s="86"/>
      <c r="C406" s="144"/>
      <c r="D406" s="145"/>
      <c r="E406" s="144"/>
      <c r="F406" s="144"/>
      <c r="G406" s="144"/>
      <c r="H406" s="144"/>
      <c r="I406" s="191" t="str">
        <f>_xlfn.IFNA(VLOOKUP(F406,'Reference data SID'!$D$2:$Q$673,14,FALSE),"")</f>
        <v/>
      </c>
      <c r="J406" s="191" t="str">
        <f>_xlfn.IFNA(VLOOKUP(I406,'Reference data SID'!$C$3:$E$673,3,FALSE),"")</f>
        <v/>
      </c>
      <c r="K406" s="64" t="str">
        <f>_xlfn.IFNA(IF(J406=FALSE,I406,IF(ISBLANK(G406),VLOOKUP(H406,'Reference data SID'!$N:$P,3,FALSE),VLOOKUP(G406,'Reference data SID'!$M:$P,4,FALSE))),"")</f>
        <v/>
      </c>
      <c r="L406" s="148" t="str">
        <f>_xlfn.IFNA(VLOOKUP(K406,'Reference data SID'!L:M,2,FALSE),"")</f>
        <v/>
      </c>
      <c r="M406" s="148" t="str">
        <f>_xlfn.IFNA(VLOOKUP(K406,'Reference data SID'!L:N,3,FALSE),"")</f>
        <v/>
      </c>
      <c r="N406" s="148" t="str">
        <f>_xlfn.IFNA(VLOOKUP(K406,'Reference data SID'!L:O,4,FALSE),"")</f>
        <v/>
      </c>
      <c r="O406" s="144"/>
      <c r="P406" s="144"/>
      <c r="Q406" s="144"/>
      <c r="R406" s="144"/>
      <c r="S406" s="144"/>
      <c r="T406" s="146"/>
      <c r="U406" s="146"/>
      <c r="V406" s="146"/>
      <c r="W406" s="144"/>
      <c r="X406" s="149" t="str">
        <f t="shared" ca="1" si="102"/>
        <v/>
      </c>
      <c r="Y406" s="210" t="str">
        <f>_xlfn.IFNA(VLOOKUP(F406,'Reference data SID'!D:E,2,FALSE),"")</f>
        <v/>
      </c>
      <c r="Z406" s="210" t="str">
        <f t="shared" si="103"/>
        <v>not ok</v>
      </c>
      <c r="AA406" s="210" t="str">
        <f t="shared" si="104"/>
        <v>not ok</v>
      </c>
      <c r="AB406" s="210" t="str">
        <f t="shared" si="105"/>
        <v>ok</v>
      </c>
      <c r="AC406" s="210" t="str">
        <f t="shared" si="106"/>
        <v>_EC</v>
      </c>
      <c r="AD406" s="210" t="str">
        <f t="shared" si="107"/>
        <v>_CAS</v>
      </c>
      <c r="AE406" s="210" t="str">
        <f t="shared" si="108"/>
        <v>_uses</v>
      </c>
      <c r="AF406" s="210" t="str">
        <f t="shared" si="109"/>
        <v/>
      </c>
      <c r="AG406" s="210" t="str">
        <f t="shared" si="110"/>
        <v/>
      </c>
      <c r="AH406" s="210" t="str">
        <f t="shared" si="111"/>
        <v>_articles</v>
      </c>
      <c r="AI406" s="210" t="str">
        <f t="shared" si="112"/>
        <v/>
      </c>
      <c r="AJ406" s="210" t="str">
        <f t="shared" si="113"/>
        <v/>
      </c>
      <c r="AK406" s="210" t="str">
        <f>IF(LEN(F406)&gt;1,CONCATENATE(Table6[[#This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6" s="210" t="str">
        <f>IF(LEN(F406)&gt;1,IF(COUNTIFS($AK$6:AK$502,LEFT(AK406,250))&gt;1,"Duplicate entry: it seems that you have two rows reporting the same stockpile, please verify that it is not a duplicate",""),"")</f>
        <v/>
      </c>
      <c r="AM406" s="210" t="str">
        <f>IF(LEN(F406)&gt;0,IF(ISNUMBER(MATCH(F406,Annex_I_II_entries,0)),"","The Entry name is not within the dropdown list, make sure that you have not copied and pasted overwritting the cell format (with its correponding dropdown list) in column A"),"")</f>
        <v/>
      </c>
      <c r="AN406" s="210" t="str">
        <f t="shared" ca="1" si="114"/>
        <v/>
      </c>
      <c r="AO406" s="210" t="str">
        <f t="shared" ca="1" si="115"/>
        <v/>
      </c>
      <c r="AP406" s="211" t="str">
        <f t="shared" ca="1" si="116"/>
        <v/>
      </c>
      <c r="AQ406" s="211" t="str">
        <f t="shared" ca="1" si="117"/>
        <v/>
      </c>
      <c r="AR406" s="212" t="str">
        <f t="shared" ca="1" si="118"/>
        <v/>
      </c>
    </row>
    <row r="407" spans="1:44" x14ac:dyDescent="0.25">
      <c r="A407" s="86"/>
      <c r="B407" s="86"/>
      <c r="C407" s="147"/>
      <c r="D407" s="176"/>
      <c r="E407" s="147"/>
      <c r="F407" s="147"/>
      <c r="G407" s="144"/>
      <c r="H407" s="144"/>
      <c r="I407" s="192" t="str">
        <f>_xlfn.IFNA(VLOOKUP(F407,'Reference data SID'!$D$2:$Q$673,14,FALSE),"")</f>
        <v/>
      </c>
      <c r="J407" s="192" t="str">
        <f>_xlfn.IFNA(VLOOKUP(I407,'Reference data SID'!$C$3:$E$673,3,FALSE),"")</f>
        <v/>
      </c>
      <c r="K407" s="64" t="str">
        <f>_xlfn.IFNA(IF(J407=FALSE,I407,IF(ISBLANK(G407),VLOOKUP(H407,'Reference data SID'!$N:$P,3,FALSE),VLOOKUP(G407,'Reference data SID'!$M:$P,4,FALSE))),"")</f>
        <v/>
      </c>
      <c r="L407" s="148" t="str">
        <f>_xlfn.IFNA(VLOOKUP(K407,'Reference data SID'!L:M,2,FALSE),"")</f>
        <v/>
      </c>
      <c r="M407" s="148" t="str">
        <f>_xlfn.IFNA(VLOOKUP(K407,'Reference data SID'!L:N,3,FALSE),"")</f>
        <v/>
      </c>
      <c r="N407" s="148" t="str">
        <f>_xlfn.IFNA(VLOOKUP(K407,'Reference data SID'!L:O,4,FALSE),"")</f>
        <v/>
      </c>
      <c r="O407" s="147"/>
      <c r="P407" s="147"/>
      <c r="Q407" s="147"/>
      <c r="R407" s="147"/>
      <c r="S407" s="147"/>
      <c r="T407" s="146"/>
      <c r="U407" s="146"/>
      <c r="V407" s="146"/>
      <c r="W407" s="147"/>
      <c r="X407" s="149" t="str">
        <f t="shared" ca="1" si="102"/>
        <v/>
      </c>
      <c r="Y407" s="210" t="str">
        <f>_xlfn.IFNA(VLOOKUP(F407,'Reference data SID'!D:E,2,FALSE),"")</f>
        <v/>
      </c>
      <c r="Z407" s="210" t="str">
        <f t="shared" si="103"/>
        <v>not ok</v>
      </c>
      <c r="AA407" s="210" t="str">
        <f t="shared" si="104"/>
        <v>not ok</v>
      </c>
      <c r="AB407" s="210" t="str">
        <f t="shared" si="105"/>
        <v>ok</v>
      </c>
      <c r="AC407" s="210" t="str">
        <f t="shared" si="106"/>
        <v>_EC</v>
      </c>
      <c r="AD407" s="210" t="str">
        <f t="shared" si="107"/>
        <v>_CAS</v>
      </c>
      <c r="AE407" s="210" t="str">
        <f t="shared" si="108"/>
        <v>_uses</v>
      </c>
      <c r="AF407" s="210" t="str">
        <f t="shared" si="109"/>
        <v/>
      </c>
      <c r="AG407" s="210" t="str">
        <f t="shared" si="110"/>
        <v/>
      </c>
      <c r="AH407" s="210" t="str">
        <f t="shared" si="111"/>
        <v>_articles</v>
      </c>
      <c r="AI407" s="210" t="str">
        <f t="shared" si="112"/>
        <v/>
      </c>
      <c r="AJ407" s="210" t="str">
        <f t="shared" si="113"/>
        <v/>
      </c>
      <c r="AK407" s="210" t="str">
        <f>IF(LEN(F407)&gt;1,CONCATENATE(Table6[[#This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7" s="210" t="str">
        <f>IF(LEN(F407)&gt;1,IF(COUNTIFS($AK$6:AK$502,LEFT(AK407,250))&gt;1,"Duplicate entry: it seems that you have two rows reporting the same stockpile, please verify that it is not a duplicate",""),"")</f>
        <v/>
      </c>
      <c r="AM407" s="210" t="str">
        <f>IF(LEN(F407)&gt;0,IF(ISNUMBER(MATCH(F407,Annex_I_II_entries,0)),"","The Entry name is not within the dropdown list, make sure that you have not copied and pasted overwritting the cell format (with its correponding dropdown list) in column A"),"")</f>
        <v/>
      </c>
      <c r="AN407" s="210" t="str">
        <f t="shared" ca="1" si="114"/>
        <v/>
      </c>
      <c r="AO407" s="210" t="str">
        <f t="shared" ca="1" si="115"/>
        <v/>
      </c>
      <c r="AP407" s="211" t="str">
        <f t="shared" ca="1" si="116"/>
        <v/>
      </c>
      <c r="AQ407" s="211" t="str">
        <f t="shared" ca="1" si="117"/>
        <v/>
      </c>
      <c r="AR407" s="212" t="str">
        <f t="shared" ca="1" si="118"/>
        <v/>
      </c>
    </row>
    <row r="408" spans="1:44" x14ac:dyDescent="0.25">
      <c r="A408" s="86"/>
      <c r="B408" s="86"/>
      <c r="C408" s="144"/>
      <c r="D408" s="145"/>
      <c r="E408" s="144"/>
      <c r="F408" s="144"/>
      <c r="G408" s="144"/>
      <c r="H408" s="144"/>
      <c r="I408" s="191" t="str">
        <f>_xlfn.IFNA(VLOOKUP(F408,'Reference data SID'!$D$2:$Q$673,14,FALSE),"")</f>
        <v/>
      </c>
      <c r="J408" s="191" t="str">
        <f>_xlfn.IFNA(VLOOKUP(I408,'Reference data SID'!$C$3:$E$673,3,FALSE),"")</f>
        <v/>
      </c>
      <c r="K408" s="64" t="str">
        <f>_xlfn.IFNA(IF(J408=FALSE,I408,IF(ISBLANK(G408),VLOOKUP(H408,'Reference data SID'!$N:$P,3,FALSE),VLOOKUP(G408,'Reference data SID'!$M:$P,4,FALSE))),"")</f>
        <v/>
      </c>
      <c r="L408" s="148" t="str">
        <f>_xlfn.IFNA(VLOOKUP(K408,'Reference data SID'!L:M,2,FALSE),"")</f>
        <v/>
      </c>
      <c r="M408" s="148" t="str">
        <f>_xlfn.IFNA(VLOOKUP(K408,'Reference data SID'!L:N,3,FALSE),"")</f>
        <v/>
      </c>
      <c r="N408" s="148" t="str">
        <f>_xlfn.IFNA(VLOOKUP(K408,'Reference data SID'!L:O,4,FALSE),"")</f>
        <v/>
      </c>
      <c r="O408" s="144"/>
      <c r="P408" s="144"/>
      <c r="Q408" s="144"/>
      <c r="R408" s="144"/>
      <c r="S408" s="144"/>
      <c r="T408" s="146"/>
      <c r="U408" s="146"/>
      <c r="V408" s="146"/>
      <c r="W408" s="144"/>
      <c r="X408" s="149" t="str">
        <f t="shared" ca="1" si="102"/>
        <v/>
      </c>
      <c r="Y408" s="210" t="str">
        <f>_xlfn.IFNA(VLOOKUP(F408,'Reference data SID'!D:E,2,FALSE),"")</f>
        <v/>
      </c>
      <c r="Z408" s="210" t="str">
        <f t="shared" si="103"/>
        <v>not ok</v>
      </c>
      <c r="AA408" s="210" t="str">
        <f t="shared" si="104"/>
        <v>not ok</v>
      </c>
      <c r="AB408" s="210" t="str">
        <f t="shared" si="105"/>
        <v>ok</v>
      </c>
      <c r="AC408" s="210" t="str">
        <f t="shared" si="106"/>
        <v>_EC</v>
      </c>
      <c r="AD408" s="210" t="str">
        <f t="shared" si="107"/>
        <v>_CAS</v>
      </c>
      <c r="AE408" s="210" t="str">
        <f t="shared" si="108"/>
        <v>_uses</v>
      </c>
      <c r="AF408" s="210" t="str">
        <f t="shared" si="109"/>
        <v/>
      </c>
      <c r="AG408" s="210" t="str">
        <f t="shared" si="110"/>
        <v/>
      </c>
      <c r="AH408" s="210" t="str">
        <f t="shared" si="111"/>
        <v>_articles</v>
      </c>
      <c r="AI408" s="210" t="str">
        <f t="shared" si="112"/>
        <v/>
      </c>
      <c r="AJ408" s="210" t="str">
        <f t="shared" si="113"/>
        <v/>
      </c>
      <c r="AK408" s="210" t="str">
        <f>IF(LEN(F408)&gt;1,CONCATENATE(Table6[[#This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8" s="210" t="str">
        <f>IF(LEN(F408)&gt;1,IF(COUNTIFS($AK$6:AK$502,LEFT(AK408,250))&gt;1,"Duplicate entry: it seems that you have two rows reporting the same stockpile, please verify that it is not a duplicate",""),"")</f>
        <v/>
      </c>
      <c r="AM408" s="210" t="str">
        <f>IF(LEN(F408)&gt;0,IF(ISNUMBER(MATCH(F408,Annex_I_II_entries,0)),"","The Entry name is not within the dropdown list, make sure that you have not copied and pasted overwritting the cell format (with its correponding dropdown list) in column A"),"")</f>
        <v/>
      </c>
      <c r="AN408" s="210" t="str">
        <f t="shared" ca="1" si="114"/>
        <v/>
      </c>
      <c r="AO408" s="210" t="str">
        <f t="shared" ca="1" si="115"/>
        <v/>
      </c>
      <c r="AP408" s="211" t="str">
        <f t="shared" ca="1" si="116"/>
        <v/>
      </c>
      <c r="AQ408" s="211" t="str">
        <f t="shared" ca="1" si="117"/>
        <v/>
      </c>
      <c r="AR408" s="212" t="str">
        <f t="shared" ca="1" si="118"/>
        <v/>
      </c>
    </row>
    <row r="409" spans="1:44" x14ac:dyDescent="0.25">
      <c r="A409" s="86"/>
      <c r="B409" s="86"/>
      <c r="C409" s="147"/>
      <c r="D409" s="176"/>
      <c r="E409" s="147"/>
      <c r="F409" s="147"/>
      <c r="G409" s="144"/>
      <c r="H409" s="144"/>
      <c r="I409" s="192" t="str">
        <f>_xlfn.IFNA(VLOOKUP(F409,'Reference data SID'!$D$2:$Q$673,14,FALSE),"")</f>
        <v/>
      </c>
      <c r="J409" s="192" t="str">
        <f>_xlfn.IFNA(VLOOKUP(I409,'Reference data SID'!$C$3:$E$673,3,FALSE),"")</f>
        <v/>
      </c>
      <c r="K409" s="64" t="str">
        <f>_xlfn.IFNA(IF(J409=FALSE,I409,IF(ISBLANK(G409),VLOOKUP(H409,'Reference data SID'!$N:$P,3,FALSE),VLOOKUP(G409,'Reference data SID'!$M:$P,4,FALSE))),"")</f>
        <v/>
      </c>
      <c r="L409" s="148" t="str">
        <f>_xlfn.IFNA(VLOOKUP(K409,'Reference data SID'!L:M,2,FALSE),"")</f>
        <v/>
      </c>
      <c r="M409" s="148" t="str">
        <f>_xlfn.IFNA(VLOOKUP(K409,'Reference data SID'!L:N,3,FALSE),"")</f>
        <v/>
      </c>
      <c r="N409" s="148" t="str">
        <f>_xlfn.IFNA(VLOOKUP(K409,'Reference data SID'!L:O,4,FALSE),"")</f>
        <v/>
      </c>
      <c r="O409" s="147"/>
      <c r="P409" s="147"/>
      <c r="Q409" s="147"/>
      <c r="R409" s="147"/>
      <c r="S409" s="147"/>
      <c r="T409" s="146"/>
      <c r="U409" s="146"/>
      <c r="V409" s="146"/>
      <c r="W409" s="147"/>
      <c r="X409" s="149" t="str">
        <f t="shared" ca="1" si="102"/>
        <v/>
      </c>
      <c r="Y409" s="210" t="str">
        <f>_xlfn.IFNA(VLOOKUP(F409,'Reference data SID'!D:E,2,FALSE),"")</f>
        <v/>
      </c>
      <c r="Z409" s="210" t="str">
        <f t="shared" si="103"/>
        <v>not ok</v>
      </c>
      <c r="AA409" s="210" t="str">
        <f t="shared" si="104"/>
        <v>not ok</v>
      </c>
      <c r="AB409" s="210" t="str">
        <f t="shared" si="105"/>
        <v>ok</v>
      </c>
      <c r="AC409" s="210" t="str">
        <f t="shared" si="106"/>
        <v>_EC</v>
      </c>
      <c r="AD409" s="210" t="str">
        <f t="shared" si="107"/>
        <v>_CAS</v>
      </c>
      <c r="AE409" s="210" t="str">
        <f t="shared" si="108"/>
        <v>_uses</v>
      </c>
      <c r="AF409" s="210" t="str">
        <f t="shared" si="109"/>
        <v/>
      </c>
      <c r="AG409" s="210" t="str">
        <f t="shared" si="110"/>
        <v/>
      </c>
      <c r="AH409" s="210" t="str">
        <f t="shared" si="111"/>
        <v>_articles</v>
      </c>
      <c r="AI409" s="210" t="str">
        <f t="shared" si="112"/>
        <v/>
      </c>
      <c r="AJ409" s="210" t="str">
        <f t="shared" si="113"/>
        <v/>
      </c>
      <c r="AK409" s="210" t="str">
        <f>IF(LEN(F409)&gt;1,CONCATENATE(Table6[[#This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09" s="210" t="str">
        <f>IF(LEN(F409)&gt;1,IF(COUNTIFS($AK$6:AK$502,LEFT(AK409,250))&gt;1,"Duplicate entry: it seems that you have two rows reporting the same stockpile, please verify that it is not a duplicate",""),"")</f>
        <v/>
      </c>
      <c r="AM409" s="210" t="str">
        <f>IF(LEN(F409)&gt;0,IF(ISNUMBER(MATCH(F409,Annex_I_II_entries,0)),"","The Entry name is not within the dropdown list, make sure that you have not copied and pasted overwritting the cell format (with its correponding dropdown list) in column A"),"")</f>
        <v/>
      </c>
      <c r="AN409" s="210" t="str">
        <f t="shared" ca="1" si="114"/>
        <v/>
      </c>
      <c r="AO409" s="210" t="str">
        <f t="shared" ca="1" si="115"/>
        <v/>
      </c>
      <c r="AP409" s="211" t="str">
        <f t="shared" ca="1" si="116"/>
        <v/>
      </c>
      <c r="AQ409" s="211" t="str">
        <f t="shared" ca="1" si="117"/>
        <v/>
      </c>
      <c r="AR409" s="212" t="str">
        <f t="shared" ca="1" si="118"/>
        <v/>
      </c>
    </row>
    <row r="410" spans="1:44" x14ac:dyDescent="0.25">
      <c r="A410" s="86"/>
      <c r="B410" s="86"/>
      <c r="C410" s="144"/>
      <c r="D410" s="145"/>
      <c r="E410" s="144"/>
      <c r="F410" s="144"/>
      <c r="G410" s="144"/>
      <c r="H410" s="144"/>
      <c r="I410" s="191" t="str">
        <f>_xlfn.IFNA(VLOOKUP(F410,'Reference data SID'!$D$2:$Q$673,14,FALSE),"")</f>
        <v/>
      </c>
      <c r="J410" s="191" t="str">
        <f>_xlfn.IFNA(VLOOKUP(I410,'Reference data SID'!$C$3:$E$673,3,FALSE),"")</f>
        <v/>
      </c>
      <c r="K410" s="64" t="str">
        <f>_xlfn.IFNA(IF(J410=FALSE,I410,IF(ISBLANK(G410),VLOOKUP(H410,'Reference data SID'!$N:$P,3,FALSE),VLOOKUP(G410,'Reference data SID'!$M:$P,4,FALSE))),"")</f>
        <v/>
      </c>
      <c r="L410" s="148" t="str">
        <f>_xlfn.IFNA(VLOOKUP(K410,'Reference data SID'!L:M,2,FALSE),"")</f>
        <v/>
      </c>
      <c r="M410" s="148" t="str">
        <f>_xlfn.IFNA(VLOOKUP(K410,'Reference data SID'!L:N,3,FALSE),"")</f>
        <v/>
      </c>
      <c r="N410" s="148" t="str">
        <f>_xlfn.IFNA(VLOOKUP(K410,'Reference data SID'!L:O,4,FALSE),"")</f>
        <v/>
      </c>
      <c r="O410" s="144"/>
      <c r="P410" s="144"/>
      <c r="Q410" s="144"/>
      <c r="R410" s="144"/>
      <c r="S410" s="144"/>
      <c r="T410" s="146"/>
      <c r="U410" s="146"/>
      <c r="V410" s="146"/>
      <c r="W410" s="144"/>
      <c r="X410" s="149" t="str">
        <f t="shared" ca="1" si="102"/>
        <v/>
      </c>
      <c r="Y410" s="210" t="str">
        <f>_xlfn.IFNA(VLOOKUP(F410,'Reference data SID'!D:E,2,FALSE),"")</f>
        <v/>
      </c>
      <c r="Z410" s="210" t="str">
        <f t="shared" si="103"/>
        <v>not ok</v>
      </c>
      <c r="AA410" s="210" t="str">
        <f t="shared" si="104"/>
        <v>not ok</v>
      </c>
      <c r="AB410" s="210" t="str">
        <f t="shared" si="105"/>
        <v>ok</v>
      </c>
      <c r="AC410" s="210" t="str">
        <f t="shared" si="106"/>
        <v>_EC</v>
      </c>
      <c r="AD410" s="210" t="str">
        <f t="shared" si="107"/>
        <v>_CAS</v>
      </c>
      <c r="AE410" s="210" t="str">
        <f t="shared" si="108"/>
        <v>_uses</v>
      </c>
      <c r="AF410" s="210" t="str">
        <f t="shared" si="109"/>
        <v/>
      </c>
      <c r="AG410" s="210" t="str">
        <f t="shared" si="110"/>
        <v/>
      </c>
      <c r="AH410" s="210" t="str">
        <f t="shared" si="111"/>
        <v>_articles</v>
      </c>
      <c r="AI410" s="210" t="str">
        <f t="shared" si="112"/>
        <v/>
      </c>
      <c r="AJ410" s="210" t="str">
        <f t="shared" si="113"/>
        <v/>
      </c>
      <c r="AK410" s="210" t="str">
        <f>IF(LEN(F410)&gt;1,CONCATENATE(Table6[[#This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0" s="210" t="str">
        <f>IF(LEN(F410)&gt;1,IF(COUNTIFS($AK$6:AK$502,LEFT(AK410,250))&gt;1,"Duplicate entry: it seems that you have two rows reporting the same stockpile, please verify that it is not a duplicate",""),"")</f>
        <v/>
      </c>
      <c r="AM410" s="210" t="str">
        <f>IF(LEN(F410)&gt;0,IF(ISNUMBER(MATCH(F410,Annex_I_II_entries,0)),"","The Entry name is not within the dropdown list, make sure that you have not copied and pasted overwritting the cell format (with its correponding dropdown list) in column A"),"")</f>
        <v/>
      </c>
      <c r="AN410" s="210" t="str">
        <f t="shared" ca="1" si="114"/>
        <v/>
      </c>
      <c r="AO410" s="210" t="str">
        <f t="shared" ca="1" si="115"/>
        <v/>
      </c>
      <c r="AP410" s="211" t="str">
        <f t="shared" ca="1" si="116"/>
        <v/>
      </c>
      <c r="AQ410" s="211" t="str">
        <f t="shared" ca="1" si="117"/>
        <v/>
      </c>
      <c r="AR410" s="212" t="str">
        <f t="shared" ca="1" si="118"/>
        <v/>
      </c>
    </row>
    <row r="411" spans="1:44" x14ac:dyDescent="0.25">
      <c r="A411" s="86"/>
      <c r="B411" s="86"/>
      <c r="C411" s="147"/>
      <c r="D411" s="176"/>
      <c r="E411" s="147"/>
      <c r="F411" s="147"/>
      <c r="G411" s="144"/>
      <c r="H411" s="144"/>
      <c r="I411" s="192" t="str">
        <f>_xlfn.IFNA(VLOOKUP(F411,'Reference data SID'!$D$2:$Q$673,14,FALSE),"")</f>
        <v/>
      </c>
      <c r="J411" s="192" t="str">
        <f>_xlfn.IFNA(VLOOKUP(I411,'Reference data SID'!$C$3:$E$673,3,FALSE),"")</f>
        <v/>
      </c>
      <c r="K411" s="64" t="str">
        <f>_xlfn.IFNA(IF(J411=FALSE,I411,IF(ISBLANK(G411),VLOOKUP(H411,'Reference data SID'!$N:$P,3,FALSE),VLOOKUP(G411,'Reference data SID'!$M:$P,4,FALSE))),"")</f>
        <v/>
      </c>
      <c r="L411" s="148" t="str">
        <f>_xlfn.IFNA(VLOOKUP(K411,'Reference data SID'!L:M,2,FALSE),"")</f>
        <v/>
      </c>
      <c r="M411" s="148" t="str">
        <f>_xlfn.IFNA(VLOOKUP(K411,'Reference data SID'!L:N,3,FALSE),"")</f>
        <v/>
      </c>
      <c r="N411" s="148" t="str">
        <f>_xlfn.IFNA(VLOOKUP(K411,'Reference data SID'!L:O,4,FALSE),"")</f>
        <v/>
      </c>
      <c r="O411" s="147"/>
      <c r="P411" s="147"/>
      <c r="Q411" s="147"/>
      <c r="R411" s="147"/>
      <c r="S411" s="147"/>
      <c r="T411" s="146"/>
      <c r="U411" s="146"/>
      <c r="V411" s="146"/>
      <c r="W411" s="147"/>
      <c r="X411" s="149" t="str">
        <f t="shared" ca="1" si="102"/>
        <v/>
      </c>
      <c r="Y411" s="210" t="str">
        <f>_xlfn.IFNA(VLOOKUP(F411,'Reference data SID'!D:E,2,FALSE),"")</f>
        <v/>
      </c>
      <c r="Z411" s="210" t="str">
        <f t="shared" si="103"/>
        <v>not ok</v>
      </c>
      <c r="AA411" s="210" t="str">
        <f t="shared" si="104"/>
        <v>not ok</v>
      </c>
      <c r="AB411" s="210" t="str">
        <f t="shared" si="105"/>
        <v>ok</v>
      </c>
      <c r="AC411" s="210" t="str">
        <f t="shared" si="106"/>
        <v>_EC</v>
      </c>
      <c r="AD411" s="210" t="str">
        <f t="shared" si="107"/>
        <v>_CAS</v>
      </c>
      <c r="AE411" s="210" t="str">
        <f t="shared" si="108"/>
        <v>_uses</v>
      </c>
      <c r="AF411" s="210" t="str">
        <f t="shared" si="109"/>
        <v/>
      </c>
      <c r="AG411" s="210" t="str">
        <f t="shared" si="110"/>
        <v/>
      </c>
      <c r="AH411" s="210" t="str">
        <f t="shared" si="111"/>
        <v>_articles</v>
      </c>
      <c r="AI411" s="210" t="str">
        <f t="shared" si="112"/>
        <v/>
      </c>
      <c r="AJ411" s="210" t="str">
        <f t="shared" si="113"/>
        <v/>
      </c>
      <c r="AK411" s="210" t="str">
        <f>IF(LEN(F411)&gt;1,CONCATENATE(Table6[[#This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1" s="210" t="str">
        <f>IF(LEN(F411)&gt;1,IF(COUNTIFS($AK$6:AK$502,LEFT(AK411,250))&gt;1,"Duplicate entry: it seems that you have two rows reporting the same stockpile, please verify that it is not a duplicate",""),"")</f>
        <v/>
      </c>
      <c r="AM411" s="210" t="str">
        <f>IF(LEN(F411)&gt;0,IF(ISNUMBER(MATCH(F411,Annex_I_II_entries,0)),"","The Entry name is not within the dropdown list, make sure that you have not copied and pasted overwritting the cell format (with its correponding dropdown list) in column A"),"")</f>
        <v/>
      </c>
      <c r="AN411" s="210" t="str">
        <f t="shared" ca="1" si="114"/>
        <v/>
      </c>
      <c r="AO411" s="210" t="str">
        <f t="shared" ca="1" si="115"/>
        <v/>
      </c>
      <c r="AP411" s="211" t="str">
        <f t="shared" ca="1" si="116"/>
        <v/>
      </c>
      <c r="AQ411" s="211" t="str">
        <f t="shared" ca="1" si="117"/>
        <v/>
      </c>
      <c r="AR411" s="212" t="str">
        <f t="shared" ca="1" si="118"/>
        <v/>
      </c>
    </row>
    <row r="412" spans="1:44" x14ac:dyDescent="0.25">
      <c r="A412" s="86"/>
      <c r="B412" s="86"/>
      <c r="C412" s="144"/>
      <c r="D412" s="145"/>
      <c r="E412" s="144"/>
      <c r="F412" s="144"/>
      <c r="G412" s="144"/>
      <c r="H412" s="144"/>
      <c r="I412" s="191" t="str">
        <f>_xlfn.IFNA(VLOOKUP(F412,'Reference data SID'!$D$2:$Q$673,14,FALSE),"")</f>
        <v/>
      </c>
      <c r="J412" s="191" t="str">
        <f>_xlfn.IFNA(VLOOKUP(I412,'Reference data SID'!$C$3:$E$673,3,FALSE),"")</f>
        <v/>
      </c>
      <c r="K412" s="64" t="str">
        <f>_xlfn.IFNA(IF(J412=FALSE,I412,IF(ISBLANK(G412),VLOOKUP(H412,'Reference data SID'!$N:$P,3,FALSE),VLOOKUP(G412,'Reference data SID'!$M:$P,4,FALSE))),"")</f>
        <v/>
      </c>
      <c r="L412" s="148" t="str">
        <f>_xlfn.IFNA(VLOOKUP(K412,'Reference data SID'!L:M,2,FALSE),"")</f>
        <v/>
      </c>
      <c r="M412" s="148" t="str">
        <f>_xlfn.IFNA(VLOOKUP(K412,'Reference data SID'!L:N,3,FALSE),"")</f>
        <v/>
      </c>
      <c r="N412" s="148" t="str">
        <f>_xlfn.IFNA(VLOOKUP(K412,'Reference data SID'!L:O,4,FALSE),"")</f>
        <v/>
      </c>
      <c r="O412" s="144"/>
      <c r="P412" s="144"/>
      <c r="Q412" s="144"/>
      <c r="R412" s="144"/>
      <c r="S412" s="144"/>
      <c r="T412" s="146"/>
      <c r="U412" s="146"/>
      <c r="V412" s="146"/>
      <c r="W412" s="144"/>
      <c r="X412" s="149" t="str">
        <f t="shared" ca="1" si="102"/>
        <v/>
      </c>
      <c r="Y412" s="210" t="str">
        <f>_xlfn.IFNA(VLOOKUP(F412,'Reference data SID'!D:E,2,FALSE),"")</f>
        <v/>
      </c>
      <c r="Z412" s="210" t="str">
        <f t="shared" si="103"/>
        <v>not ok</v>
      </c>
      <c r="AA412" s="210" t="str">
        <f t="shared" si="104"/>
        <v>not ok</v>
      </c>
      <c r="AB412" s="210" t="str">
        <f t="shared" si="105"/>
        <v>ok</v>
      </c>
      <c r="AC412" s="210" t="str">
        <f t="shared" si="106"/>
        <v>_EC</v>
      </c>
      <c r="AD412" s="210" t="str">
        <f t="shared" si="107"/>
        <v>_CAS</v>
      </c>
      <c r="AE412" s="210" t="str">
        <f t="shared" si="108"/>
        <v>_uses</v>
      </c>
      <c r="AF412" s="210" t="str">
        <f t="shared" si="109"/>
        <v/>
      </c>
      <c r="AG412" s="210" t="str">
        <f t="shared" si="110"/>
        <v/>
      </c>
      <c r="AH412" s="210" t="str">
        <f t="shared" si="111"/>
        <v>_articles</v>
      </c>
      <c r="AI412" s="210" t="str">
        <f t="shared" si="112"/>
        <v/>
      </c>
      <c r="AJ412" s="210" t="str">
        <f t="shared" si="113"/>
        <v/>
      </c>
      <c r="AK412" s="210" t="str">
        <f>IF(LEN(F412)&gt;1,CONCATENATE(Table6[[#This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2" s="210" t="str">
        <f>IF(LEN(F412)&gt;1,IF(COUNTIFS($AK$6:AK$502,LEFT(AK412,250))&gt;1,"Duplicate entry: it seems that you have two rows reporting the same stockpile, please verify that it is not a duplicate",""),"")</f>
        <v/>
      </c>
      <c r="AM412" s="210" t="str">
        <f>IF(LEN(F412)&gt;0,IF(ISNUMBER(MATCH(F412,Annex_I_II_entries,0)),"","The Entry name is not within the dropdown list, make sure that you have not copied and pasted overwritting the cell format (with its correponding dropdown list) in column A"),"")</f>
        <v/>
      </c>
      <c r="AN412" s="210" t="str">
        <f t="shared" ca="1" si="114"/>
        <v/>
      </c>
      <c r="AO412" s="210" t="str">
        <f t="shared" ca="1" si="115"/>
        <v/>
      </c>
      <c r="AP412" s="211" t="str">
        <f t="shared" ca="1" si="116"/>
        <v/>
      </c>
      <c r="AQ412" s="211" t="str">
        <f t="shared" ca="1" si="117"/>
        <v/>
      </c>
      <c r="AR412" s="212" t="str">
        <f t="shared" ca="1" si="118"/>
        <v/>
      </c>
    </row>
    <row r="413" spans="1:44" x14ac:dyDescent="0.25">
      <c r="A413" s="86"/>
      <c r="B413" s="86"/>
      <c r="C413" s="147"/>
      <c r="D413" s="176"/>
      <c r="E413" s="147"/>
      <c r="F413" s="147"/>
      <c r="G413" s="144"/>
      <c r="H413" s="144"/>
      <c r="I413" s="192" t="str">
        <f>_xlfn.IFNA(VLOOKUP(F413,'Reference data SID'!$D$2:$Q$673,14,FALSE),"")</f>
        <v/>
      </c>
      <c r="J413" s="192" t="str">
        <f>_xlfn.IFNA(VLOOKUP(I413,'Reference data SID'!$C$3:$E$673,3,FALSE),"")</f>
        <v/>
      </c>
      <c r="K413" s="64" t="str">
        <f>_xlfn.IFNA(IF(J413=FALSE,I413,IF(ISBLANK(G413),VLOOKUP(H413,'Reference data SID'!$N:$P,3,FALSE),VLOOKUP(G413,'Reference data SID'!$M:$P,4,FALSE))),"")</f>
        <v/>
      </c>
      <c r="L413" s="148" t="str">
        <f>_xlfn.IFNA(VLOOKUP(K413,'Reference data SID'!L:M,2,FALSE),"")</f>
        <v/>
      </c>
      <c r="M413" s="148" t="str">
        <f>_xlfn.IFNA(VLOOKUP(K413,'Reference data SID'!L:N,3,FALSE),"")</f>
        <v/>
      </c>
      <c r="N413" s="148" t="str">
        <f>_xlfn.IFNA(VLOOKUP(K413,'Reference data SID'!L:O,4,FALSE),"")</f>
        <v/>
      </c>
      <c r="O413" s="147"/>
      <c r="P413" s="147"/>
      <c r="Q413" s="147"/>
      <c r="R413" s="147"/>
      <c r="S413" s="147"/>
      <c r="T413" s="146"/>
      <c r="U413" s="146"/>
      <c r="V413" s="146"/>
      <c r="W413" s="147"/>
      <c r="X413" s="149" t="str">
        <f t="shared" ca="1" si="102"/>
        <v/>
      </c>
      <c r="Y413" s="210" t="str">
        <f>_xlfn.IFNA(VLOOKUP(F413,'Reference data SID'!D:E,2,FALSE),"")</f>
        <v/>
      </c>
      <c r="Z413" s="210" t="str">
        <f t="shared" si="103"/>
        <v>not ok</v>
      </c>
      <c r="AA413" s="210" t="str">
        <f t="shared" si="104"/>
        <v>not ok</v>
      </c>
      <c r="AB413" s="210" t="str">
        <f t="shared" si="105"/>
        <v>ok</v>
      </c>
      <c r="AC413" s="210" t="str">
        <f t="shared" si="106"/>
        <v>_EC</v>
      </c>
      <c r="AD413" s="210" t="str">
        <f t="shared" si="107"/>
        <v>_CAS</v>
      </c>
      <c r="AE413" s="210" t="str">
        <f t="shared" si="108"/>
        <v>_uses</v>
      </c>
      <c r="AF413" s="210" t="str">
        <f t="shared" si="109"/>
        <v/>
      </c>
      <c r="AG413" s="210" t="str">
        <f t="shared" si="110"/>
        <v/>
      </c>
      <c r="AH413" s="210" t="str">
        <f t="shared" si="111"/>
        <v>_articles</v>
      </c>
      <c r="AI413" s="210" t="str">
        <f t="shared" si="112"/>
        <v/>
      </c>
      <c r="AJ413" s="210" t="str">
        <f t="shared" si="113"/>
        <v/>
      </c>
      <c r="AK413" s="210" t="str">
        <f>IF(LEN(F413)&gt;1,CONCATENATE(Table6[[#This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3" s="210" t="str">
        <f>IF(LEN(F413)&gt;1,IF(COUNTIFS($AK$6:AK$502,LEFT(AK413,250))&gt;1,"Duplicate entry: it seems that you have two rows reporting the same stockpile, please verify that it is not a duplicate",""),"")</f>
        <v/>
      </c>
      <c r="AM413" s="210" t="str">
        <f>IF(LEN(F413)&gt;0,IF(ISNUMBER(MATCH(F413,Annex_I_II_entries,0)),"","The Entry name is not within the dropdown list, make sure that you have not copied and pasted overwritting the cell format (with its correponding dropdown list) in column A"),"")</f>
        <v/>
      </c>
      <c r="AN413" s="210" t="str">
        <f t="shared" ca="1" si="114"/>
        <v/>
      </c>
      <c r="AO413" s="210" t="str">
        <f t="shared" ca="1" si="115"/>
        <v/>
      </c>
      <c r="AP413" s="211" t="str">
        <f t="shared" ca="1" si="116"/>
        <v/>
      </c>
      <c r="AQ413" s="211" t="str">
        <f t="shared" ca="1" si="117"/>
        <v/>
      </c>
      <c r="AR413" s="212" t="str">
        <f t="shared" ca="1" si="118"/>
        <v/>
      </c>
    </row>
    <row r="414" spans="1:44" x14ac:dyDescent="0.25">
      <c r="A414" s="86"/>
      <c r="B414" s="86"/>
      <c r="C414" s="144"/>
      <c r="D414" s="145"/>
      <c r="E414" s="144"/>
      <c r="F414" s="144"/>
      <c r="G414" s="144"/>
      <c r="H414" s="144"/>
      <c r="I414" s="191" t="str">
        <f>_xlfn.IFNA(VLOOKUP(F414,'Reference data SID'!$D$2:$Q$673,14,FALSE),"")</f>
        <v/>
      </c>
      <c r="J414" s="191" t="str">
        <f>_xlfn.IFNA(VLOOKUP(I414,'Reference data SID'!$C$3:$E$673,3,FALSE),"")</f>
        <v/>
      </c>
      <c r="K414" s="64" t="str">
        <f>_xlfn.IFNA(IF(J414=FALSE,I414,IF(ISBLANK(G414),VLOOKUP(H414,'Reference data SID'!$N:$P,3,FALSE),VLOOKUP(G414,'Reference data SID'!$M:$P,4,FALSE))),"")</f>
        <v/>
      </c>
      <c r="L414" s="148" t="str">
        <f>_xlfn.IFNA(VLOOKUP(K414,'Reference data SID'!L:M,2,FALSE),"")</f>
        <v/>
      </c>
      <c r="M414" s="148" t="str">
        <f>_xlfn.IFNA(VLOOKUP(K414,'Reference data SID'!L:N,3,FALSE),"")</f>
        <v/>
      </c>
      <c r="N414" s="148" t="str">
        <f>_xlfn.IFNA(VLOOKUP(K414,'Reference data SID'!L:O,4,FALSE),"")</f>
        <v/>
      </c>
      <c r="O414" s="144"/>
      <c r="P414" s="144"/>
      <c r="Q414" s="144"/>
      <c r="R414" s="144"/>
      <c r="S414" s="144"/>
      <c r="T414" s="146"/>
      <c r="U414" s="146"/>
      <c r="V414" s="146"/>
      <c r="W414" s="144"/>
      <c r="X414" s="149" t="str">
        <f t="shared" ca="1" si="102"/>
        <v/>
      </c>
      <c r="Y414" s="210" t="str">
        <f>_xlfn.IFNA(VLOOKUP(F414,'Reference data SID'!D:E,2,FALSE),"")</f>
        <v/>
      </c>
      <c r="Z414" s="210" t="str">
        <f t="shared" si="103"/>
        <v>not ok</v>
      </c>
      <c r="AA414" s="210" t="str">
        <f t="shared" si="104"/>
        <v>not ok</v>
      </c>
      <c r="AB414" s="210" t="str">
        <f t="shared" si="105"/>
        <v>ok</v>
      </c>
      <c r="AC414" s="210" t="str">
        <f t="shared" si="106"/>
        <v>_EC</v>
      </c>
      <c r="AD414" s="210" t="str">
        <f t="shared" si="107"/>
        <v>_CAS</v>
      </c>
      <c r="AE414" s="210" t="str">
        <f t="shared" si="108"/>
        <v>_uses</v>
      </c>
      <c r="AF414" s="210" t="str">
        <f t="shared" si="109"/>
        <v/>
      </c>
      <c r="AG414" s="210" t="str">
        <f t="shared" si="110"/>
        <v/>
      </c>
      <c r="AH414" s="210" t="str">
        <f t="shared" si="111"/>
        <v>_articles</v>
      </c>
      <c r="AI414" s="210" t="str">
        <f t="shared" si="112"/>
        <v/>
      </c>
      <c r="AJ414" s="210" t="str">
        <f t="shared" si="113"/>
        <v/>
      </c>
      <c r="AK414" s="210" t="str">
        <f>IF(LEN(F414)&gt;1,CONCATENATE(Table6[[#This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4" s="210" t="str">
        <f>IF(LEN(F414)&gt;1,IF(COUNTIFS($AK$6:AK$502,LEFT(AK414,250))&gt;1,"Duplicate entry: it seems that you have two rows reporting the same stockpile, please verify that it is not a duplicate",""),"")</f>
        <v/>
      </c>
      <c r="AM414" s="210" t="str">
        <f>IF(LEN(F414)&gt;0,IF(ISNUMBER(MATCH(F414,Annex_I_II_entries,0)),"","The Entry name is not within the dropdown list, make sure that you have not copied and pasted overwritting the cell format (with its correponding dropdown list) in column A"),"")</f>
        <v/>
      </c>
      <c r="AN414" s="210" t="str">
        <f t="shared" ca="1" si="114"/>
        <v/>
      </c>
      <c r="AO414" s="210" t="str">
        <f t="shared" ca="1" si="115"/>
        <v/>
      </c>
      <c r="AP414" s="211" t="str">
        <f t="shared" ca="1" si="116"/>
        <v/>
      </c>
      <c r="AQ414" s="211" t="str">
        <f t="shared" ca="1" si="117"/>
        <v/>
      </c>
      <c r="AR414" s="212" t="str">
        <f t="shared" ca="1" si="118"/>
        <v/>
      </c>
    </row>
    <row r="415" spans="1:44" x14ac:dyDescent="0.25">
      <c r="A415" s="86"/>
      <c r="B415" s="86"/>
      <c r="C415" s="147"/>
      <c r="D415" s="176"/>
      <c r="E415" s="147"/>
      <c r="F415" s="147"/>
      <c r="G415" s="144"/>
      <c r="H415" s="144"/>
      <c r="I415" s="192" t="str">
        <f>_xlfn.IFNA(VLOOKUP(F415,'Reference data SID'!$D$2:$Q$673,14,FALSE),"")</f>
        <v/>
      </c>
      <c r="J415" s="192" t="str">
        <f>_xlfn.IFNA(VLOOKUP(I415,'Reference data SID'!$C$3:$E$673,3,FALSE),"")</f>
        <v/>
      </c>
      <c r="K415" s="64" t="str">
        <f>_xlfn.IFNA(IF(J415=FALSE,I415,IF(ISBLANK(G415),VLOOKUP(H415,'Reference data SID'!$N:$P,3,FALSE),VLOOKUP(G415,'Reference data SID'!$M:$P,4,FALSE))),"")</f>
        <v/>
      </c>
      <c r="L415" s="148" t="str">
        <f>_xlfn.IFNA(VLOOKUP(K415,'Reference data SID'!L:M,2,FALSE),"")</f>
        <v/>
      </c>
      <c r="M415" s="148" t="str">
        <f>_xlfn.IFNA(VLOOKUP(K415,'Reference data SID'!L:N,3,FALSE),"")</f>
        <v/>
      </c>
      <c r="N415" s="148" t="str">
        <f>_xlfn.IFNA(VLOOKUP(K415,'Reference data SID'!L:O,4,FALSE),"")</f>
        <v/>
      </c>
      <c r="O415" s="147"/>
      <c r="P415" s="147"/>
      <c r="Q415" s="147"/>
      <c r="R415" s="147"/>
      <c r="S415" s="147"/>
      <c r="T415" s="146"/>
      <c r="U415" s="146"/>
      <c r="V415" s="146"/>
      <c r="W415" s="147"/>
      <c r="X415" s="149" t="str">
        <f t="shared" ca="1" si="102"/>
        <v/>
      </c>
      <c r="Y415" s="210" t="str">
        <f>_xlfn.IFNA(VLOOKUP(F415,'Reference data SID'!D:E,2,FALSE),"")</f>
        <v/>
      </c>
      <c r="Z415" s="210" t="str">
        <f t="shared" si="103"/>
        <v>not ok</v>
      </c>
      <c r="AA415" s="210" t="str">
        <f t="shared" si="104"/>
        <v>not ok</v>
      </c>
      <c r="AB415" s="210" t="str">
        <f t="shared" si="105"/>
        <v>ok</v>
      </c>
      <c r="AC415" s="210" t="str">
        <f t="shared" si="106"/>
        <v>_EC</v>
      </c>
      <c r="AD415" s="210" t="str">
        <f t="shared" si="107"/>
        <v>_CAS</v>
      </c>
      <c r="AE415" s="210" t="str">
        <f t="shared" si="108"/>
        <v>_uses</v>
      </c>
      <c r="AF415" s="210" t="str">
        <f t="shared" si="109"/>
        <v/>
      </c>
      <c r="AG415" s="210" t="str">
        <f t="shared" si="110"/>
        <v/>
      </c>
      <c r="AH415" s="210" t="str">
        <f t="shared" si="111"/>
        <v>_articles</v>
      </c>
      <c r="AI415" s="210" t="str">
        <f t="shared" si="112"/>
        <v/>
      </c>
      <c r="AJ415" s="210" t="str">
        <f t="shared" si="113"/>
        <v/>
      </c>
      <c r="AK415" s="210" t="str">
        <f>IF(LEN(F415)&gt;1,CONCATENATE(Table6[[#This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5" s="210" t="str">
        <f>IF(LEN(F415)&gt;1,IF(COUNTIFS($AK$6:AK$502,LEFT(AK415,250))&gt;1,"Duplicate entry: it seems that you have two rows reporting the same stockpile, please verify that it is not a duplicate",""),"")</f>
        <v/>
      </c>
      <c r="AM415" s="210" t="str">
        <f>IF(LEN(F415)&gt;0,IF(ISNUMBER(MATCH(F415,Annex_I_II_entries,0)),"","The Entry name is not within the dropdown list, make sure that you have not copied and pasted overwritting the cell format (with its correponding dropdown list) in column A"),"")</f>
        <v/>
      </c>
      <c r="AN415" s="210" t="str">
        <f t="shared" ca="1" si="114"/>
        <v/>
      </c>
      <c r="AO415" s="210" t="str">
        <f t="shared" ca="1" si="115"/>
        <v/>
      </c>
      <c r="AP415" s="211" t="str">
        <f t="shared" ca="1" si="116"/>
        <v/>
      </c>
      <c r="AQ415" s="211" t="str">
        <f t="shared" ca="1" si="117"/>
        <v/>
      </c>
      <c r="AR415" s="212" t="str">
        <f t="shared" ca="1" si="118"/>
        <v/>
      </c>
    </row>
    <row r="416" spans="1:44" x14ac:dyDescent="0.25">
      <c r="A416" s="86"/>
      <c r="B416" s="86"/>
      <c r="C416" s="144"/>
      <c r="D416" s="145"/>
      <c r="E416" s="144"/>
      <c r="F416" s="144"/>
      <c r="G416" s="144"/>
      <c r="H416" s="144"/>
      <c r="I416" s="191" t="str">
        <f>_xlfn.IFNA(VLOOKUP(F416,'Reference data SID'!$D$2:$Q$673,14,FALSE),"")</f>
        <v/>
      </c>
      <c r="J416" s="191" t="str">
        <f>_xlfn.IFNA(VLOOKUP(I416,'Reference data SID'!$C$3:$E$673,3,FALSE),"")</f>
        <v/>
      </c>
      <c r="K416" s="64" t="str">
        <f>_xlfn.IFNA(IF(J416=FALSE,I416,IF(ISBLANK(G416),VLOOKUP(H416,'Reference data SID'!$N:$P,3,FALSE),VLOOKUP(G416,'Reference data SID'!$M:$P,4,FALSE))),"")</f>
        <v/>
      </c>
      <c r="L416" s="148" t="str">
        <f>_xlfn.IFNA(VLOOKUP(K416,'Reference data SID'!L:M,2,FALSE),"")</f>
        <v/>
      </c>
      <c r="M416" s="148" t="str">
        <f>_xlfn.IFNA(VLOOKUP(K416,'Reference data SID'!L:N,3,FALSE),"")</f>
        <v/>
      </c>
      <c r="N416" s="148" t="str">
        <f>_xlfn.IFNA(VLOOKUP(K416,'Reference data SID'!L:O,4,FALSE),"")</f>
        <v/>
      </c>
      <c r="O416" s="144"/>
      <c r="P416" s="144"/>
      <c r="Q416" s="144"/>
      <c r="R416" s="144"/>
      <c r="S416" s="144"/>
      <c r="T416" s="146"/>
      <c r="U416" s="146"/>
      <c r="V416" s="146"/>
      <c r="W416" s="144"/>
      <c r="X416" s="149" t="str">
        <f t="shared" ca="1" si="102"/>
        <v/>
      </c>
      <c r="Y416" s="210" t="str">
        <f>_xlfn.IFNA(VLOOKUP(F416,'Reference data SID'!D:E,2,FALSE),"")</f>
        <v/>
      </c>
      <c r="Z416" s="210" t="str">
        <f t="shared" si="103"/>
        <v>not ok</v>
      </c>
      <c r="AA416" s="210" t="str">
        <f t="shared" si="104"/>
        <v>not ok</v>
      </c>
      <c r="AB416" s="210" t="str">
        <f t="shared" si="105"/>
        <v>ok</v>
      </c>
      <c r="AC416" s="210" t="str">
        <f t="shared" si="106"/>
        <v>_EC</v>
      </c>
      <c r="AD416" s="210" t="str">
        <f t="shared" si="107"/>
        <v>_CAS</v>
      </c>
      <c r="AE416" s="210" t="str">
        <f t="shared" si="108"/>
        <v>_uses</v>
      </c>
      <c r="AF416" s="210" t="str">
        <f t="shared" si="109"/>
        <v/>
      </c>
      <c r="AG416" s="210" t="str">
        <f t="shared" si="110"/>
        <v/>
      </c>
      <c r="AH416" s="210" t="str">
        <f t="shared" si="111"/>
        <v>_articles</v>
      </c>
      <c r="AI416" s="210" t="str">
        <f t="shared" si="112"/>
        <v/>
      </c>
      <c r="AJ416" s="210" t="str">
        <f t="shared" si="113"/>
        <v/>
      </c>
      <c r="AK416" s="210" t="str">
        <f>IF(LEN(F416)&gt;1,CONCATENATE(Table6[[#This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6" s="210" t="str">
        <f>IF(LEN(F416)&gt;1,IF(COUNTIFS($AK$6:AK$502,LEFT(AK416,250))&gt;1,"Duplicate entry: it seems that you have two rows reporting the same stockpile, please verify that it is not a duplicate",""),"")</f>
        <v/>
      </c>
      <c r="AM416" s="210" t="str">
        <f>IF(LEN(F416)&gt;0,IF(ISNUMBER(MATCH(F416,Annex_I_II_entries,0)),"","The Entry name is not within the dropdown list, make sure that you have not copied and pasted overwritting the cell format (with its correponding dropdown list) in column A"),"")</f>
        <v/>
      </c>
      <c r="AN416" s="210" t="str">
        <f t="shared" ca="1" si="114"/>
        <v/>
      </c>
      <c r="AO416" s="210" t="str">
        <f t="shared" ca="1" si="115"/>
        <v/>
      </c>
      <c r="AP416" s="211" t="str">
        <f t="shared" ca="1" si="116"/>
        <v/>
      </c>
      <c r="AQ416" s="211" t="str">
        <f t="shared" ca="1" si="117"/>
        <v/>
      </c>
      <c r="AR416" s="212" t="str">
        <f t="shared" ca="1" si="118"/>
        <v/>
      </c>
    </row>
    <row r="417" spans="1:44" x14ac:dyDescent="0.25">
      <c r="A417" s="86"/>
      <c r="B417" s="86"/>
      <c r="C417" s="147"/>
      <c r="D417" s="176"/>
      <c r="E417" s="147"/>
      <c r="F417" s="147"/>
      <c r="G417" s="144"/>
      <c r="H417" s="144"/>
      <c r="I417" s="192" t="str">
        <f>_xlfn.IFNA(VLOOKUP(F417,'Reference data SID'!$D$2:$Q$673,14,FALSE),"")</f>
        <v/>
      </c>
      <c r="J417" s="192" t="str">
        <f>_xlfn.IFNA(VLOOKUP(I417,'Reference data SID'!$C$3:$E$673,3,FALSE),"")</f>
        <v/>
      </c>
      <c r="K417" s="64" t="str">
        <f>_xlfn.IFNA(IF(J417=FALSE,I417,IF(ISBLANK(G417),VLOOKUP(H417,'Reference data SID'!$N:$P,3,FALSE),VLOOKUP(G417,'Reference data SID'!$M:$P,4,FALSE))),"")</f>
        <v/>
      </c>
      <c r="L417" s="148" t="str">
        <f>_xlfn.IFNA(VLOOKUP(K417,'Reference data SID'!L:M,2,FALSE),"")</f>
        <v/>
      </c>
      <c r="M417" s="148" t="str">
        <f>_xlfn.IFNA(VLOOKUP(K417,'Reference data SID'!L:N,3,FALSE),"")</f>
        <v/>
      </c>
      <c r="N417" s="148" t="str">
        <f>_xlfn.IFNA(VLOOKUP(K417,'Reference data SID'!L:O,4,FALSE),"")</f>
        <v/>
      </c>
      <c r="O417" s="147"/>
      <c r="P417" s="147"/>
      <c r="Q417" s="147"/>
      <c r="R417" s="147"/>
      <c r="S417" s="147"/>
      <c r="T417" s="146"/>
      <c r="U417" s="146"/>
      <c r="V417" s="146"/>
      <c r="W417" s="147"/>
      <c r="X417" s="149" t="str">
        <f t="shared" ca="1" si="102"/>
        <v/>
      </c>
      <c r="Y417" s="210" t="str">
        <f>_xlfn.IFNA(VLOOKUP(F417,'Reference data SID'!D:E,2,FALSE),"")</f>
        <v/>
      </c>
      <c r="Z417" s="210" t="str">
        <f t="shared" si="103"/>
        <v>not ok</v>
      </c>
      <c r="AA417" s="210" t="str">
        <f t="shared" si="104"/>
        <v>not ok</v>
      </c>
      <c r="AB417" s="210" t="str">
        <f t="shared" si="105"/>
        <v>ok</v>
      </c>
      <c r="AC417" s="210" t="str">
        <f t="shared" si="106"/>
        <v>_EC</v>
      </c>
      <c r="AD417" s="210" t="str">
        <f t="shared" si="107"/>
        <v>_CAS</v>
      </c>
      <c r="AE417" s="210" t="str">
        <f t="shared" si="108"/>
        <v>_uses</v>
      </c>
      <c r="AF417" s="210" t="str">
        <f t="shared" si="109"/>
        <v/>
      </c>
      <c r="AG417" s="210" t="str">
        <f t="shared" si="110"/>
        <v/>
      </c>
      <c r="AH417" s="210" t="str">
        <f t="shared" si="111"/>
        <v>_articles</v>
      </c>
      <c r="AI417" s="210" t="str">
        <f t="shared" si="112"/>
        <v/>
      </c>
      <c r="AJ417" s="210" t="str">
        <f t="shared" si="113"/>
        <v/>
      </c>
      <c r="AK417" s="210" t="str">
        <f>IF(LEN(F417)&gt;1,CONCATENATE(Table6[[#This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7" s="210" t="str">
        <f>IF(LEN(F417)&gt;1,IF(COUNTIFS($AK$6:AK$502,LEFT(AK417,250))&gt;1,"Duplicate entry: it seems that you have two rows reporting the same stockpile, please verify that it is not a duplicate",""),"")</f>
        <v/>
      </c>
      <c r="AM417" s="210" t="str">
        <f>IF(LEN(F417)&gt;0,IF(ISNUMBER(MATCH(F417,Annex_I_II_entries,0)),"","The Entry name is not within the dropdown list, make sure that you have not copied and pasted overwritting the cell format (with its correponding dropdown list) in column A"),"")</f>
        <v/>
      </c>
      <c r="AN417" s="210" t="str">
        <f t="shared" ca="1" si="114"/>
        <v/>
      </c>
      <c r="AO417" s="210" t="str">
        <f t="shared" ca="1" si="115"/>
        <v/>
      </c>
      <c r="AP417" s="211" t="str">
        <f t="shared" ca="1" si="116"/>
        <v/>
      </c>
      <c r="AQ417" s="211" t="str">
        <f t="shared" ca="1" si="117"/>
        <v/>
      </c>
      <c r="AR417" s="212" t="str">
        <f t="shared" ca="1" si="118"/>
        <v/>
      </c>
    </row>
    <row r="418" spans="1:44" x14ac:dyDescent="0.25">
      <c r="A418" s="86"/>
      <c r="B418" s="86"/>
      <c r="C418" s="144"/>
      <c r="D418" s="145"/>
      <c r="E418" s="144"/>
      <c r="F418" s="144"/>
      <c r="G418" s="144"/>
      <c r="H418" s="144"/>
      <c r="I418" s="191" t="str">
        <f>_xlfn.IFNA(VLOOKUP(F418,'Reference data SID'!$D$2:$Q$673,14,FALSE),"")</f>
        <v/>
      </c>
      <c r="J418" s="191" t="str">
        <f>_xlfn.IFNA(VLOOKUP(I418,'Reference data SID'!$C$3:$E$673,3,FALSE),"")</f>
        <v/>
      </c>
      <c r="K418" s="64" t="str">
        <f>_xlfn.IFNA(IF(J418=FALSE,I418,IF(ISBLANK(G418),VLOOKUP(H418,'Reference data SID'!$N:$P,3,FALSE),VLOOKUP(G418,'Reference data SID'!$M:$P,4,FALSE))),"")</f>
        <v/>
      </c>
      <c r="L418" s="148" t="str">
        <f>_xlfn.IFNA(VLOOKUP(K418,'Reference data SID'!L:M,2,FALSE),"")</f>
        <v/>
      </c>
      <c r="M418" s="148" t="str">
        <f>_xlfn.IFNA(VLOOKUP(K418,'Reference data SID'!L:N,3,FALSE),"")</f>
        <v/>
      </c>
      <c r="N418" s="148" t="str">
        <f>_xlfn.IFNA(VLOOKUP(K418,'Reference data SID'!L:O,4,FALSE),"")</f>
        <v/>
      </c>
      <c r="O418" s="144"/>
      <c r="P418" s="144"/>
      <c r="Q418" s="144"/>
      <c r="R418" s="144"/>
      <c r="S418" s="144"/>
      <c r="T418" s="146"/>
      <c r="U418" s="146"/>
      <c r="V418" s="146"/>
      <c r="W418" s="144"/>
      <c r="X418" s="149" t="str">
        <f t="shared" ca="1" si="102"/>
        <v/>
      </c>
      <c r="Y418" s="210" t="str">
        <f>_xlfn.IFNA(VLOOKUP(F418,'Reference data SID'!D:E,2,FALSE),"")</f>
        <v/>
      </c>
      <c r="Z418" s="210" t="str">
        <f t="shared" si="103"/>
        <v>not ok</v>
      </c>
      <c r="AA418" s="210" t="str">
        <f t="shared" si="104"/>
        <v>not ok</v>
      </c>
      <c r="AB418" s="210" t="str">
        <f t="shared" si="105"/>
        <v>ok</v>
      </c>
      <c r="AC418" s="210" t="str">
        <f t="shared" si="106"/>
        <v>_EC</v>
      </c>
      <c r="AD418" s="210" t="str">
        <f t="shared" si="107"/>
        <v>_CAS</v>
      </c>
      <c r="AE418" s="210" t="str">
        <f t="shared" si="108"/>
        <v>_uses</v>
      </c>
      <c r="AF418" s="210" t="str">
        <f t="shared" si="109"/>
        <v/>
      </c>
      <c r="AG418" s="210" t="str">
        <f t="shared" si="110"/>
        <v/>
      </c>
      <c r="AH418" s="210" t="str">
        <f t="shared" si="111"/>
        <v>_articles</v>
      </c>
      <c r="AI418" s="210" t="str">
        <f t="shared" si="112"/>
        <v/>
      </c>
      <c r="AJ418" s="210" t="str">
        <f t="shared" si="113"/>
        <v/>
      </c>
      <c r="AK418" s="210" t="str">
        <f>IF(LEN(F418)&gt;1,CONCATENATE(Table6[[#This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8" s="210" t="str">
        <f>IF(LEN(F418)&gt;1,IF(COUNTIFS($AK$6:AK$502,LEFT(AK418,250))&gt;1,"Duplicate entry: it seems that you have two rows reporting the same stockpile, please verify that it is not a duplicate",""),"")</f>
        <v/>
      </c>
      <c r="AM418" s="210" t="str">
        <f>IF(LEN(F418)&gt;0,IF(ISNUMBER(MATCH(F418,Annex_I_II_entries,0)),"","The Entry name is not within the dropdown list, make sure that you have not copied and pasted overwritting the cell format (with its correponding dropdown list) in column A"),"")</f>
        <v/>
      </c>
      <c r="AN418" s="210" t="str">
        <f t="shared" ca="1" si="114"/>
        <v/>
      </c>
      <c r="AO418" s="210" t="str">
        <f t="shared" ca="1" si="115"/>
        <v/>
      </c>
      <c r="AP418" s="211" t="str">
        <f t="shared" ca="1" si="116"/>
        <v/>
      </c>
      <c r="AQ418" s="211" t="str">
        <f t="shared" ca="1" si="117"/>
        <v/>
      </c>
      <c r="AR418" s="212" t="str">
        <f t="shared" ca="1" si="118"/>
        <v/>
      </c>
    </row>
    <row r="419" spans="1:44" x14ac:dyDescent="0.25">
      <c r="A419" s="86"/>
      <c r="B419" s="86"/>
      <c r="C419" s="147"/>
      <c r="D419" s="176"/>
      <c r="E419" s="147"/>
      <c r="F419" s="147"/>
      <c r="G419" s="144"/>
      <c r="H419" s="144"/>
      <c r="I419" s="192" t="str">
        <f>_xlfn.IFNA(VLOOKUP(F419,'Reference data SID'!$D$2:$Q$673,14,FALSE),"")</f>
        <v/>
      </c>
      <c r="J419" s="192" t="str">
        <f>_xlfn.IFNA(VLOOKUP(I419,'Reference data SID'!$C$3:$E$673,3,FALSE),"")</f>
        <v/>
      </c>
      <c r="K419" s="64" t="str">
        <f>_xlfn.IFNA(IF(J419=FALSE,I419,IF(ISBLANK(G419),VLOOKUP(H419,'Reference data SID'!$N:$P,3,FALSE),VLOOKUP(G419,'Reference data SID'!$M:$P,4,FALSE))),"")</f>
        <v/>
      </c>
      <c r="L419" s="148" t="str">
        <f>_xlfn.IFNA(VLOOKUP(K419,'Reference data SID'!L:M,2,FALSE),"")</f>
        <v/>
      </c>
      <c r="M419" s="148" t="str">
        <f>_xlfn.IFNA(VLOOKUP(K419,'Reference data SID'!L:N,3,FALSE),"")</f>
        <v/>
      </c>
      <c r="N419" s="148" t="str">
        <f>_xlfn.IFNA(VLOOKUP(K419,'Reference data SID'!L:O,4,FALSE),"")</f>
        <v/>
      </c>
      <c r="O419" s="147"/>
      <c r="P419" s="147"/>
      <c r="Q419" s="147"/>
      <c r="R419" s="147"/>
      <c r="S419" s="147"/>
      <c r="T419" s="146"/>
      <c r="U419" s="146"/>
      <c r="V419" s="146"/>
      <c r="W419" s="147"/>
      <c r="X419" s="149" t="str">
        <f t="shared" ca="1" si="102"/>
        <v/>
      </c>
      <c r="Y419" s="210" t="str">
        <f>_xlfn.IFNA(VLOOKUP(F419,'Reference data SID'!D:E,2,FALSE),"")</f>
        <v/>
      </c>
      <c r="Z419" s="210" t="str">
        <f t="shared" si="103"/>
        <v>not ok</v>
      </c>
      <c r="AA419" s="210" t="str">
        <f t="shared" si="104"/>
        <v>not ok</v>
      </c>
      <c r="AB419" s="210" t="str">
        <f t="shared" si="105"/>
        <v>ok</v>
      </c>
      <c r="AC419" s="210" t="str">
        <f t="shared" si="106"/>
        <v>_EC</v>
      </c>
      <c r="AD419" s="210" t="str">
        <f t="shared" si="107"/>
        <v>_CAS</v>
      </c>
      <c r="AE419" s="210" t="str">
        <f t="shared" si="108"/>
        <v>_uses</v>
      </c>
      <c r="AF419" s="210" t="str">
        <f t="shared" si="109"/>
        <v/>
      </c>
      <c r="AG419" s="210" t="str">
        <f t="shared" si="110"/>
        <v/>
      </c>
      <c r="AH419" s="210" t="str">
        <f t="shared" si="111"/>
        <v>_articles</v>
      </c>
      <c r="AI419" s="210" t="str">
        <f t="shared" si="112"/>
        <v/>
      </c>
      <c r="AJ419" s="210" t="str">
        <f t="shared" si="113"/>
        <v/>
      </c>
      <c r="AK419" s="210" t="str">
        <f>IF(LEN(F419)&gt;1,CONCATENATE(Table6[[#This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19" s="210" t="str">
        <f>IF(LEN(F419)&gt;1,IF(COUNTIFS($AK$6:AK$502,LEFT(AK419,250))&gt;1,"Duplicate entry: it seems that you have two rows reporting the same stockpile, please verify that it is not a duplicate",""),"")</f>
        <v/>
      </c>
      <c r="AM419" s="210" t="str">
        <f>IF(LEN(F419)&gt;0,IF(ISNUMBER(MATCH(F419,Annex_I_II_entries,0)),"","The Entry name is not within the dropdown list, make sure that you have not copied and pasted overwritting the cell format (with its correponding dropdown list) in column A"),"")</f>
        <v/>
      </c>
      <c r="AN419" s="210" t="str">
        <f t="shared" ca="1" si="114"/>
        <v/>
      </c>
      <c r="AO419" s="210" t="str">
        <f t="shared" ca="1" si="115"/>
        <v/>
      </c>
      <c r="AP419" s="211" t="str">
        <f t="shared" ca="1" si="116"/>
        <v/>
      </c>
      <c r="AQ419" s="211" t="str">
        <f t="shared" ca="1" si="117"/>
        <v/>
      </c>
      <c r="AR419" s="212" t="str">
        <f t="shared" ca="1" si="118"/>
        <v/>
      </c>
    </row>
    <row r="420" spans="1:44" x14ac:dyDescent="0.25">
      <c r="A420" s="86"/>
      <c r="B420" s="86"/>
      <c r="C420" s="144"/>
      <c r="D420" s="145"/>
      <c r="E420" s="144"/>
      <c r="F420" s="144"/>
      <c r="G420" s="144"/>
      <c r="H420" s="144"/>
      <c r="I420" s="191" t="str">
        <f>_xlfn.IFNA(VLOOKUP(F420,'Reference data SID'!$D$2:$Q$673,14,FALSE),"")</f>
        <v/>
      </c>
      <c r="J420" s="191" t="str">
        <f>_xlfn.IFNA(VLOOKUP(I420,'Reference data SID'!$C$3:$E$673,3,FALSE),"")</f>
        <v/>
      </c>
      <c r="K420" s="64" t="str">
        <f>_xlfn.IFNA(IF(J420=FALSE,I420,IF(ISBLANK(G420),VLOOKUP(H420,'Reference data SID'!$N:$P,3,FALSE),VLOOKUP(G420,'Reference data SID'!$M:$P,4,FALSE))),"")</f>
        <v/>
      </c>
      <c r="L420" s="148" t="str">
        <f>_xlfn.IFNA(VLOOKUP(K420,'Reference data SID'!L:M,2,FALSE),"")</f>
        <v/>
      </c>
      <c r="M420" s="148" t="str">
        <f>_xlfn.IFNA(VLOOKUP(K420,'Reference data SID'!L:N,3,FALSE),"")</f>
        <v/>
      </c>
      <c r="N420" s="148" t="str">
        <f>_xlfn.IFNA(VLOOKUP(K420,'Reference data SID'!L:O,4,FALSE),"")</f>
        <v/>
      </c>
      <c r="O420" s="144"/>
      <c r="P420" s="144"/>
      <c r="Q420" s="144"/>
      <c r="R420" s="144"/>
      <c r="S420" s="144"/>
      <c r="T420" s="146"/>
      <c r="U420" s="146"/>
      <c r="V420" s="146"/>
      <c r="W420" s="144"/>
      <c r="X420" s="149" t="str">
        <f t="shared" ca="1" si="102"/>
        <v/>
      </c>
      <c r="Y420" s="210" t="str">
        <f>_xlfn.IFNA(VLOOKUP(F420,'Reference data SID'!D:E,2,FALSE),"")</f>
        <v/>
      </c>
      <c r="Z420" s="210" t="str">
        <f t="shared" si="103"/>
        <v>not ok</v>
      </c>
      <c r="AA420" s="210" t="str">
        <f t="shared" si="104"/>
        <v>not ok</v>
      </c>
      <c r="AB420" s="210" t="str">
        <f t="shared" si="105"/>
        <v>ok</v>
      </c>
      <c r="AC420" s="210" t="str">
        <f t="shared" si="106"/>
        <v>_EC</v>
      </c>
      <c r="AD420" s="210" t="str">
        <f t="shared" si="107"/>
        <v>_CAS</v>
      </c>
      <c r="AE420" s="210" t="str">
        <f t="shared" si="108"/>
        <v>_uses</v>
      </c>
      <c r="AF420" s="210" t="str">
        <f t="shared" si="109"/>
        <v/>
      </c>
      <c r="AG420" s="210" t="str">
        <f t="shared" si="110"/>
        <v/>
      </c>
      <c r="AH420" s="210" t="str">
        <f t="shared" si="111"/>
        <v>_articles</v>
      </c>
      <c r="AI420" s="210" t="str">
        <f t="shared" si="112"/>
        <v/>
      </c>
      <c r="AJ420" s="210" t="str">
        <f t="shared" si="113"/>
        <v/>
      </c>
      <c r="AK420" s="210" t="str">
        <f>IF(LEN(F420)&gt;1,CONCATENATE(Table6[[#This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0" s="210" t="str">
        <f>IF(LEN(F420)&gt;1,IF(COUNTIFS($AK$6:AK$502,LEFT(AK420,250))&gt;1,"Duplicate entry: it seems that you have two rows reporting the same stockpile, please verify that it is not a duplicate",""),"")</f>
        <v/>
      </c>
      <c r="AM420" s="210" t="str">
        <f>IF(LEN(F420)&gt;0,IF(ISNUMBER(MATCH(F420,Annex_I_II_entries,0)),"","The Entry name is not within the dropdown list, make sure that you have not copied and pasted overwritting the cell format (with its correponding dropdown list) in column A"),"")</f>
        <v/>
      </c>
      <c r="AN420" s="210" t="str">
        <f t="shared" ca="1" si="114"/>
        <v/>
      </c>
      <c r="AO420" s="210" t="str">
        <f t="shared" ca="1" si="115"/>
        <v/>
      </c>
      <c r="AP420" s="211" t="str">
        <f t="shared" ca="1" si="116"/>
        <v/>
      </c>
      <c r="AQ420" s="211" t="str">
        <f t="shared" ca="1" si="117"/>
        <v/>
      </c>
      <c r="AR420" s="212" t="str">
        <f t="shared" ca="1" si="118"/>
        <v/>
      </c>
    </row>
    <row r="421" spans="1:44" x14ac:dyDescent="0.25">
      <c r="A421" s="86"/>
      <c r="B421" s="86"/>
      <c r="C421" s="147"/>
      <c r="D421" s="176"/>
      <c r="E421" s="147"/>
      <c r="F421" s="147"/>
      <c r="G421" s="144"/>
      <c r="H421" s="144"/>
      <c r="I421" s="192" t="str">
        <f>_xlfn.IFNA(VLOOKUP(F421,'Reference data SID'!$D$2:$Q$673,14,FALSE),"")</f>
        <v/>
      </c>
      <c r="J421" s="192" t="str">
        <f>_xlfn.IFNA(VLOOKUP(I421,'Reference data SID'!$C$3:$E$673,3,FALSE),"")</f>
        <v/>
      </c>
      <c r="K421" s="64" t="str">
        <f>_xlfn.IFNA(IF(J421=FALSE,I421,IF(ISBLANK(G421),VLOOKUP(H421,'Reference data SID'!$N:$P,3,FALSE),VLOOKUP(G421,'Reference data SID'!$M:$P,4,FALSE))),"")</f>
        <v/>
      </c>
      <c r="L421" s="148" t="str">
        <f>_xlfn.IFNA(VLOOKUP(K421,'Reference data SID'!L:M,2,FALSE),"")</f>
        <v/>
      </c>
      <c r="M421" s="148" t="str">
        <f>_xlfn.IFNA(VLOOKUP(K421,'Reference data SID'!L:N,3,FALSE),"")</f>
        <v/>
      </c>
      <c r="N421" s="148" t="str">
        <f>_xlfn.IFNA(VLOOKUP(K421,'Reference data SID'!L:O,4,FALSE),"")</f>
        <v/>
      </c>
      <c r="O421" s="147"/>
      <c r="P421" s="147"/>
      <c r="Q421" s="147"/>
      <c r="R421" s="147"/>
      <c r="S421" s="147"/>
      <c r="T421" s="146"/>
      <c r="U421" s="146"/>
      <c r="V421" s="146"/>
      <c r="W421" s="147"/>
      <c r="X421" s="149" t="str">
        <f t="shared" ca="1" si="102"/>
        <v/>
      </c>
      <c r="Y421" s="210" t="str">
        <f>_xlfn.IFNA(VLOOKUP(F421,'Reference data SID'!D:E,2,FALSE),"")</f>
        <v/>
      </c>
      <c r="Z421" s="210" t="str">
        <f t="shared" si="103"/>
        <v>not ok</v>
      </c>
      <c r="AA421" s="210" t="str">
        <f t="shared" si="104"/>
        <v>not ok</v>
      </c>
      <c r="AB421" s="210" t="str">
        <f t="shared" si="105"/>
        <v>ok</v>
      </c>
      <c r="AC421" s="210" t="str">
        <f t="shared" si="106"/>
        <v>_EC</v>
      </c>
      <c r="AD421" s="210" t="str">
        <f t="shared" si="107"/>
        <v>_CAS</v>
      </c>
      <c r="AE421" s="210" t="str">
        <f t="shared" si="108"/>
        <v>_uses</v>
      </c>
      <c r="AF421" s="210" t="str">
        <f t="shared" si="109"/>
        <v/>
      </c>
      <c r="AG421" s="210" t="str">
        <f t="shared" si="110"/>
        <v/>
      </c>
      <c r="AH421" s="210" t="str">
        <f t="shared" si="111"/>
        <v>_articles</v>
      </c>
      <c r="AI421" s="210" t="str">
        <f t="shared" si="112"/>
        <v/>
      </c>
      <c r="AJ421" s="210" t="str">
        <f t="shared" si="113"/>
        <v/>
      </c>
      <c r="AK421" s="210" t="str">
        <f>IF(LEN(F421)&gt;1,CONCATENATE(Table6[[#This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1" s="210" t="str">
        <f>IF(LEN(F421)&gt;1,IF(COUNTIFS($AK$6:AK$502,LEFT(AK421,250))&gt;1,"Duplicate entry: it seems that you have two rows reporting the same stockpile, please verify that it is not a duplicate",""),"")</f>
        <v/>
      </c>
      <c r="AM421" s="210" t="str">
        <f>IF(LEN(F421)&gt;0,IF(ISNUMBER(MATCH(F421,Annex_I_II_entries,0)),"","The Entry name is not within the dropdown list, make sure that you have not copied and pasted overwritting the cell format (with its correponding dropdown list) in column A"),"")</f>
        <v/>
      </c>
      <c r="AN421" s="210" t="str">
        <f t="shared" ca="1" si="114"/>
        <v/>
      </c>
      <c r="AO421" s="210" t="str">
        <f t="shared" ca="1" si="115"/>
        <v/>
      </c>
      <c r="AP421" s="211" t="str">
        <f t="shared" ca="1" si="116"/>
        <v/>
      </c>
      <c r="AQ421" s="211" t="str">
        <f t="shared" ca="1" si="117"/>
        <v/>
      </c>
      <c r="AR421" s="212" t="str">
        <f t="shared" ca="1" si="118"/>
        <v/>
      </c>
    </row>
    <row r="422" spans="1:44" x14ac:dyDescent="0.25">
      <c r="A422" s="86"/>
      <c r="B422" s="86"/>
      <c r="C422" s="144"/>
      <c r="D422" s="145"/>
      <c r="E422" s="144"/>
      <c r="F422" s="144"/>
      <c r="G422" s="144"/>
      <c r="H422" s="144"/>
      <c r="I422" s="191" t="str">
        <f>_xlfn.IFNA(VLOOKUP(F422,'Reference data SID'!$D$2:$Q$673,14,FALSE),"")</f>
        <v/>
      </c>
      <c r="J422" s="191" t="str">
        <f>_xlfn.IFNA(VLOOKUP(I422,'Reference data SID'!$C$3:$E$673,3,FALSE),"")</f>
        <v/>
      </c>
      <c r="K422" s="64" t="str">
        <f>_xlfn.IFNA(IF(J422=FALSE,I422,IF(ISBLANK(G422),VLOOKUP(H422,'Reference data SID'!$N:$P,3,FALSE),VLOOKUP(G422,'Reference data SID'!$M:$P,4,FALSE))),"")</f>
        <v/>
      </c>
      <c r="L422" s="148" t="str">
        <f>_xlfn.IFNA(VLOOKUP(K422,'Reference data SID'!L:M,2,FALSE),"")</f>
        <v/>
      </c>
      <c r="M422" s="148" t="str">
        <f>_xlfn.IFNA(VLOOKUP(K422,'Reference data SID'!L:N,3,FALSE),"")</f>
        <v/>
      </c>
      <c r="N422" s="148" t="str">
        <f>_xlfn.IFNA(VLOOKUP(K422,'Reference data SID'!L:O,4,FALSE),"")</f>
        <v/>
      </c>
      <c r="O422" s="144"/>
      <c r="P422" s="144"/>
      <c r="Q422" s="144"/>
      <c r="R422" s="144"/>
      <c r="S422" s="144"/>
      <c r="T422" s="146"/>
      <c r="U422" s="146"/>
      <c r="V422" s="146"/>
      <c r="W422" s="144"/>
      <c r="X422" s="149" t="str">
        <f t="shared" ca="1" si="102"/>
        <v/>
      </c>
      <c r="Y422" s="210" t="str">
        <f>_xlfn.IFNA(VLOOKUP(F422,'Reference data SID'!D:E,2,FALSE),"")</f>
        <v/>
      </c>
      <c r="Z422" s="210" t="str">
        <f t="shared" si="103"/>
        <v>not ok</v>
      </c>
      <c r="AA422" s="210" t="str">
        <f t="shared" si="104"/>
        <v>not ok</v>
      </c>
      <c r="AB422" s="210" t="str">
        <f t="shared" si="105"/>
        <v>ok</v>
      </c>
      <c r="AC422" s="210" t="str">
        <f t="shared" si="106"/>
        <v>_EC</v>
      </c>
      <c r="AD422" s="210" t="str">
        <f t="shared" si="107"/>
        <v>_CAS</v>
      </c>
      <c r="AE422" s="210" t="str">
        <f t="shared" si="108"/>
        <v>_uses</v>
      </c>
      <c r="AF422" s="210" t="str">
        <f t="shared" si="109"/>
        <v/>
      </c>
      <c r="AG422" s="210" t="str">
        <f t="shared" si="110"/>
        <v/>
      </c>
      <c r="AH422" s="210" t="str">
        <f t="shared" si="111"/>
        <v>_articles</v>
      </c>
      <c r="AI422" s="210" t="str">
        <f t="shared" si="112"/>
        <v/>
      </c>
      <c r="AJ422" s="210" t="str">
        <f t="shared" si="113"/>
        <v/>
      </c>
      <c r="AK422" s="210" t="str">
        <f>IF(LEN(F422)&gt;1,CONCATENATE(Table6[[#This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2" s="210" t="str">
        <f>IF(LEN(F422)&gt;1,IF(COUNTIFS($AK$6:AK$502,LEFT(AK422,250))&gt;1,"Duplicate entry: it seems that you have two rows reporting the same stockpile, please verify that it is not a duplicate",""),"")</f>
        <v/>
      </c>
      <c r="AM422" s="210" t="str">
        <f>IF(LEN(F422)&gt;0,IF(ISNUMBER(MATCH(F422,Annex_I_II_entries,0)),"","The Entry name is not within the dropdown list, make sure that you have not copied and pasted overwritting the cell format (with its correponding dropdown list) in column A"),"")</f>
        <v/>
      </c>
      <c r="AN422" s="210" t="str">
        <f t="shared" ca="1" si="114"/>
        <v/>
      </c>
      <c r="AO422" s="210" t="str">
        <f t="shared" ca="1" si="115"/>
        <v/>
      </c>
      <c r="AP422" s="211" t="str">
        <f t="shared" ca="1" si="116"/>
        <v/>
      </c>
      <c r="AQ422" s="211" t="str">
        <f t="shared" ca="1" si="117"/>
        <v/>
      </c>
      <c r="AR422" s="212" t="str">
        <f t="shared" ca="1" si="118"/>
        <v/>
      </c>
    </row>
    <row r="423" spans="1:44" x14ac:dyDescent="0.25">
      <c r="A423" s="86"/>
      <c r="B423" s="86"/>
      <c r="C423" s="147"/>
      <c r="D423" s="176"/>
      <c r="E423" s="147"/>
      <c r="F423" s="147"/>
      <c r="G423" s="144"/>
      <c r="H423" s="144"/>
      <c r="I423" s="192" t="str">
        <f>_xlfn.IFNA(VLOOKUP(F423,'Reference data SID'!$D$2:$Q$673,14,FALSE),"")</f>
        <v/>
      </c>
      <c r="J423" s="192" t="str">
        <f>_xlfn.IFNA(VLOOKUP(I423,'Reference data SID'!$C$3:$E$673,3,FALSE),"")</f>
        <v/>
      </c>
      <c r="K423" s="64" t="str">
        <f>_xlfn.IFNA(IF(J423=FALSE,I423,IF(ISBLANK(G423),VLOOKUP(H423,'Reference data SID'!$N:$P,3,FALSE),VLOOKUP(G423,'Reference data SID'!$M:$P,4,FALSE))),"")</f>
        <v/>
      </c>
      <c r="L423" s="148" t="str">
        <f>_xlfn.IFNA(VLOOKUP(K423,'Reference data SID'!L:M,2,FALSE),"")</f>
        <v/>
      </c>
      <c r="M423" s="148" t="str">
        <f>_xlfn.IFNA(VLOOKUP(K423,'Reference data SID'!L:N,3,FALSE),"")</f>
        <v/>
      </c>
      <c r="N423" s="148" t="str">
        <f>_xlfn.IFNA(VLOOKUP(K423,'Reference data SID'!L:O,4,FALSE),"")</f>
        <v/>
      </c>
      <c r="O423" s="147"/>
      <c r="P423" s="147"/>
      <c r="Q423" s="147"/>
      <c r="R423" s="147"/>
      <c r="S423" s="147"/>
      <c r="T423" s="146"/>
      <c r="U423" s="146"/>
      <c r="V423" s="146"/>
      <c r="W423" s="147"/>
      <c r="X423" s="149" t="str">
        <f t="shared" ca="1" si="102"/>
        <v/>
      </c>
      <c r="Y423" s="210" t="str">
        <f>_xlfn.IFNA(VLOOKUP(F423,'Reference data SID'!D:E,2,FALSE),"")</f>
        <v/>
      </c>
      <c r="Z423" s="210" t="str">
        <f t="shared" si="103"/>
        <v>not ok</v>
      </c>
      <c r="AA423" s="210" t="str">
        <f t="shared" si="104"/>
        <v>not ok</v>
      </c>
      <c r="AB423" s="210" t="str">
        <f t="shared" si="105"/>
        <v>ok</v>
      </c>
      <c r="AC423" s="210" t="str">
        <f t="shared" si="106"/>
        <v>_EC</v>
      </c>
      <c r="AD423" s="210" t="str">
        <f t="shared" si="107"/>
        <v>_CAS</v>
      </c>
      <c r="AE423" s="210" t="str">
        <f t="shared" si="108"/>
        <v>_uses</v>
      </c>
      <c r="AF423" s="210" t="str">
        <f t="shared" si="109"/>
        <v/>
      </c>
      <c r="AG423" s="210" t="str">
        <f t="shared" si="110"/>
        <v/>
      </c>
      <c r="AH423" s="210" t="str">
        <f t="shared" si="111"/>
        <v>_articles</v>
      </c>
      <c r="AI423" s="210" t="str">
        <f t="shared" si="112"/>
        <v/>
      </c>
      <c r="AJ423" s="210" t="str">
        <f t="shared" si="113"/>
        <v/>
      </c>
      <c r="AK423" s="210" t="str">
        <f>IF(LEN(F423)&gt;1,CONCATENATE(Table6[[#This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3" s="210" t="str">
        <f>IF(LEN(F423)&gt;1,IF(COUNTIFS($AK$6:AK$502,LEFT(AK423,250))&gt;1,"Duplicate entry: it seems that you have two rows reporting the same stockpile, please verify that it is not a duplicate",""),"")</f>
        <v/>
      </c>
      <c r="AM423" s="210" t="str">
        <f>IF(LEN(F423)&gt;0,IF(ISNUMBER(MATCH(F423,Annex_I_II_entries,0)),"","The Entry name is not within the dropdown list, make sure that you have not copied and pasted overwritting the cell format (with its correponding dropdown list) in column A"),"")</f>
        <v/>
      </c>
      <c r="AN423" s="210" t="str">
        <f t="shared" ca="1" si="114"/>
        <v/>
      </c>
      <c r="AO423" s="210" t="str">
        <f t="shared" ca="1" si="115"/>
        <v/>
      </c>
      <c r="AP423" s="211" t="str">
        <f t="shared" ca="1" si="116"/>
        <v/>
      </c>
      <c r="AQ423" s="211" t="str">
        <f t="shared" ca="1" si="117"/>
        <v/>
      </c>
      <c r="AR423" s="212" t="str">
        <f t="shared" ca="1" si="118"/>
        <v/>
      </c>
    </row>
    <row r="424" spans="1:44" x14ac:dyDescent="0.25">
      <c r="A424" s="86"/>
      <c r="B424" s="86"/>
      <c r="C424" s="144"/>
      <c r="D424" s="145"/>
      <c r="E424" s="144"/>
      <c r="F424" s="144"/>
      <c r="G424" s="144"/>
      <c r="H424" s="144"/>
      <c r="I424" s="191" t="str">
        <f>_xlfn.IFNA(VLOOKUP(F424,'Reference data SID'!$D$2:$Q$673,14,FALSE),"")</f>
        <v/>
      </c>
      <c r="J424" s="191" t="str">
        <f>_xlfn.IFNA(VLOOKUP(I424,'Reference data SID'!$C$3:$E$673,3,FALSE),"")</f>
        <v/>
      </c>
      <c r="K424" s="64" t="str">
        <f>_xlfn.IFNA(IF(J424=FALSE,I424,IF(ISBLANK(G424),VLOOKUP(H424,'Reference data SID'!$N:$P,3,FALSE),VLOOKUP(G424,'Reference data SID'!$M:$P,4,FALSE))),"")</f>
        <v/>
      </c>
      <c r="L424" s="148" t="str">
        <f>_xlfn.IFNA(VLOOKUP(K424,'Reference data SID'!L:M,2,FALSE),"")</f>
        <v/>
      </c>
      <c r="M424" s="148" t="str">
        <f>_xlfn.IFNA(VLOOKUP(K424,'Reference data SID'!L:N,3,FALSE),"")</f>
        <v/>
      </c>
      <c r="N424" s="148" t="str">
        <f>_xlfn.IFNA(VLOOKUP(K424,'Reference data SID'!L:O,4,FALSE),"")</f>
        <v/>
      </c>
      <c r="O424" s="144"/>
      <c r="P424" s="144"/>
      <c r="Q424" s="144"/>
      <c r="R424" s="144"/>
      <c r="S424" s="144"/>
      <c r="T424" s="146"/>
      <c r="U424" s="146"/>
      <c r="V424" s="146"/>
      <c r="W424" s="144"/>
      <c r="X424" s="149" t="str">
        <f t="shared" ca="1" si="102"/>
        <v/>
      </c>
      <c r="Y424" s="210" t="str">
        <f>_xlfn.IFNA(VLOOKUP(F424,'Reference data SID'!D:E,2,FALSE),"")</f>
        <v/>
      </c>
      <c r="Z424" s="210" t="str">
        <f t="shared" si="103"/>
        <v>not ok</v>
      </c>
      <c r="AA424" s="210" t="str">
        <f t="shared" si="104"/>
        <v>not ok</v>
      </c>
      <c r="AB424" s="210" t="str">
        <f t="shared" si="105"/>
        <v>ok</v>
      </c>
      <c r="AC424" s="210" t="str">
        <f t="shared" si="106"/>
        <v>_EC</v>
      </c>
      <c r="AD424" s="210" t="str">
        <f t="shared" si="107"/>
        <v>_CAS</v>
      </c>
      <c r="AE424" s="210" t="str">
        <f t="shared" si="108"/>
        <v>_uses</v>
      </c>
      <c r="AF424" s="210" t="str">
        <f t="shared" si="109"/>
        <v/>
      </c>
      <c r="AG424" s="210" t="str">
        <f t="shared" si="110"/>
        <v/>
      </c>
      <c r="AH424" s="210" t="str">
        <f t="shared" si="111"/>
        <v>_articles</v>
      </c>
      <c r="AI424" s="210" t="str">
        <f t="shared" si="112"/>
        <v/>
      </c>
      <c r="AJ424" s="210" t="str">
        <f t="shared" si="113"/>
        <v/>
      </c>
      <c r="AK424" s="210" t="str">
        <f>IF(LEN(F424)&gt;1,CONCATENATE(Table6[[#This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4" s="210" t="str">
        <f>IF(LEN(F424)&gt;1,IF(COUNTIFS($AK$6:AK$502,LEFT(AK424,250))&gt;1,"Duplicate entry: it seems that you have two rows reporting the same stockpile, please verify that it is not a duplicate",""),"")</f>
        <v/>
      </c>
      <c r="AM424" s="210" t="str">
        <f>IF(LEN(F424)&gt;0,IF(ISNUMBER(MATCH(F424,Annex_I_II_entries,0)),"","The Entry name is not within the dropdown list, make sure that you have not copied and pasted overwritting the cell format (with its correponding dropdown list) in column A"),"")</f>
        <v/>
      </c>
      <c r="AN424" s="210" t="str">
        <f t="shared" ca="1" si="114"/>
        <v/>
      </c>
      <c r="AO424" s="210" t="str">
        <f t="shared" ca="1" si="115"/>
        <v/>
      </c>
      <c r="AP424" s="211" t="str">
        <f t="shared" ca="1" si="116"/>
        <v/>
      </c>
      <c r="AQ424" s="211" t="str">
        <f t="shared" ca="1" si="117"/>
        <v/>
      </c>
      <c r="AR424" s="212" t="str">
        <f t="shared" ca="1" si="118"/>
        <v/>
      </c>
    </row>
    <row r="425" spans="1:44" x14ac:dyDescent="0.25">
      <c r="A425" s="86"/>
      <c r="B425" s="86"/>
      <c r="C425" s="147"/>
      <c r="D425" s="176"/>
      <c r="E425" s="147"/>
      <c r="F425" s="147"/>
      <c r="G425" s="144"/>
      <c r="H425" s="144"/>
      <c r="I425" s="192" t="str">
        <f>_xlfn.IFNA(VLOOKUP(F425,'Reference data SID'!$D$2:$Q$673,14,FALSE),"")</f>
        <v/>
      </c>
      <c r="J425" s="192" t="str">
        <f>_xlfn.IFNA(VLOOKUP(I425,'Reference data SID'!$C$3:$E$673,3,FALSE),"")</f>
        <v/>
      </c>
      <c r="K425" s="64" t="str">
        <f>_xlfn.IFNA(IF(J425=FALSE,I425,IF(ISBLANK(G425),VLOOKUP(H425,'Reference data SID'!$N:$P,3,FALSE),VLOOKUP(G425,'Reference data SID'!$M:$P,4,FALSE))),"")</f>
        <v/>
      </c>
      <c r="L425" s="148" t="str">
        <f>_xlfn.IFNA(VLOOKUP(K425,'Reference data SID'!L:M,2,FALSE),"")</f>
        <v/>
      </c>
      <c r="M425" s="148" t="str">
        <f>_xlfn.IFNA(VLOOKUP(K425,'Reference data SID'!L:N,3,FALSE),"")</f>
        <v/>
      </c>
      <c r="N425" s="148" t="str">
        <f>_xlfn.IFNA(VLOOKUP(K425,'Reference data SID'!L:O,4,FALSE),"")</f>
        <v/>
      </c>
      <c r="O425" s="147"/>
      <c r="P425" s="147"/>
      <c r="Q425" s="147"/>
      <c r="R425" s="147"/>
      <c r="S425" s="147"/>
      <c r="T425" s="146"/>
      <c r="U425" s="146"/>
      <c r="V425" s="146"/>
      <c r="W425" s="147"/>
      <c r="X425" s="149" t="str">
        <f t="shared" ca="1" si="102"/>
        <v/>
      </c>
      <c r="Y425" s="210" t="str">
        <f>_xlfn.IFNA(VLOOKUP(F425,'Reference data SID'!D:E,2,FALSE),"")</f>
        <v/>
      </c>
      <c r="Z425" s="210" t="str">
        <f t="shared" si="103"/>
        <v>not ok</v>
      </c>
      <c r="AA425" s="210" t="str">
        <f t="shared" si="104"/>
        <v>not ok</v>
      </c>
      <c r="AB425" s="210" t="str">
        <f t="shared" si="105"/>
        <v>ok</v>
      </c>
      <c r="AC425" s="210" t="str">
        <f t="shared" si="106"/>
        <v>_EC</v>
      </c>
      <c r="AD425" s="210" t="str">
        <f t="shared" si="107"/>
        <v>_CAS</v>
      </c>
      <c r="AE425" s="210" t="str">
        <f t="shared" si="108"/>
        <v>_uses</v>
      </c>
      <c r="AF425" s="210" t="str">
        <f t="shared" si="109"/>
        <v/>
      </c>
      <c r="AG425" s="210" t="str">
        <f t="shared" si="110"/>
        <v/>
      </c>
      <c r="AH425" s="210" t="str">
        <f t="shared" si="111"/>
        <v>_articles</v>
      </c>
      <c r="AI425" s="210" t="str">
        <f t="shared" si="112"/>
        <v/>
      </c>
      <c r="AJ425" s="210" t="str">
        <f t="shared" si="113"/>
        <v/>
      </c>
      <c r="AK425" s="210" t="str">
        <f>IF(LEN(F425)&gt;1,CONCATENATE(Table6[[#This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5" s="210" t="str">
        <f>IF(LEN(F425)&gt;1,IF(COUNTIFS($AK$6:AK$502,LEFT(AK425,250))&gt;1,"Duplicate entry: it seems that you have two rows reporting the same stockpile, please verify that it is not a duplicate",""),"")</f>
        <v/>
      </c>
      <c r="AM425" s="210" t="str">
        <f>IF(LEN(F425)&gt;0,IF(ISNUMBER(MATCH(F425,Annex_I_II_entries,0)),"","The Entry name is not within the dropdown list, make sure that you have not copied and pasted overwritting the cell format (with its correponding dropdown list) in column A"),"")</f>
        <v/>
      </c>
      <c r="AN425" s="210" t="str">
        <f t="shared" ca="1" si="114"/>
        <v/>
      </c>
      <c r="AO425" s="210" t="str">
        <f t="shared" ca="1" si="115"/>
        <v/>
      </c>
      <c r="AP425" s="211" t="str">
        <f t="shared" ca="1" si="116"/>
        <v/>
      </c>
      <c r="AQ425" s="211" t="str">
        <f t="shared" ca="1" si="117"/>
        <v/>
      </c>
      <c r="AR425" s="212" t="str">
        <f t="shared" ca="1" si="118"/>
        <v/>
      </c>
    </row>
    <row r="426" spans="1:44" x14ac:dyDescent="0.25">
      <c r="A426" s="86"/>
      <c r="B426" s="86"/>
      <c r="C426" s="144"/>
      <c r="D426" s="145"/>
      <c r="E426" s="144"/>
      <c r="F426" s="144"/>
      <c r="G426" s="144"/>
      <c r="H426" s="144"/>
      <c r="I426" s="191" t="str">
        <f>_xlfn.IFNA(VLOOKUP(F426,'Reference data SID'!$D$2:$Q$673,14,FALSE),"")</f>
        <v/>
      </c>
      <c r="J426" s="191" t="str">
        <f>_xlfn.IFNA(VLOOKUP(I426,'Reference data SID'!$C$3:$E$673,3,FALSE),"")</f>
        <v/>
      </c>
      <c r="K426" s="64" t="str">
        <f>_xlfn.IFNA(IF(J426=FALSE,I426,IF(ISBLANK(G426),VLOOKUP(H426,'Reference data SID'!$N:$P,3,FALSE),VLOOKUP(G426,'Reference data SID'!$M:$P,4,FALSE))),"")</f>
        <v/>
      </c>
      <c r="L426" s="148" t="str">
        <f>_xlfn.IFNA(VLOOKUP(K426,'Reference data SID'!L:M,2,FALSE),"")</f>
        <v/>
      </c>
      <c r="M426" s="148" t="str">
        <f>_xlfn.IFNA(VLOOKUP(K426,'Reference data SID'!L:N,3,FALSE),"")</f>
        <v/>
      </c>
      <c r="N426" s="148" t="str">
        <f>_xlfn.IFNA(VLOOKUP(K426,'Reference data SID'!L:O,4,FALSE),"")</f>
        <v/>
      </c>
      <c r="O426" s="144"/>
      <c r="P426" s="144"/>
      <c r="Q426" s="144"/>
      <c r="R426" s="144"/>
      <c r="S426" s="144"/>
      <c r="T426" s="146"/>
      <c r="U426" s="146"/>
      <c r="V426" s="146"/>
      <c r="W426" s="144"/>
      <c r="X426" s="149" t="str">
        <f t="shared" ca="1" si="102"/>
        <v/>
      </c>
      <c r="Y426" s="210" t="str">
        <f>_xlfn.IFNA(VLOOKUP(F426,'Reference data SID'!D:E,2,FALSE),"")</f>
        <v/>
      </c>
      <c r="Z426" s="210" t="str">
        <f t="shared" si="103"/>
        <v>not ok</v>
      </c>
      <c r="AA426" s="210" t="str">
        <f t="shared" si="104"/>
        <v>not ok</v>
      </c>
      <c r="AB426" s="210" t="str">
        <f t="shared" si="105"/>
        <v>ok</v>
      </c>
      <c r="AC426" s="210" t="str">
        <f t="shared" si="106"/>
        <v>_EC</v>
      </c>
      <c r="AD426" s="210" t="str">
        <f t="shared" si="107"/>
        <v>_CAS</v>
      </c>
      <c r="AE426" s="210" t="str">
        <f t="shared" si="108"/>
        <v>_uses</v>
      </c>
      <c r="AF426" s="210" t="str">
        <f t="shared" si="109"/>
        <v/>
      </c>
      <c r="AG426" s="210" t="str">
        <f t="shared" si="110"/>
        <v/>
      </c>
      <c r="AH426" s="210" t="str">
        <f t="shared" si="111"/>
        <v>_articles</v>
      </c>
      <c r="AI426" s="210" t="str">
        <f t="shared" si="112"/>
        <v/>
      </c>
      <c r="AJ426" s="210" t="str">
        <f t="shared" si="113"/>
        <v/>
      </c>
      <c r="AK426" s="210" t="str">
        <f>IF(LEN(F426)&gt;1,CONCATENATE(Table6[[#This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6" s="210" t="str">
        <f>IF(LEN(F426)&gt;1,IF(COUNTIFS($AK$6:AK$502,LEFT(AK426,250))&gt;1,"Duplicate entry: it seems that you have two rows reporting the same stockpile, please verify that it is not a duplicate",""),"")</f>
        <v/>
      </c>
      <c r="AM426" s="210" t="str">
        <f>IF(LEN(F426)&gt;0,IF(ISNUMBER(MATCH(F426,Annex_I_II_entries,0)),"","The Entry name is not within the dropdown list, make sure that you have not copied and pasted overwritting the cell format (with its correponding dropdown list) in column A"),"")</f>
        <v/>
      </c>
      <c r="AN426" s="210" t="str">
        <f t="shared" ca="1" si="114"/>
        <v/>
      </c>
      <c r="AO426" s="210" t="str">
        <f t="shared" ca="1" si="115"/>
        <v/>
      </c>
      <c r="AP426" s="211" t="str">
        <f t="shared" ca="1" si="116"/>
        <v/>
      </c>
      <c r="AQ426" s="211" t="str">
        <f t="shared" ca="1" si="117"/>
        <v/>
      </c>
      <c r="AR426" s="212" t="str">
        <f t="shared" ca="1" si="118"/>
        <v/>
      </c>
    </row>
    <row r="427" spans="1:44" x14ac:dyDescent="0.25">
      <c r="A427" s="86"/>
      <c r="B427" s="86"/>
      <c r="C427" s="147"/>
      <c r="D427" s="176"/>
      <c r="E427" s="147"/>
      <c r="F427" s="147"/>
      <c r="G427" s="144"/>
      <c r="H427" s="144"/>
      <c r="I427" s="192" t="str">
        <f>_xlfn.IFNA(VLOOKUP(F427,'Reference data SID'!$D$2:$Q$673,14,FALSE),"")</f>
        <v/>
      </c>
      <c r="J427" s="192" t="str">
        <f>_xlfn.IFNA(VLOOKUP(I427,'Reference data SID'!$C$3:$E$673,3,FALSE),"")</f>
        <v/>
      </c>
      <c r="K427" s="64" t="str">
        <f>_xlfn.IFNA(IF(J427=FALSE,I427,IF(ISBLANK(G427),VLOOKUP(H427,'Reference data SID'!$N:$P,3,FALSE),VLOOKUP(G427,'Reference data SID'!$M:$P,4,FALSE))),"")</f>
        <v/>
      </c>
      <c r="L427" s="148" t="str">
        <f>_xlfn.IFNA(VLOOKUP(K427,'Reference data SID'!L:M,2,FALSE),"")</f>
        <v/>
      </c>
      <c r="M427" s="148" t="str">
        <f>_xlfn.IFNA(VLOOKUP(K427,'Reference data SID'!L:N,3,FALSE),"")</f>
        <v/>
      </c>
      <c r="N427" s="148" t="str">
        <f>_xlfn.IFNA(VLOOKUP(K427,'Reference data SID'!L:O,4,FALSE),"")</f>
        <v/>
      </c>
      <c r="O427" s="147"/>
      <c r="P427" s="147"/>
      <c r="Q427" s="147"/>
      <c r="R427" s="147"/>
      <c r="S427" s="147"/>
      <c r="T427" s="146"/>
      <c r="U427" s="146"/>
      <c r="V427" s="146"/>
      <c r="W427" s="147"/>
      <c r="X427" s="149" t="str">
        <f t="shared" ca="1" si="102"/>
        <v/>
      </c>
      <c r="Y427" s="210" t="str">
        <f>_xlfn.IFNA(VLOOKUP(F427,'Reference data SID'!D:E,2,FALSE),"")</f>
        <v/>
      </c>
      <c r="Z427" s="210" t="str">
        <f t="shared" si="103"/>
        <v>not ok</v>
      </c>
      <c r="AA427" s="210" t="str">
        <f t="shared" si="104"/>
        <v>not ok</v>
      </c>
      <c r="AB427" s="210" t="str">
        <f t="shared" si="105"/>
        <v>ok</v>
      </c>
      <c r="AC427" s="210" t="str">
        <f t="shared" si="106"/>
        <v>_EC</v>
      </c>
      <c r="AD427" s="210" t="str">
        <f t="shared" si="107"/>
        <v>_CAS</v>
      </c>
      <c r="AE427" s="210" t="str">
        <f t="shared" si="108"/>
        <v>_uses</v>
      </c>
      <c r="AF427" s="210" t="str">
        <f t="shared" si="109"/>
        <v/>
      </c>
      <c r="AG427" s="210" t="str">
        <f t="shared" si="110"/>
        <v/>
      </c>
      <c r="AH427" s="210" t="str">
        <f t="shared" si="111"/>
        <v>_articles</v>
      </c>
      <c r="AI427" s="210" t="str">
        <f t="shared" si="112"/>
        <v/>
      </c>
      <c r="AJ427" s="210" t="str">
        <f t="shared" si="113"/>
        <v/>
      </c>
      <c r="AK427" s="210" t="str">
        <f>IF(LEN(F427)&gt;1,CONCATENATE(Table6[[#This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7" s="210" t="str">
        <f>IF(LEN(F427)&gt;1,IF(COUNTIFS($AK$6:AK$502,LEFT(AK427,250))&gt;1,"Duplicate entry: it seems that you have two rows reporting the same stockpile, please verify that it is not a duplicate",""),"")</f>
        <v/>
      </c>
      <c r="AM427" s="210" t="str">
        <f>IF(LEN(F427)&gt;0,IF(ISNUMBER(MATCH(F427,Annex_I_II_entries,0)),"","The Entry name is not within the dropdown list, make sure that you have not copied and pasted overwritting the cell format (with its correponding dropdown list) in column A"),"")</f>
        <v/>
      </c>
      <c r="AN427" s="210" t="str">
        <f t="shared" ca="1" si="114"/>
        <v/>
      </c>
      <c r="AO427" s="210" t="str">
        <f t="shared" ca="1" si="115"/>
        <v/>
      </c>
      <c r="AP427" s="211" t="str">
        <f t="shared" ca="1" si="116"/>
        <v/>
      </c>
      <c r="AQ427" s="211" t="str">
        <f t="shared" ca="1" si="117"/>
        <v/>
      </c>
      <c r="AR427" s="212" t="str">
        <f t="shared" ca="1" si="118"/>
        <v/>
      </c>
    </row>
    <row r="428" spans="1:44" x14ac:dyDescent="0.25">
      <c r="A428" s="86"/>
      <c r="B428" s="86"/>
      <c r="C428" s="144"/>
      <c r="D428" s="145"/>
      <c r="E428" s="144"/>
      <c r="F428" s="144"/>
      <c r="G428" s="144"/>
      <c r="H428" s="144"/>
      <c r="I428" s="191" t="str">
        <f>_xlfn.IFNA(VLOOKUP(F428,'Reference data SID'!$D$2:$Q$673,14,FALSE),"")</f>
        <v/>
      </c>
      <c r="J428" s="191" t="str">
        <f>_xlfn.IFNA(VLOOKUP(I428,'Reference data SID'!$C$3:$E$673,3,FALSE),"")</f>
        <v/>
      </c>
      <c r="K428" s="64" t="str">
        <f>_xlfn.IFNA(IF(J428=FALSE,I428,IF(ISBLANK(G428),VLOOKUP(H428,'Reference data SID'!$N:$P,3,FALSE),VLOOKUP(G428,'Reference data SID'!$M:$P,4,FALSE))),"")</f>
        <v/>
      </c>
      <c r="L428" s="148" t="str">
        <f>_xlfn.IFNA(VLOOKUP(K428,'Reference data SID'!L:M,2,FALSE),"")</f>
        <v/>
      </c>
      <c r="M428" s="148" t="str">
        <f>_xlfn.IFNA(VLOOKUP(K428,'Reference data SID'!L:N,3,FALSE),"")</f>
        <v/>
      </c>
      <c r="N428" s="148" t="str">
        <f>_xlfn.IFNA(VLOOKUP(K428,'Reference data SID'!L:O,4,FALSE),"")</f>
        <v/>
      </c>
      <c r="O428" s="144"/>
      <c r="P428" s="144"/>
      <c r="Q428" s="144"/>
      <c r="R428" s="144"/>
      <c r="S428" s="144"/>
      <c r="T428" s="146"/>
      <c r="U428" s="146"/>
      <c r="V428" s="146"/>
      <c r="W428" s="144"/>
      <c r="X428" s="149" t="str">
        <f t="shared" ca="1" si="102"/>
        <v/>
      </c>
      <c r="Y428" s="210" t="str">
        <f>_xlfn.IFNA(VLOOKUP(F428,'Reference data SID'!D:E,2,FALSE),"")</f>
        <v/>
      </c>
      <c r="Z428" s="210" t="str">
        <f t="shared" si="103"/>
        <v>not ok</v>
      </c>
      <c r="AA428" s="210" t="str">
        <f t="shared" si="104"/>
        <v>not ok</v>
      </c>
      <c r="AB428" s="210" t="str">
        <f t="shared" si="105"/>
        <v>ok</v>
      </c>
      <c r="AC428" s="210" t="str">
        <f t="shared" si="106"/>
        <v>_EC</v>
      </c>
      <c r="AD428" s="210" t="str">
        <f t="shared" si="107"/>
        <v>_CAS</v>
      </c>
      <c r="AE428" s="210" t="str">
        <f t="shared" si="108"/>
        <v>_uses</v>
      </c>
      <c r="AF428" s="210" t="str">
        <f t="shared" si="109"/>
        <v/>
      </c>
      <c r="AG428" s="210" t="str">
        <f t="shared" si="110"/>
        <v/>
      </c>
      <c r="AH428" s="210" t="str">
        <f t="shared" si="111"/>
        <v>_articles</v>
      </c>
      <c r="AI428" s="210" t="str">
        <f t="shared" si="112"/>
        <v/>
      </c>
      <c r="AJ428" s="210" t="str">
        <f t="shared" si="113"/>
        <v/>
      </c>
      <c r="AK428" s="210" t="str">
        <f>IF(LEN(F428)&gt;1,CONCATENATE(Table6[[#This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8" s="210" t="str">
        <f>IF(LEN(F428)&gt;1,IF(COUNTIFS($AK$6:AK$502,LEFT(AK428,250))&gt;1,"Duplicate entry: it seems that you have two rows reporting the same stockpile, please verify that it is not a duplicate",""),"")</f>
        <v/>
      </c>
      <c r="AM428" s="210" t="str">
        <f>IF(LEN(F428)&gt;0,IF(ISNUMBER(MATCH(F428,Annex_I_II_entries,0)),"","The Entry name is not within the dropdown list, make sure that you have not copied and pasted overwritting the cell format (with its correponding dropdown list) in column A"),"")</f>
        <v/>
      </c>
      <c r="AN428" s="210" t="str">
        <f t="shared" ca="1" si="114"/>
        <v/>
      </c>
      <c r="AO428" s="210" t="str">
        <f t="shared" ca="1" si="115"/>
        <v/>
      </c>
      <c r="AP428" s="211" t="str">
        <f t="shared" ca="1" si="116"/>
        <v/>
      </c>
      <c r="AQ428" s="211" t="str">
        <f t="shared" ca="1" si="117"/>
        <v/>
      </c>
      <c r="AR428" s="212" t="str">
        <f t="shared" ca="1" si="118"/>
        <v/>
      </c>
    </row>
    <row r="429" spans="1:44" x14ac:dyDescent="0.25">
      <c r="A429" s="86"/>
      <c r="B429" s="86"/>
      <c r="C429" s="147"/>
      <c r="D429" s="176"/>
      <c r="E429" s="147"/>
      <c r="F429" s="147"/>
      <c r="G429" s="144"/>
      <c r="H429" s="144"/>
      <c r="I429" s="192" t="str">
        <f>_xlfn.IFNA(VLOOKUP(F429,'Reference data SID'!$D$2:$Q$673,14,FALSE),"")</f>
        <v/>
      </c>
      <c r="J429" s="192" t="str">
        <f>_xlfn.IFNA(VLOOKUP(I429,'Reference data SID'!$C$3:$E$673,3,FALSE),"")</f>
        <v/>
      </c>
      <c r="K429" s="64" t="str">
        <f>_xlfn.IFNA(IF(J429=FALSE,I429,IF(ISBLANK(G429),VLOOKUP(H429,'Reference data SID'!$N:$P,3,FALSE),VLOOKUP(G429,'Reference data SID'!$M:$P,4,FALSE))),"")</f>
        <v/>
      </c>
      <c r="L429" s="148" t="str">
        <f>_xlfn.IFNA(VLOOKUP(K429,'Reference data SID'!L:M,2,FALSE),"")</f>
        <v/>
      </c>
      <c r="M429" s="148" t="str">
        <f>_xlfn.IFNA(VLOOKUP(K429,'Reference data SID'!L:N,3,FALSE),"")</f>
        <v/>
      </c>
      <c r="N429" s="148" t="str">
        <f>_xlfn.IFNA(VLOOKUP(K429,'Reference data SID'!L:O,4,FALSE),"")</f>
        <v/>
      </c>
      <c r="O429" s="147"/>
      <c r="P429" s="147"/>
      <c r="Q429" s="147"/>
      <c r="R429" s="147"/>
      <c r="S429" s="147"/>
      <c r="T429" s="146"/>
      <c r="U429" s="146"/>
      <c r="V429" s="146"/>
      <c r="W429" s="147"/>
      <c r="X429" s="149" t="str">
        <f t="shared" ca="1" si="102"/>
        <v/>
      </c>
      <c r="Y429" s="210" t="str">
        <f>_xlfn.IFNA(VLOOKUP(F429,'Reference data SID'!D:E,2,FALSE),"")</f>
        <v/>
      </c>
      <c r="Z429" s="210" t="str">
        <f t="shared" si="103"/>
        <v>not ok</v>
      </c>
      <c r="AA429" s="210" t="str">
        <f t="shared" si="104"/>
        <v>not ok</v>
      </c>
      <c r="AB429" s="210" t="str">
        <f t="shared" si="105"/>
        <v>ok</v>
      </c>
      <c r="AC429" s="210" t="str">
        <f t="shared" si="106"/>
        <v>_EC</v>
      </c>
      <c r="AD429" s="210" t="str">
        <f t="shared" si="107"/>
        <v>_CAS</v>
      </c>
      <c r="AE429" s="210" t="str">
        <f t="shared" si="108"/>
        <v>_uses</v>
      </c>
      <c r="AF429" s="210" t="str">
        <f t="shared" si="109"/>
        <v/>
      </c>
      <c r="AG429" s="210" t="str">
        <f t="shared" si="110"/>
        <v/>
      </c>
      <c r="AH429" s="210" t="str">
        <f t="shared" si="111"/>
        <v>_articles</v>
      </c>
      <c r="AI429" s="210" t="str">
        <f t="shared" si="112"/>
        <v/>
      </c>
      <c r="AJ429" s="210" t="str">
        <f t="shared" si="113"/>
        <v/>
      </c>
      <c r="AK429" s="210" t="str">
        <f>IF(LEN(F429)&gt;1,CONCATENATE(Table6[[#This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29" s="210" t="str">
        <f>IF(LEN(F429)&gt;1,IF(COUNTIFS($AK$6:AK$502,LEFT(AK429,250))&gt;1,"Duplicate entry: it seems that you have two rows reporting the same stockpile, please verify that it is not a duplicate",""),"")</f>
        <v/>
      </c>
      <c r="AM429" s="210" t="str">
        <f>IF(LEN(F429)&gt;0,IF(ISNUMBER(MATCH(F429,Annex_I_II_entries,0)),"","The Entry name is not within the dropdown list, make sure that you have not copied and pasted overwritting the cell format (with its correponding dropdown list) in column A"),"")</f>
        <v/>
      </c>
      <c r="AN429" s="210" t="str">
        <f t="shared" ca="1" si="114"/>
        <v/>
      </c>
      <c r="AO429" s="210" t="str">
        <f t="shared" ca="1" si="115"/>
        <v/>
      </c>
      <c r="AP429" s="211" t="str">
        <f t="shared" ca="1" si="116"/>
        <v/>
      </c>
      <c r="AQ429" s="211" t="str">
        <f t="shared" ca="1" si="117"/>
        <v/>
      </c>
      <c r="AR429" s="212" t="str">
        <f t="shared" ca="1" si="118"/>
        <v/>
      </c>
    </row>
    <row r="430" spans="1:44" x14ac:dyDescent="0.25">
      <c r="A430" s="86"/>
      <c r="B430" s="86"/>
      <c r="C430" s="144"/>
      <c r="D430" s="145"/>
      <c r="E430" s="144"/>
      <c r="F430" s="144"/>
      <c r="G430" s="144"/>
      <c r="H430" s="144"/>
      <c r="I430" s="191" t="str">
        <f>_xlfn.IFNA(VLOOKUP(F430,'Reference data SID'!$D$2:$Q$673,14,FALSE),"")</f>
        <v/>
      </c>
      <c r="J430" s="191" t="str">
        <f>_xlfn.IFNA(VLOOKUP(I430,'Reference data SID'!$C$3:$E$673,3,FALSE),"")</f>
        <v/>
      </c>
      <c r="K430" s="64" t="str">
        <f>_xlfn.IFNA(IF(J430=FALSE,I430,IF(ISBLANK(G430),VLOOKUP(H430,'Reference data SID'!$N:$P,3,FALSE),VLOOKUP(G430,'Reference data SID'!$M:$P,4,FALSE))),"")</f>
        <v/>
      </c>
      <c r="L430" s="148" t="str">
        <f>_xlfn.IFNA(VLOOKUP(K430,'Reference data SID'!L:M,2,FALSE),"")</f>
        <v/>
      </c>
      <c r="M430" s="148" t="str">
        <f>_xlfn.IFNA(VLOOKUP(K430,'Reference data SID'!L:N,3,FALSE),"")</f>
        <v/>
      </c>
      <c r="N430" s="148" t="str">
        <f>_xlfn.IFNA(VLOOKUP(K430,'Reference data SID'!L:O,4,FALSE),"")</f>
        <v/>
      </c>
      <c r="O430" s="144"/>
      <c r="P430" s="144"/>
      <c r="Q430" s="144"/>
      <c r="R430" s="144"/>
      <c r="S430" s="144"/>
      <c r="T430" s="146"/>
      <c r="U430" s="146"/>
      <c r="V430" s="146"/>
      <c r="W430" s="144"/>
      <c r="X430" s="149" t="str">
        <f t="shared" ca="1" si="102"/>
        <v/>
      </c>
      <c r="Y430" s="210" t="str">
        <f>_xlfn.IFNA(VLOOKUP(F430,'Reference data SID'!D:E,2,FALSE),"")</f>
        <v/>
      </c>
      <c r="Z430" s="210" t="str">
        <f t="shared" si="103"/>
        <v>not ok</v>
      </c>
      <c r="AA430" s="210" t="str">
        <f t="shared" si="104"/>
        <v>not ok</v>
      </c>
      <c r="AB430" s="210" t="str">
        <f t="shared" si="105"/>
        <v>ok</v>
      </c>
      <c r="AC430" s="210" t="str">
        <f t="shared" si="106"/>
        <v>_EC</v>
      </c>
      <c r="AD430" s="210" t="str">
        <f t="shared" si="107"/>
        <v>_CAS</v>
      </c>
      <c r="AE430" s="210" t="str">
        <f t="shared" si="108"/>
        <v>_uses</v>
      </c>
      <c r="AF430" s="210" t="str">
        <f t="shared" si="109"/>
        <v/>
      </c>
      <c r="AG430" s="210" t="str">
        <f t="shared" si="110"/>
        <v/>
      </c>
      <c r="AH430" s="210" t="str">
        <f t="shared" si="111"/>
        <v>_articles</v>
      </c>
      <c r="AI430" s="210" t="str">
        <f t="shared" si="112"/>
        <v/>
      </c>
      <c r="AJ430" s="210" t="str">
        <f t="shared" si="113"/>
        <v/>
      </c>
      <c r="AK430" s="210" t="str">
        <f>IF(LEN(F430)&gt;1,CONCATENATE(Table6[[#This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0" s="210" t="str">
        <f>IF(LEN(F430)&gt;1,IF(COUNTIFS($AK$6:AK$502,LEFT(AK430,250))&gt;1,"Duplicate entry: it seems that you have two rows reporting the same stockpile, please verify that it is not a duplicate",""),"")</f>
        <v/>
      </c>
      <c r="AM430" s="210" t="str">
        <f>IF(LEN(F430)&gt;0,IF(ISNUMBER(MATCH(F430,Annex_I_II_entries,0)),"","The Entry name is not within the dropdown list, make sure that you have not copied and pasted overwritting the cell format (with its correponding dropdown list) in column A"),"")</f>
        <v/>
      </c>
      <c r="AN430" s="210" t="str">
        <f t="shared" ca="1" si="114"/>
        <v/>
      </c>
      <c r="AO430" s="210" t="str">
        <f t="shared" ca="1" si="115"/>
        <v/>
      </c>
      <c r="AP430" s="211" t="str">
        <f t="shared" ca="1" si="116"/>
        <v/>
      </c>
      <c r="AQ430" s="211" t="str">
        <f t="shared" ca="1" si="117"/>
        <v/>
      </c>
      <c r="AR430" s="212" t="str">
        <f t="shared" ca="1" si="118"/>
        <v/>
      </c>
    </row>
    <row r="431" spans="1:44" x14ac:dyDescent="0.25">
      <c r="A431" s="86"/>
      <c r="B431" s="86"/>
      <c r="C431" s="147"/>
      <c r="D431" s="176"/>
      <c r="E431" s="147"/>
      <c r="F431" s="147"/>
      <c r="G431" s="144"/>
      <c r="H431" s="144"/>
      <c r="I431" s="192" t="str">
        <f>_xlfn.IFNA(VLOOKUP(F431,'Reference data SID'!$D$2:$Q$673,14,FALSE),"")</f>
        <v/>
      </c>
      <c r="J431" s="192" t="str">
        <f>_xlfn.IFNA(VLOOKUP(I431,'Reference data SID'!$C$3:$E$673,3,FALSE),"")</f>
        <v/>
      </c>
      <c r="K431" s="64" t="str">
        <f>_xlfn.IFNA(IF(J431=FALSE,I431,IF(ISBLANK(G431),VLOOKUP(H431,'Reference data SID'!$N:$P,3,FALSE),VLOOKUP(G431,'Reference data SID'!$M:$P,4,FALSE))),"")</f>
        <v/>
      </c>
      <c r="L431" s="148" t="str">
        <f>_xlfn.IFNA(VLOOKUP(K431,'Reference data SID'!L:M,2,FALSE),"")</f>
        <v/>
      </c>
      <c r="M431" s="148" t="str">
        <f>_xlfn.IFNA(VLOOKUP(K431,'Reference data SID'!L:N,3,FALSE),"")</f>
        <v/>
      </c>
      <c r="N431" s="148" t="str">
        <f>_xlfn.IFNA(VLOOKUP(K431,'Reference data SID'!L:O,4,FALSE),"")</f>
        <v/>
      </c>
      <c r="O431" s="147"/>
      <c r="P431" s="147"/>
      <c r="Q431" s="147"/>
      <c r="R431" s="147"/>
      <c r="S431" s="147"/>
      <c r="T431" s="146"/>
      <c r="U431" s="146"/>
      <c r="V431" s="146"/>
      <c r="W431" s="147"/>
      <c r="X431" s="149" t="str">
        <f t="shared" ca="1" si="102"/>
        <v/>
      </c>
      <c r="Y431" s="210" t="str">
        <f>_xlfn.IFNA(VLOOKUP(F431,'Reference data SID'!D:E,2,FALSE),"")</f>
        <v/>
      </c>
      <c r="Z431" s="210" t="str">
        <f t="shared" si="103"/>
        <v>not ok</v>
      </c>
      <c r="AA431" s="210" t="str">
        <f t="shared" si="104"/>
        <v>not ok</v>
      </c>
      <c r="AB431" s="210" t="str">
        <f t="shared" si="105"/>
        <v>ok</v>
      </c>
      <c r="AC431" s="210" t="str">
        <f t="shared" si="106"/>
        <v>_EC</v>
      </c>
      <c r="AD431" s="210" t="str">
        <f t="shared" si="107"/>
        <v>_CAS</v>
      </c>
      <c r="AE431" s="210" t="str">
        <f t="shared" si="108"/>
        <v>_uses</v>
      </c>
      <c r="AF431" s="210" t="str">
        <f t="shared" si="109"/>
        <v/>
      </c>
      <c r="AG431" s="210" t="str">
        <f t="shared" si="110"/>
        <v/>
      </c>
      <c r="AH431" s="210" t="str">
        <f t="shared" si="111"/>
        <v>_articles</v>
      </c>
      <c r="AI431" s="210" t="str">
        <f t="shared" si="112"/>
        <v/>
      </c>
      <c r="AJ431" s="210" t="str">
        <f t="shared" si="113"/>
        <v/>
      </c>
      <c r="AK431" s="210" t="str">
        <f>IF(LEN(F431)&gt;1,CONCATENATE(Table6[[#This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1" s="210" t="str">
        <f>IF(LEN(F431)&gt;1,IF(COUNTIFS($AK$6:AK$502,LEFT(AK431,250))&gt;1,"Duplicate entry: it seems that you have two rows reporting the same stockpile, please verify that it is not a duplicate",""),"")</f>
        <v/>
      </c>
      <c r="AM431" s="210" t="str">
        <f>IF(LEN(F431)&gt;0,IF(ISNUMBER(MATCH(F431,Annex_I_II_entries,0)),"","The Entry name is not within the dropdown list, make sure that you have not copied and pasted overwritting the cell format (with its correponding dropdown list) in column A"),"")</f>
        <v/>
      </c>
      <c r="AN431" s="210" t="str">
        <f t="shared" ca="1" si="114"/>
        <v/>
      </c>
      <c r="AO431" s="210" t="str">
        <f t="shared" ca="1" si="115"/>
        <v/>
      </c>
      <c r="AP431" s="211" t="str">
        <f t="shared" ca="1" si="116"/>
        <v/>
      </c>
      <c r="AQ431" s="211" t="str">
        <f t="shared" ca="1" si="117"/>
        <v/>
      </c>
      <c r="AR431" s="212" t="str">
        <f t="shared" ca="1" si="118"/>
        <v/>
      </c>
    </row>
    <row r="432" spans="1:44" x14ac:dyDescent="0.25">
      <c r="A432" s="86"/>
      <c r="B432" s="86"/>
      <c r="C432" s="144"/>
      <c r="D432" s="145"/>
      <c r="E432" s="144"/>
      <c r="F432" s="144"/>
      <c r="G432" s="144"/>
      <c r="H432" s="144"/>
      <c r="I432" s="191" t="str">
        <f>_xlfn.IFNA(VLOOKUP(F432,'Reference data SID'!$D$2:$Q$673,14,FALSE),"")</f>
        <v/>
      </c>
      <c r="J432" s="191" t="str">
        <f>_xlfn.IFNA(VLOOKUP(I432,'Reference data SID'!$C$3:$E$673,3,FALSE),"")</f>
        <v/>
      </c>
      <c r="K432" s="64" t="str">
        <f>_xlfn.IFNA(IF(J432=FALSE,I432,IF(ISBLANK(G432),VLOOKUP(H432,'Reference data SID'!$N:$P,3,FALSE),VLOOKUP(G432,'Reference data SID'!$M:$P,4,FALSE))),"")</f>
        <v/>
      </c>
      <c r="L432" s="148" t="str">
        <f>_xlfn.IFNA(VLOOKUP(K432,'Reference data SID'!L:M,2,FALSE),"")</f>
        <v/>
      </c>
      <c r="M432" s="148" t="str">
        <f>_xlfn.IFNA(VLOOKUP(K432,'Reference data SID'!L:N,3,FALSE),"")</f>
        <v/>
      </c>
      <c r="N432" s="148" t="str">
        <f>_xlfn.IFNA(VLOOKUP(K432,'Reference data SID'!L:O,4,FALSE),"")</f>
        <v/>
      </c>
      <c r="O432" s="144"/>
      <c r="P432" s="144"/>
      <c r="Q432" s="144"/>
      <c r="R432" s="144"/>
      <c r="S432" s="144"/>
      <c r="T432" s="146"/>
      <c r="U432" s="146"/>
      <c r="V432" s="146"/>
      <c r="W432" s="144"/>
      <c r="X432" s="149" t="str">
        <f t="shared" ca="1" si="102"/>
        <v/>
      </c>
      <c r="Y432" s="210" t="str">
        <f>_xlfn.IFNA(VLOOKUP(F432,'Reference data SID'!D:E,2,FALSE),"")</f>
        <v/>
      </c>
      <c r="Z432" s="210" t="str">
        <f t="shared" si="103"/>
        <v>not ok</v>
      </c>
      <c r="AA432" s="210" t="str">
        <f t="shared" si="104"/>
        <v>not ok</v>
      </c>
      <c r="AB432" s="210" t="str">
        <f t="shared" si="105"/>
        <v>ok</v>
      </c>
      <c r="AC432" s="210" t="str">
        <f t="shared" si="106"/>
        <v>_EC</v>
      </c>
      <c r="AD432" s="210" t="str">
        <f t="shared" si="107"/>
        <v>_CAS</v>
      </c>
      <c r="AE432" s="210" t="str">
        <f t="shared" si="108"/>
        <v>_uses</v>
      </c>
      <c r="AF432" s="210" t="str">
        <f t="shared" si="109"/>
        <v/>
      </c>
      <c r="AG432" s="210" t="str">
        <f t="shared" si="110"/>
        <v/>
      </c>
      <c r="AH432" s="210" t="str">
        <f t="shared" si="111"/>
        <v>_articles</v>
      </c>
      <c r="AI432" s="210" t="str">
        <f t="shared" si="112"/>
        <v/>
      </c>
      <c r="AJ432" s="210" t="str">
        <f t="shared" si="113"/>
        <v/>
      </c>
      <c r="AK432" s="210" t="str">
        <f>IF(LEN(F432)&gt;1,CONCATENATE(Table6[[#This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2" s="210" t="str">
        <f>IF(LEN(F432)&gt;1,IF(COUNTIFS($AK$6:AK$502,LEFT(AK432,250))&gt;1,"Duplicate entry: it seems that you have two rows reporting the same stockpile, please verify that it is not a duplicate",""),"")</f>
        <v/>
      </c>
      <c r="AM432" s="210" t="str">
        <f>IF(LEN(F432)&gt;0,IF(ISNUMBER(MATCH(F432,Annex_I_II_entries,0)),"","The Entry name is not within the dropdown list, make sure that you have not copied and pasted overwritting the cell format (with its correponding dropdown list) in column A"),"")</f>
        <v/>
      </c>
      <c r="AN432" s="210" t="str">
        <f t="shared" ca="1" si="114"/>
        <v/>
      </c>
      <c r="AO432" s="210" t="str">
        <f t="shared" ca="1" si="115"/>
        <v/>
      </c>
      <c r="AP432" s="211" t="str">
        <f t="shared" ca="1" si="116"/>
        <v/>
      </c>
      <c r="AQ432" s="211" t="str">
        <f t="shared" ca="1" si="117"/>
        <v/>
      </c>
      <c r="AR432" s="212" t="str">
        <f t="shared" ca="1" si="118"/>
        <v/>
      </c>
    </row>
    <row r="433" spans="1:44" x14ac:dyDescent="0.25">
      <c r="A433" s="86"/>
      <c r="B433" s="86"/>
      <c r="C433" s="147"/>
      <c r="D433" s="176"/>
      <c r="E433" s="147"/>
      <c r="F433" s="147"/>
      <c r="G433" s="144"/>
      <c r="H433" s="144"/>
      <c r="I433" s="192" t="str">
        <f>_xlfn.IFNA(VLOOKUP(F433,'Reference data SID'!$D$2:$Q$673,14,FALSE),"")</f>
        <v/>
      </c>
      <c r="J433" s="192" t="str">
        <f>_xlfn.IFNA(VLOOKUP(I433,'Reference data SID'!$C$3:$E$673,3,FALSE),"")</f>
        <v/>
      </c>
      <c r="K433" s="64" t="str">
        <f>_xlfn.IFNA(IF(J433=FALSE,I433,IF(ISBLANK(G433),VLOOKUP(H433,'Reference data SID'!$N:$P,3,FALSE),VLOOKUP(G433,'Reference data SID'!$M:$P,4,FALSE))),"")</f>
        <v/>
      </c>
      <c r="L433" s="148" t="str">
        <f>_xlfn.IFNA(VLOOKUP(K433,'Reference data SID'!L:M,2,FALSE),"")</f>
        <v/>
      </c>
      <c r="M433" s="148" t="str">
        <f>_xlfn.IFNA(VLOOKUP(K433,'Reference data SID'!L:N,3,FALSE),"")</f>
        <v/>
      </c>
      <c r="N433" s="148" t="str">
        <f>_xlfn.IFNA(VLOOKUP(K433,'Reference data SID'!L:O,4,FALSE),"")</f>
        <v/>
      </c>
      <c r="O433" s="147"/>
      <c r="P433" s="147"/>
      <c r="Q433" s="147"/>
      <c r="R433" s="147"/>
      <c r="S433" s="147"/>
      <c r="T433" s="146"/>
      <c r="U433" s="146"/>
      <c r="V433" s="146"/>
      <c r="W433" s="147"/>
      <c r="X433" s="149" t="str">
        <f t="shared" ca="1" si="102"/>
        <v/>
      </c>
      <c r="Y433" s="210" t="str">
        <f>_xlfn.IFNA(VLOOKUP(F433,'Reference data SID'!D:E,2,FALSE),"")</f>
        <v/>
      </c>
      <c r="Z433" s="210" t="str">
        <f t="shared" si="103"/>
        <v>not ok</v>
      </c>
      <c r="AA433" s="210" t="str">
        <f t="shared" si="104"/>
        <v>not ok</v>
      </c>
      <c r="AB433" s="210" t="str">
        <f t="shared" si="105"/>
        <v>ok</v>
      </c>
      <c r="AC433" s="210" t="str">
        <f t="shared" si="106"/>
        <v>_EC</v>
      </c>
      <c r="AD433" s="210" t="str">
        <f t="shared" si="107"/>
        <v>_CAS</v>
      </c>
      <c r="AE433" s="210" t="str">
        <f t="shared" si="108"/>
        <v>_uses</v>
      </c>
      <c r="AF433" s="210" t="str">
        <f t="shared" si="109"/>
        <v/>
      </c>
      <c r="AG433" s="210" t="str">
        <f t="shared" si="110"/>
        <v/>
      </c>
      <c r="AH433" s="210" t="str">
        <f t="shared" si="111"/>
        <v>_articles</v>
      </c>
      <c r="AI433" s="210" t="str">
        <f t="shared" si="112"/>
        <v/>
      </c>
      <c r="AJ433" s="210" t="str">
        <f t="shared" si="113"/>
        <v/>
      </c>
      <c r="AK433" s="210" t="str">
        <f>IF(LEN(F433)&gt;1,CONCATENATE(Table6[[#This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3" s="210" t="str">
        <f>IF(LEN(F433)&gt;1,IF(COUNTIFS($AK$6:AK$502,LEFT(AK433,250))&gt;1,"Duplicate entry: it seems that you have two rows reporting the same stockpile, please verify that it is not a duplicate",""),"")</f>
        <v/>
      </c>
      <c r="AM433" s="210" t="str">
        <f>IF(LEN(F433)&gt;0,IF(ISNUMBER(MATCH(F433,Annex_I_II_entries,0)),"","The Entry name is not within the dropdown list, make sure that you have not copied and pasted overwritting the cell format (with its correponding dropdown list) in column A"),"")</f>
        <v/>
      </c>
      <c r="AN433" s="210" t="str">
        <f t="shared" ca="1" si="114"/>
        <v/>
      </c>
      <c r="AO433" s="210" t="str">
        <f t="shared" ca="1" si="115"/>
        <v/>
      </c>
      <c r="AP433" s="211" t="str">
        <f t="shared" ca="1" si="116"/>
        <v/>
      </c>
      <c r="AQ433" s="211" t="str">
        <f t="shared" ca="1" si="117"/>
        <v/>
      </c>
      <c r="AR433" s="212" t="str">
        <f t="shared" ca="1" si="118"/>
        <v/>
      </c>
    </row>
    <row r="434" spans="1:44" x14ac:dyDescent="0.25">
      <c r="A434" s="86"/>
      <c r="B434" s="86"/>
      <c r="C434" s="144"/>
      <c r="D434" s="145"/>
      <c r="E434" s="144"/>
      <c r="F434" s="144"/>
      <c r="G434" s="144"/>
      <c r="H434" s="144"/>
      <c r="I434" s="191" t="str">
        <f>_xlfn.IFNA(VLOOKUP(F434,'Reference data SID'!$D$2:$Q$673,14,FALSE),"")</f>
        <v/>
      </c>
      <c r="J434" s="191" t="str">
        <f>_xlfn.IFNA(VLOOKUP(I434,'Reference data SID'!$C$3:$E$673,3,FALSE),"")</f>
        <v/>
      </c>
      <c r="K434" s="64" t="str">
        <f>_xlfn.IFNA(IF(J434=FALSE,I434,IF(ISBLANK(G434),VLOOKUP(H434,'Reference data SID'!$N:$P,3,FALSE),VLOOKUP(G434,'Reference data SID'!$M:$P,4,FALSE))),"")</f>
        <v/>
      </c>
      <c r="L434" s="148" t="str">
        <f>_xlfn.IFNA(VLOOKUP(K434,'Reference data SID'!L:M,2,FALSE),"")</f>
        <v/>
      </c>
      <c r="M434" s="148" t="str">
        <f>_xlfn.IFNA(VLOOKUP(K434,'Reference data SID'!L:N,3,FALSE),"")</f>
        <v/>
      </c>
      <c r="N434" s="148" t="str">
        <f>_xlfn.IFNA(VLOOKUP(K434,'Reference data SID'!L:O,4,FALSE),"")</f>
        <v/>
      </c>
      <c r="O434" s="144"/>
      <c r="P434" s="144"/>
      <c r="Q434" s="144"/>
      <c r="R434" s="144"/>
      <c r="S434" s="144"/>
      <c r="T434" s="146"/>
      <c r="U434" s="146"/>
      <c r="V434" s="146"/>
      <c r="W434" s="144"/>
      <c r="X434" s="149" t="str">
        <f t="shared" ca="1" si="102"/>
        <v/>
      </c>
      <c r="Y434" s="210" t="str">
        <f>_xlfn.IFNA(VLOOKUP(F434,'Reference data SID'!D:E,2,FALSE),"")</f>
        <v/>
      </c>
      <c r="Z434" s="210" t="str">
        <f t="shared" si="103"/>
        <v>not ok</v>
      </c>
      <c r="AA434" s="210" t="str">
        <f t="shared" si="104"/>
        <v>not ok</v>
      </c>
      <c r="AB434" s="210" t="str">
        <f t="shared" si="105"/>
        <v>ok</v>
      </c>
      <c r="AC434" s="210" t="str">
        <f t="shared" si="106"/>
        <v>_EC</v>
      </c>
      <c r="AD434" s="210" t="str">
        <f t="shared" si="107"/>
        <v>_CAS</v>
      </c>
      <c r="AE434" s="210" t="str">
        <f t="shared" si="108"/>
        <v>_uses</v>
      </c>
      <c r="AF434" s="210" t="str">
        <f t="shared" si="109"/>
        <v/>
      </c>
      <c r="AG434" s="210" t="str">
        <f t="shared" si="110"/>
        <v/>
      </c>
      <c r="AH434" s="210" t="str">
        <f t="shared" si="111"/>
        <v>_articles</v>
      </c>
      <c r="AI434" s="210" t="str">
        <f t="shared" si="112"/>
        <v/>
      </c>
      <c r="AJ434" s="210" t="str">
        <f t="shared" si="113"/>
        <v/>
      </c>
      <c r="AK434" s="210" t="str">
        <f>IF(LEN(F434)&gt;1,CONCATENATE(Table6[[#This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4" s="210" t="str">
        <f>IF(LEN(F434)&gt;1,IF(COUNTIFS($AK$6:AK$502,LEFT(AK434,250))&gt;1,"Duplicate entry: it seems that you have two rows reporting the same stockpile, please verify that it is not a duplicate",""),"")</f>
        <v/>
      </c>
      <c r="AM434" s="210" t="str">
        <f>IF(LEN(F434)&gt;0,IF(ISNUMBER(MATCH(F434,Annex_I_II_entries,0)),"","The Entry name is not within the dropdown list, make sure that you have not copied and pasted overwritting the cell format (with its correponding dropdown list) in column A"),"")</f>
        <v/>
      </c>
      <c r="AN434" s="210" t="str">
        <f t="shared" ca="1" si="114"/>
        <v/>
      </c>
      <c r="AO434" s="210" t="str">
        <f t="shared" ca="1" si="115"/>
        <v/>
      </c>
      <c r="AP434" s="211" t="str">
        <f t="shared" ca="1" si="116"/>
        <v/>
      </c>
      <c r="AQ434" s="211" t="str">
        <f t="shared" ca="1" si="117"/>
        <v/>
      </c>
      <c r="AR434" s="212" t="str">
        <f t="shared" ca="1" si="118"/>
        <v/>
      </c>
    </row>
    <row r="435" spans="1:44" x14ac:dyDescent="0.25">
      <c r="A435" s="86"/>
      <c r="B435" s="86"/>
      <c r="C435" s="147"/>
      <c r="D435" s="176"/>
      <c r="E435" s="147"/>
      <c r="F435" s="147"/>
      <c r="G435" s="144"/>
      <c r="H435" s="144"/>
      <c r="I435" s="192" t="str">
        <f>_xlfn.IFNA(VLOOKUP(F435,'Reference data SID'!$D$2:$Q$673,14,FALSE),"")</f>
        <v/>
      </c>
      <c r="J435" s="192" t="str">
        <f>_xlfn.IFNA(VLOOKUP(I435,'Reference data SID'!$C$3:$E$673,3,FALSE),"")</f>
        <v/>
      </c>
      <c r="K435" s="64" t="str">
        <f>_xlfn.IFNA(IF(J435=FALSE,I435,IF(ISBLANK(G435),VLOOKUP(H435,'Reference data SID'!$N:$P,3,FALSE),VLOOKUP(G435,'Reference data SID'!$M:$P,4,FALSE))),"")</f>
        <v/>
      </c>
      <c r="L435" s="148" t="str">
        <f>_xlfn.IFNA(VLOOKUP(K435,'Reference data SID'!L:M,2,FALSE),"")</f>
        <v/>
      </c>
      <c r="M435" s="148" t="str">
        <f>_xlfn.IFNA(VLOOKUP(K435,'Reference data SID'!L:N,3,FALSE),"")</f>
        <v/>
      </c>
      <c r="N435" s="148" t="str">
        <f>_xlfn.IFNA(VLOOKUP(K435,'Reference data SID'!L:O,4,FALSE),"")</f>
        <v/>
      </c>
      <c r="O435" s="147"/>
      <c r="P435" s="147"/>
      <c r="Q435" s="147"/>
      <c r="R435" s="147"/>
      <c r="S435" s="147"/>
      <c r="T435" s="146"/>
      <c r="U435" s="146"/>
      <c r="V435" s="146"/>
      <c r="W435" s="147"/>
      <c r="X435" s="149" t="str">
        <f t="shared" ca="1" si="102"/>
        <v/>
      </c>
      <c r="Y435" s="210" t="str">
        <f>_xlfn.IFNA(VLOOKUP(F435,'Reference data SID'!D:E,2,FALSE),"")</f>
        <v/>
      </c>
      <c r="Z435" s="210" t="str">
        <f t="shared" si="103"/>
        <v>not ok</v>
      </c>
      <c r="AA435" s="210" t="str">
        <f t="shared" si="104"/>
        <v>not ok</v>
      </c>
      <c r="AB435" s="210" t="str">
        <f t="shared" si="105"/>
        <v>ok</v>
      </c>
      <c r="AC435" s="210" t="str">
        <f t="shared" si="106"/>
        <v>_EC</v>
      </c>
      <c r="AD435" s="210" t="str">
        <f t="shared" si="107"/>
        <v>_CAS</v>
      </c>
      <c r="AE435" s="210" t="str">
        <f t="shared" si="108"/>
        <v>_uses</v>
      </c>
      <c r="AF435" s="210" t="str">
        <f t="shared" si="109"/>
        <v/>
      </c>
      <c r="AG435" s="210" t="str">
        <f t="shared" si="110"/>
        <v/>
      </c>
      <c r="AH435" s="210" t="str">
        <f t="shared" si="111"/>
        <v>_articles</v>
      </c>
      <c r="AI435" s="210" t="str">
        <f t="shared" si="112"/>
        <v/>
      </c>
      <c r="AJ435" s="210" t="str">
        <f t="shared" si="113"/>
        <v/>
      </c>
      <c r="AK435" s="210" t="str">
        <f>IF(LEN(F435)&gt;1,CONCATENATE(Table6[[#This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5" s="210" t="str">
        <f>IF(LEN(F435)&gt;1,IF(COUNTIFS($AK$6:AK$502,LEFT(AK435,250))&gt;1,"Duplicate entry: it seems that you have two rows reporting the same stockpile, please verify that it is not a duplicate",""),"")</f>
        <v/>
      </c>
      <c r="AM435" s="210" t="str">
        <f>IF(LEN(F435)&gt;0,IF(ISNUMBER(MATCH(F435,Annex_I_II_entries,0)),"","The Entry name is not within the dropdown list, make sure that you have not copied and pasted overwritting the cell format (with its correponding dropdown list) in column A"),"")</f>
        <v/>
      </c>
      <c r="AN435" s="210" t="str">
        <f t="shared" ca="1" si="114"/>
        <v/>
      </c>
      <c r="AO435" s="210" t="str">
        <f t="shared" ca="1" si="115"/>
        <v/>
      </c>
      <c r="AP435" s="211" t="str">
        <f t="shared" ca="1" si="116"/>
        <v/>
      </c>
      <c r="AQ435" s="211" t="str">
        <f t="shared" ca="1" si="117"/>
        <v/>
      </c>
      <c r="AR435" s="212" t="str">
        <f t="shared" ca="1" si="118"/>
        <v/>
      </c>
    </row>
    <row r="436" spans="1:44" x14ac:dyDescent="0.25">
      <c r="A436" s="86"/>
      <c r="B436" s="86"/>
      <c r="C436" s="144"/>
      <c r="D436" s="145"/>
      <c r="E436" s="144"/>
      <c r="F436" s="144"/>
      <c r="G436" s="144"/>
      <c r="H436" s="144"/>
      <c r="I436" s="191" t="str">
        <f>_xlfn.IFNA(VLOOKUP(F436,'Reference data SID'!$D$2:$Q$673,14,FALSE),"")</f>
        <v/>
      </c>
      <c r="J436" s="191" t="str">
        <f>_xlfn.IFNA(VLOOKUP(I436,'Reference data SID'!$C$3:$E$673,3,FALSE),"")</f>
        <v/>
      </c>
      <c r="K436" s="64" t="str">
        <f>_xlfn.IFNA(IF(J436=FALSE,I436,IF(ISBLANK(G436),VLOOKUP(H436,'Reference data SID'!$N:$P,3,FALSE),VLOOKUP(G436,'Reference data SID'!$M:$P,4,FALSE))),"")</f>
        <v/>
      </c>
      <c r="L436" s="148" t="str">
        <f>_xlfn.IFNA(VLOOKUP(K436,'Reference data SID'!L:M,2,FALSE),"")</f>
        <v/>
      </c>
      <c r="M436" s="148" t="str">
        <f>_xlfn.IFNA(VLOOKUP(K436,'Reference data SID'!L:N,3,FALSE),"")</f>
        <v/>
      </c>
      <c r="N436" s="148" t="str">
        <f>_xlfn.IFNA(VLOOKUP(K436,'Reference data SID'!L:O,4,FALSE),"")</f>
        <v/>
      </c>
      <c r="O436" s="144"/>
      <c r="P436" s="144"/>
      <c r="Q436" s="144"/>
      <c r="R436" s="144"/>
      <c r="S436" s="144"/>
      <c r="T436" s="146"/>
      <c r="U436" s="146"/>
      <c r="V436" s="146"/>
      <c r="W436" s="144"/>
      <c r="X436" s="149" t="str">
        <f t="shared" ca="1" si="102"/>
        <v/>
      </c>
      <c r="Y436" s="210" t="str">
        <f>_xlfn.IFNA(VLOOKUP(F436,'Reference data SID'!D:E,2,FALSE),"")</f>
        <v/>
      </c>
      <c r="Z436" s="210" t="str">
        <f t="shared" si="103"/>
        <v>not ok</v>
      </c>
      <c r="AA436" s="210" t="str">
        <f t="shared" si="104"/>
        <v>not ok</v>
      </c>
      <c r="AB436" s="210" t="str">
        <f t="shared" si="105"/>
        <v>ok</v>
      </c>
      <c r="AC436" s="210" t="str">
        <f t="shared" si="106"/>
        <v>_EC</v>
      </c>
      <c r="AD436" s="210" t="str">
        <f t="shared" si="107"/>
        <v>_CAS</v>
      </c>
      <c r="AE436" s="210" t="str">
        <f t="shared" si="108"/>
        <v>_uses</v>
      </c>
      <c r="AF436" s="210" t="str">
        <f t="shared" si="109"/>
        <v/>
      </c>
      <c r="AG436" s="210" t="str">
        <f t="shared" si="110"/>
        <v/>
      </c>
      <c r="AH436" s="210" t="str">
        <f t="shared" si="111"/>
        <v>_articles</v>
      </c>
      <c r="AI436" s="210" t="str">
        <f t="shared" si="112"/>
        <v/>
      </c>
      <c r="AJ436" s="210" t="str">
        <f t="shared" si="113"/>
        <v/>
      </c>
      <c r="AK436" s="210" t="str">
        <f>IF(LEN(F436)&gt;1,CONCATENATE(Table6[[#This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6" s="210" t="str">
        <f>IF(LEN(F436)&gt;1,IF(COUNTIFS($AK$6:AK$502,LEFT(AK436,250))&gt;1,"Duplicate entry: it seems that you have two rows reporting the same stockpile, please verify that it is not a duplicate",""),"")</f>
        <v/>
      </c>
      <c r="AM436" s="210" t="str">
        <f>IF(LEN(F436)&gt;0,IF(ISNUMBER(MATCH(F436,Annex_I_II_entries,0)),"","The Entry name is not within the dropdown list, make sure that you have not copied and pasted overwritting the cell format (with its correponding dropdown list) in column A"),"")</f>
        <v/>
      </c>
      <c r="AN436" s="210" t="str">
        <f t="shared" ca="1" si="114"/>
        <v/>
      </c>
      <c r="AO436" s="210" t="str">
        <f t="shared" ca="1" si="115"/>
        <v/>
      </c>
      <c r="AP436" s="211" t="str">
        <f t="shared" ca="1" si="116"/>
        <v/>
      </c>
      <c r="AQ436" s="211" t="str">
        <f t="shared" ca="1" si="117"/>
        <v/>
      </c>
      <c r="AR436" s="212" t="str">
        <f t="shared" ca="1" si="118"/>
        <v/>
      </c>
    </row>
    <row r="437" spans="1:44" x14ac:dyDescent="0.25">
      <c r="A437" s="86"/>
      <c r="B437" s="86"/>
      <c r="C437" s="147"/>
      <c r="D437" s="176"/>
      <c r="E437" s="147"/>
      <c r="F437" s="147"/>
      <c r="G437" s="144"/>
      <c r="H437" s="144"/>
      <c r="I437" s="192" t="str">
        <f>_xlfn.IFNA(VLOOKUP(F437,'Reference data SID'!$D$2:$Q$673,14,FALSE),"")</f>
        <v/>
      </c>
      <c r="J437" s="192" t="str">
        <f>_xlfn.IFNA(VLOOKUP(I437,'Reference data SID'!$C$3:$E$673,3,FALSE),"")</f>
        <v/>
      </c>
      <c r="K437" s="64" t="str">
        <f>_xlfn.IFNA(IF(J437=FALSE,I437,IF(ISBLANK(G437),VLOOKUP(H437,'Reference data SID'!$N:$P,3,FALSE),VLOOKUP(G437,'Reference data SID'!$M:$P,4,FALSE))),"")</f>
        <v/>
      </c>
      <c r="L437" s="148" t="str">
        <f>_xlfn.IFNA(VLOOKUP(K437,'Reference data SID'!L:M,2,FALSE),"")</f>
        <v/>
      </c>
      <c r="M437" s="148" t="str">
        <f>_xlfn.IFNA(VLOOKUP(K437,'Reference data SID'!L:N,3,FALSE),"")</f>
        <v/>
      </c>
      <c r="N437" s="148" t="str">
        <f>_xlfn.IFNA(VLOOKUP(K437,'Reference data SID'!L:O,4,FALSE),"")</f>
        <v/>
      </c>
      <c r="O437" s="147"/>
      <c r="P437" s="147"/>
      <c r="Q437" s="147"/>
      <c r="R437" s="147"/>
      <c r="S437" s="147"/>
      <c r="T437" s="146"/>
      <c r="U437" s="146"/>
      <c r="V437" s="146"/>
      <c r="W437" s="147"/>
      <c r="X437" s="149" t="str">
        <f t="shared" ca="1" si="102"/>
        <v/>
      </c>
      <c r="Y437" s="210" t="str">
        <f>_xlfn.IFNA(VLOOKUP(F437,'Reference data SID'!D:E,2,FALSE),"")</f>
        <v/>
      </c>
      <c r="Z437" s="210" t="str">
        <f t="shared" si="103"/>
        <v>not ok</v>
      </c>
      <c r="AA437" s="210" t="str">
        <f t="shared" si="104"/>
        <v>not ok</v>
      </c>
      <c r="AB437" s="210" t="str">
        <f t="shared" si="105"/>
        <v>ok</v>
      </c>
      <c r="AC437" s="210" t="str">
        <f t="shared" si="106"/>
        <v>_EC</v>
      </c>
      <c r="AD437" s="210" t="str">
        <f t="shared" si="107"/>
        <v>_CAS</v>
      </c>
      <c r="AE437" s="210" t="str">
        <f t="shared" si="108"/>
        <v>_uses</v>
      </c>
      <c r="AF437" s="210" t="str">
        <f t="shared" si="109"/>
        <v/>
      </c>
      <c r="AG437" s="210" t="str">
        <f t="shared" si="110"/>
        <v/>
      </c>
      <c r="AH437" s="210" t="str">
        <f t="shared" si="111"/>
        <v>_articles</v>
      </c>
      <c r="AI437" s="210" t="str">
        <f t="shared" si="112"/>
        <v/>
      </c>
      <c r="AJ437" s="210" t="str">
        <f t="shared" si="113"/>
        <v/>
      </c>
      <c r="AK437" s="210" t="str">
        <f>IF(LEN(F437)&gt;1,CONCATENATE(Table6[[#This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7" s="210" t="str">
        <f>IF(LEN(F437)&gt;1,IF(COUNTIFS($AK$6:AK$502,LEFT(AK437,250))&gt;1,"Duplicate entry: it seems that you have two rows reporting the same stockpile, please verify that it is not a duplicate",""),"")</f>
        <v/>
      </c>
      <c r="AM437" s="210" t="str">
        <f>IF(LEN(F437)&gt;0,IF(ISNUMBER(MATCH(F437,Annex_I_II_entries,0)),"","The Entry name is not within the dropdown list, make sure that you have not copied and pasted overwritting the cell format (with its correponding dropdown list) in column A"),"")</f>
        <v/>
      </c>
      <c r="AN437" s="210" t="str">
        <f t="shared" ca="1" si="114"/>
        <v/>
      </c>
      <c r="AO437" s="210" t="str">
        <f t="shared" ca="1" si="115"/>
        <v/>
      </c>
      <c r="AP437" s="211" t="str">
        <f t="shared" ca="1" si="116"/>
        <v/>
      </c>
      <c r="AQ437" s="211" t="str">
        <f t="shared" ca="1" si="117"/>
        <v/>
      </c>
      <c r="AR437" s="212" t="str">
        <f t="shared" ca="1" si="118"/>
        <v/>
      </c>
    </row>
    <row r="438" spans="1:44" x14ac:dyDescent="0.25">
      <c r="A438" s="86"/>
      <c r="B438" s="86"/>
      <c r="C438" s="144"/>
      <c r="D438" s="145"/>
      <c r="E438" s="144"/>
      <c r="F438" s="144"/>
      <c r="G438" s="144"/>
      <c r="H438" s="144"/>
      <c r="I438" s="191" t="str">
        <f>_xlfn.IFNA(VLOOKUP(F438,'Reference data SID'!$D$2:$Q$673,14,FALSE),"")</f>
        <v/>
      </c>
      <c r="J438" s="191" t="str">
        <f>_xlfn.IFNA(VLOOKUP(I438,'Reference data SID'!$C$3:$E$673,3,FALSE),"")</f>
        <v/>
      </c>
      <c r="K438" s="64" t="str">
        <f>_xlfn.IFNA(IF(J438=FALSE,I438,IF(ISBLANK(G438),VLOOKUP(H438,'Reference data SID'!$N:$P,3,FALSE),VLOOKUP(G438,'Reference data SID'!$M:$P,4,FALSE))),"")</f>
        <v/>
      </c>
      <c r="L438" s="148" t="str">
        <f>_xlfn.IFNA(VLOOKUP(K438,'Reference data SID'!L:M,2,FALSE),"")</f>
        <v/>
      </c>
      <c r="M438" s="148" t="str">
        <f>_xlfn.IFNA(VLOOKUP(K438,'Reference data SID'!L:N,3,FALSE),"")</f>
        <v/>
      </c>
      <c r="N438" s="148" t="str">
        <f>_xlfn.IFNA(VLOOKUP(K438,'Reference data SID'!L:O,4,FALSE),"")</f>
        <v/>
      </c>
      <c r="O438" s="144"/>
      <c r="P438" s="144"/>
      <c r="Q438" s="144"/>
      <c r="R438" s="144"/>
      <c r="S438" s="144"/>
      <c r="T438" s="146"/>
      <c r="U438" s="146"/>
      <c r="V438" s="146"/>
      <c r="W438" s="144"/>
      <c r="X438" s="149" t="str">
        <f t="shared" ca="1" si="102"/>
        <v/>
      </c>
      <c r="Y438" s="210" t="str">
        <f>_xlfn.IFNA(VLOOKUP(F438,'Reference data SID'!D:E,2,FALSE),"")</f>
        <v/>
      </c>
      <c r="Z438" s="210" t="str">
        <f t="shared" si="103"/>
        <v>not ok</v>
      </c>
      <c r="AA438" s="210" t="str">
        <f t="shared" si="104"/>
        <v>not ok</v>
      </c>
      <c r="AB438" s="210" t="str">
        <f t="shared" si="105"/>
        <v>ok</v>
      </c>
      <c r="AC438" s="210" t="str">
        <f t="shared" si="106"/>
        <v>_EC</v>
      </c>
      <c r="AD438" s="210" t="str">
        <f t="shared" si="107"/>
        <v>_CAS</v>
      </c>
      <c r="AE438" s="210" t="str">
        <f t="shared" si="108"/>
        <v>_uses</v>
      </c>
      <c r="AF438" s="210" t="str">
        <f t="shared" si="109"/>
        <v/>
      </c>
      <c r="AG438" s="210" t="str">
        <f t="shared" si="110"/>
        <v/>
      </c>
      <c r="AH438" s="210" t="str">
        <f t="shared" si="111"/>
        <v>_articles</v>
      </c>
      <c r="AI438" s="210" t="str">
        <f t="shared" si="112"/>
        <v/>
      </c>
      <c r="AJ438" s="210" t="str">
        <f t="shared" si="113"/>
        <v/>
      </c>
      <c r="AK438" s="210" t="str">
        <f>IF(LEN(F438)&gt;1,CONCATENATE(Table6[[#This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8" s="210" t="str">
        <f>IF(LEN(F438)&gt;1,IF(COUNTIFS($AK$6:AK$502,LEFT(AK438,250))&gt;1,"Duplicate entry: it seems that you have two rows reporting the same stockpile, please verify that it is not a duplicate",""),"")</f>
        <v/>
      </c>
      <c r="AM438" s="210" t="str">
        <f>IF(LEN(F438)&gt;0,IF(ISNUMBER(MATCH(F438,Annex_I_II_entries,0)),"","The Entry name is not within the dropdown list, make sure that you have not copied and pasted overwritting the cell format (with its correponding dropdown list) in column A"),"")</f>
        <v/>
      </c>
      <c r="AN438" s="210" t="str">
        <f t="shared" ca="1" si="114"/>
        <v/>
      </c>
      <c r="AO438" s="210" t="str">
        <f t="shared" ca="1" si="115"/>
        <v/>
      </c>
      <c r="AP438" s="211" t="str">
        <f t="shared" ca="1" si="116"/>
        <v/>
      </c>
      <c r="AQ438" s="211" t="str">
        <f t="shared" ca="1" si="117"/>
        <v/>
      </c>
      <c r="AR438" s="212" t="str">
        <f t="shared" ca="1" si="118"/>
        <v/>
      </c>
    </row>
    <row r="439" spans="1:44" x14ac:dyDescent="0.25">
      <c r="A439" s="86"/>
      <c r="B439" s="86"/>
      <c r="C439" s="147"/>
      <c r="D439" s="176"/>
      <c r="E439" s="147"/>
      <c r="F439" s="147"/>
      <c r="G439" s="144"/>
      <c r="H439" s="144"/>
      <c r="I439" s="192" t="str">
        <f>_xlfn.IFNA(VLOOKUP(F439,'Reference data SID'!$D$2:$Q$673,14,FALSE),"")</f>
        <v/>
      </c>
      <c r="J439" s="192" t="str">
        <f>_xlfn.IFNA(VLOOKUP(I439,'Reference data SID'!$C$3:$E$673,3,FALSE),"")</f>
        <v/>
      </c>
      <c r="K439" s="64" t="str">
        <f>_xlfn.IFNA(IF(J439=FALSE,I439,IF(ISBLANK(G439),VLOOKUP(H439,'Reference data SID'!$N:$P,3,FALSE),VLOOKUP(G439,'Reference data SID'!$M:$P,4,FALSE))),"")</f>
        <v/>
      </c>
      <c r="L439" s="148" t="str">
        <f>_xlfn.IFNA(VLOOKUP(K439,'Reference data SID'!L:M,2,FALSE),"")</f>
        <v/>
      </c>
      <c r="M439" s="148" t="str">
        <f>_xlfn.IFNA(VLOOKUP(K439,'Reference data SID'!L:N,3,FALSE),"")</f>
        <v/>
      </c>
      <c r="N439" s="148" t="str">
        <f>_xlfn.IFNA(VLOOKUP(K439,'Reference data SID'!L:O,4,FALSE),"")</f>
        <v/>
      </c>
      <c r="O439" s="147"/>
      <c r="P439" s="147"/>
      <c r="Q439" s="147"/>
      <c r="R439" s="147"/>
      <c r="S439" s="147"/>
      <c r="T439" s="146"/>
      <c r="U439" s="146"/>
      <c r="V439" s="146"/>
      <c r="W439" s="147"/>
      <c r="X439" s="149" t="str">
        <f t="shared" ca="1" si="102"/>
        <v/>
      </c>
      <c r="Y439" s="210" t="str">
        <f>_xlfn.IFNA(VLOOKUP(F439,'Reference data SID'!D:E,2,FALSE),"")</f>
        <v/>
      </c>
      <c r="Z439" s="210" t="str">
        <f t="shared" si="103"/>
        <v>not ok</v>
      </c>
      <c r="AA439" s="210" t="str">
        <f t="shared" si="104"/>
        <v>not ok</v>
      </c>
      <c r="AB439" s="210" t="str">
        <f t="shared" si="105"/>
        <v>ok</v>
      </c>
      <c r="AC439" s="210" t="str">
        <f t="shared" si="106"/>
        <v>_EC</v>
      </c>
      <c r="AD439" s="210" t="str">
        <f t="shared" si="107"/>
        <v>_CAS</v>
      </c>
      <c r="AE439" s="210" t="str">
        <f t="shared" si="108"/>
        <v>_uses</v>
      </c>
      <c r="AF439" s="210" t="str">
        <f t="shared" si="109"/>
        <v/>
      </c>
      <c r="AG439" s="210" t="str">
        <f t="shared" si="110"/>
        <v/>
      </c>
      <c r="AH439" s="210" t="str">
        <f t="shared" si="111"/>
        <v>_articles</v>
      </c>
      <c r="AI439" s="210" t="str">
        <f t="shared" si="112"/>
        <v/>
      </c>
      <c r="AJ439" s="210" t="str">
        <f t="shared" si="113"/>
        <v/>
      </c>
      <c r="AK439" s="210" t="str">
        <f>IF(LEN(F439)&gt;1,CONCATENATE(Table6[[#This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39" s="210" t="str">
        <f>IF(LEN(F439)&gt;1,IF(COUNTIFS($AK$6:AK$502,LEFT(AK439,250))&gt;1,"Duplicate entry: it seems that you have two rows reporting the same stockpile, please verify that it is not a duplicate",""),"")</f>
        <v/>
      </c>
      <c r="AM439" s="210" t="str">
        <f>IF(LEN(F439)&gt;0,IF(ISNUMBER(MATCH(F439,Annex_I_II_entries,0)),"","The Entry name is not within the dropdown list, make sure that you have not copied and pasted overwritting the cell format (with its correponding dropdown list) in column A"),"")</f>
        <v/>
      </c>
      <c r="AN439" s="210" t="str">
        <f t="shared" ca="1" si="114"/>
        <v/>
      </c>
      <c r="AO439" s="210" t="str">
        <f t="shared" ca="1" si="115"/>
        <v/>
      </c>
      <c r="AP439" s="211" t="str">
        <f t="shared" ca="1" si="116"/>
        <v/>
      </c>
      <c r="AQ439" s="211" t="str">
        <f t="shared" ca="1" si="117"/>
        <v/>
      </c>
      <c r="AR439" s="212" t="str">
        <f t="shared" ca="1" si="118"/>
        <v/>
      </c>
    </row>
    <row r="440" spans="1:44" x14ac:dyDescent="0.25">
      <c r="A440" s="86"/>
      <c r="B440" s="86"/>
      <c r="C440" s="144"/>
      <c r="D440" s="145"/>
      <c r="E440" s="144"/>
      <c r="F440" s="144"/>
      <c r="G440" s="144"/>
      <c r="H440" s="144"/>
      <c r="I440" s="191" t="str">
        <f>_xlfn.IFNA(VLOOKUP(F440,'Reference data SID'!$D$2:$Q$673,14,FALSE),"")</f>
        <v/>
      </c>
      <c r="J440" s="191" t="str">
        <f>_xlfn.IFNA(VLOOKUP(I440,'Reference data SID'!$C$3:$E$673,3,FALSE),"")</f>
        <v/>
      </c>
      <c r="K440" s="64" t="str">
        <f>_xlfn.IFNA(IF(J440=FALSE,I440,IF(ISBLANK(G440),VLOOKUP(H440,'Reference data SID'!$N:$P,3,FALSE),VLOOKUP(G440,'Reference data SID'!$M:$P,4,FALSE))),"")</f>
        <v/>
      </c>
      <c r="L440" s="148" t="str">
        <f>_xlfn.IFNA(VLOOKUP(K440,'Reference data SID'!L:M,2,FALSE),"")</f>
        <v/>
      </c>
      <c r="M440" s="148" t="str">
        <f>_xlfn.IFNA(VLOOKUP(K440,'Reference data SID'!L:N,3,FALSE),"")</f>
        <v/>
      </c>
      <c r="N440" s="148" t="str">
        <f>_xlfn.IFNA(VLOOKUP(K440,'Reference data SID'!L:O,4,FALSE),"")</f>
        <v/>
      </c>
      <c r="O440" s="144"/>
      <c r="P440" s="144"/>
      <c r="Q440" s="144"/>
      <c r="R440" s="144"/>
      <c r="S440" s="144"/>
      <c r="T440" s="146"/>
      <c r="U440" s="146"/>
      <c r="V440" s="146"/>
      <c r="W440" s="144"/>
      <c r="X440" s="149" t="str">
        <f t="shared" ca="1" si="102"/>
        <v/>
      </c>
      <c r="Y440" s="210" t="str">
        <f>_xlfn.IFNA(VLOOKUP(F440,'Reference data SID'!D:E,2,FALSE),"")</f>
        <v/>
      </c>
      <c r="Z440" s="210" t="str">
        <f t="shared" si="103"/>
        <v>not ok</v>
      </c>
      <c r="AA440" s="210" t="str">
        <f t="shared" si="104"/>
        <v>not ok</v>
      </c>
      <c r="AB440" s="210" t="str">
        <f t="shared" si="105"/>
        <v>ok</v>
      </c>
      <c r="AC440" s="210" t="str">
        <f t="shared" si="106"/>
        <v>_EC</v>
      </c>
      <c r="AD440" s="210" t="str">
        <f t="shared" si="107"/>
        <v>_CAS</v>
      </c>
      <c r="AE440" s="210" t="str">
        <f t="shared" si="108"/>
        <v>_uses</v>
      </c>
      <c r="AF440" s="210" t="str">
        <f t="shared" si="109"/>
        <v/>
      </c>
      <c r="AG440" s="210" t="str">
        <f t="shared" si="110"/>
        <v/>
      </c>
      <c r="AH440" s="210" t="str">
        <f t="shared" si="111"/>
        <v>_articles</v>
      </c>
      <c r="AI440" s="210" t="str">
        <f t="shared" si="112"/>
        <v/>
      </c>
      <c r="AJ440" s="210" t="str">
        <f t="shared" si="113"/>
        <v/>
      </c>
      <c r="AK440" s="210" t="str">
        <f>IF(LEN(F440)&gt;1,CONCATENATE(Table6[[#This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0" s="210" t="str">
        <f>IF(LEN(F440)&gt;1,IF(COUNTIFS($AK$6:AK$502,LEFT(AK440,250))&gt;1,"Duplicate entry: it seems that you have two rows reporting the same stockpile, please verify that it is not a duplicate",""),"")</f>
        <v/>
      </c>
      <c r="AM440" s="210" t="str">
        <f>IF(LEN(F440)&gt;0,IF(ISNUMBER(MATCH(F440,Annex_I_II_entries,0)),"","The Entry name is not within the dropdown list, make sure that you have not copied and pasted overwritting the cell format (with its correponding dropdown list) in column A"),"")</f>
        <v/>
      </c>
      <c r="AN440" s="210" t="str">
        <f t="shared" ca="1" si="114"/>
        <v/>
      </c>
      <c r="AO440" s="210" t="str">
        <f t="shared" ca="1" si="115"/>
        <v/>
      </c>
      <c r="AP440" s="211" t="str">
        <f t="shared" ca="1" si="116"/>
        <v/>
      </c>
      <c r="AQ440" s="211" t="str">
        <f t="shared" ca="1" si="117"/>
        <v/>
      </c>
      <c r="AR440" s="212" t="str">
        <f t="shared" ca="1" si="118"/>
        <v/>
      </c>
    </row>
    <row r="441" spans="1:44" x14ac:dyDescent="0.25">
      <c r="A441" s="86"/>
      <c r="B441" s="86"/>
      <c r="C441" s="147"/>
      <c r="D441" s="176"/>
      <c r="E441" s="147"/>
      <c r="F441" s="147"/>
      <c r="G441" s="144"/>
      <c r="H441" s="144"/>
      <c r="I441" s="192" t="str">
        <f>_xlfn.IFNA(VLOOKUP(F441,'Reference data SID'!$D$2:$Q$673,14,FALSE),"")</f>
        <v/>
      </c>
      <c r="J441" s="192" t="str">
        <f>_xlfn.IFNA(VLOOKUP(I441,'Reference data SID'!$C$3:$E$673,3,FALSE),"")</f>
        <v/>
      </c>
      <c r="K441" s="64" t="str">
        <f>_xlfn.IFNA(IF(J441=FALSE,I441,IF(ISBLANK(G441),VLOOKUP(H441,'Reference data SID'!$N:$P,3,FALSE),VLOOKUP(G441,'Reference data SID'!$M:$P,4,FALSE))),"")</f>
        <v/>
      </c>
      <c r="L441" s="148" t="str">
        <f>_xlfn.IFNA(VLOOKUP(K441,'Reference data SID'!L:M,2,FALSE),"")</f>
        <v/>
      </c>
      <c r="M441" s="148" t="str">
        <f>_xlfn.IFNA(VLOOKUP(K441,'Reference data SID'!L:N,3,FALSE),"")</f>
        <v/>
      </c>
      <c r="N441" s="148" t="str">
        <f>_xlfn.IFNA(VLOOKUP(K441,'Reference data SID'!L:O,4,FALSE),"")</f>
        <v/>
      </c>
      <c r="O441" s="147"/>
      <c r="P441" s="147"/>
      <c r="Q441" s="147"/>
      <c r="R441" s="147"/>
      <c r="S441" s="147"/>
      <c r="T441" s="146"/>
      <c r="U441" s="146"/>
      <c r="V441" s="146"/>
      <c r="W441" s="147"/>
      <c r="X441" s="149" t="str">
        <f t="shared" ca="1" si="102"/>
        <v/>
      </c>
      <c r="Y441" s="210" t="str">
        <f>_xlfn.IFNA(VLOOKUP(F441,'Reference data SID'!D:E,2,FALSE),"")</f>
        <v/>
      </c>
      <c r="Z441" s="210" t="str">
        <f t="shared" si="103"/>
        <v>not ok</v>
      </c>
      <c r="AA441" s="210" t="str">
        <f t="shared" si="104"/>
        <v>not ok</v>
      </c>
      <c r="AB441" s="210" t="str">
        <f t="shared" si="105"/>
        <v>ok</v>
      </c>
      <c r="AC441" s="210" t="str">
        <f t="shared" si="106"/>
        <v>_EC</v>
      </c>
      <c r="AD441" s="210" t="str">
        <f t="shared" si="107"/>
        <v>_CAS</v>
      </c>
      <c r="AE441" s="210" t="str">
        <f t="shared" si="108"/>
        <v>_uses</v>
      </c>
      <c r="AF441" s="210" t="str">
        <f t="shared" si="109"/>
        <v/>
      </c>
      <c r="AG441" s="210" t="str">
        <f t="shared" si="110"/>
        <v/>
      </c>
      <c r="AH441" s="210" t="str">
        <f t="shared" si="111"/>
        <v>_articles</v>
      </c>
      <c r="AI441" s="210" t="str">
        <f t="shared" si="112"/>
        <v/>
      </c>
      <c r="AJ441" s="210" t="str">
        <f t="shared" si="113"/>
        <v/>
      </c>
      <c r="AK441" s="210" t="str">
        <f>IF(LEN(F441)&gt;1,CONCATENATE(Table6[[#This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1" s="210" t="str">
        <f>IF(LEN(F441)&gt;1,IF(COUNTIFS($AK$6:AK$502,LEFT(AK441,250))&gt;1,"Duplicate entry: it seems that you have two rows reporting the same stockpile, please verify that it is not a duplicate",""),"")</f>
        <v/>
      </c>
      <c r="AM441" s="210" t="str">
        <f>IF(LEN(F441)&gt;0,IF(ISNUMBER(MATCH(F441,Annex_I_II_entries,0)),"","The Entry name is not within the dropdown list, make sure that you have not copied and pasted overwritting the cell format (with its correponding dropdown list) in column A"),"")</f>
        <v/>
      </c>
      <c r="AN441" s="210" t="str">
        <f t="shared" ca="1" si="114"/>
        <v/>
      </c>
      <c r="AO441" s="210" t="str">
        <f t="shared" ca="1" si="115"/>
        <v/>
      </c>
      <c r="AP441" s="211" t="str">
        <f t="shared" ca="1" si="116"/>
        <v/>
      </c>
      <c r="AQ441" s="211" t="str">
        <f t="shared" ca="1" si="117"/>
        <v/>
      </c>
      <c r="AR441" s="212" t="str">
        <f t="shared" ca="1" si="118"/>
        <v/>
      </c>
    </row>
    <row r="442" spans="1:44" x14ac:dyDescent="0.25">
      <c r="A442" s="86"/>
      <c r="B442" s="86"/>
      <c r="C442" s="144"/>
      <c r="D442" s="145"/>
      <c r="E442" s="144"/>
      <c r="F442" s="144"/>
      <c r="G442" s="144"/>
      <c r="H442" s="144"/>
      <c r="I442" s="191" t="str">
        <f>_xlfn.IFNA(VLOOKUP(F442,'Reference data SID'!$D$2:$Q$673,14,FALSE),"")</f>
        <v/>
      </c>
      <c r="J442" s="191" t="str">
        <f>_xlfn.IFNA(VLOOKUP(I442,'Reference data SID'!$C$3:$E$673,3,FALSE),"")</f>
        <v/>
      </c>
      <c r="K442" s="64" t="str">
        <f>_xlfn.IFNA(IF(J442=FALSE,I442,IF(ISBLANK(G442),VLOOKUP(H442,'Reference data SID'!$N:$P,3,FALSE),VLOOKUP(G442,'Reference data SID'!$M:$P,4,FALSE))),"")</f>
        <v/>
      </c>
      <c r="L442" s="148" t="str">
        <f>_xlfn.IFNA(VLOOKUP(K442,'Reference data SID'!L:M,2,FALSE),"")</f>
        <v/>
      </c>
      <c r="M442" s="148" t="str">
        <f>_xlfn.IFNA(VLOOKUP(K442,'Reference data SID'!L:N,3,FALSE),"")</f>
        <v/>
      </c>
      <c r="N442" s="148" t="str">
        <f>_xlfn.IFNA(VLOOKUP(K442,'Reference data SID'!L:O,4,FALSE),"")</f>
        <v/>
      </c>
      <c r="O442" s="144"/>
      <c r="P442" s="144"/>
      <c r="Q442" s="144"/>
      <c r="R442" s="144"/>
      <c r="S442" s="144"/>
      <c r="T442" s="146"/>
      <c r="U442" s="146"/>
      <c r="V442" s="146"/>
      <c r="W442" s="144"/>
      <c r="X442" s="149" t="str">
        <f t="shared" ca="1" si="102"/>
        <v/>
      </c>
      <c r="Y442" s="210" t="str">
        <f>_xlfn.IFNA(VLOOKUP(F442,'Reference data SID'!D:E,2,FALSE),"")</f>
        <v/>
      </c>
      <c r="Z442" s="210" t="str">
        <f t="shared" si="103"/>
        <v>not ok</v>
      </c>
      <c r="AA442" s="210" t="str">
        <f t="shared" si="104"/>
        <v>not ok</v>
      </c>
      <c r="AB442" s="210" t="str">
        <f t="shared" si="105"/>
        <v>ok</v>
      </c>
      <c r="AC442" s="210" t="str">
        <f t="shared" si="106"/>
        <v>_EC</v>
      </c>
      <c r="AD442" s="210" t="str">
        <f t="shared" si="107"/>
        <v>_CAS</v>
      </c>
      <c r="AE442" s="210" t="str">
        <f t="shared" si="108"/>
        <v>_uses</v>
      </c>
      <c r="AF442" s="210" t="str">
        <f t="shared" si="109"/>
        <v/>
      </c>
      <c r="AG442" s="210" t="str">
        <f t="shared" si="110"/>
        <v/>
      </c>
      <c r="AH442" s="210" t="str">
        <f t="shared" si="111"/>
        <v>_articles</v>
      </c>
      <c r="AI442" s="210" t="str">
        <f t="shared" si="112"/>
        <v/>
      </c>
      <c r="AJ442" s="210" t="str">
        <f t="shared" si="113"/>
        <v/>
      </c>
      <c r="AK442" s="210" t="str">
        <f>IF(LEN(F442)&gt;1,CONCATENATE(Table6[[#This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2" s="210" t="str">
        <f>IF(LEN(F442)&gt;1,IF(COUNTIFS($AK$6:AK$502,LEFT(AK442,250))&gt;1,"Duplicate entry: it seems that you have two rows reporting the same stockpile, please verify that it is not a duplicate",""),"")</f>
        <v/>
      </c>
      <c r="AM442" s="210" t="str">
        <f>IF(LEN(F442)&gt;0,IF(ISNUMBER(MATCH(F442,Annex_I_II_entries,0)),"","The Entry name is not within the dropdown list, make sure that you have not copied and pasted overwritting the cell format (with its correponding dropdown list) in column A"),"")</f>
        <v/>
      </c>
      <c r="AN442" s="210" t="str">
        <f t="shared" ca="1" si="114"/>
        <v/>
      </c>
      <c r="AO442" s="210" t="str">
        <f t="shared" ca="1" si="115"/>
        <v/>
      </c>
      <c r="AP442" s="211" t="str">
        <f t="shared" ca="1" si="116"/>
        <v/>
      </c>
      <c r="AQ442" s="211" t="str">
        <f t="shared" ca="1" si="117"/>
        <v/>
      </c>
      <c r="AR442" s="212" t="str">
        <f t="shared" ca="1" si="118"/>
        <v/>
      </c>
    </row>
    <row r="443" spans="1:44" x14ac:dyDescent="0.25">
      <c r="A443" s="86"/>
      <c r="B443" s="86"/>
      <c r="C443" s="147"/>
      <c r="D443" s="176"/>
      <c r="E443" s="147"/>
      <c r="F443" s="147"/>
      <c r="G443" s="144"/>
      <c r="H443" s="144"/>
      <c r="I443" s="192" t="str">
        <f>_xlfn.IFNA(VLOOKUP(F443,'Reference data SID'!$D$2:$Q$673,14,FALSE),"")</f>
        <v/>
      </c>
      <c r="J443" s="192" t="str">
        <f>_xlfn.IFNA(VLOOKUP(I443,'Reference data SID'!$C$3:$E$673,3,FALSE),"")</f>
        <v/>
      </c>
      <c r="K443" s="64" t="str">
        <f>_xlfn.IFNA(IF(J443=FALSE,I443,IF(ISBLANK(G443),VLOOKUP(H443,'Reference data SID'!$N:$P,3,FALSE),VLOOKUP(G443,'Reference data SID'!$M:$P,4,FALSE))),"")</f>
        <v/>
      </c>
      <c r="L443" s="148" t="str">
        <f>_xlfn.IFNA(VLOOKUP(K443,'Reference data SID'!L:M,2,FALSE),"")</f>
        <v/>
      </c>
      <c r="M443" s="148" t="str">
        <f>_xlfn.IFNA(VLOOKUP(K443,'Reference data SID'!L:N,3,FALSE),"")</f>
        <v/>
      </c>
      <c r="N443" s="148" t="str">
        <f>_xlfn.IFNA(VLOOKUP(K443,'Reference data SID'!L:O,4,FALSE),"")</f>
        <v/>
      </c>
      <c r="O443" s="147"/>
      <c r="P443" s="147"/>
      <c r="Q443" s="147"/>
      <c r="R443" s="147"/>
      <c r="S443" s="147"/>
      <c r="T443" s="146"/>
      <c r="U443" s="146"/>
      <c r="V443" s="146"/>
      <c r="W443" s="147"/>
      <c r="X443" s="149" t="str">
        <f t="shared" ca="1" si="102"/>
        <v/>
      </c>
      <c r="Y443" s="210" t="str">
        <f>_xlfn.IFNA(VLOOKUP(F443,'Reference data SID'!D:E,2,FALSE),"")</f>
        <v/>
      </c>
      <c r="Z443" s="210" t="str">
        <f t="shared" si="103"/>
        <v>not ok</v>
      </c>
      <c r="AA443" s="210" t="str">
        <f t="shared" si="104"/>
        <v>not ok</v>
      </c>
      <c r="AB443" s="210" t="str">
        <f t="shared" si="105"/>
        <v>ok</v>
      </c>
      <c r="AC443" s="210" t="str">
        <f t="shared" si="106"/>
        <v>_EC</v>
      </c>
      <c r="AD443" s="210" t="str">
        <f t="shared" si="107"/>
        <v>_CAS</v>
      </c>
      <c r="AE443" s="210" t="str">
        <f t="shared" si="108"/>
        <v>_uses</v>
      </c>
      <c r="AF443" s="210" t="str">
        <f t="shared" si="109"/>
        <v/>
      </c>
      <c r="AG443" s="210" t="str">
        <f t="shared" si="110"/>
        <v/>
      </c>
      <c r="AH443" s="210" t="str">
        <f t="shared" si="111"/>
        <v>_articles</v>
      </c>
      <c r="AI443" s="210" t="str">
        <f t="shared" si="112"/>
        <v/>
      </c>
      <c r="AJ443" s="210" t="str">
        <f t="shared" si="113"/>
        <v/>
      </c>
      <c r="AK443" s="210" t="str">
        <f>IF(LEN(F443)&gt;1,CONCATENATE(Table6[[#This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3" s="210" t="str">
        <f>IF(LEN(F443)&gt;1,IF(COUNTIFS($AK$6:AK$502,LEFT(AK443,250))&gt;1,"Duplicate entry: it seems that you have two rows reporting the same stockpile, please verify that it is not a duplicate",""),"")</f>
        <v/>
      </c>
      <c r="AM443" s="210" t="str">
        <f>IF(LEN(F443)&gt;0,IF(ISNUMBER(MATCH(F443,Annex_I_II_entries,0)),"","The Entry name is not within the dropdown list, make sure that you have not copied and pasted overwritting the cell format (with its correponding dropdown list) in column A"),"")</f>
        <v/>
      </c>
      <c r="AN443" s="210" t="str">
        <f t="shared" ca="1" si="114"/>
        <v/>
      </c>
      <c r="AO443" s="210" t="str">
        <f t="shared" ca="1" si="115"/>
        <v/>
      </c>
      <c r="AP443" s="211" t="str">
        <f t="shared" ca="1" si="116"/>
        <v/>
      </c>
      <c r="AQ443" s="211" t="str">
        <f t="shared" ca="1" si="117"/>
        <v/>
      </c>
      <c r="AR443" s="212" t="str">
        <f t="shared" ca="1" si="118"/>
        <v/>
      </c>
    </row>
    <row r="444" spans="1:44" x14ac:dyDescent="0.25">
      <c r="A444" s="86"/>
      <c r="B444" s="86"/>
      <c r="C444" s="144"/>
      <c r="D444" s="145"/>
      <c r="E444" s="144"/>
      <c r="F444" s="144"/>
      <c r="G444" s="144"/>
      <c r="H444" s="144"/>
      <c r="I444" s="191" t="str">
        <f>_xlfn.IFNA(VLOOKUP(F444,'Reference data SID'!$D$2:$Q$673,14,FALSE),"")</f>
        <v/>
      </c>
      <c r="J444" s="191" t="str">
        <f>_xlfn.IFNA(VLOOKUP(I444,'Reference data SID'!$C$3:$E$673,3,FALSE),"")</f>
        <v/>
      </c>
      <c r="K444" s="64" t="str">
        <f>_xlfn.IFNA(IF(J444=FALSE,I444,IF(ISBLANK(G444),VLOOKUP(H444,'Reference data SID'!$N:$P,3,FALSE),VLOOKUP(G444,'Reference data SID'!$M:$P,4,FALSE))),"")</f>
        <v/>
      </c>
      <c r="L444" s="148" t="str">
        <f>_xlfn.IFNA(VLOOKUP(K444,'Reference data SID'!L:M,2,FALSE),"")</f>
        <v/>
      </c>
      <c r="M444" s="148" t="str">
        <f>_xlfn.IFNA(VLOOKUP(K444,'Reference data SID'!L:N,3,FALSE),"")</f>
        <v/>
      </c>
      <c r="N444" s="148" t="str">
        <f>_xlfn.IFNA(VLOOKUP(K444,'Reference data SID'!L:O,4,FALSE),"")</f>
        <v/>
      </c>
      <c r="O444" s="144"/>
      <c r="P444" s="144"/>
      <c r="Q444" s="144"/>
      <c r="R444" s="144"/>
      <c r="S444" s="144"/>
      <c r="T444" s="146"/>
      <c r="U444" s="146"/>
      <c r="V444" s="146"/>
      <c r="W444" s="144"/>
      <c r="X444" s="149" t="str">
        <f t="shared" ca="1" si="102"/>
        <v/>
      </c>
      <c r="Y444" s="210" t="str">
        <f>_xlfn.IFNA(VLOOKUP(F444,'Reference data SID'!D:E,2,FALSE),"")</f>
        <v/>
      </c>
      <c r="Z444" s="210" t="str">
        <f t="shared" si="103"/>
        <v>not ok</v>
      </c>
      <c r="AA444" s="210" t="str">
        <f t="shared" si="104"/>
        <v>not ok</v>
      </c>
      <c r="AB444" s="210" t="str">
        <f t="shared" si="105"/>
        <v>ok</v>
      </c>
      <c r="AC444" s="210" t="str">
        <f t="shared" si="106"/>
        <v>_EC</v>
      </c>
      <c r="AD444" s="210" t="str">
        <f t="shared" si="107"/>
        <v>_CAS</v>
      </c>
      <c r="AE444" s="210" t="str">
        <f t="shared" si="108"/>
        <v>_uses</v>
      </c>
      <c r="AF444" s="210" t="str">
        <f t="shared" si="109"/>
        <v/>
      </c>
      <c r="AG444" s="210" t="str">
        <f t="shared" si="110"/>
        <v/>
      </c>
      <c r="AH444" s="210" t="str">
        <f t="shared" si="111"/>
        <v>_articles</v>
      </c>
      <c r="AI444" s="210" t="str">
        <f t="shared" si="112"/>
        <v/>
      </c>
      <c r="AJ444" s="210" t="str">
        <f t="shared" si="113"/>
        <v/>
      </c>
      <c r="AK444" s="210" t="str">
        <f>IF(LEN(F444)&gt;1,CONCATENATE(Table6[[#This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4" s="210" t="str">
        <f>IF(LEN(F444)&gt;1,IF(COUNTIFS($AK$6:AK$502,LEFT(AK444,250))&gt;1,"Duplicate entry: it seems that you have two rows reporting the same stockpile, please verify that it is not a duplicate",""),"")</f>
        <v/>
      </c>
      <c r="AM444" s="210" t="str">
        <f>IF(LEN(F444)&gt;0,IF(ISNUMBER(MATCH(F444,Annex_I_II_entries,0)),"","The Entry name is not within the dropdown list, make sure that you have not copied and pasted overwritting the cell format (with its correponding dropdown list) in column A"),"")</f>
        <v/>
      </c>
      <c r="AN444" s="210" t="str">
        <f t="shared" ca="1" si="114"/>
        <v/>
      </c>
      <c r="AO444" s="210" t="str">
        <f t="shared" ca="1" si="115"/>
        <v/>
      </c>
      <c r="AP444" s="211" t="str">
        <f t="shared" ca="1" si="116"/>
        <v/>
      </c>
      <c r="AQ444" s="211" t="str">
        <f t="shared" ca="1" si="117"/>
        <v/>
      </c>
      <c r="AR444" s="212" t="str">
        <f t="shared" ca="1" si="118"/>
        <v/>
      </c>
    </row>
    <row r="445" spans="1:44" x14ac:dyDescent="0.25">
      <c r="A445" s="86"/>
      <c r="B445" s="86"/>
      <c r="C445" s="147"/>
      <c r="D445" s="176"/>
      <c r="E445" s="147"/>
      <c r="F445" s="147"/>
      <c r="G445" s="144"/>
      <c r="H445" s="144"/>
      <c r="I445" s="192" t="str">
        <f>_xlfn.IFNA(VLOOKUP(F445,'Reference data SID'!$D$2:$Q$673,14,FALSE),"")</f>
        <v/>
      </c>
      <c r="J445" s="192" t="str">
        <f>_xlfn.IFNA(VLOOKUP(I445,'Reference data SID'!$C$3:$E$673,3,FALSE),"")</f>
        <v/>
      </c>
      <c r="K445" s="64" t="str">
        <f>_xlfn.IFNA(IF(J445=FALSE,I445,IF(ISBLANK(G445),VLOOKUP(H445,'Reference data SID'!$N:$P,3,FALSE),VLOOKUP(G445,'Reference data SID'!$M:$P,4,FALSE))),"")</f>
        <v/>
      </c>
      <c r="L445" s="148" t="str">
        <f>_xlfn.IFNA(VLOOKUP(K445,'Reference data SID'!L:M,2,FALSE),"")</f>
        <v/>
      </c>
      <c r="M445" s="148" t="str">
        <f>_xlfn.IFNA(VLOOKUP(K445,'Reference data SID'!L:N,3,FALSE),"")</f>
        <v/>
      </c>
      <c r="N445" s="148" t="str">
        <f>_xlfn.IFNA(VLOOKUP(K445,'Reference data SID'!L:O,4,FALSE),"")</f>
        <v/>
      </c>
      <c r="O445" s="147"/>
      <c r="P445" s="147"/>
      <c r="Q445" s="147"/>
      <c r="R445" s="147"/>
      <c r="S445" s="147"/>
      <c r="T445" s="146"/>
      <c r="U445" s="146"/>
      <c r="V445" s="146"/>
      <c r="W445" s="147"/>
      <c r="X445" s="149" t="str">
        <f t="shared" ca="1" si="102"/>
        <v/>
      </c>
      <c r="Y445" s="210" t="str">
        <f>_xlfn.IFNA(VLOOKUP(F445,'Reference data SID'!D:E,2,FALSE),"")</f>
        <v/>
      </c>
      <c r="Z445" s="210" t="str">
        <f t="shared" si="103"/>
        <v>not ok</v>
      </c>
      <c r="AA445" s="210" t="str">
        <f t="shared" si="104"/>
        <v>not ok</v>
      </c>
      <c r="AB445" s="210" t="str">
        <f t="shared" si="105"/>
        <v>ok</v>
      </c>
      <c r="AC445" s="210" t="str">
        <f t="shared" si="106"/>
        <v>_EC</v>
      </c>
      <c r="AD445" s="210" t="str">
        <f t="shared" si="107"/>
        <v>_CAS</v>
      </c>
      <c r="AE445" s="210" t="str">
        <f t="shared" si="108"/>
        <v>_uses</v>
      </c>
      <c r="AF445" s="210" t="str">
        <f t="shared" si="109"/>
        <v/>
      </c>
      <c r="AG445" s="210" t="str">
        <f t="shared" si="110"/>
        <v/>
      </c>
      <c r="AH445" s="210" t="str">
        <f t="shared" si="111"/>
        <v>_articles</v>
      </c>
      <c r="AI445" s="210" t="str">
        <f t="shared" si="112"/>
        <v/>
      </c>
      <c r="AJ445" s="210" t="str">
        <f t="shared" si="113"/>
        <v/>
      </c>
      <c r="AK445" s="210" t="str">
        <f>IF(LEN(F445)&gt;1,CONCATENATE(Table6[[#This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5" s="210" t="str">
        <f>IF(LEN(F445)&gt;1,IF(COUNTIFS($AK$6:AK$502,LEFT(AK445,250))&gt;1,"Duplicate entry: it seems that you have two rows reporting the same stockpile, please verify that it is not a duplicate",""),"")</f>
        <v/>
      </c>
      <c r="AM445" s="210" t="str">
        <f>IF(LEN(F445)&gt;0,IF(ISNUMBER(MATCH(F445,Annex_I_II_entries,0)),"","The Entry name is not within the dropdown list, make sure that you have not copied and pasted overwritting the cell format (with its correponding dropdown list) in column A"),"")</f>
        <v/>
      </c>
      <c r="AN445" s="210" t="str">
        <f t="shared" ca="1" si="114"/>
        <v/>
      </c>
      <c r="AO445" s="210" t="str">
        <f t="shared" ca="1" si="115"/>
        <v/>
      </c>
      <c r="AP445" s="211" t="str">
        <f t="shared" ca="1" si="116"/>
        <v/>
      </c>
      <c r="AQ445" s="211" t="str">
        <f t="shared" ca="1" si="117"/>
        <v/>
      </c>
      <c r="AR445" s="212" t="str">
        <f t="shared" ca="1" si="118"/>
        <v/>
      </c>
    </row>
    <row r="446" spans="1:44" x14ac:dyDescent="0.25">
      <c r="A446" s="86"/>
      <c r="B446" s="86"/>
      <c r="C446" s="144"/>
      <c r="D446" s="145"/>
      <c r="E446" s="144"/>
      <c r="F446" s="144"/>
      <c r="G446" s="144"/>
      <c r="H446" s="144"/>
      <c r="I446" s="191" t="str">
        <f>_xlfn.IFNA(VLOOKUP(F446,'Reference data SID'!$D$2:$Q$673,14,FALSE),"")</f>
        <v/>
      </c>
      <c r="J446" s="191" t="str">
        <f>_xlfn.IFNA(VLOOKUP(I446,'Reference data SID'!$C$3:$E$673,3,FALSE),"")</f>
        <v/>
      </c>
      <c r="K446" s="64" t="str">
        <f>_xlfn.IFNA(IF(J446=FALSE,I446,IF(ISBLANK(G446),VLOOKUP(H446,'Reference data SID'!$N:$P,3,FALSE),VLOOKUP(G446,'Reference data SID'!$M:$P,4,FALSE))),"")</f>
        <v/>
      </c>
      <c r="L446" s="148" t="str">
        <f>_xlfn.IFNA(VLOOKUP(K446,'Reference data SID'!L:M,2,FALSE),"")</f>
        <v/>
      </c>
      <c r="M446" s="148" t="str">
        <f>_xlfn.IFNA(VLOOKUP(K446,'Reference data SID'!L:N,3,FALSE),"")</f>
        <v/>
      </c>
      <c r="N446" s="148" t="str">
        <f>_xlfn.IFNA(VLOOKUP(K446,'Reference data SID'!L:O,4,FALSE),"")</f>
        <v/>
      </c>
      <c r="O446" s="144"/>
      <c r="P446" s="144"/>
      <c r="Q446" s="144"/>
      <c r="R446" s="144"/>
      <c r="S446" s="144"/>
      <c r="T446" s="146"/>
      <c r="U446" s="146"/>
      <c r="V446" s="146"/>
      <c r="W446" s="144"/>
      <c r="X446" s="149" t="str">
        <f t="shared" ca="1" si="102"/>
        <v/>
      </c>
      <c r="Y446" s="210" t="str">
        <f>_xlfn.IFNA(VLOOKUP(F446,'Reference data SID'!D:E,2,FALSE),"")</f>
        <v/>
      </c>
      <c r="Z446" s="210" t="str">
        <f t="shared" si="103"/>
        <v>not ok</v>
      </c>
      <c r="AA446" s="210" t="str">
        <f t="shared" si="104"/>
        <v>not ok</v>
      </c>
      <c r="AB446" s="210" t="str">
        <f t="shared" si="105"/>
        <v>ok</v>
      </c>
      <c r="AC446" s="210" t="str">
        <f t="shared" si="106"/>
        <v>_EC</v>
      </c>
      <c r="AD446" s="210" t="str">
        <f t="shared" si="107"/>
        <v>_CAS</v>
      </c>
      <c r="AE446" s="210" t="str">
        <f t="shared" si="108"/>
        <v>_uses</v>
      </c>
      <c r="AF446" s="210" t="str">
        <f t="shared" si="109"/>
        <v/>
      </c>
      <c r="AG446" s="210" t="str">
        <f t="shared" si="110"/>
        <v/>
      </c>
      <c r="AH446" s="210" t="str">
        <f t="shared" si="111"/>
        <v>_articles</v>
      </c>
      <c r="AI446" s="210" t="str">
        <f t="shared" si="112"/>
        <v/>
      </c>
      <c r="AJ446" s="210" t="str">
        <f t="shared" si="113"/>
        <v/>
      </c>
      <c r="AK446" s="210" t="str">
        <f>IF(LEN(F446)&gt;1,CONCATENATE(Table6[[#This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6" s="210" t="str">
        <f>IF(LEN(F446)&gt;1,IF(COUNTIFS($AK$6:AK$502,LEFT(AK446,250))&gt;1,"Duplicate entry: it seems that you have two rows reporting the same stockpile, please verify that it is not a duplicate",""),"")</f>
        <v/>
      </c>
      <c r="AM446" s="210" t="str">
        <f>IF(LEN(F446)&gt;0,IF(ISNUMBER(MATCH(F446,Annex_I_II_entries,0)),"","The Entry name is not within the dropdown list, make sure that you have not copied and pasted overwritting the cell format (with its correponding dropdown list) in column A"),"")</f>
        <v/>
      </c>
      <c r="AN446" s="210" t="str">
        <f t="shared" ca="1" si="114"/>
        <v/>
      </c>
      <c r="AO446" s="210" t="str">
        <f t="shared" ca="1" si="115"/>
        <v/>
      </c>
      <c r="AP446" s="211" t="str">
        <f t="shared" ca="1" si="116"/>
        <v/>
      </c>
      <c r="AQ446" s="211" t="str">
        <f t="shared" ca="1" si="117"/>
        <v/>
      </c>
      <c r="AR446" s="212" t="str">
        <f t="shared" ca="1" si="118"/>
        <v/>
      </c>
    </row>
    <row r="447" spans="1:44" x14ac:dyDescent="0.25">
      <c r="A447" s="86"/>
      <c r="B447" s="86"/>
      <c r="C447" s="147"/>
      <c r="D447" s="176"/>
      <c r="E447" s="147"/>
      <c r="F447" s="147"/>
      <c r="G447" s="144"/>
      <c r="H447" s="144"/>
      <c r="I447" s="192" t="str">
        <f>_xlfn.IFNA(VLOOKUP(F447,'Reference data SID'!$D$2:$Q$673,14,FALSE),"")</f>
        <v/>
      </c>
      <c r="J447" s="192" t="str">
        <f>_xlfn.IFNA(VLOOKUP(I447,'Reference data SID'!$C$3:$E$673,3,FALSE),"")</f>
        <v/>
      </c>
      <c r="K447" s="64" t="str">
        <f>_xlfn.IFNA(IF(J447=FALSE,I447,IF(ISBLANK(G447),VLOOKUP(H447,'Reference data SID'!$N:$P,3,FALSE),VLOOKUP(G447,'Reference data SID'!$M:$P,4,FALSE))),"")</f>
        <v/>
      </c>
      <c r="L447" s="148" t="str">
        <f>_xlfn.IFNA(VLOOKUP(K447,'Reference data SID'!L:M,2,FALSE),"")</f>
        <v/>
      </c>
      <c r="M447" s="148" t="str">
        <f>_xlfn.IFNA(VLOOKUP(K447,'Reference data SID'!L:N,3,FALSE),"")</f>
        <v/>
      </c>
      <c r="N447" s="148" t="str">
        <f>_xlfn.IFNA(VLOOKUP(K447,'Reference data SID'!L:O,4,FALSE),"")</f>
        <v/>
      </c>
      <c r="O447" s="147"/>
      <c r="P447" s="147"/>
      <c r="Q447" s="147"/>
      <c r="R447" s="147"/>
      <c r="S447" s="147"/>
      <c r="T447" s="146"/>
      <c r="U447" s="146"/>
      <c r="V447" s="146"/>
      <c r="W447" s="147"/>
      <c r="X447" s="149" t="str">
        <f t="shared" ca="1" si="102"/>
        <v/>
      </c>
      <c r="Y447" s="210" t="str">
        <f>_xlfn.IFNA(VLOOKUP(F447,'Reference data SID'!D:E,2,FALSE),"")</f>
        <v/>
      </c>
      <c r="Z447" s="210" t="str">
        <f t="shared" si="103"/>
        <v>not ok</v>
      </c>
      <c r="AA447" s="210" t="str">
        <f t="shared" si="104"/>
        <v>not ok</v>
      </c>
      <c r="AB447" s="210" t="str">
        <f t="shared" si="105"/>
        <v>ok</v>
      </c>
      <c r="AC447" s="210" t="str">
        <f t="shared" si="106"/>
        <v>_EC</v>
      </c>
      <c r="AD447" s="210" t="str">
        <f t="shared" si="107"/>
        <v>_CAS</v>
      </c>
      <c r="AE447" s="210" t="str">
        <f t="shared" si="108"/>
        <v>_uses</v>
      </c>
      <c r="AF447" s="210" t="str">
        <f t="shared" si="109"/>
        <v/>
      </c>
      <c r="AG447" s="210" t="str">
        <f t="shared" si="110"/>
        <v/>
      </c>
      <c r="AH447" s="210" t="str">
        <f t="shared" si="111"/>
        <v>_articles</v>
      </c>
      <c r="AI447" s="210" t="str">
        <f t="shared" si="112"/>
        <v/>
      </c>
      <c r="AJ447" s="210" t="str">
        <f t="shared" si="113"/>
        <v/>
      </c>
      <c r="AK447" s="210" t="str">
        <f>IF(LEN(F447)&gt;1,CONCATENATE(Table6[[#This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7" s="210" t="str">
        <f>IF(LEN(F447)&gt;1,IF(COUNTIFS($AK$6:AK$502,LEFT(AK447,250))&gt;1,"Duplicate entry: it seems that you have two rows reporting the same stockpile, please verify that it is not a duplicate",""),"")</f>
        <v/>
      </c>
      <c r="AM447" s="210" t="str">
        <f>IF(LEN(F447)&gt;0,IF(ISNUMBER(MATCH(F447,Annex_I_II_entries,0)),"","The Entry name is not within the dropdown list, make sure that you have not copied and pasted overwritting the cell format (with its correponding dropdown list) in column A"),"")</f>
        <v/>
      </c>
      <c r="AN447" s="210" t="str">
        <f t="shared" ca="1" si="114"/>
        <v/>
      </c>
      <c r="AO447" s="210" t="str">
        <f t="shared" ca="1" si="115"/>
        <v/>
      </c>
      <c r="AP447" s="211" t="str">
        <f t="shared" ca="1" si="116"/>
        <v/>
      </c>
      <c r="AQ447" s="211" t="str">
        <f t="shared" ca="1" si="117"/>
        <v/>
      </c>
      <c r="AR447" s="212" t="str">
        <f t="shared" ca="1" si="118"/>
        <v/>
      </c>
    </row>
    <row r="448" spans="1:44" x14ac:dyDescent="0.25">
      <c r="A448" s="86"/>
      <c r="B448" s="86"/>
      <c r="C448" s="144"/>
      <c r="D448" s="145"/>
      <c r="E448" s="144"/>
      <c r="F448" s="144"/>
      <c r="G448" s="144"/>
      <c r="H448" s="144"/>
      <c r="I448" s="191" t="str">
        <f>_xlfn.IFNA(VLOOKUP(F448,'Reference data SID'!$D$2:$Q$673,14,FALSE),"")</f>
        <v/>
      </c>
      <c r="J448" s="191" t="str">
        <f>_xlfn.IFNA(VLOOKUP(I448,'Reference data SID'!$C$3:$E$673,3,FALSE),"")</f>
        <v/>
      </c>
      <c r="K448" s="64" t="str">
        <f>_xlfn.IFNA(IF(J448=FALSE,I448,IF(ISBLANK(G448),VLOOKUP(H448,'Reference data SID'!$N:$P,3,FALSE),VLOOKUP(G448,'Reference data SID'!$M:$P,4,FALSE))),"")</f>
        <v/>
      </c>
      <c r="L448" s="148" t="str">
        <f>_xlfn.IFNA(VLOOKUP(K448,'Reference data SID'!L:M,2,FALSE),"")</f>
        <v/>
      </c>
      <c r="M448" s="148" t="str">
        <f>_xlfn.IFNA(VLOOKUP(K448,'Reference data SID'!L:N,3,FALSE),"")</f>
        <v/>
      </c>
      <c r="N448" s="148" t="str">
        <f>_xlfn.IFNA(VLOOKUP(K448,'Reference data SID'!L:O,4,FALSE),"")</f>
        <v/>
      </c>
      <c r="O448" s="144"/>
      <c r="P448" s="144"/>
      <c r="Q448" s="144"/>
      <c r="R448" s="144"/>
      <c r="S448" s="144"/>
      <c r="T448" s="146"/>
      <c r="U448" s="146"/>
      <c r="V448" s="146"/>
      <c r="W448" s="144"/>
      <c r="X448" s="149" t="str">
        <f t="shared" ca="1" si="102"/>
        <v/>
      </c>
      <c r="Y448" s="210" t="str">
        <f>_xlfn.IFNA(VLOOKUP(F448,'Reference data SID'!D:E,2,FALSE),"")</f>
        <v/>
      </c>
      <c r="Z448" s="210" t="str">
        <f t="shared" si="103"/>
        <v>not ok</v>
      </c>
      <c r="AA448" s="210" t="str">
        <f t="shared" si="104"/>
        <v>not ok</v>
      </c>
      <c r="AB448" s="210" t="str">
        <f t="shared" si="105"/>
        <v>ok</v>
      </c>
      <c r="AC448" s="210" t="str">
        <f t="shared" si="106"/>
        <v>_EC</v>
      </c>
      <c r="AD448" s="210" t="str">
        <f t="shared" si="107"/>
        <v>_CAS</v>
      </c>
      <c r="AE448" s="210" t="str">
        <f t="shared" si="108"/>
        <v>_uses</v>
      </c>
      <c r="AF448" s="210" t="str">
        <f t="shared" si="109"/>
        <v/>
      </c>
      <c r="AG448" s="210" t="str">
        <f t="shared" si="110"/>
        <v/>
      </c>
      <c r="AH448" s="210" t="str">
        <f t="shared" si="111"/>
        <v>_articles</v>
      </c>
      <c r="AI448" s="210" t="str">
        <f t="shared" si="112"/>
        <v/>
      </c>
      <c r="AJ448" s="210" t="str">
        <f t="shared" si="113"/>
        <v/>
      </c>
      <c r="AK448" s="210" t="str">
        <f>IF(LEN(F448)&gt;1,CONCATENATE(Table6[[#This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8" s="210" t="str">
        <f>IF(LEN(F448)&gt;1,IF(COUNTIFS($AK$6:AK$502,LEFT(AK448,250))&gt;1,"Duplicate entry: it seems that you have two rows reporting the same stockpile, please verify that it is not a duplicate",""),"")</f>
        <v/>
      </c>
      <c r="AM448" s="210" t="str">
        <f>IF(LEN(F448)&gt;0,IF(ISNUMBER(MATCH(F448,Annex_I_II_entries,0)),"","The Entry name is not within the dropdown list, make sure that you have not copied and pasted overwritting the cell format (with its correponding dropdown list) in column A"),"")</f>
        <v/>
      </c>
      <c r="AN448" s="210" t="str">
        <f t="shared" ca="1" si="114"/>
        <v/>
      </c>
      <c r="AO448" s="210" t="str">
        <f t="shared" ca="1" si="115"/>
        <v/>
      </c>
      <c r="AP448" s="211" t="str">
        <f t="shared" ca="1" si="116"/>
        <v/>
      </c>
      <c r="AQ448" s="211" t="str">
        <f t="shared" ca="1" si="117"/>
        <v/>
      </c>
      <c r="AR448" s="212" t="str">
        <f t="shared" ca="1" si="118"/>
        <v/>
      </c>
    </row>
    <row r="449" spans="1:44" x14ac:dyDescent="0.25">
      <c r="A449" s="86"/>
      <c r="B449" s="86"/>
      <c r="C449" s="147"/>
      <c r="D449" s="176"/>
      <c r="E449" s="147"/>
      <c r="F449" s="147"/>
      <c r="G449" s="144"/>
      <c r="H449" s="144"/>
      <c r="I449" s="192" t="str">
        <f>_xlfn.IFNA(VLOOKUP(F449,'Reference data SID'!$D$2:$Q$673,14,FALSE),"")</f>
        <v/>
      </c>
      <c r="J449" s="192" t="str">
        <f>_xlfn.IFNA(VLOOKUP(I449,'Reference data SID'!$C$3:$E$673,3,FALSE),"")</f>
        <v/>
      </c>
      <c r="K449" s="64" t="str">
        <f>_xlfn.IFNA(IF(J449=FALSE,I449,IF(ISBLANK(G449),VLOOKUP(H449,'Reference data SID'!$N:$P,3,FALSE),VLOOKUP(G449,'Reference data SID'!$M:$P,4,FALSE))),"")</f>
        <v/>
      </c>
      <c r="L449" s="148" t="str">
        <f>_xlfn.IFNA(VLOOKUP(K449,'Reference data SID'!L:M,2,FALSE),"")</f>
        <v/>
      </c>
      <c r="M449" s="148" t="str">
        <f>_xlfn.IFNA(VLOOKUP(K449,'Reference data SID'!L:N,3,FALSE),"")</f>
        <v/>
      </c>
      <c r="N449" s="148" t="str">
        <f>_xlfn.IFNA(VLOOKUP(K449,'Reference data SID'!L:O,4,FALSE),"")</f>
        <v/>
      </c>
      <c r="O449" s="147"/>
      <c r="P449" s="147"/>
      <c r="Q449" s="147"/>
      <c r="R449" s="147"/>
      <c r="S449" s="147"/>
      <c r="T449" s="146"/>
      <c r="U449" s="146"/>
      <c r="V449" s="146"/>
      <c r="W449" s="147"/>
      <c r="X449" s="149" t="str">
        <f t="shared" ca="1" si="102"/>
        <v/>
      </c>
      <c r="Y449" s="210" t="str">
        <f>_xlfn.IFNA(VLOOKUP(F449,'Reference data SID'!D:E,2,FALSE),"")</f>
        <v/>
      </c>
      <c r="Z449" s="210" t="str">
        <f t="shared" si="103"/>
        <v>not ok</v>
      </c>
      <c r="AA449" s="210" t="str">
        <f t="shared" si="104"/>
        <v>not ok</v>
      </c>
      <c r="AB449" s="210" t="str">
        <f t="shared" si="105"/>
        <v>ok</v>
      </c>
      <c r="AC449" s="210" t="str">
        <f t="shared" si="106"/>
        <v>_EC</v>
      </c>
      <c r="AD449" s="210" t="str">
        <f t="shared" si="107"/>
        <v>_CAS</v>
      </c>
      <c r="AE449" s="210" t="str">
        <f t="shared" si="108"/>
        <v>_uses</v>
      </c>
      <c r="AF449" s="210" t="str">
        <f t="shared" si="109"/>
        <v/>
      </c>
      <c r="AG449" s="210" t="str">
        <f t="shared" si="110"/>
        <v/>
      </c>
      <c r="AH449" s="210" t="str">
        <f t="shared" si="111"/>
        <v>_articles</v>
      </c>
      <c r="AI449" s="210" t="str">
        <f t="shared" si="112"/>
        <v/>
      </c>
      <c r="AJ449" s="210" t="str">
        <f t="shared" si="113"/>
        <v/>
      </c>
      <c r="AK449" s="210" t="str">
        <f>IF(LEN(F449)&gt;1,CONCATENATE(Table6[[#This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49" s="210" t="str">
        <f>IF(LEN(F449)&gt;1,IF(COUNTIFS($AK$6:AK$502,LEFT(AK449,250))&gt;1,"Duplicate entry: it seems that you have two rows reporting the same stockpile, please verify that it is not a duplicate",""),"")</f>
        <v/>
      </c>
      <c r="AM449" s="210" t="str">
        <f>IF(LEN(F449)&gt;0,IF(ISNUMBER(MATCH(F449,Annex_I_II_entries,0)),"","The Entry name is not within the dropdown list, make sure that you have not copied and pasted overwritting the cell format (with its correponding dropdown list) in column A"),"")</f>
        <v/>
      </c>
      <c r="AN449" s="210" t="str">
        <f t="shared" ca="1" si="114"/>
        <v/>
      </c>
      <c r="AO449" s="210" t="str">
        <f t="shared" ca="1" si="115"/>
        <v/>
      </c>
      <c r="AP449" s="211" t="str">
        <f t="shared" ca="1" si="116"/>
        <v/>
      </c>
      <c r="AQ449" s="211" t="str">
        <f t="shared" ca="1" si="117"/>
        <v/>
      </c>
      <c r="AR449" s="212" t="str">
        <f t="shared" ca="1" si="118"/>
        <v/>
      </c>
    </row>
    <row r="450" spans="1:44" x14ac:dyDescent="0.25">
      <c r="A450" s="86"/>
      <c r="B450" s="86"/>
      <c r="C450" s="144"/>
      <c r="D450" s="145"/>
      <c r="E450" s="144"/>
      <c r="F450" s="144"/>
      <c r="G450" s="144"/>
      <c r="H450" s="144"/>
      <c r="I450" s="191" t="str">
        <f>_xlfn.IFNA(VLOOKUP(F450,'Reference data SID'!$D$2:$Q$673,14,FALSE),"")</f>
        <v/>
      </c>
      <c r="J450" s="191" t="str">
        <f>_xlfn.IFNA(VLOOKUP(I450,'Reference data SID'!$C$3:$E$673,3,FALSE),"")</f>
        <v/>
      </c>
      <c r="K450" s="64" t="str">
        <f>_xlfn.IFNA(IF(J450=FALSE,I450,IF(ISBLANK(G450),VLOOKUP(H450,'Reference data SID'!$N:$P,3,FALSE),VLOOKUP(G450,'Reference data SID'!$M:$P,4,FALSE))),"")</f>
        <v/>
      </c>
      <c r="L450" s="148" t="str">
        <f>_xlfn.IFNA(VLOOKUP(K450,'Reference data SID'!L:M,2,FALSE),"")</f>
        <v/>
      </c>
      <c r="M450" s="148" t="str">
        <f>_xlfn.IFNA(VLOOKUP(K450,'Reference data SID'!L:N,3,FALSE),"")</f>
        <v/>
      </c>
      <c r="N450" s="148" t="str">
        <f>_xlfn.IFNA(VLOOKUP(K450,'Reference data SID'!L:O,4,FALSE),"")</f>
        <v/>
      </c>
      <c r="O450" s="144"/>
      <c r="P450" s="144"/>
      <c r="Q450" s="144"/>
      <c r="R450" s="144"/>
      <c r="S450" s="144"/>
      <c r="T450" s="146"/>
      <c r="U450" s="146"/>
      <c r="V450" s="146"/>
      <c r="W450" s="144"/>
      <c r="X450" s="149" t="str">
        <f t="shared" ca="1" si="102"/>
        <v/>
      </c>
      <c r="Y450" s="210" t="str">
        <f>_xlfn.IFNA(VLOOKUP(F450,'Reference data SID'!D:E,2,FALSE),"")</f>
        <v/>
      </c>
      <c r="Z450" s="210" t="str">
        <f t="shared" si="103"/>
        <v>not ok</v>
      </c>
      <c r="AA450" s="210" t="str">
        <f t="shared" si="104"/>
        <v>not ok</v>
      </c>
      <c r="AB450" s="210" t="str">
        <f t="shared" si="105"/>
        <v>ok</v>
      </c>
      <c r="AC450" s="210" t="str">
        <f t="shared" si="106"/>
        <v>_EC</v>
      </c>
      <c r="AD450" s="210" t="str">
        <f t="shared" si="107"/>
        <v>_CAS</v>
      </c>
      <c r="AE450" s="210" t="str">
        <f t="shared" si="108"/>
        <v>_uses</v>
      </c>
      <c r="AF450" s="210" t="str">
        <f t="shared" si="109"/>
        <v/>
      </c>
      <c r="AG450" s="210" t="str">
        <f t="shared" si="110"/>
        <v/>
      </c>
      <c r="AH450" s="210" t="str">
        <f t="shared" si="111"/>
        <v>_articles</v>
      </c>
      <c r="AI450" s="210" t="str">
        <f t="shared" si="112"/>
        <v/>
      </c>
      <c r="AJ450" s="210" t="str">
        <f t="shared" si="113"/>
        <v/>
      </c>
      <c r="AK450" s="210" t="str">
        <f>IF(LEN(F450)&gt;1,CONCATENATE(Table6[[#This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0" s="210" t="str">
        <f>IF(LEN(F450)&gt;1,IF(COUNTIFS($AK$6:AK$502,LEFT(AK450,250))&gt;1,"Duplicate entry: it seems that you have two rows reporting the same stockpile, please verify that it is not a duplicate",""),"")</f>
        <v/>
      </c>
      <c r="AM450" s="210" t="str">
        <f>IF(LEN(F450)&gt;0,IF(ISNUMBER(MATCH(F450,Annex_I_II_entries,0)),"","The Entry name is not within the dropdown list, make sure that you have not copied and pasted overwritting the cell format (with its correponding dropdown list) in column A"),"")</f>
        <v/>
      </c>
      <c r="AN450" s="210" t="str">
        <f t="shared" ca="1" si="114"/>
        <v/>
      </c>
      <c r="AO450" s="210" t="str">
        <f t="shared" ca="1" si="115"/>
        <v/>
      </c>
      <c r="AP450" s="211" t="str">
        <f t="shared" ca="1" si="116"/>
        <v/>
      </c>
      <c r="AQ450" s="211" t="str">
        <f t="shared" ca="1" si="117"/>
        <v/>
      </c>
      <c r="AR450" s="212" t="str">
        <f t="shared" ca="1" si="118"/>
        <v/>
      </c>
    </row>
    <row r="451" spans="1:44" x14ac:dyDescent="0.25">
      <c r="A451" s="86"/>
      <c r="B451" s="86"/>
      <c r="C451" s="147"/>
      <c r="D451" s="176"/>
      <c r="E451" s="147"/>
      <c r="F451" s="147"/>
      <c r="G451" s="144"/>
      <c r="H451" s="144"/>
      <c r="I451" s="192" t="str">
        <f>_xlfn.IFNA(VLOOKUP(F451,'Reference data SID'!$D$2:$Q$673,14,FALSE),"")</f>
        <v/>
      </c>
      <c r="J451" s="192" t="str">
        <f>_xlfn.IFNA(VLOOKUP(I451,'Reference data SID'!$C$3:$E$673,3,FALSE),"")</f>
        <v/>
      </c>
      <c r="K451" s="64" t="str">
        <f>_xlfn.IFNA(IF(J451=FALSE,I451,IF(ISBLANK(G451),VLOOKUP(H451,'Reference data SID'!$N:$P,3,FALSE),VLOOKUP(G451,'Reference data SID'!$M:$P,4,FALSE))),"")</f>
        <v/>
      </c>
      <c r="L451" s="148" t="str">
        <f>_xlfn.IFNA(VLOOKUP(K451,'Reference data SID'!L:M,2,FALSE),"")</f>
        <v/>
      </c>
      <c r="M451" s="148" t="str">
        <f>_xlfn.IFNA(VLOOKUP(K451,'Reference data SID'!L:N,3,FALSE),"")</f>
        <v/>
      </c>
      <c r="N451" s="148" t="str">
        <f>_xlfn.IFNA(VLOOKUP(K451,'Reference data SID'!L:O,4,FALSE),"")</f>
        <v/>
      </c>
      <c r="O451" s="147"/>
      <c r="P451" s="147"/>
      <c r="Q451" s="147"/>
      <c r="R451" s="147"/>
      <c r="S451" s="147"/>
      <c r="T451" s="146"/>
      <c r="U451" s="146"/>
      <c r="V451" s="146"/>
      <c r="W451" s="147"/>
      <c r="X451" s="149" t="str">
        <f t="shared" ca="1" si="102"/>
        <v/>
      </c>
      <c r="Y451" s="210" t="str">
        <f>_xlfn.IFNA(VLOOKUP(F451,'Reference data SID'!D:E,2,FALSE),"")</f>
        <v/>
      </c>
      <c r="Z451" s="210" t="str">
        <f t="shared" si="103"/>
        <v>not ok</v>
      </c>
      <c r="AA451" s="210" t="str">
        <f t="shared" si="104"/>
        <v>not ok</v>
      </c>
      <c r="AB451" s="210" t="str">
        <f t="shared" si="105"/>
        <v>ok</v>
      </c>
      <c r="AC451" s="210" t="str">
        <f t="shared" si="106"/>
        <v>_EC</v>
      </c>
      <c r="AD451" s="210" t="str">
        <f t="shared" si="107"/>
        <v>_CAS</v>
      </c>
      <c r="AE451" s="210" t="str">
        <f t="shared" si="108"/>
        <v>_uses</v>
      </c>
      <c r="AF451" s="210" t="str">
        <f t="shared" si="109"/>
        <v/>
      </c>
      <c r="AG451" s="210" t="str">
        <f t="shared" si="110"/>
        <v/>
      </c>
      <c r="AH451" s="210" t="str">
        <f t="shared" si="111"/>
        <v>_articles</v>
      </c>
      <c r="AI451" s="210" t="str">
        <f t="shared" si="112"/>
        <v/>
      </c>
      <c r="AJ451" s="210" t="str">
        <f t="shared" si="113"/>
        <v/>
      </c>
      <c r="AK451" s="210" t="str">
        <f>IF(LEN(F451)&gt;1,CONCATENATE(Table6[[#This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1" s="210" t="str">
        <f>IF(LEN(F451)&gt;1,IF(COUNTIFS($AK$6:AK$502,LEFT(AK451,250))&gt;1,"Duplicate entry: it seems that you have two rows reporting the same stockpile, please verify that it is not a duplicate",""),"")</f>
        <v/>
      </c>
      <c r="AM451" s="210" t="str">
        <f>IF(LEN(F451)&gt;0,IF(ISNUMBER(MATCH(F451,Annex_I_II_entries,0)),"","The Entry name is not within the dropdown list, make sure that you have not copied and pasted overwritting the cell format (with its correponding dropdown list) in column A"),"")</f>
        <v/>
      </c>
      <c r="AN451" s="210" t="str">
        <f t="shared" ca="1" si="114"/>
        <v/>
      </c>
      <c r="AO451" s="210" t="str">
        <f t="shared" ca="1" si="115"/>
        <v/>
      </c>
      <c r="AP451" s="211" t="str">
        <f t="shared" ca="1" si="116"/>
        <v/>
      </c>
      <c r="AQ451" s="211" t="str">
        <f t="shared" ca="1" si="117"/>
        <v/>
      </c>
      <c r="AR451" s="212" t="str">
        <f t="shared" ca="1" si="118"/>
        <v/>
      </c>
    </row>
    <row r="452" spans="1:44" x14ac:dyDescent="0.25">
      <c r="A452" s="86"/>
      <c r="B452" s="86"/>
      <c r="C452" s="144"/>
      <c r="D452" s="145"/>
      <c r="E452" s="144"/>
      <c r="F452" s="144"/>
      <c r="G452" s="144"/>
      <c r="H452" s="144"/>
      <c r="I452" s="191" t="str">
        <f>_xlfn.IFNA(VLOOKUP(F452,'Reference data SID'!$D$2:$Q$673,14,FALSE),"")</f>
        <v/>
      </c>
      <c r="J452" s="191" t="str">
        <f>_xlfn.IFNA(VLOOKUP(I452,'Reference data SID'!$C$3:$E$673,3,FALSE),"")</f>
        <v/>
      </c>
      <c r="K452" s="64" t="str">
        <f>_xlfn.IFNA(IF(J452=FALSE,I452,IF(ISBLANK(G452),VLOOKUP(H452,'Reference data SID'!$N:$P,3,FALSE),VLOOKUP(G452,'Reference data SID'!$M:$P,4,FALSE))),"")</f>
        <v/>
      </c>
      <c r="L452" s="148" t="str">
        <f>_xlfn.IFNA(VLOOKUP(K452,'Reference data SID'!L:M,2,FALSE),"")</f>
        <v/>
      </c>
      <c r="M452" s="148" t="str">
        <f>_xlfn.IFNA(VLOOKUP(K452,'Reference data SID'!L:N,3,FALSE),"")</f>
        <v/>
      </c>
      <c r="N452" s="148" t="str">
        <f>_xlfn.IFNA(VLOOKUP(K452,'Reference data SID'!L:O,4,FALSE),"")</f>
        <v/>
      </c>
      <c r="O452" s="144"/>
      <c r="P452" s="144"/>
      <c r="Q452" s="144"/>
      <c r="R452" s="144"/>
      <c r="S452" s="144"/>
      <c r="T452" s="146"/>
      <c r="U452" s="146"/>
      <c r="V452" s="146"/>
      <c r="W452" s="144"/>
      <c r="X452" s="149" t="str">
        <f t="shared" ca="1" si="102"/>
        <v/>
      </c>
      <c r="Y452" s="210" t="str">
        <f>_xlfn.IFNA(VLOOKUP(F452,'Reference data SID'!D:E,2,FALSE),"")</f>
        <v/>
      </c>
      <c r="Z452" s="210" t="str">
        <f t="shared" si="103"/>
        <v>not ok</v>
      </c>
      <c r="AA452" s="210" t="str">
        <f t="shared" si="104"/>
        <v>not ok</v>
      </c>
      <c r="AB452" s="210" t="str">
        <f t="shared" si="105"/>
        <v>ok</v>
      </c>
      <c r="AC452" s="210" t="str">
        <f t="shared" si="106"/>
        <v>_EC</v>
      </c>
      <c r="AD452" s="210" t="str">
        <f t="shared" si="107"/>
        <v>_CAS</v>
      </c>
      <c r="AE452" s="210" t="str">
        <f t="shared" si="108"/>
        <v>_uses</v>
      </c>
      <c r="AF452" s="210" t="str">
        <f t="shared" si="109"/>
        <v/>
      </c>
      <c r="AG452" s="210" t="str">
        <f t="shared" si="110"/>
        <v/>
      </c>
      <c r="AH452" s="210" t="str">
        <f t="shared" si="111"/>
        <v>_articles</v>
      </c>
      <c r="AI452" s="210" t="str">
        <f t="shared" si="112"/>
        <v/>
      </c>
      <c r="AJ452" s="210" t="str">
        <f t="shared" si="113"/>
        <v/>
      </c>
      <c r="AK452" s="210" t="str">
        <f>IF(LEN(F452)&gt;1,CONCATENATE(Table6[[#This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2" s="210" t="str">
        <f>IF(LEN(F452)&gt;1,IF(COUNTIFS($AK$6:AK$502,LEFT(AK452,250))&gt;1,"Duplicate entry: it seems that you have two rows reporting the same stockpile, please verify that it is not a duplicate",""),"")</f>
        <v/>
      </c>
      <c r="AM452" s="210" t="str">
        <f>IF(LEN(F452)&gt;0,IF(ISNUMBER(MATCH(F452,Annex_I_II_entries,0)),"","The Entry name is not within the dropdown list, make sure that you have not copied and pasted overwritting the cell format (with its correponding dropdown list) in column A"),"")</f>
        <v/>
      </c>
      <c r="AN452" s="210" t="str">
        <f t="shared" ca="1" si="114"/>
        <v/>
      </c>
      <c r="AO452" s="210" t="str">
        <f t="shared" ca="1" si="115"/>
        <v/>
      </c>
      <c r="AP452" s="211" t="str">
        <f t="shared" ca="1" si="116"/>
        <v/>
      </c>
      <c r="AQ452" s="211" t="str">
        <f t="shared" ca="1" si="117"/>
        <v/>
      </c>
      <c r="AR452" s="212" t="str">
        <f t="shared" ca="1" si="118"/>
        <v/>
      </c>
    </row>
    <row r="453" spans="1:44" x14ac:dyDescent="0.25">
      <c r="A453" s="86"/>
      <c r="B453" s="86"/>
      <c r="C453" s="147"/>
      <c r="D453" s="176"/>
      <c r="E453" s="147"/>
      <c r="F453" s="147"/>
      <c r="G453" s="144"/>
      <c r="H453" s="144"/>
      <c r="I453" s="192" t="str">
        <f>_xlfn.IFNA(VLOOKUP(F453,'Reference data SID'!$D$2:$Q$673,14,FALSE),"")</f>
        <v/>
      </c>
      <c r="J453" s="192" t="str">
        <f>_xlfn.IFNA(VLOOKUP(I453,'Reference data SID'!$C$3:$E$673,3,FALSE),"")</f>
        <v/>
      </c>
      <c r="K453" s="64" t="str">
        <f>_xlfn.IFNA(IF(J453=FALSE,I453,IF(ISBLANK(G453),VLOOKUP(H453,'Reference data SID'!$N:$P,3,FALSE),VLOOKUP(G453,'Reference data SID'!$M:$P,4,FALSE))),"")</f>
        <v/>
      </c>
      <c r="L453" s="148" t="str">
        <f>_xlfn.IFNA(VLOOKUP(K453,'Reference data SID'!L:M,2,FALSE),"")</f>
        <v/>
      </c>
      <c r="M453" s="148" t="str">
        <f>_xlfn.IFNA(VLOOKUP(K453,'Reference data SID'!L:N,3,FALSE),"")</f>
        <v/>
      </c>
      <c r="N453" s="148" t="str">
        <f>_xlfn.IFNA(VLOOKUP(K453,'Reference data SID'!L:O,4,FALSE),"")</f>
        <v/>
      </c>
      <c r="O453" s="147"/>
      <c r="P453" s="147"/>
      <c r="Q453" s="147"/>
      <c r="R453" s="147"/>
      <c r="S453" s="147"/>
      <c r="T453" s="146"/>
      <c r="U453" s="146"/>
      <c r="V453" s="146"/>
      <c r="W453" s="147"/>
      <c r="X453" s="149" t="str">
        <f t="shared" ca="1" si="102"/>
        <v/>
      </c>
      <c r="Y453" s="210" t="str">
        <f>_xlfn.IFNA(VLOOKUP(F453,'Reference data SID'!D:E,2,FALSE),"")</f>
        <v/>
      </c>
      <c r="Z453" s="210" t="str">
        <f t="shared" si="103"/>
        <v>not ok</v>
      </c>
      <c r="AA453" s="210" t="str">
        <f t="shared" si="104"/>
        <v>not ok</v>
      </c>
      <c r="AB453" s="210" t="str">
        <f t="shared" si="105"/>
        <v>ok</v>
      </c>
      <c r="AC453" s="210" t="str">
        <f t="shared" si="106"/>
        <v>_EC</v>
      </c>
      <c r="AD453" s="210" t="str">
        <f t="shared" si="107"/>
        <v>_CAS</v>
      </c>
      <c r="AE453" s="210" t="str">
        <f t="shared" si="108"/>
        <v>_uses</v>
      </c>
      <c r="AF453" s="210" t="str">
        <f t="shared" si="109"/>
        <v/>
      </c>
      <c r="AG453" s="210" t="str">
        <f t="shared" si="110"/>
        <v/>
      </c>
      <c r="AH453" s="210" t="str">
        <f t="shared" si="111"/>
        <v>_articles</v>
      </c>
      <c r="AI453" s="210" t="str">
        <f t="shared" si="112"/>
        <v/>
      </c>
      <c r="AJ453" s="210" t="str">
        <f t="shared" si="113"/>
        <v/>
      </c>
      <c r="AK453" s="210" t="str">
        <f>IF(LEN(F453)&gt;1,CONCATENATE(Table6[[#This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3" s="210" t="str">
        <f>IF(LEN(F453)&gt;1,IF(COUNTIFS($AK$6:AK$502,LEFT(AK453,250))&gt;1,"Duplicate entry: it seems that you have two rows reporting the same stockpile, please verify that it is not a duplicate",""),"")</f>
        <v/>
      </c>
      <c r="AM453" s="210" t="str">
        <f>IF(LEN(F453)&gt;0,IF(ISNUMBER(MATCH(F453,Annex_I_II_entries,0)),"","The Entry name is not within the dropdown list, make sure that you have not copied and pasted overwritting the cell format (with its correponding dropdown list) in column A"),"")</f>
        <v/>
      </c>
      <c r="AN453" s="210" t="str">
        <f t="shared" ca="1" si="114"/>
        <v/>
      </c>
      <c r="AO453" s="210" t="str">
        <f t="shared" ca="1" si="115"/>
        <v/>
      </c>
      <c r="AP453" s="211" t="str">
        <f t="shared" ca="1" si="116"/>
        <v/>
      </c>
      <c r="AQ453" s="211" t="str">
        <f t="shared" ca="1" si="117"/>
        <v/>
      </c>
      <c r="AR453" s="212" t="str">
        <f t="shared" ca="1" si="118"/>
        <v/>
      </c>
    </row>
    <row r="454" spans="1:44" x14ac:dyDescent="0.25">
      <c r="A454" s="86"/>
      <c r="B454" s="86"/>
      <c r="C454" s="144"/>
      <c r="D454" s="145"/>
      <c r="E454" s="144"/>
      <c r="F454" s="144"/>
      <c r="G454" s="144"/>
      <c r="H454" s="144"/>
      <c r="I454" s="191" t="str">
        <f>_xlfn.IFNA(VLOOKUP(F454,'Reference data SID'!$D$2:$Q$673,14,FALSE),"")</f>
        <v/>
      </c>
      <c r="J454" s="191" t="str">
        <f>_xlfn.IFNA(VLOOKUP(I454,'Reference data SID'!$C$3:$E$673,3,FALSE),"")</f>
        <v/>
      </c>
      <c r="K454" s="64" t="str">
        <f>_xlfn.IFNA(IF(J454=FALSE,I454,IF(ISBLANK(G454),VLOOKUP(H454,'Reference data SID'!$N:$P,3,FALSE),VLOOKUP(G454,'Reference data SID'!$M:$P,4,FALSE))),"")</f>
        <v/>
      </c>
      <c r="L454" s="148" t="str">
        <f>_xlfn.IFNA(VLOOKUP(K454,'Reference data SID'!L:M,2,FALSE),"")</f>
        <v/>
      </c>
      <c r="M454" s="148" t="str">
        <f>_xlfn.IFNA(VLOOKUP(K454,'Reference data SID'!L:N,3,FALSE),"")</f>
        <v/>
      </c>
      <c r="N454" s="148" t="str">
        <f>_xlfn.IFNA(VLOOKUP(K454,'Reference data SID'!L:O,4,FALSE),"")</f>
        <v/>
      </c>
      <c r="O454" s="144"/>
      <c r="P454" s="144"/>
      <c r="Q454" s="144"/>
      <c r="R454" s="144"/>
      <c r="S454" s="144"/>
      <c r="T454" s="146"/>
      <c r="U454" s="146"/>
      <c r="V454" s="146"/>
      <c r="W454" s="144"/>
      <c r="X454" s="149" t="str">
        <f t="shared" ref="X454:X502" ca="1" si="119" xml:space="preserve">
CONCATENATE(AL454,
IF(AND(LEN(AL454)&gt;2,OR(LEN(AM454&gt;2),LEN(AN454&gt;2),LEN(AO454&gt;2),(AP454&gt;2),LEN(AQ454&gt;2),LEN(AR454&gt;2))),CONCATENATE("; ",CHAR(10)),""),
AM454,
IF(AND(LEN(AM454)&gt;2,OR(LEN(AN454&gt;2),LEN(AO454&gt;2),(AP454&gt;2),LEN(AQ454&gt;2),LEN(AR454&gt;1))),CONCATENATE("; ",CHAR(10)),""),
AN454,
IF(AND(LEN(AN454)&gt;2,OR(LEN(AO454&gt;2),(AP454&gt;2),LEN(AQ454&gt;2),LEN(AR454&gt;2))),CONCATENATE("; ",CHAR(10)),""),
AO454,
IF(AND(LEN(AO454)&gt;2,OR((AP454&gt;2),LEN(AQ454&gt;1),LEN(AR454&gt;2))),CONCATENATE("; ",CHAR(10)),""),
AP454,
IF(AND(LEN(AP454)&gt;2,OR((AQ454&gt;2),LEN(AR454&gt;2))),CONCATENATE("; ",CHAR(10)),""),
AQ454,
IF(AND(LEN(AQ454)&gt;2,(LEN(AR454&gt;2))),CONCATENATE("; ",CHAR(10)),""),
AR454
)</f>
        <v/>
      </c>
      <c r="Y454" s="210" t="str">
        <f>_xlfn.IFNA(VLOOKUP(F454,'Reference data SID'!D:E,2,FALSE),"")</f>
        <v/>
      </c>
      <c r="Z454" s="210" t="str">
        <f t="shared" si="103"/>
        <v>not ok</v>
      </c>
      <c r="AA454" s="210" t="str">
        <f t="shared" si="104"/>
        <v>not ok</v>
      </c>
      <c r="AB454" s="210" t="str">
        <f t="shared" si="105"/>
        <v>ok</v>
      </c>
      <c r="AC454" s="210" t="str">
        <f t="shared" si="106"/>
        <v>_EC</v>
      </c>
      <c r="AD454" s="210" t="str">
        <f t="shared" si="107"/>
        <v>_CAS</v>
      </c>
      <c r="AE454" s="210" t="str">
        <f t="shared" si="108"/>
        <v>_uses</v>
      </c>
      <c r="AF454" s="210" t="str">
        <f t="shared" si="109"/>
        <v/>
      </c>
      <c r="AG454" s="210" t="str">
        <f t="shared" si="110"/>
        <v/>
      </c>
      <c r="AH454" s="210" t="str">
        <f t="shared" si="111"/>
        <v>_articles</v>
      </c>
      <c r="AI454" s="210" t="str">
        <f t="shared" si="112"/>
        <v/>
      </c>
      <c r="AJ454" s="210" t="str">
        <f t="shared" si="113"/>
        <v/>
      </c>
      <c r="AK454" s="210" t="str">
        <f>IF(LEN(F454)&gt;1,CONCATENATE(Table6[[#This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4" s="210" t="str">
        <f>IF(LEN(F454)&gt;1,IF(COUNTIFS($AK$6:AK$502,LEFT(AK454,250))&gt;1,"Duplicate entry: it seems that you have two rows reporting the same stockpile, please verify that it is not a duplicate",""),"")</f>
        <v/>
      </c>
      <c r="AM454" s="210" t="str">
        <f>IF(LEN(F454)&gt;0,IF(ISNUMBER(MATCH(F454,Annex_I_II_entries,0)),"","The Entry name is not within the dropdown list, make sure that you have not copied and pasted overwritting the cell format (with its correponding dropdown list) in column A"),"")</f>
        <v/>
      </c>
      <c r="AN454" s="210" t="str">
        <f t="shared" ca="1" si="114"/>
        <v/>
      </c>
      <c r="AO454" s="210" t="str">
        <f t="shared" ca="1" si="115"/>
        <v/>
      </c>
      <c r="AP454" s="211" t="str">
        <f t="shared" ca="1" si="116"/>
        <v/>
      </c>
      <c r="AQ454" s="211" t="str">
        <f t="shared" ca="1" si="117"/>
        <v/>
      </c>
      <c r="AR454" s="212" t="str">
        <f t="shared" ca="1" si="118"/>
        <v/>
      </c>
    </row>
    <row r="455" spans="1:44" x14ac:dyDescent="0.25">
      <c r="A455" s="86"/>
      <c r="B455" s="86"/>
      <c r="C455" s="147"/>
      <c r="D455" s="176"/>
      <c r="E455" s="147"/>
      <c r="F455" s="147"/>
      <c r="G455" s="144"/>
      <c r="H455" s="144"/>
      <c r="I455" s="192" t="str">
        <f>_xlfn.IFNA(VLOOKUP(F455,'Reference data SID'!$D$2:$Q$673,14,FALSE),"")</f>
        <v/>
      </c>
      <c r="J455" s="192" t="str">
        <f>_xlfn.IFNA(VLOOKUP(I455,'Reference data SID'!$C$3:$E$673,3,FALSE),"")</f>
        <v/>
      </c>
      <c r="K455" s="64" t="str">
        <f>_xlfn.IFNA(IF(J455=FALSE,I455,IF(ISBLANK(G455),VLOOKUP(H455,'Reference data SID'!$N:$P,3,FALSE),VLOOKUP(G455,'Reference data SID'!$M:$P,4,FALSE))),"")</f>
        <v/>
      </c>
      <c r="L455" s="148" t="str">
        <f>_xlfn.IFNA(VLOOKUP(K455,'Reference data SID'!L:M,2,FALSE),"")</f>
        <v/>
      </c>
      <c r="M455" s="148" t="str">
        <f>_xlfn.IFNA(VLOOKUP(K455,'Reference data SID'!L:N,3,FALSE),"")</f>
        <v/>
      </c>
      <c r="N455" s="148" t="str">
        <f>_xlfn.IFNA(VLOOKUP(K455,'Reference data SID'!L:O,4,FALSE),"")</f>
        <v/>
      </c>
      <c r="O455" s="147"/>
      <c r="P455" s="147"/>
      <c r="Q455" s="147"/>
      <c r="R455" s="147"/>
      <c r="S455" s="147"/>
      <c r="T455" s="146"/>
      <c r="U455" s="146"/>
      <c r="V455" s="146"/>
      <c r="W455" s="147"/>
      <c r="X455" s="149" t="str">
        <f t="shared" ca="1" si="119"/>
        <v/>
      </c>
      <c r="Y455" s="210" t="str">
        <f>_xlfn.IFNA(VLOOKUP(F455,'Reference data SID'!D:E,2,FALSE),"")</f>
        <v/>
      </c>
      <c r="Z455" s="210" t="str">
        <f t="shared" ref="Z455:Z502" si="120">IF(AND(Y455=TRUE,LEN(H455)&lt;1),"ok","not ok")</f>
        <v>not ok</v>
      </c>
      <c r="AA455" s="210" t="str">
        <f t="shared" ref="AA455:AA502" si="121">IF(AND(Y455=TRUE, LEN(G455)&lt;1),"ok","not ok")</f>
        <v>not ok</v>
      </c>
      <c r="AB455" s="210" t="str">
        <f t="shared" ref="AB455:AB502" si="122">IF(LEN(CONCATENATE(G455,H455))&gt;0, "not ok", "ok")</f>
        <v>ok</v>
      </c>
      <c r="AC455" s="210" t="str">
        <f t="shared" ref="AC455:AC502" si="123">CONCATENATE(SUBSTITUTE(SUBSTITUTE(SUBSTITUTE(SUBSTITUTE(SUBSTITUTE(SUBSTITUTE(F455," ","_"),"(","_"),")","_"),"-","_"),";","_"),",","_"),"_EC")</f>
        <v>_EC</v>
      </c>
      <c r="AD455" s="210" t="str">
        <f t="shared" ref="AD455:AD502" si="124">CONCATENATE(SUBSTITUTE(SUBSTITUTE(SUBSTITUTE(SUBSTITUTE(SUBSTITUTE(SUBSTITUTE(F455," ","_"),"(","_"),")","_"),"-","_"),";","_"),",","_"),"_CAS")</f>
        <v>_CAS</v>
      </c>
      <c r="AE455" s="210" t="str">
        <f t="shared" ref="AE455:AE502" si="125">CONCATENATE(SUBSTITUTE(SUBSTITUTE(SUBSTITUTE(SUBSTITUTE(SUBSTITUTE(SUBSTITUTE(F455," ","_"),"(","_"),")","_"),"-","_"),";","_"),",","_"),"_uses")</f>
        <v>_uses</v>
      </c>
      <c r="AF455" s="210" t="str">
        <f t="shared" ref="AF455:AF502" si="126">IF(RIGHT(SUBSTITUTE(SUBSTITUTE(SUBSTITUTE(SUBSTITUTE(SUBSTITUTE(SUBSTITUTE(T455," ","_"),"(","_"),")","_"),"-","_"),";","_"),"/","_"),1)="_",LEFT(SUBSTITUTE(SUBSTITUTE(SUBSTITUTE(SUBSTITUTE(SUBSTITUTE(SUBSTITUTE(T455," ","_"),"(","_"),")","_"),"-","_"),";","_"),"/","_"),LEN(T455)-1),(SUBSTITUTE(SUBSTITUTE(SUBSTITUTE(SUBSTITUTE(SUBSTITUTE(SUBSTITUTE(T455," ","_"),"(","_"),")","_"),"-","_"),";","_"),"/","_")))</f>
        <v/>
      </c>
      <c r="AG455" s="210" t="str">
        <f t="shared" ref="AG455:AG502" si="127">IF(RIGHT(SUBSTITUTE(SUBSTITUTE(SUBSTITUTE(SUBSTITUTE(SUBSTITUTE(SUBSTITUTE(U455," ","_"),"(","_"),")","_"),"-","_"),";","_"),"/","_"),1)="_",LEFT(SUBSTITUTE(SUBSTITUTE(SUBSTITUTE(SUBSTITUTE(SUBSTITUTE(SUBSTITUTE(U455," ","_"),"(","_"),")","_"),"-","_"),";","_"),"/","_"),LEN(U455)-1),(SUBSTITUTE(SUBSTITUTE(SUBSTITUTE(SUBSTITUTE(SUBSTITUTE(SUBSTITUTE(U455," ","_"),"(","_"),")","_"),"-","_"),";","_"),"/","_")))</f>
        <v/>
      </c>
      <c r="AH455" s="210" t="str">
        <f t="shared" ref="AH455:AH502" si="128">CONCATENATE(SUBSTITUTE(SUBSTITUTE(SUBSTITUTE(SUBSTITUTE(SUBSTITUTE(SUBSTITUTE(F455," ","_"),"(","_"),")","_"),"-","_"),";","_"),",","_"),"_articles")</f>
        <v>_articles</v>
      </c>
      <c r="AI455" s="210" t="str">
        <f t="shared" ref="AI455:AI502" si="129">IF(RIGHT(SUBSTITUTE(SUBSTITUTE(SUBSTITUTE(SUBSTITUTE(SUBSTITUTE(SUBSTITUTE(T455," ","_"),"(","_"),")","_"),"-","_"),";","_"),"/","_"),1)="_",LEFT(SUBSTITUTE(SUBSTITUTE(SUBSTITUTE(SUBSTITUTE(SUBSTITUTE(SUBSTITUTE(T455," ","_"),"(","_"),")","_"),"-","_"),";","_"),"/","_"),LEN(T455)-1),(SUBSTITUTE(SUBSTITUTE(SUBSTITUTE(SUBSTITUTE(SUBSTITUTE(SUBSTITUTE(T455," ","_"),"(","_"),")","_"),"-","_"),";","_"),"/","_")))</f>
        <v/>
      </c>
      <c r="AJ455" s="210" t="str">
        <f t="shared" ref="AJ455:AJ502" si="130">IF(RIGHT(SUBSTITUTE(SUBSTITUTE(SUBSTITUTE(SUBSTITUTE(SUBSTITUTE(SUBSTITUTE(U455," ","_"),"(","_"),")","_"),"-","_"),";","_"),"/","_"),1)="_",LEFT(SUBSTITUTE(SUBSTITUTE(SUBSTITUTE(SUBSTITUTE(SUBSTITUTE(SUBSTITUTE(U455," ","_"),"(","_"),")","_"),"-","_"),";","_"),"/","_"),LEN(U455)-1),(SUBSTITUTE(SUBSTITUTE(SUBSTITUTE(SUBSTITUTE(SUBSTITUTE(SUBSTITUTE(U455," ","_"),"(","_"),")","_"),"-","_"),";","_"),"/","_")))</f>
        <v/>
      </c>
      <c r="AK455" s="210" t="str">
        <f>IF(LEN(F455)&gt;1,CONCATENATE(Table6[[#This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5" s="210" t="str">
        <f>IF(LEN(F455)&gt;1,IF(COUNTIFS($AK$6:AK$502,LEFT(AK455,250))&gt;1,"Duplicate entry: it seems that you have two rows reporting the same stockpile, please verify that it is not a duplicate",""),"")</f>
        <v/>
      </c>
      <c r="AM455" s="210" t="str">
        <f>IF(LEN(F455)&gt;0,IF(ISNUMBER(MATCH(F455,Annex_I_II_entries,0)),"","The Entry name is not within the dropdown list, make sure that you have not copied and pasted overwritting the cell format (with its correponding dropdown list) in column A"),"")</f>
        <v/>
      </c>
      <c r="AN455" s="210" t="str">
        <f t="shared" ref="AN455:AN502" ca="1" si="131">IF(LEN(G455)&gt;0,IF(ISNUMBER(MATCH(G455,INDIRECT(AC455),0)),"","The EC number is not within the dropdown list, make sure that you have not copied and pasted overwritting the cell format (with its correponding dropdown list) in column B or that you have not removed/modified the name of the entry in column E"),"")</f>
        <v/>
      </c>
      <c r="AO455" s="210" t="str">
        <f t="shared" ref="AO455:AO502" ca="1" si="132">IF(LEN(H455)&gt;0,IF(ISNUMBER(MATCH(H455,INDIRECT(AD455),0)),"","The CAS number is not within the dropdown list, make sure that you have not copied and pasted overwritting the cell format (with its correponding dropdown list) in column C, or that you have not removed/modified the name of the entry in column E"),"")</f>
        <v/>
      </c>
      <c r="AP455" s="211" t="str">
        <f t="shared" ref="AP455:AP502" ca="1" si="133">IF(AND(LEN(T455)&gt;0,O455&lt;&gt;"article"),IF(ISNUMBER(MATCH(T455,INDIRECT(AE455),0)),"","The derogated use is not within the dropdown list, make sure that you have not copied and pasted overwritting the cell format (with its correponding dropdown list) in column R"),IF(AND(LEN(T455)&gt;0,O455="article"),IF(ISNUMBER(MATCH(T455,INDIRECT(AH455),0)),"","The derogated use is not within the dropdown list, make sure that you have not copied and pasted overwritting the cell format (with its correponding dropdown list) in column R"),""))</f>
        <v/>
      </c>
      <c r="AQ455" s="211" t="str">
        <f t="shared" ref="AQ455:AQ502" ca="1" si="134">IF(LEN(U455)&gt;0,IF(ISNUMBER(MATCH(U455,INDIRECT(AF455),0)),"","The derogated use is not within the dropdown list, make sure that you have not copied and pasted overwritting the cell format (with its correponding dropdown list) in column S"),"")</f>
        <v/>
      </c>
      <c r="AR455" s="212" t="str">
        <f t="shared" ref="AR455:AR502" ca="1" si="135">IF(LEN(V455)&gt;0,IF(ISNUMBER(MATCH(V455,INDIRECT(AG455),0)),"","The derogated use is not within the dropdown list, make sure that you have not copied and pasted overwritting the cell format (with its correponding dropdown list) in column T"),"")</f>
        <v/>
      </c>
    </row>
    <row r="456" spans="1:44" x14ac:dyDescent="0.25">
      <c r="A456" s="86"/>
      <c r="B456" s="86"/>
      <c r="C456" s="144"/>
      <c r="D456" s="145"/>
      <c r="E456" s="144"/>
      <c r="F456" s="144"/>
      <c r="G456" s="144"/>
      <c r="H456" s="144"/>
      <c r="I456" s="191" t="str">
        <f>_xlfn.IFNA(VLOOKUP(F456,'Reference data SID'!$D$2:$Q$673,14,FALSE),"")</f>
        <v/>
      </c>
      <c r="J456" s="191" t="str">
        <f>_xlfn.IFNA(VLOOKUP(I456,'Reference data SID'!$C$3:$E$673,3,FALSE),"")</f>
        <v/>
      </c>
      <c r="K456" s="64" t="str">
        <f>_xlfn.IFNA(IF(J456=FALSE,I456,IF(ISBLANK(G456),VLOOKUP(H456,'Reference data SID'!$N:$P,3,FALSE),VLOOKUP(G456,'Reference data SID'!$M:$P,4,FALSE))),"")</f>
        <v/>
      </c>
      <c r="L456" s="148" t="str">
        <f>_xlfn.IFNA(VLOOKUP(K456,'Reference data SID'!L:M,2,FALSE),"")</f>
        <v/>
      </c>
      <c r="M456" s="148" t="str">
        <f>_xlfn.IFNA(VLOOKUP(K456,'Reference data SID'!L:N,3,FALSE),"")</f>
        <v/>
      </c>
      <c r="N456" s="148" t="str">
        <f>_xlfn.IFNA(VLOOKUP(K456,'Reference data SID'!L:O,4,FALSE),"")</f>
        <v/>
      </c>
      <c r="O456" s="144"/>
      <c r="P456" s="144"/>
      <c r="Q456" s="144"/>
      <c r="R456" s="144"/>
      <c r="S456" s="144"/>
      <c r="T456" s="146"/>
      <c r="U456" s="146"/>
      <c r="V456" s="146"/>
      <c r="W456" s="144"/>
      <c r="X456" s="149" t="str">
        <f t="shared" ca="1" si="119"/>
        <v/>
      </c>
      <c r="Y456" s="210" t="str">
        <f>_xlfn.IFNA(VLOOKUP(F456,'Reference data SID'!D:E,2,FALSE),"")</f>
        <v/>
      </c>
      <c r="Z456" s="210" t="str">
        <f t="shared" si="120"/>
        <v>not ok</v>
      </c>
      <c r="AA456" s="210" t="str">
        <f t="shared" si="121"/>
        <v>not ok</v>
      </c>
      <c r="AB456" s="210" t="str">
        <f t="shared" si="122"/>
        <v>ok</v>
      </c>
      <c r="AC456" s="210" t="str">
        <f t="shared" si="123"/>
        <v>_EC</v>
      </c>
      <c r="AD456" s="210" t="str">
        <f t="shared" si="124"/>
        <v>_CAS</v>
      </c>
      <c r="AE456" s="210" t="str">
        <f t="shared" si="125"/>
        <v>_uses</v>
      </c>
      <c r="AF456" s="210" t="str">
        <f t="shared" si="126"/>
        <v/>
      </c>
      <c r="AG456" s="210" t="str">
        <f t="shared" si="127"/>
        <v/>
      </c>
      <c r="AH456" s="210" t="str">
        <f t="shared" si="128"/>
        <v>_articles</v>
      </c>
      <c r="AI456" s="210" t="str">
        <f t="shared" si="129"/>
        <v/>
      </c>
      <c r="AJ456" s="210" t="str">
        <f t="shared" si="130"/>
        <v/>
      </c>
      <c r="AK456" s="210" t="str">
        <f>IF(LEN(F456)&gt;1,CONCATENATE(Table6[[#This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6" s="210" t="str">
        <f>IF(LEN(F456)&gt;1,IF(COUNTIFS($AK$6:AK$502,LEFT(AK456,250))&gt;1,"Duplicate entry: it seems that you have two rows reporting the same stockpile, please verify that it is not a duplicate",""),"")</f>
        <v/>
      </c>
      <c r="AM456" s="210" t="str">
        <f>IF(LEN(F456)&gt;0,IF(ISNUMBER(MATCH(F456,Annex_I_II_entries,0)),"","The Entry name is not within the dropdown list, make sure that you have not copied and pasted overwritting the cell format (with its correponding dropdown list) in column A"),"")</f>
        <v/>
      </c>
      <c r="AN456" s="210" t="str">
        <f t="shared" ca="1" si="131"/>
        <v/>
      </c>
      <c r="AO456" s="210" t="str">
        <f t="shared" ca="1" si="132"/>
        <v/>
      </c>
      <c r="AP456" s="211" t="str">
        <f t="shared" ca="1" si="133"/>
        <v/>
      </c>
      <c r="AQ456" s="211" t="str">
        <f t="shared" ca="1" si="134"/>
        <v/>
      </c>
      <c r="AR456" s="212" t="str">
        <f t="shared" ca="1" si="135"/>
        <v/>
      </c>
    </row>
    <row r="457" spans="1:44" x14ac:dyDescent="0.25">
      <c r="A457" s="86"/>
      <c r="B457" s="86"/>
      <c r="C457" s="147"/>
      <c r="D457" s="176"/>
      <c r="E457" s="147"/>
      <c r="F457" s="147"/>
      <c r="G457" s="144"/>
      <c r="H457" s="144"/>
      <c r="I457" s="192" t="str">
        <f>_xlfn.IFNA(VLOOKUP(F457,'Reference data SID'!$D$2:$Q$673,14,FALSE),"")</f>
        <v/>
      </c>
      <c r="J457" s="192" t="str">
        <f>_xlfn.IFNA(VLOOKUP(I457,'Reference data SID'!$C$3:$E$673,3,FALSE),"")</f>
        <v/>
      </c>
      <c r="K457" s="64" t="str">
        <f>_xlfn.IFNA(IF(J457=FALSE,I457,IF(ISBLANK(G457),VLOOKUP(H457,'Reference data SID'!$N:$P,3,FALSE),VLOOKUP(G457,'Reference data SID'!$M:$P,4,FALSE))),"")</f>
        <v/>
      </c>
      <c r="L457" s="148" t="str">
        <f>_xlfn.IFNA(VLOOKUP(K457,'Reference data SID'!L:M,2,FALSE),"")</f>
        <v/>
      </c>
      <c r="M457" s="148" t="str">
        <f>_xlfn.IFNA(VLOOKUP(K457,'Reference data SID'!L:N,3,FALSE),"")</f>
        <v/>
      </c>
      <c r="N457" s="148" t="str">
        <f>_xlfn.IFNA(VLOOKUP(K457,'Reference data SID'!L:O,4,FALSE),"")</f>
        <v/>
      </c>
      <c r="O457" s="147"/>
      <c r="P457" s="147"/>
      <c r="Q457" s="147"/>
      <c r="R457" s="147"/>
      <c r="S457" s="147"/>
      <c r="T457" s="146"/>
      <c r="U457" s="146"/>
      <c r="V457" s="146"/>
      <c r="W457" s="147"/>
      <c r="X457" s="149" t="str">
        <f t="shared" ca="1" si="119"/>
        <v/>
      </c>
      <c r="Y457" s="210" t="str">
        <f>_xlfn.IFNA(VLOOKUP(F457,'Reference data SID'!D:E,2,FALSE),"")</f>
        <v/>
      </c>
      <c r="Z457" s="210" t="str">
        <f t="shared" si="120"/>
        <v>not ok</v>
      </c>
      <c r="AA457" s="210" t="str">
        <f t="shared" si="121"/>
        <v>not ok</v>
      </c>
      <c r="AB457" s="210" t="str">
        <f t="shared" si="122"/>
        <v>ok</v>
      </c>
      <c r="AC457" s="210" t="str">
        <f t="shared" si="123"/>
        <v>_EC</v>
      </c>
      <c r="AD457" s="210" t="str">
        <f t="shared" si="124"/>
        <v>_CAS</v>
      </c>
      <c r="AE457" s="210" t="str">
        <f t="shared" si="125"/>
        <v>_uses</v>
      </c>
      <c r="AF457" s="210" t="str">
        <f t="shared" si="126"/>
        <v/>
      </c>
      <c r="AG457" s="210" t="str">
        <f t="shared" si="127"/>
        <v/>
      </c>
      <c r="AH457" s="210" t="str">
        <f t="shared" si="128"/>
        <v>_articles</v>
      </c>
      <c r="AI457" s="210" t="str">
        <f t="shared" si="129"/>
        <v/>
      </c>
      <c r="AJ457" s="210" t="str">
        <f t="shared" si="130"/>
        <v/>
      </c>
      <c r="AK457" s="210" t="str">
        <f>IF(LEN(F457)&gt;1,CONCATENATE(Table6[[#This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7" s="210" t="str">
        <f>IF(LEN(F457)&gt;1,IF(COUNTIFS($AK$6:AK$502,LEFT(AK457,250))&gt;1,"Duplicate entry: it seems that you have two rows reporting the same stockpile, please verify that it is not a duplicate",""),"")</f>
        <v/>
      </c>
      <c r="AM457" s="210" t="str">
        <f>IF(LEN(F457)&gt;0,IF(ISNUMBER(MATCH(F457,Annex_I_II_entries,0)),"","The Entry name is not within the dropdown list, make sure that you have not copied and pasted overwritting the cell format (with its correponding dropdown list) in column A"),"")</f>
        <v/>
      </c>
      <c r="AN457" s="210" t="str">
        <f t="shared" ca="1" si="131"/>
        <v/>
      </c>
      <c r="AO457" s="210" t="str">
        <f t="shared" ca="1" si="132"/>
        <v/>
      </c>
      <c r="AP457" s="211" t="str">
        <f t="shared" ca="1" si="133"/>
        <v/>
      </c>
      <c r="AQ457" s="211" t="str">
        <f t="shared" ca="1" si="134"/>
        <v/>
      </c>
      <c r="AR457" s="212" t="str">
        <f t="shared" ca="1" si="135"/>
        <v/>
      </c>
    </row>
    <row r="458" spans="1:44" x14ac:dyDescent="0.25">
      <c r="A458" s="86"/>
      <c r="B458" s="86"/>
      <c r="C458" s="144"/>
      <c r="D458" s="145"/>
      <c r="E458" s="144"/>
      <c r="F458" s="144"/>
      <c r="G458" s="144"/>
      <c r="H458" s="144"/>
      <c r="I458" s="191" t="str">
        <f>_xlfn.IFNA(VLOOKUP(F458,'Reference data SID'!$D$2:$Q$673,14,FALSE),"")</f>
        <v/>
      </c>
      <c r="J458" s="191" t="str">
        <f>_xlfn.IFNA(VLOOKUP(I458,'Reference data SID'!$C$3:$E$673,3,FALSE),"")</f>
        <v/>
      </c>
      <c r="K458" s="64" t="str">
        <f>_xlfn.IFNA(IF(J458=FALSE,I458,IF(ISBLANK(G458),VLOOKUP(H458,'Reference data SID'!$N:$P,3,FALSE),VLOOKUP(G458,'Reference data SID'!$M:$P,4,FALSE))),"")</f>
        <v/>
      </c>
      <c r="L458" s="148" t="str">
        <f>_xlfn.IFNA(VLOOKUP(K458,'Reference data SID'!L:M,2,FALSE),"")</f>
        <v/>
      </c>
      <c r="M458" s="148" t="str">
        <f>_xlfn.IFNA(VLOOKUP(K458,'Reference data SID'!L:N,3,FALSE),"")</f>
        <v/>
      </c>
      <c r="N458" s="148" t="str">
        <f>_xlfn.IFNA(VLOOKUP(K458,'Reference data SID'!L:O,4,FALSE),"")</f>
        <v/>
      </c>
      <c r="O458" s="144"/>
      <c r="P458" s="144"/>
      <c r="Q458" s="144"/>
      <c r="R458" s="144"/>
      <c r="S458" s="144"/>
      <c r="T458" s="146"/>
      <c r="U458" s="146"/>
      <c r="V458" s="146"/>
      <c r="W458" s="144"/>
      <c r="X458" s="149" t="str">
        <f t="shared" ca="1" si="119"/>
        <v/>
      </c>
      <c r="Y458" s="210" t="str">
        <f>_xlfn.IFNA(VLOOKUP(F458,'Reference data SID'!D:E,2,FALSE),"")</f>
        <v/>
      </c>
      <c r="Z458" s="210" t="str">
        <f t="shared" si="120"/>
        <v>not ok</v>
      </c>
      <c r="AA458" s="210" t="str">
        <f t="shared" si="121"/>
        <v>not ok</v>
      </c>
      <c r="AB458" s="210" t="str">
        <f t="shared" si="122"/>
        <v>ok</v>
      </c>
      <c r="AC458" s="210" t="str">
        <f t="shared" si="123"/>
        <v>_EC</v>
      </c>
      <c r="AD458" s="210" t="str">
        <f t="shared" si="124"/>
        <v>_CAS</v>
      </c>
      <c r="AE458" s="210" t="str">
        <f t="shared" si="125"/>
        <v>_uses</v>
      </c>
      <c r="AF458" s="210" t="str">
        <f t="shared" si="126"/>
        <v/>
      </c>
      <c r="AG458" s="210" t="str">
        <f t="shared" si="127"/>
        <v/>
      </c>
      <c r="AH458" s="210" t="str">
        <f t="shared" si="128"/>
        <v>_articles</v>
      </c>
      <c r="AI458" s="210" t="str">
        <f t="shared" si="129"/>
        <v/>
      </c>
      <c r="AJ458" s="210" t="str">
        <f t="shared" si="130"/>
        <v/>
      </c>
      <c r="AK458" s="210" t="str">
        <f>IF(LEN(F458)&gt;1,CONCATENATE(Table6[[#This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8" s="210" t="str">
        <f>IF(LEN(F458)&gt;1,IF(COUNTIFS($AK$6:AK$502,LEFT(AK458,250))&gt;1,"Duplicate entry: it seems that you have two rows reporting the same stockpile, please verify that it is not a duplicate",""),"")</f>
        <v/>
      </c>
      <c r="AM458" s="210" t="str">
        <f>IF(LEN(F458)&gt;0,IF(ISNUMBER(MATCH(F458,Annex_I_II_entries,0)),"","The Entry name is not within the dropdown list, make sure that you have not copied and pasted overwritting the cell format (with its correponding dropdown list) in column A"),"")</f>
        <v/>
      </c>
      <c r="AN458" s="210" t="str">
        <f t="shared" ca="1" si="131"/>
        <v/>
      </c>
      <c r="AO458" s="210" t="str">
        <f t="shared" ca="1" si="132"/>
        <v/>
      </c>
      <c r="AP458" s="211" t="str">
        <f t="shared" ca="1" si="133"/>
        <v/>
      </c>
      <c r="AQ458" s="211" t="str">
        <f t="shared" ca="1" si="134"/>
        <v/>
      </c>
      <c r="AR458" s="212" t="str">
        <f t="shared" ca="1" si="135"/>
        <v/>
      </c>
    </row>
    <row r="459" spans="1:44" x14ac:dyDescent="0.25">
      <c r="A459" s="86"/>
      <c r="B459" s="86"/>
      <c r="C459" s="147"/>
      <c r="D459" s="176"/>
      <c r="E459" s="147"/>
      <c r="F459" s="147"/>
      <c r="G459" s="144"/>
      <c r="H459" s="144"/>
      <c r="I459" s="192" t="str">
        <f>_xlfn.IFNA(VLOOKUP(F459,'Reference data SID'!$D$2:$Q$673,14,FALSE),"")</f>
        <v/>
      </c>
      <c r="J459" s="192" t="str">
        <f>_xlfn.IFNA(VLOOKUP(I459,'Reference data SID'!$C$3:$E$673,3,FALSE),"")</f>
        <v/>
      </c>
      <c r="K459" s="64" t="str">
        <f>_xlfn.IFNA(IF(J459=FALSE,I459,IF(ISBLANK(G459),VLOOKUP(H459,'Reference data SID'!$N:$P,3,FALSE),VLOOKUP(G459,'Reference data SID'!$M:$P,4,FALSE))),"")</f>
        <v/>
      </c>
      <c r="L459" s="148" t="str">
        <f>_xlfn.IFNA(VLOOKUP(K459,'Reference data SID'!L:M,2,FALSE),"")</f>
        <v/>
      </c>
      <c r="M459" s="148" t="str">
        <f>_xlfn.IFNA(VLOOKUP(K459,'Reference data SID'!L:N,3,FALSE),"")</f>
        <v/>
      </c>
      <c r="N459" s="148" t="str">
        <f>_xlfn.IFNA(VLOOKUP(K459,'Reference data SID'!L:O,4,FALSE),"")</f>
        <v/>
      </c>
      <c r="O459" s="147"/>
      <c r="P459" s="147"/>
      <c r="Q459" s="147"/>
      <c r="R459" s="147"/>
      <c r="S459" s="147"/>
      <c r="T459" s="146"/>
      <c r="U459" s="146"/>
      <c r="V459" s="146"/>
      <c r="W459" s="147"/>
      <c r="X459" s="149" t="str">
        <f t="shared" ca="1" si="119"/>
        <v/>
      </c>
      <c r="Y459" s="210" t="str">
        <f>_xlfn.IFNA(VLOOKUP(F459,'Reference data SID'!D:E,2,FALSE),"")</f>
        <v/>
      </c>
      <c r="Z459" s="210" t="str">
        <f t="shared" si="120"/>
        <v>not ok</v>
      </c>
      <c r="AA459" s="210" t="str">
        <f t="shared" si="121"/>
        <v>not ok</v>
      </c>
      <c r="AB459" s="210" t="str">
        <f t="shared" si="122"/>
        <v>ok</v>
      </c>
      <c r="AC459" s="210" t="str">
        <f t="shared" si="123"/>
        <v>_EC</v>
      </c>
      <c r="AD459" s="210" t="str">
        <f t="shared" si="124"/>
        <v>_CAS</v>
      </c>
      <c r="AE459" s="210" t="str">
        <f t="shared" si="125"/>
        <v>_uses</v>
      </c>
      <c r="AF459" s="210" t="str">
        <f t="shared" si="126"/>
        <v/>
      </c>
      <c r="AG459" s="210" t="str">
        <f t="shared" si="127"/>
        <v/>
      </c>
      <c r="AH459" s="210" t="str">
        <f t="shared" si="128"/>
        <v>_articles</v>
      </c>
      <c r="AI459" s="210" t="str">
        <f t="shared" si="129"/>
        <v/>
      </c>
      <c r="AJ459" s="210" t="str">
        <f t="shared" si="130"/>
        <v/>
      </c>
      <c r="AK459" s="210" t="str">
        <f>IF(LEN(F459)&gt;1,CONCATENATE(Table6[[#This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59" s="210" t="str">
        <f>IF(LEN(F459)&gt;1,IF(COUNTIFS($AK$6:AK$502,LEFT(AK459,250))&gt;1,"Duplicate entry: it seems that you have two rows reporting the same stockpile, please verify that it is not a duplicate",""),"")</f>
        <v/>
      </c>
      <c r="AM459" s="210" t="str">
        <f>IF(LEN(F459)&gt;0,IF(ISNUMBER(MATCH(F459,Annex_I_II_entries,0)),"","The Entry name is not within the dropdown list, make sure that you have not copied and pasted overwritting the cell format (with its correponding dropdown list) in column A"),"")</f>
        <v/>
      </c>
      <c r="AN459" s="210" t="str">
        <f t="shared" ca="1" si="131"/>
        <v/>
      </c>
      <c r="AO459" s="210" t="str">
        <f t="shared" ca="1" si="132"/>
        <v/>
      </c>
      <c r="AP459" s="211" t="str">
        <f t="shared" ca="1" si="133"/>
        <v/>
      </c>
      <c r="AQ459" s="211" t="str">
        <f t="shared" ca="1" si="134"/>
        <v/>
      </c>
      <c r="AR459" s="212" t="str">
        <f t="shared" ca="1" si="135"/>
        <v/>
      </c>
    </row>
    <row r="460" spans="1:44" x14ac:dyDescent="0.25">
      <c r="A460" s="86"/>
      <c r="B460" s="86"/>
      <c r="C460" s="144"/>
      <c r="D460" s="145"/>
      <c r="E460" s="144"/>
      <c r="F460" s="144"/>
      <c r="G460" s="144"/>
      <c r="H460" s="144"/>
      <c r="I460" s="191" t="str">
        <f>_xlfn.IFNA(VLOOKUP(F460,'Reference data SID'!$D$2:$Q$673,14,FALSE),"")</f>
        <v/>
      </c>
      <c r="J460" s="191" t="str">
        <f>_xlfn.IFNA(VLOOKUP(I460,'Reference data SID'!$C$3:$E$673,3,FALSE),"")</f>
        <v/>
      </c>
      <c r="K460" s="64" t="str">
        <f>_xlfn.IFNA(IF(J460=FALSE,I460,IF(ISBLANK(G460),VLOOKUP(H460,'Reference data SID'!$N:$P,3,FALSE),VLOOKUP(G460,'Reference data SID'!$M:$P,4,FALSE))),"")</f>
        <v/>
      </c>
      <c r="L460" s="148" t="str">
        <f>_xlfn.IFNA(VLOOKUP(K460,'Reference data SID'!L:M,2,FALSE),"")</f>
        <v/>
      </c>
      <c r="M460" s="148" t="str">
        <f>_xlfn.IFNA(VLOOKUP(K460,'Reference data SID'!L:N,3,FALSE),"")</f>
        <v/>
      </c>
      <c r="N460" s="148" t="str">
        <f>_xlfn.IFNA(VLOOKUP(K460,'Reference data SID'!L:O,4,FALSE),"")</f>
        <v/>
      </c>
      <c r="O460" s="144"/>
      <c r="P460" s="144"/>
      <c r="Q460" s="144"/>
      <c r="R460" s="144"/>
      <c r="S460" s="144"/>
      <c r="T460" s="146"/>
      <c r="U460" s="146"/>
      <c r="V460" s="146"/>
      <c r="W460" s="144"/>
      <c r="X460" s="149" t="str">
        <f t="shared" ca="1" si="119"/>
        <v/>
      </c>
      <c r="Y460" s="210" t="str">
        <f>_xlfn.IFNA(VLOOKUP(F460,'Reference data SID'!D:E,2,FALSE),"")</f>
        <v/>
      </c>
      <c r="Z460" s="210" t="str">
        <f t="shared" si="120"/>
        <v>not ok</v>
      </c>
      <c r="AA460" s="210" t="str">
        <f t="shared" si="121"/>
        <v>not ok</v>
      </c>
      <c r="AB460" s="210" t="str">
        <f t="shared" si="122"/>
        <v>ok</v>
      </c>
      <c r="AC460" s="210" t="str">
        <f t="shared" si="123"/>
        <v>_EC</v>
      </c>
      <c r="AD460" s="210" t="str">
        <f t="shared" si="124"/>
        <v>_CAS</v>
      </c>
      <c r="AE460" s="210" t="str">
        <f t="shared" si="125"/>
        <v>_uses</v>
      </c>
      <c r="AF460" s="210" t="str">
        <f t="shared" si="126"/>
        <v/>
      </c>
      <c r="AG460" s="210" t="str">
        <f t="shared" si="127"/>
        <v/>
      </c>
      <c r="AH460" s="210" t="str">
        <f t="shared" si="128"/>
        <v>_articles</v>
      </c>
      <c r="AI460" s="210" t="str">
        <f t="shared" si="129"/>
        <v/>
      </c>
      <c r="AJ460" s="210" t="str">
        <f t="shared" si="130"/>
        <v/>
      </c>
      <c r="AK460" s="210" t="str">
        <f>IF(LEN(F460)&gt;1,CONCATENATE(Table6[[#This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0" s="210" t="str">
        <f>IF(LEN(F460)&gt;1,IF(COUNTIFS($AK$6:AK$502,LEFT(AK460,250))&gt;1,"Duplicate entry: it seems that you have two rows reporting the same stockpile, please verify that it is not a duplicate",""),"")</f>
        <v/>
      </c>
      <c r="AM460" s="210" t="str">
        <f>IF(LEN(F460)&gt;0,IF(ISNUMBER(MATCH(F460,Annex_I_II_entries,0)),"","The Entry name is not within the dropdown list, make sure that you have not copied and pasted overwritting the cell format (with its correponding dropdown list) in column A"),"")</f>
        <v/>
      </c>
      <c r="AN460" s="210" t="str">
        <f t="shared" ca="1" si="131"/>
        <v/>
      </c>
      <c r="AO460" s="210" t="str">
        <f t="shared" ca="1" si="132"/>
        <v/>
      </c>
      <c r="AP460" s="211" t="str">
        <f t="shared" ca="1" si="133"/>
        <v/>
      </c>
      <c r="AQ460" s="211" t="str">
        <f t="shared" ca="1" si="134"/>
        <v/>
      </c>
      <c r="AR460" s="212" t="str">
        <f t="shared" ca="1" si="135"/>
        <v/>
      </c>
    </row>
    <row r="461" spans="1:44" x14ac:dyDescent="0.25">
      <c r="A461" s="86"/>
      <c r="B461" s="86"/>
      <c r="C461" s="147"/>
      <c r="D461" s="176"/>
      <c r="E461" s="147"/>
      <c r="F461" s="147"/>
      <c r="G461" s="144"/>
      <c r="H461" s="144"/>
      <c r="I461" s="192" t="str">
        <f>_xlfn.IFNA(VLOOKUP(F461,'Reference data SID'!$D$2:$Q$673,14,FALSE),"")</f>
        <v/>
      </c>
      <c r="J461" s="192" t="str">
        <f>_xlfn.IFNA(VLOOKUP(I461,'Reference data SID'!$C$3:$E$673,3,FALSE),"")</f>
        <v/>
      </c>
      <c r="K461" s="64" t="str">
        <f>_xlfn.IFNA(IF(J461=FALSE,I461,IF(ISBLANK(G461),VLOOKUP(H461,'Reference data SID'!$N:$P,3,FALSE),VLOOKUP(G461,'Reference data SID'!$M:$P,4,FALSE))),"")</f>
        <v/>
      </c>
      <c r="L461" s="148" t="str">
        <f>_xlfn.IFNA(VLOOKUP(K461,'Reference data SID'!L:M,2,FALSE),"")</f>
        <v/>
      </c>
      <c r="M461" s="148" t="str">
        <f>_xlfn.IFNA(VLOOKUP(K461,'Reference data SID'!L:N,3,FALSE),"")</f>
        <v/>
      </c>
      <c r="N461" s="148" t="str">
        <f>_xlfn.IFNA(VLOOKUP(K461,'Reference data SID'!L:O,4,FALSE),"")</f>
        <v/>
      </c>
      <c r="O461" s="147"/>
      <c r="P461" s="147"/>
      <c r="Q461" s="147"/>
      <c r="R461" s="147"/>
      <c r="S461" s="147"/>
      <c r="T461" s="146"/>
      <c r="U461" s="146"/>
      <c r="V461" s="146"/>
      <c r="W461" s="147"/>
      <c r="X461" s="149" t="str">
        <f t="shared" ca="1" si="119"/>
        <v/>
      </c>
      <c r="Y461" s="210" t="str">
        <f>_xlfn.IFNA(VLOOKUP(F461,'Reference data SID'!D:E,2,FALSE),"")</f>
        <v/>
      </c>
      <c r="Z461" s="210" t="str">
        <f t="shared" si="120"/>
        <v>not ok</v>
      </c>
      <c r="AA461" s="210" t="str">
        <f t="shared" si="121"/>
        <v>not ok</v>
      </c>
      <c r="AB461" s="210" t="str">
        <f t="shared" si="122"/>
        <v>ok</v>
      </c>
      <c r="AC461" s="210" t="str">
        <f t="shared" si="123"/>
        <v>_EC</v>
      </c>
      <c r="AD461" s="210" t="str">
        <f t="shared" si="124"/>
        <v>_CAS</v>
      </c>
      <c r="AE461" s="210" t="str">
        <f t="shared" si="125"/>
        <v>_uses</v>
      </c>
      <c r="AF461" s="210" t="str">
        <f t="shared" si="126"/>
        <v/>
      </c>
      <c r="AG461" s="210" t="str">
        <f t="shared" si="127"/>
        <v/>
      </c>
      <c r="AH461" s="210" t="str">
        <f t="shared" si="128"/>
        <v>_articles</v>
      </c>
      <c r="AI461" s="210" t="str">
        <f t="shared" si="129"/>
        <v/>
      </c>
      <c r="AJ461" s="210" t="str">
        <f t="shared" si="130"/>
        <v/>
      </c>
      <c r="AK461" s="210" t="str">
        <f>IF(LEN(F461)&gt;1,CONCATENATE(Table6[[#This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1" s="210" t="str">
        <f>IF(LEN(F461)&gt;1,IF(COUNTIFS($AK$6:AK$502,LEFT(AK461,250))&gt;1,"Duplicate entry: it seems that you have two rows reporting the same stockpile, please verify that it is not a duplicate",""),"")</f>
        <v/>
      </c>
      <c r="AM461" s="210" t="str">
        <f>IF(LEN(F461)&gt;0,IF(ISNUMBER(MATCH(F461,Annex_I_II_entries,0)),"","The Entry name is not within the dropdown list, make sure that you have not copied and pasted overwritting the cell format (with its correponding dropdown list) in column A"),"")</f>
        <v/>
      </c>
      <c r="AN461" s="210" t="str">
        <f t="shared" ca="1" si="131"/>
        <v/>
      </c>
      <c r="AO461" s="210" t="str">
        <f t="shared" ca="1" si="132"/>
        <v/>
      </c>
      <c r="AP461" s="211" t="str">
        <f t="shared" ca="1" si="133"/>
        <v/>
      </c>
      <c r="AQ461" s="211" t="str">
        <f t="shared" ca="1" si="134"/>
        <v/>
      </c>
      <c r="AR461" s="212" t="str">
        <f t="shared" ca="1" si="135"/>
        <v/>
      </c>
    </row>
    <row r="462" spans="1:44" x14ac:dyDescent="0.25">
      <c r="A462" s="86"/>
      <c r="B462" s="86"/>
      <c r="C462" s="144"/>
      <c r="D462" s="145"/>
      <c r="E462" s="144"/>
      <c r="F462" s="144"/>
      <c r="G462" s="144"/>
      <c r="H462" s="144"/>
      <c r="I462" s="191" t="str">
        <f>_xlfn.IFNA(VLOOKUP(F462,'Reference data SID'!$D$2:$Q$673,14,FALSE),"")</f>
        <v/>
      </c>
      <c r="J462" s="191" t="str">
        <f>_xlfn.IFNA(VLOOKUP(I462,'Reference data SID'!$C$3:$E$673,3,FALSE),"")</f>
        <v/>
      </c>
      <c r="K462" s="64" t="str">
        <f>_xlfn.IFNA(IF(J462=FALSE,I462,IF(ISBLANK(G462),VLOOKUP(H462,'Reference data SID'!$N:$P,3,FALSE),VLOOKUP(G462,'Reference data SID'!$M:$P,4,FALSE))),"")</f>
        <v/>
      </c>
      <c r="L462" s="148" t="str">
        <f>_xlfn.IFNA(VLOOKUP(K462,'Reference data SID'!L:M,2,FALSE),"")</f>
        <v/>
      </c>
      <c r="M462" s="148" t="str">
        <f>_xlfn.IFNA(VLOOKUP(K462,'Reference data SID'!L:N,3,FALSE),"")</f>
        <v/>
      </c>
      <c r="N462" s="148" t="str">
        <f>_xlfn.IFNA(VLOOKUP(K462,'Reference data SID'!L:O,4,FALSE),"")</f>
        <v/>
      </c>
      <c r="O462" s="144"/>
      <c r="P462" s="144"/>
      <c r="Q462" s="144"/>
      <c r="R462" s="144"/>
      <c r="S462" s="144"/>
      <c r="T462" s="146"/>
      <c r="U462" s="146"/>
      <c r="V462" s="146"/>
      <c r="W462" s="144"/>
      <c r="X462" s="149" t="str">
        <f t="shared" ca="1" si="119"/>
        <v/>
      </c>
      <c r="Y462" s="210" t="str">
        <f>_xlfn.IFNA(VLOOKUP(F462,'Reference data SID'!D:E,2,FALSE),"")</f>
        <v/>
      </c>
      <c r="Z462" s="210" t="str">
        <f t="shared" si="120"/>
        <v>not ok</v>
      </c>
      <c r="AA462" s="210" t="str">
        <f t="shared" si="121"/>
        <v>not ok</v>
      </c>
      <c r="AB462" s="210" t="str">
        <f t="shared" si="122"/>
        <v>ok</v>
      </c>
      <c r="AC462" s="210" t="str">
        <f t="shared" si="123"/>
        <v>_EC</v>
      </c>
      <c r="AD462" s="210" t="str">
        <f t="shared" si="124"/>
        <v>_CAS</v>
      </c>
      <c r="AE462" s="210" t="str">
        <f t="shared" si="125"/>
        <v>_uses</v>
      </c>
      <c r="AF462" s="210" t="str">
        <f t="shared" si="126"/>
        <v/>
      </c>
      <c r="AG462" s="210" t="str">
        <f t="shared" si="127"/>
        <v/>
      </c>
      <c r="AH462" s="210" t="str">
        <f t="shared" si="128"/>
        <v>_articles</v>
      </c>
      <c r="AI462" s="210" t="str">
        <f t="shared" si="129"/>
        <v/>
      </c>
      <c r="AJ462" s="210" t="str">
        <f t="shared" si="130"/>
        <v/>
      </c>
      <c r="AK462" s="210" t="str">
        <f>IF(LEN(F462)&gt;1,CONCATENATE(Table6[[#This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2" s="210" t="str">
        <f>IF(LEN(F462)&gt;1,IF(COUNTIFS($AK$6:AK$502,LEFT(AK462,250))&gt;1,"Duplicate entry: it seems that you have two rows reporting the same stockpile, please verify that it is not a duplicate",""),"")</f>
        <v/>
      </c>
      <c r="AM462" s="210" t="str">
        <f>IF(LEN(F462)&gt;0,IF(ISNUMBER(MATCH(F462,Annex_I_II_entries,0)),"","The Entry name is not within the dropdown list, make sure that you have not copied and pasted overwritting the cell format (with its correponding dropdown list) in column A"),"")</f>
        <v/>
      </c>
      <c r="AN462" s="210" t="str">
        <f t="shared" ca="1" si="131"/>
        <v/>
      </c>
      <c r="AO462" s="210" t="str">
        <f t="shared" ca="1" si="132"/>
        <v/>
      </c>
      <c r="AP462" s="211" t="str">
        <f t="shared" ca="1" si="133"/>
        <v/>
      </c>
      <c r="AQ462" s="211" t="str">
        <f t="shared" ca="1" si="134"/>
        <v/>
      </c>
      <c r="AR462" s="212" t="str">
        <f t="shared" ca="1" si="135"/>
        <v/>
      </c>
    </row>
    <row r="463" spans="1:44" x14ac:dyDescent="0.25">
      <c r="A463" s="86"/>
      <c r="B463" s="86"/>
      <c r="C463" s="147"/>
      <c r="D463" s="176"/>
      <c r="E463" s="147"/>
      <c r="F463" s="147"/>
      <c r="G463" s="144"/>
      <c r="H463" s="144"/>
      <c r="I463" s="192" t="str">
        <f>_xlfn.IFNA(VLOOKUP(F463,'Reference data SID'!$D$2:$Q$673,14,FALSE),"")</f>
        <v/>
      </c>
      <c r="J463" s="192" t="str">
        <f>_xlfn.IFNA(VLOOKUP(I463,'Reference data SID'!$C$3:$E$673,3,FALSE),"")</f>
        <v/>
      </c>
      <c r="K463" s="64" t="str">
        <f>_xlfn.IFNA(IF(J463=FALSE,I463,IF(ISBLANK(G463),VLOOKUP(H463,'Reference data SID'!$N:$P,3,FALSE),VLOOKUP(G463,'Reference data SID'!$M:$P,4,FALSE))),"")</f>
        <v/>
      </c>
      <c r="L463" s="148" t="str">
        <f>_xlfn.IFNA(VLOOKUP(K463,'Reference data SID'!L:M,2,FALSE),"")</f>
        <v/>
      </c>
      <c r="M463" s="148" t="str">
        <f>_xlfn.IFNA(VLOOKUP(K463,'Reference data SID'!L:N,3,FALSE),"")</f>
        <v/>
      </c>
      <c r="N463" s="148" t="str">
        <f>_xlfn.IFNA(VLOOKUP(K463,'Reference data SID'!L:O,4,FALSE),"")</f>
        <v/>
      </c>
      <c r="O463" s="147"/>
      <c r="P463" s="147"/>
      <c r="Q463" s="147"/>
      <c r="R463" s="147"/>
      <c r="S463" s="147"/>
      <c r="T463" s="146"/>
      <c r="U463" s="146"/>
      <c r="V463" s="146"/>
      <c r="W463" s="147"/>
      <c r="X463" s="149" t="str">
        <f t="shared" ca="1" si="119"/>
        <v/>
      </c>
      <c r="Y463" s="210" t="str">
        <f>_xlfn.IFNA(VLOOKUP(F463,'Reference data SID'!D:E,2,FALSE),"")</f>
        <v/>
      </c>
      <c r="Z463" s="210" t="str">
        <f t="shared" si="120"/>
        <v>not ok</v>
      </c>
      <c r="AA463" s="210" t="str">
        <f t="shared" si="121"/>
        <v>not ok</v>
      </c>
      <c r="AB463" s="210" t="str">
        <f t="shared" si="122"/>
        <v>ok</v>
      </c>
      <c r="AC463" s="210" t="str">
        <f t="shared" si="123"/>
        <v>_EC</v>
      </c>
      <c r="AD463" s="210" t="str">
        <f t="shared" si="124"/>
        <v>_CAS</v>
      </c>
      <c r="AE463" s="210" t="str">
        <f t="shared" si="125"/>
        <v>_uses</v>
      </c>
      <c r="AF463" s="210" t="str">
        <f t="shared" si="126"/>
        <v/>
      </c>
      <c r="AG463" s="210" t="str">
        <f t="shared" si="127"/>
        <v/>
      </c>
      <c r="AH463" s="210" t="str">
        <f t="shared" si="128"/>
        <v>_articles</v>
      </c>
      <c r="AI463" s="210" t="str">
        <f t="shared" si="129"/>
        <v/>
      </c>
      <c r="AJ463" s="210" t="str">
        <f t="shared" si="130"/>
        <v/>
      </c>
      <c r="AK463" s="210" t="str">
        <f>IF(LEN(F463)&gt;1,CONCATENATE(Table6[[#This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3" s="210" t="str">
        <f>IF(LEN(F463)&gt;1,IF(COUNTIFS($AK$6:AK$502,LEFT(AK463,250))&gt;1,"Duplicate entry: it seems that you have two rows reporting the same stockpile, please verify that it is not a duplicate",""),"")</f>
        <v/>
      </c>
      <c r="AM463" s="210" t="str">
        <f>IF(LEN(F463)&gt;0,IF(ISNUMBER(MATCH(F463,Annex_I_II_entries,0)),"","The Entry name is not within the dropdown list, make sure that you have not copied and pasted overwritting the cell format (with its correponding dropdown list) in column A"),"")</f>
        <v/>
      </c>
      <c r="AN463" s="210" t="str">
        <f t="shared" ca="1" si="131"/>
        <v/>
      </c>
      <c r="AO463" s="210" t="str">
        <f t="shared" ca="1" si="132"/>
        <v/>
      </c>
      <c r="AP463" s="211" t="str">
        <f t="shared" ca="1" si="133"/>
        <v/>
      </c>
      <c r="AQ463" s="211" t="str">
        <f t="shared" ca="1" si="134"/>
        <v/>
      </c>
      <c r="AR463" s="212" t="str">
        <f t="shared" ca="1" si="135"/>
        <v/>
      </c>
    </row>
    <row r="464" spans="1:44" x14ac:dyDescent="0.25">
      <c r="A464" s="86"/>
      <c r="B464" s="86"/>
      <c r="C464" s="144"/>
      <c r="D464" s="145"/>
      <c r="E464" s="144"/>
      <c r="F464" s="144"/>
      <c r="G464" s="144"/>
      <c r="H464" s="144"/>
      <c r="I464" s="191" t="str">
        <f>_xlfn.IFNA(VLOOKUP(F464,'Reference data SID'!$D$2:$Q$673,14,FALSE),"")</f>
        <v/>
      </c>
      <c r="J464" s="191" t="str">
        <f>_xlfn.IFNA(VLOOKUP(I464,'Reference data SID'!$C$3:$E$673,3,FALSE),"")</f>
        <v/>
      </c>
      <c r="K464" s="64" t="str">
        <f>_xlfn.IFNA(IF(J464=FALSE,I464,IF(ISBLANK(G464),VLOOKUP(H464,'Reference data SID'!$N:$P,3,FALSE),VLOOKUP(G464,'Reference data SID'!$M:$P,4,FALSE))),"")</f>
        <v/>
      </c>
      <c r="L464" s="148" t="str">
        <f>_xlfn.IFNA(VLOOKUP(K464,'Reference data SID'!L:M,2,FALSE),"")</f>
        <v/>
      </c>
      <c r="M464" s="148" t="str">
        <f>_xlfn.IFNA(VLOOKUP(K464,'Reference data SID'!L:N,3,FALSE),"")</f>
        <v/>
      </c>
      <c r="N464" s="148" t="str">
        <f>_xlfn.IFNA(VLOOKUP(K464,'Reference data SID'!L:O,4,FALSE),"")</f>
        <v/>
      </c>
      <c r="O464" s="144"/>
      <c r="P464" s="144"/>
      <c r="Q464" s="144"/>
      <c r="R464" s="144"/>
      <c r="S464" s="144"/>
      <c r="T464" s="146"/>
      <c r="U464" s="146"/>
      <c r="V464" s="146"/>
      <c r="W464" s="144"/>
      <c r="X464" s="149" t="str">
        <f t="shared" ca="1" si="119"/>
        <v/>
      </c>
      <c r="Y464" s="210" t="str">
        <f>_xlfn.IFNA(VLOOKUP(F464,'Reference data SID'!D:E,2,FALSE),"")</f>
        <v/>
      </c>
      <c r="Z464" s="210" t="str">
        <f t="shared" si="120"/>
        <v>not ok</v>
      </c>
      <c r="AA464" s="210" t="str">
        <f t="shared" si="121"/>
        <v>not ok</v>
      </c>
      <c r="AB464" s="210" t="str">
        <f t="shared" si="122"/>
        <v>ok</v>
      </c>
      <c r="AC464" s="210" t="str">
        <f t="shared" si="123"/>
        <v>_EC</v>
      </c>
      <c r="AD464" s="210" t="str">
        <f t="shared" si="124"/>
        <v>_CAS</v>
      </c>
      <c r="AE464" s="210" t="str">
        <f t="shared" si="125"/>
        <v>_uses</v>
      </c>
      <c r="AF464" s="210" t="str">
        <f t="shared" si="126"/>
        <v/>
      </c>
      <c r="AG464" s="210" t="str">
        <f t="shared" si="127"/>
        <v/>
      </c>
      <c r="AH464" s="210" t="str">
        <f t="shared" si="128"/>
        <v>_articles</v>
      </c>
      <c r="AI464" s="210" t="str">
        <f t="shared" si="129"/>
        <v/>
      </c>
      <c r="AJ464" s="210" t="str">
        <f t="shared" si="130"/>
        <v/>
      </c>
      <c r="AK464" s="210" t="str">
        <f>IF(LEN(F464)&gt;1,CONCATENATE(Table6[[#This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4" s="210" t="str">
        <f>IF(LEN(F464)&gt;1,IF(COUNTIFS($AK$6:AK$502,LEFT(AK464,250))&gt;1,"Duplicate entry: it seems that you have two rows reporting the same stockpile, please verify that it is not a duplicate",""),"")</f>
        <v/>
      </c>
      <c r="AM464" s="210" t="str">
        <f>IF(LEN(F464)&gt;0,IF(ISNUMBER(MATCH(F464,Annex_I_II_entries,0)),"","The Entry name is not within the dropdown list, make sure that you have not copied and pasted overwritting the cell format (with its correponding dropdown list) in column A"),"")</f>
        <v/>
      </c>
      <c r="AN464" s="210" t="str">
        <f t="shared" ca="1" si="131"/>
        <v/>
      </c>
      <c r="AO464" s="210" t="str">
        <f t="shared" ca="1" si="132"/>
        <v/>
      </c>
      <c r="AP464" s="211" t="str">
        <f t="shared" ca="1" si="133"/>
        <v/>
      </c>
      <c r="AQ464" s="211" t="str">
        <f t="shared" ca="1" si="134"/>
        <v/>
      </c>
      <c r="AR464" s="212" t="str">
        <f t="shared" ca="1" si="135"/>
        <v/>
      </c>
    </row>
    <row r="465" spans="1:44" x14ac:dyDescent="0.25">
      <c r="A465" s="86"/>
      <c r="B465" s="86"/>
      <c r="C465" s="147"/>
      <c r="D465" s="176"/>
      <c r="E465" s="147"/>
      <c r="F465" s="147"/>
      <c r="G465" s="144"/>
      <c r="H465" s="144"/>
      <c r="I465" s="192" t="str">
        <f>_xlfn.IFNA(VLOOKUP(F465,'Reference data SID'!$D$2:$Q$673,14,FALSE),"")</f>
        <v/>
      </c>
      <c r="J465" s="192" t="str">
        <f>_xlfn.IFNA(VLOOKUP(I465,'Reference data SID'!$C$3:$E$673,3,FALSE),"")</f>
        <v/>
      </c>
      <c r="K465" s="64" t="str">
        <f>_xlfn.IFNA(IF(J465=FALSE,I465,IF(ISBLANK(G465),VLOOKUP(H465,'Reference data SID'!$N:$P,3,FALSE),VLOOKUP(G465,'Reference data SID'!$M:$P,4,FALSE))),"")</f>
        <v/>
      </c>
      <c r="L465" s="148" t="str">
        <f>_xlfn.IFNA(VLOOKUP(K465,'Reference data SID'!L:M,2,FALSE),"")</f>
        <v/>
      </c>
      <c r="M465" s="148" t="str">
        <f>_xlfn.IFNA(VLOOKUP(K465,'Reference data SID'!L:N,3,FALSE),"")</f>
        <v/>
      </c>
      <c r="N465" s="148" t="str">
        <f>_xlfn.IFNA(VLOOKUP(K465,'Reference data SID'!L:O,4,FALSE),"")</f>
        <v/>
      </c>
      <c r="O465" s="147"/>
      <c r="P465" s="147"/>
      <c r="Q465" s="147"/>
      <c r="R465" s="147"/>
      <c r="S465" s="147"/>
      <c r="T465" s="146"/>
      <c r="U465" s="146"/>
      <c r="V465" s="146"/>
      <c r="W465" s="147"/>
      <c r="X465" s="149" t="str">
        <f t="shared" ca="1" si="119"/>
        <v/>
      </c>
      <c r="Y465" s="210" t="str">
        <f>_xlfn.IFNA(VLOOKUP(F465,'Reference data SID'!D:E,2,FALSE),"")</f>
        <v/>
      </c>
      <c r="Z465" s="210" t="str">
        <f t="shared" si="120"/>
        <v>not ok</v>
      </c>
      <c r="AA465" s="210" t="str">
        <f t="shared" si="121"/>
        <v>not ok</v>
      </c>
      <c r="AB465" s="210" t="str">
        <f t="shared" si="122"/>
        <v>ok</v>
      </c>
      <c r="AC465" s="210" t="str">
        <f t="shared" si="123"/>
        <v>_EC</v>
      </c>
      <c r="AD465" s="210" t="str">
        <f t="shared" si="124"/>
        <v>_CAS</v>
      </c>
      <c r="AE465" s="210" t="str">
        <f t="shared" si="125"/>
        <v>_uses</v>
      </c>
      <c r="AF465" s="210" t="str">
        <f t="shared" si="126"/>
        <v/>
      </c>
      <c r="AG465" s="210" t="str">
        <f t="shared" si="127"/>
        <v/>
      </c>
      <c r="AH465" s="210" t="str">
        <f t="shared" si="128"/>
        <v>_articles</v>
      </c>
      <c r="AI465" s="210" t="str">
        <f t="shared" si="129"/>
        <v/>
      </c>
      <c r="AJ465" s="210" t="str">
        <f t="shared" si="130"/>
        <v/>
      </c>
      <c r="AK465" s="210" t="str">
        <f>IF(LEN(F465)&gt;1,CONCATENATE(Table6[[#This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5" s="210" t="str">
        <f>IF(LEN(F465)&gt;1,IF(COUNTIFS($AK$6:AK$502,LEFT(AK465,250))&gt;1,"Duplicate entry: it seems that you have two rows reporting the same stockpile, please verify that it is not a duplicate",""),"")</f>
        <v/>
      </c>
      <c r="AM465" s="210" t="str">
        <f>IF(LEN(F465)&gt;0,IF(ISNUMBER(MATCH(F465,Annex_I_II_entries,0)),"","The Entry name is not within the dropdown list, make sure that you have not copied and pasted overwritting the cell format (with its correponding dropdown list) in column A"),"")</f>
        <v/>
      </c>
      <c r="AN465" s="210" t="str">
        <f t="shared" ca="1" si="131"/>
        <v/>
      </c>
      <c r="AO465" s="210" t="str">
        <f t="shared" ca="1" si="132"/>
        <v/>
      </c>
      <c r="AP465" s="211" t="str">
        <f t="shared" ca="1" si="133"/>
        <v/>
      </c>
      <c r="AQ465" s="211" t="str">
        <f t="shared" ca="1" si="134"/>
        <v/>
      </c>
      <c r="AR465" s="212" t="str">
        <f t="shared" ca="1" si="135"/>
        <v/>
      </c>
    </row>
    <row r="466" spans="1:44" x14ac:dyDescent="0.25">
      <c r="A466" s="86"/>
      <c r="B466" s="86"/>
      <c r="C466" s="144"/>
      <c r="D466" s="145"/>
      <c r="E466" s="144"/>
      <c r="F466" s="144"/>
      <c r="G466" s="144"/>
      <c r="H466" s="144"/>
      <c r="I466" s="191" t="str">
        <f>_xlfn.IFNA(VLOOKUP(F466,'Reference data SID'!$D$2:$Q$673,14,FALSE),"")</f>
        <v/>
      </c>
      <c r="J466" s="191" t="str">
        <f>_xlfn.IFNA(VLOOKUP(I466,'Reference data SID'!$C$3:$E$673,3,FALSE),"")</f>
        <v/>
      </c>
      <c r="K466" s="64" t="str">
        <f>_xlfn.IFNA(IF(J466=FALSE,I466,IF(ISBLANK(G466),VLOOKUP(H466,'Reference data SID'!$N:$P,3,FALSE),VLOOKUP(G466,'Reference data SID'!$M:$P,4,FALSE))),"")</f>
        <v/>
      </c>
      <c r="L466" s="148" t="str">
        <f>_xlfn.IFNA(VLOOKUP(K466,'Reference data SID'!L:M,2,FALSE),"")</f>
        <v/>
      </c>
      <c r="M466" s="148" t="str">
        <f>_xlfn.IFNA(VLOOKUP(K466,'Reference data SID'!L:N,3,FALSE),"")</f>
        <v/>
      </c>
      <c r="N466" s="148" t="str">
        <f>_xlfn.IFNA(VLOOKUP(K466,'Reference data SID'!L:O,4,FALSE),"")</f>
        <v/>
      </c>
      <c r="O466" s="144"/>
      <c r="P466" s="144"/>
      <c r="Q466" s="144"/>
      <c r="R466" s="144"/>
      <c r="S466" s="144"/>
      <c r="T466" s="146"/>
      <c r="U466" s="146"/>
      <c r="V466" s="146"/>
      <c r="W466" s="144"/>
      <c r="X466" s="149" t="str">
        <f t="shared" ca="1" si="119"/>
        <v/>
      </c>
      <c r="Y466" s="210" t="str">
        <f>_xlfn.IFNA(VLOOKUP(F466,'Reference data SID'!D:E,2,FALSE),"")</f>
        <v/>
      </c>
      <c r="Z466" s="210" t="str">
        <f t="shared" si="120"/>
        <v>not ok</v>
      </c>
      <c r="AA466" s="210" t="str">
        <f t="shared" si="121"/>
        <v>not ok</v>
      </c>
      <c r="AB466" s="210" t="str">
        <f t="shared" si="122"/>
        <v>ok</v>
      </c>
      <c r="AC466" s="210" t="str">
        <f t="shared" si="123"/>
        <v>_EC</v>
      </c>
      <c r="AD466" s="210" t="str">
        <f t="shared" si="124"/>
        <v>_CAS</v>
      </c>
      <c r="AE466" s="210" t="str">
        <f t="shared" si="125"/>
        <v>_uses</v>
      </c>
      <c r="AF466" s="210" t="str">
        <f t="shared" si="126"/>
        <v/>
      </c>
      <c r="AG466" s="210" t="str">
        <f t="shared" si="127"/>
        <v/>
      </c>
      <c r="AH466" s="210" t="str">
        <f t="shared" si="128"/>
        <v>_articles</v>
      </c>
      <c r="AI466" s="210" t="str">
        <f t="shared" si="129"/>
        <v/>
      </c>
      <c r="AJ466" s="210" t="str">
        <f t="shared" si="130"/>
        <v/>
      </c>
      <c r="AK466" s="210" t="str">
        <f>IF(LEN(F466)&gt;1,CONCATENATE(Table6[[#This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6" s="210" t="str">
        <f>IF(LEN(F466)&gt;1,IF(COUNTIFS($AK$6:AK$502,LEFT(AK466,250))&gt;1,"Duplicate entry: it seems that you have two rows reporting the same stockpile, please verify that it is not a duplicate",""),"")</f>
        <v/>
      </c>
      <c r="AM466" s="210" t="str">
        <f>IF(LEN(F466)&gt;0,IF(ISNUMBER(MATCH(F466,Annex_I_II_entries,0)),"","The Entry name is not within the dropdown list, make sure that you have not copied and pasted overwritting the cell format (with its correponding dropdown list) in column A"),"")</f>
        <v/>
      </c>
      <c r="AN466" s="210" t="str">
        <f t="shared" ca="1" si="131"/>
        <v/>
      </c>
      <c r="AO466" s="210" t="str">
        <f t="shared" ca="1" si="132"/>
        <v/>
      </c>
      <c r="AP466" s="211" t="str">
        <f t="shared" ca="1" si="133"/>
        <v/>
      </c>
      <c r="AQ466" s="211" t="str">
        <f t="shared" ca="1" si="134"/>
        <v/>
      </c>
      <c r="AR466" s="212" t="str">
        <f t="shared" ca="1" si="135"/>
        <v/>
      </c>
    </row>
    <row r="467" spans="1:44" x14ac:dyDescent="0.25">
      <c r="A467" s="86"/>
      <c r="B467" s="86"/>
      <c r="C467" s="147"/>
      <c r="D467" s="176"/>
      <c r="E467" s="147"/>
      <c r="F467" s="147"/>
      <c r="G467" s="144"/>
      <c r="H467" s="144"/>
      <c r="I467" s="192" t="str">
        <f>_xlfn.IFNA(VLOOKUP(F467,'Reference data SID'!$D$2:$Q$673,14,FALSE),"")</f>
        <v/>
      </c>
      <c r="J467" s="192" t="str">
        <f>_xlfn.IFNA(VLOOKUP(I467,'Reference data SID'!$C$3:$E$673,3,FALSE),"")</f>
        <v/>
      </c>
      <c r="K467" s="64" t="str">
        <f>_xlfn.IFNA(IF(J467=FALSE,I467,IF(ISBLANK(G467),VLOOKUP(H467,'Reference data SID'!$N:$P,3,FALSE),VLOOKUP(G467,'Reference data SID'!$M:$P,4,FALSE))),"")</f>
        <v/>
      </c>
      <c r="L467" s="148" t="str">
        <f>_xlfn.IFNA(VLOOKUP(K467,'Reference data SID'!L:M,2,FALSE),"")</f>
        <v/>
      </c>
      <c r="M467" s="148" t="str">
        <f>_xlfn.IFNA(VLOOKUP(K467,'Reference data SID'!L:N,3,FALSE),"")</f>
        <v/>
      </c>
      <c r="N467" s="148" t="str">
        <f>_xlfn.IFNA(VLOOKUP(K467,'Reference data SID'!L:O,4,FALSE),"")</f>
        <v/>
      </c>
      <c r="O467" s="147"/>
      <c r="P467" s="147"/>
      <c r="Q467" s="147"/>
      <c r="R467" s="147"/>
      <c r="S467" s="147"/>
      <c r="T467" s="146"/>
      <c r="U467" s="146"/>
      <c r="V467" s="146"/>
      <c r="W467" s="147"/>
      <c r="X467" s="149" t="str">
        <f t="shared" ca="1" si="119"/>
        <v/>
      </c>
      <c r="Y467" s="210" t="str">
        <f>_xlfn.IFNA(VLOOKUP(F467,'Reference data SID'!D:E,2,FALSE),"")</f>
        <v/>
      </c>
      <c r="Z467" s="210" t="str">
        <f t="shared" si="120"/>
        <v>not ok</v>
      </c>
      <c r="AA467" s="210" t="str">
        <f t="shared" si="121"/>
        <v>not ok</v>
      </c>
      <c r="AB467" s="210" t="str">
        <f t="shared" si="122"/>
        <v>ok</v>
      </c>
      <c r="AC467" s="210" t="str">
        <f t="shared" si="123"/>
        <v>_EC</v>
      </c>
      <c r="AD467" s="210" t="str">
        <f t="shared" si="124"/>
        <v>_CAS</v>
      </c>
      <c r="AE467" s="210" t="str">
        <f t="shared" si="125"/>
        <v>_uses</v>
      </c>
      <c r="AF467" s="210" t="str">
        <f t="shared" si="126"/>
        <v/>
      </c>
      <c r="AG467" s="210" t="str">
        <f t="shared" si="127"/>
        <v/>
      </c>
      <c r="AH467" s="210" t="str">
        <f t="shared" si="128"/>
        <v>_articles</v>
      </c>
      <c r="AI467" s="210" t="str">
        <f t="shared" si="129"/>
        <v/>
      </c>
      <c r="AJ467" s="210" t="str">
        <f t="shared" si="130"/>
        <v/>
      </c>
      <c r="AK467" s="210" t="str">
        <f>IF(LEN(F467)&gt;1,CONCATENATE(Table6[[#This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7" s="210" t="str">
        <f>IF(LEN(F467)&gt;1,IF(COUNTIFS($AK$6:AK$502,LEFT(AK467,250))&gt;1,"Duplicate entry: it seems that you have two rows reporting the same stockpile, please verify that it is not a duplicate",""),"")</f>
        <v/>
      </c>
      <c r="AM467" s="210" t="str">
        <f>IF(LEN(F467)&gt;0,IF(ISNUMBER(MATCH(F467,Annex_I_II_entries,0)),"","The Entry name is not within the dropdown list, make sure that you have not copied and pasted overwritting the cell format (with its correponding dropdown list) in column A"),"")</f>
        <v/>
      </c>
      <c r="AN467" s="210" t="str">
        <f t="shared" ca="1" si="131"/>
        <v/>
      </c>
      <c r="AO467" s="210" t="str">
        <f t="shared" ca="1" si="132"/>
        <v/>
      </c>
      <c r="AP467" s="211" t="str">
        <f t="shared" ca="1" si="133"/>
        <v/>
      </c>
      <c r="AQ467" s="211" t="str">
        <f t="shared" ca="1" si="134"/>
        <v/>
      </c>
      <c r="AR467" s="212" t="str">
        <f t="shared" ca="1" si="135"/>
        <v/>
      </c>
    </row>
    <row r="468" spans="1:44" x14ac:dyDescent="0.25">
      <c r="A468" s="86"/>
      <c r="B468" s="86"/>
      <c r="C468" s="144"/>
      <c r="D468" s="145"/>
      <c r="E468" s="144"/>
      <c r="F468" s="144"/>
      <c r="G468" s="144"/>
      <c r="H468" s="144"/>
      <c r="I468" s="191" t="str">
        <f>_xlfn.IFNA(VLOOKUP(F468,'Reference data SID'!$D$2:$Q$673,14,FALSE),"")</f>
        <v/>
      </c>
      <c r="J468" s="191" t="str">
        <f>_xlfn.IFNA(VLOOKUP(I468,'Reference data SID'!$C$3:$E$673,3,FALSE),"")</f>
        <v/>
      </c>
      <c r="K468" s="64" t="str">
        <f>_xlfn.IFNA(IF(J468=FALSE,I468,IF(ISBLANK(G468),VLOOKUP(H468,'Reference data SID'!$N:$P,3,FALSE),VLOOKUP(G468,'Reference data SID'!$M:$P,4,FALSE))),"")</f>
        <v/>
      </c>
      <c r="L468" s="148" t="str">
        <f>_xlfn.IFNA(VLOOKUP(K468,'Reference data SID'!L:M,2,FALSE),"")</f>
        <v/>
      </c>
      <c r="M468" s="148" t="str">
        <f>_xlfn.IFNA(VLOOKUP(K468,'Reference data SID'!L:N,3,FALSE),"")</f>
        <v/>
      </c>
      <c r="N468" s="148" t="str">
        <f>_xlfn.IFNA(VLOOKUP(K468,'Reference data SID'!L:O,4,FALSE),"")</f>
        <v/>
      </c>
      <c r="O468" s="144"/>
      <c r="P468" s="144"/>
      <c r="Q468" s="144"/>
      <c r="R468" s="144"/>
      <c r="S468" s="144"/>
      <c r="T468" s="146"/>
      <c r="U468" s="146"/>
      <c r="V468" s="146"/>
      <c r="W468" s="144"/>
      <c r="X468" s="149" t="str">
        <f t="shared" ca="1" si="119"/>
        <v/>
      </c>
      <c r="Y468" s="210" t="str">
        <f>_xlfn.IFNA(VLOOKUP(F468,'Reference data SID'!D:E,2,FALSE),"")</f>
        <v/>
      </c>
      <c r="Z468" s="210" t="str">
        <f t="shared" si="120"/>
        <v>not ok</v>
      </c>
      <c r="AA468" s="210" t="str">
        <f t="shared" si="121"/>
        <v>not ok</v>
      </c>
      <c r="AB468" s="210" t="str">
        <f t="shared" si="122"/>
        <v>ok</v>
      </c>
      <c r="AC468" s="210" t="str">
        <f t="shared" si="123"/>
        <v>_EC</v>
      </c>
      <c r="AD468" s="210" t="str">
        <f t="shared" si="124"/>
        <v>_CAS</v>
      </c>
      <c r="AE468" s="210" t="str">
        <f t="shared" si="125"/>
        <v>_uses</v>
      </c>
      <c r="AF468" s="210" t="str">
        <f t="shared" si="126"/>
        <v/>
      </c>
      <c r="AG468" s="210" t="str">
        <f t="shared" si="127"/>
        <v/>
      </c>
      <c r="AH468" s="210" t="str">
        <f t="shared" si="128"/>
        <v>_articles</v>
      </c>
      <c r="AI468" s="210" t="str">
        <f t="shared" si="129"/>
        <v/>
      </c>
      <c r="AJ468" s="210" t="str">
        <f t="shared" si="130"/>
        <v/>
      </c>
      <c r="AK468" s="210" t="str">
        <f>IF(LEN(F468)&gt;1,CONCATENATE(Table6[[#This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8" s="210" t="str">
        <f>IF(LEN(F468)&gt;1,IF(COUNTIFS($AK$6:AK$502,LEFT(AK468,250))&gt;1,"Duplicate entry: it seems that you have two rows reporting the same stockpile, please verify that it is not a duplicate",""),"")</f>
        <v/>
      </c>
      <c r="AM468" s="210" t="str">
        <f>IF(LEN(F468)&gt;0,IF(ISNUMBER(MATCH(F468,Annex_I_II_entries,0)),"","The Entry name is not within the dropdown list, make sure that you have not copied and pasted overwritting the cell format (with its correponding dropdown list) in column A"),"")</f>
        <v/>
      </c>
      <c r="AN468" s="210" t="str">
        <f t="shared" ca="1" si="131"/>
        <v/>
      </c>
      <c r="AO468" s="210" t="str">
        <f t="shared" ca="1" si="132"/>
        <v/>
      </c>
      <c r="AP468" s="211" t="str">
        <f t="shared" ca="1" si="133"/>
        <v/>
      </c>
      <c r="AQ468" s="211" t="str">
        <f t="shared" ca="1" si="134"/>
        <v/>
      </c>
      <c r="AR468" s="212" t="str">
        <f t="shared" ca="1" si="135"/>
        <v/>
      </c>
    </row>
    <row r="469" spans="1:44" x14ac:dyDescent="0.25">
      <c r="A469" s="86"/>
      <c r="B469" s="86"/>
      <c r="C469" s="147"/>
      <c r="D469" s="176"/>
      <c r="E469" s="147"/>
      <c r="F469" s="147"/>
      <c r="G469" s="144"/>
      <c r="H469" s="144"/>
      <c r="I469" s="192" t="str">
        <f>_xlfn.IFNA(VLOOKUP(F469,'Reference data SID'!$D$2:$Q$673,14,FALSE),"")</f>
        <v/>
      </c>
      <c r="J469" s="192" t="str">
        <f>_xlfn.IFNA(VLOOKUP(I469,'Reference data SID'!$C$3:$E$673,3,FALSE),"")</f>
        <v/>
      </c>
      <c r="K469" s="64" t="str">
        <f>_xlfn.IFNA(IF(J469=FALSE,I469,IF(ISBLANK(G469),VLOOKUP(H469,'Reference data SID'!$N:$P,3,FALSE),VLOOKUP(G469,'Reference data SID'!$M:$P,4,FALSE))),"")</f>
        <v/>
      </c>
      <c r="L469" s="148" t="str">
        <f>_xlfn.IFNA(VLOOKUP(K469,'Reference data SID'!L:M,2,FALSE),"")</f>
        <v/>
      </c>
      <c r="M469" s="148" t="str">
        <f>_xlfn.IFNA(VLOOKUP(K469,'Reference data SID'!L:N,3,FALSE),"")</f>
        <v/>
      </c>
      <c r="N469" s="148" t="str">
        <f>_xlfn.IFNA(VLOOKUP(K469,'Reference data SID'!L:O,4,FALSE),"")</f>
        <v/>
      </c>
      <c r="O469" s="147"/>
      <c r="P469" s="147"/>
      <c r="Q469" s="147"/>
      <c r="R469" s="147"/>
      <c r="S469" s="147"/>
      <c r="T469" s="146"/>
      <c r="U469" s="146"/>
      <c r="V469" s="146"/>
      <c r="W469" s="147"/>
      <c r="X469" s="149" t="str">
        <f t="shared" ca="1" si="119"/>
        <v/>
      </c>
      <c r="Y469" s="210" t="str">
        <f>_xlfn.IFNA(VLOOKUP(F469,'Reference data SID'!D:E,2,FALSE),"")</f>
        <v/>
      </c>
      <c r="Z469" s="210" t="str">
        <f t="shared" si="120"/>
        <v>not ok</v>
      </c>
      <c r="AA469" s="210" t="str">
        <f t="shared" si="121"/>
        <v>not ok</v>
      </c>
      <c r="AB469" s="210" t="str">
        <f t="shared" si="122"/>
        <v>ok</v>
      </c>
      <c r="AC469" s="210" t="str">
        <f t="shared" si="123"/>
        <v>_EC</v>
      </c>
      <c r="AD469" s="210" t="str">
        <f t="shared" si="124"/>
        <v>_CAS</v>
      </c>
      <c r="AE469" s="210" t="str">
        <f t="shared" si="125"/>
        <v>_uses</v>
      </c>
      <c r="AF469" s="210" t="str">
        <f t="shared" si="126"/>
        <v/>
      </c>
      <c r="AG469" s="210" t="str">
        <f t="shared" si="127"/>
        <v/>
      </c>
      <c r="AH469" s="210" t="str">
        <f t="shared" si="128"/>
        <v>_articles</v>
      </c>
      <c r="AI469" s="210" t="str">
        <f t="shared" si="129"/>
        <v/>
      </c>
      <c r="AJ469" s="210" t="str">
        <f t="shared" si="130"/>
        <v/>
      </c>
      <c r="AK469" s="210" t="str">
        <f>IF(LEN(F469)&gt;1,CONCATENATE(Table6[[#This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69" s="210" t="str">
        <f>IF(LEN(F469)&gt;1,IF(COUNTIFS($AK$6:AK$502,LEFT(AK469,250))&gt;1,"Duplicate entry: it seems that you have two rows reporting the same stockpile, please verify that it is not a duplicate",""),"")</f>
        <v/>
      </c>
      <c r="AM469" s="210" t="str">
        <f>IF(LEN(F469)&gt;0,IF(ISNUMBER(MATCH(F469,Annex_I_II_entries,0)),"","The Entry name is not within the dropdown list, make sure that you have not copied and pasted overwritting the cell format (with its correponding dropdown list) in column A"),"")</f>
        <v/>
      </c>
      <c r="AN469" s="210" t="str">
        <f t="shared" ca="1" si="131"/>
        <v/>
      </c>
      <c r="AO469" s="210" t="str">
        <f t="shared" ca="1" si="132"/>
        <v/>
      </c>
      <c r="AP469" s="211" t="str">
        <f t="shared" ca="1" si="133"/>
        <v/>
      </c>
      <c r="AQ469" s="211" t="str">
        <f t="shared" ca="1" si="134"/>
        <v/>
      </c>
      <c r="AR469" s="212" t="str">
        <f t="shared" ca="1" si="135"/>
        <v/>
      </c>
    </row>
    <row r="470" spans="1:44" x14ac:dyDescent="0.25">
      <c r="A470" s="86"/>
      <c r="B470" s="86"/>
      <c r="C470" s="144"/>
      <c r="D470" s="145"/>
      <c r="E470" s="144"/>
      <c r="F470" s="144"/>
      <c r="G470" s="144"/>
      <c r="H470" s="144"/>
      <c r="I470" s="191" t="str">
        <f>_xlfn.IFNA(VLOOKUP(F470,'Reference data SID'!$D$2:$Q$673,14,FALSE),"")</f>
        <v/>
      </c>
      <c r="J470" s="191" t="str">
        <f>_xlfn.IFNA(VLOOKUP(I470,'Reference data SID'!$C$3:$E$673,3,FALSE),"")</f>
        <v/>
      </c>
      <c r="K470" s="64" t="str">
        <f>_xlfn.IFNA(IF(J470=FALSE,I470,IF(ISBLANK(G470),VLOOKUP(H470,'Reference data SID'!$N:$P,3,FALSE),VLOOKUP(G470,'Reference data SID'!$M:$P,4,FALSE))),"")</f>
        <v/>
      </c>
      <c r="L470" s="148" t="str">
        <f>_xlfn.IFNA(VLOOKUP(K470,'Reference data SID'!L:M,2,FALSE),"")</f>
        <v/>
      </c>
      <c r="M470" s="148" t="str">
        <f>_xlfn.IFNA(VLOOKUP(K470,'Reference data SID'!L:N,3,FALSE),"")</f>
        <v/>
      </c>
      <c r="N470" s="148" t="str">
        <f>_xlfn.IFNA(VLOOKUP(K470,'Reference data SID'!L:O,4,FALSE),"")</f>
        <v/>
      </c>
      <c r="O470" s="144"/>
      <c r="P470" s="144"/>
      <c r="Q470" s="144"/>
      <c r="R470" s="144"/>
      <c r="S470" s="144"/>
      <c r="T470" s="146"/>
      <c r="U470" s="146"/>
      <c r="V470" s="146"/>
      <c r="W470" s="144"/>
      <c r="X470" s="149" t="str">
        <f t="shared" ca="1" si="119"/>
        <v/>
      </c>
      <c r="Y470" s="210" t="str">
        <f>_xlfn.IFNA(VLOOKUP(F470,'Reference data SID'!D:E,2,FALSE),"")</f>
        <v/>
      </c>
      <c r="Z470" s="210" t="str">
        <f t="shared" si="120"/>
        <v>not ok</v>
      </c>
      <c r="AA470" s="210" t="str">
        <f t="shared" si="121"/>
        <v>not ok</v>
      </c>
      <c r="AB470" s="210" t="str">
        <f t="shared" si="122"/>
        <v>ok</v>
      </c>
      <c r="AC470" s="210" t="str">
        <f t="shared" si="123"/>
        <v>_EC</v>
      </c>
      <c r="AD470" s="210" t="str">
        <f t="shared" si="124"/>
        <v>_CAS</v>
      </c>
      <c r="AE470" s="210" t="str">
        <f t="shared" si="125"/>
        <v>_uses</v>
      </c>
      <c r="AF470" s="210" t="str">
        <f t="shared" si="126"/>
        <v/>
      </c>
      <c r="AG470" s="210" t="str">
        <f t="shared" si="127"/>
        <v/>
      </c>
      <c r="AH470" s="210" t="str">
        <f t="shared" si="128"/>
        <v>_articles</v>
      </c>
      <c r="AI470" s="210" t="str">
        <f t="shared" si="129"/>
        <v/>
      </c>
      <c r="AJ470" s="210" t="str">
        <f t="shared" si="130"/>
        <v/>
      </c>
      <c r="AK470" s="210" t="str">
        <f>IF(LEN(F470)&gt;1,CONCATENATE(Table6[[#This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0" s="210" t="str">
        <f>IF(LEN(F470)&gt;1,IF(COUNTIFS($AK$6:AK$502,LEFT(AK470,250))&gt;1,"Duplicate entry: it seems that you have two rows reporting the same stockpile, please verify that it is not a duplicate",""),"")</f>
        <v/>
      </c>
      <c r="AM470" s="210" t="str">
        <f>IF(LEN(F470)&gt;0,IF(ISNUMBER(MATCH(F470,Annex_I_II_entries,0)),"","The Entry name is not within the dropdown list, make sure that you have not copied and pasted overwritting the cell format (with its correponding dropdown list) in column A"),"")</f>
        <v/>
      </c>
      <c r="AN470" s="210" t="str">
        <f t="shared" ca="1" si="131"/>
        <v/>
      </c>
      <c r="AO470" s="210" t="str">
        <f t="shared" ca="1" si="132"/>
        <v/>
      </c>
      <c r="AP470" s="211" t="str">
        <f t="shared" ca="1" si="133"/>
        <v/>
      </c>
      <c r="AQ470" s="211" t="str">
        <f t="shared" ca="1" si="134"/>
        <v/>
      </c>
      <c r="AR470" s="212" t="str">
        <f t="shared" ca="1" si="135"/>
        <v/>
      </c>
    </row>
    <row r="471" spans="1:44" x14ac:dyDescent="0.25">
      <c r="A471" s="86"/>
      <c r="B471" s="86"/>
      <c r="C471" s="147"/>
      <c r="D471" s="176"/>
      <c r="E471" s="147"/>
      <c r="F471" s="147"/>
      <c r="G471" s="144"/>
      <c r="H471" s="144"/>
      <c r="I471" s="192" t="str">
        <f>_xlfn.IFNA(VLOOKUP(F471,'Reference data SID'!$D$2:$Q$673,14,FALSE),"")</f>
        <v/>
      </c>
      <c r="J471" s="192" t="str">
        <f>_xlfn.IFNA(VLOOKUP(I471,'Reference data SID'!$C$3:$E$673,3,FALSE),"")</f>
        <v/>
      </c>
      <c r="K471" s="64" t="str">
        <f>_xlfn.IFNA(IF(J471=FALSE,I471,IF(ISBLANK(G471),VLOOKUP(H471,'Reference data SID'!$N:$P,3,FALSE),VLOOKUP(G471,'Reference data SID'!$M:$P,4,FALSE))),"")</f>
        <v/>
      </c>
      <c r="L471" s="148" t="str">
        <f>_xlfn.IFNA(VLOOKUP(K471,'Reference data SID'!L:M,2,FALSE),"")</f>
        <v/>
      </c>
      <c r="M471" s="148" t="str">
        <f>_xlfn.IFNA(VLOOKUP(K471,'Reference data SID'!L:N,3,FALSE),"")</f>
        <v/>
      </c>
      <c r="N471" s="148" t="str">
        <f>_xlfn.IFNA(VLOOKUP(K471,'Reference data SID'!L:O,4,FALSE),"")</f>
        <v/>
      </c>
      <c r="O471" s="147"/>
      <c r="P471" s="147"/>
      <c r="Q471" s="147"/>
      <c r="R471" s="147"/>
      <c r="S471" s="147"/>
      <c r="T471" s="146"/>
      <c r="U471" s="146"/>
      <c r="V471" s="146"/>
      <c r="W471" s="147"/>
      <c r="X471" s="149" t="str">
        <f t="shared" ca="1" si="119"/>
        <v/>
      </c>
      <c r="Y471" s="210" t="str">
        <f>_xlfn.IFNA(VLOOKUP(F471,'Reference data SID'!D:E,2,FALSE),"")</f>
        <v/>
      </c>
      <c r="Z471" s="210" t="str">
        <f t="shared" si="120"/>
        <v>not ok</v>
      </c>
      <c r="AA471" s="210" t="str">
        <f t="shared" si="121"/>
        <v>not ok</v>
      </c>
      <c r="AB471" s="210" t="str">
        <f t="shared" si="122"/>
        <v>ok</v>
      </c>
      <c r="AC471" s="210" t="str">
        <f t="shared" si="123"/>
        <v>_EC</v>
      </c>
      <c r="AD471" s="210" t="str">
        <f t="shared" si="124"/>
        <v>_CAS</v>
      </c>
      <c r="AE471" s="210" t="str">
        <f t="shared" si="125"/>
        <v>_uses</v>
      </c>
      <c r="AF471" s="210" t="str">
        <f t="shared" si="126"/>
        <v/>
      </c>
      <c r="AG471" s="210" t="str">
        <f t="shared" si="127"/>
        <v/>
      </c>
      <c r="AH471" s="210" t="str">
        <f t="shared" si="128"/>
        <v>_articles</v>
      </c>
      <c r="AI471" s="210" t="str">
        <f t="shared" si="129"/>
        <v/>
      </c>
      <c r="AJ471" s="210" t="str">
        <f t="shared" si="130"/>
        <v/>
      </c>
      <c r="AK471" s="210" t="str">
        <f>IF(LEN(F471)&gt;1,CONCATENATE(Table6[[#This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1" s="210" t="str">
        <f>IF(LEN(F471)&gt;1,IF(COUNTIFS($AK$6:AK$502,LEFT(AK471,250))&gt;1,"Duplicate entry: it seems that you have two rows reporting the same stockpile, please verify that it is not a duplicate",""),"")</f>
        <v/>
      </c>
      <c r="AM471" s="210" t="str">
        <f>IF(LEN(F471)&gt;0,IF(ISNUMBER(MATCH(F471,Annex_I_II_entries,0)),"","The Entry name is not within the dropdown list, make sure that you have not copied and pasted overwritting the cell format (with its correponding dropdown list) in column A"),"")</f>
        <v/>
      </c>
      <c r="AN471" s="210" t="str">
        <f t="shared" ca="1" si="131"/>
        <v/>
      </c>
      <c r="AO471" s="210" t="str">
        <f t="shared" ca="1" si="132"/>
        <v/>
      </c>
      <c r="AP471" s="211" t="str">
        <f t="shared" ca="1" si="133"/>
        <v/>
      </c>
      <c r="AQ471" s="211" t="str">
        <f t="shared" ca="1" si="134"/>
        <v/>
      </c>
      <c r="AR471" s="212" t="str">
        <f t="shared" ca="1" si="135"/>
        <v/>
      </c>
    </row>
    <row r="472" spans="1:44" x14ac:dyDescent="0.25">
      <c r="A472" s="86"/>
      <c r="B472" s="86"/>
      <c r="C472" s="144"/>
      <c r="D472" s="145"/>
      <c r="E472" s="144"/>
      <c r="F472" s="144"/>
      <c r="G472" s="144"/>
      <c r="H472" s="144"/>
      <c r="I472" s="191" t="str">
        <f>_xlfn.IFNA(VLOOKUP(F472,'Reference data SID'!$D$2:$Q$673,14,FALSE),"")</f>
        <v/>
      </c>
      <c r="J472" s="191" t="str">
        <f>_xlfn.IFNA(VLOOKUP(I472,'Reference data SID'!$C$3:$E$673,3,FALSE),"")</f>
        <v/>
      </c>
      <c r="K472" s="64" t="str">
        <f>_xlfn.IFNA(IF(J472=FALSE,I472,IF(ISBLANK(G472),VLOOKUP(H472,'Reference data SID'!$N:$P,3,FALSE),VLOOKUP(G472,'Reference data SID'!$M:$P,4,FALSE))),"")</f>
        <v/>
      </c>
      <c r="L472" s="148" t="str">
        <f>_xlfn.IFNA(VLOOKUP(K472,'Reference data SID'!L:M,2,FALSE),"")</f>
        <v/>
      </c>
      <c r="M472" s="148" t="str">
        <f>_xlfn.IFNA(VLOOKUP(K472,'Reference data SID'!L:N,3,FALSE),"")</f>
        <v/>
      </c>
      <c r="N472" s="148" t="str">
        <f>_xlfn.IFNA(VLOOKUP(K472,'Reference data SID'!L:O,4,FALSE),"")</f>
        <v/>
      </c>
      <c r="O472" s="144"/>
      <c r="P472" s="144"/>
      <c r="Q472" s="144"/>
      <c r="R472" s="144"/>
      <c r="S472" s="144"/>
      <c r="T472" s="146"/>
      <c r="U472" s="146"/>
      <c r="V472" s="146"/>
      <c r="W472" s="144"/>
      <c r="X472" s="149" t="str">
        <f t="shared" ca="1" si="119"/>
        <v/>
      </c>
      <c r="Y472" s="210" t="str">
        <f>_xlfn.IFNA(VLOOKUP(F472,'Reference data SID'!D:E,2,FALSE),"")</f>
        <v/>
      </c>
      <c r="Z472" s="210" t="str">
        <f t="shared" si="120"/>
        <v>not ok</v>
      </c>
      <c r="AA472" s="210" t="str">
        <f t="shared" si="121"/>
        <v>not ok</v>
      </c>
      <c r="AB472" s="210" t="str">
        <f t="shared" si="122"/>
        <v>ok</v>
      </c>
      <c r="AC472" s="210" t="str">
        <f t="shared" si="123"/>
        <v>_EC</v>
      </c>
      <c r="AD472" s="210" t="str">
        <f t="shared" si="124"/>
        <v>_CAS</v>
      </c>
      <c r="AE472" s="210" t="str">
        <f t="shared" si="125"/>
        <v>_uses</v>
      </c>
      <c r="AF472" s="210" t="str">
        <f t="shared" si="126"/>
        <v/>
      </c>
      <c r="AG472" s="210" t="str">
        <f t="shared" si="127"/>
        <v/>
      </c>
      <c r="AH472" s="210" t="str">
        <f t="shared" si="128"/>
        <v>_articles</v>
      </c>
      <c r="AI472" s="210" t="str">
        <f t="shared" si="129"/>
        <v/>
      </c>
      <c r="AJ472" s="210" t="str">
        <f t="shared" si="130"/>
        <v/>
      </c>
      <c r="AK472" s="210" t="str">
        <f>IF(LEN(F472)&gt;1,CONCATENATE(Table6[[#This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2" s="210" t="str">
        <f>IF(LEN(F472)&gt;1,IF(COUNTIFS($AK$6:AK$502,LEFT(AK472,250))&gt;1,"Duplicate entry: it seems that you have two rows reporting the same stockpile, please verify that it is not a duplicate",""),"")</f>
        <v/>
      </c>
      <c r="AM472" s="210" t="str">
        <f>IF(LEN(F472)&gt;0,IF(ISNUMBER(MATCH(F472,Annex_I_II_entries,0)),"","The Entry name is not within the dropdown list, make sure that you have not copied and pasted overwritting the cell format (with its correponding dropdown list) in column A"),"")</f>
        <v/>
      </c>
      <c r="AN472" s="210" t="str">
        <f t="shared" ca="1" si="131"/>
        <v/>
      </c>
      <c r="AO472" s="210" t="str">
        <f t="shared" ca="1" si="132"/>
        <v/>
      </c>
      <c r="AP472" s="211" t="str">
        <f t="shared" ca="1" si="133"/>
        <v/>
      </c>
      <c r="AQ472" s="211" t="str">
        <f t="shared" ca="1" si="134"/>
        <v/>
      </c>
      <c r="AR472" s="212" t="str">
        <f t="shared" ca="1" si="135"/>
        <v/>
      </c>
    </row>
    <row r="473" spans="1:44" x14ac:dyDescent="0.25">
      <c r="A473" s="86"/>
      <c r="B473" s="86"/>
      <c r="C473" s="147"/>
      <c r="D473" s="176"/>
      <c r="E473" s="147"/>
      <c r="F473" s="147"/>
      <c r="G473" s="144"/>
      <c r="H473" s="144"/>
      <c r="I473" s="192" t="str">
        <f>_xlfn.IFNA(VLOOKUP(F473,'Reference data SID'!$D$2:$Q$673,14,FALSE),"")</f>
        <v/>
      </c>
      <c r="J473" s="192" t="str">
        <f>_xlfn.IFNA(VLOOKUP(I473,'Reference data SID'!$C$3:$E$673,3,FALSE),"")</f>
        <v/>
      </c>
      <c r="K473" s="64" t="str">
        <f>_xlfn.IFNA(IF(J473=FALSE,I473,IF(ISBLANK(G473),VLOOKUP(H473,'Reference data SID'!$N:$P,3,FALSE),VLOOKUP(G473,'Reference data SID'!$M:$P,4,FALSE))),"")</f>
        <v/>
      </c>
      <c r="L473" s="148" t="str">
        <f>_xlfn.IFNA(VLOOKUP(K473,'Reference data SID'!L:M,2,FALSE),"")</f>
        <v/>
      </c>
      <c r="M473" s="148" t="str">
        <f>_xlfn.IFNA(VLOOKUP(K473,'Reference data SID'!L:N,3,FALSE),"")</f>
        <v/>
      </c>
      <c r="N473" s="148" t="str">
        <f>_xlfn.IFNA(VLOOKUP(K473,'Reference data SID'!L:O,4,FALSE),"")</f>
        <v/>
      </c>
      <c r="O473" s="147"/>
      <c r="P473" s="147"/>
      <c r="Q473" s="147"/>
      <c r="R473" s="147"/>
      <c r="S473" s="147"/>
      <c r="T473" s="146"/>
      <c r="U473" s="146"/>
      <c r="V473" s="146"/>
      <c r="W473" s="147"/>
      <c r="X473" s="149" t="str">
        <f t="shared" ca="1" si="119"/>
        <v/>
      </c>
      <c r="Y473" s="210" t="str">
        <f>_xlfn.IFNA(VLOOKUP(F473,'Reference data SID'!D:E,2,FALSE),"")</f>
        <v/>
      </c>
      <c r="Z473" s="210" t="str">
        <f t="shared" si="120"/>
        <v>not ok</v>
      </c>
      <c r="AA473" s="210" t="str">
        <f t="shared" si="121"/>
        <v>not ok</v>
      </c>
      <c r="AB473" s="210" t="str">
        <f t="shared" si="122"/>
        <v>ok</v>
      </c>
      <c r="AC473" s="210" t="str">
        <f t="shared" si="123"/>
        <v>_EC</v>
      </c>
      <c r="AD473" s="210" t="str">
        <f t="shared" si="124"/>
        <v>_CAS</v>
      </c>
      <c r="AE473" s="210" t="str">
        <f t="shared" si="125"/>
        <v>_uses</v>
      </c>
      <c r="AF473" s="210" t="str">
        <f t="shared" si="126"/>
        <v/>
      </c>
      <c r="AG473" s="210" t="str">
        <f t="shared" si="127"/>
        <v/>
      </c>
      <c r="AH473" s="210" t="str">
        <f t="shared" si="128"/>
        <v>_articles</v>
      </c>
      <c r="AI473" s="210" t="str">
        <f t="shared" si="129"/>
        <v/>
      </c>
      <c r="AJ473" s="210" t="str">
        <f t="shared" si="130"/>
        <v/>
      </c>
      <c r="AK473" s="210" t="str">
        <f>IF(LEN(F473)&gt;1,CONCATENATE(Table6[[#This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3" s="210" t="str">
        <f>IF(LEN(F473)&gt;1,IF(COUNTIFS($AK$6:AK$502,LEFT(AK473,250))&gt;1,"Duplicate entry: it seems that you have two rows reporting the same stockpile, please verify that it is not a duplicate",""),"")</f>
        <v/>
      </c>
      <c r="AM473" s="210" t="str">
        <f>IF(LEN(F473)&gt;0,IF(ISNUMBER(MATCH(F473,Annex_I_II_entries,0)),"","The Entry name is not within the dropdown list, make sure that you have not copied and pasted overwritting the cell format (with its correponding dropdown list) in column A"),"")</f>
        <v/>
      </c>
      <c r="AN473" s="210" t="str">
        <f t="shared" ca="1" si="131"/>
        <v/>
      </c>
      <c r="AO473" s="210" t="str">
        <f t="shared" ca="1" si="132"/>
        <v/>
      </c>
      <c r="AP473" s="211" t="str">
        <f t="shared" ca="1" si="133"/>
        <v/>
      </c>
      <c r="AQ473" s="211" t="str">
        <f t="shared" ca="1" si="134"/>
        <v/>
      </c>
      <c r="AR473" s="212" t="str">
        <f t="shared" ca="1" si="135"/>
        <v/>
      </c>
    </row>
    <row r="474" spans="1:44" x14ac:dyDescent="0.25">
      <c r="A474" s="86"/>
      <c r="B474" s="86"/>
      <c r="C474" s="144"/>
      <c r="D474" s="145"/>
      <c r="E474" s="144"/>
      <c r="F474" s="144"/>
      <c r="G474" s="144"/>
      <c r="H474" s="144"/>
      <c r="I474" s="191" t="str">
        <f>_xlfn.IFNA(VLOOKUP(F474,'Reference data SID'!$D$2:$Q$673,14,FALSE),"")</f>
        <v/>
      </c>
      <c r="J474" s="191" t="str">
        <f>_xlfn.IFNA(VLOOKUP(I474,'Reference data SID'!$C$3:$E$673,3,FALSE),"")</f>
        <v/>
      </c>
      <c r="K474" s="64" t="str">
        <f>_xlfn.IFNA(IF(J474=FALSE,I474,IF(ISBLANK(G474),VLOOKUP(H474,'Reference data SID'!$N:$P,3,FALSE),VLOOKUP(G474,'Reference data SID'!$M:$P,4,FALSE))),"")</f>
        <v/>
      </c>
      <c r="L474" s="148" t="str">
        <f>_xlfn.IFNA(VLOOKUP(K474,'Reference data SID'!L:M,2,FALSE),"")</f>
        <v/>
      </c>
      <c r="M474" s="148" t="str">
        <f>_xlfn.IFNA(VLOOKUP(K474,'Reference data SID'!L:N,3,FALSE),"")</f>
        <v/>
      </c>
      <c r="N474" s="148" t="str">
        <f>_xlfn.IFNA(VLOOKUP(K474,'Reference data SID'!L:O,4,FALSE),"")</f>
        <v/>
      </c>
      <c r="O474" s="144"/>
      <c r="P474" s="144"/>
      <c r="Q474" s="144"/>
      <c r="R474" s="144"/>
      <c r="S474" s="144"/>
      <c r="T474" s="146"/>
      <c r="U474" s="146"/>
      <c r="V474" s="146"/>
      <c r="W474" s="144"/>
      <c r="X474" s="149" t="str">
        <f t="shared" ca="1" si="119"/>
        <v/>
      </c>
      <c r="Y474" s="210" t="str">
        <f>_xlfn.IFNA(VLOOKUP(F474,'Reference data SID'!D:E,2,FALSE),"")</f>
        <v/>
      </c>
      <c r="Z474" s="210" t="str">
        <f t="shared" si="120"/>
        <v>not ok</v>
      </c>
      <c r="AA474" s="210" t="str">
        <f t="shared" si="121"/>
        <v>not ok</v>
      </c>
      <c r="AB474" s="210" t="str">
        <f t="shared" si="122"/>
        <v>ok</v>
      </c>
      <c r="AC474" s="210" t="str">
        <f t="shared" si="123"/>
        <v>_EC</v>
      </c>
      <c r="AD474" s="210" t="str">
        <f t="shared" si="124"/>
        <v>_CAS</v>
      </c>
      <c r="AE474" s="210" t="str">
        <f t="shared" si="125"/>
        <v>_uses</v>
      </c>
      <c r="AF474" s="210" t="str">
        <f t="shared" si="126"/>
        <v/>
      </c>
      <c r="AG474" s="210" t="str">
        <f t="shared" si="127"/>
        <v/>
      </c>
      <c r="AH474" s="210" t="str">
        <f t="shared" si="128"/>
        <v>_articles</v>
      </c>
      <c r="AI474" s="210" t="str">
        <f t="shared" si="129"/>
        <v/>
      </c>
      <c r="AJ474" s="210" t="str">
        <f t="shared" si="130"/>
        <v/>
      </c>
      <c r="AK474" s="210" t="str">
        <f>IF(LEN(F474)&gt;1,CONCATENATE(Table6[[#This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4" s="210" t="str">
        <f>IF(LEN(F474)&gt;1,IF(COUNTIFS($AK$6:AK$502,LEFT(AK474,250))&gt;1,"Duplicate entry: it seems that you have two rows reporting the same stockpile, please verify that it is not a duplicate",""),"")</f>
        <v/>
      </c>
      <c r="AM474" s="210" t="str">
        <f>IF(LEN(F474)&gt;0,IF(ISNUMBER(MATCH(F474,Annex_I_II_entries,0)),"","The Entry name is not within the dropdown list, make sure that you have not copied and pasted overwritting the cell format (with its correponding dropdown list) in column A"),"")</f>
        <v/>
      </c>
      <c r="AN474" s="210" t="str">
        <f t="shared" ca="1" si="131"/>
        <v/>
      </c>
      <c r="AO474" s="210" t="str">
        <f t="shared" ca="1" si="132"/>
        <v/>
      </c>
      <c r="AP474" s="211" t="str">
        <f t="shared" ca="1" si="133"/>
        <v/>
      </c>
      <c r="AQ474" s="211" t="str">
        <f t="shared" ca="1" si="134"/>
        <v/>
      </c>
      <c r="AR474" s="212" t="str">
        <f t="shared" ca="1" si="135"/>
        <v/>
      </c>
    </row>
    <row r="475" spans="1:44" x14ac:dyDescent="0.25">
      <c r="A475" s="86"/>
      <c r="B475" s="86"/>
      <c r="C475" s="147"/>
      <c r="D475" s="176"/>
      <c r="E475" s="147"/>
      <c r="F475" s="147"/>
      <c r="G475" s="144"/>
      <c r="H475" s="144"/>
      <c r="I475" s="192" t="str">
        <f>_xlfn.IFNA(VLOOKUP(F475,'Reference data SID'!$D$2:$Q$673,14,FALSE),"")</f>
        <v/>
      </c>
      <c r="J475" s="192" t="str">
        <f>_xlfn.IFNA(VLOOKUP(I475,'Reference data SID'!$C$3:$E$673,3,FALSE),"")</f>
        <v/>
      </c>
      <c r="K475" s="64" t="str">
        <f>_xlfn.IFNA(IF(J475=FALSE,I475,IF(ISBLANK(G475),VLOOKUP(H475,'Reference data SID'!$N:$P,3,FALSE),VLOOKUP(G475,'Reference data SID'!$M:$P,4,FALSE))),"")</f>
        <v/>
      </c>
      <c r="L475" s="148" t="str">
        <f>_xlfn.IFNA(VLOOKUP(K475,'Reference data SID'!L:M,2,FALSE),"")</f>
        <v/>
      </c>
      <c r="M475" s="148" t="str">
        <f>_xlfn.IFNA(VLOOKUP(K475,'Reference data SID'!L:N,3,FALSE),"")</f>
        <v/>
      </c>
      <c r="N475" s="148" t="str">
        <f>_xlfn.IFNA(VLOOKUP(K475,'Reference data SID'!L:O,4,FALSE),"")</f>
        <v/>
      </c>
      <c r="O475" s="147"/>
      <c r="P475" s="147"/>
      <c r="Q475" s="147"/>
      <c r="R475" s="147"/>
      <c r="S475" s="147"/>
      <c r="T475" s="146"/>
      <c r="U475" s="146"/>
      <c r="V475" s="146"/>
      <c r="W475" s="147"/>
      <c r="X475" s="149" t="str">
        <f t="shared" ca="1" si="119"/>
        <v/>
      </c>
      <c r="Y475" s="210" t="str">
        <f>_xlfn.IFNA(VLOOKUP(F475,'Reference data SID'!D:E,2,FALSE),"")</f>
        <v/>
      </c>
      <c r="Z475" s="210" t="str">
        <f t="shared" si="120"/>
        <v>not ok</v>
      </c>
      <c r="AA475" s="210" t="str">
        <f t="shared" si="121"/>
        <v>not ok</v>
      </c>
      <c r="AB475" s="210" t="str">
        <f t="shared" si="122"/>
        <v>ok</v>
      </c>
      <c r="AC475" s="210" t="str">
        <f t="shared" si="123"/>
        <v>_EC</v>
      </c>
      <c r="AD475" s="210" t="str">
        <f t="shared" si="124"/>
        <v>_CAS</v>
      </c>
      <c r="AE475" s="210" t="str">
        <f t="shared" si="125"/>
        <v>_uses</v>
      </c>
      <c r="AF475" s="210" t="str">
        <f t="shared" si="126"/>
        <v/>
      </c>
      <c r="AG475" s="210" t="str">
        <f t="shared" si="127"/>
        <v/>
      </c>
      <c r="AH475" s="210" t="str">
        <f t="shared" si="128"/>
        <v>_articles</v>
      </c>
      <c r="AI475" s="210" t="str">
        <f t="shared" si="129"/>
        <v/>
      </c>
      <c r="AJ475" s="210" t="str">
        <f t="shared" si="130"/>
        <v/>
      </c>
      <c r="AK475" s="210" t="str">
        <f>IF(LEN(F475)&gt;1,CONCATENATE(Table6[[#This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5" s="210" t="str">
        <f>IF(LEN(F475)&gt;1,IF(COUNTIFS($AK$6:AK$502,LEFT(AK475,250))&gt;1,"Duplicate entry: it seems that you have two rows reporting the same stockpile, please verify that it is not a duplicate",""),"")</f>
        <v/>
      </c>
      <c r="AM475" s="210" t="str">
        <f>IF(LEN(F475)&gt;0,IF(ISNUMBER(MATCH(F475,Annex_I_II_entries,0)),"","The Entry name is not within the dropdown list, make sure that you have not copied and pasted overwritting the cell format (with its correponding dropdown list) in column A"),"")</f>
        <v/>
      </c>
      <c r="AN475" s="210" t="str">
        <f t="shared" ca="1" si="131"/>
        <v/>
      </c>
      <c r="AO475" s="210" t="str">
        <f t="shared" ca="1" si="132"/>
        <v/>
      </c>
      <c r="AP475" s="211" t="str">
        <f t="shared" ca="1" si="133"/>
        <v/>
      </c>
      <c r="AQ475" s="211" t="str">
        <f t="shared" ca="1" si="134"/>
        <v/>
      </c>
      <c r="AR475" s="212" t="str">
        <f t="shared" ca="1" si="135"/>
        <v/>
      </c>
    </row>
    <row r="476" spans="1:44" x14ac:dyDescent="0.25">
      <c r="A476" s="86"/>
      <c r="B476" s="86"/>
      <c r="C476" s="144"/>
      <c r="D476" s="145"/>
      <c r="E476" s="144"/>
      <c r="F476" s="144"/>
      <c r="G476" s="144"/>
      <c r="H476" s="144"/>
      <c r="I476" s="191" t="str">
        <f>_xlfn.IFNA(VLOOKUP(F476,'Reference data SID'!$D$2:$Q$673,14,FALSE),"")</f>
        <v/>
      </c>
      <c r="J476" s="191" t="str">
        <f>_xlfn.IFNA(VLOOKUP(I476,'Reference data SID'!$C$3:$E$673,3,FALSE),"")</f>
        <v/>
      </c>
      <c r="K476" s="64" t="str">
        <f>_xlfn.IFNA(IF(J476=FALSE,I476,IF(ISBLANK(G476),VLOOKUP(H476,'Reference data SID'!$N:$P,3,FALSE),VLOOKUP(G476,'Reference data SID'!$M:$P,4,FALSE))),"")</f>
        <v/>
      </c>
      <c r="L476" s="148" t="str">
        <f>_xlfn.IFNA(VLOOKUP(K476,'Reference data SID'!L:M,2,FALSE),"")</f>
        <v/>
      </c>
      <c r="M476" s="148" t="str">
        <f>_xlfn.IFNA(VLOOKUP(K476,'Reference data SID'!L:N,3,FALSE),"")</f>
        <v/>
      </c>
      <c r="N476" s="148" t="str">
        <f>_xlfn.IFNA(VLOOKUP(K476,'Reference data SID'!L:O,4,FALSE),"")</f>
        <v/>
      </c>
      <c r="O476" s="144"/>
      <c r="P476" s="144"/>
      <c r="Q476" s="144"/>
      <c r="R476" s="144"/>
      <c r="S476" s="144"/>
      <c r="T476" s="146"/>
      <c r="U476" s="146"/>
      <c r="V476" s="146"/>
      <c r="W476" s="144"/>
      <c r="X476" s="149" t="str">
        <f t="shared" ca="1" si="119"/>
        <v/>
      </c>
      <c r="Y476" s="210" t="str">
        <f>_xlfn.IFNA(VLOOKUP(F476,'Reference data SID'!D:E,2,FALSE),"")</f>
        <v/>
      </c>
      <c r="Z476" s="210" t="str">
        <f t="shared" si="120"/>
        <v>not ok</v>
      </c>
      <c r="AA476" s="210" t="str">
        <f t="shared" si="121"/>
        <v>not ok</v>
      </c>
      <c r="AB476" s="210" t="str">
        <f t="shared" si="122"/>
        <v>ok</v>
      </c>
      <c r="AC476" s="210" t="str">
        <f t="shared" si="123"/>
        <v>_EC</v>
      </c>
      <c r="AD476" s="210" t="str">
        <f t="shared" si="124"/>
        <v>_CAS</v>
      </c>
      <c r="AE476" s="210" t="str">
        <f t="shared" si="125"/>
        <v>_uses</v>
      </c>
      <c r="AF476" s="210" t="str">
        <f t="shared" si="126"/>
        <v/>
      </c>
      <c r="AG476" s="210" t="str">
        <f t="shared" si="127"/>
        <v/>
      </c>
      <c r="AH476" s="210" t="str">
        <f t="shared" si="128"/>
        <v>_articles</v>
      </c>
      <c r="AI476" s="210" t="str">
        <f t="shared" si="129"/>
        <v/>
      </c>
      <c r="AJ476" s="210" t="str">
        <f t="shared" si="130"/>
        <v/>
      </c>
      <c r="AK476" s="210" t="str">
        <f>IF(LEN(F476)&gt;1,CONCATENATE(Table6[[#This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6" s="210" t="str">
        <f>IF(LEN(F476)&gt;1,IF(COUNTIFS($AK$6:AK$502,LEFT(AK476,250))&gt;1,"Duplicate entry: it seems that you have two rows reporting the same stockpile, please verify that it is not a duplicate",""),"")</f>
        <v/>
      </c>
      <c r="AM476" s="210" t="str">
        <f>IF(LEN(F476)&gt;0,IF(ISNUMBER(MATCH(F476,Annex_I_II_entries,0)),"","The Entry name is not within the dropdown list, make sure that you have not copied and pasted overwritting the cell format (with its correponding dropdown list) in column A"),"")</f>
        <v/>
      </c>
      <c r="AN476" s="210" t="str">
        <f t="shared" ca="1" si="131"/>
        <v/>
      </c>
      <c r="AO476" s="210" t="str">
        <f t="shared" ca="1" si="132"/>
        <v/>
      </c>
      <c r="AP476" s="211" t="str">
        <f t="shared" ca="1" si="133"/>
        <v/>
      </c>
      <c r="AQ476" s="211" t="str">
        <f t="shared" ca="1" si="134"/>
        <v/>
      </c>
      <c r="AR476" s="212" t="str">
        <f t="shared" ca="1" si="135"/>
        <v/>
      </c>
    </row>
    <row r="477" spans="1:44" x14ac:dyDescent="0.25">
      <c r="A477" s="86"/>
      <c r="B477" s="86"/>
      <c r="C477" s="147"/>
      <c r="D477" s="176"/>
      <c r="E477" s="147"/>
      <c r="F477" s="147"/>
      <c r="G477" s="144"/>
      <c r="H477" s="144"/>
      <c r="I477" s="192" t="str">
        <f>_xlfn.IFNA(VLOOKUP(F477,'Reference data SID'!$D$2:$Q$673,14,FALSE),"")</f>
        <v/>
      </c>
      <c r="J477" s="192" t="str">
        <f>_xlfn.IFNA(VLOOKUP(I477,'Reference data SID'!$C$3:$E$673,3,FALSE),"")</f>
        <v/>
      </c>
      <c r="K477" s="64" t="str">
        <f>_xlfn.IFNA(IF(J477=FALSE,I477,IF(ISBLANK(G477),VLOOKUP(H477,'Reference data SID'!$N:$P,3,FALSE),VLOOKUP(G477,'Reference data SID'!$M:$P,4,FALSE))),"")</f>
        <v/>
      </c>
      <c r="L477" s="148" t="str">
        <f>_xlfn.IFNA(VLOOKUP(K477,'Reference data SID'!L:M,2,FALSE),"")</f>
        <v/>
      </c>
      <c r="M477" s="148" t="str">
        <f>_xlfn.IFNA(VLOOKUP(K477,'Reference data SID'!L:N,3,FALSE),"")</f>
        <v/>
      </c>
      <c r="N477" s="148" t="str">
        <f>_xlfn.IFNA(VLOOKUP(K477,'Reference data SID'!L:O,4,FALSE),"")</f>
        <v/>
      </c>
      <c r="O477" s="147"/>
      <c r="P477" s="147"/>
      <c r="Q477" s="147"/>
      <c r="R477" s="147"/>
      <c r="S477" s="147"/>
      <c r="T477" s="146"/>
      <c r="U477" s="146"/>
      <c r="V477" s="146"/>
      <c r="W477" s="147"/>
      <c r="X477" s="149" t="str">
        <f t="shared" ca="1" si="119"/>
        <v/>
      </c>
      <c r="Y477" s="210" t="str">
        <f>_xlfn.IFNA(VLOOKUP(F477,'Reference data SID'!D:E,2,FALSE),"")</f>
        <v/>
      </c>
      <c r="Z477" s="210" t="str">
        <f t="shared" si="120"/>
        <v>not ok</v>
      </c>
      <c r="AA477" s="210" t="str">
        <f t="shared" si="121"/>
        <v>not ok</v>
      </c>
      <c r="AB477" s="210" t="str">
        <f t="shared" si="122"/>
        <v>ok</v>
      </c>
      <c r="AC477" s="210" t="str">
        <f t="shared" si="123"/>
        <v>_EC</v>
      </c>
      <c r="AD477" s="210" t="str">
        <f t="shared" si="124"/>
        <v>_CAS</v>
      </c>
      <c r="AE477" s="210" t="str">
        <f t="shared" si="125"/>
        <v>_uses</v>
      </c>
      <c r="AF477" s="210" t="str">
        <f t="shared" si="126"/>
        <v/>
      </c>
      <c r="AG477" s="210" t="str">
        <f t="shared" si="127"/>
        <v/>
      </c>
      <c r="AH477" s="210" t="str">
        <f t="shared" si="128"/>
        <v>_articles</v>
      </c>
      <c r="AI477" s="210" t="str">
        <f t="shared" si="129"/>
        <v/>
      </c>
      <c r="AJ477" s="210" t="str">
        <f t="shared" si="130"/>
        <v/>
      </c>
      <c r="AK477" s="210" t="str">
        <f>IF(LEN(F477)&gt;1,CONCATENATE(Table6[[#This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7" s="210" t="str">
        <f>IF(LEN(F477)&gt;1,IF(COUNTIFS($AK$6:AK$502,LEFT(AK477,250))&gt;1,"Duplicate entry: it seems that you have two rows reporting the same stockpile, please verify that it is not a duplicate",""),"")</f>
        <v/>
      </c>
      <c r="AM477" s="210" t="str">
        <f>IF(LEN(F477)&gt;0,IF(ISNUMBER(MATCH(F477,Annex_I_II_entries,0)),"","The Entry name is not within the dropdown list, make sure that you have not copied and pasted overwritting the cell format (with its correponding dropdown list) in column A"),"")</f>
        <v/>
      </c>
      <c r="AN477" s="210" t="str">
        <f t="shared" ca="1" si="131"/>
        <v/>
      </c>
      <c r="AO477" s="210" t="str">
        <f t="shared" ca="1" si="132"/>
        <v/>
      </c>
      <c r="AP477" s="211" t="str">
        <f t="shared" ca="1" si="133"/>
        <v/>
      </c>
      <c r="AQ477" s="211" t="str">
        <f t="shared" ca="1" si="134"/>
        <v/>
      </c>
      <c r="AR477" s="212" t="str">
        <f t="shared" ca="1" si="135"/>
        <v/>
      </c>
    </row>
    <row r="478" spans="1:44" x14ac:dyDescent="0.25">
      <c r="A478" s="86"/>
      <c r="B478" s="86"/>
      <c r="C478" s="144"/>
      <c r="D478" s="145"/>
      <c r="E478" s="144"/>
      <c r="F478" s="144"/>
      <c r="G478" s="144"/>
      <c r="H478" s="144"/>
      <c r="I478" s="191" t="str">
        <f>_xlfn.IFNA(VLOOKUP(F478,'Reference data SID'!$D$2:$Q$673,14,FALSE),"")</f>
        <v/>
      </c>
      <c r="J478" s="191" t="str">
        <f>_xlfn.IFNA(VLOOKUP(I478,'Reference data SID'!$C$3:$E$673,3,FALSE),"")</f>
        <v/>
      </c>
      <c r="K478" s="64" t="str">
        <f>_xlfn.IFNA(IF(J478=FALSE,I478,IF(ISBLANK(G478),VLOOKUP(H478,'Reference data SID'!$N:$P,3,FALSE),VLOOKUP(G478,'Reference data SID'!$M:$P,4,FALSE))),"")</f>
        <v/>
      </c>
      <c r="L478" s="148" t="str">
        <f>_xlfn.IFNA(VLOOKUP(K478,'Reference data SID'!L:M,2,FALSE),"")</f>
        <v/>
      </c>
      <c r="M478" s="148" t="str">
        <f>_xlfn.IFNA(VLOOKUP(K478,'Reference data SID'!L:N,3,FALSE),"")</f>
        <v/>
      </c>
      <c r="N478" s="148" t="str">
        <f>_xlfn.IFNA(VLOOKUP(K478,'Reference data SID'!L:O,4,FALSE),"")</f>
        <v/>
      </c>
      <c r="O478" s="144"/>
      <c r="P478" s="144"/>
      <c r="Q478" s="144"/>
      <c r="R478" s="144"/>
      <c r="S478" s="144"/>
      <c r="T478" s="146"/>
      <c r="U478" s="146"/>
      <c r="V478" s="146"/>
      <c r="W478" s="144"/>
      <c r="X478" s="149" t="str">
        <f t="shared" ca="1" si="119"/>
        <v/>
      </c>
      <c r="Y478" s="210" t="str">
        <f>_xlfn.IFNA(VLOOKUP(F478,'Reference data SID'!D:E,2,FALSE),"")</f>
        <v/>
      </c>
      <c r="Z478" s="210" t="str">
        <f t="shared" si="120"/>
        <v>not ok</v>
      </c>
      <c r="AA478" s="210" t="str">
        <f t="shared" si="121"/>
        <v>not ok</v>
      </c>
      <c r="AB478" s="210" t="str">
        <f t="shared" si="122"/>
        <v>ok</v>
      </c>
      <c r="AC478" s="210" t="str">
        <f t="shared" si="123"/>
        <v>_EC</v>
      </c>
      <c r="AD478" s="210" t="str">
        <f t="shared" si="124"/>
        <v>_CAS</v>
      </c>
      <c r="AE478" s="210" t="str">
        <f t="shared" si="125"/>
        <v>_uses</v>
      </c>
      <c r="AF478" s="210" t="str">
        <f t="shared" si="126"/>
        <v/>
      </c>
      <c r="AG478" s="210" t="str">
        <f t="shared" si="127"/>
        <v/>
      </c>
      <c r="AH478" s="210" t="str">
        <f t="shared" si="128"/>
        <v>_articles</v>
      </c>
      <c r="AI478" s="210" t="str">
        <f t="shared" si="129"/>
        <v/>
      </c>
      <c r="AJ478" s="210" t="str">
        <f t="shared" si="130"/>
        <v/>
      </c>
      <c r="AK478" s="210" t="str">
        <f>IF(LEN(F478)&gt;1,CONCATENATE(Table6[[#This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8" s="210" t="str">
        <f>IF(LEN(F478)&gt;1,IF(COUNTIFS($AK$6:AK$502,LEFT(AK478,250))&gt;1,"Duplicate entry: it seems that you have two rows reporting the same stockpile, please verify that it is not a duplicate",""),"")</f>
        <v/>
      </c>
      <c r="AM478" s="210" t="str">
        <f>IF(LEN(F478)&gt;0,IF(ISNUMBER(MATCH(F478,Annex_I_II_entries,0)),"","The Entry name is not within the dropdown list, make sure that you have not copied and pasted overwritting the cell format (with its correponding dropdown list) in column A"),"")</f>
        <v/>
      </c>
      <c r="AN478" s="210" t="str">
        <f t="shared" ca="1" si="131"/>
        <v/>
      </c>
      <c r="AO478" s="210" t="str">
        <f t="shared" ca="1" si="132"/>
        <v/>
      </c>
      <c r="AP478" s="211" t="str">
        <f t="shared" ca="1" si="133"/>
        <v/>
      </c>
      <c r="AQ478" s="211" t="str">
        <f t="shared" ca="1" si="134"/>
        <v/>
      </c>
      <c r="AR478" s="212" t="str">
        <f t="shared" ca="1" si="135"/>
        <v/>
      </c>
    </row>
    <row r="479" spans="1:44" x14ac:dyDescent="0.25">
      <c r="A479" s="86"/>
      <c r="B479" s="86"/>
      <c r="C479" s="147"/>
      <c r="D479" s="176"/>
      <c r="E479" s="147"/>
      <c r="F479" s="147"/>
      <c r="G479" s="144"/>
      <c r="H479" s="144"/>
      <c r="I479" s="192" t="str">
        <f>_xlfn.IFNA(VLOOKUP(F479,'Reference data SID'!$D$2:$Q$673,14,FALSE),"")</f>
        <v/>
      </c>
      <c r="J479" s="192" t="str">
        <f>_xlfn.IFNA(VLOOKUP(I479,'Reference data SID'!$C$3:$E$673,3,FALSE),"")</f>
        <v/>
      </c>
      <c r="K479" s="64" t="str">
        <f>_xlfn.IFNA(IF(J479=FALSE,I479,IF(ISBLANK(G479),VLOOKUP(H479,'Reference data SID'!$N:$P,3,FALSE),VLOOKUP(G479,'Reference data SID'!$M:$P,4,FALSE))),"")</f>
        <v/>
      </c>
      <c r="L479" s="148" t="str">
        <f>_xlfn.IFNA(VLOOKUP(K479,'Reference data SID'!L:M,2,FALSE),"")</f>
        <v/>
      </c>
      <c r="M479" s="148" t="str">
        <f>_xlfn.IFNA(VLOOKUP(K479,'Reference data SID'!L:N,3,FALSE),"")</f>
        <v/>
      </c>
      <c r="N479" s="148" t="str">
        <f>_xlfn.IFNA(VLOOKUP(K479,'Reference data SID'!L:O,4,FALSE),"")</f>
        <v/>
      </c>
      <c r="O479" s="147"/>
      <c r="P479" s="147"/>
      <c r="Q479" s="147"/>
      <c r="R479" s="147"/>
      <c r="S479" s="147"/>
      <c r="T479" s="146"/>
      <c r="U479" s="146"/>
      <c r="V479" s="146"/>
      <c r="W479" s="147"/>
      <c r="X479" s="149" t="str">
        <f t="shared" ca="1" si="119"/>
        <v/>
      </c>
      <c r="Y479" s="210" t="str">
        <f>_xlfn.IFNA(VLOOKUP(F479,'Reference data SID'!D:E,2,FALSE),"")</f>
        <v/>
      </c>
      <c r="Z479" s="210" t="str">
        <f t="shared" si="120"/>
        <v>not ok</v>
      </c>
      <c r="AA479" s="210" t="str">
        <f t="shared" si="121"/>
        <v>not ok</v>
      </c>
      <c r="AB479" s="210" t="str">
        <f t="shared" si="122"/>
        <v>ok</v>
      </c>
      <c r="AC479" s="210" t="str">
        <f t="shared" si="123"/>
        <v>_EC</v>
      </c>
      <c r="AD479" s="210" t="str">
        <f t="shared" si="124"/>
        <v>_CAS</v>
      </c>
      <c r="AE479" s="210" t="str">
        <f t="shared" si="125"/>
        <v>_uses</v>
      </c>
      <c r="AF479" s="210" t="str">
        <f t="shared" si="126"/>
        <v/>
      </c>
      <c r="AG479" s="210" t="str">
        <f t="shared" si="127"/>
        <v/>
      </c>
      <c r="AH479" s="210" t="str">
        <f t="shared" si="128"/>
        <v>_articles</v>
      </c>
      <c r="AI479" s="210" t="str">
        <f t="shared" si="129"/>
        <v/>
      </c>
      <c r="AJ479" s="210" t="str">
        <f t="shared" si="130"/>
        <v/>
      </c>
      <c r="AK479" s="210" t="str">
        <f>IF(LEN(F479)&gt;1,CONCATENATE(Table6[[#This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79" s="210" t="str">
        <f>IF(LEN(F479)&gt;1,IF(COUNTIFS($AK$6:AK$502,LEFT(AK479,250))&gt;1,"Duplicate entry: it seems that you have two rows reporting the same stockpile, please verify that it is not a duplicate",""),"")</f>
        <v/>
      </c>
      <c r="AM479" s="210" t="str">
        <f>IF(LEN(F479)&gt;0,IF(ISNUMBER(MATCH(F479,Annex_I_II_entries,0)),"","The Entry name is not within the dropdown list, make sure that you have not copied and pasted overwritting the cell format (with its correponding dropdown list) in column A"),"")</f>
        <v/>
      </c>
      <c r="AN479" s="210" t="str">
        <f t="shared" ca="1" si="131"/>
        <v/>
      </c>
      <c r="AO479" s="210" t="str">
        <f t="shared" ca="1" si="132"/>
        <v/>
      </c>
      <c r="AP479" s="211" t="str">
        <f t="shared" ca="1" si="133"/>
        <v/>
      </c>
      <c r="AQ479" s="211" t="str">
        <f t="shared" ca="1" si="134"/>
        <v/>
      </c>
      <c r="AR479" s="212" t="str">
        <f t="shared" ca="1" si="135"/>
        <v/>
      </c>
    </row>
    <row r="480" spans="1:44" x14ac:dyDescent="0.25">
      <c r="A480" s="86"/>
      <c r="B480" s="86"/>
      <c r="C480" s="144"/>
      <c r="D480" s="145"/>
      <c r="E480" s="144"/>
      <c r="F480" s="144"/>
      <c r="G480" s="144"/>
      <c r="H480" s="144"/>
      <c r="I480" s="191" t="str">
        <f>_xlfn.IFNA(VLOOKUP(F480,'Reference data SID'!$D$2:$Q$673,14,FALSE),"")</f>
        <v/>
      </c>
      <c r="J480" s="191" t="str">
        <f>_xlfn.IFNA(VLOOKUP(I480,'Reference data SID'!$C$3:$E$673,3,FALSE),"")</f>
        <v/>
      </c>
      <c r="K480" s="64" t="str">
        <f>_xlfn.IFNA(IF(J480=FALSE,I480,IF(ISBLANK(G480),VLOOKUP(H480,'Reference data SID'!$N:$P,3,FALSE),VLOOKUP(G480,'Reference data SID'!$M:$P,4,FALSE))),"")</f>
        <v/>
      </c>
      <c r="L480" s="148" t="str">
        <f>_xlfn.IFNA(VLOOKUP(K480,'Reference data SID'!L:M,2,FALSE),"")</f>
        <v/>
      </c>
      <c r="M480" s="148" t="str">
        <f>_xlfn.IFNA(VLOOKUP(K480,'Reference data SID'!L:N,3,FALSE),"")</f>
        <v/>
      </c>
      <c r="N480" s="148" t="str">
        <f>_xlfn.IFNA(VLOOKUP(K480,'Reference data SID'!L:O,4,FALSE),"")</f>
        <v/>
      </c>
      <c r="O480" s="144"/>
      <c r="P480" s="144"/>
      <c r="Q480" s="144"/>
      <c r="R480" s="144"/>
      <c r="S480" s="144"/>
      <c r="T480" s="146"/>
      <c r="U480" s="146"/>
      <c r="V480" s="146"/>
      <c r="W480" s="144"/>
      <c r="X480" s="149" t="str">
        <f t="shared" ca="1" si="119"/>
        <v/>
      </c>
      <c r="Y480" s="210" t="str">
        <f>_xlfn.IFNA(VLOOKUP(F480,'Reference data SID'!D:E,2,FALSE),"")</f>
        <v/>
      </c>
      <c r="Z480" s="210" t="str">
        <f t="shared" si="120"/>
        <v>not ok</v>
      </c>
      <c r="AA480" s="210" t="str">
        <f t="shared" si="121"/>
        <v>not ok</v>
      </c>
      <c r="AB480" s="210" t="str">
        <f t="shared" si="122"/>
        <v>ok</v>
      </c>
      <c r="AC480" s="210" t="str">
        <f t="shared" si="123"/>
        <v>_EC</v>
      </c>
      <c r="AD480" s="210" t="str">
        <f t="shared" si="124"/>
        <v>_CAS</v>
      </c>
      <c r="AE480" s="210" t="str">
        <f t="shared" si="125"/>
        <v>_uses</v>
      </c>
      <c r="AF480" s="210" t="str">
        <f t="shared" si="126"/>
        <v/>
      </c>
      <c r="AG480" s="210" t="str">
        <f t="shared" si="127"/>
        <v/>
      </c>
      <c r="AH480" s="210" t="str">
        <f t="shared" si="128"/>
        <v>_articles</v>
      </c>
      <c r="AI480" s="210" t="str">
        <f t="shared" si="129"/>
        <v/>
      </c>
      <c r="AJ480" s="210" t="str">
        <f t="shared" si="130"/>
        <v/>
      </c>
      <c r="AK480" s="210" t="str">
        <f>IF(LEN(F480)&gt;1,CONCATENATE(Table6[[#This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0" s="210" t="str">
        <f>IF(LEN(F480)&gt;1,IF(COUNTIFS($AK$6:AK$502,LEFT(AK480,250))&gt;1,"Duplicate entry: it seems that you have two rows reporting the same stockpile, please verify that it is not a duplicate",""),"")</f>
        <v/>
      </c>
      <c r="AM480" s="210" t="str">
        <f>IF(LEN(F480)&gt;0,IF(ISNUMBER(MATCH(F480,Annex_I_II_entries,0)),"","The Entry name is not within the dropdown list, make sure that you have not copied and pasted overwritting the cell format (with its correponding dropdown list) in column A"),"")</f>
        <v/>
      </c>
      <c r="AN480" s="210" t="str">
        <f t="shared" ca="1" si="131"/>
        <v/>
      </c>
      <c r="AO480" s="210" t="str">
        <f t="shared" ca="1" si="132"/>
        <v/>
      </c>
      <c r="AP480" s="211" t="str">
        <f t="shared" ca="1" si="133"/>
        <v/>
      </c>
      <c r="AQ480" s="211" t="str">
        <f t="shared" ca="1" si="134"/>
        <v/>
      </c>
      <c r="AR480" s="212" t="str">
        <f t="shared" ca="1" si="135"/>
        <v/>
      </c>
    </row>
    <row r="481" spans="1:44" x14ac:dyDescent="0.25">
      <c r="A481" s="86"/>
      <c r="B481" s="86"/>
      <c r="C481" s="147"/>
      <c r="D481" s="176"/>
      <c r="E481" s="147"/>
      <c r="F481" s="147"/>
      <c r="G481" s="144"/>
      <c r="H481" s="144"/>
      <c r="I481" s="192" t="str">
        <f>_xlfn.IFNA(VLOOKUP(F481,'Reference data SID'!$D$2:$Q$673,14,FALSE),"")</f>
        <v/>
      </c>
      <c r="J481" s="192" t="str">
        <f>_xlfn.IFNA(VLOOKUP(I481,'Reference data SID'!$C$3:$E$673,3,FALSE),"")</f>
        <v/>
      </c>
      <c r="K481" s="64" t="str">
        <f>_xlfn.IFNA(IF(J481=FALSE,I481,IF(ISBLANK(G481),VLOOKUP(H481,'Reference data SID'!$N:$P,3,FALSE),VLOOKUP(G481,'Reference data SID'!$M:$P,4,FALSE))),"")</f>
        <v/>
      </c>
      <c r="L481" s="148" t="str">
        <f>_xlfn.IFNA(VLOOKUP(K481,'Reference data SID'!L:M,2,FALSE),"")</f>
        <v/>
      </c>
      <c r="M481" s="148" t="str">
        <f>_xlfn.IFNA(VLOOKUP(K481,'Reference data SID'!L:N,3,FALSE),"")</f>
        <v/>
      </c>
      <c r="N481" s="148" t="str">
        <f>_xlfn.IFNA(VLOOKUP(K481,'Reference data SID'!L:O,4,FALSE),"")</f>
        <v/>
      </c>
      <c r="O481" s="147"/>
      <c r="P481" s="147"/>
      <c r="Q481" s="147"/>
      <c r="R481" s="147"/>
      <c r="S481" s="147"/>
      <c r="T481" s="146"/>
      <c r="U481" s="146"/>
      <c r="V481" s="146"/>
      <c r="W481" s="147"/>
      <c r="X481" s="149" t="str">
        <f t="shared" ca="1" si="119"/>
        <v/>
      </c>
      <c r="Y481" s="210" t="str">
        <f>_xlfn.IFNA(VLOOKUP(F481,'Reference data SID'!D:E,2,FALSE),"")</f>
        <v/>
      </c>
      <c r="Z481" s="210" t="str">
        <f t="shared" si="120"/>
        <v>not ok</v>
      </c>
      <c r="AA481" s="210" t="str">
        <f t="shared" si="121"/>
        <v>not ok</v>
      </c>
      <c r="AB481" s="210" t="str">
        <f t="shared" si="122"/>
        <v>ok</v>
      </c>
      <c r="AC481" s="210" t="str">
        <f t="shared" si="123"/>
        <v>_EC</v>
      </c>
      <c r="AD481" s="210" t="str">
        <f t="shared" si="124"/>
        <v>_CAS</v>
      </c>
      <c r="AE481" s="210" t="str">
        <f t="shared" si="125"/>
        <v>_uses</v>
      </c>
      <c r="AF481" s="210" t="str">
        <f t="shared" si="126"/>
        <v/>
      </c>
      <c r="AG481" s="210" t="str">
        <f t="shared" si="127"/>
        <v/>
      </c>
      <c r="AH481" s="210" t="str">
        <f t="shared" si="128"/>
        <v>_articles</v>
      </c>
      <c r="AI481" s="210" t="str">
        <f t="shared" si="129"/>
        <v/>
      </c>
      <c r="AJ481" s="210" t="str">
        <f t="shared" si="130"/>
        <v/>
      </c>
      <c r="AK481" s="210" t="str">
        <f>IF(LEN(F481)&gt;1,CONCATENATE(Table6[[#This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1" s="210" t="str">
        <f>IF(LEN(F481)&gt;1,IF(COUNTIFS($AK$6:AK$502,LEFT(AK481,250))&gt;1,"Duplicate entry: it seems that you have two rows reporting the same stockpile, please verify that it is not a duplicate",""),"")</f>
        <v/>
      </c>
      <c r="AM481" s="210" t="str">
        <f>IF(LEN(F481)&gt;0,IF(ISNUMBER(MATCH(F481,Annex_I_II_entries,0)),"","The Entry name is not within the dropdown list, make sure that you have not copied and pasted overwritting the cell format (with its correponding dropdown list) in column A"),"")</f>
        <v/>
      </c>
      <c r="AN481" s="210" t="str">
        <f t="shared" ca="1" si="131"/>
        <v/>
      </c>
      <c r="AO481" s="210" t="str">
        <f t="shared" ca="1" si="132"/>
        <v/>
      </c>
      <c r="AP481" s="211" t="str">
        <f t="shared" ca="1" si="133"/>
        <v/>
      </c>
      <c r="AQ481" s="211" t="str">
        <f t="shared" ca="1" si="134"/>
        <v/>
      </c>
      <c r="AR481" s="212" t="str">
        <f t="shared" ca="1" si="135"/>
        <v/>
      </c>
    </row>
    <row r="482" spans="1:44" x14ac:dyDescent="0.25">
      <c r="A482" s="86"/>
      <c r="B482" s="86"/>
      <c r="C482" s="144"/>
      <c r="D482" s="145"/>
      <c r="E482" s="144"/>
      <c r="F482" s="144"/>
      <c r="G482" s="144"/>
      <c r="H482" s="144"/>
      <c r="I482" s="191" t="str">
        <f>_xlfn.IFNA(VLOOKUP(F482,'Reference data SID'!$D$2:$Q$673,14,FALSE),"")</f>
        <v/>
      </c>
      <c r="J482" s="191" t="str">
        <f>_xlfn.IFNA(VLOOKUP(I482,'Reference data SID'!$C$3:$E$673,3,FALSE),"")</f>
        <v/>
      </c>
      <c r="K482" s="64" t="str">
        <f>_xlfn.IFNA(IF(J482=FALSE,I482,IF(ISBLANK(G482),VLOOKUP(H482,'Reference data SID'!$N:$P,3,FALSE),VLOOKUP(G482,'Reference data SID'!$M:$P,4,FALSE))),"")</f>
        <v/>
      </c>
      <c r="L482" s="148" t="str">
        <f>_xlfn.IFNA(VLOOKUP(K482,'Reference data SID'!L:M,2,FALSE),"")</f>
        <v/>
      </c>
      <c r="M482" s="148" t="str">
        <f>_xlfn.IFNA(VLOOKUP(K482,'Reference data SID'!L:N,3,FALSE),"")</f>
        <v/>
      </c>
      <c r="N482" s="148" t="str">
        <f>_xlfn.IFNA(VLOOKUP(K482,'Reference data SID'!L:O,4,FALSE),"")</f>
        <v/>
      </c>
      <c r="O482" s="144"/>
      <c r="P482" s="144"/>
      <c r="Q482" s="144"/>
      <c r="R482" s="144"/>
      <c r="S482" s="144"/>
      <c r="T482" s="146"/>
      <c r="U482" s="146"/>
      <c r="V482" s="146"/>
      <c r="W482" s="144"/>
      <c r="X482" s="149" t="str">
        <f t="shared" ca="1" si="119"/>
        <v/>
      </c>
      <c r="Y482" s="210" t="str">
        <f>_xlfn.IFNA(VLOOKUP(F482,'Reference data SID'!D:E,2,FALSE),"")</f>
        <v/>
      </c>
      <c r="Z482" s="210" t="str">
        <f t="shared" si="120"/>
        <v>not ok</v>
      </c>
      <c r="AA482" s="210" t="str">
        <f t="shared" si="121"/>
        <v>not ok</v>
      </c>
      <c r="AB482" s="210" t="str">
        <f t="shared" si="122"/>
        <v>ok</v>
      </c>
      <c r="AC482" s="210" t="str">
        <f t="shared" si="123"/>
        <v>_EC</v>
      </c>
      <c r="AD482" s="210" t="str">
        <f t="shared" si="124"/>
        <v>_CAS</v>
      </c>
      <c r="AE482" s="210" t="str">
        <f t="shared" si="125"/>
        <v>_uses</v>
      </c>
      <c r="AF482" s="210" t="str">
        <f t="shared" si="126"/>
        <v/>
      </c>
      <c r="AG482" s="210" t="str">
        <f t="shared" si="127"/>
        <v/>
      </c>
      <c r="AH482" s="210" t="str">
        <f t="shared" si="128"/>
        <v>_articles</v>
      </c>
      <c r="AI482" s="210" t="str">
        <f t="shared" si="129"/>
        <v/>
      </c>
      <c r="AJ482" s="210" t="str">
        <f t="shared" si="130"/>
        <v/>
      </c>
      <c r="AK482" s="210" t="str">
        <f>IF(LEN(F482)&gt;1,CONCATENATE(Table6[[#This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2" s="210" t="str">
        <f>IF(LEN(F482)&gt;1,IF(COUNTIFS($AK$6:AK$502,LEFT(AK482,250))&gt;1,"Duplicate entry: it seems that you have two rows reporting the same stockpile, please verify that it is not a duplicate",""),"")</f>
        <v/>
      </c>
      <c r="AM482" s="210" t="str">
        <f>IF(LEN(F482)&gt;0,IF(ISNUMBER(MATCH(F482,Annex_I_II_entries,0)),"","The Entry name is not within the dropdown list, make sure that you have not copied and pasted overwritting the cell format (with its correponding dropdown list) in column A"),"")</f>
        <v/>
      </c>
      <c r="AN482" s="210" t="str">
        <f t="shared" ca="1" si="131"/>
        <v/>
      </c>
      <c r="AO482" s="210" t="str">
        <f t="shared" ca="1" si="132"/>
        <v/>
      </c>
      <c r="AP482" s="211" t="str">
        <f t="shared" ca="1" si="133"/>
        <v/>
      </c>
      <c r="AQ482" s="211" t="str">
        <f t="shared" ca="1" si="134"/>
        <v/>
      </c>
      <c r="AR482" s="212" t="str">
        <f t="shared" ca="1" si="135"/>
        <v/>
      </c>
    </row>
    <row r="483" spans="1:44" x14ac:dyDescent="0.25">
      <c r="A483" s="86"/>
      <c r="B483" s="86"/>
      <c r="C483" s="147"/>
      <c r="D483" s="176"/>
      <c r="E483" s="147"/>
      <c r="F483" s="147"/>
      <c r="G483" s="144"/>
      <c r="H483" s="144"/>
      <c r="I483" s="192" t="str">
        <f>_xlfn.IFNA(VLOOKUP(F483,'Reference data SID'!$D$2:$Q$673,14,FALSE),"")</f>
        <v/>
      </c>
      <c r="J483" s="192" t="str">
        <f>_xlfn.IFNA(VLOOKUP(I483,'Reference data SID'!$C$3:$E$673,3,FALSE),"")</f>
        <v/>
      </c>
      <c r="K483" s="64" t="str">
        <f>_xlfn.IFNA(IF(J483=FALSE,I483,IF(ISBLANK(G483),VLOOKUP(H483,'Reference data SID'!$N:$P,3,FALSE),VLOOKUP(G483,'Reference data SID'!$M:$P,4,FALSE))),"")</f>
        <v/>
      </c>
      <c r="L483" s="148" t="str">
        <f>_xlfn.IFNA(VLOOKUP(K483,'Reference data SID'!L:M,2,FALSE),"")</f>
        <v/>
      </c>
      <c r="M483" s="148" t="str">
        <f>_xlfn.IFNA(VLOOKUP(K483,'Reference data SID'!L:N,3,FALSE),"")</f>
        <v/>
      </c>
      <c r="N483" s="148" t="str">
        <f>_xlfn.IFNA(VLOOKUP(K483,'Reference data SID'!L:O,4,FALSE),"")</f>
        <v/>
      </c>
      <c r="O483" s="147"/>
      <c r="P483" s="147"/>
      <c r="Q483" s="147"/>
      <c r="R483" s="147"/>
      <c r="S483" s="147"/>
      <c r="T483" s="146"/>
      <c r="U483" s="146"/>
      <c r="V483" s="146"/>
      <c r="W483" s="147"/>
      <c r="X483" s="149" t="str">
        <f t="shared" ca="1" si="119"/>
        <v/>
      </c>
      <c r="Y483" s="210" t="str">
        <f>_xlfn.IFNA(VLOOKUP(F483,'Reference data SID'!D:E,2,FALSE),"")</f>
        <v/>
      </c>
      <c r="Z483" s="210" t="str">
        <f t="shared" si="120"/>
        <v>not ok</v>
      </c>
      <c r="AA483" s="210" t="str">
        <f t="shared" si="121"/>
        <v>not ok</v>
      </c>
      <c r="AB483" s="210" t="str">
        <f t="shared" si="122"/>
        <v>ok</v>
      </c>
      <c r="AC483" s="210" t="str">
        <f t="shared" si="123"/>
        <v>_EC</v>
      </c>
      <c r="AD483" s="210" t="str">
        <f t="shared" si="124"/>
        <v>_CAS</v>
      </c>
      <c r="AE483" s="210" t="str">
        <f t="shared" si="125"/>
        <v>_uses</v>
      </c>
      <c r="AF483" s="210" t="str">
        <f t="shared" si="126"/>
        <v/>
      </c>
      <c r="AG483" s="210" t="str">
        <f t="shared" si="127"/>
        <v/>
      </c>
      <c r="AH483" s="210" t="str">
        <f t="shared" si="128"/>
        <v>_articles</v>
      </c>
      <c r="AI483" s="210" t="str">
        <f t="shared" si="129"/>
        <v/>
      </c>
      <c r="AJ483" s="210" t="str">
        <f t="shared" si="130"/>
        <v/>
      </c>
      <c r="AK483" s="210" t="str">
        <f>IF(LEN(F483)&gt;1,CONCATENATE(Table6[[#This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3" s="210" t="str">
        <f>IF(LEN(F483)&gt;1,IF(COUNTIFS($AK$6:AK$502,LEFT(AK483,250))&gt;1,"Duplicate entry: it seems that you have two rows reporting the same stockpile, please verify that it is not a duplicate",""),"")</f>
        <v/>
      </c>
      <c r="AM483" s="210" t="str">
        <f>IF(LEN(F483)&gt;0,IF(ISNUMBER(MATCH(F483,Annex_I_II_entries,0)),"","The Entry name is not within the dropdown list, make sure that you have not copied and pasted overwritting the cell format (with its correponding dropdown list) in column A"),"")</f>
        <v/>
      </c>
      <c r="AN483" s="210" t="str">
        <f t="shared" ca="1" si="131"/>
        <v/>
      </c>
      <c r="AO483" s="210" t="str">
        <f t="shared" ca="1" si="132"/>
        <v/>
      </c>
      <c r="AP483" s="211" t="str">
        <f t="shared" ca="1" si="133"/>
        <v/>
      </c>
      <c r="AQ483" s="211" t="str">
        <f t="shared" ca="1" si="134"/>
        <v/>
      </c>
      <c r="AR483" s="212" t="str">
        <f t="shared" ca="1" si="135"/>
        <v/>
      </c>
    </row>
    <row r="484" spans="1:44" x14ac:dyDescent="0.25">
      <c r="A484" s="86"/>
      <c r="B484" s="86"/>
      <c r="C484" s="144"/>
      <c r="D484" s="145"/>
      <c r="E484" s="144"/>
      <c r="F484" s="144"/>
      <c r="G484" s="144"/>
      <c r="H484" s="144"/>
      <c r="I484" s="191" t="str">
        <f>_xlfn.IFNA(VLOOKUP(F484,'Reference data SID'!$D$2:$Q$673,14,FALSE),"")</f>
        <v/>
      </c>
      <c r="J484" s="191" t="str">
        <f>_xlfn.IFNA(VLOOKUP(I484,'Reference data SID'!$C$3:$E$673,3,FALSE),"")</f>
        <v/>
      </c>
      <c r="K484" s="64" t="str">
        <f>_xlfn.IFNA(IF(J484=FALSE,I484,IF(ISBLANK(G484),VLOOKUP(H484,'Reference data SID'!$N:$P,3,FALSE),VLOOKUP(G484,'Reference data SID'!$M:$P,4,FALSE))),"")</f>
        <v/>
      </c>
      <c r="L484" s="148" t="str">
        <f>_xlfn.IFNA(VLOOKUP(K484,'Reference data SID'!L:M,2,FALSE),"")</f>
        <v/>
      </c>
      <c r="M484" s="148" t="str">
        <f>_xlfn.IFNA(VLOOKUP(K484,'Reference data SID'!L:N,3,FALSE),"")</f>
        <v/>
      </c>
      <c r="N484" s="148" t="str">
        <f>_xlfn.IFNA(VLOOKUP(K484,'Reference data SID'!L:O,4,FALSE),"")</f>
        <v/>
      </c>
      <c r="O484" s="144"/>
      <c r="P484" s="144"/>
      <c r="Q484" s="144"/>
      <c r="R484" s="144"/>
      <c r="S484" s="144"/>
      <c r="T484" s="146"/>
      <c r="U484" s="146"/>
      <c r="V484" s="146"/>
      <c r="W484" s="144"/>
      <c r="X484" s="149" t="str">
        <f t="shared" ca="1" si="119"/>
        <v/>
      </c>
      <c r="Y484" s="210" t="str">
        <f>_xlfn.IFNA(VLOOKUP(F484,'Reference data SID'!D:E,2,FALSE),"")</f>
        <v/>
      </c>
      <c r="Z484" s="210" t="str">
        <f t="shared" si="120"/>
        <v>not ok</v>
      </c>
      <c r="AA484" s="210" t="str">
        <f t="shared" si="121"/>
        <v>not ok</v>
      </c>
      <c r="AB484" s="210" t="str">
        <f t="shared" si="122"/>
        <v>ok</v>
      </c>
      <c r="AC484" s="210" t="str">
        <f t="shared" si="123"/>
        <v>_EC</v>
      </c>
      <c r="AD484" s="210" t="str">
        <f t="shared" si="124"/>
        <v>_CAS</v>
      </c>
      <c r="AE484" s="210" t="str">
        <f t="shared" si="125"/>
        <v>_uses</v>
      </c>
      <c r="AF484" s="210" t="str">
        <f t="shared" si="126"/>
        <v/>
      </c>
      <c r="AG484" s="210" t="str">
        <f t="shared" si="127"/>
        <v/>
      </c>
      <c r="AH484" s="210" t="str">
        <f t="shared" si="128"/>
        <v>_articles</v>
      </c>
      <c r="AI484" s="210" t="str">
        <f t="shared" si="129"/>
        <v/>
      </c>
      <c r="AJ484" s="210" t="str">
        <f t="shared" si="130"/>
        <v/>
      </c>
      <c r="AK484" s="210" t="str">
        <f>IF(LEN(F484)&gt;1,CONCATENATE(Table6[[#This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4" s="210" t="str">
        <f>IF(LEN(F484)&gt;1,IF(COUNTIFS($AK$6:AK$502,LEFT(AK484,250))&gt;1,"Duplicate entry: it seems that you have two rows reporting the same stockpile, please verify that it is not a duplicate",""),"")</f>
        <v/>
      </c>
      <c r="AM484" s="210" t="str">
        <f>IF(LEN(F484)&gt;0,IF(ISNUMBER(MATCH(F484,Annex_I_II_entries,0)),"","The Entry name is not within the dropdown list, make sure that you have not copied and pasted overwritting the cell format (with its correponding dropdown list) in column A"),"")</f>
        <v/>
      </c>
      <c r="AN484" s="210" t="str">
        <f t="shared" ca="1" si="131"/>
        <v/>
      </c>
      <c r="AO484" s="210" t="str">
        <f t="shared" ca="1" si="132"/>
        <v/>
      </c>
      <c r="AP484" s="211" t="str">
        <f t="shared" ca="1" si="133"/>
        <v/>
      </c>
      <c r="AQ484" s="211" t="str">
        <f t="shared" ca="1" si="134"/>
        <v/>
      </c>
      <c r="AR484" s="212" t="str">
        <f t="shared" ca="1" si="135"/>
        <v/>
      </c>
    </row>
    <row r="485" spans="1:44" x14ac:dyDescent="0.25">
      <c r="A485" s="86"/>
      <c r="B485" s="86"/>
      <c r="C485" s="147"/>
      <c r="D485" s="176"/>
      <c r="E485" s="147"/>
      <c r="F485" s="147"/>
      <c r="G485" s="144"/>
      <c r="H485" s="144"/>
      <c r="I485" s="192" t="str">
        <f>_xlfn.IFNA(VLOOKUP(F485,'Reference data SID'!$D$2:$Q$673,14,FALSE),"")</f>
        <v/>
      </c>
      <c r="J485" s="192" t="str">
        <f>_xlfn.IFNA(VLOOKUP(I485,'Reference data SID'!$C$3:$E$673,3,FALSE),"")</f>
        <v/>
      </c>
      <c r="K485" s="64" t="str">
        <f>_xlfn.IFNA(IF(J485=FALSE,I485,IF(ISBLANK(G485),VLOOKUP(H485,'Reference data SID'!$N:$P,3,FALSE),VLOOKUP(G485,'Reference data SID'!$M:$P,4,FALSE))),"")</f>
        <v/>
      </c>
      <c r="L485" s="148" t="str">
        <f>_xlfn.IFNA(VLOOKUP(K485,'Reference data SID'!L:M,2,FALSE),"")</f>
        <v/>
      </c>
      <c r="M485" s="148" t="str">
        <f>_xlfn.IFNA(VLOOKUP(K485,'Reference data SID'!L:N,3,FALSE),"")</f>
        <v/>
      </c>
      <c r="N485" s="148" t="str">
        <f>_xlfn.IFNA(VLOOKUP(K485,'Reference data SID'!L:O,4,FALSE),"")</f>
        <v/>
      </c>
      <c r="O485" s="147"/>
      <c r="P485" s="147"/>
      <c r="Q485" s="147"/>
      <c r="R485" s="147"/>
      <c r="S485" s="147"/>
      <c r="T485" s="146"/>
      <c r="U485" s="146"/>
      <c r="V485" s="146"/>
      <c r="W485" s="147"/>
      <c r="X485" s="149" t="str">
        <f t="shared" ca="1" si="119"/>
        <v/>
      </c>
      <c r="Y485" s="210" t="str">
        <f>_xlfn.IFNA(VLOOKUP(F485,'Reference data SID'!D:E,2,FALSE),"")</f>
        <v/>
      </c>
      <c r="Z485" s="210" t="str">
        <f t="shared" si="120"/>
        <v>not ok</v>
      </c>
      <c r="AA485" s="210" t="str">
        <f t="shared" si="121"/>
        <v>not ok</v>
      </c>
      <c r="AB485" s="210" t="str">
        <f t="shared" si="122"/>
        <v>ok</v>
      </c>
      <c r="AC485" s="210" t="str">
        <f t="shared" si="123"/>
        <v>_EC</v>
      </c>
      <c r="AD485" s="210" t="str">
        <f t="shared" si="124"/>
        <v>_CAS</v>
      </c>
      <c r="AE485" s="210" t="str">
        <f t="shared" si="125"/>
        <v>_uses</v>
      </c>
      <c r="AF485" s="210" t="str">
        <f t="shared" si="126"/>
        <v/>
      </c>
      <c r="AG485" s="210" t="str">
        <f t="shared" si="127"/>
        <v/>
      </c>
      <c r="AH485" s="210" t="str">
        <f t="shared" si="128"/>
        <v>_articles</v>
      </c>
      <c r="AI485" s="210" t="str">
        <f t="shared" si="129"/>
        <v/>
      </c>
      <c r="AJ485" s="210" t="str">
        <f t="shared" si="130"/>
        <v/>
      </c>
      <c r="AK485" s="210" t="str">
        <f>IF(LEN(F485)&gt;1,CONCATENATE(Table6[[#This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5" s="210" t="str">
        <f>IF(LEN(F485)&gt;1,IF(COUNTIFS($AK$6:AK$502,LEFT(AK485,250))&gt;1,"Duplicate entry: it seems that you have two rows reporting the same stockpile, please verify that it is not a duplicate",""),"")</f>
        <v/>
      </c>
      <c r="AM485" s="210" t="str">
        <f>IF(LEN(F485)&gt;0,IF(ISNUMBER(MATCH(F485,Annex_I_II_entries,0)),"","The Entry name is not within the dropdown list, make sure that you have not copied and pasted overwritting the cell format (with its correponding dropdown list) in column A"),"")</f>
        <v/>
      </c>
      <c r="AN485" s="210" t="str">
        <f t="shared" ca="1" si="131"/>
        <v/>
      </c>
      <c r="AO485" s="210" t="str">
        <f t="shared" ca="1" si="132"/>
        <v/>
      </c>
      <c r="AP485" s="211" t="str">
        <f t="shared" ca="1" si="133"/>
        <v/>
      </c>
      <c r="AQ485" s="211" t="str">
        <f t="shared" ca="1" si="134"/>
        <v/>
      </c>
      <c r="AR485" s="212" t="str">
        <f t="shared" ca="1" si="135"/>
        <v/>
      </c>
    </row>
    <row r="486" spans="1:44" x14ac:dyDescent="0.25">
      <c r="A486" s="86"/>
      <c r="B486" s="86"/>
      <c r="C486" s="144"/>
      <c r="D486" s="145"/>
      <c r="E486" s="144"/>
      <c r="F486" s="144"/>
      <c r="G486" s="144"/>
      <c r="H486" s="144"/>
      <c r="I486" s="191" t="str">
        <f>_xlfn.IFNA(VLOOKUP(F486,'Reference data SID'!$D$2:$Q$673,14,FALSE),"")</f>
        <v/>
      </c>
      <c r="J486" s="191" t="str">
        <f>_xlfn.IFNA(VLOOKUP(I486,'Reference data SID'!$C$3:$E$673,3,FALSE),"")</f>
        <v/>
      </c>
      <c r="K486" s="64" t="str">
        <f>_xlfn.IFNA(IF(J486=FALSE,I486,IF(ISBLANK(G486),VLOOKUP(H486,'Reference data SID'!$N:$P,3,FALSE),VLOOKUP(G486,'Reference data SID'!$M:$P,4,FALSE))),"")</f>
        <v/>
      </c>
      <c r="L486" s="148" t="str">
        <f>_xlfn.IFNA(VLOOKUP(K486,'Reference data SID'!L:M,2,FALSE),"")</f>
        <v/>
      </c>
      <c r="M486" s="148" t="str">
        <f>_xlfn.IFNA(VLOOKUP(K486,'Reference data SID'!L:N,3,FALSE),"")</f>
        <v/>
      </c>
      <c r="N486" s="148" t="str">
        <f>_xlfn.IFNA(VLOOKUP(K486,'Reference data SID'!L:O,4,FALSE),"")</f>
        <v/>
      </c>
      <c r="O486" s="144"/>
      <c r="P486" s="144"/>
      <c r="Q486" s="144"/>
      <c r="R486" s="144"/>
      <c r="S486" s="144"/>
      <c r="T486" s="146"/>
      <c r="U486" s="146"/>
      <c r="V486" s="146"/>
      <c r="W486" s="144"/>
      <c r="X486" s="149" t="str">
        <f t="shared" ca="1" si="119"/>
        <v/>
      </c>
      <c r="Y486" s="210" t="str">
        <f>_xlfn.IFNA(VLOOKUP(F486,'Reference data SID'!D:E,2,FALSE),"")</f>
        <v/>
      </c>
      <c r="Z486" s="210" t="str">
        <f t="shared" si="120"/>
        <v>not ok</v>
      </c>
      <c r="AA486" s="210" t="str">
        <f t="shared" si="121"/>
        <v>not ok</v>
      </c>
      <c r="AB486" s="210" t="str">
        <f t="shared" si="122"/>
        <v>ok</v>
      </c>
      <c r="AC486" s="210" t="str">
        <f t="shared" si="123"/>
        <v>_EC</v>
      </c>
      <c r="AD486" s="210" t="str">
        <f t="shared" si="124"/>
        <v>_CAS</v>
      </c>
      <c r="AE486" s="210" t="str">
        <f t="shared" si="125"/>
        <v>_uses</v>
      </c>
      <c r="AF486" s="210" t="str">
        <f t="shared" si="126"/>
        <v/>
      </c>
      <c r="AG486" s="210" t="str">
        <f t="shared" si="127"/>
        <v/>
      </c>
      <c r="AH486" s="210" t="str">
        <f t="shared" si="128"/>
        <v>_articles</v>
      </c>
      <c r="AI486" s="210" t="str">
        <f t="shared" si="129"/>
        <v/>
      </c>
      <c r="AJ486" s="210" t="str">
        <f t="shared" si="130"/>
        <v/>
      </c>
      <c r="AK486" s="210" t="str">
        <f>IF(LEN(F486)&gt;1,CONCATENATE(Table6[[#This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6" s="210" t="str">
        <f>IF(LEN(F486)&gt;1,IF(COUNTIFS($AK$6:AK$502,LEFT(AK486,250))&gt;1,"Duplicate entry: it seems that you have two rows reporting the same stockpile, please verify that it is not a duplicate",""),"")</f>
        <v/>
      </c>
      <c r="AM486" s="210" t="str">
        <f>IF(LEN(F486)&gt;0,IF(ISNUMBER(MATCH(F486,Annex_I_II_entries,0)),"","The Entry name is not within the dropdown list, make sure that you have not copied and pasted overwritting the cell format (with its correponding dropdown list) in column A"),"")</f>
        <v/>
      </c>
      <c r="AN486" s="210" t="str">
        <f t="shared" ca="1" si="131"/>
        <v/>
      </c>
      <c r="AO486" s="210" t="str">
        <f t="shared" ca="1" si="132"/>
        <v/>
      </c>
      <c r="AP486" s="211" t="str">
        <f t="shared" ca="1" si="133"/>
        <v/>
      </c>
      <c r="AQ486" s="211" t="str">
        <f t="shared" ca="1" si="134"/>
        <v/>
      </c>
      <c r="AR486" s="212" t="str">
        <f t="shared" ca="1" si="135"/>
        <v/>
      </c>
    </row>
    <row r="487" spans="1:44" x14ac:dyDescent="0.25">
      <c r="A487" s="86"/>
      <c r="B487" s="86"/>
      <c r="C487" s="147"/>
      <c r="D487" s="176"/>
      <c r="E487" s="147"/>
      <c r="F487" s="147"/>
      <c r="G487" s="144"/>
      <c r="H487" s="144"/>
      <c r="I487" s="192" t="str">
        <f>_xlfn.IFNA(VLOOKUP(F487,'Reference data SID'!$D$2:$Q$673,14,FALSE),"")</f>
        <v/>
      </c>
      <c r="J487" s="192" t="str">
        <f>_xlfn.IFNA(VLOOKUP(I487,'Reference data SID'!$C$3:$E$673,3,FALSE),"")</f>
        <v/>
      </c>
      <c r="K487" s="64" t="str">
        <f>_xlfn.IFNA(IF(J487=FALSE,I487,IF(ISBLANK(G487),VLOOKUP(H487,'Reference data SID'!$N:$P,3,FALSE),VLOOKUP(G487,'Reference data SID'!$M:$P,4,FALSE))),"")</f>
        <v/>
      </c>
      <c r="L487" s="148" t="str">
        <f>_xlfn.IFNA(VLOOKUP(K487,'Reference data SID'!L:M,2,FALSE),"")</f>
        <v/>
      </c>
      <c r="M487" s="148" t="str">
        <f>_xlfn.IFNA(VLOOKUP(K487,'Reference data SID'!L:N,3,FALSE),"")</f>
        <v/>
      </c>
      <c r="N487" s="148" t="str">
        <f>_xlfn.IFNA(VLOOKUP(K487,'Reference data SID'!L:O,4,FALSE),"")</f>
        <v/>
      </c>
      <c r="O487" s="147"/>
      <c r="P487" s="147"/>
      <c r="Q487" s="147"/>
      <c r="R487" s="147"/>
      <c r="S487" s="147"/>
      <c r="T487" s="146"/>
      <c r="U487" s="146"/>
      <c r="V487" s="146"/>
      <c r="W487" s="147"/>
      <c r="X487" s="149" t="str">
        <f t="shared" ca="1" si="119"/>
        <v/>
      </c>
      <c r="Y487" s="210" t="str">
        <f>_xlfn.IFNA(VLOOKUP(F487,'Reference data SID'!D:E,2,FALSE),"")</f>
        <v/>
      </c>
      <c r="Z487" s="210" t="str">
        <f t="shared" si="120"/>
        <v>not ok</v>
      </c>
      <c r="AA487" s="210" t="str">
        <f t="shared" si="121"/>
        <v>not ok</v>
      </c>
      <c r="AB487" s="210" t="str">
        <f t="shared" si="122"/>
        <v>ok</v>
      </c>
      <c r="AC487" s="210" t="str">
        <f t="shared" si="123"/>
        <v>_EC</v>
      </c>
      <c r="AD487" s="210" t="str">
        <f t="shared" si="124"/>
        <v>_CAS</v>
      </c>
      <c r="AE487" s="210" t="str">
        <f t="shared" si="125"/>
        <v>_uses</v>
      </c>
      <c r="AF487" s="210" t="str">
        <f t="shared" si="126"/>
        <v/>
      </c>
      <c r="AG487" s="210" t="str">
        <f t="shared" si="127"/>
        <v/>
      </c>
      <c r="AH487" s="210" t="str">
        <f t="shared" si="128"/>
        <v>_articles</v>
      </c>
      <c r="AI487" s="210" t="str">
        <f t="shared" si="129"/>
        <v/>
      </c>
      <c r="AJ487" s="210" t="str">
        <f t="shared" si="130"/>
        <v/>
      </c>
      <c r="AK487" s="210" t="str">
        <f>IF(LEN(F487)&gt;1,CONCATENATE(Table6[[#This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7" s="210" t="str">
        <f>IF(LEN(F487)&gt;1,IF(COUNTIFS($AK$6:AK$502,LEFT(AK487,250))&gt;1,"Duplicate entry: it seems that you have two rows reporting the same stockpile, please verify that it is not a duplicate",""),"")</f>
        <v/>
      </c>
      <c r="AM487" s="210" t="str">
        <f>IF(LEN(F487)&gt;0,IF(ISNUMBER(MATCH(F487,Annex_I_II_entries,0)),"","The Entry name is not within the dropdown list, make sure that you have not copied and pasted overwritting the cell format (with its correponding dropdown list) in column A"),"")</f>
        <v/>
      </c>
      <c r="AN487" s="210" t="str">
        <f t="shared" ca="1" si="131"/>
        <v/>
      </c>
      <c r="AO487" s="210" t="str">
        <f t="shared" ca="1" si="132"/>
        <v/>
      </c>
      <c r="AP487" s="211" t="str">
        <f t="shared" ca="1" si="133"/>
        <v/>
      </c>
      <c r="AQ487" s="211" t="str">
        <f t="shared" ca="1" si="134"/>
        <v/>
      </c>
      <c r="AR487" s="212" t="str">
        <f t="shared" ca="1" si="135"/>
        <v/>
      </c>
    </row>
    <row r="488" spans="1:44" x14ac:dyDescent="0.25">
      <c r="A488" s="86"/>
      <c r="B488" s="86"/>
      <c r="C488" s="144"/>
      <c r="D488" s="145"/>
      <c r="E488" s="144"/>
      <c r="F488" s="144"/>
      <c r="G488" s="144"/>
      <c r="H488" s="144"/>
      <c r="I488" s="191" t="str">
        <f>_xlfn.IFNA(VLOOKUP(F488,'Reference data SID'!$D$2:$Q$673,14,FALSE),"")</f>
        <v/>
      </c>
      <c r="J488" s="191" t="str">
        <f>_xlfn.IFNA(VLOOKUP(I488,'Reference data SID'!$C$3:$E$673,3,FALSE),"")</f>
        <v/>
      </c>
      <c r="K488" s="64" t="str">
        <f>_xlfn.IFNA(IF(J488=FALSE,I488,IF(ISBLANK(G488),VLOOKUP(H488,'Reference data SID'!$N:$P,3,FALSE),VLOOKUP(G488,'Reference data SID'!$M:$P,4,FALSE))),"")</f>
        <v/>
      </c>
      <c r="L488" s="148" t="str">
        <f>_xlfn.IFNA(VLOOKUP(K488,'Reference data SID'!L:M,2,FALSE),"")</f>
        <v/>
      </c>
      <c r="M488" s="148" t="str">
        <f>_xlfn.IFNA(VLOOKUP(K488,'Reference data SID'!L:N,3,FALSE),"")</f>
        <v/>
      </c>
      <c r="N488" s="148" t="str">
        <f>_xlfn.IFNA(VLOOKUP(K488,'Reference data SID'!L:O,4,FALSE),"")</f>
        <v/>
      </c>
      <c r="O488" s="144"/>
      <c r="P488" s="144"/>
      <c r="Q488" s="144"/>
      <c r="R488" s="144"/>
      <c r="S488" s="144"/>
      <c r="T488" s="146"/>
      <c r="U488" s="146"/>
      <c r="V488" s="146"/>
      <c r="W488" s="144"/>
      <c r="X488" s="149" t="str">
        <f t="shared" ca="1" si="119"/>
        <v/>
      </c>
      <c r="Y488" s="210" t="str">
        <f>_xlfn.IFNA(VLOOKUP(F488,'Reference data SID'!D:E,2,FALSE),"")</f>
        <v/>
      </c>
      <c r="Z488" s="210" t="str">
        <f t="shared" si="120"/>
        <v>not ok</v>
      </c>
      <c r="AA488" s="210" t="str">
        <f t="shared" si="121"/>
        <v>not ok</v>
      </c>
      <c r="AB488" s="210" t="str">
        <f t="shared" si="122"/>
        <v>ok</v>
      </c>
      <c r="AC488" s="210" t="str">
        <f t="shared" si="123"/>
        <v>_EC</v>
      </c>
      <c r="AD488" s="210" t="str">
        <f t="shared" si="124"/>
        <v>_CAS</v>
      </c>
      <c r="AE488" s="210" t="str">
        <f t="shared" si="125"/>
        <v>_uses</v>
      </c>
      <c r="AF488" s="210" t="str">
        <f t="shared" si="126"/>
        <v/>
      </c>
      <c r="AG488" s="210" t="str">
        <f t="shared" si="127"/>
        <v/>
      </c>
      <c r="AH488" s="210" t="str">
        <f t="shared" si="128"/>
        <v>_articles</v>
      </c>
      <c r="AI488" s="210" t="str">
        <f t="shared" si="129"/>
        <v/>
      </c>
      <c r="AJ488" s="210" t="str">
        <f t="shared" si="130"/>
        <v/>
      </c>
      <c r="AK488" s="210" t="str">
        <f>IF(LEN(F488)&gt;1,CONCATENATE(Table6[[#This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8" s="210" t="str">
        <f>IF(LEN(F488)&gt;1,IF(COUNTIFS($AK$6:AK$502,LEFT(AK488,250))&gt;1,"Duplicate entry: it seems that you have two rows reporting the same stockpile, please verify that it is not a duplicate",""),"")</f>
        <v/>
      </c>
      <c r="AM488" s="210" t="str">
        <f>IF(LEN(F488)&gt;0,IF(ISNUMBER(MATCH(F488,Annex_I_II_entries,0)),"","The Entry name is not within the dropdown list, make sure that you have not copied and pasted overwritting the cell format (with its correponding dropdown list) in column A"),"")</f>
        <v/>
      </c>
      <c r="AN488" s="210" t="str">
        <f t="shared" ca="1" si="131"/>
        <v/>
      </c>
      <c r="AO488" s="210" t="str">
        <f t="shared" ca="1" si="132"/>
        <v/>
      </c>
      <c r="AP488" s="211" t="str">
        <f t="shared" ca="1" si="133"/>
        <v/>
      </c>
      <c r="AQ488" s="211" t="str">
        <f t="shared" ca="1" si="134"/>
        <v/>
      </c>
      <c r="AR488" s="212" t="str">
        <f t="shared" ca="1" si="135"/>
        <v/>
      </c>
    </row>
    <row r="489" spans="1:44" x14ac:dyDescent="0.25">
      <c r="A489" s="86"/>
      <c r="B489" s="86"/>
      <c r="C489" s="147"/>
      <c r="D489" s="176"/>
      <c r="E489" s="147"/>
      <c r="F489" s="147"/>
      <c r="G489" s="144"/>
      <c r="H489" s="144"/>
      <c r="I489" s="192" t="str">
        <f>_xlfn.IFNA(VLOOKUP(F489,'Reference data SID'!$D$2:$Q$673,14,FALSE),"")</f>
        <v/>
      </c>
      <c r="J489" s="192" t="str">
        <f>_xlfn.IFNA(VLOOKUP(I489,'Reference data SID'!$C$3:$E$673,3,FALSE),"")</f>
        <v/>
      </c>
      <c r="K489" s="64" t="str">
        <f>_xlfn.IFNA(IF(J489=FALSE,I489,IF(ISBLANK(G489),VLOOKUP(H489,'Reference data SID'!$N:$P,3,FALSE),VLOOKUP(G489,'Reference data SID'!$M:$P,4,FALSE))),"")</f>
        <v/>
      </c>
      <c r="L489" s="148" t="str">
        <f>_xlfn.IFNA(VLOOKUP(K489,'Reference data SID'!L:M,2,FALSE),"")</f>
        <v/>
      </c>
      <c r="M489" s="148" t="str">
        <f>_xlfn.IFNA(VLOOKUP(K489,'Reference data SID'!L:N,3,FALSE),"")</f>
        <v/>
      </c>
      <c r="N489" s="148" t="str">
        <f>_xlfn.IFNA(VLOOKUP(K489,'Reference data SID'!L:O,4,FALSE),"")</f>
        <v/>
      </c>
      <c r="O489" s="147"/>
      <c r="P489" s="147"/>
      <c r="Q489" s="147"/>
      <c r="R489" s="147"/>
      <c r="S489" s="147"/>
      <c r="T489" s="146"/>
      <c r="U489" s="146"/>
      <c r="V489" s="146"/>
      <c r="W489" s="147"/>
      <c r="X489" s="149" t="str">
        <f t="shared" ca="1" si="119"/>
        <v/>
      </c>
      <c r="Y489" s="210" t="str">
        <f>_xlfn.IFNA(VLOOKUP(F489,'Reference data SID'!D:E,2,FALSE),"")</f>
        <v/>
      </c>
      <c r="Z489" s="210" t="str">
        <f t="shared" si="120"/>
        <v>not ok</v>
      </c>
      <c r="AA489" s="210" t="str">
        <f t="shared" si="121"/>
        <v>not ok</v>
      </c>
      <c r="AB489" s="210" t="str">
        <f t="shared" si="122"/>
        <v>ok</v>
      </c>
      <c r="AC489" s="210" t="str">
        <f t="shared" si="123"/>
        <v>_EC</v>
      </c>
      <c r="AD489" s="210" t="str">
        <f t="shared" si="124"/>
        <v>_CAS</v>
      </c>
      <c r="AE489" s="210" t="str">
        <f t="shared" si="125"/>
        <v>_uses</v>
      </c>
      <c r="AF489" s="210" t="str">
        <f t="shared" si="126"/>
        <v/>
      </c>
      <c r="AG489" s="210" t="str">
        <f t="shared" si="127"/>
        <v/>
      </c>
      <c r="AH489" s="210" t="str">
        <f t="shared" si="128"/>
        <v>_articles</v>
      </c>
      <c r="AI489" s="210" t="str">
        <f t="shared" si="129"/>
        <v/>
      </c>
      <c r="AJ489" s="210" t="str">
        <f t="shared" si="130"/>
        <v/>
      </c>
      <c r="AK489" s="210" t="str">
        <f>IF(LEN(F489)&gt;1,CONCATENATE(Table6[[#This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89" s="210" t="str">
        <f>IF(LEN(F489)&gt;1,IF(COUNTIFS($AK$6:AK$502,LEFT(AK489,250))&gt;1,"Duplicate entry: it seems that you have two rows reporting the same stockpile, please verify that it is not a duplicate",""),"")</f>
        <v/>
      </c>
      <c r="AM489" s="210" t="str">
        <f>IF(LEN(F489)&gt;0,IF(ISNUMBER(MATCH(F489,Annex_I_II_entries,0)),"","The Entry name is not within the dropdown list, make sure that you have not copied and pasted overwritting the cell format (with its correponding dropdown list) in column A"),"")</f>
        <v/>
      </c>
      <c r="AN489" s="210" t="str">
        <f t="shared" ca="1" si="131"/>
        <v/>
      </c>
      <c r="AO489" s="210" t="str">
        <f t="shared" ca="1" si="132"/>
        <v/>
      </c>
      <c r="AP489" s="211" t="str">
        <f t="shared" ca="1" si="133"/>
        <v/>
      </c>
      <c r="AQ489" s="211" t="str">
        <f t="shared" ca="1" si="134"/>
        <v/>
      </c>
      <c r="AR489" s="212" t="str">
        <f t="shared" ca="1" si="135"/>
        <v/>
      </c>
    </row>
    <row r="490" spans="1:44" x14ac:dyDescent="0.25">
      <c r="A490" s="86"/>
      <c r="B490" s="86"/>
      <c r="C490" s="144"/>
      <c r="D490" s="145"/>
      <c r="E490" s="144"/>
      <c r="F490" s="144"/>
      <c r="G490" s="144"/>
      <c r="H490" s="144"/>
      <c r="I490" s="191" t="str">
        <f>_xlfn.IFNA(VLOOKUP(F490,'Reference data SID'!$D$2:$Q$673,14,FALSE),"")</f>
        <v/>
      </c>
      <c r="J490" s="191" t="str">
        <f>_xlfn.IFNA(VLOOKUP(I490,'Reference data SID'!$C$3:$E$673,3,FALSE),"")</f>
        <v/>
      </c>
      <c r="K490" s="64" t="str">
        <f>_xlfn.IFNA(IF(J490=FALSE,I490,IF(ISBLANK(G490),VLOOKUP(H490,'Reference data SID'!$N:$P,3,FALSE),VLOOKUP(G490,'Reference data SID'!$M:$P,4,FALSE))),"")</f>
        <v/>
      </c>
      <c r="L490" s="148" t="str">
        <f>_xlfn.IFNA(VLOOKUP(K490,'Reference data SID'!L:M,2,FALSE),"")</f>
        <v/>
      </c>
      <c r="M490" s="148" t="str">
        <f>_xlfn.IFNA(VLOOKUP(K490,'Reference data SID'!L:N,3,FALSE),"")</f>
        <v/>
      </c>
      <c r="N490" s="148" t="str">
        <f>_xlfn.IFNA(VLOOKUP(K490,'Reference data SID'!L:O,4,FALSE),"")</f>
        <v/>
      </c>
      <c r="O490" s="144"/>
      <c r="P490" s="144"/>
      <c r="Q490" s="144"/>
      <c r="R490" s="144"/>
      <c r="S490" s="144"/>
      <c r="T490" s="146"/>
      <c r="U490" s="146"/>
      <c r="V490" s="146"/>
      <c r="W490" s="144"/>
      <c r="X490" s="149" t="str">
        <f t="shared" ca="1" si="119"/>
        <v/>
      </c>
      <c r="Y490" s="210" t="str">
        <f>_xlfn.IFNA(VLOOKUP(F490,'Reference data SID'!D:E,2,FALSE),"")</f>
        <v/>
      </c>
      <c r="Z490" s="210" t="str">
        <f t="shared" si="120"/>
        <v>not ok</v>
      </c>
      <c r="AA490" s="210" t="str">
        <f t="shared" si="121"/>
        <v>not ok</v>
      </c>
      <c r="AB490" s="210" t="str">
        <f t="shared" si="122"/>
        <v>ok</v>
      </c>
      <c r="AC490" s="210" t="str">
        <f t="shared" si="123"/>
        <v>_EC</v>
      </c>
      <c r="AD490" s="210" t="str">
        <f t="shared" si="124"/>
        <v>_CAS</v>
      </c>
      <c r="AE490" s="210" t="str">
        <f t="shared" si="125"/>
        <v>_uses</v>
      </c>
      <c r="AF490" s="210" t="str">
        <f t="shared" si="126"/>
        <v/>
      </c>
      <c r="AG490" s="210" t="str">
        <f t="shared" si="127"/>
        <v/>
      </c>
      <c r="AH490" s="210" t="str">
        <f t="shared" si="128"/>
        <v>_articles</v>
      </c>
      <c r="AI490" s="210" t="str">
        <f t="shared" si="129"/>
        <v/>
      </c>
      <c r="AJ490" s="210" t="str">
        <f t="shared" si="130"/>
        <v/>
      </c>
      <c r="AK490" s="210" t="str">
        <f>IF(LEN(F490)&gt;1,CONCATENATE(Table6[[#This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0" s="210" t="str">
        <f>IF(LEN(F490)&gt;1,IF(COUNTIFS($AK$6:AK$502,LEFT(AK490,250))&gt;1,"Duplicate entry: it seems that you have two rows reporting the same stockpile, please verify that it is not a duplicate",""),"")</f>
        <v/>
      </c>
      <c r="AM490" s="210" t="str">
        <f>IF(LEN(F490)&gt;0,IF(ISNUMBER(MATCH(F490,Annex_I_II_entries,0)),"","The Entry name is not within the dropdown list, make sure that you have not copied and pasted overwritting the cell format (with its correponding dropdown list) in column A"),"")</f>
        <v/>
      </c>
      <c r="AN490" s="210" t="str">
        <f t="shared" ca="1" si="131"/>
        <v/>
      </c>
      <c r="AO490" s="210" t="str">
        <f t="shared" ca="1" si="132"/>
        <v/>
      </c>
      <c r="AP490" s="211" t="str">
        <f t="shared" ca="1" si="133"/>
        <v/>
      </c>
      <c r="AQ490" s="211" t="str">
        <f t="shared" ca="1" si="134"/>
        <v/>
      </c>
      <c r="AR490" s="212" t="str">
        <f t="shared" ca="1" si="135"/>
        <v/>
      </c>
    </row>
    <row r="491" spans="1:44" x14ac:dyDescent="0.25">
      <c r="A491" s="86"/>
      <c r="B491" s="86"/>
      <c r="C491" s="147"/>
      <c r="D491" s="176"/>
      <c r="E491" s="147"/>
      <c r="F491" s="147"/>
      <c r="G491" s="144"/>
      <c r="H491" s="144"/>
      <c r="I491" s="192" t="str">
        <f>_xlfn.IFNA(VLOOKUP(F491,'Reference data SID'!$D$2:$Q$673,14,FALSE),"")</f>
        <v/>
      </c>
      <c r="J491" s="192" t="str">
        <f>_xlfn.IFNA(VLOOKUP(I491,'Reference data SID'!$C$3:$E$673,3,FALSE),"")</f>
        <v/>
      </c>
      <c r="K491" s="64" t="str">
        <f>_xlfn.IFNA(IF(J491=FALSE,I491,IF(ISBLANK(G491),VLOOKUP(H491,'Reference data SID'!$N:$P,3,FALSE),VLOOKUP(G491,'Reference data SID'!$M:$P,4,FALSE))),"")</f>
        <v/>
      </c>
      <c r="L491" s="148" t="str">
        <f>_xlfn.IFNA(VLOOKUP(K491,'Reference data SID'!L:M,2,FALSE),"")</f>
        <v/>
      </c>
      <c r="M491" s="148" t="str">
        <f>_xlfn.IFNA(VLOOKUP(K491,'Reference data SID'!L:N,3,FALSE),"")</f>
        <v/>
      </c>
      <c r="N491" s="148" t="str">
        <f>_xlfn.IFNA(VLOOKUP(K491,'Reference data SID'!L:O,4,FALSE),"")</f>
        <v/>
      </c>
      <c r="O491" s="147"/>
      <c r="P491" s="147"/>
      <c r="Q491" s="147"/>
      <c r="R491" s="147"/>
      <c r="S491" s="147"/>
      <c r="T491" s="146"/>
      <c r="U491" s="146"/>
      <c r="V491" s="146"/>
      <c r="W491" s="147"/>
      <c r="X491" s="149" t="str">
        <f t="shared" ca="1" si="119"/>
        <v/>
      </c>
      <c r="Y491" s="210" t="str">
        <f>_xlfn.IFNA(VLOOKUP(F491,'Reference data SID'!D:E,2,FALSE),"")</f>
        <v/>
      </c>
      <c r="Z491" s="210" t="str">
        <f t="shared" si="120"/>
        <v>not ok</v>
      </c>
      <c r="AA491" s="210" t="str">
        <f t="shared" si="121"/>
        <v>not ok</v>
      </c>
      <c r="AB491" s="210" t="str">
        <f t="shared" si="122"/>
        <v>ok</v>
      </c>
      <c r="AC491" s="210" t="str">
        <f t="shared" si="123"/>
        <v>_EC</v>
      </c>
      <c r="AD491" s="210" t="str">
        <f t="shared" si="124"/>
        <v>_CAS</v>
      </c>
      <c r="AE491" s="210" t="str">
        <f t="shared" si="125"/>
        <v>_uses</v>
      </c>
      <c r="AF491" s="210" t="str">
        <f t="shared" si="126"/>
        <v/>
      </c>
      <c r="AG491" s="210" t="str">
        <f t="shared" si="127"/>
        <v/>
      </c>
      <c r="AH491" s="210" t="str">
        <f t="shared" si="128"/>
        <v>_articles</v>
      </c>
      <c r="AI491" s="210" t="str">
        <f t="shared" si="129"/>
        <v/>
      </c>
      <c r="AJ491" s="210" t="str">
        <f t="shared" si="130"/>
        <v/>
      </c>
      <c r="AK491" s="210" t="str">
        <f>IF(LEN(F491)&gt;1,CONCATENATE(Table6[[#This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1" s="210" t="str">
        <f>IF(LEN(F491)&gt;1,IF(COUNTIFS($AK$6:AK$502,LEFT(AK491,250))&gt;1,"Duplicate entry: it seems that you have two rows reporting the same stockpile, please verify that it is not a duplicate",""),"")</f>
        <v/>
      </c>
      <c r="AM491" s="210" t="str">
        <f>IF(LEN(F491)&gt;0,IF(ISNUMBER(MATCH(F491,Annex_I_II_entries,0)),"","The Entry name is not within the dropdown list, make sure that you have not copied and pasted overwritting the cell format (with its correponding dropdown list) in column A"),"")</f>
        <v/>
      </c>
      <c r="AN491" s="210" t="str">
        <f t="shared" ca="1" si="131"/>
        <v/>
      </c>
      <c r="AO491" s="210" t="str">
        <f t="shared" ca="1" si="132"/>
        <v/>
      </c>
      <c r="AP491" s="211" t="str">
        <f t="shared" ca="1" si="133"/>
        <v/>
      </c>
      <c r="AQ491" s="211" t="str">
        <f t="shared" ca="1" si="134"/>
        <v/>
      </c>
      <c r="AR491" s="212" t="str">
        <f t="shared" ca="1" si="135"/>
        <v/>
      </c>
    </row>
    <row r="492" spans="1:44" x14ac:dyDescent="0.25">
      <c r="A492" s="86"/>
      <c r="B492" s="86"/>
      <c r="C492" s="144"/>
      <c r="D492" s="145"/>
      <c r="E492" s="144"/>
      <c r="F492" s="144"/>
      <c r="G492" s="144"/>
      <c r="H492" s="144"/>
      <c r="I492" s="191" t="str">
        <f>_xlfn.IFNA(VLOOKUP(F492,'Reference data SID'!$D$2:$Q$673,14,FALSE),"")</f>
        <v/>
      </c>
      <c r="J492" s="191" t="str">
        <f>_xlfn.IFNA(VLOOKUP(I492,'Reference data SID'!$C$3:$E$673,3,FALSE),"")</f>
        <v/>
      </c>
      <c r="K492" s="64" t="str">
        <f>_xlfn.IFNA(IF(J492=FALSE,I492,IF(ISBLANK(G492),VLOOKUP(H492,'Reference data SID'!$N:$P,3,FALSE),VLOOKUP(G492,'Reference data SID'!$M:$P,4,FALSE))),"")</f>
        <v/>
      </c>
      <c r="L492" s="148" t="str">
        <f>_xlfn.IFNA(VLOOKUP(K492,'Reference data SID'!L:M,2,FALSE),"")</f>
        <v/>
      </c>
      <c r="M492" s="148" t="str">
        <f>_xlfn.IFNA(VLOOKUP(K492,'Reference data SID'!L:N,3,FALSE),"")</f>
        <v/>
      </c>
      <c r="N492" s="148" t="str">
        <f>_xlfn.IFNA(VLOOKUP(K492,'Reference data SID'!L:O,4,FALSE),"")</f>
        <v/>
      </c>
      <c r="O492" s="144"/>
      <c r="P492" s="144"/>
      <c r="Q492" s="144"/>
      <c r="R492" s="144"/>
      <c r="S492" s="144"/>
      <c r="T492" s="146"/>
      <c r="U492" s="146"/>
      <c r="V492" s="146"/>
      <c r="W492" s="144"/>
      <c r="X492" s="149" t="str">
        <f t="shared" ca="1" si="119"/>
        <v/>
      </c>
      <c r="Y492" s="210" t="str">
        <f>_xlfn.IFNA(VLOOKUP(F492,'Reference data SID'!D:E,2,FALSE),"")</f>
        <v/>
      </c>
      <c r="Z492" s="210" t="str">
        <f t="shared" si="120"/>
        <v>not ok</v>
      </c>
      <c r="AA492" s="210" t="str">
        <f t="shared" si="121"/>
        <v>not ok</v>
      </c>
      <c r="AB492" s="210" t="str">
        <f t="shared" si="122"/>
        <v>ok</v>
      </c>
      <c r="AC492" s="210" t="str">
        <f t="shared" si="123"/>
        <v>_EC</v>
      </c>
      <c r="AD492" s="210" t="str">
        <f t="shared" si="124"/>
        <v>_CAS</v>
      </c>
      <c r="AE492" s="210" t="str">
        <f t="shared" si="125"/>
        <v>_uses</v>
      </c>
      <c r="AF492" s="210" t="str">
        <f t="shared" si="126"/>
        <v/>
      </c>
      <c r="AG492" s="210" t="str">
        <f t="shared" si="127"/>
        <v/>
      </c>
      <c r="AH492" s="210" t="str">
        <f t="shared" si="128"/>
        <v>_articles</v>
      </c>
      <c r="AI492" s="210" t="str">
        <f t="shared" si="129"/>
        <v/>
      </c>
      <c r="AJ492" s="210" t="str">
        <f t="shared" si="130"/>
        <v/>
      </c>
      <c r="AK492" s="210" t="str">
        <f>IF(LEN(F492)&gt;1,CONCATENATE(Table6[[#This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2" s="210" t="str">
        <f>IF(LEN(F492)&gt;1,IF(COUNTIFS($AK$6:AK$502,LEFT(AK492,250))&gt;1,"Duplicate entry: it seems that you have two rows reporting the same stockpile, please verify that it is not a duplicate",""),"")</f>
        <v/>
      </c>
      <c r="AM492" s="210" t="str">
        <f>IF(LEN(F492)&gt;0,IF(ISNUMBER(MATCH(F492,Annex_I_II_entries,0)),"","The Entry name is not within the dropdown list, make sure that you have not copied and pasted overwritting the cell format (with its correponding dropdown list) in column A"),"")</f>
        <v/>
      </c>
      <c r="AN492" s="210" t="str">
        <f t="shared" ca="1" si="131"/>
        <v/>
      </c>
      <c r="AO492" s="210" t="str">
        <f t="shared" ca="1" si="132"/>
        <v/>
      </c>
      <c r="AP492" s="211" t="str">
        <f t="shared" ca="1" si="133"/>
        <v/>
      </c>
      <c r="AQ492" s="211" t="str">
        <f t="shared" ca="1" si="134"/>
        <v/>
      </c>
      <c r="AR492" s="212" t="str">
        <f t="shared" ca="1" si="135"/>
        <v/>
      </c>
    </row>
    <row r="493" spans="1:44" x14ac:dyDescent="0.25">
      <c r="A493" s="86"/>
      <c r="B493" s="86"/>
      <c r="C493" s="147"/>
      <c r="D493" s="176"/>
      <c r="E493" s="147"/>
      <c r="F493" s="147"/>
      <c r="G493" s="144"/>
      <c r="H493" s="144"/>
      <c r="I493" s="192" t="str">
        <f>_xlfn.IFNA(VLOOKUP(F493,'Reference data SID'!$D$2:$Q$673,14,FALSE),"")</f>
        <v/>
      </c>
      <c r="J493" s="192" t="str">
        <f>_xlfn.IFNA(VLOOKUP(I493,'Reference data SID'!$C$3:$E$673,3,FALSE),"")</f>
        <v/>
      </c>
      <c r="K493" s="64" t="str">
        <f>_xlfn.IFNA(IF(J493=FALSE,I493,IF(ISBLANK(G493),VLOOKUP(H493,'Reference data SID'!$N:$P,3,FALSE),VLOOKUP(G493,'Reference data SID'!$M:$P,4,FALSE))),"")</f>
        <v/>
      </c>
      <c r="L493" s="148" t="str">
        <f>_xlfn.IFNA(VLOOKUP(K493,'Reference data SID'!L:M,2,FALSE),"")</f>
        <v/>
      </c>
      <c r="M493" s="148" t="str">
        <f>_xlfn.IFNA(VLOOKUP(K493,'Reference data SID'!L:N,3,FALSE),"")</f>
        <v/>
      </c>
      <c r="N493" s="148" t="str">
        <f>_xlfn.IFNA(VLOOKUP(K493,'Reference data SID'!L:O,4,FALSE),"")</f>
        <v/>
      </c>
      <c r="O493" s="147"/>
      <c r="P493" s="147"/>
      <c r="Q493" s="147"/>
      <c r="R493" s="147"/>
      <c r="S493" s="147"/>
      <c r="T493" s="146"/>
      <c r="U493" s="146"/>
      <c r="V493" s="146"/>
      <c r="W493" s="147"/>
      <c r="X493" s="149" t="str">
        <f t="shared" ca="1" si="119"/>
        <v/>
      </c>
      <c r="Y493" s="210" t="str">
        <f>_xlfn.IFNA(VLOOKUP(F493,'Reference data SID'!D:E,2,FALSE),"")</f>
        <v/>
      </c>
      <c r="Z493" s="210" t="str">
        <f t="shared" si="120"/>
        <v>not ok</v>
      </c>
      <c r="AA493" s="210" t="str">
        <f t="shared" si="121"/>
        <v>not ok</v>
      </c>
      <c r="AB493" s="210" t="str">
        <f t="shared" si="122"/>
        <v>ok</v>
      </c>
      <c r="AC493" s="210" t="str">
        <f t="shared" si="123"/>
        <v>_EC</v>
      </c>
      <c r="AD493" s="210" t="str">
        <f t="shared" si="124"/>
        <v>_CAS</v>
      </c>
      <c r="AE493" s="210" t="str">
        <f t="shared" si="125"/>
        <v>_uses</v>
      </c>
      <c r="AF493" s="210" t="str">
        <f t="shared" si="126"/>
        <v/>
      </c>
      <c r="AG493" s="210" t="str">
        <f t="shared" si="127"/>
        <v/>
      </c>
      <c r="AH493" s="210" t="str">
        <f t="shared" si="128"/>
        <v>_articles</v>
      </c>
      <c r="AI493" s="210" t="str">
        <f t="shared" si="129"/>
        <v/>
      </c>
      <c r="AJ493" s="210" t="str">
        <f t="shared" si="130"/>
        <v/>
      </c>
      <c r="AK493" s="210" t="str">
        <f>IF(LEN(F493)&gt;1,CONCATENATE(Table6[[#This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3" s="210" t="str">
        <f>IF(LEN(F493)&gt;1,IF(COUNTIFS($AK$6:AK$502,LEFT(AK493,250))&gt;1,"Duplicate entry: it seems that you have two rows reporting the same stockpile, please verify that it is not a duplicate",""),"")</f>
        <v/>
      </c>
      <c r="AM493" s="210" t="str">
        <f>IF(LEN(F493)&gt;0,IF(ISNUMBER(MATCH(F493,Annex_I_II_entries,0)),"","The Entry name is not within the dropdown list, make sure that you have not copied and pasted overwritting the cell format (with its correponding dropdown list) in column A"),"")</f>
        <v/>
      </c>
      <c r="AN493" s="210" t="str">
        <f t="shared" ca="1" si="131"/>
        <v/>
      </c>
      <c r="AO493" s="210" t="str">
        <f t="shared" ca="1" si="132"/>
        <v/>
      </c>
      <c r="AP493" s="211" t="str">
        <f t="shared" ca="1" si="133"/>
        <v/>
      </c>
      <c r="AQ493" s="211" t="str">
        <f t="shared" ca="1" si="134"/>
        <v/>
      </c>
      <c r="AR493" s="212" t="str">
        <f t="shared" ca="1" si="135"/>
        <v/>
      </c>
    </row>
    <row r="494" spans="1:44" x14ac:dyDescent="0.25">
      <c r="A494" s="86"/>
      <c r="B494" s="86"/>
      <c r="C494" s="144"/>
      <c r="D494" s="145"/>
      <c r="E494" s="144"/>
      <c r="F494" s="144"/>
      <c r="G494" s="144"/>
      <c r="H494" s="144"/>
      <c r="I494" s="191" t="str">
        <f>_xlfn.IFNA(VLOOKUP(F494,'Reference data SID'!$D$2:$Q$673,14,FALSE),"")</f>
        <v/>
      </c>
      <c r="J494" s="191" t="str">
        <f>_xlfn.IFNA(VLOOKUP(I494,'Reference data SID'!$C$3:$E$673,3,FALSE),"")</f>
        <v/>
      </c>
      <c r="K494" s="64" t="str">
        <f>_xlfn.IFNA(IF(J494=FALSE,I494,IF(ISBLANK(G494),VLOOKUP(H494,'Reference data SID'!$N:$P,3,FALSE),VLOOKUP(G494,'Reference data SID'!$M:$P,4,FALSE))),"")</f>
        <v/>
      </c>
      <c r="L494" s="148" t="str">
        <f>_xlfn.IFNA(VLOOKUP(K494,'Reference data SID'!L:M,2,FALSE),"")</f>
        <v/>
      </c>
      <c r="M494" s="148" t="str">
        <f>_xlfn.IFNA(VLOOKUP(K494,'Reference data SID'!L:N,3,FALSE),"")</f>
        <v/>
      </c>
      <c r="N494" s="148" t="str">
        <f>_xlfn.IFNA(VLOOKUP(K494,'Reference data SID'!L:O,4,FALSE),"")</f>
        <v/>
      </c>
      <c r="O494" s="144"/>
      <c r="P494" s="144"/>
      <c r="Q494" s="144"/>
      <c r="R494" s="144"/>
      <c r="S494" s="144"/>
      <c r="T494" s="146"/>
      <c r="U494" s="146"/>
      <c r="V494" s="146"/>
      <c r="W494" s="144"/>
      <c r="X494" s="149" t="str">
        <f t="shared" ca="1" si="119"/>
        <v/>
      </c>
      <c r="Y494" s="210" t="str">
        <f>_xlfn.IFNA(VLOOKUP(F494,'Reference data SID'!D:E,2,FALSE),"")</f>
        <v/>
      </c>
      <c r="Z494" s="210" t="str">
        <f t="shared" si="120"/>
        <v>not ok</v>
      </c>
      <c r="AA494" s="210" t="str">
        <f t="shared" si="121"/>
        <v>not ok</v>
      </c>
      <c r="AB494" s="210" t="str">
        <f t="shared" si="122"/>
        <v>ok</v>
      </c>
      <c r="AC494" s="210" t="str">
        <f t="shared" si="123"/>
        <v>_EC</v>
      </c>
      <c r="AD494" s="210" t="str">
        <f t="shared" si="124"/>
        <v>_CAS</v>
      </c>
      <c r="AE494" s="210" t="str">
        <f t="shared" si="125"/>
        <v>_uses</v>
      </c>
      <c r="AF494" s="210" t="str">
        <f t="shared" si="126"/>
        <v/>
      </c>
      <c r="AG494" s="210" t="str">
        <f t="shared" si="127"/>
        <v/>
      </c>
      <c r="AH494" s="210" t="str">
        <f t="shared" si="128"/>
        <v>_articles</v>
      </c>
      <c r="AI494" s="210" t="str">
        <f t="shared" si="129"/>
        <v/>
      </c>
      <c r="AJ494" s="210" t="str">
        <f t="shared" si="130"/>
        <v/>
      </c>
      <c r="AK494" s="210" t="str">
        <f>IF(LEN(F494)&gt;1,CONCATENATE(Table6[[#This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4" s="210" t="str">
        <f>IF(LEN(F494)&gt;1,IF(COUNTIFS($AK$6:AK$502,LEFT(AK494,250))&gt;1,"Duplicate entry: it seems that you have two rows reporting the same stockpile, please verify that it is not a duplicate",""),"")</f>
        <v/>
      </c>
      <c r="AM494" s="210" t="str">
        <f>IF(LEN(F494)&gt;0,IF(ISNUMBER(MATCH(F494,Annex_I_II_entries,0)),"","The Entry name is not within the dropdown list, make sure that you have not copied and pasted overwritting the cell format (with its correponding dropdown list) in column A"),"")</f>
        <v/>
      </c>
      <c r="AN494" s="210" t="str">
        <f t="shared" ca="1" si="131"/>
        <v/>
      </c>
      <c r="AO494" s="210" t="str">
        <f t="shared" ca="1" si="132"/>
        <v/>
      </c>
      <c r="AP494" s="211" t="str">
        <f t="shared" ca="1" si="133"/>
        <v/>
      </c>
      <c r="AQ494" s="211" t="str">
        <f t="shared" ca="1" si="134"/>
        <v/>
      </c>
      <c r="AR494" s="212" t="str">
        <f t="shared" ca="1" si="135"/>
        <v/>
      </c>
    </row>
    <row r="495" spans="1:44" x14ac:dyDescent="0.25">
      <c r="A495" s="86"/>
      <c r="B495" s="86"/>
      <c r="C495" s="147"/>
      <c r="D495" s="176"/>
      <c r="E495" s="147"/>
      <c r="F495" s="147"/>
      <c r="G495" s="144"/>
      <c r="H495" s="144"/>
      <c r="I495" s="192" t="str">
        <f>_xlfn.IFNA(VLOOKUP(F495,'Reference data SID'!$D$2:$Q$673,14,FALSE),"")</f>
        <v/>
      </c>
      <c r="J495" s="192" t="str">
        <f>_xlfn.IFNA(VLOOKUP(I495,'Reference data SID'!$C$3:$E$673,3,FALSE),"")</f>
        <v/>
      </c>
      <c r="K495" s="64" t="str">
        <f>_xlfn.IFNA(IF(J495=FALSE,I495,IF(ISBLANK(G495),VLOOKUP(H495,'Reference data SID'!$N:$P,3,FALSE),VLOOKUP(G495,'Reference data SID'!$M:$P,4,FALSE))),"")</f>
        <v/>
      </c>
      <c r="L495" s="148" t="str">
        <f>_xlfn.IFNA(VLOOKUP(K495,'Reference data SID'!L:M,2,FALSE),"")</f>
        <v/>
      </c>
      <c r="M495" s="148" t="str">
        <f>_xlfn.IFNA(VLOOKUP(K495,'Reference data SID'!L:N,3,FALSE),"")</f>
        <v/>
      </c>
      <c r="N495" s="148" t="str">
        <f>_xlfn.IFNA(VLOOKUP(K495,'Reference data SID'!L:O,4,FALSE),"")</f>
        <v/>
      </c>
      <c r="O495" s="147"/>
      <c r="P495" s="147"/>
      <c r="Q495" s="147"/>
      <c r="R495" s="147"/>
      <c r="S495" s="147"/>
      <c r="T495" s="146"/>
      <c r="U495" s="146"/>
      <c r="V495" s="146"/>
      <c r="W495" s="147"/>
      <c r="X495" s="149" t="str">
        <f t="shared" ca="1" si="119"/>
        <v/>
      </c>
      <c r="Y495" s="210" t="str">
        <f>_xlfn.IFNA(VLOOKUP(F495,'Reference data SID'!D:E,2,FALSE),"")</f>
        <v/>
      </c>
      <c r="Z495" s="210" t="str">
        <f t="shared" si="120"/>
        <v>not ok</v>
      </c>
      <c r="AA495" s="210" t="str">
        <f t="shared" si="121"/>
        <v>not ok</v>
      </c>
      <c r="AB495" s="210" t="str">
        <f t="shared" si="122"/>
        <v>ok</v>
      </c>
      <c r="AC495" s="210" t="str">
        <f t="shared" si="123"/>
        <v>_EC</v>
      </c>
      <c r="AD495" s="210" t="str">
        <f t="shared" si="124"/>
        <v>_CAS</v>
      </c>
      <c r="AE495" s="210" t="str">
        <f t="shared" si="125"/>
        <v>_uses</v>
      </c>
      <c r="AF495" s="210" t="str">
        <f t="shared" si="126"/>
        <v/>
      </c>
      <c r="AG495" s="210" t="str">
        <f t="shared" si="127"/>
        <v/>
      </c>
      <c r="AH495" s="210" t="str">
        <f t="shared" si="128"/>
        <v>_articles</v>
      </c>
      <c r="AI495" s="210" t="str">
        <f t="shared" si="129"/>
        <v/>
      </c>
      <c r="AJ495" s="210" t="str">
        <f t="shared" si="130"/>
        <v/>
      </c>
      <c r="AK495" s="210" t="str">
        <f>IF(LEN(F495)&gt;1,CONCATENATE(Table6[[#This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5" s="210" t="str">
        <f>IF(LEN(F495)&gt;1,IF(COUNTIFS($AK$6:AK$502,LEFT(AK495,250))&gt;1,"Duplicate entry: it seems that you have two rows reporting the same stockpile, please verify that it is not a duplicate",""),"")</f>
        <v/>
      </c>
      <c r="AM495" s="210" t="str">
        <f>IF(LEN(F495)&gt;0,IF(ISNUMBER(MATCH(F495,Annex_I_II_entries,0)),"","The Entry name is not within the dropdown list, make sure that you have not copied and pasted overwritting the cell format (with its correponding dropdown list) in column A"),"")</f>
        <v/>
      </c>
      <c r="AN495" s="210" t="str">
        <f t="shared" ca="1" si="131"/>
        <v/>
      </c>
      <c r="AO495" s="210" t="str">
        <f t="shared" ca="1" si="132"/>
        <v/>
      </c>
      <c r="AP495" s="211" t="str">
        <f t="shared" ca="1" si="133"/>
        <v/>
      </c>
      <c r="AQ495" s="211" t="str">
        <f t="shared" ca="1" si="134"/>
        <v/>
      </c>
      <c r="AR495" s="212" t="str">
        <f t="shared" ca="1" si="135"/>
        <v/>
      </c>
    </row>
    <row r="496" spans="1:44" x14ac:dyDescent="0.25">
      <c r="A496" s="86"/>
      <c r="B496" s="86"/>
      <c r="C496" s="144"/>
      <c r="D496" s="145"/>
      <c r="E496" s="144"/>
      <c r="F496" s="144"/>
      <c r="G496" s="144"/>
      <c r="H496" s="144"/>
      <c r="I496" s="191" t="str">
        <f>_xlfn.IFNA(VLOOKUP(F496,'Reference data SID'!$D$2:$Q$673,14,FALSE),"")</f>
        <v/>
      </c>
      <c r="J496" s="191" t="str">
        <f>_xlfn.IFNA(VLOOKUP(I496,'Reference data SID'!$C$3:$E$673,3,FALSE),"")</f>
        <v/>
      </c>
      <c r="K496" s="64" t="str">
        <f>_xlfn.IFNA(IF(J496=FALSE,I496,IF(ISBLANK(G496),VLOOKUP(H496,'Reference data SID'!$N:$P,3,FALSE),VLOOKUP(G496,'Reference data SID'!$M:$P,4,FALSE))),"")</f>
        <v/>
      </c>
      <c r="L496" s="148" t="str">
        <f>_xlfn.IFNA(VLOOKUP(K496,'Reference data SID'!L:M,2,FALSE),"")</f>
        <v/>
      </c>
      <c r="M496" s="148" t="str">
        <f>_xlfn.IFNA(VLOOKUP(K496,'Reference data SID'!L:N,3,FALSE),"")</f>
        <v/>
      </c>
      <c r="N496" s="148" t="str">
        <f>_xlfn.IFNA(VLOOKUP(K496,'Reference data SID'!L:O,4,FALSE),"")</f>
        <v/>
      </c>
      <c r="O496" s="144"/>
      <c r="P496" s="144"/>
      <c r="Q496" s="144"/>
      <c r="R496" s="144"/>
      <c r="S496" s="144"/>
      <c r="T496" s="146"/>
      <c r="U496" s="146"/>
      <c r="V496" s="146"/>
      <c r="W496" s="144"/>
      <c r="X496" s="149" t="str">
        <f t="shared" ca="1" si="119"/>
        <v/>
      </c>
      <c r="Y496" s="210" t="str">
        <f>_xlfn.IFNA(VLOOKUP(F496,'Reference data SID'!D:E,2,FALSE),"")</f>
        <v/>
      </c>
      <c r="Z496" s="210" t="str">
        <f t="shared" si="120"/>
        <v>not ok</v>
      </c>
      <c r="AA496" s="210" t="str">
        <f t="shared" si="121"/>
        <v>not ok</v>
      </c>
      <c r="AB496" s="210" t="str">
        <f t="shared" si="122"/>
        <v>ok</v>
      </c>
      <c r="AC496" s="210" t="str">
        <f t="shared" si="123"/>
        <v>_EC</v>
      </c>
      <c r="AD496" s="210" t="str">
        <f t="shared" si="124"/>
        <v>_CAS</v>
      </c>
      <c r="AE496" s="210" t="str">
        <f t="shared" si="125"/>
        <v>_uses</v>
      </c>
      <c r="AF496" s="210" t="str">
        <f t="shared" si="126"/>
        <v/>
      </c>
      <c r="AG496" s="210" t="str">
        <f t="shared" si="127"/>
        <v/>
      </c>
      <c r="AH496" s="210" t="str">
        <f t="shared" si="128"/>
        <v>_articles</v>
      </c>
      <c r="AI496" s="210" t="str">
        <f t="shared" si="129"/>
        <v/>
      </c>
      <c r="AJ496" s="210" t="str">
        <f t="shared" si="130"/>
        <v/>
      </c>
      <c r="AK496" s="210" t="str">
        <f>IF(LEN(F496)&gt;1,CONCATENATE(Table6[[#This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6" s="210" t="str">
        <f>IF(LEN(F496)&gt;1,IF(COUNTIFS($AK$6:AK$502,LEFT(AK496,250))&gt;1,"Duplicate entry: it seems that you have two rows reporting the same stockpile, please verify that it is not a duplicate",""),"")</f>
        <v/>
      </c>
      <c r="AM496" s="210" t="str">
        <f>IF(LEN(F496)&gt;0,IF(ISNUMBER(MATCH(F496,Annex_I_II_entries,0)),"","The Entry name is not within the dropdown list, make sure that you have not copied and pasted overwritting the cell format (with its correponding dropdown list) in column A"),"")</f>
        <v/>
      </c>
      <c r="AN496" s="210" t="str">
        <f t="shared" ca="1" si="131"/>
        <v/>
      </c>
      <c r="AO496" s="210" t="str">
        <f t="shared" ca="1" si="132"/>
        <v/>
      </c>
      <c r="AP496" s="211" t="str">
        <f t="shared" ca="1" si="133"/>
        <v/>
      </c>
      <c r="AQ496" s="211" t="str">
        <f t="shared" ca="1" si="134"/>
        <v/>
      </c>
      <c r="AR496" s="212" t="str">
        <f t="shared" ca="1" si="135"/>
        <v/>
      </c>
    </row>
    <row r="497" spans="1:44" x14ac:dyDescent="0.25">
      <c r="A497" s="86"/>
      <c r="B497" s="86"/>
      <c r="C497" s="147"/>
      <c r="D497" s="176"/>
      <c r="E497" s="147"/>
      <c r="F497" s="147"/>
      <c r="G497" s="144"/>
      <c r="H497" s="144"/>
      <c r="I497" s="192" t="str">
        <f>_xlfn.IFNA(VLOOKUP(F497,'Reference data SID'!$D$2:$Q$673,14,FALSE),"")</f>
        <v/>
      </c>
      <c r="J497" s="192" t="str">
        <f>_xlfn.IFNA(VLOOKUP(I497,'Reference data SID'!$C$3:$E$673,3,FALSE),"")</f>
        <v/>
      </c>
      <c r="K497" s="64" t="str">
        <f>_xlfn.IFNA(IF(J497=FALSE,I497,IF(ISBLANK(G497),VLOOKUP(H497,'Reference data SID'!$N:$P,3,FALSE),VLOOKUP(G497,'Reference data SID'!$M:$P,4,FALSE))),"")</f>
        <v/>
      </c>
      <c r="L497" s="148" t="str">
        <f>_xlfn.IFNA(VLOOKUP(K497,'Reference data SID'!L:M,2,FALSE),"")</f>
        <v/>
      </c>
      <c r="M497" s="148" t="str">
        <f>_xlfn.IFNA(VLOOKUP(K497,'Reference data SID'!L:N,3,FALSE),"")</f>
        <v/>
      </c>
      <c r="N497" s="148" t="str">
        <f>_xlfn.IFNA(VLOOKUP(K497,'Reference data SID'!L:O,4,FALSE),"")</f>
        <v/>
      </c>
      <c r="O497" s="147"/>
      <c r="P497" s="147"/>
      <c r="Q497" s="147"/>
      <c r="R497" s="147"/>
      <c r="S497" s="147"/>
      <c r="T497" s="146"/>
      <c r="U497" s="146"/>
      <c r="V497" s="146"/>
      <c r="W497" s="147"/>
      <c r="X497" s="149" t="str">
        <f t="shared" ca="1" si="119"/>
        <v/>
      </c>
      <c r="Y497" s="210" t="str">
        <f>_xlfn.IFNA(VLOOKUP(F497,'Reference data SID'!D:E,2,FALSE),"")</f>
        <v/>
      </c>
      <c r="Z497" s="210" t="str">
        <f t="shared" si="120"/>
        <v>not ok</v>
      </c>
      <c r="AA497" s="210" t="str">
        <f t="shared" si="121"/>
        <v>not ok</v>
      </c>
      <c r="AB497" s="210" t="str">
        <f t="shared" si="122"/>
        <v>ok</v>
      </c>
      <c r="AC497" s="210" t="str">
        <f t="shared" si="123"/>
        <v>_EC</v>
      </c>
      <c r="AD497" s="210" t="str">
        <f t="shared" si="124"/>
        <v>_CAS</v>
      </c>
      <c r="AE497" s="210" t="str">
        <f t="shared" si="125"/>
        <v>_uses</v>
      </c>
      <c r="AF497" s="210" t="str">
        <f t="shared" si="126"/>
        <v/>
      </c>
      <c r="AG497" s="210" t="str">
        <f t="shared" si="127"/>
        <v/>
      </c>
      <c r="AH497" s="210" t="str">
        <f t="shared" si="128"/>
        <v>_articles</v>
      </c>
      <c r="AI497" s="210" t="str">
        <f t="shared" si="129"/>
        <v/>
      </c>
      <c r="AJ497" s="210" t="str">
        <f t="shared" si="130"/>
        <v/>
      </c>
      <c r="AK497" s="210" t="str">
        <f>IF(LEN(F497)&gt;1,CONCATENATE(Table6[[#This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7" s="210" t="str">
        <f>IF(LEN(F497)&gt;1,IF(COUNTIFS($AK$6:AK$502,LEFT(AK497,250))&gt;1,"Duplicate entry: it seems that you have two rows reporting the same stockpile, please verify that it is not a duplicate",""),"")</f>
        <v/>
      </c>
      <c r="AM497" s="210" t="str">
        <f>IF(LEN(F497)&gt;0,IF(ISNUMBER(MATCH(F497,Annex_I_II_entries,0)),"","The Entry name is not within the dropdown list, make sure that you have not copied and pasted overwritting the cell format (with its correponding dropdown list) in column A"),"")</f>
        <v/>
      </c>
      <c r="AN497" s="210" t="str">
        <f t="shared" ca="1" si="131"/>
        <v/>
      </c>
      <c r="AO497" s="210" t="str">
        <f t="shared" ca="1" si="132"/>
        <v/>
      </c>
      <c r="AP497" s="211" t="str">
        <f t="shared" ca="1" si="133"/>
        <v/>
      </c>
      <c r="AQ497" s="211" t="str">
        <f t="shared" ca="1" si="134"/>
        <v/>
      </c>
      <c r="AR497" s="212" t="str">
        <f t="shared" ca="1" si="135"/>
        <v/>
      </c>
    </row>
    <row r="498" spans="1:44" x14ac:dyDescent="0.25">
      <c r="A498" s="86"/>
      <c r="B498" s="86"/>
      <c r="C498" s="144"/>
      <c r="D498" s="145"/>
      <c r="E498" s="144"/>
      <c r="F498" s="144"/>
      <c r="G498" s="144"/>
      <c r="H498" s="144"/>
      <c r="I498" s="191" t="str">
        <f>_xlfn.IFNA(VLOOKUP(F498,'Reference data SID'!$D$2:$Q$673,14,FALSE),"")</f>
        <v/>
      </c>
      <c r="J498" s="191" t="str">
        <f>_xlfn.IFNA(VLOOKUP(I498,'Reference data SID'!$C$3:$E$673,3,FALSE),"")</f>
        <v/>
      </c>
      <c r="K498" s="64" t="str">
        <f>_xlfn.IFNA(IF(J498=FALSE,I498,IF(ISBLANK(G498),VLOOKUP(H498,'Reference data SID'!$N:$P,3,FALSE),VLOOKUP(G498,'Reference data SID'!$M:$P,4,FALSE))),"")</f>
        <v/>
      </c>
      <c r="L498" s="148" t="str">
        <f>_xlfn.IFNA(VLOOKUP(K498,'Reference data SID'!L:M,2,FALSE),"")</f>
        <v/>
      </c>
      <c r="M498" s="148" t="str">
        <f>_xlfn.IFNA(VLOOKUP(K498,'Reference data SID'!L:N,3,FALSE),"")</f>
        <v/>
      </c>
      <c r="N498" s="148" t="str">
        <f>_xlfn.IFNA(VLOOKUP(K498,'Reference data SID'!L:O,4,FALSE),"")</f>
        <v/>
      </c>
      <c r="O498" s="144"/>
      <c r="P498" s="144"/>
      <c r="Q498" s="144"/>
      <c r="R498" s="144"/>
      <c r="S498" s="144"/>
      <c r="T498" s="146"/>
      <c r="U498" s="146"/>
      <c r="V498" s="146"/>
      <c r="W498" s="144"/>
      <c r="X498" s="149" t="str">
        <f t="shared" ca="1" si="119"/>
        <v/>
      </c>
      <c r="Y498" s="210" t="str">
        <f>_xlfn.IFNA(VLOOKUP(F498,'Reference data SID'!D:E,2,FALSE),"")</f>
        <v/>
      </c>
      <c r="Z498" s="210" t="str">
        <f t="shared" si="120"/>
        <v>not ok</v>
      </c>
      <c r="AA498" s="210" t="str">
        <f t="shared" si="121"/>
        <v>not ok</v>
      </c>
      <c r="AB498" s="210" t="str">
        <f t="shared" si="122"/>
        <v>ok</v>
      </c>
      <c r="AC498" s="210" t="str">
        <f t="shared" si="123"/>
        <v>_EC</v>
      </c>
      <c r="AD498" s="210" t="str">
        <f t="shared" si="124"/>
        <v>_CAS</v>
      </c>
      <c r="AE498" s="210" t="str">
        <f t="shared" si="125"/>
        <v>_uses</v>
      </c>
      <c r="AF498" s="210" t="str">
        <f t="shared" si="126"/>
        <v/>
      </c>
      <c r="AG498" s="210" t="str">
        <f t="shared" si="127"/>
        <v/>
      </c>
      <c r="AH498" s="210" t="str">
        <f t="shared" si="128"/>
        <v>_articles</v>
      </c>
      <c r="AI498" s="210" t="str">
        <f t="shared" si="129"/>
        <v/>
      </c>
      <c r="AJ498" s="210" t="str">
        <f t="shared" si="130"/>
        <v/>
      </c>
      <c r="AK498" s="210" t="str">
        <f>IF(LEN(F498)&gt;1,CONCATENATE(Table6[[#This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8" s="210" t="str">
        <f>IF(LEN(F498)&gt;1,IF(COUNTIFS($AK$6:AK$502,LEFT(AK498,250))&gt;1,"Duplicate entry: it seems that you have two rows reporting the same stockpile, please verify that it is not a duplicate",""),"")</f>
        <v/>
      </c>
      <c r="AM498" s="210" t="str">
        <f>IF(LEN(F498)&gt;0,IF(ISNUMBER(MATCH(F498,Annex_I_II_entries,0)),"","The Entry name is not within the dropdown list, make sure that you have not copied and pasted overwritting the cell format (with its correponding dropdown list) in column A"),"")</f>
        <v/>
      </c>
      <c r="AN498" s="210" t="str">
        <f t="shared" ca="1" si="131"/>
        <v/>
      </c>
      <c r="AO498" s="210" t="str">
        <f t="shared" ca="1" si="132"/>
        <v/>
      </c>
      <c r="AP498" s="211" t="str">
        <f t="shared" ca="1" si="133"/>
        <v/>
      </c>
      <c r="AQ498" s="211" t="str">
        <f t="shared" ca="1" si="134"/>
        <v/>
      </c>
      <c r="AR498" s="212" t="str">
        <f t="shared" ca="1" si="135"/>
        <v/>
      </c>
    </row>
    <row r="499" spans="1:44" x14ac:dyDescent="0.25">
      <c r="A499" s="86"/>
      <c r="B499" s="86"/>
      <c r="C499" s="147"/>
      <c r="D499" s="176"/>
      <c r="E499" s="147"/>
      <c r="F499" s="147"/>
      <c r="G499" s="144"/>
      <c r="H499" s="144"/>
      <c r="I499" s="192" t="str">
        <f>_xlfn.IFNA(VLOOKUP(F499,'Reference data SID'!$D$2:$Q$673,14,FALSE),"")</f>
        <v/>
      </c>
      <c r="J499" s="192" t="str">
        <f>_xlfn.IFNA(VLOOKUP(I499,'Reference data SID'!$C$3:$E$673,3,FALSE),"")</f>
        <v/>
      </c>
      <c r="K499" s="64" t="str">
        <f>_xlfn.IFNA(IF(J499=FALSE,I499,IF(ISBLANK(G499),VLOOKUP(H499,'Reference data SID'!$N:$P,3,FALSE),VLOOKUP(G499,'Reference data SID'!$M:$P,4,FALSE))),"")</f>
        <v/>
      </c>
      <c r="L499" s="148" t="str">
        <f>_xlfn.IFNA(VLOOKUP(K499,'Reference data SID'!L:M,2,FALSE),"")</f>
        <v/>
      </c>
      <c r="M499" s="148" t="str">
        <f>_xlfn.IFNA(VLOOKUP(K499,'Reference data SID'!L:N,3,FALSE),"")</f>
        <v/>
      </c>
      <c r="N499" s="148" t="str">
        <f>_xlfn.IFNA(VLOOKUP(K499,'Reference data SID'!L:O,4,FALSE),"")</f>
        <v/>
      </c>
      <c r="O499" s="147"/>
      <c r="P499" s="147"/>
      <c r="Q499" s="147"/>
      <c r="R499" s="147"/>
      <c r="S499" s="147"/>
      <c r="T499" s="146"/>
      <c r="U499" s="146"/>
      <c r="V499" s="146"/>
      <c r="W499" s="147"/>
      <c r="X499" s="149" t="str">
        <f t="shared" ca="1" si="119"/>
        <v/>
      </c>
      <c r="Y499" s="210" t="str">
        <f>_xlfn.IFNA(VLOOKUP(F499,'Reference data SID'!D:E,2,FALSE),"")</f>
        <v/>
      </c>
      <c r="Z499" s="210" t="str">
        <f t="shared" si="120"/>
        <v>not ok</v>
      </c>
      <c r="AA499" s="210" t="str">
        <f t="shared" si="121"/>
        <v>not ok</v>
      </c>
      <c r="AB499" s="210" t="str">
        <f t="shared" si="122"/>
        <v>ok</v>
      </c>
      <c r="AC499" s="210" t="str">
        <f t="shared" si="123"/>
        <v>_EC</v>
      </c>
      <c r="AD499" s="210" t="str">
        <f t="shared" si="124"/>
        <v>_CAS</v>
      </c>
      <c r="AE499" s="210" t="str">
        <f t="shared" si="125"/>
        <v>_uses</v>
      </c>
      <c r="AF499" s="210" t="str">
        <f t="shared" si="126"/>
        <v/>
      </c>
      <c r="AG499" s="210" t="str">
        <f t="shared" si="127"/>
        <v/>
      </c>
      <c r="AH499" s="210" t="str">
        <f t="shared" si="128"/>
        <v>_articles</v>
      </c>
      <c r="AI499" s="210" t="str">
        <f t="shared" si="129"/>
        <v/>
      </c>
      <c r="AJ499" s="210" t="str">
        <f t="shared" si="130"/>
        <v/>
      </c>
      <c r="AK499" s="210" t="str">
        <f>IF(LEN(F499)&gt;1,CONCATENATE(Table6[[#This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499" s="210" t="str">
        <f>IF(LEN(F499)&gt;1,IF(COUNTIFS($AK$6:AK$502,LEFT(AK499,250))&gt;1,"Duplicate entry: it seems that you have two rows reporting the same stockpile, please verify that it is not a duplicate",""),"")</f>
        <v/>
      </c>
      <c r="AM499" s="210" t="str">
        <f>IF(LEN(F499)&gt;0,IF(ISNUMBER(MATCH(F499,Annex_I_II_entries,0)),"","The Entry name is not within the dropdown list, make sure that you have not copied and pasted overwritting the cell format (with its correponding dropdown list) in column A"),"")</f>
        <v/>
      </c>
      <c r="AN499" s="210" t="str">
        <f t="shared" ca="1" si="131"/>
        <v/>
      </c>
      <c r="AO499" s="210" t="str">
        <f t="shared" ca="1" si="132"/>
        <v/>
      </c>
      <c r="AP499" s="211" t="str">
        <f t="shared" ca="1" si="133"/>
        <v/>
      </c>
      <c r="AQ499" s="211" t="str">
        <f t="shared" ca="1" si="134"/>
        <v/>
      </c>
      <c r="AR499" s="212" t="str">
        <f t="shared" ca="1" si="135"/>
        <v/>
      </c>
    </row>
    <row r="500" spans="1:44" x14ac:dyDescent="0.25">
      <c r="A500" s="86"/>
      <c r="B500" s="86"/>
      <c r="C500" s="144"/>
      <c r="D500" s="145"/>
      <c r="E500" s="144"/>
      <c r="F500" s="144"/>
      <c r="G500" s="144"/>
      <c r="H500" s="144"/>
      <c r="I500" s="191" t="str">
        <f>_xlfn.IFNA(VLOOKUP(F500,'Reference data SID'!$D$2:$Q$673,14,FALSE),"")</f>
        <v/>
      </c>
      <c r="J500" s="191" t="str">
        <f>_xlfn.IFNA(VLOOKUP(I500,'Reference data SID'!$C$3:$E$673,3,FALSE),"")</f>
        <v/>
      </c>
      <c r="K500" s="64" t="str">
        <f>_xlfn.IFNA(IF(J500=FALSE,I500,IF(ISBLANK(G500),VLOOKUP(H500,'Reference data SID'!$N:$P,3,FALSE),VLOOKUP(G500,'Reference data SID'!$M:$P,4,FALSE))),"")</f>
        <v/>
      </c>
      <c r="L500" s="148" t="str">
        <f>_xlfn.IFNA(VLOOKUP(K500,'Reference data SID'!L:M,2,FALSE),"")</f>
        <v/>
      </c>
      <c r="M500" s="148" t="str">
        <f>_xlfn.IFNA(VLOOKUP(K500,'Reference data SID'!L:N,3,FALSE),"")</f>
        <v/>
      </c>
      <c r="N500" s="148" t="str">
        <f>_xlfn.IFNA(VLOOKUP(K500,'Reference data SID'!L:O,4,FALSE),"")</f>
        <v/>
      </c>
      <c r="O500" s="144"/>
      <c r="P500" s="144"/>
      <c r="Q500" s="144"/>
      <c r="R500" s="144"/>
      <c r="S500" s="144"/>
      <c r="T500" s="146"/>
      <c r="U500" s="146"/>
      <c r="V500" s="146"/>
      <c r="W500" s="144"/>
      <c r="X500" s="149" t="str">
        <f t="shared" ca="1" si="119"/>
        <v/>
      </c>
      <c r="Y500" s="210" t="str">
        <f>_xlfn.IFNA(VLOOKUP(F500,'Reference data SID'!D:E,2,FALSE),"")</f>
        <v/>
      </c>
      <c r="Z500" s="210" t="str">
        <f t="shared" si="120"/>
        <v>not ok</v>
      </c>
      <c r="AA500" s="210" t="str">
        <f t="shared" si="121"/>
        <v>not ok</v>
      </c>
      <c r="AB500" s="210" t="str">
        <f t="shared" si="122"/>
        <v>ok</v>
      </c>
      <c r="AC500" s="210" t="str">
        <f t="shared" si="123"/>
        <v>_EC</v>
      </c>
      <c r="AD500" s="210" t="str">
        <f t="shared" si="124"/>
        <v>_CAS</v>
      </c>
      <c r="AE500" s="210" t="str">
        <f t="shared" si="125"/>
        <v>_uses</v>
      </c>
      <c r="AF500" s="210" t="str">
        <f t="shared" si="126"/>
        <v/>
      </c>
      <c r="AG500" s="210" t="str">
        <f t="shared" si="127"/>
        <v/>
      </c>
      <c r="AH500" s="210" t="str">
        <f t="shared" si="128"/>
        <v>_articles</v>
      </c>
      <c r="AI500" s="210" t="str">
        <f t="shared" si="129"/>
        <v/>
      </c>
      <c r="AJ500" s="210" t="str">
        <f t="shared" si="130"/>
        <v/>
      </c>
      <c r="AK500" s="210" t="str">
        <f>IF(LEN(F500)&gt;1,CONCATENATE(Table6[[#This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00" s="210" t="str">
        <f>IF(LEN(F500)&gt;1,IF(COUNTIFS($AK$6:AK$502,LEFT(AK500,250))&gt;1,"Duplicate entry: it seems that you have two rows reporting the same stockpile, please verify that it is not a duplicate",""),"")</f>
        <v/>
      </c>
      <c r="AM500" s="210" t="str">
        <f>IF(LEN(F500)&gt;0,IF(ISNUMBER(MATCH(F500,Annex_I_II_entries,0)),"","The Entry name is not within the dropdown list, make sure that you have not copied and pasted overwritting the cell format (with its correponding dropdown list) in column A"),"")</f>
        <v/>
      </c>
      <c r="AN500" s="210" t="str">
        <f t="shared" ca="1" si="131"/>
        <v/>
      </c>
      <c r="AO500" s="210" t="str">
        <f t="shared" ca="1" si="132"/>
        <v/>
      </c>
      <c r="AP500" s="211" t="str">
        <f t="shared" ca="1" si="133"/>
        <v/>
      </c>
      <c r="AQ500" s="211" t="str">
        <f t="shared" ca="1" si="134"/>
        <v/>
      </c>
      <c r="AR500" s="212" t="str">
        <f t="shared" ca="1" si="135"/>
        <v/>
      </c>
    </row>
    <row r="501" spans="1:44" x14ac:dyDescent="0.25">
      <c r="A501" s="86"/>
      <c r="B501" s="86"/>
      <c r="C501" s="147"/>
      <c r="D501" s="176"/>
      <c r="E501" s="147"/>
      <c r="F501" s="147"/>
      <c r="G501" s="144"/>
      <c r="H501" s="144"/>
      <c r="I501" s="192" t="str">
        <f>_xlfn.IFNA(VLOOKUP(F501,'Reference data SID'!$D$2:$Q$673,14,FALSE),"")</f>
        <v/>
      </c>
      <c r="J501" s="192" t="str">
        <f>_xlfn.IFNA(VLOOKUP(I501,'Reference data SID'!$C$3:$E$673,3,FALSE),"")</f>
        <v/>
      </c>
      <c r="K501" s="64" t="str">
        <f>_xlfn.IFNA(IF(J501=FALSE,I501,IF(ISBLANK(G501),VLOOKUP(H501,'Reference data SID'!$N:$P,3,FALSE),VLOOKUP(G501,'Reference data SID'!$M:$P,4,FALSE))),"")</f>
        <v/>
      </c>
      <c r="L501" s="148" t="str">
        <f>_xlfn.IFNA(VLOOKUP(K501,'Reference data SID'!L:M,2,FALSE),"")</f>
        <v/>
      </c>
      <c r="M501" s="148" t="str">
        <f>_xlfn.IFNA(VLOOKUP(K501,'Reference data SID'!L:N,3,FALSE),"")</f>
        <v/>
      </c>
      <c r="N501" s="148" t="str">
        <f>_xlfn.IFNA(VLOOKUP(K501,'Reference data SID'!L:O,4,FALSE),"")</f>
        <v/>
      </c>
      <c r="O501" s="147"/>
      <c r="P501" s="147"/>
      <c r="Q501" s="147"/>
      <c r="R501" s="147"/>
      <c r="S501" s="147"/>
      <c r="T501" s="146"/>
      <c r="U501" s="146"/>
      <c r="V501" s="146"/>
      <c r="W501" s="147"/>
      <c r="X501" s="149" t="str">
        <f t="shared" ca="1" si="119"/>
        <v/>
      </c>
      <c r="Y501" s="210" t="str">
        <f>_xlfn.IFNA(VLOOKUP(F501,'Reference data SID'!D:E,2,FALSE),"")</f>
        <v/>
      </c>
      <c r="Z501" s="210" t="str">
        <f t="shared" si="120"/>
        <v>not ok</v>
      </c>
      <c r="AA501" s="210" t="str">
        <f t="shared" si="121"/>
        <v>not ok</v>
      </c>
      <c r="AB501" s="210" t="str">
        <f t="shared" si="122"/>
        <v>ok</v>
      </c>
      <c r="AC501" s="210" t="str">
        <f t="shared" si="123"/>
        <v>_EC</v>
      </c>
      <c r="AD501" s="210" t="str">
        <f t="shared" si="124"/>
        <v>_CAS</v>
      </c>
      <c r="AE501" s="210" t="str">
        <f t="shared" si="125"/>
        <v>_uses</v>
      </c>
      <c r="AF501" s="210" t="str">
        <f t="shared" si="126"/>
        <v/>
      </c>
      <c r="AG501" s="210" t="str">
        <f t="shared" si="127"/>
        <v/>
      </c>
      <c r="AH501" s="210" t="str">
        <f t="shared" si="128"/>
        <v>_articles</v>
      </c>
      <c r="AI501" s="210" t="str">
        <f t="shared" si="129"/>
        <v/>
      </c>
      <c r="AJ501" s="210" t="str">
        <f t="shared" si="130"/>
        <v/>
      </c>
      <c r="AK501" s="210" t="str">
        <f>IF(LEN(F501)&gt;1,CONCATENATE(Table6[[#This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01" s="210" t="str">
        <f>IF(LEN(F501)&gt;1,IF(COUNTIFS($AK$6:AK$502,LEFT(AK501,250))&gt;1,"Duplicate entry: it seems that you have two rows reporting the same stockpile, please verify that it is not a duplicate",""),"")</f>
        <v/>
      </c>
      <c r="AM501" s="210" t="str">
        <f>IF(LEN(F501)&gt;0,IF(ISNUMBER(MATCH(F501,Annex_I_II_entries,0)),"","The Entry name is not within the dropdown list, make sure that you have not copied and pasted overwritting the cell format (with its correponding dropdown list) in column A"),"")</f>
        <v/>
      </c>
      <c r="AN501" s="210" t="str">
        <f t="shared" ca="1" si="131"/>
        <v/>
      </c>
      <c r="AO501" s="210" t="str">
        <f t="shared" ca="1" si="132"/>
        <v/>
      </c>
      <c r="AP501" s="211" t="str">
        <f t="shared" ca="1" si="133"/>
        <v/>
      </c>
      <c r="AQ501" s="211" t="str">
        <f t="shared" ca="1" si="134"/>
        <v/>
      </c>
      <c r="AR501" s="212" t="str">
        <f t="shared" ca="1" si="135"/>
        <v/>
      </c>
    </row>
    <row r="502" spans="1:44" x14ac:dyDescent="0.25">
      <c r="A502" s="86"/>
      <c r="B502" s="86"/>
      <c r="C502" s="144"/>
      <c r="D502" s="145"/>
      <c r="E502" s="144"/>
      <c r="F502" s="144"/>
      <c r="G502" s="144"/>
      <c r="H502" s="144"/>
      <c r="I502" s="191" t="str">
        <f>_xlfn.IFNA(VLOOKUP(F502,'Reference data SID'!$D$2:$Q$673,14,FALSE),"")</f>
        <v/>
      </c>
      <c r="J502" s="191" t="str">
        <f>_xlfn.IFNA(VLOOKUP(I502,'Reference data SID'!$C$3:$E$673,3,FALSE),"")</f>
        <v/>
      </c>
      <c r="K502" s="64" t="str">
        <f>_xlfn.IFNA(IF(J502=FALSE,I502,IF(ISBLANK(G502),VLOOKUP(H502,'Reference data SID'!$N:$P,3,FALSE),VLOOKUP(G502,'Reference data SID'!$M:$P,4,FALSE))),"")</f>
        <v/>
      </c>
      <c r="L502" s="148" t="str">
        <f>_xlfn.IFNA(VLOOKUP(K502,'Reference data SID'!L:M,2,FALSE),"")</f>
        <v/>
      </c>
      <c r="M502" s="148" t="str">
        <f>_xlfn.IFNA(VLOOKUP(K502,'Reference data SID'!L:N,3,FALSE),"")</f>
        <v/>
      </c>
      <c r="N502" s="148" t="str">
        <f>_xlfn.IFNA(VLOOKUP(K502,'Reference data SID'!L:O,4,FALSE),"")</f>
        <v/>
      </c>
      <c r="O502" s="144"/>
      <c r="P502" s="144"/>
      <c r="Q502" s="144"/>
      <c r="R502" s="144"/>
      <c r="S502" s="144"/>
      <c r="T502" s="146"/>
      <c r="U502" s="146"/>
      <c r="V502" s="146"/>
      <c r="W502" s="144"/>
      <c r="X502" s="149" t="str">
        <f t="shared" ca="1" si="119"/>
        <v/>
      </c>
      <c r="Y502" s="210" t="str">
        <f>_xlfn.IFNA(VLOOKUP(F502,'Reference data SID'!D:E,2,FALSE),"")</f>
        <v/>
      </c>
      <c r="Z502" s="210" t="str">
        <f t="shared" si="120"/>
        <v>not ok</v>
      </c>
      <c r="AA502" s="210" t="str">
        <f t="shared" si="121"/>
        <v>not ok</v>
      </c>
      <c r="AB502" s="210" t="str">
        <f t="shared" si="122"/>
        <v>ok</v>
      </c>
      <c r="AC502" s="210" t="str">
        <f t="shared" si="123"/>
        <v>_EC</v>
      </c>
      <c r="AD502" s="210" t="str">
        <f t="shared" si="124"/>
        <v>_CAS</v>
      </c>
      <c r="AE502" s="210" t="str">
        <f t="shared" si="125"/>
        <v>_uses</v>
      </c>
      <c r="AF502" s="210" t="str">
        <f t="shared" si="126"/>
        <v/>
      </c>
      <c r="AG502" s="210" t="str">
        <f t="shared" si="127"/>
        <v/>
      </c>
      <c r="AH502" s="210" t="str">
        <f t="shared" si="128"/>
        <v>_articles</v>
      </c>
      <c r="AI502" s="210" t="str">
        <f t="shared" si="129"/>
        <v/>
      </c>
      <c r="AJ502" s="210" t="str">
        <f t="shared" si="130"/>
        <v/>
      </c>
      <c r="AK502" s="210" t="str">
        <f>IF(LEN(F502)&gt;1,CONCATENATE(Table6[[#This Row],[Stockpile holder. Name of the legal entity that has notified the stockpile]],Table6[[#This Row],[Date (dd/mm/yyyy) on which the stockpile notification has been issued by the stockpile holder]],Table6[[#This Row],[RMLD entry]],Table6[[#This Row],[RMLID substance]],Table6[[#This Row],[stockpile type (substance,  mixture or article)]],Table6[[#This Row],[Use description / article description]],Table6[[#This Row],[Further use/article description (1)]],Table6[[#This Row],[Further use/article description (2)]]),"")</f>
        <v/>
      </c>
      <c r="AL502" s="210" t="str">
        <f>IF(LEN(F502)&gt;1,IF(COUNTIFS($AK$6:AK$502,LEFT(AK502,250))&gt;1,"Duplicate entry: it seems that you have two rows reporting the same stockpile, please verify that it is not a duplicate",""),"")</f>
        <v/>
      </c>
      <c r="AM502" s="210" t="str">
        <f>IF(LEN(F502)&gt;0,IF(ISNUMBER(MATCH(F502,Annex_I_II_entries,0)),"","The Entry name is not within the dropdown list, make sure that you have not copied and pasted overwritting the cell format (with its correponding dropdown list) in column A"),"")</f>
        <v/>
      </c>
      <c r="AN502" s="210" t="str">
        <f t="shared" ca="1" si="131"/>
        <v/>
      </c>
      <c r="AO502" s="210" t="str">
        <f t="shared" ca="1" si="132"/>
        <v/>
      </c>
      <c r="AP502" s="211" t="str">
        <f t="shared" ca="1" si="133"/>
        <v/>
      </c>
      <c r="AQ502" s="211" t="str">
        <f t="shared" ca="1" si="134"/>
        <v/>
      </c>
      <c r="AR502" s="212" t="str">
        <f t="shared" ca="1" si="135"/>
        <v/>
      </c>
    </row>
    <row r="503" spans="1:44" x14ac:dyDescent="0.25">
      <c r="C503" s="31"/>
      <c r="D503" s="31"/>
      <c r="E503" s="31"/>
      <c r="F503" s="31"/>
      <c r="G503" s="31"/>
      <c r="H503" s="31"/>
      <c r="I503" s="31"/>
      <c r="J503" s="31"/>
      <c r="K503" s="31"/>
      <c r="L503" s="31"/>
      <c r="M503" s="31"/>
      <c r="N503" s="31"/>
      <c r="O503" s="31"/>
      <c r="P503" s="31"/>
      <c r="Q503" s="31"/>
      <c r="R503" s="31"/>
      <c r="S503" s="31"/>
      <c r="T503" s="87"/>
      <c r="U503" s="87"/>
      <c r="V503" s="87"/>
      <c r="W503" s="31"/>
      <c r="X503" s="31"/>
      <c r="Y503" s="213"/>
      <c r="Z503" s="213"/>
      <c r="AA503" s="213"/>
      <c r="AB503" s="213"/>
      <c r="AC503" s="213"/>
      <c r="AD503" s="213"/>
      <c r="AK503" s="213"/>
      <c r="AL503" s="213"/>
      <c r="AM503" s="213"/>
      <c r="AN503" s="213"/>
      <c r="AO503" s="213"/>
    </row>
    <row r="504" spans="1:44" x14ac:dyDescent="0.25">
      <c r="C504" s="31"/>
      <c r="D504" s="31"/>
      <c r="E504" s="31"/>
      <c r="F504" s="31"/>
      <c r="G504" s="31"/>
      <c r="H504" s="31"/>
      <c r="I504" s="31"/>
      <c r="J504" s="31"/>
      <c r="K504" s="31"/>
      <c r="L504" s="31"/>
      <c r="M504" s="31"/>
      <c r="N504" s="31"/>
      <c r="O504" s="31"/>
      <c r="P504" s="31"/>
      <c r="Q504" s="31"/>
      <c r="R504" s="31"/>
      <c r="S504" s="31"/>
      <c r="T504" s="87"/>
      <c r="U504" s="87"/>
      <c r="V504" s="87"/>
      <c r="W504" s="31"/>
      <c r="X504" s="31"/>
      <c r="Y504" s="213"/>
      <c r="Z504" s="213"/>
      <c r="AA504" s="213"/>
      <c r="AB504" s="213"/>
      <c r="AC504" s="213"/>
      <c r="AD504" s="213"/>
      <c r="AK504" s="213"/>
      <c r="AL504" s="213"/>
      <c r="AM504" s="213"/>
      <c r="AN504" s="213"/>
      <c r="AO504" s="213"/>
    </row>
    <row r="505" spans="1:44" x14ac:dyDescent="0.25">
      <c r="C505" s="31"/>
      <c r="D505" s="31"/>
      <c r="E505" s="31"/>
      <c r="F505" s="31"/>
      <c r="G505" s="31"/>
      <c r="H505" s="31"/>
      <c r="I505" s="31"/>
      <c r="J505" s="31"/>
      <c r="K505" s="31"/>
      <c r="L505" s="31"/>
      <c r="M505" s="31"/>
      <c r="N505" s="31"/>
      <c r="O505" s="31"/>
      <c r="P505" s="31"/>
      <c r="Q505" s="31"/>
      <c r="R505" s="31"/>
      <c r="S505" s="31"/>
      <c r="T505" s="87"/>
      <c r="U505" s="87"/>
      <c r="V505" s="87"/>
      <c r="W505" s="31"/>
      <c r="X505" s="31"/>
      <c r="Y505" s="213"/>
      <c r="Z505" s="213"/>
      <c r="AA505" s="213"/>
      <c r="AB505" s="213"/>
      <c r="AC505" s="213"/>
      <c r="AD505" s="213"/>
      <c r="AK505" s="213"/>
      <c r="AL505" s="213"/>
      <c r="AM505" s="213"/>
      <c r="AN505" s="213"/>
      <c r="AO505" s="213"/>
    </row>
    <row r="506" spans="1:44" x14ac:dyDescent="0.25">
      <c r="C506" s="31"/>
      <c r="D506" s="31"/>
      <c r="E506" s="31"/>
      <c r="F506" s="31"/>
      <c r="G506" s="31"/>
      <c r="H506" s="31"/>
      <c r="I506" s="31"/>
      <c r="J506" s="31"/>
      <c r="K506" s="31"/>
      <c r="L506" s="31"/>
      <c r="M506" s="31"/>
      <c r="N506" s="31"/>
      <c r="O506" s="31"/>
      <c r="P506" s="31"/>
      <c r="Q506" s="31"/>
      <c r="R506" s="31"/>
      <c r="S506" s="31"/>
      <c r="W506" s="31"/>
      <c r="X506" s="31"/>
      <c r="Y506" s="213"/>
      <c r="Z506" s="213"/>
      <c r="AA506" s="213"/>
      <c r="AB506" s="213"/>
      <c r="AC506" s="213"/>
      <c r="AD506" s="213"/>
      <c r="AK506" s="213"/>
      <c r="AL506" s="213"/>
      <c r="AM506" s="213"/>
      <c r="AN506" s="213"/>
      <c r="AO506" s="213"/>
    </row>
    <row r="507" spans="1:44" x14ac:dyDescent="0.25">
      <c r="C507" s="31"/>
      <c r="D507" s="31"/>
      <c r="E507" s="31"/>
      <c r="F507" s="31"/>
      <c r="G507" s="31"/>
      <c r="H507" s="31"/>
      <c r="I507" s="31"/>
      <c r="J507" s="31"/>
      <c r="K507" s="31"/>
      <c r="L507" s="31"/>
      <c r="M507" s="31"/>
      <c r="N507" s="31"/>
      <c r="O507" s="31"/>
      <c r="P507" s="31"/>
      <c r="Q507" s="31"/>
      <c r="R507" s="31"/>
      <c r="S507" s="31"/>
      <c r="W507" s="31"/>
      <c r="X507" s="31"/>
      <c r="Y507" s="213"/>
      <c r="Z507" s="213"/>
      <c r="AA507" s="213"/>
      <c r="AB507" s="213"/>
      <c r="AC507" s="213"/>
      <c r="AD507" s="213"/>
      <c r="AK507" s="213"/>
      <c r="AL507" s="213"/>
      <c r="AM507" s="213"/>
      <c r="AN507" s="213"/>
      <c r="AO507" s="213"/>
    </row>
    <row r="508" spans="1:44" x14ac:dyDescent="0.25">
      <c r="C508" s="31"/>
      <c r="D508" s="31"/>
      <c r="E508" s="31"/>
      <c r="F508" s="31"/>
      <c r="G508" s="31"/>
      <c r="H508" s="31"/>
      <c r="I508" s="31"/>
      <c r="J508" s="31"/>
      <c r="K508" s="31"/>
      <c r="L508" s="31"/>
      <c r="M508" s="31"/>
      <c r="N508" s="31"/>
      <c r="O508" s="31"/>
      <c r="P508" s="31"/>
      <c r="Q508" s="31"/>
      <c r="R508" s="31"/>
      <c r="S508" s="31"/>
      <c r="W508" s="31"/>
      <c r="X508" s="31"/>
      <c r="Y508" s="213"/>
      <c r="Z508" s="213"/>
      <c r="AA508" s="213"/>
      <c r="AB508" s="213"/>
      <c r="AC508" s="213"/>
      <c r="AD508" s="213"/>
      <c r="AK508" s="213"/>
      <c r="AL508" s="213"/>
      <c r="AM508" s="213"/>
      <c r="AN508" s="213"/>
      <c r="AO508" s="213"/>
    </row>
    <row r="509" spans="1:44" x14ac:dyDescent="0.25">
      <c r="C509" s="31"/>
      <c r="D509" s="31"/>
      <c r="E509" s="31"/>
      <c r="F509" s="31"/>
      <c r="G509" s="31"/>
      <c r="H509" s="31"/>
      <c r="I509" s="31"/>
      <c r="J509" s="31"/>
      <c r="K509" s="31"/>
      <c r="L509" s="31"/>
      <c r="M509" s="31"/>
      <c r="N509" s="31"/>
      <c r="O509" s="31"/>
      <c r="P509" s="31"/>
      <c r="Q509" s="31"/>
      <c r="R509" s="31"/>
      <c r="S509" s="31"/>
      <c r="W509" s="31"/>
      <c r="X509" s="31"/>
      <c r="Y509" s="213"/>
      <c r="Z509" s="213"/>
      <c r="AA509" s="213"/>
      <c r="AB509" s="213"/>
      <c r="AC509" s="213"/>
      <c r="AD509" s="213"/>
      <c r="AK509" s="213"/>
      <c r="AL509" s="213"/>
      <c r="AM509" s="213"/>
      <c r="AN509" s="213"/>
      <c r="AO509" s="213"/>
    </row>
    <row r="510" spans="1:44" x14ac:dyDescent="0.25">
      <c r="C510" s="31"/>
      <c r="D510" s="31"/>
      <c r="E510" s="31"/>
      <c r="F510" s="31"/>
      <c r="G510" s="31"/>
      <c r="H510" s="31"/>
      <c r="I510" s="31"/>
      <c r="J510" s="31"/>
      <c r="K510" s="31"/>
      <c r="L510" s="31"/>
      <c r="M510" s="31"/>
      <c r="N510" s="31"/>
      <c r="O510" s="31"/>
      <c r="P510" s="31"/>
      <c r="Q510" s="31"/>
      <c r="R510" s="31"/>
      <c r="S510" s="31"/>
      <c r="W510" s="31"/>
      <c r="X510" s="31"/>
      <c r="Y510" s="213"/>
      <c r="Z510" s="213"/>
      <c r="AA510" s="213"/>
      <c r="AB510" s="213"/>
      <c r="AC510" s="213"/>
      <c r="AD510" s="213"/>
      <c r="AK510" s="213"/>
      <c r="AL510" s="213"/>
      <c r="AM510" s="213"/>
      <c r="AN510" s="213"/>
      <c r="AO510" s="213"/>
    </row>
    <row r="511" spans="1:44" x14ac:dyDescent="0.25">
      <c r="C511" s="31"/>
      <c r="D511" s="31"/>
      <c r="E511" s="31"/>
      <c r="F511" s="31"/>
      <c r="G511" s="31"/>
      <c r="H511" s="31"/>
      <c r="I511" s="31"/>
      <c r="J511" s="31"/>
      <c r="K511" s="31"/>
      <c r="L511" s="31"/>
      <c r="M511" s="31"/>
      <c r="N511" s="31"/>
      <c r="O511" s="31"/>
      <c r="P511" s="31"/>
      <c r="Q511" s="31"/>
      <c r="R511" s="31"/>
      <c r="S511" s="31"/>
      <c r="W511" s="31"/>
      <c r="X511" s="31"/>
      <c r="Y511" s="213"/>
      <c r="Z511" s="213"/>
      <c r="AA511" s="213"/>
      <c r="AB511" s="213"/>
      <c r="AC511" s="213"/>
      <c r="AD511" s="213"/>
      <c r="AK511" s="213"/>
      <c r="AL511" s="213"/>
      <c r="AM511" s="213"/>
      <c r="AN511" s="213"/>
      <c r="AO511" s="213"/>
    </row>
    <row r="512" spans="1:44" x14ac:dyDescent="0.25">
      <c r="C512" s="31"/>
      <c r="D512" s="31"/>
      <c r="E512" s="31"/>
      <c r="F512" s="31"/>
      <c r="G512" s="31"/>
      <c r="H512" s="31"/>
      <c r="I512" s="31"/>
      <c r="J512" s="31"/>
      <c r="K512" s="31"/>
      <c r="L512" s="31"/>
      <c r="M512" s="31"/>
      <c r="N512" s="31"/>
      <c r="O512" s="31"/>
      <c r="P512" s="31"/>
      <c r="Q512" s="31"/>
      <c r="R512" s="31"/>
      <c r="S512" s="31"/>
      <c r="W512" s="31"/>
      <c r="X512" s="31"/>
      <c r="Y512" s="213"/>
      <c r="Z512" s="213"/>
      <c r="AA512" s="213"/>
      <c r="AB512" s="213"/>
      <c r="AC512" s="213"/>
      <c r="AD512" s="213"/>
      <c r="AK512" s="213"/>
      <c r="AL512" s="213"/>
      <c r="AM512" s="213"/>
      <c r="AN512" s="213"/>
      <c r="AO512" s="213"/>
    </row>
    <row r="513" spans="3:41" x14ac:dyDescent="0.25">
      <c r="C513" s="31"/>
      <c r="D513" s="31"/>
      <c r="E513" s="31"/>
      <c r="F513" s="31"/>
      <c r="G513" s="31"/>
      <c r="H513" s="31"/>
      <c r="I513" s="31"/>
      <c r="J513" s="31"/>
      <c r="K513" s="31"/>
      <c r="L513" s="31"/>
      <c r="M513" s="31"/>
      <c r="N513" s="31"/>
      <c r="O513" s="31"/>
      <c r="P513" s="31"/>
      <c r="Q513" s="31"/>
      <c r="R513" s="31"/>
      <c r="S513" s="31"/>
      <c r="W513" s="31"/>
      <c r="X513" s="31"/>
      <c r="Y513" s="213"/>
      <c r="Z513" s="213"/>
      <c r="AA513" s="213"/>
      <c r="AB513" s="213"/>
      <c r="AC513" s="213"/>
      <c r="AD513" s="213"/>
      <c r="AK513" s="213"/>
      <c r="AL513" s="213"/>
      <c r="AM513" s="213"/>
      <c r="AN513" s="213"/>
      <c r="AO513" s="213"/>
    </row>
    <row r="514" spans="3:41" x14ac:dyDescent="0.25">
      <c r="C514" s="31"/>
      <c r="D514" s="31"/>
      <c r="E514" s="31"/>
      <c r="F514" s="31"/>
      <c r="G514" s="31"/>
      <c r="H514" s="31"/>
      <c r="I514" s="31"/>
      <c r="J514" s="31"/>
      <c r="K514" s="31"/>
      <c r="L514" s="31"/>
      <c r="M514" s="31"/>
      <c r="N514" s="31"/>
      <c r="O514" s="31"/>
      <c r="P514" s="31"/>
      <c r="Q514" s="31"/>
      <c r="R514" s="31"/>
      <c r="S514" s="31"/>
      <c r="W514" s="31"/>
      <c r="X514" s="31"/>
      <c r="Y514" s="213"/>
      <c r="Z514" s="213"/>
      <c r="AA514" s="213"/>
      <c r="AB514" s="213"/>
      <c r="AC514" s="213"/>
      <c r="AD514" s="213"/>
      <c r="AK514" s="213"/>
      <c r="AL514" s="213"/>
      <c r="AM514" s="213"/>
      <c r="AN514" s="213"/>
      <c r="AO514" s="213"/>
    </row>
    <row r="515" spans="3:41" x14ac:dyDescent="0.25">
      <c r="C515" s="31"/>
      <c r="D515" s="31"/>
      <c r="E515" s="31"/>
      <c r="F515" s="31"/>
      <c r="G515" s="31"/>
      <c r="H515" s="31"/>
      <c r="I515" s="31"/>
      <c r="J515" s="31"/>
      <c r="K515" s="31"/>
      <c r="L515" s="31"/>
      <c r="M515" s="31"/>
      <c r="N515" s="31"/>
      <c r="O515" s="31"/>
      <c r="P515" s="31"/>
      <c r="Q515" s="31"/>
      <c r="R515" s="31"/>
      <c r="S515" s="31"/>
      <c r="W515" s="31"/>
      <c r="X515" s="31"/>
      <c r="Y515" s="213"/>
      <c r="Z515" s="213"/>
      <c r="AA515" s="213"/>
      <c r="AB515" s="213"/>
      <c r="AC515" s="213"/>
      <c r="AD515" s="213"/>
      <c r="AK515" s="213"/>
      <c r="AL515" s="213"/>
      <c r="AM515" s="213"/>
      <c r="AN515" s="213"/>
      <c r="AO515" s="213"/>
    </row>
    <row r="516" spans="3:41" x14ac:dyDescent="0.25">
      <c r="C516" s="31"/>
      <c r="D516" s="31"/>
      <c r="E516" s="31"/>
      <c r="F516" s="31"/>
      <c r="G516" s="31"/>
      <c r="H516" s="31"/>
      <c r="I516" s="31"/>
      <c r="J516" s="31"/>
      <c r="K516" s="31"/>
      <c r="L516" s="31"/>
      <c r="M516" s="31"/>
      <c r="N516" s="31"/>
      <c r="O516" s="31"/>
      <c r="P516" s="31"/>
      <c r="Q516" s="31"/>
      <c r="R516" s="31"/>
      <c r="S516" s="31"/>
      <c r="W516" s="31"/>
      <c r="X516" s="31"/>
      <c r="Y516" s="213"/>
      <c r="Z516" s="213"/>
      <c r="AA516" s="213"/>
      <c r="AB516" s="213"/>
      <c r="AC516" s="213"/>
      <c r="AD516" s="213"/>
      <c r="AK516" s="213"/>
      <c r="AL516" s="213"/>
      <c r="AM516" s="213"/>
      <c r="AN516" s="213"/>
      <c r="AO516" s="213"/>
    </row>
    <row r="517" spans="3:41" x14ac:dyDescent="0.25">
      <c r="C517" s="31"/>
      <c r="D517" s="31"/>
      <c r="E517" s="31"/>
      <c r="F517" s="31"/>
      <c r="G517" s="31"/>
      <c r="H517" s="31"/>
      <c r="I517" s="31"/>
      <c r="J517" s="31"/>
      <c r="K517" s="31"/>
      <c r="L517" s="31"/>
      <c r="M517" s="31"/>
      <c r="N517" s="31"/>
      <c r="O517" s="31"/>
      <c r="P517" s="31"/>
      <c r="Q517" s="31"/>
      <c r="R517" s="31"/>
      <c r="S517" s="31"/>
      <c r="W517" s="31"/>
      <c r="X517" s="31"/>
      <c r="Y517" s="213"/>
      <c r="Z517" s="213"/>
      <c r="AA517" s="213"/>
      <c r="AB517" s="213"/>
      <c r="AC517" s="213"/>
      <c r="AD517" s="213"/>
      <c r="AK517" s="213"/>
      <c r="AL517" s="213"/>
      <c r="AM517" s="213"/>
      <c r="AN517" s="213"/>
      <c r="AO517" s="213"/>
    </row>
    <row r="518" spans="3:41" x14ac:dyDescent="0.25">
      <c r="C518" s="31"/>
      <c r="D518" s="31"/>
      <c r="E518" s="31"/>
      <c r="F518" s="31"/>
      <c r="G518" s="31"/>
      <c r="H518" s="31"/>
      <c r="I518" s="31"/>
      <c r="J518" s="31"/>
      <c r="K518" s="31"/>
      <c r="L518" s="31"/>
      <c r="M518" s="31"/>
      <c r="N518" s="31"/>
      <c r="O518" s="31"/>
      <c r="P518" s="31"/>
      <c r="Q518" s="31"/>
      <c r="R518" s="31"/>
      <c r="S518" s="31"/>
      <c r="W518" s="31"/>
      <c r="X518" s="31"/>
      <c r="Y518" s="213"/>
      <c r="Z518" s="213"/>
      <c r="AA518" s="213"/>
      <c r="AB518" s="213"/>
      <c r="AC518" s="213"/>
      <c r="AD518" s="213"/>
      <c r="AK518" s="213"/>
      <c r="AL518" s="213"/>
      <c r="AM518" s="213"/>
      <c r="AN518" s="213"/>
      <c r="AO518" s="213"/>
    </row>
    <row r="519" spans="3:41" x14ac:dyDescent="0.25">
      <c r="C519" s="31"/>
      <c r="D519" s="31"/>
      <c r="E519" s="31"/>
      <c r="F519" s="31"/>
      <c r="G519" s="31"/>
      <c r="H519" s="31"/>
      <c r="I519" s="31"/>
      <c r="J519" s="31"/>
      <c r="K519" s="31"/>
      <c r="L519" s="31"/>
      <c r="M519" s="31"/>
      <c r="N519" s="31"/>
      <c r="O519" s="31"/>
      <c r="P519" s="31"/>
      <c r="Q519" s="31"/>
      <c r="R519" s="31"/>
      <c r="S519" s="31"/>
      <c r="W519" s="31"/>
      <c r="X519" s="31"/>
      <c r="Y519" s="213"/>
      <c r="Z519" s="213"/>
      <c r="AA519" s="213"/>
      <c r="AB519" s="213"/>
      <c r="AC519" s="213"/>
      <c r="AD519" s="213"/>
      <c r="AK519" s="213"/>
      <c r="AL519" s="213"/>
      <c r="AM519" s="213"/>
      <c r="AN519" s="213"/>
      <c r="AO519" s="213"/>
    </row>
    <row r="520" spans="3:41" x14ac:dyDescent="0.25">
      <c r="C520" s="31"/>
      <c r="D520" s="31"/>
      <c r="E520" s="31"/>
      <c r="F520" s="31"/>
      <c r="G520" s="31"/>
      <c r="H520" s="31"/>
      <c r="I520" s="31"/>
      <c r="J520" s="31"/>
      <c r="K520" s="31"/>
      <c r="L520" s="31"/>
      <c r="M520" s="31"/>
      <c r="N520" s="31"/>
      <c r="O520" s="31"/>
      <c r="P520" s="31"/>
      <c r="Q520" s="31"/>
      <c r="R520" s="31"/>
      <c r="S520" s="31"/>
      <c r="W520" s="31"/>
      <c r="X520" s="31"/>
      <c r="Y520" s="213"/>
      <c r="Z520" s="213"/>
      <c r="AA520" s="213"/>
      <c r="AB520" s="213"/>
      <c r="AC520" s="213"/>
      <c r="AD520" s="213"/>
      <c r="AK520" s="213"/>
      <c r="AL520" s="213"/>
      <c r="AM520" s="213"/>
      <c r="AN520" s="213"/>
      <c r="AO520" s="213"/>
    </row>
    <row r="521" spans="3:41" x14ac:dyDescent="0.25">
      <c r="C521" s="31"/>
      <c r="D521" s="31"/>
      <c r="E521" s="31"/>
      <c r="F521" s="31"/>
      <c r="G521" s="31"/>
      <c r="H521" s="31"/>
      <c r="I521" s="31"/>
      <c r="J521" s="31"/>
      <c r="K521" s="31"/>
      <c r="L521" s="31"/>
      <c r="M521" s="31"/>
      <c r="N521" s="31"/>
      <c r="O521" s="31"/>
      <c r="P521" s="31"/>
      <c r="Q521" s="31"/>
      <c r="R521" s="31"/>
      <c r="S521" s="31"/>
      <c r="W521" s="31"/>
      <c r="X521" s="31"/>
      <c r="Y521" s="213"/>
      <c r="Z521" s="213"/>
      <c r="AA521" s="213"/>
      <c r="AB521" s="213"/>
      <c r="AC521" s="213"/>
      <c r="AD521" s="213"/>
      <c r="AK521" s="213"/>
      <c r="AL521" s="213"/>
      <c r="AM521" s="213"/>
      <c r="AN521" s="213"/>
      <c r="AO521" s="213"/>
    </row>
    <row r="522" spans="3:41" x14ac:dyDescent="0.25">
      <c r="C522" s="31"/>
      <c r="D522" s="31"/>
      <c r="E522" s="31"/>
      <c r="F522" s="31"/>
      <c r="G522" s="31"/>
      <c r="H522" s="31"/>
      <c r="I522" s="31"/>
      <c r="J522" s="31"/>
      <c r="K522" s="31"/>
      <c r="L522" s="31"/>
      <c r="M522" s="31"/>
      <c r="N522" s="31"/>
      <c r="O522" s="31"/>
      <c r="P522" s="31"/>
      <c r="Q522" s="31"/>
      <c r="R522" s="31"/>
      <c r="S522" s="31"/>
      <c r="W522" s="31"/>
      <c r="X522" s="31"/>
      <c r="Y522" s="213"/>
      <c r="Z522" s="213"/>
      <c r="AA522" s="213"/>
      <c r="AB522" s="213"/>
      <c r="AC522" s="213"/>
      <c r="AD522" s="213"/>
      <c r="AK522" s="213"/>
      <c r="AL522" s="213"/>
      <c r="AM522" s="213"/>
      <c r="AN522" s="213"/>
      <c r="AO522" s="213"/>
    </row>
    <row r="523" spans="3:41" x14ac:dyDescent="0.25">
      <c r="C523" s="31"/>
      <c r="D523" s="31"/>
      <c r="E523" s="31"/>
      <c r="F523" s="31"/>
      <c r="G523" s="31"/>
      <c r="H523" s="31"/>
      <c r="I523" s="31"/>
      <c r="J523" s="31"/>
      <c r="K523" s="31"/>
      <c r="L523" s="31"/>
      <c r="M523" s="31"/>
      <c r="N523" s="31"/>
      <c r="O523" s="31"/>
      <c r="P523" s="31"/>
      <c r="Q523" s="31"/>
      <c r="R523" s="31"/>
      <c r="S523" s="31"/>
      <c r="W523" s="31"/>
      <c r="X523" s="31"/>
      <c r="Y523" s="213"/>
      <c r="Z523" s="213"/>
      <c r="AA523" s="213"/>
      <c r="AB523" s="213"/>
      <c r="AC523" s="213"/>
      <c r="AD523" s="213"/>
      <c r="AK523" s="213"/>
      <c r="AL523" s="213"/>
      <c r="AM523" s="213"/>
      <c r="AN523" s="213"/>
      <c r="AO523" s="213"/>
    </row>
    <row r="524" spans="3:41" x14ac:dyDescent="0.25">
      <c r="C524" s="31"/>
      <c r="D524" s="31"/>
      <c r="E524" s="31"/>
      <c r="F524" s="31"/>
      <c r="G524" s="31"/>
      <c r="H524" s="31"/>
      <c r="I524" s="31"/>
      <c r="J524" s="31"/>
      <c r="K524" s="31"/>
      <c r="L524" s="31"/>
      <c r="M524" s="31"/>
      <c r="N524" s="31"/>
      <c r="O524" s="31"/>
      <c r="P524" s="31"/>
      <c r="Q524" s="31"/>
      <c r="R524" s="31"/>
      <c r="S524" s="31"/>
      <c r="W524" s="31"/>
      <c r="X524" s="31"/>
      <c r="Y524" s="213"/>
      <c r="Z524" s="213"/>
      <c r="AA524" s="213"/>
      <c r="AB524" s="213"/>
      <c r="AC524" s="213"/>
      <c r="AD524" s="213"/>
      <c r="AK524" s="213"/>
      <c r="AL524" s="213"/>
      <c r="AM524" s="213"/>
      <c r="AN524" s="213"/>
      <c r="AO524" s="213"/>
    </row>
    <row r="525" spans="3:41" x14ac:dyDescent="0.25">
      <c r="C525" s="31"/>
      <c r="D525" s="31"/>
      <c r="E525" s="31"/>
      <c r="F525" s="31"/>
      <c r="G525" s="31"/>
      <c r="H525" s="31"/>
      <c r="I525" s="31"/>
      <c r="J525" s="31"/>
      <c r="K525" s="31"/>
      <c r="L525" s="31"/>
      <c r="M525" s="31"/>
      <c r="N525" s="31"/>
      <c r="O525" s="31"/>
      <c r="P525" s="31"/>
      <c r="Q525" s="31"/>
      <c r="R525" s="31"/>
      <c r="S525" s="31"/>
      <c r="W525" s="31"/>
      <c r="X525" s="31"/>
      <c r="Y525" s="213"/>
      <c r="Z525" s="213"/>
      <c r="AA525" s="213"/>
      <c r="AB525" s="213"/>
      <c r="AC525" s="213"/>
      <c r="AD525" s="213"/>
      <c r="AK525" s="213"/>
      <c r="AL525" s="213"/>
      <c r="AM525" s="213"/>
      <c r="AN525" s="213"/>
      <c r="AO525" s="213"/>
    </row>
    <row r="526" spans="3:41" x14ac:dyDescent="0.25">
      <c r="C526" s="31"/>
      <c r="D526" s="31"/>
      <c r="E526" s="31"/>
      <c r="F526" s="31"/>
      <c r="G526" s="31"/>
      <c r="H526" s="31"/>
      <c r="I526" s="31"/>
      <c r="J526" s="31"/>
      <c r="K526" s="31"/>
      <c r="L526" s="31"/>
      <c r="M526" s="31"/>
      <c r="N526" s="31"/>
      <c r="O526" s="31"/>
      <c r="P526" s="31"/>
      <c r="Q526" s="31"/>
      <c r="R526" s="31"/>
      <c r="S526" s="31"/>
      <c r="W526" s="31"/>
      <c r="X526" s="31"/>
      <c r="Y526" s="213"/>
      <c r="Z526" s="213"/>
      <c r="AA526" s="213"/>
      <c r="AB526" s="213"/>
      <c r="AC526" s="213"/>
      <c r="AD526" s="213"/>
      <c r="AK526" s="213"/>
      <c r="AL526" s="213"/>
      <c r="AM526" s="213"/>
      <c r="AN526" s="213"/>
      <c r="AO526" s="213"/>
    </row>
    <row r="527" spans="3:41" x14ac:dyDescent="0.25">
      <c r="C527" s="31"/>
      <c r="D527" s="31"/>
      <c r="E527" s="31"/>
      <c r="F527" s="31"/>
      <c r="G527" s="31"/>
      <c r="H527" s="31"/>
      <c r="I527" s="31"/>
      <c r="J527" s="31"/>
      <c r="K527" s="31"/>
      <c r="L527" s="31"/>
      <c r="M527" s="31"/>
      <c r="N527" s="31"/>
      <c r="O527" s="31"/>
      <c r="P527" s="31"/>
      <c r="Q527" s="31"/>
      <c r="R527" s="31"/>
      <c r="S527" s="31"/>
      <c r="W527" s="31"/>
      <c r="X527" s="31"/>
      <c r="Y527" s="213"/>
      <c r="Z527" s="213"/>
      <c r="AA527" s="213"/>
      <c r="AB527" s="213"/>
      <c r="AC527" s="213"/>
      <c r="AD527" s="213"/>
      <c r="AK527" s="213"/>
      <c r="AL527" s="213"/>
      <c r="AM527" s="213"/>
      <c r="AN527" s="213"/>
      <c r="AO527" s="213"/>
    </row>
    <row r="528" spans="3:41" x14ac:dyDescent="0.25">
      <c r="C528" s="31"/>
      <c r="D528" s="31"/>
      <c r="E528" s="31"/>
      <c r="F528" s="31"/>
      <c r="G528" s="31"/>
      <c r="H528" s="31"/>
      <c r="I528" s="31"/>
      <c r="J528" s="31"/>
      <c r="K528" s="31"/>
      <c r="L528" s="31"/>
      <c r="M528" s="31"/>
      <c r="N528" s="31"/>
      <c r="O528" s="31"/>
      <c r="P528" s="31"/>
      <c r="Q528" s="31"/>
      <c r="R528" s="31"/>
      <c r="S528" s="31"/>
      <c r="W528" s="31"/>
      <c r="X528" s="31"/>
      <c r="Y528" s="213"/>
      <c r="Z528" s="213"/>
      <c r="AA528" s="213"/>
      <c r="AB528" s="213"/>
      <c r="AC528" s="213"/>
      <c r="AD528" s="213"/>
      <c r="AK528" s="213"/>
      <c r="AL528" s="213"/>
      <c r="AM528" s="213"/>
      <c r="AN528" s="213"/>
      <c r="AO528" s="213"/>
    </row>
    <row r="529" spans="3:41" x14ac:dyDescent="0.25">
      <c r="C529" s="31"/>
      <c r="D529" s="31"/>
      <c r="E529" s="31"/>
      <c r="F529" s="31"/>
      <c r="G529" s="31"/>
      <c r="H529" s="31"/>
      <c r="I529" s="31"/>
      <c r="J529" s="31"/>
      <c r="K529" s="31"/>
      <c r="L529" s="31"/>
      <c r="M529" s="31"/>
      <c r="N529" s="31"/>
      <c r="O529" s="31"/>
      <c r="P529" s="31"/>
      <c r="Q529" s="31"/>
      <c r="R529" s="31"/>
      <c r="S529" s="31"/>
      <c r="W529" s="31"/>
      <c r="X529" s="31"/>
      <c r="Y529" s="213"/>
      <c r="Z529" s="213"/>
      <c r="AA529" s="213"/>
      <c r="AB529" s="213"/>
      <c r="AC529" s="213"/>
      <c r="AD529" s="213"/>
      <c r="AK529" s="213"/>
      <c r="AL529" s="213"/>
      <c r="AM529" s="213"/>
      <c r="AN529" s="213"/>
      <c r="AO529" s="213"/>
    </row>
    <row r="530" spans="3:41" x14ac:dyDescent="0.25">
      <c r="C530" s="31"/>
      <c r="D530" s="31"/>
      <c r="E530" s="31"/>
      <c r="F530" s="31"/>
      <c r="G530" s="31"/>
      <c r="H530" s="31"/>
      <c r="I530" s="31"/>
      <c r="J530" s="31"/>
      <c r="K530" s="31"/>
      <c r="L530" s="31"/>
      <c r="M530" s="31"/>
      <c r="N530" s="31"/>
      <c r="O530" s="31"/>
      <c r="P530" s="31"/>
      <c r="Q530" s="31"/>
      <c r="R530" s="31"/>
      <c r="S530" s="31"/>
      <c r="W530" s="31"/>
      <c r="X530" s="31"/>
      <c r="Y530" s="213"/>
      <c r="Z530" s="213"/>
      <c r="AA530" s="213"/>
      <c r="AB530" s="213"/>
      <c r="AC530" s="213"/>
      <c r="AD530" s="213"/>
      <c r="AK530" s="213"/>
      <c r="AL530" s="213"/>
      <c r="AM530" s="213"/>
      <c r="AN530" s="213"/>
      <c r="AO530" s="213"/>
    </row>
    <row r="531" spans="3:41" x14ac:dyDescent="0.25">
      <c r="C531" s="31"/>
      <c r="D531" s="31"/>
      <c r="E531" s="31"/>
      <c r="F531" s="31"/>
      <c r="G531" s="31"/>
      <c r="H531" s="31"/>
      <c r="I531" s="31"/>
      <c r="J531" s="31"/>
      <c r="K531" s="31"/>
      <c r="L531" s="31"/>
      <c r="M531" s="31"/>
      <c r="N531" s="31"/>
      <c r="O531" s="31"/>
      <c r="P531" s="31"/>
      <c r="Q531" s="31"/>
      <c r="R531" s="31"/>
      <c r="S531" s="31"/>
      <c r="W531" s="31"/>
      <c r="X531" s="31"/>
      <c r="Y531" s="213"/>
      <c r="Z531" s="213"/>
      <c r="AA531" s="213"/>
      <c r="AB531" s="213"/>
      <c r="AC531" s="213"/>
      <c r="AD531" s="213"/>
      <c r="AK531" s="213"/>
      <c r="AL531" s="213"/>
      <c r="AM531" s="213"/>
      <c r="AN531" s="213"/>
      <c r="AO531" s="213"/>
    </row>
    <row r="532" spans="3:41" x14ac:dyDescent="0.25">
      <c r="C532" s="31"/>
      <c r="D532" s="31"/>
      <c r="E532" s="31"/>
      <c r="F532" s="31"/>
      <c r="G532" s="31"/>
      <c r="H532" s="31"/>
      <c r="I532" s="31"/>
      <c r="J532" s="31"/>
      <c r="K532" s="31"/>
      <c r="L532" s="31"/>
      <c r="M532" s="31"/>
      <c r="N532" s="31"/>
      <c r="O532" s="31"/>
      <c r="P532" s="31"/>
      <c r="Q532" s="31"/>
      <c r="R532" s="31"/>
      <c r="S532" s="31"/>
      <c r="W532" s="31"/>
      <c r="X532" s="31"/>
      <c r="Y532" s="213"/>
      <c r="Z532" s="213"/>
      <c r="AA532" s="213"/>
      <c r="AB532" s="213"/>
      <c r="AC532" s="213"/>
      <c r="AD532" s="213"/>
      <c r="AK532" s="213"/>
      <c r="AL532" s="213"/>
      <c r="AM532" s="213"/>
      <c r="AN532" s="213"/>
      <c r="AO532" s="213"/>
    </row>
    <row r="533" spans="3:41" x14ac:dyDescent="0.25">
      <c r="C533" s="31"/>
      <c r="D533" s="31"/>
      <c r="E533" s="31"/>
      <c r="F533" s="31"/>
      <c r="G533" s="31"/>
      <c r="H533" s="31"/>
      <c r="I533" s="31"/>
      <c r="J533" s="31"/>
      <c r="K533" s="31"/>
      <c r="L533" s="31"/>
      <c r="M533" s="31"/>
      <c r="N533" s="31"/>
      <c r="O533" s="31"/>
      <c r="P533" s="31"/>
      <c r="Q533" s="31"/>
      <c r="R533" s="31"/>
      <c r="S533" s="31"/>
      <c r="W533" s="31"/>
      <c r="X533" s="31"/>
      <c r="Y533" s="213"/>
      <c r="Z533" s="213"/>
      <c r="AA533" s="213"/>
      <c r="AB533" s="213"/>
      <c r="AC533" s="213"/>
      <c r="AD533" s="213"/>
      <c r="AK533" s="213"/>
      <c r="AL533" s="213"/>
      <c r="AM533" s="213"/>
      <c r="AN533" s="213"/>
      <c r="AO533" s="213"/>
    </row>
    <row r="534" spans="3:41" x14ac:dyDescent="0.25">
      <c r="C534" s="31"/>
      <c r="D534" s="31"/>
      <c r="E534" s="31"/>
      <c r="F534" s="31"/>
      <c r="G534" s="31"/>
      <c r="H534" s="31"/>
      <c r="I534" s="31"/>
      <c r="J534" s="31"/>
      <c r="K534" s="31"/>
      <c r="L534" s="31"/>
      <c r="M534" s="31"/>
      <c r="N534" s="31"/>
      <c r="O534" s="31"/>
      <c r="P534" s="31"/>
      <c r="Q534" s="31"/>
      <c r="R534" s="31"/>
      <c r="S534" s="31"/>
      <c r="W534" s="31"/>
      <c r="X534" s="31"/>
      <c r="Y534" s="213"/>
      <c r="Z534" s="213"/>
      <c r="AA534" s="213"/>
      <c r="AB534" s="213"/>
      <c r="AC534" s="213"/>
      <c r="AD534" s="213"/>
      <c r="AK534" s="213"/>
      <c r="AL534" s="213"/>
      <c r="AM534" s="213"/>
      <c r="AN534" s="213"/>
      <c r="AO534" s="213"/>
    </row>
    <row r="535" spans="3:41" x14ac:dyDescent="0.25">
      <c r="C535" s="31"/>
      <c r="D535" s="31"/>
      <c r="E535" s="31"/>
      <c r="F535" s="31"/>
      <c r="G535" s="31"/>
      <c r="H535" s="31"/>
      <c r="I535" s="31"/>
      <c r="J535" s="31"/>
      <c r="K535" s="31"/>
      <c r="L535" s="31"/>
      <c r="M535" s="31"/>
      <c r="N535" s="31"/>
      <c r="O535" s="31"/>
      <c r="P535" s="31"/>
      <c r="Q535" s="31"/>
      <c r="R535" s="31"/>
      <c r="S535" s="31"/>
      <c r="W535" s="31"/>
      <c r="X535" s="31"/>
      <c r="Y535" s="213"/>
      <c r="Z535" s="213"/>
      <c r="AA535" s="213"/>
      <c r="AB535" s="213"/>
      <c r="AC535" s="213"/>
      <c r="AD535" s="213"/>
      <c r="AK535" s="213"/>
      <c r="AL535" s="213"/>
      <c r="AM535" s="213"/>
      <c r="AN535" s="213"/>
      <c r="AO535" s="213"/>
    </row>
    <row r="536" spans="3:41" x14ac:dyDescent="0.25">
      <c r="C536" s="31"/>
      <c r="D536" s="31"/>
      <c r="E536" s="31"/>
      <c r="F536" s="31"/>
      <c r="G536" s="31"/>
      <c r="H536" s="31"/>
      <c r="I536" s="31"/>
      <c r="J536" s="31"/>
      <c r="K536" s="31"/>
      <c r="L536" s="31"/>
      <c r="M536" s="31"/>
      <c r="N536" s="31"/>
      <c r="O536" s="31"/>
      <c r="P536" s="31"/>
      <c r="Q536" s="31"/>
      <c r="R536" s="31"/>
      <c r="S536" s="31"/>
      <c r="W536" s="31"/>
      <c r="X536" s="31"/>
      <c r="Y536" s="213"/>
      <c r="Z536" s="213"/>
      <c r="AA536" s="213"/>
      <c r="AB536" s="213"/>
      <c r="AC536" s="213"/>
      <c r="AD536" s="213"/>
      <c r="AK536" s="213"/>
      <c r="AL536" s="213"/>
      <c r="AM536" s="213"/>
      <c r="AN536" s="213"/>
      <c r="AO536" s="213"/>
    </row>
    <row r="537" spans="3:41" x14ac:dyDescent="0.25">
      <c r="C537" s="31"/>
      <c r="D537" s="31"/>
      <c r="E537" s="31"/>
      <c r="F537" s="31"/>
      <c r="G537" s="31"/>
      <c r="H537" s="31"/>
      <c r="I537" s="31"/>
      <c r="J537" s="31"/>
      <c r="K537" s="31"/>
      <c r="L537" s="31"/>
      <c r="M537" s="31"/>
      <c r="N537" s="31"/>
      <c r="O537" s="31"/>
      <c r="P537" s="31"/>
      <c r="Q537" s="31"/>
      <c r="R537" s="31"/>
      <c r="S537" s="31"/>
      <c r="W537" s="31"/>
      <c r="X537" s="31"/>
      <c r="Y537" s="213"/>
      <c r="Z537" s="213"/>
      <c r="AA537" s="213"/>
      <c r="AB537" s="213"/>
      <c r="AC537" s="213"/>
      <c r="AD537" s="213"/>
      <c r="AK537" s="213"/>
      <c r="AL537" s="213"/>
      <c r="AM537" s="213"/>
      <c r="AN537" s="213"/>
      <c r="AO537" s="213"/>
    </row>
    <row r="538" spans="3:41" x14ac:dyDescent="0.25">
      <c r="C538" s="31"/>
      <c r="D538" s="31"/>
      <c r="E538" s="31"/>
      <c r="F538" s="31"/>
      <c r="G538" s="31"/>
      <c r="H538" s="31"/>
      <c r="I538" s="31"/>
      <c r="J538" s="31"/>
      <c r="K538" s="31"/>
      <c r="L538" s="31"/>
      <c r="M538" s="31"/>
      <c r="N538" s="31"/>
      <c r="O538" s="31"/>
      <c r="P538" s="31"/>
      <c r="Q538" s="31"/>
      <c r="R538" s="31"/>
      <c r="S538" s="31"/>
      <c r="W538" s="31"/>
      <c r="X538" s="31"/>
      <c r="Y538" s="213"/>
      <c r="Z538" s="213"/>
      <c r="AA538" s="213"/>
      <c r="AB538" s="213"/>
      <c r="AC538" s="213"/>
      <c r="AD538" s="213"/>
      <c r="AK538" s="213"/>
      <c r="AL538" s="213"/>
      <c r="AM538" s="213"/>
      <c r="AN538" s="213"/>
      <c r="AO538" s="213"/>
    </row>
    <row r="539" spans="3:41" x14ac:dyDescent="0.25">
      <c r="C539" s="31"/>
      <c r="D539" s="31"/>
      <c r="E539" s="31"/>
      <c r="F539" s="31"/>
      <c r="G539" s="31"/>
      <c r="H539" s="31"/>
      <c r="I539" s="31"/>
      <c r="J539" s="31"/>
      <c r="K539" s="31"/>
      <c r="L539" s="31"/>
      <c r="M539" s="31"/>
      <c r="N539" s="31"/>
      <c r="O539" s="31"/>
      <c r="P539" s="31"/>
      <c r="Q539" s="31"/>
      <c r="R539" s="31"/>
      <c r="S539" s="31"/>
      <c r="W539" s="31"/>
      <c r="X539" s="31"/>
      <c r="Y539" s="213"/>
      <c r="Z539" s="213"/>
      <c r="AA539" s="213"/>
      <c r="AB539" s="213"/>
      <c r="AC539" s="213"/>
      <c r="AD539" s="213"/>
      <c r="AK539" s="213"/>
      <c r="AL539" s="213"/>
      <c r="AM539" s="213"/>
      <c r="AN539" s="213"/>
      <c r="AO539" s="213"/>
    </row>
    <row r="540" spans="3:41" x14ac:dyDescent="0.25">
      <c r="C540" s="31"/>
      <c r="D540" s="31"/>
      <c r="E540" s="31"/>
      <c r="F540" s="31"/>
      <c r="G540" s="31"/>
      <c r="H540" s="31"/>
      <c r="I540" s="31"/>
      <c r="J540" s="31"/>
      <c r="K540" s="31"/>
      <c r="L540" s="31"/>
      <c r="M540" s="31"/>
      <c r="N540" s="31"/>
      <c r="O540" s="31"/>
      <c r="P540" s="31"/>
      <c r="Q540" s="31"/>
      <c r="R540" s="31"/>
      <c r="S540" s="31"/>
      <c r="W540" s="31"/>
      <c r="X540" s="31"/>
      <c r="Y540" s="213"/>
      <c r="Z540" s="213"/>
      <c r="AA540" s="213"/>
      <c r="AB540" s="213"/>
      <c r="AC540" s="213"/>
      <c r="AD540" s="213"/>
      <c r="AK540" s="213"/>
      <c r="AL540" s="213"/>
      <c r="AM540" s="213"/>
      <c r="AN540" s="213"/>
      <c r="AO540" s="213"/>
    </row>
    <row r="541" spans="3:41" x14ac:dyDescent="0.25">
      <c r="C541" s="31"/>
      <c r="D541" s="31"/>
      <c r="E541" s="31"/>
      <c r="F541" s="31"/>
      <c r="G541" s="31"/>
      <c r="H541" s="31"/>
      <c r="I541" s="31"/>
      <c r="J541" s="31"/>
      <c r="K541" s="31"/>
      <c r="L541" s="31"/>
      <c r="M541" s="31"/>
      <c r="N541" s="31"/>
      <c r="O541" s="31"/>
      <c r="P541" s="31"/>
      <c r="Q541" s="31"/>
      <c r="R541" s="31"/>
      <c r="S541" s="31"/>
      <c r="W541" s="31"/>
      <c r="X541" s="31"/>
      <c r="Y541" s="213"/>
      <c r="Z541" s="213"/>
      <c r="AA541" s="213"/>
      <c r="AB541" s="213"/>
      <c r="AC541" s="213"/>
      <c r="AD541" s="213"/>
      <c r="AK541" s="213"/>
      <c r="AL541" s="213"/>
      <c r="AM541" s="213"/>
      <c r="AN541" s="213"/>
      <c r="AO541" s="213"/>
    </row>
    <row r="542" spans="3:41" x14ac:dyDescent="0.25">
      <c r="C542" s="31"/>
      <c r="D542" s="31"/>
      <c r="E542" s="31"/>
      <c r="F542" s="31"/>
      <c r="G542" s="31"/>
      <c r="H542" s="31"/>
      <c r="I542" s="31"/>
      <c r="J542" s="31"/>
      <c r="K542" s="31"/>
      <c r="L542" s="31"/>
      <c r="M542" s="31"/>
      <c r="N542" s="31"/>
      <c r="O542" s="31"/>
      <c r="P542" s="31"/>
      <c r="Q542" s="31"/>
      <c r="R542" s="31"/>
      <c r="S542" s="31"/>
      <c r="W542" s="31"/>
      <c r="X542" s="31"/>
      <c r="Y542" s="213"/>
      <c r="Z542" s="213"/>
      <c r="AA542" s="213"/>
      <c r="AB542" s="213"/>
      <c r="AC542" s="213"/>
      <c r="AD542" s="213"/>
      <c r="AK542" s="213"/>
      <c r="AL542" s="213"/>
      <c r="AM542" s="213"/>
      <c r="AN542" s="213"/>
      <c r="AO542" s="213"/>
    </row>
    <row r="543" spans="3:41" x14ac:dyDescent="0.25">
      <c r="C543" s="31"/>
      <c r="D543" s="31"/>
      <c r="E543" s="31"/>
      <c r="F543" s="31"/>
      <c r="G543" s="31"/>
      <c r="H543" s="31"/>
      <c r="I543" s="31"/>
      <c r="J543" s="31"/>
      <c r="K543" s="31"/>
      <c r="L543" s="31"/>
      <c r="M543" s="31"/>
      <c r="N543" s="31"/>
      <c r="O543" s="31"/>
      <c r="P543" s="31"/>
      <c r="Q543" s="31"/>
      <c r="R543" s="31"/>
      <c r="S543" s="31"/>
      <c r="W543" s="31"/>
      <c r="X543" s="31"/>
      <c r="Y543" s="213"/>
      <c r="Z543" s="213"/>
      <c r="AA543" s="213"/>
      <c r="AB543" s="213"/>
      <c r="AC543" s="213"/>
      <c r="AD543" s="213"/>
      <c r="AK543" s="213"/>
      <c r="AL543" s="213"/>
      <c r="AM543" s="213"/>
      <c r="AN543" s="213"/>
      <c r="AO543" s="213"/>
    </row>
    <row r="544" spans="3:41" x14ac:dyDescent="0.25">
      <c r="C544" s="31"/>
      <c r="D544" s="31"/>
      <c r="E544" s="31"/>
      <c r="F544" s="31"/>
      <c r="G544" s="31"/>
      <c r="H544" s="31"/>
      <c r="I544" s="31"/>
      <c r="J544" s="31"/>
      <c r="K544" s="31"/>
      <c r="L544" s="31"/>
      <c r="M544" s="31"/>
      <c r="N544" s="31"/>
      <c r="O544" s="31"/>
      <c r="P544" s="31"/>
      <c r="Q544" s="31"/>
      <c r="R544" s="31"/>
      <c r="S544" s="31"/>
      <c r="W544" s="31"/>
      <c r="X544" s="31"/>
      <c r="Y544" s="213"/>
      <c r="Z544" s="213"/>
      <c r="AA544" s="213"/>
      <c r="AB544" s="213"/>
      <c r="AC544" s="213"/>
      <c r="AD544" s="213"/>
      <c r="AK544" s="213"/>
      <c r="AL544" s="213"/>
      <c r="AM544" s="213"/>
      <c r="AN544" s="213"/>
      <c r="AO544" s="213"/>
    </row>
    <row r="545" spans="3:41" x14ac:dyDescent="0.25">
      <c r="C545" s="31"/>
      <c r="D545" s="31"/>
      <c r="E545" s="31"/>
      <c r="F545" s="31"/>
      <c r="G545" s="31"/>
      <c r="H545" s="31"/>
      <c r="I545" s="31"/>
      <c r="J545" s="31"/>
      <c r="K545" s="31"/>
      <c r="L545" s="31"/>
      <c r="M545" s="31"/>
      <c r="N545" s="31"/>
      <c r="O545" s="31"/>
      <c r="P545" s="31"/>
      <c r="Q545" s="31"/>
      <c r="R545" s="31"/>
      <c r="S545" s="31"/>
      <c r="W545" s="31"/>
      <c r="X545" s="31"/>
      <c r="Y545" s="213"/>
      <c r="Z545" s="213"/>
      <c r="AA545" s="213"/>
      <c r="AB545" s="213"/>
      <c r="AC545" s="213"/>
      <c r="AD545" s="213"/>
      <c r="AK545" s="213"/>
      <c r="AL545" s="213"/>
      <c r="AM545" s="213"/>
      <c r="AN545" s="213"/>
      <c r="AO545" s="213"/>
    </row>
    <row r="546" spans="3:41" x14ac:dyDescent="0.25">
      <c r="C546" s="31"/>
      <c r="D546" s="31"/>
      <c r="E546" s="31"/>
      <c r="F546" s="31"/>
      <c r="G546" s="31"/>
      <c r="H546" s="31"/>
      <c r="I546" s="31"/>
      <c r="J546" s="31"/>
      <c r="K546" s="31"/>
      <c r="L546" s="31"/>
      <c r="M546" s="31"/>
      <c r="N546" s="31"/>
      <c r="O546" s="31"/>
      <c r="P546" s="31"/>
      <c r="Q546" s="31"/>
      <c r="R546" s="31"/>
      <c r="S546" s="31"/>
      <c r="W546" s="31"/>
      <c r="X546" s="31"/>
      <c r="Y546" s="213"/>
      <c r="Z546" s="213"/>
      <c r="AA546" s="213"/>
      <c r="AB546" s="213"/>
      <c r="AC546" s="213"/>
      <c r="AD546" s="213"/>
      <c r="AK546" s="213"/>
      <c r="AL546" s="213"/>
      <c r="AM546" s="213"/>
      <c r="AN546" s="213"/>
      <c r="AO546" s="213"/>
    </row>
    <row r="547" spans="3:41" x14ac:dyDescent="0.25">
      <c r="C547" s="31"/>
      <c r="D547" s="31"/>
      <c r="E547" s="31"/>
      <c r="F547" s="31"/>
      <c r="G547" s="31"/>
      <c r="H547" s="31"/>
      <c r="I547" s="31"/>
      <c r="J547" s="31"/>
      <c r="K547" s="31"/>
      <c r="L547" s="31"/>
      <c r="M547" s="31"/>
      <c r="N547" s="31"/>
      <c r="O547" s="31"/>
      <c r="P547" s="31"/>
      <c r="Q547" s="31"/>
      <c r="R547" s="31"/>
      <c r="S547" s="31"/>
      <c r="W547" s="31"/>
      <c r="X547" s="31"/>
      <c r="Y547" s="213"/>
      <c r="Z547" s="213"/>
      <c r="AA547" s="213"/>
      <c r="AB547" s="213"/>
      <c r="AC547" s="213"/>
      <c r="AD547" s="213"/>
      <c r="AK547" s="213"/>
      <c r="AL547" s="213"/>
      <c r="AM547" s="213"/>
      <c r="AN547" s="213"/>
      <c r="AO547" s="213"/>
    </row>
    <row r="548" spans="3:41" x14ac:dyDescent="0.25">
      <c r="C548" s="31"/>
      <c r="D548" s="31"/>
      <c r="E548" s="31"/>
      <c r="F548" s="31"/>
      <c r="G548" s="31"/>
      <c r="H548" s="31"/>
      <c r="I548" s="31"/>
      <c r="J548" s="31"/>
      <c r="K548" s="31"/>
      <c r="L548" s="31"/>
      <c r="M548" s="31"/>
      <c r="N548" s="31"/>
      <c r="O548" s="31"/>
      <c r="P548" s="31"/>
      <c r="Q548" s="31"/>
      <c r="R548" s="31"/>
      <c r="S548" s="31"/>
      <c r="W548" s="31"/>
      <c r="X548" s="31"/>
      <c r="Y548" s="213"/>
      <c r="Z548" s="213"/>
      <c r="AA548" s="213"/>
      <c r="AB548" s="213"/>
      <c r="AC548" s="213"/>
      <c r="AD548" s="213"/>
      <c r="AK548" s="213"/>
      <c r="AL548" s="213"/>
      <c r="AM548" s="213"/>
      <c r="AN548" s="213"/>
      <c r="AO548" s="213"/>
    </row>
    <row r="549" spans="3:41" x14ac:dyDescent="0.25">
      <c r="C549" s="31"/>
      <c r="D549" s="31"/>
      <c r="E549" s="31"/>
      <c r="F549" s="31"/>
      <c r="G549" s="31"/>
      <c r="H549" s="31"/>
      <c r="I549" s="31"/>
      <c r="J549" s="31"/>
      <c r="K549" s="31"/>
      <c r="L549" s="31"/>
      <c r="M549" s="31"/>
      <c r="N549" s="31"/>
      <c r="O549" s="31"/>
      <c r="P549" s="31"/>
      <c r="Q549" s="31"/>
      <c r="R549" s="31"/>
      <c r="S549" s="31"/>
      <c r="W549" s="31"/>
      <c r="X549" s="31"/>
      <c r="Y549" s="213"/>
      <c r="Z549" s="213"/>
      <c r="AA549" s="213"/>
      <c r="AB549" s="213"/>
      <c r="AC549" s="213"/>
      <c r="AD549" s="213"/>
      <c r="AK549" s="213"/>
      <c r="AL549" s="213"/>
      <c r="AM549" s="213"/>
      <c r="AN549" s="213"/>
      <c r="AO549" s="213"/>
    </row>
    <row r="550" spans="3:41" x14ac:dyDescent="0.25">
      <c r="C550" s="31"/>
      <c r="D550" s="31"/>
      <c r="E550" s="31"/>
      <c r="F550" s="31"/>
      <c r="G550" s="31"/>
      <c r="H550" s="31"/>
      <c r="I550" s="31"/>
      <c r="J550" s="31"/>
      <c r="K550" s="31"/>
      <c r="L550" s="31"/>
      <c r="M550" s="31"/>
      <c r="N550" s="31"/>
      <c r="O550" s="31"/>
      <c r="P550" s="31"/>
      <c r="Q550" s="31"/>
      <c r="R550" s="31"/>
      <c r="S550" s="31"/>
      <c r="W550" s="31"/>
      <c r="X550" s="31"/>
      <c r="Y550" s="213"/>
      <c r="Z550" s="213"/>
      <c r="AA550" s="213"/>
      <c r="AB550" s="213"/>
      <c r="AC550" s="213"/>
      <c r="AD550" s="213"/>
      <c r="AK550" s="213"/>
      <c r="AL550" s="213"/>
      <c r="AM550" s="213"/>
      <c r="AN550" s="213"/>
      <c r="AO550" s="213"/>
    </row>
    <row r="551" spans="3:41" x14ac:dyDescent="0.25">
      <c r="C551" s="31"/>
      <c r="D551" s="31"/>
      <c r="E551" s="31"/>
      <c r="F551" s="31"/>
      <c r="G551" s="31"/>
      <c r="H551" s="31"/>
      <c r="I551" s="31"/>
      <c r="J551" s="31"/>
      <c r="K551" s="31"/>
      <c r="L551" s="31"/>
      <c r="M551" s="31"/>
      <c r="N551" s="31"/>
      <c r="O551" s="31"/>
      <c r="P551" s="31"/>
      <c r="Q551" s="31"/>
      <c r="R551" s="31"/>
      <c r="S551" s="31"/>
      <c r="W551" s="31"/>
      <c r="X551" s="31"/>
      <c r="Y551" s="213"/>
      <c r="Z551" s="213"/>
      <c r="AA551" s="213"/>
      <c r="AB551" s="213"/>
      <c r="AC551" s="213"/>
      <c r="AD551" s="213"/>
      <c r="AK551" s="213"/>
      <c r="AL551" s="213"/>
      <c r="AM551" s="213"/>
      <c r="AN551" s="213"/>
      <c r="AO551" s="213"/>
    </row>
    <row r="552" spans="3:41" x14ac:dyDescent="0.25">
      <c r="C552" s="31"/>
      <c r="D552" s="31"/>
      <c r="E552" s="31"/>
      <c r="F552" s="31"/>
      <c r="G552" s="31"/>
      <c r="H552" s="31"/>
      <c r="I552" s="31"/>
      <c r="J552" s="31"/>
      <c r="K552" s="31"/>
      <c r="L552" s="31"/>
      <c r="M552" s="31"/>
      <c r="N552" s="31"/>
      <c r="O552" s="31"/>
      <c r="P552" s="31"/>
      <c r="Q552" s="31"/>
      <c r="R552" s="31"/>
      <c r="S552" s="31"/>
      <c r="W552" s="31"/>
      <c r="X552" s="31"/>
      <c r="Y552" s="213"/>
      <c r="Z552" s="213"/>
      <c r="AA552" s="213"/>
      <c r="AB552" s="213"/>
      <c r="AC552" s="213"/>
      <c r="AD552" s="213"/>
      <c r="AK552" s="213"/>
      <c r="AL552" s="213"/>
      <c r="AM552" s="213"/>
      <c r="AN552" s="213"/>
      <c r="AO552" s="213"/>
    </row>
    <row r="553" spans="3:41" x14ac:dyDescent="0.25">
      <c r="C553" s="31"/>
      <c r="D553" s="31"/>
      <c r="E553" s="31"/>
      <c r="F553" s="31"/>
      <c r="G553" s="31"/>
      <c r="H553" s="31"/>
      <c r="I553" s="31"/>
      <c r="J553" s="31"/>
      <c r="K553" s="31"/>
      <c r="L553" s="31"/>
      <c r="M553" s="31"/>
      <c r="N553" s="31"/>
      <c r="O553" s="31"/>
      <c r="P553" s="31"/>
      <c r="Q553" s="31"/>
      <c r="R553" s="31"/>
      <c r="S553" s="31"/>
      <c r="W553" s="31"/>
      <c r="X553" s="31"/>
      <c r="Y553" s="213"/>
      <c r="Z553" s="213"/>
      <c r="AA553" s="213"/>
      <c r="AB553" s="213"/>
      <c r="AC553" s="213"/>
      <c r="AD553" s="213"/>
      <c r="AK553" s="213"/>
      <c r="AL553" s="213"/>
      <c r="AM553" s="213"/>
      <c r="AN553" s="213"/>
      <c r="AO553" s="213"/>
    </row>
    <row r="554" spans="3:41" x14ac:dyDescent="0.25">
      <c r="C554" s="31"/>
      <c r="D554" s="31"/>
      <c r="E554" s="31"/>
      <c r="F554" s="31"/>
      <c r="G554" s="31"/>
      <c r="H554" s="31"/>
      <c r="I554" s="31"/>
      <c r="J554" s="31"/>
      <c r="K554" s="31"/>
      <c r="L554" s="31"/>
      <c r="M554" s="31"/>
      <c r="N554" s="31"/>
      <c r="O554" s="31"/>
      <c r="P554" s="31"/>
      <c r="Q554" s="31"/>
      <c r="R554" s="31"/>
      <c r="S554" s="31"/>
      <c r="W554" s="31"/>
      <c r="X554" s="31"/>
      <c r="Y554" s="213"/>
      <c r="Z554" s="213"/>
      <c r="AA554" s="213"/>
      <c r="AB554" s="213"/>
      <c r="AC554" s="213"/>
      <c r="AD554" s="213"/>
      <c r="AK554" s="213"/>
      <c r="AL554" s="213"/>
      <c r="AM554" s="213"/>
      <c r="AN554" s="213"/>
      <c r="AO554" s="213"/>
    </row>
    <row r="555" spans="3:41" x14ac:dyDescent="0.25">
      <c r="C555" s="31"/>
      <c r="D555" s="31"/>
      <c r="E555" s="31"/>
      <c r="F555" s="31"/>
      <c r="G555" s="31"/>
      <c r="H555" s="31"/>
      <c r="I555" s="31"/>
      <c r="J555" s="31"/>
      <c r="K555" s="31"/>
      <c r="L555" s="31"/>
      <c r="M555" s="31"/>
      <c r="N555" s="31"/>
      <c r="O555" s="31"/>
      <c r="P555" s="31"/>
      <c r="Q555" s="31"/>
      <c r="R555" s="31"/>
      <c r="S555" s="31"/>
      <c r="W555" s="31"/>
      <c r="X555" s="31"/>
      <c r="Y555" s="213"/>
      <c r="Z555" s="213"/>
      <c r="AA555" s="213"/>
      <c r="AB555" s="213"/>
      <c r="AC555" s="213"/>
      <c r="AD555" s="213"/>
      <c r="AK555" s="213"/>
      <c r="AL555" s="213"/>
      <c r="AM555" s="213"/>
      <c r="AN555" s="213"/>
      <c r="AO555" s="213"/>
    </row>
    <row r="556" spans="3:41" x14ac:dyDescent="0.25">
      <c r="C556" s="31"/>
      <c r="D556" s="31"/>
      <c r="E556" s="31"/>
      <c r="F556" s="31"/>
      <c r="G556" s="31"/>
      <c r="H556" s="31"/>
      <c r="I556" s="31"/>
      <c r="J556" s="31"/>
      <c r="K556" s="31"/>
      <c r="L556" s="31"/>
      <c r="M556" s="31"/>
      <c r="N556" s="31"/>
      <c r="O556" s="31"/>
      <c r="P556" s="31"/>
      <c r="Q556" s="31"/>
      <c r="R556" s="31"/>
      <c r="S556" s="31"/>
      <c r="W556" s="31"/>
      <c r="X556" s="31"/>
      <c r="Y556" s="213"/>
      <c r="Z556" s="213"/>
      <c r="AA556" s="213"/>
      <c r="AB556" s="213"/>
      <c r="AC556" s="213"/>
      <c r="AD556" s="213"/>
      <c r="AK556" s="213"/>
      <c r="AL556" s="213"/>
      <c r="AM556" s="213"/>
      <c r="AN556" s="213"/>
      <c r="AO556" s="213"/>
    </row>
    <row r="557" spans="3:41" x14ac:dyDescent="0.25">
      <c r="C557" s="31"/>
      <c r="D557" s="31"/>
      <c r="E557" s="31"/>
      <c r="F557" s="31"/>
      <c r="G557" s="31"/>
      <c r="H557" s="31"/>
      <c r="I557" s="31"/>
      <c r="J557" s="31"/>
      <c r="K557" s="31"/>
      <c r="L557" s="31"/>
      <c r="M557" s="31"/>
      <c r="N557" s="31"/>
      <c r="O557" s="31"/>
      <c r="P557" s="31"/>
      <c r="Q557" s="31"/>
      <c r="R557" s="31"/>
      <c r="S557" s="31"/>
      <c r="W557" s="31"/>
      <c r="X557" s="31"/>
      <c r="Y557" s="213"/>
      <c r="Z557" s="213"/>
      <c r="AA557" s="213"/>
      <c r="AB557" s="213"/>
      <c r="AC557" s="213"/>
      <c r="AD557" s="213"/>
      <c r="AK557" s="213"/>
      <c r="AL557" s="213"/>
      <c r="AM557" s="213"/>
      <c r="AN557" s="213"/>
      <c r="AO557" s="213"/>
    </row>
    <row r="558" spans="3:41" x14ac:dyDescent="0.25">
      <c r="C558" s="31"/>
      <c r="D558" s="31"/>
      <c r="E558" s="31"/>
      <c r="F558" s="31"/>
      <c r="G558" s="31"/>
      <c r="H558" s="31"/>
      <c r="I558" s="31"/>
      <c r="J558" s="31"/>
      <c r="K558" s="31"/>
      <c r="L558" s="31"/>
      <c r="M558" s="31"/>
      <c r="N558" s="31"/>
      <c r="O558" s="31"/>
      <c r="P558" s="31"/>
      <c r="Q558" s="31"/>
      <c r="R558" s="31"/>
      <c r="S558" s="31"/>
      <c r="W558" s="31"/>
      <c r="X558" s="31"/>
      <c r="Y558" s="213"/>
      <c r="Z558" s="213"/>
      <c r="AA558" s="213"/>
      <c r="AB558" s="213"/>
      <c r="AC558" s="213"/>
      <c r="AD558" s="213"/>
      <c r="AK558" s="213"/>
      <c r="AL558" s="213"/>
      <c r="AM558" s="213"/>
      <c r="AN558" s="213"/>
      <c r="AO558" s="213"/>
    </row>
    <row r="559" spans="3:41" x14ac:dyDescent="0.25">
      <c r="C559" s="31"/>
      <c r="D559" s="31"/>
      <c r="E559" s="31"/>
      <c r="F559" s="31"/>
      <c r="G559" s="31"/>
      <c r="H559" s="31"/>
      <c r="I559" s="31"/>
      <c r="J559" s="31"/>
      <c r="K559" s="31"/>
      <c r="L559" s="31"/>
      <c r="M559" s="31"/>
      <c r="N559" s="31"/>
      <c r="O559" s="31"/>
      <c r="P559" s="31"/>
      <c r="Q559" s="31"/>
      <c r="R559" s="31"/>
      <c r="S559" s="31"/>
      <c r="W559" s="31"/>
      <c r="X559" s="31"/>
      <c r="Y559" s="213"/>
      <c r="Z559" s="213"/>
      <c r="AA559" s="213"/>
      <c r="AB559" s="213"/>
      <c r="AC559" s="213"/>
      <c r="AD559" s="213"/>
      <c r="AK559" s="213"/>
      <c r="AL559" s="213"/>
      <c r="AM559" s="213"/>
      <c r="AN559" s="213"/>
      <c r="AO559" s="213"/>
    </row>
    <row r="560" spans="3:41" x14ac:dyDescent="0.25">
      <c r="C560" s="31"/>
      <c r="D560" s="31"/>
      <c r="E560" s="31"/>
      <c r="F560" s="31"/>
      <c r="G560" s="31"/>
      <c r="H560" s="31"/>
      <c r="I560" s="31"/>
      <c r="J560" s="31"/>
      <c r="K560" s="31"/>
      <c r="L560" s="31"/>
      <c r="M560" s="31"/>
      <c r="N560" s="31"/>
      <c r="O560" s="31"/>
      <c r="P560" s="31"/>
      <c r="Q560" s="31"/>
      <c r="R560" s="31"/>
      <c r="S560" s="31"/>
      <c r="W560" s="31"/>
      <c r="X560" s="31"/>
      <c r="Y560" s="213"/>
      <c r="Z560" s="213"/>
      <c r="AA560" s="213"/>
      <c r="AB560" s="213"/>
      <c r="AC560" s="213"/>
      <c r="AD560" s="213"/>
      <c r="AK560" s="213"/>
      <c r="AL560" s="213"/>
      <c r="AM560" s="213"/>
      <c r="AN560" s="213"/>
      <c r="AO560" s="213"/>
    </row>
    <row r="561" spans="3:41" x14ac:dyDescent="0.25">
      <c r="C561" s="31"/>
      <c r="D561" s="31"/>
      <c r="E561" s="31"/>
      <c r="F561" s="31"/>
      <c r="G561" s="31"/>
      <c r="H561" s="31"/>
      <c r="I561" s="31"/>
      <c r="J561" s="31"/>
      <c r="K561" s="31"/>
      <c r="L561" s="31"/>
      <c r="M561" s="31"/>
      <c r="N561" s="31"/>
      <c r="O561" s="31"/>
      <c r="P561" s="31"/>
      <c r="Q561" s="31"/>
      <c r="R561" s="31"/>
      <c r="S561" s="31"/>
      <c r="W561" s="31"/>
      <c r="X561" s="31"/>
      <c r="Y561" s="213"/>
      <c r="Z561" s="213"/>
      <c r="AA561" s="213"/>
      <c r="AB561" s="213"/>
      <c r="AC561" s="213"/>
      <c r="AD561" s="213"/>
      <c r="AK561" s="213"/>
      <c r="AL561" s="213"/>
      <c r="AM561" s="213"/>
      <c r="AN561" s="213"/>
      <c r="AO561" s="213"/>
    </row>
    <row r="562" spans="3:41" x14ac:dyDescent="0.25">
      <c r="C562" s="31"/>
      <c r="D562" s="31"/>
      <c r="E562" s="31"/>
      <c r="F562" s="31"/>
      <c r="G562" s="31"/>
      <c r="H562" s="31"/>
      <c r="I562" s="31"/>
      <c r="J562" s="31"/>
      <c r="K562" s="31"/>
      <c r="L562" s="31"/>
      <c r="M562" s="31"/>
      <c r="N562" s="31"/>
      <c r="O562" s="31"/>
      <c r="P562" s="31"/>
      <c r="Q562" s="31"/>
      <c r="R562" s="31"/>
      <c r="S562" s="31"/>
      <c r="W562" s="31"/>
      <c r="X562" s="31"/>
      <c r="Y562" s="213"/>
      <c r="Z562" s="213"/>
      <c r="AA562" s="213"/>
      <c r="AB562" s="213"/>
      <c r="AC562" s="213"/>
      <c r="AD562" s="213"/>
      <c r="AK562" s="213"/>
      <c r="AL562" s="213"/>
      <c r="AM562" s="213"/>
      <c r="AN562" s="213"/>
      <c r="AO562" s="213"/>
    </row>
    <row r="563" spans="3:41" x14ac:dyDescent="0.25">
      <c r="C563" s="31"/>
      <c r="D563" s="31"/>
      <c r="E563" s="31"/>
      <c r="F563" s="31"/>
      <c r="G563" s="31"/>
      <c r="H563" s="31"/>
      <c r="I563" s="31"/>
      <c r="J563" s="31"/>
      <c r="K563" s="31"/>
      <c r="L563" s="31"/>
      <c r="M563" s="31"/>
      <c r="N563" s="31"/>
      <c r="O563" s="31"/>
      <c r="P563" s="31"/>
      <c r="Q563" s="31"/>
      <c r="R563" s="31"/>
      <c r="S563" s="31"/>
      <c r="W563" s="31"/>
      <c r="X563" s="31"/>
      <c r="Y563" s="213"/>
      <c r="Z563" s="213"/>
      <c r="AA563" s="213"/>
      <c r="AB563" s="213"/>
      <c r="AC563" s="213"/>
      <c r="AD563" s="213"/>
      <c r="AK563" s="213"/>
      <c r="AL563" s="213"/>
      <c r="AM563" s="213"/>
      <c r="AN563" s="213"/>
      <c r="AO563" s="213"/>
    </row>
    <row r="564" spans="3:41" x14ac:dyDescent="0.25">
      <c r="C564" s="31"/>
      <c r="D564" s="31"/>
      <c r="E564" s="31"/>
      <c r="F564" s="31"/>
      <c r="G564" s="31"/>
      <c r="H564" s="31"/>
      <c r="I564" s="31"/>
      <c r="J564" s="31"/>
      <c r="K564" s="31"/>
      <c r="L564" s="31"/>
      <c r="M564" s="31"/>
      <c r="N564" s="31"/>
      <c r="O564" s="31"/>
      <c r="P564" s="31"/>
      <c r="Q564" s="31"/>
      <c r="R564" s="31"/>
      <c r="S564" s="31"/>
      <c r="W564" s="31"/>
      <c r="X564" s="31"/>
      <c r="Y564" s="213"/>
      <c r="Z564" s="213"/>
      <c r="AA564" s="213"/>
      <c r="AB564" s="213"/>
      <c r="AC564" s="213"/>
      <c r="AD564" s="213"/>
      <c r="AK564" s="213"/>
      <c r="AL564" s="213"/>
      <c r="AM564" s="213"/>
      <c r="AN564" s="213"/>
      <c r="AO564" s="213"/>
    </row>
    <row r="565" spans="3:41" x14ac:dyDescent="0.25">
      <c r="C565" s="31"/>
      <c r="D565" s="31"/>
      <c r="E565" s="31"/>
      <c r="F565" s="31"/>
      <c r="G565" s="31"/>
      <c r="H565" s="31"/>
      <c r="I565" s="31"/>
      <c r="J565" s="31"/>
      <c r="K565" s="31"/>
      <c r="L565" s="31"/>
      <c r="M565" s="31"/>
      <c r="N565" s="31"/>
      <c r="O565" s="31"/>
      <c r="P565" s="31"/>
      <c r="Q565" s="31"/>
      <c r="R565" s="31"/>
      <c r="S565" s="31"/>
      <c r="W565" s="31"/>
      <c r="X565" s="31"/>
      <c r="Y565" s="213"/>
      <c r="Z565" s="213"/>
      <c r="AA565" s="213"/>
      <c r="AB565" s="213"/>
      <c r="AC565" s="213"/>
      <c r="AD565" s="213"/>
      <c r="AK565" s="213"/>
      <c r="AL565" s="213"/>
      <c r="AM565" s="213"/>
      <c r="AN565" s="213"/>
      <c r="AO565" s="213"/>
    </row>
    <row r="566" spans="3:41" x14ac:dyDescent="0.25">
      <c r="C566" s="31"/>
      <c r="D566" s="31"/>
      <c r="E566" s="31"/>
      <c r="F566" s="31"/>
      <c r="G566" s="31"/>
      <c r="H566" s="31"/>
      <c r="I566" s="31"/>
      <c r="J566" s="31"/>
      <c r="K566" s="31"/>
      <c r="L566" s="31"/>
      <c r="M566" s="31"/>
      <c r="N566" s="31"/>
      <c r="O566" s="31"/>
      <c r="P566" s="31"/>
      <c r="Q566" s="31"/>
      <c r="R566" s="31"/>
      <c r="S566" s="31"/>
      <c r="W566" s="31"/>
      <c r="X566" s="31"/>
      <c r="Y566" s="213"/>
      <c r="Z566" s="213"/>
      <c r="AA566" s="213"/>
      <c r="AB566" s="213"/>
      <c r="AC566" s="213"/>
      <c r="AD566" s="213"/>
      <c r="AK566" s="213"/>
      <c r="AL566" s="213"/>
      <c r="AM566" s="213"/>
      <c r="AN566" s="213"/>
      <c r="AO566" s="213"/>
    </row>
    <row r="567" spans="3:41" x14ac:dyDescent="0.25">
      <c r="C567" s="31"/>
      <c r="D567" s="31"/>
      <c r="E567" s="31"/>
      <c r="F567" s="31"/>
      <c r="G567" s="31"/>
      <c r="H567" s="31"/>
      <c r="I567" s="31"/>
      <c r="J567" s="31"/>
      <c r="K567" s="31"/>
      <c r="L567" s="31"/>
      <c r="M567" s="31"/>
      <c r="N567" s="31"/>
      <c r="O567" s="31"/>
      <c r="P567" s="31"/>
      <c r="Q567" s="31"/>
      <c r="R567" s="31"/>
      <c r="S567" s="31"/>
      <c r="W567" s="31"/>
      <c r="X567" s="31"/>
      <c r="Y567" s="213"/>
      <c r="Z567" s="213"/>
      <c r="AA567" s="213"/>
      <c r="AB567" s="213"/>
      <c r="AC567" s="213"/>
      <c r="AD567" s="213"/>
      <c r="AK567" s="213"/>
      <c r="AL567" s="213"/>
      <c r="AM567" s="213"/>
      <c r="AN567" s="213"/>
      <c r="AO567" s="213"/>
    </row>
    <row r="568" spans="3:41" x14ac:dyDescent="0.25">
      <c r="C568" s="31"/>
      <c r="D568" s="31"/>
      <c r="E568" s="31"/>
      <c r="F568" s="31"/>
      <c r="G568" s="31"/>
      <c r="H568" s="31"/>
      <c r="I568" s="31"/>
      <c r="J568" s="31"/>
      <c r="K568" s="31"/>
      <c r="L568" s="31"/>
      <c r="M568" s="31"/>
      <c r="N568" s="31"/>
      <c r="O568" s="31"/>
      <c r="P568" s="31"/>
      <c r="Q568" s="31"/>
      <c r="R568" s="31"/>
      <c r="S568" s="31"/>
      <c r="W568" s="31"/>
      <c r="X568" s="31"/>
      <c r="Y568" s="213"/>
      <c r="Z568" s="213"/>
      <c r="AA568" s="213"/>
      <c r="AB568" s="213"/>
      <c r="AC568" s="213"/>
      <c r="AD568" s="213"/>
      <c r="AK568" s="213"/>
      <c r="AL568" s="213"/>
      <c r="AM568" s="213"/>
      <c r="AN568" s="213"/>
      <c r="AO568" s="213"/>
    </row>
  </sheetData>
  <sheetProtection sheet="1" objects="1" scenarios="1" selectLockedCells="1" sort="0" autoFilter="0"/>
  <protectedRanges>
    <protectedRange sqref="K6:K502" name="Range1_1"/>
    <protectedRange sqref="A4:B5 A3 A1:B2 C1:AR5 L6:AR502 A6:J502" name="Range1"/>
  </protectedRanges>
  <mergeCells count="16">
    <mergeCell ref="I4:K4"/>
    <mergeCell ref="C2:X2"/>
    <mergeCell ref="A3:A4"/>
    <mergeCell ref="T1:V1"/>
    <mergeCell ref="AK4:AO4"/>
    <mergeCell ref="Y3:AO3"/>
    <mergeCell ref="Y4:AG4"/>
    <mergeCell ref="O3:R4"/>
    <mergeCell ref="S3:S4"/>
    <mergeCell ref="W3:W4"/>
    <mergeCell ref="X3:X4"/>
    <mergeCell ref="T3:V4"/>
    <mergeCell ref="C3:E4"/>
    <mergeCell ref="L4:N4"/>
    <mergeCell ref="F3:N3"/>
    <mergeCell ref="F4:H4"/>
  </mergeCells>
  <conditionalFormatting sqref="G6:G502">
    <cfRule type="expression" dxfId="77" priority="42">
      <formula>$Z6&lt;&gt;"OK"</formula>
    </cfRule>
  </conditionalFormatting>
  <conditionalFormatting sqref="H6:J502">
    <cfRule type="expression" dxfId="76" priority="41">
      <formula>$AA6&lt;&gt;"ok"</formula>
    </cfRule>
  </conditionalFormatting>
  <conditionalFormatting sqref="Q1:R1">
    <cfRule type="expression" dxfId="75" priority="37">
      <formula>LEN($Q$1)&gt;1</formula>
    </cfRule>
  </conditionalFormatting>
  <conditionalFormatting sqref="F1">
    <cfRule type="expression" dxfId="74" priority="36">
      <formula>LEN($F$1)&gt;0</formula>
    </cfRule>
  </conditionalFormatting>
  <conditionalFormatting sqref="X6:X502">
    <cfRule type="expression" dxfId="73" priority="35">
      <formula>LEN($X6)&gt;1</formula>
    </cfRule>
  </conditionalFormatting>
  <conditionalFormatting sqref="G1:J1">
    <cfRule type="expression" dxfId="72" priority="34">
      <formula>LEN(G$1)&gt;0</formula>
    </cfRule>
  </conditionalFormatting>
  <conditionalFormatting sqref="P6:P502">
    <cfRule type="expression" dxfId="71" priority="31">
      <formula>($O6&lt;&gt;"mixture")</formula>
    </cfRule>
  </conditionalFormatting>
  <conditionalFormatting sqref="S6:S502">
    <cfRule type="expression" dxfId="70" priority="12">
      <formula>ISBLANK(F6)</formula>
    </cfRule>
  </conditionalFormatting>
  <conditionalFormatting sqref="O6:O502">
    <cfRule type="expression" dxfId="69" priority="47">
      <formula>ISBLANK($F6)</formula>
    </cfRule>
  </conditionalFormatting>
  <conditionalFormatting sqref="Q6:Q502">
    <cfRule type="expression" dxfId="68" priority="48">
      <formula>ISBLANK(F6)</formula>
    </cfRule>
  </conditionalFormatting>
  <conditionalFormatting sqref="R6:R502">
    <cfRule type="expression" dxfId="67" priority="49">
      <formula>ISBLANK(F6)</formula>
    </cfRule>
  </conditionalFormatting>
  <conditionalFormatting sqref="W6:W502">
    <cfRule type="expression" dxfId="66" priority="52">
      <formula>ISBLANK(F6)</formula>
    </cfRule>
  </conditionalFormatting>
  <conditionalFormatting sqref="F6:F502">
    <cfRule type="expression" dxfId="65" priority="10">
      <formula>$AB6="not ok"</formula>
    </cfRule>
  </conditionalFormatting>
  <conditionalFormatting sqref="U6:V502">
    <cfRule type="expression" dxfId="64" priority="6">
      <formula>LEN($K6)=0</formula>
    </cfRule>
  </conditionalFormatting>
  <conditionalFormatting sqref="T6:T502">
    <cfRule type="expression" dxfId="63" priority="2">
      <formula>LEN($J6)=0</formula>
    </cfRule>
  </conditionalFormatting>
  <conditionalFormatting sqref="T1:V1">
    <cfRule type="containsText" dxfId="62" priority="1" operator="containsText" text="*">
      <formula>NOT(ISERROR(SEARCH("*",T1)))</formula>
    </cfRule>
  </conditionalFormatting>
  <dataValidations xWindow="1185" yWindow="409" count="16">
    <dataValidation type="date" allowBlank="1" showInputMessage="1" showErrorMessage="1" error="Insert a date in the following format dd/mm/yyyy" sqref="D6:D502">
      <formula1>29221</formula1>
      <formula2>109575</formula2>
    </dataValidation>
    <dataValidation allowBlank="1" showInputMessage="1" showErrorMessage="1" error="EC number in the wrong format" prompt="Inster EC number in the right format" sqref="L569:L1048576 L5:L502"/>
    <dataValidation type="custom" allowBlank="1" showInputMessage="1" showErrorMessage="1" sqref="S6:S502">
      <formula1>LEN(F6)&gt;1</formula1>
    </dataValidation>
    <dataValidation type="list" showInputMessage="1" showErrorMessage="1" sqref="O6:O502">
      <formula1>IF(LEN($F6)&gt;1,Stockpile_type,Fakelist)</formula1>
    </dataValidation>
    <dataValidation type="list" allowBlank="1" showInputMessage="1" showErrorMessage="1" sqref="E6:E502">
      <formula1>TRUE_FALSE</formula1>
    </dataValidation>
    <dataValidation type="custom" showInputMessage="1" showErrorMessage="1" sqref="P6:P502">
      <formula1>O6="mixture"</formula1>
    </dataValidation>
    <dataValidation type="custom" showInputMessage="1" showErrorMessage="1" error="Insert a numeric value" sqref="Q6:Q502">
      <formula1>AND(LEN(F6)&gt;1,ISNUMBER(Q6))</formula1>
    </dataValidation>
    <dataValidation type="custom" allowBlank="1" showInputMessage="1" showErrorMessage="1" error="Insert a numeric value" sqref="R6:R502">
      <formula1>AND(LEN(F6)&gt;1,ISNUMBER(R6))</formula1>
    </dataValidation>
    <dataValidation type="list" allowBlank="1" showInputMessage="1" showErrorMessage="1" sqref="V6:V502">
      <formula1>INDIRECT($AG6)</formula1>
    </dataValidation>
    <dataValidation type="list" allowBlank="1" showInputMessage="1" showErrorMessage="1" sqref="U6:U502">
      <formula1>INDIRECT($AF6)</formula1>
    </dataValidation>
    <dataValidation type="list" allowBlank="1" showInputMessage="1" showErrorMessage="1" sqref="A5 B6">
      <formula1>Yes_No</formula1>
    </dataValidation>
    <dataValidation type="list" allowBlank="1" showInputMessage="1" showErrorMessage="1" sqref="T6:T502">
      <formula1>IF($O6&lt;&gt;"article",INDIRECT($AE6),IF($O6="article",INDIRECT($AH6),Fakelist))</formula1>
    </dataValidation>
    <dataValidation type="list" showInputMessage="1" showErrorMessage="1" error="Select a a substance entry as listed in the POPs Regulation. If you want to remove the value is &quot;delete&quot; in your keyboard, not the backspace." prompt="Select an entry from the Annex I or II of the POPs Regulation" sqref="F6 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F304 F306 F308 F310 F312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ormula1>IF($AB6="ok",Annex_I_II_entries,Fakelist)</formula1>
    </dataValidation>
    <dataValidation type="list" showInputMessage="1" showErrorMessage="1" error="Chose an entry in column A and then select the EC number from the dropdown list. The EC is only needed for group entries.  If you want to remove the value is &quot;delete&quot; in your keyboard, not the backspace." prompt="Only needed for group entries._x000a_Please select the relevant EC number/List number from the dropdown list. " sqref="G6:G502">
      <formula1>IF($Z6="OK",INDIRECT(AC6),Fakelist)</formula1>
    </dataValidation>
    <dataValidation type="list" showInputMessage="1" showErrorMessage="1" error="Chose an entry in column F and then select the CAS number from the dropdown list. The CAS is only needed for group entries.  If you want to remove the value is &quot;delete&quot; in your keyboard, not the backspace." prompt="Only needed for group entries._x000a_Please select the relevant CAS number from the dropdown list." sqref="H6:H502">
      <formula1>IF($AA6="ok",INDIRECT(AD6),Fakelist)</formula1>
    </dataValidation>
    <dataValidation type="list" showInputMessage="1" showErrorMessage="1" error="Select a a substance entry as listed in the POPs Regulation.  If you want to remove the value is &quot;delete&quot; in your keyboard, not the backspace." prompt="Select an entry from the Annex I or II of the POPs Regulation"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F311 F313 F315 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ormula1>IF($AB7="ok",Annex_I_II_entries,Fakelist)</formula1>
    </dataValidation>
  </dataValidation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23EF73CB-524C-4CE9-99F8-9D5857FD1633}">
            <xm:f>IF(O6&lt;&gt;"article",NOT(ISNUMBER(MATCH($T6,'use info (level2)'!$2:$2,0))),IF(O6="article",(NOT(ISNUMBER(MATCH($T6,'article info (level 2)'!$2:$2,0))))))</xm:f>
            <x14:dxf>
              <fill>
                <patternFill>
                  <bgColor theme="3" tint="0.79998168889431442"/>
                </patternFill>
              </fill>
            </x14:dxf>
          </x14:cfRule>
          <xm:sqref>U6:U502</xm:sqref>
        </x14:conditionalFormatting>
        <x14:conditionalFormatting xmlns:xm="http://schemas.microsoft.com/office/excel/2006/main">
          <x14:cfRule type="expression" priority="4" id="{1B6C465D-5CB7-48FF-8E2B-FBED9CF6C154}">
            <xm:f>IF(O6&lt;&gt;"article",NOT(ISNUMBER(MATCH($U6,'use info (level3)'!$2:$2,0))),IF(O6="article",(NOT(ISNUMBER(MATCH($U6,'article info (level 3)'!$2:$2,0))))))</xm:f>
            <x14:dxf>
              <fill>
                <patternFill>
                  <bgColor theme="3" tint="0.79998168889431442"/>
                </patternFill>
              </fill>
            </x14:dxf>
          </x14:cfRule>
          <xm:sqref>V6:V502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G785"/>
  <sheetViews>
    <sheetView zoomScale="85" zoomScaleNormal="85" workbookViewId="0">
      <selection activeCell="G5" sqref="G5"/>
    </sheetView>
  </sheetViews>
  <sheetFormatPr defaultColWidth="9.140625" defaultRowHeight="15" x14ac:dyDescent="0.25"/>
  <cols>
    <col min="1" max="1" width="8.28515625" style="129" customWidth="1"/>
    <col min="2" max="2" width="38.28515625" style="24" customWidth="1"/>
    <col min="3" max="3" width="16.5703125" style="24" hidden="1" customWidth="1"/>
    <col min="4" max="4" width="17.7109375" style="24" customWidth="1"/>
    <col min="5" max="5" width="15.28515625" style="24" customWidth="1"/>
    <col min="6" max="6" width="15.5703125" style="24" customWidth="1"/>
    <col min="7" max="7" width="103.28515625" style="24" customWidth="1"/>
    <col min="8" max="16384" width="9.140625" style="24"/>
  </cols>
  <sheetData>
    <row r="1" spans="1:7" ht="84" customHeight="1" x14ac:dyDescent="0.25">
      <c r="A1" s="327" t="s">
        <v>521</v>
      </c>
      <c r="B1" s="327"/>
      <c r="C1" s="327"/>
      <c r="D1" s="327"/>
      <c r="E1" s="327"/>
      <c r="F1" s="327"/>
      <c r="G1" s="328"/>
    </row>
    <row r="2" spans="1:7" ht="15.75" x14ac:dyDescent="0.25">
      <c r="A2" s="329" t="s">
        <v>522</v>
      </c>
      <c r="B2" s="330"/>
      <c r="C2" s="330"/>
      <c r="D2" s="330"/>
      <c r="E2" s="330"/>
      <c r="F2" s="330"/>
      <c r="G2" s="331"/>
    </row>
    <row r="3" spans="1:7" ht="30" x14ac:dyDescent="0.25">
      <c r="A3" s="83" t="s">
        <v>523</v>
      </c>
      <c r="B3" s="83" t="s">
        <v>524</v>
      </c>
      <c r="C3" s="83" t="s">
        <v>525</v>
      </c>
      <c r="D3" s="83" t="s">
        <v>526</v>
      </c>
      <c r="E3" s="84" t="s">
        <v>527</v>
      </c>
      <c r="F3" s="84" t="s">
        <v>528</v>
      </c>
      <c r="G3" s="84" t="s">
        <v>529</v>
      </c>
    </row>
    <row r="4" spans="1:7" x14ac:dyDescent="0.25">
      <c r="A4" s="121">
        <v>1990</v>
      </c>
      <c r="B4" s="122" t="s">
        <v>111</v>
      </c>
      <c r="C4" s="123" t="str">
        <f>VLOOKUP(Table13[[#This Row],[Substance]],'Reference data SID'!D:Q,14,FALSE)</f>
        <v>100.003.886</v>
      </c>
      <c r="D4" s="122" t="s">
        <v>530</v>
      </c>
      <c r="E4" s="124"/>
      <c r="F4" s="124"/>
      <c r="G4" s="124"/>
    </row>
    <row r="5" spans="1:7" x14ac:dyDescent="0.25">
      <c r="A5" s="121">
        <v>1991</v>
      </c>
      <c r="B5" s="122" t="s">
        <v>111</v>
      </c>
      <c r="C5" s="123" t="str">
        <f>VLOOKUP(Table13[[#This Row],[Substance]],'Reference data SID'!D:Q,14,FALSE)</f>
        <v>100.003.886</v>
      </c>
      <c r="D5" s="122" t="s">
        <v>530</v>
      </c>
      <c r="E5" s="124"/>
      <c r="F5" s="124"/>
      <c r="G5" s="124"/>
    </row>
    <row r="6" spans="1:7" x14ac:dyDescent="0.25">
      <c r="A6" s="121">
        <v>1992</v>
      </c>
      <c r="B6" s="122" t="s">
        <v>111</v>
      </c>
      <c r="C6" s="123" t="str">
        <f>VLOOKUP(Table13[[#This Row],[Substance]],'Reference data SID'!D:Q,14,FALSE)</f>
        <v>100.003.886</v>
      </c>
      <c r="D6" s="122" t="s">
        <v>530</v>
      </c>
      <c r="E6" s="124"/>
      <c r="F6" s="124"/>
      <c r="G6" s="124"/>
    </row>
    <row r="7" spans="1:7" x14ac:dyDescent="0.25">
      <c r="A7" s="121">
        <v>1993</v>
      </c>
      <c r="B7" s="122" t="s">
        <v>111</v>
      </c>
      <c r="C7" s="123" t="str">
        <f>VLOOKUP(Table13[[#This Row],[Substance]],'Reference data SID'!D:Q,14,FALSE)</f>
        <v>100.003.886</v>
      </c>
      <c r="D7" s="122" t="s">
        <v>530</v>
      </c>
      <c r="E7" s="124"/>
      <c r="F7" s="124"/>
      <c r="G7" s="124"/>
    </row>
    <row r="8" spans="1:7" x14ac:dyDescent="0.25">
      <c r="A8" s="121">
        <v>1994</v>
      </c>
      <c r="B8" s="122" t="s">
        <v>111</v>
      </c>
      <c r="C8" s="123" t="str">
        <f>VLOOKUP(Table13[[#This Row],[Substance]],'Reference data SID'!D:Q,14,FALSE)</f>
        <v>100.003.886</v>
      </c>
      <c r="D8" s="122" t="s">
        <v>530</v>
      </c>
      <c r="E8" s="124"/>
      <c r="F8" s="124"/>
      <c r="G8" s="124"/>
    </row>
    <row r="9" spans="1:7" x14ac:dyDescent="0.25">
      <c r="A9" s="121">
        <v>1995</v>
      </c>
      <c r="B9" s="122" t="s">
        <v>111</v>
      </c>
      <c r="C9" s="123" t="str">
        <f>VLOOKUP(Table13[[#This Row],[Substance]],'Reference data SID'!D:Q,14,FALSE)</f>
        <v>100.003.886</v>
      </c>
      <c r="D9" s="122" t="s">
        <v>530</v>
      </c>
      <c r="E9" s="124"/>
      <c r="F9" s="124"/>
      <c r="G9" s="124"/>
    </row>
    <row r="10" spans="1:7" x14ac:dyDescent="0.25">
      <c r="A10" s="121">
        <v>1996</v>
      </c>
      <c r="B10" s="122" t="s">
        <v>111</v>
      </c>
      <c r="C10" s="123" t="str">
        <f>VLOOKUP(Table13[[#This Row],[Substance]],'Reference data SID'!D:Q,14,FALSE)</f>
        <v>100.003.886</v>
      </c>
      <c r="D10" s="122" t="s">
        <v>530</v>
      </c>
      <c r="E10" s="124"/>
      <c r="F10" s="124"/>
      <c r="G10" s="124"/>
    </row>
    <row r="11" spans="1:7" x14ac:dyDescent="0.25">
      <c r="A11" s="121">
        <v>1997</v>
      </c>
      <c r="B11" s="122" t="s">
        <v>111</v>
      </c>
      <c r="C11" s="123" t="str">
        <f>VLOOKUP(Table13[[#This Row],[Substance]],'Reference data SID'!D:Q,14,FALSE)</f>
        <v>100.003.886</v>
      </c>
      <c r="D11" s="122" t="s">
        <v>530</v>
      </c>
      <c r="E11" s="124"/>
      <c r="F11" s="124"/>
      <c r="G11" s="124"/>
    </row>
    <row r="12" spans="1:7" x14ac:dyDescent="0.25">
      <c r="A12" s="121">
        <v>1998</v>
      </c>
      <c r="B12" s="122" t="s">
        <v>111</v>
      </c>
      <c r="C12" s="123" t="str">
        <f>VLOOKUP(Table13[[#This Row],[Substance]],'Reference data SID'!D:Q,14,FALSE)</f>
        <v>100.003.886</v>
      </c>
      <c r="D12" s="122" t="s">
        <v>530</v>
      </c>
      <c r="E12" s="124"/>
      <c r="F12" s="124"/>
      <c r="G12" s="124"/>
    </row>
    <row r="13" spans="1:7" x14ac:dyDescent="0.25">
      <c r="A13" s="121">
        <v>1999</v>
      </c>
      <c r="B13" s="122" t="s">
        <v>111</v>
      </c>
      <c r="C13" s="123" t="str">
        <f>VLOOKUP(Table13[[#This Row],[Substance]],'Reference data SID'!D:Q,14,FALSE)</f>
        <v>100.003.886</v>
      </c>
      <c r="D13" s="122" t="s">
        <v>530</v>
      </c>
      <c r="E13" s="124"/>
      <c r="F13" s="124"/>
      <c r="G13" s="124"/>
    </row>
    <row r="14" spans="1:7" x14ac:dyDescent="0.25">
      <c r="A14" s="121">
        <v>2000</v>
      </c>
      <c r="B14" s="122" t="s">
        <v>111</v>
      </c>
      <c r="C14" s="123" t="str">
        <f>VLOOKUP(Table13[[#This Row],[Substance]],'Reference data SID'!D:Q,14,FALSE)</f>
        <v>100.003.886</v>
      </c>
      <c r="D14" s="122" t="s">
        <v>530</v>
      </c>
      <c r="E14" s="124"/>
      <c r="F14" s="124"/>
      <c r="G14" s="124"/>
    </row>
    <row r="15" spans="1:7" x14ac:dyDescent="0.25">
      <c r="A15" s="121">
        <v>2001</v>
      </c>
      <c r="B15" s="122" t="s">
        <v>111</v>
      </c>
      <c r="C15" s="123" t="str">
        <f>VLOOKUP(Table13[[#This Row],[Substance]],'Reference data SID'!D:Q,14,FALSE)</f>
        <v>100.003.886</v>
      </c>
      <c r="D15" s="122" t="s">
        <v>530</v>
      </c>
      <c r="E15" s="124"/>
      <c r="F15" s="124"/>
      <c r="G15" s="124"/>
    </row>
    <row r="16" spans="1:7" x14ac:dyDescent="0.25">
      <c r="A16" s="121">
        <v>2002</v>
      </c>
      <c r="B16" s="122" t="s">
        <v>111</v>
      </c>
      <c r="C16" s="123" t="str">
        <f>VLOOKUP(Table13[[#This Row],[Substance]],'Reference data SID'!D:Q,14,FALSE)</f>
        <v>100.003.886</v>
      </c>
      <c r="D16" s="122" t="s">
        <v>530</v>
      </c>
      <c r="E16" s="124"/>
      <c r="F16" s="124"/>
      <c r="G16" s="124"/>
    </row>
    <row r="17" spans="1:7" x14ac:dyDescent="0.25">
      <c r="A17" s="121">
        <v>2003</v>
      </c>
      <c r="B17" s="122" t="s">
        <v>111</v>
      </c>
      <c r="C17" s="123" t="str">
        <f>VLOOKUP(Table13[[#This Row],[Substance]],'Reference data SID'!D:Q,14,FALSE)</f>
        <v>100.003.886</v>
      </c>
      <c r="D17" s="122" t="s">
        <v>530</v>
      </c>
      <c r="E17" s="124"/>
      <c r="F17" s="124"/>
      <c r="G17" s="124"/>
    </row>
    <row r="18" spans="1:7" x14ac:dyDescent="0.25">
      <c r="A18" s="121">
        <v>2004</v>
      </c>
      <c r="B18" s="122" t="s">
        <v>111</v>
      </c>
      <c r="C18" s="123" t="str">
        <f>VLOOKUP(Table13[[#This Row],[Substance]],'Reference data SID'!D:Q,14,FALSE)</f>
        <v>100.003.886</v>
      </c>
      <c r="D18" s="122" t="s">
        <v>530</v>
      </c>
      <c r="E18" s="124"/>
      <c r="F18" s="124"/>
      <c r="G18" s="124"/>
    </row>
    <row r="19" spans="1:7" x14ac:dyDescent="0.25">
      <c r="A19" s="121">
        <v>2005</v>
      </c>
      <c r="B19" s="122" t="s">
        <v>111</v>
      </c>
      <c r="C19" s="123" t="str">
        <f>VLOOKUP(Table13[[#This Row],[Substance]],'Reference data SID'!D:Q,14,FALSE)</f>
        <v>100.003.886</v>
      </c>
      <c r="D19" s="122" t="s">
        <v>530</v>
      </c>
      <c r="E19" s="124"/>
      <c r="F19" s="124"/>
      <c r="G19" s="124"/>
    </row>
    <row r="20" spans="1:7" x14ac:dyDescent="0.25">
      <c r="A20" s="121">
        <v>2006</v>
      </c>
      <c r="B20" s="122" t="s">
        <v>111</v>
      </c>
      <c r="C20" s="123" t="str">
        <f>VLOOKUP(Table13[[#This Row],[Substance]],'Reference data SID'!D:Q,14,FALSE)</f>
        <v>100.003.886</v>
      </c>
      <c r="D20" s="122" t="s">
        <v>530</v>
      </c>
      <c r="E20" s="124"/>
      <c r="F20" s="124"/>
      <c r="G20" s="124"/>
    </row>
    <row r="21" spans="1:7" x14ac:dyDescent="0.25">
      <c r="A21" s="121">
        <v>2007</v>
      </c>
      <c r="B21" s="122" t="s">
        <v>111</v>
      </c>
      <c r="C21" s="123" t="str">
        <f>VLOOKUP(Table13[[#This Row],[Substance]],'Reference data SID'!D:Q,14,FALSE)</f>
        <v>100.003.886</v>
      </c>
      <c r="D21" s="122" t="s">
        <v>530</v>
      </c>
      <c r="E21" s="124"/>
      <c r="F21" s="124"/>
      <c r="G21" s="124"/>
    </row>
    <row r="22" spans="1:7" x14ac:dyDescent="0.25">
      <c r="A22" s="121">
        <v>2008</v>
      </c>
      <c r="B22" s="122" t="s">
        <v>111</v>
      </c>
      <c r="C22" s="123" t="str">
        <f>VLOOKUP(Table13[[#This Row],[Substance]],'Reference data SID'!D:Q,14,FALSE)</f>
        <v>100.003.886</v>
      </c>
      <c r="D22" s="122" t="s">
        <v>530</v>
      </c>
      <c r="E22" s="124"/>
      <c r="F22" s="124"/>
      <c r="G22" s="124"/>
    </row>
    <row r="23" spans="1:7" x14ac:dyDescent="0.25">
      <c r="A23" s="121">
        <v>2009</v>
      </c>
      <c r="B23" s="122" t="s">
        <v>111</v>
      </c>
      <c r="C23" s="123" t="str">
        <f>VLOOKUP(Table13[[#This Row],[Substance]],'Reference data SID'!D:Q,14,FALSE)</f>
        <v>100.003.886</v>
      </c>
      <c r="D23" s="122" t="s">
        <v>530</v>
      </c>
      <c r="E23" s="124"/>
      <c r="F23" s="124"/>
      <c r="G23" s="124"/>
    </row>
    <row r="24" spans="1:7" x14ac:dyDescent="0.25">
      <c r="A24" s="121">
        <v>2010</v>
      </c>
      <c r="B24" s="122" t="s">
        <v>111</v>
      </c>
      <c r="C24" s="123" t="str">
        <f>VLOOKUP(Table13[[#This Row],[Substance]],'Reference data SID'!D:Q,14,FALSE)</f>
        <v>100.003.886</v>
      </c>
      <c r="D24" s="122" t="s">
        <v>530</v>
      </c>
      <c r="E24" s="124"/>
      <c r="F24" s="124"/>
      <c r="G24" s="124"/>
    </row>
    <row r="25" spans="1:7" x14ac:dyDescent="0.25">
      <c r="A25" s="121">
        <v>2011</v>
      </c>
      <c r="B25" s="122" t="s">
        <v>111</v>
      </c>
      <c r="C25" s="123" t="str">
        <f>VLOOKUP(Table13[[#This Row],[Substance]],'Reference data SID'!D:Q,14,FALSE)</f>
        <v>100.003.886</v>
      </c>
      <c r="D25" s="122" t="s">
        <v>530</v>
      </c>
      <c r="E25" s="124"/>
      <c r="F25" s="124"/>
      <c r="G25" s="124"/>
    </row>
    <row r="26" spans="1:7" x14ac:dyDescent="0.25">
      <c r="A26" s="121">
        <v>2012</v>
      </c>
      <c r="B26" s="122" t="s">
        <v>111</v>
      </c>
      <c r="C26" s="123" t="str">
        <f>VLOOKUP(Table13[[#This Row],[Substance]],'Reference data SID'!D:Q,14,FALSE)</f>
        <v>100.003.886</v>
      </c>
      <c r="D26" s="122" t="s">
        <v>530</v>
      </c>
      <c r="E26" s="124"/>
      <c r="F26" s="124"/>
      <c r="G26" s="124"/>
    </row>
    <row r="27" spans="1:7" x14ac:dyDescent="0.25">
      <c r="A27" s="121">
        <v>2013</v>
      </c>
      <c r="B27" s="122" t="s">
        <v>111</v>
      </c>
      <c r="C27" s="123" t="str">
        <f>VLOOKUP(Table13[[#This Row],[Substance]],'Reference data SID'!D:Q,14,FALSE)</f>
        <v>100.003.886</v>
      </c>
      <c r="D27" s="122" t="s">
        <v>530</v>
      </c>
      <c r="E27" s="124"/>
      <c r="F27" s="124"/>
      <c r="G27" s="124"/>
    </row>
    <row r="28" spans="1:7" x14ac:dyDescent="0.25">
      <c r="A28" s="121">
        <v>2014</v>
      </c>
      <c r="B28" s="122" t="s">
        <v>111</v>
      </c>
      <c r="C28" s="123" t="str">
        <f>VLOOKUP(Table13[[#This Row],[Substance]],'Reference data SID'!D:Q,14,FALSE)</f>
        <v>100.003.886</v>
      </c>
      <c r="D28" s="122" t="s">
        <v>530</v>
      </c>
      <c r="E28" s="124"/>
      <c r="F28" s="124"/>
      <c r="G28" s="124"/>
    </row>
    <row r="29" spans="1:7" x14ac:dyDescent="0.25">
      <c r="A29" s="121">
        <v>2015</v>
      </c>
      <c r="B29" s="122" t="s">
        <v>111</v>
      </c>
      <c r="C29" s="123" t="str">
        <f>VLOOKUP(Table13[[#This Row],[Substance]],'Reference data SID'!D:Q,14,FALSE)</f>
        <v>100.003.886</v>
      </c>
      <c r="D29" s="122" t="s">
        <v>530</v>
      </c>
      <c r="E29" s="124"/>
      <c r="F29" s="124"/>
      <c r="G29" s="124"/>
    </row>
    <row r="30" spans="1:7" x14ac:dyDescent="0.25">
      <c r="A30" s="121">
        <v>2016</v>
      </c>
      <c r="B30" s="122" t="s">
        <v>111</v>
      </c>
      <c r="C30" s="123" t="str">
        <f>VLOOKUP(Table13[[#This Row],[Substance]],'Reference data SID'!D:Q,14,FALSE)</f>
        <v>100.003.886</v>
      </c>
      <c r="D30" s="122" t="s">
        <v>530</v>
      </c>
      <c r="E30" s="124"/>
      <c r="F30" s="124"/>
      <c r="G30" s="124"/>
    </row>
    <row r="31" spans="1:7" x14ac:dyDescent="0.25">
      <c r="A31" s="121">
        <v>2017</v>
      </c>
      <c r="B31" s="122" t="s">
        <v>111</v>
      </c>
      <c r="C31" s="123" t="str">
        <f>VLOOKUP(Table13[[#This Row],[Substance]],'Reference data SID'!D:Q,14,FALSE)</f>
        <v>100.003.886</v>
      </c>
      <c r="D31" s="122" t="s">
        <v>530</v>
      </c>
      <c r="E31" s="124"/>
      <c r="F31" s="124"/>
      <c r="G31" s="124"/>
    </row>
    <row r="32" spans="1:7" x14ac:dyDescent="0.25">
      <c r="A32" s="121">
        <v>2018</v>
      </c>
      <c r="B32" s="122" t="s">
        <v>111</v>
      </c>
      <c r="C32" s="123" t="str">
        <f>VLOOKUP(Table13[[#This Row],[Substance]],'Reference data SID'!D:Q,14,FALSE)</f>
        <v>100.003.886</v>
      </c>
      <c r="D32" s="122" t="s">
        <v>530</v>
      </c>
      <c r="E32" s="124"/>
      <c r="F32" s="124"/>
      <c r="G32" s="124"/>
    </row>
    <row r="33" spans="1:7" x14ac:dyDescent="0.25">
      <c r="A33" s="121">
        <v>2019</v>
      </c>
      <c r="B33" s="122" t="s">
        <v>111</v>
      </c>
      <c r="C33" s="123" t="str">
        <f>VLOOKUP(Table13[[#This Row],[Substance]],'Reference data SID'!D:Q,14,FALSE)</f>
        <v>100.003.886</v>
      </c>
      <c r="D33" s="122" t="s">
        <v>530</v>
      </c>
      <c r="E33" s="124"/>
      <c r="F33" s="124"/>
      <c r="G33" s="124"/>
    </row>
    <row r="34" spans="1:7" x14ac:dyDescent="0.25">
      <c r="A34" s="121">
        <v>2020</v>
      </c>
      <c r="B34" s="122" t="s">
        <v>111</v>
      </c>
      <c r="C34" s="123" t="str">
        <f>VLOOKUP(Table13[[#This Row],[Substance]],'Reference data SID'!D:Q,14,FALSE)</f>
        <v>100.003.886</v>
      </c>
      <c r="D34" s="122" t="s">
        <v>530</v>
      </c>
      <c r="E34" s="124"/>
      <c r="F34" s="124"/>
      <c r="G34" s="124"/>
    </row>
    <row r="35" spans="1:7" x14ac:dyDescent="0.25">
      <c r="A35" s="121">
        <v>2021</v>
      </c>
      <c r="B35" s="122" t="s">
        <v>111</v>
      </c>
      <c r="C35" s="123" t="str">
        <f>VLOOKUP(Table13[[#This Row],[Substance]],'Reference data SID'!D:Q,14,FALSE)</f>
        <v>100.003.886</v>
      </c>
      <c r="D35" s="122" t="s">
        <v>530</v>
      </c>
      <c r="E35" s="124"/>
      <c r="F35" s="124"/>
      <c r="G35" s="124"/>
    </row>
    <row r="36" spans="1:7" x14ac:dyDescent="0.25">
      <c r="A36" s="121">
        <v>2022</v>
      </c>
      <c r="B36" s="122" t="s">
        <v>111</v>
      </c>
      <c r="C36" s="123" t="str">
        <f>VLOOKUP(Table13[[#This Row],[Substance]],'Reference data SID'!D:Q,14,FALSE)</f>
        <v>100.003.886</v>
      </c>
      <c r="D36" s="122" t="s">
        <v>530</v>
      </c>
      <c r="E36" s="124"/>
      <c r="F36" s="124"/>
      <c r="G36" s="124"/>
    </row>
    <row r="37" spans="1:7" x14ac:dyDescent="0.25">
      <c r="A37" s="121">
        <v>2023</v>
      </c>
      <c r="B37" s="122" t="s">
        <v>111</v>
      </c>
      <c r="C37" s="123" t="str">
        <f>VLOOKUP(Table13[[#This Row],[Substance]],'Reference data SID'!D:Q,14,FALSE)</f>
        <v>100.003.886</v>
      </c>
      <c r="D37" s="122" t="s">
        <v>530</v>
      </c>
      <c r="E37" s="124"/>
      <c r="F37" s="124"/>
      <c r="G37" s="124"/>
    </row>
    <row r="38" spans="1:7" x14ac:dyDescent="0.25">
      <c r="A38" s="121">
        <v>2024</v>
      </c>
      <c r="B38" s="122" t="s">
        <v>111</v>
      </c>
      <c r="C38" s="123" t="str">
        <f>VLOOKUP(Table13[[#This Row],[Substance]],'Reference data SID'!D:Q,14,FALSE)</f>
        <v>100.003.886</v>
      </c>
      <c r="D38" s="122" t="s">
        <v>530</v>
      </c>
      <c r="E38" s="124"/>
      <c r="F38" s="124"/>
      <c r="G38" s="124"/>
    </row>
    <row r="39" spans="1:7" x14ac:dyDescent="0.25">
      <c r="A39" s="121">
        <v>2025</v>
      </c>
      <c r="B39" s="122" t="s">
        <v>111</v>
      </c>
      <c r="C39" s="123" t="str">
        <f>VLOOKUP(Table13[[#This Row],[Substance]],'Reference data SID'!D:Q,14,FALSE)</f>
        <v>100.003.886</v>
      </c>
      <c r="D39" s="122" t="s">
        <v>530</v>
      </c>
      <c r="E39" s="124"/>
      <c r="F39" s="124"/>
      <c r="G39" s="124"/>
    </row>
    <row r="40" spans="1:7" x14ac:dyDescent="0.25">
      <c r="A40" s="121">
        <v>2026</v>
      </c>
      <c r="B40" s="122" t="s">
        <v>111</v>
      </c>
      <c r="C40" s="123" t="str">
        <f>VLOOKUP(Table13[[#This Row],[Substance]],'Reference data SID'!D:Q,14,FALSE)</f>
        <v>100.003.886</v>
      </c>
      <c r="D40" s="122" t="s">
        <v>530</v>
      </c>
      <c r="E40" s="124"/>
      <c r="F40" s="124"/>
      <c r="G40" s="124"/>
    </row>
    <row r="41" spans="1:7" x14ac:dyDescent="0.25">
      <c r="A41" s="121">
        <v>2027</v>
      </c>
      <c r="B41" s="122" t="s">
        <v>111</v>
      </c>
      <c r="C41" s="123" t="str">
        <f>VLOOKUP(Table13[[#This Row],[Substance]],'Reference data SID'!D:Q,14,FALSE)</f>
        <v>100.003.886</v>
      </c>
      <c r="D41" s="122" t="s">
        <v>530</v>
      </c>
      <c r="E41" s="124"/>
      <c r="F41" s="124"/>
      <c r="G41" s="124"/>
    </row>
    <row r="42" spans="1:7" x14ac:dyDescent="0.25">
      <c r="A42" s="121">
        <v>2028</v>
      </c>
      <c r="B42" s="122" t="s">
        <v>111</v>
      </c>
      <c r="C42" s="123" t="str">
        <f>VLOOKUP(Table13[[#This Row],[Substance]],'Reference data SID'!D:Q,14,FALSE)</f>
        <v>100.003.886</v>
      </c>
      <c r="D42" s="122" t="s">
        <v>530</v>
      </c>
      <c r="E42" s="124"/>
      <c r="F42" s="124"/>
      <c r="G42" s="124"/>
    </row>
    <row r="43" spans="1:7" x14ac:dyDescent="0.25">
      <c r="A43" s="121">
        <v>2029</v>
      </c>
      <c r="B43" s="122" t="s">
        <v>111</v>
      </c>
      <c r="C43" s="123" t="str">
        <f>VLOOKUP(Table13[[#This Row],[Substance]],'Reference data SID'!D:Q,14,FALSE)</f>
        <v>100.003.886</v>
      </c>
      <c r="D43" s="122" t="s">
        <v>530</v>
      </c>
      <c r="E43" s="124"/>
      <c r="F43" s="124"/>
      <c r="G43" s="124"/>
    </row>
    <row r="44" spans="1:7" x14ac:dyDescent="0.25">
      <c r="A44" s="121">
        <v>2030</v>
      </c>
      <c r="B44" s="122" t="s">
        <v>111</v>
      </c>
      <c r="C44" s="123" t="str">
        <f>VLOOKUP(Table13[[#This Row],[Substance]],'Reference data SID'!D:Q,14,FALSE)</f>
        <v>100.003.886</v>
      </c>
      <c r="D44" s="122" t="s">
        <v>530</v>
      </c>
      <c r="E44" s="124"/>
      <c r="F44" s="124"/>
      <c r="G44" s="124"/>
    </row>
    <row r="45" spans="1:7" x14ac:dyDescent="0.25">
      <c r="A45" s="121">
        <v>2031</v>
      </c>
      <c r="B45" s="125" t="s">
        <v>111</v>
      </c>
      <c r="C45" s="126" t="str">
        <f>VLOOKUP(Table13[[#This Row],[Substance]],'Reference data SID'!D:Q,14,FALSE)</f>
        <v>100.003.886</v>
      </c>
      <c r="D45" s="125" t="s">
        <v>530</v>
      </c>
      <c r="E45" s="127"/>
      <c r="F45" s="124"/>
      <c r="G45" s="127"/>
    </row>
    <row r="46" spans="1:7" x14ac:dyDescent="0.25">
      <c r="A46" s="128">
        <v>2032</v>
      </c>
      <c r="B46" s="125" t="s">
        <v>111</v>
      </c>
      <c r="C46" s="126" t="str">
        <f>VLOOKUP(Table13[[#This Row],[Substance]],'Reference data SID'!D:Q,14,FALSE)</f>
        <v>100.003.886</v>
      </c>
      <c r="D46" s="125" t="s">
        <v>530</v>
      </c>
      <c r="E46" s="127"/>
      <c r="F46" s="124"/>
      <c r="G46" s="127"/>
    </row>
    <row r="47" spans="1:7" x14ac:dyDescent="0.25">
      <c r="A47" s="128">
        <v>2033</v>
      </c>
      <c r="B47" s="125" t="s">
        <v>111</v>
      </c>
      <c r="C47" s="126" t="str">
        <f>VLOOKUP(Table13[[#This Row],[Substance]],'Reference data SID'!D:Q,14,FALSE)</f>
        <v>100.003.886</v>
      </c>
      <c r="D47" s="125" t="s">
        <v>530</v>
      </c>
      <c r="E47" s="127"/>
      <c r="F47" s="124"/>
      <c r="G47" s="127"/>
    </row>
    <row r="48" spans="1:7" x14ac:dyDescent="0.25">
      <c r="A48" s="128">
        <v>2034</v>
      </c>
      <c r="B48" s="125" t="s">
        <v>111</v>
      </c>
      <c r="C48" s="126" t="str">
        <f>VLOOKUP(Table13[[#This Row],[Substance]],'Reference data SID'!D:Q,14,FALSE)</f>
        <v>100.003.886</v>
      </c>
      <c r="D48" s="125" t="s">
        <v>530</v>
      </c>
      <c r="E48" s="127"/>
      <c r="F48" s="124"/>
      <c r="G48" s="127"/>
    </row>
    <row r="49" spans="1:7" x14ac:dyDescent="0.25">
      <c r="A49" s="128">
        <v>2035</v>
      </c>
      <c r="B49" s="125" t="s">
        <v>111</v>
      </c>
      <c r="C49" s="126" t="str">
        <f>VLOOKUP(Table13[[#This Row],[Substance]],'Reference data SID'!D:Q,14,FALSE)</f>
        <v>100.003.886</v>
      </c>
      <c r="D49" s="125" t="s">
        <v>530</v>
      </c>
      <c r="E49" s="127"/>
      <c r="F49" s="124"/>
      <c r="G49" s="127"/>
    </row>
    <row r="50" spans="1:7" x14ac:dyDescent="0.25">
      <c r="A50" s="121">
        <v>1990</v>
      </c>
      <c r="B50" s="122" t="s">
        <v>111</v>
      </c>
      <c r="C50" s="123" t="str">
        <f>VLOOKUP(Table13[[#This Row],[Substance]],'Reference data SID'!D:Q,14,FALSE)</f>
        <v>100.003.886</v>
      </c>
      <c r="D50" s="122" t="s">
        <v>531</v>
      </c>
      <c r="E50" s="124"/>
      <c r="F50" s="124"/>
      <c r="G50" s="124"/>
    </row>
    <row r="51" spans="1:7" x14ac:dyDescent="0.25">
      <c r="A51" s="121">
        <v>1991</v>
      </c>
      <c r="B51" s="122" t="s">
        <v>111</v>
      </c>
      <c r="C51" s="123" t="str">
        <f>VLOOKUP(Table13[[#This Row],[Substance]],'Reference data SID'!D:Q,14,FALSE)</f>
        <v>100.003.886</v>
      </c>
      <c r="D51" s="122" t="s">
        <v>531</v>
      </c>
      <c r="E51" s="124"/>
      <c r="F51" s="124"/>
      <c r="G51" s="124"/>
    </row>
    <row r="52" spans="1:7" x14ac:dyDescent="0.25">
      <c r="A52" s="121">
        <v>1992</v>
      </c>
      <c r="B52" s="122" t="s">
        <v>111</v>
      </c>
      <c r="C52" s="123" t="str">
        <f>VLOOKUP(Table13[[#This Row],[Substance]],'Reference data SID'!D:Q,14,FALSE)</f>
        <v>100.003.886</v>
      </c>
      <c r="D52" s="122" t="s">
        <v>531</v>
      </c>
      <c r="E52" s="124"/>
      <c r="F52" s="124"/>
      <c r="G52" s="124"/>
    </row>
    <row r="53" spans="1:7" x14ac:dyDescent="0.25">
      <c r="A53" s="121">
        <v>1993</v>
      </c>
      <c r="B53" s="122" t="s">
        <v>111</v>
      </c>
      <c r="C53" s="123" t="str">
        <f>VLOOKUP(Table13[[#This Row],[Substance]],'Reference data SID'!D:Q,14,FALSE)</f>
        <v>100.003.886</v>
      </c>
      <c r="D53" s="122" t="s">
        <v>531</v>
      </c>
      <c r="E53" s="124"/>
      <c r="F53" s="124"/>
      <c r="G53" s="124"/>
    </row>
    <row r="54" spans="1:7" x14ac:dyDescent="0.25">
      <c r="A54" s="121">
        <v>1994</v>
      </c>
      <c r="B54" s="122" t="s">
        <v>111</v>
      </c>
      <c r="C54" s="123" t="str">
        <f>VLOOKUP(Table13[[#This Row],[Substance]],'Reference data SID'!D:Q,14,FALSE)</f>
        <v>100.003.886</v>
      </c>
      <c r="D54" s="122" t="s">
        <v>531</v>
      </c>
      <c r="E54" s="124"/>
      <c r="F54" s="124"/>
      <c r="G54" s="124"/>
    </row>
    <row r="55" spans="1:7" x14ac:dyDescent="0.25">
      <c r="A55" s="121">
        <v>1995</v>
      </c>
      <c r="B55" s="122" t="s">
        <v>111</v>
      </c>
      <c r="C55" s="123" t="str">
        <f>VLOOKUP(Table13[[#This Row],[Substance]],'Reference data SID'!D:Q,14,FALSE)</f>
        <v>100.003.886</v>
      </c>
      <c r="D55" s="122" t="s">
        <v>531</v>
      </c>
      <c r="E55" s="124"/>
      <c r="F55" s="124"/>
      <c r="G55" s="124"/>
    </row>
    <row r="56" spans="1:7" x14ac:dyDescent="0.25">
      <c r="A56" s="121">
        <v>1996</v>
      </c>
      <c r="B56" s="122" t="s">
        <v>111</v>
      </c>
      <c r="C56" s="123" t="str">
        <f>VLOOKUP(Table13[[#This Row],[Substance]],'Reference data SID'!D:Q,14,FALSE)</f>
        <v>100.003.886</v>
      </c>
      <c r="D56" s="122" t="s">
        <v>531</v>
      </c>
      <c r="E56" s="124"/>
      <c r="F56" s="124"/>
      <c r="G56" s="124"/>
    </row>
    <row r="57" spans="1:7" x14ac:dyDescent="0.25">
      <c r="A57" s="121">
        <v>1997</v>
      </c>
      <c r="B57" s="122" t="s">
        <v>111</v>
      </c>
      <c r="C57" s="123" t="str">
        <f>VLOOKUP(Table13[[#This Row],[Substance]],'Reference data SID'!D:Q,14,FALSE)</f>
        <v>100.003.886</v>
      </c>
      <c r="D57" s="122" t="s">
        <v>531</v>
      </c>
      <c r="E57" s="124"/>
      <c r="F57" s="124"/>
      <c r="G57" s="124"/>
    </row>
    <row r="58" spans="1:7" x14ac:dyDescent="0.25">
      <c r="A58" s="121">
        <v>1998</v>
      </c>
      <c r="B58" s="122" t="s">
        <v>111</v>
      </c>
      <c r="C58" s="123" t="str">
        <f>VLOOKUP(Table13[[#This Row],[Substance]],'Reference data SID'!D:Q,14,FALSE)</f>
        <v>100.003.886</v>
      </c>
      <c r="D58" s="122" t="s">
        <v>531</v>
      </c>
      <c r="E58" s="124"/>
      <c r="F58" s="124"/>
      <c r="G58" s="124"/>
    </row>
    <row r="59" spans="1:7" x14ac:dyDescent="0.25">
      <c r="A59" s="121">
        <v>1999</v>
      </c>
      <c r="B59" s="122" t="s">
        <v>111</v>
      </c>
      <c r="C59" s="123" t="str">
        <f>VLOOKUP(Table13[[#This Row],[Substance]],'Reference data SID'!D:Q,14,FALSE)</f>
        <v>100.003.886</v>
      </c>
      <c r="D59" s="122" t="s">
        <v>531</v>
      </c>
      <c r="E59" s="124"/>
      <c r="F59" s="124"/>
      <c r="G59" s="124"/>
    </row>
    <row r="60" spans="1:7" x14ac:dyDescent="0.25">
      <c r="A60" s="121">
        <v>2000</v>
      </c>
      <c r="B60" s="122" t="s">
        <v>111</v>
      </c>
      <c r="C60" s="123" t="str">
        <f>VLOOKUP(Table13[[#This Row],[Substance]],'Reference data SID'!D:Q,14,FALSE)</f>
        <v>100.003.886</v>
      </c>
      <c r="D60" s="122" t="s">
        <v>531</v>
      </c>
      <c r="E60" s="124"/>
      <c r="F60" s="124"/>
      <c r="G60" s="124"/>
    </row>
    <row r="61" spans="1:7" x14ac:dyDescent="0.25">
      <c r="A61" s="121">
        <v>2001</v>
      </c>
      <c r="B61" s="122" t="s">
        <v>111</v>
      </c>
      <c r="C61" s="123" t="str">
        <f>VLOOKUP(Table13[[#This Row],[Substance]],'Reference data SID'!D:Q,14,FALSE)</f>
        <v>100.003.886</v>
      </c>
      <c r="D61" s="122" t="s">
        <v>531</v>
      </c>
      <c r="E61" s="124"/>
      <c r="F61" s="124"/>
      <c r="G61" s="124"/>
    </row>
    <row r="62" spans="1:7" x14ac:dyDescent="0.25">
      <c r="A62" s="121">
        <v>2002</v>
      </c>
      <c r="B62" s="122" t="s">
        <v>111</v>
      </c>
      <c r="C62" s="123" t="str">
        <f>VLOOKUP(Table13[[#This Row],[Substance]],'Reference data SID'!D:Q,14,FALSE)</f>
        <v>100.003.886</v>
      </c>
      <c r="D62" s="122" t="s">
        <v>531</v>
      </c>
      <c r="E62" s="124"/>
      <c r="F62" s="124"/>
      <c r="G62" s="124"/>
    </row>
    <row r="63" spans="1:7" x14ac:dyDescent="0.25">
      <c r="A63" s="121">
        <v>2003</v>
      </c>
      <c r="B63" s="122" t="s">
        <v>111</v>
      </c>
      <c r="C63" s="123" t="str">
        <f>VLOOKUP(Table13[[#This Row],[Substance]],'Reference data SID'!D:Q,14,FALSE)</f>
        <v>100.003.886</v>
      </c>
      <c r="D63" s="122" t="s">
        <v>531</v>
      </c>
      <c r="E63" s="124"/>
      <c r="F63" s="124"/>
      <c r="G63" s="124"/>
    </row>
    <row r="64" spans="1:7" x14ac:dyDescent="0.25">
      <c r="A64" s="121">
        <v>2004</v>
      </c>
      <c r="B64" s="122" t="s">
        <v>111</v>
      </c>
      <c r="C64" s="123" t="str">
        <f>VLOOKUP(Table13[[#This Row],[Substance]],'Reference data SID'!D:Q,14,FALSE)</f>
        <v>100.003.886</v>
      </c>
      <c r="D64" s="122" t="s">
        <v>531</v>
      </c>
      <c r="E64" s="124"/>
      <c r="F64" s="124"/>
      <c r="G64" s="124"/>
    </row>
    <row r="65" spans="1:7" x14ac:dyDescent="0.25">
      <c r="A65" s="121">
        <v>2005</v>
      </c>
      <c r="B65" s="122" t="s">
        <v>111</v>
      </c>
      <c r="C65" s="123" t="str">
        <f>VLOOKUP(Table13[[#This Row],[Substance]],'Reference data SID'!D:Q,14,FALSE)</f>
        <v>100.003.886</v>
      </c>
      <c r="D65" s="122" t="s">
        <v>531</v>
      </c>
      <c r="E65" s="124"/>
      <c r="F65" s="124"/>
      <c r="G65" s="124"/>
    </row>
    <row r="66" spans="1:7" x14ac:dyDescent="0.25">
      <c r="A66" s="121">
        <v>2006</v>
      </c>
      <c r="B66" s="122" t="s">
        <v>111</v>
      </c>
      <c r="C66" s="123" t="str">
        <f>VLOOKUP(Table13[[#This Row],[Substance]],'Reference data SID'!D:Q,14,FALSE)</f>
        <v>100.003.886</v>
      </c>
      <c r="D66" s="122" t="s">
        <v>531</v>
      </c>
      <c r="E66" s="124"/>
      <c r="F66" s="124"/>
      <c r="G66" s="124"/>
    </row>
    <row r="67" spans="1:7" x14ac:dyDescent="0.25">
      <c r="A67" s="121">
        <v>2007</v>
      </c>
      <c r="B67" s="122" t="s">
        <v>111</v>
      </c>
      <c r="C67" s="123" t="str">
        <f>VLOOKUP(Table13[[#This Row],[Substance]],'Reference data SID'!D:Q,14,FALSE)</f>
        <v>100.003.886</v>
      </c>
      <c r="D67" s="122" t="s">
        <v>531</v>
      </c>
      <c r="E67" s="124"/>
      <c r="F67" s="124"/>
      <c r="G67" s="124"/>
    </row>
    <row r="68" spans="1:7" x14ac:dyDescent="0.25">
      <c r="A68" s="121">
        <v>2008</v>
      </c>
      <c r="B68" s="122" t="s">
        <v>111</v>
      </c>
      <c r="C68" s="123" t="str">
        <f>VLOOKUP(Table13[[#This Row],[Substance]],'Reference data SID'!D:Q,14,FALSE)</f>
        <v>100.003.886</v>
      </c>
      <c r="D68" s="122" t="s">
        <v>531</v>
      </c>
      <c r="E68" s="124"/>
      <c r="F68" s="124"/>
      <c r="G68" s="124"/>
    </row>
    <row r="69" spans="1:7" x14ac:dyDescent="0.25">
      <c r="A69" s="121">
        <v>2009</v>
      </c>
      <c r="B69" s="122" t="s">
        <v>111</v>
      </c>
      <c r="C69" s="123" t="str">
        <f>VLOOKUP(Table13[[#This Row],[Substance]],'Reference data SID'!D:Q,14,FALSE)</f>
        <v>100.003.886</v>
      </c>
      <c r="D69" s="122" t="s">
        <v>531</v>
      </c>
      <c r="E69" s="124"/>
      <c r="F69" s="124"/>
      <c r="G69" s="124"/>
    </row>
    <row r="70" spans="1:7" x14ac:dyDescent="0.25">
      <c r="A70" s="121">
        <v>2010</v>
      </c>
      <c r="B70" s="122" t="s">
        <v>111</v>
      </c>
      <c r="C70" s="123" t="str">
        <f>VLOOKUP(Table13[[#This Row],[Substance]],'Reference data SID'!D:Q,14,FALSE)</f>
        <v>100.003.886</v>
      </c>
      <c r="D70" s="122" t="s">
        <v>531</v>
      </c>
      <c r="E70" s="124"/>
      <c r="F70" s="124"/>
      <c r="G70" s="124"/>
    </row>
    <row r="71" spans="1:7" x14ac:dyDescent="0.25">
      <c r="A71" s="121">
        <v>2011</v>
      </c>
      <c r="B71" s="122" t="s">
        <v>111</v>
      </c>
      <c r="C71" s="123" t="str">
        <f>VLOOKUP(Table13[[#This Row],[Substance]],'Reference data SID'!D:Q,14,FALSE)</f>
        <v>100.003.886</v>
      </c>
      <c r="D71" s="122" t="s">
        <v>531</v>
      </c>
      <c r="E71" s="124"/>
      <c r="F71" s="124"/>
      <c r="G71" s="124"/>
    </row>
    <row r="72" spans="1:7" x14ac:dyDescent="0.25">
      <c r="A72" s="121">
        <v>2012</v>
      </c>
      <c r="B72" s="122" t="s">
        <v>111</v>
      </c>
      <c r="C72" s="123" t="str">
        <f>VLOOKUP(Table13[[#This Row],[Substance]],'Reference data SID'!D:Q,14,FALSE)</f>
        <v>100.003.886</v>
      </c>
      <c r="D72" s="122" t="s">
        <v>531</v>
      </c>
      <c r="E72" s="124"/>
      <c r="F72" s="124"/>
      <c r="G72" s="124"/>
    </row>
    <row r="73" spans="1:7" x14ac:dyDescent="0.25">
      <c r="A73" s="121">
        <v>2013</v>
      </c>
      <c r="B73" s="122" t="s">
        <v>111</v>
      </c>
      <c r="C73" s="123" t="str">
        <f>VLOOKUP(Table13[[#This Row],[Substance]],'Reference data SID'!D:Q,14,FALSE)</f>
        <v>100.003.886</v>
      </c>
      <c r="D73" s="122" t="s">
        <v>531</v>
      </c>
      <c r="E73" s="124"/>
      <c r="F73" s="124"/>
      <c r="G73" s="124"/>
    </row>
    <row r="74" spans="1:7" x14ac:dyDescent="0.25">
      <c r="A74" s="121">
        <v>2014</v>
      </c>
      <c r="B74" s="122" t="s">
        <v>111</v>
      </c>
      <c r="C74" s="123" t="str">
        <f>VLOOKUP(Table13[[#This Row],[Substance]],'Reference data SID'!D:Q,14,FALSE)</f>
        <v>100.003.886</v>
      </c>
      <c r="D74" s="122" t="s">
        <v>531</v>
      </c>
      <c r="E74" s="124"/>
      <c r="F74" s="124"/>
      <c r="G74" s="124"/>
    </row>
    <row r="75" spans="1:7" x14ac:dyDescent="0.25">
      <c r="A75" s="121">
        <v>2015</v>
      </c>
      <c r="B75" s="122" t="s">
        <v>111</v>
      </c>
      <c r="C75" s="123" t="str">
        <f>VLOOKUP(Table13[[#This Row],[Substance]],'Reference data SID'!D:Q,14,FALSE)</f>
        <v>100.003.886</v>
      </c>
      <c r="D75" s="122" t="s">
        <v>531</v>
      </c>
      <c r="E75" s="124"/>
      <c r="F75" s="124"/>
      <c r="G75" s="124"/>
    </row>
    <row r="76" spans="1:7" x14ac:dyDescent="0.25">
      <c r="A76" s="121">
        <v>2016</v>
      </c>
      <c r="B76" s="122" t="s">
        <v>111</v>
      </c>
      <c r="C76" s="123" t="str">
        <f>VLOOKUP(Table13[[#This Row],[Substance]],'Reference data SID'!D:Q,14,FALSE)</f>
        <v>100.003.886</v>
      </c>
      <c r="D76" s="122" t="s">
        <v>531</v>
      </c>
      <c r="E76" s="124"/>
      <c r="F76" s="124"/>
      <c r="G76" s="124"/>
    </row>
    <row r="77" spans="1:7" x14ac:dyDescent="0.25">
      <c r="A77" s="121">
        <v>2017</v>
      </c>
      <c r="B77" s="122" t="s">
        <v>111</v>
      </c>
      <c r="C77" s="123" t="str">
        <f>VLOOKUP(Table13[[#This Row],[Substance]],'Reference data SID'!D:Q,14,FALSE)</f>
        <v>100.003.886</v>
      </c>
      <c r="D77" s="122" t="s">
        <v>531</v>
      </c>
      <c r="E77" s="124"/>
      <c r="F77" s="124"/>
      <c r="G77" s="124"/>
    </row>
    <row r="78" spans="1:7" x14ac:dyDescent="0.25">
      <c r="A78" s="121">
        <v>2018</v>
      </c>
      <c r="B78" s="122" t="s">
        <v>111</v>
      </c>
      <c r="C78" s="123" t="str">
        <f>VLOOKUP(Table13[[#This Row],[Substance]],'Reference data SID'!D:Q,14,FALSE)</f>
        <v>100.003.886</v>
      </c>
      <c r="D78" s="122" t="s">
        <v>531</v>
      </c>
      <c r="E78" s="124"/>
      <c r="F78" s="124"/>
      <c r="G78" s="124"/>
    </row>
    <row r="79" spans="1:7" x14ac:dyDescent="0.25">
      <c r="A79" s="121">
        <v>2019</v>
      </c>
      <c r="B79" s="122" t="s">
        <v>111</v>
      </c>
      <c r="C79" s="123" t="str">
        <f>VLOOKUP(Table13[[#This Row],[Substance]],'Reference data SID'!D:Q,14,FALSE)</f>
        <v>100.003.886</v>
      </c>
      <c r="D79" s="122" t="s">
        <v>531</v>
      </c>
      <c r="E79" s="124"/>
      <c r="F79" s="124"/>
      <c r="G79" s="124"/>
    </row>
    <row r="80" spans="1:7" x14ac:dyDescent="0.25">
      <c r="A80" s="121">
        <v>2020</v>
      </c>
      <c r="B80" s="122" t="s">
        <v>111</v>
      </c>
      <c r="C80" s="123" t="str">
        <f>VLOOKUP(Table13[[#This Row],[Substance]],'Reference data SID'!D:Q,14,FALSE)</f>
        <v>100.003.886</v>
      </c>
      <c r="D80" s="122" t="s">
        <v>531</v>
      </c>
      <c r="E80" s="124"/>
      <c r="F80" s="124"/>
      <c r="G80" s="124"/>
    </row>
    <row r="81" spans="1:7" x14ac:dyDescent="0.25">
      <c r="A81" s="121">
        <v>2021</v>
      </c>
      <c r="B81" s="122" t="s">
        <v>111</v>
      </c>
      <c r="C81" s="123" t="str">
        <f>VLOOKUP(Table13[[#This Row],[Substance]],'Reference data SID'!D:Q,14,FALSE)</f>
        <v>100.003.886</v>
      </c>
      <c r="D81" s="122" t="s">
        <v>531</v>
      </c>
      <c r="E81" s="124"/>
      <c r="F81" s="124"/>
      <c r="G81" s="124"/>
    </row>
    <row r="82" spans="1:7" x14ac:dyDescent="0.25">
      <c r="A82" s="121">
        <v>2022</v>
      </c>
      <c r="B82" s="122" t="s">
        <v>111</v>
      </c>
      <c r="C82" s="123" t="str">
        <f>VLOOKUP(Table13[[#This Row],[Substance]],'Reference data SID'!D:Q,14,FALSE)</f>
        <v>100.003.886</v>
      </c>
      <c r="D82" s="122" t="s">
        <v>531</v>
      </c>
      <c r="E82" s="124"/>
      <c r="F82" s="124"/>
      <c r="G82" s="124"/>
    </row>
    <row r="83" spans="1:7" x14ac:dyDescent="0.25">
      <c r="A83" s="121">
        <v>2023</v>
      </c>
      <c r="B83" s="122" t="s">
        <v>111</v>
      </c>
      <c r="C83" s="123" t="str">
        <f>VLOOKUP(Table13[[#This Row],[Substance]],'Reference data SID'!D:Q,14,FALSE)</f>
        <v>100.003.886</v>
      </c>
      <c r="D83" s="122" t="s">
        <v>531</v>
      </c>
      <c r="E83" s="124"/>
      <c r="F83" s="124"/>
      <c r="G83" s="124"/>
    </row>
    <row r="84" spans="1:7" x14ac:dyDescent="0.25">
      <c r="A84" s="121">
        <v>2024</v>
      </c>
      <c r="B84" s="122" t="s">
        <v>111</v>
      </c>
      <c r="C84" s="123" t="str">
        <f>VLOOKUP(Table13[[#This Row],[Substance]],'Reference data SID'!D:Q,14,FALSE)</f>
        <v>100.003.886</v>
      </c>
      <c r="D84" s="122" t="s">
        <v>531</v>
      </c>
      <c r="E84" s="124"/>
      <c r="F84" s="124"/>
      <c r="G84" s="124"/>
    </row>
    <row r="85" spans="1:7" x14ac:dyDescent="0.25">
      <c r="A85" s="121">
        <v>2025</v>
      </c>
      <c r="B85" s="122" t="s">
        <v>111</v>
      </c>
      <c r="C85" s="123" t="str">
        <f>VLOOKUP(Table13[[#This Row],[Substance]],'Reference data SID'!D:Q,14,FALSE)</f>
        <v>100.003.886</v>
      </c>
      <c r="D85" s="122" t="s">
        <v>531</v>
      </c>
      <c r="E85" s="124"/>
      <c r="F85" s="124"/>
      <c r="G85" s="124"/>
    </row>
    <row r="86" spans="1:7" x14ac:dyDescent="0.25">
      <c r="A86" s="121">
        <v>2026</v>
      </c>
      <c r="B86" s="122" t="s">
        <v>111</v>
      </c>
      <c r="C86" s="123" t="str">
        <f>VLOOKUP(Table13[[#This Row],[Substance]],'Reference data SID'!D:Q,14,FALSE)</f>
        <v>100.003.886</v>
      </c>
      <c r="D86" s="122" t="s">
        <v>531</v>
      </c>
      <c r="E86" s="124"/>
      <c r="F86" s="124"/>
      <c r="G86" s="124"/>
    </row>
    <row r="87" spans="1:7" x14ac:dyDescent="0.25">
      <c r="A87" s="121">
        <v>2027</v>
      </c>
      <c r="B87" s="122" t="s">
        <v>111</v>
      </c>
      <c r="C87" s="123" t="str">
        <f>VLOOKUP(Table13[[#This Row],[Substance]],'Reference data SID'!D:Q,14,FALSE)</f>
        <v>100.003.886</v>
      </c>
      <c r="D87" s="122" t="s">
        <v>531</v>
      </c>
      <c r="E87" s="124"/>
      <c r="F87" s="124"/>
      <c r="G87" s="124"/>
    </row>
    <row r="88" spans="1:7" x14ac:dyDescent="0.25">
      <c r="A88" s="121">
        <v>2028</v>
      </c>
      <c r="B88" s="122" t="s">
        <v>111</v>
      </c>
      <c r="C88" s="123" t="str">
        <f>VLOOKUP(Table13[[#This Row],[Substance]],'Reference data SID'!D:Q,14,FALSE)</f>
        <v>100.003.886</v>
      </c>
      <c r="D88" s="122" t="s">
        <v>531</v>
      </c>
      <c r="E88" s="124"/>
      <c r="F88" s="124"/>
      <c r="G88" s="124"/>
    </row>
    <row r="89" spans="1:7" x14ac:dyDescent="0.25">
      <c r="A89" s="121">
        <v>2029</v>
      </c>
      <c r="B89" s="122" t="s">
        <v>111</v>
      </c>
      <c r="C89" s="123" t="str">
        <f>VLOOKUP(Table13[[#This Row],[Substance]],'Reference data SID'!D:Q,14,FALSE)</f>
        <v>100.003.886</v>
      </c>
      <c r="D89" s="122" t="s">
        <v>531</v>
      </c>
      <c r="E89" s="124"/>
      <c r="F89" s="124"/>
      <c r="G89" s="124"/>
    </row>
    <row r="90" spans="1:7" x14ac:dyDescent="0.25">
      <c r="A90" s="121">
        <v>2030</v>
      </c>
      <c r="B90" s="122" t="s">
        <v>111</v>
      </c>
      <c r="C90" s="123" t="str">
        <f>VLOOKUP(Table13[[#This Row],[Substance]],'Reference data SID'!D:Q,14,FALSE)</f>
        <v>100.003.886</v>
      </c>
      <c r="D90" s="122" t="s">
        <v>531</v>
      </c>
      <c r="E90" s="124"/>
      <c r="F90" s="124"/>
      <c r="G90" s="124"/>
    </row>
    <row r="91" spans="1:7" x14ac:dyDescent="0.25">
      <c r="A91" s="121">
        <v>2031</v>
      </c>
      <c r="B91" s="125" t="s">
        <v>111</v>
      </c>
      <c r="C91" s="126" t="str">
        <f>VLOOKUP(Table13[[#This Row],[Substance]],'Reference data SID'!D:Q,14,FALSE)</f>
        <v>100.003.886</v>
      </c>
      <c r="D91" s="125" t="s">
        <v>531</v>
      </c>
      <c r="E91" s="127"/>
      <c r="F91" s="124"/>
      <c r="G91" s="127"/>
    </row>
    <row r="92" spans="1:7" x14ac:dyDescent="0.25">
      <c r="A92" s="128">
        <v>2032</v>
      </c>
      <c r="B92" s="125" t="s">
        <v>111</v>
      </c>
      <c r="C92" s="126" t="str">
        <f>VLOOKUP(Table13[[#This Row],[Substance]],'Reference data SID'!D:Q,14,FALSE)</f>
        <v>100.003.886</v>
      </c>
      <c r="D92" s="125" t="s">
        <v>531</v>
      </c>
      <c r="E92" s="127"/>
      <c r="F92" s="124"/>
      <c r="G92" s="127"/>
    </row>
    <row r="93" spans="1:7" x14ac:dyDescent="0.25">
      <c r="A93" s="128">
        <v>2033</v>
      </c>
      <c r="B93" s="125" t="s">
        <v>111</v>
      </c>
      <c r="C93" s="126" t="str">
        <f>VLOOKUP(Table13[[#This Row],[Substance]],'Reference data SID'!D:Q,14,FALSE)</f>
        <v>100.003.886</v>
      </c>
      <c r="D93" s="125" t="s">
        <v>531</v>
      </c>
      <c r="E93" s="127"/>
      <c r="F93" s="124"/>
      <c r="G93" s="127"/>
    </row>
    <row r="94" spans="1:7" x14ac:dyDescent="0.25">
      <c r="A94" s="128">
        <v>2034</v>
      </c>
      <c r="B94" s="125" t="s">
        <v>111</v>
      </c>
      <c r="C94" s="126" t="str">
        <f>VLOOKUP(Table13[[#This Row],[Substance]],'Reference data SID'!D:Q,14,FALSE)</f>
        <v>100.003.886</v>
      </c>
      <c r="D94" s="125" t="s">
        <v>531</v>
      </c>
      <c r="E94" s="127"/>
      <c r="F94" s="124"/>
      <c r="G94" s="127"/>
    </row>
    <row r="95" spans="1:7" x14ac:dyDescent="0.25">
      <c r="A95" s="128">
        <v>2035</v>
      </c>
      <c r="B95" s="125" t="s">
        <v>111</v>
      </c>
      <c r="C95" s="126" t="str">
        <f>VLOOKUP(Table13[[#This Row],[Substance]],'Reference data SID'!D:Q,14,FALSE)</f>
        <v>100.003.886</v>
      </c>
      <c r="D95" s="125" t="s">
        <v>531</v>
      </c>
      <c r="E95" s="127"/>
      <c r="F95" s="124"/>
      <c r="G95" s="127"/>
    </row>
    <row r="96" spans="1:7" x14ac:dyDescent="0.25">
      <c r="A96" s="121">
        <v>1990</v>
      </c>
      <c r="B96" s="122" t="s">
        <v>115</v>
      </c>
      <c r="C96" s="123" t="str">
        <f>VLOOKUP(Table13[[#This Row],[Substance]],'Reference data SID'!D:Q,14,FALSE)</f>
        <v>100.001.605</v>
      </c>
      <c r="D96" s="122" t="s">
        <v>532</v>
      </c>
      <c r="E96" s="124"/>
      <c r="F96" s="124"/>
      <c r="G96" s="124"/>
    </row>
    <row r="97" spans="1:7" x14ac:dyDescent="0.25">
      <c r="A97" s="121">
        <v>1991</v>
      </c>
      <c r="B97" s="122" t="s">
        <v>115</v>
      </c>
      <c r="C97" s="123" t="str">
        <f>VLOOKUP(Table13[[#This Row],[Substance]],'Reference data SID'!D:Q,14,FALSE)</f>
        <v>100.001.605</v>
      </c>
      <c r="D97" s="122" t="s">
        <v>532</v>
      </c>
      <c r="E97" s="124"/>
      <c r="F97" s="124"/>
      <c r="G97" s="124"/>
    </row>
    <row r="98" spans="1:7" x14ac:dyDescent="0.25">
      <c r="A98" s="121">
        <v>1992</v>
      </c>
      <c r="B98" s="122" t="s">
        <v>115</v>
      </c>
      <c r="C98" s="123" t="str">
        <f>VLOOKUP(Table13[[#This Row],[Substance]],'Reference data SID'!D:Q,14,FALSE)</f>
        <v>100.001.605</v>
      </c>
      <c r="D98" s="122" t="s">
        <v>532</v>
      </c>
      <c r="E98" s="124"/>
      <c r="F98" s="124"/>
      <c r="G98" s="124"/>
    </row>
    <row r="99" spans="1:7" x14ac:dyDescent="0.25">
      <c r="A99" s="121">
        <v>1993</v>
      </c>
      <c r="B99" s="122" t="s">
        <v>115</v>
      </c>
      <c r="C99" s="123" t="str">
        <f>VLOOKUP(Table13[[#This Row],[Substance]],'Reference data SID'!D:Q,14,FALSE)</f>
        <v>100.001.605</v>
      </c>
      <c r="D99" s="122" t="s">
        <v>532</v>
      </c>
      <c r="E99" s="124"/>
      <c r="F99" s="124"/>
      <c r="G99" s="124"/>
    </row>
    <row r="100" spans="1:7" x14ac:dyDescent="0.25">
      <c r="A100" s="121">
        <v>1994</v>
      </c>
      <c r="B100" s="122" t="s">
        <v>115</v>
      </c>
      <c r="C100" s="123" t="str">
        <f>VLOOKUP(Table13[[#This Row],[Substance]],'Reference data SID'!D:Q,14,FALSE)</f>
        <v>100.001.605</v>
      </c>
      <c r="D100" s="122" t="s">
        <v>532</v>
      </c>
      <c r="E100" s="124"/>
      <c r="F100" s="124"/>
      <c r="G100" s="124"/>
    </row>
    <row r="101" spans="1:7" x14ac:dyDescent="0.25">
      <c r="A101" s="121">
        <v>1995</v>
      </c>
      <c r="B101" s="122" t="s">
        <v>115</v>
      </c>
      <c r="C101" s="123" t="str">
        <f>VLOOKUP(Table13[[#This Row],[Substance]],'Reference data SID'!D:Q,14,FALSE)</f>
        <v>100.001.605</v>
      </c>
      <c r="D101" s="122" t="s">
        <v>532</v>
      </c>
      <c r="E101" s="124"/>
      <c r="F101" s="124"/>
      <c r="G101" s="124"/>
    </row>
    <row r="102" spans="1:7" x14ac:dyDescent="0.25">
      <c r="A102" s="121">
        <v>1996</v>
      </c>
      <c r="B102" s="122" t="s">
        <v>115</v>
      </c>
      <c r="C102" s="123" t="str">
        <f>VLOOKUP(Table13[[#This Row],[Substance]],'Reference data SID'!D:Q,14,FALSE)</f>
        <v>100.001.605</v>
      </c>
      <c r="D102" s="122" t="s">
        <v>532</v>
      </c>
      <c r="E102" s="124"/>
      <c r="F102" s="124"/>
      <c r="G102" s="124"/>
    </row>
    <row r="103" spans="1:7" x14ac:dyDescent="0.25">
      <c r="A103" s="121">
        <v>1997</v>
      </c>
      <c r="B103" s="122" t="s">
        <v>115</v>
      </c>
      <c r="C103" s="123" t="str">
        <f>VLOOKUP(Table13[[#This Row],[Substance]],'Reference data SID'!D:Q,14,FALSE)</f>
        <v>100.001.605</v>
      </c>
      <c r="D103" s="122" t="s">
        <v>532</v>
      </c>
      <c r="E103" s="124"/>
      <c r="F103" s="124"/>
      <c r="G103" s="124"/>
    </row>
    <row r="104" spans="1:7" x14ac:dyDescent="0.25">
      <c r="A104" s="121">
        <v>1998</v>
      </c>
      <c r="B104" s="122" t="s">
        <v>115</v>
      </c>
      <c r="C104" s="123" t="str">
        <f>VLOOKUP(Table13[[#This Row],[Substance]],'Reference data SID'!D:Q,14,FALSE)</f>
        <v>100.001.605</v>
      </c>
      <c r="D104" s="122" t="s">
        <v>532</v>
      </c>
      <c r="E104" s="124"/>
      <c r="F104" s="124"/>
      <c r="G104" s="124"/>
    </row>
    <row r="105" spans="1:7" x14ac:dyDescent="0.25">
      <c r="A105" s="121">
        <v>1999</v>
      </c>
      <c r="B105" s="122" t="s">
        <v>115</v>
      </c>
      <c r="C105" s="123" t="str">
        <f>VLOOKUP(Table13[[#This Row],[Substance]],'Reference data SID'!D:Q,14,FALSE)</f>
        <v>100.001.605</v>
      </c>
      <c r="D105" s="122" t="s">
        <v>532</v>
      </c>
      <c r="E105" s="124"/>
      <c r="F105" s="124"/>
      <c r="G105" s="124"/>
    </row>
    <row r="106" spans="1:7" x14ac:dyDescent="0.25">
      <c r="A106" s="121">
        <v>2000</v>
      </c>
      <c r="B106" s="122" t="s">
        <v>115</v>
      </c>
      <c r="C106" s="123" t="str">
        <f>VLOOKUP(Table13[[#This Row],[Substance]],'Reference data SID'!D:Q,14,FALSE)</f>
        <v>100.001.605</v>
      </c>
      <c r="D106" s="122" t="s">
        <v>532</v>
      </c>
      <c r="E106" s="124"/>
      <c r="F106" s="124"/>
      <c r="G106" s="124"/>
    </row>
    <row r="107" spans="1:7" x14ac:dyDescent="0.25">
      <c r="A107" s="121">
        <v>2001</v>
      </c>
      <c r="B107" s="122" t="s">
        <v>115</v>
      </c>
      <c r="C107" s="123" t="str">
        <f>VLOOKUP(Table13[[#This Row],[Substance]],'Reference data SID'!D:Q,14,FALSE)</f>
        <v>100.001.605</v>
      </c>
      <c r="D107" s="122" t="s">
        <v>532</v>
      </c>
      <c r="E107" s="124"/>
      <c r="F107" s="124"/>
      <c r="G107" s="124"/>
    </row>
    <row r="108" spans="1:7" x14ac:dyDescent="0.25">
      <c r="A108" s="121">
        <v>2002</v>
      </c>
      <c r="B108" s="122" t="s">
        <v>115</v>
      </c>
      <c r="C108" s="123" t="str">
        <f>VLOOKUP(Table13[[#This Row],[Substance]],'Reference data SID'!D:Q,14,FALSE)</f>
        <v>100.001.605</v>
      </c>
      <c r="D108" s="122" t="s">
        <v>532</v>
      </c>
      <c r="E108" s="124"/>
      <c r="F108" s="124"/>
      <c r="G108" s="124"/>
    </row>
    <row r="109" spans="1:7" x14ac:dyDescent="0.25">
      <c r="A109" s="121">
        <v>2003</v>
      </c>
      <c r="B109" s="122" t="s">
        <v>115</v>
      </c>
      <c r="C109" s="123" t="str">
        <f>VLOOKUP(Table13[[#This Row],[Substance]],'Reference data SID'!D:Q,14,FALSE)</f>
        <v>100.001.605</v>
      </c>
      <c r="D109" s="122" t="s">
        <v>532</v>
      </c>
      <c r="E109" s="124"/>
      <c r="F109" s="124"/>
      <c r="G109" s="124"/>
    </row>
    <row r="110" spans="1:7" x14ac:dyDescent="0.25">
      <c r="A110" s="121">
        <v>2004</v>
      </c>
      <c r="B110" s="122" t="s">
        <v>115</v>
      </c>
      <c r="C110" s="123" t="str">
        <f>VLOOKUP(Table13[[#This Row],[Substance]],'Reference data SID'!D:Q,14,FALSE)</f>
        <v>100.001.605</v>
      </c>
      <c r="D110" s="122" t="s">
        <v>532</v>
      </c>
      <c r="E110" s="124"/>
      <c r="F110" s="124"/>
      <c r="G110" s="124"/>
    </row>
    <row r="111" spans="1:7" x14ac:dyDescent="0.25">
      <c r="A111" s="121">
        <v>2005</v>
      </c>
      <c r="B111" s="122" t="s">
        <v>115</v>
      </c>
      <c r="C111" s="123" t="str">
        <f>VLOOKUP(Table13[[#This Row],[Substance]],'Reference data SID'!D:Q,14,FALSE)</f>
        <v>100.001.605</v>
      </c>
      <c r="D111" s="122" t="s">
        <v>532</v>
      </c>
      <c r="E111" s="124"/>
      <c r="F111" s="124"/>
      <c r="G111" s="124"/>
    </row>
    <row r="112" spans="1:7" x14ac:dyDescent="0.25">
      <c r="A112" s="121">
        <v>2006</v>
      </c>
      <c r="B112" s="122" t="s">
        <v>115</v>
      </c>
      <c r="C112" s="123" t="str">
        <f>VLOOKUP(Table13[[#This Row],[Substance]],'Reference data SID'!D:Q,14,FALSE)</f>
        <v>100.001.605</v>
      </c>
      <c r="D112" s="122" t="s">
        <v>532</v>
      </c>
      <c r="E112" s="124"/>
      <c r="F112" s="124"/>
      <c r="G112" s="124"/>
    </row>
    <row r="113" spans="1:7" x14ac:dyDescent="0.25">
      <c r="A113" s="121">
        <v>2007</v>
      </c>
      <c r="B113" s="122" t="s">
        <v>115</v>
      </c>
      <c r="C113" s="123" t="str">
        <f>VLOOKUP(Table13[[#This Row],[Substance]],'Reference data SID'!D:Q,14,FALSE)</f>
        <v>100.001.605</v>
      </c>
      <c r="D113" s="122" t="s">
        <v>532</v>
      </c>
      <c r="E113" s="124"/>
      <c r="F113" s="124"/>
      <c r="G113" s="124"/>
    </row>
    <row r="114" spans="1:7" x14ac:dyDescent="0.25">
      <c r="A114" s="121">
        <v>2008</v>
      </c>
      <c r="B114" s="122" t="s">
        <v>115</v>
      </c>
      <c r="C114" s="123" t="str">
        <f>VLOOKUP(Table13[[#This Row],[Substance]],'Reference data SID'!D:Q,14,FALSE)</f>
        <v>100.001.605</v>
      </c>
      <c r="D114" s="122" t="s">
        <v>532</v>
      </c>
      <c r="E114" s="124"/>
      <c r="F114" s="124"/>
      <c r="G114" s="124"/>
    </row>
    <row r="115" spans="1:7" x14ac:dyDescent="0.25">
      <c r="A115" s="121">
        <v>2009</v>
      </c>
      <c r="B115" s="122" t="s">
        <v>115</v>
      </c>
      <c r="C115" s="123" t="str">
        <f>VLOOKUP(Table13[[#This Row],[Substance]],'Reference data SID'!D:Q,14,FALSE)</f>
        <v>100.001.605</v>
      </c>
      <c r="D115" s="122" t="s">
        <v>532</v>
      </c>
      <c r="E115" s="124"/>
      <c r="F115" s="124"/>
      <c r="G115" s="124"/>
    </row>
    <row r="116" spans="1:7" x14ac:dyDescent="0.25">
      <c r="A116" s="121">
        <v>2010</v>
      </c>
      <c r="B116" s="122" t="s">
        <v>115</v>
      </c>
      <c r="C116" s="123" t="str">
        <f>VLOOKUP(Table13[[#This Row],[Substance]],'Reference data SID'!D:Q,14,FALSE)</f>
        <v>100.001.605</v>
      </c>
      <c r="D116" s="122" t="s">
        <v>532</v>
      </c>
      <c r="E116" s="124"/>
      <c r="F116" s="124"/>
      <c r="G116" s="124"/>
    </row>
    <row r="117" spans="1:7" x14ac:dyDescent="0.25">
      <c r="A117" s="121">
        <v>2011</v>
      </c>
      <c r="B117" s="122" t="s">
        <v>115</v>
      </c>
      <c r="C117" s="123" t="str">
        <f>VLOOKUP(Table13[[#This Row],[Substance]],'Reference data SID'!D:Q,14,FALSE)</f>
        <v>100.001.605</v>
      </c>
      <c r="D117" s="122" t="s">
        <v>532</v>
      </c>
      <c r="E117" s="124"/>
      <c r="F117" s="124"/>
      <c r="G117" s="124"/>
    </row>
    <row r="118" spans="1:7" x14ac:dyDescent="0.25">
      <c r="A118" s="121">
        <v>2012</v>
      </c>
      <c r="B118" s="122" t="s">
        <v>115</v>
      </c>
      <c r="C118" s="123" t="str">
        <f>VLOOKUP(Table13[[#This Row],[Substance]],'Reference data SID'!D:Q,14,FALSE)</f>
        <v>100.001.605</v>
      </c>
      <c r="D118" s="122" t="s">
        <v>532</v>
      </c>
      <c r="E118" s="124"/>
      <c r="F118" s="124"/>
      <c r="G118" s="124"/>
    </row>
    <row r="119" spans="1:7" x14ac:dyDescent="0.25">
      <c r="A119" s="121">
        <v>2013</v>
      </c>
      <c r="B119" s="122" t="s">
        <v>115</v>
      </c>
      <c r="C119" s="123" t="str">
        <f>VLOOKUP(Table13[[#This Row],[Substance]],'Reference data SID'!D:Q,14,FALSE)</f>
        <v>100.001.605</v>
      </c>
      <c r="D119" s="122" t="s">
        <v>532</v>
      </c>
      <c r="E119" s="124"/>
      <c r="F119" s="124"/>
      <c r="G119" s="124"/>
    </row>
    <row r="120" spans="1:7" x14ac:dyDescent="0.25">
      <c r="A120" s="121">
        <v>2014</v>
      </c>
      <c r="B120" s="122" t="s">
        <v>115</v>
      </c>
      <c r="C120" s="123" t="str">
        <f>VLOOKUP(Table13[[#This Row],[Substance]],'Reference data SID'!D:Q,14,FALSE)</f>
        <v>100.001.605</v>
      </c>
      <c r="D120" s="122" t="s">
        <v>532</v>
      </c>
      <c r="E120" s="124"/>
      <c r="F120" s="124"/>
      <c r="G120" s="124"/>
    </row>
    <row r="121" spans="1:7" x14ac:dyDescent="0.25">
      <c r="A121" s="121">
        <v>2015</v>
      </c>
      <c r="B121" s="122" t="s">
        <v>115</v>
      </c>
      <c r="C121" s="123" t="str">
        <f>VLOOKUP(Table13[[#This Row],[Substance]],'Reference data SID'!D:Q,14,FALSE)</f>
        <v>100.001.605</v>
      </c>
      <c r="D121" s="122" t="s">
        <v>532</v>
      </c>
      <c r="E121" s="124"/>
      <c r="F121" s="124"/>
      <c r="G121" s="124"/>
    </row>
    <row r="122" spans="1:7" x14ac:dyDescent="0.25">
      <c r="A122" s="121">
        <v>2016</v>
      </c>
      <c r="B122" s="122" t="s">
        <v>115</v>
      </c>
      <c r="C122" s="123" t="str">
        <f>VLOOKUP(Table13[[#This Row],[Substance]],'Reference data SID'!D:Q,14,FALSE)</f>
        <v>100.001.605</v>
      </c>
      <c r="D122" s="122" t="s">
        <v>532</v>
      </c>
      <c r="E122" s="124"/>
      <c r="F122" s="124"/>
      <c r="G122" s="124"/>
    </row>
    <row r="123" spans="1:7" x14ac:dyDescent="0.25">
      <c r="A123" s="121">
        <v>2017</v>
      </c>
      <c r="B123" s="122" t="s">
        <v>115</v>
      </c>
      <c r="C123" s="123" t="str">
        <f>VLOOKUP(Table13[[#This Row],[Substance]],'Reference data SID'!D:Q,14,FALSE)</f>
        <v>100.001.605</v>
      </c>
      <c r="D123" s="122" t="s">
        <v>532</v>
      </c>
      <c r="E123" s="124"/>
      <c r="F123" s="124"/>
      <c r="G123" s="124"/>
    </row>
    <row r="124" spans="1:7" x14ac:dyDescent="0.25">
      <c r="A124" s="121">
        <v>2018</v>
      </c>
      <c r="B124" s="122" t="s">
        <v>115</v>
      </c>
      <c r="C124" s="123" t="str">
        <f>VLOOKUP(Table13[[#This Row],[Substance]],'Reference data SID'!D:Q,14,FALSE)</f>
        <v>100.001.605</v>
      </c>
      <c r="D124" s="122" t="s">
        <v>532</v>
      </c>
      <c r="E124" s="124"/>
      <c r="F124" s="124"/>
      <c r="G124" s="124"/>
    </row>
    <row r="125" spans="1:7" x14ac:dyDescent="0.25">
      <c r="A125" s="121">
        <v>2019</v>
      </c>
      <c r="B125" s="122" t="s">
        <v>115</v>
      </c>
      <c r="C125" s="123" t="str">
        <f>VLOOKUP(Table13[[#This Row],[Substance]],'Reference data SID'!D:Q,14,FALSE)</f>
        <v>100.001.605</v>
      </c>
      <c r="D125" s="122" t="s">
        <v>532</v>
      </c>
      <c r="E125" s="124"/>
      <c r="F125" s="124"/>
      <c r="G125" s="124"/>
    </row>
    <row r="126" spans="1:7" x14ac:dyDescent="0.25">
      <c r="A126" s="121">
        <v>2020</v>
      </c>
      <c r="B126" s="122" t="s">
        <v>115</v>
      </c>
      <c r="C126" s="123" t="str">
        <f>VLOOKUP(Table13[[#This Row],[Substance]],'Reference data SID'!D:Q,14,FALSE)</f>
        <v>100.001.605</v>
      </c>
      <c r="D126" s="122" t="s">
        <v>532</v>
      </c>
      <c r="E126" s="124"/>
      <c r="F126" s="124"/>
      <c r="G126" s="124"/>
    </row>
    <row r="127" spans="1:7" x14ac:dyDescent="0.25">
      <c r="A127" s="121">
        <v>2021</v>
      </c>
      <c r="B127" s="122" t="s">
        <v>115</v>
      </c>
      <c r="C127" s="123" t="str">
        <f>VLOOKUP(Table13[[#This Row],[Substance]],'Reference data SID'!D:Q,14,FALSE)</f>
        <v>100.001.605</v>
      </c>
      <c r="D127" s="122" t="s">
        <v>532</v>
      </c>
      <c r="E127" s="124"/>
      <c r="F127" s="124"/>
      <c r="G127" s="124"/>
    </row>
    <row r="128" spans="1:7" x14ac:dyDescent="0.25">
      <c r="A128" s="121">
        <v>2022</v>
      </c>
      <c r="B128" s="122" t="s">
        <v>115</v>
      </c>
      <c r="C128" s="123" t="str">
        <f>VLOOKUP(Table13[[#This Row],[Substance]],'Reference data SID'!D:Q,14,FALSE)</f>
        <v>100.001.605</v>
      </c>
      <c r="D128" s="122" t="s">
        <v>532</v>
      </c>
      <c r="E128" s="124"/>
      <c r="F128" s="124"/>
      <c r="G128" s="124"/>
    </row>
    <row r="129" spans="1:7" x14ac:dyDescent="0.25">
      <c r="A129" s="121">
        <v>2023</v>
      </c>
      <c r="B129" s="122" t="s">
        <v>115</v>
      </c>
      <c r="C129" s="123" t="str">
        <f>VLOOKUP(Table13[[#This Row],[Substance]],'Reference data SID'!D:Q,14,FALSE)</f>
        <v>100.001.605</v>
      </c>
      <c r="D129" s="122" t="s">
        <v>532</v>
      </c>
      <c r="E129" s="124"/>
      <c r="F129" s="124"/>
      <c r="G129" s="124"/>
    </row>
    <row r="130" spans="1:7" x14ac:dyDescent="0.25">
      <c r="A130" s="121">
        <v>2024</v>
      </c>
      <c r="B130" s="122" t="s">
        <v>115</v>
      </c>
      <c r="C130" s="123" t="str">
        <f>VLOOKUP(Table13[[#This Row],[Substance]],'Reference data SID'!D:Q,14,FALSE)</f>
        <v>100.001.605</v>
      </c>
      <c r="D130" s="122" t="s">
        <v>532</v>
      </c>
      <c r="E130" s="124"/>
      <c r="F130" s="124"/>
      <c r="G130" s="124"/>
    </row>
    <row r="131" spans="1:7" x14ac:dyDescent="0.25">
      <c r="A131" s="121">
        <v>2025</v>
      </c>
      <c r="B131" s="122" t="s">
        <v>115</v>
      </c>
      <c r="C131" s="123" t="str">
        <f>VLOOKUP(Table13[[#This Row],[Substance]],'Reference data SID'!D:Q,14,FALSE)</f>
        <v>100.001.605</v>
      </c>
      <c r="D131" s="122" t="s">
        <v>532</v>
      </c>
      <c r="E131" s="124"/>
      <c r="F131" s="124"/>
      <c r="G131" s="124"/>
    </row>
    <row r="132" spans="1:7" x14ac:dyDescent="0.25">
      <c r="A132" s="121">
        <v>2026</v>
      </c>
      <c r="B132" s="122" t="s">
        <v>115</v>
      </c>
      <c r="C132" s="123" t="str">
        <f>VLOOKUP(Table13[[#This Row],[Substance]],'Reference data SID'!D:Q,14,FALSE)</f>
        <v>100.001.605</v>
      </c>
      <c r="D132" s="122" t="s">
        <v>532</v>
      </c>
      <c r="E132" s="124"/>
      <c r="F132" s="124"/>
      <c r="G132" s="124"/>
    </row>
    <row r="133" spans="1:7" x14ac:dyDescent="0.25">
      <c r="A133" s="121">
        <v>2027</v>
      </c>
      <c r="B133" s="122" t="s">
        <v>115</v>
      </c>
      <c r="C133" s="123" t="str">
        <f>VLOOKUP(Table13[[#This Row],[Substance]],'Reference data SID'!D:Q,14,FALSE)</f>
        <v>100.001.605</v>
      </c>
      <c r="D133" s="122" t="s">
        <v>532</v>
      </c>
      <c r="E133" s="124"/>
      <c r="F133" s="124"/>
      <c r="G133" s="124"/>
    </row>
    <row r="134" spans="1:7" x14ac:dyDescent="0.25">
      <c r="A134" s="121">
        <v>2028</v>
      </c>
      <c r="B134" s="122" t="s">
        <v>115</v>
      </c>
      <c r="C134" s="123" t="str">
        <f>VLOOKUP(Table13[[#This Row],[Substance]],'Reference data SID'!D:Q,14,FALSE)</f>
        <v>100.001.605</v>
      </c>
      <c r="D134" s="122" t="s">
        <v>532</v>
      </c>
      <c r="E134" s="124"/>
      <c r="F134" s="124"/>
      <c r="G134" s="124"/>
    </row>
    <row r="135" spans="1:7" x14ac:dyDescent="0.25">
      <c r="A135" s="121">
        <v>2029</v>
      </c>
      <c r="B135" s="122" t="s">
        <v>115</v>
      </c>
      <c r="C135" s="123" t="str">
        <f>VLOOKUP(Table13[[#This Row],[Substance]],'Reference data SID'!D:Q,14,FALSE)</f>
        <v>100.001.605</v>
      </c>
      <c r="D135" s="122" t="s">
        <v>532</v>
      </c>
      <c r="E135" s="124"/>
      <c r="F135" s="124"/>
      <c r="G135" s="124"/>
    </row>
    <row r="136" spans="1:7" x14ac:dyDescent="0.25">
      <c r="A136" s="121">
        <v>2030</v>
      </c>
      <c r="B136" s="122" t="s">
        <v>115</v>
      </c>
      <c r="C136" s="123" t="str">
        <f>VLOOKUP(Table13[[#This Row],[Substance]],'Reference data SID'!D:Q,14,FALSE)</f>
        <v>100.001.605</v>
      </c>
      <c r="D136" s="122" t="s">
        <v>532</v>
      </c>
      <c r="E136" s="124"/>
      <c r="F136" s="124"/>
      <c r="G136" s="124"/>
    </row>
    <row r="137" spans="1:7" x14ac:dyDescent="0.25">
      <c r="A137" s="121">
        <v>2031</v>
      </c>
      <c r="B137" s="125" t="s">
        <v>115</v>
      </c>
      <c r="C137" s="126" t="str">
        <f>VLOOKUP(Table13[[#This Row],[Substance]],'Reference data SID'!D:Q,14,FALSE)</f>
        <v>100.001.605</v>
      </c>
      <c r="D137" s="125" t="s">
        <v>532</v>
      </c>
      <c r="E137" s="127"/>
      <c r="F137" s="124"/>
      <c r="G137" s="127"/>
    </row>
    <row r="138" spans="1:7" x14ac:dyDescent="0.25">
      <c r="A138" s="128">
        <v>2032</v>
      </c>
      <c r="B138" s="125" t="s">
        <v>115</v>
      </c>
      <c r="C138" s="126" t="str">
        <f>VLOOKUP(Table13[[#This Row],[Substance]],'Reference data SID'!D:Q,14,FALSE)</f>
        <v>100.001.605</v>
      </c>
      <c r="D138" s="125" t="s">
        <v>532</v>
      </c>
      <c r="E138" s="127"/>
      <c r="F138" s="124"/>
      <c r="G138" s="127"/>
    </row>
    <row r="139" spans="1:7" x14ac:dyDescent="0.25">
      <c r="A139" s="128">
        <v>2033</v>
      </c>
      <c r="B139" s="125" t="s">
        <v>115</v>
      </c>
      <c r="C139" s="126" t="str">
        <f>VLOOKUP(Table13[[#This Row],[Substance]],'Reference data SID'!D:Q,14,FALSE)</f>
        <v>100.001.605</v>
      </c>
      <c r="D139" s="125" t="s">
        <v>532</v>
      </c>
      <c r="E139" s="127"/>
      <c r="F139" s="124"/>
      <c r="G139" s="127"/>
    </row>
    <row r="140" spans="1:7" x14ac:dyDescent="0.25">
      <c r="A140" s="128">
        <v>2034</v>
      </c>
      <c r="B140" s="125" t="s">
        <v>115</v>
      </c>
      <c r="C140" s="126" t="str">
        <f>VLOOKUP(Table13[[#This Row],[Substance]],'Reference data SID'!D:Q,14,FALSE)</f>
        <v>100.001.605</v>
      </c>
      <c r="D140" s="125" t="s">
        <v>532</v>
      </c>
      <c r="E140" s="127"/>
      <c r="F140" s="124"/>
      <c r="G140" s="127"/>
    </row>
    <row r="141" spans="1:7" x14ac:dyDescent="0.25">
      <c r="A141" s="128">
        <v>2035</v>
      </c>
      <c r="B141" s="125" t="s">
        <v>115</v>
      </c>
      <c r="C141" s="126" t="str">
        <f>VLOOKUP(Table13[[#This Row],[Substance]],'Reference data SID'!D:Q,14,FALSE)</f>
        <v>100.001.605</v>
      </c>
      <c r="D141" s="125" t="s">
        <v>532</v>
      </c>
      <c r="E141" s="127"/>
      <c r="F141" s="124"/>
      <c r="G141" s="127"/>
    </row>
    <row r="142" spans="1:7" x14ac:dyDescent="0.25">
      <c r="A142" s="121">
        <v>1990</v>
      </c>
      <c r="B142" s="122" t="s">
        <v>115</v>
      </c>
      <c r="C142" s="123" t="str">
        <f>VLOOKUP(Table13[[#This Row],[Substance]],'Reference data SID'!D:Q,14,FALSE)</f>
        <v>100.001.605</v>
      </c>
      <c r="D142" s="122" t="s">
        <v>530</v>
      </c>
      <c r="E142" s="124"/>
      <c r="F142" s="124"/>
      <c r="G142" s="124"/>
    </row>
    <row r="143" spans="1:7" x14ac:dyDescent="0.25">
      <c r="A143" s="121">
        <v>1991</v>
      </c>
      <c r="B143" s="122" t="s">
        <v>115</v>
      </c>
      <c r="C143" s="123" t="str">
        <f>VLOOKUP(Table13[[#This Row],[Substance]],'Reference data SID'!D:Q,14,FALSE)</f>
        <v>100.001.605</v>
      </c>
      <c r="D143" s="122" t="s">
        <v>530</v>
      </c>
      <c r="E143" s="124"/>
      <c r="F143" s="124"/>
      <c r="G143" s="124"/>
    </row>
    <row r="144" spans="1:7" x14ac:dyDescent="0.25">
      <c r="A144" s="121">
        <v>1992</v>
      </c>
      <c r="B144" s="122" t="s">
        <v>115</v>
      </c>
      <c r="C144" s="123" t="str">
        <f>VLOOKUP(Table13[[#This Row],[Substance]],'Reference data SID'!D:Q,14,FALSE)</f>
        <v>100.001.605</v>
      </c>
      <c r="D144" s="122" t="s">
        <v>530</v>
      </c>
      <c r="E144" s="124"/>
      <c r="F144" s="124"/>
      <c r="G144" s="124"/>
    </row>
    <row r="145" spans="1:7" x14ac:dyDescent="0.25">
      <c r="A145" s="121">
        <v>1993</v>
      </c>
      <c r="B145" s="122" t="s">
        <v>115</v>
      </c>
      <c r="C145" s="123" t="str">
        <f>VLOOKUP(Table13[[#This Row],[Substance]],'Reference data SID'!D:Q,14,FALSE)</f>
        <v>100.001.605</v>
      </c>
      <c r="D145" s="122" t="s">
        <v>530</v>
      </c>
      <c r="E145" s="124"/>
      <c r="F145" s="124"/>
      <c r="G145" s="124"/>
    </row>
    <row r="146" spans="1:7" x14ac:dyDescent="0.25">
      <c r="A146" s="121">
        <v>1994</v>
      </c>
      <c r="B146" s="122" t="s">
        <v>115</v>
      </c>
      <c r="C146" s="123" t="str">
        <f>VLOOKUP(Table13[[#This Row],[Substance]],'Reference data SID'!D:Q,14,FALSE)</f>
        <v>100.001.605</v>
      </c>
      <c r="D146" s="122" t="s">
        <v>530</v>
      </c>
      <c r="E146" s="124"/>
      <c r="F146" s="124"/>
      <c r="G146" s="124"/>
    </row>
    <row r="147" spans="1:7" x14ac:dyDescent="0.25">
      <c r="A147" s="121">
        <v>1995</v>
      </c>
      <c r="B147" s="122" t="s">
        <v>115</v>
      </c>
      <c r="C147" s="123" t="str">
        <f>VLOOKUP(Table13[[#This Row],[Substance]],'Reference data SID'!D:Q,14,FALSE)</f>
        <v>100.001.605</v>
      </c>
      <c r="D147" s="122" t="s">
        <v>530</v>
      </c>
      <c r="E147" s="124"/>
      <c r="F147" s="124"/>
      <c r="G147" s="124"/>
    </row>
    <row r="148" spans="1:7" x14ac:dyDescent="0.25">
      <c r="A148" s="121">
        <v>1996</v>
      </c>
      <c r="B148" s="122" t="s">
        <v>115</v>
      </c>
      <c r="C148" s="123" t="str">
        <f>VLOOKUP(Table13[[#This Row],[Substance]],'Reference data SID'!D:Q,14,FALSE)</f>
        <v>100.001.605</v>
      </c>
      <c r="D148" s="122" t="s">
        <v>530</v>
      </c>
      <c r="E148" s="124"/>
      <c r="F148" s="124"/>
      <c r="G148" s="124"/>
    </row>
    <row r="149" spans="1:7" x14ac:dyDescent="0.25">
      <c r="A149" s="121">
        <v>1997</v>
      </c>
      <c r="B149" s="122" t="s">
        <v>115</v>
      </c>
      <c r="C149" s="123" t="str">
        <f>VLOOKUP(Table13[[#This Row],[Substance]],'Reference data SID'!D:Q,14,FALSE)</f>
        <v>100.001.605</v>
      </c>
      <c r="D149" s="122" t="s">
        <v>530</v>
      </c>
      <c r="E149" s="124"/>
      <c r="F149" s="124"/>
      <c r="G149" s="124"/>
    </row>
    <row r="150" spans="1:7" x14ac:dyDescent="0.25">
      <c r="A150" s="121">
        <v>1998</v>
      </c>
      <c r="B150" s="122" t="s">
        <v>115</v>
      </c>
      <c r="C150" s="123" t="str">
        <f>VLOOKUP(Table13[[#This Row],[Substance]],'Reference data SID'!D:Q,14,FALSE)</f>
        <v>100.001.605</v>
      </c>
      <c r="D150" s="122" t="s">
        <v>530</v>
      </c>
      <c r="E150" s="124"/>
      <c r="F150" s="124"/>
      <c r="G150" s="124"/>
    </row>
    <row r="151" spans="1:7" x14ac:dyDescent="0.25">
      <c r="A151" s="121">
        <v>1999</v>
      </c>
      <c r="B151" s="122" t="s">
        <v>115</v>
      </c>
      <c r="C151" s="123" t="str">
        <f>VLOOKUP(Table13[[#This Row],[Substance]],'Reference data SID'!D:Q,14,FALSE)</f>
        <v>100.001.605</v>
      </c>
      <c r="D151" s="122" t="s">
        <v>530</v>
      </c>
      <c r="E151" s="124"/>
      <c r="F151" s="124"/>
      <c r="G151" s="124"/>
    </row>
    <row r="152" spans="1:7" x14ac:dyDescent="0.25">
      <c r="A152" s="121">
        <v>2000</v>
      </c>
      <c r="B152" s="122" t="s">
        <v>115</v>
      </c>
      <c r="C152" s="123" t="str">
        <f>VLOOKUP(Table13[[#This Row],[Substance]],'Reference data SID'!D:Q,14,FALSE)</f>
        <v>100.001.605</v>
      </c>
      <c r="D152" s="122" t="s">
        <v>530</v>
      </c>
      <c r="E152" s="124"/>
      <c r="F152" s="124"/>
      <c r="G152" s="124"/>
    </row>
    <row r="153" spans="1:7" x14ac:dyDescent="0.25">
      <c r="A153" s="121">
        <v>2001</v>
      </c>
      <c r="B153" s="122" t="s">
        <v>115</v>
      </c>
      <c r="C153" s="123" t="str">
        <f>VLOOKUP(Table13[[#This Row],[Substance]],'Reference data SID'!D:Q,14,FALSE)</f>
        <v>100.001.605</v>
      </c>
      <c r="D153" s="122" t="s">
        <v>530</v>
      </c>
      <c r="E153" s="124"/>
      <c r="F153" s="124"/>
      <c r="G153" s="124"/>
    </row>
    <row r="154" spans="1:7" x14ac:dyDescent="0.25">
      <c r="A154" s="121">
        <v>2002</v>
      </c>
      <c r="B154" s="122" t="s">
        <v>115</v>
      </c>
      <c r="C154" s="123" t="str">
        <f>VLOOKUP(Table13[[#This Row],[Substance]],'Reference data SID'!D:Q,14,FALSE)</f>
        <v>100.001.605</v>
      </c>
      <c r="D154" s="122" t="s">
        <v>530</v>
      </c>
      <c r="E154" s="124"/>
      <c r="F154" s="124"/>
      <c r="G154" s="124"/>
    </row>
    <row r="155" spans="1:7" x14ac:dyDescent="0.25">
      <c r="A155" s="121">
        <v>2003</v>
      </c>
      <c r="B155" s="122" t="s">
        <v>115</v>
      </c>
      <c r="C155" s="123" t="str">
        <f>VLOOKUP(Table13[[#This Row],[Substance]],'Reference data SID'!D:Q,14,FALSE)</f>
        <v>100.001.605</v>
      </c>
      <c r="D155" s="122" t="s">
        <v>530</v>
      </c>
      <c r="E155" s="124"/>
      <c r="F155" s="124"/>
      <c r="G155" s="124"/>
    </row>
    <row r="156" spans="1:7" x14ac:dyDescent="0.25">
      <c r="A156" s="121">
        <v>2004</v>
      </c>
      <c r="B156" s="122" t="s">
        <v>115</v>
      </c>
      <c r="C156" s="123" t="str">
        <f>VLOOKUP(Table13[[#This Row],[Substance]],'Reference data SID'!D:Q,14,FALSE)</f>
        <v>100.001.605</v>
      </c>
      <c r="D156" s="122" t="s">
        <v>530</v>
      </c>
      <c r="E156" s="124"/>
      <c r="F156" s="124"/>
      <c r="G156" s="124"/>
    </row>
    <row r="157" spans="1:7" x14ac:dyDescent="0.25">
      <c r="A157" s="121">
        <v>2005</v>
      </c>
      <c r="B157" s="122" t="s">
        <v>115</v>
      </c>
      <c r="C157" s="123" t="str">
        <f>VLOOKUP(Table13[[#This Row],[Substance]],'Reference data SID'!D:Q,14,FALSE)</f>
        <v>100.001.605</v>
      </c>
      <c r="D157" s="122" t="s">
        <v>530</v>
      </c>
      <c r="E157" s="124"/>
      <c r="F157" s="124"/>
      <c r="G157" s="124"/>
    </row>
    <row r="158" spans="1:7" x14ac:dyDescent="0.25">
      <c r="A158" s="121">
        <v>2006</v>
      </c>
      <c r="B158" s="122" t="s">
        <v>115</v>
      </c>
      <c r="C158" s="123" t="str">
        <f>VLOOKUP(Table13[[#This Row],[Substance]],'Reference data SID'!D:Q,14,FALSE)</f>
        <v>100.001.605</v>
      </c>
      <c r="D158" s="122" t="s">
        <v>530</v>
      </c>
      <c r="E158" s="124"/>
      <c r="F158" s="124"/>
      <c r="G158" s="124"/>
    </row>
    <row r="159" spans="1:7" x14ac:dyDescent="0.25">
      <c r="A159" s="121">
        <v>2007</v>
      </c>
      <c r="B159" s="122" t="s">
        <v>115</v>
      </c>
      <c r="C159" s="123" t="str">
        <f>VLOOKUP(Table13[[#This Row],[Substance]],'Reference data SID'!D:Q,14,FALSE)</f>
        <v>100.001.605</v>
      </c>
      <c r="D159" s="122" t="s">
        <v>530</v>
      </c>
      <c r="E159" s="124"/>
      <c r="F159" s="124"/>
      <c r="G159" s="124"/>
    </row>
    <row r="160" spans="1:7" x14ac:dyDescent="0.25">
      <c r="A160" s="121">
        <v>2008</v>
      </c>
      <c r="B160" s="122" t="s">
        <v>115</v>
      </c>
      <c r="C160" s="123" t="str">
        <f>VLOOKUP(Table13[[#This Row],[Substance]],'Reference data SID'!D:Q,14,FALSE)</f>
        <v>100.001.605</v>
      </c>
      <c r="D160" s="122" t="s">
        <v>530</v>
      </c>
      <c r="E160" s="124"/>
      <c r="F160" s="124"/>
      <c r="G160" s="124"/>
    </row>
    <row r="161" spans="1:7" x14ac:dyDescent="0.25">
      <c r="A161" s="121">
        <v>2009</v>
      </c>
      <c r="B161" s="122" t="s">
        <v>115</v>
      </c>
      <c r="C161" s="123" t="str">
        <f>VLOOKUP(Table13[[#This Row],[Substance]],'Reference data SID'!D:Q,14,FALSE)</f>
        <v>100.001.605</v>
      </c>
      <c r="D161" s="122" t="s">
        <v>530</v>
      </c>
      <c r="E161" s="124"/>
      <c r="F161" s="124"/>
      <c r="G161" s="124"/>
    </row>
    <row r="162" spans="1:7" x14ac:dyDescent="0.25">
      <c r="A162" s="121">
        <v>2010</v>
      </c>
      <c r="B162" s="122" t="s">
        <v>115</v>
      </c>
      <c r="C162" s="123" t="str">
        <f>VLOOKUP(Table13[[#This Row],[Substance]],'Reference data SID'!D:Q,14,FALSE)</f>
        <v>100.001.605</v>
      </c>
      <c r="D162" s="122" t="s">
        <v>530</v>
      </c>
      <c r="E162" s="124"/>
      <c r="F162" s="124"/>
      <c r="G162" s="124"/>
    </row>
    <row r="163" spans="1:7" x14ac:dyDescent="0.25">
      <c r="A163" s="121">
        <v>2011</v>
      </c>
      <c r="B163" s="122" t="s">
        <v>115</v>
      </c>
      <c r="C163" s="123" t="str">
        <f>VLOOKUP(Table13[[#This Row],[Substance]],'Reference data SID'!D:Q,14,FALSE)</f>
        <v>100.001.605</v>
      </c>
      <c r="D163" s="122" t="s">
        <v>530</v>
      </c>
      <c r="E163" s="124"/>
      <c r="F163" s="124"/>
      <c r="G163" s="124"/>
    </row>
    <row r="164" spans="1:7" x14ac:dyDescent="0.25">
      <c r="A164" s="121">
        <v>2012</v>
      </c>
      <c r="B164" s="122" t="s">
        <v>115</v>
      </c>
      <c r="C164" s="123" t="str">
        <f>VLOOKUP(Table13[[#This Row],[Substance]],'Reference data SID'!D:Q,14,FALSE)</f>
        <v>100.001.605</v>
      </c>
      <c r="D164" s="122" t="s">
        <v>530</v>
      </c>
      <c r="E164" s="124"/>
      <c r="F164" s="124"/>
      <c r="G164" s="124"/>
    </row>
    <row r="165" spans="1:7" x14ac:dyDescent="0.25">
      <c r="A165" s="121">
        <v>2013</v>
      </c>
      <c r="B165" s="122" t="s">
        <v>115</v>
      </c>
      <c r="C165" s="123" t="str">
        <f>VLOOKUP(Table13[[#This Row],[Substance]],'Reference data SID'!D:Q,14,FALSE)</f>
        <v>100.001.605</v>
      </c>
      <c r="D165" s="122" t="s">
        <v>530</v>
      </c>
      <c r="E165" s="124"/>
      <c r="F165" s="124"/>
      <c r="G165" s="124"/>
    </row>
    <row r="166" spans="1:7" x14ac:dyDescent="0.25">
      <c r="A166" s="121">
        <v>2014</v>
      </c>
      <c r="B166" s="122" t="s">
        <v>115</v>
      </c>
      <c r="C166" s="123" t="str">
        <f>VLOOKUP(Table13[[#This Row],[Substance]],'Reference data SID'!D:Q,14,FALSE)</f>
        <v>100.001.605</v>
      </c>
      <c r="D166" s="122" t="s">
        <v>530</v>
      </c>
      <c r="E166" s="124"/>
      <c r="F166" s="124"/>
      <c r="G166" s="124"/>
    </row>
    <row r="167" spans="1:7" x14ac:dyDescent="0.25">
      <c r="A167" s="121">
        <v>2015</v>
      </c>
      <c r="B167" s="122" t="s">
        <v>115</v>
      </c>
      <c r="C167" s="123" t="str">
        <f>VLOOKUP(Table13[[#This Row],[Substance]],'Reference data SID'!D:Q,14,FALSE)</f>
        <v>100.001.605</v>
      </c>
      <c r="D167" s="122" t="s">
        <v>530</v>
      </c>
      <c r="E167" s="124"/>
      <c r="F167" s="124"/>
      <c r="G167" s="124"/>
    </row>
    <row r="168" spans="1:7" x14ac:dyDescent="0.25">
      <c r="A168" s="121">
        <v>2016</v>
      </c>
      <c r="B168" s="122" t="s">
        <v>115</v>
      </c>
      <c r="C168" s="123" t="str">
        <f>VLOOKUP(Table13[[#This Row],[Substance]],'Reference data SID'!D:Q,14,FALSE)</f>
        <v>100.001.605</v>
      </c>
      <c r="D168" s="122" t="s">
        <v>530</v>
      </c>
      <c r="E168" s="124"/>
      <c r="F168" s="124"/>
      <c r="G168" s="124"/>
    </row>
    <row r="169" spans="1:7" x14ac:dyDescent="0.25">
      <c r="A169" s="121">
        <v>2017</v>
      </c>
      <c r="B169" s="122" t="s">
        <v>115</v>
      </c>
      <c r="C169" s="123" t="str">
        <f>VLOOKUP(Table13[[#This Row],[Substance]],'Reference data SID'!D:Q,14,FALSE)</f>
        <v>100.001.605</v>
      </c>
      <c r="D169" s="122" t="s">
        <v>530</v>
      </c>
      <c r="E169" s="124"/>
      <c r="F169" s="124"/>
      <c r="G169" s="124"/>
    </row>
    <row r="170" spans="1:7" x14ac:dyDescent="0.25">
      <c r="A170" s="121">
        <v>2018</v>
      </c>
      <c r="B170" s="122" t="s">
        <v>115</v>
      </c>
      <c r="C170" s="123" t="str">
        <f>VLOOKUP(Table13[[#This Row],[Substance]],'Reference data SID'!D:Q,14,FALSE)</f>
        <v>100.001.605</v>
      </c>
      <c r="D170" s="122" t="s">
        <v>530</v>
      </c>
      <c r="E170" s="124"/>
      <c r="F170" s="124"/>
      <c r="G170" s="124"/>
    </row>
    <row r="171" spans="1:7" x14ac:dyDescent="0.25">
      <c r="A171" s="121">
        <v>2019</v>
      </c>
      <c r="B171" s="122" t="s">
        <v>115</v>
      </c>
      <c r="C171" s="123" t="str">
        <f>VLOOKUP(Table13[[#This Row],[Substance]],'Reference data SID'!D:Q,14,FALSE)</f>
        <v>100.001.605</v>
      </c>
      <c r="D171" s="122" t="s">
        <v>530</v>
      </c>
      <c r="E171" s="124"/>
      <c r="F171" s="124"/>
      <c r="G171" s="124"/>
    </row>
    <row r="172" spans="1:7" x14ac:dyDescent="0.25">
      <c r="A172" s="121">
        <v>2020</v>
      </c>
      <c r="B172" s="122" t="s">
        <v>115</v>
      </c>
      <c r="C172" s="123" t="str">
        <f>VLOOKUP(Table13[[#This Row],[Substance]],'Reference data SID'!D:Q,14,FALSE)</f>
        <v>100.001.605</v>
      </c>
      <c r="D172" s="122" t="s">
        <v>530</v>
      </c>
      <c r="E172" s="124"/>
      <c r="F172" s="124"/>
      <c r="G172" s="124"/>
    </row>
    <row r="173" spans="1:7" x14ac:dyDescent="0.25">
      <c r="A173" s="121">
        <v>2021</v>
      </c>
      <c r="B173" s="122" t="s">
        <v>115</v>
      </c>
      <c r="C173" s="123" t="str">
        <f>VLOOKUP(Table13[[#This Row],[Substance]],'Reference data SID'!D:Q,14,FALSE)</f>
        <v>100.001.605</v>
      </c>
      <c r="D173" s="122" t="s">
        <v>530</v>
      </c>
      <c r="E173" s="124"/>
      <c r="F173" s="124"/>
      <c r="G173" s="124"/>
    </row>
    <row r="174" spans="1:7" x14ac:dyDescent="0.25">
      <c r="A174" s="121">
        <v>2022</v>
      </c>
      <c r="B174" s="122" t="s">
        <v>115</v>
      </c>
      <c r="C174" s="123" t="str">
        <f>VLOOKUP(Table13[[#This Row],[Substance]],'Reference data SID'!D:Q,14,FALSE)</f>
        <v>100.001.605</v>
      </c>
      <c r="D174" s="122" t="s">
        <v>530</v>
      </c>
      <c r="E174" s="124"/>
      <c r="F174" s="124"/>
      <c r="G174" s="124"/>
    </row>
    <row r="175" spans="1:7" x14ac:dyDescent="0.25">
      <c r="A175" s="121">
        <v>2023</v>
      </c>
      <c r="B175" s="122" t="s">
        <v>115</v>
      </c>
      <c r="C175" s="123" t="str">
        <f>VLOOKUP(Table13[[#This Row],[Substance]],'Reference data SID'!D:Q,14,FALSE)</f>
        <v>100.001.605</v>
      </c>
      <c r="D175" s="122" t="s">
        <v>530</v>
      </c>
      <c r="E175" s="124"/>
      <c r="F175" s="124"/>
      <c r="G175" s="124"/>
    </row>
    <row r="176" spans="1:7" x14ac:dyDescent="0.25">
      <c r="A176" s="121">
        <v>2024</v>
      </c>
      <c r="B176" s="122" t="s">
        <v>115</v>
      </c>
      <c r="C176" s="123" t="str">
        <f>VLOOKUP(Table13[[#This Row],[Substance]],'Reference data SID'!D:Q,14,FALSE)</f>
        <v>100.001.605</v>
      </c>
      <c r="D176" s="122" t="s">
        <v>530</v>
      </c>
      <c r="E176" s="124"/>
      <c r="F176" s="124"/>
      <c r="G176" s="124"/>
    </row>
    <row r="177" spans="1:7" x14ac:dyDescent="0.25">
      <c r="A177" s="121">
        <v>2025</v>
      </c>
      <c r="B177" s="122" t="s">
        <v>115</v>
      </c>
      <c r="C177" s="123" t="str">
        <f>VLOOKUP(Table13[[#This Row],[Substance]],'Reference data SID'!D:Q,14,FALSE)</f>
        <v>100.001.605</v>
      </c>
      <c r="D177" s="122" t="s">
        <v>530</v>
      </c>
      <c r="E177" s="124"/>
      <c r="F177" s="124"/>
      <c r="G177" s="124"/>
    </row>
    <row r="178" spans="1:7" x14ac:dyDescent="0.25">
      <c r="A178" s="121">
        <v>2026</v>
      </c>
      <c r="B178" s="122" t="s">
        <v>115</v>
      </c>
      <c r="C178" s="123" t="str">
        <f>VLOOKUP(Table13[[#This Row],[Substance]],'Reference data SID'!D:Q,14,FALSE)</f>
        <v>100.001.605</v>
      </c>
      <c r="D178" s="122" t="s">
        <v>530</v>
      </c>
      <c r="E178" s="124"/>
      <c r="F178" s="124"/>
      <c r="G178" s="124"/>
    </row>
    <row r="179" spans="1:7" x14ac:dyDescent="0.25">
      <c r="A179" s="121">
        <v>2027</v>
      </c>
      <c r="B179" s="122" t="s">
        <v>115</v>
      </c>
      <c r="C179" s="123" t="str">
        <f>VLOOKUP(Table13[[#This Row],[Substance]],'Reference data SID'!D:Q,14,FALSE)</f>
        <v>100.001.605</v>
      </c>
      <c r="D179" s="122" t="s">
        <v>530</v>
      </c>
      <c r="E179" s="124"/>
      <c r="F179" s="124"/>
      <c r="G179" s="124"/>
    </row>
    <row r="180" spans="1:7" x14ac:dyDescent="0.25">
      <c r="A180" s="121">
        <v>2028</v>
      </c>
      <c r="B180" s="122" t="s">
        <v>115</v>
      </c>
      <c r="C180" s="123" t="str">
        <f>VLOOKUP(Table13[[#This Row],[Substance]],'Reference data SID'!D:Q,14,FALSE)</f>
        <v>100.001.605</v>
      </c>
      <c r="D180" s="122" t="s">
        <v>530</v>
      </c>
      <c r="E180" s="124"/>
      <c r="F180" s="124"/>
      <c r="G180" s="124"/>
    </row>
    <row r="181" spans="1:7" x14ac:dyDescent="0.25">
      <c r="A181" s="121">
        <v>2029</v>
      </c>
      <c r="B181" s="122" t="s">
        <v>115</v>
      </c>
      <c r="C181" s="123" t="str">
        <f>VLOOKUP(Table13[[#This Row],[Substance]],'Reference data SID'!D:Q,14,FALSE)</f>
        <v>100.001.605</v>
      </c>
      <c r="D181" s="122" t="s">
        <v>530</v>
      </c>
      <c r="E181" s="124"/>
      <c r="F181" s="124"/>
      <c r="G181" s="124"/>
    </row>
    <row r="182" spans="1:7" x14ac:dyDescent="0.25">
      <c r="A182" s="121">
        <v>2030</v>
      </c>
      <c r="B182" s="122" t="s">
        <v>115</v>
      </c>
      <c r="C182" s="123" t="str">
        <f>VLOOKUP(Table13[[#This Row],[Substance]],'Reference data SID'!D:Q,14,FALSE)</f>
        <v>100.001.605</v>
      </c>
      <c r="D182" s="122" t="s">
        <v>530</v>
      </c>
      <c r="E182" s="124"/>
      <c r="F182" s="124"/>
      <c r="G182" s="124"/>
    </row>
    <row r="183" spans="1:7" x14ac:dyDescent="0.25">
      <c r="A183" s="121">
        <v>2031</v>
      </c>
      <c r="B183" s="125" t="s">
        <v>115</v>
      </c>
      <c r="C183" s="126" t="str">
        <f>VLOOKUP(Table13[[#This Row],[Substance]],'Reference data SID'!D:Q,14,FALSE)</f>
        <v>100.001.605</v>
      </c>
      <c r="D183" s="125" t="s">
        <v>530</v>
      </c>
      <c r="E183" s="127"/>
      <c r="F183" s="124"/>
      <c r="G183" s="127"/>
    </row>
    <row r="184" spans="1:7" x14ac:dyDescent="0.25">
      <c r="A184" s="128">
        <v>2032</v>
      </c>
      <c r="B184" s="125" t="s">
        <v>115</v>
      </c>
      <c r="C184" s="126" t="str">
        <f>VLOOKUP(Table13[[#This Row],[Substance]],'Reference data SID'!D:Q,14,FALSE)</f>
        <v>100.001.605</v>
      </c>
      <c r="D184" s="125" t="s">
        <v>530</v>
      </c>
      <c r="E184" s="127"/>
      <c r="F184" s="124"/>
      <c r="G184" s="127"/>
    </row>
    <row r="185" spans="1:7" x14ac:dyDescent="0.25">
      <c r="A185" s="128">
        <v>2033</v>
      </c>
      <c r="B185" s="125" t="s">
        <v>115</v>
      </c>
      <c r="C185" s="126" t="str">
        <f>VLOOKUP(Table13[[#This Row],[Substance]],'Reference data SID'!D:Q,14,FALSE)</f>
        <v>100.001.605</v>
      </c>
      <c r="D185" s="125" t="s">
        <v>530</v>
      </c>
      <c r="E185" s="127"/>
      <c r="F185" s="124"/>
      <c r="G185" s="127"/>
    </row>
    <row r="186" spans="1:7" x14ac:dyDescent="0.25">
      <c r="A186" s="128">
        <v>2034</v>
      </c>
      <c r="B186" s="125" t="s">
        <v>115</v>
      </c>
      <c r="C186" s="126" t="str">
        <f>VLOOKUP(Table13[[#This Row],[Substance]],'Reference data SID'!D:Q,14,FALSE)</f>
        <v>100.001.605</v>
      </c>
      <c r="D186" s="125" t="s">
        <v>530</v>
      </c>
      <c r="E186" s="127"/>
      <c r="F186" s="124"/>
      <c r="G186" s="127"/>
    </row>
    <row r="187" spans="1:7" x14ac:dyDescent="0.25">
      <c r="A187" s="128">
        <v>2035</v>
      </c>
      <c r="B187" s="125" t="s">
        <v>115</v>
      </c>
      <c r="C187" s="126" t="str">
        <f>VLOOKUP(Table13[[#This Row],[Substance]],'Reference data SID'!D:Q,14,FALSE)</f>
        <v>100.001.605</v>
      </c>
      <c r="D187" s="125" t="s">
        <v>530</v>
      </c>
      <c r="E187" s="127"/>
      <c r="F187" s="124"/>
      <c r="G187" s="127"/>
    </row>
    <row r="188" spans="1:7" x14ac:dyDescent="0.25">
      <c r="A188" s="121">
        <v>1990</v>
      </c>
      <c r="B188" s="122" t="s">
        <v>115</v>
      </c>
      <c r="C188" s="123" t="str">
        <f>VLOOKUP(Table13[[#This Row],[Substance]],'Reference data SID'!D:Q,14,FALSE)</f>
        <v>100.001.605</v>
      </c>
      <c r="D188" s="122" t="s">
        <v>531</v>
      </c>
      <c r="E188" s="124"/>
      <c r="F188" s="124"/>
      <c r="G188" s="124"/>
    </row>
    <row r="189" spans="1:7" x14ac:dyDescent="0.25">
      <c r="A189" s="121">
        <v>1991</v>
      </c>
      <c r="B189" s="122" t="s">
        <v>115</v>
      </c>
      <c r="C189" s="123" t="str">
        <f>VLOOKUP(Table13[[#This Row],[Substance]],'Reference data SID'!D:Q,14,FALSE)</f>
        <v>100.001.605</v>
      </c>
      <c r="D189" s="122" t="s">
        <v>531</v>
      </c>
      <c r="E189" s="124"/>
      <c r="F189" s="124"/>
      <c r="G189" s="124"/>
    </row>
    <row r="190" spans="1:7" x14ac:dyDescent="0.25">
      <c r="A190" s="121">
        <v>1992</v>
      </c>
      <c r="B190" s="122" t="s">
        <v>115</v>
      </c>
      <c r="C190" s="123" t="str">
        <f>VLOOKUP(Table13[[#This Row],[Substance]],'Reference data SID'!D:Q,14,FALSE)</f>
        <v>100.001.605</v>
      </c>
      <c r="D190" s="122" t="s">
        <v>531</v>
      </c>
      <c r="E190" s="124"/>
      <c r="F190" s="124"/>
      <c r="G190" s="124"/>
    </row>
    <row r="191" spans="1:7" x14ac:dyDescent="0.25">
      <c r="A191" s="121">
        <v>1993</v>
      </c>
      <c r="B191" s="122" t="s">
        <v>115</v>
      </c>
      <c r="C191" s="123" t="str">
        <f>VLOOKUP(Table13[[#This Row],[Substance]],'Reference data SID'!D:Q,14,FALSE)</f>
        <v>100.001.605</v>
      </c>
      <c r="D191" s="122" t="s">
        <v>531</v>
      </c>
      <c r="E191" s="124"/>
      <c r="F191" s="124"/>
      <c r="G191" s="124"/>
    </row>
    <row r="192" spans="1:7" x14ac:dyDescent="0.25">
      <c r="A192" s="121">
        <v>1994</v>
      </c>
      <c r="B192" s="122" t="s">
        <v>115</v>
      </c>
      <c r="C192" s="123" t="str">
        <f>VLOOKUP(Table13[[#This Row],[Substance]],'Reference data SID'!D:Q,14,FALSE)</f>
        <v>100.001.605</v>
      </c>
      <c r="D192" s="122" t="s">
        <v>531</v>
      </c>
      <c r="E192" s="124"/>
      <c r="F192" s="124"/>
      <c r="G192" s="124"/>
    </row>
    <row r="193" spans="1:7" x14ac:dyDescent="0.25">
      <c r="A193" s="121">
        <v>1995</v>
      </c>
      <c r="B193" s="122" t="s">
        <v>115</v>
      </c>
      <c r="C193" s="123" t="str">
        <f>VLOOKUP(Table13[[#This Row],[Substance]],'Reference data SID'!D:Q,14,FALSE)</f>
        <v>100.001.605</v>
      </c>
      <c r="D193" s="122" t="s">
        <v>531</v>
      </c>
      <c r="E193" s="124"/>
      <c r="F193" s="124"/>
      <c r="G193" s="124"/>
    </row>
    <row r="194" spans="1:7" x14ac:dyDescent="0.25">
      <c r="A194" s="121">
        <v>1996</v>
      </c>
      <c r="B194" s="122" t="s">
        <v>115</v>
      </c>
      <c r="C194" s="123" t="str">
        <f>VLOOKUP(Table13[[#This Row],[Substance]],'Reference data SID'!D:Q,14,FALSE)</f>
        <v>100.001.605</v>
      </c>
      <c r="D194" s="122" t="s">
        <v>531</v>
      </c>
      <c r="E194" s="124"/>
      <c r="F194" s="124"/>
      <c r="G194" s="124"/>
    </row>
    <row r="195" spans="1:7" x14ac:dyDescent="0.25">
      <c r="A195" s="121">
        <v>1997</v>
      </c>
      <c r="B195" s="122" t="s">
        <v>115</v>
      </c>
      <c r="C195" s="123" t="str">
        <f>VLOOKUP(Table13[[#This Row],[Substance]],'Reference data SID'!D:Q,14,FALSE)</f>
        <v>100.001.605</v>
      </c>
      <c r="D195" s="122" t="s">
        <v>531</v>
      </c>
      <c r="E195" s="124"/>
      <c r="F195" s="124"/>
      <c r="G195" s="124"/>
    </row>
    <row r="196" spans="1:7" x14ac:dyDescent="0.25">
      <c r="A196" s="121">
        <v>1998</v>
      </c>
      <c r="B196" s="122" t="s">
        <v>115</v>
      </c>
      <c r="C196" s="123" t="str">
        <f>VLOOKUP(Table13[[#This Row],[Substance]],'Reference data SID'!D:Q,14,FALSE)</f>
        <v>100.001.605</v>
      </c>
      <c r="D196" s="122" t="s">
        <v>531</v>
      </c>
      <c r="E196" s="124"/>
      <c r="F196" s="124"/>
      <c r="G196" s="124"/>
    </row>
    <row r="197" spans="1:7" x14ac:dyDescent="0.25">
      <c r="A197" s="121">
        <v>1999</v>
      </c>
      <c r="B197" s="122" t="s">
        <v>115</v>
      </c>
      <c r="C197" s="123" t="str">
        <f>VLOOKUP(Table13[[#This Row],[Substance]],'Reference data SID'!D:Q,14,FALSE)</f>
        <v>100.001.605</v>
      </c>
      <c r="D197" s="122" t="s">
        <v>531</v>
      </c>
      <c r="E197" s="124"/>
      <c r="F197" s="124"/>
      <c r="G197" s="124"/>
    </row>
    <row r="198" spans="1:7" x14ac:dyDescent="0.25">
      <c r="A198" s="121">
        <v>2000</v>
      </c>
      <c r="B198" s="122" t="s">
        <v>115</v>
      </c>
      <c r="C198" s="123" t="str">
        <f>VLOOKUP(Table13[[#This Row],[Substance]],'Reference data SID'!D:Q,14,FALSE)</f>
        <v>100.001.605</v>
      </c>
      <c r="D198" s="122" t="s">
        <v>531</v>
      </c>
      <c r="E198" s="124"/>
      <c r="F198" s="124"/>
      <c r="G198" s="124"/>
    </row>
    <row r="199" spans="1:7" x14ac:dyDescent="0.25">
      <c r="A199" s="121">
        <v>2001</v>
      </c>
      <c r="B199" s="122" t="s">
        <v>115</v>
      </c>
      <c r="C199" s="123" t="str">
        <f>VLOOKUP(Table13[[#This Row],[Substance]],'Reference data SID'!D:Q,14,FALSE)</f>
        <v>100.001.605</v>
      </c>
      <c r="D199" s="122" t="s">
        <v>531</v>
      </c>
      <c r="E199" s="124"/>
      <c r="F199" s="124"/>
      <c r="G199" s="124"/>
    </row>
    <row r="200" spans="1:7" x14ac:dyDescent="0.25">
      <c r="A200" s="121">
        <v>2002</v>
      </c>
      <c r="B200" s="122" t="s">
        <v>115</v>
      </c>
      <c r="C200" s="123" t="str">
        <f>VLOOKUP(Table13[[#This Row],[Substance]],'Reference data SID'!D:Q,14,FALSE)</f>
        <v>100.001.605</v>
      </c>
      <c r="D200" s="122" t="s">
        <v>531</v>
      </c>
      <c r="E200" s="124"/>
      <c r="F200" s="124"/>
      <c r="G200" s="124"/>
    </row>
    <row r="201" spans="1:7" x14ac:dyDescent="0.25">
      <c r="A201" s="121">
        <v>2003</v>
      </c>
      <c r="B201" s="122" t="s">
        <v>115</v>
      </c>
      <c r="C201" s="123" t="str">
        <f>VLOOKUP(Table13[[#This Row],[Substance]],'Reference data SID'!D:Q,14,FALSE)</f>
        <v>100.001.605</v>
      </c>
      <c r="D201" s="122" t="s">
        <v>531</v>
      </c>
      <c r="E201" s="124"/>
      <c r="F201" s="124"/>
      <c r="G201" s="124"/>
    </row>
    <row r="202" spans="1:7" x14ac:dyDescent="0.25">
      <c r="A202" s="121">
        <v>2004</v>
      </c>
      <c r="B202" s="122" t="s">
        <v>115</v>
      </c>
      <c r="C202" s="123" t="str">
        <f>VLOOKUP(Table13[[#This Row],[Substance]],'Reference data SID'!D:Q,14,FALSE)</f>
        <v>100.001.605</v>
      </c>
      <c r="D202" s="122" t="s">
        <v>531</v>
      </c>
      <c r="E202" s="124"/>
      <c r="F202" s="124"/>
      <c r="G202" s="124"/>
    </row>
    <row r="203" spans="1:7" x14ac:dyDescent="0.25">
      <c r="A203" s="121">
        <v>2005</v>
      </c>
      <c r="B203" s="122" t="s">
        <v>115</v>
      </c>
      <c r="C203" s="123" t="str">
        <f>VLOOKUP(Table13[[#This Row],[Substance]],'Reference data SID'!D:Q,14,FALSE)</f>
        <v>100.001.605</v>
      </c>
      <c r="D203" s="122" t="s">
        <v>531</v>
      </c>
      <c r="E203" s="124"/>
      <c r="F203" s="124"/>
      <c r="G203" s="124"/>
    </row>
    <row r="204" spans="1:7" x14ac:dyDescent="0.25">
      <c r="A204" s="121">
        <v>2006</v>
      </c>
      <c r="B204" s="122" t="s">
        <v>115</v>
      </c>
      <c r="C204" s="123" t="str">
        <f>VLOOKUP(Table13[[#This Row],[Substance]],'Reference data SID'!D:Q,14,FALSE)</f>
        <v>100.001.605</v>
      </c>
      <c r="D204" s="122" t="s">
        <v>531</v>
      </c>
      <c r="E204" s="124"/>
      <c r="F204" s="124"/>
      <c r="G204" s="124"/>
    </row>
    <row r="205" spans="1:7" x14ac:dyDescent="0.25">
      <c r="A205" s="121">
        <v>2007</v>
      </c>
      <c r="B205" s="122" t="s">
        <v>115</v>
      </c>
      <c r="C205" s="123" t="str">
        <f>VLOOKUP(Table13[[#This Row],[Substance]],'Reference data SID'!D:Q,14,FALSE)</f>
        <v>100.001.605</v>
      </c>
      <c r="D205" s="122" t="s">
        <v>531</v>
      </c>
      <c r="E205" s="124"/>
      <c r="F205" s="124"/>
      <c r="G205" s="124"/>
    </row>
    <row r="206" spans="1:7" x14ac:dyDescent="0.25">
      <c r="A206" s="121">
        <v>2008</v>
      </c>
      <c r="B206" s="122" t="s">
        <v>115</v>
      </c>
      <c r="C206" s="123" t="str">
        <f>VLOOKUP(Table13[[#This Row],[Substance]],'Reference data SID'!D:Q,14,FALSE)</f>
        <v>100.001.605</v>
      </c>
      <c r="D206" s="122" t="s">
        <v>531</v>
      </c>
      <c r="E206" s="124"/>
      <c r="F206" s="124"/>
      <c r="G206" s="124"/>
    </row>
    <row r="207" spans="1:7" x14ac:dyDescent="0.25">
      <c r="A207" s="121">
        <v>2009</v>
      </c>
      <c r="B207" s="122" t="s">
        <v>115</v>
      </c>
      <c r="C207" s="123" t="str">
        <f>VLOOKUP(Table13[[#This Row],[Substance]],'Reference data SID'!D:Q,14,FALSE)</f>
        <v>100.001.605</v>
      </c>
      <c r="D207" s="122" t="s">
        <v>531</v>
      </c>
      <c r="E207" s="124"/>
      <c r="F207" s="124"/>
      <c r="G207" s="124"/>
    </row>
    <row r="208" spans="1:7" x14ac:dyDescent="0.25">
      <c r="A208" s="121">
        <v>2010</v>
      </c>
      <c r="B208" s="122" t="s">
        <v>115</v>
      </c>
      <c r="C208" s="123" t="str">
        <f>VLOOKUP(Table13[[#This Row],[Substance]],'Reference data SID'!D:Q,14,FALSE)</f>
        <v>100.001.605</v>
      </c>
      <c r="D208" s="122" t="s">
        <v>531</v>
      </c>
      <c r="E208" s="124"/>
      <c r="F208" s="124"/>
      <c r="G208" s="124"/>
    </row>
    <row r="209" spans="1:7" x14ac:dyDescent="0.25">
      <c r="A209" s="121">
        <v>2011</v>
      </c>
      <c r="B209" s="122" t="s">
        <v>115</v>
      </c>
      <c r="C209" s="123" t="str">
        <f>VLOOKUP(Table13[[#This Row],[Substance]],'Reference data SID'!D:Q,14,FALSE)</f>
        <v>100.001.605</v>
      </c>
      <c r="D209" s="122" t="s">
        <v>531</v>
      </c>
      <c r="E209" s="124"/>
      <c r="F209" s="124"/>
      <c r="G209" s="124"/>
    </row>
    <row r="210" spans="1:7" x14ac:dyDescent="0.25">
      <c r="A210" s="121">
        <v>2012</v>
      </c>
      <c r="B210" s="122" t="s">
        <v>115</v>
      </c>
      <c r="C210" s="123" t="str">
        <f>VLOOKUP(Table13[[#This Row],[Substance]],'Reference data SID'!D:Q,14,FALSE)</f>
        <v>100.001.605</v>
      </c>
      <c r="D210" s="122" t="s">
        <v>531</v>
      </c>
      <c r="E210" s="124"/>
      <c r="F210" s="124"/>
      <c r="G210" s="124"/>
    </row>
    <row r="211" spans="1:7" x14ac:dyDescent="0.25">
      <c r="A211" s="121">
        <v>2013</v>
      </c>
      <c r="B211" s="122" t="s">
        <v>115</v>
      </c>
      <c r="C211" s="123" t="str">
        <f>VLOOKUP(Table13[[#This Row],[Substance]],'Reference data SID'!D:Q,14,FALSE)</f>
        <v>100.001.605</v>
      </c>
      <c r="D211" s="122" t="s">
        <v>531</v>
      </c>
      <c r="E211" s="124"/>
      <c r="F211" s="124"/>
      <c r="G211" s="124"/>
    </row>
    <row r="212" spans="1:7" x14ac:dyDescent="0.25">
      <c r="A212" s="121">
        <v>2014</v>
      </c>
      <c r="B212" s="122" t="s">
        <v>115</v>
      </c>
      <c r="C212" s="123" t="str">
        <f>VLOOKUP(Table13[[#This Row],[Substance]],'Reference data SID'!D:Q,14,FALSE)</f>
        <v>100.001.605</v>
      </c>
      <c r="D212" s="122" t="s">
        <v>531</v>
      </c>
      <c r="E212" s="124"/>
      <c r="F212" s="124"/>
      <c r="G212" s="124"/>
    </row>
    <row r="213" spans="1:7" x14ac:dyDescent="0.25">
      <c r="A213" s="121">
        <v>2015</v>
      </c>
      <c r="B213" s="122" t="s">
        <v>115</v>
      </c>
      <c r="C213" s="123" t="str">
        <f>VLOOKUP(Table13[[#This Row],[Substance]],'Reference data SID'!D:Q,14,FALSE)</f>
        <v>100.001.605</v>
      </c>
      <c r="D213" s="122" t="s">
        <v>531</v>
      </c>
      <c r="E213" s="124"/>
      <c r="F213" s="124"/>
      <c r="G213" s="124"/>
    </row>
    <row r="214" spans="1:7" x14ac:dyDescent="0.25">
      <c r="A214" s="121">
        <v>2016</v>
      </c>
      <c r="B214" s="122" t="s">
        <v>115</v>
      </c>
      <c r="C214" s="123" t="str">
        <f>VLOOKUP(Table13[[#This Row],[Substance]],'Reference data SID'!D:Q,14,FALSE)</f>
        <v>100.001.605</v>
      </c>
      <c r="D214" s="122" t="s">
        <v>531</v>
      </c>
      <c r="E214" s="124"/>
      <c r="F214" s="124"/>
      <c r="G214" s="124"/>
    </row>
    <row r="215" spans="1:7" x14ac:dyDescent="0.25">
      <c r="A215" s="121">
        <v>2017</v>
      </c>
      <c r="B215" s="122" t="s">
        <v>115</v>
      </c>
      <c r="C215" s="123" t="str">
        <f>VLOOKUP(Table13[[#This Row],[Substance]],'Reference data SID'!D:Q,14,FALSE)</f>
        <v>100.001.605</v>
      </c>
      <c r="D215" s="122" t="s">
        <v>531</v>
      </c>
      <c r="E215" s="124"/>
      <c r="F215" s="124"/>
      <c r="G215" s="124"/>
    </row>
    <row r="216" spans="1:7" x14ac:dyDescent="0.25">
      <c r="A216" s="121">
        <v>2018</v>
      </c>
      <c r="B216" s="122" t="s">
        <v>115</v>
      </c>
      <c r="C216" s="123" t="str">
        <f>VLOOKUP(Table13[[#This Row],[Substance]],'Reference data SID'!D:Q,14,FALSE)</f>
        <v>100.001.605</v>
      </c>
      <c r="D216" s="122" t="s">
        <v>531</v>
      </c>
      <c r="E216" s="124"/>
      <c r="F216" s="124"/>
      <c r="G216" s="124"/>
    </row>
    <row r="217" spans="1:7" x14ac:dyDescent="0.25">
      <c r="A217" s="121">
        <v>2019</v>
      </c>
      <c r="B217" s="122" t="s">
        <v>115</v>
      </c>
      <c r="C217" s="123" t="str">
        <f>VLOOKUP(Table13[[#This Row],[Substance]],'Reference data SID'!D:Q,14,FALSE)</f>
        <v>100.001.605</v>
      </c>
      <c r="D217" s="122" t="s">
        <v>531</v>
      </c>
      <c r="E217" s="124"/>
      <c r="F217" s="124"/>
      <c r="G217" s="124"/>
    </row>
    <row r="218" spans="1:7" x14ac:dyDescent="0.25">
      <c r="A218" s="121">
        <v>2020</v>
      </c>
      <c r="B218" s="122" t="s">
        <v>115</v>
      </c>
      <c r="C218" s="123" t="str">
        <f>VLOOKUP(Table13[[#This Row],[Substance]],'Reference data SID'!D:Q,14,FALSE)</f>
        <v>100.001.605</v>
      </c>
      <c r="D218" s="122" t="s">
        <v>531</v>
      </c>
      <c r="E218" s="124"/>
      <c r="F218" s="124"/>
      <c r="G218" s="124"/>
    </row>
    <row r="219" spans="1:7" x14ac:dyDescent="0.25">
      <c r="A219" s="121">
        <v>2021</v>
      </c>
      <c r="B219" s="122" t="s">
        <v>115</v>
      </c>
      <c r="C219" s="123" t="str">
        <f>VLOOKUP(Table13[[#This Row],[Substance]],'Reference data SID'!D:Q,14,FALSE)</f>
        <v>100.001.605</v>
      </c>
      <c r="D219" s="122" t="s">
        <v>531</v>
      </c>
      <c r="E219" s="124"/>
      <c r="F219" s="124"/>
      <c r="G219" s="124"/>
    </row>
    <row r="220" spans="1:7" x14ac:dyDescent="0.25">
      <c r="A220" s="121">
        <v>2022</v>
      </c>
      <c r="B220" s="122" t="s">
        <v>115</v>
      </c>
      <c r="C220" s="123" t="str">
        <f>VLOOKUP(Table13[[#This Row],[Substance]],'Reference data SID'!D:Q,14,FALSE)</f>
        <v>100.001.605</v>
      </c>
      <c r="D220" s="122" t="s">
        <v>531</v>
      </c>
      <c r="E220" s="124"/>
      <c r="F220" s="124"/>
      <c r="G220" s="124"/>
    </row>
    <row r="221" spans="1:7" x14ac:dyDescent="0.25">
      <c r="A221" s="121">
        <v>2023</v>
      </c>
      <c r="B221" s="122" t="s">
        <v>115</v>
      </c>
      <c r="C221" s="123" t="str">
        <f>VLOOKUP(Table13[[#This Row],[Substance]],'Reference data SID'!D:Q,14,FALSE)</f>
        <v>100.001.605</v>
      </c>
      <c r="D221" s="122" t="s">
        <v>531</v>
      </c>
      <c r="E221" s="124"/>
      <c r="F221" s="124"/>
      <c r="G221" s="124"/>
    </row>
    <row r="222" spans="1:7" x14ac:dyDescent="0.25">
      <c r="A222" s="121">
        <v>2024</v>
      </c>
      <c r="B222" s="122" t="s">
        <v>115</v>
      </c>
      <c r="C222" s="123" t="str">
        <f>VLOOKUP(Table13[[#This Row],[Substance]],'Reference data SID'!D:Q,14,FALSE)</f>
        <v>100.001.605</v>
      </c>
      <c r="D222" s="122" t="s">
        <v>531</v>
      </c>
      <c r="E222" s="124"/>
      <c r="F222" s="124"/>
      <c r="G222" s="124"/>
    </row>
    <row r="223" spans="1:7" x14ac:dyDescent="0.25">
      <c r="A223" s="121">
        <v>2025</v>
      </c>
      <c r="B223" s="122" t="s">
        <v>115</v>
      </c>
      <c r="C223" s="123" t="str">
        <f>VLOOKUP(Table13[[#This Row],[Substance]],'Reference data SID'!D:Q,14,FALSE)</f>
        <v>100.001.605</v>
      </c>
      <c r="D223" s="122" t="s">
        <v>531</v>
      </c>
      <c r="E223" s="124"/>
      <c r="F223" s="124"/>
      <c r="G223" s="124"/>
    </row>
    <row r="224" spans="1:7" x14ac:dyDescent="0.25">
      <c r="A224" s="121">
        <v>2026</v>
      </c>
      <c r="B224" s="122" t="s">
        <v>115</v>
      </c>
      <c r="C224" s="123" t="str">
        <f>VLOOKUP(Table13[[#This Row],[Substance]],'Reference data SID'!D:Q,14,FALSE)</f>
        <v>100.001.605</v>
      </c>
      <c r="D224" s="122" t="s">
        <v>531</v>
      </c>
      <c r="E224" s="124"/>
      <c r="F224" s="124"/>
      <c r="G224" s="124"/>
    </row>
    <row r="225" spans="1:7" x14ac:dyDescent="0.25">
      <c r="A225" s="121">
        <v>2027</v>
      </c>
      <c r="B225" s="122" t="s">
        <v>115</v>
      </c>
      <c r="C225" s="123" t="str">
        <f>VLOOKUP(Table13[[#This Row],[Substance]],'Reference data SID'!D:Q,14,FALSE)</f>
        <v>100.001.605</v>
      </c>
      <c r="D225" s="122" t="s">
        <v>531</v>
      </c>
      <c r="E225" s="124"/>
      <c r="F225" s="124"/>
      <c r="G225" s="124"/>
    </row>
    <row r="226" spans="1:7" x14ac:dyDescent="0.25">
      <c r="A226" s="121">
        <v>2028</v>
      </c>
      <c r="B226" s="122" t="s">
        <v>115</v>
      </c>
      <c r="C226" s="123" t="str">
        <f>VLOOKUP(Table13[[#This Row],[Substance]],'Reference data SID'!D:Q,14,FALSE)</f>
        <v>100.001.605</v>
      </c>
      <c r="D226" s="122" t="s">
        <v>531</v>
      </c>
      <c r="E226" s="124"/>
      <c r="F226" s="124"/>
      <c r="G226" s="124"/>
    </row>
    <row r="227" spans="1:7" x14ac:dyDescent="0.25">
      <c r="A227" s="121">
        <v>2029</v>
      </c>
      <c r="B227" s="122" t="s">
        <v>115</v>
      </c>
      <c r="C227" s="123" t="str">
        <f>VLOOKUP(Table13[[#This Row],[Substance]],'Reference data SID'!D:Q,14,FALSE)</f>
        <v>100.001.605</v>
      </c>
      <c r="D227" s="122" t="s">
        <v>531</v>
      </c>
      <c r="E227" s="124"/>
      <c r="F227" s="124"/>
      <c r="G227" s="124"/>
    </row>
    <row r="228" spans="1:7" x14ac:dyDescent="0.25">
      <c r="A228" s="121">
        <v>2030</v>
      </c>
      <c r="B228" s="122" t="s">
        <v>115</v>
      </c>
      <c r="C228" s="123" t="str">
        <f>VLOOKUP(Table13[[#This Row],[Substance]],'Reference data SID'!D:Q,14,FALSE)</f>
        <v>100.001.605</v>
      </c>
      <c r="D228" s="122" t="s">
        <v>531</v>
      </c>
      <c r="E228" s="124"/>
      <c r="F228" s="124"/>
      <c r="G228" s="124"/>
    </row>
    <row r="229" spans="1:7" x14ac:dyDescent="0.25">
      <c r="A229" s="121">
        <v>2031</v>
      </c>
      <c r="B229" s="125" t="s">
        <v>115</v>
      </c>
      <c r="C229" s="126" t="str">
        <f>VLOOKUP(Table13[[#This Row],[Substance]],'Reference data SID'!D:Q,14,FALSE)</f>
        <v>100.001.605</v>
      </c>
      <c r="D229" s="125" t="s">
        <v>531</v>
      </c>
      <c r="E229" s="127"/>
      <c r="F229" s="124"/>
      <c r="G229" s="127"/>
    </row>
    <row r="230" spans="1:7" x14ac:dyDescent="0.25">
      <c r="A230" s="128">
        <v>2032</v>
      </c>
      <c r="B230" s="125" t="s">
        <v>115</v>
      </c>
      <c r="C230" s="126" t="str">
        <f>VLOOKUP(Table13[[#This Row],[Substance]],'Reference data SID'!D:Q,14,FALSE)</f>
        <v>100.001.605</v>
      </c>
      <c r="D230" s="125" t="s">
        <v>531</v>
      </c>
      <c r="E230" s="127"/>
      <c r="F230" s="124"/>
      <c r="G230" s="127"/>
    </row>
    <row r="231" spans="1:7" x14ac:dyDescent="0.25">
      <c r="A231" s="128">
        <v>2033</v>
      </c>
      <c r="B231" s="125" t="s">
        <v>115</v>
      </c>
      <c r="C231" s="126" t="str">
        <f>VLOOKUP(Table13[[#This Row],[Substance]],'Reference data SID'!D:Q,14,FALSE)</f>
        <v>100.001.605</v>
      </c>
      <c r="D231" s="125" t="s">
        <v>531</v>
      </c>
      <c r="E231" s="127"/>
      <c r="F231" s="124"/>
      <c r="G231" s="127"/>
    </row>
    <row r="232" spans="1:7" x14ac:dyDescent="0.25">
      <c r="A232" s="128">
        <v>2034</v>
      </c>
      <c r="B232" s="125" t="s">
        <v>115</v>
      </c>
      <c r="C232" s="126" t="str">
        <f>VLOOKUP(Table13[[#This Row],[Substance]],'Reference data SID'!D:Q,14,FALSE)</f>
        <v>100.001.605</v>
      </c>
      <c r="D232" s="125" t="s">
        <v>531</v>
      </c>
      <c r="E232" s="127"/>
      <c r="F232" s="124"/>
      <c r="G232" s="127"/>
    </row>
    <row r="233" spans="1:7" x14ac:dyDescent="0.25">
      <c r="A233" s="128">
        <v>2035</v>
      </c>
      <c r="B233" s="125" t="s">
        <v>115</v>
      </c>
      <c r="C233" s="126" t="str">
        <f>VLOOKUP(Table13[[#This Row],[Substance]],'Reference data SID'!D:Q,14,FALSE)</f>
        <v>100.001.605</v>
      </c>
      <c r="D233" s="125" t="s">
        <v>531</v>
      </c>
      <c r="E233" s="127"/>
      <c r="F233" s="124"/>
      <c r="G233" s="127"/>
    </row>
    <row r="234" spans="1:7" x14ac:dyDescent="0.25">
      <c r="A234" s="244">
        <v>1990</v>
      </c>
      <c r="B234" s="122" t="s">
        <v>147</v>
      </c>
      <c r="C234" s="245" t="str">
        <f>VLOOKUP(Table13[[#This Row],[Substance]],'Reference data SID'!D:Q,14,FALSE)</f>
        <v>100.009.248</v>
      </c>
      <c r="D234" s="122" t="s">
        <v>532</v>
      </c>
      <c r="E234" s="247"/>
      <c r="F234" s="247"/>
      <c r="G234" s="247"/>
    </row>
    <row r="235" spans="1:7" x14ac:dyDescent="0.25">
      <c r="A235" s="244">
        <v>1991</v>
      </c>
      <c r="B235" s="122" t="s">
        <v>147</v>
      </c>
      <c r="C235" s="245" t="str">
        <f>VLOOKUP(Table13[[#This Row],[Substance]],'Reference data SID'!D:Q,14,FALSE)</f>
        <v>100.009.248</v>
      </c>
      <c r="D235" s="122" t="s">
        <v>532</v>
      </c>
      <c r="E235" s="247"/>
      <c r="F235" s="247"/>
      <c r="G235" s="247"/>
    </row>
    <row r="236" spans="1:7" x14ac:dyDescent="0.25">
      <c r="A236" s="244">
        <v>1992</v>
      </c>
      <c r="B236" s="122" t="s">
        <v>147</v>
      </c>
      <c r="C236" s="245" t="str">
        <f>VLOOKUP(Table13[[#This Row],[Substance]],'Reference data SID'!D:Q,14,FALSE)</f>
        <v>100.009.248</v>
      </c>
      <c r="D236" s="122" t="s">
        <v>532</v>
      </c>
      <c r="E236" s="247"/>
      <c r="F236" s="247"/>
      <c r="G236" s="247"/>
    </row>
    <row r="237" spans="1:7" x14ac:dyDescent="0.25">
      <c r="A237" s="244">
        <v>1993</v>
      </c>
      <c r="B237" s="122" t="s">
        <v>147</v>
      </c>
      <c r="C237" s="245" t="str">
        <f>VLOOKUP(Table13[[#This Row],[Substance]],'Reference data SID'!D:Q,14,FALSE)</f>
        <v>100.009.248</v>
      </c>
      <c r="D237" s="122" t="s">
        <v>532</v>
      </c>
      <c r="E237" s="247"/>
      <c r="F237" s="247"/>
      <c r="G237" s="247"/>
    </row>
    <row r="238" spans="1:7" x14ac:dyDescent="0.25">
      <c r="A238" s="244">
        <v>1994</v>
      </c>
      <c r="B238" s="122" t="s">
        <v>147</v>
      </c>
      <c r="C238" s="245" t="str">
        <f>VLOOKUP(Table13[[#This Row],[Substance]],'Reference data SID'!D:Q,14,FALSE)</f>
        <v>100.009.248</v>
      </c>
      <c r="D238" s="122" t="s">
        <v>532</v>
      </c>
      <c r="E238" s="247"/>
      <c r="F238" s="247"/>
      <c r="G238" s="247"/>
    </row>
    <row r="239" spans="1:7" x14ac:dyDescent="0.25">
      <c r="A239" s="244">
        <v>1995</v>
      </c>
      <c r="B239" s="122" t="s">
        <v>147</v>
      </c>
      <c r="C239" s="245" t="str">
        <f>VLOOKUP(Table13[[#This Row],[Substance]],'Reference data SID'!D:Q,14,FALSE)</f>
        <v>100.009.248</v>
      </c>
      <c r="D239" s="122" t="s">
        <v>532</v>
      </c>
      <c r="E239" s="247"/>
      <c r="F239" s="247"/>
      <c r="G239" s="247"/>
    </row>
    <row r="240" spans="1:7" x14ac:dyDescent="0.25">
      <c r="A240" s="244">
        <v>1996</v>
      </c>
      <c r="B240" s="122" t="s">
        <v>147</v>
      </c>
      <c r="C240" s="245" t="str">
        <f>VLOOKUP(Table13[[#This Row],[Substance]],'Reference data SID'!D:Q,14,FALSE)</f>
        <v>100.009.248</v>
      </c>
      <c r="D240" s="122" t="s">
        <v>532</v>
      </c>
      <c r="E240" s="247"/>
      <c r="F240" s="247"/>
      <c r="G240" s="247"/>
    </row>
    <row r="241" spans="1:7" x14ac:dyDescent="0.25">
      <c r="A241" s="244">
        <v>1997</v>
      </c>
      <c r="B241" s="122" t="s">
        <v>147</v>
      </c>
      <c r="C241" s="245" t="str">
        <f>VLOOKUP(Table13[[#This Row],[Substance]],'Reference data SID'!D:Q,14,FALSE)</f>
        <v>100.009.248</v>
      </c>
      <c r="D241" s="122" t="s">
        <v>532</v>
      </c>
      <c r="E241" s="247"/>
      <c r="F241" s="247"/>
      <c r="G241" s="247"/>
    </row>
    <row r="242" spans="1:7" x14ac:dyDescent="0.25">
      <c r="A242" s="244">
        <v>1998</v>
      </c>
      <c r="B242" s="122" t="s">
        <v>147</v>
      </c>
      <c r="C242" s="245" t="str">
        <f>VLOOKUP(Table13[[#This Row],[Substance]],'Reference data SID'!D:Q,14,FALSE)</f>
        <v>100.009.248</v>
      </c>
      <c r="D242" s="122" t="s">
        <v>532</v>
      </c>
      <c r="E242" s="247"/>
      <c r="F242" s="247"/>
      <c r="G242" s="247"/>
    </row>
    <row r="243" spans="1:7" x14ac:dyDescent="0.25">
      <c r="A243" s="244">
        <v>1999</v>
      </c>
      <c r="B243" s="122" t="s">
        <v>147</v>
      </c>
      <c r="C243" s="245" t="str">
        <f>VLOOKUP(Table13[[#This Row],[Substance]],'Reference data SID'!D:Q,14,FALSE)</f>
        <v>100.009.248</v>
      </c>
      <c r="D243" s="122" t="s">
        <v>532</v>
      </c>
      <c r="E243" s="247"/>
      <c r="F243" s="247"/>
      <c r="G243" s="247"/>
    </row>
    <row r="244" spans="1:7" x14ac:dyDescent="0.25">
      <c r="A244" s="244">
        <v>2000</v>
      </c>
      <c r="B244" s="122" t="s">
        <v>147</v>
      </c>
      <c r="C244" s="245" t="str">
        <f>VLOOKUP(Table13[[#This Row],[Substance]],'Reference data SID'!D:Q,14,FALSE)</f>
        <v>100.009.248</v>
      </c>
      <c r="D244" s="122" t="s">
        <v>532</v>
      </c>
      <c r="E244" s="247"/>
      <c r="F244" s="247"/>
      <c r="G244" s="247"/>
    </row>
    <row r="245" spans="1:7" x14ac:dyDescent="0.25">
      <c r="A245" s="244">
        <v>2001</v>
      </c>
      <c r="B245" s="122" t="s">
        <v>147</v>
      </c>
      <c r="C245" s="245" t="str">
        <f>VLOOKUP(Table13[[#This Row],[Substance]],'Reference data SID'!D:Q,14,FALSE)</f>
        <v>100.009.248</v>
      </c>
      <c r="D245" s="122" t="s">
        <v>532</v>
      </c>
      <c r="E245" s="247"/>
      <c r="F245" s="247"/>
      <c r="G245" s="247"/>
    </row>
    <row r="246" spans="1:7" x14ac:dyDescent="0.25">
      <c r="A246" s="244">
        <v>2002</v>
      </c>
      <c r="B246" s="122" t="s">
        <v>147</v>
      </c>
      <c r="C246" s="245" t="str">
        <f>VLOOKUP(Table13[[#This Row],[Substance]],'Reference data SID'!D:Q,14,FALSE)</f>
        <v>100.009.248</v>
      </c>
      <c r="D246" s="122" t="s">
        <v>532</v>
      </c>
      <c r="E246" s="247"/>
      <c r="F246" s="247"/>
      <c r="G246" s="247"/>
    </row>
    <row r="247" spans="1:7" x14ac:dyDescent="0.25">
      <c r="A247" s="244">
        <v>2003</v>
      </c>
      <c r="B247" s="122" t="s">
        <v>147</v>
      </c>
      <c r="C247" s="245" t="str">
        <f>VLOOKUP(Table13[[#This Row],[Substance]],'Reference data SID'!D:Q,14,FALSE)</f>
        <v>100.009.248</v>
      </c>
      <c r="D247" s="122" t="s">
        <v>532</v>
      </c>
      <c r="E247" s="247"/>
      <c r="F247" s="247"/>
      <c r="G247" s="247"/>
    </row>
    <row r="248" spans="1:7" x14ac:dyDescent="0.25">
      <c r="A248" s="244">
        <v>2004</v>
      </c>
      <c r="B248" s="122" t="s">
        <v>147</v>
      </c>
      <c r="C248" s="245" t="str">
        <f>VLOOKUP(Table13[[#This Row],[Substance]],'Reference data SID'!D:Q,14,FALSE)</f>
        <v>100.009.248</v>
      </c>
      <c r="D248" s="122" t="s">
        <v>532</v>
      </c>
      <c r="E248" s="247"/>
      <c r="F248" s="247"/>
      <c r="G248" s="247"/>
    </row>
    <row r="249" spans="1:7" x14ac:dyDescent="0.25">
      <c r="A249" s="244">
        <v>2005</v>
      </c>
      <c r="B249" s="122" t="s">
        <v>147</v>
      </c>
      <c r="C249" s="245" t="str">
        <f>VLOOKUP(Table13[[#This Row],[Substance]],'Reference data SID'!D:Q,14,FALSE)</f>
        <v>100.009.248</v>
      </c>
      <c r="D249" s="122" t="s">
        <v>532</v>
      </c>
      <c r="E249" s="247"/>
      <c r="F249" s="247"/>
      <c r="G249" s="247"/>
    </row>
    <row r="250" spans="1:7" x14ac:dyDescent="0.25">
      <c r="A250" s="244">
        <v>2006</v>
      </c>
      <c r="B250" s="122" t="s">
        <v>147</v>
      </c>
      <c r="C250" s="245" t="str">
        <f>VLOOKUP(Table13[[#This Row],[Substance]],'Reference data SID'!D:Q,14,FALSE)</f>
        <v>100.009.248</v>
      </c>
      <c r="D250" s="122" t="s">
        <v>532</v>
      </c>
      <c r="E250" s="247"/>
      <c r="F250" s="247"/>
      <c r="G250" s="247"/>
    </row>
    <row r="251" spans="1:7" x14ac:dyDescent="0.25">
      <c r="A251" s="244">
        <v>2007</v>
      </c>
      <c r="B251" s="122" t="s">
        <v>147</v>
      </c>
      <c r="C251" s="245" t="str">
        <f>VLOOKUP(Table13[[#This Row],[Substance]],'Reference data SID'!D:Q,14,FALSE)</f>
        <v>100.009.248</v>
      </c>
      <c r="D251" s="122" t="s">
        <v>532</v>
      </c>
      <c r="E251" s="247"/>
      <c r="F251" s="247"/>
      <c r="G251" s="247"/>
    </row>
    <row r="252" spans="1:7" x14ac:dyDescent="0.25">
      <c r="A252" s="244">
        <v>2008</v>
      </c>
      <c r="B252" s="122" t="s">
        <v>147</v>
      </c>
      <c r="C252" s="245" t="str">
        <f>VLOOKUP(Table13[[#This Row],[Substance]],'Reference data SID'!D:Q,14,FALSE)</f>
        <v>100.009.248</v>
      </c>
      <c r="D252" s="122" t="s">
        <v>532</v>
      </c>
      <c r="E252" s="247"/>
      <c r="F252" s="247"/>
      <c r="G252" s="247"/>
    </row>
    <row r="253" spans="1:7" x14ac:dyDescent="0.25">
      <c r="A253" s="244">
        <v>2009</v>
      </c>
      <c r="B253" s="122" t="s">
        <v>147</v>
      </c>
      <c r="C253" s="245" t="str">
        <f>VLOOKUP(Table13[[#This Row],[Substance]],'Reference data SID'!D:Q,14,FALSE)</f>
        <v>100.009.248</v>
      </c>
      <c r="D253" s="122" t="s">
        <v>532</v>
      </c>
      <c r="E253" s="247"/>
      <c r="F253" s="247"/>
      <c r="G253" s="247"/>
    </row>
    <row r="254" spans="1:7" x14ac:dyDescent="0.25">
      <c r="A254" s="244">
        <v>2010</v>
      </c>
      <c r="B254" s="122" t="s">
        <v>147</v>
      </c>
      <c r="C254" s="245" t="str">
        <f>VLOOKUP(Table13[[#This Row],[Substance]],'Reference data SID'!D:Q,14,FALSE)</f>
        <v>100.009.248</v>
      </c>
      <c r="D254" s="122" t="s">
        <v>532</v>
      </c>
      <c r="E254" s="247"/>
      <c r="F254" s="247"/>
      <c r="G254" s="247"/>
    </row>
    <row r="255" spans="1:7" x14ac:dyDescent="0.25">
      <c r="A255" s="244">
        <v>2011</v>
      </c>
      <c r="B255" s="122" t="s">
        <v>147</v>
      </c>
      <c r="C255" s="245" t="str">
        <f>VLOOKUP(Table13[[#This Row],[Substance]],'Reference data SID'!D:Q,14,FALSE)</f>
        <v>100.009.248</v>
      </c>
      <c r="D255" s="122" t="s">
        <v>532</v>
      </c>
      <c r="E255" s="247"/>
      <c r="F255" s="247"/>
      <c r="G255" s="247"/>
    </row>
    <row r="256" spans="1:7" x14ac:dyDescent="0.25">
      <c r="A256" s="244">
        <v>2012</v>
      </c>
      <c r="B256" s="122" t="s">
        <v>147</v>
      </c>
      <c r="C256" s="245" t="str">
        <f>VLOOKUP(Table13[[#This Row],[Substance]],'Reference data SID'!D:Q,14,FALSE)</f>
        <v>100.009.248</v>
      </c>
      <c r="D256" s="122" t="s">
        <v>532</v>
      </c>
      <c r="E256" s="247"/>
      <c r="F256" s="247"/>
      <c r="G256" s="247"/>
    </row>
    <row r="257" spans="1:7" x14ac:dyDescent="0.25">
      <c r="A257" s="244">
        <v>2013</v>
      </c>
      <c r="B257" s="122" t="s">
        <v>147</v>
      </c>
      <c r="C257" s="245" t="str">
        <f>VLOOKUP(Table13[[#This Row],[Substance]],'Reference data SID'!D:Q,14,FALSE)</f>
        <v>100.009.248</v>
      </c>
      <c r="D257" s="122" t="s">
        <v>532</v>
      </c>
      <c r="E257" s="247"/>
      <c r="F257" s="247"/>
      <c r="G257" s="247"/>
    </row>
    <row r="258" spans="1:7" x14ac:dyDescent="0.25">
      <c r="A258" s="244">
        <v>2014</v>
      </c>
      <c r="B258" s="122" t="s">
        <v>147</v>
      </c>
      <c r="C258" s="245" t="str">
        <f>VLOOKUP(Table13[[#This Row],[Substance]],'Reference data SID'!D:Q,14,FALSE)</f>
        <v>100.009.248</v>
      </c>
      <c r="D258" s="122" t="s">
        <v>532</v>
      </c>
      <c r="E258" s="247"/>
      <c r="F258" s="247"/>
      <c r="G258" s="247"/>
    </row>
    <row r="259" spans="1:7" x14ac:dyDescent="0.25">
      <c r="A259" s="244">
        <v>2015</v>
      </c>
      <c r="B259" s="122" t="s">
        <v>147</v>
      </c>
      <c r="C259" s="245" t="str">
        <f>VLOOKUP(Table13[[#This Row],[Substance]],'Reference data SID'!D:Q,14,FALSE)</f>
        <v>100.009.248</v>
      </c>
      <c r="D259" s="122" t="s">
        <v>532</v>
      </c>
      <c r="E259" s="247"/>
      <c r="F259" s="247"/>
      <c r="G259" s="247"/>
    </row>
    <row r="260" spans="1:7" x14ac:dyDescent="0.25">
      <c r="A260" s="244">
        <v>2016</v>
      </c>
      <c r="B260" s="122" t="s">
        <v>147</v>
      </c>
      <c r="C260" s="245" t="str">
        <f>VLOOKUP(Table13[[#This Row],[Substance]],'Reference data SID'!D:Q,14,FALSE)</f>
        <v>100.009.248</v>
      </c>
      <c r="D260" s="122" t="s">
        <v>532</v>
      </c>
      <c r="E260" s="247"/>
      <c r="F260" s="247"/>
      <c r="G260" s="247"/>
    </row>
    <row r="261" spans="1:7" x14ac:dyDescent="0.25">
      <c r="A261" s="244">
        <v>2017</v>
      </c>
      <c r="B261" s="122" t="s">
        <v>147</v>
      </c>
      <c r="C261" s="245" t="str">
        <f>VLOOKUP(Table13[[#This Row],[Substance]],'Reference data SID'!D:Q,14,FALSE)</f>
        <v>100.009.248</v>
      </c>
      <c r="D261" s="122" t="s">
        <v>532</v>
      </c>
      <c r="E261" s="247"/>
      <c r="F261" s="247"/>
      <c r="G261" s="247"/>
    </row>
    <row r="262" spans="1:7" x14ac:dyDescent="0.25">
      <c r="A262" s="244">
        <v>2018</v>
      </c>
      <c r="B262" s="122" t="s">
        <v>147</v>
      </c>
      <c r="C262" s="245" t="str">
        <f>VLOOKUP(Table13[[#This Row],[Substance]],'Reference data SID'!D:Q,14,FALSE)</f>
        <v>100.009.248</v>
      </c>
      <c r="D262" s="122" t="s">
        <v>532</v>
      </c>
      <c r="E262" s="247"/>
      <c r="F262" s="247"/>
      <c r="G262" s="247"/>
    </row>
    <row r="263" spans="1:7" x14ac:dyDescent="0.25">
      <c r="A263" s="244">
        <v>2019</v>
      </c>
      <c r="B263" s="122" t="s">
        <v>147</v>
      </c>
      <c r="C263" s="245" t="str">
        <f>VLOOKUP(Table13[[#This Row],[Substance]],'Reference data SID'!D:Q,14,FALSE)</f>
        <v>100.009.248</v>
      </c>
      <c r="D263" s="122" t="s">
        <v>532</v>
      </c>
      <c r="E263" s="247"/>
      <c r="F263" s="247"/>
      <c r="G263" s="247"/>
    </row>
    <row r="264" spans="1:7" x14ac:dyDescent="0.25">
      <c r="A264" s="244">
        <v>2020</v>
      </c>
      <c r="B264" s="122" t="s">
        <v>147</v>
      </c>
      <c r="C264" s="245" t="str">
        <f>VLOOKUP(Table13[[#This Row],[Substance]],'Reference data SID'!D:Q,14,FALSE)</f>
        <v>100.009.248</v>
      </c>
      <c r="D264" s="122" t="s">
        <v>532</v>
      </c>
      <c r="E264" s="247"/>
      <c r="F264" s="247"/>
      <c r="G264" s="247"/>
    </row>
    <row r="265" spans="1:7" x14ac:dyDescent="0.25">
      <c r="A265" s="244">
        <v>2021</v>
      </c>
      <c r="B265" s="122" t="s">
        <v>147</v>
      </c>
      <c r="C265" s="245" t="str">
        <f>VLOOKUP(Table13[[#This Row],[Substance]],'Reference data SID'!D:Q,14,FALSE)</f>
        <v>100.009.248</v>
      </c>
      <c r="D265" s="122" t="s">
        <v>532</v>
      </c>
      <c r="E265" s="247"/>
      <c r="F265" s="247"/>
      <c r="G265" s="247"/>
    </row>
    <row r="266" spans="1:7" x14ac:dyDescent="0.25">
      <c r="A266" s="244">
        <v>2022</v>
      </c>
      <c r="B266" s="122" t="s">
        <v>147</v>
      </c>
      <c r="C266" s="245" t="str">
        <f>VLOOKUP(Table13[[#This Row],[Substance]],'Reference data SID'!D:Q,14,FALSE)</f>
        <v>100.009.248</v>
      </c>
      <c r="D266" s="122" t="s">
        <v>532</v>
      </c>
      <c r="E266" s="247"/>
      <c r="F266" s="247"/>
      <c r="G266" s="247"/>
    </row>
    <row r="267" spans="1:7" x14ac:dyDescent="0.25">
      <c r="A267" s="244">
        <v>2023</v>
      </c>
      <c r="B267" s="122" t="s">
        <v>147</v>
      </c>
      <c r="C267" s="245" t="str">
        <f>VLOOKUP(Table13[[#This Row],[Substance]],'Reference data SID'!D:Q,14,FALSE)</f>
        <v>100.009.248</v>
      </c>
      <c r="D267" s="122" t="s">
        <v>532</v>
      </c>
      <c r="E267" s="247"/>
      <c r="F267" s="247"/>
      <c r="G267" s="247"/>
    </row>
    <row r="268" spans="1:7" x14ac:dyDescent="0.25">
      <c r="A268" s="244">
        <v>2024</v>
      </c>
      <c r="B268" s="122" t="s">
        <v>147</v>
      </c>
      <c r="C268" s="245" t="str">
        <f>VLOOKUP(Table13[[#This Row],[Substance]],'Reference data SID'!D:Q,14,FALSE)</f>
        <v>100.009.248</v>
      </c>
      <c r="D268" s="122" t="s">
        <v>532</v>
      </c>
      <c r="E268" s="247"/>
      <c r="F268" s="247"/>
      <c r="G268" s="247"/>
    </row>
    <row r="269" spans="1:7" x14ac:dyDescent="0.25">
      <c r="A269" s="244">
        <v>2025</v>
      </c>
      <c r="B269" s="122" t="s">
        <v>147</v>
      </c>
      <c r="C269" s="245" t="str">
        <f>VLOOKUP(Table13[[#This Row],[Substance]],'Reference data SID'!D:Q,14,FALSE)</f>
        <v>100.009.248</v>
      </c>
      <c r="D269" s="122" t="s">
        <v>532</v>
      </c>
      <c r="E269" s="247"/>
      <c r="F269" s="247"/>
      <c r="G269" s="247"/>
    </row>
    <row r="270" spans="1:7" x14ac:dyDescent="0.25">
      <c r="A270" s="244">
        <v>2026</v>
      </c>
      <c r="B270" s="122" t="s">
        <v>147</v>
      </c>
      <c r="C270" s="245" t="str">
        <f>VLOOKUP(Table13[[#This Row],[Substance]],'Reference data SID'!D:Q,14,FALSE)</f>
        <v>100.009.248</v>
      </c>
      <c r="D270" s="122" t="s">
        <v>532</v>
      </c>
      <c r="E270" s="247"/>
      <c r="F270" s="247"/>
      <c r="G270" s="247"/>
    </row>
    <row r="271" spans="1:7" x14ac:dyDescent="0.25">
      <c r="A271" s="244">
        <v>2027</v>
      </c>
      <c r="B271" s="122" t="s">
        <v>147</v>
      </c>
      <c r="C271" s="245" t="str">
        <f>VLOOKUP(Table13[[#This Row],[Substance]],'Reference data SID'!D:Q,14,FALSE)</f>
        <v>100.009.248</v>
      </c>
      <c r="D271" s="122" t="s">
        <v>532</v>
      </c>
      <c r="E271" s="247"/>
      <c r="F271" s="247"/>
      <c r="G271" s="247"/>
    </row>
    <row r="272" spans="1:7" x14ac:dyDescent="0.25">
      <c r="A272" s="244">
        <v>2028</v>
      </c>
      <c r="B272" s="122" t="s">
        <v>147</v>
      </c>
      <c r="C272" s="245" t="str">
        <f>VLOOKUP(Table13[[#This Row],[Substance]],'Reference data SID'!D:Q,14,FALSE)</f>
        <v>100.009.248</v>
      </c>
      <c r="D272" s="122" t="s">
        <v>532</v>
      </c>
      <c r="E272" s="247"/>
      <c r="F272" s="247"/>
      <c r="G272" s="247"/>
    </row>
    <row r="273" spans="1:7" x14ac:dyDescent="0.25">
      <c r="A273" s="244">
        <v>2029</v>
      </c>
      <c r="B273" s="122" t="s">
        <v>147</v>
      </c>
      <c r="C273" s="245" t="str">
        <f>VLOOKUP(Table13[[#This Row],[Substance]],'Reference data SID'!D:Q,14,FALSE)</f>
        <v>100.009.248</v>
      </c>
      <c r="D273" s="122" t="s">
        <v>532</v>
      </c>
      <c r="E273" s="247"/>
      <c r="F273" s="247"/>
      <c r="G273" s="247"/>
    </row>
    <row r="274" spans="1:7" x14ac:dyDescent="0.25">
      <c r="A274" s="244">
        <v>2030</v>
      </c>
      <c r="B274" s="122" t="s">
        <v>147</v>
      </c>
      <c r="C274" s="245" t="str">
        <f>VLOOKUP(Table13[[#This Row],[Substance]],'Reference data SID'!D:Q,14,FALSE)</f>
        <v>100.009.248</v>
      </c>
      <c r="D274" s="122" t="s">
        <v>532</v>
      </c>
      <c r="E274" s="247"/>
      <c r="F274" s="247"/>
      <c r="G274" s="247"/>
    </row>
    <row r="275" spans="1:7" x14ac:dyDescent="0.25">
      <c r="A275" s="244">
        <v>2031</v>
      </c>
      <c r="B275" s="122" t="s">
        <v>147</v>
      </c>
      <c r="C275" s="245" t="str">
        <f>VLOOKUP(Table13[[#This Row],[Substance]],'Reference data SID'!D:Q,14,FALSE)</f>
        <v>100.009.248</v>
      </c>
      <c r="D275" s="122" t="s">
        <v>532</v>
      </c>
      <c r="E275" s="247"/>
      <c r="F275" s="247"/>
      <c r="G275" s="247"/>
    </row>
    <row r="276" spans="1:7" x14ac:dyDescent="0.25">
      <c r="A276" s="244">
        <v>2032</v>
      </c>
      <c r="B276" s="122" t="s">
        <v>147</v>
      </c>
      <c r="C276" s="245" t="str">
        <f>VLOOKUP(Table13[[#This Row],[Substance]],'Reference data SID'!D:Q,14,FALSE)</f>
        <v>100.009.248</v>
      </c>
      <c r="D276" s="122" t="s">
        <v>532</v>
      </c>
      <c r="E276" s="247"/>
      <c r="F276" s="247"/>
      <c r="G276" s="247"/>
    </row>
    <row r="277" spans="1:7" x14ac:dyDescent="0.25">
      <c r="A277" s="244">
        <v>2033</v>
      </c>
      <c r="B277" s="122" t="s">
        <v>147</v>
      </c>
      <c r="C277" s="245" t="str">
        <f>VLOOKUP(Table13[[#This Row],[Substance]],'Reference data SID'!D:Q,14,FALSE)</f>
        <v>100.009.248</v>
      </c>
      <c r="D277" s="122" t="s">
        <v>532</v>
      </c>
      <c r="E277" s="247"/>
      <c r="F277" s="247"/>
      <c r="G277" s="247"/>
    </row>
    <row r="278" spans="1:7" x14ac:dyDescent="0.25">
      <c r="A278" s="244">
        <v>2034</v>
      </c>
      <c r="B278" s="122" t="s">
        <v>147</v>
      </c>
      <c r="C278" s="245" t="str">
        <f>VLOOKUP(Table13[[#This Row],[Substance]],'Reference data SID'!D:Q,14,FALSE)</f>
        <v>100.009.248</v>
      </c>
      <c r="D278" s="122" t="s">
        <v>532</v>
      </c>
      <c r="E278" s="247"/>
      <c r="F278" s="247"/>
      <c r="G278" s="247"/>
    </row>
    <row r="279" spans="1:7" x14ac:dyDescent="0.25">
      <c r="A279" s="244">
        <v>2035</v>
      </c>
      <c r="B279" s="122" t="s">
        <v>147</v>
      </c>
      <c r="C279" s="245" t="str">
        <f>VLOOKUP(Table13[[#This Row],[Substance]],'Reference data SID'!D:Q,14,FALSE)</f>
        <v>100.009.248</v>
      </c>
      <c r="D279" s="122" t="s">
        <v>532</v>
      </c>
      <c r="E279" s="247"/>
      <c r="F279" s="247"/>
      <c r="G279" s="247"/>
    </row>
    <row r="280" spans="1:7" x14ac:dyDescent="0.25">
      <c r="A280" s="121">
        <v>1990</v>
      </c>
      <c r="B280" s="122" t="s">
        <v>147</v>
      </c>
      <c r="C280" s="245" t="str">
        <f>VLOOKUP(Table13[[#This Row],[Substance]],'Reference data SID'!D:Q,14,FALSE)</f>
        <v>100.009.248</v>
      </c>
      <c r="D280" s="122" t="s">
        <v>530</v>
      </c>
      <c r="E280" s="247"/>
      <c r="F280" s="247"/>
      <c r="G280" s="247"/>
    </row>
    <row r="281" spans="1:7" x14ac:dyDescent="0.25">
      <c r="A281" s="121">
        <v>1991</v>
      </c>
      <c r="B281" s="122" t="s">
        <v>147</v>
      </c>
      <c r="C281" s="245" t="str">
        <f>VLOOKUP(Table13[[#This Row],[Substance]],'Reference data SID'!D:Q,14,FALSE)</f>
        <v>100.009.248</v>
      </c>
      <c r="D281" s="122" t="s">
        <v>530</v>
      </c>
      <c r="E281" s="247"/>
      <c r="F281" s="247"/>
      <c r="G281" s="247"/>
    </row>
    <row r="282" spans="1:7" x14ac:dyDescent="0.25">
      <c r="A282" s="121">
        <v>1992</v>
      </c>
      <c r="B282" s="122" t="s">
        <v>147</v>
      </c>
      <c r="C282" s="245" t="str">
        <f>VLOOKUP(Table13[[#This Row],[Substance]],'Reference data SID'!D:Q,14,FALSE)</f>
        <v>100.009.248</v>
      </c>
      <c r="D282" s="122" t="s">
        <v>530</v>
      </c>
      <c r="E282" s="247"/>
      <c r="F282" s="247"/>
      <c r="G282" s="247"/>
    </row>
    <row r="283" spans="1:7" x14ac:dyDescent="0.25">
      <c r="A283" s="121">
        <v>1993</v>
      </c>
      <c r="B283" s="122" t="s">
        <v>147</v>
      </c>
      <c r="C283" s="245" t="str">
        <f>VLOOKUP(Table13[[#This Row],[Substance]],'Reference data SID'!D:Q,14,FALSE)</f>
        <v>100.009.248</v>
      </c>
      <c r="D283" s="122" t="s">
        <v>530</v>
      </c>
      <c r="E283" s="247"/>
      <c r="F283" s="247"/>
      <c r="G283" s="247"/>
    </row>
    <row r="284" spans="1:7" x14ac:dyDescent="0.25">
      <c r="A284" s="121">
        <v>1994</v>
      </c>
      <c r="B284" s="122" t="s">
        <v>147</v>
      </c>
      <c r="C284" s="245" t="str">
        <f>VLOOKUP(Table13[[#This Row],[Substance]],'Reference data SID'!D:Q,14,FALSE)</f>
        <v>100.009.248</v>
      </c>
      <c r="D284" s="122" t="s">
        <v>530</v>
      </c>
      <c r="E284" s="247"/>
      <c r="F284" s="247"/>
      <c r="G284" s="247"/>
    </row>
    <row r="285" spans="1:7" x14ac:dyDescent="0.25">
      <c r="A285" s="121">
        <v>1995</v>
      </c>
      <c r="B285" s="122" t="s">
        <v>147</v>
      </c>
      <c r="C285" s="245" t="str">
        <f>VLOOKUP(Table13[[#This Row],[Substance]],'Reference data SID'!D:Q,14,FALSE)</f>
        <v>100.009.248</v>
      </c>
      <c r="D285" s="122" t="s">
        <v>530</v>
      </c>
      <c r="E285" s="247"/>
      <c r="F285" s="247"/>
      <c r="G285" s="247"/>
    </row>
    <row r="286" spans="1:7" x14ac:dyDescent="0.25">
      <c r="A286" s="121">
        <v>1996</v>
      </c>
      <c r="B286" s="122" t="s">
        <v>147</v>
      </c>
      <c r="C286" s="245" t="str">
        <f>VLOOKUP(Table13[[#This Row],[Substance]],'Reference data SID'!D:Q,14,FALSE)</f>
        <v>100.009.248</v>
      </c>
      <c r="D286" s="122" t="s">
        <v>530</v>
      </c>
      <c r="E286" s="247"/>
      <c r="F286" s="247"/>
      <c r="G286" s="247"/>
    </row>
    <row r="287" spans="1:7" x14ac:dyDescent="0.25">
      <c r="A287" s="121">
        <v>1997</v>
      </c>
      <c r="B287" s="122" t="s">
        <v>147</v>
      </c>
      <c r="C287" s="245" t="str">
        <f>VLOOKUP(Table13[[#This Row],[Substance]],'Reference data SID'!D:Q,14,FALSE)</f>
        <v>100.009.248</v>
      </c>
      <c r="D287" s="122" t="s">
        <v>530</v>
      </c>
      <c r="E287" s="247"/>
      <c r="F287" s="247"/>
      <c r="G287" s="247"/>
    </row>
    <row r="288" spans="1:7" x14ac:dyDescent="0.25">
      <c r="A288" s="121">
        <v>1998</v>
      </c>
      <c r="B288" s="122" t="s">
        <v>147</v>
      </c>
      <c r="C288" s="245" t="str">
        <f>VLOOKUP(Table13[[#This Row],[Substance]],'Reference data SID'!D:Q,14,FALSE)</f>
        <v>100.009.248</v>
      </c>
      <c r="D288" s="122" t="s">
        <v>530</v>
      </c>
      <c r="E288" s="247"/>
      <c r="F288" s="247"/>
      <c r="G288" s="247"/>
    </row>
    <row r="289" spans="1:7" x14ac:dyDescent="0.25">
      <c r="A289" s="121">
        <v>1999</v>
      </c>
      <c r="B289" s="122" t="s">
        <v>147</v>
      </c>
      <c r="C289" s="245" t="str">
        <f>VLOOKUP(Table13[[#This Row],[Substance]],'Reference data SID'!D:Q,14,FALSE)</f>
        <v>100.009.248</v>
      </c>
      <c r="D289" s="122" t="s">
        <v>530</v>
      </c>
      <c r="E289" s="247"/>
      <c r="F289" s="247"/>
      <c r="G289" s="247"/>
    </row>
    <row r="290" spans="1:7" x14ac:dyDescent="0.25">
      <c r="A290" s="121">
        <v>2000</v>
      </c>
      <c r="B290" s="122" t="s">
        <v>147</v>
      </c>
      <c r="C290" s="245" t="str">
        <f>VLOOKUP(Table13[[#This Row],[Substance]],'Reference data SID'!D:Q,14,FALSE)</f>
        <v>100.009.248</v>
      </c>
      <c r="D290" s="122" t="s">
        <v>530</v>
      </c>
      <c r="E290" s="247"/>
      <c r="F290" s="247"/>
      <c r="G290" s="247"/>
    </row>
    <row r="291" spans="1:7" x14ac:dyDescent="0.25">
      <c r="A291" s="121">
        <v>2001</v>
      </c>
      <c r="B291" s="122" t="s">
        <v>147</v>
      </c>
      <c r="C291" s="245" t="str">
        <f>VLOOKUP(Table13[[#This Row],[Substance]],'Reference data SID'!D:Q,14,FALSE)</f>
        <v>100.009.248</v>
      </c>
      <c r="D291" s="122" t="s">
        <v>530</v>
      </c>
      <c r="E291" s="247"/>
      <c r="F291" s="247"/>
      <c r="G291" s="247"/>
    </row>
    <row r="292" spans="1:7" x14ac:dyDescent="0.25">
      <c r="A292" s="121">
        <v>2002</v>
      </c>
      <c r="B292" s="122" t="s">
        <v>147</v>
      </c>
      <c r="C292" s="245" t="str">
        <f>VLOOKUP(Table13[[#This Row],[Substance]],'Reference data SID'!D:Q,14,FALSE)</f>
        <v>100.009.248</v>
      </c>
      <c r="D292" s="122" t="s">
        <v>530</v>
      </c>
      <c r="E292" s="247"/>
      <c r="F292" s="247"/>
      <c r="G292" s="247"/>
    </row>
    <row r="293" spans="1:7" x14ac:dyDescent="0.25">
      <c r="A293" s="121">
        <v>2003</v>
      </c>
      <c r="B293" s="122" t="s">
        <v>147</v>
      </c>
      <c r="C293" s="245" t="str">
        <f>VLOOKUP(Table13[[#This Row],[Substance]],'Reference data SID'!D:Q,14,FALSE)</f>
        <v>100.009.248</v>
      </c>
      <c r="D293" s="122" t="s">
        <v>530</v>
      </c>
      <c r="E293" s="247"/>
      <c r="F293" s="247"/>
      <c r="G293" s="247"/>
    </row>
    <row r="294" spans="1:7" x14ac:dyDescent="0.25">
      <c r="A294" s="121">
        <v>2004</v>
      </c>
      <c r="B294" s="122" t="s">
        <v>147</v>
      </c>
      <c r="C294" s="245" t="str">
        <f>VLOOKUP(Table13[[#This Row],[Substance]],'Reference data SID'!D:Q,14,FALSE)</f>
        <v>100.009.248</v>
      </c>
      <c r="D294" s="122" t="s">
        <v>530</v>
      </c>
      <c r="E294" s="247"/>
      <c r="F294" s="247"/>
      <c r="G294" s="247"/>
    </row>
    <row r="295" spans="1:7" x14ac:dyDescent="0.25">
      <c r="A295" s="121">
        <v>2005</v>
      </c>
      <c r="B295" s="122" t="s">
        <v>147</v>
      </c>
      <c r="C295" s="245" t="str">
        <f>VLOOKUP(Table13[[#This Row],[Substance]],'Reference data SID'!D:Q,14,FALSE)</f>
        <v>100.009.248</v>
      </c>
      <c r="D295" s="122" t="s">
        <v>530</v>
      </c>
      <c r="E295" s="247"/>
      <c r="F295" s="247"/>
      <c r="G295" s="247"/>
    </row>
    <row r="296" spans="1:7" x14ac:dyDescent="0.25">
      <c r="A296" s="121">
        <v>2006</v>
      </c>
      <c r="B296" s="122" t="s">
        <v>147</v>
      </c>
      <c r="C296" s="245" t="str">
        <f>VLOOKUP(Table13[[#This Row],[Substance]],'Reference data SID'!D:Q,14,FALSE)</f>
        <v>100.009.248</v>
      </c>
      <c r="D296" s="122" t="s">
        <v>530</v>
      </c>
      <c r="E296" s="247"/>
      <c r="F296" s="247"/>
      <c r="G296" s="247"/>
    </row>
    <row r="297" spans="1:7" x14ac:dyDescent="0.25">
      <c r="A297" s="121">
        <v>2007</v>
      </c>
      <c r="B297" s="122" t="s">
        <v>147</v>
      </c>
      <c r="C297" s="245" t="str">
        <f>VLOOKUP(Table13[[#This Row],[Substance]],'Reference data SID'!D:Q,14,FALSE)</f>
        <v>100.009.248</v>
      </c>
      <c r="D297" s="122" t="s">
        <v>530</v>
      </c>
      <c r="E297" s="247"/>
      <c r="F297" s="247"/>
      <c r="G297" s="247"/>
    </row>
    <row r="298" spans="1:7" x14ac:dyDescent="0.25">
      <c r="A298" s="121">
        <v>2008</v>
      </c>
      <c r="B298" s="122" t="s">
        <v>147</v>
      </c>
      <c r="C298" s="245" t="str">
        <f>VLOOKUP(Table13[[#This Row],[Substance]],'Reference data SID'!D:Q,14,FALSE)</f>
        <v>100.009.248</v>
      </c>
      <c r="D298" s="122" t="s">
        <v>530</v>
      </c>
      <c r="E298" s="247"/>
      <c r="F298" s="247"/>
      <c r="G298" s="247"/>
    </row>
    <row r="299" spans="1:7" x14ac:dyDescent="0.25">
      <c r="A299" s="121">
        <v>2009</v>
      </c>
      <c r="B299" s="122" t="s">
        <v>147</v>
      </c>
      <c r="C299" s="245" t="str">
        <f>VLOOKUP(Table13[[#This Row],[Substance]],'Reference data SID'!D:Q,14,FALSE)</f>
        <v>100.009.248</v>
      </c>
      <c r="D299" s="122" t="s">
        <v>530</v>
      </c>
      <c r="E299" s="247"/>
      <c r="F299" s="247"/>
      <c r="G299" s="247"/>
    </row>
    <row r="300" spans="1:7" x14ac:dyDescent="0.25">
      <c r="A300" s="121">
        <v>2010</v>
      </c>
      <c r="B300" s="122" t="s">
        <v>147</v>
      </c>
      <c r="C300" s="245" t="str">
        <f>VLOOKUP(Table13[[#This Row],[Substance]],'Reference data SID'!D:Q,14,FALSE)</f>
        <v>100.009.248</v>
      </c>
      <c r="D300" s="122" t="s">
        <v>530</v>
      </c>
      <c r="E300" s="247"/>
      <c r="F300" s="247"/>
      <c r="G300" s="247"/>
    </row>
    <row r="301" spans="1:7" x14ac:dyDescent="0.25">
      <c r="A301" s="121">
        <v>2011</v>
      </c>
      <c r="B301" s="122" t="s">
        <v>147</v>
      </c>
      <c r="C301" s="245" t="str">
        <f>VLOOKUP(Table13[[#This Row],[Substance]],'Reference data SID'!D:Q,14,FALSE)</f>
        <v>100.009.248</v>
      </c>
      <c r="D301" s="122" t="s">
        <v>530</v>
      </c>
      <c r="E301" s="247"/>
      <c r="F301" s="247"/>
      <c r="G301" s="247"/>
    </row>
    <row r="302" spans="1:7" x14ac:dyDescent="0.25">
      <c r="A302" s="121">
        <v>2012</v>
      </c>
      <c r="B302" s="122" t="s">
        <v>147</v>
      </c>
      <c r="C302" s="245" t="str">
        <f>VLOOKUP(Table13[[#This Row],[Substance]],'Reference data SID'!D:Q,14,FALSE)</f>
        <v>100.009.248</v>
      </c>
      <c r="D302" s="122" t="s">
        <v>530</v>
      </c>
      <c r="E302" s="247"/>
      <c r="F302" s="247"/>
      <c r="G302" s="247"/>
    </row>
    <row r="303" spans="1:7" x14ac:dyDescent="0.25">
      <c r="A303" s="121">
        <v>2013</v>
      </c>
      <c r="B303" s="122" t="s">
        <v>147</v>
      </c>
      <c r="C303" s="245" t="str">
        <f>VLOOKUP(Table13[[#This Row],[Substance]],'Reference data SID'!D:Q,14,FALSE)</f>
        <v>100.009.248</v>
      </c>
      <c r="D303" s="122" t="s">
        <v>530</v>
      </c>
      <c r="E303" s="247"/>
      <c r="F303" s="247"/>
      <c r="G303" s="247"/>
    </row>
    <row r="304" spans="1:7" x14ac:dyDescent="0.25">
      <c r="A304" s="121">
        <v>2014</v>
      </c>
      <c r="B304" s="122" t="s">
        <v>147</v>
      </c>
      <c r="C304" s="245" t="str">
        <f>VLOOKUP(Table13[[#This Row],[Substance]],'Reference data SID'!D:Q,14,FALSE)</f>
        <v>100.009.248</v>
      </c>
      <c r="D304" s="122" t="s">
        <v>530</v>
      </c>
      <c r="E304" s="247"/>
      <c r="F304" s="247"/>
      <c r="G304" s="247"/>
    </row>
    <row r="305" spans="1:7" x14ac:dyDescent="0.25">
      <c r="A305" s="121">
        <v>2015</v>
      </c>
      <c r="B305" s="122" t="s">
        <v>147</v>
      </c>
      <c r="C305" s="245" t="str">
        <f>VLOOKUP(Table13[[#This Row],[Substance]],'Reference data SID'!D:Q,14,FALSE)</f>
        <v>100.009.248</v>
      </c>
      <c r="D305" s="122" t="s">
        <v>530</v>
      </c>
      <c r="E305" s="247"/>
      <c r="F305" s="247"/>
      <c r="G305" s="247"/>
    </row>
    <row r="306" spans="1:7" x14ac:dyDescent="0.25">
      <c r="A306" s="121">
        <v>2016</v>
      </c>
      <c r="B306" s="122" t="s">
        <v>147</v>
      </c>
      <c r="C306" s="245" t="str">
        <f>VLOOKUP(Table13[[#This Row],[Substance]],'Reference data SID'!D:Q,14,FALSE)</f>
        <v>100.009.248</v>
      </c>
      <c r="D306" s="122" t="s">
        <v>530</v>
      </c>
      <c r="E306" s="247"/>
      <c r="F306" s="247"/>
      <c r="G306" s="247"/>
    </row>
    <row r="307" spans="1:7" x14ac:dyDescent="0.25">
      <c r="A307" s="121">
        <v>2017</v>
      </c>
      <c r="B307" s="122" t="s">
        <v>147</v>
      </c>
      <c r="C307" s="245" t="str">
        <f>VLOOKUP(Table13[[#This Row],[Substance]],'Reference data SID'!D:Q,14,FALSE)</f>
        <v>100.009.248</v>
      </c>
      <c r="D307" s="122" t="s">
        <v>530</v>
      </c>
      <c r="E307" s="247"/>
      <c r="F307" s="247"/>
      <c r="G307" s="247"/>
    </row>
    <row r="308" spans="1:7" x14ac:dyDescent="0.25">
      <c r="A308" s="121">
        <v>2018</v>
      </c>
      <c r="B308" s="122" t="s">
        <v>147</v>
      </c>
      <c r="C308" s="245" t="str">
        <f>VLOOKUP(Table13[[#This Row],[Substance]],'Reference data SID'!D:Q,14,FALSE)</f>
        <v>100.009.248</v>
      </c>
      <c r="D308" s="122" t="s">
        <v>530</v>
      </c>
      <c r="E308" s="247"/>
      <c r="F308" s="247"/>
      <c r="G308" s="247"/>
    </row>
    <row r="309" spans="1:7" x14ac:dyDescent="0.25">
      <c r="A309" s="121">
        <v>2019</v>
      </c>
      <c r="B309" s="122" t="s">
        <v>147</v>
      </c>
      <c r="C309" s="245" t="str">
        <f>VLOOKUP(Table13[[#This Row],[Substance]],'Reference data SID'!D:Q,14,FALSE)</f>
        <v>100.009.248</v>
      </c>
      <c r="D309" s="122" t="s">
        <v>530</v>
      </c>
      <c r="E309" s="247"/>
      <c r="F309" s="247"/>
      <c r="G309" s="247"/>
    </row>
    <row r="310" spans="1:7" x14ac:dyDescent="0.25">
      <c r="A310" s="121">
        <v>2020</v>
      </c>
      <c r="B310" s="122" t="s">
        <v>147</v>
      </c>
      <c r="C310" s="245" t="str">
        <f>VLOOKUP(Table13[[#This Row],[Substance]],'Reference data SID'!D:Q,14,FALSE)</f>
        <v>100.009.248</v>
      </c>
      <c r="D310" s="122" t="s">
        <v>530</v>
      </c>
      <c r="E310" s="247"/>
      <c r="F310" s="247"/>
      <c r="G310" s="247"/>
    </row>
    <row r="311" spans="1:7" x14ac:dyDescent="0.25">
      <c r="A311" s="121">
        <v>2021</v>
      </c>
      <c r="B311" s="122" t="s">
        <v>147</v>
      </c>
      <c r="C311" s="245" t="str">
        <f>VLOOKUP(Table13[[#This Row],[Substance]],'Reference data SID'!D:Q,14,FALSE)</f>
        <v>100.009.248</v>
      </c>
      <c r="D311" s="122" t="s">
        <v>530</v>
      </c>
      <c r="E311" s="247"/>
      <c r="F311" s="247"/>
      <c r="G311" s="247"/>
    </row>
    <row r="312" spans="1:7" x14ac:dyDescent="0.25">
      <c r="A312" s="121">
        <v>2022</v>
      </c>
      <c r="B312" s="122" t="s">
        <v>147</v>
      </c>
      <c r="C312" s="245" t="str">
        <f>VLOOKUP(Table13[[#This Row],[Substance]],'Reference data SID'!D:Q,14,FALSE)</f>
        <v>100.009.248</v>
      </c>
      <c r="D312" s="122" t="s">
        <v>530</v>
      </c>
      <c r="E312" s="247"/>
      <c r="F312" s="247"/>
      <c r="G312" s="247"/>
    </row>
    <row r="313" spans="1:7" x14ac:dyDescent="0.25">
      <c r="A313" s="121">
        <v>2023</v>
      </c>
      <c r="B313" s="122" t="s">
        <v>147</v>
      </c>
      <c r="C313" s="245" t="str">
        <f>VLOOKUP(Table13[[#This Row],[Substance]],'Reference data SID'!D:Q,14,FALSE)</f>
        <v>100.009.248</v>
      </c>
      <c r="D313" s="122" t="s">
        <v>530</v>
      </c>
      <c r="E313" s="247"/>
      <c r="F313" s="247"/>
      <c r="G313" s="247"/>
    </row>
    <row r="314" spans="1:7" x14ac:dyDescent="0.25">
      <c r="A314" s="121">
        <v>2024</v>
      </c>
      <c r="B314" s="122" t="s">
        <v>147</v>
      </c>
      <c r="C314" s="245" t="str">
        <f>VLOOKUP(Table13[[#This Row],[Substance]],'Reference data SID'!D:Q,14,FALSE)</f>
        <v>100.009.248</v>
      </c>
      <c r="D314" s="122" t="s">
        <v>530</v>
      </c>
      <c r="E314" s="247"/>
      <c r="F314" s="247"/>
      <c r="G314" s="247"/>
    </row>
    <row r="315" spans="1:7" x14ac:dyDescent="0.25">
      <c r="A315" s="121">
        <v>2025</v>
      </c>
      <c r="B315" s="122" t="s">
        <v>147</v>
      </c>
      <c r="C315" s="245" t="str">
        <f>VLOOKUP(Table13[[#This Row],[Substance]],'Reference data SID'!D:Q,14,FALSE)</f>
        <v>100.009.248</v>
      </c>
      <c r="D315" s="122" t="s">
        <v>530</v>
      </c>
      <c r="E315" s="247"/>
      <c r="F315" s="247"/>
      <c r="G315" s="247"/>
    </row>
    <row r="316" spans="1:7" x14ac:dyDescent="0.25">
      <c r="A316" s="121">
        <v>2026</v>
      </c>
      <c r="B316" s="122" t="s">
        <v>147</v>
      </c>
      <c r="C316" s="245" t="str">
        <f>VLOOKUP(Table13[[#This Row],[Substance]],'Reference data SID'!D:Q,14,FALSE)</f>
        <v>100.009.248</v>
      </c>
      <c r="D316" s="122" t="s">
        <v>530</v>
      </c>
      <c r="E316" s="247"/>
      <c r="F316" s="247"/>
      <c r="G316" s="247"/>
    </row>
    <row r="317" spans="1:7" x14ac:dyDescent="0.25">
      <c r="A317" s="121">
        <v>2027</v>
      </c>
      <c r="B317" s="122" t="s">
        <v>147</v>
      </c>
      <c r="C317" s="245" t="str">
        <f>VLOOKUP(Table13[[#This Row],[Substance]],'Reference data SID'!D:Q,14,FALSE)</f>
        <v>100.009.248</v>
      </c>
      <c r="D317" s="122" t="s">
        <v>530</v>
      </c>
      <c r="E317" s="247"/>
      <c r="F317" s="247"/>
      <c r="G317" s="247"/>
    </row>
    <row r="318" spans="1:7" x14ac:dyDescent="0.25">
      <c r="A318" s="121">
        <v>2028</v>
      </c>
      <c r="B318" s="122" t="s">
        <v>147</v>
      </c>
      <c r="C318" s="245" t="str">
        <f>VLOOKUP(Table13[[#This Row],[Substance]],'Reference data SID'!D:Q,14,FALSE)</f>
        <v>100.009.248</v>
      </c>
      <c r="D318" s="122" t="s">
        <v>530</v>
      </c>
      <c r="E318" s="247"/>
      <c r="F318" s="247"/>
      <c r="G318" s="247"/>
    </row>
    <row r="319" spans="1:7" x14ac:dyDescent="0.25">
      <c r="A319" s="121">
        <v>2029</v>
      </c>
      <c r="B319" s="122" t="s">
        <v>147</v>
      </c>
      <c r="C319" s="245" t="str">
        <f>VLOOKUP(Table13[[#This Row],[Substance]],'Reference data SID'!D:Q,14,FALSE)</f>
        <v>100.009.248</v>
      </c>
      <c r="D319" s="122" t="s">
        <v>530</v>
      </c>
      <c r="E319" s="247"/>
      <c r="F319" s="247"/>
      <c r="G319" s="247"/>
    </row>
    <row r="320" spans="1:7" x14ac:dyDescent="0.25">
      <c r="A320" s="121">
        <v>2030</v>
      </c>
      <c r="B320" s="122" t="s">
        <v>147</v>
      </c>
      <c r="C320" s="245" t="str">
        <f>VLOOKUP(Table13[[#This Row],[Substance]],'Reference data SID'!D:Q,14,FALSE)</f>
        <v>100.009.248</v>
      </c>
      <c r="D320" s="122" t="s">
        <v>530</v>
      </c>
      <c r="E320" s="247"/>
      <c r="F320" s="247"/>
      <c r="G320" s="247"/>
    </row>
    <row r="321" spans="1:7" x14ac:dyDescent="0.25">
      <c r="A321" s="121">
        <v>2031</v>
      </c>
      <c r="B321" s="122" t="s">
        <v>147</v>
      </c>
      <c r="C321" s="245" t="str">
        <f>VLOOKUP(Table13[[#This Row],[Substance]],'Reference data SID'!D:Q,14,FALSE)</f>
        <v>100.009.248</v>
      </c>
      <c r="D321" s="125" t="s">
        <v>530</v>
      </c>
      <c r="E321" s="247"/>
      <c r="F321" s="247"/>
      <c r="G321" s="247"/>
    </row>
    <row r="322" spans="1:7" x14ac:dyDescent="0.25">
      <c r="A322" s="128">
        <v>2032</v>
      </c>
      <c r="B322" s="122" t="s">
        <v>147</v>
      </c>
      <c r="C322" s="245" t="str">
        <f>VLOOKUP(Table13[[#This Row],[Substance]],'Reference data SID'!D:Q,14,FALSE)</f>
        <v>100.009.248</v>
      </c>
      <c r="D322" s="125" t="s">
        <v>530</v>
      </c>
      <c r="E322" s="247"/>
      <c r="F322" s="247"/>
      <c r="G322" s="247"/>
    </row>
    <row r="323" spans="1:7" x14ac:dyDescent="0.25">
      <c r="A323" s="128">
        <v>2033</v>
      </c>
      <c r="B323" s="122" t="s">
        <v>147</v>
      </c>
      <c r="C323" s="245" t="str">
        <f>VLOOKUP(Table13[[#This Row],[Substance]],'Reference data SID'!D:Q,14,FALSE)</f>
        <v>100.009.248</v>
      </c>
      <c r="D323" s="125" t="s">
        <v>530</v>
      </c>
      <c r="E323" s="247"/>
      <c r="F323" s="247"/>
      <c r="G323" s="247"/>
    </row>
    <row r="324" spans="1:7" x14ac:dyDescent="0.25">
      <c r="A324" s="128">
        <v>2034</v>
      </c>
      <c r="B324" s="122" t="s">
        <v>147</v>
      </c>
      <c r="C324" s="245" t="str">
        <f>VLOOKUP(Table13[[#This Row],[Substance]],'Reference data SID'!D:Q,14,FALSE)</f>
        <v>100.009.248</v>
      </c>
      <c r="D324" s="125" t="s">
        <v>530</v>
      </c>
      <c r="E324" s="247"/>
      <c r="F324" s="247"/>
      <c r="G324" s="247"/>
    </row>
    <row r="325" spans="1:7" x14ac:dyDescent="0.25">
      <c r="A325" s="128">
        <v>2035</v>
      </c>
      <c r="B325" s="122" t="s">
        <v>147</v>
      </c>
      <c r="C325" s="245" t="str">
        <f>VLOOKUP(Table13[[#This Row],[Substance]],'Reference data SID'!D:Q,14,FALSE)</f>
        <v>100.009.248</v>
      </c>
      <c r="D325" s="125" t="s">
        <v>530</v>
      </c>
      <c r="E325" s="247"/>
      <c r="F325" s="247"/>
      <c r="G325" s="247"/>
    </row>
    <row r="326" spans="1:7" x14ac:dyDescent="0.25">
      <c r="A326" s="244">
        <v>1990</v>
      </c>
      <c r="B326" s="122" t="s">
        <v>147</v>
      </c>
      <c r="C326" s="245" t="str">
        <f>VLOOKUP(Table13[[#This Row],[Substance]],'Reference data SID'!D:Q,14,FALSE)</f>
        <v>100.009.248</v>
      </c>
      <c r="D326" s="246" t="s">
        <v>531</v>
      </c>
      <c r="E326" s="247"/>
      <c r="F326" s="247"/>
      <c r="G326" s="247"/>
    </row>
    <row r="327" spans="1:7" x14ac:dyDescent="0.25">
      <c r="A327" s="244">
        <v>1991</v>
      </c>
      <c r="B327" s="122" t="s">
        <v>147</v>
      </c>
      <c r="C327" s="245" t="str">
        <f>VLOOKUP(Table13[[#This Row],[Substance]],'Reference data SID'!D:Q,14,FALSE)</f>
        <v>100.009.248</v>
      </c>
      <c r="D327" s="246" t="s">
        <v>531</v>
      </c>
      <c r="E327" s="247"/>
      <c r="F327" s="247"/>
      <c r="G327" s="247"/>
    </row>
    <row r="328" spans="1:7" x14ac:dyDescent="0.25">
      <c r="A328" s="244">
        <v>1992</v>
      </c>
      <c r="B328" s="122" t="s">
        <v>147</v>
      </c>
      <c r="C328" s="245" t="str">
        <f>VLOOKUP(Table13[[#This Row],[Substance]],'Reference data SID'!D:Q,14,FALSE)</f>
        <v>100.009.248</v>
      </c>
      <c r="D328" s="246" t="s">
        <v>531</v>
      </c>
      <c r="E328" s="247"/>
      <c r="F328" s="247"/>
      <c r="G328" s="247"/>
    </row>
    <row r="329" spans="1:7" x14ac:dyDescent="0.25">
      <c r="A329" s="244">
        <v>1993</v>
      </c>
      <c r="B329" s="122" t="s">
        <v>147</v>
      </c>
      <c r="C329" s="245" t="str">
        <f>VLOOKUP(Table13[[#This Row],[Substance]],'Reference data SID'!D:Q,14,FALSE)</f>
        <v>100.009.248</v>
      </c>
      <c r="D329" s="246" t="s">
        <v>531</v>
      </c>
      <c r="E329" s="247"/>
      <c r="F329" s="247"/>
      <c r="G329" s="247"/>
    </row>
    <row r="330" spans="1:7" x14ac:dyDescent="0.25">
      <c r="A330" s="244">
        <v>1994</v>
      </c>
      <c r="B330" s="122" t="s">
        <v>147</v>
      </c>
      <c r="C330" s="245" t="str">
        <f>VLOOKUP(Table13[[#This Row],[Substance]],'Reference data SID'!D:Q,14,FALSE)</f>
        <v>100.009.248</v>
      </c>
      <c r="D330" s="246" t="s">
        <v>531</v>
      </c>
      <c r="E330" s="247"/>
      <c r="F330" s="247"/>
      <c r="G330" s="247"/>
    </row>
    <row r="331" spans="1:7" x14ac:dyDescent="0.25">
      <c r="A331" s="244">
        <v>1995</v>
      </c>
      <c r="B331" s="122" t="s">
        <v>147</v>
      </c>
      <c r="C331" s="245" t="str">
        <f>VLOOKUP(Table13[[#This Row],[Substance]],'Reference data SID'!D:Q,14,FALSE)</f>
        <v>100.009.248</v>
      </c>
      <c r="D331" s="246" t="s">
        <v>531</v>
      </c>
      <c r="E331" s="247"/>
      <c r="F331" s="247"/>
      <c r="G331" s="247"/>
    </row>
    <row r="332" spans="1:7" x14ac:dyDescent="0.25">
      <c r="A332" s="244">
        <v>1996</v>
      </c>
      <c r="B332" s="122" t="s">
        <v>147</v>
      </c>
      <c r="C332" s="245" t="str">
        <f>VLOOKUP(Table13[[#This Row],[Substance]],'Reference data SID'!D:Q,14,FALSE)</f>
        <v>100.009.248</v>
      </c>
      <c r="D332" s="246" t="s">
        <v>531</v>
      </c>
      <c r="E332" s="247"/>
      <c r="F332" s="247"/>
      <c r="G332" s="247"/>
    </row>
    <row r="333" spans="1:7" x14ac:dyDescent="0.25">
      <c r="A333" s="244">
        <v>1997</v>
      </c>
      <c r="B333" s="122" t="s">
        <v>147</v>
      </c>
      <c r="C333" s="245" t="str">
        <f>VLOOKUP(Table13[[#This Row],[Substance]],'Reference data SID'!D:Q,14,FALSE)</f>
        <v>100.009.248</v>
      </c>
      <c r="D333" s="246" t="s">
        <v>531</v>
      </c>
      <c r="E333" s="247"/>
      <c r="F333" s="247"/>
      <c r="G333" s="247"/>
    </row>
    <row r="334" spans="1:7" x14ac:dyDescent="0.25">
      <c r="A334" s="244">
        <v>1998</v>
      </c>
      <c r="B334" s="122" t="s">
        <v>147</v>
      </c>
      <c r="C334" s="245" t="str">
        <f>VLOOKUP(Table13[[#This Row],[Substance]],'Reference data SID'!D:Q,14,FALSE)</f>
        <v>100.009.248</v>
      </c>
      <c r="D334" s="246" t="s">
        <v>531</v>
      </c>
      <c r="E334" s="247"/>
      <c r="F334" s="247"/>
      <c r="G334" s="247"/>
    </row>
    <row r="335" spans="1:7" x14ac:dyDescent="0.25">
      <c r="A335" s="244">
        <v>1999</v>
      </c>
      <c r="B335" s="122" t="s">
        <v>147</v>
      </c>
      <c r="C335" s="245" t="str">
        <f>VLOOKUP(Table13[[#This Row],[Substance]],'Reference data SID'!D:Q,14,FALSE)</f>
        <v>100.009.248</v>
      </c>
      <c r="D335" s="246" t="s">
        <v>531</v>
      </c>
      <c r="E335" s="247"/>
      <c r="F335" s="247"/>
      <c r="G335" s="247"/>
    </row>
    <row r="336" spans="1:7" x14ac:dyDescent="0.25">
      <c r="A336" s="244">
        <v>2000</v>
      </c>
      <c r="B336" s="122" t="s">
        <v>147</v>
      </c>
      <c r="C336" s="245" t="str">
        <f>VLOOKUP(Table13[[#This Row],[Substance]],'Reference data SID'!D:Q,14,FALSE)</f>
        <v>100.009.248</v>
      </c>
      <c r="D336" s="246" t="s">
        <v>531</v>
      </c>
      <c r="E336" s="247"/>
      <c r="F336" s="247"/>
      <c r="G336" s="247"/>
    </row>
    <row r="337" spans="1:7" x14ac:dyDescent="0.25">
      <c r="A337" s="244">
        <v>2001</v>
      </c>
      <c r="B337" s="122" t="s">
        <v>147</v>
      </c>
      <c r="C337" s="245" t="str">
        <f>VLOOKUP(Table13[[#This Row],[Substance]],'Reference data SID'!D:Q,14,FALSE)</f>
        <v>100.009.248</v>
      </c>
      <c r="D337" s="246" t="s">
        <v>531</v>
      </c>
      <c r="E337" s="247"/>
      <c r="F337" s="247"/>
      <c r="G337" s="247"/>
    </row>
    <row r="338" spans="1:7" x14ac:dyDescent="0.25">
      <c r="A338" s="244">
        <v>2002</v>
      </c>
      <c r="B338" s="122" t="s">
        <v>147</v>
      </c>
      <c r="C338" s="245" t="str">
        <f>VLOOKUP(Table13[[#This Row],[Substance]],'Reference data SID'!D:Q,14,FALSE)</f>
        <v>100.009.248</v>
      </c>
      <c r="D338" s="246" t="s">
        <v>531</v>
      </c>
      <c r="E338" s="247"/>
      <c r="F338" s="247"/>
      <c r="G338" s="247"/>
    </row>
    <row r="339" spans="1:7" x14ac:dyDescent="0.25">
      <c r="A339" s="244">
        <v>2003</v>
      </c>
      <c r="B339" s="122" t="s">
        <v>147</v>
      </c>
      <c r="C339" s="245" t="str">
        <f>VLOOKUP(Table13[[#This Row],[Substance]],'Reference data SID'!D:Q,14,FALSE)</f>
        <v>100.009.248</v>
      </c>
      <c r="D339" s="246" t="s">
        <v>531</v>
      </c>
      <c r="E339" s="247"/>
      <c r="F339" s="247"/>
      <c r="G339" s="247"/>
    </row>
    <row r="340" spans="1:7" x14ac:dyDescent="0.25">
      <c r="A340" s="244">
        <v>2004</v>
      </c>
      <c r="B340" s="122" t="s">
        <v>147</v>
      </c>
      <c r="C340" s="245" t="str">
        <f>VLOOKUP(Table13[[#This Row],[Substance]],'Reference data SID'!D:Q,14,FALSE)</f>
        <v>100.009.248</v>
      </c>
      <c r="D340" s="246" t="s">
        <v>531</v>
      </c>
      <c r="E340" s="247"/>
      <c r="F340" s="247"/>
      <c r="G340" s="247"/>
    </row>
    <row r="341" spans="1:7" x14ac:dyDescent="0.25">
      <c r="A341" s="244">
        <v>2005</v>
      </c>
      <c r="B341" s="122" t="s">
        <v>147</v>
      </c>
      <c r="C341" s="245" t="str">
        <f>VLOOKUP(Table13[[#This Row],[Substance]],'Reference data SID'!D:Q,14,FALSE)</f>
        <v>100.009.248</v>
      </c>
      <c r="D341" s="246" t="s">
        <v>531</v>
      </c>
      <c r="E341" s="247"/>
      <c r="F341" s="247"/>
      <c r="G341" s="247"/>
    </row>
    <row r="342" spans="1:7" x14ac:dyDescent="0.25">
      <c r="A342" s="244">
        <v>2006</v>
      </c>
      <c r="B342" s="122" t="s">
        <v>147</v>
      </c>
      <c r="C342" s="245" t="str">
        <f>VLOOKUP(Table13[[#This Row],[Substance]],'Reference data SID'!D:Q,14,FALSE)</f>
        <v>100.009.248</v>
      </c>
      <c r="D342" s="246" t="s">
        <v>531</v>
      </c>
      <c r="E342" s="247"/>
      <c r="F342" s="247"/>
      <c r="G342" s="247"/>
    </row>
    <row r="343" spans="1:7" x14ac:dyDescent="0.25">
      <c r="A343" s="244">
        <v>2007</v>
      </c>
      <c r="B343" s="122" t="s">
        <v>147</v>
      </c>
      <c r="C343" s="245" t="str">
        <f>VLOOKUP(Table13[[#This Row],[Substance]],'Reference data SID'!D:Q,14,FALSE)</f>
        <v>100.009.248</v>
      </c>
      <c r="D343" s="246" t="s">
        <v>531</v>
      </c>
      <c r="E343" s="247"/>
      <c r="F343" s="247"/>
      <c r="G343" s="247"/>
    </row>
    <row r="344" spans="1:7" x14ac:dyDescent="0.25">
      <c r="A344" s="244">
        <v>2008</v>
      </c>
      <c r="B344" s="122" t="s">
        <v>147</v>
      </c>
      <c r="C344" s="245" t="str">
        <f>VLOOKUP(Table13[[#This Row],[Substance]],'Reference data SID'!D:Q,14,FALSE)</f>
        <v>100.009.248</v>
      </c>
      <c r="D344" s="246" t="s">
        <v>531</v>
      </c>
      <c r="E344" s="247"/>
      <c r="F344" s="247"/>
      <c r="G344" s="247"/>
    </row>
    <row r="345" spans="1:7" x14ac:dyDescent="0.25">
      <c r="A345" s="244">
        <v>2009</v>
      </c>
      <c r="B345" s="122" t="s">
        <v>147</v>
      </c>
      <c r="C345" s="245" t="str">
        <f>VLOOKUP(Table13[[#This Row],[Substance]],'Reference data SID'!D:Q,14,FALSE)</f>
        <v>100.009.248</v>
      </c>
      <c r="D345" s="246" t="s">
        <v>531</v>
      </c>
      <c r="E345" s="247"/>
      <c r="F345" s="247"/>
      <c r="G345" s="247"/>
    </row>
    <row r="346" spans="1:7" x14ac:dyDescent="0.25">
      <c r="A346" s="244">
        <v>2010</v>
      </c>
      <c r="B346" s="122" t="s">
        <v>147</v>
      </c>
      <c r="C346" s="245" t="str">
        <f>VLOOKUP(Table13[[#This Row],[Substance]],'Reference data SID'!D:Q,14,FALSE)</f>
        <v>100.009.248</v>
      </c>
      <c r="D346" s="246" t="s">
        <v>531</v>
      </c>
      <c r="E346" s="247"/>
      <c r="F346" s="247"/>
      <c r="G346" s="247"/>
    </row>
    <row r="347" spans="1:7" x14ac:dyDescent="0.25">
      <c r="A347" s="244">
        <v>2011</v>
      </c>
      <c r="B347" s="122" t="s">
        <v>147</v>
      </c>
      <c r="C347" s="245" t="str">
        <f>VLOOKUP(Table13[[#This Row],[Substance]],'Reference data SID'!D:Q,14,FALSE)</f>
        <v>100.009.248</v>
      </c>
      <c r="D347" s="246" t="s">
        <v>531</v>
      </c>
      <c r="E347" s="247"/>
      <c r="F347" s="247"/>
      <c r="G347" s="247"/>
    </row>
    <row r="348" spans="1:7" x14ac:dyDescent="0.25">
      <c r="A348" s="244">
        <v>2012</v>
      </c>
      <c r="B348" s="122" t="s">
        <v>147</v>
      </c>
      <c r="C348" s="245" t="str">
        <f>VLOOKUP(Table13[[#This Row],[Substance]],'Reference data SID'!D:Q,14,FALSE)</f>
        <v>100.009.248</v>
      </c>
      <c r="D348" s="246" t="s">
        <v>531</v>
      </c>
      <c r="E348" s="247"/>
      <c r="F348" s="247"/>
      <c r="G348" s="247"/>
    </row>
    <row r="349" spans="1:7" x14ac:dyDescent="0.25">
      <c r="A349" s="244">
        <v>2013</v>
      </c>
      <c r="B349" s="122" t="s">
        <v>147</v>
      </c>
      <c r="C349" s="245" t="str">
        <f>VLOOKUP(Table13[[#This Row],[Substance]],'Reference data SID'!D:Q,14,FALSE)</f>
        <v>100.009.248</v>
      </c>
      <c r="D349" s="246" t="s">
        <v>531</v>
      </c>
      <c r="E349" s="247"/>
      <c r="F349" s="247"/>
      <c r="G349" s="247"/>
    </row>
    <row r="350" spans="1:7" x14ac:dyDescent="0.25">
      <c r="A350" s="244">
        <v>2014</v>
      </c>
      <c r="B350" s="122" t="s">
        <v>147</v>
      </c>
      <c r="C350" s="245" t="str">
        <f>VLOOKUP(Table13[[#This Row],[Substance]],'Reference data SID'!D:Q,14,FALSE)</f>
        <v>100.009.248</v>
      </c>
      <c r="D350" s="246" t="s">
        <v>531</v>
      </c>
      <c r="E350" s="247"/>
      <c r="F350" s="247"/>
      <c r="G350" s="247"/>
    </row>
    <row r="351" spans="1:7" x14ac:dyDescent="0.25">
      <c r="A351" s="244">
        <v>2015</v>
      </c>
      <c r="B351" s="122" t="s">
        <v>147</v>
      </c>
      <c r="C351" s="245" t="str">
        <f>VLOOKUP(Table13[[#This Row],[Substance]],'Reference data SID'!D:Q,14,FALSE)</f>
        <v>100.009.248</v>
      </c>
      <c r="D351" s="246" t="s">
        <v>531</v>
      </c>
      <c r="E351" s="247"/>
      <c r="F351" s="247"/>
      <c r="G351" s="247"/>
    </row>
    <row r="352" spans="1:7" x14ac:dyDescent="0.25">
      <c r="A352" s="244">
        <v>2016</v>
      </c>
      <c r="B352" s="122" t="s">
        <v>147</v>
      </c>
      <c r="C352" s="245" t="str">
        <f>VLOOKUP(Table13[[#This Row],[Substance]],'Reference data SID'!D:Q,14,FALSE)</f>
        <v>100.009.248</v>
      </c>
      <c r="D352" s="246" t="s">
        <v>531</v>
      </c>
      <c r="E352" s="247"/>
      <c r="F352" s="247"/>
      <c r="G352" s="247"/>
    </row>
    <row r="353" spans="1:7" x14ac:dyDescent="0.25">
      <c r="A353" s="244">
        <v>2017</v>
      </c>
      <c r="B353" s="122" t="s">
        <v>147</v>
      </c>
      <c r="C353" s="245" t="str">
        <f>VLOOKUP(Table13[[#This Row],[Substance]],'Reference data SID'!D:Q,14,FALSE)</f>
        <v>100.009.248</v>
      </c>
      <c r="D353" s="246" t="s">
        <v>531</v>
      </c>
      <c r="E353" s="247"/>
      <c r="F353" s="247"/>
      <c r="G353" s="247"/>
    </row>
    <row r="354" spans="1:7" x14ac:dyDescent="0.25">
      <c r="A354" s="244">
        <v>2018</v>
      </c>
      <c r="B354" s="122" t="s">
        <v>147</v>
      </c>
      <c r="C354" s="245" t="str">
        <f>VLOOKUP(Table13[[#This Row],[Substance]],'Reference data SID'!D:Q,14,FALSE)</f>
        <v>100.009.248</v>
      </c>
      <c r="D354" s="246" t="s">
        <v>531</v>
      </c>
      <c r="E354" s="247"/>
      <c r="F354" s="247"/>
      <c r="G354" s="247"/>
    </row>
    <row r="355" spans="1:7" x14ac:dyDescent="0.25">
      <c r="A355" s="244">
        <v>2019</v>
      </c>
      <c r="B355" s="122" t="s">
        <v>147</v>
      </c>
      <c r="C355" s="245" t="str">
        <f>VLOOKUP(Table13[[#This Row],[Substance]],'Reference data SID'!D:Q,14,FALSE)</f>
        <v>100.009.248</v>
      </c>
      <c r="D355" s="246" t="s">
        <v>531</v>
      </c>
      <c r="E355" s="247"/>
      <c r="F355" s="247"/>
      <c r="G355" s="247"/>
    </row>
    <row r="356" spans="1:7" x14ac:dyDescent="0.25">
      <c r="A356" s="244">
        <v>2020</v>
      </c>
      <c r="B356" s="122" t="s">
        <v>147</v>
      </c>
      <c r="C356" s="245" t="str">
        <f>VLOOKUP(Table13[[#This Row],[Substance]],'Reference data SID'!D:Q,14,FALSE)</f>
        <v>100.009.248</v>
      </c>
      <c r="D356" s="246" t="s">
        <v>531</v>
      </c>
      <c r="E356" s="247"/>
      <c r="F356" s="247"/>
      <c r="G356" s="247"/>
    </row>
    <row r="357" spans="1:7" x14ac:dyDescent="0.25">
      <c r="A357" s="244">
        <v>2021</v>
      </c>
      <c r="B357" s="122" t="s">
        <v>147</v>
      </c>
      <c r="C357" s="245" t="str">
        <f>VLOOKUP(Table13[[#This Row],[Substance]],'Reference data SID'!D:Q,14,FALSE)</f>
        <v>100.009.248</v>
      </c>
      <c r="D357" s="246" t="s">
        <v>531</v>
      </c>
      <c r="E357" s="247"/>
      <c r="F357" s="247"/>
      <c r="G357" s="247"/>
    </row>
    <row r="358" spans="1:7" x14ac:dyDescent="0.25">
      <c r="A358" s="244">
        <v>2022</v>
      </c>
      <c r="B358" s="122" t="s">
        <v>147</v>
      </c>
      <c r="C358" s="245" t="str">
        <f>VLOOKUP(Table13[[#This Row],[Substance]],'Reference data SID'!D:Q,14,FALSE)</f>
        <v>100.009.248</v>
      </c>
      <c r="D358" s="246" t="s">
        <v>531</v>
      </c>
      <c r="E358" s="247"/>
      <c r="F358" s="247"/>
      <c r="G358" s="247"/>
    </row>
    <row r="359" spans="1:7" x14ac:dyDescent="0.25">
      <c r="A359" s="244">
        <v>2023</v>
      </c>
      <c r="B359" s="122" t="s">
        <v>147</v>
      </c>
      <c r="C359" s="245" t="str">
        <f>VLOOKUP(Table13[[#This Row],[Substance]],'Reference data SID'!D:Q,14,FALSE)</f>
        <v>100.009.248</v>
      </c>
      <c r="D359" s="246" t="s">
        <v>531</v>
      </c>
      <c r="E359" s="247"/>
      <c r="F359" s="247"/>
      <c r="G359" s="247"/>
    </row>
    <row r="360" spans="1:7" x14ac:dyDescent="0.25">
      <c r="A360" s="244">
        <v>2024</v>
      </c>
      <c r="B360" s="122" t="s">
        <v>147</v>
      </c>
      <c r="C360" s="245" t="str">
        <f>VLOOKUP(Table13[[#This Row],[Substance]],'Reference data SID'!D:Q,14,FALSE)</f>
        <v>100.009.248</v>
      </c>
      <c r="D360" s="246" t="s">
        <v>531</v>
      </c>
      <c r="E360" s="247"/>
      <c r="F360" s="247"/>
      <c r="G360" s="247"/>
    </row>
    <row r="361" spans="1:7" x14ac:dyDescent="0.25">
      <c r="A361" s="244">
        <v>2025</v>
      </c>
      <c r="B361" s="122" t="s">
        <v>147</v>
      </c>
      <c r="C361" s="245" t="str">
        <f>VLOOKUP(Table13[[#This Row],[Substance]],'Reference data SID'!D:Q,14,FALSE)</f>
        <v>100.009.248</v>
      </c>
      <c r="D361" s="246" t="s">
        <v>531</v>
      </c>
      <c r="E361" s="247"/>
      <c r="F361" s="247"/>
      <c r="G361" s="247"/>
    </row>
    <row r="362" spans="1:7" x14ac:dyDescent="0.25">
      <c r="A362" s="244">
        <v>2026</v>
      </c>
      <c r="B362" s="122" t="s">
        <v>147</v>
      </c>
      <c r="C362" s="245" t="str">
        <f>VLOOKUP(Table13[[#This Row],[Substance]],'Reference data SID'!D:Q,14,FALSE)</f>
        <v>100.009.248</v>
      </c>
      <c r="D362" s="246" t="s">
        <v>531</v>
      </c>
      <c r="E362" s="247"/>
      <c r="F362" s="247"/>
      <c r="G362" s="247"/>
    </row>
    <row r="363" spans="1:7" x14ac:dyDescent="0.25">
      <c r="A363" s="244">
        <v>2027</v>
      </c>
      <c r="B363" s="122" t="s">
        <v>147</v>
      </c>
      <c r="C363" s="245" t="str">
        <f>VLOOKUP(Table13[[#This Row],[Substance]],'Reference data SID'!D:Q,14,FALSE)</f>
        <v>100.009.248</v>
      </c>
      <c r="D363" s="246" t="s">
        <v>531</v>
      </c>
      <c r="E363" s="247"/>
      <c r="F363" s="247"/>
      <c r="G363" s="247"/>
    </row>
    <row r="364" spans="1:7" x14ac:dyDescent="0.25">
      <c r="A364" s="244">
        <v>2028</v>
      </c>
      <c r="B364" s="122" t="s">
        <v>147</v>
      </c>
      <c r="C364" s="245" t="str">
        <f>VLOOKUP(Table13[[#This Row],[Substance]],'Reference data SID'!D:Q,14,FALSE)</f>
        <v>100.009.248</v>
      </c>
      <c r="D364" s="246" t="s">
        <v>531</v>
      </c>
      <c r="E364" s="247"/>
      <c r="F364" s="247"/>
      <c r="G364" s="247"/>
    </row>
    <row r="365" spans="1:7" x14ac:dyDescent="0.25">
      <c r="A365" s="244">
        <v>2029</v>
      </c>
      <c r="B365" s="122" t="s">
        <v>147</v>
      </c>
      <c r="C365" s="245" t="str">
        <f>VLOOKUP(Table13[[#This Row],[Substance]],'Reference data SID'!D:Q,14,FALSE)</f>
        <v>100.009.248</v>
      </c>
      <c r="D365" s="246" t="s">
        <v>531</v>
      </c>
      <c r="E365" s="247"/>
      <c r="F365" s="247"/>
      <c r="G365" s="247"/>
    </row>
    <row r="366" spans="1:7" x14ac:dyDescent="0.25">
      <c r="A366" s="244">
        <v>2030</v>
      </c>
      <c r="B366" s="122" t="s">
        <v>147</v>
      </c>
      <c r="C366" s="245" t="str">
        <f>VLOOKUP(Table13[[#This Row],[Substance]],'Reference data SID'!D:Q,14,FALSE)</f>
        <v>100.009.248</v>
      </c>
      <c r="D366" s="246" t="s">
        <v>531</v>
      </c>
      <c r="E366" s="247"/>
      <c r="F366" s="247"/>
      <c r="G366" s="247"/>
    </row>
    <row r="367" spans="1:7" x14ac:dyDescent="0.25">
      <c r="A367" s="244">
        <v>2031</v>
      </c>
      <c r="B367" s="122" t="s">
        <v>147</v>
      </c>
      <c r="C367" s="245" t="str">
        <f>VLOOKUP(Table13[[#This Row],[Substance]],'Reference data SID'!D:Q,14,FALSE)</f>
        <v>100.009.248</v>
      </c>
      <c r="D367" s="246" t="s">
        <v>531</v>
      </c>
      <c r="E367" s="247"/>
      <c r="F367" s="247"/>
      <c r="G367" s="247"/>
    </row>
    <row r="368" spans="1:7" x14ac:dyDescent="0.25">
      <c r="A368" s="244">
        <v>2032</v>
      </c>
      <c r="B368" s="122" t="s">
        <v>147</v>
      </c>
      <c r="C368" s="245" t="str">
        <f>VLOOKUP(Table13[[#This Row],[Substance]],'Reference data SID'!D:Q,14,FALSE)</f>
        <v>100.009.248</v>
      </c>
      <c r="D368" s="246" t="s">
        <v>531</v>
      </c>
      <c r="E368" s="247"/>
      <c r="F368" s="247"/>
      <c r="G368" s="247"/>
    </row>
    <row r="369" spans="1:7" x14ac:dyDescent="0.25">
      <c r="A369" s="244">
        <v>2033</v>
      </c>
      <c r="B369" s="122" t="s">
        <v>147</v>
      </c>
      <c r="C369" s="245" t="str">
        <f>VLOOKUP(Table13[[#This Row],[Substance]],'Reference data SID'!D:Q,14,FALSE)</f>
        <v>100.009.248</v>
      </c>
      <c r="D369" s="246" t="s">
        <v>531</v>
      </c>
      <c r="E369" s="247"/>
      <c r="F369" s="247"/>
      <c r="G369" s="247"/>
    </row>
    <row r="370" spans="1:7" x14ac:dyDescent="0.25">
      <c r="A370" s="244">
        <v>2034</v>
      </c>
      <c r="B370" s="122" t="s">
        <v>147</v>
      </c>
      <c r="C370" s="245" t="str">
        <f>VLOOKUP(Table13[[#This Row],[Substance]],'Reference data SID'!D:Q,14,FALSE)</f>
        <v>100.009.248</v>
      </c>
      <c r="D370" s="246" t="s">
        <v>531</v>
      </c>
      <c r="E370" s="247"/>
      <c r="F370" s="247"/>
      <c r="G370" s="247"/>
    </row>
    <row r="371" spans="1:7" x14ac:dyDescent="0.25">
      <c r="A371" s="244">
        <v>2035</v>
      </c>
      <c r="B371" s="122" t="s">
        <v>147</v>
      </c>
      <c r="C371" s="245" t="str">
        <f>VLOOKUP(Table13[[#This Row],[Substance]],'Reference data SID'!D:Q,14,FALSE)</f>
        <v>100.009.248</v>
      </c>
      <c r="D371" s="246" t="s">
        <v>531</v>
      </c>
      <c r="E371" s="247"/>
      <c r="F371" s="247"/>
      <c r="G371" s="247"/>
    </row>
    <row r="372" spans="1:7" x14ac:dyDescent="0.25">
      <c r="A372" s="121">
        <v>1990</v>
      </c>
      <c r="B372" s="122" t="s">
        <v>361</v>
      </c>
      <c r="C372" s="123" t="str">
        <f>VLOOKUP(Table13[[#This Row],[Substance]],'Reference data SID'!D:Q,14,FALSE)</f>
        <v>100.240.854</v>
      </c>
      <c r="D372" s="122" t="s">
        <v>530</v>
      </c>
      <c r="E372" s="124"/>
      <c r="F372" s="124"/>
      <c r="G372" s="124"/>
    </row>
    <row r="373" spans="1:7" x14ac:dyDescent="0.25">
      <c r="A373" s="121">
        <v>1991</v>
      </c>
      <c r="B373" s="122" t="s">
        <v>361</v>
      </c>
      <c r="C373" s="123" t="str">
        <f>VLOOKUP(Table13[[#This Row],[Substance]],'Reference data SID'!D:Q,14,FALSE)</f>
        <v>100.240.854</v>
      </c>
      <c r="D373" s="122" t="s">
        <v>530</v>
      </c>
      <c r="E373" s="124"/>
      <c r="F373" s="124"/>
      <c r="G373" s="124"/>
    </row>
    <row r="374" spans="1:7" x14ac:dyDescent="0.25">
      <c r="A374" s="121">
        <v>1992</v>
      </c>
      <c r="B374" s="122" t="s">
        <v>361</v>
      </c>
      <c r="C374" s="123" t="str">
        <f>VLOOKUP(Table13[[#This Row],[Substance]],'Reference data SID'!D:Q,14,FALSE)</f>
        <v>100.240.854</v>
      </c>
      <c r="D374" s="122" t="s">
        <v>530</v>
      </c>
      <c r="E374" s="124"/>
      <c r="F374" s="124"/>
      <c r="G374" s="124"/>
    </row>
    <row r="375" spans="1:7" x14ac:dyDescent="0.25">
      <c r="A375" s="121">
        <v>1993</v>
      </c>
      <c r="B375" s="122" t="s">
        <v>361</v>
      </c>
      <c r="C375" s="123" t="str">
        <f>VLOOKUP(Table13[[#This Row],[Substance]],'Reference data SID'!D:Q,14,FALSE)</f>
        <v>100.240.854</v>
      </c>
      <c r="D375" s="122" t="s">
        <v>530</v>
      </c>
      <c r="E375" s="124"/>
      <c r="F375" s="124"/>
      <c r="G375" s="124"/>
    </row>
    <row r="376" spans="1:7" x14ac:dyDescent="0.25">
      <c r="A376" s="121">
        <v>1994</v>
      </c>
      <c r="B376" s="122" t="s">
        <v>361</v>
      </c>
      <c r="C376" s="123" t="str">
        <f>VLOOKUP(Table13[[#This Row],[Substance]],'Reference data SID'!D:Q,14,FALSE)</f>
        <v>100.240.854</v>
      </c>
      <c r="D376" s="122" t="s">
        <v>530</v>
      </c>
      <c r="E376" s="124"/>
      <c r="F376" s="124"/>
      <c r="G376" s="124"/>
    </row>
    <row r="377" spans="1:7" x14ac:dyDescent="0.25">
      <c r="A377" s="121">
        <v>1995</v>
      </c>
      <c r="B377" s="122" t="s">
        <v>361</v>
      </c>
      <c r="C377" s="123" t="str">
        <f>VLOOKUP(Table13[[#This Row],[Substance]],'Reference data SID'!D:Q,14,FALSE)</f>
        <v>100.240.854</v>
      </c>
      <c r="D377" s="122" t="s">
        <v>530</v>
      </c>
      <c r="E377" s="124"/>
      <c r="F377" s="124"/>
      <c r="G377" s="124"/>
    </row>
    <row r="378" spans="1:7" x14ac:dyDescent="0.25">
      <c r="A378" s="121">
        <v>1996</v>
      </c>
      <c r="B378" s="122" t="s">
        <v>361</v>
      </c>
      <c r="C378" s="123" t="str">
        <f>VLOOKUP(Table13[[#This Row],[Substance]],'Reference data SID'!D:Q,14,FALSE)</f>
        <v>100.240.854</v>
      </c>
      <c r="D378" s="122" t="s">
        <v>530</v>
      </c>
      <c r="E378" s="124"/>
      <c r="F378" s="124"/>
      <c r="G378" s="124"/>
    </row>
    <row r="379" spans="1:7" x14ac:dyDescent="0.25">
      <c r="A379" s="121">
        <v>1997</v>
      </c>
      <c r="B379" s="122" t="s">
        <v>361</v>
      </c>
      <c r="C379" s="123" t="str">
        <f>VLOOKUP(Table13[[#This Row],[Substance]],'Reference data SID'!D:Q,14,FALSE)</f>
        <v>100.240.854</v>
      </c>
      <c r="D379" s="122" t="s">
        <v>530</v>
      </c>
      <c r="E379" s="124"/>
      <c r="F379" s="124"/>
      <c r="G379" s="124"/>
    </row>
    <row r="380" spans="1:7" x14ac:dyDescent="0.25">
      <c r="A380" s="121">
        <v>1998</v>
      </c>
      <c r="B380" s="122" t="s">
        <v>361</v>
      </c>
      <c r="C380" s="123" t="str">
        <f>VLOOKUP(Table13[[#This Row],[Substance]],'Reference data SID'!D:Q,14,FALSE)</f>
        <v>100.240.854</v>
      </c>
      <c r="D380" s="122" t="s">
        <v>530</v>
      </c>
      <c r="E380" s="124"/>
      <c r="F380" s="124"/>
      <c r="G380" s="124"/>
    </row>
    <row r="381" spans="1:7" x14ac:dyDescent="0.25">
      <c r="A381" s="121">
        <v>1999</v>
      </c>
      <c r="B381" s="122" t="s">
        <v>361</v>
      </c>
      <c r="C381" s="123" t="str">
        <f>VLOOKUP(Table13[[#This Row],[Substance]],'Reference data SID'!D:Q,14,FALSE)</f>
        <v>100.240.854</v>
      </c>
      <c r="D381" s="122" t="s">
        <v>530</v>
      </c>
      <c r="E381" s="124"/>
      <c r="F381" s="124"/>
      <c r="G381" s="124"/>
    </row>
    <row r="382" spans="1:7" x14ac:dyDescent="0.25">
      <c r="A382" s="121">
        <v>2000</v>
      </c>
      <c r="B382" s="122" t="s">
        <v>361</v>
      </c>
      <c r="C382" s="123" t="str">
        <f>VLOOKUP(Table13[[#This Row],[Substance]],'Reference data SID'!D:Q,14,FALSE)</f>
        <v>100.240.854</v>
      </c>
      <c r="D382" s="122" t="s">
        <v>530</v>
      </c>
      <c r="E382" s="124"/>
      <c r="F382" s="124"/>
      <c r="G382" s="124"/>
    </row>
    <row r="383" spans="1:7" x14ac:dyDescent="0.25">
      <c r="A383" s="121">
        <v>2001</v>
      </c>
      <c r="B383" s="122" t="s">
        <v>361</v>
      </c>
      <c r="C383" s="123" t="str">
        <f>VLOOKUP(Table13[[#This Row],[Substance]],'Reference data SID'!D:Q,14,FALSE)</f>
        <v>100.240.854</v>
      </c>
      <c r="D383" s="122" t="s">
        <v>530</v>
      </c>
      <c r="E383" s="124"/>
      <c r="F383" s="124"/>
      <c r="G383" s="124"/>
    </row>
    <row r="384" spans="1:7" x14ac:dyDescent="0.25">
      <c r="A384" s="121">
        <v>2002</v>
      </c>
      <c r="B384" s="122" t="s">
        <v>361</v>
      </c>
      <c r="C384" s="123" t="str">
        <f>VLOOKUP(Table13[[#This Row],[Substance]],'Reference data SID'!D:Q,14,FALSE)</f>
        <v>100.240.854</v>
      </c>
      <c r="D384" s="122" t="s">
        <v>530</v>
      </c>
      <c r="E384" s="124"/>
      <c r="F384" s="124"/>
      <c r="G384" s="124"/>
    </row>
    <row r="385" spans="1:7" x14ac:dyDescent="0.25">
      <c r="A385" s="121">
        <v>2003</v>
      </c>
      <c r="B385" s="122" t="s">
        <v>361</v>
      </c>
      <c r="C385" s="123" t="str">
        <f>VLOOKUP(Table13[[#This Row],[Substance]],'Reference data SID'!D:Q,14,FALSE)</f>
        <v>100.240.854</v>
      </c>
      <c r="D385" s="122" t="s">
        <v>530</v>
      </c>
      <c r="E385" s="124"/>
      <c r="F385" s="124"/>
      <c r="G385" s="124"/>
    </row>
    <row r="386" spans="1:7" x14ac:dyDescent="0.25">
      <c r="A386" s="121">
        <v>2004</v>
      </c>
      <c r="B386" s="122" t="s">
        <v>361</v>
      </c>
      <c r="C386" s="123" t="str">
        <f>VLOOKUP(Table13[[#This Row],[Substance]],'Reference data SID'!D:Q,14,FALSE)</f>
        <v>100.240.854</v>
      </c>
      <c r="D386" s="122" t="s">
        <v>530</v>
      </c>
      <c r="E386" s="124"/>
      <c r="F386" s="124"/>
      <c r="G386" s="124"/>
    </row>
    <row r="387" spans="1:7" x14ac:dyDescent="0.25">
      <c r="A387" s="121">
        <v>2005</v>
      </c>
      <c r="B387" s="122" t="s">
        <v>361</v>
      </c>
      <c r="C387" s="123" t="str">
        <f>VLOOKUP(Table13[[#This Row],[Substance]],'Reference data SID'!D:Q,14,FALSE)</f>
        <v>100.240.854</v>
      </c>
      <c r="D387" s="122" t="s">
        <v>530</v>
      </c>
      <c r="E387" s="124"/>
      <c r="F387" s="124"/>
      <c r="G387" s="124"/>
    </row>
    <row r="388" spans="1:7" x14ac:dyDescent="0.25">
      <c r="A388" s="121">
        <v>2006</v>
      </c>
      <c r="B388" s="122" t="s">
        <v>361</v>
      </c>
      <c r="C388" s="123" t="str">
        <f>VLOOKUP(Table13[[#This Row],[Substance]],'Reference data SID'!D:Q,14,FALSE)</f>
        <v>100.240.854</v>
      </c>
      <c r="D388" s="122" t="s">
        <v>530</v>
      </c>
      <c r="E388" s="124"/>
      <c r="F388" s="124"/>
      <c r="G388" s="124"/>
    </row>
    <row r="389" spans="1:7" x14ac:dyDescent="0.25">
      <c r="A389" s="121">
        <v>2007</v>
      </c>
      <c r="B389" s="122" t="s">
        <v>361</v>
      </c>
      <c r="C389" s="123" t="str">
        <f>VLOOKUP(Table13[[#This Row],[Substance]],'Reference data SID'!D:Q,14,FALSE)</f>
        <v>100.240.854</v>
      </c>
      <c r="D389" s="122" t="s">
        <v>530</v>
      </c>
      <c r="E389" s="124"/>
      <c r="F389" s="124"/>
      <c r="G389" s="124"/>
    </row>
    <row r="390" spans="1:7" x14ac:dyDescent="0.25">
      <c r="A390" s="121">
        <v>2008</v>
      </c>
      <c r="B390" s="122" t="s">
        <v>361</v>
      </c>
      <c r="C390" s="123" t="str">
        <f>VLOOKUP(Table13[[#This Row],[Substance]],'Reference data SID'!D:Q,14,FALSE)</f>
        <v>100.240.854</v>
      </c>
      <c r="D390" s="122" t="s">
        <v>530</v>
      </c>
      <c r="E390" s="124"/>
      <c r="F390" s="124"/>
      <c r="G390" s="124"/>
    </row>
    <row r="391" spans="1:7" x14ac:dyDescent="0.25">
      <c r="A391" s="121">
        <v>2009</v>
      </c>
      <c r="B391" s="122" t="s">
        <v>361</v>
      </c>
      <c r="C391" s="123" t="str">
        <f>VLOOKUP(Table13[[#This Row],[Substance]],'Reference data SID'!D:Q,14,FALSE)</f>
        <v>100.240.854</v>
      </c>
      <c r="D391" s="122" t="s">
        <v>530</v>
      </c>
      <c r="E391" s="124"/>
      <c r="F391" s="124"/>
      <c r="G391" s="124"/>
    </row>
    <row r="392" spans="1:7" x14ac:dyDescent="0.25">
      <c r="A392" s="121">
        <v>2010</v>
      </c>
      <c r="B392" s="122" t="s">
        <v>361</v>
      </c>
      <c r="C392" s="123" t="str">
        <f>VLOOKUP(Table13[[#This Row],[Substance]],'Reference data SID'!D:Q,14,FALSE)</f>
        <v>100.240.854</v>
      </c>
      <c r="D392" s="122" t="s">
        <v>530</v>
      </c>
      <c r="E392" s="124"/>
      <c r="F392" s="124"/>
      <c r="G392" s="124"/>
    </row>
    <row r="393" spans="1:7" x14ac:dyDescent="0.25">
      <c r="A393" s="121">
        <v>2011</v>
      </c>
      <c r="B393" s="122" t="s">
        <v>361</v>
      </c>
      <c r="C393" s="123" t="str">
        <f>VLOOKUP(Table13[[#This Row],[Substance]],'Reference data SID'!D:Q,14,FALSE)</f>
        <v>100.240.854</v>
      </c>
      <c r="D393" s="122" t="s">
        <v>530</v>
      </c>
      <c r="E393" s="124"/>
      <c r="F393" s="124"/>
      <c r="G393" s="124"/>
    </row>
    <row r="394" spans="1:7" x14ac:dyDescent="0.25">
      <c r="A394" s="121">
        <v>2012</v>
      </c>
      <c r="B394" s="122" t="s">
        <v>361</v>
      </c>
      <c r="C394" s="123" t="str">
        <f>VLOOKUP(Table13[[#This Row],[Substance]],'Reference data SID'!D:Q,14,FALSE)</f>
        <v>100.240.854</v>
      </c>
      <c r="D394" s="122" t="s">
        <v>530</v>
      </c>
      <c r="E394" s="124"/>
      <c r="F394" s="124"/>
      <c r="G394" s="124"/>
    </row>
    <row r="395" spans="1:7" x14ac:dyDescent="0.25">
      <c r="A395" s="121">
        <v>2013</v>
      </c>
      <c r="B395" s="122" t="s">
        <v>361</v>
      </c>
      <c r="C395" s="123" t="str">
        <f>VLOOKUP(Table13[[#This Row],[Substance]],'Reference data SID'!D:Q,14,FALSE)</f>
        <v>100.240.854</v>
      </c>
      <c r="D395" s="122" t="s">
        <v>530</v>
      </c>
      <c r="E395" s="124"/>
      <c r="F395" s="124"/>
      <c r="G395" s="124"/>
    </row>
    <row r="396" spans="1:7" x14ac:dyDescent="0.25">
      <c r="A396" s="121">
        <v>2014</v>
      </c>
      <c r="B396" s="122" t="s">
        <v>361</v>
      </c>
      <c r="C396" s="123" t="str">
        <f>VLOOKUP(Table13[[#This Row],[Substance]],'Reference data SID'!D:Q,14,FALSE)</f>
        <v>100.240.854</v>
      </c>
      <c r="D396" s="122" t="s">
        <v>530</v>
      </c>
      <c r="E396" s="124"/>
      <c r="F396" s="124"/>
      <c r="G396" s="124"/>
    </row>
    <row r="397" spans="1:7" x14ac:dyDescent="0.25">
      <c r="A397" s="121">
        <v>2015</v>
      </c>
      <c r="B397" s="122" t="s">
        <v>361</v>
      </c>
      <c r="C397" s="123" t="str">
        <f>VLOOKUP(Table13[[#This Row],[Substance]],'Reference data SID'!D:Q,14,FALSE)</f>
        <v>100.240.854</v>
      </c>
      <c r="D397" s="122" t="s">
        <v>530</v>
      </c>
      <c r="E397" s="124"/>
      <c r="F397" s="124"/>
      <c r="G397" s="124"/>
    </row>
    <row r="398" spans="1:7" x14ac:dyDescent="0.25">
      <c r="A398" s="121">
        <v>2016</v>
      </c>
      <c r="B398" s="122" t="s">
        <v>361</v>
      </c>
      <c r="C398" s="123" t="str">
        <f>VLOOKUP(Table13[[#This Row],[Substance]],'Reference data SID'!D:Q,14,FALSE)</f>
        <v>100.240.854</v>
      </c>
      <c r="D398" s="122" t="s">
        <v>530</v>
      </c>
      <c r="E398" s="124"/>
      <c r="F398" s="124"/>
      <c r="G398" s="124"/>
    </row>
    <row r="399" spans="1:7" x14ac:dyDescent="0.25">
      <c r="A399" s="121">
        <v>2017</v>
      </c>
      <c r="B399" s="122" t="s">
        <v>361</v>
      </c>
      <c r="C399" s="123" t="str">
        <f>VLOOKUP(Table13[[#This Row],[Substance]],'Reference data SID'!D:Q,14,FALSE)</f>
        <v>100.240.854</v>
      </c>
      <c r="D399" s="122" t="s">
        <v>530</v>
      </c>
      <c r="E399" s="124"/>
      <c r="F399" s="124"/>
      <c r="G399" s="124"/>
    </row>
    <row r="400" spans="1:7" x14ac:dyDescent="0.25">
      <c r="A400" s="121">
        <v>2018</v>
      </c>
      <c r="B400" s="122" t="s">
        <v>361</v>
      </c>
      <c r="C400" s="123" t="str">
        <f>VLOOKUP(Table13[[#This Row],[Substance]],'Reference data SID'!D:Q,14,FALSE)</f>
        <v>100.240.854</v>
      </c>
      <c r="D400" s="122" t="s">
        <v>530</v>
      </c>
      <c r="E400" s="124"/>
      <c r="F400" s="124"/>
      <c r="G400" s="124"/>
    </row>
    <row r="401" spans="1:7" x14ac:dyDescent="0.25">
      <c r="A401" s="121">
        <v>2019</v>
      </c>
      <c r="B401" s="122" t="s">
        <v>361</v>
      </c>
      <c r="C401" s="123" t="str">
        <f>VLOOKUP(Table13[[#This Row],[Substance]],'Reference data SID'!D:Q,14,FALSE)</f>
        <v>100.240.854</v>
      </c>
      <c r="D401" s="122" t="s">
        <v>530</v>
      </c>
      <c r="E401" s="124"/>
      <c r="F401" s="124"/>
      <c r="G401" s="124"/>
    </row>
    <row r="402" spans="1:7" x14ac:dyDescent="0.25">
      <c r="A402" s="121">
        <v>2020</v>
      </c>
      <c r="B402" s="122" t="s">
        <v>361</v>
      </c>
      <c r="C402" s="123" t="str">
        <f>VLOOKUP(Table13[[#This Row],[Substance]],'Reference data SID'!D:Q,14,FALSE)</f>
        <v>100.240.854</v>
      </c>
      <c r="D402" s="122" t="s">
        <v>530</v>
      </c>
      <c r="E402" s="124"/>
      <c r="F402" s="124"/>
      <c r="G402" s="124"/>
    </row>
    <row r="403" spans="1:7" x14ac:dyDescent="0.25">
      <c r="A403" s="121">
        <v>2021</v>
      </c>
      <c r="B403" s="122" t="s">
        <v>361</v>
      </c>
      <c r="C403" s="123" t="str">
        <f>VLOOKUP(Table13[[#This Row],[Substance]],'Reference data SID'!D:Q,14,FALSE)</f>
        <v>100.240.854</v>
      </c>
      <c r="D403" s="122" t="s">
        <v>530</v>
      </c>
      <c r="E403" s="124"/>
      <c r="F403" s="124"/>
      <c r="G403" s="124"/>
    </row>
    <row r="404" spans="1:7" x14ac:dyDescent="0.25">
      <c r="A404" s="121">
        <v>2022</v>
      </c>
      <c r="B404" s="122" t="s">
        <v>361</v>
      </c>
      <c r="C404" s="123" t="str">
        <f>VLOOKUP(Table13[[#This Row],[Substance]],'Reference data SID'!D:Q,14,FALSE)</f>
        <v>100.240.854</v>
      </c>
      <c r="D404" s="122" t="s">
        <v>530</v>
      </c>
      <c r="E404" s="124"/>
      <c r="F404" s="124"/>
      <c r="G404" s="124"/>
    </row>
    <row r="405" spans="1:7" x14ac:dyDescent="0.25">
      <c r="A405" s="121">
        <v>2023</v>
      </c>
      <c r="B405" s="122" t="s">
        <v>361</v>
      </c>
      <c r="C405" s="123" t="str">
        <f>VLOOKUP(Table13[[#This Row],[Substance]],'Reference data SID'!D:Q,14,FALSE)</f>
        <v>100.240.854</v>
      </c>
      <c r="D405" s="122" t="s">
        <v>530</v>
      </c>
      <c r="E405" s="124"/>
      <c r="F405" s="124"/>
      <c r="G405" s="124"/>
    </row>
    <row r="406" spans="1:7" x14ac:dyDescent="0.25">
      <c r="A406" s="121">
        <v>2024</v>
      </c>
      <c r="B406" s="122" t="s">
        <v>361</v>
      </c>
      <c r="C406" s="123" t="str">
        <f>VLOOKUP(Table13[[#This Row],[Substance]],'Reference data SID'!D:Q,14,FALSE)</f>
        <v>100.240.854</v>
      </c>
      <c r="D406" s="122" t="s">
        <v>530</v>
      </c>
      <c r="E406" s="124"/>
      <c r="F406" s="124"/>
      <c r="G406" s="124"/>
    </row>
    <row r="407" spans="1:7" x14ac:dyDescent="0.25">
      <c r="A407" s="121">
        <v>2025</v>
      </c>
      <c r="B407" s="122" t="s">
        <v>361</v>
      </c>
      <c r="C407" s="123" t="str">
        <f>VLOOKUP(Table13[[#This Row],[Substance]],'Reference data SID'!D:Q,14,FALSE)</f>
        <v>100.240.854</v>
      </c>
      <c r="D407" s="122" t="s">
        <v>530</v>
      </c>
      <c r="E407" s="124"/>
      <c r="F407" s="124"/>
      <c r="G407" s="124"/>
    </row>
    <row r="408" spans="1:7" x14ac:dyDescent="0.25">
      <c r="A408" s="121">
        <v>2026</v>
      </c>
      <c r="B408" s="122" t="s">
        <v>361</v>
      </c>
      <c r="C408" s="123" t="str">
        <f>VLOOKUP(Table13[[#This Row],[Substance]],'Reference data SID'!D:Q,14,FALSE)</f>
        <v>100.240.854</v>
      </c>
      <c r="D408" s="122" t="s">
        <v>530</v>
      </c>
      <c r="E408" s="124"/>
      <c r="F408" s="124"/>
      <c r="G408" s="124"/>
    </row>
    <row r="409" spans="1:7" x14ac:dyDescent="0.25">
      <c r="A409" s="121">
        <v>2027</v>
      </c>
      <c r="B409" s="122" t="s">
        <v>361</v>
      </c>
      <c r="C409" s="123" t="str">
        <f>VLOOKUP(Table13[[#This Row],[Substance]],'Reference data SID'!D:Q,14,FALSE)</f>
        <v>100.240.854</v>
      </c>
      <c r="D409" s="122" t="s">
        <v>530</v>
      </c>
      <c r="E409" s="124"/>
      <c r="F409" s="124"/>
      <c r="G409" s="124"/>
    </row>
    <row r="410" spans="1:7" x14ac:dyDescent="0.25">
      <c r="A410" s="121">
        <v>2028</v>
      </c>
      <c r="B410" s="122" t="s">
        <v>361</v>
      </c>
      <c r="C410" s="123" t="str">
        <f>VLOOKUP(Table13[[#This Row],[Substance]],'Reference data SID'!D:Q,14,FALSE)</f>
        <v>100.240.854</v>
      </c>
      <c r="D410" s="122" t="s">
        <v>530</v>
      </c>
      <c r="E410" s="124"/>
      <c r="F410" s="124"/>
      <c r="G410" s="124"/>
    </row>
    <row r="411" spans="1:7" x14ac:dyDescent="0.25">
      <c r="A411" s="121">
        <v>2029</v>
      </c>
      <c r="B411" s="122" t="s">
        <v>361</v>
      </c>
      <c r="C411" s="123" t="str">
        <f>VLOOKUP(Table13[[#This Row],[Substance]],'Reference data SID'!D:Q,14,FALSE)</f>
        <v>100.240.854</v>
      </c>
      <c r="D411" s="122" t="s">
        <v>530</v>
      </c>
      <c r="E411" s="124"/>
      <c r="F411" s="124"/>
      <c r="G411" s="124"/>
    </row>
    <row r="412" spans="1:7" x14ac:dyDescent="0.25">
      <c r="A412" s="121">
        <v>2030</v>
      </c>
      <c r="B412" s="122" t="s">
        <v>361</v>
      </c>
      <c r="C412" s="123" t="str">
        <f>VLOOKUP(Table13[[#This Row],[Substance]],'Reference data SID'!D:Q,14,FALSE)</f>
        <v>100.240.854</v>
      </c>
      <c r="D412" s="122" t="s">
        <v>530</v>
      </c>
      <c r="E412" s="124"/>
      <c r="F412" s="124"/>
      <c r="G412" s="124"/>
    </row>
    <row r="413" spans="1:7" x14ac:dyDescent="0.25">
      <c r="A413" s="121">
        <v>2031</v>
      </c>
      <c r="B413" s="125" t="s">
        <v>361</v>
      </c>
      <c r="C413" s="126" t="str">
        <f>VLOOKUP(Table13[[#This Row],[Substance]],'Reference data SID'!D:Q,14,FALSE)</f>
        <v>100.240.854</v>
      </c>
      <c r="D413" s="125" t="s">
        <v>530</v>
      </c>
      <c r="E413" s="127"/>
      <c r="F413" s="124"/>
      <c r="G413" s="127"/>
    </row>
    <row r="414" spans="1:7" x14ac:dyDescent="0.25">
      <c r="A414" s="128">
        <v>2032</v>
      </c>
      <c r="B414" s="125" t="s">
        <v>361</v>
      </c>
      <c r="C414" s="126" t="str">
        <f>VLOOKUP(Table13[[#This Row],[Substance]],'Reference data SID'!D:Q,14,FALSE)</f>
        <v>100.240.854</v>
      </c>
      <c r="D414" s="125" t="s">
        <v>530</v>
      </c>
      <c r="E414" s="127"/>
      <c r="F414" s="124"/>
      <c r="G414" s="127"/>
    </row>
    <row r="415" spans="1:7" x14ac:dyDescent="0.25">
      <c r="A415" s="128">
        <v>2033</v>
      </c>
      <c r="B415" s="125" t="s">
        <v>361</v>
      </c>
      <c r="C415" s="126" t="str">
        <f>VLOOKUP(Table13[[#This Row],[Substance]],'Reference data SID'!D:Q,14,FALSE)</f>
        <v>100.240.854</v>
      </c>
      <c r="D415" s="125" t="s">
        <v>530</v>
      </c>
      <c r="E415" s="127"/>
      <c r="F415" s="124"/>
      <c r="G415" s="127"/>
    </row>
    <row r="416" spans="1:7" x14ac:dyDescent="0.25">
      <c r="A416" s="128">
        <v>2034</v>
      </c>
      <c r="B416" s="125" t="s">
        <v>361</v>
      </c>
      <c r="C416" s="126" t="str">
        <f>VLOOKUP(Table13[[#This Row],[Substance]],'Reference data SID'!D:Q,14,FALSE)</f>
        <v>100.240.854</v>
      </c>
      <c r="D416" s="125" t="s">
        <v>530</v>
      </c>
      <c r="E416" s="127"/>
      <c r="F416" s="124"/>
      <c r="G416" s="127"/>
    </row>
    <row r="417" spans="1:7" x14ac:dyDescent="0.25">
      <c r="A417" s="128">
        <v>2035</v>
      </c>
      <c r="B417" s="125" t="s">
        <v>361</v>
      </c>
      <c r="C417" s="126" t="str">
        <f>VLOOKUP(Table13[[#This Row],[Substance]],'Reference data SID'!D:Q,14,FALSE)</f>
        <v>100.240.854</v>
      </c>
      <c r="D417" s="125" t="s">
        <v>530</v>
      </c>
      <c r="E417" s="127"/>
      <c r="F417" s="124"/>
      <c r="G417" s="127"/>
    </row>
    <row r="418" spans="1:7" x14ac:dyDescent="0.25">
      <c r="A418" s="121">
        <v>1990</v>
      </c>
      <c r="B418" s="122" t="s">
        <v>361</v>
      </c>
      <c r="C418" s="123" t="str">
        <f>VLOOKUP(Table13[[#This Row],[Substance]],'Reference data SID'!D:Q,14,FALSE)</f>
        <v>100.240.854</v>
      </c>
      <c r="D418" s="122" t="s">
        <v>531</v>
      </c>
      <c r="E418" s="124"/>
      <c r="F418" s="124"/>
      <c r="G418" s="124"/>
    </row>
    <row r="419" spans="1:7" x14ac:dyDescent="0.25">
      <c r="A419" s="121">
        <v>1991</v>
      </c>
      <c r="B419" s="122" t="s">
        <v>361</v>
      </c>
      <c r="C419" s="123" t="str">
        <f>VLOOKUP(Table13[[#This Row],[Substance]],'Reference data SID'!D:Q,14,FALSE)</f>
        <v>100.240.854</v>
      </c>
      <c r="D419" s="122" t="s">
        <v>531</v>
      </c>
      <c r="E419" s="124"/>
      <c r="F419" s="124"/>
      <c r="G419" s="124"/>
    </row>
    <row r="420" spans="1:7" x14ac:dyDescent="0.25">
      <c r="A420" s="121">
        <v>1992</v>
      </c>
      <c r="B420" s="122" t="s">
        <v>361</v>
      </c>
      <c r="C420" s="123" t="str">
        <f>VLOOKUP(Table13[[#This Row],[Substance]],'Reference data SID'!D:Q,14,FALSE)</f>
        <v>100.240.854</v>
      </c>
      <c r="D420" s="122" t="s">
        <v>531</v>
      </c>
      <c r="E420" s="124"/>
      <c r="F420" s="124"/>
      <c r="G420" s="124"/>
    </row>
    <row r="421" spans="1:7" x14ac:dyDescent="0.25">
      <c r="A421" s="121">
        <v>1993</v>
      </c>
      <c r="B421" s="122" t="s">
        <v>361</v>
      </c>
      <c r="C421" s="123" t="str">
        <f>VLOOKUP(Table13[[#This Row],[Substance]],'Reference data SID'!D:Q,14,FALSE)</f>
        <v>100.240.854</v>
      </c>
      <c r="D421" s="122" t="s">
        <v>531</v>
      </c>
      <c r="E421" s="124"/>
      <c r="F421" s="124"/>
      <c r="G421" s="124"/>
    </row>
    <row r="422" spans="1:7" x14ac:dyDescent="0.25">
      <c r="A422" s="121">
        <v>1994</v>
      </c>
      <c r="B422" s="122" t="s">
        <v>361</v>
      </c>
      <c r="C422" s="123" t="str">
        <f>VLOOKUP(Table13[[#This Row],[Substance]],'Reference data SID'!D:Q,14,FALSE)</f>
        <v>100.240.854</v>
      </c>
      <c r="D422" s="122" t="s">
        <v>531</v>
      </c>
      <c r="E422" s="124"/>
      <c r="F422" s="124"/>
      <c r="G422" s="124"/>
    </row>
    <row r="423" spans="1:7" x14ac:dyDescent="0.25">
      <c r="A423" s="121">
        <v>1995</v>
      </c>
      <c r="B423" s="122" t="s">
        <v>361</v>
      </c>
      <c r="C423" s="123" t="str">
        <f>VLOOKUP(Table13[[#This Row],[Substance]],'Reference data SID'!D:Q,14,FALSE)</f>
        <v>100.240.854</v>
      </c>
      <c r="D423" s="122" t="s">
        <v>531</v>
      </c>
      <c r="E423" s="124"/>
      <c r="F423" s="124"/>
      <c r="G423" s="124"/>
    </row>
    <row r="424" spans="1:7" x14ac:dyDescent="0.25">
      <c r="A424" s="121">
        <v>1996</v>
      </c>
      <c r="B424" s="122" t="s">
        <v>361</v>
      </c>
      <c r="C424" s="123" t="str">
        <f>VLOOKUP(Table13[[#This Row],[Substance]],'Reference data SID'!D:Q,14,FALSE)</f>
        <v>100.240.854</v>
      </c>
      <c r="D424" s="122" t="s">
        <v>531</v>
      </c>
      <c r="E424" s="124"/>
      <c r="F424" s="124"/>
      <c r="G424" s="124"/>
    </row>
    <row r="425" spans="1:7" x14ac:dyDescent="0.25">
      <c r="A425" s="121">
        <v>1997</v>
      </c>
      <c r="B425" s="122" t="s">
        <v>361</v>
      </c>
      <c r="C425" s="123" t="str">
        <f>VLOOKUP(Table13[[#This Row],[Substance]],'Reference data SID'!D:Q,14,FALSE)</f>
        <v>100.240.854</v>
      </c>
      <c r="D425" s="122" t="s">
        <v>531</v>
      </c>
      <c r="E425" s="124"/>
      <c r="F425" s="124"/>
      <c r="G425" s="124"/>
    </row>
    <row r="426" spans="1:7" x14ac:dyDescent="0.25">
      <c r="A426" s="121">
        <v>1998</v>
      </c>
      <c r="B426" s="122" t="s">
        <v>361</v>
      </c>
      <c r="C426" s="123" t="str">
        <f>VLOOKUP(Table13[[#This Row],[Substance]],'Reference data SID'!D:Q,14,FALSE)</f>
        <v>100.240.854</v>
      </c>
      <c r="D426" s="122" t="s">
        <v>531</v>
      </c>
      <c r="E426" s="124"/>
      <c r="F426" s="124"/>
      <c r="G426" s="124"/>
    </row>
    <row r="427" spans="1:7" x14ac:dyDescent="0.25">
      <c r="A427" s="121">
        <v>1999</v>
      </c>
      <c r="B427" s="122" t="s">
        <v>361</v>
      </c>
      <c r="C427" s="123" t="str">
        <f>VLOOKUP(Table13[[#This Row],[Substance]],'Reference data SID'!D:Q,14,FALSE)</f>
        <v>100.240.854</v>
      </c>
      <c r="D427" s="122" t="s">
        <v>531</v>
      </c>
      <c r="E427" s="124"/>
      <c r="F427" s="124"/>
      <c r="G427" s="124"/>
    </row>
    <row r="428" spans="1:7" x14ac:dyDescent="0.25">
      <c r="A428" s="121">
        <v>2000</v>
      </c>
      <c r="B428" s="122" t="s">
        <v>361</v>
      </c>
      <c r="C428" s="123" t="str">
        <f>VLOOKUP(Table13[[#This Row],[Substance]],'Reference data SID'!D:Q,14,FALSE)</f>
        <v>100.240.854</v>
      </c>
      <c r="D428" s="122" t="s">
        <v>531</v>
      </c>
      <c r="E428" s="124"/>
      <c r="F428" s="124"/>
      <c r="G428" s="124"/>
    </row>
    <row r="429" spans="1:7" x14ac:dyDescent="0.25">
      <c r="A429" s="121">
        <v>2001</v>
      </c>
      <c r="B429" s="122" t="s">
        <v>361</v>
      </c>
      <c r="C429" s="123" t="str">
        <f>VLOOKUP(Table13[[#This Row],[Substance]],'Reference data SID'!D:Q,14,FALSE)</f>
        <v>100.240.854</v>
      </c>
      <c r="D429" s="122" t="s">
        <v>531</v>
      </c>
      <c r="E429" s="124"/>
      <c r="F429" s="124"/>
      <c r="G429" s="124"/>
    </row>
    <row r="430" spans="1:7" x14ac:dyDescent="0.25">
      <c r="A430" s="121">
        <v>2002</v>
      </c>
      <c r="B430" s="122" t="s">
        <v>361</v>
      </c>
      <c r="C430" s="123" t="str">
        <f>VLOOKUP(Table13[[#This Row],[Substance]],'Reference data SID'!D:Q,14,FALSE)</f>
        <v>100.240.854</v>
      </c>
      <c r="D430" s="122" t="s">
        <v>531</v>
      </c>
      <c r="E430" s="124"/>
      <c r="F430" s="124"/>
      <c r="G430" s="124"/>
    </row>
    <row r="431" spans="1:7" x14ac:dyDescent="0.25">
      <c r="A431" s="121">
        <v>2003</v>
      </c>
      <c r="B431" s="122" t="s">
        <v>361</v>
      </c>
      <c r="C431" s="123" t="str">
        <f>VLOOKUP(Table13[[#This Row],[Substance]],'Reference data SID'!D:Q,14,FALSE)</f>
        <v>100.240.854</v>
      </c>
      <c r="D431" s="122" t="s">
        <v>531</v>
      </c>
      <c r="E431" s="124"/>
      <c r="F431" s="124"/>
      <c r="G431" s="124"/>
    </row>
    <row r="432" spans="1:7" x14ac:dyDescent="0.25">
      <c r="A432" s="121">
        <v>2004</v>
      </c>
      <c r="B432" s="122" t="s">
        <v>361</v>
      </c>
      <c r="C432" s="123" t="str">
        <f>VLOOKUP(Table13[[#This Row],[Substance]],'Reference data SID'!D:Q,14,FALSE)</f>
        <v>100.240.854</v>
      </c>
      <c r="D432" s="122" t="s">
        <v>531</v>
      </c>
      <c r="E432" s="124"/>
      <c r="F432" s="124"/>
      <c r="G432" s="124"/>
    </row>
    <row r="433" spans="1:7" x14ac:dyDescent="0.25">
      <c r="A433" s="121">
        <v>2005</v>
      </c>
      <c r="B433" s="122" t="s">
        <v>361</v>
      </c>
      <c r="C433" s="123" t="str">
        <f>VLOOKUP(Table13[[#This Row],[Substance]],'Reference data SID'!D:Q,14,FALSE)</f>
        <v>100.240.854</v>
      </c>
      <c r="D433" s="122" t="s">
        <v>531</v>
      </c>
      <c r="E433" s="124"/>
      <c r="F433" s="124"/>
      <c r="G433" s="124"/>
    </row>
    <row r="434" spans="1:7" x14ac:dyDescent="0.25">
      <c r="A434" s="121">
        <v>2006</v>
      </c>
      <c r="B434" s="122" t="s">
        <v>361</v>
      </c>
      <c r="C434" s="123" t="str">
        <f>VLOOKUP(Table13[[#This Row],[Substance]],'Reference data SID'!D:Q,14,FALSE)</f>
        <v>100.240.854</v>
      </c>
      <c r="D434" s="122" t="s">
        <v>531</v>
      </c>
      <c r="E434" s="124"/>
      <c r="F434" s="124"/>
      <c r="G434" s="124"/>
    </row>
    <row r="435" spans="1:7" x14ac:dyDescent="0.25">
      <c r="A435" s="121">
        <v>2007</v>
      </c>
      <c r="B435" s="122" t="s">
        <v>361</v>
      </c>
      <c r="C435" s="123" t="str">
        <f>VLOOKUP(Table13[[#This Row],[Substance]],'Reference data SID'!D:Q,14,FALSE)</f>
        <v>100.240.854</v>
      </c>
      <c r="D435" s="122" t="s">
        <v>531</v>
      </c>
      <c r="E435" s="124"/>
      <c r="F435" s="124"/>
      <c r="G435" s="124"/>
    </row>
    <row r="436" spans="1:7" x14ac:dyDescent="0.25">
      <c r="A436" s="121">
        <v>2008</v>
      </c>
      <c r="B436" s="122" t="s">
        <v>361</v>
      </c>
      <c r="C436" s="123" t="str">
        <f>VLOOKUP(Table13[[#This Row],[Substance]],'Reference data SID'!D:Q,14,FALSE)</f>
        <v>100.240.854</v>
      </c>
      <c r="D436" s="122" t="s">
        <v>531</v>
      </c>
      <c r="E436" s="124"/>
      <c r="F436" s="124"/>
      <c r="G436" s="124"/>
    </row>
    <row r="437" spans="1:7" x14ac:dyDescent="0.25">
      <c r="A437" s="121">
        <v>2009</v>
      </c>
      <c r="B437" s="122" t="s">
        <v>361</v>
      </c>
      <c r="C437" s="123" t="str">
        <f>VLOOKUP(Table13[[#This Row],[Substance]],'Reference data SID'!D:Q,14,FALSE)</f>
        <v>100.240.854</v>
      </c>
      <c r="D437" s="122" t="s">
        <v>531</v>
      </c>
      <c r="E437" s="124"/>
      <c r="F437" s="124"/>
      <c r="G437" s="124"/>
    </row>
    <row r="438" spans="1:7" x14ac:dyDescent="0.25">
      <c r="A438" s="121">
        <v>2010</v>
      </c>
      <c r="B438" s="122" t="s">
        <v>361</v>
      </c>
      <c r="C438" s="123" t="str">
        <f>VLOOKUP(Table13[[#This Row],[Substance]],'Reference data SID'!D:Q,14,FALSE)</f>
        <v>100.240.854</v>
      </c>
      <c r="D438" s="122" t="s">
        <v>531</v>
      </c>
      <c r="E438" s="124"/>
      <c r="F438" s="124"/>
      <c r="G438" s="124"/>
    </row>
    <row r="439" spans="1:7" x14ac:dyDescent="0.25">
      <c r="A439" s="121">
        <v>2011</v>
      </c>
      <c r="B439" s="122" t="s">
        <v>361</v>
      </c>
      <c r="C439" s="123" t="str">
        <f>VLOOKUP(Table13[[#This Row],[Substance]],'Reference data SID'!D:Q,14,FALSE)</f>
        <v>100.240.854</v>
      </c>
      <c r="D439" s="122" t="s">
        <v>531</v>
      </c>
      <c r="E439" s="124"/>
      <c r="F439" s="124"/>
      <c r="G439" s="124"/>
    </row>
    <row r="440" spans="1:7" x14ac:dyDescent="0.25">
      <c r="A440" s="121">
        <v>2012</v>
      </c>
      <c r="B440" s="122" t="s">
        <v>361</v>
      </c>
      <c r="C440" s="123" t="str">
        <f>VLOOKUP(Table13[[#This Row],[Substance]],'Reference data SID'!D:Q,14,FALSE)</f>
        <v>100.240.854</v>
      </c>
      <c r="D440" s="122" t="s">
        <v>531</v>
      </c>
      <c r="E440" s="124"/>
      <c r="F440" s="124"/>
      <c r="G440" s="124"/>
    </row>
    <row r="441" spans="1:7" x14ac:dyDescent="0.25">
      <c r="A441" s="121">
        <v>2013</v>
      </c>
      <c r="B441" s="122" t="s">
        <v>361</v>
      </c>
      <c r="C441" s="123" t="str">
        <f>VLOOKUP(Table13[[#This Row],[Substance]],'Reference data SID'!D:Q,14,FALSE)</f>
        <v>100.240.854</v>
      </c>
      <c r="D441" s="122" t="s">
        <v>531</v>
      </c>
      <c r="E441" s="124"/>
      <c r="F441" s="124"/>
      <c r="G441" s="124"/>
    </row>
    <row r="442" spans="1:7" x14ac:dyDescent="0.25">
      <c r="A442" s="121">
        <v>2014</v>
      </c>
      <c r="B442" s="122" t="s">
        <v>361</v>
      </c>
      <c r="C442" s="123" t="str">
        <f>VLOOKUP(Table13[[#This Row],[Substance]],'Reference data SID'!D:Q,14,FALSE)</f>
        <v>100.240.854</v>
      </c>
      <c r="D442" s="122" t="s">
        <v>531</v>
      </c>
      <c r="E442" s="124"/>
      <c r="F442" s="124"/>
      <c r="G442" s="124"/>
    </row>
    <row r="443" spans="1:7" x14ac:dyDescent="0.25">
      <c r="A443" s="121">
        <v>2015</v>
      </c>
      <c r="B443" s="122" t="s">
        <v>361</v>
      </c>
      <c r="C443" s="123" t="str">
        <f>VLOOKUP(Table13[[#This Row],[Substance]],'Reference data SID'!D:Q,14,FALSE)</f>
        <v>100.240.854</v>
      </c>
      <c r="D443" s="122" t="s">
        <v>531</v>
      </c>
      <c r="E443" s="124"/>
      <c r="F443" s="124"/>
      <c r="G443" s="124"/>
    </row>
    <row r="444" spans="1:7" x14ac:dyDescent="0.25">
      <c r="A444" s="121">
        <v>2016</v>
      </c>
      <c r="B444" s="122" t="s">
        <v>361</v>
      </c>
      <c r="C444" s="123" t="str">
        <f>VLOOKUP(Table13[[#This Row],[Substance]],'Reference data SID'!D:Q,14,FALSE)</f>
        <v>100.240.854</v>
      </c>
      <c r="D444" s="122" t="s">
        <v>531</v>
      </c>
      <c r="E444" s="124"/>
      <c r="F444" s="124"/>
      <c r="G444" s="124"/>
    </row>
    <row r="445" spans="1:7" x14ac:dyDescent="0.25">
      <c r="A445" s="121">
        <v>2017</v>
      </c>
      <c r="B445" s="122" t="s">
        <v>361</v>
      </c>
      <c r="C445" s="123" t="str">
        <f>VLOOKUP(Table13[[#This Row],[Substance]],'Reference data SID'!D:Q,14,FALSE)</f>
        <v>100.240.854</v>
      </c>
      <c r="D445" s="122" t="s">
        <v>531</v>
      </c>
      <c r="E445" s="124"/>
      <c r="F445" s="124"/>
      <c r="G445" s="124"/>
    </row>
    <row r="446" spans="1:7" x14ac:dyDescent="0.25">
      <c r="A446" s="121">
        <v>2018</v>
      </c>
      <c r="B446" s="122" t="s">
        <v>361</v>
      </c>
      <c r="C446" s="123" t="str">
        <f>VLOOKUP(Table13[[#This Row],[Substance]],'Reference data SID'!D:Q,14,FALSE)</f>
        <v>100.240.854</v>
      </c>
      <c r="D446" s="122" t="s">
        <v>531</v>
      </c>
      <c r="E446" s="124"/>
      <c r="F446" s="124"/>
      <c r="G446" s="124"/>
    </row>
    <row r="447" spans="1:7" x14ac:dyDescent="0.25">
      <c r="A447" s="121">
        <v>2019</v>
      </c>
      <c r="B447" s="122" t="s">
        <v>361</v>
      </c>
      <c r="C447" s="123" t="str">
        <f>VLOOKUP(Table13[[#This Row],[Substance]],'Reference data SID'!D:Q,14,FALSE)</f>
        <v>100.240.854</v>
      </c>
      <c r="D447" s="122" t="s">
        <v>531</v>
      </c>
      <c r="E447" s="124"/>
      <c r="F447" s="124"/>
      <c r="G447" s="124"/>
    </row>
    <row r="448" spans="1:7" x14ac:dyDescent="0.25">
      <c r="A448" s="121">
        <v>2020</v>
      </c>
      <c r="B448" s="122" t="s">
        <v>361</v>
      </c>
      <c r="C448" s="123" t="str">
        <f>VLOOKUP(Table13[[#This Row],[Substance]],'Reference data SID'!D:Q,14,FALSE)</f>
        <v>100.240.854</v>
      </c>
      <c r="D448" s="122" t="s">
        <v>531</v>
      </c>
      <c r="E448" s="124"/>
      <c r="F448" s="124"/>
      <c r="G448" s="124"/>
    </row>
    <row r="449" spans="1:7" x14ac:dyDescent="0.25">
      <c r="A449" s="121">
        <v>2021</v>
      </c>
      <c r="B449" s="122" t="s">
        <v>361</v>
      </c>
      <c r="C449" s="123" t="str">
        <f>VLOOKUP(Table13[[#This Row],[Substance]],'Reference data SID'!D:Q,14,FALSE)</f>
        <v>100.240.854</v>
      </c>
      <c r="D449" s="122" t="s">
        <v>531</v>
      </c>
      <c r="E449" s="124"/>
      <c r="F449" s="124"/>
      <c r="G449" s="124"/>
    </row>
    <row r="450" spans="1:7" x14ac:dyDescent="0.25">
      <c r="A450" s="121">
        <v>2022</v>
      </c>
      <c r="B450" s="122" t="s">
        <v>361</v>
      </c>
      <c r="C450" s="123" t="str">
        <f>VLOOKUP(Table13[[#This Row],[Substance]],'Reference data SID'!D:Q,14,FALSE)</f>
        <v>100.240.854</v>
      </c>
      <c r="D450" s="122" t="s">
        <v>531</v>
      </c>
      <c r="E450" s="124"/>
      <c r="F450" s="124"/>
      <c r="G450" s="124"/>
    </row>
    <row r="451" spans="1:7" x14ac:dyDescent="0.25">
      <c r="A451" s="121">
        <v>2023</v>
      </c>
      <c r="B451" s="122" t="s">
        <v>361</v>
      </c>
      <c r="C451" s="123" t="str">
        <f>VLOOKUP(Table13[[#This Row],[Substance]],'Reference data SID'!D:Q,14,FALSE)</f>
        <v>100.240.854</v>
      </c>
      <c r="D451" s="122" t="s">
        <v>531</v>
      </c>
      <c r="E451" s="124"/>
      <c r="F451" s="124"/>
      <c r="G451" s="124"/>
    </row>
    <row r="452" spans="1:7" x14ac:dyDescent="0.25">
      <c r="A452" s="121">
        <v>2024</v>
      </c>
      <c r="B452" s="122" t="s">
        <v>361</v>
      </c>
      <c r="C452" s="123" t="str">
        <f>VLOOKUP(Table13[[#This Row],[Substance]],'Reference data SID'!D:Q,14,FALSE)</f>
        <v>100.240.854</v>
      </c>
      <c r="D452" s="122" t="s">
        <v>531</v>
      </c>
      <c r="E452" s="124"/>
      <c r="F452" s="124"/>
      <c r="G452" s="124"/>
    </row>
    <row r="453" spans="1:7" x14ac:dyDescent="0.25">
      <c r="A453" s="121">
        <v>2025</v>
      </c>
      <c r="B453" s="122" t="s">
        <v>361</v>
      </c>
      <c r="C453" s="123" t="str">
        <f>VLOOKUP(Table13[[#This Row],[Substance]],'Reference data SID'!D:Q,14,FALSE)</f>
        <v>100.240.854</v>
      </c>
      <c r="D453" s="122" t="s">
        <v>531</v>
      </c>
      <c r="E453" s="124"/>
      <c r="F453" s="124"/>
      <c r="G453" s="124"/>
    </row>
    <row r="454" spans="1:7" x14ac:dyDescent="0.25">
      <c r="A454" s="121">
        <v>2026</v>
      </c>
      <c r="B454" s="122" t="s">
        <v>361</v>
      </c>
      <c r="C454" s="123" t="str">
        <f>VLOOKUP(Table13[[#This Row],[Substance]],'Reference data SID'!D:Q,14,FALSE)</f>
        <v>100.240.854</v>
      </c>
      <c r="D454" s="122" t="s">
        <v>531</v>
      </c>
      <c r="E454" s="124"/>
      <c r="F454" s="124"/>
      <c r="G454" s="124"/>
    </row>
    <row r="455" spans="1:7" x14ac:dyDescent="0.25">
      <c r="A455" s="121">
        <v>2027</v>
      </c>
      <c r="B455" s="122" t="s">
        <v>361</v>
      </c>
      <c r="C455" s="123" t="str">
        <f>VLOOKUP(Table13[[#This Row],[Substance]],'Reference data SID'!D:Q,14,FALSE)</f>
        <v>100.240.854</v>
      </c>
      <c r="D455" s="122" t="s">
        <v>531</v>
      </c>
      <c r="E455" s="124"/>
      <c r="F455" s="124"/>
      <c r="G455" s="124"/>
    </row>
    <row r="456" spans="1:7" x14ac:dyDescent="0.25">
      <c r="A456" s="121">
        <v>2028</v>
      </c>
      <c r="B456" s="122" t="s">
        <v>361</v>
      </c>
      <c r="C456" s="123" t="str">
        <f>VLOOKUP(Table13[[#This Row],[Substance]],'Reference data SID'!D:Q,14,FALSE)</f>
        <v>100.240.854</v>
      </c>
      <c r="D456" s="122" t="s">
        <v>531</v>
      </c>
      <c r="E456" s="124"/>
      <c r="F456" s="124"/>
      <c r="G456" s="124"/>
    </row>
    <row r="457" spans="1:7" x14ac:dyDescent="0.25">
      <c r="A457" s="121">
        <v>2029</v>
      </c>
      <c r="B457" s="122" t="s">
        <v>361</v>
      </c>
      <c r="C457" s="123" t="str">
        <f>VLOOKUP(Table13[[#This Row],[Substance]],'Reference data SID'!D:Q,14,FALSE)</f>
        <v>100.240.854</v>
      </c>
      <c r="D457" s="122" t="s">
        <v>531</v>
      </c>
      <c r="E457" s="124"/>
      <c r="F457" s="124"/>
      <c r="G457" s="124"/>
    </row>
    <row r="458" spans="1:7" x14ac:dyDescent="0.25">
      <c r="A458" s="121">
        <v>2030</v>
      </c>
      <c r="B458" s="122" t="s">
        <v>361</v>
      </c>
      <c r="C458" s="123" t="str">
        <f>VLOOKUP(Table13[[#This Row],[Substance]],'Reference data SID'!D:Q,14,FALSE)</f>
        <v>100.240.854</v>
      </c>
      <c r="D458" s="122" t="s">
        <v>531</v>
      </c>
      <c r="E458" s="124"/>
      <c r="F458" s="124"/>
      <c r="G458" s="124"/>
    </row>
    <row r="459" spans="1:7" x14ac:dyDescent="0.25">
      <c r="A459" s="121">
        <v>2031</v>
      </c>
      <c r="B459" s="125" t="s">
        <v>361</v>
      </c>
      <c r="C459" s="126" t="str">
        <f>VLOOKUP(Table13[[#This Row],[Substance]],'Reference data SID'!D:Q,14,FALSE)</f>
        <v>100.240.854</v>
      </c>
      <c r="D459" s="125" t="s">
        <v>531</v>
      </c>
      <c r="E459" s="127"/>
      <c r="F459" s="124"/>
      <c r="G459" s="127"/>
    </row>
    <row r="460" spans="1:7" x14ac:dyDescent="0.25">
      <c r="A460" s="128">
        <v>2032</v>
      </c>
      <c r="B460" s="125" t="s">
        <v>361</v>
      </c>
      <c r="C460" s="126" t="str">
        <f>VLOOKUP(Table13[[#This Row],[Substance]],'Reference data SID'!D:Q,14,FALSE)</f>
        <v>100.240.854</v>
      </c>
      <c r="D460" s="125" t="s">
        <v>531</v>
      </c>
      <c r="E460" s="127"/>
      <c r="F460" s="124"/>
      <c r="G460" s="127"/>
    </row>
    <row r="461" spans="1:7" x14ac:dyDescent="0.25">
      <c r="A461" s="128">
        <v>2033</v>
      </c>
      <c r="B461" s="125" t="s">
        <v>361</v>
      </c>
      <c r="C461" s="126" t="str">
        <f>VLOOKUP(Table13[[#This Row],[Substance]],'Reference data SID'!D:Q,14,FALSE)</f>
        <v>100.240.854</v>
      </c>
      <c r="D461" s="125" t="s">
        <v>531</v>
      </c>
      <c r="E461" s="127"/>
      <c r="F461" s="124"/>
      <c r="G461" s="127"/>
    </row>
    <row r="462" spans="1:7" x14ac:dyDescent="0.25">
      <c r="A462" s="128">
        <v>2034</v>
      </c>
      <c r="B462" s="125" t="s">
        <v>361</v>
      </c>
      <c r="C462" s="126" t="str">
        <f>VLOOKUP(Table13[[#This Row],[Substance]],'Reference data SID'!D:Q,14,FALSE)</f>
        <v>100.240.854</v>
      </c>
      <c r="D462" s="125" t="s">
        <v>531</v>
      </c>
      <c r="E462" s="127"/>
      <c r="F462" s="124"/>
      <c r="G462" s="127"/>
    </row>
    <row r="463" spans="1:7" x14ac:dyDescent="0.25">
      <c r="A463" s="128">
        <v>2035</v>
      </c>
      <c r="B463" s="125" t="s">
        <v>361</v>
      </c>
      <c r="C463" s="126" t="str">
        <f>VLOOKUP(Table13[[#This Row],[Substance]],'Reference data SID'!D:Q,14,FALSE)</f>
        <v>100.240.854</v>
      </c>
      <c r="D463" s="125" t="s">
        <v>531</v>
      </c>
      <c r="E463" s="127"/>
      <c r="F463" s="124"/>
      <c r="G463" s="127"/>
    </row>
    <row r="464" spans="1:7" ht="30" x14ac:dyDescent="0.25">
      <c r="A464" s="121">
        <v>1990</v>
      </c>
      <c r="B464" s="122" t="s">
        <v>367</v>
      </c>
      <c r="C464" s="123" t="str">
        <f>VLOOKUP(Table13[[#This Row],[Substance]],'Reference data SID'!D:Q,14,FALSE)</f>
        <v>100.276.820</v>
      </c>
      <c r="D464" s="122" t="s">
        <v>530</v>
      </c>
      <c r="E464" s="124"/>
      <c r="F464" s="124"/>
      <c r="G464" s="124"/>
    </row>
    <row r="465" spans="1:7" ht="30" x14ac:dyDescent="0.25">
      <c r="A465" s="121">
        <v>1991</v>
      </c>
      <c r="B465" s="122" t="s">
        <v>367</v>
      </c>
      <c r="C465" s="123" t="str">
        <f>VLOOKUP(Table13[[#This Row],[Substance]],'Reference data SID'!D:Q,14,FALSE)</f>
        <v>100.276.820</v>
      </c>
      <c r="D465" s="122" t="s">
        <v>530</v>
      </c>
      <c r="E465" s="124"/>
      <c r="F465" s="124"/>
      <c r="G465" s="124"/>
    </row>
    <row r="466" spans="1:7" ht="30" x14ac:dyDescent="0.25">
      <c r="A466" s="121">
        <v>1992</v>
      </c>
      <c r="B466" s="122" t="s">
        <v>367</v>
      </c>
      <c r="C466" s="123" t="str">
        <f>VLOOKUP(Table13[[#This Row],[Substance]],'Reference data SID'!D:Q,14,FALSE)</f>
        <v>100.276.820</v>
      </c>
      <c r="D466" s="122" t="s">
        <v>530</v>
      </c>
      <c r="E466" s="124"/>
      <c r="F466" s="124"/>
      <c r="G466" s="124"/>
    </row>
    <row r="467" spans="1:7" ht="30" x14ac:dyDescent="0.25">
      <c r="A467" s="121">
        <v>1993</v>
      </c>
      <c r="B467" s="122" t="s">
        <v>367</v>
      </c>
      <c r="C467" s="123" t="str">
        <f>VLOOKUP(Table13[[#This Row],[Substance]],'Reference data SID'!D:Q,14,FALSE)</f>
        <v>100.276.820</v>
      </c>
      <c r="D467" s="122" t="s">
        <v>530</v>
      </c>
      <c r="E467" s="124"/>
      <c r="F467" s="124"/>
      <c r="G467" s="124"/>
    </row>
    <row r="468" spans="1:7" ht="30" x14ac:dyDescent="0.25">
      <c r="A468" s="121">
        <v>1994</v>
      </c>
      <c r="B468" s="122" t="s">
        <v>367</v>
      </c>
      <c r="C468" s="123" t="str">
        <f>VLOOKUP(Table13[[#This Row],[Substance]],'Reference data SID'!D:Q,14,FALSE)</f>
        <v>100.276.820</v>
      </c>
      <c r="D468" s="122" t="s">
        <v>530</v>
      </c>
      <c r="E468" s="124"/>
      <c r="F468" s="124"/>
      <c r="G468" s="124"/>
    </row>
    <row r="469" spans="1:7" ht="30" x14ac:dyDescent="0.25">
      <c r="A469" s="121">
        <v>1995</v>
      </c>
      <c r="B469" s="122" t="s">
        <v>367</v>
      </c>
      <c r="C469" s="123" t="str">
        <f>VLOOKUP(Table13[[#This Row],[Substance]],'Reference data SID'!D:Q,14,FALSE)</f>
        <v>100.276.820</v>
      </c>
      <c r="D469" s="122" t="s">
        <v>530</v>
      </c>
      <c r="E469" s="124"/>
      <c r="F469" s="124"/>
      <c r="G469" s="124"/>
    </row>
    <row r="470" spans="1:7" ht="30" x14ac:dyDescent="0.25">
      <c r="A470" s="121">
        <v>1996</v>
      </c>
      <c r="B470" s="122" t="s">
        <v>367</v>
      </c>
      <c r="C470" s="123" t="str">
        <f>VLOOKUP(Table13[[#This Row],[Substance]],'Reference data SID'!D:Q,14,FALSE)</f>
        <v>100.276.820</v>
      </c>
      <c r="D470" s="122" t="s">
        <v>530</v>
      </c>
      <c r="E470" s="124"/>
      <c r="F470" s="124"/>
      <c r="G470" s="124"/>
    </row>
    <row r="471" spans="1:7" ht="30" x14ac:dyDescent="0.25">
      <c r="A471" s="121">
        <v>1997</v>
      </c>
      <c r="B471" s="122" t="s">
        <v>367</v>
      </c>
      <c r="C471" s="123" t="str">
        <f>VLOOKUP(Table13[[#This Row],[Substance]],'Reference data SID'!D:Q,14,FALSE)</f>
        <v>100.276.820</v>
      </c>
      <c r="D471" s="122" t="s">
        <v>530</v>
      </c>
      <c r="E471" s="124"/>
      <c r="F471" s="124"/>
      <c r="G471" s="124"/>
    </row>
    <row r="472" spans="1:7" ht="30" x14ac:dyDescent="0.25">
      <c r="A472" s="121">
        <v>1998</v>
      </c>
      <c r="B472" s="122" t="s">
        <v>367</v>
      </c>
      <c r="C472" s="123" t="str">
        <f>VLOOKUP(Table13[[#This Row],[Substance]],'Reference data SID'!D:Q,14,FALSE)</f>
        <v>100.276.820</v>
      </c>
      <c r="D472" s="122" t="s">
        <v>530</v>
      </c>
      <c r="E472" s="124"/>
      <c r="F472" s="124"/>
      <c r="G472" s="124"/>
    </row>
    <row r="473" spans="1:7" ht="30" x14ac:dyDescent="0.25">
      <c r="A473" s="121">
        <v>1999</v>
      </c>
      <c r="B473" s="122" t="s">
        <v>367</v>
      </c>
      <c r="C473" s="123" t="str">
        <f>VLOOKUP(Table13[[#This Row],[Substance]],'Reference data SID'!D:Q,14,FALSE)</f>
        <v>100.276.820</v>
      </c>
      <c r="D473" s="122" t="s">
        <v>530</v>
      </c>
      <c r="E473" s="124"/>
      <c r="F473" s="124"/>
      <c r="G473" s="124"/>
    </row>
    <row r="474" spans="1:7" ht="30" x14ac:dyDescent="0.25">
      <c r="A474" s="121">
        <v>2000</v>
      </c>
      <c r="B474" s="122" t="s">
        <v>367</v>
      </c>
      <c r="C474" s="123" t="str">
        <f>VLOOKUP(Table13[[#This Row],[Substance]],'Reference data SID'!D:Q,14,FALSE)</f>
        <v>100.276.820</v>
      </c>
      <c r="D474" s="122" t="s">
        <v>530</v>
      </c>
      <c r="E474" s="124"/>
      <c r="F474" s="124"/>
      <c r="G474" s="124"/>
    </row>
    <row r="475" spans="1:7" ht="30" x14ac:dyDescent="0.25">
      <c r="A475" s="121">
        <v>2001</v>
      </c>
      <c r="B475" s="122" t="s">
        <v>367</v>
      </c>
      <c r="C475" s="123" t="str">
        <f>VLOOKUP(Table13[[#This Row],[Substance]],'Reference data SID'!D:Q,14,FALSE)</f>
        <v>100.276.820</v>
      </c>
      <c r="D475" s="122" t="s">
        <v>530</v>
      </c>
      <c r="E475" s="124"/>
      <c r="F475" s="124"/>
      <c r="G475" s="124"/>
    </row>
    <row r="476" spans="1:7" ht="30" x14ac:dyDescent="0.25">
      <c r="A476" s="121">
        <v>2002</v>
      </c>
      <c r="B476" s="122" t="s">
        <v>367</v>
      </c>
      <c r="C476" s="123" t="str">
        <f>VLOOKUP(Table13[[#This Row],[Substance]],'Reference data SID'!D:Q,14,FALSE)</f>
        <v>100.276.820</v>
      </c>
      <c r="D476" s="122" t="s">
        <v>530</v>
      </c>
      <c r="E476" s="124"/>
      <c r="F476" s="124"/>
      <c r="G476" s="124"/>
    </row>
    <row r="477" spans="1:7" ht="30" x14ac:dyDescent="0.25">
      <c r="A477" s="121">
        <v>2003</v>
      </c>
      <c r="B477" s="122" t="s">
        <v>367</v>
      </c>
      <c r="C477" s="123" t="str">
        <f>VLOOKUP(Table13[[#This Row],[Substance]],'Reference data SID'!D:Q,14,FALSE)</f>
        <v>100.276.820</v>
      </c>
      <c r="D477" s="122" t="s">
        <v>530</v>
      </c>
      <c r="E477" s="124"/>
      <c r="F477" s="124"/>
      <c r="G477" s="124"/>
    </row>
    <row r="478" spans="1:7" ht="30" x14ac:dyDescent="0.25">
      <c r="A478" s="121">
        <v>2004</v>
      </c>
      <c r="B478" s="122" t="s">
        <v>367</v>
      </c>
      <c r="C478" s="123" t="str">
        <f>VLOOKUP(Table13[[#This Row],[Substance]],'Reference data SID'!D:Q,14,FALSE)</f>
        <v>100.276.820</v>
      </c>
      <c r="D478" s="122" t="s">
        <v>530</v>
      </c>
      <c r="E478" s="124"/>
      <c r="F478" s="124"/>
      <c r="G478" s="124"/>
    </row>
    <row r="479" spans="1:7" ht="30" x14ac:dyDescent="0.25">
      <c r="A479" s="121">
        <v>2005</v>
      </c>
      <c r="B479" s="122" t="s">
        <v>367</v>
      </c>
      <c r="C479" s="123" t="str">
        <f>VLOOKUP(Table13[[#This Row],[Substance]],'Reference data SID'!D:Q,14,FALSE)</f>
        <v>100.276.820</v>
      </c>
      <c r="D479" s="122" t="s">
        <v>530</v>
      </c>
      <c r="E479" s="124"/>
      <c r="F479" s="124"/>
      <c r="G479" s="124"/>
    </row>
    <row r="480" spans="1:7" ht="30" x14ac:dyDescent="0.25">
      <c r="A480" s="121">
        <v>2006</v>
      </c>
      <c r="B480" s="122" t="s">
        <v>367</v>
      </c>
      <c r="C480" s="123" t="str">
        <f>VLOOKUP(Table13[[#This Row],[Substance]],'Reference data SID'!D:Q,14,FALSE)</f>
        <v>100.276.820</v>
      </c>
      <c r="D480" s="122" t="s">
        <v>530</v>
      </c>
      <c r="E480" s="124"/>
      <c r="F480" s="124"/>
      <c r="G480" s="124"/>
    </row>
    <row r="481" spans="1:7" ht="30" x14ac:dyDescent="0.25">
      <c r="A481" s="121">
        <v>2007</v>
      </c>
      <c r="B481" s="122" t="s">
        <v>367</v>
      </c>
      <c r="C481" s="123" t="str">
        <f>VLOOKUP(Table13[[#This Row],[Substance]],'Reference data SID'!D:Q,14,FALSE)</f>
        <v>100.276.820</v>
      </c>
      <c r="D481" s="122" t="s">
        <v>530</v>
      </c>
      <c r="E481" s="124"/>
      <c r="F481" s="124"/>
      <c r="G481" s="124"/>
    </row>
    <row r="482" spans="1:7" ht="30" x14ac:dyDescent="0.25">
      <c r="A482" s="121">
        <v>2008</v>
      </c>
      <c r="B482" s="122" t="s">
        <v>367</v>
      </c>
      <c r="C482" s="123" t="str">
        <f>VLOOKUP(Table13[[#This Row],[Substance]],'Reference data SID'!D:Q,14,FALSE)</f>
        <v>100.276.820</v>
      </c>
      <c r="D482" s="122" t="s">
        <v>530</v>
      </c>
      <c r="E482" s="124"/>
      <c r="F482" s="124"/>
      <c r="G482" s="124"/>
    </row>
    <row r="483" spans="1:7" ht="30" x14ac:dyDescent="0.25">
      <c r="A483" s="121">
        <v>2009</v>
      </c>
      <c r="B483" s="122" t="s">
        <v>367</v>
      </c>
      <c r="C483" s="123" t="str">
        <f>VLOOKUP(Table13[[#This Row],[Substance]],'Reference data SID'!D:Q,14,FALSE)</f>
        <v>100.276.820</v>
      </c>
      <c r="D483" s="122" t="s">
        <v>530</v>
      </c>
      <c r="E483" s="124"/>
      <c r="F483" s="124"/>
      <c r="G483" s="124"/>
    </row>
    <row r="484" spans="1:7" ht="30" x14ac:dyDescent="0.25">
      <c r="A484" s="121">
        <v>2010</v>
      </c>
      <c r="B484" s="122" t="s">
        <v>367</v>
      </c>
      <c r="C484" s="123" t="str">
        <f>VLOOKUP(Table13[[#This Row],[Substance]],'Reference data SID'!D:Q,14,FALSE)</f>
        <v>100.276.820</v>
      </c>
      <c r="D484" s="122" t="s">
        <v>530</v>
      </c>
      <c r="E484" s="124"/>
      <c r="F484" s="124"/>
      <c r="G484" s="124"/>
    </row>
    <row r="485" spans="1:7" ht="30" x14ac:dyDescent="0.25">
      <c r="A485" s="121">
        <v>2011</v>
      </c>
      <c r="B485" s="122" t="s">
        <v>367</v>
      </c>
      <c r="C485" s="123" t="str">
        <f>VLOOKUP(Table13[[#This Row],[Substance]],'Reference data SID'!D:Q,14,FALSE)</f>
        <v>100.276.820</v>
      </c>
      <c r="D485" s="122" t="s">
        <v>530</v>
      </c>
      <c r="E485" s="124"/>
      <c r="F485" s="124"/>
      <c r="G485" s="124"/>
    </row>
    <row r="486" spans="1:7" ht="30" x14ac:dyDescent="0.25">
      <c r="A486" s="121">
        <v>2012</v>
      </c>
      <c r="B486" s="122" t="s">
        <v>367</v>
      </c>
      <c r="C486" s="123" t="str">
        <f>VLOOKUP(Table13[[#This Row],[Substance]],'Reference data SID'!D:Q,14,FALSE)</f>
        <v>100.276.820</v>
      </c>
      <c r="D486" s="122" t="s">
        <v>530</v>
      </c>
      <c r="E486" s="124"/>
      <c r="F486" s="124"/>
      <c r="G486" s="124"/>
    </row>
    <row r="487" spans="1:7" ht="30" x14ac:dyDescent="0.25">
      <c r="A487" s="121">
        <v>2013</v>
      </c>
      <c r="B487" s="122" t="s">
        <v>367</v>
      </c>
      <c r="C487" s="123" t="str">
        <f>VLOOKUP(Table13[[#This Row],[Substance]],'Reference data SID'!D:Q,14,FALSE)</f>
        <v>100.276.820</v>
      </c>
      <c r="D487" s="122" t="s">
        <v>530</v>
      </c>
      <c r="E487" s="124"/>
      <c r="F487" s="124"/>
      <c r="G487" s="124"/>
    </row>
    <row r="488" spans="1:7" ht="30" x14ac:dyDescent="0.25">
      <c r="A488" s="121">
        <v>2014</v>
      </c>
      <c r="B488" s="122" t="s">
        <v>367</v>
      </c>
      <c r="C488" s="123" t="str">
        <f>VLOOKUP(Table13[[#This Row],[Substance]],'Reference data SID'!D:Q,14,FALSE)</f>
        <v>100.276.820</v>
      </c>
      <c r="D488" s="122" t="s">
        <v>530</v>
      </c>
      <c r="E488" s="124"/>
      <c r="F488" s="124"/>
      <c r="G488" s="124"/>
    </row>
    <row r="489" spans="1:7" ht="30" x14ac:dyDescent="0.25">
      <c r="A489" s="121">
        <v>2015</v>
      </c>
      <c r="B489" s="122" t="s">
        <v>367</v>
      </c>
      <c r="C489" s="123" t="str">
        <f>VLOOKUP(Table13[[#This Row],[Substance]],'Reference data SID'!D:Q,14,FALSE)</f>
        <v>100.276.820</v>
      </c>
      <c r="D489" s="122" t="s">
        <v>530</v>
      </c>
      <c r="E489" s="124"/>
      <c r="F489" s="124"/>
      <c r="G489" s="124"/>
    </row>
    <row r="490" spans="1:7" ht="30" x14ac:dyDescent="0.25">
      <c r="A490" s="121">
        <v>2016</v>
      </c>
      <c r="B490" s="122" t="s">
        <v>367</v>
      </c>
      <c r="C490" s="123" t="str">
        <f>VLOOKUP(Table13[[#This Row],[Substance]],'Reference data SID'!D:Q,14,FALSE)</f>
        <v>100.276.820</v>
      </c>
      <c r="D490" s="122" t="s">
        <v>530</v>
      </c>
      <c r="E490" s="124"/>
      <c r="F490" s="124"/>
      <c r="G490" s="124"/>
    </row>
    <row r="491" spans="1:7" ht="30" x14ac:dyDescent="0.25">
      <c r="A491" s="121">
        <v>2017</v>
      </c>
      <c r="B491" s="122" t="s">
        <v>367</v>
      </c>
      <c r="C491" s="123" t="str">
        <f>VLOOKUP(Table13[[#This Row],[Substance]],'Reference data SID'!D:Q,14,FALSE)</f>
        <v>100.276.820</v>
      </c>
      <c r="D491" s="122" t="s">
        <v>530</v>
      </c>
      <c r="E491" s="124"/>
      <c r="F491" s="124"/>
      <c r="G491" s="124"/>
    </row>
    <row r="492" spans="1:7" ht="30" x14ac:dyDescent="0.25">
      <c r="A492" s="121">
        <v>2018</v>
      </c>
      <c r="B492" s="122" t="s">
        <v>367</v>
      </c>
      <c r="C492" s="123" t="str">
        <f>VLOOKUP(Table13[[#This Row],[Substance]],'Reference data SID'!D:Q,14,FALSE)</f>
        <v>100.276.820</v>
      </c>
      <c r="D492" s="122" t="s">
        <v>530</v>
      </c>
      <c r="E492" s="124"/>
      <c r="F492" s="124"/>
      <c r="G492" s="124"/>
    </row>
    <row r="493" spans="1:7" ht="30" x14ac:dyDescent="0.25">
      <c r="A493" s="121">
        <v>2019</v>
      </c>
      <c r="B493" s="122" t="s">
        <v>367</v>
      </c>
      <c r="C493" s="123" t="str">
        <f>VLOOKUP(Table13[[#This Row],[Substance]],'Reference data SID'!D:Q,14,FALSE)</f>
        <v>100.276.820</v>
      </c>
      <c r="D493" s="122" t="s">
        <v>530</v>
      </c>
      <c r="E493" s="124"/>
      <c r="F493" s="124"/>
      <c r="G493" s="124"/>
    </row>
    <row r="494" spans="1:7" ht="30" x14ac:dyDescent="0.25">
      <c r="A494" s="121">
        <v>2020</v>
      </c>
      <c r="B494" s="122" t="s">
        <v>367</v>
      </c>
      <c r="C494" s="123" t="str">
        <f>VLOOKUP(Table13[[#This Row],[Substance]],'Reference data SID'!D:Q,14,FALSE)</f>
        <v>100.276.820</v>
      </c>
      <c r="D494" s="122" t="s">
        <v>530</v>
      </c>
      <c r="E494" s="124"/>
      <c r="F494" s="124"/>
      <c r="G494" s="124"/>
    </row>
    <row r="495" spans="1:7" ht="30" x14ac:dyDescent="0.25">
      <c r="A495" s="121">
        <v>2021</v>
      </c>
      <c r="B495" s="122" t="s">
        <v>367</v>
      </c>
      <c r="C495" s="123" t="str">
        <f>VLOOKUP(Table13[[#This Row],[Substance]],'Reference data SID'!D:Q,14,FALSE)</f>
        <v>100.276.820</v>
      </c>
      <c r="D495" s="122" t="s">
        <v>530</v>
      </c>
      <c r="E495" s="124"/>
      <c r="F495" s="124"/>
      <c r="G495" s="124"/>
    </row>
    <row r="496" spans="1:7" ht="30" x14ac:dyDescent="0.25">
      <c r="A496" s="121">
        <v>2022</v>
      </c>
      <c r="B496" s="122" t="s">
        <v>367</v>
      </c>
      <c r="C496" s="123" t="str">
        <f>VLOOKUP(Table13[[#This Row],[Substance]],'Reference data SID'!D:Q,14,FALSE)</f>
        <v>100.276.820</v>
      </c>
      <c r="D496" s="122" t="s">
        <v>530</v>
      </c>
      <c r="E496" s="124"/>
      <c r="F496" s="124"/>
      <c r="G496" s="124"/>
    </row>
    <row r="497" spans="1:7" ht="30" x14ac:dyDescent="0.25">
      <c r="A497" s="121">
        <v>2023</v>
      </c>
      <c r="B497" s="122" t="s">
        <v>367</v>
      </c>
      <c r="C497" s="123" t="str">
        <f>VLOOKUP(Table13[[#This Row],[Substance]],'Reference data SID'!D:Q,14,FALSE)</f>
        <v>100.276.820</v>
      </c>
      <c r="D497" s="122" t="s">
        <v>530</v>
      </c>
      <c r="E497" s="124"/>
      <c r="F497" s="124"/>
      <c r="G497" s="124"/>
    </row>
    <row r="498" spans="1:7" ht="30" x14ac:dyDescent="0.25">
      <c r="A498" s="121">
        <v>2024</v>
      </c>
      <c r="B498" s="122" t="s">
        <v>367</v>
      </c>
      <c r="C498" s="123" t="str">
        <f>VLOOKUP(Table13[[#This Row],[Substance]],'Reference data SID'!D:Q,14,FALSE)</f>
        <v>100.276.820</v>
      </c>
      <c r="D498" s="122" t="s">
        <v>530</v>
      </c>
      <c r="E498" s="124"/>
      <c r="F498" s="124"/>
      <c r="G498" s="124"/>
    </row>
    <row r="499" spans="1:7" ht="30" x14ac:dyDescent="0.25">
      <c r="A499" s="121">
        <v>2025</v>
      </c>
      <c r="B499" s="122" t="s">
        <v>367</v>
      </c>
      <c r="C499" s="123" t="str">
        <f>VLOOKUP(Table13[[#This Row],[Substance]],'Reference data SID'!D:Q,14,FALSE)</f>
        <v>100.276.820</v>
      </c>
      <c r="D499" s="122" t="s">
        <v>530</v>
      </c>
      <c r="E499" s="124"/>
      <c r="F499" s="124"/>
      <c r="G499" s="124"/>
    </row>
    <row r="500" spans="1:7" ht="30" x14ac:dyDescent="0.25">
      <c r="A500" s="121">
        <v>2026</v>
      </c>
      <c r="B500" s="122" t="s">
        <v>367</v>
      </c>
      <c r="C500" s="123" t="str">
        <f>VLOOKUP(Table13[[#This Row],[Substance]],'Reference data SID'!D:Q,14,FALSE)</f>
        <v>100.276.820</v>
      </c>
      <c r="D500" s="122" t="s">
        <v>530</v>
      </c>
      <c r="E500" s="124"/>
      <c r="F500" s="124"/>
      <c r="G500" s="124"/>
    </row>
    <row r="501" spans="1:7" ht="30" x14ac:dyDescent="0.25">
      <c r="A501" s="121">
        <v>2027</v>
      </c>
      <c r="B501" s="122" t="s">
        <v>367</v>
      </c>
      <c r="C501" s="123" t="str">
        <f>VLOOKUP(Table13[[#This Row],[Substance]],'Reference data SID'!D:Q,14,FALSE)</f>
        <v>100.276.820</v>
      </c>
      <c r="D501" s="122" t="s">
        <v>530</v>
      </c>
      <c r="E501" s="124"/>
      <c r="F501" s="124"/>
      <c r="G501" s="124"/>
    </row>
    <row r="502" spans="1:7" ht="30" x14ac:dyDescent="0.25">
      <c r="A502" s="121">
        <v>2028</v>
      </c>
      <c r="B502" s="122" t="s">
        <v>367</v>
      </c>
      <c r="C502" s="123" t="str">
        <f>VLOOKUP(Table13[[#This Row],[Substance]],'Reference data SID'!D:Q,14,FALSE)</f>
        <v>100.276.820</v>
      </c>
      <c r="D502" s="122" t="s">
        <v>530</v>
      </c>
      <c r="E502" s="124"/>
      <c r="F502" s="124"/>
      <c r="G502" s="124"/>
    </row>
    <row r="503" spans="1:7" ht="30" x14ac:dyDescent="0.25">
      <c r="A503" s="121">
        <v>2029</v>
      </c>
      <c r="B503" s="122" t="s">
        <v>367</v>
      </c>
      <c r="C503" s="123" t="str">
        <f>VLOOKUP(Table13[[#This Row],[Substance]],'Reference data SID'!D:Q,14,FALSE)</f>
        <v>100.276.820</v>
      </c>
      <c r="D503" s="122" t="s">
        <v>530</v>
      </c>
      <c r="E503" s="124"/>
      <c r="F503" s="124"/>
      <c r="G503" s="124"/>
    </row>
    <row r="504" spans="1:7" ht="30" x14ac:dyDescent="0.25">
      <c r="A504" s="121">
        <v>2030</v>
      </c>
      <c r="B504" s="122" t="s">
        <v>367</v>
      </c>
      <c r="C504" s="123" t="str">
        <f>VLOOKUP(Table13[[#This Row],[Substance]],'Reference data SID'!D:Q,14,FALSE)</f>
        <v>100.276.820</v>
      </c>
      <c r="D504" s="122" t="s">
        <v>530</v>
      </c>
      <c r="E504" s="124"/>
      <c r="F504" s="124"/>
      <c r="G504" s="124"/>
    </row>
    <row r="505" spans="1:7" ht="30" x14ac:dyDescent="0.25">
      <c r="A505" s="121">
        <v>2031</v>
      </c>
      <c r="B505" s="125" t="s">
        <v>367</v>
      </c>
      <c r="C505" s="126" t="str">
        <f>VLOOKUP(Table13[[#This Row],[Substance]],'Reference data SID'!D:Q,14,FALSE)</f>
        <v>100.276.820</v>
      </c>
      <c r="D505" s="125" t="s">
        <v>530</v>
      </c>
      <c r="E505" s="127"/>
      <c r="F505" s="124"/>
      <c r="G505" s="127"/>
    </row>
    <row r="506" spans="1:7" ht="30" x14ac:dyDescent="0.25">
      <c r="A506" s="128">
        <v>2032</v>
      </c>
      <c r="B506" s="125" t="s">
        <v>367</v>
      </c>
      <c r="C506" s="126" t="str">
        <f>VLOOKUP(Table13[[#This Row],[Substance]],'Reference data SID'!D:Q,14,FALSE)</f>
        <v>100.276.820</v>
      </c>
      <c r="D506" s="125" t="s">
        <v>530</v>
      </c>
      <c r="E506" s="127"/>
      <c r="F506" s="124"/>
      <c r="G506" s="127"/>
    </row>
    <row r="507" spans="1:7" ht="30" x14ac:dyDescent="0.25">
      <c r="A507" s="128">
        <v>2033</v>
      </c>
      <c r="B507" s="125" t="s">
        <v>367</v>
      </c>
      <c r="C507" s="126" t="str">
        <f>VLOOKUP(Table13[[#This Row],[Substance]],'Reference data SID'!D:Q,14,FALSE)</f>
        <v>100.276.820</v>
      </c>
      <c r="D507" s="125" t="s">
        <v>530</v>
      </c>
      <c r="E507" s="127"/>
      <c r="F507" s="124"/>
      <c r="G507" s="127"/>
    </row>
    <row r="508" spans="1:7" ht="30" x14ac:dyDescent="0.25">
      <c r="A508" s="128">
        <v>2034</v>
      </c>
      <c r="B508" s="125" t="s">
        <v>367</v>
      </c>
      <c r="C508" s="126" t="str">
        <f>VLOOKUP(Table13[[#This Row],[Substance]],'Reference data SID'!D:Q,14,FALSE)</f>
        <v>100.276.820</v>
      </c>
      <c r="D508" s="125" t="s">
        <v>530</v>
      </c>
      <c r="E508" s="127"/>
      <c r="F508" s="124"/>
      <c r="G508" s="127"/>
    </row>
    <row r="509" spans="1:7" ht="30" x14ac:dyDescent="0.25">
      <c r="A509" s="128">
        <v>2035</v>
      </c>
      <c r="B509" s="125" t="s">
        <v>367</v>
      </c>
      <c r="C509" s="126" t="str">
        <f>VLOOKUP(Table13[[#This Row],[Substance]],'Reference data SID'!D:Q,14,FALSE)</f>
        <v>100.276.820</v>
      </c>
      <c r="D509" s="125" t="s">
        <v>530</v>
      </c>
      <c r="E509" s="127"/>
      <c r="F509" s="124"/>
      <c r="G509" s="127"/>
    </row>
    <row r="510" spans="1:7" ht="30" x14ac:dyDescent="0.25">
      <c r="A510" s="121">
        <v>1990</v>
      </c>
      <c r="B510" s="122" t="s">
        <v>367</v>
      </c>
      <c r="C510" s="123" t="str">
        <f>VLOOKUP(Table13[[#This Row],[Substance]],'Reference data SID'!D:Q,14,FALSE)</f>
        <v>100.276.820</v>
      </c>
      <c r="D510" s="122" t="s">
        <v>531</v>
      </c>
      <c r="E510" s="124"/>
      <c r="F510" s="124"/>
      <c r="G510" s="124"/>
    </row>
    <row r="511" spans="1:7" ht="30" x14ac:dyDescent="0.25">
      <c r="A511" s="121">
        <v>1991</v>
      </c>
      <c r="B511" s="122" t="s">
        <v>367</v>
      </c>
      <c r="C511" s="123" t="str">
        <f>VLOOKUP(Table13[[#This Row],[Substance]],'Reference data SID'!D:Q,14,FALSE)</f>
        <v>100.276.820</v>
      </c>
      <c r="D511" s="122" t="s">
        <v>531</v>
      </c>
      <c r="E511" s="124"/>
      <c r="F511" s="124"/>
      <c r="G511" s="124"/>
    </row>
    <row r="512" spans="1:7" ht="30" x14ac:dyDescent="0.25">
      <c r="A512" s="121">
        <v>1992</v>
      </c>
      <c r="B512" s="122" t="s">
        <v>367</v>
      </c>
      <c r="C512" s="123" t="str">
        <f>VLOOKUP(Table13[[#This Row],[Substance]],'Reference data SID'!D:Q,14,FALSE)</f>
        <v>100.276.820</v>
      </c>
      <c r="D512" s="122" t="s">
        <v>531</v>
      </c>
      <c r="E512" s="124"/>
      <c r="F512" s="124"/>
      <c r="G512" s="124"/>
    </row>
    <row r="513" spans="1:7" ht="30" x14ac:dyDescent="0.25">
      <c r="A513" s="121">
        <v>1993</v>
      </c>
      <c r="B513" s="122" t="s">
        <v>367</v>
      </c>
      <c r="C513" s="123" t="str">
        <f>VLOOKUP(Table13[[#This Row],[Substance]],'Reference data SID'!D:Q,14,FALSE)</f>
        <v>100.276.820</v>
      </c>
      <c r="D513" s="122" t="s">
        <v>531</v>
      </c>
      <c r="E513" s="124"/>
      <c r="F513" s="124"/>
      <c r="G513" s="124"/>
    </row>
    <row r="514" spans="1:7" ht="30" x14ac:dyDescent="0.25">
      <c r="A514" s="121">
        <v>1994</v>
      </c>
      <c r="B514" s="122" t="s">
        <v>367</v>
      </c>
      <c r="C514" s="123" t="str">
        <f>VLOOKUP(Table13[[#This Row],[Substance]],'Reference data SID'!D:Q,14,FALSE)</f>
        <v>100.276.820</v>
      </c>
      <c r="D514" s="122" t="s">
        <v>531</v>
      </c>
      <c r="E514" s="124"/>
      <c r="F514" s="124"/>
      <c r="G514" s="124"/>
    </row>
    <row r="515" spans="1:7" ht="30" x14ac:dyDescent="0.25">
      <c r="A515" s="121">
        <v>1995</v>
      </c>
      <c r="B515" s="122" t="s">
        <v>367</v>
      </c>
      <c r="C515" s="123" t="str">
        <f>VLOOKUP(Table13[[#This Row],[Substance]],'Reference data SID'!D:Q,14,FALSE)</f>
        <v>100.276.820</v>
      </c>
      <c r="D515" s="122" t="s">
        <v>531</v>
      </c>
      <c r="E515" s="124"/>
      <c r="F515" s="124"/>
      <c r="G515" s="124"/>
    </row>
    <row r="516" spans="1:7" ht="30" x14ac:dyDescent="0.25">
      <c r="A516" s="121">
        <v>1996</v>
      </c>
      <c r="B516" s="122" t="s">
        <v>367</v>
      </c>
      <c r="C516" s="123" t="str">
        <f>VLOOKUP(Table13[[#This Row],[Substance]],'Reference data SID'!D:Q,14,FALSE)</f>
        <v>100.276.820</v>
      </c>
      <c r="D516" s="122" t="s">
        <v>531</v>
      </c>
      <c r="E516" s="124"/>
      <c r="F516" s="124"/>
      <c r="G516" s="124"/>
    </row>
    <row r="517" spans="1:7" ht="30" x14ac:dyDescent="0.25">
      <c r="A517" s="121">
        <v>1997</v>
      </c>
      <c r="B517" s="122" t="s">
        <v>367</v>
      </c>
      <c r="C517" s="123" t="str">
        <f>VLOOKUP(Table13[[#This Row],[Substance]],'Reference data SID'!D:Q,14,FALSE)</f>
        <v>100.276.820</v>
      </c>
      <c r="D517" s="122" t="s">
        <v>531</v>
      </c>
      <c r="E517" s="124"/>
      <c r="F517" s="124"/>
      <c r="G517" s="124"/>
    </row>
    <row r="518" spans="1:7" ht="30" x14ac:dyDescent="0.25">
      <c r="A518" s="121">
        <v>1998</v>
      </c>
      <c r="B518" s="122" t="s">
        <v>367</v>
      </c>
      <c r="C518" s="123" t="str">
        <f>VLOOKUP(Table13[[#This Row],[Substance]],'Reference data SID'!D:Q,14,FALSE)</f>
        <v>100.276.820</v>
      </c>
      <c r="D518" s="122" t="s">
        <v>531</v>
      </c>
      <c r="E518" s="124"/>
      <c r="F518" s="124"/>
      <c r="G518" s="124"/>
    </row>
    <row r="519" spans="1:7" ht="30" x14ac:dyDescent="0.25">
      <c r="A519" s="121">
        <v>1999</v>
      </c>
      <c r="B519" s="122" t="s">
        <v>367</v>
      </c>
      <c r="C519" s="123" t="str">
        <f>VLOOKUP(Table13[[#This Row],[Substance]],'Reference data SID'!D:Q,14,FALSE)</f>
        <v>100.276.820</v>
      </c>
      <c r="D519" s="122" t="s">
        <v>531</v>
      </c>
      <c r="E519" s="124"/>
      <c r="F519" s="124"/>
      <c r="G519" s="124"/>
    </row>
    <row r="520" spans="1:7" ht="30" x14ac:dyDescent="0.25">
      <c r="A520" s="121">
        <v>2000</v>
      </c>
      <c r="B520" s="122" t="s">
        <v>367</v>
      </c>
      <c r="C520" s="123" t="str">
        <f>VLOOKUP(Table13[[#This Row],[Substance]],'Reference data SID'!D:Q,14,FALSE)</f>
        <v>100.276.820</v>
      </c>
      <c r="D520" s="122" t="s">
        <v>531</v>
      </c>
      <c r="E520" s="124"/>
      <c r="F520" s="124"/>
      <c r="G520" s="124"/>
    </row>
    <row r="521" spans="1:7" ht="30" x14ac:dyDescent="0.25">
      <c r="A521" s="121">
        <v>2001</v>
      </c>
      <c r="B521" s="122" t="s">
        <v>367</v>
      </c>
      <c r="C521" s="123" t="str">
        <f>VLOOKUP(Table13[[#This Row],[Substance]],'Reference data SID'!D:Q,14,FALSE)</f>
        <v>100.276.820</v>
      </c>
      <c r="D521" s="122" t="s">
        <v>531</v>
      </c>
      <c r="E521" s="124"/>
      <c r="F521" s="124"/>
      <c r="G521" s="124"/>
    </row>
    <row r="522" spans="1:7" ht="30" x14ac:dyDescent="0.25">
      <c r="A522" s="121">
        <v>2002</v>
      </c>
      <c r="B522" s="122" t="s">
        <v>367</v>
      </c>
      <c r="C522" s="123" t="str">
        <f>VLOOKUP(Table13[[#This Row],[Substance]],'Reference data SID'!D:Q,14,FALSE)</f>
        <v>100.276.820</v>
      </c>
      <c r="D522" s="122" t="s">
        <v>531</v>
      </c>
      <c r="E522" s="124"/>
      <c r="F522" s="124"/>
      <c r="G522" s="124"/>
    </row>
    <row r="523" spans="1:7" ht="30" x14ac:dyDescent="0.25">
      <c r="A523" s="121">
        <v>2003</v>
      </c>
      <c r="B523" s="122" t="s">
        <v>367</v>
      </c>
      <c r="C523" s="123" t="str">
        <f>VLOOKUP(Table13[[#This Row],[Substance]],'Reference data SID'!D:Q,14,FALSE)</f>
        <v>100.276.820</v>
      </c>
      <c r="D523" s="122" t="s">
        <v>531</v>
      </c>
      <c r="E523" s="124"/>
      <c r="F523" s="124"/>
      <c r="G523" s="124"/>
    </row>
    <row r="524" spans="1:7" ht="30" x14ac:dyDescent="0.25">
      <c r="A524" s="121">
        <v>2004</v>
      </c>
      <c r="B524" s="122" t="s">
        <v>367</v>
      </c>
      <c r="C524" s="123" t="str">
        <f>VLOOKUP(Table13[[#This Row],[Substance]],'Reference data SID'!D:Q,14,FALSE)</f>
        <v>100.276.820</v>
      </c>
      <c r="D524" s="122" t="s">
        <v>531</v>
      </c>
      <c r="E524" s="124"/>
      <c r="F524" s="124"/>
      <c r="G524" s="124"/>
    </row>
    <row r="525" spans="1:7" ht="30" x14ac:dyDescent="0.25">
      <c r="A525" s="121">
        <v>2005</v>
      </c>
      <c r="B525" s="122" t="s">
        <v>367</v>
      </c>
      <c r="C525" s="123" t="str">
        <f>VLOOKUP(Table13[[#This Row],[Substance]],'Reference data SID'!D:Q,14,FALSE)</f>
        <v>100.276.820</v>
      </c>
      <c r="D525" s="122" t="s">
        <v>531</v>
      </c>
      <c r="E525" s="124"/>
      <c r="F525" s="124"/>
      <c r="G525" s="124"/>
    </row>
    <row r="526" spans="1:7" ht="30" x14ac:dyDescent="0.25">
      <c r="A526" s="121">
        <v>2006</v>
      </c>
      <c r="B526" s="122" t="s">
        <v>367</v>
      </c>
      <c r="C526" s="123" t="str">
        <f>VLOOKUP(Table13[[#This Row],[Substance]],'Reference data SID'!D:Q,14,FALSE)</f>
        <v>100.276.820</v>
      </c>
      <c r="D526" s="122" t="s">
        <v>531</v>
      </c>
      <c r="E526" s="124"/>
      <c r="F526" s="124"/>
      <c r="G526" s="124"/>
    </row>
    <row r="527" spans="1:7" ht="30" x14ac:dyDescent="0.25">
      <c r="A527" s="121">
        <v>2007</v>
      </c>
      <c r="B527" s="122" t="s">
        <v>367</v>
      </c>
      <c r="C527" s="123" t="str">
        <f>VLOOKUP(Table13[[#This Row],[Substance]],'Reference data SID'!D:Q,14,FALSE)</f>
        <v>100.276.820</v>
      </c>
      <c r="D527" s="122" t="s">
        <v>531</v>
      </c>
      <c r="E527" s="124"/>
      <c r="F527" s="124"/>
      <c r="G527" s="124"/>
    </row>
    <row r="528" spans="1:7" ht="30" x14ac:dyDescent="0.25">
      <c r="A528" s="121">
        <v>2008</v>
      </c>
      <c r="B528" s="122" t="s">
        <v>367</v>
      </c>
      <c r="C528" s="123" t="str">
        <f>VLOOKUP(Table13[[#This Row],[Substance]],'Reference data SID'!D:Q,14,FALSE)</f>
        <v>100.276.820</v>
      </c>
      <c r="D528" s="122" t="s">
        <v>531</v>
      </c>
      <c r="E528" s="124"/>
      <c r="F528" s="124"/>
      <c r="G528" s="124"/>
    </row>
    <row r="529" spans="1:7" ht="30" x14ac:dyDescent="0.25">
      <c r="A529" s="121">
        <v>2009</v>
      </c>
      <c r="B529" s="122" t="s">
        <v>367</v>
      </c>
      <c r="C529" s="123" t="str">
        <f>VLOOKUP(Table13[[#This Row],[Substance]],'Reference data SID'!D:Q,14,FALSE)</f>
        <v>100.276.820</v>
      </c>
      <c r="D529" s="122" t="s">
        <v>531</v>
      </c>
      <c r="E529" s="124"/>
      <c r="F529" s="124"/>
      <c r="G529" s="124"/>
    </row>
    <row r="530" spans="1:7" ht="30" x14ac:dyDescent="0.25">
      <c r="A530" s="121">
        <v>2010</v>
      </c>
      <c r="B530" s="122" t="s">
        <v>367</v>
      </c>
      <c r="C530" s="123" t="str">
        <f>VLOOKUP(Table13[[#This Row],[Substance]],'Reference data SID'!D:Q,14,FALSE)</f>
        <v>100.276.820</v>
      </c>
      <c r="D530" s="122" t="s">
        <v>531</v>
      </c>
      <c r="E530" s="124"/>
      <c r="F530" s="124"/>
      <c r="G530" s="124"/>
    </row>
    <row r="531" spans="1:7" ht="30" x14ac:dyDescent="0.25">
      <c r="A531" s="121">
        <v>2011</v>
      </c>
      <c r="B531" s="122" t="s">
        <v>367</v>
      </c>
      <c r="C531" s="123" t="str">
        <f>VLOOKUP(Table13[[#This Row],[Substance]],'Reference data SID'!D:Q,14,FALSE)</f>
        <v>100.276.820</v>
      </c>
      <c r="D531" s="122" t="s">
        <v>531</v>
      </c>
      <c r="E531" s="124"/>
      <c r="F531" s="124"/>
      <c r="G531" s="124"/>
    </row>
    <row r="532" spans="1:7" ht="30" x14ac:dyDescent="0.25">
      <c r="A532" s="121">
        <v>2012</v>
      </c>
      <c r="B532" s="122" t="s">
        <v>367</v>
      </c>
      <c r="C532" s="123" t="str">
        <f>VLOOKUP(Table13[[#This Row],[Substance]],'Reference data SID'!D:Q,14,FALSE)</f>
        <v>100.276.820</v>
      </c>
      <c r="D532" s="122" t="s">
        <v>531</v>
      </c>
      <c r="E532" s="124"/>
      <c r="F532" s="124"/>
      <c r="G532" s="124"/>
    </row>
    <row r="533" spans="1:7" ht="30" x14ac:dyDescent="0.25">
      <c r="A533" s="121">
        <v>2013</v>
      </c>
      <c r="B533" s="122" t="s">
        <v>367</v>
      </c>
      <c r="C533" s="123" t="str">
        <f>VLOOKUP(Table13[[#This Row],[Substance]],'Reference data SID'!D:Q,14,FALSE)</f>
        <v>100.276.820</v>
      </c>
      <c r="D533" s="122" t="s">
        <v>531</v>
      </c>
      <c r="E533" s="124"/>
      <c r="F533" s="124"/>
      <c r="G533" s="124"/>
    </row>
    <row r="534" spans="1:7" ht="30" x14ac:dyDescent="0.25">
      <c r="A534" s="121">
        <v>2014</v>
      </c>
      <c r="B534" s="122" t="s">
        <v>367</v>
      </c>
      <c r="C534" s="123" t="str">
        <f>VLOOKUP(Table13[[#This Row],[Substance]],'Reference data SID'!D:Q,14,FALSE)</f>
        <v>100.276.820</v>
      </c>
      <c r="D534" s="122" t="s">
        <v>531</v>
      </c>
      <c r="E534" s="124"/>
      <c r="F534" s="124"/>
      <c r="G534" s="124"/>
    </row>
    <row r="535" spans="1:7" ht="30" x14ac:dyDescent="0.25">
      <c r="A535" s="121">
        <v>2015</v>
      </c>
      <c r="B535" s="122" t="s">
        <v>367</v>
      </c>
      <c r="C535" s="123" t="str">
        <f>VLOOKUP(Table13[[#This Row],[Substance]],'Reference data SID'!D:Q,14,FALSE)</f>
        <v>100.276.820</v>
      </c>
      <c r="D535" s="122" t="s">
        <v>531</v>
      </c>
      <c r="E535" s="124"/>
      <c r="F535" s="124"/>
      <c r="G535" s="124"/>
    </row>
    <row r="536" spans="1:7" ht="30" x14ac:dyDescent="0.25">
      <c r="A536" s="121">
        <v>2016</v>
      </c>
      <c r="B536" s="122" t="s">
        <v>367</v>
      </c>
      <c r="C536" s="123" t="str">
        <f>VLOOKUP(Table13[[#This Row],[Substance]],'Reference data SID'!D:Q,14,FALSE)</f>
        <v>100.276.820</v>
      </c>
      <c r="D536" s="122" t="s">
        <v>531</v>
      </c>
      <c r="E536" s="124"/>
      <c r="F536" s="124"/>
      <c r="G536" s="124"/>
    </row>
    <row r="537" spans="1:7" ht="30" x14ac:dyDescent="0.25">
      <c r="A537" s="121">
        <v>2017</v>
      </c>
      <c r="B537" s="122" t="s">
        <v>367</v>
      </c>
      <c r="C537" s="123" t="str">
        <f>VLOOKUP(Table13[[#This Row],[Substance]],'Reference data SID'!D:Q,14,FALSE)</f>
        <v>100.276.820</v>
      </c>
      <c r="D537" s="122" t="s">
        <v>531</v>
      </c>
      <c r="E537" s="124"/>
      <c r="F537" s="124"/>
      <c r="G537" s="124"/>
    </row>
    <row r="538" spans="1:7" ht="30" x14ac:dyDescent="0.25">
      <c r="A538" s="121">
        <v>2018</v>
      </c>
      <c r="B538" s="122" t="s">
        <v>367</v>
      </c>
      <c r="C538" s="123" t="str">
        <f>VLOOKUP(Table13[[#This Row],[Substance]],'Reference data SID'!D:Q,14,FALSE)</f>
        <v>100.276.820</v>
      </c>
      <c r="D538" s="122" t="s">
        <v>531</v>
      </c>
      <c r="E538" s="124"/>
      <c r="F538" s="124"/>
      <c r="G538" s="124"/>
    </row>
    <row r="539" spans="1:7" ht="30" x14ac:dyDescent="0.25">
      <c r="A539" s="121">
        <v>2019</v>
      </c>
      <c r="B539" s="122" t="s">
        <v>367</v>
      </c>
      <c r="C539" s="123" t="str">
        <f>VLOOKUP(Table13[[#This Row],[Substance]],'Reference data SID'!D:Q,14,FALSE)</f>
        <v>100.276.820</v>
      </c>
      <c r="D539" s="122" t="s">
        <v>531</v>
      </c>
      <c r="E539" s="124"/>
      <c r="F539" s="124"/>
      <c r="G539" s="124"/>
    </row>
    <row r="540" spans="1:7" ht="30" x14ac:dyDescent="0.25">
      <c r="A540" s="121">
        <v>2020</v>
      </c>
      <c r="B540" s="122" t="s">
        <v>367</v>
      </c>
      <c r="C540" s="123" t="str">
        <f>VLOOKUP(Table13[[#This Row],[Substance]],'Reference data SID'!D:Q,14,FALSE)</f>
        <v>100.276.820</v>
      </c>
      <c r="D540" s="122" t="s">
        <v>531</v>
      </c>
      <c r="E540" s="124"/>
      <c r="F540" s="124"/>
      <c r="G540" s="124"/>
    </row>
    <row r="541" spans="1:7" ht="30" x14ac:dyDescent="0.25">
      <c r="A541" s="121">
        <v>2021</v>
      </c>
      <c r="B541" s="122" t="s">
        <v>367</v>
      </c>
      <c r="C541" s="123" t="str">
        <f>VLOOKUP(Table13[[#This Row],[Substance]],'Reference data SID'!D:Q,14,FALSE)</f>
        <v>100.276.820</v>
      </c>
      <c r="D541" s="122" t="s">
        <v>531</v>
      </c>
      <c r="E541" s="124"/>
      <c r="F541" s="124"/>
      <c r="G541" s="124"/>
    </row>
    <row r="542" spans="1:7" ht="30" x14ac:dyDescent="0.25">
      <c r="A542" s="121">
        <v>2022</v>
      </c>
      <c r="B542" s="122" t="s">
        <v>367</v>
      </c>
      <c r="C542" s="123" t="str">
        <f>VLOOKUP(Table13[[#This Row],[Substance]],'Reference data SID'!D:Q,14,FALSE)</f>
        <v>100.276.820</v>
      </c>
      <c r="D542" s="122" t="s">
        <v>531</v>
      </c>
      <c r="E542" s="124"/>
      <c r="F542" s="124"/>
      <c r="G542" s="124"/>
    </row>
    <row r="543" spans="1:7" ht="30" x14ac:dyDescent="0.25">
      <c r="A543" s="121">
        <v>2023</v>
      </c>
      <c r="B543" s="122" t="s">
        <v>367</v>
      </c>
      <c r="C543" s="123" t="str">
        <f>VLOOKUP(Table13[[#This Row],[Substance]],'Reference data SID'!D:Q,14,FALSE)</f>
        <v>100.276.820</v>
      </c>
      <c r="D543" s="122" t="s">
        <v>531</v>
      </c>
      <c r="E543" s="124"/>
      <c r="F543" s="124"/>
      <c r="G543" s="124"/>
    </row>
    <row r="544" spans="1:7" ht="30" x14ac:dyDescent="0.25">
      <c r="A544" s="121">
        <v>2024</v>
      </c>
      <c r="B544" s="122" t="s">
        <v>367</v>
      </c>
      <c r="C544" s="123" t="str">
        <f>VLOOKUP(Table13[[#This Row],[Substance]],'Reference data SID'!D:Q,14,FALSE)</f>
        <v>100.276.820</v>
      </c>
      <c r="D544" s="122" t="s">
        <v>531</v>
      </c>
      <c r="E544" s="124"/>
      <c r="F544" s="124"/>
      <c r="G544" s="124"/>
    </row>
    <row r="545" spans="1:7" ht="30" x14ac:dyDescent="0.25">
      <c r="A545" s="121">
        <v>2025</v>
      </c>
      <c r="B545" s="122" t="s">
        <v>367</v>
      </c>
      <c r="C545" s="123" t="str">
        <f>VLOOKUP(Table13[[#This Row],[Substance]],'Reference data SID'!D:Q,14,FALSE)</f>
        <v>100.276.820</v>
      </c>
      <c r="D545" s="122" t="s">
        <v>531</v>
      </c>
      <c r="E545" s="124"/>
      <c r="F545" s="124"/>
      <c r="G545" s="124"/>
    </row>
    <row r="546" spans="1:7" ht="30" x14ac:dyDescent="0.25">
      <c r="A546" s="121">
        <v>2026</v>
      </c>
      <c r="B546" s="122" t="s">
        <v>367</v>
      </c>
      <c r="C546" s="123" t="str">
        <f>VLOOKUP(Table13[[#This Row],[Substance]],'Reference data SID'!D:Q,14,FALSE)</f>
        <v>100.276.820</v>
      </c>
      <c r="D546" s="122" t="s">
        <v>531</v>
      </c>
      <c r="E546" s="124"/>
      <c r="F546" s="124"/>
      <c r="G546" s="124"/>
    </row>
    <row r="547" spans="1:7" ht="30" x14ac:dyDescent="0.25">
      <c r="A547" s="121">
        <v>2027</v>
      </c>
      <c r="B547" s="122" t="s">
        <v>367</v>
      </c>
      <c r="C547" s="123" t="str">
        <f>VLOOKUP(Table13[[#This Row],[Substance]],'Reference data SID'!D:Q,14,FALSE)</f>
        <v>100.276.820</v>
      </c>
      <c r="D547" s="122" t="s">
        <v>531</v>
      </c>
      <c r="E547" s="124"/>
      <c r="F547" s="124"/>
      <c r="G547" s="124"/>
    </row>
    <row r="548" spans="1:7" ht="30" x14ac:dyDescent="0.25">
      <c r="A548" s="121">
        <v>2028</v>
      </c>
      <c r="B548" s="122" t="s">
        <v>367</v>
      </c>
      <c r="C548" s="123" t="str">
        <f>VLOOKUP(Table13[[#This Row],[Substance]],'Reference data SID'!D:Q,14,FALSE)</f>
        <v>100.276.820</v>
      </c>
      <c r="D548" s="122" t="s">
        <v>531</v>
      </c>
      <c r="E548" s="124"/>
      <c r="F548" s="124"/>
      <c r="G548" s="124"/>
    </row>
    <row r="549" spans="1:7" ht="30" x14ac:dyDescent="0.25">
      <c r="A549" s="121">
        <v>2029</v>
      </c>
      <c r="B549" s="122" t="s">
        <v>367</v>
      </c>
      <c r="C549" s="123" t="str">
        <f>VLOOKUP(Table13[[#This Row],[Substance]],'Reference data SID'!D:Q,14,FALSE)</f>
        <v>100.276.820</v>
      </c>
      <c r="D549" s="122" t="s">
        <v>531</v>
      </c>
      <c r="E549" s="124"/>
      <c r="F549" s="124"/>
      <c r="G549" s="124"/>
    </row>
    <row r="550" spans="1:7" ht="30" x14ac:dyDescent="0.25">
      <c r="A550" s="121">
        <v>2030</v>
      </c>
      <c r="B550" s="122" t="s">
        <v>367</v>
      </c>
      <c r="C550" s="123" t="str">
        <f>VLOOKUP(Table13[[#This Row],[Substance]],'Reference data SID'!D:Q,14,FALSE)</f>
        <v>100.276.820</v>
      </c>
      <c r="D550" s="122" t="s">
        <v>531</v>
      </c>
      <c r="E550" s="124"/>
      <c r="F550" s="124"/>
      <c r="G550" s="124"/>
    </row>
    <row r="551" spans="1:7" ht="30" x14ac:dyDescent="0.25">
      <c r="A551" s="121">
        <v>2031</v>
      </c>
      <c r="B551" s="125" t="s">
        <v>367</v>
      </c>
      <c r="C551" s="126" t="str">
        <f>VLOOKUP(Table13[[#This Row],[Substance]],'Reference data SID'!D:Q,14,FALSE)</f>
        <v>100.276.820</v>
      </c>
      <c r="D551" s="125" t="s">
        <v>531</v>
      </c>
      <c r="E551" s="127"/>
      <c r="F551" s="124"/>
      <c r="G551" s="127"/>
    </row>
    <row r="552" spans="1:7" ht="30" x14ac:dyDescent="0.25">
      <c r="A552" s="128">
        <v>2032</v>
      </c>
      <c r="B552" s="125" t="s">
        <v>367</v>
      </c>
      <c r="C552" s="126" t="str">
        <f>VLOOKUP(Table13[[#This Row],[Substance]],'Reference data SID'!D:Q,14,FALSE)</f>
        <v>100.276.820</v>
      </c>
      <c r="D552" s="125" t="s">
        <v>531</v>
      </c>
      <c r="E552" s="127"/>
      <c r="F552" s="124"/>
      <c r="G552" s="127"/>
    </row>
    <row r="553" spans="1:7" ht="30" x14ac:dyDescent="0.25">
      <c r="A553" s="128">
        <v>2033</v>
      </c>
      <c r="B553" s="125" t="s">
        <v>367</v>
      </c>
      <c r="C553" s="126" t="str">
        <f>VLOOKUP(Table13[[#This Row],[Substance]],'Reference data SID'!D:Q,14,FALSE)</f>
        <v>100.276.820</v>
      </c>
      <c r="D553" s="125" t="s">
        <v>531</v>
      </c>
      <c r="E553" s="127"/>
      <c r="F553" s="124"/>
      <c r="G553" s="127"/>
    </row>
    <row r="554" spans="1:7" ht="30" x14ac:dyDescent="0.25">
      <c r="A554" s="128">
        <v>2034</v>
      </c>
      <c r="B554" s="125" t="s">
        <v>367</v>
      </c>
      <c r="C554" s="126" t="str">
        <f>VLOOKUP(Table13[[#This Row],[Substance]],'Reference data SID'!D:Q,14,FALSE)</f>
        <v>100.276.820</v>
      </c>
      <c r="D554" s="125" t="s">
        <v>531</v>
      </c>
      <c r="E554" s="127"/>
      <c r="F554" s="124"/>
      <c r="G554" s="127"/>
    </row>
    <row r="555" spans="1:7" ht="30" x14ac:dyDescent="0.25">
      <c r="A555" s="128">
        <v>2035</v>
      </c>
      <c r="B555" s="125" t="s">
        <v>367</v>
      </c>
      <c r="C555" s="126" t="str">
        <f>VLOOKUP(Table13[[#This Row],[Substance]],'Reference data SID'!D:Q,14,FALSE)</f>
        <v>100.276.820</v>
      </c>
      <c r="D555" s="125" t="s">
        <v>531</v>
      </c>
      <c r="E555" s="127"/>
      <c r="F555" s="124"/>
      <c r="G555" s="127"/>
    </row>
    <row r="556" spans="1:7" x14ac:dyDescent="0.25">
      <c r="A556" s="121">
        <v>1990</v>
      </c>
      <c r="B556" s="122" t="s">
        <v>369</v>
      </c>
      <c r="C556" s="123" t="str">
        <f>VLOOKUP(Table13[[#This Row],[Substance]],'Reference data SID'!D:Q,14,FALSE)</f>
        <v>100.255.717</v>
      </c>
      <c r="D556" s="122" t="s">
        <v>532</v>
      </c>
      <c r="E556" s="124"/>
      <c r="F556" s="124"/>
      <c r="G556" s="124"/>
    </row>
    <row r="557" spans="1:7" x14ac:dyDescent="0.25">
      <c r="A557" s="121">
        <v>1991</v>
      </c>
      <c r="B557" s="122" t="s">
        <v>369</v>
      </c>
      <c r="C557" s="123" t="str">
        <f>VLOOKUP(Table13[[#This Row],[Substance]],'Reference data SID'!D:Q,14,FALSE)</f>
        <v>100.255.717</v>
      </c>
      <c r="D557" s="122" t="s">
        <v>532</v>
      </c>
      <c r="E557" s="124"/>
      <c r="F557" s="124"/>
      <c r="G557" s="124"/>
    </row>
    <row r="558" spans="1:7" x14ac:dyDescent="0.25">
      <c r="A558" s="121">
        <v>1992</v>
      </c>
      <c r="B558" s="122" t="s">
        <v>369</v>
      </c>
      <c r="C558" s="123" t="str">
        <f>VLOOKUP(Table13[[#This Row],[Substance]],'Reference data SID'!D:Q,14,FALSE)</f>
        <v>100.255.717</v>
      </c>
      <c r="D558" s="122" t="s">
        <v>532</v>
      </c>
      <c r="E558" s="124"/>
      <c r="F558" s="124"/>
      <c r="G558" s="124"/>
    </row>
    <row r="559" spans="1:7" x14ac:dyDescent="0.25">
      <c r="A559" s="121">
        <v>1993</v>
      </c>
      <c r="B559" s="122" t="s">
        <v>369</v>
      </c>
      <c r="C559" s="123" t="str">
        <f>VLOOKUP(Table13[[#This Row],[Substance]],'Reference data SID'!D:Q,14,FALSE)</f>
        <v>100.255.717</v>
      </c>
      <c r="D559" s="122" t="s">
        <v>532</v>
      </c>
      <c r="E559" s="124"/>
      <c r="F559" s="124"/>
      <c r="G559" s="124"/>
    </row>
    <row r="560" spans="1:7" x14ac:dyDescent="0.25">
      <c r="A560" s="121">
        <v>1994</v>
      </c>
      <c r="B560" s="122" t="s">
        <v>369</v>
      </c>
      <c r="C560" s="123" t="str">
        <f>VLOOKUP(Table13[[#This Row],[Substance]],'Reference data SID'!D:Q,14,FALSE)</f>
        <v>100.255.717</v>
      </c>
      <c r="D560" s="122" t="s">
        <v>532</v>
      </c>
      <c r="E560" s="124"/>
      <c r="F560" s="124"/>
      <c r="G560" s="124"/>
    </row>
    <row r="561" spans="1:7" x14ac:dyDescent="0.25">
      <c r="A561" s="121">
        <v>1995</v>
      </c>
      <c r="B561" s="122" t="s">
        <v>369</v>
      </c>
      <c r="C561" s="123" t="str">
        <f>VLOOKUP(Table13[[#This Row],[Substance]],'Reference data SID'!D:Q,14,FALSE)</f>
        <v>100.255.717</v>
      </c>
      <c r="D561" s="122" t="s">
        <v>532</v>
      </c>
      <c r="E561" s="124"/>
      <c r="F561" s="124"/>
      <c r="G561" s="124"/>
    </row>
    <row r="562" spans="1:7" x14ac:dyDescent="0.25">
      <c r="A562" s="121">
        <v>1996</v>
      </c>
      <c r="B562" s="122" t="s">
        <v>369</v>
      </c>
      <c r="C562" s="123" t="str">
        <f>VLOOKUP(Table13[[#This Row],[Substance]],'Reference data SID'!D:Q,14,FALSE)</f>
        <v>100.255.717</v>
      </c>
      <c r="D562" s="122" t="s">
        <v>532</v>
      </c>
      <c r="E562" s="124"/>
      <c r="F562" s="124"/>
      <c r="G562" s="124"/>
    </row>
    <row r="563" spans="1:7" x14ac:dyDescent="0.25">
      <c r="A563" s="121">
        <v>1997</v>
      </c>
      <c r="B563" s="122" t="s">
        <v>369</v>
      </c>
      <c r="C563" s="123" t="str">
        <f>VLOOKUP(Table13[[#This Row],[Substance]],'Reference data SID'!D:Q,14,FALSE)</f>
        <v>100.255.717</v>
      </c>
      <c r="D563" s="122" t="s">
        <v>532</v>
      </c>
      <c r="E563" s="124"/>
      <c r="F563" s="124"/>
      <c r="G563" s="124"/>
    </row>
    <row r="564" spans="1:7" x14ac:dyDescent="0.25">
      <c r="A564" s="121">
        <v>1998</v>
      </c>
      <c r="B564" s="122" t="s">
        <v>369</v>
      </c>
      <c r="C564" s="123" t="str">
        <f>VLOOKUP(Table13[[#This Row],[Substance]],'Reference data SID'!D:Q,14,FALSE)</f>
        <v>100.255.717</v>
      </c>
      <c r="D564" s="122" t="s">
        <v>532</v>
      </c>
      <c r="E564" s="124"/>
      <c r="F564" s="124"/>
      <c r="G564" s="124"/>
    </row>
    <row r="565" spans="1:7" x14ac:dyDescent="0.25">
      <c r="A565" s="121">
        <v>1999</v>
      </c>
      <c r="B565" s="122" t="s">
        <v>369</v>
      </c>
      <c r="C565" s="123" t="str">
        <f>VLOOKUP(Table13[[#This Row],[Substance]],'Reference data SID'!D:Q,14,FALSE)</f>
        <v>100.255.717</v>
      </c>
      <c r="D565" s="122" t="s">
        <v>532</v>
      </c>
      <c r="E565" s="124"/>
      <c r="F565" s="124"/>
      <c r="G565" s="124"/>
    </row>
    <row r="566" spans="1:7" x14ac:dyDescent="0.25">
      <c r="A566" s="121">
        <v>2000</v>
      </c>
      <c r="B566" s="122" t="s">
        <v>369</v>
      </c>
      <c r="C566" s="123" t="str">
        <f>VLOOKUP(Table13[[#This Row],[Substance]],'Reference data SID'!D:Q,14,FALSE)</f>
        <v>100.255.717</v>
      </c>
      <c r="D566" s="122" t="s">
        <v>532</v>
      </c>
      <c r="E566" s="124"/>
      <c r="F566" s="124"/>
      <c r="G566" s="124"/>
    </row>
    <row r="567" spans="1:7" x14ac:dyDescent="0.25">
      <c r="A567" s="121">
        <v>2001</v>
      </c>
      <c r="B567" s="122" t="s">
        <v>369</v>
      </c>
      <c r="C567" s="123" t="str">
        <f>VLOOKUP(Table13[[#This Row],[Substance]],'Reference data SID'!D:Q,14,FALSE)</f>
        <v>100.255.717</v>
      </c>
      <c r="D567" s="122" t="s">
        <v>532</v>
      </c>
      <c r="E567" s="124"/>
      <c r="F567" s="124"/>
      <c r="G567" s="124"/>
    </row>
    <row r="568" spans="1:7" x14ac:dyDescent="0.25">
      <c r="A568" s="121">
        <v>2002</v>
      </c>
      <c r="B568" s="122" t="s">
        <v>369</v>
      </c>
      <c r="C568" s="123" t="str">
        <f>VLOOKUP(Table13[[#This Row],[Substance]],'Reference data SID'!D:Q,14,FALSE)</f>
        <v>100.255.717</v>
      </c>
      <c r="D568" s="122" t="s">
        <v>532</v>
      </c>
      <c r="E568" s="124"/>
      <c r="F568" s="124"/>
      <c r="G568" s="124"/>
    </row>
    <row r="569" spans="1:7" x14ac:dyDescent="0.25">
      <c r="A569" s="121">
        <v>2003</v>
      </c>
      <c r="B569" s="122" t="s">
        <v>369</v>
      </c>
      <c r="C569" s="123" t="str">
        <f>VLOOKUP(Table13[[#This Row],[Substance]],'Reference data SID'!D:Q,14,FALSE)</f>
        <v>100.255.717</v>
      </c>
      <c r="D569" s="122" t="s">
        <v>532</v>
      </c>
      <c r="E569" s="124"/>
      <c r="F569" s="124"/>
      <c r="G569" s="124"/>
    </row>
    <row r="570" spans="1:7" x14ac:dyDescent="0.25">
      <c r="A570" s="121">
        <v>2004</v>
      </c>
      <c r="B570" s="122" t="s">
        <v>369</v>
      </c>
      <c r="C570" s="123" t="str">
        <f>VLOOKUP(Table13[[#This Row],[Substance]],'Reference data SID'!D:Q,14,FALSE)</f>
        <v>100.255.717</v>
      </c>
      <c r="D570" s="122" t="s">
        <v>532</v>
      </c>
      <c r="E570" s="124"/>
      <c r="F570" s="124"/>
      <c r="G570" s="124"/>
    </row>
    <row r="571" spans="1:7" x14ac:dyDescent="0.25">
      <c r="A571" s="121">
        <v>2005</v>
      </c>
      <c r="B571" s="122" t="s">
        <v>369</v>
      </c>
      <c r="C571" s="123" t="str">
        <f>VLOOKUP(Table13[[#This Row],[Substance]],'Reference data SID'!D:Q,14,FALSE)</f>
        <v>100.255.717</v>
      </c>
      <c r="D571" s="122" t="s">
        <v>532</v>
      </c>
      <c r="E571" s="124"/>
      <c r="F571" s="124"/>
      <c r="G571" s="124"/>
    </row>
    <row r="572" spans="1:7" x14ac:dyDescent="0.25">
      <c r="A572" s="121">
        <v>2006</v>
      </c>
      <c r="B572" s="122" t="s">
        <v>369</v>
      </c>
      <c r="C572" s="123" t="str">
        <f>VLOOKUP(Table13[[#This Row],[Substance]],'Reference data SID'!D:Q,14,FALSE)</f>
        <v>100.255.717</v>
      </c>
      <c r="D572" s="122" t="s">
        <v>532</v>
      </c>
      <c r="E572" s="124"/>
      <c r="F572" s="124"/>
      <c r="G572" s="124"/>
    </row>
    <row r="573" spans="1:7" x14ac:dyDescent="0.25">
      <c r="A573" s="121">
        <v>2007</v>
      </c>
      <c r="B573" s="122" t="s">
        <v>369</v>
      </c>
      <c r="C573" s="123" t="str">
        <f>VLOOKUP(Table13[[#This Row],[Substance]],'Reference data SID'!D:Q,14,FALSE)</f>
        <v>100.255.717</v>
      </c>
      <c r="D573" s="122" t="s">
        <v>532</v>
      </c>
      <c r="E573" s="124"/>
      <c r="F573" s="124"/>
      <c r="G573" s="124"/>
    </row>
    <row r="574" spans="1:7" x14ac:dyDescent="0.25">
      <c r="A574" s="121">
        <v>2008</v>
      </c>
      <c r="B574" s="122" t="s">
        <v>369</v>
      </c>
      <c r="C574" s="123" t="str">
        <f>VLOOKUP(Table13[[#This Row],[Substance]],'Reference data SID'!D:Q,14,FALSE)</f>
        <v>100.255.717</v>
      </c>
      <c r="D574" s="122" t="s">
        <v>532</v>
      </c>
      <c r="E574" s="124"/>
      <c r="F574" s="124"/>
      <c r="G574" s="124"/>
    </row>
    <row r="575" spans="1:7" x14ac:dyDescent="0.25">
      <c r="A575" s="121">
        <v>2009</v>
      </c>
      <c r="B575" s="122" t="s">
        <v>369</v>
      </c>
      <c r="C575" s="123" t="str">
        <f>VLOOKUP(Table13[[#This Row],[Substance]],'Reference data SID'!D:Q,14,FALSE)</f>
        <v>100.255.717</v>
      </c>
      <c r="D575" s="122" t="s">
        <v>532</v>
      </c>
      <c r="E575" s="124"/>
      <c r="F575" s="124"/>
      <c r="G575" s="124"/>
    </row>
    <row r="576" spans="1:7" x14ac:dyDescent="0.25">
      <c r="A576" s="121">
        <v>2010</v>
      </c>
      <c r="B576" s="122" t="s">
        <v>369</v>
      </c>
      <c r="C576" s="123" t="str">
        <f>VLOOKUP(Table13[[#This Row],[Substance]],'Reference data SID'!D:Q,14,FALSE)</f>
        <v>100.255.717</v>
      </c>
      <c r="D576" s="122" t="s">
        <v>532</v>
      </c>
      <c r="E576" s="124"/>
      <c r="F576" s="124"/>
      <c r="G576" s="124"/>
    </row>
    <row r="577" spans="1:7" x14ac:dyDescent="0.25">
      <c r="A577" s="121">
        <v>2011</v>
      </c>
      <c r="B577" s="122" t="s">
        <v>369</v>
      </c>
      <c r="C577" s="123" t="str">
        <f>VLOOKUP(Table13[[#This Row],[Substance]],'Reference data SID'!D:Q,14,FALSE)</f>
        <v>100.255.717</v>
      </c>
      <c r="D577" s="122" t="s">
        <v>532</v>
      </c>
      <c r="E577" s="124"/>
      <c r="F577" s="124"/>
      <c r="G577" s="124"/>
    </row>
    <row r="578" spans="1:7" x14ac:dyDescent="0.25">
      <c r="A578" s="121">
        <v>2012</v>
      </c>
      <c r="B578" s="122" t="s">
        <v>369</v>
      </c>
      <c r="C578" s="123" t="str">
        <f>VLOOKUP(Table13[[#This Row],[Substance]],'Reference data SID'!D:Q,14,FALSE)</f>
        <v>100.255.717</v>
      </c>
      <c r="D578" s="122" t="s">
        <v>532</v>
      </c>
      <c r="E578" s="124"/>
      <c r="F578" s="124"/>
      <c r="G578" s="124"/>
    </row>
    <row r="579" spans="1:7" x14ac:dyDescent="0.25">
      <c r="A579" s="121">
        <v>2013</v>
      </c>
      <c r="B579" s="122" t="s">
        <v>369</v>
      </c>
      <c r="C579" s="123" t="str">
        <f>VLOOKUP(Table13[[#This Row],[Substance]],'Reference data SID'!D:Q,14,FALSE)</f>
        <v>100.255.717</v>
      </c>
      <c r="D579" s="122" t="s">
        <v>532</v>
      </c>
      <c r="E579" s="124"/>
      <c r="F579" s="124"/>
      <c r="G579" s="124"/>
    </row>
    <row r="580" spans="1:7" x14ac:dyDescent="0.25">
      <c r="A580" s="121">
        <v>2014</v>
      </c>
      <c r="B580" s="122" t="s">
        <v>369</v>
      </c>
      <c r="C580" s="123" t="str">
        <f>VLOOKUP(Table13[[#This Row],[Substance]],'Reference data SID'!D:Q,14,FALSE)</f>
        <v>100.255.717</v>
      </c>
      <c r="D580" s="122" t="s">
        <v>532</v>
      </c>
      <c r="E580" s="124"/>
      <c r="F580" s="124"/>
      <c r="G580" s="124"/>
    </row>
    <row r="581" spans="1:7" x14ac:dyDescent="0.25">
      <c r="A581" s="121">
        <v>2015</v>
      </c>
      <c r="B581" s="122" t="s">
        <v>369</v>
      </c>
      <c r="C581" s="123" t="str">
        <f>VLOOKUP(Table13[[#This Row],[Substance]],'Reference data SID'!D:Q,14,FALSE)</f>
        <v>100.255.717</v>
      </c>
      <c r="D581" s="122" t="s">
        <v>532</v>
      </c>
      <c r="E581" s="124"/>
      <c r="F581" s="124"/>
      <c r="G581" s="124"/>
    </row>
    <row r="582" spans="1:7" x14ac:dyDescent="0.25">
      <c r="A582" s="121">
        <v>2016</v>
      </c>
      <c r="B582" s="122" t="s">
        <v>369</v>
      </c>
      <c r="C582" s="123" t="str">
        <f>VLOOKUP(Table13[[#This Row],[Substance]],'Reference data SID'!D:Q,14,FALSE)</f>
        <v>100.255.717</v>
      </c>
      <c r="D582" s="122" t="s">
        <v>532</v>
      </c>
      <c r="E582" s="124"/>
      <c r="F582" s="124"/>
      <c r="G582" s="124"/>
    </row>
    <row r="583" spans="1:7" x14ac:dyDescent="0.25">
      <c r="A583" s="121">
        <v>2017</v>
      </c>
      <c r="B583" s="122" t="s">
        <v>369</v>
      </c>
      <c r="C583" s="123" t="str">
        <f>VLOOKUP(Table13[[#This Row],[Substance]],'Reference data SID'!D:Q,14,FALSE)</f>
        <v>100.255.717</v>
      </c>
      <c r="D583" s="122" t="s">
        <v>532</v>
      </c>
      <c r="E583" s="124"/>
      <c r="F583" s="124"/>
      <c r="G583" s="124"/>
    </row>
    <row r="584" spans="1:7" x14ac:dyDescent="0.25">
      <c r="A584" s="121">
        <v>2018</v>
      </c>
      <c r="B584" s="122" t="s">
        <v>369</v>
      </c>
      <c r="C584" s="123" t="str">
        <f>VLOOKUP(Table13[[#This Row],[Substance]],'Reference data SID'!D:Q,14,FALSE)</f>
        <v>100.255.717</v>
      </c>
      <c r="D584" s="122" t="s">
        <v>532</v>
      </c>
      <c r="E584" s="124"/>
      <c r="F584" s="124"/>
      <c r="G584" s="124"/>
    </row>
    <row r="585" spans="1:7" x14ac:dyDescent="0.25">
      <c r="A585" s="121">
        <v>2019</v>
      </c>
      <c r="B585" s="122" t="s">
        <v>369</v>
      </c>
      <c r="C585" s="123" t="str">
        <f>VLOOKUP(Table13[[#This Row],[Substance]],'Reference data SID'!D:Q,14,FALSE)</f>
        <v>100.255.717</v>
      </c>
      <c r="D585" s="122" t="s">
        <v>532</v>
      </c>
      <c r="E585" s="124"/>
      <c r="F585" s="124"/>
      <c r="G585" s="124"/>
    </row>
    <row r="586" spans="1:7" x14ac:dyDescent="0.25">
      <c r="A586" s="121">
        <v>2020</v>
      </c>
      <c r="B586" s="122" t="s">
        <v>369</v>
      </c>
      <c r="C586" s="123" t="str">
        <f>VLOOKUP(Table13[[#This Row],[Substance]],'Reference data SID'!D:Q,14,FALSE)</f>
        <v>100.255.717</v>
      </c>
      <c r="D586" s="122" t="s">
        <v>532</v>
      </c>
      <c r="E586" s="124"/>
      <c r="F586" s="124"/>
      <c r="G586" s="124"/>
    </row>
    <row r="587" spans="1:7" x14ac:dyDescent="0.25">
      <c r="A587" s="121">
        <v>2021</v>
      </c>
      <c r="B587" s="122" t="s">
        <v>369</v>
      </c>
      <c r="C587" s="123" t="str">
        <f>VLOOKUP(Table13[[#This Row],[Substance]],'Reference data SID'!D:Q,14,FALSE)</f>
        <v>100.255.717</v>
      </c>
      <c r="D587" s="122" t="s">
        <v>532</v>
      </c>
      <c r="E587" s="124"/>
      <c r="F587" s="124"/>
      <c r="G587" s="124"/>
    </row>
    <row r="588" spans="1:7" x14ac:dyDescent="0.25">
      <c r="A588" s="121">
        <v>2022</v>
      </c>
      <c r="B588" s="122" t="s">
        <v>369</v>
      </c>
      <c r="C588" s="123" t="str">
        <f>VLOOKUP(Table13[[#This Row],[Substance]],'Reference data SID'!D:Q,14,FALSE)</f>
        <v>100.255.717</v>
      </c>
      <c r="D588" s="122" t="s">
        <v>532</v>
      </c>
      <c r="E588" s="124"/>
      <c r="F588" s="124"/>
      <c r="G588" s="124"/>
    </row>
    <row r="589" spans="1:7" x14ac:dyDescent="0.25">
      <c r="A589" s="121">
        <v>2023</v>
      </c>
      <c r="B589" s="122" t="s">
        <v>369</v>
      </c>
      <c r="C589" s="123" t="str">
        <f>VLOOKUP(Table13[[#This Row],[Substance]],'Reference data SID'!D:Q,14,FALSE)</f>
        <v>100.255.717</v>
      </c>
      <c r="D589" s="122" t="s">
        <v>532</v>
      </c>
      <c r="E589" s="124"/>
      <c r="F589" s="124"/>
      <c r="G589" s="124"/>
    </row>
    <row r="590" spans="1:7" x14ac:dyDescent="0.25">
      <c r="A590" s="121">
        <v>2024</v>
      </c>
      <c r="B590" s="122" t="s">
        <v>369</v>
      </c>
      <c r="C590" s="123" t="str">
        <f>VLOOKUP(Table13[[#This Row],[Substance]],'Reference data SID'!D:Q,14,FALSE)</f>
        <v>100.255.717</v>
      </c>
      <c r="D590" s="122" t="s">
        <v>532</v>
      </c>
      <c r="E590" s="124"/>
      <c r="F590" s="124"/>
      <c r="G590" s="124"/>
    </row>
    <row r="591" spans="1:7" x14ac:dyDescent="0.25">
      <c r="A591" s="121">
        <v>2025</v>
      </c>
      <c r="B591" s="122" t="s">
        <v>369</v>
      </c>
      <c r="C591" s="123" t="str">
        <f>VLOOKUP(Table13[[#This Row],[Substance]],'Reference data SID'!D:Q,14,FALSE)</f>
        <v>100.255.717</v>
      </c>
      <c r="D591" s="122" t="s">
        <v>532</v>
      </c>
      <c r="E591" s="124"/>
      <c r="F591" s="124"/>
      <c r="G591" s="124"/>
    </row>
    <row r="592" spans="1:7" x14ac:dyDescent="0.25">
      <c r="A592" s="121">
        <v>2026</v>
      </c>
      <c r="B592" s="122" t="s">
        <v>369</v>
      </c>
      <c r="C592" s="123" t="str">
        <f>VLOOKUP(Table13[[#This Row],[Substance]],'Reference data SID'!D:Q,14,FALSE)</f>
        <v>100.255.717</v>
      </c>
      <c r="D592" s="122" t="s">
        <v>532</v>
      </c>
      <c r="E592" s="124"/>
      <c r="F592" s="124"/>
      <c r="G592" s="124"/>
    </row>
    <row r="593" spans="1:7" x14ac:dyDescent="0.25">
      <c r="A593" s="121">
        <v>2027</v>
      </c>
      <c r="B593" s="122" t="s">
        <v>369</v>
      </c>
      <c r="C593" s="123" t="str">
        <f>VLOOKUP(Table13[[#This Row],[Substance]],'Reference data SID'!D:Q,14,FALSE)</f>
        <v>100.255.717</v>
      </c>
      <c r="D593" s="122" t="s">
        <v>532</v>
      </c>
      <c r="E593" s="124"/>
      <c r="F593" s="124"/>
      <c r="G593" s="124"/>
    </row>
    <row r="594" spans="1:7" x14ac:dyDescent="0.25">
      <c r="A594" s="121">
        <v>2028</v>
      </c>
      <c r="B594" s="122" t="s">
        <v>369</v>
      </c>
      <c r="C594" s="123" t="str">
        <f>VLOOKUP(Table13[[#This Row],[Substance]],'Reference data SID'!D:Q,14,FALSE)</f>
        <v>100.255.717</v>
      </c>
      <c r="D594" s="122" t="s">
        <v>532</v>
      </c>
      <c r="E594" s="124"/>
      <c r="F594" s="124"/>
      <c r="G594" s="124"/>
    </row>
    <row r="595" spans="1:7" x14ac:dyDescent="0.25">
      <c r="A595" s="121">
        <v>2029</v>
      </c>
      <c r="B595" s="122" t="s">
        <v>369</v>
      </c>
      <c r="C595" s="123" t="str">
        <f>VLOOKUP(Table13[[#This Row],[Substance]],'Reference data SID'!D:Q,14,FALSE)</f>
        <v>100.255.717</v>
      </c>
      <c r="D595" s="122" t="s">
        <v>532</v>
      </c>
      <c r="E595" s="124"/>
      <c r="F595" s="124"/>
      <c r="G595" s="124"/>
    </row>
    <row r="596" spans="1:7" x14ac:dyDescent="0.25">
      <c r="A596" s="121">
        <v>2030</v>
      </c>
      <c r="B596" s="122" t="s">
        <v>369</v>
      </c>
      <c r="C596" s="123" t="str">
        <f>VLOOKUP(Table13[[#This Row],[Substance]],'Reference data SID'!D:Q,14,FALSE)</f>
        <v>100.255.717</v>
      </c>
      <c r="D596" s="122" t="s">
        <v>532</v>
      </c>
      <c r="E596" s="124"/>
      <c r="F596" s="124"/>
      <c r="G596" s="124"/>
    </row>
    <row r="597" spans="1:7" x14ac:dyDescent="0.25">
      <c r="A597" s="121">
        <v>2031</v>
      </c>
      <c r="B597" s="125" t="s">
        <v>369</v>
      </c>
      <c r="C597" s="126" t="str">
        <f>VLOOKUP(Table13[[#This Row],[Substance]],'Reference data SID'!D:Q,14,FALSE)</f>
        <v>100.255.717</v>
      </c>
      <c r="D597" s="125" t="s">
        <v>532</v>
      </c>
      <c r="E597" s="127"/>
      <c r="F597" s="124"/>
      <c r="G597" s="127"/>
    </row>
    <row r="598" spans="1:7" x14ac:dyDescent="0.25">
      <c r="A598" s="128">
        <v>2032</v>
      </c>
      <c r="B598" s="125" t="s">
        <v>369</v>
      </c>
      <c r="C598" s="126" t="str">
        <f>VLOOKUP(Table13[[#This Row],[Substance]],'Reference data SID'!D:Q,14,FALSE)</f>
        <v>100.255.717</v>
      </c>
      <c r="D598" s="125" t="s">
        <v>532</v>
      </c>
      <c r="E598" s="127"/>
      <c r="F598" s="124"/>
      <c r="G598" s="127"/>
    </row>
    <row r="599" spans="1:7" x14ac:dyDescent="0.25">
      <c r="A599" s="128">
        <v>2033</v>
      </c>
      <c r="B599" s="125" t="s">
        <v>369</v>
      </c>
      <c r="C599" s="126" t="str">
        <f>VLOOKUP(Table13[[#This Row],[Substance]],'Reference data SID'!D:Q,14,FALSE)</f>
        <v>100.255.717</v>
      </c>
      <c r="D599" s="125" t="s">
        <v>532</v>
      </c>
      <c r="E599" s="127"/>
      <c r="F599" s="124"/>
      <c r="G599" s="127"/>
    </row>
    <row r="600" spans="1:7" x14ac:dyDescent="0.25">
      <c r="A600" s="128">
        <v>2034</v>
      </c>
      <c r="B600" s="125" t="s">
        <v>369</v>
      </c>
      <c r="C600" s="126" t="str">
        <f>VLOOKUP(Table13[[#This Row],[Substance]],'Reference data SID'!D:Q,14,FALSE)</f>
        <v>100.255.717</v>
      </c>
      <c r="D600" s="125" t="s">
        <v>532</v>
      </c>
      <c r="E600" s="127"/>
      <c r="F600" s="124"/>
      <c r="G600" s="127"/>
    </row>
    <row r="601" spans="1:7" x14ac:dyDescent="0.25">
      <c r="A601" s="128">
        <v>2035</v>
      </c>
      <c r="B601" s="125" t="s">
        <v>369</v>
      </c>
      <c r="C601" s="126" t="str">
        <f>VLOOKUP(Table13[[#This Row],[Substance]],'Reference data SID'!D:Q,14,FALSE)</f>
        <v>100.255.717</v>
      </c>
      <c r="D601" s="125" t="s">
        <v>532</v>
      </c>
      <c r="E601" s="127"/>
      <c r="F601" s="124"/>
      <c r="G601" s="127"/>
    </row>
    <row r="602" spans="1:7" x14ac:dyDescent="0.25">
      <c r="A602" s="121">
        <v>1990</v>
      </c>
      <c r="B602" s="122" t="s">
        <v>369</v>
      </c>
      <c r="C602" s="123" t="str">
        <f>VLOOKUP(Table13[[#This Row],[Substance]],'Reference data SID'!D:Q,14,FALSE)</f>
        <v>100.255.717</v>
      </c>
      <c r="D602" s="122" t="s">
        <v>530</v>
      </c>
      <c r="E602" s="124"/>
      <c r="F602" s="124"/>
      <c r="G602" s="124"/>
    </row>
    <row r="603" spans="1:7" x14ac:dyDescent="0.25">
      <c r="A603" s="121">
        <v>1991</v>
      </c>
      <c r="B603" s="122" t="s">
        <v>369</v>
      </c>
      <c r="C603" s="123" t="str">
        <f>VLOOKUP(Table13[[#This Row],[Substance]],'Reference data SID'!D:Q,14,FALSE)</f>
        <v>100.255.717</v>
      </c>
      <c r="D603" s="122" t="s">
        <v>530</v>
      </c>
      <c r="E603" s="124"/>
      <c r="F603" s="124"/>
      <c r="G603" s="124"/>
    </row>
    <row r="604" spans="1:7" x14ac:dyDescent="0.25">
      <c r="A604" s="121">
        <v>1992</v>
      </c>
      <c r="B604" s="122" t="s">
        <v>369</v>
      </c>
      <c r="C604" s="123" t="str">
        <f>VLOOKUP(Table13[[#This Row],[Substance]],'Reference data SID'!D:Q,14,FALSE)</f>
        <v>100.255.717</v>
      </c>
      <c r="D604" s="122" t="s">
        <v>530</v>
      </c>
      <c r="E604" s="124"/>
      <c r="F604" s="124"/>
      <c r="G604" s="124"/>
    </row>
    <row r="605" spans="1:7" x14ac:dyDescent="0.25">
      <c r="A605" s="121">
        <v>1993</v>
      </c>
      <c r="B605" s="122" t="s">
        <v>369</v>
      </c>
      <c r="C605" s="123" t="str">
        <f>VLOOKUP(Table13[[#This Row],[Substance]],'Reference data SID'!D:Q,14,FALSE)</f>
        <v>100.255.717</v>
      </c>
      <c r="D605" s="122" t="s">
        <v>530</v>
      </c>
      <c r="E605" s="124"/>
      <c r="F605" s="124"/>
      <c r="G605" s="124"/>
    </row>
    <row r="606" spans="1:7" x14ac:dyDescent="0.25">
      <c r="A606" s="121">
        <v>1994</v>
      </c>
      <c r="B606" s="122" t="s">
        <v>369</v>
      </c>
      <c r="C606" s="123" t="str">
        <f>VLOOKUP(Table13[[#This Row],[Substance]],'Reference data SID'!D:Q,14,FALSE)</f>
        <v>100.255.717</v>
      </c>
      <c r="D606" s="122" t="s">
        <v>530</v>
      </c>
      <c r="E606" s="124"/>
      <c r="F606" s="124"/>
      <c r="G606" s="124"/>
    </row>
    <row r="607" spans="1:7" x14ac:dyDescent="0.25">
      <c r="A607" s="121">
        <v>1995</v>
      </c>
      <c r="B607" s="122" t="s">
        <v>369</v>
      </c>
      <c r="C607" s="123" t="str">
        <f>VLOOKUP(Table13[[#This Row],[Substance]],'Reference data SID'!D:Q,14,FALSE)</f>
        <v>100.255.717</v>
      </c>
      <c r="D607" s="122" t="s">
        <v>530</v>
      </c>
      <c r="E607" s="124"/>
      <c r="F607" s="124"/>
      <c r="G607" s="124"/>
    </row>
    <row r="608" spans="1:7" x14ac:dyDescent="0.25">
      <c r="A608" s="121">
        <v>1996</v>
      </c>
      <c r="B608" s="122" t="s">
        <v>369</v>
      </c>
      <c r="C608" s="123" t="str">
        <f>VLOOKUP(Table13[[#This Row],[Substance]],'Reference data SID'!D:Q,14,FALSE)</f>
        <v>100.255.717</v>
      </c>
      <c r="D608" s="122" t="s">
        <v>530</v>
      </c>
      <c r="E608" s="124"/>
      <c r="F608" s="124"/>
      <c r="G608" s="124"/>
    </row>
    <row r="609" spans="1:7" x14ac:dyDescent="0.25">
      <c r="A609" s="121">
        <v>1997</v>
      </c>
      <c r="B609" s="122" t="s">
        <v>369</v>
      </c>
      <c r="C609" s="123" t="str">
        <f>VLOOKUP(Table13[[#This Row],[Substance]],'Reference data SID'!D:Q,14,FALSE)</f>
        <v>100.255.717</v>
      </c>
      <c r="D609" s="122" t="s">
        <v>530</v>
      </c>
      <c r="E609" s="124"/>
      <c r="F609" s="124"/>
      <c r="G609" s="124"/>
    </row>
    <row r="610" spans="1:7" x14ac:dyDescent="0.25">
      <c r="A610" s="121">
        <v>1998</v>
      </c>
      <c r="B610" s="122" t="s">
        <v>369</v>
      </c>
      <c r="C610" s="123" t="str">
        <f>VLOOKUP(Table13[[#This Row],[Substance]],'Reference data SID'!D:Q,14,FALSE)</f>
        <v>100.255.717</v>
      </c>
      <c r="D610" s="122" t="s">
        <v>530</v>
      </c>
      <c r="E610" s="124"/>
      <c r="F610" s="124"/>
      <c r="G610" s="124"/>
    </row>
    <row r="611" spans="1:7" x14ac:dyDescent="0.25">
      <c r="A611" s="121">
        <v>1999</v>
      </c>
      <c r="B611" s="122" t="s">
        <v>369</v>
      </c>
      <c r="C611" s="123" t="str">
        <f>VLOOKUP(Table13[[#This Row],[Substance]],'Reference data SID'!D:Q,14,FALSE)</f>
        <v>100.255.717</v>
      </c>
      <c r="D611" s="122" t="s">
        <v>530</v>
      </c>
      <c r="E611" s="124"/>
      <c r="F611" s="124"/>
      <c r="G611" s="124"/>
    </row>
    <row r="612" spans="1:7" x14ac:dyDescent="0.25">
      <c r="A612" s="121">
        <v>2000</v>
      </c>
      <c r="B612" s="122" t="s">
        <v>369</v>
      </c>
      <c r="C612" s="123" t="str">
        <f>VLOOKUP(Table13[[#This Row],[Substance]],'Reference data SID'!D:Q,14,FALSE)</f>
        <v>100.255.717</v>
      </c>
      <c r="D612" s="122" t="s">
        <v>530</v>
      </c>
      <c r="E612" s="124"/>
      <c r="F612" s="124"/>
      <c r="G612" s="124"/>
    </row>
    <row r="613" spans="1:7" x14ac:dyDescent="0.25">
      <c r="A613" s="121">
        <v>2001</v>
      </c>
      <c r="B613" s="122" t="s">
        <v>369</v>
      </c>
      <c r="C613" s="123" t="str">
        <f>VLOOKUP(Table13[[#This Row],[Substance]],'Reference data SID'!D:Q,14,FALSE)</f>
        <v>100.255.717</v>
      </c>
      <c r="D613" s="122" t="s">
        <v>530</v>
      </c>
      <c r="E613" s="124"/>
      <c r="F613" s="124"/>
      <c r="G613" s="124"/>
    </row>
    <row r="614" spans="1:7" x14ac:dyDescent="0.25">
      <c r="A614" s="121">
        <v>2002</v>
      </c>
      <c r="B614" s="122" t="s">
        <v>369</v>
      </c>
      <c r="C614" s="123" t="str">
        <f>VLOOKUP(Table13[[#This Row],[Substance]],'Reference data SID'!D:Q,14,FALSE)</f>
        <v>100.255.717</v>
      </c>
      <c r="D614" s="122" t="s">
        <v>530</v>
      </c>
      <c r="E614" s="124"/>
      <c r="F614" s="124"/>
      <c r="G614" s="124"/>
    </row>
    <row r="615" spans="1:7" x14ac:dyDescent="0.25">
      <c r="A615" s="121">
        <v>2003</v>
      </c>
      <c r="B615" s="122" t="s">
        <v>369</v>
      </c>
      <c r="C615" s="123" t="str">
        <f>VLOOKUP(Table13[[#This Row],[Substance]],'Reference data SID'!D:Q,14,FALSE)</f>
        <v>100.255.717</v>
      </c>
      <c r="D615" s="122" t="s">
        <v>530</v>
      </c>
      <c r="E615" s="124"/>
      <c r="F615" s="124"/>
      <c r="G615" s="124"/>
    </row>
    <row r="616" spans="1:7" x14ac:dyDescent="0.25">
      <c r="A616" s="121">
        <v>2004</v>
      </c>
      <c r="B616" s="122" t="s">
        <v>369</v>
      </c>
      <c r="C616" s="123" t="str">
        <f>VLOOKUP(Table13[[#This Row],[Substance]],'Reference data SID'!D:Q,14,FALSE)</f>
        <v>100.255.717</v>
      </c>
      <c r="D616" s="122" t="s">
        <v>530</v>
      </c>
      <c r="E616" s="124"/>
      <c r="F616" s="124"/>
      <c r="G616" s="124"/>
    </row>
    <row r="617" spans="1:7" x14ac:dyDescent="0.25">
      <c r="A617" s="121">
        <v>2005</v>
      </c>
      <c r="B617" s="122" t="s">
        <v>369</v>
      </c>
      <c r="C617" s="123" t="str">
        <f>VLOOKUP(Table13[[#This Row],[Substance]],'Reference data SID'!D:Q,14,FALSE)</f>
        <v>100.255.717</v>
      </c>
      <c r="D617" s="122" t="s">
        <v>530</v>
      </c>
      <c r="E617" s="124"/>
      <c r="F617" s="124"/>
      <c r="G617" s="124"/>
    </row>
    <row r="618" spans="1:7" x14ac:dyDescent="0.25">
      <c r="A618" s="121">
        <v>2006</v>
      </c>
      <c r="B618" s="122" t="s">
        <v>369</v>
      </c>
      <c r="C618" s="123" t="str">
        <f>VLOOKUP(Table13[[#This Row],[Substance]],'Reference data SID'!D:Q,14,FALSE)</f>
        <v>100.255.717</v>
      </c>
      <c r="D618" s="122" t="s">
        <v>530</v>
      </c>
      <c r="E618" s="124"/>
      <c r="F618" s="124"/>
      <c r="G618" s="124"/>
    </row>
    <row r="619" spans="1:7" x14ac:dyDescent="0.25">
      <c r="A619" s="121">
        <v>2007</v>
      </c>
      <c r="B619" s="122" t="s">
        <v>369</v>
      </c>
      <c r="C619" s="123" t="str">
        <f>VLOOKUP(Table13[[#This Row],[Substance]],'Reference data SID'!D:Q,14,FALSE)</f>
        <v>100.255.717</v>
      </c>
      <c r="D619" s="122" t="s">
        <v>530</v>
      </c>
      <c r="E619" s="124"/>
      <c r="F619" s="124"/>
      <c r="G619" s="124"/>
    </row>
    <row r="620" spans="1:7" x14ac:dyDescent="0.25">
      <c r="A620" s="121">
        <v>2008</v>
      </c>
      <c r="B620" s="122" t="s">
        <v>369</v>
      </c>
      <c r="C620" s="123" t="str">
        <f>VLOOKUP(Table13[[#This Row],[Substance]],'Reference data SID'!D:Q,14,FALSE)</f>
        <v>100.255.717</v>
      </c>
      <c r="D620" s="122" t="s">
        <v>530</v>
      </c>
      <c r="E620" s="124"/>
      <c r="F620" s="124"/>
      <c r="G620" s="124"/>
    </row>
    <row r="621" spans="1:7" x14ac:dyDescent="0.25">
      <c r="A621" s="121">
        <v>2009</v>
      </c>
      <c r="B621" s="122" t="s">
        <v>369</v>
      </c>
      <c r="C621" s="123" t="str">
        <f>VLOOKUP(Table13[[#This Row],[Substance]],'Reference data SID'!D:Q,14,FALSE)</f>
        <v>100.255.717</v>
      </c>
      <c r="D621" s="122" t="s">
        <v>530</v>
      </c>
      <c r="E621" s="124"/>
      <c r="F621" s="124"/>
      <c r="G621" s="124"/>
    </row>
    <row r="622" spans="1:7" x14ac:dyDescent="0.25">
      <c r="A622" s="121">
        <v>2010</v>
      </c>
      <c r="B622" s="122" t="s">
        <v>369</v>
      </c>
      <c r="C622" s="123" t="str">
        <f>VLOOKUP(Table13[[#This Row],[Substance]],'Reference data SID'!D:Q,14,FALSE)</f>
        <v>100.255.717</v>
      </c>
      <c r="D622" s="122" t="s">
        <v>530</v>
      </c>
      <c r="E622" s="124"/>
      <c r="F622" s="124"/>
      <c r="G622" s="124"/>
    </row>
    <row r="623" spans="1:7" x14ac:dyDescent="0.25">
      <c r="A623" s="121">
        <v>2011</v>
      </c>
      <c r="B623" s="122" t="s">
        <v>369</v>
      </c>
      <c r="C623" s="123" t="str">
        <f>VLOOKUP(Table13[[#This Row],[Substance]],'Reference data SID'!D:Q,14,FALSE)</f>
        <v>100.255.717</v>
      </c>
      <c r="D623" s="122" t="s">
        <v>530</v>
      </c>
      <c r="E623" s="124"/>
      <c r="F623" s="124"/>
      <c r="G623" s="124"/>
    </row>
    <row r="624" spans="1:7" x14ac:dyDescent="0.25">
      <c r="A624" s="121">
        <v>2012</v>
      </c>
      <c r="B624" s="122" t="s">
        <v>369</v>
      </c>
      <c r="C624" s="123" t="str">
        <f>VLOOKUP(Table13[[#This Row],[Substance]],'Reference data SID'!D:Q,14,FALSE)</f>
        <v>100.255.717</v>
      </c>
      <c r="D624" s="122" t="s">
        <v>530</v>
      </c>
      <c r="E624" s="124"/>
      <c r="F624" s="124"/>
      <c r="G624" s="124"/>
    </row>
    <row r="625" spans="1:7" x14ac:dyDescent="0.25">
      <c r="A625" s="121">
        <v>2013</v>
      </c>
      <c r="B625" s="122" t="s">
        <v>369</v>
      </c>
      <c r="C625" s="123" t="str">
        <f>VLOOKUP(Table13[[#This Row],[Substance]],'Reference data SID'!D:Q,14,FALSE)</f>
        <v>100.255.717</v>
      </c>
      <c r="D625" s="122" t="s">
        <v>530</v>
      </c>
      <c r="E625" s="124"/>
      <c r="F625" s="124"/>
      <c r="G625" s="124"/>
    </row>
    <row r="626" spans="1:7" x14ac:dyDescent="0.25">
      <c r="A626" s="121">
        <v>2014</v>
      </c>
      <c r="B626" s="122" t="s">
        <v>369</v>
      </c>
      <c r="C626" s="123" t="str">
        <f>VLOOKUP(Table13[[#This Row],[Substance]],'Reference data SID'!D:Q,14,FALSE)</f>
        <v>100.255.717</v>
      </c>
      <c r="D626" s="122" t="s">
        <v>530</v>
      </c>
      <c r="E626" s="124"/>
      <c r="F626" s="124"/>
      <c r="G626" s="124"/>
    </row>
    <row r="627" spans="1:7" x14ac:dyDescent="0.25">
      <c r="A627" s="121">
        <v>2015</v>
      </c>
      <c r="B627" s="122" t="s">
        <v>369</v>
      </c>
      <c r="C627" s="123" t="str">
        <f>VLOOKUP(Table13[[#This Row],[Substance]],'Reference data SID'!D:Q,14,FALSE)</f>
        <v>100.255.717</v>
      </c>
      <c r="D627" s="122" t="s">
        <v>530</v>
      </c>
      <c r="E627" s="124"/>
      <c r="F627" s="124"/>
      <c r="G627" s="124"/>
    </row>
    <row r="628" spans="1:7" x14ac:dyDescent="0.25">
      <c r="A628" s="121">
        <v>2016</v>
      </c>
      <c r="B628" s="122" t="s">
        <v>369</v>
      </c>
      <c r="C628" s="123" t="str">
        <f>VLOOKUP(Table13[[#This Row],[Substance]],'Reference data SID'!D:Q,14,FALSE)</f>
        <v>100.255.717</v>
      </c>
      <c r="D628" s="122" t="s">
        <v>530</v>
      </c>
      <c r="E628" s="124"/>
      <c r="F628" s="124"/>
      <c r="G628" s="124"/>
    </row>
    <row r="629" spans="1:7" x14ac:dyDescent="0.25">
      <c r="A629" s="121">
        <v>2017</v>
      </c>
      <c r="B629" s="122" t="s">
        <v>369</v>
      </c>
      <c r="C629" s="123" t="str">
        <f>VLOOKUP(Table13[[#This Row],[Substance]],'Reference data SID'!D:Q,14,FALSE)</f>
        <v>100.255.717</v>
      </c>
      <c r="D629" s="122" t="s">
        <v>530</v>
      </c>
      <c r="E629" s="124"/>
      <c r="F629" s="124"/>
      <c r="G629" s="124"/>
    </row>
    <row r="630" spans="1:7" x14ac:dyDescent="0.25">
      <c r="A630" s="121">
        <v>2018</v>
      </c>
      <c r="B630" s="122" t="s">
        <v>369</v>
      </c>
      <c r="C630" s="123" t="str">
        <f>VLOOKUP(Table13[[#This Row],[Substance]],'Reference data SID'!D:Q,14,FALSE)</f>
        <v>100.255.717</v>
      </c>
      <c r="D630" s="122" t="s">
        <v>530</v>
      </c>
      <c r="E630" s="124"/>
      <c r="F630" s="124"/>
      <c r="G630" s="124"/>
    </row>
    <row r="631" spans="1:7" x14ac:dyDescent="0.25">
      <c r="A631" s="121">
        <v>2019</v>
      </c>
      <c r="B631" s="122" t="s">
        <v>369</v>
      </c>
      <c r="C631" s="123" t="str">
        <f>VLOOKUP(Table13[[#This Row],[Substance]],'Reference data SID'!D:Q,14,FALSE)</f>
        <v>100.255.717</v>
      </c>
      <c r="D631" s="122" t="s">
        <v>530</v>
      </c>
      <c r="E631" s="124"/>
      <c r="F631" s="124"/>
      <c r="G631" s="124"/>
    </row>
    <row r="632" spans="1:7" x14ac:dyDescent="0.25">
      <c r="A632" s="121">
        <v>2020</v>
      </c>
      <c r="B632" s="122" t="s">
        <v>369</v>
      </c>
      <c r="C632" s="123" t="str">
        <f>VLOOKUP(Table13[[#This Row],[Substance]],'Reference data SID'!D:Q,14,FALSE)</f>
        <v>100.255.717</v>
      </c>
      <c r="D632" s="122" t="s">
        <v>530</v>
      </c>
      <c r="E632" s="124"/>
      <c r="F632" s="124"/>
      <c r="G632" s="124"/>
    </row>
    <row r="633" spans="1:7" x14ac:dyDescent="0.25">
      <c r="A633" s="121">
        <v>2021</v>
      </c>
      <c r="B633" s="122" t="s">
        <v>369</v>
      </c>
      <c r="C633" s="123" t="str">
        <f>VLOOKUP(Table13[[#This Row],[Substance]],'Reference data SID'!D:Q,14,FALSE)</f>
        <v>100.255.717</v>
      </c>
      <c r="D633" s="122" t="s">
        <v>530</v>
      </c>
      <c r="E633" s="124"/>
      <c r="F633" s="124"/>
      <c r="G633" s="124"/>
    </row>
    <row r="634" spans="1:7" x14ac:dyDescent="0.25">
      <c r="A634" s="121">
        <v>2022</v>
      </c>
      <c r="B634" s="122" t="s">
        <v>369</v>
      </c>
      <c r="C634" s="123" t="str">
        <f>VLOOKUP(Table13[[#This Row],[Substance]],'Reference data SID'!D:Q,14,FALSE)</f>
        <v>100.255.717</v>
      </c>
      <c r="D634" s="122" t="s">
        <v>530</v>
      </c>
      <c r="E634" s="124"/>
      <c r="F634" s="124"/>
      <c r="G634" s="124"/>
    </row>
    <row r="635" spans="1:7" x14ac:dyDescent="0.25">
      <c r="A635" s="121">
        <v>2023</v>
      </c>
      <c r="B635" s="122" t="s">
        <v>369</v>
      </c>
      <c r="C635" s="123" t="str">
        <f>VLOOKUP(Table13[[#This Row],[Substance]],'Reference data SID'!D:Q,14,FALSE)</f>
        <v>100.255.717</v>
      </c>
      <c r="D635" s="122" t="s">
        <v>530</v>
      </c>
      <c r="E635" s="124"/>
      <c r="F635" s="124"/>
      <c r="G635" s="124"/>
    </row>
    <row r="636" spans="1:7" x14ac:dyDescent="0.25">
      <c r="A636" s="121">
        <v>2024</v>
      </c>
      <c r="B636" s="122" t="s">
        <v>369</v>
      </c>
      <c r="C636" s="123" t="str">
        <f>VLOOKUP(Table13[[#This Row],[Substance]],'Reference data SID'!D:Q,14,FALSE)</f>
        <v>100.255.717</v>
      </c>
      <c r="D636" s="122" t="s">
        <v>530</v>
      </c>
      <c r="E636" s="124"/>
      <c r="F636" s="124"/>
      <c r="G636" s="124"/>
    </row>
    <row r="637" spans="1:7" x14ac:dyDescent="0.25">
      <c r="A637" s="121">
        <v>2025</v>
      </c>
      <c r="B637" s="122" t="s">
        <v>369</v>
      </c>
      <c r="C637" s="123" t="str">
        <f>VLOOKUP(Table13[[#This Row],[Substance]],'Reference data SID'!D:Q,14,FALSE)</f>
        <v>100.255.717</v>
      </c>
      <c r="D637" s="122" t="s">
        <v>530</v>
      </c>
      <c r="E637" s="124"/>
      <c r="F637" s="124"/>
      <c r="G637" s="124"/>
    </row>
    <row r="638" spans="1:7" x14ac:dyDescent="0.25">
      <c r="A638" s="121">
        <v>2026</v>
      </c>
      <c r="B638" s="122" t="s">
        <v>369</v>
      </c>
      <c r="C638" s="123" t="str">
        <f>VLOOKUP(Table13[[#This Row],[Substance]],'Reference data SID'!D:Q,14,FALSE)</f>
        <v>100.255.717</v>
      </c>
      <c r="D638" s="122" t="s">
        <v>530</v>
      </c>
      <c r="E638" s="124"/>
      <c r="F638" s="124"/>
      <c r="G638" s="124"/>
    </row>
    <row r="639" spans="1:7" x14ac:dyDescent="0.25">
      <c r="A639" s="121">
        <v>2027</v>
      </c>
      <c r="B639" s="122" t="s">
        <v>369</v>
      </c>
      <c r="C639" s="123" t="str">
        <f>VLOOKUP(Table13[[#This Row],[Substance]],'Reference data SID'!D:Q,14,FALSE)</f>
        <v>100.255.717</v>
      </c>
      <c r="D639" s="122" t="s">
        <v>530</v>
      </c>
      <c r="E639" s="124"/>
      <c r="F639" s="124"/>
      <c r="G639" s="124"/>
    </row>
    <row r="640" spans="1:7" x14ac:dyDescent="0.25">
      <c r="A640" s="121">
        <v>2028</v>
      </c>
      <c r="B640" s="122" t="s">
        <v>369</v>
      </c>
      <c r="C640" s="123" t="str">
        <f>VLOOKUP(Table13[[#This Row],[Substance]],'Reference data SID'!D:Q,14,FALSE)</f>
        <v>100.255.717</v>
      </c>
      <c r="D640" s="122" t="s">
        <v>530</v>
      </c>
      <c r="E640" s="124"/>
      <c r="F640" s="124"/>
      <c r="G640" s="124"/>
    </row>
    <row r="641" spans="1:7" x14ac:dyDescent="0.25">
      <c r="A641" s="121">
        <v>2029</v>
      </c>
      <c r="B641" s="122" t="s">
        <v>369</v>
      </c>
      <c r="C641" s="123" t="str">
        <f>VLOOKUP(Table13[[#This Row],[Substance]],'Reference data SID'!D:Q,14,FALSE)</f>
        <v>100.255.717</v>
      </c>
      <c r="D641" s="122" t="s">
        <v>530</v>
      </c>
      <c r="E641" s="124"/>
      <c r="F641" s="124"/>
      <c r="G641" s="124"/>
    </row>
    <row r="642" spans="1:7" x14ac:dyDescent="0.25">
      <c r="A642" s="121">
        <v>2030</v>
      </c>
      <c r="B642" s="122" t="s">
        <v>369</v>
      </c>
      <c r="C642" s="123" t="str">
        <f>VLOOKUP(Table13[[#This Row],[Substance]],'Reference data SID'!D:Q,14,FALSE)</f>
        <v>100.255.717</v>
      </c>
      <c r="D642" s="122" t="s">
        <v>530</v>
      </c>
      <c r="E642" s="124"/>
      <c r="F642" s="124"/>
      <c r="G642" s="124"/>
    </row>
    <row r="643" spans="1:7" x14ac:dyDescent="0.25">
      <c r="A643" s="121">
        <v>2031</v>
      </c>
      <c r="B643" s="125" t="s">
        <v>369</v>
      </c>
      <c r="C643" s="126" t="str">
        <f>VLOOKUP(Table13[[#This Row],[Substance]],'Reference data SID'!D:Q,14,FALSE)</f>
        <v>100.255.717</v>
      </c>
      <c r="D643" s="125" t="s">
        <v>530</v>
      </c>
      <c r="E643" s="127"/>
      <c r="F643" s="124"/>
      <c r="G643" s="127"/>
    </row>
    <row r="644" spans="1:7" x14ac:dyDescent="0.25">
      <c r="A644" s="128">
        <v>2032</v>
      </c>
      <c r="B644" s="125" t="s">
        <v>369</v>
      </c>
      <c r="C644" s="126" t="str">
        <f>VLOOKUP(Table13[[#This Row],[Substance]],'Reference data SID'!D:Q,14,FALSE)</f>
        <v>100.255.717</v>
      </c>
      <c r="D644" s="125" t="s">
        <v>530</v>
      </c>
      <c r="E644" s="127"/>
      <c r="F644" s="124"/>
      <c r="G644" s="127"/>
    </row>
    <row r="645" spans="1:7" x14ac:dyDescent="0.25">
      <c r="A645" s="128">
        <v>2033</v>
      </c>
      <c r="B645" s="125" t="s">
        <v>369</v>
      </c>
      <c r="C645" s="126" t="str">
        <f>VLOOKUP(Table13[[#This Row],[Substance]],'Reference data SID'!D:Q,14,FALSE)</f>
        <v>100.255.717</v>
      </c>
      <c r="D645" s="125" t="s">
        <v>530</v>
      </c>
      <c r="E645" s="127"/>
      <c r="F645" s="124"/>
      <c r="G645" s="127"/>
    </row>
    <row r="646" spans="1:7" x14ac:dyDescent="0.25">
      <c r="A646" s="128">
        <v>2034</v>
      </c>
      <c r="B646" s="125" t="s">
        <v>369</v>
      </c>
      <c r="C646" s="126" t="str">
        <f>VLOOKUP(Table13[[#This Row],[Substance]],'Reference data SID'!D:Q,14,FALSE)</f>
        <v>100.255.717</v>
      </c>
      <c r="D646" s="125" t="s">
        <v>530</v>
      </c>
      <c r="E646" s="127"/>
      <c r="F646" s="124"/>
      <c r="G646" s="127"/>
    </row>
    <row r="647" spans="1:7" x14ac:dyDescent="0.25">
      <c r="A647" s="128">
        <v>2035</v>
      </c>
      <c r="B647" s="125" t="s">
        <v>369</v>
      </c>
      <c r="C647" s="126" t="str">
        <f>VLOOKUP(Table13[[#This Row],[Substance]],'Reference data SID'!D:Q,14,FALSE)</f>
        <v>100.255.717</v>
      </c>
      <c r="D647" s="125" t="s">
        <v>530</v>
      </c>
      <c r="E647" s="127"/>
      <c r="F647" s="124"/>
      <c r="G647" s="127"/>
    </row>
    <row r="648" spans="1:7" x14ac:dyDescent="0.25">
      <c r="A648" s="121">
        <v>1990</v>
      </c>
      <c r="B648" s="122" t="s">
        <v>369</v>
      </c>
      <c r="C648" s="123" t="str">
        <f>VLOOKUP(Table13[[#This Row],[Substance]],'Reference data SID'!D:Q,14,FALSE)</f>
        <v>100.255.717</v>
      </c>
      <c r="D648" s="122" t="s">
        <v>531</v>
      </c>
      <c r="E648" s="124"/>
      <c r="F648" s="124"/>
      <c r="G648" s="124"/>
    </row>
    <row r="649" spans="1:7" x14ac:dyDescent="0.25">
      <c r="A649" s="121">
        <v>1991</v>
      </c>
      <c r="B649" s="122" t="s">
        <v>369</v>
      </c>
      <c r="C649" s="123" t="str">
        <f>VLOOKUP(Table13[[#This Row],[Substance]],'Reference data SID'!D:Q,14,FALSE)</f>
        <v>100.255.717</v>
      </c>
      <c r="D649" s="122" t="s">
        <v>531</v>
      </c>
      <c r="E649" s="124"/>
      <c r="F649" s="124"/>
      <c r="G649" s="124"/>
    </row>
    <row r="650" spans="1:7" x14ac:dyDescent="0.25">
      <c r="A650" s="121">
        <v>1992</v>
      </c>
      <c r="B650" s="122" t="s">
        <v>369</v>
      </c>
      <c r="C650" s="123" t="str">
        <f>VLOOKUP(Table13[[#This Row],[Substance]],'Reference data SID'!D:Q,14,FALSE)</f>
        <v>100.255.717</v>
      </c>
      <c r="D650" s="122" t="s">
        <v>531</v>
      </c>
      <c r="E650" s="124"/>
      <c r="F650" s="124"/>
      <c r="G650" s="124"/>
    </row>
    <row r="651" spans="1:7" x14ac:dyDescent="0.25">
      <c r="A651" s="121">
        <v>1993</v>
      </c>
      <c r="B651" s="122" t="s">
        <v>369</v>
      </c>
      <c r="C651" s="123" t="str">
        <f>VLOOKUP(Table13[[#This Row],[Substance]],'Reference data SID'!D:Q,14,FALSE)</f>
        <v>100.255.717</v>
      </c>
      <c r="D651" s="122" t="s">
        <v>531</v>
      </c>
      <c r="E651" s="124"/>
      <c r="F651" s="124"/>
      <c r="G651" s="124"/>
    </row>
    <row r="652" spans="1:7" x14ac:dyDescent="0.25">
      <c r="A652" s="121">
        <v>1994</v>
      </c>
      <c r="B652" s="122" t="s">
        <v>369</v>
      </c>
      <c r="C652" s="123" t="str">
        <f>VLOOKUP(Table13[[#This Row],[Substance]],'Reference data SID'!D:Q,14,FALSE)</f>
        <v>100.255.717</v>
      </c>
      <c r="D652" s="122" t="s">
        <v>531</v>
      </c>
      <c r="E652" s="124"/>
      <c r="F652" s="124"/>
      <c r="G652" s="124"/>
    </row>
    <row r="653" spans="1:7" x14ac:dyDescent="0.25">
      <c r="A653" s="121">
        <v>1995</v>
      </c>
      <c r="B653" s="122" t="s">
        <v>369</v>
      </c>
      <c r="C653" s="123" t="str">
        <f>VLOOKUP(Table13[[#This Row],[Substance]],'Reference data SID'!D:Q,14,FALSE)</f>
        <v>100.255.717</v>
      </c>
      <c r="D653" s="122" t="s">
        <v>531</v>
      </c>
      <c r="E653" s="124"/>
      <c r="F653" s="124"/>
      <c r="G653" s="124"/>
    </row>
    <row r="654" spans="1:7" x14ac:dyDescent="0.25">
      <c r="A654" s="121">
        <v>1996</v>
      </c>
      <c r="B654" s="122" t="s">
        <v>369</v>
      </c>
      <c r="C654" s="123" t="str">
        <f>VLOOKUP(Table13[[#This Row],[Substance]],'Reference data SID'!D:Q,14,FALSE)</f>
        <v>100.255.717</v>
      </c>
      <c r="D654" s="122" t="s">
        <v>531</v>
      </c>
      <c r="E654" s="124"/>
      <c r="F654" s="124"/>
      <c r="G654" s="124"/>
    </row>
    <row r="655" spans="1:7" x14ac:dyDescent="0.25">
      <c r="A655" s="121">
        <v>1997</v>
      </c>
      <c r="B655" s="122" t="s">
        <v>369</v>
      </c>
      <c r="C655" s="123" t="str">
        <f>VLOOKUP(Table13[[#This Row],[Substance]],'Reference data SID'!D:Q,14,FALSE)</f>
        <v>100.255.717</v>
      </c>
      <c r="D655" s="122" t="s">
        <v>531</v>
      </c>
      <c r="E655" s="124"/>
      <c r="F655" s="124"/>
      <c r="G655" s="124"/>
    </row>
    <row r="656" spans="1:7" x14ac:dyDescent="0.25">
      <c r="A656" s="121">
        <v>1998</v>
      </c>
      <c r="B656" s="122" t="s">
        <v>369</v>
      </c>
      <c r="C656" s="123" t="str">
        <f>VLOOKUP(Table13[[#This Row],[Substance]],'Reference data SID'!D:Q,14,FALSE)</f>
        <v>100.255.717</v>
      </c>
      <c r="D656" s="122" t="s">
        <v>531</v>
      </c>
      <c r="E656" s="124"/>
      <c r="F656" s="124"/>
      <c r="G656" s="124"/>
    </row>
    <row r="657" spans="1:7" x14ac:dyDescent="0.25">
      <c r="A657" s="121">
        <v>1999</v>
      </c>
      <c r="B657" s="122" t="s">
        <v>369</v>
      </c>
      <c r="C657" s="123" t="str">
        <f>VLOOKUP(Table13[[#This Row],[Substance]],'Reference data SID'!D:Q,14,FALSE)</f>
        <v>100.255.717</v>
      </c>
      <c r="D657" s="122" t="s">
        <v>531</v>
      </c>
      <c r="E657" s="124"/>
      <c r="F657" s="124"/>
      <c r="G657" s="124"/>
    </row>
    <row r="658" spans="1:7" x14ac:dyDescent="0.25">
      <c r="A658" s="121">
        <v>2000</v>
      </c>
      <c r="B658" s="122" t="s">
        <v>369</v>
      </c>
      <c r="C658" s="123" t="str">
        <f>VLOOKUP(Table13[[#This Row],[Substance]],'Reference data SID'!D:Q,14,FALSE)</f>
        <v>100.255.717</v>
      </c>
      <c r="D658" s="122" t="s">
        <v>531</v>
      </c>
      <c r="E658" s="124"/>
      <c r="F658" s="124"/>
      <c r="G658" s="124"/>
    </row>
    <row r="659" spans="1:7" x14ac:dyDescent="0.25">
      <c r="A659" s="121">
        <v>2001</v>
      </c>
      <c r="B659" s="122" t="s">
        <v>369</v>
      </c>
      <c r="C659" s="123" t="str">
        <f>VLOOKUP(Table13[[#This Row],[Substance]],'Reference data SID'!D:Q,14,FALSE)</f>
        <v>100.255.717</v>
      </c>
      <c r="D659" s="122" t="s">
        <v>531</v>
      </c>
      <c r="E659" s="124"/>
      <c r="F659" s="124"/>
      <c r="G659" s="124"/>
    </row>
    <row r="660" spans="1:7" x14ac:dyDescent="0.25">
      <c r="A660" s="121">
        <v>2002</v>
      </c>
      <c r="B660" s="122" t="s">
        <v>369</v>
      </c>
      <c r="C660" s="123" t="str">
        <f>VLOOKUP(Table13[[#This Row],[Substance]],'Reference data SID'!D:Q,14,FALSE)</f>
        <v>100.255.717</v>
      </c>
      <c r="D660" s="122" t="s">
        <v>531</v>
      </c>
      <c r="E660" s="124"/>
      <c r="F660" s="124"/>
      <c r="G660" s="124"/>
    </row>
    <row r="661" spans="1:7" x14ac:dyDescent="0.25">
      <c r="A661" s="121">
        <v>2003</v>
      </c>
      <c r="B661" s="122" t="s">
        <v>369</v>
      </c>
      <c r="C661" s="123" t="str">
        <f>VLOOKUP(Table13[[#This Row],[Substance]],'Reference data SID'!D:Q,14,FALSE)</f>
        <v>100.255.717</v>
      </c>
      <c r="D661" s="122" t="s">
        <v>531</v>
      </c>
      <c r="E661" s="124"/>
      <c r="F661" s="124"/>
      <c r="G661" s="124"/>
    </row>
    <row r="662" spans="1:7" x14ac:dyDescent="0.25">
      <c r="A662" s="121">
        <v>2004</v>
      </c>
      <c r="B662" s="122" t="s">
        <v>369</v>
      </c>
      <c r="C662" s="123" t="str">
        <f>VLOOKUP(Table13[[#This Row],[Substance]],'Reference data SID'!D:Q,14,FALSE)</f>
        <v>100.255.717</v>
      </c>
      <c r="D662" s="122" t="s">
        <v>531</v>
      </c>
      <c r="E662" s="124"/>
      <c r="F662" s="124"/>
      <c r="G662" s="124"/>
    </row>
    <row r="663" spans="1:7" x14ac:dyDescent="0.25">
      <c r="A663" s="121">
        <v>2005</v>
      </c>
      <c r="B663" s="122" t="s">
        <v>369</v>
      </c>
      <c r="C663" s="123" t="str">
        <f>VLOOKUP(Table13[[#This Row],[Substance]],'Reference data SID'!D:Q,14,FALSE)</f>
        <v>100.255.717</v>
      </c>
      <c r="D663" s="122" t="s">
        <v>531</v>
      </c>
      <c r="E663" s="124"/>
      <c r="F663" s="124"/>
      <c r="G663" s="124"/>
    </row>
    <row r="664" spans="1:7" x14ac:dyDescent="0.25">
      <c r="A664" s="121">
        <v>2006</v>
      </c>
      <c r="B664" s="122" t="s">
        <v>369</v>
      </c>
      <c r="C664" s="123" t="str">
        <f>VLOOKUP(Table13[[#This Row],[Substance]],'Reference data SID'!D:Q,14,FALSE)</f>
        <v>100.255.717</v>
      </c>
      <c r="D664" s="122" t="s">
        <v>531</v>
      </c>
      <c r="E664" s="124"/>
      <c r="F664" s="124"/>
      <c r="G664" s="124"/>
    </row>
    <row r="665" spans="1:7" x14ac:dyDescent="0.25">
      <c r="A665" s="121">
        <v>2007</v>
      </c>
      <c r="B665" s="122" t="s">
        <v>369</v>
      </c>
      <c r="C665" s="123" t="str">
        <f>VLOOKUP(Table13[[#This Row],[Substance]],'Reference data SID'!D:Q,14,FALSE)</f>
        <v>100.255.717</v>
      </c>
      <c r="D665" s="122" t="s">
        <v>531</v>
      </c>
      <c r="E665" s="124"/>
      <c r="F665" s="124"/>
      <c r="G665" s="124"/>
    </row>
    <row r="666" spans="1:7" x14ac:dyDescent="0.25">
      <c r="A666" s="121">
        <v>2008</v>
      </c>
      <c r="B666" s="122" t="s">
        <v>369</v>
      </c>
      <c r="C666" s="123" t="str">
        <f>VLOOKUP(Table13[[#This Row],[Substance]],'Reference data SID'!D:Q,14,FALSE)</f>
        <v>100.255.717</v>
      </c>
      <c r="D666" s="122" t="s">
        <v>531</v>
      </c>
      <c r="E666" s="124"/>
      <c r="F666" s="124"/>
      <c r="G666" s="124"/>
    </row>
    <row r="667" spans="1:7" x14ac:dyDescent="0.25">
      <c r="A667" s="121">
        <v>2009</v>
      </c>
      <c r="B667" s="122" t="s">
        <v>369</v>
      </c>
      <c r="C667" s="123" t="str">
        <f>VLOOKUP(Table13[[#This Row],[Substance]],'Reference data SID'!D:Q,14,FALSE)</f>
        <v>100.255.717</v>
      </c>
      <c r="D667" s="122" t="s">
        <v>531</v>
      </c>
      <c r="E667" s="124"/>
      <c r="F667" s="124"/>
      <c r="G667" s="124"/>
    </row>
    <row r="668" spans="1:7" x14ac:dyDescent="0.25">
      <c r="A668" s="121">
        <v>2010</v>
      </c>
      <c r="B668" s="122" t="s">
        <v>369</v>
      </c>
      <c r="C668" s="123" t="str">
        <f>VLOOKUP(Table13[[#This Row],[Substance]],'Reference data SID'!D:Q,14,FALSE)</f>
        <v>100.255.717</v>
      </c>
      <c r="D668" s="122" t="s">
        <v>531</v>
      </c>
      <c r="E668" s="124"/>
      <c r="F668" s="124"/>
      <c r="G668" s="124"/>
    </row>
    <row r="669" spans="1:7" x14ac:dyDescent="0.25">
      <c r="A669" s="121">
        <v>2011</v>
      </c>
      <c r="B669" s="122" t="s">
        <v>369</v>
      </c>
      <c r="C669" s="123" t="str">
        <f>VLOOKUP(Table13[[#This Row],[Substance]],'Reference data SID'!D:Q,14,FALSE)</f>
        <v>100.255.717</v>
      </c>
      <c r="D669" s="122" t="s">
        <v>531</v>
      </c>
      <c r="E669" s="124"/>
      <c r="F669" s="124"/>
      <c r="G669" s="124"/>
    </row>
    <row r="670" spans="1:7" x14ac:dyDescent="0.25">
      <c r="A670" s="121">
        <v>2012</v>
      </c>
      <c r="B670" s="122" t="s">
        <v>369</v>
      </c>
      <c r="C670" s="123" t="str">
        <f>VLOOKUP(Table13[[#This Row],[Substance]],'Reference data SID'!D:Q,14,FALSE)</f>
        <v>100.255.717</v>
      </c>
      <c r="D670" s="122" t="s">
        <v>531</v>
      </c>
      <c r="E670" s="124"/>
      <c r="F670" s="124"/>
      <c r="G670" s="124"/>
    </row>
    <row r="671" spans="1:7" x14ac:dyDescent="0.25">
      <c r="A671" s="121">
        <v>2013</v>
      </c>
      <c r="B671" s="122" t="s">
        <v>369</v>
      </c>
      <c r="C671" s="123" t="str">
        <f>VLOOKUP(Table13[[#This Row],[Substance]],'Reference data SID'!D:Q,14,FALSE)</f>
        <v>100.255.717</v>
      </c>
      <c r="D671" s="122" t="s">
        <v>531</v>
      </c>
      <c r="E671" s="124"/>
      <c r="F671" s="124"/>
      <c r="G671" s="124"/>
    </row>
    <row r="672" spans="1:7" x14ac:dyDescent="0.25">
      <c r="A672" s="121">
        <v>2014</v>
      </c>
      <c r="B672" s="122" t="s">
        <v>369</v>
      </c>
      <c r="C672" s="123" t="str">
        <f>VLOOKUP(Table13[[#This Row],[Substance]],'Reference data SID'!D:Q,14,FALSE)</f>
        <v>100.255.717</v>
      </c>
      <c r="D672" s="122" t="s">
        <v>531</v>
      </c>
      <c r="E672" s="124"/>
      <c r="F672" s="124"/>
      <c r="G672" s="124"/>
    </row>
    <row r="673" spans="1:7" x14ac:dyDescent="0.25">
      <c r="A673" s="121">
        <v>2015</v>
      </c>
      <c r="B673" s="122" t="s">
        <v>369</v>
      </c>
      <c r="C673" s="123" t="str">
        <f>VLOOKUP(Table13[[#This Row],[Substance]],'Reference data SID'!D:Q,14,FALSE)</f>
        <v>100.255.717</v>
      </c>
      <c r="D673" s="122" t="s">
        <v>531</v>
      </c>
      <c r="E673" s="124"/>
      <c r="F673" s="124"/>
      <c r="G673" s="124"/>
    </row>
    <row r="674" spans="1:7" x14ac:dyDescent="0.25">
      <c r="A674" s="121">
        <v>2016</v>
      </c>
      <c r="B674" s="122" t="s">
        <v>369</v>
      </c>
      <c r="C674" s="123" t="str">
        <f>VLOOKUP(Table13[[#This Row],[Substance]],'Reference data SID'!D:Q,14,FALSE)</f>
        <v>100.255.717</v>
      </c>
      <c r="D674" s="122" t="s">
        <v>531</v>
      </c>
      <c r="E674" s="124"/>
      <c r="F674" s="124"/>
      <c r="G674" s="124"/>
    </row>
    <row r="675" spans="1:7" x14ac:dyDescent="0.25">
      <c r="A675" s="121">
        <v>2017</v>
      </c>
      <c r="B675" s="122" t="s">
        <v>369</v>
      </c>
      <c r="C675" s="123" t="str">
        <f>VLOOKUP(Table13[[#This Row],[Substance]],'Reference data SID'!D:Q,14,FALSE)</f>
        <v>100.255.717</v>
      </c>
      <c r="D675" s="122" t="s">
        <v>531</v>
      </c>
      <c r="E675" s="124"/>
      <c r="F675" s="124"/>
      <c r="G675" s="124"/>
    </row>
    <row r="676" spans="1:7" x14ac:dyDescent="0.25">
      <c r="A676" s="121">
        <v>2018</v>
      </c>
      <c r="B676" s="122" t="s">
        <v>369</v>
      </c>
      <c r="C676" s="123" t="str">
        <f>VLOOKUP(Table13[[#This Row],[Substance]],'Reference data SID'!D:Q,14,FALSE)</f>
        <v>100.255.717</v>
      </c>
      <c r="D676" s="122" t="s">
        <v>531</v>
      </c>
      <c r="E676" s="124"/>
      <c r="F676" s="124"/>
      <c r="G676" s="124"/>
    </row>
    <row r="677" spans="1:7" x14ac:dyDescent="0.25">
      <c r="A677" s="121">
        <v>2019</v>
      </c>
      <c r="B677" s="122" t="s">
        <v>369</v>
      </c>
      <c r="C677" s="123" t="str">
        <f>VLOOKUP(Table13[[#This Row],[Substance]],'Reference data SID'!D:Q,14,FALSE)</f>
        <v>100.255.717</v>
      </c>
      <c r="D677" s="122" t="s">
        <v>531</v>
      </c>
      <c r="E677" s="124"/>
      <c r="F677" s="124"/>
      <c r="G677" s="124"/>
    </row>
    <row r="678" spans="1:7" x14ac:dyDescent="0.25">
      <c r="A678" s="121">
        <v>2020</v>
      </c>
      <c r="B678" s="122" t="s">
        <v>369</v>
      </c>
      <c r="C678" s="123" t="str">
        <f>VLOOKUP(Table13[[#This Row],[Substance]],'Reference data SID'!D:Q,14,FALSE)</f>
        <v>100.255.717</v>
      </c>
      <c r="D678" s="122" t="s">
        <v>531</v>
      </c>
      <c r="E678" s="124"/>
      <c r="F678" s="124"/>
      <c r="G678" s="124"/>
    </row>
    <row r="679" spans="1:7" x14ac:dyDescent="0.25">
      <c r="A679" s="121">
        <v>2021</v>
      </c>
      <c r="B679" s="122" t="s">
        <v>369</v>
      </c>
      <c r="C679" s="123" t="str">
        <f>VLOOKUP(Table13[[#This Row],[Substance]],'Reference data SID'!D:Q,14,FALSE)</f>
        <v>100.255.717</v>
      </c>
      <c r="D679" s="122" t="s">
        <v>531</v>
      </c>
      <c r="E679" s="124"/>
      <c r="F679" s="124"/>
      <c r="G679" s="124"/>
    </row>
    <row r="680" spans="1:7" x14ac:dyDescent="0.25">
      <c r="A680" s="121">
        <v>2022</v>
      </c>
      <c r="B680" s="122" t="s">
        <v>369</v>
      </c>
      <c r="C680" s="123" t="str">
        <f>VLOOKUP(Table13[[#This Row],[Substance]],'Reference data SID'!D:Q,14,FALSE)</f>
        <v>100.255.717</v>
      </c>
      <c r="D680" s="122" t="s">
        <v>531</v>
      </c>
      <c r="E680" s="124"/>
      <c r="F680" s="124"/>
      <c r="G680" s="124"/>
    </row>
    <row r="681" spans="1:7" x14ac:dyDescent="0.25">
      <c r="A681" s="121">
        <v>2023</v>
      </c>
      <c r="B681" s="122" t="s">
        <v>369</v>
      </c>
      <c r="C681" s="123" t="str">
        <f>VLOOKUP(Table13[[#This Row],[Substance]],'Reference data SID'!D:Q,14,FALSE)</f>
        <v>100.255.717</v>
      </c>
      <c r="D681" s="122" t="s">
        <v>531</v>
      </c>
      <c r="E681" s="124"/>
      <c r="F681" s="124"/>
      <c r="G681" s="124"/>
    </row>
    <row r="682" spans="1:7" x14ac:dyDescent="0.25">
      <c r="A682" s="121">
        <v>2024</v>
      </c>
      <c r="B682" s="122" t="s">
        <v>369</v>
      </c>
      <c r="C682" s="123" t="str">
        <f>VLOOKUP(Table13[[#This Row],[Substance]],'Reference data SID'!D:Q,14,FALSE)</f>
        <v>100.255.717</v>
      </c>
      <c r="D682" s="122" t="s">
        <v>531</v>
      </c>
      <c r="E682" s="124"/>
      <c r="F682" s="124"/>
      <c r="G682" s="124"/>
    </row>
    <row r="683" spans="1:7" x14ac:dyDescent="0.25">
      <c r="A683" s="121">
        <v>2025</v>
      </c>
      <c r="B683" s="122" t="s">
        <v>369</v>
      </c>
      <c r="C683" s="123" t="str">
        <f>VLOOKUP(Table13[[#This Row],[Substance]],'Reference data SID'!D:Q,14,FALSE)</f>
        <v>100.255.717</v>
      </c>
      <c r="D683" s="122" t="s">
        <v>531</v>
      </c>
      <c r="E683" s="124"/>
      <c r="F683" s="124"/>
      <c r="G683" s="124"/>
    </row>
    <row r="684" spans="1:7" x14ac:dyDescent="0.25">
      <c r="A684" s="121">
        <v>2026</v>
      </c>
      <c r="B684" s="122" t="s">
        <v>369</v>
      </c>
      <c r="C684" s="123" t="str">
        <f>VLOOKUP(Table13[[#This Row],[Substance]],'Reference data SID'!D:Q,14,FALSE)</f>
        <v>100.255.717</v>
      </c>
      <c r="D684" s="122" t="s">
        <v>531</v>
      </c>
      <c r="E684" s="124"/>
      <c r="F684" s="124"/>
      <c r="G684" s="124"/>
    </row>
    <row r="685" spans="1:7" x14ac:dyDescent="0.25">
      <c r="A685" s="121">
        <v>2027</v>
      </c>
      <c r="B685" s="122" t="s">
        <v>369</v>
      </c>
      <c r="C685" s="123" t="str">
        <f>VLOOKUP(Table13[[#This Row],[Substance]],'Reference data SID'!D:Q,14,FALSE)</f>
        <v>100.255.717</v>
      </c>
      <c r="D685" s="122" t="s">
        <v>531</v>
      </c>
      <c r="E685" s="124"/>
      <c r="F685" s="124"/>
      <c r="G685" s="124"/>
    </row>
    <row r="686" spans="1:7" x14ac:dyDescent="0.25">
      <c r="A686" s="121">
        <v>2028</v>
      </c>
      <c r="B686" s="122" t="s">
        <v>369</v>
      </c>
      <c r="C686" s="123" t="str">
        <f>VLOOKUP(Table13[[#This Row],[Substance]],'Reference data SID'!D:Q,14,FALSE)</f>
        <v>100.255.717</v>
      </c>
      <c r="D686" s="122" t="s">
        <v>531</v>
      </c>
      <c r="E686" s="124"/>
      <c r="F686" s="124"/>
      <c r="G686" s="124"/>
    </row>
    <row r="687" spans="1:7" x14ac:dyDescent="0.25">
      <c r="A687" s="121">
        <v>2029</v>
      </c>
      <c r="B687" s="122" t="s">
        <v>369</v>
      </c>
      <c r="C687" s="123" t="str">
        <f>VLOOKUP(Table13[[#This Row],[Substance]],'Reference data SID'!D:Q,14,FALSE)</f>
        <v>100.255.717</v>
      </c>
      <c r="D687" s="122" t="s">
        <v>531</v>
      </c>
      <c r="E687" s="124"/>
      <c r="F687" s="124"/>
      <c r="G687" s="124"/>
    </row>
    <row r="688" spans="1:7" x14ac:dyDescent="0.25">
      <c r="A688" s="121">
        <v>2030</v>
      </c>
      <c r="B688" s="122" t="s">
        <v>369</v>
      </c>
      <c r="C688" s="123" t="str">
        <f>VLOOKUP(Table13[[#This Row],[Substance]],'Reference data SID'!D:Q,14,FALSE)</f>
        <v>100.255.717</v>
      </c>
      <c r="D688" s="122" t="s">
        <v>531</v>
      </c>
      <c r="E688" s="124"/>
      <c r="F688" s="124"/>
      <c r="G688" s="124"/>
    </row>
    <row r="689" spans="1:7" x14ac:dyDescent="0.25">
      <c r="A689" s="121">
        <v>2031</v>
      </c>
      <c r="B689" s="125" t="s">
        <v>369</v>
      </c>
      <c r="C689" s="126" t="str">
        <f>VLOOKUP(Table13[[#This Row],[Substance]],'Reference data SID'!D:Q,14,FALSE)</f>
        <v>100.255.717</v>
      </c>
      <c r="D689" s="125" t="s">
        <v>531</v>
      </c>
      <c r="E689" s="127"/>
      <c r="F689" s="124"/>
      <c r="G689" s="127"/>
    </row>
    <row r="690" spans="1:7" x14ac:dyDescent="0.25">
      <c r="A690" s="128">
        <v>2032</v>
      </c>
      <c r="B690" s="125" t="s">
        <v>369</v>
      </c>
      <c r="C690" s="126" t="str">
        <f>VLOOKUP(Table13[[#This Row],[Substance]],'Reference data SID'!D:Q,14,FALSE)</f>
        <v>100.255.717</v>
      </c>
      <c r="D690" s="125" t="s">
        <v>531</v>
      </c>
      <c r="E690" s="127"/>
      <c r="F690" s="124"/>
      <c r="G690" s="127"/>
    </row>
    <row r="691" spans="1:7" x14ac:dyDescent="0.25">
      <c r="A691" s="128">
        <v>2033</v>
      </c>
      <c r="B691" s="125" t="s">
        <v>369</v>
      </c>
      <c r="C691" s="126" t="str">
        <f>VLOOKUP(Table13[[#This Row],[Substance]],'Reference data SID'!D:Q,14,FALSE)</f>
        <v>100.255.717</v>
      </c>
      <c r="D691" s="125" t="s">
        <v>531</v>
      </c>
      <c r="E691" s="127"/>
      <c r="F691" s="124"/>
      <c r="G691" s="127"/>
    </row>
    <row r="692" spans="1:7" x14ac:dyDescent="0.25">
      <c r="A692" s="128">
        <v>2034</v>
      </c>
      <c r="B692" s="125" t="s">
        <v>369</v>
      </c>
      <c r="C692" s="126" t="str">
        <f>VLOOKUP(Table13[[#This Row],[Substance]],'Reference data SID'!D:Q,14,FALSE)</f>
        <v>100.255.717</v>
      </c>
      <c r="D692" s="125" t="s">
        <v>531</v>
      </c>
      <c r="E692" s="127"/>
      <c r="F692" s="124"/>
      <c r="G692" s="127"/>
    </row>
    <row r="693" spans="1:7" x14ac:dyDescent="0.25">
      <c r="A693" s="128">
        <v>2035</v>
      </c>
      <c r="B693" s="125" t="s">
        <v>369</v>
      </c>
      <c r="C693" s="126" t="str">
        <f>VLOOKUP(Table13[[#This Row],[Substance]],'Reference data SID'!D:Q,14,FALSE)</f>
        <v>100.255.717</v>
      </c>
      <c r="D693" s="125" t="s">
        <v>531</v>
      </c>
      <c r="E693" s="127"/>
      <c r="F693" s="124"/>
      <c r="G693" s="127"/>
    </row>
    <row r="694" spans="1:7" x14ac:dyDescent="0.25">
      <c r="A694" s="121">
        <v>1990</v>
      </c>
      <c r="B694" s="248" t="s">
        <v>375</v>
      </c>
      <c r="C694" s="123" t="str">
        <f>VLOOKUP(Table13[[#This Row],[Substance]],'Reference data SID'!D:Q,14,FALSE)</f>
        <v>100.278.037</v>
      </c>
      <c r="D694" s="122" t="s">
        <v>530</v>
      </c>
      <c r="E694" s="124"/>
      <c r="F694" s="124"/>
      <c r="G694" s="124"/>
    </row>
    <row r="695" spans="1:7" x14ac:dyDescent="0.25">
      <c r="A695" s="121">
        <v>1991</v>
      </c>
      <c r="B695" s="248" t="s">
        <v>375</v>
      </c>
      <c r="C695" s="123" t="str">
        <f>VLOOKUP(Table13[[#This Row],[Substance]],'Reference data SID'!D:Q,14,FALSE)</f>
        <v>100.278.037</v>
      </c>
      <c r="D695" s="122" t="s">
        <v>530</v>
      </c>
      <c r="E695" s="124"/>
      <c r="F695" s="124"/>
      <c r="G695" s="124"/>
    </row>
    <row r="696" spans="1:7" x14ac:dyDescent="0.25">
      <c r="A696" s="121">
        <v>1992</v>
      </c>
      <c r="B696" s="248" t="s">
        <v>375</v>
      </c>
      <c r="C696" s="123" t="str">
        <f>VLOOKUP(Table13[[#This Row],[Substance]],'Reference data SID'!D:Q,14,FALSE)</f>
        <v>100.278.037</v>
      </c>
      <c r="D696" s="122" t="s">
        <v>530</v>
      </c>
      <c r="E696" s="124"/>
      <c r="F696" s="124"/>
      <c r="G696" s="124"/>
    </row>
    <row r="697" spans="1:7" x14ac:dyDescent="0.25">
      <c r="A697" s="121">
        <v>1993</v>
      </c>
      <c r="B697" s="248" t="s">
        <v>375</v>
      </c>
      <c r="C697" s="123" t="str">
        <f>VLOOKUP(Table13[[#This Row],[Substance]],'Reference data SID'!D:Q,14,FALSE)</f>
        <v>100.278.037</v>
      </c>
      <c r="D697" s="122" t="s">
        <v>530</v>
      </c>
      <c r="E697" s="124"/>
      <c r="F697" s="124"/>
      <c r="G697" s="124"/>
    </row>
    <row r="698" spans="1:7" x14ac:dyDescent="0.25">
      <c r="A698" s="121">
        <v>1994</v>
      </c>
      <c r="B698" s="248" t="s">
        <v>375</v>
      </c>
      <c r="C698" s="123" t="str">
        <f>VLOOKUP(Table13[[#This Row],[Substance]],'Reference data SID'!D:Q,14,FALSE)</f>
        <v>100.278.037</v>
      </c>
      <c r="D698" s="122" t="s">
        <v>530</v>
      </c>
      <c r="E698" s="124"/>
      <c r="F698" s="124"/>
      <c r="G698" s="124"/>
    </row>
    <row r="699" spans="1:7" x14ac:dyDescent="0.25">
      <c r="A699" s="121">
        <v>1995</v>
      </c>
      <c r="B699" s="248" t="s">
        <v>375</v>
      </c>
      <c r="C699" s="123" t="str">
        <f>VLOOKUP(Table13[[#This Row],[Substance]],'Reference data SID'!D:Q,14,FALSE)</f>
        <v>100.278.037</v>
      </c>
      <c r="D699" s="122" t="s">
        <v>530</v>
      </c>
      <c r="E699" s="124"/>
      <c r="F699" s="124"/>
      <c r="G699" s="124"/>
    </row>
    <row r="700" spans="1:7" x14ac:dyDescent="0.25">
      <c r="A700" s="121">
        <v>1996</v>
      </c>
      <c r="B700" s="248" t="s">
        <v>375</v>
      </c>
      <c r="C700" s="123" t="str">
        <f>VLOOKUP(Table13[[#This Row],[Substance]],'Reference data SID'!D:Q,14,FALSE)</f>
        <v>100.278.037</v>
      </c>
      <c r="D700" s="122" t="s">
        <v>530</v>
      </c>
      <c r="E700" s="124"/>
      <c r="F700" s="124"/>
      <c r="G700" s="124"/>
    </row>
    <row r="701" spans="1:7" x14ac:dyDescent="0.25">
      <c r="A701" s="121">
        <v>1997</v>
      </c>
      <c r="B701" s="248" t="s">
        <v>375</v>
      </c>
      <c r="C701" s="123" t="str">
        <f>VLOOKUP(Table13[[#This Row],[Substance]],'Reference data SID'!D:Q,14,FALSE)</f>
        <v>100.278.037</v>
      </c>
      <c r="D701" s="122" t="s">
        <v>530</v>
      </c>
      <c r="E701" s="124"/>
      <c r="F701" s="124"/>
      <c r="G701" s="124"/>
    </row>
    <row r="702" spans="1:7" x14ac:dyDescent="0.25">
      <c r="A702" s="121">
        <v>1998</v>
      </c>
      <c r="B702" s="248" t="s">
        <v>375</v>
      </c>
      <c r="C702" s="123" t="str">
        <f>VLOOKUP(Table13[[#This Row],[Substance]],'Reference data SID'!D:Q,14,FALSE)</f>
        <v>100.278.037</v>
      </c>
      <c r="D702" s="122" t="s">
        <v>530</v>
      </c>
      <c r="E702" s="124"/>
      <c r="F702" s="124"/>
      <c r="G702" s="124"/>
    </row>
    <row r="703" spans="1:7" x14ac:dyDescent="0.25">
      <c r="A703" s="121">
        <v>1999</v>
      </c>
      <c r="B703" s="248" t="s">
        <v>375</v>
      </c>
      <c r="C703" s="123" t="str">
        <f>VLOOKUP(Table13[[#This Row],[Substance]],'Reference data SID'!D:Q,14,FALSE)</f>
        <v>100.278.037</v>
      </c>
      <c r="D703" s="122" t="s">
        <v>530</v>
      </c>
      <c r="E703" s="124"/>
      <c r="F703" s="124"/>
      <c r="G703" s="124"/>
    </row>
    <row r="704" spans="1:7" x14ac:dyDescent="0.25">
      <c r="A704" s="121">
        <v>2000</v>
      </c>
      <c r="B704" s="248" t="s">
        <v>375</v>
      </c>
      <c r="C704" s="123" t="str">
        <f>VLOOKUP(Table13[[#This Row],[Substance]],'Reference data SID'!D:Q,14,FALSE)</f>
        <v>100.278.037</v>
      </c>
      <c r="D704" s="122" t="s">
        <v>530</v>
      </c>
      <c r="E704" s="124"/>
      <c r="F704" s="124"/>
      <c r="G704" s="124"/>
    </row>
    <row r="705" spans="1:7" x14ac:dyDescent="0.25">
      <c r="A705" s="121">
        <v>2001</v>
      </c>
      <c r="B705" s="248" t="s">
        <v>375</v>
      </c>
      <c r="C705" s="123" t="str">
        <f>VLOOKUP(Table13[[#This Row],[Substance]],'Reference data SID'!D:Q,14,FALSE)</f>
        <v>100.278.037</v>
      </c>
      <c r="D705" s="122" t="s">
        <v>530</v>
      </c>
      <c r="E705" s="124"/>
      <c r="F705" s="124"/>
      <c r="G705" s="124"/>
    </row>
    <row r="706" spans="1:7" x14ac:dyDescent="0.25">
      <c r="A706" s="121">
        <v>2002</v>
      </c>
      <c r="B706" s="248" t="s">
        <v>375</v>
      </c>
      <c r="C706" s="123" t="str">
        <f>VLOOKUP(Table13[[#This Row],[Substance]],'Reference data SID'!D:Q,14,FALSE)</f>
        <v>100.278.037</v>
      </c>
      <c r="D706" s="122" t="s">
        <v>530</v>
      </c>
      <c r="E706" s="124"/>
      <c r="F706" s="124"/>
      <c r="G706" s="124"/>
    </row>
    <row r="707" spans="1:7" x14ac:dyDescent="0.25">
      <c r="A707" s="121">
        <v>2003</v>
      </c>
      <c r="B707" s="248" t="s">
        <v>375</v>
      </c>
      <c r="C707" s="123" t="str">
        <f>VLOOKUP(Table13[[#This Row],[Substance]],'Reference data SID'!D:Q,14,FALSE)</f>
        <v>100.278.037</v>
      </c>
      <c r="D707" s="122" t="s">
        <v>530</v>
      </c>
      <c r="E707" s="124"/>
      <c r="F707" s="124"/>
      <c r="G707" s="124"/>
    </row>
    <row r="708" spans="1:7" x14ac:dyDescent="0.25">
      <c r="A708" s="121">
        <v>2004</v>
      </c>
      <c r="B708" s="248" t="s">
        <v>375</v>
      </c>
      <c r="C708" s="123" t="str">
        <f>VLOOKUP(Table13[[#This Row],[Substance]],'Reference data SID'!D:Q,14,FALSE)</f>
        <v>100.278.037</v>
      </c>
      <c r="D708" s="122" t="s">
        <v>530</v>
      </c>
      <c r="E708" s="124"/>
      <c r="F708" s="124"/>
      <c r="G708" s="124"/>
    </row>
    <row r="709" spans="1:7" x14ac:dyDescent="0.25">
      <c r="A709" s="121">
        <v>2005</v>
      </c>
      <c r="B709" s="248" t="s">
        <v>375</v>
      </c>
      <c r="C709" s="123" t="str">
        <f>VLOOKUP(Table13[[#This Row],[Substance]],'Reference data SID'!D:Q,14,FALSE)</f>
        <v>100.278.037</v>
      </c>
      <c r="D709" s="122" t="s">
        <v>530</v>
      </c>
      <c r="E709" s="124"/>
      <c r="F709" s="124"/>
      <c r="G709" s="124"/>
    </row>
    <row r="710" spans="1:7" x14ac:dyDescent="0.25">
      <c r="A710" s="121">
        <v>2006</v>
      </c>
      <c r="B710" s="248" t="s">
        <v>375</v>
      </c>
      <c r="C710" s="123" t="str">
        <f>VLOOKUP(Table13[[#This Row],[Substance]],'Reference data SID'!D:Q,14,FALSE)</f>
        <v>100.278.037</v>
      </c>
      <c r="D710" s="122" t="s">
        <v>530</v>
      </c>
      <c r="E710" s="124"/>
      <c r="F710" s="124"/>
      <c r="G710" s="124"/>
    </row>
    <row r="711" spans="1:7" x14ac:dyDescent="0.25">
      <c r="A711" s="121">
        <v>2007</v>
      </c>
      <c r="B711" s="248" t="s">
        <v>375</v>
      </c>
      <c r="C711" s="123" t="str">
        <f>VLOOKUP(Table13[[#This Row],[Substance]],'Reference data SID'!D:Q,14,FALSE)</f>
        <v>100.278.037</v>
      </c>
      <c r="D711" s="122" t="s">
        <v>530</v>
      </c>
      <c r="E711" s="124"/>
      <c r="F711" s="124"/>
      <c r="G711" s="124"/>
    </row>
    <row r="712" spans="1:7" x14ac:dyDescent="0.25">
      <c r="A712" s="121">
        <v>2008</v>
      </c>
      <c r="B712" s="248" t="s">
        <v>375</v>
      </c>
      <c r="C712" s="123" t="str">
        <f>VLOOKUP(Table13[[#This Row],[Substance]],'Reference data SID'!D:Q,14,FALSE)</f>
        <v>100.278.037</v>
      </c>
      <c r="D712" s="122" t="s">
        <v>530</v>
      </c>
      <c r="E712" s="124"/>
      <c r="F712" s="124"/>
      <c r="G712" s="124"/>
    </row>
    <row r="713" spans="1:7" x14ac:dyDescent="0.25">
      <c r="A713" s="121">
        <v>2009</v>
      </c>
      <c r="B713" s="248" t="s">
        <v>375</v>
      </c>
      <c r="C713" s="123" t="str">
        <f>VLOOKUP(Table13[[#This Row],[Substance]],'Reference data SID'!D:Q,14,FALSE)</f>
        <v>100.278.037</v>
      </c>
      <c r="D713" s="122" t="s">
        <v>530</v>
      </c>
      <c r="E713" s="124"/>
      <c r="F713" s="124"/>
      <c r="G713" s="124"/>
    </row>
    <row r="714" spans="1:7" x14ac:dyDescent="0.25">
      <c r="A714" s="121">
        <v>2010</v>
      </c>
      <c r="B714" s="248" t="s">
        <v>375</v>
      </c>
      <c r="C714" s="123" t="str">
        <f>VLOOKUP(Table13[[#This Row],[Substance]],'Reference data SID'!D:Q,14,FALSE)</f>
        <v>100.278.037</v>
      </c>
      <c r="D714" s="122" t="s">
        <v>530</v>
      </c>
      <c r="E714" s="124"/>
      <c r="F714" s="124"/>
      <c r="G714" s="124"/>
    </row>
    <row r="715" spans="1:7" x14ac:dyDescent="0.25">
      <c r="A715" s="121">
        <v>2011</v>
      </c>
      <c r="B715" s="248" t="s">
        <v>375</v>
      </c>
      <c r="C715" s="123" t="str">
        <f>VLOOKUP(Table13[[#This Row],[Substance]],'Reference data SID'!D:Q,14,FALSE)</f>
        <v>100.278.037</v>
      </c>
      <c r="D715" s="122" t="s">
        <v>530</v>
      </c>
      <c r="E715" s="124"/>
      <c r="F715" s="124"/>
      <c r="G715" s="124"/>
    </row>
    <row r="716" spans="1:7" x14ac:dyDescent="0.25">
      <c r="A716" s="121">
        <v>2012</v>
      </c>
      <c r="B716" s="248" t="s">
        <v>375</v>
      </c>
      <c r="C716" s="123" t="str">
        <f>VLOOKUP(Table13[[#This Row],[Substance]],'Reference data SID'!D:Q,14,FALSE)</f>
        <v>100.278.037</v>
      </c>
      <c r="D716" s="122" t="s">
        <v>530</v>
      </c>
      <c r="E716" s="124"/>
      <c r="F716" s="124"/>
      <c r="G716" s="124"/>
    </row>
    <row r="717" spans="1:7" x14ac:dyDescent="0.25">
      <c r="A717" s="121">
        <v>2013</v>
      </c>
      <c r="B717" s="248" t="s">
        <v>375</v>
      </c>
      <c r="C717" s="123" t="str">
        <f>VLOOKUP(Table13[[#This Row],[Substance]],'Reference data SID'!D:Q,14,FALSE)</f>
        <v>100.278.037</v>
      </c>
      <c r="D717" s="122" t="s">
        <v>530</v>
      </c>
      <c r="E717" s="124"/>
      <c r="F717" s="124"/>
      <c r="G717" s="124"/>
    </row>
    <row r="718" spans="1:7" x14ac:dyDescent="0.25">
      <c r="A718" s="121">
        <v>2014</v>
      </c>
      <c r="B718" s="248" t="s">
        <v>375</v>
      </c>
      <c r="C718" s="123" t="str">
        <f>VLOOKUP(Table13[[#This Row],[Substance]],'Reference data SID'!D:Q,14,FALSE)</f>
        <v>100.278.037</v>
      </c>
      <c r="D718" s="122" t="s">
        <v>530</v>
      </c>
      <c r="E718" s="124"/>
      <c r="F718" s="124"/>
      <c r="G718" s="124"/>
    </row>
    <row r="719" spans="1:7" x14ac:dyDescent="0.25">
      <c r="A719" s="121">
        <v>2015</v>
      </c>
      <c r="B719" s="248" t="s">
        <v>375</v>
      </c>
      <c r="C719" s="123" t="str">
        <f>VLOOKUP(Table13[[#This Row],[Substance]],'Reference data SID'!D:Q,14,FALSE)</f>
        <v>100.278.037</v>
      </c>
      <c r="D719" s="122" t="s">
        <v>530</v>
      </c>
      <c r="E719" s="124"/>
      <c r="F719" s="124"/>
      <c r="G719" s="124"/>
    </row>
    <row r="720" spans="1:7" x14ac:dyDescent="0.25">
      <c r="A720" s="121">
        <v>2016</v>
      </c>
      <c r="B720" s="248" t="s">
        <v>375</v>
      </c>
      <c r="C720" s="123" t="str">
        <f>VLOOKUP(Table13[[#This Row],[Substance]],'Reference data SID'!D:Q,14,FALSE)</f>
        <v>100.278.037</v>
      </c>
      <c r="D720" s="122" t="s">
        <v>530</v>
      </c>
      <c r="E720" s="124"/>
      <c r="F720" s="124"/>
      <c r="G720" s="124"/>
    </row>
    <row r="721" spans="1:7" x14ac:dyDescent="0.25">
      <c r="A721" s="121">
        <v>2017</v>
      </c>
      <c r="B721" s="248" t="s">
        <v>375</v>
      </c>
      <c r="C721" s="123" t="str">
        <f>VLOOKUP(Table13[[#This Row],[Substance]],'Reference data SID'!D:Q,14,FALSE)</f>
        <v>100.278.037</v>
      </c>
      <c r="D721" s="122" t="s">
        <v>530</v>
      </c>
      <c r="E721" s="124"/>
      <c r="F721" s="124"/>
      <c r="G721" s="124"/>
    </row>
    <row r="722" spans="1:7" x14ac:dyDescent="0.25">
      <c r="A722" s="121">
        <v>2018</v>
      </c>
      <c r="B722" s="248" t="s">
        <v>375</v>
      </c>
      <c r="C722" s="123" t="str">
        <f>VLOOKUP(Table13[[#This Row],[Substance]],'Reference data SID'!D:Q,14,FALSE)</f>
        <v>100.278.037</v>
      </c>
      <c r="D722" s="122" t="s">
        <v>530</v>
      </c>
      <c r="E722" s="124"/>
      <c r="F722" s="124"/>
      <c r="G722" s="124"/>
    </row>
    <row r="723" spans="1:7" x14ac:dyDescent="0.25">
      <c r="A723" s="121">
        <v>2019</v>
      </c>
      <c r="B723" s="248" t="s">
        <v>375</v>
      </c>
      <c r="C723" s="123" t="str">
        <f>VLOOKUP(Table13[[#This Row],[Substance]],'Reference data SID'!D:Q,14,FALSE)</f>
        <v>100.278.037</v>
      </c>
      <c r="D723" s="122" t="s">
        <v>530</v>
      </c>
      <c r="E723" s="124"/>
      <c r="F723" s="124"/>
      <c r="G723" s="124"/>
    </row>
    <row r="724" spans="1:7" x14ac:dyDescent="0.25">
      <c r="A724" s="121">
        <v>2020</v>
      </c>
      <c r="B724" s="248" t="s">
        <v>375</v>
      </c>
      <c r="C724" s="123" t="str">
        <f>VLOOKUP(Table13[[#This Row],[Substance]],'Reference data SID'!D:Q,14,FALSE)</f>
        <v>100.278.037</v>
      </c>
      <c r="D724" s="122" t="s">
        <v>530</v>
      </c>
      <c r="E724" s="124"/>
      <c r="F724" s="124"/>
      <c r="G724" s="124"/>
    </row>
    <row r="725" spans="1:7" x14ac:dyDescent="0.25">
      <c r="A725" s="121">
        <v>2021</v>
      </c>
      <c r="B725" s="248" t="s">
        <v>375</v>
      </c>
      <c r="C725" s="123" t="str">
        <f>VLOOKUP(Table13[[#This Row],[Substance]],'Reference data SID'!D:Q,14,FALSE)</f>
        <v>100.278.037</v>
      </c>
      <c r="D725" s="122" t="s">
        <v>530</v>
      </c>
      <c r="E725" s="124"/>
      <c r="F725" s="124"/>
      <c r="G725" s="124"/>
    </row>
    <row r="726" spans="1:7" x14ac:dyDescent="0.25">
      <c r="A726" s="121">
        <v>2022</v>
      </c>
      <c r="B726" s="248" t="s">
        <v>375</v>
      </c>
      <c r="C726" s="123" t="str">
        <f>VLOOKUP(Table13[[#This Row],[Substance]],'Reference data SID'!D:Q,14,FALSE)</f>
        <v>100.278.037</v>
      </c>
      <c r="D726" s="122" t="s">
        <v>530</v>
      </c>
      <c r="E726" s="124"/>
      <c r="F726" s="124"/>
      <c r="G726" s="124"/>
    </row>
    <row r="727" spans="1:7" x14ac:dyDescent="0.25">
      <c r="A727" s="121">
        <v>2023</v>
      </c>
      <c r="B727" s="248" t="s">
        <v>375</v>
      </c>
      <c r="C727" s="123" t="str">
        <f>VLOOKUP(Table13[[#This Row],[Substance]],'Reference data SID'!D:Q,14,FALSE)</f>
        <v>100.278.037</v>
      </c>
      <c r="D727" s="122" t="s">
        <v>530</v>
      </c>
      <c r="E727" s="124"/>
      <c r="F727" s="124"/>
      <c r="G727" s="124"/>
    </row>
    <row r="728" spans="1:7" x14ac:dyDescent="0.25">
      <c r="A728" s="121">
        <v>2024</v>
      </c>
      <c r="B728" s="248" t="s">
        <v>375</v>
      </c>
      <c r="C728" s="123" t="str">
        <f>VLOOKUP(Table13[[#This Row],[Substance]],'Reference data SID'!D:Q,14,FALSE)</f>
        <v>100.278.037</v>
      </c>
      <c r="D728" s="122" t="s">
        <v>530</v>
      </c>
      <c r="E728" s="124"/>
      <c r="F728" s="124"/>
      <c r="G728" s="124"/>
    </row>
    <row r="729" spans="1:7" x14ac:dyDescent="0.25">
      <c r="A729" s="121">
        <v>2025</v>
      </c>
      <c r="B729" s="248" t="s">
        <v>375</v>
      </c>
      <c r="C729" s="123" t="str">
        <f>VLOOKUP(Table13[[#This Row],[Substance]],'Reference data SID'!D:Q,14,FALSE)</f>
        <v>100.278.037</v>
      </c>
      <c r="D729" s="122" t="s">
        <v>530</v>
      </c>
      <c r="E729" s="124"/>
      <c r="F729" s="124"/>
      <c r="G729" s="124"/>
    </row>
    <row r="730" spans="1:7" x14ac:dyDescent="0.25">
      <c r="A730" s="121">
        <v>2026</v>
      </c>
      <c r="B730" s="248" t="s">
        <v>375</v>
      </c>
      <c r="C730" s="123" t="str">
        <f>VLOOKUP(Table13[[#This Row],[Substance]],'Reference data SID'!D:Q,14,FALSE)</f>
        <v>100.278.037</v>
      </c>
      <c r="D730" s="122" t="s">
        <v>530</v>
      </c>
      <c r="E730" s="124"/>
      <c r="F730" s="124"/>
      <c r="G730" s="124"/>
    </row>
    <row r="731" spans="1:7" x14ac:dyDescent="0.25">
      <c r="A731" s="121">
        <v>2027</v>
      </c>
      <c r="B731" s="248" t="s">
        <v>375</v>
      </c>
      <c r="C731" s="123" t="str">
        <f>VLOOKUP(Table13[[#This Row],[Substance]],'Reference data SID'!D:Q,14,FALSE)</f>
        <v>100.278.037</v>
      </c>
      <c r="D731" s="122" t="s">
        <v>530</v>
      </c>
      <c r="E731" s="124"/>
      <c r="F731" s="124"/>
      <c r="G731" s="124"/>
    </row>
    <row r="732" spans="1:7" x14ac:dyDescent="0.25">
      <c r="A732" s="121">
        <v>2028</v>
      </c>
      <c r="B732" s="248" t="s">
        <v>375</v>
      </c>
      <c r="C732" s="123" t="str">
        <f>VLOOKUP(Table13[[#This Row],[Substance]],'Reference data SID'!D:Q,14,FALSE)</f>
        <v>100.278.037</v>
      </c>
      <c r="D732" s="122" t="s">
        <v>530</v>
      </c>
      <c r="E732" s="124"/>
      <c r="F732" s="124"/>
      <c r="G732" s="124"/>
    </row>
    <row r="733" spans="1:7" x14ac:dyDescent="0.25">
      <c r="A733" s="121">
        <v>2029</v>
      </c>
      <c r="B733" s="248" t="s">
        <v>375</v>
      </c>
      <c r="C733" s="123" t="str">
        <f>VLOOKUP(Table13[[#This Row],[Substance]],'Reference data SID'!D:Q,14,FALSE)</f>
        <v>100.278.037</v>
      </c>
      <c r="D733" s="122" t="s">
        <v>530</v>
      </c>
      <c r="E733" s="124"/>
      <c r="F733" s="124"/>
      <c r="G733" s="124"/>
    </row>
    <row r="734" spans="1:7" x14ac:dyDescent="0.25">
      <c r="A734" s="121">
        <v>2030</v>
      </c>
      <c r="B734" s="248" t="s">
        <v>375</v>
      </c>
      <c r="C734" s="123" t="str">
        <f>VLOOKUP(Table13[[#This Row],[Substance]],'Reference data SID'!D:Q,14,FALSE)</f>
        <v>100.278.037</v>
      </c>
      <c r="D734" s="122" t="s">
        <v>530</v>
      </c>
      <c r="E734" s="124"/>
      <c r="F734" s="124"/>
      <c r="G734" s="124"/>
    </row>
    <row r="735" spans="1:7" x14ac:dyDescent="0.25">
      <c r="A735" s="121">
        <v>2031</v>
      </c>
      <c r="B735" s="249" t="s">
        <v>375</v>
      </c>
      <c r="C735" s="126" t="str">
        <f>VLOOKUP(Table13[[#This Row],[Substance]],'Reference data SID'!D:Q,14,FALSE)</f>
        <v>100.278.037</v>
      </c>
      <c r="D735" s="125" t="s">
        <v>530</v>
      </c>
      <c r="E735" s="127"/>
      <c r="F735" s="124"/>
      <c r="G735" s="127"/>
    </row>
    <row r="736" spans="1:7" x14ac:dyDescent="0.25">
      <c r="A736" s="128">
        <v>2032</v>
      </c>
      <c r="B736" s="249" t="s">
        <v>375</v>
      </c>
      <c r="C736" s="126" t="str">
        <f>VLOOKUP(Table13[[#This Row],[Substance]],'Reference data SID'!D:Q,14,FALSE)</f>
        <v>100.278.037</v>
      </c>
      <c r="D736" s="125" t="s">
        <v>530</v>
      </c>
      <c r="E736" s="127"/>
      <c r="F736" s="124"/>
      <c r="G736" s="127"/>
    </row>
    <row r="737" spans="1:7" x14ac:dyDescent="0.25">
      <c r="A737" s="128">
        <v>2033</v>
      </c>
      <c r="B737" s="249" t="s">
        <v>375</v>
      </c>
      <c r="C737" s="126" t="str">
        <f>VLOOKUP(Table13[[#This Row],[Substance]],'Reference data SID'!D:Q,14,FALSE)</f>
        <v>100.278.037</v>
      </c>
      <c r="D737" s="125" t="s">
        <v>530</v>
      </c>
      <c r="E737" s="127"/>
      <c r="F737" s="124"/>
      <c r="G737" s="127"/>
    </row>
    <row r="738" spans="1:7" x14ac:dyDescent="0.25">
      <c r="A738" s="128">
        <v>2034</v>
      </c>
      <c r="B738" s="249" t="s">
        <v>375</v>
      </c>
      <c r="C738" s="126" t="str">
        <f>VLOOKUP(Table13[[#This Row],[Substance]],'Reference data SID'!D:Q,14,FALSE)</f>
        <v>100.278.037</v>
      </c>
      <c r="D738" s="125" t="s">
        <v>530</v>
      </c>
      <c r="E738" s="127"/>
      <c r="F738" s="124"/>
      <c r="G738" s="127"/>
    </row>
    <row r="739" spans="1:7" x14ac:dyDescent="0.25">
      <c r="A739" s="128">
        <v>2035</v>
      </c>
      <c r="B739" s="249" t="s">
        <v>375</v>
      </c>
      <c r="C739" s="126" t="str">
        <f>VLOOKUP(Table13[[#This Row],[Substance]],'Reference data SID'!D:Q,14,FALSE)</f>
        <v>100.278.037</v>
      </c>
      <c r="D739" s="125" t="s">
        <v>530</v>
      </c>
      <c r="E739" s="127"/>
      <c r="F739" s="124"/>
      <c r="G739" s="127"/>
    </row>
    <row r="740" spans="1:7" x14ac:dyDescent="0.25">
      <c r="A740" s="121">
        <v>1990</v>
      </c>
      <c r="B740" s="248" t="s">
        <v>375</v>
      </c>
      <c r="C740" s="123" t="str">
        <f>VLOOKUP(Table13[[#This Row],[Substance]],'Reference data SID'!D:Q,14,FALSE)</f>
        <v>100.278.037</v>
      </c>
      <c r="D740" s="122" t="s">
        <v>531</v>
      </c>
      <c r="E740" s="124"/>
      <c r="F740" s="124"/>
      <c r="G740" s="124"/>
    </row>
    <row r="741" spans="1:7" x14ac:dyDescent="0.25">
      <c r="A741" s="121">
        <v>1991</v>
      </c>
      <c r="B741" s="248" t="s">
        <v>375</v>
      </c>
      <c r="C741" s="123" t="str">
        <f>VLOOKUP(Table13[[#This Row],[Substance]],'Reference data SID'!D:Q,14,FALSE)</f>
        <v>100.278.037</v>
      </c>
      <c r="D741" s="122" t="s">
        <v>531</v>
      </c>
      <c r="E741" s="124"/>
      <c r="F741" s="124"/>
      <c r="G741" s="124"/>
    </row>
    <row r="742" spans="1:7" x14ac:dyDescent="0.25">
      <c r="A742" s="121">
        <v>1992</v>
      </c>
      <c r="B742" s="248" t="s">
        <v>375</v>
      </c>
      <c r="C742" s="123" t="str">
        <f>VLOOKUP(Table13[[#This Row],[Substance]],'Reference data SID'!D:Q,14,FALSE)</f>
        <v>100.278.037</v>
      </c>
      <c r="D742" s="122" t="s">
        <v>531</v>
      </c>
      <c r="E742" s="124"/>
      <c r="F742" s="124"/>
      <c r="G742" s="124"/>
    </row>
    <row r="743" spans="1:7" x14ac:dyDescent="0.25">
      <c r="A743" s="121">
        <v>1993</v>
      </c>
      <c r="B743" s="248" t="s">
        <v>375</v>
      </c>
      <c r="C743" s="123" t="str">
        <f>VLOOKUP(Table13[[#This Row],[Substance]],'Reference data SID'!D:Q,14,FALSE)</f>
        <v>100.278.037</v>
      </c>
      <c r="D743" s="122" t="s">
        <v>531</v>
      </c>
      <c r="E743" s="124"/>
      <c r="F743" s="124"/>
      <c r="G743" s="124"/>
    </row>
    <row r="744" spans="1:7" x14ac:dyDescent="0.25">
      <c r="A744" s="121">
        <v>1994</v>
      </c>
      <c r="B744" s="248" t="s">
        <v>375</v>
      </c>
      <c r="C744" s="123" t="str">
        <f>VLOOKUP(Table13[[#This Row],[Substance]],'Reference data SID'!D:Q,14,FALSE)</f>
        <v>100.278.037</v>
      </c>
      <c r="D744" s="122" t="s">
        <v>531</v>
      </c>
      <c r="E744" s="124"/>
      <c r="F744" s="124"/>
      <c r="G744" s="124"/>
    </row>
    <row r="745" spans="1:7" x14ac:dyDescent="0.25">
      <c r="A745" s="121">
        <v>1995</v>
      </c>
      <c r="B745" s="248" t="s">
        <v>375</v>
      </c>
      <c r="C745" s="123" t="str">
        <f>VLOOKUP(Table13[[#This Row],[Substance]],'Reference data SID'!D:Q,14,FALSE)</f>
        <v>100.278.037</v>
      </c>
      <c r="D745" s="122" t="s">
        <v>531</v>
      </c>
      <c r="E745" s="124"/>
      <c r="F745" s="124"/>
      <c r="G745" s="124"/>
    </row>
    <row r="746" spans="1:7" x14ac:dyDescent="0.25">
      <c r="A746" s="121">
        <v>1996</v>
      </c>
      <c r="B746" s="248" t="s">
        <v>375</v>
      </c>
      <c r="C746" s="123" t="str">
        <f>VLOOKUP(Table13[[#This Row],[Substance]],'Reference data SID'!D:Q,14,FALSE)</f>
        <v>100.278.037</v>
      </c>
      <c r="D746" s="122" t="s">
        <v>531</v>
      </c>
      <c r="E746" s="124"/>
      <c r="F746" s="124"/>
      <c r="G746" s="124"/>
    </row>
    <row r="747" spans="1:7" x14ac:dyDescent="0.25">
      <c r="A747" s="121">
        <v>1997</v>
      </c>
      <c r="B747" s="248" t="s">
        <v>375</v>
      </c>
      <c r="C747" s="123" t="str">
        <f>VLOOKUP(Table13[[#This Row],[Substance]],'Reference data SID'!D:Q,14,FALSE)</f>
        <v>100.278.037</v>
      </c>
      <c r="D747" s="122" t="s">
        <v>531</v>
      </c>
      <c r="E747" s="124"/>
      <c r="F747" s="124"/>
      <c r="G747" s="124"/>
    </row>
    <row r="748" spans="1:7" x14ac:dyDescent="0.25">
      <c r="A748" s="121">
        <v>1998</v>
      </c>
      <c r="B748" s="248" t="s">
        <v>375</v>
      </c>
      <c r="C748" s="123" t="str">
        <f>VLOOKUP(Table13[[#This Row],[Substance]],'Reference data SID'!D:Q,14,FALSE)</f>
        <v>100.278.037</v>
      </c>
      <c r="D748" s="122" t="s">
        <v>531</v>
      </c>
      <c r="E748" s="124"/>
      <c r="F748" s="124"/>
      <c r="G748" s="124"/>
    </row>
    <row r="749" spans="1:7" x14ac:dyDescent="0.25">
      <c r="A749" s="121">
        <v>1999</v>
      </c>
      <c r="B749" s="248" t="s">
        <v>375</v>
      </c>
      <c r="C749" s="123" t="str">
        <f>VLOOKUP(Table13[[#This Row],[Substance]],'Reference data SID'!D:Q,14,FALSE)</f>
        <v>100.278.037</v>
      </c>
      <c r="D749" s="122" t="s">
        <v>531</v>
      </c>
      <c r="E749" s="124"/>
      <c r="F749" s="124"/>
      <c r="G749" s="124"/>
    </row>
    <row r="750" spans="1:7" x14ac:dyDescent="0.25">
      <c r="A750" s="121">
        <v>2000</v>
      </c>
      <c r="B750" s="248" t="s">
        <v>375</v>
      </c>
      <c r="C750" s="123" t="str">
        <f>VLOOKUP(Table13[[#This Row],[Substance]],'Reference data SID'!D:Q,14,FALSE)</f>
        <v>100.278.037</v>
      </c>
      <c r="D750" s="122" t="s">
        <v>531</v>
      </c>
      <c r="E750" s="124"/>
      <c r="F750" s="124"/>
      <c r="G750" s="124"/>
    </row>
    <row r="751" spans="1:7" x14ac:dyDescent="0.25">
      <c r="A751" s="121">
        <v>2001</v>
      </c>
      <c r="B751" s="248" t="s">
        <v>375</v>
      </c>
      <c r="C751" s="123" t="str">
        <f>VLOOKUP(Table13[[#This Row],[Substance]],'Reference data SID'!D:Q,14,FALSE)</f>
        <v>100.278.037</v>
      </c>
      <c r="D751" s="122" t="s">
        <v>531</v>
      </c>
      <c r="E751" s="124"/>
      <c r="F751" s="124"/>
      <c r="G751" s="124"/>
    </row>
    <row r="752" spans="1:7" x14ac:dyDescent="0.25">
      <c r="A752" s="121">
        <v>2002</v>
      </c>
      <c r="B752" s="248" t="s">
        <v>375</v>
      </c>
      <c r="C752" s="123" t="str">
        <f>VLOOKUP(Table13[[#This Row],[Substance]],'Reference data SID'!D:Q,14,FALSE)</f>
        <v>100.278.037</v>
      </c>
      <c r="D752" s="122" t="s">
        <v>531</v>
      </c>
      <c r="E752" s="124"/>
      <c r="F752" s="124"/>
      <c r="G752" s="124"/>
    </row>
    <row r="753" spans="1:7" x14ac:dyDescent="0.25">
      <c r="A753" s="121">
        <v>2003</v>
      </c>
      <c r="B753" s="248" t="s">
        <v>375</v>
      </c>
      <c r="C753" s="123" t="str">
        <f>VLOOKUP(Table13[[#This Row],[Substance]],'Reference data SID'!D:Q,14,FALSE)</f>
        <v>100.278.037</v>
      </c>
      <c r="D753" s="122" t="s">
        <v>531</v>
      </c>
      <c r="E753" s="124"/>
      <c r="F753" s="124"/>
      <c r="G753" s="124"/>
    </row>
    <row r="754" spans="1:7" x14ac:dyDescent="0.25">
      <c r="A754" s="121">
        <v>2004</v>
      </c>
      <c r="B754" s="248" t="s">
        <v>375</v>
      </c>
      <c r="C754" s="123" t="str">
        <f>VLOOKUP(Table13[[#This Row],[Substance]],'Reference data SID'!D:Q,14,FALSE)</f>
        <v>100.278.037</v>
      </c>
      <c r="D754" s="122" t="s">
        <v>531</v>
      </c>
      <c r="E754" s="124"/>
      <c r="F754" s="124"/>
      <c r="G754" s="124"/>
    </row>
    <row r="755" spans="1:7" x14ac:dyDescent="0.25">
      <c r="A755" s="121">
        <v>2005</v>
      </c>
      <c r="B755" s="248" t="s">
        <v>375</v>
      </c>
      <c r="C755" s="123" t="str">
        <f>VLOOKUP(Table13[[#This Row],[Substance]],'Reference data SID'!D:Q,14,FALSE)</f>
        <v>100.278.037</v>
      </c>
      <c r="D755" s="122" t="s">
        <v>531</v>
      </c>
      <c r="E755" s="124"/>
      <c r="F755" s="124"/>
      <c r="G755" s="124"/>
    </row>
    <row r="756" spans="1:7" x14ac:dyDescent="0.25">
      <c r="A756" s="121">
        <v>2006</v>
      </c>
      <c r="B756" s="248" t="s">
        <v>375</v>
      </c>
      <c r="C756" s="123" t="str">
        <f>VLOOKUP(Table13[[#This Row],[Substance]],'Reference data SID'!D:Q,14,FALSE)</f>
        <v>100.278.037</v>
      </c>
      <c r="D756" s="122" t="s">
        <v>531</v>
      </c>
      <c r="E756" s="124"/>
      <c r="F756" s="124"/>
      <c r="G756" s="124"/>
    </row>
    <row r="757" spans="1:7" x14ac:dyDescent="0.25">
      <c r="A757" s="121">
        <v>2007</v>
      </c>
      <c r="B757" s="248" t="s">
        <v>375</v>
      </c>
      <c r="C757" s="123" t="str">
        <f>VLOOKUP(Table13[[#This Row],[Substance]],'Reference data SID'!D:Q,14,FALSE)</f>
        <v>100.278.037</v>
      </c>
      <c r="D757" s="122" t="s">
        <v>531</v>
      </c>
      <c r="E757" s="124"/>
      <c r="F757" s="124"/>
      <c r="G757" s="124"/>
    </row>
    <row r="758" spans="1:7" x14ac:dyDescent="0.25">
      <c r="A758" s="121">
        <v>2008</v>
      </c>
      <c r="B758" s="248" t="s">
        <v>375</v>
      </c>
      <c r="C758" s="123" t="str">
        <f>VLOOKUP(Table13[[#This Row],[Substance]],'Reference data SID'!D:Q,14,FALSE)</f>
        <v>100.278.037</v>
      </c>
      <c r="D758" s="122" t="s">
        <v>531</v>
      </c>
      <c r="E758" s="124"/>
      <c r="F758" s="124"/>
      <c r="G758" s="124"/>
    </row>
    <row r="759" spans="1:7" x14ac:dyDescent="0.25">
      <c r="A759" s="121">
        <v>2009</v>
      </c>
      <c r="B759" s="248" t="s">
        <v>375</v>
      </c>
      <c r="C759" s="123" t="str">
        <f>VLOOKUP(Table13[[#This Row],[Substance]],'Reference data SID'!D:Q,14,FALSE)</f>
        <v>100.278.037</v>
      </c>
      <c r="D759" s="122" t="s">
        <v>531</v>
      </c>
      <c r="E759" s="124"/>
      <c r="F759" s="124"/>
      <c r="G759" s="124"/>
    </row>
    <row r="760" spans="1:7" x14ac:dyDescent="0.25">
      <c r="A760" s="121">
        <v>2010</v>
      </c>
      <c r="B760" s="248" t="s">
        <v>375</v>
      </c>
      <c r="C760" s="123" t="str">
        <f>VLOOKUP(Table13[[#This Row],[Substance]],'Reference data SID'!D:Q,14,FALSE)</f>
        <v>100.278.037</v>
      </c>
      <c r="D760" s="122" t="s">
        <v>531</v>
      </c>
      <c r="E760" s="124"/>
      <c r="F760" s="124"/>
      <c r="G760" s="124"/>
    </row>
    <row r="761" spans="1:7" x14ac:dyDescent="0.25">
      <c r="A761" s="121">
        <v>2011</v>
      </c>
      <c r="B761" s="248" t="s">
        <v>375</v>
      </c>
      <c r="C761" s="123" t="str">
        <f>VLOOKUP(Table13[[#This Row],[Substance]],'Reference data SID'!D:Q,14,FALSE)</f>
        <v>100.278.037</v>
      </c>
      <c r="D761" s="122" t="s">
        <v>531</v>
      </c>
      <c r="E761" s="124"/>
      <c r="F761" s="124"/>
      <c r="G761" s="124"/>
    </row>
    <row r="762" spans="1:7" x14ac:dyDescent="0.25">
      <c r="A762" s="121">
        <v>2012</v>
      </c>
      <c r="B762" s="248" t="s">
        <v>375</v>
      </c>
      <c r="C762" s="123" t="str">
        <f>VLOOKUP(Table13[[#This Row],[Substance]],'Reference data SID'!D:Q,14,FALSE)</f>
        <v>100.278.037</v>
      </c>
      <c r="D762" s="122" t="s">
        <v>531</v>
      </c>
      <c r="E762" s="124"/>
      <c r="F762" s="124"/>
      <c r="G762" s="124"/>
    </row>
    <row r="763" spans="1:7" x14ac:dyDescent="0.25">
      <c r="A763" s="121">
        <v>2013</v>
      </c>
      <c r="B763" s="248" t="s">
        <v>375</v>
      </c>
      <c r="C763" s="123" t="str">
        <f>VLOOKUP(Table13[[#This Row],[Substance]],'Reference data SID'!D:Q,14,FALSE)</f>
        <v>100.278.037</v>
      </c>
      <c r="D763" s="122" t="s">
        <v>531</v>
      </c>
      <c r="E763" s="124"/>
      <c r="F763" s="124"/>
      <c r="G763" s="124"/>
    </row>
    <row r="764" spans="1:7" x14ac:dyDescent="0.25">
      <c r="A764" s="121">
        <v>2014</v>
      </c>
      <c r="B764" s="248" t="s">
        <v>375</v>
      </c>
      <c r="C764" s="123" t="str">
        <f>VLOOKUP(Table13[[#This Row],[Substance]],'Reference data SID'!D:Q,14,FALSE)</f>
        <v>100.278.037</v>
      </c>
      <c r="D764" s="122" t="s">
        <v>531</v>
      </c>
      <c r="E764" s="124"/>
      <c r="F764" s="124"/>
      <c r="G764" s="124"/>
    </row>
    <row r="765" spans="1:7" x14ac:dyDescent="0.25">
      <c r="A765" s="121">
        <v>2015</v>
      </c>
      <c r="B765" s="248" t="s">
        <v>375</v>
      </c>
      <c r="C765" s="123" t="str">
        <f>VLOOKUP(Table13[[#This Row],[Substance]],'Reference data SID'!D:Q,14,FALSE)</f>
        <v>100.278.037</v>
      </c>
      <c r="D765" s="122" t="s">
        <v>531</v>
      </c>
      <c r="E765" s="124"/>
      <c r="F765" s="124"/>
      <c r="G765" s="124"/>
    </row>
    <row r="766" spans="1:7" x14ac:dyDescent="0.25">
      <c r="A766" s="121">
        <v>2016</v>
      </c>
      <c r="B766" s="248" t="s">
        <v>375</v>
      </c>
      <c r="C766" s="123" t="str">
        <f>VLOOKUP(Table13[[#This Row],[Substance]],'Reference data SID'!D:Q,14,FALSE)</f>
        <v>100.278.037</v>
      </c>
      <c r="D766" s="122" t="s">
        <v>531</v>
      </c>
      <c r="E766" s="124"/>
      <c r="F766" s="124"/>
      <c r="G766" s="124"/>
    </row>
    <row r="767" spans="1:7" x14ac:dyDescent="0.25">
      <c r="A767" s="121">
        <v>2017</v>
      </c>
      <c r="B767" s="248" t="s">
        <v>375</v>
      </c>
      <c r="C767" s="123" t="str">
        <f>VLOOKUP(Table13[[#This Row],[Substance]],'Reference data SID'!D:Q,14,FALSE)</f>
        <v>100.278.037</v>
      </c>
      <c r="D767" s="122" t="s">
        <v>531</v>
      </c>
      <c r="E767" s="124"/>
      <c r="F767" s="124"/>
      <c r="G767" s="124"/>
    </row>
    <row r="768" spans="1:7" x14ac:dyDescent="0.25">
      <c r="A768" s="121">
        <v>2018</v>
      </c>
      <c r="B768" s="248" t="s">
        <v>375</v>
      </c>
      <c r="C768" s="123" t="str">
        <f>VLOOKUP(Table13[[#This Row],[Substance]],'Reference data SID'!D:Q,14,FALSE)</f>
        <v>100.278.037</v>
      </c>
      <c r="D768" s="122" t="s">
        <v>531</v>
      </c>
      <c r="E768" s="124"/>
      <c r="F768" s="124"/>
      <c r="G768" s="124"/>
    </row>
    <row r="769" spans="1:7" x14ac:dyDescent="0.25">
      <c r="A769" s="121">
        <v>2019</v>
      </c>
      <c r="B769" s="248" t="s">
        <v>375</v>
      </c>
      <c r="C769" s="123" t="str">
        <f>VLOOKUP(Table13[[#This Row],[Substance]],'Reference data SID'!D:Q,14,FALSE)</f>
        <v>100.278.037</v>
      </c>
      <c r="D769" s="122" t="s">
        <v>531</v>
      </c>
      <c r="E769" s="124"/>
      <c r="F769" s="124"/>
      <c r="G769" s="124"/>
    </row>
    <row r="770" spans="1:7" x14ac:dyDescent="0.25">
      <c r="A770" s="121">
        <v>2020</v>
      </c>
      <c r="B770" s="248" t="s">
        <v>375</v>
      </c>
      <c r="C770" s="123" t="str">
        <f>VLOOKUP(Table13[[#This Row],[Substance]],'Reference data SID'!D:Q,14,FALSE)</f>
        <v>100.278.037</v>
      </c>
      <c r="D770" s="122" t="s">
        <v>531</v>
      </c>
      <c r="E770" s="124"/>
      <c r="F770" s="124"/>
      <c r="G770" s="124"/>
    </row>
    <row r="771" spans="1:7" x14ac:dyDescent="0.25">
      <c r="A771" s="121">
        <v>2021</v>
      </c>
      <c r="B771" s="248" t="s">
        <v>375</v>
      </c>
      <c r="C771" s="123" t="str">
        <f>VLOOKUP(Table13[[#This Row],[Substance]],'Reference data SID'!D:Q,14,FALSE)</f>
        <v>100.278.037</v>
      </c>
      <c r="D771" s="122" t="s">
        <v>531</v>
      </c>
      <c r="E771" s="124"/>
      <c r="F771" s="124"/>
      <c r="G771" s="124"/>
    </row>
    <row r="772" spans="1:7" x14ac:dyDescent="0.25">
      <c r="A772" s="121">
        <v>2022</v>
      </c>
      <c r="B772" s="248" t="s">
        <v>375</v>
      </c>
      <c r="C772" s="123" t="str">
        <f>VLOOKUP(Table13[[#This Row],[Substance]],'Reference data SID'!D:Q,14,FALSE)</f>
        <v>100.278.037</v>
      </c>
      <c r="D772" s="122" t="s">
        <v>531</v>
      </c>
      <c r="E772" s="124"/>
      <c r="F772" s="124"/>
      <c r="G772" s="124"/>
    </row>
    <row r="773" spans="1:7" x14ac:dyDescent="0.25">
      <c r="A773" s="121">
        <v>2023</v>
      </c>
      <c r="B773" s="248" t="s">
        <v>375</v>
      </c>
      <c r="C773" s="123" t="str">
        <f>VLOOKUP(Table13[[#This Row],[Substance]],'Reference data SID'!D:Q,14,FALSE)</f>
        <v>100.278.037</v>
      </c>
      <c r="D773" s="122" t="s">
        <v>531</v>
      </c>
      <c r="E773" s="124"/>
      <c r="F773" s="124"/>
      <c r="G773" s="124"/>
    </row>
    <row r="774" spans="1:7" x14ac:dyDescent="0.25">
      <c r="A774" s="121">
        <v>2024</v>
      </c>
      <c r="B774" s="248" t="s">
        <v>375</v>
      </c>
      <c r="C774" s="123" t="str">
        <f>VLOOKUP(Table13[[#This Row],[Substance]],'Reference data SID'!D:Q,14,FALSE)</f>
        <v>100.278.037</v>
      </c>
      <c r="D774" s="122" t="s">
        <v>531</v>
      </c>
      <c r="E774" s="124"/>
      <c r="F774" s="124"/>
      <c r="G774" s="124"/>
    </row>
    <row r="775" spans="1:7" x14ac:dyDescent="0.25">
      <c r="A775" s="121">
        <v>2025</v>
      </c>
      <c r="B775" s="248" t="s">
        <v>375</v>
      </c>
      <c r="C775" s="123" t="str">
        <f>VLOOKUP(Table13[[#This Row],[Substance]],'Reference data SID'!D:Q,14,FALSE)</f>
        <v>100.278.037</v>
      </c>
      <c r="D775" s="122" t="s">
        <v>531</v>
      </c>
      <c r="E775" s="124"/>
      <c r="F775" s="124"/>
      <c r="G775" s="124"/>
    </row>
    <row r="776" spans="1:7" x14ac:dyDescent="0.25">
      <c r="A776" s="121">
        <v>2026</v>
      </c>
      <c r="B776" s="248" t="s">
        <v>375</v>
      </c>
      <c r="C776" s="123" t="str">
        <f>VLOOKUP(Table13[[#This Row],[Substance]],'Reference data SID'!D:Q,14,FALSE)</f>
        <v>100.278.037</v>
      </c>
      <c r="D776" s="122" t="s">
        <v>531</v>
      </c>
      <c r="E776" s="124"/>
      <c r="F776" s="124"/>
      <c r="G776" s="124"/>
    </row>
    <row r="777" spans="1:7" x14ac:dyDescent="0.25">
      <c r="A777" s="121">
        <v>2027</v>
      </c>
      <c r="B777" s="248" t="s">
        <v>375</v>
      </c>
      <c r="C777" s="123" t="str">
        <f>VLOOKUP(Table13[[#This Row],[Substance]],'Reference data SID'!D:Q,14,FALSE)</f>
        <v>100.278.037</v>
      </c>
      <c r="D777" s="122" t="s">
        <v>531</v>
      </c>
      <c r="E777" s="124"/>
      <c r="F777" s="124"/>
      <c r="G777" s="124"/>
    </row>
    <row r="778" spans="1:7" x14ac:dyDescent="0.25">
      <c r="A778" s="121">
        <v>2028</v>
      </c>
      <c r="B778" s="248" t="s">
        <v>375</v>
      </c>
      <c r="C778" s="123" t="str">
        <f>VLOOKUP(Table13[[#This Row],[Substance]],'Reference data SID'!D:Q,14,FALSE)</f>
        <v>100.278.037</v>
      </c>
      <c r="D778" s="122" t="s">
        <v>531</v>
      </c>
      <c r="E778" s="124"/>
      <c r="F778" s="124"/>
      <c r="G778" s="124"/>
    </row>
    <row r="779" spans="1:7" x14ac:dyDescent="0.25">
      <c r="A779" s="121">
        <v>2029</v>
      </c>
      <c r="B779" s="248" t="s">
        <v>375</v>
      </c>
      <c r="C779" s="123" t="str">
        <f>VLOOKUP(Table13[[#This Row],[Substance]],'Reference data SID'!D:Q,14,FALSE)</f>
        <v>100.278.037</v>
      </c>
      <c r="D779" s="122" t="s">
        <v>531</v>
      </c>
      <c r="E779" s="124"/>
      <c r="F779" s="124"/>
      <c r="G779" s="124"/>
    </row>
    <row r="780" spans="1:7" x14ac:dyDescent="0.25">
      <c r="A780" s="121">
        <v>2030</v>
      </c>
      <c r="B780" s="248" t="s">
        <v>375</v>
      </c>
      <c r="C780" s="123" t="str">
        <f>VLOOKUP(Table13[[#This Row],[Substance]],'Reference data SID'!D:Q,14,FALSE)</f>
        <v>100.278.037</v>
      </c>
      <c r="D780" s="122" t="s">
        <v>531</v>
      </c>
      <c r="E780" s="124"/>
      <c r="F780" s="124"/>
      <c r="G780" s="124"/>
    </row>
    <row r="781" spans="1:7" x14ac:dyDescent="0.25">
      <c r="A781" s="121">
        <v>2031</v>
      </c>
      <c r="B781" s="249" t="s">
        <v>375</v>
      </c>
      <c r="C781" s="126" t="str">
        <f>VLOOKUP(Table13[[#This Row],[Substance]],'Reference data SID'!D:Q,14,FALSE)</f>
        <v>100.278.037</v>
      </c>
      <c r="D781" s="125" t="s">
        <v>531</v>
      </c>
      <c r="E781" s="127"/>
      <c r="F781" s="124"/>
      <c r="G781" s="127"/>
    </row>
    <row r="782" spans="1:7" x14ac:dyDescent="0.25">
      <c r="A782" s="128">
        <v>2032</v>
      </c>
      <c r="B782" s="249" t="s">
        <v>375</v>
      </c>
      <c r="C782" s="126" t="str">
        <f>VLOOKUP(Table13[[#This Row],[Substance]],'Reference data SID'!D:Q,14,FALSE)</f>
        <v>100.278.037</v>
      </c>
      <c r="D782" s="125" t="s">
        <v>531</v>
      </c>
      <c r="E782" s="127"/>
      <c r="F782" s="124"/>
      <c r="G782" s="127"/>
    </row>
    <row r="783" spans="1:7" x14ac:dyDescent="0.25">
      <c r="A783" s="128">
        <v>2033</v>
      </c>
      <c r="B783" s="249" t="s">
        <v>375</v>
      </c>
      <c r="C783" s="126" t="str">
        <f>VLOOKUP(Table13[[#This Row],[Substance]],'Reference data SID'!D:Q,14,FALSE)</f>
        <v>100.278.037</v>
      </c>
      <c r="D783" s="125" t="s">
        <v>531</v>
      </c>
      <c r="E783" s="127"/>
      <c r="F783" s="124"/>
      <c r="G783" s="127"/>
    </row>
    <row r="784" spans="1:7" x14ac:dyDescent="0.25">
      <c r="A784" s="128">
        <v>2034</v>
      </c>
      <c r="B784" s="249" t="s">
        <v>375</v>
      </c>
      <c r="C784" s="126" t="str">
        <f>VLOOKUP(Table13[[#This Row],[Substance]],'Reference data SID'!D:Q,14,FALSE)</f>
        <v>100.278.037</v>
      </c>
      <c r="D784" s="125" t="s">
        <v>531</v>
      </c>
      <c r="E784" s="127"/>
      <c r="F784" s="124"/>
      <c r="G784" s="127"/>
    </row>
    <row r="785" spans="1:7" x14ac:dyDescent="0.25">
      <c r="A785" s="128">
        <v>2035</v>
      </c>
      <c r="B785" s="249" t="s">
        <v>375</v>
      </c>
      <c r="C785" s="126" t="str">
        <f>VLOOKUP(Table13[[#This Row],[Substance]],'Reference data SID'!D:Q,14,FALSE)</f>
        <v>100.278.037</v>
      </c>
      <c r="D785" s="125" t="s">
        <v>531</v>
      </c>
      <c r="E785" s="127"/>
      <c r="F785" s="124"/>
      <c r="G785" s="127"/>
    </row>
  </sheetData>
  <sheetProtection algorithmName="SHA-512" hashValue="5bSj3YvFdaKl3cGu5HaVtKJ0w9ygnSpO4317TjaWJ19M+sjAnXsto4sNAGvyLfA0j40H6LirI2i1xjCaqHra+w==" saltValue="lwpOzHf77VWDyFIyzc8/lA==" spinCount="100000" sheet="1" selectLockedCells="1" sort="0" autoFilter="0"/>
  <protectedRanges>
    <protectedRange sqref="A1:K6046" name="Range1"/>
  </protectedRanges>
  <mergeCells count="2">
    <mergeCell ref="A1:G1"/>
    <mergeCell ref="A2:G2"/>
  </mergeCells>
  <dataValidations count="3">
    <dataValidation type="list" allowBlank="1" showInputMessage="1" showErrorMessage="1" sqref="F4:F785">
      <formula1>Units_emissions</formula1>
    </dataValidation>
    <dataValidation type="custom" allowBlank="1" showInputMessage="1" showErrorMessage="1" sqref="E5:E785">
      <formula1>ISNUMBER(E5)</formula1>
    </dataValidation>
    <dataValidation type="custom" allowBlank="1" showInputMessage="1" showErrorMessage="1" error="Please, insert a numeric value" sqref="E4">
      <formula1>ISNUMBER(E4)</formula1>
    </dataValidation>
  </dataValidation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D12"/>
  <sheetViews>
    <sheetView zoomScaleNormal="100" workbookViewId="0">
      <selection activeCell="C9" sqref="C9"/>
    </sheetView>
  </sheetViews>
  <sheetFormatPr defaultColWidth="9.140625" defaultRowHeight="15" x14ac:dyDescent="0.25"/>
  <cols>
    <col min="1" max="1" width="49.5703125" style="82" customWidth="1"/>
    <col min="2" max="3" width="37.140625" style="82" customWidth="1"/>
    <col min="4" max="4" width="37.5703125" style="82" customWidth="1"/>
    <col min="5" max="16384" width="9.140625" style="82"/>
  </cols>
  <sheetData>
    <row r="1" spans="1:4" ht="15.75" x14ac:dyDescent="0.25">
      <c r="A1" s="332" t="s">
        <v>533</v>
      </c>
      <c r="B1" s="333"/>
      <c r="C1" s="333"/>
      <c r="D1" s="333"/>
    </row>
    <row r="2" spans="1:4" ht="45" x14ac:dyDescent="0.25">
      <c r="A2" s="234" t="s">
        <v>534</v>
      </c>
      <c r="B2" s="234" t="s">
        <v>535</v>
      </c>
      <c r="C2" s="234" t="s">
        <v>536</v>
      </c>
      <c r="D2" s="234" t="s">
        <v>537</v>
      </c>
    </row>
    <row r="3" spans="1:4" x14ac:dyDescent="0.25">
      <c r="A3" s="35" t="s">
        <v>538</v>
      </c>
      <c r="B3" s="26" t="s">
        <v>649</v>
      </c>
      <c r="C3" s="34">
        <v>38854</v>
      </c>
      <c r="D3" s="26" t="s">
        <v>644</v>
      </c>
    </row>
    <row r="4" spans="1:4" x14ac:dyDescent="0.25">
      <c r="A4" s="35" t="s">
        <v>539</v>
      </c>
      <c r="B4" s="26"/>
      <c r="C4" s="34">
        <v>41147</v>
      </c>
      <c r="D4" s="26"/>
    </row>
    <row r="5" spans="1:4" x14ac:dyDescent="0.25">
      <c r="A5" s="35" t="s">
        <v>540</v>
      </c>
      <c r="B5" s="26"/>
      <c r="C5" s="34">
        <v>41939</v>
      </c>
      <c r="D5" s="26"/>
    </row>
    <row r="6" spans="1:4" x14ac:dyDescent="0.25">
      <c r="A6" s="35" t="s">
        <v>541</v>
      </c>
      <c r="B6" s="26"/>
      <c r="C6" s="34">
        <v>42700</v>
      </c>
      <c r="D6" s="26"/>
    </row>
    <row r="7" spans="1:4" x14ac:dyDescent="0.25">
      <c r="A7" s="35" t="s">
        <v>542</v>
      </c>
      <c r="B7" s="26" t="s">
        <v>649</v>
      </c>
      <c r="C7" s="34">
        <v>43449</v>
      </c>
      <c r="D7" s="26" t="s">
        <v>644</v>
      </c>
    </row>
    <row r="8" spans="1:4" x14ac:dyDescent="0.25">
      <c r="A8" s="35" t="s">
        <v>543</v>
      </c>
      <c r="B8" s="26"/>
      <c r="C8" s="34">
        <v>44183</v>
      </c>
      <c r="D8" s="26"/>
    </row>
    <row r="9" spans="1:4" x14ac:dyDescent="0.25">
      <c r="A9" s="35" t="s">
        <v>544</v>
      </c>
      <c r="B9" s="26" t="s">
        <v>656</v>
      </c>
      <c r="C9" s="34"/>
      <c r="D9" s="26"/>
    </row>
    <row r="10" spans="1:4" x14ac:dyDescent="0.25">
      <c r="A10" s="35" t="s">
        <v>545</v>
      </c>
      <c r="B10" s="26"/>
      <c r="C10" s="34"/>
      <c r="D10" s="26"/>
    </row>
    <row r="11" spans="1:4" x14ac:dyDescent="0.25">
      <c r="A11" s="35" t="s">
        <v>546</v>
      </c>
      <c r="B11" s="26"/>
      <c r="C11" s="34"/>
      <c r="D11" s="26"/>
    </row>
    <row r="12" spans="1:4" x14ac:dyDescent="0.25">
      <c r="A12" s="35" t="s">
        <v>547</v>
      </c>
      <c r="B12" s="26"/>
      <c r="C12" s="34"/>
      <c r="D12" s="26"/>
    </row>
  </sheetData>
  <sheetProtection sheet="1" selectLockedCells="1"/>
  <mergeCells count="1">
    <mergeCell ref="A1:D1"/>
  </mergeCells>
  <conditionalFormatting sqref="A3:A12">
    <cfRule type="expression" dxfId="4" priority="73">
      <formula>NOT(ISNUMBER(MATCH(#REF!,#REF!,0)))</formula>
    </cfRule>
  </conditionalFormatting>
  <dataValidations count="3">
    <dataValidation type="list" allowBlank="1" showInputMessage="1" showErrorMessage="1" sqref="B3:B12">
      <formula1>Status_NIP</formula1>
    </dataValidation>
    <dataValidation type="list" allowBlank="1" showInputMessage="1" showErrorMessage="1" sqref="D3:D12">
      <formula1>Yes_No</formula1>
    </dataValidation>
    <dataValidation type="date" allowBlank="1" showInputMessage="1" showErrorMessage="1" sqref="C3:C12">
      <formula1>38353</formula1>
      <formula2>73333</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F100"/>
  <sheetViews>
    <sheetView zoomScaleNormal="100" workbookViewId="0">
      <pane ySplit="2" topLeftCell="A3" activePane="bottomLeft" state="frozen"/>
      <selection activeCell="F31" sqref="F31"/>
      <selection pane="bottomLeft" activeCell="C10" sqref="C10"/>
    </sheetView>
  </sheetViews>
  <sheetFormatPr defaultColWidth="9.140625" defaultRowHeight="15" x14ac:dyDescent="0.25"/>
  <cols>
    <col min="1" max="1" width="45.7109375" style="24" customWidth="1"/>
    <col min="2" max="2" width="41.42578125" style="24" customWidth="1"/>
    <col min="3" max="3" width="42.140625" style="24" customWidth="1"/>
    <col min="4" max="4" width="47" style="24" customWidth="1"/>
    <col min="5" max="5" width="17.85546875" style="24" customWidth="1"/>
    <col min="6" max="6" width="22.85546875" style="24" customWidth="1"/>
    <col min="7" max="16384" width="9.140625" style="82"/>
  </cols>
  <sheetData>
    <row r="1" spans="1:6" s="96" customFormat="1" ht="42.75" customHeight="1" x14ac:dyDescent="0.25">
      <c r="A1" s="332" t="s">
        <v>548</v>
      </c>
      <c r="B1" s="333"/>
      <c r="C1" s="333"/>
      <c r="D1" s="333"/>
      <c r="E1" s="333"/>
      <c r="F1" s="333"/>
    </row>
    <row r="2" spans="1:6" s="98" customFormat="1" ht="50.25" customHeight="1" x14ac:dyDescent="0.25">
      <c r="A2" s="97" t="s">
        <v>549</v>
      </c>
      <c r="B2" s="97" t="s">
        <v>550</v>
      </c>
      <c r="C2" s="97" t="s">
        <v>551</v>
      </c>
      <c r="D2" s="97" t="s">
        <v>552</v>
      </c>
      <c r="E2" s="97" t="s">
        <v>553</v>
      </c>
      <c r="F2" s="97" t="s">
        <v>554</v>
      </c>
    </row>
    <row r="3" spans="1:6" x14ac:dyDescent="0.25">
      <c r="A3" s="21"/>
      <c r="B3" s="21"/>
      <c r="C3" s="21"/>
      <c r="D3" s="21"/>
      <c r="E3" s="21"/>
      <c r="F3" s="21"/>
    </row>
    <row r="4" spans="1:6" x14ac:dyDescent="0.25">
      <c r="A4" s="21"/>
      <c r="B4" s="21"/>
      <c r="C4" s="21"/>
      <c r="D4" s="21"/>
      <c r="E4" s="21"/>
      <c r="F4" s="21"/>
    </row>
    <row r="5" spans="1:6" x14ac:dyDescent="0.25">
      <c r="A5" s="21"/>
      <c r="B5" s="21"/>
      <c r="C5" s="21"/>
      <c r="D5" s="21"/>
      <c r="E5" s="21"/>
      <c r="F5" s="21"/>
    </row>
    <row r="6" spans="1:6" x14ac:dyDescent="0.25">
      <c r="A6" s="21"/>
      <c r="B6" s="21"/>
      <c r="C6" s="21"/>
      <c r="D6" s="21"/>
      <c r="E6" s="21"/>
      <c r="F6" s="21"/>
    </row>
    <row r="7" spans="1:6" x14ac:dyDescent="0.25">
      <c r="A7" s="21"/>
      <c r="B7" s="21"/>
      <c r="C7" s="21"/>
      <c r="D7" s="21"/>
      <c r="E7" s="21"/>
      <c r="F7" s="21"/>
    </row>
    <row r="8" spans="1:6" x14ac:dyDescent="0.25">
      <c r="A8" s="21"/>
      <c r="B8" s="21"/>
      <c r="C8" s="21"/>
      <c r="D8" s="21"/>
      <c r="E8" s="21"/>
      <c r="F8" s="21"/>
    </row>
    <row r="9" spans="1:6" x14ac:dyDescent="0.25">
      <c r="A9" s="21"/>
      <c r="B9" s="21"/>
      <c r="C9" s="21"/>
      <c r="D9" s="21"/>
      <c r="E9" s="21"/>
      <c r="F9" s="21"/>
    </row>
    <row r="10" spans="1:6" x14ac:dyDescent="0.25">
      <c r="A10" s="21"/>
      <c r="B10" s="21"/>
      <c r="C10" s="21"/>
      <c r="D10" s="21"/>
      <c r="E10" s="21"/>
      <c r="F10" s="21"/>
    </row>
    <row r="11" spans="1:6" x14ac:dyDescent="0.25">
      <c r="A11" s="21"/>
      <c r="B11" s="21"/>
      <c r="C11" s="21"/>
      <c r="D11" s="21"/>
      <c r="E11" s="21"/>
      <c r="F11" s="21"/>
    </row>
    <row r="12" spans="1:6" x14ac:dyDescent="0.25">
      <c r="A12" s="21"/>
      <c r="B12" s="21"/>
      <c r="C12" s="21"/>
      <c r="D12" s="21"/>
      <c r="E12" s="21"/>
      <c r="F12" s="21"/>
    </row>
    <row r="13" spans="1:6" x14ac:dyDescent="0.25">
      <c r="A13" s="21"/>
      <c r="B13" s="21"/>
      <c r="C13" s="21"/>
      <c r="D13" s="21"/>
      <c r="E13" s="21"/>
      <c r="F13" s="21"/>
    </row>
    <row r="14" spans="1:6" x14ac:dyDescent="0.25">
      <c r="A14" s="21"/>
      <c r="B14" s="21"/>
      <c r="C14" s="21"/>
      <c r="D14" s="21"/>
      <c r="E14" s="21"/>
      <c r="F14" s="21"/>
    </row>
    <row r="15" spans="1:6" x14ac:dyDescent="0.25">
      <c r="A15" s="21"/>
      <c r="B15" s="21"/>
      <c r="C15" s="21"/>
      <c r="D15" s="21"/>
      <c r="E15" s="21"/>
      <c r="F15" s="21"/>
    </row>
    <row r="16" spans="1:6" x14ac:dyDescent="0.25">
      <c r="A16" s="21"/>
      <c r="B16" s="21"/>
      <c r="C16" s="21"/>
      <c r="D16" s="21"/>
      <c r="E16" s="21"/>
      <c r="F16" s="21"/>
    </row>
    <row r="17" spans="1:6" x14ac:dyDescent="0.25">
      <c r="A17" s="21"/>
      <c r="B17" s="21"/>
      <c r="C17" s="21"/>
      <c r="D17" s="21"/>
      <c r="E17" s="21"/>
      <c r="F17" s="21"/>
    </row>
    <row r="18" spans="1:6" x14ac:dyDescent="0.25">
      <c r="A18" s="21"/>
      <c r="B18" s="21"/>
      <c r="C18" s="21"/>
      <c r="D18" s="21"/>
      <c r="E18" s="21"/>
      <c r="F18" s="21"/>
    </row>
    <row r="19" spans="1:6" x14ac:dyDescent="0.25">
      <c r="A19" s="21"/>
      <c r="B19" s="21"/>
      <c r="C19" s="21"/>
      <c r="D19" s="21"/>
      <c r="E19" s="21"/>
      <c r="F19" s="21"/>
    </row>
    <row r="20" spans="1:6" x14ac:dyDescent="0.25">
      <c r="A20" s="21"/>
      <c r="B20" s="21"/>
      <c r="C20" s="21"/>
      <c r="D20" s="21"/>
      <c r="E20" s="21"/>
      <c r="F20" s="21"/>
    </row>
    <row r="21" spans="1:6" x14ac:dyDescent="0.25">
      <c r="A21" s="21"/>
      <c r="B21" s="21"/>
      <c r="C21" s="21"/>
      <c r="D21" s="21"/>
      <c r="E21" s="21"/>
      <c r="F21" s="21"/>
    </row>
    <row r="22" spans="1:6" x14ac:dyDescent="0.25">
      <c r="A22" s="21"/>
      <c r="B22" s="21"/>
      <c r="C22" s="21"/>
      <c r="D22" s="21"/>
      <c r="E22" s="21"/>
      <c r="F22" s="21"/>
    </row>
    <row r="23" spans="1:6" x14ac:dyDescent="0.25">
      <c r="A23" s="21"/>
      <c r="B23" s="21"/>
      <c r="C23" s="21"/>
      <c r="D23" s="21"/>
      <c r="E23" s="21"/>
      <c r="F23" s="21"/>
    </row>
    <row r="24" spans="1:6" x14ac:dyDescent="0.25">
      <c r="A24" s="21"/>
      <c r="B24" s="21"/>
      <c r="C24" s="21"/>
      <c r="D24" s="21"/>
      <c r="E24" s="21"/>
      <c r="F24" s="21"/>
    </row>
    <row r="25" spans="1:6" x14ac:dyDescent="0.25">
      <c r="A25" s="21"/>
      <c r="B25" s="21"/>
      <c r="C25" s="21"/>
      <c r="D25" s="21"/>
      <c r="E25" s="21"/>
      <c r="F25" s="21"/>
    </row>
    <row r="26" spans="1:6" x14ac:dyDescent="0.25">
      <c r="A26" s="21"/>
      <c r="B26" s="21"/>
      <c r="C26" s="21"/>
      <c r="D26" s="21"/>
      <c r="E26" s="21"/>
      <c r="F26" s="21"/>
    </row>
    <row r="27" spans="1:6" x14ac:dyDescent="0.25">
      <c r="A27" s="21"/>
      <c r="B27" s="21"/>
      <c r="C27" s="21"/>
      <c r="D27" s="21"/>
      <c r="E27" s="21"/>
      <c r="F27" s="21"/>
    </row>
    <row r="28" spans="1:6" x14ac:dyDescent="0.25">
      <c r="A28" s="21"/>
      <c r="B28" s="21"/>
      <c r="C28" s="21"/>
      <c r="D28" s="21"/>
      <c r="E28" s="21"/>
      <c r="F28" s="21"/>
    </row>
    <row r="29" spans="1:6" x14ac:dyDescent="0.25">
      <c r="A29" s="21"/>
      <c r="B29" s="21"/>
      <c r="C29" s="21"/>
      <c r="D29" s="21"/>
      <c r="E29" s="21"/>
      <c r="F29" s="21"/>
    </row>
    <row r="30" spans="1:6" x14ac:dyDescent="0.25">
      <c r="A30" s="21"/>
      <c r="B30" s="21"/>
      <c r="C30" s="21"/>
      <c r="D30" s="21"/>
      <c r="E30" s="21"/>
      <c r="F30" s="21"/>
    </row>
    <row r="31" spans="1:6" x14ac:dyDescent="0.25">
      <c r="A31" s="21"/>
      <c r="B31" s="21"/>
      <c r="C31" s="21"/>
      <c r="D31" s="21"/>
      <c r="E31" s="21"/>
      <c r="F31" s="21"/>
    </row>
    <row r="32" spans="1:6" x14ac:dyDescent="0.25">
      <c r="A32" s="21"/>
      <c r="B32" s="21"/>
      <c r="C32" s="21"/>
      <c r="D32" s="21"/>
      <c r="E32" s="21"/>
      <c r="F32" s="21"/>
    </row>
    <row r="33" spans="1:6" x14ac:dyDescent="0.25">
      <c r="A33" s="21"/>
      <c r="B33" s="21"/>
      <c r="C33" s="21"/>
      <c r="D33" s="21"/>
      <c r="E33" s="21"/>
      <c r="F33" s="21"/>
    </row>
    <row r="34" spans="1:6" x14ac:dyDescent="0.25">
      <c r="A34" s="21"/>
      <c r="B34" s="21"/>
      <c r="C34" s="21"/>
      <c r="D34" s="21"/>
      <c r="E34" s="21"/>
      <c r="F34" s="21"/>
    </row>
    <row r="35" spans="1:6" x14ac:dyDescent="0.25">
      <c r="A35" s="21"/>
      <c r="B35" s="21"/>
      <c r="C35" s="21"/>
      <c r="D35" s="21"/>
      <c r="E35" s="21"/>
      <c r="F35" s="21"/>
    </row>
    <row r="36" spans="1:6" x14ac:dyDescent="0.25">
      <c r="A36" s="21"/>
      <c r="B36" s="21"/>
      <c r="C36" s="21"/>
      <c r="D36" s="21"/>
      <c r="E36" s="21"/>
      <c r="F36" s="21"/>
    </row>
    <row r="37" spans="1:6" x14ac:dyDescent="0.25">
      <c r="A37" s="21"/>
      <c r="B37" s="21"/>
      <c r="C37" s="21"/>
      <c r="D37" s="21"/>
      <c r="E37" s="21"/>
      <c r="F37" s="21"/>
    </row>
    <row r="38" spans="1:6" x14ac:dyDescent="0.25">
      <c r="A38" s="21"/>
      <c r="B38" s="21"/>
      <c r="C38" s="21"/>
      <c r="D38" s="21"/>
      <c r="E38" s="21"/>
      <c r="F38" s="21"/>
    </row>
    <row r="39" spans="1:6" x14ac:dyDescent="0.25">
      <c r="A39" s="21"/>
      <c r="B39" s="21"/>
      <c r="C39" s="21"/>
      <c r="D39" s="21"/>
      <c r="E39" s="21"/>
      <c r="F39" s="21"/>
    </row>
    <row r="40" spans="1:6" x14ac:dyDescent="0.25">
      <c r="A40" s="21"/>
      <c r="B40" s="21"/>
      <c r="C40" s="21"/>
      <c r="D40" s="21"/>
      <c r="E40" s="21"/>
      <c r="F40" s="21"/>
    </row>
    <row r="41" spans="1:6" x14ac:dyDescent="0.25">
      <c r="A41" s="21"/>
      <c r="B41" s="21"/>
      <c r="C41" s="21"/>
      <c r="D41" s="21"/>
      <c r="E41" s="21"/>
      <c r="F41" s="21"/>
    </row>
    <row r="42" spans="1:6" x14ac:dyDescent="0.25">
      <c r="A42" s="21"/>
      <c r="B42" s="21"/>
      <c r="C42" s="21"/>
      <c r="D42" s="21"/>
      <c r="E42" s="21"/>
      <c r="F42" s="21"/>
    </row>
    <row r="43" spans="1:6" x14ac:dyDescent="0.25">
      <c r="A43" s="21"/>
      <c r="B43" s="21"/>
      <c r="C43" s="21"/>
      <c r="D43" s="21"/>
      <c r="E43" s="21"/>
      <c r="F43" s="21"/>
    </row>
    <row r="44" spans="1:6" x14ac:dyDescent="0.25">
      <c r="A44" s="21"/>
      <c r="B44" s="21"/>
      <c r="C44" s="21"/>
      <c r="D44" s="21"/>
      <c r="E44" s="21"/>
      <c r="F44" s="21"/>
    </row>
    <row r="45" spans="1:6" x14ac:dyDescent="0.25">
      <c r="A45" s="21"/>
      <c r="B45" s="21"/>
      <c r="C45" s="21"/>
      <c r="D45" s="21"/>
      <c r="E45" s="21"/>
      <c r="F45" s="21"/>
    </row>
    <row r="46" spans="1:6" x14ac:dyDescent="0.25">
      <c r="A46" s="21"/>
      <c r="B46" s="21"/>
      <c r="C46" s="21"/>
      <c r="D46" s="21"/>
      <c r="E46" s="21"/>
      <c r="F46" s="21"/>
    </row>
    <row r="47" spans="1:6" x14ac:dyDescent="0.25">
      <c r="A47" s="21"/>
      <c r="B47" s="21"/>
      <c r="C47" s="21"/>
      <c r="D47" s="21"/>
      <c r="E47" s="21"/>
      <c r="F47" s="21"/>
    </row>
    <row r="48" spans="1:6" x14ac:dyDescent="0.25">
      <c r="A48" s="21"/>
      <c r="B48" s="21"/>
      <c r="C48" s="21"/>
      <c r="D48" s="21"/>
      <c r="E48" s="21"/>
      <c r="F48" s="21"/>
    </row>
    <row r="49" spans="1:6" x14ac:dyDescent="0.25">
      <c r="A49" s="21"/>
      <c r="B49" s="21"/>
      <c r="C49" s="21"/>
      <c r="D49" s="21"/>
      <c r="E49" s="21"/>
      <c r="F49" s="21"/>
    </row>
    <row r="50" spans="1:6" x14ac:dyDescent="0.25">
      <c r="A50" s="21"/>
      <c r="B50" s="21"/>
      <c r="C50" s="21"/>
      <c r="D50" s="21"/>
      <c r="E50" s="21"/>
      <c r="F50" s="21"/>
    </row>
    <row r="51" spans="1:6" x14ac:dyDescent="0.25">
      <c r="A51" s="21"/>
      <c r="B51" s="21"/>
      <c r="C51" s="21"/>
      <c r="D51" s="21"/>
      <c r="E51" s="21"/>
      <c r="F51" s="21"/>
    </row>
    <row r="52" spans="1:6" x14ac:dyDescent="0.25">
      <c r="A52" s="21"/>
      <c r="B52" s="21"/>
      <c r="C52" s="21"/>
      <c r="D52" s="21"/>
      <c r="E52" s="21"/>
      <c r="F52" s="21"/>
    </row>
    <row r="53" spans="1:6" x14ac:dyDescent="0.25">
      <c r="A53" s="21"/>
      <c r="B53" s="21"/>
      <c r="C53" s="21"/>
      <c r="D53" s="21"/>
      <c r="E53" s="21"/>
      <c r="F53" s="21"/>
    </row>
    <row r="54" spans="1:6" x14ac:dyDescent="0.25">
      <c r="A54" s="21"/>
      <c r="B54" s="21"/>
      <c r="C54" s="21"/>
      <c r="D54" s="21"/>
      <c r="E54" s="21"/>
      <c r="F54" s="21"/>
    </row>
    <row r="55" spans="1:6" x14ac:dyDescent="0.25">
      <c r="A55" s="21"/>
      <c r="B55" s="21"/>
      <c r="C55" s="21"/>
      <c r="D55" s="21"/>
      <c r="E55" s="21"/>
      <c r="F55" s="21"/>
    </row>
    <row r="56" spans="1:6" x14ac:dyDescent="0.25">
      <c r="A56" s="21"/>
      <c r="B56" s="21"/>
      <c r="C56" s="21"/>
      <c r="D56" s="21"/>
      <c r="E56" s="21"/>
      <c r="F56" s="21"/>
    </row>
    <row r="57" spans="1:6" x14ac:dyDescent="0.25">
      <c r="A57" s="21"/>
      <c r="B57" s="21"/>
      <c r="C57" s="21"/>
      <c r="D57" s="21"/>
      <c r="E57" s="21"/>
      <c r="F57" s="21"/>
    </row>
    <row r="58" spans="1:6" x14ac:dyDescent="0.25">
      <c r="A58" s="21"/>
      <c r="B58" s="21"/>
      <c r="C58" s="21"/>
      <c r="D58" s="21"/>
      <c r="E58" s="21"/>
      <c r="F58" s="21"/>
    </row>
    <row r="59" spans="1:6" x14ac:dyDescent="0.25">
      <c r="A59" s="21"/>
      <c r="B59" s="21"/>
      <c r="C59" s="21"/>
      <c r="D59" s="21"/>
      <c r="E59" s="21"/>
      <c r="F59" s="21"/>
    </row>
    <row r="60" spans="1:6" x14ac:dyDescent="0.25">
      <c r="A60" s="21"/>
      <c r="B60" s="21"/>
      <c r="C60" s="21"/>
      <c r="D60" s="21"/>
      <c r="E60" s="21"/>
      <c r="F60" s="21"/>
    </row>
    <row r="61" spans="1:6" x14ac:dyDescent="0.25">
      <c r="A61" s="21"/>
      <c r="B61" s="21"/>
      <c r="C61" s="21"/>
      <c r="D61" s="21"/>
      <c r="E61" s="21"/>
      <c r="F61" s="21"/>
    </row>
    <row r="62" spans="1:6" x14ac:dyDescent="0.25">
      <c r="A62" s="21"/>
      <c r="B62" s="21"/>
      <c r="C62" s="21"/>
      <c r="D62" s="21"/>
      <c r="E62" s="21"/>
      <c r="F62" s="21"/>
    </row>
    <row r="63" spans="1:6" x14ac:dyDescent="0.25">
      <c r="A63" s="21"/>
      <c r="B63" s="21"/>
      <c r="C63" s="21"/>
      <c r="D63" s="21"/>
      <c r="E63" s="21"/>
      <c r="F63" s="21"/>
    </row>
    <row r="64" spans="1:6" x14ac:dyDescent="0.25">
      <c r="A64" s="21"/>
      <c r="B64" s="21"/>
      <c r="C64" s="21"/>
      <c r="D64" s="21"/>
      <c r="E64" s="21"/>
      <c r="F64" s="21"/>
    </row>
    <row r="65" spans="1:6" x14ac:dyDescent="0.25">
      <c r="A65" s="21"/>
      <c r="B65" s="21"/>
      <c r="C65" s="21"/>
      <c r="D65" s="21"/>
      <c r="E65" s="21"/>
      <c r="F65" s="21"/>
    </row>
    <row r="66" spans="1:6" x14ac:dyDescent="0.25">
      <c r="A66" s="21"/>
      <c r="B66" s="21"/>
      <c r="C66" s="21"/>
      <c r="D66" s="21"/>
      <c r="E66" s="21"/>
      <c r="F66" s="21"/>
    </row>
    <row r="67" spans="1:6" x14ac:dyDescent="0.25">
      <c r="A67" s="21"/>
      <c r="B67" s="21"/>
      <c r="C67" s="21"/>
      <c r="D67" s="21"/>
      <c r="E67" s="21"/>
      <c r="F67" s="21"/>
    </row>
    <row r="68" spans="1:6" x14ac:dyDescent="0.25">
      <c r="A68" s="21"/>
      <c r="B68" s="21"/>
      <c r="C68" s="21"/>
      <c r="D68" s="21"/>
      <c r="E68" s="21"/>
      <c r="F68" s="21"/>
    </row>
    <row r="69" spans="1:6" x14ac:dyDescent="0.25">
      <c r="A69" s="21"/>
      <c r="B69" s="21"/>
      <c r="C69" s="21"/>
      <c r="D69" s="21"/>
      <c r="E69" s="21"/>
      <c r="F69" s="21"/>
    </row>
    <row r="70" spans="1:6" x14ac:dyDescent="0.25">
      <c r="A70" s="21"/>
      <c r="B70" s="21"/>
      <c r="C70" s="21"/>
      <c r="D70" s="21"/>
      <c r="E70" s="21"/>
      <c r="F70" s="21"/>
    </row>
    <row r="71" spans="1:6" x14ac:dyDescent="0.25">
      <c r="A71" s="21"/>
      <c r="B71" s="21"/>
      <c r="C71" s="21"/>
      <c r="D71" s="21"/>
      <c r="E71" s="21"/>
      <c r="F71" s="21"/>
    </row>
    <row r="72" spans="1:6" x14ac:dyDescent="0.25">
      <c r="A72" s="21"/>
      <c r="B72" s="21"/>
      <c r="C72" s="21"/>
      <c r="D72" s="21"/>
      <c r="E72" s="21"/>
      <c r="F72" s="21"/>
    </row>
    <row r="73" spans="1:6" x14ac:dyDescent="0.25">
      <c r="A73" s="21"/>
      <c r="B73" s="21"/>
      <c r="C73" s="21"/>
      <c r="D73" s="21"/>
      <c r="E73" s="21"/>
      <c r="F73" s="21"/>
    </row>
    <row r="74" spans="1:6" x14ac:dyDescent="0.25">
      <c r="A74" s="21"/>
      <c r="B74" s="21"/>
      <c r="C74" s="21"/>
      <c r="D74" s="21"/>
      <c r="E74" s="21"/>
      <c r="F74" s="21"/>
    </row>
    <row r="75" spans="1:6" x14ac:dyDescent="0.25">
      <c r="A75" s="21"/>
      <c r="B75" s="21"/>
      <c r="C75" s="21"/>
      <c r="D75" s="21"/>
      <c r="E75" s="21"/>
      <c r="F75" s="21"/>
    </row>
    <row r="76" spans="1:6" x14ac:dyDescent="0.25">
      <c r="A76" s="21"/>
      <c r="B76" s="21"/>
      <c r="C76" s="21"/>
      <c r="D76" s="21"/>
      <c r="E76" s="21"/>
      <c r="F76" s="21"/>
    </row>
    <row r="77" spans="1:6" x14ac:dyDescent="0.25">
      <c r="A77" s="21"/>
      <c r="B77" s="21"/>
      <c r="C77" s="21"/>
      <c r="D77" s="21"/>
      <c r="E77" s="21"/>
      <c r="F77" s="21"/>
    </row>
    <row r="78" spans="1:6" x14ac:dyDescent="0.25">
      <c r="A78" s="21"/>
      <c r="B78" s="21"/>
      <c r="C78" s="21"/>
      <c r="D78" s="21"/>
      <c r="E78" s="21"/>
      <c r="F78" s="21"/>
    </row>
    <row r="79" spans="1:6" x14ac:dyDescent="0.25">
      <c r="A79" s="21"/>
      <c r="B79" s="21"/>
      <c r="C79" s="21"/>
      <c r="D79" s="21"/>
      <c r="E79" s="21"/>
      <c r="F79" s="21"/>
    </row>
    <row r="80" spans="1:6" x14ac:dyDescent="0.25">
      <c r="A80" s="21"/>
      <c r="B80" s="21"/>
      <c r="C80" s="21"/>
      <c r="D80" s="21"/>
      <c r="E80" s="21"/>
      <c r="F80" s="21"/>
    </row>
    <row r="81" spans="1:6" x14ac:dyDescent="0.25">
      <c r="A81" s="21"/>
      <c r="B81" s="21"/>
      <c r="C81" s="21"/>
      <c r="D81" s="21"/>
      <c r="E81" s="21"/>
      <c r="F81" s="21"/>
    </row>
    <row r="82" spans="1:6" x14ac:dyDescent="0.25">
      <c r="A82" s="21"/>
      <c r="B82" s="21"/>
      <c r="C82" s="21"/>
      <c r="D82" s="21"/>
      <c r="E82" s="21"/>
      <c r="F82" s="21"/>
    </row>
    <row r="83" spans="1:6" x14ac:dyDescent="0.25">
      <c r="A83" s="21"/>
      <c r="B83" s="21"/>
      <c r="C83" s="21"/>
      <c r="D83" s="21"/>
      <c r="E83" s="21"/>
      <c r="F83" s="21"/>
    </row>
    <row r="84" spans="1:6" x14ac:dyDescent="0.25">
      <c r="A84" s="21"/>
      <c r="B84" s="21"/>
      <c r="C84" s="21"/>
      <c r="D84" s="21"/>
      <c r="E84" s="21"/>
      <c r="F84" s="21"/>
    </row>
    <row r="85" spans="1:6" x14ac:dyDescent="0.25">
      <c r="A85" s="21"/>
      <c r="B85" s="21"/>
      <c r="C85" s="21"/>
      <c r="D85" s="21"/>
      <c r="E85" s="21"/>
      <c r="F85" s="21"/>
    </row>
    <row r="86" spans="1:6" x14ac:dyDescent="0.25">
      <c r="A86" s="21"/>
      <c r="B86" s="21"/>
      <c r="C86" s="21"/>
      <c r="D86" s="21"/>
      <c r="E86" s="21"/>
      <c r="F86" s="21"/>
    </row>
    <row r="87" spans="1:6" x14ac:dyDescent="0.25">
      <c r="A87" s="21"/>
      <c r="B87" s="21"/>
      <c r="C87" s="21"/>
      <c r="D87" s="21"/>
      <c r="E87" s="21"/>
      <c r="F87" s="21"/>
    </row>
    <row r="88" spans="1:6" x14ac:dyDescent="0.25">
      <c r="A88" s="21"/>
      <c r="B88" s="21"/>
      <c r="C88" s="21"/>
      <c r="D88" s="21"/>
      <c r="E88" s="21"/>
      <c r="F88" s="21"/>
    </row>
    <row r="89" spans="1:6" x14ac:dyDescent="0.25">
      <c r="A89" s="21"/>
      <c r="B89" s="21"/>
      <c r="C89" s="21"/>
      <c r="D89" s="21"/>
      <c r="E89" s="21"/>
      <c r="F89" s="21"/>
    </row>
    <row r="90" spans="1:6" x14ac:dyDescent="0.25">
      <c r="A90" s="21"/>
      <c r="B90" s="21"/>
      <c r="C90" s="21"/>
      <c r="D90" s="21"/>
      <c r="E90" s="21"/>
      <c r="F90" s="21"/>
    </row>
    <row r="91" spans="1:6" x14ac:dyDescent="0.25">
      <c r="A91" s="21"/>
      <c r="B91" s="21"/>
      <c r="C91" s="21"/>
      <c r="D91" s="21"/>
      <c r="E91" s="21"/>
      <c r="F91" s="21"/>
    </row>
    <row r="92" spans="1:6" x14ac:dyDescent="0.25">
      <c r="A92" s="21"/>
      <c r="B92" s="21"/>
      <c r="C92" s="21"/>
      <c r="D92" s="21"/>
      <c r="E92" s="21"/>
      <c r="F92" s="21"/>
    </row>
    <row r="93" spans="1:6" x14ac:dyDescent="0.25">
      <c r="A93" s="21"/>
      <c r="B93" s="21"/>
      <c r="C93" s="21"/>
      <c r="D93" s="21"/>
      <c r="E93" s="21"/>
      <c r="F93" s="21"/>
    </row>
    <row r="94" spans="1:6" x14ac:dyDescent="0.25">
      <c r="A94" s="21"/>
      <c r="B94" s="21"/>
      <c r="C94" s="21"/>
      <c r="D94" s="21"/>
      <c r="E94" s="21"/>
      <c r="F94" s="21"/>
    </row>
    <row r="95" spans="1:6" x14ac:dyDescent="0.25">
      <c r="A95" s="21"/>
      <c r="B95" s="21"/>
      <c r="C95" s="21"/>
      <c r="D95" s="21"/>
      <c r="E95" s="21"/>
      <c r="F95" s="21"/>
    </row>
    <row r="96" spans="1:6" x14ac:dyDescent="0.25">
      <c r="A96" s="21"/>
      <c r="B96" s="21"/>
      <c r="C96" s="21"/>
      <c r="D96" s="21"/>
      <c r="E96" s="21"/>
      <c r="F96" s="21"/>
    </row>
    <row r="97" spans="1:6" x14ac:dyDescent="0.25">
      <c r="A97" s="21"/>
      <c r="B97" s="21"/>
      <c r="C97" s="21"/>
      <c r="D97" s="21"/>
      <c r="E97" s="21"/>
      <c r="F97" s="21"/>
    </row>
    <row r="98" spans="1:6" x14ac:dyDescent="0.25">
      <c r="A98" s="21"/>
      <c r="B98" s="21"/>
      <c r="C98" s="21"/>
      <c r="D98" s="21"/>
      <c r="E98" s="21"/>
      <c r="F98" s="21"/>
    </row>
    <row r="99" spans="1:6" x14ac:dyDescent="0.25">
      <c r="A99" s="21"/>
      <c r="B99" s="21"/>
      <c r="C99" s="21"/>
      <c r="D99" s="21"/>
      <c r="E99" s="21"/>
      <c r="F99" s="21"/>
    </row>
    <row r="100" spans="1:6" x14ac:dyDescent="0.25">
      <c r="A100" s="21"/>
      <c r="B100" s="21"/>
      <c r="C100" s="21"/>
      <c r="D100" s="21"/>
      <c r="E100" s="21"/>
      <c r="F100" s="21"/>
    </row>
  </sheetData>
  <sheetProtection sheet="1" objects="1" scenarios="1" selectLockedCells="1" sort="0" autoFilter="0"/>
  <protectedRanges>
    <protectedRange sqref="A1:F1000" name="Range1"/>
  </protectedRanges>
  <autoFilter ref="A2:F100"/>
  <mergeCells count="1">
    <mergeCell ref="A1:F1"/>
  </mergeCells>
  <conditionalFormatting sqref="B3:B100">
    <cfRule type="expression" dxfId="3" priority="5">
      <formula>$A3&lt;&gt;"Other form of assistance"</formula>
    </cfRule>
  </conditionalFormatting>
  <conditionalFormatting sqref="C3:D100">
    <cfRule type="expression" dxfId="2" priority="4">
      <formula>NOT(OR($A3="Bilateral assistance",$A3="Other form of assistance",$A3="Regional assistance"))</formula>
    </cfRule>
  </conditionalFormatting>
  <dataValidations count="6">
    <dataValidation type="whole" allowBlank="1" showInputMessage="1" showErrorMessage="1" error="Please insert the year in a valid format yyyy" sqref="E3:F100">
      <formula1>1980</formula1>
      <formula2>2100</formula2>
    </dataValidation>
    <dataValidation type="list" showInputMessage="1" showErrorMessage="1" sqref="A3:A100">
      <formula1>Programme_assistance</formula1>
    </dataValidation>
    <dataValidation type="custom" showInputMessage="1" showErrorMessage="1" error="This field only applies to other form of assistance&quot;" sqref="B4:B100">
      <formula1>A4="Other form of assistance"</formula1>
    </dataValidation>
    <dataValidation type="custom" showInputMessage="1" showErrorMessage="1" error="This information is only required for other form of assistance&quot;" sqref="B3">
      <formula1>A3="Other form of assistance"</formula1>
    </dataValidation>
    <dataValidation type="custom" showInputMessage="1" showErrorMessage="1" error="This information is only required for &quot;bilateral assistance&quot;, &quot;regional assistance&quot; or &quot;other form of assistance&quot;" sqref="D3:D100">
      <formula1>OR(A3="Bilateral assistance",A3="Other form of assistance",A3="Regional assistance")</formula1>
    </dataValidation>
    <dataValidation type="custom" showInputMessage="1" showErrorMessage="1" error="This information is only required for &quot;bilateral assistance&quot; or &quot;regional assistance&quot;" sqref="C3:C100">
      <formula1>OR(A3="Bilateral assistance",A3="Other form of assistance",A3="Regional assistance")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H101"/>
  <sheetViews>
    <sheetView zoomScaleNormal="100" workbookViewId="0">
      <pane ySplit="3" topLeftCell="A4" activePane="bottomLeft" state="frozen"/>
      <selection activeCell="F31" sqref="F31"/>
      <selection pane="bottomLeft" activeCell="F4" sqref="F4"/>
    </sheetView>
  </sheetViews>
  <sheetFormatPr defaultColWidth="9.140625" defaultRowHeight="15" x14ac:dyDescent="0.25"/>
  <cols>
    <col min="1" max="1" width="37.28515625" style="82" customWidth="1"/>
    <col min="2" max="2" width="25.7109375" style="82" customWidth="1"/>
    <col min="3" max="3" width="23.85546875" style="82" customWidth="1"/>
    <col min="4" max="4" width="37.28515625" style="82" customWidth="1"/>
    <col min="5" max="5" width="48.28515625" style="85" hidden="1" customWidth="1"/>
    <col min="6" max="6" width="15.7109375" style="82" customWidth="1"/>
    <col min="7" max="7" width="14.140625" style="82" customWidth="1"/>
    <col min="8" max="8" width="34.7109375" style="82" customWidth="1"/>
    <col min="9" max="18" width="9.140625" style="82"/>
    <col min="19" max="19" width="31.42578125" style="82" customWidth="1"/>
    <col min="20" max="20" width="16.85546875" style="82" customWidth="1"/>
    <col min="21" max="16384" width="9.140625" style="82"/>
  </cols>
  <sheetData>
    <row r="1" spans="1:8" ht="75.75" customHeight="1" x14ac:dyDescent="0.25">
      <c r="A1" s="335" t="s">
        <v>555</v>
      </c>
      <c r="B1" s="336"/>
      <c r="C1" s="336"/>
      <c r="D1" s="336"/>
      <c r="E1" s="336"/>
      <c r="F1" s="336"/>
      <c r="G1" s="336"/>
      <c r="H1" s="336"/>
    </row>
    <row r="2" spans="1:8" ht="28.5" customHeight="1" x14ac:dyDescent="0.25">
      <c r="A2" s="323" t="s">
        <v>556</v>
      </c>
      <c r="B2" s="302" t="s">
        <v>557</v>
      </c>
      <c r="C2" s="302"/>
      <c r="D2" s="302"/>
      <c r="E2" s="194" t="s">
        <v>558</v>
      </c>
      <c r="F2" s="281" t="s">
        <v>435</v>
      </c>
      <c r="G2" s="282"/>
      <c r="H2" s="282"/>
    </row>
    <row r="3" spans="1:8" ht="60" x14ac:dyDescent="0.25">
      <c r="A3" s="334"/>
      <c r="B3" s="228" t="s">
        <v>559</v>
      </c>
      <c r="C3" s="228" t="s">
        <v>560</v>
      </c>
      <c r="D3" s="228" t="s">
        <v>561</v>
      </c>
      <c r="E3" s="195" t="s">
        <v>562</v>
      </c>
      <c r="F3" s="228" t="s">
        <v>563</v>
      </c>
      <c r="G3" s="228" t="s">
        <v>564</v>
      </c>
      <c r="H3" s="228" t="s">
        <v>565</v>
      </c>
    </row>
    <row r="4" spans="1:8" x14ac:dyDescent="0.25">
      <c r="A4" s="26"/>
      <c r="B4" s="26"/>
      <c r="C4" s="26"/>
      <c r="D4" s="26"/>
      <c r="E4" s="196" t="str">
        <f>CONCATENATE(
IF(B4=TRUE,B$3,""),
IF(AND(C4=TRUE,B4=TRUE),", and ",""),
IF(C4=TRUE,C$3,""),
IF(AND(D4=TRUE,OR(B4=TRUE,C4=TRUE)), ", and ",""),
IF(D4=TRUE,D$3,""))</f>
        <v/>
      </c>
      <c r="F4" s="111"/>
      <c r="G4" s="111"/>
      <c r="H4" s="26"/>
    </row>
    <row r="5" spans="1:8" x14ac:dyDescent="0.25">
      <c r="A5" s="26"/>
      <c r="B5" s="26"/>
      <c r="C5" s="26"/>
      <c r="D5" s="26"/>
      <c r="E5" s="196" t="str">
        <f>CONCATENATE(
IF(B5=TRUE,B$3,""),
IF(AND(C5=TRUE,B5=TRUE),", and ",""),
IF(C5=TRUE,C$3,""),
IF(AND(D5=TRUE,OR(B5=TRUE,C5=TRUE)), ", and ",""),
IF(D5=TRUE,D$3,""))</f>
        <v/>
      </c>
      <c r="F5" s="111"/>
      <c r="G5" s="111"/>
      <c r="H5" s="26"/>
    </row>
    <row r="6" spans="1:8" x14ac:dyDescent="0.25">
      <c r="A6" s="26"/>
      <c r="B6" s="26"/>
      <c r="C6" s="26"/>
      <c r="D6" s="26"/>
      <c r="E6" s="196" t="str">
        <f t="shared" ref="E6:E69" si="0">CONCATENATE(
IF(B6=TRUE,B$3,""),
IF(AND(C6=TRUE,B6=TRUE),", and ",""),
IF(C6=TRUE,C$3,""),
IF(AND(D6=TRUE,OR(B6=TRUE,C6=TRUE)), ", and ",""),
IF(D6=TRUE,D$3,""))</f>
        <v/>
      </c>
      <c r="F6" s="111"/>
      <c r="G6" s="111"/>
      <c r="H6" s="26"/>
    </row>
    <row r="7" spans="1:8" x14ac:dyDescent="0.25">
      <c r="A7" s="26"/>
      <c r="B7" s="26"/>
      <c r="C7" s="26"/>
      <c r="D7" s="26"/>
      <c r="E7" s="196" t="str">
        <f t="shared" si="0"/>
        <v/>
      </c>
      <c r="F7" s="111"/>
      <c r="G7" s="111"/>
      <c r="H7" s="26"/>
    </row>
    <row r="8" spans="1:8" x14ac:dyDescent="0.25">
      <c r="A8" s="26"/>
      <c r="B8" s="26"/>
      <c r="C8" s="26"/>
      <c r="D8" s="26"/>
      <c r="E8" s="196" t="str">
        <f t="shared" si="0"/>
        <v/>
      </c>
      <c r="F8" s="111"/>
      <c r="G8" s="111"/>
      <c r="H8" s="26"/>
    </row>
    <row r="9" spans="1:8" x14ac:dyDescent="0.25">
      <c r="A9" s="26"/>
      <c r="B9" s="26"/>
      <c r="C9" s="26"/>
      <c r="D9" s="26"/>
      <c r="E9" s="196" t="str">
        <f t="shared" si="0"/>
        <v/>
      </c>
      <c r="F9" s="111"/>
      <c r="G9" s="111"/>
      <c r="H9" s="26"/>
    </row>
    <row r="10" spans="1:8" x14ac:dyDescent="0.25">
      <c r="A10" s="26"/>
      <c r="B10" s="26"/>
      <c r="C10" s="26"/>
      <c r="D10" s="26"/>
      <c r="E10" s="196" t="str">
        <f t="shared" si="0"/>
        <v/>
      </c>
      <c r="F10" s="111"/>
      <c r="G10" s="111"/>
      <c r="H10" s="26"/>
    </row>
    <row r="11" spans="1:8" x14ac:dyDescent="0.25">
      <c r="A11" s="26"/>
      <c r="B11" s="26"/>
      <c r="C11" s="26"/>
      <c r="D11" s="26"/>
      <c r="E11" s="196" t="str">
        <f t="shared" si="0"/>
        <v/>
      </c>
      <c r="F11" s="111"/>
      <c r="G11" s="111"/>
      <c r="H11" s="26"/>
    </row>
    <row r="12" spans="1:8" x14ac:dyDescent="0.25">
      <c r="A12" s="26"/>
      <c r="B12" s="26"/>
      <c r="C12" s="26"/>
      <c r="D12" s="26"/>
      <c r="E12" s="196" t="str">
        <f t="shared" si="0"/>
        <v/>
      </c>
      <c r="F12" s="111"/>
      <c r="G12" s="111"/>
      <c r="H12" s="26"/>
    </row>
    <row r="13" spans="1:8" x14ac:dyDescent="0.25">
      <c r="A13" s="26"/>
      <c r="B13" s="26"/>
      <c r="C13" s="26"/>
      <c r="D13" s="26"/>
      <c r="E13" s="196" t="str">
        <f t="shared" si="0"/>
        <v/>
      </c>
      <c r="F13" s="111"/>
      <c r="G13" s="111"/>
      <c r="H13" s="26"/>
    </row>
    <row r="14" spans="1:8" x14ac:dyDescent="0.25">
      <c r="A14" s="26"/>
      <c r="B14" s="26"/>
      <c r="C14" s="26"/>
      <c r="D14" s="26"/>
      <c r="E14" s="196" t="str">
        <f t="shared" si="0"/>
        <v/>
      </c>
      <c r="F14" s="111"/>
      <c r="G14" s="111"/>
      <c r="H14" s="26"/>
    </row>
    <row r="15" spans="1:8" x14ac:dyDescent="0.25">
      <c r="A15" s="26"/>
      <c r="B15" s="26"/>
      <c r="C15" s="26"/>
      <c r="D15" s="26"/>
      <c r="E15" s="196" t="str">
        <f t="shared" si="0"/>
        <v/>
      </c>
      <c r="F15" s="111"/>
      <c r="G15" s="111"/>
      <c r="H15" s="26"/>
    </row>
    <row r="16" spans="1:8" x14ac:dyDescent="0.25">
      <c r="A16" s="26"/>
      <c r="B16" s="26"/>
      <c r="C16" s="26"/>
      <c r="D16" s="26"/>
      <c r="E16" s="196" t="str">
        <f t="shared" si="0"/>
        <v/>
      </c>
      <c r="F16" s="111"/>
      <c r="G16" s="111"/>
      <c r="H16" s="26"/>
    </row>
    <row r="17" spans="1:8" x14ac:dyDescent="0.25">
      <c r="A17" s="26"/>
      <c r="B17" s="26"/>
      <c r="C17" s="26"/>
      <c r="D17" s="26"/>
      <c r="E17" s="196" t="str">
        <f t="shared" si="0"/>
        <v/>
      </c>
      <c r="F17" s="111"/>
      <c r="G17" s="111"/>
      <c r="H17" s="26"/>
    </row>
    <row r="18" spans="1:8" x14ac:dyDescent="0.25">
      <c r="A18" s="26"/>
      <c r="B18" s="26"/>
      <c r="C18" s="26"/>
      <c r="D18" s="26"/>
      <c r="E18" s="196" t="str">
        <f t="shared" si="0"/>
        <v/>
      </c>
      <c r="F18" s="111"/>
      <c r="G18" s="111"/>
      <c r="H18" s="26"/>
    </row>
    <row r="19" spans="1:8" x14ac:dyDescent="0.25">
      <c r="A19" s="26"/>
      <c r="B19" s="26"/>
      <c r="C19" s="26"/>
      <c r="D19" s="26"/>
      <c r="E19" s="196" t="str">
        <f t="shared" si="0"/>
        <v/>
      </c>
      <c r="F19" s="111"/>
      <c r="G19" s="111"/>
      <c r="H19" s="26"/>
    </row>
    <row r="20" spans="1:8" x14ac:dyDescent="0.25">
      <c r="A20" s="26"/>
      <c r="B20" s="26"/>
      <c r="C20" s="26"/>
      <c r="D20" s="26"/>
      <c r="E20" s="196" t="str">
        <f t="shared" si="0"/>
        <v/>
      </c>
      <c r="F20" s="111"/>
      <c r="G20" s="111"/>
      <c r="H20" s="26"/>
    </row>
    <row r="21" spans="1:8" x14ac:dyDescent="0.25">
      <c r="A21" s="26"/>
      <c r="B21" s="26"/>
      <c r="C21" s="26"/>
      <c r="D21" s="26"/>
      <c r="E21" s="196" t="str">
        <f t="shared" si="0"/>
        <v/>
      </c>
      <c r="F21" s="111"/>
      <c r="G21" s="111"/>
      <c r="H21" s="26"/>
    </row>
    <row r="22" spans="1:8" x14ac:dyDescent="0.25">
      <c r="A22" s="26"/>
      <c r="B22" s="26"/>
      <c r="C22" s="26"/>
      <c r="D22" s="26"/>
      <c r="E22" s="196" t="str">
        <f t="shared" si="0"/>
        <v/>
      </c>
      <c r="F22" s="111"/>
      <c r="G22" s="111"/>
      <c r="H22" s="26"/>
    </row>
    <row r="23" spans="1:8" x14ac:dyDescent="0.25">
      <c r="A23" s="26"/>
      <c r="B23" s="26"/>
      <c r="C23" s="26"/>
      <c r="D23" s="26"/>
      <c r="E23" s="196" t="str">
        <f t="shared" si="0"/>
        <v/>
      </c>
      <c r="F23" s="111"/>
      <c r="G23" s="111"/>
      <c r="H23" s="26"/>
    </row>
    <row r="24" spans="1:8" x14ac:dyDescent="0.25">
      <c r="A24" s="26"/>
      <c r="B24" s="26"/>
      <c r="C24" s="26"/>
      <c r="D24" s="26"/>
      <c r="E24" s="196" t="str">
        <f t="shared" si="0"/>
        <v/>
      </c>
      <c r="F24" s="111"/>
      <c r="G24" s="111"/>
      <c r="H24" s="26"/>
    </row>
    <row r="25" spans="1:8" x14ac:dyDescent="0.25">
      <c r="A25" s="26"/>
      <c r="B25" s="26"/>
      <c r="C25" s="26"/>
      <c r="D25" s="26"/>
      <c r="E25" s="196" t="str">
        <f t="shared" si="0"/>
        <v/>
      </c>
      <c r="F25" s="111"/>
      <c r="G25" s="111"/>
      <c r="H25" s="26"/>
    </row>
    <row r="26" spans="1:8" x14ac:dyDescent="0.25">
      <c r="A26" s="26"/>
      <c r="B26" s="26"/>
      <c r="C26" s="26"/>
      <c r="D26" s="26"/>
      <c r="E26" s="196" t="str">
        <f t="shared" si="0"/>
        <v/>
      </c>
      <c r="F26" s="111"/>
      <c r="G26" s="111"/>
      <c r="H26" s="26"/>
    </row>
    <row r="27" spans="1:8" x14ac:dyDescent="0.25">
      <c r="A27" s="26"/>
      <c r="B27" s="26"/>
      <c r="C27" s="26"/>
      <c r="D27" s="26"/>
      <c r="E27" s="196" t="str">
        <f t="shared" si="0"/>
        <v/>
      </c>
      <c r="F27" s="111"/>
      <c r="G27" s="111"/>
      <c r="H27" s="26"/>
    </row>
    <row r="28" spans="1:8" x14ac:dyDescent="0.25">
      <c r="A28" s="26"/>
      <c r="B28" s="26"/>
      <c r="C28" s="26"/>
      <c r="D28" s="26"/>
      <c r="E28" s="196" t="str">
        <f t="shared" si="0"/>
        <v/>
      </c>
      <c r="F28" s="111"/>
      <c r="G28" s="111"/>
      <c r="H28" s="26"/>
    </row>
    <row r="29" spans="1:8" x14ac:dyDescent="0.25">
      <c r="A29" s="26"/>
      <c r="B29" s="26"/>
      <c r="C29" s="26"/>
      <c r="D29" s="26"/>
      <c r="E29" s="196" t="str">
        <f t="shared" si="0"/>
        <v/>
      </c>
      <c r="F29" s="111"/>
      <c r="G29" s="111"/>
      <c r="H29" s="26"/>
    </row>
    <row r="30" spans="1:8" x14ac:dyDescent="0.25">
      <c r="A30" s="26"/>
      <c r="B30" s="26"/>
      <c r="C30" s="26"/>
      <c r="D30" s="26"/>
      <c r="E30" s="196" t="str">
        <f t="shared" si="0"/>
        <v/>
      </c>
      <c r="F30" s="111"/>
      <c r="G30" s="111"/>
      <c r="H30" s="26"/>
    </row>
    <row r="31" spans="1:8" x14ac:dyDescent="0.25">
      <c r="A31" s="26"/>
      <c r="B31" s="26"/>
      <c r="C31" s="26"/>
      <c r="D31" s="26"/>
      <c r="E31" s="196" t="str">
        <f t="shared" si="0"/>
        <v/>
      </c>
      <c r="F31" s="111"/>
      <c r="G31" s="111"/>
      <c r="H31" s="26"/>
    </row>
    <row r="32" spans="1:8" x14ac:dyDescent="0.25">
      <c r="A32" s="26"/>
      <c r="B32" s="26"/>
      <c r="C32" s="26"/>
      <c r="D32" s="26"/>
      <c r="E32" s="196" t="str">
        <f t="shared" si="0"/>
        <v/>
      </c>
      <c r="F32" s="111"/>
      <c r="G32" s="111"/>
      <c r="H32" s="26"/>
    </row>
    <row r="33" spans="1:8" x14ac:dyDescent="0.25">
      <c r="A33" s="26"/>
      <c r="B33" s="26"/>
      <c r="C33" s="26"/>
      <c r="D33" s="26"/>
      <c r="E33" s="196" t="str">
        <f t="shared" si="0"/>
        <v/>
      </c>
      <c r="F33" s="111"/>
      <c r="G33" s="111"/>
      <c r="H33" s="26"/>
    </row>
    <row r="34" spans="1:8" x14ac:dyDescent="0.25">
      <c r="A34" s="26"/>
      <c r="B34" s="26"/>
      <c r="C34" s="26"/>
      <c r="D34" s="26"/>
      <c r="E34" s="196" t="str">
        <f t="shared" si="0"/>
        <v/>
      </c>
      <c r="F34" s="111"/>
      <c r="G34" s="111"/>
      <c r="H34" s="26"/>
    </row>
    <row r="35" spans="1:8" x14ac:dyDescent="0.25">
      <c r="A35" s="26"/>
      <c r="B35" s="26"/>
      <c r="C35" s="26"/>
      <c r="D35" s="26"/>
      <c r="E35" s="196" t="str">
        <f t="shared" si="0"/>
        <v/>
      </c>
      <c r="F35" s="111"/>
      <c r="G35" s="111"/>
      <c r="H35" s="26"/>
    </row>
    <row r="36" spans="1:8" x14ac:dyDescent="0.25">
      <c r="A36" s="26"/>
      <c r="B36" s="26"/>
      <c r="C36" s="26"/>
      <c r="D36" s="26"/>
      <c r="E36" s="196" t="str">
        <f t="shared" si="0"/>
        <v/>
      </c>
      <c r="F36" s="111"/>
      <c r="G36" s="111"/>
      <c r="H36" s="26"/>
    </row>
    <row r="37" spans="1:8" x14ac:dyDescent="0.25">
      <c r="A37" s="26"/>
      <c r="B37" s="26"/>
      <c r="C37" s="26"/>
      <c r="D37" s="26"/>
      <c r="E37" s="196" t="str">
        <f t="shared" si="0"/>
        <v/>
      </c>
      <c r="F37" s="111"/>
      <c r="G37" s="111"/>
      <c r="H37" s="26"/>
    </row>
    <row r="38" spans="1:8" x14ac:dyDescent="0.25">
      <c r="A38" s="26"/>
      <c r="B38" s="26"/>
      <c r="C38" s="26"/>
      <c r="D38" s="26"/>
      <c r="E38" s="196" t="str">
        <f t="shared" si="0"/>
        <v/>
      </c>
      <c r="F38" s="111"/>
      <c r="G38" s="111"/>
      <c r="H38" s="26"/>
    </row>
    <row r="39" spans="1:8" x14ac:dyDescent="0.25">
      <c r="A39" s="26"/>
      <c r="B39" s="26"/>
      <c r="C39" s="26"/>
      <c r="D39" s="26"/>
      <c r="E39" s="196" t="str">
        <f t="shared" si="0"/>
        <v/>
      </c>
      <c r="F39" s="111"/>
      <c r="G39" s="111"/>
      <c r="H39" s="26"/>
    </row>
    <row r="40" spans="1:8" x14ac:dyDescent="0.25">
      <c r="A40" s="26"/>
      <c r="B40" s="26"/>
      <c r="C40" s="26"/>
      <c r="D40" s="26"/>
      <c r="E40" s="196" t="str">
        <f t="shared" si="0"/>
        <v/>
      </c>
      <c r="F40" s="111"/>
      <c r="G40" s="111"/>
      <c r="H40" s="26"/>
    </row>
    <row r="41" spans="1:8" x14ac:dyDescent="0.25">
      <c r="A41" s="26"/>
      <c r="B41" s="26"/>
      <c r="C41" s="26"/>
      <c r="D41" s="26"/>
      <c r="E41" s="196" t="str">
        <f t="shared" si="0"/>
        <v/>
      </c>
      <c r="F41" s="111"/>
      <c r="G41" s="111"/>
      <c r="H41" s="26"/>
    </row>
    <row r="42" spans="1:8" x14ac:dyDescent="0.25">
      <c r="A42" s="26"/>
      <c r="B42" s="26"/>
      <c r="C42" s="26"/>
      <c r="D42" s="26"/>
      <c r="E42" s="196" t="str">
        <f t="shared" si="0"/>
        <v/>
      </c>
      <c r="F42" s="111"/>
      <c r="G42" s="111"/>
      <c r="H42" s="26"/>
    </row>
    <row r="43" spans="1:8" x14ac:dyDescent="0.25">
      <c r="A43" s="26"/>
      <c r="B43" s="26"/>
      <c r="C43" s="26"/>
      <c r="D43" s="26"/>
      <c r="E43" s="196" t="str">
        <f t="shared" si="0"/>
        <v/>
      </c>
      <c r="F43" s="111"/>
      <c r="G43" s="111"/>
      <c r="H43" s="26"/>
    </row>
    <row r="44" spans="1:8" x14ac:dyDescent="0.25">
      <c r="A44" s="26"/>
      <c r="B44" s="26"/>
      <c r="C44" s="26"/>
      <c r="D44" s="26"/>
      <c r="E44" s="196" t="str">
        <f t="shared" si="0"/>
        <v/>
      </c>
      <c r="F44" s="111"/>
      <c r="G44" s="111"/>
      <c r="H44" s="26"/>
    </row>
    <row r="45" spans="1:8" x14ac:dyDescent="0.25">
      <c r="A45" s="26"/>
      <c r="B45" s="26"/>
      <c r="C45" s="26"/>
      <c r="D45" s="26"/>
      <c r="E45" s="196" t="str">
        <f t="shared" si="0"/>
        <v/>
      </c>
      <c r="F45" s="111"/>
      <c r="G45" s="111"/>
      <c r="H45" s="26"/>
    </row>
    <row r="46" spans="1:8" x14ac:dyDescent="0.25">
      <c r="A46" s="26"/>
      <c r="B46" s="26"/>
      <c r="C46" s="26"/>
      <c r="D46" s="26"/>
      <c r="E46" s="196" t="str">
        <f t="shared" si="0"/>
        <v/>
      </c>
      <c r="F46" s="111"/>
      <c r="G46" s="111"/>
      <c r="H46" s="26"/>
    </row>
    <row r="47" spans="1:8" x14ac:dyDescent="0.25">
      <c r="A47" s="26"/>
      <c r="B47" s="26"/>
      <c r="C47" s="26"/>
      <c r="D47" s="26"/>
      <c r="E47" s="196" t="str">
        <f t="shared" si="0"/>
        <v/>
      </c>
      <c r="F47" s="111"/>
      <c r="G47" s="111"/>
      <c r="H47" s="26"/>
    </row>
    <row r="48" spans="1:8" x14ac:dyDescent="0.25">
      <c r="A48" s="26"/>
      <c r="B48" s="26"/>
      <c r="C48" s="26"/>
      <c r="D48" s="26"/>
      <c r="E48" s="196" t="str">
        <f t="shared" si="0"/>
        <v/>
      </c>
      <c r="F48" s="111"/>
      <c r="G48" s="111"/>
      <c r="H48" s="26"/>
    </row>
    <row r="49" spans="1:8" x14ac:dyDescent="0.25">
      <c r="A49" s="26"/>
      <c r="B49" s="26"/>
      <c r="C49" s="26"/>
      <c r="D49" s="26"/>
      <c r="E49" s="196" t="str">
        <f t="shared" si="0"/>
        <v/>
      </c>
      <c r="F49" s="111"/>
      <c r="G49" s="111"/>
      <c r="H49" s="26"/>
    </row>
    <row r="50" spans="1:8" x14ac:dyDescent="0.25">
      <c r="A50" s="26"/>
      <c r="B50" s="26"/>
      <c r="C50" s="26"/>
      <c r="D50" s="26"/>
      <c r="E50" s="196" t="str">
        <f t="shared" si="0"/>
        <v/>
      </c>
      <c r="F50" s="111"/>
      <c r="G50" s="111"/>
      <c r="H50" s="26"/>
    </row>
    <row r="51" spans="1:8" x14ac:dyDescent="0.25">
      <c r="A51" s="26"/>
      <c r="B51" s="26"/>
      <c r="C51" s="26"/>
      <c r="D51" s="26"/>
      <c r="E51" s="196" t="str">
        <f t="shared" si="0"/>
        <v/>
      </c>
      <c r="F51" s="111"/>
      <c r="G51" s="111"/>
      <c r="H51" s="26"/>
    </row>
    <row r="52" spans="1:8" x14ac:dyDescent="0.25">
      <c r="A52" s="26"/>
      <c r="B52" s="26"/>
      <c r="C52" s="26"/>
      <c r="D52" s="26"/>
      <c r="E52" s="196" t="str">
        <f t="shared" si="0"/>
        <v/>
      </c>
      <c r="F52" s="111"/>
      <c r="G52" s="111"/>
      <c r="H52" s="26"/>
    </row>
    <row r="53" spans="1:8" x14ac:dyDescent="0.25">
      <c r="A53" s="26"/>
      <c r="B53" s="26"/>
      <c r="C53" s="26"/>
      <c r="D53" s="26"/>
      <c r="E53" s="196" t="str">
        <f t="shared" si="0"/>
        <v/>
      </c>
      <c r="F53" s="111"/>
      <c r="G53" s="111"/>
      <c r="H53" s="26"/>
    </row>
    <row r="54" spans="1:8" x14ac:dyDescent="0.25">
      <c r="A54" s="26"/>
      <c r="B54" s="26"/>
      <c r="C54" s="26"/>
      <c r="D54" s="26"/>
      <c r="E54" s="196" t="str">
        <f t="shared" si="0"/>
        <v/>
      </c>
      <c r="F54" s="111"/>
      <c r="G54" s="111"/>
      <c r="H54" s="26"/>
    </row>
    <row r="55" spans="1:8" x14ac:dyDescent="0.25">
      <c r="A55" s="26"/>
      <c r="B55" s="26"/>
      <c r="C55" s="26"/>
      <c r="D55" s="26"/>
      <c r="E55" s="196" t="str">
        <f t="shared" si="0"/>
        <v/>
      </c>
      <c r="F55" s="111"/>
      <c r="G55" s="111"/>
      <c r="H55" s="26"/>
    </row>
    <row r="56" spans="1:8" x14ac:dyDescent="0.25">
      <c r="A56" s="26"/>
      <c r="B56" s="26"/>
      <c r="C56" s="26"/>
      <c r="D56" s="26"/>
      <c r="E56" s="196" t="str">
        <f t="shared" si="0"/>
        <v/>
      </c>
      <c r="F56" s="111"/>
      <c r="G56" s="111"/>
      <c r="H56" s="26"/>
    </row>
    <row r="57" spans="1:8" x14ac:dyDescent="0.25">
      <c r="A57" s="26"/>
      <c r="B57" s="26"/>
      <c r="C57" s="26"/>
      <c r="D57" s="26"/>
      <c r="E57" s="196" t="str">
        <f t="shared" si="0"/>
        <v/>
      </c>
      <c r="F57" s="111"/>
      <c r="G57" s="111"/>
      <c r="H57" s="26"/>
    </row>
    <row r="58" spans="1:8" x14ac:dyDescent="0.25">
      <c r="A58" s="26"/>
      <c r="B58" s="26"/>
      <c r="C58" s="26"/>
      <c r="D58" s="26"/>
      <c r="E58" s="196" t="str">
        <f t="shared" si="0"/>
        <v/>
      </c>
      <c r="F58" s="111"/>
      <c r="G58" s="111"/>
      <c r="H58" s="26"/>
    </row>
    <row r="59" spans="1:8" x14ac:dyDescent="0.25">
      <c r="A59" s="26"/>
      <c r="B59" s="26"/>
      <c r="C59" s="26"/>
      <c r="D59" s="26"/>
      <c r="E59" s="196" t="str">
        <f t="shared" si="0"/>
        <v/>
      </c>
      <c r="F59" s="111"/>
      <c r="G59" s="111"/>
      <c r="H59" s="26"/>
    </row>
    <row r="60" spans="1:8" x14ac:dyDescent="0.25">
      <c r="A60" s="26"/>
      <c r="B60" s="26"/>
      <c r="C60" s="26"/>
      <c r="D60" s="26"/>
      <c r="E60" s="196" t="str">
        <f t="shared" si="0"/>
        <v/>
      </c>
      <c r="F60" s="111"/>
      <c r="G60" s="111"/>
      <c r="H60" s="26"/>
    </row>
    <row r="61" spans="1:8" x14ac:dyDescent="0.25">
      <c r="A61" s="26"/>
      <c r="B61" s="26"/>
      <c r="C61" s="26"/>
      <c r="D61" s="26"/>
      <c r="E61" s="196" t="str">
        <f t="shared" si="0"/>
        <v/>
      </c>
      <c r="F61" s="111"/>
      <c r="G61" s="111"/>
      <c r="H61" s="26"/>
    </row>
    <row r="62" spans="1:8" x14ac:dyDescent="0.25">
      <c r="A62" s="26"/>
      <c r="B62" s="26"/>
      <c r="C62" s="26"/>
      <c r="D62" s="26"/>
      <c r="E62" s="196" t="str">
        <f t="shared" si="0"/>
        <v/>
      </c>
      <c r="F62" s="111"/>
      <c r="G62" s="111"/>
      <c r="H62" s="26"/>
    </row>
    <row r="63" spans="1:8" x14ac:dyDescent="0.25">
      <c r="A63" s="26"/>
      <c r="B63" s="26"/>
      <c r="C63" s="26"/>
      <c r="D63" s="26"/>
      <c r="E63" s="196" t="str">
        <f t="shared" si="0"/>
        <v/>
      </c>
      <c r="F63" s="111"/>
      <c r="G63" s="111"/>
      <c r="H63" s="26"/>
    </row>
    <row r="64" spans="1:8" x14ac:dyDescent="0.25">
      <c r="A64" s="26"/>
      <c r="B64" s="26"/>
      <c r="C64" s="26"/>
      <c r="D64" s="26"/>
      <c r="E64" s="196" t="str">
        <f t="shared" si="0"/>
        <v/>
      </c>
      <c r="F64" s="111"/>
      <c r="G64" s="111"/>
      <c r="H64" s="26"/>
    </row>
    <row r="65" spans="1:8" x14ac:dyDescent="0.25">
      <c r="A65" s="26"/>
      <c r="B65" s="26"/>
      <c r="C65" s="26"/>
      <c r="D65" s="26"/>
      <c r="E65" s="196" t="str">
        <f t="shared" si="0"/>
        <v/>
      </c>
      <c r="F65" s="111"/>
      <c r="G65" s="111"/>
      <c r="H65" s="26"/>
    </row>
    <row r="66" spans="1:8" x14ac:dyDescent="0.25">
      <c r="A66" s="26"/>
      <c r="B66" s="26"/>
      <c r="C66" s="26"/>
      <c r="D66" s="26"/>
      <c r="E66" s="196" t="str">
        <f t="shared" si="0"/>
        <v/>
      </c>
      <c r="F66" s="111"/>
      <c r="G66" s="111"/>
      <c r="H66" s="26"/>
    </row>
    <row r="67" spans="1:8" x14ac:dyDescent="0.25">
      <c r="A67" s="26"/>
      <c r="B67" s="26"/>
      <c r="C67" s="26"/>
      <c r="D67" s="26"/>
      <c r="E67" s="196" t="str">
        <f t="shared" si="0"/>
        <v/>
      </c>
      <c r="F67" s="111"/>
      <c r="G67" s="111"/>
      <c r="H67" s="26"/>
    </row>
    <row r="68" spans="1:8" x14ac:dyDescent="0.25">
      <c r="A68" s="26"/>
      <c r="B68" s="26"/>
      <c r="C68" s="26"/>
      <c r="D68" s="26"/>
      <c r="E68" s="196" t="str">
        <f t="shared" si="0"/>
        <v/>
      </c>
      <c r="F68" s="111"/>
      <c r="G68" s="111"/>
      <c r="H68" s="26"/>
    </row>
    <row r="69" spans="1:8" x14ac:dyDescent="0.25">
      <c r="A69" s="26"/>
      <c r="B69" s="26"/>
      <c r="C69" s="26"/>
      <c r="D69" s="26"/>
      <c r="E69" s="196" t="str">
        <f t="shared" si="0"/>
        <v/>
      </c>
      <c r="F69" s="111"/>
      <c r="G69" s="111"/>
      <c r="H69" s="26"/>
    </row>
    <row r="70" spans="1:8" x14ac:dyDescent="0.25">
      <c r="A70" s="26"/>
      <c r="B70" s="26"/>
      <c r="C70" s="26"/>
      <c r="D70" s="26"/>
      <c r="E70" s="196" t="str">
        <f t="shared" ref="E70:E101" si="1">CONCATENATE(
IF(B70=TRUE,B$3,""),
IF(AND(C70=TRUE,B70=TRUE),", and ",""),
IF(C70=TRUE,C$3,""),
IF(AND(D70=TRUE,OR(B70=TRUE,C70=TRUE)), ", and ",""),
IF(D70=TRUE,D$3,""))</f>
        <v/>
      </c>
      <c r="F70" s="111"/>
      <c r="G70" s="111"/>
      <c r="H70" s="26"/>
    </row>
    <row r="71" spans="1:8" x14ac:dyDescent="0.25">
      <c r="A71" s="26"/>
      <c r="B71" s="26"/>
      <c r="C71" s="26"/>
      <c r="D71" s="26"/>
      <c r="E71" s="196" t="str">
        <f t="shared" si="1"/>
        <v/>
      </c>
      <c r="F71" s="111"/>
      <c r="G71" s="111"/>
      <c r="H71" s="26"/>
    </row>
    <row r="72" spans="1:8" x14ac:dyDescent="0.25">
      <c r="A72" s="26"/>
      <c r="B72" s="26"/>
      <c r="C72" s="26"/>
      <c r="D72" s="26"/>
      <c r="E72" s="196" t="str">
        <f t="shared" si="1"/>
        <v/>
      </c>
      <c r="F72" s="111"/>
      <c r="G72" s="111"/>
      <c r="H72" s="26"/>
    </row>
    <row r="73" spans="1:8" x14ac:dyDescent="0.25">
      <c r="A73" s="26"/>
      <c r="B73" s="26"/>
      <c r="C73" s="26"/>
      <c r="D73" s="26"/>
      <c r="E73" s="196" t="str">
        <f t="shared" si="1"/>
        <v/>
      </c>
      <c r="F73" s="111"/>
      <c r="G73" s="111"/>
      <c r="H73" s="26"/>
    </row>
    <row r="74" spans="1:8" x14ac:dyDescent="0.25">
      <c r="A74" s="26"/>
      <c r="B74" s="26"/>
      <c r="C74" s="26"/>
      <c r="D74" s="26"/>
      <c r="E74" s="196" t="str">
        <f t="shared" si="1"/>
        <v/>
      </c>
      <c r="F74" s="111"/>
      <c r="G74" s="111"/>
      <c r="H74" s="26"/>
    </row>
    <row r="75" spans="1:8" x14ac:dyDescent="0.25">
      <c r="A75" s="26"/>
      <c r="B75" s="26"/>
      <c r="C75" s="26"/>
      <c r="D75" s="26"/>
      <c r="E75" s="196" t="str">
        <f t="shared" si="1"/>
        <v/>
      </c>
      <c r="F75" s="111"/>
      <c r="G75" s="111"/>
      <c r="H75" s="26"/>
    </row>
    <row r="76" spans="1:8" x14ac:dyDescent="0.25">
      <c r="A76" s="26"/>
      <c r="B76" s="26"/>
      <c r="C76" s="26"/>
      <c r="D76" s="26"/>
      <c r="E76" s="196" t="str">
        <f t="shared" si="1"/>
        <v/>
      </c>
      <c r="F76" s="111"/>
      <c r="G76" s="111"/>
      <c r="H76" s="26"/>
    </row>
    <row r="77" spans="1:8" x14ac:dyDescent="0.25">
      <c r="A77" s="26"/>
      <c r="B77" s="26"/>
      <c r="C77" s="26"/>
      <c r="D77" s="26"/>
      <c r="E77" s="196" t="str">
        <f t="shared" si="1"/>
        <v/>
      </c>
      <c r="F77" s="111"/>
      <c r="G77" s="111"/>
      <c r="H77" s="26"/>
    </row>
    <row r="78" spans="1:8" x14ac:dyDescent="0.25">
      <c r="A78" s="26"/>
      <c r="B78" s="26"/>
      <c r="C78" s="26"/>
      <c r="D78" s="26"/>
      <c r="E78" s="196" t="str">
        <f t="shared" si="1"/>
        <v/>
      </c>
      <c r="F78" s="111"/>
      <c r="G78" s="111"/>
      <c r="H78" s="26"/>
    </row>
    <row r="79" spans="1:8" x14ac:dyDescent="0.25">
      <c r="A79" s="26"/>
      <c r="B79" s="26"/>
      <c r="C79" s="26"/>
      <c r="D79" s="26"/>
      <c r="E79" s="196" t="str">
        <f t="shared" si="1"/>
        <v/>
      </c>
      <c r="F79" s="111"/>
      <c r="G79" s="111"/>
      <c r="H79" s="26"/>
    </row>
    <row r="80" spans="1:8" x14ac:dyDescent="0.25">
      <c r="A80" s="26"/>
      <c r="B80" s="26"/>
      <c r="C80" s="26"/>
      <c r="D80" s="26"/>
      <c r="E80" s="196" t="str">
        <f t="shared" si="1"/>
        <v/>
      </c>
      <c r="F80" s="111"/>
      <c r="G80" s="111"/>
      <c r="H80" s="26"/>
    </row>
    <row r="81" spans="1:8" x14ac:dyDescent="0.25">
      <c r="A81" s="26"/>
      <c r="B81" s="26"/>
      <c r="C81" s="26"/>
      <c r="D81" s="26"/>
      <c r="E81" s="196" t="str">
        <f t="shared" si="1"/>
        <v/>
      </c>
      <c r="F81" s="111"/>
      <c r="G81" s="111"/>
      <c r="H81" s="26"/>
    </row>
    <row r="82" spans="1:8" x14ac:dyDescent="0.25">
      <c r="A82" s="26"/>
      <c r="B82" s="26"/>
      <c r="C82" s="26"/>
      <c r="D82" s="26"/>
      <c r="E82" s="196" t="str">
        <f t="shared" si="1"/>
        <v/>
      </c>
      <c r="F82" s="111"/>
      <c r="G82" s="111"/>
      <c r="H82" s="26"/>
    </row>
    <row r="83" spans="1:8" x14ac:dyDescent="0.25">
      <c r="A83" s="26"/>
      <c r="B83" s="26"/>
      <c r="C83" s="26"/>
      <c r="D83" s="26"/>
      <c r="E83" s="196" t="str">
        <f t="shared" si="1"/>
        <v/>
      </c>
      <c r="F83" s="111"/>
      <c r="G83" s="111"/>
      <c r="H83" s="26"/>
    </row>
    <row r="84" spans="1:8" x14ac:dyDescent="0.25">
      <c r="A84" s="26"/>
      <c r="B84" s="26"/>
      <c r="C84" s="26"/>
      <c r="D84" s="26"/>
      <c r="E84" s="196" t="str">
        <f t="shared" si="1"/>
        <v/>
      </c>
      <c r="F84" s="111"/>
      <c r="G84" s="111"/>
      <c r="H84" s="26"/>
    </row>
    <row r="85" spans="1:8" x14ac:dyDescent="0.25">
      <c r="A85" s="26"/>
      <c r="B85" s="26"/>
      <c r="C85" s="26"/>
      <c r="D85" s="26"/>
      <c r="E85" s="196" t="str">
        <f t="shared" si="1"/>
        <v/>
      </c>
      <c r="F85" s="111"/>
      <c r="G85" s="111"/>
      <c r="H85" s="26"/>
    </row>
    <row r="86" spans="1:8" x14ac:dyDescent="0.25">
      <c r="A86" s="26"/>
      <c r="B86" s="26"/>
      <c r="C86" s="26"/>
      <c r="D86" s="26"/>
      <c r="E86" s="196" t="str">
        <f t="shared" si="1"/>
        <v/>
      </c>
      <c r="F86" s="111"/>
      <c r="G86" s="111"/>
      <c r="H86" s="26"/>
    </row>
    <row r="87" spans="1:8" x14ac:dyDescent="0.25">
      <c r="A87" s="26"/>
      <c r="B87" s="26"/>
      <c r="C87" s="26"/>
      <c r="D87" s="26"/>
      <c r="E87" s="196" t="str">
        <f t="shared" si="1"/>
        <v/>
      </c>
      <c r="F87" s="111"/>
      <c r="G87" s="111"/>
      <c r="H87" s="26"/>
    </row>
    <row r="88" spans="1:8" x14ac:dyDescent="0.25">
      <c r="A88" s="26"/>
      <c r="B88" s="26"/>
      <c r="C88" s="26"/>
      <c r="D88" s="26"/>
      <c r="E88" s="196" t="str">
        <f t="shared" si="1"/>
        <v/>
      </c>
      <c r="F88" s="111"/>
      <c r="G88" s="111"/>
      <c r="H88" s="26"/>
    </row>
    <row r="89" spans="1:8" x14ac:dyDescent="0.25">
      <c r="A89" s="26"/>
      <c r="B89" s="26"/>
      <c r="C89" s="26"/>
      <c r="D89" s="26"/>
      <c r="E89" s="196" t="str">
        <f t="shared" si="1"/>
        <v/>
      </c>
      <c r="F89" s="111"/>
      <c r="G89" s="111"/>
      <c r="H89" s="26"/>
    </row>
    <row r="90" spans="1:8" x14ac:dyDescent="0.25">
      <c r="A90" s="26"/>
      <c r="B90" s="26"/>
      <c r="C90" s="26"/>
      <c r="D90" s="26"/>
      <c r="E90" s="196" t="str">
        <f t="shared" si="1"/>
        <v/>
      </c>
      <c r="F90" s="111"/>
      <c r="G90" s="111"/>
      <c r="H90" s="26"/>
    </row>
    <row r="91" spans="1:8" x14ac:dyDescent="0.25">
      <c r="A91" s="26"/>
      <c r="B91" s="26"/>
      <c r="C91" s="26"/>
      <c r="D91" s="26"/>
      <c r="E91" s="196" t="str">
        <f t="shared" si="1"/>
        <v/>
      </c>
      <c r="F91" s="111"/>
      <c r="G91" s="111"/>
      <c r="H91" s="26"/>
    </row>
    <row r="92" spans="1:8" x14ac:dyDescent="0.25">
      <c r="A92" s="26"/>
      <c r="B92" s="26"/>
      <c r="C92" s="26"/>
      <c r="D92" s="26"/>
      <c r="E92" s="196" t="str">
        <f t="shared" si="1"/>
        <v/>
      </c>
      <c r="F92" s="111"/>
      <c r="G92" s="111"/>
      <c r="H92" s="26"/>
    </row>
    <row r="93" spans="1:8" x14ac:dyDescent="0.25">
      <c r="A93" s="26"/>
      <c r="B93" s="26"/>
      <c r="C93" s="26"/>
      <c r="D93" s="26"/>
      <c r="E93" s="196" t="str">
        <f t="shared" si="1"/>
        <v/>
      </c>
      <c r="F93" s="111"/>
      <c r="G93" s="111"/>
      <c r="H93" s="26"/>
    </row>
    <row r="94" spans="1:8" x14ac:dyDescent="0.25">
      <c r="A94" s="26"/>
      <c r="B94" s="26"/>
      <c r="C94" s="26"/>
      <c r="D94" s="26"/>
      <c r="E94" s="196" t="str">
        <f t="shared" si="1"/>
        <v/>
      </c>
      <c r="F94" s="111"/>
      <c r="G94" s="111"/>
      <c r="H94" s="26"/>
    </row>
    <row r="95" spans="1:8" x14ac:dyDescent="0.25">
      <c r="A95" s="26"/>
      <c r="B95" s="26"/>
      <c r="C95" s="26"/>
      <c r="D95" s="26"/>
      <c r="E95" s="196" t="str">
        <f t="shared" si="1"/>
        <v/>
      </c>
      <c r="F95" s="111"/>
      <c r="G95" s="111"/>
      <c r="H95" s="26"/>
    </row>
    <row r="96" spans="1:8" x14ac:dyDescent="0.25">
      <c r="A96" s="26"/>
      <c r="B96" s="26"/>
      <c r="C96" s="26"/>
      <c r="D96" s="26"/>
      <c r="E96" s="196" t="str">
        <f t="shared" si="1"/>
        <v/>
      </c>
      <c r="F96" s="111"/>
      <c r="G96" s="111"/>
      <c r="H96" s="26"/>
    </row>
    <row r="97" spans="1:8" x14ac:dyDescent="0.25">
      <c r="A97" s="26"/>
      <c r="B97" s="26"/>
      <c r="C97" s="26"/>
      <c r="D97" s="26"/>
      <c r="E97" s="196" t="str">
        <f t="shared" si="1"/>
        <v/>
      </c>
      <c r="F97" s="111"/>
      <c r="G97" s="111"/>
      <c r="H97" s="26"/>
    </row>
    <row r="98" spans="1:8" x14ac:dyDescent="0.25">
      <c r="A98" s="26"/>
      <c r="B98" s="26"/>
      <c r="C98" s="26"/>
      <c r="D98" s="26"/>
      <c r="E98" s="196" t="str">
        <f t="shared" si="1"/>
        <v/>
      </c>
      <c r="F98" s="111"/>
      <c r="G98" s="111"/>
      <c r="H98" s="26"/>
    </row>
    <row r="99" spans="1:8" x14ac:dyDescent="0.25">
      <c r="A99" s="26"/>
      <c r="B99" s="26"/>
      <c r="C99" s="26"/>
      <c r="D99" s="26"/>
      <c r="E99" s="196" t="str">
        <f t="shared" si="1"/>
        <v/>
      </c>
      <c r="F99" s="111"/>
      <c r="G99" s="111"/>
      <c r="H99" s="26"/>
    </row>
    <row r="100" spans="1:8" x14ac:dyDescent="0.25">
      <c r="A100" s="26"/>
      <c r="B100" s="26"/>
      <c r="C100" s="26"/>
      <c r="D100" s="26"/>
      <c r="E100" s="196" t="str">
        <f t="shared" si="1"/>
        <v/>
      </c>
      <c r="F100" s="111"/>
      <c r="G100" s="111"/>
      <c r="H100" s="26"/>
    </row>
    <row r="101" spans="1:8" x14ac:dyDescent="0.25">
      <c r="A101" s="26"/>
      <c r="B101" s="26"/>
      <c r="C101" s="26"/>
      <c r="D101" s="26"/>
      <c r="E101" s="196" t="str">
        <f t="shared" si="1"/>
        <v/>
      </c>
      <c r="F101" s="111"/>
      <c r="G101" s="111"/>
      <c r="H101" s="26"/>
    </row>
  </sheetData>
  <sheetProtection sheet="1" objects="1" scenarios="1" selectLockedCells="1" sort="0" autoFilter="0"/>
  <protectedRanges>
    <protectedRange sqref="A1:H101" name="Range1"/>
  </protectedRanges>
  <autoFilter ref="A3:H4"/>
  <mergeCells count="4">
    <mergeCell ref="B2:D2"/>
    <mergeCell ref="A2:A3"/>
    <mergeCell ref="A1:H1"/>
    <mergeCell ref="F2:H2"/>
  </mergeCells>
  <dataValidations count="2">
    <dataValidation type="list" allowBlank="1" showInputMessage="1" showErrorMessage="1" sqref="B4:D101">
      <formula1>TRUE_FALSE</formula1>
    </dataValidation>
    <dataValidation type="date" allowBlank="1" showInputMessage="1" showErrorMessage="1" error="Insert a year in the format yyyy" sqref="F4:G101">
      <formula1>1980</formula1>
      <formula2>2100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I50"/>
  <sheetViews>
    <sheetView zoomScale="85" zoomScaleNormal="85" workbookViewId="0">
      <pane ySplit="3" topLeftCell="A4" activePane="bottomLeft" state="frozen"/>
      <selection activeCell="F31" sqref="F31"/>
      <selection pane="bottomLeft" activeCell="C21" sqref="C21"/>
    </sheetView>
  </sheetViews>
  <sheetFormatPr defaultColWidth="9.140625" defaultRowHeight="15" x14ac:dyDescent="0.25"/>
  <cols>
    <col min="1" max="1" width="28.85546875" style="24" customWidth="1"/>
    <col min="2" max="2" width="32.140625" style="24" customWidth="1"/>
    <col min="3" max="3" width="26.42578125" style="24" customWidth="1"/>
    <col min="4" max="4" width="21.7109375" style="24" customWidth="1"/>
    <col min="5" max="5" width="22.28515625" style="24" customWidth="1"/>
    <col min="6" max="6" width="38.85546875" style="24" customWidth="1"/>
    <col min="7" max="7" width="59.140625" style="24" customWidth="1"/>
    <col min="8" max="8" width="61" style="24" customWidth="1"/>
    <col min="9" max="9" width="39.7109375" style="24" customWidth="1"/>
    <col min="10" max="10" width="34.140625" style="24" customWidth="1"/>
    <col min="11" max="11" width="19" style="24" customWidth="1"/>
    <col min="12" max="12" width="37.140625" style="24" customWidth="1"/>
    <col min="13" max="13" width="12.7109375" style="24" customWidth="1"/>
    <col min="14" max="14" width="15.28515625" style="24" customWidth="1"/>
    <col min="15" max="15" width="25.28515625" style="24" customWidth="1"/>
    <col min="16" max="16" width="18.42578125" style="24" customWidth="1"/>
    <col min="17" max="18" width="18.42578125" style="24" hidden="1" customWidth="1"/>
    <col min="19" max="19" width="21.42578125" style="24" hidden="1" customWidth="1"/>
    <col min="20" max="20" width="20.140625" style="24" customWidth="1"/>
    <col min="21" max="21" width="18.28515625" style="24" customWidth="1"/>
    <col min="22" max="22" width="33.140625" style="24" customWidth="1"/>
    <col min="23" max="23" width="23.140625" style="24" customWidth="1"/>
    <col min="24" max="24" width="34.85546875" style="24" customWidth="1"/>
    <col min="25" max="25" width="39.140625" style="24" customWidth="1"/>
    <col min="26" max="26" width="43.7109375" style="24" customWidth="1"/>
    <col min="27" max="28" width="39.140625" style="24" customWidth="1"/>
    <col min="29" max="35" width="30.85546875" style="27" hidden="1" customWidth="1"/>
    <col min="36" max="36" width="9.140625" style="24" customWidth="1"/>
    <col min="37" max="16384" width="9.140625" style="24"/>
  </cols>
  <sheetData>
    <row r="1" spans="1:35" s="85" customFormat="1" ht="50.25" customHeight="1" x14ac:dyDescent="0.25">
      <c r="A1" s="337" t="s">
        <v>566</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100" t="s">
        <v>418</v>
      </c>
      <c r="AD1" s="101"/>
      <c r="AE1" s="101"/>
      <c r="AF1" s="101"/>
      <c r="AG1" s="102"/>
      <c r="AH1" s="101"/>
      <c r="AI1" s="102"/>
    </row>
    <row r="2" spans="1:35" ht="31.5" customHeight="1" x14ac:dyDescent="0.25">
      <c r="A2" s="332" t="s">
        <v>567</v>
      </c>
      <c r="B2" s="333"/>
      <c r="C2" s="333"/>
      <c r="D2" s="333"/>
      <c r="E2" s="333"/>
      <c r="F2" s="333"/>
      <c r="G2" s="333"/>
      <c r="H2" s="339"/>
      <c r="I2" s="332" t="s">
        <v>568</v>
      </c>
      <c r="J2" s="333"/>
      <c r="K2" s="333"/>
      <c r="L2" s="333"/>
      <c r="M2" s="333"/>
      <c r="N2" s="333"/>
      <c r="O2" s="333"/>
      <c r="P2" s="339"/>
      <c r="Q2" s="345" t="s">
        <v>569</v>
      </c>
      <c r="R2" s="346"/>
      <c r="S2" s="347"/>
      <c r="T2" s="342" t="s">
        <v>466</v>
      </c>
      <c r="U2" s="343"/>
      <c r="V2" s="344"/>
      <c r="W2" s="340" t="s">
        <v>570</v>
      </c>
      <c r="X2" s="341"/>
      <c r="Y2" s="341"/>
      <c r="Z2" s="341"/>
      <c r="AA2" s="341"/>
      <c r="AB2" s="341"/>
      <c r="AC2" s="25"/>
      <c r="AD2" s="25"/>
      <c r="AE2" s="25"/>
      <c r="AF2" s="25"/>
      <c r="AG2" s="25"/>
      <c r="AH2" s="25"/>
      <c r="AI2" s="25"/>
    </row>
    <row r="3" spans="1:35" s="103" customFormat="1" ht="89.25" customHeight="1" x14ac:dyDescent="0.25">
      <c r="A3" s="99" t="s">
        <v>571</v>
      </c>
      <c r="B3" s="99" t="s">
        <v>572</v>
      </c>
      <c r="C3" s="99" t="s">
        <v>573</v>
      </c>
      <c r="D3" s="99" t="s">
        <v>574</v>
      </c>
      <c r="E3" s="99" t="s">
        <v>575</v>
      </c>
      <c r="F3" s="99" t="s">
        <v>576</v>
      </c>
      <c r="G3" s="76" t="s">
        <v>577</v>
      </c>
      <c r="H3" s="227" t="s">
        <v>578</v>
      </c>
      <c r="I3" s="99" t="s">
        <v>579</v>
      </c>
      <c r="J3" s="99" t="s">
        <v>580</v>
      </c>
      <c r="K3" s="99" t="s">
        <v>581</v>
      </c>
      <c r="L3" s="227" t="s">
        <v>582</v>
      </c>
      <c r="M3" s="227" t="s">
        <v>425</v>
      </c>
      <c r="N3" s="228" t="s">
        <v>426</v>
      </c>
      <c r="O3" s="99" t="s">
        <v>583</v>
      </c>
      <c r="P3" s="99" t="s">
        <v>584</v>
      </c>
      <c r="Q3" s="242" t="s">
        <v>427</v>
      </c>
      <c r="R3" s="242" t="s">
        <v>5</v>
      </c>
      <c r="S3" s="177" t="s">
        <v>12</v>
      </c>
      <c r="T3" s="243" t="s">
        <v>503</v>
      </c>
      <c r="U3" s="243" t="s">
        <v>426</v>
      </c>
      <c r="V3" s="243" t="s">
        <v>15</v>
      </c>
      <c r="W3" s="99" t="s">
        <v>585</v>
      </c>
      <c r="X3" s="99" t="s">
        <v>586</v>
      </c>
      <c r="Y3" s="99" t="s">
        <v>587</v>
      </c>
      <c r="Z3" s="99" t="s">
        <v>588</v>
      </c>
      <c r="AA3" s="99" t="s">
        <v>589</v>
      </c>
      <c r="AB3" s="227" t="s">
        <v>590</v>
      </c>
      <c r="AC3" s="62" t="s">
        <v>591</v>
      </c>
      <c r="AD3" s="62" t="s">
        <v>592</v>
      </c>
      <c r="AE3" s="62" t="s">
        <v>593</v>
      </c>
      <c r="AF3" s="62" t="s">
        <v>594</v>
      </c>
      <c r="AG3" s="62" t="s">
        <v>5</v>
      </c>
      <c r="AH3" s="63" t="s">
        <v>595</v>
      </c>
      <c r="AI3" s="62" t="s">
        <v>596</v>
      </c>
    </row>
    <row r="4" spans="1:35" s="240" customFormat="1" x14ac:dyDescent="0.25">
      <c r="A4" s="155"/>
      <c r="B4" s="155"/>
      <c r="C4" s="155"/>
      <c r="D4" s="235"/>
      <c r="E4" s="155"/>
      <c r="F4" s="155"/>
      <c r="G4" s="155"/>
      <c r="H4" s="155"/>
      <c r="I4" s="155"/>
      <c r="J4" s="155"/>
      <c r="K4" s="155"/>
      <c r="L4" s="155"/>
      <c r="M4" s="155"/>
      <c r="N4" s="155"/>
      <c r="O4" s="155"/>
      <c r="P4" s="155"/>
      <c r="Q4" s="236" t="str">
        <f>_xlfn.IFNA(VLOOKUP(L4,'Reference data SID'!$D$2:$Q$673,14,FALSE),"")</f>
        <v/>
      </c>
      <c r="R4" s="236" t="str">
        <f>_xlfn.IFNA(VLOOKUP(Q4,'Reference data SID'!$C$3:$E$673,3,FALSE),"")</f>
        <v/>
      </c>
      <c r="S4" s="237" t="str">
        <f>_xlfn.IFNA(IF(R4=FALSE,Q4,IF(ISBLANK(M4),VLOOKUP(N4,'Reference data SID'!$N:$P,3,FALSE),VLOOKUP(M4,'Reference data SID'!$M:$P,4,FALSE))),"")</f>
        <v/>
      </c>
      <c r="T4" s="238" t="str">
        <f>_xlfn.IFNA(VLOOKUP(S4,'Reference data SID'!L:M,2,FALSE),"")</f>
        <v/>
      </c>
      <c r="U4" s="238" t="str">
        <f>_xlfn.IFNA(VLOOKUP(S4,'Reference data SID'!L:N,3,FALSE),"")</f>
        <v/>
      </c>
      <c r="V4" s="238" t="str">
        <f>IF(LEN(S4)&gt;0,
_xlfn.IFNA(IF(AND(AG4=TRUE,LEN(CONCATENATE(N4,M4=0))),VLOOKUP(S4,'Reference data SID'!C:D,2,FALSE),
VLOOKUP(S4,'Reference data SID'!L:O,4,FALSE)),VLOOKUP(S4,'Reference data SID'!L:O,4,FALSE)),"")</f>
        <v/>
      </c>
      <c r="W4" s="155"/>
      <c r="X4" s="155"/>
      <c r="Y4" s="155"/>
      <c r="Z4" s="155"/>
      <c r="AA4" s="155"/>
      <c r="AB4" s="155"/>
      <c r="AC4" s="239" t="str">
        <f t="shared" ref="AC4:AC50" si="0">IF(AND(AG4=TRUE,LEN(N4)&lt;1),"ok","not ok")</f>
        <v>not ok</v>
      </c>
      <c r="AD4" s="239" t="str">
        <f t="shared" ref="AD4:AD50" si="1">IF(AND(AG4=TRUE,LEN(M4)&lt;1),"ok","not ok")</f>
        <v>not ok</v>
      </c>
      <c r="AE4" s="239" t="str">
        <f t="shared" ref="AE4:AE50" si="2">IF(LEN(CONCATENATE(M4,N4))&gt;0,"not ok","ok")</f>
        <v>ok</v>
      </c>
      <c r="AF4" s="239" t="str">
        <f t="shared" ref="AF4:AF50" si="3">IF(OR(M4="other",N4="other"),"other","")</f>
        <v/>
      </c>
      <c r="AG4" s="239" t="str">
        <f>_xlfn.IFNA(VLOOKUP(L4,'Reference data SID'!D:E,2,FALSE),"")</f>
        <v/>
      </c>
      <c r="AH4" s="239" t="str">
        <f t="shared" ref="AH4:AH50" si="4">CONCATENATE(SUBSTITUTE(SUBSTITUTE(SUBSTITUTE(SUBSTITUTE(SUBSTITUTE(SUBSTITUTE(L4," ","_"),"(","_"),")","_"),"-","_"),";","_"),",","_"),"_EC")</f>
        <v>_EC</v>
      </c>
      <c r="AI4" s="239" t="str">
        <f t="shared" ref="AI4:AI50" si="5">CONCATENATE(SUBSTITUTE(SUBSTITUTE(SUBSTITUTE(SUBSTITUTE(SUBSTITUTE(SUBSTITUTE(L4," ","_"),"(","_"),")","_"),"-","_"),";","_"),",","_"),"_CAS")</f>
        <v>_CAS</v>
      </c>
    </row>
    <row r="5" spans="1:35" s="240" customFormat="1" x14ac:dyDescent="0.25">
      <c r="A5" s="155"/>
      <c r="B5" s="155"/>
      <c r="C5" s="155"/>
      <c r="D5" s="235"/>
      <c r="E5" s="155"/>
      <c r="F5" s="155"/>
      <c r="G5" s="155"/>
      <c r="H5" s="155"/>
      <c r="I5" s="155"/>
      <c r="J5" s="155"/>
      <c r="K5" s="155"/>
      <c r="L5" s="155"/>
      <c r="M5" s="155"/>
      <c r="N5" s="155"/>
      <c r="O5" s="155"/>
      <c r="P5" s="155"/>
      <c r="Q5" s="236" t="str">
        <f>_xlfn.IFNA(VLOOKUP(L5,'Reference data SID'!$D$2:$Q$673,14,FALSE),"")</f>
        <v/>
      </c>
      <c r="R5" s="236" t="str">
        <f>_xlfn.IFNA(VLOOKUP(Q5,'Reference data SID'!$C$3:$E$673,3,FALSE),"")</f>
        <v/>
      </c>
      <c r="S5" s="237" t="str">
        <f>_xlfn.IFNA(IF(R5=FALSE,Q5,IF(ISBLANK(M5),VLOOKUP(N5,'Reference data SID'!$N:$P,3,FALSE),VLOOKUP(M5,'Reference data SID'!$M:$P,4,FALSE))),"")</f>
        <v/>
      </c>
      <c r="T5" s="238" t="str">
        <f>_xlfn.IFNA(VLOOKUP(S5,'Reference data SID'!L:M,2,FALSE),"")</f>
        <v/>
      </c>
      <c r="U5" s="238" t="str">
        <f>_xlfn.IFNA(VLOOKUP(S5,'Reference data SID'!L:N,3,FALSE),"")</f>
        <v/>
      </c>
      <c r="V5" s="238" t="str">
        <f>IF(LEN(S5)&gt;0,
_xlfn.IFNA(IF(AND(AG5=TRUE,LEN(CONCATENATE(N5,M5=0))),VLOOKUP(S5,'Reference data SID'!C:D,2,FALSE),
VLOOKUP(S5,'Reference data SID'!L:O,4,FALSE)),VLOOKUP(S5,'Reference data SID'!L:O,4,FALSE)),"")</f>
        <v/>
      </c>
      <c r="W5" s="155"/>
      <c r="X5" s="155"/>
      <c r="Y5" s="155"/>
      <c r="Z5" s="155"/>
      <c r="AA5" s="155"/>
      <c r="AB5" s="155"/>
      <c r="AC5" s="239" t="str">
        <f t="shared" si="0"/>
        <v>not ok</v>
      </c>
      <c r="AD5" s="239" t="str">
        <f t="shared" si="1"/>
        <v>not ok</v>
      </c>
      <c r="AE5" s="239" t="str">
        <f t="shared" si="2"/>
        <v>ok</v>
      </c>
      <c r="AF5" s="239" t="str">
        <f t="shared" si="3"/>
        <v/>
      </c>
      <c r="AG5" s="239" t="str">
        <f>_xlfn.IFNA(VLOOKUP(L5,'Reference data SID'!D:E,2,FALSE),"")</f>
        <v/>
      </c>
      <c r="AH5" s="239" t="str">
        <f t="shared" si="4"/>
        <v>_EC</v>
      </c>
      <c r="AI5" s="239" t="str">
        <f t="shared" si="5"/>
        <v>_CAS</v>
      </c>
    </row>
    <row r="6" spans="1:35" s="240" customFormat="1" x14ac:dyDescent="0.25">
      <c r="A6" s="155"/>
      <c r="B6" s="155"/>
      <c r="C6" s="155"/>
      <c r="D6" s="235"/>
      <c r="E6" s="155"/>
      <c r="F6" s="155"/>
      <c r="G6" s="155"/>
      <c r="H6" s="155"/>
      <c r="I6" s="155"/>
      <c r="J6" s="155"/>
      <c r="K6" s="155"/>
      <c r="L6" s="155"/>
      <c r="M6" s="155"/>
      <c r="N6" s="155"/>
      <c r="O6" s="155"/>
      <c r="P6" s="155"/>
      <c r="Q6" s="236" t="str">
        <f>_xlfn.IFNA(VLOOKUP(L6,'Reference data SID'!$D$2:$Q$673,14,FALSE),"")</f>
        <v/>
      </c>
      <c r="R6" s="236" t="str">
        <f>_xlfn.IFNA(VLOOKUP(Q6,'Reference data SID'!$C$3:$E$673,3,FALSE),"")</f>
        <v/>
      </c>
      <c r="S6" s="237" t="str">
        <f>_xlfn.IFNA(IF(R6=FALSE,Q6,IF(ISBLANK(M6),VLOOKUP(N6,'Reference data SID'!$N:$P,3,FALSE),VLOOKUP(M6,'Reference data SID'!$M:$P,4,FALSE))),"")</f>
        <v/>
      </c>
      <c r="T6" s="238" t="str">
        <f>_xlfn.IFNA(VLOOKUP(S6,'Reference data SID'!L:M,2,FALSE),"")</f>
        <v/>
      </c>
      <c r="U6" s="238" t="str">
        <f>_xlfn.IFNA(VLOOKUP(S6,'Reference data SID'!L:N,3,FALSE),"")</f>
        <v/>
      </c>
      <c r="V6" s="238" t="str">
        <f>IF(LEN(S6)&gt;0,
_xlfn.IFNA(IF(AND(AG6=TRUE,LEN(CONCATENATE(N6,M6=0))),VLOOKUP(S6,'Reference data SID'!C:D,2,FALSE),
VLOOKUP(S6,'Reference data SID'!L:O,4,FALSE)),VLOOKUP(S6,'Reference data SID'!L:O,4,FALSE)),"")</f>
        <v/>
      </c>
      <c r="W6" s="155"/>
      <c r="X6" s="155"/>
      <c r="Y6" s="155"/>
      <c r="Z6" s="155"/>
      <c r="AA6" s="155"/>
      <c r="AB6" s="155"/>
      <c r="AC6" s="239" t="str">
        <f t="shared" si="0"/>
        <v>not ok</v>
      </c>
      <c r="AD6" s="239" t="str">
        <f t="shared" si="1"/>
        <v>not ok</v>
      </c>
      <c r="AE6" s="239" t="str">
        <f t="shared" si="2"/>
        <v>ok</v>
      </c>
      <c r="AF6" s="239" t="str">
        <f t="shared" si="3"/>
        <v/>
      </c>
      <c r="AG6" s="239" t="str">
        <f>_xlfn.IFNA(VLOOKUP(L6,'Reference data SID'!D:E,2,FALSE),"")</f>
        <v/>
      </c>
      <c r="AH6" s="239" t="str">
        <f t="shared" si="4"/>
        <v>_EC</v>
      </c>
      <c r="AI6" s="239" t="str">
        <f t="shared" si="5"/>
        <v>_CAS</v>
      </c>
    </row>
    <row r="7" spans="1:35" s="240" customFormat="1" x14ac:dyDescent="0.25">
      <c r="A7" s="155"/>
      <c r="B7" s="155"/>
      <c r="C7" s="155"/>
      <c r="D7" s="235"/>
      <c r="E7" s="155"/>
      <c r="F7" s="155"/>
      <c r="G7" s="155"/>
      <c r="H7" s="155"/>
      <c r="I7" s="155"/>
      <c r="J7" s="155"/>
      <c r="K7" s="155"/>
      <c r="L7" s="155"/>
      <c r="M7" s="155"/>
      <c r="N7" s="155"/>
      <c r="O7" s="155"/>
      <c r="P7" s="155"/>
      <c r="Q7" s="236" t="str">
        <f>_xlfn.IFNA(VLOOKUP(L7,'Reference data SID'!$D$2:$Q$673,14,FALSE),"")</f>
        <v/>
      </c>
      <c r="R7" s="236" t="str">
        <f>_xlfn.IFNA(VLOOKUP(Q7,'Reference data SID'!$C$3:$E$673,3,FALSE),"")</f>
        <v/>
      </c>
      <c r="S7" s="237" t="str">
        <f>_xlfn.IFNA(IF(R7=FALSE,Q7,IF(ISBLANK(M7),VLOOKUP(N7,'Reference data SID'!$N:$P,3,FALSE),VLOOKUP(M7,'Reference data SID'!$M:$P,4,FALSE))),"")</f>
        <v/>
      </c>
      <c r="T7" s="238" t="str">
        <f>_xlfn.IFNA(VLOOKUP(S7,'Reference data SID'!L:M,2,FALSE),"")</f>
        <v/>
      </c>
      <c r="U7" s="238" t="str">
        <f>_xlfn.IFNA(VLOOKUP(S7,'Reference data SID'!L:N,3,FALSE),"")</f>
        <v/>
      </c>
      <c r="V7" s="238" t="str">
        <f>IF(LEN(S7)&gt;0,
_xlfn.IFNA(IF(AND(AG7=TRUE,LEN(CONCATENATE(N7,M7=0))),VLOOKUP(S7,'Reference data SID'!C:D,2,FALSE),
VLOOKUP(S7,'Reference data SID'!L:O,4,FALSE)),VLOOKUP(S7,'Reference data SID'!L:O,4,FALSE)),"")</f>
        <v/>
      </c>
      <c r="W7" s="155"/>
      <c r="X7" s="155"/>
      <c r="Y7" s="155"/>
      <c r="Z7" s="155"/>
      <c r="AA7" s="155"/>
      <c r="AB7" s="155"/>
      <c r="AC7" s="239" t="str">
        <f t="shared" si="0"/>
        <v>not ok</v>
      </c>
      <c r="AD7" s="239" t="str">
        <f t="shared" si="1"/>
        <v>not ok</v>
      </c>
      <c r="AE7" s="239" t="str">
        <f t="shared" si="2"/>
        <v>ok</v>
      </c>
      <c r="AF7" s="239" t="str">
        <f t="shared" si="3"/>
        <v/>
      </c>
      <c r="AG7" s="239" t="str">
        <f>_xlfn.IFNA(VLOOKUP(L7,'Reference data SID'!D:E,2,FALSE),"")</f>
        <v/>
      </c>
      <c r="AH7" s="239" t="str">
        <f t="shared" si="4"/>
        <v>_EC</v>
      </c>
      <c r="AI7" s="239" t="str">
        <f t="shared" si="5"/>
        <v>_CAS</v>
      </c>
    </row>
    <row r="8" spans="1:35" s="240" customFormat="1" x14ac:dyDescent="0.25">
      <c r="A8" s="155"/>
      <c r="B8" s="155"/>
      <c r="C8" s="155"/>
      <c r="D8" s="235"/>
      <c r="E8" s="155"/>
      <c r="F8" s="155"/>
      <c r="G8" s="155"/>
      <c r="H8" s="155"/>
      <c r="I8" s="155"/>
      <c r="J8" s="155"/>
      <c r="K8" s="155"/>
      <c r="L8" s="155"/>
      <c r="M8" s="155"/>
      <c r="N8" s="155"/>
      <c r="O8" s="155"/>
      <c r="P8" s="155"/>
      <c r="Q8" s="236" t="str">
        <f>_xlfn.IFNA(VLOOKUP(L8,'Reference data SID'!$D$2:$Q$673,14,FALSE),"")</f>
        <v/>
      </c>
      <c r="R8" s="236" t="str">
        <f>_xlfn.IFNA(VLOOKUP(Q8,'Reference data SID'!$C$3:$E$673,3,FALSE),"")</f>
        <v/>
      </c>
      <c r="S8" s="237" t="str">
        <f>_xlfn.IFNA(IF(R8=FALSE,Q8,IF(ISBLANK(M8),VLOOKUP(N8,'Reference data SID'!$N:$P,3,FALSE),VLOOKUP(M8,'Reference data SID'!$M:$P,4,FALSE))),"")</f>
        <v/>
      </c>
      <c r="T8" s="238" t="str">
        <f>_xlfn.IFNA(VLOOKUP(S8,'Reference data SID'!L:M,2,FALSE),"")</f>
        <v/>
      </c>
      <c r="U8" s="238" t="str">
        <f>_xlfn.IFNA(VLOOKUP(S8,'Reference data SID'!L:N,3,FALSE),"")</f>
        <v/>
      </c>
      <c r="V8" s="238" t="str">
        <f>IF(LEN(S8)&gt;0,
_xlfn.IFNA(IF(AND(AG8=TRUE,LEN(CONCATENATE(N8,M8=0))),VLOOKUP(S8,'Reference data SID'!C:D,2,FALSE),
VLOOKUP(S8,'Reference data SID'!L:O,4,FALSE)),VLOOKUP(S8,'Reference data SID'!L:O,4,FALSE)),"")</f>
        <v/>
      </c>
      <c r="W8" s="155"/>
      <c r="X8" s="155"/>
      <c r="Y8" s="155"/>
      <c r="Z8" s="155"/>
      <c r="AA8" s="155"/>
      <c r="AB8" s="155"/>
      <c r="AC8" s="239" t="str">
        <f t="shared" si="0"/>
        <v>not ok</v>
      </c>
      <c r="AD8" s="239" t="str">
        <f t="shared" si="1"/>
        <v>not ok</v>
      </c>
      <c r="AE8" s="239" t="str">
        <f t="shared" si="2"/>
        <v>ok</v>
      </c>
      <c r="AF8" s="239" t="str">
        <f t="shared" si="3"/>
        <v/>
      </c>
      <c r="AG8" s="239" t="str">
        <f>_xlfn.IFNA(VLOOKUP(L8,'Reference data SID'!D:E,2,FALSE),"")</f>
        <v/>
      </c>
      <c r="AH8" s="239" t="str">
        <f t="shared" si="4"/>
        <v>_EC</v>
      </c>
      <c r="AI8" s="239" t="str">
        <f t="shared" si="5"/>
        <v>_CAS</v>
      </c>
    </row>
    <row r="9" spans="1:35" s="240" customFormat="1" x14ac:dyDescent="0.25">
      <c r="A9" s="155"/>
      <c r="B9" s="155"/>
      <c r="C9" s="155"/>
      <c r="D9" s="235"/>
      <c r="E9" s="155"/>
      <c r="F9" s="155"/>
      <c r="G9" s="155"/>
      <c r="H9" s="155"/>
      <c r="I9" s="155"/>
      <c r="J9" s="155"/>
      <c r="K9" s="155"/>
      <c r="L9" s="155"/>
      <c r="M9" s="155"/>
      <c r="N9" s="155"/>
      <c r="O9" s="155"/>
      <c r="P9" s="155"/>
      <c r="Q9" s="236" t="str">
        <f>_xlfn.IFNA(VLOOKUP(L9,'Reference data SID'!$D$2:$Q$673,14,FALSE),"")</f>
        <v/>
      </c>
      <c r="R9" s="236" t="str">
        <f>_xlfn.IFNA(VLOOKUP(Q9,'Reference data SID'!$C$3:$E$673,3,FALSE),"")</f>
        <v/>
      </c>
      <c r="S9" s="237" t="str">
        <f>_xlfn.IFNA(IF(R9=FALSE,Q9,IF(ISBLANK(M9),VLOOKUP(N9,'Reference data SID'!$N:$P,3,FALSE),VLOOKUP(M9,'Reference data SID'!$M:$P,4,FALSE))),"")</f>
        <v/>
      </c>
      <c r="T9" s="238" t="str">
        <f>_xlfn.IFNA(VLOOKUP(S9,'Reference data SID'!L:M,2,FALSE),"")</f>
        <v/>
      </c>
      <c r="U9" s="238" t="str">
        <f>_xlfn.IFNA(VLOOKUP(S9,'Reference data SID'!L:N,3,FALSE),"")</f>
        <v/>
      </c>
      <c r="V9" s="238" t="str">
        <f>IF(LEN(S9)&gt;0,
_xlfn.IFNA(IF(AND(AG9=TRUE,LEN(CONCATENATE(N9,M9=0))),VLOOKUP(S9,'Reference data SID'!C:D,2,FALSE),
VLOOKUP(S9,'Reference data SID'!L:O,4,FALSE)),VLOOKUP(S9,'Reference data SID'!L:O,4,FALSE)),"")</f>
        <v/>
      </c>
      <c r="W9" s="155"/>
      <c r="X9" s="155"/>
      <c r="Y9" s="155"/>
      <c r="Z9" s="155"/>
      <c r="AA9" s="155"/>
      <c r="AB9" s="155"/>
      <c r="AC9" s="239" t="str">
        <f t="shared" si="0"/>
        <v>not ok</v>
      </c>
      <c r="AD9" s="239" t="str">
        <f t="shared" si="1"/>
        <v>not ok</v>
      </c>
      <c r="AE9" s="239" t="str">
        <f t="shared" si="2"/>
        <v>ok</v>
      </c>
      <c r="AF9" s="239" t="str">
        <f t="shared" si="3"/>
        <v/>
      </c>
      <c r="AG9" s="239" t="str">
        <f>_xlfn.IFNA(VLOOKUP(L9,'Reference data SID'!D:E,2,FALSE),"")</f>
        <v/>
      </c>
      <c r="AH9" s="239" t="str">
        <f t="shared" si="4"/>
        <v>_EC</v>
      </c>
      <c r="AI9" s="239" t="str">
        <f t="shared" si="5"/>
        <v>_CAS</v>
      </c>
    </row>
    <row r="10" spans="1:35" s="240" customFormat="1" x14ac:dyDescent="0.25">
      <c r="A10" s="155"/>
      <c r="B10" s="155"/>
      <c r="C10" s="155"/>
      <c r="D10" s="235"/>
      <c r="E10" s="155"/>
      <c r="F10" s="155"/>
      <c r="G10" s="155"/>
      <c r="H10" s="155"/>
      <c r="I10" s="155"/>
      <c r="J10" s="155"/>
      <c r="K10" s="155"/>
      <c r="L10" s="155"/>
      <c r="M10" s="155"/>
      <c r="N10" s="155"/>
      <c r="O10" s="155"/>
      <c r="P10" s="155"/>
      <c r="Q10" s="236" t="str">
        <f>_xlfn.IFNA(VLOOKUP(L10,'Reference data SID'!$D$2:$Q$673,14,FALSE),"")</f>
        <v/>
      </c>
      <c r="R10" s="236" t="str">
        <f>_xlfn.IFNA(VLOOKUP(Q10,'Reference data SID'!$C$3:$E$673,3,FALSE),"")</f>
        <v/>
      </c>
      <c r="S10" s="237" t="str">
        <f>_xlfn.IFNA(IF(R10=FALSE,Q10,IF(ISBLANK(M10),VLOOKUP(N10,'Reference data SID'!$N:$P,3,FALSE),VLOOKUP(M10,'Reference data SID'!$M:$P,4,FALSE))),"")</f>
        <v/>
      </c>
      <c r="T10" s="238" t="str">
        <f>_xlfn.IFNA(VLOOKUP(S10,'Reference data SID'!L:M,2,FALSE),"")</f>
        <v/>
      </c>
      <c r="U10" s="238" t="str">
        <f>_xlfn.IFNA(VLOOKUP(S10,'Reference data SID'!L:N,3,FALSE),"")</f>
        <v/>
      </c>
      <c r="V10" s="238" t="str">
        <f>IF(LEN(S10)&gt;0,
_xlfn.IFNA(IF(AND(AG10=TRUE,LEN(CONCATENATE(N10,M10=0))),VLOOKUP(S10,'Reference data SID'!C:D,2,FALSE),
VLOOKUP(S10,'Reference data SID'!L:O,4,FALSE)),VLOOKUP(S10,'Reference data SID'!L:O,4,FALSE)),"")</f>
        <v/>
      </c>
      <c r="W10" s="155"/>
      <c r="X10" s="155"/>
      <c r="Y10" s="155"/>
      <c r="Z10" s="155"/>
      <c r="AA10" s="155"/>
      <c r="AB10" s="155"/>
      <c r="AC10" s="239" t="str">
        <f t="shared" si="0"/>
        <v>not ok</v>
      </c>
      <c r="AD10" s="239" t="str">
        <f t="shared" si="1"/>
        <v>not ok</v>
      </c>
      <c r="AE10" s="239" t="str">
        <f t="shared" si="2"/>
        <v>ok</v>
      </c>
      <c r="AF10" s="239" t="str">
        <f t="shared" si="3"/>
        <v/>
      </c>
      <c r="AG10" s="239" t="str">
        <f>_xlfn.IFNA(VLOOKUP(L10,'Reference data SID'!D:E,2,FALSE),"")</f>
        <v/>
      </c>
      <c r="AH10" s="239" t="str">
        <f t="shared" si="4"/>
        <v>_EC</v>
      </c>
      <c r="AI10" s="239" t="str">
        <f t="shared" si="5"/>
        <v>_CAS</v>
      </c>
    </row>
    <row r="11" spans="1:35" s="240" customFormat="1" x14ac:dyDescent="0.25">
      <c r="A11" s="155"/>
      <c r="B11" s="155"/>
      <c r="C11" s="155"/>
      <c r="D11" s="235"/>
      <c r="E11" s="155"/>
      <c r="F11" s="155"/>
      <c r="G11" s="155"/>
      <c r="H11" s="155"/>
      <c r="I11" s="155"/>
      <c r="J11" s="155"/>
      <c r="K11" s="155"/>
      <c r="L11" s="155"/>
      <c r="M11" s="155"/>
      <c r="N11" s="155"/>
      <c r="O11" s="155"/>
      <c r="P11" s="155"/>
      <c r="Q11" s="236" t="str">
        <f>_xlfn.IFNA(VLOOKUP(L11,'Reference data SID'!$D$2:$Q$673,14,FALSE),"")</f>
        <v/>
      </c>
      <c r="R11" s="236" t="str">
        <f>_xlfn.IFNA(VLOOKUP(Q11,'Reference data SID'!$C$3:$E$673,3,FALSE),"")</f>
        <v/>
      </c>
      <c r="S11" s="237" t="str">
        <f>_xlfn.IFNA(IF(R11=FALSE,Q11,IF(ISBLANK(M11),VLOOKUP(N11,'Reference data SID'!$N:$P,3,FALSE),VLOOKUP(M11,'Reference data SID'!$M:$P,4,FALSE))),"")</f>
        <v/>
      </c>
      <c r="T11" s="238" t="str">
        <f>_xlfn.IFNA(VLOOKUP(S11,'Reference data SID'!L:M,2,FALSE),"")</f>
        <v/>
      </c>
      <c r="U11" s="238" t="str">
        <f>_xlfn.IFNA(VLOOKUP(S11,'Reference data SID'!L:N,3,FALSE),"")</f>
        <v/>
      </c>
      <c r="V11" s="238" t="str">
        <f>IF(LEN(S11)&gt;0,
_xlfn.IFNA(IF(AND(AG11=TRUE,LEN(CONCATENATE(N11,M11=0))),VLOOKUP(S11,'Reference data SID'!C:D,2,FALSE),
VLOOKUP(S11,'Reference data SID'!L:O,4,FALSE)),VLOOKUP(S11,'Reference data SID'!L:O,4,FALSE)),"")</f>
        <v/>
      </c>
      <c r="W11" s="155"/>
      <c r="X11" s="155"/>
      <c r="Y11" s="155"/>
      <c r="Z11" s="155"/>
      <c r="AA11" s="155"/>
      <c r="AB11" s="155"/>
      <c r="AC11" s="239" t="str">
        <f t="shared" si="0"/>
        <v>not ok</v>
      </c>
      <c r="AD11" s="239" t="str">
        <f t="shared" si="1"/>
        <v>not ok</v>
      </c>
      <c r="AE11" s="239" t="str">
        <f t="shared" si="2"/>
        <v>ok</v>
      </c>
      <c r="AF11" s="239" t="str">
        <f t="shared" si="3"/>
        <v/>
      </c>
      <c r="AG11" s="239" t="str">
        <f>_xlfn.IFNA(VLOOKUP(L11,'Reference data SID'!D:E,2,FALSE),"")</f>
        <v/>
      </c>
      <c r="AH11" s="239" t="str">
        <f t="shared" si="4"/>
        <v>_EC</v>
      </c>
      <c r="AI11" s="239" t="str">
        <f t="shared" si="5"/>
        <v>_CAS</v>
      </c>
    </row>
    <row r="12" spans="1:35" s="240" customFormat="1" x14ac:dyDescent="0.25">
      <c r="A12" s="155"/>
      <c r="B12" s="155"/>
      <c r="C12" s="155"/>
      <c r="D12" s="235"/>
      <c r="E12" s="155"/>
      <c r="F12" s="155"/>
      <c r="G12" s="155"/>
      <c r="H12" s="155"/>
      <c r="I12" s="155"/>
      <c r="J12" s="155"/>
      <c r="K12" s="155"/>
      <c r="L12" s="155"/>
      <c r="M12" s="155"/>
      <c r="N12" s="155"/>
      <c r="O12" s="155"/>
      <c r="P12" s="155"/>
      <c r="Q12" s="236" t="str">
        <f>_xlfn.IFNA(VLOOKUP(L12,'Reference data SID'!$D$2:$Q$673,14,FALSE),"")</f>
        <v/>
      </c>
      <c r="R12" s="236" t="str">
        <f>_xlfn.IFNA(VLOOKUP(Q12,'Reference data SID'!$C$3:$E$673,3,FALSE),"")</f>
        <v/>
      </c>
      <c r="S12" s="237" t="str">
        <f>_xlfn.IFNA(IF(R12=FALSE,Q12,IF(ISBLANK(M12),VLOOKUP(N12,'Reference data SID'!$N:$P,3,FALSE),VLOOKUP(M12,'Reference data SID'!$M:$P,4,FALSE))),"")</f>
        <v/>
      </c>
      <c r="T12" s="238" t="str">
        <f>_xlfn.IFNA(VLOOKUP(S12,'Reference data SID'!L:M,2,FALSE),"")</f>
        <v/>
      </c>
      <c r="U12" s="238" t="str">
        <f>_xlfn.IFNA(VLOOKUP(S12,'Reference data SID'!L:N,3,FALSE),"")</f>
        <v/>
      </c>
      <c r="V12" s="238" t="str">
        <f>IF(LEN(S12)&gt;0,
_xlfn.IFNA(IF(AND(AG12=TRUE,LEN(CONCATENATE(N12,M12=0))),VLOOKUP(S12,'Reference data SID'!C:D,2,FALSE),
VLOOKUP(S12,'Reference data SID'!L:O,4,FALSE)),VLOOKUP(S12,'Reference data SID'!L:O,4,FALSE)),"")</f>
        <v/>
      </c>
      <c r="W12" s="155"/>
      <c r="X12" s="155"/>
      <c r="Y12" s="155"/>
      <c r="Z12" s="155"/>
      <c r="AA12" s="155"/>
      <c r="AB12" s="155"/>
      <c r="AC12" s="239" t="str">
        <f t="shared" si="0"/>
        <v>not ok</v>
      </c>
      <c r="AD12" s="239" t="str">
        <f t="shared" si="1"/>
        <v>not ok</v>
      </c>
      <c r="AE12" s="239" t="str">
        <f t="shared" si="2"/>
        <v>ok</v>
      </c>
      <c r="AF12" s="239" t="str">
        <f t="shared" si="3"/>
        <v/>
      </c>
      <c r="AG12" s="239" t="str">
        <f>_xlfn.IFNA(VLOOKUP(L12,'Reference data SID'!D:E,2,FALSE),"")</f>
        <v/>
      </c>
      <c r="AH12" s="239" t="str">
        <f t="shared" si="4"/>
        <v>_EC</v>
      </c>
      <c r="AI12" s="239" t="str">
        <f t="shared" si="5"/>
        <v>_CAS</v>
      </c>
    </row>
    <row r="13" spans="1:35" s="240" customFormat="1" x14ac:dyDescent="0.25">
      <c r="A13" s="155"/>
      <c r="B13" s="155"/>
      <c r="C13" s="155"/>
      <c r="D13" s="235"/>
      <c r="E13" s="155"/>
      <c r="F13" s="155"/>
      <c r="G13" s="155"/>
      <c r="H13" s="155"/>
      <c r="I13" s="155"/>
      <c r="J13" s="155"/>
      <c r="K13" s="155"/>
      <c r="L13" s="155"/>
      <c r="M13" s="155"/>
      <c r="N13" s="155"/>
      <c r="O13" s="155"/>
      <c r="P13" s="155"/>
      <c r="Q13" s="236" t="str">
        <f>_xlfn.IFNA(VLOOKUP(L13,'Reference data SID'!$D$2:$Q$673,14,FALSE),"")</f>
        <v/>
      </c>
      <c r="R13" s="236" t="str">
        <f>_xlfn.IFNA(VLOOKUP(Q13,'Reference data SID'!$C$3:$E$673,3,FALSE),"")</f>
        <v/>
      </c>
      <c r="S13" s="237" t="str">
        <f>_xlfn.IFNA(IF(R13=FALSE,Q13,IF(ISBLANK(M13),VLOOKUP(N13,'Reference data SID'!$N:$P,3,FALSE),VLOOKUP(M13,'Reference data SID'!$M:$P,4,FALSE))),"")</f>
        <v/>
      </c>
      <c r="T13" s="238" t="str">
        <f>_xlfn.IFNA(VLOOKUP(S13,'Reference data SID'!L:M,2,FALSE),"")</f>
        <v/>
      </c>
      <c r="U13" s="238" t="str">
        <f>_xlfn.IFNA(VLOOKUP(S13,'Reference data SID'!L:N,3,FALSE),"")</f>
        <v/>
      </c>
      <c r="V13" s="238" t="str">
        <f>IF(LEN(S13)&gt;0,
_xlfn.IFNA(IF(AND(AG13=TRUE,LEN(CONCATENATE(N13,M13=0))),VLOOKUP(S13,'Reference data SID'!C:D,2,FALSE),
VLOOKUP(S13,'Reference data SID'!L:O,4,FALSE)),VLOOKUP(S13,'Reference data SID'!L:O,4,FALSE)),"")</f>
        <v/>
      </c>
      <c r="W13" s="155"/>
      <c r="X13" s="155"/>
      <c r="Y13" s="155"/>
      <c r="Z13" s="155"/>
      <c r="AA13" s="155"/>
      <c r="AB13" s="155"/>
      <c r="AC13" s="239" t="str">
        <f t="shared" si="0"/>
        <v>not ok</v>
      </c>
      <c r="AD13" s="239" t="str">
        <f t="shared" si="1"/>
        <v>not ok</v>
      </c>
      <c r="AE13" s="239" t="str">
        <f t="shared" si="2"/>
        <v>ok</v>
      </c>
      <c r="AF13" s="239" t="str">
        <f t="shared" si="3"/>
        <v/>
      </c>
      <c r="AG13" s="239" t="str">
        <f>_xlfn.IFNA(VLOOKUP(L13,'Reference data SID'!D:E,2,FALSE),"")</f>
        <v/>
      </c>
      <c r="AH13" s="239" t="str">
        <f t="shared" si="4"/>
        <v>_EC</v>
      </c>
      <c r="AI13" s="239" t="str">
        <f t="shared" si="5"/>
        <v>_CAS</v>
      </c>
    </row>
    <row r="14" spans="1:35" s="240" customFormat="1" x14ac:dyDescent="0.25">
      <c r="A14" s="155"/>
      <c r="B14" s="155"/>
      <c r="C14" s="155"/>
      <c r="D14" s="235"/>
      <c r="E14" s="155"/>
      <c r="F14" s="155"/>
      <c r="G14" s="155"/>
      <c r="H14" s="155"/>
      <c r="I14" s="155"/>
      <c r="J14" s="155"/>
      <c r="K14" s="155"/>
      <c r="L14" s="155"/>
      <c r="M14" s="155"/>
      <c r="N14" s="155"/>
      <c r="O14" s="155"/>
      <c r="P14" s="155"/>
      <c r="Q14" s="236" t="str">
        <f>_xlfn.IFNA(VLOOKUP(L14,'Reference data SID'!$D$2:$Q$673,14,FALSE),"")</f>
        <v/>
      </c>
      <c r="R14" s="236" t="str">
        <f>_xlfn.IFNA(VLOOKUP(Q14,'Reference data SID'!$C$3:$E$673,3,FALSE),"")</f>
        <v/>
      </c>
      <c r="S14" s="237" t="str">
        <f>_xlfn.IFNA(IF(R14=FALSE,Q14,IF(ISBLANK(M14),VLOOKUP(N14,'Reference data SID'!$N:$P,3,FALSE),VLOOKUP(M14,'Reference data SID'!$M:$P,4,FALSE))),"")</f>
        <v/>
      </c>
      <c r="T14" s="238" t="str">
        <f>_xlfn.IFNA(VLOOKUP(S14,'Reference data SID'!L:M,2,FALSE),"")</f>
        <v/>
      </c>
      <c r="U14" s="238" t="str">
        <f>_xlfn.IFNA(VLOOKUP(S14,'Reference data SID'!L:N,3,FALSE),"")</f>
        <v/>
      </c>
      <c r="V14" s="238" t="str">
        <f>IF(LEN(S14)&gt;0,
_xlfn.IFNA(IF(AND(AG14=TRUE,LEN(CONCATENATE(N14,M14=0))),VLOOKUP(S14,'Reference data SID'!C:D,2,FALSE),
VLOOKUP(S14,'Reference data SID'!L:O,4,FALSE)),VLOOKUP(S14,'Reference data SID'!L:O,4,FALSE)),"")</f>
        <v/>
      </c>
      <c r="W14" s="155"/>
      <c r="X14" s="155"/>
      <c r="Y14" s="155"/>
      <c r="Z14" s="155"/>
      <c r="AA14" s="155"/>
      <c r="AB14" s="155"/>
      <c r="AC14" s="239" t="str">
        <f t="shared" si="0"/>
        <v>not ok</v>
      </c>
      <c r="AD14" s="239" t="str">
        <f t="shared" si="1"/>
        <v>not ok</v>
      </c>
      <c r="AE14" s="239" t="str">
        <f t="shared" si="2"/>
        <v>ok</v>
      </c>
      <c r="AF14" s="239" t="str">
        <f t="shared" si="3"/>
        <v/>
      </c>
      <c r="AG14" s="239" t="str">
        <f>_xlfn.IFNA(VLOOKUP(L14,'Reference data SID'!D:E,2,FALSE),"")</f>
        <v/>
      </c>
      <c r="AH14" s="239" t="str">
        <f t="shared" si="4"/>
        <v>_EC</v>
      </c>
      <c r="AI14" s="239" t="str">
        <f t="shared" si="5"/>
        <v>_CAS</v>
      </c>
    </row>
    <row r="15" spans="1:35" s="240" customFormat="1" x14ac:dyDescent="0.25">
      <c r="A15" s="155"/>
      <c r="B15" s="155"/>
      <c r="C15" s="155"/>
      <c r="D15" s="235"/>
      <c r="E15" s="155"/>
      <c r="F15" s="155"/>
      <c r="G15" s="155"/>
      <c r="H15" s="155"/>
      <c r="I15" s="155"/>
      <c r="J15" s="155"/>
      <c r="K15" s="155"/>
      <c r="L15" s="155"/>
      <c r="M15" s="155"/>
      <c r="N15" s="155"/>
      <c r="O15" s="155"/>
      <c r="P15" s="155"/>
      <c r="Q15" s="236" t="str">
        <f>_xlfn.IFNA(VLOOKUP(L15,'Reference data SID'!$D$2:$Q$673,14,FALSE),"")</f>
        <v/>
      </c>
      <c r="R15" s="236" t="str">
        <f>_xlfn.IFNA(VLOOKUP(Q15,'Reference data SID'!$C$3:$E$673,3,FALSE),"")</f>
        <v/>
      </c>
      <c r="S15" s="237" t="str">
        <f>_xlfn.IFNA(IF(R15=FALSE,Q15,IF(ISBLANK(M15),VLOOKUP(N15,'Reference data SID'!$N:$P,3,FALSE),VLOOKUP(M15,'Reference data SID'!$M:$P,4,FALSE))),"")</f>
        <v/>
      </c>
      <c r="T15" s="238" t="str">
        <f>_xlfn.IFNA(VLOOKUP(S15,'Reference data SID'!L:M,2,FALSE),"")</f>
        <v/>
      </c>
      <c r="U15" s="238" t="str">
        <f>_xlfn.IFNA(VLOOKUP(S15,'Reference data SID'!L:N,3,FALSE),"")</f>
        <v/>
      </c>
      <c r="V15" s="238" t="str">
        <f>IF(LEN(S15)&gt;0,
_xlfn.IFNA(IF(AND(AG15=TRUE,LEN(CONCATENATE(N15,M15=0))),VLOOKUP(S15,'Reference data SID'!C:D,2,FALSE),
VLOOKUP(S15,'Reference data SID'!L:O,4,FALSE)),VLOOKUP(S15,'Reference data SID'!L:O,4,FALSE)),"")</f>
        <v/>
      </c>
      <c r="W15" s="155"/>
      <c r="X15" s="155"/>
      <c r="Y15" s="155"/>
      <c r="Z15" s="155"/>
      <c r="AA15" s="155"/>
      <c r="AB15" s="155"/>
      <c r="AC15" s="239" t="str">
        <f t="shared" si="0"/>
        <v>not ok</v>
      </c>
      <c r="AD15" s="239" t="str">
        <f t="shared" si="1"/>
        <v>not ok</v>
      </c>
      <c r="AE15" s="239" t="str">
        <f t="shared" si="2"/>
        <v>ok</v>
      </c>
      <c r="AF15" s="239" t="str">
        <f t="shared" si="3"/>
        <v/>
      </c>
      <c r="AG15" s="239" t="str">
        <f>_xlfn.IFNA(VLOOKUP(L15,'Reference data SID'!D:E,2,FALSE),"")</f>
        <v/>
      </c>
      <c r="AH15" s="239" t="str">
        <f t="shared" si="4"/>
        <v>_EC</v>
      </c>
      <c r="AI15" s="239" t="str">
        <f t="shared" si="5"/>
        <v>_CAS</v>
      </c>
    </row>
    <row r="16" spans="1:35" s="240" customFormat="1" x14ac:dyDescent="0.25">
      <c r="A16" s="155"/>
      <c r="B16" s="155"/>
      <c r="C16" s="155"/>
      <c r="D16" s="235"/>
      <c r="E16" s="155"/>
      <c r="F16" s="155"/>
      <c r="G16" s="155"/>
      <c r="H16" s="155"/>
      <c r="I16" s="155"/>
      <c r="J16" s="155"/>
      <c r="K16" s="155"/>
      <c r="L16" s="155"/>
      <c r="M16" s="155"/>
      <c r="N16" s="155"/>
      <c r="O16" s="155"/>
      <c r="P16" s="155"/>
      <c r="Q16" s="236" t="str">
        <f>_xlfn.IFNA(VLOOKUP(L16,'Reference data SID'!$D$2:$Q$673,14,FALSE),"")</f>
        <v/>
      </c>
      <c r="R16" s="236" t="str">
        <f>_xlfn.IFNA(VLOOKUP(Q16,'Reference data SID'!$C$3:$E$673,3,FALSE),"")</f>
        <v/>
      </c>
      <c r="S16" s="237" t="str">
        <f>_xlfn.IFNA(IF(R16=FALSE,Q16,IF(ISBLANK(M16),VLOOKUP(N16,'Reference data SID'!$N:$P,3,FALSE),VLOOKUP(M16,'Reference data SID'!$M:$P,4,FALSE))),"")</f>
        <v/>
      </c>
      <c r="T16" s="238" t="str">
        <f>_xlfn.IFNA(VLOOKUP(S16,'Reference data SID'!L:M,2,FALSE),"")</f>
        <v/>
      </c>
      <c r="U16" s="238" t="str">
        <f>_xlfn.IFNA(VLOOKUP(S16,'Reference data SID'!L:N,3,FALSE),"")</f>
        <v/>
      </c>
      <c r="V16" s="238" t="str">
        <f>IF(LEN(S16)&gt;0,
_xlfn.IFNA(IF(AND(AG16=TRUE,LEN(CONCATENATE(N16,M16=0))),VLOOKUP(S16,'Reference data SID'!C:D,2,FALSE),
VLOOKUP(S16,'Reference data SID'!L:O,4,FALSE)),VLOOKUP(S16,'Reference data SID'!L:O,4,FALSE)),"")</f>
        <v/>
      </c>
      <c r="W16" s="155"/>
      <c r="X16" s="155"/>
      <c r="Y16" s="155"/>
      <c r="Z16" s="155"/>
      <c r="AA16" s="155"/>
      <c r="AB16" s="155"/>
      <c r="AC16" s="239" t="str">
        <f t="shared" si="0"/>
        <v>not ok</v>
      </c>
      <c r="AD16" s="239" t="str">
        <f t="shared" si="1"/>
        <v>not ok</v>
      </c>
      <c r="AE16" s="239" t="str">
        <f t="shared" si="2"/>
        <v>ok</v>
      </c>
      <c r="AF16" s="239" t="str">
        <f t="shared" si="3"/>
        <v/>
      </c>
      <c r="AG16" s="239" t="str">
        <f>_xlfn.IFNA(VLOOKUP(L16,'Reference data SID'!D:E,2,FALSE),"")</f>
        <v/>
      </c>
      <c r="AH16" s="239" t="str">
        <f t="shared" si="4"/>
        <v>_EC</v>
      </c>
      <c r="AI16" s="239" t="str">
        <f t="shared" si="5"/>
        <v>_CAS</v>
      </c>
    </row>
    <row r="17" spans="1:35" s="240" customFormat="1" x14ac:dyDescent="0.25">
      <c r="A17" s="155"/>
      <c r="B17" s="155"/>
      <c r="C17" s="155"/>
      <c r="D17" s="235"/>
      <c r="E17" s="155"/>
      <c r="F17" s="155"/>
      <c r="G17" s="155"/>
      <c r="H17" s="155"/>
      <c r="I17" s="155"/>
      <c r="J17" s="155"/>
      <c r="K17" s="155"/>
      <c r="L17" s="155"/>
      <c r="M17" s="155"/>
      <c r="N17" s="155"/>
      <c r="O17" s="155"/>
      <c r="P17" s="155"/>
      <c r="Q17" s="236" t="str">
        <f>_xlfn.IFNA(VLOOKUP(L17,'Reference data SID'!$D$2:$Q$673,14,FALSE),"")</f>
        <v/>
      </c>
      <c r="R17" s="236" t="str">
        <f>_xlfn.IFNA(VLOOKUP(Q17,'Reference data SID'!$C$3:$E$673,3,FALSE),"")</f>
        <v/>
      </c>
      <c r="S17" s="237" t="str">
        <f>_xlfn.IFNA(IF(R17=FALSE,Q17,IF(ISBLANK(M17),VLOOKUP(N17,'Reference data SID'!$N:$P,3,FALSE),VLOOKUP(M17,'Reference data SID'!$M:$P,4,FALSE))),"")</f>
        <v/>
      </c>
      <c r="T17" s="238" t="str">
        <f>_xlfn.IFNA(VLOOKUP(S17,'Reference data SID'!L:M,2,FALSE),"")</f>
        <v/>
      </c>
      <c r="U17" s="238" t="str">
        <f>_xlfn.IFNA(VLOOKUP(S17,'Reference data SID'!L:N,3,FALSE),"")</f>
        <v/>
      </c>
      <c r="V17" s="238" t="str">
        <f>IF(LEN(S17)&gt;0,
_xlfn.IFNA(IF(AND(AG17=TRUE,LEN(CONCATENATE(N17,M17=0))),VLOOKUP(S17,'Reference data SID'!C:D,2,FALSE),
VLOOKUP(S17,'Reference data SID'!L:O,4,FALSE)),VLOOKUP(S17,'Reference data SID'!L:O,4,FALSE)),"")</f>
        <v/>
      </c>
      <c r="W17" s="155"/>
      <c r="X17" s="155"/>
      <c r="Y17" s="155"/>
      <c r="Z17" s="155"/>
      <c r="AA17" s="155"/>
      <c r="AB17" s="155"/>
      <c r="AC17" s="239" t="str">
        <f t="shared" si="0"/>
        <v>not ok</v>
      </c>
      <c r="AD17" s="239" t="str">
        <f t="shared" si="1"/>
        <v>not ok</v>
      </c>
      <c r="AE17" s="239" t="str">
        <f t="shared" si="2"/>
        <v>ok</v>
      </c>
      <c r="AF17" s="239" t="str">
        <f t="shared" si="3"/>
        <v/>
      </c>
      <c r="AG17" s="239" t="str">
        <f>_xlfn.IFNA(VLOOKUP(L17,'Reference data SID'!D:E,2,FALSE),"")</f>
        <v/>
      </c>
      <c r="AH17" s="239" t="str">
        <f t="shared" si="4"/>
        <v>_EC</v>
      </c>
      <c r="AI17" s="239" t="str">
        <f t="shared" si="5"/>
        <v>_CAS</v>
      </c>
    </row>
    <row r="18" spans="1:35" s="240" customFormat="1" x14ac:dyDescent="0.25">
      <c r="A18" s="155"/>
      <c r="B18" s="155"/>
      <c r="C18" s="155"/>
      <c r="D18" s="235"/>
      <c r="E18" s="155"/>
      <c r="F18" s="155"/>
      <c r="G18" s="155"/>
      <c r="H18" s="155"/>
      <c r="I18" s="155"/>
      <c r="J18" s="155"/>
      <c r="K18" s="155"/>
      <c r="L18" s="155"/>
      <c r="M18" s="155"/>
      <c r="N18" s="155"/>
      <c r="O18" s="155"/>
      <c r="P18" s="155"/>
      <c r="Q18" s="236" t="str">
        <f>_xlfn.IFNA(VLOOKUP(L18,'Reference data SID'!$D$2:$Q$673,14,FALSE),"")</f>
        <v/>
      </c>
      <c r="R18" s="236" t="str">
        <f>_xlfn.IFNA(VLOOKUP(Q18,'Reference data SID'!$C$3:$E$673,3,FALSE),"")</f>
        <v/>
      </c>
      <c r="S18" s="237" t="str">
        <f>_xlfn.IFNA(IF(R18=FALSE,Q18,IF(ISBLANK(M18),VLOOKUP(N18,'Reference data SID'!$N:$P,3,FALSE),VLOOKUP(M18,'Reference data SID'!$M:$P,4,FALSE))),"")</f>
        <v/>
      </c>
      <c r="T18" s="238" t="str">
        <f>_xlfn.IFNA(VLOOKUP(S18,'Reference data SID'!L:M,2,FALSE),"")</f>
        <v/>
      </c>
      <c r="U18" s="238" t="str">
        <f>_xlfn.IFNA(VLOOKUP(S18,'Reference data SID'!L:N,3,FALSE),"")</f>
        <v/>
      </c>
      <c r="V18" s="238" t="str">
        <f>IF(LEN(S18)&gt;0,
_xlfn.IFNA(IF(AND(AG18=TRUE,LEN(CONCATENATE(N18,M18=0))),VLOOKUP(S18,'Reference data SID'!C:D,2,FALSE),
VLOOKUP(S18,'Reference data SID'!L:O,4,FALSE)),VLOOKUP(S18,'Reference data SID'!L:O,4,FALSE)),"")</f>
        <v/>
      </c>
      <c r="W18" s="155"/>
      <c r="X18" s="155"/>
      <c r="Y18" s="155"/>
      <c r="Z18" s="155"/>
      <c r="AA18" s="155"/>
      <c r="AB18" s="155"/>
      <c r="AC18" s="239" t="str">
        <f t="shared" si="0"/>
        <v>not ok</v>
      </c>
      <c r="AD18" s="239" t="str">
        <f t="shared" si="1"/>
        <v>not ok</v>
      </c>
      <c r="AE18" s="239" t="str">
        <f t="shared" si="2"/>
        <v>ok</v>
      </c>
      <c r="AF18" s="239" t="str">
        <f t="shared" si="3"/>
        <v/>
      </c>
      <c r="AG18" s="239" t="str">
        <f>_xlfn.IFNA(VLOOKUP(L18,'Reference data SID'!D:E,2,FALSE),"")</f>
        <v/>
      </c>
      <c r="AH18" s="239" t="str">
        <f t="shared" si="4"/>
        <v>_EC</v>
      </c>
      <c r="AI18" s="239" t="str">
        <f t="shared" si="5"/>
        <v>_CAS</v>
      </c>
    </row>
    <row r="19" spans="1:35" s="240" customFormat="1" x14ac:dyDescent="0.25">
      <c r="A19" s="155"/>
      <c r="B19" s="155"/>
      <c r="C19" s="155"/>
      <c r="D19" s="235"/>
      <c r="E19" s="155"/>
      <c r="F19" s="155"/>
      <c r="G19" s="155"/>
      <c r="H19" s="155"/>
      <c r="I19" s="155"/>
      <c r="J19" s="155"/>
      <c r="K19" s="155"/>
      <c r="L19" s="155"/>
      <c r="M19" s="155"/>
      <c r="N19" s="155"/>
      <c r="O19" s="155"/>
      <c r="P19" s="155"/>
      <c r="Q19" s="236" t="str">
        <f>_xlfn.IFNA(VLOOKUP(L19,'Reference data SID'!$D$2:$Q$673,14,FALSE),"")</f>
        <v/>
      </c>
      <c r="R19" s="236" t="str">
        <f>_xlfn.IFNA(VLOOKUP(Q19,'Reference data SID'!$C$3:$E$673,3,FALSE),"")</f>
        <v/>
      </c>
      <c r="S19" s="237" t="str">
        <f>_xlfn.IFNA(IF(R19=FALSE,Q19,IF(ISBLANK(M19),VLOOKUP(N19,'Reference data SID'!$N:$P,3,FALSE),VLOOKUP(M19,'Reference data SID'!$M:$P,4,FALSE))),"")</f>
        <v/>
      </c>
      <c r="T19" s="238" t="str">
        <f>_xlfn.IFNA(VLOOKUP(S19,'Reference data SID'!L:M,2,FALSE),"")</f>
        <v/>
      </c>
      <c r="U19" s="238" t="str">
        <f>_xlfn.IFNA(VLOOKUP(S19,'Reference data SID'!L:N,3,FALSE),"")</f>
        <v/>
      </c>
      <c r="V19" s="238" t="str">
        <f>IF(LEN(S19)&gt;0,
_xlfn.IFNA(IF(AND(AG19=TRUE,LEN(CONCATENATE(N19,M19=0))),VLOOKUP(S19,'Reference data SID'!C:D,2,FALSE),
VLOOKUP(S19,'Reference data SID'!L:O,4,FALSE)),VLOOKUP(S19,'Reference data SID'!L:O,4,FALSE)),"")</f>
        <v/>
      </c>
      <c r="W19" s="155"/>
      <c r="X19" s="155"/>
      <c r="Y19" s="155"/>
      <c r="Z19" s="155"/>
      <c r="AA19" s="155"/>
      <c r="AB19" s="155"/>
      <c r="AC19" s="239" t="str">
        <f t="shared" si="0"/>
        <v>not ok</v>
      </c>
      <c r="AD19" s="239" t="str">
        <f t="shared" si="1"/>
        <v>not ok</v>
      </c>
      <c r="AE19" s="239" t="str">
        <f t="shared" si="2"/>
        <v>ok</v>
      </c>
      <c r="AF19" s="239" t="str">
        <f t="shared" si="3"/>
        <v/>
      </c>
      <c r="AG19" s="239" t="str">
        <f>_xlfn.IFNA(VLOOKUP(L19,'Reference data SID'!D:E,2,FALSE),"")</f>
        <v/>
      </c>
      <c r="AH19" s="239" t="str">
        <f t="shared" si="4"/>
        <v>_EC</v>
      </c>
      <c r="AI19" s="239" t="str">
        <f t="shared" si="5"/>
        <v>_CAS</v>
      </c>
    </row>
    <row r="20" spans="1:35" s="240" customFormat="1" x14ac:dyDescent="0.25">
      <c r="A20" s="155"/>
      <c r="B20" s="155"/>
      <c r="C20" s="155"/>
      <c r="D20" s="235"/>
      <c r="E20" s="155"/>
      <c r="F20" s="155"/>
      <c r="G20" s="155"/>
      <c r="H20" s="155"/>
      <c r="I20" s="155"/>
      <c r="J20" s="155"/>
      <c r="K20" s="155"/>
      <c r="L20" s="155"/>
      <c r="M20" s="155"/>
      <c r="N20" s="155"/>
      <c r="O20" s="155"/>
      <c r="P20" s="155"/>
      <c r="Q20" s="236" t="str">
        <f>_xlfn.IFNA(VLOOKUP(L20,'Reference data SID'!$D$2:$Q$673,14,FALSE),"")</f>
        <v/>
      </c>
      <c r="R20" s="236" t="str">
        <f>_xlfn.IFNA(VLOOKUP(Q20,'Reference data SID'!$C$3:$E$673,3,FALSE),"")</f>
        <v/>
      </c>
      <c r="S20" s="237" t="str">
        <f>_xlfn.IFNA(IF(R20=FALSE,Q20,IF(ISBLANK(M20),VLOOKUP(N20,'Reference data SID'!$N:$P,3,FALSE),VLOOKUP(M20,'Reference data SID'!$M:$P,4,FALSE))),"")</f>
        <v/>
      </c>
      <c r="T20" s="238" t="str">
        <f>_xlfn.IFNA(VLOOKUP(S20,'Reference data SID'!L:M,2,FALSE),"")</f>
        <v/>
      </c>
      <c r="U20" s="238" t="str">
        <f>_xlfn.IFNA(VLOOKUP(S20,'Reference data SID'!L:N,3,FALSE),"")</f>
        <v/>
      </c>
      <c r="V20" s="238" t="str">
        <f>IF(LEN(S20)&gt;0,
_xlfn.IFNA(IF(AND(AG20=TRUE,LEN(CONCATENATE(N20,M20=0))),VLOOKUP(S20,'Reference data SID'!C:D,2,FALSE),
VLOOKUP(S20,'Reference data SID'!L:O,4,FALSE)),VLOOKUP(S20,'Reference data SID'!L:O,4,FALSE)),"")</f>
        <v/>
      </c>
      <c r="W20" s="155"/>
      <c r="X20" s="155"/>
      <c r="Y20" s="155"/>
      <c r="Z20" s="155"/>
      <c r="AA20" s="155"/>
      <c r="AB20" s="155"/>
      <c r="AC20" s="239" t="str">
        <f t="shared" si="0"/>
        <v>not ok</v>
      </c>
      <c r="AD20" s="239" t="str">
        <f t="shared" si="1"/>
        <v>not ok</v>
      </c>
      <c r="AE20" s="239" t="str">
        <f t="shared" si="2"/>
        <v>ok</v>
      </c>
      <c r="AF20" s="239" t="str">
        <f t="shared" si="3"/>
        <v/>
      </c>
      <c r="AG20" s="239" t="str">
        <f>_xlfn.IFNA(VLOOKUP(L20,'Reference data SID'!D:E,2,FALSE),"")</f>
        <v/>
      </c>
      <c r="AH20" s="239" t="str">
        <f t="shared" si="4"/>
        <v>_EC</v>
      </c>
      <c r="AI20" s="239" t="str">
        <f t="shared" si="5"/>
        <v>_CAS</v>
      </c>
    </row>
    <row r="21" spans="1:35" s="240" customFormat="1" x14ac:dyDescent="0.25">
      <c r="A21" s="155"/>
      <c r="B21" s="155"/>
      <c r="C21" s="155"/>
      <c r="D21" s="235"/>
      <c r="E21" s="155"/>
      <c r="F21" s="155"/>
      <c r="G21" s="155"/>
      <c r="H21" s="155"/>
      <c r="I21" s="155"/>
      <c r="J21" s="155"/>
      <c r="K21" s="155"/>
      <c r="L21" s="155"/>
      <c r="M21" s="155"/>
      <c r="N21" s="155"/>
      <c r="O21" s="155"/>
      <c r="P21" s="155"/>
      <c r="Q21" s="236" t="str">
        <f>_xlfn.IFNA(VLOOKUP(L21,'Reference data SID'!$D$2:$Q$673,14,FALSE),"")</f>
        <v/>
      </c>
      <c r="R21" s="236" t="str">
        <f>_xlfn.IFNA(VLOOKUP(Q21,'Reference data SID'!$C$3:$E$673,3,FALSE),"")</f>
        <v/>
      </c>
      <c r="S21" s="237" t="str">
        <f>_xlfn.IFNA(IF(R21=FALSE,Q21,IF(ISBLANK(M21),VLOOKUP(N21,'Reference data SID'!$N:$P,3,FALSE),VLOOKUP(M21,'Reference data SID'!$M:$P,4,FALSE))),"")</f>
        <v/>
      </c>
      <c r="T21" s="238" t="str">
        <f>_xlfn.IFNA(VLOOKUP(S21,'Reference data SID'!L:M,2,FALSE),"")</f>
        <v/>
      </c>
      <c r="U21" s="238" t="str">
        <f>_xlfn.IFNA(VLOOKUP(S21,'Reference data SID'!L:N,3,FALSE),"")</f>
        <v/>
      </c>
      <c r="V21" s="238" t="str">
        <f>IF(LEN(S21)&gt;0,
_xlfn.IFNA(IF(AND(AG21=TRUE,LEN(CONCATENATE(N21,M21=0))),VLOOKUP(S21,'Reference data SID'!C:D,2,FALSE),
VLOOKUP(S21,'Reference data SID'!L:O,4,FALSE)),VLOOKUP(S21,'Reference data SID'!L:O,4,FALSE)),"")</f>
        <v/>
      </c>
      <c r="W21" s="155"/>
      <c r="X21" s="155"/>
      <c r="Y21" s="155"/>
      <c r="Z21" s="155"/>
      <c r="AA21" s="155"/>
      <c r="AB21" s="155"/>
      <c r="AC21" s="239" t="str">
        <f t="shared" si="0"/>
        <v>not ok</v>
      </c>
      <c r="AD21" s="239" t="str">
        <f t="shared" si="1"/>
        <v>not ok</v>
      </c>
      <c r="AE21" s="239" t="str">
        <f t="shared" si="2"/>
        <v>ok</v>
      </c>
      <c r="AF21" s="239" t="str">
        <f t="shared" si="3"/>
        <v/>
      </c>
      <c r="AG21" s="239" t="str">
        <f>_xlfn.IFNA(VLOOKUP(L21,'Reference data SID'!D:E,2,FALSE),"")</f>
        <v/>
      </c>
      <c r="AH21" s="239" t="str">
        <f t="shared" si="4"/>
        <v>_EC</v>
      </c>
      <c r="AI21" s="239" t="str">
        <f t="shared" si="5"/>
        <v>_CAS</v>
      </c>
    </row>
    <row r="22" spans="1:35" s="240" customFormat="1" x14ac:dyDescent="0.25">
      <c r="A22" s="155"/>
      <c r="B22" s="155"/>
      <c r="C22" s="155"/>
      <c r="D22" s="235"/>
      <c r="E22" s="155"/>
      <c r="F22" s="155"/>
      <c r="G22" s="155"/>
      <c r="H22" s="155"/>
      <c r="I22" s="155"/>
      <c r="J22" s="155"/>
      <c r="K22" s="155"/>
      <c r="L22" s="155"/>
      <c r="M22" s="155"/>
      <c r="N22" s="155"/>
      <c r="O22" s="155"/>
      <c r="P22" s="155"/>
      <c r="Q22" s="236" t="str">
        <f>_xlfn.IFNA(VLOOKUP(L22,'Reference data SID'!$D$2:$Q$673,14,FALSE),"")</f>
        <v/>
      </c>
      <c r="R22" s="236" t="str">
        <f>_xlfn.IFNA(VLOOKUP(Q22,'Reference data SID'!$C$3:$E$673,3,FALSE),"")</f>
        <v/>
      </c>
      <c r="S22" s="237" t="str">
        <f>_xlfn.IFNA(IF(R22=FALSE,Q22,IF(ISBLANK(M22),VLOOKUP(N22,'Reference data SID'!$N:$P,3,FALSE),VLOOKUP(M22,'Reference data SID'!$M:$P,4,FALSE))),"")</f>
        <v/>
      </c>
      <c r="T22" s="238" t="str">
        <f>_xlfn.IFNA(VLOOKUP(S22,'Reference data SID'!L:M,2,FALSE),"")</f>
        <v/>
      </c>
      <c r="U22" s="238" t="str">
        <f>_xlfn.IFNA(VLOOKUP(S22,'Reference data SID'!L:N,3,FALSE),"")</f>
        <v/>
      </c>
      <c r="V22" s="238" t="str">
        <f>IF(LEN(S22)&gt;0,
_xlfn.IFNA(IF(AND(AG22=TRUE,LEN(CONCATENATE(N22,M22=0))),VLOOKUP(S22,'Reference data SID'!C:D,2,FALSE),
VLOOKUP(S22,'Reference data SID'!L:O,4,FALSE)),VLOOKUP(S22,'Reference data SID'!L:O,4,FALSE)),"")</f>
        <v/>
      </c>
      <c r="W22" s="155"/>
      <c r="X22" s="155"/>
      <c r="Y22" s="155"/>
      <c r="Z22" s="155"/>
      <c r="AA22" s="155"/>
      <c r="AB22" s="155"/>
      <c r="AC22" s="239" t="str">
        <f t="shared" si="0"/>
        <v>not ok</v>
      </c>
      <c r="AD22" s="239" t="str">
        <f t="shared" si="1"/>
        <v>not ok</v>
      </c>
      <c r="AE22" s="239" t="str">
        <f t="shared" si="2"/>
        <v>ok</v>
      </c>
      <c r="AF22" s="239" t="str">
        <f t="shared" si="3"/>
        <v/>
      </c>
      <c r="AG22" s="239" t="str">
        <f>_xlfn.IFNA(VLOOKUP(L22,'Reference data SID'!D:E,2,FALSE),"")</f>
        <v/>
      </c>
      <c r="AH22" s="239" t="str">
        <f t="shared" si="4"/>
        <v>_EC</v>
      </c>
      <c r="AI22" s="239" t="str">
        <f t="shared" si="5"/>
        <v>_CAS</v>
      </c>
    </row>
    <row r="23" spans="1:35" s="240" customFormat="1" x14ac:dyDescent="0.25">
      <c r="A23" s="155"/>
      <c r="B23" s="155"/>
      <c r="C23" s="155"/>
      <c r="D23" s="235"/>
      <c r="E23" s="155"/>
      <c r="F23" s="155"/>
      <c r="G23" s="155"/>
      <c r="H23" s="155"/>
      <c r="I23" s="155"/>
      <c r="J23" s="155"/>
      <c r="K23" s="155"/>
      <c r="L23" s="155"/>
      <c r="M23" s="155"/>
      <c r="N23" s="155"/>
      <c r="O23" s="155"/>
      <c r="P23" s="155"/>
      <c r="Q23" s="236" t="str">
        <f>_xlfn.IFNA(VLOOKUP(L23,'Reference data SID'!$D$2:$Q$673,14,FALSE),"")</f>
        <v/>
      </c>
      <c r="R23" s="236" t="str">
        <f>_xlfn.IFNA(VLOOKUP(Q23,'Reference data SID'!$C$3:$E$673,3,FALSE),"")</f>
        <v/>
      </c>
      <c r="S23" s="237" t="str">
        <f>_xlfn.IFNA(IF(R23=FALSE,Q23,IF(ISBLANK(M23),VLOOKUP(N23,'Reference data SID'!$N:$P,3,FALSE),VLOOKUP(M23,'Reference data SID'!$M:$P,4,FALSE))),"")</f>
        <v/>
      </c>
      <c r="T23" s="238" t="str">
        <f>_xlfn.IFNA(VLOOKUP(S23,'Reference data SID'!L:M,2,FALSE),"")</f>
        <v/>
      </c>
      <c r="U23" s="238" t="str">
        <f>_xlfn.IFNA(VLOOKUP(S23,'Reference data SID'!L:N,3,FALSE),"")</f>
        <v/>
      </c>
      <c r="V23" s="238" t="str">
        <f>IF(LEN(S23)&gt;0,
_xlfn.IFNA(IF(AND(AG23=TRUE,LEN(CONCATENATE(N23,M23=0))),VLOOKUP(S23,'Reference data SID'!C:D,2,FALSE),
VLOOKUP(S23,'Reference data SID'!L:O,4,FALSE)),VLOOKUP(S23,'Reference data SID'!L:O,4,FALSE)),"")</f>
        <v/>
      </c>
      <c r="W23" s="155"/>
      <c r="X23" s="155"/>
      <c r="Y23" s="155"/>
      <c r="Z23" s="155"/>
      <c r="AA23" s="155"/>
      <c r="AB23" s="155"/>
      <c r="AC23" s="239" t="str">
        <f t="shared" si="0"/>
        <v>not ok</v>
      </c>
      <c r="AD23" s="239" t="str">
        <f t="shared" si="1"/>
        <v>not ok</v>
      </c>
      <c r="AE23" s="239" t="str">
        <f t="shared" si="2"/>
        <v>ok</v>
      </c>
      <c r="AF23" s="239" t="str">
        <f t="shared" si="3"/>
        <v/>
      </c>
      <c r="AG23" s="239" t="str">
        <f>_xlfn.IFNA(VLOOKUP(L23,'Reference data SID'!D:E,2,FALSE),"")</f>
        <v/>
      </c>
      <c r="AH23" s="239" t="str">
        <f t="shared" si="4"/>
        <v>_EC</v>
      </c>
      <c r="AI23" s="239" t="str">
        <f t="shared" si="5"/>
        <v>_CAS</v>
      </c>
    </row>
    <row r="24" spans="1:35" s="240" customFormat="1" x14ac:dyDescent="0.25">
      <c r="A24" s="155"/>
      <c r="B24" s="155"/>
      <c r="C24" s="155"/>
      <c r="D24" s="235"/>
      <c r="E24" s="155"/>
      <c r="F24" s="155"/>
      <c r="G24" s="155"/>
      <c r="H24" s="155"/>
      <c r="I24" s="155"/>
      <c r="J24" s="155"/>
      <c r="K24" s="155"/>
      <c r="L24" s="155"/>
      <c r="M24" s="155"/>
      <c r="N24" s="155"/>
      <c r="O24" s="155"/>
      <c r="P24" s="155"/>
      <c r="Q24" s="236" t="str">
        <f>_xlfn.IFNA(VLOOKUP(L24,'Reference data SID'!$D$2:$Q$673,14,FALSE),"")</f>
        <v/>
      </c>
      <c r="R24" s="236" t="str">
        <f>_xlfn.IFNA(VLOOKUP(Q24,'Reference data SID'!$C$3:$E$673,3,FALSE),"")</f>
        <v/>
      </c>
      <c r="S24" s="237" t="str">
        <f>_xlfn.IFNA(IF(R24=FALSE,Q24,IF(ISBLANK(M24),VLOOKUP(N24,'Reference data SID'!$N:$P,3,FALSE),VLOOKUP(M24,'Reference data SID'!$M:$P,4,FALSE))),"")</f>
        <v/>
      </c>
      <c r="T24" s="238" t="str">
        <f>_xlfn.IFNA(VLOOKUP(S24,'Reference data SID'!L:M,2,FALSE),"")</f>
        <v/>
      </c>
      <c r="U24" s="238" t="str">
        <f>_xlfn.IFNA(VLOOKUP(S24,'Reference data SID'!L:N,3,FALSE),"")</f>
        <v/>
      </c>
      <c r="V24" s="238" t="str">
        <f>IF(LEN(S24)&gt;0,
_xlfn.IFNA(IF(AND(AG24=TRUE,LEN(CONCATENATE(N24,M24=0))),VLOOKUP(S24,'Reference data SID'!C:D,2,FALSE),
VLOOKUP(S24,'Reference data SID'!L:O,4,FALSE)),VLOOKUP(S24,'Reference data SID'!L:O,4,FALSE)),"")</f>
        <v/>
      </c>
      <c r="W24" s="155"/>
      <c r="X24" s="155"/>
      <c r="Y24" s="155"/>
      <c r="Z24" s="155"/>
      <c r="AA24" s="155"/>
      <c r="AB24" s="155"/>
      <c r="AC24" s="239" t="str">
        <f t="shared" si="0"/>
        <v>not ok</v>
      </c>
      <c r="AD24" s="239" t="str">
        <f t="shared" si="1"/>
        <v>not ok</v>
      </c>
      <c r="AE24" s="239" t="str">
        <f t="shared" si="2"/>
        <v>ok</v>
      </c>
      <c r="AF24" s="239" t="str">
        <f t="shared" si="3"/>
        <v/>
      </c>
      <c r="AG24" s="239" t="str">
        <f>_xlfn.IFNA(VLOOKUP(L24,'Reference data SID'!D:E,2,FALSE),"")</f>
        <v/>
      </c>
      <c r="AH24" s="239" t="str">
        <f t="shared" si="4"/>
        <v>_EC</v>
      </c>
      <c r="AI24" s="239" t="str">
        <f t="shared" si="5"/>
        <v>_CAS</v>
      </c>
    </row>
    <row r="25" spans="1:35" s="240" customFormat="1" x14ac:dyDescent="0.25">
      <c r="A25" s="155"/>
      <c r="B25" s="155"/>
      <c r="C25" s="155"/>
      <c r="D25" s="235"/>
      <c r="E25" s="155"/>
      <c r="F25" s="155"/>
      <c r="G25" s="155"/>
      <c r="H25" s="155"/>
      <c r="I25" s="155"/>
      <c r="J25" s="155"/>
      <c r="K25" s="155"/>
      <c r="L25" s="155"/>
      <c r="M25" s="155"/>
      <c r="N25" s="155"/>
      <c r="O25" s="155"/>
      <c r="P25" s="155"/>
      <c r="Q25" s="236" t="str">
        <f>_xlfn.IFNA(VLOOKUP(L25,'Reference data SID'!$D$2:$Q$673,14,FALSE),"")</f>
        <v/>
      </c>
      <c r="R25" s="236" t="str">
        <f>_xlfn.IFNA(VLOOKUP(Q25,'Reference data SID'!$C$3:$E$673,3,FALSE),"")</f>
        <v/>
      </c>
      <c r="S25" s="237" t="str">
        <f>_xlfn.IFNA(IF(R25=FALSE,Q25,IF(ISBLANK(M25),VLOOKUP(N25,'Reference data SID'!$N:$P,3,FALSE),VLOOKUP(M25,'Reference data SID'!$M:$P,4,FALSE))),"")</f>
        <v/>
      </c>
      <c r="T25" s="238" t="str">
        <f>_xlfn.IFNA(VLOOKUP(S25,'Reference data SID'!L:M,2,FALSE),"")</f>
        <v/>
      </c>
      <c r="U25" s="238" t="str">
        <f>_xlfn.IFNA(VLOOKUP(S25,'Reference data SID'!L:N,3,FALSE),"")</f>
        <v/>
      </c>
      <c r="V25" s="238" t="str">
        <f>IF(LEN(S25)&gt;0,
_xlfn.IFNA(IF(AND(AG25=TRUE,LEN(CONCATENATE(N25,M25=0))),VLOOKUP(S25,'Reference data SID'!C:D,2,FALSE),
VLOOKUP(S25,'Reference data SID'!L:O,4,FALSE)),VLOOKUP(S25,'Reference data SID'!L:O,4,FALSE)),"")</f>
        <v/>
      </c>
      <c r="W25" s="155"/>
      <c r="X25" s="155"/>
      <c r="Y25" s="155"/>
      <c r="Z25" s="155"/>
      <c r="AA25" s="155"/>
      <c r="AB25" s="155"/>
      <c r="AC25" s="239" t="str">
        <f t="shared" si="0"/>
        <v>not ok</v>
      </c>
      <c r="AD25" s="239" t="str">
        <f t="shared" si="1"/>
        <v>not ok</v>
      </c>
      <c r="AE25" s="239" t="str">
        <f t="shared" si="2"/>
        <v>ok</v>
      </c>
      <c r="AF25" s="239" t="str">
        <f t="shared" si="3"/>
        <v/>
      </c>
      <c r="AG25" s="239" t="str">
        <f>_xlfn.IFNA(VLOOKUP(L25,'Reference data SID'!D:E,2,FALSE),"")</f>
        <v/>
      </c>
      <c r="AH25" s="239" t="str">
        <f t="shared" si="4"/>
        <v>_EC</v>
      </c>
      <c r="AI25" s="239" t="str">
        <f t="shared" si="5"/>
        <v>_CAS</v>
      </c>
    </row>
    <row r="26" spans="1:35" s="240" customFormat="1" x14ac:dyDescent="0.25">
      <c r="A26" s="155"/>
      <c r="B26" s="155"/>
      <c r="C26" s="155"/>
      <c r="D26" s="235"/>
      <c r="E26" s="155"/>
      <c r="F26" s="155"/>
      <c r="G26" s="155"/>
      <c r="H26" s="155"/>
      <c r="I26" s="155"/>
      <c r="J26" s="155"/>
      <c r="K26" s="155"/>
      <c r="L26" s="155"/>
      <c r="M26" s="155"/>
      <c r="N26" s="155"/>
      <c r="O26" s="155"/>
      <c r="P26" s="155"/>
      <c r="Q26" s="236" t="str">
        <f>_xlfn.IFNA(VLOOKUP(L26,'Reference data SID'!$D$2:$Q$673,14,FALSE),"")</f>
        <v/>
      </c>
      <c r="R26" s="236" t="str">
        <f>_xlfn.IFNA(VLOOKUP(Q26,'Reference data SID'!$C$3:$E$673,3,FALSE),"")</f>
        <v/>
      </c>
      <c r="S26" s="237" t="str">
        <f>_xlfn.IFNA(IF(R26=FALSE,Q26,IF(ISBLANK(M26),VLOOKUP(N26,'Reference data SID'!$N:$P,3,FALSE),VLOOKUP(M26,'Reference data SID'!$M:$P,4,FALSE))),"")</f>
        <v/>
      </c>
      <c r="T26" s="238" t="str">
        <f>_xlfn.IFNA(VLOOKUP(S26,'Reference data SID'!L:M,2,FALSE),"")</f>
        <v/>
      </c>
      <c r="U26" s="238" t="str">
        <f>_xlfn.IFNA(VLOOKUP(S26,'Reference data SID'!L:N,3,FALSE),"")</f>
        <v/>
      </c>
      <c r="V26" s="238" t="str">
        <f>IF(LEN(S26)&gt;0,
_xlfn.IFNA(IF(AND(AG26=TRUE,LEN(CONCATENATE(N26,M26=0))),VLOOKUP(S26,'Reference data SID'!C:D,2,FALSE),
VLOOKUP(S26,'Reference data SID'!L:O,4,FALSE)),VLOOKUP(S26,'Reference data SID'!L:O,4,FALSE)),"")</f>
        <v/>
      </c>
      <c r="W26" s="155"/>
      <c r="X26" s="155"/>
      <c r="Y26" s="155"/>
      <c r="Z26" s="155"/>
      <c r="AA26" s="155"/>
      <c r="AB26" s="155"/>
      <c r="AC26" s="239" t="str">
        <f t="shared" si="0"/>
        <v>not ok</v>
      </c>
      <c r="AD26" s="239" t="str">
        <f t="shared" si="1"/>
        <v>not ok</v>
      </c>
      <c r="AE26" s="239" t="str">
        <f t="shared" si="2"/>
        <v>ok</v>
      </c>
      <c r="AF26" s="239" t="str">
        <f t="shared" si="3"/>
        <v/>
      </c>
      <c r="AG26" s="239" t="str">
        <f>_xlfn.IFNA(VLOOKUP(L26,'Reference data SID'!D:E,2,FALSE),"")</f>
        <v/>
      </c>
      <c r="AH26" s="239" t="str">
        <f t="shared" si="4"/>
        <v>_EC</v>
      </c>
      <c r="AI26" s="239" t="str">
        <f t="shared" si="5"/>
        <v>_CAS</v>
      </c>
    </row>
    <row r="27" spans="1:35" s="240" customFormat="1" x14ac:dyDescent="0.25">
      <c r="A27" s="155"/>
      <c r="B27" s="155"/>
      <c r="C27" s="155"/>
      <c r="D27" s="235"/>
      <c r="E27" s="155"/>
      <c r="F27" s="155"/>
      <c r="G27" s="155"/>
      <c r="H27" s="155"/>
      <c r="I27" s="155"/>
      <c r="J27" s="155"/>
      <c r="K27" s="155"/>
      <c r="L27" s="155"/>
      <c r="M27" s="155"/>
      <c r="N27" s="155"/>
      <c r="O27" s="155"/>
      <c r="P27" s="155"/>
      <c r="Q27" s="236" t="str">
        <f>_xlfn.IFNA(VLOOKUP(L27,'Reference data SID'!$D$2:$Q$673,14,FALSE),"")</f>
        <v/>
      </c>
      <c r="R27" s="236" t="str">
        <f>_xlfn.IFNA(VLOOKUP(Q27,'Reference data SID'!$C$3:$E$673,3,FALSE),"")</f>
        <v/>
      </c>
      <c r="S27" s="237" t="str">
        <f>_xlfn.IFNA(IF(R27=FALSE,Q27,IF(ISBLANK(M27),VLOOKUP(N27,'Reference data SID'!$N:$P,3,FALSE),VLOOKUP(M27,'Reference data SID'!$M:$P,4,FALSE))),"")</f>
        <v/>
      </c>
      <c r="T27" s="238" t="str">
        <f>_xlfn.IFNA(VLOOKUP(S27,'Reference data SID'!L:M,2,FALSE),"")</f>
        <v/>
      </c>
      <c r="U27" s="238" t="str">
        <f>_xlfn.IFNA(VLOOKUP(S27,'Reference data SID'!L:N,3,FALSE),"")</f>
        <v/>
      </c>
      <c r="V27" s="238" t="str">
        <f>IF(LEN(S27)&gt;0,
_xlfn.IFNA(IF(AND(AG27=TRUE,LEN(CONCATENATE(N27,M27=0))),VLOOKUP(S27,'Reference data SID'!C:D,2,FALSE),
VLOOKUP(S27,'Reference data SID'!L:O,4,FALSE)),VLOOKUP(S27,'Reference data SID'!L:O,4,FALSE)),"")</f>
        <v/>
      </c>
      <c r="W27" s="155"/>
      <c r="X27" s="155"/>
      <c r="Y27" s="155"/>
      <c r="Z27" s="155"/>
      <c r="AA27" s="155"/>
      <c r="AB27" s="155"/>
      <c r="AC27" s="239" t="str">
        <f t="shared" si="0"/>
        <v>not ok</v>
      </c>
      <c r="AD27" s="239" t="str">
        <f t="shared" si="1"/>
        <v>not ok</v>
      </c>
      <c r="AE27" s="239" t="str">
        <f t="shared" si="2"/>
        <v>ok</v>
      </c>
      <c r="AF27" s="239" t="str">
        <f t="shared" si="3"/>
        <v/>
      </c>
      <c r="AG27" s="239" t="str">
        <f>_xlfn.IFNA(VLOOKUP(L27,'Reference data SID'!D:E,2,FALSE),"")</f>
        <v/>
      </c>
      <c r="AH27" s="239" t="str">
        <f t="shared" si="4"/>
        <v>_EC</v>
      </c>
      <c r="AI27" s="239" t="str">
        <f t="shared" si="5"/>
        <v>_CAS</v>
      </c>
    </row>
    <row r="28" spans="1:35" s="240" customFormat="1" x14ac:dyDescent="0.25">
      <c r="A28" s="155"/>
      <c r="B28" s="155"/>
      <c r="C28" s="155"/>
      <c r="D28" s="235"/>
      <c r="E28" s="155"/>
      <c r="F28" s="155"/>
      <c r="G28" s="155"/>
      <c r="H28" s="155"/>
      <c r="I28" s="155"/>
      <c r="J28" s="155"/>
      <c r="K28" s="155"/>
      <c r="L28" s="155"/>
      <c r="M28" s="155"/>
      <c r="N28" s="155"/>
      <c r="O28" s="155"/>
      <c r="P28" s="155"/>
      <c r="Q28" s="236" t="str">
        <f>_xlfn.IFNA(VLOOKUP(L28,'Reference data SID'!$D$2:$Q$673,14,FALSE),"")</f>
        <v/>
      </c>
      <c r="R28" s="236" t="str">
        <f>_xlfn.IFNA(VLOOKUP(Q28,'Reference data SID'!$C$3:$E$673,3,FALSE),"")</f>
        <v/>
      </c>
      <c r="S28" s="237" t="str">
        <f>_xlfn.IFNA(IF(R28=FALSE,Q28,IF(ISBLANK(M28),VLOOKUP(N28,'Reference data SID'!$N:$P,3,FALSE),VLOOKUP(M28,'Reference data SID'!$M:$P,4,FALSE))),"")</f>
        <v/>
      </c>
      <c r="T28" s="238" t="str">
        <f>_xlfn.IFNA(VLOOKUP(S28,'Reference data SID'!L:M,2,FALSE),"")</f>
        <v/>
      </c>
      <c r="U28" s="238" t="str">
        <f>_xlfn.IFNA(VLOOKUP(S28,'Reference data SID'!L:N,3,FALSE),"")</f>
        <v/>
      </c>
      <c r="V28" s="238" t="str">
        <f>IF(LEN(S28)&gt;0,
_xlfn.IFNA(IF(AND(AG28=TRUE,LEN(CONCATENATE(N28,M28=0))),VLOOKUP(S28,'Reference data SID'!C:D,2,FALSE),
VLOOKUP(S28,'Reference data SID'!L:O,4,FALSE)),VLOOKUP(S28,'Reference data SID'!L:O,4,FALSE)),"")</f>
        <v/>
      </c>
      <c r="W28" s="155"/>
      <c r="X28" s="155"/>
      <c r="Y28" s="155"/>
      <c r="Z28" s="155"/>
      <c r="AA28" s="155"/>
      <c r="AB28" s="155"/>
      <c r="AC28" s="239" t="str">
        <f t="shared" si="0"/>
        <v>not ok</v>
      </c>
      <c r="AD28" s="239" t="str">
        <f t="shared" si="1"/>
        <v>not ok</v>
      </c>
      <c r="AE28" s="239" t="str">
        <f t="shared" si="2"/>
        <v>ok</v>
      </c>
      <c r="AF28" s="239" t="str">
        <f t="shared" si="3"/>
        <v/>
      </c>
      <c r="AG28" s="239" t="str">
        <f>_xlfn.IFNA(VLOOKUP(L28,'Reference data SID'!D:E,2,FALSE),"")</f>
        <v/>
      </c>
      <c r="AH28" s="239" t="str">
        <f t="shared" si="4"/>
        <v>_EC</v>
      </c>
      <c r="AI28" s="239" t="str">
        <f t="shared" si="5"/>
        <v>_CAS</v>
      </c>
    </row>
    <row r="29" spans="1:35" s="240" customFormat="1" x14ac:dyDescent="0.25">
      <c r="A29" s="155"/>
      <c r="B29" s="155"/>
      <c r="C29" s="155"/>
      <c r="D29" s="235"/>
      <c r="E29" s="155"/>
      <c r="F29" s="155"/>
      <c r="G29" s="155"/>
      <c r="H29" s="155"/>
      <c r="I29" s="155"/>
      <c r="J29" s="155"/>
      <c r="K29" s="155"/>
      <c r="L29" s="155"/>
      <c r="M29" s="155"/>
      <c r="N29" s="155"/>
      <c r="O29" s="155"/>
      <c r="P29" s="155"/>
      <c r="Q29" s="236" t="str">
        <f>_xlfn.IFNA(VLOOKUP(L29,'Reference data SID'!$D$2:$Q$673,14,FALSE),"")</f>
        <v/>
      </c>
      <c r="R29" s="236" t="str">
        <f>_xlfn.IFNA(VLOOKUP(Q29,'Reference data SID'!$C$3:$E$673,3,FALSE),"")</f>
        <v/>
      </c>
      <c r="S29" s="237" t="str">
        <f>_xlfn.IFNA(IF(R29=FALSE,Q29,IF(ISBLANK(M29),VLOOKUP(N29,'Reference data SID'!$N:$P,3,FALSE),VLOOKUP(M29,'Reference data SID'!$M:$P,4,FALSE))),"")</f>
        <v/>
      </c>
      <c r="T29" s="238" t="str">
        <f>_xlfn.IFNA(VLOOKUP(S29,'Reference data SID'!L:M,2,FALSE),"")</f>
        <v/>
      </c>
      <c r="U29" s="238" t="str">
        <f>_xlfn.IFNA(VLOOKUP(S29,'Reference data SID'!L:N,3,FALSE),"")</f>
        <v/>
      </c>
      <c r="V29" s="238" t="str">
        <f>IF(LEN(S29)&gt;0,
_xlfn.IFNA(IF(AND(AG29=TRUE,LEN(CONCATENATE(N29,M29=0))),VLOOKUP(S29,'Reference data SID'!C:D,2,FALSE),
VLOOKUP(S29,'Reference data SID'!L:O,4,FALSE)),VLOOKUP(S29,'Reference data SID'!L:O,4,FALSE)),"")</f>
        <v/>
      </c>
      <c r="W29" s="155"/>
      <c r="X29" s="155"/>
      <c r="Y29" s="155"/>
      <c r="Z29" s="155"/>
      <c r="AA29" s="155"/>
      <c r="AB29" s="155"/>
      <c r="AC29" s="239" t="str">
        <f t="shared" si="0"/>
        <v>not ok</v>
      </c>
      <c r="AD29" s="239" t="str">
        <f t="shared" si="1"/>
        <v>not ok</v>
      </c>
      <c r="AE29" s="239" t="str">
        <f t="shared" si="2"/>
        <v>ok</v>
      </c>
      <c r="AF29" s="239" t="str">
        <f t="shared" si="3"/>
        <v/>
      </c>
      <c r="AG29" s="239" t="str">
        <f>_xlfn.IFNA(VLOOKUP(L29,'Reference data SID'!D:E,2,FALSE),"")</f>
        <v/>
      </c>
      <c r="AH29" s="239" t="str">
        <f t="shared" si="4"/>
        <v>_EC</v>
      </c>
      <c r="AI29" s="239" t="str">
        <f t="shared" si="5"/>
        <v>_CAS</v>
      </c>
    </row>
    <row r="30" spans="1:35" s="240" customFormat="1" x14ac:dyDescent="0.25">
      <c r="A30" s="155"/>
      <c r="B30" s="155"/>
      <c r="C30" s="155"/>
      <c r="D30" s="235"/>
      <c r="E30" s="155"/>
      <c r="F30" s="155"/>
      <c r="G30" s="155"/>
      <c r="H30" s="155"/>
      <c r="I30" s="155"/>
      <c r="J30" s="155"/>
      <c r="K30" s="155"/>
      <c r="L30" s="155"/>
      <c r="M30" s="155"/>
      <c r="N30" s="155"/>
      <c r="O30" s="155"/>
      <c r="P30" s="155"/>
      <c r="Q30" s="236" t="str">
        <f>_xlfn.IFNA(VLOOKUP(L30,'Reference data SID'!$D$2:$Q$673,14,FALSE),"")</f>
        <v/>
      </c>
      <c r="R30" s="236" t="str">
        <f>_xlfn.IFNA(VLOOKUP(Q30,'Reference data SID'!$C$3:$E$673,3,FALSE),"")</f>
        <v/>
      </c>
      <c r="S30" s="237" t="str">
        <f>_xlfn.IFNA(IF(R30=FALSE,Q30,IF(ISBLANK(M30),VLOOKUP(N30,'Reference data SID'!$N:$P,3,FALSE),VLOOKUP(M30,'Reference data SID'!$M:$P,4,FALSE))),"")</f>
        <v/>
      </c>
      <c r="T30" s="238" t="str">
        <f>_xlfn.IFNA(VLOOKUP(S30,'Reference data SID'!L:M,2,FALSE),"")</f>
        <v/>
      </c>
      <c r="U30" s="238" t="str">
        <f>_xlfn.IFNA(VLOOKUP(S30,'Reference data SID'!L:N,3,FALSE),"")</f>
        <v/>
      </c>
      <c r="V30" s="238" t="str">
        <f>IF(LEN(S30)&gt;0,
_xlfn.IFNA(IF(AND(AG30=TRUE,LEN(CONCATENATE(N30,M30=0))),VLOOKUP(S30,'Reference data SID'!C:D,2,FALSE),
VLOOKUP(S30,'Reference data SID'!L:O,4,FALSE)),VLOOKUP(S30,'Reference data SID'!L:O,4,FALSE)),"")</f>
        <v/>
      </c>
      <c r="W30" s="155"/>
      <c r="X30" s="155"/>
      <c r="Y30" s="155"/>
      <c r="Z30" s="155"/>
      <c r="AA30" s="155"/>
      <c r="AB30" s="155"/>
      <c r="AC30" s="239" t="str">
        <f t="shared" si="0"/>
        <v>not ok</v>
      </c>
      <c r="AD30" s="239" t="str">
        <f t="shared" si="1"/>
        <v>not ok</v>
      </c>
      <c r="AE30" s="239" t="str">
        <f t="shared" si="2"/>
        <v>ok</v>
      </c>
      <c r="AF30" s="239" t="str">
        <f t="shared" si="3"/>
        <v/>
      </c>
      <c r="AG30" s="239" t="str">
        <f>_xlfn.IFNA(VLOOKUP(L30,'Reference data SID'!D:E,2,FALSE),"")</f>
        <v/>
      </c>
      <c r="AH30" s="239" t="str">
        <f t="shared" si="4"/>
        <v>_EC</v>
      </c>
      <c r="AI30" s="239" t="str">
        <f t="shared" si="5"/>
        <v>_CAS</v>
      </c>
    </row>
    <row r="31" spans="1:35" s="240" customFormat="1" x14ac:dyDescent="0.25">
      <c r="A31" s="155"/>
      <c r="B31" s="155"/>
      <c r="C31" s="155"/>
      <c r="D31" s="235"/>
      <c r="E31" s="155"/>
      <c r="F31" s="155"/>
      <c r="G31" s="155"/>
      <c r="H31" s="155"/>
      <c r="I31" s="155"/>
      <c r="J31" s="155"/>
      <c r="K31" s="155"/>
      <c r="L31" s="155"/>
      <c r="M31" s="155"/>
      <c r="N31" s="155"/>
      <c r="O31" s="155"/>
      <c r="P31" s="155"/>
      <c r="Q31" s="236" t="str">
        <f>_xlfn.IFNA(VLOOKUP(L31,'Reference data SID'!$D$2:$Q$673,14,FALSE),"")</f>
        <v/>
      </c>
      <c r="R31" s="236" t="str">
        <f>_xlfn.IFNA(VLOOKUP(Q31,'Reference data SID'!$C$3:$E$673,3,FALSE),"")</f>
        <v/>
      </c>
      <c r="S31" s="237" t="str">
        <f>_xlfn.IFNA(IF(R31=FALSE,Q31,IF(ISBLANK(M31),VLOOKUP(N31,'Reference data SID'!$N:$P,3,FALSE),VLOOKUP(M31,'Reference data SID'!$M:$P,4,FALSE))),"")</f>
        <v/>
      </c>
      <c r="T31" s="238" t="str">
        <f>_xlfn.IFNA(VLOOKUP(S31,'Reference data SID'!L:M,2,FALSE),"")</f>
        <v/>
      </c>
      <c r="U31" s="238" t="str">
        <f>_xlfn.IFNA(VLOOKUP(S31,'Reference data SID'!L:N,3,FALSE),"")</f>
        <v/>
      </c>
      <c r="V31" s="238" t="str">
        <f>IF(LEN(S31)&gt;0,
_xlfn.IFNA(IF(AND(AG31=TRUE,LEN(CONCATENATE(N31,M31=0))),VLOOKUP(S31,'Reference data SID'!C:D,2,FALSE),
VLOOKUP(S31,'Reference data SID'!L:O,4,FALSE)),VLOOKUP(S31,'Reference data SID'!L:O,4,FALSE)),"")</f>
        <v/>
      </c>
      <c r="W31" s="155"/>
      <c r="X31" s="155"/>
      <c r="Y31" s="155"/>
      <c r="Z31" s="155"/>
      <c r="AA31" s="155"/>
      <c r="AB31" s="155"/>
      <c r="AC31" s="239" t="str">
        <f t="shared" si="0"/>
        <v>not ok</v>
      </c>
      <c r="AD31" s="239" t="str">
        <f t="shared" si="1"/>
        <v>not ok</v>
      </c>
      <c r="AE31" s="239" t="str">
        <f t="shared" si="2"/>
        <v>ok</v>
      </c>
      <c r="AF31" s="239" t="str">
        <f t="shared" si="3"/>
        <v/>
      </c>
      <c r="AG31" s="239" t="str">
        <f>_xlfn.IFNA(VLOOKUP(L31,'Reference data SID'!D:E,2,FALSE),"")</f>
        <v/>
      </c>
      <c r="AH31" s="239" t="str">
        <f t="shared" si="4"/>
        <v>_EC</v>
      </c>
      <c r="AI31" s="239" t="str">
        <f t="shared" si="5"/>
        <v>_CAS</v>
      </c>
    </row>
    <row r="32" spans="1:35" s="240" customFormat="1" x14ac:dyDescent="0.25">
      <c r="A32" s="155"/>
      <c r="B32" s="155"/>
      <c r="C32" s="155"/>
      <c r="D32" s="235"/>
      <c r="E32" s="155"/>
      <c r="F32" s="155"/>
      <c r="G32" s="155"/>
      <c r="H32" s="155"/>
      <c r="I32" s="155"/>
      <c r="J32" s="155"/>
      <c r="K32" s="155"/>
      <c r="L32" s="155"/>
      <c r="M32" s="155"/>
      <c r="N32" s="155"/>
      <c r="O32" s="155"/>
      <c r="P32" s="155"/>
      <c r="Q32" s="236" t="str">
        <f>_xlfn.IFNA(VLOOKUP(L32,'Reference data SID'!$D$2:$Q$673,14,FALSE),"")</f>
        <v/>
      </c>
      <c r="R32" s="236" t="str">
        <f>_xlfn.IFNA(VLOOKUP(Q32,'Reference data SID'!$C$3:$E$673,3,FALSE),"")</f>
        <v/>
      </c>
      <c r="S32" s="237" t="str">
        <f>_xlfn.IFNA(IF(R32=FALSE,Q32,IF(ISBLANK(M32),VLOOKUP(N32,'Reference data SID'!$N:$P,3,FALSE),VLOOKUP(M32,'Reference data SID'!$M:$P,4,FALSE))),"")</f>
        <v/>
      </c>
      <c r="T32" s="238" t="str">
        <f>_xlfn.IFNA(VLOOKUP(S32,'Reference data SID'!L:M,2,FALSE),"")</f>
        <v/>
      </c>
      <c r="U32" s="238" t="str">
        <f>_xlfn.IFNA(VLOOKUP(S32,'Reference data SID'!L:N,3,FALSE),"")</f>
        <v/>
      </c>
      <c r="V32" s="238" t="str">
        <f>IF(LEN(S32)&gt;0,
_xlfn.IFNA(IF(AND(AG32=TRUE,LEN(CONCATENATE(N32,M32=0))),VLOOKUP(S32,'Reference data SID'!C:D,2,FALSE),
VLOOKUP(S32,'Reference data SID'!L:O,4,FALSE)),VLOOKUP(S32,'Reference data SID'!L:O,4,FALSE)),"")</f>
        <v/>
      </c>
      <c r="W32" s="155"/>
      <c r="X32" s="155"/>
      <c r="Y32" s="155"/>
      <c r="Z32" s="155"/>
      <c r="AA32" s="155"/>
      <c r="AB32" s="155"/>
      <c r="AC32" s="239" t="str">
        <f t="shared" si="0"/>
        <v>not ok</v>
      </c>
      <c r="AD32" s="239" t="str">
        <f t="shared" si="1"/>
        <v>not ok</v>
      </c>
      <c r="AE32" s="239" t="str">
        <f t="shared" si="2"/>
        <v>ok</v>
      </c>
      <c r="AF32" s="239" t="str">
        <f t="shared" si="3"/>
        <v/>
      </c>
      <c r="AG32" s="239" t="str">
        <f>_xlfn.IFNA(VLOOKUP(L32,'Reference data SID'!D:E,2,FALSE),"")</f>
        <v/>
      </c>
      <c r="AH32" s="239" t="str">
        <f t="shared" si="4"/>
        <v>_EC</v>
      </c>
      <c r="AI32" s="239" t="str">
        <f t="shared" si="5"/>
        <v>_CAS</v>
      </c>
    </row>
    <row r="33" spans="1:35" s="240" customFormat="1" x14ac:dyDescent="0.25">
      <c r="A33" s="155"/>
      <c r="B33" s="155"/>
      <c r="C33" s="155"/>
      <c r="D33" s="235"/>
      <c r="E33" s="155"/>
      <c r="F33" s="155"/>
      <c r="G33" s="155"/>
      <c r="H33" s="155"/>
      <c r="I33" s="155"/>
      <c r="J33" s="155"/>
      <c r="K33" s="155"/>
      <c r="L33" s="155"/>
      <c r="M33" s="155"/>
      <c r="N33" s="155"/>
      <c r="O33" s="155"/>
      <c r="P33" s="155"/>
      <c r="Q33" s="236" t="str">
        <f>_xlfn.IFNA(VLOOKUP(L33,'Reference data SID'!$D$2:$Q$673,14,FALSE),"")</f>
        <v/>
      </c>
      <c r="R33" s="236" t="str">
        <f>_xlfn.IFNA(VLOOKUP(Q33,'Reference data SID'!$C$3:$E$673,3,FALSE),"")</f>
        <v/>
      </c>
      <c r="S33" s="237" t="str">
        <f>_xlfn.IFNA(IF(R33=FALSE,Q33,IF(ISBLANK(M33),VLOOKUP(N33,'Reference data SID'!$N:$P,3,FALSE),VLOOKUP(M33,'Reference data SID'!$M:$P,4,FALSE))),"")</f>
        <v/>
      </c>
      <c r="T33" s="238" t="str">
        <f>_xlfn.IFNA(VLOOKUP(S33,'Reference data SID'!L:M,2,FALSE),"")</f>
        <v/>
      </c>
      <c r="U33" s="238" t="str">
        <f>_xlfn.IFNA(VLOOKUP(S33,'Reference data SID'!L:N,3,FALSE),"")</f>
        <v/>
      </c>
      <c r="V33" s="238" t="str">
        <f>IF(LEN(S33)&gt;0,
_xlfn.IFNA(IF(AND(AG33=TRUE,LEN(CONCATENATE(N33,M33=0))),VLOOKUP(S33,'Reference data SID'!C:D,2,FALSE),
VLOOKUP(S33,'Reference data SID'!L:O,4,FALSE)),VLOOKUP(S33,'Reference data SID'!L:O,4,FALSE)),"")</f>
        <v/>
      </c>
      <c r="W33" s="155"/>
      <c r="X33" s="155"/>
      <c r="Y33" s="155"/>
      <c r="Z33" s="155"/>
      <c r="AA33" s="155"/>
      <c r="AB33" s="155"/>
      <c r="AC33" s="239" t="str">
        <f t="shared" si="0"/>
        <v>not ok</v>
      </c>
      <c r="AD33" s="239" t="str">
        <f t="shared" si="1"/>
        <v>not ok</v>
      </c>
      <c r="AE33" s="239" t="str">
        <f t="shared" si="2"/>
        <v>ok</v>
      </c>
      <c r="AF33" s="239" t="str">
        <f t="shared" si="3"/>
        <v/>
      </c>
      <c r="AG33" s="239" t="str">
        <f>_xlfn.IFNA(VLOOKUP(L33,'Reference data SID'!D:E,2,FALSE),"")</f>
        <v/>
      </c>
      <c r="AH33" s="239" t="str">
        <f t="shared" si="4"/>
        <v>_EC</v>
      </c>
      <c r="AI33" s="239" t="str">
        <f t="shared" si="5"/>
        <v>_CAS</v>
      </c>
    </row>
    <row r="34" spans="1:35" s="240" customFormat="1" x14ac:dyDescent="0.25">
      <c r="A34" s="155"/>
      <c r="B34" s="155"/>
      <c r="C34" s="155"/>
      <c r="D34" s="235"/>
      <c r="E34" s="155"/>
      <c r="F34" s="155"/>
      <c r="G34" s="155"/>
      <c r="H34" s="155"/>
      <c r="I34" s="155"/>
      <c r="J34" s="155"/>
      <c r="K34" s="155"/>
      <c r="L34" s="155"/>
      <c r="M34" s="155"/>
      <c r="N34" s="155"/>
      <c r="O34" s="155"/>
      <c r="P34" s="155"/>
      <c r="Q34" s="236" t="str">
        <f>_xlfn.IFNA(VLOOKUP(L34,'Reference data SID'!$D$2:$Q$673,14,FALSE),"")</f>
        <v/>
      </c>
      <c r="R34" s="236" t="str">
        <f>_xlfn.IFNA(VLOOKUP(Q34,'Reference data SID'!$C$3:$E$673,3,FALSE),"")</f>
        <v/>
      </c>
      <c r="S34" s="237" t="str">
        <f>_xlfn.IFNA(IF(R34=FALSE,Q34,IF(ISBLANK(M34),VLOOKUP(N34,'Reference data SID'!$N:$P,3,FALSE),VLOOKUP(M34,'Reference data SID'!$M:$P,4,FALSE))),"")</f>
        <v/>
      </c>
      <c r="T34" s="238" t="str">
        <f>_xlfn.IFNA(VLOOKUP(S34,'Reference data SID'!L:M,2,FALSE),"")</f>
        <v/>
      </c>
      <c r="U34" s="238" t="str">
        <f>_xlfn.IFNA(VLOOKUP(S34,'Reference data SID'!L:N,3,FALSE),"")</f>
        <v/>
      </c>
      <c r="V34" s="238" t="str">
        <f>IF(LEN(S34)&gt;0,
_xlfn.IFNA(IF(AND(AG34=TRUE,LEN(CONCATENATE(N34,M34=0))),VLOOKUP(S34,'Reference data SID'!C:D,2,FALSE),
VLOOKUP(S34,'Reference data SID'!L:O,4,FALSE)),VLOOKUP(S34,'Reference data SID'!L:O,4,FALSE)),"")</f>
        <v/>
      </c>
      <c r="W34" s="155"/>
      <c r="X34" s="155"/>
      <c r="Y34" s="155"/>
      <c r="Z34" s="155"/>
      <c r="AA34" s="155"/>
      <c r="AB34" s="155"/>
      <c r="AC34" s="239" t="str">
        <f t="shared" si="0"/>
        <v>not ok</v>
      </c>
      <c r="AD34" s="239" t="str">
        <f t="shared" si="1"/>
        <v>not ok</v>
      </c>
      <c r="AE34" s="239" t="str">
        <f t="shared" si="2"/>
        <v>ok</v>
      </c>
      <c r="AF34" s="239" t="str">
        <f t="shared" si="3"/>
        <v/>
      </c>
      <c r="AG34" s="239" t="str">
        <f>_xlfn.IFNA(VLOOKUP(L34,'Reference data SID'!D:E,2,FALSE),"")</f>
        <v/>
      </c>
      <c r="AH34" s="239" t="str">
        <f t="shared" si="4"/>
        <v>_EC</v>
      </c>
      <c r="AI34" s="239" t="str">
        <f t="shared" si="5"/>
        <v>_CAS</v>
      </c>
    </row>
    <row r="35" spans="1:35" s="240" customFormat="1" x14ac:dyDescent="0.25">
      <c r="A35" s="155"/>
      <c r="B35" s="155"/>
      <c r="C35" s="155"/>
      <c r="D35" s="235"/>
      <c r="E35" s="155"/>
      <c r="F35" s="155"/>
      <c r="G35" s="155"/>
      <c r="H35" s="155"/>
      <c r="I35" s="155"/>
      <c r="J35" s="155"/>
      <c r="K35" s="155"/>
      <c r="L35" s="155"/>
      <c r="M35" s="155"/>
      <c r="N35" s="155"/>
      <c r="O35" s="155"/>
      <c r="P35" s="155"/>
      <c r="Q35" s="236" t="str">
        <f>_xlfn.IFNA(VLOOKUP(L35,'Reference data SID'!$D$2:$Q$673,14,FALSE),"")</f>
        <v/>
      </c>
      <c r="R35" s="236" t="str">
        <f>_xlfn.IFNA(VLOOKUP(Q35,'Reference data SID'!$C$3:$E$673,3,FALSE),"")</f>
        <v/>
      </c>
      <c r="S35" s="237" t="str">
        <f>_xlfn.IFNA(IF(R35=FALSE,Q35,IF(ISBLANK(M35),VLOOKUP(N35,'Reference data SID'!$N:$P,3,FALSE),VLOOKUP(M35,'Reference data SID'!$M:$P,4,FALSE))),"")</f>
        <v/>
      </c>
      <c r="T35" s="238" t="str">
        <f>_xlfn.IFNA(VLOOKUP(S35,'Reference data SID'!L:M,2,FALSE),"")</f>
        <v/>
      </c>
      <c r="U35" s="238" t="str">
        <f>_xlfn.IFNA(VLOOKUP(S35,'Reference data SID'!L:N,3,FALSE),"")</f>
        <v/>
      </c>
      <c r="V35" s="238" t="str">
        <f>IF(LEN(S35)&gt;0,
_xlfn.IFNA(IF(AND(AG35=TRUE,LEN(CONCATENATE(N35,M35=0))),VLOOKUP(S35,'Reference data SID'!C:D,2,FALSE),
VLOOKUP(S35,'Reference data SID'!L:O,4,FALSE)),VLOOKUP(S35,'Reference data SID'!L:O,4,FALSE)),"")</f>
        <v/>
      </c>
      <c r="W35" s="155"/>
      <c r="X35" s="155"/>
      <c r="Y35" s="155"/>
      <c r="Z35" s="155"/>
      <c r="AA35" s="155"/>
      <c r="AB35" s="155"/>
      <c r="AC35" s="239" t="str">
        <f t="shared" si="0"/>
        <v>not ok</v>
      </c>
      <c r="AD35" s="239" t="str">
        <f t="shared" si="1"/>
        <v>not ok</v>
      </c>
      <c r="AE35" s="239" t="str">
        <f t="shared" si="2"/>
        <v>ok</v>
      </c>
      <c r="AF35" s="239" t="str">
        <f t="shared" si="3"/>
        <v/>
      </c>
      <c r="AG35" s="239" t="str">
        <f>_xlfn.IFNA(VLOOKUP(L35,'Reference data SID'!D:E,2,FALSE),"")</f>
        <v/>
      </c>
      <c r="AH35" s="239" t="str">
        <f t="shared" si="4"/>
        <v>_EC</v>
      </c>
      <c r="AI35" s="239" t="str">
        <f t="shared" si="5"/>
        <v>_CAS</v>
      </c>
    </row>
    <row r="36" spans="1:35" s="240" customFormat="1" x14ac:dyDescent="0.25">
      <c r="A36" s="155"/>
      <c r="B36" s="155"/>
      <c r="C36" s="155"/>
      <c r="D36" s="235"/>
      <c r="E36" s="155"/>
      <c r="F36" s="155"/>
      <c r="G36" s="155"/>
      <c r="H36" s="155"/>
      <c r="I36" s="155"/>
      <c r="J36" s="155"/>
      <c r="K36" s="155"/>
      <c r="L36" s="155"/>
      <c r="M36" s="155"/>
      <c r="N36" s="155"/>
      <c r="O36" s="155"/>
      <c r="P36" s="155"/>
      <c r="Q36" s="236" t="str">
        <f>_xlfn.IFNA(VLOOKUP(L36,'Reference data SID'!$D$2:$Q$673,14,FALSE),"")</f>
        <v/>
      </c>
      <c r="R36" s="236" t="str">
        <f>_xlfn.IFNA(VLOOKUP(Q36,'Reference data SID'!$C$3:$E$673,3,FALSE),"")</f>
        <v/>
      </c>
      <c r="S36" s="237" t="str">
        <f>_xlfn.IFNA(IF(R36=FALSE,Q36,IF(ISBLANK(M36),VLOOKUP(N36,'Reference data SID'!$N:$P,3,FALSE),VLOOKUP(M36,'Reference data SID'!$M:$P,4,FALSE))),"")</f>
        <v/>
      </c>
      <c r="T36" s="238" t="str">
        <f>_xlfn.IFNA(VLOOKUP(S36,'Reference data SID'!L:M,2,FALSE),"")</f>
        <v/>
      </c>
      <c r="U36" s="238" t="str">
        <f>_xlfn.IFNA(VLOOKUP(S36,'Reference data SID'!L:N,3,FALSE),"")</f>
        <v/>
      </c>
      <c r="V36" s="238" t="str">
        <f>IF(LEN(S36)&gt;0,
_xlfn.IFNA(IF(AND(AG36=TRUE,LEN(CONCATENATE(N36,M36=0))),VLOOKUP(S36,'Reference data SID'!C:D,2,FALSE),
VLOOKUP(S36,'Reference data SID'!L:O,4,FALSE)),VLOOKUP(S36,'Reference data SID'!L:O,4,FALSE)),"")</f>
        <v/>
      </c>
      <c r="W36" s="155"/>
      <c r="X36" s="155"/>
      <c r="Y36" s="155"/>
      <c r="Z36" s="155"/>
      <c r="AA36" s="155"/>
      <c r="AB36" s="155"/>
      <c r="AC36" s="239" t="str">
        <f t="shared" si="0"/>
        <v>not ok</v>
      </c>
      <c r="AD36" s="239" t="str">
        <f t="shared" si="1"/>
        <v>not ok</v>
      </c>
      <c r="AE36" s="239" t="str">
        <f t="shared" si="2"/>
        <v>ok</v>
      </c>
      <c r="AF36" s="239" t="str">
        <f t="shared" si="3"/>
        <v/>
      </c>
      <c r="AG36" s="239" t="str">
        <f>_xlfn.IFNA(VLOOKUP(L36,'Reference data SID'!D:E,2,FALSE),"")</f>
        <v/>
      </c>
      <c r="AH36" s="239" t="str">
        <f t="shared" si="4"/>
        <v>_EC</v>
      </c>
      <c r="AI36" s="239" t="str">
        <f t="shared" si="5"/>
        <v>_CAS</v>
      </c>
    </row>
    <row r="37" spans="1:35" s="240" customFormat="1" x14ac:dyDescent="0.25">
      <c r="A37" s="155"/>
      <c r="B37" s="155"/>
      <c r="C37" s="155"/>
      <c r="D37" s="235"/>
      <c r="E37" s="155"/>
      <c r="F37" s="155"/>
      <c r="G37" s="155"/>
      <c r="H37" s="155"/>
      <c r="I37" s="155"/>
      <c r="J37" s="155"/>
      <c r="K37" s="155"/>
      <c r="L37" s="155"/>
      <c r="M37" s="155"/>
      <c r="N37" s="155"/>
      <c r="O37" s="155"/>
      <c r="P37" s="155"/>
      <c r="Q37" s="236" t="str">
        <f>_xlfn.IFNA(VLOOKUP(L37,'Reference data SID'!$D$2:$Q$673,14,FALSE),"")</f>
        <v/>
      </c>
      <c r="R37" s="236" t="str">
        <f>_xlfn.IFNA(VLOOKUP(Q37,'Reference data SID'!$C$3:$E$673,3,FALSE),"")</f>
        <v/>
      </c>
      <c r="S37" s="237" t="str">
        <f>_xlfn.IFNA(IF(R37=FALSE,Q37,IF(ISBLANK(M37),VLOOKUP(N37,'Reference data SID'!$N:$P,3,FALSE),VLOOKUP(M37,'Reference data SID'!$M:$P,4,FALSE))),"")</f>
        <v/>
      </c>
      <c r="T37" s="238" t="str">
        <f>_xlfn.IFNA(VLOOKUP(S37,'Reference data SID'!L:M,2,FALSE),"")</f>
        <v/>
      </c>
      <c r="U37" s="238" t="str">
        <f>_xlfn.IFNA(VLOOKUP(S37,'Reference data SID'!L:N,3,FALSE),"")</f>
        <v/>
      </c>
      <c r="V37" s="238" t="str">
        <f>IF(LEN(S37)&gt;0,
_xlfn.IFNA(IF(AND(AG37=TRUE,LEN(CONCATENATE(N37,M37=0))),VLOOKUP(S37,'Reference data SID'!C:D,2,FALSE),
VLOOKUP(S37,'Reference data SID'!L:O,4,FALSE)),VLOOKUP(S37,'Reference data SID'!L:O,4,FALSE)),"")</f>
        <v/>
      </c>
      <c r="W37" s="155"/>
      <c r="X37" s="155"/>
      <c r="Y37" s="155"/>
      <c r="Z37" s="155"/>
      <c r="AA37" s="155"/>
      <c r="AB37" s="155"/>
      <c r="AC37" s="239" t="str">
        <f t="shared" si="0"/>
        <v>not ok</v>
      </c>
      <c r="AD37" s="239" t="str">
        <f t="shared" si="1"/>
        <v>not ok</v>
      </c>
      <c r="AE37" s="239" t="str">
        <f t="shared" si="2"/>
        <v>ok</v>
      </c>
      <c r="AF37" s="239" t="str">
        <f t="shared" si="3"/>
        <v/>
      </c>
      <c r="AG37" s="239" t="str">
        <f>_xlfn.IFNA(VLOOKUP(L37,'Reference data SID'!D:E,2,FALSE),"")</f>
        <v/>
      </c>
      <c r="AH37" s="239" t="str">
        <f t="shared" si="4"/>
        <v>_EC</v>
      </c>
      <c r="AI37" s="239" t="str">
        <f t="shared" si="5"/>
        <v>_CAS</v>
      </c>
    </row>
    <row r="38" spans="1:35" s="240" customFormat="1" x14ac:dyDescent="0.25">
      <c r="A38" s="155"/>
      <c r="B38" s="155"/>
      <c r="C38" s="155"/>
      <c r="D38" s="235"/>
      <c r="E38" s="155"/>
      <c r="F38" s="155"/>
      <c r="G38" s="155"/>
      <c r="H38" s="155"/>
      <c r="I38" s="155"/>
      <c r="J38" s="155"/>
      <c r="K38" s="155"/>
      <c r="L38" s="155"/>
      <c r="M38" s="155"/>
      <c r="N38" s="155"/>
      <c r="O38" s="155"/>
      <c r="P38" s="155"/>
      <c r="Q38" s="236" t="str">
        <f>_xlfn.IFNA(VLOOKUP(L38,'Reference data SID'!$D$2:$Q$673,14,FALSE),"")</f>
        <v/>
      </c>
      <c r="R38" s="236" t="str">
        <f>_xlfn.IFNA(VLOOKUP(Q38,'Reference data SID'!$C$3:$E$673,3,FALSE),"")</f>
        <v/>
      </c>
      <c r="S38" s="237" t="str">
        <f>_xlfn.IFNA(IF(R38=FALSE,Q38,IF(ISBLANK(M38),VLOOKUP(N38,'Reference data SID'!$N:$P,3,FALSE),VLOOKUP(M38,'Reference data SID'!$M:$P,4,FALSE))),"")</f>
        <v/>
      </c>
      <c r="T38" s="238" t="str">
        <f>_xlfn.IFNA(VLOOKUP(S38,'Reference data SID'!L:M,2,FALSE),"")</f>
        <v/>
      </c>
      <c r="U38" s="238" t="str">
        <f>_xlfn.IFNA(VLOOKUP(S38,'Reference data SID'!L:N,3,FALSE),"")</f>
        <v/>
      </c>
      <c r="V38" s="238" t="str">
        <f>IF(LEN(S38)&gt;0,
_xlfn.IFNA(IF(AND(AG38=TRUE,LEN(CONCATENATE(N38,M38=0))),VLOOKUP(S38,'Reference data SID'!C:D,2,FALSE),
VLOOKUP(S38,'Reference data SID'!L:O,4,FALSE)),VLOOKUP(S38,'Reference data SID'!L:O,4,FALSE)),"")</f>
        <v/>
      </c>
      <c r="W38" s="155"/>
      <c r="X38" s="155"/>
      <c r="Y38" s="155"/>
      <c r="Z38" s="155"/>
      <c r="AA38" s="155"/>
      <c r="AB38" s="155"/>
      <c r="AC38" s="239" t="str">
        <f t="shared" si="0"/>
        <v>not ok</v>
      </c>
      <c r="AD38" s="239" t="str">
        <f t="shared" si="1"/>
        <v>not ok</v>
      </c>
      <c r="AE38" s="239" t="str">
        <f t="shared" si="2"/>
        <v>ok</v>
      </c>
      <c r="AF38" s="239" t="str">
        <f t="shared" si="3"/>
        <v/>
      </c>
      <c r="AG38" s="239" t="str">
        <f>_xlfn.IFNA(VLOOKUP(L38,'Reference data SID'!D:E,2,FALSE),"")</f>
        <v/>
      </c>
      <c r="AH38" s="239" t="str">
        <f t="shared" si="4"/>
        <v>_EC</v>
      </c>
      <c r="AI38" s="239" t="str">
        <f t="shared" si="5"/>
        <v>_CAS</v>
      </c>
    </row>
    <row r="39" spans="1:35" s="240" customFormat="1" x14ac:dyDescent="0.25">
      <c r="A39" s="155"/>
      <c r="B39" s="155"/>
      <c r="C39" s="155"/>
      <c r="D39" s="235"/>
      <c r="E39" s="155"/>
      <c r="F39" s="155"/>
      <c r="G39" s="155"/>
      <c r="H39" s="155"/>
      <c r="I39" s="155"/>
      <c r="J39" s="155"/>
      <c r="K39" s="155"/>
      <c r="L39" s="155"/>
      <c r="M39" s="155"/>
      <c r="N39" s="155"/>
      <c r="O39" s="155"/>
      <c r="P39" s="155"/>
      <c r="Q39" s="236" t="str">
        <f>_xlfn.IFNA(VLOOKUP(L39,'Reference data SID'!$D$2:$Q$673,14,FALSE),"")</f>
        <v/>
      </c>
      <c r="R39" s="236" t="str">
        <f>_xlfn.IFNA(VLOOKUP(Q39,'Reference data SID'!$C$3:$E$673,3,FALSE),"")</f>
        <v/>
      </c>
      <c r="S39" s="237" t="str">
        <f>_xlfn.IFNA(IF(R39=FALSE,Q39,IF(ISBLANK(M39),VLOOKUP(N39,'Reference data SID'!$N:$P,3,FALSE),VLOOKUP(M39,'Reference data SID'!$M:$P,4,FALSE))),"")</f>
        <v/>
      </c>
      <c r="T39" s="238" t="str">
        <f>_xlfn.IFNA(VLOOKUP(S39,'Reference data SID'!L:M,2,FALSE),"")</f>
        <v/>
      </c>
      <c r="U39" s="238" t="str">
        <f>_xlfn.IFNA(VLOOKUP(S39,'Reference data SID'!L:N,3,FALSE),"")</f>
        <v/>
      </c>
      <c r="V39" s="238" t="str">
        <f>IF(LEN(S39)&gt;0,
_xlfn.IFNA(IF(AND(AG39=TRUE,LEN(CONCATENATE(N39,M39=0))),VLOOKUP(S39,'Reference data SID'!C:D,2,FALSE),
VLOOKUP(S39,'Reference data SID'!L:O,4,FALSE)),VLOOKUP(S39,'Reference data SID'!L:O,4,FALSE)),"")</f>
        <v/>
      </c>
      <c r="W39" s="155"/>
      <c r="X39" s="155"/>
      <c r="Y39" s="155"/>
      <c r="Z39" s="155"/>
      <c r="AA39" s="155"/>
      <c r="AB39" s="155"/>
      <c r="AC39" s="239" t="str">
        <f t="shared" si="0"/>
        <v>not ok</v>
      </c>
      <c r="AD39" s="239" t="str">
        <f t="shared" si="1"/>
        <v>not ok</v>
      </c>
      <c r="AE39" s="239" t="str">
        <f t="shared" si="2"/>
        <v>ok</v>
      </c>
      <c r="AF39" s="239" t="str">
        <f t="shared" si="3"/>
        <v/>
      </c>
      <c r="AG39" s="239" t="str">
        <f>_xlfn.IFNA(VLOOKUP(L39,'Reference data SID'!D:E,2,FALSE),"")</f>
        <v/>
      </c>
      <c r="AH39" s="239" t="str">
        <f t="shared" si="4"/>
        <v>_EC</v>
      </c>
      <c r="AI39" s="239" t="str">
        <f t="shared" si="5"/>
        <v>_CAS</v>
      </c>
    </row>
    <row r="40" spans="1:35" s="240" customFormat="1" x14ac:dyDescent="0.25">
      <c r="A40" s="155"/>
      <c r="B40" s="155"/>
      <c r="C40" s="155"/>
      <c r="D40" s="235"/>
      <c r="E40" s="155"/>
      <c r="F40" s="155"/>
      <c r="G40" s="155"/>
      <c r="H40" s="155"/>
      <c r="I40" s="155"/>
      <c r="J40" s="155"/>
      <c r="K40" s="155"/>
      <c r="L40" s="155"/>
      <c r="M40" s="155"/>
      <c r="N40" s="155"/>
      <c r="O40" s="155"/>
      <c r="P40" s="155"/>
      <c r="Q40" s="236" t="str">
        <f>_xlfn.IFNA(VLOOKUP(L40,'Reference data SID'!$D$2:$Q$673,14,FALSE),"")</f>
        <v/>
      </c>
      <c r="R40" s="236" t="str">
        <f>_xlfn.IFNA(VLOOKUP(Q40,'Reference data SID'!$C$3:$E$673,3,FALSE),"")</f>
        <v/>
      </c>
      <c r="S40" s="237" t="str">
        <f>_xlfn.IFNA(IF(R40=FALSE,Q40,IF(ISBLANK(M40),VLOOKUP(N40,'Reference data SID'!$N:$P,3,FALSE),VLOOKUP(M40,'Reference data SID'!$M:$P,4,FALSE))),"")</f>
        <v/>
      </c>
      <c r="T40" s="238" t="str">
        <f>_xlfn.IFNA(VLOOKUP(S40,'Reference data SID'!L:M,2,FALSE),"")</f>
        <v/>
      </c>
      <c r="U40" s="238" t="str">
        <f>_xlfn.IFNA(VLOOKUP(S40,'Reference data SID'!L:N,3,FALSE),"")</f>
        <v/>
      </c>
      <c r="V40" s="238" t="str">
        <f>IF(LEN(S40)&gt;0,
_xlfn.IFNA(IF(AND(AG40=TRUE,LEN(CONCATENATE(N40,M40=0))),VLOOKUP(S40,'Reference data SID'!C:D,2,FALSE),
VLOOKUP(S40,'Reference data SID'!L:O,4,FALSE)),VLOOKUP(S40,'Reference data SID'!L:O,4,FALSE)),"")</f>
        <v/>
      </c>
      <c r="W40" s="155"/>
      <c r="X40" s="155"/>
      <c r="Y40" s="155"/>
      <c r="Z40" s="155"/>
      <c r="AA40" s="155"/>
      <c r="AB40" s="155"/>
      <c r="AC40" s="239" t="str">
        <f t="shared" si="0"/>
        <v>not ok</v>
      </c>
      <c r="AD40" s="239" t="str">
        <f t="shared" si="1"/>
        <v>not ok</v>
      </c>
      <c r="AE40" s="239" t="str">
        <f t="shared" si="2"/>
        <v>ok</v>
      </c>
      <c r="AF40" s="239" t="str">
        <f t="shared" si="3"/>
        <v/>
      </c>
      <c r="AG40" s="239" t="str">
        <f>_xlfn.IFNA(VLOOKUP(L40,'Reference data SID'!D:E,2,FALSE),"")</f>
        <v/>
      </c>
      <c r="AH40" s="239" t="str">
        <f t="shared" si="4"/>
        <v>_EC</v>
      </c>
      <c r="AI40" s="239" t="str">
        <f t="shared" si="5"/>
        <v>_CAS</v>
      </c>
    </row>
    <row r="41" spans="1:35" s="240" customFormat="1" x14ac:dyDescent="0.25">
      <c r="A41" s="155"/>
      <c r="B41" s="155"/>
      <c r="C41" s="155"/>
      <c r="D41" s="235"/>
      <c r="E41" s="155"/>
      <c r="F41" s="155"/>
      <c r="G41" s="155"/>
      <c r="H41" s="155"/>
      <c r="I41" s="155"/>
      <c r="J41" s="155"/>
      <c r="K41" s="155"/>
      <c r="L41" s="155"/>
      <c r="M41" s="155"/>
      <c r="N41" s="155"/>
      <c r="O41" s="155"/>
      <c r="P41" s="155"/>
      <c r="Q41" s="236" t="str">
        <f>_xlfn.IFNA(VLOOKUP(L41,'Reference data SID'!$D$2:$Q$673,14,FALSE),"")</f>
        <v/>
      </c>
      <c r="R41" s="236" t="str">
        <f>_xlfn.IFNA(VLOOKUP(Q41,'Reference data SID'!$C$3:$E$673,3,FALSE),"")</f>
        <v/>
      </c>
      <c r="S41" s="237" t="str">
        <f>_xlfn.IFNA(IF(R41=FALSE,Q41,IF(ISBLANK(M41),VLOOKUP(N41,'Reference data SID'!$N:$P,3,FALSE),VLOOKUP(M41,'Reference data SID'!$M:$P,4,FALSE))),"")</f>
        <v/>
      </c>
      <c r="T41" s="238" t="str">
        <f>_xlfn.IFNA(VLOOKUP(S41,'Reference data SID'!L:M,2,FALSE),"")</f>
        <v/>
      </c>
      <c r="U41" s="238" t="str">
        <f>_xlfn.IFNA(VLOOKUP(S41,'Reference data SID'!L:N,3,FALSE),"")</f>
        <v/>
      </c>
      <c r="V41" s="238" t="str">
        <f>IF(LEN(S41)&gt;0,
_xlfn.IFNA(IF(AND(AG41=TRUE,LEN(CONCATENATE(N41,M41=0))),VLOOKUP(S41,'Reference data SID'!C:D,2,FALSE),
VLOOKUP(S41,'Reference data SID'!L:O,4,FALSE)),VLOOKUP(S41,'Reference data SID'!L:O,4,FALSE)),"")</f>
        <v/>
      </c>
      <c r="W41" s="155"/>
      <c r="X41" s="155"/>
      <c r="Y41" s="155"/>
      <c r="Z41" s="155"/>
      <c r="AA41" s="155"/>
      <c r="AB41" s="155"/>
      <c r="AC41" s="239" t="str">
        <f t="shared" si="0"/>
        <v>not ok</v>
      </c>
      <c r="AD41" s="239" t="str">
        <f t="shared" si="1"/>
        <v>not ok</v>
      </c>
      <c r="AE41" s="239" t="str">
        <f t="shared" si="2"/>
        <v>ok</v>
      </c>
      <c r="AF41" s="239" t="str">
        <f t="shared" si="3"/>
        <v/>
      </c>
      <c r="AG41" s="239" t="str">
        <f>_xlfn.IFNA(VLOOKUP(L41,'Reference data SID'!D:E,2,FALSE),"")</f>
        <v/>
      </c>
      <c r="AH41" s="239" t="str">
        <f t="shared" si="4"/>
        <v>_EC</v>
      </c>
      <c r="AI41" s="239" t="str">
        <f t="shared" si="5"/>
        <v>_CAS</v>
      </c>
    </row>
    <row r="42" spans="1:35" s="240" customFormat="1" x14ac:dyDescent="0.25">
      <c r="A42" s="155"/>
      <c r="B42" s="155"/>
      <c r="C42" s="155"/>
      <c r="D42" s="235"/>
      <c r="E42" s="155"/>
      <c r="F42" s="155"/>
      <c r="G42" s="155"/>
      <c r="H42" s="155"/>
      <c r="I42" s="155"/>
      <c r="J42" s="155"/>
      <c r="K42" s="155"/>
      <c r="L42" s="155"/>
      <c r="M42" s="155"/>
      <c r="N42" s="155"/>
      <c r="O42" s="155"/>
      <c r="P42" s="155"/>
      <c r="Q42" s="236" t="str">
        <f>_xlfn.IFNA(VLOOKUP(L42,'Reference data SID'!$D$2:$Q$673,14,FALSE),"")</f>
        <v/>
      </c>
      <c r="R42" s="236" t="str">
        <f>_xlfn.IFNA(VLOOKUP(Q42,'Reference data SID'!$C$3:$E$673,3,FALSE),"")</f>
        <v/>
      </c>
      <c r="S42" s="237" t="str">
        <f>_xlfn.IFNA(IF(R42=FALSE,Q42,IF(ISBLANK(M42),VLOOKUP(N42,'Reference data SID'!$N:$P,3,FALSE),VLOOKUP(M42,'Reference data SID'!$M:$P,4,FALSE))),"")</f>
        <v/>
      </c>
      <c r="T42" s="238" t="str">
        <f>_xlfn.IFNA(VLOOKUP(S42,'Reference data SID'!L:M,2,FALSE),"")</f>
        <v/>
      </c>
      <c r="U42" s="238" t="str">
        <f>_xlfn.IFNA(VLOOKUP(S42,'Reference data SID'!L:N,3,FALSE),"")</f>
        <v/>
      </c>
      <c r="V42" s="238" t="str">
        <f>IF(LEN(S42)&gt;0,
_xlfn.IFNA(IF(AND(AG42=TRUE,LEN(CONCATENATE(N42,M42=0))),VLOOKUP(S42,'Reference data SID'!C:D,2,FALSE),
VLOOKUP(S42,'Reference data SID'!L:O,4,FALSE)),VLOOKUP(S42,'Reference data SID'!L:O,4,FALSE)),"")</f>
        <v/>
      </c>
      <c r="W42" s="155"/>
      <c r="X42" s="155"/>
      <c r="Y42" s="155"/>
      <c r="Z42" s="155"/>
      <c r="AA42" s="155"/>
      <c r="AB42" s="155"/>
      <c r="AC42" s="239" t="str">
        <f t="shared" si="0"/>
        <v>not ok</v>
      </c>
      <c r="AD42" s="239" t="str">
        <f t="shared" si="1"/>
        <v>not ok</v>
      </c>
      <c r="AE42" s="239" t="str">
        <f t="shared" si="2"/>
        <v>ok</v>
      </c>
      <c r="AF42" s="239" t="str">
        <f t="shared" si="3"/>
        <v/>
      </c>
      <c r="AG42" s="239" t="str">
        <f>_xlfn.IFNA(VLOOKUP(L42,'Reference data SID'!D:E,2,FALSE),"")</f>
        <v/>
      </c>
      <c r="AH42" s="239" t="str">
        <f t="shared" si="4"/>
        <v>_EC</v>
      </c>
      <c r="AI42" s="239" t="str">
        <f t="shared" si="5"/>
        <v>_CAS</v>
      </c>
    </row>
    <row r="43" spans="1:35" s="240" customFormat="1" x14ac:dyDescent="0.25">
      <c r="A43" s="155"/>
      <c r="B43" s="155"/>
      <c r="C43" s="155"/>
      <c r="D43" s="235"/>
      <c r="E43" s="155"/>
      <c r="F43" s="155"/>
      <c r="G43" s="155"/>
      <c r="H43" s="155"/>
      <c r="I43" s="155"/>
      <c r="J43" s="155"/>
      <c r="K43" s="155"/>
      <c r="L43" s="155"/>
      <c r="M43" s="155"/>
      <c r="N43" s="155"/>
      <c r="O43" s="155"/>
      <c r="P43" s="155"/>
      <c r="Q43" s="236" t="str">
        <f>_xlfn.IFNA(VLOOKUP(L43,'Reference data SID'!$D$2:$Q$673,14,FALSE),"")</f>
        <v/>
      </c>
      <c r="R43" s="236" t="str">
        <f>_xlfn.IFNA(VLOOKUP(Q43,'Reference data SID'!$C$3:$E$673,3,FALSE),"")</f>
        <v/>
      </c>
      <c r="S43" s="237" t="str">
        <f>_xlfn.IFNA(IF(R43=FALSE,Q43,IF(ISBLANK(M43),VLOOKUP(N43,'Reference data SID'!$N:$P,3,FALSE),VLOOKUP(M43,'Reference data SID'!$M:$P,4,FALSE))),"")</f>
        <v/>
      </c>
      <c r="T43" s="238" t="str">
        <f>_xlfn.IFNA(VLOOKUP(S43,'Reference data SID'!L:M,2,FALSE),"")</f>
        <v/>
      </c>
      <c r="U43" s="238" t="str">
        <f>_xlfn.IFNA(VLOOKUP(S43,'Reference data SID'!L:N,3,FALSE),"")</f>
        <v/>
      </c>
      <c r="V43" s="238" t="str">
        <f>IF(LEN(S43)&gt;0,
_xlfn.IFNA(IF(AND(AG43=TRUE,LEN(CONCATENATE(N43,M43=0))),VLOOKUP(S43,'Reference data SID'!C:D,2,FALSE),
VLOOKUP(S43,'Reference data SID'!L:O,4,FALSE)),VLOOKUP(S43,'Reference data SID'!L:O,4,FALSE)),"")</f>
        <v/>
      </c>
      <c r="W43" s="155"/>
      <c r="X43" s="155"/>
      <c r="Y43" s="155"/>
      <c r="Z43" s="155"/>
      <c r="AA43" s="155"/>
      <c r="AB43" s="155"/>
      <c r="AC43" s="239" t="str">
        <f t="shared" si="0"/>
        <v>not ok</v>
      </c>
      <c r="AD43" s="239" t="str">
        <f t="shared" si="1"/>
        <v>not ok</v>
      </c>
      <c r="AE43" s="239" t="str">
        <f t="shared" si="2"/>
        <v>ok</v>
      </c>
      <c r="AF43" s="239" t="str">
        <f t="shared" si="3"/>
        <v/>
      </c>
      <c r="AG43" s="239" t="str">
        <f>_xlfn.IFNA(VLOOKUP(L43,'Reference data SID'!D:E,2,FALSE),"")</f>
        <v/>
      </c>
      <c r="AH43" s="239" t="str">
        <f t="shared" si="4"/>
        <v>_EC</v>
      </c>
      <c r="AI43" s="239" t="str">
        <f t="shared" si="5"/>
        <v>_CAS</v>
      </c>
    </row>
    <row r="44" spans="1:35" s="240" customFormat="1" x14ac:dyDescent="0.25">
      <c r="A44" s="155"/>
      <c r="B44" s="155"/>
      <c r="C44" s="155"/>
      <c r="D44" s="235"/>
      <c r="E44" s="155"/>
      <c r="F44" s="155"/>
      <c r="G44" s="155"/>
      <c r="H44" s="155"/>
      <c r="I44" s="155"/>
      <c r="J44" s="155"/>
      <c r="K44" s="155"/>
      <c r="L44" s="155"/>
      <c r="M44" s="155"/>
      <c r="N44" s="155"/>
      <c r="O44" s="155"/>
      <c r="P44" s="155"/>
      <c r="Q44" s="236" t="str">
        <f>_xlfn.IFNA(VLOOKUP(L44,'Reference data SID'!$D$2:$Q$673,14,FALSE),"")</f>
        <v/>
      </c>
      <c r="R44" s="236" t="str">
        <f>_xlfn.IFNA(VLOOKUP(Q44,'Reference data SID'!$C$3:$E$673,3,FALSE),"")</f>
        <v/>
      </c>
      <c r="S44" s="237" t="str">
        <f>_xlfn.IFNA(IF(R44=FALSE,Q44,IF(ISBLANK(M44),VLOOKUP(N44,'Reference data SID'!$N:$P,3,FALSE),VLOOKUP(M44,'Reference data SID'!$M:$P,4,FALSE))),"")</f>
        <v/>
      </c>
      <c r="T44" s="238" t="str">
        <f>_xlfn.IFNA(VLOOKUP(S44,'Reference data SID'!L:M,2,FALSE),"")</f>
        <v/>
      </c>
      <c r="U44" s="238" t="str">
        <f>_xlfn.IFNA(VLOOKUP(S44,'Reference data SID'!L:N,3,FALSE),"")</f>
        <v/>
      </c>
      <c r="V44" s="238" t="str">
        <f>IF(LEN(S44)&gt;0,
_xlfn.IFNA(IF(AND(AG44=TRUE,LEN(CONCATENATE(N44,M44=0))),VLOOKUP(S44,'Reference data SID'!C:D,2,FALSE),
VLOOKUP(S44,'Reference data SID'!L:O,4,FALSE)),VLOOKUP(S44,'Reference data SID'!L:O,4,FALSE)),"")</f>
        <v/>
      </c>
      <c r="W44" s="155"/>
      <c r="X44" s="155"/>
      <c r="Y44" s="155"/>
      <c r="Z44" s="155"/>
      <c r="AA44" s="155"/>
      <c r="AB44" s="155"/>
      <c r="AC44" s="239" t="str">
        <f t="shared" si="0"/>
        <v>not ok</v>
      </c>
      <c r="AD44" s="239" t="str">
        <f t="shared" si="1"/>
        <v>not ok</v>
      </c>
      <c r="AE44" s="239" t="str">
        <f t="shared" si="2"/>
        <v>ok</v>
      </c>
      <c r="AF44" s="239" t="str">
        <f t="shared" si="3"/>
        <v/>
      </c>
      <c r="AG44" s="239" t="str">
        <f>_xlfn.IFNA(VLOOKUP(L44,'Reference data SID'!D:E,2,FALSE),"")</f>
        <v/>
      </c>
      <c r="AH44" s="239" t="str">
        <f t="shared" si="4"/>
        <v>_EC</v>
      </c>
      <c r="AI44" s="239" t="str">
        <f t="shared" si="5"/>
        <v>_CAS</v>
      </c>
    </row>
    <row r="45" spans="1:35" s="240" customFormat="1" x14ac:dyDescent="0.25">
      <c r="A45" s="155"/>
      <c r="B45" s="155"/>
      <c r="C45" s="155"/>
      <c r="D45" s="235"/>
      <c r="E45" s="155"/>
      <c r="F45" s="155"/>
      <c r="G45" s="155"/>
      <c r="H45" s="155"/>
      <c r="I45" s="155"/>
      <c r="J45" s="155"/>
      <c r="K45" s="155"/>
      <c r="L45" s="155"/>
      <c r="M45" s="155"/>
      <c r="N45" s="155"/>
      <c r="O45" s="155"/>
      <c r="P45" s="155"/>
      <c r="Q45" s="236" t="str">
        <f>_xlfn.IFNA(VLOOKUP(L45,'Reference data SID'!$D$2:$Q$673,14,FALSE),"")</f>
        <v/>
      </c>
      <c r="R45" s="236" t="str">
        <f>_xlfn.IFNA(VLOOKUP(Q45,'Reference data SID'!$C$3:$E$673,3,FALSE),"")</f>
        <v/>
      </c>
      <c r="S45" s="237" t="str">
        <f>_xlfn.IFNA(IF(R45=FALSE,Q45,IF(ISBLANK(M45),VLOOKUP(N45,'Reference data SID'!$N:$P,3,FALSE),VLOOKUP(M45,'Reference data SID'!$M:$P,4,FALSE))),"")</f>
        <v/>
      </c>
      <c r="T45" s="238" t="str">
        <f>_xlfn.IFNA(VLOOKUP(S45,'Reference data SID'!L:M,2,FALSE),"")</f>
        <v/>
      </c>
      <c r="U45" s="238" t="str">
        <f>_xlfn.IFNA(VLOOKUP(S45,'Reference data SID'!L:N,3,FALSE),"")</f>
        <v/>
      </c>
      <c r="V45" s="238" t="str">
        <f>IF(LEN(S45)&gt;0,
_xlfn.IFNA(IF(AND(AG45=TRUE,LEN(CONCATENATE(N45,M45=0))),VLOOKUP(S45,'Reference data SID'!C:D,2,FALSE),
VLOOKUP(S45,'Reference data SID'!L:O,4,FALSE)),VLOOKUP(S45,'Reference data SID'!L:O,4,FALSE)),"")</f>
        <v/>
      </c>
      <c r="W45" s="155"/>
      <c r="X45" s="155"/>
      <c r="Y45" s="155"/>
      <c r="Z45" s="155"/>
      <c r="AA45" s="155"/>
      <c r="AB45" s="155"/>
      <c r="AC45" s="239" t="str">
        <f t="shared" si="0"/>
        <v>not ok</v>
      </c>
      <c r="AD45" s="239" t="str">
        <f t="shared" si="1"/>
        <v>not ok</v>
      </c>
      <c r="AE45" s="239" t="str">
        <f t="shared" si="2"/>
        <v>ok</v>
      </c>
      <c r="AF45" s="239" t="str">
        <f t="shared" si="3"/>
        <v/>
      </c>
      <c r="AG45" s="239" t="str">
        <f>_xlfn.IFNA(VLOOKUP(L45,'Reference data SID'!D:E,2,FALSE),"")</f>
        <v/>
      </c>
      <c r="AH45" s="239" t="str">
        <f t="shared" si="4"/>
        <v>_EC</v>
      </c>
      <c r="AI45" s="239" t="str">
        <f t="shared" si="5"/>
        <v>_CAS</v>
      </c>
    </row>
    <row r="46" spans="1:35" s="240" customFormat="1" x14ac:dyDescent="0.25">
      <c r="A46" s="155"/>
      <c r="B46" s="155"/>
      <c r="C46" s="155"/>
      <c r="D46" s="235"/>
      <c r="E46" s="155"/>
      <c r="F46" s="155"/>
      <c r="G46" s="155"/>
      <c r="H46" s="155"/>
      <c r="I46" s="155"/>
      <c r="J46" s="155"/>
      <c r="K46" s="155"/>
      <c r="L46" s="155"/>
      <c r="M46" s="155"/>
      <c r="N46" s="155"/>
      <c r="O46" s="155"/>
      <c r="P46" s="155"/>
      <c r="Q46" s="236" t="str">
        <f>_xlfn.IFNA(VLOOKUP(L46,'Reference data SID'!$D$2:$Q$673,14,FALSE),"")</f>
        <v/>
      </c>
      <c r="R46" s="236" t="str">
        <f>_xlfn.IFNA(VLOOKUP(Q46,'Reference data SID'!$C$3:$E$673,3,FALSE),"")</f>
        <v/>
      </c>
      <c r="S46" s="237" t="str">
        <f>_xlfn.IFNA(IF(R46=FALSE,Q46,IF(ISBLANK(M46),VLOOKUP(N46,'Reference data SID'!$N:$P,3,FALSE),VLOOKUP(M46,'Reference data SID'!$M:$P,4,FALSE))),"")</f>
        <v/>
      </c>
      <c r="T46" s="238" t="str">
        <f>_xlfn.IFNA(VLOOKUP(S46,'Reference data SID'!L:M,2,FALSE),"")</f>
        <v/>
      </c>
      <c r="U46" s="238" t="str">
        <f>_xlfn.IFNA(VLOOKUP(S46,'Reference data SID'!L:N,3,FALSE),"")</f>
        <v/>
      </c>
      <c r="V46" s="238" t="str">
        <f>IF(LEN(S46)&gt;0,
_xlfn.IFNA(IF(AND(AG46=TRUE,LEN(CONCATENATE(N46,M46=0))),VLOOKUP(S46,'Reference data SID'!C:D,2,FALSE),
VLOOKUP(S46,'Reference data SID'!L:O,4,FALSE)),VLOOKUP(S46,'Reference data SID'!L:O,4,FALSE)),"")</f>
        <v/>
      </c>
      <c r="W46" s="155"/>
      <c r="X46" s="155"/>
      <c r="Y46" s="155"/>
      <c r="Z46" s="155"/>
      <c r="AA46" s="155"/>
      <c r="AB46" s="155"/>
      <c r="AC46" s="239" t="str">
        <f t="shared" si="0"/>
        <v>not ok</v>
      </c>
      <c r="AD46" s="239" t="str">
        <f t="shared" si="1"/>
        <v>not ok</v>
      </c>
      <c r="AE46" s="239" t="str">
        <f t="shared" si="2"/>
        <v>ok</v>
      </c>
      <c r="AF46" s="239" t="str">
        <f t="shared" si="3"/>
        <v/>
      </c>
      <c r="AG46" s="239" t="str">
        <f>_xlfn.IFNA(VLOOKUP(L46,'Reference data SID'!D:E,2,FALSE),"")</f>
        <v/>
      </c>
      <c r="AH46" s="239" t="str">
        <f t="shared" si="4"/>
        <v>_EC</v>
      </c>
      <c r="AI46" s="239" t="str">
        <f t="shared" si="5"/>
        <v>_CAS</v>
      </c>
    </row>
    <row r="47" spans="1:35" s="240" customFormat="1" x14ac:dyDescent="0.25">
      <c r="A47" s="155"/>
      <c r="B47" s="155"/>
      <c r="C47" s="155"/>
      <c r="D47" s="235"/>
      <c r="E47" s="155"/>
      <c r="F47" s="155"/>
      <c r="G47" s="155"/>
      <c r="H47" s="155"/>
      <c r="I47" s="155"/>
      <c r="J47" s="155"/>
      <c r="K47" s="155"/>
      <c r="L47" s="155"/>
      <c r="M47" s="155"/>
      <c r="N47" s="155"/>
      <c r="O47" s="155"/>
      <c r="P47" s="155"/>
      <c r="Q47" s="236" t="str">
        <f>_xlfn.IFNA(VLOOKUP(L47,'Reference data SID'!$D$2:$Q$673,14,FALSE),"")</f>
        <v/>
      </c>
      <c r="R47" s="236" t="str">
        <f>_xlfn.IFNA(VLOOKUP(Q47,'Reference data SID'!$C$3:$E$673,3,FALSE),"")</f>
        <v/>
      </c>
      <c r="S47" s="237" t="str">
        <f>_xlfn.IFNA(IF(R47=FALSE,Q47,IF(ISBLANK(M47),VLOOKUP(N47,'Reference data SID'!$N:$P,3,FALSE),VLOOKUP(M47,'Reference data SID'!$M:$P,4,FALSE))),"")</f>
        <v/>
      </c>
      <c r="T47" s="238" t="str">
        <f>_xlfn.IFNA(VLOOKUP(S47,'Reference data SID'!L:M,2,FALSE),"")</f>
        <v/>
      </c>
      <c r="U47" s="238" t="str">
        <f>_xlfn.IFNA(VLOOKUP(S47,'Reference data SID'!L:N,3,FALSE),"")</f>
        <v/>
      </c>
      <c r="V47" s="238" t="str">
        <f>IF(LEN(S47)&gt;0,
_xlfn.IFNA(IF(AND(AG47=TRUE,LEN(CONCATENATE(N47,M47=0))),VLOOKUP(S47,'Reference data SID'!C:D,2,FALSE),
VLOOKUP(S47,'Reference data SID'!L:O,4,FALSE)),VLOOKUP(S47,'Reference data SID'!L:O,4,FALSE)),"")</f>
        <v/>
      </c>
      <c r="W47" s="155"/>
      <c r="X47" s="155"/>
      <c r="Y47" s="155"/>
      <c r="Z47" s="155"/>
      <c r="AA47" s="155"/>
      <c r="AB47" s="155"/>
      <c r="AC47" s="239" t="str">
        <f t="shared" si="0"/>
        <v>not ok</v>
      </c>
      <c r="AD47" s="239" t="str">
        <f t="shared" si="1"/>
        <v>not ok</v>
      </c>
      <c r="AE47" s="239" t="str">
        <f t="shared" si="2"/>
        <v>ok</v>
      </c>
      <c r="AF47" s="239" t="str">
        <f t="shared" si="3"/>
        <v/>
      </c>
      <c r="AG47" s="239" t="str">
        <f>_xlfn.IFNA(VLOOKUP(L47,'Reference data SID'!D:E,2,FALSE),"")</f>
        <v/>
      </c>
      <c r="AH47" s="239" t="str">
        <f t="shared" si="4"/>
        <v>_EC</v>
      </c>
      <c r="AI47" s="239" t="str">
        <f t="shared" si="5"/>
        <v>_CAS</v>
      </c>
    </row>
    <row r="48" spans="1:35" s="240" customFormat="1" x14ac:dyDescent="0.25">
      <c r="A48" s="155"/>
      <c r="B48" s="155"/>
      <c r="C48" s="155"/>
      <c r="D48" s="235"/>
      <c r="E48" s="155"/>
      <c r="F48" s="155"/>
      <c r="G48" s="155"/>
      <c r="H48" s="155"/>
      <c r="I48" s="155"/>
      <c r="J48" s="155"/>
      <c r="K48" s="155"/>
      <c r="L48" s="155"/>
      <c r="M48" s="155"/>
      <c r="N48" s="155"/>
      <c r="O48" s="155"/>
      <c r="P48" s="155"/>
      <c r="Q48" s="236" t="str">
        <f>_xlfn.IFNA(VLOOKUP(L48,'Reference data SID'!$D$2:$Q$673,14,FALSE),"")</f>
        <v/>
      </c>
      <c r="R48" s="236" t="str">
        <f>_xlfn.IFNA(VLOOKUP(Q48,'Reference data SID'!$C$3:$E$673,3,FALSE),"")</f>
        <v/>
      </c>
      <c r="S48" s="237" t="str">
        <f>_xlfn.IFNA(IF(R48=FALSE,Q48,IF(ISBLANK(M48),VLOOKUP(N48,'Reference data SID'!$N:$P,3,FALSE),VLOOKUP(M48,'Reference data SID'!$M:$P,4,FALSE))),"")</f>
        <v/>
      </c>
      <c r="T48" s="238" t="str">
        <f>_xlfn.IFNA(VLOOKUP(S48,'Reference data SID'!L:M,2,FALSE),"")</f>
        <v/>
      </c>
      <c r="U48" s="238" t="str">
        <f>_xlfn.IFNA(VLOOKUP(S48,'Reference data SID'!L:N,3,FALSE),"")</f>
        <v/>
      </c>
      <c r="V48" s="238" t="str">
        <f>IF(LEN(S48)&gt;0,
_xlfn.IFNA(IF(AND(AG48=TRUE,LEN(CONCATENATE(N48,M48=0))),VLOOKUP(S48,'Reference data SID'!C:D,2,FALSE),
VLOOKUP(S48,'Reference data SID'!L:O,4,FALSE)),VLOOKUP(S48,'Reference data SID'!L:O,4,FALSE)),"")</f>
        <v/>
      </c>
      <c r="W48" s="155"/>
      <c r="X48" s="155"/>
      <c r="Y48" s="155"/>
      <c r="Z48" s="155"/>
      <c r="AA48" s="155"/>
      <c r="AB48" s="155"/>
      <c r="AC48" s="239" t="str">
        <f t="shared" si="0"/>
        <v>not ok</v>
      </c>
      <c r="AD48" s="239" t="str">
        <f t="shared" si="1"/>
        <v>not ok</v>
      </c>
      <c r="AE48" s="239" t="str">
        <f t="shared" si="2"/>
        <v>ok</v>
      </c>
      <c r="AF48" s="239" t="str">
        <f t="shared" si="3"/>
        <v/>
      </c>
      <c r="AG48" s="239" t="str">
        <f>_xlfn.IFNA(VLOOKUP(L48,'Reference data SID'!D:E,2,FALSE),"")</f>
        <v/>
      </c>
      <c r="AH48" s="239" t="str">
        <f t="shared" si="4"/>
        <v>_EC</v>
      </c>
      <c r="AI48" s="239" t="str">
        <f t="shared" si="5"/>
        <v>_CAS</v>
      </c>
    </row>
    <row r="49" spans="1:35" s="240" customFormat="1" x14ac:dyDescent="0.25">
      <c r="A49" s="155"/>
      <c r="B49" s="155"/>
      <c r="C49" s="155"/>
      <c r="D49" s="235"/>
      <c r="E49" s="155"/>
      <c r="F49" s="155"/>
      <c r="G49" s="155"/>
      <c r="H49" s="155"/>
      <c r="I49" s="155"/>
      <c r="J49" s="155"/>
      <c r="K49" s="155"/>
      <c r="L49" s="155"/>
      <c r="M49" s="155"/>
      <c r="N49" s="155"/>
      <c r="O49" s="155"/>
      <c r="P49" s="155"/>
      <c r="Q49" s="236" t="str">
        <f>_xlfn.IFNA(VLOOKUP(L49,'Reference data SID'!$D$2:$Q$673,14,FALSE),"")</f>
        <v/>
      </c>
      <c r="R49" s="236" t="str">
        <f>_xlfn.IFNA(VLOOKUP(Q49,'Reference data SID'!$C$3:$E$673,3,FALSE),"")</f>
        <v/>
      </c>
      <c r="S49" s="237" t="str">
        <f>_xlfn.IFNA(IF(R49=FALSE,Q49,IF(ISBLANK(M49),VLOOKUP(N49,'Reference data SID'!$N:$P,3,FALSE),VLOOKUP(M49,'Reference data SID'!$M:$P,4,FALSE))),"")</f>
        <v/>
      </c>
      <c r="T49" s="238" t="str">
        <f>_xlfn.IFNA(VLOOKUP(S49,'Reference data SID'!L:M,2,FALSE),"")</f>
        <v/>
      </c>
      <c r="U49" s="238" t="str">
        <f>_xlfn.IFNA(VLOOKUP(S49,'Reference data SID'!L:N,3,FALSE),"")</f>
        <v/>
      </c>
      <c r="V49" s="238" t="str">
        <f>IF(LEN(S49)&gt;0,
_xlfn.IFNA(IF(AND(AG49=TRUE,LEN(CONCATENATE(N49,M49=0))),VLOOKUP(S49,'Reference data SID'!C:D,2,FALSE),
VLOOKUP(S49,'Reference data SID'!L:O,4,FALSE)),VLOOKUP(S49,'Reference data SID'!L:O,4,FALSE)),"")</f>
        <v/>
      </c>
      <c r="W49" s="155"/>
      <c r="X49" s="155"/>
      <c r="Y49" s="155"/>
      <c r="Z49" s="155"/>
      <c r="AA49" s="155"/>
      <c r="AB49" s="155"/>
      <c r="AC49" s="239" t="str">
        <f t="shared" si="0"/>
        <v>not ok</v>
      </c>
      <c r="AD49" s="239" t="str">
        <f t="shared" si="1"/>
        <v>not ok</v>
      </c>
      <c r="AE49" s="239" t="str">
        <f t="shared" si="2"/>
        <v>ok</v>
      </c>
      <c r="AF49" s="239" t="str">
        <f t="shared" si="3"/>
        <v/>
      </c>
      <c r="AG49" s="239" t="str">
        <f>_xlfn.IFNA(VLOOKUP(L49,'Reference data SID'!D:E,2,FALSE),"")</f>
        <v/>
      </c>
      <c r="AH49" s="239" t="str">
        <f t="shared" si="4"/>
        <v>_EC</v>
      </c>
      <c r="AI49" s="239" t="str">
        <f t="shared" si="5"/>
        <v>_CAS</v>
      </c>
    </row>
    <row r="50" spans="1:35" s="240" customFormat="1" x14ac:dyDescent="0.25">
      <c r="A50" s="155"/>
      <c r="B50" s="155"/>
      <c r="C50" s="155"/>
      <c r="D50" s="235"/>
      <c r="E50" s="155"/>
      <c r="F50" s="155"/>
      <c r="G50" s="155"/>
      <c r="H50" s="155"/>
      <c r="I50" s="155"/>
      <c r="J50" s="155"/>
      <c r="K50" s="155"/>
      <c r="L50" s="155"/>
      <c r="M50" s="155"/>
      <c r="N50" s="155"/>
      <c r="O50" s="155"/>
      <c r="P50" s="155"/>
      <c r="Q50" s="236" t="str">
        <f>_xlfn.IFNA(VLOOKUP(L50,'Reference data SID'!$D$2:$Q$673,14,FALSE),"")</f>
        <v/>
      </c>
      <c r="R50" s="236" t="str">
        <f>_xlfn.IFNA(VLOOKUP(Q50,'Reference data SID'!$C$3:$E$673,3,FALSE),"")</f>
        <v/>
      </c>
      <c r="S50" s="237" t="str">
        <f>_xlfn.IFNA(IF(R50=FALSE,Q50,IF(ISBLANK(M50),VLOOKUP(N50,'Reference data SID'!$N:$P,3,FALSE),VLOOKUP(M50,'Reference data SID'!$M:$P,4,FALSE))),"")</f>
        <v/>
      </c>
      <c r="T50" s="238" t="str">
        <f>_xlfn.IFNA(VLOOKUP(S50,'Reference data SID'!L:M,2,FALSE),"")</f>
        <v/>
      </c>
      <c r="U50" s="238" t="str">
        <f>_xlfn.IFNA(VLOOKUP(S50,'Reference data SID'!L:N,3,FALSE),"")</f>
        <v/>
      </c>
      <c r="V50" s="238" t="str">
        <f>IF(LEN(S50)&gt;0,
_xlfn.IFNA(IF(AND(AG50=TRUE,LEN(CONCATENATE(N50,M50=0))),VLOOKUP(S50,'Reference data SID'!C:D,2,FALSE),
VLOOKUP(S50,'Reference data SID'!L:O,4,FALSE)),VLOOKUP(S50,'Reference data SID'!L:O,4,FALSE)),"")</f>
        <v/>
      </c>
      <c r="W50" s="155"/>
      <c r="X50" s="155"/>
      <c r="Y50" s="155"/>
      <c r="Z50" s="155"/>
      <c r="AA50" s="155"/>
      <c r="AB50" s="155"/>
      <c r="AC50" s="239" t="str">
        <f t="shared" si="0"/>
        <v>not ok</v>
      </c>
      <c r="AD50" s="239" t="str">
        <f t="shared" si="1"/>
        <v>not ok</v>
      </c>
      <c r="AE50" s="239" t="str">
        <f t="shared" si="2"/>
        <v>ok</v>
      </c>
      <c r="AF50" s="239" t="str">
        <f t="shared" si="3"/>
        <v/>
      </c>
      <c r="AG50" s="239" t="str">
        <f>_xlfn.IFNA(VLOOKUP(L50,'Reference data SID'!D:E,2,FALSE),"")</f>
        <v/>
      </c>
      <c r="AH50" s="239" t="str">
        <f t="shared" si="4"/>
        <v>_EC</v>
      </c>
      <c r="AI50" s="239" t="str">
        <f t="shared" si="5"/>
        <v>_CAS</v>
      </c>
    </row>
  </sheetData>
  <sheetProtection sheet="1" objects="1" scenarios="1" selectLockedCells="1" sort="0" autoFilter="0"/>
  <protectedRanges>
    <protectedRange sqref="A1:A2 A3:B1048576 C1:XFD1048576" name="Range1"/>
  </protectedRanges>
  <autoFilter ref="A3:AI3"/>
  <mergeCells count="6">
    <mergeCell ref="A1:AB1"/>
    <mergeCell ref="A2:H2"/>
    <mergeCell ref="W2:AB2"/>
    <mergeCell ref="T2:V2"/>
    <mergeCell ref="I2:P2"/>
    <mergeCell ref="Q2:S2"/>
  </mergeCells>
  <conditionalFormatting sqref="M4:M50">
    <cfRule type="expression" dxfId="1" priority="3">
      <formula>$AC4&lt;&gt;"OK"</formula>
    </cfRule>
  </conditionalFormatting>
  <conditionalFormatting sqref="N4:N50">
    <cfRule type="expression" dxfId="0" priority="2">
      <formula>$AD4&lt;&gt;"OK"</formula>
    </cfRule>
  </conditionalFormatting>
  <dataValidations count="11">
    <dataValidation allowBlank="1" showInputMessage="1" showErrorMessage="1" error="EC number in the wrong format" prompt="Inster EC number in the right format" sqref="T3:T50"/>
    <dataValidation type="date" allowBlank="1" showInputMessage="1" showErrorMessage="1" error="Insert a date in the following format dd/mm/yyyy" sqref="D4:D50">
      <formula1>29221</formula1>
      <formula2>109575</formula2>
    </dataValidation>
    <dataValidation type="list" showInputMessage="1" showErrorMessage="1" sqref="W4:W50">
      <formula1>Yes_No</formula1>
    </dataValidation>
    <dataValidation type="list" allowBlank="1" showInputMessage="1" showErrorMessage="1" sqref="X4:X50">
      <formula1>Pretreatment_waste</formula1>
    </dataValidation>
    <dataValidation type="list" allowBlank="1" showInputMessage="1" showErrorMessage="1" sqref="Z4:Z50">
      <formula1>Final_storage_waste</formula1>
    </dataValidation>
    <dataValidation type="decimal" allowBlank="1" showInputMessage="1" showErrorMessage="1" sqref="K4:K50 O4:O50">
      <formula1>0</formula1>
      <formula2>999999999999999000</formula2>
    </dataValidation>
    <dataValidation type="list" allowBlank="1" showInputMessage="1" showErrorMessage="1" sqref="P4">
      <formula1>units_concentration_waste</formula1>
    </dataValidation>
    <dataValidation type="custom" showInputMessage="1" showErrorMessage="1" error="Please select &quot;other pre-treatment methods&quot; in column S, &quot;pre-treatment method&quot;" sqref="Y4:Y50">
      <formula1>X4="other pre-treatment methods"</formula1>
    </dataValidation>
    <dataValidation type="list" showInputMessage="1" showErrorMessage="1" error="Select a a substance entry as listed in the Annex IV of the POPs Regulation.  If you want to remove the value is &quot;delete&quot; in your keyboard, not the backspace." prompt="Select a a substance entry as listed in the POPs Regulation" sqref="L4:L50">
      <formula1>IF($AE4="ok",Annex_IV_entry_name,Fakelist)</formula1>
    </dataValidation>
    <dataValidation type="list" showInputMessage="1" showErrorMessage="1" error="Chose an entry from column L and then select the EC number from the dropdown list.  If you want to remove the value is &quot;delete&quot; in your keyboard, not the backspace." sqref="M4:M50">
      <formula1>IF($AC4="OK",INDIRECT(AH4),Fakelist)</formula1>
    </dataValidation>
    <dataValidation type="list" showInputMessage="1" showErrorMessage="1" error="Chose an entry from column L and then select the EC number from the dropdown list.  If you want to remove the value is &quot;delete&quot; in your keyboard, not the backspace." sqref="N4:N50">
      <formula1>IF($AD4="OK",INDIRECT(AI4),Fakelist)</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f69e26b-beb5-49c8-89f9-b5a0fae19f51" ContentTypeId="0x010100B558917389A54ADDB58930FBD7E6FD57008586DED9191B4C4CBD31A5DF7F304A71"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ECHAProcessTaxHTField0 xmlns="4811b924-dee2-413a-bdc8-2cc023473c17">
      <Terms xmlns="http://schemas.microsoft.com/office/infopath/2007/PartnerControls">
        <TermInfo xmlns="http://schemas.microsoft.com/office/infopath/2007/PartnerControls">
          <TermName xmlns="http://schemas.microsoft.com/office/infopath/2007/PartnerControls">03.01 Preparation for Risk management</TermName>
          <TermId xmlns="http://schemas.microsoft.com/office/infopath/2007/PartnerControls">d80fe072-1fec-4844-8783-25e18f728697</TermId>
        </TermInfo>
      </Terms>
    </ECHAProcessTaxHTField0>
    <ECHACategoryTaxHTField0 xmlns="4811b924-dee2-413a-bdc8-2cc023473c17">
      <Terms xmlns="http://schemas.microsoft.com/office/infopath/2007/PartnerControls"/>
    </ECHACategoryTaxHTField0>
    <TaxCatchAll xmlns="b80ede5c-af4c-4bf2-9a87-706a3579dc11">
      <Value>2</Value>
      <Value>1</Value>
    </TaxCatchAll>
    <ECHADocumentTypeTaxHTField0 xmlns="4811b924-dee2-413a-bdc8-2cc023473c17">
      <Terms xmlns="http://schemas.microsoft.com/office/infopath/2007/PartnerControls"/>
    </ECHADocumentTypeTaxHTField0>
    <ECHASecClassTaxHTField0 xmlns="4811b924-dee2-413a-bdc8-2cc023473c17">
      <Terms xmlns="http://schemas.microsoft.com/office/infopath/2007/PartnerControls">
        <TermInfo xmlns="http://schemas.microsoft.com/office/infopath/2007/PartnerControls">
          <TermName>Internal</TermName>
          <TermId>a0307bc2-faf9-4068-8aeb-b713e4fa2a0f</TermId>
        </TermInfo>
      </Terms>
    </ECHASecClassTaxHTField0>
    <_dlc_DocId xmlns="b80ede5c-af4c-4bf2-9a87-706a3579dc11">ACTV3-10-33480</_dlc_DocId>
    <_dlc_DocIdUrl xmlns="b80ede5c-af4c-4bf2-9a87-706a3579dc11">
      <Url>https://activity.echa.europa.eu/sites/act-3/process-3-1/_layouts/15/DocIdRedir.aspx?ID=ACTV3-10-33480</Url>
      <Description>ACTV3-10-33480</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ECHA Process Document" ma:contentTypeID="0x010100B558917389A54ADDB58930FBD7E6FD57008586DED9191B4C4CBD31A5DF7F304A71007808A1CA0E4EF14790F53ECF057752F5" ma:contentTypeVersion="16" ma:contentTypeDescription="Content type for ECHA process documents" ma:contentTypeScope="" ma:versionID="c48b3482ef7a268b8ada8795e2ce631b">
  <xsd:schema xmlns:xsd="http://www.w3.org/2001/XMLSchema" xmlns:xs="http://www.w3.org/2001/XMLSchema" xmlns:p="http://schemas.microsoft.com/office/2006/metadata/properties" xmlns:ns2="4811b924-dee2-413a-bdc8-2cc023473c17" xmlns:ns3="b80ede5c-af4c-4bf2-9a87-706a3579dc11" targetNamespace="http://schemas.microsoft.com/office/2006/metadata/properties" ma:root="true" ma:fieldsID="3a7493ad65f38b0205641a478e8433d8" ns2:_="" ns3:_="">
    <xsd:import namespace="4811b924-dee2-413a-bdc8-2cc023473c17"/>
    <xsd:import namespace="b80ede5c-af4c-4bf2-9a87-706a3579dc11"/>
    <xsd:element name="properties">
      <xsd:complexType>
        <xsd:sequence>
          <xsd:element name="documentManagement">
            <xsd:complexType>
              <xsd:all>
                <xsd:element ref="ns3:_dlc_DocId" minOccurs="0"/>
                <xsd:element ref="ns3:_dlc_DocIdUrl" minOccurs="0"/>
                <xsd:element ref="ns3:_dlc_DocIdPersistId" minOccurs="0"/>
                <xsd:element ref="ns2:ECHADocumentTypeTaxHTField0" minOccurs="0"/>
                <xsd:element ref="ns3:TaxCatchAll" minOccurs="0"/>
                <xsd:element ref="ns3:TaxCatchAllLabel" minOccurs="0"/>
                <xsd:element ref="ns2:ECHASecClassTaxHTField0" minOccurs="0"/>
                <xsd:element ref="ns2:ECHAProcessTaxHTField0" minOccurs="0"/>
                <xsd:element ref="ns2:ECHACategory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1b924-dee2-413a-bdc8-2cc023473c17" elementFormDefault="qualified">
    <xsd:import namespace="http://schemas.microsoft.com/office/2006/documentManagement/types"/>
    <xsd:import namespace="http://schemas.microsoft.com/office/infopath/2007/PartnerControls"/>
    <xsd:element name="ECHADocumentTypeTaxHTField0" ma:index="11" nillable="true" ma:taxonomy="true" ma:internalName="gd32339cd0b5409a9fdb05f9583968bc" ma:taxonomyFieldName="ECHADocumentType" ma:displayName="Document type" ma:readOnly="false" ma:fieldId="{0d32339c-d0b5-409a-9fdb-05f9583968bc}" ma:sspId="5f69e26b-beb5-49c8-89f9-b5a0fae19f51" ma:termSetId="aedf82a2-407f-4791-945d-c1f392314e39" ma:anchorId="00000000-0000-0000-0000-000000000000" ma:open="false" ma:isKeyword="false">
      <xsd:complexType>
        <xsd:sequence>
          <xsd:element ref="pc:Terms" minOccurs="0" maxOccurs="1"/>
        </xsd:sequence>
      </xsd:complexType>
    </xsd:element>
    <xsd:element name="ECHASecClassTaxHTField0" ma:index="15" ma:taxonomy="true" ma:internalName="ab0eb6f132fb4a769815f72efb98c81d" ma:taxonomyFieldName="ECHASecClass" ma:displayName="Security classification" ma:default="1;#|a0307bc2-faf9-4068-8aeb-b713e4fa2a0f" ma:fieldId="{ab0eb6f1-32fb-4a76-9815-f72efb98c81d}" ma:sspId="5f69e26b-beb5-49c8-89f9-b5a0fae19f51" ma:termSetId="bdbfee88-fbc0-4b29-a996-994f751932c4" ma:anchorId="00000000-0000-0000-0000-000000000000" ma:open="false" ma:isKeyword="false">
      <xsd:complexType>
        <xsd:sequence>
          <xsd:element ref="pc:Terms" minOccurs="0" maxOccurs="1"/>
        </xsd:sequence>
      </xsd:complexType>
    </xsd:element>
    <xsd:element name="ECHAProcessTaxHTField0" ma:index="17" nillable="true" ma:taxonomy="true" ma:internalName="k79ecea8bd3e48279038bf7156c8359b" ma:taxonomyFieldName="ECHAProcess" ma:displayName="Process" ma:readOnly="false" ma:fieldId="{479ecea8-bd3e-4827-9038-bf7156c8359b}" ma:sspId="5f69e26b-beb5-49c8-89f9-b5a0fae19f51" ma:termSetId="c30def1a-2ee0-45a9-b531-f691ecbc3c44" ma:anchorId="00000000-0000-0000-0000-000000000000" ma:open="false" ma:isKeyword="false">
      <xsd:complexType>
        <xsd:sequence>
          <xsd:element ref="pc:Terms" minOccurs="0" maxOccurs="1"/>
        </xsd:sequence>
      </xsd:complexType>
    </xsd:element>
    <xsd:element name="ECHACategoryTaxHTField0" ma:index="19" nillable="true" ma:taxonomy="true" ma:internalName="p86653fd247d4255942aa31697ef2e78" ma:taxonomyFieldName="ECHACategory" ma:displayName="Category" ma:readOnly="false" ma:default="" ma:fieldId="{986653fd-247d-4255-942a-a31697ef2e78}" ma:sspId="5f69e26b-beb5-49c8-89f9-b5a0fae19f51" ma:termSetId="55e7dc03-f0a2-4416-8b3b-39dffa2b388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80ede5c-af4c-4bf2-9a87-706a3579dc1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2f01920a-32c0-4bfc-852f-a78ec103ad1f}" ma:internalName="TaxCatchAll" ma:showField="CatchAllData" ma:web="4811b924-dee2-413a-bdc8-2cc023473c1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f01920a-32c0-4bfc-852f-a78ec103ad1f}" ma:internalName="TaxCatchAllLabel" ma:readOnly="true" ma:showField="CatchAllDataLabel" ma:web="4811b924-dee2-413a-bdc8-2cc023473c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2232F3-4D59-4962-B73F-B6C3F62ABDDD}">
  <ds:schemaRefs>
    <ds:schemaRef ds:uri="Microsoft.SharePoint.Taxonomy.ContentTypeSync"/>
  </ds:schemaRefs>
</ds:datastoreItem>
</file>

<file path=customXml/itemProps2.xml><?xml version="1.0" encoding="utf-8"?>
<ds:datastoreItem xmlns:ds="http://schemas.openxmlformats.org/officeDocument/2006/customXml" ds:itemID="{F34CF905-B322-469D-BB6C-C31EFC6940B3}">
  <ds:schemaRefs>
    <ds:schemaRef ds:uri="http://schemas.microsoft.com/sharepoint/events"/>
  </ds:schemaRefs>
</ds:datastoreItem>
</file>

<file path=customXml/itemProps3.xml><?xml version="1.0" encoding="utf-8"?>
<ds:datastoreItem xmlns:ds="http://schemas.openxmlformats.org/officeDocument/2006/customXml" ds:itemID="{85618D93-439A-4C2D-9067-CF9D4B275556}">
  <ds:schemaRefs>
    <ds:schemaRef ds:uri="http://schemas.microsoft.com/sharepoint/v3/contenttype/forms"/>
  </ds:schemaRefs>
</ds:datastoreItem>
</file>

<file path=customXml/itemProps4.xml><?xml version="1.0" encoding="utf-8"?>
<ds:datastoreItem xmlns:ds="http://schemas.openxmlformats.org/officeDocument/2006/customXml" ds:itemID="{4C0EB40F-4913-4C78-B5BB-F5B8D1C3FB7A}">
  <ds:schemaRefs>
    <ds:schemaRef ds:uri="4811b924-dee2-413a-bdc8-2cc023473c17"/>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b80ede5c-af4c-4bf2-9a87-706a3579dc11"/>
    <ds:schemaRef ds:uri="http://www.w3.org/XML/1998/namespace"/>
    <ds:schemaRef ds:uri="http://purl.org/dc/dcmitype/"/>
  </ds:schemaRefs>
</ds:datastoreItem>
</file>

<file path=customXml/itemProps5.xml><?xml version="1.0" encoding="utf-8"?>
<ds:datastoreItem xmlns:ds="http://schemas.openxmlformats.org/officeDocument/2006/customXml" ds:itemID="{25B245B9-9FC4-4403-AF82-49623A932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11b924-dee2-413a-bdc8-2cc023473c17"/>
    <ds:schemaRef ds:uri="b80ede5c-af4c-4bf2-9a87-706a3579d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109</vt:i4>
      </vt:variant>
    </vt:vector>
  </HeadingPairs>
  <TitlesOfParts>
    <vt:vector size="131" baseType="lpstr">
      <vt:lpstr>Reference data SID</vt:lpstr>
      <vt:lpstr>1.Mfg and placing on the market</vt:lpstr>
      <vt:lpstr>1.(Optional) tonnage per use</vt:lpstr>
      <vt:lpstr>2. Stockpile notifications</vt:lpstr>
      <vt:lpstr>3. Emissions</vt:lpstr>
      <vt:lpstr>4. NIPs</vt:lpstr>
      <vt:lpstr>5. (Optional) assistance</vt:lpstr>
      <vt:lpstr>6.(OptionaI) info. exchange</vt:lpstr>
      <vt:lpstr>7.art 7(4)(b)(iv) notifications</vt:lpstr>
      <vt:lpstr>8. Enforcement </vt:lpstr>
      <vt:lpstr>9. Monitoring data in IPCHEM</vt:lpstr>
      <vt:lpstr>10.(Optional)Contaminated sites</vt:lpstr>
      <vt:lpstr>other validation rules</vt:lpstr>
      <vt:lpstr>Automated validation rules SID</vt:lpstr>
      <vt:lpstr>EC numbers</vt:lpstr>
      <vt:lpstr>CAS numbers</vt:lpstr>
      <vt:lpstr>article info (level 1)</vt:lpstr>
      <vt:lpstr>article info (level 2)</vt:lpstr>
      <vt:lpstr>article info (level 3)</vt:lpstr>
      <vt:lpstr>use info (level1)</vt:lpstr>
      <vt:lpstr>use info (level2)</vt:lpstr>
      <vt:lpstr>use info (level3)</vt:lpstr>
      <vt:lpstr>Aldrin_CAS</vt:lpstr>
      <vt:lpstr>Aldrin_EC</vt:lpstr>
      <vt:lpstr>Aldrin_uses</vt:lpstr>
      <vt:lpstr>Alkanes_C10_C13__chloro__short_chain_chlorinated_paraffins___SCCPs__CAS</vt:lpstr>
      <vt:lpstr>Alkanes_C10_C13__chloro__short_chain_chlorinated_paraffins___SCCPs__EC</vt:lpstr>
      <vt:lpstr>Alkanes_C10_C13__chloro__short_chain_chlorinated_paraffins___SCCPs__uses</vt:lpstr>
      <vt:lpstr>Bis_pentabromophenyl_ether___decabromodiphenyl_ether__decaBDE__articles</vt:lpstr>
      <vt:lpstr>Bis_pentabromophenyl_ether___decabromodiphenyl_ether__decaBDE__CAS</vt:lpstr>
      <vt:lpstr>Bis_pentabromophenyl_ether___decabromodiphenyl_ether__decaBDE__EC</vt:lpstr>
      <vt:lpstr>'article info (level 1)'!Bis_pentabromophenyl_ether___decabromodiphenyl_ether__decaBDE__uses</vt:lpstr>
      <vt:lpstr>Bis_pentabromophenyl_ether___decabromodiphenyl_ether__decaBDE__uses</vt:lpstr>
      <vt:lpstr>Chlordane_CAS</vt:lpstr>
      <vt:lpstr>Chlordane_EC</vt:lpstr>
      <vt:lpstr>Chlordane_uses</vt:lpstr>
      <vt:lpstr>Chlordecone_CAS</vt:lpstr>
      <vt:lpstr>Chlordecone_EC</vt:lpstr>
      <vt:lpstr>Chlordecone_uses</vt:lpstr>
      <vt:lpstr>data_source_for_emission_estimates</vt:lpstr>
      <vt:lpstr>DDT__1_1_1_trichloro_2_2_bis_4_chlorophenyl_ethane__CAS</vt:lpstr>
      <vt:lpstr>DDT__1_1_1_trichloro_2_2_bis_4_chlorophenyl_ethane__EC</vt:lpstr>
      <vt:lpstr>DDT__1_1_1_trichloro_2_2_bis_4_chlorophenyl_ethane__uses</vt:lpstr>
      <vt:lpstr>Dicofol_CAS</vt:lpstr>
      <vt:lpstr>Dicofol_EC</vt:lpstr>
      <vt:lpstr>Dicofol_uses</vt:lpstr>
      <vt:lpstr>Dieldrin_CAS</vt:lpstr>
      <vt:lpstr>Dieldrin_EC</vt:lpstr>
      <vt:lpstr>Dieldrin_uses</vt:lpstr>
      <vt:lpstr>Endosulfan_CAS</vt:lpstr>
      <vt:lpstr>Endosulfan_EC</vt:lpstr>
      <vt:lpstr>Endosulfan_uses</vt:lpstr>
      <vt:lpstr>Endrin_CAS</vt:lpstr>
      <vt:lpstr>Endrin_EC</vt:lpstr>
      <vt:lpstr>Endrin_uses</vt:lpstr>
      <vt:lpstr>Final_storage_waste</vt:lpstr>
      <vt:lpstr>Fuel_system_applications</vt:lpstr>
      <vt:lpstr>Heptabromodiphenyl_ether_CAS</vt:lpstr>
      <vt:lpstr>Heptabromodiphenyl_ether_EC</vt:lpstr>
      <vt:lpstr>Heptabromodiphenyl_ether_uses</vt:lpstr>
      <vt:lpstr>Heptachlor_CAS</vt:lpstr>
      <vt:lpstr>Heptachlor_EC</vt:lpstr>
      <vt:lpstr>Heptachlor_uses</vt:lpstr>
      <vt:lpstr>Hexabromobiphenyl_CAS</vt:lpstr>
      <vt:lpstr>Hexabromobiphenyl_EC</vt:lpstr>
      <vt:lpstr>Hexabromobiphenyl_uses</vt:lpstr>
      <vt:lpstr>Hexabromocyclododecane_CAS</vt:lpstr>
      <vt:lpstr>Hexabromocyclododecane_EC</vt:lpstr>
      <vt:lpstr>Hexabromocyclododecane_uses</vt:lpstr>
      <vt:lpstr>Hexabromodiphenyl_ether_CAS</vt:lpstr>
      <vt:lpstr>Hexabromodiphenyl_ether_EC</vt:lpstr>
      <vt:lpstr>Hexabromodiphenyl_ether_uses</vt:lpstr>
      <vt:lpstr>Hexachlorobenzene_CAS</vt:lpstr>
      <vt:lpstr>Hexachlorobenzene_EC</vt:lpstr>
      <vt:lpstr>Hexachlorobenzene_uses</vt:lpstr>
      <vt:lpstr>Hexachlorobutadiene_CAS</vt:lpstr>
      <vt:lpstr>Hexachlorobutadiene_EC</vt:lpstr>
      <vt:lpstr>Hexachlorobutadiene_uses</vt:lpstr>
      <vt:lpstr>Hexachlorocyclohexanes__including_lindane_CAS</vt:lpstr>
      <vt:lpstr>Hexachlorocyclohexanes__including_lindane_EC</vt:lpstr>
      <vt:lpstr>Hexachlorocyclohexanes__including_lindane_uses</vt:lpstr>
      <vt:lpstr>Manufacture_of_polytetrafluoroethylene__PTFE__and_polyvinylidene_fluoride__PVDF</vt:lpstr>
      <vt:lpstr>Manufacturing__or_import__of_spare_parts_of_motor_vehicles_within_the_scope_of_Directive_2007_46_EC</vt:lpstr>
      <vt:lpstr>Mirex_CAS</vt:lpstr>
      <vt:lpstr>Mirex_EC</vt:lpstr>
      <vt:lpstr>Mirex_uses</vt:lpstr>
      <vt:lpstr>Pentabromodiphenyl_ether_CAS</vt:lpstr>
      <vt:lpstr>Pentabromodiphenyl_ether_EC</vt:lpstr>
      <vt:lpstr>Pentabromodiphenyl_ether_uses</vt:lpstr>
      <vt:lpstr>Pentachlorobenzene_CAS</vt:lpstr>
      <vt:lpstr>Pentachlorobenzene_EC</vt:lpstr>
      <vt:lpstr>Pentachlorobenzene_uses</vt:lpstr>
      <vt:lpstr>Pentachlorophenol_and_its_salts_and_esters_CAS</vt:lpstr>
      <vt:lpstr>Pentachlorophenol_and_its_salts_and_esters_EC</vt:lpstr>
      <vt:lpstr>Pentachlorophenol_and_its_salts_and_esters_uses</vt:lpstr>
      <vt:lpstr>Perfluorooctane_sulfonic_acid_and_its_derivatives__PFOS__CAS</vt:lpstr>
      <vt:lpstr>Perfluorooctane_sulfonic_acid_and_its_derivatives__PFOS__EC</vt:lpstr>
      <vt:lpstr>Perfluorooctane_sulfonic_acid_and_its_derivatives__PFOS__uses</vt:lpstr>
      <vt:lpstr>Perfluorooctanoic_acid__PFOA___its_salts_and_PFOA_related_compounds_articles</vt:lpstr>
      <vt:lpstr>Perfluorooctanoic_acid__PFOA___its_salts_and_PFOA_related_compounds_CAS</vt:lpstr>
      <vt:lpstr>Perfluorooctanoic_acid__PFOA___its_salts_and_PFOA_related_compounds_EC</vt:lpstr>
      <vt:lpstr>'article info (level 1)'!Perfluorooctanoic_acid__PFOA___its_salts_and_PFOA_related_compounds_uses</vt:lpstr>
      <vt:lpstr>Perfluorooctanoic_acid__PFOA___its_salts_and_PFOA_related_compounds_uses</vt:lpstr>
      <vt:lpstr>Polychlorinated_Biphenyls__PCB__CAS</vt:lpstr>
      <vt:lpstr>Polychlorinated_Biphenyls__PCB__EC</vt:lpstr>
      <vt:lpstr>Polychlorinated_Biphenyls__PCB__uses</vt:lpstr>
      <vt:lpstr>Polychlorinated_dibenzo_p_dioxins_and_dibenzofurans__PCDD_PCDF__CAS</vt:lpstr>
      <vt:lpstr>Polychlorinated_dibenzo_p_dioxins_and_dibenzofurans__PCDD_PCDF__EC</vt:lpstr>
      <vt:lpstr>Polychlorinated_naphthalenes_CAS</vt:lpstr>
      <vt:lpstr>Polychlorinated_naphthalenes_EC</vt:lpstr>
      <vt:lpstr>Polychlorinated_naphthalenes_uses</vt:lpstr>
      <vt:lpstr>Polycyclic_aromatic_hydrocarbons__PAHs__CAS</vt:lpstr>
      <vt:lpstr>Polycyclic_aromatic_hydrocarbons__PAHs__EC</vt:lpstr>
      <vt:lpstr>Power_train_and_under_hood_applications</vt:lpstr>
      <vt:lpstr>Pretreatment_waste</vt:lpstr>
      <vt:lpstr>Programme_assistance</vt:lpstr>
      <vt:lpstr>Pyrotechnical_devices_and_applications_affected_by_pyrotechnical_devices</vt:lpstr>
      <vt:lpstr>Spare_parts_of_motor_vehicles_within_the_scope_of_Directive_2007_46_EC</vt:lpstr>
      <vt:lpstr>Status_NIP</vt:lpstr>
      <vt:lpstr>Stockpile_type</vt:lpstr>
      <vt:lpstr>Tetrabromodiphenyl_ether_CAS</vt:lpstr>
      <vt:lpstr>Tetrabromodiphenyl_ether_EC</vt:lpstr>
      <vt:lpstr>Tetrabromodiphenyl_ether_uses</vt:lpstr>
      <vt:lpstr>tonnage_range</vt:lpstr>
      <vt:lpstr>Toxaphene_CAS</vt:lpstr>
      <vt:lpstr>Toxaphene_EC</vt:lpstr>
      <vt:lpstr>Toxaphene_uses</vt:lpstr>
      <vt:lpstr>TRUE_FALSE</vt:lpstr>
      <vt:lpstr>units_concentration_waste</vt:lpstr>
      <vt:lpstr>Units_emissions</vt:lpstr>
      <vt:lpstr>Yes_No</vt:lpstr>
    </vt:vector>
  </TitlesOfParts>
  <Manager/>
  <Company>European Chemicals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GONZALEZ Ignacio</dc:creator>
  <cp:keywords/>
  <dc:description/>
  <cp:lastModifiedBy>Philippe Weis</cp:lastModifiedBy>
  <cp:revision/>
  <dcterms:created xsi:type="dcterms:W3CDTF">2019-08-22T11:22:46Z</dcterms:created>
  <dcterms:modified xsi:type="dcterms:W3CDTF">2021-12-06T10:03:40Z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0x010100B558917389A54ADDB58930FBD7E6FD57008586DED9191B4C4CBD31A5DF7F304A71007808A1CA0E4EF14790F53ECF057752F5</vt:lpwstr>
  </property>
  <property fmtid="{D5CDD505-2E9C-101B-9397-08002B2CF9AE}" pid="3" name="ECHAProcess">
    <vt:lpwstr>2;#03.01 Preparation for Risk management|d80fe072-1fec-4844-8783-25e18f728697</vt:lpwstr>
  </property>
  <property fmtid="{D5CDD505-2E9C-101B-9397-08002B2CF9AE}" pid="4" name="ECHADocumentType">
    <vt:lpwstr/>
  </property>
  <property fmtid="{D5CDD505-2E9C-101B-9397-08002B2CF9AE}" pid="5" name="ECHASecClass">
    <vt:lpwstr>1;#Internal|a0307bc2-faf9-4068-8aeb-b713e4fa2a0f</vt:lpwstr>
  </property>
  <property fmtid="{D5CDD505-2E9C-101B-9397-08002B2CF9AE}" pid="6" name="ECHACategory">
    <vt:lpwstr/>
  </property>
  <property fmtid="{D5CDD505-2E9C-101B-9397-08002B2CF9AE}" pid="7" name="_dlc_DocIdItemGuid">
    <vt:lpwstr>219ec364-40a9-4452-8cb0-96c41cfb1e37</vt:lpwstr>
  </property>
</Properties>
</file>